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5.xml" ContentType="application/vnd.openxmlformats-officedocument.drawingml.char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drawings/charts/chart8.xml" ContentType="application/vnd.openxmlformats-officedocument.drawingml.chart+xml"/>
  <Override PartName="/xl/worksheets/sheet17.xml" ContentType="application/vnd.openxmlformats-officedocument.spreadsheetml.worksheet+xml"/>
  <Override PartName="/xl/drawings/drawing5.xml" ContentType="application/vnd.openxmlformats-officedocument.drawing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drawings/charts/chart11.xml" ContentType="application/vnd.openxmlformats-officedocument.drawingml.chart+xml"/>
  <Override PartName="/xl/worksheets/sheet18.xml" ContentType="application/vnd.openxmlformats-officedocument.spreadsheetml.worksheet+xml"/>
  <Override PartName="/xl/drawings/drawing6.xml" ContentType="application/vnd.openxmlformats-officedocument.drawing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worksheets/sheet19.xml" ContentType="application/vnd.openxmlformats-officedocument.spreadsheetml.worksheet+xml"/>
  <Override PartName="/xl/drawings/drawing7.xml" ContentType="application/vnd.openxmlformats-officedocument.drawing+xml"/>
  <Override PartName="/xl/drawings/charts/chart14.xml" ContentType="application/vnd.openxmlformats-officedocument.drawingml.chart+xml"/>
  <Override PartName="/xl/drawings/charts/chart15.xml" ContentType="application/vnd.openxmlformats-officedocument.drawingml.chart+xml"/>
  <Override PartName="/xl/worksheets/sheet20.xml" ContentType="application/vnd.openxmlformats-officedocument.spreadsheetml.worksheet+xml"/>
  <Override PartName="/xl/drawings/drawing8.xml" ContentType="application/vnd.openxmlformats-officedocument.drawing+xml"/>
  <Override PartName="/xl/drawings/charts/chart16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7ce7b5b9ff41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 Dashboard" sheetId="1" r:id="R377985b6b0f2433b"/>
    <x:sheet xmlns:r="http://schemas.openxmlformats.org/officeDocument/2006/relationships" name="Baseline Data" sheetId="2" r:id="Rd7bd40a1ad5941f6"/>
    <x:sheet xmlns:r="http://schemas.openxmlformats.org/officeDocument/2006/relationships" name="Current Period" sheetId="3" r:id="R15f69364f0854490"/>
    <x:sheet xmlns:r="http://schemas.openxmlformats.org/officeDocument/2006/relationships" name="Activity Daily Summary" sheetId="4" r:id="R93144290630543e7"/>
    <x:sheet xmlns:r="http://schemas.openxmlformats.org/officeDocument/2006/relationships" name="Individual Activity" sheetId="5" r:id="R57bbf34649754a6c"/>
    <x:sheet xmlns:r="http://schemas.openxmlformats.org/officeDocument/2006/relationships" name="Lists" sheetId="6" r:id="R6272361f4467461b"/>
    <x:sheet xmlns:r="http://schemas.openxmlformats.org/officeDocument/2006/relationships" name="Read Me" sheetId="7" r:id="R19ac2025d4f4472c"/>
    <x:sheet xmlns:r="http://schemas.openxmlformats.org/officeDocument/2006/relationships" name="Daily Activity Detail" sheetId="8" r:id="R5f66626e2c2f488c"/>
    <x:sheet xmlns:r="http://schemas.openxmlformats.org/officeDocument/2006/relationships" name="Activity Jan" sheetId="9" r:id="Rd6829ef98c794877"/>
    <x:sheet xmlns:r="http://schemas.openxmlformats.org/officeDocument/2006/relationships" name="Activity Feb" sheetId="10" r:id="R010259fb61704ce0"/>
    <x:sheet xmlns:r="http://schemas.openxmlformats.org/officeDocument/2006/relationships" name="Activity Mar" sheetId="11" r:id="R3e8b2ea0b4264b0f"/>
    <x:sheet xmlns:r="http://schemas.openxmlformats.org/officeDocument/2006/relationships" name="Activity Apr" sheetId="12" r:id="R0bd8841092154164"/>
    <x:sheet xmlns:r="http://schemas.openxmlformats.org/officeDocument/2006/relationships" name="Activity May" sheetId="13" r:id="R5c1f0c2a1aaa400a"/>
    <x:sheet xmlns:r="http://schemas.openxmlformats.org/officeDocument/2006/relationships" name="Activity Jun" sheetId="14" r:id="R4585f485961940a6"/>
    <x:sheet xmlns:r="http://schemas.openxmlformats.org/officeDocument/2006/relationships" name="Activity Jul" sheetId="15" r:id="R755fdd785152458c"/>
    <x:sheet xmlns:r="http://schemas.openxmlformats.org/officeDocument/2006/relationships" name="SBP People Insight" sheetId="16" r:id="Ra6510d5fa2ce4531"/>
    <x:sheet xmlns:r="http://schemas.openxmlformats.org/officeDocument/2006/relationships" name="Executive Cockpit" sheetId="17" r:id="R5499118d8d2f4f2a"/>
    <x:sheet xmlns:r="http://schemas.openxmlformats.org/officeDocument/2006/relationships" name="Branch Explorer" sheetId="18" r:id="R0605fc363aa546c4"/>
    <x:sheet xmlns:r="http://schemas.openxmlformats.org/officeDocument/2006/relationships" name="People &amp; Activity" sheetId="19" r:id="Re75a01a6ec55457c"/>
    <x:sheet xmlns:r="http://schemas.openxmlformats.org/officeDocument/2006/relationships" name="Data Quality" sheetId="20" r:id="Rb314b0db20f447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;[Red](0.0%);-"/>
    <x:numFmt numFmtId="201" formatCode="£#,##0;[Red](£#,##0);-"/>
    <x:numFmt numFmtId="202" formatCode="0.0;[Red](0.0);-"/>
    <x:numFmt numFmtId="203" formatCode="dd-mmm-yyyy"/>
    <x:numFmt numFmtId="204" formatCode="0.0"/>
    <x:numFmt numFmtId="205" formatCode="0.0%"/>
    <x:numFmt numFmtId="206" formatCode="d mmm"/>
    <x:numFmt numFmtId="207" formatCode="0"/>
    <x:numFmt numFmtId="208" formatCode="dd mmm yyyy"/>
  </x:numFmts>
  <x:fonts count="2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  <x:font>
      <x:b/>
      <x:sz val="11"/>
      <x:color rgb="FF23313D"/>
      <x:name val="Carlito"/>
    </x:font>
    <x:font>
      <x:b/>
      <x:sz val="17"/>
      <x:color rgb="FFFFFFFF"/>
      <x:name val="Carlito"/>
    </x:font>
    <x:font>
      <x:i/>
      <x:sz val="11"/>
      <x:color rgb="FF647481"/>
      <x:name val="Carlito"/>
    </x:font>
    <x:font>
      <x:b/>
      <x:sz val="11"/>
      <x:color rgb="FF1F4E78"/>
      <x:name val="Carlito"/>
    </x:font>
    <x:font>
      <x:b/>
      <x:sz val="11"/>
      <x:color rgb="FF245864"/>
      <x:name val="Carlito"/>
    </x:font>
    <x:font>
      <x:b/>
      <x:sz val="17"/>
      <x:color rgb="FF17324D"/>
      <x:name val="Carlito"/>
    </x:font>
    <x:font>
      <x:sz val="10"/>
      <x:color rgb="FF23313D"/>
      <x:name val="Carlito"/>
    </x:font>
    <x:font>
      <x:b/>
      <x:i/>
      <x:sz val="11"/>
      <x:color rgb="FF245864"/>
      <x:name val="Carlito"/>
    </x:font>
    <x:font>
      <x:b/>
      <x:i/>
      <x:sz val="11"/>
      <x:color rgb="FF647481"/>
      <x:name val="Carlito"/>
    </x:font>
    <x:font>
      <x:b/>
      <x:sz val="12"/>
      <x:color rgb="FF22D3EE"/>
      <x:name val="Carlito"/>
    </x:font>
    <x:font>
      <x:sz val="10"/>
      <x:color rgb="FFF8FAFC"/>
      <x:name val="Carlito"/>
    </x:font>
    <x:font>
      <x:b/>
      <x:sz val="18"/>
      <x:color rgb="FFF8FAFC"/>
      <x:name val="Carlito"/>
    </x:font>
    <x:font>
      <x:i/>
      <x:sz val="10"/>
      <x:color rgb="FF94A3B8"/>
      <x:name val="Carlito"/>
    </x:font>
    <x:font>
      <x:b/>
      <x:sz val="10"/>
      <x:color rgb="FF94A3B8"/>
      <x:name val="Carlito"/>
    </x:font>
    <x:font>
      <x:b/>
      <x:sz val="10"/>
      <x:color rgb="FF22D3EE"/>
      <x:name val="Carlito"/>
    </x:font>
    <x:font>
      <x:b/>
      <x:sz val="11"/>
      <x:color rgb="FF22D3EE"/>
      <x:name val="Carlito"/>
    </x:font>
    <x:font>
      <x:sz val="10"/>
      <x:color rgb="FF94A3B8"/>
      <x:name val="Carlito"/>
    </x:font>
    <x:font>
      <x:b/>
      <x:sz val="10"/>
      <x:color rgb="FFF8FAFC"/>
      <x:name val="Carlito"/>
    </x:font>
    <x:font>
      <x:i/>
      <x:sz val="10"/>
      <x:color rgb="FFF8FAFC"/>
      <x:name val="Carlito"/>
    </x:font>
    <x:font>
      <x:b/>
      <x:sz val="16"/>
      <x:color rgb="FFF8FAFC"/>
      <x:name val="Carlito"/>
    </x:font>
  </x:fonts>
  <x:fills count="8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3F6F9"/>
      </x:patternFill>
    </x:fill>
    <x:fill>
      <x:patternFill patternType="solid">
        <x:fgColor rgb="FF1F4E78"/>
      </x:patternFill>
    </x:fill>
    <x:fill>
      <x:patternFill patternType="solid">
        <x:fgColor rgb="FFDCEAF2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2F6F7E"/>
      </x:patternFill>
    </x:fill>
    <x:fill>
      <x:patternFill patternType="solid">
        <x:fgColor rgb="FFFFF4D6"/>
      </x:patternFill>
    </x:fill>
    <x:fill>
      <x:patternFill patternType="solid">
        <x:fgColor rgb="FFE6F1F3"/>
      </x:patternFill>
    </x:fill>
    <x:fill>
      <x:patternFill patternType="solid">
        <x:fgColor rgb="FF245864"/>
      </x:patternFill>
    </x:fill>
    <x:fill>
      <x:patternFill patternType="solid">
        <x:fgColor rgb="FFE4F1EA"/>
      </x:patternFill>
    </x:fill>
    <x:fill>
      <x:patternFill patternType="solid">
        <x:fgColor rgb="FFF8E3E3"/>
      </x:patternFill>
    </x:fill>
    <x:fill>
      <x:patternFill patternType="solid">
        <x:fgColor rgb="FFFFFFFF"/>
      </x:patternFill>
    </x:fill>
    <x:fill>
      <x:patternFill patternType="solid">
        <x:fgColor rgb="FFE6F1F3"/>
      </x:patternFill>
    </x:fill>
    <x:fill>
      <x:patternFill patternType="solid">
        <x:fgColor rgb="FF2F6F7E"/>
      </x:patternFill>
    </x:fill>
    <x:fill>
      <x:patternFill patternType="solid">
        <x:fgColor rgb="FFFFF4D6"/>
      </x:patternFill>
    </x:fill>
    <x:fill>
      <x:patternFill patternType="solid">
        <x:fgColor rgb="FFDCEAF2"/>
      </x:patternFill>
    </x:fill>
    <x:fill>
      <x:patternFill patternType="solid">
        <x:fgColor rgb="FFDCEAF2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2F6F7E"/>
      </x:patternFill>
    </x:fill>
    <x:fill>
      <x:patternFill patternType="solid">
        <x:fgColor rgb="FFE6F1F3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DCEAF2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2F6F7E"/>
      </x:patternFill>
    </x:fill>
    <x:fill>
      <x:patternFill patternType="solid">
        <x:fgColor rgb="FFE6F1F3"/>
      </x:patternFill>
    </x:fill>
    <x:fill>
      <x:patternFill patternType="solid">
        <x:fgColor rgb="FFFFF4D6"/>
      </x:patternFill>
    </x:fill>
    <x:fill>
      <x:patternFill patternType="solid">
        <x:fgColor rgb="FFDCEAF2"/>
      </x:patternFill>
    </x:fill>
    <x:fill>
      <x:patternFill patternType="solid">
        <x:fgColor rgb="FFFFFFFF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2F6F7E"/>
      </x:patternFill>
    </x:fill>
    <x:fill>
      <x:patternFill patternType="solid">
        <x:fgColor rgb="FFFFF4D6"/>
      </x:patternFill>
    </x:fill>
    <x:fill>
      <x:patternFill patternType="solid">
        <x:fgColor rgb="FFDCEAF2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DCEAF2"/>
      </x:patternFill>
    </x:fill>
    <x:fill>
      <x:patternFill patternType="solid">
        <x:fgColor rgb="FF2F6F7E"/>
      </x:patternFill>
    </x:fill>
    <x:fill>
      <x:patternFill patternType="solid">
        <x:fgColor rgb="FFE6F1F3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DCEAF2"/>
      </x:patternFill>
    </x:fill>
    <x:fill>
      <x:patternFill patternType="solid">
        <x:fgColor rgb="FF2F6F7E"/>
      </x:patternFill>
    </x:fill>
    <x:fill>
      <x:patternFill patternType="solid">
        <x:fgColor rgb="FFE6F1F3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DCEAF2"/>
      </x:patternFill>
    </x:fill>
    <x:fill>
      <x:patternFill patternType="solid">
        <x:fgColor rgb="FF2F6F7E"/>
      </x:patternFill>
    </x:fill>
    <x:fill>
      <x:patternFill patternType="solid">
        <x:fgColor rgb="FFE6F1F3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DCEAF2"/>
      </x:patternFill>
    </x:fill>
    <x:fill>
      <x:patternFill patternType="solid">
        <x:fgColor rgb="FF2F6F7E"/>
      </x:patternFill>
    </x:fill>
    <x:fill>
      <x:patternFill patternType="solid">
        <x:fgColor rgb="FFE6F1F3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DCEAF2"/>
      </x:patternFill>
    </x:fill>
    <x:fill>
      <x:patternFill patternType="solid">
        <x:fgColor rgb="FF2F6F7E"/>
      </x:patternFill>
    </x:fill>
    <x:fill>
      <x:patternFill patternType="solid">
        <x:fgColor rgb="FFE6F1F3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DCEAF2"/>
      </x:patternFill>
    </x:fill>
    <x:fill>
      <x:patternFill patternType="solid">
        <x:fgColor rgb="FF2F6F7E"/>
      </x:patternFill>
    </x:fill>
    <x:fill>
      <x:patternFill patternType="solid">
        <x:fgColor rgb="FFE6F1F3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DCEAF2"/>
      </x:patternFill>
    </x:fill>
    <x:fill>
      <x:patternFill patternType="solid">
        <x:fgColor rgb="FF2F6F7E"/>
      </x:patternFill>
    </x:fill>
    <x:fill>
      <x:patternFill patternType="solid">
        <x:fgColor rgb="FFE6F1F3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DCEAF2"/>
      </x:patternFill>
    </x:fill>
    <x:fill>
      <x:patternFill patternType="solid">
        <x:fgColor rgb="FF2F6F7E"/>
      </x:patternFill>
    </x:fill>
    <x:fill>
      <x:patternFill patternType="solid">
        <x:fgColor rgb="FFE6F1F3"/>
      </x:patternFill>
    </x:fill>
    <x:fill>
      <x:patternFill patternType="solid">
        <x:fgColor rgb="FF0F3D4C"/>
      </x:patternFill>
    </x:fill>
    <x:fill>
      <x:patternFill patternType="solid">
        <x:fgColor rgb="FF0B1220"/>
      </x:patternFill>
    </x:fill>
    <x:fill>
      <x:patternFill patternType="solid">
        <x:fgColor rgb="FF1F2937"/>
      </x:patternFill>
    </x:fill>
    <x:fill>
      <x:patternFill patternType="solid">
        <x:fgColor rgb="FF111827"/>
      </x:patternFill>
    </x:fill>
    <x:fill>
      <x:patternFill patternType="solid">
        <x:fgColor rgb="FF172033"/>
      </x:patternFill>
    </x:fill>
    <x:fill>
      <x:patternFill patternType="solid">
        <x:fgColor rgb="FF3B1F2B"/>
      </x:patternFill>
    </x:fill>
    <x:fill>
      <x:patternFill patternType="solid">
        <x:fgColor rgb="FF3A2F14"/>
      </x:patternFill>
    </x:fill>
    <x:fill>
      <x:patternFill patternType="solid">
        <x:fgColor rgb="FF243B53"/>
      </x:patternFill>
    </x:fill>
    <x:fill>
      <x:patternFill patternType="solid">
        <x:fgColor rgb="FF3B2437"/>
      </x:patternFill>
    </x:fill>
  </x:fills>
  <x:borders count="24">
    <x:border/>
    <x:border/>
    <x:border>
      <x:left style="thin">
        <x:color rgb="FFC9D3DA"/>
      </x:left>
      <x:top style="thin">
        <x:color rgb="FFC9D3DA"/>
      </x:top>
      <x:bottom style="thin">
        <x:color rgb="FFC9D3DA"/>
      </x:bottom>
    </x:border>
    <x:border>
      <x:right style="thin">
        <x:color rgb="FFC9D3DA"/>
      </x:right>
      <x:top style="thin">
        <x:color rgb="FFC9D3DA"/>
      </x:top>
      <x:bottom style="thin">
        <x:color rgb="FFC9D3DA"/>
      </x:bottom>
    </x:border>
    <x:border>
      <x:left style="thin">
        <x:color rgb="FFD6A23D"/>
      </x:left>
      <x:right style="thin">
        <x:color rgb="FFD6A23D"/>
      </x:right>
      <x:top style="thin">
        <x:color rgb="FFD6A23D"/>
      </x:top>
      <x:bottom style="thin">
        <x:color rgb="FFD6A23D"/>
      </x:bottom>
    </x:border>
    <x:border>
      <x:left style="thin">
        <x:color rgb="FFC9D3DA"/>
      </x:left>
      <x:top style="thin">
        <x:color rgb="FFC9D3DA"/>
      </x:top>
    </x:border>
    <x:border>
      <x:right style="thin">
        <x:color rgb="FFC9D3DA"/>
      </x:right>
      <x:top style="thin">
        <x:color rgb="FFC9D3DA"/>
      </x:top>
    </x:border>
    <x:border>
      <x:left style="thin">
        <x:color rgb="FFC9D3DA"/>
      </x:left>
      <x:bottom style="thin">
        <x:color rgb="FFC9D3DA"/>
      </x:bottom>
    </x:border>
    <x:border>
      <x:right style="thin">
        <x:color rgb="FFC9D3DA"/>
      </x:right>
      <x:bottom style="thin">
        <x:color rgb="FFC9D3DA"/>
      </x:bottom>
    </x:border>
    <x:border>
      <x:top style="thin">
        <x:color rgb="FFC9D3DA"/>
      </x:top>
      <x:bottom style="thin">
        <x:color rgb="FFC9D3DA"/>
      </x:bottom>
    </x:border>
    <x:border>
      <x:left style="thin">
        <x:color rgb="FFC9D3DA"/>
      </x:left>
      <x:right style="thin">
        <x:color rgb="FFC9D3DA"/>
      </x:right>
      <x:top style="thin">
        <x:color rgb="FFC9D3DA"/>
      </x:top>
      <x:bottom style="thin">
        <x:color rgb="FFC9D3DA"/>
      </x:bottom>
    </x:border>
    <x:border>
      <x:top style="thin">
        <x:color rgb="FFC9D3DA"/>
      </x:top>
    </x:border>
    <x:border>
      <x:left style="thin">
        <x:color rgb="FFC9D3DA"/>
      </x:left>
    </x:border>
    <x:border>
      <x:right style="thin">
        <x:color rgb="FFC9D3DA"/>
      </x:right>
    </x:border>
    <x:border>
      <x:bottom style="thin">
        <x:color rgb="FFC9D3DA"/>
      </x:bottom>
    </x:border>
    <x:border>
      <x:left style="thin">
        <x:color rgb="FF22D3EE"/>
      </x:left>
      <x:right style="thin">
        <x:color rgb="FF22D3EE"/>
      </x:right>
      <x:top style="thin">
        <x:color rgb="FF22D3EE"/>
      </x:top>
      <x:bottom style="thin">
        <x:color rgb="FF22D3EE"/>
      </x:bottom>
    </x:border>
    <x:border>
      <x:left style="thin">
        <x:color rgb="FF334155"/>
      </x:left>
      <x:top style="thin">
        <x:color rgb="FF334155"/>
      </x:top>
    </x:border>
    <x:border>
      <x:top style="thin">
        <x:color rgb="FF334155"/>
      </x:top>
    </x:border>
    <x:border>
      <x:right style="thin">
        <x:color rgb="FF334155"/>
      </x:right>
      <x:top style="thin">
        <x:color rgb="FF334155"/>
      </x:top>
    </x:border>
    <x:border>
      <x:left style="thin">
        <x:color rgb="FF334155"/>
      </x:left>
    </x:border>
    <x:border>
      <x:right style="thin">
        <x:color rgb="FF334155"/>
      </x:right>
    </x:border>
    <x:border>
      <x:left style="thin">
        <x:color rgb="FF334155"/>
      </x:left>
      <x:bottom style="thin">
        <x:color rgb="FF334155"/>
      </x:bottom>
    </x:border>
    <x:border>
      <x:bottom style="thin">
        <x:color rgb="FF334155"/>
      </x:bottom>
    </x:border>
    <x:border>
      <x:right style="thin">
        <x:color rgb="FF334155"/>
      </x:right>
      <x:bottom style="thin">
        <x:color rgb="FF334155"/>
      </x:bottom>
    </x:border>
  </x:borders>
  <x:cellStyleXfs count="1">
    <x:xf numFmtId="0" fontId="0" fillId="0" borderId="0"/>
  </x:cellStyleXfs>
  <x:cellXfs count="88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" xfId="0" applyNumberFormat="1" applyFont="1" applyFill="1" applyBorder="1" applyAlignment="1">
      <x:alignment wrapText="1"/>
    </x:xf>
    <x:xf numFmtId="0" fontId="4" fillId="6" borderId="3" xfId="0" applyNumberFormat="1" applyFont="1" applyFill="1" applyBorder="1" applyAlignment="1">
      <x:alignment wrapText="1"/>
    </x:xf>
    <x:xf numFmtId="0" fontId="4" fillId="6" borderId="2" xfId="0" applyNumberFormat="1" applyFont="1" applyFill="1" applyBorder="1" applyAlignment="1">
      <x:alignment horizontal="center" wrapText="1"/>
    </x:xf>
    <x:xf numFmtId="0" fontId="4" fillId="6" borderId="3" xfId="0" applyNumberFormat="1" applyFont="1" applyFill="1" applyBorder="1" applyAlignment="1">
      <x:alignment horizontal="center" wrapText="1"/>
    </x:xf>
    <x:xf numFmtId="0" fontId="4" fillId="6" borderId="2" xfId="0" applyNumberFormat="1" applyFont="1" applyFill="1" applyBorder="1" applyAlignment="1">
      <x:alignment horizontal="center" vertical="center" wrapText="1"/>
    </x:xf>
    <x:xf numFmtId="0" fontId="4" fillId="6" borderId="3" xfId="0" applyNumberFormat="1" applyFont="1" applyFill="1" applyBorder="1" applyAlignment="1">
      <x:alignment horizontal="center" vertical="center" wrapText="1"/>
    </x:xf>
    <x:xf numFmtId="0" fontId="1" fillId="7" borderId="0" xfId="0" applyNumberFormat="1" applyFont="1" applyFill="1" applyBorder="1"/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horizontal="left"/>
    </x:xf>
    <x:xf numFmtId="0" fontId="5" fillId="7" borderId="0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201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6" fillId="8" borderId="0" xfId="0" applyNumberFormat="1" applyFont="1" applyFill="1" applyBorder="1"/>
    <x:xf numFmtId="201" fontId="6" fillId="8" borderId="0" xfId="0" applyNumberFormat="1" applyFont="1" applyFill="1" applyBorder="1"/>
    <x:xf numFmtId="20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wrapText="1"/>
    </x:xf>
    <x:xf numFmtId="201" fontId="6" fillId="8" borderId="0" xfId="0" applyNumberFormat="1" applyFont="1" applyFill="1" applyBorder="1" applyAlignment="1">
      <x:alignment wrapText="1"/>
    </x:xf>
    <x:xf numFmtId="200" fontId="6" fillId="8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3" fillId="9" borderId="0" xfId="0" applyNumberFormat="1" applyFont="1" applyFill="1" applyBorder="1" applyAlignment="1">
      <x:alignment horizontal="center" wrapText="1"/>
    </x:xf>
    <x:xf numFmtId="0" fontId="3" fillId="9" borderId="0" xfId="0" applyNumberFormat="1" applyFont="1" applyFill="1" applyBorder="1" applyAlignment="1">
      <x:alignment horizontal="left" wrapText="1"/>
    </x:xf>
    <x:xf numFmtId="0" fontId="3" fillId="9" borderId="0" xfId="0" applyNumberFormat="1" applyFont="1" applyFill="1" applyBorder="1" applyAlignment="1">
      <x:alignment horizontal="left" vertical="center" wrapText="1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4" xfId="0" applyNumberFormat="1" applyFont="1" applyFill="1" applyBorder="1"/>
    <x:xf numFmtId="0" fontId="0" fillId="11" borderId="0" xfId="0" applyNumberFormat="1" applyFont="1" applyFill="1" applyBorder="1"/>
    <x:xf numFmtId="0" fontId="0" fillId="11" borderId="0" xfId="0" applyNumberFormat="1" applyFont="1" applyFill="1" applyBorder="1" applyAlignment="1">
      <x:alignment wrapText="1"/>
    </x:xf>
    <x:xf numFmtId="0" fontId="8" fillId="11" borderId="0" xfId="0" applyNumberFormat="1" applyFont="1" applyFill="1" applyBorder="1"/>
    <x:xf numFmtId="0" fontId="8" fillId="11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wrapText="1"/>
    </x:xf>
    <x:xf numFmtId="203" fontId="0" fillId="4" borderId="0" xfId="0" applyNumberFormat="1" applyFont="1" applyFill="1" applyBorder="1" applyAlignment="1">
      <x:alignment wrapText="1"/>
    </x:xf>
    <x:xf numFmtId="201" fontId="0" fillId="9" borderId="0" xfId="0" applyNumberFormat="1" applyFont="1" applyFill="1" applyBorder="1"/>
    <x:xf numFmtId="201" fontId="3" fillId="9" borderId="0" xfId="0" applyNumberFormat="1" applyFont="1" applyFill="1" applyBorder="1"/>
    <x:xf numFmtId="201" fontId="3" fillId="9" borderId="0" xfId="0" applyNumberFormat="1" applyFont="1" applyFill="1" applyBorder="1" applyAlignment="1">
      <x:alignment horizontal="left"/>
    </x:xf>
    <x:xf numFmtId="201" fontId="3" fillId="9" borderId="0" xfId="0" applyNumberFormat="1" applyFont="1" applyFill="1" applyBorder="1" applyAlignment="1">
      <x:alignment horizontal="left" vertical="center"/>
    </x:xf>
    <x:xf numFmtId="0" fontId="3" fillId="12" borderId="0" xfId="0" applyNumberFormat="1" applyFont="1" applyFill="1" applyBorder="1"/>
    <x:xf numFmtId="0" fontId="3" fillId="12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 applyAlignment="1">
      <x:alignment horizontal="center" wrapText="1"/>
    </x:xf>
    <x:xf numFmtId="0" fontId="3" fillId="12" borderId="0" xfId="0" applyNumberFormat="1" applyFont="1" applyFill="1" applyBorder="1" applyAlignment="1">
      <x:alignment horizontal="center" vertical="center" wrapText="1"/>
    </x:xf>
    <x:xf numFmtId="200" fontId="0" fillId="13" borderId="0" xfId="0" applyNumberFormat="1" applyFont="1" applyFill="1" applyBorder="1"/>
    <x:xf numFmtId="0" fontId="0" fillId="13" borderId="0" xfId="0" applyNumberFormat="1" applyFont="1" applyFill="1" applyBorder="1"/>
    <x:xf numFmtId="200" fontId="9" fillId="13" borderId="0" xfId="0" applyNumberFormat="1" applyFont="1" applyFill="1" applyBorder="1"/>
    <x:xf numFmtId="0" fontId="9" fillId="13" borderId="0" xfId="0" applyNumberFormat="1" applyFont="1" applyFill="1" applyBorder="1"/>
    <x:xf numFmtId="200" fontId="9" fillId="13" borderId="5" xfId="0" applyNumberFormat="1" applyFont="1" applyFill="1" applyBorder="1"/>
    <x:xf numFmtId="0" fontId="9" fillId="13" borderId="6" xfId="0" applyNumberFormat="1" applyFont="1" applyFill="1" applyBorder="1"/>
    <x:xf numFmtId="0" fontId="9" fillId="13" borderId="7" xfId="0" applyNumberFormat="1" applyFont="1" applyFill="1" applyBorder="1"/>
    <x:xf numFmtId="0" fontId="9" fillId="13" borderId="8" xfId="0" applyNumberFormat="1" applyFont="1" applyFill="1" applyBorder="1"/>
    <x:xf numFmtId="200" fontId="9" fillId="13" borderId="5" xfId="0" applyNumberFormat="1" applyFont="1" applyFill="1" applyBorder="1" applyAlignment="1">
      <x:alignment horizontal="center"/>
    </x:xf>
    <x:xf numFmtId="0" fontId="9" fillId="13" borderId="6" xfId="0" applyNumberFormat="1" applyFont="1" applyFill="1" applyBorder="1" applyAlignment="1">
      <x:alignment horizontal="center"/>
    </x:xf>
    <x:xf numFmtId="0" fontId="9" fillId="13" borderId="7" xfId="0" applyNumberFormat="1" applyFont="1" applyFill="1" applyBorder="1" applyAlignment="1">
      <x:alignment horizontal="center"/>
    </x:xf>
    <x:xf numFmtId="0" fontId="9" fillId="13" borderId="8" xfId="0" applyNumberFormat="1" applyFont="1" applyFill="1" applyBorder="1" applyAlignment="1">
      <x:alignment horizontal="center"/>
    </x:xf>
    <x:xf numFmtId="200" fontId="9" fillId="13" borderId="5" xfId="0" applyNumberFormat="1" applyFont="1" applyFill="1" applyBorder="1" applyAlignment="1">
      <x:alignment horizontal="center" vertical="center"/>
    </x:xf>
    <x:xf numFmtId="0" fontId="9" fillId="13" borderId="6" xfId="0" applyNumberFormat="1" applyFont="1" applyFill="1" applyBorder="1" applyAlignment="1">
      <x:alignment horizontal="center" vertical="center"/>
    </x:xf>
    <x:xf numFmtId="0" fontId="9" fillId="13" borderId="7" xfId="0" applyNumberFormat="1" applyFont="1" applyFill="1" applyBorder="1" applyAlignment="1">
      <x:alignment horizontal="center" vertical="center"/>
    </x:xf>
    <x:xf numFmtId="0" fontId="9" fillId="13" borderId="8" xfId="0" applyNumberFormat="1" applyFont="1" applyFill="1" applyBorder="1" applyAlignment="1">
      <x:alignment horizontal="center" vertical="center"/>
    </x:xf>
    <x:xf numFmtId="205" fontId="9" fillId="13" borderId="5" xfId="0" applyNumberFormat="1" applyFont="1" applyFill="1" applyBorder="1" applyAlignment="1">
      <x:alignment horizontal="center" vertical="center"/>
    </x:xf>
    <x:xf numFmtId="201" fontId="0" fillId="6" borderId="0" xfId="0" applyNumberFormat="1" applyFont="1" applyFill="1" applyBorder="1"/>
    <x:xf numFmtId="201" fontId="9" fillId="6" borderId="0" xfId="0" applyNumberFormat="1" applyFont="1" applyFill="1" applyBorder="1"/>
    <x:xf numFmtId="0" fontId="9" fillId="6" borderId="0" xfId="0" applyNumberFormat="1" applyFont="1" applyFill="1" applyBorder="1"/>
    <x:xf numFmtId="201" fontId="9" fillId="6" borderId="5" xfId="0" applyNumberFormat="1" applyFont="1" applyFill="1" applyBorder="1"/>
    <x:xf numFmtId="0" fontId="9" fillId="6" borderId="6" xfId="0" applyNumberFormat="1" applyFont="1" applyFill="1" applyBorder="1"/>
    <x:xf numFmtId="0" fontId="9" fillId="6" borderId="7" xfId="0" applyNumberFormat="1" applyFont="1" applyFill="1" applyBorder="1"/>
    <x:xf numFmtId="0" fontId="9" fillId="6" borderId="8" xfId="0" applyNumberFormat="1" applyFont="1" applyFill="1" applyBorder="1"/>
    <x:xf numFmtId="201" fontId="9" fillId="6" borderId="5" xfId="0" applyNumberFormat="1" applyFont="1" applyFill="1" applyBorder="1" applyAlignment="1">
      <x:alignment horizontal="center"/>
    </x:xf>
    <x:xf numFmtId="0" fontId="9" fillId="6" borderId="6" xfId="0" applyNumberFormat="1" applyFont="1" applyFill="1" applyBorder="1" applyAlignment="1">
      <x:alignment horizontal="center"/>
    </x:xf>
    <x:xf numFmtId="0" fontId="9" fillId="6" borderId="7" xfId="0" applyNumberFormat="1" applyFont="1" applyFill="1" applyBorder="1" applyAlignment="1">
      <x:alignment horizontal="center"/>
    </x:xf>
    <x:xf numFmtId="0" fontId="9" fillId="6" borderId="8" xfId="0" applyNumberFormat="1" applyFont="1" applyFill="1" applyBorder="1" applyAlignment="1">
      <x:alignment horizontal="center"/>
    </x:xf>
    <x:xf numFmtId="201" fontId="9" fillId="6" borderId="5" xfId="0" applyNumberFormat="1" applyFont="1" applyFill="1" applyBorder="1" applyAlignment="1">
      <x:alignment horizontal="center" vertical="center"/>
    </x:xf>
    <x:xf numFmtId="0" fontId="9" fillId="6" borderId="6" xfId="0" applyNumberFormat="1" applyFont="1" applyFill="1" applyBorder="1" applyAlignment="1">
      <x:alignment horizontal="center" vertical="center"/>
    </x:xf>
    <x:xf numFmtId="0" fontId="9" fillId="6" borderId="7" xfId="0" applyNumberFormat="1" applyFont="1" applyFill="1" applyBorder="1" applyAlignment="1">
      <x:alignment horizontal="center" vertical="center"/>
    </x:xf>
    <x:xf numFmtId="0" fontId="9" fillId="6" borderId="8" xfId="0" applyNumberFormat="1" applyFont="1" applyFill="1" applyBorder="1" applyAlignment="1">
      <x:alignment horizontal="center" vertical="center"/>
    </x:xf>
    <x:xf numFmtId="201" fontId="0" fillId="10" borderId="0" xfId="0" applyNumberFormat="1" applyFont="1" applyFill="1" applyBorder="1"/>
    <x:xf numFmtId="201" fontId="9" fillId="10" borderId="0" xfId="0" applyNumberFormat="1" applyFont="1" applyFill="1" applyBorder="1"/>
    <x:xf numFmtId="0" fontId="9" fillId="10" borderId="0" xfId="0" applyNumberFormat="1" applyFont="1" applyFill="1" applyBorder="1"/>
    <x:xf numFmtId="201" fontId="9" fillId="10" borderId="5" xfId="0" applyNumberFormat="1" applyFont="1" applyFill="1" applyBorder="1"/>
    <x:xf numFmtId="0" fontId="9" fillId="10" borderId="6" xfId="0" applyNumberFormat="1" applyFont="1" applyFill="1" applyBorder="1"/>
    <x:xf numFmtId="0" fontId="9" fillId="10" borderId="7" xfId="0" applyNumberFormat="1" applyFont="1" applyFill="1" applyBorder="1"/>
    <x:xf numFmtId="0" fontId="9" fillId="10" borderId="8" xfId="0" applyNumberFormat="1" applyFont="1" applyFill="1" applyBorder="1"/>
    <x:xf numFmtId="201" fontId="9" fillId="10" borderId="5" xfId="0" applyNumberFormat="1" applyFont="1" applyFill="1" applyBorder="1" applyAlignment="1">
      <x:alignment horizontal="center"/>
    </x:xf>
    <x:xf numFmtId="0" fontId="9" fillId="10" borderId="6" xfId="0" applyNumberFormat="1" applyFont="1" applyFill="1" applyBorder="1" applyAlignment="1">
      <x:alignment horizontal="center"/>
    </x:xf>
    <x:xf numFmtId="0" fontId="9" fillId="10" borderId="7" xfId="0" applyNumberFormat="1" applyFont="1" applyFill="1" applyBorder="1" applyAlignment="1">
      <x:alignment horizontal="center"/>
    </x:xf>
    <x:xf numFmtId="0" fontId="9" fillId="10" borderId="8" xfId="0" applyNumberFormat="1" applyFont="1" applyFill="1" applyBorder="1" applyAlignment="1">
      <x:alignment horizontal="center"/>
    </x:xf>
    <x:xf numFmtId="201" fontId="9" fillId="10" borderId="5" xfId="0" applyNumberFormat="1" applyFont="1" applyFill="1" applyBorder="1" applyAlignment="1">
      <x:alignment horizontal="center" vertical="center"/>
    </x:xf>
    <x:xf numFmtId="0" fontId="9" fillId="10" borderId="6" xfId="0" applyNumberFormat="1" applyFont="1" applyFill="1" applyBorder="1" applyAlignment="1">
      <x:alignment horizontal="center" vertical="center"/>
    </x:xf>
    <x:xf numFmtId="0" fontId="9" fillId="10" borderId="7" xfId="0" applyNumberFormat="1" applyFont="1" applyFill="1" applyBorder="1" applyAlignment="1">
      <x:alignment horizontal="center" vertical="center"/>
    </x:xf>
    <x:xf numFmtId="0" fontId="9" fillId="10" borderId="8" xfId="0" applyNumberFormat="1" applyFont="1" applyFill="1" applyBorder="1" applyAlignment="1">
      <x:alignment horizontal="center" vertical="center"/>
    </x:xf>
    <x:xf numFmtId="201" fontId="0" fillId="14" borderId="0" xfId="0" applyNumberFormat="1" applyFont="1" applyFill="1" applyBorder="1"/>
    <x:xf numFmtId="0" fontId="0" fillId="14" borderId="0" xfId="0" applyNumberFormat="1" applyFont="1" applyFill="1" applyBorder="1"/>
    <x:xf numFmtId="201" fontId="9" fillId="14" borderId="0" xfId="0" applyNumberFormat="1" applyFont="1" applyFill="1" applyBorder="1"/>
    <x:xf numFmtId="0" fontId="9" fillId="14" borderId="0" xfId="0" applyNumberFormat="1" applyFont="1" applyFill="1" applyBorder="1"/>
    <x:xf numFmtId="201" fontId="9" fillId="14" borderId="5" xfId="0" applyNumberFormat="1" applyFont="1" applyFill="1" applyBorder="1"/>
    <x:xf numFmtId="0" fontId="9" fillId="14" borderId="6" xfId="0" applyNumberFormat="1" applyFont="1" applyFill="1" applyBorder="1"/>
    <x:xf numFmtId="0" fontId="9" fillId="14" borderId="7" xfId="0" applyNumberFormat="1" applyFont="1" applyFill="1" applyBorder="1"/>
    <x:xf numFmtId="0" fontId="9" fillId="14" borderId="8" xfId="0" applyNumberFormat="1" applyFont="1" applyFill="1" applyBorder="1"/>
    <x:xf numFmtId="201" fontId="9" fillId="14" borderId="5" xfId="0" applyNumberFormat="1" applyFont="1" applyFill="1" applyBorder="1" applyAlignment="1">
      <x:alignment horizontal="center"/>
    </x:xf>
    <x:xf numFmtId="0" fontId="9" fillId="14" borderId="6" xfId="0" applyNumberFormat="1" applyFont="1" applyFill="1" applyBorder="1" applyAlignment="1">
      <x:alignment horizontal="center"/>
    </x:xf>
    <x:xf numFmtId="0" fontId="9" fillId="14" borderId="7" xfId="0" applyNumberFormat="1" applyFont="1" applyFill="1" applyBorder="1" applyAlignment="1">
      <x:alignment horizontal="center"/>
    </x:xf>
    <x:xf numFmtId="0" fontId="9" fillId="14" borderId="8" xfId="0" applyNumberFormat="1" applyFont="1" applyFill="1" applyBorder="1" applyAlignment="1">
      <x:alignment horizontal="center"/>
    </x:xf>
    <x:xf numFmtId="201" fontId="9" fillId="14" borderId="5" xfId="0" applyNumberFormat="1" applyFont="1" applyFill="1" applyBorder="1" applyAlignment="1">
      <x:alignment horizontal="center" vertical="center"/>
    </x:xf>
    <x:xf numFmtId="0" fontId="9" fillId="14" borderId="6" xfId="0" applyNumberFormat="1" applyFont="1" applyFill="1" applyBorder="1" applyAlignment="1">
      <x:alignment horizontal="center" vertical="center"/>
    </x:xf>
    <x:xf numFmtId="0" fontId="9" fillId="14" borderId="7" xfId="0" applyNumberFormat="1" applyFont="1" applyFill="1" applyBorder="1" applyAlignment="1">
      <x:alignment horizontal="center" vertical="center"/>
    </x:xf>
    <x:xf numFmtId="0" fontId="9" fillId="14" borderId="8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horizontal="left"/>
    </x:xf>
    <x:xf numFmtId="0" fontId="3" fillId="9" borderId="0" xfId="0" applyNumberFormat="1" applyFont="1" applyFill="1" applyBorder="1" applyAlignment="1">
      <x:alignment horizontal="left" vertical="center"/>
    </x:xf>
    <x:xf numFmtId="0" fontId="2" fillId="6" borderId="0" xfId="0" applyNumberFormat="1" applyFont="1" applyFill="1" applyBorder="1" applyAlignment="1">
      <x:alignment horizontal="center" wrapText="1"/>
    </x:xf>
    <x:xf numFmtId="0" fontId="4" fillId="6" borderId="0" xfId="0" applyNumberFormat="1" applyFont="1" applyFill="1" applyBorder="1" applyAlignment="1">
      <x:alignment horizontal="center" wrapText="1"/>
    </x:xf>
    <x:xf numFmtId="0" fontId="4" fillId="6" borderId="9" xfId="0" applyNumberFormat="1" applyFont="1" applyFill="1" applyBorder="1" applyAlignment="1">
      <x:alignment horizontal="center" wrapText="1"/>
    </x:xf>
    <x:xf numFmtId="0" fontId="4" fillId="6" borderId="9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/>
    <x:xf numFmtId="0" fontId="0" fillId="12" borderId="0" xfId="0" applyNumberFormat="1" applyFont="1" applyFill="1" applyBorder="1"/>
    <x:xf numFmtId="200" fontId="0" fillId="12" borderId="0" xfId="0" applyNumberFormat="1" applyFont="1" applyFill="1" applyBorder="1"/>
    <x:xf numFmtId="201" fontId="0" fillId="12" borderId="0" xfId="0" applyNumberFormat="1" applyFont="1" applyFill="1" applyBorder="1"/>
    <x:xf numFmtId="200" fontId="3" fillId="12" borderId="0" xfId="0" applyNumberFormat="1" applyFont="1" applyFill="1" applyBorder="1"/>
    <x:xf numFmtId="201" fontId="3" fillId="12" borderId="0" xfId="0" applyNumberFormat="1" applyFont="1" applyFill="1" applyBorder="1"/>
    <x:xf numFmtId="202" fontId="0" fillId="12" borderId="0" xfId="0" applyNumberFormat="1" applyFont="1" applyFill="1" applyBorder="1"/>
    <x:xf numFmtId="202" fontId="3" fillId="12" borderId="0" xfId="0" applyNumberFormat="1" applyFont="1" applyFill="1" applyBorder="1"/>
    <x:xf numFmtId="0" fontId="4" fillId="6" borderId="10" xfId="0" applyNumberFormat="1" applyFont="1" applyFill="1" applyBorder="1"/>
    <x:xf numFmtId="0" fontId="4" fillId="6" borderId="10" xfId="0" applyNumberFormat="1" applyFont="1" applyFill="1" applyBorder="1" applyAlignment="1">
      <x:alignment wrapText="1"/>
    </x:xf>
    <x:xf numFmtId="0" fontId="4" fillId="6" borderId="10" xfId="0" applyNumberFormat="1" applyFont="1" applyFill="1" applyBorder="1" applyAlignment="1">
      <x:alignment horizontal="center" wrapText="1"/>
    </x:xf>
    <x:xf numFmtId="0" fontId="4" fillId="6" borderId="10" xfId="0" applyNumberFormat="1" applyFont="1" applyFill="1" applyBorder="1" applyAlignment="1">
      <x:alignment horizontal="center" vertical="center" wrapText="1"/>
    </x:xf>
    <x:xf numFmtId="203" fontId="0" fillId="10" borderId="0" xfId="0" applyNumberFormat="1" applyFont="1" applyFill="1" applyBorder="1"/>
    <x:xf numFmtId="203" fontId="7" fillId="10" borderId="0" xfId="0" applyNumberFormat="1" applyFont="1" applyFill="1" applyBorder="1"/>
    <x:xf numFmtId="203" fontId="7" fillId="10" borderId="4" xfId="0" applyNumberFormat="1" applyFont="1" applyFill="1" applyBorder="1"/>
    <x:xf numFmtId="0" fontId="0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6" borderId="2" xfId="0" applyNumberFormat="1" applyFont="1" applyFill="1" applyBorder="1" applyAlignment="1">
      <x:alignment vertical="top" wrapText="1"/>
    </x:xf>
    <x:xf numFmtId="0" fontId="4" fillId="6" borderId="9" xfId="0" applyNumberFormat="1" applyFont="1" applyFill="1" applyBorder="1" applyAlignment="1">
      <x:alignment vertical="top" wrapText="1"/>
    </x:xf>
    <x:xf numFmtId="0" fontId="4" fillId="6" borderId="3" xfId="0" applyNumberFormat="1" applyFont="1" applyFill="1" applyBorder="1" applyAlignment="1">
      <x:alignment vertical="top" wrapText="1"/>
    </x:xf>
    <x:xf numFmtId="0" fontId="4" fillId="6" borderId="2" xfId="0" applyNumberFormat="1" applyFont="1" applyFill="1" applyBorder="1" applyAlignment="1">
      <x:alignment horizontal="center" vertical="top" wrapText="1"/>
    </x:xf>
    <x:xf numFmtId="0" fontId="4" fillId="6" borderId="9" xfId="0" applyNumberFormat="1" applyFont="1" applyFill="1" applyBorder="1" applyAlignment="1">
      <x:alignment horizontal="center" vertical="top" wrapText="1"/>
    </x:xf>
    <x:xf numFmtId="0" fontId="4" fillId="6" borderId="3" xfId="0" applyNumberFormat="1" applyFont="1" applyFill="1" applyBorder="1" applyAlignment="1">
      <x:alignment horizontal="center" vertical="top" wrapText="1"/>
    </x:xf>
    <x:xf numFmtId="0" fontId="0" fillId="15" borderId="0" xfId="0" applyNumberFormat="1" applyFont="1" applyFill="1" applyBorder="1" applyAlignment="1">
      <x:alignment vertical="top" wrapText="1"/>
    </x:xf>
    <x:xf numFmtId="0" fontId="0" fillId="15" borderId="0" xfId="0" applyNumberFormat="1" applyFont="1" applyFill="1" applyBorder="1"/>
    <x:xf numFmtId="0" fontId="10" fillId="15" borderId="0" xfId="0" applyNumberFormat="1" applyFont="1" applyFill="1" applyBorder="1" applyAlignment="1">
      <x:alignment vertical="top" wrapText="1"/>
    </x:xf>
    <x:xf numFmtId="0" fontId="10" fillId="15" borderId="0" xfId="0" applyNumberFormat="1" applyFont="1" applyFill="1" applyBorder="1"/>
    <x:xf numFmtId="0" fontId="10" fillId="15" borderId="5" xfId="0" applyNumberFormat="1" applyFont="1" applyFill="1" applyBorder="1" applyAlignment="1">
      <x:alignment vertical="top" wrapText="1"/>
    </x:xf>
    <x:xf numFmtId="0" fontId="10" fillId="15" borderId="11" xfId="0" applyNumberFormat="1" applyFont="1" applyFill="1" applyBorder="1" applyAlignment="1">
      <x:alignment vertical="top" wrapText="1"/>
    </x:xf>
    <x:xf numFmtId="0" fontId="10" fillId="15" borderId="6" xfId="0" applyNumberFormat="1" applyFont="1" applyFill="1" applyBorder="1" applyAlignment="1">
      <x:alignment vertical="top" wrapText="1"/>
    </x:xf>
    <x:xf numFmtId="0" fontId="10" fillId="15" borderId="12" xfId="0" applyNumberFormat="1" applyFont="1" applyFill="1" applyBorder="1" applyAlignment="1">
      <x:alignment vertical="top" wrapText="1"/>
    </x:xf>
    <x:xf numFmtId="0" fontId="10" fillId="15" xfId="0" applyNumberFormat="1" applyFont="1" applyFill="1" applyBorder="0" applyAlignment="1">
      <x:alignment vertical="top" wrapText="1"/>
    </x:xf>
    <x:xf numFmtId="0" fontId="10" fillId="15" borderId="13" xfId="0" applyNumberFormat="1" applyFont="1" applyFill="1" applyBorder="1" applyAlignment="1">
      <x:alignment vertical="top" wrapText="1"/>
    </x:xf>
    <x:xf numFmtId="0" fontId="10" fillId="15" borderId="7" xfId="0" applyNumberFormat="1" applyFont="1" applyFill="1" applyBorder="1"/>
    <x:xf numFmtId="0" fontId="10" fillId="15" borderId="14" xfId="0" applyNumberFormat="1" applyFont="1" applyFill="1" applyBorder="1"/>
    <x:xf numFmtId="0" fontId="10" fillId="15" borderId="8" xfId="0" applyNumberFormat="1" applyFont="1" applyFill="1" applyBorder="1"/>
    <x:xf numFmtId="0" fontId="10" fillId="15" borderId="7" xfId="0" applyNumberFormat="1" applyFont="1" applyFill="1" applyBorder="1" applyAlignment="1">
      <x:alignment wrapText="1"/>
    </x:xf>
    <x:xf numFmtId="0" fontId="10" fillId="15" borderId="14" xfId="0" applyNumberFormat="1" applyFont="1" applyFill="1" applyBorder="1" applyAlignment="1">
      <x:alignment wrapText="1"/>
    </x:xf>
    <x:xf numFmtId="0" fontId="10" fillId="15" borderId="8" xfId="0" applyNumberFormat="1" applyFont="1" applyFill="1" applyBorder="1" applyAlignment="1">
      <x:alignment wrapText="1"/>
    </x:xf>
    <x:xf numFmtId="0" fontId="10" fillId="15" borderId="5" xfId="0" applyNumberFormat="1" applyFont="1" applyFill="1" applyBorder="1" applyAlignment="1">
      <x:alignment horizontal="left" vertical="top" wrapText="1"/>
    </x:xf>
    <x:xf numFmtId="0" fontId="10" fillId="15" borderId="11" xfId="0" applyNumberFormat="1" applyFont="1" applyFill="1" applyBorder="1" applyAlignment="1">
      <x:alignment horizontal="left" vertical="top" wrapText="1"/>
    </x:xf>
    <x:xf numFmtId="0" fontId="10" fillId="15" borderId="6" xfId="0" applyNumberFormat="1" applyFont="1" applyFill="1" applyBorder="1" applyAlignment="1">
      <x:alignment horizontal="left" vertical="top" wrapText="1"/>
    </x:xf>
    <x:xf numFmtId="0" fontId="10" fillId="15" borderId="12" xfId="0" applyNumberFormat="1" applyFont="1" applyFill="1" applyBorder="1" applyAlignment="1">
      <x:alignment horizontal="left" vertical="top" wrapText="1"/>
    </x:xf>
    <x:xf numFmtId="0" fontId="10" fillId="15" xfId="0" applyNumberFormat="1" applyFont="1" applyFill="1" applyBorder="0" applyAlignment="1">
      <x:alignment horizontal="left" vertical="top" wrapText="1"/>
    </x:xf>
    <x:xf numFmtId="0" fontId="10" fillId="15" borderId="13" xfId="0" applyNumberFormat="1" applyFont="1" applyFill="1" applyBorder="1" applyAlignment="1">
      <x:alignment horizontal="left" vertical="top" wrapText="1"/>
    </x:xf>
    <x:xf numFmtId="0" fontId="10" fillId="15" borderId="7" xfId="0" applyNumberFormat="1" applyFont="1" applyFill="1" applyBorder="1" applyAlignment="1">
      <x:alignment horizontal="left" wrapText="1"/>
    </x:xf>
    <x:xf numFmtId="0" fontId="10" fillId="15" borderId="14" xfId="0" applyNumberFormat="1" applyFont="1" applyFill="1" applyBorder="1" applyAlignment="1">
      <x:alignment horizontal="left" wrapText="1"/>
    </x:xf>
    <x:xf numFmtId="0" fontId="10" fillId="15" borderId="8" xfId="0" applyNumberFormat="1" applyFont="1" applyFill="1" applyBorder="1" applyAlignment="1">
      <x:alignment horizontal="left" wrapText="1"/>
    </x:xf>
    <x:xf numFmtId="0" fontId="10" fillId="15" borderId="7" xfId="0" applyNumberFormat="1" applyFont="1" applyFill="1" applyBorder="1" applyAlignment="1">
      <x:alignment horizontal="left" vertical="top" wrapText="1"/>
    </x:xf>
    <x:xf numFmtId="0" fontId="10" fillId="15" borderId="14" xfId="0" applyNumberFormat="1" applyFont="1" applyFill="1" applyBorder="1" applyAlignment="1">
      <x:alignment horizontal="left" vertical="top" wrapText="1"/>
    </x:xf>
    <x:xf numFmtId="0" fontId="10" fillId="15" borderId="8" xfId="0" applyNumberFormat="1" applyFont="1" applyFill="1" applyBorder="1" applyAlignment="1">
      <x:alignment horizontal="left" vertical="top" wrapText="1"/>
    </x:xf>
    <x:xf numFmtId="203" fontId="0" fillId="11" borderId="0" xfId="0" applyNumberFormat="1" applyFont="1" applyFill="1" applyBorder="1"/>
    <x:xf numFmtId="203" fontId="8" fillId="11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4" fillId="6" borderId="9" xfId="0" applyNumberFormat="1" applyFont="1" applyFill="1" applyBorder="1"/>
    <x:xf numFmtId="0" fontId="4" fillId="6" borderId="9" xfId="0" applyNumberFormat="1" applyFont="1" applyFill="1" applyBorder="1" applyAlignment="1">
      <x:alignment wrapText="1"/>
    </x:xf>
    <x:xf numFmtId="203" fontId="4" fillId="10" borderId="0" xfId="0" applyNumberFormat="1" applyFont="1" applyFill="1" applyBorder="1"/>
    <x:xf numFmtId="0" fontId="4" fillId="10" borderId="0" xfId="0" applyNumberFormat="1" applyFont="1" applyFill="1" applyBorder="1"/>
    <x:xf numFmtId="203" fontId="4" fillId="10" borderId="0" xfId="0" applyNumberFormat="1" applyFont="1" applyFill="1" applyBorder="1" applyAlignment="1">
      <x:alignment wrapText="1"/>
    </x:xf>
    <x:xf numFmtId="0" fontId="4" fillId="10" borderId="0" xfId="0" applyNumberFormat="1" applyFont="1" applyFill="1" applyBorder="1" applyAlignment="1">
      <x:alignment wrapText="1"/>
    </x:xf>
    <x:xf numFmtId="0" fontId="5" fillId="9" borderId="0" xfId="0" applyNumberFormat="1" applyFont="1" applyFill="1" applyBorder="1" applyAlignment="1">
      <x:alignment horizontal="left" vertical="center"/>
    </x:xf>
    <x:xf numFmtId="0" fontId="8" fillId="16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horizontal="left" vertical="center" wrapText="1"/>
    </x:xf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horizontal="left"/>
    </x:xf>
    <x:xf numFmtId="0" fontId="3" fillId="17" borderId="0" xfId="0" applyNumberFormat="1" applyFont="1" applyFill="1" applyBorder="1" applyAlignment="1">
      <x:alignment horizontal="left" vertical="center"/>
    </x:xf>
    <x:xf numFmtId="0" fontId="7" fillId="18" borderId="0" xfId="0" applyNumberFormat="1" applyFont="1" applyFill="1" applyBorder="1"/>
    <x:xf numFmtId="0" fontId="0" fillId="19" borderId="0" xfId="0" applyNumberFormat="1" applyFont="1" applyFill="1" applyBorder="1"/>
    <x:xf numFmtId="0" fontId="4" fillId="19" borderId="0" xfId="0" applyNumberFormat="1" applyFont="1" applyFill="1" applyBorder="1"/>
    <x:xf numFmtId="0" fontId="4" fillId="19" borderId="2" xfId="0" applyNumberFormat="1" applyFont="1" applyFill="1" applyBorder="1"/>
    <x:xf numFmtId="0" fontId="4" fillId="19" borderId="9" xfId="0" applyNumberFormat="1" applyFont="1" applyFill="1" applyBorder="1"/>
    <x:xf numFmtId="0" fontId="4" fillId="19" borderId="3" xfId="0" applyNumberFormat="1" applyFont="1" applyFill="1" applyBorder="1"/>
    <x:xf numFmtId="0" fontId="4" fillId="19" borderId="2" xfId="0" applyNumberFormat="1" applyFont="1" applyFill="1" applyBorder="1" applyAlignment="1">
      <x:alignment wrapText="1"/>
    </x:xf>
    <x:xf numFmtId="0" fontId="4" fillId="19" borderId="9" xfId="0" applyNumberFormat="1" applyFont="1" applyFill="1" applyBorder="1" applyAlignment="1">
      <x:alignment wrapText="1"/>
    </x:xf>
    <x:xf numFmtId="0" fontId="4" fillId="19" borderId="3" xfId="0" applyNumberFormat="1" applyFont="1" applyFill="1" applyBorder="1" applyAlignment="1">
      <x:alignment wrapText="1"/>
    </x:xf>
    <x:xf numFmtId="0" fontId="4" fillId="19" borderId="2" xfId="0" applyNumberFormat="1" applyFont="1" applyFill="1" applyBorder="1" applyAlignment="1">
      <x:alignment horizontal="center" wrapText="1"/>
    </x:xf>
    <x:xf numFmtId="0" fontId="4" fillId="19" borderId="9" xfId="0" applyNumberFormat="1" applyFont="1" applyFill="1" applyBorder="1" applyAlignment="1">
      <x:alignment horizontal="center" wrapText="1"/>
    </x:xf>
    <x:xf numFmtId="0" fontId="4" fillId="19" borderId="3" xfId="0" applyNumberFormat="1" applyFont="1" applyFill="1" applyBorder="1" applyAlignment="1">
      <x:alignment horizontal="center" wrapText="1"/>
    </x:xf>
    <x:xf numFmtId="0" fontId="4" fillId="19" borderId="2" xfId="0" applyNumberFormat="1" applyFont="1" applyFill="1" applyBorder="1" applyAlignment="1">
      <x:alignment horizontal="center" vertical="center" wrapText="1"/>
    </x:xf>
    <x:xf numFmtId="0" fontId="4" fillId="19" borderId="9" xfId="0" applyNumberFormat="1" applyFont="1" applyFill="1" applyBorder="1" applyAlignment="1">
      <x:alignment horizontal="center" vertical="center" wrapText="1"/>
    </x:xf>
    <x:xf numFmtId="0" fontId="4" fillId="19" borderId="3" xfId="0" applyNumberFormat="1" applyFont="1" applyFill="1" applyBorder="1" applyAlignment="1">
      <x:alignment horizontal="center" vertical="center" wrapText="1"/>
    </x:xf>
    <x:xf numFmtId="206" fontId="0" fillId="0" borderId="0" xfId="0" applyNumberFormat="1" applyFont="1" applyFill="1" applyBorder="1"/>
    <x:xf numFmtId="0" fontId="2" fillId="20" borderId="0" xfId="0" applyNumberFormat="1" applyFont="1" applyFill="1" applyBorder="1" applyAlignment="1">
      <x:alignment horizontal="center" wrapText="1"/>
    </x:xf>
    <x:xf numFmtId="0" fontId="4" fillId="20" borderId="2" xfId="0" applyNumberFormat="1" applyFont="1" applyFill="1" applyBorder="1" applyAlignment="1">
      <x:alignment horizontal="center" vertical="center" wrapText="1"/>
    </x:xf>
    <x:xf numFmtId="0" fontId="4" fillId="20" borderId="3" xfId="0" applyNumberFormat="1" applyFont="1" applyFill="1" applyBorder="1" applyAlignment="1">
      <x:alignment horizontal="center" vertical="center" wrapText="1"/>
    </x:xf>
    <x:xf numFmtId="0" fontId="4" fillId="20" borderId="0" xfId="0" applyNumberFormat="1" applyFont="1" applyFill="1" applyBorder="1" applyAlignment="1">
      <x:alignment horizontal="center" wrapText="1"/>
    </x:xf>
    <x:xf numFmtId="0" fontId="4" fillId="20" borderId="2" xfId="0" applyNumberFormat="1" applyFont="1" applyFill="1" applyBorder="1" applyAlignment="1">
      <x:alignment horizontal="center" wrapText="1"/>
    </x:xf>
    <x:xf numFmtId="0" fontId="5" fillId="21" borderId="0" xfId="0" applyNumberFormat="1" applyFont="1" applyFill="1" applyBorder="1" applyAlignment="1">
      <x:alignment horizontal="left" vertical="center"/>
    </x:xf>
    <x:xf numFmtId="0" fontId="0" fillId="22" borderId="0" xfId="0" applyNumberFormat="1" applyFont="1" applyFill="1" applyBorder="1"/>
    <x:xf numFmtId="0" fontId="6" fillId="22" borderId="0" xfId="0" applyNumberFormat="1" applyFont="1" applyFill="1" applyBorder="1"/>
    <x:xf numFmtId="0" fontId="6" fillId="22" borderId="0" xfId="0" applyNumberFormat="1" applyFont="1" applyFill="1" applyBorder="1" applyAlignment="1">
      <x:alignment wrapText="1"/>
    </x:xf>
    <x:xf numFmtId="0" fontId="0" fillId="20" borderId="0" xfId="0" applyNumberFormat="1" applyFont="1" applyFill="1" applyBorder="1"/>
    <x:xf numFmtId="203" fontId="0" fillId="20" borderId="0" xfId="0" applyNumberFormat="1" applyFont="1" applyFill="1" applyBorder="1"/>
    <x:xf numFmtId="0" fontId="4" fillId="20" borderId="0" xfId="0" applyNumberFormat="1" applyFont="1" applyFill="1" applyBorder="1"/>
    <x:xf numFmtId="203" fontId="4" fillId="20" borderId="0" xfId="0" applyNumberFormat="1" applyFont="1" applyFill="1" applyBorder="1"/>
    <x:xf numFmtId="0" fontId="4" fillId="20" borderId="2" xfId="0" applyNumberFormat="1" applyFont="1" applyFill="1" applyBorder="1"/>
    <x:xf numFmtId="203" fontId="4" fillId="20" borderId="9" xfId="0" applyNumberFormat="1" applyFont="1" applyFill="1" applyBorder="1"/>
    <x:xf numFmtId="0" fontId="4" fillId="20" borderId="9" xfId="0" applyNumberFormat="1" applyFont="1" applyFill="1" applyBorder="1"/>
    <x:xf numFmtId="0" fontId="4" fillId="20" borderId="3" xfId="0" applyNumberFormat="1" applyFont="1" applyFill="1" applyBorder="1"/>
    <x:xf numFmtId="0" fontId="4" fillId="20" borderId="2" xfId="0" applyNumberFormat="1" applyFont="1" applyFill="1" applyBorder="1" applyAlignment="1">
      <x:alignment wrapText="1"/>
    </x:xf>
    <x:xf numFmtId="203" fontId="4" fillId="20" borderId="9" xfId="0" applyNumberFormat="1" applyFont="1" applyFill="1" applyBorder="1" applyAlignment="1">
      <x:alignment wrapText="1"/>
    </x:xf>
    <x:xf numFmtId="0" fontId="4" fillId="20" borderId="9" xfId="0" applyNumberFormat="1" applyFont="1" applyFill="1" applyBorder="1" applyAlignment="1">
      <x:alignment wrapText="1"/>
    </x:xf>
    <x:xf numFmtId="0" fontId="4" fillId="20" borderId="3" xfId="0" applyNumberFormat="1" applyFont="1" applyFill="1" applyBorder="1" applyAlignment="1">
      <x:alignment wrapText="1"/>
    </x:xf>
    <x:xf numFmtId="203" fontId="4" fillId="20" borderId="9" xfId="0" applyNumberFormat="1" applyFont="1" applyFill="1" applyBorder="1" applyAlignment="1">
      <x:alignment horizontal="center" wrapText="1"/>
    </x:xf>
    <x:xf numFmtId="0" fontId="4" fillId="20" borderId="9" xfId="0" applyNumberFormat="1" applyFont="1" applyFill="1" applyBorder="1" applyAlignment="1">
      <x:alignment horizontal="center" wrapText="1"/>
    </x:xf>
    <x:xf numFmtId="0" fontId="4" fillId="20" borderId="3" xfId="0" applyNumberFormat="1" applyFont="1" applyFill="1" applyBorder="1" applyAlignment="1">
      <x:alignment horizontal="center" wrapText="1"/>
    </x:xf>
    <x:xf numFmtId="203" fontId="4" fillId="20" borderId="9" xfId="0" applyNumberFormat="1" applyFont="1" applyFill="1" applyBorder="1" applyAlignment="1">
      <x:alignment horizontal="center" vertical="center" wrapText="1"/>
    </x:xf>
    <x:xf numFmtId="0" fontId="4" fillId="20" borderId="9" xfId="0" applyNumberFormat="1" applyFont="1" applyFill="1" applyBorder="1" applyAlignment="1">
      <x:alignment horizontal="center" vertical="center" wrapText="1"/>
    </x:xf>
    <x:xf numFmtId="204" fontId="0" fillId="20" borderId="0" xfId="0" applyNumberFormat="1" applyFont="1" applyFill="1" applyBorder="1"/>
    <x:xf numFmtId="204" fontId="4" fillId="20" borderId="0" xfId="0" applyNumberFormat="1" applyFont="1" applyFill="1" applyBorder="1"/>
    <x:xf numFmtId="204" fontId="4" fillId="20" borderId="2" xfId="0" applyNumberFormat="1" applyFont="1" applyFill="1" applyBorder="1"/>
    <x:xf numFmtId="204" fontId="4" fillId="20" borderId="2" xfId="0" applyNumberFormat="1" applyFont="1" applyFill="1" applyBorder="1" applyAlignment="1">
      <x:alignment wrapText="1"/>
    </x:xf>
    <x:xf numFmtId="204" fontId="4" fillId="20" borderId="2" xfId="0" applyNumberFormat="1" applyFont="1" applyFill="1" applyBorder="1" applyAlignment="1">
      <x:alignment horizontal="center" wrapText="1"/>
    </x:xf>
    <x:xf numFmtId="204" fontId="4" fillId="20" borderId="2" xfId="0" applyNumberFormat="1" applyFont="1" applyFill="1" applyBorder="1" applyAlignment="1">
      <x:alignment horizontal="center" vertical="center" wrapText="1"/>
    </x:xf>
    <x:xf numFmtId="0" fontId="0" fillId="23" borderId="0" xfId="0" applyNumberFormat="1" applyFont="1" applyFill="1" applyBorder="1"/>
    <x:xf numFmtId="0" fontId="3" fillId="23" borderId="0" xfId="0" applyNumberFormat="1" applyFont="1" applyFill="1" applyBorder="1"/>
    <x:xf numFmtId="0" fontId="0" fillId="24" borderId="0" xfId="0" applyNumberFormat="1" applyFont="1" applyFill="1" applyBorder="1"/>
    <x:xf numFmtId="0" fontId="8" fillId="24" borderId="0" xfId="0" applyNumberFormat="1" applyFont="1" applyFill="1" applyBorder="1"/>
    <x:xf numFmtId="203" fontId="0" fillId="6" borderId="0" xfId="0" applyNumberFormat="1" applyFont="1" applyFill="1" applyBorder="1"/>
    <x:xf numFmtId="203" fontId="4" fillId="6" borderId="0" xfId="0" applyNumberFormat="1" applyFont="1" applyFill="1" applyBorder="1"/>
    <x:xf numFmtId="203" fontId="4" fillId="6" borderId="9" xfId="0" applyNumberFormat="1" applyFont="1" applyFill="1" applyBorder="1"/>
    <x:xf numFmtId="203" fontId="4" fillId="6" borderId="9" xfId="0" applyNumberFormat="1" applyFont="1" applyFill="1" applyBorder="1" applyAlignment="1">
      <x:alignment wrapText="1"/>
    </x:xf>
    <x:xf numFmtId="203" fontId="4" fillId="6" borderId="9" xfId="0" applyNumberFormat="1" applyFont="1" applyFill="1" applyBorder="1" applyAlignment="1">
      <x:alignment horizontal="center" wrapText="1"/>
    </x:xf>
    <x:xf numFmtId="203" fontId="4" fillId="6" borderId="9" xfId="0" applyNumberFormat="1" applyFont="1" applyFill="1" applyBorder="1" applyAlignment="1">
      <x:alignment horizontal="center" vertical="center" wrapText="1"/>
    </x:xf>
    <x:xf numFmtId="204" fontId="0" fillId="6" borderId="0" xfId="0" applyNumberFormat="1" applyFont="1" applyFill="1" applyBorder="1"/>
    <x:xf numFmtId="204" fontId="4" fillId="6" borderId="0" xfId="0" applyNumberFormat="1" applyFont="1" applyFill="1" applyBorder="1"/>
    <x:xf numFmtId="204" fontId="4" fillId="6" borderId="2" xfId="0" applyNumberFormat="1" applyFont="1" applyFill="1" applyBorder="1"/>
    <x:xf numFmtId="204" fontId="4" fillId="6" borderId="2" xfId="0" applyNumberFormat="1" applyFont="1" applyFill="1" applyBorder="1" applyAlignment="1">
      <x:alignment wrapText="1"/>
    </x:xf>
    <x:xf numFmtId="204" fontId="4" fillId="6" borderId="2" xfId="0" applyNumberFormat="1" applyFont="1" applyFill="1" applyBorder="1" applyAlignment="1">
      <x:alignment horizontal="center" wrapText="1"/>
    </x:xf>
    <x:xf numFmtId="204" fontId="4" fillId="6" borderId="2" xfId="0" applyNumberFormat="1" applyFont="1" applyFill="1" applyBorder="1" applyAlignment="1">
      <x:alignment horizontal="center" vertical="center" wrapText="1"/>
    </x:xf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0" fillId="26" borderId="0" xfId="0" applyNumberFormat="1" applyFont="1" applyFill="1" applyBorder="1"/>
    <x:xf numFmtId="0" fontId="6" fillId="26" borderId="0" xfId="0" applyNumberFormat="1" applyFont="1" applyFill="1" applyBorder="1"/>
    <x:xf numFmtId="0" fontId="6" fillId="26" borderId="0" xfId="0" applyNumberFormat="1" applyFont="1" applyFill="1" applyBorder="1" applyAlignment="1">
      <x:alignment wrapText="1"/>
    </x:xf>
    <x:xf numFmtId="0" fontId="0" fillId="27" borderId="0" xfId="0" applyNumberFormat="1" applyFont="1" applyFill="1" applyBorder="1"/>
    <x:xf numFmtId="0" fontId="4" fillId="27" borderId="0" xfId="0" applyNumberFormat="1" applyFont="1" applyFill="1" applyBorder="1"/>
    <x:xf numFmtId="0" fontId="4" fillId="27" borderId="2" xfId="0" applyNumberFormat="1" applyFont="1" applyFill="1" applyBorder="1"/>
    <x:xf numFmtId="0" fontId="4" fillId="27" borderId="9" xfId="0" applyNumberFormat="1" applyFont="1" applyFill="1" applyBorder="1"/>
    <x:xf numFmtId="0" fontId="4" fillId="27" borderId="3" xfId="0" applyNumberFormat="1" applyFont="1" applyFill="1" applyBorder="1"/>
    <x:xf numFmtId="0" fontId="4" fillId="27" borderId="2" xfId="0" applyNumberFormat="1" applyFont="1" applyFill="1" applyBorder="1" applyAlignment="1">
      <x:alignment wrapText="1"/>
    </x:xf>
    <x:xf numFmtId="0" fontId="4" fillId="27" borderId="9" xfId="0" applyNumberFormat="1" applyFont="1" applyFill="1" applyBorder="1" applyAlignment="1">
      <x:alignment wrapText="1"/>
    </x:xf>
    <x:xf numFmtId="0" fontId="4" fillId="27" borderId="3" xfId="0" applyNumberFormat="1" applyFont="1" applyFill="1" applyBorder="1" applyAlignment="1">
      <x:alignment wrapText="1"/>
    </x:xf>
    <x:xf numFmtId="0" fontId="4" fillId="27" borderId="2" xfId="0" applyNumberFormat="1" applyFont="1" applyFill="1" applyBorder="1" applyAlignment="1">
      <x:alignment horizontal="center" wrapText="1"/>
    </x:xf>
    <x:xf numFmtId="0" fontId="4" fillId="27" borderId="9" xfId="0" applyNumberFormat="1" applyFont="1" applyFill="1" applyBorder="1" applyAlignment="1">
      <x:alignment horizontal="center" wrapText="1"/>
    </x:xf>
    <x:xf numFmtId="0" fontId="4" fillId="27" borderId="3" xfId="0" applyNumberFormat="1" applyFont="1" applyFill="1" applyBorder="1" applyAlignment="1">
      <x:alignment horizontal="center" wrapText="1"/>
    </x:xf>
    <x:xf numFmtId="0" fontId="4" fillId="27" borderId="2" xfId="0" applyNumberFormat="1" applyFont="1" applyFill="1" applyBorder="1" applyAlignment="1">
      <x:alignment horizontal="center" vertical="center" wrapText="1"/>
    </x:xf>
    <x:xf numFmtId="0" fontId="4" fillId="27" borderId="9" xfId="0" applyNumberFormat="1" applyFont="1" applyFill="1" applyBorder="1" applyAlignment="1">
      <x:alignment horizontal="center" vertical="center" wrapText="1"/>
    </x:xf>
    <x:xf numFmtId="0" fontId="4" fillId="27" borderId="3" xfId="0" applyNumberFormat="1" applyFont="1" applyFill="1" applyBorder="1" applyAlignment="1">
      <x:alignment horizontal="center" vertical="center" wrapText="1"/>
    </x:xf>
    <x:xf numFmtId="207" fontId="0" fillId="0" borderId="0" xfId="0" applyNumberFormat="1" applyFont="1" applyFill="1" applyBorder="1"/>
    <x:xf numFmtId="0" fontId="5" fillId="28" borderId="0" xfId="0" applyNumberFormat="1" applyFont="1" applyFill="1" applyBorder="1" applyAlignment="1">
      <x:alignment horizontal="left" vertical="center"/>
    </x:xf>
    <x:xf numFmtId="0" fontId="6" fillId="29" borderId="0" xfId="0" applyNumberFormat="1" applyFont="1" applyFill="1" applyBorder="1" applyAlignment="1">
      <x:alignment wrapText="1"/>
    </x:xf>
    <x:xf numFmtId="0" fontId="3" fillId="30" borderId="0" xfId="0" applyNumberFormat="1" applyFont="1" applyFill="1" applyBorder="1" applyAlignment="1">
      <x:alignment horizontal="left" vertical="center"/>
    </x:xf>
    <x:xf numFmtId="0" fontId="8" fillId="31" borderId="0" xfId="0" applyNumberFormat="1" applyFont="1" applyFill="1" applyBorder="1"/>
    <x:xf numFmtId="203" fontId="7" fillId="32" borderId="4" xfId="0" applyNumberFormat="1" applyFont="1" applyFill="1" applyBorder="1"/>
    <x:xf numFmtId="0" fontId="4" fillId="33" borderId="2" xfId="0" applyNumberFormat="1" applyFont="1" applyFill="1" applyBorder="1" applyAlignment="1">
      <x:alignment horizontal="center" vertical="center" wrapText="1"/>
    </x:xf>
    <x:xf numFmtId="0" fontId="4" fillId="33" borderId="3" xfId="0" applyNumberFormat="1" applyFont="1" applyFill="1" applyBorder="1" applyAlignment="1">
      <x:alignment horizontal="center" vertical="center" wrapText="1"/>
    </x:xf>
    <x:xf numFmtId="0" fontId="8" fillId="31" borderId="0" xfId="0" applyNumberFormat="1" applyFont="1" applyFill="1" applyBorder="1" applyAlignment="1">
      <x:alignment wrapText="1"/>
    </x:xf>
    <x:xf numFmtId="0" fontId="7" fillId="32" borderId="0" xfId="0" applyNumberFormat="1" applyFont="1" applyFill="1" applyBorder="1"/>
    <x:xf numFmtId="0" fontId="4" fillId="33" borderId="9" xfId="0" applyNumberFormat="1" applyFont="1" applyFill="1" applyBorder="1" applyAlignment="1">
      <x:alignment horizontal="center" vertical="center" wrapText="1"/>
    </x:xf>
    <x:xf numFmtId="0" fontId="10" fillId="34" borderId="5" xfId="0" applyNumberFormat="1" applyFont="1" applyFill="1" applyBorder="1" applyAlignment="1">
      <x:alignment horizontal="left" vertical="top" wrapText="1"/>
    </x:xf>
    <x:xf numFmtId="0" fontId="10" fillId="34" borderId="11" xfId="0" applyNumberFormat="1" applyFont="1" applyFill="1" applyBorder="1" applyAlignment="1">
      <x:alignment horizontal="left" vertical="top" wrapText="1"/>
    </x:xf>
    <x:xf numFmtId="0" fontId="10" fillId="34" borderId="6" xfId="0" applyNumberFormat="1" applyFont="1" applyFill="1" applyBorder="1" applyAlignment="1">
      <x:alignment horizontal="left" vertical="top" wrapText="1"/>
    </x:xf>
    <x:xf numFmtId="0" fontId="10" fillId="34" borderId="12" xfId="0" applyNumberFormat="1" applyFont="1" applyFill="1" applyBorder="1" applyAlignment="1">
      <x:alignment horizontal="left" vertical="top" wrapText="1"/>
    </x:xf>
    <x:xf numFmtId="0" fontId="10" fillId="34" xfId="0" applyNumberFormat="1" applyFont="1" applyFill="1" applyBorder="0" applyAlignment="1">
      <x:alignment horizontal="left" vertical="top" wrapText="1"/>
    </x:xf>
    <x:xf numFmtId="0" fontId="10" fillId="34" borderId="13" xfId="0" applyNumberFormat="1" applyFont="1" applyFill="1" applyBorder="1" applyAlignment="1">
      <x:alignment horizontal="left" vertical="top" wrapText="1"/>
    </x:xf>
    <x:xf numFmtId="0" fontId="10" fillId="34" borderId="7" xfId="0" applyNumberFormat="1" applyFont="1" applyFill="1" applyBorder="1" applyAlignment="1">
      <x:alignment horizontal="left" vertical="top" wrapText="1"/>
    </x:xf>
    <x:xf numFmtId="0" fontId="10" fillId="34" borderId="14" xfId="0" applyNumberFormat="1" applyFont="1" applyFill="1" applyBorder="1" applyAlignment="1">
      <x:alignment horizontal="left" vertical="top" wrapText="1"/>
    </x:xf>
    <x:xf numFmtId="0" fontId="10" fillId="34" borderId="8" xfId="0" applyNumberFormat="1" applyFont="1" applyFill="1" applyBorder="1" applyAlignment="1">
      <x:alignment horizontal="left" vertical="top" wrapText="1"/>
    </x:xf>
    <x:xf numFmtId="0" fontId="0" fillId="33" borderId="0" xfId="0" applyNumberFormat="1" applyFont="1" applyFill="1" applyBorder="1"/>
    <x:xf numFmtId="0" fontId="4" fillId="33" borderId="0" xfId="0" applyNumberFormat="1" applyFont="1" applyFill="1" applyBorder="1"/>
    <x:xf numFmtId="0" fontId="4" fillId="33" borderId="2" xfId="0" applyNumberFormat="1" applyFont="1" applyFill="1" applyBorder="1"/>
    <x:xf numFmtId="0" fontId="4" fillId="33" borderId="3" xfId="0" applyNumberFormat="1" applyFont="1" applyFill="1" applyBorder="1"/>
    <x:xf numFmtId="0" fontId="4" fillId="33" borderId="2" xfId="0" applyNumberFormat="1" applyFont="1" applyFill="1" applyBorder="1" applyAlignment="1">
      <x:alignment wrapText="1"/>
    </x:xf>
    <x:xf numFmtId="0" fontId="4" fillId="33" borderId="3" xfId="0" applyNumberFormat="1" applyFont="1" applyFill="1" applyBorder="1" applyAlignment="1">
      <x:alignment wrapText="1"/>
    </x:xf>
    <x:xf numFmtId="0" fontId="4" fillId="33" borderId="2" xfId="0" applyNumberFormat="1" applyFont="1" applyFill="1" applyBorder="1" applyAlignment="1">
      <x:alignment horizontal="center" wrapText="1"/>
    </x:xf>
    <x:xf numFmtId="0" fontId="4" fillId="33" borderId="3" xfId="0" applyNumberFormat="1" applyFont="1" applyFill="1" applyBorder="1" applyAlignment="1">
      <x:alignment horizontal="center" wrapText="1"/>
    </x:xf>
    <x:xf numFmtId="0" fontId="5" fillId="35" borderId="0" xfId="0" applyNumberFormat="1" applyFont="1" applyFill="1" applyBorder="1" applyAlignment="1">
      <x:alignment horizontal="left" vertical="center"/>
    </x:xf>
    <x:xf numFmtId="0" fontId="6" fillId="36" borderId="0" xfId="0" applyNumberFormat="1" applyFont="1" applyFill="1" applyBorder="1" applyAlignment="1">
      <x:alignment wrapText="1"/>
    </x:xf>
    <x:xf numFmtId="0" fontId="3" fillId="37" borderId="0" xfId="0" applyNumberFormat="1" applyFont="1" applyFill="1" applyBorder="1" applyAlignment="1">
      <x:alignment horizontal="left" vertical="center"/>
    </x:xf>
    <x:xf numFmtId="0" fontId="7" fillId="38" borderId="0" xfId="0" applyNumberFormat="1" applyFont="1" applyFill="1" applyBorder="1"/>
    <x:xf numFmtId="0" fontId="4" fillId="39" borderId="2" xfId="0" applyNumberFormat="1" applyFont="1" applyFill="1" applyBorder="1" applyAlignment="1">
      <x:alignment horizontal="center" vertical="center" wrapText="1"/>
    </x:xf>
    <x:xf numFmtId="0" fontId="4" fillId="39" borderId="3" xfId="0" applyNumberFormat="1" applyFont="1" applyFill="1" applyBorder="1" applyAlignment="1">
      <x:alignment horizontal="center" vertical="center" wrapText="1"/>
    </x:xf>
    <x:xf numFmtId="0" fontId="4" fillId="39" borderId="0" xfId="0" applyNumberFormat="1" applyFont="1" applyFill="1" applyBorder="1" applyAlignment="1">
      <x:alignment wrapText="1"/>
    </x:xf>
    <x:xf numFmtId="0" fontId="4" fillId="39" borderId="9" xfId="0" applyNumberFormat="1" applyFont="1" applyFill="1" applyBorder="1" applyAlignment="1">
      <x:alignment horizontal="center" vertical="center" wrapText="1"/>
    </x:xf>
    <x:xf numFmtId="0" fontId="0" fillId="39" borderId="0" xfId="0" applyNumberFormat="1" applyFont="1" applyFill="1" applyBorder="1"/>
    <x:xf numFmtId="0" fontId="4" fillId="39" borderId="0" xfId="0" applyNumberFormat="1" applyFont="1" applyFill="1" applyBorder="1"/>
    <x:xf numFmtId="0" fontId="4" fillId="39" borderId="2" xfId="0" applyNumberFormat="1" applyFont="1" applyFill="1" applyBorder="1"/>
    <x:xf numFmtId="0" fontId="4" fillId="39" borderId="9" xfId="0" applyNumberFormat="1" applyFont="1" applyFill="1" applyBorder="1"/>
    <x:xf numFmtId="0" fontId="4" fillId="39" borderId="3" xfId="0" applyNumberFormat="1" applyFont="1" applyFill="1" applyBorder="1"/>
    <x:xf numFmtId="0" fontId="4" fillId="39" borderId="2" xfId="0" applyNumberFormat="1" applyFont="1" applyFill="1" applyBorder="1" applyAlignment="1">
      <x:alignment wrapText="1"/>
    </x:xf>
    <x:xf numFmtId="0" fontId="4" fillId="39" borderId="9" xfId="0" applyNumberFormat="1" applyFont="1" applyFill="1" applyBorder="1" applyAlignment="1">
      <x:alignment wrapText="1"/>
    </x:xf>
    <x:xf numFmtId="0" fontId="4" fillId="39" borderId="3" xfId="0" applyNumberFormat="1" applyFont="1" applyFill="1" applyBorder="1" applyAlignment="1">
      <x:alignment wrapText="1"/>
    </x:xf>
    <x:xf numFmtId="0" fontId="4" fillId="39" borderId="2" xfId="0" applyNumberFormat="1" applyFont="1" applyFill="1" applyBorder="1" applyAlignment="1">
      <x:alignment horizontal="center" wrapText="1"/>
    </x:xf>
    <x:xf numFmtId="0" fontId="4" fillId="39" borderId="9" xfId="0" applyNumberFormat="1" applyFont="1" applyFill="1" applyBorder="1" applyAlignment="1">
      <x:alignment horizontal="center" wrapText="1"/>
    </x:xf>
    <x:xf numFmtId="0" fontId="4" fillId="39" borderId="3" xfId="0" applyNumberFormat="1" applyFont="1" applyFill="1" applyBorder="1" applyAlignment="1">
      <x:alignment horizontal="center" wrapText="1"/>
    </x:xf>
    <x:xf numFmtId="0" fontId="5" fillId="37" borderId="0" xfId="0" applyNumberFormat="1" applyFont="1" applyFill="1" applyBorder="1" applyAlignment="1">
      <x:alignment horizontal="left" vertical="center"/>
    </x:xf>
    <x:xf numFmtId="0" fontId="0" fillId="40" borderId="0" xfId="0" applyNumberFormat="1" applyFont="1" applyFill="1" applyBorder="1"/>
    <x:xf numFmtId="0" fontId="5" fillId="40" borderId="0" xfId="0" applyNumberFormat="1" applyFont="1" applyFill="1" applyBorder="1"/>
    <x:xf numFmtId="0" fontId="0" fillId="41" borderId="0" xfId="0" applyNumberFormat="1" applyFont="1" applyFill="1" applyBorder="1"/>
    <x:xf numFmtId="0" fontId="6" fillId="41" borderId="0" xfId="0" applyNumberFormat="1" applyFont="1" applyFill="1" applyBorder="1"/>
    <x:xf numFmtId="0" fontId="6" fillId="41" borderId="0" xfId="0" applyNumberFormat="1" applyFont="1" applyFill="1" applyBorder="1" applyAlignment="1">
      <x:alignment wrapText="1"/>
    </x:xf>
    <x:xf numFmtId="0" fontId="0" fillId="42" borderId="0" xfId="0" applyNumberFormat="1" applyFont="1" applyFill="1" applyBorder="1"/>
    <x:xf numFmtId="0" fontId="4" fillId="42" borderId="0" xfId="0" applyNumberFormat="1" applyFont="1" applyFill="1" applyBorder="1"/>
    <x:xf numFmtId="0" fontId="4" fillId="42" borderId="2" xfId="0" applyNumberFormat="1" applyFont="1" applyFill="1" applyBorder="1"/>
    <x:xf numFmtId="0" fontId="4" fillId="42" borderId="9" xfId="0" applyNumberFormat="1" applyFont="1" applyFill="1" applyBorder="1"/>
    <x:xf numFmtId="0" fontId="4" fillId="42" borderId="3" xfId="0" applyNumberFormat="1" applyFont="1" applyFill="1" applyBorder="1"/>
    <x:xf numFmtId="0" fontId="4" fillId="42" borderId="2" xfId="0" applyNumberFormat="1" applyFont="1" applyFill="1" applyBorder="1" applyAlignment="1">
      <x:alignment wrapText="1"/>
    </x:xf>
    <x:xf numFmtId="0" fontId="4" fillId="42" borderId="9" xfId="0" applyNumberFormat="1" applyFont="1" applyFill="1" applyBorder="1" applyAlignment="1">
      <x:alignment wrapText="1"/>
    </x:xf>
    <x:xf numFmtId="0" fontId="4" fillId="42" borderId="3" xfId="0" applyNumberFormat="1" applyFont="1" applyFill="1" applyBorder="1" applyAlignment="1">
      <x:alignment wrapText="1"/>
    </x:xf>
    <x:xf numFmtId="0" fontId="4" fillId="42" borderId="2" xfId="0" applyNumberFormat="1" applyFont="1" applyFill="1" applyBorder="1" applyAlignment="1">
      <x:alignment horizontal="center" wrapText="1"/>
    </x:xf>
    <x:xf numFmtId="0" fontId="4" fillId="42" borderId="9" xfId="0" applyNumberFormat="1" applyFont="1" applyFill="1" applyBorder="1" applyAlignment="1">
      <x:alignment horizontal="center" wrapText="1"/>
    </x:xf>
    <x:xf numFmtId="0" fontId="4" fillId="42" borderId="3" xfId="0" applyNumberFormat="1" applyFont="1" applyFill="1" applyBorder="1" applyAlignment="1">
      <x:alignment horizontal="center" wrapText="1"/>
    </x:xf>
    <x:xf numFmtId="0" fontId="4" fillId="42" borderId="2" xfId="0" applyNumberFormat="1" applyFont="1" applyFill="1" applyBorder="1" applyAlignment="1">
      <x:alignment horizontal="center" vertical="center" wrapText="1"/>
    </x:xf>
    <x:xf numFmtId="0" fontId="4" fillId="42" borderId="9" xfId="0" applyNumberFormat="1" applyFont="1" applyFill="1" applyBorder="1" applyAlignment="1">
      <x:alignment horizontal="center" vertical="center" wrapText="1"/>
    </x:xf>
    <x:xf numFmtId="0" fontId="4" fillId="42" borderId="3" xfId="0" applyNumberFormat="1" applyFont="1" applyFill="1" applyBorder="1" applyAlignment="1">
      <x:alignment horizontal="center" vertical="center" wrapText="1"/>
    </x:xf>
    <x:xf numFmtId="0" fontId="5" fillId="43" borderId="0" xfId="0" applyNumberFormat="1" applyFont="1" applyFill="1" applyBorder="1"/>
    <x:xf numFmtId="0" fontId="6" fillId="44" borderId="0" xfId="0" applyNumberFormat="1" applyFont="1" applyFill="1" applyBorder="1" applyAlignment="1">
      <x:alignment wrapText="1"/>
    </x:xf>
    <x:xf numFmtId="0" fontId="0" fillId="44" borderId="0" xfId="0" applyNumberFormat="1" applyFont="1" applyFill="1" applyBorder="1"/>
    <x:xf numFmtId="0" fontId="11" fillId="44" borderId="0" xfId="0" applyNumberFormat="1" applyFont="1" applyFill="1" applyBorder="1" applyAlignment="1">
      <x:alignment wrapText="1"/>
    </x:xf>
    <x:xf numFmtId="0" fontId="8" fillId="44" borderId="0" xfId="0" applyNumberFormat="1" applyFont="1" applyFill="1" applyBorder="1"/>
    <x:xf numFmtId="0" fontId="8" fillId="44" borderId="0" xfId="0" applyNumberFormat="1" applyFont="1" applyFill="1" applyBorder="1" applyAlignment="1">
      <x:alignment wrapText="1"/>
    </x:xf>
    <x:xf numFmtId="0" fontId="5" fillId="9" borderId="0" xfId="0" applyNumberFormat="1" applyFont="1" applyFill="1" applyBorder="1"/>
    <x:xf numFmtId="0" fontId="6" fillId="11" borderId="0" xfId="0" applyNumberFormat="1" applyFont="1" applyFill="1" applyBorder="1" applyAlignment="1">
      <x:alignment wrapText="1"/>
    </x:xf>
    <x:xf numFmtId="0" fontId="11" fillId="11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5" fillId="45" borderId="0" xfId="0" applyNumberFormat="1" applyFont="1" applyFill="1" applyBorder="1"/>
    <x:xf numFmtId="0" fontId="0" fillId="46" borderId="0" xfId="0" applyNumberFormat="1" applyFont="1" applyFill="1" applyBorder="1"/>
    <x:xf numFmtId="0" fontId="6" fillId="46" borderId="0" xfId="0" applyNumberFormat="1" applyFont="1" applyFill="1" applyBorder="1"/>
    <x:xf numFmtId="0" fontId="6" fillId="46" borderId="0" xfId="0" applyNumberFormat="1" applyFont="1" applyFill="1" applyBorder="1" applyAlignment="1">
      <x:alignment wrapText="1"/>
    </x:xf>
    <x:xf numFmtId="0" fontId="0" fillId="47" borderId="0" xfId="0" applyNumberFormat="1" applyFont="1" applyFill="1" applyBorder="1"/>
    <x:xf numFmtId="0" fontId="4" fillId="47" borderId="0" xfId="0" applyNumberFormat="1" applyFont="1" applyFill="1" applyBorder="1"/>
    <x:xf numFmtId="0" fontId="4" fillId="47" borderId="2" xfId="0" applyNumberFormat="1" applyFont="1" applyFill="1" applyBorder="1"/>
    <x:xf numFmtId="0" fontId="4" fillId="47" borderId="9" xfId="0" applyNumberFormat="1" applyFont="1" applyFill="1" applyBorder="1"/>
    <x:xf numFmtId="0" fontId="4" fillId="47" borderId="3" xfId="0" applyNumberFormat="1" applyFont="1" applyFill="1" applyBorder="1"/>
    <x:xf numFmtId="0" fontId="4" fillId="47" borderId="2" xfId="0" applyNumberFormat="1" applyFont="1" applyFill="1" applyBorder="1" applyAlignment="1">
      <x:alignment wrapText="1"/>
    </x:xf>
    <x:xf numFmtId="0" fontId="4" fillId="47" borderId="9" xfId="0" applyNumberFormat="1" applyFont="1" applyFill="1" applyBorder="1" applyAlignment="1">
      <x:alignment wrapText="1"/>
    </x:xf>
    <x:xf numFmtId="0" fontId="4" fillId="47" borderId="3" xfId="0" applyNumberFormat="1" applyFont="1" applyFill="1" applyBorder="1" applyAlignment="1">
      <x:alignment wrapText="1"/>
    </x:xf>
    <x:xf numFmtId="0" fontId="4" fillId="47" borderId="2" xfId="0" applyNumberFormat="1" applyFont="1" applyFill="1" applyBorder="1" applyAlignment="1">
      <x:alignment horizontal="center" wrapText="1"/>
    </x:xf>
    <x:xf numFmtId="0" fontId="4" fillId="47" borderId="9" xfId="0" applyNumberFormat="1" applyFont="1" applyFill="1" applyBorder="1" applyAlignment="1">
      <x:alignment horizontal="center" wrapText="1"/>
    </x:xf>
    <x:xf numFmtId="0" fontId="4" fillId="47" borderId="3" xfId="0" applyNumberFormat="1" applyFont="1" applyFill="1" applyBorder="1" applyAlignment="1">
      <x:alignment horizontal="center" wrapText="1"/>
    </x:xf>
    <x:xf numFmtId="0" fontId="4" fillId="47" borderId="2" xfId="0" applyNumberFormat="1" applyFont="1" applyFill="1" applyBorder="1" applyAlignment="1">
      <x:alignment horizontal="center" vertical="center" wrapText="1"/>
    </x:xf>
    <x:xf numFmtId="0" fontId="4" fillId="47" borderId="9" xfId="0" applyNumberFormat="1" applyFont="1" applyFill="1" applyBorder="1" applyAlignment="1">
      <x:alignment horizontal="center" vertical="center" wrapText="1"/>
    </x:xf>
    <x:xf numFmtId="0" fontId="4" fillId="47" borderId="3" xfId="0" applyNumberFormat="1" applyFont="1" applyFill="1" applyBorder="1" applyAlignment="1">
      <x:alignment horizontal="center" vertical="center" wrapText="1"/>
    </x:xf>
    <x:xf numFmtId="0" fontId="5" fillId="48" borderId="0" xfId="0" applyNumberFormat="1" applyFont="1" applyFill="1" applyBorder="1"/>
    <x:xf numFmtId="0" fontId="6" fillId="49" borderId="0" xfId="0" applyNumberFormat="1" applyFont="1" applyFill="1" applyBorder="1" applyAlignment="1">
      <x:alignment wrapText="1"/>
    </x:xf>
    <x:xf numFmtId="0" fontId="0" fillId="49" borderId="0" xfId="0" applyNumberFormat="1" applyFont="1" applyFill="1" applyBorder="1"/>
    <x:xf numFmtId="0" fontId="11" fillId="49" borderId="0" xfId="0" applyNumberFormat="1" applyFont="1" applyFill="1" applyBorder="1" applyAlignment="1">
      <x:alignment wrapText="1"/>
    </x:xf>
    <x:xf numFmtId="0" fontId="8" fillId="49" borderId="0" xfId="0" applyNumberFormat="1" applyFont="1" applyFill="1" applyBorder="1"/>
    <x:xf numFmtId="0" fontId="8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5" fillId="50" borderId="0" xfId="0" applyNumberFormat="1" applyFont="1" applyFill="1" applyBorder="1"/>
    <x:xf numFmtId="0" fontId="0" fillId="51" borderId="0" xfId="0" applyNumberFormat="1" applyFont="1" applyFill="1" applyBorder="1"/>
    <x:xf numFmtId="0" fontId="6" fillId="51" borderId="0" xfId="0" applyNumberFormat="1" applyFont="1" applyFill="1" applyBorder="1"/>
    <x:xf numFmtId="0" fontId="6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4" fillId="52" borderId="0" xfId="0" applyNumberFormat="1" applyFont="1" applyFill="1" applyBorder="1"/>
    <x:xf numFmtId="0" fontId="4" fillId="52" borderId="2" xfId="0" applyNumberFormat="1" applyFont="1" applyFill="1" applyBorder="1"/>
    <x:xf numFmtId="0" fontId="4" fillId="52" borderId="9" xfId="0" applyNumberFormat="1" applyFont="1" applyFill="1" applyBorder="1"/>
    <x:xf numFmtId="0" fontId="4" fillId="52" borderId="3" xfId="0" applyNumberFormat="1" applyFont="1" applyFill="1" applyBorder="1"/>
    <x:xf numFmtId="0" fontId="4" fillId="52" borderId="2" xfId="0" applyNumberFormat="1" applyFont="1" applyFill="1" applyBorder="1" applyAlignment="1">
      <x:alignment wrapText="1"/>
    </x:xf>
    <x:xf numFmtId="0" fontId="4" fillId="52" borderId="9" xfId="0" applyNumberFormat="1" applyFont="1" applyFill="1" applyBorder="1" applyAlignment="1">
      <x:alignment wrapText="1"/>
    </x:xf>
    <x:xf numFmtId="0" fontId="4" fillId="52" borderId="3" xfId="0" applyNumberFormat="1" applyFont="1" applyFill="1" applyBorder="1" applyAlignment="1">
      <x:alignment wrapText="1"/>
    </x:xf>
    <x:xf numFmtId="0" fontId="4" fillId="52" borderId="2" xfId="0" applyNumberFormat="1" applyFont="1" applyFill="1" applyBorder="1" applyAlignment="1">
      <x:alignment horizontal="center" wrapText="1"/>
    </x:xf>
    <x:xf numFmtId="0" fontId="4" fillId="52" borderId="9" xfId="0" applyNumberFormat="1" applyFont="1" applyFill="1" applyBorder="1" applyAlignment="1">
      <x:alignment horizontal="center" wrapText="1"/>
    </x:xf>
    <x:xf numFmtId="0" fontId="4" fillId="52" borderId="3" xfId="0" applyNumberFormat="1" applyFont="1" applyFill="1" applyBorder="1" applyAlignment="1">
      <x:alignment horizontal="center" wrapText="1"/>
    </x:xf>
    <x:xf numFmtId="0" fontId="4" fillId="52" borderId="2" xfId="0" applyNumberFormat="1" applyFont="1" applyFill="1" applyBorder="1" applyAlignment="1">
      <x:alignment horizontal="center" vertical="center" wrapText="1"/>
    </x:xf>
    <x:xf numFmtId="0" fontId="4" fillId="52" borderId="9" xfId="0" applyNumberFormat="1" applyFont="1" applyFill="1" applyBorder="1" applyAlignment="1">
      <x:alignment horizontal="center" vertical="center" wrapText="1"/>
    </x:xf>
    <x:xf numFmtId="0" fontId="4" fillId="52" borderId="3" xfId="0" applyNumberFormat="1" applyFont="1" applyFill="1" applyBorder="1" applyAlignment="1">
      <x:alignment horizontal="center" vertical="center" wrapText="1"/>
    </x:xf>
    <x:xf numFmtId="0" fontId="5" fillId="53" borderId="0" xfId="0" applyNumberFormat="1" applyFont="1" applyFill="1" applyBorder="1"/>
    <x:xf numFmtId="0" fontId="6" fillId="54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1" fillId="54" borderId="0" xfId="0" applyNumberFormat="1" applyFont="1" applyFill="1" applyBorder="1" applyAlignment="1">
      <x:alignment wrapText="1"/>
    </x:xf>
    <x:xf numFmtId="0" fontId="8" fillId="54" borderId="0" xfId="0" applyNumberFormat="1" applyFont="1" applyFill="1" applyBorder="1"/>
    <x:xf numFmtId="0" fontId="8" fillId="54" borderId="0" xfId="0" applyNumberFormat="1" applyFont="1" applyFill="1" applyBorder="1" applyAlignment="1">
      <x:alignment wrapText="1"/>
    </x:xf>
    <x:xf numFmtId="0" fontId="0" fillId="55" borderId="0" xfId="0" applyNumberFormat="1" applyFont="1" applyFill="1" applyBorder="1"/>
    <x:xf numFmtId="0" fontId="5" fillId="55" borderId="0" xfId="0" applyNumberFormat="1" applyFont="1" applyFill="1" applyBorder="1"/>
    <x:xf numFmtId="0" fontId="0" fillId="56" borderId="0" xfId="0" applyNumberFormat="1" applyFont="1" applyFill="1" applyBorder="1"/>
    <x:xf numFmtId="0" fontId="6" fillId="56" borderId="0" xfId="0" applyNumberFormat="1" applyFont="1" applyFill="1" applyBorder="1"/>
    <x:xf numFmtId="0" fontId="6" fillId="56" borderId="0" xfId="0" applyNumberFormat="1" applyFont="1" applyFill="1" applyBorder="1" applyAlignment="1">
      <x:alignment wrapText="1"/>
    </x:xf>
    <x:xf numFmtId="0" fontId="0" fillId="57" borderId="0" xfId="0" applyNumberFormat="1" applyFont="1" applyFill="1" applyBorder="1"/>
    <x:xf numFmtId="0" fontId="4" fillId="57" borderId="0" xfId="0" applyNumberFormat="1" applyFont="1" applyFill="1" applyBorder="1"/>
    <x:xf numFmtId="0" fontId="4" fillId="57" borderId="2" xfId="0" applyNumberFormat="1" applyFont="1" applyFill="1" applyBorder="1"/>
    <x:xf numFmtId="0" fontId="4" fillId="57" borderId="9" xfId="0" applyNumberFormat="1" applyFont="1" applyFill="1" applyBorder="1"/>
    <x:xf numFmtId="0" fontId="4" fillId="57" borderId="3" xfId="0" applyNumberFormat="1" applyFont="1" applyFill="1" applyBorder="1"/>
    <x:xf numFmtId="0" fontId="4" fillId="57" borderId="2" xfId="0" applyNumberFormat="1" applyFont="1" applyFill="1" applyBorder="1" applyAlignment="1">
      <x:alignment wrapText="1"/>
    </x:xf>
    <x:xf numFmtId="0" fontId="4" fillId="57" borderId="9" xfId="0" applyNumberFormat="1" applyFont="1" applyFill="1" applyBorder="1" applyAlignment="1">
      <x:alignment wrapText="1"/>
    </x:xf>
    <x:xf numFmtId="0" fontId="4" fillId="57" borderId="3" xfId="0" applyNumberFormat="1" applyFont="1" applyFill="1" applyBorder="1" applyAlignment="1">
      <x:alignment wrapText="1"/>
    </x:xf>
    <x:xf numFmtId="0" fontId="4" fillId="57" borderId="2" xfId="0" applyNumberFormat="1" applyFont="1" applyFill="1" applyBorder="1" applyAlignment="1">
      <x:alignment horizontal="center" wrapText="1"/>
    </x:xf>
    <x:xf numFmtId="0" fontId="4" fillId="57" borderId="9" xfId="0" applyNumberFormat="1" applyFont="1" applyFill="1" applyBorder="1" applyAlignment="1">
      <x:alignment horizontal="center" wrapText="1"/>
    </x:xf>
    <x:xf numFmtId="0" fontId="4" fillId="57" borderId="3" xfId="0" applyNumberFormat="1" applyFont="1" applyFill="1" applyBorder="1" applyAlignment="1">
      <x:alignment horizontal="center" wrapText="1"/>
    </x:xf>
    <x:xf numFmtId="0" fontId="4" fillId="57" borderId="2" xfId="0" applyNumberFormat="1" applyFont="1" applyFill="1" applyBorder="1" applyAlignment="1">
      <x:alignment horizontal="center" vertical="center" wrapText="1"/>
    </x:xf>
    <x:xf numFmtId="0" fontId="4" fillId="57" borderId="9" xfId="0" applyNumberFormat="1" applyFont="1" applyFill="1" applyBorder="1" applyAlignment="1">
      <x:alignment horizontal="center" vertical="center" wrapText="1"/>
    </x:xf>
    <x:xf numFmtId="0" fontId="4" fillId="57" borderId="3" xfId="0" applyNumberFormat="1" applyFont="1" applyFill="1" applyBorder="1" applyAlignment="1">
      <x:alignment horizontal="center" vertical="center" wrapText="1"/>
    </x:xf>
    <x:xf numFmtId="0" fontId="5" fillId="58" borderId="0" xfId="0" applyNumberFormat="1" applyFont="1" applyFill="1" applyBorder="1"/>
    <x:xf numFmtId="0" fontId="6" fillId="59" borderId="0" xfId="0" applyNumberFormat="1" applyFont="1" applyFill="1" applyBorder="1" applyAlignment="1">
      <x:alignment wrapText="1"/>
    </x:xf>
    <x:xf numFmtId="0" fontId="0" fillId="59" borderId="0" xfId="0" applyNumberFormat="1" applyFont="1" applyFill="1" applyBorder="1"/>
    <x:xf numFmtId="0" fontId="11" fillId="59" borderId="0" xfId="0" applyNumberFormat="1" applyFont="1" applyFill="1" applyBorder="1" applyAlignment="1">
      <x:alignment wrapText="1"/>
    </x:xf>
    <x:xf numFmtId="0" fontId="8" fillId="59" borderId="0" xfId="0" applyNumberFormat="1" applyFont="1" applyFill="1" applyBorder="1"/>
    <x:xf numFmtId="0" fontId="8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5" fillId="60" borderId="0" xfId="0" applyNumberFormat="1" applyFont="1" applyFill="1" applyBorder="1"/>
    <x:xf numFmtId="0" fontId="0" fillId="61" borderId="0" xfId="0" applyNumberFormat="1" applyFont="1" applyFill="1" applyBorder="1"/>
    <x:xf numFmtId="0" fontId="6" fillId="61" borderId="0" xfId="0" applyNumberFormat="1" applyFont="1" applyFill="1" applyBorder="1"/>
    <x:xf numFmtId="0" fontId="6" fillId="61" borderId="0" xfId="0" applyNumberFormat="1" applyFont="1" applyFill="1" applyBorder="1" applyAlignment="1">
      <x:alignment wrapText="1"/>
    </x:xf>
    <x:xf numFmtId="0" fontId="0" fillId="62" borderId="0" xfId="0" applyNumberFormat="1" applyFont="1" applyFill="1" applyBorder="1"/>
    <x:xf numFmtId="0" fontId="4" fillId="62" borderId="0" xfId="0" applyNumberFormat="1" applyFont="1" applyFill="1" applyBorder="1"/>
    <x:xf numFmtId="0" fontId="4" fillId="62" borderId="2" xfId="0" applyNumberFormat="1" applyFont="1" applyFill="1" applyBorder="1"/>
    <x:xf numFmtId="0" fontId="4" fillId="62" borderId="9" xfId="0" applyNumberFormat="1" applyFont="1" applyFill="1" applyBorder="1"/>
    <x:xf numFmtId="0" fontId="4" fillId="62" borderId="3" xfId="0" applyNumberFormat="1" applyFont="1" applyFill="1" applyBorder="1"/>
    <x:xf numFmtId="0" fontId="4" fillId="62" borderId="2" xfId="0" applyNumberFormat="1" applyFont="1" applyFill="1" applyBorder="1" applyAlignment="1">
      <x:alignment wrapText="1"/>
    </x:xf>
    <x:xf numFmtId="0" fontId="4" fillId="62" borderId="9" xfId="0" applyNumberFormat="1" applyFont="1" applyFill="1" applyBorder="1" applyAlignment="1">
      <x:alignment wrapText="1"/>
    </x:xf>
    <x:xf numFmtId="0" fontId="4" fillId="62" borderId="3" xfId="0" applyNumberFormat="1" applyFont="1" applyFill="1" applyBorder="1" applyAlignment="1">
      <x:alignment wrapText="1"/>
    </x:xf>
    <x:xf numFmtId="0" fontId="4" fillId="62" borderId="2" xfId="0" applyNumberFormat="1" applyFont="1" applyFill="1" applyBorder="1" applyAlignment="1">
      <x:alignment horizontal="center" wrapText="1"/>
    </x:xf>
    <x:xf numFmtId="0" fontId="4" fillId="62" borderId="9" xfId="0" applyNumberFormat="1" applyFont="1" applyFill="1" applyBorder="1" applyAlignment="1">
      <x:alignment horizontal="center" wrapText="1"/>
    </x:xf>
    <x:xf numFmtId="0" fontId="4" fillId="62" borderId="3" xfId="0" applyNumberFormat="1" applyFont="1" applyFill="1" applyBorder="1" applyAlignment="1">
      <x:alignment horizontal="center" wrapText="1"/>
    </x:xf>
    <x:xf numFmtId="0" fontId="4" fillId="62" borderId="2" xfId="0" applyNumberFormat="1" applyFont="1" applyFill="1" applyBorder="1" applyAlignment="1">
      <x:alignment horizontal="center" vertical="center" wrapText="1"/>
    </x:xf>
    <x:xf numFmtId="0" fontId="4" fillId="62" borderId="9" xfId="0" applyNumberFormat="1" applyFont="1" applyFill="1" applyBorder="1" applyAlignment="1">
      <x:alignment horizontal="center" vertical="center" wrapText="1"/>
    </x:xf>
    <x:xf numFmtId="0" fontId="4" fillId="62" borderId="3" xfId="0" applyNumberFormat="1" applyFont="1" applyFill="1" applyBorder="1" applyAlignment="1">
      <x:alignment horizontal="center" vertical="center" wrapText="1"/>
    </x:xf>
    <x:xf numFmtId="0" fontId="5" fillId="63" borderId="0" xfId="0" applyNumberFormat="1" applyFont="1" applyFill="1" applyBorder="1"/>
    <x:xf numFmtId="0" fontId="6" fillId="64" borderId="0" xfId="0" applyNumberFormat="1" applyFont="1" applyFill="1" applyBorder="1" applyAlignment="1">
      <x:alignment wrapText="1"/>
    </x:xf>
    <x:xf numFmtId="0" fontId="0" fillId="64" borderId="0" xfId="0" applyNumberFormat="1" applyFont="1" applyFill="1" applyBorder="1"/>
    <x:xf numFmtId="0" fontId="11" fillId="64" borderId="0" xfId="0" applyNumberFormat="1" applyFont="1" applyFill="1" applyBorder="1" applyAlignment="1">
      <x:alignment wrapText="1"/>
    </x:xf>
    <x:xf numFmtId="0" fontId="8" fillId="64" borderId="0" xfId="0" applyNumberFormat="1" applyFont="1" applyFill="1" applyBorder="1"/>
    <x:xf numFmtId="0" fontId="8" fillId="64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5" fillId="65" borderId="0" xfId="0" applyNumberFormat="1" applyFont="1" applyFill="1" applyBorder="1"/>
    <x:xf numFmtId="0" fontId="0" fillId="66" borderId="0" xfId="0" applyNumberFormat="1" applyFont="1" applyFill="1" applyBorder="1"/>
    <x:xf numFmtId="0" fontId="6" fillId="66" borderId="0" xfId="0" applyNumberFormat="1" applyFont="1" applyFill="1" applyBorder="1"/>
    <x:xf numFmtId="0" fontId="6" fillId="66" borderId="0" xfId="0" applyNumberFormat="1" applyFont="1" applyFill="1" applyBorder="1" applyAlignment="1">
      <x:alignment wrapText="1"/>
    </x:xf>
    <x:xf numFmtId="0" fontId="0" fillId="67" borderId="0" xfId="0" applyNumberFormat="1" applyFont="1" applyFill="1" applyBorder="1"/>
    <x:xf numFmtId="0" fontId="4" fillId="67" borderId="0" xfId="0" applyNumberFormat="1" applyFont="1" applyFill="1" applyBorder="1"/>
    <x:xf numFmtId="0" fontId="4" fillId="67" borderId="2" xfId="0" applyNumberFormat="1" applyFont="1" applyFill="1" applyBorder="1"/>
    <x:xf numFmtId="0" fontId="4" fillId="67" borderId="9" xfId="0" applyNumberFormat="1" applyFont="1" applyFill="1" applyBorder="1"/>
    <x:xf numFmtId="0" fontId="4" fillId="67" borderId="3" xfId="0" applyNumberFormat="1" applyFont="1" applyFill="1" applyBorder="1"/>
    <x:xf numFmtId="0" fontId="4" fillId="67" borderId="2" xfId="0" applyNumberFormat="1" applyFont="1" applyFill="1" applyBorder="1" applyAlignment="1">
      <x:alignment wrapText="1"/>
    </x:xf>
    <x:xf numFmtId="0" fontId="4" fillId="67" borderId="9" xfId="0" applyNumberFormat="1" applyFont="1" applyFill="1" applyBorder="1" applyAlignment="1">
      <x:alignment wrapText="1"/>
    </x:xf>
    <x:xf numFmtId="0" fontId="4" fillId="67" borderId="3" xfId="0" applyNumberFormat="1" applyFont="1" applyFill="1" applyBorder="1" applyAlignment="1">
      <x:alignment wrapText="1"/>
    </x:xf>
    <x:xf numFmtId="0" fontId="4" fillId="67" borderId="2" xfId="0" applyNumberFormat="1" applyFont="1" applyFill="1" applyBorder="1" applyAlignment="1">
      <x:alignment horizontal="center" wrapText="1"/>
    </x:xf>
    <x:xf numFmtId="0" fontId="4" fillId="67" borderId="9" xfId="0" applyNumberFormat="1" applyFont="1" applyFill="1" applyBorder="1" applyAlignment="1">
      <x:alignment horizontal="center" wrapText="1"/>
    </x:xf>
    <x:xf numFmtId="0" fontId="4" fillId="67" borderId="3" xfId="0" applyNumberFormat="1" applyFont="1" applyFill="1" applyBorder="1" applyAlignment="1">
      <x:alignment horizontal="center" wrapText="1"/>
    </x:xf>
    <x:xf numFmtId="0" fontId="4" fillId="67" borderId="2" xfId="0" applyNumberFormat="1" applyFont="1" applyFill="1" applyBorder="1" applyAlignment="1">
      <x:alignment horizontal="center" vertical="center" wrapText="1"/>
    </x:xf>
    <x:xf numFmtId="0" fontId="4" fillId="67" borderId="9" xfId="0" applyNumberFormat="1" applyFont="1" applyFill="1" applyBorder="1" applyAlignment="1">
      <x:alignment horizontal="center" vertical="center" wrapText="1"/>
    </x:xf>
    <x:xf numFmtId="0" fontId="4" fillId="67" borderId="3" xfId="0" applyNumberFormat="1" applyFont="1" applyFill="1" applyBorder="1" applyAlignment="1">
      <x:alignment horizontal="center" vertical="center" wrapText="1"/>
    </x:xf>
    <x:xf numFmtId="0" fontId="5" fillId="68" borderId="0" xfId="0" applyNumberFormat="1" applyFont="1" applyFill="1" applyBorder="1"/>
    <x:xf numFmtId="0" fontId="6" fillId="69" borderId="0" xfId="0" applyNumberFormat="1" applyFont="1" applyFill="1" applyBorder="1" applyAlignment="1">
      <x:alignment wrapText="1"/>
    </x:xf>
    <x:xf numFmtId="0" fontId="0" fillId="69" borderId="0" xfId="0" applyNumberFormat="1" applyFont="1" applyFill="1" applyBorder="1"/>
    <x:xf numFmtId="0" fontId="11" fillId="69" borderId="0" xfId="0" applyNumberFormat="1" applyFont="1" applyFill="1" applyBorder="1" applyAlignment="1">
      <x:alignment wrapText="1"/>
    </x:xf>
    <x:xf numFmtId="0" fontId="8" fillId="69" borderId="0" xfId="0" applyNumberFormat="1" applyFont="1" applyFill="1" applyBorder="1"/>
    <x:xf numFmtId="0" fontId="8" fillId="69" borderId="0" xfId="0" applyNumberFormat="1" applyFont="1" applyFill="1" applyBorder="1" applyAlignment="1">
      <x:alignment wrapText="1"/>
    </x:xf>
    <x:xf numFmtId="0" fontId="0" fillId="70" borderId="0" xfId="0" applyNumberFormat="1" applyFont="1" applyFill="1" applyBorder="1"/>
    <x:xf numFmtId="0" fontId="5" fillId="70" borderId="0" xfId="0" applyNumberFormat="1" applyFont="1" applyFill="1" applyBorder="1"/>
    <x:xf numFmtId="0" fontId="0" fillId="71" borderId="0" xfId="0" applyNumberFormat="1" applyFont="1" applyFill="1" applyBorder="1"/>
    <x:xf numFmtId="0" fontId="6" fillId="71" borderId="0" xfId="0" applyNumberFormat="1" applyFont="1" applyFill="1" applyBorder="1"/>
    <x:xf numFmtId="0" fontId="6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4" fillId="72" borderId="0" xfId="0" applyNumberFormat="1" applyFont="1" applyFill="1" applyBorder="1"/>
    <x:xf numFmtId="0" fontId="4" fillId="72" borderId="2" xfId="0" applyNumberFormat="1" applyFont="1" applyFill="1" applyBorder="1"/>
    <x:xf numFmtId="0" fontId="4" fillId="72" borderId="9" xfId="0" applyNumberFormat="1" applyFont="1" applyFill="1" applyBorder="1"/>
    <x:xf numFmtId="0" fontId="4" fillId="72" borderId="3" xfId="0" applyNumberFormat="1" applyFont="1" applyFill="1" applyBorder="1"/>
    <x:xf numFmtId="0" fontId="4" fillId="72" borderId="2" xfId="0" applyNumberFormat="1" applyFont="1" applyFill="1" applyBorder="1" applyAlignment="1">
      <x:alignment wrapText="1"/>
    </x:xf>
    <x:xf numFmtId="0" fontId="4" fillId="72" borderId="9" xfId="0" applyNumberFormat="1" applyFont="1" applyFill="1" applyBorder="1" applyAlignment="1">
      <x:alignment wrapText="1"/>
    </x:xf>
    <x:xf numFmtId="0" fontId="4" fillId="72" borderId="3" xfId="0" applyNumberFormat="1" applyFont="1" applyFill="1" applyBorder="1" applyAlignment="1">
      <x:alignment wrapText="1"/>
    </x:xf>
    <x:xf numFmtId="0" fontId="4" fillId="72" borderId="2" xfId="0" applyNumberFormat="1" applyFont="1" applyFill="1" applyBorder="1" applyAlignment="1">
      <x:alignment horizontal="center" wrapText="1"/>
    </x:xf>
    <x:xf numFmtId="0" fontId="4" fillId="72" borderId="9" xfId="0" applyNumberFormat="1" applyFont="1" applyFill="1" applyBorder="1" applyAlignment="1">
      <x:alignment horizontal="center" wrapText="1"/>
    </x:xf>
    <x:xf numFmtId="0" fontId="4" fillId="72" borderId="3" xfId="0" applyNumberFormat="1" applyFont="1" applyFill="1" applyBorder="1" applyAlignment="1">
      <x:alignment horizontal="center" wrapText="1"/>
    </x:xf>
    <x:xf numFmtId="0" fontId="4" fillId="72" borderId="2" xfId="0" applyNumberFormat="1" applyFont="1" applyFill="1" applyBorder="1" applyAlignment="1">
      <x:alignment horizontal="center" vertical="center" wrapText="1"/>
    </x:xf>
    <x:xf numFmtId="0" fontId="4" fillId="72" borderId="9" xfId="0" applyNumberFormat="1" applyFont="1" applyFill="1" applyBorder="1" applyAlignment="1">
      <x:alignment horizontal="center" vertical="center" wrapText="1"/>
    </x:xf>
    <x:xf numFmtId="0" fontId="4" fillId="72" borderId="3" xfId="0" applyNumberFormat="1" applyFont="1" applyFill="1" applyBorder="1" applyAlignment="1">
      <x:alignment horizontal="center" vertical="center" wrapText="1"/>
    </x:xf>
    <x:xf numFmtId="0" fontId="5" fillId="73" borderId="0" xfId="0" applyNumberFormat="1" applyFont="1" applyFill="1" applyBorder="1"/>
    <x:xf numFmtId="0" fontId="6" fillId="74" borderId="0" xfId="0" applyNumberFormat="1" applyFont="1" applyFill="1" applyBorder="1" applyAlignment="1">
      <x:alignment wrapText="1"/>
    </x:xf>
    <x:xf numFmtId="0" fontId="0" fillId="74" borderId="0" xfId="0" applyNumberFormat="1" applyFont="1" applyFill="1" applyBorder="1"/>
    <x:xf numFmtId="0" fontId="11" fillId="74" borderId="0" xfId="0" applyNumberFormat="1" applyFont="1" applyFill="1" applyBorder="1" applyAlignment="1">
      <x:alignment wrapText="1"/>
    </x:xf>
    <x:xf numFmtId="0" fontId="8" fillId="74" borderId="0" xfId="0" applyNumberFormat="1" applyFont="1" applyFill="1" applyBorder="1"/>
    <x:xf numFmtId="0" fontId="8" fillId="74" borderId="0" xfId="0" applyNumberFormat="1" applyFont="1" applyFill="1" applyBorder="1" applyAlignment="1">
      <x:alignment wrapText="1"/>
    </x:xf>
    <x:xf numFmtId="0" fontId="5" fillId="75" borderId="0" xfId="0" applyNumberFormat="1" applyFont="1" applyFill="1" applyBorder="1"/>
    <x:xf numFmtId="0" fontId="6" fillId="76" borderId="0" xfId="0" applyNumberFormat="1" applyFont="1" applyFill="1" applyBorder="1" applyAlignment="1">
      <x:alignment wrapText="1"/>
    </x:xf>
    <x:xf numFmtId="0" fontId="11" fillId="76" borderId="0" xfId="0" applyNumberFormat="1" applyFont="1" applyFill="1" applyBorder="1" applyAlignment="1">
      <x:alignment wrapText="1"/>
    </x:xf>
    <x:xf numFmtId="0" fontId="12" fillId="76" borderId="0" xfId="0" applyNumberFormat="1" applyFont="1" applyFill="1" applyBorder="1" applyAlignment="1">
      <x:alignment wrapText="1"/>
    </x:xf>
    <x:xf numFmtId="0" fontId="4" fillId="77" borderId="2" xfId="0" applyNumberFormat="1" applyFont="1" applyFill="1" applyBorder="1" applyAlignment="1">
      <x:alignment horizontal="center" vertical="center" wrapText="1"/>
    </x:xf>
    <x:xf numFmtId="0" fontId="4" fillId="77" borderId="9" xfId="0" applyNumberFormat="1" applyFont="1" applyFill="1" applyBorder="1" applyAlignment="1">
      <x:alignment horizontal="center" vertical="center" wrapText="1"/>
    </x:xf>
    <x:xf numFmtId="0" fontId="4" fillId="77" borderId="3" xfId="0" applyNumberFormat="1" applyFont="1" applyFill="1" applyBorder="1" applyAlignment="1">
      <x:alignment horizontal="center" vertical="center" wrapText="1"/>
    </x:xf>
    <x:xf numFmtId="0" fontId="5" fillId="78" borderId="0" xfId="0" applyNumberFormat="1" applyFont="1" applyFill="1" applyBorder="1"/>
    <x:xf numFmtId="0" fontId="12" fillId="79" borderId="0" xfId="0" applyNumberFormat="1" applyFont="1" applyFill="1" applyBorder="1" applyAlignment="1">
      <x:alignment wrapText="1"/>
    </x:xf>
    <x:xf numFmtId="0" fontId="8" fillId="79" borderId="0" xfId="0" applyNumberFormat="1" applyFont="1" applyFill="1" applyBorder="1" applyAlignment="1">
      <x:alignment wrapText="1"/>
    </x:xf>
    <x:xf numFmtId="0" fontId="11" fillId="79" borderId="0" xfId="0" applyNumberFormat="1" applyFont="1" applyFill="1" applyBorder="1" applyAlignment="1">
      <x:alignment wrapText="1"/>
    </x:xf>
    <x:xf numFmtId="0" fontId="11" fillId="8" borderId="0" xfId="0" applyNumberFormat="1" applyFont="1" applyFill="1" applyBorder="1" applyAlignment="1">
      <x:alignment wrapText="1"/>
    </x:xf>
    <x:xf numFmtId="0" fontId="12" fillId="8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wrapText="1"/>
    </x:xf>
    <x:xf numFmtId="0" fontId="7" fillId="80" borderId="4" xfId="0" applyNumberFormat="1" applyFont="1" applyFill="1" applyBorder="1"/>
    <x:xf numFmtId="0" fontId="13" fillId="80" borderId="4" xfId="0" applyNumberFormat="1" applyFont="1" applyFill="1" applyBorder="1"/>
    <x:xf numFmtId="0" fontId="13" fillId="80" borderId="15" xfId="0" applyNumberFormat="1" applyFont="1" applyFill="1" applyBorder="1"/>
    <x:xf numFmtId="0" fontId="13" fillId="80" borderId="15" xfId="0" applyNumberFormat="1" applyFont="1" applyFill="1" applyBorder="1" applyAlignment="1">
      <x:alignment horizontal="center"/>
    </x:xf>
    <x:xf numFmtId="0" fontId="13" fillId="80" borderId="15" xfId="0" applyNumberFormat="1" applyFont="1" applyFill="1" applyBorder="1" applyAlignment="1">
      <x:alignment horizontal="center" vertical="center"/>
    </x:xf>
    <x:xf numFmtId="0" fontId="0" fillId="81" borderId="0" xfId="0" applyNumberFormat="1" applyFont="1" applyFill="1" applyBorder="1"/>
    <x:xf numFmtId="0" fontId="14" fillId="81" borderId="0" xfId="0" applyNumberFormat="1" applyFont="1" applyFill="1" applyBorder="1"/>
    <x:xf numFmtId="0" fontId="14" fillId="81" borderId="0" xfId="0" applyNumberFormat="1" applyFont="1" applyFill="1" applyBorder="1" applyAlignment="1">
      <x:alignment vertical="center"/>
    </x:xf>
    <x:xf numFmtId="0" fontId="14" fillId="82" borderId="0" xfId="0" applyNumberFormat="1" applyFont="1" applyFill="1" applyBorder="1" applyAlignment="1">
      <x:alignment vertical="center"/>
    </x:xf>
    <x:xf numFmtId="0" fontId="15" fillId="82" borderId="0" xfId="0" applyNumberFormat="1" applyFont="1" applyFill="1" applyBorder="1" applyAlignment="1">
      <x:alignment vertical="center"/>
    </x:xf>
    <x:xf numFmtId="0" fontId="15" fillId="82" borderId="0" xfId="0" applyNumberFormat="1" applyFont="1" applyFill="1" applyBorder="1" applyAlignment="1">
      <x:alignment horizontal="left" vertical="center"/>
    </x:xf>
    <x:xf numFmtId="0" fontId="14" fillId="83" borderId="0" xfId="0" applyNumberFormat="1" applyFont="1" applyFill="1" applyBorder="1" applyAlignment="1">
      <x:alignment vertical="center"/>
    </x:xf>
    <x:xf numFmtId="0" fontId="16" fillId="83" borderId="0" xfId="0" applyNumberFormat="1" applyFont="1" applyFill="1" applyBorder="1" applyAlignment="1">
      <x:alignment vertical="center"/>
    </x:xf>
    <x:xf numFmtId="0" fontId="16" fillId="83" borderId="0" xfId="0" applyNumberFormat="1" applyFont="1" applyFill="1" applyBorder="1" applyAlignment="1">
      <x:alignment vertical="center" wrapText="1"/>
    </x:xf>
    <x:xf numFmtId="0" fontId="17" fillId="81" borderId="0" xfId="0" applyNumberFormat="1" applyFont="1" applyFill="1" applyBorder="1" applyAlignment="1">
      <x:alignment vertical="center"/>
    </x:xf>
    <x:xf numFmtId="0" fontId="14" fillId="80" borderId="0" xfId="0" applyNumberFormat="1" applyFont="1" applyFill="1" applyBorder="1" applyAlignment="1">
      <x:alignment vertical="center"/>
    </x:xf>
    <x:xf numFmtId="0" fontId="18" fillId="80" borderId="0" xfId="0" applyNumberFormat="1" applyFont="1" applyFill="1" applyBorder="1" applyAlignment="1">
      <x:alignment vertical="center"/>
    </x:xf>
    <x:xf numFmtId="0" fontId="17" fillId="82" borderId="0" xfId="0" applyNumberFormat="1" applyFont="1" applyFill="1" applyBorder="1" applyAlignment="1">
      <x:alignment vertical="center"/>
    </x:xf>
    <x:xf numFmtId="0" fontId="17" fillId="82" borderId="0" xfId="0" applyNumberFormat="1" applyFont="1" applyFill="1" applyBorder="1" applyAlignment="1">
      <x:alignment horizontal="center" vertical="center"/>
    </x:xf>
    <x:xf numFmtId="200" fontId="14" fillId="81" borderId="0" xfId="0" applyNumberFormat="1" applyFont="1" applyFill="1" applyBorder="1" applyAlignment="1">
      <x:alignment vertical="center"/>
    </x:xf>
    <x:xf numFmtId="200" fontId="14" fillId="84" borderId="0" xfId="0" applyNumberFormat="1" applyFont="1" applyFill="1" applyBorder="1" applyAlignment="1">
      <x:alignment vertical="center"/>
    </x:xf>
    <x:xf numFmtId="0" fontId="14" fillId="84" borderId="0" xfId="0" applyNumberFormat="1" applyFont="1" applyFill="1" applyBorder="1" applyAlignment="1">
      <x:alignment vertical="center"/>
    </x:xf>
    <x:xf numFmtId="200" fontId="15" fillId="84" borderId="0" xfId="0" applyNumberFormat="1" applyFont="1" applyFill="1" applyBorder="1" applyAlignment="1">
      <x:alignment vertical="center"/>
    </x:xf>
    <x:xf numFmtId="0" fontId="15" fillId="84" borderId="0" xfId="0" applyNumberFormat="1" applyFont="1" applyFill="1" applyBorder="1" applyAlignment="1">
      <x:alignment vertical="center"/>
    </x:xf>
    <x:xf numFmtId="200" fontId="15" fillId="84" borderId="16" xfId="0" applyNumberFormat="1" applyFont="1" applyFill="1" applyBorder="1" applyAlignment="1">
      <x:alignment vertical="center"/>
    </x:xf>
    <x:xf numFmtId="0" fontId="15" fillId="84" borderId="17" xfId="0" applyNumberFormat="1" applyFont="1" applyFill="1" applyBorder="1" applyAlignment="1">
      <x:alignment vertical="center"/>
    </x:xf>
    <x:xf numFmtId="0" fontId="15" fillId="84" borderId="18" xfId="0" applyNumberFormat="1" applyFont="1" applyFill="1" applyBorder="1" applyAlignment="1">
      <x:alignment vertical="center"/>
    </x:xf>
    <x:xf numFmtId="0" fontId="15" fillId="84" borderId="19" xfId="0" applyNumberFormat="1" applyFont="1" applyFill="1" applyBorder="1" applyAlignment="1">
      <x:alignment vertical="center"/>
    </x:xf>
    <x:xf numFmtId="0" fontId="15" fillId="84" xfId="0" applyNumberFormat="1" applyFont="1" applyFill="1" applyBorder="0" applyAlignment="1">
      <x:alignment vertical="center"/>
    </x:xf>
    <x:xf numFmtId="0" fontId="15" fillId="84" borderId="20" xfId="0" applyNumberFormat="1" applyFont="1" applyFill="1" applyBorder="1" applyAlignment="1">
      <x:alignment vertical="center"/>
    </x:xf>
    <x:xf numFmtId="0" fontId="15" fillId="84" borderId="21" xfId="0" applyNumberFormat="1" applyFont="1" applyFill="1" applyBorder="1" applyAlignment="1">
      <x:alignment vertical="center"/>
    </x:xf>
    <x:xf numFmtId="0" fontId="15" fillId="84" borderId="22" xfId="0" applyNumberFormat="1" applyFont="1" applyFill="1" applyBorder="1" applyAlignment="1">
      <x:alignment vertical="center"/>
    </x:xf>
    <x:xf numFmtId="0" fontId="15" fillId="84" borderId="23" xfId="0" applyNumberFormat="1" applyFont="1" applyFill="1" applyBorder="1" applyAlignment="1">
      <x:alignment vertical="center"/>
    </x:xf>
    <x:xf numFmtId="200" fontId="15" fillId="84" borderId="16" xfId="0" applyNumberFormat="1" applyFont="1" applyFill="1" applyBorder="1" applyAlignment="1">
      <x:alignment horizontal="center" vertical="center"/>
    </x:xf>
    <x:xf numFmtId="0" fontId="15" fillId="84" borderId="17" xfId="0" applyNumberFormat="1" applyFont="1" applyFill="1" applyBorder="1" applyAlignment="1">
      <x:alignment horizontal="center" vertical="center"/>
    </x:xf>
    <x:xf numFmtId="0" fontId="15" fillId="84" borderId="18" xfId="0" applyNumberFormat="1" applyFont="1" applyFill="1" applyBorder="1" applyAlignment="1">
      <x:alignment horizontal="center" vertical="center"/>
    </x:xf>
    <x:xf numFmtId="0" fontId="15" fillId="84" borderId="19" xfId="0" applyNumberFormat="1" applyFont="1" applyFill="1" applyBorder="1" applyAlignment="1">
      <x:alignment horizontal="center" vertical="center"/>
    </x:xf>
    <x:xf numFmtId="0" fontId="15" fillId="84" xfId="0" applyNumberFormat="1" applyFont="1" applyFill="1" applyBorder="0" applyAlignment="1">
      <x:alignment horizontal="center" vertical="center"/>
    </x:xf>
    <x:xf numFmtId="0" fontId="15" fillId="84" borderId="20" xfId="0" applyNumberFormat="1" applyFont="1" applyFill="1" applyBorder="1" applyAlignment="1">
      <x:alignment horizontal="center" vertical="center"/>
    </x:xf>
    <x:xf numFmtId="0" fontId="15" fillId="84" borderId="21" xfId="0" applyNumberFormat="1" applyFont="1" applyFill="1" applyBorder="1" applyAlignment="1">
      <x:alignment horizontal="center" vertical="center"/>
    </x:xf>
    <x:xf numFmtId="0" fontId="15" fillId="84" borderId="22" xfId="0" applyNumberFormat="1" applyFont="1" applyFill="1" applyBorder="1" applyAlignment="1">
      <x:alignment horizontal="center" vertical="center"/>
    </x:xf>
    <x:xf numFmtId="0" fontId="15" fillId="84" borderId="23" xfId="0" applyNumberFormat="1" applyFont="1" applyFill="1" applyBorder="1" applyAlignment="1">
      <x:alignment horizontal="center" vertical="center"/>
    </x:xf>
    <x:xf numFmtId="201" fontId="14" fillId="81" borderId="0" xfId="0" applyNumberFormat="1" applyFont="1" applyFill="1" applyBorder="1" applyAlignment="1">
      <x:alignment vertical="center"/>
    </x:xf>
    <x:xf numFmtId="201" fontId="14" fillId="85" borderId="0" xfId="0" applyNumberFormat="1" applyFont="1" applyFill="1" applyBorder="1" applyAlignment="1">
      <x:alignment vertical="center"/>
    </x:xf>
    <x:xf numFmtId="0" fontId="14" fillId="85" borderId="0" xfId="0" applyNumberFormat="1" applyFont="1" applyFill="1" applyBorder="1" applyAlignment="1">
      <x:alignment vertical="center"/>
    </x:xf>
    <x:xf numFmtId="201" fontId="15" fillId="85" borderId="0" xfId="0" applyNumberFormat="1" applyFont="1" applyFill="1" applyBorder="1" applyAlignment="1">
      <x:alignment vertical="center"/>
    </x:xf>
    <x:xf numFmtId="0" fontId="15" fillId="85" borderId="0" xfId="0" applyNumberFormat="1" applyFont="1" applyFill="1" applyBorder="1" applyAlignment="1">
      <x:alignment vertical="center"/>
    </x:xf>
    <x:xf numFmtId="201" fontId="15" fillId="85" borderId="16" xfId="0" applyNumberFormat="1" applyFont="1" applyFill="1" applyBorder="1" applyAlignment="1">
      <x:alignment vertical="center"/>
    </x:xf>
    <x:xf numFmtId="0" fontId="15" fillId="85" borderId="17" xfId="0" applyNumberFormat="1" applyFont="1" applyFill="1" applyBorder="1" applyAlignment="1">
      <x:alignment vertical="center"/>
    </x:xf>
    <x:xf numFmtId="0" fontId="15" fillId="85" borderId="18" xfId="0" applyNumberFormat="1" applyFont="1" applyFill="1" applyBorder="1" applyAlignment="1">
      <x:alignment vertical="center"/>
    </x:xf>
    <x:xf numFmtId="0" fontId="15" fillId="85" borderId="19" xfId="0" applyNumberFormat="1" applyFont="1" applyFill="1" applyBorder="1" applyAlignment="1">
      <x:alignment vertical="center"/>
    </x:xf>
    <x:xf numFmtId="0" fontId="15" fillId="85" xfId="0" applyNumberFormat="1" applyFont="1" applyFill="1" applyBorder="0" applyAlignment="1">
      <x:alignment vertical="center"/>
    </x:xf>
    <x:xf numFmtId="0" fontId="15" fillId="85" borderId="20" xfId="0" applyNumberFormat="1" applyFont="1" applyFill="1" applyBorder="1" applyAlignment="1">
      <x:alignment vertical="center"/>
    </x:xf>
    <x:xf numFmtId="0" fontId="15" fillId="85" borderId="21" xfId="0" applyNumberFormat="1" applyFont="1" applyFill="1" applyBorder="1" applyAlignment="1">
      <x:alignment vertical="center"/>
    </x:xf>
    <x:xf numFmtId="0" fontId="15" fillId="85" borderId="22" xfId="0" applyNumberFormat="1" applyFont="1" applyFill="1" applyBorder="1" applyAlignment="1">
      <x:alignment vertical="center"/>
    </x:xf>
    <x:xf numFmtId="0" fontId="15" fillId="85" borderId="23" xfId="0" applyNumberFormat="1" applyFont="1" applyFill="1" applyBorder="1" applyAlignment="1">
      <x:alignment vertical="center"/>
    </x:xf>
    <x:xf numFmtId="201" fontId="15" fillId="85" borderId="16" xfId="0" applyNumberFormat="1" applyFont="1" applyFill="1" applyBorder="1" applyAlignment="1">
      <x:alignment horizontal="center" vertical="center"/>
    </x:xf>
    <x:xf numFmtId="0" fontId="15" fillId="85" borderId="17" xfId="0" applyNumberFormat="1" applyFont="1" applyFill="1" applyBorder="1" applyAlignment="1">
      <x:alignment horizontal="center" vertical="center"/>
    </x:xf>
    <x:xf numFmtId="0" fontId="15" fillId="85" borderId="18" xfId="0" applyNumberFormat="1" applyFont="1" applyFill="1" applyBorder="1" applyAlignment="1">
      <x:alignment horizontal="center" vertical="center"/>
    </x:xf>
    <x:xf numFmtId="0" fontId="15" fillId="85" borderId="19" xfId="0" applyNumberFormat="1" applyFont="1" applyFill="1" applyBorder="1" applyAlignment="1">
      <x:alignment horizontal="center" vertical="center"/>
    </x:xf>
    <x:xf numFmtId="0" fontId="15" fillId="85" xfId="0" applyNumberFormat="1" applyFont="1" applyFill="1" applyBorder="0" applyAlignment="1">
      <x:alignment horizontal="center" vertical="center"/>
    </x:xf>
    <x:xf numFmtId="0" fontId="15" fillId="85" borderId="20" xfId="0" applyNumberFormat="1" applyFont="1" applyFill="1" applyBorder="1" applyAlignment="1">
      <x:alignment horizontal="center" vertical="center"/>
    </x:xf>
    <x:xf numFmtId="0" fontId="15" fillId="85" borderId="21" xfId="0" applyNumberFormat="1" applyFont="1" applyFill="1" applyBorder="1" applyAlignment="1">
      <x:alignment horizontal="center" vertical="center"/>
    </x:xf>
    <x:xf numFmtId="0" fontId="15" fillId="85" borderId="22" xfId="0" applyNumberFormat="1" applyFont="1" applyFill="1" applyBorder="1" applyAlignment="1">
      <x:alignment horizontal="center" vertical="center"/>
    </x:xf>
    <x:xf numFmtId="0" fontId="15" fillId="85" borderId="23" xfId="0" applyNumberFormat="1" applyFont="1" applyFill="1" applyBorder="1" applyAlignment="1">
      <x:alignment horizontal="center" vertical="center"/>
    </x:xf>
    <x:xf numFmtId="201" fontId="14" fillId="86" borderId="0" xfId="0" applyNumberFormat="1" applyFont="1" applyFill="1" applyBorder="1" applyAlignment="1">
      <x:alignment vertical="center"/>
    </x:xf>
    <x:xf numFmtId="0" fontId="14" fillId="86" borderId="0" xfId="0" applyNumberFormat="1" applyFont="1" applyFill="1" applyBorder="1" applyAlignment="1">
      <x:alignment vertical="center"/>
    </x:xf>
    <x:xf numFmtId="201" fontId="15" fillId="86" borderId="0" xfId="0" applyNumberFormat="1" applyFont="1" applyFill="1" applyBorder="1" applyAlignment="1">
      <x:alignment vertical="center"/>
    </x:xf>
    <x:xf numFmtId="0" fontId="15" fillId="86" borderId="0" xfId="0" applyNumberFormat="1" applyFont="1" applyFill="1" applyBorder="1" applyAlignment="1">
      <x:alignment vertical="center"/>
    </x:xf>
    <x:xf numFmtId="201" fontId="15" fillId="86" borderId="16" xfId="0" applyNumberFormat="1" applyFont="1" applyFill="1" applyBorder="1" applyAlignment="1">
      <x:alignment vertical="center"/>
    </x:xf>
    <x:xf numFmtId="0" fontId="15" fillId="86" borderId="17" xfId="0" applyNumberFormat="1" applyFont="1" applyFill="1" applyBorder="1" applyAlignment="1">
      <x:alignment vertical="center"/>
    </x:xf>
    <x:xf numFmtId="0" fontId="15" fillId="86" borderId="18" xfId="0" applyNumberFormat="1" applyFont="1" applyFill="1" applyBorder="1" applyAlignment="1">
      <x:alignment vertical="center"/>
    </x:xf>
    <x:xf numFmtId="0" fontId="15" fillId="86" borderId="19" xfId="0" applyNumberFormat="1" applyFont="1" applyFill="1" applyBorder="1" applyAlignment="1">
      <x:alignment vertical="center"/>
    </x:xf>
    <x:xf numFmtId="0" fontId="15" fillId="86" xfId="0" applyNumberFormat="1" applyFont="1" applyFill="1" applyBorder="0" applyAlignment="1">
      <x:alignment vertical="center"/>
    </x:xf>
    <x:xf numFmtId="0" fontId="15" fillId="86" borderId="20" xfId="0" applyNumberFormat="1" applyFont="1" applyFill="1" applyBorder="1" applyAlignment="1">
      <x:alignment vertical="center"/>
    </x:xf>
    <x:xf numFmtId="0" fontId="15" fillId="86" borderId="21" xfId="0" applyNumberFormat="1" applyFont="1" applyFill="1" applyBorder="1" applyAlignment="1">
      <x:alignment vertical="center"/>
    </x:xf>
    <x:xf numFmtId="0" fontId="15" fillId="86" borderId="22" xfId="0" applyNumberFormat="1" applyFont="1" applyFill="1" applyBorder="1" applyAlignment="1">
      <x:alignment vertical="center"/>
    </x:xf>
    <x:xf numFmtId="0" fontId="15" fillId="86" borderId="23" xfId="0" applyNumberFormat="1" applyFont="1" applyFill="1" applyBorder="1" applyAlignment="1">
      <x:alignment vertical="center"/>
    </x:xf>
    <x:xf numFmtId="201" fontId="15" fillId="86" borderId="16" xfId="0" applyNumberFormat="1" applyFont="1" applyFill="1" applyBorder="1" applyAlignment="1">
      <x:alignment horizontal="center" vertical="center"/>
    </x:xf>
    <x:xf numFmtId="0" fontId="15" fillId="86" borderId="17" xfId="0" applyNumberFormat="1" applyFont="1" applyFill="1" applyBorder="1" applyAlignment="1">
      <x:alignment horizontal="center" vertical="center"/>
    </x:xf>
    <x:xf numFmtId="0" fontId="15" fillId="86" borderId="18" xfId="0" applyNumberFormat="1" applyFont="1" applyFill="1" applyBorder="1" applyAlignment="1">
      <x:alignment horizontal="center" vertical="center"/>
    </x:xf>
    <x:xf numFmtId="0" fontId="15" fillId="86" borderId="19" xfId="0" applyNumberFormat="1" applyFont="1" applyFill="1" applyBorder="1" applyAlignment="1">
      <x:alignment horizontal="center" vertical="center"/>
    </x:xf>
    <x:xf numFmtId="0" fontId="15" fillId="86" xfId="0" applyNumberFormat="1" applyFont="1" applyFill="1" applyBorder="0" applyAlignment="1">
      <x:alignment horizontal="center" vertical="center"/>
    </x:xf>
    <x:xf numFmtId="0" fontId="15" fillId="86" borderId="20" xfId="0" applyNumberFormat="1" applyFont="1" applyFill="1" applyBorder="1" applyAlignment="1">
      <x:alignment horizontal="center" vertical="center"/>
    </x:xf>
    <x:xf numFmtId="0" fontId="15" fillId="86" borderId="21" xfId="0" applyNumberFormat="1" applyFont="1" applyFill="1" applyBorder="1" applyAlignment="1">
      <x:alignment horizontal="center" vertical="center"/>
    </x:xf>
    <x:xf numFmtId="0" fontId="15" fillId="86" borderId="22" xfId="0" applyNumberFormat="1" applyFont="1" applyFill="1" applyBorder="1" applyAlignment="1">
      <x:alignment horizontal="center" vertical="center"/>
    </x:xf>
    <x:xf numFmtId="0" fontId="15" fillId="86" borderId="23" xfId="0" applyNumberFormat="1" applyFont="1" applyFill="1" applyBorder="1" applyAlignment="1">
      <x:alignment horizontal="center" vertical="center"/>
    </x:xf>
    <x:xf numFmtId="201" fontId="14" fillId="87" borderId="0" xfId="0" applyNumberFormat="1" applyFont="1" applyFill="1" applyBorder="1" applyAlignment="1">
      <x:alignment vertical="center"/>
    </x:xf>
    <x:xf numFmtId="0" fontId="14" fillId="87" borderId="0" xfId="0" applyNumberFormat="1" applyFont="1" applyFill="1" applyBorder="1" applyAlignment="1">
      <x:alignment vertical="center"/>
    </x:xf>
    <x:xf numFmtId="201" fontId="15" fillId="87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/>
    </x:xf>
    <x:xf numFmtId="201" fontId="15" fillId="87" borderId="16" xfId="0" applyNumberFormat="1" applyFont="1" applyFill="1" applyBorder="1" applyAlignment="1">
      <x:alignment vertical="center"/>
    </x:xf>
    <x:xf numFmtId="0" fontId="15" fillId="87" borderId="17" xfId="0" applyNumberFormat="1" applyFont="1" applyFill="1" applyBorder="1" applyAlignment="1">
      <x:alignment vertical="center"/>
    </x:xf>
    <x:xf numFmtId="0" fontId="15" fillId="87" borderId="18" xfId="0" applyNumberFormat="1" applyFont="1" applyFill="1" applyBorder="1" applyAlignment="1">
      <x:alignment vertical="center"/>
    </x:xf>
    <x:xf numFmtId="0" fontId="15" fillId="87" borderId="19" xfId="0" applyNumberFormat="1" applyFont="1" applyFill="1" applyBorder="1" applyAlignment="1">
      <x:alignment vertical="center"/>
    </x:xf>
    <x:xf numFmtId="0" fontId="15" fillId="87" xfId="0" applyNumberFormat="1" applyFont="1" applyFill="1" applyBorder="0" applyAlignment="1">
      <x:alignment vertical="center"/>
    </x:xf>
    <x:xf numFmtId="0" fontId="15" fillId="87" borderId="20" xfId="0" applyNumberFormat="1" applyFont="1" applyFill="1" applyBorder="1" applyAlignment="1">
      <x:alignment vertical="center"/>
    </x:xf>
    <x:xf numFmtId="0" fontId="15" fillId="87" borderId="21" xfId="0" applyNumberFormat="1" applyFont="1" applyFill="1" applyBorder="1" applyAlignment="1">
      <x:alignment vertical="center"/>
    </x:xf>
    <x:xf numFmtId="0" fontId="15" fillId="87" borderId="22" xfId="0" applyNumberFormat="1" applyFont="1" applyFill="1" applyBorder="1" applyAlignment="1">
      <x:alignment vertical="center"/>
    </x:xf>
    <x:xf numFmtId="0" fontId="15" fillId="87" borderId="23" xfId="0" applyNumberFormat="1" applyFont="1" applyFill="1" applyBorder="1" applyAlignment="1">
      <x:alignment vertical="center"/>
    </x:xf>
    <x:xf numFmtId="201" fontId="15" fillId="87" borderId="16" xfId="0" applyNumberFormat="1" applyFont="1" applyFill="1" applyBorder="1" applyAlignment="1">
      <x:alignment horizontal="center" vertical="center"/>
    </x:xf>
    <x:xf numFmtId="0" fontId="15" fillId="87" borderId="17" xfId="0" applyNumberFormat="1" applyFont="1" applyFill="1" applyBorder="1" applyAlignment="1">
      <x:alignment horizontal="center" vertical="center"/>
    </x:xf>
    <x:xf numFmtId="0" fontId="15" fillId="87" borderId="18" xfId="0" applyNumberFormat="1" applyFont="1" applyFill="1" applyBorder="1" applyAlignment="1">
      <x:alignment horizontal="center" vertical="center"/>
    </x:xf>
    <x:xf numFmtId="0" fontId="15" fillId="87" borderId="19" xfId="0" applyNumberFormat="1" applyFont="1" applyFill="1" applyBorder="1" applyAlignment="1">
      <x:alignment horizontal="center" vertical="center"/>
    </x:xf>
    <x:xf numFmtId="0" fontId="15" fillId="87" xfId="0" applyNumberFormat="1" applyFont="1" applyFill="1" applyBorder="0" applyAlignment="1">
      <x:alignment horizontal="center" vertical="center"/>
    </x:xf>
    <x:xf numFmtId="0" fontId="15" fillId="87" borderId="20" xfId="0" applyNumberFormat="1" applyFont="1" applyFill="1" applyBorder="1" applyAlignment="1">
      <x:alignment horizontal="center" vertical="center"/>
    </x:xf>
    <x:xf numFmtId="0" fontId="15" fillId="87" borderId="21" xfId="0" applyNumberFormat="1" applyFont="1" applyFill="1" applyBorder="1" applyAlignment="1">
      <x:alignment horizontal="center" vertical="center"/>
    </x:xf>
    <x:xf numFmtId="0" fontId="15" fillId="87" borderId="22" xfId="0" applyNumberFormat="1" applyFont="1" applyFill="1" applyBorder="1" applyAlignment="1">
      <x:alignment horizontal="center" vertical="center"/>
    </x:xf>
    <x:xf numFmtId="0" fontId="15" fillId="87" borderId="23" xfId="0" applyNumberFormat="1" applyFont="1" applyFill="1" applyBorder="1" applyAlignment="1">
      <x:alignment horizontal="center" vertical="center"/>
    </x:xf>
    <x:xf numFmtId="202" fontId="14" fillId="81" borderId="0" xfId="0" applyNumberFormat="1" applyFont="1" applyFill="1" applyBorder="1" applyAlignment="1">
      <x:alignment vertical="center"/>
    </x:xf>
    <x:xf numFmtId="202" fontId="14" fillId="88" borderId="0" xfId="0" applyNumberFormat="1" applyFont="1" applyFill="1" applyBorder="1" applyAlignment="1">
      <x:alignment vertical="center"/>
    </x:xf>
    <x:xf numFmtId="0" fontId="14" fillId="88" borderId="0" xfId="0" applyNumberFormat="1" applyFont="1" applyFill="1" applyBorder="1" applyAlignment="1">
      <x:alignment vertical="center"/>
    </x:xf>
    <x:xf numFmtId="202" fontId="15" fillId="88" borderId="0" xfId="0" applyNumberFormat="1" applyFont="1" applyFill="1" applyBorder="1" applyAlignment="1">
      <x:alignment vertical="center"/>
    </x:xf>
    <x:xf numFmtId="0" fontId="15" fillId="88" borderId="0" xfId="0" applyNumberFormat="1" applyFont="1" applyFill="1" applyBorder="1" applyAlignment="1">
      <x:alignment vertical="center"/>
    </x:xf>
    <x:xf numFmtId="202" fontId="15" fillId="88" borderId="16" xfId="0" applyNumberFormat="1" applyFont="1" applyFill="1" applyBorder="1" applyAlignment="1">
      <x:alignment vertical="center"/>
    </x:xf>
    <x:xf numFmtId="0" fontId="15" fillId="88" borderId="17" xfId="0" applyNumberFormat="1" applyFont="1" applyFill="1" applyBorder="1" applyAlignment="1">
      <x:alignment vertical="center"/>
    </x:xf>
    <x:xf numFmtId="0" fontId="15" fillId="88" borderId="18" xfId="0" applyNumberFormat="1" applyFont="1" applyFill="1" applyBorder="1" applyAlignment="1">
      <x:alignment vertical="center"/>
    </x:xf>
    <x:xf numFmtId="0" fontId="15" fillId="88" borderId="19" xfId="0" applyNumberFormat="1" applyFont="1" applyFill="1" applyBorder="1" applyAlignment="1">
      <x:alignment vertical="center"/>
    </x:xf>
    <x:xf numFmtId="0" fontId="15" fillId="88" xfId="0" applyNumberFormat="1" applyFont="1" applyFill="1" applyBorder="0" applyAlignment="1">
      <x:alignment vertical="center"/>
    </x:xf>
    <x:xf numFmtId="0" fontId="15" fillId="88" borderId="20" xfId="0" applyNumberFormat="1" applyFont="1" applyFill="1" applyBorder="1" applyAlignment="1">
      <x:alignment vertical="center"/>
    </x:xf>
    <x:xf numFmtId="0" fontId="15" fillId="88" borderId="21" xfId="0" applyNumberFormat="1" applyFont="1" applyFill="1" applyBorder="1" applyAlignment="1">
      <x:alignment vertical="center"/>
    </x:xf>
    <x:xf numFmtId="0" fontId="15" fillId="88" borderId="22" xfId="0" applyNumberFormat="1" applyFont="1" applyFill="1" applyBorder="1" applyAlignment="1">
      <x:alignment vertical="center"/>
    </x:xf>
    <x:xf numFmtId="0" fontId="15" fillId="88" borderId="23" xfId="0" applyNumberFormat="1" applyFont="1" applyFill="1" applyBorder="1" applyAlignment="1">
      <x:alignment vertical="center"/>
    </x:xf>
    <x:xf numFmtId="202" fontId="15" fillId="88" borderId="16" xfId="0" applyNumberFormat="1" applyFont="1" applyFill="1" applyBorder="1" applyAlignment="1">
      <x:alignment horizontal="center" vertical="center"/>
    </x:xf>
    <x:xf numFmtId="0" fontId="15" fillId="88" borderId="17" xfId="0" applyNumberFormat="1" applyFont="1" applyFill="1" applyBorder="1" applyAlignment="1">
      <x:alignment horizontal="center" vertical="center"/>
    </x:xf>
    <x:xf numFmtId="0" fontId="15" fillId="88" borderId="18" xfId="0" applyNumberFormat="1" applyFont="1" applyFill="1" applyBorder="1" applyAlignment="1">
      <x:alignment horizontal="center" vertical="center"/>
    </x:xf>
    <x:xf numFmtId="0" fontId="15" fillId="88" borderId="19" xfId="0" applyNumberFormat="1" applyFont="1" applyFill="1" applyBorder="1" applyAlignment="1">
      <x:alignment horizontal="center" vertical="center"/>
    </x:xf>
    <x:xf numFmtId="0" fontId="15" fillId="88" xfId="0" applyNumberFormat="1" applyFont="1" applyFill="1" applyBorder="0" applyAlignment="1">
      <x:alignment horizontal="center" vertical="center"/>
    </x:xf>
    <x:xf numFmtId="0" fontId="15" fillId="88" borderId="20" xfId="0" applyNumberFormat="1" applyFont="1" applyFill="1" applyBorder="1" applyAlignment="1">
      <x:alignment horizontal="center" vertical="center"/>
    </x:xf>
    <x:xf numFmtId="0" fontId="15" fillId="88" borderId="21" xfId="0" applyNumberFormat="1" applyFont="1" applyFill="1" applyBorder="1" applyAlignment="1">
      <x:alignment horizontal="center" vertical="center"/>
    </x:xf>
    <x:xf numFmtId="0" fontId="15" fillId="88" borderId="22" xfId="0" applyNumberFormat="1" applyFont="1" applyFill="1" applyBorder="1" applyAlignment="1">
      <x:alignment horizontal="center" vertical="center"/>
    </x:xf>
    <x:xf numFmtId="0" fontId="15" fillId="88" borderId="23" xfId="0" applyNumberFormat="1" applyFont="1" applyFill="1" applyBorder="1" applyAlignment="1">
      <x:alignment horizontal="center" vertical="center"/>
    </x:xf>
    <x:xf numFmtId="0" fontId="19" fillId="82" borderId="0" xfId="0" applyNumberFormat="1" applyFont="1" applyFill="1" applyBorder="1" applyAlignment="1">
      <x:alignment vertical="center"/>
    </x:xf>
    <x:xf numFmtId="0" fontId="19" fillId="82" borderId="0" xfId="0" applyNumberFormat="1" applyFont="1" applyFill="1" applyBorder="1" applyAlignment="1">
      <x:alignment horizontal="left" vertical="center"/>
    </x:xf>
    <x:xf numFmtId="0" fontId="18" fillId="82" borderId="0" xfId="0" applyNumberFormat="1" applyFont="1" applyFill="1" applyBorder="1" applyAlignment="1">
      <x:alignment vertical="center"/>
    </x:xf>
    <x:xf numFmtId="0" fontId="18" fillId="82" borderId="22" xfId="0" applyNumberFormat="1" applyFont="1" applyFill="1" applyBorder="1" applyAlignment="1">
      <x:alignment vertical="center"/>
    </x:xf>
    <x:xf numFmtId="0" fontId="18" fillId="82" borderId="22" xfId="0" applyNumberFormat="1" applyFont="1" applyFill="1" applyBorder="1" applyAlignment="1">
      <x:alignment vertical="center" wrapText="1"/>
    </x:xf>
    <x:xf numFmtId="0" fontId="18" fillId="82" borderId="22" xfId="0" applyNumberFormat="1" applyFont="1" applyFill="1" applyBorder="1" applyAlignment="1">
      <x:alignment horizontal="center" vertical="center" wrapText="1"/>
    </x:xf>
    <x:xf numFmtId="0" fontId="14" fillId="81" xfId="0" applyNumberFormat="1" applyFont="1" applyFill="1" applyBorder="0" applyAlignment="1">
      <x:alignment vertical="center"/>
    </x:xf>
    <x:xf numFmtId="200" fontId="14" fillId="81" xfId="0" applyNumberFormat="1" applyFont="1" applyFill="1" applyBorder="0" applyAlignment="1">
      <x:alignment vertical="center"/>
    </x:xf>
    <x:xf numFmtId="201" fontId="14" fillId="81" xfId="0" applyNumberFormat="1" applyFont="1" applyFill="1" applyBorder="0" applyAlignment="1">
      <x:alignment vertical="center"/>
    </x:xf>
    <x:xf numFmtId="0" fontId="14" fillId="81" borderId="22" xfId="0" applyNumberFormat="1" applyFont="1" applyFill="1" applyBorder="1" applyAlignment="1">
      <x:alignment vertical="center"/>
    </x:xf>
    <x:xf numFmtId="200" fontId="14" fillId="81" borderId="22" xfId="0" applyNumberFormat="1" applyFont="1" applyFill="1" applyBorder="1" applyAlignment="1">
      <x:alignment vertical="center"/>
    </x:xf>
    <x:xf numFmtId="201" fontId="14" fillId="81" borderId="22" xfId="0" applyNumberFormat="1" applyFont="1" applyFill="1" applyBorder="1" applyAlignment="1">
      <x:alignment vertical="center"/>
    </x:xf>
    <x:xf numFmtId="202" fontId="14" fillId="87" borderId="0" xfId="0" applyNumberFormat="1" applyFont="1" applyFill="1" applyBorder="1" applyAlignment="1">
      <x:alignment vertical="center"/>
    </x:xf>
    <x:xf numFmtId="202" fontId="15" fillId="87" borderId="0" xfId="0" applyNumberFormat="1" applyFont="1" applyFill="1" applyBorder="1" applyAlignment="1">
      <x:alignment vertical="center"/>
    </x:xf>
    <x:xf numFmtId="202" fontId="15" fillId="87" borderId="16" xfId="0" applyNumberFormat="1" applyFont="1" applyFill="1" applyBorder="1" applyAlignment="1">
      <x:alignment vertical="center"/>
    </x:xf>
    <x:xf numFmtId="202" fontId="15" fillId="87" borderId="16" xfId="0" applyNumberFormat="1" applyFont="1" applyFill="1" applyBorder="1" applyAlignment="1">
      <x:alignment horizontal="center" vertical="center"/>
    </x:xf>
    <x:xf numFmtId="202" fontId="14" fillId="86" borderId="0" xfId="0" applyNumberFormat="1" applyFont="1" applyFill="1" applyBorder="1" applyAlignment="1">
      <x:alignment vertical="center"/>
    </x:xf>
    <x:xf numFmtId="202" fontId="15" fillId="86" borderId="0" xfId="0" applyNumberFormat="1" applyFont="1" applyFill="1" applyBorder="1" applyAlignment="1">
      <x:alignment vertical="center"/>
    </x:xf>
    <x:xf numFmtId="202" fontId="15" fillId="86" borderId="16" xfId="0" applyNumberFormat="1" applyFont="1" applyFill="1" applyBorder="1" applyAlignment="1">
      <x:alignment vertical="center"/>
    </x:xf>
    <x:xf numFmtId="202" fontId="15" fillId="86" borderId="16" xfId="0" applyNumberFormat="1" applyFont="1" applyFill="1" applyBorder="1" applyAlignment="1">
      <x:alignment horizontal="center" vertical="center"/>
    </x:xf>
    <x:xf numFmtId="202" fontId="14" fillId="85" borderId="0" xfId="0" applyNumberFormat="1" applyFont="1" applyFill="1" applyBorder="1" applyAlignment="1">
      <x:alignment vertical="center"/>
    </x:xf>
    <x:xf numFmtId="202" fontId="15" fillId="85" borderId="0" xfId="0" applyNumberFormat="1" applyFont="1" applyFill="1" applyBorder="1" applyAlignment="1">
      <x:alignment vertical="center"/>
    </x:xf>
    <x:xf numFmtId="202" fontId="15" fillId="85" borderId="16" xfId="0" applyNumberFormat="1" applyFont="1" applyFill="1" applyBorder="1" applyAlignment="1">
      <x:alignment vertical="center"/>
    </x:xf>
    <x:xf numFmtId="202" fontId="15" fillId="85" borderId="16" xfId="0" applyNumberFormat="1" applyFont="1" applyFill="1" applyBorder="1" applyAlignment="1">
      <x:alignment horizontal="center" vertical="center"/>
    </x:xf>
    <x:xf numFmtId="204" fontId="14" fillId="81" borderId="0" xfId="0" applyNumberFormat="1" applyFont="1" applyFill="1" applyBorder="1" applyAlignment="1">
      <x:alignment vertical="center"/>
    </x:xf>
    <x:xf numFmtId="207" fontId="14" fillId="81" borderId="0" xfId="0" applyNumberFormat="1" applyFont="1" applyFill="1" applyBorder="1" applyAlignment="1">
      <x:alignment vertical="center"/>
    </x:xf>
    <x:xf numFmtId="207" fontId="14" fillId="84" borderId="0" xfId="0" applyNumberFormat="1" applyFont="1" applyFill="1" applyBorder="1" applyAlignment="1">
      <x:alignment vertical="center"/>
    </x:xf>
    <x:xf numFmtId="207" fontId="15" fillId="84" borderId="0" xfId="0" applyNumberFormat="1" applyFont="1" applyFill="1" applyBorder="1" applyAlignment="1">
      <x:alignment vertical="center"/>
    </x:xf>
    <x:xf numFmtId="207" fontId="15" fillId="84" borderId="16" xfId="0" applyNumberFormat="1" applyFont="1" applyFill="1" applyBorder="1" applyAlignment="1">
      <x:alignment vertical="center"/>
    </x:xf>
    <x:xf numFmtId="207" fontId="15" fillId="84" borderId="16" xfId="0" applyNumberFormat="1" applyFont="1" applyFill="1" applyBorder="1" applyAlignment="1">
      <x:alignment horizontal="center" vertical="center"/>
    </x:xf>
    <x:xf numFmtId="0" fontId="20" fillId="83" borderId="0" xfId="0" applyNumberFormat="1" applyFont="1" applyFill="1" applyBorder="1" applyAlignment="1">
      <x:alignment vertical="center"/>
    </x:xf>
    <x:xf numFmtId="0" fontId="20" fillId="83" borderId="0" xfId="0" applyNumberFormat="1" applyFont="1" applyFill="1" applyBorder="1" applyAlignment="1">
      <x:alignment vertical="center" wrapText="1"/>
    </x:xf>
    <x:xf numFmtId="0" fontId="20" fillId="83" borderId="0" xfId="0" applyNumberFormat="1" applyFont="1" applyFill="1" applyBorder="1" applyAlignment="1">
      <x:alignment vertical="top" wrapText="1"/>
    </x:xf>
    <x:xf numFmtId="0" fontId="15" fillId="82" borderId="0" xfId="0" applyNumberFormat="1" applyFont="1" applyFill="1" applyBorder="1" applyAlignment="1">
      <x:alignment horizontal="left" vertical="center" wrapText="1"/>
    </x:xf>
    <x:xf numFmtId="0" fontId="21" fillId="7" borderId="0" xfId="0" applyNumberFormat="1" applyFont="1" applyFill="1" applyBorder="1" applyAlignment="1">
      <x:alignment horizontal="left" vertical="center"/>
    </x:xf>
    <x:xf numFmtId="0" fontId="14" fillId="0" borderId="0" xfId="0" applyNumberFormat="1" applyFont="1" applyFill="1" applyBorder="1"/>
    <x:xf numFmtId="0" fontId="22" fillId="8" borderId="0" xfId="0" applyNumberFormat="1" applyFont="1" applyFill="1" applyBorder="1" applyAlignment="1">
      <x:alignment wrapText="1"/>
    </x:xf>
    <x:xf numFmtId="201" fontId="22" fillId="8" borderId="0" xfId="0" applyNumberFormat="1" applyFont="1" applyFill="1" applyBorder="1" applyAlignment="1">
      <x:alignment wrapText="1"/>
    </x:xf>
    <x:xf numFmtId="200" fontId="22" fillId="8" borderId="0" xfId="0" applyNumberFormat="1" applyFont="1" applyFill="1" applyBorder="1" applyAlignment="1">
      <x:alignment wrapText="1"/>
    </x:xf>
    <x:xf numFmtId="204" fontId="14" fillId="0" borderId="0" xfId="0" applyNumberFormat="1" applyFont="1" applyFill="1" applyBorder="1"/>
    <x:xf numFmtId="0" fontId="21" fillId="9" borderId="0" xfId="0" applyNumberFormat="1" applyFont="1" applyFill="1" applyBorder="1" applyAlignment="1">
      <x:alignment horizontal="left" vertical="center" wrapText="1"/>
    </x:xf>
    <x:xf numFmtId="0" fontId="21" fillId="80" borderId="15" xfId="0" applyNumberFormat="1" applyFont="1" applyFill="1" applyBorder="1" applyAlignment="1">
      <x:alignment horizontal="center" vertical="center"/>
    </x:xf>
    <x:xf numFmtId="0" fontId="21" fillId="11" borderId="0" xfId="0" applyNumberFormat="1" applyFont="1" applyFill="1" applyBorder="1" applyAlignment="1">
      <x:alignment wrapText="1"/>
    </x:xf>
    <x:xf numFmtId="203" fontId="14" fillId="4" borderId="0" xfId="0" applyNumberFormat="1" applyFont="1" applyFill="1" applyBorder="1" applyAlignment="1">
      <x:alignment wrapText="1"/>
    </x:xf>
    <x:xf numFmtId="0" fontId="14" fillId="4" borderId="0" xfId="0" applyNumberFormat="1" applyFont="1" applyFill="1" applyBorder="1" applyAlignment="1">
      <x:alignment wrapText="1"/>
    </x:xf>
    <x:xf numFmtId="203" fontId="14" fillId="0" borderId="0" xfId="0" applyNumberFormat="1" applyFont="1" applyFill="1" applyBorder="1"/>
    <x:xf numFmtId="201" fontId="21" fillId="9" borderId="0" xfId="0" applyNumberFormat="1" applyFont="1" applyFill="1" applyBorder="1" applyAlignment="1">
      <x:alignment horizontal="left" vertical="center"/>
    </x:xf>
    <x:xf numFmtId="201" fontId="14" fillId="0" borderId="0" xfId="0" applyNumberFormat="1" applyFont="1" applyFill="1" applyBorder="1"/>
    <x:xf numFmtId="200" fontId="14" fillId="0" borderId="0" xfId="0" applyNumberFormat="1" applyFont="1" applyFill="1" applyBorder="1"/>
    <x:xf numFmtId="0" fontId="21" fillId="12" borderId="0" xfId="0" applyNumberFormat="1" applyFont="1" applyFill="1" applyBorder="1" applyAlignment="1">
      <x:alignment horizontal="center" vertical="center" wrapText="1"/>
    </x:xf>
    <x:xf numFmtId="205" fontId="21" fillId="13" borderId="5" xfId="0" applyNumberFormat="1" applyFont="1" applyFill="1" applyBorder="1" applyAlignment="1">
      <x:alignment horizontal="center" vertical="center"/>
    </x:xf>
    <x:xf numFmtId="0" fontId="21" fillId="13" borderId="6" xfId="0" applyNumberFormat="1" applyFont="1" applyFill="1" applyBorder="1" applyAlignment="1">
      <x:alignment horizontal="center" vertical="center"/>
    </x:xf>
    <x:xf numFmtId="201" fontId="21" fillId="6" borderId="5" xfId="0" applyNumberFormat="1" applyFont="1" applyFill="1" applyBorder="1" applyAlignment="1">
      <x:alignment horizontal="center" vertical="center"/>
    </x:xf>
    <x:xf numFmtId="0" fontId="21" fillId="6" borderId="6" xfId="0" applyNumberFormat="1" applyFont="1" applyFill="1" applyBorder="1" applyAlignment="1">
      <x:alignment horizontal="center" vertical="center"/>
    </x:xf>
    <x:xf numFmtId="201" fontId="21" fillId="10" borderId="5" xfId="0" applyNumberFormat="1" applyFont="1" applyFill="1" applyBorder="1" applyAlignment="1">
      <x:alignment horizontal="center" vertical="center"/>
    </x:xf>
    <x:xf numFmtId="0" fontId="21" fillId="10" borderId="6" xfId="0" applyNumberFormat="1" applyFont="1" applyFill="1" applyBorder="1" applyAlignment="1">
      <x:alignment horizontal="center" vertical="center"/>
    </x:xf>
    <x:xf numFmtId="201" fontId="21" fillId="14" borderId="5" xfId="0" applyNumberFormat="1" applyFont="1" applyFill="1" applyBorder="1" applyAlignment="1">
      <x:alignment horizontal="center" vertical="center"/>
    </x:xf>
    <x:xf numFmtId="0" fontId="21" fillId="14" borderId="6" xfId="0" applyNumberFormat="1" applyFont="1" applyFill="1" applyBorder="1" applyAlignment="1">
      <x:alignment horizontal="center" vertical="center"/>
    </x:xf>
    <x:xf numFmtId="0" fontId="21" fillId="13" borderId="7" xfId="0" applyNumberFormat="1" applyFont="1" applyFill="1" applyBorder="1" applyAlignment="1">
      <x:alignment horizontal="center" vertical="center"/>
    </x:xf>
    <x:xf numFmtId="0" fontId="21" fillId="13" borderId="8" xfId="0" applyNumberFormat="1" applyFont="1" applyFill="1" applyBorder="1" applyAlignment="1">
      <x:alignment horizontal="center" vertical="center"/>
    </x:xf>
    <x:xf numFmtId="0" fontId="21" fillId="6" borderId="7" xfId="0" applyNumberFormat="1" applyFont="1" applyFill="1" applyBorder="1" applyAlignment="1">
      <x:alignment horizontal="center" vertical="center"/>
    </x:xf>
    <x:xf numFmtId="0" fontId="21" fillId="6" borderId="8" xfId="0" applyNumberFormat="1" applyFont="1" applyFill="1" applyBorder="1" applyAlignment="1">
      <x:alignment horizontal="center" vertical="center"/>
    </x:xf>
    <x:xf numFmtId="0" fontId="21" fillId="10" borderId="7" xfId="0" applyNumberFormat="1" applyFont="1" applyFill="1" applyBorder="1" applyAlignment="1">
      <x:alignment horizontal="center" vertical="center"/>
    </x:xf>
    <x:xf numFmtId="0" fontId="21" fillId="10" borderId="8" xfId="0" applyNumberFormat="1" applyFont="1" applyFill="1" applyBorder="1" applyAlignment="1">
      <x:alignment horizontal="center" vertical="center"/>
    </x:xf>
    <x:xf numFmtId="0" fontId="21" fillId="14" borderId="7" xfId="0" applyNumberFormat="1" applyFont="1" applyFill="1" applyBorder="1" applyAlignment="1">
      <x:alignment horizontal="center" vertical="center"/>
    </x:xf>
    <x:xf numFmtId="0" fontId="21" fillId="14" borderId="8" xfId="0" applyNumberFormat="1" applyFont="1" applyFill="1" applyBorder="1" applyAlignment="1">
      <x:alignment horizontal="center" vertical="center"/>
    </x:xf>
    <x:xf numFmtId="0" fontId="21" fillId="9" borderId="0" xfId="0" applyNumberFormat="1" applyFont="1" applyFill="1" applyBorder="1" applyAlignment="1">
      <x:alignment horizontal="left" vertical="center"/>
    </x:xf>
    <x:xf numFmtId="0" fontId="21" fillId="6" borderId="2" xfId="0" applyNumberFormat="1" applyFont="1" applyFill="1" applyBorder="1" applyAlignment="1">
      <x:alignment horizontal="center" vertical="center" wrapText="1"/>
    </x:xf>
    <x:xf numFmtId="0" fontId="21" fillId="6" borderId="9" xfId="0" applyNumberFormat="1" applyFont="1" applyFill="1" applyBorder="1" applyAlignment="1">
      <x:alignment horizontal="center" vertical="center" wrapText="1"/>
    </x:xf>
    <x:xf numFmtId="0" fontId="21" fillId="6" borderId="3" xfId="0" applyNumberFormat="1" applyFont="1" applyFill="1" applyBorder="1" applyAlignment="1">
      <x:alignment horizontal="center" vertical="center" wrapText="1"/>
    </x:xf>
    <x:xf numFmtId="205" fontId="14" fillId="0" borderId="0" xfId="0" applyNumberFormat="1" applyFont="1" applyFill="1" applyBorder="1"/>
    <x:xf numFmtId="0" fontId="21" fillId="81" borderId="0" xfId="0" applyNumberFormat="1" applyFont="1" applyFill="1" applyBorder="1" applyAlignment="1">
      <x:alignment horizontal="left" vertical="center"/>
    </x:xf>
    <x:xf numFmtId="0" fontId="22" fillId="81" borderId="0" xfId="0" applyNumberFormat="1" applyFont="1" applyFill="1" applyBorder="1" applyAlignment="1">
      <x:alignment wrapText="1"/>
    </x:xf>
    <x:xf numFmtId="201" fontId="22" fillId="81" borderId="0" xfId="0" applyNumberFormat="1" applyFont="1" applyFill="1" applyBorder="1" applyAlignment="1">
      <x:alignment wrapText="1"/>
    </x:xf>
    <x:xf numFmtId="200" fontId="22" fillId="81" borderId="0" xfId="0" applyNumberFormat="1" applyFont="1" applyFill="1" applyBorder="1" applyAlignment="1">
      <x:alignment wrapText="1"/>
    </x:xf>
    <x:xf numFmtId="204" fontId="14" fillId="81" borderId="0" xfId="0" applyNumberFormat="1" applyFont="1" applyFill="1" applyBorder="1"/>
    <x:xf numFmtId="0" fontId="21" fillId="81" borderId="0" xfId="0" applyNumberFormat="1" applyFont="1" applyFill="1" applyBorder="1" applyAlignment="1">
      <x:alignment horizontal="left" vertical="center" wrapText="1"/>
    </x:xf>
    <x:xf numFmtId="0" fontId="21" fillId="81" borderId="15" xfId="0" applyNumberFormat="1" applyFont="1" applyFill="1" applyBorder="1" applyAlignment="1">
      <x:alignment horizontal="center" vertical="center"/>
    </x:xf>
    <x:xf numFmtId="0" fontId="21" fillId="81" borderId="0" xfId="0" applyNumberFormat="1" applyFont="1" applyFill="1" applyBorder="1" applyAlignment="1">
      <x:alignment wrapText="1"/>
    </x:xf>
    <x:xf numFmtId="203" fontId="14" fillId="81" borderId="0" xfId="0" applyNumberFormat="1" applyFont="1" applyFill="1" applyBorder="1" applyAlignment="1">
      <x:alignment wrapText="1"/>
    </x:xf>
    <x:xf numFmtId="0" fontId="14" fillId="81" borderId="0" xfId="0" applyNumberFormat="1" applyFont="1" applyFill="1" applyBorder="1" applyAlignment="1">
      <x:alignment wrapText="1"/>
    </x:xf>
    <x:xf numFmtId="203" fontId="14" fillId="81" borderId="0" xfId="0" applyNumberFormat="1" applyFont="1" applyFill="1" applyBorder="1"/>
    <x:xf numFmtId="201" fontId="21" fillId="81" borderId="0" xfId="0" applyNumberFormat="1" applyFont="1" applyFill="1" applyBorder="1" applyAlignment="1">
      <x:alignment horizontal="left" vertical="center"/>
    </x:xf>
    <x:xf numFmtId="201" fontId="14" fillId="81" borderId="0" xfId="0" applyNumberFormat="1" applyFont="1" applyFill="1" applyBorder="1"/>
    <x:xf numFmtId="200" fontId="14" fillId="81" borderId="0" xfId="0" applyNumberFormat="1" applyFont="1" applyFill="1" applyBorder="1"/>
    <x:xf numFmtId="0" fontId="21" fillId="81" borderId="0" xfId="0" applyNumberFormat="1" applyFont="1" applyFill="1" applyBorder="1" applyAlignment="1">
      <x:alignment horizontal="center" vertical="center" wrapText="1"/>
    </x:xf>
    <x:xf numFmtId="205" fontId="21" fillId="81" borderId="5" xfId="0" applyNumberFormat="1" applyFont="1" applyFill="1" applyBorder="1" applyAlignment="1">
      <x:alignment horizontal="center" vertical="center"/>
    </x:xf>
    <x:xf numFmtId="0" fontId="21" fillId="81" borderId="6" xfId="0" applyNumberFormat="1" applyFont="1" applyFill="1" applyBorder="1" applyAlignment="1">
      <x:alignment horizontal="center" vertical="center"/>
    </x:xf>
    <x:xf numFmtId="201" fontId="21" fillId="81" borderId="5" xfId="0" applyNumberFormat="1" applyFont="1" applyFill="1" applyBorder="1" applyAlignment="1">
      <x:alignment horizontal="center" vertical="center"/>
    </x:xf>
    <x:xf numFmtId="0" fontId="21" fillId="81" borderId="7" xfId="0" applyNumberFormat="1" applyFont="1" applyFill="1" applyBorder="1" applyAlignment="1">
      <x:alignment horizontal="center" vertical="center"/>
    </x:xf>
    <x:xf numFmtId="0" fontId="21" fillId="81" borderId="8" xfId="0" applyNumberFormat="1" applyFont="1" applyFill="1" applyBorder="1" applyAlignment="1">
      <x:alignment horizontal="center" vertical="center"/>
    </x:xf>
    <x:xf numFmtId="0" fontId="21" fillId="81" borderId="2" xfId="0" applyNumberFormat="1" applyFont="1" applyFill="1" applyBorder="1" applyAlignment="1">
      <x:alignment horizontal="center" vertical="center" wrapText="1"/>
    </x:xf>
    <x:xf numFmtId="0" fontId="21" fillId="81" borderId="9" xfId="0" applyNumberFormat="1" applyFont="1" applyFill="1" applyBorder="1" applyAlignment="1">
      <x:alignment horizontal="center" vertical="center" wrapText="1"/>
    </x:xf>
    <x:xf numFmtId="0" fontId="21" fillId="81" borderId="3" xfId="0" applyNumberFormat="1" applyFont="1" applyFill="1" applyBorder="1" applyAlignment="1">
      <x:alignment horizontal="center" vertical="center" wrapText="1"/>
    </x:xf>
    <x:xf numFmtId="205" fontId="14" fillId="81" borderId="0" xfId="0" applyNumberFormat="1" applyFont="1" applyFill="1" applyBorder="1"/>
    <x:xf numFmtId="0" fontId="21" fillId="82" borderId="0" xfId="0" applyNumberFormat="1" applyFont="1" applyFill="1" applyBorder="1" applyAlignment="1">
      <x:alignment horizontal="left" vertical="center"/>
    </x:xf>
    <x:xf numFmtId="0" fontId="22" fillId="82" borderId="0" xfId="0" applyNumberFormat="1" applyFont="1" applyFill="1" applyBorder="1" applyAlignment="1">
      <x:alignment wrapText="1"/>
    </x:xf>
    <x:xf numFmtId="0" fontId="23" fillId="82" borderId="0" xfId="0" applyNumberFormat="1" applyFont="1" applyFill="1" applyBorder="1" applyAlignment="1">
      <x:alignment horizontal="left" vertical="center"/>
    </x:xf>
    <x:xf numFmtId="0" fontId="21" fillId="82" borderId="0" xfId="0" applyNumberFormat="1" applyFont="1" applyFill="1" applyBorder="1" applyAlignment="1">
      <x:alignment horizontal="left" vertical="center" wrapText="1"/>
    </x:xf>
    <x:xf numFmtId="0" fontId="21" fillId="82" borderId="15" xfId="0" applyNumberFormat="1" applyFont="1" applyFill="1" applyBorder="1" applyAlignment="1">
      <x:alignment horizontal="center" vertical="center"/>
    </x:xf>
    <x:xf numFmtId="0" fontId="21" fillId="82" borderId="0" xfId="0" applyNumberFormat="1" applyFont="1" applyFill="1" applyBorder="1" applyAlignment="1">
      <x:alignment wrapText="1"/>
    </x:xf>
    <x:xf numFmtId="203" fontId="14" fillId="82" borderId="0" xfId="0" applyNumberFormat="1" applyFont="1" applyFill="1" applyBorder="1" applyAlignment="1">
      <x:alignment wrapText="1"/>
    </x:xf>
    <x:xf numFmtId="0" fontId="14" fillId="82" borderId="0" xfId="0" applyNumberFormat="1" applyFont="1" applyFill="1" applyBorder="1" applyAlignment="1">
      <x:alignment wrapText="1"/>
    </x:xf>
    <x:xf numFmtId="203" fontId="14" fillId="82" borderId="0" xfId="0" applyNumberFormat="1" applyFont="1" applyFill="1" applyBorder="1"/>
    <x:xf numFmtId="0" fontId="14" fillId="82" borderId="0" xfId="0" applyNumberFormat="1" applyFont="1" applyFill="1" applyBorder="1"/>
    <x:xf numFmtId="201" fontId="21" fillId="82" borderId="0" xfId="0" applyNumberFormat="1" applyFont="1" applyFill="1" applyBorder="1" applyAlignment="1">
      <x:alignment horizontal="left" vertical="center"/>
    </x:xf>
    <x:xf numFmtId="201" fontId="14" fillId="82" borderId="0" xfId="0" applyNumberFormat="1" applyFont="1" applyFill="1" applyBorder="1"/>
    <x:xf numFmtId="200" fontId="14" fillId="82" borderId="0" xfId="0" applyNumberFormat="1" applyFont="1" applyFill="1" applyBorder="1"/>
    <x:xf numFmtId="0" fontId="18" fillId="82" borderId="0" xfId="0" applyNumberFormat="1" applyFont="1" applyFill="1" applyBorder="1" applyAlignment="1">
      <x:alignment horizontal="left" vertical="center" wrapText="1"/>
    </x:xf>
    <x:xf numFmtId="0" fontId="18" fillId="82" borderId="15" xfId="0" applyNumberFormat="1" applyFont="1" applyFill="1" applyBorder="1" applyAlignment="1">
      <x:alignment horizontal="center" vertical="center"/>
    </x:xf>
    <x:xf numFmtId="0" fontId="18" fillId="82" borderId="0" xfId="0" applyNumberFormat="1" applyFont="1" applyFill="1" applyBorder="1" applyAlignment="1">
      <x:alignment wrapText="1"/>
    </x:xf>
    <x:xf numFmtId="203" fontId="18" fillId="82" borderId="0" xfId="0" applyNumberFormat="1" applyFont="1" applyFill="1" applyBorder="1" applyAlignment="1">
      <x:alignment wrapText="1"/>
    </x:xf>
    <x:xf numFmtId="203" fontId="18" fillId="82" borderId="0" xfId="0" applyNumberFormat="1" applyFont="1" applyFill="1" applyBorder="1"/>
    <x:xf numFmtId="0" fontId="18" fillId="82" borderId="0" xfId="0" applyNumberFormat="1" applyFont="1" applyFill="1" applyBorder="1"/>
    <x:xf numFmtId="201" fontId="18" fillId="82" borderId="0" xfId="0" applyNumberFormat="1" applyFont="1" applyFill="1" applyBorder="1" applyAlignment="1">
      <x:alignment horizontal="left" vertical="center"/>
    </x:xf>
    <x:xf numFmtId="201" fontId="18" fillId="82" borderId="0" xfId="0" applyNumberFormat="1" applyFont="1" applyFill="1" applyBorder="1"/>
    <x:xf numFmtId="200" fontId="18" fillId="82" borderId="0" xfId="0" applyNumberFormat="1" applyFont="1" applyFill="1" applyBorder="1"/>
    <x:xf numFmtId="0" fontId="21" fillId="82" borderId="2" xfId="0" applyNumberFormat="1" applyFont="1" applyFill="1" applyBorder="1" applyAlignment="1">
      <x:alignment horizontal="center" vertical="center" wrapText="1"/>
    </x:xf>
    <x:xf numFmtId="0" fontId="21" fillId="82" borderId="9" xfId="0" applyNumberFormat="1" applyFont="1" applyFill="1" applyBorder="1" applyAlignment="1">
      <x:alignment horizontal="center" vertical="center" wrapText="1"/>
    </x:xf>
    <x:xf numFmtId="0" fontId="21" fillId="82" borderId="3" xfId="0" applyNumberFormat="1" applyFont="1" applyFill="1" applyBorder="1" applyAlignment="1">
      <x:alignment horizontal="center" vertical="center" wrapText="1"/>
    </x:xf>
    <x:xf numFmtId="0" fontId="18" fillId="82" borderId="2" xfId="0" applyNumberFormat="1" applyFont="1" applyFill="1" applyBorder="1" applyAlignment="1">
      <x:alignment horizontal="center" vertical="center" wrapText="1"/>
    </x:xf>
    <x:xf numFmtId="0" fontId="18" fillId="82" borderId="9" xfId="0" applyNumberFormat="1" applyFont="1" applyFill="1" applyBorder="1" applyAlignment="1">
      <x:alignment horizontal="center" vertical="center" wrapText="1"/>
    </x:xf>
    <x:xf numFmtId="0" fontId="18" fillId="82" borderId="3" xfId="0" applyNumberFormat="1" applyFont="1" applyFill="1" applyBorder="1" applyAlignment="1">
      <x:alignment horizontal="center" vertical="center" wrapText="1"/>
    </x:xf>
    <x:xf numFmtId="205" fontId="14" fillId="82" borderId="0" xfId="0" applyNumberFormat="1" applyFont="1" applyFill="1" applyBorder="1"/>
    <x:xf numFmtId="205" fontId="18" fillId="82" borderId="0" xfId="0" applyNumberFormat="1" applyFont="1" applyFill="1" applyBorder="1"/>
    <x:xf numFmtId="0" fontId="21" fillId="12" borderId="0" xfId="0" applyNumberFormat="1" applyFont="1" applyFill="1" applyBorder="1"/>
    <x:xf numFmtId="200" fontId="21" fillId="12" borderId="0" xfId="0" applyNumberFormat="1" applyFont="1" applyFill="1" applyBorder="1"/>
    <x:xf numFmtId="201" fontId="21" fillId="12" borderId="0" xfId="0" applyNumberFormat="1" applyFont="1" applyFill="1" applyBorder="1"/>
    <x:xf numFmtId="0" fontId="21" fillId="81" borderId="0" xfId="0" applyNumberFormat="1" applyFont="1" applyFill="1" applyBorder="1"/>
    <x:xf numFmtId="200" fontId="21" fillId="81" borderId="0" xfId="0" applyNumberFormat="1" applyFont="1" applyFill="1" applyBorder="1"/>
    <x:xf numFmtId="201" fontId="21" fillId="81" borderId="0" xfId="0" applyNumberFormat="1" applyFont="1" applyFill="1" applyBorder="1"/>
    <x:xf numFmtId="0" fontId="0" fillId="82" borderId="0" xfId="0" applyNumberFormat="1" applyFont="1" applyFill="1" applyBorder="1"/>
    <x:xf numFmtId="0" fontId="19" fillId="82" borderId="0" xfId="0" applyNumberFormat="1" applyFont="1" applyFill="1" applyBorder="1"/>
    <x:xf numFmtId="202" fontId="14" fillId="0" borderId="0" xfId="0" applyNumberFormat="1" applyFont="1" applyFill="1" applyBorder="1"/>
    <x:xf numFmtId="202" fontId="21" fillId="12" borderId="0" xfId="0" applyNumberFormat="1" applyFont="1" applyFill="1" applyBorder="1"/>
    <x:xf numFmtId="202" fontId="14" fillId="81" borderId="0" xfId="0" applyNumberFormat="1" applyFont="1" applyFill="1" applyBorder="1"/>
    <x:xf numFmtId="202" fontId="21" fillId="81" borderId="0" xfId="0" applyNumberFormat="1" applyFont="1" applyFill="1" applyBorder="1"/>
    <x:xf numFmtId="202" fontId="14" fillId="82" borderId="0" xfId="0" applyNumberFormat="1" applyFont="1" applyFill="1" applyBorder="1"/>
    <x:xf numFmtId="202" fontId="18" fillId="82" borderId="0" xfId="0" applyNumberFormat="1" applyFont="1" applyFill="1" applyBorder="1"/>
    <x:xf numFmtId="0" fontId="21" fillId="9" borderId="0" xfId="0" applyNumberFormat="1" applyFont="1" applyFill="1" applyBorder="1"/>
    <x:xf numFmtId="0" fontId="21" fillId="11" borderId="0" xfId="0" applyNumberFormat="1" applyFont="1" applyFill="1" applyBorder="1"/>
    <x:xf numFmtId="0" fontId="21" fillId="6" borderId="10" xfId="0" applyNumberFormat="1" applyFont="1" applyFill="1" applyBorder="1" applyAlignment="1">
      <x:alignment horizontal="center" vertical="center" wrapText="1"/>
    </x:xf>
    <x:xf numFmtId="203" fontId="21" fillId="6" borderId="9" xfId="0" applyNumberFormat="1" applyFont="1" applyFill="1" applyBorder="1" applyAlignment="1">
      <x:alignment horizontal="center" vertical="center" wrapText="1"/>
    </x:xf>
    <x:xf numFmtId="204" fontId="21" fillId="6" borderId="2" xfId="0" applyNumberFormat="1" applyFont="1" applyFill="1" applyBorder="1" applyAlignment="1">
      <x:alignment horizontal="center" vertical="center" wrapText="1"/>
    </x:xf>
    <x:xf numFmtId="0" fontId="21" fillId="81" borderId="10" xfId="0" applyNumberFormat="1" applyFont="1" applyFill="1" applyBorder="1" applyAlignment="1">
      <x:alignment horizontal="center" vertical="center" wrapText="1"/>
    </x:xf>
    <x:xf numFmtId="203" fontId="21" fillId="81" borderId="9" xfId="0" applyNumberFormat="1" applyFont="1" applyFill="1" applyBorder="1" applyAlignment="1">
      <x:alignment horizontal="center" vertical="center" wrapText="1"/>
    </x:xf>
    <x:xf numFmtId="204" fontId="21" fillId="81" borderId="2" xfId="0" applyNumberFormat="1" applyFont="1" applyFill="1" applyBorder="1" applyAlignment="1">
      <x:alignment horizontal="center" vertical="center" wrapText="1"/>
    </x:xf>
    <x:xf numFmtId="0" fontId="21" fillId="82" borderId="10" xfId="0" applyNumberFormat="1" applyFont="1" applyFill="1" applyBorder="1" applyAlignment="1">
      <x:alignment horizontal="center" vertical="center" wrapText="1"/>
    </x:xf>
    <x:xf numFmtId="0" fontId="8" fillId="82" borderId="0" xfId="0" applyNumberFormat="1" applyFont="1" applyFill="1" applyBorder="1" applyAlignment="1">
      <x:alignment wrapText="1"/>
    </x:xf>
    <x:xf numFmtId="203" fontId="21" fillId="82" borderId="9" xfId="0" applyNumberFormat="1" applyFont="1" applyFill="1" applyBorder="1" applyAlignment="1">
      <x:alignment horizontal="center" vertical="center" wrapText="1"/>
    </x:xf>
    <x:xf numFmtId="204" fontId="21" fillId="82" borderId="2" xfId="0" applyNumberFormat="1" applyFont="1" applyFill="1" applyBorder="1" applyAlignment="1">
      <x:alignment horizontal="center" vertical="center" wrapText="1"/>
    </x:xf>
    <x:xf numFmtId="0" fontId="18" fillId="82" borderId="10" xfId="0" applyNumberFormat="1" applyFont="1" applyFill="1" applyBorder="1" applyAlignment="1">
      <x:alignment horizontal="center" vertical="center" wrapText="1"/>
    </x:xf>
    <x:xf numFmtId="0" fontId="19" fillId="82" borderId="0" xfId="0" applyNumberFormat="1" applyFont="1" applyFill="1" applyBorder="1" applyAlignment="1">
      <x:alignment wrapText="1"/>
    </x:xf>
    <x:xf numFmtId="203" fontId="18" fillId="82" borderId="9" xfId="0" applyNumberFormat="1" applyFont="1" applyFill="1" applyBorder="1" applyAlignment="1">
      <x:alignment horizontal="center" vertical="center" wrapText="1"/>
    </x:xf>
    <x:xf numFmtId="204" fontId="18" fillId="82" borderId="2" xfId="0" applyNumberFormat="1" applyFont="1" applyFill="1" applyBorder="1" applyAlignment="1">
      <x:alignment horizontal="center" vertical="center" wrapText="1"/>
    </x:xf>
    <x:xf numFmtId="204" fontId="14" fillId="82" borderId="0" xfId="0" applyNumberFormat="1" applyFont="1" applyFill="1" applyBorder="1"/>
    <x:xf numFmtId="204" fontId="18" fillId="82" borderId="0" xfId="0" applyNumberFormat="1" applyFont="1" applyFill="1" applyBorder="1"/>
    <x:xf numFmtId="203" fontId="21" fillId="10" borderId="4" xfId="0" applyNumberFormat="1" applyFont="1" applyFill="1" applyBorder="1"/>
    <x:xf numFmtId="0" fontId="21" fillId="10" borderId="0" xfId="0" applyNumberFormat="1" applyFont="1" applyFill="1" applyBorder="1"/>
    <x:xf numFmtId="0" fontId="21" fillId="3" borderId="0" xfId="0" applyNumberFormat="1" applyFont="1" applyFill="1" applyBorder="1" applyAlignment="1">
      <x:alignment horizontal="center" wrapText="1"/>
    </x:xf>
    <x:xf numFmtId="0" fontId="14" fillId="15" borderId="5" xfId="0" applyNumberFormat="1" applyFont="1" applyFill="1" applyBorder="1" applyAlignment="1">
      <x:alignment horizontal="left" vertical="top" wrapText="1"/>
    </x:xf>
    <x:xf numFmtId="0" fontId="14" fillId="15" borderId="11" xfId="0" applyNumberFormat="1" applyFont="1" applyFill="1" applyBorder="1" applyAlignment="1">
      <x:alignment horizontal="left" vertical="top" wrapText="1"/>
    </x:xf>
    <x:xf numFmtId="0" fontId="14" fillId="15" borderId="6" xfId="0" applyNumberFormat="1" applyFont="1" applyFill="1" applyBorder="1" applyAlignment="1">
      <x:alignment horizontal="left" vertical="top" wrapText="1"/>
    </x:xf>
    <x:xf numFmtId="206" fontId="14" fillId="0" borderId="0" xfId="0" applyNumberFormat="1" applyFont="1" applyFill="1" applyBorder="1"/>
    <x:xf numFmtId="0" fontId="14" fillId="15" borderId="12" xfId="0" applyNumberFormat="1" applyFont="1" applyFill="1" applyBorder="1" applyAlignment="1">
      <x:alignment horizontal="left" vertical="top" wrapText="1"/>
    </x:xf>
    <x:xf numFmtId="0" fontId="14" fillId="15" xfId="0" applyNumberFormat="1" applyFont="1" applyFill="1" applyBorder="0" applyAlignment="1">
      <x:alignment horizontal="left" vertical="top" wrapText="1"/>
    </x:xf>
    <x:xf numFmtId="0" fontId="14" fillId="15" borderId="13" xfId="0" applyNumberFormat="1" applyFont="1" applyFill="1" applyBorder="1" applyAlignment="1">
      <x:alignment horizontal="left" vertical="top" wrapText="1"/>
    </x:xf>
    <x:xf numFmtId="0" fontId="14" fillId="15" borderId="7" xfId="0" applyNumberFormat="1" applyFont="1" applyFill="1" applyBorder="1" applyAlignment="1">
      <x:alignment horizontal="left" vertical="top" wrapText="1"/>
    </x:xf>
    <x:xf numFmtId="0" fontId="14" fillId="15" borderId="14" xfId="0" applyNumberFormat="1" applyFont="1" applyFill="1" applyBorder="1" applyAlignment="1">
      <x:alignment horizontal="left" vertical="top" wrapText="1"/>
    </x:xf>
    <x:xf numFmtId="0" fontId="14" fillId="15" borderId="8" xfId="0" applyNumberFormat="1" applyFont="1" applyFill="1" applyBorder="1" applyAlignment="1">
      <x:alignment horizontal="left" vertical="top" wrapText="1"/>
    </x:xf>
    <x:xf numFmtId="203" fontId="21" fillId="81" borderId="4" xfId="0" applyNumberFormat="1" applyFont="1" applyFill="1" applyBorder="1"/>
    <x:xf numFmtId="0" fontId="21" fillId="81" borderId="0" xfId="0" applyNumberFormat="1" applyFont="1" applyFill="1" applyBorder="1" applyAlignment="1">
      <x:alignment horizontal="center" wrapText="1"/>
    </x:xf>
    <x:xf numFmtId="0" fontId="14" fillId="81" borderId="5" xfId="0" applyNumberFormat="1" applyFont="1" applyFill="1" applyBorder="1" applyAlignment="1">
      <x:alignment horizontal="left" vertical="top" wrapText="1"/>
    </x:xf>
    <x:xf numFmtId="0" fontId="14" fillId="81" borderId="11" xfId="0" applyNumberFormat="1" applyFont="1" applyFill="1" applyBorder="1" applyAlignment="1">
      <x:alignment horizontal="left" vertical="top" wrapText="1"/>
    </x:xf>
    <x:xf numFmtId="0" fontId="14" fillId="81" borderId="6" xfId="0" applyNumberFormat="1" applyFont="1" applyFill="1" applyBorder="1" applyAlignment="1">
      <x:alignment horizontal="left" vertical="top" wrapText="1"/>
    </x:xf>
    <x:xf numFmtId="206" fontId="14" fillId="81" borderId="0" xfId="0" applyNumberFormat="1" applyFont="1" applyFill="1" applyBorder="1"/>
    <x:xf numFmtId="0" fontId="14" fillId="81" borderId="12" xfId="0" applyNumberFormat="1" applyFont="1" applyFill="1" applyBorder="1" applyAlignment="1">
      <x:alignment horizontal="left" vertical="top" wrapText="1"/>
    </x:xf>
    <x:xf numFmtId="0" fontId="14" fillId="81" xfId="0" applyNumberFormat="1" applyFont="1" applyFill="1" applyBorder="0" applyAlignment="1">
      <x:alignment horizontal="left" vertical="top" wrapText="1"/>
    </x:xf>
    <x:xf numFmtId="0" fontId="14" fillId="81" borderId="13" xfId="0" applyNumberFormat="1" applyFont="1" applyFill="1" applyBorder="1" applyAlignment="1">
      <x:alignment horizontal="left" vertical="top" wrapText="1"/>
    </x:xf>
    <x:xf numFmtId="0" fontId="14" fillId="81" borderId="7" xfId="0" applyNumberFormat="1" applyFont="1" applyFill="1" applyBorder="1" applyAlignment="1">
      <x:alignment horizontal="left" vertical="top" wrapText="1"/>
    </x:xf>
    <x:xf numFmtId="0" fontId="14" fillId="81" borderId="14" xfId="0" applyNumberFormat="1" applyFont="1" applyFill="1" applyBorder="1" applyAlignment="1">
      <x:alignment horizontal="left" vertical="top" wrapText="1"/>
    </x:xf>
    <x:xf numFmtId="0" fontId="14" fillId="81" borderId="8" xfId="0" applyNumberFormat="1" applyFont="1" applyFill="1" applyBorder="1" applyAlignment="1">
      <x:alignment horizontal="left" vertical="top" wrapText="1"/>
    </x:xf>
    <x:xf numFmtId="0" fontId="21" fillId="82" borderId="0" xfId="0" applyNumberFormat="1" applyFont="1" applyFill="1" applyBorder="1"/>
    <x:xf numFmtId="203" fontId="21" fillId="82" borderId="4" xfId="0" applyNumberFormat="1" applyFont="1" applyFill="1" applyBorder="1"/>
    <x:xf numFmtId="0" fontId="18" fillId="82" borderId="0" xfId="0" applyNumberFormat="1" applyFont="1" applyFill="1" applyBorder="1" applyAlignment="1">
      <x:alignment horizontal="left" vertical="center"/>
    </x:xf>
    <x:xf numFmtId="203" fontId="18" fillId="82" borderId="4" xfId="0" applyNumberFormat="1" applyFont="1" applyFill="1" applyBorder="1"/>
    <x:xf numFmtId="0" fontId="14" fillId="82" borderId="12" xfId="0" applyNumberFormat="1" applyFont="1" applyFill="1" applyBorder="1" applyAlignment="1">
      <x:alignment horizontal="left" vertical="top" wrapText="1"/>
    </x:xf>
    <x:xf numFmtId="0" fontId="14" fillId="82" xfId="0" applyNumberFormat="1" applyFont="1" applyFill="1" applyBorder="0" applyAlignment="1">
      <x:alignment horizontal="left" vertical="top" wrapText="1"/>
    </x:xf>
    <x:xf numFmtId="0" fontId="14" fillId="82" borderId="13" xfId="0" applyNumberFormat="1" applyFont="1" applyFill="1" applyBorder="1" applyAlignment="1">
      <x:alignment horizontal="left" vertical="top" wrapText="1"/>
    </x:xf>
    <x:xf numFmtId="206" fontId="14" fillId="82" borderId="0" xfId="0" applyNumberFormat="1" applyFont="1" applyFill="1" applyBorder="1"/>
    <x:xf numFmtId="0" fontId="18" fillId="82" borderId="12" xfId="0" applyNumberFormat="1" applyFont="1" applyFill="1" applyBorder="1" applyAlignment="1">
      <x:alignment horizontal="left" vertical="top" wrapText="1"/>
    </x:xf>
    <x:xf numFmtId="0" fontId="18" fillId="82" xfId="0" applyNumberFormat="1" applyFont="1" applyFill="1" applyBorder="0" applyAlignment="1">
      <x:alignment horizontal="left" vertical="top" wrapText="1"/>
    </x:xf>
    <x:xf numFmtId="0" fontId="18" fillId="82" borderId="13" xfId="0" applyNumberFormat="1" applyFont="1" applyFill="1" applyBorder="1" applyAlignment="1">
      <x:alignment horizontal="left" vertical="top" wrapText="1"/>
    </x:xf>
    <x:xf numFmtId="206" fontId="18" fillId="82" borderId="0" xfId="0" applyNumberFormat="1" applyFont="1" applyFill="1" applyBorder="1"/>
    <x:xf numFmtId="203" fontId="21" fillId="11" borderId="0" xfId="0" applyNumberFormat="1" applyFont="1" applyFill="1" applyBorder="1"/>
    <x:xf numFmtId="0" fontId="21" fillId="6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 applyAlignment="1">
      <x:alignment wrapText="1"/>
    </x:xf>
    <x:xf numFmtId="204" fontId="14" fillId="0" borderId="0" xfId="0" applyNumberFormat="1" applyFont="1" applyFill="1" applyBorder="1" applyAlignment="1">
      <x:alignment wrapText="1"/>
    </x:xf>
    <x:xf numFmtId="203" fontId="21" fillId="10" borderId="0" xfId="0" applyNumberFormat="1" applyFont="1" applyFill="1" applyBorder="1" applyAlignment="1">
      <x:alignment wrapText="1"/>
    </x:xf>
    <x:xf numFmtId="0" fontId="21" fillId="10" borderId="0" xfId="0" applyNumberFormat="1" applyFont="1" applyFill="1" applyBorder="1" applyAlignment="1">
      <x:alignment wrapText="1"/>
    </x:xf>
    <x:xf numFmtId="203" fontId="21" fillId="81" borderId="0" xfId="0" applyNumberFormat="1" applyFont="1" applyFill="1" applyBorder="1"/>
    <x:xf numFmtId="204" fontId="14" fillId="81" borderId="0" xfId="0" applyNumberFormat="1" applyFont="1" applyFill="1" applyBorder="1" applyAlignment="1">
      <x:alignment wrapText="1"/>
    </x:xf>
    <x:xf numFmtId="203" fontId="21" fillId="81" borderId="0" xfId="0" applyNumberFormat="1" applyFont="1" applyFill="1" applyBorder="1" applyAlignment="1">
      <x:alignment wrapText="1"/>
    </x:xf>
    <x:xf numFmtId="0" fontId="21" fillId="7" borderId="0" xfId="0" applyNumberFormat="1" applyFont="1" applyFill="1" applyBorder="1"/>
    <x:xf numFmtId="207" fontId="14" fillId="0" borderId="0" xfId="0" applyNumberFormat="1" applyFont="1" applyFill="1" applyBorder="1"/>
    <x:xf numFmtId="207" fontId="14" fillId="81" borderId="0" xfId="0" applyNumberFormat="1" applyFont="1" applyFill="1" applyBorder="1"/>
    <x:xf numFmtId="0" fontId="23" fillId="82" borderId="0" xfId="0" applyNumberFormat="1" applyFont="1" applyFill="1" applyBorder="1"/>
    <x:xf numFmtId="207" fontId="14" fillId="82" borderId="0" xfId="0" applyNumberFormat="1" applyFont="1" applyFill="1" applyBorder="1"/>
    <x:xf numFmtId="207" fontId="18" fillId="82" borderId="0" xfId="0" applyNumberFormat="1" applyFont="1" applyFill="1" applyBorder="1"/>
    <x:xf numFmtId="0" fontId="18" fillId="80" borderId="15" xfId="0" applyNumberFormat="1" applyFont="1" applyFill="1" applyBorder="1" applyAlignment="1">
      <x:alignment horizontal="center" vertical="center"/>
    </x:xf>
    <x:xf numFmtId="0" fontId="18" fillId="80" borderId="0" xfId="0" applyNumberFormat="1" applyFont="1" applyFill="1" applyBorder="1"/>
    <x:xf numFmtId="0" fontId="21" fillId="80" borderId="0" xfId="0" applyNumberFormat="1" applyFont="1" applyFill="1" applyBorder="1"/>
    <x:xf numFmtId="208" fontId="0" fillId="0" borderId="0" xfId="0" applyNumberFormat="1" applyFont="1" applyFill="1" applyBorder="1"/>
  </x:cellXfs>
  <x:cellStyles count="1">
    <x:cellStyle name="Normal" xfId="0"/>
  </x:cellStyles>
  <x:dxfs count="47">
    <x:dxf>
      <x:font>
        <x:b/>
        <x:color rgb="FF4F8A6F"/>
      </x:font>
      <x:fill>
        <x:patternFill>
          <x:bgColor rgb="FFE4F1EA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ill>
        <x:patternFill>
          <x:bgColor rgb="FFF4F7F9"/>
        </x:patternFill>
      </x:fill>
    </x:dxf>
    <x:dxf>
      <x:font>
        <x:b/>
        <x:color rgb="FF17324D"/>
      </x:font>
      <x:fill>
        <x:patternFill>
          <x:bgColor rgb="FFE4F1EA"/>
        </x:patternFill>
      </x:fill>
    </x:dxf>
    <x:dxf>
      <x:font>
        <x:color rgb="FF9AA6AE"/>
      </x:font>
      <x:fill>
        <x:patternFill>
          <x:bgColor rgb="FFEEF1F3"/>
        </x:patternFill>
      </x:fill>
    </x:dxf>
    <x:dxf>
      <x:fill>
        <x:patternFill>
          <x:bgColor rgb="FFF4F7F9"/>
        </x:patternFill>
      </x:fill>
    </x:dxf>
    <x:dxf>
      <x:font>
        <x:b/>
      </x:font>
      <x:fill>
        <x:patternFill>
          <x:bgColor rgb="FFE4F1EA"/>
        </x:patternFill>
      </x:fill>
    </x:dxf>
    <x:dxf>
      <x:font>
        <x:color rgb="FF9AA6AE"/>
      </x:font>
      <x:fill>
        <x:patternFill>
          <x:bgColor rgb="FFEEF1F3"/>
        </x:patternFill>
      </x:fill>
    </x:dxf>
    <x:dxf>
      <x:fill>
        <x:patternFill>
          <x:bgColor rgb="FFF4F7F9"/>
        </x:patternFill>
      </x:fill>
    </x:dxf>
    <x:dxf>
      <x:font>
        <x:b/>
      </x:font>
      <x:fill>
        <x:patternFill>
          <x:bgColor rgb="FFE4F1EA"/>
        </x:patternFill>
      </x:fill>
    </x:dxf>
    <x:dxf>
      <x:font>
        <x:color rgb="FF9AA6AE"/>
      </x:font>
      <x:fill>
        <x:patternFill>
          <x:bgColor rgb="FFEEF1F3"/>
        </x:patternFill>
      </x:fill>
    </x:dxf>
    <x:dxf>
      <x:font>
        <x:color rgb="FFA0AAB1"/>
      </x:font>
      <x:fill>
        <x:patternFill>
          <x:bgColor rgb="FFEEF1F3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b/>
        <x:color rgb="FF17324D"/>
      </x:font>
      <x:fill>
        <x:patternFill>
          <x:bgColor rgb="FFFFF4D6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b/>
        <x:color rgb="FF245864"/>
      </x:font>
      <x:fill>
        <x:patternFill>
          <x:bgColor rgb="FFDCEAF2"/>
        </x:patternFill>
      </x:fill>
    </x:dxf>
    <x:dxf>
      <x:font>
        <x:color rgb="FF8C979F"/>
      </x:font>
      <x:fill>
        <x:patternFill>
          <x:bgColor rgb="FFF4F7F9"/>
        </x:patternFill>
      </x:fill>
    </x:dxf>
    <x:dxf>
      <x:font>
        <x:b/>
      </x:font>
      <x:fill>
        <x:patternFill>
          <x:bgColor rgb="FFFFF4D6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b/>
        <x:color rgb="FF245864"/>
      </x:font>
      <x:fill>
        <x:patternFill>
          <x:bgColor rgb="FFDCEAF2"/>
        </x:patternFill>
      </x:fill>
    </x:dxf>
    <x:dxf>
      <x:font>
        <x:color rgb="FF9AA6AE"/>
      </x:font>
      <x:fill>
        <x:patternFill>
          <x:bgColor rgb="FFEEF1F3"/>
        </x:patternFill>
      </x:fill>
    </x:dxf>
    <x:dxf>
      <x:font>
        <x:color rgb="FFA0AAB1"/>
      </x:font>
      <x:fill>
        <x:patternFill>
          <x:bgColor rgb="FFEEF1F3"/>
        </x:patternFill>
      </x:fill>
    </x:dxf>
    <x:dxf>
      <x:font>
        <x:b/>
        <x:color rgb="FF17324D"/>
      </x:font>
      <x:fill>
        <x:patternFill>
          <x:bgColor rgb="FFFFF4D6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b/>
        <x:color rgb="FF245864"/>
      </x:font>
      <x:fill>
        <x:patternFill>
          <x:bgColor rgb="FFDCEAF2"/>
        </x:patternFill>
      </x:fill>
    </x:dxf>
    <x:dxf>
      <x:font>
        <x:b/>
      </x:font>
      <x:fill>
        <x:patternFill>
          <x:bgColor rgb="FFFFF4D6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color rgb="FFA0AAB1"/>
      </x:font>
      <x:fill>
        <x:patternFill>
          <x:bgColor rgb="FFEEF1F3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color rgb="FFA0AAB1"/>
      </x:font>
      <x:fill>
        <x:patternFill>
          <x:bgColor rgb="FFEEF1F3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color rgb="FFA0AAB1"/>
      </x:font>
      <x:fill>
        <x:patternFill>
          <x:bgColor rgb="FFEEF1F3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color rgb="FFA0AAB1"/>
      </x:font>
      <x:fill>
        <x:patternFill>
          <x:bgColor rgb="FFEEF1F3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color rgb="FFA0AAB1"/>
      </x:font>
      <x:fill>
        <x:patternFill>
          <x:bgColor rgb="FFEEF1F3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color rgb="FFA0AAB1"/>
      </x:font>
      <x:fill>
        <x:patternFill>
          <x:bgColor rgb="FFEEF1F3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color rgb="FFA0AAB1"/>
      </x:font>
      <x:fill>
        <x:patternFill>
          <x:bgColor rgb="FFEEF1F3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color rgb="FFA0AAB1"/>
      </x:font>
      <x:fill>
        <x:patternFill>
          <x:bgColor rgb="FFEEF1F3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color rgb="FF34D399"/>
      </x:font>
      <x:fill>
        <x:patternFill>
          <x:bgColor rgb="FF123A2A"/>
        </x:patternFill>
      </x:fill>
    </x:dxf>
    <x:dxf>
      <x:font>
        <x:color rgb="FFFB7185"/>
      </x:font>
      <x:fill>
        <x:patternFill>
          <x:bgColor rgb="FF3A1F26"/>
        </x:patternFill>
      </x:fill>
    </x:dxf>
    <x:dxf>
      <x:font>
        <x:color rgb="FF22D3EE"/>
      </x:font>
      <x:fill>
        <x:patternFill>
          <x:bgColor rgb="FF17334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00e09ee7b045cd" /><Relationship Type="http://schemas.openxmlformats.org/officeDocument/2006/relationships/theme" Target="/xl/theme/theme1.xml" Id="R0b6474192b02412c" /><Relationship Type="http://schemas.openxmlformats.org/officeDocument/2006/relationships/sharedStrings" Target="/xl/sharedStrings.xml" Id="R4664edc7df444685" /><Relationship Type="http://schemas.openxmlformats.org/officeDocument/2006/relationships/worksheet" Target="/xl/worksheets/sheet1.xml" Id="R377985b6b0f2433b" /><Relationship Type="http://schemas.openxmlformats.org/officeDocument/2006/relationships/worksheet" Target="/xl/worksheets/sheet2.xml" Id="Rd7bd40a1ad5941f6" /><Relationship Type="http://schemas.openxmlformats.org/officeDocument/2006/relationships/worksheet" Target="/xl/worksheets/sheet3.xml" Id="R15f69364f0854490" /><Relationship Type="http://schemas.openxmlformats.org/officeDocument/2006/relationships/worksheet" Target="/xl/worksheets/sheet4.xml" Id="R93144290630543e7" /><Relationship Type="http://schemas.openxmlformats.org/officeDocument/2006/relationships/worksheet" Target="/xl/worksheets/sheet5.xml" Id="R57bbf34649754a6c" /><Relationship Type="http://schemas.openxmlformats.org/officeDocument/2006/relationships/worksheet" Target="/xl/worksheets/sheet6.xml" Id="R6272361f4467461b" /><Relationship Type="http://schemas.openxmlformats.org/officeDocument/2006/relationships/worksheet" Target="/xl/worksheets/sheet7.xml" Id="R19ac2025d4f4472c" /><Relationship Type="http://schemas.openxmlformats.org/officeDocument/2006/relationships/worksheet" Target="/xl/worksheets/sheet8.xml" Id="R5f66626e2c2f488c" /><Relationship Type="http://schemas.openxmlformats.org/officeDocument/2006/relationships/worksheet" Target="/xl/worksheets/sheet9.xml" Id="Rd6829ef98c794877" /><Relationship Type="http://schemas.openxmlformats.org/officeDocument/2006/relationships/worksheet" Target="/xl/worksheets/sheet10.xml" Id="R010259fb61704ce0" /><Relationship Type="http://schemas.openxmlformats.org/officeDocument/2006/relationships/worksheet" Target="/xl/worksheets/sheet11.xml" Id="R3e8b2ea0b4264b0f" /><Relationship Type="http://schemas.openxmlformats.org/officeDocument/2006/relationships/worksheet" Target="/xl/worksheets/sheet12.xml" Id="R0bd8841092154164" /><Relationship Type="http://schemas.openxmlformats.org/officeDocument/2006/relationships/worksheet" Target="/xl/worksheets/sheet13.xml" Id="R5c1f0c2a1aaa400a" /><Relationship Type="http://schemas.openxmlformats.org/officeDocument/2006/relationships/worksheet" Target="/xl/worksheets/sheet14.xml" Id="R4585f485961940a6" /><Relationship Type="http://schemas.openxmlformats.org/officeDocument/2006/relationships/worksheet" Target="/xl/worksheets/sheet15.xml" Id="R755fdd785152458c" /><Relationship Type="http://schemas.openxmlformats.org/officeDocument/2006/relationships/worksheet" Target="/xl/worksheets/sheet16.xml" Id="Ra6510d5fa2ce4531" /><Relationship Type="http://schemas.openxmlformats.org/officeDocument/2006/relationships/worksheet" Target="/xl/worksheets/sheet17.xml" Id="R5499118d8d2f4f2a" /><Relationship Type="http://schemas.openxmlformats.org/officeDocument/2006/relationships/worksheet" Target="/xl/worksheets/sheet18.xml" Id="R0605fc363aa546c4" /><Relationship Type="http://schemas.openxmlformats.org/officeDocument/2006/relationships/worksheet" Target="/xl/worksheets/sheet19.xml" Id="Re75a01a6ec55457c" /><Relationship Type="http://schemas.openxmlformats.org/officeDocument/2006/relationships/worksheet" Target="/xl/worksheets/sheet20.xml" Id="Rb314b0db20f4474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95d854334234bda" /><Relationship Type="http://schemas.openxmlformats.org/officeDocument/2006/relationships/chart" Target="/xl/drawings/charts/chart2.xml" Id="Rd4c05c8f9d9e4023" /><Relationship Type="http://schemas.openxmlformats.org/officeDocument/2006/relationships/chart" Target="/xl/drawings/charts/chart3.xml" Id="R16ff7ca729ce4d96" /><Relationship Type="http://schemas.openxmlformats.org/officeDocument/2006/relationships/chart" Target="/xl/drawings/charts/chart4.xml" Id="R0097bcfcf208457d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e361b1829615475b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56055b6b89084ede" /><Relationship Type="http://schemas.openxmlformats.org/officeDocument/2006/relationships/chart" Target="/xl/drawings/charts/chart7.xml" Id="R3fd803d6fab2499b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8.xml" Id="R028e91ec23ac45d6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chart" Target="/xl/drawings/charts/chart9.xml" Id="R4718cfbcb95f41bd" /><Relationship Type="http://schemas.openxmlformats.org/officeDocument/2006/relationships/chart" Target="/xl/drawings/charts/chart10.xml" Id="R62a7f1ca6fc54788" /><Relationship Type="http://schemas.openxmlformats.org/officeDocument/2006/relationships/chart" Target="/xl/drawings/charts/chart11.xml" Id="R6856566695234d03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chart" Target="/xl/drawings/charts/chart12.xml" Id="R1bd468aa525d4fef" /><Relationship Type="http://schemas.openxmlformats.org/officeDocument/2006/relationships/chart" Target="/xl/drawings/charts/chart13.xml" Id="R242637b72b654373" /></Relationships>
</file>

<file path=xl/drawings/_rels/drawing7.xml.rels>&#65279;<?xml version="1.0" encoding="utf-8"?><Relationships xmlns="http://schemas.openxmlformats.org/package/2006/relationships"><Relationship Type="http://schemas.openxmlformats.org/officeDocument/2006/relationships/chart" Target="/xl/drawings/charts/chart14.xml" Id="R1ce6675e6abf4ad6" /><Relationship Type="http://schemas.openxmlformats.org/officeDocument/2006/relationships/chart" Target="/xl/drawings/charts/chart15.xml" Id="R8bc64f970bc24d3f" /></Relationships>
</file>

<file path=xl/drawings/_rels/drawing8.xml.rels>&#65279;<?xml version="1.0" encoding="utf-8"?><Relationships xmlns="http://schemas.openxmlformats.org/package/2006/relationships"><Relationship Type="http://schemas.openxmlformats.org/officeDocument/2006/relationships/chart" Target="/xl/drawings/charts/chart16.xml" Id="R05311ce2213a4da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Co-existence cost by branch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Co-existence Cost (£)</c:v>
          </c:tx>
          <c:cat>
            <c:strRef>
              <c:f>'Summary Dashboard'!$AA$2:$AA$10</c:f>
              <c:strCache>
                <c:ptCount val="0"/>
              </c:strCache>
            </c:strRef>
          </c:cat>
          <c:val>
            <c:numRef>
              <c:f>'Summary Dashboard'!$AB$2:$AB$10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Costed vs current utilisation (%)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Costed Utilisation</c:v>
          </c:tx>
          <c:cat>
            <c:strRef>
              <c:f>'Summary Dashboard'!$AD$2:$AD$10</c:f>
              <c:strCache>
                <c:ptCount val="0"/>
              </c:strCache>
            </c:strRef>
          </c:cat>
          <c:val>
            <c:numRef>
              <c:f>'Summary Dashboard'!$AE$2:$AE$10</c:f>
              <c:numCache>
                <c:formatCode>0.0</c:formatCode>
                <c:ptCount val="0"/>
              </c:numCache>
            </c:numRef>
          </c:val>
        </c:ser>
        <c:ser>
          <c:idx val="1"/>
          <c:order val="1"/>
          <c:tx>
            <c:v>Current Utilisation</c:v>
          </c:tx>
          <c:cat>
            <c:strRef>
              <c:f>'Summary Dashboard'!$AD$2:$AD$10</c:f>
              <c:strCache>
                <c:ptCount val="0"/>
              </c:strCache>
            </c:strRef>
          </c:cat>
          <c:val>
            <c:numRef>
              <c:f>'Summary Dashboard'!$AF$2:$AF$10</c:f>
              <c:numCache>
                <c:formatCode>0.0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Selected branch cost composition</a:t>
            </a:r>
          </a:p>
        </c:rich>
      </c:tx>
      <c:overlay val="0"/>
    </c:title>
    <c:autoTitleDeleted val="0"/>
    <c:plotArea>
      <c:layout/>
      <c:pieChart>
        <c:ser>
          <c:idx val="0"/>
          <c:order val="0"/>
          <c:tx>
            <c:v>Value</c:v>
          </c:tx>
          <c:cat>
            <c:strRef>
              <c:f>'Summary Dashboard'!$AH$2:$AH$6</c:f>
              <c:strCache>
                <c:ptCount val="0"/>
              </c:strCache>
            </c:strRef>
          </c:cat>
          <c:val>
            <c:numRef>
              <c:f>'Summary Dashboard'!$AI$2:$AI$6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Permanent inefficiency vs agency cost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Permanent Inefficiency</c:v>
          </c:tx>
          <c:cat>
            <c:strRef>
              <c:f>'Summary Dashboard'!$AK$2:$AK$10</c:f>
              <c:strCache>
                <c:ptCount val="0"/>
              </c:strCache>
            </c:strRef>
          </c:cat>
          <c:val>
            <c:numRef>
              <c:f>'Summary Dashboard'!$AL$2:$AL$10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Total Agency Cost</c:v>
          </c:tx>
          <c:cat>
            <c:strRef>
              <c:f>'Summary Dashboard'!$AK$2:$AK$10</c:f>
              <c:strCache>
                <c:ptCount val="0"/>
              </c:strCache>
            </c:strRef>
          </c:cat>
          <c:val>
            <c:numRef>
              <c:f>'Summary Dashboard'!$AM$2:$AM$10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Monthly activity mix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Person-days</c:v>
          </c:tx>
          <c:cat>
            <c:strRef>
              <c:f>'Activity Daily Summary'!$A$5:$A$11</c:f>
              <c:strCache>
                <c:ptCount val="0"/>
              </c:strCache>
            </c:strRef>
          </c:cat>
          <c:val>
            <c:numRef>
              <c:f>'Activity Daily Summary'!$B$5:$B$11</c:f>
              <c:numCache>
                <c:formatCode>dd-mmm-yyyy</c:formatCode>
                <c:ptCount val="0"/>
              </c:numCache>
            </c:numRef>
          </c:val>
        </c:ser>
        <c:ser>
          <c:idx val="1"/>
          <c:order val="1"/>
          <c:tx>
            <c:v>Worked</c:v>
          </c:tx>
          <c:cat>
            <c:strRef>
              <c:f>'Activity Daily Summary'!$A$5:$A$11</c:f>
              <c:strCache>
                <c:ptCount val="0"/>
              </c:strCache>
            </c:strRef>
          </c:cat>
          <c:val>
            <c:numRef>
              <c:f>'Activity Daily Summary'!$C$5:$C$11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Annual Leave</c:v>
          </c:tx>
          <c:cat>
            <c:strRef>
              <c:f>'Activity Daily Summary'!$A$5:$A$11</c:f>
              <c:strCache>
                <c:ptCount val="0"/>
              </c:strCache>
            </c:strRef>
          </c:cat>
          <c:val>
            <c:numRef>
              <c:f>'Activity Daily Summary'!$D$5:$D$11</c:f>
              <c:numCache>
                <c:formatCode>General</c:formatCode>
                <c:ptCount val="0"/>
              </c:numCache>
            </c:numRef>
          </c:val>
        </c:ser>
        <c:ser>
          <c:idx val="3"/>
          <c:order val="3"/>
          <c:tx>
            <c:v>Other Leave</c:v>
          </c:tx>
          <c:cat>
            <c:strRef>
              <c:f>'Activity Daily Summary'!$A$5:$A$11</c:f>
              <c:strCache>
                <c:ptCount val="0"/>
              </c:strCache>
            </c:strRef>
          </c:cat>
          <c:val>
            <c:numRef>
              <c:f>'Activity Daily Summary'!$E$5:$E$11</c:f>
              <c:numCache>
                <c:formatCode>General</c:formatCode>
                <c:ptCount val="0"/>
              </c:numCache>
            </c:numRef>
          </c:val>
        </c:ser>
        <c:ser>
          <c:idx val="4"/>
          <c:order val="4"/>
          <c:tx>
            <c:v>Conflicts</c:v>
          </c:tx>
          <c:cat>
            <c:strRef>
              <c:f>'Activity Daily Summary'!$A$5:$A$11</c:f>
              <c:strCache>
                <c:ptCount val="0"/>
              </c:strCache>
            </c:strRef>
          </c:cat>
          <c:val>
            <c:numRef>
              <c:f>'Activity Daily Summary'!$F$5:$F$11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Daily actual hours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Hours</c:v>
          </c:tx>
          <c:cat>
            <c:strRef>
              <c:f>'Individual Activity'!$AO$7:$AO$37</c:f>
              <c:strCache>
                <c:ptCount val="0"/>
              </c:strCache>
            </c:strRef>
          </c:cat>
          <c:val>
            <c:numRef>
              <c:f>'Individual Activity'!$AP$7:$AP$37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Activity mix for selected period</a:t>
            </a:r>
          </a:p>
        </c:rich>
      </c:tx>
      <c:overlay val="0"/>
    </c:title>
    <c:autoTitleDeleted val="0"/>
    <c:plotArea>
      <c:layout/>
      <c:pieChart>
        <c:ser>
          <c:idx val="0"/>
          <c:order val="0"/>
          <c:tx>
            <c:v>Count</c:v>
          </c:tx>
          <c:cat>
            <c:strRef>
              <c:f>'Individual Activity'!$J$7:$J$12</c:f>
              <c:strCache>
                <c:ptCount val="0"/>
              </c:strCache>
            </c:strRef>
          </c:cat>
          <c:val>
            <c:numRef>
              <c:f>'Individual Activity'!$K$7:$K$12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Selected branch exceptions by role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No Deployment Days</c:v>
          </c:tx>
          <c:cat>
            <c:strRef>
              <c:f>'SBP People Insight'!$U$5:$U$8</c:f>
              <c:strCache>
                <c:ptCount val="0"/>
              </c:strCache>
            </c:strRef>
          </c:cat>
          <c:val>
            <c:numRef>
              <c:f>'SBP People Insight'!$V$5:$V$8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Potential SBP Overlap Days</c:v>
          </c:tx>
          <c:cat>
            <c:strRef>
              <c:f>'SBP People Insight'!$U$5:$U$8</c:f>
              <c:strCache>
                <c:ptCount val="0"/>
              </c:strCache>
            </c:strRef>
          </c:cat>
          <c:val>
            <c:numRef>
              <c:f>'SBP People Insight'!$W$5:$W$8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Cross-Branch Support Days</c:v>
          </c:tx>
          <c:cat>
            <c:strRef>
              <c:f>'SBP People Insight'!$U$5:$U$8</c:f>
              <c:strCache>
                <c:ptCount val="0"/>
              </c:strCache>
            </c:strRef>
          </c:cat>
          <c:val>
            <c:numRef>
              <c:f>'SBP People Insight'!$X$5:$X$8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Co-existence cost by branch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Co-existence Cost (£)</c:v>
          </c:tx>
          <c:cat>
            <c:strRef>
              <c:f>'Executive Cockpit'!$L$12:$L$20</c:f>
              <c:strCache>
                <c:ptCount val="0"/>
              </c:strCache>
            </c:strRef>
          </c:cat>
          <c:val>
            <c:numRef>
              <c:f>'Executive Cockpit'!$M$12:$M$20</c:f>
              <c:numCache>
                <c:formatCode>£#,##0;[Red](£#,##0);-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Costed vs current utilisation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Costed Utilisation</c:v>
          </c:tx>
          <c:cat>
            <c:strRef>
              <c:f>'Executive Cockpit'!$O$12:$O$20</c:f>
              <c:strCache>
                <c:ptCount val="0"/>
              </c:strCache>
            </c:strRef>
          </c:cat>
          <c:val>
            <c:numRef>
              <c:f>'Executive Cockpit'!$P$12:$P$20</c:f>
              <c:numCache>
                <c:formatCode>0.0%;[Red](0.0%);-</c:formatCode>
                <c:ptCount val="0"/>
              </c:numCache>
            </c:numRef>
          </c:val>
        </c:ser>
        <c:ser>
          <c:idx val="1"/>
          <c:order val="1"/>
          <c:tx>
            <c:v>Current Utilisation</c:v>
          </c:tx>
          <c:cat>
            <c:strRef>
              <c:f>'Executive Cockpit'!$O$12:$O$20</c:f>
              <c:strCache>
                <c:ptCount val="0"/>
              </c:strCache>
            </c:strRef>
          </c:cat>
          <c:val>
            <c:numRef>
              <c:f>'Executive Cockpit'!$Q$12:$Q$20</c:f>
              <c:numCache>
                <c:formatCode>0.0%;[Red](0.0%);-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Selected branch cost mix</a:t>
            </a:r>
          </a:p>
        </c:rich>
      </c:tx>
      <c:overlay val="0"/>
    </c:title>
    <c:autoTitleDeleted val="0"/>
    <c:plotArea>
      <c:layout/>
      <c:pieChart>
        <c:ser>
          <c:idx val="0"/>
          <c:order val="0"/>
          <c:tx>
            <c:v>Value</c:v>
          </c:tx>
          <c:cat>
            <c:strRef>
              <c:f>'Executive Cockpit'!$A$25:$A$29</c:f>
              <c:strCache>
                <c:ptCount val="0"/>
              </c:strCache>
            </c:strRef>
          </c:cat>
          <c:val>
            <c:numRef>
              <c:f>'Executive Cockpit'!$B$25:$B$29</c:f>
              <c:numCache>
                <c:formatCode>£#,##0;[Red](£#,##0);-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Role-level days profile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Deployed Days</c:v>
          </c:tx>
          <c:cat>
            <c:strRef>
              <c:f>'Branch Explorer'!$A$12:$A$15</c:f>
              <c:strCache>
                <c:ptCount val="0"/>
              </c:strCache>
            </c:strRef>
          </c:cat>
          <c:val>
            <c:numRef>
              <c:f>'Branch Explorer'!$B$12:$B$15</c:f>
              <c:numCache>
                <c:formatCode>0.0;[Red](0.0);-</c:formatCode>
                <c:ptCount val="0"/>
              </c:numCache>
            </c:numRef>
          </c:val>
        </c:ser>
        <c:ser>
          <c:idx val="1"/>
          <c:order val="1"/>
          <c:tx>
            <c:v>Annual Leave Days</c:v>
          </c:tx>
          <c:cat>
            <c:strRef>
              <c:f>'Branch Explorer'!$A$12:$A$15</c:f>
              <c:strCache>
                <c:ptCount val="0"/>
              </c:strCache>
            </c:strRef>
          </c:cat>
          <c:val>
            <c:numRef>
              <c:f>'Branch Explorer'!$C$12:$C$15</c:f>
              <c:numCache>
                <c:formatCode>0.0;[Red](0.0);-</c:formatCode>
                <c:ptCount val="0"/>
              </c:numCache>
            </c:numRef>
          </c:val>
        </c:ser>
        <c:ser>
          <c:idx val="2"/>
          <c:order val="2"/>
          <c:tx>
            <c:v>Other Leave Days</c:v>
          </c:tx>
          <c:cat>
            <c:strRef>
              <c:f>'Branch Explorer'!$A$12:$A$15</c:f>
              <c:strCache>
                <c:ptCount val="0"/>
              </c:strCache>
            </c:strRef>
          </c:cat>
          <c:val>
            <c:numRef>
              <c:f>'Branch Explorer'!$D$12:$D$15</c:f>
              <c:numCache>
                <c:formatCode>0.0;[Red](0.0);-</c:formatCode>
                <c:ptCount val="0"/>
              </c:numCache>
            </c:numRef>
          </c:val>
        </c:ser>
        <c:ser>
          <c:idx val="3"/>
          <c:order val="3"/>
          <c:tx>
            <c:v>No Deployment Days</c:v>
          </c:tx>
          <c:cat>
            <c:strRef>
              <c:f>'Branch Explorer'!$A$12:$A$15</c:f>
              <c:strCache>
                <c:ptCount val="0"/>
              </c:strCache>
            </c:strRef>
          </c:cat>
          <c:val>
            <c:numRef>
              <c:f>'Branch Explorer'!$E$12:$E$15</c:f>
              <c:numCache>
                <c:formatCode>0.0;[Red](0.0);-</c:formatCode>
                <c:ptCount val="0"/>
              </c:numCache>
            </c:numRef>
          </c:val>
        </c:ser>
        <c:ser>
          <c:idx val="4"/>
          <c:order val="4"/>
          <c:tx>
            <c:v>Potential Overlap Days</c:v>
          </c:tx>
          <c:cat>
            <c:strRef>
              <c:f>'Branch Explorer'!$A$12:$A$15</c:f>
              <c:strCache>
                <c:ptCount val="0"/>
              </c:strCache>
            </c:strRef>
          </c:cat>
          <c:val>
            <c:numRef>
              <c:f>'Branch Explorer'!$F$12:$F$15</c:f>
              <c:numCache>
                <c:formatCode>0.0;[Red](0.0);-</c:formatCode>
                <c:ptCount val="0"/>
              </c:numCache>
            </c:numRef>
          </c:val>
        </c:ser>
        <c:ser>
          <c:idx val="5"/>
          <c:order val="5"/>
          <c:tx>
            <c:v>Cross-Branch Support Days</c:v>
          </c:tx>
          <c:cat>
            <c:strRef>
              <c:f>'Branch Explorer'!$A$12:$A$15</c:f>
              <c:strCache>
                <c:ptCount val="0"/>
              </c:strCache>
            </c:strRef>
          </c:cat>
          <c:val>
            <c:numRef>
              <c:f>'Branch Explorer'!$G$12:$G$15</c:f>
              <c:numCache>
                <c:formatCode>0.0;[Red](0.0);-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Deployed days by role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Deployed Days</c:v>
          </c:tx>
          <c:cat>
            <c:strRef>
              <c:f>'Branch Explorer'!$A$12:$A$15</c:f>
              <c:strCache>
                <c:ptCount val="0"/>
              </c:strCache>
            </c:strRef>
          </c:cat>
          <c:val>
            <c:numRef>
              <c:f>'Branch Explorer'!$B$12:$B$15</c:f>
              <c:numCache>
                <c:formatCode>0.0;[Red](0.0);-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Monthly activity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Person-days</c:v>
          </c:tx>
          <c:cat>
            <c:strRef>
              <c:f>'People &amp; Activity'!$A$12:$A$18</c:f>
              <c:strCache>
                <c:ptCount val="0"/>
              </c:strCache>
            </c:strRef>
          </c:cat>
          <c:val>
            <c:numRef>
              <c:f>'People &amp; Activity'!$B$12:$B$18</c:f>
              <c:numCache>
                <c:formatCode>0</c:formatCode>
                <c:ptCount val="0"/>
              </c:numCache>
            </c:numRef>
          </c:val>
          <c:smooth val="0"/>
        </c:ser>
        <c:ser>
          <c:idx val="1"/>
          <c:order val="1"/>
          <c:tx>
            <c:v>Worked</c:v>
          </c:tx>
          <c:cat>
            <c:strRef>
              <c:f>'People &amp; Activity'!$A$12:$A$18</c:f>
              <c:strCache>
                <c:ptCount val="0"/>
              </c:strCache>
            </c:strRef>
          </c:cat>
          <c:val>
            <c:numRef>
              <c:f>'People &amp; Activity'!$C$12:$C$18</c:f>
              <c:numCache>
                <c:formatCode>0</c:formatCode>
                <c:ptCount val="0"/>
              </c:numCache>
            </c:numRef>
          </c:val>
          <c:smooth val="0"/>
        </c:ser>
        <c:ser>
          <c:idx val="2"/>
          <c:order val="2"/>
          <c:tx>
            <c:v>Annual Leave</c:v>
          </c:tx>
          <c:cat>
            <c:strRef>
              <c:f>'People &amp; Activity'!$A$12:$A$18</c:f>
              <c:strCache>
                <c:ptCount val="0"/>
              </c:strCache>
            </c:strRef>
          </c:cat>
          <c:val>
            <c:numRef>
              <c:f>'People &amp; Activity'!$D$12:$D$18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Other Leave</c:v>
          </c:tx>
          <c:cat>
            <c:strRef>
              <c:f>'People &amp; Activity'!$A$12:$A$18</c:f>
              <c:strCache>
                <c:ptCount val="0"/>
              </c:strCache>
            </c:strRef>
          </c:cat>
          <c:val>
            <c:numRef>
              <c:f>'People &amp; Activity'!$E$12:$E$18</c:f>
              <c:numCache>
                <c:formatCode>0</c:formatCode>
                <c:ptCount val="0"/>
              </c:numCache>
            </c:numRef>
          </c:val>
          <c:smooth val="0"/>
        </c:ser>
        <c:ser>
          <c:idx val="4"/>
          <c:order val="4"/>
          <c:tx>
            <c:v>Conflicts</c:v>
          </c:tx>
          <c:cat>
            <c:strRef>
              <c:f>'People &amp; Activity'!$A$12:$A$18</c:f>
              <c:strCache>
                <c:ptCount val="0"/>
              </c:strCache>
            </c:strRef>
          </c:cat>
          <c:val>
            <c:numRef>
              <c:f>'People &amp; Activity'!$F$12:$F$18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Worked vs annual leave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Person-days</c:v>
          </c:tx>
          <c:cat>
            <c:strRef>
              <c:f>'People &amp; Activity'!$A$12:$A$18</c:f>
              <c:strCache>
                <c:ptCount val="0"/>
              </c:strCache>
            </c:strRef>
          </c:cat>
          <c:val>
            <c:numRef>
              <c:f>'People &amp; Activity'!$B$12:$B$18</c:f>
              <c:numCache>
                <c:formatCode>0</c:formatCode>
                <c:ptCount val="0"/>
              </c:numCache>
            </c:numRef>
          </c:val>
        </c:ser>
        <c:ser>
          <c:idx val="1"/>
          <c:order val="1"/>
          <c:tx>
            <c:v>Worked</c:v>
          </c:tx>
          <c:cat>
            <c:strRef>
              <c:f>'People &amp; Activity'!$A$12:$A$18</c:f>
              <c:strCache>
                <c:ptCount val="0"/>
              </c:strCache>
            </c:strRef>
          </c:cat>
          <c:val>
            <c:numRef>
              <c:f>'People &amp; Activity'!$C$12:$C$18</c:f>
              <c:numCache>
                <c:formatCode>0</c:formatCode>
                <c:ptCount val="0"/>
              </c:numCache>
            </c:numRef>
          </c:val>
        </c:ser>
        <c:ser>
          <c:idx val="2"/>
          <c:order val="2"/>
          <c:tx>
            <c:v>Annual Leave</c:v>
          </c:tx>
          <c:cat>
            <c:strRef>
              <c:f>'People &amp; Activity'!$A$12:$A$18</c:f>
              <c:strCache>
                <c:ptCount val="0"/>
              </c:strCache>
            </c:strRef>
          </c:cat>
          <c:val>
            <c:numRef>
              <c:f>'People &amp; Activity'!$D$12:$D$18</c:f>
              <c:numCache>
                <c:formatCode>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Control scale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Value</c:v>
          </c:tx>
          <c:cat>
            <c:strRef>
              <c:f>'Data Quality'!$J$5:$J$10</c:f>
              <c:strCache>
                <c:ptCount val="0"/>
              </c:strCache>
            </c:strRef>
          </c:cat>
          <c:val>
            <c:numRef>
              <c:f>'Data Quality'!$K$5:$K$10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8</xdr:row>
      <xdr:rowOff>0</xdr:rowOff>
    </xdr:from>
    <xdr:to>
      <xdr:col>21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95d854334234bda"/>
        </a:graphicData>
      </a:graphic>
    </xdr:graphicFrame>
    <xdr:clientData/>
  </xdr:twoCellAnchor>
  <xdr:twoCellAnchor>
    <xdr:from>
      <xdr:col>4</xdr:col>
      <xdr:colOff>0</xdr:colOff>
      <xdr:row>20</xdr:row>
      <xdr:rowOff>0</xdr:rowOff>
    </xdr:from>
    <xdr:to>
      <xdr:col>12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4c05c8f9d9e4023"/>
        </a:graphicData>
      </a:graphic>
    </xdr:graphicFrame>
    <xdr:clientData/>
  </xdr:twoCellAnchor>
  <xdr:twoCellAnchor>
    <xdr:from>
      <xdr:col>12</xdr:col>
      <xdr:colOff>0</xdr:colOff>
      <xdr:row>20</xdr:row>
      <xdr:rowOff>0</xdr:rowOff>
    </xdr:from>
    <xdr:to>
      <xdr:col>21</xdr:col>
      <xdr:colOff>0</xdr:colOff>
      <xdr:row>35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6ff7ca729ce4d96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4</xdr:col>
      <xdr:colOff>0</xdr:colOff>
      <xdr:row>41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097bcfcf208457d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13</xdr:row>
      <xdr:rowOff>0</xdr:rowOff>
    </xdr:from>
    <xdr:to>
      <xdr:col>8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361b1829615475b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8</xdr:col>
      <xdr:colOff>0</xdr:colOff>
      <xdr:row>13</xdr:row>
      <xdr:rowOff>0</xdr:rowOff>
    </xdr:from>
    <xdr:to>
      <xdr:col>14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6055b6b89084ede"/>
        </a:graphicData>
      </a:graphic>
    </xdr:graphicFrame>
    <xdr:clientData/>
  </xdr:twoCellAnchor>
  <xdr:twoCellAnchor>
    <xdr:from>
      <xdr:col>8</xdr:col>
      <xdr:colOff>0</xdr:colOff>
      <xdr:row>29</xdr:row>
      <xdr:rowOff>0</xdr:rowOff>
    </xdr:from>
    <xdr:to>
      <xdr:col>14</xdr:col>
      <xdr:colOff>0</xdr:colOff>
      <xdr:row>45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d803d6fab2499b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20</xdr:col>
      <xdr:colOff>0</xdr:colOff>
      <xdr:row>17</xdr:row>
      <xdr:rowOff>0</xdr:rowOff>
    </xdr:from>
    <xdr:to>
      <xdr:col>26</xdr:col>
      <xdr:colOff>0</xdr:colOff>
      <xdr:row>34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28e91ec23ac45d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>
  <xdr:twoCellAnchor>
    <xdr:from>
      <xdr:col>11</xdr:col>
      <xdr:colOff>0</xdr:colOff>
      <xdr:row>9</xdr:row>
      <xdr:rowOff>0</xdr:rowOff>
    </xdr:from>
    <xdr:to>
      <xdr:col>22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718cfbcb95f41bd"/>
        </a:graphicData>
      </a:graphic>
    </xdr:graphicFrame>
    <xdr:clientData/>
  </xdr:twoCellAnchor>
  <xdr:twoCellAnchor>
    <xdr:from>
      <xdr:col>11</xdr:col>
      <xdr:colOff>0</xdr:colOff>
      <xdr:row>24</xdr:row>
      <xdr:rowOff>0</xdr:rowOff>
    </xdr:from>
    <xdr:to>
      <xdr:col>22</xdr:col>
      <xdr:colOff>0</xdr:colOff>
      <xdr:row>41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2a7f1ca6fc54788"/>
        </a:graphicData>
      </a:graphic>
    </xdr:graphicFrame>
    <xdr:clientData/>
  </xdr:twoCellAnchor>
  <xdr:twoCellAnchor>
    <xdr:from>
      <xdr:col>3</xdr:col>
      <xdr:colOff>0</xdr:colOff>
      <xdr:row>22</xdr:row>
      <xdr:rowOff>0</xdr:rowOff>
    </xdr:from>
    <xdr:to>
      <xdr:col>11</xdr:col>
      <xdr:colOff>0</xdr:colOff>
      <xdr:row>41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856566695234d0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>
  <xdr:twoCellAnchor>
    <xdr:from>
      <xdr:col>0</xdr:col>
      <xdr:colOff>0</xdr:colOff>
      <xdr:row>17</xdr:row>
      <xdr:rowOff>0</xdr:rowOff>
    </xdr:from>
    <xdr:to>
      <xdr:col>11</xdr:col>
      <xdr:colOff>0</xdr:colOff>
      <xdr:row>38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bd468aa525d4fef"/>
        </a:graphicData>
      </a:graphic>
    </xdr:graphicFrame>
    <xdr:clientData/>
  </xdr:twoCellAnchor>
  <xdr:twoCellAnchor>
    <xdr:from>
      <xdr:col>11</xdr:col>
      <xdr:colOff>0</xdr:colOff>
      <xdr:row>17</xdr:row>
      <xdr:rowOff>0</xdr:rowOff>
    </xdr:from>
    <xdr:to>
      <xdr:col>22</xdr:col>
      <xdr:colOff>0</xdr:colOff>
      <xdr:row>38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42637b72b65437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>
  <xdr:twoCellAnchor>
    <xdr:from>
      <xdr:col>0</xdr:col>
      <xdr:colOff>0</xdr:colOff>
      <xdr:row>19</xdr:row>
      <xdr:rowOff>0</xdr:rowOff>
    </xdr:from>
    <xdr:to>
      <xdr:col>11</xdr:col>
      <xdr:colOff>0</xdr:colOff>
      <xdr:row>41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ce6675e6abf4ad6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22</xdr:col>
      <xdr:colOff>0</xdr:colOff>
      <xdr:row>41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bc64f970bc24d3f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>
  <xdr:twoCellAnchor>
    <xdr:from>
      <xdr:col>9</xdr:col>
      <xdr:colOff>0</xdr:colOff>
      <xdr:row>3</xdr:row>
      <xdr:rowOff>0</xdr:rowOff>
    </xdr:from>
    <xdr:to>
      <xdr:col>22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5311ce2213a4da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f66f1f78d09445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fc478a59910c4d0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3.xml" Id="R428d806e235042e9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drawing" Target="/xl/drawings/drawing4.xml" Id="R5b6e343dddc54152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drawing" Target="/xl/drawings/drawing5.xml" Id="R7ed84fc37b6a4c2d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drawing" Target="/xl/drawings/drawing6.xml" Id="R4f51737d909a4b7c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drawing" Target="/xl/drawings/drawing7.xml" Id="R23ab115a166f48a1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drawing" Target="/xl/drawings/drawing8.xml" Id="Rc4217e5ddb1b4780" /></Relationships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4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21" hidden="0" customWidth="1"/>
    <x:col min="8" max="8" width="18" hidden="0" customWidth="1"/>
    <x:col min="9" max="9" width="19" hidden="0" customWidth="1"/>
    <x:col min="10" max="10" width="18" hidden="0" customWidth="1"/>
    <x:col min="11" max="11" width="18" hidden="0" customWidth="1"/>
    <x:col min="12" max="12" width="18" hidden="0" customWidth="1"/>
    <x:col min="13" max="13" width="16" hidden="0" customWidth="1"/>
    <x:col min="14" max="14" width="16" hidden="0" customWidth="1"/>
    <x:col min="15" max="15" width="18" hidden="0" customWidth="1"/>
    <x:col min="16" max="16" width="16" hidden="0" customWidth="1"/>
    <x:col min="17" max="17" width="20" hidden="0" customWidth="1"/>
  </x:cols>
  <x:sheetData>
    <x:row r="1">
      <x:c r="A1" s="773" t="str">
        <x:v>Co-existence Summary Dashboard</x:v>
      </x:c>
      <x:c r="B1" s="747"/>
      <x:c r="C1" s="747"/>
      <x:c r="D1" s="747"/>
      <x:c r="E1" s="747"/>
      <x:c r="F1" s="747"/>
      <x:c r="G1" s="747"/>
      <x:c r="H1" s="747"/>
      <x:c r="I1" s="747"/>
      <x:c r="J1" s="747"/>
      <x:c r="K1" s="747"/>
      <x:c r="L1" s="747"/>
      <x:c r="M1" s="747"/>
      <x:c r="N1" s="747"/>
      <x:c r="O1" s="747"/>
      <x:c r="P1" s="747"/>
      <x:c r="Q1" s="747"/>
      <x:c r="R1" s="747"/>
      <x:c r="S1" s="747"/>
      <x:c r="T1" s="747"/>
      <x:c r="U1" s="747"/>
      <x:c r="V1" s="550"/>
      <x:c r="W1" s="550"/>
      <x:c r="X1" s="550"/>
      <x:c r="Y1" s="550"/>
      <x:c r="Z1" s="550"/>
      <x:c r="AA1" s="550" t="str">
        <x:v>Branch</x:v>
      </x:c>
      <x:c r="AB1" s="550" t="str">
        <x:v>Co-existence Cost (£)</x:v>
      </x:c>
      <x:c r="AC1" s="550"/>
      <x:c r="AD1" s="550" t="str">
        <x:v>Branch</x:v>
      </x:c>
      <x:c r="AE1" s="550" t="str">
        <x:v>Costed Utilisation</x:v>
      </x:c>
      <x:c r="AF1" s="550" t="str">
        <x:v>Current Utilisation</x:v>
      </x:c>
      <x:c r="AG1" s="550"/>
      <x:c r="AH1" s="550" t="str">
        <x:v>Selected Cost Component</x:v>
      </x:c>
      <x:c r="AI1" s="550" t="str">
        <x:v>Value</x:v>
      </x:c>
      <x:c r="AJ1" s="550"/>
      <x:c r="AK1" s="550" t="str">
        <x:v>Branch</x:v>
      </x:c>
      <x:c r="AL1" s="550" t="str">
        <x:v>Permanent Inefficiency</x:v>
      </x:c>
      <x:c r="AM1" s="550" t="str">
        <x:v>Total Agency Cost</x:v>
      </x:c>
    </x:row>
    <x:row r="2">
      <x:c r="A2" s="772" t="str">
        <x:v>Master branch control for all report tabs. Select All or one branch; dashboards, activity views and detail reports update from this selection.</x:v>
      </x:c>
      <x:c r="B2" s="748"/>
      <x:c r="C2" s="748"/>
      <x:c r="D2" s="748"/>
      <x:c r="E2" s="748"/>
      <x:c r="F2" s="748"/>
      <x:c r="G2" s="748"/>
      <x:c r="H2" s="748"/>
      <x:c r="I2" s="748"/>
      <x:c r="J2" s="748"/>
      <x:c r="K2" s="748"/>
      <x:c r="L2" s="748"/>
      <x:c r="M2" s="748"/>
      <x:c r="N2" s="748"/>
      <x:c r="O2" s="749"/>
      <x:c r="P2" s="748"/>
      <x:c r="Q2" s="748"/>
      <x:c r="R2" s="750"/>
      <x:c r="S2" s="748"/>
      <x:c r="T2" s="748"/>
      <x:c r="U2" s="748"/>
      <x:c r="V2" s="550"/>
      <x:c r="W2" s="550"/>
      <x:c r="X2" s="550"/>
      <x:c r="Y2" s="550"/>
      <x:c r="Z2" s="550"/>
      <x:c r="AA2" s="550" t="str">
        <x:v>Birmingham</x:v>
      </x:c>
      <x:c r="AB2" s="550" t="n">
        <x:f>'Baseline Data'!I4</x:f>
        <x:v>65961.64210287653</x:v>
      </x:c>
      <x:c r="AC2" s="550"/>
      <x:c r="AD2" s="550" t="str">
        <x:v>Birmingham</x:v>
      </x:c>
      <x:c r="AE2" s="751" t="n">
        <x:f>'Baseline Data'!B4*100</x:f>
        <x:v>84.60276284093085</x:v>
      </x:c>
      <x:c r="AF2" s="751" t="n">
        <x:f>'Current Period'!B4*100</x:f>
        <x:v>92.06233538191397</x:v>
      </x:c>
      <x:c r="AG2" s="550"/>
      <x:c r="AH2" s="550" t="str">
        <x:v>Annual Leave</x:v>
      </x:c>
      <x:c r="AI2" s="550" t="n">
        <x:f>IF($B$3="All",'Baseline Data'!C13,INDEX('Baseline Data'!$C$4:$C$12,MATCH($B$3,'Baseline Data'!$A$4:$A$12,0)))</x:f>
        <x:v>254087.54764602275</x:v>
      </x:c>
      <x:c r="AJ2" s="550"/>
      <x:c r="AK2" s="550" t="str">
        <x:v>Birmingham</x:v>
      </x:c>
      <x:c r="AL2" s="550" t="n">
        <x:f>'Baseline Data'!F4</x:f>
        <x:v>42111.265312841504</x:v>
      </x:c>
      <x:c r="AM2" s="550" t="n">
        <x:f>'Baseline Data'!G4+'Baseline Data'!H4</x:f>
        <x:v>94516.46999999999</x:v>
      </x:c>
    </x:row>
    <x:row r="3">
      <x:c r="A3" s="784" t="str">
        <x:v>Global Branch</x:v>
      </x:c>
      <x:c r="B3" s="885" t="str">
        <x:v>All</x:v>
      </x:c>
      <x:c r="C3" s="786" t="str">
        <x:v>This is the single branch selector for the workbook.</x:v>
      </x:c>
      <x:c r="D3" s="786"/>
      <x:c r="E3" s="786"/>
      <x:c r="F3" s="786"/>
      <x:c r="G3" s="786"/>
      <x:c r="H3" s="786"/>
      <x:c r="I3" s="784" t="str">
        <x:v>Costed through</x:v>
      </x:c>
      <x:c r="J3" s="787" t="n">
        <x:v>46201</x:v>
      </x:c>
      <x:c r="K3" s="786"/>
      <x:c r="L3" s="784" t="str">
        <x:v>Activity coverage</x:v>
      </x:c>
      <x:c r="M3" s="788" t="str">
        <x:v>1 Jan–16 Jul 2026</x:v>
      </x:c>
      <x:c r="N3" s="789"/>
      <x:c r="O3" s="790" t="str">
        <x:v>Recharge control</x:v>
      </x:c>
      <x:c r="P3" s="791" t="n">
        <x:f>'Baseline Data'!J13</x:f>
        <x:v>-1.8189894035458565e-12</x:v>
      </x:c>
      <x:c r="Q3" s="789" t="str">
        <x:f>IF(ABS(P3)&lt;0.01,"PASS — £0","REVIEW")</x:f>
        <x:v>PASS — £0</x:v>
      </x:c>
      <x:c r="R3" s="792"/>
      <x:c r="S3" s="789"/>
      <x:c r="T3" s="789"/>
      <x:c r="U3" s="789"/>
      <x:c r="V3" s="789"/>
      <x:c r="W3" s="789"/>
      <x:c r="X3" s="789"/>
      <x:c r="Y3" s="789"/>
      <x:c r="Z3" s="789"/>
      <x:c r="AA3" s="550" t="str">
        <x:v>Bristol</x:v>
      </x:c>
      <x:c r="AB3" s="550" t="n">
        <x:f>'Baseline Data'!I5</x:f>
        <x:v>10472.359112743008</x:v>
      </x:c>
      <x:c r="AC3" s="550"/>
      <x:c r="AD3" s="550" t="str">
        <x:v>Bristol</x:v>
      </x:c>
      <x:c r="AE3" s="751" t="n">
        <x:f>'Baseline Data'!B5*100</x:f>
        <x:v>85.17517203407098</x:v>
      </x:c>
      <x:c r="AF3" s="751" t="n">
        <x:f>'Current Period'!B5*100</x:f>
        <x:v>98.85438434342548</x:v>
      </x:c>
      <x:c r="AG3" s="550"/>
      <x:c r="AH3" s="550" t="str">
        <x:v>Other Leave</x:v>
      </x:c>
      <x:c r="AI3" s="550" t="n">
        <x:f>IF($B$3="All",'Baseline Data'!D13,INDEX('Baseline Data'!$D$4:$D$12,MATCH($B$3,'Baseline Data'!$A$4:$A$12,0)))</x:f>
        <x:v>48313.129842572154</x:v>
      </x:c>
      <x:c r="AJ3" s="550"/>
      <x:c r="AK3" s="550" t="str">
        <x:v>Bristol</x:v>
      </x:c>
      <x:c r="AL3" s="550" t="n">
        <x:f>'Baseline Data'!F5</x:f>
        <x:v>5413.005465292583</x:v>
      </x:c>
      <x:c r="AM3" s="550" t="n">
        <x:f>'Baseline Data'!G5+'Baseline Data'!H5</x:f>
        <x:v>41459.11</x:v>
      </x:c>
    </x:row>
    <x:row r="4">
      <x:c r="A4" s="789"/>
      <x:c r="B4" s="789"/>
      <x:c r="C4" s="789"/>
      <x:c r="D4" s="789"/>
      <x:c r="E4" s="789"/>
      <x:c r="F4" s="789"/>
      <x:c r="G4" s="789"/>
      <x:c r="H4" s="789"/>
      <x:c r="I4" s="789"/>
      <x:c r="J4" s="789"/>
      <x:c r="K4" s="789"/>
      <x:c r="L4" s="789"/>
      <x:c r="M4" s="789"/>
      <x:c r="N4" s="789"/>
      <x:c r="O4" s="791"/>
      <x:c r="P4" s="789"/>
      <x:c r="Q4" s="789"/>
      <x:c r="R4" s="789"/>
      <x:c r="S4" s="789"/>
      <x:c r="T4" s="789"/>
      <x:c r="U4" s="789"/>
      <x:c r="V4" s="789"/>
      <x:c r="W4" s="789"/>
      <x:c r="X4" s="789"/>
      <x:c r="Y4" s="789"/>
      <x:c r="Z4" s="789"/>
      <x:c r="AA4" s="550" t="str">
        <x:v>Cambridge</x:v>
      </x:c>
      <x:c r="AB4" s="550" t="n">
        <x:f>'Baseline Data'!I6</x:f>
        <x:v>130181.56031262499</x:v>
      </x:c>
      <x:c r="AC4" s="550"/>
      <x:c r="AD4" s="550" t="str">
        <x:v>Cambridge</x:v>
      </x:c>
      <x:c r="AE4" s="751" t="n">
        <x:f>'Baseline Data'!B6*100</x:f>
        <x:v>52.773595718573105</x:v>
      </x:c>
      <x:c r="AF4" s="751" t="n">
        <x:f>'Current Period'!B6*100</x:f>
        <x:v>86.20803126410699</x:v>
      </x:c>
      <x:c r="AG4" s="550"/>
      <x:c r="AH4" s="550" t="str">
        <x:v>Operational Under-utilisation</x:v>
      </x:c>
      <x:c r="AI4" s="550" t="n">
        <x:f>IF($B$3="All",'Baseline Data'!E13,INDEX('Baseline Data'!$E$4:$E$12,MATCH($B$3,'Baseline Data'!$A$4:$A$12,0)))</x:f>
        <x:v>335544.15306574747</x:v>
      </x:c>
      <x:c r="AJ4" s="550"/>
      <x:c r="AK4" s="550" t="str">
        <x:v>Cambridge</x:v>
      </x:c>
      <x:c r="AL4" s="550" t="n">
        <x:f>'Baseline Data'!F6</x:f>
        <x:v>118166.85799000695</x:v>
      </x:c>
      <x:c r="AM4" s="550" t="n">
        <x:f>'Baseline Data'!G6+'Baseline Data'!H6</x:f>
        <x:v>15660.679999999998</x:v>
      </x:c>
    </x:row>
    <x:row r="5">
      <x:c r="A5" s="761" t="str">
        <x:v>Contract Utilisation</x:v>
      </x:c>
      <x:c r="B5" s="761"/>
      <x:c r="C5" s="761" t="str">
        <x:v>Annual Leave Cost</x:v>
      </x:c>
      <x:c r="D5" s="761"/>
      <x:c r="E5" s="761" t="str">
        <x:v>Other Leave Cost</x:v>
      </x:c>
      <x:c r="F5" s="761"/>
      <x:c r="G5" s="761" t="str">
        <x:v>Operational Under-utilisation</x:v>
      </x:c>
      <x:c r="H5" s="761"/>
      <x:c r="I5" s="761" t="str">
        <x:v>Avoidable Agency Cost</x:v>
      </x:c>
      <x:c r="J5" s="761"/>
      <x:c r="K5" s="761" t="str">
        <x:v>Co-existence Cost</x:v>
      </x:c>
      <x:c r="L5" s="761"/>
      <x:c r="M5" s="550"/>
      <x:c r="N5" s="550"/>
      <x:c r="O5" s="759"/>
      <x:c r="P5" s="550"/>
      <x:c r="Q5" s="550"/>
      <x:c r="R5" s="550"/>
      <x:c r="S5" s="550"/>
      <x:c r="T5" s="550"/>
      <x:c r="U5" s="550"/>
      <x:c r="V5" s="550"/>
      <x:c r="W5" s="550"/>
      <x:c r="X5" s="550"/>
      <x:c r="Y5" s="550"/>
      <x:c r="Z5" s="550"/>
      <x:c r="AA5" s="550" t="str">
        <x:v>Croydon</x:v>
      </x:c>
      <x:c r="AB5" s="550" t="n">
        <x:f>'Baseline Data'!I7</x:f>
        <x:v>50619.89326396628</x:v>
      </x:c>
      <x:c r="AC5" s="550"/>
      <x:c r="AD5" s="550" t="str">
        <x:v>Croydon</x:v>
      </x:c>
      <x:c r="AE5" s="751" t="n">
        <x:f>'Baseline Data'!B7*100</x:f>
        <x:v>85.97643164939474</x:v>
      </x:c>
      <x:c r="AF5" s="751" t="n">
        <x:f>'Current Period'!B7*100</x:f>
        <x:v>79.77260264927037</x:v>
      </x:c>
      <x:c r="AG5" s="550"/>
      <x:c r="AH5" s="550" t="str">
        <x:v>Avoidable Agency</x:v>
      </x:c>
      <x:c r="AI5" s="550" t="n">
        <x:f>IF($B$3="All",'Baseline Data'!G13,INDEX('Baseline Data'!$G$4:$G$12,MATCH($B$3,'Baseline Data'!$A$4:$A$12,0)))</x:f>
        <x:v>140829.34610908566</x:v>
      </x:c>
      <x:c r="AJ5" s="550"/>
      <x:c r="AK5" s="550" t="str">
        <x:v>Croydon</x:v>
      </x:c>
      <x:c r="AL5" s="550" t="n">
        <x:f>'Baseline Data'!F7</x:f>
        <x:v>34547.65493781506</x:v>
      </x:c>
      <x:c r="AM5" s="550" t="n">
        <x:f>'Baseline Data'!G7+'Baseline Data'!H7</x:f>
        <x:v>76118.75000000001</x:v>
      </x:c>
    </x:row>
    <x:row r="6">
      <x:c r="A6" s="762" t="n">
        <x:f>IF($B$3="All",'Baseline Data'!B13,INDEX('Baseline Data'!$B$4:$B$12,MATCH($B$3,'Baseline Data'!$A$4:$A$12,0)))</x:f>
        <x:v>0.8560000282187049</x:v>
      </x:c>
      <x:c r="B6" s="763"/>
      <x:c r="C6" s="764" t="n">
        <x:f>IF($B$3="All",'Baseline Data'!C13,INDEX('Baseline Data'!$C$4:$C$12,MATCH($B$3,'Baseline Data'!$A$4:$A$12,0)))</x:f>
        <x:v>254087.54764602275</x:v>
      </x:c>
      <x:c r="D6" s="763"/>
      <x:c r="E6" s="764" t="n">
        <x:f>IF($B$3="All",'Baseline Data'!D13,INDEX('Baseline Data'!$D$4:$D$12,MATCH($B$3,'Baseline Data'!$A$4:$A$12,0)))</x:f>
        <x:v>48313.129842572154</x:v>
      </x:c>
      <x:c r="F6" s="763"/>
      <x:c r="G6" s="764" t="n">
        <x:f>IF($B$3="All",'Baseline Data'!E13,INDEX('Baseline Data'!$E$4:$E$12,MATCH($B$3,'Baseline Data'!$A$4:$A$12,0)))</x:f>
        <x:v>335544.15306574747</x:v>
      </x:c>
      <x:c r="H6" s="763"/>
      <x:c r="I6" s="764" t="n">
        <x:f>IF($B$3="All",'Baseline Data'!G13,INDEX('Baseline Data'!$G$4:$G$12,MATCH($B$3,'Baseline Data'!$A$4:$A$12,0)))</x:f>
        <x:v>140829.34610908566</x:v>
      </x:c>
      <x:c r="J6" s="763"/>
      <x:c r="K6" s="764" t="n">
        <x:f>IF($B$3="All",'Baseline Data'!I13,INDEX('Baseline Data'!$I$4:$I$12,MATCH($B$3,'Baseline Data'!$A$4:$A$12,0)))</x:f>
        <x:v>524686.6290174053</x:v>
      </x:c>
      <x:c r="L6" s="763"/>
      <x:c r="M6" s="550"/>
      <x:c r="N6" s="550"/>
      <x:c r="O6" s="759"/>
      <x:c r="P6" s="550"/>
      <x:c r="Q6" s="550"/>
      <x:c r="R6" s="550"/>
      <x:c r="S6" s="550"/>
      <x:c r="T6" s="550"/>
      <x:c r="U6" s="550"/>
      <x:c r="V6" s="550"/>
      <x:c r="W6" s="550"/>
      <x:c r="X6" s="550"/>
      <x:c r="Y6" s="550"/>
      <x:c r="Z6" s="550"/>
      <x:c r="AA6" s="550" t="str">
        <x:v>Glasgow</x:v>
      </x:c>
      <x:c r="AB6" s="550" t="n">
        <x:f>'Baseline Data'!I8</x:f>
        <x:v>34079.72430744006</x:v>
      </x:c>
      <x:c r="AC6" s="550"/>
      <x:c r="AD6" s="550" t="str">
        <x:v>Glasgow</x:v>
      </x:c>
      <x:c r="AE6" s="751" t="n">
        <x:f>'Baseline Data'!B8*100</x:f>
        <x:v>76.0279387313459</x:v>
      </x:c>
      <x:c r="AF6" s="751" t="n">
        <x:f>'Current Period'!B8*100</x:f>
        <x:v>84.08751103192338</x:v>
      </x:c>
      <x:c r="AG6" s="550"/>
      <x:c r="AH6" s="550" t="str">
        <x:v>Structural Agency</x:v>
      </x:c>
      <x:c r="AI6" s="550" t="n">
        <x:f>IF($B$3="All",'Baseline Data'!H13,INDEX('Baseline Data'!$H$4:$H$12,MATCH($B$3,'Baseline Data'!$A$4:$A$12,0)))</x:f>
        <x:v>621946.9638909142</x:v>
      </x:c>
      <x:c r="AJ6" s="550"/>
      <x:c r="AK6" s="550" t="str">
        <x:v>Glasgow</x:v>
      </x:c>
      <x:c r="AL6" s="550" t="n">
        <x:f>'Baseline Data'!F8</x:f>
        <x:v>19740.320455199297</x:v>
      </x:c>
      <x:c r="AM6" s="550" t="n">
        <x:f>'Baseline Data'!G8+'Baseline Data'!H8</x:f>
        <x:v>78348.7</x:v>
      </x:c>
    </x:row>
    <x:row r="7">
      <x:c r="A7" s="765"/>
      <x:c r="B7" s="766"/>
      <x:c r="C7" s="765"/>
      <x:c r="D7" s="766"/>
      <x:c r="E7" s="765"/>
      <x:c r="F7" s="766"/>
      <x:c r="G7" s="765"/>
      <x:c r="H7" s="766"/>
      <x:c r="I7" s="765"/>
      <x:c r="J7" s="766"/>
      <x:c r="K7" s="765"/>
      <x:c r="L7" s="766"/>
      <x:c r="M7" s="550"/>
      <x:c r="N7" s="550"/>
      <x:c r="O7" s="759"/>
      <x:c r="P7" s="550"/>
      <x:c r="Q7" s="550"/>
      <x:c r="R7" s="550"/>
      <x:c r="S7" s="550"/>
      <x:c r="T7" s="550"/>
      <x:c r="U7" s="550"/>
      <x:c r="V7" s="550"/>
      <x:c r="W7" s="550"/>
      <x:c r="X7" s="550"/>
      <x:c r="Y7" s="550"/>
      <x:c r="Z7" s="550"/>
      <x:c r="AA7" s="550" t="str">
        <x:v>Leeds</x:v>
      </x:c>
      <x:c r="AB7" s="550" t="n">
        <x:f>'Baseline Data'!I9</x:f>
        <x:v>36712.52042877687</x:v>
      </x:c>
      <x:c r="AC7" s="550"/>
      <x:c r="AD7" s="550" t="str">
        <x:v>Leeds</x:v>
      </x:c>
      <x:c r="AE7" s="751" t="n">
        <x:f>'Baseline Data'!B9*100</x:f>
        <x:v>82.56122326418429</x:v>
      </x:c>
      <x:c r="AF7" s="751" t="n">
        <x:f>'Current Period'!B9*100</x:f>
        <x:v>102.40726556516032</x:v>
      </x:c>
      <x:c r="AG7" s="550"/>
      <x:c r="AH7" s="550" t="str">
        <x:v>Internal Recharge</x:v>
      </x:c>
      <x:c r="AI7" s="550" t="n">
        <x:f>IF($B$3="All",'Baseline Data'!J13,INDEX('Baseline Data'!$J$4:$J$12,MATCH($B$3,'Baseline Data'!$A$4:$A$12,0)))</x:f>
        <x:v>-1.8189894035458565e-12</x:v>
      </x:c>
      <x:c r="AJ7" s="550"/>
      <x:c r="AK7" s="550" t="str">
        <x:v>Leeds</x:v>
      </x:c>
      <x:c r="AL7" s="550" t="n">
        <x:f>'Baseline Data'!F9</x:f>
        <x:v>20563.737106361525</x:v>
      </x:c>
      <x:c r="AM7" s="550" t="n">
        <x:f>'Baseline Data'!G9+'Baseline Data'!H9</x:f>
        <x:v>138592.83</x:v>
      </x:c>
    </x:row>
    <x:row r="8">
      <x:c r="A8" s="550"/>
      <x:c r="B8" s="550"/>
      <x:c r="C8" s="550"/>
      <x:c r="D8" s="550"/>
      <x:c r="E8" s="550"/>
      <x:c r="F8" s="550"/>
      <x:c r="G8" s="550"/>
      <x:c r="H8" s="550"/>
      <x:c r="I8" s="550"/>
      <x:c r="J8" s="550"/>
      <x:c r="K8" s="550"/>
      <x:c r="L8" s="550"/>
      <x:c r="M8" s="550"/>
      <x:c r="N8" s="550"/>
      <x:c r="O8" s="550"/>
      <x:c r="P8" s="550"/>
      <x:c r="Q8" s="550"/>
      <x:c r="R8" s="550"/>
      <x:c r="S8" s="550"/>
      <x:c r="T8" s="550"/>
      <x:c r="U8" s="550"/>
      <x:c r="V8" s="550"/>
      <x:c r="W8" s="550"/>
      <x:c r="X8" s="550"/>
      <x:c r="Y8" s="550"/>
      <x:c r="Z8" s="550"/>
      <x:c r="AA8" s="550" t="str">
        <x:v>Manchester</x:v>
      </x:c>
      <x:c r="AB8" s="550" t="n">
        <x:f>'Baseline Data'!I10</x:f>
        <x:v>7502.873687396868</x:v>
      </x:c>
      <x:c r="AC8" s="550"/>
      <x:c r="AD8" s="550" t="str">
        <x:v>Manchester</x:v>
      </x:c>
      <x:c r="AE8" s="751" t="n">
        <x:f>'Baseline Data'!B10*100</x:f>
        <x:v>98.29454133292953</x:v>
      </x:c>
      <x:c r="AF8" s="751" t="n">
        <x:f>'Current Period'!B10*100</x:f>
        <x:v>97.0125786163522</x:v>
      </x:c>
      <x:c r="AG8" s="550"/>
      <x:c r="AH8" s="550"/>
      <x:c r="AI8" s="550"/>
      <x:c r="AJ8" s="550"/>
      <x:c r="AK8" s="550" t="str">
        <x:v>Manchester</x:v>
      </x:c>
      <x:c r="AL8" s="550" t="n">
        <x:f>'Baseline Data'!F10</x:f>
        <x:v>7015.859999318603</x:v>
      </x:c>
      <x:c r="AM8" s="550" t="n">
        <x:f>'Baseline Data'!G10+'Baseline Data'!H10</x:f>
        <x:v>41619.27</x:v>
      </x:c>
    </x:row>
    <x:row r="9">
      <x:c r="A9" s="747" t="str">
        <x:v>Branch performance and cost profile</x:v>
      </x:c>
      <x:c r="B9" s="747"/>
      <x:c r="C9" s="747"/>
      <x:c r="D9" s="747"/>
      <x:c r="E9" s="747"/>
      <x:c r="F9" s="747"/>
      <x:c r="G9" s="747"/>
      <x:c r="H9" s="747"/>
      <x:c r="I9" s="747"/>
      <x:c r="J9" s="747"/>
      <x:c r="K9" s="550"/>
      <x:c r="L9" s="550"/>
      <x:c r="M9" s="550"/>
      <x:c r="N9" s="550"/>
      <x:c r="O9" s="550"/>
      <x:c r="P9" s="550"/>
      <x:c r="Q9" s="550"/>
      <x:c r="R9" s="550"/>
      <x:c r="S9" s="550"/>
      <x:c r="T9" s="550"/>
      <x:c r="U9" s="550"/>
      <x:c r="V9" s="550"/>
      <x:c r="W9" s="550"/>
      <x:c r="X9" s="550"/>
      <x:c r="Y9" s="550"/>
      <x:c r="Z9" s="550"/>
      <x:c r="AA9" s="550" t="str">
        <x:v>Oxford</x:v>
      </x:c>
      <x:c r="AB9" s="550" t="n">
        <x:f>'Baseline Data'!I11</x:f>
        <x:v>30560.937777261865</x:v>
      </x:c>
      <x:c r="AC9" s="550"/>
      <x:c r="AD9" s="550" t="str">
        <x:v>Oxford</x:v>
      </x:c>
      <x:c r="AE9" s="751" t="n">
        <x:f>'Baseline Data'!B11*100</x:f>
        <x:v>65.1739736672749</x:v>
      </x:c>
      <x:c r="AF9" s="751" t="n">
        <x:f>'Current Period'!B11*100</x:f>
        <x:v>51.49425287356322</x:v>
      </x:c>
      <x:c r="AG9" s="550"/>
      <x:c r="AH9" s="550"/>
      <x:c r="AI9" s="550"/>
      <x:c r="AJ9" s="550"/>
      <x:c r="AK9" s="550" t="str">
        <x:v>Oxford</x:v>
      </x:c>
      <x:c r="AL9" s="550" t="n">
        <x:f>'Baseline Data'!F11</x:f>
        <x:v>26736.14868676322</x:v>
      </x:c>
      <x:c r="AM9" s="550" t="n">
        <x:f>'Baseline Data'!G11+'Baseline Data'!H11</x:f>
        <x:v>9909.44</x:v>
      </x:c>
    </x:row>
    <x:row r="10">
      <x:c r="A10" s="796" t="str">
        <x:v>Branch</x:v>
      </x:c>
      <x:c r="B10" s="797" t="str">
        <x:v>Utilisation</x:v>
      </x:c>
      <x:c r="C10" s="797" t="str">
        <x:v>Annual Leave (£)</x:v>
      </x:c>
      <x:c r="D10" s="797" t="str">
        <x:v>Other Leave (£)</x:v>
      </x:c>
      <x:c r="E10" s="797" t="str">
        <x:v>Under-utilisation (£)</x:v>
      </x:c>
      <x:c r="F10" s="797" t="str">
        <x:v>Permanent Inefficiency (£)</x:v>
      </x:c>
      <x:c r="G10" s="797" t="str">
        <x:v>Avoidable Agency (£)</x:v>
      </x:c>
      <x:c r="H10" s="797" t="str">
        <x:v>Structural Agency (£)</x:v>
      </x:c>
      <x:c r="I10" s="797" t="str">
        <x:v>Co-existence (£)</x:v>
      </x:c>
      <x:c r="J10" s="798" t="str">
        <x:v>Internal Recharge (£)</x:v>
      </x:c>
      <x:c r="K10" s="789"/>
      <x:c r="L10" s="789"/>
      <x:c r="M10" s="789"/>
      <x:c r="N10" s="789"/>
      <x:c r="O10" s="789"/>
      <x:c r="P10" s="789"/>
      <x:c r="Q10" s="789"/>
      <x:c r="R10" s="789"/>
      <x:c r="S10" s="789"/>
      <x:c r="T10" s="789"/>
      <x:c r="U10" s="789"/>
      <x:c r="V10" s="789"/>
      <x:c r="W10" s="789"/>
      <x:c r="X10" s="789"/>
      <x:c r="Y10" s="789"/>
      <x:c r="Z10" s="789"/>
      <x:c r="AA10" s="550" t="str">
        <x:v>Thurrock</x:v>
      </x:c>
      <x:c r="AB10" s="550" t="n">
        <x:f>'Baseline Data'!I12</x:f>
        <x:v>158595.11802431883</x:v>
      </x:c>
      <x:c r="AC10" s="550"/>
      <x:c r="AD10" s="550" t="str">
        <x:v>Thurrock</x:v>
      </x:c>
      <x:c r="AE10" s="751" t="n">
        <x:f>'Baseline Data'!B12*100</x:f>
        <x:v>93.69949706254701</x:v>
      </x:c>
      <x:c r="AF10" s="751" t="n">
        <x:f>'Current Period'!B12*100</x:f>
        <x:v>98.94804954705121</x:v>
      </x:c>
      <x:c r="AG10" s="550"/>
      <x:c r="AH10" s="550"/>
      <x:c r="AI10" s="550"/>
      <x:c r="AJ10" s="550"/>
      <x:c r="AK10" s="550" t="str">
        <x:v>Thurrock</x:v>
      </x:c>
      <x:c r="AL10" s="550" t="n">
        <x:f>'Baseline Data'!F12</x:f>
        <x:v>109562.43295472092</x:v>
      </x:c>
      <x:c r="AM10" s="550" t="n">
        <x:f>'Baseline Data'!G12+'Baseline Data'!H12</x:f>
        <x:v>266551.05999999994</x:v>
      </x:c>
    </x:row>
    <x:row r="11">
      <x:c r="A11" s="550" t="str">
        <x:f>'Baseline Data'!A4</x:f>
        <x:v>Birmingham</x:v>
      </x:c>
      <x:c r="B11" s="770" t="n">
        <x:f>'Baseline Data'!B4</x:f>
        <x:v>0.8460276284093086</x:v>
      </x:c>
      <x:c r="C11" s="759" t="n">
        <x:f>'Baseline Data'!C4</x:f>
        <x:v>20835.907438615053</x:v>
      </x:c>
      <x:c r="D11" s="759" t="n">
        <x:f>'Baseline Data'!D4</x:f>
        <x:v>731.814701862796</x:v>
      </x:c>
      <x:c r="E11" s="759" t="n">
        <x:f>'Baseline Data'!E4</x:f>
        <x:v>41379.45061097871</x:v>
      </x:c>
      <x:c r="F11" s="759" t="n">
        <x:f>'Baseline Data'!F4</x:f>
        <x:v>42111.265312841504</x:v>
      </x:c>
      <x:c r="G11" s="759" t="n">
        <x:f>'Baseline Data'!G4</x:f>
        <x:v>23850.37679003502</x:v>
      </x:c>
      <x:c r="H11" s="759" t="n">
        <x:f>'Baseline Data'!H4</x:f>
        <x:v>70666.09320996497</x:v>
      </x:c>
      <x:c r="I11" s="759" t="n">
        <x:f>'Baseline Data'!I4</x:f>
        <x:v>65961.64210287653</x:v>
      </x:c>
      <x:c r="J11" s="759" t="n">
        <x:f>'Baseline Data'!J4</x:f>
        <x:v>7598.1</x:v>
      </x:c>
      <x:c r="K11" s="550"/>
      <x:c r="L11" s="550"/>
      <x:c r="M11" s="550"/>
      <x:c r="N11" s="550"/>
      <x:c r="O11" s="550"/>
      <x:c r="P11" s="550"/>
      <x:c r="Q11" s="550"/>
      <x:c r="R11" s="550"/>
      <x:c r="S11" s="550"/>
      <x:c r="T11" s="550"/>
      <x:c r="U11" s="550"/>
      <x:c r="V11" s="550"/>
      <x:c r="W11" s="550"/>
      <x:c r="X11" s="550"/>
      <x:c r="Y11" s="550"/>
      <x:c r="Z11" s="550"/>
      <x:c r="AA11" s="550"/>
      <x:c r="AB11" s="550"/>
      <x:c r="AC11" s="550"/>
      <x:c r="AD11" s="550"/>
      <x:c r="AE11" s="550"/>
      <x:c r="AF11" s="550"/>
      <x:c r="AG11" s="550"/>
      <x:c r="AH11" s="550"/>
      <x:c r="AI11" s="550"/>
      <x:c r="AJ11" s="550"/>
      <x:c r="AK11" s="550"/>
      <x:c r="AL11" s="550"/>
      <x:c r="AM11" s="550"/>
    </x:row>
    <x:row r="12">
      <x:c r="A12" s="550" t="str">
        <x:f>'Baseline Data'!A5</x:f>
        <x:v>Bristol</x:v>
      </x:c>
      <x:c r="B12" s="770" t="n">
        <x:f>'Baseline Data'!B5</x:f>
        <x:v>0.8517517203407098</x:v>
      </x:c>
      <x:c r="C12" s="759" t="n">
        <x:f>'Baseline Data'!C5</x:f>
        <x:v>2779.7198495237326</x:v>
      </x:c>
      <x:c r="D12" s="759" t="n">
        <x:f>'Baseline Data'!D5</x:f>
        <x:v>0</x:v>
      </x:c>
      <x:c r="E12" s="759" t="n">
        <x:f>'Baseline Data'!E5</x:f>
        <x:v>5413.005465292583</x:v>
      </x:c>
      <x:c r="F12" s="759" t="n">
        <x:f>'Baseline Data'!F5</x:f>
        <x:v>5413.005465292583</x:v>
      </x:c>
      <x:c r="G12" s="759" t="n">
        <x:f>'Baseline Data'!G5</x:f>
        <x:v>5059.353647450425</x:v>
      </x:c>
      <x:c r="H12" s="759" t="n">
        <x:f>'Baseline Data'!H5</x:f>
        <x:v>36399.75635254958</x:v>
      </x:c>
      <x:c r="I12" s="759" t="n">
        <x:f>'Baseline Data'!I5</x:f>
        <x:v>10472.359112743008</x:v>
      </x:c>
      <x:c r="J12" s="759" t="n">
        <x:f>'Baseline Data'!J5</x:f>
        <x:v>-3108</x:v>
      </x:c>
      <x:c r="K12" s="550"/>
      <x:c r="L12" s="550"/>
      <x:c r="M12" s="550"/>
      <x:c r="N12" s="550"/>
      <x:c r="O12" s="550"/>
      <x:c r="P12" s="550"/>
      <x:c r="Q12" s="550"/>
      <x:c r="R12" s="550"/>
      <x:c r="S12" s="550"/>
      <x:c r="T12" s="550"/>
      <x:c r="U12" s="550"/>
      <x:c r="V12" s="550"/>
      <x:c r="W12" s="550"/>
      <x:c r="X12" s="550"/>
      <x:c r="Y12" s="550"/>
      <x:c r="Z12" s="550"/>
      <x:c r="AA12" s="550"/>
      <x:c r="AB12" s="550"/>
      <x:c r="AC12" s="550"/>
      <x:c r="AD12" s="550"/>
      <x:c r="AE12" s="550"/>
      <x:c r="AF12" s="550"/>
      <x:c r="AG12" s="550"/>
      <x:c r="AH12" s="550"/>
      <x:c r="AI12" s="550"/>
      <x:c r="AJ12" s="550"/>
      <x:c r="AK12" s="550"/>
      <x:c r="AL12" s="550"/>
      <x:c r="AM12" s="550"/>
    </x:row>
    <x:row r="13">
      <x:c r="A13" s="550" t="str">
        <x:f>'Baseline Data'!A6</x:f>
        <x:v>Cambridge</x:v>
      </x:c>
      <x:c r="B13" s="770" t="n">
        <x:f>'Baseline Data'!B6</x:f>
        <x:v>0.5277359571857311</x:v>
      </x:c>
      <x:c r="C13" s="759" t="n">
        <x:f>'Baseline Data'!C6</x:f>
        <x:v>17968.026809334133</x:v>
      </x:c>
      <x:c r="D13" s="759" t="n">
        <x:f>'Baseline Data'!D6</x:f>
        <x:v>2487.0860006748926</x:v>
      </x:c>
      <x:c r="E13" s="759" t="n">
        <x:f>'Baseline Data'!E6</x:f>
        <x:v>115679.77198933205</x:v>
      </x:c>
      <x:c r="F13" s="759" t="n">
        <x:f>'Baseline Data'!F6</x:f>
        <x:v>118166.85799000695</x:v>
      </x:c>
      <x:c r="G13" s="759" t="n">
        <x:f>'Baseline Data'!G6</x:f>
        <x:v>12014.70232261805</x:v>
      </x:c>
      <x:c r="H13" s="759" t="n">
        <x:f>'Baseline Data'!H6</x:f>
        <x:v>3645.9776773819485</x:v>
      </x:c>
      <x:c r="I13" s="759" t="n">
        <x:f>'Baseline Data'!I6</x:f>
        <x:v>130181.56031262499</x:v>
      </x:c>
      <x:c r="J13" s="759" t="n">
        <x:f>'Baseline Data'!J6</x:f>
        <x:v>-3642</x:v>
      </x:c>
      <x:c r="K13" s="550"/>
      <x:c r="L13" s="550"/>
      <x:c r="M13" s="550"/>
      <x:c r="N13" s="550"/>
      <x:c r="O13" s="550"/>
      <x:c r="P13" s="550"/>
      <x:c r="Q13" s="550"/>
      <x:c r="R13" s="550"/>
      <x:c r="S13" s="550"/>
      <x:c r="T13" s="550"/>
      <x:c r="U13" s="550"/>
      <x:c r="V13" s="550"/>
      <x:c r="W13" s="550"/>
      <x:c r="X13" s="550"/>
      <x:c r="Y13" s="550"/>
      <x:c r="Z13" s="550"/>
      <x:c r="AA13" s="550"/>
      <x:c r="AB13" s="550"/>
      <x:c r="AC13" s="550"/>
      <x:c r="AD13" s="550"/>
      <x:c r="AE13" s="550"/>
      <x:c r="AF13" s="550"/>
      <x:c r="AG13" s="550"/>
      <x:c r="AH13" s="550"/>
      <x:c r="AI13" s="550"/>
      <x:c r="AJ13" s="550"/>
      <x:c r="AK13" s="550"/>
      <x:c r="AL13" s="550"/>
      <x:c r="AM13" s="550"/>
    </x:row>
    <x:row r="14">
      <x:c r="A14" s="789" t="str">
        <x:f>'Baseline Data'!A7</x:f>
        <x:v>Croydon</x:v>
      </x:c>
      <x:c r="B14" s="800" t="n">
        <x:f>'Baseline Data'!B7</x:f>
        <x:v>0.8597643164939474</x:v>
      </x:c>
      <x:c r="C14" s="791" t="n">
        <x:f>'Baseline Data'!C7</x:f>
        <x:v>24766.22189148336</x:v>
      </x:c>
      <x:c r="D14" s="791" t="n">
        <x:f>'Baseline Data'!D7</x:f>
        <x:v>892.9526239938407</x:v>
      </x:c>
      <x:c r="E14" s="791" t="n">
        <x:f>'Baseline Data'!E7</x:f>
        <x:v>33654.70231382122</x:v>
      </x:c>
      <x:c r="F14" s="791" t="n">
        <x:f>'Baseline Data'!F7</x:f>
        <x:v>34547.65493781506</x:v>
      </x:c>
      <x:c r="G14" s="791" t="n">
        <x:f>'Baseline Data'!G7</x:f>
        <x:v>16072.238326151226</x:v>
      </x:c>
      <x:c r="H14" s="791" t="n">
        <x:f>'Baseline Data'!H7</x:f>
        <x:v>60046.511673848785</x:v>
      </x:c>
      <x:c r="I14" s="791" t="n">
        <x:f>'Baseline Data'!I7</x:f>
        <x:v>50619.89326396628</x:v>
      </x:c>
      <x:c r="J14" s="791" t="n">
        <x:f>'Baseline Data'!J7</x:f>
        <x:v>-6552.5</x:v>
      </x:c>
      <x:c r="K14" s="789"/>
      <x:c r="L14" s="789"/>
      <x:c r="M14" s="789"/>
      <x:c r="N14" s="789"/>
      <x:c r="O14" s="789"/>
      <x:c r="P14" s="789"/>
      <x:c r="Q14" s="789"/>
      <x:c r="R14" s="789"/>
      <x:c r="S14" s="789"/>
      <x:c r="T14" s="789"/>
      <x:c r="U14" s="789"/>
      <x:c r="V14" s="789"/>
      <x:c r="W14" s="789"/>
      <x:c r="X14" s="789"/>
      <x:c r="Y14" s="789"/>
      <x:c r="Z14" s="789"/>
      <x:c r="AA14" s="550"/>
      <x:c r="AB14" s="550"/>
      <x:c r="AC14" s="550"/>
      <x:c r="AD14" s="550"/>
      <x:c r="AE14" s="550"/>
      <x:c r="AF14" s="550"/>
      <x:c r="AG14" s="550"/>
      <x:c r="AH14" s="550"/>
      <x:c r="AI14" s="550"/>
      <x:c r="AJ14" s="550"/>
      <x:c r="AK14" s="550"/>
      <x:c r="AL14" s="550"/>
      <x:c r="AM14" s="550"/>
    </x:row>
    <x:row r="15">
      <x:c r="A15" s="550" t="str">
        <x:f>'Baseline Data'!A8</x:f>
        <x:v>Glasgow</x:v>
      </x:c>
      <x:c r="B15" s="770" t="n">
        <x:f>'Baseline Data'!B8</x:f>
        <x:v>0.760279387313459</x:v>
      </x:c>
      <x:c r="C15" s="759" t="n">
        <x:f>'Baseline Data'!C8</x:f>
        <x:v>5380.016468057333</x:v>
      </x:c>
      <x:c r="D15" s="759" t="n">
        <x:f>'Baseline Data'!D8</x:f>
        <x:v>839.090377191104</x:v>
      </x:c>
      <x:c r="E15" s="759" t="n">
        <x:f>'Baseline Data'!E8</x:f>
        <x:v>18901.230078008193</x:v>
      </x:c>
      <x:c r="F15" s="759" t="n">
        <x:f>'Baseline Data'!F8</x:f>
        <x:v>19740.320455199297</x:v>
      </x:c>
      <x:c r="G15" s="759" t="n">
        <x:f>'Baseline Data'!G8</x:f>
        <x:v>14339.403852240765</x:v>
      </x:c>
      <x:c r="H15" s="759" t="n">
        <x:f>'Baseline Data'!H8</x:f>
        <x:v>64009.29614775923</x:v>
      </x:c>
      <x:c r="I15" s="759" t="n">
        <x:f>'Baseline Data'!I8</x:f>
        <x:v>34079.72430744006</x:v>
      </x:c>
      <x:c r="J15" s="759" t="n">
        <x:f>'Baseline Data'!J8</x:f>
        <x:v>5504</x:v>
      </x:c>
      <x:c r="K15" s="550"/>
      <x:c r="L15" s="550"/>
      <x:c r="M15" s="550"/>
      <x:c r="N15" s="550"/>
      <x:c r="O15" s="550"/>
      <x:c r="P15" s="550"/>
      <x:c r="Q15" s="550"/>
      <x:c r="R15" s="550"/>
      <x:c r="S15" s="550"/>
      <x:c r="T15" s="550"/>
      <x:c r="U15" s="550"/>
      <x:c r="V15" s="550"/>
      <x:c r="W15" s="550"/>
      <x:c r="X15" s="550"/>
      <x:c r="Y15" s="550"/>
      <x:c r="Z15" s="550"/>
      <x:c r="AA15" s="550"/>
      <x:c r="AB15" s="550"/>
      <x:c r="AC15" s="550"/>
      <x:c r="AD15" s="550"/>
      <x:c r="AE15" s="550"/>
      <x:c r="AF15" s="550"/>
      <x:c r="AG15" s="550"/>
      <x:c r="AH15" s="550"/>
      <x:c r="AI15" s="550"/>
      <x:c r="AJ15" s="550"/>
      <x:c r="AK15" s="550"/>
      <x:c r="AL15" s="550"/>
      <x:c r="AM15" s="550"/>
    </x:row>
    <x:row r="16">
      <x:c r="A16" s="550" t="str">
        <x:f>'Baseline Data'!A9</x:f>
        <x:v>Leeds</x:v>
      </x:c>
      <x:c r="B16" s="770" t="n">
        <x:f>'Baseline Data'!B9</x:f>
        <x:v>0.8256122326418429</x:v>
      </x:c>
      <x:c r="C16" s="759" t="n">
        <x:f>'Baseline Data'!C9</x:f>
        <x:v>8904.136174189132</x:v>
      </x:c>
      <x:c r="D16" s="759" t="n">
        <x:f>'Baseline Data'!D9</x:f>
        <x:v>52.28318312559924</x:v>
      </x:c>
      <x:c r="E16" s="759" t="n">
        <x:f>'Baseline Data'!E9</x:f>
        <x:v>20511.453923235924</x:v>
      </x:c>
      <x:c r="F16" s="759" t="n">
        <x:f>'Baseline Data'!F9</x:f>
        <x:v>20563.737106361525</x:v>
      </x:c>
      <x:c r="G16" s="759" t="n">
        <x:f>'Baseline Data'!G9</x:f>
        <x:v>16148.78332241535</x:v>
      </x:c>
      <x:c r="H16" s="759" t="n">
        <x:f>'Baseline Data'!H9</x:f>
        <x:v>122444.04667758464</x:v>
      </x:c>
      <x:c r="I16" s="759" t="n">
        <x:f>'Baseline Data'!I9</x:f>
        <x:v>36712.52042877687</x:v>
      </x:c>
      <x:c r="J16" s="759" t="n">
        <x:f>'Baseline Data'!J9</x:f>
        <x:v>22924.34</x:v>
      </x:c>
      <x:c r="K16" s="550"/>
      <x:c r="L16" s="550"/>
      <x:c r="M16" s="550"/>
      <x:c r="N16" s="550"/>
      <x:c r="O16" s="550"/>
      <x:c r="P16" s="550"/>
      <x:c r="Q16" s="550"/>
      <x:c r="R16" s="550"/>
      <x:c r="S16" s="550"/>
      <x:c r="T16" s="550"/>
      <x:c r="U16" s="550"/>
      <x:c r="V16" s="550"/>
      <x:c r="W16" s="550"/>
      <x:c r="X16" s="550"/>
      <x:c r="Y16" s="550"/>
      <x:c r="Z16" s="550"/>
      <x:c r="AA16" s="550"/>
      <x:c r="AB16" s="550"/>
      <x:c r="AC16" s="550"/>
      <x:c r="AD16" s="550"/>
      <x:c r="AE16" s="550"/>
      <x:c r="AF16" s="550"/>
      <x:c r="AG16" s="550"/>
      <x:c r="AH16" s="550"/>
      <x:c r="AI16" s="550"/>
      <x:c r="AJ16" s="550"/>
      <x:c r="AK16" s="550"/>
      <x:c r="AL16" s="550"/>
      <x:c r="AM16" s="550"/>
    </x:row>
    <x:row r="17">
      <x:c r="A17" s="550" t="str">
        <x:f>'Baseline Data'!A10</x:f>
        <x:v>Manchester</x:v>
      </x:c>
      <x:c r="B17" s="770" t="n">
        <x:f>'Baseline Data'!B10</x:f>
        <x:v>0.9829454133292952</x:v>
      </x:c>
      <x:c r="C17" s="759" t="n">
        <x:f>'Baseline Data'!C10</x:f>
        <x:v>19136.89416899482</x:v>
      </x:c>
      <x:c r="D17" s="759" t="n">
        <x:f>'Baseline Data'!D10</x:f>
        <x:v>4889.153360877684</x:v>
      </x:c>
      <x:c r="E17" s="759" t="n">
        <x:f>'Baseline Data'!E10</x:f>
        <x:v>2126.706638440919</x:v>
      </x:c>
      <x:c r="F17" s="759" t="n">
        <x:f>'Baseline Data'!F10</x:f>
        <x:v>7015.859999318603</x:v>
      </x:c>
      <x:c r="G17" s="759" t="n">
        <x:f>'Baseline Data'!G10</x:f>
        <x:v>487.01368807826594</x:v>
      </x:c>
      <x:c r="H17" s="759" t="n">
        <x:f>'Baseline Data'!H10</x:f>
        <x:v>41132.25631192173</x:v>
      </x:c>
      <x:c r="I17" s="759" t="n">
        <x:f>'Baseline Data'!I10</x:f>
        <x:v>7502.873687396868</x:v>
      </x:c>
      <x:c r="J17" s="759" t="n">
        <x:f>'Baseline Data'!J10</x:f>
        <x:v>-40189.94</x:v>
      </x:c>
      <x:c r="K17" s="550"/>
      <x:c r="L17" s="550"/>
      <x:c r="M17" s="550"/>
      <x:c r="N17" s="550"/>
      <x:c r="O17" s="550"/>
      <x:c r="P17" s="550"/>
      <x:c r="Q17" s="550"/>
      <x:c r="R17" s="550"/>
      <x:c r="S17" s="550"/>
      <x:c r="T17" s="550"/>
      <x:c r="U17" s="550"/>
      <x:c r="V17" s="550"/>
      <x:c r="W17" s="550"/>
      <x:c r="X17" s="550"/>
      <x:c r="Y17" s="550"/>
      <x:c r="Z17" s="550"/>
      <x:c r="AA17" s="550"/>
      <x:c r="AB17" s="550"/>
      <x:c r="AC17" s="550"/>
      <x:c r="AD17" s="550"/>
      <x:c r="AE17" s="550"/>
      <x:c r="AF17" s="550"/>
      <x:c r="AG17" s="550"/>
      <x:c r="AH17" s="550"/>
      <x:c r="AI17" s="550"/>
      <x:c r="AJ17" s="550"/>
      <x:c r="AK17" s="550"/>
      <x:c r="AL17" s="550"/>
      <x:c r="AM17" s="550"/>
    </x:row>
    <x:row r="18">
      <x:c r="A18" s="550" t="str">
        <x:f>'Baseline Data'!A11</x:f>
        <x:v>Oxford</x:v>
      </x:c>
      <x:c r="B18" s="770" t="n">
        <x:f>'Baseline Data'!B11</x:f>
        <x:v>0.6517397366727489</x:v>
      </x:c>
      <x:c r="C18" s="759" t="n">
        <x:f>'Baseline Data'!C11</x:f>
        <x:v>9009.994861914141</x:v>
      </x:c>
      <x:c r="D18" s="759" t="n">
        <x:f>'Baseline Data'!D11</x:f>
        <x:v>2250.000661294261</x:v>
      </x:c>
      <x:c r="E18" s="759" t="n">
        <x:f>'Baseline Data'!E11</x:f>
        <x:v>24486.14802546896</x:v>
      </x:c>
      <x:c r="F18" s="759" t="n">
        <x:f>'Baseline Data'!F11</x:f>
        <x:v>26736.14868676322</x:v>
      </x:c>
      <x:c r="G18" s="759" t="n">
        <x:f>'Baseline Data'!G11</x:f>
        <x:v>3824.7890904986452</x:v>
      </x:c>
      <x:c r="H18" s="759" t="n">
        <x:f>'Baseline Data'!H11</x:f>
        <x:v>6084.650909501355</x:v>
      </x:c>
      <x:c r="I18" s="759" t="n">
        <x:f>'Baseline Data'!I11</x:f>
        <x:v>30560.937777261865</x:v>
      </x:c>
      <x:c r="J18" s="759" t="n">
        <x:f>'Baseline Data'!J11</x:f>
        <x:v>9799</x:v>
      </x:c>
      <x:c r="K18" s="550"/>
      <x:c r="L18" s="550"/>
      <x:c r="M18" s="550"/>
      <x:c r="N18" s="550"/>
      <x:c r="O18" s="550"/>
      <x:c r="P18" s="550"/>
      <x:c r="Q18" s="550"/>
      <x:c r="R18" s="550"/>
      <x:c r="S18" s="550"/>
      <x:c r="T18" s="550"/>
      <x:c r="U18" s="550"/>
      <x:c r="V18" s="550"/>
      <x:c r="W18" s="550"/>
      <x:c r="X18" s="550"/>
      <x:c r="Y18" s="550"/>
      <x:c r="Z18" s="550"/>
      <x:c r="AA18" s="550"/>
      <x:c r="AB18" s="550"/>
      <x:c r="AC18" s="550"/>
      <x:c r="AD18" s="550"/>
      <x:c r="AE18" s="550"/>
      <x:c r="AF18" s="550"/>
      <x:c r="AG18" s="550"/>
      <x:c r="AH18" s="550"/>
      <x:c r="AI18" s="550"/>
      <x:c r="AJ18" s="550"/>
      <x:c r="AK18" s="550"/>
      <x:c r="AL18" s="550"/>
      <x:c r="AM18" s="550"/>
    </x:row>
    <x:row r="19">
      <x:c r="A19" s="550" t="str">
        <x:f>'Baseline Data'!A12</x:f>
        <x:v>Thurrock</x:v>
      </x:c>
      <x:c r="B19" s="770" t="n">
        <x:f>'Baseline Data'!B12</x:f>
        <x:v>0.9369949706254701</x:v>
      </x:c>
      <x:c r="C19" s="759" t="n">
        <x:f>'Baseline Data'!C12</x:f>
        <x:v>145306.62998391106</x:v>
      </x:c>
      <x:c r="D19" s="759" t="n">
        <x:f>'Baseline Data'!D12</x:f>
        <x:v>36170.74893355198</x:v>
      </x:c>
      <x:c r="E19" s="759" t="n">
        <x:f>'Baseline Data'!E12</x:f>
        <x:v>73391.68402116894</x:v>
      </x:c>
      <x:c r="F19" s="759" t="n">
        <x:f>'Baseline Data'!F12</x:f>
        <x:v>109562.43295472092</x:v>
      </x:c>
      <x:c r="G19" s="759" t="n">
        <x:f>'Baseline Data'!G12</x:f>
        <x:v>49032.68506959792</x:v>
      </x:c>
      <x:c r="H19" s="759" t="n">
        <x:f>'Baseline Data'!H12</x:f>
        <x:v>217518.37493040203</x:v>
      </x:c>
      <x:c r="I19" s="759" t="n">
        <x:f>'Baseline Data'!I12</x:f>
        <x:v>158595.11802431883</x:v>
      </x:c>
      <x:c r="J19" s="759" t="n">
        <x:f>'Baseline Data'!J12</x:f>
        <x:v>7667</x:v>
      </x:c>
      <x:c r="K19" s="550"/>
      <x:c r="L19" s="550"/>
      <x:c r="M19" s="550"/>
      <x:c r="N19" s="550"/>
      <x:c r="O19" s="550"/>
      <x:c r="P19" s="550"/>
      <x:c r="Q19" s="550"/>
      <x:c r="R19" s="550"/>
      <x:c r="S19" s="550"/>
      <x:c r="T19" s="550"/>
      <x:c r="U19" s="550"/>
      <x:c r="V19" s="550"/>
      <x:c r="W19" s="550"/>
      <x:c r="X19" s="550"/>
      <x:c r="Y19" s="550"/>
      <x:c r="Z19" s="550"/>
      <x:c r="AA19" s="550"/>
      <x:c r="AB19" s="550"/>
      <x:c r="AC19" s="550"/>
      <x:c r="AD19" s="550"/>
      <x:c r="AE19" s="550"/>
      <x:c r="AF19" s="550"/>
      <x:c r="AG19" s="550"/>
      <x:c r="AH19" s="550"/>
      <x:c r="AI19" s="550"/>
      <x:c r="AJ19" s="550"/>
      <x:c r="AK19" s="550"/>
      <x:c r="AL19" s="550"/>
      <x:c r="AM19" s="550"/>
    </x:row>
    <x:row r="20">
      <x:c r="A20" s="550"/>
      <x:c r="B20" s="550"/>
      <x:c r="C20" s="550"/>
      <x:c r="D20" s="550"/>
      <x:c r="E20" s="550"/>
      <x:c r="F20" s="550"/>
      <x:c r="G20" s="550"/>
      <x:c r="H20" s="550"/>
      <x:c r="I20" s="550"/>
      <x:c r="J20" s="550"/>
      <x:c r="K20" s="550"/>
      <x:c r="L20" s="550"/>
      <x:c r="M20" s="550"/>
      <x:c r="N20" s="550"/>
      <x:c r="O20" s="550"/>
      <x:c r="P20" s="550"/>
      <x:c r="Q20" s="550"/>
      <x:c r="R20" s="550"/>
      <x:c r="S20" s="550"/>
      <x:c r="T20" s="550"/>
      <x:c r="U20" s="550"/>
      <x:c r="V20" s="550"/>
      <x:c r="W20" s="550"/>
      <x:c r="X20" s="550"/>
      <x:c r="Y20" s="550"/>
      <x:c r="Z20" s="550"/>
      <x:c r="AA20" s="550"/>
      <x:c r="AB20" s="550"/>
      <x:c r="AC20" s="550"/>
      <x:c r="AD20" s="550"/>
      <x:c r="AE20" s="550"/>
      <x:c r="AF20" s="550"/>
      <x:c r="AG20" s="550"/>
      <x:c r="AH20" s="550"/>
      <x:c r="AI20" s="550"/>
      <x:c r="AJ20" s="550"/>
      <x:c r="AK20" s="550"/>
      <x:c r="AL20" s="550"/>
      <x:c r="AM20" s="550"/>
    </x:row>
    <x:row r="21">
      <x:c r="A21" s="767" t="str">
        <x:v>Control</x:v>
      </x:c>
      <x:c r="B21" s="768" t="str">
        <x:v>Value</x:v>
      </x:c>
      <x:c r="C21" s="768" t="str">
        <x:v>Status</x:v>
      </x:c>
      <x:c r="D21" s="769" t="str">
        <x:v>Interpretation</x:v>
      </x:c>
      <x:c r="E21" s="550"/>
      <x:c r="F21" s="550"/>
      <x:c r="G21" s="550"/>
      <x:c r="H21" s="550"/>
      <x:c r="I21" s="550"/>
      <x:c r="J21" s="550"/>
      <x:c r="K21" s="550"/>
      <x:c r="L21" s="550"/>
      <x:c r="M21" s="550"/>
      <x:c r="N21" s="550"/>
      <x:c r="O21" s="550"/>
      <x:c r="P21" s="550"/>
      <x:c r="Q21" s="550"/>
      <x:c r="R21" s="550"/>
      <x:c r="S21" s="550"/>
      <x:c r="T21" s="550"/>
      <x:c r="U21" s="550"/>
      <x:c r="V21" s="550"/>
      <x:c r="W21" s="550"/>
      <x:c r="X21" s="550"/>
      <x:c r="Y21" s="550"/>
      <x:c r="Z21" s="550"/>
      <x:c r="AA21" s="550"/>
      <x:c r="AB21" s="550"/>
      <x:c r="AC21" s="550"/>
      <x:c r="AD21" s="550"/>
      <x:c r="AE21" s="550"/>
      <x:c r="AF21" s="550"/>
      <x:c r="AG21" s="550"/>
      <x:c r="AH21" s="550"/>
      <x:c r="AI21" s="550"/>
      <x:c r="AJ21" s="550"/>
      <x:c r="AK21" s="550"/>
      <x:c r="AL21" s="550"/>
      <x:c r="AM21" s="550"/>
    </x:row>
    <x:row r="22">
      <x:c r="A22" s="550" t="str">
        <x:v>National internal recharge</x:v>
      </x:c>
      <x:c r="B22" s="759" t="n">
        <x:f>'Baseline Data'!J13</x:f>
        <x:v>-1.8189894035458565e-12</x:v>
      </x:c>
      <x:c r="C22" s="550" t="str">
        <x:f>IF(ABS(B22)&lt;0.01,"PASS — £0 nationally","REVIEW")</x:f>
        <x:v>PASS — £0 nationally</x:v>
      </x:c>
      <x:c r="D22" s="550" t="str">
        <x:v>Must net to £0 across supplying and receiving branches</x:v>
      </x:c>
      <x:c r="E22" s="550"/>
      <x:c r="F22" s="550"/>
      <x:c r="G22" s="550"/>
      <x:c r="H22" s="550"/>
      <x:c r="I22" s="550"/>
      <x:c r="J22" s="550"/>
      <x:c r="K22" s="550"/>
      <x:c r="L22" s="550"/>
      <x:c r="M22" s="550"/>
      <x:c r="N22" s="550"/>
      <x:c r="O22" s="550"/>
      <x:c r="P22" s="550"/>
      <x:c r="Q22" s="550"/>
      <x:c r="R22" s="550"/>
      <x:c r="S22" s="550"/>
      <x:c r="T22" s="550"/>
      <x:c r="U22" s="550"/>
      <x:c r="V22" s="550"/>
      <x:c r="W22" s="550"/>
      <x:c r="X22" s="550"/>
      <x:c r="Y22" s="550"/>
      <x:c r="Z22" s="550"/>
      <x:c r="AA22" s="550"/>
      <x:c r="AB22" s="550"/>
      <x:c r="AC22" s="550"/>
      <x:c r="AD22" s="550"/>
      <x:c r="AE22" s="550"/>
      <x:c r="AF22" s="550"/>
      <x:c r="AG22" s="550"/>
      <x:c r="AH22" s="550"/>
      <x:c r="AI22" s="550"/>
      <x:c r="AJ22" s="550"/>
      <x:c r="AK22" s="550"/>
      <x:c r="AL22" s="550"/>
      <x:c r="AM22" s="550"/>
    </x:row>
    <x:row r="23">
      <x:c r="A23" s="550" t="str">
        <x:v>Current-period selected utilisation</x:v>
      </x:c>
      <x:c r="B23" s="770" t="n">
        <x:f>IF($B$3="All",'Current Period'!B13,INDEX('Current Period'!$B$4:$B$12,MATCH($B$3,'Current Period'!$A$4:$A$12,0)))</x:f>
        <x:v>0.9204588646894902</x:v>
      </x:c>
      <x:c r="C23" s="550" t="str">
        <x:v>Cost model refreshed</x:v>
      </x:c>
      <x:c r="D23" s="550" t="str">
        <x:v>Latest deployment is shown separately; headline costs now reflect the revised utilisation model through 28 June.</x:v>
      </x:c>
      <x:c r="E23" s="550"/>
      <x:c r="F23" s="550"/>
      <x:c r="G23" s="550"/>
      <x:c r="H23" s="550"/>
      <x:c r="I23" s="550"/>
      <x:c r="J23" s="550"/>
      <x:c r="K23" s="550"/>
      <x:c r="L23" s="550"/>
      <x:c r="M23" s="550"/>
      <x:c r="N23" s="550"/>
      <x:c r="O23" s="550"/>
      <x:c r="P23" s="550"/>
      <x:c r="Q23" s="550"/>
      <x:c r="R23" s="550"/>
      <x:c r="S23" s="550"/>
      <x:c r="T23" s="550"/>
      <x:c r="U23" s="550"/>
      <x:c r="V23" s="550"/>
      <x:c r="W23" s="550"/>
      <x:c r="X23" s="550"/>
      <x:c r="Y23" s="550"/>
      <x:c r="Z23" s="550"/>
      <x:c r="AA23" s="550"/>
      <x:c r="AB23" s="550"/>
      <x:c r="AC23" s="550"/>
      <x:c r="AD23" s="550"/>
      <x:c r="AE23" s="550"/>
      <x:c r="AF23" s="550"/>
      <x:c r="AG23" s="550"/>
      <x:c r="AH23" s="550"/>
      <x:c r="AI23" s="550"/>
      <x:c r="AJ23" s="550"/>
      <x:c r="AK23" s="550"/>
      <x:c r="AL23" s="550"/>
      <x:c r="AM23" s="550"/>
    </x:row>
    <x:row r="24">
      <x:c r="A24" s="550" t="str">
        <x:v>Global branch filter</x:v>
      </x:c>
      <x:c r="B24" s="550" t="str">
        <x:f>$B$3</x:f>
        <x:v>All</x:v>
      </x:c>
      <x:c r="C24" s="550" t="str">
        <x:v>Active on report tabs</x:v>
      </x:c>
      <x:c r="D24" s="550" t="str">
        <x:v>Source tabs mark records outside the selected branch</x:v>
      </x:c>
      <x:c r="E24" s="550"/>
      <x:c r="F24" s="550"/>
      <x:c r="G24" s="550"/>
      <x:c r="H24" s="550"/>
      <x:c r="I24" s="550"/>
      <x:c r="J24" s="550"/>
      <x:c r="K24" s="550"/>
      <x:c r="L24" s="550"/>
      <x:c r="M24" s="550"/>
      <x:c r="N24" s="550"/>
      <x:c r="O24" s="550"/>
      <x:c r="P24" s="550"/>
      <x:c r="Q24" s="550"/>
      <x:c r="R24" s="550"/>
      <x:c r="S24" s="550"/>
      <x:c r="T24" s="550"/>
      <x:c r="U24" s="550"/>
      <x:c r="V24" s="550"/>
      <x:c r="W24" s="550"/>
      <x:c r="X24" s="550"/>
      <x:c r="Y24" s="550"/>
      <x:c r="Z24" s="550"/>
      <x:c r="AA24" s="550"/>
      <x:c r="AB24" s="550"/>
      <x:c r="AC24" s="550"/>
      <x:c r="AD24" s="550"/>
      <x:c r="AE24" s="550"/>
      <x:c r="AF24" s="550"/>
      <x:c r="AG24" s="550"/>
      <x:c r="AH24" s="550"/>
      <x:c r="AI24" s="550"/>
      <x:c r="AJ24" s="550"/>
      <x:c r="AK24" s="550"/>
      <x:c r="AL24" s="550"/>
      <x:c r="AM24" s="550"/>
    </x:row>
    <x:row r="25">
      <x:c r="A25" s="767" t="str">
        <x:v>Activity history control</x:v>
      </x:c>
      <x:c r="B25" s="768" t="str">
        <x:v>Value</x:v>
      </x:c>
      <x:c r="C25" s="768" t="str">
        <x:v>Status</x:v>
      </x:c>
      <x:c r="D25" s="769" t="str">
        <x:v>Interpretation</x:v>
      </x:c>
      <x:c r="E25" s="550"/>
      <x:c r="F25" s="550"/>
      <x:c r="G25" s="550"/>
      <x:c r="H25" s="550"/>
      <x:c r="I25" s="550"/>
      <x:c r="J25" s="550"/>
      <x:c r="K25" s="550"/>
      <x:c r="L25" s="550"/>
      <x:c r="M25" s="550"/>
      <x:c r="N25" s="550"/>
      <x:c r="O25" s="550"/>
      <x:c r="P25" s="550"/>
      <x:c r="Q25" s="550"/>
      <x:c r="R25" s="550"/>
      <x:c r="S25" s="550"/>
      <x:c r="T25" s="550"/>
      <x:c r="U25" s="550"/>
      <x:c r="V25" s="550"/>
      <x:c r="W25" s="550"/>
      <x:c r="X25" s="550"/>
      <x:c r="Y25" s="550"/>
      <x:c r="Z25" s="550"/>
      <x:c r="AA25" s="550"/>
      <x:c r="AB25" s="550"/>
      <x:c r="AC25" s="550"/>
      <x:c r="AD25" s="550"/>
      <x:c r="AE25" s="550"/>
      <x:c r="AF25" s="550"/>
      <x:c r="AG25" s="550"/>
      <x:c r="AH25" s="550"/>
      <x:c r="AI25" s="550"/>
      <x:c r="AJ25" s="550"/>
      <x:c r="AK25" s="550"/>
      <x:c r="AL25" s="550"/>
      <x:c r="AM25" s="550"/>
    </x:row>
    <x:row r="26">
      <x:c r="A26" s="550" t="str">
        <x:v>Activity person-days</x:v>
      </x:c>
      <x:c r="B26" s="550" t="n">
        <x:v>19652</x:v>
      </x:c>
      <x:c r="C26" s="550" t="str">
        <x:v>Loaded</x:v>
      </x:c>
      <x:c r="D26" s="550" t="str">
        <x:v>Work and approved leave person-days</x:v>
      </x:c>
      <x:c r="E26" s="550"/>
      <x:c r="F26" s="550"/>
      <x:c r="G26" s="550"/>
      <x:c r="H26" s="550"/>
      <x:c r="I26" s="550"/>
      <x:c r="J26" s="550"/>
      <x:c r="K26" s="550"/>
      <x:c r="L26" s="550"/>
      <x:c r="M26" s="550"/>
      <x:c r="N26" s="550"/>
      <x:c r="O26" s="550"/>
      <x:c r="P26" s="550"/>
      <x:c r="Q26" s="550"/>
      <x:c r="R26" s="550"/>
      <x:c r="S26" s="550"/>
      <x:c r="T26" s="550"/>
      <x:c r="U26" s="550"/>
      <x:c r="V26" s="550"/>
      <x:c r="W26" s="550"/>
      <x:c r="X26" s="550"/>
      <x:c r="Y26" s="550"/>
      <x:c r="Z26" s="550"/>
      <x:c r="AA26" s="550"/>
      <x:c r="AB26" s="550"/>
      <x:c r="AC26" s="550"/>
      <x:c r="AD26" s="550"/>
      <x:c r="AE26" s="550"/>
      <x:c r="AF26" s="550"/>
      <x:c r="AG26" s="550"/>
      <x:c r="AH26" s="550"/>
      <x:c r="AI26" s="550"/>
      <x:c r="AJ26" s="550"/>
      <x:c r="AK26" s="550"/>
      <x:c r="AL26" s="550"/>
      <x:c r="AM26" s="550"/>
    </x:row>
    <x:row r="27">
      <x:c r="A27" s="550" t="str">
        <x:v>Contracted employees</x:v>
      </x:c>
      <x:c r="B27" s="550" t="n">
        <x:v>208</x:v>
      </x:c>
      <x:c r="C27" s="550" t="str">
        <x:v>Loaded</x:v>
      </x:c>
      <x:c r="D27" s="550" t="str">
        <x:v>Four-role Headcount population</x:v>
      </x:c>
      <x:c r="E27" s="550"/>
      <x:c r="F27" s="550"/>
      <x:c r="G27" s="550"/>
      <x:c r="H27" s="550"/>
      <x:c r="I27" s="550"/>
      <x:c r="J27" s="550"/>
      <x:c r="K27" s="550"/>
      <x:c r="L27" s="550"/>
      <x:c r="M27" s="550"/>
      <x:c r="N27" s="550"/>
      <x:c r="O27" s="550"/>
      <x:c r="P27" s="550"/>
      <x:c r="Q27" s="550"/>
      <x:c r="R27" s="550"/>
      <x:c r="S27" s="550"/>
      <x:c r="T27" s="550"/>
      <x:c r="U27" s="550"/>
      <x:c r="V27" s="550"/>
      <x:c r="W27" s="550"/>
      <x:c r="X27" s="550"/>
      <x:c r="Y27" s="550"/>
      <x:c r="Z27" s="550"/>
      <x:c r="AA27" s="550"/>
      <x:c r="AB27" s="550"/>
      <x:c r="AC27" s="550"/>
      <x:c r="AD27" s="550"/>
      <x:c r="AE27" s="550"/>
      <x:c r="AF27" s="550"/>
      <x:c r="AG27" s="550"/>
      <x:c r="AH27" s="550"/>
      <x:c r="AI27" s="550"/>
      <x:c r="AJ27" s="550"/>
      <x:c r="AK27" s="550"/>
      <x:c r="AL27" s="550"/>
      <x:c r="AM27" s="550"/>
    </x:row>
    <x:row r="28">
      <x:c r="A28" s="550" t="str">
        <x:v>Worked + leave conflicts</x:v>
      </x:c>
      <x:c r="B28" s="550" t="n">
        <x:v>71</x:v>
      </x:c>
      <x:c r="C28" s="550" t="str">
        <x:v>Review</x:v>
      </x:c>
      <x:c r="D28" s="550" t="str">
        <x:v>Same person-date appears in deployment and leave</x:v>
      </x:c>
      <x:c r="E28" s="550"/>
      <x:c r="F28" s="550"/>
      <x:c r="G28" s="550"/>
      <x:c r="H28" s="550"/>
      <x:c r="I28" s="550"/>
      <x:c r="J28" s="550"/>
      <x:c r="K28" s="550"/>
      <x:c r="L28" s="550"/>
      <x:c r="M28" s="550"/>
      <x:c r="N28" s="550"/>
      <x:c r="O28" s="550"/>
      <x:c r="P28" s="550"/>
      <x:c r="Q28" s="550"/>
      <x:c r="R28" s="550"/>
      <x:c r="S28" s="550"/>
      <x:c r="T28" s="550"/>
      <x:c r="U28" s="550"/>
      <x:c r="V28" s="550"/>
      <x:c r="W28" s="550"/>
      <x:c r="X28" s="550"/>
      <x:c r="Y28" s="550"/>
      <x:c r="Z28" s="550"/>
      <x:c r="AA28" s="550"/>
      <x:c r="AB28" s="550"/>
      <x:c r="AC28" s="550"/>
      <x:c r="AD28" s="550"/>
      <x:c r="AE28" s="550"/>
      <x:c r="AF28" s="550"/>
      <x:c r="AG28" s="550"/>
      <x:c r="AH28" s="550"/>
      <x:c r="AI28" s="550"/>
      <x:c r="AJ28" s="550"/>
      <x:c r="AK28" s="550"/>
      <x:c r="AL28" s="550"/>
      <x:c r="AM28" s="550"/>
    </x:row>
    <x:row r="29">
      <x:c r="A29" s="550" t="str">
        <x:v>Unmapped deployment rows</x:v>
      </x:c>
      <x:c r="B29" s="550" t="n">
        <x:v>238</x:v>
      </x:c>
      <x:c r="C29" s="550" t="str">
        <x:v>Review</x:v>
      </x:c>
      <x:c r="D29" s="550" t="str">
        <x:v>Resolve before interpreting missing deployment as spare capacity</x:v>
      </x:c>
      <x:c r="E29" s="550"/>
      <x:c r="F29" s="550"/>
      <x:c r="G29" s="550"/>
      <x:c r="H29" s="550"/>
      <x:c r="I29" s="550"/>
      <x:c r="J29" s="550"/>
      <x:c r="K29" s="550"/>
      <x:c r="L29" s="550"/>
      <x:c r="M29" s="550"/>
      <x:c r="N29" s="550"/>
      <x:c r="O29" s="550"/>
      <x:c r="P29" s="550"/>
      <x:c r="Q29" s="550"/>
      <x:c r="R29" s="550"/>
      <x:c r="S29" s="550"/>
      <x:c r="T29" s="550"/>
      <x:c r="U29" s="550"/>
      <x:c r="V29" s="550"/>
      <x:c r="W29" s="550"/>
      <x:c r="X29" s="550"/>
      <x:c r="Y29" s="550"/>
      <x:c r="Z29" s="550"/>
      <x:c r="AA29" s="550"/>
      <x:c r="AB29" s="550"/>
      <x:c r="AC29" s="550"/>
      <x:c r="AD29" s="550"/>
      <x:c r="AE29" s="550"/>
      <x:c r="AF29" s="550"/>
      <x:c r="AG29" s="550"/>
      <x:c r="AH29" s="550"/>
      <x:c r="AI29" s="550"/>
      <x:c r="AJ29" s="550"/>
      <x:c r="AK29" s="550"/>
      <x:c r="AL29" s="550"/>
      <x:c r="AM29" s="550"/>
    </x:row>
  </x:sheetData>
  <x:mergeCells>
    <x:mergeCell ref="A1:L1"/>
    <x:mergeCell ref="A5:B5"/>
    <x:mergeCell ref="A6:B7"/>
    <x:mergeCell ref="C5:D5"/>
    <x:mergeCell ref="C6:D7"/>
    <x:mergeCell ref="E5:F5"/>
    <x:mergeCell ref="E6:F7"/>
    <x:mergeCell ref="G5:H5"/>
    <x:mergeCell ref="G6:H7"/>
    <x:mergeCell ref="I5:J5"/>
    <x:mergeCell ref="I6:J7"/>
    <x:mergeCell ref="K5:L5"/>
    <x:mergeCell ref="K6:L7"/>
  </x:mergeCells>
  <x:conditionalFormatting sqref="Q3:Q3">
    <x:cfRule type="expression" dxfId="0" priority="1">
      <x:formula>LEFT(Q3,4)="PASS"</x:formula>
    </x:cfRule>
    <x:cfRule type="expression" dxfId="1" priority="2">
      <x:formula>Q3="REVIEW"</x:formula>
    </x:cfRule>
  </x:conditionalFormatting>
  <x:conditionalFormatting sqref="A11:J19">
    <x:cfRule type="expression" dxfId="2" priority="3">
      <x:formula>MOD(ROW(),2)=1</x:formula>
    </x:cfRule>
    <x:cfRule type="expression" dxfId="3" priority="4">
      <x:formula>AND($B$3&lt;&gt;"All",$A11=$B$3)</x:formula>
    </x:cfRule>
    <x:cfRule type="expression" dxfId="4" priority="5">
      <x:formula>AND($B$3&lt;&gt;"All",$A11&lt;&gt;$B$3)</x:formula>
    </x:cfRule>
  </x:conditionalFormatting>
  <x:dataValidations count="1">
    <x:dataValidation type="list" sqref="B3">
      <x:formula1>"All,Birmingham,Bristol,Cambridge,Croydon,Glasgow,Leeds,Manchester,Oxford,Thurrock"</x:formula1>
    </x:dataValidation>
  </x:dataValidations>
  <x:pageMargins left="0.7" right="0.7" top="0.75" bottom="0.75" header="0.3" footer="0.3"/>
  <x:drawing xmlns:r="http://schemas.openxmlformats.org/officeDocument/2006/relationships" r:id="Rff66f1f78d094459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20" hidden="0" customWidth="1"/>
    <x:col min="5" max="5" width="24" hidden="0" customWidth="1"/>
    <x:col min="6" max="6" width="22" hidden="0" customWidth="1"/>
    <x:col min="7" max="7" width="20" hidden="0" customWidth="1"/>
    <x:col min="8" max="8" width="20" hidden="0" customWidth="1"/>
    <x:col min="9" max="9" width="20" hidden="0" customWidth="1"/>
    <x:col min="10" max="10" width="24" hidden="0" customWidth="1"/>
  </x:cols>
  <x:sheetData>
    <x:row r="1">
      <x:c r="A1" s="773" t="str">
        <x:v>Costed Baseline to 28 June 2026</x:v>
      </x:c>
      <x:c r="B1" s="747"/>
      <x:c r="C1" s="747"/>
      <x:c r="D1" s="747"/>
      <x:c r="E1" s="747"/>
      <x:c r="F1" s="747"/>
      <x:c r="G1" s="747"/>
      <x:c r="H1" s="747"/>
      <x:c r="I1" s="747"/>
      <x:c r="J1" s="747"/>
      <x:c r="K1" s="550"/>
      <x:c r="L1" s="747" t="str">
        <x:v>Global Branch</x:v>
      </x:c>
      <x:c r="M1" s="747"/>
    </x:row>
    <x:row r="2">
      <x:c r="A2" s="780" t="str">
        <x:v>Utilisation and dependent cost classifications recalculated from refreshed contracted deployment. Total agency spend, leave costs and internal recharge remain fixed until their source data is refreshed.</x:v>
      </x:c>
      <x:c r="B2" s="550"/>
      <x:c r="C2" s="550"/>
      <x:c r="D2" s="550"/>
      <x:c r="E2" s="550"/>
      <x:c r="F2" s="550"/>
      <x:c r="G2" s="550"/>
      <x:c r="H2" s="550"/>
      <x:c r="I2" s="550"/>
      <x:c r="J2" s="550"/>
      <x:c r="K2" s="550"/>
      <x:c r="L2" s="754" t="str">
        <x:v>Selected</x:v>
      </x:c>
      <x:c r="M2" s="754" t="str">
        <x:f>'Summary Dashboard'!$B$3</x:f>
        <x:v>All</x:v>
      </x:c>
    </x:row>
    <x:row r="3">
      <x:c r="A3" s="796" t="str">
        <x:v>Branch</x:v>
      </x:c>
      <x:c r="B3" s="797" t="str">
        <x:v>Contract Utilisation</x:v>
      </x:c>
      <x:c r="C3" s="797" t="str">
        <x:v>Annual Leave Cost (£)</x:v>
      </x:c>
      <x:c r="D3" s="797" t="str">
        <x:v>Other Leave Cost (£)</x:v>
      </x:c>
      <x:c r="E3" s="797" t="str">
        <x:v>Operational Under-utilisation (£)</x:v>
      </x:c>
      <x:c r="F3" s="797" t="str">
        <x:v>Permanent Inefficiency (£)</x:v>
      </x:c>
      <x:c r="G3" s="797" t="str">
        <x:v>Avoidable Agency (£)</x:v>
      </x:c>
      <x:c r="H3" s="797" t="str">
        <x:v>Structural Agency (£)</x:v>
      </x:c>
      <x:c r="I3" s="797" t="str">
        <x:v>Co-existence (£)</x:v>
      </x:c>
      <x:c r="J3" s="798" t="str">
        <x:v>Internal Recharge In / (Out) (£)</x:v>
      </x:c>
      <x:c r="K3" s="789"/>
      <x:c r="L3" s="786" t="str">
        <x:v>View</x:v>
      </x:c>
      <x:c r="M3" s="786" t="str">
        <x:f>IF(M2="All","All branches shown","Selected row highlighted")</x:f>
        <x:v>All branches shown</x:v>
      </x:c>
      <x:c r="N3" s="808"/>
      <x:c r="O3" s="808"/>
      <x:c r="P3" s="808"/>
      <x:c r="Q3" s="808"/>
      <x:c r="R3" s="808"/>
      <x:c r="S3" s="808"/>
      <x:c r="T3" s="808"/>
      <x:c r="U3" s="808"/>
      <x:c r="V3" s="808"/>
      <x:c r="W3" s="808"/>
      <x:c r="X3" s="808"/>
      <x:c r="Y3" s="808"/>
      <x:c r="Z3" s="808"/>
    </x:row>
    <x:row r="4">
      <x:c r="A4" s="789" t="str">
        <x:v>Birmingham</x:v>
      </x:c>
      <x:c r="B4" s="792" t="n">
        <x:v>0.8460276284093086</x:v>
      </x:c>
      <x:c r="C4" s="791" t="n">
        <x:v>20835.907438615053</x:v>
      </x:c>
      <x:c r="D4" s="791" t="n">
        <x:v>731.814701862796</x:v>
      </x:c>
      <x:c r="E4" s="791" t="n">
        <x:v>41379.45061097871</x:v>
      </x:c>
      <x:c r="F4" s="791" t="n">
        <x:v>42111.265312841504</x:v>
      </x:c>
      <x:c r="G4" s="791" t="n">
        <x:v>23850.37679003502</x:v>
      </x:c>
      <x:c r="H4" s="791" t="n">
        <x:v>70666.09320996497</x:v>
      </x:c>
      <x:c r="I4" s="791" t="n">
        <x:v>65961.64210287653</x:v>
      </x:c>
      <x:c r="J4" s="791" t="n">
        <x:v>7598.1</x:v>
      </x:c>
      <x:c r="K4" s="789"/>
      <x:c r="L4" s="789"/>
      <x:c r="M4" s="789"/>
      <x:c r="N4" s="808"/>
      <x:c r="O4" s="808"/>
      <x:c r="P4" s="808"/>
      <x:c r="Q4" s="808"/>
      <x:c r="R4" s="808"/>
      <x:c r="S4" s="808"/>
      <x:c r="T4" s="808"/>
      <x:c r="U4" s="808"/>
      <x:c r="V4" s="808"/>
      <x:c r="W4" s="808"/>
      <x:c r="X4" s="808"/>
      <x:c r="Y4" s="808"/>
      <x:c r="Z4" s="808"/>
    </x:row>
    <x:row r="5">
      <x:c r="A5" s="550" t="str">
        <x:v>Bristol</x:v>
      </x:c>
      <x:c r="B5" s="760" t="n">
        <x:v>0.8517517203407098</x:v>
      </x:c>
      <x:c r="C5" s="759" t="n">
        <x:v>2779.7198495237326</x:v>
      </x:c>
      <x:c r="D5" s="759" t="n">
        <x:v>0</x:v>
      </x:c>
      <x:c r="E5" s="759" t="n">
        <x:v>5413.005465292583</x:v>
      </x:c>
      <x:c r="F5" s="759" t="n">
        <x:v>5413.005465292583</x:v>
      </x:c>
      <x:c r="G5" s="759" t="n">
        <x:v>5059.353647450425</x:v>
      </x:c>
      <x:c r="H5" s="759" t="n">
        <x:v>36399.75635254958</x:v>
      </x:c>
      <x:c r="I5" s="759" t="n">
        <x:v>10472.359112743008</x:v>
      </x:c>
      <x:c r="J5" s="759" t="n">
        <x:v>-3108</x:v>
      </x:c>
      <x:c r="K5" s="550"/>
      <x:c r="L5" s="550"/>
      <x:c r="M5" s="550"/>
    </x:row>
    <x:row r="6">
      <x:c r="A6" s="550" t="str">
        <x:v>Cambridge</x:v>
      </x:c>
      <x:c r="B6" s="760" t="n">
        <x:v>0.5277359571857311</x:v>
      </x:c>
      <x:c r="C6" s="759" t="n">
        <x:v>17968.026809334133</x:v>
      </x:c>
      <x:c r="D6" s="759" t="n">
        <x:v>2487.0860006748926</x:v>
      </x:c>
      <x:c r="E6" s="759" t="n">
        <x:v>115679.77198933205</x:v>
      </x:c>
      <x:c r="F6" s="759" t="n">
        <x:v>118166.85799000695</x:v>
      </x:c>
      <x:c r="G6" s="759" t="n">
        <x:v>12014.70232261805</x:v>
      </x:c>
      <x:c r="H6" s="759" t="n">
        <x:v>3645.9776773819485</x:v>
      </x:c>
      <x:c r="I6" s="759" t="n">
        <x:v>130181.56031262499</x:v>
      </x:c>
      <x:c r="J6" s="759" t="n">
        <x:v>-3642</x:v>
      </x:c>
      <x:c r="K6" s="550"/>
      <x:c r="L6" s="550"/>
      <x:c r="M6" s="550"/>
    </x:row>
    <x:row r="7">
      <x:c r="A7" s="550" t="str">
        <x:v>Croydon</x:v>
      </x:c>
      <x:c r="B7" s="760" t="n">
        <x:v>0.8597643164939474</x:v>
      </x:c>
      <x:c r="C7" s="759" t="n">
        <x:v>24766.22189148336</x:v>
      </x:c>
      <x:c r="D7" s="759" t="n">
        <x:v>892.9526239938407</x:v>
      </x:c>
      <x:c r="E7" s="759" t="n">
        <x:v>33654.70231382122</x:v>
      </x:c>
      <x:c r="F7" s="759" t="n">
        <x:v>34547.65493781506</x:v>
      </x:c>
      <x:c r="G7" s="759" t="n">
        <x:v>16072.238326151226</x:v>
      </x:c>
      <x:c r="H7" s="759" t="n">
        <x:v>60046.511673848785</x:v>
      </x:c>
      <x:c r="I7" s="759" t="n">
        <x:v>50619.89326396628</x:v>
      </x:c>
      <x:c r="J7" s="759" t="n">
        <x:v>-6552.5</x:v>
      </x:c>
      <x:c r="K7" s="550"/>
      <x:c r="L7" s="550"/>
      <x:c r="M7" s="550"/>
    </x:row>
    <x:row r="8">
      <x:c r="A8" s="550" t="str">
        <x:v>Glasgow</x:v>
      </x:c>
      <x:c r="B8" s="760" t="n">
        <x:v>0.760279387313459</x:v>
      </x:c>
      <x:c r="C8" s="759" t="n">
        <x:v>5380.016468057333</x:v>
      </x:c>
      <x:c r="D8" s="759" t="n">
        <x:v>839.090377191104</x:v>
      </x:c>
      <x:c r="E8" s="759" t="n">
        <x:v>18901.230078008193</x:v>
      </x:c>
      <x:c r="F8" s="759" t="n">
        <x:v>19740.320455199297</x:v>
      </x:c>
      <x:c r="G8" s="759" t="n">
        <x:v>14339.403852240765</x:v>
      </x:c>
      <x:c r="H8" s="759" t="n">
        <x:v>64009.29614775923</x:v>
      </x:c>
      <x:c r="I8" s="759" t="n">
        <x:v>34079.72430744006</x:v>
      </x:c>
      <x:c r="J8" s="759" t="n">
        <x:v>5504</x:v>
      </x:c>
      <x:c r="K8" s="550"/>
      <x:c r="L8" s="550"/>
      <x:c r="M8" s="550"/>
    </x:row>
    <x:row r="9">
      <x:c r="A9" s="550" t="str">
        <x:v>Leeds</x:v>
      </x:c>
      <x:c r="B9" s="760" t="n">
        <x:v>0.8256122326418429</x:v>
      </x:c>
      <x:c r="C9" s="759" t="n">
        <x:v>8904.136174189132</x:v>
      </x:c>
      <x:c r="D9" s="759" t="n">
        <x:v>52.28318312559924</x:v>
      </x:c>
      <x:c r="E9" s="759" t="n">
        <x:v>20511.453923235924</x:v>
      </x:c>
      <x:c r="F9" s="759" t="n">
        <x:v>20563.737106361525</x:v>
      </x:c>
      <x:c r="G9" s="759" t="n">
        <x:v>16148.78332241535</x:v>
      </x:c>
      <x:c r="H9" s="759" t="n">
        <x:v>122444.04667758464</x:v>
      </x:c>
      <x:c r="I9" s="759" t="n">
        <x:v>36712.52042877687</x:v>
      </x:c>
      <x:c r="J9" s="759" t="n">
        <x:v>22924.34</x:v>
      </x:c>
      <x:c r="K9" s="550"/>
      <x:c r="L9" s="550"/>
      <x:c r="M9" s="550"/>
    </x:row>
    <x:row r="10">
      <x:c r="A10" s="789" t="str">
        <x:v>Manchester</x:v>
      </x:c>
      <x:c r="B10" s="792" t="n">
        <x:v>0.9829454133292952</x:v>
      </x:c>
      <x:c r="C10" s="791" t="n">
        <x:v>19136.89416899482</x:v>
      </x:c>
      <x:c r="D10" s="791" t="n">
        <x:v>4889.153360877684</x:v>
      </x:c>
      <x:c r="E10" s="791" t="n">
        <x:v>2126.706638440919</x:v>
      </x:c>
      <x:c r="F10" s="791" t="n">
        <x:v>7015.859999318603</x:v>
      </x:c>
      <x:c r="G10" s="791" t="n">
        <x:v>487.01368807826594</x:v>
      </x:c>
      <x:c r="H10" s="791" t="n">
        <x:v>41132.25631192173</x:v>
      </x:c>
      <x:c r="I10" s="791" t="n">
        <x:v>7502.873687396868</x:v>
      </x:c>
      <x:c r="J10" s="791" t="n">
        <x:v>-40189.94</x:v>
      </x:c>
      <x:c r="K10" s="789"/>
      <x:c r="L10" s="789"/>
      <x:c r="M10" s="789"/>
      <x:c r="N10" s="808"/>
      <x:c r="O10" s="808"/>
      <x:c r="P10" s="808"/>
      <x:c r="Q10" s="808"/>
      <x:c r="R10" s="808"/>
      <x:c r="S10" s="808"/>
      <x:c r="T10" s="808"/>
      <x:c r="U10" s="808"/>
      <x:c r="V10" s="808"/>
      <x:c r="W10" s="808"/>
      <x:c r="X10" s="808"/>
      <x:c r="Y10" s="808"/>
      <x:c r="Z10" s="808"/>
    </x:row>
    <x:row r="11">
      <x:c r="A11" s="550" t="str">
        <x:v>Oxford</x:v>
      </x:c>
      <x:c r="B11" s="760" t="n">
        <x:v>0.6517397366727489</x:v>
      </x:c>
      <x:c r="C11" s="759" t="n">
        <x:v>9009.994861914141</x:v>
      </x:c>
      <x:c r="D11" s="759" t="n">
        <x:v>2250.000661294261</x:v>
      </x:c>
      <x:c r="E11" s="759" t="n">
        <x:v>24486.14802546896</x:v>
      </x:c>
      <x:c r="F11" s="759" t="n">
        <x:v>26736.14868676322</x:v>
      </x:c>
      <x:c r="G11" s="759" t="n">
        <x:v>3824.7890904986452</x:v>
      </x:c>
      <x:c r="H11" s="759" t="n">
        <x:v>6084.650909501355</x:v>
      </x:c>
      <x:c r="I11" s="759" t="n">
        <x:v>30560.937777261865</x:v>
      </x:c>
      <x:c r="J11" s="759" t="n">
        <x:v>9799</x:v>
      </x:c>
      <x:c r="K11" s="550"/>
      <x:c r="L11" s="550"/>
      <x:c r="M11" s="550"/>
    </x:row>
    <x:row r="12">
      <x:c r="A12" s="550" t="str">
        <x:v>Thurrock</x:v>
      </x:c>
      <x:c r="B12" s="760" t="n">
        <x:v>0.9369949706254701</x:v>
      </x:c>
      <x:c r="C12" s="759" t="n">
        <x:v>145306.62998391106</x:v>
      </x:c>
      <x:c r="D12" s="759" t="n">
        <x:v>36170.74893355198</x:v>
      </x:c>
      <x:c r="E12" s="759" t="n">
        <x:v>73391.68402116894</x:v>
      </x:c>
      <x:c r="F12" s="759" t="n">
        <x:v>109562.43295472092</x:v>
      </x:c>
      <x:c r="G12" s="759" t="n">
        <x:v>49032.68506959792</x:v>
      </x:c>
      <x:c r="H12" s="759" t="n">
        <x:v>217518.37493040203</x:v>
      </x:c>
      <x:c r="I12" s="759" t="n">
        <x:v>158595.11802431883</x:v>
      </x:c>
      <x:c r="J12" s="759" t="n">
        <x:v>7667</x:v>
      </x:c>
      <x:c r="K12" s="550"/>
      <x:c r="L12" s="550"/>
      <x:c r="M12" s="550"/>
    </x:row>
    <x:row r="13">
      <x:c r="A13" s="804" t="str">
        <x:v>National</x:v>
      </x:c>
      <x:c r="B13" s="805" t="n">
        <x:v>0.8560000282187049</x:v>
      </x:c>
      <x:c r="C13" s="806" t="n">
        <x:v>254087.54764602275</x:v>
      </x:c>
      <x:c r="D13" s="806" t="n">
        <x:v>48313.129842572154</x:v>
      </x:c>
      <x:c r="E13" s="806" t="n">
        <x:v>335544.15306574747</x:v>
      </x:c>
      <x:c r="F13" s="806" t="n">
        <x:v>383857.28290831967</x:v>
      </x:c>
      <x:c r="G13" s="806" t="n">
        <x:v>140829.34610908566</x:v>
      </x:c>
      <x:c r="H13" s="806" t="n">
        <x:v>621946.9638909142</x:v>
      </x:c>
      <x:c r="I13" s="806" t="n">
        <x:v>524686.6290174053</x:v>
      </x:c>
      <x:c r="J13" s="806" t="n">
        <x:v>-1.8189894035458565e-12</x:v>
      </x:c>
      <x:c r="K13" s="550"/>
      <x:c r="L13" s="550"/>
      <x:c r="M13" s="550"/>
    </x:row>
    <x:row r="14">
      <x:c r="A14" s="808"/>
      <x:c r="B14" s="808"/>
      <x:c r="C14" s="808"/>
      <x:c r="D14" s="808"/>
      <x:c r="E14" s="808"/>
      <x:c r="F14" s="808"/>
      <x:c r="G14" s="808"/>
      <x:c r="H14" s="808"/>
      <x:c r="I14" s="808"/>
      <x:c r="J14" s="808"/>
      <x:c r="K14" s="808"/>
      <x:c r="L14" s="808"/>
      <x:c r="M14" s="808"/>
      <x:c r="N14" s="808"/>
      <x:c r="O14" s="808"/>
      <x:c r="P14" s="808"/>
      <x:c r="Q14" s="808"/>
      <x:c r="R14" s="808"/>
      <x:c r="S14" s="808"/>
      <x:c r="T14" s="808"/>
      <x:c r="U14" s="808"/>
      <x:c r="V14" s="808"/>
      <x:c r="W14" s="808"/>
      <x:c r="X14" s="808"/>
      <x:c r="Y14" s="808"/>
      <x:c r="Z14" s="808"/>
    </x:row>
  </x:sheetData>
  <x:mergeCells>
    <x:mergeCell ref="A1:J1"/>
  </x:mergeCells>
  <x:conditionalFormatting sqref="A4:J12">
    <x:cfRule type="expression" dxfId="5" priority="1">
      <x:formula>MOD(ROW(),2)=0</x:formula>
    </x:cfRule>
    <x:cfRule type="expression" dxfId="6" priority="2">
      <x:formula>AND('Summary Dashboard'!$B$3&lt;&gt;"All",$A4='Summary Dashboard'!$B$3)</x:formula>
    </x:cfRule>
    <x:cfRule type="expression" dxfId="7" priority="3">
      <x:formula>AND('Summary Dashboard'!$B$3&lt;&gt;"All",$A4&lt;&gt;'Summary Dashboard'!$B$3)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s="773" t="str">
        <x:v>Current Period — 29 June to 16 July 2026</x:v>
      </x:c>
      <x:c r="B1" s="747"/>
      <x:c r="C1" s="747"/>
      <x:c r="D1" s="550"/>
      <x:c r="E1" s="747" t="str">
        <x:v>Global Branch</x:v>
      </x:c>
      <x:c r="F1" s="747"/>
    </x:row>
    <x:row r="2">
      <x:c r="A2" s="780" t="str">
        <x:v>Utilisation recalculated from refreshed contracted-employee deployed person-days with contracted capacity held static.</x:v>
      </x:c>
      <x:c r="B2" s="550"/>
      <x:c r="C2" s="550"/>
      <x:c r="D2" s="550"/>
      <x:c r="E2" s="754" t="str">
        <x:v>Selected</x:v>
      </x:c>
      <x:c r="F2" s="754" t="str">
        <x:f>'Summary Dashboard'!$B$3</x:f>
        <x:v>All</x:v>
      </x:c>
    </x:row>
    <x:row r="3">
      <x:c r="A3" s="796" t="str">
        <x:v>Branch</x:v>
      </x:c>
      <x:c r="B3" s="797" t="str">
        <x:v>Contract Utilisation</x:v>
      </x:c>
      <x:c r="C3" s="798" t="str">
        <x:v>Uncosted Agency Days</x:v>
      </x:c>
      <x:c r="D3" s="789"/>
      <x:c r="E3" s="786" t="str">
        <x:v>View</x:v>
      </x:c>
      <x:c r="F3" s="786" t="str">
        <x:f>IF(F2="All","All branches shown","Selected row highlighted")</x:f>
        <x:v>All branches shown</x:v>
      </x:c>
      <x:c r="G3" s="808"/>
      <x:c r="H3" s="808"/>
      <x:c r="I3" s="808"/>
      <x:c r="J3" s="808"/>
      <x:c r="K3" s="808"/>
      <x:c r="L3" s="808"/>
      <x:c r="M3" s="808"/>
      <x:c r="N3" s="808"/>
      <x:c r="O3" s="808"/>
      <x:c r="P3" s="808"/>
      <x:c r="Q3" s="808"/>
      <x:c r="R3" s="808"/>
      <x:c r="S3" s="808"/>
      <x:c r="T3" s="808"/>
      <x:c r="U3" s="808"/>
      <x:c r="V3" s="808"/>
      <x:c r="W3" s="808"/>
      <x:c r="X3" s="808"/>
      <x:c r="Y3" s="808"/>
      <x:c r="Z3" s="808"/>
    </x:row>
    <x:row r="4">
      <x:c r="A4" s="789" t="str">
        <x:v>Birmingham</x:v>
      </x:c>
      <x:c r="B4" s="792" t="n">
        <x:v>0.9206233538191397</x:v>
      </x:c>
      <x:c r="C4" s="814" t="n">
        <x:v>79</x:v>
      </x:c>
      <x:c r="D4" s="789"/>
      <x:c r="E4" s="789"/>
      <x:c r="F4" s="789"/>
      <x:c r="G4" s="808"/>
      <x:c r="H4" s="808"/>
      <x:c r="I4" s="808"/>
      <x:c r="J4" s="808"/>
      <x:c r="K4" s="808"/>
      <x:c r="L4" s="808"/>
      <x:c r="M4" s="808"/>
      <x:c r="N4" s="808"/>
      <x:c r="O4" s="808"/>
      <x:c r="P4" s="808"/>
      <x:c r="Q4" s="808"/>
      <x:c r="R4" s="808"/>
      <x:c r="S4" s="808"/>
      <x:c r="T4" s="808"/>
      <x:c r="U4" s="808"/>
      <x:c r="V4" s="808"/>
      <x:c r="W4" s="808"/>
      <x:c r="X4" s="808"/>
      <x:c r="Y4" s="808"/>
      <x:c r="Z4" s="808"/>
    </x:row>
    <x:row r="5">
      <x:c r="A5" s="550" t="str">
        <x:v>Bristol</x:v>
      </x:c>
      <x:c r="B5" s="760" t="n">
        <x:v>0.9885438434342548</x:v>
      </x:c>
      <x:c r="C5" s="811" t="n">
        <x:v>41</x:v>
      </x:c>
      <x:c r="D5" s="550"/>
      <x:c r="E5" s="550"/>
      <x:c r="F5" s="550"/>
    </x:row>
    <x:row r="6">
      <x:c r="A6" s="550" t="str">
        <x:v>Cambridge</x:v>
      </x:c>
      <x:c r="B6" s="760" t="n">
        <x:v>0.86208031264107</x:v>
      </x:c>
      <x:c r="C6" s="811" t="n">
        <x:v>13</x:v>
      </x:c>
      <x:c r="D6" s="550"/>
      <x:c r="E6" s="550"/>
      <x:c r="F6" s="550"/>
    </x:row>
    <x:row r="7">
      <x:c r="A7" s="550" t="str">
        <x:v>Croydon</x:v>
      </x:c>
      <x:c r="B7" s="760" t="n">
        <x:v>0.7977260264927036</x:v>
      </x:c>
      <x:c r="C7" s="811" t="n">
        <x:v>113</x:v>
      </x:c>
      <x:c r="D7" s="550"/>
      <x:c r="E7" s="550"/>
      <x:c r="F7" s="550"/>
    </x:row>
    <x:row r="8">
      <x:c r="A8" s="550" t="str">
        <x:v>Glasgow</x:v>
      </x:c>
      <x:c r="B8" s="760" t="n">
        <x:v>0.8408751103192338</x:v>
      </x:c>
      <x:c r="C8" s="811" t="n">
        <x:v>50</x:v>
      </x:c>
      <x:c r="D8" s="550"/>
      <x:c r="E8" s="550"/>
      <x:c r="F8" s="550"/>
    </x:row>
    <x:row r="9">
      <x:c r="A9" s="550" t="str">
        <x:v>Leeds</x:v>
      </x:c>
      <x:c r="B9" s="760" t="n">
        <x:v>1.024072655651603</x:v>
      </x:c>
      <x:c r="C9" s="811" t="n">
        <x:v>51</x:v>
      </x:c>
      <x:c r="D9" s="550"/>
      <x:c r="E9" s="550"/>
      <x:c r="F9" s="550"/>
    </x:row>
    <x:row r="10">
      <x:c r="A10" s="789" t="str">
        <x:v>Manchester</x:v>
      </x:c>
      <x:c r="B10" s="792" t="n">
        <x:v>0.970125786163522</x:v>
      </x:c>
      <x:c r="C10" s="814" t="n">
        <x:v>4</x:v>
      </x:c>
      <x:c r="D10" s="789"/>
      <x:c r="E10" s="789"/>
      <x:c r="F10" s="789"/>
      <x:c r="G10" s="808"/>
      <x:c r="H10" s="808"/>
      <x:c r="I10" s="808"/>
      <x:c r="J10" s="808"/>
      <x:c r="K10" s="808"/>
      <x:c r="L10" s="808"/>
      <x:c r="M10" s="808"/>
      <x:c r="N10" s="808"/>
      <x:c r="O10" s="808"/>
      <x:c r="P10" s="808"/>
      <x:c r="Q10" s="808"/>
      <x:c r="R10" s="808"/>
      <x:c r="S10" s="808"/>
      <x:c r="T10" s="808"/>
      <x:c r="U10" s="808"/>
      <x:c r="V10" s="808"/>
      <x:c r="W10" s="808"/>
      <x:c r="X10" s="808"/>
      <x:c r="Y10" s="808"/>
      <x:c r="Z10" s="808"/>
    </x:row>
    <x:row r="11">
      <x:c r="A11" s="550" t="str">
        <x:v>Oxford</x:v>
      </x:c>
      <x:c r="B11" s="760" t="n">
        <x:v>0.5149425287356322</x:v>
      </x:c>
      <x:c r="C11" s="811" t="n">
        <x:v>10</x:v>
      </x:c>
      <x:c r="D11" s="550"/>
      <x:c r="E11" s="550"/>
      <x:c r="F11" s="550"/>
    </x:row>
    <x:row r="12">
      <x:c r="A12" s="550" t="str">
        <x:v>Thurrock</x:v>
      </x:c>
      <x:c r="B12" s="760" t="n">
        <x:v>0.9894804954705121</x:v>
      </x:c>
      <x:c r="C12" s="811" t="n">
        <x:v>159</x:v>
      </x:c>
      <x:c r="D12" s="550"/>
      <x:c r="E12" s="550"/>
      <x:c r="F12" s="550"/>
    </x:row>
    <x:row r="13">
      <x:c r="A13" s="804" t="str">
        <x:v>National</x:v>
      </x:c>
      <x:c r="B13" s="805" t="n">
        <x:v>0.9204588646894902</x:v>
      </x:c>
      <x:c r="C13" s="812" t="n">
        <x:v>520</x:v>
      </x:c>
      <x:c r="D13" s="550"/>
      <x:c r="E13" s="550"/>
      <x:c r="F13" s="550"/>
    </x:row>
    <x:row r="14">
      <x:c r="A14" s="808"/>
      <x:c r="B14" s="808"/>
      <x:c r="C14" s="808"/>
      <x:c r="D14" s="808"/>
      <x:c r="E14" s="808"/>
      <x:c r="F14" s="808"/>
      <x:c r="G14" s="808"/>
      <x:c r="H14" s="808"/>
      <x:c r="I14" s="808"/>
      <x:c r="J14" s="808"/>
      <x:c r="K14" s="808"/>
      <x:c r="L14" s="808"/>
      <x:c r="M14" s="808"/>
      <x:c r="N14" s="808"/>
      <x:c r="O14" s="808"/>
      <x:c r="P14" s="808"/>
      <x:c r="Q14" s="808"/>
      <x:c r="R14" s="808"/>
      <x:c r="S14" s="808"/>
      <x:c r="T14" s="808"/>
      <x:c r="U14" s="808"/>
      <x:c r="V14" s="808"/>
      <x:c r="W14" s="808"/>
      <x:c r="X14" s="808"/>
      <x:c r="Y14" s="808"/>
      <x:c r="Z14" s="808"/>
    </x:row>
  </x:sheetData>
  <x:mergeCells>
    <x:mergeCell ref="A1:C1"/>
  </x:mergeCells>
  <x:conditionalFormatting sqref="A4:C12">
    <x:cfRule type="expression" dxfId="8" priority="1">
      <x:formula>MOD(ROW(),2)=0</x:formula>
    </x:cfRule>
    <x:cfRule type="expression" dxfId="9" priority="2">
      <x:formula>AND('Summary Dashboard'!$B$3&lt;&gt;"All",$A4='Summary Dashboard'!$B$3)</x:formula>
    </x:cfRule>
    <x:cfRule type="expression" dxfId="10" priority="3">
      <x:formula>AND('Summary Dashboard'!$B$3&lt;&gt;"All",$A4&lt;&gt;'Summary Dashboard'!$B$3)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14" hidden="0" customWidth="1"/>
    <x:col min="3" max="3" width="28" hidden="0" customWidth="1"/>
    <x:col min="4" max="4" width="18" hidden="0" customWidth="1"/>
    <x:col min="5" max="5" width="22" hidden="0" customWidth="1"/>
    <x:col min="6" max="6" width="22" hidden="0" customWidth="1"/>
    <x:col min="7" max="7" width="26" hidden="0" customWidth="1"/>
    <x:col min="8" max="8" width="34" hidden="0" customWidth="1"/>
    <x:col min="9" max="9" width="14" hidden="0" customWidth="1"/>
    <x:col min="10" max="10" width="30" hidden="0" customWidth="1"/>
    <x:col min="11" max="11" width="70" hidden="0" customWidth="1"/>
  </x:cols>
  <x:sheetData>
    <x:row r="1">
      <x:c r="A1" s="773" t="str">
        <x:v>YTD Activity Source Index</x:v>
      </x:c>
      <x:c r="B1" s="747"/>
      <x:c r="C1" s="747"/>
      <x:c r="D1" s="747"/>
      <x:c r="E1" s="747"/>
      <x:c r="F1" s="747"/>
      <x:c r="G1" s="747"/>
      <x:c r="H1" s="747"/>
      <x:c r="I1" s="747"/>
      <x:c r="J1" s="747"/>
      <x:c r="K1" s="747"/>
      <x:c r="L1" s="550"/>
      <x:c r="M1" s="149"/>
      <x:c r="N1" s="149"/>
    </x:row>
    <x:row r="2">
      <x:c r="A2" s="772" t="str">
        <x:v>Monthly source tabs hold 19,652 work/leave person-days for 208 contracted employees, covering 1 January to 16 July 2026.</x:v>
      </x:c>
      <x:c r="B2" s="748"/>
      <x:c r="C2" s="748"/>
      <x:c r="D2" s="748"/>
      <x:c r="E2" s="748"/>
      <x:c r="F2" s="748"/>
      <x:c r="G2" s="748"/>
      <x:c r="H2" s="748"/>
      <x:c r="I2" s="804" t="str">
        <x:v>Global branch</x:v>
      </x:c>
      <x:c r="J2" s="886" t="str">
        <x:f>'Summary Dashboard'!$B$3</x:f>
        <x:v>All</x:v>
      </x:c>
      <x:c r="K2" s="550"/>
      <x:c r="L2" s="550"/>
      <x:c r="M2" s="71"/>
      <x:c r="N2" s="71"/>
    </x:row>
    <x:row r="3">
      <x:c r="A3" s="796"/>
      <x:c r="B3" s="797"/>
      <x:c r="C3" s="797"/>
      <x:c r="D3" s="797"/>
      <x:c r="E3" s="797"/>
      <x:c r="F3" s="797"/>
      <x:c r="G3" s="797"/>
      <x:c r="H3" s="797"/>
      <x:c r="I3" s="797"/>
      <x:c r="J3" s="797"/>
      <x:c r="K3" s="798"/>
      <x:c r="L3" s="827"/>
      <x:c r="M3" s="828"/>
      <x:c r="N3" s="828"/>
      <x:c r="O3" s="808"/>
      <x:c r="P3" s="808"/>
      <x:c r="Q3" s="808"/>
      <x:c r="R3" s="808"/>
      <x:c r="S3" s="808"/>
      <x:c r="T3" s="808"/>
      <x:c r="U3" s="808"/>
      <x:c r="V3" s="808"/>
      <x:c r="W3" s="808"/>
      <x:c r="X3" s="808"/>
      <x:c r="Y3" s="808"/>
      <x:c r="Z3" s="808"/>
    </x:row>
    <x:row r="4">
      <x:c r="A4" s="796" t="str">
        <x:v>Month</x:v>
      </x:c>
      <x:c r="B4" s="829" t="str">
        <x:v>Person-days</x:v>
      </x:c>
      <x:c r="C4" s="797" t="str">
        <x:v>Worked</x:v>
      </x:c>
      <x:c r="D4" s="797" t="str">
        <x:v>Annual Leave</x:v>
      </x:c>
      <x:c r="E4" s="797" t="str">
        <x:v>Other Leave</x:v>
      </x:c>
      <x:c r="F4" s="797" t="str">
        <x:v>Conflicts</x:v>
      </x:c>
      <x:c r="G4" s="798" t="str">
        <x:v>Source Tab</x:v>
      </x:c>
      <x:c r="H4" s="789"/>
      <x:c r="I4" s="830" t="str">
        <x:v>Control</x:v>
      </x:c>
      <x:c r="J4" s="797" t="str">
        <x:v>Value</x:v>
      </x:c>
      <x:c r="K4" s="797" t="str">
        <x:v>Status</x:v>
      </x:c>
      <x:c r="L4" s="798" t="str">
        <x:v>Action</x:v>
      </x:c>
      <x:c r="M4" s="808"/>
      <x:c r="N4" s="808"/>
      <x:c r="O4" s="808"/>
      <x:c r="P4" s="808"/>
      <x:c r="Q4" s="808"/>
      <x:c r="R4" s="808"/>
      <x:c r="S4" s="808"/>
      <x:c r="T4" s="808"/>
      <x:c r="U4" s="808"/>
      <x:c r="V4" s="808"/>
      <x:c r="W4" s="808"/>
      <x:c r="X4" s="808"/>
      <x:c r="Y4" s="808"/>
      <x:c r="Z4" s="808"/>
    </x:row>
    <x:row r="5">
      <x:c r="A5" s="550" t="str">
        <x:v>2026-01</x:v>
      </x:c>
      <x:c r="B5" s="757" t="n">
        <x:v>2873</x:v>
      </x:c>
      <x:c r="C5" s="550" t="n">
        <x:v>2567</x:v>
      </x:c>
      <x:c r="D5" s="550" t="n">
        <x:v>268</x:v>
      </x:c>
      <x:c r="E5" s="550" t="n">
        <x:v>31</x:v>
      </x:c>
      <x:c r="F5" s="550" t="n">
        <x:v>7</x:v>
      </x:c>
      <x:c r="G5" s="550" t="str">
        <x:v>Activity Jan</x:v>
      </x:c>
      <x:c r="H5" s="550"/>
      <x:c r="I5" s="751" t="str">
        <x:v>Contracted employees</x:v>
      </x:c>
      <x:c r="J5" s="550" t="n">
        <x:v>208</x:v>
      </x:c>
      <x:c r="K5" s="550" t="str">
        <x:v>Loaded</x:v>
      </x:c>
      <x:c r="L5" s="550" t="str">
        <x:v>Maintain employee-number mapping</x:v>
      </x:c>
    </x:row>
    <x:row r="6">
      <x:c r="A6" s="550" t="str">
        <x:v>2026-02</x:v>
      </x:c>
      <x:c r="B6" s="757" t="n">
        <x:v>3074</x:v>
      </x:c>
      <x:c r="C6" s="550" t="n">
        <x:v>2828</x:v>
      </x:c>
      <x:c r="D6" s="550" t="n">
        <x:v>168</x:v>
      </x:c>
      <x:c r="E6" s="550" t="n">
        <x:v>68</x:v>
      </x:c>
      <x:c r="F6" s="550" t="n">
        <x:v>10</x:v>
      </x:c>
      <x:c r="G6" s="550" t="str">
        <x:v>Activity Feb</x:v>
      </x:c>
      <x:c r="H6" s="550"/>
      <x:c r="I6" s="751" t="str">
        <x:v>Activity person-days</x:v>
      </x:c>
      <x:c r="J6" s="550" t="n">
        <x:v>19652</x:v>
      </x:c>
      <x:c r="K6" s="550" t="str">
        <x:v>Loaded</x:v>
      </x:c>
      <x:c r="L6" s="550" t="str">
        <x:v>Refresh weekly</x:v>
      </x:c>
    </x:row>
    <x:row r="7">
      <x:c r="A7" s="550" t="str">
        <x:v>2026-03</x:v>
      </x:c>
      <x:c r="B7" s="757" t="n">
        <x:v>3424</x:v>
      </x:c>
      <x:c r="C7" s="550" t="n">
        <x:v>3149</x:v>
      </x:c>
      <x:c r="D7" s="550" t="n">
        <x:v>199</x:v>
      </x:c>
      <x:c r="E7" s="550" t="n">
        <x:v>72</x:v>
      </x:c>
      <x:c r="F7" s="550" t="n">
        <x:v>4</x:v>
      </x:c>
      <x:c r="G7" s="550" t="str">
        <x:v>Activity Mar</x:v>
      </x:c>
      <x:c r="H7" s="550"/>
      <x:c r="I7" s="751" t="str">
        <x:v>Worked + leave conflicts</x:v>
      </x:c>
      <x:c r="J7" s="550" t="n">
        <x:v>71</x:v>
      </x:c>
      <x:c r="K7" s="550" t="str">
        <x:v>Review</x:v>
      </x:c>
      <x:c r="L7" s="550" t="str">
        <x:v>Validate with HR / Operations</x:v>
      </x:c>
    </x:row>
    <x:row r="8">
      <x:c r="A8" s="550" t="str">
        <x:v>2026-04</x:v>
      </x:c>
      <x:c r="B8" s="757" t="n">
        <x:v>3070</x:v>
      </x:c>
      <x:c r="C8" s="550" t="n">
        <x:v>2708</x:v>
      </x:c>
      <x:c r="D8" s="550" t="n">
        <x:v>290</x:v>
      </x:c>
      <x:c r="E8" s="550" t="n">
        <x:v>56</x:v>
      </x:c>
      <x:c r="F8" s="550" t="n">
        <x:v>16</x:v>
      </x:c>
      <x:c r="G8" s="550" t="str">
        <x:v>Activity Apr</x:v>
      </x:c>
      <x:c r="H8" s="550"/>
      <x:c r="I8" s="751" t="str">
        <x:v>Cross-branch support days</x:v>
      </x:c>
      <x:c r="J8" s="550" t="n">
        <x:v>1317</x:v>
      </x:c>
      <x:c r="K8" s="550" t="str">
        <x:v>Review</x:v>
      </x:c>
      <x:c r="L8" s="550" t="str">
        <x:v>Use to explain mobility and recharge</x:v>
      </x:c>
    </x:row>
    <x:row r="9">
      <x:c r="A9" s="550" t="str">
        <x:v>2026-05</x:v>
      </x:c>
      <x:c r="B9" s="757" t="n">
        <x:v>2836</x:v>
      </x:c>
      <x:c r="C9" s="550" t="n">
        <x:v>2424</x:v>
      </x:c>
      <x:c r="D9" s="550" t="n">
        <x:v>348</x:v>
      </x:c>
      <x:c r="E9" s="550" t="n">
        <x:v>48</x:v>
      </x:c>
      <x:c r="F9" s="550" t="n">
        <x:v>16</x:v>
      </x:c>
      <x:c r="G9" s="550" t="str">
        <x:v>Activity May</x:v>
      </x:c>
      <x:c r="H9" s="550"/>
      <x:c r="I9" s="751" t="str">
        <x:v>Unmapped deployment rows</x:v>
      </x:c>
      <x:c r="J9" s="550" t="n">
        <x:v>238</x:v>
      </x:c>
      <x:c r="K9" s="550" t="str">
        <x:v>Review</x:v>
      </x:c>
      <x:c r="L9" s="550" t="str">
        <x:v>Resolve before interpreting gaps as spare capacity</x:v>
      </x:c>
    </x:row>
    <x:row r="10">
      <x:c r="A10" s="789" t="str">
        <x:v>2026-06</x:v>
      </x:c>
      <x:c r="B10" s="788" t="n">
        <x:v>2903</x:v>
      </x:c>
      <x:c r="C10" s="789" t="n">
        <x:v>2571</x:v>
      </x:c>
      <x:c r="D10" s="789" t="n">
        <x:v>263</x:v>
      </x:c>
      <x:c r="E10" s="789" t="n">
        <x:v>54</x:v>
      </x:c>
      <x:c r="F10" s="789" t="n">
        <x:v>15</x:v>
      </x:c>
      <x:c r="G10" s="789" t="str">
        <x:v>Activity Jun</x:v>
      </x:c>
      <x:c r="H10" s="789"/>
      <x:c r="I10" s="832"/>
      <x:c r="J10" s="789"/>
      <x:c r="K10" s="789"/>
      <x:c r="L10" s="789"/>
      <x:c r="M10" s="808"/>
      <x:c r="N10" s="808"/>
      <x:c r="O10" s="808"/>
      <x:c r="P10" s="808"/>
      <x:c r="Q10" s="808"/>
      <x:c r="R10" s="808"/>
      <x:c r="S10" s="808"/>
      <x:c r="T10" s="808"/>
      <x:c r="U10" s="808"/>
      <x:c r="V10" s="808"/>
      <x:c r="W10" s="808"/>
      <x:c r="X10" s="808"/>
      <x:c r="Y10" s="808"/>
      <x:c r="Z10" s="808"/>
    </x:row>
    <x:row r="11">
      <x:c r="A11" s="550" t="str">
        <x:v>2026-07</x:v>
      </x:c>
      <x:c r="B11" s="757" t="n">
        <x:v>1472</x:v>
      </x:c>
      <x:c r="C11" s="550" t="n">
        <x:v>1438</x:v>
      </x:c>
      <x:c r="D11" s="550" t="n">
        <x:v>28</x:v>
      </x:c>
      <x:c r="E11" s="550" t="n">
        <x:v>3</x:v>
      </x:c>
      <x:c r="F11" s="550" t="n">
        <x:v>3</x:v>
      </x:c>
      <x:c r="G11" s="550" t="str">
        <x:v>Activity Jul</x:v>
      </x:c>
      <x:c r="H11" s="550"/>
      <x:c r="I11" s="751"/>
      <x:c r="J11" s="550"/>
      <x:c r="K11" s="550"/>
      <x:c r="L11" s="550"/>
    </x:row>
    <x:row r="12">
      <x:c r="A12" s="550"/>
      <x:c r="B12" s="757"/>
      <x:c r="C12" s="550"/>
      <x:c r="D12" s="550"/>
      <x:c r="E12" s="550"/>
      <x:c r="F12" s="550"/>
      <x:c r="G12" s="550"/>
      <x:c r="H12" s="550"/>
      <x:c r="I12" s="751"/>
      <x:c r="J12" s="550"/>
      <x:c r="K12" s="550"/>
      <x:c r="L12" s="550"/>
    </x:row>
    <x:row r="13">
      <x:c r="A13" s="550"/>
      <x:c r="B13" s="757"/>
      <x:c r="C13" s="550"/>
      <x:c r="D13" s="550"/>
      <x:c r="E13" s="550"/>
      <x:c r="F13" s="550"/>
      <x:c r="G13" s="550"/>
      <x:c r="H13" s="550"/>
      <x:c r="I13" s="751"/>
      <x:c r="J13" s="550"/>
      <x:c r="K13" s="550"/>
      <x:c r="L13" s="550"/>
    </x:row>
    <x:row r="14">
      <x:c r="A14" s="789"/>
      <x:c r="B14" s="788"/>
      <x:c r="C14" s="789"/>
      <x:c r="D14" s="789"/>
      <x:c r="E14" s="789"/>
      <x:c r="F14" s="789"/>
      <x:c r="G14" s="789"/>
      <x:c r="H14" s="789"/>
      <x:c r="I14" s="832"/>
      <x:c r="J14" s="789"/>
      <x:c r="K14" s="789"/>
      <x:c r="L14" s="789"/>
      <x:c r="M14" s="808"/>
      <x:c r="N14" s="808"/>
      <x:c r="O14" s="808"/>
      <x:c r="P14" s="808"/>
      <x:c r="Q14" s="808"/>
      <x:c r="R14" s="808"/>
      <x:c r="S14" s="808"/>
      <x:c r="T14" s="808"/>
      <x:c r="U14" s="808"/>
      <x:c r="V14" s="808"/>
      <x:c r="W14" s="808"/>
      <x:c r="X14" s="808"/>
      <x:c r="Y14" s="808"/>
      <x:c r="Z14" s="808"/>
    </x:row>
    <x:row r="15">
      <x:c r="A15" s="550"/>
      <x:c r="B15" s="757"/>
      <x:c r="C15" s="550"/>
      <x:c r="D15" s="550"/>
      <x:c r="E15" s="550"/>
      <x:c r="F15" s="550"/>
      <x:c r="G15" s="550"/>
      <x:c r="H15" s="550"/>
      <x:c r="I15" s="751"/>
      <x:c r="J15" s="550"/>
      <x:c r="K15" s="550"/>
      <x:c r="L15" s="550"/>
    </x:row>
    <x:row r="16">
      <x:c r="A16" s="550"/>
      <x:c r="B16" s="757"/>
      <x:c r="C16" s="550"/>
      <x:c r="D16" s="550"/>
      <x:c r="E16" s="550"/>
      <x:c r="F16" s="550"/>
      <x:c r="G16" s="550"/>
      <x:c r="H16" s="550"/>
      <x:c r="I16" s="751"/>
      <x:c r="J16" s="550"/>
      <x:c r="K16" s="550"/>
      <x:c r="L16" s="550"/>
    </x:row>
    <x:row r="17">
      <x:c r="A17" s="550"/>
      <x:c r="B17" s="757"/>
      <x:c r="C17" s="550"/>
      <x:c r="D17" s="550"/>
      <x:c r="E17" s="550"/>
      <x:c r="F17" s="550"/>
      <x:c r="G17" s="550"/>
      <x:c r="H17" s="550"/>
      <x:c r="I17" s="751"/>
      <x:c r="J17" s="550"/>
      <x:c r="K17" s="550"/>
      <x:c r="L17" s="550"/>
    </x:row>
    <x:row r="18">
      <x:c r="A18" s="550"/>
      <x:c r="B18" s="757"/>
      <x:c r="C18" s="550"/>
      <x:c r="D18" s="550"/>
      <x:c r="E18" s="550"/>
      <x:c r="F18" s="550"/>
      <x:c r="G18" s="550"/>
      <x:c r="H18" s="550"/>
      <x:c r="I18" s="751"/>
      <x:c r="J18" s="550"/>
      <x:c r="K18" s="550"/>
      <x:c r="L18" s="550"/>
    </x:row>
    <x:row r="19">
      <x:c r="A19"/>
      <x:c r="B19" s="20"/>
      <x:c r="C19"/>
      <x:c r="D19"/>
      <x:c r="E19"/>
      <x:c r="F19"/>
      <x:c r="G19"/>
      <x:c r="H19"/>
      <x:c r="I19" s="22"/>
      <x:c r="J19"/>
      <x:c r="K19"/>
      <x:c r="L19"/>
    </x:row>
    <x:row r="20">
      <x:c r="A20"/>
      <x:c r="B20" s="20"/>
      <x:c r="C20"/>
      <x:c r="D20"/>
      <x:c r="E20"/>
      <x:c r="F20"/>
      <x:c r="G20"/>
      <x:c r="H20"/>
      <x:c r="I20" s="22"/>
      <x:c r="J20"/>
      <x:c r="K20"/>
      <x:c r="L20"/>
    </x:row>
    <x:row r="21">
      <x:c r="A21"/>
      <x:c r="B21" s="20"/>
      <x:c r="C21"/>
      <x:c r="D21"/>
      <x:c r="E21"/>
      <x:c r="F21"/>
      <x:c r="G21"/>
      <x:c r="H21"/>
      <x:c r="I21" s="22"/>
      <x:c r="J21"/>
      <x:c r="K21"/>
      <x:c r="L21"/>
    </x:row>
    <x:row r="22">
      <x:c r="A22"/>
      <x:c r="B22" s="20"/>
      <x:c r="C22"/>
      <x:c r="D22"/>
      <x:c r="E22"/>
      <x:c r="F22"/>
      <x:c r="G22"/>
      <x:c r="H22"/>
      <x:c r="I22" s="22"/>
      <x:c r="J22"/>
      <x:c r="K22"/>
      <x:c r="L22"/>
    </x:row>
    <x:row r="23">
      <x:c r="A23"/>
      <x:c r="B23" s="20"/>
      <x:c r="C23"/>
      <x:c r="D23"/>
      <x:c r="E23"/>
      <x:c r="F23"/>
      <x:c r="G23"/>
      <x:c r="H23"/>
      <x:c r="I23" s="22"/>
      <x:c r="J23"/>
      <x:c r="K23"/>
      <x:c r="L23"/>
    </x:row>
    <x:row r="24">
      <x:c r="A24"/>
      <x:c r="B24" s="20"/>
      <x:c r="C24"/>
      <x:c r="D24"/>
      <x:c r="E24"/>
      <x:c r="F24"/>
      <x:c r="G24"/>
      <x:c r="H24"/>
      <x:c r="I24" s="22"/>
      <x:c r="J24"/>
      <x:c r="K24"/>
      <x:c r="L24"/>
    </x:row>
    <x:row r="25">
      <x:c r="A25"/>
      <x:c r="B25" s="20"/>
      <x:c r="C25"/>
      <x:c r="D25"/>
      <x:c r="E25"/>
      <x:c r="F25"/>
      <x:c r="G25"/>
      <x:c r="H25"/>
      <x:c r="I25" s="22"/>
      <x:c r="J25"/>
      <x:c r="K25"/>
      <x:c r="L25"/>
    </x:row>
    <x:row r="26">
      <x:c r="A26"/>
      <x:c r="B26" s="20"/>
      <x:c r="C26"/>
      <x:c r="D26"/>
      <x:c r="E26"/>
      <x:c r="F26"/>
      <x:c r="G26"/>
      <x:c r="H26"/>
      <x:c r="I26" s="22"/>
      <x:c r="J26"/>
      <x:c r="K26"/>
      <x:c r="L26"/>
    </x:row>
    <x:row r="27">
      <x:c r="A27"/>
      <x:c r="B27" s="20"/>
      <x:c r="C27"/>
      <x:c r="D27"/>
      <x:c r="E27"/>
      <x:c r="F27"/>
      <x:c r="G27"/>
      <x:c r="H27"/>
      <x:c r="I27" s="22"/>
      <x:c r="J27"/>
      <x:c r="K27"/>
      <x:c r="L27"/>
    </x:row>
    <x:row r="28">
      <x:c r="A28"/>
      <x:c r="B28" s="20"/>
      <x:c r="C28"/>
      <x:c r="D28"/>
      <x:c r="E28"/>
      <x:c r="F28"/>
      <x:c r="G28"/>
      <x:c r="H28"/>
      <x:c r="I28" s="22"/>
      <x:c r="J28"/>
      <x:c r="K28"/>
      <x:c r="L28"/>
    </x:row>
    <x:row r="29">
      <x:c r="A29"/>
      <x:c r="B29" s="20"/>
      <x:c r="C29"/>
      <x:c r="D29"/>
      <x:c r="E29"/>
      <x:c r="F29"/>
      <x:c r="G29"/>
      <x:c r="H29"/>
      <x:c r="I29" s="22"/>
      <x:c r="J29"/>
      <x:c r="K29"/>
      <x:c r="L29"/>
    </x:row>
    <x:row r="30">
      <x:c r="A30"/>
      <x:c r="B30" s="20"/>
      <x:c r="C30"/>
      <x:c r="D30"/>
      <x:c r="E30"/>
      <x:c r="F30"/>
      <x:c r="G30"/>
      <x:c r="H30"/>
      <x:c r="I30" s="22"/>
      <x:c r="J30"/>
      <x:c r="K30"/>
      <x:c r="L30"/>
    </x:row>
    <x:row r="31">
      <x:c r="A31"/>
      <x:c r="B31" s="20"/>
      <x:c r="C31"/>
      <x:c r="D31"/>
      <x:c r="E31"/>
      <x:c r="F31"/>
      <x:c r="G31"/>
      <x:c r="H31"/>
      <x:c r="I31" s="22"/>
      <x:c r="J31"/>
      <x:c r="K31"/>
      <x:c r="L31"/>
    </x:row>
    <x:row r="32">
      <x:c r="A32"/>
      <x:c r="B32" s="20"/>
      <x:c r="C32"/>
      <x:c r="D32"/>
      <x:c r="E32"/>
      <x:c r="F32"/>
      <x:c r="G32"/>
      <x:c r="H32"/>
      <x:c r="I32" s="22"/>
      <x:c r="J32"/>
      <x:c r="K32"/>
      <x:c r="L32"/>
    </x:row>
    <x:row r="33">
      <x:c r="A33"/>
      <x:c r="B33" s="20"/>
      <x:c r="C33"/>
      <x:c r="D33"/>
      <x:c r="E33"/>
      <x:c r="F33"/>
      <x:c r="G33"/>
      <x:c r="H33"/>
      <x:c r="I33" s="22"/>
      <x:c r="J33"/>
      <x:c r="K33"/>
      <x:c r="L33"/>
    </x:row>
    <x:row r="34">
      <x:c r="A34"/>
      <x:c r="B34" s="20"/>
      <x:c r="C34"/>
      <x:c r="D34"/>
      <x:c r="E34"/>
      <x:c r="F34"/>
      <x:c r="G34"/>
      <x:c r="H34"/>
      <x:c r="I34" s="22"/>
      <x:c r="J34"/>
      <x:c r="K34"/>
      <x:c r="L34"/>
    </x:row>
    <x:row r="35">
      <x:c r="A35"/>
      <x:c r="B35" s="20"/>
      <x:c r="C35"/>
      <x:c r="D35"/>
      <x:c r="E35"/>
      <x:c r="F35"/>
      <x:c r="G35"/>
      <x:c r="H35"/>
      <x:c r="I35" s="22"/>
      <x:c r="J35"/>
      <x:c r="K35"/>
      <x:c r="L35"/>
    </x:row>
    <x:row r="36">
      <x:c r="A36"/>
      <x:c r="B36" s="20"/>
      <x:c r="C36"/>
      <x:c r="D36"/>
      <x:c r="E36"/>
      <x:c r="F36"/>
      <x:c r="G36"/>
      <x:c r="H36"/>
      <x:c r="I36" s="22"/>
      <x:c r="J36"/>
      <x:c r="K36"/>
      <x:c r="L36"/>
    </x:row>
    <x:row r="37">
      <x:c r="A37"/>
      <x:c r="B37" s="20"/>
      <x:c r="C37"/>
      <x:c r="D37"/>
      <x:c r="E37"/>
      <x:c r="F37"/>
      <x:c r="G37"/>
      <x:c r="H37"/>
      <x:c r="I37" s="22"/>
      <x:c r="J37"/>
      <x:c r="K37"/>
      <x:c r="L37"/>
    </x:row>
    <x:row r="38">
      <x:c r="A38"/>
      <x:c r="B38" s="20"/>
      <x:c r="C38"/>
      <x:c r="D38"/>
      <x:c r="E38"/>
      <x:c r="F38"/>
      <x:c r="G38"/>
      <x:c r="H38"/>
      <x:c r="I38" s="22"/>
      <x:c r="J38"/>
      <x:c r="K38"/>
      <x:c r="L38"/>
    </x:row>
    <x:row r="39">
      <x:c r="A39"/>
      <x:c r="B39" s="20"/>
      <x:c r="C39"/>
      <x:c r="D39"/>
      <x:c r="E39"/>
      <x:c r="F39"/>
      <x:c r="G39"/>
      <x:c r="H39"/>
      <x:c r="I39" s="22"/>
      <x:c r="J39"/>
      <x:c r="K39"/>
      <x:c r="L39"/>
    </x:row>
    <x:row r="40">
      <x:c r="A40"/>
      <x:c r="B40" s="20"/>
      <x:c r="C40"/>
      <x:c r="D40"/>
      <x:c r="E40"/>
      <x:c r="F40"/>
      <x:c r="G40"/>
      <x:c r="H40"/>
      <x:c r="I40" s="22"/>
      <x:c r="J40"/>
      <x:c r="K40"/>
      <x:c r="L40"/>
    </x:row>
    <x:row r="41">
      <x:c r="A41" t="str">
        <x:v>A Apanisile|2026-07-01</x:v>
      </x:c>
      <x:c r="B41" s="888" t="n">
        <x:v>46204</x:v>
      </x:c>
      <x:c r="C41" t="str">
        <x:v>A Apanisile</x:v>
      </x:c>
      <x:c r="D41" t="str">
        <x:v>Permanent</x:v>
      </x:c>
      <x:c r="E41" t="str">
        <x:v>Thurrock</x:v>
      </x:c>
      <x:c r="F41" t="str">
        <x:v>Operative Porter</x:v>
      </x:c>
      <x:c r="G41" t="str">
        <x:v>402264</x:v>
      </x:c>
      <x:c r="H41" t="str">
        <x:v>AlixPartners LLP</x:v>
      </x:c>
      <x:c r="I41" s="22" t="n">
        <x:v>7.5</x:v>
      </x:c>
      <x:c r="J41" t="str">
        <x:v>Worked</x:v>
      </x:c>
      <x:c r="K41" t="str">
        <x:v>Worked: 1 record(s) | Branch: Thurrock | Role: Operative Porter | Jobs: 402264 | Customers: AlixPartners LLP | Hours: 7.5</x:v>
      </x:c>
      <x:c r="L41" t="str">
        <x:v>Include</x:v>
      </x:c>
    </x:row>
    <x:row r="42">
      <x:c r="A42" t="str">
        <x:v>A Apanisile|2026-07-02</x:v>
      </x:c>
      <x:c r="B42" s="888" t="n">
        <x:v>46205</x:v>
      </x:c>
      <x:c r="C42" t="str">
        <x:v>A Apanisile</x:v>
      </x:c>
      <x:c r="D42" t="str">
        <x:v>Permanent</x:v>
      </x:c>
      <x:c r="E42" t="str">
        <x:v>Thurrock</x:v>
      </x:c>
      <x:c r="F42" t="str">
        <x:v>Operative Porter</x:v>
      </x:c>
      <x:c r="G42" t="str">
        <x:v>401175</x:v>
      </x:c>
      <x:c r="H42" t="str">
        <x:v>Hogan Lovells LLP</x:v>
      </x:c>
      <x:c r="I42" s="22" t="n">
        <x:v>5.5</x:v>
      </x:c>
      <x:c r="J42" t="str">
        <x:v>Worked</x:v>
      </x:c>
      <x:c r="K42" t="str">
        <x:v>Worked: 1 record(s) | Branch: Thurrock | Role: Operative Porter | Jobs: 401175 | Customers: Hogan Lovells LLP | Hours: 5.5</x:v>
      </x:c>
      <x:c r="L42" t="str">
        <x:v>Include</x:v>
      </x:c>
    </x:row>
    <x:row r="43">
      <x:c r="A43" t="str">
        <x:v>A Apanisile|2026-07-03</x:v>
      </x:c>
      <x:c r="B43" s="888" t="n">
        <x:v>46206</x:v>
      </x:c>
      <x:c r="C43" t="str">
        <x:v>A Apanisile</x:v>
      </x:c>
      <x:c r="D43" t="str">
        <x:v>Permanent</x:v>
      </x:c>
      <x:c r="E43" t="str">
        <x:v>Thurrock</x:v>
      </x:c>
      <x:c r="F43" t="str">
        <x:v>Operative Porter</x:v>
      </x:c>
      <x:c r="G43" t="str">
        <x:v>401175</x:v>
      </x:c>
      <x:c r="H43" t="str">
        <x:v>Hogan Lovells LLP</x:v>
      </x:c>
      <x:c r="I43" s="22" t="n">
        <x:v>17</x:v>
      </x:c>
      <x:c r="J43" t="str">
        <x:v>Worked</x:v>
      </x:c>
      <x:c r="K43" t="str">
        <x:v>Worked: 1 record(s) | Branch: Thurrock | Role: Operative Porter | Jobs: 401175 | Customers: Hogan Lovells LLP | Hours: 17.0</x:v>
      </x:c>
      <x:c r="L43" t="str">
        <x:v>Include</x:v>
      </x:c>
    </x:row>
    <x:row r="44">
      <x:c r="A44" t="str">
        <x:v>A Apanisile|2026-07-06</x:v>
      </x:c>
      <x:c r="B44" s="888" t="n">
        <x:v>46209</x:v>
      </x:c>
      <x:c r="C44" t="str">
        <x:v>A Apanisile</x:v>
      </x:c>
      <x:c r="D44" t="str">
        <x:v>Permanent</x:v>
      </x:c>
      <x:c r="E44" t="str">
        <x:v>Thurrock</x:v>
      </x:c>
      <x:c r="F44" t="str">
        <x:v>Operative Porter</x:v>
      </x:c>
      <x:c r="G44" t="str">
        <x:v>401175</x:v>
      </x:c>
      <x:c r="H44" t="str">
        <x:v>Hogan Lovells LLP</x:v>
      </x:c>
      <x:c r="I44" s="22" t="n">
        <x:v>11.5</x:v>
      </x:c>
      <x:c r="J44" t="str">
        <x:v>Worked</x:v>
      </x:c>
      <x:c r="K44" t="str">
        <x:v>Worked: 1 record(s) | Branch: Thurrock | Role: Operative Porter | Jobs: 401175 | Customers: Hogan Lovells LLP | Hours: 11.5</x:v>
      </x:c>
      <x:c r="L44" t="str">
        <x:v>Include</x:v>
      </x:c>
    </x:row>
    <x:row r="45">
      <x:c r="A45" t="str">
        <x:v>A Apanisile|2026-07-07</x:v>
      </x:c>
      <x:c r="B45" s="888" t="n">
        <x:v>46210</x:v>
      </x:c>
      <x:c r="C45" t="str">
        <x:v>A Apanisile</x:v>
      </x:c>
      <x:c r="D45" t="str">
        <x:v>Permanent</x:v>
      </x:c>
      <x:c r="E45" t="str">
        <x:v>Thurrock</x:v>
      </x:c>
      <x:c r="F45" t="str">
        <x:v>Operative Skilled</x:v>
      </x:c>
      <x:c r="G45" t="str">
        <x:v>403219</x:v>
      </x:c>
      <x:c r="H45" t="str">
        <x:v>Jurado/Slendy</x:v>
      </x:c>
      <x:c r="I45" s="22" t="n">
        <x:v>8.5</x:v>
      </x:c>
      <x:c r="J45" t="str">
        <x:v>Worked</x:v>
      </x:c>
      <x:c r="K45" t="str">
        <x:v>Worked: 1 record(s) | Branch: Thurrock | Role: Operative Skilled | Jobs: 403219 | Customers: Jurado/Slendy | Hours: 8.5</x:v>
      </x:c>
      <x:c r="L45" t="str">
        <x:v>Include</x:v>
      </x:c>
    </x:row>
    <x:row r="46">
      <x:c r="A46" t="str">
        <x:v>A Apanisile|2026-07-08</x:v>
      </x:c>
      <x:c r="B46" s="888" t="n">
        <x:v>46211</x:v>
      </x:c>
      <x:c r="C46" t="str">
        <x:v>A Apanisile</x:v>
      </x:c>
      <x:c r="D46" t="str">
        <x:v>Permanent</x:v>
      </x:c>
      <x:c r="E46" t="str">
        <x:v>Thurrock</x:v>
      </x:c>
      <x:c r="F46" t="str">
        <x:v>Operative Skilled</x:v>
      </x:c>
      <x:c r="G46" t="str">
        <x:v>403219</x:v>
      </x:c>
      <x:c r="H46" t="str">
        <x:v>Jurado/Slendy</x:v>
      </x:c>
      <x:c r="I46" s="22" t="n">
        <x:v>8</x:v>
      </x:c>
      <x:c r="J46" t="str">
        <x:v>Worked</x:v>
      </x:c>
      <x:c r="K46" t="str">
        <x:v>Worked: 1 record(s) | Branch: Thurrock | Role: Operative Skilled | Jobs: 403219 | Customers: Jurado/Slendy | Hours: 8.0</x:v>
      </x:c>
      <x:c r="L46" t="str">
        <x:v>Include</x:v>
      </x:c>
    </x:row>
    <x:row r="47">
      <x:c r="A47" t="str">
        <x:v>A Apanisile|2026-07-09</x:v>
      </x:c>
      <x:c r="B47" s="888" t="n">
        <x:v>46212</x:v>
      </x:c>
      <x:c r="C47" t="str">
        <x:v>A Apanisile</x:v>
      </x:c>
      <x:c r="D47" t="str">
        <x:v>Permanent</x:v>
      </x:c>
      <x:c r="E47" t="str">
        <x:v>Thurrock</x:v>
      </x:c>
      <x:c r="F47" t="str">
        <x:v>Operative Skilled</x:v>
      </x:c>
      <x:c r="G47" t="str">
        <x:v>398126</x:v>
      </x:c>
      <x:c r="H47" t="str">
        <x:v>Saunders/Tracey</x:v>
      </x:c>
      <x:c r="I47" s="22" t="n">
        <x:v>8.5</x:v>
      </x:c>
      <x:c r="J47" t="str">
        <x:v>Worked</x:v>
      </x:c>
      <x:c r="K47" t="str">
        <x:v>Worked: 1 record(s) | Branch: Thurrock | Role: Operative Skilled | Jobs: 398126 | Customers: Saunders/Tracey | Hours: 8.5</x:v>
      </x:c>
      <x:c r="L47" t="str">
        <x:v>Include</x:v>
      </x:c>
    </x:row>
    <x:row r="48">
      <x:c r="A48" t="str">
        <x:v>A Apanisile|2026-07-10</x:v>
      </x:c>
      <x:c r="B48" s="888" t="n">
        <x:v>46213</x:v>
      </x:c>
      <x:c r="C48" t="str">
        <x:v>A Apanisile</x:v>
      </x:c>
      <x:c r="D48" t="str">
        <x:v>Permanent</x:v>
      </x:c>
      <x:c r="E48" t="str">
        <x:v>Thurrock</x:v>
      </x:c>
      <x:c r="F48" t="str">
        <x:v>Operative Porter</x:v>
      </x:c>
      <x:c r="G48" t="str">
        <x:v>403315, 403150</x:v>
      </x:c>
      <x:c r="H48" t="str">
        <x:v>Bank of America Merrill Lynch; Knotel UK Ltd</x:v>
      </x:c>
      <x:c r="I48" s="22" t="n">
        <x:v>15</x:v>
      </x:c>
      <x:c r="J48" t="str">
        <x:v>Worked — 2 records</x:v>
      </x:c>
      <x:c r="K48" t="str">
        <x:v>Worked: 2 record(s) | Branch: Thurrock | Role: Operative Porter | Jobs: 403315, 403150 | Customers: Bank of America Merrill Lynch; Knotel UK Ltd | Hours: 15.0</x:v>
      </x:c>
      <x:c r="L48" t="str">
        <x:v>Include</x:v>
      </x:c>
    </x:row>
    <x:row r="49">
      <x:c r="A49" t="str">
        <x:v>A Apanisile|2026-07-11</x:v>
      </x:c>
      <x:c r="B49" s="888" t="n">
        <x:v>46214</x:v>
      </x:c>
      <x:c r="C49" t="str">
        <x:v>A Apanisile</x:v>
      </x:c>
      <x:c r="D49" t="str">
        <x:v>Permanent</x:v>
      </x:c>
      <x:c r="E49" t="str">
        <x:v>Thurrock</x:v>
      </x:c>
      <x:c r="F49" t="str">
        <x:v>Operative Porter</x:v>
      </x:c>
      <x:c r="G49" t="str">
        <x:v>403315</x:v>
      </x:c>
      <x:c r="H49" t="str">
        <x:v>Bank of America Merrill Lynch</x:v>
      </x:c>
      <x:c r="I49" s="22" t="n">
        <x:v>8.5</x:v>
      </x:c>
      <x:c r="J49" t="str">
        <x:v>Worked</x:v>
      </x:c>
      <x:c r="K49" t="str">
        <x:v>Worked: 1 record(s) | Branch: Thurrock | Role: Operative Porter | Jobs: 403315 | Customers: Bank of America Merrill Lynch | Hours: 8.5</x:v>
      </x:c>
      <x:c r="L49" t="str">
        <x:v>Include</x:v>
      </x:c>
    </x:row>
    <x:row r="50">
      <x:c r="A50" t="str">
        <x:v>A Apanisile|2026-07-13</x:v>
      </x:c>
      <x:c r="B50" s="888" t="n">
        <x:v>46216</x:v>
      </x:c>
      <x:c r="C50" t="str">
        <x:v>A Apanisile</x:v>
      </x:c>
      <x:c r="D50" t="str">
        <x:v>Permanent</x:v>
      </x:c>
      <x:c r="E50" t="str">
        <x:v>Thurrock</x:v>
      </x:c>
      <x:c r="F50" t="str">
        <x:v>Operative Porter</x:v>
      </x:c>
      <x:c r="G50" t="str">
        <x:v>398446</x:v>
      </x:c>
      <x:c r="H50" t="str">
        <x:v>Royal Entomological society</x:v>
      </x:c>
      <x:c r="I50" s="22" t="n">
        <x:v>8.5</x:v>
      </x:c>
      <x:c r="J50" t="str">
        <x:v>Worked</x:v>
      </x:c>
      <x:c r="K50" t="str">
        <x:v>Worked: 1 record(s) | Branch: Thurrock | Role: Operative Porter | Jobs: 398446 | Customers: Royal Entomological society | Hours: 8.5</x:v>
      </x:c>
      <x:c r="L50" t="str">
        <x:v>Include</x:v>
      </x:c>
    </x:row>
    <x:row r="51">
      <x:c r="A51" t="str">
        <x:v>A Apanisile|2026-07-14</x:v>
      </x:c>
      <x:c r="B51" s="888" t="n">
        <x:v>46217</x:v>
      </x:c>
      <x:c r="C51" t="str">
        <x:v>A Apanisile</x:v>
      </x:c>
      <x:c r="D51" t="str">
        <x:v>Permanent</x:v>
      </x:c>
      <x:c r="E51" t="str">
        <x:v>Thurrock</x:v>
      </x:c>
      <x:c r="F51" t="str">
        <x:v>Operative Porter</x:v>
      </x:c>
      <x:c r="G51" t="str">
        <x:v>398446</x:v>
      </x:c>
      <x:c r="H51" t="str">
        <x:v>Royal Entomological society</x:v>
      </x:c>
      <x:c r="I51" s="22" t="n">
        <x:v>11</x:v>
      </x:c>
      <x:c r="J51" t="str">
        <x:v>Worked</x:v>
      </x:c>
      <x:c r="K51" t="str">
        <x:v>Worked: 1 record(s) | Branch: Thurrock | Role: Operative Porter | Jobs: 398446 | Customers: Royal Entomological society | Hours: 11.0</x:v>
      </x:c>
      <x:c r="L51" t="str">
        <x:v>Include</x:v>
      </x:c>
    </x:row>
    <x:row r="52">
      <x:c r="A52" t="str">
        <x:v>A Apanisile|2026-07-15</x:v>
      </x:c>
      <x:c r="B52" s="888" t="n">
        <x:v>46218</x:v>
      </x:c>
      <x:c r="C52" t="str">
        <x:v>A Apanisile</x:v>
      </x:c>
      <x:c r="D52" t="str">
        <x:v>Permanent</x:v>
      </x:c>
      <x:c r="E52" t="str">
        <x:v>Thurrock</x:v>
      </x:c>
      <x:c r="F52" t="str">
        <x:v>Operative Porter</x:v>
      </x:c>
      <x:c r="G52" t="str">
        <x:v>398446</x:v>
      </x:c>
      <x:c r="H52" t="str">
        <x:v>Royal Entomological society</x:v>
      </x:c>
      <x:c r="I52" s="22" t="n">
        <x:v>8</x:v>
      </x:c>
      <x:c r="J52" t="str">
        <x:v>Worked</x:v>
      </x:c>
      <x:c r="K52" t="str">
        <x:v>Worked: 1 record(s) | Branch: Thurrock | Role: Operative Porter | Jobs: 398446 | Customers: Royal Entomological society | Hours: 8.0</x:v>
      </x:c>
      <x:c r="L52" t="str">
        <x:v>Include</x:v>
      </x:c>
    </x:row>
    <x:row r="53">
      <x:c r="A53" t="str">
        <x:v>A Apanisile|2026-07-16</x:v>
      </x:c>
      <x:c r="B53" s="888" t="n">
        <x:v>46219</x:v>
      </x:c>
      <x:c r="C53" t="str">
        <x:v>A Apanisile</x:v>
      </x:c>
      <x:c r="D53" t="str">
        <x:v>Permanent</x:v>
      </x:c>
      <x:c r="E53" t="str">
        <x:v>Thurrock</x:v>
      </x:c>
      <x:c r="F53" t="str">
        <x:v>Operative Porter</x:v>
      </x:c>
      <x:c r="G53" t="str">
        <x:v>398446</x:v>
      </x:c>
      <x:c r="H53" t="str">
        <x:v>Royal Entomological society</x:v>
      </x:c>
      <x:c r="I53" s="22" t="n">
        <x:v>9</x:v>
      </x:c>
      <x:c r="J53" t="str">
        <x:v>Worked</x:v>
      </x:c>
      <x:c r="K53" t="str">
        <x:v>Worked: 1 record(s) | Branch: Thurrock | Role: Operative Porter | Jobs: 398446 | Customers: Royal Entomological society | Hours: 9.0</x:v>
      </x:c>
      <x:c r="L53" t="str">
        <x:v>Include</x:v>
      </x:c>
    </x:row>
    <x:row r="54">
      <x:c r="A54" t="str">
        <x:v>A Barladeanu|2026-07-01</x:v>
      </x:c>
      <x:c r="B54" s="888" t="n">
        <x:v>46204</x:v>
      </x:c>
      <x:c r="C54" t="str">
        <x:v>A Barladeanu</x:v>
      </x:c>
      <x:c r="D54" t="str">
        <x:v>Permanent</x:v>
      </x:c>
      <x:c r="E54" t="str">
        <x:v>Thurrock</x:v>
      </x:c>
      <x:c r="F54" t="str">
        <x:v>Operative Skilled</x:v>
      </x:c>
      <x:c r="G54" t="str">
        <x:v>403163</x:v>
      </x:c>
      <x:c r="H54" t="str">
        <x:v>University of Hertfordshire</x:v>
      </x:c>
      <x:c r="I54" s="22" t="n">
        <x:v>8</x:v>
      </x:c>
      <x:c r="J54" t="str">
        <x:v>Worked</x:v>
      </x:c>
      <x:c r="K54" t="str">
        <x:v>Worked: 1 record(s) | Branch: Thurrock | Role: Operative Skilled | Jobs: 403163 | Customers: University of Hertfordshire | Hours: 8.0</x:v>
      </x:c>
      <x:c r="L54" t="str">
        <x:v>Include</x:v>
      </x:c>
    </x:row>
    <x:row r="55">
      <x:c r="A55" t="str">
        <x:v>A Barladeanu|2026-07-02</x:v>
      </x:c>
      <x:c r="B55" s="888" t="n">
        <x:v>46205</x:v>
      </x:c>
      <x:c r="C55" t="str">
        <x:v>A Barladeanu</x:v>
      </x:c>
      <x:c r="D55" t="str">
        <x:v>Permanent</x:v>
      </x:c>
      <x:c r="E55" t="str">
        <x:v>Thurrock</x:v>
      </x:c>
      <x:c r="F55" t="str">
        <x:v>Operative Skilled</x:v>
      </x:c>
      <x:c r="G55" t="str">
        <x:v>403219</x:v>
      </x:c>
      <x:c r="H55" t="str">
        <x:v>Jurado/Slendy</x:v>
      </x:c>
      <x:c r="I55" s="22" t="n">
        <x:v>2.5</x:v>
      </x:c>
      <x:c r="J55" t="str">
        <x:v>Worked</x:v>
      </x:c>
      <x:c r="K55" t="str">
        <x:v>Worked: 1 record(s) | Branch: Thurrock | Role: Operative Skilled | Jobs: 403219 | Customers: Jurado/Slendy | Hours: 2.5</x:v>
      </x:c>
      <x:c r="L55" t="str">
        <x:v>Include</x:v>
      </x:c>
    </x:row>
    <x:row r="56">
      <x:c r="A56" t="str">
        <x:v>A Barladeanu|2026-07-03</x:v>
      </x:c>
      <x:c r="B56" s="888" t="n">
        <x:v>46206</x:v>
      </x:c>
      <x:c r="C56" t="str">
        <x:v>A Barladeanu</x:v>
      </x:c>
      <x:c r="D56" t="str">
        <x:v>Permanent</x:v>
      </x:c>
      <x:c r="E56" t="str">
        <x:v>Thurrock</x:v>
      </x:c>
      <x:c r="F56" t="str">
        <x:v>Operative Skilled</x:v>
      </x:c>
      <x:c r="G56" t="str">
        <x:v>403160</x:v>
      </x:c>
      <x:c r="H56" t="str">
        <x:v>BNP Paribas Limited</x:v>
      </x:c>
      <x:c r="I56" s="22" t="n">
        <x:v>10</x:v>
      </x:c>
      <x:c r="J56" t="str">
        <x:v>Worked</x:v>
      </x:c>
      <x:c r="K56" t="str">
        <x:v>Worked: 1 record(s) | Branch: Thurrock | Role: Operative Skilled | Jobs: 403160 | Customers: BNP Paribas Limited | Hours: 10.0</x:v>
      </x:c>
      <x:c r="L56" t="str">
        <x:v>Include</x:v>
      </x:c>
    </x:row>
    <x:row r="57">
      <x:c r="A57" t="str">
        <x:v>A Barladeanu|2026-07-04</x:v>
      </x:c>
      <x:c r="B57" s="888" t="n">
        <x:v>46207</x:v>
      </x:c>
      <x:c r="C57" t="str">
        <x:v>A Barladeanu</x:v>
      </x:c>
      <x:c r="D57" t="str">
        <x:v>Permanent</x:v>
      </x:c>
      <x:c r="E57" t="str">
        <x:v>Thurrock</x:v>
      </x:c>
      <x:c r="F57" t="str">
        <x:v>Operative Skilled</x:v>
      </x:c>
      <x:c r="G57" t="str">
        <x:v>403160</x:v>
      </x:c>
      <x:c r="H57" t="str">
        <x:v>BNP Paribas Limited</x:v>
      </x:c>
      <x:c r="I57" s="22" t="n">
        <x:v>10.5</x:v>
      </x:c>
      <x:c r="J57" t="str">
        <x:v>Worked</x:v>
      </x:c>
      <x:c r="K57" t="str">
        <x:v>Worked: 1 record(s) | Branch: Thurrock | Role: Operative Skilled | Jobs: 403160 | Customers: BNP Paribas Limited | Hours: 10.5</x:v>
      </x:c>
      <x:c r="L57" t="str">
        <x:v>Include</x:v>
      </x:c>
    </x:row>
    <x:row r="58">
      <x:c r="A58" t="str">
        <x:v>A Barladeanu|2026-07-05</x:v>
      </x:c>
      <x:c r="B58" s="888" t="n">
        <x:v>46208</x:v>
      </x:c>
      <x:c r="C58" t="str">
        <x:v>A Barladeanu</x:v>
      </x:c>
      <x:c r="D58" t="str">
        <x:v>Permanent</x:v>
      </x:c>
      <x:c r="E58" t="str">
        <x:v>Thurrock</x:v>
      </x:c>
      <x:c r="F58" t="str">
        <x:v>Operative Skilled</x:v>
      </x:c>
      <x:c r="G58" t="str">
        <x:v>403160</x:v>
      </x:c>
      <x:c r="H58" t="str">
        <x:v>BNP Paribas Limited</x:v>
      </x:c>
      <x:c r="I58" s="22" t="n">
        <x:v>10.5</x:v>
      </x:c>
      <x:c r="J58" t="str">
        <x:v>Worked</x:v>
      </x:c>
      <x:c r="K58" t="str">
        <x:v>Worked: 1 record(s) | Branch: Thurrock | Role: Operative Skilled | Jobs: 403160 | Customers: BNP Paribas Limited | Hours: 10.5</x:v>
      </x:c>
      <x:c r="L58" t="str">
        <x:v>Include</x:v>
      </x:c>
    </x:row>
    <x:row r="59">
      <x:c r="A59" t="str">
        <x:v>A Barladeanu|2026-07-06</x:v>
      </x:c>
      <x:c r="B59" s="888" t="n">
        <x:v>46209</x:v>
      </x:c>
      <x:c r="C59" t="str">
        <x:v>A Barladeanu</x:v>
      </x:c>
      <x:c r="D59" t="str">
        <x:v>Permanent</x:v>
      </x:c>
      <x:c r="E59" t="str">
        <x:v>Thurrock</x:v>
      </x:c>
      <x:c r="F59" t="str">
        <x:v>Operative Skilled</x:v>
      </x:c>
      <x:c r="G59" t="str">
        <x:v>403087</x:v>
      </x:c>
      <x:c r="H59" t="str">
        <x:v>Heywood/Ms Theresa</x:v>
      </x:c>
      <x:c r="I59" s="22" t="n">
        <x:v>9</x:v>
      </x:c>
      <x:c r="J59" t="str">
        <x:v>Worked</x:v>
      </x:c>
      <x:c r="K59" t="str">
        <x:v>Worked: 1 record(s) | Branch: Thurrock | Role: Operative Skilled | Jobs: 403087 | Customers: Heywood/Ms Theresa | Hours: 9.0</x:v>
      </x:c>
      <x:c r="L59" t="str">
        <x:v>Include</x:v>
      </x:c>
    </x:row>
    <x:row r="60">
      <x:c r="A60" t="str">
        <x:v>A Barladeanu|2026-07-07</x:v>
      </x:c>
      <x:c r="B60" s="888" t="n">
        <x:v>46210</x:v>
      </x:c>
      <x:c r="C60" t="str">
        <x:v>A Barladeanu</x:v>
      </x:c>
      <x:c r="D60" t="str">
        <x:v>Permanent</x:v>
      </x:c>
      <x:c r="E60" t="str">
        <x:v>Thurrock</x:v>
      </x:c>
      <x:c r="F60" t="str">
        <x:v>Operative Skilled</x:v>
      </x:c>
      <x:c r="G60" t="str">
        <x:v>403087</x:v>
      </x:c>
      <x:c r="H60" t="str">
        <x:v>Heywood/Ms Theresa</x:v>
      </x:c>
      <x:c r="I60" s="22" t="n">
        <x:v>8</x:v>
      </x:c>
      <x:c r="J60" t="str">
        <x:v>Worked</x:v>
      </x:c>
      <x:c r="K60" t="str">
        <x:v>Worked: 1 record(s) | Branch: Thurrock | Role: Operative Skilled | Jobs: 403087 | Customers: Heywood/Ms Theresa | Hours: 8.0</x:v>
      </x:c>
      <x:c r="L60" t="str">
        <x:v>Include</x:v>
      </x:c>
    </x:row>
    <x:row r="61">
      <x:c r="A61" t="str">
        <x:v>A Barladeanu|2026-07-15</x:v>
      </x:c>
      <x:c r="B61" s="888" t="n">
        <x:v>46218</x:v>
      </x:c>
      <x:c r="C61" t="str">
        <x:v>A Barladeanu</x:v>
      </x:c>
      <x:c r="D61" t="str">
        <x:v>Permanent</x:v>
      </x:c>
      <x:c r="E61" t="str">
        <x:v>Thurrock</x:v>
      </x:c>
      <x:c r="F61" t="str">
        <x:v>Operative Skilled</x:v>
      </x:c>
      <x:c r="G61" t="str">
        <x:v>403481, 403221</x:v>
      </x:c>
      <x:c r="H61" t="str">
        <x:v>Daramola / Olawale/Mr &amp; Mrs Esther &amp; Oluwasegun; Jalloh/Ms Fatmata</x:v>
      </x:c>
      <x:c r="I61" s="22" t="n">
        <x:v>4.5</x:v>
      </x:c>
      <x:c r="J61" t="str">
        <x:v>Worked — 2 records</x:v>
      </x:c>
      <x:c r="K61" t="str">
        <x:v>Worked: 2 record(s) | Branch: Thurrock | Role: Operative Skilled | Jobs: 403481, 403221 | Customers: Daramola / Olawale/Mr &amp; Mrs Esther &amp; Oluwasegun; Jalloh/Ms Fatmata | Hours: 4.5</x:v>
      </x:c>
      <x:c r="L61" t="str">
        <x:v>Include</x:v>
      </x:c>
    </x:row>
    <x:row r="62">
      <x:c r="A62" t="str">
        <x:v>A Barladeanu|2026-07-16</x:v>
      </x:c>
      <x:c r="B62" s="888" t="n">
        <x:v>46219</x:v>
      </x:c>
      <x:c r="C62" t="str">
        <x:v>A Barladeanu</x:v>
      </x:c>
      <x:c r="D62" t="str">
        <x:v>Permanent</x:v>
      </x:c>
      <x:c r="E62" t="str">
        <x:v>Thurrock</x:v>
      </x:c>
      <x:c r="F62" t="str">
        <x:v>Operative Porter</x:v>
      </x:c>
      <x:c r="G62" t="str">
        <x:v>403433</x:v>
      </x:c>
      <x:c r="H62" t="str">
        <x:v>Tecle/Ms Eden</x:v>
      </x:c>
      <x:c r="I62" s="22" t="n">
        <x:v>7.5</x:v>
      </x:c>
      <x:c r="J62" t="str">
        <x:v>Worked</x:v>
      </x:c>
      <x:c r="K62" t="str">
        <x:v>Worked: 1 record(s) | Branch: Thurrock | Role: Operative Porter | Jobs: 403433 | Customers: Tecle/Ms Eden | Hours: 7.5</x:v>
      </x:c>
      <x:c r="L62" t="str">
        <x:v>Include</x:v>
      </x:c>
    </x:row>
    <x:row r="63">
      <x:c r="A63" t="str">
        <x:v>Al Fofana|2026-07-01</x:v>
      </x:c>
      <x:c r="B63" s="888" t="n">
        <x:v>46204</x:v>
      </x:c>
      <x:c r="C63" t="str">
        <x:v>Al Fofana</x:v>
      </x:c>
      <x:c r="D63" t="str">
        <x:v>Permanent</x:v>
      </x:c>
      <x:c r="E63" t="str">
        <x:v>Thurrock</x:v>
      </x:c>
      <x:c r="F63" t="str">
        <x:v>Operative Porter</x:v>
      </x:c>
      <x:c r="G63" t="str">
        <x:v>403163</x:v>
      </x:c>
      <x:c r="H63" t="str">
        <x:v>University of Hertfordshire</x:v>
      </x:c>
      <x:c r="I63" s="22" t="n">
        <x:v>8</x:v>
      </x:c>
      <x:c r="J63" t="str">
        <x:v>Worked</x:v>
      </x:c>
      <x:c r="K63" t="str">
        <x:v>Worked: 1 record(s) | Branch: Thurrock | Role: Operative Porter | Jobs: 403163 | Customers: University of Hertfordshire | Hours: 8.0</x:v>
      </x:c>
      <x:c r="L63" t="str">
        <x:v>Include</x:v>
      </x:c>
    </x:row>
    <x:row r="64">
      <x:c r="A64" t="str">
        <x:v>Al Fofana|2026-07-02</x:v>
      </x:c>
      <x:c r="B64" s="888" t="n">
        <x:v>46205</x:v>
      </x:c>
      <x:c r="C64" t="str">
        <x:v>Al Fofana</x:v>
      </x:c>
      <x:c r="D64" t="str">
        <x:v>Permanent</x:v>
      </x:c>
      <x:c r="E64" t="str">
        <x:v>Croydon</x:v>
      </x:c>
      <x:c r="F64" t="str">
        <x:v>Operative Skilled</x:v>
      </x:c>
      <x:c r="G64" t="str">
        <x:v>403094</x:v>
      </x:c>
      <x:c r="H64" t="str">
        <x:v>Everyday Lending Ltd T/A Evlo</x:v>
      </x:c>
      <x:c r="I64" s="22" t="n">
        <x:v>10.5</x:v>
      </x:c>
      <x:c r="J64" t="str">
        <x:v>Worked</x:v>
      </x:c>
      <x:c r="K64" t="str">
        <x:v>Worked: 1 record(s) | Branch: Croydon | Role: Operative Skilled | Jobs: 403094 | Customers: Everyday Lending Ltd T/A Evlo | Hours: 10.5</x:v>
      </x:c>
      <x:c r="L64" t="str">
        <x:v>Include</x:v>
      </x:c>
    </x:row>
    <x:row r="65">
      <x:c r="A65" t="str">
        <x:v>Al Fofana|2026-07-03</x:v>
      </x:c>
      <x:c r="B65" s="888" t="n">
        <x:v>46206</x:v>
      </x:c>
      <x:c r="C65" t="str">
        <x:v>Al Fofana</x:v>
      </x:c>
      <x:c r="D65" t="str">
        <x:v>Permanent</x:v>
      </x:c>
      <x:c r="E65" t="str">
        <x:v>Thurrock</x:v>
      </x:c>
      <x:c r="F65" t="str">
        <x:v>Operative Porter</x:v>
      </x:c>
      <x:c r="G65" t="str">
        <x:v>403162, 403239</x:v>
      </x:c>
      <x:c r="H65" t="str">
        <x:v>Bank of America Merrill Lynch; HSBC - BAU July</x:v>
      </x:c>
      <x:c r="I65" s="22" t="n">
        <x:v>16</x:v>
      </x:c>
      <x:c r="J65" t="str">
        <x:v>Worked — 2 records</x:v>
      </x:c>
      <x:c r="K65" t="str">
        <x:v>Worked: 2 record(s) | Branch: Thurrock | Role: Operative Porter | Jobs: 403162, 403239 | Customers: Bank of America Merrill Lynch; HSBC - BAU July | Hours: 16.0</x:v>
      </x:c>
      <x:c r="L65" t="str">
        <x:v>Include</x:v>
      </x:c>
    </x:row>
    <x:row r="66">
      <x:c r="A66" t="str">
        <x:v>Al Fofana|2026-07-04</x:v>
      </x:c>
      <x:c r="B66" s="888" t="n">
        <x:v>46207</x:v>
      </x:c>
      <x:c r="C66" t="str">
        <x:v>Al Fofana</x:v>
      </x:c>
      <x:c r="D66" t="str">
        <x:v>Permanent</x:v>
      </x:c>
      <x:c r="E66" t="str">
        <x:v>Thurrock</x:v>
      </x:c>
      <x:c r="F66" t="str">
        <x:v>Operative Skilled</x:v>
      </x:c>
      <x:c r="G66" t="str">
        <x:v>403264</x:v>
      </x:c>
      <x:c r="H66" t="str">
        <x:v>JP Morgan Limited</x:v>
      </x:c>
      <x:c r="I66" s="22" t="n">
        <x:v>8.5</x:v>
      </x:c>
      <x:c r="J66" t="str">
        <x:v>Worked</x:v>
      </x:c>
      <x:c r="K66" t="str">
        <x:v>Worked: 1 record(s) | Branch: Thurrock | Role: Operative Skilled | Jobs: 403264 | Customers: JP Morgan Limited | Hours: 8.5</x:v>
      </x:c>
      <x:c r="L66" t="str">
        <x:v>Include</x:v>
      </x:c>
    </x:row>
    <x:row r="67">
      <x:c r="A67" t="str">
        <x:v>Al Fofana|2026-07-05</x:v>
      </x:c>
      <x:c r="B67" s="888" t="n">
        <x:v>46208</x:v>
      </x:c>
      <x:c r="C67" t="str">
        <x:v>Al Fofana</x:v>
      </x:c>
      <x:c r="D67" t="str">
        <x:v>Permanent</x:v>
      </x:c>
      <x:c r="E67" t="str">
        <x:v>Thurrock</x:v>
      </x:c>
      <x:c r="F67" t="str">
        <x:v>Operative Skilled</x:v>
      </x:c>
      <x:c r="G67" t="str">
        <x:v>403264</x:v>
      </x:c>
      <x:c r="H67" t="str">
        <x:v>JP Morgan Limited</x:v>
      </x:c>
      <x:c r="I67" s="22" t="n">
        <x:v>8.5</x:v>
      </x:c>
      <x:c r="J67" t="str">
        <x:v>Worked</x:v>
      </x:c>
      <x:c r="K67" t="str">
        <x:v>Worked: 1 record(s) | Branch: Thurrock | Role: Operative Skilled | Jobs: 403264 | Customers: JP Morgan Limited | Hours: 8.5</x:v>
      </x:c>
      <x:c r="L67" t="str">
        <x:v>Include</x:v>
      </x:c>
    </x:row>
    <x:row r="68">
      <x:c r="A68" t="str">
        <x:v>Al Fofana|2026-07-06</x:v>
      </x:c>
      <x:c r="B68" s="888" t="n">
        <x:v>46209</x:v>
      </x:c>
      <x:c r="C68" t="str">
        <x:v>Al Fofana</x:v>
      </x:c>
      <x:c r="D68" t="str">
        <x:v>Permanent</x:v>
      </x:c>
      <x:c r="E68" t="str">
        <x:v>Thurrock</x:v>
      </x:c>
      <x:c r="F68" t="str">
        <x:v>Operative Skilled</x:v>
      </x:c>
      <x:c r="G68" t="str">
        <x:v>403083</x:v>
      </x:c>
      <x:c r="H68" t="str">
        <x:v>Kaur/Ms Tina</x:v>
      </x:c>
      <x:c r="I68" s="22" t="n">
        <x:v>8.5</x:v>
      </x:c>
      <x:c r="J68" t="str">
        <x:v>Worked</x:v>
      </x:c>
      <x:c r="K68" t="str">
        <x:v>Worked: 1 record(s) | Branch: Thurrock | Role: Operative Skilled | Jobs: 403083 | Customers: Kaur/Ms Tina | Hours: 8.5</x:v>
      </x:c>
      <x:c r="L68" t="str">
        <x:v>Include</x:v>
      </x:c>
    </x:row>
    <x:row r="69">
      <x:c r="A69" t="str">
        <x:v>Al Fofana|2026-07-07</x:v>
      </x:c>
      <x:c r="B69" s="888" t="n">
        <x:v>46210</x:v>
      </x:c>
      <x:c r="C69" t="str">
        <x:v>Al Fofana</x:v>
      </x:c>
      <x:c r="D69" t="str">
        <x:v>Permanent</x:v>
      </x:c>
      <x:c r="E69" t="str">
        <x:v>Thurrock</x:v>
      </x:c>
      <x:c r="F69" t="str">
        <x:v>Operative Porter</x:v>
      </x:c>
      <x:c r="G69" t="str">
        <x:v>402282</x:v>
      </x:c>
      <x:c r="H69" t="str">
        <x:v>M Moser Associates</x:v>
      </x:c>
      <x:c r="I69" s="22" t="n">
        <x:v>8.5</x:v>
      </x:c>
      <x:c r="J69" t="str">
        <x:v>Worked</x:v>
      </x:c>
      <x:c r="K69" t="str">
        <x:v>Worked: 1 record(s) | Branch: Thurrock | Role: Operative Porter | Jobs: 402282 | Customers: M Moser Associates | Hours: 8.5</x:v>
      </x:c>
      <x:c r="L69" t="str">
        <x:v>Include</x:v>
      </x:c>
    </x:row>
    <x:row r="70">
      <x:c r="A70" t="str">
        <x:v>Al Fofana|2026-07-08</x:v>
      </x:c>
      <x:c r="B70" s="888" t="n">
        <x:v>46211</x:v>
      </x:c>
      <x:c r="C70" t="str">
        <x:v>Al Fofana</x:v>
      </x:c>
      <x:c r="D70" t="str">
        <x:v>Permanent</x:v>
      </x:c>
      <x:c r="E70" t="str">
        <x:v>Thurrock</x:v>
      </x:c>
      <x:c r="F70" t="str">
        <x:v>Operative Porter</x:v>
      </x:c>
      <x:c r="G70" t="str">
        <x:v>403041</x:v>
      </x:c>
      <x:c r="H70" t="str">
        <x:v>The Fru</x:v>
      </x:c>
      <x:c r="I70" s="22" t="n">
        <x:v>8</x:v>
      </x:c>
      <x:c r="J70" t="str">
        <x:v>Worked</x:v>
      </x:c>
      <x:c r="K70" t="str">
        <x:v>Worked: 1 record(s) | Branch: Thurrock | Role: Operative Porter | Jobs: 403041 | Customers: The Fru | Hours: 8.0</x:v>
      </x:c>
      <x:c r="L70" t="str">
        <x:v>Include</x:v>
      </x:c>
    </x:row>
    <x:row r="71">
      <x:c r="A71" t="str">
        <x:v>Al Fofana|2026-07-09</x:v>
      </x:c>
      <x:c r="B71" s="888" t="n">
        <x:v>46212</x:v>
      </x:c>
      <x:c r="C71" t="str">
        <x:v>Al Fofana</x:v>
      </x:c>
      <x:c r="D71" t="str">
        <x:v>Permanent</x:v>
      </x:c>
      <x:c r="E71" t="str">
        <x:v>Thurrock</x:v>
      </x:c>
      <x:c r="F71" t="str">
        <x:v>Operative Skilled</x:v>
      </x:c>
      <x:c r="G71" t="str">
        <x:v>402876</x:v>
      </x:c>
      <x:c r="H71" t="str">
        <x:v>Bishops</x:v>
      </x:c>
      <x:c r="I71" s="22" t="n">
        <x:v>7.5</x:v>
      </x:c>
      <x:c r="J71" t="str">
        <x:v>Worked</x:v>
      </x:c>
      <x:c r="K71" t="str">
        <x:v>Worked: 1 record(s) | Branch: Thurrock | Role: Operative Skilled | Jobs: 402876 | Customers: Bishops | Hours: 7.5</x:v>
      </x:c>
      <x:c r="L71" t="str">
        <x:v>Include</x:v>
      </x:c>
    </x:row>
    <x:row r="72">
      <x:c r="A72" t="str">
        <x:v>Al Fofana|2026-07-10</x:v>
      </x:c>
      <x:c r="B72" s="888" t="n">
        <x:v>46213</x:v>
      </x:c>
      <x:c r="C72" t="str">
        <x:v>Al Fofana</x:v>
      </x:c>
      <x:c r="D72" t="str">
        <x:v>Permanent</x:v>
      </x:c>
      <x:c r="E72" t="str">
        <x:v>Thurrock</x:v>
      </x:c>
      <x:c r="F72" t="str">
        <x:v>Operative Skilled</x:v>
      </x:c>
      <x:c r="G72" t="str">
        <x:v>403264</x:v>
      </x:c>
      <x:c r="H72" t="str">
        <x:v>JP Morgan Limited</x:v>
      </x:c>
      <x:c r="I72" s="22" t="n">
        <x:v>7.5</x:v>
      </x:c>
      <x:c r="J72" t="str">
        <x:v>Worked</x:v>
      </x:c>
      <x:c r="K72" t="str">
        <x:v>Worked: 1 record(s) | Branch: Thurrock | Role: Operative Skilled | Jobs: 403264 | Customers: JP Morgan Limited | Hours: 7.5</x:v>
      </x:c>
      <x:c r="L72" t="str">
        <x:v>Include</x:v>
      </x:c>
    </x:row>
    <x:row r="73">
      <x:c r="A73" t="str">
        <x:v>Al Fofana|2026-07-11</x:v>
      </x:c>
      <x:c r="B73" s="888" t="n">
        <x:v>46214</x:v>
      </x:c>
      <x:c r="C73" t="str">
        <x:v>Al Fofana</x:v>
      </x:c>
      <x:c r="D73" t="str">
        <x:v>Permanent</x:v>
      </x:c>
      <x:c r="E73" t="str">
        <x:v>Thurrock</x:v>
      </x:c>
      <x:c r="F73" t="str">
        <x:v>Operative Skilled</x:v>
      </x:c>
      <x:c r="G73" t="str">
        <x:v>403264</x:v>
      </x:c>
      <x:c r="H73" t="str">
        <x:v>JP Morgan Limited</x:v>
      </x:c>
      <x:c r="I73" s="22" t="n">
        <x:v>8.5</x:v>
      </x:c>
      <x:c r="J73" t="str">
        <x:v>Worked</x:v>
      </x:c>
      <x:c r="K73" t="str">
        <x:v>Worked: 1 record(s) | Branch: Thurrock | Role: Operative Skilled | Jobs: 403264 | Customers: JP Morgan Limited | Hours: 8.5</x:v>
      </x:c>
      <x:c r="L73" t="str">
        <x:v>Include</x:v>
      </x:c>
    </x:row>
    <x:row r="74">
      <x:c r="A74" t="str">
        <x:v>Al Fofana|2026-07-12</x:v>
      </x:c>
      <x:c r="B74" s="888" t="n">
        <x:v>46215</x:v>
      </x:c>
      <x:c r="C74" t="str">
        <x:v>Al Fofana</x:v>
      </x:c>
      <x:c r="D74" t="str">
        <x:v>Permanent</x:v>
      </x:c>
      <x:c r="E74" t="str">
        <x:v>Thurrock</x:v>
      </x:c>
      <x:c r="F74" t="str">
        <x:v>Operative Porter</x:v>
      </x:c>
      <x:c r="G74" t="str">
        <x:v>403264</x:v>
      </x:c>
      <x:c r="H74" t="str">
        <x:v>JP Morgan Limited</x:v>
      </x:c>
      <x:c r="I74" s="22" t="n">
        <x:v>8.5</x:v>
      </x:c>
      <x:c r="J74" t="str">
        <x:v>Worked</x:v>
      </x:c>
      <x:c r="K74" t="str">
        <x:v>Worked: 1 record(s) | Branch: Thurrock | Role: Operative Porter | Jobs: 403264 | Customers: JP Morgan Limited | Hours: 8.5</x:v>
      </x:c>
      <x:c r="L74" t="str">
        <x:v>Include</x:v>
      </x:c>
    </x:row>
    <x:row r="75">
      <x:c r="A75" t="str">
        <x:v>Al Fofana|2026-07-13</x:v>
      </x:c>
      <x:c r="B75" s="888" t="n">
        <x:v>46216</x:v>
      </x:c>
      <x:c r="C75" t="str">
        <x:v>Al Fofana</x:v>
      </x:c>
      <x:c r="D75" t="str">
        <x:v>Permanent</x:v>
      </x:c>
      <x:c r="E75" t="str">
        <x:v>Thurrock</x:v>
      </x:c>
      <x:c r="F75" t="str">
        <x:v>Operative Porter</x:v>
      </x:c>
      <x:c r="G75" t="str">
        <x:v>401992</x:v>
      </x:c>
      <x:c r="H75" t="str">
        <x:v>The Bible Society</x:v>
      </x:c>
      <x:c r="I75" s="22" t="n">
        <x:v>12</x:v>
      </x:c>
      <x:c r="J75" t="str">
        <x:v>Worked</x:v>
      </x:c>
      <x:c r="K75" t="str">
        <x:v>Worked: 1 record(s) | Branch: Thurrock | Role: Operative Porter | Jobs: 401992 | Customers: The Bible Society | Hours: 12.0</x:v>
      </x:c>
      <x:c r="L75" t="str">
        <x:v>Include</x:v>
      </x:c>
    </x:row>
    <x:row r="76">
      <x:c r="A76" t="str">
        <x:v>Al Fofana|2026-07-14</x:v>
      </x:c>
      <x:c r="B76" s="888" t="n">
        <x:v>46217</x:v>
      </x:c>
      <x:c r="C76" t="str">
        <x:v>Al Fofana</x:v>
      </x:c>
      <x:c r="D76" t="str">
        <x:v>Permanent</x:v>
      </x:c>
      <x:c r="E76" t="str">
        <x:v>Thurrock</x:v>
      </x:c>
      <x:c r="F76" t="str">
        <x:v>Operative Porter</x:v>
      </x:c>
      <x:c r="G76" t="str">
        <x:v>398446</x:v>
      </x:c>
      <x:c r="H76" t="str">
        <x:v>Royal Entomological society</x:v>
      </x:c>
      <x:c r="I76" s="22" t="n">
        <x:v>8</x:v>
      </x:c>
      <x:c r="J76" t="str">
        <x:v>Worked</x:v>
      </x:c>
      <x:c r="K76" t="str">
        <x:v>Worked: 1 record(s) | Branch: Thurrock | Role: Operative Porter | Jobs: 398446 | Customers: Royal Entomological society | Hours: 8.0</x:v>
      </x:c>
      <x:c r="L76" t="str">
        <x:v>Include</x:v>
      </x:c>
    </x:row>
    <x:row r="77">
      <x:c r="A77" t="str">
        <x:v>Al Fofana|2026-07-15</x:v>
      </x:c>
      <x:c r="B77" s="888" t="n">
        <x:v>46218</x:v>
      </x:c>
      <x:c r="C77" t="str">
        <x:v>Al Fofana</x:v>
      </x:c>
      <x:c r="D77" t="str">
        <x:v>Permanent</x:v>
      </x:c>
      <x:c r="E77" t="str">
        <x:v>Thurrock</x:v>
      </x:c>
      <x:c r="F77" t="str">
        <x:v>Operative Porter</x:v>
      </x:c>
      <x:c r="G77" t="str">
        <x:v>398446</x:v>
      </x:c>
      <x:c r="H77" t="str">
        <x:v>Royal Entomological society</x:v>
      </x:c>
      <x:c r="I77" s="22" t="n">
        <x:v>9.5</x:v>
      </x:c>
      <x:c r="J77" t="str">
        <x:v>Worked</x:v>
      </x:c>
      <x:c r="K77" t="str">
        <x:v>Worked: 1 record(s) | Branch: Thurrock | Role: Operative Porter | Jobs: 398446 | Customers: Royal Entomological society | Hours: 9.5</x:v>
      </x:c>
      <x:c r="L77" t="str">
        <x:v>Include</x:v>
      </x:c>
    </x:row>
    <x:row r="78">
      <x:c r="A78" t="str">
        <x:v>Al Fofana|2026-07-16</x:v>
      </x:c>
      <x:c r="B78" s="888" t="n">
        <x:v>46219</x:v>
      </x:c>
      <x:c r="C78" t="str">
        <x:v>Al Fofana</x:v>
      </x:c>
      <x:c r="D78" t="str">
        <x:v>Permanent</x:v>
      </x:c>
      <x:c r="E78" t="str">
        <x:v>Thurrock</x:v>
      </x:c>
      <x:c r="F78" t="str">
        <x:v>Operative Porter</x:v>
      </x:c>
      <x:c r="G78" t="str">
        <x:v>398446</x:v>
      </x:c>
      <x:c r="H78" t="str">
        <x:v>Royal Entomological society</x:v>
      </x:c>
      <x:c r="I78" s="22" t="n">
        <x:v>7</x:v>
      </x:c>
      <x:c r="J78" t="str">
        <x:v>Worked</x:v>
      </x:c>
      <x:c r="K78" t="str">
        <x:v>Worked: 1 record(s) | Branch: Thurrock | Role: Operative Porter | Jobs: 398446 | Customers: Royal Entomological society | Hours: 7.0</x:v>
      </x:c>
      <x:c r="L78" t="str">
        <x:v>Include</x:v>
      </x:c>
    </x:row>
    <x:row r="79">
      <x:c r="A79" t="str">
        <x:v>Andy Corser|2026-07-01</x:v>
      </x:c>
      <x:c r="B79" s="888" t="n">
        <x:v>46204</x:v>
      </x:c>
      <x:c r="C79" t="str">
        <x:v>Andy Corser</x:v>
      </x:c>
      <x:c r="D79" t="str">
        <x:v>Permanent</x:v>
      </x:c>
      <x:c r="E79" t="str">
        <x:v>Manchester</x:v>
      </x:c>
      <x:c r="F79" t="str">
        <x:v>Operative Driver</x:v>
      </x:c>
      <x:c r="G79" t="str">
        <x:v>402667</x:v>
      </x:c>
      <x:c r="H79" t="str">
        <x:v>Intellectual Property Office</x:v>
      </x:c>
      <x:c r="I79" s="22" t="n">
        <x:v>8</x:v>
      </x:c>
      <x:c r="J79" t="str">
        <x:v>Worked</x:v>
      </x:c>
      <x:c r="K79" t="str">
        <x:v>Worked: 1 record(s) | Branch: Manchester | Role: Operative Driver | Jobs: 402667 | Customers: Intellectual Property Office | Hours: 8.0</x:v>
      </x:c>
      <x:c r="L79" t="str">
        <x:v>Include</x:v>
      </x:c>
    </x:row>
    <x:row r="80">
      <x:c r="A80" t="str">
        <x:v>Andy Corser|2026-07-02</x:v>
      </x:c>
      <x:c r="B80" s="888" t="n">
        <x:v>46205</x:v>
      </x:c>
      <x:c r="C80" t="str">
        <x:v>Andy Corser</x:v>
      </x:c>
      <x:c r="D80" t="str">
        <x:v>Permanent</x:v>
      </x:c>
      <x:c r="E80" t="str">
        <x:v>Birmingham, Manchester</x:v>
      </x:c>
      <x:c r="F80" t="str">
        <x:v>Operative Driver</x:v>
      </x:c>
      <x:c r="G80" t="str">
        <x:v>401369, 398317F</x:v>
      </x:c>
      <x:c r="H80" t="str">
        <x:v>Canal &amp; River Trust; Restore Harrow Green</x:v>
      </x:c>
      <x:c r="I80" s="22" t="n">
        <x:v>11.5</x:v>
      </x:c>
      <x:c r="J80" t="str">
        <x:v>Worked — 2 records</x:v>
      </x:c>
      <x:c r="K80" t="str">
        <x:v>Worked: 2 record(s) | Branch: Birmingham, Manchester | Role: Operative Driver | Jobs: 401369, 398317F | Customers: Canal &amp; River Trust; Restore Harrow Green | Hours: 11.5</x:v>
      </x:c>
      <x:c r="L80" t="str">
        <x:v>Include</x:v>
      </x:c>
    </x:row>
    <x:row r="81">
      <x:c r="A81" t="str">
        <x:v>Andy Corser|2026-07-03</x:v>
      </x:c>
      <x:c r="B81" s="888" t="n">
        <x:v>46206</x:v>
      </x:c>
      <x:c r="C81" t="str">
        <x:v>Andy Corser</x:v>
      </x:c>
      <x:c r="D81" t="str">
        <x:v>Permanent</x:v>
      </x:c>
      <x:c r="E81" t="str">
        <x:v>Birmingham, Manchester</x:v>
      </x:c>
      <x:c r="F81" t="str">
        <x:v>Operative Driver, Operative Porter</x:v>
      </x:c>
      <x:c r="G81" t="str">
        <x:v>398317F, 401084</x:v>
      </x:c>
      <x:c r="H81" t="str">
        <x:v>Restore Harrow Green; Total System Services Processing Europe Ltd</x:v>
      </x:c>
      <x:c r="I81" s="22" t="n">
        <x:v>16.25</x:v>
      </x:c>
      <x:c r="J81" t="str">
        <x:v>Worked — 2 records</x:v>
      </x:c>
      <x:c r="K81" t="str">
        <x:v>Worked: 2 record(s) | Branch: Birmingham, Manchester | Role: Operative Driver, Operative Porter | Jobs: 398317F, 401084 | Customers: Restore Harrow Green; Total System Services Processing Europe Ltd | Hours: 16.2</x:v>
      </x:c>
      <x:c r="L81" t="str">
        <x:v>Include</x:v>
      </x:c>
    </x:row>
    <x:row r="82">
      <x:c r="A82" t="str">
        <x:v>Andy Corser|2026-07-06</x:v>
      </x:c>
      <x:c r="B82" s="888" t="n">
        <x:v>46209</x:v>
      </x:c>
      <x:c r="C82" t="str">
        <x:v>Andy Corser</x:v>
      </x:c>
      <x:c r="D82" t="str">
        <x:v>Permanent</x:v>
      </x:c>
      <x:c r="E82" t="str">
        <x:v>Manchester</x:v>
      </x:c>
      <x:c r="F82" t="str">
        <x:v>Operative Driver</x:v>
      </x:c>
      <x:c r="G82" t="str">
        <x:v>403169, 403056, 403196</x:v>
      </x:c>
      <x:c r="H82" t="str">
        <x:v>CTVC Ltd; University of Manchester</x:v>
      </x:c>
      <x:c r="I82" s="22" t="n">
        <x:v>8.25</x:v>
      </x:c>
      <x:c r="J82" t="str">
        <x:v>Worked — 3 records</x:v>
      </x:c>
      <x:c r="K82" t="str">
        <x:v>Worked: 3 record(s) | Branch: Manchester | Role: Operative Driver | Jobs: 403169, 403056, 403196 | Customers: CTVC Ltd; University of Manchester | Hours: 8.2</x:v>
      </x:c>
      <x:c r="L82" t="str">
        <x:v>Include</x:v>
      </x:c>
    </x:row>
    <x:row r="83">
      <x:c r="A83" t="str">
        <x:v>Andy Corser|2026-07-07</x:v>
      </x:c>
      <x:c r="B83" s="888" t="n">
        <x:v>46210</x:v>
      </x:c>
      <x:c r="C83" t="str">
        <x:v>Andy Corser</x:v>
      </x:c>
      <x:c r="D83" t="str">
        <x:v>Permanent</x:v>
      </x:c>
      <x:c r="E83" t="str">
        <x:v>Manchester</x:v>
      </x:c>
      <x:c r="F83" t="str">
        <x:v>Operative Driver</x:v>
      </x:c>
      <x:c r="G83" t="str">
        <x:v>402514, 398317F</x:v>
      </x:c>
      <x:c r="H83" t="str">
        <x:v>MOJ - Sodexo SR:59311; Restore Harrow Green</x:v>
      </x:c>
      <x:c r="I83" s="22" t="n">
        <x:v>5</x:v>
      </x:c>
      <x:c r="J83" t="str">
        <x:v>Worked — 2 records</x:v>
      </x:c>
      <x:c r="K83" t="str">
        <x:v>Worked: 2 record(s) | Branch: Manchester | Role: Operative Driver | Jobs: 402514, 398317F | Customers: MOJ - Sodexo SR:59311; Restore Harrow Green | Hours: 5.0</x:v>
      </x:c>
      <x:c r="L83" t="str">
        <x:v>Include</x:v>
      </x:c>
    </x:row>
    <x:row r="84">
      <x:c r="A84" t="str">
        <x:v>Andy Corser|2026-07-08</x:v>
      </x:c>
      <x:c r="B84" s="888" t="n">
        <x:v>46211</x:v>
      </x:c>
      <x:c r="C84" t="str">
        <x:v>Andy Corser</x:v>
      </x:c>
      <x:c r="D84" t="str">
        <x:v>Permanent</x:v>
      </x:c>
      <x:c r="E84" t="str">
        <x:v>Manchester</x:v>
      </x:c>
      <x:c r="F84" t="str">
        <x:v>Operative Driver</x:v>
      </x:c>
      <x:c r="G84" t="str">
        <x:v>397251</x:v>
      </x:c>
      <x:c r="H84" t="str">
        <x:v>Lancaster University (Leadership Centre)</x:v>
      </x:c>
      <x:c r="I84" s="22" t="n">
        <x:v>8.5</x:v>
      </x:c>
      <x:c r="J84" t="str">
        <x:v>Worked</x:v>
      </x:c>
      <x:c r="K84" t="str">
        <x:v>Worked: 1 record(s) | Branch: Manchester | Role: Operative Driver | Jobs: 397251 | Customers: Lancaster University (Leadership Centre) | Hours: 8.5</x:v>
      </x:c>
      <x:c r="L84" t="str">
        <x:v>Include</x:v>
      </x:c>
    </x:row>
    <x:row r="85">
      <x:c r="A85" t="str">
        <x:v>Andy Corser|2026-07-09</x:v>
      </x:c>
      <x:c r="B85" s="888" t="n">
        <x:v>46212</x:v>
      </x:c>
      <x:c r="C85" t="str">
        <x:v>Andy Corser</x:v>
      </x:c>
      <x:c r="D85" t="str">
        <x:v>Permanent</x:v>
      </x:c>
      <x:c r="E85" t="str">
        <x:v>Manchester</x:v>
      </x:c>
      <x:c r="F85" t="str">
        <x:v>Operative Driver</x:v>
      </x:c>
      <x:c r="G85" t="str">
        <x:v>402961</x:v>
      </x:c>
      <x:c r="H85" t="str">
        <x:v>John Rylands University Library</x:v>
      </x:c>
      <x:c r="I85" s="22" t="n">
        <x:v>11.5</x:v>
      </x:c>
      <x:c r="J85" t="str">
        <x:v>Worked</x:v>
      </x:c>
      <x:c r="K85" t="str">
        <x:v>Worked: 1 record(s) | Branch: Manchester | Role: Operative Driver | Jobs: 402961 | Customers: John Rylands University Library | Hours: 11.5</x:v>
      </x:c>
      <x:c r="L85" t="str">
        <x:v>Include</x:v>
      </x:c>
    </x:row>
    <x:row r="86">
      <x:c r="A86" t="str">
        <x:v>Andy Corser|2026-07-10</x:v>
      </x:c>
      <x:c r="B86" s="888" t="n">
        <x:v>46213</x:v>
      </x:c>
      <x:c r="C86" t="str">
        <x:v>Andy Corser</x:v>
      </x:c>
      <x:c r="D86" t="str">
        <x:v>Permanent</x:v>
      </x:c>
      <x:c r="E86" t="str">
        <x:v>Birmingham, Manchester</x:v>
      </x:c>
      <x:c r="F86" t="str">
        <x:v>Operative Porter</x:v>
      </x:c>
      <x:c r="G86" t="str">
        <x:v>401369, 398317F</x:v>
      </x:c>
      <x:c r="H86" t="str">
        <x:v>Canal &amp; River Trust; Restore Harrow Green</x:v>
      </x:c>
      <x:c r="I86" s="22" t="n">
        <x:v>10.5</x:v>
      </x:c>
      <x:c r="J86" t="str">
        <x:v>Worked — 2 records</x:v>
      </x:c>
      <x:c r="K86" t="str">
        <x:v>Worked: 2 record(s) | Branch: Birmingham, Manchester | Role: Operative Porter | Jobs: 401369, 398317F | Customers: Canal &amp; River Trust; Restore Harrow Green | Hours: 10.5</x:v>
      </x:c>
      <x:c r="L86" t="str">
        <x:v>Include</x:v>
      </x:c>
    </x:row>
    <x:row r="87">
      <x:c r="A87" t="str">
        <x:v>Andy Corser|2026-07-13</x:v>
      </x:c>
      <x:c r="B87" s="888" t="n">
        <x:v>46216</x:v>
      </x:c>
      <x:c r="C87" t="str">
        <x:v>Andy Corser</x:v>
      </x:c>
      <x:c r="D87" t="str">
        <x:v>Permanent</x:v>
      </x:c>
      <x:c r="E87" t="str">
        <x:v>Leeds, Manchester</x:v>
      </x:c>
      <x:c r="F87" t="str">
        <x:v>Operative Porter</x:v>
      </x:c>
      <x:c r="G87" t="str">
        <x:v>403340, 398317F</x:v>
      </x:c>
      <x:c r="H87" t="str">
        <x:v>Kirklees Council - domestic; Restore Harrow Green</x:v>
      </x:c>
      <x:c r="I87" s="22" t="n">
        <x:v>7.75</x:v>
      </x:c>
      <x:c r="J87" t="str">
        <x:v>Worked — 2 records</x:v>
      </x:c>
      <x:c r="K87" t="str">
        <x:v>Worked: 2 record(s) | Branch: Leeds, Manchester | Role: Operative Porter | Jobs: 403340, 398317F | Customers: Kirklees Council - domestic; Restore Harrow Green | Hours: 7.8</x:v>
      </x:c>
      <x:c r="L87" t="str">
        <x:v>Include</x:v>
      </x:c>
    </x:row>
    <x:row r="88">
      <x:c r="A88" t="str">
        <x:v>Andy Corser|2026-07-14</x:v>
      </x:c>
      <x:c r="B88" s="888" t="n">
        <x:v>46217</x:v>
      </x:c>
      <x:c r="C88" t="str">
        <x:v>Andy Corser</x:v>
      </x:c>
      <x:c r="D88" t="str">
        <x:v>Permanent</x:v>
      </x:c>
      <x:c r="E88" t="str">
        <x:v>Birmingham</x:v>
      </x:c>
      <x:c r="F88" t="str">
        <x:v>Operative Driver</x:v>
      </x:c>
      <x:c r="G88" t="str">
        <x:v>402564</x:v>
      </x:c>
      <x:c r="H88" t="str">
        <x:v>Midland Heart Limited</x:v>
      </x:c>
      <x:c r="I88" s="22" t="n">
        <x:v>5</x:v>
      </x:c>
      <x:c r="J88" t="str">
        <x:v>Worked</x:v>
      </x:c>
      <x:c r="K88" t="str">
        <x:v>Worked: 1 record(s) | Branch: Birmingham | Role: Operative Driver | Jobs: 402564 | Customers: Midland Heart Limited | Hours: 5.0</x:v>
      </x:c>
      <x:c r="L88" t="str">
        <x:v>Include</x:v>
      </x:c>
    </x:row>
    <x:row r="89">
      <x:c r="A89" t="str">
        <x:v>Andy Corser|2026-07-15</x:v>
      </x:c>
      <x:c r="B89" s="888" t="n">
        <x:v>46218</x:v>
      </x:c>
      <x:c r="C89" t="str">
        <x:v>Andy Corser</x:v>
      </x:c>
      <x:c r="D89" t="str">
        <x:v>Permanent</x:v>
      </x:c>
      <x:c r="E89" t="str">
        <x:v>Leeds</x:v>
      </x:c>
      <x:c r="F89" t="str">
        <x:v>Operative Porter</x:v>
      </x:c>
      <x:c r="G89" t="str">
        <x:v>398549</x:v>
      </x:c>
      <x:c r="H89" t="str">
        <x:v>Wakefield Council - Upton Primary School</x:v>
      </x:c>
      <x:c r="I89" s="22" t="n">
        <x:v>8.5</x:v>
      </x:c>
      <x:c r="J89" t="str">
        <x:v>Worked</x:v>
      </x:c>
      <x:c r="K89" t="str">
        <x:v>Worked: 1 record(s) | Branch: Leeds | Role: Operative Porter | Jobs: 398549 | Customers: Wakefield Council - Upton Primary School | Hours: 8.5</x:v>
      </x:c>
      <x:c r="L89" t="str">
        <x:v>Include</x:v>
      </x:c>
    </x:row>
    <x:row r="90">
      <x:c r="A90" t="str">
        <x:v>Andy Corser|2026-07-16</x:v>
      </x:c>
      <x:c r="B90" s="888" t="n">
        <x:v>46219</x:v>
      </x:c>
      <x:c r="C90" t="str">
        <x:v>Andy Corser</x:v>
      </x:c>
      <x:c r="D90" t="str">
        <x:v>Permanent</x:v>
      </x:c>
      <x:c r="E90" t="str">
        <x:v>Leeds, Manchester</x:v>
      </x:c>
      <x:c r="F90" t="str">
        <x:v>Operative Porter</x:v>
      </x:c>
      <x:c r="G90" t="str">
        <x:v>398317F, 398549</x:v>
      </x:c>
      <x:c r="H90" t="str">
        <x:v>Restore Harrow Green; Wakefield Council - Upton Primary School</x:v>
      </x:c>
      <x:c r="I90" s="22" t="n">
        <x:v>16.5</x:v>
      </x:c>
      <x:c r="J90" t="str">
        <x:v>Worked — 2 records</x:v>
      </x:c>
      <x:c r="K90" t="str">
        <x:v>Worked: 2 record(s) | Branch: Leeds, Manchester | Role: Operative Porter | Jobs: 398317F, 398549 | Customers: Restore Harrow Green; Wakefield Council - Upton Primary School | Hours: 16.5</x:v>
      </x:c>
      <x:c r="L90" t="str">
        <x:v>Include</x:v>
      </x:c>
    </x:row>
    <x:row r="91">
      <x:c r="A91" t="str">
        <x:v>Andy Docherty|2026-07-01</x:v>
      </x:c>
      <x:c r="B91" s="888" t="n">
        <x:v>46204</x:v>
      </x:c>
      <x:c r="C91" t="str">
        <x:v>Andy Docherty</x:v>
      </x:c>
      <x:c r="D91" t="str">
        <x:v>Permanent</x:v>
      </x:c>
      <x:c r="E91" t="str">
        <x:v>Thurrock</x:v>
      </x:c>
      <x:c r="F91" t="str">
        <x:v>Operative Skilled</x:v>
      </x:c>
      <x:c r="G91" t="str">
        <x:v>402883</x:v>
      </x:c>
      <x:c r="H91" t="str">
        <x:v>Bank of America Merrill Lynch</x:v>
      </x:c>
      <x:c r="I91" s="22" t="n">
        <x:v>8.5</x:v>
      </x:c>
      <x:c r="J91" t="str">
        <x:v>Worked</x:v>
      </x:c>
      <x:c r="K91" t="str">
        <x:v>Worked: 1 record(s) | Branch: Thurrock | Role: Operative Skilled | Jobs: 402883 | Customers: Bank of America Merrill Lynch | Hours: 8.5</x:v>
      </x:c>
      <x:c r="L91" t="str">
        <x:v>Include</x:v>
      </x:c>
    </x:row>
    <x:row r="92">
      <x:c r="A92" t="str">
        <x:v>Andy Docherty|2026-07-02</x:v>
      </x:c>
      <x:c r="B92" s="888" t="n">
        <x:v>46205</x:v>
      </x:c>
      <x:c r="C92" t="str">
        <x:v>Andy Docherty</x:v>
      </x:c>
      <x:c r="D92" t="str">
        <x:v>Permanent</x:v>
      </x:c>
      <x:c r="E92" t="str">
        <x:v>Thurrock</x:v>
      </x:c>
      <x:c r="F92" t="str">
        <x:v>Operative Skilled</x:v>
      </x:c>
      <x:c r="G92" t="str">
        <x:v>402883</x:v>
      </x:c>
      <x:c r="H92" t="str">
        <x:v>Bank of America Merrill Lynch</x:v>
      </x:c>
      <x:c r="I92" s="22" t="n">
        <x:v>8.5</x:v>
      </x:c>
      <x:c r="J92" t="str">
        <x:v>Worked</x:v>
      </x:c>
      <x:c r="K92" t="str">
        <x:v>Worked: 1 record(s) | Branch: Thurrock | Role: Operative Skilled | Jobs: 402883 | Customers: Bank of America Merrill Lynch | Hours: 8.5</x:v>
      </x:c>
      <x:c r="L92" t="str">
        <x:v>Include</x:v>
      </x:c>
    </x:row>
    <x:row r="93">
      <x:c r="A93" t="str">
        <x:v>Andy Docherty|2026-07-03</x:v>
      </x:c>
      <x:c r="B93" s="888" t="n">
        <x:v>46206</x:v>
      </x:c>
      <x:c r="C93" t="str">
        <x:v>Andy Docherty</x:v>
      </x:c>
      <x:c r="D93" t="str">
        <x:v>Permanent</x:v>
      </x:c>
      <x:c r="E93" t="str">
        <x:v>Thurrock</x:v>
      </x:c>
      <x:c r="F93" t="str">
        <x:v>Operative Skilled</x:v>
      </x:c>
      <x:c r="G93" t="str">
        <x:v>402883, 403162</x:v>
      </x:c>
      <x:c r="H93" t="str">
        <x:v>Bank of America Merrill Lynch</x:v>
      </x:c>
      <x:c r="I93" s="22" t="n">
        <x:v>15.5</x:v>
      </x:c>
      <x:c r="J93" t="str">
        <x:v>Worked — 2 records</x:v>
      </x:c>
      <x:c r="K93" t="str">
        <x:v>Worked: 2 record(s) | Branch: Thurrock | Role: Operative Skilled | Jobs: 402883, 403162 | Customers: Bank of America Merrill Lynch | Hours: 15.5</x:v>
      </x:c>
      <x:c r="L93" t="str">
        <x:v>Include</x:v>
      </x:c>
    </x:row>
    <x:row r="94">
      <x:c r="A94" t="str">
        <x:v>Andy Docherty|2026-07-05</x:v>
      </x:c>
      <x:c r="B94" s="888" t="n">
        <x:v>46208</x:v>
      </x:c>
      <x:c r="C94" t="str">
        <x:v>Andy Docherty</x:v>
      </x:c>
      <x:c r="D94" t="str">
        <x:v>Permanent</x:v>
      </x:c>
      <x:c r="E94" t="str">
        <x:v>Thurrock</x:v>
      </x:c>
      <x:c r="F94" t="str">
        <x:v>Operative Skilled</x:v>
      </x:c>
      <x:c r="G94" t="str">
        <x:v>403162</x:v>
      </x:c>
      <x:c r="H94" t="str">
        <x:v>Bank of America Merrill Lynch</x:v>
      </x:c>
      <x:c r="I94" s="22" t="n">
        <x:v>8</x:v>
      </x:c>
      <x:c r="J94" t="str">
        <x:v>Worked</x:v>
      </x:c>
      <x:c r="K94" t="str">
        <x:v>Worked: 1 record(s) | Branch: Thurrock | Role: Operative Skilled | Jobs: 403162 | Customers: Bank of America Merrill Lynch | Hours: 8.0</x:v>
      </x:c>
      <x:c r="L94" t="str">
        <x:v>Include</x:v>
      </x:c>
    </x:row>
    <x:row r="95">
      <x:c r="A95" t="str">
        <x:v>Andy Docherty|2026-07-09</x:v>
      </x:c>
      <x:c r="B95" s="888" t="n">
        <x:v>46212</x:v>
      </x:c>
      <x:c r="C95" t="str">
        <x:v>Andy Docherty</x:v>
      </x:c>
      <x:c r="D95" t="str">
        <x:v>Permanent</x:v>
      </x:c>
      <x:c r="E95" t="str">
        <x:v>Thurrock</x:v>
      </x:c>
      <x:c r="F95" t="str">
        <x:v>Operative Porter</x:v>
      </x:c>
      <x:c r="G95" t="str">
        <x:v>402929</x:v>
      </x:c>
      <x:c r="H95" t="str">
        <x:v>Cadwalader Wickersham &amp; Taft LLP</x:v>
      </x:c>
      <x:c r="I95" s="22" t="n">
        <x:v>7.5</x:v>
      </x:c>
      <x:c r="J95" t="str">
        <x:v>Worked</x:v>
      </x:c>
      <x:c r="K95" t="str">
        <x:v>Worked: 1 record(s) | Branch: Thurrock | Role: Operative Porter | Jobs: 402929 | Customers: Cadwalader Wickersham &amp; Taft LLP | Hours: 7.5</x:v>
      </x:c>
      <x:c r="L95" t="str">
        <x:v>Include</x:v>
      </x:c>
    </x:row>
    <x:row r="96">
      <x:c r="A96" t="str">
        <x:v>Andy Docherty|2026-07-10</x:v>
      </x:c>
      <x:c r="B96" s="888" t="n">
        <x:v>46213</x:v>
      </x:c>
      <x:c r="C96" t="str">
        <x:v>Andy Docherty</x:v>
      </x:c>
      <x:c r="D96" t="str">
        <x:v>Permanent</x:v>
      </x:c>
      <x:c r="E96" t="str">
        <x:v>Thurrock</x:v>
      </x:c>
      <x:c r="F96" t="str">
        <x:v>Operative Skilled</x:v>
      </x:c>
      <x:c r="G96" t="str">
        <x:v>403315</x:v>
      </x:c>
      <x:c r="H96" t="str">
        <x:v>Bank of America Merrill Lynch</x:v>
      </x:c>
      <x:c r="I96" s="22" t="n">
        <x:v>6.5</x:v>
      </x:c>
      <x:c r="J96" t="str">
        <x:v>Worked</x:v>
      </x:c>
      <x:c r="K96" t="str">
        <x:v>Worked: 1 record(s) | Branch: Thurrock | Role: Operative Skilled | Jobs: 403315 | Customers: Bank of America Merrill Lynch | Hours: 6.5</x:v>
      </x:c>
      <x:c r="L96" t="str">
        <x:v>Include</x:v>
      </x:c>
    </x:row>
    <x:row r="97">
      <x:c r="A97" t="str">
        <x:v>Andy Docherty|2026-07-11</x:v>
      </x:c>
      <x:c r="B97" s="888" t="n">
        <x:v>46214</x:v>
      </x:c>
      <x:c r="C97" t="str">
        <x:v>Andy Docherty</x:v>
      </x:c>
      <x:c r="D97" t="str">
        <x:v>Permanent</x:v>
      </x:c>
      <x:c r="E97" t="str">
        <x:v>Thurrock</x:v>
      </x:c>
      <x:c r="F97" t="str">
        <x:v>Operative Skilled</x:v>
      </x:c>
      <x:c r="G97" t="str">
        <x:v>403315</x:v>
      </x:c>
      <x:c r="H97" t="str">
        <x:v>Bank of America Merrill Lynch</x:v>
      </x:c>
      <x:c r="I97" s="22" t="n">
        <x:v>8.5</x:v>
      </x:c>
      <x:c r="J97" t="str">
        <x:v>Worked</x:v>
      </x:c>
      <x:c r="K97" t="str">
        <x:v>Worked: 1 record(s) | Branch: Thurrock | Role: Operative Skilled | Jobs: 403315 | Customers: Bank of America Merrill Lynch | Hours: 8.5</x:v>
      </x:c>
      <x:c r="L97" t="str">
        <x:v>Include</x:v>
      </x:c>
    </x:row>
    <x:row r="98">
      <x:c r="A98" t="str">
        <x:v>Andy Docherty|2026-07-13</x:v>
      </x:c>
      <x:c r="B98" s="888" t="n">
        <x:v>46216</x:v>
      </x:c>
      <x:c r="C98" t="str">
        <x:v>Andy Docherty</x:v>
      </x:c>
      <x:c r="D98" t="str">
        <x:v>Permanent</x:v>
      </x:c>
      <x:c r="E98" t="str">
        <x:v>Thurrock</x:v>
      </x:c>
      <x:c r="F98" t="str">
        <x:v>Operative Skilled</x:v>
      </x:c>
      <x:c r="G98" t="str">
        <x:v>403315</x:v>
      </x:c>
      <x:c r="H98" t="str">
        <x:v>Bank of America Merrill Lynch</x:v>
      </x:c>
      <x:c r="I98" s="22" t="n">
        <x:v>8.5</x:v>
      </x:c>
      <x:c r="J98" t="str">
        <x:v>Worked</x:v>
      </x:c>
      <x:c r="K98" t="str">
        <x:v>Worked: 1 record(s) | Branch: Thurrock | Role: Operative Skilled | Jobs: 403315 | Customers: Bank of America Merrill Lynch | Hours: 8.5</x:v>
      </x:c>
      <x:c r="L98" t="str">
        <x:v>Include</x:v>
      </x:c>
    </x:row>
    <x:row r="99">
      <x:c r="A99" t="str">
        <x:v>Andy Docherty|2026-07-15</x:v>
      </x:c>
      <x:c r="B99" s="888" t="n">
        <x:v>46218</x:v>
      </x:c>
      <x:c r="C99" t="str">
        <x:v>Andy Docherty</x:v>
      </x:c>
      <x:c r="D99" t="str">
        <x:v>Permanent</x:v>
      </x:c>
      <x:c r="E99" t="str">
        <x:v>Thurrock</x:v>
      </x:c>
      <x:c r="F99" t="str">
        <x:v>Operative Skilled</x:v>
      </x:c>
      <x:c r="G99" t="str">
        <x:v>403423</x:v>
      </x:c>
      <x:c r="H99" t="str">
        <x:v>Bank of America Merrill Lynch</x:v>
      </x:c>
      <x:c r="I99" s="22" t="n">
        <x:v>8.5</x:v>
      </x:c>
      <x:c r="J99" t="str">
        <x:v>Worked</x:v>
      </x:c>
      <x:c r="K99" t="str">
        <x:v>Worked: 1 record(s) | Branch: Thurrock | Role: Operative Skilled | Jobs: 403423 | Customers: Bank of America Merrill Lynch | Hours: 8.5</x:v>
      </x:c>
      <x:c r="L99" t="str">
        <x:v>Include</x:v>
      </x:c>
    </x:row>
    <x:row r="100">
      <x:c r="A100" t="str">
        <x:v>Anthony Norville|2026-07-01</x:v>
      </x:c>
      <x:c r="B100" s="888" t="n">
        <x:v>46204</x:v>
      </x:c>
      <x:c r="C100" t="str">
        <x:v>Anthony Norville</x:v>
      </x:c>
      <x:c r="D100" t="str">
        <x:v>Permanent</x:v>
      </x:c>
      <x:c r="E100" t="str">
        <x:v>Cambridge</x:v>
      </x:c>
      <x:c r="F100" t="str">
        <x:v>Operative Porter</x:v>
      </x:c>
      <x:c r="G100" t="str">
        <x:v>403004</x:v>
      </x:c>
      <x:c r="H100" t="str">
        <x:v>Avantor ( CAMBRIDGE JULY  2026 )</x:v>
      </x:c>
      <x:c r="I100" s="22" t="n">
        <x:v>4</x:v>
      </x:c>
      <x:c r="J100" t="str">
        <x:v>Worked</x:v>
      </x:c>
      <x:c r="K100" t="str">
        <x:v>Worked: 1 record(s) | Branch: Cambridge | Role: Operative Porter | Jobs: 403004 | Customers: Avantor ( CAMBRIDGE JULY  2026 ) | Hours: 4.0</x:v>
      </x:c>
      <x:c r="L100" t="str">
        <x:v>Include</x:v>
      </x:c>
    </x:row>
    <x:row r="101">
      <x:c r="A101" t="str">
        <x:v>Anthony Norville|2026-07-02</x:v>
      </x:c>
      <x:c r="B101" s="888" t="n">
        <x:v>46205</x:v>
      </x:c>
      <x:c r="C101" t="str">
        <x:v>Anthony Norville</x:v>
      </x:c>
      <x:c r="D101" t="str">
        <x:v>Permanent</x:v>
      </x:c>
      <x:c r="E101" t="str">
        <x:v>Cambridge</x:v>
      </x:c>
      <x:c r="F101" t="str">
        <x:v>Operative Porter</x:v>
      </x:c>
      <x:c r="G101" t="str">
        <x:v>402717</x:v>
      </x:c>
      <x:c r="H101" t="str">
        <x:v>Anglia Ruskin University</x:v>
      </x:c>
      <x:c r="I101" s="22" t="n">
        <x:v>8.5</x:v>
      </x:c>
      <x:c r="J101" t="str">
        <x:v>Worked</x:v>
      </x:c>
      <x:c r="K101" t="str">
        <x:v>Worked: 1 record(s) | Branch: Cambridge | Role: Operative Porter | Jobs: 402717 | Customers: Anglia Ruskin University | Hours: 8.5</x:v>
      </x:c>
      <x:c r="L101" t="str">
        <x:v>Include</x:v>
      </x:c>
    </x:row>
    <x:row r="102">
      <x:c r="A102" t="str">
        <x:v>Anthony Norville|2026-07-03</x:v>
      </x:c>
      <x:c r="B102" s="888" t="n">
        <x:v>46206</x:v>
      </x:c>
      <x:c r="C102" t="str">
        <x:v>Anthony Norville</x:v>
      </x:c>
      <x:c r="D102" t="str">
        <x:v>Permanent</x:v>
      </x:c>
      <x:c r="E102" t="str">
        <x:v>Cambridge</x:v>
      </x:c>
      <x:c r="F102" t="str">
        <x:v>Operative Porter</x:v>
      </x:c>
      <x:c r="G102" t="str">
        <x:v>403073</x:v>
      </x:c>
      <x:c r="H102" t="str">
        <x:v>Anglia Ruskin University</x:v>
      </x:c>
      <x:c r="I102" s="22" t="n">
        <x:v>8.5</x:v>
      </x:c>
      <x:c r="J102" t="str">
        <x:v>Worked</x:v>
      </x:c>
      <x:c r="K102" t="str">
        <x:v>Worked: 1 record(s) | Branch: Cambridge | Role: Operative Porter | Jobs: 403073 | Customers: Anglia Ruskin University | Hours: 8.5</x:v>
      </x:c>
      <x:c r="L102" t="str">
        <x:v>Include</x:v>
      </x:c>
    </x:row>
    <x:row r="103">
      <x:c r="A103" t="str">
        <x:v>Anthony Norville|2026-07-06</x:v>
      </x:c>
      <x:c r="B103" s="888" t="n">
        <x:v>46209</x:v>
      </x:c>
      <x:c r="C103" t="str">
        <x:v>Anthony Norville</x:v>
      </x:c>
      <x:c r="D103" t="str">
        <x:v>Permanent</x:v>
      </x:c>
      <x:c r="E103" t="str">
        <x:v>Cambridge</x:v>
      </x:c>
      <x:c r="F103" t="str">
        <x:v>Operative Porter</x:v>
      </x:c>
      <x:c r="G103" t="str">
        <x:v>402350</x:v>
      </x:c>
      <x:c r="H103" t="str">
        <x:v>Anglia Ruskin University - Graduation Ceremonies</x:v>
      </x:c>
      <x:c r="I103" s="22" t="n">
        <x:v>14</x:v>
      </x:c>
      <x:c r="J103" t="str">
        <x:v>Worked</x:v>
      </x:c>
      <x:c r="K103" t="str">
        <x:v>Worked: 1 record(s) | Branch: Cambridge | Role: Operative Porter | Jobs: 402350 | Customers: Anglia Ruskin University - Graduation Ceremonies | Hours: 14.0</x:v>
      </x:c>
      <x:c r="L103" t="str">
        <x:v>Include</x:v>
      </x:c>
    </x:row>
    <x:row r="104">
      <x:c r="A104" t="str">
        <x:v>Anthony Norville|2026-07-07</x:v>
      </x:c>
      <x:c r="B104" s="888" t="n">
        <x:v>46210</x:v>
      </x:c>
      <x:c r="C104" t="str">
        <x:v>Anthony Norville</x:v>
      </x:c>
      <x:c r="D104" t="str">
        <x:v>Permanent</x:v>
      </x:c>
      <x:c r="E104" t="str">
        <x:v>Cambridge</x:v>
      </x:c>
      <x:c r="F104" t="str">
        <x:v>Operative Porter</x:v>
      </x:c>
      <x:c r="G104" t="str">
        <x:v>402350</x:v>
      </x:c>
      <x:c r="H104" t="str">
        <x:v>Anglia Ruskin University - Graduation Ceremonies</x:v>
      </x:c>
      <x:c r="I104" s="22" t="n">
        <x:v>14</x:v>
      </x:c>
      <x:c r="J104" t="str">
        <x:v>Worked</x:v>
      </x:c>
      <x:c r="K104" t="str">
        <x:v>Worked: 1 record(s) | Branch: Cambridge | Role: Operative Porter | Jobs: 402350 | Customers: Anglia Ruskin University - Graduation Ceremonies | Hours: 14.0</x:v>
      </x:c>
      <x:c r="L104" t="str">
        <x:v>Include</x:v>
      </x:c>
    </x:row>
    <x:row r="105">
      <x:c r="A105" t="str">
        <x:v>Anthony Norville|2026-07-10</x:v>
      </x:c>
      <x:c r="B105" s="888" t="n">
        <x:v>46213</x:v>
      </x:c>
      <x:c r="C105" t="str">
        <x:v>Anthony Norville</x:v>
      </x:c>
      <x:c r="D105" t="str">
        <x:v>Permanent</x:v>
      </x:c>
      <x:c r="E105" t="str">
        <x:v>Cambridge</x:v>
      </x:c>
      <x:c r="F105" t="str">
        <x:v>Operative Porter</x:v>
      </x:c>
      <x:c r="G105" t="str">
        <x:v>403004</x:v>
      </x:c>
      <x:c r="H105" t="str">
        <x:v>Avantor ( CAMBRIDGE JULY  2026 )</x:v>
      </x:c>
      <x:c r="I105" s="22" t="n">
        <x:v>7.5</x:v>
      </x:c>
      <x:c r="J105" t="str">
        <x:v>Worked</x:v>
      </x:c>
      <x:c r="K105" t="str">
        <x:v>Worked: 1 record(s) | Branch: Cambridge | Role: Operative Porter | Jobs: 403004 | Customers: Avantor ( CAMBRIDGE JULY  2026 ) | Hours: 7.5</x:v>
      </x:c>
      <x:c r="L105" t="str">
        <x:v>Include</x:v>
      </x:c>
    </x:row>
    <x:row r="106">
      <x:c r="A106" t="str">
        <x:v>Anthony Norville|2026-07-13</x:v>
      </x:c>
      <x:c r="B106" s="888" t="n">
        <x:v>46216</x:v>
      </x:c>
      <x:c r="C106" t="str">
        <x:v>Anthony Norville</x:v>
      </x:c>
      <x:c r="D106" t="str">
        <x:v>Permanent</x:v>
      </x:c>
      <x:c r="E106" t="str">
        <x:v>Cambridge</x:v>
      </x:c>
      <x:c r="F106" t="str">
        <x:v>Operative Porter</x:v>
      </x:c>
      <x:c r="G106" t="str">
        <x:v>403004</x:v>
      </x:c>
      <x:c r="H106" t="str">
        <x:v>Avantor ( CAMBRIDGE JULY  2026 )</x:v>
      </x:c>
      <x:c r="I106" s="22" t="n">
        <x:v>4.5</x:v>
      </x:c>
      <x:c r="J106" t="str">
        <x:v>Worked</x:v>
      </x:c>
      <x:c r="K106" t="str">
        <x:v>Worked: 1 record(s) | Branch: Cambridge | Role: Operative Porter | Jobs: 403004 | Customers: Avantor ( CAMBRIDGE JULY  2026 ) | Hours: 4.5</x:v>
      </x:c>
      <x:c r="L106" t="str">
        <x:v>Include</x:v>
      </x:c>
    </x:row>
    <x:row r="107">
      <x:c r="A107" t="str">
        <x:v>Anthony Norville|2026-07-15</x:v>
      </x:c>
      <x:c r="B107" s="888" t="n">
        <x:v>46218</x:v>
      </x:c>
      <x:c r="C107" t="str">
        <x:v>Anthony Norville</x:v>
      </x:c>
      <x:c r="D107" t="str">
        <x:v>Permanent</x:v>
      </x:c>
      <x:c r="E107" t="str">
        <x:v>Cambridge</x:v>
      </x:c>
      <x:c r="F107" t="str">
        <x:v>Operative Porter</x:v>
      </x:c>
      <x:c r="G107" t="str">
        <x:v>403085</x:v>
      </x:c>
      <x:c r="H107" t="str">
        <x:v>Biopharma  -(KCL - RAYNE INSTITUTE)</x:v>
      </x:c>
      <x:c r="I107" s="22" t="n">
        <x:v>7.5</x:v>
      </x:c>
      <x:c r="J107" t="str">
        <x:v>Worked</x:v>
      </x:c>
      <x:c r="K107" t="str">
        <x:v>Worked: 1 record(s) | Branch: Cambridge | Role: Operative Porter | Jobs: 403085 | Customers: Biopharma  -(KCL - RAYNE INSTITUTE) | Hours: 7.5</x:v>
      </x:c>
      <x:c r="L107" t="str">
        <x:v>Include</x:v>
      </x:c>
    </x:row>
    <x:row r="108">
      <x:c r="A108" t="str">
        <x:v>Anthony Norville|2026-07-16</x:v>
      </x:c>
      <x:c r="B108" s="888" t="n">
        <x:v>46219</x:v>
      </x:c>
      <x:c r="C108" t="str">
        <x:v>Anthony Norville</x:v>
      </x:c>
      <x:c r="D108" t="str">
        <x:v>Permanent</x:v>
      </x:c>
      <x:c r="E108" t="str">
        <x:v>Cambridge</x:v>
      </x:c>
      <x:c r="F108" t="str">
        <x:v>Operative Porter</x:v>
      </x:c>
      <x:c r="G108" t="str">
        <x:v>402473</x:v>
      </x:c>
      <x:c r="H108" t="str">
        <x:v>Biopharma - UCL</x:v>
      </x:c>
      <x:c r="I108" s="22" t="n">
        <x:v>8.5</x:v>
      </x:c>
      <x:c r="J108" t="str">
        <x:v>Worked</x:v>
      </x:c>
      <x:c r="K108" t="str">
        <x:v>Worked: 1 record(s) | Branch: Cambridge | Role: Operative Porter | Jobs: 402473 | Customers: Biopharma - UCL | Hours: 8.5</x:v>
      </x:c>
      <x:c r="L108" t="str">
        <x:v>Include</x:v>
      </x:c>
    </x:row>
    <x:row r="109">
      <x:c r="A109" t="str">
        <x:v>Antony Fawcett|2026-07-01</x:v>
      </x:c>
      <x:c r="B109" s="888" t="n">
        <x:v>46204</x:v>
      </x:c>
      <x:c r="C109" t="str">
        <x:v>Antony Fawcett</x:v>
      </x:c>
      <x:c r="D109" t="str">
        <x:v>Permanent</x:v>
      </x:c>
      <x:c r="E109" t="str">
        <x:v>Leeds</x:v>
      </x:c>
      <x:c r="F109" t="str">
        <x:v>Operative Porter</x:v>
      </x:c>
      <x:c r="G109" t="str">
        <x:v>399454E</x:v>
      </x:c>
      <x:c r="H109" t="str">
        <x:v>Restore Harrow Green</x:v>
      </x:c>
      <x:c r="I109" s="22" t="n">
        <x:v>8</x:v>
      </x:c>
      <x:c r="J109" t="str">
        <x:v>Worked</x:v>
      </x:c>
      <x:c r="K109" t="str">
        <x:v>Worked: 1 record(s) | Branch: Leeds | Role: Operative Porter | Jobs: 399454E | Customers: Restore Harrow Green | Hours: 8.0</x:v>
      </x:c>
      <x:c r="L109" t="str">
        <x:v>Include</x:v>
      </x:c>
    </x:row>
    <x:row r="110">
      <x:c r="A110" t="str">
        <x:v>Antony Fawcett|2026-07-02</x:v>
      </x:c>
      <x:c r="B110" s="888" t="n">
        <x:v>46205</x:v>
      </x:c>
      <x:c r="C110" t="str">
        <x:v>Antony Fawcett</x:v>
      </x:c>
      <x:c r="D110" t="str">
        <x:v>Permanent</x:v>
      </x:c>
      <x:c r="E110" t="str">
        <x:v>Leeds</x:v>
      </x:c>
      <x:c r="F110" t="str">
        <x:v>Operative Porter</x:v>
      </x:c>
      <x:c r="G110" t="str">
        <x:v>399454E</x:v>
      </x:c>
      <x:c r="H110" t="str">
        <x:v>Restore Harrow Green</x:v>
      </x:c>
      <x:c r="I110" s="22" t="n">
        <x:v>8</x:v>
      </x:c>
      <x:c r="J110" t="str">
        <x:v>Worked</x:v>
      </x:c>
      <x:c r="K110" t="str">
        <x:v>Worked: 1 record(s) | Branch: Leeds | Role: Operative Porter | Jobs: 399454E | Customers: Restore Harrow Green | Hours: 8.0</x:v>
      </x:c>
      <x:c r="L110" t="str">
        <x:v>Include</x:v>
      </x:c>
    </x:row>
    <x:row r="111">
      <x:c r="A111" t="str">
        <x:v>Antony Fawcett|2026-07-03</x:v>
      </x:c>
      <x:c r="B111" s="888" t="n">
        <x:v>46206</x:v>
      </x:c>
      <x:c r="C111" t="str">
        <x:v>Antony Fawcett</x:v>
      </x:c>
      <x:c r="D111" t="str">
        <x:v>Permanent</x:v>
      </x:c>
      <x:c r="E111" t="str">
        <x:v>Leeds</x:v>
      </x:c>
      <x:c r="F111" t="str">
        <x:v>Operative Porter</x:v>
      </x:c>
      <x:c r="G111" t="str">
        <x:v>399454E</x:v>
      </x:c>
      <x:c r="H111" t="str">
        <x:v>Restore Harrow Green</x:v>
      </x:c>
      <x:c r="I111" s="22" t="n">
        <x:v>6.25</x:v>
      </x:c>
      <x:c r="J111" t="str">
        <x:v>Worked</x:v>
      </x:c>
      <x:c r="K111" t="str">
        <x:v>Worked: 1 record(s) | Branch: Leeds | Role: Operative Porter | Jobs: 399454E | Customers: Restore Harrow Green | Hours: 6.2</x:v>
      </x:c>
      <x:c r="L111" t="str">
        <x:v>Include</x:v>
      </x:c>
    </x:row>
    <x:row r="112">
      <x:c r="A112" t="str">
        <x:v>Antony Fawcett|2026-07-06</x:v>
      </x:c>
      <x:c r="B112" s="888" t="n">
        <x:v>46209</x:v>
      </x:c>
      <x:c r="C112" t="str">
        <x:v>Antony Fawcett</x:v>
      </x:c>
      <x:c r="D112" t="str">
        <x:v>Permanent</x:v>
      </x:c>
      <x:c r="E112" t="str">
        <x:v>Leeds</x:v>
      </x:c>
      <x:c r="F112" t="str">
        <x:v>Operative Porter</x:v>
      </x:c>
      <x:c r="G112" t="str">
        <x:v>403082, 402323, 402591A</x:v>
      </x:c>
      <x:c r="H112" t="str">
        <x:v>HM Prison and Probation Service; Kirklees Council  - Sarah Copeland; MOJ - Sodexo SR:60799</x:v>
      </x:c>
      <x:c r="I112" s="22" t="n">
        <x:v>9.25</x:v>
      </x:c>
      <x:c r="J112" t="str">
        <x:v>Worked — 3 records</x:v>
      </x:c>
      <x:c r="K112" t="str">
        <x:v>Worked: 3 record(s) | Branch: Leeds | Role: Operative Porter | Jobs: 403082, 402323, 402591A | Customers: HM Prison and Probation Service; Kirklees Council  - Sarah Copeland; MOJ - Sodexo SR:60799 | Hours: 9.2</x:v>
      </x:c>
      <x:c r="L112" t="str">
        <x:v>Include</x:v>
      </x:c>
    </x:row>
    <x:row r="113">
      <x:c r="A113" t="str">
        <x:v>Antony Fawcett|2026-07-07</x:v>
      </x:c>
      <x:c r="B113" s="888" t="n">
        <x:v>46210</x:v>
      </x:c>
      <x:c r="C113" t="str">
        <x:v>Antony Fawcett</x:v>
      </x:c>
      <x:c r="D113" t="str">
        <x:v>Permanent</x:v>
      </x:c>
      <x:c r="E113" t="str">
        <x:v>Leeds</x:v>
      </x:c>
      <x:c r="F113" t="str">
        <x:v>Operative Porter</x:v>
      </x:c>
      <x:c r="G113" t="str">
        <x:v>402901</x:v>
      </x:c>
      <x:c r="H113" t="str">
        <x:v>Kirklees Council - Miss Hanley</x:v>
      </x:c>
      <x:c r="I113" s="22" t="n">
        <x:v>8.5</x:v>
      </x:c>
      <x:c r="J113" t="str">
        <x:v>Worked</x:v>
      </x:c>
      <x:c r="K113" t="str">
        <x:v>Worked: 1 record(s) | Branch: Leeds | Role: Operative Porter | Jobs: 402901 | Customers: Kirklees Council - Miss Hanley | Hours: 8.5</x:v>
      </x:c>
      <x:c r="L113" t="str">
        <x:v>Include</x:v>
      </x:c>
    </x:row>
    <x:row r="114">
      <x:c r="A114" t="str">
        <x:v>Antony Fawcett|2026-07-08</x:v>
      </x:c>
      <x:c r="B114" s="888" t="n">
        <x:v>46211</x:v>
      </x:c>
      <x:c r="C114" t="str">
        <x:v>Antony Fawcett</x:v>
      </x:c>
      <x:c r="D114" t="str">
        <x:v>Permanent</x:v>
      </x:c>
      <x:c r="E114" t="str">
        <x:v>Leeds</x:v>
      </x:c>
      <x:c r="F114" t="str">
        <x:v>Operative Porter</x:v>
      </x:c>
      <x:c r="G114" t="str">
        <x:v>402430</x:v>
      </x:c>
      <x:c r="H114" t="str">
        <x:v>Kirklees Council-Katina Farnsworth</x:v>
      </x:c>
      <x:c r="I114" s="22" t="n">
        <x:v>6</x:v>
      </x:c>
      <x:c r="J114" t="str">
        <x:v>Worked</x:v>
      </x:c>
      <x:c r="K114" t="str">
        <x:v>Worked: 1 record(s) | Branch: Leeds | Role: Operative Porter | Jobs: 402430 | Customers: Kirklees Council-Katina Farnsworth | Hours: 6.0</x:v>
      </x:c>
      <x:c r="L114" t="str">
        <x:v>Include</x:v>
      </x:c>
    </x:row>
    <x:row r="115">
      <x:c r="A115" t="str">
        <x:v>Antony Fawcett|2026-07-09</x:v>
      </x:c>
      <x:c r="B115" s="888" t="n">
        <x:v>46212</x:v>
      </x:c>
      <x:c r="C115" t="str">
        <x:v>Antony Fawcett</x:v>
      </x:c>
      <x:c r="D115" t="str">
        <x:v>Permanent</x:v>
      </x:c>
      <x:c r="E115" t="str">
        <x:v>Birmingham</x:v>
      </x:c>
      <x:c r="F115" t="str">
        <x:v>Operative Porter</x:v>
      </x:c>
      <x:c r="G115" t="str">
        <x:v>403046</x:v>
      </x:c>
      <x:c r="H115" t="str">
        <x:v>HSBC - July 2026 Deliveries</x:v>
      </x:c>
      <x:c r="I115" s="22" t="n">
        <x:v>6.25</x:v>
      </x:c>
      <x:c r="J115" t="str">
        <x:v>Worked</x:v>
      </x:c>
      <x:c r="K115" t="str">
        <x:v>Worked: 1 record(s) | Branch: Birmingham | Role: Operative Porter | Jobs: 403046 | Customers: HSBC - July 2026 Deliveries | Hours: 6.2</x:v>
      </x:c>
      <x:c r="L115" t="str">
        <x:v>Include</x:v>
      </x:c>
    </x:row>
    <x:row r="116">
      <x:c r="A116" t="str">
        <x:v>Antony Fawcett|2026-07-14</x:v>
      </x:c>
      <x:c r="B116" s="888" t="n">
        <x:v>46217</x:v>
      </x:c>
      <x:c r="C116" t="str">
        <x:v>Antony Fawcett</x:v>
      </x:c>
      <x:c r="D116" t="str">
        <x:v>Permanent</x:v>
      </x:c>
      <x:c r="E116" t="str">
        <x:v>Leeds</x:v>
      </x:c>
      <x:c r="F116" t="str">
        <x:v>Operative Porter</x:v>
      </x:c>
      <x:c r="G116" t="str">
        <x:v>403126</x:v>
      </x:c>
      <x:c r="H116" t="str">
        <x:v>Kirklees Council - Samantha Sheard</x:v>
      </x:c>
      <x:c r="I116" s="22" t="n">
        <x:v>6.5</x:v>
      </x:c>
      <x:c r="J116" t="str">
        <x:v>Worked</x:v>
      </x:c>
      <x:c r="K116" t="str">
        <x:v>Worked: 1 record(s) | Branch: Leeds | Role: Operative Porter | Jobs: 403126 | Customers: Kirklees Council - Samantha Sheard | Hours: 6.5</x:v>
      </x:c>
      <x:c r="L116" t="str">
        <x:v>Include</x:v>
      </x:c>
    </x:row>
    <x:row r="117">
      <x:c r="A117" t="str">
        <x:v>Antony Fawcett|2026-07-15</x:v>
      </x:c>
      <x:c r="B117" s="888" t="n">
        <x:v>46218</x:v>
      </x:c>
      <x:c r="C117" t="str">
        <x:v>Antony Fawcett</x:v>
      </x:c>
      <x:c r="D117" t="str">
        <x:v>Permanent</x:v>
      </x:c>
      <x:c r="E117" t="str">
        <x:v>Leeds</x:v>
      </x:c>
      <x:c r="F117" t="str">
        <x:v>Operative Porter</x:v>
      </x:c>
      <x:c r="G117" t="str">
        <x:v>398549</x:v>
      </x:c>
      <x:c r="H117" t="str">
        <x:v>Wakefield Council - Upton Primary School</x:v>
      </x:c>
      <x:c r="I117" s="22" t="n">
        <x:v>8</x:v>
      </x:c>
      <x:c r="J117" t="str">
        <x:v>Worked</x:v>
      </x:c>
      <x:c r="K117" t="str">
        <x:v>Worked: 1 record(s) | Branch: Leeds | Role: Operative Porter | Jobs: 398549 | Customers: Wakefield Council - Upton Primary School | Hours: 8.0</x:v>
      </x:c>
      <x:c r="L117" t="str">
        <x:v>Include</x:v>
      </x:c>
    </x:row>
    <x:row r="118">
      <x:c r="A118" t="str">
        <x:v>Antony Fawcett|2026-07-16</x:v>
      </x:c>
      <x:c r="B118" s="888" t="n">
        <x:v>46219</x:v>
      </x:c>
      <x:c r="C118" t="str">
        <x:v>Antony Fawcett</x:v>
      </x:c>
      <x:c r="D118" t="str">
        <x:v>Permanent</x:v>
      </x:c>
      <x:c r="E118" t="str">
        <x:v>Leeds</x:v>
      </x:c>
      <x:c r="F118" t="str">
        <x:v>Operative Porter</x:v>
      </x:c>
      <x:c r="G118" t="str">
        <x:v>398549</x:v>
      </x:c>
      <x:c r="H118" t="str">
        <x:v>Wakefield Council - Upton Primary School</x:v>
      </x:c>
      <x:c r="I118" s="22" t="n">
        <x:v>8.5</x:v>
      </x:c>
      <x:c r="J118" t="str">
        <x:v>Worked</x:v>
      </x:c>
      <x:c r="K118" t="str">
        <x:v>Worked: 1 record(s) | Branch: Leeds | Role: Operative Porter | Jobs: 398549 | Customers: Wakefield Council - Upton Primary School | Hours: 8.5</x:v>
      </x:c>
      <x:c r="L118" t="str">
        <x:v>Include</x:v>
      </x:c>
    </x:row>
    <x:row r="119">
      <x:c r="A119" t="str">
        <x:v>B Gibbons|2026-07-01</x:v>
      </x:c>
      <x:c r="B119" s="888" t="n">
        <x:v>46204</x:v>
      </x:c>
      <x:c r="C119" t="str">
        <x:v>B Gibbons</x:v>
      </x:c>
      <x:c r="D119" t="str">
        <x:v>Permanent</x:v>
      </x:c>
      <x:c r="E119" t="str">
        <x:v>Thurrock</x:v>
      </x:c>
      <x:c r="F119" t="str">
        <x:v>Operative Porter</x:v>
      </x:c>
      <x:c r="G119" t="str">
        <x:v>401175</x:v>
      </x:c>
      <x:c r="H119" t="str">
        <x:v>Hogan Lovells LLP</x:v>
      </x:c>
      <x:c r="I119" s="22" t="n">
        <x:v>9.5</x:v>
      </x:c>
      <x:c r="J119" t="str">
        <x:v>Worked</x:v>
      </x:c>
      <x:c r="K119" t="str">
        <x:v>Worked: 1 record(s) | Branch: Thurrock | Role: Operative Porter | Jobs: 401175 | Customers: Hogan Lovells LLP | Hours: 9.5</x:v>
      </x:c>
      <x:c r="L119" t="str">
        <x:v>Include</x:v>
      </x:c>
    </x:row>
    <x:row r="120">
      <x:c r="A120" t="str">
        <x:v>B Gibbons|2026-07-02</x:v>
      </x:c>
      <x:c r="B120" s="888" t="n">
        <x:v>46205</x:v>
      </x:c>
      <x:c r="C120" t="str">
        <x:v>B Gibbons</x:v>
      </x:c>
      <x:c r="D120" t="str">
        <x:v>Permanent</x:v>
      </x:c>
      <x:c r="E120" t="str">
        <x:v>Thurrock</x:v>
      </x:c>
      <x:c r="F120" t="str">
        <x:v>Operative Porter</x:v>
      </x:c>
      <x:c r="G120" t="str">
        <x:v>401175</x:v>
      </x:c>
      <x:c r="H120" t="str">
        <x:v>Hogan Lovells LLP</x:v>
      </x:c>
      <x:c r="I120" s="22" t="n">
        <x:v>9.5</x:v>
      </x:c>
      <x:c r="J120" t="str">
        <x:v>Worked</x:v>
      </x:c>
      <x:c r="K120" t="str">
        <x:v>Worked: 1 record(s) | Branch: Thurrock | Role: Operative Porter | Jobs: 401175 | Customers: Hogan Lovells LLP | Hours: 9.5</x:v>
      </x:c>
      <x:c r="L120" t="str">
        <x:v>Include</x:v>
      </x:c>
    </x:row>
    <x:row r="121">
      <x:c r="A121" t="str">
        <x:v>B Gibbons|2026-07-03</x:v>
      </x:c>
      <x:c r="B121" s="888" t="n">
        <x:v>46206</x:v>
      </x:c>
      <x:c r="C121" t="str">
        <x:v>B Gibbons</x:v>
      </x:c>
      <x:c r="D121" t="str">
        <x:v>Permanent</x:v>
      </x:c>
      <x:c r="E121" t="str">
        <x:v>Thurrock</x:v>
      </x:c>
      <x:c r="F121" t="str">
        <x:v>Operative Porter</x:v>
      </x:c>
      <x:c r="G121" t="str">
        <x:v>401175</x:v>
      </x:c>
      <x:c r="H121" t="str">
        <x:v>Hogan Lovells LLP</x:v>
      </x:c>
      <x:c r="I121" s="22" t="n">
        <x:v>8.5</x:v>
      </x:c>
      <x:c r="J121" t="str">
        <x:v>Worked</x:v>
      </x:c>
      <x:c r="K121" t="str">
        <x:v>Worked: 1 record(s) | Branch: Thurrock | Role: Operative Porter | Jobs: 401175 | Customers: Hogan Lovells LLP | Hours: 8.5</x:v>
      </x:c>
      <x:c r="L121" t="str">
        <x:v>Include</x:v>
      </x:c>
    </x:row>
    <x:row r="122">
      <x:c r="A122" t="str">
        <x:v>B Gibbons|2026-07-06</x:v>
      </x:c>
      <x:c r="B122" s="888" t="n">
        <x:v>46209</x:v>
      </x:c>
      <x:c r="C122" t="str">
        <x:v>B Gibbons</x:v>
      </x:c>
      <x:c r="D122" t="str">
        <x:v>Permanent</x:v>
      </x:c>
      <x:c r="E122" t="str">
        <x:v>Thurrock</x:v>
      </x:c>
      <x:c r="F122" t="str">
        <x:v>Operative Porter</x:v>
      </x:c>
      <x:c r="G122" t="str">
        <x:v>401175</x:v>
      </x:c>
      <x:c r="H122" t="str">
        <x:v>Hogan Lovells LLP</x:v>
      </x:c>
      <x:c r="I122" s="22" t="n">
        <x:v>11.5</x:v>
      </x:c>
      <x:c r="J122" t="str">
        <x:v>Worked</x:v>
      </x:c>
      <x:c r="K122" t="str">
        <x:v>Worked: 1 record(s) | Branch: Thurrock | Role: Operative Porter | Jobs: 401175 | Customers: Hogan Lovells LLP | Hours: 11.5</x:v>
      </x:c>
      <x:c r="L122" t="str">
        <x:v>Include</x:v>
      </x:c>
    </x:row>
    <x:row r="123">
      <x:c r="A123" t="str">
        <x:v>B Gibbons|2026-07-07</x:v>
      </x:c>
      <x:c r="B123" s="888" t="n">
        <x:v>46210</x:v>
      </x:c>
      <x:c r="C123" t="str">
        <x:v>B Gibbons</x:v>
      </x:c>
      <x:c r="D123" t="str">
        <x:v>Permanent</x:v>
      </x:c>
      <x:c r="E123" t="str">
        <x:v>Thurrock</x:v>
      </x:c>
      <x:c r="F123" t="str">
        <x:v>Operative Porter</x:v>
      </x:c>
      <x:c r="G123" t="str">
        <x:v>402575</x:v>
      </x:c>
      <x:c r="H123" t="str">
        <x:v>Latham &amp; Watkins</x:v>
      </x:c>
      <x:c r="I123" s="22" t="n">
        <x:v>8.5</x:v>
      </x:c>
      <x:c r="J123" t="str">
        <x:v>Worked</x:v>
      </x:c>
      <x:c r="K123" t="str">
        <x:v>Worked: 1 record(s) | Branch: Thurrock | Role: Operative Porter | Jobs: 402575 | Customers: Latham &amp; Watkins | Hours: 8.5</x:v>
      </x:c>
      <x:c r="L123" t="str">
        <x:v>Include</x:v>
      </x:c>
    </x:row>
    <x:row r="124">
      <x:c r="A124" t="str">
        <x:v>B Gibbons|2026-07-08</x:v>
      </x:c>
      <x:c r="B124" s="888" t="n">
        <x:v>46211</x:v>
      </x:c>
      <x:c r="C124" t="str">
        <x:v>B Gibbons</x:v>
      </x:c>
      <x:c r="D124" t="str">
        <x:v>Permanent</x:v>
      </x:c>
      <x:c r="E124" t="str">
        <x:v>Thurrock</x:v>
      </x:c>
      <x:c r="F124" t="str">
        <x:v>Operative Porter</x:v>
      </x:c>
      <x:c r="G124" t="str">
        <x:v>402575</x:v>
      </x:c>
      <x:c r="H124" t="str">
        <x:v>Latham &amp; Watkins</x:v>
      </x:c>
      <x:c r="I124" s="22" t="n">
        <x:v>8.5</x:v>
      </x:c>
      <x:c r="J124" t="str">
        <x:v>Worked</x:v>
      </x:c>
      <x:c r="K124" t="str">
        <x:v>Worked: 1 record(s) | Branch: Thurrock | Role: Operative Porter | Jobs: 402575 | Customers: Latham &amp; Watkins | Hours: 8.5</x:v>
      </x:c>
      <x:c r="L124" t="str">
        <x:v>Include</x:v>
      </x:c>
    </x:row>
    <x:row r="125">
      <x:c r="A125" t="str">
        <x:v>B Gibbons|2026-07-09</x:v>
      </x:c>
      <x:c r="B125" s="888" t="n">
        <x:v>46212</x:v>
      </x:c>
      <x:c r="C125" t="str">
        <x:v>B Gibbons</x:v>
      </x:c>
      <x:c r="D125" t="str">
        <x:v>Permanent</x:v>
      </x:c>
      <x:c r="E125" t="str">
        <x:v>Thurrock</x:v>
      </x:c>
      <x:c r="F125" t="str">
        <x:v>Operative Porter</x:v>
      </x:c>
      <x:c r="G125" t="str">
        <x:v>402929</x:v>
      </x:c>
      <x:c r="H125" t="str">
        <x:v>Cadwalader Wickersham &amp; Taft LLP</x:v>
      </x:c>
      <x:c r="I125" s="22" t="n">
        <x:v>10.5</x:v>
      </x:c>
      <x:c r="J125" t="str">
        <x:v>Worked</x:v>
      </x:c>
      <x:c r="K125" t="str">
        <x:v>Worked: 1 record(s) | Branch: Thurrock | Role: Operative Porter | Jobs: 402929 | Customers: Cadwalader Wickersham &amp; Taft LLP | Hours: 10.5</x:v>
      </x:c>
      <x:c r="L125" t="str">
        <x:v>Include</x:v>
      </x:c>
    </x:row>
    <x:row r="126">
      <x:c r="A126" t="str">
        <x:v>B Gibbons|2026-07-15</x:v>
      </x:c>
      <x:c r="B126" s="888" t="n">
        <x:v>46218</x:v>
      </x:c>
      <x:c r="C126" t="str">
        <x:v>B Gibbons</x:v>
      </x:c>
      <x:c r="D126" t="str">
        <x:v>Permanent</x:v>
      </x:c>
      <x:c r="E126" t="str">
        <x:v>Thurrock</x:v>
      </x:c>
      <x:c r="F126" t="str">
        <x:v>Operative Porter</x:v>
      </x:c>
      <x:c r="G126" t="str">
        <x:v>398446</x:v>
      </x:c>
      <x:c r="H126" t="str">
        <x:v>Royal Entomological society</x:v>
      </x:c>
      <x:c r="I126" s="22" t="n">
        <x:v>9.5</x:v>
      </x:c>
      <x:c r="J126" t="str">
        <x:v>Worked</x:v>
      </x:c>
      <x:c r="K126" t="str">
        <x:v>Worked: 1 record(s) | Branch: Thurrock | Role: Operative Porter | Jobs: 398446 | Customers: Royal Entomological society | Hours: 9.5</x:v>
      </x:c>
      <x:c r="L126" t="str">
        <x:v>Include</x:v>
      </x:c>
    </x:row>
    <x:row r="127">
      <x:c r="A127" t="str">
        <x:v>B Gibbons|2026-07-16</x:v>
      </x:c>
      <x:c r="B127" s="888" t="n">
        <x:v>46219</x:v>
      </x:c>
      <x:c r="C127" t="str">
        <x:v>B Gibbons</x:v>
      </x:c>
      <x:c r="D127" t="str">
        <x:v>Permanent</x:v>
      </x:c>
      <x:c r="E127" t="str">
        <x:v>Thurrock</x:v>
      </x:c>
      <x:c r="F127" t="str">
        <x:v>Operative Porter</x:v>
      </x:c>
      <x:c r="G127" t="str">
        <x:v>398446</x:v>
      </x:c>
      <x:c r="H127" t="str">
        <x:v>Royal Entomological society</x:v>
      </x:c>
      <x:c r="I127" s="22" t="n">
        <x:v>7</x:v>
      </x:c>
      <x:c r="J127" t="str">
        <x:v>Worked</x:v>
      </x:c>
      <x:c r="K127" t="str">
        <x:v>Worked: 1 record(s) | Branch: Thurrock | Role: Operative Porter | Jobs: 398446 | Customers: Royal Entomological society | Hours: 7.0</x:v>
      </x:c>
      <x:c r="L127" t="str">
        <x:v>Include</x:v>
      </x:c>
    </x:row>
    <x:row r="128">
      <x:c r="A128" t="str">
        <x:v>B Kilula|2026-07-01</x:v>
      </x:c>
      <x:c r="B128" s="888" t="n">
        <x:v>46204</x:v>
      </x:c>
      <x:c r="C128" t="str">
        <x:v>B Kilula</x:v>
      </x:c>
      <x:c r="D128" t="str">
        <x:v>Permanent</x:v>
      </x:c>
      <x:c r="E128" t="str">
        <x:v>Croydon</x:v>
      </x:c>
      <x:c r="F128" t="str">
        <x:v>Operative Porter</x:v>
      </x:c>
      <x:c r="G128" t="str">
        <x:v>398450</x:v>
      </x:c>
      <x:c r="H128" t="str">
        <x:v>Apple Europe Ltd</x:v>
      </x:c>
      <x:c r="I128" s="22" t="n">
        <x:v>10</x:v>
      </x:c>
      <x:c r="J128" t="str">
        <x:v>Worked</x:v>
      </x:c>
      <x:c r="K128" t="str">
        <x:v>Worked: 1 record(s) | Branch: Croydon | Role: Operative Porter | Jobs: 398450 | Customers: Apple Europe Ltd | Hours: 10.0</x:v>
      </x:c>
      <x:c r="L128" t="str">
        <x:v>Include</x:v>
      </x:c>
    </x:row>
    <x:row r="129">
      <x:c r="A129" t="str">
        <x:v>B Kilula|2026-07-02</x:v>
      </x:c>
      <x:c r="B129" s="888" t="n">
        <x:v>46205</x:v>
      </x:c>
      <x:c r="C129" t="str">
        <x:v>B Kilula</x:v>
      </x:c>
      <x:c r="D129" t="str">
        <x:v>Permanent</x:v>
      </x:c>
      <x:c r="E129" t="str">
        <x:v>Croydon</x:v>
      </x:c>
      <x:c r="F129" t="str">
        <x:v>Operative Porter</x:v>
      </x:c>
      <x:c r="G129" t="str">
        <x:v>398450</x:v>
      </x:c>
      <x:c r="H129" t="str">
        <x:v>Apple Europe Ltd</x:v>
      </x:c>
      <x:c r="I129" s="22" t="n">
        <x:v>10</x:v>
      </x:c>
      <x:c r="J129" t="str">
        <x:v>Worked</x:v>
      </x:c>
      <x:c r="K129" t="str">
        <x:v>Worked: 1 record(s) | Branch: Croydon | Role: Operative Porter | Jobs: 398450 | Customers: Apple Europe Ltd | Hours: 10.0</x:v>
      </x:c>
      <x:c r="L129" t="str">
        <x:v>Include</x:v>
      </x:c>
    </x:row>
    <x:row r="130">
      <x:c r="A130" t="str">
        <x:v>B Kilula|2026-07-03</x:v>
      </x:c>
      <x:c r="B130" s="888" t="n">
        <x:v>46206</x:v>
      </x:c>
      <x:c r="C130" t="str">
        <x:v>B Kilula</x:v>
      </x:c>
      <x:c r="D130" t="str">
        <x:v>Permanent</x:v>
      </x:c>
      <x:c r="E130" t="str">
        <x:v>Croydon</x:v>
      </x:c>
      <x:c r="F130" t="str">
        <x:v>Operative Porter</x:v>
      </x:c>
      <x:c r="G130" t="str">
        <x:v>398450</x:v>
      </x:c>
      <x:c r="H130" t="str">
        <x:v>Apple Europe Ltd</x:v>
      </x:c>
      <x:c r="I130" s="22" t="n">
        <x:v>10</x:v>
      </x:c>
      <x:c r="J130" t="str">
        <x:v>Worked</x:v>
      </x:c>
      <x:c r="K130" t="str">
        <x:v>Worked: 1 record(s) | Branch: Croydon | Role: Operative Porter | Jobs: 398450 | Customers: Apple Europe Ltd | Hours: 10.0</x:v>
      </x:c>
      <x:c r="L130" t="str">
        <x:v>Include</x:v>
      </x:c>
    </x:row>
    <x:row r="131">
      <x:c r="A131" t="str">
        <x:v>B Kilula|2026-07-06</x:v>
      </x:c>
      <x:c r="B131" s="888" t="n">
        <x:v>46209</x:v>
      </x:c>
      <x:c r="C131" t="str">
        <x:v>B Kilula</x:v>
      </x:c>
      <x:c r="D131" t="str">
        <x:v>Permanent</x:v>
      </x:c>
      <x:c r="E131" t="str">
        <x:v>Croydon</x:v>
      </x:c>
      <x:c r="F131" t="str">
        <x:v>Operative Porter</x:v>
      </x:c>
      <x:c r="G131" t="str">
        <x:v>398450</x:v>
      </x:c>
      <x:c r="H131" t="str">
        <x:v>Apple Europe Ltd</x:v>
      </x:c>
      <x:c r="I131" s="22" t="n">
        <x:v>10</x:v>
      </x:c>
      <x:c r="J131" t="str">
        <x:v>Worked</x:v>
      </x:c>
      <x:c r="K131" t="str">
        <x:v>Worked: 1 record(s) | Branch: Croydon | Role: Operative Porter | Jobs: 398450 | Customers: Apple Europe Ltd | Hours: 10.0</x:v>
      </x:c>
      <x:c r="L131" t="str">
        <x:v>Include</x:v>
      </x:c>
    </x:row>
    <x:row r="132">
      <x:c r="A132" t="str">
        <x:v>B Kilula|2026-07-07</x:v>
      </x:c>
      <x:c r="B132" s="888" t="n">
        <x:v>46210</x:v>
      </x:c>
      <x:c r="C132" t="str">
        <x:v>B Kilula</x:v>
      </x:c>
      <x:c r="D132" t="str">
        <x:v>Permanent</x:v>
      </x:c>
      <x:c r="E132" t="str">
        <x:v>Croydon</x:v>
      </x:c>
      <x:c r="F132" t="str">
        <x:v>Operative Porter</x:v>
      </x:c>
      <x:c r="G132" t="str">
        <x:v>398450</x:v>
      </x:c>
      <x:c r="H132" t="str">
        <x:v>Apple Europe Ltd</x:v>
      </x:c>
      <x:c r="I132" s="22" t="n">
        <x:v>10</x:v>
      </x:c>
      <x:c r="J132" t="str">
        <x:v>Worked</x:v>
      </x:c>
      <x:c r="K132" t="str">
        <x:v>Worked: 1 record(s) | Branch: Croydon | Role: Operative Porter | Jobs: 398450 | Customers: Apple Europe Ltd | Hours: 10.0</x:v>
      </x:c>
      <x:c r="L132" t="str">
        <x:v>Include</x:v>
      </x:c>
    </x:row>
    <x:row r="133">
      <x:c r="A133" t="str">
        <x:v>B Kilula|2026-07-08</x:v>
      </x:c>
      <x:c r="B133" s="888" t="n">
        <x:v>46211</x:v>
      </x:c>
      <x:c r="C133" t="str">
        <x:v>B Kilula</x:v>
      </x:c>
      <x:c r="D133" t="str">
        <x:v>Permanent</x:v>
      </x:c>
      <x:c r="E133" t="str">
        <x:v>Croydon</x:v>
      </x:c>
      <x:c r="F133" t="str">
        <x:v>Operative Porter</x:v>
      </x:c>
      <x:c r="G133" t="str">
        <x:v>398450</x:v>
      </x:c>
      <x:c r="H133" t="str">
        <x:v>Apple Europe Ltd</x:v>
      </x:c>
      <x:c r="I133" s="22" t="n">
        <x:v>10</x:v>
      </x:c>
      <x:c r="J133" t="str">
        <x:v>Worked</x:v>
      </x:c>
      <x:c r="K133" t="str">
        <x:v>Worked: 1 record(s) | Branch: Croydon | Role: Operative Porter | Jobs: 398450 | Customers: Apple Europe Ltd | Hours: 10.0</x:v>
      </x:c>
      <x:c r="L133" t="str">
        <x:v>Include</x:v>
      </x:c>
    </x:row>
    <x:row r="134">
      <x:c r="A134" t="str">
        <x:v>B Kilula|2026-07-09</x:v>
      </x:c>
      <x:c r="B134" s="888" t="n">
        <x:v>46212</x:v>
      </x:c>
      <x:c r="C134" t="str">
        <x:v>B Kilula</x:v>
      </x:c>
      <x:c r="D134" t="str">
        <x:v>Permanent</x:v>
      </x:c>
      <x:c r="E134" t="str">
        <x:v>Croydon</x:v>
      </x:c>
      <x:c r="F134" t="str">
        <x:v>Operative Porter</x:v>
      </x:c>
      <x:c r="G134" t="str">
        <x:v>398450</x:v>
      </x:c>
      <x:c r="H134" t="str">
        <x:v>Apple Europe Ltd</x:v>
      </x:c>
      <x:c r="I134" s="22" t="n">
        <x:v>10</x:v>
      </x:c>
      <x:c r="J134" t="str">
        <x:v>Worked</x:v>
      </x:c>
      <x:c r="K134" t="str">
        <x:v>Worked: 1 record(s) | Branch: Croydon | Role: Operative Porter | Jobs: 398450 | Customers: Apple Europe Ltd | Hours: 10.0</x:v>
      </x:c>
      <x:c r="L134" t="str">
        <x:v>Include</x:v>
      </x:c>
    </x:row>
    <x:row r="135">
      <x:c r="A135" t="str">
        <x:v>B Kilula|2026-07-10</x:v>
      </x:c>
      <x:c r="B135" s="888" t="n">
        <x:v>46213</x:v>
      </x:c>
      <x:c r="C135" t="str">
        <x:v>B Kilula</x:v>
      </x:c>
      <x:c r="D135" t="str">
        <x:v>Permanent</x:v>
      </x:c>
      <x:c r="E135" t="str">
        <x:v>Croydon</x:v>
      </x:c>
      <x:c r="F135" t="str">
        <x:v>Operative Porter</x:v>
      </x:c>
      <x:c r="G135" t="str">
        <x:v>398450</x:v>
      </x:c>
      <x:c r="H135" t="str">
        <x:v>Apple Europe Ltd</x:v>
      </x:c>
      <x:c r="I135" s="22" t="n">
        <x:v>10</x:v>
      </x:c>
      <x:c r="J135" t="str">
        <x:v>Worked</x:v>
      </x:c>
      <x:c r="K135" t="str">
        <x:v>Worked: 1 record(s) | Branch: Croydon | Role: Operative Porter | Jobs: 398450 | Customers: Apple Europe Ltd | Hours: 10.0</x:v>
      </x:c>
      <x:c r="L135" t="str">
        <x:v>Include</x:v>
      </x:c>
    </x:row>
    <x:row r="136">
      <x:c r="A136" t="str">
        <x:v>B Kilula|2026-07-13</x:v>
      </x:c>
      <x:c r="B136" s="888" t="n">
        <x:v>46216</x:v>
      </x:c>
      <x:c r="C136" t="str">
        <x:v>B Kilula</x:v>
      </x:c>
      <x:c r="D136" t="str">
        <x:v>Permanent</x:v>
      </x:c>
      <x:c r="E136" t="str">
        <x:v>Croydon</x:v>
      </x:c>
      <x:c r="F136" t="str">
        <x:v>Operative Porter</x:v>
      </x:c>
      <x:c r="G136" t="str">
        <x:v>398450</x:v>
      </x:c>
      <x:c r="H136" t="str">
        <x:v>Apple Europe Ltd</x:v>
      </x:c>
      <x:c r="I136" s="22" t="n">
        <x:v>10</x:v>
      </x:c>
      <x:c r="J136" t="str">
        <x:v>Worked</x:v>
      </x:c>
      <x:c r="K136" t="str">
        <x:v>Worked: 1 record(s) | Branch: Croydon | Role: Operative Porter | Jobs: 398450 | Customers: Apple Europe Ltd | Hours: 10.0</x:v>
      </x:c>
      <x:c r="L136" t="str">
        <x:v>Include</x:v>
      </x:c>
    </x:row>
    <x:row r="137">
      <x:c r="A137" t="str">
        <x:v>B Kilula|2026-07-14</x:v>
      </x:c>
      <x:c r="B137" s="888" t="n">
        <x:v>46217</x:v>
      </x:c>
      <x:c r="C137" t="str">
        <x:v>B Kilula</x:v>
      </x:c>
      <x:c r="D137" t="str">
        <x:v>Permanent</x:v>
      </x:c>
      <x:c r="E137" t="str">
        <x:v>Croydon</x:v>
      </x:c>
      <x:c r="F137" t="str">
        <x:v>Operative Porter</x:v>
      </x:c>
      <x:c r="G137" t="str">
        <x:v>398450</x:v>
      </x:c>
      <x:c r="H137" t="str">
        <x:v>Apple Europe Ltd</x:v>
      </x:c>
      <x:c r="I137" s="22" t="n">
        <x:v>10</x:v>
      </x:c>
      <x:c r="J137" t="str">
        <x:v>Worked</x:v>
      </x:c>
      <x:c r="K137" t="str">
        <x:v>Worked: 1 record(s) | Branch: Croydon | Role: Operative Porter | Jobs: 398450 | Customers: Apple Europe Ltd | Hours: 10.0</x:v>
      </x:c>
      <x:c r="L137" t="str">
        <x:v>Include</x:v>
      </x:c>
    </x:row>
    <x:row r="138">
      <x:c r="A138" t="str">
        <x:v>B Kilula|2026-07-15</x:v>
      </x:c>
      <x:c r="B138" s="888" t="n">
        <x:v>46218</x:v>
      </x:c>
      <x:c r="C138" t="str">
        <x:v>B Kilula</x:v>
      </x:c>
      <x:c r="D138" t="str">
        <x:v>Permanent</x:v>
      </x:c>
      <x:c r="E138" t="str">
        <x:v>Croydon</x:v>
      </x:c>
      <x:c r="F138" t="str">
        <x:v>Operative Porter</x:v>
      </x:c>
      <x:c r="G138" t="str">
        <x:v>398450</x:v>
      </x:c>
      <x:c r="H138" t="str">
        <x:v>Apple Europe Ltd</x:v>
      </x:c>
      <x:c r="I138" s="22" t="n">
        <x:v>10</x:v>
      </x:c>
      <x:c r="J138" t="str">
        <x:v>Worked</x:v>
      </x:c>
      <x:c r="K138" t="str">
        <x:v>Worked: 1 record(s) | Branch: Croydon | Role: Operative Porter | Jobs: 398450 | Customers: Apple Europe Ltd | Hours: 10.0</x:v>
      </x:c>
      <x:c r="L138" t="str">
        <x:v>Include</x:v>
      </x:c>
    </x:row>
    <x:row r="139">
      <x:c r="A139" t="str">
        <x:v>B Kilula|2026-07-16</x:v>
      </x:c>
      <x:c r="B139" s="888" t="n">
        <x:v>46219</x:v>
      </x:c>
      <x:c r="C139" t="str">
        <x:v>B Kilula</x:v>
      </x:c>
      <x:c r="D139" t="str">
        <x:v>Permanent</x:v>
      </x:c>
      <x:c r="E139" t="str">
        <x:v>Croydon</x:v>
      </x:c>
      <x:c r="F139" t="str">
        <x:v>Operative Porter</x:v>
      </x:c>
      <x:c r="G139" t="str">
        <x:v>398450</x:v>
      </x:c>
      <x:c r="H139" t="str">
        <x:v>Apple Europe Ltd</x:v>
      </x:c>
      <x:c r="I139" s="22" t="n">
        <x:v>10</x:v>
      </x:c>
      <x:c r="J139" t="str">
        <x:v>Worked</x:v>
      </x:c>
      <x:c r="K139" t="str">
        <x:v>Worked: 1 record(s) | Branch: Croydon | Role: Operative Porter | Jobs: 398450 | Customers: Apple Europe Ltd | Hours: 10.0</x:v>
      </x:c>
      <x:c r="L139" t="str">
        <x:v>Include</x:v>
      </x:c>
    </x:row>
    <x:row r="140">
      <x:c r="A140" t="str">
        <x:v>B Martin (B) EV|2026-07-01</x:v>
      </x:c>
      <x:c r="B140" s="888" t="n">
        <x:v>46204</x:v>
      </x:c>
      <x:c r="C140" t="str">
        <x:v>B Martin (B) EV</x:v>
      </x:c>
      <x:c r="D140" t="str">
        <x:v>Permanent</x:v>
      </x:c>
      <x:c r="E140" t="str">
        <x:v>Thurrock</x:v>
      </x:c>
      <x:c r="F140" t="str">
        <x:v>Operative Driver</x:v>
      </x:c>
      <x:c r="G140" t="str">
        <x:v>400315</x:v>
      </x:c>
      <x:c r="H140" t="str">
        <x:v>Accenture UK Ltd</x:v>
      </x:c>
      <x:c r="I140" s="22" t="n">
        <x:v>6.5</x:v>
      </x:c>
      <x:c r="J140" t="str">
        <x:v>Worked</x:v>
      </x:c>
      <x:c r="K140" t="str">
        <x:v>Worked: 1 record(s) | Branch: Thurrock | Role: Operative Driver | Jobs: 400315 | Customers: Accenture UK Ltd | Hours: 6.5</x:v>
      </x:c>
      <x:c r="L140" t="str">
        <x:v>Include</x:v>
      </x:c>
    </x:row>
    <x:row r="141">
      <x:c r="A141" t="str">
        <x:v>B Martin (B) EV|2026-07-02</x:v>
      </x:c>
      <x:c r="B141" s="888" t="n">
        <x:v>46205</x:v>
      </x:c>
      <x:c r="C141" t="str">
        <x:v>B Martin (B) EV</x:v>
      </x:c>
      <x:c r="D141" t="str">
        <x:v>Permanent</x:v>
      </x:c>
      <x:c r="E141" t="str">
        <x:v>Thurrock</x:v>
      </x:c>
      <x:c r="F141" t="str">
        <x:v>Operative Skilled</x:v>
      </x:c>
      <x:c r="G141" t="str">
        <x:v>403096</x:v>
      </x:c>
      <x:c r="H141" t="str">
        <x:v>London Borough of Lambeth</x:v>
      </x:c>
      <x:c r="I141" s="22" t="n">
        <x:v>7</x:v>
      </x:c>
      <x:c r="J141" t="str">
        <x:v>Worked</x:v>
      </x:c>
      <x:c r="K141" t="str">
        <x:v>Worked: 1 record(s) | Branch: Thurrock | Role: Operative Skilled | Jobs: 403096 | Customers: London Borough of Lambeth | Hours: 7.0</x:v>
      </x:c>
      <x:c r="L141" t="str">
        <x:v>Include</x:v>
      </x:c>
    </x:row>
    <x:row r="142">
      <x:c r="A142" t="str">
        <x:v>B Martin (B) EV|2026-07-03</x:v>
      </x:c>
      <x:c r="B142" s="888" t="n">
        <x:v>46206</x:v>
      </x:c>
      <x:c r="C142" t="str">
        <x:v>B Martin (B) EV</x:v>
      </x:c>
      <x:c r="D142" t="str">
        <x:v>Permanent</x:v>
      </x:c>
      <x:c r="E142" t="str">
        <x:v>Thurrock</x:v>
      </x:c>
      <x:c r="F142" t="str">
        <x:v>Operative Skilled</x:v>
      </x:c>
      <x:c r="G142" t="str">
        <x:v>403065</x:v>
      </x:c>
      <x:c r="H142" t="str">
        <x:v>Tetteh/Miss Freda</x:v>
      </x:c>
      <x:c r="I142" s="22" t="n">
        <x:v>7</x:v>
      </x:c>
      <x:c r="J142" t="str">
        <x:v>Worked</x:v>
      </x:c>
      <x:c r="K142" t="str">
        <x:v>Worked: 1 record(s) | Branch: Thurrock | Role: Operative Skilled | Jobs: 403065 | Customers: Tetteh/Miss Freda | Hours: 7.0</x:v>
      </x:c>
      <x:c r="L142" t="str">
        <x:v>Include</x:v>
      </x:c>
    </x:row>
    <x:row r="143">
      <x:c r="A143" t="str">
        <x:v>B Martin (B) EV|2026-07-06</x:v>
      </x:c>
      <x:c r="B143" s="888" t="n">
        <x:v>46209</x:v>
      </x:c>
      <x:c r="C143" t="str">
        <x:v>B Martin (B) EV</x:v>
      </x:c>
      <x:c r="D143" t="str">
        <x:v>Permanent</x:v>
      </x:c>
      <x:c r="E143" t="str">
        <x:v>Thurrock</x:v>
      </x:c>
      <x:c r="F143" t="str">
        <x:v>Operative Skilled</x:v>
      </x:c>
      <x:c r="G143" t="str">
        <x:v>402908</x:v>
      </x:c>
      <x:c r="H143" t="str">
        <x:v>UBS Investment Bank</x:v>
      </x:c>
      <x:c r="I143" s="22" t="n">
        <x:v>8.5</x:v>
      </x:c>
      <x:c r="J143" t="str">
        <x:v>Worked</x:v>
      </x:c>
      <x:c r="K143" t="str">
        <x:v>Worked: 1 record(s) | Branch: Thurrock | Role: Operative Skilled | Jobs: 402908 | Customers: UBS Investment Bank | Hours: 8.5</x:v>
      </x:c>
      <x:c r="L143" t="str">
        <x:v>Include</x:v>
      </x:c>
    </x:row>
    <x:row r="144">
      <x:c r="A144" t="str">
        <x:v>B Martin (B) EV|2026-07-07</x:v>
      </x:c>
      <x:c r="B144" s="888" t="n">
        <x:v>46210</x:v>
      </x:c>
      <x:c r="C144" t="str">
        <x:v>B Martin (B) EV</x:v>
      </x:c>
      <x:c r="D144" t="str">
        <x:v>Permanent</x:v>
      </x:c>
      <x:c r="E144" t="str">
        <x:v>Thurrock</x:v>
      </x:c>
      <x:c r="F144" t="str">
        <x:v>Operative Skilled</x:v>
      </x:c>
      <x:c r="G144" t="str">
        <x:v>402908</x:v>
      </x:c>
      <x:c r="H144" t="str">
        <x:v>UBS Investment Bank</x:v>
      </x:c>
      <x:c r="I144" s="22" t="n">
        <x:v>8.5</x:v>
      </x:c>
      <x:c r="J144" t="str">
        <x:v>Worked</x:v>
      </x:c>
      <x:c r="K144" t="str">
        <x:v>Worked: 1 record(s) | Branch: Thurrock | Role: Operative Skilled | Jobs: 402908 | Customers: UBS Investment Bank | Hours: 8.5</x:v>
      </x:c>
      <x:c r="L144" t="str">
        <x:v>Include</x:v>
      </x:c>
    </x:row>
    <x:row r="145">
      <x:c r="A145" t="str">
        <x:v>B Martin (B) EV|2026-07-09</x:v>
      </x:c>
      <x:c r="B145" s="888" t="n">
        <x:v>46212</x:v>
      </x:c>
      <x:c r="C145" t="str">
        <x:v>B Martin (B) EV</x:v>
      </x:c>
      <x:c r="D145" t="str">
        <x:v>Permanent</x:v>
      </x:c>
      <x:c r="E145" t="str">
        <x:v>Thurrock</x:v>
      </x:c>
      <x:c r="F145" t="str">
        <x:v>Operative Skilled</x:v>
      </x:c>
      <x:c r="G145" t="str">
        <x:v>402908</x:v>
      </x:c>
      <x:c r="H145" t="str">
        <x:v>UBS Investment Bank</x:v>
      </x:c>
      <x:c r="I145" s="22" t="n">
        <x:v>8</x:v>
      </x:c>
      <x:c r="J145" t="str">
        <x:v>Worked</x:v>
      </x:c>
      <x:c r="K145" t="str">
        <x:v>Worked: 1 record(s) | Branch: Thurrock | Role: Operative Skilled | Jobs: 402908 | Customers: UBS Investment Bank | Hours: 8.0</x:v>
      </x:c>
      <x:c r="L145" t="str">
        <x:v>Include</x:v>
      </x:c>
    </x:row>
    <x:row r="146">
      <x:c r="A146" t="str">
        <x:v>B Martin (B) EV|2026-07-10</x:v>
      </x:c>
      <x:c r="B146" s="888" t="n">
        <x:v>46213</x:v>
      </x:c>
      <x:c r="C146" t="str">
        <x:v>B Martin (B) EV</x:v>
      </x:c>
      <x:c r="D146" t="str">
        <x:v>Permanent</x:v>
      </x:c>
      <x:c r="E146" t="str">
        <x:v>Thurrock</x:v>
      </x:c>
      <x:c r="F146" t="str">
        <x:v>Operative Skilled</x:v>
      </x:c>
      <x:c r="G146" t="str">
        <x:v>402467</x:v>
      </x:c>
      <x:c r="H146" t="str">
        <x:v>Lumor/Mawuena</x:v>
      </x:c>
      <x:c r="I146" s="22" t="n">
        <x:v>8</x:v>
      </x:c>
      <x:c r="J146" t="str">
        <x:v>Worked</x:v>
      </x:c>
      <x:c r="K146" t="str">
        <x:v>Worked: 1 record(s) | Branch: Thurrock | Role: Operative Skilled | Jobs: 402467 | Customers: Lumor/Mawuena | Hours: 8.0</x:v>
      </x:c>
      <x:c r="L146" t="str">
        <x:v>Include</x:v>
      </x:c>
    </x:row>
    <x:row r="147">
      <x:c r="A147" t="str">
        <x:v>B Martin (B) EV|2026-07-13</x:v>
      </x:c>
      <x:c r="B147" s="888" t="n">
        <x:v>46216</x:v>
      </x:c>
      <x:c r="C147" t="str">
        <x:v>B Martin (B) EV</x:v>
      </x:c>
      <x:c r="D147" t="str">
        <x:v>Permanent</x:v>
      </x:c>
      <x:c r="E147" t="str">
        <x:v>Thurrock</x:v>
      </x:c>
      <x:c r="F147" t="str">
        <x:v>Operative Skilled</x:v>
      </x:c>
      <x:c r="G147" t="str">
        <x:v>398446</x:v>
      </x:c>
      <x:c r="H147" t="str">
        <x:v>Royal Entomological society</x:v>
      </x:c>
      <x:c r="I147" s="22" t="n">
        <x:v>8.5</x:v>
      </x:c>
      <x:c r="J147" t="str">
        <x:v>Worked</x:v>
      </x:c>
      <x:c r="K147" t="str">
        <x:v>Worked: 1 record(s) | Branch: Thurrock | Role: Operative Skilled | Jobs: 398446 | Customers: Royal Entomological society | Hours: 8.5</x:v>
      </x:c>
      <x:c r="L147" t="str">
        <x:v>Include</x:v>
      </x:c>
    </x:row>
    <x:row r="148">
      <x:c r="A148" t="str">
        <x:v>B Martin (B) EV|2026-07-14</x:v>
      </x:c>
      <x:c r="B148" s="888" t="n">
        <x:v>46217</x:v>
      </x:c>
      <x:c r="C148" t="str">
        <x:v>B Martin (B) EV</x:v>
      </x:c>
      <x:c r="D148" t="str">
        <x:v>Permanent</x:v>
      </x:c>
      <x:c r="E148" t="str">
        <x:v>Thurrock</x:v>
      </x:c>
      <x:c r="F148" t="str">
        <x:v>Operative Skilled</x:v>
      </x:c>
      <x:c r="G148" t="str">
        <x:v>398446</x:v>
      </x:c>
      <x:c r="H148" t="str">
        <x:v>Royal Entomological society</x:v>
      </x:c>
      <x:c r="I148" s="22" t="n">
        <x:v>11</x:v>
      </x:c>
      <x:c r="J148" t="str">
        <x:v>Worked</x:v>
      </x:c>
      <x:c r="K148" t="str">
        <x:v>Worked: 1 record(s) | Branch: Thurrock | Role: Operative Skilled | Jobs: 398446 | Customers: Royal Entomological society | Hours: 11.0</x:v>
      </x:c>
      <x:c r="L148" t="str">
        <x:v>Include</x:v>
      </x:c>
    </x:row>
    <x:row r="149">
      <x:c r="A149" t="str">
        <x:v>B Martin (B) EV|2026-07-15</x:v>
      </x:c>
      <x:c r="B149" s="888" t="n">
        <x:v>46218</x:v>
      </x:c>
      <x:c r="C149" t="str">
        <x:v>B Martin (B) EV</x:v>
      </x:c>
      <x:c r="D149" t="str">
        <x:v>Permanent</x:v>
      </x:c>
      <x:c r="E149" t="str">
        <x:v>Thurrock</x:v>
      </x:c>
      <x:c r="F149" t="str">
        <x:v>Operative Skilled</x:v>
      </x:c>
      <x:c r="G149" t="str">
        <x:v>398446</x:v>
      </x:c>
      <x:c r="H149" t="str">
        <x:v>Royal Entomological society</x:v>
      </x:c>
      <x:c r="I149" s="22" t="n">
        <x:v>8</x:v>
      </x:c>
      <x:c r="J149" t="str">
        <x:v>Worked</x:v>
      </x:c>
      <x:c r="K149" t="str">
        <x:v>Worked: 1 record(s) | Branch: Thurrock | Role: Operative Skilled | Jobs: 398446 | Customers: Royal Entomological society | Hours: 8.0</x:v>
      </x:c>
      <x:c r="L149" t="str">
        <x:v>Include</x:v>
      </x:c>
    </x:row>
    <x:row r="150">
      <x:c r="A150" t="str">
        <x:v>B Martin (B) EV|2026-07-16</x:v>
      </x:c>
      <x:c r="B150" s="888" t="n">
        <x:v>46219</x:v>
      </x:c>
      <x:c r="C150" t="str">
        <x:v>B Martin (B) EV</x:v>
      </x:c>
      <x:c r="D150" t="str">
        <x:v>Permanent</x:v>
      </x:c>
      <x:c r="E150" t="str">
        <x:v>Thurrock</x:v>
      </x:c>
      <x:c r="F150" t="str">
        <x:v>Operative Skilled</x:v>
      </x:c>
      <x:c r="G150" t="str">
        <x:v>398446</x:v>
      </x:c>
      <x:c r="H150" t="str">
        <x:v>Royal Entomological society</x:v>
      </x:c>
      <x:c r="I150" s="22" t="n">
        <x:v>9</x:v>
      </x:c>
      <x:c r="J150" t="str">
        <x:v>Worked</x:v>
      </x:c>
      <x:c r="K150" t="str">
        <x:v>Worked: 1 record(s) | Branch: Thurrock | Role: Operative Skilled | Jobs: 398446 | Customers: Royal Entomological society | Hours: 9.0</x:v>
      </x:c>
      <x:c r="L150" t="str">
        <x:v>Include</x:v>
      </x:c>
    </x:row>
    <x:row r="151">
      <x:c r="A151" t="str">
        <x:v>B Williams|2026-07-01</x:v>
      </x:c>
      <x:c r="B151" s="888" t="n">
        <x:v>46204</x:v>
      </x:c>
      <x:c r="C151" t="str">
        <x:v>B Williams</x:v>
      </x:c>
      <x:c r="D151" t="str">
        <x:v>Permanent</x:v>
      </x:c>
      <x:c r="E151" t="str">
        <x:v>Thurrock</x:v>
      </x:c>
      <x:c r="F151" t="str">
        <x:v>Operative Porter</x:v>
      </x:c>
      <x:c r="G151" t="str">
        <x:v>402575</x:v>
      </x:c>
      <x:c r="H151" t="str">
        <x:v>Latham &amp; Watkins</x:v>
      </x:c>
      <x:c r="I151" s="22" t="n">
        <x:v>8.5</x:v>
      </x:c>
      <x:c r="J151" t="str">
        <x:v>Worked</x:v>
      </x:c>
      <x:c r="K151" t="str">
        <x:v>Worked: 1 record(s) | Branch: Thurrock | Role: Operative Porter | Jobs: 402575 | Customers: Latham &amp; Watkins | Hours: 8.5</x:v>
      </x:c>
      <x:c r="L151" t="str">
        <x:v>Include</x:v>
      </x:c>
    </x:row>
    <x:row r="152">
      <x:c r="A152" t="str">
        <x:v>B Williams|2026-07-06</x:v>
      </x:c>
      <x:c r="B152" s="888" t="n">
        <x:v>46209</x:v>
      </x:c>
      <x:c r="C152" t="str">
        <x:v>B Williams</x:v>
      </x:c>
      <x:c r="D152" t="str">
        <x:v>Permanent</x:v>
      </x:c>
      <x:c r="E152" t="str">
        <x:v>Thurrock</x:v>
      </x:c>
      <x:c r="F152" t="str">
        <x:v>Operative Porter</x:v>
      </x:c>
      <x:c r="G152" t="str">
        <x:v>402575</x:v>
      </x:c>
      <x:c r="H152" t="str">
        <x:v>Latham &amp; Watkins</x:v>
      </x:c>
      <x:c r="I152" s="22" t="n">
        <x:v>8.5</x:v>
      </x:c>
      <x:c r="J152" t="str">
        <x:v>Worked</x:v>
      </x:c>
      <x:c r="K152" t="str">
        <x:v>Worked: 1 record(s) | Branch: Thurrock | Role: Operative Porter | Jobs: 402575 | Customers: Latham &amp; Watkins | Hours: 8.5</x:v>
      </x:c>
      <x:c r="L152" t="str">
        <x:v>Include</x:v>
      </x:c>
    </x:row>
    <x:row r="153">
      <x:c r="A153" t="str">
        <x:v>B Williams|2026-07-07</x:v>
      </x:c>
      <x:c r="B153" s="888" t="n">
        <x:v>46210</x:v>
      </x:c>
      <x:c r="C153" t="str">
        <x:v>B Williams</x:v>
      </x:c>
      <x:c r="D153" t="str">
        <x:v>Permanent</x:v>
      </x:c>
      <x:c r="E153" t="str">
        <x:v>Thurrock</x:v>
      </x:c>
      <x:c r="F153" t="str">
        <x:v>Operative Porter</x:v>
      </x:c>
      <x:c r="G153" t="str">
        <x:v>402575</x:v>
      </x:c>
      <x:c r="H153" t="str">
        <x:v>Latham &amp; Watkins</x:v>
      </x:c>
      <x:c r="I153" s="22" t="n">
        <x:v>8.5</x:v>
      </x:c>
      <x:c r="J153" t="str">
        <x:v>Worked</x:v>
      </x:c>
      <x:c r="K153" t="str">
        <x:v>Worked: 1 record(s) | Branch: Thurrock | Role: Operative Porter | Jobs: 402575 | Customers: Latham &amp; Watkins | Hours: 8.5</x:v>
      </x:c>
      <x:c r="L153" t="str">
        <x:v>Include</x:v>
      </x:c>
    </x:row>
    <x:row r="154">
      <x:c r="A154" t="str">
        <x:v>Ben Cumbers|2026-07-01</x:v>
      </x:c>
      <x:c r="B154" s="888" t="n">
        <x:v>46204</x:v>
      </x:c>
      <x:c r="C154" t="str">
        <x:v>Ben Cumbers</x:v>
      </x:c>
      <x:c r="D154" t="str">
        <x:v>Permanent</x:v>
      </x:c>
      <x:c r="E154" t="str">
        <x:v>Leeds</x:v>
      </x:c>
      <x:c r="F154" t="str">
        <x:v>Operative Driver</x:v>
      </x:c>
      <x:c r="G154" t="str">
        <x:v>402652, 402831, 401226</x:v>
      </x:c>
      <x:c r="H154" t="str">
        <x:v>HM Prison and Probation Service; MOJ - Sodexo SR:60551; University of Leeds</x:v>
      </x:c>
      <x:c r="I154" s="22" t="n">
        <x:v>8.75</x:v>
      </x:c>
      <x:c r="J154" t="str">
        <x:v>Worked — 3 records</x:v>
      </x:c>
      <x:c r="K154" t="str">
        <x:v>Worked: 3 record(s) | Branch: Leeds | Role: Operative Driver | Jobs: 402652, 402831, 401226 | Customers: HM Prison and Probation Service; MOJ - Sodexo SR:60551; University of Leeds | Hours: 8.8</x:v>
      </x:c>
      <x:c r="L154" t="str">
        <x:v>Include</x:v>
      </x:c>
    </x:row>
    <x:row r="155">
      <x:c r="A155" t="str">
        <x:v>Ben Cumbers|2026-07-02</x:v>
      </x:c>
      <x:c r="B155" s="888" t="n">
        <x:v>46205</x:v>
      </x:c>
      <x:c r="C155" t="str">
        <x:v>Ben Cumbers</x:v>
      </x:c>
      <x:c r="D155" t="str">
        <x:v>Permanent</x:v>
      </x:c>
      <x:c r="E155" t="str">
        <x:v>Leeds</x:v>
      </x:c>
      <x:c r="F155" t="str">
        <x:v>Operative Driver</x:v>
      </x:c>
      <x:c r="G155" t="str">
        <x:v>399454E</x:v>
      </x:c>
      <x:c r="H155" t="str">
        <x:v>Restore Harrow Green</x:v>
      </x:c>
      <x:c r="I155" s="22" t="n">
        <x:v>8</x:v>
      </x:c>
      <x:c r="J155" t="str">
        <x:v>Worked</x:v>
      </x:c>
      <x:c r="K155" t="str">
        <x:v>Worked: 1 record(s) | Branch: Leeds | Role: Operative Driver | Jobs: 399454E | Customers: Restore Harrow Green | Hours: 8.0</x:v>
      </x:c>
      <x:c r="L155" t="str">
        <x:v>Include</x:v>
      </x:c>
    </x:row>
    <x:row r="156">
      <x:c r="A156" t="str">
        <x:v>Ben Cumbers|2026-07-03</x:v>
      </x:c>
      <x:c r="B156" s="888" t="n">
        <x:v>46206</x:v>
      </x:c>
      <x:c r="C156" t="str">
        <x:v>Ben Cumbers</x:v>
      </x:c>
      <x:c r="D156" t="str">
        <x:v>Permanent</x:v>
      </x:c>
      <x:c r="E156" t="str">
        <x:v>Leeds</x:v>
      </x:c>
      <x:c r="F156" t="str">
        <x:v>Operative Driver</x:v>
      </x:c>
      <x:c r="G156" t="str">
        <x:v>399454E</x:v>
      </x:c>
      <x:c r="H156" t="str">
        <x:v>Restore Harrow Green</x:v>
      </x:c>
      <x:c r="I156" s="22" t="n">
        <x:v>6.25</x:v>
      </x:c>
      <x:c r="J156" t="str">
        <x:v>Worked</x:v>
      </x:c>
      <x:c r="K156" t="str">
        <x:v>Worked: 1 record(s) | Branch: Leeds | Role: Operative Driver | Jobs: 399454E | Customers: Restore Harrow Green | Hours: 6.2</x:v>
      </x:c>
      <x:c r="L156" t="str">
        <x:v>Include</x:v>
      </x:c>
    </x:row>
    <x:row r="157">
      <x:c r="A157" t="str">
        <x:v>Ben Cumbers|2026-07-06</x:v>
      </x:c>
      <x:c r="B157" s="888" t="n">
        <x:v>46209</x:v>
      </x:c>
      <x:c r="C157" t="str">
        <x:v>Ben Cumbers</x:v>
      </x:c>
      <x:c r="D157" t="str">
        <x:v>Permanent</x:v>
      </x:c>
      <x:c r="E157" t="str">
        <x:v>Leeds</x:v>
      </x:c>
      <x:c r="F157" t="str">
        <x:v>Operative Driver</x:v>
      </x:c>
      <x:c r="G157" t="str">
        <x:v>403082, 402323, 402591A</x:v>
      </x:c>
      <x:c r="H157" t="str">
        <x:v>HM Prison and Probation Service; Kirklees Council  - Sarah Copeland; MOJ - Sodexo SR:60799</x:v>
      </x:c>
      <x:c r="I157" s="22" t="n">
        <x:v>9.25</x:v>
      </x:c>
      <x:c r="J157" t="str">
        <x:v>Worked — 3 records</x:v>
      </x:c>
      <x:c r="K157" t="str">
        <x:v>Worked: 3 record(s) | Branch: Leeds | Role: Operative Driver | Jobs: 403082, 402323, 402591A | Customers: HM Prison and Probation Service; Kirklees Council  - Sarah Copeland; MOJ - Sodexo SR:60799 | Hours: 9.2</x:v>
      </x:c>
      <x:c r="L157" t="str">
        <x:v>Include</x:v>
      </x:c>
    </x:row>
    <x:row r="158">
      <x:c r="A158" t="str">
        <x:v>Ben Cumbers|2026-07-07</x:v>
      </x:c>
      <x:c r="B158" s="888" t="n">
        <x:v>46210</x:v>
      </x:c>
      <x:c r="C158" t="str">
        <x:v>Ben Cumbers</x:v>
      </x:c>
      <x:c r="D158" t="str">
        <x:v>Permanent</x:v>
      </x:c>
      <x:c r="E158" t="str">
        <x:v>Leeds</x:v>
      </x:c>
      <x:c r="F158" t="str">
        <x:v>Operative Driver</x:v>
      </x:c>
      <x:c r="G158" t="str">
        <x:v>402478</x:v>
      </x:c>
      <x:c r="H158" t="str">
        <x:v>West Yorkshire Police (Huddersfield)</x:v>
      </x:c>
      <x:c r="I158" s="22" t="n">
        <x:v>10</x:v>
      </x:c>
      <x:c r="J158" t="str">
        <x:v>Worked</x:v>
      </x:c>
      <x:c r="K158" t="str">
        <x:v>Worked: 1 record(s) | Branch: Leeds | Role: Operative Driver | Jobs: 402478 | Customers: West Yorkshire Police (Huddersfield) | Hours: 10.0</x:v>
      </x:c>
      <x:c r="L158" t="str">
        <x:v>Include</x:v>
      </x:c>
    </x:row>
    <x:row r="159">
      <x:c r="A159" t="str">
        <x:v>Ben Cumbers|2026-07-08</x:v>
      </x:c>
      <x:c r="B159" s="888" t="n">
        <x:v>46211</x:v>
      </x:c>
      <x:c r="C159" t="str">
        <x:v>Ben Cumbers</x:v>
      </x:c>
      <x:c r="D159" t="str">
        <x:v>Permanent</x:v>
      </x:c>
      <x:c r="E159" t="str">
        <x:v>Leeds, Manchester</x:v>
      </x:c>
      <x:c r="F159" t="str">
        <x:v>Operative Driver, Operative Porter</x:v>
      </x:c>
      <x:c r="G159" t="str">
        <x:v>397251, 399454F</x:v>
      </x:c>
      <x:c r="H159" t="str">
        <x:v>Lancaster University (Leadership Centre); Restore Harrow Green</x:v>
      </x:c>
      <x:c r="I159" s="22" t="n">
        <x:v>17.75</x:v>
      </x:c>
      <x:c r="J159" t="str">
        <x:v>Worked — 2 records</x:v>
      </x:c>
      <x:c r="K159" t="str">
        <x:v>Worked: 2 record(s) | Branch: Leeds, Manchester | Role: Operative Driver, Operative Porter | Jobs: 397251, 399454F | Customers: Lancaster University (Leadership Centre); Restore Harrow Green | Hours: 17.8</x:v>
      </x:c>
      <x:c r="L159" t="str">
        <x:v>Include</x:v>
      </x:c>
    </x:row>
    <x:row r="160">
      <x:c r="A160" t="str">
        <x:v>Ben Cumbers|2026-07-09</x:v>
      </x:c>
      <x:c r="B160" s="888" t="n">
        <x:v>46212</x:v>
      </x:c>
      <x:c r="C160" t="str">
        <x:v>Ben Cumbers</x:v>
      </x:c>
      <x:c r="D160" t="str">
        <x:v>Permanent</x:v>
      </x:c>
      <x:c r="E160" t="str">
        <x:v>Leeds</x:v>
      </x:c>
      <x:c r="F160" t="str">
        <x:v>Operative Driver, Operative Porter</x:v>
      </x:c>
      <x:c r="G160" t="str">
        <x:v>399454F, 398549</x:v>
      </x:c>
      <x:c r="H160" t="str">
        <x:v>Restore Harrow Green; Wakefield Council - Upton Primary School</x:v>
      </x:c>
      <x:c r="I160" s="22" t="n">
        <x:v>9.5</x:v>
      </x:c>
      <x:c r="J160" t="str">
        <x:v>Worked — 2 records</x:v>
      </x:c>
      <x:c r="K160" t="str">
        <x:v>Worked: 2 record(s) | Branch: Leeds | Role: Operative Driver, Operative Porter | Jobs: 399454F, 398549 | Customers: Restore Harrow Green; Wakefield Council - Upton Primary School | Hours: 9.5</x:v>
      </x:c>
      <x:c r="L160" t="str">
        <x:v>Include</x:v>
      </x:c>
    </x:row>
    <x:row r="161">
      <x:c r="A161" t="str">
        <x:v>Ben Cumbers|2026-07-10</x:v>
      </x:c>
      <x:c r="B161" s="888" t="n">
        <x:v>46213</x:v>
      </x:c>
      <x:c r="C161" t="str">
        <x:v>Ben Cumbers</x:v>
      </x:c>
      <x:c r="D161" t="str">
        <x:v>Permanent</x:v>
      </x:c>
      <x:c r="E161" t="str">
        <x:v>Leeds</x:v>
      </x:c>
      <x:c r="F161" t="str">
        <x:v>Operative Driver</x:v>
      </x:c>
      <x:c r="G161" t="str">
        <x:v>402822</x:v>
      </x:c>
      <x:c r="H161" t="str">
        <x:v>EMCOR - OCS FM Ltd</x:v>
      </x:c>
      <x:c r="I161" s="22" t="n">
        <x:v>5</x:v>
      </x:c>
      <x:c r="J161" t="str">
        <x:v>Worked</x:v>
      </x:c>
      <x:c r="K161" t="str">
        <x:v>Worked: 1 record(s) | Branch: Leeds | Role: Operative Driver | Jobs: 402822 | Customers: EMCOR - OCS FM Ltd | Hours: 5.0</x:v>
      </x:c>
      <x:c r="L161" t="str">
        <x:v>Include</x:v>
      </x:c>
    </x:row>
    <x:row r="162">
      <x:c r="A162" t="str">
        <x:v>Ben Cumbers|2026-07-11</x:v>
      </x:c>
      <x:c r="B162" s="888" t="n">
        <x:v>46214</x:v>
      </x:c>
      <x:c r="C162" t="str">
        <x:v>Ben Cumbers</x:v>
      </x:c>
      <x:c r="D162" t="str">
        <x:v>Permanent</x:v>
      </x:c>
      <x:c r="E162" t="str">
        <x:v>Leeds</x:v>
      </x:c>
      <x:c r="F162" t="str">
        <x:v>Operative Driver</x:v>
      </x:c>
      <x:c r="G162" t="str">
        <x:v>402822</x:v>
      </x:c>
      <x:c r="H162" t="str">
        <x:v>EMCOR - OCS FM Ltd</x:v>
      </x:c>
      <x:c r="I162" s="22" t="n">
        <x:v>7</x:v>
      </x:c>
      <x:c r="J162" t="str">
        <x:v>Worked</x:v>
      </x:c>
      <x:c r="K162" t="str">
        <x:v>Worked: 1 record(s) | Branch: Leeds | Role: Operative Driver | Jobs: 402822 | Customers: EMCOR - OCS FM Ltd | Hours: 7.0</x:v>
      </x:c>
      <x:c r="L162" t="str">
        <x:v>Include</x:v>
      </x:c>
    </x:row>
    <x:row r="163">
      <x:c r="A163" t="str">
        <x:v>Ben Cumbers|2026-07-13</x:v>
      </x:c>
      <x:c r="B163" s="888" t="n">
        <x:v>46216</x:v>
      </x:c>
      <x:c r="C163" t="str">
        <x:v>Ben Cumbers</x:v>
      </x:c>
      <x:c r="D163" t="str">
        <x:v>Permanent</x:v>
      </x:c>
      <x:c r="E163" t="str">
        <x:v>Leeds</x:v>
      </x:c>
      <x:c r="F163" t="str">
        <x:v>Operative Driver</x:v>
      </x:c>
      <x:c r="G163" t="str">
        <x:v>402533, 402858, 403029</x:v>
      </x:c>
      <x:c r="H163" t="str">
        <x:v>Kirklees Council - domestic; Kirklees Council - Joanne Sullivan; Kirklees Council - Simon Wrigglesworth</x:v>
      </x:c>
      <x:c r="I163" s="22" t="n">
        <x:v>6.75</x:v>
      </x:c>
      <x:c r="J163" t="str">
        <x:v>Worked — 3 records</x:v>
      </x:c>
      <x:c r="K163" t="str">
        <x:v>Worked: 3 record(s) | Branch: Leeds | Role: Operative Driver | Jobs: 402533, 402858, 403029 | Customers: Kirklees Council - domestic; Kirklees Council - Joanne Sullivan; Kirklees Council - Simon Wrigglesworth | Hours: 6.8</x:v>
      </x:c>
      <x:c r="L163" t="str">
        <x:v>Include</x:v>
      </x:c>
    </x:row>
    <x:row r="164">
      <x:c r="A164" t="str">
        <x:v>Ben Cumbers|2026-07-14</x:v>
      </x:c>
      <x:c r="B164" s="888" t="n">
        <x:v>46217</x:v>
      </x:c>
      <x:c r="C164" t="str">
        <x:v>Ben Cumbers</x:v>
      </x:c>
      <x:c r="D164" t="str">
        <x:v>Permanent</x:v>
      </x:c>
      <x:c r="E164" t="str">
        <x:v>Thurrock</x:v>
      </x:c>
      <x:c r="F164" t="str">
        <x:v>Operative Driver</x:v>
      </x:c>
      <x:c r="G164" t="str">
        <x:v>398888</x:v>
      </x:c>
      <x:c r="H164" t="str">
        <x:v>Yu/Dr Shi</x:v>
      </x:c>
      <x:c r="I164" s="22" t="n">
        <x:v>2.75</x:v>
      </x:c>
      <x:c r="J164" t="str">
        <x:v>Worked</x:v>
      </x:c>
      <x:c r="K164" t="str">
        <x:v>Worked: 1 record(s) | Branch: Thurrock | Role: Operative Driver | Jobs: 398888 | Customers: Yu/Dr Shi | Hours: 2.8</x:v>
      </x:c>
      <x:c r="L164" t="str">
        <x:v>Include</x:v>
      </x:c>
    </x:row>
    <x:row r="165">
      <x:c r="A165" t="str">
        <x:v>Ben Cumbers|2026-07-15</x:v>
      </x:c>
      <x:c r="B165" s="888" t="n">
        <x:v>46218</x:v>
      </x:c>
      <x:c r="C165" t="str">
        <x:v>Ben Cumbers</x:v>
      </x:c>
      <x:c r="D165" t="str">
        <x:v>Permanent</x:v>
      </x:c>
      <x:c r="E165" t="str">
        <x:v>Leeds</x:v>
      </x:c>
      <x:c r="F165" t="str">
        <x:v>Operative Porter</x:v>
      </x:c>
      <x:c r="G165" t="str">
        <x:v>398549</x:v>
      </x:c>
      <x:c r="H165" t="str">
        <x:v>Wakefield Council - Upton Primary School</x:v>
      </x:c>
      <x:c r="I165" s="22" t="n">
        <x:v>8.5</x:v>
      </x:c>
      <x:c r="J165" t="str">
        <x:v>Worked</x:v>
      </x:c>
      <x:c r="K165" t="str">
        <x:v>Worked: 1 record(s) | Branch: Leeds | Role: Operative Porter | Jobs: 398549 | Customers: Wakefield Council - Upton Primary School | Hours: 8.5</x:v>
      </x:c>
      <x:c r="L165" t="str">
        <x:v>Include</x:v>
      </x:c>
    </x:row>
    <x:row r="166">
      <x:c r="A166" t="str">
        <x:v>Ben Cumbers|2026-07-16</x:v>
      </x:c>
      <x:c r="B166" s="888" t="n">
        <x:v>46219</x:v>
      </x:c>
      <x:c r="C166" t="str">
        <x:v>Ben Cumbers</x:v>
      </x:c>
      <x:c r="D166" t="str">
        <x:v>Permanent</x:v>
      </x:c>
      <x:c r="E166" t="str">
        <x:v>Leeds</x:v>
      </x:c>
      <x:c r="F166" t="str">
        <x:v>Operative Driver</x:v>
      </x:c>
      <x:c r="G166" t="str">
        <x:v>402771C</x:v>
      </x:c>
      <x:c r="H166" t="str">
        <x:v>Birkby I &amp; N School - Kirklees</x:v>
      </x:c>
      <x:c r="I166" s="22" t="n">
        <x:v>5</x:v>
      </x:c>
      <x:c r="J166" t="str">
        <x:v>Worked</x:v>
      </x:c>
      <x:c r="K166" t="str">
        <x:v>Worked: 1 record(s) | Branch: Leeds | Role: Operative Driver | Jobs: 402771C | Customers: Birkby I &amp; N School - Kirklees | Hours: 5.0</x:v>
      </x:c>
      <x:c r="L166" t="str">
        <x:v>Include</x:v>
      </x:c>
    </x:row>
    <x:row r="167">
      <x:c r="A167" t="str">
        <x:v>C Barbu (B) ES1|2026-07-02</x:v>
      </x:c>
      <x:c r="B167" s="888" t="n">
        <x:v>46205</x:v>
      </x:c>
      <x:c r="C167" t="str">
        <x:v>C Barbu (B) ES1</x:v>
      </x:c>
      <x:c r="D167" t="str">
        <x:v>Permanent</x:v>
      </x:c>
      <x:c r="E167" t="str">
        <x:v>Croydon</x:v>
      </x:c>
      <x:c r="F167" t="str">
        <x:v>Operative Driver</x:v>
      </x:c>
      <x:c r="G167" t="str">
        <x:v>402709</x:v>
      </x:c>
      <x:c r="H167" t="str">
        <x:v>Global Outdoor Media Limited</x:v>
      </x:c>
      <x:c r="I167" s="22" t="n">
        <x:v>10.5</x:v>
      </x:c>
      <x:c r="J167" t="str">
        <x:v>Worked</x:v>
      </x:c>
      <x:c r="K167" t="str">
        <x:v>Worked: 1 record(s) | Branch: Croydon | Role: Operative Driver | Jobs: 402709 | Customers: Global Outdoor Media Limited | Hours: 10.5</x:v>
      </x:c>
      <x:c r="L167" t="str">
        <x:v>Include</x:v>
      </x:c>
    </x:row>
    <x:row r="168">
      <x:c r="A168" t="str">
        <x:v>C Barbu (B) ES1|2026-07-03</x:v>
      </x:c>
      <x:c r="B168" s="888" t="n">
        <x:v>46206</x:v>
      </x:c>
      <x:c r="C168" t="str">
        <x:v>C Barbu (B) ES1</x:v>
      </x:c>
      <x:c r="D168" t="str">
        <x:v>Permanent</x:v>
      </x:c>
      <x:c r="E168" t="str">
        <x:v>Croydon</x:v>
      </x:c>
      <x:c r="F168" t="str">
        <x:v>Operative Driver</x:v>
      </x:c>
      <x:c r="G168" t="str">
        <x:v>402709</x:v>
      </x:c>
      <x:c r="H168" t="str">
        <x:v>Global Outdoor Media Limited</x:v>
      </x:c>
      <x:c r="I168" s="22" t="n">
        <x:v>9</x:v>
      </x:c>
      <x:c r="J168" t="str">
        <x:v>Worked</x:v>
      </x:c>
      <x:c r="K168" t="str">
        <x:v>Worked: 1 record(s) | Branch: Croydon | Role: Operative Driver | Jobs: 402709 | Customers: Global Outdoor Media Limited | Hours: 9.0</x:v>
      </x:c>
      <x:c r="L168" t="str">
        <x:v>Include</x:v>
      </x:c>
    </x:row>
    <x:row r="169">
      <x:c r="A169" t="str">
        <x:v>C Barbu (B) ES1|2026-07-06</x:v>
      </x:c>
      <x:c r="B169" s="888" t="n">
        <x:v>46209</x:v>
      </x:c>
      <x:c r="C169" t="str">
        <x:v>C Barbu (B) ES1</x:v>
      </x:c>
      <x:c r="D169" t="str">
        <x:v>Permanent</x:v>
      </x:c>
      <x:c r="E169" t="str">
        <x:v>Croydon</x:v>
      </x:c>
      <x:c r="F169" t="str">
        <x:v>Operative Driver</x:v>
      </x:c>
      <x:c r="G169" t="str">
        <x:v>396514A</x:v>
      </x:c>
      <x:c r="H169" t="str">
        <x:v>Surrey County Council</x:v>
      </x:c>
      <x:c r="I169" s="22" t="n">
        <x:v>6.5</x:v>
      </x:c>
      <x:c r="J169" t="str">
        <x:v>Worked</x:v>
      </x:c>
      <x:c r="K169" t="str">
        <x:v>Worked: 1 record(s) | Branch: Croydon | Role: Operative Driver | Jobs: 396514A | Customers: Surrey County Council | Hours: 6.5</x:v>
      </x:c>
      <x:c r="L169" t="str">
        <x:v>Include</x:v>
      </x:c>
    </x:row>
    <x:row r="170">
      <x:c r="A170" t="str">
        <x:v>C Barbu (B) ES1|2026-07-07</x:v>
      </x:c>
      <x:c r="B170" s="888" t="n">
        <x:v>46210</x:v>
      </x:c>
      <x:c r="C170" t="str">
        <x:v>C Barbu (B) ES1</x:v>
      </x:c>
      <x:c r="D170" t="str">
        <x:v>Permanent</x:v>
      </x:c>
      <x:c r="E170" t="str">
        <x:v>Croydon</x:v>
      </x:c>
      <x:c r="F170" t="str">
        <x:v>Operative Driver</x:v>
      </x:c>
      <x:c r="G170" t="str">
        <x:v>393869A</x:v>
      </x:c>
      <x:c r="H170" t="str">
        <x:v>Kings College London</x:v>
      </x:c>
      <x:c r="I170" s="22" t="n">
        <x:v>5</x:v>
      </x:c>
      <x:c r="J170" t="str">
        <x:v>Worked</x:v>
      </x:c>
      <x:c r="K170" t="str">
        <x:v>Worked: 1 record(s) | Branch: Croydon | Role: Operative Driver | Jobs: 393869A | Customers: Kings College London | Hours: 5.0</x:v>
      </x:c>
      <x:c r="L170" t="str">
        <x:v>Include</x:v>
      </x:c>
    </x:row>
    <x:row r="171">
      <x:c r="A171" t="str">
        <x:v>C Barbu (B) ES1|2026-07-08</x:v>
      </x:c>
      <x:c r="B171" s="888" t="n">
        <x:v>46211</x:v>
      </x:c>
      <x:c r="C171" t="str">
        <x:v>C Barbu (B) ES1</x:v>
      </x:c>
      <x:c r="D171" t="str">
        <x:v>Permanent</x:v>
      </x:c>
      <x:c r="E171" t="str">
        <x:v>Croydon</x:v>
      </x:c>
      <x:c r="F171" t="str">
        <x:v>Operative Driver</x:v>
      </x:c>
      <x:c r="G171" t="str">
        <x:v>402743</x:v>
      </x:c>
      <x:c r="H171" t="str">
        <x:v>EDF / DALKIA FACILITIES LIMITED</x:v>
      </x:c>
      <x:c r="I171" s="22" t="n">
        <x:v>8</x:v>
      </x:c>
      <x:c r="J171" t="str">
        <x:v>Worked</x:v>
      </x:c>
      <x:c r="K171" t="str">
        <x:v>Worked: 1 record(s) | Branch: Croydon | Role: Operative Driver | Jobs: 402743 | Customers: EDF / DALKIA FACILITIES LIMITED | Hours: 8.0</x:v>
      </x:c>
      <x:c r="L171" t="str">
        <x:v>Include</x:v>
      </x:c>
    </x:row>
    <x:row r="172">
      <x:c r="A172" t="str">
        <x:v>C Barbu (B) ES1|2026-07-09</x:v>
      </x:c>
      <x:c r="B172" s="888" t="n">
        <x:v>46212</x:v>
      </x:c>
      <x:c r="C172" t="str">
        <x:v>C Barbu (B) ES1</x:v>
      </x:c>
      <x:c r="D172" t="str">
        <x:v>Permanent</x:v>
      </x:c>
      <x:c r="E172" t="str">
        <x:v>Croydon</x:v>
      </x:c>
      <x:c r="F172" t="str">
        <x:v>Operative Driver</x:v>
      </x:c>
      <x:c r="G172" t="str">
        <x:v>402743</x:v>
      </x:c>
      <x:c r="H172" t="str">
        <x:v>EDF / DALKIA FACILITIES LIMITED</x:v>
      </x:c>
      <x:c r="I172" s="22" t="n">
        <x:v>6</x:v>
      </x:c>
      <x:c r="J172" t="str">
        <x:v>Worked</x:v>
      </x:c>
      <x:c r="K172" t="str">
        <x:v>Worked: 1 record(s) | Branch: Croydon | Role: Operative Driver | Jobs: 402743 | Customers: EDF / DALKIA FACILITIES LIMITED | Hours: 6.0</x:v>
      </x:c>
      <x:c r="L172" t="str">
        <x:v>Include</x:v>
      </x:c>
    </x:row>
    <x:row r="173">
      <x:c r="A173" t="str">
        <x:v>C Barbu (B) ES1|2026-07-10</x:v>
      </x:c>
      <x:c r="B173" s="888" t="n">
        <x:v>46213</x:v>
      </x:c>
      <x:c r="C173" t="str">
        <x:v>C Barbu (B) ES1</x:v>
      </x:c>
      <x:c r="D173" t="str">
        <x:v>Permanent</x:v>
      </x:c>
      <x:c r="E173" t="str">
        <x:v>Croydon</x:v>
      </x:c>
      <x:c r="F173" t="str">
        <x:v>Operative Driver</x:v>
      </x:c>
      <x:c r="G173" t="str">
        <x:v>399451Y, 403330</x:v>
      </x:c>
      <x:c r="H173" t="str">
        <x:v>Royal Borough of Kensington and Chelsea</x:v>
      </x:c>
      <x:c r="I173" s="22" t="n">
        <x:v>11</x:v>
      </x:c>
      <x:c r="J173" t="str">
        <x:v>Worked — 2 records</x:v>
      </x:c>
      <x:c r="K173" t="str">
        <x:v>Worked: 2 record(s) | Branch: Croydon | Role: Operative Driver | Jobs: 399451Y, 403330 | Customers: Royal Borough of Kensington and Chelsea | Hours: 11.0</x:v>
      </x:c>
      <x:c r="L173" t="str">
        <x:v>Include</x:v>
      </x:c>
    </x:row>
    <x:row r="174">
      <x:c r="A174" t="str">
        <x:v>C Barbu (B) ES1|2026-07-13</x:v>
      </x:c>
      <x:c r="B174" s="888" t="n">
        <x:v>46216</x:v>
      </x:c>
      <x:c r="C174" t="str">
        <x:v>C Barbu (B) ES1</x:v>
      </x:c>
      <x:c r="D174" t="str">
        <x:v>Permanent</x:v>
      </x:c>
      <x:c r="E174" t="str">
        <x:v>Cambridge</x:v>
      </x:c>
      <x:c r="F174" t="str">
        <x:v>Operative Driver</x:v>
      </x:c>
      <x:c r="G174" t="str">
        <x:v>403004C</x:v>
      </x:c>
      <x:c r="H174" t="str">
        <x:v>Avantor ( CROYDON  JULY  2026 )</x:v>
      </x:c>
      <x:c r="I174" s="22" t="n">
        <x:v>5</x:v>
      </x:c>
      <x:c r="J174" t="str">
        <x:v>Worked</x:v>
      </x:c>
      <x:c r="K174" t="str">
        <x:v>Worked: 1 record(s) | Branch: Cambridge | Role: Operative Driver | Jobs: 403004C | Customers: Avantor ( CROYDON  JULY  2026 ) | Hours: 5.0</x:v>
      </x:c>
      <x:c r="L174" t="str">
        <x:v>Include</x:v>
      </x:c>
    </x:row>
    <x:row r="175">
      <x:c r="A175" t="str">
        <x:v>C Barbu (B) ES1|2026-07-14</x:v>
      </x:c>
      <x:c r="B175" s="888" t="n">
        <x:v>46217</x:v>
      </x:c>
      <x:c r="C175" t="str">
        <x:v>C Barbu (B) ES1</x:v>
      </x:c>
      <x:c r="D175" t="str">
        <x:v>Permanent</x:v>
      </x:c>
      <x:c r="E175" t="str">
        <x:v>Croydon</x:v>
      </x:c>
      <x:c r="F175" t="str">
        <x:v>Operative Driver</x:v>
      </x:c>
      <x:c r="G175" t="str">
        <x:v>392752</x:v>
      </x:c>
      <x:c r="H175" t="str">
        <x:v>Bromley Central Library</x:v>
      </x:c>
      <x:c r="I175" s="22" t="n">
        <x:v>6.5</x:v>
      </x:c>
      <x:c r="J175" t="str">
        <x:v>Worked</x:v>
      </x:c>
      <x:c r="K175" t="str">
        <x:v>Worked: 1 record(s) | Branch: Croydon | Role: Operative Driver | Jobs: 392752 | Customers: Bromley Central Library | Hours: 6.5</x:v>
      </x:c>
      <x:c r="L175" t="str">
        <x:v>Include</x:v>
      </x:c>
    </x:row>
    <x:row r="176">
      <x:c r="A176" t="str">
        <x:v>C Barbu (B) ES1|2026-07-15</x:v>
      </x:c>
      <x:c r="B176" s="888" t="n">
        <x:v>46218</x:v>
      </x:c>
      <x:c r="C176" t="str">
        <x:v>C Barbu (B) ES1</x:v>
      </x:c>
      <x:c r="D176" t="str">
        <x:v>Permanent</x:v>
      </x:c>
      <x:c r="E176" t="str">
        <x:v>Croydon</x:v>
      </x:c>
      <x:c r="F176" t="str">
        <x:v>Operative Driver</x:v>
      </x:c>
      <x:c r="G176" t="str">
        <x:v>392752</x:v>
      </x:c>
      <x:c r="H176" t="str">
        <x:v>Bromley Central Library</x:v>
      </x:c>
      <x:c r="I176" s="22" t="n">
        <x:v>5</x:v>
      </x:c>
      <x:c r="J176" t="str">
        <x:v>Worked</x:v>
      </x:c>
      <x:c r="K176" t="str">
        <x:v>Worked: 1 record(s) | Branch: Croydon | Role: Operative Driver | Jobs: 392752 | Customers: Bromley Central Library | Hours: 5.0</x:v>
      </x:c>
      <x:c r="L176" t="str">
        <x:v>Include</x:v>
      </x:c>
    </x:row>
    <x:row r="177">
      <x:c r="A177" t="str">
        <x:v>C Barbu (B) ES1|2026-07-16</x:v>
      </x:c>
      <x:c r="B177" s="888" t="n">
        <x:v>46219</x:v>
      </x:c>
      <x:c r="C177" t="str">
        <x:v>C Barbu (B) ES1</x:v>
      </x:c>
      <x:c r="D177" t="str">
        <x:v>Permanent</x:v>
      </x:c>
      <x:c r="E177" t="str">
        <x:v>Croydon</x:v>
      </x:c>
      <x:c r="F177" t="str">
        <x:v>Operative Driver</x:v>
      </x:c>
      <x:c r="G177" t="str">
        <x:v>403339</x:v>
      </x:c>
      <x:c r="H177" t="str">
        <x:v>Network Rail/Woking Signalling Centre</x:v>
      </x:c>
      <x:c r="I177" s="22" t="n">
        <x:v>4.5</x:v>
      </x:c>
      <x:c r="J177" t="str">
        <x:v>Worked</x:v>
      </x:c>
      <x:c r="K177" t="str">
        <x:v>Worked: 1 record(s) | Branch: Croydon | Role: Operative Driver | Jobs: 403339 | Customers: Network Rail/Woking Signalling Centre | Hours: 4.5</x:v>
      </x:c>
      <x:c r="L177" t="str">
        <x:v>Include</x:v>
      </x:c>
    </x:row>
    <x:row r="178">
      <x:c r="A178" t="str">
        <x:v>C Smith (C)|2026-07-01</x:v>
      </x:c>
      <x:c r="B178" s="888" t="n">
        <x:v>46204</x:v>
      </x:c>
      <x:c r="C178" t="str">
        <x:v>C Smith (C)</x:v>
      </x:c>
      <x:c r="D178" t="str">
        <x:v>Permanent</x:v>
      </x:c>
      <x:c r="E178" t="str">
        <x:v>Thurrock</x:v>
      </x:c>
      <x:c r="F178" t="str">
        <x:v>Operative Driver</x:v>
      </x:c>
      <x:c r="G178" t="str">
        <x:v>403036</x:v>
      </x:c>
      <x:c r="H178" t="str">
        <x:v>Russell Reynolds Assoc</x:v>
      </x:c>
      <x:c r="I178" s="22" t="n">
        <x:v>8.5</x:v>
      </x:c>
      <x:c r="J178" t="str">
        <x:v>Worked</x:v>
      </x:c>
      <x:c r="K178" t="str">
        <x:v>Worked: 1 record(s) | Branch: Thurrock | Role: Operative Driver | Jobs: 403036 | Customers: Russell Reynolds Assoc | Hours: 8.5</x:v>
      </x:c>
      <x:c r="L178" t="str">
        <x:v>Include</x:v>
      </x:c>
    </x:row>
    <x:row r="179">
      <x:c r="A179" t="str">
        <x:v>C Smith (C)|2026-07-02</x:v>
      </x:c>
      <x:c r="B179" s="888" t="n">
        <x:v>46205</x:v>
      </x:c>
      <x:c r="C179" t="str">
        <x:v>C Smith (C)</x:v>
      </x:c>
      <x:c r="D179" t="str">
        <x:v>Permanent</x:v>
      </x:c>
      <x:c r="E179" t="str">
        <x:v>Thurrock</x:v>
      </x:c>
      <x:c r="F179" t="str">
        <x:v>Operative Driver</x:v>
      </x:c>
      <x:c r="G179" t="str">
        <x:v>403131</x:v>
      </x:c>
      <x:c r="H179" t="str">
        <x:v>Protech Network Solutions</x:v>
      </x:c>
      <x:c r="I179" s="22" t="n">
        <x:v>12.5</x:v>
      </x:c>
      <x:c r="J179" t="str">
        <x:v>Worked</x:v>
      </x:c>
      <x:c r="K179" t="str">
        <x:v>Worked: 1 record(s) | Branch: Thurrock | Role: Operative Driver | Jobs: 403131 | Customers: Protech Network Solutions | Hours: 12.5</x:v>
      </x:c>
      <x:c r="L179" t="str">
        <x:v>Include</x:v>
      </x:c>
    </x:row>
    <x:row r="180">
      <x:c r="A180" t="str">
        <x:v>C Smith (C)|2026-07-03</x:v>
      </x:c>
      <x:c r="B180" s="888" t="n">
        <x:v>46206</x:v>
      </x:c>
      <x:c r="C180" t="str">
        <x:v>C Smith (C)</x:v>
      </x:c>
      <x:c r="D180" t="str">
        <x:v>Permanent</x:v>
      </x:c>
      <x:c r="E180" t="str">
        <x:v>Thurrock</x:v>
      </x:c>
      <x:c r="F180" t="str">
        <x:v>Operative Driver</x:v>
      </x:c>
      <x:c r="G180" t="str">
        <x:v>403065</x:v>
      </x:c>
      <x:c r="H180" t="str">
        <x:v>Tetteh/Miss Freda</x:v>
      </x:c>
      <x:c r="I180" s="22" t="n">
        <x:v>7</x:v>
      </x:c>
      <x:c r="J180" t="str">
        <x:v>Worked</x:v>
      </x:c>
      <x:c r="K180" t="str">
        <x:v>Worked: 1 record(s) | Branch: Thurrock | Role: Operative Driver | Jobs: 403065 | Customers: Tetteh/Miss Freda | Hours: 7.0</x:v>
      </x:c>
      <x:c r="L180" t="str">
        <x:v>Include</x:v>
      </x:c>
    </x:row>
    <x:row r="181">
      <x:c r="A181" t="str">
        <x:v>C Smith (C)|2026-07-06</x:v>
      </x:c>
      <x:c r="B181" s="888" t="n">
        <x:v>46209</x:v>
      </x:c>
      <x:c r="C181" t="str">
        <x:v>C Smith (C)</x:v>
      </x:c>
      <x:c r="D181" t="str">
        <x:v>Permanent</x:v>
      </x:c>
      <x:c r="E181" t="str">
        <x:v>Thurrock</x:v>
      </x:c>
      <x:c r="F181" t="str">
        <x:v>Operative Driver</x:v>
      </x:c>
      <x:c r="G181" t="str">
        <x:v>403083</x:v>
      </x:c>
      <x:c r="H181" t="str">
        <x:v>Kaur/Ms Tina</x:v>
      </x:c>
      <x:c r="I181" s="22" t="n">
        <x:v>8.5</x:v>
      </x:c>
      <x:c r="J181" t="str">
        <x:v>Worked</x:v>
      </x:c>
      <x:c r="K181" t="str">
        <x:v>Worked: 1 record(s) | Branch: Thurrock | Role: Operative Driver | Jobs: 403083 | Customers: Kaur/Ms Tina | Hours: 8.5</x:v>
      </x:c>
      <x:c r="L181" t="str">
        <x:v>Include</x:v>
      </x:c>
    </x:row>
    <x:row r="182">
      <x:c r="A182" t="str">
        <x:v>C Smith (C)|2026-07-07</x:v>
      </x:c>
      <x:c r="B182" s="888" t="n">
        <x:v>46210</x:v>
      </x:c>
      <x:c r="C182" t="str">
        <x:v>C Smith (C)</x:v>
      </x:c>
      <x:c r="D182" t="str">
        <x:v>Permanent</x:v>
      </x:c>
      <x:c r="E182" t="str">
        <x:v>Thurrock</x:v>
      </x:c>
      <x:c r="F182" t="str">
        <x:v>Operative Driver</x:v>
      </x:c>
      <x:c r="G182" t="str">
        <x:v>403225</x:v>
      </x:c>
      <x:c r="H182" t="str">
        <x:v>University of Hertfordshire</x:v>
      </x:c>
      <x:c r="I182" s="22" t="n">
        <x:v>8</x:v>
      </x:c>
      <x:c r="J182" t="str">
        <x:v>Worked</x:v>
      </x:c>
      <x:c r="K182" t="str">
        <x:v>Worked: 1 record(s) | Branch: Thurrock | Role: Operative Driver | Jobs: 403225 | Customers: University of Hertfordshire | Hours: 8.0</x:v>
      </x:c>
      <x:c r="L182" t="str">
        <x:v>Include</x:v>
      </x:c>
    </x:row>
    <x:row r="183">
      <x:c r="A183" t="str">
        <x:v>C Smith (C)|2026-07-08</x:v>
      </x:c>
      <x:c r="B183" s="888" t="n">
        <x:v>46211</x:v>
      </x:c>
      <x:c r="C183" t="str">
        <x:v>C Smith (C)</x:v>
      </x:c>
      <x:c r="D183" t="str">
        <x:v>Permanent</x:v>
      </x:c>
      <x:c r="E183" t="str">
        <x:v>Thurrock</x:v>
      </x:c>
      <x:c r="F183" t="str">
        <x:v>Operative Driver</x:v>
      </x:c>
      <x:c r="G183" t="str">
        <x:v>403247, 403145</x:v>
      </x:c>
      <x:c r="H183" t="str">
        <x:v>City of London Police; JP Morgan Limited</x:v>
      </x:c>
      <x:c r="I183" s="22" t="n">
        <x:v>6</x:v>
      </x:c>
      <x:c r="J183" t="str">
        <x:v>Worked — 2 records</x:v>
      </x:c>
      <x:c r="K183" t="str">
        <x:v>Worked: 2 record(s) | Branch: Thurrock | Role: Operative Driver | Jobs: 403247, 403145 | Customers: City of London Police; JP Morgan Limited | Hours: 6.0</x:v>
      </x:c>
      <x:c r="L183" t="str">
        <x:v>Include</x:v>
      </x:c>
    </x:row>
    <x:row r="184">
      <x:c r="A184" t="str">
        <x:v>C Smith (C)|2026-07-10</x:v>
      </x:c>
      <x:c r="B184" s="888" t="n">
        <x:v>46213</x:v>
      </x:c>
      <x:c r="C184" t="str">
        <x:v>C Smith (C)</x:v>
      </x:c>
      <x:c r="D184" t="str">
        <x:v>Permanent</x:v>
      </x:c>
      <x:c r="E184" t="str">
        <x:v>Thurrock</x:v>
      </x:c>
      <x:c r="F184" t="str">
        <x:v>Operative Driver</x:v>
      </x:c>
      <x:c r="G184" t="str">
        <x:v>402467</x:v>
      </x:c>
      <x:c r="H184" t="str">
        <x:v>Lumor/Mawuena</x:v>
      </x:c>
      <x:c r="I184" s="22" t="n">
        <x:v>8</x:v>
      </x:c>
      <x:c r="J184" t="str">
        <x:v>Worked</x:v>
      </x:c>
      <x:c r="K184" t="str">
        <x:v>Worked: 1 record(s) | Branch: Thurrock | Role: Operative Driver | Jobs: 402467 | Customers: Lumor/Mawuena | Hours: 8.0</x:v>
      </x:c>
      <x:c r="L184" t="str">
        <x:v>Include</x:v>
      </x:c>
    </x:row>
    <x:row r="185">
      <x:c r="A185" t="str">
        <x:v>C Smith (C)|2026-07-13</x:v>
      </x:c>
      <x:c r="B185" s="888" t="n">
        <x:v>46216</x:v>
      </x:c>
      <x:c r="C185" t="str">
        <x:v>C Smith (C)</x:v>
      </x:c>
      <x:c r="D185" t="str">
        <x:v>Permanent</x:v>
      </x:c>
      <x:c r="E185" t="str">
        <x:v>Thurrock</x:v>
      </x:c>
      <x:c r="F185" t="str">
        <x:v>Operative Driver</x:v>
      </x:c>
      <x:c r="G185" t="str">
        <x:v>403280</x:v>
      </x:c>
      <x:c r="H185" t="str">
        <x:v>Reynolds Colman Bradley LLP</x:v>
      </x:c>
      <x:c r="I185" s="22" t="n">
        <x:v>4.5</x:v>
      </x:c>
      <x:c r="J185" t="str">
        <x:v>Worked</x:v>
      </x:c>
      <x:c r="K185" t="str">
        <x:v>Worked: 1 record(s) | Branch: Thurrock | Role: Operative Driver | Jobs: 403280 | Customers: Reynolds Colman Bradley LLP | Hours: 4.5</x:v>
      </x:c>
      <x:c r="L185" t="str">
        <x:v>Include</x:v>
      </x:c>
    </x:row>
    <x:row r="186">
      <x:c r="A186" t="str">
        <x:v>C Smith (C)|2026-07-16</x:v>
      </x:c>
      <x:c r="B186" s="888" t="n">
        <x:v>46219</x:v>
      </x:c>
      <x:c r="C186" t="str">
        <x:v>C Smith (C)</x:v>
      </x:c>
      <x:c r="D186" t="str">
        <x:v>Permanent</x:v>
      </x:c>
      <x:c r="E186" t="str">
        <x:v>Thurrock</x:v>
      </x:c>
      <x:c r="F186" t="str">
        <x:v>Operative Driver</x:v>
      </x:c>
      <x:c r="G186" t="str">
        <x:v>402575</x:v>
      </x:c>
      <x:c r="H186" t="str">
        <x:v>Latham &amp; Watkins</x:v>
      </x:c>
      <x:c r="I186" s="22" t="n">
        <x:v>10.5</x:v>
      </x:c>
      <x:c r="J186" t="str">
        <x:v>Worked</x:v>
      </x:c>
      <x:c r="K186" t="str">
        <x:v>Worked: 1 record(s) | Branch: Thurrock | Role: Operative Driver | Jobs: 402575 | Customers: Latham &amp; Watkins | Hours: 10.5</x:v>
      </x:c>
      <x:c r="L186" t="str">
        <x:v>Include</x:v>
      </x:c>
    </x:row>
    <x:row r="187">
      <x:c r="A187" t="str">
        <x:v>Callum Rayner|2026-07-02</x:v>
      </x:c>
      <x:c r="B187" s="888" t="n">
        <x:v>46205</x:v>
      </x:c>
      <x:c r="C187" t="str">
        <x:v>Callum Rayner</x:v>
      </x:c>
      <x:c r="D187" t="str">
        <x:v>Permanent</x:v>
      </x:c>
      <x:c r="E187" t="str">
        <x:v>Cambridge</x:v>
      </x:c>
      <x:c r="F187" t="str">
        <x:v>Operative Driver</x:v>
      </x:c>
      <x:c r="G187" t="str">
        <x:v>403073</x:v>
      </x:c>
      <x:c r="H187" t="str">
        <x:v>Anglia Ruskin University</x:v>
      </x:c>
      <x:c r="I187" s="22" t="n">
        <x:v>8.5</x:v>
      </x:c>
      <x:c r="J187" t="str">
        <x:v>Worked</x:v>
      </x:c>
      <x:c r="K187" t="str">
        <x:v>Worked: 1 record(s) | Branch: Cambridge | Role: Operative Driver | Jobs: 403073 | Customers: Anglia Ruskin University | Hours: 8.5</x:v>
      </x:c>
      <x:c r="L187" t="str">
        <x:v>Include</x:v>
      </x:c>
    </x:row>
    <x:row r="188">
      <x:c r="A188" t="str">
        <x:v>Callum Rayner|2026-07-03</x:v>
      </x:c>
      <x:c r="B188" s="888" t="n">
        <x:v>46206</x:v>
      </x:c>
      <x:c r="C188" t="str">
        <x:v>Callum Rayner</x:v>
      </x:c>
      <x:c r="D188" t="str">
        <x:v>Permanent</x:v>
      </x:c>
      <x:c r="E188" t="str">
        <x:v>Cambridge</x:v>
      </x:c>
      <x:c r="F188" t="str">
        <x:v>Operative Porter</x:v>
      </x:c>
      <x:c r="G188" t="str">
        <x:v>403073</x:v>
      </x:c>
      <x:c r="H188" t="str">
        <x:v>Anglia Ruskin University</x:v>
      </x:c>
      <x:c r="I188" s="22" t="n">
        <x:v>8.5</x:v>
      </x:c>
      <x:c r="J188" t="str">
        <x:v>Worked</x:v>
      </x:c>
      <x:c r="K188" t="str">
        <x:v>Worked: 1 record(s) | Branch: Cambridge | Role: Operative Porter | Jobs: 403073 | Customers: Anglia Ruskin University | Hours: 8.5</x:v>
      </x:c>
      <x:c r="L188" t="str">
        <x:v>Include</x:v>
      </x:c>
    </x:row>
    <x:row r="189">
      <x:c r="A189" t="str">
        <x:v>Callum Rayner|2026-07-06</x:v>
      </x:c>
      <x:c r="B189" s="888" t="n">
        <x:v>46209</x:v>
      </x:c>
      <x:c r="C189" t="str">
        <x:v>Callum Rayner</x:v>
      </x:c>
      <x:c r="D189" t="str">
        <x:v>Permanent</x:v>
      </x:c>
      <x:c r="E189" t="str">
        <x:v>Croydon</x:v>
      </x:c>
      <x:c r="F189" t="str">
        <x:v>Operative Porter</x:v>
      </x:c>
      <x:c r="G189" t="str">
        <x:v>402797</x:v>
      </x:c>
      <x:c r="H189" t="str">
        <x:v>KI-Hydrogen (Scale Space)</x:v>
      </x:c>
      <x:c r="I189" s="22" t="n">
        <x:v>12</x:v>
      </x:c>
      <x:c r="J189" t="str">
        <x:v>Worked</x:v>
      </x:c>
      <x:c r="K189" t="str">
        <x:v>Worked: 1 record(s) | Branch: Croydon | Role: Operative Porter | Jobs: 402797 | Customers: KI-Hydrogen (Scale Space) | Hours: 12.0</x:v>
      </x:c>
      <x:c r="L189" t="str">
        <x:v>Include</x:v>
      </x:c>
    </x:row>
    <x:row r="190">
      <x:c r="A190" t="str">
        <x:v>Callum Rayner|2026-07-07</x:v>
      </x:c>
      <x:c r="B190" s="888" t="n">
        <x:v>46210</x:v>
      </x:c>
      <x:c r="C190" t="str">
        <x:v>Callum Rayner</x:v>
      </x:c>
      <x:c r="D190" t="str">
        <x:v>Permanent</x:v>
      </x:c>
      <x:c r="E190" t="str">
        <x:v>Cambridge, Oxford</x:v>
      </x:c>
      <x:c r="F190" t="str">
        <x:v>Operative Porter</x:v>
      </x:c>
      <x:c r="G190" t="str">
        <x:v>403316, 389934</x:v>
      </x:c>
      <x:c r="H190" t="str">
        <x:v>Harrow Green Cambridge M/W use only; Lubricants UK Ltd</x:v>
      </x:c>
      <x:c r="I190" s="22" t="n">
        <x:v>18</x:v>
      </x:c>
      <x:c r="J190" t="str">
        <x:v>Worked — 2 records</x:v>
      </x:c>
      <x:c r="K190" t="str">
        <x:v>Worked: 2 record(s) | Branch: Cambridge, Oxford | Role: Operative Porter | Jobs: 403316, 389934 | Customers: Harrow Green Cambridge M/W use only; Lubricants UK Ltd | Hours: 18.0</x:v>
      </x:c>
      <x:c r="L190" t="str">
        <x:v>Include</x:v>
      </x:c>
    </x:row>
    <x:row r="191">
      <x:c r="A191" t="str">
        <x:v>Callum Rayner|2026-07-13</x:v>
      </x:c>
      <x:c r="B191" s="888" t="n">
        <x:v>46216</x:v>
      </x:c>
      <x:c r="C191" t="str">
        <x:v>Callum Rayner</x:v>
      </x:c>
      <x:c r="D191" t="str">
        <x:v>Permanent</x:v>
      </x:c>
      <x:c r="E191" t="str">
        <x:v>Cambridge</x:v>
      </x:c>
      <x:c r="F191" t="str">
        <x:v>Operative Porter</x:v>
      </x:c>
      <x:c r="G191" t="str">
        <x:v>402350</x:v>
      </x:c>
      <x:c r="H191" t="str">
        <x:v>Anglia Ruskin University - Graduation Ceremonies</x:v>
      </x:c>
      <x:c r="I191" s="22" t="n">
        <x:v>14.5</x:v>
      </x:c>
      <x:c r="J191" t="str">
        <x:v>Worked</x:v>
      </x:c>
      <x:c r="K191" t="str">
        <x:v>Worked: 1 record(s) | Branch: Cambridge | Role: Operative Porter | Jobs: 402350 | Customers: Anglia Ruskin University - Graduation Ceremonies | Hours: 14.5</x:v>
      </x:c>
      <x:c r="L191" t="str">
        <x:v>Include</x:v>
      </x:c>
    </x:row>
    <x:row r="192">
      <x:c r="A192" t="str">
        <x:v>Callum Rayner|2026-07-15</x:v>
      </x:c>
      <x:c r="B192" s="888" t="n">
        <x:v>46218</x:v>
      </x:c>
      <x:c r="C192" t="str">
        <x:v>Callum Rayner</x:v>
      </x:c>
      <x:c r="D192" t="str">
        <x:v>Permanent</x:v>
      </x:c>
      <x:c r="E192" t="str">
        <x:v>Cambridge</x:v>
      </x:c>
      <x:c r="F192" t="str">
        <x:v>Operative Porter</x:v>
      </x:c>
      <x:c r="G192" t="str">
        <x:v>403004</x:v>
      </x:c>
      <x:c r="H192" t="str">
        <x:v>Avantor ( CAMBRIDGE JULY  2026 )</x:v>
      </x:c>
      <x:c r="I192" s="22" t="n">
        <x:v>8.5</x:v>
      </x:c>
      <x:c r="J192" t="str">
        <x:v>Worked</x:v>
      </x:c>
      <x:c r="K192" t="str">
        <x:v>Worked: 1 record(s) | Branch: Cambridge | Role: Operative Porter | Jobs: 403004 | Customers: Avantor ( CAMBRIDGE JULY  2026 ) | Hours: 8.5</x:v>
      </x:c>
      <x:c r="L192" t="str">
        <x:v>Include</x:v>
      </x:c>
    </x:row>
    <x:row r="193">
      <x:c r="A193" t="str">
        <x:v>Callum Rayner|2026-07-16</x:v>
      </x:c>
      <x:c r="B193" s="888" t="n">
        <x:v>46219</x:v>
      </x:c>
      <x:c r="C193" t="str">
        <x:v>Callum Rayner</x:v>
      </x:c>
      <x:c r="D193" t="str">
        <x:v>Permanent</x:v>
      </x:c>
      <x:c r="E193" t="str">
        <x:v>Cambridge</x:v>
      </x:c>
      <x:c r="F193" t="str">
        <x:v>Operative Driver</x:v>
      </x:c>
      <x:c r="G193" t="str">
        <x:v>402473</x:v>
      </x:c>
      <x:c r="H193" t="str">
        <x:v>Biopharma - UCL</x:v>
      </x:c>
      <x:c r="I193" s="22" t="n">
        <x:v>8.5</x:v>
      </x:c>
      <x:c r="J193" t="str">
        <x:v>Worked</x:v>
      </x:c>
      <x:c r="K193" t="str">
        <x:v>Worked: 1 record(s) | Branch: Cambridge | Role: Operative Driver | Jobs: 402473 | Customers: Biopharma - UCL | Hours: 8.5</x:v>
      </x:c>
      <x:c r="L193" t="str">
        <x:v>Include</x:v>
      </x:c>
    </x:row>
    <x:row r="194">
      <x:c r="A194" t="str">
        <x:v>Carl Stell|2026-07-01</x:v>
      </x:c>
      <x:c r="B194" s="888" t="n">
        <x:v>46204</x:v>
      </x:c>
      <x:c r="C194" t="str">
        <x:v>Carl Stell</x:v>
      </x:c>
      <x:c r="D194" t="str">
        <x:v>Permanent</x:v>
      </x:c>
      <x:c r="E194" t="str">
        <x:v>Leeds</x:v>
      </x:c>
      <x:c r="F194" t="str">
        <x:v>Operative Skilled</x:v>
      </x:c>
      <x:c r="G194" t="str">
        <x:v>401736</x:v>
      </x:c>
      <x:c r="H194" t="str">
        <x:v>University of Leeds (Brotherton Library)</x:v>
      </x:c>
      <x:c r="I194" s="22" t="n">
        <x:v>7</x:v>
      </x:c>
      <x:c r="J194" t="str">
        <x:v>Worked</x:v>
      </x:c>
      <x:c r="K194" t="str">
        <x:v>Worked: 1 record(s) | Branch: Leeds | Role: Operative Skilled | Jobs: 401736 | Customers: University of Leeds (Brotherton Library) | Hours: 7.0</x:v>
      </x:c>
      <x:c r="L194" t="str">
        <x:v>Include</x:v>
      </x:c>
    </x:row>
    <x:row r="195">
      <x:c r="A195" t="str">
        <x:v>Carl Stell|2026-07-02</x:v>
      </x:c>
      <x:c r="B195" s="888" t="n">
        <x:v>46205</x:v>
      </x:c>
      <x:c r="C195" t="str">
        <x:v>Carl Stell</x:v>
      </x:c>
      <x:c r="D195" t="str">
        <x:v>Permanent</x:v>
      </x:c>
      <x:c r="E195" t="str">
        <x:v>Cambridge</x:v>
      </x:c>
      <x:c r="F195" t="str">
        <x:v>Operative Porter</x:v>
      </x:c>
      <x:c r="G195" t="str">
        <x:v>403004A</x:v>
      </x:c>
      <x:c r="H195" t="str">
        <x:v>Avantor ( LEEDS JULY  2026 )</x:v>
      </x:c>
      <x:c r="I195" s="22" t="n">
        <x:v>9</x:v>
      </x:c>
      <x:c r="J195" t="str">
        <x:v>Worked</x:v>
      </x:c>
      <x:c r="K195" t="str">
        <x:v>Worked: 1 record(s) | Branch: Cambridge | Role: Operative Porter | Jobs: 403004A | Customers: Avantor ( LEEDS JULY  2026 ) | Hours: 9.0</x:v>
      </x:c>
      <x:c r="L195" t="str">
        <x:v>Include</x:v>
      </x:c>
    </x:row>
    <x:row r="196">
      <x:c r="A196" t="str">
        <x:v>Carl Stell|2026-07-03</x:v>
      </x:c>
      <x:c r="B196" s="888" t="n">
        <x:v>46206</x:v>
      </x:c>
      <x:c r="C196" t="str">
        <x:v>Carl Stell</x:v>
      </x:c>
      <x:c r="D196" t="str">
        <x:v>Permanent</x:v>
      </x:c>
      <x:c r="E196" t="str">
        <x:v>Leeds</x:v>
      </x:c>
      <x:c r="F196" t="str">
        <x:v>Operative Porter</x:v>
      </x:c>
      <x:c r="G196" t="str">
        <x:v>402325, 402713, 402430</x:v>
      </x:c>
      <x:c r="H196" t="str">
        <x:v>Kirklees Council  - Nicole Cadwell; Kirklees Council - Pooja Thakor; Kirklees Council-Katina Farnsworth</x:v>
      </x:c>
      <x:c r="I196" s="22" t="n">
        <x:v>5.5</x:v>
      </x:c>
      <x:c r="J196" t="str">
        <x:v>Worked — 3 records</x:v>
      </x:c>
      <x:c r="K196" t="str">
        <x:v>Worked: 3 record(s) | Branch: Leeds | Role: Operative Porter | Jobs: 402325, 402713, 402430 | Customers: Kirklees Council  - Nicole Cadwell; Kirklees Council - Pooja Thakor; Kirklees Council-Katina Farnsworth | Hours: 5.5</x:v>
      </x:c>
      <x:c r="L196" t="str">
        <x:v>Include</x:v>
      </x:c>
    </x:row>
    <x:row r="197">
      <x:c r="A197" t="str">
        <x:v>Carl Stell|2026-07-06</x:v>
      </x:c>
      <x:c r="B197" s="888" t="n">
        <x:v>46209</x:v>
      </x:c>
      <x:c r="C197" t="str">
        <x:v>Carl Stell</x:v>
      </x:c>
      <x:c r="D197" t="str">
        <x:v>Permanent</x:v>
      </x:c>
      <x:c r="E197" t="str">
        <x:v>Leeds</x:v>
      </x:c>
      <x:c r="F197" t="str">
        <x:v>Operative Porter</x:v>
      </x:c>
      <x:c r="G197" t="str">
        <x:v>401736</x:v>
      </x:c>
      <x:c r="H197" t="str">
        <x:v>University of Leeds (Brotherton Library)</x:v>
      </x:c>
      <x:c r="I197" s="22" t="n">
        <x:v>6.5</x:v>
      </x:c>
      <x:c r="J197" t="str">
        <x:v>Worked</x:v>
      </x:c>
      <x:c r="K197" t="str">
        <x:v>Worked: 1 record(s) | Branch: Leeds | Role: Operative Porter | Jobs: 401736 | Customers: University of Leeds (Brotherton Library) | Hours: 6.5</x:v>
      </x:c>
      <x:c r="L197" t="str">
        <x:v>Include</x:v>
      </x:c>
    </x:row>
    <x:row r="198">
      <x:c r="A198" t="str">
        <x:v>Carl Stell|2026-07-07</x:v>
      </x:c>
      <x:c r="B198" s="888" t="n">
        <x:v>46210</x:v>
      </x:c>
      <x:c r="C198" t="str">
        <x:v>Carl Stell</x:v>
      </x:c>
      <x:c r="D198" t="str">
        <x:v>Permanent</x:v>
      </x:c>
      <x:c r="E198" t="str">
        <x:v>Leeds</x:v>
      </x:c>
      <x:c r="F198" t="str">
        <x:v>Operative Porter</x:v>
      </x:c>
      <x:c r="G198" t="str">
        <x:v>401736</x:v>
      </x:c>
      <x:c r="H198" t="str">
        <x:v>University of Leeds (Brotherton Library)</x:v>
      </x:c>
      <x:c r="I198" s="22" t="n">
        <x:v>6</x:v>
      </x:c>
      <x:c r="J198" t="str">
        <x:v>Worked</x:v>
      </x:c>
      <x:c r="K198" t="str">
        <x:v>Worked: 1 record(s) | Branch: Leeds | Role: Operative Porter | Jobs: 401736 | Customers: University of Leeds (Brotherton Library) | Hours: 6.0</x:v>
      </x:c>
      <x:c r="L198" t="str">
        <x:v>Include</x:v>
      </x:c>
    </x:row>
    <x:row r="199">
      <x:c r="A199" t="str">
        <x:v>Carl Stell|2026-07-08</x:v>
      </x:c>
      <x:c r="B199" s="888" t="n">
        <x:v>46211</x:v>
      </x:c>
      <x:c r="C199" t="str">
        <x:v>Carl Stell</x:v>
      </x:c>
      <x:c r="D199" t="str">
        <x:v>Permanent</x:v>
      </x:c>
      <x:c r="E199" t="str">
        <x:v>Leeds</x:v>
      </x:c>
      <x:c r="F199" t="str">
        <x:v>Operative Porter</x:v>
      </x:c>
      <x:c r="G199" t="str">
        <x:v>401476, 402771</x:v>
      </x:c>
      <x:c r="H199" t="str">
        <x:v>Kirklees Council - Mr Harrington; Summer Schools - Kirklees</x:v>
      </x:c>
      <x:c r="I199" s="22" t="n">
        <x:v>10.5</x:v>
      </x:c>
      <x:c r="J199" t="str">
        <x:v>Worked — 2 records</x:v>
      </x:c>
      <x:c r="K199" t="str">
        <x:v>Worked: 2 record(s) | Branch: Leeds | Role: Operative Porter | Jobs: 401476, 402771 | Customers: Kirklees Council - Mr Harrington; Summer Schools - Kirklees | Hours: 10.5</x:v>
      </x:c>
      <x:c r="L199" t="str">
        <x:v>Include</x:v>
      </x:c>
    </x:row>
    <x:row r="200">
      <x:c r="A200" t="str">
        <x:v>Carl Stell|2026-07-09</x:v>
      </x:c>
      <x:c r="B200" s="888" t="n">
        <x:v>46212</x:v>
      </x:c>
      <x:c r="C200" t="str">
        <x:v>Carl Stell</x:v>
      </x:c>
      <x:c r="D200" t="str">
        <x:v>Permanent</x:v>
      </x:c>
      <x:c r="E200" t="str">
        <x:v>Leeds</x:v>
      </x:c>
      <x:c r="F200" t="str">
        <x:v>Operative Porter</x:v>
      </x:c>
      <x:c r="G200" t="str">
        <x:v>403206</x:v>
      </x:c>
      <x:c r="H200" t="str">
        <x:v>Kirklees Counci - Keoahsa Duxbury</x:v>
      </x:c>
      <x:c r="I200" s="22" t="n">
        <x:v>7.25</x:v>
      </x:c>
      <x:c r="J200" t="str">
        <x:v>Worked</x:v>
      </x:c>
      <x:c r="K200" t="str">
        <x:v>Worked: 1 record(s) | Branch: Leeds | Role: Operative Porter | Jobs: 403206 | Customers: Kirklees Counci - Keoahsa Duxbury | Hours: 7.2</x:v>
      </x:c>
      <x:c r="L200" t="str">
        <x:v>Include</x:v>
      </x:c>
    </x:row>
    <x:row r="201">
      <x:c r="A201" t="str">
        <x:v>Carl Stell|2026-07-10</x:v>
      </x:c>
      <x:c r="B201" s="888" t="n">
        <x:v>46213</x:v>
      </x:c>
      <x:c r="C201" t="str">
        <x:v>Carl Stell</x:v>
      </x:c>
      <x:c r="D201" t="str">
        <x:v>Permanent</x:v>
      </x:c>
      <x:c r="E201" t="str">
        <x:v>Leeds</x:v>
      </x:c>
      <x:c r="F201" t="str">
        <x:v>Operative Porter</x:v>
      </x:c>
      <x:c r="G201" t="str">
        <x:v>402822</x:v>
      </x:c>
      <x:c r="H201" t="str">
        <x:v>EMCOR - OCS FM Ltd</x:v>
      </x:c>
      <x:c r="I201" s="22" t="n">
        <x:v>5</x:v>
      </x:c>
      <x:c r="J201" t="str">
        <x:v>Worked</x:v>
      </x:c>
      <x:c r="K201" t="str">
        <x:v>Worked: 1 record(s) | Branch: Leeds | Role: Operative Porter | Jobs: 402822 | Customers: EMCOR - OCS FM Ltd | Hours: 5.0</x:v>
      </x:c>
      <x:c r="L201" t="str">
        <x:v>Include</x:v>
      </x:c>
    </x:row>
    <x:row r="202">
      <x:c r="A202" t="str">
        <x:v>Carl Stell|2026-07-11</x:v>
      </x:c>
      <x:c r="B202" s="888" t="n">
        <x:v>46214</x:v>
      </x:c>
      <x:c r="C202" t="str">
        <x:v>Carl Stell</x:v>
      </x:c>
      <x:c r="D202" t="str">
        <x:v>Permanent</x:v>
      </x:c>
      <x:c r="E202" t="str">
        <x:v>Leeds</x:v>
      </x:c>
      <x:c r="F202" t="str">
        <x:v>Operative Porter</x:v>
      </x:c>
      <x:c r="G202" t="str">
        <x:v>402822</x:v>
      </x:c>
      <x:c r="H202" t="str">
        <x:v>EMCOR - OCS FM Ltd</x:v>
      </x:c>
      <x:c r="I202" s="22" t="n">
        <x:v>7</x:v>
      </x:c>
      <x:c r="J202" t="str">
        <x:v>Worked</x:v>
      </x:c>
      <x:c r="K202" t="str">
        <x:v>Worked: 1 record(s) | Branch: Leeds | Role: Operative Porter | Jobs: 402822 | Customers: EMCOR - OCS FM Ltd | Hours: 7.0</x:v>
      </x:c>
      <x:c r="L202" t="str">
        <x:v>Include</x:v>
      </x:c>
    </x:row>
    <x:row r="203">
      <x:c r="A203" t="str">
        <x:v>Carl Stell|2026-07-12</x:v>
      </x:c>
      <x:c r="B203" s="888" t="n">
        <x:v>46215</x:v>
      </x:c>
      <x:c r="C203" t="str">
        <x:v>Carl Stell</x:v>
      </x:c>
      <x:c r="D203" t="str">
        <x:v>Permanent</x:v>
      </x:c>
      <x:c r="E203" t="str">
        <x:v>Leeds</x:v>
      </x:c>
      <x:c r="F203" t="str">
        <x:v>Operative Porter</x:v>
      </x:c>
      <x:c r="G203" t="str">
        <x:v>402822</x:v>
      </x:c>
      <x:c r="H203" t="str">
        <x:v>EMCOR - OCS FM Ltd</x:v>
      </x:c>
      <x:c r="I203" s="22" t="n">
        <x:v>6</x:v>
      </x:c>
      <x:c r="J203" t="str">
        <x:v>Worked</x:v>
      </x:c>
      <x:c r="K203" t="str">
        <x:v>Worked: 1 record(s) | Branch: Leeds | Role: Operative Porter | Jobs: 402822 | Customers: EMCOR - OCS FM Ltd | Hours: 6.0</x:v>
      </x:c>
      <x:c r="L203" t="str">
        <x:v>Include</x:v>
      </x:c>
    </x:row>
    <x:row r="204">
      <x:c r="A204" t="str">
        <x:v>Carl Stell|2026-07-13</x:v>
      </x:c>
      <x:c r="B204" s="888" t="n">
        <x:v>46216</x:v>
      </x:c>
      <x:c r="C204" t="str">
        <x:v>Carl Stell</x:v>
      </x:c>
      <x:c r="D204" t="str">
        <x:v>Permanent</x:v>
      </x:c>
      <x:c r="E204" t="str">
        <x:v>Leeds</x:v>
      </x:c>
      <x:c r="F204" t="str">
        <x:v>Operative Porter</x:v>
      </x:c>
      <x:c r="G204" t="str">
        <x:v>402533, 402858, 403029</x:v>
      </x:c>
      <x:c r="H204" t="str">
        <x:v>Kirklees Council - domestic; Kirklees Council - Joanne Sullivan; Kirklees Council - Simon Wrigglesworth</x:v>
      </x:c>
      <x:c r="I204" s="22" t="n">
        <x:v>6.75</x:v>
      </x:c>
      <x:c r="J204" t="str">
        <x:v>Worked — 3 records</x:v>
      </x:c>
      <x:c r="K204" t="str">
        <x:v>Worked: 3 record(s) | Branch: Leeds | Role: Operative Porter | Jobs: 402533, 402858, 403029 | Customers: Kirklees Council - domestic; Kirklees Council - Joanne Sullivan; Kirklees Council - Simon Wrigglesworth | Hours: 6.8</x:v>
      </x:c>
      <x:c r="L204" t="str">
        <x:v>Include</x:v>
      </x:c>
    </x:row>
    <x:row r="205">
      <x:c r="A205" t="str">
        <x:v>Carl Stell|2026-07-14</x:v>
      </x:c>
      <x:c r="B205" s="888" t="n">
        <x:v>46217</x:v>
      </x:c>
      <x:c r="C205" t="str">
        <x:v>Carl Stell</x:v>
      </x:c>
      <x:c r="D205" t="str">
        <x:v>Permanent</x:v>
      </x:c>
      <x:c r="E205" t="str">
        <x:v>Leeds</x:v>
      </x:c>
      <x:c r="F205" t="str">
        <x:v>Operative Porter</x:v>
      </x:c>
      <x:c r="G205" t="str">
        <x:v>401736</x:v>
      </x:c>
      <x:c r="H205" t="str">
        <x:v>University of Leeds (Brotherton Library)</x:v>
      </x:c>
      <x:c r="I205" s="22" t="n">
        <x:v>5</x:v>
      </x:c>
      <x:c r="J205" t="str">
        <x:v>Worked</x:v>
      </x:c>
      <x:c r="K205" t="str">
        <x:v>Worked: 1 record(s) | Branch: Leeds | Role: Operative Porter | Jobs: 401736 | Customers: University of Leeds (Brotherton Library) | Hours: 5.0</x:v>
      </x:c>
      <x:c r="L205" t="str">
        <x:v>Include</x:v>
      </x:c>
    </x:row>
    <x:row r="206">
      <x:c r="A206" t="str">
        <x:v>Carl Stell|2026-07-15</x:v>
      </x:c>
      <x:c r="B206" s="888" t="n">
        <x:v>46218</x:v>
      </x:c>
      <x:c r="C206" t="str">
        <x:v>Carl Stell</x:v>
      </x:c>
      <x:c r="D206" t="str">
        <x:v>Permanent</x:v>
      </x:c>
      <x:c r="E206" t="str">
        <x:v>Leeds</x:v>
      </x:c>
      <x:c r="F206" t="str">
        <x:v>Operative Porter</x:v>
      </x:c>
      <x:c r="G206" t="str">
        <x:v>401736</x:v>
      </x:c>
      <x:c r="H206" t="str">
        <x:v>University of Leeds (Brotherton Library)</x:v>
      </x:c>
      <x:c r="I206" s="22" t="n">
        <x:v>8</x:v>
      </x:c>
      <x:c r="J206" t="str">
        <x:v>Worked</x:v>
      </x:c>
      <x:c r="K206" t="str">
        <x:v>Worked: 1 record(s) | Branch: Leeds | Role: Operative Porter | Jobs: 401736 | Customers: University of Leeds (Brotherton Library) | Hours: 8.0</x:v>
      </x:c>
      <x:c r="L206" t="str">
        <x:v>Include</x:v>
      </x:c>
    </x:row>
    <x:row r="207">
      <x:c r="A207" t="str">
        <x:v>Carl Stell|2026-07-16</x:v>
      </x:c>
      <x:c r="B207" s="888" t="n">
        <x:v>46219</x:v>
      </x:c>
      <x:c r="C207" t="str">
        <x:v>Carl Stell</x:v>
      </x:c>
      <x:c r="D207" t="str">
        <x:v>Permanent</x:v>
      </x:c>
      <x:c r="E207" t="str">
        <x:v>Leeds</x:v>
      </x:c>
      <x:c r="F207" t="str">
        <x:v>Operative Skilled</x:v>
      </x:c>
      <x:c r="G207" t="str">
        <x:v>402771C</x:v>
      </x:c>
      <x:c r="H207" t="str">
        <x:v>Birkby I &amp; N School - Kirklees</x:v>
      </x:c>
      <x:c r="I207" s="22" t="n">
        <x:v>5</x:v>
      </x:c>
      <x:c r="J207" t="str">
        <x:v>Worked</x:v>
      </x:c>
      <x:c r="K207" t="str">
        <x:v>Worked: 1 record(s) | Branch: Leeds | Role: Operative Skilled | Jobs: 402771C | Customers: Birkby I &amp; N School - Kirklees | Hours: 5.0</x:v>
      </x:c>
      <x:c r="L207" t="str">
        <x:v>Include</x:v>
      </x:c>
    </x:row>
    <x:row r="208">
      <x:c r="A208" t="str">
        <x:v>Charlie Cane|2026-07-01</x:v>
      </x:c>
      <x:c r="B208" s="888" t="n">
        <x:v>46204</x:v>
      </x:c>
      <x:c r="C208" t="str">
        <x:v>Charlie Cane</x:v>
      </x:c>
      <x:c r="D208" t="str">
        <x:v>Permanent</x:v>
      </x:c>
      <x:c r="E208" t="str">
        <x:v>Cambridge</x:v>
      </x:c>
      <x:c r="F208" t="str">
        <x:v>Operative Porter</x:v>
      </x:c>
      <x:c r="G208" t="str">
        <x:v>402798</x:v>
      </x:c>
      <x:c r="H208" t="str">
        <x:v>Cambridge University Hospitals NHS Foundation</x:v>
      </x:c>
      <x:c r="I208" s="22" t="n">
        <x:v>7.5</x:v>
      </x:c>
      <x:c r="J208" t="str">
        <x:v>Worked</x:v>
      </x:c>
      <x:c r="K208" t="str">
        <x:v>Worked: 1 record(s) | Branch: Cambridge | Role: Operative Porter | Jobs: 402798 | Customers: Cambridge University Hospitals NHS Foundation | Hours: 7.5</x:v>
      </x:c>
      <x:c r="L208" t="str">
        <x:v>Include</x:v>
      </x:c>
    </x:row>
    <x:row r="209">
      <x:c r="A209" t="str">
        <x:v>Charlie Cane|2026-07-02</x:v>
      </x:c>
      <x:c r="B209" s="888" t="n">
        <x:v>46205</x:v>
      </x:c>
      <x:c r="C209" t="str">
        <x:v>Charlie Cane</x:v>
      </x:c>
      <x:c r="D209" t="str">
        <x:v>Permanent</x:v>
      </x:c>
      <x:c r="E209" t="str">
        <x:v>Cambridge</x:v>
      </x:c>
      <x:c r="F209" t="str">
        <x:v>Operative Porter</x:v>
      </x:c>
      <x:c r="G209" t="str">
        <x:v>402798</x:v>
      </x:c>
      <x:c r="H209" t="str">
        <x:v>Cambridge University Hospitals NHS Foundation</x:v>
      </x:c>
      <x:c r="I209" s="22" t="n">
        <x:v>7.5</x:v>
      </x:c>
      <x:c r="J209" t="str">
        <x:v>Worked</x:v>
      </x:c>
      <x:c r="K209" t="str">
        <x:v>Worked: 1 record(s) | Branch: Cambridge | Role: Operative Porter | Jobs: 402798 | Customers: Cambridge University Hospitals NHS Foundation | Hours: 7.5</x:v>
      </x:c>
      <x:c r="L209" t="str">
        <x:v>Include</x:v>
      </x:c>
    </x:row>
    <x:row r="210">
      <x:c r="A210" t="str">
        <x:v>Charlie Cane|2026-07-03</x:v>
      </x:c>
      <x:c r="B210" s="888" t="n">
        <x:v>46206</x:v>
      </x:c>
      <x:c r="C210" t="str">
        <x:v>Charlie Cane</x:v>
      </x:c>
      <x:c r="D210" t="str">
        <x:v>Permanent</x:v>
      </x:c>
      <x:c r="E210" t="str">
        <x:v>Cambridge</x:v>
      </x:c>
      <x:c r="F210" t="str">
        <x:v>Operative Porter</x:v>
      </x:c>
      <x:c r="G210" t="str">
        <x:v>402798</x:v>
      </x:c>
      <x:c r="H210" t="str">
        <x:v>Cambridge University Hospitals NHS Foundation</x:v>
      </x:c>
      <x:c r="I210" s="22" t="n">
        <x:v>7.5</x:v>
      </x:c>
      <x:c r="J210" t="str">
        <x:v>Worked</x:v>
      </x:c>
      <x:c r="K210" t="str">
        <x:v>Worked: 1 record(s) | Branch: Cambridge | Role: Operative Porter | Jobs: 402798 | Customers: Cambridge University Hospitals NHS Foundation | Hours: 7.5</x:v>
      </x:c>
      <x:c r="L210" t="str">
        <x:v>Include</x:v>
      </x:c>
    </x:row>
    <x:row r="211">
      <x:c r="A211" t="str">
        <x:v>Charlie Cane|2026-07-06</x:v>
      </x:c>
      <x:c r="B211" s="888" t="n">
        <x:v>46209</x:v>
      </x:c>
      <x:c r="C211" t="str">
        <x:v>Charlie Cane</x:v>
      </x:c>
      <x:c r="D211" t="str">
        <x:v>Permanent</x:v>
      </x:c>
      <x:c r="E211" t="str">
        <x:v>Cambridge</x:v>
      </x:c>
      <x:c r="F211" t="str">
        <x:v>Operative Porter</x:v>
      </x:c>
      <x:c r="G211" t="str">
        <x:v>402798</x:v>
      </x:c>
      <x:c r="H211" t="str">
        <x:v>Cambridge University Hospitals NHS Foundation</x:v>
      </x:c>
      <x:c r="I211" s="22" t="n">
        <x:v>7.5</x:v>
      </x:c>
      <x:c r="J211" t="str">
        <x:v>Worked</x:v>
      </x:c>
      <x:c r="K211" t="str">
        <x:v>Worked: 1 record(s) | Branch: Cambridge | Role: Operative Porter | Jobs: 402798 | Customers: Cambridge University Hospitals NHS Foundation | Hours: 7.5</x:v>
      </x:c>
      <x:c r="L211" t="str">
        <x:v>Include</x:v>
      </x:c>
    </x:row>
    <x:row r="212">
      <x:c r="A212" t="str">
        <x:v>Charlie Cane|2026-07-07</x:v>
      </x:c>
      <x:c r="B212" s="888" t="n">
        <x:v>46210</x:v>
      </x:c>
      <x:c r="C212" t="str">
        <x:v>Charlie Cane</x:v>
      </x:c>
      <x:c r="D212" t="str">
        <x:v>Permanent</x:v>
      </x:c>
      <x:c r="E212" t="str">
        <x:v>Cambridge</x:v>
      </x:c>
      <x:c r="F212" t="str">
        <x:v>Operative Porter</x:v>
      </x:c>
      <x:c r="G212" t="str">
        <x:v>402798</x:v>
      </x:c>
      <x:c r="H212" t="str">
        <x:v>Cambridge University Hospitals NHS Foundation</x:v>
      </x:c>
      <x:c r="I212" s="22" t="n">
        <x:v>7.5</x:v>
      </x:c>
      <x:c r="J212" t="str">
        <x:v>Worked</x:v>
      </x:c>
      <x:c r="K212" t="str">
        <x:v>Worked: 1 record(s) | Branch: Cambridge | Role: Operative Porter | Jobs: 402798 | Customers: Cambridge University Hospitals NHS Foundation | Hours: 7.5</x:v>
      </x:c>
      <x:c r="L212" t="str">
        <x:v>Include</x:v>
      </x:c>
    </x:row>
    <x:row r="213">
      <x:c r="A213" t="str">
        <x:v>Charlie Cane|2026-07-10</x:v>
      </x:c>
      <x:c r="B213" s="888" t="n">
        <x:v>46213</x:v>
      </x:c>
      <x:c r="C213" t="str">
        <x:v>Charlie Cane</x:v>
      </x:c>
      <x:c r="D213" t="str">
        <x:v>Permanent</x:v>
      </x:c>
      <x:c r="E213" t="str">
        <x:v>Cambridge</x:v>
      </x:c>
      <x:c r="F213" t="str">
        <x:v>Operative Porter</x:v>
      </x:c>
      <x:c r="G213" t="str">
        <x:v>402798</x:v>
      </x:c>
      <x:c r="H213" t="str">
        <x:v>Cambridge University Hospitals NHS Foundation</x:v>
      </x:c>
      <x:c r="I213" s="22" t="n">
        <x:v>7.5</x:v>
      </x:c>
      <x:c r="J213" t="str">
        <x:v>Worked</x:v>
      </x:c>
      <x:c r="K213" t="str">
        <x:v>Worked: 1 record(s) | Branch: Cambridge | Role: Operative Porter | Jobs: 402798 | Customers: Cambridge University Hospitals NHS Foundation | Hours: 7.5</x:v>
      </x:c>
      <x:c r="L213" t="str">
        <x:v>Include</x:v>
      </x:c>
    </x:row>
    <x:row r="214">
      <x:c r="A214" t="str">
        <x:v>Charlie Cane|2026-07-13</x:v>
      </x:c>
      <x:c r="B214" s="888" t="n">
        <x:v>46216</x:v>
      </x:c>
      <x:c r="C214" t="str">
        <x:v>Charlie Cane</x:v>
      </x:c>
      <x:c r="D214" t="str">
        <x:v>Permanent</x:v>
      </x:c>
      <x:c r="E214" t="str">
        <x:v>Cambridge</x:v>
      </x:c>
      <x:c r="F214" t="str">
        <x:v>Operative Porter</x:v>
      </x:c>
      <x:c r="G214" t="str">
        <x:v>402798</x:v>
      </x:c>
      <x:c r="H214" t="str">
        <x:v>Cambridge University Hospitals NHS Foundation</x:v>
      </x:c>
      <x:c r="I214" s="22" t="n">
        <x:v>7.5</x:v>
      </x:c>
      <x:c r="J214" t="str">
        <x:v>Worked</x:v>
      </x:c>
      <x:c r="K214" t="str">
        <x:v>Worked: 1 record(s) | Branch: Cambridge | Role: Operative Porter | Jobs: 402798 | Customers: Cambridge University Hospitals NHS Foundation | Hours: 7.5</x:v>
      </x:c>
      <x:c r="L214" t="str">
        <x:v>Include</x:v>
      </x:c>
    </x:row>
    <x:row r="215">
      <x:c r="A215" t="str">
        <x:v>Charlie Cane|2026-07-14</x:v>
      </x:c>
      <x:c r="B215" s="888" t="n">
        <x:v>46217</x:v>
      </x:c>
      <x:c r="C215" t="str">
        <x:v>Charlie Cane</x:v>
      </x:c>
      <x:c r="D215" t="str">
        <x:v>Permanent</x:v>
      </x:c>
      <x:c r="E215" t="str">
        <x:v>Cambridge</x:v>
      </x:c>
      <x:c r="F215" t="str">
        <x:v>Operative Porter</x:v>
      </x:c>
      <x:c r="G215" t="str">
        <x:v>402798</x:v>
      </x:c>
      <x:c r="H215" t="str">
        <x:v>Cambridge University Hospitals NHS Foundation</x:v>
      </x:c>
      <x:c r="I215" s="22" t="n">
        <x:v>7.5</x:v>
      </x:c>
      <x:c r="J215" t="str">
        <x:v>Worked</x:v>
      </x:c>
      <x:c r="K215" t="str">
        <x:v>Worked: 1 record(s) | Branch: Cambridge | Role: Operative Porter | Jobs: 402798 | Customers: Cambridge University Hospitals NHS Foundation | Hours: 7.5</x:v>
      </x:c>
      <x:c r="L215" t="str">
        <x:v>Include</x:v>
      </x:c>
    </x:row>
    <x:row r="216">
      <x:c r="A216" t="str">
        <x:v>Charlie Cane|2026-07-15</x:v>
      </x:c>
      <x:c r="B216" s="888" t="n">
        <x:v>46218</x:v>
      </x:c>
      <x:c r="C216" t="str">
        <x:v>Charlie Cane</x:v>
      </x:c>
      <x:c r="D216" t="str">
        <x:v>Permanent</x:v>
      </x:c>
      <x:c r="E216" t="str">
        <x:v>Cambridge</x:v>
      </x:c>
      <x:c r="F216" t="str">
        <x:v>Operative Porter</x:v>
      </x:c>
      <x:c r="G216" t="str">
        <x:v>402798</x:v>
      </x:c>
      <x:c r="H216" t="str">
        <x:v>Cambridge University Hospitals NHS Foundation</x:v>
      </x:c>
      <x:c r="I216" s="22" t="n">
        <x:v>7.5</x:v>
      </x:c>
      <x:c r="J216" t="str">
        <x:v>Worked</x:v>
      </x:c>
      <x:c r="K216" t="str">
        <x:v>Worked: 1 record(s) | Branch: Cambridge | Role: Operative Porter | Jobs: 402798 | Customers: Cambridge University Hospitals NHS Foundation | Hours: 7.5</x:v>
      </x:c>
      <x:c r="L216" t="str">
        <x:v>Include</x:v>
      </x:c>
    </x:row>
    <x:row r="217">
      <x:c r="A217" t="str">
        <x:v>Charlie Cane|2026-07-16</x:v>
      </x:c>
      <x:c r="B217" s="888" t="n">
        <x:v>46219</x:v>
      </x:c>
      <x:c r="C217" t="str">
        <x:v>Charlie Cane</x:v>
      </x:c>
      <x:c r="D217" t="str">
        <x:v>Permanent</x:v>
      </x:c>
      <x:c r="E217" t="str">
        <x:v>Cambridge</x:v>
      </x:c>
      <x:c r="F217" t="str">
        <x:v>Operative Porter</x:v>
      </x:c>
      <x:c r="G217" t="str">
        <x:v>402798</x:v>
      </x:c>
      <x:c r="H217" t="str">
        <x:v>Cambridge University Hospitals NHS Foundation</x:v>
      </x:c>
      <x:c r="I217" s="22" t="n">
        <x:v>7.5</x:v>
      </x:c>
      <x:c r="J217" t="str">
        <x:v>Worked</x:v>
      </x:c>
      <x:c r="K217" t="str">
        <x:v>Worked: 1 record(s) | Branch: Cambridge | Role: Operative Porter | Jobs: 402798 | Customers: Cambridge University Hospitals NHS Foundation | Hours: 7.5</x:v>
      </x:c>
      <x:c r="L217" t="str">
        <x:v>Include</x:v>
      </x:c>
    </x:row>
    <x:row r="218">
      <x:c r="A218" t="str">
        <x:v>Christopher Kiely|2026-07-01</x:v>
      </x:c>
      <x:c r="B218" s="888" t="n">
        <x:v>46204</x:v>
      </x:c>
      <x:c r="C218" t="str">
        <x:v>Christopher Kiely</x:v>
      </x:c>
      <x:c r="D218" t="str">
        <x:v>Permanent</x:v>
      </x:c>
      <x:c r="E218" t="str">
        <x:v>Birmingham</x:v>
      </x:c>
      <x:c r="F218" t="str">
        <x:v>Operative Porter</x:v>
      </x:c>
      <x:c r="G218" t="str">
        <x:v>403046</x:v>
      </x:c>
      <x:c r="H218" t="str">
        <x:v>HSBC - July 2026 Deliveries</x:v>
      </x:c>
      <x:c r="I218" s="22" t="n">
        <x:v>9</x:v>
      </x:c>
      <x:c r="J218" t="str">
        <x:v>Worked</x:v>
      </x:c>
      <x:c r="K218" t="str">
        <x:v>Worked: 1 record(s) | Branch: Birmingham | Role: Operative Porter | Jobs: 403046 | Customers: HSBC - July 2026 Deliveries | Hours: 9.0</x:v>
      </x:c>
      <x:c r="L218" t="str">
        <x:v>Include</x:v>
      </x:c>
    </x:row>
    <x:row r="219">
      <x:c r="A219" t="str">
        <x:v>Christopher Kiely|2026-07-02</x:v>
      </x:c>
      <x:c r="B219" s="888" t="n">
        <x:v>46205</x:v>
      </x:c>
      <x:c r="C219" t="str">
        <x:v>Christopher Kiely</x:v>
      </x:c>
      <x:c r="D219" t="str">
        <x:v>Permanent</x:v>
      </x:c>
      <x:c r="E219" t="str">
        <x:v>Birmingham</x:v>
      </x:c>
      <x:c r="F219" t="str">
        <x:v>Operative Skilled</x:v>
      </x:c>
      <x:c r="G219" t="str">
        <x:v>403046</x:v>
      </x:c>
      <x:c r="H219" t="str">
        <x:v>HSBC - July 2026 Deliveries</x:v>
      </x:c>
      <x:c r="I219" s="22" t="n">
        <x:v>9</x:v>
      </x:c>
      <x:c r="J219" t="str">
        <x:v>Worked</x:v>
      </x:c>
      <x:c r="K219" t="str">
        <x:v>Worked: 1 record(s) | Branch: Birmingham | Role: Operative Skilled | Jobs: 403046 | Customers: HSBC - July 2026 Deliveries | Hours: 9.0</x:v>
      </x:c>
      <x:c r="L219" t="str">
        <x:v>Include</x:v>
      </x:c>
    </x:row>
    <x:row r="220">
      <x:c r="A220" t="str">
        <x:v>Christopher Kiely|2026-07-03</x:v>
      </x:c>
      <x:c r="B220" s="888" t="n">
        <x:v>46206</x:v>
      </x:c>
      <x:c r="C220" t="str">
        <x:v>Christopher Kiely</x:v>
      </x:c>
      <x:c r="D220" t="str">
        <x:v>Permanent</x:v>
      </x:c>
      <x:c r="E220" t="str">
        <x:v>Birmingham, Cambridge</x:v>
      </x:c>
      <x:c r="F220" t="str">
        <x:v>Operative Porter, Operative Skilled</x:v>
      </x:c>
      <x:c r="G220" t="str">
        <x:v>403121, 403046, 401084</x:v>
      </x:c>
      <x:c r="H220" t="str">
        <x:v>BESCIENTIFIC (UNI NOTTS); HSBC - July 2026 Deliveries; Total System Services Processing Europe Ltd</x:v>
      </x:c>
      <x:c r="I220" s="22" t="n">
        <x:v>9</x:v>
      </x:c>
      <x:c r="J220" t="str">
        <x:v>Worked — 3 records</x:v>
      </x:c>
      <x:c r="K220" t="str">
        <x:v>Worked: 3 record(s) | Branch: Birmingham, Cambridge | Role: Operative Porter, Operative Skilled | Jobs: 403121, 403046, 401084 | Customers: BESCIENTIFIC (UNI NOTTS); HSBC - July 2026 Deliveries; Total System Services Processing Europe Ltd | Hours: 9.0</x:v>
      </x:c>
      <x:c r="L220" t="str">
        <x:v>Include</x:v>
      </x:c>
    </x:row>
    <x:row r="221">
      <x:c r="A221" t="str">
        <x:v>Christopher Kiely|2026-07-06</x:v>
      </x:c>
      <x:c r="B221" s="888" t="n">
        <x:v>46209</x:v>
      </x:c>
      <x:c r="C221" t="str">
        <x:v>Christopher Kiely</x:v>
      </x:c>
      <x:c r="D221" t="str">
        <x:v>Permanent</x:v>
      </x:c>
      <x:c r="E221" t="str">
        <x:v>Birmingham</x:v>
      </x:c>
      <x:c r="F221" t="str">
        <x:v>Operative Skilled</x:v>
      </x:c>
      <x:c r="G221" t="str">
        <x:v>401198</x:v>
      </x:c>
      <x:c r="H221" t="str">
        <x:v>The Open University</x:v>
      </x:c>
      <x:c r="I221" s="22" t="n">
        <x:v>9.25</x:v>
      </x:c>
      <x:c r="J221" t="str">
        <x:v>Worked</x:v>
      </x:c>
      <x:c r="K221" t="str">
        <x:v>Worked: 1 record(s) | Branch: Birmingham | Role: Operative Skilled | Jobs: 401198 | Customers: The Open University | Hours: 9.2</x:v>
      </x:c>
      <x:c r="L221" t="str">
        <x:v>Include</x:v>
      </x:c>
    </x:row>
    <x:row r="222">
      <x:c r="A222" t="str">
        <x:v>Christopher Kiely|2026-07-07</x:v>
      </x:c>
      <x:c r="B222" s="888" t="n">
        <x:v>46210</x:v>
      </x:c>
      <x:c r="C222" t="str">
        <x:v>Christopher Kiely</x:v>
      </x:c>
      <x:c r="D222" t="str">
        <x:v>Permanent</x:v>
      </x:c>
      <x:c r="E222" t="str">
        <x:v>Birmingham</x:v>
      </x:c>
      <x:c r="F222" t="str">
        <x:v>Operative Skilled</x:v>
      </x:c>
      <x:c r="G222" t="str">
        <x:v>401198</x:v>
      </x:c>
      <x:c r="H222" t="str">
        <x:v>The Open University</x:v>
      </x:c>
      <x:c r="I222" s="22" t="n">
        <x:v>9.5</x:v>
      </x:c>
      <x:c r="J222" t="str">
        <x:v>Worked</x:v>
      </x:c>
      <x:c r="K222" t="str">
        <x:v>Worked: 1 record(s) | Branch: Birmingham | Role: Operative Skilled | Jobs: 401198 | Customers: The Open University | Hours: 9.5</x:v>
      </x:c>
      <x:c r="L222" t="str">
        <x:v>Include</x:v>
      </x:c>
    </x:row>
    <x:row r="223">
      <x:c r="A223" t="str">
        <x:v>Christopher Kiely|2026-07-13</x:v>
      </x:c>
      <x:c r="B223" s="888" t="n">
        <x:v>46216</x:v>
      </x:c>
      <x:c r="C223" t="str">
        <x:v>Christopher Kiely</x:v>
      </x:c>
      <x:c r="D223" t="str">
        <x:v>Permanent</x:v>
      </x:c>
      <x:c r="E223" t="str">
        <x:v>Birmingham</x:v>
      </x:c>
      <x:c r="F223" t="str">
        <x:v>Operative Skilled</x:v>
      </x:c>
      <x:c r="G223" t="str">
        <x:v>401198</x:v>
      </x:c>
      <x:c r="H223" t="str">
        <x:v>The Open University</x:v>
      </x:c>
      <x:c r="I223" s="22" t="n">
        <x:v>6.5</x:v>
      </x:c>
      <x:c r="J223" t="str">
        <x:v>Worked</x:v>
      </x:c>
      <x:c r="K223" t="str">
        <x:v>Worked: 1 record(s) | Branch: Birmingham | Role: Operative Skilled | Jobs: 401198 | Customers: The Open University | Hours: 6.5</x:v>
      </x:c>
      <x:c r="L223" t="str">
        <x:v>Include</x:v>
      </x:c>
    </x:row>
    <x:row r="224">
      <x:c r="A224" t="str">
        <x:v>Christopher Kiely|2026-07-14</x:v>
      </x:c>
      <x:c r="B224" s="888" t="n">
        <x:v>46217</x:v>
      </x:c>
      <x:c r="C224" t="str">
        <x:v>Christopher Kiely</x:v>
      </x:c>
      <x:c r="D224" t="str">
        <x:v>Permanent</x:v>
      </x:c>
      <x:c r="E224" t="str">
        <x:v>Birmingham</x:v>
      </x:c>
      <x:c r="F224" t="str">
        <x:v>Operative Skilled</x:v>
      </x:c>
      <x:c r="G224" t="str">
        <x:v>401198</x:v>
      </x:c>
      <x:c r="H224" t="str">
        <x:v>The Open University</x:v>
      </x:c>
      <x:c r="I224" s="22" t="n">
        <x:v>7</x:v>
      </x:c>
      <x:c r="J224" t="str">
        <x:v>Worked</x:v>
      </x:c>
      <x:c r="K224" t="str">
        <x:v>Worked: 1 record(s) | Branch: Birmingham | Role: Operative Skilled | Jobs: 401198 | Customers: The Open University | Hours: 7.0</x:v>
      </x:c>
      <x:c r="L224" t="str">
        <x:v>Include</x:v>
      </x:c>
    </x:row>
    <x:row r="225">
      <x:c r="A225" t="str">
        <x:v>Christopher Kiely|2026-07-15</x:v>
      </x:c>
      <x:c r="B225" s="888" t="n">
        <x:v>46218</x:v>
      </x:c>
      <x:c r="C225" t="str">
        <x:v>Christopher Kiely</x:v>
      </x:c>
      <x:c r="D225" t="str">
        <x:v>Permanent</x:v>
      </x:c>
      <x:c r="E225" t="str">
        <x:v>Birmingham</x:v>
      </x:c>
      <x:c r="F225" t="str">
        <x:v>Operative Skilled</x:v>
      </x:c>
      <x:c r="G225" t="str">
        <x:v>401198</x:v>
      </x:c>
      <x:c r="H225" t="str">
        <x:v>The Open University</x:v>
      </x:c>
      <x:c r="I225" s="22" t="n">
        <x:v>6.5</x:v>
      </x:c>
      <x:c r="J225" t="str">
        <x:v>Worked</x:v>
      </x:c>
      <x:c r="K225" t="str">
        <x:v>Worked: 1 record(s) | Branch: Birmingham | Role: Operative Skilled | Jobs: 401198 | Customers: The Open University | Hours: 6.5</x:v>
      </x:c>
      <x:c r="L225" t="str">
        <x:v>Include</x:v>
      </x:c>
    </x:row>
    <x:row r="226">
      <x:c r="A226" t="str">
        <x:v>Christopher Kiely|2026-07-16</x:v>
      </x:c>
      <x:c r="B226" s="888" t="n">
        <x:v>46219</x:v>
      </x:c>
      <x:c r="C226" t="str">
        <x:v>Christopher Kiely</x:v>
      </x:c>
      <x:c r="D226" t="str">
        <x:v>Permanent</x:v>
      </x:c>
      <x:c r="E226" t="str">
        <x:v>Birmingham</x:v>
      </x:c>
      <x:c r="F226" t="str">
        <x:v>Operative Skilled</x:v>
      </x:c>
      <x:c r="G226" t="str">
        <x:v>389259</x:v>
      </x:c>
      <x:c r="H226" t="str">
        <x:v>Buxton Museum and Art Gallery</x:v>
      </x:c>
      <x:c r="I226" s="22" t="n">
        <x:v>5.5</x:v>
      </x:c>
      <x:c r="J226" t="str">
        <x:v>Worked</x:v>
      </x:c>
      <x:c r="K226" t="str">
        <x:v>Worked: 1 record(s) | Branch: Birmingham | Role: Operative Skilled | Jobs: 389259 | Customers: Buxton Museum and Art Gallery | Hours: 5.5</x:v>
      </x:c>
      <x:c r="L226" t="str">
        <x:v>Include</x:v>
      </x:c>
    </x:row>
    <x:row r="227">
      <x:c r="A227" t="str">
        <x:v>Cl Gaspar|2026-07-01</x:v>
      </x:c>
      <x:c r="B227" s="888" t="n">
        <x:v>46204</x:v>
      </x:c>
      <x:c r="C227" t="str">
        <x:v>Cl Gaspar</x:v>
      </x:c>
      <x:c r="D227" t="str">
        <x:v>Permanent</x:v>
      </x:c>
      <x:c r="E227" t="str">
        <x:v>Thurrock</x:v>
      </x:c>
      <x:c r="F227" t="str">
        <x:v>Operative Porter</x:v>
      </x:c>
      <x:c r="G227" t="str">
        <x:v>401494</x:v>
      </x:c>
      <x:c r="H227" t="str">
        <x:v>Susquehanna International Group (SIG)</x:v>
      </x:c>
      <x:c r="I227" s="22" t="n">
        <x:v>9</x:v>
      </x:c>
      <x:c r="J227" t="str">
        <x:v>Worked</x:v>
      </x:c>
      <x:c r="K227" t="str">
        <x:v>Worked: 1 record(s) | Branch: Thurrock | Role: Operative Porter | Jobs: 401494 | Customers: Susquehanna International Group (SIG) | Hours: 9.0</x:v>
      </x:c>
      <x:c r="L227" t="str">
        <x:v>Include</x:v>
      </x:c>
    </x:row>
    <x:row r="228">
      <x:c r="A228" t="str">
        <x:v>Cl Gaspar|2026-07-02</x:v>
      </x:c>
      <x:c r="B228" s="888" t="n">
        <x:v>46205</x:v>
      </x:c>
      <x:c r="C228" t="str">
        <x:v>Cl Gaspar</x:v>
      </x:c>
      <x:c r="D228" t="str">
        <x:v>Permanent</x:v>
      </x:c>
      <x:c r="E228" t="str">
        <x:v>Thurrock</x:v>
      </x:c>
      <x:c r="F228" t="str">
        <x:v>Operative Porter</x:v>
      </x:c>
      <x:c r="G228" t="str">
        <x:v>403131</x:v>
      </x:c>
      <x:c r="H228" t="str">
        <x:v>Protech Network Solutions</x:v>
      </x:c>
      <x:c r="I228" s="22" t="n">
        <x:v>12.5</x:v>
      </x:c>
      <x:c r="J228" t="str">
        <x:v>Worked</x:v>
      </x:c>
      <x:c r="K228" t="str">
        <x:v>Worked: 1 record(s) | Branch: Thurrock | Role: Operative Porter | Jobs: 403131 | Customers: Protech Network Solutions | Hours: 12.5</x:v>
      </x:c>
      <x:c r="L228" t="str">
        <x:v>Include</x:v>
      </x:c>
    </x:row>
    <x:row r="229">
      <x:c r="A229" t="str">
        <x:v>Cl Gaspar|2026-07-03</x:v>
      </x:c>
      <x:c r="B229" s="888" t="n">
        <x:v>46206</x:v>
      </x:c>
      <x:c r="C229" t="str">
        <x:v>Cl Gaspar</x:v>
      </x:c>
      <x:c r="D229" t="str">
        <x:v>Permanent</x:v>
      </x:c>
      <x:c r="E229" t="str">
        <x:v>Thurrock</x:v>
      </x:c>
      <x:c r="F229" t="str">
        <x:v>Operative Skilled</x:v>
      </x:c>
      <x:c r="G229" t="str">
        <x:v>400275</x:v>
      </x:c>
      <x:c r="H229" t="str">
        <x:v>Apple Europe Limited</x:v>
      </x:c>
      <x:c r="I229" s="22" t="n">
        <x:v>11.5</x:v>
      </x:c>
      <x:c r="J229" t="str">
        <x:v>Worked</x:v>
      </x:c>
      <x:c r="K229" t="str">
        <x:v>Worked: 1 record(s) | Branch: Thurrock | Role: Operative Skilled | Jobs: 400275 | Customers: Apple Europe Limited | Hours: 11.5</x:v>
      </x:c>
      <x:c r="L229" t="str">
        <x:v>Include</x:v>
      </x:c>
    </x:row>
    <x:row r="230">
      <x:c r="A230" t="str">
        <x:v>Cl Gaspar|2026-07-04</x:v>
      </x:c>
      <x:c r="B230" s="888" t="n">
        <x:v>46207</x:v>
      </x:c>
      <x:c r="C230" t="str">
        <x:v>Cl Gaspar</x:v>
      </x:c>
      <x:c r="D230" t="str">
        <x:v>Permanent</x:v>
      </x:c>
      <x:c r="E230" t="str">
        <x:v>Thurrock</x:v>
      </x:c>
      <x:c r="F230" t="str">
        <x:v>Operative Porter</x:v>
      </x:c>
      <x:c r="G230" t="str">
        <x:v>401175</x:v>
      </x:c>
      <x:c r="H230" t="str">
        <x:v>Hogan Lovells LLP</x:v>
      </x:c>
      <x:c r="I230" s="22" t="n">
        <x:v>17.5</x:v>
      </x:c>
      <x:c r="J230" t="str">
        <x:v>Worked</x:v>
      </x:c>
      <x:c r="K230" t="str">
        <x:v>Worked: 1 record(s) | Branch: Thurrock | Role: Operative Porter | Jobs: 401175 | Customers: Hogan Lovells LLP | Hours: 17.5</x:v>
      </x:c>
      <x:c r="L230" t="str">
        <x:v>Include</x:v>
      </x:c>
    </x:row>
    <x:row r="231">
      <x:c r="A231" t="str">
        <x:v>Cl Gaspar|2026-07-05</x:v>
      </x:c>
      <x:c r="B231" s="888" t="n">
        <x:v>46208</x:v>
      </x:c>
      <x:c r="C231" t="str">
        <x:v>Cl Gaspar</x:v>
      </x:c>
      <x:c r="D231" t="str">
        <x:v>Permanent</x:v>
      </x:c>
      <x:c r="E231" t="str">
        <x:v>Thurrock</x:v>
      </x:c>
      <x:c r="F231" t="str">
        <x:v>Operative Porter</x:v>
      </x:c>
      <x:c r="G231" t="str">
        <x:v>401175</x:v>
      </x:c>
      <x:c r="H231" t="str">
        <x:v>Hogan Lovells LLP</x:v>
      </x:c>
      <x:c r="I231" s="22" t="n">
        <x:v>17</x:v>
      </x:c>
      <x:c r="J231" t="str">
        <x:v>Worked</x:v>
      </x:c>
      <x:c r="K231" t="str">
        <x:v>Worked: 1 record(s) | Branch: Thurrock | Role: Operative Porter | Jobs: 401175 | Customers: Hogan Lovells LLP | Hours: 17.0</x:v>
      </x:c>
      <x:c r="L231" t="str">
        <x:v>Include</x:v>
      </x:c>
    </x:row>
    <x:row r="232">
      <x:c r="A232" t="str">
        <x:v>Cl Gaspar|2026-07-06</x:v>
      </x:c>
      <x:c r="B232" s="888" t="n">
        <x:v>46209</x:v>
      </x:c>
      <x:c r="C232" t="str">
        <x:v>Cl Gaspar</x:v>
      </x:c>
      <x:c r="D232" t="str">
        <x:v>Permanent</x:v>
      </x:c>
      <x:c r="E232" t="str">
        <x:v>Thurrock</x:v>
      </x:c>
      <x:c r="F232" t="str">
        <x:v>Operative Porter</x:v>
      </x:c>
      <x:c r="G232" t="str">
        <x:v>400275</x:v>
      </x:c>
      <x:c r="H232" t="str">
        <x:v>Apple Europe Limited</x:v>
      </x:c>
      <x:c r="I232" s="22" t="n">
        <x:v>11.5</x:v>
      </x:c>
      <x:c r="J232" t="str">
        <x:v>Worked</x:v>
      </x:c>
      <x:c r="K232" t="str">
        <x:v>Worked: 1 record(s) | Branch: Thurrock | Role: Operative Porter | Jobs: 400275 | Customers: Apple Europe Limited | Hours: 11.5</x:v>
      </x:c>
      <x:c r="L232" t="str">
        <x:v>Include</x:v>
      </x:c>
    </x:row>
    <x:row r="233">
      <x:c r="A233" t="str">
        <x:v>Cl Gaspar|2026-07-07</x:v>
      </x:c>
      <x:c r="B233" s="888" t="n">
        <x:v>46210</x:v>
      </x:c>
      <x:c r="C233" t="str">
        <x:v>Cl Gaspar</x:v>
      </x:c>
      <x:c r="D233" t="str">
        <x:v>Permanent</x:v>
      </x:c>
      <x:c r="E233" t="str">
        <x:v>Thurrock</x:v>
      </x:c>
      <x:c r="F233" t="str">
        <x:v>Operative Porter</x:v>
      </x:c>
      <x:c r="G233" t="str">
        <x:v>400275</x:v>
      </x:c>
      <x:c r="H233" t="str">
        <x:v>Apple Europe Limited</x:v>
      </x:c>
      <x:c r="I233" s="22" t="n">
        <x:v>11.5</x:v>
      </x:c>
      <x:c r="J233" t="str">
        <x:v>Worked</x:v>
      </x:c>
      <x:c r="K233" t="str">
        <x:v>Worked: 1 record(s) | Branch: Thurrock | Role: Operative Porter | Jobs: 400275 | Customers: Apple Europe Limited | Hours: 11.5</x:v>
      </x:c>
      <x:c r="L233" t="str">
        <x:v>Include</x:v>
      </x:c>
    </x:row>
    <x:row r="234">
      <x:c r="A234" t="str">
        <x:v>Cl Gaspar|2026-07-08</x:v>
      </x:c>
      <x:c r="B234" s="888" t="n">
        <x:v>46211</x:v>
      </x:c>
      <x:c r="C234" t="str">
        <x:v>Cl Gaspar</x:v>
      </x:c>
      <x:c r="D234" t="str">
        <x:v>Permanent</x:v>
      </x:c>
      <x:c r="E234" t="str">
        <x:v>Thurrock</x:v>
      </x:c>
      <x:c r="F234" t="str">
        <x:v>Operative Porter</x:v>
      </x:c>
      <x:c r="G234" t="str">
        <x:v>400275</x:v>
      </x:c>
      <x:c r="H234" t="str">
        <x:v>Apple Europe Limited</x:v>
      </x:c>
      <x:c r="I234" s="22" t="n">
        <x:v>11.5</x:v>
      </x:c>
      <x:c r="J234" t="str">
        <x:v>Worked</x:v>
      </x:c>
      <x:c r="K234" t="str">
        <x:v>Worked: 1 record(s) | Branch: Thurrock | Role: Operative Porter | Jobs: 400275 | Customers: Apple Europe Limited | Hours: 11.5</x:v>
      </x:c>
      <x:c r="L234" t="str">
        <x:v>Include</x:v>
      </x:c>
    </x:row>
    <x:row r="235">
      <x:c r="A235" t="str">
        <x:v>Cl Gaspar|2026-07-09</x:v>
      </x:c>
      <x:c r="B235" s="888" t="n">
        <x:v>46212</x:v>
      </x:c>
      <x:c r="C235" t="str">
        <x:v>Cl Gaspar</x:v>
      </x:c>
      <x:c r="D235" t="str">
        <x:v>Permanent</x:v>
      </x:c>
      <x:c r="E235" t="str">
        <x:v>Thurrock</x:v>
      </x:c>
      <x:c r="F235" t="str">
        <x:v>Operative Porter</x:v>
      </x:c>
      <x:c r="G235" t="str">
        <x:v>403270</x:v>
      </x:c>
      <x:c r="H235" t="str">
        <x:v>Protech Network Solutions</x:v>
      </x:c>
      <x:c r="I235" s="22" t="n">
        <x:v>11.5</x:v>
      </x:c>
      <x:c r="J235" t="str">
        <x:v>Worked</x:v>
      </x:c>
      <x:c r="K235" t="str">
        <x:v>Worked: 1 record(s) | Branch: Thurrock | Role: Operative Porter | Jobs: 403270 | Customers: Protech Network Solutions | Hours: 11.5</x:v>
      </x:c>
      <x:c r="L235" t="str">
        <x:v>Include</x:v>
      </x:c>
    </x:row>
    <x:row r="236">
      <x:c r="A236" t="str">
        <x:v>Cl Gaspar|2026-07-10</x:v>
      </x:c>
      <x:c r="B236" s="888" t="n">
        <x:v>46213</x:v>
      </x:c>
      <x:c r="C236" t="str">
        <x:v>Cl Gaspar</x:v>
      </x:c>
      <x:c r="D236" t="str">
        <x:v>Permanent</x:v>
      </x:c>
      <x:c r="E236" t="str">
        <x:v>Thurrock</x:v>
      </x:c>
      <x:c r="F236" t="str">
        <x:v>Operative Porter</x:v>
      </x:c>
      <x:c r="G236" t="str">
        <x:v>400288</x:v>
      </x:c>
      <x:c r="H236" t="str">
        <x:v>Apple Europe Limited</x:v>
      </x:c>
      <x:c r="I236" s="22" t="n">
        <x:v>11.5</x:v>
      </x:c>
      <x:c r="J236" t="str">
        <x:v>Worked</x:v>
      </x:c>
      <x:c r="K236" t="str">
        <x:v>Worked: 1 record(s) | Branch: Thurrock | Role: Operative Porter | Jobs: 400288 | Customers: Apple Europe Limited | Hours: 11.5</x:v>
      </x:c>
      <x:c r="L236" t="str">
        <x:v>Include</x:v>
      </x:c>
    </x:row>
    <x:row r="237">
      <x:c r="A237" t="str">
        <x:v>Cl Gaspar|2026-07-11</x:v>
      </x:c>
      <x:c r="B237" s="888" t="n">
        <x:v>46214</x:v>
      </x:c>
      <x:c r="C237" t="str">
        <x:v>Cl Gaspar</x:v>
      </x:c>
      <x:c r="D237" t="str">
        <x:v>Permanent</x:v>
      </x:c>
      <x:c r="E237" t="str">
        <x:v>Thurrock</x:v>
      </x:c>
      <x:c r="F237" t="str">
        <x:v>Operative Porter</x:v>
      </x:c>
      <x:c r="G237" t="str">
        <x:v>403271</x:v>
      </x:c>
      <x:c r="H237" t="str">
        <x:v>BNP Paribas Limited</x:v>
      </x:c>
      <x:c r="I237" s="22" t="n">
        <x:v>10.5</x:v>
      </x:c>
      <x:c r="J237" t="str">
        <x:v>Worked</x:v>
      </x:c>
      <x:c r="K237" t="str">
        <x:v>Worked: 1 record(s) | Branch: Thurrock | Role: Operative Porter | Jobs: 403271 | Customers: BNP Paribas Limited | Hours: 10.5</x:v>
      </x:c>
      <x:c r="L237" t="str">
        <x:v>Include</x:v>
      </x:c>
    </x:row>
    <x:row r="238">
      <x:c r="A238" t="str">
        <x:v>Cl Gaspar|2026-07-12</x:v>
      </x:c>
      <x:c r="B238" s="888" t="n">
        <x:v>46215</x:v>
      </x:c>
      <x:c r="C238" t="str">
        <x:v>Cl Gaspar</x:v>
      </x:c>
      <x:c r="D238" t="str">
        <x:v>Permanent</x:v>
      </x:c>
      <x:c r="E238" t="str">
        <x:v>Thurrock</x:v>
      </x:c>
      <x:c r="F238" t="str">
        <x:v>Operative Porter</x:v>
      </x:c>
      <x:c r="G238" t="str">
        <x:v>403271</x:v>
      </x:c>
      <x:c r="H238" t="str">
        <x:v>BNP Paribas Limited</x:v>
      </x:c>
      <x:c r="I238" s="22" t="n">
        <x:v>5.5</x:v>
      </x:c>
      <x:c r="J238" t="str">
        <x:v>Worked</x:v>
      </x:c>
      <x:c r="K238" t="str">
        <x:v>Worked: 1 record(s) | Branch: Thurrock | Role: Operative Porter | Jobs: 403271 | Customers: BNP Paribas Limited | Hours: 5.5</x:v>
      </x:c>
      <x:c r="L238" t="str">
        <x:v>Include</x:v>
      </x:c>
    </x:row>
    <x:row r="239">
      <x:c r="A239" t="str">
        <x:v>Cl Gaspar|2026-07-13</x:v>
      </x:c>
      <x:c r="B239" s="888" t="n">
        <x:v>46216</x:v>
      </x:c>
      <x:c r="C239" t="str">
        <x:v>Cl Gaspar</x:v>
      </x:c>
      <x:c r="D239" t="str">
        <x:v>Permanent</x:v>
      </x:c>
      <x:c r="E239" t="str">
        <x:v>Thurrock</x:v>
      </x:c>
      <x:c r="F239" t="str">
        <x:v>Operative Porter</x:v>
      </x:c>
      <x:c r="G239" t="str">
        <x:v>400033</x:v>
      </x:c>
      <x:c r="H239" t="str">
        <x:v>Ministry of Defence</x:v>
      </x:c>
      <x:c r="I239" s="22" t="n">
        <x:v>15</x:v>
      </x:c>
      <x:c r="J239" t="str">
        <x:v>Worked</x:v>
      </x:c>
      <x:c r="K239" t="str">
        <x:v>Worked: 1 record(s) | Branch: Thurrock | Role: Operative Porter | Jobs: 400033 | Customers: Ministry of Defence | Hours: 15.0</x:v>
      </x:c>
      <x:c r="L239" t="str">
        <x:v>Include</x:v>
      </x:c>
    </x:row>
    <x:row r="240">
      <x:c r="A240" t="str">
        <x:v>Cl Gaspar|2026-07-14</x:v>
      </x:c>
      <x:c r="B240" s="888" t="n">
        <x:v>46217</x:v>
      </x:c>
      <x:c r="C240" t="str">
        <x:v>Cl Gaspar</x:v>
      </x:c>
      <x:c r="D240" t="str">
        <x:v>Permanent</x:v>
      </x:c>
      <x:c r="E240" t="str">
        <x:v>Thurrock</x:v>
      </x:c>
      <x:c r="F240" t="str">
        <x:v>Operative Porter</x:v>
      </x:c>
      <x:c r="G240" t="str">
        <x:v>400033</x:v>
      </x:c>
      <x:c r="H240" t="str">
        <x:v>Ministry of Defence</x:v>
      </x:c>
      <x:c r="I240" s="22" t="n">
        <x:v>16.5</x:v>
      </x:c>
      <x:c r="J240" t="str">
        <x:v>Worked</x:v>
      </x:c>
      <x:c r="K240" t="str">
        <x:v>Worked: 1 record(s) | Branch: Thurrock | Role: Operative Porter | Jobs: 400033 | Customers: Ministry of Defence | Hours: 16.5</x:v>
      </x:c>
      <x:c r="L240" t="str">
        <x:v>Include</x:v>
      </x:c>
    </x:row>
    <x:row r="241">
      <x:c r="A241" t="str">
        <x:v>Cl Gaspar|2026-07-15</x:v>
      </x:c>
      <x:c r="B241" s="888" t="n">
        <x:v>46218</x:v>
      </x:c>
      <x:c r="C241" t="str">
        <x:v>Cl Gaspar</x:v>
      </x:c>
      <x:c r="D241" t="str">
        <x:v>Permanent</x:v>
      </x:c>
      <x:c r="E241" t="str">
        <x:v>Thurrock</x:v>
      </x:c>
      <x:c r="F241" t="str">
        <x:v>Operative Porter</x:v>
      </x:c>
      <x:c r="G241" t="str">
        <x:v>400033</x:v>
      </x:c>
      <x:c r="H241" t="str">
        <x:v>Ministry of Defence</x:v>
      </x:c>
      <x:c r="I241" s="22" t="n">
        <x:v>9.5</x:v>
      </x:c>
      <x:c r="J241" t="str">
        <x:v>Worked</x:v>
      </x:c>
      <x:c r="K241" t="str">
        <x:v>Worked: 1 record(s) | Branch: Thurrock | Role: Operative Porter | Jobs: 400033 | Customers: Ministry of Defence | Hours: 9.5</x:v>
      </x:c>
      <x:c r="L241" t="str">
        <x:v>Include</x:v>
      </x:c>
    </x:row>
    <x:row r="242">
      <x:c r="A242" t="str">
        <x:v>Cl Gaspar|2026-07-16</x:v>
      </x:c>
      <x:c r="B242" s="888" t="n">
        <x:v>46219</x:v>
      </x:c>
      <x:c r="C242" t="str">
        <x:v>Cl Gaspar</x:v>
      </x:c>
      <x:c r="D242" t="str">
        <x:v>Permanent</x:v>
      </x:c>
      <x:c r="E242" t="str">
        <x:v>Thurrock</x:v>
      </x:c>
      <x:c r="F242" t="str">
        <x:v>Operative Porter</x:v>
      </x:c>
      <x:c r="G242" t="str">
        <x:v>400033</x:v>
      </x:c>
      <x:c r="H242" t="str">
        <x:v>Ministry of Defence</x:v>
      </x:c>
      <x:c r="I242" s="22" t="n">
        <x:v>15</x:v>
      </x:c>
      <x:c r="J242" t="str">
        <x:v>Worked</x:v>
      </x:c>
      <x:c r="K242" t="str">
        <x:v>Worked: 1 record(s) | Branch: Thurrock | Role: Operative Porter | Jobs: 400033 | Customers: Ministry of Defence | Hours: 15.0</x:v>
      </x:c>
      <x:c r="L242" t="str">
        <x:v>Include</x:v>
      </x:c>
    </x:row>
    <x:row r="243">
      <x:c r="A243" t="str">
        <x:v>D Headland|2026-07-01</x:v>
      </x:c>
      <x:c r="B243" s="888" t="n">
        <x:v>46204</x:v>
      </x:c>
      <x:c r="C243" t="str">
        <x:v>D Headland</x:v>
      </x:c>
      <x:c r="D243" t="str">
        <x:v>Permanent</x:v>
      </x:c>
      <x:c r="E243" t="str">
        <x:v>Thurrock</x:v>
      </x:c>
      <x:c r="F243" t="str">
        <x:v>Operative Skilled</x:v>
      </x:c>
      <x:c r="G243" t="str">
        <x:v>400275</x:v>
      </x:c>
      <x:c r="H243" t="str">
        <x:v>Apple Europe Limited</x:v>
      </x:c>
      <x:c r="I243" s="22" t="n">
        <x:v>11.5</x:v>
      </x:c>
      <x:c r="J243" t="str">
        <x:v>Worked</x:v>
      </x:c>
      <x:c r="K243" t="str">
        <x:v>Worked: 1 record(s) | Branch: Thurrock | Role: Operative Skilled | Jobs: 400275 | Customers: Apple Europe Limited | Hours: 11.5</x:v>
      </x:c>
      <x:c r="L243" t="str">
        <x:v>Include</x:v>
      </x:c>
    </x:row>
    <x:row r="244">
      <x:c r="A244" t="str">
        <x:v>D Headland|2026-07-02</x:v>
      </x:c>
      <x:c r="B244" s="888" t="n">
        <x:v>46205</x:v>
      </x:c>
      <x:c r="C244" t="str">
        <x:v>D Headland</x:v>
      </x:c>
      <x:c r="D244" t="str">
        <x:v>Permanent</x:v>
      </x:c>
      <x:c r="E244" t="str">
        <x:v>Thurrock</x:v>
      </x:c>
      <x:c r="F244" t="str">
        <x:v>Operative Skilled</x:v>
      </x:c>
      <x:c r="G244" t="str">
        <x:v>400275</x:v>
      </x:c>
      <x:c r="H244" t="str">
        <x:v>Apple Europe Limited</x:v>
      </x:c>
      <x:c r="I244" s="22" t="n">
        <x:v>11.5</x:v>
      </x:c>
      <x:c r="J244" t="str">
        <x:v>Worked</x:v>
      </x:c>
      <x:c r="K244" t="str">
        <x:v>Worked: 1 record(s) | Branch: Thurrock | Role: Operative Skilled | Jobs: 400275 | Customers: Apple Europe Limited | Hours: 11.5</x:v>
      </x:c>
      <x:c r="L244" t="str">
        <x:v>Include</x:v>
      </x:c>
    </x:row>
    <x:row r="245">
      <x:c r="A245" t="str">
        <x:v>D Headland|2026-07-03</x:v>
      </x:c>
      <x:c r="B245" s="888" t="n">
        <x:v>46206</x:v>
      </x:c>
      <x:c r="C245" t="str">
        <x:v>D Headland</x:v>
      </x:c>
      <x:c r="D245" t="str">
        <x:v>Permanent</x:v>
      </x:c>
      <x:c r="E245" t="str">
        <x:v>Thurrock</x:v>
      </x:c>
      <x:c r="F245" t="str">
        <x:v>Operative Skilled</x:v>
      </x:c>
      <x:c r="G245" t="str">
        <x:v>402765</x:v>
      </x:c>
      <x:c r="H245" t="str">
        <x:v>Apple Europe Ltd</x:v>
      </x:c>
      <x:c r="I245" s="22" t="n">
        <x:v>11.5</x:v>
      </x:c>
      <x:c r="J245" t="str">
        <x:v>Worked</x:v>
      </x:c>
      <x:c r="K245" t="str">
        <x:v>Worked: 1 record(s) | Branch: Thurrock | Role: Operative Skilled | Jobs: 402765 | Customers: Apple Europe Ltd | Hours: 11.5</x:v>
      </x:c>
      <x:c r="L245" t="str">
        <x:v>Include</x:v>
      </x:c>
    </x:row>
    <x:row r="246">
      <x:c r="A246" t="str">
        <x:v>D Headland|2026-07-04</x:v>
      </x:c>
      <x:c r="B246" s="888" t="n">
        <x:v>46207</x:v>
      </x:c>
      <x:c r="C246" t="str">
        <x:v>D Headland</x:v>
      </x:c>
      <x:c r="D246" t="str">
        <x:v>Permanent</x:v>
      </x:c>
      <x:c r="E246" t="str">
        <x:v>Thurrock</x:v>
      </x:c>
      <x:c r="F246" t="str">
        <x:v>Operative Skilled</x:v>
      </x:c>
      <x:c r="G246" t="str">
        <x:v>402765</x:v>
      </x:c>
      <x:c r="H246" t="str">
        <x:v>Apple Europe Ltd</x:v>
      </x:c>
      <x:c r="I246" s="22" t="n">
        <x:v>8.5</x:v>
      </x:c>
      <x:c r="J246" t="str">
        <x:v>Worked</x:v>
      </x:c>
      <x:c r="K246" t="str">
        <x:v>Worked: 1 record(s) | Branch: Thurrock | Role: Operative Skilled | Jobs: 402765 | Customers: Apple Europe Ltd | Hours: 8.5</x:v>
      </x:c>
      <x:c r="L246" t="str">
        <x:v>Include</x:v>
      </x:c>
    </x:row>
    <x:row r="247">
      <x:c r="A247" t="str">
        <x:v>D Headland|2026-07-07</x:v>
      </x:c>
      <x:c r="B247" s="888" t="n">
        <x:v>46210</x:v>
      </x:c>
      <x:c r="C247" t="str">
        <x:v>D Headland</x:v>
      </x:c>
      <x:c r="D247" t="str">
        <x:v>Permanent</x:v>
      </x:c>
      <x:c r="E247" t="str">
        <x:v>Thurrock</x:v>
      </x:c>
      <x:c r="F247" t="str">
        <x:v>Operative Skilled</x:v>
      </x:c>
      <x:c r="G247" t="str">
        <x:v>400275</x:v>
      </x:c>
      <x:c r="H247" t="str">
        <x:v>Apple Europe Limited</x:v>
      </x:c>
      <x:c r="I247" s="22" t="n">
        <x:v>11.5</x:v>
      </x:c>
      <x:c r="J247" t="str">
        <x:v>Worked</x:v>
      </x:c>
      <x:c r="K247" t="str">
        <x:v>Worked: 1 record(s) | Branch: Thurrock | Role: Operative Skilled | Jobs: 400275 | Customers: Apple Europe Limited | Hours: 11.5</x:v>
      </x:c>
      <x:c r="L247" t="str">
        <x:v>Include</x:v>
      </x:c>
    </x:row>
    <x:row r="248">
      <x:c r="A248" t="str">
        <x:v>D Headland|2026-07-08</x:v>
      </x:c>
      <x:c r="B248" s="888" t="n">
        <x:v>46211</x:v>
      </x:c>
      <x:c r="C248" t="str">
        <x:v>D Headland</x:v>
      </x:c>
      <x:c r="D248" t="str">
        <x:v>Permanent</x:v>
      </x:c>
      <x:c r="E248" t="str">
        <x:v>Thurrock</x:v>
      </x:c>
      <x:c r="F248" t="str">
        <x:v>Operative Skilled</x:v>
      </x:c>
      <x:c r="G248" t="str">
        <x:v>400275</x:v>
      </x:c>
      <x:c r="H248" t="str">
        <x:v>Apple Europe Limited</x:v>
      </x:c>
      <x:c r="I248" s="22" t="n">
        <x:v>11.5</x:v>
      </x:c>
      <x:c r="J248" t="str">
        <x:v>Worked</x:v>
      </x:c>
      <x:c r="K248" t="str">
        <x:v>Worked: 1 record(s) | Branch: Thurrock | Role: Operative Skilled | Jobs: 400275 | Customers: Apple Europe Limited | Hours: 11.5</x:v>
      </x:c>
      <x:c r="L248" t="str">
        <x:v>Include</x:v>
      </x:c>
    </x:row>
    <x:row r="249">
      <x:c r="A249" t="str">
        <x:v>D Headland|2026-07-09</x:v>
      </x:c>
      <x:c r="B249" s="888" t="n">
        <x:v>46212</x:v>
      </x:c>
      <x:c r="C249" t="str">
        <x:v>D Headland</x:v>
      </x:c>
      <x:c r="D249" t="str">
        <x:v>Permanent</x:v>
      </x:c>
      <x:c r="E249" t="str">
        <x:v>Thurrock</x:v>
      </x:c>
      <x:c r="F249" t="str">
        <x:v>Operative Skilled</x:v>
      </x:c>
      <x:c r="G249" t="str">
        <x:v>400275</x:v>
      </x:c>
      <x:c r="H249" t="str">
        <x:v>Apple Europe Limited</x:v>
      </x:c>
      <x:c r="I249" s="22" t="n">
        <x:v>11.5</x:v>
      </x:c>
      <x:c r="J249" t="str">
        <x:v>Worked</x:v>
      </x:c>
      <x:c r="K249" t="str">
        <x:v>Worked: 1 record(s) | Branch: Thurrock | Role: Operative Skilled | Jobs: 400275 | Customers: Apple Europe Limited | Hours: 11.5</x:v>
      </x:c>
      <x:c r="L249" t="str">
        <x:v>Include</x:v>
      </x:c>
    </x:row>
    <x:row r="250">
      <x:c r="A250" t="str">
        <x:v>D Headland|2026-07-10</x:v>
      </x:c>
      <x:c r="B250" s="888" t="n">
        <x:v>46213</x:v>
      </x:c>
      <x:c r="C250" t="str">
        <x:v>D Headland</x:v>
      </x:c>
      <x:c r="D250" t="str">
        <x:v>Permanent</x:v>
      </x:c>
      <x:c r="E250" t="str">
        <x:v>Thurrock</x:v>
      </x:c>
      <x:c r="F250" t="str">
        <x:v>Operative Skilled</x:v>
      </x:c>
      <x:c r="G250" t="str">
        <x:v>400275</x:v>
      </x:c>
      <x:c r="H250" t="str">
        <x:v>Apple Europe Limited</x:v>
      </x:c>
      <x:c r="I250" s="22" t="n">
        <x:v>11.5</x:v>
      </x:c>
      <x:c r="J250" t="str">
        <x:v>Worked</x:v>
      </x:c>
      <x:c r="K250" t="str">
        <x:v>Worked: 1 record(s) | Branch: Thurrock | Role: Operative Skilled | Jobs: 400275 | Customers: Apple Europe Limited | Hours: 11.5</x:v>
      </x:c>
      <x:c r="L250" t="str">
        <x:v>Include</x:v>
      </x:c>
    </x:row>
    <x:row r="251">
      <x:c r="A251" t="str">
        <x:v>D Headland|2026-07-13</x:v>
      </x:c>
      <x:c r="B251" s="888" t="n">
        <x:v>46216</x:v>
      </x:c>
      <x:c r="C251" t="str">
        <x:v>D Headland</x:v>
      </x:c>
      <x:c r="D251" t="str">
        <x:v>Permanent</x:v>
      </x:c>
      <x:c r="E251" t="str">
        <x:v>Thurrock</x:v>
      </x:c>
      <x:c r="F251" t="str">
        <x:v>Operative Skilled</x:v>
      </x:c>
      <x:c r="G251" t="str">
        <x:v>403324</x:v>
      </x:c>
      <x:c r="H251" t="str">
        <x:v>Apple Europe Ltd</x:v>
      </x:c>
      <x:c r="I251" s="22" t="n">
        <x:v>11.5</x:v>
      </x:c>
      <x:c r="J251" t="str">
        <x:v>Worked</x:v>
      </x:c>
      <x:c r="K251" t="str">
        <x:v>Worked: 1 record(s) | Branch: Thurrock | Role: Operative Skilled | Jobs: 403324 | Customers: Apple Europe Ltd | Hours: 11.5</x:v>
      </x:c>
      <x:c r="L251" t="str">
        <x:v>Include</x:v>
      </x:c>
    </x:row>
    <x:row r="252">
      <x:c r="A252" t="str">
        <x:v>D Headland|2026-07-14</x:v>
      </x:c>
      <x:c r="B252" s="888" t="n">
        <x:v>46217</x:v>
      </x:c>
      <x:c r="C252" t="str">
        <x:v>D Headland</x:v>
      </x:c>
      <x:c r="D252" t="str">
        <x:v>Permanent</x:v>
      </x:c>
      <x:c r="E252" t="str">
        <x:v>Thurrock</x:v>
      </x:c>
      <x:c r="F252" t="str">
        <x:v>Operative Skilled</x:v>
      </x:c>
      <x:c r="G252" t="str">
        <x:v>400275</x:v>
      </x:c>
      <x:c r="H252" t="str">
        <x:v>Apple Europe Limited</x:v>
      </x:c>
      <x:c r="I252" s="22" t="n">
        <x:v>11.5</x:v>
      </x:c>
      <x:c r="J252" t="str">
        <x:v>Worked</x:v>
      </x:c>
      <x:c r="K252" t="str">
        <x:v>Worked: 1 record(s) | Branch: Thurrock | Role: Operative Skilled | Jobs: 400275 | Customers: Apple Europe Limited | Hours: 11.5</x:v>
      </x:c>
      <x:c r="L252" t="str">
        <x:v>Include</x:v>
      </x:c>
    </x:row>
    <x:row r="253">
      <x:c r="A253" t="str">
        <x:v>D Headland|2026-07-15</x:v>
      </x:c>
      <x:c r="B253" s="888" t="n">
        <x:v>46218</x:v>
      </x:c>
      <x:c r="C253" t="str">
        <x:v>D Headland</x:v>
      </x:c>
      <x:c r="D253" t="str">
        <x:v>Permanent</x:v>
      </x:c>
      <x:c r="E253" t="str">
        <x:v>Thurrock</x:v>
      </x:c>
      <x:c r="F253" t="str">
        <x:v>Operative Skilled</x:v>
      </x:c>
      <x:c r="G253" t="str">
        <x:v>400275</x:v>
      </x:c>
      <x:c r="H253" t="str">
        <x:v>Apple Europe Limited</x:v>
      </x:c>
      <x:c r="I253" s="22" t="n">
        <x:v>11.5</x:v>
      </x:c>
      <x:c r="J253" t="str">
        <x:v>Worked</x:v>
      </x:c>
      <x:c r="K253" t="str">
        <x:v>Worked: 1 record(s) | Branch: Thurrock | Role: Operative Skilled | Jobs: 400275 | Customers: Apple Europe Limited | Hours: 11.5</x:v>
      </x:c>
      <x:c r="L253" t="str">
        <x:v>Include</x:v>
      </x:c>
    </x:row>
    <x:row r="254">
      <x:c r="A254" t="str">
        <x:v>D Headland|2026-07-16</x:v>
      </x:c>
      <x:c r="B254" s="888" t="n">
        <x:v>46219</x:v>
      </x:c>
      <x:c r="C254" t="str">
        <x:v>D Headland</x:v>
      </x:c>
      <x:c r="D254" t="str">
        <x:v>Permanent</x:v>
      </x:c>
      <x:c r="E254" t="str">
        <x:v>Thurrock</x:v>
      </x:c>
      <x:c r="F254" t="str">
        <x:v>Operative Skilled</x:v>
      </x:c>
      <x:c r="G254" t="str">
        <x:v>400275, 403324</x:v>
      </x:c>
      <x:c r="H254" t="str">
        <x:v>Apple Europe Limited; Apple Europe Ltd</x:v>
      </x:c>
      <x:c r="I254" s="22" t="n">
        <x:v>13.5</x:v>
      </x:c>
      <x:c r="J254" t="str">
        <x:v>Worked — 2 records</x:v>
      </x:c>
      <x:c r="K254" t="str">
        <x:v>Worked: 2 record(s) | Branch: Thurrock | Role: Operative Skilled | Jobs: 400275, 403324 | Customers: Apple Europe Limited; Apple Europe Ltd | Hours: 13.5</x:v>
      </x:c>
      <x:c r="L254" t="str">
        <x:v>Include</x:v>
      </x:c>
    </x:row>
    <x:row r="255">
      <x:c r="A255" t="str">
        <x:v>D Hodgson (B)|2026-07-01</x:v>
      </x:c>
      <x:c r="B255" s="888" t="n">
        <x:v>46204</x:v>
      </x:c>
      <x:c r="C255" t="str">
        <x:v>D Hodgson (B)</x:v>
      </x:c>
      <x:c r="D255" t="str">
        <x:v>Permanent</x:v>
      </x:c>
      <x:c r="E255" t="str">
        <x:v>Thurrock</x:v>
      </x:c>
      <x:c r="F255" t="str">
        <x:v>Operative Porter</x:v>
      </x:c>
      <x:c r="G255" t="str">
        <x:v>400315</x:v>
      </x:c>
      <x:c r="H255" t="str">
        <x:v>Accenture UK Ltd</x:v>
      </x:c>
      <x:c r="I255" s="22" t="n">
        <x:v>6.5</x:v>
      </x:c>
      <x:c r="J255" t="str">
        <x:v>Worked</x:v>
      </x:c>
      <x:c r="K255" t="str">
        <x:v>Worked: 1 record(s) | Branch: Thurrock | Role: Operative Porter | Jobs: 400315 | Customers: Accenture UK Ltd | Hours: 6.5</x:v>
      </x:c>
      <x:c r="L255" t="str">
        <x:v>Include</x:v>
      </x:c>
    </x:row>
    <x:row r="256">
      <x:c r="A256" t="str">
        <x:v>D Hodgson (B)|2026-07-02</x:v>
      </x:c>
      <x:c r="B256" s="888" t="n">
        <x:v>46205</x:v>
      </x:c>
      <x:c r="C256" t="str">
        <x:v>D Hodgson (B)</x:v>
      </x:c>
      <x:c r="D256" t="str">
        <x:v>Permanent</x:v>
      </x:c>
      <x:c r="E256" t="str">
        <x:v>Thurrock</x:v>
      </x:c>
      <x:c r="F256" t="str">
        <x:v>Operative Skilled</x:v>
      </x:c>
      <x:c r="G256" t="str">
        <x:v>403143</x:v>
      </x:c>
      <x:c r="H256" t="str">
        <x:v>Societe Generale</x:v>
      </x:c>
      <x:c r="I256" s="22" t="n">
        <x:v>8</x:v>
      </x:c>
      <x:c r="J256" t="str">
        <x:v>Worked</x:v>
      </x:c>
      <x:c r="K256" t="str">
        <x:v>Worked: 1 record(s) | Branch: Thurrock | Role: Operative Skilled | Jobs: 403143 | Customers: Societe Generale | Hours: 8.0</x:v>
      </x:c>
      <x:c r="L256" t="str">
        <x:v>Include</x:v>
      </x:c>
    </x:row>
    <x:row r="257">
      <x:c r="A257" t="str">
        <x:v>D Hodgson (B)|2026-07-03</x:v>
      </x:c>
      <x:c r="B257" s="888" t="n">
        <x:v>46206</x:v>
      </x:c>
      <x:c r="C257" t="str">
        <x:v>D Hodgson (B)</x:v>
      </x:c>
      <x:c r="D257" t="str">
        <x:v>Permanent</x:v>
      </x:c>
      <x:c r="E257" t="str">
        <x:v>Thurrock</x:v>
      </x:c>
      <x:c r="F257" t="str">
        <x:v>Operative Skilled</x:v>
      </x:c>
      <x:c r="G257" t="str">
        <x:v>403065</x:v>
      </x:c>
      <x:c r="H257" t="str">
        <x:v>Tetteh/Miss Freda</x:v>
      </x:c>
      <x:c r="I257" s="22" t="n">
        <x:v>7</x:v>
      </x:c>
      <x:c r="J257" t="str">
        <x:v>Worked</x:v>
      </x:c>
      <x:c r="K257" t="str">
        <x:v>Worked: 1 record(s) | Branch: Thurrock | Role: Operative Skilled | Jobs: 403065 | Customers: Tetteh/Miss Freda | Hours: 7.0</x:v>
      </x:c>
      <x:c r="L257" t="str">
        <x:v>Include</x:v>
      </x:c>
    </x:row>
    <x:row r="258">
      <x:c r="A258" t="str">
        <x:v>D Hodgson (B)|2026-07-06</x:v>
      </x:c>
      <x:c r="B258" s="888" t="n">
        <x:v>46209</x:v>
      </x:c>
      <x:c r="C258" t="str">
        <x:v>D Hodgson (B)</x:v>
      </x:c>
      <x:c r="D258" t="str">
        <x:v>Permanent</x:v>
      </x:c>
      <x:c r="E258" t="str">
        <x:v>Thurrock</x:v>
      </x:c>
      <x:c r="F258" t="str">
        <x:v>Operative Skilled</x:v>
      </x:c>
      <x:c r="G258" t="str">
        <x:v>402908</x:v>
      </x:c>
      <x:c r="H258" t="str">
        <x:v>UBS Investment Bank</x:v>
      </x:c>
      <x:c r="I258" s="22" t="n">
        <x:v>8.5</x:v>
      </x:c>
      <x:c r="J258" t="str">
        <x:v>Worked</x:v>
      </x:c>
      <x:c r="K258" t="str">
        <x:v>Worked: 1 record(s) | Branch: Thurrock | Role: Operative Skilled | Jobs: 402908 | Customers: UBS Investment Bank | Hours: 8.5</x:v>
      </x:c>
      <x:c r="L258" t="str">
        <x:v>Include</x:v>
      </x:c>
    </x:row>
    <x:row r="259">
      <x:c r="A259" t="str">
        <x:v>D Hodgson (B)|2026-07-07</x:v>
      </x:c>
      <x:c r="B259" s="888" t="n">
        <x:v>46210</x:v>
      </x:c>
      <x:c r="C259" t="str">
        <x:v>D Hodgson (B)</x:v>
      </x:c>
      <x:c r="D259" t="str">
        <x:v>Permanent</x:v>
      </x:c>
      <x:c r="E259" t="str">
        <x:v>Thurrock</x:v>
      </x:c>
      <x:c r="F259" t="str">
        <x:v>Operative Skilled</x:v>
      </x:c>
      <x:c r="G259" t="str">
        <x:v>402908</x:v>
      </x:c>
      <x:c r="H259" t="str">
        <x:v>UBS Investment Bank</x:v>
      </x:c>
      <x:c r="I259" s="22" t="n">
        <x:v>8.5</x:v>
      </x:c>
      <x:c r="J259" t="str">
        <x:v>Worked</x:v>
      </x:c>
      <x:c r="K259" t="str">
        <x:v>Worked: 1 record(s) | Branch: Thurrock | Role: Operative Skilled | Jobs: 402908 | Customers: UBS Investment Bank | Hours: 8.5</x:v>
      </x:c>
      <x:c r="L259" t="str">
        <x:v>Include</x:v>
      </x:c>
    </x:row>
    <x:row r="260">
      <x:c r="A260" t="str">
        <x:v>D Hodgson (B)|2026-07-08</x:v>
      </x:c>
      <x:c r="B260" s="888" t="n">
        <x:v>46211</x:v>
      </x:c>
      <x:c r="C260" t="str">
        <x:v>D Hodgson (B)</x:v>
      </x:c>
      <x:c r="D260" t="str">
        <x:v>Permanent</x:v>
      </x:c>
      <x:c r="E260" t="str">
        <x:v>Thurrock</x:v>
      </x:c>
      <x:c r="F260" t="str">
        <x:v>Operative Skilled</x:v>
      </x:c>
      <x:c r="G260" t="str">
        <x:v>402908</x:v>
      </x:c>
      <x:c r="H260" t="str">
        <x:v>UBS Investment Bank</x:v>
      </x:c>
      <x:c r="I260" s="22" t="n">
        <x:v>8.5</x:v>
      </x:c>
      <x:c r="J260" t="str">
        <x:v>Worked</x:v>
      </x:c>
      <x:c r="K260" t="str">
        <x:v>Worked: 1 record(s) | Branch: Thurrock | Role: Operative Skilled | Jobs: 402908 | Customers: UBS Investment Bank | Hours: 8.5</x:v>
      </x:c>
      <x:c r="L260" t="str">
        <x:v>Include</x:v>
      </x:c>
    </x:row>
    <x:row r="261">
      <x:c r="A261" t="str">
        <x:v>D Hodgson (B)|2026-07-09</x:v>
      </x:c>
      <x:c r="B261" s="888" t="n">
        <x:v>46212</x:v>
      </x:c>
      <x:c r="C261" t="str">
        <x:v>D Hodgson (B)</x:v>
      </x:c>
      <x:c r="D261" t="str">
        <x:v>Permanent</x:v>
      </x:c>
      <x:c r="E261" t="str">
        <x:v>Thurrock</x:v>
      </x:c>
      <x:c r="F261" t="str">
        <x:v>Operative Skilled</x:v>
      </x:c>
      <x:c r="G261" t="str">
        <x:v>402908</x:v>
      </x:c>
      <x:c r="H261" t="str">
        <x:v>UBS Investment Bank</x:v>
      </x:c>
      <x:c r="I261" s="22" t="n">
        <x:v>8</x:v>
      </x:c>
      <x:c r="J261" t="str">
        <x:v>Worked</x:v>
      </x:c>
      <x:c r="K261" t="str">
        <x:v>Worked: 1 record(s) | Branch: Thurrock | Role: Operative Skilled | Jobs: 402908 | Customers: UBS Investment Bank | Hours: 8.0</x:v>
      </x:c>
      <x:c r="L261" t="str">
        <x:v>Include</x:v>
      </x:c>
    </x:row>
    <x:row r="262">
      <x:c r="A262" t="str">
        <x:v>D Hodgson (B)|2026-07-10</x:v>
      </x:c>
      <x:c r="B262" s="888" t="n">
        <x:v>46213</x:v>
      </x:c>
      <x:c r="C262" t="str">
        <x:v>D Hodgson (B)</x:v>
      </x:c>
      <x:c r="D262" t="str">
        <x:v>Permanent</x:v>
      </x:c>
      <x:c r="E262" t="str">
        <x:v>Thurrock</x:v>
      </x:c>
      <x:c r="F262" t="str">
        <x:v>Operative Porter</x:v>
      </x:c>
      <x:c r="G262" t="str">
        <x:v>402467</x:v>
      </x:c>
      <x:c r="H262" t="str">
        <x:v>Lumor/Mawuena</x:v>
      </x:c>
      <x:c r="I262" s="22" t="n">
        <x:v>8</x:v>
      </x:c>
      <x:c r="J262" t="str">
        <x:v>Worked</x:v>
      </x:c>
      <x:c r="K262" t="str">
        <x:v>Worked: 1 record(s) | Branch: Thurrock | Role: Operative Porter | Jobs: 402467 | Customers: Lumor/Mawuena | Hours: 8.0</x:v>
      </x:c>
      <x:c r="L262" t="str">
        <x:v>Include</x:v>
      </x:c>
    </x:row>
    <x:row r="263">
      <x:c r="A263" t="str">
        <x:v>D Hodgson (B)|2026-07-11</x:v>
      </x:c>
      <x:c r="B263" s="888" t="n">
        <x:v>46214</x:v>
      </x:c>
      <x:c r="C263" t="str">
        <x:v>D Hodgson (B)</x:v>
      </x:c>
      <x:c r="D263" t="str">
        <x:v>Permanent</x:v>
      </x:c>
      <x:c r="E263" t="str">
        <x:v>Thurrock</x:v>
      </x:c>
      <x:c r="F263" t="str">
        <x:v>Operative Skilled</x:v>
      </x:c>
      <x:c r="G263" t="str">
        <x:v>403312</x:v>
      </x:c>
      <x:c r="H263" t="str">
        <x:v>UBS Investment Bank</x:v>
      </x:c>
      <x:c r="I263" s="22" t="n">
        <x:v>6.5</x:v>
      </x:c>
      <x:c r="J263" t="str">
        <x:v>Worked</x:v>
      </x:c>
      <x:c r="K263" t="str">
        <x:v>Worked: 1 record(s) | Branch: Thurrock | Role: Operative Skilled | Jobs: 403312 | Customers: UBS Investment Bank | Hours: 6.5</x:v>
      </x:c>
      <x:c r="L263" t="str">
        <x:v>Include</x:v>
      </x:c>
    </x:row>
    <x:row r="264">
      <x:c r="A264" t="str">
        <x:v>D Hodgson (B)|2026-07-13</x:v>
      </x:c>
      <x:c r="B264" s="888" t="n">
        <x:v>46216</x:v>
      </x:c>
      <x:c r="C264" t="str">
        <x:v>D Hodgson (B)</x:v>
      </x:c>
      <x:c r="D264" t="str">
        <x:v>Permanent</x:v>
      </x:c>
      <x:c r="E264" t="str">
        <x:v>Thurrock</x:v>
      </x:c>
      <x:c r="F264" t="str">
        <x:v>Operative Porter</x:v>
      </x:c>
      <x:c r="G264" t="str">
        <x:v>398446</x:v>
      </x:c>
      <x:c r="H264" t="str">
        <x:v>Royal Entomological society</x:v>
      </x:c>
      <x:c r="I264" s="22" t="n">
        <x:v>8.5</x:v>
      </x:c>
      <x:c r="J264" t="str">
        <x:v>Worked</x:v>
      </x:c>
      <x:c r="K264" t="str">
        <x:v>Worked: 1 record(s) | Branch: Thurrock | Role: Operative Porter | Jobs: 398446 | Customers: Royal Entomological society | Hours: 8.5</x:v>
      </x:c>
      <x:c r="L264" t="str">
        <x:v>Include</x:v>
      </x:c>
    </x:row>
    <x:row r="265">
      <x:c r="A265" t="str">
        <x:v>D Hodgson (B)|2026-07-14</x:v>
      </x:c>
      <x:c r="B265" s="888" t="n">
        <x:v>46217</x:v>
      </x:c>
      <x:c r="C265" t="str">
        <x:v>D Hodgson (B)</x:v>
      </x:c>
      <x:c r="D265" t="str">
        <x:v>Permanent</x:v>
      </x:c>
      <x:c r="E265" t="str">
        <x:v>Thurrock</x:v>
      </x:c>
      <x:c r="F265" t="str">
        <x:v>Operative Porter, Operative Skilled</x:v>
      </x:c>
      <x:c r="G265" t="str">
        <x:v>400033</x:v>
      </x:c>
      <x:c r="H265" t="str">
        <x:v>Ministry of Defence</x:v>
      </x:c>
      <x:c r="I265" s="22" t="n">
        <x:v>16.5</x:v>
      </x:c>
      <x:c r="J265" t="str">
        <x:v>Worked — 2 records</x:v>
      </x:c>
      <x:c r="K265" t="str">
        <x:v>Worked: 2 record(s) | Branch: Thurrock | Role: Operative Porter, Operative Skilled | Jobs: 400033 | Customers: Ministry of Defence | Hours: 16.5</x:v>
      </x:c>
      <x:c r="L265" t="str">
        <x:v>Include</x:v>
      </x:c>
    </x:row>
    <x:row r="266">
      <x:c r="A266" t="str">
        <x:v>D Hodgson (B)|2026-07-15</x:v>
      </x:c>
      <x:c r="B266" s="888" t="n">
        <x:v>46218</x:v>
      </x:c>
      <x:c r="C266" t="str">
        <x:v>D Hodgson (B)</x:v>
      </x:c>
      <x:c r="D266" t="str">
        <x:v>Permanent</x:v>
      </x:c>
      <x:c r="E266" t="str">
        <x:v>Thurrock</x:v>
      </x:c>
      <x:c r="F266" t="str">
        <x:v>Operative Porter</x:v>
      </x:c>
      <x:c r="G266" t="str">
        <x:v>400033</x:v>
      </x:c>
      <x:c r="H266" t="str">
        <x:v>Ministry of Defence</x:v>
      </x:c>
      <x:c r="I266" s="22" t="n">
        <x:v>9.5</x:v>
      </x:c>
      <x:c r="J266" t="str">
        <x:v>Worked</x:v>
      </x:c>
      <x:c r="K266" t="str">
        <x:v>Worked: 1 record(s) | Branch: Thurrock | Role: Operative Porter | Jobs: 400033 | Customers: Ministry of Defence | Hours: 9.5</x:v>
      </x:c>
      <x:c r="L266" t="str">
        <x:v>Include</x:v>
      </x:c>
    </x:row>
    <x:row r="267">
      <x:c r="A267" t="str">
        <x:v>D Hodgson (B)|2026-07-16</x:v>
      </x:c>
      <x:c r="B267" s="888" t="n">
        <x:v>46219</x:v>
      </x:c>
      <x:c r="C267" t="str">
        <x:v>D Hodgson (B)</x:v>
      </x:c>
      <x:c r="D267" t="str">
        <x:v>Permanent</x:v>
      </x:c>
      <x:c r="E267" t="str">
        <x:v>Thurrock</x:v>
      </x:c>
      <x:c r="F267" t="str">
        <x:v>Operative Porter</x:v>
      </x:c>
      <x:c r="G267" t="str">
        <x:v>400033</x:v>
      </x:c>
      <x:c r="H267" t="str">
        <x:v>Ministry of Defence</x:v>
      </x:c>
      <x:c r="I267" s="22" t="n">
        <x:v>15</x:v>
      </x:c>
      <x:c r="J267" t="str">
        <x:v>Worked</x:v>
      </x:c>
      <x:c r="K267" t="str">
        <x:v>Worked: 1 record(s) | Branch: Thurrock | Role: Operative Porter | Jobs: 400033 | Customers: Ministry of Defence | Hours: 15.0</x:v>
      </x:c>
      <x:c r="L267" t="str">
        <x:v>Include</x:v>
      </x:c>
    </x:row>
    <x:row r="268">
      <x:c r="A268" t="str">
        <x:v>D O'Brien|2026-07-01</x:v>
      </x:c>
      <x:c r="B268" s="888" t="n">
        <x:v>46204</x:v>
      </x:c>
      <x:c r="C268" t="str">
        <x:v>D O'Brien</x:v>
      </x:c>
      <x:c r="D268" t="str">
        <x:v>Permanent</x:v>
      </x:c>
      <x:c r="E268" t="str">
        <x:v>Thurrock</x:v>
      </x:c>
      <x:c r="F268" t="str">
        <x:v>Operative Skilled</x:v>
      </x:c>
      <x:c r="G268" t="str">
        <x:v>403145</x:v>
      </x:c>
      <x:c r="H268" t="str">
        <x:v>JP Morgan Limited</x:v>
      </x:c>
      <x:c r="I268" s="22" t="n">
        <x:v>8.5</x:v>
      </x:c>
      <x:c r="J268" t="str">
        <x:v>Worked</x:v>
      </x:c>
      <x:c r="K268" t="str">
        <x:v>Worked: 1 record(s) | Branch: Thurrock | Role: Operative Skilled | Jobs: 403145 | Customers: JP Morgan Limited | Hours: 8.5</x:v>
      </x:c>
      <x:c r="L268" t="str">
        <x:v>Include</x:v>
      </x:c>
    </x:row>
    <x:row r="269">
      <x:c r="A269" t="str">
        <x:v>D O'Brien|2026-07-02</x:v>
      </x:c>
      <x:c r="B269" s="888" t="n">
        <x:v>46205</x:v>
      </x:c>
      <x:c r="C269" t="str">
        <x:v>D O'Brien</x:v>
      </x:c>
      <x:c r="D269" t="str">
        <x:v>Permanent</x:v>
      </x:c>
      <x:c r="E269" t="str">
        <x:v>Thurrock</x:v>
      </x:c>
      <x:c r="F269" t="str">
        <x:v>Operative Skilled</x:v>
      </x:c>
      <x:c r="G269" t="str">
        <x:v>403145</x:v>
      </x:c>
      <x:c r="H269" t="str">
        <x:v>JP Morgan Limited</x:v>
      </x:c>
      <x:c r="I269" s="22" t="n">
        <x:v>8.5</x:v>
      </x:c>
      <x:c r="J269" t="str">
        <x:v>Worked</x:v>
      </x:c>
      <x:c r="K269" t="str">
        <x:v>Worked: 1 record(s) | Branch: Thurrock | Role: Operative Skilled | Jobs: 403145 | Customers: JP Morgan Limited | Hours: 8.5</x:v>
      </x:c>
      <x:c r="L269" t="str">
        <x:v>Include</x:v>
      </x:c>
    </x:row>
    <x:row r="270">
      <x:c r="A270" t="str">
        <x:v>D O'Brien|2026-07-03</x:v>
      </x:c>
      <x:c r="B270" s="888" t="n">
        <x:v>46206</x:v>
      </x:c>
      <x:c r="C270" t="str">
        <x:v>D O'Brien</x:v>
      </x:c>
      <x:c r="D270" t="str">
        <x:v>Permanent</x:v>
      </x:c>
      <x:c r="E270" t="str">
        <x:v>Thurrock</x:v>
      </x:c>
      <x:c r="F270" t="str">
        <x:v>Operative Skilled</x:v>
      </x:c>
      <x:c r="G270" t="str">
        <x:v>403145</x:v>
      </x:c>
      <x:c r="H270" t="str">
        <x:v>JP Morgan Limited</x:v>
      </x:c>
      <x:c r="I270" s="22" t="n">
        <x:v>8.5</x:v>
      </x:c>
      <x:c r="J270" t="str">
        <x:v>Worked</x:v>
      </x:c>
      <x:c r="K270" t="str">
        <x:v>Worked: 1 record(s) | Branch: Thurrock | Role: Operative Skilled | Jobs: 403145 | Customers: JP Morgan Limited | Hours: 8.5</x:v>
      </x:c>
      <x:c r="L270" t="str">
        <x:v>Include</x:v>
      </x:c>
    </x:row>
    <x:row r="271">
      <x:c r="A271" t="str">
        <x:v>D O'Brien|2026-07-06</x:v>
      </x:c>
      <x:c r="B271" s="888" t="n">
        <x:v>46209</x:v>
      </x:c>
      <x:c r="C271" t="str">
        <x:v>D O'Brien</x:v>
      </x:c>
      <x:c r="D271" t="str">
        <x:v>Permanent</x:v>
      </x:c>
      <x:c r="E271" t="str">
        <x:v>Thurrock</x:v>
      </x:c>
      <x:c r="F271" t="str">
        <x:v>Operative Skilled</x:v>
      </x:c>
      <x:c r="G271" t="str">
        <x:v>402982</x:v>
      </x:c>
      <x:c r="H271" t="str">
        <x:v>Smith/Ms Cerita</x:v>
      </x:c>
      <x:c r="I271" s="22" t="n">
        <x:v>9</x:v>
      </x:c>
      <x:c r="J271" t="str">
        <x:v>Worked</x:v>
      </x:c>
      <x:c r="K271" t="str">
        <x:v>Worked: 1 record(s) | Branch: Thurrock | Role: Operative Skilled | Jobs: 402982 | Customers: Smith/Ms Cerita | Hours: 9.0</x:v>
      </x:c>
      <x:c r="L271" t="str">
        <x:v>Include</x:v>
      </x:c>
    </x:row>
    <x:row r="272">
      <x:c r="A272" t="str">
        <x:v>D O'Brien|2026-07-07</x:v>
      </x:c>
      <x:c r="B272" s="888" t="n">
        <x:v>46210</x:v>
      </x:c>
      <x:c r="C272" t="str">
        <x:v>D O'Brien</x:v>
      </x:c>
      <x:c r="D272" t="str">
        <x:v>Permanent</x:v>
      </x:c>
      <x:c r="E272" t="str">
        <x:v>Thurrock</x:v>
      </x:c>
      <x:c r="F272" t="str">
        <x:v>Operative Skilled</x:v>
      </x:c>
      <x:c r="G272" t="str">
        <x:v>403068</x:v>
      </x:c>
      <x:c r="H272" t="str">
        <x:v>LRE Capital</x:v>
      </x:c>
      <x:c r="I272" s="22" t="n">
        <x:v>7</x:v>
      </x:c>
      <x:c r="J272" t="str">
        <x:v>Worked</x:v>
      </x:c>
      <x:c r="K272" t="str">
        <x:v>Worked: 1 record(s) | Branch: Thurrock | Role: Operative Skilled | Jobs: 403068 | Customers: LRE Capital | Hours: 7.0</x:v>
      </x:c>
      <x:c r="L272" t="str">
        <x:v>Include</x:v>
      </x:c>
    </x:row>
    <x:row r="273">
      <x:c r="A273" t="str">
        <x:v>D O'Brien|2026-07-08</x:v>
      </x:c>
      <x:c r="B273" s="888" t="n">
        <x:v>46211</x:v>
      </x:c>
      <x:c r="C273" t="str">
        <x:v>D O'Brien</x:v>
      </x:c>
      <x:c r="D273" t="str">
        <x:v>Permanent</x:v>
      </x:c>
      <x:c r="E273" t="str">
        <x:v>Thurrock</x:v>
      </x:c>
      <x:c r="F273" t="str">
        <x:v>Operative Skilled</x:v>
      </x:c>
      <x:c r="G273" t="str">
        <x:v>403145</x:v>
      </x:c>
      <x:c r="H273" t="str">
        <x:v>JP Morgan Limited</x:v>
      </x:c>
      <x:c r="I273" s="22" t="n">
        <x:v>8.5</x:v>
      </x:c>
      <x:c r="J273" t="str">
        <x:v>Worked</x:v>
      </x:c>
      <x:c r="K273" t="str">
        <x:v>Worked: 1 record(s) | Branch: Thurrock | Role: Operative Skilled | Jobs: 403145 | Customers: JP Morgan Limited | Hours: 8.5</x:v>
      </x:c>
      <x:c r="L273" t="str">
        <x:v>Include</x:v>
      </x:c>
    </x:row>
    <x:row r="274">
      <x:c r="A274" t="str">
        <x:v>D O'Brien|2026-07-10</x:v>
      </x:c>
      <x:c r="B274" s="888" t="n">
        <x:v>46213</x:v>
      </x:c>
      <x:c r="C274" t="str">
        <x:v>D O'Brien</x:v>
      </x:c>
      <x:c r="D274" t="str">
        <x:v>Permanent</x:v>
      </x:c>
      <x:c r="E274" t="str">
        <x:v>Thurrock</x:v>
      </x:c>
      <x:c r="F274" t="str">
        <x:v>Operative Skilled</x:v>
      </x:c>
      <x:c r="G274" t="str">
        <x:v>403145, 403331</x:v>
      </x:c>
      <x:c r="H274" t="str">
        <x:v>JP Morgan Limited</x:v>
      </x:c>
      <x:c r="I274" s="22" t="n">
        <x:v>15</x:v>
      </x:c>
      <x:c r="J274" t="str">
        <x:v>Worked — 2 records</x:v>
      </x:c>
      <x:c r="K274" t="str">
        <x:v>Worked: 2 record(s) | Branch: Thurrock | Role: Operative Skilled | Jobs: 403145, 403331 | Customers: JP Morgan Limited | Hours: 15.0</x:v>
      </x:c>
      <x:c r="L274" t="str">
        <x:v>Include</x:v>
      </x:c>
    </x:row>
    <x:row r="275">
      <x:c r="A275" t="str">
        <x:v>D O'Brien|2026-07-12</x:v>
      </x:c>
      <x:c r="B275" s="888" t="n">
        <x:v>46215</x:v>
      </x:c>
      <x:c r="C275" t="str">
        <x:v>D O'Brien</x:v>
      </x:c>
      <x:c r="D275" t="str">
        <x:v>Permanent</x:v>
      </x:c>
      <x:c r="E275" t="str">
        <x:v>Thurrock</x:v>
      </x:c>
      <x:c r="F275" t="str">
        <x:v>Operative Skilled</x:v>
      </x:c>
      <x:c r="G275" t="str">
        <x:v>403331</x:v>
      </x:c>
      <x:c r="H275" t="str">
        <x:v>JP Morgan Limited</x:v>
      </x:c>
      <x:c r="I275" s="22" t="n">
        <x:v>8.5</x:v>
      </x:c>
      <x:c r="J275" t="str">
        <x:v>Worked</x:v>
      </x:c>
      <x:c r="K275" t="str">
        <x:v>Worked: 1 record(s) | Branch: Thurrock | Role: Operative Skilled | Jobs: 403331 | Customers: JP Morgan Limited | Hours: 8.5</x:v>
      </x:c>
      <x:c r="L275" t="str">
        <x:v>Include</x:v>
      </x:c>
    </x:row>
    <x:row r="276">
      <x:c r="A276" t="str">
        <x:v>D O'Brien|2026-07-13</x:v>
      </x:c>
      <x:c r="B276" s="888" t="n">
        <x:v>46216</x:v>
      </x:c>
      <x:c r="C276" t="str">
        <x:v>D O'Brien</x:v>
      </x:c>
      <x:c r="D276" t="str">
        <x:v>Permanent</x:v>
      </x:c>
      <x:c r="E276" t="str">
        <x:v>Thurrock</x:v>
      </x:c>
      <x:c r="F276" t="str">
        <x:v>Operative Skilled</x:v>
      </x:c>
      <x:c r="G276" t="str">
        <x:v>403331</x:v>
      </x:c>
      <x:c r="H276" t="str">
        <x:v>JP Morgan Limited</x:v>
      </x:c>
      <x:c r="I276" s="22" t="n">
        <x:v>10.5</x:v>
      </x:c>
      <x:c r="J276" t="str">
        <x:v>Worked</x:v>
      </x:c>
      <x:c r="K276" t="str">
        <x:v>Worked: 1 record(s) | Branch: Thurrock | Role: Operative Skilled | Jobs: 403331 | Customers: JP Morgan Limited | Hours: 10.5</x:v>
      </x:c>
      <x:c r="L276" t="str">
        <x:v>Include</x:v>
      </x:c>
    </x:row>
    <x:row r="277">
      <x:c r="A277" t="str">
        <x:v>D O'Brien|2026-07-14</x:v>
      </x:c>
      <x:c r="B277" s="888" t="n">
        <x:v>46217</x:v>
      </x:c>
      <x:c r="C277" t="str">
        <x:v>D O'Brien</x:v>
      </x:c>
      <x:c r="D277" t="str">
        <x:v>Permanent</x:v>
      </x:c>
      <x:c r="E277" t="str">
        <x:v>Thurrock</x:v>
      </x:c>
      <x:c r="F277" t="str">
        <x:v>Operative Porter</x:v>
      </x:c>
      <x:c r="G277" t="str">
        <x:v>398446</x:v>
      </x:c>
      <x:c r="H277" t="str">
        <x:v>Royal Entomological society</x:v>
      </x:c>
      <x:c r="I277" s="22" t="n">
        <x:v>8</x:v>
      </x:c>
      <x:c r="J277" t="str">
        <x:v>Worked</x:v>
      </x:c>
      <x:c r="K277" t="str">
        <x:v>Worked: 1 record(s) | Branch: Thurrock | Role: Operative Porter | Jobs: 398446 | Customers: Royal Entomological society | Hours: 8.0</x:v>
      </x:c>
      <x:c r="L277" t="str">
        <x:v>Include</x:v>
      </x:c>
    </x:row>
    <x:row r="278">
      <x:c r="A278" t="str">
        <x:v>D O'Brien|2026-07-15</x:v>
      </x:c>
      <x:c r="B278" s="888" t="n">
        <x:v>46218</x:v>
      </x:c>
      <x:c r="C278" t="str">
        <x:v>D O'Brien</x:v>
      </x:c>
      <x:c r="D278" t="str">
        <x:v>Permanent</x:v>
      </x:c>
      <x:c r="E278" t="str">
        <x:v>Thurrock</x:v>
      </x:c>
      <x:c r="F278" t="str">
        <x:v>Operative Porter</x:v>
      </x:c>
      <x:c r="G278" t="str">
        <x:v>403145</x:v>
      </x:c>
      <x:c r="H278" t="str">
        <x:v>JP Morgan Limited</x:v>
      </x:c>
      <x:c r="I278" s="22" t="n">
        <x:v>8.5</x:v>
      </x:c>
      <x:c r="J278" t="str">
        <x:v>Worked</x:v>
      </x:c>
      <x:c r="K278" t="str">
        <x:v>Worked: 1 record(s) | Branch: Thurrock | Role: Operative Porter | Jobs: 403145 | Customers: JP Morgan Limited | Hours: 8.5</x:v>
      </x:c>
      <x:c r="L278" t="str">
        <x:v>Include</x:v>
      </x:c>
    </x:row>
    <x:row r="279">
      <x:c r="A279" t="str">
        <x:v>D O'Brien|2026-07-16</x:v>
      </x:c>
      <x:c r="B279" s="888" t="n">
        <x:v>46219</x:v>
      </x:c>
      <x:c r="C279" t="str">
        <x:v>D O'Brien</x:v>
      </x:c>
      <x:c r="D279" t="str">
        <x:v>Permanent</x:v>
      </x:c>
      <x:c r="E279" t="str">
        <x:v>Thurrock</x:v>
      </x:c>
      <x:c r="F279" t="str">
        <x:v>Operative Porter</x:v>
      </x:c>
      <x:c r="G279" t="str">
        <x:v>403145</x:v>
      </x:c>
      <x:c r="H279" t="str">
        <x:v>JP Morgan Limited</x:v>
      </x:c>
      <x:c r="I279" s="22" t="n">
        <x:v>7.5</x:v>
      </x:c>
      <x:c r="J279" t="str">
        <x:v>Worked</x:v>
      </x:c>
      <x:c r="K279" t="str">
        <x:v>Worked: 1 record(s) | Branch: Thurrock | Role: Operative Porter | Jobs: 403145 | Customers: JP Morgan Limited | Hours: 7.5</x:v>
      </x:c>
      <x:c r="L279" t="str">
        <x:v>Include</x:v>
      </x:c>
    </x:row>
    <x:row r="280">
      <x:c r="A280" t="str">
        <x:v>D Pekov (B)|2026-07-01</x:v>
      </x:c>
      <x:c r="B280" s="888" t="n">
        <x:v>46204</x:v>
      </x:c>
      <x:c r="C280" t="str">
        <x:v>D Pekov (B)</x:v>
      </x:c>
      <x:c r="D280" t="str">
        <x:v>Permanent</x:v>
      </x:c>
      <x:c r="E280" t="str">
        <x:v>Croydon</x:v>
      </x:c>
      <x:c r="F280" t="str">
        <x:v>Operative Skilled</x:v>
      </x:c>
      <x:c r="G280" t="str">
        <x:v>393361E</x:v>
      </x:c>
      <x:c r="H280" t="str">
        <x:v>The Quadrant</x:v>
      </x:c>
      <x:c r="I280" s="22" t="n">
        <x:v>8</x:v>
      </x:c>
      <x:c r="J280" t="str">
        <x:v>Worked</x:v>
      </x:c>
      <x:c r="K280" t="str">
        <x:v>Worked: 1 record(s) | Branch: Croydon | Role: Operative Skilled | Jobs: 393361E | Customers: The Quadrant | Hours: 8.0</x:v>
      </x:c>
      <x:c r="L280" t="str">
        <x:v>Include</x:v>
      </x:c>
    </x:row>
    <x:row r="281">
      <x:c r="A281" t="str">
        <x:v>D Pekov (B)|2026-07-02</x:v>
      </x:c>
      <x:c r="B281" s="888" t="n">
        <x:v>46205</x:v>
      </x:c>
      <x:c r="C281" t="str">
        <x:v>D Pekov (B)</x:v>
      </x:c>
      <x:c r="D281" t="str">
        <x:v>Permanent</x:v>
      </x:c>
      <x:c r="E281" t="str">
        <x:v>Croydon</x:v>
      </x:c>
      <x:c r="F281" t="str">
        <x:v>Operative Skilled</x:v>
      </x:c>
      <x:c r="G281" t="str">
        <x:v>393361E</x:v>
      </x:c>
      <x:c r="H281" t="str">
        <x:v>The Quadrant</x:v>
      </x:c>
      <x:c r="I281" s="22" t="n">
        <x:v>8.5</x:v>
      </x:c>
      <x:c r="J281" t="str">
        <x:v>Worked</x:v>
      </x:c>
      <x:c r="K281" t="str">
        <x:v>Worked: 1 record(s) | Branch: Croydon | Role: Operative Skilled | Jobs: 393361E | Customers: The Quadrant | Hours: 8.5</x:v>
      </x:c>
      <x:c r="L281" t="str">
        <x:v>Include</x:v>
      </x:c>
    </x:row>
    <x:row r="282">
      <x:c r="A282" t="str">
        <x:v>D Pekov (B)|2026-07-03</x:v>
      </x:c>
      <x:c r="B282" s="888" t="n">
        <x:v>46206</x:v>
      </x:c>
      <x:c r="C282" t="str">
        <x:v>D Pekov (B)</x:v>
      </x:c>
      <x:c r="D282" t="str">
        <x:v>Permanent</x:v>
      </x:c>
      <x:c r="E282" t="str">
        <x:v>Croydon</x:v>
      </x:c>
      <x:c r="F282" t="str">
        <x:v>Operative Skilled</x:v>
      </x:c>
      <x:c r="G282" t="str">
        <x:v>400111</x:v>
      </x:c>
      <x:c r="H282" t="str">
        <x:v>Bromley Central Library</x:v>
      </x:c>
      <x:c r="I282" s="22" t="n">
        <x:v>6.5</x:v>
      </x:c>
      <x:c r="J282" t="str">
        <x:v>Worked</x:v>
      </x:c>
      <x:c r="K282" t="str">
        <x:v>Worked: 1 record(s) | Branch: Croydon | Role: Operative Skilled | Jobs: 400111 | Customers: Bromley Central Library | Hours: 6.5</x:v>
      </x:c>
      <x:c r="L282" t="str">
        <x:v>Include</x:v>
      </x:c>
    </x:row>
    <x:row r="283">
      <x:c r="A283" t="str">
        <x:v>D Pekov (B)|2026-07-04</x:v>
      </x:c>
      <x:c r="B283" s="888" t="n">
        <x:v>46207</x:v>
      </x:c>
      <x:c r="C283" t="str">
        <x:v>D Pekov (B)</x:v>
      </x:c>
      <x:c r="D283" t="str">
        <x:v>Permanent</x:v>
      </x:c>
      <x:c r="E283" t="str">
        <x:v>Croydon</x:v>
      </x:c>
      <x:c r="F283" t="str">
        <x:v>Operative Skilled</x:v>
      </x:c>
      <x:c r="G283" t="str">
        <x:v>402709</x:v>
      </x:c>
      <x:c r="H283" t="str">
        <x:v>Global Outdoor Media Limited</x:v>
      </x:c>
      <x:c r="I283" s="22" t="n">
        <x:v>10</x:v>
      </x:c>
      <x:c r="J283" t="str">
        <x:v>Worked</x:v>
      </x:c>
      <x:c r="K283" t="str">
        <x:v>Worked: 1 record(s) | Branch: Croydon | Role: Operative Skilled | Jobs: 402709 | Customers: Global Outdoor Media Limited | Hours: 10.0</x:v>
      </x:c>
      <x:c r="L283" t="str">
        <x:v>Include</x:v>
      </x:c>
    </x:row>
    <x:row r="284">
      <x:c r="A284" t="str">
        <x:v>D Pekov (B)|2026-07-05</x:v>
      </x:c>
      <x:c r="B284" s="888" t="n">
        <x:v>46208</x:v>
      </x:c>
      <x:c r="C284" t="str">
        <x:v>D Pekov (B)</x:v>
      </x:c>
      <x:c r="D284" t="str">
        <x:v>Permanent</x:v>
      </x:c>
      <x:c r="E284" t="str">
        <x:v>Croydon</x:v>
      </x:c>
      <x:c r="F284" t="str">
        <x:v>Operative Skilled</x:v>
      </x:c>
      <x:c r="G284" t="str">
        <x:v>402709</x:v>
      </x:c>
      <x:c r="H284" t="str">
        <x:v>Global Outdoor Media Limited</x:v>
      </x:c>
      <x:c r="I284" s="22" t="n">
        <x:v>10</x:v>
      </x:c>
      <x:c r="J284" t="str">
        <x:v>Worked</x:v>
      </x:c>
      <x:c r="K284" t="str">
        <x:v>Worked: 1 record(s) | Branch: Croydon | Role: Operative Skilled | Jobs: 402709 | Customers: Global Outdoor Media Limited | Hours: 10.0</x:v>
      </x:c>
      <x:c r="L284" t="str">
        <x:v>Include</x:v>
      </x:c>
    </x:row>
    <x:row r="285">
      <x:c r="A285" t="str">
        <x:v>D Pekov (B)|2026-07-06</x:v>
      </x:c>
      <x:c r="B285" s="888" t="n">
        <x:v>46209</x:v>
      </x:c>
      <x:c r="C285" t="str">
        <x:v>D Pekov (B)</x:v>
      </x:c>
      <x:c r="D285" t="str">
        <x:v>Permanent</x:v>
      </x:c>
      <x:c r="E285" t="str">
        <x:v>Croydon</x:v>
      </x:c>
      <x:c r="F285" t="str">
        <x:v>Operative Skilled</x:v>
      </x:c>
      <x:c r="G285" t="str">
        <x:v>393361E</x:v>
      </x:c>
      <x:c r="H285" t="str">
        <x:v>The Quadrant</x:v>
      </x:c>
      <x:c r="I285" s="22" t="n">
        <x:v>5</x:v>
      </x:c>
      <x:c r="J285" t="str">
        <x:v>Worked</x:v>
      </x:c>
      <x:c r="K285" t="str">
        <x:v>Worked: 1 record(s) | Branch: Croydon | Role: Operative Skilled | Jobs: 393361E | Customers: The Quadrant | Hours: 5.0</x:v>
      </x:c>
      <x:c r="L285" t="str">
        <x:v>Include</x:v>
      </x:c>
    </x:row>
    <x:row r="286">
      <x:c r="A286" t="str">
        <x:v>D Pekov (B)|2026-07-07</x:v>
      </x:c>
      <x:c r="B286" s="888" t="n">
        <x:v>46210</x:v>
      </x:c>
      <x:c r="C286" t="str">
        <x:v>D Pekov (B)</x:v>
      </x:c>
      <x:c r="D286" t="str">
        <x:v>Permanent</x:v>
      </x:c>
      <x:c r="E286" t="str">
        <x:v>Croydon</x:v>
      </x:c>
      <x:c r="F286" t="str">
        <x:v>Operative Skilled</x:v>
      </x:c>
      <x:c r="G286" t="str">
        <x:v>393361E</x:v>
      </x:c>
      <x:c r="H286" t="str">
        <x:v>The Quadrant</x:v>
      </x:c>
      <x:c r="I286" s="22" t="n">
        <x:v>8</x:v>
      </x:c>
      <x:c r="J286" t="str">
        <x:v>Worked</x:v>
      </x:c>
      <x:c r="K286" t="str">
        <x:v>Worked: 1 record(s) | Branch: Croydon | Role: Operative Skilled | Jobs: 393361E | Customers: The Quadrant | Hours: 8.0</x:v>
      </x:c>
      <x:c r="L286" t="str">
        <x:v>Include</x:v>
      </x:c>
    </x:row>
    <x:row r="287">
      <x:c r="A287" t="str">
        <x:v>D Pekov (B)|2026-07-08</x:v>
      </x:c>
      <x:c r="B287" s="888" t="n">
        <x:v>46211</x:v>
      </x:c>
      <x:c r="C287" t="str">
        <x:v>D Pekov (B)</x:v>
      </x:c>
      <x:c r="D287" t="str">
        <x:v>Permanent</x:v>
      </x:c>
      <x:c r="E287" t="str">
        <x:v>Croydon</x:v>
      </x:c>
      <x:c r="F287" t="str">
        <x:v>Operative Skilled</x:v>
      </x:c>
      <x:c r="G287" t="str">
        <x:v>402743</x:v>
      </x:c>
      <x:c r="H287" t="str">
        <x:v>EDF / DALKIA FACILITIES LIMITED</x:v>
      </x:c>
      <x:c r="I287" s="22" t="n">
        <x:v>8</x:v>
      </x:c>
      <x:c r="J287" t="str">
        <x:v>Worked</x:v>
      </x:c>
      <x:c r="K287" t="str">
        <x:v>Worked: 1 record(s) | Branch: Croydon | Role: Operative Skilled | Jobs: 402743 | Customers: EDF / DALKIA FACILITIES LIMITED | Hours: 8.0</x:v>
      </x:c>
      <x:c r="L287" t="str">
        <x:v>Include</x:v>
      </x:c>
    </x:row>
    <x:row r="288">
      <x:c r="A288" t="str">
        <x:v>D Pekov (B)|2026-07-09</x:v>
      </x:c>
      <x:c r="B288" s="888" t="n">
        <x:v>46212</x:v>
      </x:c>
      <x:c r="C288" t="str">
        <x:v>D Pekov (B)</x:v>
      </x:c>
      <x:c r="D288" t="str">
        <x:v>Permanent</x:v>
      </x:c>
      <x:c r="E288" t="str">
        <x:v>Croydon</x:v>
      </x:c>
      <x:c r="F288" t="str">
        <x:v>Operative Skilled</x:v>
      </x:c>
      <x:c r="G288" t="str">
        <x:v>402743</x:v>
      </x:c>
      <x:c r="H288" t="str">
        <x:v>EDF / DALKIA FACILITIES LIMITED</x:v>
      </x:c>
      <x:c r="I288" s="22" t="n">
        <x:v>6</x:v>
      </x:c>
      <x:c r="J288" t="str">
        <x:v>Worked</x:v>
      </x:c>
      <x:c r="K288" t="str">
        <x:v>Worked: 1 record(s) | Branch: Croydon | Role: Operative Skilled | Jobs: 402743 | Customers: EDF / DALKIA FACILITIES LIMITED | Hours: 6.0</x:v>
      </x:c>
      <x:c r="L288" t="str">
        <x:v>Include</x:v>
      </x:c>
    </x:row>
    <x:row r="289">
      <x:c r="A289" t="str">
        <x:v>D Pekov (B)|2026-07-10</x:v>
      </x:c>
      <x:c r="B289" s="888" t="n">
        <x:v>46213</x:v>
      </x:c>
      <x:c r="C289" t="str">
        <x:v>D Pekov (B)</x:v>
      </x:c>
      <x:c r="D289" t="str">
        <x:v>Permanent</x:v>
      </x:c>
      <x:c r="E289" t="str">
        <x:v>Croydon</x:v>
      </x:c>
      <x:c r="F289" t="str">
        <x:v>Operative Skilled</x:v>
      </x:c>
      <x:c r="G289" t="str">
        <x:v>393361E</x:v>
      </x:c>
      <x:c r="H289" t="str">
        <x:v>The Quadrant</x:v>
      </x:c>
      <x:c r="I289" s="22" t="n">
        <x:v>5</x:v>
      </x:c>
      <x:c r="J289" t="str">
        <x:v>Worked</x:v>
      </x:c>
      <x:c r="K289" t="str">
        <x:v>Worked: 1 record(s) | Branch: Croydon | Role: Operative Skilled | Jobs: 393361E | Customers: The Quadrant | Hours: 5.0</x:v>
      </x:c>
      <x:c r="L289" t="str">
        <x:v>Include</x:v>
      </x:c>
    </x:row>
    <x:row r="290">
      <x:c r="A290" t="str">
        <x:v>D Roberts|2026-07-01</x:v>
      </x:c>
      <x:c r="B290" s="888" t="n">
        <x:v>46204</x:v>
      </x:c>
      <x:c r="C290" t="str">
        <x:v>D Roberts</x:v>
      </x:c>
      <x:c r="D290" t="str">
        <x:v>Permanent</x:v>
      </x:c>
      <x:c r="E290" t="str">
        <x:v>Thurrock</x:v>
      </x:c>
      <x:c r="F290" t="str">
        <x:v>Operative Porter</x:v>
      </x:c>
      <x:c r="G290" t="str">
        <x:v>402379</x:v>
      </x:c>
      <x:c r="H290" t="str">
        <x:v>Restore – Doc Management - NWL collections</x:v>
      </x:c>
      <x:c r="I290" s="22" t="n">
        <x:v>9</x:v>
      </x:c>
      <x:c r="J290" t="str">
        <x:v>Worked</x:v>
      </x:c>
      <x:c r="K290" t="str">
        <x:v>Worked: 1 record(s) | Branch: Thurrock | Role: Operative Porter | Jobs: 402379 | Customers: Restore – Doc Management - NWL collections | Hours: 9.0</x:v>
      </x:c>
      <x:c r="L290" t="str">
        <x:v>Include</x:v>
      </x:c>
    </x:row>
    <x:row r="291">
      <x:c r="A291" t="str">
        <x:v>D Roberts|2026-07-02</x:v>
      </x:c>
      <x:c r="B291" s="888" t="n">
        <x:v>46205</x:v>
      </x:c>
      <x:c r="C291" t="str">
        <x:v>D Roberts</x:v>
      </x:c>
      <x:c r="D291" t="str">
        <x:v>Permanent</x:v>
      </x:c>
      <x:c r="E291" t="str">
        <x:v>Thurrock</x:v>
      </x:c>
      <x:c r="F291" t="str">
        <x:v>Operative Skilled</x:v>
      </x:c>
      <x:c r="G291" t="str">
        <x:v>403143</x:v>
      </x:c>
      <x:c r="H291" t="str">
        <x:v>Societe Generale</x:v>
      </x:c>
      <x:c r="I291" s="22" t="n">
        <x:v>8</x:v>
      </x:c>
      <x:c r="J291" t="str">
        <x:v>Worked</x:v>
      </x:c>
      <x:c r="K291" t="str">
        <x:v>Worked: 1 record(s) | Branch: Thurrock | Role: Operative Skilled | Jobs: 403143 | Customers: Societe Generale | Hours: 8.0</x:v>
      </x:c>
      <x:c r="L291" t="str">
        <x:v>Include</x:v>
      </x:c>
    </x:row>
    <x:row r="292">
      <x:c r="A292" t="str">
        <x:v>D Roberts|2026-07-03</x:v>
      </x:c>
      <x:c r="B292" s="888" t="n">
        <x:v>46206</x:v>
      </x:c>
      <x:c r="C292" t="str">
        <x:v>D Roberts</x:v>
      </x:c>
      <x:c r="D292" t="str">
        <x:v>Permanent</x:v>
      </x:c>
      <x:c r="E292" t="str">
        <x:v>Thurrock</x:v>
      </x:c>
      <x:c r="F292" t="str">
        <x:v>Operative Skilled</x:v>
      </x:c>
      <x:c r="G292" t="str">
        <x:v>403070</x:v>
      </x:c>
      <x:c r="H292" t="str">
        <x:v>Edmonds/Mr Simon</x:v>
      </x:c>
      <x:c r="I292" s="22" t="n">
        <x:v>6.5</x:v>
      </x:c>
      <x:c r="J292" t="str">
        <x:v>Worked</x:v>
      </x:c>
      <x:c r="K292" t="str">
        <x:v>Worked: 1 record(s) | Branch: Thurrock | Role: Operative Skilled | Jobs: 403070 | Customers: Edmonds/Mr Simon | Hours: 6.5</x:v>
      </x:c>
      <x:c r="L292" t="str">
        <x:v>Include</x:v>
      </x:c>
    </x:row>
    <x:row r="293">
      <x:c r="A293" t="str">
        <x:v>D Roberts|2026-07-06</x:v>
      </x:c>
      <x:c r="B293" s="888" t="n">
        <x:v>46209</x:v>
      </x:c>
      <x:c r="C293" t="str">
        <x:v>D Roberts</x:v>
      </x:c>
      <x:c r="D293" t="str">
        <x:v>Permanent</x:v>
      </x:c>
      <x:c r="E293" t="str">
        <x:v>Thurrock</x:v>
      </x:c>
      <x:c r="F293" t="str">
        <x:v>Operative Skilled</x:v>
      </x:c>
      <x:c r="G293" t="str">
        <x:v>396800</x:v>
      </x:c>
      <x:c r="H293" t="str">
        <x:v>Lazri/Mrs Elsa</x:v>
      </x:c>
      <x:c r="I293" s="22" t="n">
        <x:v>8</x:v>
      </x:c>
      <x:c r="J293" t="str">
        <x:v>Worked</x:v>
      </x:c>
      <x:c r="K293" t="str">
        <x:v>Worked: 1 record(s) | Branch: Thurrock | Role: Operative Skilled | Jobs: 396800 | Customers: Lazri/Mrs Elsa | Hours: 8.0</x:v>
      </x:c>
      <x:c r="L293" t="str">
        <x:v>Include</x:v>
      </x:c>
    </x:row>
    <x:row r="294">
      <x:c r="A294" t="str">
        <x:v>D Roberts|2026-07-08</x:v>
      </x:c>
      <x:c r="B294" s="888" t="n">
        <x:v>46211</x:v>
      </x:c>
      <x:c r="C294" t="str">
        <x:v>D Roberts</x:v>
      </x:c>
      <x:c r="D294" t="str">
        <x:v>Permanent</x:v>
      </x:c>
      <x:c r="E294" t="str">
        <x:v>Thurrock</x:v>
      </x:c>
      <x:c r="F294" t="str">
        <x:v>Operative Skilled</x:v>
      </x:c>
      <x:c r="G294" t="str">
        <x:v>398126</x:v>
      </x:c>
      <x:c r="H294" t="str">
        <x:v>Saunders/Tracey</x:v>
      </x:c>
      <x:c r="I294" s="22" t="n">
        <x:v>9.5</x:v>
      </x:c>
      <x:c r="J294" t="str">
        <x:v>Worked</x:v>
      </x:c>
      <x:c r="K294" t="str">
        <x:v>Worked: 1 record(s) | Branch: Thurrock | Role: Operative Skilled | Jobs: 398126 | Customers: Saunders/Tracey | Hours: 9.5</x:v>
      </x:c>
      <x:c r="L294" t="str">
        <x:v>Include</x:v>
      </x:c>
    </x:row>
    <x:row r="295">
      <x:c r="A295" t="str">
        <x:v>D Roberts|2026-07-09</x:v>
      </x:c>
      <x:c r="B295" s="888" t="n">
        <x:v>46212</x:v>
      </x:c>
      <x:c r="C295" t="str">
        <x:v>D Roberts</x:v>
      </x:c>
      <x:c r="D295" t="str">
        <x:v>Permanent</x:v>
      </x:c>
      <x:c r="E295" t="str">
        <x:v>Thurrock</x:v>
      </x:c>
      <x:c r="F295" t="str">
        <x:v>Operative Skilled</x:v>
      </x:c>
      <x:c r="G295" t="str">
        <x:v>403322, 403320</x:v>
      </x:c>
      <x:c r="H295" t="str">
        <x:v>Gbebikan/Natasha; Ivydale School/Elizabeth Teye/Rebecca McTier</x:v>
      </x:c>
      <x:c r="I295" s="22" t="n">
        <x:v>5</x:v>
      </x:c>
      <x:c r="J295" t="str">
        <x:v>Worked — 2 records</x:v>
      </x:c>
      <x:c r="K295" t="str">
        <x:v>Worked: 2 record(s) | Branch: Thurrock | Role: Operative Skilled | Jobs: 403322, 403320 | Customers: Gbebikan/Natasha; Ivydale School/Elizabeth Teye/Rebecca McTier | Hours: 5.0</x:v>
      </x:c>
      <x:c r="L295" t="str">
        <x:v>Include</x:v>
      </x:c>
    </x:row>
    <x:row r="296">
      <x:c r="A296" t="str">
        <x:v>D Roberts|2026-07-10</x:v>
      </x:c>
      <x:c r="B296" s="888" t="n">
        <x:v>46213</x:v>
      </x:c>
      <x:c r="C296" t="str">
        <x:v>D Roberts</x:v>
      </x:c>
      <x:c r="D296" t="str">
        <x:v>Permanent</x:v>
      </x:c>
      <x:c r="E296" t="str">
        <x:v>Thurrock</x:v>
      </x:c>
      <x:c r="F296" t="str">
        <x:v>Operative Skilled</x:v>
      </x:c>
      <x:c r="G296" t="str">
        <x:v>402467</x:v>
      </x:c>
      <x:c r="H296" t="str">
        <x:v>Lumor/Mawuena</x:v>
      </x:c>
      <x:c r="I296" s="22" t="n">
        <x:v>8</x:v>
      </x:c>
      <x:c r="J296" t="str">
        <x:v>Worked</x:v>
      </x:c>
      <x:c r="K296" t="str">
        <x:v>Worked: 1 record(s) | Branch: Thurrock | Role: Operative Skilled | Jobs: 402467 | Customers: Lumor/Mawuena | Hours: 8.0</x:v>
      </x:c>
      <x:c r="L296" t="str">
        <x:v>Include</x:v>
      </x:c>
    </x:row>
    <x:row r="297">
      <x:c r="A297" t="str">
        <x:v>D Roberts|2026-07-11</x:v>
      </x:c>
      <x:c r="B297" s="888" t="n">
        <x:v>46214</x:v>
      </x:c>
      <x:c r="C297" t="str">
        <x:v>D Roberts</x:v>
      </x:c>
      <x:c r="D297" t="str">
        <x:v>Permanent</x:v>
      </x:c>
      <x:c r="E297" t="str">
        <x:v>Thurrock</x:v>
      </x:c>
      <x:c r="F297" t="str">
        <x:v>Operative Porter</x:v>
      </x:c>
      <x:c r="G297" t="str">
        <x:v>403315</x:v>
      </x:c>
      <x:c r="H297" t="str">
        <x:v>Bank of America Merrill Lynch</x:v>
      </x:c>
      <x:c r="I297" s="22" t="n">
        <x:v>8.5</x:v>
      </x:c>
      <x:c r="J297" t="str">
        <x:v>Worked</x:v>
      </x:c>
      <x:c r="K297" t="str">
        <x:v>Worked: 1 record(s) | Branch: Thurrock | Role: Operative Porter | Jobs: 403315 | Customers: Bank of America Merrill Lynch | Hours: 8.5</x:v>
      </x:c>
      <x:c r="L297" t="str">
        <x:v>Include</x:v>
      </x:c>
    </x:row>
    <x:row r="298">
      <x:c r="A298" t="str">
        <x:v>D Roberts|2026-07-13</x:v>
      </x:c>
      <x:c r="B298" s="888" t="n">
        <x:v>46216</x:v>
      </x:c>
      <x:c r="C298" t="str">
        <x:v>D Roberts</x:v>
      </x:c>
      <x:c r="D298" t="str">
        <x:v>Permanent</x:v>
      </x:c>
      <x:c r="E298" t="str">
        <x:v>Thurrock</x:v>
      </x:c>
      <x:c r="F298" t="str">
        <x:v>Operative Skilled</x:v>
      </x:c>
      <x:c r="G298" t="str">
        <x:v>401992</x:v>
      </x:c>
      <x:c r="H298" t="str">
        <x:v>The Bible Society</x:v>
      </x:c>
      <x:c r="I298" s="22" t="n">
        <x:v>12</x:v>
      </x:c>
      <x:c r="J298" t="str">
        <x:v>Worked</x:v>
      </x:c>
      <x:c r="K298" t="str">
        <x:v>Worked: 1 record(s) | Branch: Thurrock | Role: Operative Skilled | Jobs: 401992 | Customers: The Bible Society | Hours: 12.0</x:v>
      </x:c>
      <x:c r="L298" t="str">
        <x:v>Include</x:v>
      </x:c>
    </x:row>
    <x:row r="299">
      <x:c r="A299" t="str">
        <x:v>D Roberts|2026-07-14</x:v>
      </x:c>
      <x:c r="B299" s="888" t="n">
        <x:v>46217</x:v>
      </x:c>
      <x:c r="C299" t="str">
        <x:v>D Roberts</x:v>
      </x:c>
      <x:c r="D299" t="str">
        <x:v>Permanent</x:v>
      </x:c>
      <x:c r="E299" t="str">
        <x:v>Cambridge</x:v>
      </x:c>
      <x:c r="F299" t="str">
        <x:v>Operative Porter</x:v>
      </x:c>
      <x:c r="G299" t="str">
        <x:v>400580</x:v>
      </x:c>
      <x:c r="H299" t="str">
        <x:v>ALPHATECH (UNI CAMBS)</x:v>
      </x:c>
      <x:c r="I299" s="22" t="n">
        <x:v>8</x:v>
      </x:c>
      <x:c r="J299" t="str">
        <x:v>Worked</x:v>
      </x:c>
      <x:c r="K299" t="str">
        <x:v>Worked: 1 record(s) | Branch: Cambridge | Role: Operative Porter | Jobs: 400580 | Customers: ALPHATECH (UNI CAMBS) | Hours: 8.0</x:v>
      </x:c>
      <x:c r="L299" t="str">
        <x:v>Include</x:v>
      </x:c>
    </x:row>
    <x:row r="300">
      <x:c r="A300" t="str">
        <x:v>D Roberts|2026-07-15</x:v>
      </x:c>
      <x:c r="B300" s="888" t="n">
        <x:v>46218</x:v>
      </x:c>
      <x:c r="C300" t="str">
        <x:v>D Roberts</x:v>
      </x:c>
      <x:c r="D300" t="str">
        <x:v>Permanent</x:v>
      </x:c>
      <x:c r="E300" t="str">
        <x:v>Thurrock</x:v>
      </x:c>
      <x:c r="F300" t="str">
        <x:v>Operative Skilled</x:v>
      </x:c>
      <x:c r="G300" t="str">
        <x:v>401992A</x:v>
      </x:c>
      <x:c r="H300" t="str">
        <x:v>The Bible Society</x:v>
      </x:c>
      <x:c r="I300" s="22" t="n">
        <x:v>8.5</x:v>
      </x:c>
      <x:c r="J300" t="str">
        <x:v>Worked</x:v>
      </x:c>
      <x:c r="K300" t="str">
        <x:v>Worked: 1 record(s) | Branch: Thurrock | Role: Operative Skilled | Jobs: 401992A | Customers: The Bible Society | Hours: 8.5</x:v>
      </x:c>
      <x:c r="L300" t="str">
        <x:v>Include</x:v>
      </x:c>
    </x:row>
    <x:row r="301">
      <x:c r="A301" t="str">
        <x:v>D Roberts|2026-07-16</x:v>
      </x:c>
      <x:c r="B301" s="888" t="n">
        <x:v>46219</x:v>
      </x:c>
      <x:c r="C301" t="str">
        <x:v>D Roberts</x:v>
      </x:c>
      <x:c r="D301" t="str">
        <x:v>Permanent</x:v>
      </x:c>
      <x:c r="E301" t="str">
        <x:v>Thurrock</x:v>
      </x:c>
      <x:c r="F301" t="str">
        <x:v>Operative Skilled</x:v>
      </x:c>
      <x:c r="G301" t="str">
        <x:v>398446</x:v>
      </x:c>
      <x:c r="H301" t="str">
        <x:v>Royal Entomological society</x:v>
      </x:c>
      <x:c r="I301" s="22" t="n">
        <x:v>11</x:v>
      </x:c>
      <x:c r="J301" t="str">
        <x:v>Worked</x:v>
      </x:c>
      <x:c r="K301" t="str">
        <x:v>Worked: 1 record(s) | Branch: Thurrock | Role: Operative Skilled | Jobs: 398446 | Customers: Royal Entomological society | Hours: 11.0</x:v>
      </x:c>
      <x:c r="L301" t="str">
        <x:v>Include</x:v>
      </x:c>
    </x:row>
    <x:row r="302">
      <x:c r="A302" t="str">
        <x:v>D Wawrzewski|2026-07-01</x:v>
      </x:c>
      <x:c r="B302" s="888" t="n">
        <x:v>46204</x:v>
      </x:c>
      <x:c r="C302" t="str">
        <x:v>D Wawrzewski</x:v>
      </x:c>
      <x:c r="D302" t="str">
        <x:v>Permanent</x:v>
      </x:c>
      <x:c r="E302" t="str">
        <x:v>Thurrock</x:v>
      </x:c>
      <x:c r="F302" t="str">
        <x:v>Operative Porter</x:v>
      </x:c>
      <x:c r="G302" t="str">
        <x:v>400288</x:v>
      </x:c>
      <x:c r="H302" t="str">
        <x:v>Apple Europe Limited</x:v>
      </x:c>
      <x:c r="I302" s="22" t="n">
        <x:v>11.5</x:v>
      </x:c>
      <x:c r="J302" t="str">
        <x:v>Worked</x:v>
      </x:c>
      <x:c r="K302" t="str">
        <x:v>Worked: 1 record(s) | Branch: Thurrock | Role: Operative Porter | Jobs: 400288 | Customers: Apple Europe Limited | Hours: 11.5</x:v>
      </x:c>
      <x:c r="L302" t="str">
        <x:v>Include</x:v>
      </x:c>
    </x:row>
    <x:row r="303">
      <x:c r="A303" t="str">
        <x:v>D Wawrzewski|2026-07-10</x:v>
      </x:c>
      <x:c r="B303" s="888" t="n">
        <x:v>46213</x:v>
      </x:c>
      <x:c r="C303" t="str">
        <x:v>D Wawrzewski</x:v>
      </x:c>
      <x:c r="D303" t="str">
        <x:v>Permanent</x:v>
      </x:c>
      <x:c r="E303" t="str">
        <x:v>Thurrock</x:v>
      </x:c>
      <x:c r="F303" t="str">
        <x:v>Operative Skilled</x:v>
      </x:c>
      <x:c r="G303"/>
      <x:c r="H303"/>
      <x:c r="I303" s="22" t="n">
        <x:v>0</x:v>
      </x:c>
      <x:c r="J303" t="str">
        <x:v>Annual leave</x:v>
      </x:c>
      <x:c r="K303" t="str">
        <x:v>Leave: Annual Leave (Days) | Branch: Thurrock | Role: Operative Skilled</x:v>
      </x:c>
      <x:c r="L303" t="str">
        <x:v>Include</x:v>
      </x:c>
    </x:row>
    <x:row r="304">
      <x:c r="A304" t="str">
        <x:v>D Wawrzewski|2026-07-13</x:v>
      </x:c>
      <x:c r="B304" s="888" t="n">
        <x:v>46216</x:v>
      </x:c>
      <x:c r="C304" t="str">
        <x:v>D Wawrzewski</x:v>
      </x:c>
      <x:c r="D304" t="str">
        <x:v>Permanent</x:v>
      </x:c>
      <x:c r="E304" t="str">
        <x:v>Thurrock</x:v>
      </x:c>
      <x:c r="F304" t="str">
        <x:v>Operative Porter</x:v>
      </x:c>
      <x:c r="G304" t="str">
        <x:v>400288</x:v>
      </x:c>
      <x:c r="H304" t="str">
        <x:v>Apple Europe Limited</x:v>
      </x:c>
      <x:c r="I304" s="22" t="n">
        <x:v>11.5</x:v>
      </x:c>
      <x:c r="J304" t="str">
        <x:v>Worked</x:v>
      </x:c>
      <x:c r="K304" t="str">
        <x:v>Worked: 1 record(s) | Branch: Thurrock | Role: Operative Porter | Jobs: 400288 | Customers: Apple Europe Limited | Hours: 11.5</x:v>
      </x:c>
      <x:c r="L304" t="str">
        <x:v>Include</x:v>
      </x:c>
    </x:row>
    <x:row r="305">
      <x:c r="A305" t="str">
        <x:v>D Wawrzewski|2026-07-14</x:v>
      </x:c>
      <x:c r="B305" s="888" t="n">
        <x:v>46217</x:v>
      </x:c>
      <x:c r="C305" t="str">
        <x:v>D Wawrzewski</x:v>
      </x:c>
      <x:c r="D305" t="str">
        <x:v>Permanent</x:v>
      </x:c>
      <x:c r="E305" t="str">
        <x:v>Thurrock</x:v>
      </x:c>
      <x:c r="F305" t="str">
        <x:v>Operative Porter</x:v>
      </x:c>
      <x:c r="G305" t="str">
        <x:v>400288</x:v>
      </x:c>
      <x:c r="H305" t="str">
        <x:v>Apple Europe Limited</x:v>
      </x:c>
      <x:c r="I305" s="22" t="n">
        <x:v>11.5</x:v>
      </x:c>
      <x:c r="J305" t="str">
        <x:v>Worked</x:v>
      </x:c>
      <x:c r="K305" t="str">
        <x:v>Worked: 1 record(s) | Branch: Thurrock | Role: Operative Porter | Jobs: 400288 | Customers: Apple Europe Limited | Hours: 11.5</x:v>
      </x:c>
      <x:c r="L305" t="str">
        <x:v>Include</x:v>
      </x:c>
    </x:row>
    <x:row r="306">
      <x:c r="A306" t="str">
        <x:v>D Wawrzewski|2026-07-15</x:v>
      </x:c>
      <x:c r="B306" s="888" t="n">
        <x:v>46218</x:v>
      </x:c>
      <x:c r="C306" t="str">
        <x:v>D Wawrzewski</x:v>
      </x:c>
      <x:c r="D306" t="str">
        <x:v>Permanent</x:v>
      </x:c>
      <x:c r="E306" t="str">
        <x:v>Thurrock</x:v>
      </x:c>
      <x:c r="F306" t="str">
        <x:v>Operative Porter</x:v>
      </x:c>
      <x:c r="G306" t="str">
        <x:v>400288</x:v>
      </x:c>
      <x:c r="H306" t="str">
        <x:v>Apple Europe Limited</x:v>
      </x:c>
      <x:c r="I306" s="22" t="n">
        <x:v>11.5</x:v>
      </x:c>
      <x:c r="J306" t="str">
        <x:v>Worked</x:v>
      </x:c>
      <x:c r="K306" t="str">
        <x:v>Worked: 1 record(s) | Branch: Thurrock | Role: Operative Porter | Jobs: 400288 | Customers: Apple Europe Limited | Hours: 11.5</x:v>
      </x:c>
      <x:c r="L306" t="str">
        <x:v>Include</x:v>
      </x:c>
    </x:row>
    <x:row r="307">
      <x:c r="A307" t="str">
        <x:v>D Wawrzewski|2026-07-16</x:v>
      </x:c>
      <x:c r="B307" s="888" t="n">
        <x:v>46219</x:v>
      </x:c>
      <x:c r="C307" t="str">
        <x:v>D Wawrzewski</x:v>
      </x:c>
      <x:c r="D307" t="str">
        <x:v>Permanent</x:v>
      </x:c>
      <x:c r="E307" t="str">
        <x:v>Thurrock</x:v>
      </x:c>
      <x:c r="F307" t="str">
        <x:v>Operative Porter</x:v>
      </x:c>
      <x:c r="G307" t="str">
        <x:v>400288</x:v>
      </x:c>
      <x:c r="H307" t="str">
        <x:v>Apple Europe Limited</x:v>
      </x:c>
      <x:c r="I307" s="22" t="n">
        <x:v>11.5</x:v>
      </x:c>
      <x:c r="J307" t="str">
        <x:v>Worked</x:v>
      </x:c>
      <x:c r="K307" t="str">
        <x:v>Worked: 1 record(s) | Branch: Thurrock | Role: Operative Porter | Jobs: 400288 | Customers: Apple Europe Limited | Hours: 11.5</x:v>
      </x:c>
      <x:c r="L307" t="str">
        <x:v>Include</x:v>
      </x:c>
    </x:row>
    <x:row r="308">
      <x:c r="A308" t="str">
        <x:v>Dam Robinson|2026-07-01</x:v>
      </x:c>
      <x:c r="B308" s="888" t="n">
        <x:v>46204</x:v>
      </x:c>
      <x:c r="C308" t="str">
        <x:v>Dam Robinson</x:v>
      </x:c>
      <x:c r="D308" t="str">
        <x:v>Permanent</x:v>
      </x:c>
      <x:c r="E308" t="str">
        <x:v>Thurrock</x:v>
      </x:c>
      <x:c r="F308" t="str">
        <x:v>Operative Porter</x:v>
      </x:c>
      <x:c r="G308" t="str">
        <x:v>403036</x:v>
      </x:c>
      <x:c r="H308" t="str">
        <x:v>Russell Reynolds Assoc</x:v>
      </x:c>
      <x:c r="I308" s="22" t="n">
        <x:v>8.5</x:v>
      </x:c>
      <x:c r="J308" t="str">
        <x:v>Worked</x:v>
      </x:c>
      <x:c r="K308" t="str">
        <x:v>Worked: 1 record(s) | Branch: Thurrock | Role: Operative Porter | Jobs: 403036 | Customers: Russell Reynolds Assoc | Hours: 8.5</x:v>
      </x:c>
      <x:c r="L308" t="str">
        <x:v>Include</x:v>
      </x:c>
    </x:row>
    <x:row r="309">
      <x:c r="A309" t="str">
        <x:v>Dam Robinson|2026-07-02</x:v>
      </x:c>
      <x:c r="B309" s="888" t="n">
        <x:v>46205</x:v>
      </x:c>
      <x:c r="C309" t="str">
        <x:v>Dam Robinson</x:v>
      </x:c>
      <x:c r="D309" t="str">
        <x:v>Permanent</x:v>
      </x:c>
      <x:c r="E309" t="str">
        <x:v>Thurrock</x:v>
      </x:c>
      <x:c r="F309" t="str">
        <x:v>Operative Porter</x:v>
      </x:c>
      <x:c r="G309" t="str">
        <x:v>402575</x:v>
      </x:c>
      <x:c r="H309" t="str">
        <x:v>Latham &amp; Watkins</x:v>
      </x:c>
      <x:c r="I309" s="22" t="n">
        <x:v>8.5</x:v>
      </x:c>
      <x:c r="J309" t="str">
        <x:v>Worked</x:v>
      </x:c>
      <x:c r="K309" t="str">
        <x:v>Worked: 1 record(s) | Branch: Thurrock | Role: Operative Porter | Jobs: 402575 | Customers: Latham &amp; Watkins | Hours: 8.5</x:v>
      </x:c>
      <x:c r="L309" t="str">
        <x:v>Include</x:v>
      </x:c>
    </x:row>
    <x:row r="310">
      <x:c r="A310" t="str">
        <x:v>Dam Robinson|2026-07-03</x:v>
      </x:c>
      <x:c r="B310" s="888" t="n">
        <x:v>46206</x:v>
      </x:c>
      <x:c r="C310" t="str">
        <x:v>Dam Robinson</x:v>
      </x:c>
      <x:c r="D310" t="str">
        <x:v>Permanent</x:v>
      </x:c>
      <x:c r="E310" t="str">
        <x:v>Thurrock</x:v>
      </x:c>
      <x:c r="F310" t="str">
        <x:v>Operative Porter</x:v>
      </x:c>
      <x:c r="G310" t="str">
        <x:v>402575</x:v>
      </x:c>
      <x:c r="H310" t="str">
        <x:v>Latham &amp; Watkins</x:v>
      </x:c>
      <x:c r="I310" s="22" t="n">
        <x:v>8.5</x:v>
      </x:c>
      <x:c r="J310" t="str">
        <x:v>Worked</x:v>
      </x:c>
      <x:c r="K310" t="str">
        <x:v>Worked: 1 record(s) | Branch: Thurrock | Role: Operative Porter | Jobs: 402575 | Customers: Latham &amp; Watkins | Hours: 8.5</x:v>
      </x:c>
      <x:c r="L310" t="str">
        <x:v>Include</x:v>
      </x:c>
    </x:row>
    <x:row r="311">
      <x:c r="A311" t="str">
        <x:v>Dam Robinson|2026-07-06</x:v>
      </x:c>
      <x:c r="B311" s="888" t="n">
        <x:v>46209</x:v>
      </x:c>
      <x:c r="C311" t="str">
        <x:v>Dam Robinson</x:v>
      </x:c>
      <x:c r="D311" t="str">
        <x:v>Permanent</x:v>
      </x:c>
      <x:c r="E311" t="str">
        <x:v>Thurrock</x:v>
      </x:c>
      <x:c r="F311" t="str">
        <x:v>Operative Porter</x:v>
      </x:c>
      <x:c r="G311" t="str">
        <x:v>402575</x:v>
      </x:c>
      <x:c r="H311" t="str">
        <x:v>Latham &amp; Watkins</x:v>
      </x:c>
      <x:c r="I311" s="22" t="n">
        <x:v>8.5</x:v>
      </x:c>
      <x:c r="J311" t="str">
        <x:v>Worked</x:v>
      </x:c>
      <x:c r="K311" t="str">
        <x:v>Worked: 1 record(s) | Branch: Thurrock | Role: Operative Porter | Jobs: 402575 | Customers: Latham &amp; Watkins | Hours: 8.5</x:v>
      </x:c>
      <x:c r="L311" t="str">
        <x:v>Include</x:v>
      </x:c>
    </x:row>
    <x:row r="312">
      <x:c r="A312" t="str">
        <x:v>Dam Robinson|2026-07-07</x:v>
      </x:c>
      <x:c r="B312" s="888" t="n">
        <x:v>46210</x:v>
      </x:c>
      <x:c r="C312" t="str">
        <x:v>Dam Robinson</x:v>
      </x:c>
      <x:c r="D312" t="str">
        <x:v>Permanent</x:v>
      </x:c>
      <x:c r="E312" t="str">
        <x:v>Thurrock</x:v>
      </x:c>
      <x:c r="F312" t="str">
        <x:v>Operative Porter</x:v>
      </x:c>
      <x:c r="G312" t="str">
        <x:v>402575</x:v>
      </x:c>
      <x:c r="H312" t="str">
        <x:v>Latham &amp; Watkins</x:v>
      </x:c>
      <x:c r="I312" s="22" t="n">
        <x:v>8.5</x:v>
      </x:c>
      <x:c r="J312" t="str">
        <x:v>Worked</x:v>
      </x:c>
      <x:c r="K312" t="str">
        <x:v>Worked: 1 record(s) | Branch: Thurrock | Role: Operative Porter | Jobs: 402575 | Customers: Latham &amp; Watkins | Hours: 8.5</x:v>
      </x:c>
      <x:c r="L312" t="str">
        <x:v>Include</x:v>
      </x:c>
    </x:row>
    <x:row r="313">
      <x:c r="A313" t="str">
        <x:v>Dam Robinson|2026-07-08</x:v>
      </x:c>
      <x:c r="B313" s="888" t="n">
        <x:v>46211</x:v>
      </x:c>
      <x:c r="C313" t="str">
        <x:v>Dam Robinson</x:v>
      </x:c>
      <x:c r="D313" t="str">
        <x:v>Permanent</x:v>
      </x:c>
      <x:c r="E313" t="str">
        <x:v>Thurrock</x:v>
      </x:c>
      <x:c r="F313" t="str">
        <x:v>Operative Porter</x:v>
      </x:c>
      <x:c r="G313" t="str">
        <x:v>402575</x:v>
      </x:c>
      <x:c r="H313" t="str">
        <x:v>Latham &amp; Watkins</x:v>
      </x:c>
      <x:c r="I313" s="22" t="n">
        <x:v>8.5</x:v>
      </x:c>
      <x:c r="J313" t="str">
        <x:v>Worked</x:v>
      </x:c>
      <x:c r="K313" t="str">
        <x:v>Worked: 1 record(s) | Branch: Thurrock | Role: Operative Porter | Jobs: 402575 | Customers: Latham &amp; Watkins | Hours: 8.5</x:v>
      </x:c>
      <x:c r="L313" t="str">
        <x:v>Include</x:v>
      </x:c>
    </x:row>
    <x:row r="314">
      <x:c r="A314" t="str">
        <x:v>Dam Robinson|2026-07-09</x:v>
      </x:c>
      <x:c r="B314" s="888" t="n">
        <x:v>46212</x:v>
      </x:c>
      <x:c r="C314" t="str">
        <x:v>Dam Robinson</x:v>
      </x:c>
      <x:c r="D314" t="str">
        <x:v>Permanent</x:v>
      </x:c>
      <x:c r="E314" t="str">
        <x:v>Thurrock</x:v>
      </x:c>
      <x:c r="F314" t="str">
        <x:v>Operative Porter</x:v>
      </x:c>
      <x:c r="G314" t="str">
        <x:v>402575</x:v>
      </x:c>
      <x:c r="H314" t="str">
        <x:v>Latham &amp; Watkins</x:v>
      </x:c>
      <x:c r="I314" s="22" t="n">
        <x:v>8.5</x:v>
      </x:c>
      <x:c r="J314" t="str">
        <x:v>Worked</x:v>
      </x:c>
      <x:c r="K314" t="str">
        <x:v>Worked: 1 record(s) | Branch: Thurrock | Role: Operative Porter | Jobs: 402575 | Customers: Latham &amp; Watkins | Hours: 8.5</x:v>
      </x:c>
      <x:c r="L314" t="str">
        <x:v>Include</x:v>
      </x:c>
    </x:row>
    <x:row r="315">
      <x:c r="A315" t="str">
        <x:v>Dam Robinson|2026-07-10</x:v>
      </x:c>
      <x:c r="B315" s="888" t="n">
        <x:v>46213</x:v>
      </x:c>
      <x:c r="C315" t="str">
        <x:v>Dam Robinson</x:v>
      </x:c>
      <x:c r="D315" t="str">
        <x:v>Permanent</x:v>
      </x:c>
      <x:c r="E315" t="str">
        <x:v>Thurrock</x:v>
      </x:c>
      <x:c r="F315" t="str">
        <x:v>Operative Porter</x:v>
      </x:c>
      <x:c r="G315" t="str">
        <x:v>402575</x:v>
      </x:c>
      <x:c r="H315" t="str">
        <x:v>Latham &amp; Watkins</x:v>
      </x:c>
      <x:c r="I315" s="22" t="n">
        <x:v>8.5</x:v>
      </x:c>
      <x:c r="J315" t="str">
        <x:v>Worked</x:v>
      </x:c>
      <x:c r="K315" t="str">
        <x:v>Worked: 1 record(s) | Branch: Thurrock | Role: Operative Porter | Jobs: 402575 | Customers: Latham &amp; Watkins | Hours: 8.5</x:v>
      </x:c>
      <x:c r="L315" t="str">
        <x:v>Include</x:v>
      </x:c>
    </x:row>
    <x:row r="316">
      <x:c r="A316" t="str">
        <x:v>Dam Robinson|2026-07-13</x:v>
      </x:c>
      <x:c r="B316" s="888" t="n">
        <x:v>46216</x:v>
      </x:c>
      <x:c r="C316" t="str">
        <x:v>Dam Robinson</x:v>
      </x:c>
      <x:c r="D316" t="str">
        <x:v>Permanent</x:v>
      </x:c>
      <x:c r="E316" t="str">
        <x:v>Thurrock</x:v>
      </x:c>
      <x:c r="F316" t="str">
        <x:v>Operative Porter</x:v>
      </x:c>
      <x:c r="G316" t="str">
        <x:v>398446</x:v>
      </x:c>
      <x:c r="H316" t="str">
        <x:v>Royal Entomological society</x:v>
      </x:c>
      <x:c r="I316" s="22" t="n">
        <x:v>8.5</x:v>
      </x:c>
      <x:c r="J316" t="str">
        <x:v>Worked</x:v>
      </x:c>
      <x:c r="K316" t="str">
        <x:v>Worked: 1 record(s) | Branch: Thurrock | Role: Operative Porter | Jobs: 398446 | Customers: Royal Entomological society | Hours: 8.5</x:v>
      </x:c>
      <x:c r="L316" t="str">
        <x:v>Include</x:v>
      </x:c>
    </x:row>
    <x:row r="317">
      <x:c r="A317" t="str">
        <x:v>Dam Robinson|2026-07-14</x:v>
      </x:c>
      <x:c r="B317" s="888" t="n">
        <x:v>46217</x:v>
      </x:c>
      <x:c r="C317" t="str">
        <x:v>Dam Robinson</x:v>
      </x:c>
      <x:c r="D317" t="str">
        <x:v>Permanent</x:v>
      </x:c>
      <x:c r="E317" t="str">
        <x:v>Thurrock</x:v>
      </x:c>
      <x:c r="F317" t="str">
        <x:v>Operative Porter</x:v>
      </x:c>
      <x:c r="G317" t="str">
        <x:v>398446</x:v>
      </x:c>
      <x:c r="H317" t="str">
        <x:v>Royal Entomological society</x:v>
      </x:c>
      <x:c r="I317" s="22" t="n">
        <x:v>11</x:v>
      </x:c>
      <x:c r="J317" t="str">
        <x:v>Worked</x:v>
      </x:c>
      <x:c r="K317" t="str">
        <x:v>Worked: 1 record(s) | Branch: Thurrock | Role: Operative Porter | Jobs: 398446 | Customers: Royal Entomological society | Hours: 11.0</x:v>
      </x:c>
      <x:c r="L317" t="str">
        <x:v>Include</x:v>
      </x:c>
    </x:row>
    <x:row r="318">
      <x:c r="A318" t="str">
        <x:v>Dam Robinson|2026-07-15</x:v>
      </x:c>
      <x:c r="B318" s="888" t="n">
        <x:v>46218</x:v>
      </x:c>
      <x:c r="C318" t="str">
        <x:v>Dam Robinson</x:v>
      </x:c>
      <x:c r="D318" t="str">
        <x:v>Permanent</x:v>
      </x:c>
      <x:c r="E318" t="str">
        <x:v>Thurrock</x:v>
      </x:c>
      <x:c r="F318" t="str">
        <x:v>Operative Porter</x:v>
      </x:c>
      <x:c r="G318" t="str">
        <x:v>398446</x:v>
      </x:c>
      <x:c r="H318" t="str">
        <x:v>Royal Entomological society</x:v>
      </x:c>
      <x:c r="I318" s="22" t="n">
        <x:v>8</x:v>
      </x:c>
      <x:c r="J318" t="str">
        <x:v>Worked</x:v>
      </x:c>
      <x:c r="K318" t="str">
        <x:v>Worked: 1 record(s) | Branch: Thurrock | Role: Operative Porter | Jobs: 398446 | Customers: Royal Entomological society | Hours: 8.0</x:v>
      </x:c>
      <x:c r="L318" t="str">
        <x:v>Include</x:v>
      </x:c>
    </x:row>
    <x:row r="319">
      <x:c r="A319" t="str">
        <x:v>Dam Robinson|2026-07-16</x:v>
      </x:c>
      <x:c r="B319" s="888" t="n">
        <x:v>46219</x:v>
      </x:c>
      <x:c r="C319" t="str">
        <x:v>Dam Robinson</x:v>
      </x:c>
      <x:c r="D319" t="str">
        <x:v>Permanent</x:v>
      </x:c>
      <x:c r="E319" t="str">
        <x:v>Thurrock</x:v>
      </x:c>
      <x:c r="F319" t="str">
        <x:v>Operative Porter</x:v>
      </x:c>
      <x:c r="G319" t="str">
        <x:v>398446</x:v>
      </x:c>
      <x:c r="H319" t="str">
        <x:v>Royal Entomological society</x:v>
      </x:c>
      <x:c r="I319" s="22" t="n">
        <x:v>9</x:v>
      </x:c>
      <x:c r="J319" t="str">
        <x:v>Worked</x:v>
      </x:c>
      <x:c r="K319" t="str">
        <x:v>Worked: 1 record(s) | Branch: Thurrock | Role: Operative Porter | Jobs: 398446 | Customers: Royal Entomological society | Hours: 9.0</x:v>
      </x:c>
      <x:c r="L319" t="str">
        <x:v>Include</x:v>
      </x:c>
    </x:row>
    <x:row r="320">
      <x:c r="A320" t="str">
        <x:v>Dan Jones|2026-07-03</x:v>
      </x:c>
      <x:c r="B320" s="888" t="n">
        <x:v>46206</x:v>
      </x:c>
      <x:c r="C320" t="str">
        <x:v>Dan Jones</x:v>
      </x:c>
      <x:c r="D320" t="str">
        <x:v>Permanent</x:v>
      </x:c>
      <x:c r="E320" t="str">
        <x:v>Thurrock</x:v>
      </x:c>
      <x:c r="F320" t="str">
        <x:v>Operative Driver</x:v>
      </x:c>
      <x:c r="G320" t="str">
        <x:v>402287</x:v>
      </x:c>
      <x:c r="H320" t="str">
        <x:v>Accenture UK Ltd</x:v>
      </x:c>
      <x:c r="I320" s="22" t="n">
        <x:v>8</x:v>
      </x:c>
      <x:c r="J320" t="str">
        <x:v>Worked</x:v>
      </x:c>
      <x:c r="K320" t="str">
        <x:v>Worked: 1 record(s) | Branch: Thurrock | Role: Operative Driver | Jobs: 402287 | Customers: Accenture UK Ltd | Hours: 8.0</x:v>
      </x:c>
      <x:c r="L320" t="str">
        <x:v>Include</x:v>
      </x:c>
    </x:row>
    <x:row r="321">
      <x:c r="A321" t="str">
        <x:v>Dan Jones|2026-07-04</x:v>
      </x:c>
      <x:c r="B321" s="888" t="n">
        <x:v>46207</x:v>
      </x:c>
      <x:c r="C321" t="str">
        <x:v>Dan Jones</x:v>
      </x:c>
      <x:c r="D321" t="str">
        <x:v>Permanent</x:v>
      </x:c>
      <x:c r="E321" t="str">
        <x:v>Thurrock</x:v>
      </x:c>
      <x:c r="F321" t="str">
        <x:v>Operative Driver</x:v>
      </x:c>
      <x:c r="G321" t="str">
        <x:v>402287</x:v>
      </x:c>
      <x:c r="H321" t="str">
        <x:v>Accenture UK Ltd</x:v>
      </x:c>
      <x:c r="I321" s="22" t="n">
        <x:v>8</x:v>
      </x:c>
      <x:c r="J321" t="str">
        <x:v>Worked</x:v>
      </x:c>
      <x:c r="K321" t="str">
        <x:v>Worked: 1 record(s) | Branch: Thurrock | Role: Operative Driver | Jobs: 402287 | Customers: Accenture UK Ltd | Hours: 8.0</x:v>
      </x:c>
      <x:c r="L321" t="str">
        <x:v>Include</x:v>
      </x:c>
    </x:row>
    <x:row r="322">
      <x:c r="A322" t="str">
        <x:v>Dan Jones|2026-07-06</x:v>
      </x:c>
      <x:c r="B322" s="888" t="n">
        <x:v>46209</x:v>
      </x:c>
      <x:c r="C322" t="str">
        <x:v>Dan Jones</x:v>
      </x:c>
      <x:c r="D322" t="str">
        <x:v>Permanent</x:v>
      </x:c>
      <x:c r="E322" t="str">
        <x:v>Bristol</x:v>
      </x:c>
      <x:c r="F322" t="str">
        <x:v>Operative Driver</x:v>
      </x:c>
      <x:c r="G322" t="str">
        <x:v>401424</x:v>
      </x:c>
      <x:c r="H322" t="str">
        <x:v>University of Bristol</x:v>
      </x:c>
      <x:c r="I322" s="22" t="n">
        <x:v>8</x:v>
      </x:c>
      <x:c r="J322" t="str">
        <x:v>Worked</x:v>
      </x:c>
      <x:c r="K322" t="str">
        <x:v>Worked: 1 record(s) | Branch: Bristol | Role: Operative Driver | Jobs: 401424 | Customers: University of Bristol | Hours: 8.0</x:v>
      </x:c>
      <x:c r="L322" t="str">
        <x:v>Include</x:v>
      </x:c>
    </x:row>
    <x:row r="323">
      <x:c r="A323" t="str">
        <x:v>Dan Jones|2026-07-09</x:v>
      </x:c>
      <x:c r="B323" s="888" t="n">
        <x:v>46212</x:v>
      </x:c>
      <x:c r="C323" t="str">
        <x:v>Dan Jones</x:v>
      </x:c>
      <x:c r="D323" t="str">
        <x:v>Permanent</x:v>
      </x:c>
      <x:c r="E323" t="str">
        <x:v>Bristol</x:v>
      </x:c>
      <x:c r="F323" t="str">
        <x:v>Operative Driver</x:v>
      </x:c>
      <x:c r="G323" t="str">
        <x:v>398973</x:v>
      </x:c>
      <x:c r="H323" t="str">
        <x:v>UWE - Northavon House</x:v>
      </x:c>
      <x:c r="I323" s="22" t="n">
        <x:v>9.5</x:v>
      </x:c>
      <x:c r="J323" t="str">
        <x:v>Worked</x:v>
      </x:c>
      <x:c r="K323" t="str">
        <x:v>Worked: 1 record(s) | Branch: Bristol | Role: Operative Driver | Jobs: 398973 | Customers: UWE - Northavon House | Hours: 9.5</x:v>
      </x:c>
      <x:c r="L323" t="str">
        <x:v>Include</x:v>
      </x:c>
    </x:row>
    <x:row r="324">
      <x:c r="A324" t="str">
        <x:v>Dan Jones|2026-07-10</x:v>
      </x:c>
      <x:c r="B324" s="888" t="n">
        <x:v>46213</x:v>
      </x:c>
      <x:c r="C324" t="str">
        <x:v>Dan Jones</x:v>
      </x:c>
      <x:c r="D324" t="str">
        <x:v>Permanent</x:v>
      </x:c>
      <x:c r="E324" t="str">
        <x:v>Cambridge</x:v>
      </x:c>
      <x:c r="F324" t="str">
        <x:v>Operative Driver</x:v>
      </x:c>
      <x:c r="G324" t="str">
        <x:v>403015</x:v>
      </x:c>
      <x:c r="H324" t="str">
        <x:v>Priorclave  (JULY  26)</x:v>
      </x:c>
      <x:c r="I324" s="22" t="n">
        <x:v>9.5</x:v>
      </x:c>
      <x:c r="J324" t="str">
        <x:v>Worked</x:v>
      </x:c>
      <x:c r="K324" t="str">
        <x:v>Worked: 1 record(s) | Branch: Cambridge | Role: Operative Driver | Jobs: 403015 | Customers: Priorclave  (JULY  26) | Hours: 9.5</x:v>
      </x:c>
      <x:c r="L324" t="str">
        <x:v>Include</x:v>
      </x:c>
    </x:row>
    <x:row r="325">
      <x:c r="A325" t="str">
        <x:v>Dan Jones|2026-07-13</x:v>
      </x:c>
      <x:c r="B325" s="888" t="n">
        <x:v>46216</x:v>
      </x:c>
      <x:c r="C325" t="str">
        <x:v>Dan Jones</x:v>
      </x:c>
      <x:c r="D325" t="str">
        <x:v>Permanent</x:v>
      </x:c>
      <x:c r="E325" t="str">
        <x:v>Bristol</x:v>
      </x:c>
      <x:c r="F325" t="str">
        <x:v>Operative Driver</x:v>
      </x:c>
      <x:c r="G325" t="str">
        <x:v>402750</x:v>
      </x:c>
      <x:c r="H325" t="str">
        <x:v>Barbican/ Cardiff Uni</x:v>
      </x:c>
      <x:c r="I325" s="22" t="n">
        <x:v>11</x:v>
      </x:c>
      <x:c r="J325" t="str">
        <x:v>Worked</x:v>
      </x:c>
      <x:c r="K325" t="str">
        <x:v>Worked: 1 record(s) | Branch: Bristol | Role: Operative Driver | Jobs: 402750 | Customers: Barbican/ Cardiff Uni | Hours: 11.0</x:v>
      </x:c>
      <x:c r="L325" t="str">
        <x:v>Include</x:v>
      </x:c>
    </x:row>
    <x:row r="326">
      <x:c r="A326" t="str">
        <x:v>Dan Jones|2026-07-14</x:v>
      </x:c>
      <x:c r="B326" s="888" t="n">
        <x:v>46217</x:v>
      </x:c>
      <x:c r="C326" t="str">
        <x:v>Dan Jones</x:v>
      </x:c>
      <x:c r="D326" t="str">
        <x:v>Permanent</x:v>
      </x:c>
      <x:c r="E326" t="str">
        <x:v>Bristol</x:v>
      </x:c>
      <x:c r="F326" t="str">
        <x:v>Operative Driver</x:v>
      </x:c>
      <x:c r="G326" t="str">
        <x:v>402750</x:v>
      </x:c>
      <x:c r="H326" t="str">
        <x:v>Barbican/ Cardiff Uni</x:v>
      </x:c>
      <x:c r="I326" s="22" t="n">
        <x:v>9.5</x:v>
      </x:c>
      <x:c r="J326" t="str">
        <x:v>Worked</x:v>
      </x:c>
      <x:c r="K326" t="str">
        <x:v>Worked: 1 record(s) | Branch: Bristol | Role: Operative Driver | Jobs: 402750 | Customers: Barbican/ Cardiff Uni | Hours: 9.5</x:v>
      </x:c>
      <x:c r="L326" t="str">
        <x:v>Include</x:v>
      </x:c>
    </x:row>
    <x:row r="327">
      <x:c r="A327" t="str">
        <x:v>Dan Jones|2026-07-15</x:v>
      </x:c>
      <x:c r="B327" s="888" t="n">
        <x:v>46218</x:v>
      </x:c>
      <x:c r="C327" t="str">
        <x:v>Dan Jones</x:v>
      </x:c>
      <x:c r="D327" t="str">
        <x:v>Permanent</x:v>
      </x:c>
      <x:c r="E327" t="str">
        <x:v>Bristol</x:v>
      </x:c>
      <x:c r="F327" t="str">
        <x:v>Operative Driver</x:v>
      </x:c>
      <x:c r="G327" t="str">
        <x:v>386887D</x:v>
      </x:c>
      <x:c r="H327" t="str">
        <x:v>Restore Harrow Green</x:v>
      </x:c>
      <x:c r="I327" s="22" t="n">
        <x:v>10.25</x:v>
      </x:c>
      <x:c r="J327" t="str">
        <x:v>Worked</x:v>
      </x:c>
      <x:c r="K327" t="str">
        <x:v>Worked: 1 record(s) | Branch: Bristol | Role: Operative Driver | Jobs: 386887D | Customers: Restore Harrow Green | Hours: 10.2</x:v>
      </x:c>
      <x:c r="L327" t="str">
        <x:v>Include</x:v>
      </x:c>
    </x:row>
    <x:row r="328">
      <x:c r="A328" t="str">
        <x:v>Dan Jones|2026-07-16</x:v>
      </x:c>
      <x:c r="B328" s="888" t="n">
        <x:v>46219</x:v>
      </x:c>
      <x:c r="C328" t="str">
        <x:v>Dan Jones</x:v>
      </x:c>
      <x:c r="D328" t="str">
        <x:v>Permanent</x:v>
      </x:c>
      <x:c r="E328" t="str">
        <x:v>Bristol</x:v>
      </x:c>
      <x:c r="F328" t="str">
        <x:v>Operative Driver</x:v>
      </x:c>
      <x:c r="G328" t="str">
        <x:v>375286A</x:v>
      </x:c>
      <x:c r="H328" t="str">
        <x:v>BCC - 167 Rodbourne Road</x:v>
      </x:c>
      <x:c r="I328" s="22" t="n">
        <x:v>8</x:v>
      </x:c>
      <x:c r="J328" t="str">
        <x:v>Worked</x:v>
      </x:c>
      <x:c r="K328" t="str">
        <x:v>Worked: 1 record(s) | Branch: Bristol | Role: Operative Driver | Jobs: 375286A | Customers: BCC - 167 Rodbourne Road | Hours: 8.0</x:v>
      </x:c>
      <x:c r="L328" t="str">
        <x:v>Include</x:v>
      </x:c>
    </x:row>
    <x:row r="329">
      <x:c r="A329" t="str">
        <x:v>Danny Jones (B)|2026-07-01</x:v>
      </x:c>
      <x:c r="B329" s="888" t="n">
        <x:v>46204</x:v>
      </x:c>
      <x:c r="C329" t="str">
        <x:v>Danny Jones (B)</x:v>
      </x:c>
      <x:c r="D329" t="str">
        <x:v>Permanent</x:v>
      </x:c>
      <x:c r="E329" t="str">
        <x:v>Thurrock</x:v>
      </x:c>
      <x:c r="F329" t="str">
        <x:v>Operative Skilled</x:v>
      </x:c>
      <x:c r="G329" t="str">
        <x:v>402575</x:v>
      </x:c>
      <x:c r="H329" t="str">
        <x:v>Latham &amp; Watkins</x:v>
      </x:c>
      <x:c r="I329" s="22" t="n">
        <x:v>8.5</x:v>
      </x:c>
      <x:c r="J329" t="str">
        <x:v>Worked</x:v>
      </x:c>
      <x:c r="K329" t="str">
        <x:v>Worked: 1 record(s) | Branch: Thurrock | Role: Operative Skilled | Jobs: 402575 | Customers: Latham &amp; Watkins | Hours: 8.5</x:v>
      </x:c>
      <x:c r="L329" t="str">
        <x:v>Include</x:v>
      </x:c>
    </x:row>
    <x:row r="330">
      <x:c r="A330" t="str">
        <x:v>Danny Jones (B)|2026-07-02</x:v>
      </x:c>
      <x:c r="B330" s="888" t="n">
        <x:v>46205</x:v>
      </x:c>
      <x:c r="C330" t="str">
        <x:v>Danny Jones (B)</x:v>
      </x:c>
      <x:c r="D330" t="str">
        <x:v>Permanent</x:v>
      </x:c>
      <x:c r="E330" t="str">
        <x:v>Thurrock</x:v>
      </x:c>
      <x:c r="F330" t="str">
        <x:v>Operative Skilled</x:v>
      </x:c>
      <x:c r="G330" t="str">
        <x:v>402575</x:v>
      </x:c>
      <x:c r="H330" t="str">
        <x:v>Latham &amp; Watkins</x:v>
      </x:c>
      <x:c r="I330" s="22" t="n">
        <x:v>8.5</x:v>
      </x:c>
      <x:c r="J330" t="str">
        <x:v>Worked</x:v>
      </x:c>
      <x:c r="K330" t="str">
        <x:v>Worked: 1 record(s) | Branch: Thurrock | Role: Operative Skilled | Jobs: 402575 | Customers: Latham &amp; Watkins | Hours: 8.5</x:v>
      </x:c>
      <x:c r="L330" t="str">
        <x:v>Include</x:v>
      </x:c>
    </x:row>
    <x:row r="331">
      <x:c r="A331" t="str">
        <x:v>Danny Jones (B)|2026-07-03</x:v>
      </x:c>
      <x:c r="B331" s="888" t="n">
        <x:v>46206</x:v>
      </x:c>
      <x:c r="C331" t="str">
        <x:v>Danny Jones (B)</x:v>
      </x:c>
      <x:c r="D331" t="str">
        <x:v>Permanent</x:v>
      </x:c>
      <x:c r="E331" t="str">
        <x:v>Thurrock</x:v>
      </x:c>
      <x:c r="F331" t="str">
        <x:v>Operative Skilled</x:v>
      </x:c>
      <x:c r="G331" t="str">
        <x:v>402575</x:v>
      </x:c>
      <x:c r="H331" t="str">
        <x:v>Latham &amp; Watkins</x:v>
      </x:c>
      <x:c r="I331" s="22" t="n">
        <x:v>8.5</x:v>
      </x:c>
      <x:c r="J331" t="str">
        <x:v>Worked</x:v>
      </x:c>
      <x:c r="K331" t="str">
        <x:v>Worked: 1 record(s) | Branch: Thurrock | Role: Operative Skilled | Jobs: 402575 | Customers: Latham &amp; Watkins | Hours: 8.5</x:v>
      </x:c>
      <x:c r="L331" t="str">
        <x:v>Include</x:v>
      </x:c>
    </x:row>
    <x:row r="332">
      <x:c r="A332" t="str">
        <x:v>Danny Jones (B)|2026-07-04</x:v>
      </x:c>
      <x:c r="B332" s="888" t="n">
        <x:v>46207</x:v>
      </x:c>
      <x:c r="C332" t="str">
        <x:v>Danny Jones (B)</x:v>
      </x:c>
      <x:c r="D332" t="str">
        <x:v>Permanent</x:v>
      </x:c>
      <x:c r="E332" t="str">
        <x:v>Thurrock</x:v>
      </x:c>
      <x:c r="F332" t="str">
        <x:v>Operative Skilled</x:v>
      </x:c>
      <x:c r="G332" t="str">
        <x:v>401175</x:v>
      </x:c>
      <x:c r="H332" t="str">
        <x:v>Hogan Lovells LLP</x:v>
      </x:c>
      <x:c r="I332" s="22" t="n">
        <x:v>9</x:v>
      </x:c>
      <x:c r="J332" t="str">
        <x:v>Worked</x:v>
      </x:c>
      <x:c r="K332" t="str">
        <x:v>Worked: 1 record(s) | Branch: Thurrock | Role: Operative Skilled | Jobs: 401175 | Customers: Hogan Lovells LLP | Hours: 9.0</x:v>
      </x:c>
      <x:c r="L332" t="str">
        <x:v>Include</x:v>
      </x:c>
    </x:row>
    <x:row r="333">
      <x:c r="A333" t="str">
        <x:v>Danny Jones (B)|2026-07-06</x:v>
      </x:c>
      <x:c r="B333" s="888" t="n">
        <x:v>46209</x:v>
      </x:c>
      <x:c r="C333" t="str">
        <x:v>Danny Jones (B)</x:v>
      </x:c>
      <x:c r="D333" t="str">
        <x:v>Permanent</x:v>
      </x:c>
      <x:c r="E333" t="str">
        <x:v>Thurrock</x:v>
      </x:c>
      <x:c r="F333" t="str">
        <x:v>Operative Skilled</x:v>
      </x:c>
      <x:c r="G333" t="str">
        <x:v>402575</x:v>
      </x:c>
      <x:c r="H333" t="str">
        <x:v>Latham &amp; Watkins</x:v>
      </x:c>
      <x:c r="I333" s="22" t="n">
        <x:v>8.5</x:v>
      </x:c>
      <x:c r="J333" t="str">
        <x:v>Worked</x:v>
      </x:c>
      <x:c r="K333" t="str">
        <x:v>Worked: 1 record(s) | Branch: Thurrock | Role: Operative Skilled | Jobs: 402575 | Customers: Latham &amp; Watkins | Hours: 8.5</x:v>
      </x:c>
      <x:c r="L333" t="str">
        <x:v>Include</x:v>
      </x:c>
    </x:row>
    <x:row r="334">
      <x:c r="A334" t="str">
        <x:v>Danny Jones (B)|2026-07-07</x:v>
      </x:c>
      <x:c r="B334" s="888" t="n">
        <x:v>46210</x:v>
      </x:c>
      <x:c r="C334" t="str">
        <x:v>Danny Jones (B)</x:v>
      </x:c>
      <x:c r="D334" t="str">
        <x:v>Permanent</x:v>
      </x:c>
      <x:c r="E334" t="str">
        <x:v>Thurrock</x:v>
      </x:c>
      <x:c r="F334" t="str">
        <x:v>Operative Skilled</x:v>
      </x:c>
      <x:c r="G334" t="str">
        <x:v>402575</x:v>
      </x:c>
      <x:c r="H334" t="str">
        <x:v>Latham &amp; Watkins</x:v>
      </x:c>
      <x:c r="I334" s="22" t="n">
        <x:v>8.5</x:v>
      </x:c>
      <x:c r="J334" t="str">
        <x:v>Worked</x:v>
      </x:c>
      <x:c r="K334" t="str">
        <x:v>Worked: 1 record(s) | Branch: Thurrock | Role: Operative Skilled | Jobs: 402575 | Customers: Latham &amp; Watkins | Hours: 8.5</x:v>
      </x:c>
      <x:c r="L334" t="str">
        <x:v>Include</x:v>
      </x:c>
    </x:row>
    <x:row r="335">
      <x:c r="A335" t="str">
        <x:v>Danny Jones (B)|2026-07-08</x:v>
      </x:c>
      <x:c r="B335" s="888" t="n">
        <x:v>46211</x:v>
      </x:c>
      <x:c r="C335" t="str">
        <x:v>Danny Jones (B)</x:v>
      </x:c>
      <x:c r="D335" t="str">
        <x:v>Permanent</x:v>
      </x:c>
      <x:c r="E335" t="str">
        <x:v>Thurrock</x:v>
      </x:c>
      <x:c r="F335" t="str">
        <x:v>Operative Skilled</x:v>
      </x:c>
      <x:c r="G335" t="str">
        <x:v>402575</x:v>
      </x:c>
      <x:c r="H335" t="str">
        <x:v>Latham &amp; Watkins</x:v>
      </x:c>
      <x:c r="I335" s="22" t="n">
        <x:v>8.5</x:v>
      </x:c>
      <x:c r="J335" t="str">
        <x:v>Worked</x:v>
      </x:c>
      <x:c r="K335" t="str">
        <x:v>Worked: 1 record(s) | Branch: Thurrock | Role: Operative Skilled | Jobs: 402575 | Customers: Latham &amp; Watkins | Hours: 8.5</x:v>
      </x:c>
      <x:c r="L335" t="str">
        <x:v>Include</x:v>
      </x:c>
    </x:row>
    <x:row r="336">
      <x:c r="A336" t="str">
        <x:v>Danny Jones (B)|2026-07-09</x:v>
      </x:c>
      <x:c r="B336" s="888" t="n">
        <x:v>46212</x:v>
      </x:c>
      <x:c r="C336" t="str">
        <x:v>Danny Jones (B)</x:v>
      </x:c>
      <x:c r="D336" t="str">
        <x:v>Permanent</x:v>
      </x:c>
      <x:c r="E336" t="str">
        <x:v>Thurrock</x:v>
      </x:c>
      <x:c r="F336" t="str">
        <x:v>Operative Skilled</x:v>
      </x:c>
      <x:c r="G336" t="str">
        <x:v>402575</x:v>
      </x:c>
      <x:c r="H336" t="str">
        <x:v>Latham &amp; Watkins</x:v>
      </x:c>
      <x:c r="I336" s="22" t="n">
        <x:v>8.5</x:v>
      </x:c>
      <x:c r="J336" t="str">
        <x:v>Worked</x:v>
      </x:c>
      <x:c r="K336" t="str">
        <x:v>Worked: 1 record(s) | Branch: Thurrock | Role: Operative Skilled | Jobs: 402575 | Customers: Latham &amp; Watkins | Hours: 8.5</x:v>
      </x:c>
      <x:c r="L336" t="str">
        <x:v>Include</x:v>
      </x:c>
    </x:row>
    <x:row r="337">
      <x:c r="A337" t="str">
        <x:v>Danny Jones (B)|2026-07-10</x:v>
      </x:c>
      <x:c r="B337" s="888" t="n">
        <x:v>46213</x:v>
      </x:c>
      <x:c r="C337" t="str">
        <x:v>Danny Jones (B)</x:v>
      </x:c>
      <x:c r="D337" t="str">
        <x:v>Permanent</x:v>
      </x:c>
      <x:c r="E337" t="str">
        <x:v>Thurrock</x:v>
      </x:c>
      <x:c r="F337" t="str">
        <x:v>Operative Skilled</x:v>
      </x:c>
      <x:c r="G337" t="str">
        <x:v>402575</x:v>
      </x:c>
      <x:c r="H337" t="str">
        <x:v>Latham &amp; Watkins</x:v>
      </x:c>
      <x:c r="I337" s="22" t="n">
        <x:v>8.5</x:v>
      </x:c>
      <x:c r="J337" t="str">
        <x:v>Worked</x:v>
      </x:c>
      <x:c r="K337" t="str">
        <x:v>Worked: 1 record(s) | Branch: Thurrock | Role: Operative Skilled | Jobs: 402575 | Customers: Latham &amp; Watkins | Hours: 8.5</x:v>
      </x:c>
      <x:c r="L337" t="str">
        <x:v>Include</x:v>
      </x:c>
    </x:row>
    <x:row r="338">
      <x:c r="A338" t="str">
        <x:v>Danny Jones (B)|2026-07-14</x:v>
      </x:c>
      <x:c r="B338" s="888" t="n">
        <x:v>46217</x:v>
      </x:c>
      <x:c r="C338" t="str">
        <x:v>Danny Jones (B)</x:v>
      </x:c>
      <x:c r="D338" t="str">
        <x:v>Permanent</x:v>
      </x:c>
      <x:c r="E338" t="str">
        <x:v>Thurrock</x:v>
      </x:c>
      <x:c r="F338" t="str">
        <x:v>Operative Skilled</x:v>
      </x:c>
      <x:c r="G338" t="str">
        <x:v>402575</x:v>
      </x:c>
      <x:c r="H338" t="str">
        <x:v>Latham &amp; Watkins</x:v>
      </x:c>
      <x:c r="I338" s="22" t="n">
        <x:v>8.5</x:v>
      </x:c>
      <x:c r="J338" t="str">
        <x:v>Worked</x:v>
      </x:c>
      <x:c r="K338" t="str">
        <x:v>Worked: 1 record(s) | Branch: Thurrock | Role: Operative Skilled | Jobs: 402575 | Customers: Latham &amp; Watkins | Hours: 8.5</x:v>
      </x:c>
      <x:c r="L338" t="str">
        <x:v>Include</x:v>
      </x:c>
    </x:row>
    <x:row r="339">
      <x:c r="A339" t="str">
        <x:v>Danny Jones (B)|2026-07-15</x:v>
      </x:c>
      <x:c r="B339" s="888" t="n">
        <x:v>46218</x:v>
      </x:c>
      <x:c r="C339" t="str">
        <x:v>Danny Jones (B)</x:v>
      </x:c>
      <x:c r="D339" t="str">
        <x:v>Permanent</x:v>
      </x:c>
      <x:c r="E339" t="str">
        <x:v>Thurrock</x:v>
      </x:c>
      <x:c r="F339" t="str">
        <x:v>Operative Skilled</x:v>
      </x:c>
      <x:c r="G339" t="str">
        <x:v>402575</x:v>
      </x:c>
      <x:c r="H339" t="str">
        <x:v>Latham &amp; Watkins</x:v>
      </x:c>
      <x:c r="I339" s="22" t="n">
        <x:v>8.5</x:v>
      </x:c>
      <x:c r="J339" t="str">
        <x:v>Worked</x:v>
      </x:c>
      <x:c r="K339" t="str">
        <x:v>Worked: 1 record(s) | Branch: Thurrock | Role: Operative Skilled | Jobs: 402575 | Customers: Latham &amp; Watkins | Hours: 8.5</x:v>
      </x:c>
      <x:c r="L339" t="str">
        <x:v>Include</x:v>
      </x:c>
    </x:row>
    <x:row r="340">
      <x:c r="A340" t="str">
        <x:v>Danny Jones (B)|2026-07-16</x:v>
      </x:c>
      <x:c r="B340" s="888" t="n">
        <x:v>46219</x:v>
      </x:c>
      <x:c r="C340" t="str">
        <x:v>Danny Jones (B)</x:v>
      </x:c>
      <x:c r="D340" t="str">
        <x:v>Permanent</x:v>
      </x:c>
      <x:c r="E340" t="str">
        <x:v>Thurrock</x:v>
      </x:c>
      <x:c r="F340" t="str">
        <x:v>Operative Skilled</x:v>
      </x:c>
      <x:c r="G340" t="str">
        <x:v>402575</x:v>
      </x:c>
      <x:c r="H340" t="str">
        <x:v>Latham &amp; Watkins</x:v>
      </x:c>
      <x:c r="I340" s="22" t="n">
        <x:v>8.5</x:v>
      </x:c>
      <x:c r="J340" t="str">
        <x:v>Worked</x:v>
      </x:c>
      <x:c r="K340" t="str">
        <x:v>Worked: 1 record(s) | Branch: Thurrock | Role: Operative Skilled | Jobs: 402575 | Customers: Latham &amp; Watkins | Hours: 8.5</x:v>
      </x:c>
      <x:c r="L340" t="str">
        <x:v>Include</x:v>
      </x:c>
    </x:row>
    <x:row r="341">
      <x:c r="A341" t="str">
        <x:v>David Woodyard|2026-07-01</x:v>
      </x:c>
      <x:c r="B341" s="888" t="n">
        <x:v>46204</x:v>
      </x:c>
      <x:c r="C341" t="str">
        <x:v>David Woodyard</x:v>
      </x:c>
      <x:c r="D341" t="str">
        <x:v>Permanent</x:v>
      </x:c>
      <x:c r="E341" t="str">
        <x:v>Manchester</x:v>
      </x:c>
      <x:c r="F341" t="str">
        <x:v>Operative Skilled</x:v>
      </x:c>
      <x:c r="G341" t="str">
        <x:v>397251</x:v>
      </x:c>
      <x:c r="H341" t="str">
        <x:v>Lancaster University (Leadership Centre)</x:v>
      </x:c>
      <x:c r="I341" s="22" t="n">
        <x:v>7</x:v>
      </x:c>
      <x:c r="J341" t="str">
        <x:v>Worked</x:v>
      </x:c>
      <x:c r="K341" t="str">
        <x:v>Worked: 1 record(s) | Branch: Manchester | Role: Operative Skilled | Jobs: 397251 | Customers: Lancaster University (Leadership Centre) | Hours: 7.0</x:v>
      </x:c>
      <x:c r="L341" t="str">
        <x:v>Include</x:v>
      </x:c>
    </x:row>
    <x:row r="342">
      <x:c r="A342" t="str">
        <x:v>David Woodyard|2026-07-02</x:v>
      </x:c>
      <x:c r="B342" s="888" t="n">
        <x:v>46205</x:v>
      </x:c>
      <x:c r="C342" t="str">
        <x:v>David Woodyard</x:v>
      </x:c>
      <x:c r="D342" t="str">
        <x:v>Permanent</x:v>
      </x:c>
      <x:c r="E342" t="str">
        <x:v>Manchester</x:v>
      </x:c>
      <x:c r="F342" t="str">
        <x:v>Operative Skilled</x:v>
      </x:c>
      <x:c r="G342" t="str">
        <x:v>398317E</x:v>
      </x:c>
      <x:c r="H342" t="str">
        <x:v>Restore Harrow Green</x:v>
      </x:c>
      <x:c r="I342" s="22" t="n">
        <x:v>9</x:v>
      </x:c>
      <x:c r="J342" t="str">
        <x:v>Worked</x:v>
      </x:c>
      <x:c r="K342" t="str">
        <x:v>Worked: 1 record(s) | Branch: Manchester | Role: Operative Skilled | Jobs: 398317E | Customers: Restore Harrow Green | Hours: 9.0</x:v>
      </x:c>
      <x:c r="L342" t="str">
        <x:v>Include</x:v>
      </x:c>
    </x:row>
    <x:row r="343">
      <x:c r="A343" t="str">
        <x:v>David Woodyard|2026-07-03</x:v>
      </x:c>
      <x:c r="B343" s="888" t="n">
        <x:v>46206</x:v>
      </x:c>
      <x:c r="C343" t="str">
        <x:v>David Woodyard</x:v>
      </x:c>
      <x:c r="D343" t="str">
        <x:v>Permanent</x:v>
      </x:c>
      <x:c r="E343" t="str">
        <x:v>Birmingham, Manchester</x:v>
      </x:c>
      <x:c r="F343" t="str">
        <x:v>Operative Porter</x:v>
      </x:c>
      <x:c r="G343" t="str">
        <x:v>398317F, 401084</x:v>
      </x:c>
      <x:c r="H343" t="str">
        <x:v>Restore Harrow Green; Total System Services Processing Europe Ltd</x:v>
      </x:c>
      <x:c r="I343" s="22" t="n">
        <x:v>16.25</x:v>
      </x:c>
      <x:c r="J343" t="str">
        <x:v>Worked — 2 records</x:v>
      </x:c>
      <x:c r="K343" t="str">
        <x:v>Worked: 2 record(s) | Branch: Birmingham, Manchester | Role: Operative Porter | Jobs: 398317F, 401084 | Customers: Restore Harrow Green; Total System Services Processing Europe Ltd | Hours: 16.2</x:v>
      </x:c>
      <x:c r="L343" t="str">
        <x:v>Include</x:v>
      </x:c>
    </x:row>
    <x:row r="344">
      <x:c r="A344" t="str">
        <x:v>David Woodyard|2026-07-06</x:v>
      </x:c>
      <x:c r="B344" s="888" t="n">
        <x:v>46209</x:v>
      </x:c>
      <x:c r="C344" t="str">
        <x:v>David Woodyard</x:v>
      </x:c>
      <x:c r="D344" t="str">
        <x:v>Permanent</x:v>
      </x:c>
      <x:c r="E344" t="str">
        <x:v>Manchester</x:v>
      </x:c>
      <x:c r="F344" t="str">
        <x:v>Operative Skilled</x:v>
      </x:c>
      <x:c r="G344" t="str">
        <x:v>403169, 403056, 403196</x:v>
      </x:c>
      <x:c r="H344" t="str">
        <x:v>CTVC Ltd; University of Manchester</x:v>
      </x:c>
      <x:c r="I344" s="22" t="n">
        <x:v>8.25</x:v>
      </x:c>
      <x:c r="J344" t="str">
        <x:v>Worked — 3 records</x:v>
      </x:c>
      <x:c r="K344" t="str">
        <x:v>Worked: 3 record(s) | Branch: Manchester | Role: Operative Skilled | Jobs: 403169, 403056, 403196 | Customers: CTVC Ltd; University of Manchester | Hours: 8.2</x:v>
      </x:c>
      <x:c r="L344" t="str">
        <x:v>Include</x:v>
      </x:c>
    </x:row>
    <x:row r="345">
      <x:c r="A345" t="str">
        <x:v>David Woodyard|2026-07-07</x:v>
      </x:c>
      <x:c r="B345" s="888" t="n">
        <x:v>46210</x:v>
      </x:c>
      <x:c r="C345" t="str">
        <x:v>David Woodyard</x:v>
      </x:c>
      <x:c r="D345" t="str">
        <x:v>Permanent</x:v>
      </x:c>
      <x:c r="E345" t="str">
        <x:v>Leeds, Manchester</x:v>
      </x:c>
      <x:c r="F345" t="str">
        <x:v>Operative Skilled</x:v>
      </x:c>
      <x:c r="G345" t="str">
        <x:v>402775, 398317F</x:v>
      </x:c>
      <x:c r="H345" t="str">
        <x:v>Kirklees Council - Sibonisine Ncube; Restore Harrow Green</x:v>
      </x:c>
      <x:c r="I345" s="22" t="n">
        <x:v>8</x:v>
      </x:c>
      <x:c r="J345" t="str">
        <x:v>Worked — 2 records</x:v>
      </x:c>
      <x:c r="K345" t="str">
        <x:v>Worked: 2 record(s) | Branch: Leeds, Manchester | Role: Operative Skilled | Jobs: 402775, 398317F | Customers: Kirklees Council - Sibonisine Ncube; Restore Harrow Green | Hours: 8.0</x:v>
      </x:c>
      <x:c r="L345" t="str">
        <x:v>Include</x:v>
      </x:c>
    </x:row>
    <x:row r="346">
      <x:c r="A346" t="str">
        <x:v>David Woodyard|2026-07-08</x:v>
      </x:c>
      <x:c r="B346" s="888" t="n">
        <x:v>46211</x:v>
      </x:c>
      <x:c r="C346" t="str">
        <x:v>David Woodyard</x:v>
      </x:c>
      <x:c r="D346" t="str">
        <x:v>Permanent</x:v>
      </x:c>
      <x:c r="E346" t="str">
        <x:v>Manchester</x:v>
      </x:c>
      <x:c r="F346" t="str">
        <x:v>Operative Skilled</x:v>
      </x:c>
      <x:c r="G346" t="str">
        <x:v>397251</x:v>
      </x:c>
      <x:c r="H346" t="str">
        <x:v>Lancaster University (Leadership Centre)</x:v>
      </x:c>
      <x:c r="I346" s="22" t="n">
        <x:v>8.5</x:v>
      </x:c>
      <x:c r="J346" t="str">
        <x:v>Worked</x:v>
      </x:c>
      <x:c r="K346" t="str">
        <x:v>Worked: 1 record(s) | Branch: Manchester | Role: Operative Skilled | Jobs: 397251 | Customers: Lancaster University (Leadership Centre) | Hours: 8.5</x:v>
      </x:c>
      <x:c r="L346" t="str">
        <x:v>Include</x:v>
      </x:c>
    </x:row>
    <x:row r="347">
      <x:c r="A347" t="str">
        <x:v>David Woodyard|2026-07-09</x:v>
      </x:c>
      <x:c r="B347" s="888" t="n">
        <x:v>46212</x:v>
      </x:c>
      <x:c r="C347" t="str">
        <x:v>David Woodyard</x:v>
      </x:c>
      <x:c r="D347" t="str">
        <x:v>Permanent</x:v>
      </x:c>
      <x:c r="E347" t="str">
        <x:v>Manchester</x:v>
      </x:c>
      <x:c r="F347" t="str">
        <x:v>Operative Skilled</x:v>
      </x:c>
      <x:c r="G347" t="str">
        <x:v>403371</x:v>
      </x:c>
      <x:c r="H347" t="str">
        <x:v>CTVC Ltd</x:v>
      </x:c>
      <x:c r="I347" s="22" t="n">
        <x:v>6.5</x:v>
      </x:c>
      <x:c r="J347" t="str">
        <x:v>Worked</x:v>
      </x:c>
      <x:c r="K347" t="str">
        <x:v>Worked: 1 record(s) | Branch: Manchester | Role: Operative Skilled | Jobs: 403371 | Customers: CTVC Ltd | Hours: 6.5</x:v>
      </x:c>
      <x:c r="L347" t="str">
        <x:v>Include</x:v>
      </x:c>
    </x:row>
    <x:row r="348">
      <x:c r="A348" t="str">
        <x:v>David Woodyard|2026-07-10</x:v>
      </x:c>
      <x:c r="B348" s="888" t="n">
        <x:v>46213</x:v>
      </x:c>
      <x:c r="C348" t="str">
        <x:v>David Woodyard</x:v>
      </x:c>
      <x:c r="D348" t="str">
        <x:v>Permanent</x:v>
      </x:c>
      <x:c r="E348" t="str">
        <x:v>Manchester</x:v>
      </x:c>
      <x:c r="F348" t="str">
        <x:v>Operative Skilled</x:v>
      </x:c>
      <x:c r="G348" t="str">
        <x:v>403000</x:v>
      </x:c>
      <x:c r="H348" t="str">
        <x:v>Lancashire Police</x:v>
      </x:c>
      <x:c r="I348" s="22" t="n">
        <x:v>6.75</x:v>
      </x:c>
      <x:c r="J348" t="str">
        <x:v>Worked</x:v>
      </x:c>
      <x:c r="K348" t="str">
        <x:v>Worked: 1 record(s) | Branch: Manchester | Role: Operative Skilled | Jobs: 403000 | Customers: Lancashire Police | Hours: 6.8</x:v>
      </x:c>
      <x:c r="L348" t="str">
        <x:v>Include</x:v>
      </x:c>
    </x:row>
    <x:row r="349">
      <x:c r="A349" t="str">
        <x:v>David Woodyard|2026-07-13</x:v>
      </x:c>
      <x:c r="B349" s="888" t="n">
        <x:v>46216</x:v>
      </x:c>
      <x:c r="C349" t="str">
        <x:v>David Woodyard</x:v>
      </x:c>
      <x:c r="D349" t="str">
        <x:v>Permanent</x:v>
      </x:c>
      <x:c r="E349" t="str">
        <x:v>Leeds, Manchester</x:v>
      </x:c>
      <x:c r="F349" t="str">
        <x:v>Operative Porter</x:v>
      </x:c>
      <x:c r="G349" t="str">
        <x:v>403340, 398317F</x:v>
      </x:c>
      <x:c r="H349" t="str">
        <x:v>Kirklees Council - domestic; Restore Harrow Green</x:v>
      </x:c>
      <x:c r="I349" s="22" t="n">
        <x:v>7.75</x:v>
      </x:c>
      <x:c r="J349" t="str">
        <x:v>Worked — 2 records</x:v>
      </x:c>
      <x:c r="K349" t="str">
        <x:v>Worked: 2 record(s) | Branch: Leeds, Manchester | Role: Operative Porter | Jobs: 403340, 398317F | Customers: Kirklees Council - domestic; Restore Harrow Green | Hours: 7.8</x:v>
      </x:c>
      <x:c r="L349" t="str">
        <x:v>Include</x:v>
      </x:c>
    </x:row>
    <x:row r="350">
      <x:c r="A350" t="str">
        <x:v>David Woodyard|2026-07-15</x:v>
      </x:c>
      <x:c r="B350" s="888" t="n">
        <x:v>46218</x:v>
      </x:c>
      <x:c r="C350" t="str">
        <x:v>David Woodyard</x:v>
      </x:c>
      <x:c r="D350" t="str">
        <x:v>Permanent</x:v>
      </x:c>
      <x:c r="E350" t="str">
        <x:v>Leeds</x:v>
      </x:c>
      <x:c r="F350" t="str">
        <x:v>Operative Porter</x:v>
      </x:c>
      <x:c r="G350" t="str">
        <x:v>398549</x:v>
      </x:c>
      <x:c r="H350" t="str">
        <x:v>Wakefield Council - Upton Primary School</x:v>
      </x:c>
      <x:c r="I350" s="22" t="n">
        <x:v>8.5</x:v>
      </x:c>
      <x:c r="J350" t="str">
        <x:v>Worked</x:v>
      </x:c>
      <x:c r="K350" t="str">
        <x:v>Worked: 1 record(s) | Branch: Leeds | Role: Operative Porter | Jobs: 398549 | Customers: Wakefield Council - Upton Primary School | Hours: 8.5</x:v>
      </x:c>
      <x:c r="L350" t="str">
        <x:v>Include</x:v>
      </x:c>
    </x:row>
    <x:row r="351">
      <x:c r="A351" t="str">
        <x:v>David Woodyard|2026-07-16</x:v>
      </x:c>
      <x:c r="B351" s="888" t="n">
        <x:v>46219</x:v>
      </x:c>
      <x:c r="C351" t="str">
        <x:v>David Woodyard</x:v>
      </x:c>
      <x:c r="D351" t="str">
        <x:v>Permanent</x:v>
      </x:c>
      <x:c r="E351" t="str">
        <x:v>Leeds, Manchester</x:v>
      </x:c>
      <x:c r="F351" t="str">
        <x:v>Operative Porter</x:v>
      </x:c>
      <x:c r="G351" t="str">
        <x:v>398317F, 398549</x:v>
      </x:c>
      <x:c r="H351" t="str">
        <x:v>Restore Harrow Green; Wakefield Council - Upton Primary School</x:v>
      </x:c>
      <x:c r="I351" s="22" t="n">
        <x:v>16.5</x:v>
      </x:c>
      <x:c r="J351" t="str">
        <x:v>Worked — 2 records</x:v>
      </x:c>
      <x:c r="K351" t="str">
        <x:v>Worked: 2 record(s) | Branch: Leeds, Manchester | Role: Operative Porter | Jobs: 398317F, 398549 | Customers: Restore Harrow Green; Wakefield Council - Upton Primary School | Hours: 16.5</x:v>
      </x:c>
      <x:c r="L351" t="str">
        <x:v>Include</x:v>
      </x:c>
    </x:row>
    <x:row r="352">
      <x:c r="A352" t="str">
        <x:v>Delano White|2026-07-01</x:v>
      </x:c>
      <x:c r="B352" s="888" t="n">
        <x:v>46204</x:v>
      </x:c>
      <x:c r="C352" t="str">
        <x:v>Delano White</x:v>
      </x:c>
      <x:c r="D352" t="str">
        <x:v>Permanent</x:v>
      </x:c>
      <x:c r="E352" t="str">
        <x:v>Birmingham</x:v>
      </x:c>
      <x:c r="F352" t="str">
        <x:v>Operative Driver</x:v>
      </x:c>
      <x:c r="G352" t="str">
        <x:v>402888, 401968</x:v>
      </x:c>
      <x:c r="H352" t="str">
        <x:v>Sandwell and Birmingham Hospitals NHS Trust; The Open University - Gardiner Blocks</x:v>
      </x:c>
      <x:c r="I352" s="22" t="n">
        <x:v>8</x:v>
      </x:c>
      <x:c r="J352" t="str">
        <x:v>Worked — 2 records</x:v>
      </x:c>
      <x:c r="K352" t="str">
        <x:v>Worked: 2 record(s) | Branch: Birmingham | Role: Operative Driver | Jobs: 402888, 401968 | Customers: Sandwell and Birmingham Hospitals NHS Trust; The Open University - Gardiner Blocks | Hours: 8.0</x:v>
      </x:c>
      <x:c r="L352" t="str">
        <x:v>Include</x:v>
      </x:c>
    </x:row>
    <x:row r="353">
      <x:c r="A353" t="str">
        <x:v>Delano White|2026-07-02</x:v>
      </x:c>
      <x:c r="B353" s="888" t="n">
        <x:v>46205</x:v>
      </x:c>
      <x:c r="C353" t="str">
        <x:v>Delano White</x:v>
      </x:c>
      <x:c r="D353" t="str">
        <x:v>Permanent</x:v>
      </x:c>
      <x:c r="E353" t="str">
        <x:v>Birmingham</x:v>
      </x:c>
      <x:c r="F353" t="str">
        <x:v>Operative Driver</x:v>
      </x:c>
      <x:c r="G353" t="str">
        <x:v>401354, 402939</x:v>
      </x:c>
      <x:c r="H353" t="str">
        <x:v>Juno Genetics Ltd; University Hospitals of Leicester NHS Trust</x:v>
      </x:c>
      <x:c r="I353" s="22" t="n">
        <x:v>9</x:v>
      </x:c>
      <x:c r="J353" t="str">
        <x:v>Worked — 2 records</x:v>
      </x:c>
      <x:c r="K353" t="str">
        <x:v>Worked: 2 record(s) | Branch: Birmingham | Role: Operative Driver | Jobs: 401354, 402939 | Customers: Juno Genetics Ltd; University Hospitals of Leicester NHS Trust | Hours: 9.0</x:v>
      </x:c>
      <x:c r="L353" t="str">
        <x:v>Include</x:v>
      </x:c>
    </x:row>
    <x:row r="354">
      <x:c r="A354" t="str">
        <x:v>Delano White|2026-07-03</x:v>
      </x:c>
      <x:c r="B354" s="888" t="n">
        <x:v>46206</x:v>
      </x:c>
      <x:c r="C354" t="str">
        <x:v>Delano White</x:v>
      </x:c>
      <x:c r="D354" t="str">
        <x:v>Permanent</x:v>
      </x:c>
      <x:c r="E354" t="str">
        <x:v>Birmingham</x:v>
      </x:c>
      <x:c r="F354" t="str">
        <x:v>Operative Driver</x:v>
      </x:c>
      <x:c r="G354" t="str">
        <x:v>401084</x:v>
      </x:c>
      <x:c r="H354" t="str">
        <x:v>Total System Services Processing Europe Ltd</x:v>
      </x:c>
      <x:c r="I354" s="22" t="n">
        <x:v>9</x:v>
      </x:c>
      <x:c r="J354" t="str">
        <x:v>Worked</x:v>
      </x:c>
      <x:c r="K354" t="str">
        <x:v>Worked: 1 record(s) | Branch: Birmingham | Role: Operative Driver | Jobs: 401084 | Customers: Total System Services Processing Europe Ltd | Hours: 9.0</x:v>
      </x:c>
      <x:c r="L354" t="str">
        <x:v>Include</x:v>
      </x:c>
    </x:row>
    <x:row r="355">
      <x:c r="A355" t="str">
        <x:v>Delano White|2026-07-06</x:v>
      </x:c>
      <x:c r="B355" s="888" t="n">
        <x:v>46209</x:v>
      </x:c>
      <x:c r="C355" t="str">
        <x:v>Delano White</x:v>
      </x:c>
      <x:c r="D355" t="str">
        <x:v>Permanent</x:v>
      </x:c>
      <x:c r="E355" t="str">
        <x:v>Birmingham, Oxford</x:v>
      </x:c>
      <x:c r="F355" t="str">
        <x:v>Operative Driver</x:v>
      </x:c>
      <x:c r="G355" t="str">
        <x:v>401554, 386884X</x:v>
      </x:c>
      <x:c r="H355" t="str">
        <x:v>CPM/Omnicom; Harrow Green</x:v>
      </x:c>
      <x:c r="I355" s="22" t="n">
        <x:v>17.5</x:v>
      </x:c>
      <x:c r="J355" t="str">
        <x:v>Worked — 2 records</x:v>
      </x:c>
      <x:c r="K355" t="str">
        <x:v>Worked: 2 record(s) | Branch: Birmingham, Oxford | Role: Operative Driver | Jobs: 401554, 386884X | Customers: CPM/Omnicom; Harrow Green | Hours: 17.5</x:v>
      </x:c>
      <x:c r="L355" t="str">
        <x:v>Include</x:v>
      </x:c>
    </x:row>
    <x:row r="356">
      <x:c r="A356" t="str">
        <x:v>Delano White|2026-07-07</x:v>
      </x:c>
      <x:c r="B356" s="888" t="n">
        <x:v>46210</x:v>
      </x:c>
      <x:c r="C356" t="str">
        <x:v>Delano White</x:v>
      </x:c>
      <x:c r="D356" t="str">
        <x:v>Permanent</x:v>
      </x:c>
      <x:c r="E356" t="str">
        <x:v>Birmingham, Oxford</x:v>
      </x:c>
      <x:c r="F356" t="str">
        <x:v>Operative Skilled</x:v>
      </x:c>
      <x:c r="G356" t="str">
        <x:v>401554, 386884X</x:v>
      </x:c>
      <x:c r="H356" t="str">
        <x:v>CPM/Omnicom; Harrow Green</x:v>
      </x:c>
      <x:c r="I356" s="22" t="n">
        <x:v>20.5</x:v>
      </x:c>
      <x:c r="J356" t="str">
        <x:v>Worked — 2 records</x:v>
      </x:c>
      <x:c r="K356" t="str">
        <x:v>Worked: 2 record(s) | Branch: Birmingham, Oxford | Role: Operative Skilled | Jobs: 401554, 386884X | Customers: CPM/Omnicom; Harrow Green | Hours: 20.5</x:v>
      </x:c>
      <x:c r="L356" t="str">
        <x:v>Include</x:v>
      </x:c>
    </x:row>
    <x:row r="357">
      <x:c r="A357" t="str">
        <x:v>Delano White|2026-07-08</x:v>
      </x:c>
      <x:c r="B357" s="888" t="n">
        <x:v>46211</x:v>
      </x:c>
      <x:c r="C357" t="str">
        <x:v>Delano White</x:v>
      </x:c>
      <x:c r="D357" t="str">
        <x:v>Permanent</x:v>
      </x:c>
      <x:c r="E357" t="str">
        <x:v>Birmingham</x:v>
      </x:c>
      <x:c r="F357" t="str">
        <x:v>Operative Driver</x:v>
      </x:c>
      <x:c r="G357" t="str">
        <x:v>401198, 401084</x:v>
      </x:c>
      <x:c r="H357" t="str">
        <x:v>The Open University; Total System Services Processing Europe Ltd</x:v>
      </x:c>
      <x:c r="I357" s="22" t="n">
        <x:v>11</x:v>
      </x:c>
      <x:c r="J357" t="str">
        <x:v>Worked — 2 records</x:v>
      </x:c>
      <x:c r="K357" t="str">
        <x:v>Worked: 2 record(s) | Branch: Birmingham | Role: Operative Driver | Jobs: 401198, 401084 | Customers: The Open University; Total System Services Processing Europe Ltd | Hours: 11.0</x:v>
      </x:c>
      <x:c r="L357" t="str">
        <x:v>Include</x:v>
      </x:c>
    </x:row>
    <x:row r="358">
      <x:c r="A358" t="str">
        <x:v>Delano White|2026-07-09</x:v>
      </x:c>
      <x:c r="B358" s="888" t="n">
        <x:v>46212</x:v>
      </x:c>
      <x:c r="C358" t="str">
        <x:v>Delano White</x:v>
      </x:c>
      <x:c r="D358" t="str">
        <x:v>Permanent</x:v>
      </x:c>
      <x:c r="E358" t="str">
        <x:v>Birmingham</x:v>
      </x:c>
      <x:c r="F358" t="str">
        <x:v>Operative Driver</x:v>
      </x:c>
      <x:c r="G358" t="str">
        <x:v>401198</x:v>
      </x:c>
      <x:c r="H358" t="str">
        <x:v>The Open University</x:v>
      </x:c>
      <x:c r="I358" s="22" t="n">
        <x:v>10.75</x:v>
      </x:c>
      <x:c r="J358" t="str">
        <x:v>Worked</x:v>
      </x:c>
      <x:c r="K358" t="str">
        <x:v>Worked: 1 record(s) | Branch: Birmingham | Role: Operative Driver | Jobs: 401198 | Customers: The Open University | Hours: 10.8</x:v>
      </x:c>
      <x:c r="L358" t="str">
        <x:v>Include</x:v>
      </x:c>
    </x:row>
    <x:row r="359">
      <x:c r="A359" t="str">
        <x:v>Delano White|2026-07-10</x:v>
      </x:c>
      <x:c r="B359" s="888" t="n">
        <x:v>46213</x:v>
      </x:c>
      <x:c r="C359" t="str">
        <x:v>Delano White</x:v>
      </x:c>
      <x:c r="D359" t="str">
        <x:v>Permanent</x:v>
      </x:c>
      <x:c r="E359" t="str">
        <x:v>Birmingham</x:v>
      </x:c>
      <x:c r="F359" t="str">
        <x:v>Operative Driver</x:v>
      </x:c>
      <x:c r="G359" t="str">
        <x:v>401198</x:v>
      </x:c>
      <x:c r="H359" t="str">
        <x:v>The Open University</x:v>
      </x:c>
      <x:c r="I359" s="22" t="n">
        <x:v>11.5</x:v>
      </x:c>
      <x:c r="J359" t="str">
        <x:v>Worked — 2 records</x:v>
      </x:c>
      <x:c r="K359" t="str">
        <x:v>Worked: 2 record(s) | Branch: Birmingham | Role: Operative Driver | Jobs: 401198 | Customers: The Open University | Hours: 11.5</x:v>
      </x:c>
      <x:c r="L359" t="str">
        <x:v>Include</x:v>
      </x:c>
    </x:row>
    <x:row r="360">
      <x:c r="A360" t="str">
        <x:v>Delano White|2026-07-13</x:v>
      </x:c>
      <x:c r="B360" s="888" t="n">
        <x:v>46216</x:v>
      </x:c>
      <x:c r="C360" t="str">
        <x:v>Delano White</x:v>
      </x:c>
      <x:c r="D360" t="str">
        <x:v>Permanent</x:v>
      </x:c>
      <x:c r="E360" t="str">
        <x:v>Birmingham</x:v>
      </x:c>
      <x:c r="F360" t="str">
        <x:v>Operative Driver</x:v>
      </x:c>
      <x:c r="G360" t="str">
        <x:v>401198</x:v>
      </x:c>
      <x:c r="H360" t="str">
        <x:v>The Open University</x:v>
      </x:c>
      <x:c r="I360" s="22" t="n">
        <x:v>6.5</x:v>
      </x:c>
      <x:c r="J360" t="str">
        <x:v>Worked</x:v>
      </x:c>
      <x:c r="K360" t="str">
        <x:v>Worked: 1 record(s) | Branch: Birmingham | Role: Operative Driver | Jobs: 401198 | Customers: The Open University | Hours: 6.5</x:v>
      </x:c>
      <x:c r="L360" t="str">
        <x:v>Include</x:v>
      </x:c>
    </x:row>
    <x:row r="361">
      <x:c r="A361" t="str">
        <x:v>Delano White|2026-07-14</x:v>
      </x:c>
      <x:c r="B361" s="888" t="n">
        <x:v>46217</x:v>
      </x:c>
      <x:c r="C361" t="str">
        <x:v>Delano White</x:v>
      </x:c>
      <x:c r="D361" t="str">
        <x:v>Permanent</x:v>
      </x:c>
      <x:c r="E361" t="str">
        <x:v>Birmingham</x:v>
      </x:c>
      <x:c r="F361" t="str">
        <x:v>Operative Driver</x:v>
      </x:c>
      <x:c r="G361" t="str">
        <x:v>401198</x:v>
      </x:c>
      <x:c r="H361" t="str">
        <x:v>The Open University</x:v>
      </x:c>
      <x:c r="I361" s="22" t="n">
        <x:v>8.5</x:v>
      </x:c>
      <x:c r="J361" t="str">
        <x:v>Worked</x:v>
      </x:c>
      <x:c r="K361" t="str">
        <x:v>Worked: 1 record(s) | Branch: Birmingham | Role: Operative Driver | Jobs: 401198 | Customers: The Open University | Hours: 8.5</x:v>
      </x:c>
      <x:c r="L361" t="str">
        <x:v>Include</x:v>
      </x:c>
    </x:row>
    <x:row r="362">
      <x:c r="A362" t="str">
        <x:v>Delano White|2026-07-15</x:v>
      </x:c>
      <x:c r="B362" s="888" t="n">
        <x:v>46218</x:v>
      </x:c>
      <x:c r="C362" t="str">
        <x:v>Delano White</x:v>
      </x:c>
      <x:c r="D362" t="str">
        <x:v>Permanent</x:v>
      </x:c>
      <x:c r="E362" t="str">
        <x:v>Birmingham</x:v>
      </x:c>
      <x:c r="F362" t="str">
        <x:v>Operative Driver</x:v>
      </x:c>
      <x:c r="G362" t="str">
        <x:v>401198</x:v>
      </x:c>
      <x:c r="H362" t="str">
        <x:v>The Open University</x:v>
      </x:c>
      <x:c r="I362" s="22" t="n">
        <x:v>6.5</x:v>
      </x:c>
      <x:c r="J362" t="str">
        <x:v>Worked</x:v>
      </x:c>
      <x:c r="K362" t="str">
        <x:v>Worked: 1 record(s) | Branch: Birmingham | Role: Operative Driver | Jobs: 401198 | Customers: The Open University | Hours: 6.5</x:v>
      </x:c>
      <x:c r="L362" t="str">
        <x:v>Include</x:v>
      </x:c>
    </x:row>
    <x:row r="363">
      <x:c r="A363" t="str">
        <x:v>Delano White|2026-07-16</x:v>
      </x:c>
      <x:c r="B363" s="888" t="n">
        <x:v>46219</x:v>
      </x:c>
      <x:c r="C363" t="str">
        <x:v>Delano White</x:v>
      </x:c>
      <x:c r="D363" t="str">
        <x:v>Permanent</x:v>
      </x:c>
      <x:c r="E363" t="str">
        <x:v>Birmingham</x:v>
      </x:c>
      <x:c r="F363" t="str">
        <x:v>Operative Driver</x:v>
      </x:c>
      <x:c r="G363" t="str">
        <x:v>390743G</x:v>
      </x:c>
      <x:c r="H363" t="str">
        <x:v>West Midlands Police - Facilities</x:v>
      </x:c>
      <x:c r="I363" s="22" t="n">
        <x:v>7</x:v>
      </x:c>
      <x:c r="J363" t="str">
        <x:v>Worked</x:v>
      </x:c>
      <x:c r="K363" t="str">
        <x:v>Worked: 1 record(s) | Branch: Birmingham | Role: Operative Driver | Jobs: 390743G | Customers: West Midlands Police - Facilities | Hours: 7.0</x:v>
      </x:c>
      <x:c r="L363" t="str">
        <x:v>Include</x:v>
      </x:c>
    </x:row>
    <x:row r="364">
      <x:c r="A364" t="str">
        <x:v>E Rexhepi (B)|2026-07-01</x:v>
      </x:c>
      <x:c r="B364" s="888" t="n">
        <x:v>46204</x:v>
      </x:c>
      <x:c r="C364" t="str">
        <x:v>E Rexhepi (B)</x:v>
      </x:c>
      <x:c r="D364" t="str">
        <x:v>Permanent</x:v>
      </x:c>
      <x:c r="E364" t="str">
        <x:v>Croydon</x:v>
      </x:c>
      <x:c r="F364" t="str">
        <x:v>Operative Porter</x:v>
      </x:c>
      <x:c r="G364" t="str">
        <x:v>399451K</x:v>
      </x:c>
      <x:c r="H364" t="str">
        <x:v>Royal Borough of Kensington and Chelsea</x:v>
      </x:c>
      <x:c r="I364" s="22" t="n">
        <x:v>9</x:v>
      </x:c>
      <x:c r="J364" t="str">
        <x:v>Worked</x:v>
      </x:c>
      <x:c r="K364" t="str">
        <x:v>Worked: 1 record(s) | Branch: Croydon | Role: Operative Porter | Jobs: 399451K | Customers: Royal Borough of Kensington and Chelsea | Hours: 9.0</x:v>
      </x:c>
      <x:c r="L364" t="str">
        <x:v>Include</x:v>
      </x:c>
    </x:row>
    <x:row r="365">
      <x:c r="A365" t="str">
        <x:v>E Rexhepi (B)|2026-07-02</x:v>
      </x:c>
      <x:c r="B365" s="888" t="n">
        <x:v>46205</x:v>
      </x:c>
      <x:c r="C365" t="str">
        <x:v>E Rexhepi (B)</x:v>
      </x:c>
      <x:c r="D365" t="str">
        <x:v>Permanent</x:v>
      </x:c>
      <x:c r="E365" t="str">
        <x:v>Croydon</x:v>
      </x:c>
      <x:c r="F365" t="str">
        <x:v>Operative Porter</x:v>
      </x:c>
      <x:c r="G365" t="str">
        <x:v>399451K</x:v>
      </x:c>
      <x:c r="H365" t="str">
        <x:v>Royal Borough of Kensington and Chelsea</x:v>
      </x:c>
      <x:c r="I365" s="22" t="n">
        <x:v>6.5</x:v>
      </x:c>
      <x:c r="J365" t="str">
        <x:v>Worked</x:v>
      </x:c>
      <x:c r="K365" t="str">
        <x:v>Worked: 1 record(s) | Branch: Croydon | Role: Operative Porter | Jobs: 399451K | Customers: Royal Borough of Kensington and Chelsea | Hours: 6.5</x:v>
      </x:c>
      <x:c r="L365" t="str">
        <x:v>Include</x:v>
      </x:c>
    </x:row>
    <x:row r="366">
      <x:c r="A366" t="str">
        <x:v>E Rexhepi (B)|2026-07-03</x:v>
      </x:c>
      <x:c r="B366" s="888" t="n">
        <x:v>46206</x:v>
      </x:c>
      <x:c r="C366" t="str">
        <x:v>E Rexhepi (B)</x:v>
      </x:c>
      <x:c r="D366" t="str">
        <x:v>Permanent</x:v>
      </x:c>
      <x:c r="E366" t="str">
        <x:v>Croydon</x:v>
      </x:c>
      <x:c r="F366" t="str">
        <x:v>Operative Porter</x:v>
      </x:c>
      <x:c r="G366" t="str">
        <x:v>400111</x:v>
      </x:c>
      <x:c r="H366" t="str">
        <x:v>Bromley Central Library</x:v>
      </x:c>
      <x:c r="I366" s="22" t="n">
        <x:v>6.5</x:v>
      </x:c>
      <x:c r="J366" t="str">
        <x:v>Worked</x:v>
      </x:c>
      <x:c r="K366" t="str">
        <x:v>Worked: 1 record(s) | Branch: Croydon | Role: Operative Porter | Jobs: 400111 | Customers: Bromley Central Library | Hours: 6.5</x:v>
      </x:c>
      <x:c r="L366" t="str">
        <x:v>Include</x:v>
      </x:c>
    </x:row>
    <x:row r="367">
      <x:c r="A367" t="str">
        <x:v>E Rexhepi (B)|2026-07-04</x:v>
      </x:c>
      <x:c r="B367" s="888" t="n">
        <x:v>46207</x:v>
      </x:c>
      <x:c r="C367" t="str">
        <x:v>E Rexhepi (B)</x:v>
      </x:c>
      <x:c r="D367" t="str">
        <x:v>Permanent</x:v>
      </x:c>
      <x:c r="E367" t="str">
        <x:v>Croydon</x:v>
      </x:c>
      <x:c r="F367" t="str">
        <x:v>Operative Driver</x:v>
      </x:c>
      <x:c r="G367" t="str">
        <x:v>402937</x:v>
      </x:c>
      <x:c r="H367" t="str">
        <x:v>Hermes Investment Management Ltd</x:v>
      </x:c>
      <x:c r="I367" s="22" t="n">
        <x:v>7.5</x:v>
      </x:c>
      <x:c r="J367" t="str">
        <x:v>Worked</x:v>
      </x:c>
      <x:c r="K367" t="str">
        <x:v>Worked: 1 record(s) | Branch: Croydon | Role: Operative Driver | Jobs: 402937 | Customers: Hermes Investment Management Ltd | Hours: 7.5</x:v>
      </x:c>
      <x:c r="L367" t="str">
        <x:v>Include</x:v>
      </x:c>
    </x:row>
    <x:row r="368">
      <x:c r="A368" t="str">
        <x:v>E Rexhepi (B)|2026-07-06</x:v>
      </x:c>
      <x:c r="B368" s="888" t="n">
        <x:v>46209</x:v>
      </x:c>
      <x:c r="C368" t="str">
        <x:v>E Rexhepi (B)</x:v>
      </x:c>
      <x:c r="D368" t="str">
        <x:v>Permanent</x:v>
      </x:c>
      <x:c r="E368" t="str">
        <x:v>Croydon</x:v>
      </x:c>
      <x:c r="F368" t="str">
        <x:v>Operative Driver</x:v>
      </x:c>
      <x:c r="G368" t="str">
        <x:v>399451U</x:v>
      </x:c>
      <x:c r="H368" t="str">
        <x:v>Royal Borough of Kensington and Chelsea</x:v>
      </x:c>
      <x:c r="I368" s="22" t="n">
        <x:v>9</x:v>
      </x:c>
      <x:c r="J368" t="str">
        <x:v>Worked</x:v>
      </x:c>
      <x:c r="K368" t="str">
        <x:v>Worked: 1 record(s) | Branch: Croydon | Role: Operative Driver | Jobs: 399451U | Customers: Royal Borough of Kensington and Chelsea | Hours: 9.0</x:v>
      </x:c>
      <x:c r="L368" t="str">
        <x:v>Include</x:v>
      </x:c>
    </x:row>
    <x:row r="369">
      <x:c r="A369" t="str">
        <x:v>E Rexhepi (B)|2026-07-07</x:v>
      </x:c>
      <x:c r="B369" s="888" t="n">
        <x:v>46210</x:v>
      </x:c>
      <x:c r="C369" t="str">
        <x:v>E Rexhepi (B)</x:v>
      </x:c>
      <x:c r="D369" t="str">
        <x:v>Permanent</x:v>
      </x:c>
      <x:c r="E369" t="str">
        <x:v>Croydon</x:v>
      </x:c>
      <x:c r="F369" t="str">
        <x:v>Operative Porter</x:v>
      </x:c>
      <x:c r="G369" t="str">
        <x:v>400111</x:v>
      </x:c>
      <x:c r="H369" t="str">
        <x:v>Bromley Central Library</x:v>
      </x:c>
      <x:c r="I369" s="22" t="n">
        <x:v>6.5</x:v>
      </x:c>
      <x:c r="J369" t="str">
        <x:v>Worked</x:v>
      </x:c>
      <x:c r="K369" t="str">
        <x:v>Worked: 1 record(s) | Branch: Croydon | Role: Operative Porter | Jobs: 400111 | Customers: Bromley Central Library | Hours: 6.5</x:v>
      </x:c>
      <x:c r="L369" t="str">
        <x:v>Include</x:v>
      </x:c>
    </x:row>
    <x:row r="370">
      <x:c r="A370" t="str">
        <x:v>E Rexhepi (B)|2026-07-08</x:v>
      </x:c>
      <x:c r="B370" s="888" t="n">
        <x:v>46211</x:v>
      </x:c>
      <x:c r="C370" t="str">
        <x:v>E Rexhepi (B)</x:v>
      </x:c>
      <x:c r="D370" t="str">
        <x:v>Permanent</x:v>
      </x:c>
      <x:c r="E370" t="str">
        <x:v>Croydon</x:v>
      </x:c>
      <x:c r="F370" t="str">
        <x:v>Operative Porter</x:v>
      </x:c>
      <x:c r="G370" t="str">
        <x:v>400111</x:v>
      </x:c>
      <x:c r="H370" t="str">
        <x:v>Bromley Central Library</x:v>
      </x:c>
      <x:c r="I370" s="22" t="n">
        <x:v>6</x:v>
      </x:c>
      <x:c r="J370" t="str">
        <x:v>Worked</x:v>
      </x:c>
      <x:c r="K370" t="str">
        <x:v>Worked: 1 record(s) | Branch: Croydon | Role: Operative Porter | Jobs: 400111 | Customers: Bromley Central Library | Hours: 6.0</x:v>
      </x:c>
      <x:c r="L370" t="str">
        <x:v>Include</x:v>
      </x:c>
    </x:row>
    <x:row r="371">
      <x:c r="A371" t="str">
        <x:v>E Rexhepi (B)|2026-07-09</x:v>
      </x:c>
      <x:c r="B371" s="888" t="n">
        <x:v>46212</x:v>
      </x:c>
      <x:c r="C371" t="str">
        <x:v>E Rexhepi (B)</x:v>
      </x:c>
      <x:c r="D371" t="str">
        <x:v>Permanent</x:v>
      </x:c>
      <x:c r="E371" t="str">
        <x:v>Croydon</x:v>
      </x:c>
      <x:c r="F371" t="str">
        <x:v>Operative Porter</x:v>
      </x:c>
      <x:c r="G371" t="str">
        <x:v>400111</x:v>
      </x:c>
      <x:c r="H371" t="str">
        <x:v>Bromley Central Library</x:v>
      </x:c>
      <x:c r="I371" s="22" t="n">
        <x:v>8</x:v>
      </x:c>
      <x:c r="J371" t="str">
        <x:v>Worked</x:v>
      </x:c>
      <x:c r="K371" t="str">
        <x:v>Worked: 1 record(s) | Branch: Croydon | Role: Operative Porter | Jobs: 400111 | Customers: Bromley Central Library | Hours: 8.0</x:v>
      </x:c>
      <x:c r="L371" t="str">
        <x:v>Include</x:v>
      </x:c>
    </x:row>
    <x:row r="372">
      <x:c r="A372" t="str">
        <x:v>E Rexhepi (B)|2026-07-10</x:v>
      </x:c>
      <x:c r="B372" s="888" t="n">
        <x:v>46213</x:v>
      </x:c>
      <x:c r="C372" t="str">
        <x:v>E Rexhepi (B)</x:v>
      </x:c>
      <x:c r="D372" t="str">
        <x:v>Permanent</x:v>
      </x:c>
      <x:c r="E372" t="str">
        <x:v>Croydon</x:v>
      </x:c>
      <x:c r="F372" t="str">
        <x:v>Operative Porter</x:v>
      </x:c>
      <x:c r="G372" t="str">
        <x:v>400111</x:v>
      </x:c>
      <x:c r="H372" t="str">
        <x:v>Bromley Central Library</x:v>
      </x:c>
      <x:c r="I372" s="22" t="n">
        <x:v>6</x:v>
      </x:c>
      <x:c r="J372" t="str">
        <x:v>Worked</x:v>
      </x:c>
      <x:c r="K372" t="str">
        <x:v>Worked: 1 record(s) | Branch: Croydon | Role: Operative Porter | Jobs: 400111 | Customers: Bromley Central Library | Hours: 6.0</x:v>
      </x:c>
      <x:c r="L372" t="str">
        <x:v>Include</x:v>
      </x:c>
    </x:row>
    <x:row r="373">
      <x:c r="A373" t="str">
        <x:v>E Rexhepi (B)|2026-07-13</x:v>
      </x:c>
      <x:c r="B373" s="888" t="n">
        <x:v>46216</x:v>
      </x:c>
      <x:c r="C373" t="str">
        <x:v>E Rexhepi (B)</x:v>
      </x:c>
      <x:c r="D373" t="str">
        <x:v>Permanent</x:v>
      </x:c>
      <x:c r="E373" t="str">
        <x:v>Croydon</x:v>
      </x:c>
      <x:c r="F373" t="str">
        <x:v>Operative Porter</x:v>
      </x:c>
      <x:c r="G373" t="str">
        <x:v>400111</x:v>
      </x:c>
      <x:c r="H373" t="str">
        <x:v>Bromley Central Library</x:v>
      </x:c>
      <x:c r="I373" s="22" t="n">
        <x:v>6</x:v>
      </x:c>
      <x:c r="J373" t="str">
        <x:v>Worked</x:v>
      </x:c>
      <x:c r="K373" t="str">
        <x:v>Worked: 1 record(s) | Branch: Croydon | Role: Operative Porter | Jobs: 400111 | Customers: Bromley Central Library | Hours: 6.0</x:v>
      </x:c>
      <x:c r="L373" t="str">
        <x:v>Include</x:v>
      </x:c>
    </x:row>
    <x:row r="374">
      <x:c r="A374" t="str">
        <x:v>E Rexhepi (B)|2026-07-14</x:v>
      </x:c>
      <x:c r="B374" s="888" t="n">
        <x:v>46217</x:v>
      </x:c>
      <x:c r="C374" t="str">
        <x:v>E Rexhepi (B)</x:v>
      </x:c>
      <x:c r="D374" t="str">
        <x:v>Permanent</x:v>
      </x:c>
      <x:c r="E374" t="str">
        <x:v>Croydon</x:v>
      </x:c>
      <x:c r="F374" t="str">
        <x:v>Operative Porter</x:v>
      </x:c>
      <x:c r="G374" t="str">
        <x:v>400111</x:v>
      </x:c>
      <x:c r="H374" t="str">
        <x:v>Bromley Central Library</x:v>
      </x:c>
      <x:c r="I374" s="22" t="n">
        <x:v>7.5</x:v>
      </x:c>
      <x:c r="J374" t="str">
        <x:v>Worked</x:v>
      </x:c>
      <x:c r="K374" t="str">
        <x:v>Worked: 1 record(s) | Branch: Croydon | Role: Operative Porter | Jobs: 400111 | Customers: Bromley Central Library | Hours: 7.5</x:v>
      </x:c>
      <x:c r="L374" t="str">
        <x:v>Include</x:v>
      </x:c>
    </x:row>
    <x:row r="375">
      <x:c r="A375" t="str">
        <x:v>E Rexhepi (B)|2026-07-15</x:v>
      </x:c>
      <x:c r="B375" s="888" t="n">
        <x:v>46218</x:v>
      </x:c>
      <x:c r="C375" t="str">
        <x:v>E Rexhepi (B)</x:v>
      </x:c>
      <x:c r="D375" t="str">
        <x:v>Permanent</x:v>
      </x:c>
      <x:c r="E375" t="str">
        <x:v>Croydon</x:v>
      </x:c>
      <x:c r="F375" t="str">
        <x:v>Operative Porter</x:v>
      </x:c>
      <x:c r="G375" t="str">
        <x:v>400111</x:v>
      </x:c>
      <x:c r="H375" t="str">
        <x:v>Bromley Central Library</x:v>
      </x:c>
      <x:c r="I375" s="22" t="n">
        <x:v>7.5</x:v>
      </x:c>
      <x:c r="J375" t="str">
        <x:v>Worked</x:v>
      </x:c>
      <x:c r="K375" t="str">
        <x:v>Worked: 1 record(s) | Branch: Croydon | Role: Operative Porter | Jobs: 400111 | Customers: Bromley Central Library | Hours: 7.5</x:v>
      </x:c>
      <x:c r="L375" t="str">
        <x:v>Include</x:v>
      </x:c>
    </x:row>
    <x:row r="376">
      <x:c r="A376" t="str">
        <x:v>E Rexhepi (B)|2026-07-16</x:v>
      </x:c>
      <x:c r="B376" s="888" t="n">
        <x:v>46219</x:v>
      </x:c>
      <x:c r="C376" t="str">
        <x:v>E Rexhepi (B)</x:v>
      </x:c>
      <x:c r="D376" t="str">
        <x:v>Permanent</x:v>
      </x:c>
      <x:c r="E376" t="str">
        <x:v>Thurrock</x:v>
      </x:c>
      <x:c r="F376" t="str">
        <x:v>Operative Driver</x:v>
      </x:c>
      <x:c r="G376" t="str">
        <x:v>403333</x:v>
      </x:c>
      <x:c r="H376" t="str">
        <x:v>The AA</x:v>
      </x:c>
      <x:c r="I376" s="22" t="n">
        <x:v>7.5</x:v>
      </x:c>
      <x:c r="J376" t="str">
        <x:v>Worked</x:v>
      </x:c>
      <x:c r="K376" t="str">
        <x:v>Worked: 1 record(s) | Branch: Thurrock | Role: Operative Driver | Jobs: 403333 | Customers: The AA | Hours: 7.5</x:v>
      </x:c>
      <x:c r="L376" t="str">
        <x:v>Include</x:v>
      </x:c>
    </x:row>
    <x:row r="377">
      <x:c r="A377" t="str">
        <x:v>Ed Barnes|2026-07-01</x:v>
      </x:c>
      <x:c r="B377" s="888" t="n">
        <x:v>46204</x:v>
      </x:c>
      <x:c r="C377" t="str">
        <x:v>Ed Barnes</x:v>
      </x:c>
      <x:c r="D377" t="str">
        <x:v>Permanent</x:v>
      </x:c>
      <x:c r="E377" t="str">
        <x:v>Thurrock</x:v>
      </x:c>
      <x:c r="F377" t="str">
        <x:v>Operative Porter</x:v>
      </x:c>
      <x:c r="G377" t="str">
        <x:v>397246</x:v>
      </x:c>
      <x:c r="H377" t="str">
        <x:v>Ministry of Defence</x:v>
      </x:c>
      <x:c r="I377" s="22" t="n">
        <x:v>8.5</x:v>
      </x:c>
      <x:c r="J377" t="str">
        <x:v>Worked</x:v>
      </x:c>
      <x:c r="K377" t="str">
        <x:v>Worked: 1 record(s) | Branch: Thurrock | Role: Operative Porter | Jobs: 397246 | Customers: Ministry of Defence | Hours: 8.5</x:v>
      </x:c>
      <x:c r="L377" t="str">
        <x:v>Include</x:v>
      </x:c>
    </x:row>
    <x:row r="378">
      <x:c r="A378" t="str">
        <x:v>Ed Barnes|2026-07-02</x:v>
      </x:c>
      <x:c r="B378" s="888" t="n">
        <x:v>46205</x:v>
      </x:c>
      <x:c r="C378" t="str">
        <x:v>Ed Barnes</x:v>
      </x:c>
      <x:c r="D378" t="str">
        <x:v>Permanent</x:v>
      </x:c>
      <x:c r="E378" t="str">
        <x:v>Thurrock</x:v>
      </x:c>
      <x:c r="F378" t="str">
        <x:v>Operative Porter</x:v>
      </x:c>
      <x:c r="G378" t="str">
        <x:v>397246</x:v>
      </x:c>
      <x:c r="H378" t="str">
        <x:v>Ministry of Defence</x:v>
      </x:c>
      <x:c r="I378" s="22" t="n">
        <x:v>8.5</x:v>
      </x:c>
      <x:c r="J378" t="str">
        <x:v>Worked</x:v>
      </x:c>
      <x:c r="K378" t="str">
        <x:v>Worked: 1 record(s) | Branch: Thurrock | Role: Operative Porter | Jobs: 397246 | Customers: Ministry of Defence | Hours: 8.5</x:v>
      </x:c>
      <x:c r="L378" t="str">
        <x:v>Include</x:v>
      </x:c>
    </x:row>
    <x:row r="379">
      <x:c r="A379" t="str">
        <x:v>Ed Barnes|2026-07-06</x:v>
      </x:c>
      <x:c r="B379" s="888" t="n">
        <x:v>46209</x:v>
      </x:c>
      <x:c r="C379" t="str">
        <x:v>Ed Barnes</x:v>
      </x:c>
      <x:c r="D379" t="str">
        <x:v>Permanent</x:v>
      </x:c>
      <x:c r="E379" t="str">
        <x:v>Thurrock</x:v>
      </x:c>
      <x:c r="F379" t="str">
        <x:v>Operative Porter</x:v>
      </x:c>
      <x:c r="G379" t="str">
        <x:v>401175</x:v>
      </x:c>
      <x:c r="H379" t="str">
        <x:v>Hogan Lovells LLP</x:v>
      </x:c>
      <x:c r="I379" s="22" t="n">
        <x:v>11.5</x:v>
      </x:c>
      <x:c r="J379" t="str">
        <x:v>Worked</x:v>
      </x:c>
      <x:c r="K379" t="str">
        <x:v>Worked: 1 record(s) | Branch: Thurrock | Role: Operative Porter | Jobs: 401175 | Customers: Hogan Lovells LLP | Hours: 11.5</x:v>
      </x:c>
      <x:c r="L379" t="str">
        <x:v>Include</x:v>
      </x:c>
    </x:row>
    <x:row r="380">
      <x:c r="A380" t="str">
        <x:v>Ed Barnes|2026-07-07</x:v>
      </x:c>
      <x:c r="B380" s="888" t="n">
        <x:v>46210</x:v>
      </x:c>
      <x:c r="C380" t="str">
        <x:v>Ed Barnes</x:v>
      </x:c>
      <x:c r="D380" t="str">
        <x:v>Permanent</x:v>
      </x:c>
      <x:c r="E380" t="str">
        <x:v>Thurrock</x:v>
      </x:c>
      <x:c r="F380" t="str">
        <x:v>Operative Porter</x:v>
      </x:c>
      <x:c r="G380" t="str">
        <x:v>402575</x:v>
      </x:c>
      <x:c r="H380" t="str">
        <x:v>Latham &amp; Watkins</x:v>
      </x:c>
      <x:c r="I380" s="22" t="n">
        <x:v>8.5</x:v>
      </x:c>
      <x:c r="J380" t="str">
        <x:v>Worked</x:v>
      </x:c>
      <x:c r="K380" t="str">
        <x:v>Worked: 1 record(s) | Branch: Thurrock | Role: Operative Porter | Jobs: 402575 | Customers: Latham &amp; Watkins | Hours: 8.5</x:v>
      </x:c>
      <x:c r="L380" t="str">
        <x:v>Include</x:v>
      </x:c>
    </x:row>
    <x:row r="381">
      <x:c r="A381" t="str">
        <x:v>Ed Barnes|2026-07-08</x:v>
      </x:c>
      <x:c r="B381" s="888" t="n">
        <x:v>46211</x:v>
      </x:c>
      <x:c r="C381" t="str">
        <x:v>Ed Barnes</x:v>
      </x:c>
      <x:c r="D381" t="str">
        <x:v>Permanent</x:v>
      </x:c>
      <x:c r="E381" t="str">
        <x:v>Thurrock</x:v>
      </x:c>
      <x:c r="F381" t="str">
        <x:v>Operative Porter</x:v>
      </x:c>
      <x:c r="G381" t="str">
        <x:v>402575</x:v>
      </x:c>
      <x:c r="H381" t="str">
        <x:v>Latham &amp; Watkins</x:v>
      </x:c>
      <x:c r="I381" s="22" t="n">
        <x:v>8.5</x:v>
      </x:c>
      <x:c r="J381" t="str">
        <x:v>Worked</x:v>
      </x:c>
      <x:c r="K381" t="str">
        <x:v>Worked: 1 record(s) | Branch: Thurrock | Role: Operative Porter | Jobs: 402575 | Customers: Latham &amp; Watkins | Hours: 8.5</x:v>
      </x:c>
      <x:c r="L381" t="str">
        <x:v>Include</x:v>
      </x:c>
    </x:row>
    <x:row r="382">
      <x:c r="A382" t="str">
        <x:v>Ed Barnes|2026-07-09</x:v>
      </x:c>
      <x:c r="B382" s="888" t="n">
        <x:v>46212</x:v>
      </x:c>
      <x:c r="C382" t="str">
        <x:v>Ed Barnes</x:v>
      </x:c>
      <x:c r="D382" t="str">
        <x:v>Permanent</x:v>
      </x:c>
      <x:c r="E382" t="str">
        <x:v>Thurrock</x:v>
      </x:c>
      <x:c r="F382" t="str">
        <x:v>Operative Porter</x:v>
      </x:c>
      <x:c r="G382" t="str">
        <x:v>401175</x:v>
      </x:c>
      <x:c r="H382" t="str">
        <x:v>Hogan Lovells LLP</x:v>
      </x:c>
      <x:c r="I382" s="22" t="n">
        <x:v>9.5</x:v>
      </x:c>
      <x:c r="J382" t="str">
        <x:v>Worked</x:v>
      </x:c>
      <x:c r="K382" t="str">
        <x:v>Worked: 1 record(s) | Branch: Thurrock | Role: Operative Porter | Jobs: 401175 | Customers: Hogan Lovells LLP | Hours: 9.5</x:v>
      </x:c>
      <x:c r="L382" t="str">
        <x:v>Include</x:v>
      </x:c>
    </x:row>
    <x:row r="383">
      <x:c r="A383" t="str">
        <x:v>Ed Barnes|2026-07-10</x:v>
      </x:c>
      <x:c r="B383" s="888" t="n">
        <x:v>46213</x:v>
      </x:c>
      <x:c r="C383" t="str">
        <x:v>Ed Barnes</x:v>
      </x:c>
      <x:c r="D383" t="str">
        <x:v>Permanent</x:v>
      </x:c>
      <x:c r="E383" t="str">
        <x:v>Thurrock</x:v>
      </x:c>
      <x:c r="F383" t="str">
        <x:v>Operative Porter</x:v>
      </x:c>
      <x:c r="G383" t="str">
        <x:v>403271</x:v>
      </x:c>
      <x:c r="H383" t="str">
        <x:v>BNP Paribas Limited</x:v>
      </x:c>
      <x:c r="I383" s="22" t="n">
        <x:v>9</x:v>
      </x:c>
      <x:c r="J383" t="str">
        <x:v>Worked</x:v>
      </x:c>
      <x:c r="K383" t="str">
        <x:v>Worked: 1 record(s) | Branch: Thurrock | Role: Operative Porter | Jobs: 403271 | Customers: BNP Paribas Limited | Hours: 9.0</x:v>
      </x:c>
      <x:c r="L383" t="str">
        <x:v>Include</x:v>
      </x:c>
    </x:row>
    <x:row r="384">
      <x:c r="A384" t="str">
        <x:v>Ed Barnes|2026-07-13</x:v>
      </x:c>
      <x:c r="B384" s="888" t="n">
        <x:v>46216</x:v>
      </x:c>
      <x:c r="C384" t="str">
        <x:v>Ed Barnes</x:v>
      </x:c>
      <x:c r="D384" t="str">
        <x:v>Permanent</x:v>
      </x:c>
      <x:c r="E384" t="str">
        <x:v>Thurrock</x:v>
      </x:c>
      <x:c r="F384" t="str">
        <x:v>Operative Porter</x:v>
      </x:c>
      <x:c r="G384" t="str">
        <x:v>400033</x:v>
      </x:c>
      <x:c r="H384" t="str">
        <x:v>Ministry of Defence</x:v>
      </x:c>
      <x:c r="I384" s="22" t="n">
        <x:v>15</x:v>
      </x:c>
      <x:c r="J384" t="str">
        <x:v>Worked</x:v>
      </x:c>
      <x:c r="K384" t="str">
        <x:v>Worked: 1 record(s) | Branch: Thurrock | Role: Operative Porter | Jobs: 400033 | Customers: Ministry of Defence | Hours: 15.0</x:v>
      </x:c>
      <x:c r="L384" t="str">
        <x:v>Include</x:v>
      </x:c>
    </x:row>
    <x:row r="385">
      <x:c r="A385" t="str">
        <x:v>Ed Barnes|2026-07-14</x:v>
      </x:c>
      <x:c r="B385" s="888" t="n">
        <x:v>46217</x:v>
      </x:c>
      <x:c r="C385" t="str">
        <x:v>Ed Barnes</x:v>
      </x:c>
      <x:c r="D385" t="str">
        <x:v>Permanent</x:v>
      </x:c>
      <x:c r="E385" t="str">
        <x:v>Thurrock</x:v>
      </x:c>
      <x:c r="F385" t="str">
        <x:v>Operative Porter</x:v>
      </x:c>
      <x:c r="G385" t="str">
        <x:v>400033</x:v>
      </x:c>
      <x:c r="H385" t="str">
        <x:v>Ministry of Defence</x:v>
      </x:c>
      <x:c r="I385" s="22" t="n">
        <x:v>16.5</x:v>
      </x:c>
      <x:c r="J385" t="str">
        <x:v>Worked</x:v>
      </x:c>
      <x:c r="K385" t="str">
        <x:v>Worked: 1 record(s) | Branch: Thurrock | Role: Operative Porter | Jobs: 400033 | Customers: Ministry of Defence | Hours: 16.5</x:v>
      </x:c>
      <x:c r="L385" t="str">
        <x:v>Include</x:v>
      </x:c>
    </x:row>
    <x:row r="386">
      <x:c r="A386" t="str">
        <x:v>Ed Barnes|2026-07-15</x:v>
      </x:c>
      <x:c r="B386" s="888" t="n">
        <x:v>46218</x:v>
      </x:c>
      <x:c r="C386" t="str">
        <x:v>Ed Barnes</x:v>
      </x:c>
      <x:c r="D386" t="str">
        <x:v>Permanent</x:v>
      </x:c>
      <x:c r="E386" t="str">
        <x:v>Thurrock</x:v>
      </x:c>
      <x:c r="F386" t="str">
        <x:v>Operative Porter</x:v>
      </x:c>
      <x:c r="G386" t="str">
        <x:v>400033</x:v>
      </x:c>
      <x:c r="H386" t="str">
        <x:v>Ministry of Defence</x:v>
      </x:c>
      <x:c r="I386" s="22" t="n">
        <x:v>9.5</x:v>
      </x:c>
      <x:c r="J386" t="str">
        <x:v>Worked</x:v>
      </x:c>
      <x:c r="K386" t="str">
        <x:v>Worked: 1 record(s) | Branch: Thurrock | Role: Operative Porter | Jobs: 400033 | Customers: Ministry of Defence | Hours: 9.5</x:v>
      </x:c>
      <x:c r="L386" t="str">
        <x:v>Include</x:v>
      </x:c>
    </x:row>
    <x:row r="387">
      <x:c r="A387" t="str">
        <x:v>Ed Barnes|2026-07-16</x:v>
      </x:c>
      <x:c r="B387" s="888" t="n">
        <x:v>46219</x:v>
      </x:c>
      <x:c r="C387" t="str">
        <x:v>Ed Barnes</x:v>
      </x:c>
      <x:c r="D387" t="str">
        <x:v>Permanent</x:v>
      </x:c>
      <x:c r="E387" t="str">
        <x:v>Thurrock</x:v>
      </x:c>
      <x:c r="F387" t="str">
        <x:v>Operative Porter</x:v>
      </x:c>
      <x:c r="G387" t="str">
        <x:v>400033</x:v>
      </x:c>
      <x:c r="H387" t="str">
        <x:v>Ministry of Defence</x:v>
      </x:c>
      <x:c r="I387" s="22" t="n">
        <x:v>7.5</x:v>
      </x:c>
      <x:c r="J387" t="str">
        <x:v>Worked</x:v>
      </x:c>
      <x:c r="K387" t="str">
        <x:v>Worked: 1 record(s) | Branch: Thurrock | Role: Operative Porter | Jobs: 400033 | Customers: Ministry of Defence | Hours: 7.5</x:v>
      </x:c>
      <x:c r="L387" t="str">
        <x:v>Include</x:v>
      </x:c>
    </x:row>
    <x:row r="388">
      <x:c r="A388" t="str">
        <x:v>Emin Ahmed|2026-07-01</x:v>
      </x:c>
      <x:c r="B388" s="888" t="n">
        <x:v>46204</x:v>
      </x:c>
      <x:c r="C388" t="str">
        <x:v>Emin Ahmed</x:v>
      </x:c>
      <x:c r="D388" t="str">
        <x:v>Permanent</x:v>
      </x:c>
      <x:c r="E388" t="str">
        <x:v>Birmingham</x:v>
      </x:c>
      <x:c r="F388" t="str">
        <x:v>Operative Driver</x:v>
      </x:c>
      <x:c r="G388" t="str">
        <x:v>402916, 403081</x:v>
      </x:c>
      <x:c r="H388" t="str">
        <x:v>Equans Services Limited; Midland Heart</x:v>
      </x:c>
      <x:c r="I388" s="22" t="n">
        <x:v>11</x:v>
      </x:c>
      <x:c r="J388" t="str">
        <x:v>Worked — 2 records</x:v>
      </x:c>
      <x:c r="K388" t="str">
        <x:v>Worked: 2 record(s) | Branch: Birmingham | Role: Operative Driver | Jobs: 402916, 403081 | Customers: Equans Services Limited; Midland Heart | Hours: 11.0</x:v>
      </x:c>
      <x:c r="L388" t="str">
        <x:v>Include</x:v>
      </x:c>
    </x:row>
    <x:row r="389">
      <x:c r="A389" t="str">
        <x:v>Emin Ahmed|2026-07-03</x:v>
      </x:c>
      <x:c r="B389" s="888" t="n">
        <x:v>46206</x:v>
      </x:c>
      <x:c r="C389" t="str">
        <x:v>Emin Ahmed</x:v>
      </x:c>
      <x:c r="D389" t="str">
        <x:v>Permanent</x:v>
      </x:c>
      <x:c r="E389" t="str">
        <x:v>Birmingham</x:v>
      </x:c>
      <x:c r="F389" t="str">
        <x:v>Operative Driver</x:v>
      </x:c>
      <x:c r="G389" t="str">
        <x:v>401084</x:v>
      </x:c>
      <x:c r="H389" t="str">
        <x:v>Total System Services Processing Europe Ltd</x:v>
      </x:c>
      <x:c r="I389" s="22" t="n">
        <x:v>9</x:v>
      </x:c>
      <x:c r="J389" t="str">
        <x:v>Worked</x:v>
      </x:c>
      <x:c r="K389" t="str">
        <x:v>Worked: 1 record(s) | Branch: Birmingham | Role: Operative Driver | Jobs: 401084 | Customers: Total System Services Processing Europe Ltd | Hours: 9.0</x:v>
      </x:c>
      <x:c r="L389" t="str">
        <x:v>Include</x:v>
      </x:c>
    </x:row>
    <x:row r="390">
      <x:c r="A390" t="str">
        <x:v>Emin Ahmed|2026-07-06</x:v>
      </x:c>
      <x:c r="B390" s="888" t="n">
        <x:v>46209</x:v>
      </x:c>
      <x:c r="C390" t="str">
        <x:v>Emin Ahmed</x:v>
      </x:c>
      <x:c r="D390" t="str">
        <x:v>Permanent</x:v>
      </x:c>
      <x:c r="E390" t="str">
        <x:v>Birmingham, Oxford</x:v>
      </x:c>
      <x:c r="F390" t="str">
        <x:v>Operative Driver</x:v>
      </x:c>
      <x:c r="G390" t="str">
        <x:v>401554, 386884X</x:v>
      </x:c>
      <x:c r="H390" t="str">
        <x:v>CPM/Omnicom; Harrow Green</x:v>
      </x:c>
      <x:c r="I390" s="22" t="n">
        <x:v>17.5</x:v>
      </x:c>
      <x:c r="J390" t="str">
        <x:v>Worked — 2 records</x:v>
      </x:c>
      <x:c r="K390" t="str">
        <x:v>Worked: 2 record(s) | Branch: Birmingham, Oxford | Role: Operative Driver | Jobs: 401554, 386884X | Customers: CPM/Omnicom; Harrow Green | Hours: 17.5</x:v>
      </x:c>
      <x:c r="L390" t="str">
        <x:v>Include</x:v>
      </x:c>
    </x:row>
    <x:row r="391">
      <x:c r="A391" t="str">
        <x:v>Emin Ahmed|2026-07-07</x:v>
      </x:c>
      <x:c r="B391" s="888" t="n">
        <x:v>46210</x:v>
      </x:c>
      <x:c r="C391" t="str">
        <x:v>Emin Ahmed</x:v>
      </x:c>
      <x:c r="D391" t="str">
        <x:v>Permanent</x:v>
      </x:c>
      <x:c r="E391" t="str">
        <x:v>Birmingham</x:v>
      </x:c>
      <x:c r="F391" t="str">
        <x:v>Operative Driver</x:v>
      </x:c>
      <x:c r="G391" t="str">
        <x:v>403133</x:v>
      </x:c>
      <x:c r="H391" t="str">
        <x:v>THE MULBERRY BUSH ORGANISATION LTD</x:v>
      </x:c>
      <x:c r="I391" s="22" t="n">
        <x:v>8.5</x:v>
      </x:c>
      <x:c r="J391" t="str">
        <x:v>Worked</x:v>
      </x:c>
      <x:c r="K391" t="str">
        <x:v>Worked: 1 record(s) | Branch: Birmingham | Role: Operative Driver | Jobs: 403133 | Customers: THE MULBERRY BUSH ORGANISATION LTD | Hours: 8.5</x:v>
      </x:c>
      <x:c r="L391" t="str">
        <x:v>Include</x:v>
      </x:c>
    </x:row>
    <x:row r="392">
      <x:c r="A392" t="str">
        <x:v>Emin Ahmed|2026-07-08</x:v>
      </x:c>
      <x:c r="B392" s="888" t="n">
        <x:v>46211</x:v>
      </x:c>
      <x:c r="C392" t="str">
        <x:v>Emin Ahmed</x:v>
      </x:c>
      <x:c r="D392" t="str">
        <x:v>Permanent</x:v>
      </x:c>
      <x:c r="E392" t="str">
        <x:v>Birmingham</x:v>
      </x:c>
      <x:c r="F392" t="str">
        <x:v>Operative Driver</x:v>
      </x:c>
      <x:c r="G392" t="str">
        <x:v>401198</x:v>
      </x:c>
      <x:c r="H392" t="str">
        <x:v>The Open University</x:v>
      </x:c>
      <x:c r="I392" s="22" t="n">
        <x:v>8</x:v>
      </x:c>
      <x:c r="J392" t="str">
        <x:v>Worked</x:v>
      </x:c>
      <x:c r="K392" t="str">
        <x:v>Worked: 1 record(s) | Branch: Birmingham | Role: Operative Driver | Jobs: 401198 | Customers: The Open University | Hours: 8.0</x:v>
      </x:c>
      <x:c r="L392" t="str">
        <x:v>Include</x:v>
      </x:c>
    </x:row>
    <x:row r="393">
      <x:c r="A393" t="str">
        <x:v>Emin Ahmed|2026-07-09</x:v>
      </x:c>
      <x:c r="B393" s="888" t="n">
        <x:v>46212</x:v>
      </x:c>
      <x:c r="C393" t="str">
        <x:v>Emin Ahmed</x:v>
      </x:c>
      <x:c r="D393" t="str">
        <x:v>Permanent</x:v>
      </x:c>
      <x:c r="E393" t="str">
        <x:v>Birmingham</x:v>
      </x:c>
      <x:c r="F393" t="str">
        <x:v>Operative Driver</x:v>
      </x:c>
      <x:c r="G393" t="str">
        <x:v>401198</x:v>
      </x:c>
      <x:c r="H393" t="str">
        <x:v>The Open University</x:v>
      </x:c>
      <x:c r="I393" s="22" t="n">
        <x:v>10.75</x:v>
      </x:c>
      <x:c r="J393" t="str">
        <x:v>Worked</x:v>
      </x:c>
      <x:c r="K393" t="str">
        <x:v>Worked: 1 record(s) | Branch: Birmingham | Role: Operative Driver | Jobs: 401198 | Customers: The Open University | Hours: 10.8</x:v>
      </x:c>
      <x:c r="L393" t="str">
        <x:v>Include</x:v>
      </x:c>
    </x:row>
    <x:row r="394">
      <x:c r="A394" t="str">
        <x:v>Emin Ahmed|2026-07-10</x:v>
      </x:c>
      <x:c r="B394" s="888" t="n">
        <x:v>46213</x:v>
      </x:c>
      <x:c r="C394" t="str">
        <x:v>Emin Ahmed</x:v>
      </x:c>
      <x:c r="D394" t="str">
        <x:v>Permanent</x:v>
      </x:c>
      <x:c r="E394" t="str">
        <x:v>Birmingham</x:v>
      </x:c>
      <x:c r="F394" t="str">
        <x:v>Operative Driver</x:v>
      </x:c>
      <x:c r="G394" t="str">
        <x:v>401198</x:v>
      </x:c>
      <x:c r="H394" t="str">
        <x:v>The Open University</x:v>
      </x:c>
      <x:c r="I394" s="22" t="n">
        <x:v>11.5</x:v>
      </x:c>
      <x:c r="J394" t="str">
        <x:v>Worked</x:v>
      </x:c>
      <x:c r="K394" t="str">
        <x:v>Worked: 1 record(s) | Branch: Birmingham | Role: Operative Driver | Jobs: 401198 | Customers: The Open University | Hours: 11.5</x:v>
      </x:c>
      <x:c r="L394" t="str">
        <x:v>Include</x:v>
      </x:c>
    </x:row>
    <x:row r="395">
      <x:c r="A395" t="str">
        <x:v>Emin Ahmed|2026-07-13</x:v>
      </x:c>
      <x:c r="B395" s="888" t="n">
        <x:v>46216</x:v>
      </x:c>
      <x:c r="C395" t="str">
        <x:v>Emin Ahmed</x:v>
      </x:c>
      <x:c r="D395" t="str">
        <x:v>Permanent</x:v>
      </x:c>
      <x:c r="E395" t="str">
        <x:v>Birmingham</x:v>
      </x:c>
      <x:c r="F395" t="str">
        <x:v>Operative Driver</x:v>
      </x:c>
      <x:c r="G395" t="str">
        <x:v>401198</x:v>
      </x:c>
      <x:c r="H395" t="str">
        <x:v>The Open University</x:v>
      </x:c>
      <x:c r="I395" s="22" t="n">
        <x:v>6.5</x:v>
      </x:c>
      <x:c r="J395" t="str">
        <x:v>Worked</x:v>
      </x:c>
      <x:c r="K395" t="str">
        <x:v>Worked: 1 record(s) | Branch: Birmingham | Role: Operative Driver | Jobs: 401198 | Customers: The Open University | Hours: 6.5</x:v>
      </x:c>
      <x:c r="L395" t="str">
        <x:v>Include</x:v>
      </x:c>
    </x:row>
    <x:row r="396">
      <x:c r="A396" t="str">
        <x:v>Emin Ahmed|2026-07-14</x:v>
      </x:c>
      <x:c r="B396" s="888" t="n">
        <x:v>46217</x:v>
      </x:c>
      <x:c r="C396" t="str">
        <x:v>Emin Ahmed</x:v>
      </x:c>
      <x:c r="D396" t="str">
        <x:v>Permanent</x:v>
      </x:c>
      <x:c r="E396" t="str">
        <x:v>Birmingham</x:v>
      </x:c>
      <x:c r="F396" t="str">
        <x:v>Operative Driver</x:v>
      </x:c>
      <x:c r="G396" t="str">
        <x:v>401198</x:v>
      </x:c>
      <x:c r="H396" t="str">
        <x:v>The Open University</x:v>
      </x:c>
      <x:c r="I396" s="22" t="n">
        <x:v>8.5</x:v>
      </x:c>
      <x:c r="J396" t="str">
        <x:v>Worked</x:v>
      </x:c>
      <x:c r="K396" t="str">
        <x:v>Worked: 1 record(s) | Branch: Birmingham | Role: Operative Driver | Jobs: 401198 | Customers: The Open University | Hours: 8.5</x:v>
      </x:c>
      <x:c r="L396" t="str">
        <x:v>Include</x:v>
      </x:c>
    </x:row>
    <x:row r="397">
      <x:c r="A397" t="str">
        <x:v>Emin Ahmed|2026-07-15</x:v>
      </x:c>
      <x:c r="B397" s="888" t="n">
        <x:v>46218</x:v>
      </x:c>
      <x:c r="C397" t="str">
        <x:v>Emin Ahmed</x:v>
      </x:c>
      <x:c r="D397" t="str">
        <x:v>Permanent</x:v>
      </x:c>
      <x:c r="E397" t="str">
        <x:v>Birmingham</x:v>
      </x:c>
      <x:c r="F397" t="str">
        <x:v>Operative Driver</x:v>
      </x:c>
      <x:c r="G397" t="str">
        <x:v>401198</x:v>
      </x:c>
      <x:c r="H397" t="str">
        <x:v>The Open University</x:v>
      </x:c>
      <x:c r="I397" s="22" t="n">
        <x:v>6.5</x:v>
      </x:c>
      <x:c r="J397" t="str">
        <x:v>Worked</x:v>
      </x:c>
      <x:c r="K397" t="str">
        <x:v>Worked: 1 record(s) | Branch: Birmingham | Role: Operative Driver | Jobs: 401198 | Customers: The Open University | Hours: 6.5</x:v>
      </x:c>
      <x:c r="L397" t="str">
        <x:v>Include</x:v>
      </x:c>
    </x:row>
    <x:row r="398">
      <x:c r="A398" t="str">
        <x:v>Emin Ahmed|2026-07-16</x:v>
      </x:c>
      <x:c r="B398" s="888" t="n">
        <x:v>46219</x:v>
      </x:c>
      <x:c r="C398" t="str">
        <x:v>Emin Ahmed</x:v>
      </x:c>
      <x:c r="D398" t="str">
        <x:v>Permanent</x:v>
      </x:c>
      <x:c r="E398" t="str">
        <x:v>Birmingham</x:v>
      </x:c>
      <x:c r="F398" t="str">
        <x:v>Operative Driver</x:v>
      </x:c>
      <x:c r="G398" t="str">
        <x:v>389259, 401198</x:v>
      </x:c>
      <x:c r="H398" t="str">
        <x:v>Buxton Museum and Art Gallery; The Open University</x:v>
      </x:c>
      <x:c r="I398" s="22" t="n">
        <x:v>12.75</x:v>
      </x:c>
      <x:c r="J398" t="str">
        <x:v>Worked — 2 records</x:v>
      </x:c>
      <x:c r="K398" t="str">
        <x:v>Worked: 2 record(s) | Branch: Birmingham | Role: Operative Driver | Jobs: 389259, 401198 | Customers: Buxton Museum and Art Gallery; The Open University | Hours: 12.8</x:v>
      </x:c>
      <x:c r="L398" t="str">
        <x:v>Include</x:v>
      </x:c>
    </x:row>
    <x:row r="399">
      <x:c r="A399" t="str">
        <x:v>G Disbrey|2026-07-01</x:v>
      </x:c>
      <x:c r="B399" s="888" t="n">
        <x:v>46204</x:v>
      </x:c>
      <x:c r="C399" t="str">
        <x:v>G Disbrey</x:v>
      </x:c>
      <x:c r="D399" t="str">
        <x:v>Permanent</x:v>
      </x:c>
      <x:c r="E399" t="str">
        <x:v>Thurrock</x:v>
      </x:c>
      <x:c r="F399" t="str">
        <x:v>Operative Porter</x:v>
      </x:c>
      <x:c r="G399" t="str">
        <x:v>401175</x:v>
      </x:c>
      <x:c r="H399" t="str">
        <x:v>Hogan Lovells LLP</x:v>
      </x:c>
      <x:c r="I399" s="22" t="n">
        <x:v>9.5</x:v>
      </x:c>
      <x:c r="J399" t="str">
        <x:v>Worked</x:v>
      </x:c>
      <x:c r="K399" t="str">
        <x:v>Worked: 1 record(s) | Branch: Thurrock | Role: Operative Porter | Jobs: 401175 | Customers: Hogan Lovells LLP | Hours: 9.5</x:v>
      </x:c>
      <x:c r="L399" t="str">
        <x:v>Include</x:v>
      </x:c>
    </x:row>
    <x:row r="400">
      <x:c r="A400" t="str">
        <x:v>G Disbrey|2026-07-02</x:v>
      </x:c>
      <x:c r="B400" s="888" t="n">
        <x:v>46205</x:v>
      </x:c>
      <x:c r="C400" t="str">
        <x:v>G Disbrey</x:v>
      </x:c>
      <x:c r="D400" t="str">
        <x:v>Permanent</x:v>
      </x:c>
      <x:c r="E400" t="str">
        <x:v>Thurrock</x:v>
      </x:c>
      <x:c r="F400" t="str">
        <x:v>Operative Skilled</x:v>
      </x:c>
      <x:c r="G400" t="str">
        <x:v>401175</x:v>
      </x:c>
      <x:c r="H400" t="str">
        <x:v>Hogan Lovells LLP</x:v>
      </x:c>
      <x:c r="I400" s="22" t="n">
        <x:v>5.5</x:v>
      </x:c>
      <x:c r="J400" t="str">
        <x:v>Worked</x:v>
      </x:c>
      <x:c r="K400" t="str">
        <x:v>Worked: 1 record(s) | Branch: Thurrock | Role: Operative Skilled | Jobs: 401175 | Customers: Hogan Lovells LLP | Hours: 5.5</x:v>
      </x:c>
      <x:c r="L400" t="str">
        <x:v>Include</x:v>
      </x:c>
    </x:row>
    <x:row r="401">
      <x:c r="A401" t="str">
        <x:v>G Disbrey|2026-07-03</x:v>
      </x:c>
      <x:c r="B401" s="888" t="n">
        <x:v>46206</x:v>
      </x:c>
      <x:c r="C401" t="str">
        <x:v>G Disbrey</x:v>
      </x:c>
      <x:c r="D401" t="str">
        <x:v>Permanent</x:v>
      </x:c>
      <x:c r="E401" t="str">
        <x:v>Thurrock</x:v>
      </x:c>
      <x:c r="F401" t="str">
        <x:v>Operative Skilled</x:v>
      </x:c>
      <x:c r="G401" t="str">
        <x:v>401175</x:v>
      </x:c>
      <x:c r="H401" t="str">
        <x:v>Hogan Lovells LLP</x:v>
      </x:c>
      <x:c r="I401" s="22" t="n">
        <x:v>8.5</x:v>
      </x:c>
      <x:c r="J401" t="str">
        <x:v>Worked</x:v>
      </x:c>
      <x:c r="K401" t="str">
        <x:v>Worked: 1 record(s) | Branch: Thurrock | Role: Operative Skilled | Jobs: 401175 | Customers: Hogan Lovells LLP | Hours: 8.5</x:v>
      </x:c>
      <x:c r="L401" t="str">
        <x:v>Include</x:v>
      </x:c>
    </x:row>
    <x:row r="402">
      <x:c r="A402" t="str">
        <x:v>G Disbrey|2026-07-06</x:v>
      </x:c>
      <x:c r="B402" s="888" t="n">
        <x:v>46209</x:v>
      </x:c>
      <x:c r="C402" t="str">
        <x:v>G Disbrey</x:v>
      </x:c>
      <x:c r="D402" t="str">
        <x:v>Permanent</x:v>
      </x:c>
      <x:c r="E402" t="str">
        <x:v>Thurrock</x:v>
      </x:c>
      <x:c r="F402" t="str">
        <x:v>Operative Skilled</x:v>
      </x:c>
      <x:c r="G402" t="str">
        <x:v>401175</x:v>
      </x:c>
      <x:c r="H402" t="str">
        <x:v>Hogan Lovells LLP</x:v>
      </x:c>
      <x:c r="I402" s="22" t="n">
        <x:v>11.5</x:v>
      </x:c>
      <x:c r="J402" t="str">
        <x:v>Worked</x:v>
      </x:c>
      <x:c r="K402" t="str">
        <x:v>Worked: 1 record(s) | Branch: Thurrock | Role: Operative Skilled | Jobs: 401175 | Customers: Hogan Lovells LLP | Hours: 11.5</x:v>
      </x:c>
      <x:c r="L402" t="str">
        <x:v>Include</x:v>
      </x:c>
    </x:row>
    <x:row r="403">
      <x:c r="A403" t="str">
        <x:v>G Disbrey|2026-07-07</x:v>
      </x:c>
      <x:c r="B403" s="888" t="n">
        <x:v>46210</x:v>
      </x:c>
      <x:c r="C403" t="str">
        <x:v>G Disbrey</x:v>
      </x:c>
      <x:c r="D403" t="str">
        <x:v>Permanent</x:v>
      </x:c>
      <x:c r="E403" t="str">
        <x:v>Thurrock</x:v>
      </x:c>
      <x:c r="F403" t="str">
        <x:v>Operative Skilled</x:v>
      </x:c>
      <x:c r="G403" t="str">
        <x:v>401175</x:v>
      </x:c>
      <x:c r="H403" t="str">
        <x:v>Hogan Lovells LLP</x:v>
      </x:c>
      <x:c r="I403" s="22" t="n">
        <x:v>10</x:v>
      </x:c>
      <x:c r="J403" t="str">
        <x:v>Worked</x:v>
      </x:c>
      <x:c r="K403" t="str">
        <x:v>Worked: 1 record(s) | Branch: Thurrock | Role: Operative Skilled | Jobs: 401175 | Customers: Hogan Lovells LLP | Hours: 10.0</x:v>
      </x:c>
      <x:c r="L403" t="str">
        <x:v>Include</x:v>
      </x:c>
    </x:row>
    <x:row r="404">
      <x:c r="A404" t="str">
        <x:v>G Disbrey|2026-07-08</x:v>
      </x:c>
      <x:c r="B404" s="888" t="n">
        <x:v>46211</x:v>
      </x:c>
      <x:c r="C404" t="str">
        <x:v>G Disbrey</x:v>
      </x:c>
      <x:c r="D404" t="str">
        <x:v>Permanent</x:v>
      </x:c>
      <x:c r="E404" t="str">
        <x:v>Thurrock</x:v>
      </x:c>
      <x:c r="F404" t="str">
        <x:v>Operative Porter</x:v>
      </x:c>
      <x:c r="G404" t="str">
        <x:v>401175</x:v>
      </x:c>
      <x:c r="H404" t="str">
        <x:v>Hogan Lovells LLP</x:v>
      </x:c>
      <x:c r="I404" s="22" t="n">
        <x:v>10</x:v>
      </x:c>
      <x:c r="J404" t="str">
        <x:v>Worked</x:v>
      </x:c>
      <x:c r="K404" t="str">
        <x:v>Worked: 1 record(s) | Branch: Thurrock | Role: Operative Porter | Jobs: 401175 | Customers: Hogan Lovells LLP | Hours: 10.0</x:v>
      </x:c>
      <x:c r="L404" t="str">
        <x:v>Include</x:v>
      </x:c>
    </x:row>
    <x:row r="405">
      <x:c r="A405" t="str">
        <x:v>G Disbrey|2026-07-09</x:v>
      </x:c>
      <x:c r="B405" s="888" t="n">
        <x:v>46212</x:v>
      </x:c>
      <x:c r="C405" t="str">
        <x:v>G Disbrey</x:v>
      </x:c>
      <x:c r="D405" t="str">
        <x:v>Permanent</x:v>
      </x:c>
      <x:c r="E405" t="str">
        <x:v>Thurrock</x:v>
      </x:c>
      <x:c r="F405" t="str">
        <x:v>Operative Skilled</x:v>
      </x:c>
      <x:c r="G405" t="str">
        <x:v>402929</x:v>
      </x:c>
      <x:c r="H405" t="str">
        <x:v>Cadwalader Wickersham &amp; Taft LLP</x:v>
      </x:c>
      <x:c r="I405" s="22" t="n">
        <x:v>10.5</x:v>
      </x:c>
      <x:c r="J405" t="str">
        <x:v>Worked</x:v>
      </x:c>
      <x:c r="K405" t="str">
        <x:v>Worked: 1 record(s) | Branch: Thurrock | Role: Operative Skilled | Jobs: 402929 | Customers: Cadwalader Wickersham &amp; Taft LLP | Hours: 10.5</x:v>
      </x:c>
      <x:c r="L405" t="str">
        <x:v>Include</x:v>
      </x:c>
    </x:row>
    <x:row r="406">
      <x:c r="A406" t="str">
        <x:v>G Disbrey|2026-07-10</x:v>
      </x:c>
      <x:c r="B406" s="888" t="n">
        <x:v>46213</x:v>
      </x:c>
      <x:c r="C406" t="str">
        <x:v>G Disbrey</x:v>
      </x:c>
      <x:c r="D406" t="str">
        <x:v>Permanent</x:v>
      </x:c>
      <x:c r="E406" t="str">
        <x:v>Thurrock</x:v>
      </x:c>
      <x:c r="F406" t="str">
        <x:v>Operative Skilled</x:v>
      </x:c>
      <x:c r="G406" t="str">
        <x:v>402575</x:v>
      </x:c>
      <x:c r="H406" t="str">
        <x:v>Latham &amp; Watkins</x:v>
      </x:c>
      <x:c r="I406" s="22" t="n">
        <x:v>10</x:v>
      </x:c>
      <x:c r="J406" t="str">
        <x:v>Worked</x:v>
      </x:c>
      <x:c r="K406" t="str">
        <x:v>Worked: 1 record(s) | Branch: Thurrock | Role: Operative Skilled | Jobs: 402575 | Customers: Latham &amp; Watkins | Hours: 10.0</x:v>
      </x:c>
      <x:c r="L406" t="str">
        <x:v>Include</x:v>
      </x:c>
    </x:row>
    <x:row r="407">
      <x:c r="A407" t="str">
        <x:v>G Disbrey|2026-07-13</x:v>
      </x:c>
      <x:c r="B407" s="888" t="n">
        <x:v>46216</x:v>
      </x:c>
      <x:c r="C407" t="str">
        <x:v>G Disbrey</x:v>
      </x:c>
      <x:c r="D407" t="str">
        <x:v>Permanent</x:v>
      </x:c>
      <x:c r="E407" t="str">
        <x:v>Thurrock</x:v>
      </x:c>
      <x:c r="F407" t="str">
        <x:v>Operative Skilled</x:v>
      </x:c>
      <x:c r="G407" t="str">
        <x:v>400033</x:v>
      </x:c>
      <x:c r="H407" t="str">
        <x:v>Ministry of Defence</x:v>
      </x:c>
      <x:c r="I407" s="22" t="n">
        <x:v>5.5</x:v>
      </x:c>
      <x:c r="J407" t="str">
        <x:v>Worked</x:v>
      </x:c>
      <x:c r="K407" t="str">
        <x:v>Worked: 1 record(s) | Branch: Thurrock | Role: Operative Skilled | Jobs: 400033 | Customers: Ministry of Defence | Hours: 5.5</x:v>
      </x:c>
      <x:c r="L407" t="str">
        <x:v>Include</x:v>
      </x:c>
    </x:row>
    <x:row r="408">
      <x:c r="A408" t="str">
        <x:v>G Disbrey|2026-07-14</x:v>
      </x:c>
      <x:c r="B408" s="888" t="n">
        <x:v>46217</x:v>
      </x:c>
      <x:c r="C408" t="str">
        <x:v>G Disbrey</x:v>
      </x:c>
      <x:c r="D408" t="str">
        <x:v>Permanent</x:v>
      </x:c>
      <x:c r="E408" t="str">
        <x:v>Thurrock</x:v>
      </x:c>
      <x:c r="F408" t="str">
        <x:v>Operative Skilled</x:v>
      </x:c>
      <x:c r="G408" t="str">
        <x:v>400033</x:v>
      </x:c>
      <x:c r="H408" t="str">
        <x:v>Ministry of Defence</x:v>
      </x:c>
      <x:c r="I408" s="22" t="n">
        <x:v>7</x:v>
      </x:c>
      <x:c r="J408" t="str">
        <x:v>Worked</x:v>
      </x:c>
      <x:c r="K408" t="str">
        <x:v>Worked: 1 record(s) | Branch: Thurrock | Role: Operative Skilled | Jobs: 400033 | Customers: Ministry of Defence | Hours: 7.0</x:v>
      </x:c>
      <x:c r="L408" t="str">
        <x:v>Include</x:v>
      </x:c>
    </x:row>
    <x:row r="409">
      <x:c r="A409" t="str">
        <x:v>G Disbrey|2026-07-15</x:v>
      </x:c>
      <x:c r="B409" s="888" t="n">
        <x:v>46218</x:v>
      </x:c>
      <x:c r="C409" t="str">
        <x:v>G Disbrey</x:v>
      </x:c>
      <x:c r="D409" t="str">
        <x:v>Permanent</x:v>
      </x:c>
      <x:c r="E409" t="str">
        <x:v>Thurrock</x:v>
      </x:c>
      <x:c r="F409" t="str">
        <x:v>Operative Skilled</x:v>
      </x:c>
      <x:c r="G409" t="str">
        <x:v>403145</x:v>
      </x:c>
      <x:c r="H409" t="str">
        <x:v>JP Morgan Limited</x:v>
      </x:c>
      <x:c r="I409" s="22" t="n">
        <x:v>8.5</x:v>
      </x:c>
      <x:c r="J409" t="str">
        <x:v>Worked</x:v>
      </x:c>
      <x:c r="K409" t="str">
        <x:v>Worked: 1 record(s) | Branch: Thurrock | Role: Operative Skilled | Jobs: 403145 | Customers: JP Morgan Limited | Hours: 8.5</x:v>
      </x:c>
      <x:c r="L409" t="str">
        <x:v>Include</x:v>
      </x:c>
    </x:row>
    <x:row r="410">
      <x:c r="A410" t="str">
        <x:v>G Disbrey|2026-07-16</x:v>
      </x:c>
      <x:c r="B410" s="888" t="n">
        <x:v>46219</x:v>
      </x:c>
      <x:c r="C410" t="str">
        <x:v>G Disbrey</x:v>
      </x:c>
      <x:c r="D410" t="str">
        <x:v>Permanent</x:v>
      </x:c>
      <x:c r="E410" t="str">
        <x:v>Thurrock</x:v>
      </x:c>
      <x:c r="F410" t="str">
        <x:v>Operative Skilled</x:v>
      </x:c>
      <x:c r="G410" t="str">
        <x:v>403145, 400033</x:v>
      </x:c>
      <x:c r="H410" t="str">
        <x:v>JP Morgan Limited; Ministry of Defence</x:v>
      </x:c>
      <x:c r="I410" s="22" t="n">
        <x:v>15</x:v>
      </x:c>
      <x:c r="J410" t="str">
        <x:v>Worked — 2 records</x:v>
      </x:c>
      <x:c r="K410" t="str">
        <x:v>Worked: 2 record(s) | Branch: Thurrock | Role: Operative Skilled | Jobs: 403145, 400033 | Customers: JP Morgan Limited; Ministry of Defence | Hours: 15.0</x:v>
      </x:c>
      <x:c r="L410" t="str">
        <x:v>Include</x:v>
      </x:c>
    </x:row>
    <x:row r="411">
      <x:c r="A411" t="str">
        <x:v>G Sawell (C1)|2026-07-01</x:v>
      </x:c>
      <x:c r="B411" s="888" t="n">
        <x:v>46204</x:v>
      </x:c>
      <x:c r="C411" t="str">
        <x:v>G Sawell (C1)</x:v>
      </x:c>
      <x:c r="D411" t="str">
        <x:v>Permanent</x:v>
      </x:c>
      <x:c r="E411" t="str">
        <x:v>Croydon</x:v>
      </x:c>
      <x:c r="F411" t="str">
        <x:v>Operative Driver</x:v>
      </x:c>
      <x:c r="G411" t="str">
        <x:v>402809</x:v>
      </x:c>
      <x:c r="H411" t="str">
        <x:v>Dyerecylce (ICL South Kensington)</x:v>
      </x:c>
      <x:c r="I411" s="22" t="n">
        <x:v>8</x:v>
      </x:c>
      <x:c r="J411" t="str">
        <x:v>Worked</x:v>
      </x:c>
      <x:c r="K411" t="str">
        <x:v>Worked: 1 record(s) | Branch: Croydon | Role: Operative Driver | Jobs: 402809 | Customers: Dyerecylce (ICL South Kensington) | Hours: 8.0</x:v>
      </x:c>
      <x:c r="L411" t="str">
        <x:v>Include</x:v>
      </x:c>
    </x:row>
    <x:row r="412">
      <x:c r="A412" t="str">
        <x:v>G Sawell (C1)|2026-07-02</x:v>
      </x:c>
      <x:c r="B412" s="888" t="n">
        <x:v>46205</x:v>
      </x:c>
      <x:c r="C412" t="str">
        <x:v>G Sawell (C1)</x:v>
      </x:c>
      <x:c r="D412" t="str">
        <x:v>Permanent</x:v>
      </x:c>
      <x:c r="E412" t="str">
        <x:v>Croydon</x:v>
      </x:c>
      <x:c r="F412" t="str">
        <x:v>Operative Driver</x:v>
      </x:c>
      <x:c r="G412" t="str">
        <x:v>402709</x:v>
      </x:c>
      <x:c r="H412" t="str">
        <x:v>Global Outdoor Media Limited</x:v>
      </x:c>
      <x:c r="I412" s="22" t="n">
        <x:v>10.5</x:v>
      </x:c>
      <x:c r="J412" t="str">
        <x:v>Worked</x:v>
      </x:c>
      <x:c r="K412" t="str">
        <x:v>Worked: 1 record(s) | Branch: Croydon | Role: Operative Driver | Jobs: 402709 | Customers: Global Outdoor Media Limited | Hours: 10.5</x:v>
      </x:c>
      <x:c r="L412" t="str">
        <x:v>Include</x:v>
      </x:c>
    </x:row>
    <x:row r="413">
      <x:c r="A413" t="str">
        <x:v>G Sawell (C1)|2026-07-03</x:v>
      </x:c>
      <x:c r="B413" s="888" t="n">
        <x:v>46206</x:v>
      </x:c>
      <x:c r="C413" t="str">
        <x:v>G Sawell (C1)</x:v>
      </x:c>
      <x:c r="D413" t="str">
        <x:v>Permanent</x:v>
      </x:c>
      <x:c r="E413" t="str">
        <x:v>Croydon</x:v>
      </x:c>
      <x:c r="F413" t="str">
        <x:v>Operative Driver</x:v>
      </x:c>
      <x:c r="G413" t="str">
        <x:v>402709</x:v>
      </x:c>
      <x:c r="H413" t="str">
        <x:v>Global Outdoor Media Limited</x:v>
      </x:c>
      <x:c r="I413" s="22" t="n">
        <x:v>9</x:v>
      </x:c>
      <x:c r="J413" t="str">
        <x:v>Worked</x:v>
      </x:c>
      <x:c r="K413" t="str">
        <x:v>Worked: 1 record(s) | Branch: Croydon | Role: Operative Driver | Jobs: 402709 | Customers: Global Outdoor Media Limited | Hours: 9.0</x:v>
      </x:c>
      <x:c r="L413" t="str">
        <x:v>Include</x:v>
      </x:c>
    </x:row>
    <x:row r="414">
      <x:c r="A414" t="str">
        <x:v>G Sawell (C1)|2026-07-06</x:v>
      </x:c>
      <x:c r="B414" s="888" t="n">
        <x:v>46209</x:v>
      </x:c>
      <x:c r="C414" t="str">
        <x:v>G Sawell (C1)</x:v>
      </x:c>
      <x:c r="D414" t="str">
        <x:v>Permanent</x:v>
      </x:c>
      <x:c r="E414" t="str">
        <x:v>Croydon</x:v>
      </x:c>
      <x:c r="F414" t="str">
        <x:v>Operative Driver</x:v>
      </x:c>
      <x:c r="G414" t="str">
        <x:v>399451U</x:v>
      </x:c>
      <x:c r="H414" t="str">
        <x:v>Royal Borough of Kensington and Chelsea</x:v>
      </x:c>
      <x:c r="I414" s="22" t="n">
        <x:v>9</x:v>
      </x:c>
      <x:c r="J414" t="str">
        <x:v>Worked</x:v>
      </x:c>
      <x:c r="K414" t="str">
        <x:v>Worked: 1 record(s) | Branch: Croydon | Role: Operative Driver | Jobs: 399451U | Customers: Royal Borough of Kensington and Chelsea | Hours: 9.0</x:v>
      </x:c>
      <x:c r="L414" t="str">
        <x:v>Include</x:v>
      </x:c>
    </x:row>
    <x:row r="415">
      <x:c r="A415" t="str">
        <x:v>G Sawell (C1)|2026-07-07</x:v>
      </x:c>
      <x:c r="B415" s="888" t="n">
        <x:v>46210</x:v>
      </x:c>
      <x:c r="C415" t="str">
        <x:v>G Sawell (C1)</x:v>
      </x:c>
      <x:c r="D415" t="str">
        <x:v>Permanent</x:v>
      </x:c>
      <x:c r="E415" t="str">
        <x:v>Croydon</x:v>
      </x:c>
      <x:c r="F415" t="str">
        <x:v>Operative Driver</x:v>
      </x:c>
      <x:c r="G415" t="str">
        <x:v>399451U</x:v>
      </x:c>
      <x:c r="H415" t="str">
        <x:v>Royal Borough of Kensington and Chelsea</x:v>
      </x:c>
      <x:c r="I415" s="22" t="n">
        <x:v>7.5</x:v>
      </x:c>
      <x:c r="J415" t="str">
        <x:v>Worked</x:v>
      </x:c>
      <x:c r="K415" t="str">
        <x:v>Worked: 1 record(s) | Branch: Croydon | Role: Operative Driver | Jobs: 399451U | Customers: Royal Borough of Kensington and Chelsea | Hours: 7.5</x:v>
      </x:c>
      <x:c r="L415" t="str">
        <x:v>Include</x:v>
      </x:c>
    </x:row>
    <x:row r="416">
      <x:c r="A416" t="str">
        <x:v>G Sawell (C1)|2026-07-08</x:v>
      </x:c>
      <x:c r="B416" s="888" t="n">
        <x:v>46211</x:v>
      </x:c>
      <x:c r="C416" t="str">
        <x:v>G Sawell (C1)</x:v>
      </x:c>
      <x:c r="D416" t="str">
        <x:v>Permanent</x:v>
      </x:c>
      <x:c r="E416" t="str">
        <x:v>Croydon</x:v>
      </x:c>
      <x:c r="F416" t="str">
        <x:v>Operative Driver</x:v>
      </x:c>
      <x:c r="G416" t="str">
        <x:v>400111</x:v>
      </x:c>
      <x:c r="H416" t="str">
        <x:v>Bromley Central Library</x:v>
      </x:c>
      <x:c r="I416" s="22" t="n">
        <x:v>6</x:v>
      </x:c>
      <x:c r="J416" t="str">
        <x:v>Worked</x:v>
      </x:c>
      <x:c r="K416" t="str">
        <x:v>Worked: 1 record(s) | Branch: Croydon | Role: Operative Driver | Jobs: 400111 | Customers: Bromley Central Library | Hours: 6.0</x:v>
      </x:c>
      <x:c r="L416" t="str">
        <x:v>Include</x:v>
      </x:c>
    </x:row>
    <x:row r="417">
      <x:c r="A417" t="str">
        <x:v>G Sawell (C1)|2026-07-09</x:v>
      </x:c>
      <x:c r="B417" s="888" t="n">
        <x:v>46212</x:v>
      </x:c>
      <x:c r="C417" t="str">
        <x:v>G Sawell (C1)</x:v>
      </x:c>
      <x:c r="D417" t="str">
        <x:v>Permanent</x:v>
      </x:c>
      <x:c r="E417" t="str">
        <x:v>Croydon</x:v>
      </x:c>
      <x:c r="F417" t="str">
        <x:v>Operative Driver</x:v>
      </x:c>
      <x:c r="G417" t="str">
        <x:v>400111</x:v>
      </x:c>
      <x:c r="H417" t="str">
        <x:v>Bromley Central Library</x:v>
      </x:c>
      <x:c r="I417" s="22" t="n">
        <x:v>8</x:v>
      </x:c>
      <x:c r="J417" t="str">
        <x:v>Worked</x:v>
      </x:c>
      <x:c r="K417" t="str">
        <x:v>Worked: 1 record(s) | Branch: Croydon | Role: Operative Driver | Jobs: 400111 | Customers: Bromley Central Library | Hours: 8.0</x:v>
      </x:c>
      <x:c r="L417" t="str">
        <x:v>Include</x:v>
      </x:c>
    </x:row>
    <x:row r="418">
      <x:c r="A418" t="str">
        <x:v>G Sawell (C1)|2026-07-10</x:v>
      </x:c>
      <x:c r="B418" s="888" t="n">
        <x:v>46213</x:v>
      </x:c>
      <x:c r="C418" t="str">
        <x:v>G Sawell (C1)</x:v>
      </x:c>
      <x:c r="D418" t="str">
        <x:v>Permanent</x:v>
      </x:c>
      <x:c r="E418" t="str">
        <x:v>Croydon</x:v>
      </x:c>
      <x:c r="F418" t="str">
        <x:v>Operative Driver</x:v>
      </x:c>
      <x:c r="G418" t="str">
        <x:v>400111</x:v>
      </x:c>
      <x:c r="H418" t="str">
        <x:v>Bromley Central Library</x:v>
      </x:c>
      <x:c r="I418" s="22" t="n">
        <x:v>6</x:v>
      </x:c>
      <x:c r="J418" t="str">
        <x:v>Worked</x:v>
      </x:c>
      <x:c r="K418" t="str">
        <x:v>Worked: 1 record(s) | Branch: Croydon | Role: Operative Driver | Jobs: 400111 | Customers: Bromley Central Library | Hours: 6.0</x:v>
      </x:c>
      <x:c r="L418" t="str">
        <x:v>Include</x:v>
      </x:c>
    </x:row>
    <x:row r="419">
      <x:c r="A419" t="str">
        <x:v>G Sawell (C1)|2026-07-13</x:v>
      </x:c>
      <x:c r="B419" s="888" t="n">
        <x:v>46216</x:v>
      </x:c>
      <x:c r="C419" t="str">
        <x:v>G Sawell (C1)</x:v>
      </x:c>
      <x:c r="D419" t="str">
        <x:v>Permanent</x:v>
      </x:c>
      <x:c r="E419" t="str">
        <x:v>Croydon</x:v>
      </x:c>
      <x:c r="F419" t="str">
        <x:v>Operative Porter</x:v>
      </x:c>
      <x:c r="G419" t="str">
        <x:v>393361E</x:v>
      </x:c>
      <x:c r="H419" t="str">
        <x:v>The Quadrant</x:v>
      </x:c>
      <x:c r="I419" s="22" t="n">
        <x:v>5</x:v>
      </x:c>
      <x:c r="J419" t="str">
        <x:v>Worked</x:v>
      </x:c>
      <x:c r="K419" t="str">
        <x:v>Worked: 1 record(s) | Branch: Croydon | Role: Operative Porter | Jobs: 393361E | Customers: The Quadrant | Hours: 5.0</x:v>
      </x:c>
      <x:c r="L419" t="str">
        <x:v>Include</x:v>
      </x:c>
    </x:row>
    <x:row r="420">
      <x:c r="A420" t="str">
        <x:v>G Sawell (C1)|2026-07-14</x:v>
      </x:c>
      <x:c r="B420" s="888" t="n">
        <x:v>46217</x:v>
      </x:c>
      <x:c r="C420" t="str">
        <x:v>G Sawell (C1)</x:v>
      </x:c>
      <x:c r="D420" t="str">
        <x:v>Permanent</x:v>
      </x:c>
      <x:c r="E420" t="str">
        <x:v>Cambridge</x:v>
      </x:c>
      <x:c r="F420" t="str">
        <x:v>Operative Driver</x:v>
      </x:c>
      <x:c r="G420" t="str">
        <x:v>403004C</x:v>
      </x:c>
      <x:c r="H420" t="str">
        <x:v>Avantor ( CROYDON  JULY  2026 )</x:v>
      </x:c>
      <x:c r="I420" s="22" t="n">
        <x:v>4.5</x:v>
      </x:c>
      <x:c r="J420" t="str">
        <x:v>Worked</x:v>
      </x:c>
      <x:c r="K420" t="str">
        <x:v>Worked: 1 record(s) | Branch: Cambridge | Role: Operative Driver | Jobs: 403004C | Customers: Avantor ( CROYDON  JULY  2026 ) | Hours: 4.5</x:v>
      </x:c>
      <x:c r="L420" t="str">
        <x:v>Include</x:v>
      </x:c>
    </x:row>
    <x:row r="421">
      <x:c r="A421" t="str">
        <x:v>G Sawell (C1)|2026-07-15</x:v>
      </x:c>
      <x:c r="B421" s="888" t="n">
        <x:v>46218</x:v>
      </x:c>
      <x:c r="C421" t="str">
        <x:v>G Sawell (C1)</x:v>
      </x:c>
      <x:c r="D421" t="str">
        <x:v>Permanent</x:v>
      </x:c>
      <x:c r="E421" t="str">
        <x:v>Cambridge</x:v>
      </x:c>
      <x:c r="F421" t="str">
        <x:v>Operative Driver</x:v>
      </x:c>
      <x:c r="G421" t="str">
        <x:v>403004C</x:v>
      </x:c>
      <x:c r="H421" t="str">
        <x:v>Avantor ( CROYDON  JULY  2026 )</x:v>
      </x:c>
      <x:c r="I421" s="22" t="n">
        <x:v>4</x:v>
      </x:c>
      <x:c r="J421" t="str">
        <x:v>Worked</x:v>
      </x:c>
      <x:c r="K421" t="str">
        <x:v>Worked: 1 record(s) | Branch: Cambridge | Role: Operative Driver | Jobs: 403004C | Customers: Avantor ( CROYDON  JULY  2026 ) | Hours: 4.0</x:v>
      </x:c>
      <x:c r="L421" t="str">
        <x:v>Include</x:v>
      </x:c>
    </x:row>
    <x:row r="422">
      <x:c r="A422" t="str">
        <x:v>G Sawell (C1)|2026-07-16</x:v>
      </x:c>
      <x:c r="B422" s="888" t="n">
        <x:v>46219</x:v>
      </x:c>
      <x:c r="C422" t="str">
        <x:v>G Sawell (C1)</x:v>
      </x:c>
      <x:c r="D422" t="str">
        <x:v>Permanent</x:v>
      </x:c>
      <x:c r="E422" t="str">
        <x:v>Croydon</x:v>
      </x:c>
      <x:c r="F422" t="str">
        <x:v>Operative Driver</x:v>
      </x:c>
      <x:c r="G422" t="str">
        <x:v>402738</x:v>
      </x:c>
      <x:c r="H422" t="str">
        <x:v>Kings College London</x:v>
      </x:c>
      <x:c r="I422" s="22" t="n">
        <x:v>4</x:v>
      </x:c>
      <x:c r="J422" t="str">
        <x:v>Worked</x:v>
      </x:c>
      <x:c r="K422" t="str">
        <x:v>Worked: 1 record(s) | Branch: Croydon | Role: Operative Driver | Jobs: 402738 | Customers: Kings College London | Hours: 4.0</x:v>
      </x:c>
      <x:c r="L422" t="str">
        <x:v>Include</x:v>
      </x:c>
    </x:row>
    <x:row r="423">
      <x:c r="A423" t="str">
        <x:v>G Talpos (C1)|2026-07-02</x:v>
      </x:c>
      <x:c r="B423" s="888" t="n">
        <x:v>46205</x:v>
      </x:c>
      <x:c r="C423" t="str">
        <x:v>G Talpos (C1)</x:v>
      </x:c>
      <x:c r="D423" t="str">
        <x:v>Permanent</x:v>
      </x:c>
      <x:c r="E423" t="str">
        <x:v>Thurrock</x:v>
      </x:c>
      <x:c r="F423" t="str">
        <x:v>Operative Driver</x:v>
      </x:c>
      <x:c r="G423" t="str">
        <x:v>403151</x:v>
      </x:c>
      <x:c r="H423" t="str">
        <x:v>Network Rail</x:v>
      </x:c>
      <x:c r="I423" s="22" t="n">
        <x:v>3.5</x:v>
      </x:c>
      <x:c r="J423" t="str">
        <x:v>Worked</x:v>
      </x:c>
      <x:c r="K423" t="str">
        <x:v>Worked: 1 record(s) | Branch: Thurrock | Role: Operative Driver | Jobs: 403151 | Customers: Network Rail | Hours: 3.5</x:v>
      </x:c>
      <x:c r="L423" t="str">
        <x:v>Include</x:v>
      </x:c>
    </x:row>
    <x:row r="424">
      <x:c r="A424" t="str">
        <x:v>G Talpos (C1)|2026-07-03</x:v>
      </x:c>
      <x:c r="B424" s="888" t="n">
        <x:v>46206</x:v>
      </x:c>
      <x:c r="C424" t="str">
        <x:v>G Talpos (C1)</x:v>
      </x:c>
      <x:c r="D424" t="str">
        <x:v>Permanent</x:v>
      </x:c>
      <x:c r="E424" t="str">
        <x:v>Thurrock</x:v>
      </x:c>
      <x:c r="F424" t="str">
        <x:v>Operative Driver</x:v>
      </x:c>
      <x:c r="G424" t="str">
        <x:v>400582</x:v>
      </x:c>
      <x:c r="H424" t="str">
        <x:v>Restore Harrow-Green</x:v>
      </x:c>
      <x:c r="I424" s="22" t="n">
        <x:v>4</x:v>
      </x:c>
      <x:c r="J424" t="str">
        <x:v>Worked</x:v>
      </x:c>
      <x:c r="K424" t="str">
        <x:v>Worked: 1 record(s) | Branch: Thurrock | Role: Operative Driver | Jobs: 400582 | Customers: Restore Harrow-Green | Hours: 4.0</x:v>
      </x:c>
      <x:c r="L424" t="str">
        <x:v>Include</x:v>
      </x:c>
    </x:row>
    <x:row r="425">
      <x:c r="A425" t="str">
        <x:v>G Talpos (C1)|2026-07-10</x:v>
      </x:c>
      <x:c r="B425" s="888" t="n">
        <x:v>46213</x:v>
      </x:c>
      <x:c r="C425" t="str">
        <x:v>G Talpos (C1)</x:v>
      </x:c>
      <x:c r="D425" t="str">
        <x:v>Permanent</x:v>
      </x:c>
      <x:c r="E425" t="str">
        <x:v>Thurrock</x:v>
      </x:c>
      <x:c r="F425" t="str">
        <x:v>Operative Driver</x:v>
      </x:c>
      <x:c r="G425" t="str">
        <x:v>403267</x:v>
      </x:c>
      <x:c r="H425" t="str">
        <x:v>Cognizant</x:v>
      </x:c>
      <x:c r="I425" s="22" t="n">
        <x:v>6</x:v>
      </x:c>
      <x:c r="J425" t="str">
        <x:v>Worked</x:v>
      </x:c>
      <x:c r="K425" t="str">
        <x:v>Worked: 1 record(s) | Branch: Thurrock | Role: Operative Driver | Jobs: 403267 | Customers: Cognizant | Hours: 6.0</x:v>
      </x:c>
      <x:c r="L425" t="str">
        <x:v>Include</x:v>
      </x:c>
    </x:row>
    <x:row r="426">
      <x:c r="A426" t="str">
        <x:v>G Talpos (C1)|2026-07-15</x:v>
      </x:c>
      <x:c r="B426" s="888" t="n">
        <x:v>46218</x:v>
      </x:c>
      <x:c r="C426" t="str">
        <x:v>G Talpos (C1)</x:v>
      </x:c>
      <x:c r="D426" t="str">
        <x:v>Permanent</x:v>
      </x:c>
      <x:c r="E426" t="str">
        <x:v>Thurrock</x:v>
      </x:c>
      <x:c r="F426" t="str">
        <x:v>Operative Driver</x:v>
      </x:c>
      <x:c r="G426" t="str">
        <x:v>403145</x:v>
      </x:c>
      <x:c r="H426" t="str">
        <x:v>JP Morgan Limited</x:v>
      </x:c>
      <x:c r="I426" s="22" t="n">
        <x:v>4</x:v>
      </x:c>
      <x:c r="J426" t="str">
        <x:v>Worked</x:v>
      </x:c>
      <x:c r="K426" t="str">
        <x:v>Worked: 1 record(s) | Branch: Thurrock | Role: Operative Driver | Jobs: 403145 | Customers: JP Morgan Limited | Hours: 4.0</x:v>
      </x:c>
      <x:c r="L426" t="str">
        <x:v>Include</x:v>
      </x:c>
    </x:row>
    <x:row r="427">
      <x:c r="A427" t="str">
        <x:v>Garry Dobson|2026-07-01</x:v>
      </x:c>
      <x:c r="B427" s="888" t="n">
        <x:v>46204</x:v>
      </x:c>
      <x:c r="C427" t="str">
        <x:v>Garry Dobson</x:v>
      </x:c>
      <x:c r="D427" t="str">
        <x:v>Permanent</x:v>
      </x:c>
      <x:c r="E427" t="str">
        <x:v>Birmingham</x:v>
      </x:c>
      <x:c r="F427" t="str">
        <x:v>Warehouse</x:v>
      </x:c>
      <x:c r="G427" t="str">
        <x:v>401369</x:v>
      </x:c>
      <x:c r="H427" t="str">
        <x:v>Canal &amp; River Trust</x:v>
      </x:c>
      <x:c r="I427" s="22" t="n">
        <x:v>2</x:v>
      </x:c>
      <x:c r="J427" t="str">
        <x:v>Worked</x:v>
      </x:c>
      <x:c r="K427" t="str">
        <x:v>Worked: 1 record(s) | Branch: Birmingham | Role: Warehouse | Jobs: 401369 | Customers: Canal &amp; River Trust | Hours: 2.0</x:v>
      </x:c>
      <x:c r="L427" t="str">
        <x:v>Include</x:v>
      </x:c>
    </x:row>
    <x:row r="428">
      <x:c r="A428" t="str">
        <x:v>Gary Atkins|2026-07-01</x:v>
      </x:c>
      <x:c r="B428" s="888" t="n">
        <x:v>46204</x:v>
      </x:c>
      <x:c r="C428" t="str">
        <x:v>Gary Atkins</x:v>
      </x:c>
      <x:c r="D428" t="str">
        <x:v>Permanent</x:v>
      </x:c>
      <x:c r="E428" t="str">
        <x:v>Birmingham</x:v>
      </x:c>
      <x:c r="F428" t="str">
        <x:v>Operative Driver</x:v>
      </x:c>
      <x:c r="G428" t="str">
        <x:v>390743G</x:v>
      </x:c>
      <x:c r="H428" t="str">
        <x:v>West Midlands Police - Facilities</x:v>
      </x:c>
      <x:c r="I428" s="22" t="n">
        <x:v>9</x:v>
      </x:c>
      <x:c r="J428" t="str">
        <x:v>Worked</x:v>
      </x:c>
      <x:c r="K428" t="str">
        <x:v>Worked: 1 record(s) | Branch: Birmingham | Role: Operative Driver | Jobs: 390743G | Customers: West Midlands Police - Facilities | Hours: 9.0</x:v>
      </x:c>
      <x:c r="L428" t="str">
        <x:v>Include</x:v>
      </x:c>
    </x:row>
    <x:row r="429">
      <x:c r="A429" t="str">
        <x:v>Gary Atkins|2026-07-02</x:v>
      </x:c>
      <x:c r="B429" s="888" t="n">
        <x:v>46205</x:v>
      </x:c>
      <x:c r="C429" t="str">
        <x:v>Gary Atkins</x:v>
      </x:c>
      <x:c r="D429" t="str">
        <x:v>Permanent</x:v>
      </x:c>
      <x:c r="E429" t="str">
        <x:v>Birmingham</x:v>
      </x:c>
      <x:c r="F429" t="str">
        <x:v>Operative Driver</x:v>
      </x:c>
      <x:c r="G429" t="str">
        <x:v>403214</x:v>
      </x:c>
      <x:c r="H429" t="str">
        <x:v>West Midlands Police</x:v>
      </x:c>
      <x:c r="I429" s="22" t="n">
        <x:v>9</x:v>
      </x:c>
      <x:c r="J429" t="str">
        <x:v>Worked</x:v>
      </x:c>
      <x:c r="K429" t="str">
        <x:v>Worked: 1 record(s) | Branch: Birmingham | Role: Operative Driver | Jobs: 403214 | Customers: West Midlands Police | Hours: 9.0</x:v>
      </x:c>
      <x:c r="L429" t="str">
        <x:v>Include</x:v>
      </x:c>
    </x:row>
    <x:row r="430">
      <x:c r="A430" t="str">
        <x:v>Gary Atkins|2026-07-03</x:v>
      </x:c>
      <x:c r="B430" s="888" t="n">
        <x:v>46206</x:v>
      </x:c>
      <x:c r="C430" t="str">
        <x:v>Gary Atkins</x:v>
      </x:c>
      <x:c r="D430" t="str">
        <x:v>Permanent</x:v>
      </x:c>
      <x:c r="E430" t="str">
        <x:v>Birmingham</x:v>
      </x:c>
      <x:c r="F430" t="str">
        <x:v>Operative Skilled</x:v>
      </x:c>
      <x:c r="G430" t="str">
        <x:v>403133</x:v>
      </x:c>
      <x:c r="H430" t="str">
        <x:v>THE MULBERRY BUSH ORGANISATION LTD</x:v>
      </x:c>
      <x:c r="I430" s="22" t="n">
        <x:v>9</x:v>
      </x:c>
      <x:c r="J430" t="str">
        <x:v>Worked</x:v>
      </x:c>
      <x:c r="K430" t="str">
        <x:v>Worked: 1 record(s) | Branch: Birmingham | Role: Operative Skilled | Jobs: 403133 | Customers: THE MULBERRY BUSH ORGANISATION LTD | Hours: 9.0</x:v>
      </x:c>
      <x:c r="L430" t="str">
        <x:v>Include</x:v>
      </x:c>
    </x:row>
    <x:row r="431">
      <x:c r="A431" t="str">
        <x:v>Gary Atkins|2026-07-06</x:v>
      </x:c>
      <x:c r="B431" s="888" t="n">
        <x:v>46209</x:v>
      </x:c>
      <x:c r="C431" t="str">
        <x:v>Gary Atkins</x:v>
      </x:c>
      <x:c r="D431" t="str">
        <x:v>Permanent</x:v>
      </x:c>
      <x:c r="E431" t="str">
        <x:v>Birmingham</x:v>
      </x:c>
      <x:c r="F431" t="str">
        <x:v>Operative Driver</x:v>
      </x:c>
      <x:c r="G431" t="str">
        <x:v>390743G</x:v>
      </x:c>
      <x:c r="H431" t="str">
        <x:v>West Midlands Police - Facilities</x:v>
      </x:c>
      <x:c r="I431" s="22" t="n">
        <x:v>9.25</x:v>
      </x:c>
      <x:c r="J431" t="str">
        <x:v>Worked</x:v>
      </x:c>
      <x:c r="K431" t="str">
        <x:v>Worked: 1 record(s) | Branch: Birmingham | Role: Operative Driver | Jobs: 390743G | Customers: West Midlands Police - Facilities | Hours: 9.2</x:v>
      </x:c>
      <x:c r="L431" t="str">
        <x:v>Include</x:v>
      </x:c>
    </x:row>
    <x:row r="432">
      <x:c r="A432" t="str">
        <x:v>Gary Atkins|2026-07-07</x:v>
      </x:c>
      <x:c r="B432" s="888" t="n">
        <x:v>46210</x:v>
      </x:c>
      <x:c r="C432" t="str">
        <x:v>Gary Atkins</x:v>
      </x:c>
      <x:c r="D432" t="str">
        <x:v>Permanent</x:v>
      </x:c>
      <x:c r="E432" t="str">
        <x:v>Birmingham</x:v>
      </x:c>
      <x:c r="F432" t="str">
        <x:v>Operative Skilled</x:v>
      </x:c>
      <x:c r="G432" t="str">
        <x:v>401198</x:v>
      </x:c>
      <x:c r="H432" t="str">
        <x:v>The Open University</x:v>
      </x:c>
      <x:c r="I432" s="22" t="n">
        <x:v>9.5</x:v>
      </x:c>
      <x:c r="J432" t="str">
        <x:v>Worked</x:v>
      </x:c>
      <x:c r="K432" t="str">
        <x:v>Worked: 1 record(s) | Branch: Birmingham | Role: Operative Skilled | Jobs: 401198 | Customers: The Open University | Hours: 9.5</x:v>
      </x:c>
      <x:c r="L432" t="str">
        <x:v>Include</x:v>
      </x:c>
    </x:row>
    <x:row r="433">
      <x:c r="A433" t="str">
        <x:v>Gene Ellson|2026-07-01</x:v>
      </x:c>
      <x:c r="B433" s="888" t="n">
        <x:v>46204</x:v>
      </x:c>
      <x:c r="C433" t="str">
        <x:v>Gene Ellson</x:v>
      </x:c>
      <x:c r="D433" t="str">
        <x:v>Permanent</x:v>
      </x:c>
      <x:c r="E433" t="str">
        <x:v>Birmingham</x:v>
      </x:c>
      <x:c r="F433" t="str">
        <x:v>Operative Skilled</x:v>
      </x:c>
      <x:c r="G433" t="str">
        <x:v>402403</x:v>
      </x:c>
      <x:c r="H433" t="str">
        <x:v>Worcester Health &amp; Care NHS Trust</x:v>
      </x:c>
      <x:c r="I433" s="22" t="n">
        <x:v>8</x:v>
      </x:c>
      <x:c r="J433" t="str">
        <x:v>Worked</x:v>
      </x:c>
      <x:c r="K433" t="str">
        <x:v>Worked: 1 record(s) | Branch: Birmingham | Role: Operative Skilled | Jobs: 402403 | Customers: Worcester Health &amp; Care NHS Trust | Hours: 8.0</x:v>
      </x:c>
      <x:c r="L433" t="str">
        <x:v>Include</x:v>
      </x:c>
    </x:row>
    <x:row r="434">
      <x:c r="A434" t="str">
        <x:v>Gene Ellson|2026-07-02</x:v>
      </x:c>
      <x:c r="B434" s="888" t="n">
        <x:v>46205</x:v>
      </x:c>
      <x:c r="C434" t="str">
        <x:v>Gene Ellson</x:v>
      </x:c>
      <x:c r="D434" t="str">
        <x:v>Permanent</x:v>
      </x:c>
      <x:c r="E434" t="str">
        <x:v>Birmingham</x:v>
      </x:c>
      <x:c r="F434" t="str">
        <x:v>Operative Driver</x:v>
      </x:c>
      <x:c r="G434" t="str">
        <x:v>402697</x:v>
      </x:c>
      <x:c r="H434" t="str">
        <x:v>Jaguar Land Rover Limited</x:v>
      </x:c>
      <x:c r="I434" s="22" t="n">
        <x:v>8</x:v>
      </x:c>
      <x:c r="J434" t="str">
        <x:v>Worked</x:v>
      </x:c>
      <x:c r="K434" t="str">
        <x:v>Worked: 1 record(s) | Branch: Birmingham | Role: Operative Driver | Jobs: 402697 | Customers: Jaguar Land Rover Limited | Hours: 8.0</x:v>
      </x:c>
      <x:c r="L434" t="str">
        <x:v>Include</x:v>
      </x:c>
    </x:row>
    <x:row r="435">
      <x:c r="A435" t="str">
        <x:v>Gene Ellson|2026-07-03</x:v>
      </x:c>
      <x:c r="B435" s="888" t="n">
        <x:v>46206</x:v>
      </x:c>
      <x:c r="C435" t="str">
        <x:v>Gene Ellson</x:v>
      </x:c>
      <x:c r="D435" t="str">
        <x:v>Permanent</x:v>
      </x:c>
      <x:c r="E435" t="str">
        <x:v>Birmingham</x:v>
      </x:c>
      <x:c r="F435" t="str">
        <x:v>Operative Driver</x:v>
      </x:c>
      <x:c r="G435" t="str">
        <x:v>403046</x:v>
      </x:c>
      <x:c r="H435" t="str">
        <x:v>HSBC - July 2026 Deliveries</x:v>
      </x:c>
      <x:c r="I435" s="22" t="n">
        <x:v>8.5</x:v>
      </x:c>
      <x:c r="J435" t="str">
        <x:v>Worked</x:v>
      </x:c>
      <x:c r="K435" t="str">
        <x:v>Worked: 1 record(s) | Branch: Birmingham | Role: Operative Driver | Jobs: 403046 | Customers: HSBC - July 2026 Deliveries | Hours: 8.5</x:v>
      </x:c>
      <x:c r="L435" t="str">
        <x:v>Include</x:v>
      </x:c>
    </x:row>
    <x:row r="436">
      <x:c r="A436" t="str">
        <x:v>Gene Ellson|2026-07-06</x:v>
      </x:c>
      <x:c r="B436" s="888" t="n">
        <x:v>46209</x:v>
      </x:c>
      <x:c r="C436" t="str">
        <x:v>Gene Ellson</x:v>
      </x:c>
      <x:c r="D436" t="str">
        <x:v>Permanent</x:v>
      </x:c>
      <x:c r="E436" t="str">
        <x:v>Birmingham</x:v>
      </x:c>
      <x:c r="F436" t="str">
        <x:v>Operative Skilled</x:v>
      </x:c>
      <x:c r="G436" t="str">
        <x:v>402727</x:v>
      </x:c>
      <x:c r="H436" t="str">
        <x:v>Midland Heart Limited</x:v>
      </x:c>
      <x:c r="I436" s="22" t="n">
        <x:v>8.25</x:v>
      </x:c>
      <x:c r="J436" t="str">
        <x:v>Worked</x:v>
      </x:c>
      <x:c r="K436" t="str">
        <x:v>Worked: 1 record(s) | Branch: Birmingham | Role: Operative Skilled | Jobs: 402727 | Customers: Midland Heart Limited | Hours: 8.2</x:v>
      </x:c>
      <x:c r="L436" t="str">
        <x:v>Include</x:v>
      </x:c>
    </x:row>
    <x:row r="437">
      <x:c r="A437" t="str">
        <x:v>Gene Ellson|2026-07-07</x:v>
      </x:c>
      <x:c r="B437" s="888" t="n">
        <x:v>46210</x:v>
      </x:c>
      <x:c r="C437" t="str">
        <x:v>Gene Ellson</x:v>
      </x:c>
      <x:c r="D437" t="str">
        <x:v>Permanent</x:v>
      </x:c>
      <x:c r="E437" t="str">
        <x:v>Birmingham</x:v>
      </x:c>
      <x:c r="F437" t="str">
        <x:v>Operative Driver</x:v>
      </x:c>
      <x:c r="G437" t="str">
        <x:v>402697</x:v>
      </x:c>
      <x:c r="H437" t="str">
        <x:v>Jaguar Land Rover Limited</x:v>
      </x:c>
      <x:c r="I437" s="22" t="n">
        <x:v>8.25</x:v>
      </x:c>
      <x:c r="J437" t="str">
        <x:v>Worked</x:v>
      </x:c>
      <x:c r="K437" t="str">
        <x:v>Worked: 1 record(s) | Branch: Birmingham | Role: Operative Driver | Jobs: 402697 | Customers: Jaguar Land Rover Limited | Hours: 8.2</x:v>
      </x:c>
      <x:c r="L437" t="str">
        <x:v>Include</x:v>
      </x:c>
    </x:row>
    <x:row r="438">
      <x:c r="A438" t="str">
        <x:v>Gene Ellson|2026-07-08</x:v>
      </x:c>
      <x:c r="B438" s="888" t="n">
        <x:v>46211</x:v>
      </x:c>
      <x:c r="C438" t="str">
        <x:v>Gene Ellson</x:v>
      </x:c>
      <x:c r="D438" t="str">
        <x:v>Permanent</x:v>
      </x:c>
      <x:c r="E438" t="str">
        <x:v>Birmingham</x:v>
      </x:c>
      <x:c r="F438" t="str">
        <x:v>Operative Driver</x:v>
      </x:c>
      <x:c r="G438" t="str">
        <x:v>394774A, 403110, 403335, 402711</x:v>
      </x:c>
      <x:c r="H438" t="str">
        <x:v>Artifex interior systems; City of Birmingham School; Midland Heart; University of Birmingham</x:v>
      </x:c>
      <x:c r="I438" s="22" t="n">
        <x:v>6.5</x:v>
      </x:c>
      <x:c r="J438" t="str">
        <x:v>Worked — 4 records</x:v>
      </x:c>
      <x:c r="K438" t="str">
        <x:v>Worked: 4 record(s) | Branch: Birmingham | Role: Operative Driver | Jobs: 394774A, 403110, 403335, 402711 | Customers: Artifex interior systems; City of Birmingham School; Midland Heart; University of Birmingham | Hours: 6.5</x:v>
      </x:c>
      <x:c r="L438" t="str">
        <x:v>Include</x:v>
      </x:c>
    </x:row>
    <x:row r="439">
      <x:c r="A439" t="str">
        <x:v>Gene Ellson|2026-07-09</x:v>
      </x:c>
      <x:c r="B439" s="888" t="n">
        <x:v>46212</x:v>
      </x:c>
      <x:c r="C439" t="str">
        <x:v>Gene Ellson</x:v>
      </x:c>
      <x:c r="D439" t="str">
        <x:v>Permanent</x:v>
      </x:c>
      <x:c r="E439" t="str">
        <x:v>Birmingham</x:v>
      </x:c>
      <x:c r="F439" t="str">
        <x:v>Operative Driver</x:v>
      </x:c>
      <x:c r="G439" t="str">
        <x:v>402697</x:v>
      </x:c>
      <x:c r="H439" t="str">
        <x:v>Jaguar Land Rover Limited</x:v>
      </x:c>
      <x:c r="I439" s="22" t="n">
        <x:v>7.5</x:v>
      </x:c>
      <x:c r="J439" t="str">
        <x:v>Worked</x:v>
      </x:c>
      <x:c r="K439" t="str">
        <x:v>Worked: 1 record(s) | Branch: Birmingham | Role: Operative Driver | Jobs: 402697 | Customers: Jaguar Land Rover Limited | Hours: 7.5</x:v>
      </x:c>
      <x:c r="L439" t="str">
        <x:v>Include</x:v>
      </x:c>
    </x:row>
    <x:row r="440">
      <x:c r="A440" t="str">
        <x:v>Gene Ellson|2026-07-10</x:v>
      </x:c>
      <x:c r="B440" s="888" t="n">
        <x:v>46213</x:v>
      </x:c>
      <x:c r="C440" t="str">
        <x:v>Gene Ellson</x:v>
      </x:c>
      <x:c r="D440" t="str">
        <x:v>Permanent</x:v>
      </x:c>
      <x:c r="E440" t="str">
        <x:v>Birmingham</x:v>
      </x:c>
      <x:c r="F440" t="str">
        <x:v>Operative Driver</x:v>
      </x:c>
      <x:c r="G440" t="str">
        <x:v>397936, 403325</x:v>
      </x:c>
      <x:c r="H440" t="str">
        <x:v>Furniture Sales; Midland Heart</x:v>
      </x:c>
      <x:c r="I440" s="22" t="n">
        <x:v>4.5</x:v>
      </x:c>
      <x:c r="J440" t="str">
        <x:v>Worked — 2 records</x:v>
      </x:c>
      <x:c r="K440" t="str">
        <x:v>Worked: 2 record(s) | Branch: Birmingham | Role: Operative Driver | Jobs: 397936, 403325 | Customers: Furniture Sales; Midland Heart | Hours: 4.5</x:v>
      </x:c>
      <x:c r="L440" t="str">
        <x:v>Include</x:v>
      </x:c>
    </x:row>
    <x:row r="441">
      <x:c r="A441" t="str">
        <x:v>Gene Ellson|2026-07-13</x:v>
      </x:c>
      <x:c r="B441" s="888" t="n">
        <x:v>46216</x:v>
      </x:c>
      <x:c r="C441" t="str">
        <x:v>Gene Ellson</x:v>
      </x:c>
      <x:c r="D441" t="str">
        <x:v>Permanent</x:v>
      </x:c>
      <x:c r="E441" t="str">
        <x:v>Birmingham</x:v>
      </x:c>
      <x:c r="F441" t="str">
        <x:v>Operative Driver</x:v>
      </x:c>
      <x:c r="G441" t="str">
        <x:v>402994</x:v>
      </x:c>
      <x:c r="H441" t="str">
        <x:v>Canal &amp; River Trust</x:v>
      </x:c>
      <x:c r="I441" s="22" t="n">
        <x:v>6.75</x:v>
      </x:c>
      <x:c r="J441" t="str">
        <x:v>Worked</x:v>
      </x:c>
      <x:c r="K441" t="str">
        <x:v>Worked: 1 record(s) | Branch: Birmingham | Role: Operative Driver | Jobs: 402994 | Customers: Canal &amp; River Trust | Hours: 6.8</x:v>
      </x:c>
      <x:c r="L441" t="str">
        <x:v>Include</x:v>
      </x:c>
    </x:row>
    <x:row r="442">
      <x:c r="A442" t="str">
        <x:v>Gene Ellson|2026-07-14</x:v>
      </x:c>
      <x:c r="B442" s="888" t="n">
        <x:v>46217</x:v>
      </x:c>
      <x:c r="C442" t="str">
        <x:v>Gene Ellson</x:v>
      </x:c>
      <x:c r="D442" t="str">
        <x:v>Permanent</x:v>
      </x:c>
      <x:c r="E442" t="str">
        <x:v>Birmingham</x:v>
      </x:c>
      <x:c r="F442" t="str">
        <x:v>Operative Driver</x:v>
      </x:c>
      <x:c r="G442" t="str">
        <x:v>402697</x:v>
      </x:c>
      <x:c r="H442" t="str">
        <x:v>Jaguar Land Rover Limited</x:v>
      </x:c>
      <x:c r="I442" s="22" t="n">
        <x:v>8</x:v>
      </x:c>
      <x:c r="J442" t="str">
        <x:v>Worked</x:v>
      </x:c>
      <x:c r="K442" t="str">
        <x:v>Worked: 1 record(s) | Branch: Birmingham | Role: Operative Driver | Jobs: 402697 | Customers: Jaguar Land Rover Limited | Hours: 8.0</x:v>
      </x:c>
      <x:c r="L442" t="str">
        <x:v>Include</x:v>
      </x:c>
    </x:row>
    <x:row r="443">
      <x:c r="A443" t="str">
        <x:v>Gene Ellson|2026-07-15</x:v>
      </x:c>
      <x:c r="B443" s="888" t="n">
        <x:v>46218</x:v>
      </x:c>
      <x:c r="C443" t="str">
        <x:v>Gene Ellson</x:v>
      </x:c>
      <x:c r="D443" t="str">
        <x:v>Permanent</x:v>
      </x:c>
      <x:c r="E443" t="str">
        <x:v>Birmingham</x:v>
      </x:c>
      <x:c r="F443" t="str">
        <x:v>Operative Driver, Operative Porter</x:v>
      </x:c>
      <x:c r="G443" t="str">
        <x:v>403354, 401198</x:v>
      </x:c>
      <x:c r="H443" t="str">
        <x:v>Midland Heart; The Open University</x:v>
      </x:c>
      <x:c r="I443" s="22" t="n">
        <x:v>5.75</x:v>
      </x:c>
      <x:c r="J443" t="str">
        <x:v>Worked — 2 records</x:v>
      </x:c>
      <x:c r="K443" t="str">
        <x:v>Worked: 2 record(s) | Branch: Birmingham | Role: Operative Driver, Operative Porter | Jobs: 403354, 401198 | Customers: Midland Heart; The Open University | Hours: 5.8</x:v>
      </x:c>
      <x:c r="L443" t="str">
        <x:v>Include</x:v>
      </x:c>
    </x:row>
    <x:row r="444">
      <x:c r="A444" t="str">
        <x:v>Gene Ellson|2026-07-16</x:v>
      </x:c>
      <x:c r="B444" s="888" t="n">
        <x:v>46219</x:v>
      </x:c>
      <x:c r="C444" t="str">
        <x:v>Gene Ellson</x:v>
      </x:c>
      <x:c r="D444" t="str">
        <x:v>Permanent</x:v>
      </x:c>
      <x:c r="E444" t="str">
        <x:v>Birmingham</x:v>
      </x:c>
      <x:c r="F444" t="str">
        <x:v>Operative Skilled</x:v>
      </x:c>
      <x:c r="G444" t="str">
        <x:v>400345C</x:v>
      </x:c>
      <x:c r="H444" t="str">
        <x:v>West Midlands Police</x:v>
      </x:c>
      <x:c r="I444" s="22" t="n">
        <x:v>8.5</x:v>
      </x:c>
      <x:c r="J444" t="str">
        <x:v>Worked</x:v>
      </x:c>
      <x:c r="K444" t="str">
        <x:v>Worked: 1 record(s) | Branch: Birmingham | Role: Operative Skilled | Jobs: 400345C | Customers: West Midlands Police | Hours: 8.5</x:v>
      </x:c>
      <x:c r="L444" t="str">
        <x:v>Include</x:v>
      </x:c>
    </x:row>
    <x:row r="445">
      <x:c r="A445" t="str">
        <x:v>Geoff Malpas|2026-07-01</x:v>
      </x:c>
      <x:c r="B445" s="888" t="n">
        <x:v>46204</x:v>
      </x:c>
      <x:c r="C445" t="str">
        <x:v>Geoff Malpas</x:v>
      </x:c>
      <x:c r="D445" t="str">
        <x:v>Permanent</x:v>
      </x:c>
      <x:c r="E445" t="str">
        <x:v>Bristol</x:v>
      </x:c>
      <x:c r="F445" t="str">
        <x:v>Operative Skilled</x:v>
      </x:c>
      <x:c r="G445" t="str">
        <x:v>402832</x:v>
      </x:c>
      <x:c r="H445" t="str">
        <x:v>University of Bristol - Queens Road</x:v>
      </x:c>
      <x:c r="I445" s="22" t="n">
        <x:v>8.5</x:v>
      </x:c>
      <x:c r="J445" t="str">
        <x:v>Worked</x:v>
      </x:c>
      <x:c r="K445" t="str">
        <x:v>Worked: 1 record(s) | Branch: Bristol | Role: Operative Skilled | Jobs: 402832 | Customers: University of Bristol - Queens Road | Hours: 8.5</x:v>
      </x:c>
      <x:c r="L445" t="str">
        <x:v>Include</x:v>
      </x:c>
    </x:row>
    <x:row r="446">
      <x:c r="A446" t="str">
        <x:v>Geoff Malpas|2026-07-02</x:v>
      </x:c>
      <x:c r="B446" s="888" t="n">
        <x:v>46205</x:v>
      </x:c>
      <x:c r="C446" t="str">
        <x:v>Geoff Malpas</x:v>
      </x:c>
      <x:c r="D446" t="str">
        <x:v>Permanent</x:v>
      </x:c>
      <x:c r="E446" t="str">
        <x:v>Bristol</x:v>
      </x:c>
      <x:c r="F446" t="str">
        <x:v>Operative Skilled</x:v>
      </x:c>
      <x:c r="G446" t="str">
        <x:v>402832</x:v>
      </x:c>
      <x:c r="H446" t="str">
        <x:v>University of Bristol - Queens Road</x:v>
      </x:c>
      <x:c r="I446" s="22" t="n">
        <x:v>8</x:v>
      </x:c>
      <x:c r="J446" t="str">
        <x:v>Worked</x:v>
      </x:c>
      <x:c r="K446" t="str">
        <x:v>Worked: 1 record(s) | Branch: Bristol | Role: Operative Skilled | Jobs: 402832 | Customers: University of Bristol - Queens Road | Hours: 8.0</x:v>
      </x:c>
      <x:c r="L446" t="str">
        <x:v>Include</x:v>
      </x:c>
    </x:row>
    <x:row r="447">
      <x:c r="A447" t="str">
        <x:v>Geoff Malpas|2026-07-03</x:v>
      </x:c>
      <x:c r="B447" s="888" t="n">
        <x:v>46206</x:v>
      </x:c>
      <x:c r="C447" t="str">
        <x:v>Geoff Malpas</x:v>
      </x:c>
      <x:c r="D447" t="str">
        <x:v>Permanent</x:v>
      </x:c>
      <x:c r="E447" t="str">
        <x:v>Thurrock</x:v>
      </x:c>
      <x:c r="F447" t="str">
        <x:v>Operative Porter</x:v>
      </x:c>
      <x:c r="G447" t="str">
        <x:v>402287</x:v>
      </x:c>
      <x:c r="H447" t="str">
        <x:v>Accenture UK Ltd</x:v>
      </x:c>
      <x:c r="I447" s="22" t="n">
        <x:v>16</x:v>
      </x:c>
      <x:c r="J447" t="str">
        <x:v>Worked</x:v>
      </x:c>
      <x:c r="K447" t="str">
        <x:v>Worked: 1 record(s) | Branch: Thurrock | Role: Operative Porter | Jobs: 402287 | Customers: Accenture UK Ltd | Hours: 16.0</x:v>
      </x:c>
      <x:c r="L447" t="str">
        <x:v>Include</x:v>
      </x:c>
    </x:row>
    <x:row r="448">
      <x:c r="A448" t="str">
        <x:v>Geoff Malpas|2026-07-04</x:v>
      </x:c>
      <x:c r="B448" s="888" t="n">
        <x:v>46207</x:v>
      </x:c>
      <x:c r="C448" t="str">
        <x:v>Geoff Malpas</x:v>
      </x:c>
      <x:c r="D448" t="str">
        <x:v>Permanent</x:v>
      </x:c>
      <x:c r="E448" t="str">
        <x:v>Thurrock</x:v>
      </x:c>
      <x:c r="F448" t="str">
        <x:v>Operative Driver</x:v>
      </x:c>
      <x:c r="G448" t="str">
        <x:v>402287</x:v>
      </x:c>
      <x:c r="H448" t="str">
        <x:v>Accenture UK Ltd</x:v>
      </x:c>
      <x:c r="I448" s="22" t="n">
        <x:v>8</x:v>
      </x:c>
      <x:c r="J448" t="str">
        <x:v>Worked</x:v>
      </x:c>
      <x:c r="K448" t="str">
        <x:v>Worked: 1 record(s) | Branch: Thurrock | Role: Operative Driver | Jobs: 402287 | Customers: Accenture UK Ltd | Hours: 8.0</x:v>
      </x:c>
      <x:c r="L448" t="str">
        <x:v>Include</x:v>
      </x:c>
    </x:row>
    <x:row r="449">
      <x:c r="A449" t="str">
        <x:v>Geoff Malpas|2026-07-06</x:v>
      </x:c>
      <x:c r="B449" s="888" t="n">
        <x:v>46209</x:v>
      </x:c>
      <x:c r="C449" t="str">
        <x:v>Geoff Malpas</x:v>
      </x:c>
      <x:c r="D449" t="str">
        <x:v>Permanent</x:v>
      </x:c>
      <x:c r="E449" t="str">
        <x:v>Thurrock</x:v>
      </x:c>
      <x:c r="F449" t="str">
        <x:v>Operative Driver</x:v>
      </x:c>
      <x:c r="G449" t="str">
        <x:v>402287</x:v>
      </x:c>
      <x:c r="H449" t="str">
        <x:v>Accenture UK Ltd</x:v>
      </x:c>
      <x:c r="I449" s="22" t="n">
        <x:v>8</x:v>
      </x:c>
      <x:c r="J449" t="str">
        <x:v>Worked</x:v>
      </x:c>
      <x:c r="K449" t="str">
        <x:v>Worked: 1 record(s) | Branch: Thurrock | Role: Operative Driver | Jobs: 402287 | Customers: Accenture UK Ltd | Hours: 8.0</x:v>
      </x:c>
      <x:c r="L449" t="str">
        <x:v>Include</x:v>
      </x:c>
    </x:row>
    <x:row r="450">
      <x:c r="A450" t="str">
        <x:v>Geoff Malpas|2026-07-07</x:v>
      </x:c>
      <x:c r="B450" s="888" t="n">
        <x:v>46210</x:v>
      </x:c>
      <x:c r="C450" t="str">
        <x:v>Geoff Malpas</x:v>
      </x:c>
      <x:c r="D450" t="str">
        <x:v>Permanent</x:v>
      </x:c>
      <x:c r="E450" t="str">
        <x:v>Thurrock</x:v>
      </x:c>
      <x:c r="F450" t="str">
        <x:v>Operative Driver</x:v>
      </x:c>
      <x:c r="G450" t="str">
        <x:v>402287</x:v>
      </x:c>
      <x:c r="H450" t="str">
        <x:v>Accenture UK Ltd</x:v>
      </x:c>
      <x:c r="I450" s="22" t="n">
        <x:v>9</x:v>
      </x:c>
      <x:c r="J450" t="str">
        <x:v>Worked</x:v>
      </x:c>
      <x:c r="K450" t="str">
        <x:v>Worked: 1 record(s) | Branch: Thurrock | Role: Operative Driver | Jobs: 402287 | Customers: Accenture UK Ltd | Hours: 9.0</x:v>
      </x:c>
      <x:c r="L450" t="str">
        <x:v>Include</x:v>
      </x:c>
    </x:row>
    <x:row r="451">
      <x:c r="A451" t="str">
        <x:v>Geoff Malpas|2026-07-08</x:v>
      </x:c>
      <x:c r="B451" s="888" t="n">
        <x:v>46211</x:v>
      </x:c>
      <x:c r="C451" t="str">
        <x:v>Geoff Malpas</x:v>
      </x:c>
      <x:c r="D451" t="str">
        <x:v>Permanent</x:v>
      </x:c>
      <x:c r="E451" t="str">
        <x:v>Bristol</x:v>
      </x:c>
      <x:c r="F451" t="str">
        <x:v>Operative Porter</x:v>
      </x:c>
      <x:c r="G451" t="str">
        <x:v>375286A</x:v>
      </x:c>
      <x:c r="H451" t="str">
        <x:v>BCC - 167 Rodbourne Road</x:v>
      </x:c>
      <x:c r="I451" s="22" t="n">
        <x:v>8</x:v>
      </x:c>
      <x:c r="J451" t="str">
        <x:v>Worked</x:v>
      </x:c>
      <x:c r="K451" t="str">
        <x:v>Worked: 1 record(s) | Branch: Bristol | Role: Operative Porter | Jobs: 375286A | Customers: BCC - 167 Rodbourne Road | Hours: 8.0</x:v>
      </x:c>
      <x:c r="L451" t="str">
        <x:v>Include</x:v>
      </x:c>
    </x:row>
    <x:row r="452">
      <x:c r="A452" t="str">
        <x:v>Geoff Malpas|2026-07-09</x:v>
      </x:c>
      <x:c r="B452" s="888" t="n">
        <x:v>46212</x:v>
      </x:c>
      <x:c r="C452" t="str">
        <x:v>Geoff Malpas</x:v>
      </x:c>
      <x:c r="D452" t="str">
        <x:v>Permanent</x:v>
      </x:c>
      <x:c r="E452" t="str">
        <x:v>Bristol</x:v>
      </x:c>
      <x:c r="F452" t="str">
        <x:v>Operative Porter</x:v>
      </x:c>
      <x:c r="G452"/>
      <x:c r="H452"/>
      <x:c r="I452" s="22" t="n">
        <x:v>0</x:v>
      </x:c>
      <x:c r="J452" t="str">
        <x:v>Annual leave</x:v>
      </x:c>
      <x:c r="K452" t="str">
        <x:v>Leave: Annual Leave (Hours) | Branch: Bristol | Role: Operative Porter</x:v>
      </x:c>
      <x:c r="L452" t="str">
        <x:v>Include</x:v>
      </x:c>
    </x:row>
    <x:row r="453">
      <x:c r="A453" t="str">
        <x:v>Geoff Malpas|2026-07-10</x:v>
      </x:c>
      <x:c r="B453" s="888" t="n">
        <x:v>46213</x:v>
      </x:c>
      <x:c r="C453" t="str">
        <x:v>Geoff Malpas</x:v>
      </x:c>
      <x:c r="D453" t="str">
        <x:v>Permanent</x:v>
      </x:c>
      <x:c r="E453" t="str">
        <x:v>Bristol</x:v>
      </x:c>
      <x:c r="F453" t="str">
        <x:v>Operative Porter</x:v>
      </x:c>
      <x:c r="G453"/>
      <x:c r="H453"/>
      <x:c r="I453" s="22" t="n">
        <x:v>0</x:v>
      </x:c>
      <x:c r="J453" t="str">
        <x:v>Annual leave</x:v>
      </x:c>
      <x:c r="K453" t="str">
        <x:v>Leave: Annual Leave (Hours) | Branch: Bristol | Role: Operative Porter</x:v>
      </x:c>
      <x:c r="L453" t="str">
        <x:v>Include</x:v>
      </x:c>
    </x:row>
    <x:row r="454">
      <x:c r="A454" t="str">
        <x:v>Geoff Malpas|2026-07-13</x:v>
      </x:c>
      <x:c r="B454" s="888" t="n">
        <x:v>46216</x:v>
      </x:c>
      <x:c r="C454" t="str">
        <x:v>Geoff Malpas</x:v>
      </x:c>
      <x:c r="D454" t="str">
        <x:v>Permanent</x:v>
      </x:c>
      <x:c r="E454" t="str">
        <x:v>Bristol</x:v>
      </x:c>
      <x:c r="F454" t="str">
        <x:v>Operative Porter</x:v>
      </x:c>
      <x:c r="G454" t="str">
        <x:v>402750</x:v>
      </x:c>
      <x:c r="H454" t="str">
        <x:v>Barbican/ Cardiff Uni</x:v>
      </x:c>
      <x:c r="I454" s="22" t="n">
        <x:v>11</x:v>
      </x:c>
      <x:c r="J454" t="str">
        <x:v>Worked</x:v>
      </x:c>
      <x:c r="K454" t="str">
        <x:v>Worked: 1 record(s) | Branch: Bristol | Role: Operative Porter | Jobs: 402750 | Customers: Barbican/ Cardiff Uni | Hours: 11.0</x:v>
      </x:c>
      <x:c r="L454" t="str">
        <x:v>Include</x:v>
      </x:c>
    </x:row>
    <x:row r="455">
      <x:c r="A455" t="str">
        <x:v>Geoff Malpas|2026-07-14</x:v>
      </x:c>
      <x:c r="B455" s="888" t="n">
        <x:v>46217</x:v>
      </x:c>
      <x:c r="C455" t="str">
        <x:v>Geoff Malpas</x:v>
      </x:c>
      <x:c r="D455" t="str">
        <x:v>Permanent</x:v>
      </x:c>
      <x:c r="E455" t="str">
        <x:v>Bristol</x:v>
      </x:c>
      <x:c r="F455" t="str">
        <x:v>Operative Porter</x:v>
      </x:c>
      <x:c r="G455" t="str">
        <x:v>402750</x:v>
      </x:c>
      <x:c r="H455" t="str">
        <x:v>Barbican/ Cardiff Uni</x:v>
      </x:c>
      <x:c r="I455" s="22" t="n">
        <x:v>9.5</x:v>
      </x:c>
      <x:c r="J455" t="str">
        <x:v>Worked</x:v>
      </x:c>
      <x:c r="K455" t="str">
        <x:v>Worked: 1 record(s) | Branch: Bristol | Role: Operative Porter | Jobs: 402750 | Customers: Barbican/ Cardiff Uni | Hours: 9.5</x:v>
      </x:c>
      <x:c r="L455" t="str">
        <x:v>Include</x:v>
      </x:c>
    </x:row>
    <x:row r="456">
      <x:c r="A456" t="str">
        <x:v>Geoff Malpas|2026-07-15</x:v>
      </x:c>
      <x:c r="B456" s="888" t="n">
        <x:v>46218</x:v>
      </x:c>
      <x:c r="C456" t="str">
        <x:v>Geoff Malpas</x:v>
      </x:c>
      <x:c r="D456" t="str">
        <x:v>Permanent</x:v>
      </x:c>
      <x:c r="E456" t="str">
        <x:v>Bristol</x:v>
      </x:c>
      <x:c r="F456" t="str">
        <x:v>Operative Porter</x:v>
      </x:c>
      <x:c r="G456" t="str">
        <x:v>386887D</x:v>
      </x:c>
      <x:c r="H456" t="str">
        <x:v>Restore Harrow Green</x:v>
      </x:c>
      <x:c r="I456" s="22" t="n">
        <x:v>10.25</x:v>
      </x:c>
      <x:c r="J456" t="str">
        <x:v>Worked</x:v>
      </x:c>
      <x:c r="K456" t="str">
        <x:v>Worked: 1 record(s) | Branch: Bristol | Role: Operative Porter | Jobs: 386887D | Customers: Restore Harrow Green | Hours: 10.2</x:v>
      </x:c>
      <x:c r="L456" t="str">
        <x:v>Include</x:v>
      </x:c>
    </x:row>
    <x:row r="457">
      <x:c r="A457" t="str">
        <x:v>Geoff Malpas|2026-07-16</x:v>
      </x:c>
      <x:c r="B457" s="888" t="n">
        <x:v>46219</x:v>
      </x:c>
      <x:c r="C457" t="str">
        <x:v>Geoff Malpas</x:v>
      </x:c>
      <x:c r="D457" t="str">
        <x:v>Permanent</x:v>
      </x:c>
      <x:c r="E457" t="str">
        <x:v>Bristol</x:v>
      </x:c>
      <x:c r="F457" t="str">
        <x:v>Operative Skilled</x:v>
      </x:c>
      <x:c r="G457" t="str">
        <x:v>402790</x:v>
      </x:c>
      <x:c r="H457" t="str">
        <x:v>Network Rail -  Western House</x:v>
      </x:c>
      <x:c r="I457" s="22" t="n">
        <x:v>9</x:v>
      </x:c>
      <x:c r="J457" t="str">
        <x:v>Worked</x:v>
      </x:c>
      <x:c r="K457" t="str">
        <x:v>Worked: 1 record(s) | Branch: Bristol | Role: Operative Skilled | Jobs: 402790 | Customers: Network Rail -  Western House | Hours: 9.0</x:v>
      </x:c>
      <x:c r="L457" t="str">
        <x:v>Include</x:v>
      </x:c>
    </x:row>
    <x:row r="458">
      <x:c r="A458" t="str">
        <x:v>Greg Georgiou|2026-07-01</x:v>
      </x:c>
      <x:c r="B458" s="888" t="n">
        <x:v>46204</x:v>
      </x:c>
      <x:c r="C458" t="str">
        <x:v>Greg Georgiou</x:v>
      </x:c>
      <x:c r="D458" t="str">
        <x:v>Permanent</x:v>
      </x:c>
      <x:c r="E458" t="str">
        <x:v>Bristol</x:v>
      </x:c>
      <x:c r="F458" t="str">
        <x:v>Operative Skilled</x:v>
      </x:c>
      <x:c r="G458" t="str">
        <x:v>402832</x:v>
      </x:c>
      <x:c r="H458" t="str">
        <x:v>University of Bristol - Queens Road</x:v>
      </x:c>
      <x:c r="I458" s="22" t="n">
        <x:v>8.5</x:v>
      </x:c>
      <x:c r="J458" t="str">
        <x:v>Worked</x:v>
      </x:c>
      <x:c r="K458" t="str">
        <x:v>Worked: 1 record(s) | Branch: Bristol | Role: Operative Skilled | Jobs: 402832 | Customers: University of Bristol - Queens Road | Hours: 8.5</x:v>
      </x:c>
      <x:c r="L458" t="str">
        <x:v>Include</x:v>
      </x:c>
    </x:row>
    <x:row r="459">
      <x:c r="A459" t="str">
        <x:v>Greg Georgiou|2026-07-02</x:v>
      </x:c>
      <x:c r="B459" s="888" t="n">
        <x:v>46205</x:v>
      </x:c>
      <x:c r="C459" t="str">
        <x:v>Greg Georgiou</x:v>
      </x:c>
      <x:c r="D459" t="str">
        <x:v>Permanent</x:v>
      </x:c>
      <x:c r="E459" t="str">
        <x:v>Bristol</x:v>
      </x:c>
      <x:c r="F459" t="str">
        <x:v>Operative Skilled</x:v>
      </x:c>
      <x:c r="G459" t="str">
        <x:v>402832</x:v>
      </x:c>
      <x:c r="H459" t="str">
        <x:v>University of Bristol - Queens Road</x:v>
      </x:c>
      <x:c r="I459" s="22" t="n">
        <x:v>8</x:v>
      </x:c>
      <x:c r="J459" t="str">
        <x:v>Worked</x:v>
      </x:c>
      <x:c r="K459" t="str">
        <x:v>Worked: 1 record(s) | Branch: Bristol | Role: Operative Skilled | Jobs: 402832 | Customers: University of Bristol - Queens Road | Hours: 8.0</x:v>
      </x:c>
      <x:c r="L459" t="str">
        <x:v>Include</x:v>
      </x:c>
    </x:row>
    <x:row r="460">
      <x:c r="A460" t="str">
        <x:v>Greg Georgiou|2026-07-03</x:v>
      </x:c>
      <x:c r="B460" s="888" t="n">
        <x:v>46206</x:v>
      </x:c>
      <x:c r="C460" t="str">
        <x:v>Greg Georgiou</x:v>
      </x:c>
      <x:c r="D460" t="str">
        <x:v>Permanent</x:v>
      </x:c>
      <x:c r="E460" t="str">
        <x:v>Thurrock</x:v>
      </x:c>
      <x:c r="F460" t="str">
        <x:v>Operative Porter</x:v>
      </x:c>
      <x:c r="G460" t="str">
        <x:v>402287</x:v>
      </x:c>
      <x:c r="H460" t="str">
        <x:v>Accenture UK Ltd</x:v>
      </x:c>
      <x:c r="I460" s="22" t="n">
        <x:v>16</x:v>
      </x:c>
      <x:c r="J460" t="str">
        <x:v>Worked</x:v>
      </x:c>
      <x:c r="K460" t="str">
        <x:v>Worked: 1 record(s) | Branch: Thurrock | Role: Operative Porter | Jobs: 402287 | Customers: Accenture UK Ltd | Hours: 16.0</x:v>
      </x:c>
      <x:c r="L460" t="str">
        <x:v>Include</x:v>
      </x:c>
    </x:row>
    <x:row r="461">
      <x:c r="A461" t="str">
        <x:v>Greg Georgiou|2026-07-04</x:v>
      </x:c>
      <x:c r="B461" s="888" t="n">
        <x:v>46207</x:v>
      </x:c>
      <x:c r="C461" t="str">
        <x:v>Greg Georgiou</x:v>
      </x:c>
      <x:c r="D461" t="str">
        <x:v>Permanent</x:v>
      </x:c>
      <x:c r="E461" t="str">
        <x:v>Thurrock</x:v>
      </x:c>
      <x:c r="F461" t="str">
        <x:v>Operative Driver</x:v>
      </x:c>
      <x:c r="G461" t="str">
        <x:v>402287</x:v>
      </x:c>
      <x:c r="H461" t="str">
        <x:v>Accenture UK Ltd</x:v>
      </x:c>
      <x:c r="I461" s="22" t="n">
        <x:v>8</x:v>
      </x:c>
      <x:c r="J461" t="str">
        <x:v>Worked</x:v>
      </x:c>
      <x:c r="K461" t="str">
        <x:v>Worked: 1 record(s) | Branch: Thurrock | Role: Operative Driver | Jobs: 402287 | Customers: Accenture UK Ltd | Hours: 8.0</x:v>
      </x:c>
      <x:c r="L461" t="str">
        <x:v>Include</x:v>
      </x:c>
    </x:row>
    <x:row r="462">
      <x:c r="A462" t="str">
        <x:v>Greg Georgiou|2026-07-06</x:v>
      </x:c>
      <x:c r="B462" s="888" t="n">
        <x:v>46209</x:v>
      </x:c>
      <x:c r="C462" t="str">
        <x:v>Greg Georgiou</x:v>
      </x:c>
      <x:c r="D462" t="str">
        <x:v>Permanent</x:v>
      </x:c>
      <x:c r="E462" t="str">
        <x:v>Thurrock</x:v>
      </x:c>
      <x:c r="F462" t="str">
        <x:v>Operative Driver</x:v>
      </x:c>
      <x:c r="G462" t="str">
        <x:v>402287</x:v>
      </x:c>
      <x:c r="H462" t="str">
        <x:v>Accenture UK Ltd</x:v>
      </x:c>
      <x:c r="I462" s="22" t="n">
        <x:v>8</x:v>
      </x:c>
      <x:c r="J462" t="str">
        <x:v>Worked</x:v>
      </x:c>
      <x:c r="K462" t="str">
        <x:v>Worked: 1 record(s) | Branch: Thurrock | Role: Operative Driver | Jobs: 402287 | Customers: Accenture UK Ltd | Hours: 8.0</x:v>
      </x:c>
      <x:c r="L462" t="str">
        <x:v>Include</x:v>
      </x:c>
    </x:row>
    <x:row r="463">
      <x:c r="A463" t="str">
        <x:v>Greg Georgiou|2026-07-07</x:v>
      </x:c>
      <x:c r="B463" s="888" t="n">
        <x:v>46210</x:v>
      </x:c>
      <x:c r="C463" t="str">
        <x:v>Greg Georgiou</x:v>
      </x:c>
      <x:c r="D463" t="str">
        <x:v>Permanent</x:v>
      </x:c>
      <x:c r="E463" t="str">
        <x:v>Cambridge</x:v>
      </x:c>
      <x:c r="F463" t="str">
        <x:v>Operative Skilled</x:v>
      </x:c>
      <x:c r="G463" t="str">
        <x:v>403004E</x:v>
      </x:c>
      <x:c r="H463" t="str">
        <x:v>Avantor (BRISTOL  JULY  2026 )</x:v>
      </x:c>
      <x:c r="I463" s="22" t="n">
        <x:v>6</x:v>
      </x:c>
      <x:c r="J463" t="str">
        <x:v>Worked</x:v>
      </x:c>
      <x:c r="K463" t="str">
        <x:v>Worked: 1 record(s) | Branch: Cambridge | Role: Operative Skilled | Jobs: 403004E | Customers: Avantor (BRISTOL  JULY  2026 ) | Hours: 6.0</x:v>
      </x:c>
      <x:c r="L463" t="str">
        <x:v>Include</x:v>
      </x:c>
    </x:row>
    <x:row r="464">
      <x:c r="A464" t="str">
        <x:v>Greg Georgiou|2026-07-09</x:v>
      </x:c>
      <x:c r="B464" s="888" t="n">
        <x:v>46212</x:v>
      </x:c>
      <x:c r="C464" t="str">
        <x:v>Greg Georgiou</x:v>
      </x:c>
      <x:c r="D464" t="str">
        <x:v>Permanent</x:v>
      </x:c>
      <x:c r="E464" t="str">
        <x:v>Bristol</x:v>
      </x:c>
      <x:c r="F464" t="str">
        <x:v>Operative Skilled</x:v>
      </x:c>
      <x:c r="G464" t="str">
        <x:v>398973</x:v>
      </x:c>
      <x:c r="H464" t="str">
        <x:v>UWE - Northavon House</x:v>
      </x:c>
      <x:c r="I464" s="22" t="n">
        <x:v>9.5</x:v>
      </x:c>
      <x:c r="J464" t="str">
        <x:v>Worked</x:v>
      </x:c>
      <x:c r="K464" t="str">
        <x:v>Worked: 1 record(s) | Branch: Bristol | Role: Operative Skilled | Jobs: 398973 | Customers: UWE - Northavon House | Hours: 9.5</x:v>
      </x:c>
      <x:c r="L464" t="str">
        <x:v>Include</x:v>
      </x:c>
    </x:row>
    <x:row r="465">
      <x:c r="A465" t="str">
        <x:v>Greg Georgiou|2026-07-13</x:v>
      </x:c>
      <x:c r="B465" s="888" t="n">
        <x:v>46216</x:v>
      </x:c>
      <x:c r="C465" t="str">
        <x:v>Greg Georgiou</x:v>
      </x:c>
      <x:c r="D465" t="str">
        <x:v>Permanent</x:v>
      </x:c>
      <x:c r="E465" t="str">
        <x:v>Bristol</x:v>
      </x:c>
      <x:c r="F465" t="str">
        <x:v>Operative Skilled</x:v>
      </x:c>
      <x:c r="G465" t="str">
        <x:v>402827</x:v>
      </x:c>
      <x:c r="H465" t="str">
        <x:v>CBRE (Broadcom)</x:v>
      </x:c>
      <x:c r="I465" s="22" t="n">
        <x:v>11.5</x:v>
      </x:c>
      <x:c r="J465" t="str">
        <x:v>Worked</x:v>
      </x:c>
      <x:c r="K465" t="str">
        <x:v>Worked: 1 record(s) | Branch: Bristol | Role: Operative Skilled | Jobs: 402827 | Customers: CBRE (Broadcom) | Hours: 11.5</x:v>
      </x:c>
      <x:c r="L465" t="str">
        <x:v>Include</x:v>
      </x:c>
    </x:row>
    <x:row r="466">
      <x:c r="A466" t="str">
        <x:v>Greg Georgiou|2026-07-14</x:v>
      </x:c>
      <x:c r="B466" s="888" t="n">
        <x:v>46217</x:v>
      </x:c>
      <x:c r="C466" t="str">
        <x:v>Greg Georgiou</x:v>
      </x:c>
      <x:c r="D466" t="str">
        <x:v>Permanent</x:v>
      </x:c>
      <x:c r="E466" t="str">
        <x:v>Bristol</x:v>
      </x:c>
      <x:c r="F466" t="str">
        <x:v>Operative Skilled</x:v>
      </x:c>
      <x:c r="G466" t="str">
        <x:v>402827</x:v>
      </x:c>
      <x:c r="H466" t="str">
        <x:v>CBRE (Broadcom)</x:v>
      </x:c>
      <x:c r="I466" s="22" t="n">
        <x:v>9</x:v>
      </x:c>
      <x:c r="J466" t="str">
        <x:v>Worked</x:v>
      </x:c>
      <x:c r="K466" t="str">
        <x:v>Worked: 1 record(s) | Branch: Bristol | Role: Operative Skilled | Jobs: 402827 | Customers: CBRE (Broadcom) | Hours: 9.0</x:v>
      </x:c>
      <x:c r="L466" t="str">
        <x:v>Include</x:v>
      </x:c>
    </x:row>
    <x:row r="467">
      <x:c r="A467" t="str">
        <x:v>Greg Georgiou|2026-07-15</x:v>
      </x:c>
      <x:c r="B467" s="888" t="n">
        <x:v>46218</x:v>
      </x:c>
      <x:c r="C467" t="str">
        <x:v>Greg Georgiou</x:v>
      </x:c>
      <x:c r="D467" t="str">
        <x:v>Permanent</x:v>
      </x:c>
      <x:c r="E467" t="str">
        <x:v>Bristol</x:v>
      </x:c>
      <x:c r="F467" t="str">
        <x:v>Operative Skilled</x:v>
      </x:c>
      <x:c r="G467" t="str">
        <x:v>403022</x:v>
      </x:c>
      <x:c r="H467" t="str">
        <x:v>Handelsbanken</x:v>
      </x:c>
      <x:c r="I467" s="22" t="n">
        <x:v>9.5</x:v>
      </x:c>
      <x:c r="J467" t="str">
        <x:v>Worked</x:v>
      </x:c>
      <x:c r="K467" t="str">
        <x:v>Worked: 1 record(s) | Branch: Bristol | Role: Operative Skilled | Jobs: 403022 | Customers: Handelsbanken | Hours: 9.5</x:v>
      </x:c>
      <x:c r="L467" t="str">
        <x:v>Include</x:v>
      </x:c>
    </x:row>
    <x:row r="468">
      <x:c r="A468" t="str">
        <x:v>H Lorryman|2026-07-01</x:v>
      </x:c>
      <x:c r="B468" s="888" t="n">
        <x:v>46204</x:v>
      </x:c>
      <x:c r="C468" t="str">
        <x:v>H Lorryman</x:v>
      </x:c>
      <x:c r="D468" t="str">
        <x:v>Permanent</x:v>
      </x:c>
      <x:c r="E468" t="str">
        <x:v>Thurrock</x:v>
      </x:c>
      <x:c r="F468" t="str">
        <x:v>Operative Skilled</x:v>
      </x:c>
      <x:c r="G468" t="str">
        <x:v>397246</x:v>
      </x:c>
      <x:c r="H468" t="str">
        <x:v>Ministry of Defence</x:v>
      </x:c>
      <x:c r="I468" s="22" t="n">
        <x:v>8.5</x:v>
      </x:c>
      <x:c r="J468" t="str">
        <x:v>Worked</x:v>
      </x:c>
      <x:c r="K468" t="str">
        <x:v>Worked: 1 record(s) | Branch: Thurrock | Role: Operative Skilled | Jobs: 397246 | Customers: Ministry of Defence | Hours: 8.5</x:v>
      </x:c>
      <x:c r="L468" t="str">
        <x:v>Include</x:v>
      </x:c>
    </x:row>
    <x:row r="469">
      <x:c r="A469" t="str">
        <x:v>H Lorryman|2026-07-02</x:v>
      </x:c>
      <x:c r="B469" s="888" t="n">
        <x:v>46205</x:v>
      </x:c>
      <x:c r="C469" t="str">
        <x:v>H Lorryman</x:v>
      </x:c>
      <x:c r="D469" t="str">
        <x:v>Permanent</x:v>
      </x:c>
      <x:c r="E469" t="str">
        <x:v>Thurrock</x:v>
      </x:c>
      <x:c r="F469" t="str">
        <x:v>Operative Skilled</x:v>
      </x:c>
      <x:c r="G469" t="str">
        <x:v>397246</x:v>
      </x:c>
      <x:c r="H469" t="str">
        <x:v>Ministry of Defence</x:v>
      </x:c>
      <x:c r="I469" s="22" t="n">
        <x:v>8.5</x:v>
      </x:c>
      <x:c r="J469" t="str">
        <x:v>Worked</x:v>
      </x:c>
      <x:c r="K469" t="str">
        <x:v>Worked: 1 record(s) | Branch: Thurrock | Role: Operative Skilled | Jobs: 397246 | Customers: Ministry of Defence | Hours: 8.5</x:v>
      </x:c>
      <x:c r="L469" t="str">
        <x:v>Include</x:v>
      </x:c>
    </x:row>
    <x:row r="470">
      <x:c r="A470" t="str">
        <x:v>H Lorryman|2026-07-07</x:v>
      </x:c>
      <x:c r="B470" s="888" t="n">
        <x:v>46210</x:v>
      </x:c>
      <x:c r="C470" t="str">
        <x:v>H Lorryman</x:v>
      </x:c>
      <x:c r="D470" t="str">
        <x:v>Permanent</x:v>
      </x:c>
      <x:c r="E470" t="str">
        <x:v>Thurrock</x:v>
      </x:c>
      <x:c r="F470" t="str">
        <x:v>Operative Porter</x:v>
      </x:c>
      <x:c r="G470" t="str">
        <x:v>402929</x:v>
      </x:c>
      <x:c r="H470" t="str">
        <x:v>Cadwalader Wickersham &amp; Taft LLP</x:v>
      </x:c>
      <x:c r="I470" s="22" t="n">
        <x:v>8.5</x:v>
      </x:c>
      <x:c r="J470" t="str">
        <x:v>Worked</x:v>
      </x:c>
      <x:c r="K470" t="str">
        <x:v>Worked: 1 record(s) | Branch: Thurrock | Role: Operative Porter | Jobs: 402929 | Customers: Cadwalader Wickersham &amp; Taft LLP | Hours: 8.5</x:v>
      </x:c>
      <x:c r="L470" t="str">
        <x:v>Include</x:v>
      </x:c>
    </x:row>
    <x:row r="471">
      <x:c r="A471" t="str">
        <x:v>H Lorryman|2026-07-08</x:v>
      </x:c>
      <x:c r="B471" s="888" t="n">
        <x:v>46211</x:v>
      </x:c>
      <x:c r="C471" t="str">
        <x:v>H Lorryman</x:v>
      </x:c>
      <x:c r="D471" t="str">
        <x:v>Permanent</x:v>
      </x:c>
      <x:c r="E471" t="str">
        <x:v>Thurrock</x:v>
      </x:c>
      <x:c r="F471" t="str">
        <x:v>Operative Porter</x:v>
      </x:c>
      <x:c r="G471" t="str">
        <x:v>402929</x:v>
      </x:c>
      <x:c r="H471" t="str">
        <x:v>Cadwalader Wickersham &amp; Taft LLP</x:v>
      </x:c>
      <x:c r="I471" s="22" t="n">
        <x:v>8.5</x:v>
      </x:c>
      <x:c r="J471" t="str">
        <x:v>Worked</x:v>
      </x:c>
      <x:c r="K471" t="str">
        <x:v>Worked: 1 record(s) | Branch: Thurrock | Role: Operative Porter | Jobs: 402929 | Customers: Cadwalader Wickersham &amp; Taft LLP | Hours: 8.5</x:v>
      </x:c>
      <x:c r="L471" t="str">
        <x:v>Include</x:v>
      </x:c>
    </x:row>
    <x:row r="472">
      <x:c r="A472" t="str">
        <x:v>H Lorryman|2026-07-09</x:v>
      </x:c>
      <x:c r="B472" s="888" t="n">
        <x:v>46212</x:v>
      </x:c>
      <x:c r="C472" t="str">
        <x:v>H Lorryman</x:v>
      </x:c>
      <x:c r="D472" t="str">
        <x:v>Permanent</x:v>
      </x:c>
      <x:c r="E472" t="str">
        <x:v>Thurrock</x:v>
      </x:c>
      <x:c r="F472" t="str">
        <x:v>Operative Porter</x:v>
      </x:c>
      <x:c r="G472" t="str">
        <x:v>402929</x:v>
      </x:c>
      <x:c r="H472" t="str">
        <x:v>Cadwalader Wickersham &amp; Taft LLP</x:v>
      </x:c>
      <x:c r="I472" s="22" t="n">
        <x:v>7.5</x:v>
      </x:c>
      <x:c r="J472" t="str">
        <x:v>Worked</x:v>
      </x:c>
      <x:c r="K472" t="str">
        <x:v>Worked: 1 record(s) | Branch: Thurrock | Role: Operative Porter | Jobs: 402929 | Customers: Cadwalader Wickersham &amp; Taft LLP | Hours: 7.5</x:v>
      </x:c>
      <x:c r="L472" t="str">
        <x:v>Include</x:v>
      </x:c>
    </x:row>
    <x:row r="473">
      <x:c r="A473" t="str">
        <x:v>H Lorryman|2026-07-10</x:v>
      </x:c>
      <x:c r="B473" s="888" t="n">
        <x:v>46213</x:v>
      </x:c>
      <x:c r="C473" t="str">
        <x:v>H Lorryman</x:v>
      </x:c>
      <x:c r="D473" t="str">
        <x:v>Permanent</x:v>
      </x:c>
      <x:c r="E473" t="str">
        <x:v>Thurrock</x:v>
      </x:c>
      <x:c r="F473" t="str">
        <x:v>Operative Porter</x:v>
      </x:c>
      <x:c r="G473" t="str">
        <x:v>402575</x:v>
      </x:c>
      <x:c r="H473" t="str">
        <x:v>Latham &amp; Watkins</x:v>
      </x:c>
      <x:c r="I473" s="22" t="n">
        <x:v>10</x:v>
      </x:c>
      <x:c r="J473" t="str">
        <x:v>Worked</x:v>
      </x:c>
      <x:c r="K473" t="str">
        <x:v>Worked: 1 record(s) | Branch: Thurrock | Role: Operative Porter | Jobs: 402575 | Customers: Latham &amp; Watkins | Hours: 10.0</x:v>
      </x:c>
      <x:c r="L473" t="str">
        <x:v>Include</x:v>
      </x:c>
    </x:row>
    <x:row r="474">
      <x:c r="A474" t="str">
        <x:v>H Lorryman|2026-07-13</x:v>
      </x:c>
      <x:c r="B474" s="888" t="n">
        <x:v>46216</x:v>
      </x:c>
      <x:c r="C474" t="str">
        <x:v>H Lorryman</x:v>
      </x:c>
      <x:c r="D474" t="str">
        <x:v>Permanent</x:v>
      </x:c>
      <x:c r="E474" t="str">
        <x:v>Thurrock</x:v>
      </x:c>
      <x:c r="F474" t="str">
        <x:v>Operative Skilled</x:v>
      </x:c>
      <x:c r="G474" t="str">
        <x:v>400033</x:v>
      </x:c>
      <x:c r="H474" t="str">
        <x:v>Ministry of Defence</x:v>
      </x:c>
      <x:c r="I474" s="22" t="n">
        <x:v>9.5</x:v>
      </x:c>
      <x:c r="J474" t="str">
        <x:v>Worked</x:v>
      </x:c>
      <x:c r="K474" t="str">
        <x:v>Worked: 1 record(s) | Branch: Thurrock | Role: Operative Skilled | Jobs: 400033 | Customers: Ministry of Defence | Hours: 9.5</x:v>
      </x:c>
      <x:c r="L474" t="str">
        <x:v>Include</x:v>
      </x:c>
    </x:row>
    <x:row r="475">
      <x:c r="A475" t="str">
        <x:v>H Lorryman|2026-07-14</x:v>
      </x:c>
      <x:c r="B475" s="888" t="n">
        <x:v>46217</x:v>
      </x:c>
      <x:c r="C475" t="str">
        <x:v>H Lorryman</x:v>
      </x:c>
      <x:c r="D475" t="str">
        <x:v>Permanent</x:v>
      </x:c>
      <x:c r="E475" t="str">
        <x:v>Thurrock</x:v>
      </x:c>
      <x:c r="F475" t="str">
        <x:v>Operative Skilled</x:v>
      </x:c>
      <x:c r="G475" t="str">
        <x:v>400033</x:v>
      </x:c>
      <x:c r="H475" t="str">
        <x:v>Ministry of Defence</x:v>
      </x:c>
      <x:c r="I475" s="22" t="n">
        <x:v>9.5</x:v>
      </x:c>
      <x:c r="J475" t="str">
        <x:v>Worked</x:v>
      </x:c>
      <x:c r="K475" t="str">
        <x:v>Worked: 1 record(s) | Branch: Thurrock | Role: Operative Skilled | Jobs: 400033 | Customers: Ministry of Defence | Hours: 9.5</x:v>
      </x:c>
      <x:c r="L475" t="str">
        <x:v>Include</x:v>
      </x:c>
    </x:row>
    <x:row r="476">
      <x:c r="A476" t="str">
        <x:v>H Lorryman|2026-07-15</x:v>
      </x:c>
      <x:c r="B476" s="888" t="n">
        <x:v>46218</x:v>
      </x:c>
      <x:c r="C476" t="str">
        <x:v>H Lorryman</x:v>
      </x:c>
      <x:c r="D476" t="str">
        <x:v>Permanent</x:v>
      </x:c>
      <x:c r="E476" t="str">
        <x:v>Thurrock</x:v>
      </x:c>
      <x:c r="F476" t="str">
        <x:v>Operative Skilled</x:v>
      </x:c>
      <x:c r="G476" t="str">
        <x:v>400033</x:v>
      </x:c>
      <x:c r="H476" t="str">
        <x:v>Ministry of Defence</x:v>
      </x:c>
      <x:c r="I476" s="22" t="n">
        <x:v>9.5</x:v>
      </x:c>
      <x:c r="J476" t="str">
        <x:v>Worked</x:v>
      </x:c>
      <x:c r="K476" t="str">
        <x:v>Worked: 1 record(s) | Branch: Thurrock | Role: Operative Skilled | Jobs: 400033 | Customers: Ministry of Defence | Hours: 9.5</x:v>
      </x:c>
      <x:c r="L476" t="str">
        <x:v>Include</x:v>
      </x:c>
    </x:row>
    <x:row r="477">
      <x:c r="A477" t="str">
        <x:v>H Lorryman|2026-07-16</x:v>
      </x:c>
      <x:c r="B477" s="888" t="n">
        <x:v>46219</x:v>
      </x:c>
      <x:c r="C477" t="str">
        <x:v>H Lorryman</x:v>
      </x:c>
      <x:c r="D477" t="str">
        <x:v>Permanent</x:v>
      </x:c>
      <x:c r="E477" t="str">
        <x:v>Thurrock</x:v>
      </x:c>
      <x:c r="F477" t="str">
        <x:v>Operative Skilled</x:v>
      </x:c>
      <x:c r="G477" t="str">
        <x:v>400033</x:v>
      </x:c>
      <x:c r="H477" t="str">
        <x:v>Ministry of Defence</x:v>
      </x:c>
      <x:c r="I477" s="22" t="n">
        <x:v>15</x:v>
      </x:c>
      <x:c r="J477" t="str">
        <x:v>Worked</x:v>
      </x:c>
      <x:c r="K477" t="str">
        <x:v>Worked: 1 record(s) | Branch: Thurrock | Role: Operative Skilled | Jobs: 400033 | Customers: Ministry of Defence | Hours: 15.0</x:v>
      </x:c>
      <x:c r="L477" t="str">
        <x:v>Include</x:v>
      </x:c>
    </x:row>
    <x:row r="478">
      <x:c r="A478" t="str">
        <x:v>I Salim|2026-07-01</x:v>
      </x:c>
      <x:c r="B478" s="888" t="n">
        <x:v>46204</x:v>
      </x:c>
      <x:c r="C478" t="str">
        <x:v>I Salim</x:v>
      </x:c>
      <x:c r="D478" t="str">
        <x:v>Permanent</x:v>
      </x:c>
      <x:c r="E478" t="str">
        <x:v>Thurrock</x:v>
      </x:c>
      <x:c r="F478" t="str">
        <x:v>Operative Porter</x:v>
      </x:c>
      <x:c r="G478" t="str">
        <x:v>402483</x:v>
      </x:c>
      <x:c r="H478" t="str">
        <x:v>Accenture UK Ltd</x:v>
      </x:c>
      <x:c r="I478" s="22" t="n">
        <x:v>8.5</x:v>
      </x:c>
      <x:c r="J478" t="str">
        <x:v>Worked</x:v>
      </x:c>
      <x:c r="K478" t="str">
        <x:v>Worked: 1 record(s) | Branch: Thurrock | Role: Operative Porter | Jobs: 402483 | Customers: Accenture UK Ltd | Hours: 8.5</x:v>
      </x:c>
      <x:c r="L478" t="str">
        <x:v>Include</x:v>
      </x:c>
    </x:row>
    <x:row r="479">
      <x:c r="A479" t="str">
        <x:v>I Salim|2026-07-02</x:v>
      </x:c>
      <x:c r="B479" s="888" t="n">
        <x:v>46205</x:v>
      </x:c>
      <x:c r="C479" t="str">
        <x:v>I Salim</x:v>
      </x:c>
      <x:c r="D479" t="str">
        <x:v>Permanent</x:v>
      </x:c>
      <x:c r="E479" t="str">
        <x:v>Thurrock</x:v>
      </x:c>
      <x:c r="F479" t="str">
        <x:v>Operative Porter</x:v>
      </x:c>
      <x:c r="G479" t="str">
        <x:v>402483</x:v>
      </x:c>
      <x:c r="H479" t="str">
        <x:v>Accenture UK Ltd</x:v>
      </x:c>
      <x:c r="I479" s="22" t="n">
        <x:v>8.5</x:v>
      </x:c>
      <x:c r="J479" t="str">
        <x:v>Worked</x:v>
      </x:c>
      <x:c r="K479" t="str">
        <x:v>Worked: 1 record(s) | Branch: Thurrock | Role: Operative Porter | Jobs: 402483 | Customers: Accenture UK Ltd | Hours: 8.5</x:v>
      </x:c>
      <x:c r="L479" t="str">
        <x:v>Include</x:v>
      </x:c>
    </x:row>
    <x:row r="480">
      <x:c r="A480" t="str">
        <x:v>I Salim|2026-07-03</x:v>
      </x:c>
      <x:c r="B480" s="888" t="n">
        <x:v>46206</x:v>
      </x:c>
      <x:c r="C480" t="str">
        <x:v>I Salim</x:v>
      </x:c>
      <x:c r="D480" t="str">
        <x:v>Permanent</x:v>
      </x:c>
      <x:c r="E480" t="str">
        <x:v>Thurrock</x:v>
      </x:c>
      <x:c r="F480" t="str">
        <x:v>Operative Porter</x:v>
      </x:c>
      <x:c r="G480" t="str">
        <x:v>402483</x:v>
      </x:c>
      <x:c r="H480" t="str">
        <x:v>Accenture UK Ltd</x:v>
      </x:c>
      <x:c r="I480" s="22" t="n">
        <x:v>8.5</x:v>
      </x:c>
      <x:c r="J480" t="str">
        <x:v>Worked</x:v>
      </x:c>
      <x:c r="K480" t="str">
        <x:v>Worked: 1 record(s) | Branch: Thurrock | Role: Operative Porter | Jobs: 402483 | Customers: Accenture UK Ltd | Hours: 8.5</x:v>
      </x:c>
      <x:c r="L480" t="str">
        <x:v>Include</x:v>
      </x:c>
    </x:row>
    <x:row r="481">
      <x:c r="A481" t="str">
        <x:v>I Salim|2026-07-04</x:v>
      </x:c>
      <x:c r="B481" s="888" t="n">
        <x:v>46207</x:v>
      </x:c>
      <x:c r="C481" t="str">
        <x:v>I Salim</x:v>
      </x:c>
      <x:c r="D481" t="str">
        <x:v>Permanent</x:v>
      </x:c>
      <x:c r="E481" t="str">
        <x:v>Thurrock</x:v>
      </x:c>
      <x:c r="F481" t="str">
        <x:v>Operative Porter</x:v>
      </x:c>
      <x:c r="G481" t="str">
        <x:v>402483</x:v>
      </x:c>
      <x:c r="H481" t="str">
        <x:v>Accenture UK Ltd</x:v>
      </x:c>
      <x:c r="I481" s="22" t="n">
        <x:v>6.5</x:v>
      </x:c>
      <x:c r="J481" t="str">
        <x:v>Worked</x:v>
      </x:c>
      <x:c r="K481" t="str">
        <x:v>Worked: 1 record(s) | Branch: Thurrock | Role: Operative Porter | Jobs: 402483 | Customers: Accenture UK Ltd | Hours: 6.5</x:v>
      </x:c>
      <x:c r="L481" t="str">
        <x:v>Include</x:v>
      </x:c>
    </x:row>
    <x:row r="482">
      <x:c r="A482" t="str">
        <x:v>I Salim|2026-07-06</x:v>
      </x:c>
      <x:c r="B482" s="888" t="n">
        <x:v>46209</x:v>
      </x:c>
      <x:c r="C482" t="str">
        <x:v>I Salim</x:v>
      </x:c>
      <x:c r="D482" t="str">
        <x:v>Permanent</x:v>
      </x:c>
      <x:c r="E482" t="str">
        <x:v>Thurrock</x:v>
      </x:c>
      <x:c r="F482" t="str">
        <x:v>Operative Porter</x:v>
      </x:c>
      <x:c r="G482" t="str">
        <x:v>402483</x:v>
      </x:c>
      <x:c r="H482" t="str">
        <x:v>Accenture UK Ltd</x:v>
      </x:c>
      <x:c r="I482" s="22" t="n">
        <x:v>8.5</x:v>
      </x:c>
      <x:c r="J482" t="str">
        <x:v>Worked</x:v>
      </x:c>
      <x:c r="K482" t="str">
        <x:v>Worked: 1 record(s) | Branch: Thurrock | Role: Operative Porter | Jobs: 402483 | Customers: Accenture UK Ltd | Hours: 8.5</x:v>
      </x:c>
      <x:c r="L482" t="str">
        <x:v>Include</x:v>
      </x:c>
    </x:row>
    <x:row r="483">
      <x:c r="A483" t="str">
        <x:v>I Salim|2026-07-07</x:v>
      </x:c>
      <x:c r="B483" s="888" t="n">
        <x:v>46210</x:v>
      </x:c>
      <x:c r="C483" t="str">
        <x:v>I Salim</x:v>
      </x:c>
      <x:c r="D483" t="str">
        <x:v>Permanent</x:v>
      </x:c>
      <x:c r="E483" t="str">
        <x:v>Thurrock</x:v>
      </x:c>
      <x:c r="F483" t="str">
        <x:v>Operative Porter</x:v>
      </x:c>
      <x:c r="G483" t="str">
        <x:v>402483</x:v>
      </x:c>
      <x:c r="H483" t="str">
        <x:v>Accenture UK Ltd</x:v>
      </x:c>
      <x:c r="I483" s="22" t="n">
        <x:v>8.5</x:v>
      </x:c>
      <x:c r="J483" t="str">
        <x:v>Worked</x:v>
      </x:c>
      <x:c r="K483" t="str">
        <x:v>Worked: 1 record(s) | Branch: Thurrock | Role: Operative Porter | Jobs: 402483 | Customers: Accenture UK Ltd | Hours: 8.5</x:v>
      </x:c>
      <x:c r="L483" t="str">
        <x:v>Include</x:v>
      </x:c>
    </x:row>
    <x:row r="484">
      <x:c r="A484" t="str">
        <x:v>I Salim|2026-07-08</x:v>
      </x:c>
      <x:c r="B484" s="888" t="n">
        <x:v>46211</x:v>
      </x:c>
      <x:c r="C484" t="str">
        <x:v>I Salim</x:v>
      </x:c>
      <x:c r="D484" t="str">
        <x:v>Permanent</x:v>
      </x:c>
      <x:c r="E484" t="str">
        <x:v>Thurrock</x:v>
      </x:c>
      <x:c r="F484" t="str">
        <x:v>Operative Porter</x:v>
      </x:c>
      <x:c r="G484" t="str">
        <x:v>402483</x:v>
      </x:c>
      <x:c r="H484" t="str">
        <x:v>Accenture UK Ltd</x:v>
      </x:c>
      <x:c r="I484" s="22" t="n">
        <x:v>8.5</x:v>
      </x:c>
      <x:c r="J484" t="str">
        <x:v>Worked</x:v>
      </x:c>
      <x:c r="K484" t="str">
        <x:v>Worked: 1 record(s) | Branch: Thurrock | Role: Operative Porter | Jobs: 402483 | Customers: Accenture UK Ltd | Hours: 8.5</x:v>
      </x:c>
      <x:c r="L484" t="str">
        <x:v>Include</x:v>
      </x:c>
    </x:row>
    <x:row r="485">
      <x:c r="A485" t="str">
        <x:v>I Salim|2026-07-09</x:v>
      </x:c>
      <x:c r="B485" s="888" t="n">
        <x:v>46212</x:v>
      </x:c>
      <x:c r="C485" t="str">
        <x:v>I Salim</x:v>
      </x:c>
      <x:c r="D485" t="str">
        <x:v>Permanent</x:v>
      </x:c>
      <x:c r="E485" t="str">
        <x:v>Thurrock</x:v>
      </x:c>
      <x:c r="F485" t="str">
        <x:v>Operative Porter</x:v>
      </x:c>
      <x:c r="G485" t="str">
        <x:v>402483</x:v>
      </x:c>
      <x:c r="H485" t="str">
        <x:v>Accenture UK Ltd</x:v>
      </x:c>
      <x:c r="I485" s="22" t="n">
        <x:v>8.5</x:v>
      </x:c>
      <x:c r="J485" t="str">
        <x:v>Worked</x:v>
      </x:c>
      <x:c r="K485" t="str">
        <x:v>Worked: 1 record(s) | Branch: Thurrock | Role: Operative Porter | Jobs: 402483 | Customers: Accenture UK Ltd | Hours: 8.5</x:v>
      </x:c>
      <x:c r="L485" t="str">
        <x:v>Include</x:v>
      </x:c>
    </x:row>
    <x:row r="486">
      <x:c r="A486" t="str">
        <x:v>I Salim|2026-07-10</x:v>
      </x:c>
      <x:c r="B486" s="888" t="n">
        <x:v>46213</x:v>
      </x:c>
      <x:c r="C486" t="str">
        <x:v>I Salim</x:v>
      </x:c>
      <x:c r="D486" t="str">
        <x:v>Permanent</x:v>
      </x:c>
      <x:c r="E486" t="str">
        <x:v>Thurrock</x:v>
      </x:c>
      <x:c r="F486" t="str">
        <x:v>Operative Porter</x:v>
      </x:c>
      <x:c r="G486" t="str">
        <x:v>402483</x:v>
      </x:c>
      <x:c r="H486" t="str">
        <x:v>Accenture UK Ltd</x:v>
      </x:c>
      <x:c r="I486" s="22" t="n">
        <x:v>8.5</x:v>
      </x:c>
      <x:c r="J486" t="str">
        <x:v>Worked</x:v>
      </x:c>
      <x:c r="K486" t="str">
        <x:v>Worked: 1 record(s) | Branch: Thurrock | Role: Operative Porter | Jobs: 402483 | Customers: Accenture UK Ltd | Hours: 8.5</x:v>
      </x:c>
      <x:c r="L486" t="str">
        <x:v>Include</x:v>
      </x:c>
    </x:row>
    <x:row r="487">
      <x:c r="A487" t="str">
        <x:v>I Salim|2026-07-11</x:v>
      </x:c>
      <x:c r="B487" s="888" t="n">
        <x:v>46214</x:v>
      </x:c>
      <x:c r="C487" t="str">
        <x:v>I Salim</x:v>
      </x:c>
      <x:c r="D487" t="str">
        <x:v>Permanent</x:v>
      </x:c>
      <x:c r="E487" t="str">
        <x:v>Thurrock</x:v>
      </x:c>
      <x:c r="F487" t="str">
        <x:v>Operative Porter</x:v>
      </x:c>
      <x:c r="G487" t="str">
        <x:v>403271</x:v>
      </x:c>
      <x:c r="H487" t="str">
        <x:v>BNP Paribas Limited</x:v>
      </x:c>
      <x:c r="I487" s="22" t="n">
        <x:v>10.5</x:v>
      </x:c>
      <x:c r="J487" t="str">
        <x:v>Worked</x:v>
      </x:c>
      <x:c r="K487" t="str">
        <x:v>Worked: 1 record(s) | Branch: Thurrock | Role: Operative Porter | Jobs: 403271 | Customers: BNP Paribas Limited | Hours: 10.5</x:v>
      </x:c>
      <x:c r="L487" t="str">
        <x:v>Include</x:v>
      </x:c>
    </x:row>
    <x:row r="488">
      <x:c r="A488" t="str">
        <x:v>I Salim|2026-07-12</x:v>
      </x:c>
      <x:c r="B488" s="888" t="n">
        <x:v>46215</x:v>
      </x:c>
      <x:c r="C488" t="str">
        <x:v>I Salim</x:v>
      </x:c>
      <x:c r="D488" t="str">
        <x:v>Permanent</x:v>
      </x:c>
      <x:c r="E488" t="str">
        <x:v>Thurrock</x:v>
      </x:c>
      <x:c r="F488" t="str">
        <x:v>Operative Porter</x:v>
      </x:c>
      <x:c r="G488" t="str">
        <x:v>403271</x:v>
      </x:c>
      <x:c r="H488" t="str">
        <x:v>BNP Paribas Limited</x:v>
      </x:c>
      <x:c r="I488" s="22" t="n">
        <x:v>5.5</x:v>
      </x:c>
      <x:c r="J488" t="str">
        <x:v>Worked</x:v>
      </x:c>
      <x:c r="K488" t="str">
        <x:v>Worked: 1 record(s) | Branch: Thurrock | Role: Operative Porter | Jobs: 403271 | Customers: BNP Paribas Limited | Hours: 5.5</x:v>
      </x:c>
      <x:c r="L488" t="str">
        <x:v>Include</x:v>
      </x:c>
    </x:row>
    <x:row r="489">
      <x:c r="A489" t="str">
        <x:v>I Salim|2026-07-13</x:v>
      </x:c>
      <x:c r="B489" s="888" t="n">
        <x:v>46216</x:v>
      </x:c>
      <x:c r="C489" t="str">
        <x:v>I Salim</x:v>
      </x:c>
      <x:c r="D489" t="str">
        <x:v>Permanent</x:v>
      </x:c>
      <x:c r="E489" t="str">
        <x:v>Thurrock</x:v>
      </x:c>
      <x:c r="F489" t="str">
        <x:v>Operative Porter</x:v>
      </x:c>
      <x:c r="G489" t="str">
        <x:v>402483</x:v>
      </x:c>
      <x:c r="H489" t="str">
        <x:v>Accenture UK Ltd</x:v>
      </x:c>
      <x:c r="I489" s="22" t="n">
        <x:v>8.5</x:v>
      </x:c>
      <x:c r="J489" t="str">
        <x:v>Worked</x:v>
      </x:c>
      <x:c r="K489" t="str">
        <x:v>Worked: 1 record(s) | Branch: Thurrock | Role: Operative Porter | Jobs: 402483 | Customers: Accenture UK Ltd | Hours: 8.5</x:v>
      </x:c>
      <x:c r="L489" t="str">
        <x:v>Include</x:v>
      </x:c>
    </x:row>
    <x:row r="490">
      <x:c r="A490" t="str">
        <x:v>I Salim|2026-07-14</x:v>
      </x:c>
      <x:c r="B490" s="888" t="n">
        <x:v>46217</x:v>
      </x:c>
      <x:c r="C490" t="str">
        <x:v>I Salim</x:v>
      </x:c>
      <x:c r="D490" t="str">
        <x:v>Permanent</x:v>
      </x:c>
      <x:c r="E490" t="str">
        <x:v>Thurrock</x:v>
      </x:c>
      <x:c r="F490" t="str">
        <x:v>Operative Porter</x:v>
      </x:c>
      <x:c r="G490" t="str">
        <x:v>402483</x:v>
      </x:c>
      <x:c r="H490" t="str">
        <x:v>Accenture UK Ltd</x:v>
      </x:c>
      <x:c r="I490" s="22" t="n">
        <x:v>8.5</x:v>
      </x:c>
      <x:c r="J490" t="str">
        <x:v>Worked</x:v>
      </x:c>
      <x:c r="K490" t="str">
        <x:v>Worked: 1 record(s) | Branch: Thurrock | Role: Operative Porter | Jobs: 402483 | Customers: Accenture UK Ltd | Hours: 8.5</x:v>
      </x:c>
      <x:c r="L490" t="str">
        <x:v>Include</x:v>
      </x:c>
    </x:row>
    <x:row r="491">
      <x:c r="A491" t="str">
        <x:v>I Salim|2026-07-15</x:v>
      </x:c>
      <x:c r="B491" s="888" t="n">
        <x:v>46218</x:v>
      </x:c>
      <x:c r="C491" t="str">
        <x:v>I Salim</x:v>
      </x:c>
      <x:c r="D491" t="str">
        <x:v>Permanent</x:v>
      </x:c>
      <x:c r="E491" t="str">
        <x:v>Thurrock</x:v>
      </x:c>
      <x:c r="F491" t="str">
        <x:v>Operative Porter</x:v>
      </x:c>
      <x:c r="G491" t="str">
        <x:v>402483</x:v>
      </x:c>
      <x:c r="H491" t="str">
        <x:v>Accenture UK Ltd</x:v>
      </x:c>
      <x:c r="I491" s="22" t="n">
        <x:v>8.5</x:v>
      </x:c>
      <x:c r="J491" t="str">
        <x:v>Worked</x:v>
      </x:c>
      <x:c r="K491" t="str">
        <x:v>Worked: 1 record(s) | Branch: Thurrock | Role: Operative Porter | Jobs: 402483 | Customers: Accenture UK Ltd | Hours: 8.5</x:v>
      </x:c>
      <x:c r="L491" t="str">
        <x:v>Include</x:v>
      </x:c>
    </x:row>
    <x:row r="492">
      <x:c r="A492" t="str">
        <x:v>I Salim|2026-07-16</x:v>
      </x:c>
      <x:c r="B492" s="888" t="n">
        <x:v>46219</x:v>
      </x:c>
      <x:c r="C492" t="str">
        <x:v>I Salim</x:v>
      </x:c>
      <x:c r="D492" t="str">
        <x:v>Permanent</x:v>
      </x:c>
      <x:c r="E492" t="str">
        <x:v>Thurrock</x:v>
      </x:c>
      <x:c r="F492" t="str">
        <x:v>Operative Porter</x:v>
      </x:c>
      <x:c r="G492" t="str">
        <x:v>402483</x:v>
      </x:c>
      <x:c r="H492" t="str">
        <x:v>Accenture UK Ltd</x:v>
      </x:c>
      <x:c r="I492" s="22" t="n">
        <x:v>8.5</x:v>
      </x:c>
      <x:c r="J492" t="str">
        <x:v>Worked</x:v>
      </x:c>
      <x:c r="K492" t="str">
        <x:v>Worked: 1 record(s) | Branch: Thurrock | Role: Operative Porter | Jobs: 402483 | Customers: Accenture UK Ltd | Hours: 8.5</x:v>
      </x:c>
      <x:c r="L492" t="str">
        <x:v>Include</x:v>
      </x:c>
    </x:row>
    <x:row r="493">
      <x:c r="A493" t="str">
        <x:v>Ian Leo|2026-07-01</x:v>
      </x:c>
      <x:c r="B493" s="888" t="n">
        <x:v>46204</x:v>
      </x:c>
      <x:c r="C493" t="str">
        <x:v>Ian Leo</x:v>
      </x:c>
      <x:c r="D493" t="str">
        <x:v>Permanent</x:v>
      </x:c>
      <x:c r="E493" t="str">
        <x:v>Cambridge</x:v>
      </x:c>
      <x:c r="F493" t="str">
        <x:v>Operative Porter</x:v>
      </x:c>
      <x:c r="G493" t="str">
        <x:v>402798</x:v>
      </x:c>
      <x:c r="H493" t="str">
        <x:v>Cambridge University Hospitals NHS Foundation</x:v>
      </x:c>
      <x:c r="I493" s="22" t="n">
        <x:v>7.5</x:v>
      </x:c>
      <x:c r="J493" t="str">
        <x:v>Worked</x:v>
      </x:c>
      <x:c r="K493" t="str">
        <x:v>Worked: 1 record(s) | Branch: Cambridge | Role: Operative Porter | Jobs: 402798 | Customers: Cambridge University Hospitals NHS Foundation | Hours: 7.5</x:v>
      </x:c>
      <x:c r="L493" t="str">
        <x:v>Include</x:v>
      </x:c>
    </x:row>
    <x:row r="494">
      <x:c r="A494" t="str">
        <x:v>Ian Leo|2026-07-02</x:v>
      </x:c>
      <x:c r="B494" s="888" t="n">
        <x:v>46205</x:v>
      </x:c>
      <x:c r="C494" t="str">
        <x:v>Ian Leo</x:v>
      </x:c>
      <x:c r="D494" t="str">
        <x:v>Permanent</x:v>
      </x:c>
      <x:c r="E494" t="str">
        <x:v>Cambridge</x:v>
      </x:c>
      <x:c r="F494" t="str">
        <x:v>Operative Porter</x:v>
      </x:c>
      <x:c r="G494" t="str">
        <x:v>402798</x:v>
      </x:c>
      <x:c r="H494" t="str">
        <x:v>Cambridge University Hospitals NHS Foundation</x:v>
      </x:c>
      <x:c r="I494" s="22" t="n">
        <x:v>7.5</x:v>
      </x:c>
      <x:c r="J494" t="str">
        <x:v>Worked</x:v>
      </x:c>
      <x:c r="K494" t="str">
        <x:v>Worked: 1 record(s) | Branch: Cambridge | Role: Operative Porter | Jobs: 402798 | Customers: Cambridge University Hospitals NHS Foundation | Hours: 7.5</x:v>
      </x:c>
      <x:c r="L494" t="str">
        <x:v>Include</x:v>
      </x:c>
    </x:row>
    <x:row r="495">
      <x:c r="A495" t="str">
        <x:v>Ian Leo|2026-07-03</x:v>
      </x:c>
      <x:c r="B495" s="888" t="n">
        <x:v>46206</x:v>
      </x:c>
      <x:c r="C495" t="str">
        <x:v>Ian Leo</x:v>
      </x:c>
      <x:c r="D495" t="str">
        <x:v>Permanent</x:v>
      </x:c>
      <x:c r="E495" t="str">
        <x:v>Cambridge</x:v>
      </x:c>
      <x:c r="F495" t="str">
        <x:v>Operative Porter</x:v>
      </x:c>
      <x:c r="G495" t="str">
        <x:v>402798</x:v>
      </x:c>
      <x:c r="H495" t="str">
        <x:v>Cambridge University Hospitals NHS Foundation</x:v>
      </x:c>
      <x:c r="I495" s="22" t="n">
        <x:v>7.5</x:v>
      </x:c>
      <x:c r="J495" t="str">
        <x:v>Worked</x:v>
      </x:c>
      <x:c r="K495" t="str">
        <x:v>Worked: 1 record(s) | Branch: Cambridge | Role: Operative Porter | Jobs: 402798 | Customers: Cambridge University Hospitals NHS Foundation | Hours: 7.5</x:v>
      </x:c>
      <x:c r="L495" t="str">
        <x:v>Include</x:v>
      </x:c>
    </x:row>
    <x:row r="496">
      <x:c r="A496" t="str">
        <x:v>Ian Leo|2026-07-06</x:v>
      </x:c>
      <x:c r="B496" s="888" t="n">
        <x:v>46209</x:v>
      </x:c>
      <x:c r="C496" t="str">
        <x:v>Ian Leo</x:v>
      </x:c>
      <x:c r="D496" t="str">
        <x:v>Permanent</x:v>
      </x:c>
      <x:c r="E496" t="str">
        <x:v>Cambridge</x:v>
      </x:c>
      <x:c r="F496" t="str">
        <x:v>Operative Porter</x:v>
      </x:c>
      <x:c r="G496" t="str">
        <x:v>402798</x:v>
      </x:c>
      <x:c r="H496" t="str">
        <x:v>Cambridge University Hospitals NHS Foundation</x:v>
      </x:c>
      <x:c r="I496" s="22" t="n">
        <x:v>7.5</x:v>
      </x:c>
      <x:c r="J496" t="str">
        <x:v>Worked</x:v>
      </x:c>
      <x:c r="K496" t="str">
        <x:v>Worked: 1 record(s) | Branch: Cambridge | Role: Operative Porter | Jobs: 402798 | Customers: Cambridge University Hospitals NHS Foundation | Hours: 7.5</x:v>
      </x:c>
      <x:c r="L496" t="str">
        <x:v>Include</x:v>
      </x:c>
    </x:row>
    <x:row r="497">
      <x:c r="A497" t="str">
        <x:v>Ian Leo|2026-07-07</x:v>
      </x:c>
      <x:c r="B497" s="888" t="n">
        <x:v>46210</x:v>
      </x:c>
      <x:c r="C497" t="str">
        <x:v>Ian Leo</x:v>
      </x:c>
      <x:c r="D497" t="str">
        <x:v>Permanent</x:v>
      </x:c>
      <x:c r="E497" t="str">
        <x:v>Cambridge</x:v>
      </x:c>
      <x:c r="F497" t="str">
        <x:v>Operative Porter</x:v>
      </x:c>
      <x:c r="G497" t="str">
        <x:v>402798</x:v>
      </x:c>
      <x:c r="H497" t="str">
        <x:v>Cambridge University Hospitals NHS Foundation</x:v>
      </x:c>
      <x:c r="I497" s="22" t="n">
        <x:v>7.5</x:v>
      </x:c>
      <x:c r="J497" t="str">
        <x:v>Worked</x:v>
      </x:c>
      <x:c r="K497" t="str">
        <x:v>Worked: 1 record(s) | Branch: Cambridge | Role: Operative Porter | Jobs: 402798 | Customers: Cambridge University Hospitals NHS Foundation | Hours: 7.5</x:v>
      </x:c>
      <x:c r="L497" t="str">
        <x:v>Include</x:v>
      </x:c>
    </x:row>
    <x:row r="498">
      <x:c r="A498" t="str">
        <x:v>Ian Leo|2026-07-10</x:v>
      </x:c>
      <x:c r="B498" s="888" t="n">
        <x:v>46213</x:v>
      </x:c>
      <x:c r="C498" t="str">
        <x:v>Ian Leo</x:v>
      </x:c>
      <x:c r="D498" t="str">
        <x:v>Permanent</x:v>
      </x:c>
      <x:c r="E498" t="str">
        <x:v>Cambridge</x:v>
      </x:c>
      <x:c r="F498" t="str">
        <x:v>Operative Porter</x:v>
      </x:c>
      <x:c r="G498" t="str">
        <x:v>402798</x:v>
      </x:c>
      <x:c r="H498" t="str">
        <x:v>Cambridge University Hospitals NHS Foundation</x:v>
      </x:c>
      <x:c r="I498" s="22" t="n">
        <x:v>7.5</x:v>
      </x:c>
      <x:c r="J498" t="str">
        <x:v>Worked</x:v>
      </x:c>
      <x:c r="K498" t="str">
        <x:v>Worked: 1 record(s) | Branch: Cambridge | Role: Operative Porter | Jobs: 402798 | Customers: Cambridge University Hospitals NHS Foundation | Hours: 7.5</x:v>
      </x:c>
      <x:c r="L498" t="str">
        <x:v>Include</x:v>
      </x:c>
    </x:row>
    <x:row r="499">
      <x:c r="A499" t="str">
        <x:v>Ian Leo|2026-07-13</x:v>
      </x:c>
      <x:c r="B499" s="888" t="n">
        <x:v>46216</x:v>
      </x:c>
      <x:c r="C499" t="str">
        <x:v>Ian Leo</x:v>
      </x:c>
      <x:c r="D499" t="str">
        <x:v>Permanent</x:v>
      </x:c>
      <x:c r="E499" t="str">
        <x:v>Cambridge</x:v>
      </x:c>
      <x:c r="F499" t="str">
        <x:v>Operative Porter</x:v>
      </x:c>
      <x:c r="G499" t="str">
        <x:v>402798</x:v>
      </x:c>
      <x:c r="H499" t="str">
        <x:v>Cambridge University Hospitals NHS Foundation</x:v>
      </x:c>
      <x:c r="I499" s="22" t="n">
        <x:v>7.5</x:v>
      </x:c>
      <x:c r="J499" t="str">
        <x:v>Worked</x:v>
      </x:c>
      <x:c r="K499" t="str">
        <x:v>Worked: 1 record(s) | Branch: Cambridge | Role: Operative Porter | Jobs: 402798 | Customers: Cambridge University Hospitals NHS Foundation | Hours: 7.5</x:v>
      </x:c>
      <x:c r="L499" t="str">
        <x:v>Include</x:v>
      </x:c>
    </x:row>
    <x:row r="500">
      <x:c r="A500" t="str">
        <x:v>Ian Leo|2026-07-14</x:v>
      </x:c>
      <x:c r="B500" s="888" t="n">
        <x:v>46217</x:v>
      </x:c>
      <x:c r="C500" t="str">
        <x:v>Ian Leo</x:v>
      </x:c>
      <x:c r="D500" t="str">
        <x:v>Permanent</x:v>
      </x:c>
      <x:c r="E500" t="str">
        <x:v>Cambridge</x:v>
      </x:c>
      <x:c r="F500" t="str">
        <x:v>Operative Driver</x:v>
      </x:c>
      <x:c r="G500" t="str">
        <x:v>402798</x:v>
      </x:c>
      <x:c r="H500" t="str">
        <x:v>Cambridge University Hospitals NHS Foundation</x:v>
      </x:c>
      <x:c r="I500" s="22" t="n">
        <x:v>7.5</x:v>
      </x:c>
      <x:c r="J500" t="str">
        <x:v>Worked</x:v>
      </x:c>
      <x:c r="K500" t="str">
        <x:v>Worked: 1 record(s) | Branch: Cambridge | Role: Operative Driver | Jobs: 402798 | Customers: Cambridge University Hospitals NHS Foundation | Hours: 7.5</x:v>
      </x:c>
      <x:c r="L500" t="str">
        <x:v>Include</x:v>
      </x:c>
    </x:row>
    <x:row r="501">
      <x:c r="A501" t="str">
        <x:v>Ian Leo|2026-07-15</x:v>
      </x:c>
      <x:c r="B501" s="888" t="n">
        <x:v>46218</x:v>
      </x:c>
      <x:c r="C501" t="str">
        <x:v>Ian Leo</x:v>
      </x:c>
      <x:c r="D501" t="str">
        <x:v>Permanent</x:v>
      </x:c>
      <x:c r="E501" t="str">
        <x:v>Cambridge</x:v>
      </x:c>
      <x:c r="F501" t="str">
        <x:v>Operative Driver</x:v>
      </x:c>
      <x:c r="G501" t="str">
        <x:v>402798</x:v>
      </x:c>
      <x:c r="H501" t="str">
        <x:v>Cambridge University Hospitals NHS Foundation</x:v>
      </x:c>
      <x:c r="I501" s="22" t="n">
        <x:v>7.5</x:v>
      </x:c>
      <x:c r="J501" t="str">
        <x:v>Worked</x:v>
      </x:c>
      <x:c r="K501" t="str">
        <x:v>Worked: 1 record(s) | Branch: Cambridge | Role: Operative Driver | Jobs: 402798 | Customers: Cambridge University Hospitals NHS Foundation | Hours: 7.5</x:v>
      </x:c>
      <x:c r="L501" t="str">
        <x:v>Include</x:v>
      </x:c>
    </x:row>
    <x:row r="502">
      <x:c r="A502" t="str">
        <x:v>Ian Leo|2026-07-16</x:v>
      </x:c>
      <x:c r="B502" s="888" t="n">
        <x:v>46219</x:v>
      </x:c>
      <x:c r="C502" t="str">
        <x:v>Ian Leo</x:v>
      </x:c>
      <x:c r="D502" t="str">
        <x:v>Permanent</x:v>
      </x:c>
      <x:c r="E502" t="str">
        <x:v>Cambridge</x:v>
      </x:c>
      <x:c r="F502" t="str">
        <x:v>Operative Driver</x:v>
      </x:c>
      <x:c r="G502" t="str">
        <x:v>402798</x:v>
      </x:c>
      <x:c r="H502" t="str">
        <x:v>Cambridge University Hospitals NHS Foundation</x:v>
      </x:c>
      <x:c r="I502" s="22" t="n">
        <x:v>7.5</x:v>
      </x:c>
      <x:c r="J502" t="str">
        <x:v>Worked</x:v>
      </x:c>
      <x:c r="K502" t="str">
        <x:v>Worked: 1 record(s) | Branch: Cambridge | Role: Operative Driver | Jobs: 402798 | Customers: Cambridge University Hospitals NHS Foundation | Hours: 7.5</x:v>
      </x:c>
      <x:c r="L502" t="str">
        <x:v>Include</x:v>
      </x:c>
    </x:row>
    <x:row r="503">
      <x:c r="A503" t="str">
        <x:v>J Callender|2026-07-01</x:v>
      </x:c>
      <x:c r="B503" s="888" t="n">
        <x:v>46204</x:v>
      </x:c>
      <x:c r="C503" t="str">
        <x:v>J Callender</x:v>
      </x:c>
      <x:c r="D503" t="str">
        <x:v>Permanent</x:v>
      </x:c>
      <x:c r="E503" t="str">
        <x:v>Thurrock</x:v>
      </x:c>
      <x:c r="F503" t="str">
        <x:v>Operative Porter</x:v>
      </x:c>
      <x:c r="G503" t="str">
        <x:v>400275</x:v>
      </x:c>
      <x:c r="H503" t="str">
        <x:v>Apple Europe Limited</x:v>
      </x:c>
      <x:c r="I503" s="22" t="n">
        <x:v>11.5</x:v>
      </x:c>
      <x:c r="J503" t="str">
        <x:v>Worked</x:v>
      </x:c>
      <x:c r="K503" t="str">
        <x:v>Worked: 1 record(s) | Branch: Thurrock | Role: Operative Porter | Jobs: 400275 | Customers: Apple Europe Limited | Hours: 11.5</x:v>
      </x:c>
      <x:c r="L503" t="str">
        <x:v>Include</x:v>
      </x:c>
    </x:row>
    <x:row r="504">
      <x:c r="A504" t="str">
        <x:v>J Callender|2026-07-02</x:v>
      </x:c>
      <x:c r="B504" s="888" t="n">
        <x:v>46205</x:v>
      </x:c>
      <x:c r="C504" t="str">
        <x:v>J Callender</x:v>
      </x:c>
      <x:c r="D504" t="str">
        <x:v>Permanent</x:v>
      </x:c>
      <x:c r="E504" t="str">
        <x:v>Thurrock</x:v>
      </x:c>
      <x:c r="F504" t="str">
        <x:v>Operative Porter</x:v>
      </x:c>
      <x:c r="G504" t="str">
        <x:v>400275</x:v>
      </x:c>
      <x:c r="H504" t="str">
        <x:v>Apple Europe Limited</x:v>
      </x:c>
      <x:c r="I504" s="22" t="n">
        <x:v>11.5</x:v>
      </x:c>
      <x:c r="J504" t="str">
        <x:v>Worked</x:v>
      </x:c>
      <x:c r="K504" t="str">
        <x:v>Worked: 1 record(s) | Branch: Thurrock | Role: Operative Porter | Jobs: 400275 | Customers: Apple Europe Limited | Hours: 11.5</x:v>
      </x:c>
      <x:c r="L504" t="str">
        <x:v>Include</x:v>
      </x:c>
    </x:row>
    <x:row r="505">
      <x:c r="A505" t="str">
        <x:v>J Callender|2026-07-03</x:v>
      </x:c>
      <x:c r="B505" s="888" t="n">
        <x:v>46206</x:v>
      </x:c>
      <x:c r="C505" t="str">
        <x:v>J Callender</x:v>
      </x:c>
      <x:c r="D505" t="str">
        <x:v>Permanent</x:v>
      </x:c>
      <x:c r="E505" t="str">
        <x:v>Thurrock</x:v>
      </x:c>
      <x:c r="F505" t="str">
        <x:v>Operative Porter</x:v>
      </x:c>
      <x:c r="G505" t="str">
        <x:v>402765</x:v>
      </x:c>
      <x:c r="H505" t="str">
        <x:v>Apple Europe Ltd</x:v>
      </x:c>
      <x:c r="I505" s="22" t="n">
        <x:v>11.5</x:v>
      </x:c>
      <x:c r="J505" t="str">
        <x:v>Worked</x:v>
      </x:c>
      <x:c r="K505" t="str">
        <x:v>Worked: 1 record(s) | Branch: Thurrock | Role: Operative Porter | Jobs: 402765 | Customers: Apple Europe Ltd | Hours: 11.5</x:v>
      </x:c>
      <x:c r="L505" t="str">
        <x:v>Include</x:v>
      </x:c>
    </x:row>
    <x:row r="506">
      <x:c r="A506" t="str">
        <x:v>J Callender|2026-07-04</x:v>
      </x:c>
      <x:c r="B506" s="888" t="n">
        <x:v>46207</x:v>
      </x:c>
      <x:c r="C506" t="str">
        <x:v>J Callender</x:v>
      </x:c>
      <x:c r="D506" t="str">
        <x:v>Permanent</x:v>
      </x:c>
      <x:c r="E506" t="str">
        <x:v>Thurrock</x:v>
      </x:c>
      <x:c r="F506" t="str">
        <x:v>Operative Porter</x:v>
      </x:c>
      <x:c r="G506" t="str">
        <x:v>402765</x:v>
      </x:c>
      <x:c r="H506" t="str">
        <x:v>Apple Europe Ltd</x:v>
      </x:c>
      <x:c r="I506" s="22" t="n">
        <x:v>8.5</x:v>
      </x:c>
      <x:c r="J506" t="str">
        <x:v>Worked</x:v>
      </x:c>
      <x:c r="K506" t="str">
        <x:v>Worked: 1 record(s) | Branch: Thurrock | Role: Operative Porter | Jobs: 402765 | Customers: Apple Europe Ltd | Hours: 8.5</x:v>
      </x:c>
      <x:c r="L506" t="str">
        <x:v>Include</x:v>
      </x:c>
    </x:row>
    <x:row r="507">
      <x:c r="A507" t="str">
        <x:v>J Callender|2026-07-06</x:v>
      </x:c>
      <x:c r="B507" s="888" t="n">
        <x:v>46209</x:v>
      </x:c>
      <x:c r="C507" t="str">
        <x:v>J Callender</x:v>
      </x:c>
      <x:c r="D507" t="str">
        <x:v>Permanent</x:v>
      </x:c>
      <x:c r="E507" t="str">
        <x:v>Thurrock</x:v>
      </x:c>
      <x:c r="F507" t="str">
        <x:v>Operative Porter</x:v>
      </x:c>
      <x:c r="G507" t="str">
        <x:v>400275</x:v>
      </x:c>
      <x:c r="H507" t="str">
        <x:v>Apple Europe Limited</x:v>
      </x:c>
      <x:c r="I507" s="22" t="n">
        <x:v>11.5</x:v>
      </x:c>
      <x:c r="J507" t="str">
        <x:v>Worked</x:v>
      </x:c>
      <x:c r="K507" t="str">
        <x:v>Worked: 1 record(s) | Branch: Thurrock | Role: Operative Porter | Jobs: 400275 | Customers: Apple Europe Limited | Hours: 11.5</x:v>
      </x:c>
      <x:c r="L507" t="str">
        <x:v>Include</x:v>
      </x:c>
    </x:row>
    <x:row r="508">
      <x:c r="A508" t="str">
        <x:v>J Callender|2026-07-09</x:v>
      </x:c>
      <x:c r="B508" s="888" t="n">
        <x:v>46212</x:v>
      </x:c>
      <x:c r="C508" t="str">
        <x:v>J Callender</x:v>
      </x:c>
      <x:c r="D508" t="str">
        <x:v>Permanent</x:v>
      </x:c>
      <x:c r="E508" t="str">
        <x:v>Thurrock</x:v>
      </x:c>
      <x:c r="F508" t="str">
        <x:v>Operative Porter</x:v>
      </x:c>
      <x:c r="G508" t="str">
        <x:v>400275</x:v>
      </x:c>
      <x:c r="H508" t="str">
        <x:v>Apple Europe Limited</x:v>
      </x:c>
      <x:c r="I508" s="22" t="n">
        <x:v>11.5</x:v>
      </x:c>
      <x:c r="J508" t="str">
        <x:v>Worked</x:v>
      </x:c>
      <x:c r="K508" t="str">
        <x:v>Worked: 1 record(s) | Branch: Thurrock | Role: Operative Porter | Jobs: 400275 | Customers: Apple Europe Limited | Hours: 11.5</x:v>
      </x:c>
      <x:c r="L508" t="str">
        <x:v>Include</x:v>
      </x:c>
    </x:row>
    <x:row r="509">
      <x:c r="A509" t="str">
        <x:v>J Callender|2026-07-10</x:v>
      </x:c>
      <x:c r="B509" s="888" t="n">
        <x:v>46213</x:v>
      </x:c>
      <x:c r="C509" t="str">
        <x:v>J Callender</x:v>
      </x:c>
      <x:c r="D509" t="str">
        <x:v>Permanent</x:v>
      </x:c>
      <x:c r="E509" t="str">
        <x:v>Thurrock</x:v>
      </x:c>
      <x:c r="F509" t="str">
        <x:v>Operative Porter</x:v>
      </x:c>
      <x:c r="G509" t="str">
        <x:v>400275</x:v>
      </x:c>
      <x:c r="H509" t="str">
        <x:v>Apple Europe Limited</x:v>
      </x:c>
      <x:c r="I509" s="22" t="n">
        <x:v>11.5</x:v>
      </x:c>
      <x:c r="J509" t="str">
        <x:v>Worked</x:v>
      </x:c>
      <x:c r="K509" t="str">
        <x:v>Worked: 1 record(s) | Branch: Thurrock | Role: Operative Porter | Jobs: 400275 | Customers: Apple Europe Limited | Hours: 11.5</x:v>
      </x:c>
      <x:c r="L509" t="str">
        <x:v>Include</x:v>
      </x:c>
    </x:row>
    <x:row r="510">
      <x:c r="A510" t="str">
        <x:v>J Callender|2026-07-11</x:v>
      </x:c>
      <x:c r="B510" s="888" t="n">
        <x:v>46214</x:v>
      </x:c>
      <x:c r="C510" t="str">
        <x:v>J Callender</x:v>
      </x:c>
      <x:c r="D510" t="str">
        <x:v>Permanent</x:v>
      </x:c>
      <x:c r="E510" t="str">
        <x:v>Thurrock</x:v>
      </x:c>
      <x:c r="F510" t="str">
        <x:v>Operative Porter</x:v>
      </x:c>
      <x:c r="G510" t="str">
        <x:v>403271</x:v>
      </x:c>
      <x:c r="H510" t="str">
        <x:v>BNP Paribas Limited</x:v>
      </x:c>
      <x:c r="I510" s="22" t="n">
        <x:v>10.5</x:v>
      </x:c>
      <x:c r="J510" t="str">
        <x:v>Worked</x:v>
      </x:c>
      <x:c r="K510" t="str">
        <x:v>Worked: 1 record(s) | Branch: Thurrock | Role: Operative Porter | Jobs: 403271 | Customers: BNP Paribas Limited | Hours: 10.5</x:v>
      </x:c>
      <x:c r="L510" t="str">
        <x:v>Include</x:v>
      </x:c>
    </x:row>
    <x:row r="511">
      <x:c r="A511" t="str">
        <x:v>J Callender|2026-07-13</x:v>
      </x:c>
      <x:c r="B511" s="888" t="n">
        <x:v>46216</x:v>
      </x:c>
      <x:c r="C511" t="str">
        <x:v>J Callender</x:v>
      </x:c>
      <x:c r="D511" t="str">
        <x:v>Permanent</x:v>
      </x:c>
      <x:c r="E511" t="str">
        <x:v>Thurrock</x:v>
      </x:c>
      <x:c r="F511" t="str">
        <x:v>Operative Porter</x:v>
      </x:c>
      <x:c r="G511" t="str">
        <x:v>403324</x:v>
      </x:c>
      <x:c r="H511" t="str">
        <x:v>Apple Europe Ltd</x:v>
      </x:c>
      <x:c r="I511" s="22" t="n">
        <x:v>11.5</x:v>
      </x:c>
      <x:c r="J511" t="str">
        <x:v>Worked</x:v>
      </x:c>
      <x:c r="K511" t="str">
        <x:v>Worked: 1 record(s) | Branch: Thurrock | Role: Operative Porter | Jobs: 403324 | Customers: Apple Europe Ltd | Hours: 11.5</x:v>
      </x:c>
      <x:c r="L511" t="str">
        <x:v>Include</x:v>
      </x:c>
    </x:row>
    <x:row r="512">
      <x:c r="A512" t="str">
        <x:v>J Callender|2026-07-14</x:v>
      </x:c>
      <x:c r="B512" s="888" t="n">
        <x:v>46217</x:v>
      </x:c>
      <x:c r="C512" t="str">
        <x:v>J Callender</x:v>
      </x:c>
      <x:c r="D512" t="str">
        <x:v>Permanent</x:v>
      </x:c>
      <x:c r="E512" t="str">
        <x:v>Thurrock</x:v>
      </x:c>
      <x:c r="F512" t="str">
        <x:v>Operative Porter</x:v>
      </x:c>
      <x:c r="G512" t="str">
        <x:v>400275</x:v>
      </x:c>
      <x:c r="H512" t="str">
        <x:v>Apple Europe Limited</x:v>
      </x:c>
      <x:c r="I512" s="22" t="n">
        <x:v>11.5</x:v>
      </x:c>
      <x:c r="J512" t="str">
        <x:v>Worked</x:v>
      </x:c>
      <x:c r="K512" t="str">
        <x:v>Worked: 1 record(s) | Branch: Thurrock | Role: Operative Porter | Jobs: 400275 | Customers: Apple Europe Limited | Hours: 11.5</x:v>
      </x:c>
      <x:c r="L512" t="str">
        <x:v>Include</x:v>
      </x:c>
    </x:row>
    <x:row r="513">
      <x:c r="A513" t="str">
        <x:v>J Callender|2026-07-15</x:v>
      </x:c>
      <x:c r="B513" s="888" t="n">
        <x:v>46218</x:v>
      </x:c>
      <x:c r="C513" t="str">
        <x:v>J Callender</x:v>
      </x:c>
      <x:c r="D513" t="str">
        <x:v>Permanent</x:v>
      </x:c>
      <x:c r="E513" t="str">
        <x:v>Thurrock</x:v>
      </x:c>
      <x:c r="F513" t="str">
        <x:v>Operative Porter</x:v>
      </x:c>
      <x:c r="G513" t="str">
        <x:v>400275</x:v>
      </x:c>
      <x:c r="H513" t="str">
        <x:v>Apple Europe Limited</x:v>
      </x:c>
      <x:c r="I513" s="22" t="n">
        <x:v>11.5</x:v>
      </x:c>
      <x:c r="J513" t="str">
        <x:v>Worked</x:v>
      </x:c>
      <x:c r="K513" t="str">
        <x:v>Worked: 1 record(s) | Branch: Thurrock | Role: Operative Porter | Jobs: 400275 | Customers: Apple Europe Limited | Hours: 11.5</x:v>
      </x:c>
      <x:c r="L513" t="str">
        <x:v>Include</x:v>
      </x:c>
    </x:row>
    <x:row r="514">
      <x:c r="A514" t="str">
        <x:v>J Callender|2026-07-16</x:v>
      </x:c>
      <x:c r="B514" s="888" t="n">
        <x:v>46219</x:v>
      </x:c>
      <x:c r="C514" t="str">
        <x:v>J Callender</x:v>
      </x:c>
      <x:c r="D514" t="str">
        <x:v>Permanent</x:v>
      </x:c>
      <x:c r="E514" t="str">
        <x:v>Thurrock</x:v>
      </x:c>
      <x:c r="F514" t="str">
        <x:v>Operative Porter</x:v>
      </x:c>
      <x:c r="G514" t="str">
        <x:v>400275, 403324</x:v>
      </x:c>
      <x:c r="H514" t="str">
        <x:v>Apple Europe Limited; Apple Europe Ltd</x:v>
      </x:c>
      <x:c r="I514" s="22" t="n">
        <x:v>13.5</x:v>
      </x:c>
      <x:c r="J514" t="str">
        <x:v>Worked — 2 records</x:v>
      </x:c>
      <x:c r="K514" t="str">
        <x:v>Worked: 2 record(s) | Branch: Thurrock | Role: Operative Porter | Jobs: 400275, 403324 | Customers: Apple Europe Limited; Apple Europe Ltd | Hours: 13.5</x:v>
      </x:c>
      <x:c r="L514" t="str">
        <x:v>Include</x:v>
      </x:c>
    </x:row>
    <x:row r="515">
      <x:c r="A515" t="str">
        <x:v>J Kiero-Watson|2026-07-01</x:v>
      </x:c>
      <x:c r="B515" s="888" t="n">
        <x:v>46204</x:v>
      </x:c>
      <x:c r="C515" t="str">
        <x:v>J Kiero-Watson</x:v>
      </x:c>
      <x:c r="D515" t="str">
        <x:v>Permanent</x:v>
      </x:c>
      <x:c r="E515" t="str">
        <x:v>Croydon</x:v>
      </x:c>
      <x:c r="F515" t="str">
        <x:v>Operative Skilled</x:v>
      </x:c>
      <x:c r="G515" t="str">
        <x:v>399017D</x:v>
      </x:c>
      <x:c r="H515" t="str">
        <x:v>Apple Europe Ltd</x:v>
      </x:c>
      <x:c r="I515" s="22" t="n">
        <x:v>10</x:v>
      </x:c>
      <x:c r="J515" t="str">
        <x:v>Worked</x:v>
      </x:c>
      <x:c r="K515" t="str">
        <x:v>Worked: 1 record(s) | Branch: Croydon | Role: Operative Skilled | Jobs: 399017D | Customers: Apple Europe Ltd | Hours: 10.0</x:v>
      </x:c>
      <x:c r="L515" t="str">
        <x:v>Include</x:v>
      </x:c>
    </x:row>
    <x:row r="516">
      <x:c r="A516" t="str">
        <x:v>J Kiero-Watson|2026-07-02</x:v>
      </x:c>
      <x:c r="B516" s="888" t="n">
        <x:v>46205</x:v>
      </x:c>
      <x:c r="C516" t="str">
        <x:v>J Kiero-Watson</x:v>
      </x:c>
      <x:c r="D516" t="str">
        <x:v>Permanent</x:v>
      </x:c>
      <x:c r="E516" t="str">
        <x:v>Croydon</x:v>
      </x:c>
      <x:c r="F516" t="str">
        <x:v>Operative Skilled</x:v>
      </x:c>
      <x:c r="G516" t="str">
        <x:v>399017D</x:v>
      </x:c>
      <x:c r="H516" t="str">
        <x:v>Apple Europe Ltd</x:v>
      </x:c>
      <x:c r="I516" s="22" t="n">
        <x:v>10</x:v>
      </x:c>
      <x:c r="J516" t="str">
        <x:v>Worked</x:v>
      </x:c>
      <x:c r="K516" t="str">
        <x:v>Worked: 1 record(s) | Branch: Croydon | Role: Operative Skilled | Jobs: 399017D | Customers: Apple Europe Ltd | Hours: 10.0</x:v>
      </x:c>
      <x:c r="L516" t="str">
        <x:v>Include</x:v>
      </x:c>
    </x:row>
    <x:row r="517">
      <x:c r="A517" t="str">
        <x:v>J Kiero-Watson|2026-07-03</x:v>
      </x:c>
      <x:c r="B517" s="888" t="n">
        <x:v>46206</x:v>
      </x:c>
      <x:c r="C517" t="str">
        <x:v>J Kiero-Watson</x:v>
      </x:c>
      <x:c r="D517" t="str">
        <x:v>Permanent</x:v>
      </x:c>
      <x:c r="E517" t="str">
        <x:v>Croydon</x:v>
      </x:c>
      <x:c r="F517" t="str">
        <x:v>Operative Skilled</x:v>
      </x:c>
      <x:c r="G517" t="str">
        <x:v>399017D</x:v>
      </x:c>
      <x:c r="H517" t="str">
        <x:v>Apple Europe Ltd</x:v>
      </x:c>
      <x:c r="I517" s="22" t="n">
        <x:v>10</x:v>
      </x:c>
      <x:c r="J517" t="str">
        <x:v>Worked</x:v>
      </x:c>
      <x:c r="K517" t="str">
        <x:v>Worked: 1 record(s) | Branch: Croydon | Role: Operative Skilled | Jobs: 399017D | Customers: Apple Europe Ltd | Hours: 10.0</x:v>
      </x:c>
      <x:c r="L517" t="str">
        <x:v>Include</x:v>
      </x:c>
    </x:row>
    <x:row r="518">
      <x:c r="A518" t="str">
        <x:v>J Kiero-Watson|2026-07-06</x:v>
      </x:c>
      <x:c r="B518" s="888" t="n">
        <x:v>46209</x:v>
      </x:c>
      <x:c r="C518" t="str">
        <x:v>J Kiero-Watson</x:v>
      </x:c>
      <x:c r="D518" t="str">
        <x:v>Permanent</x:v>
      </x:c>
      <x:c r="E518" t="str">
        <x:v>Croydon</x:v>
      </x:c>
      <x:c r="F518" t="str">
        <x:v>Operative Skilled</x:v>
      </x:c>
      <x:c r="G518" t="str">
        <x:v>399017D</x:v>
      </x:c>
      <x:c r="H518" t="str">
        <x:v>Apple Europe Ltd</x:v>
      </x:c>
      <x:c r="I518" s="22" t="n">
        <x:v>10</x:v>
      </x:c>
      <x:c r="J518" t="str">
        <x:v>Worked</x:v>
      </x:c>
      <x:c r="K518" t="str">
        <x:v>Worked: 1 record(s) | Branch: Croydon | Role: Operative Skilled | Jobs: 399017D | Customers: Apple Europe Ltd | Hours: 10.0</x:v>
      </x:c>
      <x:c r="L518" t="str">
        <x:v>Include</x:v>
      </x:c>
    </x:row>
    <x:row r="519">
      <x:c r="A519" t="str">
        <x:v>J Kiero-Watson|2026-07-07</x:v>
      </x:c>
      <x:c r="B519" s="888" t="n">
        <x:v>46210</x:v>
      </x:c>
      <x:c r="C519" t="str">
        <x:v>J Kiero-Watson</x:v>
      </x:c>
      <x:c r="D519" t="str">
        <x:v>Permanent</x:v>
      </x:c>
      <x:c r="E519" t="str">
        <x:v>Croydon</x:v>
      </x:c>
      <x:c r="F519" t="str">
        <x:v>Operative Skilled</x:v>
      </x:c>
      <x:c r="G519" t="str">
        <x:v>399017D</x:v>
      </x:c>
      <x:c r="H519" t="str">
        <x:v>Apple Europe Ltd</x:v>
      </x:c>
      <x:c r="I519" s="22" t="n">
        <x:v>10</x:v>
      </x:c>
      <x:c r="J519" t="str">
        <x:v>Worked</x:v>
      </x:c>
      <x:c r="K519" t="str">
        <x:v>Worked: 1 record(s) | Branch: Croydon | Role: Operative Skilled | Jobs: 399017D | Customers: Apple Europe Ltd | Hours: 10.0</x:v>
      </x:c>
      <x:c r="L519" t="str">
        <x:v>Include</x:v>
      </x:c>
    </x:row>
    <x:row r="520">
      <x:c r="A520" t="str">
        <x:v>J Kiero-Watson|2026-07-08</x:v>
      </x:c>
      <x:c r="B520" s="888" t="n">
        <x:v>46211</x:v>
      </x:c>
      <x:c r="C520" t="str">
        <x:v>J Kiero-Watson</x:v>
      </x:c>
      <x:c r="D520" t="str">
        <x:v>Permanent</x:v>
      </x:c>
      <x:c r="E520" t="str">
        <x:v>Croydon</x:v>
      </x:c>
      <x:c r="F520" t="str">
        <x:v>Operative Skilled</x:v>
      </x:c>
      <x:c r="G520" t="str">
        <x:v>399017D</x:v>
      </x:c>
      <x:c r="H520" t="str">
        <x:v>Apple Europe Ltd</x:v>
      </x:c>
      <x:c r="I520" s="22" t="n">
        <x:v>10</x:v>
      </x:c>
      <x:c r="J520" t="str">
        <x:v>Worked</x:v>
      </x:c>
      <x:c r="K520" t="str">
        <x:v>Worked: 1 record(s) | Branch: Croydon | Role: Operative Skilled | Jobs: 399017D | Customers: Apple Europe Ltd | Hours: 10.0</x:v>
      </x:c>
      <x:c r="L520" t="str">
        <x:v>Include</x:v>
      </x:c>
    </x:row>
    <x:row r="521">
      <x:c r="A521" t="str">
        <x:v>J Kiero-Watson|2026-07-10</x:v>
      </x:c>
      <x:c r="B521" s="888" t="n">
        <x:v>46213</x:v>
      </x:c>
      <x:c r="C521" t="str">
        <x:v>J Kiero-Watson</x:v>
      </x:c>
      <x:c r="D521" t="str">
        <x:v>Permanent</x:v>
      </x:c>
      <x:c r="E521" t="str">
        <x:v>Croydon</x:v>
      </x:c>
      <x:c r="F521" t="str">
        <x:v>Operative Skilled</x:v>
      </x:c>
      <x:c r="G521" t="str">
        <x:v>399017D</x:v>
      </x:c>
      <x:c r="H521" t="str">
        <x:v>Apple Europe Ltd</x:v>
      </x:c>
      <x:c r="I521" s="22" t="n">
        <x:v>10</x:v>
      </x:c>
      <x:c r="J521" t="str">
        <x:v>Worked</x:v>
      </x:c>
      <x:c r="K521" t="str">
        <x:v>Worked: 1 record(s) | Branch: Croydon | Role: Operative Skilled | Jobs: 399017D | Customers: Apple Europe Ltd | Hours: 10.0</x:v>
      </x:c>
      <x:c r="L521" t="str">
        <x:v>Include</x:v>
      </x:c>
    </x:row>
    <x:row r="522">
      <x:c r="A522" t="str">
        <x:v>J Kiero-Watson|2026-07-13</x:v>
      </x:c>
      <x:c r="B522" s="888" t="n">
        <x:v>46216</x:v>
      </x:c>
      <x:c r="C522" t="str">
        <x:v>J Kiero-Watson</x:v>
      </x:c>
      <x:c r="D522" t="str">
        <x:v>Permanent</x:v>
      </x:c>
      <x:c r="E522" t="str">
        <x:v>Croydon</x:v>
      </x:c>
      <x:c r="F522" t="str">
        <x:v>Operative Skilled</x:v>
      </x:c>
      <x:c r="G522" t="str">
        <x:v>399017D</x:v>
      </x:c>
      <x:c r="H522" t="str">
        <x:v>Apple Europe Ltd</x:v>
      </x:c>
      <x:c r="I522" s="22" t="n">
        <x:v>10</x:v>
      </x:c>
      <x:c r="J522" t="str">
        <x:v>Worked</x:v>
      </x:c>
      <x:c r="K522" t="str">
        <x:v>Worked: 1 record(s) | Branch: Croydon | Role: Operative Skilled | Jobs: 399017D | Customers: Apple Europe Ltd | Hours: 10.0</x:v>
      </x:c>
      <x:c r="L522" t="str">
        <x:v>Include</x:v>
      </x:c>
    </x:row>
    <x:row r="523">
      <x:c r="A523" t="str">
        <x:v>J Kiero-Watson|2026-07-14</x:v>
      </x:c>
      <x:c r="B523" s="888" t="n">
        <x:v>46217</x:v>
      </x:c>
      <x:c r="C523" t="str">
        <x:v>J Kiero-Watson</x:v>
      </x:c>
      <x:c r="D523" t="str">
        <x:v>Permanent</x:v>
      </x:c>
      <x:c r="E523" t="str">
        <x:v>Croydon</x:v>
      </x:c>
      <x:c r="F523" t="str">
        <x:v>Operative Skilled</x:v>
      </x:c>
      <x:c r="G523" t="str">
        <x:v>399017D</x:v>
      </x:c>
      <x:c r="H523" t="str">
        <x:v>Apple Europe Ltd</x:v>
      </x:c>
      <x:c r="I523" s="22" t="n">
        <x:v>10</x:v>
      </x:c>
      <x:c r="J523" t="str">
        <x:v>Worked</x:v>
      </x:c>
      <x:c r="K523" t="str">
        <x:v>Worked: 1 record(s) | Branch: Croydon | Role: Operative Skilled | Jobs: 399017D | Customers: Apple Europe Ltd | Hours: 10.0</x:v>
      </x:c>
      <x:c r="L523" t="str">
        <x:v>Include</x:v>
      </x:c>
    </x:row>
    <x:row r="524">
      <x:c r="A524" t="str">
        <x:v>J Kiero-Watson|2026-07-15</x:v>
      </x:c>
      <x:c r="B524" s="888" t="n">
        <x:v>46218</x:v>
      </x:c>
      <x:c r="C524" t="str">
        <x:v>J Kiero-Watson</x:v>
      </x:c>
      <x:c r="D524" t="str">
        <x:v>Permanent</x:v>
      </x:c>
      <x:c r="E524" t="str">
        <x:v>Croydon</x:v>
      </x:c>
      <x:c r="F524" t="str">
        <x:v>Operative Skilled</x:v>
      </x:c>
      <x:c r="G524" t="str">
        <x:v>399017D</x:v>
      </x:c>
      <x:c r="H524" t="str">
        <x:v>Apple Europe Ltd</x:v>
      </x:c>
      <x:c r="I524" s="22" t="n">
        <x:v>10</x:v>
      </x:c>
      <x:c r="J524" t="str">
        <x:v>Worked</x:v>
      </x:c>
      <x:c r="K524" t="str">
        <x:v>Worked: 1 record(s) | Branch: Croydon | Role: Operative Skilled | Jobs: 399017D | Customers: Apple Europe Ltd | Hours: 10.0</x:v>
      </x:c>
      <x:c r="L524" t="str">
        <x:v>Include</x:v>
      </x:c>
    </x:row>
    <x:row r="525">
      <x:c r="A525" t="str">
        <x:v>J Kiero-Watson|2026-07-16</x:v>
      </x:c>
      <x:c r="B525" s="888" t="n">
        <x:v>46219</x:v>
      </x:c>
      <x:c r="C525" t="str">
        <x:v>J Kiero-Watson</x:v>
      </x:c>
      <x:c r="D525" t="str">
        <x:v>Permanent</x:v>
      </x:c>
      <x:c r="E525" t="str">
        <x:v>Croydon</x:v>
      </x:c>
      <x:c r="F525" t="str">
        <x:v>Operative Skilled</x:v>
      </x:c>
      <x:c r="G525" t="str">
        <x:v>399017D</x:v>
      </x:c>
      <x:c r="H525" t="str">
        <x:v>Apple Europe Ltd</x:v>
      </x:c>
      <x:c r="I525" s="22" t="n">
        <x:v>10</x:v>
      </x:c>
      <x:c r="J525" t="str">
        <x:v>Worked</x:v>
      </x:c>
      <x:c r="K525" t="str">
        <x:v>Worked: 1 record(s) | Branch: Croydon | Role: Operative Skilled | Jobs: 399017D | Customers: Apple Europe Ltd | Hours: 10.0</x:v>
      </x:c>
      <x:c r="L525" t="str">
        <x:v>Include</x:v>
      </x:c>
    </x:row>
    <x:row r="526">
      <x:c r="A526" t="str">
        <x:v>J McGinley|2026-07-01</x:v>
      </x:c>
      <x:c r="B526" s="888" t="n">
        <x:v>46204</x:v>
      </x:c>
      <x:c r="C526" t="str">
        <x:v>J McGinley</x:v>
      </x:c>
      <x:c r="D526" t="str">
        <x:v>Permanent</x:v>
      </x:c>
      <x:c r="E526" t="str">
        <x:v>Thurrock</x:v>
      </x:c>
      <x:c r="F526" t="str">
        <x:v>Operative Skilled</x:v>
      </x:c>
      <x:c r="G526" t="str">
        <x:v>402483</x:v>
      </x:c>
      <x:c r="H526" t="str">
        <x:v>Accenture UK Ltd</x:v>
      </x:c>
      <x:c r="I526" s="22" t="n">
        <x:v>10.5</x:v>
      </x:c>
      <x:c r="J526" t="str">
        <x:v>Worked</x:v>
      </x:c>
      <x:c r="K526" t="str">
        <x:v>Worked: 1 record(s) | Branch: Thurrock | Role: Operative Skilled | Jobs: 402483 | Customers: Accenture UK Ltd | Hours: 10.5</x:v>
      </x:c>
      <x:c r="L526" t="str">
        <x:v>Include</x:v>
      </x:c>
    </x:row>
    <x:row r="527">
      <x:c r="A527" t="str">
        <x:v>J McGinley|2026-07-02</x:v>
      </x:c>
      <x:c r="B527" s="888" t="n">
        <x:v>46205</x:v>
      </x:c>
      <x:c r="C527" t="str">
        <x:v>J McGinley</x:v>
      </x:c>
      <x:c r="D527" t="str">
        <x:v>Permanent</x:v>
      </x:c>
      <x:c r="E527" t="str">
        <x:v>Thurrock</x:v>
      </x:c>
      <x:c r="F527" t="str">
        <x:v>Operative Skilled</x:v>
      </x:c>
      <x:c r="G527" t="str">
        <x:v>402483</x:v>
      </x:c>
      <x:c r="H527" t="str">
        <x:v>Accenture UK Ltd</x:v>
      </x:c>
      <x:c r="I527" s="22" t="n">
        <x:v>10.5</x:v>
      </x:c>
      <x:c r="J527" t="str">
        <x:v>Worked</x:v>
      </x:c>
      <x:c r="K527" t="str">
        <x:v>Worked: 1 record(s) | Branch: Thurrock | Role: Operative Skilled | Jobs: 402483 | Customers: Accenture UK Ltd | Hours: 10.5</x:v>
      </x:c>
      <x:c r="L527" t="str">
        <x:v>Include</x:v>
      </x:c>
    </x:row>
    <x:row r="528">
      <x:c r="A528" t="str">
        <x:v>J McGinley|2026-07-03</x:v>
      </x:c>
      <x:c r="B528" s="888" t="n">
        <x:v>46206</x:v>
      </x:c>
      <x:c r="C528" t="str">
        <x:v>J McGinley</x:v>
      </x:c>
      <x:c r="D528" t="str">
        <x:v>Permanent</x:v>
      </x:c>
      <x:c r="E528" t="str">
        <x:v>Thurrock</x:v>
      </x:c>
      <x:c r="F528" t="str">
        <x:v>Operative Skilled</x:v>
      </x:c>
      <x:c r="G528" t="str">
        <x:v>402483</x:v>
      </x:c>
      <x:c r="H528" t="str">
        <x:v>Accenture UK Ltd</x:v>
      </x:c>
      <x:c r="I528" s="22" t="n">
        <x:v>10.5</x:v>
      </x:c>
      <x:c r="J528" t="str">
        <x:v>Worked</x:v>
      </x:c>
      <x:c r="K528" t="str">
        <x:v>Worked: 1 record(s) | Branch: Thurrock | Role: Operative Skilled | Jobs: 402483 | Customers: Accenture UK Ltd | Hours: 10.5</x:v>
      </x:c>
      <x:c r="L528" t="str">
        <x:v>Include</x:v>
      </x:c>
    </x:row>
    <x:row r="529">
      <x:c r="A529" t="str">
        <x:v>J McGinley|2026-07-06</x:v>
      </x:c>
      <x:c r="B529" s="888" t="n">
        <x:v>46209</x:v>
      </x:c>
      <x:c r="C529" t="str">
        <x:v>J McGinley</x:v>
      </x:c>
      <x:c r="D529" t="str">
        <x:v>Permanent</x:v>
      </x:c>
      <x:c r="E529" t="str">
        <x:v>Thurrock</x:v>
      </x:c>
      <x:c r="F529" t="str">
        <x:v>Operative Skilled</x:v>
      </x:c>
      <x:c r="G529" t="str">
        <x:v>402483</x:v>
      </x:c>
      <x:c r="H529" t="str">
        <x:v>Accenture UK Ltd</x:v>
      </x:c>
      <x:c r="I529" s="22" t="n">
        <x:v>10.5</x:v>
      </x:c>
      <x:c r="J529" t="str">
        <x:v>Worked</x:v>
      </x:c>
      <x:c r="K529" t="str">
        <x:v>Worked: 1 record(s) | Branch: Thurrock | Role: Operative Skilled | Jobs: 402483 | Customers: Accenture UK Ltd | Hours: 10.5</x:v>
      </x:c>
      <x:c r="L529" t="str">
        <x:v>Include</x:v>
      </x:c>
    </x:row>
    <x:row r="530">
      <x:c r="A530" t="str">
        <x:v>J McGinley|2026-07-07</x:v>
      </x:c>
      <x:c r="B530" s="888" t="n">
        <x:v>46210</x:v>
      </x:c>
      <x:c r="C530" t="str">
        <x:v>J McGinley</x:v>
      </x:c>
      <x:c r="D530" t="str">
        <x:v>Permanent</x:v>
      </x:c>
      <x:c r="E530" t="str">
        <x:v>Thurrock</x:v>
      </x:c>
      <x:c r="F530" t="str">
        <x:v>Operative Skilled</x:v>
      </x:c>
      <x:c r="G530" t="str">
        <x:v>402483</x:v>
      </x:c>
      <x:c r="H530" t="str">
        <x:v>Accenture UK Ltd</x:v>
      </x:c>
      <x:c r="I530" s="22" t="n">
        <x:v>10.5</x:v>
      </x:c>
      <x:c r="J530" t="str">
        <x:v>Worked</x:v>
      </x:c>
      <x:c r="K530" t="str">
        <x:v>Worked: 1 record(s) | Branch: Thurrock | Role: Operative Skilled | Jobs: 402483 | Customers: Accenture UK Ltd | Hours: 10.5</x:v>
      </x:c>
      <x:c r="L530" t="str">
        <x:v>Include</x:v>
      </x:c>
    </x:row>
    <x:row r="531">
      <x:c r="A531" t="str">
        <x:v>J McGinley|2026-07-08</x:v>
      </x:c>
      <x:c r="B531" s="888" t="n">
        <x:v>46211</x:v>
      </x:c>
      <x:c r="C531" t="str">
        <x:v>J McGinley</x:v>
      </x:c>
      <x:c r="D531" t="str">
        <x:v>Permanent</x:v>
      </x:c>
      <x:c r="E531" t="str">
        <x:v>Thurrock</x:v>
      </x:c>
      <x:c r="F531" t="str">
        <x:v>Operative Skilled</x:v>
      </x:c>
      <x:c r="G531" t="str">
        <x:v>402483</x:v>
      </x:c>
      <x:c r="H531" t="str">
        <x:v>Accenture UK Ltd</x:v>
      </x:c>
      <x:c r="I531" s="22" t="n">
        <x:v>10.5</x:v>
      </x:c>
      <x:c r="J531" t="str">
        <x:v>Worked</x:v>
      </x:c>
      <x:c r="K531" t="str">
        <x:v>Worked: 1 record(s) | Branch: Thurrock | Role: Operative Skilled | Jobs: 402483 | Customers: Accenture UK Ltd | Hours: 10.5</x:v>
      </x:c>
      <x:c r="L531" t="str">
        <x:v>Include</x:v>
      </x:c>
    </x:row>
    <x:row r="532">
      <x:c r="A532" t="str">
        <x:v>J McGinley|2026-07-09</x:v>
      </x:c>
      <x:c r="B532" s="888" t="n">
        <x:v>46212</x:v>
      </x:c>
      <x:c r="C532" t="str">
        <x:v>J McGinley</x:v>
      </x:c>
      <x:c r="D532" t="str">
        <x:v>Permanent</x:v>
      </x:c>
      <x:c r="E532" t="str">
        <x:v>Thurrock</x:v>
      </x:c>
      <x:c r="F532" t="str">
        <x:v>Operative Skilled</x:v>
      </x:c>
      <x:c r="G532" t="str">
        <x:v>402483</x:v>
      </x:c>
      <x:c r="H532" t="str">
        <x:v>Accenture UK Ltd</x:v>
      </x:c>
      <x:c r="I532" s="22" t="n">
        <x:v>10.5</x:v>
      </x:c>
      <x:c r="J532" t="str">
        <x:v>Worked</x:v>
      </x:c>
      <x:c r="K532" t="str">
        <x:v>Worked: 1 record(s) | Branch: Thurrock | Role: Operative Skilled | Jobs: 402483 | Customers: Accenture UK Ltd | Hours: 10.5</x:v>
      </x:c>
      <x:c r="L532" t="str">
        <x:v>Include</x:v>
      </x:c>
    </x:row>
    <x:row r="533">
      <x:c r="A533" t="str">
        <x:v>J McGinley|2026-07-10</x:v>
      </x:c>
      <x:c r="B533" s="888" t="n">
        <x:v>46213</x:v>
      </x:c>
      <x:c r="C533" t="str">
        <x:v>J McGinley</x:v>
      </x:c>
      <x:c r="D533" t="str">
        <x:v>Permanent</x:v>
      </x:c>
      <x:c r="E533" t="str">
        <x:v>Thurrock</x:v>
      </x:c>
      <x:c r="F533" t="str">
        <x:v>Operative Skilled</x:v>
      </x:c>
      <x:c r="G533" t="str">
        <x:v>402483</x:v>
      </x:c>
      <x:c r="H533" t="str">
        <x:v>Accenture UK Ltd</x:v>
      </x:c>
      <x:c r="I533" s="22" t="n">
        <x:v>10.5</x:v>
      </x:c>
      <x:c r="J533" t="str">
        <x:v>Worked</x:v>
      </x:c>
      <x:c r="K533" t="str">
        <x:v>Worked: 1 record(s) | Branch: Thurrock | Role: Operative Skilled | Jobs: 402483 | Customers: Accenture UK Ltd | Hours: 10.5</x:v>
      </x:c>
      <x:c r="L533" t="str">
        <x:v>Include</x:v>
      </x:c>
    </x:row>
    <x:row r="534">
      <x:c r="A534" t="str">
        <x:v>J McGinley|2026-07-13</x:v>
      </x:c>
      <x:c r="B534" s="888" t="n">
        <x:v>46216</x:v>
      </x:c>
      <x:c r="C534" t="str">
        <x:v>J McGinley</x:v>
      </x:c>
      <x:c r="D534" t="str">
        <x:v>Permanent</x:v>
      </x:c>
      <x:c r="E534" t="str">
        <x:v>Thurrock</x:v>
      </x:c>
      <x:c r="F534" t="str">
        <x:v>Operative Skilled</x:v>
      </x:c>
      <x:c r="G534" t="str">
        <x:v>402483</x:v>
      </x:c>
      <x:c r="H534" t="str">
        <x:v>Accenture UK Ltd</x:v>
      </x:c>
      <x:c r="I534" s="22" t="n">
        <x:v>10.5</x:v>
      </x:c>
      <x:c r="J534" t="str">
        <x:v>Worked</x:v>
      </x:c>
      <x:c r="K534" t="str">
        <x:v>Worked: 1 record(s) | Branch: Thurrock | Role: Operative Skilled | Jobs: 402483 | Customers: Accenture UK Ltd | Hours: 10.5</x:v>
      </x:c>
      <x:c r="L534" t="str">
        <x:v>Include</x:v>
      </x:c>
    </x:row>
    <x:row r="535">
      <x:c r="A535" t="str">
        <x:v>J McGinley|2026-07-14</x:v>
      </x:c>
      <x:c r="B535" s="888" t="n">
        <x:v>46217</x:v>
      </x:c>
      <x:c r="C535" t="str">
        <x:v>J McGinley</x:v>
      </x:c>
      <x:c r="D535" t="str">
        <x:v>Permanent</x:v>
      </x:c>
      <x:c r="E535" t="str">
        <x:v>Thurrock</x:v>
      </x:c>
      <x:c r="F535" t="str">
        <x:v>Operative Skilled</x:v>
      </x:c>
      <x:c r="G535" t="str">
        <x:v>402483</x:v>
      </x:c>
      <x:c r="H535" t="str">
        <x:v>Accenture UK Ltd</x:v>
      </x:c>
      <x:c r="I535" s="22" t="n">
        <x:v>10.5</x:v>
      </x:c>
      <x:c r="J535" t="str">
        <x:v>Worked</x:v>
      </x:c>
      <x:c r="K535" t="str">
        <x:v>Worked: 1 record(s) | Branch: Thurrock | Role: Operative Skilled | Jobs: 402483 | Customers: Accenture UK Ltd | Hours: 10.5</x:v>
      </x:c>
      <x:c r="L535" t="str">
        <x:v>Include</x:v>
      </x:c>
    </x:row>
    <x:row r="536">
      <x:c r="A536" t="str">
        <x:v>J McGinley|2026-07-15</x:v>
      </x:c>
      <x:c r="B536" s="888" t="n">
        <x:v>46218</x:v>
      </x:c>
      <x:c r="C536" t="str">
        <x:v>J McGinley</x:v>
      </x:c>
      <x:c r="D536" t="str">
        <x:v>Permanent</x:v>
      </x:c>
      <x:c r="E536" t="str">
        <x:v>Thurrock</x:v>
      </x:c>
      <x:c r="F536" t="str">
        <x:v>Operative Skilled</x:v>
      </x:c>
      <x:c r="G536" t="str">
        <x:v>402483</x:v>
      </x:c>
      <x:c r="H536" t="str">
        <x:v>Accenture UK Ltd</x:v>
      </x:c>
      <x:c r="I536" s="22" t="n">
        <x:v>10.5</x:v>
      </x:c>
      <x:c r="J536" t="str">
        <x:v>Worked</x:v>
      </x:c>
      <x:c r="K536" t="str">
        <x:v>Worked: 1 record(s) | Branch: Thurrock | Role: Operative Skilled | Jobs: 402483 | Customers: Accenture UK Ltd | Hours: 10.5</x:v>
      </x:c>
      <x:c r="L536" t="str">
        <x:v>Include</x:v>
      </x:c>
    </x:row>
    <x:row r="537">
      <x:c r="A537" t="str">
        <x:v>J McGinley|2026-07-16</x:v>
      </x:c>
      <x:c r="B537" s="888" t="n">
        <x:v>46219</x:v>
      </x:c>
      <x:c r="C537" t="str">
        <x:v>J McGinley</x:v>
      </x:c>
      <x:c r="D537" t="str">
        <x:v>Permanent</x:v>
      </x:c>
      <x:c r="E537" t="str">
        <x:v>Thurrock</x:v>
      </x:c>
      <x:c r="F537" t="str">
        <x:v>Operative Skilled</x:v>
      </x:c>
      <x:c r="G537" t="str">
        <x:v>402483</x:v>
      </x:c>
      <x:c r="H537" t="str">
        <x:v>Accenture UK Ltd</x:v>
      </x:c>
      <x:c r="I537" s="22" t="n">
        <x:v>10.5</x:v>
      </x:c>
      <x:c r="J537" t="str">
        <x:v>Worked</x:v>
      </x:c>
      <x:c r="K537" t="str">
        <x:v>Worked: 1 record(s) | Branch: Thurrock | Role: Operative Skilled | Jobs: 402483 | Customers: Accenture UK Ltd | Hours: 10.5</x:v>
      </x:c>
      <x:c r="L537" t="str">
        <x:v>Include</x:v>
      </x:c>
    </x:row>
    <x:row r="538">
      <x:c r="A538" t="str">
        <x:v>J Samuels|2026-07-01</x:v>
      </x:c>
      <x:c r="B538" s="888" t="n">
        <x:v>46204</x:v>
      </x:c>
      <x:c r="C538" t="str">
        <x:v>J Samuels</x:v>
      </x:c>
      <x:c r="D538" t="str">
        <x:v>Permanent</x:v>
      </x:c>
      <x:c r="E538" t="str">
        <x:v>Croydon</x:v>
      </x:c>
      <x:c r="F538" t="str">
        <x:v>Operative Porter</x:v>
      </x:c>
      <x:c r="G538" t="str">
        <x:v>402809</x:v>
      </x:c>
      <x:c r="H538" t="str">
        <x:v>Dyerecylce (ICL South Kensington)</x:v>
      </x:c>
      <x:c r="I538" s="22" t="n">
        <x:v>8</x:v>
      </x:c>
      <x:c r="J538" t="str">
        <x:v>Worked</x:v>
      </x:c>
      <x:c r="K538" t="str">
        <x:v>Worked: 1 record(s) | Branch: Croydon | Role: Operative Porter | Jobs: 402809 | Customers: Dyerecylce (ICL South Kensington) | Hours: 8.0</x:v>
      </x:c>
      <x:c r="L538" t="str">
        <x:v>Include</x:v>
      </x:c>
    </x:row>
    <x:row r="539">
      <x:c r="A539" t="str">
        <x:v>J Samuels|2026-07-03</x:v>
      </x:c>
      <x:c r="B539" s="888" t="n">
        <x:v>46206</x:v>
      </x:c>
      <x:c r="C539" t="str">
        <x:v>J Samuels</x:v>
      </x:c>
      <x:c r="D539" t="str">
        <x:v>Permanent</x:v>
      </x:c>
      <x:c r="E539" t="str">
        <x:v>Croydon</x:v>
      </x:c>
      <x:c r="F539" t="str">
        <x:v>Operative Skilled</x:v>
      </x:c>
      <x:c r="G539" t="str">
        <x:v>400111</x:v>
      </x:c>
      <x:c r="H539" t="str">
        <x:v>Bromley Central Library</x:v>
      </x:c>
      <x:c r="I539" s="22" t="n">
        <x:v>6.5</x:v>
      </x:c>
      <x:c r="J539" t="str">
        <x:v>Worked</x:v>
      </x:c>
      <x:c r="K539" t="str">
        <x:v>Worked: 1 record(s) | Branch: Croydon | Role: Operative Skilled | Jobs: 400111 | Customers: Bromley Central Library | Hours: 6.5</x:v>
      </x:c>
      <x:c r="L539" t="str">
        <x:v>Include</x:v>
      </x:c>
    </x:row>
    <x:row r="540">
      <x:c r="A540" t="str">
        <x:v>J Samuels|2026-07-06</x:v>
      </x:c>
      <x:c r="B540" s="888" t="n">
        <x:v>46209</x:v>
      </x:c>
      <x:c r="C540" t="str">
        <x:v>J Samuels</x:v>
      </x:c>
      <x:c r="D540" t="str">
        <x:v>Permanent</x:v>
      </x:c>
      <x:c r="E540" t="str">
        <x:v>Croydon</x:v>
      </x:c>
      <x:c r="F540" t="str">
        <x:v>Operative Skilled</x:v>
      </x:c>
      <x:c r="G540" t="str">
        <x:v>400111</x:v>
      </x:c>
      <x:c r="H540" t="str">
        <x:v>Bromley Central Library</x:v>
      </x:c>
      <x:c r="I540" s="22" t="n">
        <x:v>9</x:v>
      </x:c>
      <x:c r="J540" t="str">
        <x:v>Worked</x:v>
      </x:c>
      <x:c r="K540" t="str">
        <x:v>Worked: 1 record(s) | Branch: Croydon | Role: Operative Skilled | Jobs: 400111 | Customers: Bromley Central Library | Hours: 9.0</x:v>
      </x:c>
      <x:c r="L540" t="str">
        <x:v>Include</x:v>
      </x:c>
    </x:row>
    <x:row r="541">
      <x:c r="A541" t="str">
        <x:v>J Samuels|2026-07-07</x:v>
      </x:c>
      <x:c r="B541" s="888" t="n">
        <x:v>46210</x:v>
      </x:c>
      <x:c r="C541" t="str">
        <x:v>J Samuels</x:v>
      </x:c>
      <x:c r="D541" t="str">
        <x:v>Permanent</x:v>
      </x:c>
      <x:c r="E541" t="str">
        <x:v>Croydon</x:v>
      </x:c>
      <x:c r="F541" t="str">
        <x:v>Operative Skilled</x:v>
      </x:c>
      <x:c r="G541" t="str">
        <x:v>400111</x:v>
      </x:c>
      <x:c r="H541" t="str">
        <x:v>Bromley Central Library</x:v>
      </x:c>
      <x:c r="I541" s="22" t="n">
        <x:v>6.5</x:v>
      </x:c>
      <x:c r="J541" t="str">
        <x:v>Worked</x:v>
      </x:c>
      <x:c r="K541" t="str">
        <x:v>Worked: 1 record(s) | Branch: Croydon | Role: Operative Skilled | Jobs: 400111 | Customers: Bromley Central Library | Hours: 6.5</x:v>
      </x:c>
      <x:c r="L541" t="str">
        <x:v>Include</x:v>
      </x:c>
    </x:row>
    <x:row r="542">
      <x:c r="A542" t="str">
        <x:v>J Samuels|2026-07-08</x:v>
      </x:c>
      <x:c r="B542" s="888" t="n">
        <x:v>46211</x:v>
      </x:c>
      <x:c r="C542" t="str">
        <x:v>J Samuels</x:v>
      </x:c>
      <x:c r="D542" t="str">
        <x:v>Permanent</x:v>
      </x:c>
      <x:c r="E542" t="str">
        <x:v>Croydon</x:v>
      </x:c>
      <x:c r="F542" t="str">
        <x:v>Operative Skilled</x:v>
      </x:c>
      <x:c r="G542" t="str">
        <x:v>400111</x:v>
      </x:c>
      <x:c r="H542" t="str">
        <x:v>Bromley Central Library</x:v>
      </x:c>
      <x:c r="I542" s="22" t="n">
        <x:v>6</x:v>
      </x:c>
      <x:c r="J542" t="str">
        <x:v>Worked</x:v>
      </x:c>
      <x:c r="K542" t="str">
        <x:v>Worked: 1 record(s) | Branch: Croydon | Role: Operative Skilled | Jobs: 400111 | Customers: Bromley Central Library | Hours: 6.0</x:v>
      </x:c>
      <x:c r="L542" t="str">
        <x:v>Include</x:v>
      </x:c>
    </x:row>
    <x:row r="543">
      <x:c r="A543" t="str">
        <x:v>J Samuels|2026-07-09</x:v>
      </x:c>
      <x:c r="B543" s="888" t="n">
        <x:v>46212</x:v>
      </x:c>
      <x:c r="C543" t="str">
        <x:v>J Samuels</x:v>
      </x:c>
      <x:c r="D543" t="str">
        <x:v>Permanent</x:v>
      </x:c>
      <x:c r="E543" t="str">
        <x:v>Croydon</x:v>
      </x:c>
      <x:c r="F543" t="str">
        <x:v>Operative Skilled</x:v>
      </x:c>
      <x:c r="G543" t="str">
        <x:v>400111</x:v>
      </x:c>
      <x:c r="H543" t="str">
        <x:v>Bromley Central Library</x:v>
      </x:c>
      <x:c r="I543" s="22" t="n">
        <x:v>8</x:v>
      </x:c>
      <x:c r="J543" t="str">
        <x:v>Worked</x:v>
      </x:c>
      <x:c r="K543" t="str">
        <x:v>Worked: 1 record(s) | Branch: Croydon | Role: Operative Skilled | Jobs: 400111 | Customers: Bromley Central Library | Hours: 8.0</x:v>
      </x:c>
      <x:c r="L543" t="str">
        <x:v>Include</x:v>
      </x:c>
    </x:row>
    <x:row r="544">
      <x:c r="A544" t="str">
        <x:v>J Samuels|2026-07-13</x:v>
      </x:c>
      <x:c r="B544" s="888" t="n">
        <x:v>46216</x:v>
      </x:c>
      <x:c r="C544" t="str">
        <x:v>J Samuels</x:v>
      </x:c>
      <x:c r="D544" t="str">
        <x:v>Permanent</x:v>
      </x:c>
      <x:c r="E544" t="str">
        <x:v>Croydon</x:v>
      </x:c>
      <x:c r="F544" t="str">
        <x:v>Operative Skilled</x:v>
      </x:c>
      <x:c r="G544" t="str">
        <x:v>400111</x:v>
      </x:c>
      <x:c r="H544" t="str">
        <x:v>Bromley Central Library</x:v>
      </x:c>
      <x:c r="I544" s="22" t="n">
        <x:v>6</x:v>
      </x:c>
      <x:c r="J544" t="str">
        <x:v>Worked</x:v>
      </x:c>
      <x:c r="K544" t="str">
        <x:v>Worked: 1 record(s) | Branch: Croydon | Role: Operative Skilled | Jobs: 400111 | Customers: Bromley Central Library | Hours: 6.0</x:v>
      </x:c>
      <x:c r="L544" t="str">
        <x:v>Include</x:v>
      </x:c>
    </x:row>
    <x:row r="545">
      <x:c r="A545" t="str">
        <x:v>J Samuels|2026-07-14</x:v>
      </x:c>
      <x:c r="B545" s="888" t="n">
        <x:v>46217</x:v>
      </x:c>
      <x:c r="C545" t="str">
        <x:v>J Samuels</x:v>
      </x:c>
      <x:c r="D545" t="str">
        <x:v>Permanent</x:v>
      </x:c>
      <x:c r="E545" t="str">
        <x:v>Croydon</x:v>
      </x:c>
      <x:c r="F545" t="str">
        <x:v>Operative Skilled</x:v>
      </x:c>
      <x:c r="G545" t="str">
        <x:v>400111</x:v>
      </x:c>
      <x:c r="H545" t="str">
        <x:v>Bromley Central Library</x:v>
      </x:c>
      <x:c r="I545" s="22" t="n">
        <x:v>7.5</x:v>
      </x:c>
      <x:c r="J545" t="str">
        <x:v>Worked</x:v>
      </x:c>
      <x:c r="K545" t="str">
        <x:v>Worked: 1 record(s) | Branch: Croydon | Role: Operative Skilled | Jobs: 400111 | Customers: Bromley Central Library | Hours: 7.5</x:v>
      </x:c>
      <x:c r="L545" t="str">
        <x:v>Include</x:v>
      </x:c>
    </x:row>
    <x:row r="546">
      <x:c r="A546" t="str">
        <x:v>J Samuels|2026-07-15</x:v>
      </x:c>
      <x:c r="B546" s="888" t="n">
        <x:v>46218</x:v>
      </x:c>
      <x:c r="C546" t="str">
        <x:v>J Samuels</x:v>
      </x:c>
      <x:c r="D546" t="str">
        <x:v>Permanent</x:v>
      </x:c>
      <x:c r="E546" t="str">
        <x:v>Croydon</x:v>
      </x:c>
      <x:c r="F546" t="str">
        <x:v>Operative Skilled</x:v>
      </x:c>
      <x:c r="G546" t="str">
        <x:v>400111</x:v>
      </x:c>
      <x:c r="H546" t="str">
        <x:v>Bromley Central Library</x:v>
      </x:c>
      <x:c r="I546" s="22" t="n">
        <x:v>7.5</x:v>
      </x:c>
      <x:c r="J546" t="str">
        <x:v>Worked</x:v>
      </x:c>
      <x:c r="K546" t="str">
        <x:v>Worked: 1 record(s) | Branch: Croydon | Role: Operative Skilled | Jobs: 400111 | Customers: Bromley Central Library | Hours: 7.5</x:v>
      </x:c>
      <x:c r="L546" t="str">
        <x:v>Include</x:v>
      </x:c>
    </x:row>
    <x:row r="547">
      <x:c r="A547" t="str">
        <x:v>J Stephenson|2026-07-01</x:v>
      </x:c>
      <x:c r="B547" s="888" t="n">
        <x:v>46204</x:v>
      </x:c>
      <x:c r="C547" t="str">
        <x:v>J Stephenson</x:v>
      </x:c>
      <x:c r="D547" t="str">
        <x:v>Permanent</x:v>
      </x:c>
      <x:c r="E547" t="str">
        <x:v>Thurrock</x:v>
      </x:c>
      <x:c r="F547" t="str">
        <x:v>Operative Skilled</x:v>
      </x:c>
      <x:c r="G547" t="str">
        <x:v>401494</x:v>
      </x:c>
      <x:c r="H547" t="str">
        <x:v>Susquehanna International Group (SIG)</x:v>
      </x:c>
      <x:c r="I547" s="22" t="n">
        <x:v>9</x:v>
      </x:c>
      <x:c r="J547" t="str">
        <x:v>Worked</x:v>
      </x:c>
      <x:c r="K547" t="str">
        <x:v>Worked: 1 record(s) | Branch: Thurrock | Role: Operative Skilled | Jobs: 401494 | Customers: Susquehanna International Group (SIG) | Hours: 9.0</x:v>
      </x:c>
      <x:c r="L547" t="str">
        <x:v>Include</x:v>
      </x:c>
    </x:row>
    <x:row r="548">
      <x:c r="A548" t="str">
        <x:v>J Stephenson|2026-07-02</x:v>
      </x:c>
      <x:c r="B548" s="888" t="n">
        <x:v>46205</x:v>
      </x:c>
      <x:c r="C548" t="str">
        <x:v>J Stephenson</x:v>
      </x:c>
      <x:c r="D548" t="str">
        <x:v>Permanent</x:v>
      </x:c>
      <x:c r="E548" t="str">
        <x:v>Thurrock</x:v>
      </x:c>
      <x:c r="F548" t="str">
        <x:v>Operative Skilled</x:v>
      </x:c>
      <x:c r="G548" t="str">
        <x:v>401175, 401494</x:v>
      </x:c>
      <x:c r="H548" t="str">
        <x:v>Hogan Lovells LLP; Susquehanna International Group (SIG)</x:v>
      </x:c>
      <x:c r="I548" s="22" t="n">
        <x:v>13.75</x:v>
      </x:c>
      <x:c r="J548" t="str">
        <x:v>Worked — 2 records</x:v>
      </x:c>
      <x:c r="K548" t="str">
        <x:v>Worked: 2 record(s) | Branch: Thurrock | Role: Operative Skilled | Jobs: 401175, 401494 | Customers: Hogan Lovells LLP; Susquehanna International Group (SIG) | Hours: 13.8</x:v>
      </x:c>
      <x:c r="L548" t="str">
        <x:v>Include</x:v>
      </x:c>
    </x:row>
    <x:row r="549">
      <x:c r="A549" t="str">
        <x:v>J Stephenson|2026-07-03</x:v>
      </x:c>
      <x:c r="B549" s="888" t="n">
        <x:v>46206</x:v>
      </x:c>
      <x:c r="C549" t="str">
        <x:v>J Stephenson</x:v>
      </x:c>
      <x:c r="D549" t="str">
        <x:v>Permanent</x:v>
      </x:c>
      <x:c r="E549" t="str">
        <x:v>Thurrock</x:v>
      </x:c>
      <x:c r="F549" t="str">
        <x:v>Operative Skilled</x:v>
      </x:c>
      <x:c r="G549" t="str">
        <x:v>401175</x:v>
      </x:c>
      <x:c r="H549" t="str">
        <x:v>Hogan Lovells LLP</x:v>
      </x:c>
      <x:c r="I549" s="22" t="n">
        <x:v>17</x:v>
      </x:c>
      <x:c r="J549" t="str">
        <x:v>Worked</x:v>
      </x:c>
      <x:c r="K549" t="str">
        <x:v>Worked: 1 record(s) | Branch: Thurrock | Role: Operative Skilled | Jobs: 401175 | Customers: Hogan Lovells LLP | Hours: 17.0</x:v>
      </x:c>
      <x:c r="L549" t="str">
        <x:v>Include</x:v>
      </x:c>
    </x:row>
    <x:row r="550">
      <x:c r="A550" t="str">
        <x:v>J Stephenson|2026-07-04</x:v>
      </x:c>
      <x:c r="B550" s="888" t="n">
        <x:v>46207</x:v>
      </x:c>
      <x:c r="C550" t="str">
        <x:v>J Stephenson</x:v>
      </x:c>
      <x:c r="D550" t="str">
        <x:v>Permanent</x:v>
      </x:c>
      <x:c r="E550" t="str">
        <x:v>Thurrock</x:v>
      </x:c>
      <x:c r="F550" t="str">
        <x:v>Operative Skilled</x:v>
      </x:c>
      <x:c r="G550" t="str">
        <x:v>401175</x:v>
      </x:c>
      <x:c r="H550" t="str">
        <x:v>Hogan Lovells LLP</x:v>
      </x:c>
      <x:c r="I550" s="22" t="n">
        <x:v>17.5</x:v>
      </x:c>
      <x:c r="J550" t="str">
        <x:v>Worked</x:v>
      </x:c>
      <x:c r="K550" t="str">
        <x:v>Worked: 1 record(s) | Branch: Thurrock | Role: Operative Skilled | Jobs: 401175 | Customers: Hogan Lovells LLP | Hours: 17.5</x:v>
      </x:c>
      <x:c r="L550" t="str">
        <x:v>Include</x:v>
      </x:c>
    </x:row>
    <x:row r="551">
      <x:c r="A551" t="str">
        <x:v>J Stephenson|2026-07-05</x:v>
      </x:c>
      <x:c r="B551" s="888" t="n">
        <x:v>46208</x:v>
      </x:c>
      <x:c r="C551" t="str">
        <x:v>J Stephenson</x:v>
      </x:c>
      <x:c r="D551" t="str">
        <x:v>Permanent</x:v>
      </x:c>
      <x:c r="E551" t="str">
        <x:v>Thurrock</x:v>
      </x:c>
      <x:c r="F551" t="str">
        <x:v>Operative Skilled</x:v>
      </x:c>
      <x:c r="G551" t="str">
        <x:v>401175</x:v>
      </x:c>
      <x:c r="H551" t="str">
        <x:v>Hogan Lovells LLP</x:v>
      </x:c>
      <x:c r="I551" s="22" t="n">
        <x:v>17</x:v>
      </x:c>
      <x:c r="J551" t="str">
        <x:v>Worked</x:v>
      </x:c>
      <x:c r="K551" t="str">
        <x:v>Worked: 1 record(s) | Branch: Thurrock | Role: Operative Skilled | Jobs: 401175 | Customers: Hogan Lovells LLP | Hours: 17.0</x:v>
      </x:c>
      <x:c r="L551" t="str">
        <x:v>Include</x:v>
      </x:c>
    </x:row>
    <x:row r="552">
      <x:c r="A552" t="str">
        <x:v>J Stephenson|2026-07-06</x:v>
      </x:c>
      <x:c r="B552" s="888" t="n">
        <x:v>46209</x:v>
      </x:c>
      <x:c r="C552" t="str">
        <x:v>J Stephenson</x:v>
      </x:c>
      <x:c r="D552" t="str">
        <x:v>Permanent</x:v>
      </x:c>
      <x:c r="E552" t="str">
        <x:v>Thurrock</x:v>
      </x:c>
      <x:c r="F552" t="str">
        <x:v>Operative Skilled</x:v>
      </x:c>
      <x:c r="G552" t="str">
        <x:v>401175</x:v>
      </x:c>
      <x:c r="H552" t="str">
        <x:v>Hogan Lovells LLP</x:v>
      </x:c>
      <x:c r="I552" s="22" t="n">
        <x:v>11.5</x:v>
      </x:c>
      <x:c r="J552" t="str">
        <x:v>Worked</x:v>
      </x:c>
      <x:c r="K552" t="str">
        <x:v>Worked: 1 record(s) | Branch: Thurrock | Role: Operative Skilled | Jobs: 401175 | Customers: Hogan Lovells LLP | Hours: 11.5</x:v>
      </x:c>
      <x:c r="L552" t="str">
        <x:v>Include</x:v>
      </x:c>
    </x:row>
    <x:row r="553">
      <x:c r="A553" t="str">
        <x:v>J Stephenson|2026-07-07</x:v>
      </x:c>
      <x:c r="B553" s="888" t="n">
        <x:v>46210</x:v>
      </x:c>
      <x:c r="C553" t="str">
        <x:v>J Stephenson</x:v>
      </x:c>
      <x:c r="D553" t="str">
        <x:v>Permanent</x:v>
      </x:c>
      <x:c r="E553" t="str">
        <x:v>Thurrock</x:v>
      </x:c>
      <x:c r="F553" t="str">
        <x:v>Operative Porter</x:v>
      </x:c>
      <x:c r="G553" t="str">
        <x:v>402572</x:v>
      </x:c>
      <x:c r="H553" t="str">
        <x:v>City of London Police</x:v>
      </x:c>
      <x:c r="I553" s="22" t="n">
        <x:v>8</x:v>
      </x:c>
      <x:c r="J553" t="str">
        <x:v>Worked</x:v>
      </x:c>
      <x:c r="K553" t="str">
        <x:v>Worked: 1 record(s) | Branch: Thurrock | Role: Operative Porter | Jobs: 402572 | Customers: City of London Police | Hours: 8.0</x:v>
      </x:c>
      <x:c r="L553" t="str">
        <x:v>Include</x:v>
      </x:c>
    </x:row>
    <x:row r="554">
      <x:c r="A554" t="str">
        <x:v>J Stephenson|2026-07-08</x:v>
      </x:c>
      <x:c r="B554" s="888" t="n">
        <x:v>46211</x:v>
      </x:c>
      <x:c r="C554" t="str">
        <x:v>J Stephenson</x:v>
      </x:c>
      <x:c r="D554" t="str">
        <x:v>Permanent</x:v>
      </x:c>
      <x:c r="E554" t="str">
        <x:v>Thurrock</x:v>
      </x:c>
      <x:c r="F554" t="str">
        <x:v>Operative Porter</x:v>
      </x:c>
      <x:c r="G554" t="str">
        <x:v>399620</x:v>
      </x:c>
      <x:c r="H554" t="str">
        <x:v>Accenture UK Ltd</x:v>
      </x:c>
      <x:c r="I554" s="22" t="n">
        <x:v>7</x:v>
      </x:c>
      <x:c r="J554" t="str">
        <x:v>Worked</x:v>
      </x:c>
      <x:c r="K554" t="str">
        <x:v>Worked: 1 record(s) | Branch: Thurrock | Role: Operative Porter | Jobs: 399620 | Customers: Accenture UK Ltd | Hours: 7.0</x:v>
      </x:c>
      <x:c r="L554" t="str">
        <x:v>Include</x:v>
      </x:c>
    </x:row>
    <x:row r="555">
      <x:c r="A555" t="str">
        <x:v>J Stephenson|2026-07-09</x:v>
      </x:c>
      <x:c r="B555" s="888" t="n">
        <x:v>46212</x:v>
      </x:c>
      <x:c r="C555" t="str">
        <x:v>J Stephenson</x:v>
      </x:c>
      <x:c r="D555" t="str">
        <x:v>Permanent</x:v>
      </x:c>
      <x:c r="E555" t="str">
        <x:v>Thurrock</x:v>
      </x:c>
      <x:c r="F555" t="str">
        <x:v>Operative Skilled</x:v>
      </x:c>
      <x:c r="G555" t="str">
        <x:v>402929</x:v>
      </x:c>
      <x:c r="H555" t="str">
        <x:v>Cadwalader Wickersham &amp; Taft LLP</x:v>
      </x:c>
      <x:c r="I555" s="22" t="n">
        <x:v>7.5</x:v>
      </x:c>
      <x:c r="J555" t="str">
        <x:v>Worked</x:v>
      </x:c>
      <x:c r="K555" t="str">
        <x:v>Worked: 1 record(s) | Branch: Thurrock | Role: Operative Skilled | Jobs: 402929 | Customers: Cadwalader Wickersham &amp; Taft LLP | Hours: 7.5</x:v>
      </x:c>
      <x:c r="L555" t="str">
        <x:v>Include</x:v>
      </x:c>
    </x:row>
    <x:row r="556">
      <x:c r="A556" t="str">
        <x:v>J Stephenson|2026-07-10</x:v>
      </x:c>
      <x:c r="B556" s="888" t="n">
        <x:v>46213</x:v>
      </x:c>
      <x:c r="C556" t="str">
        <x:v>J Stephenson</x:v>
      </x:c>
      <x:c r="D556" t="str">
        <x:v>Permanent</x:v>
      </x:c>
      <x:c r="E556" t="str">
        <x:v>Thurrock</x:v>
      </x:c>
      <x:c r="F556" t="str">
        <x:v>Operative Skilled</x:v>
      </x:c>
      <x:c r="G556" t="str">
        <x:v>403349</x:v>
      </x:c>
      <x:c r="H556" t="str">
        <x:v>HSBC</x:v>
      </x:c>
      <x:c r="I556" s="22" t="n">
        <x:v>8.5</x:v>
      </x:c>
      <x:c r="J556" t="str">
        <x:v>Worked</x:v>
      </x:c>
      <x:c r="K556" t="str">
        <x:v>Worked: 1 record(s) | Branch: Thurrock | Role: Operative Skilled | Jobs: 403349 | Customers: HSBC | Hours: 8.5</x:v>
      </x:c>
      <x:c r="L556" t="str">
        <x:v>Include</x:v>
      </x:c>
    </x:row>
    <x:row r="557">
      <x:c r="A557" t="str">
        <x:v>J Stephenson|2026-07-13</x:v>
      </x:c>
      <x:c r="B557" s="888" t="n">
        <x:v>46216</x:v>
      </x:c>
      <x:c r="C557" t="str">
        <x:v>J Stephenson</x:v>
      </x:c>
      <x:c r="D557" t="str">
        <x:v>Permanent</x:v>
      </x:c>
      <x:c r="E557" t="str">
        <x:v>Thurrock</x:v>
      </x:c>
      <x:c r="F557" t="str">
        <x:v>Operative Skilled</x:v>
      </x:c>
      <x:c r="G557" t="str">
        <x:v>403384</x:v>
      </x:c>
      <x:c r="H557" t="str">
        <x:v>London Metropolitan University</x:v>
      </x:c>
      <x:c r="I557" s="22" t="n">
        <x:v>8.5</x:v>
      </x:c>
      <x:c r="J557" t="str">
        <x:v>Worked</x:v>
      </x:c>
      <x:c r="K557" t="str">
        <x:v>Worked: 1 record(s) | Branch: Thurrock | Role: Operative Skilled | Jobs: 403384 | Customers: London Metropolitan University | Hours: 8.5</x:v>
      </x:c>
      <x:c r="L557" t="str">
        <x:v>Include</x:v>
      </x:c>
    </x:row>
    <x:row r="558">
      <x:c r="A558" t="str">
        <x:v>J Stephenson|2026-07-14</x:v>
      </x:c>
      <x:c r="B558" s="888" t="n">
        <x:v>46217</x:v>
      </x:c>
      <x:c r="C558" t="str">
        <x:v>J Stephenson</x:v>
      </x:c>
      <x:c r="D558" t="str">
        <x:v>Permanent</x:v>
      </x:c>
      <x:c r="E558" t="str">
        <x:v>Thurrock</x:v>
      </x:c>
      <x:c r="F558" t="str">
        <x:v>Operative Porter</x:v>
      </x:c>
      <x:c r="G558" t="str">
        <x:v>403375</x:v>
      </x:c>
      <x:c r="H558" t="str">
        <x:v>Apple Europe Ltd</x:v>
      </x:c>
      <x:c r="I558" s="22" t="n">
        <x:v>6.5</x:v>
      </x:c>
      <x:c r="J558" t="str">
        <x:v>Worked</x:v>
      </x:c>
      <x:c r="K558" t="str">
        <x:v>Worked: 1 record(s) | Branch: Thurrock | Role: Operative Porter | Jobs: 403375 | Customers: Apple Europe Ltd | Hours: 6.5</x:v>
      </x:c>
      <x:c r="L558" t="str">
        <x:v>Include</x:v>
      </x:c>
    </x:row>
    <x:row r="559">
      <x:c r="A559" t="str">
        <x:v>J Stephenson|2026-07-15</x:v>
      </x:c>
      <x:c r="B559" s="888" t="n">
        <x:v>46218</x:v>
      </x:c>
      <x:c r="C559" t="str">
        <x:v>J Stephenson</x:v>
      </x:c>
      <x:c r="D559" t="str">
        <x:v>Permanent</x:v>
      </x:c>
      <x:c r="E559" t="str">
        <x:v>Thurrock</x:v>
      </x:c>
      <x:c r="F559" t="str">
        <x:v>Operative Porter</x:v>
      </x:c>
      <x:c r="G559" t="str">
        <x:v>402483</x:v>
      </x:c>
      <x:c r="H559" t="str">
        <x:v>Accenture UK Ltd</x:v>
      </x:c>
      <x:c r="I559" s="22" t="n">
        <x:v>8.5</x:v>
      </x:c>
      <x:c r="J559" t="str">
        <x:v>Worked</x:v>
      </x:c>
      <x:c r="K559" t="str">
        <x:v>Worked: 1 record(s) | Branch: Thurrock | Role: Operative Porter | Jobs: 402483 | Customers: Accenture UK Ltd | Hours: 8.5</x:v>
      </x:c>
      <x:c r="L559" t="str">
        <x:v>Include</x:v>
      </x:c>
    </x:row>
    <x:row r="560">
      <x:c r="A560" t="str">
        <x:v>J Stephenson|2026-07-16</x:v>
      </x:c>
      <x:c r="B560" s="888" t="n">
        <x:v>46219</x:v>
      </x:c>
      <x:c r="C560" t="str">
        <x:v>J Stephenson</x:v>
      </x:c>
      <x:c r="D560" t="str">
        <x:v>Permanent</x:v>
      </x:c>
      <x:c r="E560" t="str">
        <x:v>Thurrock</x:v>
      </x:c>
      <x:c r="F560" t="str">
        <x:v>Operative Skilled</x:v>
      </x:c>
      <x:c r="G560" t="str">
        <x:v>403418</x:v>
      </x:c>
      <x:c r="H560" t="str">
        <x:v>RWE</x:v>
      </x:c>
      <x:c r="I560" s="22" t="n">
        <x:v>8.5</x:v>
      </x:c>
      <x:c r="J560" t="str">
        <x:v>Worked</x:v>
      </x:c>
      <x:c r="K560" t="str">
        <x:v>Worked: 1 record(s) | Branch: Thurrock | Role: Operative Skilled | Jobs: 403418 | Customers: RWE | Hours: 8.5</x:v>
      </x:c>
      <x:c r="L560" t="str">
        <x:v>Include</x:v>
      </x:c>
    </x:row>
    <x:row r="561">
      <x:c r="A561" t="str">
        <x:v>J. Richardson|2026-07-01</x:v>
      </x:c>
      <x:c r="B561" s="888" t="n">
        <x:v>46204</x:v>
      </x:c>
      <x:c r="C561" t="str">
        <x:v>J. Richardson</x:v>
      </x:c>
      <x:c r="D561" t="str">
        <x:v>Permanent</x:v>
      </x:c>
      <x:c r="E561" t="str">
        <x:v>Thurrock</x:v>
      </x:c>
      <x:c r="F561" t="str">
        <x:v>Operative Porter</x:v>
      </x:c>
      <x:c r="G561" t="str">
        <x:v>397246</x:v>
      </x:c>
      <x:c r="H561" t="str">
        <x:v>Ministry of Defence</x:v>
      </x:c>
      <x:c r="I561" s="22" t="n">
        <x:v>8.5</x:v>
      </x:c>
      <x:c r="J561" t="str">
        <x:v>Worked</x:v>
      </x:c>
      <x:c r="K561" t="str">
        <x:v>Worked: 1 record(s) | Branch: Thurrock | Role: Operative Porter | Jobs: 397246 | Customers: Ministry of Defence | Hours: 8.5</x:v>
      </x:c>
      <x:c r="L561" t="str">
        <x:v>Include</x:v>
      </x:c>
    </x:row>
    <x:row r="562">
      <x:c r="A562" t="str">
        <x:v>J. Richardson|2026-07-02</x:v>
      </x:c>
      <x:c r="B562" s="888" t="n">
        <x:v>46205</x:v>
      </x:c>
      <x:c r="C562" t="str">
        <x:v>J. Richardson</x:v>
      </x:c>
      <x:c r="D562" t="str">
        <x:v>Permanent</x:v>
      </x:c>
      <x:c r="E562" t="str">
        <x:v>Thurrock</x:v>
      </x:c>
      <x:c r="F562" t="str">
        <x:v>Operative Porter</x:v>
      </x:c>
      <x:c r="G562" t="str">
        <x:v>397246</x:v>
      </x:c>
      <x:c r="H562" t="str">
        <x:v>Ministry of Defence</x:v>
      </x:c>
      <x:c r="I562" s="22" t="n">
        <x:v>8.5</x:v>
      </x:c>
      <x:c r="J562" t="str">
        <x:v>Worked</x:v>
      </x:c>
      <x:c r="K562" t="str">
        <x:v>Worked: 1 record(s) | Branch: Thurrock | Role: Operative Porter | Jobs: 397246 | Customers: Ministry of Defence | Hours: 8.5</x:v>
      </x:c>
      <x:c r="L562" t="str">
        <x:v>Include</x:v>
      </x:c>
    </x:row>
    <x:row r="563">
      <x:c r="A563" t="str">
        <x:v>J. Richardson|2026-07-04</x:v>
      </x:c>
      <x:c r="B563" s="888" t="n">
        <x:v>46207</x:v>
      </x:c>
      <x:c r="C563" t="str">
        <x:v>J. Richardson</x:v>
      </x:c>
      <x:c r="D563" t="str">
        <x:v>Permanent</x:v>
      </x:c>
      <x:c r="E563" t="str">
        <x:v>Thurrock</x:v>
      </x:c>
      <x:c r="F563" t="str">
        <x:v>Operative Porter</x:v>
      </x:c>
      <x:c r="G563" t="str">
        <x:v>403160</x:v>
      </x:c>
      <x:c r="H563" t="str">
        <x:v>BNP Paribas Limited</x:v>
      </x:c>
      <x:c r="I563" s="22" t="n">
        <x:v>10.5</x:v>
      </x:c>
      <x:c r="J563" t="str">
        <x:v>Worked</x:v>
      </x:c>
      <x:c r="K563" t="str">
        <x:v>Worked: 1 record(s) | Branch: Thurrock | Role: Operative Porter | Jobs: 403160 | Customers: BNP Paribas Limited | Hours: 10.5</x:v>
      </x:c>
      <x:c r="L563" t="str">
        <x:v>Include</x:v>
      </x:c>
    </x:row>
    <x:row r="564">
      <x:c r="A564" t="str">
        <x:v>J. Richardson|2026-07-13</x:v>
      </x:c>
      <x:c r="B564" s="888" t="n">
        <x:v>46216</x:v>
      </x:c>
      <x:c r="C564" t="str">
        <x:v>J. Richardson</x:v>
      </x:c>
      <x:c r="D564" t="str">
        <x:v>Permanent</x:v>
      </x:c>
      <x:c r="E564" t="str">
        <x:v>Thurrock</x:v>
      </x:c>
      <x:c r="F564" t="str">
        <x:v>Operative Porter</x:v>
      </x:c>
      <x:c r="G564" t="str">
        <x:v>400033</x:v>
      </x:c>
      <x:c r="H564" t="str">
        <x:v>Ministry of Defence</x:v>
      </x:c>
      <x:c r="I564" s="22" t="n">
        <x:v>15</x:v>
      </x:c>
      <x:c r="J564" t="str">
        <x:v>Worked</x:v>
      </x:c>
      <x:c r="K564" t="str">
        <x:v>Worked: 1 record(s) | Branch: Thurrock | Role: Operative Porter | Jobs: 400033 | Customers: Ministry of Defence | Hours: 15.0</x:v>
      </x:c>
      <x:c r="L564" t="str">
        <x:v>Include</x:v>
      </x:c>
    </x:row>
    <x:row r="565">
      <x:c r="A565" t="str">
        <x:v>J. Richardson|2026-07-14</x:v>
      </x:c>
      <x:c r="B565" s="888" t="n">
        <x:v>46217</x:v>
      </x:c>
      <x:c r="C565" t="str">
        <x:v>J. Richardson</x:v>
      </x:c>
      <x:c r="D565" t="str">
        <x:v>Permanent</x:v>
      </x:c>
      <x:c r="E565" t="str">
        <x:v>Thurrock</x:v>
      </x:c>
      <x:c r="F565" t="str">
        <x:v>Operative Porter, Operative Skilled</x:v>
      </x:c>
      <x:c r="G565" t="str">
        <x:v>400033</x:v>
      </x:c>
      <x:c r="H565" t="str">
        <x:v>Ministry of Defence</x:v>
      </x:c>
      <x:c r="I565" s="22" t="n">
        <x:v>16.5</x:v>
      </x:c>
      <x:c r="J565" t="str">
        <x:v>Worked — 2 records</x:v>
      </x:c>
      <x:c r="K565" t="str">
        <x:v>Worked: 2 record(s) | Branch: Thurrock | Role: Operative Porter, Operative Skilled | Jobs: 400033 | Customers: Ministry of Defence | Hours: 16.5</x:v>
      </x:c>
      <x:c r="L565" t="str">
        <x:v>Include</x:v>
      </x:c>
    </x:row>
    <x:row r="566">
      <x:c r="A566" t="str">
        <x:v>J. Richardson|2026-07-15</x:v>
      </x:c>
      <x:c r="B566" s="888" t="n">
        <x:v>46218</x:v>
      </x:c>
      <x:c r="C566" t="str">
        <x:v>J. Richardson</x:v>
      </x:c>
      <x:c r="D566" t="str">
        <x:v>Permanent</x:v>
      </x:c>
      <x:c r="E566" t="str">
        <x:v>Thurrock</x:v>
      </x:c>
      <x:c r="F566" t="str">
        <x:v>Operative Skilled</x:v>
      </x:c>
      <x:c r="G566" t="str">
        <x:v>400033</x:v>
      </x:c>
      <x:c r="H566" t="str">
        <x:v>Ministry of Defence</x:v>
      </x:c>
      <x:c r="I566" s="22" t="n">
        <x:v>9.5</x:v>
      </x:c>
      <x:c r="J566" t="str">
        <x:v>Worked</x:v>
      </x:c>
      <x:c r="K566" t="str">
        <x:v>Worked: 1 record(s) | Branch: Thurrock | Role: Operative Skilled | Jobs: 400033 | Customers: Ministry of Defence | Hours: 9.5</x:v>
      </x:c>
      <x:c r="L566" t="str">
        <x:v>Include</x:v>
      </x:c>
    </x:row>
    <x:row r="567">
      <x:c r="A567" t="str">
        <x:v>J. Richardson|2026-07-16</x:v>
      </x:c>
      <x:c r="B567" s="888" t="n">
        <x:v>46219</x:v>
      </x:c>
      <x:c r="C567" t="str">
        <x:v>J. Richardson</x:v>
      </x:c>
      <x:c r="D567" t="str">
        <x:v>Permanent</x:v>
      </x:c>
      <x:c r="E567" t="str">
        <x:v>Thurrock</x:v>
      </x:c>
      <x:c r="F567" t="str">
        <x:v>Operative Porter, Operative Skilled</x:v>
      </x:c>
      <x:c r="G567" t="str">
        <x:v>400033</x:v>
      </x:c>
      <x:c r="H567" t="str">
        <x:v>Ministry of Defence</x:v>
      </x:c>
      <x:c r="I567" s="22" t="n">
        <x:v>15</x:v>
      </x:c>
      <x:c r="J567" t="str">
        <x:v>Worked — 2 records</x:v>
      </x:c>
      <x:c r="K567" t="str">
        <x:v>Worked: 2 record(s) | Branch: Thurrock | Role: Operative Porter, Operative Skilled | Jobs: 400033 | Customers: Ministry of Defence | Hours: 15.0</x:v>
      </x:c>
      <x:c r="L567" t="str">
        <x:v>Include</x:v>
      </x:c>
    </x:row>
    <x:row r="568">
      <x:c r="A568" t="str">
        <x:v>Jake Giles|2026-07-07</x:v>
      </x:c>
      <x:c r="B568" s="888" t="n">
        <x:v>46210</x:v>
      </x:c>
      <x:c r="C568" t="str">
        <x:v>Jake Giles</x:v>
      </x:c>
      <x:c r="D568" t="str">
        <x:v>Permanent</x:v>
      </x:c>
      <x:c r="E568" t="str">
        <x:v>Oxford</x:v>
      </x:c>
      <x:c r="F568" t="str">
        <x:v>Operative Porter</x:v>
      </x:c>
      <x:c r="G568" t="str">
        <x:v>389934</x:v>
      </x:c>
      <x:c r="H568" t="str">
        <x:v>Lubricants UK Ltd</x:v>
      </x:c>
      <x:c r="I568" s="22" t="n">
        <x:v>8.5</x:v>
      </x:c>
      <x:c r="J568" t="str">
        <x:v>Worked</x:v>
      </x:c>
      <x:c r="K568" t="str">
        <x:v>Worked: 1 record(s) | Branch: Oxford | Role: Operative Porter | Jobs: 389934 | Customers: Lubricants UK Ltd | Hours: 8.5</x:v>
      </x:c>
      <x:c r="L568" t="str">
        <x:v>Include</x:v>
      </x:c>
    </x:row>
    <x:row r="569">
      <x:c r="A569" t="str">
        <x:v>Jake Giles|2026-07-08</x:v>
      </x:c>
      <x:c r="B569" s="888" t="n">
        <x:v>46211</x:v>
      </x:c>
      <x:c r="C569" t="str">
        <x:v>Jake Giles</x:v>
      </x:c>
      <x:c r="D569" t="str">
        <x:v>Permanent</x:v>
      </x:c>
      <x:c r="E569" t="str">
        <x:v>Oxford</x:v>
      </x:c>
      <x:c r="F569" t="str">
        <x:v>Operative Porter</x:v>
      </x:c>
      <x:c r="G569" t="str">
        <x:v>389934</x:v>
      </x:c>
      <x:c r="H569" t="str">
        <x:v>Lubricants UK Ltd</x:v>
      </x:c>
      <x:c r="I569" s="22" t="n">
        <x:v>8.5</x:v>
      </x:c>
      <x:c r="J569" t="str">
        <x:v>Worked</x:v>
      </x:c>
      <x:c r="K569" t="str">
        <x:v>Worked: 1 record(s) | Branch: Oxford | Role: Operative Porter | Jobs: 389934 | Customers: Lubricants UK Ltd | Hours: 8.5</x:v>
      </x:c>
      <x:c r="L569" t="str">
        <x:v>Include</x:v>
      </x:c>
    </x:row>
    <x:row r="570">
      <x:c r="A570" t="str">
        <x:v>Jake Giles|2026-07-09</x:v>
      </x:c>
      <x:c r="B570" s="888" t="n">
        <x:v>46212</x:v>
      </x:c>
      <x:c r="C570" t="str">
        <x:v>Jake Giles</x:v>
      </x:c>
      <x:c r="D570" t="str">
        <x:v>Permanent</x:v>
      </x:c>
      <x:c r="E570" t="str">
        <x:v>Oxford</x:v>
      </x:c>
      <x:c r="F570" t="str">
        <x:v>Operative Skilled</x:v>
      </x:c>
      <x:c r="G570" t="str">
        <x:v>402446</x:v>
      </x:c>
      <x:c r="H570" t="str">
        <x:v>Evox Therapeutics</x:v>
      </x:c>
      <x:c r="I570" s="22" t="n">
        <x:v>9.45</x:v>
      </x:c>
      <x:c r="J570" t="str">
        <x:v>Worked</x:v>
      </x:c>
      <x:c r="K570" t="str">
        <x:v>Worked: 1 record(s) | Branch: Oxford | Role: Operative Skilled | Jobs: 402446 | Customers: Evox Therapeutics | Hours: 9.4</x:v>
      </x:c>
      <x:c r="L570" t="str">
        <x:v>Include</x:v>
      </x:c>
    </x:row>
    <x:row r="571">
      <x:c r="A571" t="str">
        <x:v>Jake Giles|2026-07-10</x:v>
      </x:c>
      <x:c r="B571" s="888" t="n">
        <x:v>46213</x:v>
      </x:c>
      <x:c r="C571" t="str">
        <x:v>Jake Giles</x:v>
      </x:c>
      <x:c r="D571" t="str">
        <x:v>Permanent</x:v>
      </x:c>
      <x:c r="E571" t="str">
        <x:v>Oxford</x:v>
      </x:c>
      <x:c r="F571" t="str">
        <x:v>Operative Porter</x:v>
      </x:c>
      <x:c r="G571" t="str">
        <x:v>403055</x:v>
      </x:c>
      <x:c r="H571" t="str">
        <x:v>Centre for Clinical Vaccinology and Tropical Medicine</x:v>
      </x:c>
      <x:c r="I571" s="22" t="n">
        <x:v>5</x:v>
      </x:c>
      <x:c r="J571" t="str">
        <x:v>Worked</x:v>
      </x:c>
      <x:c r="K571" t="str">
        <x:v>Worked: 1 record(s) | Branch: Oxford | Role: Operative Porter | Jobs: 403055 | Customers: Centre for Clinical Vaccinology and Tropical Medicine | Hours: 5.0</x:v>
      </x:c>
      <x:c r="L571" t="str">
        <x:v>Include</x:v>
      </x:c>
    </x:row>
    <x:row r="572">
      <x:c r="A572" t="str">
        <x:v>Jake Giles|2026-07-14</x:v>
      </x:c>
      <x:c r="B572" s="888" t="n">
        <x:v>46217</x:v>
      </x:c>
      <x:c r="C572" t="str">
        <x:v>Jake Giles</x:v>
      </x:c>
      <x:c r="D572" t="str">
        <x:v>Permanent</x:v>
      </x:c>
      <x:c r="E572" t="str">
        <x:v>Oxford</x:v>
      </x:c>
      <x:c r="F572" t="str">
        <x:v>Operative Porter</x:v>
      </x:c>
      <x:c r="G572" t="str">
        <x:v>403097</x:v>
      </x:c>
      <x:c r="H572" t="str">
        <x:v>Ellison Institute of Technology, Oxford Ltd</x:v>
      </x:c>
      <x:c r="I572" s="22" t="n">
        <x:v>8.5</x:v>
      </x:c>
      <x:c r="J572" t="str">
        <x:v>Worked</x:v>
      </x:c>
      <x:c r="K572" t="str">
        <x:v>Worked: 1 record(s) | Branch: Oxford | Role: Operative Porter | Jobs: 403097 | Customers: Ellison Institute of Technology, Oxford Ltd | Hours: 8.5</x:v>
      </x:c>
      <x:c r="L572" t="str">
        <x:v>Include</x:v>
      </x:c>
    </x:row>
    <x:row r="573">
      <x:c r="A573" t="str">
        <x:v>Jake Giles|2026-07-15</x:v>
      </x:c>
      <x:c r="B573" s="888" t="n">
        <x:v>46218</x:v>
      </x:c>
      <x:c r="C573" t="str">
        <x:v>Jake Giles</x:v>
      </x:c>
      <x:c r="D573" t="str">
        <x:v>Permanent</x:v>
      </x:c>
      <x:c r="E573" t="str">
        <x:v>Oxford</x:v>
      </x:c>
      <x:c r="F573" t="str">
        <x:v>Operative Porter</x:v>
      </x:c>
      <x:c r="G573" t="str">
        <x:v>402446</x:v>
      </x:c>
      <x:c r="H573" t="str">
        <x:v>Evox Therapeutics</x:v>
      </x:c>
      <x:c r="I573" s="22" t="n">
        <x:v>4.3</x:v>
      </x:c>
      <x:c r="J573" t="str">
        <x:v>Worked</x:v>
      </x:c>
      <x:c r="K573" t="str">
        <x:v>Worked: 1 record(s) | Branch: Oxford | Role: Operative Porter | Jobs: 402446 | Customers: Evox Therapeutics | Hours: 4.3</x:v>
      </x:c>
      <x:c r="L573" t="str">
        <x:v>Include</x:v>
      </x:c>
    </x:row>
    <x:row r="574">
      <x:c r="A574" t="str">
        <x:v>Jake Mills|2026-07-02</x:v>
      </x:c>
      <x:c r="B574" s="888" t="n">
        <x:v>46205</x:v>
      </x:c>
      <x:c r="C574" t="str">
        <x:v>Jake Mills</x:v>
      </x:c>
      <x:c r="D574" t="str">
        <x:v>Permanent</x:v>
      </x:c>
      <x:c r="E574" t="str">
        <x:v>Birmingham, Manchester</x:v>
      </x:c>
      <x:c r="F574" t="str">
        <x:v>Operative Porter</x:v>
      </x:c>
      <x:c r="G574" t="str">
        <x:v>401369, 398317F</x:v>
      </x:c>
      <x:c r="H574" t="str">
        <x:v>Canal &amp; River Trust; Restore Harrow Green</x:v>
      </x:c>
      <x:c r="I574" s="22" t="n">
        <x:v>11.5</x:v>
      </x:c>
      <x:c r="J574" t="str">
        <x:v>Worked — 2 records</x:v>
      </x:c>
      <x:c r="K574" t="str">
        <x:v>Worked: 2 record(s) | Branch: Birmingham, Manchester | Role: Operative Porter | Jobs: 401369, 398317F | Customers: Canal &amp; River Trust; Restore Harrow Green | Hours: 11.5</x:v>
      </x:c>
      <x:c r="L574" t="str">
        <x:v>Include</x:v>
      </x:c>
    </x:row>
    <x:row r="575">
      <x:c r="A575" t="str">
        <x:v>Jake Mills|2026-07-03</x:v>
      </x:c>
      <x:c r="B575" s="888" t="n">
        <x:v>46206</x:v>
      </x:c>
      <x:c r="C575" t="str">
        <x:v>Jake Mills</x:v>
      </x:c>
      <x:c r="D575" t="str">
        <x:v>Permanent</x:v>
      </x:c>
      <x:c r="E575" t="str">
        <x:v>Birmingham, Manchester</x:v>
      </x:c>
      <x:c r="F575" t="str">
        <x:v>Operative Skilled</x:v>
      </x:c>
      <x:c r="G575" t="str">
        <x:v>401369, 402960</x:v>
      </x:c>
      <x:c r="H575" t="str">
        <x:v>Canal &amp; River Trust; CBRE/NCC Services Ltd</x:v>
      </x:c>
      <x:c r="I575" s="22" t="n">
        <x:v>5</x:v>
      </x:c>
      <x:c r="J575" t="str">
        <x:v>Worked — 2 records</x:v>
      </x:c>
      <x:c r="K575" t="str">
        <x:v>Worked: 2 record(s) | Branch: Birmingham, Manchester | Role: Operative Skilled | Jobs: 401369, 402960 | Customers: Canal &amp; River Trust; CBRE/NCC Services Ltd | Hours: 5.0</x:v>
      </x:c>
      <x:c r="L575" t="str">
        <x:v>Include</x:v>
      </x:c>
    </x:row>
    <x:row r="576">
      <x:c r="A576" t="str">
        <x:v>Jake Mills|2026-07-05</x:v>
      </x:c>
      <x:c r="B576" s="888" t="n">
        <x:v>46208</x:v>
      </x:c>
      <x:c r="C576" t="str">
        <x:v>Jake Mills</x:v>
      </x:c>
      <x:c r="D576" t="str">
        <x:v>Permanent</x:v>
      </x:c>
      <x:c r="E576" t="str">
        <x:v>Manchester</x:v>
      </x:c>
      <x:c r="F576" t="str">
        <x:v>Operative Skilled</x:v>
      </x:c>
      <x:c r="G576" t="str">
        <x:v>398317F</x:v>
      </x:c>
      <x:c r="H576" t="str">
        <x:v>Restore Harrow Green</x:v>
      </x:c>
      <x:c r="I576" s="22" t="n">
        <x:v>5</x:v>
      </x:c>
      <x:c r="J576" t="str">
        <x:v>Worked</x:v>
      </x:c>
      <x:c r="K576" t="str">
        <x:v>Worked: 1 record(s) | Branch: Manchester | Role: Operative Skilled | Jobs: 398317F | Customers: Restore Harrow Green | Hours: 5.0</x:v>
      </x:c>
      <x:c r="L576" t="str">
        <x:v>Include</x:v>
      </x:c>
    </x:row>
    <x:row r="577">
      <x:c r="A577" t="str">
        <x:v>Jake Mills|2026-07-06</x:v>
      </x:c>
      <x:c r="B577" s="888" t="n">
        <x:v>46209</x:v>
      </x:c>
      <x:c r="C577" t="str">
        <x:v>Jake Mills</x:v>
      </x:c>
      <x:c r="D577" t="str">
        <x:v>Permanent</x:v>
      </x:c>
      <x:c r="E577" t="str">
        <x:v>Glasgow, Manchester</x:v>
      </x:c>
      <x:c r="F577" t="str">
        <x:v>Operative Porter, Operative Skilled</x:v>
      </x:c>
      <x:c r="G577" t="str">
        <x:v>392549, 398317F</x:v>
      </x:c>
      <x:c r="H577" t="str">
        <x:v>NHS GG&amp;C; Restore Harrow Green</x:v>
      </x:c>
      <x:c r="I577" s="22" t="n">
        <x:v>18.5</x:v>
      </x:c>
      <x:c r="J577" t="str">
        <x:v>Worked — 2 records</x:v>
      </x:c>
      <x:c r="K577" t="str">
        <x:v>Worked: 2 record(s) | Branch: Glasgow, Manchester | Role: Operative Porter, Operative Skilled | Jobs: 392549, 398317F | Customers: NHS GG&amp;C; Restore Harrow Green | Hours: 18.5</x:v>
      </x:c>
      <x:c r="L577" t="str">
        <x:v>Include</x:v>
      </x:c>
    </x:row>
    <x:row r="578">
      <x:c r="A578" t="str">
        <x:v>Jake Mills|2026-07-07</x:v>
      </x:c>
      <x:c r="B578" s="888" t="n">
        <x:v>46210</x:v>
      </x:c>
      <x:c r="C578" t="str">
        <x:v>Jake Mills</x:v>
      </x:c>
      <x:c r="D578" t="str">
        <x:v>Permanent</x:v>
      </x:c>
      <x:c r="E578" t="str">
        <x:v>Glasgow, Manchester</x:v>
      </x:c>
      <x:c r="F578" t="str">
        <x:v>Operative Porter, Operative Skilled</x:v>
      </x:c>
      <x:c r="G578" t="str">
        <x:v>392549, 398317F</x:v>
      </x:c>
      <x:c r="H578" t="str">
        <x:v>NHS GG&amp;C; Restore Harrow Green</x:v>
      </x:c>
      <x:c r="I578" s="22" t="n">
        <x:v>16</x:v>
      </x:c>
      <x:c r="J578" t="str">
        <x:v>Worked — 2 records</x:v>
      </x:c>
      <x:c r="K578" t="str">
        <x:v>Worked: 2 record(s) | Branch: Glasgow, Manchester | Role: Operative Porter, Operative Skilled | Jobs: 392549, 398317F | Customers: NHS GG&amp;C; Restore Harrow Green | Hours: 16.0</x:v>
      </x:c>
      <x:c r="L578" t="str">
        <x:v>Include</x:v>
      </x:c>
    </x:row>
    <x:row r="579">
      <x:c r="A579" t="str">
        <x:v>Jake Mills|2026-07-08</x:v>
      </x:c>
      <x:c r="B579" s="888" t="n">
        <x:v>46211</x:v>
      </x:c>
      <x:c r="C579" t="str">
        <x:v>Jake Mills</x:v>
      </x:c>
      <x:c r="D579" t="str">
        <x:v>Permanent</x:v>
      </x:c>
      <x:c r="E579" t="str">
        <x:v>Glasgow, Manchester</x:v>
      </x:c>
      <x:c r="F579" t="str">
        <x:v>Operative Porter, Operative Skilled</x:v>
      </x:c>
      <x:c r="G579" t="str">
        <x:v>392549, 398317F</x:v>
      </x:c>
      <x:c r="H579" t="str">
        <x:v>NHS GG&amp;C; Restore Harrow Green</x:v>
      </x:c>
      <x:c r="I579" s="22" t="n">
        <x:v>17</x:v>
      </x:c>
      <x:c r="J579" t="str">
        <x:v>Worked — 2 records</x:v>
      </x:c>
      <x:c r="K579" t="str">
        <x:v>Worked: 2 record(s) | Branch: Glasgow, Manchester | Role: Operative Porter, Operative Skilled | Jobs: 392549, 398317F | Customers: NHS GG&amp;C; Restore Harrow Green | Hours: 17.0</x:v>
      </x:c>
      <x:c r="L579" t="str">
        <x:v>Include</x:v>
      </x:c>
    </x:row>
    <x:row r="580">
      <x:c r="A580" t="str">
        <x:v>Jake Mills|2026-07-09</x:v>
      </x:c>
      <x:c r="B580" s="888" t="n">
        <x:v>46212</x:v>
      </x:c>
      <x:c r="C580" t="str">
        <x:v>Jake Mills</x:v>
      </x:c>
      <x:c r="D580" t="str">
        <x:v>Permanent</x:v>
      </x:c>
      <x:c r="E580" t="str">
        <x:v>Glasgow, Manchester</x:v>
      </x:c>
      <x:c r="F580" t="str">
        <x:v>Operative Porter, Operative Skilled</x:v>
      </x:c>
      <x:c r="G580" t="str">
        <x:v>392549, 398317F</x:v>
      </x:c>
      <x:c r="H580" t="str">
        <x:v>NHS GG&amp;C; Restore Harrow Green</x:v>
      </x:c>
      <x:c r="I580" s="22" t="n">
        <x:v>16</x:v>
      </x:c>
      <x:c r="J580" t="str">
        <x:v>Worked — 2 records</x:v>
      </x:c>
      <x:c r="K580" t="str">
        <x:v>Worked: 2 record(s) | Branch: Glasgow, Manchester | Role: Operative Porter, Operative Skilled | Jobs: 392549, 398317F | Customers: NHS GG&amp;C; Restore Harrow Green | Hours: 16.0</x:v>
      </x:c>
      <x:c r="L580" t="str">
        <x:v>Include</x:v>
      </x:c>
    </x:row>
    <x:row r="581">
      <x:c r="A581" t="str">
        <x:v>Jake Mills|2026-07-11</x:v>
      </x:c>
      <x:c r="B581" s="888" t="n">
        <x:v>46214</x:v>
      </x:c>
      <x:c r="C581" t="str">
        <x:v>Jake Mills</x:v>
      </x:c>
      <x:c r="D581" t="str">
        <x:v>Permanent</x:v>
      </x:c>
      <x:c r="E581" t="str">
        <x:v>Thurrock</x:v>
      </x:c>
      <x:c r="F581" t="str">
        <x:v>Operative Skilled</x:v>
      </x:c>
      <x:c r="G581" t="str">
        <x:v>403222</x:v>
      </x:c>
      <x:c r="H581" t="str">
        <x:v>Accenture UK Ltd</x:v>
      </x:c>
      <x:c r="I581" s="22" t="n">
        <x:v>11</x:v>
      </x:c>
      <x:c r="J581" t="str">
        <x:v>Worked</x:v>
      </x:c>
      <x:c r="K581" t="str">
        <x:v>Worked: 1 record(s) | Branch: Thurrock | Role: Operative Skilled | Jobs: 403222 | Customers: Accenture UK Ltd | Hours: 11.0</x:v>
      </x:c>
      <x:c r="L581" t="str">
        <x:v>Include</x:v>
      </x:c>
    </x:row>
    <x:row r="582">
      <x:c r="A582" t="str">
        <x:v>Jake Mills|2026-07-13</x:v>
      </x:c>
      <x:c r="B582" s="888" t="n">
        <x:v>46216</x:v>
      </x:c>
      <x:c r="C582" t="str">
        <x:v>Jake Mills</x:v>
      </x:c>
      <x:c r="D582" t="str">
        <x:v>Permanent</x:v>
      </x:c>
      <x:c r="E582" t="str">
        <x:v>Manchester</x:v>
      </x:c>
      <x:c r="F582" t="str">
        <x:v>Operative Skilled</x:v>
      </x:c>
      <x:c r="G582" t="str">
        <x:v>403229</x:v>
      </x:c>
      <x:c r="H582" t="str">
        <x:v>NHS SBS - Clatterbridge Hospital</x:v>
      </x:c>
      <x:c r="I582" s="22" t="n">
        <x:v>1.25</x:v>
      </x:c>
      <x:c r="J582" t="str">
        <x:v>Worked</x:v>
      </x:c>
      <x:c r="K582" t="str">
        <x:v>Worked: 1 record(s) | Branch: Manchester | Role: Operative Skilled | Jobs: 403229 | Customers: NHS SBS - Clatterbridge Hospital | Hours: 1.2</x:v>
      </x:c>
      <x:c r="L582" t="str">
        <x:v>Include</x:v>
      </x:c>
    </x:row>
    <x:row r="583">
      <x:c r="A583" t="str">
        <x:v>Jake Mills|2026-07-14</x:v>
      </x:c>
      <x:c r="B583" s="888" t="n">
        <x:v>46217</x:v>
      </x:c>
      <x:c r="C583" t="str">
        <x:v>Jake Mills</x:v>
      </x:c>
      <x:c r="D583" t="str">
        <x:v>Permanent</x:v>
      </x:c>
      <x:c r="E583" t="str">
        <x:v>Birmingham</x:v>
      </x:c>
      <x:c r="F583" t="str">
        <x:v>Operative Skilled</x:v>
      </x:c>
      <x:c r="G583" t="str">
        <x:v>402564</x:v>
      </x:c>
      <x:c r="H583" t="str">
        <x:v>Midland Heart Limited</x:v>
      </x:c>
      <x:c r="I583" s="22" t="n">
        <x:v>5</x:v>
      </x:c>
      <x:c r="J583" t="str">
        <x:v>Worked</x:v>
      </x:c>
      <x:c r="K583" t="str">
        <x:v>Worked: 1 record(s) | Branch: Birmingham | Role: Operative Skilled | Jobs: 402564 | Customers: Midland Heart Limited | Hours: 5.0</x:v>
      </x:c>
      <x:c r="L583" t="str">
        <x:v>Include</x:v>
      </x:c>
    </x:row>
    <x:row r="584">
      <x:c r="A584" t="str">
        <x:v>Jake Mills|2026-07-15</x:v>
      </x:c>
      <x:c r="B584" s="888" t="n">
        <x:v>46218</x:v>
      </x:c>
      <x:c r="C584" t="str">
        <x:v>Jake Mills</x:v>
      </x:c>
      <x:c r="D584" t="str">
        <x:v>Permanent</x:v>
      </x:c>
      <x:c r="E584" t="str">
        <x:v>Manchester</x:v>
      </x:c>
      <x:c r="F584" t="str">
        <x:v>Operative Skilled</x:v>
      </x:c>
      <x:c r="G584" t="str">
        <x:v>398317F</x:v>
      </x:c>
      <x:c r="H584" t="str">
        <x:v>Restore Harrow Green</x:v>
      </x:c>
      <x:c r="I584" s="22" t="n">
        <x:v>4</x:v>
      </x:c>
      <x:c r="J584" t="str">
        <x:v>Worked</x:v>
      </x:c>
      <x:c r="K584" t="str">
        <x:v>Worked: 1 record(s) | Branch: Manchester | Role: Operative Skilled | Jobs: 398317F | Customers: Restore Harrow Green | Hours: 4.0</x:v>
      </x:c>
      <x:c r="L584" t="str">
        <x:v>Include</x:v>
      </x:c>
    </x:row>
    <x:row r="585">
      <x:c r="A585" t="str">
        <x:v>Jake Mills|2026-07-16</x:v>
      </x:c>
      <x:c r="B585" s="888" t="n">
        <x:v>46219</x:v>
      </x:c>
      <x:c r="C585" t="str">
        <x:v>Jake Mills</x:v>
      </x:c>
      <x:c r="D585" t="str">
        <x:v>Permanent</x:v>
      </x:c>
      <x:c r="E585" t="str">
        <x:v>Manchester</x:v>
      </x:c>
      <x:c r="F585" t="str">
        <x:v>Operative Skilled</x:v>
      </x:c>
      <x:c r="G585" t="str">
        <x:v>402596</x:v>
      </x:c>
      <x:c r="H585" t="str">
        <x:v>Cheshire Police</x:v>
      </x:c>
      <x:c r="I585" s="22" t="n">
        <x:v>7</x:v>
      </x:c>
      <x:c r="J585" t="str">
        <x:v>Worked</x:v>
      </x:c>
      <x:c r="K585" t="str">
        <x:v>Worked: 1 record(s) | Branch: Manchester | Role: Operative Skilled | Jobs: 402596 | Customers: Cheshire Police | Hours: 7.0</x:v>
      </x:c>
      <x:c r="L585" t="str">
        <x:v>Include</x:v>
      </x:c>
    </x:row>
    <x:row r="586">
      <x:c r="A586" t="str">
        <x:v>Jakub Zimnicki|2026-07-01</x:v>
      </x:c>
      <x:c r="B586" s="888" t="n">
        <x:v>46204</x:v>
      </x:c>
      <x:c r="C586" t="str">
        <x:v>Jakub Zimnicki</x:v>
      </x:c>
      <x:c r="D586" t="str">
        <x:v>Permanent</x:v>
      </x:c>
      <x:c r="E586" t="str">
        <x:v>Cambridge</x:v>
      </x:c>
      <x:c r="F586" t="str">
        <x:v>Operative Porter</x:v>
      </x:c>
      <x:c r="G586" t="str">
        <x:v>403004</x:v>
      </x:c>
      <x:c r="H586" t="str">
        <x:v>Avantor ( CAMBRIDGE JULY  2026 )</x:v>
      </x:c>
      <x:c r="I586" s="22" t="n">
        <x:v>4</x:v>
      </x:c>
      <x:c r="J586" t="str">
        <x:v>Worked</x:v>
      </x:c>
      <x:c r="K586" t="str">
        <x:v>Worked: 1 record(s) | Branch: Cambridge | Role: Operative Porter | Jobs: 403004 | Customers: Avantor ( CAMBRIDGE JULY  2026 ) | Hours: 4.0</x:v>
      </x:c>
      <x:c r="L586" t="str">
        <x:v>Include</x:v>
      </x:c>
    </x:row>
    <x:row r="587">
      <x:c r="A587" t="str">
        <x:v>Jakub Zimnicki|2026-07-02</x:v>
      </x:c>
      <x:c r="B587" s="888" t="n">
        <x:v>46205</x:v>
      </x:c>
      <x:c r="C587" t="str">
        <x:v>Jakub Zimnicki</x:v>
      </x:c>
      <x:c r="D587" t="str">
        <x:v>Permanent</x:v>
      </x:c>
      <x:c r="E587" t="str">
        <x:v>Cambridge</x:v>
      </x:c>
      <x:c r="F587" t="str">
        <x:v>Operative Porter</x:v>
      </x:c>
      <x:c r="G587" t="str">
        <x:v>400738</x:v>
      </x:c>
      <x:c r="H587" t="str">
        <x:v>GPE  (ORIEL BUILDING LONDON)</x:v>
      </x:c>
      <x:c r="I587" s="22" t="n">
        <x:v>4.5</x:v>
      </x:c>
      <x:c r="J587" t="str">
        <x:v>Worked</x:v>
      </x:c>
      <x:c r="K587" t="str">
        <x:v>Worked: 1 record(s) | Branch: Cambridge | Role: Operative Porter | Jobs: 400738 | Customers: GPE  (ORIEL BUILDING LONDON) | Hours: 4.5</x:v>
      </x:c>
      <x:c r="L587" t="str">
        <x:v>Include</x:v>
      </x:c>
    </x:row>
    <x:row r="588">
      <x:c r="A588" t="str">
        <x:v>Jakub Zimnicki|2026-07-03</x:v>
      </x:c>
      <x:c r="B588" s="888" t="n">
        <x:v>46206</x:v>
      </x:c>
      <x:c r="C588" t="str">
        <x:v>Jakub Zimnicki</x:v>
      </x:c>
      <x:c r="D588" t="str">
        <x:v>Permanent</x:v>
      </x:c>
      <x:c r="E588" t="str">
        <x:v>Cambridge</x:v>
      </x:c>
      <x:c r="F588" t="str">
        <x:v>Operative Porter</x:v>
      </x:c>
      <x:c r="G588" t="str">
        <x:v>403073</x:v>
      </x:c>
      <x:c r="H588" t="str">
        <x:v>Anglia Ruskin University</x:v>
      </x:c>
      <x:c r="I588" s="22" t="n">
        <x:v>8.5</x:v>
      </x:c>
      <x:c r="J588" t="str">
        <x:v>Worked</x:v>
      </x:c>
      <x:c r="K588" t="str">
        <x:v>Worked: 1 record(s) | Branch: Cambridge | Role: Operative Porter | Jobs: 403073 | Customers: Anglia Ruskin University | Hours: 8.5</x:v>
      </x:c>
      <x:c r="L588" t="str">
        <x:v>Include</x:v>
      </x:c>
    </x:row>
    <x:row r="589">
      <x:c r="A589" t="str">
        <x:v>Jakub Zimnicki|2026-07-04</x:v>
      </x:c>
      <x:c r="B589" s="888" t="n">
        <x:v>46207</x:v>
      </x:c>
      <x:c r="C589" t="str">
        <x:v>Jakub Zimnicki</x:v>
      </x:c>
      <x:c r="D589" t="str">
        <x:v>Permanent</x:v>
      </x:c>
      <x:c r="E589" t="str">
        <x:v>Cambridge</x:v>
      </x:c>
      <x:c r="F589" t="str">
        <x:v>Operative Porter</x:v>
      </x:c>
      <x:c r="G589" t="str">
        <x:v>402791</x:v>
      </x:c>
      <x:c r="H589" t="str">
        <x:v>Anglia Ruskin University</x:v>
      </x:c>
      <x:c r="I589" s="22" t="n">
        <x:v>6</x:v>
      </x:c>
      <x:c r="J589" t="str">
        <x:v>Worked</x:v>
      </x:c>
      <x:c r="K589" t="str">
        <x:v>Worked: 1 record(s) | Branch: Cambridge | Role: Operative Porter | Jobs: 402791 | Customers: Anglia Ruskin University | Hours: 6.0</x:v>
      </x:c>
      <x:c r="L589" t="str">
        <x:v>Include</x:v>
      </x:c>
    </x:row>
    <x:row r="590">
      <x:c r="A590" t="str">
        <x:v>Jakub Zimnicki|2026-07-06</x:v>
      </x:c>
      <x:c r="B590" s="888" t="n">
        <x:v>46209</x:v>
      </x:c>
      <x:c r="C590" t="str">
        <x:v>Jakub Zimnicki</x:v>
      </x:c>
      <x:c r="D590" t="str">
        <x:v>Permanent</x:v>
      </x:c>
      <x:c r="E590" t="str">
        <x:v>Croydon</x:v>
      </x:c>
      <x:c r="F590" t="str">
        <x:v>Operative Porter</x:v>
      </x:c>
      <x:c r="G590" t="str">
        <x:v>402797</x:v>
      </x:c>
      <x:c r="H590" t="str">
        <x:v>KI-Hydrogen (Scale Space)</x:v>
      </x:c>
      <x:c r="I590" s="22" t="n">
        <x:v>12</x:v>
      </x:c>
      <x:c r="J590" t="str">
        <x:v>Worked</x:v>
      </x:c>
      <x:c r="K590" t="str">
        <x:v>Worked: 1 record(s) | Branch: Croydon | Role: Operative Porter | Jobs: 402797 | Customers: KI-Hydrogen (Scale Space) | Hours: 12.0</x:v>
      </x:c>
      <x:c r="L590" t="str">
        <x:v>Include</x:v>
      </x:c>
    </x:row>
    <x:row r="591">
      <x:c r="A591" t="str">
        <x:v>Jakub Zimnicki|2026-07-08</x:v>
      </x:c>
      <x:c r="B591" s="888" t="n">
        <x:v>46211</x:v>
      </x:c>
      <x:c r="C591" t="str">
        <x:v>Jakub Zimnicki</x:v>
      </x:c>
      <x:c r="D591" t="str">
        <x:v>Permanent</x:v>
      </x:c>
      <x:c r="E591" t="str">
        <x:v>Oxford</x:v>
      </x:c>
      <x:c r="F591" t="str">
        <x:v>Operative Porter</x:v>
      </x:c>
      <x:c r="G591" t="str">
        <x:v>401554</x:v>
      </x:c>
      <x:c r="H591" t="str">
        <x:v>CPM/Omnicom</x:v>
      </x:c>
      <x:c r="I591" s="22" t="n">
        <x:v>7</x:v>
      </x:c>
      <x:c r="J591" t="str">
        <x:v>Worked</x:v>
      </x:c>
      <x:c r="K591" t="str">
        <x:v>Worked: 1 record(s) | Branch: Oxford | Role: Operative Porter | Jobs: 401554 | Customers: CPM/Omnicom | Hours: 7.0</x:v>
      </x:c>
      <x:c r="L591" t="str">
        <x:v>Include</x:v>
      </x:c>
    </x:row>
    <x:row r="592">
      <x:c r="A592" t="str">
        <x:v>Jakub Zimnicki|2026-07-10</x:v>
      </x:c>
      <x:c r="B592" s="888" t="n">
        <x:v>46213</x:v>
      </x:c>
      <x:c r="C592" t="str">
        <x:v>Jakub Zimnicki</x:v>
      </x:c>
      <x:c r="D592" t="str">
        <x:v>Permanent</x:v>
      </x:c>
      <x:c r="E592" t="str">
        <x:v>Cambridge</x:v>
      </x:c>
      <x:c r="F592" t="str">
        <x:v>Operative Porter</x:v>
      </x:c>
      <x:c r="G592" t="str">
        <x:v>403004</x:v>
      </x:c>
      <x:c r="H592" t="str">
        <x:v>Avantor ( CAMBRIDGE JULY  2026 )</x:v>
      </x:c>
      <x:c r="I592" s="22" t="n">
        <x:v>5</x:v>
      </x:c>
      <x:c r="J592" t="str">
        <x:v>Worked</x:v>
      </x:c>
      <x:c r="K592" t="str">
        <x:v>Worked: 1 record(s) | Branch: Cambridge | Role: Operative Porter | Jobs: 403004 | Customers: Avantor ( CAMBRIDGE JULY  2026 ) | Hours: 5.0</x:v>
      </x:c>
      <x:c r="L592" t="str">
        <x:v>Include</x:v>
      </x:c>
    </x:row>
    <x:row r="593">
      <x:c r="A593" t="str">
        <x:v>Jakub Zimnicki|2026-07-13</x:v>
      </x:c>
      <x:c r="B593" s="888" t="n">
        <x:v>46216</x:v>
      </x:c>
      <x:c r="C593" t="str">
        <x:v>Jakub Zimnicki</x:v>
      </x:c>
      <x:c r="D593" t="str">
        <x:v>Permanent</x:v>
      </x:c>
      <x:c r="E593" t="str">
        <x:v>Cambridge</x:v>
      </x:c>
      <x:c r="F593" t="str">
        <x:v>Operative Porter</x:v>
      </x:c>
      <x:c r="G593" t="str">
        <x:v>403004</x:v>
      </x:c>
      <x:c r="H593" t="str">
        <x:v>Avantor ( CAMBRIDGE JULY  2026 )</x:v>
      </x:c>
      <x:c r="I593" s="22" t="n">
        <x:v>4.5</x:v>
      </x:c>
      <x:c r="J593" t="str">
        <x:v>Worked</x:v>
      </x:c>
      <x:c r="K593" t="str">
        <x:v>Worked: 1 record(s) | Branch: Cambridge | Role: Operative Porter | Jobs: 403004 | Customers: Avantor ( CAMBRIDGE JULY  2026 ) | Hours: 4.5</x:v>
      </x:c>
      <x:c r="L593" t="str">
        <x:v>Include</x:v>
      </x:c>
    </x:row>
    <x:row r="594">
      <x:c r="A594" t="str">
        <x:v>Jakub Zimnicki|2026-07-14</x:v>
      </x:c>
      <x:c r="B594" s="888" t="n">
        <x:v>46217</x:v>
      </x:c>
      <x:c r="C594" t="str">
        <x:v>Jakub Zimnicki</x:v>
      </x:c>
      <x:c r="D594" t="str">
        <x:v>Permanent</x:v>
      </x:c>
      <x:c r="E594" t="str">
        <x:v>Cambridge</x:v>
      </x:c>
      <x:c r="F594" t="str">
        <x:v>Operative Porter</x:v>
      </x:c>
      <x:c r="G594" t="str">
        <x:v>403004</x:v>
      </x:c>
      <x:c r="H594" t="str">
        <x:v>Avantor ( CAMBRIDGE JULY  2026 )</x:v>
      </x:c>
      <x:c r="I594" s="22" t="n">
        <x:v>9</x:v>
      </x:c>
      <x:c r="J594" t="str">
        <x:v>Worked</x:v>
      </x:c>
      <x:c r="K594" t="str">
        <x:v>Worked: 1 record(s) | Branch: Cambridge | Role: Operative Porter | Jobs: 403004 | Customers: Avantor ( CAMBRIDGE JULY  2026 ) | Hours: 9.0</x:v>
      </x:c>
      <x:c r="L594" t="str">
        <x:v>Include</x:v>
      </x:c>
    </x:row>
    <x:row r="595">
      <x:c r="A595" t="str">
        <x:v>Jakub Zimnicki|2026-07-15</x:v>
      </x:c>
      <x:c r="B595" s="888" t="n">
        <x:v>46218</x:v>
      </x:c>
      <x:c r="C595" t="str">
        <x:v>Jakub Zimnicki</x:v>
      </x:c>
      <x:c r="D595" t="str">
        <x:v>Permanent</x:v>
      </x:c>
      <x:c r="E595" t="str">
        <x:v>Cambridge</x:v>
      </x:c>
      <x:c r="F595" t="str">
        <x:v>Operative Porter</x:v>
      </x:c>
      <x:c r="G595" t="str">
        <x:v>403085</x:v>
      </x:c>
      <x:c r="H595" t="str">
        <x:v>Biopharma  -(KCL - RAYNE INSTITUTE)</x:v>
      </x:c>
      <x:c r="I595" s="22" t="n">
        <x:v>7.5</x:v>
      </x:c>
      <x:c r="J595" t="str">
        <x:v>Worked</x:v>
      </x:c>
      <x:c r="K595" t="str">
        <x:v>Worked: 1 record(s) | Branch: Cambridge | Role: Operative Porter | Jobs: 403085 | Customers: Biopharma  -(KCL - RAYNE INSTITUTE) | Hours: 7.5</x:v>
      </x:c>
      <x:c r="L595" t="str">
        <x:v>Include</x:v>
      </x:c>
    </x:row>
    <x:row r="596">
      <x:c r="A596" t="str">
        <x:v>Jakub Zimnicki|2026-07-16</x:v>
      </x:c>
      <x:c r="B596" s="888" t="n">
        <x:v>46219</x:v>
      </x:c>
      <x:c r="C596" t="str">
        <x:v>Jakub Zimnicki</x:v>
      </x:c>
      <x:c r="D596" t="str">
        <x:v>Permanent</x:v>
      </x:c>
      <x:c r="E596" t="str">
        <x:v>Cambridge</x:v>
      </x:c>
      <x:c r="F596" t="str">
        <x:v>Operative Porter</x:v>
      </x:c>
      <x:c r="G596" t="str">
        <x:v>402473</x:v>
      </x:c>
      <x:c r="H596" t="str">
        <x:v>Biopharma - UCL</x:v>
      </x:c>
      <x:c r="I596" s="22" t="n">
        <x:v>8.5</x:v>
      </x:c>
      <x:c r="J596" t="str">
        <x:v>Worked</x:v>
      </x:c>
      <x:c r="K596" t="str">
        <x:v>Worked: 1 record(s) | Branch: Cambridge | Role: Operative Porter | Jobs: 402473 | Customers: Biopharma - UCL | Hours: 8.5</x:v>
      </x:c>
      <x:c r="L596" t="str">
        <x:v>Include</x:v>
      </x:c>
    </x:row>
    <x:row r="597">
      <x:c r="A597" t="str">
        <x:v>James Stevenson|2026-07-06</x:v>
      </x:c>
      <x:c r="B597" s="888" t="n">
        <x:v>46209</x:v>
      </x:c>
      <x:c r="C597" t="str">
        <x:v>James Stevenson</x:v>
      </x:c>
      <x:c r="D597" t="str">
        <x:v>Permanent</x:v>
      </x:c>
      <x:c r="E597" t="str">
        <x:v>Glasgow</x:v>
      </x:c>
      <x:c r="F597" t="str">
        <x:v>Operative Porter</x:v>
      </x:c>
      <x:c r="G597" t="str">
        <x:v>402567</x:v>
      </x:c>
      <x:c r="H597" t="str">
        <x:v>Scottish Courts and Tribunals Service</x:v>
      </x:c>
      <x:c r="I597" s="22" t="n">
        <x:v>8</x:v>
      </x:c>
      <x:c r="J597" t="str">
        <x:v>Worked</x:v>
      </x:c>
      <x:c r="K597" t="str">
        <x:v>Worked: 1 record(s) | Branch: Glasgow | Role: Operative Porter | Jobs: 402567 | Customers: Scottish Courts and Tribunals Service | Hours: 8.0</x:v>
      </x:c>
      <x:c r="L597" t="str">
        <x:v>Include</x:v>
      </x:c>
    </x:row>
    <x:row r="598">
      <x:c r="A598" t="str">
        <x:v>James Stevenson|2026-07-07</x:v>
      </x:c>
      <x:c r="B598" s="888" t="n">
        <x:v>46210</x:v>
      </x:c>
      <x:c r="C598" t="str">
        <x:v>James Stevenson</x:v>
      </x:c>
      <x:c r="D598" t="str">
        <x:v>Permanent</x:v>
      </x:c>
      <x:c r="E598" t="str">
        <x:v>Glasgow</x:v>
      </x:c>
      <x:c r="F598" t="str">
        <x:v>Operative Porter</x:v>
      </x:c>
      <x:c r="G598" t="str">
        <x:v>402567</x:v>
      </x:c>
      <x:c r="H598" t="str">
        <x:v>Scottish Courts and Tribunals Service</x:v>
      </x:c>
      <x:c r="I598" s="22" t="n">
        <x:v>8</x:v>
      </x:c>
      <x:c r="J598" t="str">
        <x:v>Worked</x:v>
      </x:c>
      <x:c r="K598" t="str">
        <x:v>Worked: 1 record(s) | Branch: Glasgow | Role: Operative Porter | Jobs: 402567 | Customers: Scottish Courts and Tribunals Service | Hours: 8.0</x:v>
      </x:c>
      <x:c r="L598" t="str">
        <x:v>Include</x:v>
      </x:c>
    </x:row>
    <x:row r="599">
      <x:c r="A599" t="str">
        <x:v>James Stevenson|2026-07-08</x:v>
      </x:c>
      <x:c r="B599" s="888" t="n">
        <x:v>46211</x:v>
      </x:c>
      <x:c r="C599" t="str">
        <x:v>James Stevenson</x:v>
      </x:c>
      <x:c r="D599" t="str">
        <x:v>Permanent</x:v>
      </x:c>
      <x:c r="E599" t="str">
        <x:v>Glasgow</x:v>
      </x:c>
      <x:c r="F599" t="str">
        <x:v>Operative Porter</x:v>
      </x:c>
      <x:c r="G599" t="str">
        <x:v>402567</x:v>
      </x:c>
      <x:c r="H599" t="str">
        <x:v>Scottish Courts and Tribunals Service</x:v>
      </x:c>
      <x:c r="I599" s="22" t="n">
        <x:v>12</x:v>
      </x:c>
      <x:c r="J599" t="str">
        <x:v>Worked</x:v>
      </x:c>
      <x:c r="K599" t="str">
        <x:v>Worked: 1 record(s) | Branch: Glasgow | Role: Operative Porter | Jobs: 402567 | Customers: Scottish Courts and Tribunals Service | Hours: 12.0</x:v>
      </x:c>
      <x:c r="L599" t="str">
        <x:v>Include</x:v>
      </x:c>
    </x:row>
    <x:row r="600">
      <x:c r="A600" t="str">
        <x:v>James Stevenson|2026-07-09</x:v>
      </x:c>
      <x:c r="B600" s="888" t="n">
        <x:v>46212</x:v>
      </x:c>
      <x:c r="C600" t="str">
        <x:v>James Stevenson</x:v>
      </x:c>
      <x:c r="D600" t="str">
        <x:v>Permanent</x:v>
      </x:c>
      <x:c r="E600" t="str">
        <x:v>Glasgow</x:v>
      </x:c>
      <x:c r="F600" t="str">
        <x:v>Operative Porter</x:v>
      </x:c>
      <x:c r="G600" t="str">
        <x:v>402567</x:v>
      </x:c>
      <x:c r="H600" t="str">
        <x:v>Scottish Courts and Tribunals Service</x:v>
      </x:c>
      <x:c r="I600" s="22" t="n">
        <x:v>4</x:v>
      </x:c>
      <x:c r="J600" t="str">
        <x:v>Worked</x:v>
      </x:c>
      <x:c r="K600" t="str">
        <x:v>Worked: 1 record(s) | Branch: Glasgow | Role: Operative Porter | Jobs: 402567 | Customers: Scottish Courts and Tribunals Service | Hours: 4.0</x:v>
      </x:c>
      <x:c r="L600" t="str">
        <x:v>Include</x:v>
      </x:c>
    </x:row>
    <x:row r="601">
      <x:c r="A601" t="str">
        <x:v>James Stevenson|2026-07-10</x:v>
      </x:c>
      <x:c r="B601" s="888" t="n">
        <x:v>46213</x:v>
      </x:c>
      <x:c r="C601" t="str">
        <x:v>James Stevenson</x:v>
      </x:c>
      <x:c r="D601" t="str">
        <x:v>Permanent</x:v>
      </x:c>
      <x:c r="E601" t="str">
        <x:v>Cambridge</x:v>
      </x:c>
      <x:c r="F601" t="str">
        <x:v>Operative Porter</x:v>
      </x:c>
      <x:c r="G601" t="str">
        <x:v>403004G</x:v>
      </x:c>
      <x:c r="H601" t="str">
        <x:v>Avantor (GLASGOW   JULY  2026 )</x:v>
      </x:c>
      <x:c r="I601" s="22" t="n">
        <x:v>9</x:v>
      </x:c>
      <x:c r="J601" t="str">
        <x:v>Worked</x:v>
      </x:c>
      <x:c r="K601" t="str">
        <x:v>Worked: 1 record(s) | Branch: Cambridge | Role: Operative Porter | Jobs: 403004G | Customers: Avantor (GLASGOW   JULY  2026 ) | Hours: 9.0</x:v>
      </x:c>
      <x:c r="L601" t="str">
        <x:v>Include</x:v>
      </x:c>
    </x:row>
    <x:row r="602">
      <x:c r="A602" t="str">
        <x:v>James Stevenson|2026-07-13</x:v>
      </x:c>
      <x:c r="B602" s="888" t="n">
        <x:v>46216</x:v>
      </x:c>
      <x:c r="C602" t="str">
        <x:v>James Stevenson</x:v>
      </x:c>
      <x:c r="D602" t="str">
        <x:v>Permanent</x:v>
      </x:c>
      <x:c r="E602" t="str">
        <x:v>Glasgow</x:v>
      </x:c>
      <x:c r="F602" t="str">
        <x:v>Operative Porter</x:v>
      </x:c>
      <x:c r="G602" t="str">
        <x:v>403106</x:v>
      </x:c>
      <x:c r="H602" t="str">
        <x:v>C/O South Lanarkshire Council</x:v>
      </x:c>
      <x:c r="I602" s="22" t="n">
        <x:v>10</x:v>
      </x:c>
      <x:c r="J602" t="str">
        <x:v>Worked</x:v>
      </x:c>
      <x:c r="K602" t="str">
        <x:v>Worked: 1 record(s) | Branch: Glasgow | Role: Operative Porter | Jobs: 403106 | Customers: C/O South Lanarkshire Council | Hours: 10.0</x:v>
      </x:c>
      <x:c r="L602" t="str">
        <x:v>Include</x:v>
      </x:c>
    </x:row>
    <x:row r="603">
      <x:c r="A603" t="str">
        <x:v>James Stevenson|2026-07-14</x:v>
      </x:c>
      <x:c r="B603" s="888" t="n">
        <x:v>46217</x:v>
      </x:c>
      <x:c r="C603" t="str">
        <x:v>James Stevenson</x:v>
      </x:c>
      <x:c r="D603" t="str">
        <x:v>Permanent</x:v>
      </x:c>
      <x:c r="E603" t="str">
        <x:v>Glasgow</x:v>
      </x:c>
      <x:c r="F603" t="str">
        <x:v>Operative Porter</x:v>
      </x:c>
      <x:c r="G603" t="str">
        <x:v>398360F, 403357</x:v>
      </x:c>
      <x:c r="H603" t="str">
        <x:v>Restore Harrow Green; Stobhill Hospital</x:v>
      </x:c>
      <x:c r="I603" s="22" t="n">
        <x:v>11</x:v>
      </x:c>
      <x:c r="J603" t="str">
        <x:v>Worked — 2 records</x:v>
      </x:c>
      <x:c r="K603" t="str">
        <x:v>Worked: 2 record(s) | Branch: Glasgow | Role: Operative Porter | Jobs: 398360F, 403357 | Customers: Restore Harrow Green; Stobhill Hospital | Hours: 11.0</x:v>
      </x:c>
      <x:c r="L603" t="str">
        <x:v>Include</x:v>
      </x:c>
    </x:row>
    <x:row r="604">
      <x:c r="A604" t="str">
        <x:v>James Stevenson|2026-07-15</x:v>
      </x:c>
      <x:c r="B604" s="888" t="n">
        <x:v>46218</x:v>
      </x:c>
      <x:c r="C604" t="str">
        <x:v>James Stevenson</x:v>
      </x:c>
      <x:c r="D604" t="str">
        <x:v>Permanent</x:v>
      </x:c>
      <x:c r="E604" t="str">
        <x:v>Birmingham, Glasgow</x:v>
      </x:c>
      <x:c r="F604" t="str">
        <x:v>Operative Porter, Operative Skilled</x:v>
      </x:c>
      <x:c r="G604" t="str">
        <x:v>403313, 403027</x:v>
      </x:c>
      <x:c r="H604" t="str">
        <x:v>C/O South lananrkshire Council; HSBC - Branch Audits (2)</x:v>
      </x:c>
      <x:c r="I604" s="22" t="n">
        <x:v>15</x:v>
      </x:c>
      <x:c r="J604" t="str">
        <x:v>Worked — 2 records</x:v>
      </x:c>
      <x:c r="K604" t="str">
        <x:v>Worked: 2 record(s) | Branch: Birmingham, Glasgow | Role: Operative Porter, Operative Skilled | Jobs: 403313, 403027 | Customers: C/O South lananrkshire Council; HSBC - Branch Audits (2) | Hours: 15.0</x:v>
      </x:c>
      <x:c r="L604" t="str">
        <x:v>Include</x:v>
      </x:c>
    </x:row>
    <x:row r="605">
      <x:c r="A605" t="str">
        <x:v>Jamie Robinson|2026-07-01</x:v>
      </x:c>
      <x:c r="B605" s="888" t="n">
        <x:v>46204</x:v>
      </x:c>
      <x:c r="C605" t="str">
        <x:v>Jamie Robinson</x:v>
      </x:c>
      <x:c r="D605" t="str">
        <x:v>Permanent</x:v>
      </x:c>
      <x:c r="E605" t="str">
        <x:v>Glasgow</x:v>
      </x:c>
      <x:c r="F605" t="str">
        <x:v>Operative Porter</x:v>
      </x:c>
      <x:c r="G605" t="str">
        <x:v>398360F</x:v>
      </x:c>
      <x:c r="H605" t="str">
        <x:v>Restore Harrow Green</x:v>
      </x:c>
      <x:c r="I605" s="22" t="n">
        <x:v>8</x:v>
      </x:c>
      <x:c r="J605" t="str">
        <x:v>Worked</x:v>
      </x:c>
      <x:c r="K605" t="str">
        <x:v>Worked: 1 record(s) | Branch: Glasgow | Role: Operative Porter | Jobs: 398360F | Customers: Restore Harrow Green | Hours: 8.0</x:v>
      </x:c>
      <x:c r="L605" t="str">
        <x:v>Include</x:v>
      </x:c>
    </x:row>
    <x:row r="606">
      <x:c r="A606" t="str">
        <x:v>Jamie Robinson|2026-07-02</x:v>
      </x:c>
      <x:c r="B606" s="888" t="n">
        <x:v>46205</x:v>
      </x:c>
      <x:c r="C606" t="str">
        <x:v>Jamie Robinson</x:v>
      </x:c>
      <x:c r="D606" t="str">
        <x:v>Permanent</x:v>
      </x:c>
      <x:c r="E606" t="str">
        <x:v>Glasgow</x:v>
      </x:c>
      <x:c r="F606" t="str">
        <x:v>Operative Porter</x:v>
      </x:c>
      <x:c r="G606" t="str">
        <x:v>392549</x:v>
      </x:c>
      <x:c r="H606" t="str">
        <x:v>NHS GG&amp;C</x:v>
      </x:c>
      <x:c r="I606" s="22" t="n">
        <x:v>8</x:v>
      </x:c>
      <x:c r="J606" t="str">
        <x:v>Worked</x:v>
      </x:c>
      <x:c r="K606" t="str">
        <x:v>Worked: 1 record(s) | Branch: Glasgow | Role: Operative Porter | Jobs: 392549 | Customers: NHS GG&amp;C | Hours: 8.0</x:v>
      </x:c>
      <x:c r="L606" t="str">
        <x:v>Include</x:v>
      </x:c>
    </x:row>
    <x:row r="607">
      <x:c r="A607" t="str">
        <x:v>Jamie Robinson|2026-07-07</x:v>
      </x:c>
      <x:c r="B607" s="888" t="n">
        <x:v>46210</x:v>
      </x:c>
      <x:c r="C607" t="str">
        <x:v>Jamie Robinson</x:v>
      </x:c>
      <x:c r="D607" t="str">
        <x:v>Permanent</x:v>
      </x:c>
      <x:c r="E607" t="str">
        <x:v>Glasgow</x:v>
      </x:c>
      <x:c r="F607" t="str">
        <x:v>Operative Porter</x:v>
      </x:c>
      <x:c r="G607" t="str">
        <x:v>392549</x:v>
      </x:c>
      <x:c r="H607" t="str">
        <x:v>NHS GG&amp;C</x:v>
      </x:c>
      <x:c r="I607" s="22" t="n">
        <x:v>8</x:v>
      </x:c>
      <x:c r="J607" t="str">
        <x:v>Worked</x:v>
      </x:c>
      <x:c r="K607" t="str">
        <x:v>Worked: 1 record(s) | Branch: Glasgow | Role: Operative Porter | Jobs: 392549 | Customers: NHS GG&amp;C | Hours: 8.0</x:v>
      </x:c>
      <x:c r="L607" t="str">
        <x:v>Include</x:v>
      </x:c>
    </x:row>
    <x:row r="608">
      <x:c r="A608" t="str">
        <x:v>Jamie Robinson|2026-07-08</x:v>
      </x:c>
      <x:c r="B608" s="888" t="n">
        <x:v>46211</x:v>
      </x:c>
      <x:c r="C608" t="str">
        <x:v>Jamie Robinson</x:v>
      </x:c>
      <x:c r="D608" t="str">
        <x:v>Permanent</x:v>
      </x:c>
      <x:c r="E608" t="str">
        <x:v>Glasgow</x:v>
      </x:c>
      <x:c r="F608" t="str">
        <x:v>Operative Porter</x:v>
      </x:c>
      <x:c r="G608" t="str">
        <x:v>392549</x:v>
      </x:c>
      <x:c r="H608" t="str">
        <x:v>NHS GG&amp;C</x:v>
      </x:c>
      <x:c r="I608" s="22" t="n">
        <x:v>9</x:v>
      </x:c>
      <x:c r="J608" t="str">
        <x:v>Worked</x:v>
      </x:c>
      <x:c r="K608" t="str">
        <x:v>Worked: 1 record(s) | Branch: Glasgow | Role: Operative Porter | Jobs: 392549 | Customers: NHS GG&amp;C | Hours: 9.0</x:v>
      </x:c>
      <x:c r="L608" t="str">
        <x:v>Include</x:v>
      </x:c>
    </x:row>
    <x:row r="609">
      <x:c r="A609" t="str">
        <x:v>Jamie Robinson|2026-07-09</x:v>
      </x:c>
      <x:c r="B609" s="888" t="n">
        <x:v>46212</x:v>
      </x:c>
      <x:c r="C609" t="str">
        <x:v>Jamie Robinson</x:v>
      </x:c>
      <x:c r="D609" t="str">
        <x:v>Permanent</x:v>
      </x:c>
      <x:c r="E609" t="str">
        <x:v>Glasgow</x:v>
      </x:c>
      <x:c r="F609" t="str">
        <x:v>Operative Porter</x:v>
      </x:c>
      <x:c r="G609" t="str">
        <x:v>392549</x:v>
      </x:c>
      <x:c r="H609" t="str">
        <x:v>NHS GG&amp;C</x:v>
      </x:c>
      <x:c r="I609" s="22" t="n">
        <x:v>8</x:v>
      </x:c>
      <x:c r="J609" t="str">
        <x:v>Worked</x:v>
      </x:c>
      <x:c r="K609" t="str">
        <x:v>Worked: 1 record(s) | Branch: Glasgow | Role: Operative Porter | Jobs: 392549 | Customers: NHS GG&amp;C | Hours: 8.0</x:v>
      </x:c>
      <x:c r="L609" t="str">
        <x:v>Include</x:v>
      </x:c>
    </x:row>
    <x:row r="610">
      <x:c r="A610" t="str">
        <x:v>Jamie Robinson|2026-07-10</x:v>
      </x:c>
      <x:c r="B610" s="888" t="n">
        <x:v>46213</x:v>
      </x:c>
      <x:c r="C610" t="str">
        <x:v>Jamie Robinson</x:v>
      </x:c>
      <x:c r="D610" t="str">
        <x:v>Permanent</x:v>
      </x:c>
      <x:c r="E610" t="str">
        <x:v>Glasgow</x:v>
      </x:c>
      <x:c r="F610" t="str">
        <x:v>Operative Porter</x:v>
      </x:c>
      <x:c r="G610" t="str">
        <x:v>398360F</x:v>
      </x:c>
      <x:c r="H610" t="str">
        <x:v>Restore Harrow Green</x:v>
      </x:c>
      <x:c r="I610" s="22" t="n">
        <x:v>10</x:v>
      </x:c>
      <x:c r="J610" t="str">
        <x:v>Worked</x:v>
      </x:c>
      <x:c r="K610" t="str">
        <x:v>Worked: 1 record(s) | Branch: Glasgow | Role: Operative Porter | Jobs: 398360F | Customers: Restore Harrow Green | Hours: 10.0</x:v>
      </x:c>
      <x:c r="L610" t="str">
        <x:v>Include</x:v>
      </x:c>
    </x:row>
    <x:row r="611">
      <x:c r="A611" t="str">
        <x:v>Jamie Robinson|2026-07-13</x:v>
      </x:c>
      <x:c r="B611" s="888" t="n">
        <x:v>46216</x:v>
      </x:c>
      <x:c r="C611" t="str">
        <x:v>Jamie Robinson</x:v>
      </x:c>
      <x:c r="D611" t="str">
        <x:v>Permanent</x:v>
      </x:c>
      <x:c r="E611" t="str">
        <x:v>Glasgow</x:v>
      </x:c>
      <x:c r="F611" t="str">
        <x:v>Operative Porter</x:v>
      </x:c>
      <x:c r="G611" t="str">
        <x:v>403256</x:v>
      </x:c>
      <x:c r="H611" t="str">
        <x:v>University of Glasgow</x:v>
      </x:c>
      <x:c r="I611" s="22" t="n">
        <x:v>8</x:v>
      </x:c>
      <x:c r="J611" t="str">
        <x:v>Worked</x:v>
      </x:c>
      <x:c r="K611" t="str">
        <x:v>Worked: 1 record(s) | Branch: Glasgow | Role: Operative Porter | Jobs: 403256 | Customers: University of Glasgow | Hours: 8.0</x:v>
      </x:c>
      <x:c r="L611" t="str">
        <x:v>Include</x:v>
      </x:c>
    </x:row>
    <x:row r="612">
      <x:c r="A612" t="str">
        <x:v>Jamie Robinson|2026-07-14</x:v>
      </x:c>
      <x:c r="B612" s="888" t="n">
        <x:v>46217</x:v>
      </x:c>
      <x:c r="C612" t="str">
        <x:v>Jamie Robinson</x:v>
      </x:c>
      <x:c r="D612" t="str">
        <x:v>Permanent</x:v>
      </x:c>
      <x:c r="E612" t="str">
        <x:v>Glasgow</x:v>
      </x:c>
      <x:c r="F612" t="str">
        <x:v>Operative Porter</x:v>
      </x:c>
      <x:c r="G612" t="str">
        <x:v>398360F, 403185</x:v>
      </x:c>
      <x:c r="H612" t="str">
        <x:v>Restore Harrow Green; South Lanarkshire Council</x:v>
      </x:c>
      <x:c r="I612" s="22" t="n">
        <x:v>11</x:v>
      </x:c>
      <x:c r="J612" t="str">
        <x:v>Worked — 2 records</x:v>
      </x:c>
      <x:c r="K612" t="str">
        <x:v>Worked: 2 record(s) | Branch: Glasgow | Role: Operative Porter | Jobs: 398360F, 403185 | Customers: Restore Harrow Green; South Lanarkshire Council | Hours: 11.0</x:v>
      </x:c>
      <x:c r="L612" t="str">
        <x:v>Include</x:v>
      </x:c>
    </x:row>
    <x:row r="613">
      <x:c r="A613" t="str">
        <x:v>Jay Newill|2026-07-01</x:v>
      </x:c>
      <x:c r="B613" s="888" t="n">
        <x:v>46204</x:v>
      </x:c>
      <x:c r="C613" t="str">
        <x:v>Jay Newill</x:v>
      </x:c>
      <x:c r="D613" t="str">
        <x:v>Permanent</x:v>
      </x:c>
      <x:c r="E613" t="str">
        <x:v>Thurrock</x:v>
      </x:c>
      <x:c r="F613" t="str">
        <x:v>Operative Porter</x:v>
      </x:c>
      <x:c r="G613" t="str">
        <x:v>401175</x:v>
      </x:c>
      <x:c r="H613" t="str">
        <x:v>Hogan Lovells LLP</x:v>
      </x:c>
      <x:c r="I613" s="22" t="n">
        <x:v>9.5</x:v>
      </x:c>
      <x:c r="J613" t="str">
        <x:v>Worked</x:v>
      </x:c>
      <x:c r="K613" t="str">
        <x:v>Worked: 1 record(s) | Branch: Thurrock | Role: Operative Porter | Jobs: 401175 | Customers: Hogan Lovells LLP | Hours: 9.5</x:v>
      </x:c>
      <x:c r="L613" t="str">
        <x:v>Include</x:v>
      </x:c>
    </x:row>
    <x:row r="614">
      <x:c r="A614" t="str">
        <x:v>Jay Newill|2026-07-02</x:v>
      </x:c>
      <x:c r="B614" s="888" t="n">
        <x:v>46205</x:v>
      </x:c>
      <x:c r="C614" t="str">
        <x:v>Jay Newill</x:v>
      </x:c>
      <x:c r="D614" t="str">
        <x:v>Permanent</x:v>
      </x:c>
      <x:c r="E614" t="str">
        <x:v>Thurrock</x:v>
      </x:c>
      <x:c r="F614" t="str">
        <x:v>Operative Porter</x:v>
      </x:c>
      <x:c r="G614" t="str">
        <x:v>401175</x:v>
      </x:c>
      <x:c r="H614" t="str">
        <x:v>Hogan Lovells LLP</x:v>
      </x:c>
      <x:c r="I614" s="22" t="n">
        <x:v>9.5</x:v>
      </x:c>
      <x:c r="J614" t="str">
        <x:v>Worked</x:v>
      </x:c>
      <x:c r="K614" t="str">
        <x:v>Worked: 1 record(s) | Branch: Thurrock | Role: Operative Porter | Jobs: 401175 | Customers: Hogan Lovells LLP | Hours: 9.5</x:v>
      </x:c>
      <x:c r="L614" t="str">
        <x:v>Include</x:v>
      </x:c>
    </x:row>
    <x:row r="615">
      <x:c r="A615" t="str">
        <x:v>Jay Newill|2026-07-03</x:v>
      </x:c>
      <x:c r="B615" s="888" t="n">
        <x:v>46206</x:v>
      </x:c>
      <x:c r="C615" t="str">
        <x:v>Jay Newill</x:v>
      </x:c>
      <x:c r="D615" t="str">
        <x:v>Permanent</x:v>
      </x:c>
      <x:c r="E615" t="str">
        <x:v>Thurrock</x:v>
      </x:c>
      <x:c r="F615" t="str">
        <x:v>Operative Porter</x:v>
      </x:c>
      <x:c r="G615" t="str">
        <x:v>401175</x:v>
      </x:c>
      <x:c r="H615" t="str">
        <x:v>Hogan Lovells LLP</x:v>
      </x:c>
      <x:c r="I615" s="22" t="n">
        <x:v>8.5</x:v>
      </x:c>
      <x:c r="J615" t="str">
        <x:v>Worked</x:v>
      </x:c>
      <x:c r="K615" t="str">
        <x:v>Worked: 1 record(s) | Branch: Thurrock | Role: Operative Porter | Jobs: 401175 | Customers: Hogan Lovells LLP | Hours: 8.5</x:v>
      </x:c>
      <x:c r="L615" t="str">
        <x:v>Include</x:v>
      </x:c>
    </x:row>
    <x:row r="616">
      <x:c r="A616" t="str">
        <x:v>Jay Newill|2026-07-06</x:v>
      </x:c>
      <x:c r="B616" s="888" t="n">
        <x:v>46209</x:v>
      </x:c>
      <x:c r="C616" t="str">
        <x:v>Jay Newill</x:v>
      </x:c>
      <x:c r="D616" t="str">
        <x:v>Permanent</x:v>
      </x:c>
      <x:c r="E616" t="str">
        <x:v>Thurrock</x:v>
      </x:c>
      <x:c r="F616" t="str">
        <x:v>Operative Porter</x:v>
      </x:c>
      <x:c r="G616" t="str">
        <x:v>401175</x:v>
      </x:c>
      <x:c r="H616" t="str">
        <x:v>Hogan Lovells LLP</x:v>
      </x:c>
      <x:c r="I616" s="22" t="n">
        <x:v>11.5</x:v>
      </x:c>
      <x:c r="J616" t="str">
        <x:v>Worked</x:v>
      </x:c>
      <x:c r="K616" t="str">
        <x:v>Worked: 1 record(s) | Branch: Thurrock | Role: Operative Porter | Jobs: 401175 | Customers: Hogan Lovells LLP | Hours: 11.5</x:v>
      </x:c>
      <x:c r="L616" t="str">
        <x:v>Include</x:v>
      </x:c>
    </x:row>
    <x:row r="617">
      <x:c r="A617" t="str">
        <x:v>Jay Newill|2026-07-07</x:v>
      </x:c>
      <x:c r="B617" s="888" t="n">
        <x:v>46210</x:v>
      </x:c>
      <x:c r="C617" t="str">
        <x:v>Jay Newill</x:v>
      </x:c>
      <x:c r="D617" t="str">
        <x:v>Permanent</x:v>
      </x:c>
      <x:c r="E617" t="str">
        <x:v>Thurrock</x:v>
      </x:c>
      <x:c r="F617" t="str">
        <x:v>Operative Porter</x:v>
      </x:c>
      <x:c r="G617" t="str">
        <x:v>401175</x:v>
      </x:c>
      <x:c r="H617" t="str">
        <x:v>Hogan Lovells LLP</x:v>
      </x:c>
      <x:c r="I617" s="22" t="n">
        <x:v>10</x:v>
      </x:c>
      <x:c r="J617" t="str">
        <x:v>Worked</x:v>
      </x:c>
      <x:c r="K617" t="str">
        <x:v>Worked: 1 record(s) | Branch: Thurrock | Role: Operative Porter | Jobs: 401175 | Customers: Hogan Lovells LLP | Hours: 10.0</x:v>
      </x:c>
      <x:c r="L617" t="str">
        <x:v>Include</x:v>
      </x:c>
    </x:row>
    <x:row r="618">
      <x:c r="A618" t="str">
        <x:v>Jay Newill|2026-07-08</x:v>
      </x:c>
      <x:c r="B618" s="888" t="n">
        <x:v>46211</x:v>
      </x:c>
      <x:c r="C618" t="str">
        <x:v>Jay Newill</x:v>
      </x:c>
      <x:c r="D618" t="str">
        <x:v>Permanent</x:v>
      </x:c>
      <x:c r="E618" t="str">
        <x:v>Thurrock</x:v>
      </x:c>
      <x:c r="F618" t="str">
        <x:v>Operative Porter</x:v>
      </x:c>
      <x:c r="G618" t="str">
        <x:v>401175</x:v>
      </x:c>
      <x:c r="H618" t="str">
        <x:v>Hogan Lovells LLP</x:v>
      </x:c>
      <x:c r="I618" s="22" t="n">
        <x:v>10</x:v>
      </x:c>
      <x:c r="J618" t="str">
        <x:v>Worked</x:v>
      </x:c>
      <x:c r="K618" t="str">
        <x:v>Worked: 1 record(s) | Branch: Thurrock | Role: Operative Porter | Jobs: 401175 | Customers: Hogan Lovells LLP | Hours: 10.0</x:v>
      </x:c>
      <x:c r="L618" t="str">
        <x:v>Include</x:v>
      </x:c>
    </x:row>
    <x:row r="619">
      <x:c r="A619" t="str">
        <x:v>Jay Newill|2026-07-09</x:v>
      </x:c>
      <x:c r="B619" s="888" t="n">
        <x:v>46212</x:v>
      </x:c>
      <x:c r="C619" t="str">
        <x:v>Jay Newill</x:v>
      </x:c>
      <x:c r="D619" t="str">
        <x:v>Permanent</x:v>
      </x:c>
      <x:c r="E619" t="str">
        <x:v>Thurrock</x:v>
      </x:c>
      <x:c r="F619" t="str">
        <x:v>Operative Porter</x:v>
      </x:c>
      <x:c r="G619" t="str">
        <x:v>401175</x:v>
      </x:c>
      <x:c r="H619" t="str">
        <x:v>Hogan Lovells LLP</x:v>
      </x:c>
      <x:c r="I619" s="22" t="n">
        <x:v>9.5</x:v>
      </x:c>
      <x:c r="J619" t="str">
        <x:v>Worked</x:v>
      </x:c>
      <x:c r="K619" t="str">
        <x:v>Worked: 1 record(s) | Branch: Thurrock | Role: Operative Porter | Jobs: 401175 | Customers: Hogan Lovells LLP | Hours: 9.5</x:v>
      </x:c>
      <x:c r="L619" t="str">
        <x:v>Include</x:v>
      </x:c>
    </x:row>
    <x:row r="620">
      <x:c r="A620" t="str">
        <x:v>Jay Newill|2026-07-10</x:v>
      </x:c>
      <x:c r="B620" s="888" t="n">
        <x:v>46213</x:v>
      </x:c>
      <x:c r="C620" t="str">
        <x:v>Jay Newill</x:v>
      </x:c>
      <x:c r="D620" t="str">
        <x:v>Permanent</x:v>
      </x:c>
      <x:c r="E620" t="str">
        <x:v>Thurrock</x:v>
      </x:c>
      <x:c r="F620" t="str">
        <x:v>Operative Porter</x:v>
      </x:c>
      <x:c r="G620" t="str">
        <x:v>401175</x:v>
      </x:c>
      <x:c r="H620" t="str">
        <x:v>Hogan Lovells LLP</x:v>
      </x:c>
      <x:c r="I620" s="22" t="n">
        <x:v>9.5</x:v>
      </x:c>
      <x:c r="J620" t="str">
        <x:v>Worked</x:v>
      </x:c>
      <x:c r="K620" t="str">
        <x:v>Worked: 1 record(s) | Branch: Thurrock | Role: Operative Porter | Jobs: 401175 | Customers: Hogan Lovells LLP | Hours: 9.5</x:v>
      </x:c>
      <x:c r="L620" t="str">
        <x:v>Include</x:v>
      </x:c>
    </x:row>
    <x:row r="621">
      <x:c r="A621" t="str">
        <x:v>Jay Newill|2026-07-13</x:v>
      </x:c>
      <x:c r="B621" s="888" t="n">
        <x:v>46216</x:v>
      </x:c>
      <x:c r="C621" t="str">
        <x:v>Jay Newill</x:v>
      </x:c>
      <x:c r="D621" t="str">
        <x:v>Permanent</x:v>
      </x:c>
      <x:c r="E621" t="str">
        <x:v>Thurrock</x:v>
      </x:c>
      <x:c r="F621" t="str">
        <x:v>Operative Porter</x:v>
      </x:c>
      <x:c r="G621" t="str">
        <x:v>402575</x:v>
      </x:c>
      <x:c r="H621" t="str">
        <x:v>Latham &amp; Watkins</x:v>
      </x:c>
      <x:c r="I621" s="22" t="n">
        <x:v>9.5</x:v>
      </x:c>
      <x:c r="J621" t="str">
        <x:v>Worked</x:v>
      </x:c>
      <x:c r="K621" t="str">
        <x:v>Worked: 1 record(s) | Branch: Thurrock | Role: Operative Porter | Jobs: 402575 | Customers: Latham &amp; Watkins | Hours: 9.5</x:v>
      </x:c>
      <x:c r="L621" t="str">
        <x:v>Include</x:v>
      </x:c>
    </x:row>
    <x:row r="622">
      <x:c r="A622" t="str">
        <x:v>Jay Newill|2026-07-14</x:v>
      </x:c>
      <x:c r="B622" s="888" t="n">
        <x:v>46217</x:v>
      </x:c>
      <x:c r="C622" t="str">
        <x:v>Jay Newill</x:v>
      </x:c>
      <x:c r="D622" t="str">
        <x:v>Permanent</x:v>
      </x:c>
      <x:c r="E622" t="str">
        <x:v>Thurrock</x:v>
      </x:c>
      <x:c r="F622" t="str">
        <x:v>Operative Porter</x:v>
      </x:c>
      <x:c r="G622" t="str">
        <x:v>402575</x:v>
      </x:c>
      <x:c r="H622" t="str">
        <x:v>Latham &amp; Watkins</x:v>
      </x:c>
      <x:c r="I622" s="22" t="n">
        <x:v>8.5</x:v>
      </x:c>
      <x:c r="J622" t="str">
        <x:v>Worked</x:v>
      </x:c>
      <x:c r="K622" t="str">
        <x:v>Worked: 1 record(s) | Branch: Thurrock | Role: Operative Porter | Jobs: 402575 | Customers: Latham &amp; Watkins | Hours: 8.5</x:v>
      </x:c>
      <x:c r="L622" t="str">
        <x:v>Include</x:v>
      </x:c>
    </x:row>
    <x:row r="623">
      <x:c r="A623" t="str">
        <x:v>Jay Newill|2026-07-15</x:v>
      </x:c>
      <x:c r="B623" s="888" t="n">
        <x:v>46218</x:v>
      </x:c>
      <x:c r="C623" t="str">
        <x:v>Jay Newill</x:v>
      </x:c>
      <x:c r="D623" t="str">
        <x:v>Permanent</x:v>
      </x:c>
      <x:c r="E623" t="str">
        <x:v>Thurrock</x:v>
      </x:c>
      <x:c r="F623" t="str">
        <x:v>Operative Porter</x:v>
      </x:c>
      <x:c r="G623" t="str">
        <x:v>402575</x:v>
      </x:c>
      <x:c r="H623" t="str">
        <x:v>Latham &amp; Watkins</x:v>
      </x:c>
      <x:c r="I623" s="22" t="n">
        <x:v>8.5</x:v>
      </x:c>
      <x:c r="J623" t="str">
        <x:v>Worked</x:v>
      </x:c>
      <x:c r="K623" t="str">
        <x:v>Worked: 1 record(s) | Branch: Thurrock | Role: Operative Porter | Jobs: 402575 | Customers: Latham &amp; Watkins | Hours: 8.5</x:v>
      </x:c>
      <x:c r="L623" t="str">
        <x:v>Include</x:v>
      </x:c>
    </x:row>
    <x:row r="624">
      <x:c r="A624" t="str">
        <x:v>Jay Newill|2026-07-16</x:v>
      </x:c>
      <x:c r="B624" s="888" t="n">
        <x:v>46219</x:v>
      </x:c>
      <x:c r="C624" t="str">
        <x:v>Jay Newill</x:v>
      </x:c>
      <x:c r="D624" t="str">
        <x:v>Permanent</x:v>
      </x:c>
      <x:c r="E624" t="str">
        <x:v>Thurrock</x:v>
      </x:c>
      <x:c r="F624" t="str">
        <x:v>Operative Porter</x:v>
      </x:c>
      <x:c r="G624" t="str">
        <x:v>402575</x:v>
      </x:c>
      <x:c r="H624" t="str">
        <x:v>Latham &amp; Watkins</x:v>
      </x:c>
      <x:c r="I624" s="22" t="n">
        <x:v>8.5</x:v>
      </x:c>
      <x:c r="J624" t="str">
        <x:v>Worked</x:v>
      </x:c>
      <x:c r="K624" t="str">
        <x:v>Worked: 1 record(s) | Branch: Thurrock | Role: Operative Porter | Jobs: 402575 | Customers: Latham &amp; Watkins | Hours: 8.5</x:v>
      </x:c>
      <x:c r="L624" t="str">
        <x:v>Include</x:v>
      </x:c>
    </x:row>
    <x:row r="625">
      <x:c r="A625" t="str">
        <x:v>John Smith|2026-07-01</x:v>
      </x:c>
      <x:c r="B625" s="888" t="n">
        <x:v>46204</x:v>
      </x:c>
      <x:c r="C625" t="str">
        <x:v>John Smith</x:v>
      </x:c>
      <x:c r="D625" t="str">
        <x:v>Permanent</x:v>
      </x:c>
      <x:c r="E625" t="str">
        <x:v>Leeds</x:v>
      </x:c>
      <x:c r="F625" t="str">
        <x:v>Operative Porter</x:v>
      </x:c>
      <x:c r="G625" t="str">
        <x:v>402652, 402831, 401226</x:v>
      </x:c>
      <x:c r="H625" t="str">
        <x:v>HM Prison and Probation Service; MOJ - Sodexo SR:60551; University of Leeds</x:v>
      </x:c>
      <x:c r="I625" s="22" t="n">
        <x:v>8.75</x:v>
      </x:c>
      <x:c r="J625" t="str">
        <x:v>Worked — 3 records</x:v>
      </x:c>
      <x:c r="K625" t="str">
        <x:v>Worked: 3 record(s) | Branch: Leeds | Role: Operative Porter | Jobs: 402652, 402831, 401226 | Customers: HM Prison and Probation Service; MOJ - Sodexo SR:60551; University of Leeds | Hours: 8.8</x:v>
      </x:c>
      <x:c r="L625" t="str">
        <x:v>Include</x:v>
      </x:c>
    </x:row>
    <x:row r="626">
      <x:c r="A626" t="str">
        <x:v>John Smith|2026-07-02</x:v>
      </x:c>
      <x:c r="B626" s="888" t="n">
        <x:v>46205</x:v>
      </x:c>
      <x:c r="C626" t="str">
        <x:v>John Smith</x:v>
      </x:c>
      <x:c r="D626" t="str">
        <x:v>Permanent</x:v>
      </x:c>
      <x:c r="E626" t="str">
        <x:v>Leeds</x:v>
      </x:c>
      <x:c r="F626" t="str">
        <x:v>Operative Porter</x:v>
      </x:c>
      <x:c r="G626" t="str">
        <x:v>403037</x:v>
      </x:c>
      <x:c r="H626" t="str">
        <x:v>Kirklees Council - domestic</x:v>
      </x:c>
      <x:c r="I626" s="22" t="n">
        <x:v>8.5</x:v>
      </x:c>
      <x:c r="J626" t="str">
        <x:v>Worked</x:v>
      </x:c>
      <x:c r="K626" t="str">
        <x:v>Worked: 1 record(s) | Branch: Leeds | Role: Operative Porter | Jobs: 403037 | Customers: Kirklees Council - domestic | Hours: 8.5</x:v>
      </x:c>
      <x:c r="L626" t="str">
        <x:v>Include</x:v>
      </x:c>
    </x:row>
    <x:row r="627">
      <x:c r="A627" t="str">
        <x:v>John Smith|2026-07-06</x:v>
      </x:c>
      <x:c r="B627" s="888" t="n">
        <x:v>46209</x:v>
      </x:c>
      <x:c r="C627" t="str">
        <x:v>John Smith</x:v>
      </x:c>
      <x:c r="D627" t="str">
        <x:v>Permanent</x:v>
      </x:c>
      <x:c r="E627" t="str">
        <x:v>Leeds</x:v>
      </x:c>
      <x:c r="F627" t="str">
        <x:v>Operative Porter</x:v>
      </x:c>
      <x:c r="G627" t="str">
        <x:v>402771, 401226</x:v>
      </x:c>
      <x:c r="H627" t="str">
        <x:v>Summer Schools - Kirklees; University of Leeds</x:v>
      </x:c>
      <x:c r="I627" s="22" t="n">
        <x:v>9</x:v>
      </x:c>
      <x:c r="J627" t="str">
        <x:v>Worked — 2 records</x:v>
      </x:c>
      <x:c r="K627" t="str">
        <x:v>Worked: 2 record(s) | Branch: Leeds | Role: Operative Porter | Jobs: 402771, 401226 | Customers: Summer Schools - Kirklees; University of Leeds | Hours: 9.0</x:v>
      </x:c>
      <x:c r="L627" t="str">
        <x:v>Include</x:v>
      </x:c>
    </x:row>
    <x:row r="628">
      <x:c r="A628" t="str">
        <x:v>John Smith|2026-07-07</x:v>
      </x:c>
      <x:c r="B628" s="888" t="n">
        <x:v>46210</x:v>
      </x:c>
      <x:c r="C628" t="str">
        <x:v>John Smith</x:v>
      </x:c>
      <x:c r="D628" t="str">
        <x:v>Permanent</x:v>
      </x:c>
      <x:c r="E628" t="str">
        <x:v>Leeds</x:v>
      </x:c>
      <x:c r="F628" t="str">
        <x:v>Operative Skilled</x:v>
      </x:c>
      <x:c r="G628" t="str">
        <x:v>402478</x:v>
      </x:c>
      <x:c r="H628" t="str">
        <x:v>West Yorkshire Police (Huddersfield)</x:v>
      </x:c>
      <x:c r="I628" s="22" t="n">
        <x:v>10</x:v>
      </x:c>
      <x:c r="J628" t="str">
        <x:v>Worked</x:v>
      </x:c>
      <x:c r="K628" t="str">
        <x:v>Worked: 1 record(s) | Branch: Leeds | Role: Operative Skilled | Jobs: 402478 | Customers: West Yorkshire Police (Huddersfield) | Hours: 10.0</x:v>
      </x:c>
      <x:c r="L628" t="str">
        <x:v>Include</x:v>
      </x:c>
    </x:row>
    <x:row r="629">
      <x:c r="A629" t="str">
        <x:v>John Smith|2026-07-08</x:v>
      </x:c>
      <x:c r="B629" s="888" t="n">
        <x:v>46211</x:v>
      </x:c>
      <x:c r="C629" t="str">
        <x:v>John Smith</x:v>
      </x:c>
      <x:c r="D629" t="str">
        <x:v>Permanent</x:v>
      </x:c>
      <x:c r="E629" t="str">
        <x:v>Leeds</x:v>
      </x:c>
      <x:c r="F629" t="str">
        <x:v>Operative Porter</x:v>
      </x:c>
      <x:c r="G629" t="str">
        <x:v>402723</x:v>
      </x:c>
      <x:c r="H629" t="str">
        <x:v>Newcastle University</x:v>
      </x:c>
      <x:c r="I629" s="22" t="n">
        <x:v>11.5</x:v>
      </x:c>
      <x:c r="J629" t="str">
        <x:v>Worked</x:v>
      </x:c>
      <x:c r="K629" t="str">
        <x:v>Worked: 1 record(s) | Branch: Leeds | Role: Operative Porter | Jobs: 402723 | Customers: Newcastle University | Hours: 11.5</x:v>
      </x:c>
      <x:c r="L629" t="str">
        <x:v>Include</x:v>
      </x:c>
    </x:row>
    <x:row r="630">
      <x:c r="A630" t="str">
        <x:v>John Smith|2026-07-09</x:v>
      </x:c>
      <x:c r="B630" s="888" t="n">
        <x:v>46212</x:v>
      </x:c>
      <x:c r="C630" t="str">
        <x:v>John Smith</x:v>
      </x:c>
      <x:c r="D630" t="str">
        <x:v>Permanent</x:v>
      </x:c>
      <x:c r="E630" t="str">
        <x:v>Leeds</x:v>
      </x:c>
      <x:c r="F630" t="str">
        <x:v>Operative Porter</x:v>
      </x:c>
      <x:c r="G630" t="str">
        <x:v>399454F, 398549</x:v>
      </x:c>
      <x:c r="H630" t="str">
        <x:v>Restore Harrow Green; Wakefield Council - Upton Primary School</x:v>
      </x:c>
      <x:c r="I630" s="22" t="n">
        <x:v>9.5</x:v>
      </x:c>
      <x:c r="J630" t="str">
        <x:v>Worked — 2 records</x:v>
      </x:c>
      <x:c r="K630" t="str">
        <x:v>Worked: 2 record(s) | Branch: Leeds | Role: Operative Porter | Jobs: 399454F, 398549 | Customers: Restore Harrow Green; Wakefield Council - Upton Primary School | Hours: 9.5</x:v>
      </x:c>
      <x:c r="L630" t="str">
        <x:v>Include</x:v>
      </x:c>
    </x:row>
    <x:row r="631">
      <x:c r="A631" t="str">
        <x:v>John Smith|2026-07-10</x:v>
      </x:c>
      <x:c r="B631" s="888" t="n">
        <x:v>46213</x:v>
      </x:c>
      <x:c r="C631" t="str">
        <x:v>John Smith</x:v>
      </x:c>
      <x:c r="D631" t="str">
        <x:v>Permanent</x:v>
      </x:c>
      <x:c r="E631" t="str">
        <x:v>Leeds</x:v>
      </x:c>
      <x:c r="F631" t="str">
        <x:v>Operative Porter</x:v>
      </x:c>
      <x:c r="G631" t="str">
        <x:v>403345, 402716, 402713</x:v>
      </x:c>
      <x:c r="H631" t="str">
        <x:v>Kirklees Council - Nicola &amp; Craig Poole; Kirklees Council - Patricia Halstead; Kirklees Council - Pooja Thakor</x:v>
      </x:c>
      <x:c r="I631" s="22" t="n">
        <x:v>6.58</x:v>
      </x:c>
      <x:c r="J631" t="str">
        <x:v>Worked — 3 records</x:v>
      </x:c>
      <x:c r="K631" t="str">
        <x:v>Worked: 3 record(s) | Branch: Leeds | Role: Operative Porter | Jobs: 403345, 402716, 402713 | Customers: Kirklees Council - Nicola &amp; Craig Poole; Kirklees Council - Patricia Halstead; Kirklees Council - Pooja Thakor | Hours: 6.6</x:v>
      </x:c>
      <x:c r="L631" t="str">
        <x:v>Include</x:v>
      </x:c>
    </x:row>
    <x:row r="632">
      <x:c r="A632" t="str">
        <x:v>John Smith|2026-07-11</x:v>
      </x:c>
      <x:c r="B632" s="888" t="n">
        <x:v>46214</x:v>
      </x:c>
      <x:c r="C632" t="str">
        <x:v>John Smith</x:v>
      </x:c>
      <x:c r="D632" t="str">
        <x:v>Permanent</x:v>
      </x:c>
      <x:c r="E632" t="str">
        <x:v>Leeds</x:v>
      </x:c>
      <x:c r="F632" t="str">
        <x:v>Operative Porter</x:v>
      </x:c>
      <x:c r="G632" t="str">
        <x:v>402822</x:v>
      </x:c>
      <x:c r="H632" t="str">
        <x:v>EMCOR - OCS FM Ltd</x:v>
      </x:c>
      <x:c r="I632" s="22" t="n">
        <x:v>7</x:v>
      </x:c>
      <x:c r="J632" t="str">
        <x:v>Worked</x:v>
      </x:c>
      <x:c r="K632" t="str">
        <x:v>Worked: 1 record(s) | Branch: Leeds | Role: Operative Porter | Jobs: 402822 | Customers: EMCOR - OCS FM Ltd | Hours: 7.0</x:v>
      </x:c>
      <x:c r="L632" t="str">
        <x:v>Include</x:v>
      </x:c>
    </x:row>
    <x:row r="633">
      <x:c r="A633" t="str">
        <x:v>John Smith|2026-07-13</x:v>
      </x:c>
      <x:c r="B633" s="888" t="n">
        <x:v>46216</x:v>
      </x:c>
      <x:c r="C633" t="str">
        <x:v>John Smith</x:v>
      </x:c>
      <x:c r="D633" t="str">
        <x:v>Permanent</x:v>
      </x:c>
      <x:c r="E633" t="str">
        <x:v>Leeds</x:v>
      </x:c>
      <x:c r="F633" t="str">
        <x:v>Operative Porter</x:v>
      </x:c>
      <x:c r="G633" t="str">
        <x:v>399454F</x:v>
      </x:c>
      <x:c r="H633" t="str">
        <x:v>Restore Harrow Green</x:v>
      </x:c>
      <x:c r="I633" s="22" t="n">
        <x:v>2</x:v>
      </x:c>
      <x:c r="J633" t="str">
        <x:v>Worked</x:v>
      </x:c>
      <x:c r="K633" t="str">
        <x:v>Worked: 1 record(s) | Branch: Leeds | Role: Operative Porter | Jobs: 399454F | Customers: Restore Harrow Green | Hours: 2.0</x:v>
      </x:c>
      <x:c r="L633" t="str">
        <x:v>Include</x:v>
      </x:c>
    </x:row>
    <x:row r="634">
      <x:c r="A634" t="str">
        <x:v>John Smith|2026-07-14</x:v>
      </x:c>
      <x:c r="B634" s="888" t="n">
        <x:v>46217</x:v>
      </x:c>
      <x:c r="C634" t="str">
        <x:v>John Smith</x:v>
      </x:c>
      <x:c r="D634" t="str">
        <x:v>Permanent</x:v>
      </x:c>
      <x:c r="E634" t="str">
        <x:v>Thurrock</x:v>
      </x:c>
      <x:c r="F634" t="str">
        <x:v>Operative Porter</x:v>
      </x:c>
      <x:c r="G634" t="str">
        <x:v>398888</x:v>
      </x:c>
      <x:c r="H634" t="str">
        <x:v>Yu/Dr Shi</x:v>
      </x:c>
      <x:c r="I634" s="22" t="n">
        <x:v>2.75</x:v>
      </x:c>
      <x:c r="J634" t="str">
        <x:v>Worked</x:v>
      </x:c>
      <x:c r="K634" t="str">
        <x:v>Worked: 1 record(s) | Branch: Thurrock | Role: Operative Porter | Jobs: 398888 | Customers: Yu/Dr Shi | Hours: 2.8</x:v>
      </x:c>
      <x:c r="L634" t="str">
        <x:v>Include</x:v>
      </x:c>
    </x:row>
    <x:row r="635">
      <x:c r="A635" t="str">
        <x:v>John Smith|2026-07-15</x:v>
      </x:c>
      <x:c r="B635" s="888" t="n">
        <x:v>46218</x:v>
      </x:c>
      <x:c r="C635" t="str">
        <x:v>John Smith</x:v>
      </x:c>
      <x:c r="D635" t="str">
        <x:v>Permanent</x:v>
      </x:c>
      <x:c r="E635" t="str">
        <x:v>Leeds</x:v>
      </x:c>
      <x:c r="F635" t="str">
        <x:v>Operative Porter</x:v>
      </x:c>
      <x:c r="G635" t="str">
        <x:v>398549</x:v>
      </x:c>
      <x:c r="H635" t="str">
        <x:v>Wakefield Council - Upton Primary School</x:v>
      </x:c>
      <x:c r="I635" s="22" t="n">
        <x:v>8</x:v>
      </x:c>
      <x:c r="J635" t="str">
        <x:v>Worked</x:v>
      </x:c>
      <x:c r="K635" t="str">
        <x:v>Worked: 1 record(s) | Branch: Leeds | Role: Operative Porter | Jobs: 398549 | Customers: Wakefield Council - Upton Primary School | Hours: 8.0</x:v>
      </x:c>
      <x:c r="L635" t="str">
        <x:v>Include</x:v>
      </x:c>
    </x:row>
    <x:row r="636">
      <x:c r="A636" t="str">
        <x:v>John Smith|2026-07-16</x:v>
      </x:c>
      <x:c r="B636" s="888" t="n">
        <x:v>46219</x:v>
      </x:c>
      <x:c r="C636" t="str">
        <x:v>John Smith</x:v>
      </x:c>
      <x:c r="D636" t="str">
        <x:v>Permanent</x:v>
      </x:c>
      <x:c r="E636" t="str">
        <x:v>Leeds</x:v>
      </x:c>
      <x:c r="F636" t="str">
        <x:v>Operative Porter</x:v>
      </x:c>
      <x:c r="G636" t="str">
        <x:v>398549</x:v>
      </x:c>
      <x:c r="H636" t="str">
        <x:v>Wakefield Council - Upton Primary School</x:v>
      </x:c>
      <x:c r="I636" s="22" t="n">
        <x:v>8.5</x:v>
      </x:c>
      <x:c r="J636" t="str">
        <x:v>Worked</x:v>
      </x:c>
      <x:c r="K636" t="str">
        <x:v>Worked: 1 record(s) | Branch: Leeds | Role: Operative Porter | Jobs: 398549 | Customers: Wakefield Council - Upton Primary School | Hours: 8.5</x:v>
      </x:c>
      <x:c r="L636" t="str">
        <x:v>Include</x:v>
      </x:c>
    </x:row>
    <x:row r="637">
      <x:c r="A637" t="str">
        <x:v>Joshua Seeley|2026-07-01</x:v>
      </x:c>
      <x:c r="B637" s="888" t="n">
        <x:v>46204</x:v>
      </x:c>
      <x:c r="C637" t="str">
        <x:v>Joshua Seeley</x:v>
      </x:c>
      <x:c r="D637" t="str">
        <x:v>Permanent</x:v>
      </x:c>
      <x:c r="E637" t="str">
        <x:v>Cambridge</x:v>
      </x:c>
      <x:c r="F637" t="str">
        <x:v>Operative Driver</x:v>
      </x:c>
      <x:c r="G637" t="str">
        <x:v>401828</x:v>
      </x:c>
      <x:c r="H637" t="str">
        <x:v>Biopharma  - ( ROYAL VETERINARY COLLEGE))</x:v>
      </x:c>
      <x:c r="I637" s="22" t="n">
        <x:v>8.5</x:v>
      </x:c>
      <x:c r="J637" t="str">
        <x:v>Worked</x:v>
      </x:c>
      <x:c r="K637" t="str">
        <x:v>Worked: 1 record(s) | Branch: Cambridge | Role: Operative Driver | Jobs: 401828 | Customers: Biopharma  - ( ROYAL VETERINARY COLLEGE)) | Hours: 8.5</x:v>
      </x:c>
      <x:c r="L637" t="str">
        <x:v>Include</x:v>
      </x:c>
    </x:row>
    <x:row r="638">
      <x:c r="A638" t="str">
        <x:v>Joshua Seeley|2026-07-02</x:v>
      </x:c>
      <x:c r="B638" s="888" t="n">
        <x:v>46205</x:v>
      </x:c>
      <x:c r="C638" t="str">
        <x:v>Joshua Seeley</x:v>
      </x:c>
      <x:c r="D638" t="str">
        <x:v>Permanent</x:v>
      </x:c>
      <x:c r="E638" t="str">
        <x:v>Cambridge</x:v>
      </x:c>
      <x:c r="F638" t="str">
        <x:v>Operative Driver</x:v>
      </x:c>
      <x:c r="G638" t="str">
        <x:v>400738</x:v>
      </x:c>
      <x:c r="H638" t="str">
        <x:v>GPE  (ORIEL BUILDING LONDON)</x:v>
      </x:c>
      <x:c r="I638" s="22" t="n">
        <x:v>4.5</x:v>
      </x:c>
      <x:c r="J638" t="str">
        <x:v>Worked</x:v>
      </x:c>
      <x:c r="K638" t="str">
        <x:v>Worked: 1 record(s) | Branch: Cambridge | Role: Operative Driver | Jobs: 400738 | Customers: GPE  (ORIEL BUILDING LONDON) | Hours: 4.5</x:v>
      </x:c>
      <x:c r="L638" t="str">
        <x:v>Include</x:v>
      </x:c>
    </x:row>
    <x:row r="639">
      <x:c r="A639" t="str">
        <x:v>Joshua Seeley|2026-07-03</x:v>
      </x:c>
      <x:c r="B639" s="888" t="n">
        <x:v>46206</x:v>
      </x:c>
      <x:c r="C639" t="str">
        <x:v>Joshua Seeley</x:v>
      </x:c>
      <x:c r="D639" t="str">
        <x:v>Permanent</x:v>
      </x:c>
      <x:c r="E639" t="str">
        <x:v>Cambridge</x:v>
      </x:c>
      <x:c r="F639" t="str">
        <x:v>Operative Driver</x:v>
      </x:c>
      <x:c r="G639" t="str">
        <x:v>403073</x:v>
      </x:c>
      <x:c r="H639" t="str">
        <x:v>Anglia Ruskin University</x:v>
      </x:c>
      <x:c r="I639" s="22" t="n">
        <x:v>8.5</x:v>
      </x:c>
      <x:c r="J639" t="str">
        <x:v>Worked</x:v>
      </x:c>
      <x:c r="K639" t="str">
        <x:v>Worked: 1 record(s) | Branch: Cambridge | Role: Operative Driver | Jobs: 403073 | Customers: Anglia Ruskin University | Hours: 8.5</x:v>
      </x:c>
      <x:c r="L639" t="str">
        <x:v>Include</x:v>
      </x:c>
    </x:row>
    <x:row r="640">
      <x:c r="A640" t="str">
        <x:v>Joshua Seeley|2026-07-06</x:v>
      </x:c>
      <x:c r="B640" s="888" t="n">
        <x:v>46209</x:v>
      </x:c>
      <x:c r="C640" t="str">
        <x:v>Joshua Seeley</x:v>
      </x:c>
      <x:c r="D640" t="str">
        <x:v>Permanent</x:v>
      </x:c>
      <x:c r="E640" t="str">
        <x:v>Croydon</x:v>
      </x:c>
      <x:c r="F640" t="str">
        <x:v>Operative Driver</x:v>
      </x:c>
      <x:c r="G640" t="str">
        <x:v>402797</x:v>
      </x:c>
      <x:c r="H640" t="str">
        <x:v>KI-Hydrogen (Scale Space)</x:v>
      </x:c>
      <x:c r="I640" s="22" t="n">
        <x:v>12</x:v>
      </x:c>
      <x:c r="J640" t="str">
        <x:v>Worked</x:v>
      </x:c>
      <x:c r="K640" t="str">
        <x:v>Worked: 1 record(s) | Branch: Croydon | Role: Operative Driver | Jobs: 402797 | Customers: KI-Hydrogen (Scale Space) | Hours: 12.0</x:v>
      </x:c>
      <x:c r="L640" t="str">
        <x:v>Include</x:v>
      </x:c>
    </x:row>
    <x:row r="641">
      <x:c r="A641" t="str">
        <x:v>Joshua Seeley|2026-07-07</x:v>
      </x:c>
      <x:c r="B641" s="888" t="n">
        <x:v>46210</x:v>
      </x:c>
      <x:c r="C641" t="str">
        <x:v>Joshua Seeley</x:v>
      </x:c>
      <x:c r="D641" t="str">
        <x:v>Permanent</x:v>
      </x:c>
      <x:c r="E641" t="str">
        <x:v>Cambridge</x:v>
      </x:c>
      <x:c r="F641" t="str">
        <x:v>Operative Driver</x:v>
      </x:c>
      <x:c r="G641" t="str">
        <x:v>403004</x:v>
      </x:c>
      <x:c r="H641" t="str">
        <x:v>Avantor ( CAMBRIDGE JULY  2026 )</x:v>
      </x:c>
      <x:c r="I641" s="22" t="n">
        <x:v>6</x:v>
      </x:c>
      <x:c r="J641" t="str">
        <x:v>Worked</x:v>
      </x:c>
      <x:c r="K641" t="str">
        <x:v>Worked: 1 record(s) | Branch: Cambridge | Role: Operative Driver | Jobs: 403004 | Customers: Avantor ( CAMBRIDGE JULY  2026 ) | Hours: 6.0</x:v>
      </x:c>
      <x:c r="L641" t="str">
        <x:v>Include</x:v>
      </x:c>
    </x:row>
    <x:row r="642">
      <x:c r="A642" t="str">
        <x:v>Joshua Seeley|2026-07-08</x:v>
      </x:c>
      <x:c r="B642" s="888" t="n">
        <x:v>46211</x:v>
      </x:c>
      <x:c r="C642" t="str">
        <x:v>Joshua Seeley</x:v>
      </x:c>
      <x:c r="D642" t="str">
        <x:v>Permanent</x:v>
      </x:c>
      <x:c r="E642" t="str">
        <x:v>Oxford</x:v>
      </x:c>
      <x:c r="F642" t="str">
        <x:v>Operative Driver</x:v>
      </x:c>
      <x:c r="G642" t="str">
        <x:v>401554</x:v>
      </x:c>
      <x:c r="H642" t="str">
        <x:v>CPM/Omnicom</x:v>
      </x:c>
      <x:c r="I642" s="22" t="n">
        <x:v>7</x:v>
      </x:c>
      <x:c r="J642" t="str">
        <x:v>Worked</x:v>
      </x:c>
      <x:c r="K642" t="str">
        <x:v>Worked: 1 record(s) | Branch: Oxford | Role: Operative Driver | Jobs: 401554 | Customers: CPM/Omnicom | Hours: 7.0</x:v>
      </x:c>
      <x:c r="L642" t="str">
        <x:v>Include</x:v>
      </x:c>
    </x:row>
    <x:row r="643">
      <x:c r="A643" t="str">
        <x:v>Joshua Seeley|2026-07-10</x:v>
      </x:c>
      <x:c r="B643" s="888" t="n">
        <x:v>46213</x:v>
      </x:c>
      <x:c r="C643" t="str">
        <x:v>Joshua Seeley</x:v>
      </x:c>
      <x:c r="D643" t="str">
        <x:v>Permanent</x:v>
      </x:c>
      <x:c r="E643" t="str">
        <x:v>Cambridge</x:v>
      </x:c>
      <x:c r="F643" t="str">
        <x:v>Operative Driver</x:v>
      </x:c>
      <x:c r="G643" t="str">
        <x:v>403004</x:v>
      </x:c>
      <x:c r="H643" t="str">
        <x:v>Avantor ( CAMBRIDGE JULY  2026 )</x:v>
      </x:c>
      <x:c r="I643" s="22" t="n">
        <x:v>5</x:v>
      </x:c>
      <x:c r="J643" t="str">
        <x:v>Worked</x:v>
      </x:c>
      <x:c r="K643" t="str">
        <x:v>Worked: 1 record(s) | Branch: Cambridge | Role: Operative Driver | Jobs: 403004 | Customers: Avantor ( CAMBRIDGE JULY  2026 ) | Hours: 5.0</x:v>
      </x:c>
      <x:c r="L643" t="str">
        <x:v>Include</x:v>
      </x:c>
    </x:row>
    <x:row r="644">
      <x:c r="A644" t="str">
        <x:v>Joshua Seeley|2026-07-13</x:v>
      </x:c>
      <x:c r="B644" s="888" t="n">
        <x:v>46216</x:v>
      </x:c>
      <x:c r="C644" t="str">
        <x:v>Joshua Seeley</x:v>
      </x:c>
      <x:c r="D644" t="str">
        <x:v>Permanent</x:v>
      </x:c>
      <x:c r="E644" t="str">
        <x:v>Cambridge</x:v>
      </x:c>
      <x:c r="F644" t="str">
        <x:v>Operative Porter</x:v>
      </x:c>
      <x:c r="G644" t="str">
        <x:v>403316</x:v>
      </x:c>
      <x:c r="H644" t="str">
        <x:v>Harrow Green Cambridge M/W use only</x:v>
      </x:c>
      <x:c r="I644" s="22" t="n">
        <x:v>8.5</x:v>
      </x:c>
      <x:c r="J644" t="str">
        <x:v>Worked</x:v>
      </x:c>
      <x:c r="K644" t="str">
        <x:v>Worked: 1 record(s) | Branch: Cambridge | Role: Operative Porter | Jobs: 403316 | Customers: Harrow Green Cambridge M/W use only | Hours: 8.5</x:v>
      </x:c>
      <x:c r="L644" t="str">
        <x:v>Include</x:v>
      </x:c>
    </x:row>
    <x:row r="645">
      <x:c r="A645" t="str">
        <x:v>Joshua Seeley|2026-07-14</x:v>
      </x:c>
      <x:c r="B645" s="888" t="n">
        <x:v>46217</x:v>
      </x:c>
      <x:c r="C645" t="str">
        <x:v>Joshua Seeley</x:v>
      </x:c>
      <x:c r="D645" t="str">
        <x:v>Permanent</x:v>
      </x:c>
      <x:c r="E645" t="str">
        <x:v>Cambridge</x:v>
      </x:c>
      <x:c r="F645" t="str">
        <x:v>Operative Porter</x:v>
      </x:c>
      <x:c r="G645" t="str">
        <x:v>403004</x:v>
      </x:c>
      <x:c r="H645" t="str">
        <x:v>Avantor ( CAMBRIDGE JULY  2026 )</x:v>
      </x:c>
      <x:c r="I645" s="22" t="n">
        <x:v>9</x:v>
      </x:c>
      <x:c r="J645" t="str">
        <x:v>Worked</x:v>
      </x:c>
      <x:c r="K645" t="str">
        <x:v>Worked: 1 record(s) | Branch: Cambridge | Role: Operative Porter | Jobs: 403004 | Customers: Avantor ( CAMBRIDGE JULY  2026 ) | Hours: 9.0</x:v>
      </x:c>
      <x:c r="L645" t="str">
        <x:v>Include</x:v>
      </x:c>
    </x:row>
    <x:row r="646">
      <x:c r="A646" t="str">
        <x:v>Joshua Seeley|2026-07-15</x:v>
      </x:c>
      <x:c r="B646" s="888" t="n">
        <x:v>46218</x:v>
      </x:c>
      <x:c r="C646" t="str">
        <x:v>Joshua Seeley</x:v>
      </x:c>
      <x:c r="D646" t="str">
        <x:v>Permanent</x:v>
      </x:c>
      <x:c r="E646" t="str">
        <x:v>Cambridge</x:v>
      </x:c>
      <x:c r="F646" t="str">
        <x:v>Operative Driver</x:v>
      </x:c>
      <x:c r="G646" t="str">
        <x:v>403004</x:v>
      </x:c>
      <x:c r="H646" t="str">
        <x:v>Avantor ( CAMBRIDGE JULY  2026 )</x:v>
      </x:c>
      <x:c r="I646" s="22" t="n">
        <x:v>8.5</x:v>
      </x:c>
      <x:c r="J646" t="str">
        <x:v>Worked</x:v>
      </x:c>
      <x:c r="K646" t="str">
        <x:v>Worked: 1 record(s) | Branch: Cambridge | Role: Operative Driver | Jobs: 403004 | Customers: Avantor ( CAMBRIDGE JULY  2026 ) | Hours: 8.5</x:v>
      </x:c>
      <x:c r="L646" t="str">
        <x:v>Include</x:v>
      </x:c>
    </x:row>
    <x:row r="647">
      <x:c r="A647" t="str">
        <x:v>Joshua Seeley|2026-07-16</x:v>
      </x:c>
      <x:c r="B647" s="888" t="n">
        <x:v>46219</x:v>
      </x:c>
      <x:c r="C647" t="str">
        <x:v>Joshua Seeley</x:v>
      </x:c>
      <x:c r="D647" t="str">
        <x:v>Permanent</x:v>
      </x:c>
      <x:c r="E647" t="str">
        <x:v>Cambridge</x:v>
      </x:c>
      <x:c r="F647" t="str">
        <x:v>Operative Driver</x:v>
      </x:c>
      <x:c r="G647" t="str">
        <x:v>402473</x:v>
      </x:c>
      <x:c r="H647" t="str">
        <x:v>Biopharma - UCL</x:v>
      </x:c>
      <x:c r="I647" s="22" t="n">
        <x:v>8.5</x:v>
      </x:c>
      <x:c r="J647" t="str">
        <x:v>Worked</x:v>
      </x:c>
      <x:c r="K647" t="str">
        <x:v>Worked: 1 record(s) | Branch: Cambridge | Role: Operative Driver | Jobs: 402473 | Customers: Biopharma - UCL | Hours: 8.5</x:v>
      </x:c>
      <x:c r="L647" t="str">
        <x:v>Include</x:v>
      </x:c>
    </x:row>
    <x:row r="648">
      <x:c r="A648" t="str">
        <x:v>K Bouakkaz|2026-07-01</x:v>
      </x:c>
      <x:c r="B648" s="888" t="n">
        <x:v>46204</x:v>
      </x:c>
      <x:c r="C648" t="str">
        <x:v>K Bouakkaz</x:v>
      </x:c>
      <x:c r="D648" t="str">
        <x:v>Permanent</x:v>
      </x:c>
      <x:c r="E648" t="str">
        <x:v>Thurrock</x:v>
      </x:c>
      <x:c r="F648" t="str">
        <x:v>Operative Porter</x:v>
      </x:c>
      <x:c r="G648" t="str">
        <x:v>403036</x:v>
      </x:c>
      <x:c r="H648" t="str">
        <x:v>Russell Reynolds Assoc</x:v>
      </x:c>
      <x:c r="I648" s="22" t="n">
        <x:v>8.5</x:v>
      </x:c>
      <x:c r="J648" t="str">
        <x:v>Worked</x:v>
      </x:c>
      <x:c r="K648" t="str">
        <x:v>Worked: 1 record(s) | Branch: Thurrock | Role: Operative Porter | Jobs: 403036 | Customers: Russell Reynolds Assoc | Hours: 8.5</x:v>
      </x:c>
      <x:c r="L648" t="str">
        <x:v>Include</x:v>
      </x:c>
    </x:row>
    <x:row r="649">
      <x:c r="A649" t="str">
        <x:v>K Bouakkaz|2026-07-02</x:v>
      </x:c>
      <x:c r="B649" s="888" t="n">
        <x:v>46205</x:v>
      </x:c>
      <x:c r="C649" t="str">
        <x:v>K Bouakkaz</x:v>
      </x:c>
      <x:c r="D649" t="str">
        <x:v>Permanent</x:v>
      </x:c>
      <x:c r="E649" t="str">
        <x:v>Thurrock</x:v>
      </x:c>
      <x:c r="F649" t="str">
        <x:v>Operative Porter</x:v>
      </x:c>
      <x:c r="G649" t="str">
        <x:v>403143</x:v>
      </x:c>
      <x:c r="H649" t="str">
        <x:v>Societe Generale</x:v>
      </x:c>
      <x:c r="I649" s="22" t="n">
        <x:v>8</x:v>
      </x:c>
      <x:c r="J649" t="str">
        <x:v>Worked</x:v>
      </x:c>
      <x:c r="K649" t="str">
        <x:v>Worked: 1 record(s) | Branch: Thurrock | Role: Operative Porter | Jobs: 403143 | Customers: Societe Generale | Hours: 8.0</x:v>
      </x:c>
      <x:c r="L649" t="str">
        <x:v>Include</x:v>
      </x:c>
    </x:row>
    <x:row r="650">
      <x:c r="A650" t="str">
        <x:v>K Bouakkaz|2026-07-03</x:v>
      </x:c>
      <x:c r="B650" s="888" t="n">
        <x:v>46206</x:v>
      </x:c>
      <x:c r="C650" t="str">
        <x:v>K Bouakkaz</x:v>
      </x:c>
      <x:c r="D650" t="str">
        <x:v>Permanent</x:v>
      </x:c>
      <x:c r="E650" t="str">
        <x:v>Thurrock</x:v>
      </x:c>
      <x:c r="F650" t="str">
        <x:v>Operative Porter</x:v>
      </x:c>
      <x:c r="G650" t="str">
        <x:v>401175</x:v>
      </x:c>
      <x:c r="H650" t="str">
        <x:v>Hogan Lovells LLP</x:v>
      </x:c>
      <x:c r="I650" s="22" t="n">
        <x:v>8.5</x:v>
      </x:c>
      <x:c r="J650" t="str">
        <x:v>Worked</x:v>
      </x:c>
      <x:c r="K650" t="str">
        <x:v>Worked: 1 record(s) | Branch: Thurrock | Role: Operative Porter | Jobs: 401175 | Customers: Hogan Lovells LLP | Hours: 8.5</x:v>
      </x:c>
      <x:c r="L650" t="str">
        <x:v>Include</x:v>
      </x:c>
    </x:row>
    <x:row r="651">
      <x:c r="A651" t="str">
        <x:v>K Bouakkaz|2026-07-06</x:v>
      </x:c>
      <x:c r="B651" s="888" t="n">
        <x:v>46209</x:v>
      </x:c>
      <x:c r="C651" t="str">
        <x:v>K Bouakkaz</x:v>
      </x:c>
      <x:c r="D651" t="str">
        <x:v>Permanent</x:v>
      </x:c>
      <x:c r="E651" t="str">
        <x:v>Thurrock</x:v>
      </x:c>
      <x:c r="F651" t="str">
        <x:v>Operative Porter</x:v>
      </x:c>
      <x:c r="G651" t="str">
        <x:v>401175</x:v>
      </x:c>
      <x:c r="H651" t="str">
        <x:v>Hogan Lovells LLP</x:v>
      </x:c>
      <x:c r="I651" s="22" t="n">
        <x:v>11.5</x:v>
      </x:c>
      <x:c r="J651" t="str">
        <x:v>Worked</x:v>
      </x:c>
      <x:c r="K651" t="str">
        <x:v>Worked: 1 record(s) | Branch: Thurrock | Role: Operative Porter | Jobs: 401175 | Customers: Hogan Lovells LLP | Hours: 11.5</x:v>
      </x:c>
      <x:c r="L651" t="str">
        <x:v>Include</x:v>
      </x:c>
    </x:row>
    <x:row r="652">
      <x:c r="A652" t="str">
        <x:v>K Bouakkaz|2026-07-07</x:v>
      </x:c>
      <x:c r="B652" s="888" t="n">
        <x:v>46210</x:v>
      </x:c>
      <x:c r="C652" t="str">
        <x:v>K Bouakkaz</x:v>
      </x:c>
      <x:c r="D652" t="str">
        <x:v>Permanent</x:v>
      </x:c>
      <x:c r="E652" t="str">
        <x:v>Thurrock</x:v>
      </x:c>
      <x:c r="F652" t="str">
        <x:v>Operative Porter</x:v>
      </x:c>
      <x:c r="G652" t="str">
        <x:v>401175</x:v>
      </x:c>
      <x:c r="H652" t="str">
        <x:v>Hogan Lovells LLP</x:v>
      </x:c>
      <x:c r="I652" s="22" t="n">
        <x:v>10</x:v>
      </x:c>
      <x:c r="J652" t="str">
        <x:v>Worked</x:v>
      </x:c>
      <x:c r="K652" t="str">
        <x:v>Worked: 1 record(s) | Branch: Thurrock | Role: Operative Porter | Jobs: 401175 | Customers: Hogan Lovells LLP | Hours: 10.0</x:v>
      </x:c>
      <x:c r="L652" t="str">
        <x:v>Include</x:v>
      </x:c>
    </x:row>
    <x:row r="653">
      <x:c r="A653" t="str">
        <x:v>K Bouakkaz|2026-07-09</x:v>
      </x:c>
      <x:c r="B653" s="888" t="n">
        <x:v>46212</x:v>
      </x:c>
      <x:c r="C653" t="str">
        <x:v>K Bouakkaz</x:v>
      </x:c>
      <x:c r="D653" t="str">
        <x:v>Permanent</x:v>
      </x:c>
      <x:c r="E653" t="str">
        <x:v>Thurrock</x:v>
      </x:c>
      <x:c r="F653" t="str">
        <x:v>Operative Porter</x:v>
      </x:c>
      <x:c r="G653" t="str">
        <x:v>402929</x:v>
      </x:c>
      <x:c r="H653" t="str">
        <x:v>Cadwalader Wickersham &amp; Taft LLP</x:v>
      </x:c>
      <x:c r="I653" s="22" t="n">
        <x:v>7.5</x:v>
      </x:c>
      <x:c r="J653" t="str">
        <x:v>Worked</x:v>
      </x:c>
      <x:c r="K653" t="str">
        <x:v>Worked: 1 record(s) | Branch: Thurrock | Role: Operative Porter | Jobs: 402929 | Customers: Cadwalader Wickersham &amp; Taft LLP | Hours: 7.5</x:v>
      </x:c>
      <x:c r="L653" t="str">
        <x:v>Include</x:v>
      </x:c>
    </x:row>
    <x:row r="654">
      <x:c r="A654" t="str">
        <x:v>K Bouakkaz|2026-07-10</x:v>
      </x:c>
      <x:c r="B654" s="888" t="n">
        <x:v>46213</x:v>
      </x:c>
      <x:c r="C654" t="str">
        <x:v>K Bouakkaz</x:v>
      </x:c>
      <x:c r="D654" t="str">
        <x:v>Permanent</x:v>
      </x:c>
      <x:c r="E654" t="str">
        <x:v>Thurrock</x:v>
      </x:c>
      <x:c r="F654" t="str">
        <x:v>Operative Porter</x:v>
      </x:c>
      <x:c r="G654" t="str">
        <x:v>403271</x:v>
      </x:c>
      <x:c r="H654" t="str">
        <x:v>BNP Paribas Limited</x:v>
      </x:c>
      <x:c r="I654" s="22" t="n">
        <x:v>9</x:v>
      </x:c>
      <x:c r="J654" t="str">
        <x:v>Worked</x:v>
      </x:c>
      <x:c r="K654" t="str">
        <x:v>Worked: 1 record(s) | Branch: Thurrock | Role: Operative Porter | Jobs: 403271 | Customers: BNP Paribas Limited | Hours: 9.0</x:v>
      </x:c>
      <x:c r="L654" t="str">
        <x:v>Include</x:v>
      </x:c>
    </x:row>
    <x:row r="655">
      <x:c r="A655" t="str">
        <x:v>K Bouakkaz|2026-07-15</x:v>
      </x:c>
      <x:c r="B655" s="888" t="n">
        <x:v>46218</x:v>
      </x:c>
      <x:c r="C655" t="str">
        <x:v>K Bouakkaz</x:v>
      </x:c>
      <x:c r="D655" t="str">
        <x:v>Permanent</x:v>
      </x:c>
      <x:c r="E655" t="str">
        <x:v>Thurrock</x:v>
      </x:c>
      <x:c r="F655" t="str">
        <x:v>Operative Porter</x:v>
      </x:c>
      <x:c r="G655" t="str">
        <x:v>403048</x:v>
      </x:c>
      <x:c r="H655" t="str">
        <x:v>Adecco Group</x:v>
      </x:c>
      <x:c r="I655" s="22" t="n">
        <x:v>7.5</x:v>
      </x:c>
      <x:c r="J655" t="str">
        <x:v>Worked</x:v>
      </x:c>
      <x:c r="K655" t="str">
        <x:v>Worked: 1 record(s) | Branch: Thurrock | Role: Operative Porter | Jobs: 403048 | Customers: Adecco Group | Hours: 7.5</x:v>
      </x:c>
      <x:c r="L655" t="str">
        <x:v>Include</x:v>
      </x:c>
    </x:row>
    <x:row r="656">
      <x:c r="A656" t="str">
        <x:v>K Bouakkaz|2026-07-16</x:v>
      </x:c>
      <x:c r="B656" s="888" t="n">
        <x:v>46219</x:v>
      </x:c>
      <x:c r="C656" t="str">
        <x:v>K Bouakkaz</x:v>
      </x:c>
      <x:c r="D656" t="str">
        <x:v>Permanent</x:v>
      </x:c>
      <x:c r="E656" t="str">
        <x:v>Thurrock</x:v>
      </x:c>
      <x:c r="F656" t="str">
        <x:v>Operative Porter</x:v>
      </x:c>
      <x:c r="G656" t="str">
        <x:v>403418</x:v>
      </x:c>
      <x:c r="H656" t="str">
        <x:v>RWE</x:v>
      </x:c>
      <x:c r="I656" s="22" t="n">
        <x:v>8.5</x:v>
      </x:c>
      <x:c r="J656" t="str">
        <x:v>Worked</x:v>
      </x:c>
      <x:c r="K656" t="str">
        <x:v>Worked: 1 record(s) | Branch: Thurrock | Role: Operative Porter | Jobs: 403418 | Customers: RWE | Hours: 8.5</x:v>
      </x:c>
      <x:c r="L656" t="str">
        <x:v>Include</x:v>
      </x:c>
    </x:row>
    <x:row r="657">
      <x:c r="A657" t="str">
        <x:v>K Ford|2026-07-01</x:v>
      </x:c>
      <x:c r="B657" s="888" t="n">
        <x:v>46204</x:v>
      </x:c>
      <x:c r="C657" t="str">
        <x:v>K Ford</x:v>
      </x:c>
      <x:c r="D657" t="str">
        <x:v>Permanent</x:v>
      </x:c>
      <x:c r="E657" t="str">
        <x:v>Thurrock</x:v>
      </x:c>
      <x:c r="F657" t="str">
        <x:v>Operative Skilled</x:v>
      </x:c>
      <x:c r="G657" t="str">
        <x:v>403132</x:v>
      </x:c>
      <x:c r="H657" t="str">
        <x:v>AlixPartners LLP</x:v>
      </x:c>
      <x:c r="I657" s="22" t="n">
        <x:v>8</x:v>
      </x:c>
      <x:c r="J657" t="str">
        <x:v>Worked</x:v>
      </x:c>
      <x:c r="K657" t="str">
        <x:v>Worked: 1 record(s) | Branch: Thurrock | Role: Operative Skilled | Jobs: 403132 | Customers: AlixPartners LLP | Hours: 8.0</x:v>
      </x:c>
      <x:c r="L657" t="str">
        <x:v>Include</x:v>
      </x:c>
    </x:row>
    <x:row r="658">
      <x:c r="A658" t="str">
        <x:v>K Ford|2026-07-02</x:v>
      </x:c>
      <x:c r="B658" s="888" t="n">
        <x:v>46205</x:v>
      </x:c>
      <x:c r="C658" t="str">
        <x:v>K Ford</x:v>
      </x:c>
      <x:c r="D658" t="str">
        <x:v>Permanent</x:v>
      </x:c>
      <x:c r="E658" t="str">
        <x:v>Thurrock</x:v>
      </x:c>
      <x:c r="F658" t="str">
        <x:v>Operative Skilled</x:v>
      </x:c>
      <x:c r="G658" t="str">
        <x:v>401175</x:v>
      </x:c>
      <x:c r="H658" t="str">
        <x:v>Hogan Lovells LLP</x:v>
      </x:c>
      <x:c r="I658" s="22" t="n">
        <x:v>5.5</x:v>
      </x:c>
      <x:c r="J658" t="str">
        <x:v>Worked</x:v>
      </x:c>
      <x:c r="K658" t="str">
        <x:v>Worked: 1 record(s) | Branch: Thurrock | Role: Operative Skilled | Jobs: 401175 | Customers: Hogan Lovells LLP | Hours: 5.5</x:v>
      </x:c>
      <x:c r="L658" t="str">
        <x:v>Include</x:v>
      </x:c>
    </x:row>
    <x:row r="659">
      <x:c r="A659" t="str">
        <x:v>K Ford|2026-07-03</x:v>
      </x:c>
      <x:c r="B659" s="888" t="n">
        <x:v>46206</x:v>
      </x:c>
      <x:c r="C659" t="str">
        <x:v>K Ford</x:v>
      </x:c>
      <x:c r="D659" t="str">
        <x:v>Permanent</x:v>
      </x:c>
      <x:c r="E659" t="str">
        <x:v>Thurrock</x:v>
      </x:c>
      <x:c r="F659" t="str">
        <x:v>Operative Skilled</x:v>
      </x:c>
      <x:c r="G659" t="str">
        <x:v>401175</x:v>
      </x:c>
      <x:c r="H659" t="str">
        <x:v>Hogan Lovells LLP</x:v>
      </x:c>
      <x:c r="I659" s="22" t="n">
        <x:v>17</x:v>
      </x:c>
      <x:c r="J659" t="str">
        <x:v>Worked</x:v>
      </x:c>
      <x:c r="K659" t="str">
        <x:v>Worked: 1 record(s) | Branch: Thurrock | Role: Operative Skilled | Jobs: 401175 | Customers: Hogan Lovells LLP | Hours: 17.0</x:v>
      </x:c>
      <x:c r="L659" t="str">
        <x:v>Include</x:v>
      </x:c>
    </x:row>
    <x:row r="660">
      <x:c r="A660" t="str">
        <x:v>K Ford|2026-07-04</x:v>
      </x:c>
      <x:c r="B660" s="888" t="n">
        <x:v>46207</x:v>
      </x:c>
      <x:c r="C660" t="str">
        <x:v>K Ford</x:v>
      </x:c>
      <x:c r="D660" t="str">
        <x:v>Permanent</x:v>
      </x:c>
      <x:c r="E660" t="str">
        <x:v>Thurrock</x:v>
      </x:c>
      <x:c r="F660" t="str">
        <x:v>Operative Skilled</x:v>
      </x:c>
      <x:c r="G660" t="str">
        <x:v>401175</x:v>
      </x:c>
      <x:c r="H660" t="str">
        <x:v>Hogan Lovells LLP</x:v>
      </x:c>
      <x:c r="I660" s="22" t="n">
        <x:v>9</x:v>
      </x:c>
      <x:c r="J660" t="str">
        <x:v>Worked</x:v>
      </x:c>
      <x:c r="K660" t="str">
        <x:v>Worked: 1 record(s) | Branch: Thurrock | Role: Operative Skilled | Jobs: 401175 | Customers: Hogan Lovells LLP | Hours: 9.0</x:v>
      </x:c>
      <x:c r="L660" t="str">
        <x:v>Include</x:v>
      </x:c>
    </x:row>
    <x:row r="661">
      <x:c r="A661" t="str">
        <x:v>K Ford|2026-07-05</x:v>
      </x:c>
      <x:c r="B661" s="888" t="n">
        <x:v>46208</x:v>
      </x:c>
      <x:c r="C661" t="str">
        <x:v>K Ford</x:v>
      </x:c>
      <x:c r="D661" t="str">
        <x:v>Permanent</x:v>
      </x:c>
      <x:c r="E661" t="str">
        <x:v>Thurrock</x:v>
      </x:c>
      <x:c r="F661" t="str">
        <x:v>Operative Skilled</x:v>
      </x:c>
      <x:c r="G661" t="str">
        <x:v>401175</x:v>
      </x:c>
      <x:c r="H661" t="str">
        <x:v>Hogan Lovells LLP</x:v>
      </x:c>
      <x:c r="I661" s="22" t="n">
        <x:v>8.5</x:v>
      </x:c>
      <x:c r="J661" t="str">
        <x:v>Worked</x:v>
      </x:c>
      <x:c r="K661" t="str">
        <x:v>Worked: 1 record(s) | Branch: Thurrock | Role: Operative Skilled | Jobs: 401175 | Customers: Hogan Lovells LLP | Hours: 8.5</x:v>
      </x:c>
      <x:c r="L661" t="str">
        <x:v>Include</x:v>
      </x:c>
    </x:row>
    <x:row r="662">
      <x:c r="A662" t="str">
        <x:v>K Ford|2026-07-06</x:v>
      </x:c>
      <x:c r="B662" s="888" t="n">
        <x:v>46209</x:v>
      </x:c>
      <x:c r="C662" t="str">
        <x:v>K Ford</x:v>
      </x:c>
      <x:c r="D662" t="str">
        <x:v>Permanent</x:v>
      </x:c>
      <x:c r="E662" t="str">
        <x:v>Thurrock</x:v>
      </x:c>
      <x:c r="F662" t="str">
        <x:v>Operative Skilled</x:v>
      </x:c>
      <x:c r="G662" t="str">
        <x:v>401175</x:v>
      </x:c>
      <x:c r="H662" t="str">
        <x:v>Hogan Lovells LLP</x:v>
      </x:c>
      <x:c r="I662" s="22" t="n">
        <x:v>11.5</x:v>
      </x:c>
      <x:c r="J662" t="str">
        <x:v>Worked</x:v>
      </x:c>
      <x:c r="K662" t="str">
        <x:v>Worked: 1 record(s) | Branch: Thurrock | Role: Operative Skilled | Jobs: 401175 | Customers: Hogan Lovells LLP | Hours: 11.5</x:v>
      </x:c>
      <x:c r="L662" t="str">
        <x:v>Include</x:v>
      </x:c>
    </x:row>
    <x:row r="663">
      <x:c r="A663" t="str">
        <x:v>K Ford|2026-07-07</x:v>
      </x:c>
      <x:c r="B663" s="888" t="n">
        <x:v>46210</x:v>
      </x:c>
      <x:c r="C663" t="str">
        <x:v>K Ford</x:v>
      </x:c>
      <x:c r="D663" t="str">
        <x:v>Permanent</x:v>
      </x:c>
      <x:c r="E663" t="str">
        <x:v>Thurrock</x:v>
      </x:c>
      <x:c r="F663" t="str">
        <x:v>Operative Skilled</x:v>
      </x:c>
      <x:c r="G663" t="str">
        <x:v>403219</x:v>
      </x:c>
      <x:c r="H663" t="str">
        <x:v>Jurado/Slendy</x:v>
      </x:c>
      <x:c r="I663" s="22" t="n">
        <x:v>8.5</x:v>
      </x:c>
      <x:c r="J663" t="str">
        <x:v>Worked</x:v>
      </x:c>
      <x:c r="K663" t="str">
        <x:v>Worked: 1 record(s) | Branch: Thurrock | Role: Operative Skilled | Jobs: 403219 | Customers: Jurado/Slendy | Hours: 8.5</x:v>
      </x:c>
      <x:c r="L663" t="str">
        <x:v>Include</x:v>
      </x:c>
    </x:row>
    <x:row r="664">
      <x:c r="A664" t="str">
        <x:v>K Ford|2026-07-08</x:v>
      </x:c>
      <x:c r="B664" s="888" t="n">
        <x:v>46211</x:v>
      </x:c>
      <x:c r="C664" t="str">
        <x:v>K Ford</x:v>
      </x:c>
      <x:c r="D664" t="str">
        <x:v>Permanent</x:v>
      </x:c>
      <x:c r="E664" t="str">
        <x:v>Thurrock</x:v>
      </x:c>
      <x:c r="F664" t="str">
        <x:v>Operative Porter</x:v>
      </x:c>
      <x:c r="G664" t="str">
        <x:v>403219</x:v>
      </x:c>
      <x:c r="H664" t="str">
        <x:v>Jurado/Slendy</x:v>
      </x:c>
      <x:c r="I664" s="22" t="n">
        <x:v>8</x:v>
      </x:c>
      <x:c r="J664" t="str">
        <x:v>Worked</x:v>
      </x:c>
      <x:c r="K664" t="str">
        <x:v>Worked: 1 record(s) | Branch: Thurrock | Role: Operative Porter | Jobs: 403219 | Customers: Jurado/Slendy | Hours: 8.0</x:v>
      </x:c>
      <x:c r="L664" t="str">
        <x:v>Include</x:v>
      </x:c>
    </x:row>
    <x:row r="665">
      <x:c r="A665" t="str">
        <x:v>K Ford|2026-07-15</x:v>
      </x:c>
      <x:c r="B665" s="888" t="n">
        <x:v>46218</x:v>
      </x:c>
      <x:c r="C665" t="str">
        <x:v>K Ford</x:v>
      </x:c>
      <x:c r="D665" t="str">
        <x:v>Permanent</x:v>
      </x:c>
      <x:c r="E665" t="str">
        <x:v>Thurrock</x:v>
      </x:c>
      <x:c r="F665" t="str">
        <x:v>Operative Skilled</x:v>
      </x:c>
      <x:c r="G665"/>
      <x:c r="H665"/>
      <x:c r="I665" s="22" t="n">
        <x:v>0</x:v>
      </x:c>
      <x:c r="J665" t="str">
        <x:v>Annual leave</x:v>
      </x:c>
      <x:c r="K665" t="str">
        <x:v>Leave: Annual Leave (Hours) | Branch: Thurrock | Role: Operative Skilled</x:v>
      </x:c>
      <x:c r="L665" t="str">
        <x:v>Include</x:v>
      </x:c>
    </x:row>
    <x:row r="666">
      <x:c r="A666" t="str">
        <x:v>K Ford|2026-07-16</x:v>
      </x:c>
      <x:c r="B666" s="888" t="n">
        <x:v>46219</x:v>
      </x:c>
      <x:c r="C666" t="str">
        <x:v>K Ford</x:v>
      </x:c>
      <x:c r="D666" t="str">
        <x:v>Permanent</x:v>
      </x:c>
      <x:c r="E666" t="str">
        <x:v>Thurrock</x:v>
      </x:c>
      <x:c r="F666" t="str">
        <x:v>Operative Skilled</x:v>
      </x:c>
      <x:c r="G666"/>
      <x:c r="H666"/>
      <x:c r="I666" s="22" t="n">
        <x:v>0</x:v>
      </x:c>
      <x:c r="J666" t="str">
        <x:v>Annual leave</x:v>
      </x:c>
      <x:c r="K666" t="str">
        <x:v>Leave: Annual Leave (Hours) | Branch: Thurrock | Role: Operative Skilled</x:v>
      </x:c>
      <x:c r="L666" t="str">
        <x:v>Include</x:v>
      </x:c>
    </x:row>
    <x:row r="667">
      <x:c r="A667" t="str">
        <x:v>K Neighbour|2026-07-01</x:v>
      </x:c>
      <x:c r="B667" s="888" t="n">
        <x:v>46204</x:v>
      </x:c>
      <x:c r="C667" t="str">
        <x:v>K Neighbour</x:v>
      </x:c>
      <x:c r="D667" t="str">
        <x:v>Permanent</x:v>
      </x:c>
      <x:c r="E667" t="str">
        <x:v>Croydon</x:v>
      </x:c>
      <x:c r="F667" t="str">
        <x:v>Operative Porter</x:v>
      </x:c>
      <x:c r="G667" t="str">
        <x:v>399451K</x:v>
      </x:c>
      <x:c r="H667" t="str">
        <x:v>Royal Borough of Kensington and Chelsea</x:v>
      </x:c>
      <x:c r="I667" s="22" t="n">
        <x:v>9</x:v>
      </x:c>
      <x:c r="J667" t="str">
        <x:v>Worked</x:v>
      </x:c>
      <x:c r="K667" t="str">
        <x:v>Worked: 1 record(s) | Branch: Croydon | Role: Operative Porter | Jobs: 399451K | Customers: Royal Borough of Kensington and Chelsea | Hours: 9.0</x:v>
      </x:c>
      <x:c r="L667" t="str">
        <x:v>Include</x:v>
      </x:c>
    </x:row>
    <x:row r="668">
      <x:c r="A668" t="str">
        <x:v>K Neighbour|2026-07-06</x:v>
      </x:c>
      <x:c r="B668" s="888" t="n">
        <x:v>46209</x:v>
      </x:c>
      <x:c r="C668" t="str">
        <x:v>K Neighbour</x:v>
      </x:c>
      <x:c r="D668" t="str">
        <x:v>Permanent</x:v>
      </x:c>
      <x:c r="E668" t="str">
        <x:v>Croydon</x:v>
      </x:c>
      <x:c r="F668" t="str">
        <x:v>Operative Skilled</x:v>
      </x:c>
      <x:c r="G668" t="str">
        <x:v>396514A</x:v>
      </x:c>
      <x:c r="H668" t="str">
        <x:v>Surrey County Council</x:v>
      </x:c>
      <x:c r="I668" s="22" t="n">
        <x:v>6.5</x:v>
      </x:c>
      <x:c r="J668" t="str">
        <x:v>Worked</x:v>
      </x:c>
      <x:c r="K668" t="str">
        <x:v>Worked: 1 record(s) | Branch: Croydon | Role: Operative Skilled | Jobs: 396514A | Customers: Surrey County Council | Hours: 6.5</x:v>
      </x:c>
      <x:c r="L668" t="str">
        <x:v>Include</x:v>
      </x:c>
    </x:row>
    <x:row r="669">
      <x:c r="A669" t="str">
        <x:v>K Neighbour|2026-07-07</x:v>
      </x:c>
      <x:c r="B669" s="888" t="n">
        <x:v>46210</x:v>
      </x:c>
      <x:c r="C669" t="str">
        <x:v>K Neighbour</x:v>
      </x:c>
      <x:c r="D669" t="str">
        <x:v>Permanent</x:v>
      </x:c>
      <x:c r="E669" t="str">
        <x:v>Croydon</x:v>
      </x:c>
      <x:c r="F669" t="str">
        <x:v>Operative Skilled</x:v>
      </x:c>
      <x:c r="G669" t="str">
        <x:v>393361E</x:v>
      </x:c>
      <x:c r="H669" t="str">
        <x:v>The Quadrant</x:v>
      </x:c>
      <x:c r="I669" s="22" t="n">
        <x:v>8</x:v>
      </x:c>
      <x:c r="J669" t="str">
        <x:v>Worked</x:v>
      </x:c>
      <x:c r="K669" t="str">
        <x:v>Worked: 1 record(s) | Branch: Croydon | Role: Operative Skilled | Jobs: 393361E | Customers: The Quadrant | Hours: 8.0</x:v>
      </x:c>
      <x:c r="L669" t="str">
        <x:v>Include</x:v>
      </x:c>
    </x:row>
    <x:row r="670">
      <x:c r="A670" t="str">
        <x:v>K Neighbour|2026-07-08</x:v>
      </x:c>
      <x:c r="B670" s="888" t="n">
        <x:v>46211</x:v>
      </x:c>
      <x:c r="C670" t="str">
        <x:v>K Neighbour</x:v>
      </x:c>
      <x:c r="D670" t="str">
        <x:v>Permanent</x:v>
      </x:c>
      <x:c r="E670" t="str">
        <x:v>Croydon</x:v>
      </x:c>
      <x:c r="F670" t="str">
        <x:v>Operative Skilled</x:v>
      </x:c>
      <x:c r="G670" t="str">
        <x:v>393361E</x:v>
      </x:c>
      <x:c r="H670" t="str">
        <x:v>The Quadrant</x:v>
      </x:c>
      <x:c r="I670" s="22" t="n">
        <x:v>4</x:v>
      </x:c>
      <x:c r="J670" t="str">
        <x:v>Worked</x:v>
      </x:c>
      <x:c r="K670" t="str">
        <x:v>Worked: 1 record(s) | Branch: Croydon | Role: Operative Skilled | Jobs: 393361E | Customers: The Quadrant | Hours: 4.0</x:v>
      </x:c>
      <x:c r="L670" t="str">
        <x:v>Include</x:v>
      </x:c>
    </x:row>
    <x:row r="671">
      <x:c r="A671" t="str">
        <x:v>K Neighbour|2026-07-09</x:v>
      </x:c>
      <x:c r="B671" s="888" t="n">
        <x:v>46212</x:v>
      </x:c>
      <x:c r="C671" t="str">
        <x:v>K Neighbour</x:v>
      </x:c>
      <x:c r="D671" t="str">
        <x:v>Permanent</x:v>
      </x:c>
      <x:c r="E671" t="str">
        <x:v>Croydon</x:v>
      </x:c>
      <x:c r="F671" t="str">
        <x:v>Operative Skilled</x:v>
      </x:c>
      <x:c r="G671" t="str">
        <x:v>393361E</x:v>
      </x:c>
      <x:c r="H671" t="str">
        <x:v>The Quadrant</x:v>
      </x:c>
      <x:c r="I671" s="22" t="n">
        <x:v>7.5</x:v>
      </x:c>
      <x:c r="J671" t="str">
        <x:v>Worked</x:v>
      </x:c>
      <x:c r="K671" t="str">
        <x:v>Worked: 1 record(s) | Branch: Croydon | Role: Operative Skilled | Jobs: 393361E | Customers: The Quadrant | Hours: 7.5</x:v>
      </x:c>
      <x:c r="L671" t="str">
        <x:v>Include</x:v>
      </x:c>
    </x:row>
    <x:row r="672">
      <x:c r="A672" t="str">
        <x:v>K Neighbour|2026-07-10</x:v>
      </x:c>
      <x:c r="B672" s="888" t="n">
        <x:v>46213</x:v>
      </x:c>
      <x:c r="C672" t="str">
        <x:v>K Neighbour</x:v>
      </x:c>
      <x:c r="D672" t="str">
        <x:v>Permanent</x:v>
      </x:c>
      <x:c r="E672" t="str">
        <x:v>Croydon</x:v>
      </x:c>
      <x:c r="F672" t="str">
        <x:v>Operative Skilled</x:v>
      </x:c>
      <x:c r="G672" t="str">
        <x:v>393361E</x:v>
      </x:c>
      <x:c r="H672" t="str">
        <x:v>The Quadrant</x:v>
      </x:c>
      <x:c r="I672" s="22" t="n">
        <x:v>7.5</x:v>
      </x:c>
      <x:c r="J672" t="str">
        <x:v>Worked</x:v>
      </x:c>
      <x:c r="K672" t="str">
        <x:v>Worked: 1 record(s) | Branch: Croydon | Role: Operative Skilled | Jobs: 393361E | Customers: The Quadrant | Hours: 7.5</x:v>
      </x:c>
      <x:c r="L672" t="str">
        <x:v>Include</x:v>
      </x:c>
    </x:row>
    <x:row r="673">
      <x:c r="A673" t="str">
        <x:v>K Neighbour|2026-07-15</x:v>
      </x:c>
      <x:c r="B673" s="888" t="n">
        <x:v>46218</x:v>
      </x:c>
      <x:c r="C673" t="str">
        <x:v>K Neighbour</x:v>
      </x:c>
      <x:c r="D673" t="str">
        <x:v>Permanent</x:v>
      </x:c>
      <x:c r="E673" t="str">
        <x:v>Croydon</x:v>
      </x:c>
      <x:c r="F673" t="str">
        <x:v>Operative Skilled</x:v>
      </x:c>
      <x:c r="G673" t="str">
        <x:v>393361E</x:v>
      </x:c>
      <x:c r="H673" t="str">
        <x:v>The Quadrant</x:v>
      </x:c>
      <x:c r="I673" s="22" t="n">
        <x:v>8</x:v>
      </x:c>
      <x:c r="J673" t="str">
        <x:v>Worked</x:v>
      </x:c>
      <x:c r="K673" t="str">
        <x:v>Worked: 1 record(s) | Branch: Croydon | Role: Operative Skilled | Jobs: 393361E | Customers: The Quadrant | Hours: 8.0</x:v>
      </x:c>
      <x:c r="L673" t="str">
        <x:v>Include</x:v>
      </x:c>
    </x:row>
    <x:row r="674">
      <x:c r="A674" t="str">
        <x:v>K Neighbour|2026-07-16</x:v>
      </x:c>
      <x:c r="B674" s="888" t="n">
        <x:v>46219</x:v>
      </x:c>
      <x:c r="C674" t="str">
        <x:v>K Neighbour</x:v>
      </x:c>
      <x:c r="D674" t="str">
        <x:v>Permanent</x:v>
      </x:c>
      <x:c r="E674" t="str">
        <x:v>Croydon</x:v>
      </x:c>
      <x:c r="F674" t="str">
        <x:v>Operative Skilled</x:v>
      </x:c>
      <x:c r="G674" t="str">
        <x:v>401992B</x:v>
      </x:c>
      <x:c r="H674" t="str">
        <x:v>The Bible Society</x:v>
      </x:c>
      <x:c r="I674" s="22" t="n">
        <x:v>6</x:v>
      </x:c>
      <x:c r="J674" t="str">
        <x:v>Worked</x:v>
      </x:c>
      <x:c r="K674" t="str">
        <x:v>Worked: 1 record(s) | Branch: Croydon | Role: Operative Skilled | Jobs: 401992B | Customers: The Bible Society | Hours: 6.0</x:v>
      </x:c>
      <x:c r="L674" t="str">
        <x:v>Include</x:v>
      </x:c>
    </x:row>
    <x:row r="675">
      <x:c r="A675" t="str">
        <x:v>K Olajide|2026-07-01</x:v>
      </x:c>
      <x:c r="B675" s="888" t="n">
        <x:v>46204</x:v>
      </x:c>
      <x:c r="C675" t="str">
        <x:v>K Olajide</x:v>
      </x:c>
      <x:c r="D675" t="str">
        <x:v>Permanent</x:v>
      </x:c>
      <x:c r="E675" t="str">
        <x:v>Thurrock</x:v>
      </x:c>
      <x:c r="F675" t="str">
        <x:v>Operative Porter</x:v>
      </x:c>
      <x:c r="G675" t="str">
        <x:v>403162</x:v>
      </x:c>
      <x:c r="H675" t="str">
        <x:v>Bank of America Merrill Lynch</x:v>
      </x:c>
      <x:c r="I675" s="22" t="n">
        <x:v>8.5</x:v>
      </x:c>
      <x:c r="J675" t="str">
        <x:v>Worked</x:v>
      </x:c>
      <x:c r="K675" t="str">
        <x:v>Worked: 1 record(s) | Branch: Thurrock | Role: Operative Porter | Jobs: 403162 | Customers: Bank of America Merrill Lynch | Hours: 8.5</x:v>
      </x:c>
      <x:c r="L675" t="str">
        <x:v>Include</x:v>
      </x:c>
    </x:row>
    <x:row r="676">
      <x:c r="A676" t="str">
        <x:v>K Olajide|2026-07-02</x:v>
      </x:c>
      <x:c r="B676" s="888" t="n">
        <x:v>46205</x:v>
      </x:c>
      <x:c r="C676" t="str">
        <x:v>K Olajide</x:v>
      </x:c>
      <x:c r="D676" t="str">
        <x:v>Permanent</x:v>
      </x:c>
      <x:c r="E676" t="str">
        <x:v>Thurrock</x:v>
      </x:c>
      <x:c r="F676" t="str">
        <x:v>Operative Porter</x:v>
      </x:c>
      <x:c r="G676" t="str">
        <x:v>402483</x:v>
      </x:c>
      <x:c r="H676" t="str">
        <x:v>Accenture UK Ltd</x:v>
      </x:c>
      <x:c r="I676" s="22" t="n">
        <x:v>8.5</x:v>
      </x:c>
      <x:c r="J676" t="str">
        <x:v>Worked</x:v>
      </x:c>
      <x:c r="K676" t="str">
        <x:v>Worked: 1 record(s) | Branch: Thurrock | Role: Operative Porter | Jobs: 402483 | Customers: Accenture UK Ltd | Hours: 8.5</x:v>
      </x:c>
      <x:c r="L676" t="str">
        <x:v>Include</x:v>
      </x:c>
    </x:row>
    <x:row r="677">
      <x:c r="A677" t="str">
        <x:v>K Olajide|2026-07-03</x:v>
      </x:c>
      <x:c r="B677" s="888" t="n">
        <x:v>46206</x:v>
      </x:c>
      <x:c r="C677" t="str">
        <x:v>K Olajide</x:v>
      </x:c>
      <x:c r="D677" t="str">
        <x:v>Permanent</x:v>
      </x:c>
      <x:c r="E677" t="str">
        <x:v>Thurrock</x:v>
      </x:c>
      <x:c r="F677" t="str">
        <x:v>Operative Porter</x:v>
      </x:c>
      <x:c r="G677" t="str">
        <x:v>402483</x:v>
      </x:c>
      <x:c r="H677" t="str">
        <x:v>Accenture UK Ltd</x:v>
      </x:c>
      <x:c r="I677" s="22" t="n">
        <x:v>8.5</x:v>
      </x:c>
      <x:c r="J677" t="str">
        <x:v>Worked</x:v>
      </x:c>
      <x:c r="K677" t="str">
        <x:v>Worked: 1 record(s) | Branch: Thurrock | Role: Operative Porter | Jobs: 402483 | Customers: Accenture UK Ltd | Hours: 8.5</x:v>
      </x:c>
      <x:c r="L677" t="str">
        <x:v>Include</x:v>
      </x:c>
    </x:row>
    <x:row r="678">
      <x:c r="A678" t="str">
        <x:v>K Olajide|2026-07-04</x:v>
      </x:c>
      <x:c r="B678" s="888" t="n">
        <x:v>46207</x:v>
      </x:c>
      <x:c r="C678" t="str">
        <x:v>K Olajide</x:v>
      </x:c>
      <x:c r="D678" t="str">
        <x:v>Permanent</x:v>
      </x:c>
      <x:c r="E678" t="str">
        <x:v>Thurrock</x:v>
      </x:c>
      <x:c r="F678" t="str">
        <x:v>Operative Porter</x:v>
      </x:c>
      <x:c r="G678" t="str">
        <x:v>402765</x:v>
      </x:c>
      <x:c r="H678" t="str">
        <x:v>Apple Europe Ltd</x:v>
      </x:c>
      <x:c r="I678" s="22" t="n">
        <x:v>8.5</x:v>
      </x:c>
      <x:c r="J678" t="str">
        <x:v>Worked</x:v>
      </x:c>
      <x:c r="K678" t="str">
        <x:v>Worked: 1 record(s) | Branch: Thurrock | Role: Operative Porter | Jobs: 402765 | Customers: Apple Europe Ltd | Hours: 8.5</x:v>
      </x:c>
      <x:c r="L678" t="str">
        <x:v>Include</x:v>
      </x:c>
    </x:row>
    <x:row r="679">
      <x:c r="A679" t="str">
        <x:v>K Olajide|2026-07-06</x:v>
      </x:c>
      <x:c r="B679" s="888" t="n">
        <x:v>46209</x:v>
      </x:c>
      <x:c r="C679" t="str">
        <x:v>K Olajide</x:v>
      </x:c>
      <x:c r="D679" t="str">
        <x:v>Permanent</x:v>
      </x:c>
      <x:c r="E679" t="str">
        <x:v>Thurrock</x:v>
      </x:c>
      <x:c r="F679" t="str">
        <x:v>Operative Porter</x:v>
      </x:c>
      <x:c r="G679" t="str">
        <x:v>402483</x:v>
      </x:c>
      <x:c r="H679" t="str">
        <x:v>Accenture UK Ltd</x:v>
      </x:c>
      <x:c r="I679" s="22" t="n">
        <x:v>8.5</x:v>
      </x:c>
      <x:c r="J679" t="str">
        <x:v>Worked</x:v>
      </x:c>
      <x:c r="K679" t="str">
        <x:v>Worked: 1 record(s) | Branch: Thurrock | Role: Operative Porter | Jobs: 402483 | Customers: Accenture UK Ltd | Hours: 8.5</x:v>
      </x:c>
      <x:c r="L679" t="str">
        <x:v>Include</x:v>
      </x:c>
    </x:row>
    <x:row r="680">
      <x:c r="A680" t="str">
        <x:v>K Olajide|2026-07-07</x:v>
      </x:c>
      <x:c r="B680" s="888" t="n">
        <x:v>46210</x:v>
      </x:c>
      <x:c r="C680" t="str">
        <x:v>K Olajide</x:v>
      </x:c>
      <x:c r="D680" t="str">
        <x:v>Permanent</x:v>
      </x:c>
      <x:c r="E680" t="str">
        <x:v>Thurrock</x:v>
      </x:c>
      <x:c r="F680" t="str">
        <x:v>Operative Porter</x:v>
      </x:c>
      <x:c r="G680" t="str">
        <x:v>401175</x:v>
      </x:c>
      <x:c r="H680" t="str">
        <x:v>Hogan Lovells LLP</x:v>
      </x:c>
      <x:c r="I680" s="22" t="n">
        <x:v>10</x:v>
      </x:c>
      <x:c r="J680" t="str">
        <x:v>Worked</x:v>
      </x:c>
      <x:c r="K680" t="str">
        <x:v>Worked: 1 record(s) | Branch: Thurrock | Role: Operative Porter | Jobs: 401175 | Customers: Hogan Lovells LLP | Hours: 10.0</x:v>
      </x:c>
      <x:c r="L680" t="str">
        <x:v>Include</x:v>
      </x:c>
    </x:row>
    <x:row r="681">
      <x:c r="A681" t="str">
        <x:v>K Olajide|2026-07-08</x:v>
      </x:c>
      <x:c r="B681" s="888" t="n">
        <x:v>46211</x:v>
      </x:c>
      <x:c r="C681" t="str">
        <x:v>K Olajide</x:v>
      </x:c>
      <x:c r="D681" t="str">
        <x:v>Permanent</x:v>
      </x:c>
      <x:c r="E681" t="str">
        <x:v>Thurrock</x:v>
      </x:c>
      <x:c r="F681" t="str">
        <x:v>Operative Porter</x:v>
      </x:c>
      <x:c r="G681" t="str">
        <x:v>401175</x:v>
      </x:c>
      <x:c r="H681" t="str">
        <x:v>Hogan Lovells LLP</x:v>
      </x:c>
      <x:c r="I681" s="22" t="n">
        <x:v>10</x:v>
      </x:c>
      <x:c r="J681" t="str">
        <x:v>Worked</x:v>
      </x:c>
      <x:c r="K681" t="str">
        <x:v>Worked: 1 record(s) | Branch: Thurrock | Role: Operative Porter | Jobs: 401175 | Customers: Hogan Lovells LLP | Hours: 10.0</x:v>
      </x:c>
      <x:c r="L681" t="str">
        <x:v>Include</x:v>
      </x:c>
    </x:row>
    <x:row r="682">
      <x:c r="A682" t="str">
        <x:v>K Olajide|2026-07-09</x:v>
      </x:c>
      <x:c r="B682" s="888" t="n">
        <x:v>46212</x:v>
      </x:c>
      <x:c r="C682" t="str">
        <x:v>K Olajide</x:v>
      </x:c>
      <x:c r="D682" t="str">
        <x:v>Permanent</x:v>
      </x:c>
      <x:c r="E682" t="str">
        <x:v>Thurrock</x:v>
      </x:c>
      <x:c r="F682" t="str">
        <x:v>Operative Porter</x:v>
      </x:c>
      <x:c r="G682" t="str">
        <x:v>401175</x:v>
      </x:c>
      <x:c r="H682" t="str">
        <x:v>Hogan Lovells LLP</x:v>
      </x:c>
      <x:c r="I682" s="22" t="n">
        <x:v>9.5</x:v>
      </x:c>
      <x:c r="J682" t="str">
        <x:v>Worked</x:v>
      </x:c>
      <x:c r="K682" t="str">
        <x:v>Worked: 1 record(s) | Branch: Thurrock | Role: Operative Porter | Jobs: 401175 | Customers: Hogan Lovells LLP | Hours: 9.5</x:v>
      </x:c>
      <x:c r="L682" t="str">
        <x:v>Include</x:v>
      </x:c>
    </x:row>
    <x:row r="683">
      <x:c r="A683" t="str">
        <x:v>K Olajide|2026-07-10</x:v>
      </x:c>
      <x:c r="B683" s="888" t="n">
        <x:v>46213</x:v>
      </x:c>
      <x:c r="C683" t="str">
        <x:v>K Olajide</x:v>
      </x:c>
      <x:c r="D683" t="str">
        <x:v>Permanent</x:v>
      </x:c>
      <x:c r="E683" t="str">
        <x:v>Thurrock</x:v>
      </x:c>
      <x:c r="F683" t="str">
        <x:v>Operative Porter</x:v>
      </x:c>
      <x:c r="G683" t="str">
        <x:v>401175</x:v>
      </x:c>
      <x:c r="H683" t="str">
        <x:v>Hogan Lovells LLP</x:v>
      </x:c>
      <x:c r="I683" s="22" t="n">
        <x:v>9.5</x:v>
      </x:c>
      <x:c r="J683" t="str">
        <x:v>Worked</x:v>
      </x:c>
      <x:c r="K683" t="str">
        <x:v>Worked: 1 record(s) | Branch: Thurrock | Role: Operative Porter | Jobs: 401175 | Customers: Hogan Lovells LLP | Hours: 9.5</x:v>
      </x:c>
      <x:c r="L683" t="str">
        <x:v>Include</x:v>
      </x:c>
    </x:row>
    <x:row r="684">
      <x:c r="A684" t="str">
        <x:v>K Olajide|2026-07-13</x:v>
      </x:c>
      <x:c r="B684" s="888" t="n">
        <x:v>46216</x:v>
      </x:c>
      <x:c r="C684" t="str">
        <x:v>K Olajide</x:v>
      </x:c>
      <x:c r="D684" t="str">
        <x:v>Permanent</x:v>
      </x:c>
      <x:c r="E684" t="str">
        <x:v>Thurrock</x:v>
      </x:c>
      <x:c r="F684" t="str">
        <x:v>Operative Porter</x:v>
      </x:c>
      <x:c r="G684" t="str">
        <x:v>400275</x:v>
      </x:c>
      <x:c r="H684" t="str">
        <x:v>Apple Europe Limited</x:v>
      </x:c>
      <x:c r="I684" s="22" t="n">
        <x:v>11.5</x:v>
      </x:c>
      <x:c r="J684" t="str">
        <x:v>Worked</x:v>
      </x:c>
      <x:c r="K684" t="str">
        <x:v>Worked: 1 record(s) | Branch: Thurrock | Role: Operative Porter | Jobs: 400275 | Customers: Apple Europe Limited | Hours: 11.5</x:v>
      </x:c>
      <x:c r="L684" t="str">
        <x:v>Include</x:v>
      </x:c>
    </x:row>
    <x:row r="685">
      <x:c r="A685" t="str">
        <x:v>K Olajide|2026-07-14</x:v>
      </x:c>
      <x:c r="B685" s="888" t="n">
        <x:v>46217</x:v>
      </x:c>
      <x:c r="C685" t="str">
        <x:v>K Olajide</x:v>
      </x:c>
      <x:c r="D685" t="str">
        <x:v>Permanent</x:v>
      </x:c>
      <x:c r="E685" t="str">
        <x:v>Thurrock</x:v>
      </x:c>
      <x:c r="F685" t="str">
        <x:v>Operative Porter</x:v>
      </x:c>
      <x:c r="G685" t="str">
        <x:v>403311</x:v>
      </x:c>
      <x:c r="H685" t="str">
        <x:v>Haringey Council</x:v>
      </x:c>
      <x:c r="I685" s="22" t="n">
        <x:v>8.5</x:v>
      </x:c>
      <x:c r="J685" t="str">
        <x:v>Worked</x:v>
      </x:c>
      <x:c r="K685" t="str">
        <x:v>Worked: 1 record(s) | Branch: Thurrock | Role: Operative Porter | Jobs: 403311 | Customers: Haringey Council | Hours: 8.5</x:v>
      </x:c>
      <x:c r="L685" t="str">
        <x:v>Include</x:v>
      </x:c>
    </x:row>
    <x:row r="686">
      <x:c r="A686" t="str">
        <x:v>K Olajide|2026-07-15</x:v>
      </x:c>
      <x:c r="B686" s="888" t="n">
        <x:v>46218</x:v>
      </x:c>
      <x:c r="C686" t="str">
        <x:v>K Olajide</x:v>
      </x:c>
      <x:c r="D686" t="str">
        <x:v>Permanent</x:v>
      </x:c>
      <x:c r="E686" t="str">
        <x:v>Thurrock</x:v>
      </x:c>
      <x:c r="F686" t="str">
        <x:v>Operative Porter</x:v>
      </x:c>
      <x:c r="G686" t="str">
        <x:v>402483</x:v>
      </x:c>
      <x:c r="H686" t="str">
        <x:v>Accenture UK Ltd</x:v>
      </x:c>
      <x:c r="I686" s="22" t="n">
        <x:v>9</x:v>
      </x:c>
      <x:c r="J686" t="str">
        <x:v>Worked</x:v>
      </x:c>
      <x:c r="K686" t="str">
        <x:v>Worked: 1 record(s) | Branch: Thurrock | Role: Operative Porter | Jobs: 402483 | Customers: Accenture UK Ltd | Hours: 9.0</x:v>
      </x:c>
      <x:c r="L686" t="str">
        <x:v>Include</x:v>
      </x:c>
    </x:row>
    <x:row r="687">
      <x:c r="A687" t="str">
        <x:v>K Stappard|2026-07-02</x:v>
      </x:c>
      <x:c r="B687" s="888" t="n">
        <x:v>46205</x:v>
      </x:c>
      <x:c r="C687" t="str">
        <x:v>K Stappard</x:v>
      </x:c>
      <x:c r="D687" t="str">
        <x:v>Permanent</x:v>
      </x:c>
      <x:c r="E687" t="str">
        <x:v>Thurrock</x:v>
      </x:c>
      <x:c r="F687" t="str">
        <x:v>Operative Porter</x:v>
      </x:c>
      <x:c r="G687" t="str">
        <x:v>402287</x:v>
      </x:c>
      <x:c r="H687" t="str">
        <x:v>Accenture UK Ltd</x:v>
      </x:c>
      <x:c r="I687" s="22" t="n">
        <x:v>11.5</x:v>
      </x:c>
      <x:c r="J687" t="str">
        <x:v>Worked</x:v>
      </x:c>
      <x:c r="K687" t="str">
        <x:v>Worked: 1 record(s) | Branch: Thurrock | Role: Operative Porter | Jobs: 402287 | Customers: Accenture UK Ltd | Hours: 11.5</x:v>
      </x:c>
      <x:c r="L687" t="str">
        <x:v>Include</x:v>
      </x:c>
    </x:row>
    <x:row r="688">
      <x:c r="A688" t="str">
        <x:v>K Stappard|2026-07-03</x:v>
      </x:c>
      <x:c r="B688" s="888" t="n">
        <x:v>46206</x:v>
      </x:c>
      <x:c r="C688" t="str">
        <x:v>K Stappard</x:v>
      </x:c>
      <x:c r="D688" t="str">
        <x:v>Permanent</x:v>
      </x:c>
      <x:c r="E688" t="str">
        <x:v>Thurrock</x:v>
      </x:c>
      <x:c r="F688" t="str">
        <x:v>Operative Porter</x:v>
      </x:c>
      <x:c r="G688" t="str">
        <x:v>402287</x:v>
      </x:c>
      <x:c r="H688" t="str">
        <x:v>Accenture UK Ltd</x:v>
      </x:c>
      <x:c r="I688" s="22" t="n">
        <x:v>8.5</x:v>
      </x:c>
      <x:c r="J688" t="str">
        <x:v>Worked</x:v>
      </x:c>
      <x:c r="K688" t="str">
        <x:v>Worked: 1 record(s) | Branch: Thurrock | Role: Operative Porter | Jobs: 402287 | Customers: Accenture UK Ltd | Hours: 8.5</x:v>
      </x:c>
      <x:c r="L688" t="str">
        <x:v>Include</x:v>
      </x:c>
    </x:row>
    <x:row r="689">
      <x:c r="A689" t="str">
        <x:v>K Stappard|2026-07-04</x:v>
      </x:c>
      <x:c r="B689" s="888" t="n">
        <x:v>46207</x:v>
      </x:c>
      <x:c r="C689" t="str">
        <x:v>K Stappard</x:v>
      </x:c>
      <x:c r="D689" t="str">
        <x:v>Permanent</x:v>
      </x:c>
      <x:c r="E689" t="str">
        <x:v>Thurrock</x:v>
      </x:c>
      <x:c r="F689" t="str">
        <x:v>Operative Porter</x:v>
      </x:c>
      <x:c r="G689" t="str">
        <x:v>402287</x:v>
      </x:c>
      <x:c r="H689" t="str">
        <x:v>Accenture UK Ltd</x:v>
      </x:c>
      <x:c r="I689" s="22" t="n">
        <x:v>8.5</x:v>
      </x:c>
      <x:c r="J689" t="str">
        <x:v>Worked</x:v>
      </x:c>
      <x:c r="K689" t="str">
        <x:v>Worked: 1 record(s) | Branch: Thurrock | Role: Operative Porter | Jobs: 402287 | Customers: Accenture UK Ltd | Hours: 8.5</x:v>
      </x:c>
      <x:c r="L689" t="str">
        <x:v>Include</x:v>
      </x:c>
    </x:row>
    <x:row r="690">
      <x:c r="A690" t="str">
        <x:v>K Stappard|2026-07-05</x:v>
      </x:c>
      <x:c r="B690" s="888" t="n">
        <x:v>46208</x:v>
      </x:c>
      <x:c r="C690" t="str">
        <x:v>K Stappard</x:v>
      </x:c>
      <x:c r="D690" t="str">
        <x:v>Permanent</x:v>
      </x:c>
      <x:c r="E690" t="str">
        <x:v>Thurrock</x:v>
      </x:c>
      <x:c r="F690" t="str">
        <x:v>Operative Porter</x:v>
      </x:c>
      <x:c r="G690" t="str">
        <x:v>402287</x:v>
      </x:c>
      <x:c r="H690" t="str">
        <x:v>Accenture UK Ltd</x:v>
      </x:c>
      <x:c r="I690" s="22" t="n">
        <x:v>8.5</x:v>
      </x:c>
      <x:c r="J690" t="str">
        <x:v>Worked</x:v>
      </x:c>
      <x:c r="K690" t="str">
        <x:v>Worked: 1 record(s) | Branch: Thurrock | Role: Operative Porter | Jobs: 402287 | Customers: Accenture UK Ltd | Hours: 8.5</x:v>
      </x:c>
      <x:c r="L690" t="str">
        <x:v>Include</x:v>
      </x:c>
    </x:row>
    <x:row r="691">
      <x:c r="A691" t="str">
        <x:v>K Stappard|2026-07-06</x:v>
      </x:c>
      <x:c r="B691" s="888" t="n">
        <x:v>46209</x:v>
      </x:c>
      <x:c r="C691" t="str">
        <x:v>K Stappard</x:v>
      </x:c>
      <x:c r="D691" t="str">
        <x:v>Permanent</x:v>
      </x:c>
      <x:c r="E691" t="str">
        <x:v>Thurrock</x:v>
      </x:c>
      <x:c r="F691" t="str">
        <x:v>Operative Porter</x:v>
      </x:c>
      <x:c r="G691" t="str">
        <x:v>402287</x:v>
      </x:c>
      <x:c r="H691" t="str">
        <x:v>Accenture UK Ltd</x:v>
      </x:c>
      <x:c r="I691" s="22" t="n">
        <x:v>11.5</x:v>
      </x:c>
      <x:c r="J691" t="str">
        <x:v>Worked</x:v>
      </x:c>
      <x:c r="K691" t="str">
        <x:v>Worked: 1 record(s) | Branch: Thurrock | Role: Operative Porter | Jobs: 402287 | Customers: Accenture UK Ltd | Hours: 11.5</x:v>
      </x:c>
      <x:c r="L691" t="str">
        <x:v>Include</x:v>
      </x:c>
    </x:row>
    <x:row r="692">
      <x:c r="A692" t="str">
        <x:v>K Stappard|2026-07-07</x:v>
      </x:c>
      <x:c r="B692" s="888" t="n">
        <x:v>46210</x:v>
      </x:c>
      <x:c r="C692" t="str">
        <x:v>K Stappard</x:v>
      </x:c>
      <x:c r="D692" t="str">
        <x:v>Permanent</x:v>
      </x:c>
      <x:c r="E692" t="str">
        <x:v>Thurrock</x:v>
      </x:c>
      <x:c r="F692" t="str">
        <x:v>Operative Porter</x:v>
      </x:c>
      <x:c r="G692" t="str">
        <x:v>402575</x:v>
      </x:c>
      <x:c r="H692" t="str">
        <x:v>Latham &amp; Watkins</x:v>
      </x:c>
      <x:c r="I692" s="22" t="n">
        <x:v>8.5</x:v>
      </x:c>
      <x:c r="J692" t="str">
        <x:v>Worked</x:v>
      </x:c>
      <x:c r="K692" t="str">
        <x:v>Worked: 1 record(s) | Branch: Thurrock | Role: Operative Porter | Jobs: 402575 | Customers: Latham &amp; Watkins | Hours: 8.5</x:v>
      </x:c>
      <x:c r="L692" t="str">
        <x:v>Include</x:v>
      </x:c>
    </x:row>
    <x:row r="693">
      <x:c r="A693" t="str">
        <x:v>K Stappard|2026-07-08</x:v>
      </x:c>
      <x:c r="B693" s="888" t="n">
        <x:v>46211</x:v>
      </x:c>
      <x:c r="C693" t="str">
        <x:v>K Stappard</x:v>
      </x:c>
      <x:c r="D693" t="str">
        <x:v>Permanent</x:v>
      </x:c>
      <x:c r="E693" t="str">
        <x:v>Thurrock</x:v>
      </x:c>
      <x:c r="F693" t="str">
        <x:v>Operative Porter</x:v>
      </x:c>
      <x:c r="G693" t="str">
        <x:v>399620</x:v>
      </x:c>
      <x:c r="H693" t="str">
        <x:v>Accenture UK Ltd</x:v>
      </x:c>
      <x:c r="I693" s="22" t="n">
        <x:v>7</x:v>
      </x:c>
      <x:c r="J693" t="str">
        <x:v>Worked</x:v>
      </x:c>
      <x:c r="K693" t="str">
        <x:v>Worked: 1 record(s) | Branch: Thurrock | Role: Operative Porter | Jobs: 399620 | Customers: Accenture UK Ltd | Hours: 7.0</x:v>
      </x:c>
      <x:c r="L693" t="str">
        <x:v>Include</x:v>
      </x:c>
    </x:row>
    <x:row r="694">
      <x:c r="A694" t="str">
        <x:v>K Stappard|2026-07-09</x:v>
      </x:c>
      <x:c r="B694" s="888" t="n">
        <x:v>46212</x:v>
      </x:c>
      <x:c r="C694" t="str">
        <x:v>K Stappard</x:v>
      </x:c>
      <x:c r="D694" t="str">
        <x:v>Permanent</x:v>
      </x:c>
      <x:c r="E694" t="str">
        <x:v>Thurrock</x:v>
      </x:c>
      <x:c r="F694" t="str">
        <x:v>Operative Skilled</x:v>
      </x:c>
      <x:c r="G694" t="str">
        <x:v>402929</x:v>
      </x:c>
      <x:c r="H694" t="str">
        <x:v>Cadwalader Wickersham &amp; Taft LLP</x:v>
      </x:c>
      <x:c r="I694" s="22" t="n">
        <x:v>7.5</x:v>
      </x:c>
      <x:c r="J694" t="str">
        <x:v>Worked</x:v>
      </x:c>
      <x:c r="K694" t="str">
        <x:v>Worked: 1 record(s) | Branch: Thurrock | Role: Operative Skilled | Jobs: 402929 | Customers: Cadwalader Wickersham &amp; Taft LLP | Hours: 7.5</x:v>
      </x:c>
      <x:c r="L694" t="str">
        <x:v>Include</x:v>
      </x:c>
    </x:row>
    <x:row r="695">
      <x:c r="A695" t="str">
        <x:v>K Stappard|2026-07-10</x:v>
      </x:c>
      <x:c r="B695" s="888" t="n">
        <x:v>46213</x:v>
      </x:c>
      <x:c r="C695" t="str">
        <x:v>K Stappard</x:v>
      </x:c>
      <x:c r="D695" t="str">
        <x:v>Permanent</x:v>
      </x:c>
      <x:c r="E695" t="str">
        <x:v>Thurrock</x:v>
      </x:c>
      <x:c r="F695" t="str">
        <x:v>Operative Porter</x:v>
      </x:c>
      <x:c r="G695" t="str">
        <x:v>402575</x:v>
      </x:c>
      <x:c r="H695" t="str">
        <x:v>Latham &amp; Watkins</x:v>
      </x:c>
      <x:c r="I695" s="22" t="n">
        <x:v>10</x:v>
      </x:c>
      <x:c r="J695" t="str">
        <x:v>Worked</x:v>
      </x:c>
      <x:c r="K695" t="str">
        <x:v>Worked: 1 record(s) | Branch: Thurrock | Role: Operative Porter | Jobs: 402575 | Customers: Latham &amp; Watkins | Hours: 10.0</x:v>
      </x:c>
      <x:c r="L695" t="str">
        <x:v>Include</x:v>
      </x:c>
    </x:row>
    <x:row r="696">
      <x:c r="A696" t="str">
        <x:v>K Stappard|2026-07-13</x:v>
      </x:c>
      <x:c r="B696" s="888" t="n">
        <x:v>46216</x:v>
      </x:c>
      <x:c r="C696" t="str">
        <x:v>K Stappard</x:v>
      </x:c>
      <x:c r="D696" t="str">
        <x:v>Permanent</x:v>
      </x:c>
      <x:c r="E696" t="str">
        <x:v>Thurrock</x:v>
      </x:c>
      <x:c r="F696" t="str">
        <x:v>Operative Porter</x:v>
      </x:c>
      <x:c r="G696" t="str">
        <x:v>402483</x:v>
      </x:c>
      <x:c r="H696" t="str">
        <x:v>Accenture UK Ltd</x:v>
      </x:c>
      <x:c r="I696" s="22" t="n">
        <x:v>8.5</x:v>
      </x:c>
      <x:c r="J696" t="str">
        <x:v>Worked</x:v>
      </x:c>
      <x:c r="K696" t="str">
        <x:v>Worked: 1 record(s) | Branch: Thurrock | Role: Operative Porter | Jobs: 402483 | Customers: Accenture UK Ltd | Hours: 8.5</x:v>
      </x:c>
      <x:c r="L696" t="str">
        <x:v>Include</x:v>
      </x:c>
    </x:row>
    <x:row r="697">
      <x:c r="A697" t="str">
        <x:v>K Stappard|2026-07-14</x:v>
      </x:c>
      <x:c r="B697" s="888" t="n">
        <x:v>46217</x:v>
      </x:c>
      <x:c r="C697" t="str">
        <x:v>K Stappard</x:v>
      </x:c>
      <x:c r="D697" t="str">
        <x:v>Permanent</x:v>
      </x:c>
      <x:c r="E697" t="str">
        <x:v>Thurrock</x:v>
      </x:c>
      <x:c r="F697" t="str">
        <x:v>Operative Porter</x:v>
      </x:c>
      <x:c r="G697" t="str">
        <x:v>402575</x:v>
      </x:c>
      <x:c r="H697" t="str">
        <x:v>Latham &amp; Watkins</x:v>
      </x:c>
      <x:c r="I697" s="22" t="n">
        <x:v>8.5</x:v>
      </x:c>
      <x:c r="J697" t="str">
        <x:v>Worked</x:v>
      </x:c>
      <x:c r="K697" t="str">
        <x:v>Worked: 1 record(s) | Branch: Thurrock | Role: Operative Porter | Jobs: 402575 | Customers: Latham &amp; Watkins | Hours: 8.5</x:v>
      </x:c>
      <x:c r="L697" t="str">
        <x:v>Include</x:v>
      </x:c>
    </x:row>
    <x:row r="698">
      <x:c r="A698" t="str">
        <x:v>K Stappard|2026-07-15</x:v>
      </x:c>
      <x:c r="B698" s="888" t="n">
        <x:v>46218</x:v>
      </x:c>
      <x:c r="C698" t="str">
        <x:v>K Stappard</x:v>
      </x:c>
      <x:c r="D698" t="str">
        <x:v>Permanent</x:v>
      </x:c>
      <x:c r="E698" t="str">
        <x:v>Thurrock</x:v>
      </x:c>
      <x:c r="F698" t="str">
        <x:v>Operative Porter</x:v>
      </x:c>
      <x:c r="G698" t="str">
        <x:v>402483</x:v>
      </x:c>
      <x:c r="H698" t="str">
        <x:v>Accenture UK Ltd</x:v>
      </x:c>
      <x:c r="I698" s="22" t="n">
        <x:v>9</x:v>
      </x:c>
      <x:c r="J698" t="str">
        <x:v>Worked</x:v>
      </x:c>
      <x:c r="K698" t="str">
        <x:v>Worked: 1 record(s) | Branch: Thurrock | Role: Operative Porter | Jobs: 402483 | Customers: Accenture UK Ltd | Hours: 9.0</x:v>
      </x:c>
      <x:c r="L698" t="str">
        <x:v>Include</x:v>
      </x:c>
    </x:row>
    <x:row r="699">
      <x:c r="A699" t="str">
        <x:v>K Stappard|2026-07-16</x:v>
      </x:c>
      <x:c r="B699" s="888" t="n">
        <x:v>46219</x:v>
      </x:c>
      <x:c r="C699" t="str">
        <x:v>K Stappard</x:v>
      </x:c>
      <x:c r="D699" t="str">
        <x:v>Permanent</x:v>
      </x:c>
      <x:c r="E699" t="str">
        <x:v>Thurrock</x:v>
      </x:c>
      <x:c r="F699" t="str">
        <x:v>Operative Porter</x:v>
      </x:c>
      <x:c r="G699" t="str">
        <x:v>402575</x:v>
      </x:c>
      <x:c r="H699" t="str">
        <x:v>Latham &amp; Watkins</x:v>
      </x:c>
      <x:c r="I699" s="22" t="n">
        <x:v>8.5</x:v>
      </x:c>
      <x:c r="J699" t="str">
        <x:v>Worked</x:v>
      </x:c>
      <x:c r="K699" t="str">
        <x:v>Worked: 1 record(s) | Branch: Thurrock | Role: Operative Porter | Jobs: 402575 | Customers: Latham &amp; Watkins | Hours: 8.5</x:v>
      </x:c>
      <x:c r="L699" t="str">
        <x:v>Include</x:v>
      </x:c>
    </x:row>
    <x:row r="700">
      <x:c r="A700" t="str">
        <x:v>Kaspar Dumpis|2026-07-06</x:v>
      </x:c>
      <x:c r="B700" s="888" t="n">
        <x:v>46209</x:v>
      </x:c>
      <x:c r="C700" t="str">
        <x:v>Kaspar Dumpis</x:v>
      </x:c>
      <x:c r="D700" t="str">
        <x:v>Permanent</x:v>
      </x:c>
      <x:c r="E700" t="str">
        <x:v>Thurrock</x:v>
      </x:c>
      <x:c r="F700" t="str">
        <x:v>Warehouse</x:v>
      </x:c>
      <x:c r="G700" t="str">
        <x:v>363792D</x:v>
      </x:c>
      <x:c r="H700" t="str">
        <x:v>Thurrock Warehouse</x:v>
      </x:c>
      <x:c r="I700" s="22" t="n">
        <x:v>9</x:v>
      </x:c>
      <x:c r="J700" t="str">
        <x:v>Worked</x:v>
      </x:c>
      <x:c r="K700" t="str">
        <x:v>Worked: 1 record(s) | Branch: Thurrock | Role: Warehouse | Jobs: 363792D | Customers: Thurrock Warehouse | Hours: 9.0</x:v>
      </x:c>
      <x:c r="L700" t="str">
        <x:v>Include</x:v>
      </x:c>
    </x:row>
    <x:row r="701">
      <x:c r="A701" t="str">
        <x:v>Kaspar Dumpis|2026-07-07</x:v>
      </x:c>
      <x:c r="B701" s="888" t="n">
        <x:v>46210</x:v>
      </x:c>
      <x:c r="C701" t="str">
        <x:v>Kaspar Dumpis</x:v>
      </x:c>
      <x:c r="D701" t="str">
        <x:v>Permanent</x:v>
      </x:c>
      <x:c r="E701" t="str">
        <x:v>Thurrock</x:v>
      </x:c>
      <x:c r="F701" t="str">
        <x:v>Warehouse</x:v>
      </x:c>
      <x:c r="G701" t="str">
        <x:v>363792D</x:v>
      </x:c>
      <x:c r="H701" t="str">
        <x:v>Thurrock Warehouse</x:v>
      </x:c>
      <x:c r="I701" s="22" t="n">
        <x:v>9</x:v>
      </x:c>
      <x:c r="J701" t="str">
        <x:v>Worked</x:v>
      </x:c>
      <x:c r="K701" t="str">
        <x:v>Worked: 1 record(s) | Branch: Thurrock | Role: Warehouse | Jobs: 363792D | Customers: Thurrock Warehouse | Hours: 9.0</x:v>
      </x:c>
      <x:c r="L701" t="str">
        <x:v>Include</x:v>
      </x:c>
    </x:row>
    <x:row r="702">
      <x:c r="A702" t="str">
        <x:v>Kaspar Dumpis|2026-07-08</x:v>
      </x:c>
      <x:c r="B702" s="888" t="n">
        <x:v>46211</x:v>
      </x:c>
      <x:c r="C702" t="str">
        <x:v>Kaspar Dumpis</x:v>
      </x:c>
      <x:c r="D702" t="str">
        <x:v>Permanent</x:v>
      </x:c>
      <x:c r="E702" t="str">
        <x:v>Thurrock</x:v>
      </x:c>
      <x:c r="F702" t="str">
        <x:v>Warehouse</x:v>
      </x:c>
      <x:c r="G702" t="str">
        <x:v>363792D</x:v>
      </x:c>
      <x:c r="H702" t="str">
        <x:v>Thurrock Warehouse</x:v>
      </x:c>
      <x:c r="I702" s="22" t="n">
        <x:v>9</x:v>
      </x:c>
      <x:c r="J702" t="str">
        <x:v>Worked</x:v>
      </x:c>
      <x:c r="K702" t="str">
        <x:v>Worked: 1 record(s) | Branch: Thurrock | Role: Warehouse | Jobs: 363792D | Customers: Thurrock Warehouse | Hours: 9.0</x:v>
      </x:c>
      <x:c r="L702" t="str">
        <x:v>Include</x:v>
      </x:c>
    </x:row>
    <x:row r="703">
      <x:c r="A703" t="str">
        <x:v>Kaspar Dumpis|2026-07-09</x:v>
      </x:c>
      <x:c r="B703" s="888" t="n">
        <x:v>46212</x:v>
      </x:c>
      <x:c r="C703" t="str">
        <x:v>Kaspar Dumpis</x:v>
      </x:c>
      <x:c r="D703" t="str">
        <x:v>Permanent</x:v>
      </x:c>
      <x:c r="E703" t="str">
        <x:v>Thurrock</x:v>
      </x:c>
      <x:c r="F703" t="str">
        <x:v>Warehouse</x:v>
      </x:c>
      <x:c r="G703" t="str">
        <x:v>363792D</x:v>
      </x:c>
      <x:c r="H703" t="str">
        <x:v>Thurrock Warehouse</x:v>
      </x:c>
      <x:c r="I703" s="22" t="n">
        <x:v>9</x:v>
      </x:c>
      <x:c r="J703" t="str">
        <x:v>Worked</x:v>
      </x:c>
      <x:c r="K703" t="str">
        <x:v>Worked: 1 record(s) | Branch: Thurrock | Role: Warehouse | Jobs: 363792D | Customers: Thurrock Warehouse | Hours: 9.0</x:v>
      </x:c>
      <x:c r="L703" t="str">
        <x:v>Include</x:v>
      </x:c>
    </x:row>
    <x:row r="704">
      <x:c r="A704" t="str">
        <x:v>Kaspar Dumpis|2026-07-10</x:v>
      </x:c>
      <x:c r="B704" s="888" t="n">
        <x:v>46213</x:v>
      </x:c>
      <x:c r="C704" t="str">
        <x:v>Kaspar Dumpis</x:v>
      </x:c>
      <x:c r="D704" t="str">
        <x:v>Permanent</x:v>
      </x:c>
      <x:c r="E704" t="str">
        <x:v>Thurrock</x:v>
      </x:c>
      <x:c r="F704" t="str">
        <x:v>Warehouse</x:v>
      </x:c>
      <x:c r="G704" t="str">
        <x:v>363792D</x:v>
      </x:c>
      <x:c r="H704" t="str">
        <x:v>Thurrock Warehouse</x:v>
      </x:c>
      <x:c r="I704" s="22" t="n">
        <x:v>9</x:v>
      </x:c>
      <x:c r="J704" t="str">
        <x:v>Worked</x:v>
      </x:c>
      <x:c r="K704" t="str">
        <x:v>Worked: 1 record(s) | Branch: Thurrock | Role: Warehouse | Jobs: 363792D | Customers: Thurrock Warehouse | Hours: 9.0</x:v>
      </x:c>
      <x:c r="L704" t="str">
        <x:v>Include</x:v>
      </x:c>
    </x:row>
    <x:row r="705">
      <x:c r="A705" t="str">
        <x:v>Kaspar Dumpis|2026-07-14</x:v>
      </x:c>
      <x:c r="B705" s="888" t="n">
        <x:v>46217</x:v>
      </x:c>
      <x:c r="C705" t="str">
        <x:v>Kaspar Dumpis</x:v>
      </x:c>
      <x:c r="D705" t="str">
        <x:v>Permanent</x:v>
      </x:c>
      <x:c r="E705" t="str">
        <x:v>Thurrock</x:v>
      </x:c>
      <x:c r="F705" t="str">
        <x:v>Warehouse</x:v>
      </x:c>
      <x:c r="G705" t="str">
        <x:v>363792D</x:v>
      </x:c>
      <x:c r="H705" t="str">
        <x:v>Thurrock Warehouse</x:v>
      </x:c>
      <x:c r="I705" s="22" t="n">
        <x:v>9</x:v>
      </x:c>
      <x:c r="J705" t="str">
        <x:v>Worked</x:v>
      </x:c>
      <x:c r="K705" t="str">
        <x:v>Worked: 1 record(s) | Branch: Thurrock | Role: Warehouse | Jobs: 363792D | Customers: Thurrock Warehouse | Hours: 9.0</x:v>
      </x:c>
      <x:c r="L705" t="str">
        <x:v>Include</x:v>
      </x:c>
    </x:row>
    <x:row r="706">
      <x:c r="A706" t="str">
        <x:v>Kaspar Dumpis|2026-07-15</x:v>
      </x:c>
      <x:c r="B706" s="888" t="n">
        <x:v>46218</x:v>
      </x:c>
      <x:c r="C706" t="str">
        <x:v>Kaspar Dumpis</x:v>
      </x:c>
      <x:c r="D706" t="str">
        <x:v>Permanent</x:v>
      </x:c>
      <x:c r="E706" t="str">
        <x:v>Thurrock</x:v>
      </x:c>
      <x:c r="F706" t="str">
        <x:v>Warehouse</x:v>
      </x:c>
      <x:c r="G706" t="str">
        <x:v>363792D</x:v>
      </x:c>
      <x:c r="H706" t="str">
        <x:v>Thurrock Warehouse</x:v>
      </x:c>
      <x:c r="I706" s="22" t="n">
        <x:v>9</x:v>
      </x:c>
      <x:c r="J706" t="str">
        <x:v>Worked</x:v>
      </x:c>
      <x:c r="K706" t="str">
        <x:v>Worked: 1 record(s) | Branch: Thurrock | Role: Warehouse | Jobs: 363792D | Customers: Thurrock Warehouse | Hours: 9.0</x:v>
      </x:c>
      <x:c r="L706" t="str">
        <x:v>Include</x:v>
      </x:c>
    </x:row>
    <x:row r="707">
      <x:c r="A707" t="str">
        <x:v>Kevin McKnight|2026-07-01</x:v>
      </x:c>
      <x:c r="B707" s="888" t="n">
        <x:v>46204</x:v>
      </x:c>
      <x:c r="C707" t="str">
        <x:v>Kevin McKnight</x:v>
      </x:c>
      <x:c r="D707" t="str">
        <x:v>Permanent</x:v>
      </x:c>
      <x:c r="E707" t="str">
        <x:v>Thurrock</x:v>
      </x:c>
      <x:c r="F707" t="str">
        <x:v>Operative Skilled</x:v>
      </x:c>
      <x:c r="G707" t="str">
        <x:v>399438</x:v>
      </x:c>
      <x:c r="H707" t="str">
        <x:v>Harrow Green Thurrock M/W use only</x:v>
      </x:c>
      <x:c r="I707" s="22" t="n">
        <x:v>9</x:v>
      </x:c>
      <x:c r="J707" t="str">
        <x:v>Worked</x:v>
      </x:c>
      <x:c r="K707" t="str">
        <x:v>Worked: 1 record(s) | Branch: Thurrock | Role: Operative Skilled | Jobs: 399438 | Customers: Harrow Green Thurrock M/W use only | Hours: 9.0</x:v>
      </x:c>
      <x:c r="L707" t="str">
        <x:v>Include</x:v>
      </x:c>
    </x:row>
    <x:row r="708">
      <x:c r="A708" t="str">
        <x:v>Kevin McKnight|2026-07-03</x:v>
      </x:c>
      <x:c r="B708" s="888" t="n">
        <x:v>46206</x:v>
      </x:c>
      <x:c r="C708" t="str">
        <x:v>Kevin McKnight</x:v>
      </x:c>
      <x:c r="D708" t="str">
        <x:v>Permanent</x:v>
      </x:c>
      <x:c r="E708" t="str">
        <x:v>Thurrock</x:v>
      </x:c>
      <x:c r="F708" t="str">
        <x:v>Operative Porter</x:v>
      </x:c>
      <x:c r="G708"/>
      <x:c r="H708"/>
      <x:c r="I708" s="22" t="n">
        <x:v>0</x:v>
      </x:c>
      <x:c r="J708" t="str">
        <x:v>Annual leave</x:v>
      </x:c>
      <x:c r="K708" t="str">
        <x:v>Leave: Annual Leave (Hours) | Branch: Thurrock | Role: Operative Porter</x:v>
      </x:c>
      <x:c r="L708" t="str">
        <x:v>Include</x:v>
      </x:c>
    </x:row>
    <x:row r="709">
      <x:c r="A709" t="str">
        <x:v>Kevin McKnight|2026-07-06</x:v>
      </x:c>
      <x:c r="B709" s="888" t="n">
        <x:v>46209</x:v>
      </x:c>
      <x:c r="C709" t="str">
        <x:v>Kevin McKnight</x:v>
      </x:c>
      <x:c r="D709" t="str">
        <x:v>Permanent</x:v>
      </x:c>
      <x:c r="E709" t="str">
        <x:v>Thurrock</x:v>
      </x:c>
      <x:c r="F709" t="str">
        <x:v>Operative Porter</x:v>
      </x:c>
      <x:c r="G709"/>
      <x:c r="H709"/>
      <x:c r="I709" s="22" t="n">
        <x:v>0</x:v>
      </x:c>
      <x:c r="J709" t="str">
        <x:v>Annual leave</x:v>
      </x:c>
      <x:c r="K709" t="str">
        <x:v>Leave: Annual Leave (Hours) | Branch: Thurrock | Role: Operative Porter</x:v>
      </x:c>
      <x:c r="L709" t="str">
        <x:v>Include</x:v>
      </x:c>
    </x:row>
    <x:row r="710">
      <x:c r="A710" t="str">
        <x:v>Kevin McKnight|2026-07-07</x:v>
      </x:c>
      <x:c r="B710" s="888" t="n">
        <x:v>46210</x:v>
      </x:c>
      <x:c r="C710" t="str">
        <x:v>Kevin McKnight</x:v>
      </x:c>
      <x:c r="D710" t="str">
        <x:v>Permanent</x:v>
      </x:c>
      <x:c r="E710" t="str">
        <x:v>Thurrock</x:v>
      </x:c>
      <x:c r="F710" t="str">
        <x:v>Operative Skilled</x:v>
      </x:c>
      <x:c r="G710" t="str">
        <x:v>399438</x:v>
      </x:c>
      <x:c r="H710" t="str">
        <x:v>Harrow Green Thurrock M/W use only</x:v>
      </x:c>
      <x:c r="I710" s="22" t="n">
        <x:v>9</x:v>
      </x:c>
      <x:c r="J710" t="str">
        <x:v>Worked</x:v>
      </x:c>
      <x:c r="K710" t="str">
        <x:v>Worked: 1 record(s) | Branch: Thurrock | Role: Operative Skilled | Jobs: 399438 | Customers: Harrow Green Thurrock M/W use only | Hours: 9.0</x:v>
      </x:c>
      <x:c r="L710" t="str">
        <x:v>Include</x:v>
      </x:c>
    </x:row>
    <x:row r="711">
      <x:c r="A711" t="str">
        <x:v>Kevin McKnight|2026-07-08</x:v>
      </x:c>
      <x:c r="B711" s="888" t="n">
        <x:v>46211</x:v>
      </x:c>
      <x:c r="C711" t="str">
        <x:v>Kevin McKnight</x:v>
      </x:c>
      <x:c r="D711" t="str">
        <x:v>Permanent</x:v>
      </x:c>
      <x:c r="E711" t="str">
        <x:v>Thurrock</x:v>
      </x:c>
      <x:c r="F711" t="str">
        <x:v>Operative Skilled</x:v>
      </x:c>
      <x:c r="G711" t="str">
        <x:v>399438</x:v>
      </x:c>
      <x:c r="H711" t="str">
        <x:v>Harrow Green Thurrock M/W use only</x:v>
      </x:c>
      <x:c r="I711" s="22" t="n">
        <x:v>9</x:v>
      </x:c>
      <x:c r="J711" t="str">
        <x:v>Worked</x:v>
      </x:c>
      <x:c r="K711" t="str">
        <x:v>Worked: 1 record(s) | Branch: Thurrock | Role: Operative Skilled | Jobs: 399438 | Customers: Harrow Green Thurrock M/W use only | Hours: 9.0</x:v>
      </x:c>
      <x:c r="L711" t="str">
        <x:v>Include</x:v>
      </x:c>
    </x:row>
    <x:row r="712">
      <x:c r="A712" t="str">
        <x:v>Kevin McKnight|2026-07-09</x:v>
      </x:c>
      <x:c r="B712" s="888" t="n">
        <x:v>46212</x:v>
      </x:c>
      <x:c r="C712" t="str">
        <x:v>Kevin McKnight</x:v>
      </x:c>
      <x:c r="D712" t="str">
        <x:v>Permanent</x:v>
      </x:c>
      <x:c r="E712" t="str">
        <x:v>Thurrock</x:v>
      </x:c>
      <x:c r="F712" t="str">
        <x:v>Operative Skilled</x:v>
      </x:c>
      <x:c r="G712" t="str">
        <x:v>399438</x:v>
      </x:c>
      <x:c r="H712" t="str">
        <x:v>Harrow Green Thurrock M/W use only</x:v>
      </x:c>
      <x:c r="I712" s="22" t="n">
        <x:v>9</x:v>
      </x:c>
      <x:c r="J712" t="str">
        <x:v>Worked</x:v>
      </x:c>
      <x:c r="K712" t="str">
        <x:v>Worked: 1 record(s) | Branch: Thurrock | Role: Operative Skilled | Jobs: 399438 | Customers: Harrow Green Thurrock M/W use only | Hours: 9.0</x:v>
      </x:c>
      <x:c r="L712" t="str">
        <x:v>Include</x:v>
      </x:c>
    </x:row>
    <x:row r="713">
      <x:c r="A713" t="str">
        <x:v>Kevin McKnight|2026-07-10</x:v>
      </x:c>
      <x:c r="B713" s="888" t="n">
        <x:v>46213</x:v>
      </x:c>
      <x:c r="C713" t="str">
        <x:v>Kevin McKnight</x:v>
      </x:c>
      <x:c r="D713" t="str">
        <x:v>Permanent</x:v>
      </x:c>
      <x:c r="E713" t="str">
        <x:v>Thurrock</x:v>
      </x:c>
      <x:c r="F713" t="str">
        <x:v>Operative Skilled</x:v>
      </x:c>
      <x:c r="G713" t="str">
        <x:v>399438</x:v>
      </x:c>
      <x:c r="H713" t="str">
        <x:v>Harrow Green Thurrock M/W use only</x:v>
      </x:c>
      <x:c r="I713" s="22" t="n">
        <x:v>9</x:v>
      </x:c>
      <x:c r="J713" t="str">
        <x:v>Worked</x:v>
      </x:c>
      <x:c r="K713" t="str">
        <x:v>Worked: 1 record(s) | Branch: Thurrock | Role: Operative Skilled | Jobs: 399438 | Customers: Harrow Green Thurrock M/W use only | Hours: 9.0</x:v>
      </x:c>
      <x:c r="L713" t="str">
        <x:v>Include</x:v>
      </x:c>
    </x:row>
    <x:row r="714">
      <x:c r="A714" t="str">
        <x:v>Kevin McKnight|2026-07-13</x:v>
      </x:c>
      <x:c r="B714" s="888" t="n">
        <x:v>46216</x:v>
      </x:c>
      <x:c r="C714" t="str">
        <x:v>Kevin McKnight</x:v>
      </x:c>
      <x:c r="D714" t="str">
        <x:v>Permanent</x:v>
      </x:c>
      <x:c r="E714" t="str">
        <x:v>Thurrock</x:v>
      </x:c>
      <x:c r="F714" t="str">
        <x:v>Operative Skilled</x:v>
      </x:c>
      <x:c r="G714" t="str">
        <x:v>399438</x:v>
      </x:c>
      <x:c r="H714" t="str">
        <x:v>Harrow Green Thurrock M/W use only</x:v>
      </x:c>
      <x:c r="I714" s="22" t="n">
        <x:v>9</x:v>
      </x:c>
      <x:c r="J714" t="str">
        <x:v>Worked</x:v>
      </x:c>
      <x:c r="K714" t="str">
        <x:v>Worked: 1 record(s) | Branch: Thurrock | Role: Operative Skilled | Jobs: 399438 | Customers: Harrow Green Thurrock M/W use only | Hours: 9.0</x:v>
      </x:c>
      <x:c r="L714" t="str">
        <x:v>Include</x:v>
      </x:c>
    </x:row>
    <x:row r="715">
      <x:c r="A715" t="str">
        <x:v>Kevin McKnight|2026-07-14</x:v>
      </x:c>
      <x:c r="B715" s="888" t="n">
        <x:v>46217</x:v>
      </x:c>
      <x:c r="C715" t="str">
        <x:v>Kevin McKnight</x:v>
      </x:c>
      <x:c r="D715" t="str">
        <x:v>Permanent</x:v>
      </x:c>
      <x:c r="E715" t="str">
        <x:v>Thurrock</x:v>
      </x:c>
      <x:c r="F715" t="str">
        <x:v>Operative Skilled</x:v>
      </x:c>
      <x:c r="G715" t="str">
        <x:v>399438</x:v>
      </x:c>
      <x:c r="H715" t="str">
        <x:v>Harrow Green Thurrock M/W use only</x:v>
      </x:c>
      <x:c r="I715" s="22" t="n">
        <x:v>9</x:v>
      </x:c>
      <x:c r="J715" t="str">
        <x:v>Worked</x:v>
      </x:c>
      <x:c r="K715" t="str">
        <x:v>Worked: 1 record(s) | Branch: Thurrock | Role: Operative Skilled | Jobs: 399438 | Customers: Harrow Green Thurrock M/W use only | Hours: 9.0</x:v>
      </x:c>
      <x:c r="L715" t="str">
        <x:v>Include</x:v>
      </x:c>
    </x:row>
    <x:row r="716">
      <x:c r="A716" t="str">
        <x:v>Kevin McKnight|2026-07-15</x:v>
      </x:c>
      <x:c r="B716" s="888" t="n">
        <x:v>46218</x:v>
      </x:c>
      <x:c r="C716" t="str">
        <x:v>Kevin McKnight</x:v>
      </x:c>
      <x:c r="D716" t="str">
        <x:v>Permanent</x:v>
      </x:c>
      <x:c r="E716" t="str">
        <x:v>Thurrock</x:v>
      </x:c>
      <x:c r="F716" t="str">
        <x:v>Operative Skilled</x:v>
      </x:c>
      <x:c r="G716" t="str">
        <x:v>399438</x:v>
      </x:c>
      <x:c r="H716" t="str">
        <x:v>Harrow Green Thurrock M/W use only</x:v>
      </x:c>
      <x:c r="I716" s="22" t="n">
        <x:v>9</x:v>
      </x:c>
      <x:c r="J716" t="str">
        <x:v>Worked</x:v>
      </x:c>
      <x:c r="K716" t="str">
        <x:v>Worked: 1 record(s) | Branch: Thurrock | Role: Operative Skilled | Jobs: 399438 | Customers: Harrow Green Thurrock M/W use only | Hours: 9.0</x:v>
      </x:c>
      <x:c r="L716" t="str">
        <x:v>Include</x:v>
      </x:c>
    </x:row>
    <x:row r="717">
      <x:c r="A717" t="str">
        <x:v>Kevin McKnight|2026-07-16</x:v>
      </x:c>
      <x:c r="B717" s="888" t="n">
        <x:v>46219</x:v>
      </x:c>
      <x:c r="C717" t="str">
        <x:v>Kevin McKnight</x:v>
      </x:c>
      <x:c r="D717" t="str">
        <x:v>Permanent</x:v>
      </x:c>
      <x:c r="E717" t="str">
        <x:v>Thurrock</x:v>
      </x:c>
      <x:c r="F717" t="str">
        <x:v>Operative Skilled</x:v>
      </x:c>
      <x:c r="G717" t="str">
        <x:v>399438</x:v>
      </x:c>
      <x:c r="H717" t="str">
        <x:v>Harrow Green Thurrock M/W use only</x:v>
      </x:c>
      <x:c r="I717" s="22" t="n">
        <x:v>9</x:v>
      </x:c>
      <x:c r="J717" t="str">
        <x:v>Worked</x:v>
      </x:c>
      <x:c r="K717" t="str">
        <x:v>Worked: 1 record(s) | Branch: Thurrock | Role: Operative Skilled | Jobs: 399438 | Customers: Harrow Green Thurrock M/W use only | Hours: 9.0</x:v>
      </x:c>
      <x:c r="L717" t="str">
        <x:v>Include</x:v>
      </x:c>
    </x:row>
    <x:row r="718">
      <x:c r="A718" t="str">
        <x:v>Kieran Chapman|2026-07-01</x:v>
      </x:c>
      <x:c r="B718" s="888" t="n">
        <x:v>46204</x:v>
      </x:c>
      <x:c r="C718" t="str">
        <x:v>Kieran Chapman</x:v>
      </x:c>
      <x:c r="D718" t="str">
        <x:v>Permanent</x:v>
      </x:c>
      <x:c r="E718" t="str">
        <x:v>Cambridge</x:v>
      </x:c>
      <x:c r="F718" t="str">
        <x:v>Operative Porter</x:v>
      </x:c>
      <x:c r="G718" t="str">
        <x:v>403004</x:v>
      </x:c>
      <x:c r="H718" t="str">
        <x:v>Avantor ( CAMBRIDGE JULY  2026 )</x:v>
      </x:c>
      <x:c r="I718" s="22" t="n">
        <x:v>4</x:v>
      </x:c>
      <x:c r="J718" t="str">
        <x:v>Worked</x:v>
      </x:c>
      <x:c r="K718" t="str">
        <x:v>Worked: 1 record(s) | Branch: Cambridge | Role: Operative Porter | Jobs: 403004 | Customers: Avantor ( CAMBRIDGE JULY  2026 ) | Hours: 4.0</x:v>
      </x:c>
      <x:c r="L718" t="str">
        <x:v>Include</x:v>
      </x:c>
    </x:row>
    <x:row r="719">
      <x:c r="A719" t="str">
        <x:v>Kieran Chapman|2026-07-02</x:v>
      </x:c>
      <x:c r="B719" s="888" t="n">
        <x:v>46205</x:v>
      </x:c>
      <x:c r="C719" t="str">
        <x:v>Kieran Chapman</x:v>
      </x:c>
      <x:c r="D719" t="str">
        <x:v>Permanent</x:v>
      </x:c>
      <x:c r="E719" t="str">
        <x:v>Cambridge</x:v>
      </x:c>
      <x:c r="F719" t="str">
        <x:v>Operative Porter</x:v>
      </x:c>
      <x:c r="G719" t="str">
        <x:v>402717</x:v>
      </x:c>
      <x:c r="H719" t="str">
        <x:v>Anglia Ruskin University</x:v>
      </x:c>
      <x:c r="I719" s="22" t="n">
        <x:v>8.5</x:v>
      </x:c>
      <x:c r="J719" t="str">
        <x:v>Worked</x:v>
      </x:c>
      <x:c r="K719" t="str">
        <x:v>Worked: 1 record(s) | Branch: Cambridge | Role: Operative Porter | Jobs: 402717 | Customers: Anglia Ruskin University | Hours: 8.5</x:v>
      </x:c>
      <x:c r="L719" t="str">
        <x:v>Include</x:v>
      </x:c>
    </x:row>
    <x:row r="720">
      <x:c r="A720" t="str">
        <x:v>Kieran Chapman|2026-07-03</x:v>
      </x:c>
      <x:c r="B720" s="888" t="n">
        <x:v>46206</x:v>
      </x:c>
      <x:c r="C720" t="str">
        <x:v>Kieran Chapman</x:v>
      </x:c>
      <x:c r="D720" t="str">
        <x:v>Permanent</x:v>
      </x:c>
      <x:c r="E720" t="str">
        <x:v>Cambridge</x:v>
      </x:c>
      <x:c r="F720" t="str">
        <x:v>Operative Porter</x:v>
      </x:c>
      <x:c r="G720" t="str">
        <x:v>403073</x:v>
      </x:c>
      <x:c r="H720" t="str">
        <x:v>Anglia Ruskin University</x:v>
      </x:c>
      <x:c r="I720" s="22" t="n">
        <x:v>8.5</x:v>
      </x:c>
      <x:c r="J720" t="str">
        <x:v>Worked</x:v>
      </x:c>
      <x:c r="K720" t="str">
        <x:v>Worked: 1 record(s) | Branch: Cambridge | Role: Operative Porter | Jobs: 403073 | Customers: Anglia Ruskin University | Hours: 8.5</x:v>
      </x:c>
      <x:c r="L720" t="str">
        <x:v>Include</x:v>
      </x:c>
    </x:row>
    <x:row r="721">
      <x:c r="A721" t="str">
        <x:v>Kieran Chapman|2026-07-10</x:v>
      </x:c>
      <x:c r="B721" s="888" t="n">
        <x:v>46213</x:v>
      </x:c>
      <x:c r="C721" t="str">
        <x:v>Kieran Chapman</x:v>
      </x:c>
      <x:c r="D721" t="str">
        <x:v>Permanent</x:v>
      </x:c>
      <x:c r="E721" t="str">
        <x:v>Cambridge</x:v>
      </x:c>
      <x:c r="F721" t="str">
        <x:v>Operative Porter</x:v>
      </x:c>
      <x:c r="G721" t="str">
        <x:v>403004</x:v>
      </x:c>
      <x:c r="H721" t="str">
        <x:v>Avantor ( CAMBRIDGE JULY  2026 )</x:v>
      </x:c>
      <x:c r="I721" s="22" t="n">
        <x:v>5</x:v>
      </x:c>
      <x:c r="J721" t="str">
        <x:v>Worked</x:v>
      </x:c>
      <x:c r="K721" t="str">
        <x:v>Worked: 1 record(s) | Branch: Cambridge | Role: Operative Porter | Jobs: 403004 | Customers: Avantor ( CAMBRIDGE JULY  2026 ) | Hours: 5.0</x:v>
      </x:c>
      <x:c r="L721" t="str">
        <x:v>Include</x:v>
      </x:c>
    </x:row>
    <x:row r="722">
      <x:c r="A722" t="str">
        <x:v>Kieran Chapman|2026-07-15</x:v>
      </x:c>
      <x:c r="B722" s="888" t="n">
        <x:v>46218</x:v>
      </x:c>
      <x:c r="C722" t="str">
        <x:v>Kieran Chapman</x:v>
      </x:c>
      <x:c r="D722" t="str">
        <x:v>Permanent</x:v>
      </x:c>
      <x:c r="E722" t="str">
        <x:v>Cambridge</x:v>
      </x:c>
      <x:c r="F722" t="str">
        <x:v>Operative Porter</x:v>
      </x:c>
      <x:c r="G722" t="str">
        <x:v>403004</x:v>
      </x:c>
      <x:c r="H722" t="str">
        <x:v>Avantor ( CAMBRIDGE JULY  2026 )</x:v>
      </x:c>
      <x:c r="I722" s="22" t="n">
        <x:v>8.5</x:v>
      </x:c>
      <x:c r="J722" t="str">
        <x:v>Worked</x:v>
      </x:c>
      <x:c r="K722" t="str">
        <x:v>Worked: 1 record(s) | Branch: Cambridge | Role: Operative Porter | Jobs: 403004 | Customers: Avantor ( CAMBRIDGE JULY  2026 ) | Hours: 8.5</x:v>
      </x:c>
      <x:c r="L722" t="str">
        <x:v>Include</x:v>
      </x:c>
    </x:row>
    <x:row r="723">
      <x:c r="A723" t="str">
        <x:v>Kieran Chapman|2026-07-16</x:v>
      </x:c>
      <x:c r="B723" s="888" t="n">
        <x:v>46219</x:v>
      </x:c>
      <x:c r="C723" t="str">
        <x:v>Kieran Chapman</x:v>
      </x:c>
      <x:c r="D723" t="str">
        <x:v>Permanent</x:v>
      </x:c>
      <x:c r="E723" t="str">
        <x:v>Cambridge</x:v>
      </x:c>
      <x:c r="F723" t="str">
        <x:v>Operative Porter</x:v>
      </x:c>
      <x:c r="G723" t="str">
        <x:v>403165</x:v>
      </x:c>
      <x:c r="H723" t="str">
        <x:v>Axlab Ltd/The Shrewsbury &amp; Telford Hospital NHS Trust</x:v>
      </x:c>
      <x:c r="I723" s="22" t="n">
        <x:v>11</x:v>
      </x:c>
      <x:c r="J723" t="str">
        <x:v>Worked</x:v>
      </x:c>
      <x:c r="K723" t="str">
        <x:v>Worked: 1 record(s) | Branch: Cambridge | Role: Operative Porter | Jobs: 403165 | Customers: Axlab Ltd/The Shrewsbury &amp; Telford Hospital NHS Trust | Hours: 11.0</x:v>
      </x:c>
      <x:c r="L723" t="str">
        <x:v>Include</x:v>
      </x:c>
    </x:row>
    <x:row r="724">
      <x:c r="A724" t="str">
        <x:v>Kyle Gourley|2026-07-02</x:v>
      </x:c>
      <x:c r="B724" s="888" t="n">
        <x:v>46205</x:v>
      </x:c>
      <x:c r="C724" t="str">
        <x:v>Kyle Gourley</x:v>
      </x:c>
      <x:c r="D724" t="str">
        <x:v>Permanent</x:v>
      </x:c>
      <x:c r="E724" t="str">
        <x:v>Oxford</x:v>
      </x:c>
      <x:c r="F724" t="str">
        <x:v>Operative Porter</x:v>
      </x:c>
      <x:c r="G724" t="str">
        <x:v>403097</x:v>
      </x:c>
      <x:c r="H724" t="str">
        <x:v>Ellison Institute of Technology, Oxford Ltd</x:v>
      </x:c>
      <x:c r="I724" s="22" t="n">
        <x:v>9</x:v>
      </x:c>
      <x:c r="J724" t="str">
        <x:v>Worked</x:v>
      </x:c>
      <x:c r="K724" t="str">
        <x:v>Worked: 1 record(s) | Branch: Oxford | Role: Operative Porter | Jobs: 403097 | Customers: Ellison Institute of Technology, Oxford Ltd | Hours: 9.0</x:v>
      </x:c>
      <x:c r="L724" t="str">
        <x:v>Include</x:v>
      </x:c>
    </x:row>
    <x:row r="725">
      <x:c r="A725" t="str">
        <x:v>Kyle Gourley|2026-07-06</x:v>
      </x:c>
      <x:c r="B725" s="888" t="n">
        <x:v>46209</x:v>
      </x:c>
      <x:c r="C725" t="str">
        <x:v>Kyle Gourley</x:v>
      </x:c>
      <x:c r="D725" t="str">
        <x:v>Permanent</x:v>
      </x:c>
      <x:c r="E725" t="str">
        <x:v>Oxford</x:v>
      </x:c>
      <x:c r="F725" t="str">
        <x:v>Operative Porter</x:v>
      </x:c>
      <x:c r="G725" t="str">
        <x:v>401554</x:v>
      </x:c>
      <x:c r="H725" t="str">
        <x:v>CPM/Omnicom</x:v>
      </x:c>
      <x:c r="I725" s="22" t="n">
        <x:v>9.5</x:v>
      </x:c>
      <x:c r="J725" t="str">
        <x:v>Worked</x:v>
      </x:c>
      <x:c r="K725" t="str">
        <x:v>Worked: 1 record(s) | Branch: Oxford | Role: Operative Porter | Jobs: 401554 | Customers: CPM/Omnicom | Hours: 9.5</x:v>
      </x:c>
      <x:c r="L725" t="str">
        <x:v>Include</x:v>
      </x:c>
    </x:row>
    <x:row r="726">
      <x:c r="A726" t="str">
        <x:v>Kyle Gourley|2026-07-07</x:v>
      </x:c>
      <x:c r="B726" s="888" t="n">
        <x:v>46210</x:v>
      </x:c>
      <x:c r="C726" t="str">
        <x:v>Kyle Gourley</x:v>
      </x:c>
      <x:c r="D726" t="str">
        <x:v>Permanent</x:v>
      </x:c>
      <x:c r="E726" t="str">
        <x:v>Oxford</x:v>
      </x:c>
      <x:c r="F726" t="str">
        <x:v>Operative Porter</x:v>
      </x:c>
      <x:c r="G726" t="str">
        <x:v>389934</x:v>
      </x:c>
      <x:c r="H726" t="str">
        <x:v>Lubricants UK Ltd</x:v>
      </x:c>
      <x:c r="I726" s="22" t="n">
        <x:v>8.5</x:v>
      </x:c>
      <x:c r="J726" t="str">
        <x:v>Worked</x:v>
      </x:c>
      <x:c r="K726" t="str">
        <x:v>Worked: 1 record(s) | Branch: Oxford | Role: Operative Porter | Jobs: 389934 | Customers: Lubricants UK Ltd | Hours: 8.5</x:v>
      </x:c>
      <x:c r="L726" t="str">
        <x:v>Include</x:v>
      </x:c>
    </x:row>
    <x:row r="727">
      <x:c r="A727" t="str">
        <x:v>Kyle Gourley|2026-07-08</x:v>
      </x:c>
      <x:c r="B727" s="888" t="n">
        <x:v>46211</x:v>
      </x:c>
      <x:c r="C727" t="str">
        <x:v>Kyle Gourley</x:v>
      </x:c>
      <x:c r="D727" t="str">
        <x:v>Permanent</x:v>
      </x:c>
      <x:c r="E727" t="str">
        <x:v>Oxford</x:v>
      </x:c>
      <x:c r="F727" t="str">
        <x:v>Operative Porter</x:v>
      </x:c>
      <x:c r="G727" t="str">
        <x:v>389934</x:v>
      </x:c>
      <x:c r="H727" t="str">
        <x:v>Lubricants UK Ltd</x:v>
      </x:c>
      <x:c r="I727" s="22" t="n">
        <x:v>8.5</x:v>
      </x:c>
      <x:c r="J727" t="str">
        <x:v>Worked</x:v>
      </x:c>
      <x:c r="K727" t="str">
        <x:v>Worked: 1 record(s) | Branch: Oxford | Role: Operative Porter | Jobs: 389934 | Customers: Lubricants UK Ltd | Hours: 8.5</x:v>
      </x:c>
      <x:c r="L727" t="str">
        <x:v>Include</x:v>
      </x:c>
    </x:row>
    <x:row r="728">
      <x:c r="A728" t="str">
        <x:v>Kyle Gourley|2026-07-09</x:v>
      </x:c>
      <x:c r="B728" s="888" t="n">
        <x:v>46212</x:v>
      </x:c>
      <x:c r="C728" t="str">
        <x:v>Kyle Gourley</x:v>
      </x:c>
      <x:c r="D728" t="str">
        <x:v>Permanent</x:v>
      </x:c>
      <x:c r="E728" t="str">
        <x:v>Oxford</x:v>
      </x:c>
      <x:c r="F728" t="str">
        <x:v>Operative Porter</x:v>
      </x:c>
      <x:c r="G728" t="str">
        <x:v>402446</x:v>
      </x:c>
      <x:c r="H728" t="str">
        <x:v>Evox Therapeutics</x:v>
      </x:c>
      <x:c r="I728" s="22" t="n">
        <x:v>9.45</x:v>
      </x:c>
      <x:c r="J728" t="str">
        <x:v>Worked</x:v>
      </x:c>
      <x:c r="K728" t="str">
        <x:v>Worked: 1 record(s) | Branch: Oxford | Role: Operative Porter | Jobs: 402446 | Customers: Evox Therapeutics | Hours: 9.4</x:v>
      </x:c>
      <x:c r="L728" t="str">
        <x:v>Include</x:v>
      </x:c>
    </x:row>
    <x:row r="729">
      <x:c r="A729" t="str">
        <x:v>Kyle Gourley|2026-07-10</x:v>
      </x:c>
      <x:c r="B729" s="888" t="n">
        <x:v>46213</x:v>
      </x:c>
      <x:c r="C729" t="str">
        <x:v>Kyle Gourley</x:v>
      </x:c>
      <x:c r="D729" t="str">
        <x:v>Permanent</x:v>
      </x:c>
      <x:c r="E729" t="str">
        <x:v>Oxford</x:v>
      </x:c>
      <x:c r="F729" t="str">
        <x:v>Operative Porter</x:v>
      </x:c>
      <x:c r="G729" t="str">
        <x:v>402781</x:v>
      </x:c>
      <x:c r="H729" t="str">
        <x:v>Evotec</x:v>
      </x:c>
      <x:c r="I729" s="22" t="n">
        <x:v>6.3</x:v>
      </x:c>
      <x:c r="J729" t="str">
        <x:v>Worked</x:v>
      </x:c>
      <x:c r="K729" t="str">
        <x:v>Worked: 1 record(s) | Branch: Oxford | Role: Operative Porter | Jobs: 402781 | Customers: Evotec | Hours: 6.3</x:v>
      </x:c>
      <x:c r="L729" t="str">
        <x:v>Include</x:v>
      </x:c>
    </x:row>
    <x:row r="730">
      <x:c r="A730" t="str">
        <x:v>Kyle Gourley|2026-07-13</x:v>
      </x:c>
      <x:c r="B730" s="888" t="n">
        <x:v>46216</x:v>
      </x:c>
      <x:c r="C730" t="str">
        <x:v>Kyle Gourley</x:v>
      </x:c>
      <x:c r="D730" t="str">
        <x:v>Permanent</x:v>
      </x:c>
      <x:c r="E730" t="str">
        <x:v>Cambridge</x:v>
      </x:c>
      <x:c r="F730" t="str">
        <x:v>Operative Porter</x:v>
      </x:c>
      <x:c r="G730" t="str">
        <x:v>403004F</x:v>
      </x:c>
      <x:c r="H730" t="str">
        <x:v>Avantor (OXFORD   JULY  2026 )</x:v>
      </x:c>
      <x:c r="I730" s="22" t="n">
        <x:v>3.45</x:v>
      </x:c>
      <x:c r="J730" t="str">
        <x:v>Worked</x:v>
      </x:c>
      <x:c r="K730" t="str">
        <x:v>Worked: 1 record(s) | Branch: Cambridge | Role: Operative Porter | Jobs: 403004F | Customers: Avantor (OXFORD   JULY  2026 ) | Hours: 3.5</x:v>
      </x:c>
      <x:c r="L730" t="str">
        <x:v>Include</x:v>
      </x:c>
    </x:row>
    <x:row r="731">
      <x:c r="A731" t="str">
        <x:v>Kyle Gourley|2026-07-14</x:v>
      </x:c>
      <x:c r="B731" s="888" t="n">
        <x:v>46217</x:v>
      </x:c>
      <x:c r="C731" t="str">
        <x:v>Kyle Gourley</x:v>
      </x:c>
      <x:c r="D731" t="str">
        <x:v>Permanent</x:v>
      </x:c>
      <x:c r="E731" t="str">
        <x:v>Oxford</x:v>
      </x:c>
      <x:c r="F731" t="str">
        <x:v>Operative Porter</x:v>
      </x:c>
      <x:c r="G731" t="str">
        <x:v>403097</x:v>
      </x:c>
      <x:c r="H731" t="str">
        <x:v>Ellison Institute of Technology, Oxford Ltd</x:v>
      </x:c>
      <x:c r="I731" s="22" t="n">
        <x:v>8.5</x:v>
      </x:c>
      <x:c r="J731" t="str">
        <x:v>Worked</x:v>
      </x:c>
      <x:c r="K731" t="str">
        <x:v>Worked: 1 record(s) | Branch: Oxford | Role: Operative Porter | Jobs: 403097 | Customers: Ellison Institute of Technology, Oxford Ltd | Hours: 8.5</x:v>
      </x:c>
      <x:c r="L731" t="str">
        <x:v>Include</x:v>
      </x:c>
    </x:row>
    <x:row r="732">
      <x:c r="A732" t="str">
        <x:v>Kyle Gourley|2026-07-15</x:v>
      </x:c>
      <x:c r="B732" s="888" t="n">
        <x:v>46218</x:v>
      </x:c>
      <x:c r="C732" t="str">
        <x:v>Kyle Gourley</x:v>
      </x:c>
      <x:c r="D732" t="str">
        <x:v>Permanent</x:v>
      </x:c>
      <x:c r="E732" t="str">
        <x:v>Oxford</x:v>
      </x:c>
      <x:c r="F732" t="str">
        <x:v>Operative Porter</x:v>
      </x:c>
      <x:c r="G732" t="str">
        <x:v>402446, 403473</x:v>
      </x:c>
      <x:c r="H732" t="str">
        <x:v>Evox Therapeutics; Vertex Pharmaceuticals Limited</x:v>
      </x:c>
      <x:c r="I732" s="22" t="n">
        <x:v>6.3</x:v>
      </x:c>
      <x:c r="J732" t="str">
        <x:v>Worked — 2 records</x:v>
      </x:c>
      <x:c r="K732" t="str">
        <x:v>Worked: 2 record(s) | Branch: Oxford | Role: Operative Porter | Jobs: 402446, 403473 | Customers: Evox Therapeutics; Vertex Pharmaceuticals Limited | Hours: 6.3</x:v>
      </x:c>
      <x:c r="L732" t="str">
        <x:v>Include</x:v>
      </x:c>
    </x:row>
    <x:row r="733">
      <x:c r="A733" t="str">
        <x:v>L Stephens|2026-07-01</x:v>
      </x:c>
      <x:c r="B733" s="888" t="n">
        <x:v>46204</x:v>
      </x:c>
      <x:c r="C733" t="str">
        <x:v>L Stephens</x:v>
      </x:c>
      <x:c r="D733" t="str">
        <x:v>Permanent</x:v>
      </x:c>
      <x:c r="E733" t="str">
        <x:v>Thurrock</x:v>
      </x:c>
      <x:c r="F733" t="str">
        <x:v>Operative Driver</x:v>
      </x:c>
      <x:c r="G733" t="str">
        <x:v>363792D</x:v>
      </x:c>
      <x:c r="H733" t="str">
        <x:v>Thurrock Warehouse</x:v>
      </x:c>
      <x:c r="I733" s="22" t="n">
        <x:v>9</x:v>
      </x:c>
      <x:c r="J733" t="str">
        <x:v>Worked</x:v>
      </x:c>
      <x:c r="K733" t="str">
        <x:v>Worked: 1 record(s) | Branch: Thurrock | Role: Operative Driver | Jobs: 363792D | Customers: Thurrock Warehouse | Hours: 9.0</x:v>
      </x:c>
      <x:c r="L733" t="str">
        <x:v>Include</x:v>
      </x:c>
    </x:row>
    <x:row r="734">
      <x:c r="A734" t="str">
        <x:v>L Stephens|2026-07-02</x:v>
      </x:c>
      <x:c r="B734" s="888" t="n">
        <x:v>46205</x:v>
      </x:c>
      <x:c r="C734" t="str">
        <x:v>L Stephens</x:v>
      </x:c>
      <x:c r="D734" t="str">
        <x:v>Permanent</x:v>
      </x:c>
      <x:c r="E734" t="str">
        <x:v>Thurrock</x:v>
      </x:c>
      <x:c r="F734" t="str">
        <x:v>Operative Driver</x:v>
      </x:c>
      <x:c r="G734" t="str">
        <x:v>363792D</x:v>
      </x:c>
      <x:c r="H734" t="str">
        <x:v>Thurrock Warehouse</x:v>
      </x:c>
      <x:c r="I734" s="22" t="n">
        <x:v>9</x:v>
      </x:c>
      <x:c r="J734" t="str">
        <x:v>Worked</x:v>
      </x:c>
      <x:c r="K734" t="str">
        <x:v>Worked: 1 record(s) | Branch: Thurrock | Role: Operative Driver | Jobs: 363792D | Customers: Thurrock Warehouse | Hours: 9.0</x:v>
      </x:c>
      <x:c r="L734" t="str">
        <x:v>Include</x:v>
      </x:c>
    </x:row>
    <x:row r="735">
      <x:c r="A735" t="str">
        <x:v>L Stephens|2026-07-03</x:v>
      </x:c>
      <x:c r="B735" s="888" t="n">
        <x:v>46206</x:v>
      </x:c>
      <x:c r="C735" t="str">
        <x:v>L Stephens</x:v>
      </x:c>
      <x:c r="D735" t="str">
        <x:v>Permanent</x:v>
      </x:c>
      <x:c r="E735" t="str">
        <x:v>Thurrock</x:v>
      </x:c>
      <x:c r="F735" t="str">
        <x:v>Operative Driver</x:v>
      </x:c>
      <x:c r="G735" t="str">
        <x:v>363792D</x:v>
      </x:c>
      <x:c r="H735" t="str">
        <x:v>Thurrock Warehouse</x:v>
      </x:c>
      <x:c r="I735" s="22" t="n">
        <x:v>9</x:v>
      </x:c>
      <x:c r="J735" t="str">
        <x:v>Worked</x:v>
      </x:c>
      <x:c r="K735" t="str">
        <x:v>Worked: 1 record(s) | Branch: Thurrock | Role: Operative Driver | Jobs: 363792D | Customers: Thurrock Warehouse | Hours: 9.0</x:v>
      </x:c>
      <x:c r="L735" t="str">
        <x:v>Include</x:v>
      </x:c>
    </x:row>
    <x:row r="736">
      <x:c r="A736" t="str">
        <x:v>L Stephens|2026-07-04</x:v>
      </x:c>
      <x:c r="B736" s="888" t="n">
        <x:v>46207</x:v>
      </x:c>
      <x:c r="C736" t="str">
        <x:v>L Stephens</x:v>
      </x:c>
      <x:c r="D736" t="str">
        <x:v>Permanent</x:v>
      </x:c>
      <x:c r="E736" t="str">
        <x:v>Thurrock</x:v>
      </x:c>
      <x:c r="F736" t="str">
        <x:v>Operative Driver</x:v>
      </x:c>
      <x:c r="G736" t="str">
        <x:v>363792D</x:v>
      </x:c>
      <x:c r="H736" t="str">
        <x:v>Thurrock Warehouse</x:v>
      </x:c>
      <x:c r="I736" s="22" t="n">
        <x:v>6</x:v>
      </x:c>
      <x:c r="J736" t="str">
        <x:v>Worked</x:v>
      </x:c>
      <x:c r="K736" t="str">
        <x:v>Worked: 1 record(s) | Branch: Thurrock | Role: Operative Driver | Jobs: 363792D | Customers: Thurrock Warehouse | Hours: 6.0</x:v>
      </x:c>
      <x:c r="L736" t="str">
        <x:v>Include</x:v>
      </x:c>
    </x:row>
    <x:row r="737">
      <x:c r="A737" t="str">
        <x:v>L Stephens|2026-07-06</x:v>
      </x:c>
      <x:c r="B737" s="888" t="n">
        <x:v>46209</x:v>
      </x:c>
      <x:c r="C737" t="str">
        <x:v>L Stephens</x:v>
      </x:c>
      <x:c r="D737" t="str">
        <x:v>Permanent</x:v>
      </x:c>
      <x:c r="E737" t="str">
        <x:v>Thurrock</x:v>
      </x:c>
      <x:c r="F737" t="str">
        <x:v>Operative Driver</x:v>
      </x:c>
      <x:c r="G737" t="str">
        <x:v>363792D</x:v>
      </x:c>
      <x:c r="H737" t="str">
        <x:v>Thurrock Warehouse</x:v>
      </x:c>
      <x:c r="I737" s="22" t="n">
        <x:v>9</x:v>
      </x:c>
      <x:c r="J737" t="str">
        <x:v>Worked</x:v>
      </x:c>
      <x:c r="K737" t="str">
        <x:v>Worked: 1 record(s) | Branch: Thurrock | Role: Operative Driver | Jobs: 363792D | Customers: Thurrock Warehouse | Hours: 9.0</x:v>
      </x:c>
      <x:c r="L737" t="str">
        <x:v>Include</x:v>
      </x:c>
    </x:row>
    <x:row r="738">
      <x:c r="A738" t="str">
        <x:v>L Stephens|2026-07-07</x:v>
      </x:c>
      <x:c r="B738" s="888" t="n">
        <x:v>46210</x:v>
      </x:c>
      <x:c r="C738" t="str">
        <x:v>L Stephens</x:v>
      </x:c>
      <x:c r="D738" t="str">
        <x:v>Permanent</x:v>
      </x:c>
      <x:c r="E738" t="str">
        <x:v>Thurrock</x:v>
      </x:c>
      <x:c r="F738" t="str">
        <x:v>Operative Driver</x:v>
      </x:c>
      <x:c r="G738" t="str">
        <x:v>363792D</x:v>
      </x:c>
      <x:c r="H738" t="str">
        <x:v>Thurrock Warehouse</x:v>
      </x:c>
      <x:c r="I738" s="22" t="n">
        <x:v>9</x:v>
      </x:c>
      <x:c r="J738" t="str">
        <x:v>Worked</x:v>
      </x:c>
      <x:c r="K738" t="str">
        <x:v>Worked: 1 record(s) | Branch: Thurrock | Role: Operative Driver | Jobs: 363792D | Customers: Thurrock Warehouse | Hours: 9.0</x:v>
      </x:c>
      <x:c r="L738" t="str">
        <x:v>Include</x:v>
      </x:c>
    </x:row>
    <x:row r="739">
      <x:c r="A739" t="str">
        <x:v>L Stephens|2026-07-08</x:v>
      </x:c>
      <x:c r="B739" s="888" t="n">
        <x:v>46211</x:v>
      </x:c>
      <x:c r="C739" t="str">
        <x:v>L Stephens</x:v>
      </x:c>
      <x:c r="D739" t="str">
        <x:v>Permanent</x:v>
      </x:c>
      <x:c r="E739" t="str">
        <x:v>Thurrock</x:v>
      </x:c>
      <x:c r="F739" t="str">
        <x:v>Operative Driver</x:v>
      </x:c>
      <x:c r="G739" t="str">
        <x:v>363792D</x:v>
      </x:c>
      <x:c r="H739" t="str">
        <x:v>Thurrock Warehouse</x:v>
      </x:c>
      <x:c r="I739" s="22" t="n">
        <x:v>9</x:v>
      </x:c>
      <x:c r="J739" t="str">
        <x:v>Worked</x:v>
      </x:c>
      <x:c r="K739" t="str">
        <x:v>Worked: 1 record(s) | Branch: Thurrock | Role: Operative Driver | Jobs: 363792D | Customers: Thurrock Warehouse | Hours: 9.0</x:v>
      </x:c>
      <x:c r="L739" t="str">
        <x:v>Include</x:v>
      </x:c>
    </x:row>
    <x:row r="740">
      <x:c r="A740" t="str">
        <x:v>L Stephens|2026-07-09</x:v>
      </x:c>
      <x:c r="B740" s="888" t="n">
        <x:v>46212</x:v>
      </x:c>
      <x:c r="C740" t="str">
        <x:v>L Stephens</x:v>
      </x:c>
      <x:c r="D740" t="str">
        <x:v>Permanent</x:v>
      </x:c>
      <x:c r="E740" t="str">
        <x:v>Thurrock</x:v>
      </x:c>
      <x:c r="F740" t="str">
        <x:v>Operative Driver</x:v>
      </x:c>
      <x:c r="G740" t="str">
        <x:v>363792D</x:v>
      </x:c>
      <x:c r="H740" t="str">
        <x:v>Thurrock Warehouse</x:v>
      </x:c>
      <x:c r="I740" s="22" t="n">
        <x:v>9</x:v>
      </x:c>
      <x:c r="J740" t="str">
        <x:v>Worked</x:v>
      </x:c>
      <x:c r="K740" t="str">
        <x:v>Worked: 1 record(s) | Branch: Thurrock | Role: Operative Driver | Jobs: 363792D | Customers: Thurrock Warehouse | Hours: 9.0</x:v>
      </x:c>
      <x:c r="L740" t="str">
        <x:v>Include</x:v>
      </x:c>
    </x:row>
    <x:row r="741">
      <x:c r="A741" t="str">
        <x:v>L Stephens|2026-07-10</x:v>
      </x:c>
      <x:c r="B741" s="888" t="n">
        <x:v>46213</x:v>
      </x:c>
      <x:c r="C741" t="str">
        <x:v>L Stephens</x:v>
      </x:c>
      <x:c r="D741" t="str">
        <x:v>Permanent</x:v>
      </x:c>
      <x:c r="E741" t="str">
        <x:v>Thurrock</x:v>
      </x:c>
      <x:c r="F741" t="str">
        <x:v>Operative Driver</x:v>
      </x:c>
      <x:c r="G741" t="str">
        <x:v>363792D</x:v>
      </x:c>
      <x:c r="H741" t="str">
        <x:v>Thurrock Warehouse</x:v>
      </x:c>
      <x:c r="I741" s="22" t="n">
        <x:v>9</x:v>
      </x:c>
      <x:c r="J741" t="str">
        <x:v>Worked</x:v>
      </x:c>
      <x:c r="K741" t="str">
        <x:v>Worked: 1 record(s) | Branch: Thurrock | Role: Operative Driver | Jobs: 363792D | Customers: Thurrock Warehouse | Hours: 9.0</x:v>
      </x:c>
      <x:c r="L741" t="str">
        <x:v>Include</x:v>
      </x:c>
    </x:row>
    <x:row r="742">
      <x:c r="A742" t="str">
        <x:v>L Stephens|2026-07-13</x:v>
      </x:c>
      <x:c r="B742" s="888" t="n">
        <x:v>46216</x:v>
      </x:c>
      <x:c r="C742" t="str">
        <x:v>L Stephens</x:v>
      </x:c>
      <x:c r="D742" t="str">
        <x:v>Permanent</x:v>
      </x:c>
      <x:c r="E742" t="str">
        <x:v>Thurrock</x:v>
      </x:c>
      <x:c r="F742" t="str">
        <x:v>Operative Driver</x:v>
      </x:c>
      <x:c r="G742" t="str">
        <x:v>363792D</x:v>
      </x:c>
      <x:c r="H742" t="str">
        <x:v>Thurrock Warehouse</x:v>
      </x:c>
      <x:c r="I742" s="22" t="n">
        <x:v>8.5</x:v>
      </x:c>
      <x:c r="J742" t="str">
        <x:v>Worked</x:v>
      </x:c>
      <x:c r="K742" t="str">
        <x:v>Worked: 1 record(s) | Branch: Thurrock | Role: Operative Driver | Jobs: 363792D | Customers: Thurrock Warehouse | Hours: 8.5</x:v>
      </x:c>
      <x:c r="L742" t="str">
        <x:v>Include</x:v>
      </x:c>
    </x:row>
    <x:row r="743">
      <x:c r="A743" t="str">
        <x:v>L Stephens|2026-07-14</x:v>
      </x:c>
      <x:c r="B743" s="888" t="n">
        <x:v>46217</x:v>
      </x:c>
      <x:c r="C743" t="str">
        <x:v>L Stephens</x:v>
      </x:c>
      <x:c r="D743" t="str">
        <x:v>Permanent</x:v>
      </x:c>
      <x:c r="E743" t="str">
        <x:v>Thurrock</x:v>
      </x:c>
      <x:c r="F743" t="str">
        <x:v>Operative Driver</x:v>
      </x:c>
      <x:c r="G743" t="str">
        <x:v>363792D</x:v>
      </x:c>
      <x:c r="H743" t="str">
        <x:v>Thurrock Warehouse</x:v>
      </x:c>
      <x:c r="I743" s="22" t="n">
        <x:v>9</x:v>
      </x:c>
      <x:c r="J743" t="str">
        <x:v>Worked</x:v>
      </x:c>
      <x:c r="K743" t="str">
        <x:v>Worked: 1 record(s) | Branch: Thurrock | Role: Operative Driver | Jobs: 363792D | Customers: Thurrock Warehouse | Hours: 9.0</x:v>
      </x:c>
      <x:c r="L743" t="str">
        <x:v>Include</x:v>
      </x:c>
    </x:row>
    <x:row r="744">
      <x:c r="A744" t="str">
        <x:v>L Stephens|2026-07-15</x:v>
      </x:c>
      <x:c r="B744" s="888" t="n">
        <x:v>46218</x:v>
      </x:c>
      <x:c r="C744" t="str">
        <x:v>L Stephens</x:v>
      </x:c>
      <x:c r="D744" t="str">
        <x:v>Permanent</x:v>
      </x:c>
      <x:c r="E744" t="str">
        <x:v>Thurrock</x:v>
      </x:c>
      <x:c r="F744" t="str">
        <x:v>Operative Driver</x:v>
      </x:c>
      <x:c r="G744" t="str">
        <x:v>363792D</x:v>
      </x:c>
      <x:c r="H744" t="str">
        <x:v>Thurrock Warehouse</x:v>
      </x:c>
      <x:c r="I744" s="22" t="n">
        <x:v>9</x:v>
      </x:c>
      <x:c r="J744" t="str">
        <x:v>Worked</x:v>
      </x:c>
      <x:c r="K744" t="str">
        <x:v>Worked: 1 record(s) | Branch: Thurrock | Role: Operative Driver | Jobs: 363792D | Customers: Thurrock Warehouse | Hours: 9.0</x:v>
      </x:c>
      <x:c r="L744" t="str">
        <x:v>Include</x:v>
      </x:c>
    </x:row>
    <x:row r="745">
      <x:c r="A745" t="str">
        <x:v>L Stephens|2026-07-16</x:v>
      </x:c>
      <x:c r="B745" s="888" t="n">
        <x:v>46219</x:v>
      </x:c>
      <x:c r="C745" t="str">
        <x:v>L Stephens</x:v>
      </x:c>
      <x:c r="D745" t="str">
        <x:v>Permanent</x:v>
      </x:c>
      <x:c r="E745" t="str">
        <x:v>Thurrock</x:v>
      </x:c>
      <x:c r="F745" t="str">
        <x:v>Operative Driver</x:v>
      </x:c>
      <x:c r="G745" t="str">
        <x:v>363792D</x:v>
      </x:c>
      <x:c r="H745" t="str">
        <x:v>Thurrock Warehouse</x:v>
      </x:c>
      <x:c r="I745" s="22" t="n">
        <x:v>9</x:v>
      </x:c>
      <x:c r="J745" t="str">
        <x:v>Worked</x:v>
      </x:c>
      <x:c r="K745" t="str">
        <x:v>Worked: 1 record(s) | Branch: Thurrock | Role: Operative Driver | Jobs: 363792D | Customers: Thurrock Warehouse | Hours: 9.0</x:v>
      </x:c>
      <x:c r="L745" t="str">
        <x:v>Include</x:v>
      </x:c>
    </x:row>
    <x:row r="746">
      <x:c r="A746" t="str">
        <x:v>Lee Belcher|2026-07-01</x:v>
      </x:c>
      <x:c r="B746" s="888" t="n">
        <x:v>46204</x:v>
      </x:c>
      <x:c r="C746" t="str">
        <x:v>Lee Belcher</x:v>
      </x:c>
      <x:c r="D746" t="str">
        <x:v>Permanent</x:v>
      </x:c>
      <x:c r="E746" t="str">
        <x:v>Oxford</x:v>
      </x:c>
      <x:c r="F746" t="str">
        <x:v>Operative Driver</x:v>
      </x:c>
      <x:c r="G746" t="str">
        <x:v>402786</x:v>
      </x:c>
      <x:c r="H746" t="str">
        <x:v>Union Bancaire Privée</x:v>
      </x:c>
      <x:c r="I746" s="22" t="n">
        <x:v>9</x:v>
      </x:c>
      <x:c r="J746" t="str">
        <x:v>Worked</x:v>
      </x:c>
      <x:c r="K746" t="str">
        <x:v>Worked: 1 record(s) | Branch: Oxford | Role: Operative Driver | Jobs: 402786 | Customers: Union Bancaire Privée | Hours: 9.0</x:v>
      </x:c>
      <x:c r="L746" t="str">
        <x:v>Include</x:v>
      </x:c>
    </x:row>
    <x:row r="747">
      <x:c r="A747" t="str">
        <x:v>Lee Belcher|2026-07-06</x:v>
      </x:c>
      <x:c r="B747" s="888" t="n">
        <x:v>46209</x:v>
      </x:c>
      <x:c r="C747" t="str">
        <x:v>Lee Belcher</x:v>
      </x:c>
      <x:c r="D747" t="str">
        <x:v>Permanent</x:v>
      </x:c>
      <x:c r="E747" t="str">
        <x:v>Oxford</x:v>
      </x:c>
      <x:c r="F747" t="str">
        <x:v>Operative Driver</x:v>
      </x:c>
      <x:c r="G747" t="str">
        <x:v>401554</x:v>
      </x:c>
      <x:c r="H747" t="str">
        <x:v>CPM/Omnicom</x:v>
      </x:c>
      <x:c r="I747" s="22" t="n">
        <x:v>9.5</x:v>
      </x:c>
      <x:c r="J747" t="str">
        <x:v>Worked</x:v>
      </x:c>
      <x:c r="K747" t="str">
        <x:v>Worked: 1 record(s) | Branch: Oxford | Role: Operative Driver | Jobs: 401554 | Customers: CPM/Omnicom | Hours: 9.5</x:v>
      </x:c>
      <x:c r="L747" t="str">
        <x:v>Include</x:v>
      </x:c>
    </x:row>
    <x:row r="748">
      <x:c r="A748" t="str">
        <x:v>Lee Belcher|2026-07-07</x:v>
      </x:c>
      <x:c r="B748" s="888" t="n">
        <x:v>46210</x:v>
      </x:c>
      <x:c r="C748" t="str">
        <x:v>Lee Belcher</x:v>
      </x:c>
      <x:c r="D748" t="str">
        <x:v>Permanent</x:v>
      </x:c>
      <x:c r="E748" t="str">
        <x:v>Oxford</x:v>
      </x:c>
      <x:c r="F748" t="str">
        <x:v>Operative Porter</x:v>
      </x:c>
      <x:c r="G748" t="str">
        <x:v>401554</x:v>
      </x:c>
      <x:c r="H748" t="str">
        <x:v>CPM/Omnicom</x:v>
      </x:c>
      <x:c r="I748" s="22" t="n">
        <x:v>9</x:v>
      </x:c>
      <x:c r="J748" t="str">
        <x:v>Worked</x:v>
      </x:c>
      <x:c r="K748" t="str">
        <x:v>Worked: 1 record(s) | Branch: Oxford | Role: Operative Porter | Jobs: 401554 | Customers: CPM/Omnicom | Hours: 9.0</x:v>
      </x:c>
      <x:c r="L748" t="str">
        <x:v>Include</x:v>
      </x:c>
    </x:row>
    <x:row r="749">
      <x:c r="A749" t="str">
        <x:v>Lee Belcher|2026-07-08</x:v>
      </x:c>
      <x:c r="B749" s="888" t="n">
        <x:v>46211</x:v>
      </x:c>
      <x:c r="C749" t="str">
        <x:v>Lee Belcher</x:v>
      </x:c>
      <x:c r="D749" t="str">
        <x:v>Permanent</x:v>
      </x:c>
      <x:c r="E749" t="str">
        <x:v>Oxford</x:v>
      </x:c>
      <x:c r="F749" t="str">
        <x:v>Operative Driver</x:v>
      </x:c>
      <x:c r="G749" t="str">
        <x:v>389934</x:v>
      </x:c>
      <x:c r="H749" t="str">
        <x:v>Lubricants UK Ltd</x:v>
      </x:c>
      <x:c r="I749" s="22" t="n">
        <x:v>8.5</x:v>
      </x:c>
      <x:c r="J749" t="str">
        <x:v>Worked</x:v>
      </x:c>
      <x:c r="K749" t="str">
        <x:v>Worked: 1 record(s) | Branch: Oxford | Role: Operative Driver | Jobs: 389934 | Customers: Lubricants UK Ltd | Hours: 8.5</x:v>
      </x:c>
      <x:c r="L749" t="str">
        <x:v>Include</x:v>
      </x:c>
    </x:row>
    <x:row r="750">
      <x:c r="A750" t="str">
        <x:v>Lee Belcher|2026-07-09</x:v>
      </x:c>
      <x:c r="B750" s="888" t="n">
        <x:v>46212</x:v>
      </x:c>
      <x:c r="C750" t="str">
        <x:v>Lee Belcher</x:v>
      </x:c>
      <x:c r="D750" t="str">
        <x:v>Permanent</x:v>
      </x:c>
      <x:c r="E750" t="str">
        <x:v>Oxford</x:v>
      </x:c>
      <x:c r="F750" t="str">
        <x:v>Operative Porter</x:v>
      </x:c>
      <x:c r="G750" t="str">
        <x:v>402446</x:v>
      </x:c>
      <x:c r="H750" t="str">
        <x:v>Evox Therapeutics</x:v>
      </x:c>
      <x:c r="I750" s="22" t="n">
        <x:v>9.45</x:v>
      </x:c>
      <x:c r="J750" t="str">
        <x:v>Worked</x:v>
      </x:c>
      <x:c r="K750" t="str">
        <x:v>Worked: 1 record(s) | Branch: Oxford | Role: Operative Porter | Jobs: 402446 | Customers: Evox Therapeutics | Hours: 9.4</x:v>
      </x:c>
      <x:c r="L750" t="str">
        <x:v>Include</x:v>
      </x:c>
    </x:row>
    <x:row r="751">
      <x:c r="A751" t="str">
        <x:v>Lee Belcher|2026-07-10</x:v>
      </x:c>
      <x:c r="B751" s="888" t="n">
        <x:v>46213</x:v>
      </x:c>
      <x:c r="C751" t="str">
        <x:v>Lee Belcher</x:v>
      </x:c>
      <x:c r="D751" t="str">
        <x:v>Permanent</x:v>
      </x:c>
      <x:c r="E751" t="str">
        <x:v>Oxford</x:v>
      </x:c>
      <x:c r="F751" t="str">
        <x:v>Operative Driver</x:v>
      </x:c>
      <x:c r="G751" t="str">
        <x:v>403055</x:v>
      </x:c>
      <x:c r="H751" t="str">
        <x:v>Centre for Clinical Vaccinology and Tropical Medicine</x:v>
      </x:c>
      <x:c r="I751" s="22" t="n">
        <x:v>5</x:v>
      </x:c>
      <x:c r="J751" t="str">
        <x:v>Worked</x:v>
      </x:c>
      <x:c r="K751" t="str">
        <x:v>Worked: 1 record(s) | Branch: Oxford | Role: Operative Driver | Jobs: 403055 | Customers: Centre for Clinical Vaccinology and Tropical Medicine | Hours: 5.0</x:v>
      </x:c>
      <x:c r="L751" t="str">
        <x:v>Include</x:v>
      </x:c>
    </x:row>
    <x:row r="752">
      <x:c r="A752" t="str">
        <x:v>Lee Belcher|2026-07-13</x:v>
      </x:c>
      <x:c r="B752" s="888" t="n">
        <x:v>46216</x:v>
      </x:c>
      <x:c r="C752" t="str">
        <x:v>Lee Belcher</x:v>
      </x:c>
      <x:c r="D752" t="str">
        <x:v>Permanent</x:v>
      </x:c>
      <x:c r="E752" t="str">
        <x:v>Cambridge</x:v>
      </x:c>
      <x:c r="F752" t="str">
        <x:v>Operative Driver</x:v>
      </x:c>
      <x:c r="G752" t="str">
        <x:v>403004F</x:v>
      </x:c>
      <x:c r="H752" t="str">
        <x:v>Avantor (OXFORD   JULY  2026 )</x:v>
      </x:c>
      <x:c r="I752" s="22" t="n">
        <x:v>3.45</x:v>
      </x:c>
      <x:c r="J752" t="str">
        <x:v>Worked</x:v>
      </x:c>
      <x:c r="K752" t="str">
        <x:v>Worked: 1 record(s) | Branch: Cambridge | Role: Operative Driver | Jobs: 403004F | Customers: Avantor (OXFORD   JULY  2026 ) | Hours: 3.5</x:v>
      </x:c>
      <x:c r="L752" t="str">
        <x:v>Include</x:v>
      </x:c>
    </x:row>
    <x:row r="753">
      <x:c r="A753" t="str">
        <x:v>Lee Belcher|2026-07-14</x:v>
      </x:c>
      <x:c r="B753" s="888" t="n">
        <x:v>46217</x:v>
      </x:c>
      <x:c r="C753" t="str">
        <x:v>Lee Belcher</x:v>
      </x:c>
      <x:c r="D753" t="str">
        <x:v>Permanent</x:v>
      </x:c>
      <x:c r="E753" t="str">
        <x:v>Oxford</x:v>
      </x:c>
      <x:c r="F753" t="str">
        <x:v>Operative Driver</x:v>
      </x:c>
      <x:c r="G753" t="str">
        <x:v>401109</x:v>
      </x:c>
      <x:c r="H753" t="str">
        <x:v>Theolytics</x:v>
      </x:c>
      <x:c r="I753" s="22" t="n">
        <x:v>2</x:v>
      </x:c>
      <x:c r="J753" t="str">
        <x:v>Worked</x:v>
      </x:c>
      <x:c r="K753" t="str">
        <x:v>Worked: 1 record(s) | Branch: Oxford | Role: Operative Driver | Jobs: 401109 | Customers: Theolytics | Hours: 2.0</x:v>
      </x:c>
      <x:c r="L753" t="str">
        <x:v>Include</x:v>
      </x:c>
    </x:row>
    <x:row r="754">
      <x:c r="A754" t="str">
        <x:v>Lee Belcher|2026-07-15</x:v>
      </x:c>
      <x:c r="B754" s="888" t="n">
        <x:v>46218</x:v>
      </x:c>
      <x:c r="C754" t="str">
        <x:v>Lee Belcher</x:v>
      </x:c>
      <x:c r="D754" t="str">
        <x:v>Permanent</x:v>
      </x:c>
      <x:c r="E754" t="str">
        <x:v>Oxford</x:v>
      </x:c>
      <x:c r="F754" t="str">
        <x:v>Operative Porter</x:v>
      </x:c>
      <x:c r="G754" t="str">
        <x:v>402446</x:v>
      </x:c>
      <x:c r="H754" t="str">
        <x:v>Evox Therapeutics</x:v>
      </x:c>
      <x:c r="I754" s="22" t="n">
        <x:v>4.3</x:v>
      </x:c>
      <x:c r="J754" t="str">
        <x:v>Worked</x:v>
      </x:c>
      <x:c r="K754" t="str">
        <x:v>Worked: 1 record(s) | Branch: Oxford | Role: Operative Porter | Jobs: 402446 | Customers: Evox Therapeutics | Hours: 4.3</x:v>
      </x:c>
      <x:c r="L754" t="str">
        <x:v>Include</x:v>
      </x:c>
    </x:row>
    <x:row r="755">
      <x:c r="A755" t="str">
        <x:v>Lee Smith 2|2026-07-01</x:v>
      </x:c>
      <x:c r="B755" s="888" t="n">
        <x:v>46204</x:v>
      </x:c>
      <x:c r="C755" t="str">
        <x:v>Lee Smith 2</x:v>
      </x:c>
      <x:c r="D755" t="str">
        <x:v>Permanent</x:v>
      </x:c>
      <x:c r="E755" t="str">
        <x:v>Manchester</x:v>
      </x:c>
      <x:c r="F755" t="str">
        <x:v>Operative Porter</x:v>
      </x:c>
      <x:c r="G755" t="str">
        <x:v>397251</x:v>
      </x:c>
      <x:c r="H755" t="str">
        <x:v>Lancaster University (Leadership Centre)</x:v>
      </x:c>
      <x:c r="I755" s="22" t="n">
        <x:v>7</x:v>
      </x:c>
      <x:c r="J755" t="str">
        <x:v>Worked</x:v>
      </x:c>
      <x:c r="K755" t="str">
        <x:v>Worked: 1 record(s) | Branch: Manchester | Role: Operative Porter | Jobs: 397251 | Customers: Lancaster University (Leadership Centre) | Hours: 7.0</x:v>
      </x:c>
      <x:c r="L755" t="str">
        <x:v>Include</x:v>
      </x:c>
    </x:row>
    <x:row r="756">
      <x:c r="A756" t="str">
        <x:v>Lee Smith 2|2026-07-02</x:v>
      </x:c>
      <x:c r="B756" s="888" t="n">
        <x:v>46205</x:v>
      </x:c>
      <x:c r="C756" t="str">
        <x:v>Lee Smith 2</x:v>
      </x:c>
      <x:c r="D756" t="str">
        <x:v>Permanent</x:v>
      </x:c>
      <x:c r="E756" t="str">
        <x:v>Leeds, Manchester</x:v>
      </x:c>
      <x:c r="F756" t="str">
        <x:v>Operative Porter</x:v>
      </x:c>
      <x:c r="G756" t="str">
        <x:v>398317F, 399454E</x:v>
      </x:c>
      <x:c r="H756" t="str">
        <x:v>Restore Harrow Green</x:v>
      </x:c>
      <x:c r="I756" s="22" t="n">
        <x:v>13.5</x:v>
      </x:c>
      <x:c r="J756" t="str">
        <x:v>Worked — 2 records</x:v>
      </x:c>
      <x:c r="K756" t="str">
        <x:v>Worked: 2 record(s) | Branch: Leeds, Manchester | Role: Operative Porter | Jobs: 398317F, 399454E | Customers: Restore Harrow Green | Hours: 13.5</x:v>
      </x:c>
      <x:c r="L756" t="str">
        <x:v>Include</x:v>
      </x:c>
    </x:row>
    <x:row r="757">
      <x:c r="A757" t="str">
        <x:v>Lee Smith 2|2026-07-05</x:v>
      </x:c>
      <x:c r="B757" s="888" t="n">
        <x:v>46208</x:v>
      </x:c>
      <x:c r="C757" t="str">
        <x:v>Lee Smith 2</x:v>
      </x:c>
      <x:c r="D757" t="str">
        <x:v>Permanent</x:v>
      </x:c>
      <x:c r="E757" t="str">
        <x:v>Manchester</x:v>
      </x:c>
      <x:c r="F757" t="str">
        <x:v>Operative Porter</x:v>
      </x:c>
      <x:c r="G757" t="str">
        <x:v>398317F</x:v>
      </x:c>
      <x:c r="H757" t="str">
        <x:v>Restore Harrow Green</x:v>
      </x:c>
      <x:c r="I757" s="22" t="n">
        <x:v>5</x:v>
      </x:c>
      <x:c r="J757" t="str">
        <x:v>Worked</x:v>
      </x:c>
      <x:c r="K757" t="str">
        <x:v>Worked: 1 record(s) | Branch: Manchester | Role: Operative Porter | Jobs: 398317F | Customers: Restore Harrow Green | Hours: 5.0</x:v>
      </x:c>
      <x:c r="L757" t="str">
        <x:v>Include</x:v>
      </x:c>
    </x:row>
    <x:row r="758">
      <x:c r="A758" t="str">
        <x:v>Lee Smith 2|2026-07-06</x:v>
      </x:c>
      <x:c r="B758" s="888" t="n">
        <x:v>46209</x:v>
      </x:c>
      <x:c r="C758" t="str">
        <x:v>Lee Smith 2</x:v>
      </x:c>
      <x:c r="D758" t="str">
        <x:v>Permanent</x:v>
      </x:c>
      <x:c r="E758" t="str">
        <x:v>Glasgow, Manchester</x:v>
      </x:c>
      <x:c r="F758" t="str">
        <x:v>Operative Porter</x:v>
      </x:c>
      <x:c r="G758" t="str">
        <x:v>392549, 398317F</x:v>
      </x:c>
      <x:c r="H758" t="str">
        <x:v>NHS GG&amp;C; Restore Harrow Green</x:v>
      </x:c>
      <x:c r="I758" s="22" t="n">
        <x:v>18.5</x:v>
      </x:c>
      <x:c r="J758" t="str">
        <x:v>Worked — 2 records</x:v>
      </x:c>
      <x:c r="K758" t="str">
        <x:v>Worked: 2 record(s) | Branch: Glasgow, Manchester | Role: Operative Porter | Jobs: 392549, 398317F | Customers: NHS GG&amp;C; Restore Harrow Green | Hours: 18.5</x:v>
      </x:c>
      <x:c r="L758" t="str">
        <x:v>Include</x:v>
      </x:c>
    </x:row>
    <x:row r="759">
      <x:c r="A759" t="str">
        <x:v>Lee Smith 2|2026-07-07</x:v>
      </x:c>
      <x:c r="B759" s="888" t="n">
        <x:v>46210</x:v>
      </x:c>
      <x:c r="C759" t="str">
        <x:v>Lee Smith 2</x:v>
      </x:c>
      <x:c r="D759" t="str">
        <x:v>Permanent</x:v>
      </x:c>
      <x:c r="E759" t="str">
        <x:v>Glasgow, Manchester</x:v>
      </x:c>
      <x:c r="F759" t="str">
        <x:v>Operative Porter</x:v>
      </x:c>
      <x:c r="G759" t="str">
        <x:v>392549, 398317F</x:v>
      </x:c>
      <x:c r="H759" t="str">
        <x:v>NHS GG&amp;C; Restore Harrow Green</x:v>
      </x:c>
      <x:c r="I759" s="22" t="n">
        <x:v>16</x:v>
      </x:c>
      <x:c r="J759" t="str">
        <x:v>Worked — 2 records</x:v>
      </x:c>
      <x:c r="K759" t="str">
        <x:v>Worked: 2 record(s) | Branch: Glasgow, Manchester | Role: Operative Porter | Jobs: 392549, 398317F | Customers: NHS GG&amp;C; Restore Harrow Green | Hours: 16.0</x:v>
      </x:c>
      <x:c r="L759" t="str">
        <x:v>Include</x:v>
      </x:c>
    </x:row>
    <x:row r="760">
      <x:c r="A760" t="str">
        <x:v>Lee Smith 2|2026-07-08</x:v>
      </x:c>
      <x:c r="B760" s="888" t="n">
        <x:v>46211</x:v>
      </x:c>
      <x:c r="C760" t="str">
        <x:v>Lee Smith 2</x:v>
      </x:c>
      <x:c r="D760" t="str">
        <x:v>Permanent</x:v>
      </x:c>
      <x:c r="E760" t="str">
        <x:v>Glasgow, Manchester</x:v>
      </x:c>
      <x:c r="F760" t="str">
        <x:v>Operative Porter</x:v>
      </x:c>
      <x:c r="G760" t="str">
        <x:v>392549, 398317F</x:v>
      </x:c>
      <x:c r="H760" t="str">
        <x:v>NHS GG&amp;C; Restore Harrow Green</x:v>
      </x:c>
      <x:c r="I760" s="22" t="n">
        <x:v>17</x:v>
      </x:c>
      <x:c r="J760" t="str">
        <x:v>Worked — 2 records</x:v>
      </x:c>
      <x:c r="K760" t="str">
        <x:v>Worked: 2 record(s) | Branch: Glasgow, Manchester | Role: Operative Porter | Jobs: 392549, 398317F | Customers: NHS GG&amp;C; Restore Harrow Green | Hours: 17.0</x:v>
      </x:c>
      <x:c r="L760" t="str">
        <x:v>Include</x:v>
      </x:c>
    </x:row>
    <x:row r="761">
      <x:c r="A761" t="str">
        <x:v>Lee Smith 2|2026-07-09</x:v>
      </x:c>
      <x:c r="B761" s="888" t="n">
        <x:v>46212</x:v>
      </x:c>
      <x:c r="C761" t="str">
        <x:v>Lee Smith 2</x:v>
      </x:c>
      <x:c r="D761" t="str">
        <x:v>Permanent</x:v>
      </x:c>
      <x:c r="E761" t="str">
        <x:v>Glasgow, Manchester</x:v>
      </x:c>
      <x:c r="F761" t="str">
        <x:v>Operative Porter</x:v>
      </x:c>
      <x:c r="G761" t="str">
        <x:v>392549, 398317F</x:v>
      </x:c>
      <x:c r="H761" t="str">
        <x:v>NHS GG&amp;C; Restore Harrow Green</x:v>
      </x:c>
      <x:c r="I761" s="22" t="n">
        <x:v>16</x:v>
      </x:c>
      <x:c r="J761" t="str">
        <x:v>Worked — 2 records</x:v>
      </x:c>
      <x:c r="K761" t="str">
        <x:v>Worked: 2 record(s) | Branch: Glasgow, Manchester | Role: Operative Porter | Jobs: 392549, 398317F | Customers: NHS GG&amp;C; Restore Harrow Green | Hours: 16.0</x:v>
      </x:c>
      <x:c r="L761" t="str">
        <x:v>Include</x:v>
      </x:c>
    </x:row>
    <x:row r="762">
      <x:c r="A762" t="str">
        <x:v>Lee Smith 2|2026-07-14</x:v>
      </x:c>
      <x:c r="B762" s="888" t="n">
        <x:v>46217</x:v>
      </x:c>
      <x:c r="C762" t="str">
        <x:v>Lee Smith 2</x:v>
      </x:c>
      <x:c r="D762" t="str">
        <x:v>Permanent</x:v>
      </x:c>
      <x:c r="E762" t="str">
        <x:v>Manchester</x:v>
      </x:c>
      <x:c r="F762" t="str">
        <x:v>Operative Porter</x:v>
      </x:c>
      <x:c r="G762" t="str">
        <x:v>403103, 403229</x:v>
      </x:c>
      <x:c r="H762" t="str">
        <x:v>Cheshire Fire; NHS SBS - Clatterbridge Hospital</x:v>
      </x:c>
      <x:c r="I762" s="22" t="n">
        <x:v>9.5</x:v>
      </x:c>
      <x:c r="J762" t="str">
        <x:v>Worked — 2 records</x:v>
      </x:c>
      <x:c r="K762" t="str">
        <x:v>Worked: 2 record(s) | Branch: Manchester | Role: Operative Porter | Jobs: 403103, 403229 | Customers: Cheshire Fire; NHS SBS - Clatterbridge Hospital | Hours: 9.5</x:v>
      </x:c>
      <x:c r="L762" t="str">
        <x:v>Include</x:v>
      </x:c>
    </x:row>
    <x:row r="763">
      <x:c r="A763" t="str">
        <x:v>Lee Smith 2|2026-07-15</x:v>
      </x:c>
      <x:c r="B763" s="888" t="n">
        <x:v>46218</x:v>
      </x:c>
      <x:c r="C763" t="str">
        <x:v>Lee Smith 2</x:v>
      </x:c>
      <x:c r="D763" t="str">
        <x:v>Permanent</x:v>
      </x:c>
      <x:c r="E763" t="str">
        <x:v>Manchester</x:v>
      </x:c>
      <x:c r="F763" t="str">
        <x:v>Operative Porter</x:v>
      </x:c>
      <x:c r="G763" t="str">
        <x:v>403242, 403229</x:v>
      </x:c>
      <x:c r="H763" t="str">
        <x:v>MOJ (Sodexo) SR:61036; NHS SBS - Clatterbridge Hospital</x:v>
      </x:c>
      <x:c r="I763" s="22" t="n">
        <x:v>9.92</x:v>
      </x:c>
      <x:c r="J763" t="str">
        <x:v>Worked — 2 records</x:v>
      </x:c>
      <x:c r="K763" t="str">
        <x:v>Worked: 2 record(s) | Branch: Manchester | Role: Operative Porter | Jobs: 403242, 403229 | Customers: MOJ (Sodexo) SR:61036; NHS SBS - Clatterbridge Hospital | Hours: 9.9</x:v>
      </x:c>
      <x:c r="L763" t="str">
        <x:v>Include</x:v>
      </x:c>
    </x:row>
    <x:row r="764">
      <x:c r="A764" t="str">
        <x:v>Lee Smith 2|2026-07-16</x:v>
      </x:c>
      <x:c r="B764" s="888" t="n">
        <x:v>46219</x:v>
      </x:c>
      <x:c r="C764" t="str">
        <x:v>Lee Smith 2</x:v>
      </x:c>
      <x:c r="D764" t="str">
        <x:v>Permanent</x:v>
      </x:c>
      <x:c r="E764" t="str">
        <x:v>Manchester</x:v>
      </x:c>
      <x:c r="F764" t="str">
        <x:v>Operative Porter</x:v>
      </x:c>
      <x:c r="G764" t="str">
        <x:v>402596</x:v>
      </x:c>
      <x:c r="H764" t="str">
        <x:v>Cheshire Police</x:v>
      </x:c>
      <x:c r="I764" s="22" t="n">
        <x:v>7</x:v>
      </x:c>
      <x:c r="J764" t="str">
        <x:v>Worked</x:v>
      </x:c>
      <x:c r="K764" t="str">
        <x:v>Worked: 1 record(s) | Branch: Manchester | Role: Operative Porter | Jobs: 402596 | Customers: Cheshire Police | Hours: 7.0</x:v>
      </x:c>
      <x:c r="L764" t="str">
        <x:v>Include</x:v>
      </x:c>
    </x:row>
    <x:row r="765">
      <x:c r="A765" t="str">
        <x:v>Lewis Wright|2026-07-01</x:v>
      </x:c>
      <x:c r="B765" s="888" t="n">
        <x:v>46204</x:v>
      </x:c>
      <x:c r="C765" t="str">
        <x:v>Lewis Wright</x:v>
      </x:c>
      <x:c r="D765" t="str">
        <x:v>Permanent</x:v>
      </x:c>
      <x:c r="E765" t="str">
        <x:v>Thurrock</x:v>
      </x:c>
      <x:c r="F765" t="str">
        <x:v>Operative Skilled</x:v>
      </x:c>
      <x:c r="G765" t="str">
        <x:v>363792D</x:v>
      </x:c>
      <x:c r="H765" t="str">
        <x:v>Thurrock Warehouse</x:v>
      </x:c>
      <x:c r="I765" s="22" t="n">
        <x:v>9</x:v>
      </x:c>
      <x:c r="J765" t="str">
        <x:v>Worked</x:v>
      </x:c>
      <x:c r="K765" t="str">
        <x:v>Worked: 1 record(s) | Branch: Thurrock | Role: Operative Skilled | Jobs: 363792D | Customers: Thurrock Warehouse | Hours: 9.0</x:v>
      </x:c>
      <x:c r="L765" t="str">
        <x:v>Include</x:v>
      </x:c>
    </x:row>
    <x:row r="766">
      <x:c r="A766" t="str">
        <x:v>Lewis Wright|2026-07-02</x:v>
      </x:c>
      <x:c r="B766" s="888" t="n">
        <x:v>46205</x:v>
      </x:c>
      <x:c r="C766" t="str">
        <x:v>Lewis Wright</x:v>
      </x:c>
      <x:c r="D766" t="str">
        <x:v>Permanent</x:v>
      </x:c>
      <x:c r="E766" t="str">
        <x:v>Thurrock</x:v>
      </x:c>
      <x:c r="F766" t="str">
        <x:v>Operative Skilled</x:v>
      </x:c>
      <x:c r="G766" t="str">
        <x:v>363792D</x:v>
      </x:c>
      <x:c r="H766" t="str">
        <x:v>Thurrock Warehouse</x:v>
      </x:c>
      <x:c r="I766" s="22" t="n">
        <x:v>9</x:v>
      </x:c>
      <x:c r="J766" t="str">
        <x:v>Worked</x:v>
      </x:c>
      <x:c r="K766" t="str">
        <x:v>Worked: 1 record(s) | Branch: Thurrock | Role: Operative Skilled | Jobs: 363792D | Customers: Thurrock Warehouse | Hours: 9.0</x:v>
      </x:c>
      <x:c r="L766" t="str">
        <x:v>Include</x:v>
      </x:c>
    </x:row>
    <x:row r="767">
      <x:c r="A767" t="str">
        <x:v>Lewis Wright|2026-07-03</x:v>
      </x:c>
      <x:c r="B767" s="888" t="n">
        <x:v>46206</x:v>
      </x:c>
      <x:c r="C767" t="str">
        <x:v>Lewis Wright</x:v>
      </x:c>
      <x:c r="D767" t="str">
        <x:v>Permanent</x:v>
      </x:c>
      <x:c r="E767" t="str">
        <x:v>Thurrock</x:v>
      </x:c>
      <x:c r="F767" t="str">
        <x:v>Operative Skilled</x:v>
      </x:c>
      <x:c r="G767" t="str">
        <x:v>363792D</x:v>
      </x:c>
      <x:c r="H767" t="str">
        <x:v>Thurrock Warehouse</x:v>
      </x:c>
      <x:c r="I767" s="22" t="n">
        <x:v>9</x:v>
      </x:c>
      <x:c r="J767" t="str">
        <x:v>Worked</x:v>
      </x:c>
      <x:c r="K767" t="str">
        <x:v>Worked: 1 record(s) | Branch: Thurrock | Role: Operative Skilled | Jobs: 363792D | Customers: Thurrock Warehouse | Hours: 9.0</x:v>
      </x:c>
      <x:c r="L767" t="str">
        <x:v>Include</x:v>
      </x:c>
    </x:row>
    <x:row r="768">
      <x:c r="A768" t="str">
        <x:v>Lewis Wright|2026-07-06</x:v>
      </x:c>
      <x:c r="B768" s="888" t="n">
        <x:v>46209</x:v>
      </x:c>
      <x:c r="C768" t="str">
        <x:v>Lewis Wright</x:v>
      </x:c>
      <x:c r="D768" t="str">
        <x:v>Permanent</x:v>
      </x:c>
      <x:c r="E768" t="str">
        <x:v>Thurrock</x:v>
      </x:c>
      <x:c r="F768" t="str">
        <x:v>Operative Skilled</x:v>
      </x:c>
      <x:c r="G768" t="str">
        <x:v>363792D</x:v>
      </x:c>
      <x:c r="H768" t="str">
        <x:v>Thurrock Warehouse</x:v>
      </x:c>
      <x:c r="I768" s="22" t="n">
        <x:v>9</x:v>
      </x:c>
      <x:c r="J768" t="str">
        <x:v>Worked</x:v>
      </x:c>
      <x:c r="K768" t="str">
        <x:v>Worked: 1 record(s) | Branch: Thurrock | Role: Operative Skilled | Jobs: 363792D | Customers: Thurrock Warehouse | Hours: 9.0</x:v>
      </x:c>
      <x:c r="L768" t="str">
        <x:v>Include</x:v>
      </x:c>
    </x:row>
    <x:row r="769">
      <x:c r="A769" t="str">
        <x:v>Lewis Wright|2026-07-07</x:v>
      </x:c>
      <x:c r="B769" s="888" t="n">
        <x:v>46210</x:v>
      </x:c>
      <x:c r="C769" t="str">
        <x:v>Lewis Wright</x:v>
      </x:c>
      <x:c r="D769" t="str">
        <x:v>Permanent</x:v>
      </x:c>
      <x:c r="E769" t="str">
        <x:v>Thurrock</x:v>
      </x:c>
      <x:c r="F769" t="str">
        <x:v>Operative Skilled</x:v>
      </x:c>
      <x:c r="G769" t="str">
        <x:v>363792D</x:v>
      </x:c>
      <x:c r="H769" t="str">
        <x:v>Thurrock Warehouse</x:v>
      </x:c>
      <x:c r="I769" s="22" t="n">
        <x:v>9</x:v>
      </x:c>
      <x:c r="J769" t="str">
        <x:v>Worked</x:v>
      </x:c>
      <x:c r="K769" t="str">
        <x:v>Worked: 1 record(s) | Branch: Thurrock | Role: Operative Skilled | Jobs: 363792D | Customers: Thurrock Warehouse | Hours: 9.0</x:v>
      </x:c>
      <x:c r="L769" t="str">
        <x:v>Include</x:v>
      </x:c>
    </x:row>
    <x:row r="770">
      <x:c r="A770" t="str">
        <x:v>Lewis Wright|2026-07-08</x:v>
      </x:c>
      <x:c r="B770" s="888" t="n">
        <x:v>46211</x:v>
      </x:c>
      <x:c r="C770" t="str">
        <x:v>Lewis Wright</x:v>
      </x:c>
      <x:c r="D770" t="str">
        <x:v>Permanent</x:v>
      </x:c>
      <x:c r="E770" t="str">
        <x:v>Thurrock</x:v>
      </x:c>
      <x:c r="F770" t="str">
        <x:v>Operative Skilled</x:v>
      </x:c>
      <x:c r="G770" t="str">
        <x:v>363792D</x:v>
      </x:c>
      <x:c r="H770" t="str">
        <x:v>Thurrock Warehouse</x:v>
      </x:c>
      <x:c r="I770" s="22" t="n">
        <x:v>9</x:v>
      </x:c>
      <x:c r="J770" t="str">
        <x:v>Worked</x:v>
      </x:c>
      <x:c r="K770" t="str">
        <x:v>Worked: 1 record(s) | Branch: Thurrock | Role: Operative Skilled | Jobs: 363792D | Customers: Thurrock Warehouse | Hours: 9.0</x:v>
      </x:c>
      <x:c r="L770" t="str">
        <x:v>Include</x:v>
      </x:c>
    </x:row>
    <x:row r="771">
      <x:c r="A771" t="str">
        <x:v>Lewis Wright|2026-07-09</x:v>
      </x:c>
      <x:c r="B771" s="888" t="n">
        <x:v>46212</x:v>
      </x:c>
      <x:c r="C771" t="str">
        <x:v>Lewis Wright</x:v>
      </x:c>
      <x:c r="D771" t="str">
        <x:v>Permanent</x:v>
      </x:c>
      <x:c r="E771" t="str">
        <x:v>Thurrock</x:v>
      </x:c>
      <x:c r="F771" t="str">
        <x:v>Operative Skilled</x:v>
      </x:c>
      <x:c r="G771" t="str">
        <x:v>363792D</x:v>
      </x:c>
      <x:c r="H771" t="str">
        <x:v>Thurrock Warehouse</x:v>
      </x:c>
      <x:c r="I771" s="22" t="n">
        <x:v>9</x:v>
      </x:c>
      <x:c r="J771" t="str">
        <x:v>Worked</x:v>
      </x:c>
      <x:c r="K771" t="str">
        <x:v>Worked: 1 record(s) | Branch: Thurrock | Role: Operative Skilled | Jobs: 363792D | Customers: Thurrock Warehouse | Hours: 9.0</x:v>
      </x:c>
      <x:c r="L771" t="str">
        <x:v>Include</x:v>
      </x:c>
    </x:row>
    <x:row r="772">
      <x:c r="A772" t="str">
        <x:v>Lewis Wright|2026-07-10</x:v>
      </x:c>
      <x:c r="B772" s="888" t="n">
        <x:v>46213</x:v>
      </x:c>
      <x:c r="C772" t="str">
        <x:v>Lewis Wright</x:v>
      </x:c>
      <x:c r="D772" t="str">
        <x:v>Permanent</x:v>
      </x:c>
      <x:c r="E772" t="str">
        <x:v>Thurrock</x:v>
      </x:c>
      <x:c r="F772" t="str">
        <x:v>Operative Skilled</x:v>
      </x:c>
      <x:c r="G772" t="str">
        <x:v>363792D</x:v>
      </x:c>
      <x:c r="H772" t="str">
        <x:v>Thurrock Warehouse</x:v>
      </x:c>
      <x:c r="I772" s="22" t="n">
        <x:v>9</x:v>
      </x:c>
      <x:c r="J772" t="str">
        <x:v>Worked</x:v>
      </x:c>
      <x:c r="K772" t="str">
        <x:v>Worked: 1 record(s) | Branch: Thurrock | Role: Operative Skilled | Jobs: 363792D | Customers: Thurrock Warehouse | Hours: 9.0</x:v>
      </x:c>
      <x:c r="L772" t="str">
        <x:v>Include</x:v>
      </x:c>
    </x:row>
    <x:row r="773">
      <x:c r="A773" t="str">
        <x:v>Lewis Wright|2026-07-13</x:v>
      </x:c>
      <x:c r="B773" s="888" t="n">
        <x:v>46216</x:v>
      </x:c>
      <x:c r="C773" t="str">
        <x:v>Lewis Wright</x:v>
      </x:c>
      <x:c r="D773" t="str">
        <x:v>Permanent</x:v>
      </x:c>
      <x:c r="E773" t="str">
        <x:v>Thurrock</x:v>
      </x:c>
      <x:c r="F773" t="str">
        <x:v>Operative Skilled</x:v>
      </x:c>
      <x:c r="G773" t="str">
        <x:v>363792D</x:v>
      </x:c>
      <x:c r="H773" t="str">
        <x:v>Thurrock Warehouse</x:v>
      </x:c>
      <x:c r="I773" s="22" t="n">
        <x:v>9</x:v>
      </x:c>
      <x:c r="J773" t="str">
        <x:v>Worked</x:v>
      </x:c>
      <x:c r="K773" t="str">
        <x:v>Worked: 1 record(s) | Branch: Thurrock | Role: Operative Skilled | Jobs: 363792D | Customers: Thurrock Warehouse | Hours: 9.0</x:v>
      </x:c>
      <x:c r="L773" t="str">
        <x:v>Include</x:v>
      </x:c>
    </x:row>
    <x:row r="774">
      <x:c r="A774" t="str">
        <x:v>Lewis Wright|2026-07-14</x:v>
      </x:c>
      <x:c r="B774" s="888" t="n">
        <x:v>46217</x:v>
      </x:c>
      <x:c r="C774" t="str">
        <x:v>Lewis Wright</x:v>
      </x:c>
      <x:c r="D774" t="str">
        <x:v>Permanent</x:v>
      </x:c>
      <x:c r="E774" t="str">
        <x:v>Thurrock</x:v>
      </x:c>
      <x:c r="F774" t="str">
        <x:v>Operative Skilled</x:v>
      </x:c>
      <x:c r="G774" t="str">
        <x:v>363792D</x:v>
      </x:c>
      <x:c r="H774" t="str">
        <x:v>Thurrock Warehouse</x:v>
      </x:c>
      <x:c r="I774" s="22" t="n">
        <x:v>9</x:v>
      </x:c>
      <x:c r="J774" t="str">
        <x:v>Worked</x:v>
      </x:c>
      <x:c r="K774" t="str">
        <x:v>Worked: 1 record(s) | Branch: Thurrock | Role: Operative Skilled | Jobs: 363792D | Customers: Thurrock Warehouse | Hours: 9.0</x:v>
      </x:c>
      <x:c r="L774" t="str">
        <x:v>Include</x:v>
      </x:c>
    </x:row>
    <x:row r="775">
      <x:c r="A775" t="str">
        <x:v>Lewis Wright|2026-07-15</x:v>
      </x:c>
      <x:c r="B775" s="888" t="n">
        <x:v>46218</x:v>
      </x:c>
      <x:c r="C775" t="str">
        <x:v>Lewis Wright</x:v>
      </x:c>
      <x:c r="D775" t="str">
        <x:v>Permanent</x:v>
      </x:c>
      <x:c r="E775" t="str">
        <x:v>Thurrock</x:v>
      </x:c>
      <x:c r="F775" t="str">
        <x:v>Operative Skilled</x:v>
      </x:c>
      <x:c r="G775" t="str">
        <x:v>363792D</x:v>
      </x:c>
      <x:c r="H775" t="str">
        <x:v>Thurrock Warehouse</x:v>
      </x:c>
      <x:c r="I775" s="22" t="n">
        <x:v>9</x:v>
      </x:c>
      <x:c r="J775" t="str">
        <x:v>Worked</x:v>
      </x:c>
      <x:c r="K775" t="str">
        <x:v>Worked: 1 record(s) | Branch: Thurrock | Role: Operative Skilled | Jobs: 363792D | Customers: Thurrock Warehouse | Hours: 9.0</x:v>
      </x:c>
      <x:c r="L775" t="str">
        <x:v>Include</x:v>
      </x:c>
    </x:row>
    <x:row r="776">
      <x:c r="A776" t="str">
        <x:v>Lewis Wright|2026-07-16</x:v>
      </x:c>
      <x:c r="B776" s="888" t="n">
        <x:v>46219</x:v>
      </x:c>
      <x:c r="C776" t="str">
        <x:v>Lewis Wright</x:v>
      </x:c>
      <x:c r="D776" t="str">
        <x:v>Permanent</x:v>
      </x:c>
      <x:c r="E776" t="str">
        <x:v>Thurrock</x:v>
      </x:c>
      <x:c r="F776" t="str">
        <x:v>Operative Skilled</x:v>
      </x:c>
      <x:c r="G776" t="str">
        <x:v>363792D</x:v>
      </x:c>
      <x:c r="H776" t="str">
        <x:v>Thurrock Warehouse</x:v>
      </x:c>
      <x:c r="I776" s="22" t="n">
        <x:v>9</x:v>
      </x:c>
      <x:c r="J776" t="str">
        <x:v>Worked</x:v>
      </x:c>
      <x:c r="K776" t="str">
        <x:v>Worked: 1 record(s) | Branch: Thurrock | Role: Operative Skilled | Jobs: 363792D | Customers: Thurrock Warehouse | Hours: 9.0</x:v>
      </x:c>
      <x:c r="L776" t="str">
        <x:v>Include</x:v>
      </x:c>
    </x:row>
    <x:row r="777">
      <x:c r="A777" t="str">
        <x:v>Luke Nolan|2026-07-03</x:v>
      </x:c>
      <x:c r="B777" s="888" t="n">
        <x:v>46206</x:v>
      </x:c>
      <x:c r="C777" t="str">
        <x:v>Luke Nolan</x:v>
      </x:c>
      <x:c r="D777" t="str">
        <x:v>Permanent</x:v>
      </x:c>
      <x:c r="E777" t="str">
        <x:v>Birmingham, Leeds</x:v>
      </x:c>
      <x:c r="F777" t="str">
        <x:v>Operative Porter</x:v>
      </x:c>
      <x:c r="G777" t="str">
        <x:v>403046, 402634</x:v>
      </x:c>
      <x:c r="H777" t="str">
        <x:v>HSBC - July 2026 Deliveries; Kirklees Council - Mr Crawshaw</x:v>
      </x:c>
      <x:c r="I777" s="22" t="n">
        <x:v>8</x:v>
      </x:c>
      <x:c r="J777" t="str">
        <x:v>Worked — 2 records</x:v>
      </x:c>
      <x:c r="K777" t="str">
        <x:v>Worked: 2 record(s) | Branch: Birmingham, Leeds | Role: Operative Porter | Jobs: 403046, 402634 | Customers: HSBC - July 2026 Deliveries; Kirklees Council - Mr Crawshaw | Hours: 8.0</x:v>
      </x:c>
      <x:c r="L777" t="str">
        <x:v>Include</x:v>
      </x:c>
    </x:row>
    <x:row r="778">
      <x:c r="A778" t="str">
        <x:v>Luke Nolan|2026-07-07</x:v>
      </x:c>
      <x:c r="B778" s="888" t="n">
        <x:v>46210</x:v>
      </x:c>
      <x:c r="C778" t="str">
        <x:v>Luke Nolan</x:v>
      </x:c>
      <x:c r="D778" t="str">
        <x:v>Permanent</x:v>
      </x:c>
      <x:c r="E778" t="str">
        <x:v>Manchester</x:v>
      </x:c>
      <x:c r="F778" t="str">
        <x:v>Operative Porter</x:v>
      </x:c>
      <x:c r="G778" t="str">
        <x:v>402514, 398317F</x:v>
      </x:c>
      <x:c r="H778" t="str">
        <x:v>MOJ - Sodexo SR:59311; Restore Harrow Green</x:v>
      </x:c>
      <x:c r="I778" s="22" t="n">
        <x:v>5</x:v>
      </x:c>
      <x:c r="J778" t="str">
        <x:v>Worked — 2 records</x:v>
      </x:c>
      <x:c r="K778" t="str">
        <x:v>Worked: 2 record(s) | Branch: Manchester | Role: Operative Porter | Jobs: 402514, 398317F | Customers: MOJ - Sodexo SR:59311; Restore Harrow Green | Hours: 5.0</x:v>
      </x:c>
      <x:c r="L778" t="str">
        <x:v>Include</x:v>
      </x:c>
    </x:row>
    <x:row r="779">
      <x:c r="A779" t="str">
        <x:v>Luke Nolan|2026-07-08</x:v>
      </x:c>
      <x:c r="B779" s="888" t="n">
        <x:v>46211</x:v>
      </x:c>
      <x:c r="C779" t="str">
        <x:v>Luke Nolan</x:v>
      </x:c>
      <x:c r="D779" t="str">
        <x:v>Permanent</x:v>
      </x:c>
      <x:c r="E779" t="str">
        <x:v>Manchester</x:v>
      </x:c>
      <x:c r="F779" t="str">
        <x:v>Operative Porter</x:v>
      </x:c>
      <x:c r="G779" t="str">
        <x:v>397251</x:v>
      </x:c>
      <x:c r="H779" t="str">
        <x:v>Lancaster University (Leadership Centre)</x:v>
      </x:c>
      <x:c r="I779" s="22" t="n">
        <x:v>8.5</x:v>
      </x:c>
      <x:c r="J779" t="str">
        <x:v>Worked</x:v>
      </x:c>
      <x:c r="K779" t="str">
        <x:v>Worked: 1 record(s) | Branch: Manchester | Role: Operative Porter | Jobs: 397251 | Customers: Lancaster University (Leadership Centre) | Hours: 8.5</x:v>
      </x:c>
      <x:c r="L779" t="str">
        <x:v>Include</x:v>
      </x:c>
    </x:row>
    <x:row r="780">
      <x:c r="A780" t="str">
        <x:v>Luke Nolan|2026-07-09</x:v>
      </x:c>
      <x:c r="B780" s="888" t="n">
        <x:v>46212</x:v>
      </x:c>
      <x:c r="C780" t="str">
        <x:v>Luke Nolan</x:v>
      </x:c>
      <x:c r="D780" t="str">
        <x:v>Permanent</x:v>
      </x:c>
      <x:c r="E780" t="str">
        <x:v>Manchester</x:v>
      </x:c>
      <x:c r="F780" t="str">
        <x:v>Operative Porter</x:v>
      </x:c>
      <x:c r="G780" t="str">
        <x:v>403371</x:v>
      </x:c>
      <x:c r="H780" t="str">
        <x:v>CTVC Ltd</x:v>
      </x:c>
      <x:c r="I780" s="22" t="n">
        <x:v>6.5</x:v>
      </x:c>
      <x:c r="J780" t="str">
        <x:v>Worked</x:v>
      </x:c>
      <x:c r="K780" t="str">
        <x:v>Worked: 1 record(s) | Branch: Manchester | Role: Operative Porter | Jobs: 403371 | Customers: CTVC Ltd | Hours: 6.5</x:v>
      </x:c>
      <x:c r="L780" t="str">
        <x:v>Include</x:v>
      </x:c>
    </x:row>
    <x:row r="781">
      <x:c r="A781" t="str">
        <x:v>Luke Nolan|2026-07-14</x:v>
      </x:c>
      <x:c r="B781" s="888" t="n">
        <x:v>46217</x:v>
      </x:c>
      <x:c r="C781" t="str">
        <x:v>Luke Nolan</x:v>
      </x:c>
      <x:c r="D781" t="str">
        <x:v>Permanent</x:v>
      </x:c>
      <x:c r="E781" t="str">
        <x:v>Birmingham</x:v>
      </x:c>
      <x:c r="F781" t="str">
        <x:v>Operative Porter</x:v>
      </x:c>
      <x:c r="G781" t="str">
        <x:v>402564</x:v>
      </x:c>
      <x:c r="H781" t="str">
        <x:v>Midland Heart Limited</x:v>
      </x:c>
      <x:c r="I781" s="22" t="n">
        <x:v>5</x:v>
      </x:c>
      <x:c r="J781" t="str">
        <x:v>Worked</x:v>
      </x:c>
      <x:c r="K781" t="str">
        <x:v>Worked: 1 record(s) | Branch: Birmingham | Role: Operative Porter | Jobs: 402564 | Customers: Midland Heart Limited | Hours: 5.0</x:v>
      </x:c>
      <x:c r="L781" t="str">
        <x:v>Include</x:v>
      </x:c>
    </x:row>
    <x:row r="782">
      <x:c r="A782" t="str">
        <x:v>Luke Nolan|2026-07-15</x:v>
      </x:c>
      <x:c r="B782" s="888" t="n">
        <x:v>46218</x:v>
      </x:c>
      <x:c r="C782" t="str">
        <x:v>Luke Nolan</x:v>
      </x:c>
      <x:c r="D782" t="str">
        <x:v>Permanent</x:v>
      </x:c>
      <x:c r="E782" t="str">
        <x:v>Leeds</x:v>
      </x:c>
      <x:c r="F782" t="str">
        <x:v>Operative Porter</x:v>
      </x:c>
      <x:c r="G782" t="str">
        <x:v>398549</x:v>
      </x:c>
      <x:c r="H782" t="str">
        <x:v>Wakefield Council - Upton Primary School</x:v>
      </x:c>
      <x:c r="I782" s="22" t="n">
        <x:v>8.5</x:v>
      </x:c>
      <x:c r="J782" t="str">
        <x:v>Worked</x:v>
      </x:c>
      <x:c r="K782" t="str">
        <x:v>Worked: 1 record(s) | Branch: Leeds | Role: Operative Porter | Jobs: 398549 | Customers: Wakefield Council - Upton Primary School | Hours: 8.5</x:v>
      </x:c>
      <x:c r="L782" t="str">
        <x:v>Include</x:v>
      </x:c>
    </x:row>
    <x:row r="783">
      <x:c r="A783" t="str">
        <x:v>Luke Nolan|2026-07-16</x:v>
      </x:c>
      <x:c r="B783" s="888" t="n">
        <x:v>46219</x:v>
      </x:c>
      <x:c r="C783" t="str">
        <x:v>Luke Nolan</x:v>
      </x:c>
      <x:c r="D783" t="str">
        <x:v>Permanent</x:v>
      </x:c>
      <x:c r="E783" t="str">
        <x:v>Leeds</x:v>
      </x:c>
      <x:c r="F783" t="str">
        <x:v>Operative Porter</x:v>
      </x:c>
      <x:c r="G783" t="str">
        <x:v>398549</x:v>
      </x:c>
      <x:c r="H783" t="str">
        <x:v>Wakefield Council - Upton Primary School</x:v>
      </x:c>
      <x:c r="I783" s="22" t="n">
        <x:v>9</x:v>
      </x:c>
      <x:c r="J783" t="str">
        <x:v>Worked</x:v>
      </x:c>
      <x:c r="K783" t="str">
        <x:v>Worked: 1 record(s) | Branch: Leeds | Role: Operative Porter | Jobs: 398549 | Customers: Wakefield Council - Upton Primary School | Hours: 9.0</x:v>
      </x:c>
      <x:c r="L783" t="str">
        <x:v>Include</x:v>
      </x:c>
    </x:row>
    <x:row r="784">
      <x:c r="A784" t="str">
        <x:v>M Aliperti-Jones|2026-07-01</x:v>
      </x:c>
      <x:c r="B784" s="888" t="n">
        <x:v>46204</x:v>
      </x:c>
      <x:c r="C784" t="str">
        <x:v>M Aliperti-Jones</x:v>
      </x:c>
      <x:c r="D784" t="str">
        <x:v>Permanent</x:v>
      </x:c>
      <x:c r="E784" t="str">
        <x:v>Croydon</x:v>
      </x:c>
      <x:c r="F784" t="str">
        <x:v>Operative Skilled</x:v>
      </x:c>
      <x:c r="G784" t="str">
        <x:v>402809</x:v>
      </x:c>
      <x:c r="H784" t="str">
        <x:v>Dyerecylce (ICL South Kensington)</x:v>
      </x:c>
      <x:c r="I784" s="22" t="n">
        <x:v>8</x:v>
      </x:c>
      <x:c r="J784" t="str">
        <x:v>Worked</x:v>
      </x:c>
      <x:c r="K784" t="str">
        <x:v>Worked: 1 record(s) | Branch: Croydon | Role: Operative Skilled | Jobs: 402809 | Customers: Dyerecylce (ICL South Kensington) | Hours: 8.0</x:v>
      </x:c>
      <x:c r="L784" t="str">
        <x:v>Include</x:v>
      </x:c>
    </x:row>
    <x:row r="785">
      <x:c r="A785" t="str">
        <x:v>M Aliperti-Jones|2026-07-02</x:v>
      </x:c>
      <x:c r="B785" s="888" t="n">
        <x:v>46205</x:v>
      </x:c>
      <x:c r="C785" t="str">
        <x:v>M Aliperti-Jones</x:v>
      </x:c>
      <x:c r="D785" t="str">
        <x:v>Permanent</x:v>
      </x:c>
      <x:c r="E785" t="str">
        <x:v>Croydon</x:v>
      </x:c>
      <x:c r="F785" t="str">
        <x:v>Operative Skilled</x:v>
      </x:c>
      <x:c r="G785" t="str">
        <x:v>402709</x:v>
      </x:c>
      <x:c r="H785" t="str">
        <x:v>Global Outdoor Media Limited</x:v>
      </x:c>
      <x:c r="I785" s="22" t="n">
        <x:v>10.5</x:v>
      </x:c>
      <x:c r="J785" t="str">
        <x:v>Worked</x:v>
      </x:c>
      <x:c r="K785" t="str">
        <x:v>Worked: 1 record(s) | Branch: Croydon | Role: Operative Skilled | Jobs: 402709 | Customers: Global Outdoor Media Limited | Hours: 10.5</x:v>
      </x:c>
      <x:c r="L785" t="str">
        <x:v>Include</x:v>
      </x:c>
    </x:row>
    <x:row r="786">
      <x:c r="A786" t="str">
        <x:v>M Aliperti-Jones|2026-07-03</x:v>
      </x:c>
      <x:c r="B786" s="888" t="n">
        <x:v>46206</x:v>
      </x:c>
      <x:c r="C786" t="str">
        <x:v>M Aliperti-Jones</x:v>
      </x:c>
      <x:c r="D786" t="str">
        <x:v>Permanent</x:v>
      </x:c>
      <x:c r="E786" t="str">
        <x:v>Croydon</x:v>
      </x:c>
      <x:c r="F786" t="str">
        <x:v>Operative Porter</x:v>
      </x:c>
      <x:c r="G786" t="str">
        <x:v>400111</x:v>
      </x:c>
      <x:c r="H786" t="str">
        <x:v>Bromley Central Library</x:v>
      </x:c>
      <x:c r="I786" s="22" t="n">
        <x:v>6.5</x:v>
      </x:c>
      <x:c r="J786" t="str">
        <x:v>Worked</x:v>
      </x:c>
      <x:c r="K786" t="str">
        <x:v>Worked: 1 record(s) | Branch: Croydon | Role: Operative Porter | Jobs: 400111 | Customers: Bromley Central Library | Hours: 6.5</x:v>
      </x:c>
      <x:c r="L786" t="str">
        <x:v>Include</x:v>
      </x:c>
    </x:row>
    <x:row r="787">
      <x:c r="A787" t="str">
        <x:v>M Aliperti-Jones|2026-07-06</x:v>
      </x:c>
      <x:c r="B787" s="888" t="n">
        <x:v>46209</x:v>
      </x:c>
      <x:c r="C787" t="str">
        <x:v>M Aliperti-Jones</x:v>
      </x:c>
      <x:c r="D787" t="str">
        <x:v>Permanent</x:v>
      </x:c>
      <x:c r="E787" t="str">
        <x:v>Croydon</x:v>
      </x:c>
      <x:c r="F787" t="str">
        <x:v>Operative Porter</x:v>
      </x:c>
      <x:c r="G787" t="str">
        <x:v>400111</x:v>
      </x:c>
      <x:c r="H787" t="str">
        <x:v>Bromley Central Library</x:v>
      </x:c>
      <x:c r="I787" s="22" t="n">
        <x:v>9</x:v>
      </x:c>
      <x:c r="J787" t="str">
        <x:v>Worked</x:v>
      </x:c>
      <x:c r="K787" t="str">
        <x:v>Worked: 1 record(s) | Branch: Croydon | Role: Operative Porter | Jobs: 400111 | Customers: Bromley Central Library | Hours: 9.0</x:v>
      </x:c>
      <x:c r="L787" t="str">
        <x:v>Include</x:v>
      </x:c>
    </x:row>
    <x:row r="788">
      <x:c r="A788" t="str">
        <x:v>M Aliperti-Jones|2026-07-07</x:v>
      </x:c>
      <x:c r="B788" s="888" t="n">
        <x:v>46210</x:v>
      </x:c>
      <x:c r="C788" t="str">
        <x:v>M Aliperti-Jones</x:v>
      </x:c>
      <x:c r="D788" t="str">
        <x:v>Permanent</x:v>
      </x:c>
      <x:c r="E788" t="str">
        <x:v>Croydon</x:v>
      </x:c>
      <x:c r="F788" t="str">
        <x:v>Operative Porter</x:v>
      </x:c>
      <x:c r="G788" t="str">
        <x:v>400111</x:v>
      </x:c>
      <x:c r="H788" t="str">
        <x:v>Bromley Central Library</x:v>
      </x:c>
      <x:c r="I788" s="22" t="n">
        <x:v>6.5</x:v>
      </x:c>
      <x:c r="J788" t="str">
        <x:v>Worked</x:v>
      </x:c>
      <x:c r="K788" t="str">
        <x:v>Worked: 1 record(s) | Branch: Croydon | Role: Operative Porter | Jobs: 400111 | Customers: Bromley Central Library | Hours: 6.5</x:v>
      </x:c>
      <x:c r="L788" t="str">
        <x:v>Include</x:v>
      </x:c>
    </x:row>
    <x:row r="789">
      <x:c r="A789" t="str">
        <x:v>M Aliperti-Jones|2026-07-08</x:v>
      </x:c>
      <x:c r="B789" s="888" t="n">
        <x:v>46211</x:v>
      </x:c>
      <x:c r="C789" t="str">
        <x:v>M Aliperti-Jones</x:v>
      </x:c>
      <x:c r="D789" t="str">
        <x:v>Permanent</x:v>
      </x:c>
      <x:c r="E789" t="str">
        <x:v>Croydon</x:v>
      </x:c>
      <x:c r="F789" t="str">
        <x:v>Operative Porter</x:v>
      </x:c>
      <x:c r="G789" t="str">
        <x:v>400111</x:v>
      </x:c>
      <x:c r="H789" t="str">
        <x:v>Bromley Central Library</x:v>
      </x:c>
      <x:c r="I789" s="22" t="n">
        <x:v>6</x:v>
      </x:c>
      <x:c r="J789" t="str">
        <x:v>Worked</x:v>
      </x:c>
      <x:c r="K789" t="str">
        <x:v>Worked: 1 record(s) | Branch: Croydon | Role: Operative Porter | Jobs: 400111 | Customers: Bromley Central Library | Hours: 6.0</x:v>
      </x:c>
      <x:c r="L789" t="str">
        <x:v>Include</x:v>
      </x:c>
    </x:row>
    <x:row r="790">
      <x:c r="A790" t="str">
        <x:v>M Aliperti-Jones|2026-07-09</x:v>
      </x:c>
      <x:c r="B790" s="888" t="n">
        <x:v>46212</x:v>
      </x:c>
      <x:c r="C790" t="str">
        <x:v>M Aliperti-Jones</x:v>
      </x:c>
      <x:c r="D790" t="str">
        <x:v>Permanent</x:v>
      </x:c>
      <x:c r="E790" t="str">
        <x:v>Croydon</x:v>
      </x:c>
      <x:c r="F790" t="str">
        <x:v>Operative Porter</x:v>
      </x:c>
      <x:c r="G790" t="str">
        <x:v>400111</x:v>
      </x:c>
      <x:c r="H790" t="str">
        <x:v>Bromley Central Library</x:v>
      </x:c>
      <x:c r="I790" s="22" t="n">
        <x:v>8</x:v>
      </x:c>
      <x:c r="J790" t="str">
        <x:v>Worked</x:v>
      </x:c>
      <x:c r="K790" t="str">
        <x:v>Worked: 1 record(s) | Branch: Croydon | Role: Operative Porter | Jobs: 400111 | Customers: Bromley Central Library | Hours: 8.0</x:v>
      </x:c>
      <x:c r="L790" t="str">
        <x:v>Include</x:v>
      </x:c>
    </x:row>
    <x:row r="791">
      <x:c r="A791" t="str">
        <x:v>M Aliperti-Jones|2026-07-10</x:v>
      </x:c>
      <x:c r="B791" s="888" t="n">
        <x:v>46213</x:v>
      </x:c>
      <x:c r="C791" t="str">
        <x:v>M Aliperti-Jones</x:v>
      </x:c>
      <x:c r="D791" t="str">
        <x:v>Permanent</x:v>
      </x:c>
      <x:c r="E791" t="str">
        <x:v>Croydon</x:v>
      </x:c>
      <x:c r="F791" t="str">
        <x:v>Operative Skilled</x:v>
      </x:c>
      <x:c r="G791" t="str">
        <x:v>400111</x:v>
      </x:c>
      <x:c r="H791" t="str">
        <x:v>Bromley Central Library</x:v>
      </x:c>
      <x:c r="I791" s="22" t="n">
        <x:v>6</x:v>
      </x:c>
      <x:c r="J791" t="str">
        <x:v>Worked</x:v>
      </x:c>
      <x:c r="K791" t="str">
        <x:v>Worked: 1 record(s) | Branch: Croydon | Role: Operative Skilled | Jobs: 400111 | Customers: Bromley Central Library | Hours: 6.0</x:v>
      </x:c>
      <x:c r="L791" t="str">
        <x:v>Include</x:v>
      </x:c>
    </x:row>
    <x:row r="792">
      <x:c r="A792" t="str">
        <x:v>M Aliperti-Jones|2026-07-13</x:v>
      </x:c>
      <x:c r="B792" s="888" t="n">
        <x:v>46216</x:v>
      </x:c>
      <x:c r="C792" t="str">
        <x:v>M Aliperti-Jones</x:v>
      </x:c>
      <x:c r="D792" t="str">
        <x:v>Permanent</x:v>
      </x:c>
      <x:c r="E792" t="str">
        <x:v>Croydon</x:v>
      </x:c>
      <x:c r="F792" t="str">
        <x:v>Operative Skilled</x:v>
      </x:c>
      <x:c r="G792" t="str">
        <x:v>400111</x:v>
      </x:c>
      <x:c r="H792" t="str">
        <x:v>Bromley Central Library</x:v>
      </x:c>
      <x:c r="I792" s="22" t="n">
        <x:v>6</x:v>
      </x:c>
      <x:c r="J792" t="str">
        <x:v>Worked</x:v>
      </x:c>
      <x:c r="K792" t="str">
        <x:v>Worked: 1 record(s) | Branch: Croydon | Role: Operative Skilled | Jobs: 400111 | Customers: Bromley Central Library | Hours: 6.0</x:v>
      </x:c>
      <x:c r="L792" t="str">
        <x:v>Include</x:v>
      </x:c>
    </x:row>
    <x:row r="793">
      <x:c r="A793" t="str">
        <x:v>M Aliperti-Jones|2026-07-14</x:v>
      </x:c>
      <x:c r="B793" s="888" t="n">
        <x:v>46217</x:v>
      </x:c>
      <x:c r="C793" t="str">
        <x:v>M Aliperti-Jones</x:v>
      </x:c>
      <x:c r="D793" t="str">
        <x:v>Permanent</x:v>
      </x:c>
      <x:c r="E793" t="str">
        <x:v>Croydon</x:v>
      </x:c>
      <x:c r="F793" t="str">
        <x:v>Operative Skilled</x:v>
      </x:c>
      <x:c r="G793" t="str">
        <x:v>400111</x:v>
      </x:c>
      <x:c r="H793" t="str">
        <x:v>Bromley Central Library</x:v>
      </x:c>
      <x:c r="I793" s="22" t="n">
        <x:v>7.5</x:v>
      </x:c>
      <x:c r="J793" t="str">
        <x:v>Worked</x:v>
      </x:c>
      <x:c r="K793" t="str">
        <x:v>Worked: 1 record(s) | Branch: Croydon | Role: Operative Skilled | Jobs: 400111 | Customers: Bromley Central Library | Hours: 7.5</x:v>
      </x:c>
      <x:c r="L793" t="str">
        <x:v>Include</x:v>
      </x:c>
    </x:row>
    <x:row r="794">
      <x:c r="A794" t="str">
        <x:v>M Aliperti-Jones|2026-07-15</x:v>
      </x:c>
      <x:c r="B794" s="888" t="n">
        <x:v>46218</x:v>
      </x:c>
      <x:c r="C794" t="str">
        <x:v>M Aliperti-Jones</x:v>
      </x:c>
      <x:c r="D794" t="str">
        <x:v>Permanent</x:v>
      </x:c>
      <x:c r="E794" t="str">
        <x:v>Croydon</x:v>
      </x:c>
      <x:c r="F794" t="str">
        <x:v>Operative Skilled</x:v>
      </x:c>
      <x:c r="G794" t="str">
        <x:v>400111</x:v>
      </x:c>
      <x:c r="H794" t="str">
        <x:v>Bromley Central Library</x:v>
      </x:c>
      <x:c r="I794" s="22" t="n">
        <x:v>7.5</x:v>
      </x:c>
      <x:c r="J794" t="str">
        <x:v>Worked</x:v>
      </x:c>
      <x:c r="K794" t="str">
        <x:v>Worked: 1 record(s) | Branch: Croydon | Role: Operative Skilled | Jobs: 400111 | Customers: Bromley Central Library | Hours: 7.5</x:v>
      </x:c>
      <x:c r="L794" t="str">
        <x:v>Include</x:v>
      </x:c>
    </x:row>
    <x:row r="795">
      <x:c r="A795" t="str">
        <x:v>M Aliperti-Jones|2026-07-16</x:v>
      </x:c>
      <x:c r="B795" s="888" t="n">
        <x:v>46219</x:v>
      </x:c>
      <x:c r="C795" t="str">
        <x:v>M Aliperti-Jones</x:v>
      </x:c>
      <x:c r="D795" t="str">
        <x:v>Permanent</x:v>
      </x:c>
      <x:c r="E795" t="str">
        <x:v>Croydon</x:v>
      </x:c>
      <x:c r="F795" t="str">
        <x:v>Operative Porter</x:v>
      </x:c>
      <x:c r="G795" t="str">
        <x:v>403339</x:v>
      </x:c>
      <x:c r="H795" t="str">
        <x:v>Network Rail/Woking Signalling Centre</x:v>
      </x:c>
      <x:c r="I795" s="22" t="n">
        <x:v>4.5</x:v>
      </x:c>
      <x:c r="J795" t="str">
        <x:v>Worked</x:v>
      </x:c>
      <x:c r="K795" t="str">
        <x:v>Worked: 1 record(s) | Branch: Croydon | Role: Operative Porter | Jobs: 403339 | Customers: Network Rail/Woking Signalling Centre | Hours: 4.5</x:v>
      </x:c>
      <x:c r="L795" t="str">
        <x:v>Include</x:v>
      </x:c>
    </x:row>
    <x:row r="796">
      <x:c r="A796" t="str">
        <x:v>M Azuimah Apung (C)|2026-07-01</x:v>
      </x:c>
      <x:c r="B796" s="888" t="n">
        <x:v>46204</x:v>
      </x:c>
      <x:c r="C796" t="str">
        <x:v>M Azuimah Apung (C)</x:v>
      </x:c>
      <x:c r="D796" t="str">
        <x:v>Permanent</x:v>
      </x:c>
      <x:c r="E796" t="str">
        <x:v>Croydon</x:v>
      </x:c>
      <x:c r="F796" t="str">
        <x:v>Operative Driver</x:v>
      </x:c>
      <x:c r="G796" t="str">
        <x:v>399451K</x:v>
      </x:c>
      <x:c r="H796" t="str">
        <x:v>Royal Borough of Kensington and Chelsea</x:v>
      </x:c>
      <x:c r="I796" s="22" t="n">
        <x:v>9</x:v>
      </x:c>
      <x:c r="J796" t="str">
        <x:v>Worked</x:v>
      </x:c>
      <x:c r="K796" t="str">
        <x:v>Worked: 1 record(s) | Branch: Croydon | Role: Operative Driver | Jobs: 399451K | Customers: Royal Borough of Kensington and Chelsea | Hours: 9.0</x:v>
      </x:c>
      <x:c r="L796" t="str">
        <x:v>Include</x:v>
      </x:c>
    </x:row>
    <x:row r="797">
      <x:c r="A797" t="str">
        <x:v>M Azuimah Apung (C)|2026-07-02</x:v>
      </x:c>
      <x:c r="B797" s="888" t="n">
        <x:v>46205</x:v>
      </x:c>
      <x:c r="C797" t="str">
        <x:v>M Azuimah Apung (C)</x:v>
      </x:c>
      <x:c r="D797" t="str">
        <x:v>Permanent</x:v>
      </x:c>
      <x:c r="E797" t="str">
        <x:v>Croydon</x:v>
      </x:c>
      <x:c r="F797" t="str">
        <x:v>Operative Driver</x:v>
      </x:c>
      <x:c r="G797" t="str">
        <x:v>399451K</x:v>
      </x:c>
      <x:c r="H797" t="str">
        <x:v>Royal Borough of Kensington and Chelsea</x:v>
      </x:c>
      <x:c r="I797" s="22" t="n">
        <x:v>6.5</x:v>
      </x:c>
      <x:c r="J797" t="str">
        <x:v>Worked</x:v>
      </x:c>
      <x:c r="K797" t="str">
        <x:v>Worked: 1 record(s) | Branch: Croydon | Role: Operative Driver | Jobs: 399451K | Customers: Royal Borough of Kensington and Chelsea | Hours: 6.5</x:v>
      </x:c>
      <x:c r="L797" t="str">
        <x:v>Include</x:v>
      </x:c>
    </x:row>
    <x:row r="798">
      <x:c r="A798" t="str">
        <x:v>M Azuimah Apung (C)|2026-07-03</x:v>
      </x:c>
      <x:c r="B798" s="888" t="n">
        <x:v>46206</x:v>
      </x:c>
      <x:c r="C798" t="str">
        <x:v>M Azuimah Apung (C)</x:v>
      </x:c>
      <x:c r="D798" t="str">
        <x:v>Permanent</x:v>
      </x:c>
      <x:c r="E798" t="str">
        <x:v>Croydon</x:v>
      </x:c>
      <x:c r="F798" t="str">
        <x:v>Operative Driver</x:v>
      </x:c>
      <x:c r="G798" t="str">
        <x:v>400111</x:v>
      </x:c>
      <x:c r="H798" t="str">
        <x:v>Bromley Central Library</x:v>
      </x:c>
      <x:c r="I798" s="22" t="n">
        <x:v>6.5</x:v>
      </x:c>
      <x:c r="J798" t="str">
        <x:v>Worked</x:v>
      </x:c>
      <x:c r="K798" t="str">
        <x:v>Worked: 1 record(s) | Branch: Croydon | Role: Operative Driver | Jobs: 400111 | Customers: Bromley Central Library | Hours: 6.5</x:v>
      </x:c>
      <x:c r="L798" t="str">
        <x:v>Include</x:v>
      </x:c>
    </x:row>
    <x:row r="799">
      <x:c r="A799" t="str">
        <x:v>M Azuimah Apung (C)|2026-07-06</x:v>
      </x:c>
      <x:c r="B799" s="888" t="n">
        <x:v>46209</x:v>
      </x:c>
      <x:c r="C799" t="str">
        <x:v>M Azuimah Apung (C)</x:v>
      </x:c>
      <x:c r="D799" t="str">
        <x:v>Permanent</x:v>
      </x:c>
      <x:c r="E799" t="str">
        <x:v>Croydon</x:v>
      </x:c>
      <x:c r="F799" t="str">
        <x:v>Operative Driver</x:v>
      </x:c>
      <x:c r="G799" t="str">
        <x:v>400111</x:v>
      </x:c>
      <x:c r="H799" t="str">
        <x:v>Bromley Central Library</x:v>
      </x:c>
      <x:c r="I799" s="22" t="n">
        <x:v>9</x:v>
      </x:c>
      <x:c r="J799" t="str">
        <x:v>Worked</x:v>
      </x:c>
      <x:c r="K799" t="str">
        <x:v>Worked: 1 record(s) | Branch: Croydon | Role: Operative Driver | Jobs: 400111 | Customers: Bromley Central Library | Hours: 9.0</x:v>
      </x:c>
      <x:c r="L799" t="str">
        <x:v>Include</x:v>
      </x:c>
    </x:row>
    <x:row r="800">
      <x:c r="A800" t="str">
        <x:v>M Azuimah Apung (C)|2026-07-07</x:v>
      </x:c>
      <x:c r="B800" s="888" t="n">
        <x:v>46210</x:v>
      </x:c>
      <x:c r="C800" t="str">
        <x:v>M Azuimah Apung (C)</x:v>
      </x:c>
      <x:c r="D800" t="str">
        <x:v>Permanent</x:v>
      </x:c>
      <x:c r="E800" t="str">
        <x:v>Croydon</x:v>
      </x:c>
      <x:c r="F800" t="str">
        <x:v>Operative Driver</x:v>
      </x:c>
      <x:c r="G800" t="str">
        <x:v>400111</x:v>
      </x:c>
      <x:c r="H800" t="str">
        <x:v>Bromley Central Library</x:v>
      </x:c>
      <x:c r="I800" s="22" t="n">
        <x:v>6.5</x:v>
      </x:c>
      <x:c r="J800" t="str">
        <x:v>Worked</x:v>
      </x:c>
      <x:c r="K800" t="str">
        <x:v>Worked: 1 record(s) | Branch: Croydon | Role: Operative Driver | Jobs: 400111 | Customers: Bromley Central Library | Hours: 6.5</x:v>
      </x:c>
      <x:c r="L800" t="str">
        <x:v>Include</x:v>
      </x:c>
    </x:row>
    <x:row r="801">
      <x:c r="A801" t="str">
        <x:v>M Azuimah Apung (C)|2026-07-08</x:v>
      </x:c>
      <x:c r="B801" s="888" t="n">
        <x:v>46211</x:v>
      </x:c>
      <x:c r="C801" t="str">
        <x:v>M Azuimah Apung (C)</x:v>
      </x:c>
      <x:c r="D801" t="str">
        <x:v>Permanent</x:v>
      </x:c>
      <x:c r="E801" t="str">
        <x:v>Croydon</x:v>
      </x:c>
      <x:c r="F801" t="str">
        <x:v>Operative Driver</x:v>
      </x:c>
      <x:c r="G801" t="str">
        <x:v>402743</x:v>
      </x:c>
      <x:c r="H801" t="str">
        <x:v>EDF / DALKIA FACILITIES LIMITED</x:v>
      </x:c>
      <x:c r="I801" s="22" t="n">
        <x:v>8</x:v>
      </x:c>
      <x:c r="J801" t="str">
        <x:v>Worked</x:v>
      </x:c>
      <x:c r="K801" t="str">
        <x:v>Worked: 1 record(s) | Branch: Croydon | Role: Operative Driver | Jobs: 402743 | Customers: EDF / DALKIA FACILITIES LIMITED | Hours: 8.0</x:v>
      </x:c>
      <x:c r="L801" t="str">
        <x:v>Include</x:v>
      </x:c>
    </x:row>
    <x:row r="802">
      <x:c r="A802" t="str">
        <x:v>M Azuimah Apung (C)|2026-07-09</x:v>
      </x:c>
      <x:c r="B802" s="888" t="n">
        <x:v>46212</x:v>
      </x:c>
      <x:c r="C802" t="str">
        <x:v>M Azuimah Apung (C)</x:v>
      </x:c>
      <x:c r="D802" t="str">
        <x:v>Permanent</x:v>
      </x:c>
      <x:c r="E802" t="str">
        <x:v>Croydon</x:v>
      </x:c>
      <x:c r="F802" t="str">
        <x:v>Operative Driver</x:v>
      </x:c>
      <x:c r="G802" t="str">
        <x:v>402743</x:v>
      </x:c>
      <x:c r="H802" t="str">
        <x:v>EDF / DALKIA FACILITIES LIMITED</x:v>
      </x:c>
      <x:c r="I802" s="22" t="n">
        <x:v>6</x:v>
      </x:c>
      <x:c r="J802" t="str">
        <x:v>Worked</x:v>
      </x:c>
      <x:c r="K802" t="str">
        <x:v>Worked: 1 record(s) | Branch: Croydon | Role: Operative Driver | Jobs: 402743 | Customers: EDF / DALKIA FACILITIES LIMITED | Hours: 6.0</x:v>
      </x:c>
      <x:c r="L802" t="str">
        <x:v>Include</x:v>
      </x:c>
    </x:row>
    <x:row r="803">
      <x:c r="A803" t="str">
        <x:v>M Azuimah Apung (C)|2026-07-13</x:v>
      </x:c>
      <x:c r="B803" s="888" t="n">
        <x:v>46216</x:v>
      </x:c>
      <x:c r="C803" t="str">
        <x:v>M Azuimah Apung (C)</x:v>
      </x:c>
      <x:c r="D803" t="str">
        <x:v>Permanent</x:v>
      </x:c>
      <x:c r="E803" t="str">
        <x:v>Croydon</x:v>
      </x:c>
      <x:c r="F803" t="str">
        <x:v>Operative Driver</x:v>
      </x:c>
      <x:c r="G803" t="str">
        <x:v>400111</x:v>
      </x:c>
      <x:c r="H803" t="str">
        <x:v>Bromley Central Library</x:v>
      </x:c>
      <x:c r="I803" s="22" t="n">
        <x:v>6</x:v>
      </x:c>
      <x:c r="J803" t="str">
        <x:v>Worked</x:v>
      </x:c>
      <x:c r="K803" t="str">
        <x:v>Worked: 1 record(s) | Branch: Croydon | Role: Operative Driver | Jobs: 400111 | Customers: Bromley Central Library | Hours: 6.0</x:v>
      </x:c>
      <x:c r="L803" t="str">
        <x:v>Include</x:v>
      </x:c>
    </x:row>
    <x:row r="804">
      <x:c r="A804" t="str">
        <x:v>M Azuimah Apung (C)|2026-07-14</x:v>
      </x:c>
      <x:c r="B804" s="888" t="n">
        <x:v>46217</x:v>
      </x:c>
      <x:c r="C804" t="str">
        <x:v>M Azuimah Apung (C)</x:v>
      </x:c>
      <x:c r="D804" t="str">
        <x:v>Permanent</x:v>
      </x:c>
      <x:c r="E804" t="str">
        <x:v>Croydon</x:v>
      </x:c>
      <x:c r="F804" t="str">
        <x:v>Operative Driver</x:v>
      </x:c>
      <x:c r="G804" t="str">
        <x:v>400111</x:v>
      </x:c>
      <x:c r="H804" t="str">
        <x:v>Bromley Central Library</x:v>
      </x:c>
      <x:c r="I804" s="22" t="n">
        <x:v>7.5</x:v>
      </x:c>
      <x:c r="J804" t="str">
        <x:v>Worked</x:v>
      </x:c>
      <x:c r="K804" t="str">
        <x:v>Worked: 1 record(s) | Branch: Croydon | Role: Operative Driver | Jobs: 400111 | Customers: Bromley Central Library | Hours: 7.5</x:v>
      </x:c>
      <x:c r="L804" t="str">
        <x:v>Include</x:v>
      </x:c>
    </x:row>
    <x:row r="805">
      <x:c r="A805" t="str">
        <x:v>M Azuimah Apung (C)|2026-07-15</x:v>
      </x:c>
      <x:c r="B805" s="888" t="n">
        <x:v>46218</x:v>
      </x:c>
      <x:c r="C805" t="str">
        <x:v>M Azuimah Apung (C)</x:v>
      </x:c>
      <x:c r="D805" t="str">
        <x:v>Permanent</x:v>
      </x:c>
      <x:c r="E805" t="str">
        <x:v>Croydon</x:v>
      </x:c>
      <x:c r="F805" t="str">
        <x:v>Operative Driver</x:v>
      </x:c>
      <x:c r="G805" t="str">
        <x:v>400111</x:v>
      </x:c>
      <x:c r="H805" t="str">
        <x:v>Bromley Central Library</x:v>
      </x:c>
      <x:c r="I805" s="22" t="n">
        <x:v>7.5</x:v>
      </x:c>
      <x:c r="J805" t="str">
        <x:v>Worked</x:v>
      </x:c>
      <x:c r="K805" t="str">
        <x:v>Worked: 1 record(s) | Branch: Croydon | Role: Operative Driver | Jobs: 400111 | Customers: Bromley Central Library | Hours: 7.5</x:v>
      </x:c>
      <x:c r="L805" t="str">
        <x:v>Include</x:v>
      </x:c>
    </x:row>
    <x:row r="806">
      <x:c r="A806" t="str">
        <x:v>M Azuimah Apung (C)|2026-07-16</x:v>
      </x:c>
      <x:c r="B806" s="888" t="n">
        <x:v>46219</x:v>
      </x:c>
      <x:c r="C806" t="str">
        <x:v>M Azuimah Apung (C)</x:v>
      </x:c>
      <x:c r="D806" t="str">
        <x:v>Permanent</x:v>
      </x:c>
      <x:c r="E806" t="str">
        <x:v>Croydon</x:v>
      </x:c>
      <x:c r="F806" t="str">
        <x:v>Operative Driver</x:v>
      </x:c>
      <x:c r="G806" t="str">
        <x:v>401992B</x:v>
      </x:c>
      <x:c r="H806" t="str">
        <x:v>The Bible Society</x:v>
      </x:c>
      <x:c r="I806" s="22" t="n">
        <x:v>6</x:v>
      </x:c>
      <x:c r="J806" t="str">
        <x:v>Worked</x:v>
      </x:c>
      <x:c r="K806" t="str">
        <x:v>Worked: 1 record(s) | Branch: Croydon | Role: Operative Driver | Jobs: 401992B | Customers: The Bible Society | Hours: 6.0</x:v>
      </x:c>
      <x:c r="L806" t="str">
        <x:v>Include</x:v>
      </x:c>
    </x:row>
    <x:row r="807">
      <x:c r="A807" t="str">
        <x:v>M Barnett|2026-07-01</x:v>
      </x:c>
      <x:c r="B807" s="888" t="n">
        <x:v>46204</x:v>
      </x:c>
      <x:c r="C807" t="str">
        <x:v>M Barnett</x:v>
      </x:c>
      <x:c r="D807" t="str">
        <x:v>Permanent</x:v>
      </x:c>
      <x:c r="E807" t="str">
        <x:v>Thurrock</x:v>
      </x:c>
      <x:c r="F807" t="str">
        <x:v>Operative Porter</x:v>
      </x:c>
      <x:c r="G807" t="str">
        <x:v>402483</x:v>
      </x:c>
      <x:c r="H807" t="str">
        <x:v>Accenture UK Ltd</x:v>
      </x:c>
      <x:c r="I807" s="22" t="n">
        <x:v>8.5</x:v>
      </x:c>
      <x:c r="J807" t="str">
        <x:v>Worked</x:v>
      </x:c>
      <x:c r="K807" t="str">
        <x:v>Worked: 1 record(s) | Branch: Thurrock | Role: Operative Porter | Jobs: 402483 | Customers: Accenture UK Ltd | Hours: 8.5</x:v>
      </x:c>
      <x:c r="L807" t="str">
        <x:v>Include</x:v>
      </x:c>
    </x:row>
    <x:row r="808">
      <x:c r="A808" t="str">
        <x:v>M Barnett|2026-07-02</x:v>
      </x:c>
      <x:c r="B808" s="888" t="n">
        <x:v>46205</x:v>
      </x:c>
      <x:c r="C808" t="str">
        <x:v>M Barnett</x:v>
      </x:c>
      <x:c r="D808" t="str">
        <x:v>Permanent</x:v>
      </x:c>
      <x:c r="E808" t="str">
        <x:v>Thurrock</x:v>
      </x:c>
      <x:c r="F808" t="str">
        <x:v>Operative Skilled</x:v>
      </x:c>
      <x:c r="G808" t="str">
        <x:v>402287</x:v>
      </x:c>
      <x:c r="H808" t="str">
        <x:v>Accenture UK Ltd</x:v>
      </x:c>
      <x:c r="I808" s="22" t="n">
        <x:v>11.5</x:v>
      </x:c>
      <x:c r="J808" t="str">
        <x:v>Worked</x:v>
      </x:c>
      <x:c r="K808" t="str">
        <x:v>Worked: 1 record(s) | Branch: Thurrock | Role: Operative Skilled | Jobs: 402287 | Customers: Accenture UK Ltd | Hours: 11.5</x:v>
      </x:c>
      <x:c r="L808" t="str">
        <x:v>Include</x:v>
      </x:c>
    </x:row>
    <x:row r="809">
      <x:c r="A809" t="str">
        <x:v>M Barnett|2026-07-03</x:v>
      </x:c>
      <x:c r="B809" s="888" t="n">
        <x:v>46206</x:v>
      </x:c>
      <x:c r="C809" t="str">
        <x:v>M Barnett</x:v>
      </x:c>
      <x:c r="D809" t="str">
        <x:v>Permanent</x:v>
      </x:c>
      <x:c r="E809" t="str">
        <x:v>Thurrock</x:v>
      </x:c>
      <x:c r="F809" t="str">
        <x:v>Operative Skilled</x:v>
      </x:c>
      <x:c r="G809" t="str">
        <x:v>402287</x:v>
      </x:c>
      <x:c r="H809" t="str">
        <x:v>Accenture UK Ltd</x:v>
      </x:c>
      <x:c r="I809" s="22" t="n">
        <x:v>8.5</x:v>
      </x:c>
      <x:c r="J809" t="str">
        <x:v>Worked</x:v>
      </x:c>
      <x:c r="K809" t="str">
        <x:v>Worked: 1 record(s) | Branch: Thurrock | Role: Operative Skilled | Jobs: 402287 | Customers: Accenture UK Ltd | Hours: 8.5</x:v>
      </x:c>
      <x:c r="L809" t="str">
        <x:v>Include</x:v>
      </x:c>
    </x:row>
    <x:row r="810">
      <x:c r="A810" t="str">
        <x:v>M Barnett|2026-07-04</x:v>
      </x:c>
      <x:c r="B810" s="888" t="n">
        <x:v>46207</x:v>
      </x:c>
      <x:c r="C810" t="str">
        <x:v>M Barnett</x:v>
      </x:c>
      <x:c r="D810" t="str">
        <x:v>Permanent</x:v>
      </x:c>
      <x:c r="E810" t="str">
        <x:v>Thurrock</x:v>
      </x:c>
      <x:c r="F810" t="str">
        <x:v>Operative Skilled</x:v>
      </x:c>
      <x:c r="G810" t="str">
        <x:v>402287</x:v>
      </x:c>
      <x:c r="H810" t="str">
        <x:v>Accenture UK Ltd</x:v>
      </x:c>
      <x:c r="I810" s="22" t="n">
        <x:v>8.5</x:v>
      </x:c>
      <x:c r="J810" t="str">
        <x:v>Worked</x:v>
      </x:c>
      <x:c r="K810" t="str">
        <x:v>Worked: 1 record(s) | Branch: Thurrock | Role: Operative Skilled | Jobs: 402287 | Customers: Accenture UK Ltd | Hours: 8.5</x:v>
      </x:c>
      <x:c r="L810" t="str">
        <x:v>Include</x:v>
      </x:c>
    </x:row>
    <x:row r="811">
      <x:c r="A811" t="str">
        <x:v>M Barnett|2026-07-05</x:v>
      </x:c>
      <x:c r="B811" s="888" t="n">
        <x:v>46208</x:v>
      </x:c>
      <x:c r="C811" t="str">
        <x:v>M Barnett</x:v>
      </x:c>
      <x:c r="D811" t="str">
        <x:v>Permanent</x:v>
      </x:c>
      <x:c r="E811" t="str">
        <x:v>Thurrock</x:v>
      </x:c>
      <x:c r="F811" t="str">
        <x:v>Operative Skilled</x:v>
      </x:c>
      <x:c r="G811" t="str">
        <x:v>402287</x:v>
      </x:c>
      <x:c r="H811" t="str">
        <x:v>Accenture UK Ltd</x:v>
      </x:c>
      <x:c r="I811" s="22" t="n">
        <x:v>8.5</x:v>
      </x:c>
      <x:c r="J811" t="str">
        <x:v>Worked</x:v>
      </x:c>
      <x:c r="K811" t="str">
        <x:v>Worked: 1 record(s) | Branch: Thurrock | Role: Operative Skilled | Jobs: 402287 | Customers: Accenture UK Ltd | Hours: 8.5</x:v>
      </x:c>
      <x:c r="L811" t="str">
        <x:v>Include</x:v>
      </x:c>
    </x:row>
    <x:row r="812">
      <x:c r="A812" t="str">
        <x:v>M Barnett|2026-07-06</x:v>
      </x:c>
      <x:c r="B812" s="888" t="n">
        <x:v>46209</x:v>
      </x:c>
      <x:c r="C812" t="str">
        <x:v>M Barnett</x:v>
      </x:c>
      <x:c r="D812" t="str">
        <x:v>Permanent</x:v>
      </x:c>
      <x:c r="E812" t="str">
        <x:v>Thurrock</x:v>
      </x:c>
      <x:c r="F812" t="str">
        <x:v>Operative Skilled</x:v>
      </x:c>
      <x:c r="G812" t="str">
        <x:v>402287</x:v>
      </x:c>
      <x:c r="H812" t="str">
        <x:v>Accenture UK Ltd</x:v>
      </x:c>
      <x:c r="I812" s="22" t="n">
        <x:v>11.5</x:v>
      </x:c>
      <x:c r="J812" t="str">
        <x:v>Worked</x:v>
      </x:c>
      <x:c r="K812" t="str">
        <x:v>Worked: 1 record(s) | Branch: Thurrock | Role: Operative Skilled | Jobs: 402287 | Customers: Accenture UK Ltd | Hours: 11.5</x:v>
      </x:c>
      <x:c r="L812" t="str">
        <x:v>Include</x:v>
      </x:c>
    </x:row>
    <x:row r="813">
      <x:c r="A813" t="str">
        <x:v>M Barnett|2026-07-07</x:v>
      </x:c>
      <x:c r="B813" s="888" t="n">
        <x:v>46210</x:v>
      </x:c>
      <x:c r="C813" t="str">
        <x:v>M Barnett</x:v>
      </x:c>
      <x:c r="D813" t="str">
        <x:v>Permanent</x:v>
      </x:c>
      <x:c r="E813" t="str">
        <x:v>Thurrock</x:v>
      </x:c>
      <x:c r="F813" t="str">
        <x:v>Operative Porter</x:v>
      </x:c>
      <x:c r="G813" t="str">
        <x:v>402483</x:v>
      </x:c>
      <x:c r="H813" t="str">
        <x:v>Accenture UK Ltd</x:v>
      </x:c>
      <x:c r="I813" s="22" t="n">
        <x:v>8.5</x:v>
      </x:c>
      <x:c r="J813" t="str">
        <x:v>Worked</x:v>
      </x:c>
      <x:c r="K813" t="str">
        <x:v>Worked: 1 record(s) | Branch: Thurrock | Role: Operative Porter | Jobs: 402483 | Customers: Accenture UK Ltd | Hours: 8.5</x:v>
      </x:c>
      <x:c r="L813" t="str">
        <x:v>Include</x:v>
      </x:c>
    </x:row>
    <x:row r="814">
      <x:c r="A814" t="str">
        <x:v>M Barnett|2026-07-08</x:v>
      </x:c>
      <x:c r="B814" s="888" t="n">
        <x:v>46211</x:v>
      </x:c>
      <x:c r="C814" t="str">
        <x:v>M Barnett</x:v>
      </x:c>
      <x:c r="D814" t="str">
        <x:v>Permanent</x:v>
      </x:c>
      <x:c r="E814" t="str">
        <x:v>Thurrock</x:v>
      </x:c>
      <x:c r="F814" t="str">
        <x:v>Operative Porter</x:v>
      </x:c>
      <x:c r="G814" t="str">
        <x:v>402483</x:v>
      </x:c>
      <x:c r="H814" t="str">
        <x:v>Accenture UK Ltd</x:v>
      </x:c>
      <x:c r="I814" s="22" t="n">
        <x:v>8.5</x:v>
      </x:c>
      <x:c r="J814" t="str">
        <x:v>Worked</x:v>
      </x:c>
      <x:c r="K814" t="str">
        <x:v>Worked: 1 record(s) | Branch: Thurrock | Role: Operative Porter | Jobs: 402483 | Customers: Accenture UK Ltd | Hours: 8.5</x:v>
      </x:c>
      <x:c r="L814" t="str">
        <x:v>Include</x:v>
      </x:c>
    </x:row>
    <x:row r="815">
      <x:c r="A815" t="str">
        <x:v>M Barnett|2026-07-09</x:v>
      </x:c>
      <x:c r="B815" s="888" t="n">
        <x:v>46212</x:v>
      </x:c>
      <x:c r="C815" t="str">
        <x:v>M Barnett</x:v>
      </x:c>
      <x:c r="D815" t="str">
        <x:v>Permanent</x:v>
      </x:c>
      <x:c r="E815" t="str">
        <x:v>Thurrock</x:v>
      </x:c>
      <x:c r="F815" t="str">
        <x:v>Operative Porter</x:v>
      </x:c>
      <x:c r="G815" t="str">
        <x:v>402483</x:v>
      </x:c>
      <x:c r="H815" t="str">
        <x:v>Accenture UK Ltd</x:v>
      </x:c>
      <x:c r="I815" s="22" t="n">
        <x:v>8.5</x:v>
      </x:c>
      <x:c r="J815" t="str">
        <x:v>Worked</x:v>
      </x:c>
      <x:c r="K815" t="str">
        <x:v>Worked: 1 record(s) | Branch: Thurrock | Role: Operative Porter | Jobs: 402483 | Customers: Accenture UK Ltd | Hours: 8.5</x:v>
      </x:c>
      <x:c r="L815" t="str">
        <x:v>Include</x:v>
      </x:c>
    </x:row>
    <x:row r="816">
      <x:c r="A816" t="str">
        <x:v>M Barnett|2026-07-10</x:v>
      </x:c>
      <x:c r="B816" s="888" t="n">
        <x:v>46213</x:v>
      </x:c>
      <x:c r="C816" t="str">
        <x:v>M Barnett</x:v>
      </x:c>
      <x:c r="D816" t="str">
        <x:v>Permanent</x:v>
      </x:c>
      <x:c r="E816" t="str">
        <x:v>Thurrock</x:v>
      </x:c>
      <x:c r="F816" t="str">
        <x:v>Operative Porter</x:v>
      </x:c>
      <x:c r="G816" t="str">
        <x:v>402483</x:v>
      </x:c>
      <x:c r="H816" t="str">
        <x:v>Accenture UK Ltd</x:v>
      </x:c>
      <x:c r="I816" s="22" t="n">
        <x:v>8.5</x:v>
      </x:c>
      <x:c r="J816" t="str">
        <x:v>Worked</x:v>
      </x:c>
      <x:c r="K816" t="str">
        <x:v>Worked: 1 record(s) | Branch: Thurrock | Role: Operative Porter | Jobs: 402483 | Customers: Accenture UK Ltd | Hours: 8.5</x:v>
      </x:c>
      <x:c r="L816" t="str">
        <x:v>Include</x:v>
      </x:c>
    </x:row>
    <x:row r="817">
      <x:c r="A817" t="str">
        <x:v>M Barnett|2026-07-13</x:v>
      </x:c>
      <x:c r="B817" s="888" t="n">
        <x:v>46216</x:v>
      </x:c>
      <x:c r="C817" t="str">
        <x:v>M Barnett</x:v>
      </x:c>
      <x:c r="D817" t="str">
        <x:v>Permanent</x:v>
      </x:c>
      <x:c r="E817" t="str">
        <x:v>Thurrock</x:v>
      </x:c>
      <x:c r="F817" t="str">
        <x:v>Operative Porter</x:v>
      </x:c>
      <x:c r="G817" t="str">
        <x:v>402483</x:v>
      </x:c>
      <x:c r="H817" t="str">
        <x:v>Accenture UK Ltd</x:v>
      </x:c>
      <x:c r="I817" s="22" t="n">
        <x:v>8.5</x:v>
      </x:c>
      <x:c r="J817" t="str">
        <x:v>Worked</x:v>
      </x:c>
      <x:c r="K817" t="str">
        <x:v>Worked: 1 record(s) | Branch: Thurrock | Role: Operative Porter | Jobs: 402483 | Customers: Accenture UK Ltd | Hours: 8.5</x:v>
      </x:c>
      <x:c r="L817" t="str">
        <x:v>Include</x:v>
      </x:c>
    </x:row>
    <x:row r="818">
      <x:c r="A818" t="str">
        <x:v>M Barnett|2026-07-14</x:v>
      </x:c>
      <x:c r="B818" s="888" t="n">
        <x:v>46217</x:v>
      </x:c>
      <x:c r="C818" t="str">
        <x:v>M Barnett</x:v>
      </x:c>
      <x:c r="D818" t="str">
        <x:v>Permanent</x:v>
      </x:c>
      <x:c r="E818" t="str">
        <x:v>Thurrock</x:v>
      </x:c>
      <x:c r="F818" t="str">
        <x:v>Operative Porter</x:v>
      </x:c>
      <x:c r="G818" t="str">
        <x:v>402483</x:v>
      </x:c>
      <x:c r="H818" t="str">
        <x:v>Accenture UK Ltd</x:v>
      </x:c>
      <x:c r="I818" s="22" t="n">
        <x:v>8.5</x:v>
      </x:c>
      <x:c r="J818" t="str">
        <x:v>Worked</x:v>
      </x:c>
      <x:c r="K818" t="str">
        <x:v>Worked: 1 record(s) | Branch: Thurrock | Role: Operative Porter | Jobs: 402483 | Customers: Accenture UK Ltd | Hours: 8.5</x:v>
      </x:c>
      <x:c r="L818" t="str">
        <x:v>Include</x:v>
      </x:c>
    </x:row>
    <x:row r="819">
      <x:c r="A819" t="str">
        <x:v>M Barnett|2026-07-15</x:v>
      </x:c>
      <x:c r="B819" s="888" t="n">
        <x:v>46218</x:v>
      </x:c>
      <x:c r="C819" t="str">
        <x:v>M Barnett</x:v>
      </x:c>
      <x:c r="D819" t="str">
        <x:v>Permanent</x:v>
      </x:c>
      <x:c r="E819" t="str">
        <x:v>Thurrock</x:v>
      </x:c>
      <x:c r="F819" t="str">
        <x:v>Operative Porter</x:v>
      </x:c>
      <x:c r="G819" t="str">
        <x:v>402483</x:v>
      </x:c>
      <x:c r="H819" t="str">
        <x:v>Accenture UK Ltd</x:v>
      </x:c>
      <x:c r="I819" s="22" t="n">
        <x:v>8.5</x:v>
      </x:c>
      <x:c r="J819" t="str">
        <x:v>Worked</x:v>
      </x:c>
      <x:c r="K819" t="str">
        <x:v>Worked: 1 record(s) | Branch: Thurrock | Role: Operative Porter | Jobs: 402483 | Customers: Accenture UK Ltd | Hours: 8.5</x:v>
      </x:c>
      <x:c r="L819" t="str">
        <x:v>Include</x:v>
      </x:c>
    </x:row>
    <x:row r="820">
      <x:c r="A820" t="str">
        <x:v>M Barnett|2026-07-16</x:v>
      </x:c>
      <x:c r="B820" s="888" t="n">
        <x:v>46219</x:v>
      </x:c>
      <x:c r="C820" t="str">
        <x:v>M Barnett</x:v>
      </x:c>
      <x:c r="D820" t="str">
        <x:v>Permanent</x:v>
      </x:c>
      <x:c r="E820" t="str">
        <x:v>Thurrock</x:v>
      </x:c>
      <x:c r="F820" t="str">
        <x:v>Operative Porter</x:v>
      </x:c>
      <x:c r="G820" t="str">
        <x:v>402483</x:v>
      </x:c>
      <x:c r="H820" t="str">
        <x:v>Accenture UK Ltd</x:v>
      </x:c>
      <x:c r="I820" s="22" t="n">
        <x:v>8.5</x:v>
      </x:c>
      <x:c r="J820" t="str">
        <x:v>Worked</x:v>
      </x:c>
      <x:c r="K820" t="str">
        <x:v>Worked: 1 record(s) | Branch: Thurrock | Role: Operative Porter | Jobs: 402483 | Customers: Accenture UK Ltd | Hours: 8.5</x:v>
      </x:c>
      <x:c r="L820" t="str">
        <x:v>Include</x:v>
      </x:c>
    </x:row>
    <x:row r="821">
      <x:c r="A821" t="str">
        <x:v>M Haywood|2026-07-06</x:v>
      </x:c>
      <x:c r="B821" s="888" t="n">
        <x:v>46209</x:v>
      </x:c>
      <x:c r="C821" t="str">
        <x:v>M Haywood</x:v>
      </x:c>
      <x:c r="D821" t="str">
        <x:v>Permanent</x:v>
      </x:c>
      <x:c r="E821" t="str">
        <x:v>Thurrock</x:v>
      </x:c>
      <x:c r="F821" t="str">
        <x:v>Operative Porter</x:v>
      </x:c>
      <x:c r="G821" t="str">
        <x:v>403287</x:v>
      </x:c>
      <x:c r="H821" t="str">
        <x:v>University of Hertfordshire</x:v>
      </x:c>
      <x:c r="I821" s="22" t="n">
        <x:v>8</x:v>
      </x:c>
      <x:c r="J821" t="str">
        <x:v>Worked</x:v>
      </x:c>
      <x:c r="K821" t="str">
        <x:v>Worked: 1 record(s) | Branch: Thurrock | Role: Operative Porter | Jobs: 403287 | Customers: University of Hertfordshire | Hours: 8.0</x:v>
      </x:c>
      <x:c r="L821" t="str">
        <x:v>Include</x:v>
      </x:c>
    </x:row>
    <x:row r="822">
      <x:c r="A822" t="str">
        <x:v>M Haywood|2026-07-07</x:v>
      </x:c>
      <x:c r="B822" s="888" t="n">
        <x:v>46210</x:v>
      </x:c>
      <x:c r="C822" t="str">
        <x:v>M Haywood</x:v>
      </x:c>
      <x:c r="D822" t="str">
        <x:v>Permanent</x:v>
      </x:c>
      <x:c r="E822" t="str">
        <x:v>Thurrock</x:v>
      </x:c>
      <x:c r="F822" t="str">
        <x:v>Operative Porter</x:v>
      </x:c>
      <x:c r="G822" t="str">
        <x:v>403087</x:v>
      </x:c>
      <x:c r="H822" t="str">
        <x:v>Heywood/Ms Theresa</x:v>
      </x:c>
      <x:c r="I822" s="22" t="n">
        <x:v>8</x:v>
      </x:c>
      <x:c r="J822" t="str">
        <x:v>Worked</x:v>
      </x:c>
      <x:c r="K822" t="str">
        <x:v>Worked: 1 record(s) | Branch: Thurrock | Role: Operative Porter | Jobs: 403087 | Customers: Heywood/Ms Theresa | Hours: 8.0</x:v>
      </x:c>
      <x:c r="L822" t="str">
        <x:v>Include</x:v>
      </x:c>
    </x:row>
    <x:row r="823">
      <x:c r="A823" t="str">
        <x:v>M Haywood|2026-07-08</x:v>
      </x:c>
      <x:c r="B823" s="888" t="n">
        <x:v>46211</x:v>
      </x:c>
      <x:c r="C823" t="str">
        <x:v>M Haywood</x:v>
      </x:c>
      <x:c r="D823" t="str">
        <x:v>Permanent</x:v>
      </x:c>
      <x:c r="E823" t="str">
        <x:v>Thurrock</x:v>
      </x:c>
      <x:c r="F823" t="str">
        <x:v>Operative Porter</x:v>
      </x:c>
      <x:c r="G823" t="str">
        <x:v>398126</x:v>
      </x:c>
      <x:c r="H823" t="str">
        <x:v>Saunders/Tracey</x:v>
      </x:c>
      <x:c r="I823" s="22" t="n">
        <x:v>9.5</x:v>
      </x:c>
      <x:c r="J823" t="str">
        <x:v>Worked</x:v>
      </x:c>
      <x:c r="K823" t="str">
        <x:v>Worked: 1 record(s) | Branch: Thurrock | Role: Operative Porter | Jobs: 398126 | Customers: Saunders/Tracey | Hours: 9.5</x:v>
      </x:c>
      <x:c r="L823" t="str">
        <x:v>Include</x:v>
      </x:c>
    </x:row>
    <x:row r="824">
      <x:c r="A824" t="str">
        <x:v>M Haywood|2026-07-13</x:v>
      </x:c>
      <x:c r="B824" s="888" t="n">
        <x:v>46216</x:v>
      </x:c>
      <x:c r="C824" t="str">
        <x:v>M Haywood</x:v>
      </x:c>
      <x:c r="D824" t="str">
        <x:v>Permanent</x:v>
      </x:c>
      <x:c r="E824" t="str">
        <x:v>Thurrock</x:v>
      </x:c>
      <x:c r="F824" t="str">
        <x:v>Operative Porter</x:v>
      </x:c>
      <x:c r="G824" t="str">
        <x:v>401992</x:v>
      </x:c>
      <x:c r="H824" t="str">
        <x:v>The Bible Society</x:v>
      </x:c>
      <x:c r="I824" s="22" t="n">
        <x:v>12</x:v>
      </x:c>
      <x:c r="J824" t="str">
        <x:v>Worked</x:v>
      </x:c>
      <x:c r="K824" t="str">
        <x:v>Worked: 1 record(s) | Branch: Thurrock | Role: Operative Porter | Jobs: 401992 | Customers: The Bible Society | Hours: 12.0</x:v>
      </x:c>
      <x:c r="L824" t="str">
        <x:v>Include</x:v>
      </x:c>
    </x:row>
    <x:row r="825">
      <x:c r="A825" t="str">
        <x:v>M Haywood|2026-07-14</x:v>
      </x:c>
      <x:c r="B825" s="888" t="n">
        <x:v>46217</x:v>
      </x:c>
      <x:c r="C825" t="str">
        <x:v>M Haywood</x:v>
      </x:c>
      <x:c r="D825" t="str">
        <x:v>Permanent</x:v>
      </x:c>
      <x:c r="E825" t="str">
        <x:v>Cambridge</x:v>
      </x:c>
      <x:c r="F825" t="str">
        <x:v>Operative Porter</x:v>
      </x:c>
      <x:c r="G825" t="str">
        <x:v>400580</x:v>
      </x:c>
      <x:c r="H825" t="str">
        <x:v>ALPHATECH (UNI CAMBS)</x:v>
      </x:c>
      <x:c r="I825" s="22" t="n">
        <x:v>8</x:v>
      </x:c>
      <x:c r="J825" t="str">
        <x:v>Worked</x:v>
      </x:c>
      <x:c r="K825" t="str">
        <x:v>Worked: 1 record(s) | Branch: Cambridge | Role: Operative Porter | Jobs: 400580 | Customers: ALPHATECH (UNI CAMBS) | Hours: 8.0</x:v>
      </x:c>
      <x:c r="L825" t="str">
        <x:v>Include</x:v>
      </x:c>
    </x:row>
    <x:row r="826">
      <x:c r="A826" t="str">
        <x:v>M Haywood|2026-07-15</x:v>
      </x:c>
      <x:c r="B826" s="888" t="n">
        <x:v>46218</x:v>
      </x:c>
      <x:c r="C826" t="str">
        <x:v>M Haywood</x:v>
      </x:c>
      <x:c r="D826" t="str">
        <x:v>Permanent</x:v>
      </x:c>
      <x:c r="E826" t="str">
        <x:v>Thurrock</x:v>
      </x:c>
      <x:c r="F826" t="str">
        <x:v>Operative Porter</x:v>
      </x:c>
      <x:c r="G826" t="str">
        <x:v>403397</x:v>
      </x:c>
      <x:c r="H826" t="str">
        <x:v>University of Hertfordshire</x:v>
      </x:c>
      <x:c r="I826" s="22" t="n">
        <x:v>5</x:v>
      </x:c>
      <x:c r="J826" t="str">
        <x:v>Worked</x:v>
      </x:c>
      <x:c r="K826" t="str">
        <x:v>Worked: 1 record(s) | Branch: Thurrock | Role: Operative Porter | Jobs: 403397 | Customers: University of Hertfordshire | Hours: 5.0</x:v>
      </x:c>
      <x:c r="L826" t="str">
        <x:v>Include</x:v>
      </x:c>
    </x:row>
    <x:row r="827">
      <x:c r="A827" t="str">
        <x:v>M Lewis|2026-07-15</x:v>
      </x:c>
      <x:c r="B827" s="888" t="n">
        <x:v>46218</x:v>
      </x:c>
      <x:c r="C827" t="str">
        <x:v>M Lewis</x:v>
      </x:c>
      <x:c r="D827" t="str">
        <x:v>Permanent</x:v>
      </x:c>
      <x:c r="E827" t="str">
        <x:v>Thurrock</x:v>
      </x:c>
      <x:c r="F827" t="str">
        <x:v>Operative Skilled</x:v>
      </x:c>
      <x:c r="G827" t="str">
        <x:v>403420</x:v>
      </x:c>
      <x:c r="H827" t="str">
        <x:v>Clayton Dubilier &amp; Rice</x:v>
      </x:c>
      <x:c r="I827" s="22" t="n">
        <x:v>8.5</x:v>
      </x:c>
      <x:c r="J827" t="str">
        <x:v>Worked</x:v>
      </x:c>
      <x:c r="K827" t="str">
        <x:v>Worked: 1 record(s) | Branch: Thurrock | Role: Operative Skilled | Jobs: 403420 | Customers: Clayton Dubilier &amp; Rice | Hours: 8.5</x:v>
      </x:c>
      <x:c r="L827" t="str">
        <x:v>Include</x:v>
      </x:c>
    </x:row>
    <x:row r="828">
      <x:c r="A828" t="str">
        <x:v>M Mynott (B)|2026-07-01</x:v>
      </x:c>
      <x:c r="B828" s="888" t="n">
        <x:v>46204</x:v>
      </x:c>
      <x:c r="C828" t="str">
        <x:v>M Mynott (B)</x:v>
      </x:c>
      <x:c r="D828" t="str">
        <x:v>Permanent</x:v>
      </x:c>
      <x:c r="E828" t="str">
        <x:v>Thurrock</x:v>
      </x:c>
      <x:c r="F828" t="str">
        <x:v>Operative Driver</x:v>
      </x:c>
      <x:c r="G828" t="str">
        <x:v>402812</x:v>
      </x:c>
      <x:c r="H828" t="str">
        <x:v>Protech Network Solutions</x:v>
      </x:c>
      <x:c r="I828" s="22" t="n">
        <x:v>8.5</x:v>
      </x:c>
      <x:c r="J828" t="str">
        <x:v>Worked</x:v>
      </x:c>
      <x:c r="K828" t="str">
        <x:v>Worked: 1 record(s) | Branch: Thurrock | Role: Operative Driver | Jobs: 402812 | Customers: Protech Network Solutions | Hours: 8.5</x:v>
      </x:c>
      <x:c r="L828" t="str">
        <x:v>Include</x:v>
      </x:c>
    </x:row>
    <x:row r="829">
      <x:c r="A829" t="str">
        <x:v>M Mynott (B)|2026-07-02</x:v>
      </x:c>
      <x:c r="B829" s="888" t="n">
        <x:v>46205</x:v>
      </x:c>
      <x:c r="C829" t="str">
        <x:v>M Mynott (B)</x:v>
      </x:c>
      <x:c r="D829" t="str">
        <x:v>Permanent</x:v>
      </x:c>
      <x:c r="E829" t="str">
        <x:v>Thurrock</x:v>
      </x:c>
      <x:c r="F829" t="str">
        <x:v>Operative Driver</x:v>
      </x:c>
      <x:c r="G829" t="str">
        <x:v>403131</x:v>
      </x:c>
      <x:c r="H829" t="str">
        <x:v>Protech Network Solutions</x:v>
      </x:c>
      <x:c r="I829" s="22" t="n">
        <x:v>12.5</x:v>
      </x:c>
      <x:c r="J829" t="str">
        <x:v>Worked</x:v>
      </x:c>
      <x:c r="K829" t="str">
        <x:v>Worked: 1 record(s) | Branch: Thurrock | Role: Operative Driver | Jobs: 403131 | Customers: Protech Network Solutions | Hours: 12.5</x:v>
      </x:c>
      <x:c r="L829" t="str">
        <x:v>Include</x:v>
      </x:c>
    </x:row>
    <x:row r="830">
      <x:c r="A830" t="str">
        <x:v>M Mynott (B)|2026-07-03</x:v>
      </x:c>
      <x:c r="B830" s="888" t="n">
        <x:v>46206</x:v>
      </x:c>
      <x:c r="C830" t="str">
        <x:v>M Mynott (B)</x:v>
      </x:c>
      <x:c r="D830" t="str">
        <x:v>Permanent</x:v>
      </x:c>
      <x:c r="E830" t="str">
        <x:v>Thurrock</x:v>
      </x:c>
      <x:c r="F830" t="str">
        <x:v>Operative Skilled</x:v>
      </x:c>
      <x:c r="G830" t="str">
        <x:v>403070</x:v>
      </x:c>
      <x:c r="H830" t="str">
        <x:v>Edmonds/Mr Simon</x:v>
      </x:c>
      <x:c r="I830" s="22" t="n">
        <x:v>6.5</x:v>
      </x:c>
      <x:c r="J830" t="str">
        <x:v>Worked</x:v>
      </x:c>
      <x:c r="K830" t="str">
        <x:v>Worked: 1 record(s) | Branch: Thurrock | Role: Operative Skilled | Jobs: 403070 | Customers: Edmonds/Mr Simon | Hours: 6.5</x:v>
      </x:c>
      <x:c r="L830" t="str">
        <x:v>Include</x:v>
      </x:c>
    </x:row>
    <x:row r="831">
      <x:c r="A831" t="str">
        <x:v>M Mynott (B)|2026-07-06</x:v>
      </x:c>
      <x:c r="B831" s="888" t="n">
        <x:v>46209</x:v>
      </x:c>
      <x:c r="C831" t="str">
        <x:v>M Mynott (B)</x:v>
      </x:c>
      <x:c r="D831" t="str">
        <x:v>Permanent</x:v>
      </x:c>
      <x:c r="E831" t="str">
        <x:v>Thurrock</x:v>
      </x:c>
      <x:c r="F831" t="str">
        <x:v>Operative Skilled</x:v>
      </x:c>
      <x:c r="G831" t="str">
        <x:v>396800</x:v>
      </x:c>
      <x:c r="H831" t="str">
        <x:v>Lazri/Mrs Elsa</x:v>
      </x:c>
      <x:c r="I831" s="22" t="n">
        <x:v>8</x:v>
      </x:c>
      <x:c r="J831" t="str">
        <x:v>Worked</x:v>
      </x:c>
      <x:c r="K831" t="str">
        <x:v>Worked: 1 record(s) | Branch: Thurrock | Role: Operative Skilled | Jobs: 396800 | Customers: Lazri/Mrs Elsa | Hours: 8.0</x:v>
      </x:c>
      <x:c r="L831" t="str">
        <x:v>Include</x:v>
      </x:c>
    </x:row>
    <x:row r="832">
      <x:c r="A832" t="str">
        <x:v>M Mynott (B)|2026-07-07</x:v>
      </x:c>
      <x:c r="B832" s="888" t="n">
        <x:v>46210</x:v>
      </x:c>
      <x:c r="C832" t="str">
        <x:v>M Mynott (B)</x:v>
      </x:c>
      <x:c r="D832" t="str">
        <x:v>Permanent</x:v>
      </x:c>
      <x:c r="E832" t="str">
        <x:v>Thurrock</x:v>
      </x:c>
      <x:c r="F832" t="str">
        <x:v>Operative Driver</x:v>
      </x:c>
      <x:c r="G832" t="str">
        <x:v>403205</x:v>
      </x:c>
      <x:c r="H832" t="str">
        <x:v>Protech Network Solutions</x:v>
      </x:c>
      <x:c r="I832" s="22" t="n">
        <x:v>13</x:v>
      </x:c>
      <x:c r="J832" t="str">
        <x:v>Worked</x:v>
      </x:c>
      <x:c r="K832" t="str">
        <x:v>Worked: 1 record(s) | Branch: Thurrock | Role: Operative Driver | Jobs: 403205 | Customers: Protech Network Solutions | Hours: 13.0</x:v>
      </x:c>
      <x:c r="L832" t="str">
        <x:v>Include</x:v>
      </x:c>
    </x:row>
    <x:row r="833">
      <x:c r="A833" t="str">
        <x:v>M Mynott (B)|2026-07-08</x:v>
      </x:c>
      <x:c r="B833" s="888" t="n">
        <x:v>46211</x:v>
      </x:c>
      <x:c r="C833" t="str">
        <x:v>M Mynott (B)</x:v>
      </x:c>
      <x:c r="D833" t="str">
        <x:v>Permanent</x:v>
      </x:c>
      <x:c r="E833" t="str">
        <x:v>Thurrock</x:v>
      </x:c>
      <x:c r="F833" t="str">
        <x:v>Operative Skilled</x:v>
      </x:c>
      <x:c r="G833" t="str">
        <x:v>402876</x:v>
      </x:c>
      <x:c r="H833" t="str">
        <x:v>Bishops</x:v>
      </x:c>
      <x:c r="I833" s="22" t="n">
        <x:v>7.5</x:v>
      </x:c>
      <x:c r="J833" t="str">
        <x:v>Worked</x:v>
      </x:c>
      <x:c r="K833" t="str">
        <x:v>Worked: 1 record(s) | Branch: Thurrock | Role: Operative Skilled | Jobs: 402876 | Customers: Bishops | Hours: 7.5</x:v>
      </x:c>
      <x:c r="L833" t="str">
        <x:v>Include</x:v>
      </x:c>
    </x:row>
    <x:row r="834">
      <x:c r="A834" t="str">
        <x:v>M Mynott (B)|2026-07-09</x:v>
      </x:c>
      <x:c r="B834" s="888" t="n">
        <x:v>46212</x:v>
      </x:c>
      <x:c r="C834" t="str">
        <x:v>M Mynott (B)</x:v>
      </x:c>
      <x:c r="D834" t="str">
        <x:v>Permanent</x:v>
      </x:c>
      <x:c r="E834" t="str">
        <x:v>Thurrock</x:v>
      </x:c>
      <x:c r="F834" t="str">
        <x:v>Operative Porter</x:v>
      </x:c>
      <x:c r="G834" t="str">
        <x:v>400285</x:v>
      </x:c>
      <x:c r="H834" t="str">
        <x:v>Apple Europe Limited</x:v>
      </x:c>
      <x:c r="I834" s="22" t="n">
        <x:v>10.5</x:v>
      </x:c>
      <x:c r="J834" t="str">
        <x:v>Worked</x:v>
      </x:c>
      <x:c r="K834" t="str">
        <x:v>Worked: 1 record(s) | Branch: Thurrock | Role: Operative Porter | Jobs: 400285 | Customers: Apple Europe Limited | Hours: 10.5</x:v>
      </x:c>
      <x:c r="L834" t="str">
        <x:v>Include</x:v>
      </x:c>
    </x:row>
    <x:row r="835">
      <x:c r="A835" t="str">
        <x:v>M Mynott (B)|2026-07-10</x:v>
      </x:c>
      <x:c r="B835" s="888" t="n">
        <x:v>46213</x:v>
      </x:c>
      <x:c r="C835" t="str">
        <x:v>M Mynott (B)</x:v>
      </x:c>
      <x:c r="D835" t="str">
        <x:v>Permanent</x:v>
      </x:c>
      <x:c r="E835" t="str">
        <x:v>Thurrock</x:v>
      </x:c>
      <x:c r="F835" t="str">
        <x:v>Operative Skilled</x:v>
      </x:c>
      <x:c r="G835" t="str">
        <x:v>402990</x:v>
      </x:c>
      <x:c r="H835" t="str">
        <x:v>Adecco Group</x:v>
      </x:c>
      <x:c r="I835" s="22" t="n">
        <x:v>7</x:v>
      </x:c>
      <x:c r="J835" t="str">
        <x:v>Worked</x:v>
      </x:c>
      <x:c r="K835" t="str">
        <x:v>Worked: 1 record(s) | Branch: Thurrock | Role: Operative Skilled | Jobs: 402990 | Customers: Adecco Group | Hours: 7.0</x:v>
      </x:c>
      <x:c r="L835" t="str">
        <x:v>Include</x:v>
      </x:c>
    </x:row>
    <x:row r="836">
      <x:c r="A836" t="str">
        <x:v>M Mynott (B)|2026-07-13</x:v>
      </x:c>
      <x:c r="B836" s="888" t="n">
        <x:v>46216</x:v>
      </x:c>
      <x:c r="C836" t="str">
        <x:v>M Mynott (B)</x:v>
      </x:c>
      <x:c r="D836" t="str">
        <x:v>Permanent</x:v>
      </x:c>
      <x:c r="E836" t="str">
        <x:v>Thurrock</x:v>
      </x:c>
      <x:c r="F836" t="str">
        <x:v>Operative Driver</x:v>
      </x:c>
      <x:c r="G836" t="str">
        <x:v>403343</x:v>
      </x:c>
      <x:c r="H836" t="str">
        <x:v>Protech Network Solutions</x:v>
      </x:c>
      <x:c r="I836" s="22" t="n">
        <x:v>8.5</x:v>
      </x:c>
      <x:c r="J836" t="str">
        <x:v>Worked</x:v>
      </x:c>
      <x:c r="K836" t="str">
        <x:v>Worked: 1 record(s) | Branch: Thurrock | Role: Operative Driver | Jobs: 403343 | Customers: Protech Network Solutions | Hours: 8.5</x:v>
      </x:c>
      <x:c r="L836" t="str">
        <x:v>Include</x:v>
      </x:c>
    </x:row>
    <x:row r="837">
      <x:c r="A837" t="str">
        <x:v>M Mynott (B)|2026-07-14</x:v>
      </x:c>
      <x:c r="B837" s="888" t="n">
        <x:v>46217</x:v>
      </x:c>
      <x:c r="C837" t="str">
        <x:v>M Mynott (B)</x:v>
      </x:c>
      <x:c r="D837" t="str">
        <x:v>Permanent</x:v>
      </x:c>
      <x:c r="E837" t="str">
        <x:v>Thurrock</x:v>
      </x:c>
      <x:c r="F837" t="str">
        <x:v>Operative Porter</x:v>
      </x:c>
      <x:c r="G837" t="str">
        <x:v>398446</x:v>
      </x:c>
      <x:c r="H837" t="str">
        <x:v>Royal Entomological society</x:v>
      </x:c>
      <x:c r="I837" s="22" t="n">
        <x:v>8</x:v>
      </x:c>
      <x:c r="J837" t="str">
        <x:v>Worked</x:v>
      </x:c>
      <x:c r="K837" t="str">
        <x:v>Worked: 1 record(s) | Branch: Thurrock | Role: Operative Porter | Jobs: 398446 | Customers: Royal Entomological society | Hours: 8.0</x:v>
      </x:c>
      <x:c r="L837" t="str">
        <x:v>Include</x:v>
      </x:c>
    </x:row>
    <x:row r="838">
      <x:c r="A838" t="str">
        <x:v>M Mynott (B)|2026-07-15</x:v>
      </x:c>
      <x:c r="B838" s="888" t="n">
        <x:v>46218</x:v>
      </x:c>
      <x:c r="C838" t="str">
        <x:v>M Mynott (B)</x:v>
      </x:c>
      <x:c r="D838" t="str">
        <x:v>Permanent</x:v>
      </x:c>
      <x:c r="E838" t="str">
        <x:v>Thurrock</x:v>
      </x:c>
      <x:c r="F838" t="str">
        <x:v>Operative Driver</x:v>
      </x:c>
      <x:c r="G838" t="str">
        <x:v>403445</x:v>
      </x:c>
      <x:c r="H838" t="str">
        <x:v>Protech Network Solutions</x:v>
      </x:c>
      <x:c r="I838" s="22" t="n">
        <x:v>7.5</x:v>
      </x:c>
      <x:c r="J838" t="str">
        <x:v>Worked</x:v>
      </x:c>
      <x:c r="K838" t="str">
        <x:v>Worked: 1 record(s) | Branch: Thurrock | Role: Operative Driver | Jobs: 403445 | Customers: Protech Network Solutions | Hours: 7.5</x:v>
      </x:c>
      <x:c r="L838" t="str">
        <x:v>Include</x:v>
      </x:c>
    </x:row>
    <x:row r="839">
      <x:c r="A839" t="str">
        <x:v>M Mynott (B)|2026-07-16</x:v>
      </x:c>
      <x:c r="B839" s="888" t="n">
        <x:v>46219</x:v>
      </x:c>
      <x:c r="C839" t="str">
        <x:v>M Mynott (B)</x:v>
      </x:c>
      <x:c r="D839" t="str">
        <x:v>Permanent</x:v>
      </x:c>
      <x:c r="E839" t="str">
        <x:v>Thurrock</x:v>
      </x:c>
      <x:c r="F839" t="str">
        <x:v>Operative Porter</x:v>
      </x:c>
      <x:c r="G839" t="str">
        <x:v>398446</x:v>
      </x:c>
      <x:c r="H839" t="str">
        <x:v>Royal Entomological society</x:v>
      </x:c>
      <x:c r="I839" s="22" t="n">
        <x:v>11</x:v>
      </x:c>
      <x:c r="J839" t="str">
        <x:v>Worked</x:v>
      </x:c>
      <x:c r="K839" t="str">
        <x:v>Worked: 1 record(s) | Branch: Thurrock | Role: Operative Porter | Jobs: 398446 | Customers: Royal Entomological society | Hours: 11.0</x:v>
      </x:c>
      <x:c r="L839" t="str">
        <x:v>Include</x:v>
      </x:c>
    </x:row>
    <x:row r="840">
      <x:c r="A840" t="str">
        <x:v>M Palmer (B)|2026-07-01</x:v>
      </x:c>
      <x:c r="B840" s="888" t="n">
        <x:v>46204</x:v>
      </x:c>
      <x:c r="C840" t="str">
        <x:v>M Palmer (B)</x:v>
      </x:c>
      <x:c r="D840" t="str">
        <x:v>Permanent</x:v>
      </x:c>
      <x:c r="E840" t="str">
        <x:v>Thurrock</x:v>
      </x:c>
      <x:c r="F840" t="str">
        <x:v>Operative Skilled</x:v>
      </x:c>
      <x:c r="G840" t="str">
        <x:v>402483</x:v>
      </x:c>
      <x:c r="H840" t="str">
        <x:v>Accenture UK Ltd</x:v>
      </x:c>
      <x:c r="I840" s="22" t="n">
        <x:v>10.5</x:v>
      </x:c>
      <x:c r="J840" t="str">
        <x:v>Worked</x:v>
      </x:c>
      <x:c r="K840" t="str">
        <x:v>Worked: 1 record(s) | Branch: Thurrock | Role: Operative Skilled | Jobs: 402483 | Customers: Accenture UK Ltd | Hours: 10.5</x:v>
      </x:c>
      <x:c r="L840" t="str">
        <x:v>Include</x:v>
      </x:c>
    </x:row>
    <x:row r="841">
      <x:c r="A841" t="str">
        <x:v>M Palmer (B)|2026-07-02</x:v>
      </x:c>
      <x:c r="B841" s="888" t="n">
        <x:v>46205</x:v>
      </x:c>
      <x:c r="C841" t="str">
        <x:v>M Palmer (B)</x:v>
      </x:c>
      <x:c r="D841" t="str">
        <x:v>Permanent</x:v>
      </x:c>
      <x:c r="E841" t="str">
        <x:v>Thurrock</x:v>
      </x:c>
      <x:c r="F841" t="str">
        <x:v>Operative Skilled</x:v>
      </x:c>
      <x:c r="G841" t="str">
        <x:v>402483</x:v>
      </x:c>
      <x:c r="H841" t="str">
        <x:v>Accenture UK Ltd</x:v>
      </x:c>
      <x:c r="I841" s="22" t="n">
        <x:v>10.5</x:v>
      </x:c>
      <x:c r="J841" t="str">
        <x:v>Worked</x:v>
      </x:c>
      <x:c r="K841" t="str">
        <x:v>Worked: 1 record(s) | Branch: Thurrock | Role: Operative Skilled | Jobs: 402483 | Customers: Accenture UK Ltd | Hours: 10.5</x:v>
      </x:c>
      <x:c r="L841" t="str">
        <x:v>Include</x:v>
      </x:c>
    </x:row>
    <x:row r="842">
      <x:c r="A842" t="str">
        <x:v>M Palmer (B)|2026-07-03</x:v>
      </x:c>
      <x:c r="B842" s="888" t="n">
        <x:v>46206</x:v>
      </x:c>
      <x:c r="C842" t="str">
        <x:v>M Palmer (B)</x:v>
      </x:c>
      <x:c r="D842" t="str">
        <x:v>Permanent</x:v>
      </x:c>
      <x:c r="E842" t="str">
        <x:v>Thurrock</x:v>
      </x:c>
      <x:c r="F842" t="str">
        <x:v>Operative Skilled</x:v>
      </x:c>
      <x:c r="G842" t="str">
        <x:v>402483</x:v>
      </x:c>
      <x:c r="H842" t="str">
        <x:v>Accenture UK Ltd</x:v>
      </x:c>
      <x:c r="I842" s="22" t="n">
        <x:v>10.5</x:v>
      </x:c>
      <x:c r="J842" t="str">
        <x:v>Worked</x:v>
      </x:c>
      <x:c r="K842" t="str">
        <x:v>Worked: 1 record(s) | Branch: Thurrock | Role: Operative Skilled | Jobs: 402483 | Customers: Accenture UK Ltd | Hours: 10.5</x:v>
      </x:c>
      <x:c r="L842" t="str">
        <x:v>Include</x:v>
      </x:c>
    </x:row>
    <x:row r="843">
      <x:c r="A843" t="str">
        <x:v>M Palmer (B)|2026-07-04</x:v>
      </x:c>
      <x:c r="B843" s="888" t="n">
        <x:v>46207</x:v>
      </x:c>
      <x:c r="C843" t="str">
        <x:v>M Palmer (B)</x:v>
      </x:c>
      <x:c r="D843" t="str">
        <x:v>Permanent</x:v>
      </x:c>
      <x:c r="E843" t="str">
        <x:v>Thurrock</x:v>
      </x:c>
      <x:c r="F843" t="str">
        <x:v>Operative Skilled</x:v>
      </x:c>
      <x:c r="G843" t="str">
        <x:v>402483</x:v>
      </x:c>
      <x:c r="H843" t="str">
        <x:v>Accenture UK Ltd</x:v>
      </x:c>
      <x:c r="I843" s="22" t="n">
        <x:v>6.5</x:v>
      </x:c>
      <x:c r="J843" t="str">
        <x:v>Worked</x:v>
      </x:c>
      <x:c r="K843" t="str">
        <x:v>Worked: 1 record(s) | Branch: Thurrock | Role: Operative Skilled | Jobs: 402483 | Customers: Accenture UK Ltd | Hours: 6.5</x:v>
      </x:c>
      <x:c r="L843" t="str">
        <x:v>Include</x:v>
      </x:c>
    </x:row>
    <x:row r="844">
      <x:c r="A844" t="str">
        <x:v>M Palmer (B)|2026-07-06</x:v>
      </x:c>
      <x:c r="B844" s="888" t="n">
        <x:v>46209</x:v>
      </x:c>
      <x:c r="C844" t="str">
        <x:v>M Palmer (B)</x:v>
      </x:c>
      <x:c r="D844" t="str">
        <x:v>Permanent</x:v>
      </x:c>
      <x:c r="E844" t="str">
        <x:v>Thurrock</x:v>
      </x:c>
      <x:c r="F844" t="str">
        <x:v>Operative Skilled</x:v>
      </x:c>
      <x:c r="G844" t="str">
        <x:v>402483</x:v>
      </x:c>
      <x:c r="H844" t="str">
        <x:v>Accenture UK Ltd</x:v>
      </x:c>
      <x:c r="I844" s="22" t="n">
        <x:v>10.5</x:v>
      </x:c>
      <x:c r="J844" t="str">
        <x:v>Worked</x:v>
      </x:c>
      <x:c r="K844" t="str">
        <x:v>Worked: 1 record(s) | Branch: Thurrock | Role: Operative Skilled | Jobs: 402483 | Customers: Accenture UK Ltd | Hours: 10.5</x:v>
      </x:c>
      <x:c r="L844" t="str">
        <x:v>Include</x:v>
      </x:c>
    </x:row>
    <x:row r="845">
      <x:c r="A845" t="str">
        <x:v>M Palmer (B)|2026-07-07</x:v>
      </x:c>
      <x:c r="B845" s="888" t="n">
        <x:v>46210</x:v>
      </x:c>
      <x:c r="C845" t="str">
        <x:v>M Palmer (B)</x:v>
      </x:c>
      <x:c r="D845" t="str">
        <x:v>Permanent</x:v>
      </x:c>
      <x:c r="E845" t="str">
        <x:v>Thurrock</x:v>
      </x:c>
      <x:c r="F845" t="str">
        <x:v>Operative Skilled</x:v>
      </x:c>
      <x:c r="G845" t="str">
        <x:v>402483</x:v>
      </x:c>
      <x:c r="H845" t="str">
        <x:v>Accenture UK Ltd</x:v>
      </x:c>
      <x:c r="I845" s="22" t="n">
        <x:v>10.5</x:v>
      </x:c>
      <x:c r="J845" t="str">
        <x:v>Worked</x:v>
      </x:c>
      <x:c r="K845" t="str">
        <x:v>Worked: 1 record(s) | Branch: Thurrock | Role: Operative Skilled | Jobs: 402483 | Customers: Accenture UK Ltd | Hours: 10.5</x:v>
      </x:c>
      <x:c r="L845" t="str">
        <x:v>Include</x:v>
      </x:c>
    </x:row>
    <x:row r="846">
      <x:c r="A846" t="str">
        <x:v>M Palmer (B)|2026-07-08</x:v>
      </x:c>
      <x:c r="B846" s="888" t="n">
        <x:v>46211</x:v>
      </x:c>
      <x:c r="C846" t="str">
        <x:v>M Palmer (B)</x:v>
      </x:c>
      <x:c r="D846" t="str">
        <x:v>Permanent</x:v>
      </x:c>
      <x:c r="E846" t="str">
        <x:v>Thurrock</x:v>
      </x:c>
      <x:c r="F846" t="str">
        <x:v>Operative Skilled</x:v>
      </x:c>
      <x:c r="G846" t="str">
        <x:v>402483</x:v>
      </x:c>
      <x:c r="H846" t="str">
        <x:v>Accenture UK Ltd</x:v>
      </x:c>
      <x:c r="I846" s="22" t="n">
        <x:v>10.5</x:v>
      </x:c>
      <x:c r="J846" t="str">
        <x:v>Worked</x:v>
      </x:c>
      <x:c r="K846" t="str">
        <x:v>Worked: 1 record(s) | Branch: Thurrock | Role: Operative Skilled | Jobs: 402483 | Customers: Accenture UK Ltd | Hours: 10.5</x:v>
      </x:c>
      <x:c r="L846" t="str">
        <x:v>Include</x:v>
      </x:c>
    </x:row>
    <x:row r="847">
      <x:c r="A847" t="str">
        <x:v>M Palmer (B)|2026-07-09</x:v>
      </x:c>
      <x:c r="B847" s="888" t="n">
        <x:v>46212</x:v>
      </x:c>
      <x:c r="C847" t="str">
        <x:v>M Palmer (B)</x:v>
      </x:c>
      <x:c r="D847" t="str">
        <x:v>Permanent</x:v>
      </x:c>
      <x:c r="E847" t="str">
        <x:v>Thurrock</x:v>
      </x:c>
      <x:c r="F847" t="str">
        <x:v>Operative Skilled</x:v>
      </x:c>
      <x:c r="G847" t="str">
        <x:v>402483</x:v>
      </x:c>
      <x:c r="H847" t="str">
        <x:v>Accenture UK Ltd</x:v>
      </x:c>
      <x:c r="I847" s="22" t="n">
        <x:v>10.5</x:v>
      </x:c>
      <x:c r="J847" t="str">
        <x:v>Worked</x:v>
      </x:c>
      <x:c r="K847" t="str">
        <x:v>Worked: 1 record(s) | Branch: Thurrock | Role: Operative Skilled | Jobs: 402483 | Customers: Accenture UK Ltd | Hours: 10.5</x:v>
      </x:c>
      <x:c r="L847" t="str">
        <x:v>Include</x:v>
      </x:c>
    </x:row>
    <x:row r="848">
      <x:c r="A848" t="str">
        <x:v>M Palmer (B)|2026-07-10</x:v>
      </x:c>
      <x:c r="B848" s="888" t="n">
        <x:v>46213</x:v>
      </x:c>
      <x:c r="C848" t="str">
        <x:v>M Palmer (B)</x:v>
      </x:c>
      <x:c r="D848" t="str">
        <x:v>Permanent</x:v>
      </x:c>
      <x:c r="E848" t="str">
        <x:v>Thurrock</x:v>
      </x:c>
      <x:c r="F848" t="str">
        <x:v>Operative Skilled</x:v>
      </x:c>
      <x:c r="G848" t="str">
        <x:v>402483</x:v>
      </x:c>
      <x:c r="H848" t="str">
        <x:v>Accenture UK Ltd</x:v>
      </x:c>
      <x:c r="I848" s="22" t="n">
        <x:v>10.5</x:v>
      </x:c>
      <x:c r="J848" t="str">
        <x:v>Worked</x:v>
      </x:c>
      <x:c r="K848" t="str">
        <x:v>Worked: 1 record(s) | Branch: Thurrock | Role: Operative Skilled | Jobs: 402483 | Customers: Accenture UK Ltd | Hours: 10.5</x:v>
      </x:c>
      <x:c r="L848" t="str">
        <x:v>Include</x:v>
      </x:c>
    </x:row>
    <x:row r="849">
      <x:c r="A849" t="str">
        <x:v>M Palmer (B)|2026-07-13</x:v>
      </x:c>
      <x:c r="B849" s="888" t="n">
        <x:v>46216</x:v>
      </x:c>
      <x:c r="C849" t="str">
        <x:v>M Palmer (B)</x:v>
      </x:c>
      <x:c r="D849" t="str">
        <x:v>Permanent</x:v>
      </x:c>
      <x:c r="E849" t="str">
        <x:v>Thurrock</x:v>
      </x:c>
      <x:c r="F849" t="str">
        <x:v>Operative Skilled</x:v>
      </x:c>
      <x:c r="G849" t="str">
        <x:v>402483</x:v>
      </x:c>
      <x:c r="H849" t="str">
        <x:v>Accenture UK Ltd</x:v>
      </x:c>
      <x:c r="I849" s="22" t="n">
        <x:v>10.5</x:v>
      </x:c>
      <x:c r="J849" t="str">
        <x:v>Worked</x:v>
      </x:c>
      <x:c r="K849" t="str">
        <x:v>Worked: 1 record(s) | Branch: Thurrock | Role: Operative Skilled | Jobs: 402483 | Customers: Accenture UK Ltd | Hours: 10.5</x:v>
      </x:c>
      <x:c r="L849" t="str">
        <x:v>Include</x:v>
      </x:c>
    </x:row>
    <x:row r="850">
      <x:c r="A850" t="str">
        <x:v>M Palmer (B)|2026-07-14</x:v>
      </x:c>
      <x:c r="B850" s="888" t="n">
        <x:v>46217</x:v>
      </x:c>
      <x:c r="C850" t="str">
        <x:v>M Palmer (B)</x:v>
      </x:c>
      <x:c r="D850" t="str">
        <x:v>Permanent</x:v>
      </x:c>
      <x:c r="E850" t="str">
        <x:v>Thurrock</x:v>
      </x:c>
      <x:c r="F850" t="str">
        <x:v>Operative Skilled</x:v>
      </x:c>
      <x:c r="G850" t="str">
        <x:v>402483</x:v>
      </x:c>
      <x:c r="H850" t="str">
        <x:v>Accenture UK Ltd</x:v>
      </x:c>
      <x:c r="I850" s="22" t="n">
        <x:v>10.5</x:v>
      </x:c>
      <x:c r="J850" t="str">
        <x:v>Worked</x:v>
      </x:c>
      <x:c r="K850" t="str">
        <x:v>Worked: 1 record(s) | Branch: Thurrock | Role: Operative Skilled | Jobs: 402483 | Customers: Accenture UK Ltd | Hours: 10.5</x:v>
      </x:c>
      <x:c r="L850" t="str">
        <x:v>Include</x:v>
      </x:c>
    </x:row>
    <x:row r="851">
      <x:c r="A851" t="str">
        <x:v>M Palmer (B)|2026-07-15</x:v>
      </x:c>
      <x:c r="B851" s="888" t="n">
        <x:v>46218</x:v>
      </x:c>
      <x:c r="C851" t="str">
        <x:v>M Palmer (B)</x:v>
      </x:c>
      <x:c r="D851" t="str">
        <x:v>Permanent</x:v>
      </x:c>
      <x:c r="E851" t="str">
        <x:v>Thurrock</x:v>
      </x:c>
      <x:c r="F851" t="str">
        <x:v>Operative Skilled</x:v>
      </x:c>
      <x:c r="G851" t="str">
        <x:v>402483</x:v>
      </x:c>
      <x:c r="H851" t="str">
        <x:v>Accenture UK Ltd</x:v>
      </x:c>
      <x:c r="I851" s="22" t="n">
        <x:v>10.5</x:v>
      </x:c>
      <x:c r="J851" t="str">
        <x:v>Worked</x:v>
      </x:c>
      <x:c r="K851" t="str">
        <x:v>Worked: 1 record(s) | Branch: Thurrock | Role: Operative Skilled | Jobs: 402483 | Customers: Accenture UK Ltd | Hours: 10.5</x:v>
      </x:c>
      <x:c r="L851" t="str">
        <x:v>Include</x:v>
      </x:c>
    </x:row>
    <x:row r="852">
      <x:c r="A852" t="str">
        <x:v>M Palmer (B)|2026-07-16</x:v>
      </x:c>
      <x:c r="B852" s="888" t="n">
        <x:v>46219</x:v>
      </x:c>
      <x:c r="C852" t="str">
        <x:v>M Palmer (B)</x:v>
      </x:c>
      <x:c r="D852" t="str">
        <x:v>Permanent</x:v>
      </x:c>
      <x:c r="E852" t="str">
        <x:v>Thurrock</x:v>
      </x:c>
      <x:c r="F852" t="str">
        <x:v>Operative Skilled</x:v>
      </x:c>
      <x:c r="G852" t="str">
        <x:v>402483</x:v>
      </x:c>
      <x:c r="H852" t="str">
        <x:v>Accenture UK Ltd</x:v>
      </x:c>
      <x:c r="I852" s="22" t="n">
        <x:v>10.5</x:v>
      </x:c>
      <x:c r="J852" t="str">
        <x:v>Worked</x:v>
      </x:c>
      <x:c r="K852" t="str">
        <x:v>Worked: 1 record(s) | Branch: Thurrock | Role: Operative Skilled | Jobs: 402483 | Customers: Accenture UK Ltd | Hours: 10.5</x:v>
      </x:c>
      <x:c r="L852" t="str">
        <x:v>Include</x:v>
      </x:c>
    </x:row>
    <x:row r="853">
      <x:c r="A853" t="str">
        <x:v>M Parker|2026-07-01</x:v>
      </x:c>
      <x:c r="B853" s="888" t="n">
        <x:v>46204</x:v>
      </x:c>
      <x:c r="C853" t="str">
        <x:v>M Parker</x:v>
      </x:c>
      <x:c r="D853" t="str">
        <x:v>Permanent</x:v>
      </x:c>
      <x:c r="E853" t="str">
        <x:v>Thurrock</x:v>
      </x:c>
      <x:c r="F853" t="str">
        <x:v>Operative Porter</x:v>
      </x:c>
      <x:c r="G853" t="str">
        <x:v>403036</x:v>
      </x:c>
      <x:c r="H853" t="str">
        <x:v>Russell Reynolds Assoc</x:v>
      </x:c>
      <x:c r="I853" s="22" t="n">
        <x:v>8.5</x:v>
      </x:c>
      <x:c r="J853" t="str">
        <x:v>Worked</x:v>
      </x:c>
      <x:c r="K853" t="str">
        <x:v>Worked: 1 record(s) | Branch: Thurrock | Role: Operative Porter | Jobs: 403036 | Customers: Russell Reynolds Assoc | Hours: 8.5</x:v>
      </x:c>
      <x:c r="L853" t="str">
        <x:v>Include</x:v>
      </x:c>
    </x:row>
    <x:row r="854">
      <x:c r="A854" t="str">
        <x:v>M Parker|2026-07-02</x:v>
      </x:c>
      <x:c r="B854" s="888" t="n">
        <x:v>46205</x:v>
      </x:c>
      <x:c r="C854" t="str">
        <x:v>M Parker</x:v>
      </x:c>
      <x:c r="D854" t="str">
        <x:v>Permanent</x:v>
      </x:c>
      <x:c r="E854" t="str">
        <x:v>Thurrock</x:v>
      </x:c>
      <x:c r="F854" t="str">
        <x:v>Operative Porter</x:v>
      </x:c>
      <x:c r="G854" t="str">
        <x:v>402575</x:v>
      </x:c>
      <x:c r="H854" t="str">
        <x:v>Latham &amp; Watkins</x:v>
      </x:c>
      <x:c r="I854" s="22" t="n">
        <x:v>8.5</x:v>
      </x:c>
      <x:c r="J854" t="str">
        <x:v>Worked</x:v>
      </x:c>
      <x:c r="K854" t="str">
        <x:v>Worked: 1 record(s) | Branch: Thurrock | Role: Operative Porter | Jobs: 402575 | Customers: Latham &amp; Watkins | Hours: 8.5</x:v>
      </x:c>
      <x:c r="L854" t="str">
        <x:v>Include</x:v>
      </x:c>
    </x:row>
    <x:row r="855">
      <x:c r="A855" t="str">
        <x:v>M Parker|2026-07-03</x:v>
      </x:c>
      <x:c r="B855" s="888" t="n">
        <x:v>46206</x:v>
      </x:c>
      <x:c r="C855" t="str">
        <x:v>M Parker</x:v>
      </x:c>
      <x:c r="D855" t="str">
        <x:v>Permanent</x:v>
      </x:c>
      <x:c r="E855" t="str">
        <x:v>Thurrock</x:v>
      </x:c>
      <x:c r="F855" t="str">
        <x:v>Operative Porter</x:v>
      </x:c>
      <x:c r="G855" t="str">
        <x:v>402575</x:v>
      </x:c>
      <x:c r="H855" t="str">
        <x:v>Latham &amp; Watkins</x:v>
      </x:c>
      <x:c r="I855" s="22" t="n">
        <x:v>8.5</x:v>
      </x:c>
      <x:c r="J855" t="str">
        <x:v>Worked</x:v>
      </x:c>
      <x:c r="K855" t="str">
        <x:v>Worked: 1 record(s) | Branch: Thurrock | Role: Operative Porter | Jobs: 402575 | Customers: Latham &amp; Watkins | Hours: 8.5</x:v>
      </x:c>
      <x:c r="L855" t="str">
        <x:v>Include</x:v>
      </x:c>
    </x:row>
    <x:row r="856">
      <x:c r="A856" t="str">
        <x:v>M Parker|2026-07-04</x:v>
      </x:c>
      <x:c r="B856" s="888" t="n">
        <x:v>46207</x:v>
      </x:c>
      <x:c r="C856" t="str">
        <x:v>M Parker</x:v>
      </x:c>
      <x:c r="D856" t="str">
        <x:v>Permanent</x:v>
      </x:c>
      <x:c r="E856" t="str">
        <x:v>Thurrock</x:v>
      </x:c>
      <x:c r="F856" t="str">
        <x:v>Operative Porter</x:v>
      </x:c>
      <x:c r="G856" t="str">
        <x:v>403160</x:v>
      </x:c>
      <x:c r="H856" t="str">
        <x:v>BNP Paribas Limited</x:v>
      </x:c>
      <x:c r="I856" s="22" t="n">
        <x:v>10.5</x:v>
      </x:c>
      <x:c r="J856" t="str">
        <x:v>Worked</x:v>
      </x:c>
      <x:c r="K856" t="str">
        <x:v>Worked: 1 record(s) | Branch: Thurrock | Role: Operative Porter | Jobs: 403160 | Customers: BNP Paribas Limited | Hours: 10.5</x:v>
      </x:c>
      <x:c r="L856" t="str">
        <x:v>Include</x:v>
      </x:c>
    </x:row>
    <x:row r="857">
      <x:c r="A857" t="str">
        <x:v>M Parker|2026-07-05</x:v>
      </x:c>
      <x:c r="B857" s="888" t="n">
        <x:v>46208</x:v>
      </x:c>
      <x:c r="C857" t="str">
        <x:v>M Parker</x:v>
      </x:c>
      <x:c r="D857" t="str">
        <x:v>Permanent</x:v>
      </x:c>
      <x:c r="E857" t="str">
        <x:v>Thurrock</x:v>
      </x:c>
      <x:c r="F857" t="str">
        <x:v>Operative Porter</x:v>
      </x:c>
      <x:c r="G857" t="str">
        <x:v>403160</x:v>
      </x:c>
      <x:c r="H857" t="str">
        <x:v>BNP Paribas Limited</x:v>
      </x:c>
      <x:c r="I857" s="22" t="n">
        <x:v>10.5</x:v>
      </x:c>
      <x:c r="J857" t="str">
        <x:v>Worked</x:v>
      </x:c>
      <x:c r="K857" t="str">
        <x:v>Worked: 1 record(s) | Branch: Thurrock | Role: Operative Porter | Jobs: 403160 | Customers: BNP Paribas Limited | Hours: 10.5</x:v>
      </x:c>
      <x:c r="L857" t="str">
        <x:v>Include</x:v>
      </x:c>
    </x:row>
    <x:row r="858">
      <x:c r="A858" t="str">
        <x:v>M Parker|2026-07-06</x:v>
      </x:c>
      <x:c r="B858" s="888" t="n">
        <x:v>46209</x:v>
      </x:c>
      <x:c r="C858" t="str">
        <x:v>M Parker</x:v>
      </x:c>
      <x:c r="D858" t="str">
        <x:v>Permanent</x:v>
      </x:c>
      <x:c r="E858" t="str">
        <x:v>Thurrock</x:v>
      </x:c>
      <x:c r="F858" t="str">
        <x:v>Operative Porter</x:v>
      </x:c>
      <x:c r="G858" t="str">
        <x:v>402575</x:v>
      </x:c>
      <x:c r="H858" t="str">
        <x:v>Latham &amp; Watkins</x:v>
      </x:c>
      <x:c r="I858" s="22" t="n">
        <x:v>8.5</x:v>
      </x:c>
      <x:c r="J858" t="str">
        <x:v>Worked</x:v>
      </x:c>
      <x:c r="K858" t="str">
        <x:v>Worked: 1 record(s) | Branch: Thurrock | Role: Operative Porter | Jobs: 402575 | Customers: Latham &amp; Watkins | Hours: 8.5</x:v>
      </x:c>
      <x:c r="L858" t="str">
        <x:v>Include</x:v>
      </x:c>
    </x:row>
    <x:row r="859">
      <x:c r="A859" t="str">
        <x:v>M Parker|2026-07-07</x:v>
      </x:c>
      <x:c r="B859" s="888" t="n">
        <x:v>46210</x:v>
      </x:c>
      <x:c r="C859" t="str">
        <x:v>M Parker</x:v>
      </x:c>
      <x:c r="D859" t="str">
        <x:v>Permanent</x:v>
      </x:c>
      <x:c r="E859" t="str">
        <x:v>Thurrock</x:v>
      </x:c>
      <x:c r="F859" t="str">
        <x:v>Operative Porter</x:v>
      </x:c>
      <x:c r="G859" t="str">
        <x:v>402981</x:v>
      </x:c>
      <x:c r="H859" t="str">
        <x:v>Royal College of Surgeons</x:v>
      </x:c>
      <x:c r="I859" s="22" t="n">
        <x:v>10</x:v>
      </x:c>
      <x:c r="J859" t="str">
        <x:v>Worked</x:v>
      </x:c>
      <x:c r="K859" t="str">
        <x:v>Worked: 1 record(s) | Branch: Thurrock | Role: Operative Porter | Jobs: 402981 | Customers: Royal College of Surgeons | Hours: 10.0</x:v>
      </x:c>
      <x:c r="L859" t="str">
        <x:v>Include</x:v>
      </x:c>
    </x:row>
    <x:row r="860">
      <x:c r="A860" t="str">
        <x:v>M Parker|2026-07-08</x:v>
      </x:c>
      <x:c r="B860" s="888" t="n">
        <x:v>46211</x:v>
      </x:c>
      <x:c r="C860" t="str">
        <x:v>M Parker</x:v>
      </x:c>
      <x:c r="D860" t="str">
        <x:v>Permanent</x:v>
      </x:c>
      <x:c r="E860" t="str">
        <x:v>Thurrock</x:v>
      </x:c>
      <x:c r="F860" t="str">
        <x:v>Operative Porter</x:v>
      </x:c>
      <x:c r="G860" t="str">
        <x:v>402575</x:v>
      </x:c>
      <x:c r="H860" t="str">
        <x:v>Latham &amp; Watkins</x:v>
      </x:c>
      <x:c r="I860" s="22" t="n">
        <x:v>8.5</x:v>
      </x:c>
      <x:c r="J860" t="str">
        <x:v>Worked</x:v>
      </x:c>
      <x:c r="K860" t="str">
        <x:v>Worked: 1 record(s) | Branch: Thurrock | Role: Operative Porter | Jobs: 402575 | Customers: Latham &amp; Watkins | Hours: 8.5</x:v>
      </x:c>
      <x:c r="L860" t="str">
        <x:v>Include</x:v>
      </x:c>
    </x:row>
    <x:row r="861">
      <x:c r="A861" t="str">
        <x:v>M Parker|2026-07-09</x:v>
      </x:c>
      <x:c r="B861" s="888" t="n">
        <x:v>46212</x:v>
      </x:c>
      <x:c r="C861" t="str">
        <x:v>M Parker</x:v>
      </x:c>
      <x:c r="D861" t="str">
        <x:v>Permanent</x:v>
      </x:c>
      <x:c r="E861" t="str">
        <x:v>Thurrock</x:v>
      </x:c>
      <x:c r="F861" t="str">
        <x:v>Operative Porter</x:v>
      </x:c>
      <x:c r="G861" t="str">
        <x:v>402575</x:v>
      </x:c>
      <x:c r="H861" t="str">
        <x:v>Latham &amp; Watkins</x:v>
      </x:c>
      <x:c r="I861" s="22" t="n">
        <x:v>8.5</x:v>
      </x:c>
      <x:c r="J861" t="str">
        <x:v>Worked</x:v>
      </x:c>
      <x:c r="K861" t="str">
        <x:v>Worked: 1 record(s) | Branch: Thurrock | Role: Operative Porter | Jobs: 402575 | Customers: Latham &amp; Watkins | Hours: 8.5</x:v>
      </x:c>
      <x:c r="L861" t="str">
        <x:v>Include</x:v>
      </x:c>
    </x:row>
    <x:row r="862">
      <x:c r="A862" t="str">
        <x:v>M Parker|2026-07-10</x:v>
      </x:c>
      <x:c r="B862" s="888" t="n">
        <x:v>46213</x:v>
      </x:c>
      <x:c r="C862" t="str">
        <x:v>M Parker</x:v>
      </x:c>
      <x:c r="D862" t="str">
        <x:v>Permanent</x:v>
      </x:c>
      <x:c r="E862" t="str">
        <x:v>Thurrock</x:v>
      </x:c>
      <x:c r="F862" t="str">
        <x:v>Operative Porter</x:v>
      </x:c>
      <x:c r="G862" t="str">
        <x:v>402575</x:v>
      </x:c>
      <x:c r="H862" t="str">
        <x:v>Latham &amp; Watkins</x:v>
      </x:c>
      <x:c r="I862" s="22" t="n">
        <x:v>8.5</x:v>
      </x:c>
      <x:c r="J862" t="str">
        <x:v>Worked</x:v>
      </x:c>
      <x:c r="K862" t="str">
        <x:v>Worked: 1 record(s) | Branch: Thurrock | Role: Operative Porter | Jobs: 402575 | Customers: Latham &amp; Watkins | Hours: 8.5</x:v>
      </x:c>
      <x:c r="L862" t="str">
        <x:v>Include</x:v>
      </x:c>
    </x:row>
    <x:row r="863">
      <x:c r="A863" t="str">
        <x:v>M Parker|2026-07-14</x:v>
      </x:c>
      <x:c r="B863" s="888" t="n">
        <x:v>46217</x:v>
      </x:c>
      <x:c r="C863" t="str">
        <x:v>M Parker</x:v>
      </x:c>
      <x:c r="D863" t="str">
        <x:v>Permanent</x:v>
      </x:c>
      <x:c r="E863" t="str">
        <x:v>Thurrock</x:v>
      </x:c>
      <x:c r="F863" t="str">
        <x:v>Operative Porter</x:v>
      </x:c>
      <x:c r="G863" t="str">
        <x:v>400033</x:v>
      </x:c>
      <x:c r="H863" t="str">
        <x:v>Ministry of Defence</x:v>
      </x:c>
      <x:c r="I863" s="22" t="n">
        <x:v>9.5</x:v>
      </x:c>
      <x:c r="J863" t="str">
        <x:v>Worked</x:v>
      </x:c>
      <x:c r="K863" t="str">
        <x:v>Worked: 1 record(s) | Branch: Thurrock | Role: Operative Porter | Jobs: 400033 | Customers: Ministry of Defence | Hours: 9.5</x:v>
      </x:c>
      <x:c r="L863" t="str">
        <x:v>Include</x:v>
      </x:c>
    </x:row>
    <x:row r="864">
      <x:c r="A864" t="str">
        <x:v>M Parker|2026-07-15</x:v>
      </x:c>
      <x:c r="B864" s="888" t="n">
        <x:v>46218</x:v>
      </x:c>
      <x:c r="C864" t="str">
        <x:v>M Parker</x:v>
      </x:c>
      <x:c r="D864" t="str">
        <x:v>Permanent</x:v>
      </x:c>
      <x:c r="E864" t="str">
        <x:v>Thurrock</x:v>
      </x:c>
      <x:c r="F864" t="str">
        <x:v>Operative Porter</x:v>
      </x:c>
      <x:c r="G864" t="str">
        <x:v>400033</x:v>
      </x:c>
      <x:c r="H864" t="str">
        <x:v>Ministry of Defence</x:v>
      </x:c>
      <x:c r="I864" s="22" t="n">
        <x:v>9.5</x:v>
      </x:c>
      <x:c r="J864" t="str">
        <x:v>Worked</x:v>
      </x:c>
      <x:c r="K864" t="str">
        <x:v>Worked: 1 record(s) | Branch: Thurrock | Role: Operative Porter | Jobs: 400033 | Customers: Ministry of Defence | Hours: 9.5</x:v>
      </x:c>
      <x:c r="L864" t="str">
        <x:v>Include</x:v>
      </x:c>
    </x:row>
    <x:row r="865">
      <x:c r="A865" t="str">
        <x:v>M Parker|2026-07-16</x:v>
      </x:c>
      <x:c r="B865" s="888" t="n">
        <x:v>46219</x:v>
      </x:c>
      <x:c r="C865" t="str">
        <x:v>M Parker</x:v>
      </x:c>
      <x:c r="D865" t="str">
        <x:v>Permanent</x:v>
      </x:c>
      <x:c r="E865" t="str">
        <x:v>Thurrock</x:v>
      </x:c>
      <x:c r="F865" t="str">
        <x:v>Operative Porter</x:v>
      </x:c>
      <x:c r="G865" t="str">
        <x:v>400033</x:v>
      </x:c>
      <x:c r="H865" t="str">
        <x:v>Ministry of Defence</x:v>
      </x:c>
      <x:c r="I865" s="22" t="n">
        <x:v>7.5</x:v>
      </x:c>
      <x:c r="J865" t="str">
        <x:v>Worked</x:v>
      </x:c>
      <x:c r="K865" t="str">
        <x:v>Worked: 1 record(s) | Branch: Thurrock | Role: Operative Porter | Jobs: 400033 | Customers: Ministry of Defence | Hours: 7.5</x:v>
      </x:c>
      <x:c r="L865" t="str">
        <x:v>Include</x:v>
      </x:c>
    </x:row>
    <x:row r="866">
      <x:c r="A866" t="str">
        <x:v>M Rafferty|2026-07-01</x:v>
      </x:c>
      <x:c r="B866" s="888" t="n">
        <x:v>46204</x:v>
      </x:c>
      <x:c r="C866" t="str">
        <x:v>M Rafferty</x:v>
      </x:c>
      <x:c r="D866" t="str">
        <x:v>Permanent</x:v>
      </x:c>
      <x:c r="E866" t="str">
        <x:v>Thurrock</x:v>
      </x:c>
      <x:c r="F866" t="str">
        <x:v>Operative Porter</x:v>
      </x:c>
      <x:c r="G866" t="str">
        <x:v>397246</x:v>
      </x:c>
      <x:c r="H866" t="str">
        <x:v>Ministry of Defence</x:v>
      </x:c>
      <x:c r="I866" s="22" t="n">
        <x:v>8.5</x:v>
      </x:c>
      <x:c r="J866" t="str">
        <x:v>Worked</x:v>
      </x:c>
      <x:c r="K866" t="str">
        <x:v>Worked: 1 record(s) | Branch: Thurrock | Role: Operative Porter | Jobs: 397246 | Customers: Ministry of Defence | Hours: 8.5</x:v>
      </x:c>
      <x:c r="L866" t="str">
        <x:v>Include</x:v>
      </x:c>
    </x:row>
    <x:row r="867">
      <x:c r="A867" t="str">
        <x:v>M Rafferty|2026-07-02</x:v>
      </x:c>
      <x:c r="B867" s="888" t="n">
        <x:v>46205</x:v>
      </x:c>
      <x:c r="C867" t="str">
        <x:v>M Rafferty</x:v>
      </x:c>
      <x:c r="D867" t="str">
        <x:v>Permanent</x:v>
      </x:c>
      <x:c r="E867" t="str">
        <x:v>Thurrock</x:v>
      </x:c>
      <x:c r="F867" t="str">
        <x:v>Operative Porter</x:v>
      </x:c>
      <x:c r="G867" t="str">
        <x:v>397246</x:v>
      </x:c>
      <x:c r="H867" t="str">
        <x:v>Ministry of Defence</x:v>
      </x:c>
      <x:c r="I867" s="22" t="n">
        <x:v>8.5</x:v>
      </x:c>
      <x:c r="J867" t="str">
        <x:v>Worked</x:v>
      </x:c>
      <x:c r="K867" t="str">
        <x:v>Worked: 1 record(s) | Branch: Thurrock | Role: Operative Porter | Jobs: 397246 | Customers: Ministry of Defence | Hours: 8.5</x:v>
      </x:c>
      <x:c r="L867" t="str">
        <x:v>Include</x:v>
      </x:c>
    </x:row>
    <x:row r="868">
      <x:c r="A868" t="str">
        <x:v>M Rafferty|2026-07-07</x:v>
      </x:c>
      <x:c r="B868" s="888" t="n">
        <x:v>46210</x:v>
      </x:c>
      <x:c r="C868" t="str">
        <x:v>M Rafferty</x:v>
      </x:c>
      <x:c r="D868" t="str">
        <x:v>Permanent</x:v>
      </x:c>
      <x:c r="E868" t="str">
        <x:v>Thurrock</x:v>
      </x:c>
      <x:c r="F868" t="str">
        <x:v>Operative Skilled</x:v>
      </x:c>
      <x:c r="G868" t="str">
        <x:v>402981</x:v>
      </x:c>
      <x:c r="H868" t="str">
        <x:v>Royal College of Surgeons</x:v>
      </x:c>
      <x:c r="I868" s="22" t="n">
        <x:v>10</x:v>
      </x:c>
      <x:c r="J868" t="str">
        <x:v>Worked</x:v>
      </x:c>
      <x:c r="K868" t="str">
        <x:v>Worked: 1 record(s) | Branch: Thurrock | Role: Operative Skilled | Jobs: 402981 | Customers: Royal College of Surgeons | Hours: 10.0</x:v>
      </x:c>
      <x:c r="L868" t="str">
        <x:v>Include</x:v>
      </x:c>
    </x:row>
    <x:row r="869">
      <x:c r="A869" t="str">
        <x:v>M Rafferty|2026-07-08</x:v>
      </x:c>
      <x:c r="B869" s="888" t="n">
        <x:v>46211</x:v>
      </x:c>
      <x:c r="C869" t="str">
        <x:v>M Rafferty</x:v>
      </x:c>
      <x:c r="D869" t="str">
        <x:v>Permanent</x:v>
      </x:c>
      <x:c r="E869" t="str">
        <x:v>Thurrock</x:v>
      </x:c>
      <x:c r="F869" t="str">
        <x:v>Operative Skilled</x:v>
      </x:c>
      <x:c r="G869" t="str">
        <x:v>402981</x:v>
      </x:c>
      <x:c r="H869" t="str">
        <x:v>Royal College of Surgeons</x:v>
      </x:c>
      <x:c r="I869" s="22" t="n">
        <x:v>11</x:v>
      </x:c>
      <x:c r="J869" t="str">
        <x:v>Worked</x:v>
      </x:c>
      <x:c r="K869" t="str">
        <x:v>Worked: 1 record(s) | Branch: Thurrock | Role: Operative Skilled | Jobs: 402981 | Customers: Royal College of Surgeons | Hours: 11.0</x:v>
      </x:c>
      <x:c r="L869" t="str">
        <x:v>Include</x:v>
      </x:c>
    </x:row>
    <x:row r="870">
      <x:c r="A870" t="str">
        <x:v>M Rafferty|2026-07-09</x:v>
      </x:c>
      <x:c r="B870" s="888" t="n">
        <x:v>46212</x:v>
      </x:c>
      <x:c r="C870" t="str">
        <x:v>M Rafferty</x:v>
      </x:c>
      <x:c r="D870" t="str">
        <x:v>Permanent</x:v>
      </x:c>
      <x:c r="E870" t="str">
        <x:v>Thurrock</x:v>
      </x:c>
      <x:c r="F870" t="str">
        <x:v>Operative Porter</x:v>
      </x:c>
      <x:c r="G870" t="str">
        <x:v>403311</x:v>
      </x:c>
      <x:c r="H870" t="str">
        <x:v>Haringey Council</x:v>
      </x:c>
      <x:c r="I870" s="22" t="n">
        <x:v>8.25</x:v>
      </x:c>
      <x:c r="J870" t="str">
        <x:v>Worked</x:v>
      </x:c>
      <x:c r="K870" t="str">
        <x:v>Worked: 1 record(s) | Branch: Thurrock | Role: Operative Porter | Jobs: 403311 | Customers: Haringey Council | Hours: 8.2</x:v>
      </x:c>
      <x:c r="L870" t="str">
        <x:v>Include</x:v>
      </x:c>
    </x:row>
    <x:row r="871">
      <x:c r="A871" t="str">
        <x:v>M Rafferty|2026-07-14</x:v>
      </x:c>
      <x:c r="B871" s="888" t="n">
        <x:v>46217</x:v>
      </x:c>
      <x:c r="C871" t="str">
        <x:v>M Rafferty</x:v>
      </x:c>
      <x:c r="D871" t="str">
        <x:v>Permanent</x:v>
      </x:c>
      <x:c r="E871" t="str">
        <x:v>Thurrock</x:v>
      </x:c>
      <x:c r="F871" t="str">
        <x:v>Operative Porter</x:v>
      </x:c>
      <x:c r="G871" t="str">
        <x:v>403311</x:v>
      </x:c>
      <x:c r="H871" t="str">
        <x:v>Haringey Council</x:v>
      </x:c>
      <x:c r="I871" s="22" t="n">
        <x:v>8.5</x:v>
      </x:c>
      <x:c r="J871" t="str">
        <x:v>Worked</x:v>
      </x:c>
      <x:c r="K871" t="str">
        <x:v>Worked: 1 record(s) | Branch: Thurrock | Role: Operative Porter | Jobs: 403311 | Customers: Haringey Council | Hours: 8.5</x:v>
      </x:c>
      <x:c r="L871" t="str">
        <x:v>Include</x:v>
      </x:c>
    </x:row>
    <x:row r="872">
      <x:c r="A872" t="str">
        <x:v>M Rafferty|2026-07-15</x:v>
      </x:c>
      <x:c r="B872" s="888" t="n">
        <x:v>46218</x:v>
      </x:c>
      <x:c r="C872" t="str">
        <x:v>M Rafferty</x:v>
      </x:c>
      <x:c r="D872" t="str">
        <x:v>Permanent</x:v>
      </x:c>
      <x:c r="E872" t="str">
        <x:v>Thurrock</x:v>
      </x:c>
      <x:c r="F872" t="str">
        <x:v>Operative Porter</x:v>
      </x:c>
      <x:c r="G872" t="str">
        <x:v>401992A</x:v>
      </x:c>
      <x:c r="H872" t="str">
        <x:v>The Bible Society</x:v>
      </x:c>
      <x:c r="I872" s="22" t="n">
        <x:v>8.5</x:v>
      </x:c>
      <x:c r="J872" t="str">
        <x:v>Worked</x:v>
      </x:c>
      <x:c r="K872" t="str">
        <x:v>Worked: 1 record(s) | Branch: Thurrock | Role: Operative Porter | Jobs: 401992A | Customers: The Bible Society | Hours: 8.5</x:v>
      </x:c>
      <x:c r="L872" t="str">
        <x:v>Include</x:v>
      </x:c>
    </x:row>
    <x:row r="873">
      <x:c r="A873" t="str">
        <x:v>M Rafferty|2026-07-16</x:v>
      </x:c>
      <x:c r="B873" s="888" t="n">
        <x:v>46219</x:v>
      </x:c>
      <x:c r="C873" t="str">
        <x:v>M Rafferty</x:v>
      </x:c>
      <x:c r="D873" t="str">
        <x:v>Permanent</x:v>
      </x:c>
      <x:c r="E873" t="str">
        <x:v>Thurrock</x:v>
      </x:c>
      <x:c r="F873" t="str">
        <x:v>Operative Porter</x:v>
      </x:c>
      <x:c r="G873" t="str">
        <x:v>398446</x:v>
      </x:c>
      <x:c r="H873" t="str">
        <x:v>Royal Entomological society</x:v>
      </x:c>
      <x:c r="I873" s="22" t="n">
        <x:v>9</x:v>
      </x:c>
      <x:c r="J873" t="str">
        <x:v>Worked</x:v>
      </x:c>
      <x:c r="K873" t="str">
        <x:v>Worked: 1 record(s) | Branch: Thurrock | Role: Operative Porter | Jobs: 398446 | Customers: Royal Entomological society | Hours: 9.0</x:v>
      </x:c>
      <x:c r="L873" t="str">
        <x:v>Include</x:v>
      </x:c>
    </x:row>
    <x:row r="874">
      <x:c r="A874" t="str">
        <x:v>M. Musadik Ali (B) EV|2026-07-01</x:v>
      </x:c>
      <x:c r="B874" s="888" t="n">
        <x:v>46204</x:v>
      </x:c>
      <x:c r="C874" t="str">
        <x:v>M. Musadik Ali (B) EV</x:v>
      </x:c>
      <x:c r="D874" t="str">
        <x:v>Permanent</x:v>
      </x:c>
      <x:c r="E874" t="str">
        <x:v>Thurrock</x:v>
      </x:c>
      <x:c r="F874" t="str">
        <x:v>Operative Driver</x:v>
      </x:c>
      <x:c r="G874" t="str">
        <x:v>403163</x:v>
      </x:c>
      <x:c r="H874" t="str">
        <x:v>University of Hertfordshire</x:v>
      </x:c>
      <x:c r="I874" s="22" t="n">
        <x:v>8</x:v>
      </x:c>
      <x:c r="J874" t="str">
        <x:v>Worked</x:v>
      </x:c>
      <x:c r="K874" t="str">
        <x:v>Worked: 1 record(s) | Branch: Thurrock | Role: Operative Driver | Jobs: 403163 | Customers: University of Hertfordshire | Hours: 8.0</x:v>
      </x:c>
      <x:c r="L874" t="str">
        <x:v>Include</x:v>
      </x:c>
    </x:row>
    <x:row r="875">
      <x:c r="A875" t="str">
        <x:v>M. Musadik Ali (B) EV|2026-07-02</x:v>
      </x:c>
      <x:c r="B875" s="888" t="n">
        <x:v>46205</x:v>
      </x:c>
      <x:c r="C875" t="str">
        <x:v>M. Musadik Ali (B) EV</x:v>
      </x:c>
      <x:c r="D875" t="str">
        <x:v>Permanent</x:v>
      </x:c>
      <x:c r="E875" t="str">
        <x:v>Thurrock</x:v>
      </x:c>
      <x:c r="F875" t="str">
        <x:v>Operative Driver</x:v>
      </x:c>
      <x:c r="G875" t="str">
        <x:v>403096</x:v>
      </x:c>
      <x:c r="H875" t="str">
        <x:v>London Borough of Lambeth</x:v>
      </x:c>
      <x:c r="I875" s="22" t="n">
        <x:v>7</x:v>
      </x:c>
      <x:c r="J875" t="str">
        <x:v>Worked</x:v>
      </x:c>
      <x:c r="K875" t="str">
        <x:v>Worked: 1 record(s) | Branch: Thurrock | Role: Operative Driver | Jobs: 403096 | Customers: London Borough of Lambeth | Hours: 7.0</x:v>
      </x:c>
      <x:c r="L875" t="str">
        <x:v>Include</x:v>
      </x:c>
    </x:row>
    <x:row r="876">
      <x:c r="A876" t="str">
        <x:v>M. Musadik Ali (B) EV|2026-07-07</x:v>
      </x:c>
      <x:c r="B876" s="888" t="n">
        <x:v>46210</x:v>
      </x:c>
      <x:c r="C876" t="str">
        <x:v>M. Musadik Ali (B) EV</x:v>
      </x:c>
      <x:c r="D876" t="str">
        <x:v>Permanent</x:v>
      </x:c>
      <x:c r="E876" t="str">
        <x:v>Thurrock</x:v>
      </x:c>
      <x:c r="F876" t="str">
        <x:v>Operative Porter</x:v>
      </x:c>
      <x:c r="G876" t="str">
        <x:v>402981</x:v>
      </x:c>
      <x:c r="H876" t="str">
        <x:v>Royal College of Surgeons</x:v>
      </x:c>
      <x:c r="I876" s="22" t="n">
        <x:v>10</x:v>
      </x:c>
      <x:c r="J876" t="str">
        <x:v>Worked</x:v>
      </x:c>
      <x:c r="K876" t="str">
        <x:v>Worked: 1 record(s) | Branch: Thurrock | Role: Operative Porter | Jobs: 402981 | Customers: Royal College of Surgeons | Hours: 10.0</x:v>
      </x:c>
      <x:c r="L876" t="str">
        <x:v>Include</x:v>
      </x:c>
    </x:row>
    <x:row r="877">
      <x:c r="A877" t="str">
        <x:v>M. Musadik Ali (B) EV|2026-07-08</x:v>
      </x:c>
      <x:c r="B877" s="888" t="n">
        <x:v>46211</x:v>
      </x:c>
      <x:c r="C877" t="str">
        <x:v>M. Musadik Ali (B) EV</x:v>
      </x:c>
      <x:c r="D877" t="str">
        <x:v>Permanent</x:v>
      </x:c>
      <x:c r="E877" t="str">
        <x:v>Thurrock</x:v>
      </x:c>
      <x:c r="F877" t="str">
        <x:v>Operative Driver</x:v>
      </x:c>
      <x:c r="G877" t="str">
        <x:v>402981</x:v>
      </x:c>
      <x:c r="H877" t="str">
        <x:v>Royal College of Surgeons</x:v>
      </x:c>
      <x:c r="I877" s="22" t="n">
        <x:v>11</x:v>
      </x:c>
      <x:c r="J877" t="str">
        <x:v>Worked</x:v>
      </x:c>
      <x:c r="K877" t="str">
        <x:v>Worked: 1 record(s) | Branch: Thurrock | Role: Operative Driver | Jobs: 402981 | Customers: Royal College of Surgeons | Hours: 11.0</x:v>
      </x:c>
      <x:c r="L877" t="str">
        <x:v>Include</x:v>
      </x:c>
    </x:row>
    <x:row r="878">
      <x:c r="A878" t="str">
        <x:v>M. Musadik Ali (B) EV|2026-07-09</x:v>
      </x:c>
      <x:c r="B878" s="888" t="n">
        <x:v>46212</x:v>
      </x:c>
      <x:c r="C878" t="str">
        <x:v>M. Musadik Ali (B) EV</x:v>
      </x:c>
      <x:c r="D878" t="str">
        <x:v>Permanent</x:v>
      </x:c>
      <x:c r="E878" t="str">
        <x:v>Thurrock</x:v>
      </x:c>
      <x:c r="F878" t="str">
        <x:v>Operative Driver</x:v>
      </x:c>
      <x:c r="G878" t="str">
        <x:v>402929</x:v>
      </x:c>
      <x:c r="H878" t="str">
        <x:v>Cadwalader Wickersham &amp; Taft LLP</x:v>
      </x:c>
      <x:c r="I878" s="22" t="n">
        <x:v>7.5</x:v>
      </x:c>
      <x:c r="J878" t="str">
        <x:v>Worked</x:v>
      </x:c>
      <x:c r="K878" t="str">
        <x:v>Worked: 1 record(s) | Branch: Thurrock | Role: Operative Driver | Jobs: 402929 | Customers: Cadwalader Wickersham &amp; Taft LLP | Hours: 7.5</x:v>
      </x:c>
      <x:c r="L878" t="str">
        <x:v>Include</x:v>
      </x:c>
    </x:row>
    <x:row r="879">
      <x:c r="A879" t="str">
        <x:v>M. Musadik Ali (B) EV|2026-07-13</x:v>
      </x:c>
      <x:c r="B879" s="888" t="n">
        <x:v>46216</x:v>
      </x:c>
      <x:c r="C879" t="str">
        <x:v>M. Musadik Ali (B) EV</x:v>
      </x:c>
      <x:c r="D879" t="str">
        <x:v>Permanent</x:v>
      </x:c>
      <x:c r="E879" t="str">
        <x:v>Thurrock</x:v>
      </x:c>
      <x:c r="F879" t="str">
        <x:v>Operative Porter</x:v>
      </x:c>
      <x:c r="G879" t="str">
        <x:v>401992</x:v>
      </x:c>
      <x:c r="H879" t="str">
        <x:v>The Bible Society</x:v>
      </x:c>
      <x:c r="I879" s="22" t="n">
        <x:v>12</x:v>
      </x:c>
      <x:c r="J879" t="str">
        <x:v>Worked</x:v>
      </x:c>
      <x:c r="K879" t="str">
        <x:v>Worked: 1 record(s) | Branch: Thurrock | Role: Operative Porter | Jobs: 401992 | Customers: The Bible Society | Hours: 12.0</x:v>
      </x:c>
      <x:c r="L879" t="str">
        <x:v>Include</x:v>
      </x:c>
    </x:row>
    <x:row r="880">
      <x:c r="A880" t="str">
        <x:v>M. Musadik Ali (B) EV|2026-07-14</x:v>
      </x:c>
      <x:c r="B880" s="888" t="n">
        <x:v>46217</x:v>
      </x:c>
      <x:c r="C880" t="str">
        <x:v>M. Musadik Ali (B) EV</x:v>
      </x:c>
      <x:c r="D880" t="str">
        <x:v>Permanent</x:v>
      </x:c>
      <x:c r="E880" t="str">
        <x:v>Cambridge</x:v>
      </x:c>
      <x:c r="F880" t="str">
        <x:v>Operative Driver</x:v>
      </x:c>
      <x:c r="G880" t="str">
        <x:v>400580</x:v>
      </x:c>
      <x:c r="H880" t="str">
        <x:v>ALPHATECH (UNI CAMBS)</x:v>
      </x:c>
      <x:c r="I880" s="22" t="n">
        <x:v>8</x:v>
      </x:c>
      <x:c r="J880" t="str">
        <x:v>Worked</x:v>
      </x:c>
      <x:c r="K880" t="str">
        <x:v>Worked: 1 record(s) | Branch: Cambridge | Role: Operative Driver | Jobs: 400580 | Customers: ALPHATECH (UNI CAMBS) | Hours: 8.0</x:v>
      </x:c>
      <x:c r="L880" t="str">
        <x:v>Include</x:v>
      </x:c>
    </x:row>
    <x:row r="881">
      <x:c r="A881" t="str">
        <x:v>M. Musadik Ali (B) EV|2026-07-15</x:v>
      </x:c>
      <x:c r="B881" s="888" t="n">
        <x:v>46218</x:v>
      </x:c>
      <x:c r="C881" t="str">
        <x:v>M. Musadik Ali (B) EV</x:v>
      </x:c>
      <x:c r="D881" t="str">
        <x:v>Permanent</x:v>
      </x:c>
      <x:c r="E881" t="str">
        <x:v>Thurrock</x:v>
      </x:c>
      <x:c r="F881" t="str">
        <x:v>Operative Driver</x:v>
      </x:c>
      <x:c r="G881" t="str">
        <x:v>401992A</x:v>
      </x:c>
      <x:c r="H881" t="str">
        <x:v>The Bible Society</x:v>
      </x:c>
      <x:c r="I881" s="22" t="n">
        <x:v>8.5</x:v>
      </x:c>
      <x:c r="J881" t="str">
        <x:v>Worked</x:v>
      </x:c>
      <x:c r="K881" t="str">
        <x:v>Worked: 1 record(s) | Branch: Thurrock | Role: Operative Driver | Jobs: 401992A | Customers: The Bible Society | Hours: 8.5</x:v>
      </x:c>
      <x:c r="L881" t="str">
        <x:v>Include</x:v>
      </x:c>
    </x:row>
    <x:row r="882">
      <x:c r="A882" t="str">
        <x:v>M. Musadik Ali (B) EV|2026-07-16</x:v>
      </x:c>
      <x:c r="B882" s="888" t="n">
        <x:v>46219</x:v>
      </x:c>
      <x:c r="C882" t="str">
        <x:v>M. Musadik Ali (B) EV</x:v>
      </x:c>
      <x:c r="D882" t="str">
        <x:v>Permanent</x:v>
      </x:c>
      <x:c r="E882" t="str">
        <x:v>Thurrock</x:v>
      </x:c>
      <x:c r="F882" t="str">
        <x:v>Operative Driver</x:v>
      </x:c>
      <x:c r="G882" t="str">
        <x:v>403418</x:v>
      </x:c>
      <x:c r="H882" t="str">
        <x:v>RWE</x:v>
      </x:c>
      <x:c r="I882" s="22" t="n">
        <x:v>8.5</x:v>
      </x:c>
      <x:c r="J882" t="str">
        <x:v>Worked</x:v>
      </x:c>
      <x:c r="K882" t="str">
        <x:v>Worked: 1 record(s) | Branch: Thurrock | Role: Operative Driver | Jobs: 403418 | Customers: RWE | Hours: 8.5</x:v>
      </x:c>
      <x:c r="L882" t="str">
        <x:v>Include</x:v>
      </x:c>
    </x:row>
    <x:row r="883">
      <x:c r="A883" t="str">
        <x:v>Maalik Duffus|2026-07-02</x:v>
      </x:c>
      <x:c r="B883" s="888" t="n">
        <x:v>46205</x:v>
      </x:c>
      <x:c r="C883" t="str">
        <x:v>Maalik Duffus</x:v>
      </x:c>
      <x:c r="D883" t="str">
        <x:v>Permanent</x:v>
      </x:c>
      <x:c r="E883" t="str">
        <x:v>Birmingham</x:v>
      </x:c>
      <x:c r="F883" t="str">
        <x:v>Operative Porter</x:v>
      </x:c>
      <x:c r="G883" t="str">
        <x:v>403133</x:v>
      </x:c>
      <x:c r="H883" t="str">
        <x:v>THE MULBERRY BUSH ORGANISATION LTD</x:v>
      </x:c>
      <x:c r="I883" s="22" t="n">
        <x:v>10.5</x:v>
      </x:c>
      <x:c r="J883" t="str">
        <x:v>Worked</x:v>
      </x:c>
      <x:c r="K883" t="str">
        <x:v>Worked: 1 record(s) | Branch: Birmingham | Role: Operative Porter | Jobs: 403133 | Customers: THE MULBERRY BUSH ORGANISATION LTD | Hours: 10.5</x:v>
      </x:c>
      <x:c r="L883" t="str">
        <x:v>Include</x:v>
      </x:c>
    </x:row>
    <x:row r="884">
      <x:c r="A884" t="str">
        <x:v>Maalik Duffus|2026-07-03</x:v>
      </x:c>
      <x:c r="B884" s="888" t="n">
        <x:v>46206</x:v>
      </x:c>
      <x:c r="C884" t="str">
        <x:v>Maalik Duffus</x:v>
      </x:c>
      <x:c r="D884" t="str">
        <x:v>Permanent</x:v>
      </x:c>
      <x:c r="E884" t="str">
        <x:v>Birmingham</x:v>
      </x:c>
      <x:c r="F884" t="str">
        <x:v>Operative Porter</x:v>
      </x:c>
      <x:c r="G884" t="str">
        <x:v>403133</x:v>
      </x:c>
      <x:c r="H884" t="str">
        <x:v>THE MULBERRY BUSH ORGANISATION LTD</x:v>
      </x:c>
      <x:c r="I884" s="22" t="n">
        <x:v>9</x:v>
      </x:c>
      <x:c r="J884" t="str">
        <x:v>Worked</x:v>
      </x:c>
      <x:c r="K884" t="str">
        <x:v>Worked: 1 record(s) | Branch: Birmingham | Role: Operative Porter | Jobs: 403133 | Customers: THE MULBERRY BUSH ORGANISATION LTD | Hours: 9.0</x:v>
      </x:c>
      <x:c r="L884" t="str">
        <x:v>Include</x:v>
      </x:c>
    </x:row>
    <x:row r="885">
      <x:c r="A885" t="str">
        <x:v>Maalik Duffus|2026-07-06</x:v>
      </x:c>
      <x:c r="B885" s="888" t="n">
        <x:v>46209</x:v>
      </x:c>
      <x:c r="C885" t="str">
        <x:v>Maalik Duffus</x:v>
      </x:c>
      <x:c r="D885" t="str">
        <x:v>Permanent</x:v>
      </x:c>
      <x:c r="E885" t="str">
        <x:v>Birmingham</x:v>
      </x:c>
      <x:c r="F885" t="str">
        <x:v>Operative Skilled</x:v>
      </x:c>
      <x:c r="G885" t="str">
        <x:v>403133</x:v>
      </x:c>
      <x:c r="H885" t="str">
        <x:v>THE MULBERRY BUSH ORGANISATION LTD</x:v>
      </x:c>
      <x:c r="I885" s="22" t="n">
        <x:v>10</x:v>
      </x:c>
      <x:c r="J885" t="str">
        <x:v>Worked</x:v>
      </x:c>
      <x:c r="K885" t="str">
        <x:v>Worked: 1 record(s) | Branch: Birmingham | Role: Operative Skilled | Jobs: 403133 | Customers: THE MULBERRY BUSH ORGANISATION LTD | Hours: 10.0</x:v>
      </x:c>
      <x:c r="L885" t="str">
        <x:v>Include</x:v>
      </x:c>
    </x:row>
    <x:row r="886">
      <x:c r="A886" t="str">
        <x:v>Maalik Duffus|2026-07-07</x:v>
      </x:c>
      <x:c r="B886" s="888" t="n">
        <x:v>46210</x:v>
      </x:c>
      <x:c r="C886" t="str">
        <x:v>Maalik Duffus</x:v>
      </x:c>
      <x:c r="D886" t="str">
        <x:v>Permanent</x:v>
      </x:c>
      <x:c r="E886" t="str">
        <x:v>Birmingham</x:v>
      </x:c>
      <x:c r="F886" t="str">
        <x:v>Operative Skilled</x:v>
      </x:c>
      <x:c r="G886" t="str">
        <x:v>403133</x:v>
      </x:c>
      <x:c r="H886" t="str">
        <x:v>THE MULBERRY BUSH ORGANISATION LTD</x:v>
      </x:c>
      <x:c r="I886" s="22" t="n">
        <x:v>8.5</x:v>
      </x:c>
      <x:c r="J886" t="str">
        <x:v>Worked</x:v>
      </x:c>
      <x:c r="K886" t="str">
        <x:v>Worked: 1 record(s) | Branch: Birmingham | Role: Operative Skilled | Jobs: 403133 | Customers: THE MULBERRY BUSH ORGANISATION LTD | Hours: 8.5</x:v>
      </x:c>
      <x:c r="L886" t="str">
        <x:v>Include</x:v>
      </x:c>
    </x:row>
    <x:row r="887">
      <x:c r="A887" t="str">
        <x:v>Maalik Duffus|2026-07-08</x:v>
      </x:c>
      <x:c r="B887" s="888" t="n">
        <x:v>46211</x:v>
      </x:c>
      <x:c r="C887" t="str">
        <x:v>Maalik Duffus</x:v>
      </x:c>
      <x:c r="D887" t="str">
        <x:v>Permanent</x:v>
      </x:c>
      <x:c r="E887" t="str">
        <x:v>Birmingham</x:v>
      </x:c>
      <x:c r="F887" t="str">
        <x:v>Operative Porter</x:v>
      </x:c>
      <x:c r="G887" t="str">
        <x:v>403133</x:v>
      </x:c>
      <x:c r="H887" t="str">
        <x:v>THE MULBERRY BUSH ORGANISATION LTD</x:v>
      </x:c>
      <x:c r="I887" s="22" t="n">
        <x:v>9.5</x:v>
      </x:c>
      <x:c r="J887" t="str">
        <x:v>Worked</x:v>
      </x:c>
      <x:c r="K887" t="str">
        <x:v>Worked: 1 record(s) | Branch: Birmingham | Role: Operative Porter | Jobs: 403133 | Customers: THE MULBERRY BUSH ORGANISATION LTD | Hours: 9.5</x:v>
      </x:c>
      <x:c r="L887" t="str">
        <x:v>Include</x:v>
      </x:c>
    </x:row>
    <x:row r="888">
      <x:c r="A888" t="str">
        <x:v>Maalik Duffus|2026-07-09</x:v>
      </x:c>
      <x:c r="B888" s="888" t="n">
        <x:v>46212</x:v>
      </x:c>
      <x:c r="C888" t="str">
        <x:v>Maalik Duffus</x:v>
      </x:c>
      <x:c r="D888" t="str">
        <x:v>Permanent</x:v>
      </x:c>
      <x:c r="E888" t="str">
        <x:v>Birmingham</x:v>
      </x:c>
      <x:c r="F888" t="str">
        <x:v>Operative Porter</x:v>
      </x:c>
      <x:c r="G888" t="str">
        <x:v>402977</x:v>
      </x:c>
      <x:c r="H888" t="str">
        <x:v>The Mulberry Bush Third Space</x:v>
      </x:c>
      <x:c r="I888" s="22" t="n">
        <x:v>10</x:v>
      </x:c>
      <x:c r="J888" t="str">
        <x:v>Worked</x:v>
      </x:c>
      <x:c r="K888" t="str">
        <x:v>Worked: 1 record(s) | Branch: Birmingham | Role: Operative Porter | Jobs: 402977 | Customers: The Mulberry Bush Third Space | Hours: 10.0</x:v>
      </x:c>
      <x:c r="L888" t="str">
        <x:v>Include</x:v>
      </x:c>
    </x:row>
    <x:row r="889">
      <x:c r="A889" t="str">
        <x:v>Maalik Duffus|2026-07-13</x:v>
      </x:c>
      <x:c r="B889" s="888" t="n">
        <x:v>46216</x:v>
      </x:c>
      <x:c r="C889" t="str">
        <x:v>Maalik Duffus</x:v>
      </x:c>
      <x:c r="D889" t="str">
        <x:v>Permanent</x:v>
      </x:c>
      <x:c r="E889" t="str">
        <x:v>Birmingham</x:v>
      </x:c>
      <x:c r="F889" t="str">
        <x:v>Operative Porter</x:v>
      </x:c>
      <x:c r="G889" t="str">
        <x:v>401198</x:v>
      </x:c>
      <x:c r="H889" t="str">
        <x:v>The Open University</x:v>
      </x:c>
      <x:c r="I889" s="22" t="n">
        <x:v>6.5</x:v>
      </x:c>
      <x:c r="J889" t="str">
        <x:v>Worked</x:v>
      </x:c>
      <x:c r="K889" t="str">
        <x:v>Worked: 1 record(s) | Branch: Birmingham | Role: Operative Porter | Jobs: 401198 | Customers: The Open University | Hours: 6.5</x:v>
      </x:c>
      <x:c r="L889" t="str">
        <x:v>Include</x:v>
      </x:c>
    </x:row>
    <x:row r="890">
      <x:c r="A890" t="str">
        <x:v>Maalik Duffus|2026-07-14</x:v>
      </x:c>
      <x:c r="B890" s="888" t="n">
        <x:v>46217</x:v>
      </x:c>
      <x:c r="C890" t="str">
        <x:v>Maalik Duffus</x:v>
      </x:c>
      <x:c r="D890" t="str">
        <x:v>Permanent</x:v>
      </x:c>
      <x:c r="E890" t="str">
        <x:v>Birmingham</x:v>
      </x:c>
      <x:c r="F890" t="str">
        <x:v>Operative Porter</x:v>
      </x:c>
      <x:c r="G890" t="str">
        <x:v>401198</x:v>
      </x:c>
      <x:c r="H890" t="str">
        <x:v>The Open University</x:v>
      </x:c>
      <x:c r="I890" s="22" t="n">
        <x:v>8.5</x:v>
      </x:c>
      <x:c r="J890" t="str">
        <x:v>Worked</x:v>
      </x:c>
      <x:c r="K890" t="str">
        <x:v>Worked: 1 record(s) | Branch: Birmingham | Role: Operative Porter | Jobs: 401198 | Customers: The Open University | Hours: 8.5</x:v>
      </x:c>
      <x:c r="L890" t="str">
        <x:v>Include</x:v>
      </x:c>
    </x:row>
    <x:row r="891">
      <x:c r="A891" t="str">
        <x:v>Maalik Duffus|2026-07-15</x:v>
      </x:c>
      <x:c r="B891" s="888" t="n">
        <x:v>46218</x:v>
      </x:c>
      <x:c r="C891" t="str">
        <x:v>Maalik Duffus</x:v>
      </x:c>
      <x:c r="D891" t="str">
        <x:v>Permanent</x:v>
      </x:c>
      <x:c r="E891" t="str">
        <x:v>Birmingham</x:v>
      </x:c>
      <x:c r="F891" t="str">
        <x:v>Operative Porter</x:v>
      </x:c>
      <x:c r="G891" t="str">
        <x:v>401198</x:v>
      </x:c>
      <x:c r="H891" t="str">
        <x:v>The Open University</x:v>
      </x:c>
      <x:c r="I891" s="22" t="n">
        <x:v>6.5</x:v>
      </x:c>
      <x:c r="J891" t="str">
        <x:v>Worked</x:v>
      </x:c>
      <x:c r="K891" t="str">
        <x:v>Worked: 1 record(s) | Branch: Birmingham | Role: Operative Porter | Jobs: 401198 | Customers: The Open University | Hours: 6.5</x:v>
      </x:c>
      <x:c r="L891" t="str">
        <x:v>Include</x:v>
      </x:c>
    </x:row>
    <x:row r="892">
      <x:c r="A892" t="str">
        <x:v>Maalik Duffus|2026-07-16</x:v>
      </x:c>
      <x:c r="B892" s="888" t="n">
        <x:v>46219</x:v>
      </x:c>
      <x:c r="C892" t="str">
        <x:v>Maalik Duffus</x:v>
      </x:c>
      <x:c r="D892" t="str">
        <x:v>Permanent</x:v>
      </x:c>
      <x:c r="E892" t="str">
        <x:v>Birmingham</x:v>
      </x:c>
      <x:c r="F892" t="str">
        <x:v>Operative Porter</x:v>
      </x:c>
      <x:c r="G892" t="str">
        <x:v>402939</x:v>
      </x:c>
      <x:c r="H892" t="str">
        <x:v>University Hospitals of Leicester NHS Trust</x:v>
      </x:c>
      <x:c r="I892" s="22" t="n">
        <x:v>8.5</x:v>
      </x:c>
      <x:c r="J892" t="str">
        <x:v>Worked</x:v>
      </x:c>
      <x:c r="K892" t="str">
        <x:v>Worked: 1 record(s) | Branch: Birmingham | Role: Operative Porter | Jobs: 402939 | Customers: University Hospitals of Leicester NHS Trust | Hours: 8.5</x:v>
      </x:c>
      <x:c r="L892" t="str">
        <x:v>Include</x:v>
      </x:c>
    </x:row>
    <x:row r="893">
      <x:c r="A893" t="str">
        <x:v>Matthew Spinks|2026-07-01</x:v>
      </x:c>
      <x:c r="B893" s="888" t="n">
        <x:v>46204</x:v>
      </x:c>
      <x:c r="C893" t="str">
        <x:v>Matthew Spinks</x:v>
      </x:c>
      <x:c r="D893" t="str">
        <x:v>Permanent</x:v>
      </x:c>
      <x:c r="E893" t="str">
        <x:v>Cambridge</x:v>
      </x:c>
      <x:c r="F893" t="str">
        <x:v>Operative Driver</x:v>
      </x:c>
      <x:c r="G893" t="str">
        <x:v>403004</x:v>
      </x:c>
      <x:c r="H893" t="str">
        <x:v>Avantor ( CAMBRIDGE JULY  2026 )</x:v>
      </x:c>
      <x:c r="I893" s="22" t="n">
        <x:v>4</x:v>
      </x:c>
      <x:c r="J893" t="str">
        <x:v>Worked</x:v>
      </x:c>
      <x:c r="K893" t="str">
        <x:v>Worked: 1 record(s) | Branch: Cambridge | Role: Operative Driver | Jobs: 403004 | Customers: Avantor ( CAMBRIDGE JULY  2026 ) | Hours: 4.0</x:v>
      </x:c>
      <x:c r="L893" t="str">
        <x:v>Include</x:v>
      </x:c>
    </x:row>
    <x:row r="894">
      <x:c r="A894" t="str">
        <x:v>Matthew Spinks|2026-07-02</x:v>
      </x:c>
      <x:c r="B894" s="888" t="n">
        <x:v>46205</x:v>
      </x:c>
      <x:c r="C894" t="str">
        <x:v>Matthew Spinks</x:v>
      </x:c>
      <x:c r="D894" t="str">
        <x:v>Permanent</x:v>
      </x:c>
      <x:c r="E894" t="str">
        <x:v>Cambridge</x:v>
      </x:c>
      <x:c r="F894" t="str">
        <x:v>Operative Driver</x:v>
      </x:c>
      <x:c r="G894" t="str">
        <x:v>402717</x:v>
      </x:c>
      <x:c r="H894" t="str">
        <x:v>Anglia Ruskin University</x:v>
      </x:c>
      <x:c r="I894" s="22" t="n">
        <x:v>8.5</x:v>
      </x:c>
      <x:c r="J894" t="str">
        <x:v>Worked</x:v>
      </x:c>
      <x:c r="K894" t="str">
        <x:v>Worked: 1 record(s) | Branch: Cambridge | Role: Operative Driver | Jobs: 402717 | Customers: Anglia Ruskin University | Hours: 8.5</x:v>
      </x:c>
      <x:c r="L894" t="str">
        <x:v>Include</x:v>
      </x:c>
    </x:row>
    <x:row r="895">
      <x:c r="A895" t="str">
        <x:v>Matthew Spinks|2026-07-03</x:v>
      </x:c>
      <x:c r="B895" s="888" t="n">
        <x:v>46206</x:v>
      </x:c>
      <x:c r="C895" t="str">
        <x:v>Matthew Spinks</x:v>
      </x:c>
      <x:c r="D895" t="str">
        <x:v>Permanent</x:v>
      </x:c>
      <x:c r="E895" t="str">
        <x:v>Cambridge</x:v>
      </x:c>
      <x:c r="F895" t="str">
        <x:v>Operative Porter</x:v>
      </x:c>
      <x:c r="G895" t="str">
        <x:v>403073</x:v>
      </x:c>
      <x:c r="H895" t="str">
        <x:v>Anglia Ruskin University</x:v>
      </x:c>
      <x:c r="I895" s="22" t="n">
        <x:v>8.5</x:v>
      </x:c>
      <x:c r="J895" t="str">
        <x:v>Worked</x:v>
      </x:c>
      <x:c r="K895" t="str">
        <x:v>Worked: 1 record(s) | Branch: Cambridge | Role: Operative Porter | Jobs: 403073 | Customers: Anglia Ruskin University | Hours: 8.5</x:v>
      </x:c>
      <x:c r="L895" t="str">
        <x:v>Include</x:v>
      </x:c>
    </x:row>
    <x:row r="896">
      <x:c r="A896" t="str">
        <x:v>Matthew Spinks|2026-07-06</x:v>
      </x:c>
      <x:c r="B896" s="888" t="n">
        <x:v>46209</x:v>
      </x:c>
      <x:c r="C896" t="str">
        <x:v>Matthew Spinks</x:v>
      </x:c>
      <x:c r="D896" t="str">
        <x:v>Permanent</x:v>
      </x:c>
      <x:c r="E896" t="str">
        <x:v>Croydon</x:v>
      </x:c>
      <x:c r="F896" t="str">
        <x:v>Operative Porter</x:v>
      </x:c>
      <x:c r="G896" t="str">
        <x:v>402797</x:v>
      </x:c>
      <x:c r="H896" t="str">
        <x:v>KI-Hydrogen (Scale Space)</x:v>
      </x:c>
      <x:c r="I896" s="22" t="n">
        <x:v>12</x:v>
      </x:c>
      <x:c r="J896" t="str">
        <x:v>Worked</x:v>
      </x:c>
      <x:c r="K896" t="str">
        <x:v>Worked: 1 record(s) | Branch: Croydon | Role: Operative Porter | Jobs: 402797 | Customers: KI-Hydrogen (Scale Space) | Hours: 12.0</x:v>
      </x:c>
      <x:c r="L896" t="str">
        <x:v>Include</x:v>
      </x:c>
    </x:row>
    <x:row r="897">
      <x:c r="A897" t="str">
        <x:v>Matthew Spinks|2026-07-07</x:v>
      </x:c>
      <x:c r="B897" s="888" t="n">
        <x:v>46210</x:v>
      </x:c>
      <x:c r="C897" t="str">
        <x:v>Matthew Spinks</x:v>
      </x:c>
      <x:c r="D897" t="str">
        <x:v>Permanent</x:v>
      </x:c>
      <x:c r="E897" t="str">
        <x:v>Cambridge, Oxford</x:v>
      </x:c>
      <x:c r="F897" t="str">
        <x:v>Operative Driver</x:v>
      </x:c>
      <x:c r="G897" t="str">
        <x:v>403316, 389934</x:v>
      </x:c>
      <x:c r="H897" t="str">
        <x:v>Harrow Green Cambridge M/W use only; Lubricants UK Ltd</x:v>
      </x:c>
      <x:c r="I897" s="22" t="n">
        <x:v>18</x:v>
      </x:c>
      <x:c r="J897" t="str">
        <x:v>Worked — 2 records</x:v>
      </x:c>
      <x:c r="K897" t="str">
        <x:v>Worked: 2 record(s) | Branch: Cambridge, Oxford | Role: Operative Driver | Jobs: 403316, 389934 | Customers: Harrow Green Cambridge M/W use only; Lubricants UK Ltd | Hours: 18.0</x:v>
      </x:c>
      <x:c r="L897" t="str">
        <x:v>Include</x:v>
      </x:c>
    </x:row>
    <x:row r="898">
      <x:c r="A898" t="str">
        <x:v>Matthew Spinks|2026-07-08</x:v>
      </x:c>
      <x:c r="B898" s="888" t="n">
        <x:v>46211</x:v>
      </x:c>
      <x:c r="C898" t="str">
        <x:v>Matthew Spinks</x:v>
      </x:c>
      <x:c r="D898" t="str">
        <x:v>Permanent</x:v>
      </x:c>
      <x:c r="E898" t="str">
        <x:v>Oxford</x:v>
      </x:c>
      <x:c r="F898" t="str">
        <x:v>Operative Porter</x:v>
      </x:c>
      <x:c r="G898" t="str">
        <x:v>401554</x:v>
      </x:c>
      <x:c r="H898" t="str">
        <x:v>CPM/Omnicom</x:v>
      </x:c>
      <x:c r="I898" s="22" t="n">
        <x:v>7</x:v>
      </x:c>
      <x:c r="J898" t="str">
        <x:v>Worked</x:v>
      </x:c>
      <x:c r="K898" t="str">
        <x:v>Worked: 1 record(s) | Branch: Oxford | Role: Operative Porter | Jobs: 401554 | Customers: CPM/Omnicom | Hours: 7.0</x:v>
      </x:c>
      <x:c r="L898" t="str">
        <x:v>Include</x:v>
      </x:c>
    </x:row>
    <x:row r="899">
      <x:c r="A899" t="str">
        <x:v>Matthew Spinks|2026-07-10</x:v>
      </x:c>
      <x:c r="B899" s="888" t="n">
        <x:v>46213</x:v>
      </x:c>
      <x:c r="C899" t="str">
        <x:v>Matthew Spinks</x:v>
      </x:c>
      <x:c r="D899" t="str">
        <x:v>Permanent</x:v>
      </x:c>
      <x:c r="E899" t="str">
        <x:v>Cambridge</x:v>
      </x:c>
      <x:c r="F899" t="str">
        <x:v>Operative Driver</x:v>
      </x:c>
      <x:c r="G899" t="str">
        <x:v>403004</x:v>
      </x:c>
      <x:c r="H899" t="str">
        <x:v>Avantor ( CAMBRIDGE JULY  2026 )</x:v>
      </x:c>
      <x:c r="I899" s="22" t="n">
        <x:v>7.5</x:v>
      </x:c>
      <x:c r="J899" t="str">
        <x:v>Worked</x:v>
      </x:c>
      <x:c r="K899" t="str">
        <x:v>Worked: 1 record(s) | Branch: Cambridge | Role: Operative Driver | Jobs: 403004 | Customers: Avantor ( CAMBRIDGE JULY  2026 ) | Hours: 7.5</x:v>
      </x:c>
      <x:c r="L899" t="str">
        <x:v>Include</x:v>
      </x:c>
    </x:row>
    <x:row r="900">
      <x:c r="A900" t="str">
        <x:v>Matthew Spinks|2026-07-13</x:v>
      </x:c>
      <x:c r="B900" s="888" t="n">
        <x:v>46216</x:v>
      </x:c>
      <x:c r="C900" t="str">
        <x:v>Matthew Spinks</x:v>
      </x:c>
      <x:c r="D900" t="str">
        <x:v>Permanent</x:v>
      </x:c>
      <x:c r="E900" t="str">
        <x:v>Cambridge</x:v>
      </x:c>
      <x:c r="F900" t="str">
        <x:v>Operative Driver</x:v>
      </x:c>
      <x:c r="G900" t="str">
        <x:v>403316</x:v>
      </x:c>
      <x:c r="H900" t="str">
        <x:v>Harrow Green Cambridge M/W use only</x:v>
      </x:c>
      <x:c r="I900" s="22" t="n">
        <x:v>8.5</x:v>
      </x:c>
      <x:c r="J900" t="str">
        <x:v>Worked</x:v>
      </x:c>
      <x:c r="K900" t="str">
        <x:v>Worked: 1 record(s) | Branch: Cambridge | Role: Operative Driver | Jobs: 403316 | Customers: Harrow Green Cambridge M/W use only | Hours: 8.5</x:v>
      </x:c>
      <x:c r="L900" t="str">
        <x:v>Include</x:v>
      </x:c>
    </x:row>
    <x:row r="901">
      <x:c r="A901" t="str">
        <x:v>Matthew Spinks|2026-07-14</x:v>
      </x:c>
      <x:c r="B901" s="888" t="n">
        <x:v>46217</x:v>
      </x:c>
      <x:c r="C901" t="str">
        <x:v>Matthew Spinks</x:v>
      </x:c>
      <x:c r="D901" t="str">
        <x:v>Permanent</x:v>
      </x:c>
      <x:c r="E901" t="str">
        <x:v>Cambridge</x:v>
      </x:c>
      <x:c r="F901" t="str">
        <x:v>Operative Driver</x:v>
      </x:c>
      <x:c r="G901" t="str">
        <x:v>403004</x:v>
      </x:c>
      <x:c r="H901" t="str">
        <x:v>Avantor ( CAMBRIDGE JULY  2026 )</x:v>
      </x:c>
      <x:c r="I901" s="22" t="n">
        <x:v>9</x:v>
      </x:c>
      <x:c r="J901" t="str">
        <x:v>Worked — 2 records</x:v>
      </x:c>
      <x:c r="K901" t="str">
        <x:v>Worked: 2 record(s) | Branch: Cambridge | Role: Operative Driver | Jobs: 403004 | Customers: Avantor ( CAMBRIDGE JULY  2026 ) | Hours: 9.0</x:v>
      </x:c>
      <x:c r="L901" t="str">
        <x:v>Include</x:v>
      </x:c>
    </x:row>
    <x:row r="902">
      <x:c r="A902" t="str">
        <x:v>Matthew Spinks|2026-07-15</x:v>
      </x:c>
      <x:c r="B902" s="888" t="n">
        <x:v>46218</x:v>
      </x:c>
      <x:c r="C902" t="str">
        <x:v>Matthew Spinks</x:v>
      </x:c>
      <x:c r="D902" t="str">
        <x:v>Permanent</x:v>
      </x:c>
      <x:c r="E902" t="str">
        <x:v>Cambridge</x:v>
      </x:c>
      <x:c r="F902" t="str">
        <x:v>Operative Porter</x:v>
      </x:c>
      <x:c r="G902" t="str">
        <x:v>403004</x:v>
      </x:c>
      <x:c r="H902" t="str">
        <x:v>Avantor ( CAMBRIDGE JULY  2026 )</x:v>
      </x:c>
      <x:c r="I902" s="22" t="n">
        <x:v>8.5</x:v>
      </x:c>
      <x:c r="J902" t="str">
        <x:v>Worked</x:v>
      </x:c>
      <x:c r="K902" t="str">
        <x:v>Worked: 1 record(s) | Branch: Cambridge | Role: Operative Porter | Jobs: 403004 | Customers: Avantor ( CAMBRIDGE JULY  2026 ) | Hours: 8.5</x:v>
      </x:c>
      <x:c r="L902" t="str">
        <x:v>Include</x:v>
      </x:c>
    </x:row>
    <x:row r="903">
      <x:c r="A903" t="str">
        <x:v>Matthew Spinks|2026-07-16</x:v>
      </x:c>
      <x:c r="B903" s="888" t="n">
        <x:v>46219</x:v>
      </x:c>
      <x:c r="C903" t="str">
        <x:v>Matthew Spinks</x:v>
      </x:c>
      <x:c r="D903" t="str">
        <x:v>Permanent</x:v>
      </x:c>
      <x:c r="E903" t="str">
        <x:v>Cambridge</x:v>
      </x:c>
      <x:c r="F903" t="str">
        <x:v>Operative Porter</x:v>
      </x:c>
      <x:c r="G903" t="str">
        <x:v>403165</x:v>
      </x:c>
      <x:c r="H903" t="str">
        <x:v>Axlab Ltd/The Shrewsbury &amp; Telford Hospital NHS Trust</x:v>
      </x:c>
      <x:c r="I903" s="22" t="n">
        <x:v>11</x:v>
      </x:c>
      <x:c r="J903" t="str">
        <x:v>Worked</x:v>
      </x:c>
      <x:c r="K903" t="str">
        <x:v>Worked: 1 record(s) | Branch: Cambridge | Role: Operative Porter | Jobs: 403165 | Customers: Axlab Ltd/The Shrewsbury &amp; Telford Hospital NHS Trust | Hours: 11.0</x:v>
      </x:c>
      <x:c r="L903" t="str">
        <x:v>Include</x:v>
      </x:c>
    </x:row>
    <x:row r="904">
      <x:c r="A904" t="str">
        <x:v>Michael Carney|2026-07-01</x:v>
      </x:c>
      <x:c r="B904" s="888" t="n">
        <x:v>46204</x:v>
      </x:c>
      <x:c r="C904" t="str">
        <x:v>Michael Carney</x:v>
      </x:c>
      <x:c r="D904" t="str">
        <x:v>Permanent</x:v>
      </x:c>
      <x:c r="E904" t="str">
        <x:v>Manchester</x:v>
      </x:c>
      <x:c r="F904" t="str">
        <x:v>Operative Porter</x:v>
      </x:c>
      <x:c r="G904" t="str">
        <x:v>397251</x:v>
      </x:c>
      <x:c r="H904" t="str">
        <x:v>Lancaster University (Leadership Centre)</x:v>
      </x:c>
      <x:c r="I904" s="22" t="n">
        <x:v>7</x:v>
      </x:c>
      <x:c r="J904" t="str">
        <x:v>Worked</x:v>
      </x:c>
      <x:c r="K904" t="str">
        <x:v>Worked: 1 record(s) | Branch: Manchester | Role: Operative Porter | Jobs: 397251 | Customers: Lancaster University (Leadership Centre) | Hours: 7.0</x:v>
      </x:c>
      <x:c r="L904" t="str">
        <x:v>Include</x:v>
      </x:c>
    </x:row>
    <x:row r="905">
      <x:c r="A905" t="str">
        <x:v>Michael Carney|2026-07-02</x:v>
      </x:c>
      <x:c r="B905" s="888" t="n">
        <x:v>46205</x:v>
      </x:c>
      <x:c r="C905" t="str">
        <x:v>Michael Carney</x:v>
      </x:c>
      <x:c r="D905" t="str">
        <x:v>Permanent</x:v>
      </x:c>
      <x:c r="E905" t="str">
        <x:v>Birmingham, Manchester</x:v>
      </x:c>
      <x:c r="F905" t="str">
        <x:v>Operative Porter</x:v>
      </x:c>
      <x:c r="G905" t="str">
        <x:v>396008, 398317F</x:v>
      </x:c>
      <x:c r="H905" t="str">
        <x:v>HSBC - Branch Audits (1); Restore Harrow Green</x:v>
      </x:c>
      <x:c r="I905" s="22" t="n">
        <x:v>15</x:v>
      </x:c>
      <x:c r="J905" t="str">
        <x:v>Worked — 2 records</x:v>
      </x:c>
      <x:c r="K905" t="str">
        <x:v>Worked: 2 record(s) | Branch: Birmingham, Manchester | Role: Operative Porter | Jobs: 396008, 398317F | Customers: HSBC - Branch Audits (1); Restore Harrow Green | Hours: 15.0</x:v>
      </x:c>
      <x:c r="L905" t="str">
        <x:v>Include</x:v>
      </x:c>
    </x:row>
    <x:row r="906">
      <x:c r="A906" t="str">
        <x:v>Michael Carney|2026-07-10</x:v>
      </x:c>
      <x:c r="B906" s="888" t="n">
        <x:v>46213</x:v>
      </x:c>
      <x:c r="C906" t="str">
        <x:v>Michael Carney</x:v>
      </x:c>
      <x:c r="D906" t="str">
        <x:v>Permanent</x:v>
      </x:c>
      <x:c r="E906" t="str">
        <x:v>Manchester</x:v>
      </x:c>
      <x:c r="F906" t="str">
        <x:v>Operative Porter</x:v>
      </x:c>
      <x:c r="G906" t="str">
        <x:v>403000</x:v>
      </x:c>
      <x:c r="H906" t="str">
        <x:v>Lancashire Police</x:v>
      </x:c>
      <x:c r="I906" s="22" t="n">
        <x:v>6.75</x:v>
      </x:c>
      <x:c r="J906" t="str">
        <x:v>Worked</x:v>
      </x:c>
      <x:c r="K906" t="str">
        <x:v>Worked: 1 record(s) | Branch: Manchester | Role: Operative Porter | Jobs: 403000 | Customers: Lancashire Police | Hours: 6.8</x:v>
      </x:c>
      <x:c r="L906" t="str">
        <x:v>Include</x:v>
      </x:c>
    </x:row>
    <x:row r="907">
      <x:c r="A907" t="str">
        <x:v>Michael Carney|2026-07-13</x:v>
      </x:c>
      <x:c r="B907" s="888" t="n">
        <x:v>46216</x:v>
      </x:c>
      <x:c r="C907" t="str">
        <x:v>Michael Carney</x:v>
      </x:c>
      <x:c r="D907" t="str">
        <x:v>Permanent</x:v>
      </x:c>
      <x:c r="E907" t="str">
        <x:v>Manchester</x:v>
      </x:c>
      <x:c r="F907" t="str">
        <x:v>Operative Porter</x:v>
      </x:c>
      <x:c r="G907" t="str">
        <x:v>403229</x:v>
      </x:c>
      <x:c r="H907" t="str">
        <x:v>NHS SBS - Clatterbridge Hospital</x:v>
      </x:c>
      <x:c r="I907" s="22" t="n">
        <x:v>1.25</x:v>
      </x:c>
      <x:c r="J907" t="str">
        <x:v>Worked</x:v>
      </x:c>
      <x:c r="K907" t="str">
        <x:v>Worked: 1 record(s) | Branch: Manchester | Role: Operative Porter | Jobs: 403229 | Customers: NHS SBS - Clatterbridge Hospital | Hours: 1.2</x:v>
      </x:c>
      <x:c r="L907" t="str">
        <x:v>Include</x:v>
      </x:c>
    </x:row>
    <x:row r="908">
      <x:c r="A908" t="str">
        <x:v>Michael Carney|2026-07-14</x:v>
      </x:c>
      <x:c r="B908" s="888" t="n">
        <x:v>46217</x:v>
      </x:c>
      <x:c r="C908" t="str">
        <x:v>Michael Carney</x:v>
      </x:c>
      <x:c r="D908" t="str">
        <x:v>Permanent</x:v>
      </x:c>
      <x:c r="E908" t="str">
        <x:v>Manchester</x:v>
      </x:c>
      <x:c r="F908" t="str">
        <x:v>Operative Porter</x:v>
      </x:c>
      <x:c r="G908" t="str">
        <x:v>403103, 403229</x:v>
      </x:c>
      <x:c r="H908" t="str">
        <x:v>Cheshire Fire; NHS SBS - Clatterbridge Hospital</x:v>
      </x:c>
      <x:c r="I908" s="22" t="n">
        <x:v>9.5</x:v>
      </x:c>
      <x:c r="J908" t="str">
        <x:v>Worked — 2 records</x:v>
      </x:c>
      <x:c r="K908" t="str">
        <x:v>Worked: 2 record(s) | Branch: Manchester | Role: Operative Porter | Jobs: 403103, 403229 | Customers: Cheshire Fire; NHS SBS - Clatterbridge Hospital | Hours: 9.5</x:v>
      </x:c>
      <x:c r="L908" t="str">
        <x:v>Include</x:v>
      </x:c>
    </x:row>
    <x:row r="909">
      <x:c r="A909" t="str">
        <x:v>Michael Carney|2026-07-15</x:v>
      </x:c>
      <x:c r="B909" s="888" t="n">
        <x:v>46218</x:v>
      </x:c>
      <x:c r="C909" t="str">
        <x:v>Michael Carney</x:v>
      </x:c>
      <x:c r="D909" t="str">
        <x:v>Permanent</x:v>
      </x:c>
      <x:c r="E909" t="str">
        <x:v>Leeds, Manchester</x:v>
      </x:c>
      <x:c r="F909" t="str">
        <x:v>Operative Porter</x:v>
      </x:c>
      <x:c r="G909" t="str">
        <x:v>403242, 403229, 398549</x:v>
      </x:c>
      <x:c r="H909" t="str">
        <x:v>MOJ (Sodexo) SR:61036; NHS SBS - Clatterbridge Hospital; Wakefield Council - Upton Primary School</x:v>
      </x:c>
      <x:c r="I909" s="22" t="n">
        <x:v>18.42</x:v>
      </x:c>
      <x:c r="J909" t="str">
        <x:v>Worked — 3 records</x:v>
      </x:c>
      <x:c r="K909" t="str">
        <x:v>Worked: 3 record(s) | Branch: Leeds, Manchester | Role: Operative Porter | Jobs: 403242, 403229, 398549 | Customers: MOJ (Sodexo) SR:61036; NHS SBS - Clatterbridge Hospital; Wakefield Council - Upton Primary School | Hours: 18.4</x:v>
      </x:c>
      <x:c r="L909" t="str">
        <x:v>Include</x:v>
      </x:c>
    </x:row>
    <x:row r="910">
      <x:c r="A910" t="str">
        <x:v>Michael Carney|2026-07-16</x:v>
      </x:c>
      <x:c r="B910" s="888" t="n">
        <x:v>46219</x:v>
      </x:c>
      <x:c r="C910" t="str">
        <x:v>Michael Carney</x:v>
      </x:c>
      <x:c r="D910" t="str">
        <x:v>Permanent</x:v>
      </x:c>
      <x:c r="E910" t="str">
        <x:v>Leeds, Manchester</x:v>
      </x:c>
      <x:c r="F910" t="str">
        <x:v>Operative Porter</x:v>
      </x:c>
      <x:c r="G910" t="str">
        <x:v>398257, 398549</x:v>
      </x:c>
      <x:c r="H910" t="str">
        <x:v>Lancashire Police; Wakefield Council - Upton Primary School</x:v>
      </x:c>
      <x:c r="I910" s="22" t="n">
        <x:v>13.5</x:v>
      </x:c>
      <x:c r="J910" t="str">
        <x:v>Worked — 2 records</x:v>
      </x:c>
      <x:c r="K910" t="str">
        <x:v>Worked: 2 record(s) | Branch: Leeds, Manchester | Role: Operative Porter | Jobs: 398257, 398549 | Customers: Lancashire Police; Wakefield Council - Upton Primary School | Hours: 13.5</x:v>
      </x:c>
      <x:c r="L910" t="str">
        <x:v>Include</x:v>
      </x:c>
    </x:row>
    <x:row r="911">
      <x:c r="A911" t="str">
        <x:v>Michael Churchman|2026-07-01</x:v>
      </x:c>
      <x:c r="B911" s="888" t="n">
        <x:v>46204</x:v>
      </x:c>
      <x:c r="C911" t="str">
        <x:v>Michael Churchman</x:v>
      </x:c>
      <x:c r="D911" t="str">
        <x:v>Permanent</x:v>
      </x:c>
      <x:c r="E911" t="str">
        <x:v>Cambridge</x:v>
      </x:c>
      <x:c r="F911" t="str">
        <x:v>Operative Porter</x:v>
      </x:c>
      <x:c r="G911" t="str">
        <x:v>402798</x:v>
      </x:c>
      <x:c r="H911" t="str">
        <x:v>Cambridge University Hospitals NHS Foundation</x:v>
      </x:c>
      <x:c r="I911" s="22" t="n">
        <x:v>7.5</x:v>
      </x:c>
      <x:c r="J911" t="str">
        <x:v>Worked</x:v>
      </x:c>
      <x:c r="K911" t="str">
        <x:v>Worked: 1 record(s) | Branch: Cambridge | Role: Operative Porter | Jobs: 402798 | Customers: Cambridge University Hospitals NHS Foundation | Hours: 7.5</x:v>
      </x:c>
      <x:c r="L911" t="str">
        <x:v>Include</x:v>
      </x:c>
    </x:row>
    <x:row r="912">
      <x:c r="A912" t="str">
        <x:v>Michael Churchman|2026-07-02</x:v>
      </x:c>
      <x:c r="B912" s="888" t="n">
        <x:v>46205</x:v>
      </x:c>
      <x:c r="C912" t="str">
        <x:v>Michael Churchman</x:v>
      </x:c>
      <x:c r="D912" t="str">
        <x:v>Permanent</x:v>
      </x:c>
      <x:c r="E912" t="str">
        <x:v>Cambridge</x:v>
      </x:c>
      <x:c r="F912" t="str">
        <x:v>Operative Porter</x:v>
      </x:c>
      <x:c r="G912" t="str">
        <x:v>402798</x:v>
      </x:c>
      <x:c r="H912" t="str">
        <x:v>Cambridge University Hospitals NHS Foundation</x:v>
      </x:c>
      <x:c r="I912" s="22" t="n">
        <x:v>7.5</x:v>
      </x:c>
      <x:c r="J912" t="str">
        <x:v>Worked</x:v>
      </x:c>
      <x:c r="K912" t="str">
        <x:v>Worked: 1 record(s) | Branch: Cambridge | Role: Operative Porter | Jobs: 402798 | Customers: Cambridge University Hospitals NHS Foundation | Hours: 7.5</x:v>
      </x:c>
      <x:c r="L912" t="str">
        <x:v>Include</x:v>
      </x:c>
    </x:row>
    <x:row r="913">
      <x:c r="A913" t="str">
        <x:v>Michael Churchman|2026-07-03</x:v>
      </x:c>
      <x:c r="B913" s="888" t="n">
        <x:v>46206</x:v>
      </x:c>
      <x:c r="C913" t="str">
        <x:v>Michael Churchman</x:v>
      </x:c>
      <x:c r="D913" t="str">
        <x:v>Permanent</x:v>
      </x:c>
      <x:c r="E913" t="str">
        <x:v>Cambridge</x:v>
      </x:c>
      <x:c r="F913" t="str">
        <x:v>Operative Porter</x:v>
      </x:c>
      <x:c r="G913" t="str">
        <x:v>402798</x:v>
      </x:c>
      <x:c r="H913" t="str">
        <x:v>Cambridge University Hospitals NHS Foundation</x:v>
      </x:c>
      <x:c r="I913" s="22" t="n">
        <x:v>7.5</x:v>
      </x:c>
      <x:c r="J913" t="str">
        <x:v>Worked</x:v>
      </x:c>
      <x:c r="K913" t="str">
        <x:v>Worked: 1 record(s) | Branch: Cambridge | Role: Operative Porter | Jobs: 402798 | Customers: Cambridge University Hospitals NHS Foundation | Hours: 7.5</x:v>
      </x:c>
      <x:c r="L913" t="str">
        <x:v>Include</x:v>
      </x:c>
    </x:row>
    <x:row r="914">
      <x:c r="A914" t="str">
        <x:v>Michael Churchman|2026-07-06</x:v>
      </x:c>
      <x:c r="B914" s="888" t="n">
        <x:v>46209</x:v>
      </x:c>
      <x:c r="C914" t="str">
        <x:v>Michael Churchman</x:v>
      </x:c>
      <x:c r="D914" t="str">
        <x:v>Permanent</x:v>
      </x:c>
      <x:c r="E914" t="str">
        <x:v>Cambridge</x:v>
      </x:c>
      <x:c r="F914" t="str">
        <x:v>Operative Porter</x:v>
      </x:c>
      <x:c r="G914" t="str">
        <x:v>402798</x:v>
      </x:c>
      <x:c r="H914" t="str">
        <x:v>Cambridge University Hospitals NHS Foundation</x:v>
      </x:c>
      <x:c r="I914" s="22" t="n">
        <x:v>7.5</x:v>
      </x:c>
      <x:c r="J914" t="str">
        <x:v>Worked</x:v>
      </x:c>
      <x:c r="K914" t="str">
        <x:v>Worked: 1 record(s) | Branch: Cambridge | Role: Operative Porter | Jobs: 402798 | Customers: Cambridge University Hospitals NHS Foundation | Hours: 7.5</x:v>
      </x:c>
      <x:c r="L914" t="str">
        <x:v>Include</x:v>
      </x:c>
    </x:row>
    <x:row r="915">
      <x:c r="A915" t="str">
        <x:v>Michael Churchman|2026-07-07</x:v>
      </x:c>
      <x:c r="B915" s="888" t="n">
        <x:v>46210</x:v>
      </x:c>
      <x:c r="C915" t="str">
        <x:v>Michael Churchman</x:v>
      </x:c>
      <x:c r="D915" t="str">
        <x:v>Permanent</x:v>
      </x:c>
      <x:c r="E915" t="str">
        <x:v>Cambridge</x:v>
      </x:c>
      <x:c r="F915" t="str">
        <x:v>Operative Porter</x:v>
      </x:c>
      <x:c r="G915" t="str">
        <x:v>402798</x:v>
      </x:c>
      <x:c r="H915" t="str">
        <x:v>Cambridge University Hospitals NHS Foundation</x:v>
      </x:c>
      <x:c r="I915" s="22" t="n">
        <x:v>7.5</x:v>
      </x:c>
      <x:c r="J915" t="str">
        <x:v>Worked</x:v>
      </x:c>
      <x:c r="K915" t="str">
        <x:v>Worked: 1 record(s) | Branch: Cambridge | Role: Operative Porter | Jobs: 402798 | Customers: Cambridge University Hospitals NHS Foundation | Hours: 7.5</x:v>
      </x:c>
      <x:c r="L915" t="str">
        <x:v>Include</x:v>
      </x:c>
    </x:row>
    <x:row r="916">
      <x:c r="A916" t="str">
        <x:v>Michael Churchman|2026-07-10</x:v>
      </x:c>
      <x:c r="B916" s="888" t="n">
        <x:v>46213</x:v>
      </x:c>
      <x:c r="C916" t="str">
        <x:v>Michael Churchman</x:v>
      </x:c>
      <x:c r="D916" t="str">
        <x:v>Permanent</x:v>
      </x:c>
      <x:c r="E916" t="str">
        <x:v>Cambridge</x:v>
      </x:c>
      <x:c r="F916" t="str">
        <x:v>Operative Porter</x:v>
      </x:c>
      <x:c r="G916" t="str">
        <x:v>402798</x:v>
      </x:c>
      <x:c r="H916" t="str">
        <x:v>Cambridge University Hospitals NHS Foundation</x:v>
      </x:c>
      <x:c r="I916" s="22" t="n">
        <x:v>7.5</x:v>
      </x:c>
      <x:c r="J916" t="str">
        <x:v>Worked</x:v>
      </x:c>
      <x:c r="K916" t="str">
        <x:v>Worked: 1 record(s) | Branch: Cambridge | Role: Operative Porter | Jobs: 402798 | Customers: Cambridge University Hospitals NHS Foundation | Hours: 7.5</x:v>
      </x:c>
      <x:c r="L916" t="str">
        <x:v>Include</x:v>
      </x:c>
    </x:row>
    <x:row r="917">
      <x:c r="A917" t="str">
        <x:v>Michael Churchman|2026-07-13</x:v>
      </x:c>
      <x:c r="B917" s="888" t="n">
        <x:v>46216</x:v>
      </x:c>
      <x:c r="C917" t="str">
        <x:v>Michael Churchman</x:v>
      </x:c>
      <x:c r="D917" t="str">
        <x:v>Permanent</x:v>
      </x:c>
      <x:c r="E917" t="str">
        <x:v>Cambridge</x:v>
      </x:c>
      <x:c r="F917" t="str">
        <x:v>Operative Porter</x:v>
      </x:c>
      <x:c r="G917" t="str">
        <x:v>402798</x:v>
      </x:c>
      <x:c r="H917" t="str">
        <x:v>Cambridge University Hospitals NHS Foundation</x:v>
      </x:c>
      <x:c r="I917" s="22" t="n">
        <x:v>7.5</x:v>
      </x:c>
      <x:c r="J917" t="str">
        <x:v>Worked</x:v>
      </x:c>
      <x:c r="K917" t="str">
        <x:v>Worked: 1 record(s) | Branch: Cambridge | Role: Operative Porter | Jobs: 402798 | Customers: Cambridge University Hospitals NHS Foundation | Hours: 7.5</x:v>
      </x:c>
      <x:c r="L917" t="str">
        <x:v>Include</x:v>
      </x:c>
    </x:row>
    <x:row r="918">
      <x:c r="A918" t="str">
        <x:v>Michael Churchman|2026-07-14</x:v>
      </x:c>
      <x:c r="B918" s="888" t="n">
        <x:v>46217</x:v>
      </x:c>
      <x:c r="C918" t="str">
        <x:v>Michael Churchman</x:v>
      </x:c>
      <x:c r="D918" t="str">
        <x:v>Permanent</x:v>
      </x:c>
      <x:c r="E918" t="str">
        <x:v>Cambridge</x:v>
      </x:c>
      <x:c r="F918" t="str">
        <x:v>Operative Porter</x:v>
      </x:c>
      <x:c r="G918" t="str">
        <x:v>402798</x:v>
      </x:c>
      <x:c r="H918" t="str">
        <x:v>Cambridge University Hospitals NHS Foundation</x:v>
      </x:c>
      <x:c r="I918" s="22" t="n">
        <x:v>7.5</x:v>
      </x:c>
      <x:c r="J918" t="str">
        <x:v>Worked</x:v>
      </x:c>
      <x:c r="K918" t="str">
        <x:v>Worked: 1 record(s) | Branch: Cambridge | Role: Operative Porter | Jobs: 402798 | Customers: Cambridge University Hospitals NHS Foundation | Hours: 7.5</x:v>
      </x:c>
      <x:c r="L918" t="str">
        <x:v>Include</x:v>
      </x:c>
    </x:row>
    <x:row r="919">
      <x:c r="A919" t="str">
        <x:v>Michael Churchman|2026-07-15</x:v>
      </x:c>
      <x:c r="B919" s="888" t="n">
        <x:v>46218</x:v>
      </x:c>
      <x:c r="C919" t="str">
        <x:v>Michael Churchman</x:v>
      </x:c>
      <x:c r="D919" t="str">
        <x:v>Permanent</x:v>
      </x:c>
      <x:c r="E919" t="str">
        <x:v>Cambridge</x:v>
      </x:c>
      <x:c r="F919" t="str">
        <x:v>Operative Porter</x:v>
      </x:c>
      <x:c r="G919" t="str">
        <x:v>402798</x:v>
      </x:c>
      <x:c r="H919" t="str">
        <x:v>Cambridge University Hospitals NHS Foundation</x:v>
      </x:c>
      <x:c r="I919" s="22" t="n">
        <x:v>7.5</x:v>
      </x:c>
      <x:c r="J919" t="str">
        <x:v>Worked</x:v>
      </x:c>
      <x:c r="K919" t="str">
        <x:v>Worked: 1 record(s) | Branch: Cambridge | Role: Operative Porter | Jobs: 402798 | Customers: Cambridge University Hospitals NHS Foundation | Hours: 7.5</x:v>
      </x:c>
      <x:c r="L919" t="str">
        <x:v>Include</x:v>
      </x:c>
    </x:row>
    <x:row r="920">
      <x:c r="A920" t="str">
        <x:v>Michael Churchman|2026-07-16</x:v>
      </x:c>
      <x:c r="B920" s="888" t="n">
        <x:v>46219</x:v>
      </x:c>
      <x:c r="C920" t="str">
        <x:v>Michael Churchman</x:v>
      </x:c>
      <x:c r="D920" t="str">
        <x:v>Permanent</x:v>
      </x:c>
      <x:c r="E920" t="str">
        <x:v>Cambridge</x:v>
      </x:c>
      <x:c r="F920" t="str">
        <x:v>Operative Porter</x:v>
      </x:c>
      <x:c r="G920" t="str">
        <x:v>402798</x:v>
      </x:c>
      <x:c r="H920" t="str">
        <x:v>Cambridge University Hospitals NHS Foundation</x:v>
      </x:c>
      <x:c r="I920" s="22" t="n">
        <x:v>7.5</x:v>
      </x:c>
      <x:c r="J920" t="str">
        <x:v>Worked</x:v>
      </x:c>
      <x:c r="K920" t="str">
        <x:v>Worked: 1 record(s) | Branch: Cambridge | Role: Operative Porter | Jobs: 402798 | Customers: Cambridge University Hospitals NHS Foundation | Hours: 7.5</x:v>
      </x:c>
      <x:c r="L920" t="str">
        <x:v>Include</x:v>
      </x:c>
    </x:row>
    <x:row r="921">
      <x:c r="A921" t="str">
        <x:v>Mike Booth|2026-07-02</x:v>
      </x:c>
      <x:c r="B921" s="888" t="n">
        <x:v>46205</x:v>
      </x:c>
      <x:c r="C921" t="str">
        <x:v>Mike Booth</x:v>
      </x:c>
      <x:c r="D921" t="str">
        <x:v>Permanent</x:v>
      </x:c>
      <x:c r="E921" t="str">
        <x:v>Leeds, Manchester</x:v>
      </x:c>
      <x:c r="F921" t="str">
        <x:v>Operative Driver</x:v>
      </x:c>
      <x:c r="G921" t="str">
        <x:v>398317F, 399454E</x:v>
      </x:c>
      <x:c r="H921" t="str">
        <x:v>Restore Harrow Green</x:v>
      </x:c>
      <x:c r="I921" s="22" t="n">
        <x:v>13.5</x:v>
      </x:c>
      <x:c r="J921" t="str">
        <x:v>Worked — 2 records</x:v>
      </x:c>
      <x:c r="K921" t="str">
        <x:v>Worked: 2 record(s) | Branch: Leeds, Manchester | Role: Operative Driver | Jobs: 398317F, 399454E | Customers: Restore Harrow Green | Hours: 13.5</x:v>
      </x:c>
      <x:c r="L921" t="str">
        <x:v>Include</x:v>
      </x:c>
    </x:row>
    <x:row r="922">
      <x:c r="A922" t="str">
        <x:v>Mike Booth|2026-07-06</x:v>
      </x:c>
      <x:c r="B922" s="888" t="n">
        <x:v>46209</x:v>
      </x:c>
      <x:c r="C922" t="str">
        <x:v>Mike Booth</x:v>
      </x:c>
      <x:c r="D922" t="str">
        <x:v>Permanent</x:v>
      </x:c>
      <x:c r="E922" t="str">
        <x:v>Manchester</x:v>
      </x:c>
      <x:c r="F922" t="str">
        <x:v>Operative Driver</x:v>
      </x:c>
      <x:c r="G922" t="str">
        <x:v>398317E</x:v>
      </x:c>
      <x:c r="H922" t="str">
        <x:v>Restore Harrow Green</x:v>
      </x:c>
      <x:c r="I922" s="22" t="n">
        <x:v>9</x:v>
      </x:c>
      <x:c r="J922" t="str">
        <x:v>Worked</x:v>
      </x:c>
      <x:c r="K922" t="str">
        <x:v>Worked: 1 record(s) | Branch: Manchester | Role: Operative Driver | Jobs: 398317E | Customers: Restore Harrow Green | Hours: 9.0</x:v>
      </x:c>
      <x:c r="L922" t="str">
        <x:v>Include</x:v>
      </x:c>
    </x:row>
    <x:row r="923">
      <x:c r="A923" t="str">
        <x:v>Mike Booth|2026-07-08</x:v>
      </x:c>
      <x:c r="B923" s="888" t="n">
        <x:v>46211</x:v>
      </x:c>
      <x:c r="C923" t="str">
        <x:v>Mike Booth</x:v>
      </x:c>
      <x:c r="D923" t="str">
        <x:v>Permanent</x:v>
      </x:c>
      <x:c r="E923" t="str">
        <x:v>Manchester</x:v>
      </x:c>
      <x:c r="F923" t="str">
        <x:v>Operative Porter</x:v>
      </x:c>
      <x:c r="G923" t="str">
        <x:v>397251</x:v>
      </x:c>
      <x:c r="H923" t="str">
        <x:v>Lancaster University (Leadership Centre)</x:v>
      </x:c>
      <x:c r="I923" s="22" t="n">
        <x:v>8.5</x:v>
      </x:c>
      <x:c r="J923" t="str">
        <x:v>Worked</x:v>
      </x:c>
      <x:c r="K923" t="str">
        <x:v>Worked: 1 record(s) | Branch: Manchester | Role: Operative Porter | Jobs: 397251 | Customers: Lancaster University (Leadership Centre) | Hours: 8.5</x:v>
      </x:c>
      <x:c r="L923" t="str">
        <x:v>Include</x:v>
      </x:c>
    </x:row>
    <x:row r="924">
      <x:c r="A924" t="str">
        <x:v>Mike Booth|2026-07-09</x:v>
      </x:c>
      <x:c r="B924" s="888" t="n">
        <x:v>46212</x:v>
      </x:c>
      <x:c r="C924" t="str">
        <x:v>Mike Booth</x:v>
      </x:c>
      <x:c r="D924" t="str">
        <x:v>Permanent</x:v>
      </x:c>
      <x:c r="E924" t="str">
        <x:v>Manchester</x:v>
      </x:c>
      <x:c r="F924" t="str">
        <x:v>Operative Driver</x:v>
      </x:c>
      <x:c r="G924" t="str">
        <x:v>403371</x:v>
      </x:c>
      <x:c r="H924" t="str">
        <x:v>CTVC Ltd</x:v>
      </x:c>
      <x:c r="I924" s="22" t="n">
        <x:v>6.5</x:v>
      </x:c>
      <x:c r="J924" t="str">
        <x:v>Worked</x:v>
      </x:c>
      <x:c r="K924" t="str">
        <x:v>Worked: 1 record(s) | Branch: Manchester | Role: Operative Driver | Jobs: 403371 | Customers: CTVC Ltd | Hours: 6.5</x:v>
      </x:c>
      <x:c r="L924" t="str">
        <x:v>Include</x:v>
      </x:c>
    </x:row>
    <x:row r="925">
      <x:c r="A925" t="str">
        <x:v>Mike Booth|2026-07-10</x:v>
      </x:c>
      <x:c r="B925" s="888" t="n">
        <x:v>46213</x:v>
      </x:c>
      <x:c r="C925" t="str">
        <x:v>Mike Booth</x:v>
      </x:c>
      <x:c r="D925" t="str">
        <x:v>Permanent</x:v>
      </x:c>
      <x:c r="E925" t="str">
        <x:v>Manchester</x:v>
      </x:c>
      <x:c r="F925" t="str">
        <x:v>Operative Driver</x:v>
      </x:c>
      <x:c r="G925" t="str">
        <x:v>403000</x:v>
      </x:c>
      <x:c r="H925" t="str">
        <x:v>Lancashire Police</x:v>
      </x:c>
      <x:c r="I925" s="22" t="n">
        <x:v>6.75</x:v>
      </x:c>
      <x:c r="J925" t="str">
        <x:v>Worked</x:v>
      </x:c>
      <x:c r="K925" t="str">
        <x:v>Worked: 1 record(s) | Branch: Manchester | Role: Operative Driver | Jobs: 403000 | Customers: Lancashire Police | Hours: 6.8</x:v>
      </x:c>
      <x:c r="L925" t="str">
        <x:v>Include</x:v>
      </x:c>
    </x:row>
    <x:row r="926">
      <x:c r="A926" t="str">
        <x:v>Mike Booth|2026-07-13</x:v>
      </x:c>
      <x:c r="B926" s="888" t="n">
        <x:v>46216</x:v>
      </x:c>
      <x:c r="C926" t="str">
        <x:v>Mike Booth</x:v>
      </x:c>
      <x:c r="D926" t="str">
        <x:v>Permanent</x:v>
      </x:c>
      <x:c r="E926" t="str">
        <x:v>Leeds, Manchester</x:v>
      </x:c>
      <x:c r="F926" t="str">
        <x:v>Operative Driver</x:v>
      </x:c>
      <x:c r="G926" t="str">
        <x:v>403340, 398317F</x:v>
      </x:c>
      <x:c r="H926" t="str">
        <x:v>Kirklees Council - domestic; Restore Harrow Green</x:v>
      </x:c>
      <x:c r="I926" s="22" t="n">
        <x:v>7.75</x:v>
      </x:c>
      <x:c r="J926" t="str">
        <x:v>Worked — 2 records</x:v>
      </x:c>
      <x:c r="K926" t="str">
        <x:v>Worked: 2 record(s) | Branch: Leeds, Manchester | Role: Operative Driver | Jobs: 403340, 398317F | Customers: Kirklees Council - domestic; Restore Harrow Green | Hours: 7.8</x:v>
      </x:c>
      <x:c r="L926" t="str">
        <x:v>Include</x:v>
      </x:c>
    </x:row>
    <x:row r="927">
      <x:c r="A927" t="str">
        <x:v>Mike Booth|2026-07-14</x:v>
      </x:c>
      <x:c r="B927" s="888" t="n">
        <x:v>46217</x:v>
      </x:c>
      <x:c r="C927" t="str">
        <x:v>Mike Booth</x:v>
      </x:c>
      <x:c r="D927" t="str">
        <x:v>Permanent</x:v>
      </x:c>
      <x:c r="E927" t="str">
        <x:v>Cambridge</x:v>
      </x:c>
      <x:c r="F927" t="str">
        <x:v>Operative Driver</x:v>
      </x:c>
      <x:c r="G927" t="str">
        <x:v>403004D</x:v>
      </x:c>
      <x:c r="H927" t="str">
        <x:v>Avantor (MANCHESTER  JULY  2026 )</x:v>
      </x:c>
      <x:c r="I927" s="22" t="n">
        <x:v>9.5</x:v>
      </x:c>
      <x:c r="J927" t="str">
        <x:v>Worked</x:v>
      </x:c>
      <x:c r="K927" t="str">
        <x:v>Worked: 1 record(s) | Branch: Cambridge | Role: Operative Driver | Jobs: 403004D | Customers: Avantor (MANCHESTER  JULY  2026 ) | Hours: 9.5</x:v>
      </x:c>
      <x:c r="L927" t="str">
        <x:v>Include</x:v>
      </x:c>
    </x:row>
    <x:row r="928">
      <x:c r="A928" t="str">
        <x:v>Mike Booth|2026-07-15</x:v>
      </x:c>
      <x:c r="B928" s="888" t="n">
        <x:v>46218</x:v>
      </x:c>
      <x:c r="C928" t="str">
        <x:v>Mike Booth</x:v>
      </x:c>
      <x:c r="D928" t="str">
        <x:v>Permanent</x:v>
      </x:c>
      <x:c r="E928" t="str">
        <x:v>Leeds</x:v>
      </x:c>
      <x:c r="F928" t="str">
        <x:v>Operative Driver</x:v>
      </x:c>
      <x:c r="G928" t="str">
        <x:v>398549</x:v>
      </x:c>
      <x:c r="H928" t="str">
        <x:v>Wakefield Council - Upton Primary School</x:v>
      </x:c>
      <x:c r="I928" s="22" t="n">
        <x:v>8.5</x:v>
      </x:c>
      <x:c r="J928" t="str">
        <x:v>Worked</x:v>
      </x:c>
      <x:c r="K928" t="str">
        <x:v>Worked: 1 record(s) | Branch: Leeds | Role: Operative Driver | Jobs: 398549 | Customers: Wakefield Council - Upton Primary School | Hours: 8.5</x:v>
      </x:c>
      <x:c r="L928" t="str">
        <x:v>Include</x:v>
      </x:c>
    </x:row>
    <x:row r="929">
      <x:c r="A929" t="str">
        <x:v>Mike Booth|2026-07-16</x:v>
      </x:c>
      <x:c r="B929" s="888" t="n">
        <x:v>46219</x:v>
      </x:c>
      <x:c r="C929" t="str">
        <x:v>Mike Booth</x:v>
      </x:c>
      <x:c r="D929" t="str">
        <x:v>Permanent</x:v>
      </x:c>
      <x:c r="E929" t="str">
        <x:v>Leeds, Manchester</x:v>
      </x:c>
      <x:c r="F929" t="str">
        <x:v>Operative Driver</x:v>
      </x:c>
      <x:c r="G929" t="str">
        <x:v>398257, 403504, 398549</x:v>
      </x:c>
      <x:c r="H929" t="str">
        <x:v>Lancashire Police; Supply to Pickfords Move Management Ltd; Wakefield Council - Upton Primary School</x:v>
      </x:c>
      <x:c r="I929" s="22" t="n">
        <x:v>14.5</x:v>
      </x:c>
      <x:c r="J929" t="str">
        <x:v>Worked — 3 records</x:v>
      </x:c>
      <x:c r="K929" t="str">
        <x:v>Worked: 3 record(s) | Branch: Leeds, Manchester | Role: Operative Driver | Jobs: 398257, 403504, 398549 | Customers: Lancashire Police; Supply to Pickfords Move Management Ltd; Wakefield Council - Upton Primary School | Hours: 14.5</x:v>
      </x:c>
      <x:c r="L929" t="str">
        <x:v>Include</x:v>
      </x:c>
    </x:row>
    <x:row r="930">
      <x:c r="A930" t="str">
        <x:v>Mohamed Musa|2026-07-01</x:v>
      </x:c>
      <x:c r="B930" s="888" t="n">
        <x:v>46204</x:v>
      </x:c>
      <x:c r="C930" t="str">
        <x:v>Mohamed Musa</x:v>
      </x:c>
      <x:c r="D930" t="str">
        <x:v>Permanent</x:v>
      </x:c>
      <x:c r="E930" t="str">
        <x:v>Thurrock</x:v>
      </x:c>
      <x:c r="F930" t="str">
        <x:v>Operative Porter</x:v>
      </x:c>
      <x:c r="G930" t="str">
        <x:v>403129, 403128</x:v>
      </x:c>
      <x:c r="H930" t="str">
        <x:v>HM Revenue &amp; Customs; T Rowe Price International</x:v>
      </x:c>
      <x:c r="I930" s="22" t="n">
        <x:v>8</x:v>
      </x:c>
      <x:c r="J930" t="str">
        <x:v>Worked — 2 records</x:v>
      </x:c>
      <x:c r="K930" t="str">
        <x:v>Worked: 2 record(s) | Branch: Thurrock | Role: Operative Porter | Jobs: 403129, 403128 | Customers: HM Revenue &amp; Customs; T Rowe Price International | Hours: 8.0</x:v>
      </x:c>
      <x:c r="L930" t="str">
        <x:v>Include</x:v>
      </x:c>
    </x:row>
    <x:row r="931">
      <x:c r="A931" t="str">
        <x:v>Mohamed Musa|2026-07-06</x:v>
      </x:c>
      <x:c r="B931" s="888" t="n">
        <x:v>46209</x:v>
      </x:c>
      <x:c r="C931" t="str">
        <x:v>Mohamed Musa</x:v>
      </x:c>
      <x:c r="D931" t="str">
        <x:v>Permanent</x:v>
      </x:c>
      <x:c r="E931" t="str">
        <x:v>Thurrock</x:v>
      </x:c>
      <x:c r="F931" t="str">
        <x:v>Operative Porter</x:v>
      </x:c>
      <x:c r="G931" t="str">
        <x:v>396800</x:v>
      </x:c>
      <x:c r="H931" t="str">
        <x:v>Lazri/Mrs Elsa</x:v>
      </x:c>
      <x:c r="I931" s="22" t="n">
        <x:v>8</x:v>
      </x:c>
      <x:c r="J931" t="str">
        <x:v>Worked</x:v>
      </x:c>
      <x:c r="K931" t="str">
        <x:v>Worked: 1 record(s) | Branch: Thurrock | Role: Operative Porter | Jobs: 396800 | Customers: Lazri/Mrs Elsa | Hours: 8.0</x:v>
      </x:c>
      <x:c r="L931" t="str">
        <x:v>Include</x:v>
      </x:c>
    </x:row>
    <x:row r="932">
      <x:c r="A932" t="str">
        <x:v>Mohamed Musa|2026-07-07</x:v>
      </x:c>
      <x:c r="B932" s="888" t="n">
        <x:v>46210</x:v>
      </x:c>
      <x:c r="C932" t="str">
        <x:v>Mohamed Musa</x:v>
      </x:c>
      <x:c r="D932" t="str">
        <x:v>Permanent</x:v>
      </x:c>
      <x:c r="E932" t="str">
        <x:v>Thurrock</x:v>
      </x:c>
      <x:c r="F932" t="str">
        <x:v>Operative Porter</x:v>
      </x:c>
      <x:c r="G932" t="str">
        <x:v>402575</x:v>
      </x:c>
      <x:c r="H932" t="str">
        <x:v>Latham &amp; Watkins</x:v>
      </x:c>
      <x:c r="I932" s="22" t="n">
        <x:v>8.5</x:v>
      </x:c>
      <x:c r="J932" t="str">
        <x:v>Worked</x:v>
      </x:c>
      <x:c r="K932" t="str">
        <x:v>Worked: 1 record(s) | Branch: Thurrock | Role: Operative Porter | Jobs: 402575 | Customers: Latham &amp; Watkins | Hours: 8.5</x:v>
      </x:c>
      <x:c r="L932" t="str">
        <x:v>Include</x:v>
      </x:c>
    </x:row>
    <x:row r="933">
      <x:c r="A933" t="str">
        <x:v>Mohamed Musa|2026-07-08</x:v>
      </x:c>
      <x:c r="B933" s="888" t="n">
        <x:v>46211</x:v>
      </x:c>
      <x:c r="C933" t="str">
        <x:v>Mohamed Musa</x:v>
      </x:c>
      <x:c r="D933" t="str">
        <x:v>Permanent</x:v>
      </x:c>
      <x:c r="E933" t="str">
        <x:v>Thurrock</x:v>
      </x:c>
      <x:c r="F933" t="str">
        <x:v>Operative Porter</x:v>
      </x:c>
      <x:c r="G933" t="str">
        <x:v>403219</x:v>
      </x:c>
      <x:c r="H933" t="str">
        <x:v>Jurado/Slendy</x:v>
      </x:c>
      <x:c r="I933" s="22" t="n">
        <x:v>8</x:v>
      </x:c>
      <x:c r="J933" t="str">
        <x:v>Worked</x:v>
      </x:c>
      <x:c r="K933" t="str">
        <x:v>Worked: 1 record(s) | Branch: Thurrock | Role: Operative Porter | Jobs: 403219 | Customers: Jurado/Slendy | Hours: 8.0</x:v>
      </x:c>
      <x:c r="L933" t="str">
        <x:v>Include</x:v>
      </x:c>
    </x:row>
    <x:row r="934">
      <x:c r="A934" t="str">
        <x:v>Mohamed Musa|2026-07-13</x:v>
      </x:c>
      <x:c r="B934" s="888" t="n">
        <x:v>46216</x:v>
      </x:c>
      <x:c r="C934" t="str">
        <x:v>Mohamed Musa</x:v>
      </x:c>
      <x:c r="D934" t="str">
        <x:v>Permanent</x:v>
      </x:c>
      <x:c r="E934" t="str">
        <x:v>Thurrock</x:v>
      </x:c>
      <x:c r="F934" t="str">
        <x:v>Operative Porter</x:v>
      </x:c>
      <x:c r="G934" t="str">
        <x:v>403384</x:v>
      </x:c>
      <x:c r="H934" t="str">
        <x:v>London Metropolitan University</x:v>
      </x:c>
      <x:c r="I934" s="22" t="n">
        <x:v>8.5</x:v>
      </x:c>
      <x:c r="J934" t="str">
        <x:v>Worked</x:v>
      </x:c>
      <x:c r="K934" t="str">
        <x:v>Worked: 1 record(s) | Branch: Thurrock | Role: Operative Porter | Jobs: 403384 | Customers: London Metropolitan University | Hours: 8.5</x:v>
      </x:c>
      <x:c r="L934" t="str">
        <x:v>Include</x:v>
      </x:c>
    </x:row>
    <x:row r="935">
      <x:c r="A935" t="str">
        <x:v>Mohamed Musa|2026-07-14</x:v>
      </x:c>
      <x:c r="B935" s="888" t="n">
        <x:v>46217</x:v>
      </x:c>
      <x:c r="C935" t="str">
        <x:v>Mohamed Musa</x:v>
      </x:c>
      <x:c r="D935" t="str">
        <x:v>Permanent</x:v>
      </x:c>
      <x:c r="E935" t="str">
        <x:v>Thurrock</x:v>
      </x:c>
      <x:c r="F935" t="str">
        <x:v>Operative Porter</x:v>
      </x:c>
      <x:c r="G935" t="str">
        <x:v>403375</x:v>
      </x:c>
      <x:c r="H935" t="str">
        <x:v>Apple Europe Ltd</x:v>
      </x:c>
      <x:c r="I935" s="22" t="n">
        <x:v>6.5</x:v>
      </x:c>
      <x:c r="J935" t="str">
        <x:v>Worked</x:v>
      </x:c>
      <x:c r="K935" t="str">
        <x:v>Worked: 1 record(s) | Branch: Thurrock | Role: Operative Porter | Jobs: 403375 | Customers: Apple Europe Ltd | Hours: 6.5</x:v>
      </x:c>
      <x:c r="L935" t="str">
        <x:v>Include</x:v>
      </x:c>
    </x:row>
    <x:row r="936">
      <x:c r="A936" t="str">
        <x:v>Mohamed Musa|2026-07-15</x:v>
      </x:c>
      <x:c r="B936" s="888" t="n">
        <x:v>46218</x:v>
      </x:c>
      <x:c r="C936" t="str">
        <x:v>Mohamed Musa</x:v>
      </x:c>
      <x:c r="D936" t="str">
        <x:v>Permanent</x:v>
      </x:c>
      <x:c r="E936" t="str">
        <x:v>Thurrock</x:v>
      </x:c>
      <x:c r="F936" t="str">
        <x:v>Operative Porter</x:v>
      </x:c>
      <x:c r="G936" t="str">
        <x:v>402575</x:v>
      </x:c>
      <x:c r="H936" t="str">
        <x:v>Latham &amp; Watkins</x:v>
      </x:c>
      <x:c r="I936" s="22" t="n">
        <x:v>8.5</x:v>
      </x:c>
      <x:c r="J936" t="str">
        <x:v>Worked</x:v>
      </x:c>
      <x:c r="K936" t="str">
        <x:v>Worked: 1 record(s) | Branch: Thurrock | Role: Operative Porter | Jobs: 402575 | Customers: Latham &amp; Watkins | Hours: 8.5</x:v>
      </x:c>
      <x:c r="L936" t="str">
        <x:v>Include</x:v>
      </x:c>
    </x:row>
    <x:row r="937">
      <x:c r="A937" t="str">
        <x:v>N Adesanya|2026-07-01</x:v>
      </x:c>
      <x:c r="B937" s="888" t="n">
        <x:v>46204</x:v>
      </x:c>
      <x:c r="C937" t="str">
        <x:v>N Adesanya</x:v>
      </x:c>
      <x:c r="D937" t="str">
        <x:v>Permanent</x:v>
      </x:c>
      <x:c r="E937" t="str">
        <x:v>Thurrock</x:v>
      </x:c>
      <x:c r="F937" t="str">
        <x:v>Operative Porter</x:v>
      </x:c>
      <x:c r="G937" t="str">
        <x:v>402264</x:v>
      </x:c>
      <x:c r="H937" t="str">
        <x:v>AlixPartners LLP</x:v>
      </x:c>
      <x:c r="I937" s="22" t="n">
        <x:v>7.5</x:v>
      </x:c>
      <x:c r="J937" t="str">
        <x:v>Worked</x:v>
      </x:c>
      <x:c r="K937" t="str">
        <x:v>Worked: 1 record(s) | Branch: Thurrock | Role: Operative Porter | Jobs: 402264 | Customers: AlixPartners LLP | Hours: 7.5</x:v>
      </x:c>
      <x:c r="L937" t="str">
        <x:v>Include</x:v>
      </x:c>
    </x:row>
    <x:row r="938">
      <x:c r="A938" t="str">
        <x:v>N Adesanya|2026-07-02</x:v>
      </x:c>
      <x:c r="B938" s="888" t="n">
        <x:v>46205</x:v>
      </x:c>
      <x:c r="C938" t="str">
        <x:v>N Adesanya</x:v>
      </x:c>
      <x:c r="D938" t="str">
        <x:v>Permanent</x:v>
      </x:c>
      <x:c r="E938" t="str">
        <x:v>Thurrock</x:v>
      </x:c>
      <x:c r="F938" t="str">
        <x:v>Operative Porter</x:v>
      </x:c>
      <x:c r="G938" t="str">
        <x:v>403143</x:v>
      </x:c>
      <x:c r="H938" t="str">
        <x:v>Societe Generale</x:v>
      </x:c>
      <x:c r="I938" s="22" t="n">
        <x:v>8</x:v>
      </x:c>
      <x:c r="J938" t="str">
        <x:v>Worked</x:v>
      </x:c>
      <x:c r="K938" t="str">
        <x:v>Worked: 1 record(s) | Branch: Thurrock | Role: Operative Porter | Jobs: 403143 | Customers: Societe Generale | Hours: 8.0</x:v>
      </x:c>
      <x:c r="L938" t="str">
        <x:v>Include</x:v>
      </x:c>
    </x:row>
    <x:row r="939">
      <x:c r="A939" t="str">
        <x:v>N Adesanya|2026-07-06</x:v>
      </x:c>
      <x:c r="B939" s="888" t="n">
        <x:v>46209</x:v>
      </x:c>
      <x:c r="C939" t="str">
        <x:v>N Adesanya</x:v>
      </x:c>
      <x:c r="D939" t="str">
        <x:v>Permanent</x:v>
      </x:c>
      <x:c r="E939" t="str">
        <x:v>Thurrock</x:v>
      </x:c>
      <x:c r="F939" t="str">
        <x:v>Operative Porter</x:v>
      </x:c>
      <x:c r="G939" t="str">
        <x:v>403087</x:v>
      </x:c>
      <x:c r="H939" t="str">
        <x:v>Heywood/Ms Theresa</x:v>
      </x:c>
      <x:c r="I939" s="22" t="n">
        <x:v>9</x:v>
      </x:c>
      <x:c r="J939" t="str">
        <x:v>Worked</x:v>
      </x:c>
      <x:c r="K939" t="str">
        <x:v>Worked: 1 record(s) | Branch: Thurrock | Role: Operative Porter | Jobs: 403087 | Customers: Heywood/Ms Theresa | Hours: 9.0</x:v>
      </x:c>
      <x:c r="L939" t="str">
        <x:v>Include</x:v>
      </x:c>
    </x:row>
    <x:row r="940">
      <x:c r="A940" t="str">
        <x:v>N Adesanya|2026-07-07</x:v>
      </x:c>
      <x:c r="B940" s="888" t="n">
        <x:v>46210</x:v>
      </x:c>
      <x:c r="C940" t="str">
        <x:v>N Adesanya</x:v>
      </x:c>
      <x:c r="D940" t="str">
        <x:v>Permanent</x:v>
      </x:c>
      <x:c r="E940" t="str">
        <x:v>Thurrock</x:v>
      </x:c>
      <x:c r="F940" t="str">
        <x:v>Operative Porter</x:v>
      </x:c>
      <x:c r="G940" t="str">
        <x:v>403087</x:v>
      </x:c>
      <x:c r="H940" t="str">
        <x:v>Heywood/Ms Theresa</x:v>
      </x:c>
      <x:c r="I940" s="22" t="n">
        <x:v>8</x:v>
      </x:c>
      <x:c r="J940" t="str">
        <x:v>Worked</x:v>
      </x:c>
      <x:c r="K940" t="str">
        <x:v>Worked: 1 record(s) | Branch: Thurrock | Role: Operative Porter | Jobs: 403087 | Customers: Heywood/Ms Theresa | Hours: 8.0</x:v>
      </x:c>
      <x:c r="L940" t="str">
        <x:v>Include</x:v>
      </x:c>
    </x:row>
    <x:row r="941">
      <x:c r="A941" t="str">
        <x:v>N Adesanya|2026-07-08</x:v>
      </x:c>
      <x:c r="B941" s="888" t="n">
        <x:v>46211</x:v>
      </x:c>
      <x:c r="C941" t="str">
        <x:v>N Adesanya</x:v>
      </x:c>
      <x:c r="D941" t="str">
        <x:v>Permanent</x:v>
      </x:c>
      <x:c r="E941" t="str">
        <x:v>Thurrock</x:v>
      </x:c>
      <x:c r="F941" t="str">
        <x:v>Operative Porter</x:v>
      </x:c>
      <x:c r="G941" t="str">
        <x:v>401175</x:v>
      </x:c>
      <x:c r="H941" t="str">
        <x:v>Hogan Lovells LLP</x:v>
      </x:c>
      <x:c r="I941" s="22" t="n">
        <x:v>10</x:v>
      </x:c>
      <x:c r="J941" t="str">
        <x:v>Worked</x:v>
      </x:c>
      <x:c r="K941" t="str">
        <x:v>Worked: 1 record(s) | Branch: Thurrock | Role: Operative Porter | Jobs: 401175 | Customers: Hogan Lovells LLP | Hours: 10.0</x:v>
      </x:c>
      <x:c r="L941" t="str">
        <x:v>Include</x:v>
      </x:c>
    </x:row>
    <x:row r="942">
      <x:c r="A942" t="str">
        <x:v>N Adesanya|2026-07-15</x:v>
      </x:c>
      <x:c r="B942" s="888" t="n">
        <x:v>46218</x:v>
      </x:c>
      <x:c r="C942" t="str">
        <x:v>N Adesanya</x:v>
      </x:c>
      <x:c r="D942" t="str">
        <x:v>Permanent</x:v>
      </x:c>
      <x:c r="E942" t="str">
        <x:v>Thurrock</x:v>
      </x:c>
      <x:c r="F942" t="str">
        <x:v>Operative Porter</x:v>
      </x:c>
      <x:c r="G942" t="str">
        <x:v>398446</x:v>
      </x:c>
      <x:c r="H942" t="str">
        <x:v>Royal Entomological society</x:v>
      </x:c>
      <x:c r="I942" s="22" t="n">
        <x:v>8</x:v>
      </x:c>
      <x:c r="J942" t="str">
        <x:v>Worked</x:v>
      </x:c>
      <x:c r="K942" t="str">
        <x:v>Worked: 1 record(s) | Branch: Thurrock | Role: Operative Porter | Jobs: 398446 | Customers: Royal Entomological society | Hours: 8.0</x:v>
      </x:c>
      <x:c r="L942" t="str">
        <x:v>Include</x:v>
      </x:c>
    </x:row>
    <x:row r="943">
      <x:c r="A943" t="str">
        <x:v>N Adesanya|2026-07-16</x:v>
      </x:c>
      <x:c r="B943" s="888" t="n">
        <x:v>46219</x:v>
      </x:c>
      <x:c r="C943" t="str">
        <x:v>N Adesanya</x:v>
      </x:c>
      <x:c r="D943" t="str">
        <x:v>Permanent</x:v>
      </x:c>
      <x:c r="E943" t="str">
        <x:v>Thurrock</x:v>
      </x:c>
      <x:c r="F943" t="str">
        <x:v>Operative Porter</x:v>
      </x:c>
      <x:c r="G943" t="str">
        <x:v>403418</x:v>
      </x:c>
      <x:c r="H943" t="str">
        <x:v>RWE</x:v>
      </x:c>
      <x:c r="I943" s="22" t="n">
        <x:v>8.5</x:v>
      </x:c>
      <x:c r="J943" t="str">
        <x:v>Worked</x:v>
      </x:c>
      <x:c r="K943" t="str">
        <x:v>Worked: 1 record(s) | Branch: Thurrock | Role: Operative Porter | Jobs: 403418 | Customers: RWE | Hours: 8.5</x:v>
      </x:c>
      <x:c r="L943" t="str">
        <x:v>Include</x:v>
      </x:c>
    </x:row>
    <x:row r="944">
      <x:c r="A944" t="str">
        <x:v>N Storey|2026-07-01</x:v>
      </x:c>
      <x:c r="B944" s="888" t="n">
        <x:v>46204</x:v>
      </x:c>
      <x:c r="C944" t="str">
        <x:v>N Storey</x:v>
      </x:c>
      <x:c r="D944" t="str">
        <x:v>Permanent</x:v>
      </x:c>
      <x:c r="E944" t="str">
        <x:v>Thurrock</x:v>
      </x:c>
      <x:c r="F944" t="str">
        <x:v>Operative Porter</x:v>
      </x:c>
      <x:c r="G944" t="str">
        <x:v>401494</x:v>
      </x:c>
      <x:c r="H944" t="str">
        <x:v>Susquehanna International Group (SIG)</x:v>
      </x:c>
      <x:c r="I944" s="22" t="n">
        <x:v>9</x:v>
      </x:c>
      <x:c r="J944" t="str">
        <x:v>Worked</x:v>
      </x:c>
      <x:c r="K944" t="str">
        <x:v>Worked: 1 record(s) | Branch: Thurrock | Role: Operative Porter | Jobs: 401494 | Customers: Susquehanna International Group (SIG) | Hours: 9.0</x:v>
      </x:c>
      <x:c r="L944" t="str">
        <x:v>Include</x:v>
      </x:c>
    </x:row>
    <x:row r="945">
      <x:c r="A945" t="str">
        <x:v>N Storey|2026-07-03</x:v>
      </x:c>
      <x:c r="B945" s="888" t="n">
        <x:v>46206</x:v>
      </x:c>
      <x:c r="C945" t="str">
        <x:v>N Storey</x:v>
      </x:c>
      <x:c r="D945" t="str">
        <x:v>Permanent</x:v>
      </x:c>
      <x:c r="E945" t="str">
        <x:v>Thurrock</x:v>
      </x:c>
      <x:c r="F945" t="str">
        <x:v>Operative Skilled</x:v>
      </x:c>
      <x:c r="G945" t="str">
        <x:v>401175</x:v>
      </x:c>
      <x:c r="H945" t="str">
        <x:v>Hogan Lovells LLP</x:v>
      </x:c>
      <x:c r="I945" s="22" t="n">
        <x:v>17</x:v>
      </x:c>
      <x:c r="J945" t="str">
        <x:v>Worked</x:v>
      </x:c>
      <x:c r="K945" t="str">
        <x:v>Worked: 1 record(s) | Branch: Thurrock | Role: Operative Skilled | Jobs: 401175 | Customers: Hogan Lovells LLP | Hours: 17.0</x:v>
      </x:c>
      <x:c r="L945" t="str">
        <x:v>Include</x:v>
      </x:c>
    </x:row>
    <x:row r="946">
      <x:c r="A946" t="str">
        <x:v>N Storey|2026-07-04</x:v>
      </x:c>
      <x:c r="B946" s="888" t="n">
        <x:v>46207</x:v>
      </x:c>
      <x:c r="C946" t="str">
        <x:v>N Storey</x:v>
      </x:c>
      <x:c r="D946" t="str">
        <x:v>Permanent</x:v>
      </x:c>
      <x:c r="E946" t="str">
        <x:v>Thurrock</x:v>
      </x:c>
      <x:c r="F946" t="str">
        <x:v>Operative Skilled</x:v>
      </x:c>
      <x:c r="G946" t="str">
        <x:v>401175</x:v>
      </x:c>
      <x:c r="H946" t="str">
        <x:v>Hogan Lovells LLP</x:v>
      </x:c>
      <x:c r="I946" s="22" t="n">
        <x:v>9</x:v>
      </x:c>
      <x:c r="J946" t="str">
        <x:v>Worked</x:v>
      </x:c>
      <x:c r="K946" t="str">
        <x:v>Worked: 1 record(s) | Branch: Thurrock | Role: Operative Skilled | Jobs: 401175 | Customers: Hogan Lovells LLP | Hours: 9.0</x:v>
      </x:c>
      <x:c r="L946" t="str">
        <x:v>Include</x:v>
      </x:c>
    </x:row>
    <x:row r="947">
      <x:c r="A947" t="str">
        <x:v>N Storey|2026-07-05</x:v>
      </x:c>
      <x:c r="B947" s="888" t="n">
        <x:v>46208</x:v>
      </x:c>
      <x:c r="C947" t="str">
        <x:v>N Storey</x:v>
      </x:c>
      <x:c r="D947" t="str">
        <x:v>Permanent</x:v>
      </x:c>
      <x:c r="E947" t="str">
        <x:v>Thurrock</x:v>
      </x:c>
      <x:c r="F947" t="str">
        <x:v>Operative Skilled</x:v>
      </x:c>
      <x:c r="G947" t="str">
        <x:v>401175</x:v>
      </x:c>
      <x:c r="H947" t="str">
        <x:v>Hogan Lovells LLP</x:v>
      </x:c>
      <x:c r="I947" s="22" t="n">
        <x:v>17</x:v>
      </x:c>
      <x:c r="J947" t="str">
        <x:v>Worked</x:v>
      </x:c>
      <x:c r="K947" t="str">
        <x:v>Worked: 1 record(s) | Branch: Thurrock | Role: Operative Skilled | Jobs: 401175 | Customers: Hogan Lovells LLP | Hours: 17.0</x:v>
      </x:c>
      <x:c r="L947" t="str">
        <x:v>Include</x:v>
      </x:c>
    </x:row>
    <x:row r="948">
      <x:c r="A948" t="str">
        <x:v>N Storey|2026-07-06</x:v>
      </x:c>
      <x:c r="B948" s="888" t="n">
        <x:v>46209</x:v>
      </x:c>
      <x:c r="C948" t="str">
        <x:v>N Storey</x:v>
      </x:c>
      <x:c r="D948" t="str">
        <x:v>Permanent</x:v>
      </x:c>
      <x:c r="E948" t="str">
        <x:v>Thurrock</x:v>
      </x:c>
      <x:c r="F948" t="str">
        <x:v>Operative Skilled</x:v>
      </x:c>
      <x:c r="G948" t="str">
        <x:v>401175</x:v>
      </x:c>
      <x:c r="H948" t="str">
        <x:v>Hogan Lovells LLP</x:v>
      </x:c>
      <x:c r="I948" s="22" t="n">
        <x:v>11.5</x:v>
      </x:c>
      <x:c r="J948" t="str">
        <x:v>Worked</x:v>
      </x:c>
      <x:c r="K948" t="str">
        <x:v>Worked: 1 record(s) | Branch: Thurrock | Role: Operative Skilled | Jobs: 401175 | Customers: Hogan Lovells LLP | Hours: 11.5</x:v>
      </x:c>
      <x:c r="L948" t="str">
        <x:v>Include</x:v>
      </x:c>
    </x:row>
    <x:row r="949">
      <x:c r="A949" t="str">
        <x:v>N Storey|2026-07-07</x:v>
      </x:c>
      <x:c r="B949" s="888" t="n">
        <x:v>46210</x:v>
      </x:c>
      <x:c r="C949" t="str">
        <x:v>N Storey</x:v>
      </x:c>
      <x:c r="D949" t="str">
        <x:v>Permanent</x:v>
      </x:c>
      <x:c r="E949" t="str">
        <x:v>Thurrock</x:v>
      </x:c>
      <x:c r="F949" t="str">
        <x:v>Operative Skilled</x:v>
      </x:c>
      <x:c r="G949" t="str">
        <x:v>402971</x:v>
      </x:c>
      <x:c r="H949" t="str">
        <x:v>Rometelli/Mr Bruno</x:v>
      </x:c>
      <x:c r="I949" s="22" t="n">
        <x:v>8.5</x:v>
      </x:c>
      <x:c r="J949" t="str">
        <x:v>Worked</x:v>
      </x:c>
      <x:c r="K949" t="str">
        <x:v>Worked: 1 record(s) | Branch: Thurrock | Role: Operative Skilled | Jobs: 402971 | Customers: Rometelli/Mr Bruno | Hours: 8.5</x:v>
      </x:c>
      <x:c r="L949" t="str">
        <x:v>Include</x:v>
      </x:c>
    </x:row>
    <x:row r="950">
      <x:c r="A950" t="str">
        <x:v>N Storey|2026-07-08</x:v>
      </x:c>
      <x:c r="B950" s="888" t="n">
        <x:v>46211</x:v>
      </x:c>
      <x:c r="C950" t="str">
        <x:v>N Storey</x:v>
      </x:c>
      <x:c r="D950" t="str">
        <x:v>Permanent</x:v>
      </x:c>
      <x:c r="E950" t="str">
        <x:v>Thurrock</x:v>
      </x:c>
      <x:c r="F950" t="str">
        <x:v>Operative Skilled</x:v>
      </x:c>
      <x:c r="G950" t="str">
        <x:v>398126</x:v>
      </x:c>
      <x:c r="H950" t="str">
        <x:v>Saunders/Tracey</x:v>
      </x:c>
      <x:c r="I950" s="22" t="n">
        <x:v>9.5</x:v>
      </x:c>
      <x:c r="J950" t="str">
        <x:v>Worked</x:v>
      </x:c>
      <x:c r="K950" t="str">
        <x:v>Worked: 1 record(s) | Branch: Thurrock | Role: Operative Skilled | Jobs: 398126 | Customers: Saunders/Tracey | Hours: 9.5</x:v>
      </x:c>
      <x:c r="L950" t="str">
        <x:v>Include</x:v>
      </x:c>
    </x:row>
    <x:row r="951">
      <x:c r="A951" t="str">
        <x:v>N Storey|2026-07-09</x:v>
      </x:c>
      <x:c r="B951" s="888" t="n">
        <x:v>46212</x:v>
      </x:c>
      <x:c r="C951" t="str">
        <x:v>N Storey</x:v>
      </x:c>
      <x:c r="D951" t="str">
        <x:v>Permanent</x:v>
      </x:c>
      <x:c r="E951" t="str">
        <x:v>Thurrock</x:v>
      </x:c>
      <x:c r="F951" t="str">
        <x:v>Operative Skilled</x:v>
      </x:c>
      <x:c r="G951" t="str">
        <x:v>398126</x:v>
      </x:c>
      <x:c r="H951" t="str">
        <x:v>Saunders/Tracey</x:v>
      </x:c>
      <x:c r="I951" s="22" t="n">
        <x:v>8.5</x:v>
      </x:c>
      <x:c r="J951" t="str">
        <x:v>Worked</x:v>
      </x:c>
      <x:c r="K951" t="str">
        <x:v>Worked: 1 record(s) | Branch: Thurrock | Role: Operative Skilled | Jobs: 398126 | Customers: Saunders/Tracey | Hours: 8.5</x:v>
      </x:c>
      <x:c r="L951" t="str">
        <x:v>Include</x:v>
      </x:c>
    </x:row>
    <x:row r="952">
      <x:c r="A952" t="str">
        <x:v>N Storey|2026-07-10</x:v>
      </x:c>
      <x:c r="B952" s="888" t="n">
        <x:v>46213</x:v>
      </x:c>
      <x:c r="C952" t="str">
        <x:v>N Storey</x:v>
      </x:c>
      <x:c r="D952" t="str">
        <x:v>Permanent</x:v>
      </x:c>
      <x:c r="E952" t="str">
        <x:v>Thurrock</x:v>
      </x:c>
      <x:c r="F952" t="str">
        <x:v>Operative Porter, Operative Skilled</x:v>
      </x:c>
      <x:c r="G952" t="str">
        <x:v>403368, 403150</x:v>
      </x:c>
      <x:c r="H952" t="str">
        <x:v>Bloomberg; Knotel UK Ltd</x:v>
      </x:c>
      <x:c r="I952" s="22" t="n">
        <x:v>14.5</x:v>
      </x:c>
      <x:c r="J952" t="str">
        <x:v>Worked — 2 records</x:v>
      </x:c>
      <x:c r="K952" t="str">
        <x:v>Worked: 2 record(s) | Branch: Thurrock | Role: Operative Porter, Operative Skilled | Jobs: 403368, 403150 | Customers: Bloomberg; Knotel UK Ltd | Hours: 14.5</x:v>
      </x:c>
      <x:c r="L952" t="str">
        <x:v>Include</x:v>
      </x:c>
    </x:row>
    <x:row r="953">
      <x:c r="A953" t="str">
        <x:v>N Storey|2026-07-13</x:v>
      </x:c>
      <x:c r="B953" s="888" t="n">
        <x:v>46216</x:v>
      </x:c>
      <x:c r="C953" t="str">
        <x:v>N Storey</x:v>
      </x:c>
      <x:c r="D953" t="str">
        <x:v>Permanent</x:v>
      </x:c>
      <x:c r="E953" t="str">
        <x:v>Thurrock</x:v>
      </x:c>
      <x:c r="F953" t="str">
        <x:v>Operative Skilled</x:v>
      </x:c>
      <x:c r="G953" t="str">
        <x:v>401992</x:v>
      </x:c>
      <x:c r="H953" t="str">
        <x:v>The Bible Society</x:v>
      </x:c>
      <x:c r="I953" s="22" t="n">
        <x:v>12</x:v>
      </x:c>
      <x:c r="J953" t="str">
        <x:v>Worked</x:v>
      </x:c>
      <x:c r="K953" t="str">
        <x:v>Worked: 1 record(s) | Branch: Thurrock | Role: Operative Skilled | Jobs: 401992 | Customers: The Bible Society | Hours: 12.0</x:v>
      </x:c>
      <x:c r="L953" t="str">
        <x:v>Include</x:v>
      </x:c>
    </x:row>
    <x:row r="954">
      <x:c r="A954" t="str">
        <x:v>N Storey|2026-07-14</x:v>
      </x:c>
      <x:c r="B954" s="888" t="n">
        <x:v>46217</x:v>
      </x:c>
      <x:c r="C954" t="str">
        <x:v>N Storey</x:v>
      </x:c>
      <x:c r="D954" t="str">
        <x:v>Permanent</x:v>
      </x:c>
      <x:c r="E954" t="str">
        <x:v>Thurrock</x:v>
      </x:c>
      <x:c r="F954" t="str">
        <x:v>Operative Porter</x:v>
      </x:c>
      <x:c r="G954" t="str">
        <x:v>398446</x:v>
      </x:c>
      <x:c r="H954" t="str">
        <x:v>Royal Entomological society</x:v>
      </x:c>
      <x:c r="I954" s="22" t="n">
        <x:v>8</x:v>
      </x:c>
      <x:c r="J954" t="str">
        <x:v>Worked</x:v>
      </x:c>
      <x:c r="K954" t="str">
        <x:v>Worked: 1 record(s) | Branch: Thurrock | Role: Operative Porter | Jobs: 398446 | Customers: Royal Entomological society | Hours: 8.0</x:v>
      </x:c>
      <x:c r="L954" t="str">
        <x:v>Include</x:v>
      </x:c>
    </x:row>
    <x:row r="955">
      <x:c r="A955" t="str">
        <x:v>N Storey|2026-07-15</x:v>
      </x:c>
      <x:c r="B955" s="888" t="n">
        <x:v>46218</x:v>
      </x:c>
      <x:c r="C955" t="str">
        <x:v>N Storey</x:v>
      </x:c>
      <x:c r="D955" t="str">
        <x:v>Permanent</x:v>
      </x:c>
      <x:c r="E955" t="str">
        <x:v>Thurrock</x:v>
      </x:c>
      <x:c r="F955" t="str">
        <x:v>Operative Porter</x:v>
      </x:c>
      <x:c r="G955" t="str">
        <x:v>398446</x:v>
      </x:c>
      <x:c r="H955" t="str">
        <x:v>Royal Entomological society</x:v>
      </x:c>
      <x:c r="I955" s="22" t="n">
        <x:v>9.5</x:v>
      </x:c>
      <x:c r="J955" t="str">
        <x:v>Worked</x:v>
      </x:c>
      <x:c r="K955" t="str">
        <x:v>Worked: 1 record(s) | Branch: Thurrock | Role: Operative Porter | Jobs: 398446 | Customers: Royal Entomological society | Hours: 9.5</x:v>
      </x:c>
      <x:c r="L955" t="str">
        <x:v>Include</x:v>
      </x:c>
    </x:row>
    <x:row r="956">
      <x:c r="A956" t="str">
        <x:v>N Storey|2026-07-16</x:v>
      </x:c>
      <x:c r="B956" s="888" t="n">
        <x:v>46219</x:v>
      </x:c>
      <x:c r="C956" t="str">
        <x:v>N Storey</x:v>
      </x:c>
      <x:c r="D956" t="str">
        <x:v>Permanent</x:v>
      </x:c>
      <x:c r="E956" t="str">
        <x:v>Thurrock</x:v>
      </x:c>
      <x:c r="F956" t="str">
        <x:v>Operative Skilled</x:v>
      </x:c>
      <x:c r="G956" t="str">
        <x:v>403433</x:v>
      </x:c>
      <x:c r="H956" t="str">
        <x:v>Tecle/Ms Eden</x:v>
      </x:c>
      <x:c r="I956" s="22" t="n">
        <x:v>7.5</x:v>
      </x:c>
      <x:c r="J956" t="str">
        <x:v>Worked</x:v>
      </x:c>
      <x:c r="K956" t="str">
        <x:v>Worked: 1 record(s) | Branch: Thurrock | Role: Operative Skilled | Jobs: 403433 | Customers: Tecle/Ms Eden | Hours: 7.5</x:v>
      </x:c>
      <x:c r="L956" t="str">
        <x:v>Include</x:v>
      </x:c>
    </x:row>
    <x:row r="957">
      <x:c r="A957" t="str">
        <x:v>Nathan Moore|2026-07-01</x:v>
      </x:c>
      <x:c r="B957" s="888" t="n">
        <x:v>46204</x:v>
      </x:c>
      <x:c r="C957" t="str">
        <x:v>Nathan Moore</x:v>
      </x:c>
      <x:c r="D957" t="str">
        <x:v>Permanent</x:v>
      </x:c>
      <x:c r="E957" t="str">
        <x:v>Glasgow</x:v>
      </x:c>
      <x:c r="F957" t="str">
        <x:v>Operative Skilled</x:v>
      </x:c>
      <x:c r="G957" t="str">
        <x:v>402927</x:v>
      </x:c>
      <x:c r="H957" t="str">
        <x:v>New College Lanarkshire</x:v>
      </x:c>
      <x:c r="I957" s="22" t="n">
        <x:v>8</x:v>
      </x:c>
      <x:c r="J957" t="str">
        <x:v>Worked</x:v>
      </x:c>
      <x:c r="K957" t="str">
        <x:v>Worked: 1 record(s) | Branch: Glasgow | Role: Operative Skilled | Jobs: 402927 | Customers: New College Lanarkshire | Hours: 8.0</x:v>
      </x:c>
      <x:c r="L957" t="str">
        <x:v>Include</x:v>
      </x:c>
    </x:row>
    <x:row r="958">
      <x:c r="A958" t="str">
        <x:v>Nathan Moore|2026-07-02</x:v>
      </x:c>
      <x:c r="B958" s="888" t="n">
        <x:v>46205</x:v>
      </x:c>
      <x:c r="C958" t="str">
        <x:v>Nathan Moore</x:v>
      </x:c>
      <x:c r="D958" t="str">
        <x:v>Permanent</x:v>
      </x:c>
      <x:c r="E958" t="str">
        <x:v>Glasgow</x:v>
      </x:c>
      <x:c r="F958" t="str">
        <x:v>Operative Porter</x:v>
      </x:c>
      <x:c r="G958" t="str">
        <x:v>403113</x:v>
      </x:c>
      <x:c r="H958" t="str">
        <x:v>RHG Store</x:v>
      </x:c>
      <x:c r="I958" s="22" t="n">
        <x:v>8</x:v>
      </x:c>
      <x:c r="J958" t="str">
        <x:v>Worked</x:v>
      </x:c>
      <x:c r="K958" t="str">
        <x:v>Worked: 1 record(s) | Branch: Glasgow | Role: Operative Porter | Jobs: 403113 | Customers: RHG Store | Hours: 8.0</x:v>
      </x:c>
      <x:c r="L958" t="str">
        <x:v>Include</x:v>
      </x:c>
    </x:row>
    <x:row r="959">
      <x:c r="A959" t="str">
        <x:v>Nathan Moore|2026-07-03</x:v>
      </x:c>
      <x:c r="B959" s="888" t="n">
        <x:v>46206</x:v>
      </x:c>
      <x:c r="C959" t="str">
        <x:v>Nathan Moore</x:v>
      </x:c>
      <x:c r="D959" t="str">
        <x:v>Permanent</x:v>
      </x:c>
      <x:c r="E959" t="str">
        <x:v>Glasgow</x:v>
      </x:c>
      <x:c r="F959" t="str">
        <x:v>Operative Porter</x:v>
      </x:c>
      <x:c r="G959" t="str">
        <x:v>403171</x:v>
      </x:c>
      <x:c r="H959" t="str">
        <x:v>RHG Store</x:v>
      </x:c>
      <x:c r="I959" s="22" t="n">
        <x:v>5</x:v>
      </x:c>
      <x:c r="J959" t="str">
        <x:v>Worked</x:v>
      </x:c>
      <x:c r="K959" t="str">
        <x:v>Worked: 1 record(s) | Branch: Glasgow | Role: Operative Porter | Jobs: 403171 | Customers: RHG Store | Hours: 5.0</x:v>
      </x:c>
      <x:c r="L959" t="str">
        <x:v>Include</x:v>
      </x:c>
    </x:row>
    <x:row r="960">
      <x:c r="A960" t="str">
        <x:v>Nathan Moore|2026-07-07</x:v>
      </x:c>
      <x:c r="B960" s="888" t="n">
        <x:v>46210</x:v>
      </x:c>
      <x:c r="C960" t="str">
        <x:v>Nathan Moore</x:v>
      </x:c>
      <x:c r="D960" t="str">
        <x:v>Permanent</x:v>
      </x:c>
      <x:c r="E960" t="str">
        <x:v>Glasgow</x:v>
      </x:c>
      <x:c r="F960" t="str">
        <x:v>Operative Porter</x:v>
      </x:c>
      <x:c r="G960" t="str">
        <x:v>392549</x:v>
      </x:c>
      <x:c r="H960" t="str">
        <x:v>NHS GG&amp;C</x:v>
      </x:c>
      <x:c r="I960" s="22" t="n">
        <x:v>8</x:v>
      </x:c>
      <x:c r="J960" t="str">
        <x:v>Worked</x:v>
      </x:c>
      <x:c r="K960" t="str">
        <x:v>Worked: 1 record(s) | Branch: Glasgow | Role: Operative Porter | Jobs: 392549 | Customers: NHS GG&amp;C | Hours: 8.0</x:v>
      </x:c>
      <x:c r="L960" t="str">
        <x:v>Include</x:v>
      </x:c>
    </x:row>
    <x:row r="961">
      <x:c r="A961" t="str">
        <x:v>Nathan Moore|2026-07-08</x:v>
      </x:c>
      <x:c r="B961" s="888" t="n">
        <x:v>46211</x:v>
      </x:c>
      <x:c r="C961" t="str">
        <x:v>Nathan Moore</x:v>
      </x:c>
      <x:c r="D961" t="str">
        <x:v>Permanent</x:v>
      </x:c>
      <x:c r="E961" t="str">
        <x:v>Glasgow</x:v>
      </x:c>
      <x:c r="F961" t="str">
        <x:v>Operative Porter</x:v>
      </x:c>
      <x:c r="G961" t="str">
        <x:v>392549</x:v>
      </x:c>
      <x:c r="H961" t="str">
        <x:v>NHS GG&amp;C</x:v>
      </x:c>
      <x:c r="I961" s="22" t="n">
        <x:v>9</x:v>
      </x:c>
      <x:c r="J961" t="str">
        <x:v>Worked</x:v>
      </x:c>
      <x:c r="K961" t="str">
        <x:v>Worked: 1 record(s) | Branch: Glasgow | Role: Operative Porter | Jobs: 392549 | Customers: NHS GG&amp;C | Hours: 9.0</x:v>
      </x:c>
      <x:c r="L961" t="str">
        <x:v>Include</x:v>
      </x:c>
    </x:row>
    <x:row r="962">
      <x:c r="A962" t="str">
        <x:v>Nathan Moore|2026-07-09</x:v>
      </x:c>
      <x:c r="B962" s="888" t="n">
        <x:v>46212</x:v>
      </x:c>
      <x:c r="C962" t="str">
        <x:v>Nathan Moore</x:v>
      </x:c>
      <x:c r="D962" t="str">
        <x:v>Permanent</x:v>
      </x:c>
      <x:c r="E962" t="str">
        <x:v>Glasgow</x:v>
      </x:c>
      <x:c r="F962" t="str">
        <x:v>Operative Porter</x:v>
      </x:c>
      <x:c r="G962" t="str">
        <x:v>392549</x:v>
      </x:c>
      <x:c r="H962" t="str">
        <x:v>NHS GG&amp;C</x:v>
      </x:c>
      <x:c r="I962" s="22" t="n">
        <x:v>8</x:v>
      </x:c>
      <x:c r="J962" t="str">
        <x:v>Worked</x:v>
      </x:c>
      <x:c r="K962" t="str">
        <x:v>Worked: 1 record(s) | Branch: Glasgow | Role: Operative Porter | Jobs: 392549 | Customers: NHS GG&amp;C | Hours: 8.0</x:v>
      </x:c>
      <x:c r="L962" t="str">
        <x:v>Include</x:v>
      </x:c>
    </x:row>
    <x:row r="963">
      <x:c r="A963" t="str">
        <x:v>Nathan Moore|2026-07-10</x:v>
      </x:c>
      <x:c r="B963" s="888" t="n">
        <x:v>46213</x:v>
      </x:c>
      <x:c r="C963" t="str">
        <x:v>Nathan Moore</x:v>
      </x:c>
      <x:c r="D963" t="str">
        <x:v>Permanent</x:v>
      </x:c>
      <x:c r="E963" t="str">
        <x:v>Glasgow</x:v>
      </x:c>
      <x:c r="F963" t="str">
        <x:v>Operative Driver</x:v>
      </x:c>
      <x:c r="G963" t="str">
        <x:v>403174</x:v>
      </x:c>
      <x:c r="H963" t="str">
        <x:v>South Lanarkshire Council</x:v>
      </x:c>
      <x:c r="I963" s="22" t="n">
        <x:v>8</x:v>
      </x:c>
      <x:c r="J963" t="str">
        <x:v>Worked</x:v>
      </x:c>
      <x:c r="K963" t="str">
        <x:v>Worked: 1 record(s) | Branch: Glasgow | Role: Operative Driver | Jobs: 403174 | Customers: South Lanarkshire Council | Hours: 8.0</x:v>
      </x:c>
      <x:c r="L963" t="str">
        <x:v>Include</x:v>
      </x:c>
    </x:row>
    <x:row r="964">
      <x:c r="A964" t="str">
        <x:v>Nathan Moore|2026-07-13</x:v>
      </x:c>
      <x:c r="B964" s="888" t="n">
        <x:v>46216</x:v>
      </x:c>
      <x:c r="C964" t="str">
        <x:v>Nathan Moore</x:v>
      </x:c>
      <x:c r="D964" t="str">
        <x:v>Permanent</x:v>
      </x:c>
      <x:c r="E964" t="str">
        <x:v>Glasgow</x:v>
      </x:c>
      <x:c r="F964" t="str">
        <x:v>Operative Driver</x:v>
      </x:c>
      <x:c r="G964"/>
      <x:c r="H964"/>
      <x:c r="I964" s="22" t="n">
        <x:v>0</x:v>
      </x:c>
      <x:c r="J964" t="str">
        <x:v>Annual leave</x:v>
      </x:c>
      <x:c r="K964" t="str">
        <x:v>Leave: Annual Leave (Hours) | Branch: Glasgow | Role: Operative Driver</x:v>
      </x:c>
      <x:c r="L964" t="str">
        <x:v>Include</x:v>
      </x:c>
    </x:row>
    <x:row r="965">
      <x:c r="A965" t="str">
        <x:v>Nathan Moore|2026-07-14</x:v>
      </x:c>
      <x:c r="B965" s="888" t="n">
        <x:v>46217</x:v>
      </x:c>
      <x:c r="C965" t="str">
        <x:v>Nathan Moore</x:v>
      </x:c>
      <x:c r="D965" t="str">
        <x:v>Permanent</x:v>
      </x:c>
      <x:c r="E965" t="str">
        <x:v>Glasgow</x:v>
      </x:c>
      <x:c r="F965" t="str">
        <x:v>Operative Driver</x:v>
      </x:c>
      <x:c r="G965"/>
      <x:c r="H965"/>
      <x:c r="I965" s="22" t="n">
        <x:v>0</x:v>
      </x:c>
      <x:c r="J965" t="str">
        <x:v>Annual leave</x:v>
      </x:c>
      <x:c r="K965" t="str">
        <x:v>Leave: Annual Leave (Hours) | Branch: Glasgow | Role: Operative Driver</x:v>
      </x:c>
      <x:c r="L965" t="str">
        <x:v>Include</x:v>
      </x:c>
    </x:row>
    <x:row r="966">
      <x:c r="A966" t="str">
        <x:v>Nathan Moore|2026-07-15</x:v>
      </x:c>
      <x:c r="B966" s="888" t="n">
        <x:v>46218</x:v>
      </x:c>
      <x:c r="C966" t="str">
        <x:v>Nathan Moore</x:v>
      </x:c>
      <x:c r="D966" t="str">
        <x:v>Permanent</x:v>
      </x:c>
      <x:c r="E966" t="str">
        <x:v>Birmingham</x:v>
      </x:c>
      <x:c r="F966" t="str">
        <x:v>Operative Skilled</x:v>
      </x:c>
      <x:c r="G966" t="str">
        <x:v>403027</x:v>
      </x:c>
      <x:c r="H966" t="str">
        <x:v>HSBC - Branch Audits (2)</x:v>
      </x:c>
      <x:c r="I966" s="22" t="n">
        <x:v>10</x:v>
      </x:c>
      <x:c r="J966" t="str">
        <x:v>Worked</x:v>
      </x:c>
      <x:c r="K966" t="str">
        <x:v>Worked: 1 record(s) | Branch: Birmingham | Role: Operative Skilled | Jobs: 403027 | Customers: HSBC - Branch Audits (2) | Hours: 10.0</x:v>
      </x:c>
      <x:c r="L966" t="str">
        <x:v>Include</x:v>
      </x:c>
    </x:row>
    <x:row r="967">
      <x:c r="A967" t="str">
        <x:v>Nathan Pavely|2026-07-02</x:v>
      </x:c>
      <x:c r="B967" s="888" t="n">
        <x:v>46205</x:v>
      </x:c>
      <x:c r="C967" t="str">
        <x:v>Nathan Pavely</x:v>
      </x:c>
      <x:c r="D967" t="str">
        <x:v>Permanent</x:v>
      </x:c>
      <x:c r="E967" t="str">
        <x:v>Oxford</x:v>
      </x:c>
      <x:c r="F967" t="str">
        <x:v>Operative Driver</x:v>
      </x:c>
      <x:c r="G967" t="str">
        <x:v>403097</x:v>
      </x:c>
      <x:c r="H967" t="str">
        <x:v>Ellison Institute of Technology, Oxford Ltd</x:v>
      </x:c>
      <x:c r="I967" s="22" t="n">
        <x:v>9</x:v>
      </x:c>
      <x:c r="J967" t="str">
        <x:v>Worked</x:v>
      </x:c>
      <x:c r="K967" t="str">
        <x:v>Worked: 1 record(s) | Branch: Oxford | Role: Operative Driver | Jobs: 403097 | Customers: Ellison Institute of Technology, Oxford Ltd | Hours: 9.0</x:v>
      </x:c>
      <x:c r="L967" t="str">
        <x:v>Include</x:v>
      </x:c>
    </x:row>
    <x:row r="968">
      <x:c r="A968" t="str">
        <x:v>Nathan Pavely|2026-07-06</x:v>
      </x:c>
      <x:c r="B968" s="888" t="n">
        <x:v>46209</x:v>
      </x:c>
      <x:c r="C968" t="str">
        <x:v>Nathan Pavely</x:v>
      </x:c>
      <x:c r="D968" t="str">
        <x:v>Permanent</x:v>
      </x:c>
      <x:c r="E968" t="str">
        <x:v>Oxford</x:v>
      </x:c>
      <x:c r="F968" t="str">
        <x:v>Operative Skilled</x:v>
      </x:c>
      <x:c r="G968" t="str">
        <x:v>402601</x:v>
      </x:c>
      <x:c r="H968" t="str">
        <x:v>Recursion</x:v>
      </x:c>
      <x:c r="I968" s="22" t="n">
        <x:v>7.3</x:v>
      </x:c>
      <x:c r="J968" t="str">
        <x:v>Worked</x:v>
      </x:c>
      <x:c r="K968" t="str">
        <x:v>Worked: 1 record(s) | Branch: Oxford | Role: Operative Skilled | Jobs: 402601 | Customers: Recursion | Hours: 7.3</x:v>
      </x:c>
      <x:c r="L968" t="str">
        <x:v>Include</x:v>
      </x:c>
    </x:row>
    <x:row r="969">
      <x:c r="A969" t="str">
        <x:v>Nathan Pavely|2026-07-07</x:v>
      </x:c>
      <x:c r="B969" s="888" t="n">
        <x:v>46210</x:v>
      </x:c>
      <x:c r="C969" t="str">
        <x:v>Nathan Pavely</x:v>
      </x:c>
      <x:c r="D969" t="str">
        <x:v>Permanent</x:v>
      </x:c>
      <x:c r="E969" t="str">
        <x:v>Oxford</x:v>
      </x:c>
      <x:c r="F969" t="str">
        <x:v>Operative Driver</x:v>
      </x:c>
      <x:c r="G969" t="str">
        <x:v>389934</x:v>
      </x:c>
      <x:c r="H969" t="str">
        <x:v>Lubricants UK Ltd</x:v>
      </x:c>
      <x:c r="I969" s="22" t="n">
        <x:v>8.5</x:v>
      </x:c>
      <x:c r="J969" t="str">
        <x:v>Worked</x:v>
      </x:c>
      <x:c r="K969" t="str">
        <x:v>Worked: 1 record(s) | Branch: Oxford | Role: Operative Driver | Jobs: 389934 | Customers: Lubricants UK Ltd | Hours: 8.5</x:v>
      </x:c>
      <x:c r="L969" t="str">
        <x:v>Include</x:v>
      </x:c>
    </x:row>
    <x:row r="970">
      <x:c r="A970" t="str">
        <x:v>Nathan Pavely|2026-07-08</x:v>
      </x:c>
      <x:c r="B970" s="888" t="n">
        <x:v>46211</x:v>
      </x:c>
      <x:c r="C970" t="str">
        <x:v>Nathan Pavely</x:v>
      </x:c>
      <x:c r="D970" t="str">
        <x:v>Permanent</x:v>
      </x:c>
      <x:c r="E970" t="str">
        <x:v>Oxford</x:v>
      </x:c>
      <x:c r="F970" t="str">
        <x:v>Operative Skilled</x:v>
      </x:c>
      <x:c r="G970" t="str">
        <x:v>389934</x:v>
      </x:c>
      <x:c r="H970" t="str">
        <x:v>Lubricants UK Ltd</x:v>
      </x:c>
      <x:c r="I970" s="22" t="n">
        <x:v>8.5</x:v>
      </x:c>
      <x:c r="J970" t="str">
        <x:v>Worked</x:v>
      </x:c>
      <x:c r="K970" t="str">
        <x:v>Worked: 1 record(s) | Branch: Oxford | Role: Operative Skilled | Jobs: 389934 | Customers: Lubricants UK Ltd | Hours: 8.5</x:v>
      </x:c>
      <x:c r="L970" t="str">
        <x:v>Include</x:v>
      </x:c>
    </x:row>
    <x:row r="971">
      <x:c r="A971" t="str">
        <x:v>Nathan Pavely|2026-07-09</x:v>
      </x:c>
      <x:c r="B971" s="888" t="n">
        <x:v>46212</x:v>
      </x:c>
      <x:c r="C971" t="str">
        <x:v>Nathan Pavely</x:v>
      </x:c>
      <x:c r="D971" t="str">
        <x:v>Permanent</x:v>
      </x:c>
      <x:c r="E971" t="str">
        <x:v>Oxford</x:v>
      </x:c>
      <x:c r="F971" t="str">
        <x:v>Operative Skilled</x:v>
      </x:c>
      <x:c r="G971" t="str">
        <x:v>402446</x:v>
      </x:c>
      <x:c r="H971" t="str">
        <x:v>Evox Therapeutics</x:v>
      </x:c>
      <x:c r="I971" s="22" t="n">
        <x:v>9.45</x:v>
      </x:c>
      <x:c r="J971" t="str">
        <x:v>Worked</x:v>
      </x:c>
      <x:c r="K971" t="str">
        <x:v>Worked: 1 record(s) | Branch: Oxford | Role: Operative Skilled | Jobs: 402446 | Customers: Evox Therapeutics | Hours: 9.4</x:v>
      </x:c>
      <x:c r="L971" t="str">
        <x:v>Include</x:v>
      </x:c>
    </x:row>
    <x:row r="972">
      <x:c r="A972" t="str">
        <x:v>Nathan Pavely|2026-07-10</x:v>
      </x:c>
      <x:c r="B972" s="888" t="n">
        <x:v>46213</x:v>
      </x:c>
      <x:c r="C972" t="str">
        <x:v>Nathan Pavely</x:v>
      </x:c>
      <x:c r="D972" t="str">
        <x:v>Permanent</x:v>
      </x:c>
      <x:c r="E972" t="str">
        <x:v>Oxford</x:v>
      </x:c>
      <x:c r="F972" t="str">
        <x:v>Operative Skilled</x:v>
      </x:c>
      <x:c r="G972" t="str">
        <x:v>402781</x:v>
      </x:c>
      <x:c r="H972" t="str">
        <x:v>Evotec</x:v>
      </x:c>
      <x:c r="I972" s="22" t="n">
        <x:v>6.3</x:v>
      </x:c>
      <x:c r="J972" t="str">
        <x:v>Worked</x:v>
      </x:c>
      <x:c r="K972" t="str">
        <x:v>Worked: 1 record(s) | Branch: Oxford | Role: Operative Skilled | Jobs: 402781 | Customers: Evotec | Hours: 6.3</x:v>
      </x:c>
      <x:c r="L972" t="str">
        <x:v>Include</x:v>
      </x:c>
    </x:row>
    <x:row r="973">
      <x:c r="A973" t="str">
        <x:v>Nathan Pavely|2026-07-13</x:v>
      </x:c>
      <x:c r="B973" s="888" t="n">
        <x:v>46216</x:v>
      </x:c>
      <x:c r="C973" t="str">
        <x:v>Nathan Pavely</x:v>
      </x:c>
      <x:c r="D973" t="str">
        <x:v>Permanent</x:v>
      </x:c>
      <x:c r="E973" t="str">
        <x:v>Oxford</x:v>
      </x:c>
      <x:c r="F973" t="str">
        <x:v>Operative Driver</x:v>
      </x:c>
      <x:c r="G973" t="str">
        <x:v>403409</x:v>
      </x:c>
      <x:c r="H973" t="str">
        <x:v>Vertex Pharmaceuticals Limited</x:v>
      </x:c>
      <x:c r="I973" s="22" t="n">
        <x:v>7</x:v>
      </x:c>
      <x:c r="J973" t="str">
        <x:v>Worked</x:v>
      </x:c>
      <x:c r="K973" t="str">
        <x:v>Worked: 1 record(s) | Branch: Oxford | Role: Operative Driver | Jobs: 403409 | Customers: Vertex Pharmaceuticals Limited | Hours: 7.0</x:v>
      </x:c>
      <x:c r="L973" t="str">
        <x:v>Include</x:v>
      </x:c>
    </x:row>
    <x:row r="974">
      <x:c r="A974" t="str">
        <x:v>Nathan Pavely|2026-07-14</x:v>
      </x:c>
      <x:c r="B974" s="888" t="n">
        <x:v>46217</x:v>
      </x:c>
      <x:c r="C974" t="str">
        <x:v>Nathan Pavely</x:v>
      </x:c>
      <x:c r="D974" t="str">
        <x:v>Permanent</x:v>
      </x:c>
      <x:c r="E974" t="str">
        <x:v>Oxford</x:v>
      </x:c>
      <x:c r="F974" t="str">
        <x:v>Operative Porter</x:v>
      </x:c>
      <x:c r="G974" t="str">
        <x:v>403097</x:v>
      </x:c>
      <x:c r="H974" t="str">
        <x:v>Ellison Institute of Technology, Oxford Ltd</x:v>
      </x:c>
      <x:c r="I974" s="22" t="n">
        <x:v>8.5</x:v>
      </x:c>
      <x:c r="J974" t="str">
        <x:v>Worked</x:v>
      </x:c>
      <x:c r="K974" t="str">
        <x:v>Worked: 1 record(s) | Branch: Oxford | Role: Operative Porter | Jobs: 403097 | Customers: Ellison Institute of Technology, Oxford Ltd | Hours: 8.5</x:v>
      </x:c>
      <x:c r="L974" t="str">
        <x:v>Include</x:v>
      </x:c>
    </x:row>
    <x:row r="975">
      <x:c r="A975" t="str">
        <x:v>Nathan Pavely|2026-07-15</x:v>
      </x:c>
      <x:c r="B975" s="888" t="n">
        <x:v>46218</x:v>
      </x:c>
      <x:c r="C975" t="str">
        <x:v>Nathan Pavely</x:v>
      </x:c>
      <x:c r="D975" t="str">
        <x:v>Permanent</x:v>
      </x:c>
      <x:c r="E975" t="str">
        <x:v>Oxford</x:v>
      </x:c>
      <x:c r="F975" t="str">
        <x:v>Operative Driver, Operative Skilled</x:v>
      </x:c>
      <x:c r="G975" t="str">
        <x:v>402446, 403473</x:v>
      </x:c>
      <x:c r="H975" t="str">
        <x:v>Evox Therapeutics; Vertex Pharmaceuticals Limited</x:v>
      </x:c>
      <x:c r="I975" s="22" t="n">
        <x:v>6.3</x:v>
      </x:c>
      <x:c r="J975" t="str">
        <x:v>Worked — 2 records</x:v>
      </x:c>
      <x:c r="K975" t="str">
        <x:v>Worked: 2 record(s) | Branch: Oxford | Role: Operative Driver, Operative Skilled | Jobs: 402446, 403473 | Customers: Evox Therapeutics; Vertex Pharmaceuticals Limited | Hours: 6.3</x:v>
      </x:c>
      <x:c r="L975" t="str">
        <x:v>Include</x:v>
      </x:c>
    </x:row>
    <x:row r="976">
      <x:c r="A976" t="str">
        <x:v>O Myton|2026-07-01</x:v>
      </x:c>
      <x:c r="B976" s="888" t="n">
        <x:v>46204</x:v>
      </x:c>
      <x:c r="C976" t="str">
        <x:v>O Myton</x:v>
      </x:c>
      <x:c r="D976" t="str">
        <x:v>Permanent</x:v>
      </x:c>
      <x:c r="E976" t="str">
        <x:v>Thurrock</x:v>
      </x:c>
      <x:c r="F976" t="str">
        <x:v>Operative Porter</x:v>
      </x:c>
      <x:c r="G976"/>
      <x:c r="H976"/>
      <x:c r="I976" s="22" t="n">
        <x:v>0</x:v>
      </x:c>
      <x:c r="J976" t="str">
        <x:v>Annual leave</x:v>
      </x:c>
      <x:c r="K976" t="str">
        <x:v>Leave: Annual Leave (Hours) | Branch: Thurrock | Role: Operative Porter</x:v>
      </x:c>
      <x:c r="L976" t="str">
        <x:v>Include</x:v>
      </x:c>
    </x:row>
    <x:row r="977">
      <x:c r="A977" t="str">
        <x:v>O Myton|2026-07-05</x:v>
      </x:c>
      <x:c r="B977" s="888" t="n">
        <x:v>46208</x:v>
      </x:c>
      <x:c r="C977" t="str">
        <x:v>O Myton</x:v>
      </x:c>
      <x:c r="D977" t="str">
        <x:v>Permanent</x:v>
      </x:c>
      <x:c r="E977" t="str">
        <x:v>Thurrock</x:v>
      </x:c>
      <x:c r="F977" t="str">
        <x:v>Operative Porter</x:v>
      </x:c>
      <x:c r="G977" t="str">
        <x:v>401175</x:v>
      </x:c>
      <x:c r="H977" t="str">
        <x:v>Hogan Lovells LLP</x:v>
      </x:c>
      <x:c r="I977" s="22" t="n">
        <x:v>17</x:v>
      </x:c>
      <x:c r="J977" t="str">
        <x:v>Worked</x:v>
      </x:c>
      <x:c r="K977" t="str">
        <x:v>Worked: 1 record(s) | Branch: Thurrock | Role: Operative Porter | Jobs: 401175 | Customers: Hogan Lovells LLP | Hours: 17.0</x:v>
      </x:c>
      <x:c r="L977" t="str">
        <x:v>Include</x:v>
      </x:c>
    </x:row>
    <x:row r="978">
      <x:c r="A978" t="str">
        <x:v>O Myton|2026-07-06</x:v>
      </x:c>
      <x:c r="B978" s="888" t="n">
        <x:v>46209</x:v>
      </x:c>
      <x:c r="C978" t="str">
        <x:v>O Myton</x:v>
      </x:c>
      <x:c r="D978" t="str">
        <x:v>Permanent</x:v>
      </x:c>
      <x:c r="E978" t="str">
        <x:v>Thurrock</x:v>
      </x:c>
      <x:c r="F978" t="str">
        <x:v>Operative Skilled</x:v>
      </x:c>
      <x:c r="G978" t="str">
        <x:v>402883</x:v>
      </x:c>
      <x:c r="H978" t="str">
        <x:v>Bank of America Merrill Lynch</x:v>
      </x:c>
      <x:c r="I978" s="22" t="n">
        <x:v>8.5</x:v>
      </x:c>
      <x:c r="J978" t="str">
        <x:v>Worked</x:v>
      </x:c>
      <x:c r="K978" t="str">
        <x:v>Worked: 1 record(s) | Branch: Thurrock | Role: Operative Skilled | Jobs: 402883 | Customers: Bank of America Merrill Lynch | Hours: 8.5</x:v>
      </x:c>
      <x:c r="L978" t="str">
        <x:v>Include</x:v>
      </x:c>
    </x:row>
    <x:row r="979">
      <x:c r="A979" t="str">
        <x:v>O Myton|2026-07-07</x:v>
      </x:c>
      <x:c r="B979" s="888" t="n">
        <x:v>46210</x:v>
      </x:c>
      <x:c r="C979" t="str">
        <x:v>O Myton</x:v>
      </x:c>
      <x:c r="D979" t="str">
        <x:v>Permanent</x:v>
      </x:c>
      <x:c r="E979" t="str">
        <x:v>Thurrock</x:v>
      </x:c>
      <x:c r="F979" t="str">
        <x:v>Operative Skilled</x:v>
      </x:c>
      <x:c r="G979" t="str">
        <x:v>402971</x:v>
      </x:c>
      <x:c r="H979" t="str">
        <x:v>Rometelli/Mr Bruno</x:v>
      </x:c>
      <x:c r="I979" s="22" t="n">
        <x:v>8.5</x:v>
      </x:c>
      <x:c r="J979" t="str">
        <x:v>Worked</x:v>
      </x:c>
      <x:c r="K979" t="str">
        <x:v>Worked: 1 record(s) | Branch: Thurrock | Role: Operative Skilled | Jobs: 402971 | Customers: Rometelli/Mr Bruno | Hours: 8.5</x:v>
      </x:c>
      <x:c r="L979" t="str">
        <x:v>Include</x:v>
      </x:c>
    </x:row>
    <x:row r="980">
      <x:c r="A980" t="str">
        <x:v>O Myton|2026-07-08</x:v>
      </x:c>
      <x:c r="B980" s="888" t="n">
        <x:v>46211</x:v>
      </x:c>
      <x:c r="C980" t="str">
        <x:v>O Myton</x:v>
      </x:c>
      <x:c r="D980" t="str">
        <x:v>Permanent</x:v>
      </x:c>
      <x:c r="E980" t="str">
        <x:v>Thurrock</x:v>
      </x:c>
      <x:c r="F980" t="str">
        <x:v>Operative Skilled</x:v>
      </x:c>
      <x:c r="G980" t="str">
        <x:v>402883</x:v>
      </x:c>
      <x:c r="H980" t="str">
        <x:v>Bank of America Merrill Lynch</x:v>
      </x:c>
      <x:c r="I980" s="22" t="n">
        <x:v>8.5</x:v>
      </x:c>
      <x:c r="J980" t="str">
        <x:v>Worked</x:v>
      </x:c>
      <x:c r="K980" t="str">
        <x:v>Worked: 1 record(s) | Branch: Thurrock | Role: Operative Skilled | Jobs: 402883 | Customers: Bank of America Merrill Lynch | Hours: 8.5</x:v>
      </x:c>
      <x:c r="L980" t="str">
        <x:v>Include</x:v>
      </x:c>
    </x:row>
    <x:row r="981">
      <x:c r="A981" t="str">
        <x:v>O Myton|2026-07-09</x:v>
      </x:c>
      <x:c r="B981" s="888" t="n">
        <x:v>46212</x:v>
      </x:c>
      <x:c r="C981" t="str">
        <x:v>O Myton</x:v>
      </x:c>
      <x:c r="D981" t="str">
        <x:v>Permanent</x:v>
      </x:c>
      <x:c r="E981" t="str">
        <x:v>Thurrock</x:v>
      </x:c>
      <x:c r="F981" t="str">
        <x:v>Operative Skilled</x:v>
      </x:c>
      <x:c r="G981" t="str">
        <x:v>402883</x:v>
      </x:c>
      <x:c r="H981" t="str">
        <x:v>Bank of America Merrill Lynch</x:v>
      </x:c>
      <x:c r="I981" s="22" t="n">
        <x:v>8.5</x:v>
      </x:c>
      <x:c r="J981" t="str">
        <x:v>Worked</x:v>
      </x:c>
      <x:c r="K981" t="str">
        <x:v>Worked: 1 record(s) | Branch: Thurrock | Role: Operative Skilled | Jobs: 402883 | Customers: Bank of America Merrill Lynch | Hours: 8.5</x:v>
      </x:c>
      <x:c r="L981" t="str">
        <x:v>Include</x:v>
      </x:c>
    </x:row>
    <x:row r="982">
      <x:c r="A982" t="str">
        <x:v>O Myton|2026-07-10</x:v>
      </x:c>
      <x:c r="B982" s="888" t="n">
        <x:v>46213</x:v>
      </x:c>
      <x:c r="C982" t="str">
        <x:v>O Myton</x:v>
      </x:c>
      <x:c r="D982" t="str">
        <x:v>Permanent</x:v>
      </x:c>
      <x:c r="E982" t="str">
        <x:v>Thurrock</x:v>
      </x:c>
      <x:c r="F982" t="str">
        <x:v>Operative Porter, Operative Skilled</x:v>
      </x:c>
      <x:c r="G982" t="str">
        <x:v>402883, 403315</x:v>
      </x:c>
      <x:c r="H982" t="str">
        <x:v>Bank of America Merrill Lynch</x:v>
      </x:c>
      <x:c r="I982" s="22" t="n">
        <x:v>15</x:v>
      </x:c>
      <x:c r="J982" t="str">
        <x:v>Worked — 2 records</x:v>
      </x:c>
      <x:c r="K982" t="str">
        <x:v>Worked: 2 record(s) | Branch: Thurrock | Role: Operative Porter, Operative Skilled | Jobs: 402883, 403315 | Customers: Bank of America Merrill Lynch | Hours: 15.0</x:v>
      </x:c>
      <x:c r="L982" t="str">
        <x:v>Include</x:v>
      </x:c>
    </x:row>
    <x:row r="983">
      <x:c r="A983" t="str">
        <x:v>O Myton|2026-07-11</x:v>
      </x:c>
      <x:c r="B983" s="888" t="n">
        <x:v>46214</x:v>
      </x:c>
      <x:c r="C983" t="str">
        <x:v>O Myton</x:v>
      </x:c>
      <x:c r="D983" t="str">
        <x:v>Permanent</x:v>
      </x:c>
      <x:c r="E983" t="str">
        <x:v>Thurrock</x:v>
      </x:c>
      <x:c r="F983" t="str">
        <x:v>Operative Porter</x:v>
      </x:c>
      <x:c r="G983" t="str">
        <x:v>403315</x:v>
      </x:c>
      <x:c r="H983" t="str">
        <x:v>Bank of America Merrill Lynch</x:v>
      </x:c>
      <x:c r="I983" s="22" t="n">
        <x:v>8.5</x:v>
      </x:c>
      <x:c r="J983" t="str">
        <x:v>Worked</x:v>
      </x:c>
      <x:c r="K983" t="str">
        <x:v>Worked: 1 record(s) | Branch: Thurrock | Role: Operative Porter | Jobs: 403315 | Customers: Bank of America Merrill Lynch | Hours: 8.5</x:v>
      </x:c>
      <x:c r="L983" t="str">
        <x:v>Include</x:v>
      </x:c>
    </x:row>
    <x:row r="984">
      <x:c r="A984" t="str">
        <x:v>O Myton|2026-07-13</x:v>
      </x:c>
      <x:c r="B984" s="888" t="n">
        <x:v>46216</x:v>
      </x:c>
      <x:c r="C984" t="str">
        <x:v>O Myton</x:v>
      </x:c>
      <x:c r="D984" t="str">
        <x:v>Permanent</x:v>
      </x:c>
      <x:c r="E984" t="str">
        <x:v>Thurrock</x:v>
      </x:c>
      <x:c r="F984" t="str">
        <x:v>Operative Skilled</x:v>
      </x:c>
      <x:c r="G984" t="str">
        <x:v>402883</x:v>
      </x:c>
      <x:c r="H984" t="str">
        <x:v>Bank of America Merrill Lynch</x:v>
      </x:c>
      <x:c r="I984" s="22" t="n">
        <x:v>8.5</x:v>
      </x:c>
      <x:c r="J984" t="str">
        <x:v>Worked</x:v>
      </x:c>
      <x:c r="K984" t="str">
        <x:v>Worked: 1 record(s) | Branch: Thurrock | Role: Operative Skilled | Jobs: 402883 | Customers: Bank of America Merrill Lynch | Hours: 8.5</x:v>
      </x:c>
      <x:c r="L984" t="str">
        <x:v>Include</x:v>
      </x:c>
    </x:row>
    <x:row r="985">
      <x:c r="A985" t="str">
        <x:v>O Myton|2026-07-14</x:v>
      </x:c>
      <x:c r="B985" s="888" t="n">
        <x:v>46217</x:v>
      </x:c>
      <x:c r="C985" t="str">
        <x:v>O Myton</x:v>
      </x:c>
      <x:c r="D985" t="str">
        <x:v>Permanent</x:v>
      </x:c>
      <x:c r="E985" t="str">
        <x:v>Thurrock</x:v>
      </x:c>
      <x:c r="F985" t="str">
        <x:v>Operative Porter</x:v>
      </x:c>
      <x:c r="G985" t="str">
        <x:v>403375</x:v>
      </x:c>
      <x:c r="H985" t="str">
        <x:v>Apple Europe Ltd</x:v>
      </x:c>
      <x:c r="I985" s="22" t="n">
        <x:v>6.5</x:v>
      </x:c>
      <x:c r="J985" t="str">
        <x:v>Worked</x:v>
      </x:c>
      <x:c r="K985" t="str">
        <x:v>Worked: 1 record(s) | Branch: Thurrock | Role: Operative Porter | Jobs: 403375 | Customers: Apple Europe Ltd | Hours: 6.5</x:v>
      </x:c>
      <x:c r="L985" t="str">
        <x:v>Include</x:v>
      </x:c>
    </x:row>
    <x:row r="986">
      <x:c r="A986" t="str">
        <x:v>O Myton|2026-07-15</x:v>
      </x:c>
      <x:c r="B986" s="888" t="n">
        <x:v>46218</x:v>
      </x:c>
      <x:c r="C986" t="str">
        <x:v>O Myton</x:v>
      </x:c>
      <x:c r="D986" t="str">
        <x:v>Permanent</x:v>
      </x:c>
      <x:c r="E986" t="str">
        <x:v>Thurrock</x:v>
      </x:c>
      <x:c r="F986" t="str">
        <x:v>Operative Skilled</x:v>
      </x:c>
      <x:c r="G986" t="str">
        <x:v>402883</x:v>
      </x:c>
      <x:c r="H986" t="str">
        <x:v>Bank of America Merrill Lynch</x:v>
      </x:c>
      <x:c r="I986" s="22" t="n">
        <x:v>8.5</x:v>
      </x:c>
      <x:c r="J986" t="str">
        <x:v>Worked</x:v>
      </x:c>
      <x:c r="K986" t="str">
        <x:v>Worked: 1 record(s) | Branch: Thurrock | Role: Operative Skilled | Jobs: 402883 | Customers: Bank of America Merrill Lynch | Hours: 8.5</x:v>
      </x:c>
      <x:c r="L986" t="str">
        <x:v>Include</x:v>
      </x:c>
    </x:row>
    <x:row r="987">
      <x:c r="A987" t="str">
        <x:v>O Myton|2026-07-16</x:v>
      </x:c>
      <x:c r="B987" s="888" t="n">
        <x:v>46219</x:v>
      </x:c>
      <x:c r="C987" t="str">
        <x:v>O Myton</x:v>
      </x:c>
      <x:c r="D987" t="str">
        <x:v>Permanent</x:v>
      </x:c>
      <x:c r="E987" t="str">
        <x:v>Thurrock</x:v>
      </x:c>
      <x:c r="F987" t="str">
        <x:v>Operative Skilled</x:v>
      </x:c>
      <x:c r="G987" t="str">
        <x:v>402883</x:v>
      </x:c>
      <x:c r="H987" t="str">
        <x:v>Bank of America Merrill Lynch</x:v>
      </x:c>
      <x:c r="I987" s="22" t="n">
        <x:v>8.5</x:v>
      </x:c>
      <x:c r="J987" t="str">
        <x:v>Worked</x:v>
      </x:c>
      <x:c r="K987" t="str">
        <x:v>Worked: 1 record(s) | Branch: Thurrock | Role: Operative Skilled | Jobs: 402883 | Customers: Bank of America Merrill Lynch | Hours: 8.5</x:v>
      </x:c>
      <x:c r="L987" t="str">
        <x:v>Include</x:v>
      </x:c>
    </x:row>
    <x:row r="988">
      <x:c r="A988" t="str">
        <x:v>P McDavid|2026-07-01</x:v>
      </x:c>
      <x:c r="B988" s="888" t="n">
        <x:v>46204</x:v>
      </x:c>
      <x:c r="C988" t="str">
        <x:v>P McDavid</x:v>
      </x:c>
      <x:c r="D988" t="str">
        <x:v>Permanent</x:v>
      </x:c>
      <x:c r="E988" t="str">
        <x:v>Thurrock</x:v>
      </x:c>
      <x:c r="F988" t="str">
        <x:v>Operative Porter</x:v>
      </x:c>
      <x:c r="G988" t="str">
        <x:v>402575</x:v>
      </x:c>
      <x:c r="H988" t="str">
        <x:v>Latham &amp; Watkins</x:v>
      </x:c>
      <x:c r="I988" s="22" t="n">
        <x:v>8.5</x:v>
      </x:c>
      <x:c r="J988" t="str">
        <x:v>Worked</x:v>
      </x:c>
      <x:c r="K988" t="str">
        <x:v>Worked: 1 record(s) | Branch: Thurrock | Role: Operative Porter | Jobs: 402575 | Customers: Latham &amp; Watkins | Hours: 8.5</x:v>
      </x:c>
      <x:c r="L988" t="str">
        <x:v>Include</x:v>
      </x:c>
    </x:row>
    <x:row r="989">
      <x:c r="A989" t="str">
        <x:v>P McDavid|2026-07-02</x:v>
      </x:c>
      <x:c r="B989" s="888" t="n">
        <x:v>46205</x:v>
      </x:c>
      <x:c r="C989" t="str">
        <x:v>P McDavid</x:v>
      </x:c>
      <x:c r="D989" t="str">
        <x:v>Permanent</x:v>
      </x:c>
      <x:c r="E989" t="str">
        <x:v>Thurrock</x:v>
      </x:c>
      <x:c r="F989" t="str">
        <x:v>Operative Skilled</x:v>
      </x:c>
      <x:c r="G989" t="str">
        <x:v>403143</x:v>
      </x:c>
      <x:c r="H989" t="str">
        <x:v>Societe Generale</x:v>
      </x:c>
      <x:c r="I989" s="22" t="n">
        <x:v>8</x:v>
      </x:c>
      <x:c r="J989" t="str">
        <x:v>Worked</x:v>
      </x:c>
      <x:c r="K989" t="str">
        <x:v>Worked: 1 record(s) | Branch: Thurrock | Role: Operative Skilled | Jobs: 403143 | Customers: Societe Generale | Hours: 8.0</x:v>
      </x:c>
      <x:c r="L989" t="str">
        <x:v>Include</x:v>
      </x:c>
    </x:row>
    <x:row r="990">
      <x:c r="A990" t="str">
        <x:v>P McDavid|2026-07-06</x:v>
      </x:c>
      <x:c r="B990" s="888" t="n">
        <x:v>46209</x:v>
      </x:c>
      <x:c r="C990" t="str">
        <x:v>P McDavid</x:v>
      </x:c>
      <x:c r="D990" t="str">
        <x:v>Permanent</x:v>
      </x:c>
      <x:c r="E990" t="str">
        <x:v>Thurrock</x:v>
      </x:c>
      <x:c r="F990" t="str">
        <x:v>Operative Skilled</x:v>
      </x:c>
      <x:c r="G990" t="str">
        <x:v>396800</x:v>
      </x:c>
      <x:c r="H990" t="str">
        <x:v>Lazri/Mrs Elsa</x:v>
      </x:c>
      <x:c r="I990" s="22" t="n">
        <x:v>8</x:v>
      </x:c>
      <x:c r="J990" t="str">
        <x:v>Worked</x:v>
      </x:c>
      <x:c r="K990" t="str">
        <x:v>Worked: 1 record(s) | Branch: Thurrock | Role: Operative Skilled | Jobs: 396800 | Customers: Lazri/Mrs Elsa | Hours: 8.0</x:v>
      </x:c>
      <x:c r="L990" t="str">
        <x:v>Include</x:v>
      </x:c>
    </x:row>
    <x:row r="991">
      <x:c r="A991" t="str">
        <x:v>P McDavid|2026-07-07</x:v>
      </x:c>
      <x:c r="B991" s="888" t="n">
        <x:v>46210</x:v>
      </x:c>
      <x:c r="C991" t="str">
        <x:v>P McDavid</x:v>
      </x:c>
      <x:c r="D991" t="str">
        <x:v>Permanent</x:v>
      </x:c>
      <x:c r="E991" t="str">
        <x:v>Thurrock</x:v>
      </x:c>
      <x:c r="F991" t="str">
        <x:v>Operative Skilled</x:v>
      </x:c>
      <x:c r="G991" t="str">
        <x:v>403087</x:v>
      </x:c>
      <x:c r="H991" t="str">
        <x:v>Heywood/Ms Theresa</x:v>
      </x:c>
      <x:c r="I991" s="22" t="n">
        <x:v>8</x:v>
      </x:c>
      <x:c r="J991" t="str">
        <x:v>Worked</x:v>
      </x:c>
      <x:c r="K991" t="str">
        <x:v>Worked: 1 record(s) | Branch: Thurrock | Role: Operative Skilled | Jobs: 403087 | Customers: Heywood/Ms Theresa | Hours: 8.0</x:v>
      </x:c>
      <x:c r="L991" t="str">
        <x:v>Include</x:v>
      </x:c>
    </x:row>
    <x:row r="992">
      <x:c r="A992" t="str">
        <x:v>P McDavid|2026-07-09</x:v>
      </x:c>
      <x:c r="B992" s="888" t="n">
        <x:v>46212</x:v>
      </x:c>
      <x:c r="C992" t="str">
        <x:v>P McDavid</x:v>
      </x:c>
      <x:c r="D992" t="str">
        <x:v>Permanent</x:v>
      </x:c>
      <x:c r="E992" t="str">
        <x:v>Thurrock</x:v>
      </x:c>
      <x:c r="F992" t="str">
        <x:v>Operative Porter</x:v>
      </x:c>
      <x:c r="G992" t="str">
        <x:v>402929</x:v>
      </x:c>
      <x:c r="H992" t="str">
        <x:v>Cadwalader Wickersham &amp; Taft LLP</x:v>
      </x:c>
      <x:c r="I992" s="22" t="n">
        <x:v>7.5</x:v>
      </x:c>
      <x:c r="J992" t="str">
        <x:v>Worked</x:v>
      </x:c>
      <x:c r="K992" t="str">
        <x:v>Worked: 1 record(s) | Branch: Thurrock | Role: Operative Porter | Jobs: 402929 | Customers: Cadwalader Wickersham &amp; Taft LLP | Hours: 7.5</x:v>
      </x:c>
      <x:c r="L992" t="str">
        <x:v>Include</x:v>
      </x:c>
    </x:row>
    <x:row r="993">
      <x:c r="A993" t="str">
        <x:v>P McDavid|2026-07-13</x:v>
      </x:c>
      <x:c r="B993" s="888" t="n">
        <x:v>46216</x:v>
      </x:c>
      <x:c r="C993" t="str">
        <x:v>P McDavid</x:v>
      </x:c>
      <x:c r="D993" t="str">
        <x:v>Permanent</x:v>
      </x:c>
      <x:c r="E993" t="str">
        <x:v>Thurrock</x:v>
      </x:c>
      <x:c r="F993" t="str">
        <x:v>Operative Porter</x:v>
      </x:c>
      <x:c r="G993" t="str">
        <x:v>403384</x:v>
      </x:c>
      <x:c r="H993" t="str">
        <x:v>London Metropolitan University</x:v>
      </x:c>
      <x:c r="I993" s="22" t="n">
        <x:v>8.5</x:v>
      </x:c>
      <x:c r="J993" t="str">
        <x:v>Worked</x:v>
      </x:c>
      <x:c r="K993" t="str">
        <x:v>Worked: 1 record(s) | Branch: Thurrock | Role: Operative Porter | Jobs: 403384 | Customers: London Metropolitan University | Hours: 8.5</x:v>
      </x:c>
      <x:c r="L993" t="str">
        <x:v>Include</x:v>
      </x:c>
    </x:row>
    <x:row r="994">
      <x:c r="A994" t="str">
        <x:v>P McDavid|2026-07-14</x:v>
      </x:c>
      <x:c r="B994" s="888" t="n">
        <x:v>46217</x:v>
      </x:c>
      <x:c r="C994" t="str">
        <x:v>P McDavid</x:v>
      </x:c>
      <x:c r="D994" t="str">
        <x:v>Permanent</x:v>
      </x:c>
      <x:c r="E994" t="str">
        <x:v>Thurrock</x:v>
      </x:c>
      <x:c r="F994" t="str">
        <x:v>Operative Porter</x:v>
      </x:c>
      <x:c r="G994" t="str">
        <x:v>403311</x:v>
      </x:c>
      <x:c r="H994" t="str">
        <x:v>Haringey Council</x:v>
      </x:c>
      <x:c r="I994" s="22" t="n">
        <x:v>8.5</x:v>
      </x:c>
      <x:c r="J994" t="str">
        <x:v>Worked</x:v>
      </x:c>
      <x:c r="K994" t="str">
        <x:v>Worked: 1 record(s) | Branch: Thurrock | Role: Operative Porter | Jobs: 403311 | Customers: Haringey Council | Hours: 8.5</x:v>
      </x:c>
      <x:c r="L994" t="str">
        <x:v>Include</x:v>
      </x:c>
    </x:row>
    <x:row r="995">
      <x:c r="A995" t="str">
        <x:v>P Middleton|2026-07-01</x:v>
      </x:c>
      <x:c r="B995" s="888" t="n">
        <x:v>46204</x:v>
      </x:c>
      <x:c r="C995" t="str">
        <x:v>P Middleton</x:v>
      </x:c>
      <x:c r="D995" t="str">
        <x:v>Permanent</x:v>
      </x:c>
      <x:c r="E995" t="str">
        <x:v>Thurrock</x:v>
      </x:c>
      <x:c r="F995" t="str">
        <x:v>Operative Porter</x:v>
      </x:c>
      <x:c r="G995" t="str">
        <x:v>401175</x:v>
      </x:c>
      <x:c r="H995" t="str">
        <x:v>Hogan Lovells LLP</x:v>
      </x:c>
      <x:c r="I995" s="22" t="n">
        <x:v>9.5</x:v>
      </x:c>
      <x:c r="J995" t="str">
        <x:v>Worked</x:v>
      </x:c>
      <x:c r="K995" t="str">
        <x:v>Worked: 1 record(s) | Branch: Thurrock | Role: Operative Porter | Jobs: 401175 | Customers: Hogan Lovells LLP | Hours: 9.5</x:v>
      </x:c>
      <x:c r="L995" t="str">
        <x:v>Include</x:v>
      </x:c>
    </x:row>
    <x:row r="996">
      <x:c r="A996" t="str">
        <x:v>P Middleton|2026-07-02</x:v>
      </x:c>
      <x:c r="B996" s="888" t="n">
        <x:v>46205</x:v>
      </x:c>
      <x:c r="C996" t="str">
        <x:v>P Middleton</x:v>
      </x:c>
      <x:c r="D996" t="str">
        <x:v>Permanent</x:v>
      </x:c>
      <x:c r="E996" t="str">
        <x:v>Thurrock</x:v>
      </x:c>
      <x:c r="F996" t="str">
        <x:v>Operative Skilled</x:v>
      </x:c>
      <x:c r="G996" t="str">
        <x:v>401175</x:v>
      </x:c>
      <x:c r="H996" t="str">
        <x:v>Hogan Lovells LLP</x:v>
      </x:c>
      <x:c r="I996" s="22" t="n">
        <x:v>9.5</x:v>
      </x:c>
      <x:c r="J996" t="str">
        <x:v>Worked</x:v>
      </x:c>
      <x:c r="K996" t="str">
        <x:v>Worked: 1 record(s) | Branch: Thurrock | Role: Operative Skilled | Jobs: 401175 | Customers: Hogan Lovells LLP | Hours: 9.5</x:v>
      </x:c>
      <x:c r="L996" t="str">
        <x:v>Include</x:v>
      </x:c>
    </x:row>
    <x:row r="997">
      <x:c r="A997" t="str">
        <x:v>P Middleton|2026-07-03</x:v>
      </x:c>
      <x:c r="B997" s="888" t="n">
        <x:v>46206</x:v>
      </x:c>
      <x:c r="C997" t="str">
        <x:v>P Middleton</x:v>
      </x:c>
      <x:c r="D997" t="str">
        <x:v>Permanent</x:v>
      </x:c>
      <x:c r="E997" t="str">
        <x:v>Thurrock</x:v>
      </x:c>
      <x:c r="F997" t="str">
        <x:v>Operative Skilled</x:v>
      </x:c>
      <x:c r="G997" t="str">
        <x:v>401175</x:v>
      </x:c>
      <x:c r="H997" t="str">
        <x:v>Hogan Lovells LLP</x:v>
      </x:c>
      <x:c r="I997" s="22" t="n">
        <x:v>8.5</x:v>
      </x:c>
      <x:c r="J997" t="str">
        <x:v>Worked</x:v>
      </x:c>
      <x:c r="K997" t="str">
        <x:v>Worked: 1 record(s) | Branch: Thurrock | Role: Operative Skilled | Jobs: 401175 | Customers: Hogan Lovells LLP | Hours: 8.5</x:v>
      </x:c>
      <x:c r="L997" t="str">
        <x:v>Include</x:v>
      </x:c>
    </x:row>
    <x:row r="998">
      <x:c r="A998" t="str">
        <x:v>P Ridge|2026-07-01</x:v>
      </x:c>
      <x:c r="B998" s="888" t="n">
        <x:v>46204</x:v>
      </x:c>
      <x:c r="C998" t="str">
        <x:v>P Ridge</x:v>
      </x:c>
      <x:c r="D998" t="str">
        <x:v>Permanent</x:v>
      </x:c>
      <x:c r="E998" t="str">
        <x:v>Thurrock</x:v>
      </x:c>
      <x:c r="F998" t="str">
        <x:v>Operative Porter</x:v>
      </x:c>
      <x:c r="G998"/>
      <x:c r="H998"/>
      <x:c r="I998" s="22" t="n">
        <x:v>0</x:v>
      </x:c>
      <x:c r="J998" t="str">
        <x:v>Other leave — Unpaid Parental Leave</x:v>
      </x:c>
      <x:c r="K998" t="str">
        <x:v>Leave: Unpaid Parental Leave | Branch: Thurrock | Role: Operative Porter</x:v>
      </x:c>
      <x:c r="L998" t="str">
        <x:v>Include</x:v>
      </x:c>
    </x:row>
    <x:row r="999">
      <x:c r="A999" t="str">
        <x:v>P Ridge|2026-07-02</x:v>
      </x:c>
      <x:c r="B999" s="888" t="n">
        <x:v>46205</x:v>
      </x:c>
      <x:c r="C999" t="str">
        <x:v>P Ridge</x:v>
      </x:c>
      <x:c r="D999" t="str">
        <x:v>Permanent</x:v>
      </x:c>
      <x:c r="E999" t="str">
        <x:v>Thurrock</x:v>
      </x:c>
      <x:c r="F999" t="str">
        <x:v>Operative Porter</x:v>
      </x:c>
      <x:c r="G999"/>
      <x:c r="H999"/>
      <x:c r="I999" s="22" t="n">
        <x:v>0</x:v>
      </x:c>
      <x:c r="J999" t="str">
        <x:v>Other leave — Unpaid Parental Leave</x:v>
      </x:c>
      <x:c r="K999" t="str">
        <x:v>Leave: Unpaid Parental Leave | Branch: Thurrock | Role: Operative Porter</x:v>
      </x:c>
      <x:c r="L999" t="str">
        <x:v>Include</x:v>
      </x:c>
    </x:row>
    <x:row r="1000">
      <x:c r="A1000" t="str">
        <x:v>P Ridge|2026-07-03</x:v>
      </x:c>
      <x:c r="B1000" s="888" t="n">
        <x:v>46206</x:v>
      </x:c>
      <x:c r="C1000" t="str">
        <x:v>P Ridge</x:v>
      </x:c>
      <x:c r="D1000" t="str">
        <x:v>Permanent</x:v>
      </x:c>
      <x:c r="E1000" t="str">
        <x:v>Thurrock</x:v>
      </x:c>
      <x:c r="F1000" t="str">
        <x:v>Operative Porter</x:v>
      </x:c>
      <x:c r="G1000"/>
      <x:c r="H1000"/>
      <x:c r="I1000" s="22" t="n">
        <x:v>0</x:v>
      </x:c>
      <x:c r="J1000" t="str">
        <x:v>Other leave — Unpaid Parental Leave</x:v>
      </x:c>
      <x:c r="K1000" t="str">
        <x:v>Leave: Unpaid Parental Leave | Branch: Thurrock | Role: Operative Porter</x:v>
      </x:c>
      <x:c r="L1000" t="str">
        <x:v>Include</x:v>
      </x:c>
    </x:row>
    <x:row r="1001">
      <x:c r="A1001" t="str">
        <x:v>P Whitehead|2026-07-02</x:v>
      </x:c>
      <x:c r="B1001" s="888" t="n">
        <x:v>46205</x:v>
      </x:c>
      <x:c r="C1001" t="str">
        <x:v>P Whitehead</x:v>
      </x:c>
      <x:c r="D1001" t="str">
        <x:v>Permanent</x:v>
      </x:c>
      <x:c r="E1001" t="str">
        <x:v>Thurrock</x:v>
      </x:c>
      <x:c r="F1001" t="str">
        <x:v>Operative Skilled</x:v>
      </x:c>
      <x:c r="G1001" t="str">
        <x:v>363792D</x:v>
      </x:c>
      <x:c r="H1001" t="str">
        <x:v>Thurrock Warehouse</x:v>
      </x:c>
      <x:c r="I1001" s="22" t="n">
        <x:v>9</x:v>
      </x:c>
      <x:c r="J1001" t="str">
        <x:v>Worked</x:v>
      </x:c>
      <x:c r="K1001" t="str">
        <x:v>Worked: 1 record(s) | Branch: Thurrock | Role: Operative Skilled | Jobs: 363792D | Customers: Thurrock Warehouse | Hours: 9.0</x:v>
      </x:c>
      <x:c r="L1001" t="str">
        <x:v>Include</x:v>
      </x:c>
    </x:row>
    <x:row r="1002">
      <x:c r="A1002" t="str">
        <x:v>P Whitehead|2026-07-03</x:v>
      </x:c>
      <x:c r="B1002" s="888" t="n">
        <x:v>46206</x:v>
      </x:c>
      <x:c r="C1002" t="str">
        <x:v>P Whitehead</x:v>
      </x:c>
      <x:c r="D1002" t="str">
        <x:v>Permanent</x:v>
      </x:c>
      <x:c r="E1002" t="str">
        <x:v>Thurrock</x:v>
      </x:c>
      <x:c r="F1002" t="str">
        <x:v>Operative Skilled</x:v>
      </x:c>
      <x:c r="G1002" t="str">
        <x:v>363792D</x:v>
      </x:c>
      <x:c r="H1002" t="str">
        <x:v>Thurrock Warehouse</x:v>
      </x:c>
      <x:c r="I1002" s="22" t="n">
        <x:v>9</x:v>
      </x:c>
      <x:c r="J1002" t="str">
        <x:v>Worked</x:v>
      </x:c>
      <x:c r="K1002" t="str">
        <x:v>Worked: 1 record(s) | Branch: Thurrock | Role: Operative Skilled | Jobs: 363792D | Customers: Thurrock Warehouse | Hours: 9.0</x:v>
      </x:c>
      <x:c r="L1002" t="str">
        <x:v>Include</x:v>
      </x:c>
    </x:row>
    <x:row r="1003">
      <x:c r="A1003" t="str">
        <x:v>P Whitehead|2026-07-06</x:v>
      </x:c>
      <x:c r="B1003" s="888" t="n">
        <x:v>46209</x:v>
      </x:c>
      <x:c r="C1003" t="str">
        <x:v>P Whitehead</x:v>
      </x:c>
      <x:c r="D1003" t="str">
        <x:v>Permanent</x:v>
      </x:c>
      <x:c r="E1003" t="str">
        <x:v>Thurrock</x:v>
      </x:c>
      <x:c r="F1003" t="str">
        <x:v>Operative Skilled</x:v>
      </x:c>
      <x:c r="G1003" t="str">
        <x:v>363792D</x:v>
      </x:c>
      <x:c r="H1003" t="str">
        <x:v>Thurrock Warehouse</x:v>
      </x:c>
      <x:c r="I1003" s="22" t="n">
        <x:v>9</x:v>
      </x:c>
      <x:c r="J1003" t="str">
        <x:v>Worked</x:v>
      </x:c>
      <x:c r="K1003" t="str">
        <x:v>Worked: 1 record(s) | Branch: Thurrock | Role: Operative Skilled | Jobs: 363792D | Customers: Thurrock Warehouse | Hours: 9.0</x:v>
      </x:c>
      <x:c r="L1003" t="str">
        <x:v>Include</x:v>
      </x:c>
    </x:row>
    <x:row r="1004">
      <x:c r="A1004" t="str">
        <x:v>P Whitehead|2026-07-08</x:v>
      </x:c>
      <x:c r="B1004" s="888" t="n">
        <x:v>46211</x:v>
      </x:c>
      <x:c r="C1004" t="str">
        <x:v>P Whitehead</x:v>
      </x:c>
      <x:c r="D1004" t="str">
        <x:v>Permanent</x:v>
      </x:c>
      <x:c r="E1004" t="str">
        <x:v>Thurrock</x:v>
      </x:c>
      <x:c r="F1004" t="str">
        <x:v>Operative Skilled</x:v>
      </x:c>
      <x:c r="G1004" t="str">
        <x:v>363792D</x:v>
      </x:c>
      <x:c r="H1004" t="str">
        <x:v>Thurrock Warehouse</x:v>
      </x:c>
      <x:c r="I1004" s="22" t="n">
        <x:v>9</x:v>
      </x:c>
      <x:c r="J1004" t="str">
        <x:v>Worked</x:v>
      </x:c>
      <x:c r="K1004" t="str">
        <x:v>Worked: 1 record(s) | Branch: Thurrock | Role: Operative Skilled | Jobs: 363792D | Customers: Thurrock Warehouse | Hours: 9.0</x:v>
      </x:c>
      <x:c r="L1004" t="str">
        <x:v>Include</x:v>
      </x:c>
    </x:row>
    <x:row r="1005">
      <x:c r="A1005" t="str">
        <x:v>P Whitehead|2026-07-09</x:v>
      </x:c>
      <x:c r="B1005" s="888" t="n">
        <x:v>46212</x:v>
      </x:c>
      <x:c r="C1005" t="str">
        <x:v>P Whitehead</x:v>
      </x:c>
      <x:c r="D1005" t="str">
        <x:v>Permanent</x:v>
      </x:c>
      <x:c r="E1005" t="str">
        <x:v>Thurrock</x:v>
      </x:c>
      <x:c r="F1005" t="str">
        <x:v>Operative Skilled</x:v>
      </x:c>
      <x:c r="G1005" t="str">
        <x:v>363792D</x:v>
      </x:c>
      <x:c r="H1005" t="str">
        <x:v>Thurrock Warehouse</x:v>
      </x:c>
      <x:c r="I1005" s="22" t="n">
        <x:v>9</x:v>
      </x:c>
      <x:c r="J1005" t="str">
        <x:v>Worked</x:v>
      </x:c>
      <x:c r="K1005" t="str">
        <x:v>Worked: 1 record(s) | Branch: Thurrock | Role: Operative Skilled | Jobs: 363792D | Customers: Thurrock Warehouse | Hours: 9.0</x:v>
      </x:c>
      <x:c r="L1005" t="str">
        <x:v>Include</x:v>
      </x:c>
    </x:row>
    <x:row r="1006">
      <x:c r="A1006" t="str">
        <x:v>P Whitehead|2026-07-13</x:v>
      </x:c>
      <x:c r="B1006" s="888" t="n">
        <x:v>46216</x:v>
      </x:c>
      <x:c r="C1006" t="str">
        <x:v>P Whitehead</x:v>
      </x:c>
      <x:c r="D1006" t="str">
        <x:v>Permanent</x:v>
      </x:c>
      <x:c r="E1006" t="str">
        <x:v>Thurrock</x:v>
      </x:c>
      <x:c r="F1006" t="str">
        <x:v>Operative Skilled</x:v>
      </x:c>
      <x:c r="G1006" t="str">
        <x:v>363792D</x:v>
      </x:c>
      <x:c r="H1006" t="str">
        <x:v>Thurrock Warehouse</x:v>
      </x:c>
      <x:c r="I1006" s="22" t="n">
        <x:v>8.5</x:v>
      </x:c>
      <x:c r="J1006" t="str">
        <x:v>Worked</x:v>
      </x:c>
      <x:c r="K1006" t="str">
        <x:v>Worked: 1 record(s) | Branch: Thurrock | Role: Operative Skilled | Jobs: 363792D | Customers: Thurrock Warehouse | Hours: 8.5</x:v>
      </x:c>
      <x:c r="L1006" t="str">
        <x:v>Include</x:v>
      </x:c>
    </x:row>
    <x:row r="1007">
      <x:c r="A1007" t="str">
        <x:v>P Whitehead|2026-07-15</x:v>
      </x:c>
      <x:c r="B1007" s="888" t="n">
        <x:v>46218</x:v>
      </x:c>
      <x:c r="C1007" t="str">
        <x:v>P Whitehead</x:v>
      </x:c>
      <x:c r="D1007" t="str">
        <x:v>Permanent</x:v>
      </x:c>
      <x:c r="E1007" t="str">
        <x:v>Thurrock</x:v>
      </x:c>
      <x:c r="F1007" t="str">
        <x:v>Operative Skilled</x:v>
      </x:c>
      <x:c r="G1007" t="str">
        <x:v>363792D</x:v>
      </x:c>
      <x:c r="H1007" t="str">
        <x:v>Thurrock Warehouse</x:v>
      </x:c>
      <x:c r="I1007" s="22" t="n">
        <x:v>9</x:v>
      </x:c>
      <x:c r="J1007" t="str">
        <x:v>Worked</x:v>
      </x:c>
      <x:c r="K1007" t="str">
        <x:v>Worked: 1 record(s) | Branch: Thurrock | Role: Operative Skilled | Jobs: 363792D | Customers: Thurrock Warehouse | Hours: 9.0</x:v>
      </x:c>
      <x:c r="L1007" t="str">
        <x:v>Include</x:v>
      </x:c>
    </x:row>
    <x:row r="1008">
      <x:c r="A1008" t="str">
        <x:v>P Whitehead|2026-07-16</x:v>
      </x:c>
      <x:c r="B1008" s="888" t="n">
        <x:v>46219</x:v>
      </x:c>
      <x:c r="C1008" t="str">
        <x:v>P Whitehead</x:v>
      </x:c>
      <x:c r="D1008" t="str">
        <x:v>Permanent</x:v>
      </x:c>
      <x:c r="E1008" t="str">
        <x:v>Thurrock</x:v>
      </x:c>
      <x:c r="F1008" t="str">
        <x:v>Operative Skilled</x:v>
      </x:c>
      <x:c r="G1008" t="str">
        <x:v>363792D</x:v>
      </x:c>
      <x:c r="H1008" t="str">
        <x:v>Thurrock Warehouse</x:v>
      </x:c>
      <x:c r="I1008" s="22" t="n">
        <x:v>9</x:v>
      </x:c>
      <x:c r="J1008" t="str">
        <x:v>Worked</x:v>
      </x:c>
      <x:c r="K1008" t="str">
        <x:v>Worked: 1 record(s) | Branch: Thurrock | Role: Operative Skilled | Jobs: 363792D | Customers: Thurrock Warehouse | Hours: 9.0</x:v>
      </x:c>
      <x:c r="L1008" t="str">
        <x:v>Include</x:v>
      </x:c>
    </x:row>
    <x:row r="1009">
      <x:c r="A1009" t="str">
        <x:v>Paul Barker (C)|2026-07-01</x:v>
      </x:c>
      <x:c r="B1009" s="888" t="n">
        <x:v>46204</x:v>
      </x:c>
      <x:c r="C1009" t="str">
        <x:v>Paul Barker (C)</x:v>
      </x:c>
      <x:c r="D1009" t="str">
        <x:v>Permanent</x:v>
      </x:c>
      <x:c r="E1009" t="str">
        <x:v>Thurrock</x:v>
      </x:c>
      <x:c r="F1009" t="str">
        <x:v>Operative Driver</x:v>
      </x:c>
      <x:c r="G1009" t="str">
        <x:v>401494</x:v>
      </x:c>
      <x:c r="H1009" t="str">
        <x:v>Susquehanna International Group (SIG)</x:v>
      </x:c>
      <x:c r="I1009" s="22" t="n">
        <x:v>9</x:v>
      </x:c>
      <x:c r="J1009" t="str">
        <x:v>Worked</x:v>
      </x:c>
      <x:c r="K1009" t="str">
        <x:v>Worked: 1 record(s) | Branch: Thurrock | Role: Operative Driver | Jobs: 401494 | Customers: Susquehanna International Group (SIG) | Hours: 9.0</x:v>
      </x:c>
      <x:c r="L1009" t="str">
        <x:v>Include</x:v>
      </x:c>
    </x:row>
    <x:row r="1010">
      <x:c r="A1010" t="str">
        <x:v>Paul Barker (C)|2026-07-02</x:v>
      </x:c>
      <x:c r="B1010" s="888" t="n">
        <x:v>46205</x:v>
      </x:c>
      <x:c r="C1010" t="str">
        <x:v>Paul Barker (C)</x:v>
      </x:c>
      <x:c r="D1010" t="str">
        <x:v>Permanent</x:v>
      </x:c>
      <x:c r="E1010" t="str">
        <x:v>Thurrock</x:v>
      </x:c>
      <x:c r="F1010" t="str">
        <x:v>Operative Driver</x:v>
      </x:c>
      <x:c r="G1010" t="str">
        <x:v>401494</x:v>
      </x:c>
      <x:c r="H1010" t="str">
        <x:v>Susquehanna International Group (SIG)</x:v>
      </x:c>
      <x:c r="I1010" s="22" t="n">
        <x:v>7.25</x:v>
      </x:c>
      <x:c r="J1010" t="str">
        <x:v>Worked</x:v>
      </x:c>
      <x:c r="K1010" t="str">
        <x:v>Worked: 1 record(s) | Branch: Thurrock | Role: Operative Driver | Jobs: 401494 | Customers: Susquehanna International Group (SIG) | Hours: 7.2</x:v>
      </x:c>
      <x:c r="L1010" t="str">
        <x:v>Include</x:v>
      </x:c>
    </x:row>
    <x:row r="1011">
      <x:c r="A1011" t="str">
        <x:v>Paul Barker (C)|2026-07-03</x:v>
      </x:c>
      <x:c r="B1011" s="888" t="n">
        <x:v>46206</x:v>
      </x:c>
      <x:c r="C1011" t="str">
        <x:v>Paul Barker (C)</x:v>
      </x:c>
      <x:c r="D1011" t="str">
        <x:v>Permanent</x:v>
      </x:c>
      <x:c r="E1011" t="str">
        <x:v>Thurrock</x:v>
      </x:c>
      <x:c r="F1011" t="str">
        <x:v>Operative Driver</x:v>
      </x:c>
      <x:c r="G1011" t="str">
        <x:v>403033</x:v>
      </x:c>
      <x:c r="H1011" t="str">
        <x:v>Moody's Corporation/JLL</x:v>
      </x:c>
      <x:c r="I1011" s="22" t="n">
        <x:v>6.5</x:v>
      </x:c>
      <x:c r="J1011" t="str">
        <x:v>Worked</x:v>
      </x:c>
      <x:c r="K1011" t="str">
        <x:v>Worked: 1 record(s) | Branch: Thurrock | Role: Operative Driver | Jobs: 403033 | Customers: Moody's Corporation/JLL | Hours: 6.5</x:v>
      </x:c>
      <x:c r="L1011" t="str">
        <x:v>Include</x:v>
      </x:c>
    </x:row>
    <x:row r="1012">
      <x:c r="A1012" t="str">
        <x:v>Paul Barker (C)|2026-07-06</x:v>
      </x:c>
      <x:c r="B1012" s="888" t="n">
        <x:v>46209</x:v>
      </x:c>
      <x:c r="C1012" t="str">
        <x:v>Paul Barker (C)</x:v>
      </x:c>
      <x:c r="D1012" t="str">
        <x:v>Permanent</x:v>
      </x:c>
      <x:c r="E1012" t="str">
        <x:v>Thurrock</x:v>
      </x:c>
      <x:c r="F1012" t="str">
        <x:v>Operative Driver</x:v>
      </x:c>
      <x:c r="G1012" t="str">
        <x:v>402982</x:v>
      </x:c>
      <x:c r="H1012" t="str">
        <x:v>Smith/Ms Cerita</x:v>
      </x:c>
      <x:c r="I1012" s="22" t="n">
        <x:v>9</x:v>
      </x:c>
      <x:c r="J1012" t="str">
        <x:v>Worked</x:v>
      </x:c>
      <x:c r="K1012" t="str">
        <x:v>Worked: 1 record(s) | Branch: Thurrock | Role: Operative Driver | Jobs: 402982 | Customers: Smith/Ms Cerita | Hours: 9.0</x:v>
      </x:c>
      <x:c r="L1012" t="str">
        <x:v>Include</x:v>
      </x:c>
    </x:row>
    <x:row r="1013">
      <x:c r="A1013" t="str">
        <x:v>Paul Barker (C)|2026-07-07</x:v>
      </x:c>
      <x:c r="B1013" s="888" t="n">
        <x:v>46210</x:v>
      </x:c>
      <x:c r="C1013" t="str">
        <x:v>Paul Barker (C)</x:v>
      </x:c>
      <x:c r="D1013" t="str">
        <x:v>Permanent</x:v>
      </x:c>
      <x:c r="E1013" t="str">
        <x:v>Thurrock</x:v>
      </x:c>
      <x:c r="F1013" t="str">
        <x:v>Operative Driver</x:v>
      </x:c>
      <x:c r="G1013" t="str">
        <x:v>403068</x:v>
      </x:c>
      <x:c r="H1013" t="str">
        <x:v>LRE Capital</x:v>
      </x:c>
      <x:c r="I1013" s="22" t="n">
        <x:v>7</x:v>
      </x:c>
      <x:c r="J1013" t="str">
        <x:v>Worked</x:v>
      </x:c>
      <x:c r="K1013" t="str">
        <x:v>Worked: 1 record(s) | Branch: Thurrock | Role: Operative Driver | Jobs: 403068 | Customers: LRE Capital | Hours: 7.0</x:v>
      </x:c>
      <x:c r="L1013" t="str">
        <x:v>Include</x:v>
      </x:c>
    </x:row>
    <x:row r="1014">
      <x:c r="A1014" t="str">
        <x:v>Paul Barker (C)|2026-07-08</x:v>
      </x:c>
      <x:c r="B1014" s="888" t="n">
        <x:v>46211</x:v>
      </x:c>
      <x:c r="C1014" t="str">
        <x:v>Paul Barker (C)</x:v>
      </x:c>
      <x:c r="D1014" t="str">
        <x:v>Permanent</x:v>
      </x:c>
      <x:c r="E1014" t="str">
        <x:v>Thurrock</x:v>
      </x:c>
      <x:c r="F1014" t="str">
        <x:v>Operative Driver</x:v>
      </x:c>
      <x:c r="G1014" t="str">
        <x:v>399620</x:v>
      </x:c>
      <x:c r="H1014" t="str">
        <x:v>Accenture UK Ltd</x:v>
      </x:c>
      <x:c r="I1014" s="22" t="n">
        <x:v>7</x:v>
      </x:c>
      <x:c r="J1014" t="str">
        <x:v>Worked</x:v>
      </x:c>
      <x:c r="K1014" t="str">
        <x:v>Worked: 1 record(s) | Branch: Thurrock | Role: Operative Driver | Jobs: 399620 | Customers: Accenture UK Ltd | Hours: 7.0</x:v>
      </x:c>
      <x:c r="L1014" t="str">
        <x:v>Include</x:v>
      </x:c>
    </x:row>
    <x:row r="1015">
      <x:c r="A1015" t="str">
        <x:v>Paul Barker (C)|2026-07-09</x:v>
      </x:c>
      <x:c r="B1015" s="888" t="n">
        <x:v>46212</x:v>
      </x:c>
      <x:c r="C1015" t="str">
        <x:v>Paul Barker (C)</x:v>
      </x:c>
      <x:c r="D1015" t="str">
        <x:v>Permanent</x:v>
      </x:c>
      <x:c r="E1015" t="str">
        <x:v>Thurrock</x:v>
      </x:c>
      <x:c r="F1015" t="str">
        <x:v>Operative Driver</x:v>
      </x:c>
      <x:c r="G1015" t="str">
        <x:v>402929</x:v>
      </x:c>
      <x:c r="H1015" t="str">
        <x:v>Cadwalader Wickersham &amp; Taft LLP</x:v>
      </x:c>
      <x:c r="I1015" s="22" t="n">
        <x:v>7.5</x:v>
      </x:c>
      <x:c r="J1015" t="str">
        <x:v>Worked</x:v>
      </x:c>
      <x:c r="K1015" t="str">
        <x:v>Worked: 1 record(s) | Branch: Thurrock | Role: Operative Driver | Jobs: 402929 | Customers: Cadwalader Wickersham &amp; Taft LLP | Hours: 7.5</x:v>
      </x:c>
      <x:c r="L1015" t="str">
        <x:v>Include</x:v>
      </x:c>
    </x:row>
    <x:row r="1016">
      <x:c r="A1016" t="str">
        <x:v>Paul Barker (C)|2026-07-13</x:v>
      </x:c>
      <x:c r="B1016" s="888" t="n">
        <x:v>46216</x:v>
      </x:c>
      <x:c r="C1016" t="str">
        <x:v>Paul Barker (C)</x:v>
      </x:c>
      <x:c r="D1016" t="str">
        <x:v>Permanent</x:v>
      </x:c>
      <x:c r="E1016" t="str">
        <x:v>Thurrock</x:v>
      </x:c>
      <x:c r="F1016" t="str">
        <x:v>Operative Driver</x:v>
      </x:c>
      <x:c r="G1016" t="str">
        <x:v>403068</x:v>
      </x:c>
      <x:c r="H1016" t="str">
        <x:v>LRE Capital</x:v>
      </x:c>
      <x:c r="I1016" s="22" t="n">
        <x:v>1</x:v>
      </x:c>
      <x:c r="J1016" t="str">
        <x:v>Worked</x:v>
      </x:c>
      <x:c r="K1016" t="str">
        <x:v>Worked: 1 record(s) | Branch: Thurrock | Role: Operative Driver | Jobs: 403068 | Customers: LRE Capital | Hours: 1.0</x:v>
      </x:c>
      <x:c r="L1016" t="str">
        <x:v>Include</x:v>
      </x:c>
    </x:row>
    <x:row r="1017">
      <x:c r="A1017" t="str">
        <x:v>Paul Barker (C)|2026-07-14</x:v>
      </x:c>
      <x:c r="B1017" s="888" t="n">
        <x:v>46217</x:v>
      </x:c>
      <x:c r="C1017" t="str">
        <x:v>Paul Barker (C)</x:v>
      </x:c>
      <x:c r="D1017" t="str">
        <x:v>Permanent</x:v>
      </x:c>
      <x:c r="E1017" t="str">
        <x:v>Thurrock</x:v>
      </x:c>
      <x:c r="F1017" t="str">
        <x:v>Operative Driver</x:v>
      </x:c>
      <x:c r="G1017" t="str">
        <x:v>400033</x:v>
      </x:c>
      <x:c r="H1017" t="str">
        <x:v>Ministry of Defence</x:v>
      </x:c>
      <x:c r="I1017" s="22" t="n">
        <x:v>7</x:v>
      </x:c>
      <x:c r="J1017" t="str">
        <x:v>Worked</x:v>
      </x:c>
      <x:c r="K1017" t="str">
        <x:v>Worked: 1 record(s) | Branch: Thurrock | Role: Operative Driver | Jobs: 400033 | Customers: Ministry of Defence | Hours: 7.0</x:v>
      </x:c>
      <x:c r="L1017" t="str">
        <x:v>Include</x:v>
      </x:c>
    </x:row>
    <x:row r="1018">
      <x:c r="A1018" t="str">
        <x:v>Paul Barker (C)|2026-07-15</x:v>
      </x:c>
      <x:c r="B1018" s="888" t="n">
        <x:v>46218</x:v>
      </x:c>
      <x:c r="C1018" t="str">
        <x:v>Paul Barker (C)</x:v>
      </x:c>
      <x:c r="D1018" t="str">
        <x:v>Permanent</x:v>
      </x:c>
      <x:c r="E1018" t="str">
        <x:v>Thurrock</x:v>
      </x:c>
      <x:c r="F1018" t="str">
        <x:v>Operative Driver</x:v>
      </x:c>
      <x:c r="G1018" t="str">
        <x:v>400033</x:v>
      </x:c>
      <x:c r="H1018" t="str">
        <x:v>Ministry of Defence</x:v>
      </x:c>
      <x:c r="I1018" s="22" t="n">
        <x:v>8</x:v>
      </x:c>
      <x:c r="J1018" t="str">
        <x:v>Worked</x:v>
      </x:c>
      <x:c r="K1018" t="str">
        <x:v>Worked: 1 record(s) | Branch: Thurrock | Role: Operative Driver | Jobs: 400033 | Customers: Ministry of Defence | Hours: 8.0</x:v>
      </x:c>
      <x:c r="L1018" t="str">
        <x:v>Include</x:v>
      </x:c>
    </x:row>
    <x:row r="1019">
      <x:c r="A1019" t="str">
        <x:v>Paul Horton|2026-07-01</x:v>
      </x:c>
      <x:c r="B1019" s="888" t="n">
        <x:v>46204</x:v>
      </x:c>
      <x:c r="C1019" t="str">
        <x:v>Paul Horton</x:v>
      </x:c>
      <x:c r="D1019" t="str">
        <x:v>Permanent</x:v>
      </x:c>
      <x:c r="E1019" t="str">
        <x:v>Thurrock</x:v>
      </x:c>
      <x:c r="F1019" t="str">
        <x:v>Operative Skilled</x:v>
      </x:c>
      <x:c r="G1019" t="str">
        <x:v>363792D</x:v>
      </x:c>
      <x:c r="H1019" t="str">
        <x:v>Thurrock Warehouse</x:v>
      </x:c>
      <x:c r="I1019" s="22" t="n">
        <x:v>9</x:v>
      </x:c>
      <x:c r="J1019" t="str">
        <x:v>Worked</x:v>
      </x:c>
      <x:c r="K1019" t="str">
        <x:v>Worked: 1 record(s) | Branch: Thurrock | Role: Operative Skilled | Jobs: 363792D | Customers: Thurrock Warehouse | Hours: 9.0</x:v>
      </x:c>
      <x:c r="L1019" t="str">
        <x:v>Include</x:v>
      </x:c>
    </x:row>
    <x:row r="1020">
      <x:c r="A1020" t="str">
        <x:v>Paul Horton|2026-07-02</x:v>
      </x:c>
      <x:c r="B1020" s="888" t="n">
        <x:v>46205</x:v>
      </x:c>
      <x:c r="C1020" t="str">
        <x:v>Paul Horton</x:v>
      </x:c>
      <x:c r="D1020" t="str">
        <x:v>Permanent</x:v>
      </x:c>
      <x:c r="E1020" t="str">
        <x:v>Thurrock</x:v>
      </x:c>
      <x:c r="F1020" t="str">
        <x:v>Operative Skilled</x:v>
      </x:c>
      <x:c r="G1020" t="str">
        <x:v>363792D</x:v>
      </x:c>
      <x:c r="H1020" t="str">
        <x:v>Thurrock Warehouse</x:v>
      </x:c>
      <x:c r="I1020" s="22" t="n">
        <x:v>9</x:v>
      </x:c>
      <x:c r="J1020" t="str">
        <x:v>Worked</x:v>
      </x:c>
      <x:c r="K1020" t="str">
        <x:v>Worked: 1 record(s) | Branch: Thurrock | Role: Operative Skilled | Jobs: 363792D | Customers: Thurrock Warehouse | Hours: 9.0</x:v>
      </x:c>
      <x:c r="L1020" t="str">
        <x:v>Include</x:v>
      </x:c>
    </x:row>
    <x:row r="1021">
      <x:c r="A1021" t="str">
        <x:v>Paul Horton|2026-07-06</x:v>
      </x:c>
      <x:c r="B1021" s="888" t="n">
        <x:v>46209</x:v>
      </x:c>
      <x:c r="C1021" t="str">
        <x:v>Paul Horton</x:v>
      </x:c>
      <x:c r="D1021" t="str">
        <x:v>Permanent</x:v>
      </x:c>
      <x:c r="E1021" t="str">
        <x:v>Thurrock</x:v>
      </x:c>
      <x:c r="F1021" t="str">
        <x:v>Operative Skilled</x:v>
      </x:c>
      <x:c r="G1021" t="str">
        <x:v>363792D</x:v>
      </x:c>
      <x:c r="H1021" t="str">
        <x:v>Thurrock Warehouse</x:v>
      </x:c>
      <x:c r="I1021" s="22" t="n">
        <x:v>9</x:v>
      </x:c>
      <x:c r="J1021" t="str">
        <x:v>Worked</x:v>
      </x:c>
      <x:c r="K1021" t="str">
        <x:v>Worked: 1 record(s) | Branch: Thurrock | Role: Operative Skilled | Jobs: 363792D | Customers: Thurrock Warehouse | Hours: 9.0</x:v>
      </x:c>
      <x:c r="L1021" t="str">
        <x:v>Include</x:v>
      </x:c>
    </x:row>
    <x:row r="1022">
      <x:c r="A1022" t="str">
        <x:v>Paul Horton|2026-07-07</x:v>
      </x:c>
      <x:c r="B1022" s="888" t="n">
        <x:v>46210</x:v>
      </x:c>
      <x:c r="C1022" t="str">
        <x:v>Paul Horton</x:v>
      </x:c>
      <x:c r="D1022" t="str">
        <x:v>Permanent</x:v>
      </x:c>
      <x:c r="E1022" t="str">
        <x:v>Thurrock</x:v>
      </x:c>
      <x:c r="F1022" t="str">
        <x:v>Operative Skilled</x:v>
      </x:c>
      <x:c r="G1022" t="str">
        <x:v>363792D</x:v>
      </x:c>
      <x:c r="H1022" t="str">
        <x:v>Thurrock Warehouse</x:v>
      </x:c>
      <x:c r="I1022" s="22" t="n">
        <x:v>9</x:v>
      </x:c>
      <x:c r="J1022" t="str">
        <x:v>Worked</x:v>
      </x:c>
      <x:c r="K1022" t="str">
        <x:v>Worked: 1 record(s) | Branch: Thurrock | Role: Operative Skilled | Jobs: 363792D | Customers: Thurrock Warehouse | Hours: 9.0</x:v>
      </x:c>
      <x:c r="L1022" t="str">
        <x:v>Include</x:v>
      </x:c>
    </x:row>
    <x:row r="1023">
      <x:c r="A1023" t="str">
        <x:v>Paul Horton|2026-07-08</x:v>
      </x:c>
      <x:c r="B1023" s="888" t="n">
        <x:v>46211</x:v>
      </x:c>
      <x:c r="C1023" t="str">
        <x:v>Paul Horton</x:v>
      </x:c>
      <x:c r="D1023" t="str">
        <x:v>Permanent</x:v>
      </x:c>
      <x:c r="E1023" t="str">
        <x:v>Thurrock</x:v>
      </x:c>
      <x:c r="F1023" t="str">
        <x:v>Operative Skilled</x:v>
      </x:c>
      <x:c r="G1023" t="str">
        <x:v>363792D</x:v>
      </x:c>
      <x:c r="H1023" t="str">
        <x:v>Thurrock Warehouse</x:v>
      </x:c>
      <x:c r="I1023" s="22" t="n">
        <x:v>9</x:v>
      </x:c>
      <x:c r="J1023" t="str">
        <x:v>Worked</x:v>
      </x:c>
      <x:c r="K1023" t="str">
        <x:v>Worked: 1 record(s) | Branch: Thurrock | Role: Operative Skilled | Jobs: 363792D | Customers: Thurrock Warehouse | Hours: 9.0</x:v>
      </x:c>
      <x:c r="L1023" t="str">
        <x:v>Include</x:v>
      </x:c>
    </x:row>
    <x:row r="1024">
      <x:c r="A1024" t="str">
        <x:v>Paul Horton|2026-07-09</x:v>
      </x:c>
      <x:c r="B1024" s="888" t="n">
        <x:v>46212</x:v>
      </x:c>
      <x:c r="C1024" t="str">
        <x:v>Paul Horton</x:v>
      </x:c>
      <x:c r="D1024" t="str">
        <x:v>Permanent</x:v>
      </x:c>
      <x:c r="E1024" t="str">
        <x:v>Thurrock</x:v>
      </x:c>
      <x:c r="F1024" t="str">
        <x:v>Operative Skilled</x:v>
      </x:c>
      <x:c r="G1024" t="str">
        <x:v>363792D</x:v>
      </x:c>
      <x:c r="H1024" t="str">
        <x:v>Thurrock Warehouse</x:v>
      </x:c>
      <x:c r="I1024" s="22" t="n">
        <x:v>9</x:v>
      </x:c>
      <x:c r="J1024" t="str">
        <x:v>Worked</x:v>
      </x:c>
      <x:c r="K1024" t="str">
        <x:v>Worked: 1 record(s) | Branch: Thurrock | Role: Operative Skilled | Jobs: 363792D | Customers: Thurrock Warehouse | Hours: 9.0</x:v>
      </x:c>
      <x:c r="L1024" t="str">
        <x:v>Include</x:v>
      </x:c>
    </x:row>
    <x:row r="1025">
      <x:c r="A1025" t="str">
        <x:v>Paul Horton|2026-07-10</x:v>
      </x:c>
      <x:c r="B1025" s="888" t="n">
        <x:v>46213</x:v>
      </x:c>
      <x:c r="C1025" t="str">
        <x:v>Paul Horton</x:v>
      </x:c>
      <x:c r="D1025" t="str">
        <x:v>Permanent</x:v>
      </x:c>
      <x:c r="E1025" t="str">
        <x:v>Thurrock</x:v>
      </x:c>
      <x:c r="F1025" t="str">
        <x:v>Operative Skilled</x:v>
      </x:c>
      <x:c r="G1025" t="str">
        <x:v>363792D</x:v>
      </x:c>
      <x:c r="H1025" t="str">
        <x:v>Thurrock Warehouse</x:v>
      </x:c>
      <x:c r="I1025" s="22" t="n">
        <x:v>9</x:v>
      </x:c>
      <x:c r="J1025" t="str">
        <x:v>Worked</x:v>
      </x:c>
      <x:c r="K1025" t="str">
        <x:v>Worked: 1 record(s) | Branch: Thurrock | Role: Operative Skilled | Jobs: 363792D | Customers: Thurrock Warehouse | Hours: 9.0</x:v>
      </x:c>
      <x:c r="L1025" t="str">
        <x:v>Include</x:v>
      </x:c>
    </x:row>
    <x:row r="1026">
      <x:c r="A1026" t="str">
        <x:v>Paul Horton|2026-07-13</x:v>
      </x:c>
      <x:c r="B1026" s="888" t="n">
        <x:v>46216</x:v>
      </x:c>
      <x:c r="C1026" t="str">
        <x:v>Paul Horton</x:v>
      </x:c>
      <x:c r="D1026" t="str">
        <x:v>Permanent</x:v>
      </x:c>
      <x:c r="E1026" t="str">
        <x:v>Thurrock</x:v>
      </x:c>
      <x:c r="F1026" t="str">
        <x:v>Operative Skilled</x:v>
      </x:c>
      <x:c r="G1026" t="str">
        <x:v>363792D</x:v>
      </x:c>
      <x:c r="H1026" t="str">
        <x:v>Thurrock Warehouse</x:v>
      </x:c>
      <x:c r="I1026" s="22" t="n">
        <x:v>9</x:v>
      </x:c>
      <x:c r="J1026" t="str">
        <x:v>Worked</x:v>
      </x:c>
      <x:c r="K1026" t="str">
        <x:v>Worked: 1 record(s) | Branch: Thurrock | Role: Operative Skilled | Jobs: 363792D | Customers: Thurrock Warehouse | Hours: 9.0</x:v>
      </x:c>
      <x:c r="L1026" t="str">
        <x:v>Include</x:v>
      </x:c>
    </x:row>
    <x:row r="1027">
      <x:c r="A1027" t="str">
        <x:v>Paul Horton|2026-07-14</x:v>
      </x:c>
      <x:c r="B1027" s="888" t="n">
        <x:v>46217</x:v>
      </x:c>
      <x:c r="C1027" t="str">
        <x:v>Paul Horton</x:v>
      </x:c>
      <x:c r="D1027" t="str">
        <x:v>Permanent</x:v>
      </x:c>
      <x:c r="E1027" t="str">
        <x:v>Thurrock</x:v>
      </x:c>
      <x:c r="F1027" t="str">
        <x:v>Operative Skilled</x:v>
      </x:c>
      <x:c r="G1027" t="str">
        <x:v>363792D</x:v>
      </x:c>
      <x:c r="H1027" t="str">
        <x:v>Thurrock Warehouse</x:v>
      </x:c>
      <x:c r="I1027" s="22" t="n">
        <x:v>9</x:v>
      </x:c>
      <x:c r="J1027" t="str">
        <x:v>Worked</x:v>
      </x:c>
      <x:c r="K1027" t="str">
        <x:v>Worked: 1 record(s) | Branch: Thurrock | Role: Operative Skilled | Jobs: 363792D | Customers: Thurrock Warehouse | Hours: 9.0</x:v>
      </x:c>
      <x:c r="L1027" t="str">
        <x:v>Include</x:v>
      </x:c>
    </x:row>
    <x:row r="1028">
      <x:c r="A1028" t="str">
        <x:v>Paul Horton|2026-07-15</x:v>
      </x:c>
      <x:c r="B1028" s="888" t="n">
        <x:v>46218</x:v>
      </x:c>
      <x:c r="C1028" t="str">
        <x:v>Paul Horton</x:v>
      </x:c>
      <x:c r="D1028" t="str">
        <x:v>Permanent</x:v>
      </x:c>
      <x:c r="E1028" t="str">
        <x:v>Thurrock</x:v>
      </x:c>
      <x:c r="F1028" t="str">
        <x:v>Operative Skilled</x:v>
      </x:c>
      <x:c r="G1028" t="str">
        <x:v>363792D</x:v>
      </x:c>
      <x:c r="H1028" t="str">
        <x:v>Thurrock Warehouse</x:v>
      </x:c>
      <x:c r="I1028" s="22" t="n">
        <x:v>9</x:v>
      </x:c>
      <x:c r="J1028" t="str">
        <x:v>Worked</x:v>
      </x:c>
      <x:c r="K1028" t="str">
        <x:v>Worked: 1 record(s) | Branch: Thurrock | Role: Operative Skilled | Jobs: 363792D | Customers: Thurrock Warehouse | Hours: 9.0</x:v>
      </x:c>
      <x:c r="L1028" t="str">
        <x:v>Include</x:v>
      </x:c>
    </x:row>
    <x:row r="1029">
      <x:c r="A1029" t="str">
        <x:v>Paul Horton|2026-07-16</x:v>
      </x:c>
      <x:c r="B1029" s="888" t="n">
        <x:v>46219</x:v>
      </x:c>
      <x:c r="C1029" t="str">
        <x:v>Paul Horton</x:v>
      </x:c>
      <x:c r="D1029" t="str">
        <x:v>Permanent</x:v>
      </x:c>
      <x:c r="E1029" t="str">
        <x:v>Thurrock</x:v>
      </x:c>
      <x:c r="F1029" t="str">
        <x:v>Operative Skilled</x:v>
      </x:c>
      <x:c r="G1029" t="str">
        <x:v>363792D</x:v>
      </x:c>
      <x:c r="H1029" t="str">
        <x:v>Thurrock Warehouse</x:v>
      </x:c>
      <x:c r="I1029" s="22" t="n">
        <x:v>9</x:v>
      </x:c>
      <x:c r="J1029" t="str">
        <x:v>Worked</x:v>
      </x:c>
      <x:c r="K1029" t="str">
        <x:v>Worked: 1 record(s) | Branch: Thurrock | Role: Operative Skilled | Jobs: 363792D | Customers: Thurrock Warehouse | Hours: 9.0</x:v>
      </x:c>
      <x:c r="L1029" t="str">
        <x:v>Include</x:v>
      </x:c>
    </x:row>
    <x:row r="1030">
      <x:c r="A1030" t="str">
        <x:v>Paul Sibbick|2026-07-01</x:v>
      </x:c>
      <x:c r="B1030" s="888" t="n">
        <x:v>46204</x:v>
      </x:c>
      <x:c r="C1030" t="str">
        <x:v>Paul Sibbick</x:v>
      </x:c>
      <x:c r="D1030" t="str">
        <x:v>Permanent</x:v>
      </x:c>
      <x:c r="E1030" t="str">
        <x:v>Leeds</x:v>
      </x:c>
      <x:c r="F1030" t="str">
        <x:v>Operative Skilled</x:v>
      </x:c>
      <x:c r="G1030" t="str">
        <x:v>399454E</x:v>
      </x:c>
      <x:c r="H1030" t="str">
        <x:v>Restore Harrow Green</x:v>
      </x:c>
      <x:c r="I1030" s="22" t="n">
        <x:v>8</x:v>
      </x:c>
      <x:c r="J1030" t="str">
        <x:v>Worked</x:v>
      </x:c>
      <x:c r="K1030" t="str">
        <x:v>Worked: 1 record(s) | Branch: Leeds | Role: Operative Skilled | Jobs: 399454E | Customers: Restore Harrow Green | Hours: 8.0</x:v>
      </x:c>
      <x:c r="L1030" t="str">
        <x:v>Include</x:v>
      </x:c>
    </x:row>
    <x:row r="1031">
      <x:c r="A1031" t="str">
        <x:v>Paul Sibbick|2026-07-02</x:v>
      </x:c>
      <x:c r="B1031" s="888" t="n">
        <x:v>46205</x:v>
      </x:c>
      <x:c r="C1031" t="str">
        <x:v>Paul Sibbick</x:v>
      </x:c>
      <x:c r="D1031" t="str">
        <x:v>Permanent</x:v>
      </x:c>
      <x:c r="E1031" t="str">
        <x:v>Leeds</x:v>
      </x:c>
      <x:c r="F1031" t="str">
        <x:v>Operative Skilled</x:v>
      </x:c>
      <x:c r="G1031" t="str">
        <x:v>399454E</x:v>
      </x:c>
      <x:c r="H1031" t="str">
        <x:v>Restore Harrow Green</x:v>
      </x:c>
      <x:c r="I1031" s="22" t="n">
        <x:v>8</x:v>
      </x:c>
      <x:c r="J1031" t="str">
        <x:v>Worked</x:v>
      </x:c>
      <x:c r="K1031" t="str">
        <x:v>Worked: 1 record(s) | Branch: Leeds | Role: Operative Skilled | Jobs: 399454E | Customers: Restore Harrow Green | Hours: 8.0</x:v>
      </x:c>
      <x:c r="L1031" t="str">
        <x:v>Include</x:v>
      </x:c>
    </x:row>
    <x:row r="1032">
      <x:c r="A1032" t="str">
        <x:v>Paul Sibbick|2026-07-03</x:v>
      </x:c>
      <x:c r="B1032" s="888" t="n">
        <x:v>46206</x:v>
      </x:c>
      <x:c r="C1032" t="str">
        <x:v>Paul Sibbick</x:v>
      </x:c>
      <x:c r="D1032" t="str">
        <x:v>Permanent</x:v>
      </x:c>
      <x:c r="E1032" t="str">
        <x:v>Leeds</x:v>
      </x:c>
      <x:c r="F1032" t="str">
        <x:v>Operative Skilled</x:v>
      </x:c>
      <x:c r="G1032" t="str">
        <x:v>399454E</x:v>
      </x:c>
      <x:c r="H1032" t="str">
        <x:v>Restore Harrow Green</x:v>
      </x:c>
      <x:c r="I1032" s="22" t="n">
        <x:v>6.25</x:v>
      </x:c>
      <x:c r="J1032" t="str">
        <x:v>Worked</x:v>
      </x:c>
      <x:c r="K1032" t="str">
        <x:v>Worked: 1 record(s) | Branch: Leeds | Role: Operative Skilled | Jobs: 399454E | Customers: Restore Harrow Green | Hours: 6.2</x:v>
      </x:c>
      <x:c r="L1032" t="str">
        <x:v>Include</x:v>
      </x:c>
    </x:row>
    <x:row r="1033">
      <x:c r="A1033" t="str">
        <x:v>Paul Sibbick|2026-07-05</x:v>
      </x:c>
      <x:c r="B1033" s="888" t="n">
        <x:v>46208</x:v>
      </x:c>
      <x:c r="C1033" t="str">
        <x:v>Paul Sibbick</x:v>
      </x:c>
      <x:c r="D1033" t="str">
        <x:v>Permanent</x:v>
      </x:c>
      <x:c r="E1033" t="str">
        <x:v>Leeds</x:v>
      </x:c>
      <x:c r="F1033" t="str">
        <x:v>Operative Porter</x:v>
      </x:c>
      <x:c r="G1033" t="str">
        <x:v>399454F</x:v>
      </x:c>
      <x:c r="H1033" t="str">
        <x:v>Restore Harrow Green</x:v>
      </x:c>
      <x:c r="I1033" s="22" t="n">
        <x:v>8</x:v>
      </x:c>
      <x:c r="J1033" t="str">
        <x:v>Worked</x:v>
      </x:c>
      <x:c r="K1033" t="str">
        <x:v>Worked: 1 record(s) | Branch: Leeds | Role: Operative Porter | Jobs: 399454F | Customers: Restore Harrow Green | Hours: 8.0</x:v>
      </x:c>
      <x:c r="L1033" t="str">
        <x:v>Include</x:v>
      </x:c>
    </x:row>
    <x:row r="1034">
      <x:c r="A1034" t="str">
        <x:v>Paul Sibbick|2026-07-06</x:v>
      </x:c>
      <x:c r="B1034" s="888" t="n">
        <x:v>46209</x:v>
      </x:c>
      <x:c r="C1034" t="str">
        <x:v>Paul Sibbick</x:v>
      </x:c>
      <x:c r="D1034" t="str">
        <x:v>Permanent</x:v>
      </x:c>
      <x:c r="E1034" t="str">
        <x:v>Glasgow, Leeds</x:v>
      </x:c>
      <x:c r="F1034" t="str">
        <x:v>Operative Porter</x:v>
      </x:c>
      <x:c r="G1034" t="str">
        <x:v>392549, 399454F</x:v>
      </x:c>
      <x:c r="H1034" t="str">
        <x:v>NHS GG&amp;C; Restore Harrow Green</x:v>
      </x:c>
      <x:c r="I1034" s="22" t="n">
        <x:v>15.5</x:v>
      </x:c>
      <x:c r="J1034" t="str">
        <x:v>Worked — 2 records</x:v>
      </x:c>
      <x:c r="K1034" t="str">
        <x:v>Worked: 2 record(s) | Branch: Glasgow, Leeds | Role: Operative Porter | Jobs: 392549, 399454F | Customers: NHS GG&amp;C; Restore Harrow Green | Hours: 15.5</x:v>
      </x:c>
      <x:c r="L1034" t="str">
        <x:v>Include</x:v>
      </x:c>
    </x:row>
    <x:row r="1035">
      <x:c r="A1035" t="str">
        <x:v>Paul Sibbick|2026-07-07</x:v>
      </x:c>
      <x:c r="B1035" s="888" t="n">
        <x:v>46210</x:v>
      </x:c>
      <x:c r="C1035" t="str">
        <x:v>Paul Sibbick</x:v>
      </x:c>
      <x:c r="D1035" t="str">
        <x:v>Permanent</x:v>
      </x:c>
      <x:c r="E1035" t="str">
        <x:v>Leeds</x:v>
      </x:c>
      <x:c r="F1035" t="str">
        <x:v>Operative Porter</x:v>
      </x:c>
      <x:c r="G1035" t="str">
        <x:v>399454F</x:v>
      </x:c>
      <x:c r="H1035" t="str">
        <x:v>Restore Harrow Green</x:v>
      </x:c>
      <x:c r="I1035" s="22" t="n">
        <x:v>7</x:v>
      </x:c>
      <x:c r="J1035" t="str">
        <x:v>Worked</x:v>
      </x:c>
      <x:c r="K1035" t="str">
        <x:v>Worked: 1 record(s) | Branch: Leeds | Role: Operative Porter | Jobs: 399454F | Customers: Restore Harrow Green | Hours: 7.0</x:v>
      </x:c>
      <x:c r="L1035" t="str">
        <x:v>Include</x:v>
      </x:c>
    </x:row>
    <x:row r="1036">
      <x:c r="A1036" t="str">
        <x:v>Paul Sibbick|2026-07-08</x:v>
      </x:c>
      <x:c r="B1036" s="888" t="n">
        <x:v>46211</x:v>
      </x:c>
      <x:c r="C1036" t="str">
        <x:v>Paul Sibbick</x:v>
      </x:c>
      <x:c r="D1036" t="str">
        <x:v>Permanent</x:v>
      </x:c>
      <x:c r="E1036" t="str">
        <x:v>Leeds, Manchester</x:v>
      </x:c>
      <x:c r="F1036" t="str">
        <x:v>Operative Porter</x:v>
      </x:c>
      <x:c r="G1036" t="str">
        <x:v>397251, 399454F</x:v>
      </x:c>
      <x:c r="H1036" t="str">
        <x:v>Lancaster University (Leadership Centre); Restore Harrow Green</x:v>
      </x:c>
      <x:c r="I1036" s="22" t="n">
        <x:v>17.75</x:v>
      </x:c>
      <x:c r="J1036" t="str">
        <x:v>Worked — 2 records</x:v>
      </x:c>
      <x:c r="K1036" t="str">
        <x:v>Worked: 2 record(s) | Branch: Leeds, Manchester | Role: Operative Porter | Jobs: 397251, 399454F | Customers: Lancaster University (Leadership Centre); Restore Harrow Green | Hours: 17.8</x:v>
      </x:c>
      <x:c r="L1036" t="str">
        <x:v>Include</x:v>
      </x:c>
    </x:row>
    <x:row r="1037">
      <x:c r="A1037" t="str">
        <x:v>Paul Sibbick|2026-07-09</x:v>
      </x:c>
      <x:c r="B1037" s="888" t="n">
        <x:v>46212</x:v>
      </x:c>
      <x:c r="C1037" t="str">
        <x:v>Paul Sibbick</x:v>
      </x:c>
      <x:c r="D1037" t="str">
        <x:v>Permanent</x:v>
      </x:c>
      <x:c r="E1037" t="str">
        <x:v>Leeds</x:v>
      </x:c>
      <x:c r="F1037" t="str">
        <x:v>Operative Porter</x:v>
      </x:c>
      <x:c r="G1037" t="str">
        <x:v>402822</x:v>
      </x:c>
      <x:c r="H1037" t="str">
        <x:v>EMCOR - OCS FM Ltd</x:v>
      </x:c>
      <x:c r="I1037" s="22" t="n">
        <x:v>6.25</x:v>
      </x:c>
      <x:c r="J1037" t="str">
        <x:v>Worked</x:v>
      </x:c>
      <x:c r="K1037" t="str">
        <x:v>Worked: 1 record(s) | Branch: Leeds | Role: Operative Porter | Jobs: 402822 | Customers: EMCOR - OCS FM Ltd | Hours: 6.2</x:v>
      </x:c>
      <x:c r="L1037" t="str">
        <x:v>Include</x:v>
      </x:c>
    </x:row>
    <x:row r="1038">
      <x:c r="A1038" t="str">
        <x:v>Paul Sibbick|2026-07-10</x:v>
      </x:c>
      <x:c r="B1038" s="888" t="n">
        <x:v>46213</x:v>
      </x:c>
      <x:c r="C1038" t="str">
        <x:v>Paul Sibbick</x:v>
      </x:c>
      <x:c r="D1038" t="str">
        <x:v>Permanent</x:v>
      </x:c>
      <x:c r="E1038" t="str">
        <x:v>Leeds</x:v>
      </x:c>
      <x:c r="F1038" t="str">
        <x:v>Operative Skilled</x:v>
      </x:c>
      <x:c r="G1038" t="str">
        <x:v>402822</x:v>
      </x:c>
      <x:c r="H1038" t="str">
        <x:v>EMCOR - OCS FM Ltd</x:v>
      </x:c>
      <x:c r="I1038" s="22" t="n">
        <x:v>5</x:v>
      </x:c>
      <x:c r="J1038" t="str">
        <x:v>Worked</x:v>
      </x:c>
      <x:c r="K1038" t="str">
        <x:v>Worked: 1 record(s) | Branch: Leeds | Role: Operative Skilled | Jobs: 402822 | Customers: EMCOR - OCS FM Ltd | Hours: 5.0</x:v>
      </x:c>
      <x:c r="L1038" t="str">
        <x:v>Include</x:v>
      </x:c>
    </x:row>
    <x:row r="1039">
      <x:c r="A1039" t="str">
        <x:v>Paul Sibbick|2026-07-11</x:v>
      </x:c>
      <x:c r="B1039" s="888" t="n">
        <x:v>46214</x:v>
      </x:c>
      <x:c r="C1039" t="str">
        <x:v>Paul Sibbick</x:v>
      </x:c>
      <x:c r="D1039" t="str">
        <x:v>Permanent</x:v>
      </x:c>
      <x:c r="E1039" t="str">
        <x:v>Leeds</x:v>
      </x:c>
      <x:c r="F1039" t="str">
        <x:v>Operative Skilled</x:v>
      </x:c>
      <x:c r="G1039" t="str">
        <x:v>402822</x:v>
      </x:c>
      <x:c r="H1039" t="str">
        <x:v>EMCOR - OCS FM Ltd</x:v>
      </x:c>
      <x:c r="I1039" s="22" t="n">
        <x:v>7</x:v>
      </x:c>
      <x:c r="J1039" t="str">
        <x:v>Worked</x:v>
      </x:c>
      <x:c r="K1039" t="str">
        <x:v>Worked: 1 record(s) | Branch: Leeds | Role: Operative Skilled | Jobs: 402822 | Customers: EMCOR - OCS FM Ltd | Hours: 7.0</x:v>
      </x:c>
      <x:c r="L1039" t="str">
        <x:v>Include</x:v>
      </x:c>
    </x:row>
    <x:row r="1040">
      <x:c r="A1040" t="str">
        <x:v>Paul Sibbick|2026-07-12</x:v>
      </x:c>
      <x:c r="B1040" s="888" t="n">
        <x:v>46215</x:v>
      </x:c>
      <x:c r="C1040" t="str">
        <x:v>Paul Sibbick</x:v>
      </x:c>
      <x:c r="D1040" t="str">
        <x:v>Permanent</x:v>
      </x:c>
      <x:c r="E1040" t="str">
        <x:v>Leeds</x:v>
      </x:c>
      <x:c r="F1040" t="str">
        <x:v>Operative Skilled</x:v>
      </x:c>
      <x:c r="G1040" t="str">
        <x:v>402822</x:v>
      </x:c>
      <x:c r="H1040" t="str">
        <x:v>EMCOR - OCS FM Ltd</x:v>
      </x:c>
      <x:c r="I1040" s="22" t="n">
        <x:v>6</x:v>
      </x:c>
      <x:c r="J1040" t="str">
        <x:v>Worked</x:v>
      </x:c>
      <x:c r="K1040" t="str">
        <x:v>Worked: 1 record(s) | Branch: Leeds | Role: Operative Skilled | Jobs: 402822 | Customers: EMCOR - OCS FM Ltd | Hours: 6.0</x:v>
      </x:c>
      <x:c r="L1040" t="str">
        <x:v>Include</x:v>
      </x:c>
    </x:row>
    <x:row r="1041">
      <x:c r="A1041" t="str">
        <x:v>Paul Sibbick|2026-07-13</x:v>
      </x:c>
      <x:c r="B1041" s="888" t="n">
        <x:v>46216</x:v>
      </x:c>
      <x:c r="C1041" t="str">
        <x:v>Paul Sibbick</x:v>
      </x:c>
      <x:c r="D1041" t="str">
        <x:v>Permanent</x:v>
      </x:c>
      <x:c r="E1041" t="str">
        <x:v>Leeds</x:v>
      </x:c>
      <x:c r="F1041" t="str">
        <x:v>Operative Porter</x:v>
      </x:c>
      <x:c r="G1041" t="str">
        <x:v>401883, 401226</x:v>
      </x:c>
      <x:c r="H1041" t="str">
        <x:v>Kirklees Council - Mr Ford; University of Leeds</x:v>
      </x:c>
      <x:c r="I1041" s="22" t="n">
        <x:v>11</x:v>
      </x:c>
      <x:c r="J1041" t="str">
        <x:v>Worked — 2 records</x:v>
      </x:c>
      <x:c r="K1041" t="str">
        <x:v>Worked: 2 record(s) | Branch: Leeds | Role: Operative Porter | Jobs: 401883, 401226 | Customers: Kirklees Council - Mr Ford; University of Leeds | Hours: 11.0</x:v>
      </x:c>
      <x:c r="L1041" t="str">
        <x:v>Include</x:v>
      </x:c>
    </x:row>
    <x:row r="1042">
      <x:c r="A1042" t="str">
        <x:v>Paul Sibbick|2026-07-14</x:v>
      </x:c>
      <x:c r="B1042" s="888" t="n">
        <x:v>46217</x:v>
      </x:c>
      <x:c r="C1042" t="str">
        <x:v>Paul Sibbick</x:v>
      </x:c>
      <x:c r="D1042" t="str">
        <x:v>Permanent</x:v>
      </x:c>
      <x:c r="E1042" t="str">
        <x:v>Leeds</x:v>
      </x:c>
      <x:c r="F1042" t="str">
        <x:v>Operative Porter</x:v>
      </x:c>
      <x:c r="G1042" t="str">
        <x:v>402478</x:v>
      </x:c>
      <x:c r="H1042" t="str">
        <x:v>West Yorkshire Police (Huddersfield)</x:v>
      </x:c>
      <x:c r="I1042" s="22" t="n">
        <x:v>6.5</x:v>
      </x:c>
      <x:c r="J1042" t="str">
        <x:v>Worked</x:v>
      </x:c>
      <x:c r="K1042" t="str">
        <x:v>Worked: 1 record(s) | Branch: Leeds | Role: Operative Porter | Jobs: 402478 | Customers: West Yorkshire Police (Huddersfield) | Hours: 6.5</x:v>
      </x:c>
      <x:c r="L1042" t="str">
        <x:v>Include</x:v>
      </x:c>
    </x:row>
    <x:row r="1043">
      <x:c r="A1043" t="str">
        <x:v>Paul Sibbick|2026-07-15</x:v>
      </x:c>
      <x:c r="B1043" s="888" t="n">
        <x:v>46218</x:v>
      </x:c>
      <x:c r="C1043" t="str">
        <x:v>Paul Sibbick</x:v>
      </x:c>
      <x:c r="D1043" t="str">
        <x:v>Permanent</x:v>
      </x:c>
      <x:c r="E1043" t="str">
        <x:v>Leeds</x:v>
      </x:c>
      <x:c r="F1043" t="str">
        <x:v>Operative Porter, Operative Skilled</x:v>
      </x:c>
      <x:c r="G1043" t="str">
        <x:v>398549</x:v>
      </x:c>
      <x:c r="H1043" t="str">
        <x:v>Wakefield Council - Upton Primary School</x:v>
      </x:c>
      <x:c r="I1043" s="22" t="n">
        <x:v>10.5</x:v>
      </x:c>
      <x:c r="J1043" t="str">
        <x:v>Worked — 2 records</x:v>
      </x:c>
      <x:c r="K1043" t="str">
        <x:v>Worked: 2 record(s) | Branch: Leeds | Role: Operative Porter, Operative Skilled | Jobs: 398549 | Customers: Wakefield Council - Upton Primary School | Hours: 10.5</x:v>
      </x:c>
      <x:c r="L1043" t="str">
        <x:v>Include</x:v>
      </x:c>
    </x:row>
    <x:row r="1044">
      <x:c r="A1044" t="str">
        <x:v>Paul Sibbick|2026-07-16</x:v>
      </x:c>
      <x:c r="B1044" s="888" t="n">
        <x:v>46219</x:v>
      </x:c>
      <x:c r="C1044" t="str">
        <x:v>Paul Sibbick</x:v>
      </x:c>
      <x:c r="D1044" t="str">
        <x:v>Permanent</x:v>
      </x:c>
      <x:c r="E1044" t="str">
        <x:v>Leeds</x:v>
      </x:c>
      <x:c r="F1044" t="str">
        <x:v>Operative Skilled</x:v>
      </x:c>
      <x:c r="G1044" t="str">
        <x:v>398549</x:v>
      </x:c>
      <x:c r="H1044" t="str">
        <x:v>Wakefield Council - Upton Primary School</x:v>
      </x:c>
      <x:c r="I1044" s="22" t="n">
        <x:v>9</x:v>
      </x:c>
      <x:c r="J1044" t="str">
        <x:v>Worked</x:v>
      </x:c>
      <x:c r="K1044" t="str">
        <x:v>Worked: 1 record(s) | Branch: Leeds | Role: Operative Skilled | Jobs: 398549 | Customers: Wakefield Council - Upton Primary School | Hours: 9.0</x:v>
      </x:c>
      <x:c r="L1044" t="str">
        <x:v>Include</x:v>
      </x:c>
    </x:row>
    <x:row r="1045">
      <x:c r="A1045" t="str">
        <x:v>Paul Snowden|2026-07-01</x:v>
      </x:c>
      <x:c r="B1045" s="888" t="n">
        <x:v>46204</x:v>
      </x:c>
      <x:c r="C1045" t="str">
        <x:v>Paul Snowden</x:v>
      </x:c>
      <x:c r="D1045" t="str">
        <x:v>Permanent</x:v>
      </x:c>
      <x:c r="E1045" t="str">
        <x:v>Leeds</x:v>
      </x:c>
      <x:c r="F1045" t="str">
        <x:v>Operative Porter</x:v>
      </x:c>
      <x:c r="G1045" t="str">
        <x:v>399454E</x:v>
      </x:c>
      <x:c r="H1045" t="str">
        <x:v>Restore Harrow Green</x:v>
      </x:c>
      <x:c r="I1045" s="22" t="n">
        <x:v>8</x:v>
      </x:c>
      <x:c r="J1045" t="str">
        <x:v>Worked</x:v>
      </x:c>
      <x:c r="K1045" t="str">
        <x:v>Worked: 1 record(s) | Branch: Leeds | Role: Operative Porter | Jobs: 399454E | Customers: Restore Harrow Green | Hours: 8.0</x:v>
      </x:c>
      <x:c r="L1045" t="str">
        <x:v>Include</x:v>
      </x:c>
    </x:row>
    <x:row r="1046">
      <x:c r="A1046" t="str">
        <x:v>Paul Snowden|2026-07-02</x:v>
      </x:c>
      <x:c r="B1046" s="888" t="n">
        <x:v>46205</x:v>
      </x:c>
      <x:c r="C1046" t="str">
        <x:v>Paul Snowden</x:v>
      </x:c>
      <x:c r="D1046" t="str">
        <x:v>Permanent</x:v>
      </x:c>
      <x:c r="E1046" t="str">
        <x:v>Leeds</x:v>
      </x:c>
      <x:c r="F1046" t="str">
        <x:v>Operative Driver</x:v>
      </x:c>
      <x:c r="G1046" t="str">
        <x:v>401813</x:v>
      </x:c>
      <x:c r="H1046" t="str">
        <x:v>Kirklees Council - Mr Best</x:v>
      </x:c>
      <x:c r="I1046" s="22" t="n">
        <x:v>4.5</x:v>
      </x:c>
      <x:c r="J1046" t="str">
        <x:v>Worked</x:v>
      </x:c>
      <x:c r="K1046" t="str">
        <x:v>Worked: 1 record(s) | Branch: Leeds | Role: Operative Driver | Jobs: 401813 | Customers: Kirklees Council - Mr Best | Hours: 4.5</x:v>
      </x:c>
      <x:c r="L1046" t="str">
        <x:v>Include</x:v>
      </x:c>
    </x:row>
    <x:row r="1047">
      <x:c r="A1047" t="str">
        <x:v>Paul Snowden|2026-07-03</x:v>
      </x:c>
      <x:c r="B1047" s="888" t="n">
        <x:v>46206</x:v>
      </x:c>
      <x:c r="C1047" t="str">
        <x:v>Paul Snowden</x:v>
      </x:c>
      <x:c r="D1047" t="str">
        <x:v>Permanent</x:v>
      </x:c>
      <x:c r="E1047" t="str">
        <x:v>Leeds</x:v>
      </x:c>
      <x:c r="F1047" t="str">
        <x:v>Operative Driver</x:v>
      </x:c>
      <x:c r="G1047" t="str">
        <x:v>402771</x:v>
      </x:c>
      <x:c r="H1047" t="str">
        <x:v>Summer Schools - Kirklees</x:v>
      </x:c>
      <x:c r="I1047" s="22" t="n">
        <x:v>8</x:v>
      </x:c>
      <x:c r="J1047" t="str">
        <x:v>Worked</x:v>
      </x:c>
      <x:c r="K1047" t="str">
        <x:v>Worked: 1 record(s) | Branch: Leeds | Role: Operative Driver | Jobs: 402771 | Customers: Summer Schools - Kirklees | Hours: 8.0</x:v>
      </x:c>
      <x:c r="L1047" t="str">
        <x:v>Include</x:v>
      </x:c>
    </x:row>
    <x:row r="1048">
      <x:c r="A1048" t="str">
        <x:v>Paul Snowden|2026-07-06</x:v>
      </x:c>
      <x:c r="B1048" s="888" t="n">
        <x:v>46209</x:v>
      </x:c>
      <x:c r="C1048" t="str">
        <x:v>Paul Snowden</x:v>
      </x:c>
      <x:c r="D1048" t="str">
        <x:v>Permanent</x:v>
      </x:c>
      <x:c r="E1048" t="str">
        <x:v>Leeds</x:v>
      </x:c>
      <x:c r="F1048" t="str">
        <x:v>Operative Driver</x:v>
      </x:c>
      <x:c r="G1048" t="str">
        <x:v>402771, 401226</x:v>
      </x:c>
      <x:c r="H1048" t="str">
        <x:v>Summer Schools - Kirklees; University of Leeds</x:v>
      </x:c>
      <x:c r="I1048" s="22" t="n">
        <x:v>9</x:v>
      </x:c>
      <x:c r="J1048" t="str">
        <x:v>Worked — 2 records</x:v>
      </x:c>
      <x:c r="K1048" t="str">
        <x:v>Worked: 2 record(s) | Branch: Leeds | Role: Operative Driver | Jobs: 402771, 401226 | Customers: Summer Schools - Kirklees; University of Leeds | Hours: 9.0</x:v>
      </x:c>
      <x:c r="L1048" t="str">
        <x:v>Include</x:v>
      </x:c>
    </x:row>
    <x:row r="1049">
      <x:c r="A1049" t="str">
        <x:v>Paul Snowden|2026-07-07</x:v>
      </x:c>
      <x:c r="B1049" s="888" t="n">
        <x:v>46210</x:v>
      </x:c>
      <x:c r="C1049" t="str">
        <x:v>Paul Snowden</x:v>
      </x:c>
      <x:c r="D1049" t="str">
        <x:v>Permanent</x:v>
      </x:c>
      <x:c r="E1049" t="str">
        <x:v>Leeds</x:v>
      </x:c>
      <x:c r="F1049" t="str">
        <x:v>Operative Driver</x:v>
      </x:c>
      <x:c r="G1049" t="str">
        <x:v>402901</x:v>
      </x:c>
      <x:c r="H1049" t="str">
        <x:v>Kirklees Council - Miss Hanley</x:v>
      </x:c>
      <x:c r="I1049" s="22" t="n">
        <x:v>8.5</x:v>
      </x:c>
      <x:c r="J1049" t="str">
        <x:v>Worked</x:v>
      </x:c>
      <x:c r="K1049" t="str">
        <x:v>Worked: 1 record(s) | Branch: Leeds | Role: Operative Driver | Jobs: 402901 | Customers: Kirklees Council - Miss Hanley | Hours: 8.5</x:v>
      </x:c>
      <x:c r="L1049" t="str">
        <x:v>Include</x:v>
      </x:c>
    </x:row>
    <x:row r="1050">
      <x:c r="A1050" t="str">
        <x:v>Paul Snowden|2026-07-08</x:v>
      </x:c>
      <x:c r="B1050" s="888" t="n">
        <x:v>46211</x:v>
      </x:c>
      <x:c r="C1050" t="str">
        <x:v>Paul Snowden</x:v>
      </x:c>
      <x:c r="D1050" t="str">
        <x:v>Permanent</x:v>
      </x:c>
      <x:c r="E1050" t="str">
        <x:v>Leeds</x:v>
      </x:c>
      <x:c r="F1050" t="str">
        <x:v>Operative Driver</x:v>
      </x:c>
      <x:c r="G1050" t="str">
        <x:v>402723</x:v>
      </x:c>
      <x:c r="H1050" t="str">
        <x:v>Newcastle University</x:v>
      </x:c>
      <x:c r="I1050" s="22" t="n">
        <x:v>11.5</x:v>
      </x:c>
      <x:c r="J1050" t="str">
        <x:v>Worked</x:v>
      </x:c>
      <x:c r="K1050" t="str">
        <x:v>Worked: 1 record(s) | Branch: Leeds | Role: Operative Driver | Jobs: 402723 | Customers: Newcastle University | Hours: 11.5</x:v>
      </x:c>
      <x:c r="L1050" t="str">
        <x:v>Include</x:v>
      </x:c>
    </x:row>
    <x:row r="1051">
      <x:c r="A1051" t="str">
        <x:v>Paul Snowden|2026-07-09</x:v>
      </x:c>
      <x:c r="B1051" s="888" t="n">
        <x:v>46212</x:v>
      </x:c>
      <x:c r="C1051" t="str">
        <x:v>Paul Snowden</x:v>
      </x:c>
      <x:c r="D1051" t="str">
        <x:v>Permanent</x:v>
      </x:c>
      <x:c r="E1051" t="str">
        <x:v>Birmingham</x:v>
      </x:c>
      <x:c r="F1051" t="str">
        <x:v>Operative Driver</x:v>
      </x:c>
      <x:c r="G1051" t="str">
        <x:v>403046</x:v>
      </x:c>
      <x:c r="H1051" t="str">
        <x:v>HSBC - July 2026 Deliveries</x:v>
      </x:c>
      <x:c r="I1051" s="22" t="n">
        <x:v>6.25</x:v>
      </x:c>
      <x:c r="J1051" t="str">
        <x:v>Worked</x:v>
      </x:c>
      <x:c r="K1051" t="str">
        <x:v>Worked: 1 record(s) | Branch: Birmingham | Role: Operative Driver | Jobs: 403046 | Customers: HSBC - July 2026 Deliveries | Hours: 6.2</x:v>
      </x:c>
      <x:c r="L1051" t="str">
        <x:v>Include</x:v>
      </x:c>
    </x:row>
    <x:row r="1052">
      <x:c r="A1052" t="str">
        <x:v>Paul Snowden|2026-07-10</x:v>
      </x:c>
      <x:c r="B1052" s="888" t="n">
        <x:v>46213</x:v>
      </x:c>
      <x:c r="C1052" t="str">
        <x:v>Paul Snowden</x:v>
      </x:c>
      <x:c r="D1052" t="str">
        <x:v>Permanent</x:v>
      </x:c>
      <x:c r="E1052" t="str">
        <x:v>Birmingham</x:v>
      </x:c>
      <x:c r="F1052" t="str">
        <x:v>Operative Driver</x:v>
      </x:c>
      <x:c r="G1052" t="str">
        <x:v>403046</x:v>
      </x:c>
      <x:c r="H1052" t="str">
        <x:v>HSBC - July 2026 Deliveries</x:v>
      </x:c>
      <x:c r="I1052" s="22" t="n">
        <x:v>9.75</x:v>
      </x:c>
      <x:c r="J1052" t="str">
        <x:v>Worked</x:v>
      </x:c>
      <x:c r="K1052" t="str">
        <x:v>Worked: 1 record(s) | Branch: Birmingham | Role: Operative Driver | Jobs: 403046 | Customers: HSBC - July 2026 Deliveries | Hours: 9.8</x:v>
      </x:c>
      <x:c r="L1052" t="str">
        <x:v>Include</x:v>
      </x:c>
    </x:row>
    <x:row r="1053">
      <x:c r="A1053" t="str">
        <x:v>Paul Snowden|2026-07-11</x:v>
      </x:c>
      <x:c r="B1053" s="888" t="n">
        <x:v>46214</x:v>
      </x:c>
      <x:c r="C1053" t="str">
        <x:v>Paul Snowden</x:v>
      </x:c>
      <x:c r="D1053" t="str">
        <x:v>Permanent</x:v>
      </x:c>
      <x:c r="E1053" t="str">
        <x:v>Leeds</x:v>
      </x:c>
      <x:c r="F1053" t="str">
        <x:v>Operative Driver</x:v>
      </x:c>
      <x:c r="G1053" t="str">
        <x:v>402822</x:v>
      </x:c>
      <x:c r="H1053" t="str">
        <x:v>EMCOR - OCS FM Ltd</x:v>
      </x:c>
      <x:c r="I1053" s="22" t="n">
        <x:v>7</x:v>
      </x:c>
      <x:c r="J1053" t="str">
        <x:v>Worked</x:v>
      </x:c>
      <x:c r="K1053" t="str">
        <x:v>Worked: 1 record(s) | Branch: Leeds | Role: Operative Driver | Jobs: 402822 | Customers: EMCOR - OCS FM Ltd | Hours: 7.0</x:v>
      </x:c>
      <x:c r="L1053" t="str">
        <x:v>Include</x:v>
      </x:c>
    </x:row>
    <x:row r="1054">
      <x:c r="A1054" t="str">
        <x:v>Paul Snowden|2026-07-13</x:v>
      </x:c>
      <x:c r="B1054" s="888" t="n">
        <x:v>46216</x:v>
      </x:c>
      <x:c r="C1054" t="str">
        <x:v>Paul Snowden</x:v>
      </x:c>
      <x:c r="D1054" t="str">
        <x:v>Permanent</x:v>
      </x:c>
      <x:c r="E1054" t="str">
        <x:v>Leeds</x:v>
      </x:c>
      <x:c r="F1054" t="str">
        <x:v>Operative Driver</x:v>
      </x:c>
      <x:c r="G1054" t="str">
        <x:v>401883, 401226</x:v>
      </x:c>
      <x:c r="H1054" t="str">
        <x:v>Kirklees Council - Mr Ford; University of Leeds</x:v>
      </x:c>
      <x:c r="I1054" s="22" t="n">
        <x:v>11</x:v>
      </x:c>
      <x:c r="J1054" t="str">
        <x:v>Worked — 2 records</x:v>
      </x:c>
      <x:c r="K1054" t="str">
        <x:v>Worked: 2 record(s) | Branch: Leeds | Role: Operative Driver | Jobs: 401883, 401226 | Customers: Kirklees Council - Mr Ford; University of Leeds | Hours: 11.0</x:v>
      </x:c>
      <x:c r="L1054" t="str">
        <x:v>Include</x:v>
      </x:c>
    </x:row>
    <x:row r="1055">
      <x:c r="A1055" t="str">
        <x:v>Paul Snowden|2026-07-14</x:v>
      </x:c>
      <x:c r="B1055" s="888" t="n">
        <x:v>46217</x:v>
      </x:c>
      <x:c r="C1055" t="str">
        <x:v>Paul Snowden</x:v>
      </x:c>
      <x:c r="D1055" t="str">
        <x:v>Permanent</x:v>
      </x:c>
      <x:c r="E1055" t="str">
        <x:v>Leeds</x:v>
      </x:c>
      <x:c r="F1055" t="str">
        <x:v>Operative Driver</x:v>
      </x:c>
      <x:c r="G1055" t="str">
        <x:v>402478</x:v>
      </x:c>
      <x:c r="H1055" t="str">
        <x:v>West Yorkshire Police (Huddersfield)</x:v>
      </x:c>
      <x:c r="I1055" s="22" t="n">
        <x:v>6.5</x:v>
      </x:c>
      <x:c r="J1055" t="str">
        <x:v>Worked</x:v>
      </x:c>
      <x:c r="K1055" t="str">
        <x:v>Worked: 1 record(s) | Branch: Leeds | Role: Operative Driver | Jobs: 402478 | Customers: West Yorkshire Police (Huddersfield) | Hours: 6.5</x:v>
      </x:c>
      <x:c r="L1055" t="str">
        <x:v>Include</x:v>
      </x:c>
    </x:row>
    <x:row r="1056">
      <x:c r="A1056" t="str">
        <x:v>Paul Snowden|2026-07-15</x:v>
      </x:c>
      <x:c r="B1056" s="888" t="n">
        <x:v>46218</x:v>
      </x:c>
      <x:c r="C1056" t="str">
        <x:v>Paul Snowden</x:v>
      </x:c>
      <x:c r="D1056" t="str">
        <x:v>Permanent</x:v>
      </x:c>
      <x:c r="E1056" t="str">
        <x:v>Leeds</x:v>
      </x:c>
      <x:c r="F1056" t="str">
        <x:v>Operative Porter</x:v>
      </x:c>
      <x:c r="G1056" t="str">
        <x:v>398549</x:v>
      </x:c>
      <x:c r="H1056" t="str">
        <x:v>Wakefield Council - Upton Primary School</x:v>
      </x:c>
      <x:c r="I1056" s="22" t="n">
        <x:v>8</x:v>
      </x:c>
      <x:c r="J1056" t="str">
        <x:v>Worked</x:v>
      </x:c>
      <x:c r="K1056" t="str">
        <x:v>Worked: 1 record(s) | Branch: Leeds | Role: Operative Porter | Jobs: 398549 | Customers: Wakefield Council - Upton Primary School | Hours: 8.0</x:v>
      </x:c>
      <x:c r="L1056" t="str">
        <x:v>Include</x:v>
      </x:c>
    </x:row>
    <x:row r="1057">
      <x:c r="A1057" t="str">
        <x:v>Paul Snowden|2026-07-16</x:v>
      </x:c>
      <x:c r="B1057" s="888" t="n">
        <x:v>46219</x:v>
      </x:c>
      <x:c r="C1057" t="str">
        <x:v>Paul Snowden</x:v>
      </x:c>
      <x:c r="D1057" t="str">
        <x:v>Permanent</x:v>
      </x:c>
      <x:c r="E1057" t="str">
        <x:v>Leeds</x:v>
      </x:c>
      <x:c r="F1057" t="str">
        <x:v>Operative Driver</x:v>
      </x:c>
      <x:c r="G1057" t="str">
        <x:v>398549</x:v>
      </x:c>
      <x:c r="H1057" t="str">
        <x:v>Wakefield Council - Upton Primary School</x:v>
      </x:c>
      <x:c r="I1057" s="22" t="n">
        <x:v>9</x:v>
      </x:c>
      <x:c r="J1057" t="str">
        <x:v>Worked</x:v>
      </x:c>
      <x:c r="K1057" t="str">
        <x:v>Worked: 1 record(s) | Branch: Leeds | Role: Operative Driver | Jobs: 398549 | Customers: Wakefield Council - Upton Primary School | Hours: 9.0</x:v>
      </x:c>
      <x:c r="L1057" t="str">
        <x:v>Include</x:v>
      </x:c>
    </x:row>
    <x:row r="1058">
      <x:c r="A1058" t="str">
        <x:v>Peter Buckley|2026-07-01</x:v>
      </x:c>
      <x:c r="B1058" s="888" t="n">
        <x:v>46204</x:v>
      </x:c>
      <x:c r="C1058" t="str">
        <x:v>Peter Buckley</x:v>
      </x:c>
      <x:c r="D1058" t="str">
        <x:v>Permanent</x:v>
      </x:c>
      <x:c r="E1058" t="str">
        <x:v>Birmingham</x:v>
      </x:c>
      <x:c r="F1058" t="str">
        <x:v>Operative Porter</x:v>
      </x:c>
      <x:c r="G1058" t="str">
        <x:v>402403</x:v>
      </x:c>
      <x:c r="H1058" t="str">
        <x:v>Worcester Health &amp; Care NHS Trust</x:v>
      </x:c>
      <x:c r="I1058" s="22" t="n">
        <x:v>8</x:v>
      </x:c>
      <x:c r="J1058" t="str">
        <x:v>Worked</x:v>
      </x:c>
      <x:c r="K1058" t="str">
        <x:v>Worked: 1 record(s) | Branch: Birmingham | Role: Operative Porter | Jobs: 402403 | Customers: Worcester Health &amp; Care NHS Trust | Hours: 8.0</x:v>
      </x:c>
      <x:c r="L1058" t="str">
        <x:v>Include</x:v>
      </x:c>
    </x:row>
    <x:row r="1059">
      <x:c r="A1059" t="str">
        <x:v>Peter Buckley|2026-07-02</x:v>
      </x:c>
      <x:c r="B1059" s="888" t="n">
        <x:v>46205</x:v>
      </x:c>
      <x:c r="C1059" t="str">
        <x:v>Peter Buckley</x:v>
      </x:c>
      <x:c r="D1059" t="str">
        <x:v>Permanent</x:v>
      </x:c>
      <x:c r="E1059" t="str">
        <x:v>Birmingham</x:v>
      </x:c>
      <x:c r="F1059" t="str">
        <x:v>Operative Porter, Operative Skilled</x:v>
      </x:c>
      <x:c r="G1059" t="str">
        <x:v>401354, 402939</x:v>
      </x:c>
      <x:c r="H1059" t="str">
        <x:v>Juno Genetics Ltd; University Hospitals of Leicester NHS Trust</x:v>
      </x:c>
      <x:c r="I1059" s="22" t="n">
        <x:v>9</x:v>
      </x:c>
      <x:c r="J1059" t="str">
        <x:v>Worked — 2 records</x:v>
      </x:c>
      <x:c r="K1059" t="str">
        <x:v>Worked: 2 record(s) | Branch: Birmingham | Role: Operative Porter, Operative Skilled | Jobs: 401354, 402939 | Customers: Juno Genetics Ltd; University Hospitals of Leicester NHS Trust | Hours: 9.0</x:v>
      </x:c>
      <x:c r="L1059" t="str">
        <x:v>Include</x:v>
      </x:c>
    </x:row>
    <x:row r="1060">
      <x:c r="A1060" t="str">
        <x:v>Peter Buckley|2026-07-03</x:v>
      </x:c>
      <x:c r="B1060" s="888" t="n">
        <x:v>46206</x:v>
      </x:c>
      <x:c r="C1060" t="str">
        <x:v>Peter Buckley</x:v>
      </x:c>
      <x:c r="D1060" t="str">
        <x:v>Permanent</x:v>
      </x:c>
      <x:c r="E1060" t="str">
        <x:v>Birmingham</x:v>
      </x:c>
      <x:c r="F1060" t="str">
        <x:v>Operative Skilled</x:v>
      </x:c>
      <x:c r="G1060" t="str">
        <x:v>401084</x:v>
      </x:c>
      <x:c r="H1060" t="str">
        <x:v>Total System Services Processing Europe Ltd</x:v>
      </x:c>
      <x:c r="I1060" s="22" t="n">
        <x:v>9</x:v>
      </x:c>
      <x:c r="J1060" t="str">
        <x:v>Worked</x:v>
      </x:c>
      <x:c r="K1060" t="str">
        <x:v>Worked: 1 record(s) | Branch: Birmingham | Role: Operative Skilled | Jobs: 401084 | Customers: Total System Services Processing Europe Ltd | Hours: 9.0</x:v>
      </x:c>
      <x:c r="L1060" t="str">
        <x:v>Include</x:v>
      </x:c>
    </x:row>
    <x:row r="1061">
      <x:c r="A1061" t="str">
        <x:v>Peter Buckley|2026-07-06</x:v>
      </x:c>
      <x:c r="B1061" s="888" t="n">
        <x:v>46209</x:v>
      </x:c>
      <x:c r="C1061" t="str">
        <x:v>Peter Buckley</x:v>
      </x:c>
      <x:c r="D1061" t="str">
        <x:v>Permanent</x:v>
      </x:c>
      <x:c r="E1061" t="str">
        <x:v>Birmingham</x:v>
      </x:c>
      <x:c r="F1061" t="str">
        <x:v>Operative Skilled</x:v>
      </x:c>
      <x:c r="G1061" t="str">
        <x:v>402727</x:v>
      </x:c>
      <x:c r="H1061" t="str">
        <x:v>Midland Heart Limited</x:v>
      </x:c>
      <x:c r="I1061" s="22" t="n">
        <x:v>8.25</x:v>
      </x:c>
      <x:c r="J1061" t="str">
        <x:v>Worked</x:v>
      </x:c>
      <x:c r="K1061" t="str">
        <x:v>Worked: 1 record(s) | Branch: Birmingham | Role: Operative Skilled | Jobs: 402727 | Customers: Midland Heart Limited | Hours: 8.2</x:v>
      </x:c>
      <x:c r="L1061" t="str">
        <x:v>Include</x:v>
      </x:c>
    </x:row>
    <x:row r="1062">
      <x:c r="A1062" t="str">
        <x:v>Peter Buckley|2026-07-07</x:v>
      </x:c>
      <x:c r="B1062" s="888" t="n">
        <x:v>46210</x:v>
      </x:c>
      <x:c r="C1062" t="str">
        <x:v>Peter Buckley</x:v>
      </x:c>
      <x:c r="D1062" t="str">
        <x:v>Permanent</x:v>
      </x:c>
      <x:c r="E1062" t="str">
        <x:v>Birmingham, Oxford</x:v>
      </x:c>
      <x:c r="F1062" t="str">
        <x:v>Operative Skilled</x:v>
      </x:c>
      <x:c r="G1062" t="str">
        <x:v>401554, 386884X</x:v>
      </x:c>
      <x:c r="H1062" t="str">
        <x:v>CPM/Omnicom; Harrow Green</x:v>
      </x:c>
      <x:c r="I1062" s="22" t="n">
        <x:v>20.5</x:v>
      </x:c>
      <x:c r="J1062" t="str">
        <x:v>Worked — 2 records</x:v>
      </x:c>
      <x:c r="K1062" t="str">
        <x:v>Worked: 2 record(s) | Branch: Birmingham, Oxford | Role: Operative Skilled | Jobs: 401554, 386884X | Customers: CPM/Omnicom; Harrow Green | Hours: 20.5</x:v>
      </x:c>
      <x:c r="L1062" t="str">
        <x:v>Include</x:v>
      </x:c>
    </x:row>
    <x:row r="1063">
      <x:c r="A1063" t="str">
        <x:v>Peter Buckley|2026-07-08</x:v>
      </x:c>
      <x:c r="B1063" s="888" t="n">
        <x:v>46211</x:v>
      </x:c>
      <x:c r="C1063" t="str">
        <x:v>Peter Buckley</x:v>
      </x:c>
      <x:c r="D1063" t="str">
        <x:v>Permanent</x:v>
      </x:c>
      <x:c r="E1063" t="str">
        <x:v>Birmingham</x:v>
      </x:c>
      <x:c r="F1063" t="str">
        <x:v>Operative Skilled</x:v>
      </x:c>
      <x:c r="G1063" t="str">
        <x:v>401198</x:v>
      </x:c>
      <x:c r="H1063" t="str">
        <x:v>The Open University</x:v>
      </x:c>
      <x:c r="I1063" s="22" t="n">
        <x:v>9</x:v>
      </x:c>
      <x:c r="J1063" t="str">
        <x:v>Worked</x:v>
      </x:c>
      <x:c r="K1063" t="str">
        <x:v>Worked: 1 record(s) | Branch: Birmingham | Role: Operative Skilled | Jobs: 401198 | Customers: The Open University | Hours: 9.0</x:v>
      </x:c>
      <x:c r="L1063" t="str">
        <x:v>Include</x:v>
      </x:c>
    </x:row>
    <x:row r="1064">
      <x:c r="A1064" t="str">
        <x:v>Peter Buckley|2026-07-09</x:v>
      </x:c>
      <x:c r="B1064" s="888" t="n">
        <x:v>46212</x:v>
      </x:c>
      <x:c r="C1064" t="str">
        <x:v>Peter Buckley</x:v>
      </x:c>
      <x:c r="D1064" t="str">
        <x:v>Permanent</x:v>
      </x:c>
      <x:c r="E1064" t="str">
        <x:v>Birmingham</x:v>
      </x:c>
      <x:c r="F1064" t="str">
        <x:v>Operative Skilled</x:v>
      </x:c>
      <x:c r="G1064" t="str">
        <x:v>401198</x:v>
      </x:c>
      <x:c r="H1064" t="str">
        <x:v>The Open University</x:v>
      </x:c>
      <x:c r="I1064" s="22" t="n">
        <x:v>9</x:v>
      </x:c>
      <x:c r="J1064" t="str">
        <x:v>Worked</x:v>
      </x:c>
      <x:c r="K1064" t="str">
        <x:v>Worked: 1 record(s) | Branch: Birmingham | Role: Operative Skilled | Jobs: 401198 | Customers: The Open University | Hours: 9.0</x:v>
      </x:c>
      <x:c r="L1064" t="str">
        <x:v>Include</x:v>
      </x:c>
    </x:row>
    <x:row r="1065">
      <x:c r="A1065" t="str">
        <x:v>Peter Buckley|2026-07-10</x:v>
      </x:c>
      <x:c r="B1065" s="888" t="n">
        <x:v>46213</x:v>
      </x:c>
      <x:c r="C1065" t="str">
        <x:v>Peter Buckley</x:v>
      </x:c>
      <x:c r="D1065" t="str">
        <x:v>Permanent</x:v>
      </x:c>
      <x:c r="E1065" t="str">
        <x:v>Birmingham</x:v>
      </x:c>
      <x:c r="F1065" t="str">
        <x:v>Operative Skilled</x:v>
      </x:c>
      <x:c r="G1065" t="str">
        <x:v>402994</x:v>
      </x:c>
      <x:c r="H1065" t="str">
        <x:v>Canal &amp; River Trust</x:v>
      </x:c>
      <x:c r="I1065" s="22" t="n">
        <x:v>7.5</x:v>
      </x:c>
      <x:c r="J1065" t="str">
        <x:v>Worked</x:v>
      </x:c>
      <x:c r="K1065" t="str">
        <x:v>Worked: 1 record(s) | Branch: Birmingham | Role: Operative Skilled | Jobs: 402994 | Customers: Canal &amp; River Trust | Hours: 7.5</x:v>
      </x:c>
      <x:c r="L1065" t="str">
        <x:v>Include</x:v>
      </x:c>
    </x:row>
    <x:row r="1066">
      <x:c r="A1066" t="str">
        <x:v>Peter Buckley|2026-07-13</x:v>
      </x:c>
      <x:c r="B1066" s="888" t="n">
        <x:v>46216</x:v>
      </x:c>
      <x:c r="C1066" t="str">
        <x:v>Peter Buckley</x:v>
      </x:c>
      <x:c r="D1066" t="str">
        <x:v>Permanent</x:v>
      </x:c>
      <x:c r="E1066" t="str">
        <x:v>Birmingham</x:v>
      </x:c>
      <x:c r="F1066" t="str">
        <x:v>Operative Skilled</x:v>
      </x:c>
      <x:c r="G1066" t="str">
        <x:v>402994</x:v>
      </x:c>
      <x:c r="H1066" t="str">
        <x:v>Canal &amp; River Trust</x:v>
      </x:c>
      <x:c r="I1066" s="22" t="n">
        <x:v>6.75</x:v>
      </x:c>
      <x:c r="J1066" t="str">
        <x:v>Worked</x:v>
      </x:c>
      <x:c r="K1066" t="str">
        <x:v>Worked: 1 record(s) | Branch: Birmingham | Role: Operative Skilled | Jobs: 402994 | Customers: Canal &amp; River Trust | Hours: 6.8</x:v>
      </x:c>
      <x:c r="L1066" t="str">
        <x:v>Include</x:v>
      </x:c>
    </x:row>
    <x:row r="1067">
      <x:c r="A1067" t="str">
        <x:v>Peter Buckley|2026-07-14</x:v>
      </x:c>
      <x:c r="B1067" s="888" t="n">
        <x:v>46217</x:v>
      </x:c>
      <x:c r="C1067" t="str">
        <x:v>Peter Buckley</x:v>
      </x:c>
      <x:c r="D1067" t="str">
        <x:v>Permanent</x:v>
      </x:c>
      <x:c r="E1067" t="str">
        <x:v>Birmingham</x:v>
      </x:c>
      <x:c r="F1067" t="str">
        <x:v>Operative Skilled</x:v>
      </x:c>
      <x:c r="G1067" t="str">
        <x:v>389259</x:v>
      </x:c>
      <x:c r="H1067" t="str">
        <x:v>Buxton Museum and Art Gallery</x:v>
      </x:c>
      <x:c r="I1067" s="22" t="n">
        <x:v>7</x:v>
      </x:c>
      <x:c r="J1067" t="str">
        <x:v>Worked</x:v>
      </x:c>
      <x:c r="K1067" t="str">
        <x:v>Worked: 1 record(s) | Branch: Birmingham | Role: Operative Skilled | Jobs: 389259 | Customers: Buxton Museum and Art Gallery | Hours: 7.0</x:v>
      </x:c>
      <x:c r="L1067" t="str">
        <x:v>Include</x:v>
      </x:c>
    </x:row>
    <x:row r="1068">
      <x:c r="A1068" t="str">
        <x:v>Peter Buckley|2026-07-15</x:v>
      </x:c>
      <x:c r="B1068" s="888" t="n">
        <x:v>46218</x:v>
      </x:c>
      <x:c r="C1068" t="str">
        <x:v>Peter Buckley</x:v>
      </x:c>
      <x:c r="D1068" t="str">
        <x:v>Permanent</x:v>
      </x:c>
      <x:c r="E1068" t="str">
        <x:v>Birmingham</x:v>
      </x:c>
      <x:c r="F1068" t="str">
        <x:v>Operative Skilled</x:v>
      </x:c>
      <x:c r="G1068" t="str">
        <x:v>389259</x:v>
      </x:c>
      <x:c r="H1068" t="str">
        <x:v>Buxton Museum and Art Gallery</x:v>
      </x:c>
      <x:c r="I1068" s="22" t="n">
        <x:v>8</x:v>
      </x:c>
      <x:c r="J1068" t="str">
        <x:v>Worked</x:v>
      </x:c>
      <x:c r="K1068" t="str">
        <x:v>Worked: 1 record(s) | Branch: Birmingham | Role: Operative Skilled | Jobs: 389259 | Customers: Buxton Museum and Art Gallery | Hours: 8.0</x:v>
      </x:c>
      <x:c r="L1068" t="str">
        <x:v>Include</x:v>
      </x:c>
    </x:row>
    <x:row r="1069">
      <x:c r="A1069" t="str">
        <x:v>Peter Buckley|2026-07-16</x:v>
      </x:c>
      <x:c r="B1069" s="888" t="n">
        <x:v>46219</x:v>
      </x:c>
      <x:c r="C1069" t="str">
        <x:v>Peter Buckley</x:v>
      </x:c>
      <x:c r="D1069" t="str">
        <x:v>Permanent</x:v>
      </x:c>
      <x:c r="E1069" t="str">
        <x:v>Birmingham</x:v>
      </x:c>
      <x:c r="F1069" t="str">
        <x:v>Operative Skilled</x:v>
      </x:c>
      <x:c r="G1069" t="str">
        <x:v>389259</x:v>
      </x:c>
      <x:c r="H1069" t="str">
        <x:v>Buxton Museum and Art Gallery</x:v>
      </x:c>
      <x:c r="I1069" s="22" t="n">
        <x:v>5.5</x:v>
      </x:c>
      <x:c r="J1069" t="str">
        <x:v>Worked</x:v>
      </x:c>
      <x:c r="K1069" t="str">
        <x:v>Worked: 1 record(s) | Branch: Birmingham | Role: Operative Skilled | Jobs: 389259 | Customers: Buxton Museum and Art Gallery | Hours: 5.5</x:v>
      </x:c>
      <x:c r="L1069" t="str">
        <x:v>Include</x:v>
      </x:c>
    </x:row>
    <x:row r="1070">
      <x:c r="A1070" t="str">
        <x:v>R Chohan (B)|2026-07-01</x:v>
      </x:c>
      <x:c r="B1070" s="888" t="n">
        <x:v>46204</x:v>
      </x:c>
      <x:c r="C1070" t="str">
        <x:v>R Chohan (B)</x:v>
      </x:c>
      <x:c r="D1070" t="str">
        <x:v>Permanent</x:v>
      </x:c>
      <x:c r="E1070" t="str">
        <x:v>Thurrock</x:v>
      </x:c>
      <x:c r="F1070" t="str">
        <x:v>Operative Skilled</x:v>
      </x:c>
      <x:c r="G1070" t="str">
        <x:v>403132</x:v>
      </x:c>
      <x:c r="H1070" t="str">
        <x:v>AlixPartners LLP</x:v>
      </x:c>
      <x:c r="I1070" s="22" t="n">
        <x:v>8</x:v>
      </x:c>
      <x:c r="J1070" t="str">
        <x:v>Worked</x:v>
      </x:c>
      <x:c r="K1070" t="str">
        <x:v>Worked: 1 record(s) | Branch: Thurrock | Role: Operative Skilled | Jobs: 403132 | Customers: AlixPartners LLP | Hours: 8.0</x:v>
      </x:c>
      <x:c r="L1070" t="str">
        <x:v>Include</x:v>
      </x:c>
    </x:row>
    <x:row r="1071">
      <x:c r="A1071" t="str">
        <x:v>R Chohan (B)|2026-07-02</x:v>
      </x:c>
      <x:c r="B1071" s="888" t="n">
        <x:v>46205</x:v>
      </x:c>
      <x:c r="C1071" t="str">
        <x:v>R Chohan (B)</x:v>
      </x:c>
      <x:c r="D1071" t="str">
        <x:v>Permanent</x:v>
      </x:c>
      <x:c r="E1071" t="str">
        <x:v>Thurrock</x:v>
      </x:c>
      <x:c r="F1071" t="str">
        <x:v>Operative Skilled</x:v>
      </x:c>
      <x:c r="G1071" t="str">
        <x:v>402287</x:v>
      </x:c>
      <x:c r="H1071" t="str">
        <x:v>Accenture UK Ltd</x:v>
      </x:c>
      <x:c r="I1071" s="22" t="n">
        <x:v>11.5</x:v>
      </x:c>
      <x:c r="J1071" t="str">
        <x:v>Worked</x:v>
      </x:c>
      <x:c r="K1071" t="str">
        <x:v>Worked: 1 record(s) | Branch: Thurrock | Role: Operative Skilled | Jobs: 402287 | Customers: Accenture UK Ltd | Hours: 11.5</x:v>
      </x:c>
      <x:c r="L1071" t="str">
        <x:v>Include</x:v>
      </x:c>
    </x:row>
    <x:row r="1072">
      <x:c r="A1072" t="str">
        <x:v>R Chohan (B)|2026-07-03</x:v>
      </x:c>
      <x:c r="B1072" s="888" t="n">
        <x:v>46206</x:v>
      </x:c>
      <x:c r="C1072" t="str">
        <x:v>R Chohan (B)</x:v>
      </x:c>
      <x:c r="D1072" t="str">
        <x:v>Permanent</x:v>
      </x:c>
      <x:c r="E1072" t="str">
        <x:v>Thurrock</x:v>
      </x:c>
      <x:c r="F1072" t="str">
        <x:v>Operative Skilled</x:v>
      </x:c>
      <x:c r="G1072" t="str">
        <x:v>402287</x:v>
      </x:c>
      <x:c r="H1072" t="str">
        <x:v>Accenture UK Ltd</x:v>
      </x:c>
      <x:c r="I1072" s="22" t="n">
        <x:v>8.5</x:v>
      </x:c>
      <x:c r="J1072" t="str">
        <x:v>Worked</x:v>
      </x:c>
      <x:c r="K1072" t="str">
        <x:v>Worked: 1 record(s) | Branch: Thurrock | Role: Operative Skilled | Jobs: 402287 | Customers: Accenture UK Ltd | Hours: 8.5</x:v>
      </x:c>
      <x:c r="L1072" t="str">
        <x:v>Include</x:v>
      </x:c>
    </x:row>
    <x:row r="1073">
      <x:c r="A1073" t="str">
        <x:v>R Chohan (B)|2026-07-04</x:v>
      </x:c>
      <x:c r="B1073" s="888" t="n">
        <x:v>46207</x:v>
      </x:c>
      <x:c r="C1073" t="str">
        <x:v>R Chohan (B)</x:v>
      </x:c>
      <x:c r="D1073" t="str">
        <x:v>Permanent</x:v>
      </x:c>
      <x:c r="E1073" t="str">
        <x:v>Thurrock</x:v>
      </x:c>
      <x:c r="F1073" t="str">
        <x:v>Operative Skilled</x:v>
      </x:c>
      <x:c r="G1073" t="str">
        <x:v>402287</x:v>
      </x:c>
      <x:c r="H1073" t="str">
        <x:v>Accenture UK Ltd</x:v>
      </x:c>
      <x:c r="I1073" s="22" t="n">
        <x:v>8.5</x:v>
      </x:c>
      <x:c r="J1073" t="str">
        <x:v>Worked</x:v>
      </x:c>
      <x:c r="K1073" t="str">
        <x:v>Worked: 1 record(s) | Branch: Thurrock | Role: Operative Skilled | Jobs: 402287 | Customers: Accenture UK Ltd | Hours: 8.5</x:v>
      </x:c>
      <x:c r="L1073" t="str">
        <x:v>Include</x:v>
      </x:c>
    </x:row>
    <x:row r="1074">
      <x:c r="A1074" t="str">
        <x:v>R Chohan (B)|2026-07-05</x:v>
      </x:c>
      <x:c r="B1074" s="888" t="n">
        <x:v>46208</x:v>
      </x:c>
      <x:c r="C1074" t="str">
        <x:v>R Chohan (B)</x:v>
      </x:c>
      <x:c r="D1074" t="str">
        <x:v>Permanent</x:v>
      </x:c>
      <x:c r="E1074" t="str">
        <x:v>Thurrock</x:v>
      </x:c>
      <x:c r="F1074" t="str">
        <x:v>Operative Skilled</x:v>
      </x:c>
      <x:c r="G1074" t="str">
        <x:v>402287</x:v>
      </x:c>
      <x:c r="H1074" t="str">
        <x:v>Accenture UK Ltd</x:v>
      </x:c>
      <x:c r="I1074" s="22" t="n">
        <x:v>8.5</x:v>
      </x:c>
      <x:c r="J1074" t="str">
        <x:v>Worked</x:v>
      </x:c>
      <x:c r="K1074" t="str">
        <x:v>Worked: 1 record(s) | Branch: Thurrock | Role: Operative Skilled | Jobs: 402287 | Customers: Accenture UK Ltd | Hours: 8.5</x:v>
      </x:c>
      <x:c r="L1074" t="str">
        <x:v>Include</x:v>
      </x:c>
    </x:row>
    <x:row r="1075">
      <x:c r="A1075" t="str">
        <x:v>R Chohan (B)|2026-07-06</x:v>
      </x:c>
      <x:c r="B1075" s="888" t="n">
        <x:v>46209</x:v>
      </x:c>
      <x:c r="C1075" t="str">
        <x:v>R Chohan (B)</x:v>
      </x:c>
      <x:c r="D1075" t="str">
        <x:v>Permanent</x:v>
      </x:c>
      <x:c r="E1075" t="str">
        <x:v>Thurrock</x:v>
      </x:c>
      <x:c r="F1075" t="str">
        <x:v>Operative Skilled</x:v>
      </x:c>
      <x:c r="G1075" t="str">
        <x:v>402287</x:v>
      </x:c>
      <x:c r="H1075" t="str">
        <x:v>Accenture UK Ltd</x:v>
      </x:c>
      <x:c r="I1075" s="22" t="n">
        <x:v>11.5</x:v>
      </x:c>
      <x:c r="J1075" t="str">
        <x:v>Worked</x:v>
      </x:c>
      <x:c r="K1075" t="str">
        <x:v>Worked: 1 record(s) | Branch: Thurrock | Role: Operative Skilled | Jobs: 402287 | Customers: Accenture UK Ltd | Hours: 11.5</x:v>
      </x:c>
      <x:c r="L1075" t="str">
        <x:v>Include</x:v>
      </x:c>
    </x:row>
    <x:row r="1076">
      <x:c r="A1076" t="str">
        <x:v>R Chohan (B)|2026-07-07</x:v>
      </x:c>
      <x:c r="B1076" s="888" t="n">
        <x:v>46210</x:v>
      </x:c>
      <x:c r="C1076" t="str">
        <x:v>R Chohan (B)</x:v>
      </x:c>
      <x:c r="D1076" t="str">
        <x:v>Permanent</x:v>
      </x:c>
      <x:c r="E1076" t="str">
        <x:v>Thurrock</x:v>
      </x:c>
      <x:c r="F1076" t="str">
        <x:v>Operative Driver</x:v>
      </x:c>
      <x:c r="G1076" t="str">
        <x:v>403205</x:v>
      </x:c>
      <x:c r="H1076" t="str">
        <x:v>Protech Network Solutions</x:v>
      </x:c>
      <x:c r="I1076" s="22" t="n">
        <x:v>13</x:v>
      </x:c>
      <x:c r="J1076" t="str">
        <x:v>Worked</x:v>
      </x:c>
      <x:c r="K1076" t="str">
        <x:v>Worked: 1 record(s) | Branch: Thurrock | Role: Operative Driver | Jobs: 403205 | Customers: Protech Network Solutions | Hours: 13.0</x:v>
      </x:c>
      <x:c r="L1076" t="str">
        <x:v>Include</x:v>
      </x:c>
    </x:row>
    <x:row r="1077">
      <x:c r="A1077" t="str">
        <x:v>R Chohan (B)|2026-07-08</x:v>
      </x:c>
      <x:c r="B1077" s="888" t="n">
        <x:v>46211</x:v>
      </x:c>
      <x:c r="C1077" t="str">
        <x:v>R Chohan (B)</x:v>
      </x:c>
      <x:c r="D1077" t="str">
        <x:v>Permanent</x:v>
      </x:c>
      <x:c r="E1077" t="str">
        <x:v>Thurrock</x:v>
      </x:c>
      <x:c r="F1077" t="str">
        <x:v>Operative Skilled</x:v>
      </x:c>
      <x:c r="G1077" t="str">
        <x:v>399620</x:v>
      </x:c>
      <x:c r="H1077" t="str">
        <x:v>Accenture UK Ltd</x:v>
      </x:c>
      <x:c r="I1077" s="22" t="n">
        <x:v>7</x:v>
      </x:c>
      <x:c r="J1077" t="str">
        <x:v>Worked</x:v>
      </x:c>
      <x:c r="K1077" t="str">
        <x:v>Worked: 1 record(s) | Branch: Thurrock | Role: Operative Skilled | Jobs: 399620 | Customers: Accenture UK Ltd | Hours: 7.0</x:v>
      </x:c>
      <x:c r="L1077" t="str">
        <x:v>Include</x:v>
      </x:c>
    </x:row>
    <x:row r="1078">
      <x:c r="A1078" t="str">
        <x:v>R Chohan (B)|2026-07-09</x:v>
      </x:c>
      <x:c r="B1078" s="888" t="n">
        <x:v>46212</x:v>
      </x:c>
      <x:c r="C1078" t="str">
        <x:v>R Chohan (B)</x:v>
      </x:c>
      <x:c r="D1078" t="str">
        <x:v>Permanent</x:v>
      </x:c>
      <x:c r="E1078" t="str">
        <x:v>Thurrock</x:v>
      </x:c>
      <x:c r="F1078" t="str">
        <x:v>Operative Driver</x:v>
      </x:c>
      <x:c r="G1078" t="str">
        <x:v>403343</x:v>
      </x:c>
      <x:c r="H1078" t="str">
        <x:v>Protech Network Solutions</x:v>
      </x:c>
      <x:c r="I1078" s="22" t="n">
        <x:v>6.25</x:v>
      </x:c>
      <x:c r="J1078" t="str">
        <x:v>Worked</x:v>
      </x:c>
      <x:c r="K1078" t="str">
        <x:v>Worked: 1 record(s) | Branch: Thurrock | Role: Operative Driver | Jobs: 403343 | Customers: Protech Network Solutions | Hours: 6.2</x:v>
      </x:c>
      <x:c r="L1078" t="str">
        <x:v>Include</x:v>
      </x:c>
    </x:row>
    <x:row r="1079">
      <x:c r="A1079" t="str">
        <x:v>R Chohan (B)|2026-07-10</x:v>
      </x:c>
      <x:c r="B1079" s="888" t="n">
        <x:v>46213</x:v>
      </x:c>
      <x:c r="C1079" t="str">
        <x:v>R Chohan (B)</x:v>
      </x:c>
      <x:c r="D1079" t="str">
        <x:v>Permanent</x:v>
      </x:c>
      <x:c r="E1079" t="str">
        <x:v>Thurrock</x:v>
      </x:c>
      <x:c r="F1079" t="str">
        <x:v>Operative Skilled</x:v>
      </x:c>
      <x:c r="G1079" t="str">
        <x:v>403150</x:v>
      </x:c>
      <x:c r="H1079" t="str">
        <x:v>Knotel UK Ltd</x:v>
      </x:c>
      <x:c r="I1079" s="22" t="n">
        <x:v>8.5</x:v>
      </x:c>
      <x:c r="J1079" t="str">
        <x:v>Worked</x:v>
      </x:c>
      <x:c r="K1079" t="str">
        <x:v>Worked: 1 record(s) | Branch: Thurrock | Role: Operative Skilled | Jobs: 403150 | Customers: Knotel UK Ltd | Hours: 8.5</x:v>
      </x:c>
      <x:c r="L1079" t="str">
        <x:v>Include</x:v>
      </x:c>
    </x:row>
    <x:row r="1080">
      <x:c r="A1080" t="str">
        <x:v>R Chohan (B)|2026-07-13</x:v>
      </x:c>
      <x:c r="B1080" s="888" t="n">
        <x:v>46216</x:v>
      </x:c>
      <x:c r="C1080" t="str">
        <x:v>R Chohan (B)</x:v>
      </x:c>
      <x:c r="D1080" t="str">
        <x:v>Permanent</x:v>
      </x:c>
      <x:c r="E1080" t="str">
        <x:v>Thurrock</x:v>
      </x:c>
      <x:c r="F1080" t="str">
        <x:v>Operative Porter</x:v>
      </x:c>
      <x:c r="G1080" t="str">
        <x:v>403343</x:v>
      </x:c>
      <x:c r="H1080" t="str">
        <x:v>Protech Network Solutions</x:v>
      </x:c>
      <x:c r="I1080" s="22" t="n">
        <x:v>8.5</x:v>
      </x:c>
      <x:c r="J1080" t="str">
        <x:v>Worked</x:v>
      </x:c>
      <x:c r="K1080" t="str">
        <x:v>Worked: 1 record(s) | Branch: Thurrock | Role: Operative Porter | Jobs: 403343 | Customers: Protech Network Solutions | Hours: 8.5</x:v>
      </x:c>
      <x:c r="L1080" t="str">
        <x:v>Include</x:v>
      </x:c>
    </x:row>
    <x:row r="1081">
      <x:c r="A1081" t="str">
        <x:v>R Chohan (B)|2026-07-14</x:v>
      </x:c>
      <x:c r="B1081" s="888" t="n">
        <x:v>46217</x:v>
      </x:c>
      <x:c r="C1081" t="str">
        <x:v>R Chohan (B)</x:v>
      </x:c>
      <x:c r="D1081" t="str">
        <x:v>Permanent</x:v>
      </x:c>
      <x:c r="E1081" t="str">
        <x:v>Thurrock</x:v>
      </x:c>
      <x:c r="F1081" t="str">
        <x:v>Operative Skilled</x:v>
      </x:c>
      <x:c r="G1081" t="str">
        <x:v>403375</x:v>
      </x:c>
      <x:c r="H1081" t="str">
        <x:v>Apple Europe Ltd</x:v>
      </x:c>
      <x:c r="I1081" s="22" t="n">
        <x:v>6.5</x:v>
      </x:c>
      <x:c r="J1081" t="str">
        <x:v>Worked</x:v>
      </x:c>
      <x:c r="K1081" t="str">
        <x:v>Worked: 1 record(s) | Branch: Thurrock | Role: Operative Skilled | Jobs: 403375 | Customers: Apple Europe Ltd | Hours: 6.5</x:v>
      </x:c>
      <x:c r="L1081" t="str">
        <x:v>Include</x:v>
      </x:c>
    </x:row>
    <x:row r="1082">
      <x:c r="A1082" t="str">
        <x:v>R Henry|2026-07-01</x:v>
      </x:c>
      <x:c r="B1082" s="888" t="n">
        <x:v>46204</x:v>
      </x:c>
      <x:c r="C1082" t="str">
        <x:v>R Henry</x:v>
      </x:c>
      <x:c r="D1082" t="str">
        <x:v>Permanent</x:v>
      </x:c>
      <x:c r="E1082" t="str">
        <x:v>Thurrock</x:v>
      </x:c>
      <x:c r="F1082" t="str">
        <x:v>Operative Skilled</x:v>
      </x:c>
      <x:c r="G1082" t="str">
        <x:v>401494</x:v>
      </x:c>
      <x:c r="H1082" t="str">
        <x:v>Susquehanna International Group (SIG)</x:v>
      </x:c>
      <x:c r="I1082" s="22" t="n">
        <x:v>9</x:v>
      </x:c>
      <x:c r="J1082" t="str">
        <x:v>Worked</x:v>
      </x:c>
      <x:c r="K1082" t="str">
        <x:v>Worked: 1 record(s) | Branch: Thurrock | Role: Operative Skilled | Jobs: 401494 | Customers: Susquehanna International Group (SIG) | Hours: 9.0</x:v>
      </x:c>
      <x:c r="L1082" t="str">
        <x:v>Include</x:v>
      </x:c>
    </x:row>
    <x:row r="1083">
      <x:c r="A1083" t="str">
        <x:v>R Henry|2026-07-02</x:v>
      </x:c>
      <x:c r="B1083" s="888" t="n">
        <x:v>46205</x:v>
      </x:c>
      <x:c r="C1083" t="str">
        <x:v>R Henry</x:v>
      </x:c>
      <x:c r="D1083" t="str">
        <x:v>Permanent</x:v>
      </x:c>
      <x:c r="E1083" t="str">
        <x:v>Thurrock</x:v>
      </x:c>
      <x:c r="F1083" t="str">
        <x:v>Operative Skilled</x:v>
      </x:c>
      <x:c r="G1083" t="str">
        <x:v>401175, 401494</x:v>
      </x:c>
      <x:c r="H1083" t="str">
        <x:v>Hogan Lovells LLP; Susquehanna International Group (SIG)</x:v>
      </x:c>
      <x:c r="I1083" s="22" t="n">
        <x:v>13.75</x:v>
      </x:c>
      <x:c r="J1083" t="str">
        <x:v>Worked — 2 records</x:v>
      </x:c>
      <x:c r="K1083" t="str">
        <x:v>Worked: 2 record(s) | Branch: Thurrock | Role: Operative Skilled | Jobs: 401175, 401494 | Customers: Hogan Lovells LLP; Susquehanna International Group (SIG) | Hours: 13.8</x:v>
      </x:c>
      <x:c r="L1083" t="str">
        <x:v>Include</x:v>
      </x:c>
    </x:row>
    <x:row r="1084">
      <x:c r="A1084" t="str">
        <x:v>R Henry|2026-07-03</x:v>
      </x:c>
      <x:c r="B1084" s="888" t="n">
        <x:v>46206</x:v>
      </x:c>
      <x:c r="C1084" t="str">
        <x:v>R Henry</x:v>
      </x:c>
      <x:c r="D1084" t="str">
        <x:v>Permanent</x:v>
      </x:c>
      <x:c r="E1084" t="str">
        <x:v>Thurrock</x:v>
      </x:c>
      <x:c r="F1084" t="str">
        <x:v>Operative Skilled</x:v>
      </x:c>
      <x:c r="G1084" t="str">
        <x:v>401175, 403239</x:v>
      </x:c>
      <x:c r="H1084" t="str">
        <x:v>Hogan Lovells LLP; HSBC - BAU July</x:v>
      </x:c>
      <x:c r="I1084" s="22" t="n">
        <x:v>17.5</x:v>
      </x:c>
      <x:c r="J1084" t="str">
        <x:v>Worked — 2 records</x:v>
      </x:c>
      <x:c r="K1084" t="str">
        <x:v>Worked: 2 record(s) | Branch: Thurrock | Role: Operative Skilled | Jobs: 401175, 403239 | Customers: Hogan Lovells LLP; HSBC - BAU July | Hours: 17.5</x:v>
      </x:c>
      <x:c r="L1084" t="str">
        <x:v>Include</x:v>
      </x:c>
    </x:row>
    <x:row r="1085">
      <x:c r="A1085" t="str">
        <x:v>R Henry|2026-07-04</x:v>
      </x:c>
      <x:c r="B1085" s="888" t="n">
        <x:v>46207</x:v>
      </x:c>
      <x:c r="C1085" t="str">
        <x:v>R Henry</x:v>
      </x:c>
      <x:c r="D1085" t="str">
        <x:v>Permanent</x:v>
      </x:c>
      <x:c r="E1085" t="str">
        <x:v>Thurrock</x:v>
      </x:c>
      <x:c r="F1085" t="str">
        <x:v>Operative Skilled</x:v>
      </x:c>
      <x:c r="G1085" t="str">
        <x:v>401175</x:v>
      </x:c>
      <x:c r="H1085" t="str">
        <x:v>Hogan Lovells LLP</x:v>
      </x:c>
      <x:c r="I1085" s="22" t="n">
        <x:v>17.5</x:v>
      </x:c>
      <x:c r="J1085" t="str">
        <x:v>Worked</x:v>
      </x:c>
      <x:c r="K1085" t="str">
        <x:v>Worked: 1 record(s) | Branch: Thurrock | Role: Operative Skilled | Jobs: 401175 | Customers: Hogan Lovells LLP | Hours: 17.5</x:v>
      </x:c>
      <x:c r="L1085" t="str">
        <x:v>Include</x:v>
      </x:c>
    </x:row>
    <x:row r="1086">
      <x:c r="A1086" t="str">
        <x:v>R Henry|2026-07-05</x:v>
      </x:c>
      <x:c r="B1086" s="888" t="n">
        <x:v>46208</x:v>
      </x:c>
      <x:c r="C1086" t="str">
        <x:v>R Henry</x:v>
      </x:c>
      <x:c r="D1086" t="str">
        <x:v>Permanent</x:v>
      </x:c>
      <x:c r="E1086" t="str">
        <x:v>Thurrock</x:v>
      </x:c>
      <x:c r="F1086" t="str">
        <x:v>Operative Skilled</x:v>
      </x:c>
      <x:c r="G1086" t="str">
        <x:v>401175</x:v>
      </x:c>
      <x:c r="H1086" t="str">
        <x:v>Hogan Lovells LLP</x:v>
      </x:c>
      <x:c r="I1086" s="22" t="n">
        <x:v>17</x:v>
      </x:c>
      <x:c r="J1086" t="str">
        <x:v>Worked</x:v>
      </x:c>
      <x:c r="K1086" t="str">
        <x:v>Worked: 1 record(s) | Branch: Thurrock | Role: Operative Skilled | Jobs: 401175 | Customers: Hogan Lovells LLP | Hours: 17.0</x:v>
      </x:c>
      <x:c r="L1086" t="str">
        <x:v>Include</x:v>
      </x:c>
    </x:row>
    <x:row r="1087">
      <x:c r="A1087" t="str">
        <x:v>R Henry|2026-07-06</x:v>
      </x:c>
      <x:c r="B1087" s="888" t="n">
        <x:v>46209</x:v>
      </x:c>
      <x:c r="C1087" t="str">
        <x:v>R Henry</x:v>
      </x:c>
      <x:c r="D1087" t="str">
        <x:v>Permanent</x:v>
      </x:c>
      <x:c r="E1087" t="str">
        <x:v>Thurrock</x:v>
      </x:c>
      <x:c r="F1087" t="str">
        <x:v>Operative Skilled</x:v>
      </x:c>
      <x:c r="G1087" t="str">
        <x:v>401175</x:v>
      </x:c>
      <x:c r="H1087" t="str">
        <x:v>Hogan Lovells LLP</x:v>
      </x:c>
      <x:c r="I1087" s="22" t="n">
        <x:v>11.5</x:v>
      </x:c>
      <x:c r="J1087" t="str">
        <x:v>Worked</x:v>
      </x:c>
      <x:c r="K1087" t="str">
        <x:v>Worked: 1 record(s) | Branch: Thurrock | Role: Operative Skilled | Jobs: 401175 | Customers: Hogan Lovells LLP | Hours: 11.5</x:v>
      </x:c>
      <x:c r="L1087" t="str">
        <x:v>Include</x:v>
      </x:c>
    </x:row>
    <x:row r="1088">
      <x:c r="A1088" t="str">
        <x:v>R Henry|2026-07-07</x:v>
      </x:c>
      <x:c r="B1088" s="888" t="n">
        <x:v>46210</x:v>
      </x:c>
      <x:c r="C1088" t="str">
        <x:v>R Henry</x:v>
      </x:c>
      <x:c r="D1088" t="str">
        <x:v>Permanent</x:v>
      </x:c>
      <x:c r="E1088" t="str">
        <x:v>Thurrock</x:v>
      </x:c>
      <x:c r="F1088" t="str">
        <x:v>Operative Skilled</x:v>
      </x:c>
      <x:c r="G1088" t="str">
        <x:v>402929</x:v>
      </x:c>
      <x:c r="H1088" t="str">
        <x:v>Cadwalader Wickersham &amp; Taft LLP</x:v>
      </x:c>
      <x:c r="I1088" s="22" t="n">
        <x:v>8.5</x:v>
      </x:c>
      <x:c r="J1088" t="str">
        <x:v>Worked</x:v>
      </x:c>
      <x:c r="K1088" t="str">
        <x:v>Worked: 1 record(s) | Branch: Thurrock | Role: Operative Skilled | Jobs: 402929 | Customers: Cadwalader Wickersham &amp; Taft LLP | Hours: 8.5</x:v>
      </x:c>
      <x:c r="L1088" t="str">
        <x:v>Include</x:v>
      </x:c>
    </x:row>
    <x:row r="1089">
      <x:c r="A1089" t="str">
        <x:v>R Henry|2026-07-08</x:v>
      </x:c>
      <x:c r="B1089" s="888" t="n">
        <x:v>46211</x:v>
      </x:c>
      <x:c r="C1089" t="str">
        <x:v>R Henry</x:v>
      </x:c>
      <x:c r="D1089" t="str">
        <x:v>Permanent</x:v>
      </x:c>
      <x:c r="E1089" t="str">
        <x:v>Thurrock</x:v>
      </x:c>
      <x:c r="F1089" t="str">
        <x:v>Operative Skilled</x:v>
      </x:c>
      <x:c r="G1089" t="str">
        <x:v>402929</x:v>
      </x:c>
      <x:c r="H1089" t="str">
        <x:v>Cadwalader Wickersham &amp; Taft LLP</x:v>
      </x:c>
      <x:c r="I1089" s="22" t="n">
        <x:v>8.5</x:v>
      </x:c>
      <x:c r="J1089" t="str">
        <x:v>Worked</x:v>
      </x:c>
      <x:c r="K1089" t="str">
        <x:v>Worked: 1 record(s) | Branch: Thurrock | Role: Operative Skilled | Jobs: 402929 | Customers: Cadwalader Wickersham &amp; Taft LLP | Hours: 8.5</x:v>
      </x:c>
      <x:c r="L1089" t="str">
        <x:v>Include</x:v>
      </x:c>
    </x:row>
    <x:row r="1090">
      <x:c r="A1090" t="str">
        <x:v>R Henry|2026-07-09</x:v>
      </x:c>
      <x:c r="B1090" s="888" t="n">
        <x:v>46212</x:v>
      </x:c>
      <x:c r="C1090" t="str">
        <x:v>R Henry</x:v>
      </x:c>
      <x:c r="D1090" t="str">
        <x:v>Permanent</x:v>
      </x:c>
      <x:c r="E1090" t="str">
        <x:v>Thurrock</x:v>
      </x:c>
      <x:c r="F1090" t="str">
        <x:v>Operative Skilled</x:v>
      </x:c>
      <x:c r="G1090" t="str">
        <x:v>402929</x:v>
      </x:c>
      <x:c r="H1090" t="str">
        <x:v>Cadwalader Wickersham &amp; Taft LLP</x:v>
      </x:c>
      <x:c r="I1090" s="22" t="n">
        <x:v>7.5</x:v>
      </x:c>
      <x:c r="J1090" t="str">
        <x:v>Worked</x:v>
      </x:c>
      <x:c r="K1090" t="str">
        <x:v>Worked: 1 record(s) | Branch: Thurrock | Role: Operative Skilled | Jobs: 402929 | Customers: Cadwalader Wickersham &amp; Taft LLP | Hours: 7.5</x:v>
      </x:c>
      <x:c r="L1090" t="str">
        <x:v>Include</x:v>
      </x:c>
    </x:row>
    <x:row r="1091">
      <x:c r="A1091" t="str">
        <x:v>R Henry|2026-07-10</x:v>
      </x:c>
      <x:c r="B1091" s="888" t="n">
        <x:v>46213</x:v>
      </x:c>
      <x:c r="C1091" t="str">
        <x:v>R Henry</x:v>
      </x:c>
      <x:c r="D1091" t="str">
        <x:v>Permanent</x:v>
      </x:c>
      <x:c r="E1091" t="str">
        <x:v>Thurrock</x:v>
      </x:c>
      <x:c r="F1091" t="str">
        <x:v>Operative Skilled</x:v>
      </x:c>
      <x:c r="G1091" t="str">
        <x:v>403349</x:v>
      </x:c>
      <x:c r="H1091" t="str">
        <x:v>HSBC</x:v>
      </x:c>
      <x:c r="I1091" s="22" t="n">
        <x:v>8.5</x:v>
      </x:c>
      <x:c r="J1091" t="str">
        <x:v>Worked</x:v>
      </x:c>
      <x:c r="K1091" t="str">
        <x:v>Worked: 1 record(s) | Branch: Thurrock | Role: Operative Skilled | Jobs: 403349 | Customers: HSBC | Hours: 8.5</x:v>
      </x:c>
      <x:c r="L1091" t="str">
        <x:v>Include</x:v>
      </x:c>
    </x:row>
    <x:row r="1092">
      <x:c r="A1092" t="str">
        <x:v>R Henry|2026-07-13</x:v>
      </x:c>
      <x:c r="B1092" s="888" t="n">
        <x:v>46216</x:v>
      </x:c>
      <x:c r="C1092" t="str">
        <x:v>R Henry</x:v>
      </x:c>
      <x:c r="D1092" t="str">
        <x:v>Permanent</x:v>
      </x:c>
      <x:c r="E1092" t="str">
        <x:v>Thurrock</x:v>
      </x:c>
      <x:c r="F1092" t="str">
        <x:v>Operative Porter</x:v>
      </x:c>
      <x:c r="G1092" t="str">
        <x:v>403280</x:v>
      </x:c>
      <x:c r="H1092" t="str">
        <x:v>Reynolds Colman Bradley LLP</x:v>
      </x:c>
      <x:c r="I1092" s="22" t="n">
        <x:v>4.5</x:v>
      </x:c>
      <x:c r="J1092" t="str">
        <x:v>Worked</x:v>
      </x:c>
      <x:c r="K1092" t="str">
        <x:v>Worked: 1 record(s) | Branch: Thurrock | Role: Operative Porter | Jobs: 403280 | Customers: Reynolds Colman Bradley LLP | Hours: 4.5</x:v>
      </x:c>
      <x:c r="L1092" t="str">
        <x:v>Include</x:v>
      </x:c>
    </x:row>
    <x:row r="1093">
      <x:c r="A1093" t="str">
        <x:v>R Henry|2026-07-15</x:v>
      </x:c>
      <x:c r="B1093" s="888" t="n">
        <x:v>46218</x:v>
      </x:c>
      <x:c r="C1093" t="str">
        <x:v>R Henry</x:v>
      </x:c>
      <x:c r="D1093" t="str">
        <x:v>Permanent</x:v>
      </x:c>
      <x:c r="E1093" t="str">
        <x:v>Thurrock</x:v>
      </x:c>
      <x:c r="F1093" t="str">
        <x:v>Operative Porter</x:v>
      </x:c>
      <x:c r="G1093" t="str">
        <x:v>402575</x:v>
      </x:c>
      <x:c r="H1093" t="str">
        <x:v>Latham &amp; Watkins</x:v>
      </x:c>
      <x:c r="I1093" s="22" t="n">
        <x:v>8.5</x:v>
      </x:c>
      <x:c r="J1093" t="str">
        <x:v>Worked</x:v>
      </x:c>
      <x:c r="K1093" t="str">
        <x:v>Worked: 1 record(s) | Branch: Thurrock | Role: Operative Porter | Jobs: 402575 | Customers: Latham &amp; Watkins | Hours: 8.5</x:v>
      </x:c>
      <x:c r="L1093" t="str">
        <x:v>Include</x:v>
      </x:c>
    </x:row>
    <x:row r="1094">
      <x:c r="A1094" t="str">
        <x:v>R Henry|2026-07-16</x:v>
      </x:c>
      <x:c r="B1094" s="888" t="n">
        <x:v>46219</x:v>
      </x:c>
      <x:c r="C1094" t="str">
        <x:v>R Henry</x:v>
      </x:c>
      <x:c r="D1094" t="str">
        <x:v>Permanent</x:v>
      </x:c>
      <x:c r="E1094" t="str">
        <x:v>Thurrock</x:v>
      </x:c>
      <x:c r="F1094" t="str">
        <x:v>Operative Skilled</x:v>
      </x:c>
      <x:c r="G1094" t="str">
        <x:v>403418</x:v>
      </x:c>
      <x:c r="H1094" t="str">
        <x:v>RWE</x:v>
      </x:c>
      <x:c r="I1094" s="22" t="n">
        <x:v>8.5</x:v>
      </x:c>
      <x:c r="J1094" t="str">
        <x:v>Worked</x:v>
      </x:c>
      <x:c r="K1094" t="str">
        <x:v>Worked: 1 record(s) | Branch: Thurrock | Role: Operative Skilled | Jobs: 403418 | Customers: RWE | Hours: 8.5</x:v>
      </x:c>
      <x:c r="L1094" t="str">
        <x:v>Include</x:v>
      </x:c>
    </x:row>
    <x:row r="1095">
      <x:c r="A1095" t="str">
        <x:v>R Luis (C)|2026-07-01</x:v>
      </x:c>
      <x:c r="B1095" s="888" t="n">
        <x:v>46204</x:v>
      </x:c>
      <x:c r="C1095" t="str">
        <x:v>R Luis (C)</x:v>
      </x:c>
      <x:c r="D1095" t="str">
        <x:v>Permanent</x:v>
      </x:c>
      <x:c r="E1095" t="str">
        <x:v>Thurrock</x:v>
      </x:c>
      <x:c r="F1095" t="str">
        <x:v>Operative Driver</x:v>
      </x:c>
      <x:c r="G1095" t="str">
        <x:v>402058</x:v>
      </x:c>
      <x:c r="H1095" t="str">
        <x:v>Shawbrook</x:v>
      </x:c>
      <x:c r="I1095" s="22" t="n">
        <x:v>1</x:v>
      </x:c>
      <x:c r="J1095" t="str">
        <x:v>Worked</x:v>
      </x:c>
      <x:c r="K1095" t="str">
        <x:v>Worked: 1 record(s) | Branch: Thurrock | Role: Operative Driver | Jobs: 402058 | Customers: Shawbrook | Hours: 1.0</x:v>
      </x:c>
      <x:c r="L1095" t="str">
        <x:v>Include</x:v>
      </x:c>
    </x:row>
    <x:row r="1096">
      <x:c r="A1096" t="str">
        <x:v>R Luis (C)|2026-07-02</x:v>
      </x:c>
      <x:c r="B1096" s="888" t="n">
        <x:v>46205</x:v>
      </x:c>
      <x:c r="C1096" t="str">
        <x:v>R Luis (C)</x:v>
      </x:c>
      <x:c r="D1096" t="str">
        <x:v>Permanent</x:v>
      </x:c>
      <x:c r="E1096" t="str">
        <x:v>Croydon</x:v>
      </x:c>
      <x:c r="F1096" t="str">
        <x:v>Operative Driver</x:v>
      </x:c>
      <x:c r="G1096" t="str">
        <x:v>403094</x:v>
      </x:c>
      <x:c r="H1096" t="str">
        <x:v>Everyday Lending Ltd T/A Evlo</x:v>
      </x:c>
      <x:c r="I1096" s="22" t="n">
        <x:v>10.5</x:v>
      </x:c>
      <x:c r="J1096" t="str">
        <x:v>Worked</x:v>
      </x:c>
      <x:c r="K1096" t="str">
        <x:v>Worked: 1 record(s) | Branch: Croydon | Role: Operative Driver | Jobs: 403094 | Customers: Everyday Lending Ltd T/A Evlo | Hours: 10.5</x:v>
      </x:c>
      <x:c r="L1096" t="str">
        <x:v>Include</x:v>
      </x:c>
    </x:row>
    <x:row r="1097">
      <x:c r="A1097" t="str">
        <x:v>R Luis (C)|2026-07-03</x:v>
      </x:c>
      <x:c r="B1097" s="888" t="n">
        <x:v>46206</x:v>
      </x:c>
      <x:c r="C1097" t="str">
        <x:v>R Luis (C)</x:v>
      </x:c>
      <x:c r="D1097" t="str">
        <x:v>Permanent</x:v>
      </x:c>
      <x:c r="E1097" t="str">
        <x:v>Thurrock</x:v>
      </x:c>
      <x:c r="F1097" t="str">
        <x:v>Operative Driver</x:v>
      </x:c>
      <x:c r="G1097" t="str">
        <x:v>402379</x:v>
      </x:c>
      <x:c r="H1097" t="str">
        <x:v>Restore – Doc Management - NWL collections</x:v>
      </x:c>
      <x:c r="I1097" s="22" t="n">
        <x:v>11</x:v>
      </x:c>
      <x:c r="J1097" t="str">
        <x:v>Worked</x:v>
      </x:c>
      <x:c r="K1097" t="str">
        <x:v>Worked: 1 record(s) | Branch: Thurrock | Role: Operative Driver | Jobs: 402379 | Customers: Restore – Doc Management - NWL collections | Hours: 11.0</x:v>
      </x:c>
      <x:c r="L1097" t="str">
        <x:v>Include</x:v>
      </x:c>
    </x:row>
    <x:row r="1098">
      <x:c r="A1098" t="str">
        <x:v>R Luis (C)|2026-07-06</x:v>
      </x:c>
      <x:c r="B1098" s="888" t="n">
        <x:v>46209</x:v>
      </x:c>
      <x:c r="C1098" t="str">
        <x:v>R Luis (C)</x:v>
      </x:c>
      <x:c r="D1098" t="str">
        <x:v>Permanent</x:v>
      </x:c>
      <x:c r="E1098" t="str">
        <x:v>Thurrock</x:v>
      </x:c>
      <x:c r="F1098" t="str">
        <x:v>Operative Driver</x:v>
      </x:c>
      <x:c r="G1098" t="str">
        <x:v>402379</x:v>
      </x:c>
      <x:c r="H1098" t="str">
        <x:v>Restore – Doc Management - NWL collections</x:v>
      </x:c>
      <x:c r="I1098" s="22" t="n">
        <x:v>9</x:v>
      </x:c>
      <x:c r="J1098" t="str">
        <x:v>Worked</x:v>
      </x:c>
      <x:c r="K1098" t="str">
        <x:v>Worked: 1 record(s) | Branch: Thurrock | Role: Operative Driver | Jobs: 402379 | Customers: Restore – Doc Management - NWL collections | Hours: 9.0</x:v>
      </x:c>
      <x:c r="L1098" t="str">
        <x:v>Include</x:v>
      </x:c>
    </x:row>
    <x:row r="1099">
      <x:c r="A1099" t="str">
        <x:v>R Luis (C)|2026-07-07</x:v>
      </x:c>
      <x:c r="B1099" s="888" t="n">
        <x:v>46210</x:v>
      </x:c>
      <x:c r="C1099" t="str">
        <x:v>R Luis (C)</x:v>
      </x:c>
      <x:c r="D1099" t="str">
        <x:v>Permanent</x:v>
      </x:c>
      <x:c r="E1099" t="str">
        <x:v>Thurrock</x:v>
      </x:c>
      <x:c r="F1099" t="str">
        <x:v>Operative Driver</x:v>
      </x:c>
      <x:c r="G1099" t="str">
        <x:v>403219</x:v>
      </x:c>
      <x:c r="H1099" t="str">
        <x:v>Jurado/Slendy</x:v>
      </x:c>
      <x:c r="I1099" s="22" t="n">
        <x:v>8.5</x:v>
      </x:c>
      <x:c r="J1099" t="str">
        <x:v>Worked</x:v>
      </x:c>
      <x:c r="K1099" t="str">
        <x:v>Worked: 1 record(s) | Branch: Thurrock | Role: Operative Driver | Jobs: 403219 | Customers: Jurado/Slendy | Hours: 8.5</x:v>
      </x:c>
      <x:c r="L1099" t="str">
        <x:v>Include</x:v>
      </x:c>
    </x:row>
    <x:row r="1100">
      <x:c r="A1100" t="str">
        <x:v>R Luis (C)|2026-07-08</x:v>
      </x:c>
      <x:c r="B1100" s="888" t="n">
        <x:v>46211</x:v>
      </x:c>
      <x:c r="C1100" t="str">
        <x:v>R Luis (C)</x:v>
      </x:c>
      <x:c r="D1100" t="str">
        <x:v>Permanent</x:v>
      </x:c>
      <x:c r="E1100" t="str">
        <x:v>Thurrock</x:v>
      </x:c>
      <x:c r="F1100" t="str">
        <x:v>Operative Driver</x:v>
      </x:c>
      <x:c r="G1100" t="str">
        <x:v>403219</x:v>
      </x:c>
      <x:c r="H1100" t="str">
        <x:v>Jurado/Slendy</x:v>
      </x:c>
      <x:c r="I1100" s="22" t="n">
        <x:v>11</x:v>
      </x:c>
      <x:c r="J1100" t="str">
        <x:v>Worked</x:v>
      </x:c>
      <x:c r="K1100" t="str">
        <x:v>Worked: 1 record(s) | Branch: Thurrock | Role: Operative Driver | Jobs: 403219 | Customers: Jurado/Slendy | Hours: 11.0</x:v>
      </x:c>
      <x:c r="L1100" t="str">
        <x:v>Include</x:v>
      </x:c>
    </x:row>
    <x:row r="1101">
      <x:c r="A1101" t="str">
        <x:v>R Luis (C)|2026-07-09</x:v>
      </x:c>
      <x:c r="B1101" s="888" t="n">
        <x:v>46212</x:v>
      </x:c>
      <x:c r="C1101" t="str">
        <x:v>R Luis (C)</x:v>
      </x:c>
      <x:c r="D1101" t="str">
        <x:v>Permanent</x:v>
      </x:c>
      <x:c r="E1101" t="str">
        <x:v>Thurrock</x:v>
      </x:c>
      <x:c r="F1101" t="str">
        <x:v>Operative Driver</x:v>
      </x:c>
      <x:c r="G1101" t="str">
        <x:v>398126</x:v>
      </x:c>
      <x:c r="H1101" t="str">
        <x:v>Saunders/Tracey</x:v>
      </x:c>
      <x:c r="I1101" s="22" t="n">
        <x:v>8.5</x:v>
      </x:c>
      <x:c r="J1101" t="str">
        <x:v>Worked</x:v>
      </x:c>
      <x:c r="K1101" t="str">
        <x:v>Worked: 1 record(s) | Branch: Thurrock | Role: Operative Driver | Jobs: 398126 | Customers: Saunders/Tracey | Hours: 8.5</x:v>
      </x:c>
      <x:c r="L1101" t="str">
        <x:v>Include</x:v>
      </x:c>
    </x:row>
    <x:row r="1102">
      <x:c r="A1102" t="str">
        <x:v>R Luis (C)|2026-07-10</x:v>
      </x:c>
      <x:c r="B1102" s="888" t="n">
        <x:v>46213</x:v>
      </x:c>
      <x:c r="C1102" t="str">
        <x:v>R Luis (C)</x:v>
      </x:c>
      <x:c r="D1102" t="str">
        <x:v>Permanent</x:v>
      </x:c>
      <x:c r="E1102" t="str">
        <x:v>Thurrock</x:v>
      </x:c>
      <x:c r="F1102" t="str">
        <x:v>Operative Driver</x:v>
      </x:c>
      <x:c r="G1102" t="str">
        <x:v>402467</x:v>
      </x:c>
      <x:c r="H1102" t="str">
        <x:v>Lumor/Mawuena</x:v>
      </x:c>
      <x:c r="I1102" s="22" t="n">
        <x:v>8</x:v>
      </x:c>
      <x:c r="J1102" t="str">
        <x:v>Worked</x:v>
      </x:c>
      <x:c r="K1102" t="str">
        <x:v>Worked: 1 record(s) | Branch: Thurrock | Role: Operative Driver | Jobs: 402467 | Customers: Lumor/Mawuena | Hours: 8.0</x:v>
      </x:c>
      <x:c r="L1102" t="str">
        <x:v>Include</x:v>
      </x:c>
    </x:row>
    <x:row r="1103">
      <x:c r="A1103" t="str">
        <x:v>R Luis (C)|2026-07-12</x:v>
      </x:c>
      <x:c r="B1103" s="888" t="n">
        <x:v>46215</x:v>
      </x:c>
      <x:c r="C1103" t="str">
        <x:v>R Luis (C)</x:v>
      </x:c>
      <x:c r="D1103" t="str">
        <x:v>Permanent</x:v>
      </x:c>
      <x:c r="E1103" t="str">
        <x:v>Thurrock</x:v>
      </x:c>
      <x:c r="F1103" t="str">
        <x:v>Operative Driver</x:v>
      </x:c>
      <x:c r="G1103" t="str">
        <x:v>403271</x:v>
      </x:c>
      <x:c r="H1103" t="str">
        <x:v>BNP Paribas Limited</x:v>
      </x:c>
      <x:c r="I1103" s="22" t="n">
        <x:v>5.5</x:v>
      </x:c>
      <x:c r="J1103" t="str">
        <x:v>Worked</x:v>
      </x:c>
      <x:c r="K1103" t="str">
        <x:v>Worked: 1 record(s) | Branch: Thurrock | Role: Operative Driver | Jobs: 403271 | Customers: BNP Paribas Limited | Hours: 5.5</x:v>
      </x:c>
      <x:c r="L1103" t="str">
        <x:v>Include</x:v>
      </x:c>
    </x:row>
    <x:row r="1104">
      <x:c r="A1104" t="str">
        <x:v>R Luis (C)|2026-07-13</x:v>
      </x:c>
      <x:c r="B1104" s="888" t="n">
        <x:v>46216</x:v>
      </x:c>
      <x:c r="C1104" t="str">
        <x:v>R Luis (C)</x:v>
      </x:c>
      <x:c r="D1104" t="str">
        <x:v>Permanent</x:v>
      </x:c>
      <x:c r="E1104" t="str">
        <x:v>Thurrock</x:v>
      </x:c>
      <x:c r="F1104" t="str">
        <x:v>Operative Porter</x:v>
      </x:c>
      <x:c r="G1104" t="str">
        <x:v>401992</x:v>
      </x:c>
      <x:c r="H1104" t="str">
        <x:v>The Bible Society</x:v>
      </x:c>
      <x:c r="I1104" s="22" t="n">
        <x:v>12</x:v>
      </x:c>
      <x:c r="J1104" t="str">
        <x:v>Worked</x:v>
      </x:c>
      <x:c r="K1104" t="str">
        <x:v>Worked: 1 record(s) | Branch: Thurrock | Role: Operative Porter | Jobs: 401992 | Customers: The Bible Society | Hours: 12.0</x:v>
      </x:c>
      <x:c r="L1104" t="str">
        <x:v>Include</x:v>
      </x:c>
    </x:row>
    <x:row r="1105">
      <x:c r="A1105" t="str">
        <x:v>R Luis (C)|2026-07-14</x:v>
      </x:c>
      <x:c r="B1105" s="888" t="n">
        <x:v>46217</x:v>
      </x:c>
      <x:c r="C1105" t="str">
        <x:v>R Luis (C)</x:v>
      </x:c>
      <x:c r="D1105" t="str">
        <x:v>Permanent</x:v>
      </x:c>
      <x:c r="E1105" t="str">
        <x:v>Thurrock</x:v>
      </x:c>
      <x:c r="F1105" t="str">
        <x:v>Operative Driver</x:v>
      </x:c>
      <x:c r="G1105" t="str">
        <x:v>400033</x:v>
      </x:c>
      <x:c r="H1105" t="str">
        <x:v>Ministry of Defence</x:v>
      </x:c>
      <x:c r="I1105" s="22" t="n">
        <x:v>7</x:v>
      </x:c>
      <x:c r="J1105" t="str">
        <x:v>Worked</x:v>
      </x:c>
      <x:c r="K1105" t="str">
        <x:v>Worked: 1 record(s) | Branch: Thurrock | Role: Operative Driver | Jobs: 400033 | Customers: Ministry of Defence | Hours: 7.0</x:v>
      </x:c>
      <x:c r="L1105" t="str">
        <x:v>Include</x:v>
      </x:c>
    </x:row>
    <x:row r="1106">
      <x:c r="A1106" t="str">
        <x:v>R Luis (C)|2026-07-15</x:v>
      </x:c>
      <x:c r="B1106" s="888" t="n">
        <x:v>46218</x:v>
      </x:c>
      <x:c r="C1106" t="str">
        <x:v>R Luis (C)</x:v>
      </x:c>
      <x:c r="D1106" t="str">
        <x:v>Permanent</x:v>
      </x:c>
      <x:c r="E1106" t="str">
        <x:v>Thurrock</x:v>
      </x:c>
      <x:c r="F1106" t="str">
        <x:v>Operative Driver</x:v>
      </x:c>
      <x:c r="G1106" t="str">
        <x:v>400033</x:v>
      </x:c>
      <x:c r="H1106" t="str">
        <x:v>Ministry of Defence</x:v>
      </x:c>
      <x:c r="I1106" s="22" t="n">
        <x:v>8</x:v>
      </x:c>
      <x:c r="J1106" t="str">
        <x:v>Worked</x:v>
      </x:c>
      <x:c r="K1106" t="str">
        <x:v>Worked: 1 record(s) | Branch: Thurrock | Role: Operative Driver | Jobs: 400033 | Customers: Ministry of Defence | Hours: 8.0</x:v>
      </x:c>
      <x:c r="L1106" t="str">
        <x:v>Include</x:v>
      </x:c>
    </x:row>
    <x:row r="1107">
      <x:c r="A1107" t="str">
        <x:v>R Luis (C)|2026-07-16</x:v>
      </x:c>
      <x:c r="B1107" s="888" t="n">
        <x:v>46219</x:v>
      </x:c>
      <x:c r="C1107" t="str">
        <x:v>R Luis (C)</x:v>
      </x:c>
      <x:c r="D1107" t="str">
        <x:v>Permanent</x:v>
      </x:c>
      <x:c r="E1107" t="str">
        <x:v>Thurrock</x:v>
      </x:c>
      <x:c r="F1107" t="str">
        <x:v>Operative Driver</x:v>
      </x:c>
      <x:c r="G1107" t="str">
        <x:v>400315</x:v>
      </x:c>
      <x:c r="H1107" t="str">
        <x:v>Accenture UK Ltd</x:v>
      </x:c>
      <x:c r="I1107" s="22" t="n">
        <x:v>9.5</x:v>
      </x:c>
      <x:c r="J1107" t="str">
        <x:v>Worked</x:v>
      </x:c>
      <x:c r="K1107" t="str">
        <x:v>Worked: 1 record(s) | Branch: Thurrock | Role: Operative Driver | Jobs: 400315 | Customers: Accenture UK Ltd | Hours: 9.5</x:v>
      </x:c>
      <x:c r="L1107" t="str">
        <x:v>Include</x:v>
      </x:c>
    </x:row>
    <x:row r="1108">
      <x:c r="A1108" t="str">
        <x:v>R Stimson (B)|2026-07-01</x:v>
      </x:c>
      <x:c r="B1108" s="888" t="n">
        <x:v>46204</x:v>
      </x:c>
      <x:c r="C1108" t="str">
        <x:v>R Stimson (B)</x:v>
      </x:c>
      <x:c r="D1108" t="str">
        <x:v>Permanent</x:v>
      </x:c>
      <x:c r="E1108" t="str">
        <x:v>Thurrock</x:v>
      </x:c>
      <x:c r="F1108" t="str">
        <x:v>Operative Skilled</x:v>
      </x:c>
      <x:c r="G1108" t="str">
        <x:v>401494</x:v>
      </x:c>
      <x:c r="H1108" t="str">
        <x:v>Susquehanna International Group (SIG)</x:v>
      </x:c>
      <x:c r="I1108" s="22" t="n">
        <x:v>9</x:v>
      </x:c>
      <x:c r="J1108" t="str">
        <x:v>Worked</x:v>
      </x:c>
      <x:c r="K1108" t="str">
        <x:v>Worked: 1 record(s) | Branch: Thurrock | Role: Operative Skilled | Jobs: 401494 | Customers: Susquehanna International Group (SIG) | Hours: 9.0</x:v>
      </x:c>
      <x:c r="L1108" t="str">
        <x:v>Include</x:v>
      </x:c>
    </x:row>
    <x:row r="1109">
      <x:c r="A1109" t="str">
        <x:v>R Stimson (B)|2026-07-03</x:v>
      </x:c>
      <x:c r="B1109" s="888" t="n">
        <x:v>46206</x:v>
      </x:c>
      <x:c r="C1109" t="str">
        <x:v>R Stimson (B)</x:v>
      </x:c>
      <x:c r="D1109" t="str">
        <x:v>Permanent</x:v>
      </x:c>
      <x:c r="E1109" t="str">
        <x:v>Thurrock</x:v>
      </x:c>
      <x:c r="F1109" t="str">
        <x:v>Operative Porter</x:v>
      </x:c>
      <x:c r="G1109" t="str">
        <x:v>403160</x:v>
      </x:c>
      <x:c r="H1109" t="str">
        <x:v>BNP Paribas Limited</x:v>
      </x:c>
      <x:c r="I1109" s="22" t="n">
        <x:v>10</x:v>
      </x:c>
      <x:c r="J1109" t="str">
        <x:v>Worked</x:v>
      </x:c>
      <x:c r="K1109" t="str">
        <x:v>Worked: 1 record(s) | Branch: Thurrock | Role: Operative Porter | Jobs: 403160 | Customers: BNP Paribas Limited | Hours: 10.0</x:v>
      </x:c>
      <x:c r="L1109" t="str">
        <x:v>Include</x:v>
      </x:c>
    </x:row>
    <x:row r="1110">
      <x:c r="A1110" t="str">
        <x:v>R Stimson (B)|2026-07-04</x:v>
      </x:c>
      <x:c r="B1110" s="888" t="n">
        <x:v>46207</x:v>
      </x:c>
      <x:c r="C1110" t="str">
        <x:v>R Stimson (B)</x:v>
      </x:c>
      <x:c r="D1110" t="str">
        <x:v>Permanent</x:v>
      </x:c>
      <x:c r="E1110" t="str">
        <x:v>Thurrock</x:v>
      </x:c>
      <x:c r="F1110" t="str">
        <x:v>Operative Porter</x:v>
      </x:c>
      <x:c r="G1110" t="str">
        <x:v>403160</x:v>
      </x:c>
      <x:c r="H1110" t="str">
        <x:v>BNP Paribas Limited</x:v>
      </x:c>
      <x:c r="I1110" s="22" t="n">
        <x:v>10.5</x:v>
      </x:c>
      <x:c r="J1110" t="str">
        <x:v>Worked</x:v>
      </x:c>
      <x:c r="K1110" t="str">
        <x:v>Worked: 1 record(s) | Branch: Thurrock | Role: Operative Porter | Jobs: 403160 | Customers: BNP Paribas Limited | Hours: 10.5</x:v>
      </x:c>
      <x:c r="L1110" t="str">
        <x:v>Include</x:v>
      </x:c>
    </x:row>
    <x:row r="1111">
      <x:c r="A1111" t="str">
        <x:v>R Stimson (B)|2026-07-05</x:v>
      </x:c>
      <x:c r="B1111" s="888" t="n">
        <x:v>46208</x:v>
      </x:c>
      <x:c r="C1111" t="str">
        <x:v>R Stimson (B)</x:v>
      </x:c>
      <x:c r="D1111" t="str">
        <x:v>Permanent</x:v>
      </x:c>
      <x:c r="E1111" t="str">
        <x:v>Thurrock</x:v>
      </x:c>
      <x:c r="F1111" t="str">
        <x:v>Operative Porter</x:v>
      </x:c>
      <x:c r="G1111" t="str">
        <x:v>403160</x:v>
      </x:c>
      <x:c r="H1111" t="str">
        <x:v>BNP Paribas Limited</x:v>
      </x:c>
      <x:c r="I1111" s="22" t="n">
        <x:v>10.5</x:v>
      </x:c>
      <x:c r="J1111" t="str">
        <x:v>Worked</x:v>
      </x:c>
      <x:c r="K1111" t="str">
        <x:v>Worked: 1 record(s) | Branch: Thurrock | Role: Operative Porter | Jobs: 403160 | Customers: BNP Paribas Limited | Hours: 10.5</x:v>
      </x:c>
      <x:c r="L1111" t="str">
        <x:v>Include</x:v>
      </x:c>
    </x:row>
    <x:row r="1112">
      <x:c r="A1112" t="str">
        <x:v>R Stimson (B)|2026-07-06</x:v>
      </x:c>
      <x:c r="B1112" s="888" t="n">
        <x:v>46209</x:v>
      </x:c>
      <x:c r="C1112" t="str">
        <x:v>R Stimson (B)</x:v>
      </x:c>
      <x:c r="D1112" t="str">
        <x:v>Permanent</x:v>
      </x:c>
      <x:c r="E1112" t="str">
        <x:v>Thurrock</x:v>
      </x:c>
      <x:c r="F1112" t="str">
        <x:v>Operative Skilled</x:v>
      </x:c>
      <x:c r="G1112" t="str">
        <x:v>401175</x:v>
      </x:c>
      <x:c r="H1112" t="str">
        <x:v>Hogan Lovells LLP</x:v>
      </x:c>
      <x:c r="I1112" s="22" t="n">
        <x:v>11.5</x:v>
      </x:c>
      <x:c r="J1112" t="str">
        <x:v>Worked</x:v>
      </x:c>
      <x:c r="K1112" t="str">
        <x:v>Worked: 1 record(s) | Branch: Thurrock | Role: Operative Skilled | Jobs: 401175 | Customers: Hogan Lovells LLP | Hours: 11.5</x:v>
      </x:c>
      <x:c r="L1112" t="str">
        <x:v>Include</x:v>
      </x:c>
    </x:row>
    <x:row r="1113">
      <x:c r="A1113" t="str">
        <x:v>R Stimson (B)|2026-07-07</x:v>
      </x:c>
      <x:c r="B1113" s="888" t="n">
        <x:v>46210</x:v>
      </x:c>
      <x:c r="C1113" t="str">
        <x:v>R Stimson (B)</x:v>
      </x:c>
      <x:c r="D1113" t="str">
        <x:v>Permanent</x:v>
      </x:c>
      <x:c r="E1113" t="str">
        <x:v>Thurrock</x:v>
      </x:c>
      <x:c r="F1113" t="str">
        <x:v>Operative Skilled</x:v>
      </x:c>
      <x:c r="G1113" t="str">
        <x:v>402575</x:v>
      </x:c>
      <x:c r="H1113" t="str">
        <x:v>Latham &amp; Watkins</x:v>
      </x:c>
      <x:c r="I1113" s="22" t="n">
        <x:v>8.5</x:v>
      </x:c>
      <x:c r="J1113" t="str">
        <x:v>Worked</x:v>
      </x:c>
      <x:c r="K1113" t="str">
        <x:v>Worked: 1 record(s) | Branch: Thurrock | Role: Operative Skilled | Jobs: 402575 | Customers: Latham &amp; Watkins | Hours: 8.5</x:v>
      </x:c>
      <x:c r="L1113" t="str">
        <x:v>Include</x:v>
      </x:c>
    </x:row>
    <x:row r="1114">
      <x:c r="A1114" t="str">
        <x:v>R Stimson (B)|2026-07-08</x:v>
      </x:c>
      <x:c r="B1114" s="888" t="n">
        <x:v>46211</x:v>
      </x:c>
      <x:c r="C1114" t="str">
        <x:v>R Stimson (B)</x:v>
      </x:c>
      <x:c r="D1114" t="str">
        <x:v>Permanent</x:v>
      </x:c>
      <x:c r="E1114" t="str">
        <x:v>Thurrock</x:v>
      </x:c>
      <x:c r="F1114" t="str">
        <x:v>Operative Porter</x:v>
      </x:c>
      <x:c r="G1114" t="str">
        <x:v>402264</x:v>
      </x:c>
      <x:c r="H1114" t="str">
        <x:v>AlixPartners LLP</x:v>
      </x:c>
      <x:c r="I1114" s="22" t="n">
        <x:v>7.5</x:v>
      </x:c>
      <x:c r="J1114" t="str">
        <x:v>Worked</x:v>
      </x:c>
      <x:c r="K1114" t="str">
        <x:v>Worked: 1 record(s) | Branch: Thurrock | Role: Operative Porter | Jobs: 402264 | Customers: AlixPartners LLP | Hours: 7.5</x:v>
      </x:c>
      <x:c r="L1114" t="str">
        <x:v>Include</x:v>
      </x:c>
    </x:row>
    <x:row r="1115">
      <x:c r="A1115" t="str">
        <x:v>R Stimson (B)|2026-07-10</x:v>
      </x:c>
      <x:c r="B1115" s="888" t="n">
        <x:v>46213</x:v>
      </x:c>
      <x:c r="C1115" t="str">
        <x:v>R Stimson (B)</x:v>
      </x:c>
      <x:c r="D1115" t="str">
        <x:v>Permanent</x:v>
      </x:c>
      <x:c r="E1115" t="str">
        <x:v>Thurrock</x:v>
      </x:c>
      <x:c r="F1115" t="str">
        <x:v>Operative Porter</x:v>
      </x:c>
      <x:c r="G1115" t="str">
        <x:v>403271</x:v>
      </x:c>
      <x:c r="H1115" t="str">
        <x:v>BNP Paribas Limited</x:v>
      </x:c>
      <x:c r="I1115" s="22" t="n">
        <x:v>9</x:v>
      </x:c>
      <x:c r="J1115" t="str">
        <x:v>Worked</x:v>
      </x:c>
      <x:c r="K1115" t="str">
        <x:v>Worked: 1 record(s) | Branch: Thurrock | Role: Operative Porter | Jobs: 403271 | Customers: BNP Paribas Limited | Hours: 9.0</x:v>
      </x:c>
      <x:c r="L1115" t="str">
        <x:v>Include</x:v>
      </x:c>
    </x:row>
    <x:row r="1116">
      <x:c r="A1116" t="str">
        <x:v>R Stimson (B)|2026-07-11</x:v>
      </x:c>
      <x:c r="B1116" s="888" t="n">
        <x:v>46214</x:v>
      </x:c>
      <x:c r="C1116" t="str">
        <x:v>R Stimson (B)</x:v>
      </x:c>
      <x:c r="D1116" t="str">
        <x:v>Permanent</x:v>
      </x:c>
      <x:c r="E1116" t="str">
        <x:v>Thurrock</x:v>
      </x:c>
      <x:c r="F1116" t="str">
        <x:v>Operative Skilled</x:v>
      </x:c>
      <x:c r="G1116" t="str">
        <x:v>403271</x:v>
      </x:c>
      <x:c r="H1116" t="str">
        <x:v>BNP Paribas Limited</x:v>
      </x:c>
      <x:c r="I1116" s="22" t="n">
        <x:v>10.5</x:v>
      </x:c>
      <x:c r="J1116" t="str">
        <x:v>Worked</x:v>
      </x:c>
      <x:c r="K1116" t="str">
        <x:v>Worked: 1 record(s) | Branch: Thurrock | Role: Operative Skilled | Jobs: 403271 | Customers: BNP Paribas Limited | Hours: 10.5</x:v>
      </x:c>
      <x:c r="L1116" t="str">
        <x:v>Include</x:v>
      </x:c>
    </x:row>
    <x:row r="1117">
      <x:c r="A1117" t="str">
        <x:v>R Stimson (B)|2026-07-12</x:v>
      </x:c>
      <x:c r="B1117" s="888" t="n">
        <x:v>46215</x:v>
      </x:c>
      <x:c r="C1117" t="str">
        <x:v>R Stimson (B)</x:v>
      </x:c>
      <x:c r="D1117" t="str">
        <x:v>Permanent</x:v>
      </x:c>
      <x:c r="E1117" t="str">
        <x:v>Thurrock</x:v>
      </x:c>
      <x:c r="F1117" t="str">
        <x:v>Operative Skilled</x:v>
      </x:c>
      <x:c r="G1117" t="str">
        <x:v>403271</x:v>
      </x:c>
      <x:c r="H1117" t="str">
        <x:v>BNP Paribas Limited</x:v>
      </x:c>
      <x:c r="I1117" s="22" t="n">
        <x:v>10.5</x:v>
      </x:c>
      <x:c r="J1117" t="str">
        <x:v>Worked</x:v>
      </x:c>
      <x:c r="K1117" t="str">
        <x:v>Worked: 1 record(s) | Branch: Thurrock | Role: Operative Skilled | Jobs: 403271 | Customers: BNP Paribas Limited | Hours: 10.5</x:v>
      </x:c>
      <x:c r="L1117" t="str">
        <x:v>Include</x:v>
      </x:c>
    </x:row>
    <x:row r="1118">
      <x:c r="A1118" t="str">
        <x:v>R Stimson (B)|2026-07-13</x:v>
      </x:c>
      <x:c r="B1118" s="888" t="n">
        <x:v>46216</x:v>
      </x:c>
      <x:c r="C1118" t="str">
        <x:v>R Stimson (B)</x:v>
      </x:c>
      <x:c r="D1118" t="str">
        <x:v>Permanent</x:v>
      </x:c>
      <x:c r="E1118" t="str">
        <x:v>Thurrock</x:v>
      </x:c>
      <x:c r="F1118" t="str">
        <x:v>Operative Porter</x:v>
      </x:c>
      <x:c r="G1118" t="str">
        <x:v>398446</x:v>
      </x:c>
      <x:c r="H1118" t="str">
        <x:v>Royal Entomological society</x:v>
      </x:c>
      <x:c r="I1118" s="22" t="n">
        <x:v>8.5</x:v>
      </x:c>
      <x:c r="J1118" t="str">
        <x:v>Worked</x:v>
      </x:c>
      <x:c r="K1118" t="str">
        <x:v>Worked: 1 record(s) | Branch: Thurrock | Role: Operative Porter | Jobs: 398446 | Customers: Royal Entomological society | Hours: 8.5</x:v>
      </x:c>
      <x:c r="L1118" t="str">
        <x:v>Include</x:v>
      </x:c>
    </x:row>
    <x:row r="1119">
      <x:c r="A1119" t="str">
        <x:v>R Stimson (B)|2026-07-14</x:v>
      </x:c>
      <x:c r="B1119" s="888" t="n">
        <x:v>46217</x:v>
      </x:c>
      <x:c r="C1119" t="str">
        <x:v>R Stimson (B)</x:v>
      </x:c>
      <x:c r="D1119" t="str">
        <x:v>Permanent</x:v>
      </x:c>
      <x:c r="E1119" t="str">
        <x:v>Thurrock</x:v>
      </x:c>
      <x:c r="F1119" t="str">
        <x:v>Operative Porter</x:v>
      </x:c>
      <x:c r="G1119" t="str">
        <x:v>398446</x:v>
      </x:c>
      <x:c r="H1119" t="str">
        <x:v>Royal Entomological society</x:v>
      </x:c>
      <x:c r="I1119" s="22" t="n">
        <x:v>11</x:v>
      </x:c>
      <x:c r="J1119" t="str">
        <x:v>Worked</x:v>
      </x:c>
      <x:c r="K1119" t="str">
        <x:v>Worked: 1 record(s) | Branch: Thurrock | Role: Operative Porter | Jobs: 398446 | Customers: Royal Entomological society | Hours: 11.0</x:v>
      </x:c>
      <x:c r="L1119" t="str">
        <x:v>Include</x:v>
      </x:c>
    </x:row>
    <x:row r="1120">
      <x:c r="A1120" t="str">
        <x:v>R Stimson (B)|2026-07-15</x:v>
      </x:c>
      <x:c r="B1120" s="888" t="n">
        <x:v>46218</x:v>
      </x:c>
      <x:c r="C1120" t="str">
        <x:v>R Stimson (B)</x:v>
      </x:c>
      <x:c r="D1120" t="str">
        <x:v>Permanent</x:v>
      </x:c>
      <x:c r="E1120" t="str">
        <x:v>Thurrock</x:v>
      </x:c>
      <x:c r="F1120" t="str">
        <x:v>Operative Porter</x:v>
      </x:c>
      <x:c r="G1120" t="str">
        <x:v>398446</x:v>
      </x:c>
      <x:c r="H1120" t="str">
        <x:v>Royal Entomological society</x:v>
      </x:c>
      <x:c r="I1120" s="22" t="n">
        <x:v>8</x:v>
      </x:c>
      <x:c r="J1120" t="str">
        <x:v>Worked</x:v>
      </x:c>
      <x:c r="K1120" t="str">
        <x:v>Worked: 1 record(s) | Branch: Thurrock | Role: Operative Porter | Jobs: 398446 | Customers: Royal Entomological society | Hours: 8.0</x:v>
      </x:c>
      <x:c r="L1120" t="str">
        <x:v>Include</x:v>
      </x:c>
    </x:row>
    <x:row r="1121">
      <x:c r="A1121" t="str">
        <x:v>R Tuck|2026-07-01</x:v>
      </x:c>
      <x:c r="B1121" s="888" t="n">
        <x:v>46204</x:v>
      </x:c>
      <x:c r="C1121" t="str">
        <x:v>R Tuck</x:v>
      </x:c>
      <x:c r="D1121" t="str">
        <x:v>Permanent</x:v>
      </x:c>
      <x:c r="E1121" t="str">
        <x:v>Thurrock</x:v>
      </x:c>
      <x:c r="F1121" t="str">
        <x:v>Operative Skilled</x:v>
      </x:c>
      <x:c r="G1121" t="str">
        <x:v>402483</x:v>
      </x:c>
      <x:c r="H1121" t="str">
        <x:v>Accenture UK Ltd</x:v>
      </x:c>
      <x:c r="I1121" s="22" t="n">
        <x:v>10.5</x:v>
      </x:c>
      <x:c r="J1121" t="str">
        <x:v>Worked</x:v>
      </x:c>
      <x:c r="K1121" t="str">
        <x:v>Worked: 1 record(s) | Branch: Thurrock | Role: Operative Skilled | Jobs: 402483 | Customers: Accenture UK Ltd | Hours: 10.5</x:v>
      </x:c>
      <x:c r="L1121" t="str">
        <x:v>Include</x:v>
      </x:c>
    </x:row>
    <x:row r="1122">
      <x:c r="A1122" t="str">
        <x:v>R Tuck|2026-07-02</x:v>
      </x:c>
      <x:c r="B1122" s="888" t="n">
        <x:v>46205</x:v>
      </x:c>
      <x:c r="C1122" t="str">
        <x:v>R Tuck</x:v>
      </x:c>
      <x:c r="D1122" t="str">
        <x:v>Permanent</x:v>
      </x:c>
      <x:c r="E1122" t="str">
        <x:v>Thurrock</x:v>
      </x:c>
      <x:c r="F1122" t="str">
        <x:v>Operative Skilled</x:v>
      </x:c>
      <x:c r="G1122" t="str">
        <x:v>402483</x:v>
      </x:c>
      <x:c r="H1122" t="str">
        <x:v>Accenture UK Ltd</x:v>
      </x:c>
      <x:c r="I1122" s="22" t="n">
        <x:v>10.5</x:v>
      </x:c>
      <x:c r="J1122" t="str">
        <x:v>Worked</x:v>
      </x:c>
      <x:c r="K1122" t="str">
        <x:v>Worked: 1 record(s) | Branch: Thurrock | Role: Operative Skilled | Jobs: 402483 | Customers: Accenture UK Ltd | Hours: 10.5</x:v>
      </x:c>
      <x:c r="L1122" t="str">
        <x:v>Include</x:v>
      </x:c>
    </x:row>
    <x:row r="1123">
      <x:c r="A1123" t="str">
        <x:v>R Tuck|2026-07-04</x:v>
      </x:c>
      <x:c r="B1123" s="888" t="n">
        <x:v>46207</x:v>
      </x:c>
      <x:c r="C1123" t="str">
        <x:v>R Tuck</x:v>
      </x:c>
      <x:c r="D1123" t="str">
        <x:v>Permanent</x:v>
      </x:c>
      <x:c r="E1123" t="str">
        <x:v>Thurrock</x:v>
      </x:c>
      <x:c r="F1123" t="str">
        <x:v>Operative Skilled</x:v>
      </x:c>
      <x:c r="G1123" t="str">
        <x:v>402483</x:v>
      </x:c>
      <x:c r="H1123" t="str">
        <x:v>Accenture UK Ltd</x:v>
      </x:c>
      <x:c r="I1123" s="22" t="n">
        <x:v>6.5</x:v>
      </x:c>
      <x:c r="J1123" t="str">
        <x:v>Worked</x:v>
      </x:c>
      <x:c r="K1123" t="str">
        <x:v>Worked: 1 record(s) | Branch: Thurrock | Role: Operative Skilled | Jobs: 402483 | Customers: Accenture UK Ltd | Hours: 6.5</x:v>
      </x:c>
      <x:c r="L1123" t="str">
        <x:v>Include</x:v>
      </x:c>
    </x:row>
    <x:row r="1124">
      <x:c r="A1124" t="str">
        <x:v>R Tuck|2026-07-07</x:v>
      </x:c>
      <x:c r="B1124" s="888" t="n">
        <x:v>46210</x:v>
      </x:c>
      <x:c r="C1124" t="str">
        <x:v>R Tuck</x:v>
      </x:c>
      <x:c r="D1124" t="str">
        <x:v>Permanent</x:v>
      </x:c>
      <x:c r="E1124" t="str">
        <x:v>Thurrock</x:v>
      </x:c>
      <x:c r="F1124" t="str">
        <x:v>Operative Skilled</x:v>
      </x:c>
      <x:c r="G1124" t="str">
        <x:v>402483</x:v>
      </x:c>
      <x:c r="H1124" t="str">
        <x:v>Accenture UK Ltd</x:v>
      </x:c>
      <x:c r="I1124" s="22" t="n">
        <x:v>10.5</x:v>
      </x:c>
      <x:c r="J1124" t="str">
        <x:v>Worked</x:v>
      </x:c>
      <x:c r="K1124" t="str">
        <x:v>Worked: 1 record(s) | Branch: Thurrock | Role: Operative Skilled | Jobs: 402483 | Customers: Accenture UK Ltd | Hours: 10.5</x:v>
      </x:c>
      <x:c r="L1124" t="str">
        <x:v>Include</x:v>
      </x:c>
    </x:row>
    <x:row r="1125">
      <x:c r="A1125" t="str">
        <x:v>R Tuck|2026-07-08</x:v>
      </x:c>
      <x:c r="B1125" s="888" t="n">
        <x:v>46211</x:v>
      </x:c>
      <x:c r="C1125" t="str">
        <x:v>R Tuck</x:v>
      </x:c>
      <x:c r="D1125" t="str">
        <x:v>Permanent</x:v>
      </x:c>
      <x:c r="E1125" t="str">
        <x:v>Thurrock</x:v>
      </x:c>
      <x:c r="F1125" t="str">
        <x:v>Operative Skilled</x:v>
      </x:c>
      <x:c r="G1125" t="str">
        <x:v>402483</x:v>
      </x:c>
      <x:c r="H1125" t="str">
        <x:v>Accenture UK Ltd</x:v>
      </x:c>
      <x:c r="I1125" s="22" t="n">
        <x:v>10.5</x:v>
      </x:c>
      <x:c r="J1125" t="str">
        <x:v>Worked</x:v>
      </x:c>
      <x:c r="K1125" t="str">
        <x:v>Worked: 1 record(s) | Branch: Thurrock | Role: Operative Skilled | Jobs: 402483 | Customers: Accenture UK Ltd | Hours: 10.5</x:v>
      </x:c>
      <x:c r="L1125" t="str">
        <x:v>Include</x:v>
      </x:c>
    </x:row>
    <x:row r="1126">
      <x:c r="A1126" t="str">
        <x:v>R Tuck|2026-07-09</x:v>
      </x:c>
      <x:c r="B1126" s="888" t="n">
        <x:v>46212</x:v>
      </x:c>
      <x:c r="C1126" t="str">
        <x:v>R Tuck</x:v>
      </x:c>
      <x:c r="D1126" t="str">
        <x:v>Permanent</x:v>
      </x:c>
      <x:c r="E1126" t="str">
        <x:v>Thurrock</x:v>
      </x:c>
      <x:c r="F1126" t="str">
        <x:v>Operative Skilled</x:v>
      </x:c>
      <x:c r="G1126" t="str">
        <x:v>402483</x:v>
      </x:c>
      <x:c r="H1126" t="str">
        <x:v>Accenture UK Ltd</x:v>
      </x:c>
      <x:c r="I1126" s="22" t="n">
        <x:v>10.5</x:v>
      </x:c>
      <x:c r="J1126" t="str">
        <x:v>Worked</x:v>
      </x:c>
      <x:c r="K1126" t="str">
        <x:v>Worked: 1 record(s) | Branch: Thurrock | Role: Operative Skilled | Jobs: 402483 | Customers: Accenture UK Ltd | Hours: 10.5</x:v>
      </x:c>
      <x:c r="L1126" t="str">
        <x:v>Include</x:v>
      </x:c>
    </x:row>
    <x:row r="1127">
      <x:c r="A1127" t="str">
        <x:v>R Tuck|2026-07-13</x:v>
      </x:c>
      <x:c r="B1127" s="888" t="n">
        <x:v>46216</x:v>
      </x:c>
      <x:c r="C1127" t="str">
        <x:v>R Tuck</x:v>
      </x:c>
      <x:c r="D1127" t="str">
        <x:v>Permanent</x:v>
      </x:c>
      <x:c r="E1127" t="str">
        <x:v>Thurrock</x:v>
      </x:c>
      <x:c r="F1127" t="str">
        <x:v>Operative Porter</x:v>
      </x:c>
      <x:c r="G1127" t="str">
        <x:v>402483</x:v>
      </x:c>
      <x:c r="H1127" t="str">
        <x:v>Accenture UK Ltd</x:v>
      </x:c>
      <x:c r="I1127" s="22" t="n">
        <x:v>8.5</x:v>
      </x:c>
      <x:c r="J1127" t="str">
        <x:v>Worked</x:v>
      </x:c>
      <x:c r="K1127" t="str">
        <x:v>Worked: 1 record(s) | Branch: Thurrock | Role: Operative Porter | Jobs: 402483 | Customers: Accenture UK Ltd | Hours: 8.5</x:v>
      </x:c>
      <x:c r="L1127" t="str">
        <x:v>Include</x:v>
      </x:c>
    </x:row>
    <x:row r="1128">
      <x:c r="A1128" t="str">
        <x:v>R Tuck|2026-07-14</x:v>
      </x:c>
      <x:c r="B1128" s="888" t="n">
        <x:v>46217</x:v>
      </x:c>
      <x:c r="C1128" t="str">
        <x:v>R Tuck</x:v>
      </x:c>
      <x:c r="D1128" t="str">
        <x:v>Permanent</x:v>
      </x:c>
      <x:c r="E1128" t="str">
        <x:v>Thurrock</x:v>
      </x:c>
      <x:c r="F1128" t="str">
        <x:v>Operative Skilled</x:v>
      </x:c>
      <x:c r="G1128" t="str">
        <x:v>402483</x:v>
      </x:c>
      <x:c r="H1128" t="str">
        <x:v>Accenture UK Ltd</x:v>
      </x:c>
      <x:c r="I1128" s="22" t="n">
        <x:v>10.5</x:v>
      </x:c>
      <x:c r="J1128" t="str">
        <x:v>Worked</x:v>
      </x:c>
      <x:c r="K1128" t="str">
        <x:v>Worked: 1 record(s) | Branch: Thurrock | Role: Operative Skilled | Jobs: 402483 | Customers: Accenture UK Ltd | Hours: 10.5</x:v>
      </x:c>
      <x:c r="L1128" t="str">
        <x:v>Include</x:v>
      </x:c>
    </x:row>
    <x:row r="1129">
      <x:c r="A1129" t="str">
        <x:v>R Tuck|2026-07-15</x:v>
      </x:c>
      <x:c r="B1129" s="888" t="n">
        <x:v>46218</x:v>
      </x:c>
      <x:c r="C1129" t="str">
        <x:v>R Tuck</x:v>
      </x:c>
      <x:c r="D1129" t="str">
        <x:v>Permanent</x:v>
      </x:c>
      <x:c r="E1129" t="str">
        <x:v>Thurrock</x:v>
      </x:c>
      <x:c r="F1129" t="str">
        <x:v>Operative Skilled</x:v>
      </x:c>
      <x:c r="G1129" t="str">
        <x:v>402483</x:v>
      </x:c>
      <x:c r="H1129" t="str">
        <x:v>Accenture UK Ltd</x:v>
      </x:c>
      <x:c r="I1129" s="22" t="n">
        <x:v>10.5</x:v>
      </x:c>
      <x:c r="J1129" t="str">
        <x:v>Worked</x:v>
      </x:c>
      <x:c r="K1129" t="str">
        <x:v>Worked: 1 record(s) | Branch: Thurrock | Role: Operative Skilled | Jobs: 402483 | Customers: Accenture UK Ltd | Hours: 10.5</x:v>
      </x:c>
      <x:c r="L1129" t="str">
        <x:v>Include</x:v>
      </x:c>
    </x:row>
    <x:row r="1130">
      <x:c r="A1130" t="str">
        <x:v>R Tuck|2026-07-16</x:v>
      </x:c>
      <x:c r="B1130" s="888" t="n">
        <x:v>46219</x:v>
      </x:c>
      <x:c r="C1130" t="str">
        <x:v>R Tuck</x:v>
      </x:c>
      <x:c r="D1130" t="str">
        <x:v>Permanent</x:v>
      </x:c>
      <x:c r="E1130" t="str">
        <x:v>Thurrock</x:v>
      </x:c>
      <x:c r="F1130" t="str">
        <x:v>Operative Skilled</x:v>
      </x:c>
      <x:c r="G1130" t="str">
        <x:v>402483</x:v>
      </x:c>
      <x:c r="H1130" t="str">
        <x:v>Accenture UK Ltd</x:v>
      </x:c>
      <x:c r="I1130" s="22" t="n">
        <x:v>10.5</x:v>
      </x:c>
      <x:c r="J1130" t="str">
        <x:v>Worked</x:v>
      </x:c>
      <x:c r="K1130" t="str">
        <x:v>Worked: 1 record(s) | Branch: Thurrock | Role: Operative Skilled | Jobs: 402483 | Customers: Accenture UK Ltd | Hours: 10.5</x:v>
      </x:c>
      <x:c r="L1130" t="str">
        <x:v>Include</x:v>
      </x:c>
    </x:row>
    <x:row r="1131">
      <x:c r="A1131" t="str">
        <x:v>Randi Wisdom|2026-07-01</x:v>
      </x:c>
      <x:c r="B1131" s="888" t="n">
        <x:v>46204</x:v>
      </x:c>
      <x:c r="C1131" t="str">
        <x:v>Randi Wisdom</x:v>
      </x:c>
      <x:c r="D1131" t="str">
        <x:v>Permanent</x:v>
      </x:c>
      <x:c r="E1131" t="str">
        <x:v>Manchester</x:v>
      </x:c>
      <x:c r="F1131" t="str">
        <x:v>Operative Driver</x:v>
      </x:c>
      <x:c r="G1131" t="str">
        <x:v>398317F</x:v>
      </x:c>
      <x:c r="H1131" t="str">
        <x:v>Restore Harrow Green</x:v>
      </x:c>
      <x:c r="I1131" s="22" t="n">
        <x:v>10</x:v>
      </x:c>
      <x:c r="J1131" t="str">
        <x:v>Worked</x:v>
      </x:c>
      <x:c r="K1131" t="str">
        <x:v>Worked: 1 record(s) | Branch: Manchester | Role: Operative Driver | Jobs: 398317F | Customers: Restore Harrow Green | Hours: 10.0</x:v>
      </x:c>
      <x:c r="L1131" t="str">
        <x:v>Include</x:v>
      </x:c>
    </x:row>
    <x:row r="1132">
      <x:c r="A1132" t="str">
        <x:v>Randi Wisdom|2026-07-02</x:v>
      </x:c>
      <x:c r="B1132" s="888" t="n">
        <x:v>46205</x:v>
      </x:c>
      <x:c r="C1132" t="str">
        <x:v>Randi Wisdom</x:v>
      </x:c>
      <x:c r="D1132" t="str">
        <x:v>Permanent</x:v>
      </x:c>
      <x:c r="E1132" t="str">
        <x:v>Birmingham</x:v>
      </x:c>
      <x:c r="F1132" t="str">
        <x:v>Operative Driver</x:v>
      </x:c>
      <x:c r="G1132" t="str">
        <x:v>401369, 396008</x:v>
      </x:c>
      <x:c r="H1132" t="str">
        <x:v>Canal &amp; River Trust; HSBC - Branch Audits (1)</x:v>
      </x:c>
      <x:c r="I1132" s="22" t="n">
        <x:v>12.5</x:v>
      </x:c>
      <x:c r="J1132" t="str">
        <x:v>Worked — 2 records</x:v>
      </x:c>
      <x:c r="K1132" t="str">
        <x:v>Worked: 2 record(s) | Branch: Birmingham | Role: Operative Driver | Jobs: 401369, 396008 | Customers: Canal &amp; River Trust; HSBC - Branch Audits (1) | Hours: 12.5</x:v>
      </x:c>
      <x:c r="L1132" t="str">
        <x:v>Include</x:v>
      </x:c>
    </x:row>
    <x:row r="1133">
      <x:c r="A1133" t="str">
        <x:v>Randi Wisdom|2026-07-03</x:v>
      </x:c>
      <x:c r="B1133" s="888" t="n">
        <x:v>46206</x:v>
      </x:c>
      <x:c r="C1133" t="str">
        <x:v>Randi Wisdom</x:v>
      </x:c>
      <x:c r="D1133" t="str">
        <x:v>Permanent</x:v>
      </x:c>
      <x:c r="E1133" t="str">
        <x:v>Birmingham, Leeds</x:v>
      </x:c>
      <x:c r="F1133" t="str">
        <x:v>Operative Driver</x:v>
      </x:c>
      <x:c r="G1133" t="str">
        <x:v>403046, 402634</x:v>
      </x:c>
      <x:c r="H1133" t="str">
        <x:v>HSBC - July 2026 Deliveries; Kirklees Council - Mr Crawshaw</x:v>
      </x:c>
      <x:c r="I1133" s="22" t="n">
        <x:v>8</x:v>
      </x:c>
      <x:c r="J1133" t="str">
        <x:v>Worked — 2 records</x:v>
      </x:c>
      <x:c r="K1133" t="str">
        <x:v>Worked: 2 record(s) | Branch: Birmingham, Leeds | Role: Operative Driver | Jobs: 403046, 402634 | Customers: HSBC - July 2026 Deliveries; Kirklees Council - Mr Crawshaw | Hours: 8.0</x:v>
      </x:c>
      <x:c r="L1133" t="str">
        <x:v>Include</x:v>
      </x:c>
    </x:row>
    <x:row r="1134">
      <x:c r="A1134" t="str">
        <x:v>Randi Wisdom|2026-07-05</x:v>
      </x:c>
      <x:c r="B1134" s="888" t="n">
        <x:v>46208</x:v>
      </x:c>
      <x:c r="C1134" t="str">
        <x:v>Randi Wisdom</x:v>
      </x:c>
      <x:c r="D1134" t="str">
        <x:v>Permanent</x:v>
      </x:c>
      <x:c r="E1134" t="str">
        <x:v>Manchester</x:v>
      </x:c>
      <x:c r="F1134" t="str">
        <x:v>Operative Driver</x:v>
      </x:c>
      <x:c r="G1134" t="str">
        <x:v>398317F</x:v>
      </x:c>
      <x:c r="H1134" t="str">
        <x:v>Restore Harrow Green</x:v>
      </x:c>
      <x:c r="I1134" s="22" t="n">
        <x:v>5</x:v>
      </x:c>
      <x:c r="J1134" t="str">
        <x:v>Worked</x:v>
      </x:c>
      <x:c r="K1134" t="str">
        <x:v>Worked: 1 record(s) | Branch: Manchester | Role: Operative Driver | Jobs: 398317F | Customers: Restore Harrow Green | Hours: 5.0</x:v>
      </x:c>
      <x:c r="L1134" t="str">
        <x:v>Include</x:v>
      </x:c>
    </x:row>
    <x:row r="1135">
      <x:c r="A1135" t="str">
        <x:v>Randi Wisdom|2026-07-06</x:v>
      </x:c>
      <x:c r="B1135" s="888" t="n">
        <x:v>46209</x:v>
      </x:c>
      <x:c r="C1135" t="str">
        <x:v>Randi Wisdom</x:v>
      </x:c>
      <x:c r="D1135" t="str">
        <x:v>Permanent</x:v>
      </x:c>
      <x:c r="E1135" t="str">
        <x:v>Glasgow, Manchester</x:v>
      </x:c>
      <x:c r="F1135" t="str">
        <x:v>Operative Driver</x:v>
      </x:c>
      <x:c r="G1135" t="str">
        <x:v>392549, 398317F</x:v>
      </x:c>
      <x:c r="H1135" t="str">
        <x:v>NHS GG&amp;C; Restore Harrow Green</x:v>
      </x:c>
      <x:c r="I1135" s="22" t="n">
        <x:v>18.5</x:v>
      </x:c>
      <x:c r="J1135" t="str">
        <x:v>Worked — 2 records</x:v>
      </x:c>
      <x:c r="K1135" t="str">
        <x:v>Worked: 2 record(s) | Branch: Glasgow, Manchester | Role: Operative Driver | Jobs: 392549, 398317F | Customers: NHS GG&amp;C; Restore Harrow Green | Hours: 18.5</x:v>
      </x:c>
      <x:c r="L1135" t="str">
        <x:v>Include</x:v>
      </x:c>
    </x:row>
    <x:row r="1136">
      <x:c r="A1136" t="str">
        <x:v>Randi Wisdom|2026-07-07</x:v>
      </x:c>
      <x:c r="B1136" s="888" t="n">
        <x:v>46210</x:v>
      </x:c>
      <x:c r="C1136" t="str">
        <x:v>Randi Wisdom</x:v>
      </x:c>
      <x:c r="D1136" t="str">
        <x:v>Permanent</x:v>
      </x:c>
      <x:c r="E1136" t="str">
        <x:v>Glasgow, Manchester</x:v>
      </x:c>
      <x:c r="F1136" t="str">
        <x:v>Operative Driver</x:v>
      </x:c>
      <x:c r="G1136" t="str">
        <x:v>392549, 398317F</x:v>
      </x:c>
      <x:c r="H1136" t="str">
        <x:v>NHS GG&amp;C; Restore Harrow Green</x:v>
      </x:c>
      <x:c r="I1136" s="22" t="n">
        <x:v>16</x:v>
      </x:c>
      <x:c r="J1136" t="str">
        <x:v>Worked — 2 records</x:v>
      </x:c>
      <x:c r="K1136" t="str">
        <x:v>Worked: 2 record(s) | Branch: Glasgow, Manchester | Role: Operative Driver | Jobs: 392549, 398317F | Customers: NHS GG&amp;C; Restore Harrow Green | Hours: 16.0</x:v>
      </x:c>
      <x:c r="L1136" t="str">
        <x:v>Include</x:v>
      </x:c>
    </x:row>
    <x:row r="1137">
      <x:c r="A1137" t="str">
        <x:v>Randi Wisdom|2026-07-08</x:v>
      </x:c>
      <x:c r="B1137" s="888" t="n">
        <x:v>46211</x:v>
      </x:c>
      <x:c r="C1137" t="str">
        <x:v>Randi Wisdom</x:v>
      </x:c>
      <x:c r="D1137" t="str">
        <x:v>Permanent</x:v>
      </x:c>
      <x:c r="E1137" t="str">
        <x:v>Glasgow, Manchester</x:v>
      </x:c>
      <x:c r="F1137" t="str">
        <x:v>Operative Driver</x:v>
      </x:c>
      <x:c r="G1137" t="str">
        <x:v>392549, 398317F</x:v>
      </x:c>
      <x:c r="H1137" t="str">
        <x:v>NHS GG&amp;C; Restore Harrow Green</x:v>
      </x:c>
      <x:c r="I1137" s="22" t="n">
        <x:v>17</x:v>
      </x:c>
      <x:c r="J1137" t="str">
        <x:v>Worked — 2 records</x:v>
      </x:c>
      <x:c r="K1137" t="str">
        <x:v>Worked: 2 record(s) | Branch: Glasgow, Manchester | Role: Operative Driver | Jobs: 392549, 398317F | Customers: NHS GG&amp;C; Restore Harrow Green | Hours: 17.0</x:v>
      </x:c>
      <x:c r="L1137" t="str">
        <x:v>Include</x:v>
      </x:c>
    </x:row>
    <x:row r="1138">
      <x:c r="A1138" t="str">
        <x:v>Randi Wisdom|2026-07-09</x:v>
      </x:c>
      <x:c r="B1138" s="888" t="n">
        <x:v>46212</x:v>
      </x:c>
      <x:c r="C1138" t="str">
        <x:v>Randi Wisdom</x:v>
      </x:c>
      <x:c r="D1138" t="str">
        <x:v>Permanent</x:v>
      </x:c>
      <x:c r="E1138" t="str">
        <x:v>Glasgow, Manchester</x:v>
      </x:c>
      <x:c r="F1138" t="str">
        <x:v>Operative Driver</x:v>
      </x:c>
      <x:c r="G1138" t="str">
        <x:v>392549, 398317F</x:v>
      </x:c>
      <x:c r="H1138" t="str">
        <x:v>NHS GG&amp;C; Restore Harrow Green</x:v>
      </x:c>
      <x:c r="I1138" s="22" t="n">
        <x:v>16</x:v>
      </x:c>
      <x:c r="J1138" t="str">
        <x:v>Worked — 2 records</x:v>
      </x:c>
      <x:c r="K1138" t="str">
        <x:v>Worked: 2 record(s) | Branch: Glasgow, Manchester | Role: Operative Driver | Jobs: 392549, 398317F | Customers: NHS GG&amp;C; Restore Harrow Green | Hours: 16.0</x:v>
      </x:c>
      <x:c r="L1138" t="str">
        <x:v>Include</x:v>
      </x:c>
    </x:row>
    <x:row r="1139">
      <x:c r="A1139" t="str">
        <x:v>Randi Wisdom|2026-07-11</x:v>
      </x:c>
      <x:c r="B1139" s="888" t="n">
        <x:v>46214</x:v>
      </x:c>
      <x:c r="C1139" t="str">
        <x:v>Randi Wisdom</x:v>
      </x:c>
      <x:c r="D1139" t="str">
        <x:v>Permanent</x:v>
      </x:c>
      <x:c r="E1139" t="str">
        <x:v>Thurrock</x:v>
      </x:c>
      <x:c r="F1139" t="str">
        <x:v>Operative Driver</x:v>
      </x:c>
      <x:c r="G1139" t="str">
        <x:v>403222</x:v>
      </x:c>
      <x:c r="H1139" t="str">
        <x:v>Accenture UK Ltd</x:v>
      </x:c>
      <x:c r="I1139" s="22" t="n">
        <x:v>11</x:v>
      </x:c>
      <x:c r="J1139" t="str">
        <x:v>Worked</x:v>
      </x:c>
      <x:c r="K1139" t="str">
        <x:v>Worked: 1 record(s) | Branch: Thurrock | Role: Operative Driver | Jobs: 403222 | Customers: Accenture UK Ltd | Hours: 11.0</x:v>
      </x:c>
      <x:c r="L1139" t="str">
        <x:v>Include</x:v>
      </x:c>
    </x:row>
    <x:row r="1140">
      <x:c r="A1140" t="str">
        <x:v>Randi Wisdom|2026-07-13</x:v>
      </x:c>
      <x:c r="B1140" s="888" t="n">
        <x:v>46216</x:v>
      </x:c>
      <x:c r="C1140" t="str">
        <x:v>Randi Wisdom</x:v>
      </x:c>
      <x:c r="D1140" t="str">
        <x:v>Permanent</x:v>
      </x:c>
      <x:c r="E1140" t="str">
        <x:v>Manchester</x:v>
      </x:c>
      <x:c r="F1140" t="str">
        <x:v>Operative Driver</x:v>
      </x:c>
      <x:c r="G1140" t="str">
        <x:v>398317F</x:v>
      </x:c>
      <x:c r="H1140" t="str">
        <x:v>Restore Harrow Green</x:v>
      </x:c>
      <x:c r="I1140" s="22" t="n">
        <x:v>7.5</x:v>
      </x:c>
      <x:c r="J1140" t="str">
        <x:v>Worked</x:v>
      </x:c>
      <x:c r="K1140" t="str">
        <x:v>Worked: 1 record(s) | Branch: Manchester | Role: Operative Driver | Jobs: 398317F | Customers: Restore Harrow Green | Hours: 7.5</x:v>
      </x:c>
      <x:c r="L1140" t="str">
        <x:v>Include</x:v>
      </x:c>
    </x:row>
    <x:row r="1141">
      <x:c r="A1141" t="str">
        <x:v>Randi Wisdom|2026-07-15</x:v>
      </x:c>
      <x:c r="B1141" s="888" t="n">
        <x:v>46218</x:v>
      </x:c>
      <x:c r="C1141" t="str">
        <x:v>Randi Wisdom</x:v>
      </x:c>
      <x:c r="D1141" t="str">
        <x:v>Permanent</x:v>
      </x:c>
      <x:c r="E1141" t="str">
        <x:v>Leeds</x:v>
      </x:c>
      <x:c r="F1141" t="str">
        <x:v>Operative Driver</x:v>
      </x:c>
      <x:c r="G1141" t="str">
        <x:v>398549</x:v>
      </x:c>
      <x:c r="H1141" t="str">
        <x:v>Wakefield Council - Upton Primary School</x:v>
      </x:c>
      <x:c r="I1141" s="22" t="n">
        <x:v>8.5</x:v>
      </x:c>
      <x:c r="J1141" t="str">
        <x:v>Worked</x:v>
      </x:c>
      <x:c r="K1141" t="str">
        <x:v>Worked: 1 record(s) | Branch: Leeds | Role: Operative Driver | Jobs: 398549 | Customers: Wakefield Council - Upton Primary School | Hours: 8.5</x:v>
      </x:c>
      <x:c r="L1141" t="str">
        <x:v>Include</x:v>
      </x:c>
    </x:row>
    <x:row r="1142">
      <x:c r="A1142" t="str">
        <x:v>Randi Wisdom|2026-07-16</x:v>
      </x:c>
      <x:c r="B1142" s="888" t="n">
        <x:v>46219</x:v>
      </x:c>
      <x:c r="C1142" t="str">
        <x:v>Randi Wisdom</x:v>
      </x:c>
      <x:c r="D1142" t="str">
        <x:v>Permanent</x:v>
      </x:c>
      <x:c r="E1142" t="str">
        <x:v>Leeds, Manchester</x:v>
      </x:c>
      <x:c r="F1142" t="str">
        <x:v>Operative Driver</x:v>
      </x:c>
      <x:c r="G1142" t="str">
        <x:v>402596, 398549</x:v>
      </x:c>
      <x:c r="H1142" t="str">
        <x:v>Cheshire Police; Wakefield Council - Upton Primary School</x:v>
      </x:c>
      <x:c r="I1142" s="22" t="n">
        <x:v>16</x:v>
      </x:c>
      <x:c r="J1142" t="str">
        <x:v>Worked — 2 records</x:v>
      </x:c>
      <x:c r="K1142" t="str">
        <x:v>Worked: 2 record(s) | Branch: Leeds, Manchester | Role: Operative Driver | Jobs: 402596, 398549 | Customers: Cheshire Police; Wakefield Council - Upton Primary School | Hours: 16.0</x:v>
      </x:c>
      <x:c r="L1142" t="str">
        <x:v>Include</x:v>
      </x:c>
    </x:row>
    <x:row r="1143">
      <x:c r="A1143" t="str">
        <x:v>Ray Ahmed|2026-07-02</x:v>
      </x:c>
      <x:c r="B1143" s="888" t="n">
        <x:v>46205</x:v>
      </x:c>
      <x:c r="C1143" t="str">
        <x:v>Ray Ahmed</x:v>
      </x:c>
      <x:c r="D1143" t="str">
        <x:v>Permanent</x:v>
      </x:c>
      <x:c r="E1143" t="str">
        <x:v>Thurrock</x:v>
      </x:c>
      <x:c r="F1143" t="str">
        <x:v>Operative Skilled</x:v>
      </x:c>
      <x:c r="G1143" t="str">
        <x:v>403010</x:v>
      </x:c>
      <x:c r="H1143" t="str">
        <x:v>Haringey Council</x:v>
      </x:c>
      <x:c r="I1143" s="22" t="n">
        <x:v>8</x:v>
      </x:c>
      <x:c r="J1143" t="str">
        <x:v>Worked</x:v>
      </x:c>
      <x:c r="K1143" t="str">
        <x:v>Worked: 1 record(s) | Branch: Thurrock | Role: Operative Skilled | Jobs: 403010 | Customers: Haringey Council | Hours: 8.0</x:v>
      </x:c>
      <x:c r="L1143" t="str">
        <x:v>Include</x:v>
      </x:c>
    </x:row>
    <x:row r="1144">
      <x:c r="A1144" t="str">
        <x:v>Ray Ahmed|2026-07-03</x:v>
      </x:c>
      <x:c r="B1144" s="888" t="n">
        <x:v>46206</x:v>
      </x:c>
      <x:c r="C1144" t="str">
        <x:v>Ray Ahmed</x:v>
      </x:c>
      <x:c r="D1144" t="str">
        <x:v>Permanent</x:v>
      </x:c>
      <x:c r="E1144" t="str">
        <x:v>Thurrock</x:v>
      </x:c>
      <x:c r="F1144" t="str">
        <x:v>Operative Porter</x:v>
      </x:c>
      <x:c r="G1144" t="str">
        <x:v>402765</x:v>
      </x:c>
      <x:c r="H1144" t="str">
        <x:v>Apple Europe Ltd</x:v>
      </x:c>
      <x:c r="I1144" s="22" t="n">
        <x:v>11.5</x:v>
      </x:c>
      <x:c r="J1144" t="str">
        <x:v>Worked</x:v>
      </x:c>
      <x:c r="K1144" t="str">
        <x:v>Worked: 1 record(s) | Branch: Thurrock | Role: Operative Porter | Jobs: 402765 | Customers: Apple Europe Ltd | Hours: 11.5</x:v>
      </x:c>
      <x:c r="L1144" t="str">
        <x:v>Include</x:v>
      </x:c>
    </x:row>
    <x:row r="1145">
      <x:c r="A1145" t="str">
        <x:v>Ray Ahmed|2026-07-09</x:v>
      </x:c>
      <x:c r="B1145" s="888" t="n">
        <x:v>46212</x:v>
      </x:c>
      <x:c r="C1145" t="str">
        <x:v>Ray Ahmed</x:v>
      </x:c>
      <x:c r="D1145" t="str">
        <x:v>Permanent</x:v>
      </x:c>
      <x:c r="E1145" t="str">
        <x:v>Thurrock</x:v>
      </x:c>
      <x:c r="F1145" t="str">
        <x:v>Operative Porter</x:v>
      </x:c>
      <x:c r="G1145" t="str">
        <x:v>402929</x:v>
      </x:c>
      <x:c r="H1145" t="str">
        <x:v>Cadwalader Wickersham &amp; Taft LLP</x:v>
      </x:c>
      <x:c r="I1145" s="22" t="n">
        <x:v>10.5</x:v>
      </x:c>
      <x:c r="J1145" t="str">
        <x:v>Worked</x:v>
      </x:c>
      <x:c r="K1145" t="str">
        <x:v>Worked: 1 record(s) | Branch: Thurrock | Role: Operative Porter | Jobs: 402929 | Customers: Cadwalader Wickersham &amp; Taft LLP | Hours: 10.5</x:v>
      </x:c>
      <x:c r="L1145" t="str">
        <x:v>Include</x:v>
      </x:c>
    </x:row>
    <x:row r="1146">
      <x:c r="A1146" t="str">
        <x:v>Ray Ahmed|2026-07-10</x:v>
      </x:c>
      <x:c r="B1146" s="888" t="n">
        <x:v>46213</x:v>
      </x:c>
      <x:c r="C1146" t="str">
        <x:v>Ray Ahmed</x:v>
      </x:c>
      <x:c r="D1146" t="str">
        <x:v>Permanent</x:v>
      </x:c>
      <x:c r="E1146" t="str">
        <x:v>Thurrock</x:v>
      </x:c>
      <x:c r="F1146" t="str">
        <x:v>Operative Porter</x:v>
      </x:c>
      <x:c r="G1146" t="str">
        <x:v>403271</x:v>
      </x:c>
      <x:c r="H1146" t="str">
        <x:v>BNP Paribas Limited</x:v>
      </x:c>
      <x:c r="I1146" s="22" t="n">
        <x:v>9</x:v>
      </x:c>
      <x:c r="J1146" t="str">
        <x:v>Worked</x:v>
      </x:c>
      <x:c r="K1146" t="str">
        <x:v>Worked: 1 record(s) | Branch: Thurrock | Role: Operative Porter | Jobs: 403271 | Customers: BNP Paribas Limited | Hours: 9.0</x:v>
      </x:c>
      <x:c r="L1146" t="str">
        <x:v>Include</x:v>
      </x:c>
    </x:row>
    <x:row r="1147">
      <x:c r="A1147" t="str">
        <x:v>Robert Moore|2026-07-01</x:v>
      </x:c>
      <x:c r="B1147" s="888" t="n">
        <x:v>46204</x:v>
      </x:c>
      <x:c r="C1147" t="str">
        <x:v>Robert Moore</x:v>
      </x:c>
      <x:c r="D1147" t="str">
        <x:v>Permanent</x:v>
      </x:c>
      <x:c r="E1147" t="str">
        <x:v>Glasgow</x:v>
      </x:c>
      <x:c r="F1147" t="str">
        <x:v>Operative Porter</x:v>
      </x:c>
      <x:c r="G1147" t="str">
        <x:v>392549</x:v>
      </x:c>
      <x:c r="H1147" t="str">
        <x:v>NHS GG&amp;C</x:v>
      </x:c>
      <x:c r="I1147" s="22" t="n">
        <x:v>9.5</x:v>
      </x:c>
      <x:c r="J1147" t="str">
        <x:v>Worked</x:v>
      </x:c>
      <x:c r="K1147" t="str">
        <x:v>Worked: 1 record(s) | Branch: Glasgow | Role: Operative Porter | Jobs: 392549 | Customers: NHS GG&amp;C | Hours: 9.5</x:v>
      </x:c>
      <x:c r="L1147" t="str">
        <x:v>Include</x:v>
      </x:c>
    </x:row>
    <x:row r="1148">
      <x:c r="A1148" t="str">
        <x:v>Robert Moore|2026-07-02</x:v>
      </x:c>
      <x:c r="B1148" s="888" t="n">
        <x:v>46205</x:v>
      </x:c>
      <x:c r="C1148" t="str">
        <x:v>Robert Moore</x:v>
      </x:c>
      <x:c r="D1148" t="str">
        <x:v>Permanent</x:v>
      </x:c>
      <x:c r="E1148" t="str">
        <x:v>Glasgow</x:v>
      </x:c>
      <x:c r="F1148" t="str">
        <x:v>Operative Porter</x:v>
      </x:c>
      <x:c r="G1148" t="str">
        <x:v>392549</x:v>
      </x:c>
      <x:c r="H1148" t="str">
        <x:v>NHS GG&amp;C</x:v>
      </x:c>
      <x:c r="I1148" s="22" t="n">
        <x:v>8</x:v>
      </x:c>
      <x:c r="J1148" t="str">
        <x:v>Worked</x:v>
      </x:c>
      <x:c r="K1148" t="str">
        <x:v>Worked: 1 record(s) | Branch: Glasgow | Role: Operative Porter | Jobs: 392549 | Customers: NHS GG&amp;C | Hours: 8.0</x:v>
      </x:c>
      <x:c r="L1148" t="str">
        <x:v>Include</x:v>
      </x:c>
    </x:row>
    <x:row r="1149">
      <x:c r="A1149" t="str">
        <x:v>Robert Moore|2026-07-03</x:v>
      </x:c>
      <x:c r="B1149" s="888" t="n">
        <x:v>46206</x:v>
      </x:c>
      <x:c r="C1149" t="str">
        <x:v>Robert Moore</x:v>
      </x:c>
      <x:c r="D1149" t="str">
        <x:v>Permanent</x:v>
      </x:c>
      <x:c r="E1149" t="str">
        <x:v>Glasgow</x:v>
      </x:c>
      <x:c r="F1149" t="str">
        <x:v>Operative Driver</x:v>
      </x:c>
      <x:c r="G1149" t="str">
        <x:v>403171</x:v>
      </x:c>
      <x:c r="H1149" t="str">
        <x:v>RHG Store</x:v>
      </x:c>
      <x:c r="I1149" s="22" t="n">
        <x:v>5</x:v>
      </x:c>
      <x:c r="J1149" t="str">
        <x:v>Worked</x:v>
      </x:c>
      <x:c r="K1149" t="str">
        <x:v>Worked: 1 record(s) | Branch: Glasgow | Role: Operative Driver | Jobs: 403171 | Customers: RHG Store | Hours: 5.0</x:v>
      </x:c>
      <x:c r="L1149" t="str">
        <x:v>Include</x:v>
      </x:c>
    </x:row>
    <x:row r="1150">
      <x:c r="A1150" t="str">
        <x:v>Robert Moore|2026-07-06</x:v>
      </x:c>
      <x:c r="B1150" s="888" t="n">
        <x:v>46209</x:v>
      </x:c>
      <x:c r="C1150" t="str">
        <x:v>Robert Moore</x:v>
      </x:c>
      <x:c r="D1150" t="str">
        <x:v>Permanent</x:v>
      </x:c>
      <x:c r="E1150" t="str">
        <x:v>Glasgow</x:v>
      </x:c>
      <x:c r="F1150" t="str">
        <x:v>Operative Porter</x:v>
      </x:c>
      <x:c r="G1150" t="str">
        <x:v>392549</x:v>
      </x:c>
      <x:c r="H1150" t="str">
        <x:v>NHS GG&amp;C</x:v>
      </x:c>
      <x:c r="I1150" s="22" t="n">
        <x:v>9</x:v>
      </x:c>
      <x:c r="J1150" t="str">
        <x:v>Worked</x:v>
      </x:c>
      <x:c r="K1150" t="str">
        <x:v>Worked: 1 record(s) | Branch: Glasgow | Role: Operative Porter | Jobs: 392549 | Customers: NHS GG&amp;C | Hours: 9.0</x:v>
      </x:c>
      <x:c r="L1150" t="str">
        <x:v>Include</x:v>
      </x:c>
    </x:row>
    <x:row r="1151">
      <x:c r="A1151" t="str">
        <x:v>Robert Moore|2026-07-07</x:v>
      </x:c>
      <x:c r="B1151" s="888" t="n">
        <x:v>46210</x:v>
      </x:c>
      <x:c r="C1151" t="str">
        <x:v>Robert Moore</x:v>
      </x:c>
      <x:c r="D1151" t="str">
        <x:v>Permanent</x:v>
      </x:c>
      <x:c r="E1151" t="str">
        <x:v>Glasgow</x:v>
      </x:c>
      <x:c r="F1151" t="str">
        <x:v>Operative Porter</x:v>
      </x:c>
      <x:c r="G1151" t="str">
        <x:v>392549</x:v>
      </x:c>
      <x:c r="H1151" t="str">
        <x:v>NHS GG&amp;C</x:v>
      </x:c>
      <x:c r="I1151" s="22" t="n">
        <x:v>8</x:v>
      </x:c>
      <x:c r="J1151" t="str">
        <x:v>Worked</x:v>
      </x:c>
      <x:c r="K1151" t="str">
        <x:v>Worked: 1 record(s) | Branch: Glasgow | Role: Operative Porter | Jobs: 392549 | Customers: NHS GG&amp;C | Hours: 8.0</x:v>
      </x:c>
      <x:c r="L1151" t="str">
        <x:v>Include</x:v>
      </x:c>
    </x:row>
    <x:row r="1152">
      <x:c r="A1152" t="str">
        <x:v>Robert Moore|2026-07-08</x:v>
      </x:c>
      <x:c r="B1152" s="888" t="n">
        <x:v>46211</x:v>
      </x:c>
      <x:c r="C1152" t="str">
        <x:v>Robert Moore</x:v>
      </x:c>
      <x:c r="D1152" t="str">
        <x:v>Permanent</x:v>
      </x:c>
      <x:c r="E1152" t="str">
        <x:v>Glasgow</x:v>
      </x:c>
      <x:c r="F1152" t="str">
        <x:v>Operative Porter</x:v>
      </x:c>
      <x:c r="G1152" t="str">
        <x:v>392549</x:v>
      </x:c>
      <x:c r="H1152" t="str">
        <x:v>NHS GG&amp;C</x:v>
      </x:c>
      <x:c r="I1152" s="22" t="n">
        <x:v>9</x:v>
      </x:c>
      <x:c r="J1152" t="str">
        <x:v>Worked</x:v>
      </x:c>
      <x:c r="K1152" t="str">
        <x:v>Worked: 1 record(s) | Branch: Glasgow | Role: Operative Porter | Jobs: 392549 | Customers: NHS GG&amp;C | Hours: 9.0</x:v>
      </x:c>
      <x:c r="L1152" t="str">
        <x:v>Include</x:v>
      </x:c>
    </x:row>
    <x:row r="1153">
      <x:c r="A1153" t="str">
        <x:v>Robert Moore|2026-07-09</x:v>
      </x:c>
      <x:c r="B1153" s="888" t="n">
        <x:v>46212</x:v>
      </x:c>
      <x:c r="C1153" t="str">
        <x:v>Robert Moore</x:v>
      </x:c>
      <x:c r="D1153" t="str">
        <x:v>Permanent</x:v>
      </x:c>
      <x:c r="E1153" t="str">
        <x:v>Glasgow</x:v>
      </x:c>
      <x:c r="F1153" t="str">
        <x:v>Operative Porter</x:v>
      </x:c>
      <x:c r="G1153" t="str">
        <x:v>392549</x:v>
      </x:c>
      <x:c r="H1153" t="str">
        <x:v>NHS GG&amp;C</x:v>
      </x:c>
      <x:c r="I1153" s="22" t="n">
        <x:v>8</x:v>
      </x:c>
      <x:c r="J1153" t="str">
        <x:v>Worked</x:v>
      </x:c>
      <x:c r="K1153" t="str">
        <x:v>Worked: 1 record(s) | Branch: Glasgow | Role: Operative Porter | Jobs: 392549 | Customers: NHS GG&amp;C | Hours: 8.0</x:v>
      </x:c>
      <x:c r="L1153" t="str">
        <x:v>Include</x:v>
      </x:c>
    </x:row>
    <x:row r="1154">
      <x:c r="A1154" t="str">
        <x:v>Robert Moore|2026-07-10</x:v>
      </x:c>
      <x:c r="B1154" s="888" t="n">
        <x:v>46213</x:v>
      </x:c>
      <x:c r="C1154" t="str">
        <x:v>Robert Moore</x:v>
      </x:c>
      <x:c r="D1154" t="str">
        <x:v>Permanent</x:v>
      </x:c>
      <x:c r="E1154" t="str">
        <x:v>Glasgow</x:v>
      </x:c>
      <x:c r="F1154" t="str">
        <x:v>Operative Porter</x:v>
      </x:c>
      <x:c r="G1154" t="str">
        <x:v>398360F</x:v>
      </x:c>
      <x:c r="H1154" t="str">
        <x:v>Restore Harrow Green</x:v>
      </x:c>
      <x:c r="I1154" s="22" t="n">
        <x:v>10</x:v>
      </x:c>
      <x:c r="J1154" t="str">
        <x:v>Worked</x:v>
      </x:c>
      <x:c r="K1154" t="str">
        <x:v>Worked: 1 record(s) | Branch: Glasgow | Role: Operative Porter | Jobs: 398360F | Customers: Restore Harrow Green | Hours: 10.0</x:v>
      </x:c>
      <x:c r="L1154" t="str">
        <x:v>Include</x:v>
      </x:c>
    </x:row>
    <x:row r="1155">
      <x:c r="A1155" t="str">
        <x:v>Robert Moore|2026-07-13</x:v>
      </x:c>
      <x:c r="B1155" s="888" t="n">
        <x:v>46216</x:v>
      </x:c>
      <x:c r="C1155" t="str">
        <x:v>Robert Moore</x:v>
      </x:c>
      <x:c r="D1155" t="str">
        <x:v>Permanent</x:v>
      </x:c>
      <x:c r="E1155" t="str">
        <x:v>Glasgow</x:v>
      </x:c>
      <x:c r="F1155" t="str">
        <x:v>Operative Porter</x:v>
      </x:c>
      <x:c r="G1155" t="str">
        <x:v>403256</x:v>
      </x:c>
      <x:c r="H1155" t="str">
        <x:v>University of Glasgow</x:v>
      </x:c>
      <x:c r="I1155" s="22" t="n">
        <x:v>8</x:v>
      </x:c>
      <x:c r="J1155" t="str">
        <x:v>Worked</x:v>
      </x:c>
      <x:c r="K1155" t="str">
        <x:v>Worked: 1 record(s) | Branch: Glasgow | Role: Operative Porter | Jobs: 403256 | Customers: University of Glasgow | Hours: 8.0</x:v>
      </x:c>
      <x:c r="L1155" t="str">
        <x:v>Include</x:v>
      </x:c>
    </x:row>
    <x:row r="1156">
      <x:c r="A1156" t="str">
        <x:v>Robert Moore|2026-07-14</x:v>
      </x:c>
      <x:c r="B1156" s="888" t="n">
        <x:v>46217</x:v>
      </x:c>
      <x:c r="C1156" t="str">
        <x:v>Robert Moore</x:v>
      </x:c>
      <x:c r="D1156" t="str">
        <x:v>Permanent</x:v>
      </x:c>
      <x:c r="E1156" t="str">
        <x:v>Glasgow</x:v>
      </x:c>
      <x:c r="F1156" t="str">
        <x:v>Operative Porter</x:v>
      </x:c>
      <x:c r="G1156" t="str">
        <x:v>403437, 398360F</x:v>
      </x:c>
      <x:c r="H1156" t="str">
        <x:v>C/O South Lanarkshire Council; Restore Harrow Green</x:v>
      </x:c>
      <x:c r="I1156" s="22" t="n">
        <x:v>11</x:v>
      </x:c>
      <x:c r="J1156" t="str">
        <x:v>Worked — 2 records</x:v>
      </x:c>
      <x:c r="K1156" t="str">
        <x:v>Worked: 2 record(s) | Branch: Glasgow | Role: Operative Porter | Jobs: 403437, 398360F | Customers: C/O South Lanarkshire Council; Restore Harrow Green | Hours: 11.0</x:v>
      </x:c>
      <x:c r="L1156" t="str">
        <x:v>Include</x:v>
      </x:c>
    </x:row>
    <x:row r="1157">
      <x:c r="A1157" t="str">
        <x:v>Robert Moore|2026-07-15</x:v>
      </x:c>
      <x:c r="B1157" s="888" t="n">
        <x:v>46218</x:v>
      </x:c>
      <x:c r="C1157" t="str">
        <x:v>Robert Moore</x:v>
      </x:c>
      <x:c r="D1157" t="str">
        <x:v>Permanent</x:v>
      </x:c>
      <x:c r="E1157" t="str">
        <x:v>Birmingham, Glasgow</x:v>
      </x:c>
      <x:c r="F1157" t="str">
        <x:v>Operative Driver, Operative Skilled</x:v>
      </x:c>
      <x:c r="G1157" t="str">
        <x:v>403027, 403268</x:v>
      </x:c>
      <x:c r="H1157" t="str">
        <x:v>HSBC - Branch Audits (2); Scottish Courts and Tribunals Service</x:v>
      </x:c>
      <x:c r="I1157" s="22" t="n">
        <x:v>15</x:v>
      </x:c>
      <x:c r="J1157" t="str">
        <x:v>Worked — 2 records</x:v>
      </x:c>
      <x:c r="K1157" t="str">
        <x:v>Worked: 2 record(s) | Branch: Birmingham, Glasgow | Role: Operative Driver, Operative Skilled | Jobs: 403027, 403268 | Customers: HSBC - Branch Audits (2); Scottish Courts and Tribunals Service | Hours: 15.0</x:v>
      </x:c>
      <x:c r="L1157" t="str">
        <x:v>Include</x:v>
      </x:c>
    </x:row>
    <x:row r="1158">
      <x:c r="A1158" t="str">
        <x:v>Ryan Coupe|2026-07-01</x:v>
      </x:c>
      <x:c r="B1158" s="888" t="n">
        <x:v>46204</x:v>
      </x:c>
      <x:c r="C1158" t="str">
        <x:v>Ryan Coupe</x:v>
      </x:c>
      <x:c r="D1158" t="str">
        <x:v>Permanent</x:v>
      </x:c>
      <x:c r="E1158" t="str">
        <x:v>Manchester</x:v>
      </x:c>
      <x:c r="F1158" t="str">
        <x:v>Operative Porter</x:v>
      </x:c>
      <x:c r="G1158" t="str">
        <x:v>398317F</x:v>
      </x:c>
      <x:c r="H1158" t="str">
        <x:v>Restore Harrow Green</x:v>
      </x:c>
      <x:c r="I1158" s="22" t="n">
        <x:v>10</x:v>
      </x:c>
      <x:c r="J1158" t="str">
        <x:v>Worked</x:v>
      </x:c>
      <x:c r="K1158" t="str">
        <x:v>Worked: 1 record(s) | Branch: Manchester | Role: Operative Porter | Jobs: 398317F | Customers: Restore Harrow Green | Hours: 10.0</x:v>
      </x:c>
      <x:c r="L1158" t="str">
        <x:v>Include</x:v>
      </x:c>
    </x:row>
    <x:row r="1159">
      <x:c r="A1159" t="str">
        <x:v>Ryan Coupe|2026-07-14</x:v>
      </x:c>
      <x:c r="B1159" s="888" t="n">
        <x:v>46217</x:v>
      </x:c>
      <x:c r="C1159" t="str">
        <x:v>Ryan Coupe</x:v>
      </x:c>
      <x:c r="D1159" t="str">
        <x:v>Permanent</x:v>
      </x:c>
      <x:c r="E1159" t="str">
        <x:v>Birmingham</x:v>
      </x:c>
      <x:c r="F1159" t="str">
        <x:v>Operative Porter</x:v>
      </x:c>
      <x:c r="G1159" t="str">
        <x:v>402564</x:v>
      </x:c>
      <x:c r="H1159" t="str">
        <x:v>Midland Heart Limited</x:v>
      </x:c>
      <x:c r="I1159" s="22" t="n">
        <x:v>5</x:v>
      </x:c>
      <x:c r="J1159" t="str">
        <x:v>Worked</x:v>
      </x:c>
      <x:c r="K1159" t="str">
        <x:v>Worked: 1 record(s) | Branch: Birmingham | Role: Operative Porter | Jobs: 402564 | Customers: Midland Heart Limited | Hours: 5.0</x:v>
      </x:c>
      <x:c r="L1159" t="str">
        <x:v>Include</x:v>
      </x:c>
    </x:row>
    <x:row r="1160">
      <x:c r="A1160" t="str">
        <x:v>Ryan Coupe|2026-07-15</x:v>
      </x:c>
      <x:c r="B1160" s="888" t="n">
        <x:v>46218</x:v>
      </x:c>
      <x:c r="C1160" t="str">
        <x:v>Ryan Coupe</x:v>
      </x:c>
      <x:c r="D1160" t="str">
        <x:v>Permanent</x:v>
      </x:c>
      <x:c r="E1160" t="str">
        <x:v>Leeds</x:v>
      </x:c>
      <x:c r="F1160" t="str">
        <x:v>Operative Porter</x:v>
      </x:c>
      <x:c r="G1160" t="str">
        <x:v>398549</x:v>
      </x:c>
      <x:c r="H1160" t="str">
        <x:v>Wakefield Council - Upton Primary School</x:v>
      </x:c>
      <x:c r="I1160" s="22" t="n">
        <x:v>8.5</x:v>
      </x:c>
      <x:c r="J1160" t="str">
        <x:v>Worked</x:v>
      </x:c>
      <x:c r="K1160" t="str">
        <x:v>Worked: 1 record(s) | Branch: Leeds | Role: Operative Porter | Jobs: 398549 | Customers: Wakefield Council - Upton Primary School | Hours: 8.5</x:v>
      </x:c>
      <x:c r="L1160" t="str">
        <x:v>Include</x:v>
      </x:c>
    </x:row>
    <x:row r="1161">
      <x:c r="A1161" t="str">
        <x:v>Ryan Coupe|2026-07-16</x:v>
      </x:c>
      <x:c r="B1161" s="888" t="n">
        <x:v>46219</x:v>
      </x:c>
      <x:c r="C1161" t="str">
        <x:v>Ryan Coupe</x:v>
      </x:c>
      <x:c r="D1161" t="str">
        <x:v>Permanent</x:v>
      </x:c>
      <x:c r="E1161" t="str">
        <x:v>Leeds, Manchester</x:v>
      </x:c>
      <x:c r="F1161" t="str">
        <x:v>Operative Porter</x:v>
      </x:c>
      <x:c r="G1161" t="str">
        <x:v>398257, 403504, 398549</x:v>
      </x:c>
      <x:c r="H1161" t="str">
        <x:v>Lancashire Police; Supply to Pickfords Move Management Ltd; Wakefield Council - Upton Primary School</x:v>
      </x:c>
      <x:c r="I1161" s="22" t="n">
        <x:v>14.5</x:v>
      </x:c>
      <x:c r="J1161" t="str">
        <x:v>Worked — 3 records</x:v>
      </x:c>
      <x:c r="K1161" t="str">
        <x:v>Worked: 3 record(s) | Branch: Leeds, Manchester | Role: Operative Porter | Jobs: 398257, 403504, 398549 | Customers: Lancashire Police; Supply to Pickfords Move Management Ltd; Wakefield Council - Upton Primary School | Hours: 14.5</x:v>
      </x:c>
      <x:c r="L1161" t="str">
        <x:v>Include</x:v>
      </x:c>
    </x:row>
    <x:row r="1162">
      <x:c r="A1162" t="str">
        <x:v>S Bello|2026-07-01</x:v>
      </x:c>
      <x:c r="B1162" s="888" t="n">
        <x:v>46204</x:v>
      </x:c>
      <x:c r="C1162" t="str">
        <x:v>S Bello</x:v>
      </x:c>
      <x:c r="D1162" t="str">
        <x:v>Permanent</x:v>
      </x:c>
      <x:c r="E1162" t="str">
        <x:v>Thurrock</x:v>
      </x:c>
      <x:c r="F1162" t="str">
        <x:v>Operative Porter</x:v>
      </x:c>
      <x:c r="G1162" t="str">
        <x:v>402379</x:v>
      </x:c>
      <x:c r="H1162" t="str">
        <x:v>Restore – Doc Management - NWL collections</x:v>
      </x:c>
      <x:c r="I1162" s="22" t="n">
        <x:v>9</x:v>
      </x:c>
      <x:c r="J1162" t="str">
        <x:v>Worked</x:v>
      </x:c>
      <x:c r="K1162" t="str">
        <x:v>Worked: 1 record(s) | Branch: Thurrock | Role: Operative Porter | Jobs: 402379 | Customers: Restore – Doc Management - NWL collections | Hours: 9.0</x:v>
      </x:c>
      <x:c r="L1162" t="str">
        <x:v>Include</x:v>
      </x:c>
    </x:row>
    <x:row r="1163">
      <x:c r="A1163" t="str">
        <x:v>S Bello|2026-07-02</x:v>
      </x:c>
      <x:c r="B1163" s="888" t="n">
        <x:v>46205</x:v>
      </x:c>
      <x:c r="C1163" t="str">
        <x:v>S Bello</x:v>
      </x:c>
      <x:c r="D1163" t="str">
        <x:v>Permanent</x:v>
      </x:c>
      <x:c r="E1163" t="str">
        <x:v>Thurrock</x:v>
      </x:c>
      <x:c r="F1163" t="str">
        <x:v>Operative Porter</x:v>
      </x:c>
      <x:c r="G1163" t="str">
        <x:v>401175</x:v>
      </x:c>
      <x:c r="H1163" t="str">
        <x:v>Hogan Lovells LLP</x:v>
      </x:c>
      <x:c r="I1163" s="22" t="n">
        <x:v>5.5</x:v>
      </x:c>
      <x:c r="J1163" t="str">
        <x:v>Worked</x:v>
      </x:c>
      <x:c r="K1163" t="str">
        <x:v>Worked: 1 record(s) | Branch: Thurrock | Role: Operative Porter | Jobs: 401175 | Customers: Hogan Lovells LLP | Hours: 5.5</x:v>
      </x:c>
      <x:c r="L1163" t="str">
        <x:v>Include</x:v>
      </x:c>
    </x:row>
    <x:row r="1164">
      <x:c r="A1164" t="str">
        <x:v>S Bello|2026-07-03</x:v>
      </x:c>
      <x:c r="B1164" s="888" t="n">
        <x:v>46206</x:v>
      </x:c>
      <x:c r="C1164" t="str">
        <x:v>S Bello</x:v>
      </x:c>
      <x:c r="D1164" t="str">
        <x:v>Permanent</x:v>
      </x:c>
      <x:c r="E1164" t="str">
        <x:v>Thurrock</x:v>
      </x:c>
      <x:c r="F1164" t="str">
        <x:v>Operative Porter, Operative Skilled</x:v>
      </x:c>
      <x:c r="G1164" t="str">
        <x:v>401175</x:v>
      </x:c>
      <x:c r="H1164" t="str">
        <x:v>Hogan Lovells LLP</x:v>
      </x:c>
      <x:c r="I1164" s="22" t="n">
        <x:v>17</x:v>
      </x:c>
      <x:c r="J1164" t="str">
        <x:v>Worked — 2 records</x:v>
      </x:c>
      <x:c r="K1164" t="str">
        <x:v>Worked: 2 record(s) | Branch: Thurrock | Role: Operative Porter, Operative Skilled | Jobs: 401175 | Customers: Hogan Lovells LLP | Hours: 17.0</x:v>
      </x:c>
      <x:c r="L1164" t="str">
        <x:v>Include</x:v>
      </x:c>
    </x:row>
    <x:row r="1165">
      <x:c r="A1165" t="str">
        <x:v>S Bello|2026-07-04</x:v>
      </x:c>
      <x:c r="B1165" s="888" t="n">
        <x:v>46207</x:v>
      </x:c>
      <x:c r="C1165" t="str">
        <x:v>S Bello</x:v>
      </x:c>
      <x:c r="D1165" t="str">
        <x:v>Permanent</x:v>
      </x:c>
      <x:c r="E1165" t="str">
        <x:v>Thurrock</x:v>
      </x:c>
      <x:c r="F1165" t="str">
        <x:v>Operative Skilled</x:v>
      </x:c>
      <x:c r="G1165" t="str">
        <x:v>401175</x:v>
      </x:c>
      <x:c r="H1165" t="str">
        <x:v>Hogan Lovells LLP</x:v>
      </x:c>
      <x:c r="I1165" s="22" t="n">
        <x:v>8.5</x:v>
      </x:c>
      <x:c r="J1165" t="str">
        <x:v>Worked</x:v>
      </x:c>
      <x:c r="K1165" t="str">
        <x:v>Worked: 1 record(s) | Branch: Thurrock | Role: Operative Skilled | Jobs: 401175 | Customers: Hogan Lovells LLP | Hours: 8.5</x:v>
      </x:c>
      <x:c r="L1165" t="str">
        <x:v>Include</x:v>
      </x:c>
    </x:row>
    <x:row r="1166">
      <x:c r="A1166" t="str">
        <x:v>S Bello|2026-07-05</x:v>
      </x:c>
      <x:c r="B1166" s="888" t="n">
        <x:v>46208</x:v>
      </x:c>
      <x:c r="C1166" t="str">
        <x:v>S Bello</x:v>
      </x:c>
      <x:c r="D1166" t="str">
        <x:v>Permanent</x:v>
      </x:c>
      <x:c r="E1166" t="str">
        <x:v>Thurrock</x:v>
      </x:c>
      <x:c r="F1166" t="str">
        <x:v>Operative Skilled</x:v>
      </x:c>
      <x:c r="G1166" t="str">
        <x:v>401175</x:v>
      </x:c>
      <x:c r="H1166" t="str">
        <x:v>Hogan Lovells LLP</x:v>
      </x:c>
      <x:c r="I1166" s="22" t="n">
        <x:v>8.5</x:v>
      </x:c>
      <x:c r="J1166" t="str">
        <x:v>Worked</x:v>
      </x:c>
      <x:c r="K1166" t="str">
        <x:v>Worked: 1 record(s) | Branch: Thurrock | Role: Operative Skilled | Jobs: 401175 | Customers: Hogan Lovells LLP | Hours: 8.5</x:v>
      </x:c>
      <x:c r="L1166" t="str">
        <x:v>Include</x:v>
      </x:c>
    </x:row>
    <x:row r="1167">
      <x:c r="A1167" t="str">
        <x:v>S Bello|2026-07-06</x:v>
      </x:c>
      <x:c r="B1167" s="888" t="n">
        <x:v>46209</x:v>
      </x:c>
      <x:c r="C1167" t="str">
        <x:v>S Bello</x:v>
      </x:c>
      <x:c r="D1167" t="str">
        <x:v>Permanent</x:v>
      </x:c>
      <x:c r="E1167" t="str">
        <x:v>Thurrock</x:v>
      </x:c>
      <x:c r="F1167" t="str">
        <x:v>Operative Porter</x:v>
      </x:c>
      <x:c r="G1167" t="str">
        <x:v>401175</x:v>
      </x:c>
      <x:c r="H1167" t="str">
        <x:v>Hogan Lovells LLP</x:v>
      </x:c>
      <x:c r="I1167" s="22" t="n">
        <x:v>11.5</x:v>
      </x:c>
      <x:c r="J1167" t="str">
        <x:v>Worked</x:v>
      </x:c>
      <x:c r="K1167" t="str">
        <x:v>Worked: 1 record(s) | Branch: Thurrock | Role: Operative Porter | Jobs: 401175 | Customers: Hogan Lovells LLP | Hours: 11.5</x:v>
      </x:c>
      <x:c r="L1167" t="str">
        <x:v>Include</x:v>
      </x:c>
    </x:row>
    <x:row r="1168">
      <x:c r="A1168" t="str">
        <x:v>S Bello|2026-07-07</x:v>
      </x:c>
      <x:c r="B1168" s="888" t="n">
        <x:v>46210</x:v>
      </x:c>
      <x:c r="C1168" t="str">
        <x:v>S Bello</x:v>
      </x:c>
      <x:c r="D1168" t="str">
        <x:v>Permanent</x:v>
      </x:c>
      <x:c r="E1168" t="str">
        <x:v>Thurrock</x:v>
      </x:c>
      <x:c r="F1168" t="str">
        <x:v>Operative Porter</x:v>
      </x:c>
      <x:c r="G1168" t="str">
        <x:v>402971</x:v>
      </x:c>
      <x:c r="H1168" t="str">
        <x:v>Rometelli/Mr Bruno</x:v>
      </x:c>
      <x:c r="I1168" s="22" t="n">
        <x:v>8.5</x:v>
      </x:c>
      <x:c r="J1168" t="str">
        <x:v>Worked</x:v>
      </x:c>
      <x:c r="K1168" t="str">
        <x:v>Worked: 1 record(s) | Branch: Thurrock | Role: Operative Porter | Jobs: 402971 | Customers: Rometelli/Mr Bruno | Hours: 8.5</x:v>
      </x:c>
      <x:c r="L1168" t="str">
        <x:v>Include</x:v>
      </x:c>
    </x:row>
    <x:row r="1169">
      <x:c r="A1169" t="str">
        <x:v>S Bello|2026-07-08</x:v>
      </x:c>
      <x:c r="B1169" s="888" t="n">
        <x:v>46211</x:v>
      </x:c>
      <x:c r="C1169" t="str">
        <x:v>S Bello</x:v>
      </x:c>
      <x:c r="D1169" t="str">
        <x:v>Permanent</x:v>
      </x:c>
      <x:c r="E1169" t="str">
        <x:v>Thurrock</x:v>
      </x:c>
      <x:c r="F1169" t="str">
        <x:v>Operative Porter</x:v>
      </x:c>
      <x:c r="G1169" t="str">
        <x:v>402876</x:v>
      </x:c>
      <x:c r="H1169" t="str">
        <x:v>Bishops</x:v>
      </x:c>
      <x:c r="I1169" s="22" t="n">
        <x:v>7.5</x:v>
      </x:c>
      <x:c r="J1169" t="str">
        <x:v>Worked</x:v>
      </x:c>
      <x:c r="K1169" t="str">
        <x:v>Worked: 1 record(s) | Branch: Thurrock | Role: Operative Porter | Jobs: 402876 | Customers: Bishops | Hours: 7.5</x:v>
      </x:c>
      <x:c r="L1169" t="str">
        <x:v>Include</x:v>
      </x:c>
    </x:row>
    <x:row r="1170">
      <x:c r="A1170" t="str">
        <x:v>S Bello|2026-07-09</x:v>
      </x:c>
      <x:c r="B1170" s="888" t="n">
        <x:v>46212</x:v>
      </x:c>
      <x:c r="C1170" t="str">
        <x:v>S Bello</x:v>
      </x:c>
      <x:c r="D1170" t="str">
        <x:v>Permanent</x:v>
      </x:c>
      <x:c r="E1170" t="str">
        <x:v>Thurrock</x:v>
      </x:c>
      <x:c r="F1170" t="str">
        <x:v>Operative Porter</x:v>
      </x:c>
      <x:c r="G1170" t="str">
        <x:v>402876</x:v>
      </x:c>
      <x:c r="H1170" t="str">
        <x:v>Bishops</x:v>
      </x:c>
      <x:c r="I1170" s="22" t="n">
        <x:v>7.5</x:v>
      </x:c>
      <x:c r="J1170" t="str">
        <x:v>Worked</x:v>
      </x:c>
      <x:c r="K1170" t="str">
        <x:v>Worked: 1 record(s) | Branch: Thurrock | Role: Operative Porter | Jobs: 402876 | Customers: Bishops | Hours: 7.5</x:v>
      </x:c>
      <x:c r="L1170" t="str">
        <x:v>Include</x:v>
      </x:c>
    </x:row>
    <x:row r="1171">
      <x:c r="A1171" t="str">
        <x:v>S Bello|2026-07-10</x:v>
      </x:c>
      <x:c r="B1171" s="888" t="n">
        <x:v>46213</x:v>
      </x:c>
      <x:c r="C1171" t="str">
        <x:v>S Bello</x:v>
      </x:c>
      <x:c r="D1171" t="str">
        <x:v>Permanent</x:v>
      </x:c>
      <x:c r="E1171" t="str">
        <x:v>Thurrock</x:v>
      </x:c>
      <x:c r="F1171" t="str">
        <x:v>Operative Porter</x:v>
      </x:c>
      <x:c r="G1171" t="str">
        <x:v>403315, 402575</x:v>
      </x:c>
      <x:c r="H1171" t="str">
        <x:v>Bank of America Merrill Lynch; Latham &amp; Watkins</x:v>
      </x:c>
      <x:c r="I1171" s="22" t="n">
        <x:v>15</x:v>
      </x:c>
      <x:c r="J1171" t="str">
        <x:v>Worked — 2 records</x:v>
      </x:c>
      <x:c r="K1171" t="str">
        <x:v>Worked: 2 record(s) | Branch: Thurrock | Role: Operative Porter | Jobs: 403315, 402575 | Customers: Bank of America Merrill Lynch; Latham &amp; Watkins | Hours: 15.0</x:v>
      </x:c>
      <x:c r="L1171" t="str">
        <x:v>Include</x:v>
      </x:c>
    </x:row>
    <x:row r="1172">
      <x:c r="A1172" t="str">
        <x:v>S Bello|2026-07-11</x:v>
      </x:c>
      <x:c r="B1172" s="888" t="n">
        <x:v>46214</x:v>
      </x:c>
      <x:c r="C1172" t="str">
        <x:v>S Bello</x:v>
      </x:c>
      <x:c r="D1172" t="str">
        <x:v>Permanent</x:v>
      </x:c>
      <x:c r="E1172" t="str">
        <x:v>Thurrock</x:v>
      </x:c>
      <x:c r="F1172" t="str">
        <x:v>Operative Skilled</x:v>
      </x:c>
      <x:c r="G1172" t="str">
        <x:v>403315</x:v>
      </x:c>
      <x:c r="H1172" t="str">
        <x:v>Bank of America Merrill Lynch</x:v>
      </x:c>
      <x:c r="I1172" s="22" t="n">
        <x:v>8.5</x:v>
      </x:c>
      <x:c r="J1172" t="str">
        <x:v>Worked</x:v>
      </x:c>
      <x:c r="K1172" t="str">
        <x:v>Worked: 1 record(s) | Branch: Thurrock | Role: Operative Skilled | Jobs: 403315 | Customers: Bank of America Merrill Lynch | Hours: 8.5</x:v>
      </x:c>
      <x:c r="L1172" t="str">
        <x:v>Include</x:v>
      </x:c>
    </x:row>
    <x:row r="1173">
      <x:c r="A1173" t="str">
        <x:v>S Bello|2026-07-13</x:v>
      </x:c>
      <x:c r="B1173" s="888" t="n">
        <x:v>46216</x:v>
      </x:c>
      <x:c r="C1173" t="str">
        <x:v>S Bello</x:v>
      </x:c>
      <x:c r="D1173" t="str">
        <x:v>Permanent</x:v>
      </x:c>
      <x:c r="E1173" t="str">
        <x:v>Thurrock</x:v>
      </x:c>
      <x:c r="F1173" t="str">
        <x:v>Operative Porter</x:v>
      </x:c>
      <x:c r="G1173" t="str">
        <x:v>403315</x:v>
      </x:c>
      <x:c r="H1173" t="str">
        <x:v>Bank of America Merrill Lynch</x:v>
      </x:c>
      <x:c r="I1173" s="22" t="n">
        <x:v>8.5</x:v>
      </x:c>
      <x:c r="J1173" t="str">
        <x:v>Worked</x:v>
      </x:c>
      <x:c r="K1173" t="str">
        <x:v>Worked: 1 record(s) | Branch: Thurrock | Role: Operative Porter | Jobs: 403315 | Customers: Bank of America Merrill Lynch | Hours: 8.5</x:v>
      </x:c>
      <x:c r="L1173" t="str">
        <x:v>Include</x:v>
      </x:c>
    </x:row>
    <x:row r="1174">
      <x:c r="A1174" t="str">
        <x:v>S Bello|2026-07-14</x:v>
      </x:c>
      <x:c r="B1174" s="888" t="n">
        <x:v>46217</x:v>
      </x:c>
      <x:c r="C1174" t="str">
        <x:v>S Bello</x:v>
      </x:c>
      <x:c r="D1174" t="str">
        <x:v>Permanent</x:v>
      </x:c>
      <x:c r="E1174" t="str">
        <x:v>Thurrock</x:v>
      </x:c>
      <x:c r="F1174" t="str">
        <x:v>Operative Porter</x:v>
      </x:c>
      <x:c r="G1174" t="str">
        <x:v>398446</x:v>
      </x:c>
      <x:c r="H1174" t="str">
        <x:v>Royal Entomological society</x:v>
      </x:c>
      <x:c r="I1174" s="22" t="n">
        <x:v>11</x:v>
      </x:c>
      <x:c r="J1174" t="str">
        <x:v>Worked</x:v>
      </x:c>
      <x:c r="K1174" t="str">
        <x:v>Worked: 1 record(s) | Branch: Thurrock | Role: Operative Porter | Jobs: 398446 | Customers: Royal Entomological society | Hours: 11.0</x:v>
      </x:c>
      <x:c r="L1174" t="str">
        <x:v>Include</x:v>
      </x:c>
    </x:row>
    <x:row r="1175">
      <x:c r="A1175" t="str">
        <x:v>S Bello|2026-07-15</x:v>
      </x:c>
      <x:c r="B1175" s="888" t="n">
        <x:v>46218</x:v>
      </x:c>
      <x:c r="C1175" t="str">
        <x:v>S Bello</x:v>
      </x:c>
      <x:c r="D1175" t="str">
        <x:v>Permanent</x:v>
      </x:c>
      <x:c r="E1175" t="str">
        <x:v>Thurrock</x:v>
      </x:c>
      <x:c r="F1175" t="str">
        <x:v>Operative Porter</x:v>
      </x:c>
      <x:c r="G1175" t="str">
        <x:v>402575</x:v>
      </x:c>
      <x:c r="H1175" t="str">
        <x:v>Latham &amp; Watkins</x:v>
      </x:c>
      <x:c r="I1175" s="22" t="n">
        <x:v>8.5</x:v>
      </x:c>
      <x:c r="J1175" t="str">
        <x:v>Worked</x:v>
      </x:c>
      <x:c r="K1175" t="str">
        <x:v>Worked: 1 record(s) | Branch: Thurrock | Role: Operative Porter | Jobs: 402575 | Customers: Latham &amp; Watkins | Hours: 8.5</x:v>
      </x:c>
      <x:c r="L1175" t="str">
        <x:v>Include</x:v>
      </x:c>
    </x:row>
    <x:row r="1176">
      <x:c r="A1176" t="str">
        <x:v>S Bello|2026-07-16</x:v>
      </x:c>
      <x:c r="B1176" s="888" t="n">
        <x:v>46219</x:v>
      </x:c>
      <x:c r="C1176" t="str">
        <x:v>S Bello</x:v>
      </x:c>
      <x:c r="D1176" t="str">
        <x:v>Permanent</x:v>
      </x:c>
      <x:c r="E1176" t="str">
        <x:v>Thurrock</x:v>
      </x:c>
      <x:c r="F1176" t="str">
        <x:v>Operative Porter</x:v>
      </x:c>
      <x:c r="G1176" t="str">
        <x:v>398446</x:v>
      </x:c>
      <x:c r="H1176" t="str">
        <x:v>Royal Entomological society</x:v>
      </x:c>
      <x:c r="I1176" s="22" t="n">
        <x:v>9</x:v>
      </x:c>
      <x:c r="J1176" t="str">
        <x:v>Worked</x:v>
      </x:c>
      <x:c r="K1176" t="str">
        <x:v>Worked: 1 record(s) | Branch: Thurrock | Role: Operative Porter | Jobs: 398446 | Customers: Royal Entomological society | Hours: 9.0</x:v>
      </x:c>
      <x:c r="L1176" t="str">
        <x:v>Include</x:v>
      </x:c>
    </x:row>
    <x:row r="1177">
      <x:c r="A1177" t="str">
        <x:v>S Danciu (CE)|2026-07-01</x:v>
      </x:c>
      <x:c r="B1177" s="888" t="n">
        <x:v>46204</x:v>
      </x:c>
      <x:c r="C1177" t="str">
        <x:v>S Danciu (CE)</x:v>
      </x:c>
      <x:c r="D1177" t="str">
        <x:v>Permanent</x:v>
      </x:c>
      <x:c r="E1177" t="str">
        <x:v>Thurrock</x:v>
      </x:c>
      <x:c r="F1177" t="str">
        <x:v>Operative Driver</x:v>
      </x:c>
      <x:c r="G1177" t="str">
        <x:v>403129, 403128</x:v>
      </x:c>
      <x:c r="H1177" t="str">
        <x:v>HM Revenue &amp; Customs; T Rowe Price International</x:v>
      </x:c>
      <x:c r="I1177" s="22" t="n">
        <x:v>8</x:v>
      </x:c>
      <x:c r="J1177" t="str">
        <x:v>Worked — 2 records</x:v>
      </x:c>
      <x:c r="K1177" t="str">
        <x:v>Worked: 2 record(s) | Branch: Thurrock | Role: Operative Driver | Jobs: 403129, 403128 | Customers: HM Revenue &amp; Customs; T Rowe Price International | Hours: 8.0</x:v>
      </x:c>
      <x:c r="L1177" t="str">
        <x:v>Include</x:v>
      </x:c>
    </x:row>
    <x:row r="1178">
      <x:c r="A1178" t="str">
        <x:v>S Danciu (CE)|2026-07-02</x:v>
      </x:c>
      <x:c r="B1178" s="888" t="n">
        <x:v>46205</x:v>
      </x:c>
      <x:c r="C1178" t="str">
        <x:v>S Danciu (CE)</x:v>
      </x:c>
      <x:c r="D1178" t="str">
        <x:v>Permanent</x:v>
      </x:c>
      <x:c r="E1178" t="str">
        <x:v>Thurrock</x:v>
      </x:c>
      <x:c r="F1178" t="str">
        <x:v>Operative Driver</x:v>
      </x:c>
      <x:c r="G1178" t="str">
        <x:v>403096</x:v>
      </x:c>
      <x:c r="H1178" t="str">
        <x:v>London Borough of Lambeth</x:v>
      </x:c>
      <x:c r="I1178" s="22" t="n">
        <x:v>6</x:v>
      </x:c>
      <x:c r="J1178" t="str">
        <x:v>Worked</x:v>
      </x:c>
      <x:c r="K1178" t="str">
        <x:v>Worked: 1 record(s) | Branch: Thurrock | Role: Operative Driver | Jobs: 403096 | Customers: London Borough of Lambeth | Hours: 6.0</x:v>
      </x:c>
      <x:c r="L1178" t="str">
        <x:v>Include</x:v>
      </x:c>
    </x:row>
    <x:row r="1179">
      <x:c r="A1179" t="str">
        <x:v>S Danciu (CE)|2026-07-03</x:v>
      </x:c>
      <x:c r="B1179" s="888" t="n">
        <x:v>46206</x:v>
      </x:c>
      <x:c r="C1179" t="str">
        <x:v>S Danciu (CE)</x:v>
      </x:c>
      <x:c r="D1179" t="str">
        <x:v>Permanent</x:v>
      </x:c>
      <x:c r="E1179" t="str">
        <x:v>Thurrock</x:v>
      </x:c>
      <x:c r="F1179" t="str">
        <x:v>Operative Driver</x:v>
      </x:c>
      <x:c r="G1179" t="str">
        <x:v>403067</x:v>
      </x:c>
      <x:c r="H1179" t="str">
        <x:v>Umoh/Ms Naomi</x:v>
      </x:c>
      <x:c r="I1179" s="22" t="n">
        <x:v>7.5</x:v>
      </x:c>
      <x:c r="J1179" t="str">
        <x:v>Worked</x:v>
      </x:c>
      <x:c r="K1179" t="str">
        <x:v>Worked: 1 record(s) | Branch: Thurrock | Role: Operative Driver | Jobs: 403067 | Customers: Umoh/Ms Naomi | Hours: 7.5</x:v>
      </x:c>
      <x:c r="L1179" t="str">
        <x:v>Include</x:v>
      </x:c>
    </x:row>
    <x:row r="1180">
      <x:c r="A1180" t="str">
        <x:v>S Danciu (CE)|2026-07-04</x:v>
      </x:c>
      <x:c r="B1180" s="888" t="n">
        <x:v>46207</x:v>
      </x:c>
      <x:c r="C1180" t="str">
        <x:v>S Danciu (CE)</x:v>
      </x:c>
      <x:c r="D1180" t="str">
        <x:v>Permanent</x:v>
      </x:c>
      <x:c r="E1180" t="str">
        <x:v>Thurrock</x:v>
      </x:c>
      <x:c r="F1180" t="str">
        <x:v>Operative Driver</x:v>
      </x:c>
      <x:c r="G1180" t="str">
        <x:v>402483</x:v>
      </x:c>
      <x:c r="H1180" t="str">
        <x:v>Accenture UK Ltd</x:v>
      </x:c>
      <x:c r="I1180" s="22" t="n">
        <x:v>5.5</x:v>
      </x:c>
      <x:c r="J1180" t="str">
        <x:v>Worked</x:v>
      </x:c>
      <x:c r="K1180" t="str">
        <x:v>Worked: 1 record(s) | Branch: Thurrock | Role: Operative Driver | Jobs: 402483 | Customers: Accenture UK Ltd | Hours: 5.5</x:v>
      </x:c>
      <x:c r="L1180" t="str">
        <x:v>Include</x:v>
      </x:c>
    </x:row>
    <x:row r="1181">
      <x:c r="A1181" t="str">
        <x:v>S Danciu (CE)|2026-07-06</x:v>
      </x:c>
      <x:c r="B1181" s="888" t="n">
        <x:v>46209</x:v>
      </x:c>
      <x:c r="C1181" t="str">
        <x:v>S Danciu (CE)</x:v>
      </x:c>
      <x:c r="D1181" t="str">
        <x:v>Permanent</x:v>
      </x:c>
      <x:c r="E1181" t="str">
        <x:v>Thurrock</x:v>
      </x:c>
      <x:c r="F1181" t="str">
        <x:v>Operative Driver</x:v>
      </x:c>
      <x:c r="G1181" t="str">
        <x:v>401175</x:v>
      </x:c>
      <x:c r="H1181" t="str">
        <x:v>Hogan Lovells LLP</x:v>
      </x:c>
      <x:c r="I1181" s="22" t="n">
        <x:v>11.5</x:v>
      </x:c>
      <x:c r="J1181" t="str">
        <x:v>Worked</x:v>
      </x:c>
      <x:c r="K1181" t="str">
        <x:v>Worked: 1 record(s) | Branch: Thurrock | Role: Operative Driver | Jobs: 401175 | Customers: Hogan Lovells LLP | Hours: 11.5</x:v>
      </x:c>
      <x:c r="L1181" t="str">
        <x:v>Include</x:v>
      </x:c>
    </x:row>
    <x:row r="1182">
      <x:c r="A1182" t="str">
        <x:v>S Danciu (CE)|2026-07-07</x:v>
      </x:c>
      <x:c r="B1182" s="888" t="n">
        <x:v>46210</x:v>
      </x:c>
      <x:c r="C1182" t="str">
        <x:v>S Danciu (CE)</x:v>
      </x:c>
      <x:c r="D1182" t="str">
        <x:v>Permanent</x:v>
      </x:c>
      <x:c r="E1182" t="str">
        <x:v>Thurrock</x:v>
      </x:c>
      <x:c r="F1182" t="str">
        <x:v>Operative Driver</x:v>
      </x:c>
      <x:c r="G1182" t="str">
        <x:v>402971</x:v>
      </x:c>
      <x:c r="H1182" t="str">
        <x:v>Rometelli/Mr Bruno</x:v>
      </x:c>
      <x:c r="I1182" s="22" t="n">
        <x:v>8.5</x:v>
      </x:c>
      <x:c r="J1182" t="str">
        <x:v>Worked</x:v>
      </x:c>
      <x:c r="K1182" t="str">
        <x:v>Worked: 1 record(s) | Branch: Thurrock | Role: Operative Driver | Jobs: 402971 | Customers: Rometelli/Mr Bruno | Hours: 8.5</x:v>
      </x:c>
      <x:c r="L1182" t="str">
        <x:v>Include</x:v>
      </x:c>
    </x:row>
    <x:row r="1183">
      <x:c r="A1183" t="str">
        <x:v>S Danciu (CE)|2026-07-08</x:v>
      </x:c>
      <x:c r="B1183" s="888" t="n">
        <x:v>46211</x:v>
      </x:c>
      <x:c r="C1183" t="str">
        <x:v>S Danciu (CE)</x:v>
      </x:c>
      <x:c r="D1183" t="str">
        <x:v>Permanent</x:v>
      </x:c>
      <x:c r="E1183" t="str">
        <x:v>Thurrock</x:v>
      </x:c>
      <x:c r="F1183" t="str">
        <x:v>Operative Driver</x:v>
      </x:c>
      <x:c r="G1183" t="str">
        <x:v>398126</x:v>
      </x:c>
      <x:c r="H1183" t="str">
        <x:v>Saunders/Tracey</x:v>
      </x:c>
      <x:c r="I1183" s="22" t="n">
        <x:v>9.5</x:v>
      </x:c>
      <x:c r="J1183" t="str">
        <x:v>Worked</x:v>
      </x:c>
      <x:c r="K1183" t="str">
        <x:v>Worked: 1 record(s) | Branch: Thurrock | Role: Operative Driver | Jobs: 398126 | Customers: Saunders/Tracey | Hours: 9.5</x:v>
      </x:c>
      <x:c r="L1183" t="str">
        <x:v>Include</x:v>
      </x:c>
    </x:row>
    <x:row r="1184">
      <x:c r="A1184" t="str">
        <x:v>S Danciu (CE)|2026-07-09</x:v>
      </x:c>
      <x:c r="B1184" s="888" t="n">
        <x:v>46212</x:v>
      </x:c>
      <x:c r="C1184" t="str">
        <x:v>S Danciu (CE)</x:v>
      </x:c>
      <x:c r="D1184" t="str">
        <x:v>Permanent</x:v>
      </x:c>
      <x:c r="E1184" t="str">
        <x:v>Thurrock</x:v>
      </x:c>
      <x:c r="F1184" t="str">
        <x:v>Operative Driver</x:v>
      </x:c>
      <x:c r="G1184" t="str">
        <x:v>403255</x:v>
      </x:c>
      <x:c r="H1184" t="str">
        <x:v>Kings College London</x:v>
      </x:c>
      <x:c r="I1184" s="22" t="n">
        <x:v>6.5</x:v>
      </x:c>
      <x:c r="J1184" t="str">
        <x:v>Worked</x:v>
      </x:c>
      <x:c r="K1184" t="str">
        <x:v>Worked: 1 record(s) | Branch: Thurrock | Role: Operative Driver | Jobs: 403255 | Customers: Kings College London | Hours: 6.5</x:v>
      </x:c>
      <x:c r="L1184" t="str">
        <x:v>Include</x:v>
      </x:c>
    </x:row>
    <x:row r="1185">
      <x:c r="A1185" t="str">
        <x:v>S Danciu (CE)|2026-07-10</x:v>
      </x:c>
      <x:c r="B1185" s="888" t="n">
        <x:v>46213</x:v>
      </x:c>
      <x:c r="C1185" t="str">
        <x:v>S Danciu (CE)</x:v>
      </x:c>
      <x:c r="D1185" t="str">
        <x:v>Permanent</x:v>
      </x:c>
      <x:c r="E1185" t="str">
        <x:v>Thurrock</x:v>
      </x:c>
      <x:c r="F1185" t="str">
        <x:v>Operative Driver</x:v>
      </x:c>
      <x:c r="G1185" t="str">
        <x:v>402990</x:v>
      </x:c>
      <x:c r="H1185" t="str">
        <x:v>Adecco Group</x:v>
      </x:c>
      <x:c r="I1185" s="22" t="n">
        <x:v>7</x:v>
      </x:c>
      <x:c r="J1185" t="str">
        <x:v>Worked</x:v>
      </x:c>
      <x:c r="K1185" t="str">
        <x:v>Worked: 1 record(s) | Branch: Thurrock | Role: Operative Driver | Jobs: 402990 | Customers: Adecco Group | Hours: 7.0</x:v>
      </x:c>
      <x:c r="L1185" t="str">
        <x:v>Include</x:v>
      </x:c>
    </x:row>
    <x:row r="1186">
      <x:c r="A1186" t="str">
        <x:v>S Danciu (CE)|2026-07-13</x:v>
      </x:c>
      <x:c r="B1186" s="888" t="n">
        <x:v>46216</x:v>
      </x:c>
      <x:c r="C1186" t="str">
        <x:v>S Danciu (CE)</x:v>
      </x:c>
      <x:c r="D1186" t="str">
        <x:v>Permanent</x:v>
      </x:c>
      <x:c r="E1186" t="str">
        <x:v>Thurrock</x:v>
      </x:c>
      <x:c r="F1186" t="str">
        <x:v>Operative Driver</x:v>
      </x:c>
      <x:c r="G1186" t="str">
        <x:v>402990, 403435, 403377</x:v>
      </x:c>
      <x:c r="H1186" t="str">
        <x:v>Adecco Group; Andrews Sykes Hire Limited; BNP Paribas Limited</x:v>
      </x:c>
      <x:c r="I1186" s="22" t="n">
        <x:v>10.5</x:v>
      </x:c>
      <x:c r="J1186" t="str">
        <x:v>Worked — 3 records</x:v>
      </x:c>
      <x:c r="K1186" t="str">
        <x:v>Worked: 3 record(s) | Branch: Thurrock | Role: Operative Driver | Jobs: 402990, 403435, 403377 | Customers: Adecco Group; Andrews Sykes Hire Limited; BNP Paribas Limited | Hours: 10.5</x:v>
      </x:c>
      <x:c r="L1186" t="str">
        <x:v>Include</x:v>
      </x:c>
    </x:row>
    <x:row r="1187">
      <x:c r="A1187" t="str">
        <x:v>S Danciu (CE)|2026-07-14</x:v>
      </x:c>
      <x:c r="B1187" s="888" t="n">
        <x:v>46217</x:v>
      </x:c>
      <x:c r="C1187" t="str">
        <x:v>S Danciu (CE)</x:v>
      </x:c>
      <x:c r="D1187" t="str">
        <x:v>Permanent</x:v>
      </x:c>
      <x:c r="E1187" t="str">
        <x:v>Thurrock</x:v>
      </x:c>
      <x:c r="F1187" t="str">
        <x:v>Operative Driver</x:v>
      </x:c>
      <x:c r="G1187" t="str">
        <x:v>398446</x:v>
      </x:c>
      <x:c r="H1187" t="str">
        <x:v>Royal Entomological society</x:v>
      </x:c>
      <x:c r="I1187" s="22" t="n">
        <x:v>11</x:v>
      </x:c>
      <x:c r="J1187" t="str">
        <x:v>Worked</x:v>
      </x:c>
      <x:c r="K1187" t="str">
        <x:v>Worked: 1 record(s) | Branch: Thurrock | Role: Operative Driver | Jobs: 398446 | Customers: Royal Entomological society | Hours: 11.0</x:v>
      </x:c>
      <x:c r="L1187" t="str">
        <x:v>Include</x:v>
      </x:c>
    </x:row>
    <x:row r="1188">
      <x:c r="A1188" t="str">
        <x:v>S Danciu (CE)|2026-07-15</x:v>
      </x:c>
      <x:c r="B1188" s="888" t="n">
        <x:v>46218</x:v>
      </x:c>
      <x:c r="C1188" t="str">
        <x:v>S Danciu (CE)</x:v>
      </x:c>
      <x:c r="D1188" t="str">
        <x:v>Permanent</x:v>
      </x:c>
      <x:c r="E1188" t="str">
        <x:v>Thurrock</x:v>
      </x:c>
      <x:c r="F1188" t="str">
        <x:v>Operative Driver</x:v>
      </x:c>
      <x:c r="G1188" t="str">
        <x:v>398446</x:v>
      </x:c>
      <x:c r="H1188" t="str">
        <x:v>Royal Entomological society</x:v>
      </x:c>
      <x:c r="I1188" s="22" t="n">
        <x:v>10</x:v>
      </x:c>
      <x:c r="J1188" t="str">
        <x:v>Worked</x:v>
      </x:c>
      <x:c r="K1188" t="str">
        <x:v>Worked: 1 record(s) | Branch: Thurrock | Role: Operative Driver | Jobs: 398446 | Customers: Royal Entomological society | Hours: 10.0</x:v>
      </x:c>
      <x:c r="L1188" t="str">
        <x:v>Include</x:v>
      </x:c>
    </x:row>
    <x:row r="1189">
      <x:c r="A1189" t="str">
        <x:v>S Danciu (CE)|2026-07-16</x:v>
      </x:c>
      <x:c r="B1189" s="888" t="n">
        <x:v>46219</x:v>
      </x:c>
      <x:c r="C1189" t="str">
        <x:v>S Danciu (CE)</x:v>
      </x:c>
      <x:c r="D1189" t="str">
        <x:v>Permanent</x:v>
      </x:c>
      <x:c r="E1189" t="str">
        <x:v>Thurrock</x:v>
      </x:c>
      <x:c r="F1189" t="str">
        <x:v>Operative Driver</x:v>
      </x:c>
      <x:c r="G1189" t="str">
        <x:v>398446</x:v>
      </x:c>
      <x:c r="H1189" t="str">
        <x:v>Royal Entomological society</x:v>
      </x:c>
      <x:c r="I1189" s="22" t="n">
        <x:v>14.25</x:v>
      </x:c>
      <x:c r="J1189" t="str">
        <x:v>Worked</x:v>
      </x:c>
      <x:c r="K1189" t="str">
        <x:v>Worked: 1 record(s) | Branch: Thurrock | Role: Operative Driver | Jobs: 398446 | Customers: Royal Entomological society | Hours: 14.2</x:v>
      </x:c>
      <x:c r="L1189" t="str">
        <x:v>Include</x:v>
      </x:c>
    </x:row>
    <x:row r="1190">
      <x:c r="A1190" t="str">
        <x:v>S Goodridge|2026-07-01</x:v>
      </x:c>
      <x:c r="B1190" s="888" t="n">
        <x:v>46204</x:v>
      </x:c>
      <x:c r="C1190" t="str">
        <x:v>S Goodridge</x:v>
      </x:c>
      <x:c r="D1190" t="str">
        <x:v>Permanent</x:v>
      </x:c>
      <x:c r="E1190" t="str">
        <x:v>Thurrock</x:v>
      </x:c>
      <x:c r="F1190" t="str">
        <x:v>Operative Porter</x:v>
      </x:c>
      <x:c r="G1190" t="str">
        <x:v>399535B</x:v>
      </x:c>
      <x:c r="H1190" t="str">
        <x:v>Foreign Commonwealth Office</x:v>
      </x:c>
      <x:c r="I1190" s="22" t="n">
        <x:v>10.5</x:v>
      </x:c>
      <x:c r="J1190" t="str">
        <x:v>Worked</x:v>
      </x:c>
      <x:c r="K1190" t="str">
        <x:v>Worked: 1 record(s) | Branch: Thurrock | Role: Operative Porter | Jobs: 399535B | Customers: Foreign Commonwealth Office | Hours: 10.5</x:v>
      </x:c>
      <x:c r="L1190" t="str">
        <x:v>Include</x:v>
      </x:c>
    </x:row>
    <x:row r="1191">
      <x:c r="A1191" t="str">
        <x:v>S Goodridge|2026-07-02</x:v>
      </x:c>
      <x:c r="B1191" s="888" t="n">
        <x:v>46205</x:v>
      </x:c>
      <x:c r="C1191" t="str">
        <x:v>S Goodridge</x:v>
      </x:c>
      <x:c r="D1191" t="str">
        <x:v>Permanent</x:v>
      </x:c>
      <x:c r="E1191" t="str">
        <x:v>Thurrock</x:v>
      </x:c>
      <x:c r="F1191" t="str">
        <x:v>Operative Porter</x:v>
      </x:c>
      <x:c r="G1191" t="str">
        <x:v>399535B</x:v>
      </x:c>
      <x:c r="H1191" t="str">
        <x:v>Foreign Commonwealth Office</x:v>
      </x:c>
      <x:c r="I1191" s="22" t="n">
        <x:v>10.5</x:v>
      </x:c>
      <x:c r="J1191" t="str">
        <x:v>Worked</x:v>
      </x:c>
      <x:c r="K1191" t="str">
        <x:v>Worked: 1 record(s) | Branch: Thurrock | Role: Operative Porter | Jobs: 399535B | Customers: Foreign Commonwealth Office | Hours: 10.5</x:v>
      </x:c>
      <x:c r="L1191" t="str">
        <x:v>Include</x:v>
      </x:c>
    </x:row>
    <x:row r="1192">
      <x:c r="A1192" t="str">
        <x:v>S Goodridge|2026-07-04</x:v>
      </x:c>
      <x:c r="B1192" s="888" t="n">
        <x:v>46207</x:v>
      </x:c>
      <x:c r="C1192" t="str">
        <x:v>S Goodridge</x:v>
      </x:c>
      <x:c r="D1192" t="str">
        <x:v>Permanent</x:v>
      </x:c>
      <x:c r="E1192" t="str">
        <x:v>Thurrock</x:v>
      </x:c>
      <x:c r="F1192" t="str">
        <x:v>Operative Porter</x:v>
      </x:c>
      <x:c r="G1192" t="str">
        <x:v>401175</x:v>
      </x:c>
      <x:c r="H1192" t="str">
        <x:v>Hogan Lovells LLP</x:v>
      </x:c>
      <x:c r="I1192" s="22" t="n">
        <x:v>9</x:v>
      </x:c>
      <x:c r="J1192" t="str">
        <x:v>Worked</x:v>
      </x:c>
      <x:c r="K1192" t="str">
        <x:v>Worked: 1 record(s) | Branch: Thurrock | Role: Operative Porter | Jobs: 401175 | Customers: Hogan Lovells LLP | Hours: 9.0</x:v>
      </x:c>
      <x:c r="L1192" t="str">
        <x:v>Include</x:v>
      </x:c>
    </x:row>
    <x:row r="1193">
      <x:c r="A1193" t="str">
        <x:v>S Goodridge|2026-07-06</x:v>
      </x:c>
      <x:c r="B1193" s="888" t="n">
        <x:v>46209</x:v>
      </x:c>
      <x:c r="C1193" t="str">
        <x:v>S Goodridge</x:v>
      </x:c>
      <x:c r="D1193" t="str">
        <x:v>Permanent</x:v>
      </x:c>
      <x:c r="E1193" t="str">
        <x:v>Thurrock</x:v>
      </x:c>
      <x:c r="F1193" t="str">
        <x:v>Operative Porter</x:v>
      </x:c>
      <x:c r="G1193" t="str">
        <x:v>399535B</x:v>
      </x:c>
      <x:c r="H1193" t="str">
        <x:v>Foreign Commonwealth Office</x:v>
      </x:c>
      <x:c r="I1193" s="22" t="n">
        <x:v>10.5</x:v>
      </x:c>
      <x:c r="J1193" t="str">
        <x:v>Worked</x:v>
      </x:c>
      <x:c r="K1193" t="str">
        <x:v>Worked: 1 record(s) | Branch: Thurrock | Role: Operative Porter | Jobs: 399535B | Customers: Foreign Commonwealth Office | Hours: 10.5</x:v>
      </x:c>
      <x:c r="L1193" t="str">
        <x:v>Include</x:v>
      </x:c>
    </x:row>
    <x:row r="1194">
      <x:c r="A1194" t="str">
        <x:v>S Goodridge|2026-07-07</x:v>
      </x:c>
      <x:c r="B1194" s="888" t="n">
        <x:v>46210</x:v>
      </x:c>
      <x:c r="C1194" t="str">
        <x:v>S Goodridge</x:v>
      </x:c>
      <x:c r="D1194" t="str">
        <x:v>Permanent</x:v>
      </x:c>
      <x:c r="E1194" t="str">
        <x:v>Thurrock</x:v>
      </x:c>
      <x:c r="F1194" t="str">
        <x:v>Operative Porter</x:v>
      </x:c>
      <x:c r="G1194" t="str">
        <x:v>399535B</x:v>
      </x:c>
      <x:c r="H1194" t="str">
        <x:v>Foreign Commonwealth Office</x:v>
      </x:c>
      <x:c r="I1194" s="22" t="n">
        <x:v>10.5</x:v>
      </x:c>
      <x:c r="J1194" t="str">
        <x:v>Worked</x:v>
      </x:c>
      <x:c r="K1194" t="str">
        <x:v>Worked: 1 record(s) | Branch: Thurrock | Role: Operative Porter | Jobs: 399535B | Customers: Foreign Commonwealth Office | Hours: 10.5</x:v>
      </x:c>
      <x:c r="L1194" t="str">
        <x:v>Include</x:v>
      </x:c>
    </x:row>
    <x:row r="1195">
      <x:c r="A1195" t="str">
        <x:v>S Goodridge|2026-07-08</x:v>
      </x:c>
      <x:c r="B1195" s="888" t="n">
        <x:v>46211</x:v>
      </x:c>
      <x:c r="C1195" t="str">
        <x:v>S Goodridge</x:v>
      </x:c>
      <x:c r="D1195" t="str">
        <x:v>Permanent</x:v>
      </x:c>
      <x:c r="E1195" t="str">
        <x:v>Thurrock</x:v>
      </x:c>
      <x:c r="F1195" t="str">
        <x:v>Operative Porter</x:v>
      </x:c>
      <x:c r="G1195" t="str">
        <x:v>399535B</x:v>
      </x:c>
      <x:c r="H1195" t="str">
        <x:v>Foreign Commonwealth Office</x:v>
      </x:c>
      <x:c r="I1195" s="22" t="n">
        <x:v>10.5</x:v>
      </x:c>
      <x:c r="J1195" t="str">
        <x:v>Worked</x:v>
      </x:c>
      <x:c r="K1195" t="str">
        <x:v>Worked: 1 record(s) | Branch: Thurrock | Role: Operative Porter | Jobs: 399535B | Customers: Foreign Commonwealth Office | Hours: 10.5</x:v>
      </x:c>
      <x:c r="L1195" t="str">
        <x:v>Include</x:v>
      </x:c>
    </x:row>
    <x:row r="1196">
      <x:c r="A1196" t="str">
        <x:v>S Goodridge|2026-07-09</x:v>
      </x:c>
      <x:c r="B1196" s="888" t="n">
        <x:v>46212</x:v>
      </x:c>
      <x:c r="C1196" t="str">
        <x:v>S Goodridge</x:v>
      </x:c>
      <x:c r="D1196" t="str">
        <x:v>Permanent</x:v>
      </x:c>
      <x:c r="E1196" t="str">
        <x:v>Thurrock</x:v>
      </x:c>
      <x:c r="F1196" t="str">
        <x:v>Operative Porter</x:v>
      </x:c>
      <x:c r="G1196" t="str">
        <x:v>399535B</x:v>
      </x:c>
      <x:c r="H1196" t="str">
        <x:v>Foreign Commonwealth Office</x:v>
      </x:c>
      <x:c r="I1196" s="22" t="n">
        <x:v>10.5</x:v>
      </x:c>
      <x:c r="J1196" t="str">
        <x:v>Worked</x:v>
      </x:c>
      <x:c r="K1196" t="str">
        <x:v>Worked: 1 record(s) | Branch: Thurrock | Role: Operative Porter | Jobs: 399535B | Customers: Foreign Commonwealth Office | Hours: 10.5</x:v>
      </x:c>
      <x:c r="L1196" t="str">
        <x:v>Include</x:v>
      </x:c>
    </x:row>
    <x:row r="1197">
      <x:c r="A1197" t="str">
        <x:v>S Goodridge|2026-07-10</x:v>
      </x:c>
      <x:c r="B1197" s="888" t="n">
        <x:v>46213</x:v>
      </x:c>
      <x:c r="C1197" t="str">
        <x:v>S Goodridge</x:v>
      </x:c>
      <x:c r="D1197" t="str">
        <x:v>Permanent</x:v>
      </x:c>
      <x:c r="E1197" t="str">
        <x:v>Thurrock</x:v>
      </x:c>
      <x:c r="F1197" t="str">
        <x:v>Operative Porter</x:v>
      </x:c>
      <x:c r="G1197" t="str">
        <x:v>399535B</x:v>
      </x:c>
      <x:c r="H1197" t="str">
        <x:v>Foreign Commonwealth Office</x:v>
      </x:c>
      <x:c r="I1197" s="22" t="n">
        <x:v>10.5</x:v>
      </x:c>
      <x:c r="J1197" t="str">
        <x:v>Worked</x:v>
      </x:c>
      <x:c r="K1197" t="str">
        <x:v>Worked: 1 record(s) | Branch: Thurrock | Role: Operative Porter | Jobs: 399535B | Customers: Foreign Commonwealth Office | Hours: 10.5</x:v>
      </x:c>
      <x:c r="L1197" t="str">
        <x:v>Include</x:v>
      </x:c>
    </x:row>
    <x:row r="1198">
      <x:c r="A1198" t="str">
        <x:v>S Goodridge|2026-07-13</x:v>
      </x:c>
      <x:c r="B1198" s="888" t="n">
        <x:v>46216</x:v>
      </x:c>
      <x:c r="C1198" t="str">
        <x:v>S Goodridge</x:v>
      </x:c>
      <x:c r="D1198" t="str">
        <x:v>Permanent</x:v>
      </x:c>
      <x:c r="E1198" t="str">
        <x:v>Thurrock</x:v>
      </x:c>
      <x:c r="F1198" t="str">
        <x:v>Operative Porter</x:v>
      </x:c>
      <x:c r="G1198" t="str">
        <x:v>399535B</x:v>
      </x:c>
      <x:c r="H1198" t="str">
        <x:v>Foreign Commonwealth Office</x:v>
      </x:c>
      <x:c r="I1198" s="22" t="n">
        <x:v>10.5</x:v>
      </x:c>
      <x:c r="J1198" t="str">
        <x:v>Worked</x:v>
      </x:c>
      <x:c r="K1198" t="str">
        <x:v>Worked: 1 record(s) | Branch: Thurrock | Role: Operative Porter | Jobs: 399535B | Customers: Foreign Commonwealth Office | Hours: 10.5</x:v>
      </x:c>
      <x:c r="L1198" t="str">
        <x:v>Include</x:v>
      </x:c>
    </x:row>
    <x:row r="1199">
      <x:c r="A1199" t="str">
        <x:v>S Goodridge|2026-07-14</x:v>
      </x:c>
      <x:c r="B1199" s="888" t="n">
        <x:v>46217</x:v>
      </x:c>
      <x:c r="C1199" t="str">
        <x:v>S Goodridge</x:v>
      </x:c>
      <x:c r="D1199" t="str">
        <x:v>Permanent</x:v>
      </x:c>
      <x:c r="E1199" t="str">
        <x:v>Thurrock</x:v>
      </x:c>
      <x:c r="F1199" t="str">
        <x:v>Operative Porter</x:v>
      </x:c>
      <x:c r="G1199" t="str">
        <x:v>399535B</x:v>
      </x:c>
      <x:c r="H1199" t="str">
        <x:v>Foreign Commonwealth Office</x:v>
      </x:c>
      <x:c r="I1199" s="22" t="n">
        <x:v>10.5</x:v>
      </x:c>
      <x:c r="J1199" t="str">
        <x:v>Worked</x:v>
      </x:c>
      <x:c r="K1199" t="str">
        <x:v>Worked: 1 record(s) | Branch: Thurrock | Role: Operative Porter | Jobs: 399535B | Customers: Foreign Commonwealth Office | Hours: 10.5</x:v>
      </x:c>
      <x:c r="L1199" t="str">
        <x:v>Include</x:v>
      </x:c>
    </x:row>
    <x:row r="1200">
      <x:c r="A1200" t="str">
        <x:v>S Goodridge|2026-07-15</x:v>
      </x:c>
      <x:c r="B1200" s="888" t="n">
        <x:v>46218</x:v>
      </x:c>
      <x:c r="C1200" t="str">
        <x:v>S Goodridge</x:v>
      </x:c>
      <x:c r="D1200" t="str">
        <x:v>Permanent</x:v>
      </x:c>
      <x:c r="E1200" t="str">
        <x:v>Thurrock</x:v>
      </x:c>
      <x:c r="F1200" t="str">
        <x:v>Operative Porter</x:v>
      </x:c>
      <x:c r="G1200" t="str">
        <x:v>399535B</x:v>
      </x:c>
      <x:c r="H1200" t="str">
        <x:v>Foreign Commonwealth Office</x:v>
      </x:c>
      <x:c r="I1200" s="22" t="n">
        <x:v>10.5</x:v>
      </x:c>
      <x:c r="J1200" t="str">
        <x:v>Worked</x:v>
      </x:c>
      <x:c r="K1200" t="str">
        <x:v>Worked: 1 record(s) | Branch: Thurrock | Role: Operative Porter | Jobs: 399535B | Customers: Foreign Commonwealth Office | Hours: 10.5</x:v>
      </x:c>
      <x:c r="L1200" t="str">
        <x:v>Include</x:v>
      </x:c>
    </x:row>
    <x:row r="1201">
      <x:c r="A1201" t="str">
        <x:v>S Goodridge|2026-07-16</x:v>
      </x:c>
      <x:c r="B1201" s="888" t="n">
        <x:v>46219</x:v>
      </x:c>
      <x:c r="C1201" t="str">
        <x:v>S Goodridge</x:v>
      </x:c>
      <x:c r="D1201" t="str">
        <x:v>Permanent</x:v>
      </x:c>
      <x:c r="E1201" t="str">
        <x:v>Thurrock</x:v>
      </x:c>
      <x:c r="F1201" t="str">
        <x:v>Operative Porter</x:v>
      </x:c>
      <x:c r="G1201" t="str">
        <x:v>399535C</x:v>
      </x:c>
      <x:c r="H1201" t="str">
        <x:v>Foreign Commonwealth Office</x:v>
      </x:c>
      <x:c r="I1201" s="22" t="n">
        <x:v>10.5</x:v>
      </x:c>
      <x:c r="J1201" t="str">
        <x:v>Worked</x:v>
      </x:c>
      <x:c r="K1201" t="str">
        <x:v>Worked: 1 record(s) | Branch: Thurrock | Role: Operative Porter | Jobs: 399535C | Customers: Foreign Commonwealth Office | Hours: 10.5</x:v>
      </x:c>
      <x:c r="L1201" t="str">
        <x:v>Include</x:v>
      </x:c>
    </x:row>
    <x:row r="1202">
      <x:c r="A1202" t="str">
        <x:v>S Holroyd|2026-07-01</x:v>
      </x:c>
      <x:c r="B1202" s="888" t="n">
        <x:v>46204</x:v>
      </x:c>
      <x:c r="C1202" t="str">
        <x:v>S Holroyd</x:v>
      </x:c>
      <x:c r="D1202" t="str">
        <x:v>Permanent</x:v>
      </x:c>
      <x:c r="E1202" t="str">
        <x:v>Croydon</x:v>
      </x:c>
      <x:c r="F1202" t="str">
        <x:v>Operative Skilled</x:v>
      </x:c>
      <x:c r="G1202" t="str">
        <x:v>399451K</x:v>
      </x:c>
      <x:c r="H1202" t="str">
        <x:v>Royal Borough of Kensington and Chelsea</x:v>
      </x:c>
      <x:c r="I1202" s="22" t="n">
        <x:v>9</x:v>
      </x:c>
      <x:c r="J1202" t="str">
        <x:v>Worked</x:v>
      </x:c>
      <x:c r="K1202" t="str">
        <x:v>Worked: 1 record(s) | Branch: Croydon | Role: Operative Skilled | Jobs: 399451K | Customers: Royal Borough of Kensington and Chelsea | Hours: 9.0</x:v>
      </x:c>
      <x:c r="L1202" t="str">
        <x:v>Include</x:v>
      </x:c>
    </x:row>
    <x:row r="1203">
      <x:c r="A1203" t="str">
        <x:v>S Holroyd|2026-07-02</x:v>
      </x:c>
      <x:c r="B1203" s="888" t="n">
        <x:v>46205</x:v>
      </x:c>
      <x:c r="C1203" t="str">
        <x:v>S Holroyd</x:v>
      </x:c>
      <x:c r="D1203" t="str">
        <x:v>Permanent</x:v>
      </x:c>
      <x:c r="E1203" t="str">
        <x:v>Croydon</x:v>
      </x:c>
      <x:c r="F1203" t="str">
        <x:v>Operative Skilled</x:v>
      </x:c>
      <x:c r="G1203" t="str">
        <x:v>402709</x:v>
      </x:c>
      <x:c r="H1203" t="str">
        <x:v>Global Outdoor Media Limited</x:v>
      </x:c>
      <x:c r="I1203" s="22" t="n">
        <x:v>10.5</x:v>
      </x:c>
      <x:c r="J1203" t="str">
        <x:v>Worked</x:v>
      </x:c>
      <x:c r="K1203" t="str">
        <x:v>Worked: 1 record(s) | Branch: Croydon | Role: Operative Skilled | Jobs: 402709 | Customers: Global Outdoor Media Limited | Hours: 10.5</x:v>
      </x:c>
      <x:c r="L1203" t="str">
        <x:v>Include</x:v>
      </x:c>
    </x:row>
    <x:row r="1204">
      <x:c r="A1204" t="str">
        <x:v>S Holroyd|2026-07-03</x:v>
      </x:c>
      <x:c r="B1204" s="888" t="n">
        <x:v>46206</x:v>
      </x:c>
      <x:c r="C1204" t="str">
        <x:v>S Holroyd</x:v>
      </x:c>
      <x:c r="D1204" t="str">
        <x:v>Permanent</x:v>
      </x:c>
      <x:c r="E1204" t="str">
        <x:v>Croydon</x:v>
      </x:c>
      <x:c r="F1204" t="str">
        <x:v>Operative Porter</x:v>
      </x:c>
      <x:c r="G1204" t="str">
        <x:v>400111</x:v>
      </x:c>
      <x:c r="H1204" t="str">
        <x:v>Bromley Central Library</x:v>
      </x:c>
      <x:c r="I1204" s="22" t="n">
        <x:v>6.5</x:v>
      </x:c>
      <x:c r="J1204" t="str">
        <x:v>Worked</x:v>
      </x:c>
      <x:c r="K1204" t="str">
        <x:v>Worked: 1 record(s) | Branch: Croydon | Role: Operative Porter | Jobs: 400111 | Customers: Bromley Central Library | Hours: 6.5</x:v>
      </x:c>
      <x:c r="L1204" t="str">
        <x:v>Include</x:v>
      </x:c>
    </x:row>
    <x:row r="1205">
      <x:c r="A1205" t="str">
        <x:v>S Holroyd|2026-07-04</x:v>
      </x:c>
      <x:c r="B1205" s="888" t="n">
        <x:v>46207</x:v>
      </x:c>
      <x:c r="C1205" t="str">
        <x:v>S Holroyd</x:v>
      </x:c>
      <x:c r="D1205" t="str">
        <x:v>Permanent</x:v>
      </x:c>
      <x:c r="E1205" t="str">
        <x:v>Croydon</x:v>
      </x:c>
      <x:c r="F1205" t="str">
        <x:v>Operative Skilled</x:v>
      </x:c>
      <x:c r="G1205" t="str">
        <x:v>402937</x:v>
      </x:c>
      <x:c r="H1205" t="str">
        <x:v>Hermes Investment Management Ltd</x:v>
      </x:c>
      <x:c r="I1205" s="22" t="n">
        <x:v>7.5</x:v>
      </x:c>
      <x:c r="J1205" t="str">
        <x:v>Worked</x:v>
      </x:c>
      <x:c r="K1205" t="str">
        <x:v>Worked: 1 record(s) | Branch: Croydon | Role: Operative Skilled | Jobs: 402937 | Customers: Hermes Investment Management Ltd | Hours: 7.5</x:v>
      </x:c>
      <x:c r="L1205" t="str">
        <x:v>Include</x:v>
      </x:c>
    </x:row>
    <x:row r="1206">
      <x:c r="A1206" t="str">
        <x:v>S Holroyd|2026-07-13</x:v>
      </x:c>
      <x:c r="B1206" s="888" t="n">
        <x:v>46216</x:v>
      </x:c>
      <x:c r="C1206" t="str">
        <x:v>S Holroyd</x:v>
      </x:c>
      <x:c r="D1206" t="str">
        <x:v>Permanent</x:v>
      </x:c>
      <x:c r="E1206" t="str">
        <x:v>Croydon</x:v>
      </x:c>
      <x:c r="F1206" t="str">
        <x:v>Operative Skilled</x:v>
      </x:c>
      <x:c r="G1206" t="str">
        <x:v>393361E</x:v>
      </x:c>
      <x:c r="H1206" t="str">
        <x:v>The Quadrant</x:v>
      </x:c>
      <x:c r="I1206" s="22" t="n">
        <x:v>5</x:v>
      </x:c>
      <x:c r="J1206" t="str">
        <x:v>Worked</x:v>
      </x:c>
      <x:c r="K1206" t="str">
        <x:v>Worked: 1 record(s) | Branch: Croydon | Role: Operative Skilled | Jobs: 393361E | Customers: The Quadrant | Hours: 5.0</x:v>
      </x:c>
      <x:c r="L1206" t="str">
        <x:v>Include</x:v>
      </x:c>
    </x:row>
    <x:row r="1207">
      <x:c r="A1207" t="str">
        <x:v>S Holroyd|2026-07-14</x:v>
      </x:c>
      <x:c r="B1207" s="888" t="n">
        <x:v>46217</x:v>
      </x:c>
      <x:c r="C1207" t="str">
        <x:v>S Holroyd</x:v>
      </x:c>
      <x:c r="D1207" t="str">
        <x:v>Permanent</x:v>
      </x:c>
      <x:c r="E1207" t="str">
        <x:v>Croydon</x:v>
      </x:c>
      <x:c r="F1207" t="str">
        <x:v>Operative Porter</x:v>
      </x:c>
      <x:c r="G1207" t="str">
        <x:v>400111</x:v>
      </x:c>
      <x:c r="H1207" t="str">
        <x:v>Bromley Central Library</x:v>
      </x:c>
      <x:c r="I1207" s="22" t="n">
        <x:v>7.5</x:v>
      </x:c>
      <x:c r="J1207" t="str">
        <x:v>Worked</x:v>
      </x:c>
      <x:c r="K1207" t="str">
        <x:v>Worked: 1 record(s) | Branch: Croydon | Role: Operative Porter | Jobs: 400111 | Customers: Bromley Central Library | Hours: 7.5</x:v>
      </x:c>
      <x:c r="L1207" t="str">
        <x:v>Include</x:v>
      </x:c>
    </x:row>
    <x:row r="1208">
      <x:c r="A1208" t="str">
        <x:v>S Holroyd|2026-07-15</x:v>
      </x:c>
      <x:c r="B1208" s="888" t="n">
        <x:v>46218</x:v>
      </x:c>
      <x:c r="C1208" t="str">
        <x:v>S Holroyd</x:v>
      </x:c>
      <x:c r="D1208" t="str">
        <x:v>Permanent</x:v>
      </x:c>
      <x:c r="E1208" t="str">
        <x:v>Cambridge</x:v>
      </x:c>
      <x:c r="F1208" t="str">
        <x:v>Operative Skilled</x:v>
      </x:c>
      <x:c r="G1208" t="str">
        <x:v>403004C</x:v>
      </x:c>
      <x:c r="H1208" t="str">
        <x:v>Avantor ( CROYDON  JULY  2026 )</x:v>
      </x:c>
      <x:c r="I1208" s="22" t="n">
        <x:v>4</x:v>
      </x:c>
      <x:c r="J1208" t="str">
        <x:v>Worked</x:v>
      </x:c>
      <x:c r="K1208" t="str">
        <x:v>Worked: 1 record(s) | Branch: Cambridge | Role: Operative Skilled | Jobs: 403004C | Customers: Avantor ( CROYDON  JULY  2026 ) | Hours: 4.0</x:v>
      </x:c>
      <x:c r="L1208" t="str">
        <x:v>Include</x:v>
      </x:c>
    </x:row>
    <x:row r="1209">
      <x:c r="A1209" t="str">
        <x:v>S Holroyd|2026-07-16</x:v>
      </x:c>
      <x:c r="B1209" s="888" t="n">
        <x:v>46219</x:v>
      </x:c>
      <x:c r="C1209" t="str">
        <x:v>S Holroyd</x:v>
      </x:c>
      <x:c r="D1209" t="str">
        <x:v>Permanent</x:v>
      </x:c>
      <x:c r="E1209" t="str">
        <x:v>Croydon</x:v>
      </x:c>
      <x:c r="F1209" t="str">
        <x:v>Operative Skilled</x:v>
      </x:c>
      <x:c r="G1209" t="str">
        <x:v>403339</x:v>
      </x:c>
      <x:c r="H1209" t="str">
        <x:v>Network Rail/Woking Signalling Centre</x:v>
      </x:c>
      <x:c r="I1209" s="22" t="n">
        <x:v>4.5</x:v>
      </x:c>
      <x:c r="J1209" t="str">
        <x:v>Worked</x:v>
      </x:c>
      <x:c r="K1209" t="str">
        <x:v>Worked: 1 record(s) | Branch: Croydon | Role: Operative Skilled | Jobs: 403339 | Customers: Network Rail/Woking Signalling Centre | Hours: 4.5</x:v>
      </x:c>
      <x:c r="L1209" t="str">
        <x:v>Include</x:v>
      </x:c>
    </x:row>
    <x:row r="1210">
      <x:c r="A1210" t="str">
        <x:v>S Huggins|2026-07-01</x:v>
      </x:c>
      <x:c r="B1210" s="888" t="n">
        <x:v>46204</x:v>
      </x:c>
      <x:c r="C1210" t="str">
        <x:v>S Huggins</x:v>
      </x:c>
      <x:c r="D1210" t="str">
        <x:v>Permanent</x:v>
      </x:c>
      <x:c r="E1210" t="str">
        <x:v>Thurrock</x:v>
      </x:c>
      <x:c r="F1210" t="str">
        <x:v>Operative Skilled</x:v>
      </x:c>
      <x:c r="G1210" t="str">
        <x:v>401175</x:v>
      </x:c>
      <x:c r="H1210" t="str">
        <x:v>Hogan Lovells LLP</x:v>
      </x:c>
      <x:c r="I1210" s="22" t="n">
        <x:v>9.5</x:v>
      </x:c>
      <x:c r="J1210" t="str">
        <x:v>Worked</x:v>
      </x:c>
      <x:c r="K1210" t="str">
        <x:v>Worked: 1 record(s) | Branch: Thurrock | Role: Operative Skilled | Jobs: 401175 | Customers: Hogan Lovells LLP | Hours: 9.5</x:v>
      </x:c>
      <x:c r="L1210" t="str">
        <x:v>Include</x:v>
      </x:c>
    </x:row>
    <x:row r="1211">
      <x:c r="A1211" t="str">
        <x:v>S Huggins|2026-07-02</x:v>
      </x:c>
      <x:c r="B1211" s="888" t="n">
        <x:v>46205</x:v>
      </x:c>
      <x:c r="C1211" t="str">
        <x:v>S Huggins</x:v>
      </x:c>
      <x:c r="D1211" t="str">
        <x:v>Permanent</x:v>
      </x:c>
      <x:c r="E1211" t="str">
        <x:v>Thurrock</x:v>
      </x:c>
      <x:c r="F1211" t="str">
        <x:v>Operative Skilled</x:v>
      </x:c>
      <x:c r="G1211" t="str">
        <x:v>401175</x:v>
      </x:c>
      <x:c r="H1211" t="str">
        <x:v>Hogan Lovells LLP</x:v>
      </x:c>
      <x:c r="I1211" s="22" t="n">
        <x:v>5.5</x:v>
      </x:c>
      <x:c r="J1211" t="str">
        <x:v>Worked</x:v>
      </x:c>
      <x:c r="K1211" t="str">
        <x:v>Worked: 1 record(s) | Branch: Thurrock | Role: Operative Skilled | Jobs: 401175 | Customers: Hogan Lovells LLP | Hours: 5.5</x:v>
      </x:c>
      <x:c r="L1211" t="str">
        <x:v>Include</x:v>
      </x:c>
    </x:row>
    <x:row r="1212">
      <x:c r="A1212" t="str">
        <x:v>S Huggins|2026-07-03</x:v>
      </x:c>
      <x:c r="B1212" s="888" t="n">
        <x:v>46206</x:v>
      </x:c>
      <x:c r="C1212" t="str">
        <x:v>S Huggins</x:v>
      </x:c>
      <x:c r="D1212" t="str">
        <x:v>Permanent</x:v>
      </x:c>
      <x:c r="E1212" t="str">
        <x:v>Thurrock</x:v>
      </x:c>
      <x:c r="F1212" t="str">
        <x:v>Operative Skilled</x:v>
      </x:c>
      <x:c r="G1212" t="str">
        <x:v>401175</x:v>
      </x:c>
      <x:c r="H1212" t="str">
        <x:v>Hogan Lovells LLP</x:v>
      </x:c>
      <x:c r="I1212" s="22" t="n">
        <x:v>8.5</x:v>
      </x:c>
      <x:c r="J1212" t="str">
        <x:v>Worked</x:v>
      </x:c>
      <x:c r="K1212" t="str">
        <x:v>Worked: 1 record(s) | Branch: Thurrock | Role: Operative Skilled | Jobs: 401175 | Customers: Hogan Lovells LLP | Hours: 8.5</x:v>
      </x:c>
      <x:c r="L1212" t="str">
        <x:v>Include</x:v>
      </x:c>
    </x:row>
    <x:row r="1213">
      <x:c r="A1213" t="str">
        <x:v>S Huggins|2026-07-04</x:v>
      </x:c>
      <x:c r="B1213" s="888" t="n">
        <x:v>46207</x:v>
      </x:c>
      <x:c r="C1213" t="str">
        <x:v>S Huggins</x:v>
      </x:c>
      <x:c r="D1213" t="str">
        <x:v>Permanent</x:v>
      </x:c>
      <x:c r="E1213" t="str">
        <x:v>Thurrock</x:v>
      </x:c>
      <x:c r="F1213" t="str">
        <x:v>Operative Skilled</x:v>
      </x:c>
      <x:c r="G1213" t="str">
        <x:v>401175</x:v>
      </x:c>
      <x:c r="H1213" t="str">
        <x:v>Hogan Lovells LLP</x:v>
      </x:c>
      <x:c r="I1213" s="22" t="n">
        <x:v>8.5</x:v>
      </x:c>
      <x:c r="J1213" t="str">
        <x:v>Worked</x:v>
      </x:c>
      <x:c r="K1213" t="str">
        <x:v>Worked: 1 record(s) | Branch: Thurrock | Role: Operative Skilled | Jobs: 401175 | Customers: Hogan Lovells LLP | Hours: 8.5</x:v>
      </x:c>
      <x:c r="L1213" t="str">
        <x:v>Include</x:v>
      </x:c>
    </x:row>
    <x:row r="1214">
      <x:c r="A1214" t="str">
        <x:v>S Huggins|2026-07-05</x:v>
      </x:c>
      <x:c r="B1214" s="888" t="n">
        <x:v>46208</x:v>
      </x:c>
      <x:c r="C1214" t="str">
        <x:v>S Huggins</x:v>
      </x:c>
      <x:c r="D1214" t="str">
        <x:v>Permanent</x:v>
      </x:c>
      <x:c r="E1214" t="str">
        <x:v>Thurrock</x:v>
      </x:c>
      <x:c r="F1214" t="str">
        <x:v>Operative Skilled</x:v>
      </x:c>
      <x:c r="G1214" t="str">
        <x:v>401175</x:v>
      </x:c>
      <x:c r="H1214" t="str">
        <x:v>Hogan Lovells LLP</x:v>
      </x:c>
      <x:c r="I1214" s="22" t="n">
        <x:v>8.5</x:v>
      </x:c>
      <x:c r="J1214" t="str">
        <x:v>Worked</x:v>
      </x:c>
      <x:c r="K1214" t="str">
        <x:v>Worked: 1 record(s) | Branch: Thurrock | Role: Operative Skilled | Jobs: 401175 | Customers: Hogan Lovells LLP | Hours: 8.5</x:v>
      </x:c>
      <x:c r="L1214" t="str">
        <x:v>Include</x:v>
      </x:c>
    </x:row>
    <x:row r="1215">
      <x:c r="A1215" t="str">
        <x:v>S Huggins|2026-07-08</x:v>
      </x:c>
      <x:c r="B1215" s="888" t="n">
        <x:v>46211</x:v>
      </x:c>
      <x:c r="C1215" t="str">
        <x:v>S Huggins</x:v>
      </x:c>
      <x:c r="D1215" t="str">
        <x:v>Permanent</x:v>
      </x:c>
      <x:c r="E1215" t="str">
        <x:v>Thurrock</x:v>
      </x:c>
      <x:c r="F1215" t="str">
        <x:v>Operative Skilled</x:v>
      </x:c>
      <x:c r="G1215" t="str">
        <x:v>401175</x:v>
      </x:c>
      <x:c r="H1215" t="str">
        <x:v>Hogan Lovells LLP</x:v>
      </x:c>
      <x:c r="I1215" s="22" t="n">
        <x:v>10</x:v>
      </x:c>
      <x:c r="J1215" t="str">
        <x:v>Worked</x:v>
      </x:c>
      <x:c r="K1215" t="str">
        <x:v>Worked: 1 record(s) | Branch: Thurrock | Role: Operative Skilled | Jobs: 401175 | Customers: Hogan Lovells LLP | Hours: 10.0</x:v>
      </x:c>
      <x:c r="L1215" t="str">
        <x:v>Include</x:v>
      </x:c>
    </x:row>
    <x:row r="1216">
      <x:c r="A1216" t="str">
        <x:v>S Huggins|2026-07-09</x:v>
      </x:c>
      <x:c r="B1216" s="888" t="n">
        <x:v>46212</x:v>
      </x:c>
      <x:c r="C1216" t="str">
        <x:v>S Huggins</x:v>
      </x:c>
      <x:c r="D1216" t="str">
        <x:v>Permanent</x:v>
      </x:c>
      <x:c r="E1216" t="str">
        <x:v>Thurrock</x:v>
      </x:c>
      <x:c r="F1216" t="str">
        <x:v>Operative Skilled</x:v>
      </x:c>
      <x:c r="G1216" t="str">
        <x:v>401175</x:v>
      </x:c>
      <x:c r="H1216" t="str">
        <x:v>Hogan Lovells LLP</x:v>
      </x:c>
      <x:c r="I1216" s="22" t="n">
        <x:v>9.5</x:v>
      </x:c>
      <x:c r="J1216" t="str">
        <x:v>Worked</x:v>
      </x:c>
      <x:c r="K1216" t="str">
        <x:v>Worked: 1 record(s) | Branch: Thurrock | Role: Operative Skilled | Jobs: 401175 | Customers: Hogan Lovells LLP | Hours: 9.5</x:v>
      </x:c>
      <x:c r="L1216" t="str">
        <x:v>Include</x:v>
      </x:c>
    </x:row>
    <x:row r="1217">
      <x:c r="A1217" t="str">
        <x:v>S Huggins|2026-07-10</x:v>
      </x:c>
      <x:c r="B1217" s="888" t="n">
        <x:v>46213</x:v>
      </x:c>
      <x:c r="C1217" t="str">
        <x:v>S Huggins</x:v>
      </x:c>
      <x:c r="D1217" t="str">
        <x:v>Permanent</x:v>
      </x:c>
      <x:c r="E1217" t="str">
        <x:v>Thurrock</x:v>
      </x:c>
      <x:c r="F1217" t="str">
        <x:v>Operative Skilled</x:v>
      </x:c>
      <x:c r="G1217" t="str">
        <x:v>401175</x:v>
      </x:c>
      <x:c r="H1217" t="str">
        <x:v>Hogan Lovells LLP</x:v>
      </x:c>
      <x:c r="I1217" s="22" t="n">
        <x:v>9.5</x:v>
      </x:c>
      <x:c r="J1217" t="str">
        <x:v>Worked</x:v>
      </x:c>
      <x:c r="K1217" t="str">
        <x:v>Worked: 1 record(s) | Branch: Thurrock | Role: Operative Skilled | Jobs: 401175 | Customers: Hogan Lovells LLP | Hours: 9.5</x:v>
      </x:c>
      <x:c r="L1217" t="str">
        <x:v>Include</x:v>
      </x:c>
    </x:row>
    <x:row r="1218">
      <x:c r="A1218" t="str">
        <x:v>S Huggins|2026-07-13</x:v>
      </x:c>
      <x:c r="B1218" s="888" t="n">
        <x:v>46216</x:v>
      </x:c>
      <x:c r="C1218" t="str">
        <x:v>S Huggins</x:v>
      </x:c>
      <x:c r="D1218" t="str">
        <x:v>Permanent</x:v>
      </x:c>
      <x:c r="E1218" t="str">
        <x:v>Thurrock</x:v>
      </x:c>
      <x:c r="F1218" t="str">
        <x:v>Operative Skilled</x:v>
      </x:c>
      <x:c r="G1218" t="str">
        <x:v>402575</x:v>
      </x:c>
      <x:c r="H1218" t="str">
        <x:v>Latham &amp; Watkins</x:v>
      </x:c>
      <x:c r="I1218" s="22" t="n">
        <x:v>9.5</x:v>
      </x:c>
      <x:c r="J1218" t="str">
        <x:v>Worked</x:v>
      </x:c>
      <x:c r="K1218" t="str">
        <x:v>Worked: 1 record(s) | Branch: Thurrock | Role: Operative Skilled | Jobs: 402575 | Customers: Latham &amp; Watkins | Hours: 9.5</x:v>
      </x:c>
      <x:c r="L1218" t="str">
        <x:v>Include</x:v>
      </x:c>
    </x:row>
    <x:row r="1219">
      <x:c r="A1219" t="str">
        <x:v>S Huggins|2026-07-14</x:v>
      </x:c>
      <x:c r="B1219" s="888" t="n">
        <x:v>46217</x:v>
      </x:c>
      <x:c r="C1219" t="str">
        <x:v>S Huggins</x:v>
      </x:c>
      <x:c r="D1219" t="str">
        <x:v>Permanent</x:v>
      </x:c>
      <x:c r="E1219" t="str">
        <x:v>Thurrock</x:v>
      </x:c>
      <x:c r="F1219" t="str">
        <x:v>Operative Porter</x:v>
      </x:c>
      <x:c r="G1219" t="str">
        <x:v>402575</x:v>
      </x:c>
      <x:c r="H1219" t="str">
        <x:v>Latham &amp; Watkins</x:v>
      </x:c>
      <x:c r="I1219" s="22" t="n">
        <x:v>8.5</x:v>
      </x:c>
      <x:c r="J1219" t="str">
        <x:v>Worked</x:v>
      </x:c>
      <x:c r="K1219" t="str">
        <x:v>Worked: 1 record(s) | Branch: Thurrock | Role: Operative Porter | Jobs: 402575 | Customers: Latham &amp; Watkins | Hours: 8.5</x:v>
      </x:c>
      <x:c r="L1219" t="str">
        <x:v>Include</x:v>
      </x:c>
    </x:row>
    <x:row r="1220">
      <x:c r="A1220" t="str">
        <x:v>S Huggins|2026-07-15</x:v>
      </x:c>
      <x:c r="B1220" s="888" t="n">
        <x:v>46218</x:v>
      </x:c>
      <x:c r="C1220" t="str">
        <x:v>S Huggins</x:v>
      </x:c>
      <x:c r="D1220" t="str">
        <x:v>Permanent</x:v>
      </x:c>
      <x:c r="E1220" t="str">
        <x:v>Thurrock</x:v>
      </x:c>
      <x:c r="F1220" t="str">
        <x:v>Operative Porter</x:v>
      </x:c>
      <x:c r="G1220" t="str">
        <x:v>402575</x:v>
      </x:c>
      <x:c r="H1220" t="str">
        <x:v>Latham &amp; Watkins</x:v>
      </x:c>
      <x:c r="I1220" s="22" t="n">
        <x:v>8.5</x:v>
      </x:c>
      <x:c r="J1220" t="str">
        <x:v>Worked</x:v>
      </x:c>
      <x:c r="K1220" t="str">
        <x:v>Worked: 1 record(s) | Branch: Thurrock | Role: Operative Porter | Jobs: 402575 | Customers: Latham &amp; Watkins | Hours: 8.5</x:v>
      </x:c>
      <x:c r="L1220" t="str">
        <x:v>Include</x:v>
      </x:c>
    </x:row>
    <x:row r="1221">
      <x:c r="A1221" t="str">
        <x:v>S Huggins|2026-07-16</x:v>
      </x:c>
      <x:c r="B1221" s="888" t="n">
        <x:v>46219</x:v>
      </x:c>
      <x:c r="C1221" t="str">
        <x:v>S Huggins</x:v>
      </x:c>
      <x:c r="D1221" t="str">
        <x:v>Permanent</x:v>
      </x:c>
      <x:c r="E1221" t="str">
        <x:v>Thurrock</x:v>
      </x:c>
      <x:c r="F1221" t="str">
        <x:v>Operative Skilled</x:v>
      </x:c>
      <x:c r="G1221" t="str">
        <x:v>402575</x:v>
      </x:c>
      <x:c r="H1221" t="str">
        <x:v>Latham &amp; Watkins</x:v>
      </x:c>
      <x:c r="I1221" s="22" t="n">
        <x:v>10.5</x:v>
      </x:c>
      <x:c r="J1221" t="str">
        <x:v>Worked</x:v>
      </x:c>
      <x:c r="K1221" t="str">
        <x:v>Worked: 1 record(s) | Branch: Thurrock | Role: Operative Skilled | Jobs: 402575 | Customers: Latham &amp; Watkins | Hours: 10.5</x:v>
      </x:c>
      <x:c r="L1221" t="str">
        <x:v>Include</x:v>
      </x:c>
    </x:row>
    <x:row r="1222">
      <x:c r="A1222" t="str">
        <x:v>S Kinsella|2026-07-01</x:v>
      </x:c>
      <x:c r="B1222" s="888" t="n">
        <x:v>46204</x:v>
      </x:c>
      <x:c r="C1222" t="str">
        <x:v>S Kinsella</x:v>
      </x:c>
      <x:c r="D1222" t="str">
        <x:v>Permanent</x:v>
      </x:c>
      <x:c r="E1222" t="str">
        <x:v>Croydon</x:v>
      </x:c>
      <x:c r="F1222" t="str">
        <x:v>Operative Skilled</x:v>
      </x:c>
      <x:c r="G1222" t="str">
        <x:v>399451K</x:v>
      </x:c>
      <x:c r="H1222" t="str">
        <x:v>Royal Borough of Kensington and Chelsea</x:v>
      </x:c>
      <x:c r="I1222" s="22" t="n">
        <x:v>9</x:v>
      </x:c>
      <x:c r="J1222" t="str">
        <x:v>Worked</x:v>
      </x:c>
      <x:c r="K1222" t="str">
        <x:v>Worked: 1 record(s) | Branch: Croydon | Role: Operative Skilled | Jobs: 399451K | Customers: Royal Borough of Kensington and Chelsea | Hours: 9.0</x:v>
      </x:c>
      <x:c r="L1222" t="str">
        <x:v>Include</x:v>
      </x:c>
    </x:row>
    <x:row r="1223">
      <x:c r="A1223" t="str">
        <x:v>S Kinsella|2026-07-02</x:v>
      </x:c>
      <x:c r="B1223" s="888" t="n">
        <x:v>46205</x:v>
      </x:c>
      <x:c r="C1223" t="str">
        <x:v>S Kinsella</x:v>
      </x:c>
      <x:c r="D1223" t="str">
        <x:v>Permanent</x:v>
      </x:c>
      <x:c r="E1223" t="str">
        <x:v>Croydon</x:v>
      </x:c>
      <x:c r="F1223" t="str">
        <x:v>Operative Skilled</x:v>
      </x:c>
      <x:c r="G1223" t="str">
        <x:v>399451K</x:v>
      </x:c>
      <x:c r="H1223" t="str">
        <x:v>Royal Borough of Kensington and Chelsea</x:v>
      </x:c>
      <x:c r="I1223" s="22" t="n">
        <x:v>6.5</x:v>
      </x:c>
      <x:c r="J1223" t="str">
        <x:v>Worked</x:v>
      </x:c>
      <x:c r="K1223" t="str">
        <x:v>Worked: 1 record(s) | Branch: Croydon | Role: Operative Skilled | Jobs: 399451K | Customers: Royal Borough of Kensington and Chelsea | Hours: 6.5</x:v>
      </x:c>
      <x:c r="L1223" t="str">
        <x:v>Include</x:v>
      </x:c>
    </x:row>
    <x:row r="1224">
      <x:c r="A1224" t="str">
        <x:v>S Kinsella|2026-07-03</x:v>
      </x:c>
      <x:c r="B1224" s="888" t="n">
        <x:v>46206</x:v>
      </x:c>
      <x:c r="C1224" t="str">
        <x:v>S Kinsella</x:v>
      </x:c>
      <x:c r="D1224" t="str">
        <x:v>Permanent</x:v>
      </x:c>
      <x:c r="E1224" t="str">
        <x:v>Croydon</x:v>
      </x:c>
      <x:c r="F1224" t="str">
        <x:v>Operative Skilled</x:v>
      </x:c>
      <x:c r="G1224" t="str">
        <x:v>399451K</x:v>
      </x:c>
      <x:c r="H1224" t="str">
        <x:v>Royal Borough of Kensington and Chelsea</x:v>
      </x:c>
      <x:c r="I1224" s="22" t="n">
        <x:v>6</x:v>
      </x:c>
      <x:c r="J1224" t="str">
        <x:v>Worked</x:v>
      </x:c>
      <x:c r="K1224" t="str">
        <x:v>Worked: 1 record(s) | Branch: Croydon | Role: Operative Skilled | Jobs: 399451K | Customers: Royal Borough of Kensington and Chelsea | Hours: 6.0</x:v>
      </x:c>
      <x:c r="L1224" t="str">
        <x:v>Include</x:v>
      </x:c>
    </x:row>
    <x:row r="1225">
      <x:c r="A1225" t="str">
        <x:v>S Kinsella|2026-07-04</x:v>
      </x:c>
      <x:c r="B1225" s="888" t="n">
        <x:v>46207</x:v>
      </x:c>
      <x:c r="C1225" t="str">
        <x:v>S Kinsella</x:v>
      </x:c>
      <x:c r="D1225" t="str">
        <x:v>Permanent</x:v>
      </x:c>
      <x:c r="E1225" t="str">
        <x:v>Croydon</x:v>
      </x:c>
      <x:c r="F1225" t="str">
        <x:v>Operative Skilled</x:v>
      </x:c>
      <x:c r="G1225" t="str">
        <x:v>402937</x:v>
      </x:c>
      <x:c r="H1225" t="str">
        <x:v>Hermes Investment Management Ltd</x:v>
      </x:c>
      <x:c r="I1225" s="22" t="n">
        <x:v>7.5</x:v>
      </x:c>
      <x:c r="J1225" t="str">
        <x:v>Worked</x:v>
      </x:c>
      <x:c r="K1225" t="str">
        <x:v>Worked: 1 record(s) | Branch: Croydon | Role: Operative Skilled | Jobs: 402937 | Customers: Hermes Investment Management Ltd | Hours: 7.5</x:v>
      </x:c>
      <x:c r="L1225" t="str">
        <x:v>Include</x:v>
      </x:c>
    </x:row>
    <x:row r="1226">
      <x:c r="A1226" t="str">
        <x:v>S Kinsella|2026-07-13</x:v>
      </x:c>
      <x:c r="B1226" s="888" t="n">
        <x:v>46216</x:v>
      </x:c>
      <x:c r="C1226" t="str">
        <x:v>S Kinsella</x:v>
      </x:c>
      <x:c r="D1226" t="str">
        <x:v>Permanent</x:v>
      </x:c>
      <x:c r="E1226" t="str">
        <x:v>Croydon</x:v>
      </x:c>
      <x:c r="F1226" t="str">
        <x:v>Operative Skilled</x:v>
      </x:c>
      <x:c r="G1226" t="str">
        <x:v>393361E</x:v>
      </x:c>
      <x:c r="H1226" t="str">
        <x:v>The Quadrant</x:v>
      </x:c>
      <x:c r="I1226" s="22" t="n">
        <x:v>5</x:v>
      </x:c>
      <x:c r="J1226" t="str">
        <x:v>Worked</x:v>
      </x:c>
      <x:c r="K1226" t="str">
        <x:v>Worked: 1 record(s) | Branch: Croydon | Role: Operative Skilled | Jobs: 393361E | Customers: The Quadrant | Hours: 5.0</x:v>
      </x:c>
      <x:c r="L1226" t="str">
        <x:v>Include</x:v>
      </x:c>
    </x:row>
    <x:row r="1227">
      <x:c r="A1227" t="str">
        <x:v>S Kinsella|2026-07-14</x:v>
      </x:c>
      <x:c r="B1227" s="888" t="n">
        <x:v>46217</x:v>
      </x:c>
      <x:c r="C1227" t="str">
        <x:v>S Kinsella</x:v>
      </x:c>
      <x:c r="D1227" t="str">
        <x:v>Permanent</x:v>
      </x:c>
      <x:c r="E1227" t="str">
        <x:v>Croydon</x:v>
      </x:c>
      <x:c r="F1227" t="str">
        <x:v>Operative Porter</x:v>
      </x:c>
      <x:c r="G1227" t="str">
        <x:v>400111</x:v>
      </x:c>
      <x:c r="H1227" t="str">
        <x:v>Bromley Central Library</x:v>
      </x:c>
      <x:c r="I1227" s="22" t="n">
        <x:v>7.5</x:v>
      </x:c>
      <x:c r="J1227" t="str">
        <x:v>Worked</x:v>
      </x:c>
      <x:c r="K1227" t="str">
        <x:v>Worked: 1 record(s) | Branch: Croydon | Role: Operative Porter | Jobs: 400111 | Customers: Bromley Central Library | Hours: 7.5</x:v>
      </x:c>
      <x:c r="L1227" t="str">
        <x:v>Include</x:v>
      </x:c>
    </x:row>
    <x:row r="1228">
      <x:c r="A1228" t="str">
        <x:v>S Kinsella|2026-07-15</x:v>
      </x:c>
      <x:c r="B1228" s="888" t="n">
        <x:v>46218</x:v>
      </x:c>
      <x:c r="C1228" t="str">
        <x:v>S Kinsella</x:v>
      </x:c>
      <x:c r="D1228" t="str">
        <x:v>Permanent</x:v>
      </x:c>
      <x:c r="E1228" t="str">
        <x:v>Croydon</x:v>
      </x:c>
      <x:c r="F1228" t="str">
        <x:v>Operative Porter</x:v>
      </x:c>
      <x:c r="G1228" t="str">
        <x:v>402815</x:v>
      </x:c>
      <x:c r="H1228" t="str">
        <x:v>VEOLIA (Sussex Pathology)</x:v>
      </x:c>
      <x:c r="I1228" s="22" t="n">
        <x:v>3</x:v>
      </x:c>
      <x:c r="J1228" t="str">
        <x:v>Worked</x:v>
      </x:c>
      <x:c r="K1228" t="str">
        <x:v>Worked: 1 record(s) | Branch: Croydon | Role: Operative Porter | Jobs: 402815 | Customers: VEOLIA (Sussex Pathology) | Hours: 3.0</x:v>
      </x:c>
      <x:c r="L1228" t="str">
        <x:v>Include</x:v>
      </x:c>
    </x:row>
    <x:row r="1229">
      <x:c r="A1229" t="str">
        <x:v>S Kinsella|2026-07-16</x:v>
      </x:c>
      <x:c r="B1229" s="888" t="n">
        <x:v>46219</x:v>
      </x:c>
      <x:c r="C1229" t="str">
        <x:v>S Kinsella</x:v>
      </x:c>
      <x:c r="D1229" t="str">
        <x:v>Permanent</x:v>
      </x:c>
      <x:c r="E1229" t="str">
        <x:v>Croydon</x:v>
      </x:c>
      <x:c r="F1229" t="str">
        <x:v>Operative Porter</x:v>
      </x:c>
      <x:c r="G1229" t="str">
        <x:v>401992B</x:v>
      </x:c>
      <x:c r="H1229" t="str">
        <x:v>The Bible Society</x:v>
      </x:c>
      <x:c r="I1229" s="22" t="n">
        <x:v>6</x:v>
      </x:c>
      <x:c r="J1229" t="str">
        <x:v>Worked</x:v>
      </x:c>
      <x:c r="K1229" t="str">
        <x:v>Worked: 1 record(s) | Branch: Croydon | Role: Operative Porter | Jobs: 401992B | Customers: The Bible Society | Hours: 6.0</x:v>
      </x:c>
      <x:c r="L1229" t="str">
        <x:v>Include</x:v>
      </x:c>
    </x:row>
    <x:row r="1230">
      <x:c r="A1230" t="str">
        <x:v>S Magalhaes|2026-07-01</x:v>
      </x:c>
      <x:c r="B1230" s="888" t="n">
        <x:v>46204</x:v>
      </x:c>
      <x:c r="C1230" t="str">
        <x:v>S Magalhaes</x:v>
      </x:c>
      <x:c r="D1230" t="str">
        <x:v>Permanent</x:v>
      </x:c>
      <x:c r="E1230" t="str">
        <x:v>Thurrock</x:v>
      </x:c>
      <x:c r="F1230" t="str">
        <x:v>Operative Skilled</x:v>
      </x:c>
      <x:c r="G1230" t="str">
        <x:v>401494</x:v>
      </x:c>
      <x:c r="H1230" t="str">
        <x:v>Susquehanna International Group (SIG)</x:v>
      </x:c>
      <x:c r="I1230" s="22" t="n">
        <x:v>9</x:v>
      </x:c>
      <x:c r="J1230" t="str">
        <x:v>Worked</x:v>
      </x:c>
      <x:c r="K1230" t="str">
        <x:v>Worked: 1 record(s) | Branch: Thurrock | Role: Operative Skilled | Jobs: 401494 | Customers: Susquehanna International Group (SIG) | Hours: 9.0</x:v>
      </x:c>
      <x:c r="L1230" t="str">
        <x:v>Include</x:v>
      </x:c>
    </x:row>
    <x:row r="1231">
      <x:c r="A1231" t="str">
        <x:v>S Magalhaes|2026-07-02</x:v>
      </x:c>
      <x:c r="B1231" s="888" t="n">
        <x:v>46205</x:v>
      </x:c>
      <x:c r="C1231" t="str">
        <x:v>S Magalhaes</x:v>
      </x:c>
      <x:c r="D1231" t="str">
        <x:v>Permanent</x:v>
      </x:c>
      <x:c r="E1231" t="str">
        <x:v>Thurrock</x:v>
      </x:c>
      <x:c r="F1231" t="str">
        <x:v>Operative Porter</x:v>
      </x:c>
      <x:c r="G1231" t="str">
        <x:v>402287</x:v>
      </x:c>
      <x:c r="H1231" t="str">
        <x:v>Accenture UK Ltd</x:v>
      </x:c>
      <x:c r="I1231" s="22" t="n">
        <x:v>11.5</x:v>
      </x:c>
      <x:c r="J1231" t="str">
        <x:v>Worked</x:v>
      </x:c>
      <x:c r="K1231" t="str">
        <x:v>Worked: 1 record(s) | Branch: Thurrock | Role: Operative Porter | Jobs: 402287 | Customers: Accenture UK Ltd | Hours: 11.5</x:v>
      </x:c>
      <x:c r="L1231" t="str">
        <x:v>Include</x:v>
      </x:c>
    </x:row>
    <x:row r="1232">
      <x:c r="A1232" t="str">
        <x:v>S Magalhaes|2026-07-03</x:v>
      </x:c>
      <x:c r="B1232" s="888" t="n">
        <x:v>46206</x:v>
      </x:c>
      <x:c r="C1232" t="str">
        <x:v>S Magalhaes</x:v>
      </x:c>
      <x:c r="D1232" t="str">
        <x:v>Permanent</x:v>
      </x:c>
      <x:c r="E1232" t="str">
        <x:v>Thurrock</x:v>
      </x:c>
      <x:c r="F1232" t="str">
        <x:v>Operative Porter</x:v>
      </x:c>
      <x:c r="G1232" t="str">
        <x:v>402287</x:v>
      </x:c>
      <x:c r="H1232" t="str">
        <x:v>Accenture UK Ltd</x:v>
      </x:c>
      <x:c r="I1232" s="22" t="n">
        <x:v>8.5</x:v>
      </x:c>
      <x:c r="J1232" t="str">
        <x:v>Worked</x:v>
      </x:c>
      <x:c r="K1232" t="str">
        <x:v>Worked: 1 record(s) | Branch: Thurrock | Role: Operative Porter | Jobs: 402287 | Customers: Accenture UK Ltd | Hours: 8.5</x:v>
      </x:c>
      <x:c r="L1232" t="str">
        <x:v>Include</x:v>
      </x:c>
    </x:row>
    <x:row r="1233">
      <x:c r="A1233" t="str">
        <x:v>S Magalhaes|2026-07-04</x:v>
      </x:c>
      <x:c r="B1233" s="888" t="n">
        <x:v>46207</x:v>
      </x:c>
      <x:c r="C1233" t="str">
        <x:v>S Magalhaes</x:v>
      </x:c>
      <x:c r="D1233" t="str">
        <x:v>Permanent</x:v>
      </x:c>
      <x:c r="E1233" t="str">
        <x:v>Thurrock</x:v>
      </x:c>
      <x:c r="F1233" t="str">
        <x:v>Operative Porter</x:v>
      </x:c>
      <x:c r="G1233" t="str">
        <x:v>402287</x:v>
      </x:c>
      <x:c r="H1233" t="str">
        <x:v>Accenture UK Ltd</x:v>
      </x:c>
      <x:c r="I1233" s="22" t="n">
        <x:v>8.5</x:v>
      </x:c>
      <x:c r="J1233" t="str">
        <x:v>Worked</x:v>
      </x:c>
      <x:c r="K1233" t="str">
        <x:v>Worked: 1 record(s) | Branch: Thurrock | Role: Operative Porter | Jobs: 402287 | Customers: Accenture UK Ltd | Hours: 8.5</x:v>
      </x:c>
      <x:c r="L1233" t="str">
        <x:v>Include</x:v>
      </x:c>
    </x:row>
    <x:row r="1234">
      <x:c r="A1234" t="str">
        <x:v>S Magalhaes|2026-07-05</x:v>
      </x:c>
      <x:c r="B1234" s="888" t="n">
        <x:v>46208</x:v>
      </x:c>
      <x:c r="C1234" t="str">
        <x:v>S Magalhaes</x:v>
      </x:c>
      <x:c r="D1234" t="str">
        <x:v>Permanent</x:v>
      </x:c>
      <x:c r="E1234" t="str">
        <x:v>Thurrock</x:v>
      </x:c>
      <x:c r="F1234" t="str">
        <x:v>Operative Porter</x:v>
      </x:c>
      <x:c r="G1234" t="str">
        <x:v>402287</x:v>
      </x:c>
      <x:c r="H1234" t="str">
        <x:v>Accenture UK Ltd</x:v>
      </x:c>
      <x:c r="I1234" s="22" t="n">
        <x:v>8.5</x:v>
      </x:c>
      <x:c r="J1234" t="str">
        <x:v>Worked</x:v>
      </x:c>
      <x:c r="K1234" t="str">
        <x:v>Worked: 1 record(s) | Branch: Thurrock | Role: Operative Porter | Jobs: 402287 | Customers: Accenture UK Ltd | Hours: 8.5</x:v>
      </x:c>
      <x:c r="L1234" t="str">
        <x:v>Include</x:v>
      </x:c>
    </x:row>
    <x:row r="1235">
      <x:c r="A1235" t="str">
        <x:v>S Magalhaes|2026-07-06</x:v>
      </x:c>
      <x:c r="B1235" s="888" t="n">
        <x:v>46209</x:v>
      </x:c>
      <x:c r="C1235" t="str">
        <x:v>S Magalhaes</x:v>
      </x:c>
      <x:c r="D1235" t="str">
        <x:v>Permanent</x:v>
      </x:c>
      <x:c r="E1235" t="str">
        <x:v>Thurrock</x:v>
      </x:c>
      <x:c r="F1235" t="str">
        <x:v>Operative Porter</x:v>
      </x:c>
      <x:c r="G1235" t="str">
        <x:v>402287</x:v>
      </x:c>
      <x:c r="H1235" t="str">
        <x:v>Accenture UK Ltd</x:v>
      </x:c>
      <x:c r="I1235" s="22" t="n">
        <x:v>11.5</x:v>
      </x:c>
      <x:c r="J1235" t="str">
        <x:v>Worked</x:v>
      </x:c>
      <x:c r="K1235" t="str">
        <x:v>Worked: 1 record(s) | Branch: Thurrock | Role: Operative Porter | Jobs: 402287 | Customers: Accenture UK Ltd | Hours: 11.5</x:v>
      </x:c>
      <x:c r="L1235" t="str">
        <x:v>Include</x:v>
      </x:c>
    </x:row>
    <x:row r="1236">
      <x:c r="A1236" t="str">
        <x:v>S Magalhaes|2026-07-07</x:v>
      </x:c>
      <x:c r="B1236" s="888" t="n">
        <x:v>46210</x:v>
      </x:c>
      <x:c r="C1236" t="str">
        <x:v>S Magalhaes</x:v>
      </x:c>
      <x:c r="D1236" t="str">
        <x:v>Permanent</x:v>
      </x:c>
      <x:c r="E1236" t="str">
        <x:v>Thurrock</x:v>
      </x:c>
      <x:c r="F1236" t="str">
        <x:v>Operative Skilled</x:v>
      </x:c>
      <x:c r="G1236" t="str">
        <x:v>403087</x:v>
      </x:c>
      <x:c r="H1236" t="str">
        <x:v>Heywood/Ms Theresa</x:v>
      </x:c>
      <x:c r="I1236" s="22" t="n">
        <x:v>8</x:v>
      </x:c>
      <x:c r="J1236" t="str">
        <x:v>Worked</x:v>
      </x:c>
      <x:c r="K1236" t="str">
        <x:v>Worked: 1 record(s) | Branch: Thurrock | Role: Operative Skilled | Jobs: 403087 | Customers: Heywood/Ms Theresa | Hours: 8.0</x:v>
      </x:c>
      <x:c r="L1236" t="str">
        <x:v>Include</x:v>
      </x:c>
    </x:row>
    <x:row r="1237">
      <x:c r="A1237" t="str">
        <x:v>S Magalhaes|2026-07-08</x:v>
      </x:c>
      <x:c r="B1237" s="888" t="n">
        <x:v>46211</x:v>
      </x:c>
      <x:c r="C1237" t="str">
        <x:v>S Magalhaes</x:v>
      </x:c>
      <x:c r="D1237" t="str">
        <x:v>Permanent</x:v>
      </x:c>
      <x:c r="E1237" t="str">
        <x:v>Thurrock</x:v>
      </x:c>
      <x:c r="F1237" t="str">
        <x:v>Operative Skilled</x:v>
      </x:c>
      <x:c r="G1237" t="str">
        <x:v>403041</x:v>
      </x:c>
      <x:c r="H1237" t="str">
        <x:v>The Fru</x:v>
      </x:c>
      <x:c r="I1237" s="22" t="n">
        <x:v>8</x:v>
      </x:c>
      <x:c r="J1237" t="str">
        <x:v>Worked</x:v>
      </x:c>
      <x:c r="K1237" t="str">
        <x:v>Worked: 1 record(s) | Branch: Thurrock | Role: Operative Skilled | Jobs: 403041 | Customers: The Fru | Hours: 8.0</x:v>
      </x:c>
      <x:c r="L1237" t="str">
        <x:v>Include</x:v>
      </x:c>
    </x:row>
    <x:row r="1238">
      <x:c r="A1238" t="str">
        <x:v>S Magalhaes|2026-07-09</x:v>
      </x:c>
      <x:c r="B1238" s="888" t="n">
        <x:v>46212</x:v>
      </x:c>
      <x:c r="C1238" t="str">
        <x:v>S Magalhaes</x:v>
      </x:c>
      <x:c r="D1238" t="str">
        <x:v>Permanent</x:v>
      </x:c>
      <x:c r="E1238" t="str">
        <x:v>Thurrock</x:v>
      </x:c>
      <x:c r="F1238" t="str">
        <x:v>Operative Skilled</x:v>
      </x:c>
      <x:c r="G1238" t="str">
        <x:v>396947A</x:v>
      </x:c>
      <x:c r="H1238" t="str">
        <x:v>Jackson/Mr George</x:v>
      </x:c>
      <x:c r="I1238" s="22" t="n">
        <x:v>5.5</x:v>
      </x:c>
      <x:c r="J1238" t="str">
        <x:v>Worked</x:v>
      </x:c>
      <x:c r="K1238" t="str">
        <x:v>Worked: 1 record(s) | Branch: Thurrock | Role: Operative Skilled | Jobs: 396947A | Customers: Jackson/Mr George | Hours: 5.5</x:v>
      </x:c>
      <x:c r="L1238" t="str">
        <x:v>Include</x:v>
      </x:c>
    </x:row>
    <x:row r="1239">
      <x:c r="A1239" t="str">
        <x:v>S Magalhaes|2026-07-10</x:v>
      </x:c>
      <x:c r="B1239" s="888" t="n">
        <x:v>46213</x:v>
      </x:c>
      <x:c r="C1239" t="str">
        <x:v>S Magalhaes</x:v>
      </x:c>
      <x:c r="D1239" t="str">
        <x:v>Permanent</x:v>
      </x:c>
      <x:c r="E1239" t="str">
        <x:v>Thurrock</x:v>
      </x:c>
      <x:c r="F1239" t="str">
        <x:v>Operative Skilled</x:v>
      </x:c>
      <x:c r="G1239" t="str">
        <x:v>403271</x:v>
      </x:c>
      <x:c r="H1239" t="str">
        <x:v>BNP Paribas Limited</x:v>
      </x:c>
      <x:c r="I1239" s="22" t="n">
        <x:v>9</x:v>
      </x:c>
      <x:c r="J1239" t="str">
        <x:v>Worked</x:v>
      </x:c>
      <x:c r="K1239" t="str">
        <x:v>Worked: 1 record(s) | Branch: Thurrock | Role: Operative Skilled | Jobs: 403271 | Customers: BNP Paribas Limited | Hours: 9.0</x:v>
      </x:c>
      <x:c r="L1239" t="str">
        <x:v>Include</x:v>
      </x:c>
    </x:row>
    <x:row r="1240">
      <x:c r="A1240" t="str">
        <x:v>S Magalhaes|2026-07-11</x:v>
      </x:c>
      <x:c r="B1240" s="888" t="n">
        <x:v>46214</x:v>
      </x:c>
      <x:c r="C1240" t="str">
        <x:v>S Magalhaes</x:v>
      </x:c>
      <x:c r="D1240" t="str">
        <x:v>Permanent</x:v>
      </x:c>
      <x:c r="E1240" t="str">
        <x:v>Thurrock</x:v>
      </x:c>
      <x:c r="F1240" t="str">
        <x:v>Operative Skilled</x:v>
      </x:c>
      <x:c r="G1240" t="str">
        <x:v>403271</x:v>
      </x:c>
      <x:c r="H1240" t="str">
        <x:v>BNP Paribas Limited</x:v>
      </x:c>
      <x:c r="I1240" s="22" t="n">
        <x:v>10.5</x:v>
      </x:c>
      <x:c r="J1240" t="str">
        <x:v>Worked</x:v>
      </x:c>
      <x:c r="K1240" t="str">
        <x:v>Worked: 1 record(s) | Branch: Thurrock | Role: Operative Skilled | Jobs: 403271 | Customers: BNP Paribas Limited | Hours: 10.5</x:v>
      </x:c>
      <x:c r="L1240" t="str">
        <x:v>Include</x:v>
      </x:c>
    </x:row>
    <x:row r="1241">
      <x:c r="A1241" t="str">
        <x:v>S Magalhaes|2026-07-12</x:v>
      </x:c>
      <x:c r="B1241" s="888" t="n">
        <x:v>46215</x:v>
      </x:c>
      <x:c r="C1241" t="str">
        <x:v>S Magalhaes</x:v>
      </x:c>
      <x:c r="D1241" t="str">
        <x:v>Permanent</x:v>
      </x:c>
      <x:c r="E1241" t="str">
        <x:v>Thurrock</x:v>
      </x:c>
      <x:c r="F1241" t="str">
        <x:v>Operative Skilled</x:v>
      </x:c>
      <x:c r="G1241" t="str">
        <x:v>403271</x:v>
      </x:c>
      <x:c r="H1241" t="str">
        <x:v>BNP Paribas Limited</x:v>
      </x:c>
      <x:c r="I1241" s="22" t="n">
        <x:v>5.5</x:v>
      </x:c>
      <x:c r="J1241" t="str">
        <x:v>Worked</x:v>
      </x:c>
      <x:c r="K1241" t="str">
        <x:v>Worked: 1 record(s) | Branch: Thurrock | Role: Operative Skilled | Jobs: 403271 | Customers: BNP Paribas Limited | Hours: 5.5</x:v>
      </x:c>
      <x:c r="L1241" t="str">
        <x:v>Include</x:v>
      </x:c>
    </x:row>
    <x:row r="1242">
      <x:c r="A1242" t="str">
        <x:v>S Magalhaes|2026-07-14</x:v>
      </x:c>
      <x:c r="B1242" s="888" t="n">
        <x:v>46217</x:v>
      </x:c>
      <x:c r="C1242" t="str">
        <x:v>S Magalhaes</x:v>
      </x:c>
      <x:c r="D1242" t="str">
        <x:v>Permanent</x:v>
      </x:c>
      <x:c r="E1242" t="str">
        <x:v>Thurrock</x:v>
      </x:c>
      <x:c r="F1242" t="str">
        <x:v>Operative Porter</x:v>
      </x:c>
      <x:c r="G1242" t="str">
        <x:v>403311</x:v>
      </x:c>
      <x:c r="H1242" t="str">
        <x:v>Haringey Council</x:v>
      </x:c>
      <x:c r="I1242" s="22" t="n">
        <x:v>8.5</x:v>
      </x:c>
      <x:c r="J1242" t="str">
        <x:v>Worked</x:v>
      </x:c>
      <x:c r="K1242" t="str">
        <x:v>Worked: 1 record(s) | Branch: Thurrock | Role: Operative Porter | Jobs: 403311 | Customers: Haringey Council | Hours: 8.5</x:v>
      </x:c>
      <x:c r="L1242" t="str">
        <x:v>Include</x:v>
      </x:c>
    </x:row>
    <x:row r="1243">
      <x:c r="A1243" t="str">
        <x:v>S Magalhaes|2026-07-15</x:v>
      </x:c>
      <x:c r="B1243" s="888" t="n">
        <x:v>46218</x:v>
      </x:c>
      <x:c r="C1243" t="str">
        <x:v>S Magalhaes</x:v>
      </x:c>
      <x:c r="D1243" t="str">
        <x:v>Permanent</x:v>
      </x:c>
      <x:c r="E1243" t="str">
        <x:v>Thurrock</x:v>
      </x:c>
      <x:c r="F1243" t="str">
        <x:v>Operative Porter</x:v>
      </x:c>
      <x:c r="G1243" t="str">
        <x:v>402483</x:v>
      </x:c>
      <x:c r="H1243" t="str">
        <x:v>Accenture UK Ltd</x:v>
      </x:c>
      <x:c r="I1243" s="22" t="n">
        <x:v>8.5</x:v>
      </x:c>
      <x:c r="J1243" t="str">
        <x:v>Worked</x:v>
      </x:c>
      <x:c r="K1243" t="str">
        <x:v>Worked: 1 record(s) | Branch: Thurrock | Role: Operative Porter | Jobs: 402483 | Customers: Accenture UK Ltd | Hours: 8.5</x:v>
      </x:c>
      <x:c r="L1243" t="str">
        <x:v>Include</x:v>
      </x:c>
    </x:row>
    <x:row r="1244">
      <x:c r="A1244" t="str">
        <x:v>S Magalhaes|2026-07-16</x:v>
      </x:c>
      <x:c r="B1244" s="888" t="n">
        <x:v>46219</x:v>
      </x:c>
      <x:c r="C1244" t="str">
        <x:v>S Magalhaes</x:v>
      </x:c>
      <x:c r="D1244" t="str">
        <x:v>Permanent</x:v>
      </x:c>
      <x:c r="E1244" t="str">
        <x:v>Thurrock</x:v>
      </x:c>
      <x:c r="F1244" t="str">
        <x:v>Operative Skilled</x:v>
      </x:c>
      <x:c r="G1244" t="str">
        <x:v>400315</x:v>
      </x:c>
      <x:c r="H1244" t="str">
        <x:v>Accenture UK Ltd</x:v>
      </x:c>
      <x:c r="I1244" s="22" t="n">
        <x:v>9.5</x:v>
      </x:c>
      <x:c r="J1244" t="str">
        <x:v>Worked</x:v>
      </x:c>
      <x:c r="K1244" t="str">
        <x:v>Worked: 1 record(s) | Branch: Thurrock | Role: Operative Skilled | Jobs: 400315 | Customers: Accenture UK Ltd | Hours: 9.5</x:v>
      </x:c>
      <x:c r="L1244" t="str">
        <x:v>Include</x:v>
      </x:c>
    </x:row>
    <x:row r="1245">
      <x:c r="A1245" t="str">
        <x:v>S Richardson.|2026-07-01</x:v>
      </x:c>
      <x:c r="B1245" s="888" t="n">
        <x:v>46204</x:v>
      </x:c>
      <x:c r="C1245" t="str">
        <x:v>S Richardson.</x:v>
      </x:c>
      <x:c r="D1245" t="str">
        <x:v>Permanent</x:v>
      </x:c>
      <x:c r="E1245" t="str">
        <x:v>Thurrock</x:v>
      </x:c>
      <x:c r="F1245" t="str">
        <x:v>Operative Porter</x:v>
      </x:c>
      <x:c r="G1245"/>
      <x:c r="H1245"/>
      <x:c r="I1245" s="22" t="n">
        <x:v>0</x:v>
      </x:c>
      <x:c r="J1245" t="str">
        <x:v>Annual leave</x:v>
      </x:c>
      <x:c r="K1245" t="str">
        <x:v>Leave: Annual Leave (Hours) | Branch: Thurrock | Role: Operative Porter</x:v>
      </x:c>
      <x:c r="L1245" t="str">
        <x:v>Include</x:v>
      </x:c>
    </x:row>
    <x:row r="1246">
      <x:c r="A1246" t="str">
        <x:v>S Richardson.|2026-07-06</x:v>
      </x:c>
      <x:c r="B1246" s="888" t="n">
        <x:v>46209</x:v>
      </x:c>
      <x:c r="C1246" t="str">
        <x:v>S Richardson.</x:v>
      </x:c>
      <x:c r="D1246" t="str">
        <x:v>Permanent</x:v>
      </x:c>
      <x:c r="E1246" t="str">
        <x:v>Thurrock</x:v>
      </x:c>
      <x:c r="F1246" t="str">
        <x:v>Operative Porter</x:v>
      </x:c>
      <x:c r="G1246" t="str">
        <x:v>403287</x:v>
      </x:c>
      <x:c r="H1246" t="str">
        <x:v>University of Hertfordshire</x:v>
      </x:c>
      <x:c r="I1246" s="22" t="n">
        <x:v>8</x:v>
      </x:c>
      <x:c r="J1246" t="str">
        <x:v>Worked</x:v>
      </x:c>
      <x:c r="K1246" t="str">
        <x:v>Worked: 1 record(s) | Branch: Thurrock | Role: Operative Porter | Jobs: 403287 | Customers: University of Hertfordshire | Hours: 8.0</x:v>
      </x:c>
      <x:c r="L1246" t="str">
        <x:v>Include</x:v>
      </x:c>
    </x:row>
    <x:row r="1247">
      <x:c r="A1247" t="str">
        <x:v>S Richardson.|2026-07-07</x:v>
      </x:c>
      <x:c r="B1247" s="888" t="n">
        <x:v>46210</x:v>
      </x:c>
      <x:c r="C1247" t="str">
        <x:v>S Richardson.</x:v>
      </x:c>
      <x:c r="D1247" t="str">
        <x:v>Permanent</x:v>
      </x:c>
      <x:c r="E1247" t="str">
        <x:v>Thurrock</x:v>
      </x:c>
      <x:c r="F1247" t="str">
        <x:v>Operative Porter</x:v>
      </x:c>
      <x:c r="G1247" t="str">
        <x:v>403087</x:v>
      </x:c>
      <x:c r="H1247" t="str">
        <x:v>Heywood/Ms Theresa</x:v>
      </x:c>
      <x:c r="I1247" s="22" t="n">
        <x:v>8</x:v>
      </x:c>
      <x:c r="J1247" t="str">
        <x:v>Worked</x:v>
      </x:c>
      <x:c r="K1247" t="str">
        <x:v>Worked: 1 record(s) | Branch: Thurrock | Role: Operative Porter | Jobs: 403087 | Customers: Heywood/Ms Theresa | Hours: 8.0</x:v>
      </x:c>
      <x:c r="L1247" t="str">
        <x:v>Include</x:v>
      </x:c>
    </x:row>
    <x:row r="1248">
      <x:c r="A1248" t="str">
        <x:v>S Richardson.|2026-07-08</x:v>
      </x:c>
      <x:c r="B1248" s="888" t="n">
        <x:v>46211</x:v>
      </x:c>
      <x:c r="C1248" t="str">
        <x:v>S Richardson.</x:v>
      </x:c>
      <x:c r="D1248" t="str">
        <x:v>Permanent</x:v>
      </x:c>
      <x:c r="E1248" t="str">
        <x:v>Thurrock</x:v>
      </x:c>
      <x:c r="F1248" t="str">
        <x:v>Operative Porter</x:v>
      </x:c>
      <x:c r="G1248" t="str">
        <x:v>398126</x:v>
      </x:c>
      <x:c r="H1248" t="str">
        <x:v>Saunders/Tracey</x:v>
      </x:c>
      <x:c r="I1248" s="22" t="n">
        <x:v>9.5</x:v>
      </x:c>
      <x:c r="J1248" t="str">
        <x:v>Worked</x:v>
      </x:c>
      <x:c r="K1248" t="str">
        <x:v>Worked: 1 record(s) | Branch: Thurrock | Role: Operative Porter | Jobs: 398126 | Customers: Saunders/Tracey | Hours: 9.5</x:v>
      </x:c>
      <x:c r="L1248" t="str">
        <x:v>Include</x:v>
      </x:c>
    </x:row>
    <x:row r="1249">
      <x:c r="A1249" t="str">
        <x:v>S Richardson.|2026-07-13</x:v>
      </x:c>
      <x:c r="B1249" s="888" t="n">
        <x:v>46216</x:v>
      </x:c>
      <x:c r="C1249" t="str">
        <x:v>S Richardson.</x:v>
      </x:c>
      <x:c r="D1249" t="str">
        <x:v>Permanent</x:v>
      </x:c>
      <x:c r="E1249" t="str">
        <x:v>Thurrock</x:v>
      </x:c>
      <x:c r="F1249" t="str">
        <x:v>Operative Porter</x:v>
      </x:c>
      <x:c r="G1249" t="str">
        <x:v>401992</x:v>
      </x:c>
      <x:c r="H1249" t="str">
        <x:v>The Bible Society</x:v>
      </x:c>
      <x:c r="I1249" s="22" t="n">
        <x:v>12</x:v>
      </x:c>
      <x:c r="J1249" t="str">
        <x:v>Worked</x:v>
      </x:c>
      <x:c r="K1249" t="str">
        <x:v>Worked: 1 record(s) | Branch: Thurrock | Role: Operative Porter | Jobs: 401992 | Customers: The Bible Society | Hours: 12.0</x:v>
      </x:c>
      <x:c r="L1249" t="str">
        <x:v>Include</x:v>
      </x:c>
    </x:row>
    <x:row r="1250">
      <x:c r="A1250" t="str">
        <x:v>S Richardson.|2026-07-14</x:v>
      </x:c>
      <x:c r="B1250" s="888" t="n">
        <x:v>46217</x:v>
      </x:c>
      <x:c r="C1250" t="str">
        <x:v>S Richardson.</x:v>
      </x:c>
      <x:c r="D1250" t="str">
        <x:v>Permanent</x:v>
      </x:c>
      <x:c r="E1250" t="str">
        <x:v>Cambridge</x:v>
      </x:c>
      <x:c r="F1250" t="str">
        <x:v>Operative Porter</x:v>
      </x:c>
      <x:c r="G1250" t="str">
        <x:v>400580</x:v>
      </x:c>
      <x:c r="H1250" t="str">
        <x:v>ALPHATECH (UNI CAMBS)</x:v>
      </x:c>
      <x:c r="I1250" s="22" t="n">
        <x:v>8</x:v>
      </x:c>
      <x:c r="J1250" t="str">
        <x:v>Worked</x:v>
      </x:c>
      <x:c r="K1250" t="str">
        <x:v>Worked: 1 record(s) | Branch: Cambridge | Role: Operative Porter | Jobs: 400580 | Customers: ALPHATECH (UNI CAMBS) | Hours: 8.0</x:v>
      </x:c>
      <x:c r="L1250" t="str">
        <x:v>Include</x:v>
      </x:c>
    </x:row>
    <x:row r="1251">
      <x:c r="A1251" t="str">
        <x:v>S Richardson.|2026-07-15</x:v>
      </x:c>
      <x:c r="B1251" s="888" t="n">
        <x:v>46218</x:v>
      </x:c>
      <x:c r="C1251" t="str">
        <x:v>S Richardson.</x:v>
      </x:c>
      <x:c r="D1251" t="str">
        <x:v>Permanent</x:v>
      </x:c>
      <x:c r="E1251" t="str">
        <x:v>Thurrock</x:v>
      </x:c>
      <x:c r="F1251" t="str">
        <x:v>Operative Skilled</x:v>
      </x:c>
      <x:c r="G1251" t="str">
        <x:v>403397</x:v>
      </x:c>
      <x:c r="H1251" t="str">
        <x:v>University of Hertfordshire</x:v>
      </x:c>
      <x:c r="I1251" s="22" t="n">
        <x:v>5</x:v>
      </x:c>
      <x:c r="J1251" t="str">
        <x:v>Worked</x:v>
      </x:c>
      <x:c r="K1251" t="str">
        <x:v>Worked: 1 record(s) | Branch: Thurrock | Role: Operative Skilled | Jobs: 403397 | Customers: University of Hertfordshire | Hours: 5.0</x:v>
      </x:c>
      <x:c r="L1251" t="str">
        <x:v>Include</x:v>
      </x:c>
    </x:row>
    <x:row r="1252">
      <x:c r="A1252" t="str">
        <x:v>Scott Bradley|2026-07-01</x:v>
      </x:c>
      <x:c r="B1252" s="888" t="n">
        <x:v>46204</x:v>
      </x:c>
      <x:c r="C1252" t="str">
        <x:v>Scott Bradley</x:v>
      </x:c>
      <x:c r="D1252" t="str">
        <x:v>Permanent</x:v>
      </x:c>
      <x:c r="E1252" t="str">
        <x:v>Glasgow</x:v>
      </x:c>
      <x:c r="F1252" t="str">
        <x:v>Operative Driver</x:v>
      </x:c>
      <x:c r="G1252" t="str">
        <x:v>402927</x:v>
      </x:c>
      <x:c r="H1252" t="str">
        <x:v>New College Lanarkshire</x:v>
      </x:c>
      <x:c r="I1252" s="22" t="n">
        <x:v>8</x:v>
      </x:c>
      <x:c r="J1252" t="str">
        <x:v>Worked</x:v>
      </x:c>
      <x:c r="K1252" t="str">
        <x:v>Worked: 1 record(s) | Branch: Glasgow | Role: Operative Driver | Jobs: 402927 | Customers: New College Lanarkshire | Hours: 8.0</x:v>
      </x:c>
      <x:c r="L1252" t="str">
        <x:v>Include</x:v>
      </x:c>
    </x:row>
    <x:row r="1253">
      <x:c r="A1253" t="str">
        <x:v>Scott Bradley|2026-07-02</x:v>
      </x:c>
      <x:c r="B1253" s="888" t="n">
        <x:v>46205</x:v>
      </x:c>
      <x:c r="C1253" t="str">
        <x:v>Scott Bradley</x:v>
      </x:c>
      <x:c r="D1253" t="str">
        <x:v>Permanent</x:v>
      </x:c>
      <x:c r="E1253" t="str">
        <x:v>Glasgow</x:v>
      </x:c>
      <x:c r="F1253" t="str">
        <x:v>Operative Driver</x:v>
      </x:c>
      <x:c r="G1253" t="str">
        <x:v>392549</x:v>
      </x:c>
      <x:c r="H1253" t="str">
        <x:v>NHS GG&amp;C</x:v>
      </x:c>
      <x:c r="I1253" s="22" t="n">
        <x:v>8</x:v>
      </x:c>
      <x:c r="J1253" t="str">
        <x:v>Worked</x:v>
      </x:c>
      <x:c r="K1253" t="str">
        <x:v>Worked: 1 record(s) | Branch: Glasgow | Role: Operative Driver | Jobs: 392549 | Customers: NHS GG&amp;C | Hours: 8.0</x:v>
      </x:c>
      <x:c r="L1253" t="str">
        <x:v>Include</x:v>
      </x:c>
    </x:row>
    <x:row r="1254">
      <x:c r="A1254" t="str">
        <x:v>Scott Bradley|2026-07-06</x:v>
      </x:c>
      <x:c r="B1254" s="888" t="n">
        <x:v>46209</x:v>
      </x:c>
      <x:c r="C1254" t="str">
        <x:v>Scott Bradley</x:v>
      </x:c>
      <x:c r="D1254" t="str">
        <x:v>Permanent</x:v>
      </x:c>
      <x:c r="E1254" t="str">
        <x:v>Glasgow</x:v>
      </x:c>
      <x:c r="F1254" t="str">
        <x:v>Operative Driver</x:v>
      </x:c>
      <x:c r="G1254" t="str">
        <x:v>402567</x:v>
      </x:c>
      <x:c r="H1254" t="str">
        <x:v>Scottish Courts and Tribunals Service</x:v>
      </x:c>
      <x:c r="I1254" s="22" t="n">
        <x:v>8</x:v>
      </x:c>
      <x:c r="J1254" t="str">
        <x:v>Worked</x:v>
      </x:c>
      <x:c r="K1254" t="str">
        <x:v>Worked: 1 record(s) | Branch: Glasgow | Role: Operative Driver | Jobs: 402567 | Customers: Scottish Courts and Tribunals Service | Hours: 8.0</x:v>
      </x:c>
      <x:c r="L1254" t="str">
        <x:v>Include</x:v>
      </x:c>
    </x:row>
    <x:row r="1255">
      <x:c r="A1255" t="str">
        <x:v>Scott Bradley|2026-07-07</x:v>
      </x:c>
      <x:c r="B1255" s="888" t="n">
        <x:v>46210</x:v>
      </x:c>
      <x:c r="C1255" t="str">
        <x:v>Scott Bradley</x:v>
      </x:c>
      <x:c r="D1255" t="str">
        <x:v>Permanent</x:v>
      </x:c>
      <x:c r="E1255" t="str">
        <x:v>Glasgow</x:v>
      </x:c>
      <x:c r="F1255" t="str">
        <x:v>Operative Driver</x:v>
      </x:c>
      <x:c r="G1255" t="str">
        <x:v>402567</x:v>
      </x:c>
      <x:c r="H1255" t="str">
        <x:v>Scottish Courts and Tribunals Service</x:v>
      </x:c>
      <x:c r="I1255" t="n">
        <x:v>8</x:v>
      </x:c>
      <x:c r="J1255" t="str">
        <x:v>Worked</x:v>
      </x:c>
      <x:c r="K1255" t="str">
        <x:v>Worked: 1 record(s) | Branch: Glasgow | Role: Operative Driver | Jobs: 402567 | Customers: Scottish Courts and Tribunals Service | Hours: 8.0</x:v>
      </x:c>
      <x:c r="L1255" t="str">
        <x:v>Include</x:v>
      </x:c>
    </x:row>
    <x:row r="1256">
      <x:c r="A1256" t="str">
        <x:v>Scott Bradley|2026-07-08</x:v>
      </x:c>
      <x:c r="B1256" s="888" t="n">
        <x:v>46211</x:v>
      </x:c>
      <x:c r="C1256" t="str">
        <x:v>Scott Bradley</x:v>
      </x:c>
      <x:c r="D1256" t="str">
        <x:v>Permanent</x:v>
      </x:c>
      <x:c r="E1256" t="str">
        <x:v>Glasgow</x:v>
      </x:c>
      <x:c r="F1256" t="str">
        <x:v>Operative Driver</x:v>
      </x:c>
      <x:c r="G1256" t="str">
        <x:v>402567</x:v>
      </x:c>
      <x:c r="H1256" t="str">
        <x:v>Scottish Courts and Tribunals Service</x:v>
      </x:c>
      <x:c r="I1256" t="n">
        <x:v>12</x:v>
      </x:c>
      <x:c r="J1256" t="str">
        <x:v>Worked</x:v>
      </x:c>
      <x:c r="K1256" t="str">
        <x:v>Worked: 1 record(s) | Branch: Glasgow | Role: Operative Driver | Jobs: 402567 | Customers: Scottish Courts and Tribunals Service | Hours: 12.0</x:v>
      </x:c>
      <x:c r="L1256" t="str">
        <x:v>Include</x:v>
      </x:c>
    </x:row>
    <x:row r="1257">
      <x:c r="A1257" t="str">
        <x:v>Scott Bradley|2026-07-09</x:v>
      </x:c>
      <x:c r="B1257" s="888" t="n">
        <x:v>46212</x:v>
      </x:c>
      <x:c r="C1257" t="str">
        <x:v>Scott Bradley</x:v>
      </x:c>
      <x:c r="D1257" t="str">
        <x:v>Permanent</x:v>
      </x:c>
      <x:c r="E1257" t="str">
        <x:v>Glasgow</x:v>
      </x:c>
      <x:c r="F1257" t="str">
        <x:v>Operative Driver</x:v>
      </x:c>
      <x:c r="G1257" t="str">
        <x:v>402567</x:v>
      </x:c>
      <x:c r="H1257" t="str">
        <x:v>Scottish Courts and Tribunals Service</x:v>
      </x:c>
      <x:c r="I1257" t="n">
        <x:v>4</x:v>
      </x:c>
      <x:c r="J1257" t="str">
        <x:v>Worked</x:v>
      </x:c>
      <x:c r="K1257" t="str">
        <x:v>Worked: 1 record(s) | Branch: Glasgow | Role: Operative Driver | Jobs: 402567 | Customers: Scottish Courts and Tribunals Service | Hours: 4.0</x:v>
      </x:c>
      <x:c r="L1257" t="str">
        <x:v>Include</x:v>
      </x:c>
    </x:row>
    <x:row r="1258">
      <x:c r="A1258" t="str">
        <x:v>Scott Bradley|2026-07-10</x:v>
      </x:c>
      <x:c r="B1258" s="888" t="n">
        <x:v>46213</x:v>
      </x:c>
      <x:c r="C1258" t="str">
        <x:v>Scott Bradley</x:v>
      </x:c>
      <x:c r="D1258" t="str">
        <x:v>Permanent</x:v>
      </x:c>
      <x:c r="E1258" t="str">
        <x:v>Glasgow</x:v>
      </x:c>
      <x:c r="F1258" t="str">
        <x:v>Operative Driver</x:v>
      </x:c>
      <x:c r="G1258" t="str">
        <x:v>398360F</x:v>
      </x:c>
      <x:c r="H1258" t="str">
        <x:v>Restore Harrow Green</x:v>
      </x:c>
      <x:c r="I1258" t="n">
        <x:v>10</x:v>
      </x:c>
      <x:c r="J1258" t="str">
        <x:v>Worked</x:v>
      </x:c>
      <x:c r="K1258" t="str">
        <x:v>Worked: 1 record(s) | Branch: Glasgow | Role: Operative Driver | Jobs: 398360F | Customers: Restore Harrow Green | Hours: 10.0</x:v>
      </x:c>
      <x:c r="L1258" t="str">
        <x:v>Include</x:v>
      </x:c>
    </x:row>
    <x:row r="1259">
      <x:c r="A1259" t="str">
        <x:v>Scott Bradley|2026-07-13</x:v>
      </x:c>
      <x:c r="B1259" s="888" t="n">
        <x:v>46216</x:v>
      </x:c>
      <x:c r="C1259" t="str">
        <x:v>Scott Bradley</x:v>
      </x:c>
      <x:c r="D1259" t="str">
        <x:v>Permanent</x:v>
      </x:c>
      <x:c r="E1259" t="str">
        <x:v>Glasgow</x:v>
      </x:c>
      <x:c r="F1259" t="str">
        <x:v>Operative Driver</x:v>
      </x:c>
      <x:c r="G1259" t="str">
        <x:v>403106</x:v>
      </x:c>
      <x:c r="H1259" t="str">
        <x:v>C/O South Lanarkshire Council</x:v>
      </x:c>
      <x:c r="I1259" t="n">
        <x:v>10</x:v>
      </x:c>
      <x:c r="J1259" t="str">
        <x:v>Worked</x:v>
      </x:c>
      <x:c r="K1259" t="str">
        <x:v>Worked: 1 record(s) | Branch: Glasgow | Role: Operative Driver | Jobs: 403106 | Customers: C/O South Lanarkshire Council | Hours: 10.0</x:v>
      </x:c>
      <x:c r="L1259" t="str">
        <x:v>Include</x:v>
      </x:c>
    </x:row>
    <x:row r="1260">
      <x:c r="A1260" t="str">
        <x:v>Scott Bradley|2026-07-14</x:v>
      </x:c>
      <x:c r="B1260" s="888" t="n">
        <x:v>46217</x:v>
      </x:c>
      <x:c r="C1260" t="str">
        <x:v>Scott Bradley</x:v>
      </x:c>
      <x:c r="D1260" t="str">
        <x:v>Permanent</x:v>
      </x:c>
      <x:c r="E1260" t="str">
        <x:v>Glasgow</x:v>
      </x:c>
      <x:c r="F1260" t="str">
        <x:v>Operative Driver</x:v>
      </x:c>
      <x:c r="G1260" t="str">
        <x:v>398360F, 403357</x:v>
      </x:c>
      <x:c r="H1260" t="str">
        <x:v>Restore Harrow Green; Stobhill Hospital</x:v>
      </x:c>
      <x:c r="I1260" t="n">
        <x:v>11</x:v>
      </x:c>
      <x:c r="J1260" t="str">
        <x:v>Worked — 2 records</x:v>
      </x:c>
      <x:c r="K1260" t="str">
        <x:v>Worked: 2 record(s) | Branch: Glasgow | Role: Operative Driver | Jobs: 398360F, 403357 | Customers: Restore Harrow Green; Stobhill Hospital | Hours: 11.0</x:v>
      </x:c>
      <x:c r="L1260" t="str">
        <x:v>Include</x:v>
      </x:c>
    </x:row>
    <x:row r="1261">
      <x:c r="A1261" t="str">
        <x:v>Scott Bradley|2026-07-15</x:v>
      </x:c>
      <x:c r="B1261" s="888" t="n">
        <x:v>46218</x:v>
      </x:c>
      <x:c r="C1261" t="str">
        <x:v>Scott Bradley</x:v>
      </x:c>
      <x:c r="D1261" t="str">
        <x:v>Permanent</x:v>
      </x:c>
      <x:c r="E1261" t="str">
        <x:v>Birmingham</x:v>
      </x:c>
      <x:c r="F1261" t="str">
        <x:v>Operative Driver</x:v>
      </x:c>
      <x:c r="G1261" t="str">
        <x:v>403027</x:v>
      </x:c>
      <x:c r="H1261" t="str">
        <x:v>HSBC - Branch Audits (2)</x:v>
      </x:c>
      <x:c r="I1261" t="n">
        <x:v>10</x:v>
      </x:c>
      <x:c r="J1261" t="str">
        <x:v>Worked</x:v>
      </x:c>
      <x:c r="K1261" t="str">
        <x:v>Worked: 1 record(s) | Branch: Birmingham | Role: Operative Driver | Jobs: 403027 | Customers: HSBC - Branch Audits (2) | Hours: 10.0</x:v>
      </x:c>
      <x:c r="L1261" t="str">
        <x:v>Include</x:v>
      </x:c>
    </x:row>
    <x:row r="1262">
      <x:c r="A1262" t="str">
        <x:v>Scott Scandrett|2026-07-01</x:v>
      </x:c>
      <x:c r="B1262" s="888" t="n">
        <x:v>46204</x:v>
      </x:c>
      <x:c r="C1262" t="str">
        <x:v>Scott Scandrett</x:v>
      </x:c>
      <x:c r="D1262" t="str">
        <x:v>Permanent</x:v>
      </x:c>
      <x:c r="E1262" t="str">
        <x:v>Birmingham</x:v>
      </x:c>
      <x:c r="F1262" t="str">
        <x:v>Operative Driver</x:v>
      </x:c>
      <x:c r="G1262" t="str">
        <x:v>401369, 402916</x:v>
      </x:c>
      <x:c r="H1262" t="str">
        <x:v>Canal &amp; River Trust; Equans Services Limited</x:v>
      </x:c>
      <x:c r="I1262" t="n">
        <x:v>7</x:v>
      </x:c>
      <x:c r="J1262" t="str">
        <x:v>Worked — 2 records</x:v>
      </x:c>
      <x:c r="K1262" t="str">
        <x:v>Worked: 2 record(s) | Branch: Birmingham | Role: Operative Driver | Jobs: 401369, 402916 | Customers: Canal &amp; River Trust; Equans Services Limited | Hours: 7.0</x:v>
      </x:c>
      <x:c r="L1262" t="str">
        <x:v>Include</x:v>
      </x:c>
    </x:row>
    <x:row r="1263">
      <x:c r="A1263" t="str">
        <x:v>Scott Scandrett|2026-07-02</x:v>
      </x:c>
      <x:c r="B1263" s="888" t="n">
        <x:v>46205</x:v>
      </x:c>
      <x:c r="C1263" t="str">
        <x:v>Scott Scandrett</x:v>
      </x:c>
      <x:c r="D1263" t="str">
        <x:v>Permanent</x:v>
      </x:c>
      <x:c r="E1263" t="str">
        <x:v>Birmingham</x:v>
      </x:c>
      <x:c r="F1263" t="str">
        <x:v>Operative Driver</x:v>
      </x:c>
      <x:c r="G1263" t="str">
        <x:v>401369</x:v>
      </x:c>
      <x:c r="H1263" t="str">
        <x:v>Canal &amp; River Trust</x:v>
      </x:c>
      <x:c r="I1263" t="n">
        <x:v>6.5</x:v>
      </x:c>
      <x:c r="J1263" t="str">
        <x:v>Worked</x:v>
      </x:c>
      <x:c r="K1263" t="str">
        <x:v>Worked: 1 record(s) | Branch: Birmingham | Role: Operative Driver | Jobs: 401369 | Customers: Canal &amp; River Trust | Hours: 6.5</x:v>
      </x:c>
      <x:c r="L1263" t="str">
        <x:v>Include</x:v>
      </x:c>
    </x:row>
    <x:row r="1264">
      <x:c r="A1264" t="str">
        <x:v>Scott Scandrett|2026-07-03</x:v>
      </x:c>
      <x:c r="B1264" s="888" t="n">
        <x:v>46206</x:v>
      </x:c>
      <x:c r="C1264" t="str">
        <x:v>Scott Scandrett</x:v>
      </x:c>
      <x:c r="D1264" t="str">
        <x:v>Permanent</x:v>
      </x:c>
      <x:c r="E1264" t="str">
        <x:v>Birmingham</x:v>
      </x:c>
      <x:c r="F1264" t="str">
        <x:v>Operative Driver</x:v>
      </x:c>
      <x:c r="G1264" t="str">
        <x:v>401369, 396008</x:v>
      </x:c>
      <x:c r="H1264" t="str">
        <x:v>Canal &amp; River Trust; HSBC - Branch Audits (1)</x:v>
      </x:c>
      <x:c r="I1264" t="n">
        <x:v>5.5</x:v>
      </x:c>
      <x:c r="J1264" t="str">
        <x:v>Worked — 2 records</x:v>
      </x:c>
      <x:c r="K1264" t="str">
        <x:v>Worked: 2 record(s) | Branch: Birmingham | Role: Operative Driver | Jobs: 401369, 396008 | Customers: Canal &amp; River Trust; HSBC - Branch Audits (1) | Hours: 5.5</x:v>
      </x:c>
      <x:c r="L1264" t="str">
        <x:v>Include</x:v>
      </x:c>
    </x:row>
    <x:row r="1265">
      <x:c r="A1265" t="str">
        <x:v>Scott Scandrett|2026-07-06</x:v>
      </x:c>
      <x:c r="B1265" s="888" t="n">
        <x:v>46209</x:v>
      </x:c>
      <x:c r="C1265" t="str">
        <x:v>Scott Scandrett</x:v>
      </x:c>
      <x:c r="D1265" t="str">
        <x:v>Permanent</x:v>
      </x:c>
      <x:c r="E1265" t="str">
        <x:v>Birmingham</x:v>
      </x:c>
      <x:c r="F1265" t="str">
        <x:v>Operative Driver</x:v>
      </x:c>
      <x:c r="G1265" t="str">
        <x:v>402727</x:v>
      </x:c>
      <x:c r="H1265" t="str">
        <x:v>Midland Heart Limited</x:v>
      </x:c>
      <x:c r="I1265" t="n">
        <x:v>8.25</x:v>
      </x:c>
      <x:c r="J1265" t="str">
        <x:v>Worked</x:v>
      </x:c>
      <x:c r="K1265" t="str">
        <x:v>Worked: 1 record(s) | Branch: Birmingham | Role: Operative Driver | Jobs: 402727 | Customers: Midland Heart Limited | Hours: 8.2</x:v>
      </x:c>
      <x:c r="L1265" t="str">
        <x:v>Include</x:v>
      </x:c>
    </x:row>
    <x:row r="1266">
      <x:c r="A1266" t="str">
        <x:v>Scott Scandrett|2026-07-07</x:v>
      </x:c>
      <x:c r="B1266" s="888" t="n">
        <x:v>46210</x:v>
      </x:c>
      <x:c r="C1266" t="str">
        <x:v>Scott Scandrett</x:v>
      </x:c>
      <x:c r="D1266" t="str">
        <x:v>Permanent</x:v>
      </x:c>
      <x:c r="E1266" t="str">
        <x:v>Birmingham, Oxford</x:v>
      </x:c>
      <x:c r="F1266" t="str">
        <x:v>Operative Driver</x:v>
      </x:c>
      <x:c r="G1266" t="str">
        <x:v>401554, 386884X</x:v>
      </x:c>
      <x:c r="H1266" t="str">
        <x:v>CPM/Omnicom; Harrow Green</x:v>
      </x:c>
      <x:c r="I1266" t="n">
        <x:v>20.5</x:v>
      </x:c>
      <x:c r="J1266" t="str">
        <x:v>Worked — 2 records</x:v>
      </x:c>
      <x:c r="K1266" t="str">
        <x:v>Worked: 2 record(s) | Branch: Birmingham, Oxford | Role: Operative Driver | Jobs: 401554, 386884X | Customers: CPM/Omnicom; Harrow Green | Hours: 20.5</x:v>
      </x:c>
      <x:c r="L1266" t="str">
        <x:v>Include</x:v>
      </x:c>
    </x:row>
    <x:row r="1267">
      <x:c r="A1267" t="str">
        <x:v>Scott Scandrett|2026-07-08</x:v>
      </x:c>
      <x:c r="B1267" s="888" t="n">
        <x:v>46211</x:v>
      </x:c>
      <x:c r="C1267" t="str">
        <x:v>Scott Scandrett</x:v>
      </x:c>
      <x:c r="D1267" t="str">
        <x:v>Permanent</x:v>
      </x:c>
      <x:c r="E1267" t="str">
        <x:v>Birmingham</x:v>
      </x:c>
      <x:c r="F1267" t="str">
        <x:v>Operative Driver</x:v>
      </x:c>
      <x:c r="G1267" t="str">
        <x:v>403046, 399265</x:v>
      </x:c>
      <x:c r="H1267" t="str">
        <x:v>HSBC - July 2026 Deliveries; Midland Heart</x:v>
      </x:c>
      <x:c r="I1267" t="n">
        <x:v>4</x:v>
      </x:c>
      <x:c r="J1267" t="str">
        <x:v>Worked — 2 records</x:v>
      </x:c>
      <x:c r="K1267" t="str">
        <x:v>Worked: 2 record(s) | Branch: Birmingham | Role: Operative Driver | Jobs: 403046, 399265 | Customers: HSBC - July 2026 Deliveries; Midland Heart | Hours: 4.0</x:v>
      </x:c>
      <x:c r="L1267" t="str">
        <x:v>Include</x:v>
      </x:c>
    </x:row>
    <x:row r="1268">
      <x:c r="A1268" t="str">
        <x:v>Scott Scandrett|2026-07-09</x:v>
      </x:c>
      <x:c r="B1268" s="888" t="n">
        <x:v>46212</x:v>
      </x:c>
      <x:c r="C1268" t="str">
        <x:v>Scott Scandrett</x:v>
      </x:c>
      <x:c r="D1268" t="str">
        <x:v>Permanent</x:v>
      </x:c>
      <x:c r="E1268" t="str">
        <x:v>Birmingham</x:v>
      </x:c>
      <x:c r="F1268" t="str">
        <x:v>Operative Driver</x:v>
      </x:c>
      <x:c r="G1268" t="str">
        <x:v>390743G</x:v>
      </x:c>
      <x:c r="H1268" t="str">
        <x:v>West Midlands Police - Facilities</x:v>
      </x:c>
      <x:c r="I1268" t="n">
        <x:v>10</x:v>
      </x:c>
      <x:c r="J1268" t="str">
        <x:v>Worked</x:v>
      </x:c>
      <x:c r="K1268" t="str">
        <x:v>Worked: 1 record(s) | Branch: Birmingham | Role: Operative Driver | Jobs: 390743G | Customers: West Midlands Police - Facilities | Hours: 10.0</x:v>
      </x:c>
      <x:c r="L1268" t="str">
        <x:v>Include</x:v>
      </x:c>
    </x:row>
    <x:row r="1269">
      <x:c r="A1269" t="str">
        <x:v>Scott Scandrett|2026-07-10</x:v>
      </x:c>
      <x:c r="B1269" s="888" t="n">
        <x:v>46213</x:v>
      </x:c>
      <x:c r="C1269" t="str">
        <x:v>Scott Scandrett</x:v>
      </x:c>
      <x:c r="D1269" t="str">
        <x:v>Permanent</x:v>
      </x:c>
      <x:c r="E1269" t="str">
        <x:v>Birmingham</x:v>
      </x:c>
      <x:c r="F1269" t="str">
        <x:v>Operative Driver</x:v>
      </x:c>
      <x:c r="G1269" t="str">
        <x:v>390743G</x:v>
      </x:c>
      <x:c r="H1269" t="str">
        <x:v>West Midlands Police - Facilities</x:v>
      </x:c>
      <x:c r="I1269" t="n">
        <x:v>7.75</x:v>
      </x:c>
      <x:c r="J1269" t="str">
        <x:v>Worked</x:v>
      </x:c>
      <x:c r="K1269" t="str">
        <x:v>Worked: 1 record(s) | Branch: Birmingham | Role: Operative Driver | Jobs: 390743G | Customers: West Midlands Police - Facilities | Hours: 7.8</x:v>
      </x:c>
      <x:c r="L1269" t="str">
        <x:v>Include</x:v>
      </x:c>
    </x:row>
    <x:row r="1270">
      <x:c r="A1270" t="str">
        <x:v>Scott Scandrett|2026-07-13</x:v>
      </x:c>
      <x:c r="B1270" s="888" t="n">
        <x:v>46216</x:v>
      </x:c>
      <x:c r="C1270" t="str">
        <x:v>Scott Scandrett</x:v>
      </x:c>
      <x:c r="D1270" t="str">
        <x:v>Permanent</x:v>
      </x:c>
      <x:c r="E1270" t="str">
        <x:v>Birmingham</x:v>
      </x:c>
      <x:c r="F1270" t="str">
        <x:v>Operative Porter</x:v>
      </x:c>
      <x:c r="G1270" t="str">
        <x:v>403351, 403392, 403328</x:v>
      </x:c>
      <x:c r="H1270" t="str">
        <x:v>Birmingham Children’s Trust; Midland Heart; MoJ</x:v>
      </x:c>
      <x:c r="I1270" t="n">
        <x:v>3.75</x:v>
      </x:c>
      <x:c r="J1270" t="str">
        <x:v>Worked — 3 records</x:v>
      </x:c>
      <x:c r="K1270" t="str">
        <x:v>Worked: 3 record(s) | Branch: Birmingham | Role: Operative Porter | Jobs: 403351, 403392, 403328 | Customers: Birmingham Children’s Trust; Midland Heart; MoJ | Hours: 3.8</x:v>
      </x:c>
      <x:c r="L1270" t="str">
        <x:v>Include</x:v>
      </x:c>
    </x:row>
    <x:row r="1271">
      <x:c r="A1271" t="str">
        <x:v>Scott Scandrett|2026-07-14</x:v>
      </x:c>
      <x:c r="B1271" s="888" t="n">
        <x:v>46217</x:v>
      </x:c>
      <x:c r="C1271" t="str">
        <x:v>Scott Scandrett</x:v>
      </x:c>
      <x:c r="D1271" t="str">
        <x:v>Permanent</x:v>
      </x:c>
      <x:c r="E1271" t="str">
        <x:v>Birmingham</x:v>
      </x:c>
      <x:c r="F1271" t="str">
        <x:v>Operative Driver</x:v>
      </x:c>
      <x:c r="G1271" t="str">
        <x:v>390743G</x:v>
      </x:c>
      <x:c r="H1271" t="str">
        <x:v>West Midlands Police - Facilities</x:v>
      </x:c>
      <x:c r="I1271" t="n">
        <x:v>9.25</x:v>
      </x:c>
      <x:c r="J1271" t="str">
        <x:v>Worked</x:v>
      </x:c>
      <x:c r="K1271" t="str">
        <x:v>Worked: 1 record(s) | Branch: Birmingham | Role: Operative Driver | Jobs: 390743G | Customers: West Midlands Police - Facilities | Hours: 9.2</x:v>
      </x:c>
      <x:c r="L1271" t="str">
        <x:v>Include</x:v>
      </x:c>
    </x:row>
    <x:row r="1272">
      <x:c r="A1272" t="str">
        <x:v>Scott Scandrett|2026-07-15</x:v>
      </x:c>
      <x:c r="B1272" s="888" t="n">
        <x:v>46218</x:v>
      </x:c>
      <x:c r="C1272" t="str">
        <x:v>Scott Scandrett</x:v>
      </x:c>
      <x:c r="D1272" t="str">
        <x:v>Permanent</x:v>
      </x:c>
      <x:c r="E1272" t="str">
        <x:v>Birmingham</x:v>
      </x:c>
      <x:c r="F1272" t="str">
        <x:v>Operative Driver</x:v>
      </x:c>
      <x:c r="G1272" t="str">
        <x:v>390743G</x:v>
      </x:c>
      <x:c r="H1272" t="str">
        <x:v>West Midlands Police - Facilities</x:v>
      </x:c>
      <x:c r="I1272" t="n">
        <x:v>8.75</x:v>
      </x:c>
      <x:c r="J1272" t="str">
        <x:v>Worked</x:v>
      </x:c>
      <x:c r="K1272" t="str">
        <x:v>Worked: 1 record(s) | Branch: Birmingham | Role: Operative Driver | Jobs: 390743G | Customers: West Midlands Police - Facilities | Hours: 8.8</x:v>
      </x:c>
      <x:c r="L1272" t="str">
        <x:v>Include</x:v>
      </x:c>
    </x:row>
    <x:row r="1273">
      <x:c r="A1273" t="str">
        <x:v>Scott Scandrett|2026-07-16</x:v>
      </x:c>
      <x:c r="B1273" s="888" t="n">
        <x:v>46219</x:v>
      </x:c>
      <x:c r="C1273" t="str">
        <x:v>Scott Scandrett</x:v>
      </x:c>
      <x:c r="D1273" t="str">
        <x:v>Permanent</x:v>
      </x:c>
      <x:c r="E1273" t="str">
        <x:v>Birmingham</x:v>
      </x:c>
      <x:c r="F1273" t="str">
        <x:v>Operative Skilled</x:v>
      </x:c>
      <x:c r="G1273" t="str">
        <x:v>400345C</x:v>
      </x:c>
      <x:c r="H1273" t="str">
        <x:v>West Midlands Police</x:v>
      </x:c>
      <x:c r="I1273" t="n">
        <x:v>8.5</x:v>
      </x:c>
      <x:c r="J1273" t="str">
        <x:v>Worked</x:v>
      </x:c>
      <x:c r="K1273" t="str">
        <x:v>Worked: 1 record(s) | Branch: Birmingham | Role: Operative Skilled | Jobs: 400345C | Customers: West Midlands Police | Hours: 8.5</x:v>
      </x:c>
      <x:c r="L1273" t="str">
        <x:v>Include</x:v>
      </x:c>
    </x:row>
    <x:row r="1274">
      <x:c r="A1274" t="str">
        <x:v>Scott Wheatley|2026-07-01</x:v>
      </x:c>
      <x:c r="B1274" s="888" t="n">
        <x:v>46204</x:v>
      </x:c>
      <x:c r="C1274" t="str">
        <x:v>Scott Wheatley</x:v>
      </x:c>
      <x:c r="D1274" t="str">
        <x:v>Permanent</x:v>
      </x:c>
      <x:c r="E1274" t="str">
        <x:v>Birmingham</x:v>
      </x:c>
      <x:c r="F1274" t="str">
        <x:v>Operative Porter, Operative Skilled</x:v>
      </x:c>
      <x:c r="G1274" t="str">
        <x:v>402888, 401968</x:v>
      </x:c>
      <x:c r="H1274" t="str">
        <x:v>Sandwell and Birmingham Hospitals NHS Trust; The Open University - Gardiner Blocks</x:v>
      </x:c>
      <x:c r="I1274" t="n">
        <x:v>8</x:v>
      </x:c>
      <x:c r="J1274" t="str">
        <x:v>Worked — 2 records</x:v>
      </x:c>
      <x:c r="K1274" t="str">
        <x:v>Worked: 2 record(s) | Branch: Birmingham | Role: Operative Porter, Operative Skilled | Jobs: 402888, 401968 | Customers: Sandwell and Birmingham Hospitals NHS Trust; The Open University - Gardiner Blocks | Hours: 8.0</x:v>
      </x:c>
      <x:c r="L1274" t="str">
        <x:v>Include</x:v>
      </x:c>
    </x:row>
    <x:row r="1275">
      <x:c r="A1275" t="str">
        <x:v>Scott Wheatley|2026-07-02</x:v>
      </x:c>
      <x:c r="B1275" s="888" t="n">
        <x:v>46205</x:v>
      </x:c>
      <x:c r="C1275" t="str">
        <x:v>Scott Wheatley</x:v>
      </x:c>
      <x:c r="D1275" t="str">
        <x:v>Permanent</x:v>
      </x:c>
      <x:c r="E1275" t="str">
        <x:v>Birmingham</x:v>
      </x:c>
      <x:c r="F1275" t="str">
        <x:v>Operative Porter</x:v>
      </x:c>
      <x:c r="G1275" t="str">
        <x:v>403133</x:v>
      </x:c>
      <x:c r="H1275" t="str">
        <x:v>THE MULBERRY BUSH ORGANISATION LTD</x:v>
      </x:c>
      <x:c r="I1275" t="n">
        <x:v>10.5</x:v>
      </x:c>
      <x:c r="J1275" t="str">
        <x:v>Worked</x:v>
      </x:c>
      <x:c r="K1275" t="str">
        <x:v>Worked: 1 record(s) | Branch: Birmingham | Role: Operative Porter | Jobs: 403133 | Customers: THE MULBERRY BUSH ORGANISATION LTD | Hours: 10.5</x:v>
      </x:c>
      <x:c r="L1275" t="str">
        <x:v>Include</x:v>
      </x:c>
    </x:row>
    <x:row r="1276">
      <x:c r="A1276" t="str">
        <x:v>Scott Wheatley|2026-07-03</x:v>
      </x:c>
      <x:c r="B1276" s="888" t="n">
        <x:v>46206</x:v>
      </x:c>
      <x:c r="C1276" t="str">
        <x:v>Scott Wheatley</x:v>
      </x:c>
      <x:c r="D1276" t="str">
        <x:v>Permanent</x:v>
      </x:c>
      <x:c r="E1276" t="str">
        <x:v>Birmingham</x:v>
      </x:c>
      <x:c r="F1276" t="str">
        <x:v>Warehouse</x:v>
      </x:c>
      <x:c r="G1276" t="str">
        <x:v>396008</x:v>
      </x:c>
      <x:c r="H1276" t="str">
        <x:v>HSBC - Branch Audits (1)</x:v>
      </x:c>
      <x:c r="I1276" t="n">
        <x:v>8.5</x:v>
      </x:c>
      <x:c r="J1276" t="str">
        <x:v>Worked</x:v>
      </x:c>
      <x:c r="K1276" t="str">
        <x:v>Worked: 1 record(s) | Branch: Birmingham | Role: Warehouse | Jobs: 396008 | Customers: HSBC - Branch Audits (1) | Hours: 8.5</x:v>
      </x:c>
      <x:c r="L1276" t="str">
        <x:v>Include</x:v>
      </x:c>
    </x:row>
    <x:row r="1277">
      <x:c r="A1277" t="str">
        <x:v>Scott Wheatley|2026-07-06</x:v>
      </x:c>
      <x:c r="B1277" s="888" t="n">
        <x:v>46209</x:v>
      </x:c>
      <x:c r="C1277" t="str">
        <x:v>Scott Wheatley</x:v>
      </x:c>
      <x:c r="D1277" t="str">
        <x:v>Permanent</x:v>
      </x:c>
      <x:c r="E1277" t="str">
        <x:v>Birmingham</x:v>
      </x:c>
      <x:c r="F1277" t="str">
        <x:v>Operative Porter</x:v>
      </x:c>
      <x:c r="G1277" t="str">
        <x:v>403133</x:v>
      </x:c>
      <x:c r="H1277" t="str">
        <x:v>THE MULBERRY BUSH ORGANISATION LTD</x:v>
      </x:c>
      <x:c r="I1277" t="n">
        <x:v>10</x:v>
      </x:c>
      <x:c r="J1277" t="str">
        <x:v>Worked</x:v>
      </x:c>
      <x:c r="K1277" t="str">
        <x:v>Worked: 1 record(s) | Branch: Birmingham | Role: Operative Porter | Jobs: 403133 | Customers: THE MULBERRY BUSH ORGANISATION LTD | Hours: 10.0</x:v>
      </x:c>
      <x:c r="L1277" t="str">
        <x:v>Include</x:v>
      </x:c>
    </x:row>
    <x:row r="1278">
      <x:c r="A1278" t="str">
        <x:v>Scott Wheatley|2026-07-07</x:v>
      </x:c>
      <x:c r="B1278" s="888" t="n">
        <x:v>46210</x:v>
      </x:c>
      <x:c r="C1278" t="str">
        <x:v>Scott Wheatley</x:v>
      </x:c>
      <x:c r="D1278" t="str">
        <x:v>Permanent</x:v>
      </x:c>
      <x:c r="E1278" t="str">
        <x:v>Birmingham</x:v>
      </x:c>
      <x:c r="F1278" t="str">
        <x:v>Operative Porter</x:v>
      </x:c>
      <x:c r="G1278" t="str">
        <x:v>403133</x:v>
      </x:c>
      <x:c r="H1278" t="str">
        <x:v>THE MULBERRY BUSH ORGANISATION LTD</x:v>
      </x:c>
      <x:c r="I1278" t="n">
        <x:v>8.5</x:v>
      </x:c>
      <x:c r="J1278" t="str">
        <x:v>Worked</x:v>
      </x:c>
      <x:c r="K1278" t="str">
        <x:v>Worked: 1 record(s) | Branch: Birmingham | Role: Operative Porter | Jobs: 403133 | Customers: THE MULBERRY BUSH ORGANISATION LTD | Hours: 8.5</x:v>
      </x:c>
      <x:c r="L1278" t="str">
        <x:v>Include</x:v>
      </x:c>
    </x:row>
    <x:row r="1279">
      <x:c r="A1279" t="str">
        <x:v>Scott Wheatley|2026-07-08</x:v>
      </x:c>
      <x:c r="B1279" s="888" t="n">
        <x:v>46211</x:v>
      </x:c>
      <x:c r="C1279" t="str">
        <x:v>Scott Wheatley</x:v>
      </x:c>
      <x:c r="D1279" t="str">
        <x:v>Permanent</x:v>
      </x:c>
      <x:c r="E1279" t="str">
        <x:v>Birmingham</x:v>
      </x:c>
      <x:c r="F1279" t="str">
        <x:v>Operative Porter</x:v>
      </x:c>
      <x:c r="G1279" t="str">
        <x:v>403133</x:v>
      </x:c>
      <x:c r="H1279" t="str">
        <x:v>THE MULBERRY BUSH ORGANISATION LTD</x:v>
      </x:c>
      <x:c r="I1279" t="n">
        <x:v>9.5</x:v>
      </x:c>
      <x:c r="J1279" t="str">
        <x:v>Worked</x:v>
      </x:c>
      <x:c r="K1279" t="str">
        <x:v>Worked: 1 record(s) | Branch: Birmingham | Role: Operative Porter | Jobs: 403133 | Customers: THE MULBERRY BUSH ORGANISATION LTD | Hours: 9.5</x:v>
      </x:c>
      <x:c r="L1279" t="str">
        <x:v>Include</x:v>
      </x:c>
    </x:row>
    <x:row r="1280">
      <x:c r="A1280" t="str">
        <x:v>Scott Wheatley|2026-07-09</x:v>
      </x:c>
      <x:c r="B1280" s="888" t="n">
        <x:v>46212</x:v>
      </x:c>
      <x:c r="C1280" t="str">
        <x:v>Scott Wheatley</x:v>
      </x:c>
      <x:c r="D1280" t="str">
        <x:v>Permanent</x:v>
      </x:c>
      <x:c r="E1280" t="str">
        <x:v>Birmingham</x:v>
      </x:c>
      <x:c r="F1280" t="str">
        <x:v>Operative Skilled</x:v>
      </x:c>
      <x:c r="G1280" t="str">
        <x:v>402884</x:v>
      </x:c>
      <x:c r="H1280" t="str">
        <x:v>Midland Heart</x:v>
      </x:c>
      <x:c r="I1280" t="n">
        <x:v>7</x:v>
      </x:c>
      <x:c r="J1280" t="str">
        <x:v>Worked</x:v>
      </x:c>
      <x:c r="K1280" t="str">
        <x:v>Worked: 1 record(s) | Branch: Birmingham | Role: Operative Skilled | Jobs: 402884 | Customers: Midland Heart | Hours: 7.0</x:v>
      </x:c>
      <x:c r="L1280" t="str">
        <x:v>Include</x:v>
      </x:c>
    </x:row>
    <x:row r="1281">
      <x:c r="A1281" t="str">
        <x:v>Scott Wheatley|2026-07-10</x:v>
      </x:c>
      <x:c r="B1281" s="888" t="n">
        <x:v>46213</x:v>
      </x:c>
      <x:c r="C1281" t="str">
        <x:v>Scott Wheatley</x:v>
      </x:c>
      <x:c r="D1281" t="str">
        <x:v>Permanent</x:v>
      </x:c>
      <x:c r="E1281" t="str">
        <x:v>Birmingham</x:v>
      </x:c>
      <x:c r="F1281" t="str">
        <x:v>Operative Porter</x:v>
      </x:c>
      <x:c r="G1281" t="str">
        <x:v>402888</x:v>
      </x:c>
      <x:c r="H1281" t="str">
        <x:v>Sandwell and Birmingham Hospitals NHS Trust</x:v>
      </x:c>
      <x:c r="I1281" t="n">
        <x:v>1.75</x:v>
      </x:c>
      <x:c r="J1281" t="str">
        <x:v>Worked</x:v>
      </x:c>
      <x:c r="K1281" t="str">
        <x:v>Worked: 1 record(s) | Branch: Birmingham | Role: Operative Porter | Jobs: 402888 | Customers: Sandwell and Birmingham Hospitals NHS Trust | Hours: 1.8</x:v>
      </x:c>
      <x:c r="L1281" t="str">
        <x:v>Include</x:v>
      </x:c>
    </x:row>
    <x:row r="1282">
      <x:c r="A1282" t="str">
        <x:v>Scott Wheatley|2026-07-13</x:v>
      </x:c>
      <x:c r="B1282" s="888" t="n">
        <x:v>46216</x:v>
      </x:c>
      <x:c r="C1282" t="str">
        <x:v>Scott Wheatley</x:v>
      </x:c>
      <x:c r="D1282" t="str">
        <x:v>Permanent</x:v>
      </x:c>
      <x:c r="E1282" t="str">
        <x:v>Birmingham</x:v>
      </x:c>
      <x:c r="F1282" t="str">
        <x:v>Operative Porter</x:v>
      </x:c>
      <x:c r="G1282" t="str">
        <x:v>401198</x:v>
      </x:c>
      <x:c r="H1282" t="str">
        <x:v>The Open University</x:v>
      </x:c>
      <x:c r="I1282" t="n">
        <x:v>6.5</x:v>
      </x:c>
      <x:c r="J1282" t="str">
        <x:v>Worked</x:v>
      </x:c>
      <x:c r="K1282" t="str">
        <x:v>Worked: 1 record(s) | Branch: Birmingham | Role: Operative Porter | Jobs: 401198 | Customers: The Open University | Hours: 6.5</x:v>
      </x:c>
      <x:c r="L1282" t="str">
        <x:v>Include</x:v>
      </x:c>
    </x:row>
    <x:row r="1283">
      <x:c r="A1283" t="str">
        <x:v>Scott Wheatley|2026-07-14</x:v>
      </x:c>
      <x:c r="B1283" s="888" t="n">
        <x:v>46217</x:v>
      </x:c>
      <x:c r="C1283" t="str">
        <x:v>Scott Wheatley</x:v>
      </x:c>
      <x:c r="D1283" t="str">
        <x:v>Permanent</x:v>
      </x:c>
      <x:c r="E1283" t="str">
        <x:v>Birmingham</x:v>
      </x:c>
      <x:c r="F1283" t="str">
        <x:v>Operative Porter</x:v>
      </x:c>
      <x:c r="G1283" t="str">
        <x:v>401198</x:v>
      </x:c>
      <x:c r="H1283" t="str">
        <x:v>The Open University</x:v>
      </x:c>
      <x:c r="I1283" t="n">
        <x:v>8.5</x:v>
      </x:c>
      <x:c r="J1283" t="str">
        <x:v>Worked</x:v>
      </x:c>
      <x:c r="K1283" t="str">
        <x:v>Worked: 1 record(s) | Branch: Birmingham | Role: Operative Porter | Jobs: 401198 | Customers: The Open University | Hours: 8.5</x:v>
      </x:c>
      <x:c r="L1283" t="str">
        <x:v>Include</x:v>
      </x:c>
    </x:row>
    <x:row r="1284">
      <x:c r="A1284" t="str">
        <x:v>Scott Wheatley|2026-07-15</x:v>
      </x:c>
      <x:c r="B1284" s="888" t="n">
        <x:v>46218</x:v>
      </x:c>
      <x:c r="C1284" t="str">
        <x:v>Scott Wheatley</x:v>
      </x:c>
      <x:c r="D1284" t="str">
        <x:v>Permanent</x:v>
      </x:c>
      <x:c r="E1284" t="str">
        <x:v>Birmingham</x:v>
      </x:c>
      <x:c r="F1284" t="str">
        <x:v>Operative Porter</x:v>
      </x:c>
      <x:c r="G1284" t="str">
        <x:v>401198</x:v>
      </x:c>
      <x:c r="H1284" t="str">
        <x:v>The Open University</x:v>
      </x:c>
      <x:c r="I1284" t="n">
        <x:v>6.5</x:v>
      </x:c>
      <x:c r="J1284" t="str">
        <x:v>Worked</x:v>
      </x:c>
      <x:c r="K1284" t="str">
        <x:v>Worked: 1 record(s) | Branch: Birmingham | Role: Operative Porter | Jobs: 401198 | Customers: The Open University | Hours: 6.5</x:v>
      </x:c>
      <x:c r="L1284" t="str">
        <x:v>Include</x:v>
      </x:c>
    </x:row>
    <x:row r="1285">
      <x:c r="A1285" t="str">
        <x:v>Scott Wheatley|2026-07-16</x:v>
      </x:c>
      <x:c r="B1285" s="888" t="n">
        <x:v>46219</x:v>
      </x:c>
      <x:c r="C1285" t="str">
        <x:v>Scott Wheatley</x:v>
      </x:c>
      <x:c r="D1285" t="str">
        <x:v>Permanent</x:v>
      </x:c>
      <x:c r="E1285" t="str">
        <x:v>Birmingham</x:v>
      </x:c>
      <x:c r="F1285" t="str">
        <x:v>Operative Porter</x:v>
      </x:c>
      <x:c r="G1285" t="str">
        <x:v>400345C, 390743G</x:v>
      </x:c>
      <x:c r="H1285" t="str">
        <x:v>West Midlands Police; West Midlands Police - Facilities</x:v>
      </x:c>
      <x:c r="I1285" t="n">
        <x:v>15.5</x:v>
      </x:c>
      <x:c r="J1285" t="str">
        <x:v>Worked — 2 records</x:v>
      </x:c>
      <x:c r="K1285" t="str">
        <x:v>Worked: 2 record(s) | Branch: Birmingham | Role: Operative Porter | Jobs: 400345C, 390743G | Customers: West Midlands Police; West Midlands Police - Facilities | Hours: 15.5</x:v>
      </x:c>
      <x:c r="L1285" t="str">
        <x:v>Include</x:v>
      </x:c>
    </x:row>
    <x:row r="1286">
      <x:c r="A1286" t="str">
        <x:v>Sean Harris|2026-07-01</x:v>
      </x:c>
      <x:c r="B1286" s="888" t="n">
        <x:v>46204</x:v>
      </x:c>
      <x:c r="C1286" t="str">
        <x:v>Sean Harris</x:v>
      </x:c>
      <x:c r="D1286" t="str">
        <x:v>Permanent</x:v>
      </x:c>
      <x:c r="E1286" t="str">
        <x:v>Thurrock</x:v>
      </x:c>
      <x:c r="F1286" t="str">
        <x:v>Operative Porter</x:v>
      </x:c>
      <x:c r="G1286"/>
      <x:c r="H1286"/>
      <x:c r="I1286" t="n">
        <x:v>0</x:v>
      </x:c>
      <x:c r="J1286" t="str">
        <x:v>Annual leave</x:v>
      </x:c>
      <x:c r="K1286" t="str">
        <x:v>Leave: Annual Leave (Hours) | Branch: Thurrock | Role: Operative Porter</x:v>
      </x:c>
      <x:c r="L1286" t="str">
        <x:v>Include</x:v>
      </x:c>
    </x:row>
    <x:row r="1287">
      <x:c r="A1287" t="str">
        <x:v>Sean Harris|2026-07-02</x:v>
      </x:c>
      <x:c r="B1287" s="888" t="n">
        <x:v>46205</x:v>
      </x:c>
      <x:c r="C1287" t="str">
        <x:v>Sean Harris</x:v>
      </x:c>
      <x:c r="D1287" t="str">
        <x:v>Permanent</x:v>
      </x:c>
      <x:c r="E1287" t="str">
        <x:v>Thurrock</x:v>
      </x:c>
      <x:c r="F1287" t="str">
        <x:v>Operative Porter</x:v>
      </x:c>
      <x:c r="G1287"/>
      <x:c r="H1287"/>
      <x:c r="I1287" t="n">
        <x:v>0</x:v>
      </x:c>
      <x:c r="J1287" t="str">
        <x:v>Annual leave</x:v>
      </x:c>
      <x:c r="K1287" t="str">
        <x:v>Leave: Annual Leave (Hours) | Branch: Thurrock | Role: Operative Porter</x:v>
      </x:c>
      <x:c r="L1287" t="str">
        <x:v>Include</x:v>
      </x:c>
    </x:row>
    <x:row r="1288">
      <x:c r="A1288" t="str">
        <x:v>Sean Harris|2026-07-03</x:v>
      </x:c>
      <x:c r="B1288" s="888" t="n">
        <x:v>46206</x:v>
      </x:c>
      <x:c r="C1288" t="str">
        <x:v>Sean Harris</x:v>
      </x:c>
      <x:c r="D1288" t="str">
        <x:v>Permanent</x:v>
      </x:c>
      <x:c r="E1288" t="str">
        <x:v>Thurrock</x:v>
      </x:c>
      <x:c r="F1288" t="str">
        <x:v>Operative Porter</x:v>
      </x:c>
      <x:c r="G1288"/>
      <x:c r="H1288"/>
      <x:c r="I1288" t="n">
        <x:v>0</x:v>
      </x:c>
      <x:c r="J1288" t="str">
        <x:v>Annual leave</x:v>
      </x:c>
      <x:c r="K1288" t="str">
        <x:v>Leave: Annual Leave (Hours) | Branch: Thurrock | Role: Operative Porter</x:v>
      </x:c>
      <x:c r="L1288" t="str">
        <x:v>Include</x:v>
      </x:c>
    </x:row>
    <x:row r="1289">
      <x:c r="A1289" t="str">
        <x:v>Sean Harris|2026-07-06</x:v>
      </x:c>
      <x:c r="B1289" s="888" t="n">
        <x:v>46209</x:v>
      </x:c>
      <x:c r="C1289" t="str">
        <x:v>Sean Harris</x:v>
      </x:c>
      <x:c r="D1289" t="str">
        <x:v>Permanent</x:v>
      </x:c>
      <x:c r="E1289" t="str">
        <x:v>Thurrock</x:v>
      </x:c>
      <x:c r="F1289" t="str">
        <x:v>Operative Porter</x:v>
      </x:c>
      <x:c r="G1289"/>
      <x:c r="H1289"/>
      <x:c r="I1289" t="n">
        <x:v>0</x:v>
      </x:c>
      <x:c r="J1289" t="str">
        <x:v>Annual leave</x:v>
      </x:c>
      <x:c r="K1289" t="str">
        <x:v>Leave: Annual Leave (Hours) | Branch: Thurrock | Role: Operative Porter</x:v>
      </x:c>
      <x:c r="L1289" t="str">
        <x:v>Include</x:v>
      </x:c>
    </x:row>
    <x:row r="1290">
      <x:c r="A1290" t="str">
        <x:v>Sean Harris|2026-07-07</x:v>
      </x:c>
      <x:c r="B1290" s="888" t="n">
        <x:v>46210</x:v>
      </x:c>
      <x:c r="C1290" t="str">
        <x:v>Sean Harris</x:v>
      </x:c>
      <x:c r="D1290" t="str">
        <x:v>Permanent</x:v>
      </x:c>
      <x:c r="E1290" t="str">
        <x:v>Thurrock</x:v>
      </x:c>
      <x:c r="F1290" t="str">
        <x:v>Operative Porter</x:v>
      </x:c>
      <x:c r="G1290"/>
      <x:c r="H1290"/>
      <x:c r="I1290" t="n">
        <x:v>0</x:v>
      </x:c>
      <x:c r="J1290" t="str">
        <x:v>Annual leave</x:v>
      </x:c>
      <x:c r="K1290" t="str">
        <x:v>Leave: Annual Leave (Hours) | Branch: Thurrock | Role: Operative Porter</x:v>
      </x:c>
      <x:c r="L1290" t="str">
        <x:v>Include</x:v>
      </x:c>
    </x:row>
    <x:row r="1291">
      <x:c r="A1291" t="str">
        <x:v>Sean Harris|2026-07-08</x:v>
      </x:c>
      <x:c r="B1291" s="888" t="n">
        <x:v>46211</x:v>
      </x:c>
      <x:c r="C1291" t="str">
        <x:v>Sean Harris</x:v>
      </x:c>
      <x:c r="D1291" t="str">
        <x:v>Permanent</x:v>
      </x:c>
      <x:c r="E1291" t="str">
        <x:v>Thurrock</x:v>
      </x:c>
      <x:c r="F1291" t="str">
        <x:v>Operative Porter</x:v>
      </x:c>
      <x:c r="G1291"/>
      <x:c r="H1291"/>
      <x:c r="I1291" t="n">
        <x:v>0</x:v>
      </x:c>
      <x:c r="J1291" t="str">
        <x:v>Annual leave</x:v>
      </x:c>
      <x:c r="K1291" t="str">
        <x:v>Leave: Annual Leave (Hours) | Branch: Thurrock | Role: Operative Porter</x:v>
      </x:c>
      <x:c r="L1291" t="str">
        <x:v>Include</x:v>
      </x:c>
    </x:row>
    <x:row r="1292">
      <x:c r="A1292" t="str">
        <x:v>Sean Harris|2026-07-09</x:v>
      </x:c>
      <x:c r="B1292" s="888" t="n">
        <x:v>46212</x:v>
      </x:c>
      <x:c r="C1292" t="str">
        <x:v>Sean Harris</x:v>
      </x:c>
      <x:c r="D1292" t="str">
        <x:v>Permanent</x:v>
      </x:c>
      <x:c r="E1292" t="str">
        <x:v>Thurrock</x:v>
      </x:c>
      <x:c r="F1292" t="str">
        <x:v>Operative Porter</x:v>
      </x:c>
      <x:c r="G1292"/>
      <x:c r="H1292"/>
      <x:c r="I1292" t="n">
        <x:v>0</x:v>
      </x:c>
      <x:c r="J1292" t="str">
        <x:v>Annual leave</x:v>
      </x:c>
      <x:c r="K1292" t="str">
        <x:v>Leave: Annual Leave (Hours) | Branch: Thurrock | Role: Operative Porter</x:v>
      </x:c>
      <x:c r="L1292" t="str">
        <x:v>Include</x:v>
      </x:c>
    </x:row>
    <x:row r="1293">
      <x:c r="A1293" t="str">
        <x:v>Sean Harris|2026-07-10</x:v>
      </x:c>
      <x:c r="B1293" s="888" t="n">
        <x:v>46213</x:v>
      </x:c>
      <x:c r="C1293" t="str">
        <x:v>Sean Harris</x:v>
      </x:c>
      <x:c r="D1293" t="str">
        <x:v>Permanent</x:v>
      </x:c>
      <x:c r="E1293" t="str">
        <x:v>Thurrock</x:v>
      </x:c>
      <x:c r="F1293" t="str">
        <x:v>Operative Porter</x:v>
      </x:c>
      <x:c r="G1293"/>
      <x:c r="H1293"/>
      <x:c r="I1293" t="n">
        <x:v>0</x:v>
      </x:c>
      <x:c r="J1293" t="str">
        <x:v>Annual leave</x:v>
      </x:c>
      <x:c r="K1293" t="str">
        <x:v>Leave: Annual Leave (Hours) | Branch: Thurrock | Role: Operative Porter</x:v>
      </x:c>
      <x:c r="L1293" t="str">
        <x:v>Include</x:v>
      </x:c>
    </x:row>
    <x:row r="1294">
      <x:c r="A1294" t="str">
        <x:v>Sean Harris|2026-07-13</x:v>
      </x:c>
      <x:c r="B1294" s="888" t="n">
        <x:v>46216</x:v>
      </x:c>
      <x:c r="C1294" t="str">
        <x:v>Sean Harris</x:v>
      </x:c>
      <x:c r="D1294" t="str">
        <x:v>Permanent</x:v>
      </x:c>
      <x:c r="E1294" t="str">
        <x:v>Thurrock</x:v>
      </x:c>
      <x:c r="F1294" t="str">
        <x:v>Operative Driver</x:v>
      </x:c>
      <x:c r="G1294" t="str">
        <x:v>401992</x:v>
      </x:c>
      <x:c r="H1294" t="str">
        <x:v>The Bible Society</x:v>
      </x:c>
      <x:c r="I1294" t="n">
        <x:v>12</x:v>
      </x:c>
      <x:c r="J1294" t="str">
        <x:v>Worked</x:v>
      </x:c>
      <x:c r="K1294" t="str">
        <x:v>Worked: 1 record(s) | Branch: Thurrock | Role: Operative Driver | Jobs: 401992 | Customers: The Bible Society | Hours: 12.0</x:v>
      </x:c>
      <x:c r="L1294" t="str">
        <x:v>Include</x:v>
      </x:c>
    </x:row>
    <x:row r="1295">
      <x:c r="A1295" t="str">
        <x:v>Sean Harris|2026-07-15</x:v>
      </x:c>
      <x:c r="B1295" s="888" t="n">
        <x:v>46218</x:v>
      </x:c>
      <x:c r="C1295" t="str">
        <x:v>Sean Harris</x:v>
      </x:c>
      <x:c r="D1295" t="str">
        <x:v>Permanent</x:v>
      </x:c>
      <x:c r="E1295" t="str">
        <x:v>Thurrock</x:v>
      </x:c>
      <x:c r="F1295" t="str">
        <x:v>Operative Driver</x:v>
      </x:c>
      <x:c r="G1295" t="str">
        <x:v>403440</x:v>
      </x:c>
      <x:c r="H1295" t="str">
        <x:v>Shawbrook Bank Ltd.</x:v>
      </x:c>
      <x:c r="I1295" t="n">
        <x:v>11.5</x:v>
      </x:c>
      <x:c r="J1295" t="str">
        <x:v>Worked</x:v>
      </x:c>
      <x:c r="K1295" t="str">
        <x:v>Worked: 1 record(s) | Branch: Thurrock | Role: Operative Driver | Jobs: 403440 | Customers: Shawbrook Bank Ltd. | Hours: 11.5</x:v>
      </x:c>
      <x:c r="L1295" t="str">
        <x:v>Include</x:v>
      </x:c>
    </x:row>
    <x:row r="1296">
      <x:c r="A1296" t="str">
        <x:v>Sean Harris|2026-07-16</x:v>
      </x:c>
      <x:c r="B1296" s="888" t="n">
        <x:v>46219</x:v>
      </x:c>
      <x:c r="C1296" t="str">
        <x:v>Sean Harris</x:v>
      </x:c>
      <x:c r="D1296" t="str">
        <x:v>Permanent</x:v>
      </x:c>
      <x:c r="E1296" t="str">
        <x:v>Thurrock</x:v>
      </x:c>
      <x:c r="F1296" t="str">
        <x:v>Operative Driver</x:v>
      </x:c>
      <x:c r="G1296" t="str">
        <x:v>403440</x:v>
      </x:c>
      <x:c r="H1296" t="str">
        <x:v>Shawbrook Bank Ltd.</x:v>
      </x:c>
      <x:c r="I1296" t="n">
        <x:v>11.5</x:v>
      </x:c>
      <x:c r="J1296" t="str">
        <x:v>Worked</x:v>
      </x:c>
      <x:c r="K1296" t="str">
        <x:v>Worked: 1 record(s) | Branch: Thurrock | Role: Operative Driver | Jobs: 403440 | Customers: Shawbrook Bank Ltd. | Hours: 11.5</x:v>
      </x:c>
      <x:c r="L1296" t="str">
        <x:v>Include</x:v>
      </x:c>
    </x:row>
    <x:row r="1297">
      <x:c r="A1297" t="str">
        <x:v>Serdzhin Aliev|2026-07-01</x:v>
      </x:c>
      <x:c r="B1297" s="888" t="n">
        <x:v>46204</x:v>
      </x:c>
      <x:c r="C1297" t="str">
        <x:v>Serdzhin Aliev</x:v>
      </x:c>
      <x:c r="D1297" t="str">
        <x:v>Permanent</x:v>
      </x:c>
      <x:c r="E1297" t="str">
        <x:v>Birmingham</x:v>
      </x:c>
      <x:c r="F1297" t="str">
        <x:v>Operative Driver</x:v>
      </x:c>
      <x:c r="G1297" t="str">
        <x:v>401968, 402403</x:v>
      </x:c>
      <x:c r="H1297" t="str">
        <x:v>The Open University - Gardiner Blocks; Worcester Health &amp; Care NHS Trust</x:v>
      </x:c>
      <x:c r="I1297" t="n">
        <x:v>10</x:v>
      </x:c>
      <x:c r="J1297" t="str">
        <x:v>Worked — 2 records</x:v>
      </x:c>
      <x:c r="K1297" t="str">
        <x:v>Worked: 2 record(s) | Branch: Birmingham | Role: Operative Driver | Jobs: 401968, 402403 | Customers: The Open University - Gardiner Blocks; Worcester Health &amp; Care NHS Trust | Hours: 10.0</x:v>
      </x:c>
      <x:c r="L1297" t="str">
        <x:v>Include</x:v>
      </x:c>
    </x:row>
    <x:row r="1298">
      <x:c r="A1298" t="str">
        <x:v>Serdzhin Aliev|2026-07-02</x:v>
      </x:c>
      <x:c r="B1298" s="888" t="n">
        <x:v>46205</x:v>
      </x:c>
      <x:c r="C1298" t="str">
        <x:v>Serdzhin Aliev</x:v>
      </x:c>
      <x:c r="D1298" t="str">
        <x:v>Permanent</x:v>
      </x:c>
      <x:c r="E1298" t="str">
        <x:v>Birmingham</x:v>
      </x:c>
      <x:c r="F1298" t="str">
        <x:v>Operative Driver</x:v>
      </x:c>
      <x:c r="G1298" t="str">
        <x:v>403133</x:v>
      </x:c>
      <x:c r="H1298" t="str">
        <x:v>THE MULBERRY BUSH ORGANISATION LTD</x:v>
      </x:c>
      <x:c r="I1298" t="n">
        <x:v>10.5</x:v>
      </x:c>
      <x:c r="J1298" t="str">
        <x:v>Worked</x:v>
      </x:c>
      <x:c r="K1298" t="str">
        <x:v>Worked: 1 record(s) | Branch: Birmingham | Role: Operative Driver | Jobs: 403133 | Customers: THE MULBERRY BUSH ORGANISATION LTD | Hours: 10.5</x:v>
      </x:c>
      <x:c r="L1298" t="str">
        <x:v>Include</x:v>
      </x:c>
    </x:row>
    <x:row r="1299">
      <x:c r="A1299" t="str">
        <x:v>Serdzhin Aliev|2026-07-03</x:v>
      </x:c>
      <x:c r="B1299" s="888" t="n">
        <x:v>46206</x:v>
      </x:c>
      <x:c r="C1299" t="str">
        <x:v>Serdzhin Aliev</x:v>
      </x:c>
      <x:c r="D1299" t="str">
        <x:v>Permanent</x:v>
      </x:c>
      <x:c r="E1299" t="str">
        <x:v>Birmingham</x:v>
      </x:c>
      <x:c r="F1299" t="str">
        <x:v>Operative Driver</x:v>
      </x:c>
      <x:c r="G1299" t="str">
        <x:v>403133</x:v>
      </x:c>
      <x:c r="H1299" t="str">
        <x:v>THE MULBERRY BUSH ORGANISATION LTD</x:v>
      </x:c>
      <x:c r="I1299" t="n">
        <x:v>9</x:v>
      </x:c>
      <x:c r="J1299" t="str">
        <x:v>Worked</x:v>
      </x:c>
      <x:c r="K1299" t="str">
        <x:v>Worked: 1 record(s) | Branch: Birmingham | Role: Operative Driver | Jobs: 403133 | Customers: THE MULBERRY BUSH ORGANISATION LTD | Hours: 9.0</x:v>
      </x:c>
      <x:c r="L1299" t="str">
        <x:v>Include</x:v>
      </x:c>
    </x:row>
    <x:row r="1300">
      <x:c r="A1300" t="str">
        <x:v>Serdzhin Aliev|2026-07-06</x:v>
      </x:c>
      <x:c r="B1300" s="888" t="n">
        <x:v>46209</x:v>
      </x:c>
      <x:c r="C1300" t="str">
        <x:v>Serdzhin Aliev</x:v>
      </x:c>
      <x:c r="D1300" t="str">
        <x:v>Permanent</x:v>
      </x:c>
      <x:c r="E1300" t="str">
        <x:v>Birmingham</x:v>
      </x:c>
      <x:c r="F1300" t="str">
        <x:v>Operative Driver</x:v>
      </x:c>
      <x:c r="G1300" t="str">
        <x:v>403133</x:v>
      </x:c>
      <x:c r="H1300" t="str">
        <x:v>THE MULBERRY BUSH ORGANISATION LTD</x:v>
      </x:c>
      <x:c r="I1300" t="n">
        <x:v>10</x:v>
      </x:c>
      <x:c r="J1300" t="str">
        <x:v>Worked</x:v>
      </x:c>
      <x:c r="K1300" t="str">
        <x:v>Worked: 1 record(s) | Branch: Birmingham | Role: Operative Driver | Jobs: 403133 | Customers: THE MULBERRY BUSH ORGANISATION LTD | Hours: 10.0</x:v>
      </x:c>
      <x:c r="L1300" t="str">
        <x:v>Include</x:v>
      </x:c>
    </x:row>
    <x:row r="1301">
      <x:c r="A1301" t="str">
        <x:v>Serdzhin Aliev|2026-07-07</x:v>
      </x:c>
      <x:c r="B1301" s="888" t="n">
        <x:v>46210</x:v>
      </x:c>
      <x:c r="C1301" t="str">
        <x:v>Serdzhin Aliev</x:v>
      </x:c>
      <x:c r="D1301" t="str">
        <x:v>Permanent</x:v>
      </x:c>
      <x:c r="E1301" t="str">
        <x:v>Birmingham</x:v>
      </x:c>
      <x:c r="F1301" t="str">
        <x:v>Operative Driver</x:v>
      </x:c>
      <x:c r="G1301" t="str">
        <x:v>403133</x:v>
      </x:c>
      <x:c r="H1301" t="str">
        <x:v>THE MULBERRY BUSH ORGANISATION LTD</x:v>
      </x:c>
      <x:c r="I1301" t="n">
        <x:v>8.5</x:v>
      </x:c>
      <x:c r="J1301" t="str">
        <x:v>Worked</x:v>
      </x:c>
      <x:c r="K1301" t="str">
        <x:v>Worked: 1 record(s) | Branch: Birmingham | Role: Operative Driver | Jobs: 403133 | Customers: THE MULBERRY BUSH ORGANISATION LTD | Hours: 8.5</x:v>
      </x:c>
      <x:c r="L1301" t="str">
        <x:v>Include</x:v>
      </x:c>
    </x:row>
    <x:row r="1302">
      <x:c r="A1302" t="str">
        <x:v>Serdzhin Aliev|2026-07-08</x:v>
      </x:c>
      <x:c r="B1302" s="888" t="n">
        <x:v>46211</x:v>
      </x:c>
      <x:c r="C1302" t="str">
        <x:v>Serdzhin Aliev</x:v>
      </x:c>
      <x:c r="D1302" t="str">
        <x:v>Permanent</x:v>
      </x:c>
      <x:c r="E1302" t="str">
        <x:v>Birmingham</x:v>
      </x:c>
      <x:c r="F1302" t="str">
        <x:v>Operative Driver</x:v>
      </x:c>
      <x:c r="G1302" t="str">
        <x:v>403133</x:v>
      </x:c>
      <x:c r="H1302" t="str">
        <x:v>THE MULBERRY BUSH ORGANISATION LTD</x:v>
      </x:c>
      <x:c r="I1302" t="n">
        <x:v>9.5</x:v>
      </x:c>
      <x:c r="J1302" t="str">
        <x:v>Worked</x:v>
      </x:c>
      <x:c r="K1302" t="str">
        <x:v>Worked: 1 record(s) | Branch: Birmingham | Role: Operative Driver | Jobs: 403133 | Customers: THE MULBERRY BUSH ORGANISATION LTD | Hours: 9.5</x:v>
      </x:c>
      <x:c r="L1302" t="str">
        <x:v>Include</x:v>
      </x:c>
    </x:row>
    <x:row r="1303">
      <x:c r="A1303" t="str">
        <x:v>Serdzhin Aliev|2026-07-09</x:v>
      </x:c>
      <x:c r="B1303" s="888" t="n">
        <x:v>46212</x:v>
      </x:c>
      <x:c r="C1303" t="str">
        <x:v>Serdzhin Aliev</x:v>
      </x:c>
      <x:c r="D1303" t="str">
        <x:v>Permanent</x:v>
      </x:c>
      <x:c r="E1303" t="str">
        <x:v>Birmingham</x:v>
      </x:c>
      <x:c r="F1303" t="str">
        <x:v>Operative Driver</x:v>
      </x:c>
      <x:c r="G1303" t="str">
        <x:v>402884</x:v>
      </x:c>
      <x:c r="H1303" t="str">
        <x:v>Midland Heart</x:v>
      </x:c>
      <x:c r="I1303" t="n">
        <x:v>7</x:v>
      </x:c>
      <x:c r="J1303" t="str">
        <x:v>Worked</x:v>
      </x:c>
      <x:c r="K1303" t="str">
        <x:v>Worked: 1 record(s) | Branch: Birmingham | Role: Operative Driver | Jobs: 402884 | Customers: Midland Heart | Hours: 7.0</x:v>
      </x:c>
      <x:c r="L1303" t="str">
        <x:v>Include</x:v>
      </x:c>
    </x:row>
    <x:row r="1304">
      <x:c r="A1304" t="str">
        <x:v>Serdzhin Aliev|2026-07-10</x:v>
      </x:c>
      <x:c r="B1304" s="888" t="n">
        <x:v>46213</x:v>
      </x:c>
      <x:c r="C1304" t="str">
        <x:v>Serdzhin Aliev</x:v>
      </x:c>
      <x:c r="D1304" t="str">
        <x:v>Permanent</x:v>
      </x:c>
      <x:c r="E1304" t="str">
        <x:v>Birmingham</x:v>
      </x:c>
      <x:c r="F1304" t="str">
        <x:v>Operative Driver</x:v>
      </x:c>
      <x:c r="G1304" t="str">
        <x:v>397936, 402888, 401198</x:v>
      </x:c>
      <x:c r="H1304" t="str">
        <x:v>Furniture Sales; Sandwell and Birmingham Hospitals NHS Trust; The Open University</x:v>
      </x:c>
      <x:c r="I1304" t="n">
        <x:v>7</x:v>
      </x:c>
      <x:c r="J1304" t="str">
        <x:v>Worked — 3 records</x:v>
      </x:c>
      <x:c r="K1304" t="str">
        <x:v>Worked: 3 record(s) | Branch: Birmingham | Role: Operative Driver | Jobs: 397936, 402888, 401198 | Customers: Furniture Sales; Sandwell and Birmingham Hospitals NHS Trust; The Open University | Hours: 7.0</x:v>
      </x:c>
      <x:c r="L1304" t="str">
        <x:v>Include</x:v>
      </x:c>
    </x:row>
    <x:row r="1305">
      <x:c r="A1305" t="str">
        <x:v>Serdzhin Aliev|2026-07-13</x:v>
      </x:c>
      <x:c r="B1305" s="888" t="n">
        <x:v>46216</x:v>
      </x:c>
      <x:c r="C1305" t="str">
        <x:v>Serdzhin Aliev</x:v>
      </x:c>
      <x:c r="D1305" t="str">
        <x:v>Permanent</x:v>
      </x:c>
      <x:c r="E1305" t="str">
        <x:v>Birmingham</x:v>
      </x:c>
      <x:c r="F1305" t="str">
        <x:v>Operative Driver</x:v>
      </x:c>
      <x:c r="G1305" t="str">
        <x:v>401198</x:v>
      </x:c>
      <x:c r="H1305" t="str">
        <x:v>The Open University</x:v>
      </x:c>
      <x:c r="I1305" t="n">
        <x:v>4.5</x:v>
      </x:c>
      <x:c r="J1305" t="str">
        <x:v>Worked</x:v>
      </x:c>
      <x:c r="K1305" t="str">
        <x:v>Worked: 1 record(s) | Branch: Birmingham | Role: Operative Driver | Jobs: 401198 | Customers: The Open University | Hours: 4.5</x:v>
      </x:c>
      <x:c r="L1305" t="str">
        <x:v>Include</x:v>
      </x:c>
    </x:row>
    <x:row r="1306">
      <x:c r="A1306" t="str">
        <x:v>Serdzhin Aliev|2026-07-14</x:v>
      </x:c>
      <x:c r="B1306" s="888" t="n">
        <x:v>46217</x:v>
      </x:c>
      <x:c r="C1306" t="str">
        <x:v>Serdzhin Aliev</x:v>
      </x:c>
      <x:c r="D1306" t="str">
        <x:v>Permanent</x:v>
      </x:c>
      <x:c r="E1306" t="str">
        <x:v>Birmingham</x:v>
      </x:c>
      <x:c r="F1306" t="str">
        <x:v>Operative Driver</x:v>
      </x:c>
      <x:c r="G1306" t="str">
        <x:v>389259</x:v>
      </x:c>
      <x:c r="H1306" t="str">
        <x:v>Buxton Museum and Art Gallery</x:v>
      </x:c>
      <x:c r="I1306" t="n">
        <x:v>7</x:v>
      </x:c>
      <x:c r="J1306" t="str">
        <x:v>Worked</x:v>
      </x:c>
      <x:c r="K1306" t="str">
        <x:v>Worked: 1 record(s) | Branch: Birmingham | Role: Operative Driver | Jobs: 389259 | Customers: Buxton Museum and Art Gallery | Hours: 7.0</x:v>
      </x:c>
      <x:c r="L1306" t="str">
        <x:v>Include</x:v>
      </x:c>
    </x:row>
    <x:row r="1307">
      <x:c r="A1307" t="str">
        <x:v>Serdzhin Aliev|2026-07-15</x:v>
      </x:c>
      <x:c r="B1307" s="888" t="n">
        <x:v>46218</x:v>
      </x:c>
      <x:c r="C1307" t="str">
        <x:v>Serdzhin Aliev</x:v>
      </x:c>
      <x:c r="D1307" t="str">
        <x:v>Permanent</x:v>
      </x:c>
      <x:c r="E1307" t="str">
        <x:v>Birmingham</x:v>
      </x:c>
      <x:c r="F1307" t="str">
        <x:v>Operative Driver</x:v>
      </x:c>
      <x:c r="G1307" t="str">
        <x:v>389259, 401198</x:v>
      </x:c>
      <x:c r="H1307" t="str">
        <x:v>Buxton Museum and Art Gallery; The Open University</x:v>
      </x:c>
      <x:c r="I1307" t="n">
        <x:v>9.5</x:v>
      </x:c>
      <x:c r="J1307" t="str">
        <x:v>Worked — 2 records</x:v>
      </x:c>
      <x:c r="K1307" t="str">
        <x:v>Worked: 2 record(s) | Branch: Birmingham | Role: Operative Driver | Jobs: 389259, 401198 | Customers: Buxton Museum and Art Gallery; The Open University | Hours: 9.5</x:v>
      </x:c>
      <x:c r="L1307" t="str">
        <x:v>Include</x:v>
      </x:c>
    </x:row>
    <x:row r="1308">
      <x:c r="A1308" t="str">
        <x:v>Serdzhin Aliev|2026-07-16</x:v>
      </x:c>
      <x:c r="B1308" s="888" t="n">
        <x:v>46219</x:v>
      </x:c>
      <x:c r="C1308" t="str">
        <x:v>Serdzhin Aliev</x:v>
      </x:c>
      <x:c r="D1308" t="str">
        <x:v>Permanent</x:v>
      </x:c>
      <x:c r="E1308" t="str">
        <x:v>Birmingham</x:v>
      </x:c>
      <x:c r="F1308" t="str">
        <x:v>Operative Driver</x:v>
      </x:c>
      <x:c r="G1308" t="str">
        <x:v>402939</x:v>
      </x:c>
      <x:c r="H1308" t="str">
        <x:v>University Hospitals of Leicester NHS Trust</x:v>
      </x:c>
      <x:c r="I1308" t="n">
        <x:v>8.5</x:v>
      </x:c>
      <x:c r="J1308" t="str">
        <x:v>Worked</x:v>
      </x:c>
      <x:c r="K1308" t="str">
        <x:v>Worked: 1 record(s) | Branch: Birmingham | Role: Operative Driver | Jobs: 402939 | Customers: University Hospitals of Leicester NHS Trust | Hours: 8.5</x:v>
      </x:c>
      <x:c r="L1308" t="str">
        <x:v>Include</x:v>
      </x:c>
    </x:row>
    <x:row r="1309">
      <x:c r="A1309" t="str">
        <x:v>Shayne Luckman|2026-07-01</x:v>
      </x:c>
      <x:c r="B1309" s="888" t="n">
        <x:v>46204</x:v>
      </x:c>
      <x:c r="C1309" t="str">
        <x:v>Shayne Luckman</x:v>
      </x:c>
      <x:c r="D1309" t="str">
        <x:v>Permanent</x:v>
      </x:c>
      <x:c r="E1309" t="str">
        <x:v>Birmingham</x:v>
      </x:c>
      <x:c r="F1309" t="str">
        <x:v>Operative Porter</x:v>
      </x:c>
      <x:c r="G1309" t="str">
        <x:v>401369, 402916</x:v>
      </x:c>
      <x:c r="H1309" t="str">
        <x:v>Canal &amp; River Trust; Equans Services Limited</x:v>
      </x:c>
      <x:c r="I1309" t="n">
        <x:v>7</x:v>
      </x:c>
      <x:c r="J1309" t="str">
        <x:v>Worked — 2 records</x:v>
      </x:c>
      <x:c r="K1309" t="str">
        <x:v>Worked: 2 record(s) | Branch: Birmingham | Role: Operative Porter | Jobs: 401369, 402916 | Customers: Canal &amp; River Trust; Equans Services Limited | Hours: 7.0</x:v>
      </x:c>
      <x:c r="L1309" t="str">
        <x:v>Include</x:v>
      </x:c>
    </x:row>
    <x:row r="1310">
      <x:c r="A1310" t="str">
        <x:v>Shayne Luckman|2026-07-03</x:v>
      </x:c>
      <x:c r="B1310" s="888" t="n">
        <x:v>46206</x:v>
      </x:c>
      <x:c r="C1310" t="str">
        <x:v>Shayne Luckman</x:v>
      </x:c>
      <x:c r="D1310" t="str">
        <x:v>Permanent</x:v>
      </x:c>
      <x:c r="E1310" t="str">
        <x:v>Birmingham</x:v>
      </x:c>
      <x:c r="F1310" t="str">
        <x:v>Operative Porter</x:v>
      </x:c>
      <x:c r="G1310" t="str">
        <x:v>401369, 396008</x:v>
      </x:c>
      <x:c r="H1310" t="str">
        <x:v>Canal &amp; River Trust; HSBC - Branch Audits (1)</x:v>
      </x:c>
      <x:c r="I1310" t="n">
        <x:v>5.5</x:v>
      </x:c>
      <x:c r="J1310" t="str">
        <x:v>Worked — 2 records</x:v>
      </x:c>
      <x:c r="K1310" t="str">
        <x:v>Worked: 2 record(s) | Branch: Birmingham | Role: Operative Porter | Jobs: 401369, 396008 | Customers: Canal &amp; River Trust; HSBC - Branch Audits (1) | Hours: 5.5</x:v>
      </x:c>
      <x:c r="L1310" t="str">
        <x:v>Include</x:v>
      </x:c>
    </x:row>
    <x:row r="1311">
      <x:c r="A1311" t="str">
        <x:v>Shayne Luckman|2026-07-06</x:v>
      </x:c>
      <x:c r="B1311" s="888" t="n">
        <x:v>46209</x:v>
      </x:c>
      <x:c r="C1311" t="str">
        <x:v>Shayne Luckman</x:v>
      </x:c>
      <x:c r="D1311" t="str">
        <x:v>Permanent</x:v>
      </x:c>
      <x:c r="E1311" t="str">
        <x:v>Birmingham</x:v>
      </x:c>
      <x:c r="F1311" t="str">
        <x:v>Operative Porter</x:v>
      </x:c>
      <x:c r="G1311" t="str">
        <x:v>402727</x:v>
      </x:c>
      <x:c r="H1311" t="str">
        <x:v>Midland Heart Limited</x:v>
      </x:c>
      <x:c r="I1311" t="n">
        <x:v>8.25</x:v>
      </x:c>
      <x:c r="J1311" t="str">
        <x:v>Worked</x:v>
      </x:c>
      <x:c r="K1311" t="str">
        <x:v>Worked: 1 record(s) | Branch: Birmingham | Role: Operative Porter | Jobs: 402727 | Customers: Midland Heart Limited | Hours: 8.2</x:v>
      </x:c>
      <x:c r="L1311" t="str">
        <x:v>Include</x:v>
      </x:c>
    </x:row>
    <x:row r="1312">
      <x:c r="A1312" t="str">
        <x:v>Shayne Luckman|2026-07-07</x:v>
      </x:c>
      <x:c r="B1312" s="888" t="n">
        <x:v>46210</x:v>
      </x:c>
      <x:c r="C1312" t="str">
        <x:v>Shayne Luckman</x:v>
      </x:c>
      <x:c r="D1312" t="str">
        <x:v>Permanent</x:v>
      </x:c>
      <x:c r="E1312" t="str">
        <x:v>Birmingham, Oxford</x:v>
      </x:c>
      <x:c r="F1312" t="str">
        <x:v>Operative Porter</x:v>
      </x:c>
      <x:c r="G1312" t="str">
        <x:v>401554, 386884X</x:v>
      </x:c>
      <x:c r="H1312" t="str">
        <x:v>CPM/Omnicom; Harrow Green</x:v>
      </x:c>
      <x:c r="I1312" t="n">
        <x:v>20.5</x:v>
      </x:c>
      <x:c r="J1312" t="str">
        <x:v>Worked — 2 records</x:v>
      </x:c>
      <x:c r="K1312" t="str">
        <x:v>Worked: 2 record(s) | Branch: Birmingham, Oxford | Role: Operative Porter | Jobs: 401554, 386884X | Customers: CPM/Omnicom; Harrow Green | Hours: 20.5</x:v>
      </x:c>
      <x:c r="L1312" t="str">
        <x:v>Include</x:v>
      </x:c>
    </x:row>
    <x:row r="1313">
      <x:c r="A1313" t="str">
        <x:v>Shayne Luckman|2026-07-08</x:v>
      </x:c>
      <x:c r="B1313" s="888" t="n">
        <x:v>46211</x:v>
      </x:c>
      <x:c r="C1313" t="str">
        <x:v>Shayne Luckman</x:v>
      </x:c>
      <x:c r="D1313" t="str">
        <x:v>Permanent</x:v>
      </x:c>
      <x:c r="E1313" t="str">
        <x:v>Birmingham</x:v>
      </x:c>
      <x:c r="F1313" t="str">
        <x:v>Operative Porter</x:v>
      </x:c>
      <x:c r="G1313" t="str">
        <x:v>402711</x:v>
      </x:c>
      <x:c r="H1313" t="str">
        <x:v>University of Birmingham</x:v>
      </x:c>
      <x:c r="I1313" t="n">
        <x:v>2.5</x:v>
      </x:c>
      <x:c r="J1313" t="str">
        <x:v>Worked</x:v>
      </x:c>
      <x:c r="K1313" t="str">
        <x:v>Worked: 1 record(s) | Branch: Birmingham | Role: Operative Porter | Jobs: 402711 | Customers: University of Birmingham | Hours: 2.5</x:v>
      </x:c>
      <x:c r="L1313" t="str">
        <x:v>Include</x:v>
      </x:c>
    </x:row>
    <x:row r="1314">
      <x:c r="A1314" t="str">
        <x:v>Shayne Luckman|2026-07-09</x:v>
      </x:c>
      <x:c r="B1314" s="888" t="n">
        <x:v>46212</x:v>
      </x:c>
      <x:c r="C1314" t="str">
        <x:v>Shayne Luckman</x:v>
      </x:c>
      <x:c r="D1314" t="str">
        <x:v>Permanent</x:v>
      </x:c>
      <x:c r="E1314" t="str">
        <x:v>Birmingham</x:v>
      </x:c>
      <x:c r="F1314" t="str">
        <x:v>Operative Porter</x:v>
      </x:c>
      <x:c r="G1314" t="str">
        <x:v>390743G</x:v>
      </x:c>
      <x:c r="H1314" t="str">
        <x:v>West Midlands Police - Facilities</x:v>
      </x:c>
      <x:c r="I1314" t="n">
        <x:v>10</x:v>
      </x:c>
      <x:c r="J1314" t="str">
        <x:v>Worked</x:v>
      </x:c>
      <x:c r="K1314" t="str">
        <x:v>Worked: 1 record(s) | Branch: Birmingham | Role: Operative Porter | Jobs: 390743G | Customers: West Midlands Police - Facilities | Hours: 10.0</x:v>
      </x:c>
      <x:c r="L1314" t="str">
        <x:v>Include</x:v>
      </x:c>
    </x:row>
    <x:row r="1315">
      <x:c r="A1315" t="str">
        <x:v>Shayne Luckman|2026-07-10</x:v>
      </x:c>
      <x:c r="B1315" s="888" t="n">
        <x:v>46213</x:v>
      </x:c>
      <x:c r="C1315" t="str">
        <x:v>Shayne Luckman</x:v>
      </x:c>
      <x:c r="D1315" t="str">
        <x:v>Permanent</x:v>
      </x:c>
      <x:c r="E1315" t="str">
        <x:v>Birmingham</x:v>
      </x:c>
      <x:c r="F1315" t="str">
        <x:v>Operative Porter</x:v>
      </x:c>
      <x:c r="G1315" t="str">
        <x:v>390743G</x:v>
      </x:c>
      <x:c r="H1315" t="str">
        <x:v>West Midlands Police - Facilities</x:v>
      </x:c>
      <x:c r="I1315" t="n">
        <x:v>7.75</x:v>
      </x:c>
      <x:c r="J1315" t="str">
        <x:v>Worked</x:v>
      </x:c>
      <x:c r="K1315" t="str">
        <x:v>Worked: 1 record(s) | Branch: Birmingham | Role: Operative Porter | Jobs: 390743G | Customers: West Midlands Police - Facilities | Hours: 7.8</x:v>
      </x:c>
      <x:c r="L1315" t="str">
        <x:v>Include</x:v>
      </x:c>
    </x:row>
    <x:row r="1316">
      <x:c r="A1316" t="str">
        <x:v>Shayne Luckman|2026-07-13</x:v>
      </x:c>
      <x:c r="B1316" s="888" t="n">
        <x:v>46216</x:v>
      </x:c>
      <x:c r="C1316" t="str">
        <x:v>Shayne Luckman</x:v>
      </x:c>
      <x:c r="D1316" t="str">
        <x:v>Permanent</x:v>
      </x:c>
      <x:c r="E1316" t="str">
        <x:v>Birmingham</x:v>
      </x:c>
      <x:c r="F1316" t="str">
        <x:v>Operative Porter</x:v>
      </x:c>
      <x:c r="G1316" t="str">
        <x:v>401198</x:v>
      </x:c>
      <x:c r="H1316" t="str">
        <x:v>The Open University</x:v>
      </x:c>
      <x:c r="I1316" t="n">
        <x:v>4.5</x:v>
      </x:c>
      <x:c r="J1316" t="str">
        <x:v>Worked</x:v>
      </x:c>
      <x:c r="K1316" t="str">
        <x:v>Worked: 1 record(s) | Branch: Birmingham | Role: Operative Porter | Jobs: 401198 | Customers: The Open University | Hours: 4.5</x:v>
      </x:c>
      <x:c r="L1316" t="str">
        <x:v>Include</x:v>
      </x:c>
    </x:row>
    <x:row r="1317">
      <x:c r="A1317" t="str">
        <x:v>Shayne Luckman|2026-07-14</x:v>
      </x:c>
      <x:c r="B1317" s="888" t="n">
        <x:v>46217</x:v>
      </x:c>
      <x:c r="C1317" t="str">
        <x:v>Shayne Luckman</x:v>
      </x:c>
      <x:c r="D1317" t="str">
        <x:v>Permanent</x:v>
      </x:c>
      <x:c r="E1317" t="str">
        <x:v>Birmingham</x:v>
      </x:c>
      <x:c r="F1317" t="str">
        <x:v>Operative Porter</x:v>
      </x:c>
      <x:c r="G1317" t="str">
        <x:v>390743G</x:v>
      </x:c>
      <x:c r="H1317" t="str">
        <x:v>West Midlands Police - Facilities</x:v>
      </x:c>
      <x:c r="I1317" t="n">
        <x:v>9.25</x:v>
      </x:c>
      <x:c r="J1317" t="str">
        <x:v>Worked</x:v>
      </x:c>
      <x:c r="K1317" t="str">
        <x:v>Worked: 1 record(s) | Branch: Birmingham | Role: Operative Porter | Jobs: 390743G | Customers: West Midlands Police - Facilities | Hours: 9.2</x:v>
      </x:c>
      <x:c r="L1317" t="str">
        <x:v>Include</x:v>
      </x:c>
    </x:row>
    <x:row r="1318">
      <x:c r="A1318" t="str">
        <x:v>Shayne Luckman|2026-07-15</x:v>
      </x:c>
      <x:c r="B1318" s="888" t="n">
        <x:v>46218</x:v>
      </x:c>
      <x:c r="C1318" t="str">
        <x:v>Shayne Luckman</x:v>
      </x:c>
      <x:c r="D1318" t="str">
        <x:v>Permanent</x:v>
      </x:c>
      <x:c r="E1318" t="str">
        <x:v>Birmingham</x:v>
      </x:c>
      <x:c r="F1318" t="str">
        <x:v>Operative Porter</x:v>
      </x:c>
      <x:c r="G1318" t="str">
        <x:v>390743G</x:v>
      </x:c>
      <x:c r="H1318" t="str">
        <x:v>West Midlands Police - Facilities</x:v>
      </x:c>
      <x:c r="I1318" t="n">
        <x:v>8.75</x:v>
      </x:c>
      <x:c r="J1318" t="str">
        <x:v>Worked</x:v>
      </x:c>
      <x:c r="K1318" t="str">
        <x:v>Worked: 1 record(s) | Branch: Birmingham | Role: Operative Porter | Jobs: 390743G | Customers: West Midlands Police - Facilities | Hours: 8.8</x:v>
      </x:c>
      <x:c r="L1318" t="str">
        <x:v>Include</x:v>
      </x:c>
    </x:row>
    <x:row r="1319">
      <x:c r="A1319" t="str">
        <x:v>Shayne Luckman|2026-07-16</x:v>
      </x:c>
      <x:c r="B1319" s="888" t="n">
        <x:v>46219</x:v>
      </x:c>
      <x:c r="C1319" t="str">
        <x:v>Shayne Luckman</x:v>
      </x:c>
      <x:c r="D1319" t="str">
        <x:v>Permanent</x:v>
      </x:c>
      <x:c r="E1319" t="str">
        <x:v>Birmingham</x:v>
      </x:c>
      <x:c r="F1319" t="str">
        <x:v>Operative Porter</x:v>
      </x:c>
      <x:c r="G1319" t="str">
        <x:v>400345C</x:v>
      </x:c>
      <x:c r="H1319" t="str">
        <x:v>West Midlands Police</x:v>
      </x:c>
      <x:c r="I1319" t="n">
        <x:v>8.5</x:v>
      </x:c>
      <x:c r="J1319" t="str">
        <x:v>Worked</x:v>
      </x:c>
      <x:c r="K1319" t="str">
        <x:v>Worked: 1 record(s) | Branch: Birmingham | Role: Operative Porter | Jobs: 400345C | Customers: West Midlands Police | Hours: 8.5</x:v>
      </x:c>
      <x:c r="L1319" t="str">
        <x:v>Include</x:v>
      </x:c>
    </x:row>
    <x:row r="1320">
      <x:c r="A1320" t="str">
        <x:v>Ste Smith|2026-07-02</x:v>
      </x:c>
      <x:c r="B1320" s="888" t="n">
        <x:v>46205</x:v>
      </x:c>
      <x:c r="C1320" t="str">
        <x:v>Ste Smith</x:v>
      </x:c>
      <x:c r="D1320" t="str">
        <x:v>Permanent</x:v>
      </x:c>
      <x:c r="E1320" t="str">
        <x:v>Birmingham, Manchester</x:v>
      </x:c>
      <x:c r="F1320" t="str">
        <x:v>Operative Porter</x:v>
      </x:c>
      <x:c r="G1320" t="str">
        <x:v>401369, 398317F</x:v>
      </x:c>
      <x:c r="H1320" t="str">
        <x:v>Canal &amp; River Trust; Restore Harrow Green</x:v>
      </x:c>
      <x:c r="I1320" t="n">
        <x:v>11.5</x:v>
      </x:c>
      <x:c r="J1320" t="str">
        <x:v>Worked — 2 records</x:v>
      </x:c>
      <x:c r="K1320" t="str">
        <x:v>Worked: 2 record(s) | Branch: Birmingham, Manchester | Role: Operative Porter | Jobs: 401369, 398317F | Customers: Canal &amp; River Trust; Restore Harrow Green | Hours: 11.5</x:v>
      </x:c>
      <x:c r="L1320" t="str">
        <x:v>Include</x:v>
      </x:c>
    </x:row>
    <x:row r="1321">
      <x:c r="A1321" t="str">
        <x:v>Ste Smith|2026-07-03</x:v>
      </x:c>
      <x:c r="B1321" s="888" t="n">
        <x:v>46206</x:v>
      </x:c>
      <x:c r="C1321" t="str">
        <x:v>Ste Smith</x:v>
      </x:c>
      <x:c r="D1321" t="str">
        <x:v>Permanent</x:v>
      </x:c>
      <x:c r="E1321" t="str">
        <x:v>Birmingham, Manchester</x:v>
      </x:c>
      <x:c r="F1321" t="str">
        <x:v>Operative Porter</x:v>
      </x:c>
      <x:c r="G1321" t="str">
        <x:v>401369, 402960</x:v>
      </x:c>
      <x:c r="H1321" t="str">
        <x:v>Canal &amp; River Trust; CBRE/NCC Services Ltd</x:v>
      </x:c>
      <x:c r="I1321" t="n">
        <x:v>5</x:v>
      </x:c>
      <x:c r="J1321" t="str">
        <x:v>Worked — 2 records</x:v>
      </x:c>
      <x:c r="K1321" t="str">
        <x:v>Worked: 2 record(s) | Branch: Birmingham, Manchester | Role: Operative Porter | Jobs: 401369, 402960 | Customers: Canal &amp; River Trust; CBRE/NCC Services Ltd | Hours: 5.0</x:v>
      </x:c>
      <x:c r="L1321" t="str">
        <x:v>Include</x:v>
      </x:c>
    </x:row>
    <x:row r="1322">
      <x:c r="A1322" t="str">
        <x:v>Ste Smith|2026-07-07</x:v>
      </x:c>
      <x:c r="B1322" s="888" t="n">
        <x:v>46210</x:v>
      </x:c>
      <x:c r="C1322" t="str">
        <x:v>Ste Smith</x:v>
      </x:c>
      <x:c r="D1322" t="str">
        <x:v>Permanent</x:v>
      </x:c>
      <x:c r="E1322" t="str">
        <x:v>Leeds, Manchester</x:v>
      </x:c>
      <x:c r="F1322" t="str">
        <x:v>Operative Porter</x:v>
      </x:c>
      <x:c r="G1322" t="str">
        <x:v>402775, 398317F</x:v>
      </x:c>
      <x:c r="H1322" t="str">
        <x:v>Kirklees Council - Sibonisine Ncube; Restore Harrow Green</x:v>
      </x:c>
      <x:c r="I1322" t="n">
        <x:v>8</x:v>
      </x:c>
      <x:c r="J1322" t="str">
        <x:v>Worked — 2 records</x:v>
      </x:c>
      <x:c r="K1322" t="str">
        <x:v>Worked: 2 record(s) | Branch: Leeds, Manchester | Role: Operative Porter | Jobs: 402775, 398317F | Customers: Kirklees Council - Sibonisine Ncube; Restore Harrow Green | Hours: 8.0</x:v>
      </x:c>
      <x:c r="L1322" t="str">
        <x:v>Include</x:v>
      </x:c>
    </x:row>
    <x:row r="1323">
      <x:c r="A1323" t="str">
        <x:v>Ste Smith|2026-07-08</x:v>
      </x:c>
      <x:c r="B1323" s="888" t="n">
        <x:v>46211</x:v>
      </x:c>
      <x:c r="C1323" t="str">
        <x:v>Ste Smith</x:v>
      </x:c>
      <x:c r="D1323" t="str">
        <x:v>Permanent</x:v>
      </x:c>
      <x:c r="E1323" t="str">
        <x:v>Manchester</x:v>
      </x:c>
      <x:c r="F1323" t="str">
        <x:v>Operative Porter</x:v>
      </x:c>
      <x:c r="G1323" t="str">
        <x:v>397251</x:v>
      </x:c>
      <x:c r="H1323" t="str">
        <x:v>Lancaster University (Leadership Centre)</x:v>
      </x:c>
      <x:c r="I1323" t="n">
        <x:v>8.5</x:v>
      </x:c>
      <x:c r="J1323" t="str">
        <x:v>Worked</x:v>
      </x:c>
      <x:c r="K1323" t="str">
        <x:v>Worked: 1 record(s) | Branch: Manchester | Role: Operative Porter | Jobs: 397251 | Customers: Lancaster University (Leadership Centre) | Hours: 8.5</x:v>
      </x:c>
      <x:c r="L1323" t="str">
        <x:v>Include</x:v>
      </x:c>
    </x:row>
    <x:row r="1324">
      <x:c r="A1324" t="str">
        <x:v>Ste Smith|2026-07-09</x:v>
      </x:c>
      <x:c r="B1324" s="888" t="n">
        <x:v>46212</x:v>
      </x:c>
      <x:c r="C1324" t="str">
        <x:v>Ste Smith</x:v>
      </x:c>
      <x:c r="D1324" t="str">
        <x:v>Permanent</x:v>
      </x:c>
      <x:c r="E1324" t="str">
        <x:v>Manchester</x:v>
      </x:c>
      <x:c r="F1324" t="str">
        <x:v>Operative Porter</x:v>
      </x:c>
      <x:c r="G1324" t="str">
        <x:v>403371</x:v>
      </x:c>
      <x:c r="H1324" t="str">
        <x:v>CTVC Ltd</x:v>
      </x:c>
      <x:c r="I1324" t="n">
        <x:v>6.5</x:v>
      </x:c>
      <x:c r="J1324" t="str">
        <x:v>Worked</x:v>
      </x:c>
      <x:c r="K1324" t="str">
        <x:v>Worked: 1 record(s) | Branch: Manchester | Role: Operative Porter | Jobs: 403371 | Customers: CTVC Ltd | Hours: 6.5</x:v>
      </x:c>
      <x:c r="L1324" t="str">
        <x:v>Include</x:v>
      </x:c>
    </x:row>
    <x:row r="1325">
      <x:c r="A1325" t="str">
        <x:v>Ste Smith|2026-07-14</x:v>
      </x:c>
      <x:c r="B1325" s="888" t="n">
        <x:v>46217</x:v>
      </x:c>
      <x:c r="C1325" t="str">
        <x:v>Ste Smith</x:v>
      </x:c>
      <x:c r="D1325" t="str">
        <x:v>Permanent</x:v>
      </x:c>
      <x:c r="E1325" t="str">
        <x:v>Cambridge</x:v>
      </x:c>
      <x:c r="F1325" t="str">
        <x:v>Operative Porter</x:v>
      </x:c>
      <x:c r="G1325" t="str">
        <x:v>403004D</x:v>
      </x:c>
      <x:c r="H1325" t="str">
        <x:v>Avantor (MANCHESTER  JULY  2026 )</x:v>
      </x:c>
      <x:c r="I1325" t="n">
        <x:v>9.5</x:v>
      </x:c>
      <x:c r="J1325" t="str">
        <x:v>Worked</x:v>
      </x:c>
      <x:c r="K1325" t="str">
        <x:v>Worked: 1 record(s) | Branch: Cambridge | Role: Operative Porter | Jobs: 403004D | Customers: Avantor (MANCHESTER  JULY  2026 ) | Hours: 9.5</x:v>
      </x:c>
      <x:c r="L1325" t="str">
        <x:v>Include</x:v>
      </x:c>
    </x:row>
    <x:row r="1326">
      <x:c r="A1326" t="str">
        <x:v>Ste Smith|2026-07-15</x:v>
      </x:c>
      <x:c r="B1326" s="888" t="n">
        <x:v>46218</x:v>
      </x:c>
      <x:c r="C1326" t="str">
        <x:v>Ste Smith</x:v>
      </x:c>
      <x:c r="D1326" t="str">
        <x:v>Permanent</x:v>
      </x:c>
      <x:c r="E1326" t="str">
        <x:v>Leeds</x:v>
      </x:c>
      <x:c r="F1326" t="str">
        <x:v>Operative Porter</x:v>
      </x:c>
      <x:c r="G1326" t="str">
        <x:v>398549</x:v>
      </x:c>
      <x:c r="H1326" t="str">
        <x:v>Wakefield Council - Upton Primary School</x:v>
      </x:c>
      <x:c r="I1326" t="n">
        <x:v>8.5</x:v>
      </x:c>
      <x:c r="J1326" t="str">
        <x:v>Worked</x:v>
      </x:c>
      <x:c r="K1326" t="str">
        <x:v>Worked: 1 record(s) | Branch: Leeds | Role: Operative Porter | Jobs: 398549 | Customers: Wakefield Council - Upton Primary School | Hours: 8.5</x:v>
      </x:c>
      <x:c r="L1326" t="str">
        <x:v>Include</x:v>
      </x:c>
    </x:row>
    <x:row r="1327">
      <x:c r="A1327" t="str">
        <x:v>Ste Smith|2026-07-16</x:v>
      </x:c>
      <x:c r="B1327" s="888" t="n">
        <x:v>46219</x:v>
      </x:c>
      <x:c r="C1327" t="str">
        <x:v>Ste Smith</x:v>
      </x:c>
      <x:c r="D1327" t="str">
        <x:v>Permanent</x:v>
      </x:c>
      <x:c r="E1327" t="str">
        <x:v>Leeds, Manchester</x:v>
      </x:c>
      <x:c r="F1327" t="str">
        <x:v>Operative Porter</x:v>
      </x:c>
      <x:c r="G1327" t="str">
        <x:v>398317F, 398549</x:v>
      </x:c>
      <x:c r="H1327" t="str">
        <x:v>Restore Harrow Green; Wakefield Council - Upton Primary School</x:v>
      </x:c>
      <x:c r="I1327" t="n">
        <x:v>16.5</x:v>
      </x:c>
      <x:c r="J1327" t="str">
        <x:v>Worked — 2 records</x:v>
      </x:c>
      <x:c r="K1327" t="str">
        <x:v>Worked: 2 record(s) | Branch: Leeds, Manchester | Role: Operative Porter | Jobs: 398317F, 398549 | Customers: Restore Harrow Green; Wakefield Council - Upton Primary School | Hours: 16.5</x:v>
      </x:c>
      <x:c r="L1327" t="str">
        <x:v>Include</x:v>
      </x:c>
    </x:row>
    <x:row r="1328">
      <x:c r="A1328" t="str">
        <x:v>Stephen Scott|2026-07-03</x:v>
      </x:c>
      <x:c r="B1328" s="888" t="n">
        <x:v>46206</x:v>
      </x:c>
      <x:c r="C1328" t="str">
        <x:v>Stephen Scott</x:v>
      </x:c>
      <x:c r="D1328" t="str">
        <x:v>Permanent</x:v>
      </x:c>
      <x:c r="E1328" t="str">
        <x:v>Thurrock</x:v>
      </x:c>
      <x:c r="F1328" t="str">
        <x:v>Operative Skilled</x:v>
      </x:c>
      <x:c r="G1328" t="str">
        <x:v>399438</x:v>
      </x:c>
      <x:c r="H1328" t="str">
        <x:v>Harrow Green Thurrock M/W use only</x:v>
      </x:c>
      <x:c r="I1328" t="n">
        <x:v>7</x:v>
      </x:c>
      <x:c r="J1328" t="str">
        <x:v>Worked</x:v>
      </x:c>
      <x:c r="K1328" t="str">
        <x:v>Worked: 1 record(s) | Branch: Thurrock | Role: Operative Skilled | Jobs: 399438 | Customers: Harrow Green Thurrock M/W use only | Hours: 7.0</x:v>
      </x:c>
      <x:c r="L1328" t="str">
        <x:v>Include</x:v>
      </x:c>
    </x:row>
    <x:row r="1329">
      <x:c r="A1329" t="str">
        <x:v>Stephen Scott|2026-07-04</x:v>
      </x:c>
      <x:c r="B1329" s="888" t="n">
        <x:v>46207</x:v>
      </x:c>
      <x:c r="C1329" t="str">
        <x:v>Stephen Scott</x:v>
      </x:c>
      <x:c r="D1329" t="str">
        <x:v>Permanent</x:v>
      </x:c>
      <x:c r="E1329" t="str">
        <x:v>Thurrock</x:v>
      </x:c>
      <x:c r="F1329" t="str">
        <x:v>Operative Skilled</x:v>
      </x:c>
      <x:c r="G1329" t="str">
        <x:v>399438</x:v>
      </x:c>
      <x:c r="H1329" t="str">
        <x:v>Harrow Green Thurrock M/W use only</x:v>
      </x:c>
      <x:c r="I1329" t="n">
        <x:v>7</x:v>
      </x:c>
      <x:c r="J1329" t="str">
        <x:v>Worked</x:v>
      </x:c>
      <x:c r="K1329" t="str">
        <x:v>Worked: 1 record(s) | Branch: Thurrock | Role: Operative Skilled | Jobs: 399438 | Customers: Harrow Green Thurrock M/W use only | Hours: 7.0</x:v>
      </x:c>
      <x:c r="L1329" t="str">
        <x:v>Include</x:v>
      </x:c>
    </x:row>
    <x:row r="1330">
      <x:c r="A1330" t="str">
        <x:v>Stephen Scott|2026-07-06</x:v>
      </x:c>
      <x:c r="B1330" s="888" t="n">
        <x:v>46209</x:v>
      </x:c>
      <x:c r="C1330" t="str">
        <x:v>Stephen Scott</x:v>
      </x:c>
      <x:c r="D1330" t="str">
        <x:v>Permanent</x:v>
      </x:c>
      <x:c r="E1330" t="str">
        <x:v>Thurrock</x:v>
      </x:c>
      <x:c r="F1330" t="str">
        <x:v>Operative Skilled</x:v>
      </x:c>
      <x:c r="G1330" t="str">
        <x:v>399438</x:v>
      </x:c>
      <x:c r="H1330" t="str">
        <x:v>Harrow Green Thurrock M/W use only</x:v>
      </x:c>
      <x:c r="I1330" t="n">
        <x:v>7</x:v>
      </x:c>
      <x:c r="J1330" t="str">
        <x:v>Worked</x:v>
      </x:c>
      <x:c r="K1330" t="str">
        <x:v>Worked: 1 record(s) | Branch: Thurrock | Role: Operative Skilled | Jobs: 399438 | Customers: Harrow Green Thurrock M/W use only | Hours: 7.0</x:v>
      </x:c>
      <x:c r="L1330" t="str">
        <x:v>Include</x:v>
      </x:c>
    </x:row>
    <x:row r="1331">
      <x:c r="A1331" t="str">
        <x:v>Stephen Scott|2026-07-10</x:v>
      </x:c>
      <x:c r="B1331" s="888" t="n">
        <x:v>46213</x:v>
      </x:c>
      <x:c r="C1331" t="str">
        <x:v>Stephen Scott</x:v>
      </x:c>
      <x:c r="D1331" t="str">
        <x:v>Permanent</x:v>
      </x:c>
      <x:c r="E1331" t="str">
        <x:v>Thurrock</x:v>
      </x:c>
      <x:c r="F1331" t="str">
        <x:v>Operative Skilled</x:v>
      </x:c>
      <x:c r="G1331" t="str">
        <x:v>399438</x:v>
      </x:c>
      <x:c r="H1331" t="str">
        <x:v>Harrow Green Thurrock M/W use only</x:v>
      </x:c>
      <x:c r="I1331" t="n">
        <x:v>9</x:v>
      </x:c>
      <x:c r="J1331" t="str">
        <x:v>Worked</x:v>
      </x:c>
      <x:c r="K1331" t="str">
        <x:v>Worked: 1 record(s) | Branch: Thurrock | Role: Operative Skilled | Jobs: 399438 | Customers: Harrow Green Thurrock M/W use only | Hours: 9.0</x:v>
      </x:c>
      <x:c r="L1331" t="str">
        <x:v>Include</x:v>
      </x:c>
    </x:row>
    <x:row r="1332">
      <x:c r="A1332" t="str">
        <x:v>Stephen Scott|2026-07-11</x:v>
      </x:c>
      <x:c r="B1332" s="888" t="n">
        <x:v>46214</x:v>
      </x:c>
      <x:c r="C1332" t="str">
        <x:v>Stephen Scott</x:v>
      </x:c>
      <x:c r="D1332" t="str">
        <x:v>Permanent</x:v>
      </x:c>
      <x:c r="E1332" t="str">
        <x:v>Thurrock</x:v>
      </x:c>
      <x:c r="F1332" t="str">
        <x:v>Operative Skilled</x:v>
      </x:c>
      <x:c r="G1332" t="str">
        <x:v>399438</x:v>
      </x:c>
      <x:c r="H1332" t="str">
        <x:v>Harrow Green Thurrock M/W use only</x:v>
      </x:c>
      <x:c r="I1332" t="n">
        <x:v>7</x:v>
      </x:c>
      <x:c r="J1332" t="str">
        <x:v>Worked</x:v>
      </x:c>
      <x:c r="K1332" t="str">
        <x:v>Worked: 1 record(s) | Branch: Thurrock | Role: Operative Skilled | Jobs: 399438 | Customers: Harrow Green Thurrock M/W use only | Hours: 7.0</x:v>
      </x:c>
      <x:c r="L1332" t="str">
        <x:v>Include</x:v>
      </x:c>
    </x:row>
    <x:row r="1333">
      <x:c r="A1333" t="str">
        <x:v>Stephen Scott|2026-07-13</x:v>
      </x:c>
      <x:c r="B1333" s="888" t="n">
        <x:v>46216</x:v>
      </x:c>
      <x:c r="C1333" t="str">
        <x:v>Stephen Scott</x:v>
      </x:c>
      <x:c r="D1333" t="str">
        <x:v>Permanent</x:v>
      </x:c>
      <x:c r="E1333" t="str">
        <x:v>Thurrock</x:v>
      </x:c>
      <x:c r="F1333" t="str">
        <x:v>Operative Skilled</x:v>
      </x:c>
      <x:c r="G1333" t="str">
        <x:v>399438</x:v>
      </x:c>
      <x:c r="H1333" t="str">
        <x:v>Harrow Green Thurrock M/W use only</x:v>
      </x:c>
      <x:c r="I1333" t="n">
        <x:v>7</x:v>
      </x:c>
      <x:c r="J1333" t="str">
        <x:v>Worked</x:v>
      </x:c>
      <x:c r="K1333" t="str">
        <x:v>Worked: 1 record(s) | Branch: Thurrock | Role: Operative Skilled | Jobs: 399438 | Customers: Harrow Green Thurrock M/W use only | Hours: 7.0</x:v>
      </x:c>
      <x:c r="L1333" t="str">
        <x:v>Include</x:v>
      </x:c>
    </x:row>
    <x:row r="1334">
      <x:c r="A1334" t="str">
        <x:v>Steven Baughan|2026-07-01</x:v>
      </x:c>
      <x:c r="B1334" s="888" t="n">
        <x:v>46204</x:v>
      </x:c>
      <x:c r="C1334" t="str">
        <x:v>Steven Baughan</x:v>
      </x:c>
      <x:c r="D1334" t="str">
        <x:v>Permanent</x:v>
      </x:c>
      <x:c r="E1334" t="str">
        <x:v>Birmingham</x:v>
      </x:c>
      <x:c r="F1334" t="str">
        <x:v>Operative Porter</x:v>
      </x:c>
      <x:c r="G1334" t="str">
        <x:v>390743G</x:v>
      </x:c>
      <x:c r="H1334" t="str">
        <x:v>West Midlands Police - Facilities</x:v>
      </x:c>
      <x:c r="I1334" t="n">
        <x:v>9</x:v>
      </x:c>
      <x:c r="J1334" t="str">
        <x:v>Worked</x:v>
      </x:c>
      <x:c r="K1334" t="str">
        <x:v>Worked: 1 record(s) | Branch: Birmingham | Role: Operative Porter | Jobs: 390743G | Customers: West Midlands Police - Facilities | Hours: 9.0</x:v>
      </x:c>
      <x:c r="L1334" t="str">
        <x:v>Include</x:v>
      </x:c>
    </x:row>
    <x:row r="1335">
      <x:c r="A1335" t="str">
        <x:v>Steven Baughan|2026-07-02</x:v>
      </x:c>
      <x:c r="B1335" s="888" t="n">
        <x:v>46205</x:v>
      </x:c>
      <x:c r="C1335" t="str">
        <x:v>Steven Baughan</x:v>
      </x:c>
      <x:c r="D1335" t="str">
        <x:v>Permanent</x:v>
      </x:c>
      <x:c r="E1335" t="str">
        <x:v>Birmingham</x:v>
      </x:c>
      <x:c r="F1335" t="str">
        <x:v>Operative Porter</x:v>
      </x:c>
      <x:c r="G1335" t="str">
        <x:v>403214</x:v>
      </x:c>
      <x:c r="H1335" t="str">
        <x:v>West Midlands Police</x:v>
      </x:c>
      <x:c r="I1335" t="n">
        <x:v>9</x:v>
      </x:c>
      <x:c r="J1335" t="str">
        <x:v>Worked</x:v>
      </x:c>
      <x:c r="K1335" t="str">
        <x:v>Worked: 1 record(s) | Branch: Birmingham | Role: Operative Porter | Jobs: 403214 | Customers: West Midlands Police | Hours: 9.0</x:v>
      </x:c>
      <x:c r="L1335" t="str">
        <x:v>Include</x:v>
      </x:c>
    </x:row>
    <x:row r="1336">
      <x:c r="A1336" t="str">
        <x:v>Steven Baughan|2026-07-03</x:v>
      </x:c>
      <x:c r="B1336" s="888" t="n">
        <x:v>46206</x:v>
      </x:c>
      <x:c r="C1336" t="str">
        <x:v>Steven Baughan</x:v>
      </x:c>
      <x:c r="D1336" t="str">
        <x:v>Permanent</x:v>
      </x:c>
      <x:c r="E1336" t="str">
        <x:v>Birmingham</x:v>
      </x:c>
      <x:c r="F1336" t="str">
        <x:v>Operative Porter</x:v>
      </x:c>
      <x:c r="G1336" t="str">
        <x:v>403133</x:v>
      </x:c>
      <x:c r="H1336" t="str">
        <x:v>THE MULBERRY BUSH ORGANISATION LTD</x:v>
      </x:c>
      <x:c r="I1336" t="n">
        <x:v>9</x:v>
      </x:c>
      <x:c r="J1336" t="str">
        <x:v>Worked</x:v>
      </x:c>
      <x:c r="K1336" t="str">
        <x:v>Worked: 1 record(s) | Branch: Birmingham | Role: Operative Porter | Jobs: 403133 | Customers: THE MULBERRY BUSH ORGANISATION LTD | Hours: 9.0</x:v>
      </x:c>
      <x:c r="L1336" t="str">
        <x:v>Include</x:v>
      </x:c>
    </x:row>
    <x:row r="1337">
      <x:c r="A1337" t="str">
        <x:v>Steven Baughan|2026-07-06</x:v>
      </x:c>
      <x:c r="B1337" s="888" t="n">
        <x:v>46209</x:v>
      </x:c>
      <x:c r="C1337" t="str">
        <x:v>Steven Baughan</x:v>
      </x:c>
      <x:c r="D1337" t="str">
        <x:v>Permanent</x:v>
      </x:c>
      <x:c r="E1337" t="str">
        <x:v>Birmingham</x:v>
      </x:c>
      <x:c r="F1337" t="str">
        <x:v>Operative Porter</x:v>
      </x:c>
      <x:c r="G1337" t="str">
        <x:v>390743G</x:v>
      </x:c>
      <x:c r="H1337" t="str">
        <x:v>West Midlands Police - Facilities</x:v>
      </x:c>
      <x:c r="I1337" t="n">
        <x:v>9.25</x:v>
      </x:c>
      <x:c r="J1337" t="str">
        <x:v>Worked</x:v>
      </x:c>
      <x:c r="K1337" t="str">
        <x:v>Worked: 1 record(s) | Branch: Birmingham | Role: Operative Porter | Jobs: 390743G | Customers: West Midlands Police - Facilities | Hours: 9.2</x:v>
      </x:c>
      <x:c r="L1337" t="str">
        <x:v>Include</x:v>
      </x:c>
    </x:row>
    <x:row r="1338">
      <x:c r="A1338" t="str">
        <x:v>Steven Baughan|2026-07-07</x:v>
      </x:c>
      <x:c r="B1338" s="888" t="n">
        <x:v>46210</x:v>
      </x:c>
      <x:c r="C1338" t="str">
        <x:v>Steven Baughan</x:v>
      </x:c>
      <x:c r="D1338" t="str">
        <x:v>Permanent</x:v>
      </x:c>
      <x:c r="E1338" t="str">
        <x:v>Birmingham</x:v>
      </x:c>
      <x:c r="F1338" t="str">
        <x:v>Operative Porter</x:v>
      </x:c>
      <x:c r="G1338" t="str">
        <x:v>403133</x:v>
      </x:c>
      <x:c r="H1338" t="str">
        <x:v>THE MULBERRY BUSH ORGANISATION LTD</x:v>
      </x:c>
      <x:c r="I1338" t="n">
        <x:v>8.5</x:v>
      </x:c>
      <x:c r="J1338" t="str">
        <x:v>Worked</x:v>
      </x:c>
      <x:c r="K1338" t="str">
        <x:v>Worked: 1 record(s) | Branch: Birmingham | Role: Operative Porter | Jobs: 403133 | Customers: THE MULBERRY BUSH ORGANISATION LTD | Hours: 8.5</x:v>
      </x:c>
      <x:c r="L1338" t="str">
        <x:v>Include</x:v>
      </x:c>
    </x:row>
    <x:row r="1339">
      <x:c r="A1339" t="str">
        <x:v>Steven Baughan|2026-07-08</x:v>
      </x:c>
      <x:c r="B1339" s="888" t="n">
        <x:v>46211</x:v>
      </x:c>
      <x:c r="C1339" t="str">
        <x:v>Steven Baughan</x:v>
      </x:c>
      <x:c r="D1339" t="str">
        <x:v>Permanent</x:v>
      </x:c>
      <x:c r="E1339" t="str">
        <x:v>Birmingham</x:v>
      </x:c>
      <x:c r="F1339" t="str">
        <x:v>Operative Porter</x:v>
      </x:c>
      <x:c r="G1339" t="str">
        <x:v>403046</x:v>
      </x:c>
      <x:c r="H1339" t="str">
        <x:v>HSBC - July 2026 Deliveries</x:v>
      </x:c>
      <x:c r="I1339" t="n">
        <x:v>11.5</x:v>
      </x:c>
      <x:c r="J1339" t="str">
        <x:v>Worked</x:v>
      </x:c>
      <x:c r="K1339" t="str">
        <x:v>Worked: 1 record(s) | Branch: Birmingham | Role: Operative Porter | Jobs: 403046 | Customers: HSBC - July 2026 Deliveries | Hours: 11.5</x:v>
      </x:c>
      <x:c r="L1339" t="str">
        <x:v>Include</x:v>
      </x:c>
    </x:row>
    <x:row r="1340">
      <x:c r="A1340" t="str">
        <x:v>Steven Baughan|2026-07-09</x:v>
      </x:c>
      <x:c r="B1340" s="888" t="n">
        <x:v>46212</x:v>
      </x:c>
      <x:c r="C1340" t="str">
        <x:v>Steven Baughan</x:v>
      </x:c>
      <x:c r="D1340" t="str">
        <x:v>Permanent</x:v>
      </x:c>
      <x:c r="E1340" t="str">
        <x:v>Birmingham</x:v>
      </x:c>
      <x:c r="F1340" t="str">
        <x:v>Operative Porter</x:v>
      </x:c>
      <x:c r="G1340" t="str">
        <x:v>403046</x:v>
      </x:c>
      <x:c r="H1340" t="str">
        <x:v>HSBC - July 2026 Deliveries</x:v>
      </x:c>
      <x:c r="I1340" t="n">
        <x:v>6.5</x:v>
      </x:c>
      <x:c r="J1340" t="str">
        <x:v>Worked</x:v>
      </x:c>
      <x:c r="K1340" t="str">
        <x:v>Worked: 1 record(s) | Branch: Birmingham | Role: Operative Porter | Jobs: 403046 | Customers: HSBC - July 2026 Deliveries | Hours: 6.5</x:v>
      </x:c>
      <x:c r="L1340" t="str">
        <x:v>Include</x:v>
      </x:c>
    </x:row>
    <x:row r="1341">
      <x:c r="A1341" t="str">
        <x:v>Steven Baughan|2026-07-10</x:v>
      </x:c>
      <x:c r="B1341" s="888" t="n">
        <x:v>46213</x:v>
      </x:c>
      <x:c r="C1341" t="str">
        <x:v>Steven Baughan</x:v>
      </x:c>
      <x:c r="D1341" t="str">
        <x:v>Permanent</x:v>
      </x:c>
      <x:c r="E1341" t="str">
        <x:v>Birmingham</x:v>
      </x:c>
      <x:c r="F1341" t="str">
        <x:v>Operative Porter</x:v>
      </x:c>
      <x:c r="G1341" t="str">
        <x:v>403110, 402684</x:v>
      </x:c>
      <x:c r="H1341" t="str">
        <x:v>City of Birmingham School; Midland Heart</x:v>
      </x:c>
      <x:c r="I1341" t="n">
        <x:v>5.5</x:v>
      </x:c>
      <x:c r="J1341" t="str">
        <x:v>Worked — 2 records</x:v>
      </x:c>
      <x:c r="K1341" t="str">
        <x:v>Worked: 2 record(s) | Branch: Birmingham | Role: Operative Porter | Jobs: 403110, 402684 | Customers: City of Birmingham School; Midland Heart | Hours: 5.5</x:v>
      </x:c>
      <x:c r="L1341" t="str">
        <x:v>Include</x:v>
      </x:c>
    </x:row>
    <x:row r="1342">
      <x:c r="A1342" t="str">
        <x:v>Steven Baughan|2026-07-13</x:v>
      </x:c>
      <x:c r="B1342" s="888" t="n">
        <x:v>46216</x:v>
      </x:c>
      <x:c r="C1342" t="str">
        <x:v>Steven Baughan</x:v>
      </x:c>
      <x:c r="D1342" t="str">
        <x:v>Permanent</x:v>
      </x:c>
      <x:c r="E1342" t="str">
        <x:v>Birmingham</x:v>
      </x:c>
      <x:c r="F1342" t="str">
        <x:v>Operative Porter</x:v>
      </x:c>
      <x:c r="G1342" t="str">
        <x:v>401198</x:v>
      </x:c>
      <x:c r="H1342" t="str">
        <x:v>The Open University</x:v>
      </x:c>
      <x:c r="I1342" t="n">
        <x:v>6.5</x:v>
      </x:c>
      <x:c r="J1342" t="str">
        <x:v>Worked</x:v>
      </x:c>
      <x:c r="K1342" t="str">
        <x:v>Worked: 1 record(s) | Branch: Birmingham | Role: Operative Porter | Jobs: 401198 | Customers: The Open University | Hours: 6.5</x:v>
      </x:c>
      <x:c r="L1342" t="str">
        <x:v>Include</x:v>
      </x:c>
    </x:row>
    <x:row r="1343">
      <x:c r="A1343" t="str">
        <x:v>Steven Baughan|2026-07-14</x:v>
      </x:c>
      <x:c r="B1343" s="888" t="n">
        <x:v>46217</x:v>
      </x:c>
      <x:c r="C1343" t="str">
        <x:v>Steven Baughan</x:v>
      </x:c>
      <x:c r="D1343" t="str">
        <x:v>Permanent</x:v>
      </x:c>
      <x:c r="E1343" t="str">
        <x:v>Birmingham</x:v>
      </x:c>
      <x:c r="F1343" t="str">
        <x:v>Operative Porter</x:v>
      </x:c>
      <x:c r="G1343" t="str">
        <x:v>401198</x:v>
      </x:c>
      <x:c r="H1343" t="str">
        <x:v>The Open University</x:v>
      </x:c>
      <x:c r="I1343" t="n">
        <x:v>8.5</x:v>
      </x:c>
      <x:c r="J1343" t="str">
        <x:v>Worked</x:v>
      </x:c>
      <x:c r="K1343" t="str">
        <x:v>Worked: 1 record(s) | Branch: Birmingham | Role: Operative Porter | Jobs: 401198 | Customers: The Open University | Hours: 8.5</x:v>
      </x:c>
      <x:c r="L1343" t="str">
        <x:v>Include</x:v>
      </x:c>
    </x:row>
    <x:row r="1344">
      <x:c r="A1344" t="str">
        <x:v>Steven Baughan|2026-07-16</x:v>
      </x:c>
      <x:c r="B1344" s="888" t="n">
        <x:v>46219</x:v>
      </x:c>
      <x:c r="C1344" t="str">
        <x:v>Steven Baughan</x:v>
      </x:c>
      <x:c r="D1344" t="str">
        <x:v>Permanent</x:v>
      </x:c>
      <x:c r="E1344" t="str">
        <x:v>Birmingham</x:v>
      </x:c>
      <x:c r="F1344" t="str">
        <x:v>Operative Porter</x:v>
      </x:c>
      <x:c r="G1344" t="str">
        <x:v>403046</x:v>
      </x:c>
      <x:c r="H1344" t="str">
        <x:v>HSBC - July 2026 Deliveries</x:v>
      </x:c>
      <x:c r="I1344" t="n">
        <x:v>9</x:v>
      </x:c>
      <x:c r="J1344" t="str">
        <x:v>Worked</x:v>
      </x:c>
      <x:c r="K1344" t="str">
        <x:v>Worked: 1 record(s) | Branch: Birmingham | Role: Operative Porter | Jobs: 403046 | Customers: HSBC - July 2026 Deliveries | Hours: 9.0</x:v>
      </x:c>
      <x:c r="L1344" t="str">
        <x:v>Include</x:v>
      </x:c>
    </x:row>
    <x:row r="1345">
      <x:c r="A1345" t="str">
        <x:v>Steven Childs|2026-07-01</x:v>
      </x:c>
      <x:c r="B1345" s="888" t="n">
        <x:v>46204</x:v>
      </x:c>
      <x:c r="C1345" t="str">
        <x:v>Steven Childs</x:v>
      </x:c>
      <x:c r="D1345" t="str">
        <x:v>Permanent</x:v>
      </x:c>
      <x:c r="E1345" t="str">
        <x:v>Manchester</x:v>
      </x:c>
      <x:c r="F1345" t="str">
        <x:v>Operative Driver</x:v>
      </x:c>
      <x:c r="G1345" t="str">
        <x:v>397251</x:v>
      </x:c>
      <x:c r="H1345" t="str">
        <x:v>Lancaster University (Leadership Centre)</x:v>
      </x:c>
      <x:c r="I1345" t="n">
        <x:v>7</x:v>
      </x:c>
      <x:c r="J1345" t="str">
        <x:v>Worked</x:v>
      </x:c>
      <x:c r="K1345" t="str">
        <x:v>Worked: 1 record(s) | Branch: Manchester | Role: Operative Driver | Jobs: 397251 | Customers: Lancaster University (Leadership Centre) | Hours: 7.0</x:v>
      </x:c>
      <x:c r="L1345" t="str">
        <x:v>Include</x:v>
      </x:c>
    </x:row>
    <x:row r="1346">
      <x:c r="A1346" t="str">
        <x:v>Steven Childs|2026-07-02</x:v>
      </x:c>
      <x:c r="B1346" s="888" t="n">
        <x:v>46205</x:v>
      </x:c>
      <x:c r="C1346" t="str">
        <x:v>Steven Childs</x:v>
      </x:c>
      <x:c r="D1346" t="str">
        <x:v>Permanent</x:v>
      </x:c>
      <x:c r="E1346" t="str">
        <x:v>Birmingham</x:v>
      </x:c>
      <x:c r="F1346" t="str">
        <x:v>Operative Driver</x:v>
      </x:c>
      <x:c r="G1346" t="str">
        <x:v>401369, 396008</x:v>
      </x:c>
      <x:c r="H1346" t="str">
        <x:v>Canal &amp; River Trust; HSBC - Branch Audits (1)</x:v>
      </x:c>
      <x:c r="I1346" t="n">
        <x:v>12.5</x:v>
      </x:c>
      <x:c r="J1346" t="str">
        <x:v>Worked — 2 records</x:v>
      </x:c>
      <x:c r="K1346" t="str">
        <x:v>Worked: 2 record(s) | Branch: Birmingham | Role: Operative Driver | Jobs: 401369, 396008 | Customers: Canal &amp; River Trust; HSBC - Branch Audits (1) | Hours: 12.5</x:v>
      </x:c>
      <x:c r="L1346" t="str">
        <x:v>Include</x:v>
      </x:c>
    </x:row>
    <x:row r="1347">
      <x:c r="A1347" t="str">
        <x:v>Steven Childs|2026-07-03</x:v>
      </x:c>
      <x:c r="B1347" s="888" t="n">
        <x:v>46206</x:v>
      </x:c>
      <x:c r="C1347" t="str">
        <x:v>Steven Childs</x:v>
      </x:c>
      <x:c r="D1347" t="str">
        <x:v>Permanent</x:v>
      </x:c>
      <x:c r="E1347" t="str">
        <x:v>Birmingham, Manchester</x:v>
      </x:c>
      <x:c r="F1347" t="str">
        <x:v>Operative Driver</x:v>
      </x:c>
      <x:c r="G1347" t="str">
        <x:v>401369, 402960</x:v>
      </x:c>
      <x:c r="H1347" t="str">
        <x:v>Canal &amp; River Trust; CBRE/NCC Services Ltd</x:v>
      </x:c>
      <x:c r="I1347" t="n">
        <x:v>5</x:v>
      </x:c>
      <x:c r="J1347" t="str">
        <x:v>Worked — 2 records</x:v>
      </x:c>
      <x:c r="K1347" t="str">
        <x:v>Worked: 2 record(s) | Branch: Birmingham, Manchester | Role: Operative Driver | Jobs: 401369, 402960 | Customers: Canal &amp; River Trust; CBRE/NCC Services Ltd | Hours: 5.0</x:v>
      </x:c>
      <x:c r="L1347" t="str">
        <x:v>Include</x:v>
      </x:c>
    </x:row>
    <x:row r="1348">
      <x:c r="A1348" t="str">
        <x:v>Steven Childs|2026-07-06</x:v>
      </x:c>
      <x:c r="B1348" s="888" t="n">
        <x:v>46209</x:v>
      </x:c>
      <x:c r="C1348" t="str">
        <x:v>Steven Childs</x:v>
      </x:c>
      <x:c r="D1348" t="str">
        <x:v>Permanent</x:v>
      </x:c>
      <x:c r="E1348" t="str">
        <x:v>Manchester</x:v>
      </x:c>
      <x:c r="F1348" t="str">
        <x:v>Operative Driver</x:v>
      </x:c>
      <x:c r="G1348" t="str">
        <x:v>398317E</x:v>
      </x:c>
      <x:c r="H1348" t="str">
        <x:v>Restore Harrow Green</x:v>
      </x:c>
      <x:c r="I1348" t="n">
        <x:v>9</x:v>
      </x:c>
      <x:c r="J1348" t="str">
        <x:v>Worked</x:v>
      </x:c>
      <x:c r="K1348" t="str">
        <x:v>Worked: 1 record(s) | Branch: Manchester | Role: Operative Driver | Jobs: 398317E | Customers: Restore Harrow Green | Hours: 9.0</x:v>
      </x:c>
      <x:c r="L1348" t="str">
        <x:v>Include</x:v>
      </x:c>
    </x:row>
    <x:row r="1349">
      <x:c r="A1349" t="str">
        <x:v>Steven Childs|2026-07-07</x:v>
      </x:c>
      <x:c r="B1349" s="888" t="n">
        <x:v>46210</x:v>
      </x:c>
      <x:c r="C1349" t="str">
        <x:v>Steven Childs</x:v>
      </x:c>
      <x:c r="D1349" t="str">
        <x:v>Permanent</x:v>
      </x:c>
      <x:c r="E1349" t="str">
        <x:v>Leeds, Manchester</x:v>
      </x:c>
      <x:c r="F1349" t="str">
        <x:v>Operative Driver</x:v>
      </x:c>
      <x:c r="G1349" t="str">
        <x:v>402775, 398317F</x:v>
      </x:c>
      <x:c r="H1349" t="str">
        <x:v>Kirklees Council - Sibonisine Ncube; Restore Harrow Green</x:v>
      </x:c>
      <x:c r="I1349" t="n">
        <x:v>8</x:v>
      </x:c>
      <x:c r="J1349" t="str">
        <x:v>Worked — 2 records</x:v>
      </x:c>
      <x:c r="K1349" t="str">
        <x:v>Worked: 2 record(s) | Branch: Leeds, Manchester | Role: Operative Driver | Jobs: 402775, 398317F | Customers: Kirklees Council - Sibonisine Ncube; Restore Harrow Green | Hours: 8.0</x:v>
      </x:c>
      <x:c r="L1349" t="str">
        <x:v>Include</x:v>
      </x:c>
    </x:row>
    <x:row r="1350">
      <x:c r="A1350" t="str">
        <x:v>Steven Childs|2026-07-08</x:v>
      </x:c>
      <x:c r="B1350" s="888" t="n">
        <x:v>46211</x:v>
      </x:c>
      <x:c r="C1350" t="str">
        <x:v>Steven Childs</x:v>
      </x:c>
      <x:c r="D1350" t="str">
        <x:v>Permanent</x:v>
      </x:c>
      <x:c r="E1350" t="str">
        <x:v>Manchester</x:v>
      </x:c>
      <x:c r="F1350" t="str">
        <x:v>Operative Driver</x:v>
      </x:c>
      <x:c r="G1350" t="str">
        <x:v>397251</x:v>
      </x:c>
      <x:c r="H1350" t="str">
        <x:v>Lancaster University (Leadership Centre)</x:v>
      </x:c>
      <x:c r="I1350" t="n">
        <x:v>8.5</x:v>
      </x:c>
      <x:c r="J1350" t="str">
        <x:v>Worked</x:v>
      </x:c>
      <x:c r="K1350" t="str">
        <x:v>Worked: 1 record(s) | Branch: Manchester | Role: Operative Driver | Jobs: 397251 | Customers: Lancaster University (Leadership Centre) | Hours: 8.5</x:v>
      </x:c>
      <x:c r="L1350" t="str">
        <x:v>Include</x:v>
      </x:c>
    </x:row>
    <x:row r="1351">
      <x:c r="A1351" t="str">
        <x:v>Steven Childs|2026-07-09</x:v>
      </x:c>
      <x:c r="B1351" s="888" t="n">
        <x:v>46212</x:v>
      </x:c>
      <x:c r="C1351" t="str">
        <x:v>Steven Childs</x:v>
      </x:c>
      <x:c r="D1351" t="str">
        <x:v>Permanent</x:v>
      </x:c>
      <x:c r="E1351" t="str">
        <x:v>Manchester</x:v>
      </x:c>
      <x:c r="F1351" t="str">
        <x:v>Operative Driver</x:v>
      </x:c>
      <x:c r="G1351" t="str">
        <x:v>403295, 403107</x:v>
      </x:c>
      <x:c r="H1351" t="str">
        <x:v>CGI IT UK LTD.; Manchester Metropolitan University</x:v>
      </x:c>
      <x:c r="I1351" t="n">
        <x:v>31</x:v>
      </x:c>
      <x:c r="J1351" t="str">
        <x:v>Worked — 2 records</x:v>
      </x:c>
      <x:c r="K1351" t="str">
        <x:v>Worked: 2 record(s) | Branch: Manchester | Role: Operative Driver | Jobs: 403295, 403107 | Customers: CGI IT UK LTD.; Manchester Metropolitan University | Hours: 31.0</x:v>
      </x:c>
      <x:c r="L1351" t="str">
        <x:v>Include</x:v>
      </x:c>
    </x:row>
    <x:row r="1352">
      <x:c r="A1352" t="str">
        <x:v>Steven Childs|2026-07-10</x:v>
      </x:c>
      <x:c r="B1352" s="888" t="n">
        <x:v>46213</x:v>
      </x:c>
      <x:c r="C1352" t="str">
        <x:v>Steven Childs</x:v>
      </x:c>
      <x:c r="D1352" t="str">
        <x:v>Permanent</x:v>
      </x:c>
      <x:c r="E1352" t="str">
        <x:v>Birmingham, Manchester</x:v>
      </x:c>
      <x:c r="F1352" t="str">
        <x:v>Operative Driver</x:v>
      </x:c>
      <x:c r="G1352" t="str">
        <x:v>401369, 398317F</x:v>
      </x:c>
      <x:c r="H1352" t="str">
        <x:v>Canal &amp; River Trust; Restore Harrow Green</x:v>
      </x:c>
      <x:c r="I1352" t="n">
        <x:v>10.5</x:v>
      </x:c>
      <x:c r="J1352" t="str">
        <x:v>Worked — 2 records</x:v>
      </x:c>
      <x:c r="K1352" t="str">
        <x:v>Worked: 2 record(s) | Branch: Birmingham, Manchester | Role: Operative Driver | Jobs: 401369, 398317F | Customers: Canal &amp; River Trust; Restore Harrow Green | Hours: 10.5</x:v>
      </x:c>
      <x:c r="L1352" t="str">
        <x:v>Include</x:v>
      </x:c>
    </x:row>
    <x:row r="1353">
      <x:c r="A1353" t="str">
        <x:v>Steven Childs|2026-07-13</x:v>
      </x:c>
      <x:c r="B1353" s="888" t="n">
        <x:v>46216</x:v>
      </x:c>
      <x:c r="C1353" t="str">
        <x:v>Steven Childs</x:v>
      </x:c>
      <x:c r="D1353" t="str">
        <x:v>Permanent</x:v>
      </x:c>
      <x:c r="E1353" t="str">
        <x:v>Manchester</x:v>
      </x:c>
      <x:c r="F1353" t="str">
        <x:v>Operative Driver</x:v>
      </x:c>
      <x:c r="G1353" t="str">
        <x:v>403229</x:v>
      </x:c>
      <x:c r="H1353" t="str">
        <x:v>NHS SBS - Clatterbridge Hospital</x:v>
      </x:c>
      <x:c r="I1353" t="n">
        <x:v>1.25</x:v>
      </x:c>
      <x:c r="J1353" t="str">
        <x:v>Worked</x:v>
      </x:c>
      <x:c r="K1353" t="str">
        <x:v>Worked: 1 record(s) | Branch: Manchester | Role: Operative Driver | Jobs: 403229 | Customers: NHS SBS - Clatterbridge Hospital | Hours: 1.2</x:v>
      </x:c>
      <x:c r="L1353" t="str">
        <x:v>Include</x:v>
      </x:c>
    </x:row>
    <x:row r="1354">
      <x:c r="A1354" t="str">
        <x:v>Steven Childs|2026-07-14</x:v>
      </x:c>
      <x:c r="B1354" s="888" t="n">
        <x:v>46217</x:v>
      </x:c>
      <x:c r="C1354" t="str">
        <x:v>Steven Childs</x:v>
      </x:c>
      <x:c r="D1354" t="str">
        <x:v>Permanent</x:v>
      </x:c>
      <x:c r="E1354" t="str">
        <x:v>Manchester</x:v>
      </x:c>
      <x:c r="F1354" t="str">
        <x:v>Operative Driver</x:v>
      </x:c>
      <x:c r="G1354" t="str">
        <x:v>403103, 403229</x:v>
      </x:c>
      <x:c r="H1354" t="str">
        <x:v>Cheshire Fire; NHS SBS - Clatterbridge Hospital</x:v>
      </x:c>
      <x:c r="I1354" t="n">
        <x:v>9.5</x:v>
      </x:c>
      <x:c r="J1354" t="str">
        <x:v>Worked — 2 records</x:v>
      </x:c>
      <x:c r="K1354" t="str">
        <x:v>Worked: 2 record(s) | Branch: Manchester | Role: Operative Driver | Jobs: 403103, 403229 | Customers: Cheshire Fire; NHS SBS - Clatterbridge Hospital | Hours: 9.5</x:v>
      </x:c>
      <x:c r="L1354" t="str">
        <x:v>Include</x:v>
      </x:c>
    </x:row>
    <x:row r="1355">
      <x:c r="A1355" t="str">
        <x:v>Steven Childs|2026-07-15</x:v>
      </x:c>
      <x:c r="B1355" s="888" t="n">
        <x:v>46218</x:v>
      </x:c>
      <x:c r="C1355" t="str">
        <x:v>Steven Childs</x:v>
      </x:c>
      <x:c r="D1355" t="str">
        <x:v>Permanent</x:v>
      </x:c>
      <x:c r="E1355" t="str">
        <x:v>Manchester</x:v>
      </x:c>
      <x:c r="F1355" t="str">
        <x:v>Operative Driver</x:v>
      </x:c>
      <x:c r="G1355" t="str">
        <x:v>403242, 403229</x:v>
      </x:c>
      <x:c r="H1355" t="str">
        <x:v>MOJ (Sodexo) SR:61036; NHS SBS - Clatterbridge Hospital</x:v>
      </x:c>
      <x:c r="I1355" t="n">
        <x:v>9.92</x:v>
      </x:c>
      <x:c r="J1355" t="str">
        <x:v>Worked — 2 records</x:v>
      </x:c>
      <x:c r="K1355" t="str">
        <x:v>Worked: 2 record(s) | Branch: Manchester | Role: Operative Driver | Jobs: 403242, 403229 | Customers: MOJ (Sodexo) SR:61036; NHS SBS - Clatterbridge Hospital | Hours: 9.9</x:v>
      </x:c>
      <x:c r="L1355" t="str">
        <x:v>Include</x:v>
      </x:c>
    </x:row>
    <x:row r="1356">
      <x:c r="A1356" t="str">
        <x:v>Steven Childs|2026-07-16</x:v>
      </x:c>
      <x:c r="B1356" s="888" t="n">
        <x:v>46219</x:v>
      </x:c>
      <x:c r="C1356" t="str">
        <x:v>Steven Childs</x:v>
      </x:c>
      <x:c r="D1356" t="str">
        <x:v>Permanent</x:v>
      </x:c>
      <x:c r="E1356" t="str">
        <x:v>Manchester</x:v>
      </x:c>
      <x:c r="F1356" t="str">
        <x:v>Operative Driver</x:v>
      </x:c>
      <x:c r="G1356" t="str">
        <x:v>398317F</x:v>
      </x:c>
      <x:c r="H1356" t="str">
        <x:v>Restore Harrow Green</x:v>
      </x:c>
      <x:c r="I1356" t="n">
        <x:v>7.5</x:v>
      </x:c>
      <x:c r="J1356" t="str">
        <x:v>Worked</x:v>
      </x:c>
      <x:c r="K1356" t="str">
        <x:v>Worked: 1 record(s) | Branch: Manchester | Role: Operative Driver | Jobs: 398317F | Customers: Restore Harrow Green | Hours: 7.5</x:v>
      </x:c>
      <x:c r="L1356" t="str">
        <x:v>Include</x:v>
      </x:c>
    </x:row>
    <x:row r="1357">
      <x:c r="A1357" t="str">
        <x:v>Steven Currie|2026-07-01</x:v>
      </x:c>
      <x:c r="B1357" s="888" t="n">
        <x:v>46204</x:v>
      </x:c>
      <x:c r="C1357" t="str">
        <x:v>Steven Currie</x:v>
      </x:c>
      <x:c r="D1357" t="str">
        <x:v>Permanent</x:v>
      </x:c>
      <x:c r="E1357" t="str">
        <x:v>Cambridge</x:v>
      </x:c>
      <x:c r="F1357" t="str">
        <x:v>Operative Driver</x:v>
      </x:c>
      <x:c r="G1357" t="str">
        <x:v>403004</x:v>
      </x:c>
      <x:c r="H1357" t="str">
        <x:v>Avantor ( CAMBRIDGE JULY  2026 )</x:v>
      </x:c>
      <x:c r="I1357" t="n">
        <x:v>4</x:v>
      </x:c>
      <x:c r="J1357" t="str">
        <x:v>Worked</x:v>
      </x:c>
      <x:c r="K1357" t="str">
        <x:v>Worked: 1 record(s) | Branch: Cambridge | Role: Operative Driver | Jobs: 403004 | Customers: Avantor ( CAMBRIDGE JULY  2026 ) | Hours: 4.0</x:v>
      </x:c>
      <x:c r="L1357" t="str">
        <x:v>Include</x:v>
      </x:c>
    </x:row>
    <x:row r="1358">
      <x:c r="A1358" t="str">
        <x:v>Steven Currie|2026-07-02</x:v>
      </x:c>
      <x:c r="B1358" s="888" t="n">
        <x:v>46205</x:v>
      </x:c>
      <x:c r="C1358" t="str">
        <x:v>Steven Currie</x:v>
      </x:c>
      <x:c r="D1358" t="str">
        <x:v>Permanent</x:v>
      </x:c>
      <x:c r="E1358" t="str">
        <x:v>Cambridge</x:v>
      </x:c>
      <x:c r="F1358" t="str">
        <x:v>Operative Driver</x:v>
      </x:c>
      <x:c r="G1358" t="str">
        <x:v>402717</x:v>
      </x:c>
      <x:c r="H1358" t="str">
        <x:v>Anglia Ruskin University</x:v>
      </x:c>
      <x:c r="I1358" t="n">
        <x:v>8.5</x:v>
      </x:c>
      <x:c r="J1358" t="str">
        <x:v>Worked</x:v>
      </x:c>
      <x:c r="K1358" t="str">
        <x:v>Worked: 1 record(s) | Branch: Cambridge | Role: Operative Driver | Jobs: 402717 | Customers: Anglia Ruskin University | Hours: 8.5</x:v>
      </x:c>
      <x:c r="L1358" t="str">
        <x:v>Include</x:v>
      </x:c>
    </x:row>
    <x:row r="1359">
      <x:c r="A1359" t="str">
        <x:v>Steven Currie|2026-07-03</x:v>
      </x:c>
      <x:c r="B1359" s="888" t="n">
        <x:v>46206</x:v>
      </x:c>
      <x:c r="C1359" t="str">
        <x:v>Steven Currie</x:v>
      </x:c>
      <x:c r="D1359" t="str">
        <x:v>Permanent</x:v>
      </x:c>
      <x:c r="E1359" t="str">
        <x:v>Cambridge</x:v>
      </x:c>
      <x:c r="F1359" t="str">
        <x:v>Operative Porter</x:v>
      </x:c>
      <x:c r="G1359" t="str">
        <x:v>403073</x:v>
      </x:c>
      <x:c r="H1359" t="str">
        <x:v>Anglia Ruskin University</x:v>
      </x:c>
      <x:c r="I1359" t="n">
        <x:v>8.5</x:v>
      </x:c>
      <x:c r="J1359" t="str">
        <x:v>Worked</x:v>
      </x:c>
      <x:c r="K1359" t="str">
        <x:v>Worked: 1 record(s) | Branch: Cambridge | Role: Operative Porter | Jobs: 403073 | Customers: Anglia Ruskin University | Hours: 8.5</x:v>
      </x:c>
      <x:c r="L1359" t="str">
        <x:v>Include</x:v>
      </x:c>
    </x:row>
    <x:row r="1360">
      <x:c r="A1360" t="str">
        <x:v>Steven Currie|2026-07-06</x:v>
      </x:c>
      <x:c r="B1360" s="888" t="n">
        <x:v>46209</x:v>
      </x:c>
      <x:c r="C1360" t="str">
        <x:v>Steven Currie</x:v>
      </x:c>
      <x:c r="D1360" t="str">
        <x:v>Permanent</x:v>
      </x:c>
      <x:c r="E1360" t="str">
        <x:v>Cambridge</x:v>
      </x:c>
      <x:c r="F1360" t="str">
        <x:v>Operative Driver</x:v>
      </x:c>
      <x:c r="G1360" t="str">
        <x:v>402791</x:v>
      </x:c>
      <x:c r="H1360" t="str">
        <x:v>Anglia Ruskin University</x:v>
      </x:c>
      <x:c r="I1360" t="n">
        <x:v>3.5</x:v>
      </x:c>
      <x:c r="J1360" t="str">
        <x:v>Worked</x:v>
      </x:c>
      <x:c r="K1360" t="str">
        <x:v>Worked: 1 record(s) | Branch: Cambridge | Role: Operative Driver | Jobs: 402791 | Customers: Anglia Ruskin University | Hours: 3.5</x:v>
      </x:c>
      <x:c r="L1360" t="str">
        <x:v>Include</x:v>
      </x:c>
    </x:row>
    <x:row r="1361">
      <x:c r="A1361" t="str">
        <x:v>Steven Currie|2026-07-07</x:v>
      </x:c>
      <x:c r="B1361" s="888" t="n">
        <x:v>46210</x:v>
      </x:c>
      <x:c r="C1361" t="str">
        <x:v>Steven Currie</x:v>
      </x:c>
      <x:c r="D1361" t="str">
        <x:v>Permanent</x:v>
      </x:c>
      <x:c r="E1361" t="str">
        <x:v>Cambridge, Oxford</x:v>
      </x:c>
      <x:c r="F1361" t="str">
        <x:v>Operative Porter</x:v>
      </x:c>
      <x:c r="G1361" t="str">
        <x:v>403316, 389934</x:v>
      </x:c>
      <x:c r="H1361" t="str">
        <x:v>Harrow Green Cambridge M/W use only; Lubricants UK Ltd</x:v>
      </x:c>
      <x:c r="I1361" t="n">
        <x:v>18</x:v>
      </x:c>
      <x:c r="J1361" t="str">
        <x:v>Worked — 2 records</x:v>
      </x:c>
      <x:c r="K1361" t="str">
        <x:v>Worked: 2 record(s) | Branch: Cambridge, Oxford | Role: Operative Porter | Jobs: 403316, 389934 | Customers: Harrow Green Cambridge M/W use only; Lubricants UK Ltd | Hours: 18.0</x:v>
      </x:c>
      <x:c r="L1361" t="str">
        <x:v>Include</x:v>
      </x:c>
    </x:row>
    <x:row r="1362">
      <x:c r="A1362" t="str">
        <x:v>Steven Currie|2026-07-08</x:v>
      </x:c>
      <x:c r="B1362" s="888" t="n">
        <x:v>46211</x:v>
      </x:c>
      <x:c r="C1362" t="str">
        <x:v>Steven Currie</x:v>
      </x:c>
      <x:c r="D1362" t="str">
        <x:v>Permanent</x:v>
      </x:c>
      <x:c r="E1362" t="str">
        <x:v>Oxford</x:v>
      </x:c>
      <x:c r="F1362" t="str">
        <x:v>Operative Porter</x:v>
      </x:c>
      <x:c r="G1362" t="str">
        <x:v>401554</x:v>
      </x:c>
      <x:c r="H1362" t="str">
        <x:v>CPM/Omnicom</x:v>
      </x:c>
      <x:c r="I1362" t="n">
        <x:v>7</x:v>
      </x:c>
      <x:c r="J1362" t="str">
        <x:v>Worked</x:v>
      </x:c>
      <x:c r="K1362" t="str">
        <x:v>Worked: 1 record(s) | Branch: Oxford | Role: Operative Porter | Jobs: 401554 | Customers: CPM/Omnicom | Hours: 7.0</x:v>
      </x:c>
      <x:c r="L1362" t="str">
        <x:v>Include</x:v>
      </x:c>
    </x:row>
    <x:row r="1363">
      <x:c r="A1363" t="str">
        <x:v>Steven Currie|2026-07-14</x:v>
      </x:c>
      <x:c r="B1363" s="888" t="n">
        <x:v>46217</x:v>
      </x:c>
      <x:c r="C1363" t="str">
        <x:v>Steven Currie</x:v>
      </x:c>
      <x:c r="D1363" t="str">
        <x:v>Permanent</x:v>
      </x:c>
      <x:c r="E1363" t="str">
        <x:v>Cambridge</x:v>
      </x:c>
      <x:c r="F1363" t="str">
        <x:v>Operative Driver</x:v>
      </x:c>
      <x:c r="G1363" t="str">
        <x:v>400580</x:v>
      </x:c>
      <x:c r="H1363" t="str">
        <x:v>ALPHATECH (UNI CAMBS)</x:v>
      </x:c>
      <x:c r="I1363" t="n">
        <x:v>8</x:v>
      </x:c>
      <x:c r="J1363" t="str">
        <x:v>Worked</x:v>
      </x:c>
      <x:c r="K1363" t="str">
        <x:v>Worked: 1 record(s) | Branch: Cambridge | Role: Operative Driver | Jobs: 400580 | Customers: ALPHATECH (UNI CAMBS) | Hours: 8.0</x:v>
      </x:c>
      <x:c r="L1363" t="str">
        <x:v>Include</x:v>
      </x:c>
    </x:row>
    <x:row r="1364">
      <x:c r="A1364" t="str">
        <x:v>Steven Currie|2026-07-16</x:v>
      </x:c>
      <x:c r="B1364" s="888" t="n">
        <x:v>46219</x:v>
      </x:c>
      <x:c r="C1364" t="str">
        <x:v>Steven Currie</x:v>
      </x:c>
      <x:c r="D1364" t="str">
        <x:v>Permanent</x:v>
      </x:c>
      <x:c r="E1364" t="str">
        <x:v>Cambridge</x:v>
      </x:c>
      <x:c r="F1364" t="str">
        <x:v>Operative Porter</x:v>
      </x:c>
      <x:c r="G1364" t="str">
        <x:v>403165</x:v>
      </x:c>
      <x:c r="H1364" t="str">
        <x:v>Axlab Ltd/The Shrewsbury &amp; Telford Hospital NHS Trust</x:v>
      </x:c>
      <x:c r="I1364" t="n">
        <x:v>11</x:v>
      </x:c>
      <x:c r="J1364" t="str">
        <x:v>Worked</x:v>
      </x:c>
      <x:c r="K1364" t="str">
        <x:v>Worked: 1 record(s) | Branch: Cambridge | Role: Operative Porter | Jobs: 403165 | Customers: Axlab Ltd/The Shrewsbury &amp; Telford Hospital NHS Trust | Hours: 11.0</x:v>
      </x:c>
      <x:c r="L1364" t="str">
        <x:v>Include</x:v>
      </x:c>
    </x:row>
    <x:row r="1365">
      <x:c r="A1365" t="str">
        <x:v>T Abdullaev|2026-07-01</x:v>
      </x:c>
      <x:c r="B1365" s="888" t="n">
        <x:v>46204</x:v>
      </x:c>
      <x:c r="C1365" t="str">
        <x:v>T Abdullaev</x:v>
      </x:c>
      <x:c r="D1365" t="str">
        <x:v>Permanent</x:v>
      </x:c>
      <x:c r="E1365" t="str">
        <x:v>Thurrock</x:v>
      </x:c>
      <x:c r="F1365" t="str">
        <x:v>Operative Skilled</x:v>
      </x:c>
      <x:c r="G1365" t="str">
        <x:v>401494</x:v>
      </x:c>
      <x:c r="H1365" t="str">
        <x:v>Susquehanna International Group (SIG)</x:v>
      </x:c>
      <x:c r="I1365" t="n">
        <x:v>9</x:v>
      </x:c>
      <x:c r="J1365" t="str">
        <x:v>Worked</x:v>
      </x:c>
      <x:c r="K1365" t="str">
        <x:v>Worked: 1 record(s) | Branch: Thurrock | Role: Operative Skilled | Jobs: 401494 | Customers: Susquehanna International Group (SIG) | Hours: 9.0</x:v>
      </x:c>
      <x:c r="L1365" t="str">
        <x:v>Include</x:v>
      </x:c>
    </x:row>
    <x:row r="1366">
      <x:c r="A1366" t="str">
        <x:v>T Abdullaev|2026-07-02</x:v>
      </x:c>
      <x:c r="B1366" s="888" t="n">
        <x:v>46205</x:v>
      </x:c>
      <x:c r="C1366" t="str">
        <x:v>T Abdullaev</x:v>
      </x:c>
      <x:c r="D1366" t="str">
        <x:v>Permanent</x:v>
      </x:c>
      <x:c r="E1366" t="str">
        <x:v>Thurrock</x:v>
      </x:c>
      <x:c r="F1366" t="str">
        <x:v>Operative Skilled</x:v>
      </x:c>
      <x:c r="G1366" t="str">
        <x:v>403143</x:v>
      </x:c>
      <x:c r="H1366" t="str">
        <x:v>Societe Generale</x:v>
      </x:c>
      <x:c r="I1366" t="n">
        <x:v>8</x:v>
      </x:c>
      <x:c r="J1366" t="str">
        <x:v>Worked</x:v>
      </x:c>
      <x:c r="K1366" t="str">
        <x:v>Worked: 1 record(s) | Branch: Thurrock | Role: Operative Skilled | Jobs: 403143 | Customers: Societe Generale | Hours: 8.0</x:v>
      </x:c>
      <x:c r="L1366" t="str">
        <x:v>Include</x:v>
      </x:c>
    </x:row>
    <x:row r="1367">
      <x:c r="A1367" t="str">
        <x:v>T Abdullaev|2026-07-03</x:v>
      </x:c>
      <x:c r="B1367" s="888" t="n">
        <x:v>46206</x:v>
      </x:c>
      <x:c r="C1367" t="str">
        <x:v>T Abdullaev</x:v>
      </x:c>
      <x:c r="D1367" t="str">
        <x:v>Permanent</x:v>
      </x:c>
      <x:c r="E1367" t="str">
        <x:v>Thurrock</x:v>
      </x:c>
      <x:c r="F1367" t="str">
        <x:v>Operative Porter</x:v>
      </x:c>
      <x:c r="G1367" t="str">
        <x:v>403160</x:v>
      </x:c>
      <x:c r="H1367" t="str">
        <x:v>BNP Paribas Limited</x:v>
      </x:c>
      <x:c r="I1367" t="n">
        <x:v>10</x:v>
      </x:c>
      <x:c r="J1367" t="str">
        <x:v>Worked</x:v>
      </x:c>
      <x:c r="K1367" t="str">
        <x:v>Worked: 1 record(s) | Branch: Thurrock | Role: Operative Porter | Jobs: 403160 | Customers: BNP Paribas Limited | Hours: 10.0</x:v>
      </x:c>
      <x:c r="L1367" t="str">
        <x:v>Include</x:v>
      </x:c>
    </x:row>
    <x:row r="1368">
      <x:c r="A1368" t="str">
        <x:v>T Abdullaev|2026-07-04</x:v>
      </x:c>
      <x:c r="B1368" s="888" t="n">
        <x:v>46207</x:v>
      </x:c>
      <x:c r="C1368" t="str">
        <x:v>T Abdullaev</x:v>
      </x:c>
      <x:c r="D1368" t="str">
        <x:v>Permanent</x:v>
      </x:c>
      <x:c r="E1368" t="str">
        <x:v>Thurrock</x:v>
      </x:c>
      <x:c r="F1368" t="str">
        <x:v>Operative Porter</x:v>
      </x:c>
      <x:c r="G1368" t="str">
        <x:v>403160</x:v>
      </x:c>
      <x:c r="H1368" t="str">
        <x:v>BNP Paribas Limited</x:v>
      </x:c>
      <x:c r="I1368" t="n">
        <x:v>10.5</x:v>
      </x:c>
      <x:c r="J1368" t="str">
        <x:v>Worked</x:v>
      </x:c>
      <x:c r="K1368" t="str">
        <x:v>Worked: 1 record(s) | Branch: Thurrock | Role: Operative Porter | Jobs: 403160 | Customers: BNP Paribas Limited | Hours: 10.5</x:v>
      </x:c>
      <x:c r="L1368" t="str">
        <x:v>Include</x:v>
      </x:c>
    </x:row>
    <x:row r="1369">
      <x:c r="A1369" t="str">
        <x:v>T Abdullaev|2026-07-05</x:v>
      </x:c>
      <x:c r="B1369" s="888" t="n">
        <x:v>46208</x:v>
      </x:c>
      <x:c r="C1369" t="str">
        <x:v>T Abdullaev</x:v>
      </x:c>
      <x:c r="D1369" t="str">
        <x:v>Permanent</x:v>
      </x:c>
      <x:c r="E1369" t="str">
        <x:v>Thurrock</x:v>
      </x:c>
      <x:c r="F1369" t="str">
        <x:v>Operative Porter</x:v>
      </x:c>
      <x:c r="G1369" t="str">
        <x:v>403160</x:v>
      </x:c>
      <x:c r="H1369" t="str">
        <x:v>BNP Paribas Limited</x:v>
      </x:c>
      <x:c r="I1369" t="n">
        <x:v>10.5</x:v>
      </x:c>
      <x:c r="J1369" t="str">
        <x:v>Worked</x:v>
      </x:c>
      <x:c r="K1369" t="str">
        <x:v>Worked: 1 record(s) | Branch: Thurrock | Role: Operative Porter | Jobs: 403160 | Customers: BNP Paribas Limited | Hours: 10.5</x:v>
      </x:c>
      <x:c r="L1369" t="str">
        <x:v>Include</x:v>
      </x:c>
    </x:row>
    <x:row r="1370">
      <x:c r="A1370" t="str">
        <x:v>T Abdullaev|2026-07-06</x:v>
      </x:c>
      <x:c r="B1370" s="888" t="n">
        <x:v>46209</x:v>
      </x:c>
      <x:c r="C1370" t="str">
        <x:v>T Abdullaev</x:v>
      </x:c>
      <x:c r="D1370" t="str">
        <x:v>Permanent</x:v>
      </x:c>
      <x:c r="E1370" t="str">
        <x:v>Thurrock</x:v>
      </x:c>
      <x:c r="F1370" t="str">
        <x:v>Operative Skilled</x:v>
      </x:c>
      <x:c r="G1370" t="str">
        <x:v>402982</x:v>
      </x:c>
      <x:c r="H1370" t="str">
        <x:v>Smith/Ms Cerita</x:v>
      </x:c>
      <x:c r="I1370" t="n">
        <x:v>9</x:v>
      </x:c>
      <x:c r="J1370" t="str">
        <x:v>Worked</x:v>
      </x:c>
      <x:c r="K1370" t="str">
        <x:v>Worked: 1 record(s) | Branch: Thurrock | Role: Operative Skilled | Jobs: 402982 | Customers: Smith/Ms Cerita | Hours: 9.0</x:v>
      </x:c>
      <x:c r="L1370" t="str">
        <x:v>Include</x:v>
      </x:c>
    </x:row>
    <x:row r="1371">
      <x:c r="A1371" t="str">
        <x:v>T Abdullaev|2026-07-07</x:v>
      </x:c>
      <x:c r="B1371" s="888" t="n">
        <x:v>46210</x:v>
      </x:c>
      <x:c r="C1371" t="str">
        <x:v>T Abdullaev</x:v>
      </x:c>
      <x:c r="D1371" t="str">
        <x:v>Permanent</x:v>
      </x:c>
      <x:c r="E1371" t="str">
        <x:v>Thurrock</x:v>
      </x:c>
      <x:c r="F1371" t="str">
        <x:v>Operative Skilled</x:v>
      </x:c>
      <x:c r="G1371" t="str">
        <x:v>402982</x:v>
      </x:c>
      <x:c r="H1371" t="str">
        <x:v>Smith/Ms Cerita</x:v>
      </x:c>
      <x:c r="I1371" t="n">
        <x:v>7</x:v>
      </x:c>
      <x:c r="J1371" t="str">
        <x:v>Worked</x:v>
      </x:c>
      <x:c r="K1371" t="str">
        <x:v>Worked: 1 record(s) | Branch: Thurrock | Role: Operative Skilled | Jobs: 402982 | Customers: Smith/Ms Cerita | Hours: 7.0</x:v>
      </x:c>
      <x:c r="L1371" t="str">
        <x:v>Include</x:v>
      </x:c>
    </x:row>
    <x:row r="1372">
      <x:c r="A1372" t="str">
        <x:v>T Abdullaev|2026-07-08</x:v>
      </x:c>
      <x:c r="B1372" s="888" t="n">
        <x:v>46211</x:v>
      </x:c>
      <x:c r="C1372" t="str">
        <x:v>T Abdullaev</x:v>
      </x:c>
      <x:c r="D1372" t="str">
        <x:v>Permanent</x:v>
      </x:c>
      <x:c r="E1372" t="str">
        <x:v>Thurrock</x:v>
      </x:c>
      <x:c r="F1372" t="str">
        <x:v>Operative Skilled</x:v>
      </x:c>
      <x:c r="G1372" t="str">
        <x:v>403219</x:v>
      </x:c>
      <x:c r="H1372" t="str">
        <x:v>Jurado/Slendy</x:v>
      </x:c>
      <x:c r="I1372" t="n">
        <x:v>8</x:v>
      </x:c>
      <x:c r="J1372" t="str">
        <x:v>Worked</x:v>
      </x:c>
      <x:c r="K1372" t="str">
        <x:v>Worked: 1 record(s) | Branch: Thurrock | Role: Operative Skilled | Jobs: 403219 | Customers: Jurado/Slendy | Hours: 8.0</x:v>
      </x:c>
      <x:c r="L1372" t="str">
        <x:v>Include</x:v>
      </x:c>
    </x:row>
    <x:row r="1373">
      <x:c r="A1373" t="str">
        <x:v>T Abdullaev|2026-07-09</x:v>
      </x:c>
      <x:c r="B1373" s="888" t="n">
        <x:v>46212</x:v>
      </x:c>
      <x:c r="C1373" t="str">
        <x:v>T Abdullaev</x:v>
      </x:c>
      <x:c r="D1373" t="str">
        <x:v>Permanent</x:v>
      </x:c>
      <x:c r="E1373" t="str">
        <x:v>Thurrock</x:v>
      </x:c>
      <x:c r="F1373" t="str">
        <x:v>Operative Skilled</x:v>
      </x:c>
      <x:c r="G1373" t="str">
        <x:v>403311</x:v>
      </x:c>
      <x:c r="H1373" t="str">
        <x:v>Haringey Council</x:v>
      </x:c>
      <x:c r="I1373" t="n">
        <x:v>8.25</x:v>
      </x:c>
      <x:c r="J1373" t="str">
        <x:v>Worked</x:v>
      </x:c>
      <x:c r="K1373" t="str">
        <x:v>Worked: 1 record(s) | Branch: Thurrock | Role: Operative Skilled | Jobs: 403311 | Customers: Haringey Council | Hours: 8.2</x:v>
      </x:c>
      <x:c r="L1373" t="str">
        <x:v>Include</x:v>
      </x:c>
    </x:row>
    <x:row r="1374">
      <x:c r="A1374" t="str">
        <x:v>T Abdullaev|2026-07-10</x:v>
      </x:c>
      <x:c r="B1374" s="888" t="n">
        <x:v>46213</x:v>
      </x:c>
      <x:c r="C1374" t="str">
        <x:v>T Abdullaev</x:v>
      </x:c>
      <x:c r="D1374" t="str">
        <x:v>Permanent</x:v>
      </x:c>
      <x:c r="E1374" t="str">
        <x:v>Thurrock</x:v>
      </x:c>
      <x:c r="F1374" t="str">
        <x:v>Operative Skilled</x:v>
      </x:c>
      <x:c r="G1374" t="str">
        <x:v>402467</x:v>
      </x:c>
      <x:c r="H1374" t="str">
        <x:v>Lumor/Mawuena</x:v>
      </x:c>
      <x:c r="I1374" t="n">
        <x:v>8</x:v>
      </x:c>
      <x:c r="J1374" t="str">
        <x:v>Worked</x:v>
      </x:c>
      <x:c r="K1374" t="str">
        <x:v>Worked: 1 record(s) | Branch: Thurrock | Role: Operative Skilled | Jobs: 402467 | Customers: Lumor/Mawuena | Hours: 8.0</x:v>
      </x:c>
      <x:c r="L1374" t="str">
        <x:v>Include</x:v>
      </x:c>
    </x:row>
    <x:row r="1375">
      <x:c r="A1375" t="str">
        <x:v>T Abdullaev|2026-07-11</x:v>
      </x:c>
      <x:c r="B1375" s="888" t="n">
        <x:v>46214</x:v>
      </x:c>
      <x:c r="C1375" t="str">
        <x:v>T Abdullaev</x:v>
      </x:c>
      <x:c r="D1375" t="str">
        <x:v>Permanent</x:v>
      </x:c>
      <x:c r="E1375" t="str">
        <x:v>Thurrock</x:v>
      </x:c>
      <x:c r="F1375" t="str">
        <x:v>Operative Skilled</x:v>
      </x:c>
      <x:c r="G1375" t="str">
        <x:v>403271</x:v>
      </x:c>
      <x:c r="H1375" t="str">
        <x:v>BNP Paribas Limited</x:v>
      </x:c>
      <x:c r="I1375" t="n">
        <x:v>10.5</x:v>
      </x:c>
      <x:c r="J1375" t="str">
        <x:v>Worked</x:v>
      </x:c>
      <x:c r="K1375" t="str">
        <x:v>Worked: 1 record(s) | Branch: Thurrock | Role: Operative Skilled | Jobs: 403271 | Customers: BNP Paribas Limited | Hours: 10.5</x:v>
      </x:c>
      <x:c r="L1375" t="str">
        <x:v>Include</x:v>
      </x:c>
    </x:row>
    <x:row r="1376">
      <x:c r="A1376" t="str">
        <x:v>T Abdullaev|2026-07-12</x:v>
      </x:c>
      <x:c r="B1376" s="888" t="n">
        <x:v>46215</x:v>
      </x:c>
      <x:c r="C1376" t="str">
        <x:v>T Abdullaev</x:v>
      </x:c>
      <x:c r="D1376" t="str">
        <x:v>Permanent</x:v>
      </x:c>
      <x:c r="E1376" t="str">
        <x:v>Thurrock</x:v>
      </x:c>
      <x:c r="F1376" t="str">
        <x:v>Operative Skilled</x:v>
      </x:c>
      <x:c r="G1376" t="str">
        <x:v>403271</x:v>
      </x:c>
      <x:c r="H1376" t="str">
        <x:v>BNP Paribas Limited</x:v>
      </x:c>
      <x:c r="I1376" t="n">
        <x:v>10.5</x:v>
      </x:c>
      <x:c r="J1376" t="str">
        <x:v>Worked</x:v>
      </x:c>
      <x:c r="K1376" t="str">
        <x:v>Worked: 1 record(s) | Branch: Thurrock | Role: Operative Skilled | Jobs: 403271 | Customers: BNP Paribas Limited | Hours: 10.5</x:v>
      </x:c>
      <x:c r="L1376" t="str">
        <x:v>Include</x:v>
      </x:c>
    </x:row>
    <x:row r="1377">
      <x:c r="A1377" t="str">
        <x:v>T Abdullaev|2026-07-13</x:v>
      </x:c>
      <x:c r="B1377" s="888" t="n">
        <x:v>46216</x:v>
      </x:c>
      <x:c r="C1377" t="str">
        <x:v>T Abdullaev</x:v>
      </x:c>
      <x:c r="D1377" t="str">
        <x:v>Permanent</x:v>
      </x:c>
      <x:c r="E1377" t="str">
        <x:v>Thurrock</x:v>
      </x:c>
      <x:c r="F1377" t="str">
        <x:v>Operative Porter</x:v>
      </x:c>
      <x:c r="G1377" t="str">
        <x:v>402575</x:v>
      </x:c>
      <x:c r="H1377" t="str">
        <x:v>Latham &amp; Watkins</x:v>
      </x:c>
      <x:c r="I1377" t="n">
        <x:v>9.5</x:v>
      </x:c>
      <x:c r="J1377" t="str">
        <x:v>Worked</x:v>
      </x:c>
      <x:c r="K1377" t="str">
        <x:v>Worked: 1 record(s) | Branch: Thurrock | Role: Operative Porter | Jobs: 402575 | Customers: Latham &amp; Watkins | Hours: 9.5</x:v>
      </x:c>
      <x:c r="L1377" t="str">
        <x:v>Include</x:v>
      </x:c>
    </x:row>
    <x:row r="1378">
      <x:c r="A1378" t="str">
        <x:v>T Abdullaev|2026-07-16</x:v>
      </x:c>
      <x:c r="B1378" s="888" t="n">
        <x:v>46219</x:v>
      </x:c>
      <x:c r="C1378" t="str">
        <x:v>T Abdullaev</x:v>
      </x:c>
      <x:c r="D1378" t="str">
        <x:v>Permanent</x:v>
      </x:c>
      <x:c r="E1378" t="str">
        <x:v>Thurrock</x:v>
      </x:c>
      <x:c r="F1378" t="str">
        <x:v>Operative Skilled</x:v>
      </x:c>
      <x:c r="G1378" t="str">
        <x:v>403418</x:v>
      </x:c>
      <x:c r="H1378" t="str">
        <x:v>RWE</x:v>
      </x:c>
      <x:c r="I1378" t="n">
        <x:v>8.5</x:v>
      </x:c>
      <x:c r="J1378" t="str">
        <x:v>Worked</x:v>
      </x:c>
      <x:c r="K1378" t="str">
        <x:v>Worked: 1 record(s) | Branch: Thurrock | Role: Operative Skilled | Jobs: 403418 | Customers: RWE | Hours: 8.5</x:v>
      </x:c>
      <x:c r="L1378" t="str">
        <x:v>Include</x:v>
      </x:c>
    </x:row>
    <x:row r="1379">
      <x:c r="A1379" t="str">
        <x:v>T Barry (B)|2026-07-01</x:v>
      </x:c>
      <x:c r="B1379" s="888" t="n">
        <x:v>46204</x:v>
      </x:c>
      <x:c r="C1379" t="str">
        <x:v>T Barry (B)</x:v>
      </x:c>
      <x:c r="D1379" t="str">
        <x:v>Permanent</x:v>
      </x:c>
      <x:c r="E1379" t="str">
        <x:v>Thurrock</x:v>
      </x:c>
      <x:c r="F1379" t="str">
        <x:v>Operative Porter</x:v>
      </x:c>
      <x:c r="G1379" t="str">
        <x:v>400285</x:v>
      </x:c>
      <x:c r="H1379" t="str">
        <x:v>Apple Europe Limited</x:v>
      </x:c>
      <x:c r="I1379" t="n">
        <x:v>10.5</x:v>
      </x:c>
      <x:c r="J1379" t="str">
        <x:v>Worked</x:v>
      </x:c>
      <x:c r="K1379" t="str">
        <x:v>Worked: 1 record(s) | Branch: Thurrock | Role: Operative Porter | Jobs: 400285 | Customers: Apple Europe Limited | Hours: 10.5</x:v>
      </x:c>
      <x:c r="L1379" t="str">
        <x:v>Include</x:v>
      </x:c>
    </x:row>
    <x:row r="1380">
      <x:c r="A1380" t="str">
        <x:v>T Barry (B)|2026-07-02</x:v>
      </x:c>
      <x:c r="B1380" s="888" t="n">
        <x:v>46205</x:v>
      </x:c>
      <x:c r="C1380" t="str">
        <x:v>T Barry (B)</x:v>
      </x:c>
      <x:c r="D1380" t="str">
        <x:v>Permanent</x:v>
      </x:c>
      <x:c r="E1380" t="str">
        <x:v>Thurrock</x:v>
      </x:c>
      <x:c r="F1380" t="str">
        <x:v>Operative Porter</x:v>
      </x:c>
      <x:c r="G1380" t="str">
        <x:v>400285</x:v>
      </x:c>
      <x:c r="H1380" t="str">
        <x:v>Apple Europe Limited</x:v>
      </x:c>
      <x:c r="I1380" t="n">
        <x:v>10.5</x:v>
      </x:c>
      <x:c r="J1380" t="str">
        <x:v>Worked</x:v>
      </x:c>
      <x:c r="K1380" t="str">
        <x:v>Worked: 1 record(s) | Branch: Thurrock | Role: Operative Porter | Jobs: 400285 | Customers: Apple Europe Limited | Hours: 10.5</x:v>
      </x:c>
      <x:c r="L1380" t="str">
        <x:v>Include</x:v>
      </x:c>
    </x:row>
    <x:row r="1381">
      <x:c r="A1381" t="str">
        <x:v>T Barry (B)|2026-07-03</x:v>
      </x:c>
      <x:c r="B1381" s="888" t="n">
        <x:v>46206</x:v>
      </x:c>
      <x:c r="C1381" t="str">
        <x:v>T Barry (B)</x:v>
      </x:c>
      <x:c r="D1381" t="str">
        <x:v>Permanent</x:v>
      </x:c>
      <x:c r="E1381" t="str">
        <x:v>Thurrock</x:v>
      </x:c>
      <x:c r="F1381" t="str">
        <x:v>Operative Porter</x:v>
      </x:c>
      <x:c r="G1381" t="str">
        <x:v>400285</x:v>
      </x:c>
      <x:c r="H1381" t="str">
        <x:v>Apple Europe Limited</x:v>
      </x:c>
      <x:c r="I1381" t="n">
        <x:v>10.5</x:v>
      </x:c>
      <x:c r="J1381" t="str">
        <x:v>Worked</x:v>
      </x:c>
      <x:c r="K1381" t="str">
        <x:v>Worked: 1 record(s) | Branch: Thurrock | Role: Operative Porter | Jobs: 400285 | Customers: Apple Europe Limited | Hours: 10.5</x:v>
      </x:c>
      <x:c r="L1381" t="str">
        <x:v>Include</x:v>
      </x:c>
    </x:row>
    <x:row r="1382">
      <x:c r="A1382" t="str">
        <x:v>T Barry (B)|2026-07-06</x:v>
      </x:c>
      <x:c r="B1382" s="888" t="n">
        <x:v>46209</x:v>
      </x:c>
      <x:c r="C1382" t="str">
        <x:v>T Barry (B)</x:v>
      </x:c>
      <x:c r="D1382" t="str">
        <x:v>Permanent</x:v>
      </x:c>
      <x:c r="E1382" t="str">
        <x:v>Thurrock</x:v>
      </x:c>
      <x:c r="F1382" t="str">
        <x:v>Operative Porter</x:v>
      </x:c>
      <x:c r="G1382" t="str">
        <x:v>400285</x:v>
      </x:c>
      <x:c r="H1382" t="str">
        <x:v>Apple Europe Limited</x:v>
      </x:c>
      <x:c r="I1382" t="n">
        <x:v>10.5</x:v>
      </x:c>
      <x:c r="J1382" t="str">
        <x:v>Worked</x:v>
      </x:c>
      <x:c r="K1382" t="str">
        <x:v>Worked: 1 record(s) | Branch: Thurrock | Role: Operative Porter | Jobs: 400285 | Customers: Apple Europe Limited | Hours: 10.5</x:v>
      </x:c>
      <x:c r="L1382" t="str">
        <x:v>Include</x:v>
      </x:c>
    </x:row>
    <x:row r="1383">
      <x:c r="A1383" t="str">
        <x:v>T Barry (B)|2026-07-07</x:v>
      </x:c>
      <x:c r="B1383" s="888" t="n">
        <x:v>46210</x:v>
      </x:c>
      <x:c r="C1383" t="str">
        <x:v>T Barry (B)</x:v>
      </x:c>
      <x:c r="D1383" t="str">
        <x:v>Permanent</x:v>
      </x:c>
      <x:c r="E1383" t="str">
        <x:v>Thurrock</x:v>
      </x:c>
      <x:c r="F1383" t="str">
        <x:v>Operative Porter</x:v>
      </x:c>
      <x:c r="G1383" t="str">
        <x:v>400285</x:v>
      </x:c>
      <x:c r="H1383" t="str">
        <x:v>Apple Europe Limited</x:v>
      </x:c>
      <x:c r="I1383" t="n">
        <x:v>10.5</x:v>
      </x:c>
      <x:c r="J1383" t="str">
        <x:v>Worked</x:v>
      </x:c>
      <x:c r="K1383" t="str">
        <x:v>Worked: 1 record(s) | Branch: Thurrock | Role: Operative Porter | Jobs: 400285 | Customers: Apple Europe Limited | Hours: 10.5</x:v>
      </x:c>
      <x:c r="L1383" t="str">
        <x:v>Include</x:v>
      </x:c>
    </x:row>
    <x:row r="1384">
      <x:c r="A1384" t="str">
        <x:v>T Barry (B)|2026-07-08</x:v>
      </x:c>
      <x:c r="B1384" s="888" t="n">
        <x:v>46211</x:v>
      </x:c>
      <x:c r="C1384" t="str">
        <x:v>T Barry (B)</x:v>
      </x:c>
      <x:c r="D1384" t="str">
        <x:v>Permanent</x:v>
      </x:c>
      <x:c r="E1384" t="str">
        <x:v>Thurrock</x:v>
      </x:c>
      <x:c r="F1384" t="str">
        <x:v>Operative Porter</x:v>
      </x:c>
      <x:c r="G1384" t="str">
        <x:v>400285</x:v>
      </x:c>
      <x:c r="H1384" t="str">
        <x:v>Apple Europe Limited</x:v>
      </x:c>
      <x:c r="I1384" t="n">
        <x:v>10.5</x:v>
      </x:c>
      <x:c r="J1384" t="str">
        <x:v>Worked</x:v>
      </x:c>
      <x:c r="K1384" t="str">
        <x:v>Worked: 1 record(s) | Branch: Thurrock | Role: Operative Porter | Jobs: 400285 | Customers: Apple Europe Limited | Hours: 10.5</x:v>
      </x:c>
      <x:c r="L1384" t="str">
        <x:v>Include</x:v>
      </x:c>
    </x:row>
    <x:row r="1385">
      <x:c r="A1385" t="str">
        <x:v>T Barry (B)|2026-07-10</x:v>
      </x:c>
      <x:c r="B1385" s="888" t="n">
        <x:v>46213</x:v>
      </x:c>
      <x:c r="C1385" t="str">
        <x:v>T Barry (B)</x:v>
      </x:c>
      <x:c r="D1385" t="str">
        <x:v>Permanent</x:v>
      </x:c>
      <x:c r="E1385" t="str">
        <x:v>Thurrock</x:v>
      </x:c>
      <x:c r="F1385" t="str">
        <x:v>Operative Porter</x:v>
      </x:c>
      <x:c r="G1385" t="str">
        <x:v>400285</x:v>
      </x:c>
      <x:c r="H1385" t="str">
        <x:v>Apple Europe Limited</x:v>
      </x:c>
      <x:c r="I1385" t="n">
        <x:v>10.5</x:v>
      </x:c>
      <x:c r="J1385" t="str">
        <x:v>Worked</x:v>
      </x:c>
      <x:c r="K1385" t="str">
        <x:v>Worked: 1 record(s) | Branch: Thurrock | Role: Operative Porter | Jobs: 400285 | Customers: Apple Europe Limited | Hours: 10.5</x:v>
      </x:c>
      <x:c r="L1385" t="str">
        <x:v>Include</x:v>
      </x:c>
    </x:row>
    <x:row r="1386">
      <x:c r="A1386" t="str">
        <x:v>T Barry (B)|2026-07-13</x:v>
      </x:c>
      <x:c r="B1386" s="888" t="n">
        <x:v>46216</x:v>
      </x:c>
      <x:c r="C1386" t="str">
        <x:v>T Barry (B)</x:v>
      </x:c>
      <x:c r="D1386" t="str">
        <x:v>Permanent</x:v>
      </x:c>
      <x:c r="E1386" t="str">
        <x:v>Thurrock</x:v>
      </x:c>
      <x:c r="F1386" t="str">
        <x:v>Operative Porter</x:v>
      </x:c>
      <x:c r="G1386" t="str">
        <x:v>400285</x:v>
      </x:c>
      <x:c r="H1386" t="str">
        <x:v>Apple Europe Limited</x:v>
      </x:c>
      <x:c r="I1386" t="n">
        <x:v>10.5</x:v>
      </x:c>
      <x:c r="J1386" t="str">
        <x:v>Worked</x:v>
      </x:c>
      <x:c r="K1386" t="str">
        <x:v>Worked: 1 record(s) | Branch: Thurrock | Role: Operative Porter | Jobs: 400285 | Customers: Apple Europe Limited | Hours: 10.5</x:v>
      </x:c>
      <x:c r="L1386" t="str">
        <x:v>Include</x:v>
      </x:c>
    </x:row>
    <x:row r="1387">
      <x:c r="A1387" t="str">
        <x:v>T Barry (B)|2026-07-14</x:v>
      </x:c>
      <x:c r="B1387" s="888" t="n">
        <x:v>46217</x:v>
      </x:c>
      <x:c r="C1387" t="str">
        <x:v>T Barry (B)</x:v>
      </x:c>
      <x:c r="D1387" t="str">
        <x:v>Permanent</x:v>
      </x:c>
      <x:c r="E1387" t="str">
        <x:v>Thurrock</x:v>
      </x:c>
      <x:c r="F1387" t="str">
        <x:v>Operative Porter</x:v>
      </x:c>
      <x:c r="G1387" t="str">
        <x:v>400285</x:v>
      </x:c>
      <x:c r="H1387" t="str">
        <x:v>Apple Europe Limited</x:v>
      </x:c>
      <x:c r="I1387" t="n">
        <x:v>10.5</x:v>
      </x:c>
      <x:c r="J1387" t="str">
        <x:v>Worked</x:v>
      </x:c>
      <x:c r="K1387" t="str">
        <x:v>Worked: 1 record(s) | Branch: Thurrock | Role: Operative Porter | Jobs: 400285 | Customers: Apple Europe Limited | Hours: 10.5</x:v>
      </x:c>
      <x:c r="L1387" t="str">
        <x:v>Include</x:v>
      </x:c>
    </x:row>
    <x:row r="1388">
      <x:c r="A1388" t="str">
        <x:v>T Barry (B)|2026-07-15</x:v>
      </x:c>
      <x:c r="B1388" s="888" t="n">
        <x:v>46218</x:v>
      </x:c>
      <x:c r="C1388" t="str">
        <x:v>T Barry (B)</x:v>
      </x:c>
      <x:c r="D1388" t="str">
        <x:v>Permanent</x:v>
      </x:c>
      <x:c r="E1388" t="str">
        <x:v>Thurrock</x:v>
      </x:c>
      <x:c r="F1388" t="str">
        <x:v>Operative Porter</x:v>
      </x:c>
      <x:c r="G1388" t="str">
        <x:v>400285</x:v>
      </x:c>
      <x:c r="H1388" t="str">
        <x:v>Apple Europe Limited</x:v>
      </x:c>
      <x:c r="I1388" t="n">
        <x:v>10.5</x:v>
      </x:c>
      <x:c r="J1388" t="str">
        <x:v>Worked</x:v>
      </x:c>
      <x:c r="K1388" t="str">
        <x:v>Worked: 1 record(s) | Branch: Thurrock | Role: Operative Porter | Jobs: 400285 | Customers: Apple Europe Limited | Hours: 10.5</x:v>
      </x:c>
      <x:c r="L1388" t="str">
        <x:v>Include</x:v>
      </x:c>
    </x:row>
    <x:row r="1389">
      <x:c r="A1389" t="str">
        <x:v>T Barry (B)|2026-07-16</x:v>
      </x:c>
      <x:c r="B1389" s="888" t="n">
        <x:v>46219</x:v>
      </x:c>
      <x:c r="C1389" t="str">
        <x:v>T Barry (B)</x:v>
      </x:c>
      <x:c r="D1389" t="str">
        <x:v>Permanent</x:v>
      </x:c>
      <x:c r="E1389" t="str">
        <x:v>Thurrock</x:v>
      </x:c>
      <x:c r="F1389" t="str">
        <x:v>Operative Porter</x:v>
      </x:c>
      <x:c r="G1389" t="str">
        <x:v>400285</x:v>
      </x:c>
      <x:c r="H1389" t="str">
        <x:v>Apple Europe Limited</x:v>
      </x:c>
      <x:c r="I1389" t="n">
        <x:v>10.5</x:v>
      </x:c>
      <x:c r="J1389" t="str">
        <x:v>Worked</x:v>
      </x:c>
      <x:c r="K1389" t="str">
        <x:v>Worked: 1 record(s) | Branch: Thurrock | Role: Operative Porter | Jobs: 400285 | Customers: Apple Europe Limited | Hours: 10.5</x:v>
      </x:c>
      <x:c r="L1389" t="str">
        <x:v>Include</x:v>
      </x:c>
    </x:row>
    <x:row r="1390">
      <x:c r="A1390" t="str">
        <x:v>T Brindle|2026-07-01</x:v>
      </x:c>
      <x:c r="B1390" s="888" t="n">
        <x:v>46204</x:v>
      </x:c>
      <x:c r="C1390" t="str">
        <x:v>T Brindle</x:v>
      </x:c>
      <x:c r="D1390" t="str">
        <x:v>Permanent</x:v>
      </x:c>
      <x:c r="E1390" t="str">
        <x:v>Croydon</x:v>
      </x:c>
      <x:c r="F1390" t="str">
        <x:v>Warehouse</x:v>
      </x:c>
      <x:c r="G1390" t="str">
        <x:v>399451K</x:v>
      </x:c>
      <x:c r="H1390" t="str">
        <x:v>Royal Borough of Kensington and Chelsea</x:v>
      </x:c>
      <x:c r="I1390" t="n">
        <x:v>3</x:v>
      </x:c>
      <x:c r="J1390" t="str">
        <x:v>Worked</x:v>
      </x:c>
      <x:c r="K1390" t="str">
        <x:v>Worked: 1 record(s) | Branch: Croydon | Role: Warehouse | Jobs: 399451K | Customers: Royal Borough of Kensington and Chelsea | Hours: 3.0</x:v>
      </x:c>
      <x:c r="L1390" t="str">
        <x:v>Include</x:v>
      </x:c>
    </x:row>
    <x:row r="1391">
      <x:c r="A1391" t="str">
        <x:v>T Brindle|2026-07-07</x:v>
      </x:c>
      <x:c r="B1391" s="888" t="n">
        <x:v>46210</x:v>
      </x:c>
      <x:c r="C1391" t="str">
        <x:v>T Brindle</x:v>
      </x:c>
      <x:c r="D1391" t="str">
        <x:v>Permanent</x:v>
      </x:c>
      <x:c r="E1391" t="str">
        <x:v>Croydon</x:v>
      </x:c>
      <x:c r="F1391" t="str">
        <x:v>Warehouse</x:v>
      </x:c>
      <x:c r="G1391" t="str">
        <x:v>399451U</x:v>
      </x:c>
      <x:c r="H1391" t="str">
        <x:v>Royal Borough of Kensington and Chelsea</x:v>
      </x:c>
      <x:c r="I1391" t="n">
        <x:v>4</x:v>
      </x:c>
      <x:c r="J1391" t="str">
        <x:v>Worked</x:v>
      </x:c>
      <x:c r="K1391" t="str">
        <x:v>Worked: 1 record(s) | Branch: Croydon | Role: Warehouse | Jobs: 399451U | Customers: Royal Borough of Kensington and Chelsea | Hours: 4.0</x:v>
      </x:c>
      <x:c r="L1391" t="str">
        <x:v>Include</x:v>
      </x:c>
    </x:row>
    <x:row r="1392">
      <x:c r="A1392" t="str">
        <x:v>T Mautsi (CE)|2026-07-03</x:v>
      </x:c>
      <x:c r="B1392" s="888" t="n">
        <x:v>46206</x:v>
      </x:c>
      <x:c r="C1392" t="str">
        <x:v>T Mautsi (CE)</x:v>
      </x:c>
      <x:c r="D1392" t="str">
        <x:v>Permanent</x:v>
      </x:c>
      <x:c r="E1392" t="str">
        <x:v>Croydon</x:v>
      </x:c>
      <x:c r="F1392" t="str">
        <x:v>Operative Driver</x:v>
      </x:c>
      <x:c r="G1392" t="str">
        <x:v>402709</x:v>
      </x:c>
      <x:c r="H1392" t="str">
        <x:v>Global Outdoor Media Limited</x:v>
      </x:c>
      <x:c r="I1392" t="n">
        <x:v>11.5</x:v>
      </x:c>
      <x:c r="J1392" t="str">
        <x:v>Worked</x:v>
      </x:c>
      <x:c r="K1392" t="str">
        <x:v>Worked: 1 record(s) | Branch: Croydon | Role: Operative Driver | Jobs: 402709 | Customers: Global Outdoor Media Limited | Hours: 11.5</x:v>
      </x:c>
      <x:c r="L1392" t="str">
        <x:v>Include</x:v>
      </x:c>
    </x:row>
    <x:row r="1393">
      <x:c r="A1393" t="str">
        <x:v>T Mautsi (CE)|2026-07-04</x:v>
      </x:c>
      <x:c r="B1393" s="888" t="n">
        <x:v>46207</x:v>
      </x:c>
      <x:c r="C1393" t="str">
        <x:v>T Mautsi (CE)</x:v>
      </x:c>
      <x:c r="D1393" t="str">
        <x:v>Permanent</x:v>
      </x:c>
      <x:c r="E1393" t="str">
        <x:v>Croydon</x:v>
      </x:c>
      <x:c r="F1393" t="str">
        <x:v>Operative Driver</x:v>
      </x:c>
      <x:c r="G1393" t="str">
        <x:v>402709</x:v>
      </x:c>
      <x:c r="H1393" t="str">
        <x:v>Global Outdoor Media Limited</x:v>
      </x:c>
      <x:c r="I1393" t="n">
        <x:v>11</x:v>
      </x:c>
      <x:c r="J1393" t="str">
        <x:v>Worked</x:v>
      </x:c>
      <x:c r="K1393" t="str">
        <x:v>Worked: 1 record(s) | Branch: Croydon | Role: Operative Driver | Jobs: 402709 | Customers: Global Outdoor Media Limited | Hours: 11.0</x:v>
      </x:c>
      <x:c r="L1393" t="str">
        <x:v>Include</x:v>
      </x:c>
    </x:row>
    <x:row r="1394">
      <x:c r="A1394" t="str">
        <x:v>T Mautsi (CE)|2026-07-05</x:v>
      </x:c>
      <x:c r="B1394" s="888" t="n">
        <x:v>46208</x:v>
      </x:c>
      <x:c r="C1394" t="str">
        <x:v>T Mautsi (CE)</x:v>
      </x:c>
      <x:c r="D1394" t="str">
        <x:v>Permanent</x:v>
      </x:c>
      <x:c r="E1394" t="str">
        <x:v>Croydon</x:v>
      </x:c>
      <x:c r="F1394" t="str">
        <x:v>Operative Driver</x:v>
      </x:c>
      <x:c r="G1394" t="str">
        <x:v>402709</x:v>
      </x:c>
      <x:c r="H1394" t="str">
        <x:v>Global Outdoor Media Limited</x:v>
      </x:c>
      <x:c r="I1394" t="n">
        <x:v>11</x:v>
      </x:c>
      <x:c r="J1394" t="str">
        <x:v>Worked</x:v>
      </x:c>
      <x:c r="K1394" t="str">
        <x:v>Worked: 1 record(s) | Branch: Croydon | Role: Operative Driver | Jobs: 402709 | Customers: Global Outdoor Media Limited | Hours: 11.0</x:v>
      </x:c>
      <x:c r="L1394" t="str">
        <x:v>Include</x:v>
      </x:c>
    </x:row>
    <x:row r="1395">
      <x:c r="A1395" t="str">
        <x:v>T Mautsi (CE)|2026-07-06</x:v>
      </x:c>
      <x:c r="B1395" s="888" t="n">
        <x:v>46209</x:v>
      </x:c>
      <x:c r="C1395" t="str">
        <x:v>T Mautsi (CE)</x:v>
      </x:c>
      <x:c r="D1395" t="str">
        <x:v>Permanent</x:v>
      </x:c>
      <x:c r="E1395" t="str">
        <x:v>Thurrock</x:v>
      </x:c>
      <x:c r="F1395" t="str">
        <x:v>Operative Porter</x:v>
      </x:c>
      <x:c r="G1395" t="str">
        <x:v>403287</x:v>
      </x:c>
      <x:c r="H1395" t="str">
        <x:v>University of Hertfordshire</x:v>
      </x:c>
      <x:c r="I1395" t="n">
        <x:v>8</x:v>
      </x:c>
      <x:c r="J1395" t="str">
        <x:v>Worked</x:v>
      </x:c>
      <x:c r="K1395" t="str">
        <x:v>Worked: 1 record(s) | Branch: Thurrock | Role: Operative Porter | Jobs: 403287 | Customers: University of Hertfordshire | Hours: 8.0</x:v>
      </x:c>
      <x:c r="L1395" t="str">
        <x:v>Include</x:v>
      </x:c>
    </x:row>
    <x:row r="1396">
      <x:c r="A1396" t="str">
        <x:v>T Mautsi (CE)|2026-07-08</x:v>
      </x:c>
      <x:c r="B1396" s="888" t="n">
        <x:v>46211</x:v>
      </x:c>
      <x:c r="C1396" t="str">
        <x:v>T Mautsi (CE)</x:v>
      </x:c>
      <x:c r="D1396" t="str">
        <x:v>Permanent</x:v>
      </x:c>
      <x:c r="E1396" t="str">
        <x:v>Thurrock</x:v>
      </x:c>
      <x:c r="F1396" t="str">
        <x:v>Operative Driver</x:v>
      </x:c>
      <x:c r="G1396" t="str">
        <x:v>402876</x:v>
      </x:c>
      <x:c r="H1396" t="str">
        <x:v>Bishops</x:v>
      </x:c>
      <x:c r="I1396" t="n">
        <x:v>7.5</x:v>
      </x:c>
      <x:c r="J1396" t="str">
        <x:v>Worked</x:v>
      </x:c>
      <x:c r="K1396" t="str">
        <x:v>Worked: 1 record(s) | Branch: Thurrock | Role: Operative Driver | Jobs: 402876 | Customers: Bishops | Hours: 7.5</x:v>
      </x:c>
      <x:c r="L1396" t="str">
        <x:v>Include</x:v>
      </x:c>
    </x:row>
    <x:row r="1397">
      <x:c r="A1397" t="str">
        <x:v>T Mautsi (CE)|2026-07-09</x:v>
      </x:c>
      <x:c r="B1397" s="888" t="n">
        <x:v>46212</x:v>
      </x:c>
      <x:c r="C1397" t="str">
        <x:v>T Mautsi (CE)</x:v>
      </x:c>
      <x:c r="D1397" t="str">
        <x:v>Permanent</x:v>
      </x:c>
      <x:c r="E1397" t="str">
        <x:v>Thurrock</x:v>
      </x:c>
      <x:c r="F1397" t="str">
        <x:v>Operative Driver</x:v>
      </x:c>
      <x:c r="G1397" t="str">
        <x:v>402876</x:v>
      </x:c>
      <x:c r="H1397" t="str">
        <x:v>Bishops</x:v>
      </x:c>
      <x:c r="I1397" t="n">
        <x:v>7.5</x:v>
      </x:c>
      <x:c r="J1397" t="str">
        <x:v>Worked</x:v>
      </x:c>
      <x:c r="K1397" t="str">
        <x:v>Worked: 1 record(s) | Branch: Thurrock | Role: Operative Driver | Jobs: 402876 | Customers: Bishops | Hours: 7.5</x:v>
      </x:c>
      <x:c r="L1397" t="str">
        <x:v>Include</x:v>
      </x:c>
    </x:row>
    <x:row r="1398">
      <x:c r="A1398" t="str">
        <x:v>T Mautsi (CE)|2026-07-10</x:v>
      </x:c>
      <x:c r="B1398" s="888" t="n">
        <x:v>46213</x:v>
      </x:c>
      <x:c r="C1398" t="str">
        <x:v>T Mautsi (CE)</x:v>
      </x:c>
      <x:c r="D1398" t="str">
        <x:v>Permanent</x:v>
      </x:c>
      <x:c r="E1398" t="str">
        <x:v>Thurrock</x:v>
      </x:c>
      <x:c r="F1398" t="str">
        <x:v>Operative Driver</x:v>
      </x:c>
      <x:c r="G1398" t="str">
        <x:v>402575</x:v>
      </x:c>
      <x:c r="H1398" t="str">
        <x:v>Latham &amp; Watkins</x:v>
      </x:c>
      <x:c r="I1398" t="n">
        <x:v>10</x:v>
      </x:c>
      <x:c r="J1398" t="str">
        <x:v>Worked</x:v>
      </x:c>
      <x:c r="K1398" t="str">
        <x:v>Worked: 1 record(s) | Branch: Thurrock | Role: Operative Driver | Jobs: 402575 | Customers: Latham &amp; Watkins | Hours: 10.0</x:v>
      </x:c>
      <x:c r="L1398" t="str">
        <x:v>Include</x:v>
      </x:c>
    </x:row>
    <x:row r="1399">
      <x:c r="A1399" t="str">
        <x:v>T Mautsi (CE)|2026-07-13</x:v>
      </x:c>
      <x:c r="B1399" s="888" t="n">
        <x:v>46216</x:v>
      </x:c>
      <x:c r="C1399" t="str">
        <x:v>T Mautsi (CE)</x:v>
      </x:c>
      <x:c r="D1399" t="str">
        <x:v>Permanent</x:v>
      </x:c>
      <x:c r="E1399" t="str">
        <x:v>Thurrock</x:v>
      </x:c>
      <x:c r="F1399" t="str">
        <x:v>Operative Driver</x:v>
      </x:c>
      <x:c r="G1399" t="str">
        <x:v>403414</x:v>
      </x:c>
      <x:c r="H1399" t="str">
        <x:v>Pickfords Move Management Ltd</x:v>
      </x:c>
      <x:c r="I1399" t="n">
        <x:v>12.5</x:v>
      </x:c>
      <x:c r="J1399" t="str">
        <x:v>Worked</x:v>
      </x:c>
      <x:c r="K1399" t="str">
        <x:v>Worked: 1 record(s) | Branch: Thurrock | Role: Operative Driver | Jobs: 403414 | Customers: Pickfords Move Management Ltd | Hours: 12.5</x:v>
      </x:c>
      <x:c r="L1399" t="str">
        <x:v>Include</x:v>
      </x:c>
    </x:row>
    <x:row r="1400">
      <x:c r="A1400" t="str">
        <x:v>T Mautsi (CE)|2026-07-14</x:v>
      </x:c>
      <x:c r="B1400" s="888" t="n">
        <x:v>46217</x:v>
      </x:c>
      <x:c r="C1400" t="str">
        <x:v>T Mautsi (CE)</x:v>
      </x:c>
      <x:c r="D1400" t="str">
        <x:v>Permanent</x:v>
      </x:c>
      <x:c r="E1400" t="str">
        <x:v>Thurrock</x:v>
      </x:c>
      <x:c r="F1400" t="str">
        <x:v>Operative Driver</x:v>
      </x:c>
      <x:c r="G1400" t="str">
        <x:v>403414</x:v>
      </x:c>
      <x:c r="H1400" t="str">
        <x:v>Pickfords Move Management Ltd</x:v>
      </x:c>
      <x:c r="I1400" t="n">
        <x:v>11.5</x:v>
      </x:c>
      <x:c r="J1400" t="str">
        <x:v>Worked</x:v>
      </x:c>
      <x:c r="K1400" t="str">
        <x:v>Worked: 1 record(s) | Branch: Thurrock | Role: Operative Driver | Jobs: 403414 | Customers: Pickfords Move Management Ltd | Hours: 11.5</x:v>
      </x:c>
      <x:c r="L1400" t="str">
        <x:v>Include</x:v>
      </x:c>
    </x:row>
    <x:row r="1401">
      <x:c r="A1401" t="str">
        <x:v>T Mautsi (CE)|2026-07-15</x:v>
      </x:c>
      <x:c r="B1401" s="888" t="n">
        <x:v>46218</x:v>
      </x:c>
      <x:c r="C1401" t="str">
        <x:v>T Mautsi (CE)</x:v>
      </x:c>
      <x:c r="D1401" t="str">
        <x:v>Permanent</x:v>
      </x:c>
      <x:c r="E1401" t="str">
        <x:v>Thurrock</x:v>
      </x:c>
      <x:c r="F1401" t="str">
        <x:v>Operative Driver</x:v>
      </x:c>
      <x:c r="G1401" t="str">
        <x:v>403414</x:v>
      </x:c>
      <x:c r="H1401" t="str">
        <x:v>Pickfords Move Management Ltd</x:v>
      </x:c>
      <x:c r="I1401" t="n">
        <x:v>14.5</x:v>
      </x:c>
      <x:c r="J1401" t="str">
        <x:v>Worked</x:v>
      </x:c>
      <x:c r="K1401" t="str">
        <x:v>Worked: 1 record(s) | Branch: Thurrock | Role: Operative Driver | Jobs: 403414 | Customers: Pickfords Move Management Ltd | Hours: 14.5</x:v>
      </x:c>
      <x:c r="L1401" t="str">
        <x:v>Include</x:v>
      </x:c>
    </x:row>
    <x:row r="1402">
      <x:c r="A1402" t="str">
        <x:v>T Mautsi (CE)|2026-07-16</x:v>
      </x:c>
      <x:c r="B1402" s="888" t="n">
        <x:v>46219</x:v>
      </x:c>
      <x:c r="C1402" t="str">
        <x:v>T Mautsi (CE)</x:v>
      </x:c>
      <x:c r="D1402" t="str">
        <x:v>Permanent</x:v>
      </x:c>
      <x:c r="E1402" t="str">
        <x:v>Thurrock</x:v>
      </x:c>
      <x:c r="F1402" t="str">
        <x:v>Operative Driver</x:v>
      </x:c>
      <x:c r="G1402" t="str">
        <x:v>403414</x:v>
      </x:c>
      <x:c r="H1402" t="str">
        <x:v>Pickfords Move Management Ltd</x:v>
      </x:c>
      <x:c r="I1402" t="n">
        <x:v>10</x:v>
      </x:c>
      <x:c r="J1402" t="str">
        <x:v>Worked</x:v>
      </x:c>
      <x:c r="K1402" t="str">
        <x:v>Worked: 1 record(s) | Branch: Thurrock | Role: Operative Driver | Jobs: 403414 | Customers: Pickfords Move Management Ltd | Hours: 10.0</x:v>
      </x:c>
      <x:c r="L1402" t="str">
        <x:v>Include</x:v>
      </x:c>
    </x:row>
    <x:row r="1403">
      <x:c r="A1403" t="str">
        <x:v>T Wyss (B)|2026-07-01</x:v>
      </x:c>
      <x:c r="B1403" s="888" t="n">
        <x:v>46204</x:v>
      </x:c>
      <x:c r="C1403" t="str">
        <x:v>T Wyss (B)</x:v>
      </x:c>
      <x:c r="D1403" t="str">
        <x:v>Permanent</x:v>
      </x:c>
      <x:c r="E1403" t="str">
        <x:v>Thurrock</x:v>
      </x:c>
      <x:c r="F1403" t="str">
        <x:v>Operative Skilled</x:v>
      </x:c>
      <x:c r="G1403" t="str">
        <x:v>403036</x:v>
      </x:c>
      <x:c r="H1403" t="str">
        <x:v>Russell Reynolds Assoc</x:v>
      </x:c>
      <x:c r="I1403" t="n">
        <x:v>8.5</x:v>
      </x:c>
      <x:c r="J1403" t="str">
        <x:v>Worked</x:v>
      </x:c>
      <x:c r="K1403" t="str">
        <x:v>Worked: 1 record(s) | Branch: Thurrock | Role: Operative Skilled | Jobs: 403036 | Customers: Russell Reynolds Assoc | Hours: 8.5</x:v>
      </x:c>
      <x:c r="L1403" t="str">
        <x:v>Include</x:v>
      </x:c>
    </x:row>
    <x:row r="1404">
      <x:c r="A1404" t="str">
        <x:v>T Wyss (B)|2026-07-07</x:v>
      </x:c>
      <x:c r="B1404" s="888" t="n">
        <x:v>46210</x:v>
      </x:c>
      <x:c r="C1404" t="str">
        <x:v>T Wyss (B)</x:v>
      </x:c>
      <x:c r="D1404" t="str">
        <x:v>Permanent</x:v>
      </x:c>
      <x:c r="E1404" t="str">
        <x:v>Thurrock</x:v>
      </x:c>
      <x:c r="F1404" t="str">
        <x:v>Operative Skilled</x:v>
      </x:c>
      <x:c r="G1404" t="str">
        <x:v>402572</x:v>
      </x:c>
      <x:c r="H1404" t="str">
        <x:v>City of London Police</x:v>
      </x:c>
      <x:c r="I1404" t="n">
        <x:v>8</x:v>
      </x:c>
      <x:c r="J1404" t="str">
        <x:v>Worked</x:v>
      </x:c>
      <x:c r="K1404" t="str">
        <x:v>Worked: 1 record(s) | Branch: Thurrock | Role: Operative Skilled | Jobs: 402572 | Customers: City of London Police | Hours: 8.0</x:v>
      </x:c>
      <x:c r="L1404" t="str">
        <x:v>Include</x:v>
      </x:c>
    </x:row>
    <x:row r="1405">
      <x:c r="A1405" t="str">
        <x:v>T Wyss (B)|2026-07-08</x:v>
      </x:c>
      <x:c r="B1405" s="888" t="n">
        <x:v>46211</x:v>
      </x:c>
      <x:c r="C1405" t="str">
        <x:v>T Wyss (B)</x:v>
      </x:c>
      <x:c r="D1405" t="str">
        <x:v>Permanent</x:v>
      </x:c>
      <x:c r="E1405" t="str">
        <x:v>Thurrock</x:v>
      </x:c>
      <x:c r="F1405" t="str">
        <x:v>Operative Skilled</x:v>
      </x:c>
      <x:c r="G1405" t="str">
        <x:v>403041</x:v>
      </x:c>
      <x:c r="H1405" t="str">
        <x:v>The Fru</x:v>
      </x:c>
      <x:c r="I1405" t="n">
        <x:v>8</x:v>
      </x:c>
      <x:c r="J1405" t="str">
        <x:v>Worked</x:v>
      </x:c>
      <x:c r="K1405" t="str">
        <x:v>Worked: 1 record(s) | Branch: Thurrock | Role: Operative Skilled | Jobs: 403041 | Customers: The Fru | Hours: 8.0</x:v>
      </x:c>
      <x:c r="L1405" t="str">
        <x:v>Include</x:v>
      </x:c>
    </x:row>
    <x:row r="1406">
      <x:c r="A1406" t="str">
        <x:v>T Wyss (B)|2026-07-14</x:v>
      </x:c>
      <x:c r="B1406" s="888" t="n">
        <x:v>46217</x:v>
      </x:c>
      <x:c r="C1406" t="str">
        <x:v>T Wyss (B)</x:v>
      </x:c>
      <x:c r="D1406" t="str">
        <x:v>Permanent</x:v>
      </x:c>
      <x:c r="E1406" t="str">
        <x:v>Thurrock</x:v>
      </x:c>
      <x:c r="F1406" t="str">
        <x:v>Operative Skilled</x:v>
      </x:c>
      <x:c r="G1406" t="str">
        <x:v>398446</x:v>
      </x:c>
      <x:c r="H1406" t="str">
        <x:v>Royal Entomological society</x:v>
      </x:c>
      <x:c r="I1406" t="n">
        <x:v>8</x:v>
      </x:c>
      <x:c r="J1406" t="str">
        <x:v>Worked</x:v>
      </x:c>
      <x:c r="K1406" t="str">
        <x:v>Worked: 1 record(s) | Branch: Thurrock | Role: Operative Skilled | Jobs: 398446 | Customers: Royal Entomological society | Hours: 8.0</x:v>
      </x:c>
      <x:c r="L1406" t="str">
        <x:v>Include</x:v>
      </x:c>
    </x:row>
    <x:row r="1407">
      <x:c r="A1407" t="str">
        <x:v>T Wyss (B)|2026-07-15</x:v>
      </x:c>
      <x:c r="B1407" s="888" t="n">
        <x:v>46218</x:v>
      </x:c>
      <x:c r="C1407" t="str">
        <x:v>T Wyss (B)</x:v>
      </x:c>
      <x:c r="D1407" t="str">
        <x:v>Permanent</x:v>
      </x:c>
      <x:c r="E1407" t="str">
        <x:v>Thurrock</x:v>
      </x:c>
      <x:c r="F1407" t="str">
        <x:v>Operative Skilled</x:v>
      </x:c>
      <x:c r="G1407" t="str">
        <x:v>398446</x:v>
      </x:c>
      <x:c r="H1407" t="str">
        <x:v>Royal Entomological society</x:v>
      </x:c>
      <x:c r="I1407" t="n">
        <x:v>9.5</x:v>
      </x:c>
      <x:c r="J1407" t="str">
        <x:v>Worked</x:v>
      </x:c>
      <x:c r="K1407" t="str">
        <x:v>Worked: 1 record(s) | Branch: Thurrock | Role: Operative Skilled | Jobs: 398446 | Customers: Royal Entomological society | Hours: 9.5</x:v>
      </x:c>
      <x:c r="L1407" t="str">
        <x:v>Include</x:v>
      </x:c>
    </x:row>
    <x:row r="1408">
      <x:c r="A1408" t="str">
        <x:v>Th Roberts|2026-07-01</x:v>
      </x:c>
      <x:c r="B1408" s="888" t="n">
        <x:v>46204</x:v>
      </x:c>
      <x:c r="C1408" t="str">
        <x:v>Th Roberts</x:v>
      </x:c>
      <x:c r="D1408" t="str">
        <x:v>Permanent</x:v>
      </x:c>
      <x:c r="E1408" t="str">
        <x:v>Croydon</x:v>
      </x:c>
      <x:c r="F1408" t="str">
        <x:v>Operative Porter</x:v>
      </x:c>
      <x:c r="G1408" t="str">
        <x:v>402809</x:v>
      </x:c>
      <x:c r="H1408" t="str">
        <x:v>Dyerecylce (ICL South Kensington)</x:v>
      </x:c>
      <x:c r="I1408" t="n">
        <x:v>8</x:v>
      </x:c>
      <x:c r="J1408" t="str">
        <x:v>Worked</x:v>
      </x:c>
      <x:c r="K1408" t="str">
        <x:v>Worked: 1 record(s) | Branch: Croydon | Role: Operative Porter | Jobs: 402809 | Customers: Dyerecylce (ICL South Kensington) | Hours: 8.0</x:v>
      </x:c>
      <x:c r="L1408" t="str">
        <x:v>Include</x:v>
      </x:c>
    </x:row>
    <x:row r="1409">
      <x:c r="A1409" t="str">
        <x:v>Th Roberts|2026-07-02</x:v>
      </x:c>
      <x:c r="B1409" s="888" t="n">
        <x:v>46205</x:v>
      </x:c>
      <x:c r="C1409" t="str">
        <x:v>Th Roberts</x:v>
      </x:c>
      <x:c r="D1409" t="str">
        <x:v>Permanent</x:v>
      </x:c>
      <x:c r="E1409" t="str">
        <x:v>Croydon</x:v>
      </x:c>
      <x:c r="F1409" t="str">
        <x:v>Operative Porter</x:v>
      </x:c>
      <x:c r="G1409" t="str">
        <x:v>402709</x:v>
      </x:c>
      <x:c r="H1409" t="str">
        <x:v>Global Outdoor Media Limited</x:v>
      </x:c>
      <x:c r="I1409" t="n">
        <x:v>10.5</x:v>
      </x:c>
      <x:c r="J1409" t="str">
        <x:v>CONFLICT — Worked + leave</x:v>
      </x:c>
      <x:c r="K1409" t="str">
        <x:v>Worked: 1 record(s) | Branch: Croydon | Role: Operative Porter | Jobs: 402709 | Customers: Global Outdoor Media Limited | Hours: 10.5 | Leave: Annual Leave (Hours)</x:v>
      </x:c>
      <x:c r="L1409" t="str">
        <x:v>Include</x:v>
      </x:c>
    </x:row>
    <x:row r="1410">
      <x:c r="A1410" t="str">
        <x:v>Th Roberts|2026-07-03</x:v>
      </x:c>
      <x:c r="B1410" s="888" t="n">
        <x:v>46206</x:v>
      </x:c>
      <x:c r="C1410" t="str">
        <x:v>Th Roberts</x:v>
      </x:c>
      <x:c r="D1410" t="str">
        <x:v>Permanent</x:v>
      </x:c>
      <x:c r="E1410" t="str">
        <x:v>Croydon</x:v>
      </x:c>
      <x:c r="F1410" t="str">
        <x:v>Operative Porter</x:v>
      </x:c>
      <x:c r="G1410" t="str">
        <x:v>400111</x:v>
      </x:c>
      <x:c r="H1410" t="str">
        <x:v>Bromley Central Library</x:v>
      </x:c>
      <x:c r="I1410" t="n">
        <x:v>6.5</x:v>
      </x:c>
      <x:c r="J1410" t="str">
        <x:v>CONFLICT — Worked + leave</x:v>
      </x:c>
      <x:c r="K1410" t="str">
        <x:v>Worked: 1 record(s) | Branch: Croydon | Role: Operative Porter | Jobs: 400111 | Customers: Bromley Central Library | Hours: 6.5 | Leave: Annual Leave (Hours)</x:v>
      </x:c>
      <x:c r="L1410" t="str">
        <x:v>Include</x:v>
      </x:c>
    </x:row>
    <x:row r="1411">
      <x:c r="A1411" t="str">
        <x:v>Th Roberts|2026-07-10</x:v>
      </x:c>
      <x:c r="B1411" s="888" t="n">
        <x:v>46213</x:v>
      </x:c>
      <x:c r="C1411" t="str">
        <x:v>Th Roberts</x:v>
      </x:c>
      <x:c r="D1411" t="str">
        <x:v>Permanent</x:v>
      </x:c>
      <x:c r="E1411" t="str">
        <x:v>Croydon</x:v>
      </x:c>
      <x:c r="F1411" t="str">
        <x:v>Operative Porter</x:v>
      </x:c>
      <x:c r="G1411"/>
      <x:c r="H1411"/>
      <x:c r="I1411" t="n">
        <x:v>0</x:v>
      </x:c>
      <x:c r="J1411" t="str">
        <x:v>Annual leave</x:v>
      </x:c>
      <x:c r="K1411" t="str">
        <x:v>Leave: Annual Leave (Hours) | Branch: Croydon | Role: Operative Porter</x:v>
      </x:c>
      <x:c r="L1411" t="str">
        <x:v>Include</x:v>
      </x:c>
    </x:row>
    <x:row r="1412">
      <x:c r="A1412" t="str">
        <x:v>Th Roberts|2026-07-13</x:v>
      </x:c>
      <x:c r="B1412" s="888" t="n">
        <x:v>46216</x:v>
      </x:c>
      <x:c r="C1412" t="str">
        <x:v>Th Roberts</x:v>
      </x:c>
      <x:c r="D1412" t="str">
        <x:v>Permanent</x:v>
      </x:c>
      <x:c r="E1412" t="str">
        <x:v>Croydon</x:v>
      </x:c>
      <x:c r="F1412" t="str">
        <x:v>Operative Porter</x:v>
      </x:c>
      <x:c r="G1412" t="str">
        <x:v>400111</x:v>
      </x:c>
      <x:c r="H1412" t="str">
        <x:v>Bromley Central Library</x:v>
      </x:c>
      <x:c r="I1412" t="n">
        <x:v>6</x:v>
      </x:c>
      <x:c r="J1412" t="str">
        <x:v>CONFLICT — Worked + leave</x:v>
      </x:c>
      <x:c r="K1412" t="str">
        <x:v>Worked: 1 record(s) | Branch: Croydon | Role: Operative Porter | Jobs: 400111 | Customers: Bromley Central Library | Hours: 6.0 | Leave: Annual Leave (Hours)</x:v>
      </x:c>
      <x:c r="L1412" t="str">
        <x:v>Include</x:v>
      </x:c>
    </x:row>
    <x:row r="1413">
      <x:c r="A1413" t="str">
        <x:v>Th Roberts|2026-07-14</x:v>
      </x:c>
      <x:c r="B1413" s="888" t="n">
        <x:v>46217</x:v>
      </x:c>
      <x:c r="C1413" t="str">
        <x:v>Th Roberts</x:v>
      </x:c>
      <x:c r="D1413" t="str">
        <x:v>Permanent</x:v>
      </x:c>
      <x:c r="E1413" t="str">
        <x:v>Croydon</x:v>
      </x:c>
      <x:c r="F1413" t="str">
        <x:v>Operative Porter</x:v>
      </x:c>
      <x:c r="G1413" t="str">
        <x:v>392752</x:v>
      </x:c>
      <x:c r="H1413" t="str">
        <x:v>Bromley Central Library</x:v>
      </x:c>
      <x:c r="I1413" t="n">
        <x:v>6.5</x:v>
      </x:c>
      <x:c r="J1413" t="str">
        <x:v>Worked</x:v>
      </x:c>
      <x:c r="K1413" t="str">
        <x:v>Worked: 1 record(s) | Branch: Croydon | Role: Operative Porter | Jobs: 392752 | Customers: Bromley Central Library | Hours: 6.5</x:v>
      </x:c>
      <x:c r="L1413" t="str">
        <x:v>Include</x:v>
      </x:c>
    </x:row>
    <x:row r="1414">
      <x:c r="A1414" t="str">
        <x:v>Th Roberts|2026-07-15</x:v>
      </x:c>
      <x:c r="B1414" s="888" t="n">
        <x:v>46218</x:v>
      </x:c>
      <x:c r="C1414" t="str">
        <x:v>Th Roberts</x:v>
      </x:c>
      <x:c r="D1414" t="str">
        <x:v>Permanent</x:v>
      </x:c>
      <x:c r="E1414" t="str">
        <x:v>Cambridge</x:v>
      </x:c>
      <x:c r="F1414" t="str">
        <x:v>Operative Porter</x:v>
      </x:c>
      <x:c r="G1414" t="str">
        <x:v>403004C</x:v>
      </x:c>
      <x:c r="H1414" t="str">
        <x:v>Avantor ( CROYDON  JULY  2026 )</x:v>
      </x:c>
      <x:c r="I1414" t="n">
        <x:v>4</x:v>
      </x:c>
      <x:c r="J1414" t="str">
        <x:v>Worked</x:v>
      </x:c>
      <x:c r="K1414" t="str">
        <x:v>Worked: 1 record(s) | Branch: Cambridge | Role: Operative Porter | Jobs: 403004C | Customers: Avantor ( CROYDON  JULY  2026 ) | Hours: 4.0</x:v>
      </x:c>
      <x:c r="L1414" t="str">
        <x:v>Include</x:v>
      </x:c>
    </x:row>
    <x:row r="1415">
      <x:c r="A1415" t="str">
        <x:v>Th Roberts|2026-07-16</x:v>
      </x:c>
      <x:c r="B1415" s="888" t="n">
        <x:v>46219</x:v>
      </x:c>
      <x:c r="C1415" t="str">
        <x:v>Th Roberts</x:v>
      </x:c>
      <x:c r="D1415" t="str">
        <x:v>Permanent</x:v>
      </x:c>
      <x:c r="E1415" t="str">
        <x:v>Croydon</x:v>
      </x:c>
      <x:c r="F1415" t="str">
        <x:v>Operative Porter</x:v>
      </x:c>
      <x:c r="G1415" t="str">
        <x:v>401992B</x:v>
      </x:c>
      <x:c r="H1415" t="str">
        <x:v>The Bible Society</x:v>
      </x:c>
      <x:c r="I1415" t="n">
        <x:v>6</x:v>
      </x:c>
      <x:c r="J1415" t="str">
        <x:v>Worked</x:v>
      </x:c>
      <x:c r="K1415" t="str">
        <x:v>Worked: 1 record(s) | Branch: Croydon | Role: Operative Porter | Jobs: 401992B | Customers: The Bible Society | Hours: 6.0</x:v>
      </x:c>
      <x:c r="L1415" t="str">
        <x:v>Include</x:v>
      </x:c>
    </x:row>
    <x:row r="1416">
      <x:c r="A1416" t="str">
        <x:v>Timur Kubanski|2026-07-01</x:v>
      </x:c>
      <x:c r="B1416" s="888" t="n">
        <x:v>46204</x:v>
      </x:c>
      <x:c r="C1416" t="str">
        <x:v>Timur Kubanski</x:v>
      </x:c>
      <x:c r="D1416" t="str">
        <x:v>Permanent</x:v>
      </x:c>
      <x:c r="E1416" t="str">
        <x:v>Birmingham</x:v>
      </x:c>
      <x:c r="F1416" t="str">
        <x:v>Operative Skilled</x:v>
      </x:c>
      <x:c r="G1416" t="str">
        <x:v>401369, 402916</x:v>
      </x:c>
      <x:c r="H1416" t="str">
        <x:v>Canal &amp; River Trust; Equans Services Limited</x:v>
      </x:c>
      <x:c r="I1416" t="n">
        <x:v>7</x:v>
      </x:c>
      <x:c r="J1416" t="str">
        <x:v>Worked — 2 records</x:v>
      </x:c>
      <x:c r="K1416" t="str">
        <x:v>Worked: 2 record(s) | Branch: Birmingham | Role: Operative Skilled | Jobs: 401369, 402916 | Customers: Canal &amp; River Trust; Equans Services Limited | Hours: 7.0</x:v>
      </x:c>
      <x:c r="L1416" t="str">
        <x:v>Include</x:v>
      </x:c>
    </x:row>
    <x:row r="1417">
      <x:c r="A1417" t="str">
        <x:v>Timur Kubanski|2026-07-02</x:v>
      </x:c>
      <x:c r="B1417" s="888" t="n">
        <x:v>46205</x:v>
      </x:c>
      <x:c r="C1417" t="str">
        <x:v>Timur Kubanski</x:v>
      </x:c>
      <x:c r="D1417" t="str">
        <x:v>Permanent</x:v>
      </x:c>
      <x:c r="E1417" t="str">
        <x:v>Birmingham</x:v>
      </x:c>
      <x:c r="F1417" t="str">
        <x:v>Operative Skilled</x:v>
      </x:c>
      <x:c r="G1417" t="str">
        <x:v>402697</x:v>
      </x:c>
      <x:c r="H1417" t="str">
        <x:v>Jaguar Land Rover Limited</x:v>
      </x:c>
      <x:c r="I1417" t="n">
        <x:v>8</x:v>
      </x:c>
      <x:c r="J1417" t="str">
        <x:v>Worked</x:v>
      </x:c>
      <x:c r="K1417" t="str">
        <x:v>Worked: 1 record(s) | Branch: Birmingham | Role: Operative Skilled | Jobs: 402697 | Customers: Jaguar Land Rover Limited | Hours: 8.0</x:v>
      </x:c>
      <x:c r="L1417" t="str">
        <x:v>Include</x:v>
      </x:c>
    </x:row>
    <x:row r="1418">
      <x:c r="A1418" t="str">
        <x:v>Timur Kubanski|2026-07-03</x:v>
      </x:c>
      <x:c r="B1418" s="888" t="n">
        <x:v>46206</x:v>
      </x:c>
      <x:c r="C1418" t="str">
        <x:v>Timur Kubanski</x:v>
      </x:c>
      <x:c r="D1418" t="str">
        <x:v>Permanent</x:v>
      </x:c>
      <x:c r="E1418" t="str">
        <x:v>Birmingham</x:v>
      </x:c>
      <x:c r="F1418" t="str">
        <x:v>Operative Skilled</x:v>
      </x:c>
      <x:c r="G1418" t="str">
        <x:v>403046</x:v>
      </x:c>
      <x:c r="H1418" t="str">
        <x:v>HSBC - July 2026 Deliveries</x:v>
      </x:c>
      <x:c r="I1418" t="n">
        <x:v>8.5</x:v>
      </x:c>
      <x:c r="J1418" t="str">
        <x:v>Worked</x:v>
      </x:c>
      <x:c r="K1418" t="str">
        <x:v>Worked: 1 record(s) | Branch: Birmingham | Role: Operative Skilled | Jobs: 403046 | Customers: HSBC - July 2026 Deliveries | Hours: 8.5</x:v>
      </x:c>
      <x:c r="L1418" t="str">
        <x:v>Include</x:v>
      </x:c>
    </x:row>
    <x:row r="1419">
      <x:c r="A1419" t="str">
        <x:v>Timur Kubanski|2026-07-06</x:v>
      </x:c>
      <x:c r="B1419" s="888" t="n">
        <x:v>46209</x:v>
      </x:c>
      <x:c r="C1419" t="str">
        <x:v>Timur Kubanski</x:v>
      </x:c>
      <x:c r="D1419" t="str">
        <x:v>Permanent</x:v>
      </x:c>
      <x:c r="E1419" t="str">
        <x:v>Birmingham, Oxford</x:v>
      </x:c>
      <x:c r="F1419" t="str">
        <x:v>Operative Skilled</x:v>
      </x:c>
      <x:c r="G1419" t="str">
        <x:v>401554, 386884X</x:v>
      </x:c>
      <x:c r="H1419" t="str">
        <x:v>CPM/Omnicom; Harrow Green</x:v>
      </x:c>
      <x:c r="I1419" t="n">
        <x:v>17.5</x:v>
      </x:c>
      <x:c r="J1419" t="str">
        <x:v>Worked — 2 records</x:v>
      </x:c>
      <x:c r="K1419" t="str">
        <x:v>Worked: 2 record(s) | Branch: Birmingham, Oxford | Role: Operative Skilled | Jobs: 401554, 386884X | Customers: CPM/Omnicom; Harrow Green | Hours: 17.5</x:v>
      </x:c>
      <x:c r="L1419" t="str">
        <x:v>Include</x:v>
      </x:c>
    </x:row>
    <x:row r="1420">
      <x:c r="A1420" t="str">
        <x:v>Timur Kubanski|2026-07-07</x:v>
      </x:c>
      <x:c r="B1420" s="888" t="n">
        <x:v>46210</x:v>
      </x:c>
      <x:c r="C1420" t="str">
        <x:v>Timur Kubanski</x:v>
      </x:c>
      <x:c r="D1420" t="str">
        <x:v>Permanent</x:v>
      </x:c>
      <x:c r="E1420" t="str">
        <x:v>Birmingham</x:v>
      </x:c>
      <x:c r="F1420" t="str">
        <x:v>Operative Skilled</x:v>
      </x:c>
      <x:c r="G1420" t="str">
        <x:v>402697</x:v>
      </x:c>
      <x:c r="H1420" t="str">
        <x:v>Jaguar Land Rover Limited</x:v>
      </x:c>
      <x:c r="I1420" t="n">
        <x:v>8.25</x:v>
      </x:c>
      <x:c r="J1420" t="str">
        <x:v>Worked</x:v>
      </x:c>
      <x:c r="K1420" t="str">
        <x:v>Worked: 1 record(s) | Branch: Birmingham | Role: Operative Skilled | Jobs: 402697 | Customers: Jaguar Land Rover Limited | Hours: 8.2</x:v>
      </x:c>
      <x:c r="L1420" t="str">
        <x:v>Include</x:v>
      </x:c>
    </x:row>
    <x:row r="1421">
      <x:c r="A1421" t="str">
        <x:v>Timur Kubanski|2026-07-08</x:v>
      </x:c>
      <x:c r="B1421" s="888" t="n">
        <x:v>46211</x:v>
      </x:c>
      <x:c r="C1421" t="str">
        <x:v>Timur Kubanski</x:v>
      </x:c>
      <x:c r="D1421" t="str">
        <x:v>Permanent</x:v>
      </x:c>
      <x:c r="E1421" t="str">
        <x:v>Birmingham</x:v>
      </x:c>
      <x:c r="F1421" t="str">
        <x:v>Operative Skilled</x:v>
      </x:c>
      <x:c r="G1421" t="str">
        <x:v>402711</x:v>
      </x:c>
      <x:c r="H1421" t="str">
        <x:v>University of Birmingham</x:v>
      </x:c>
      <x:c r="I1421" t="n">
        <x:v>2.5</x:v>
      </x:c>
      <x:c r="J1421" t="str">
        <x:v>Worked</x:v>
      </x:c>
      <x:c r="K1421" t="str">
        <x:v>Worked: 1 record(s) | Branch: Birmingham | Role: Operative Skilled | Jobs: 402711 | Customers: University of Birmingham | Hours: 2.5</x:v>
      </x:c>
      <x:c r="L1421" t="str">
        <x:v>Include</x:v>
      </x:c>
    </x:row>
    <x:row r="1422">
      <x:c r="A1422" t="str">
        <x:v>Timur Kubanski|2026-07-09</x:v>
      </x:c>
      <x:c r="B1422" s="888" t="n">
        <x:v>46212</x:v>
      </x:c>
      <x:c r="C1422" t="str">
        <x:v>Timur Kubanski</x:v>
      </x:c>
      <x:c r="D1422" t="str">
        <x:v>Permanent</x:v>
      </x:c>
      <x:c r="E1422" t="str">
        <x:v>Birmingham</x:v>
      </x:c>
      <x:c r="F1422" t="str">
        <x:v>Operative Skilled</x:v>
      </x:c>
      <x:c r="G1422" t="str">
        <x:v>402697</x:v>
      </x:c>
      <x:c r="H1422" t="str">
        <x:v>Jaguar Land Rover Limited</x:v>
      </x:c>
      <x:c r="I1422" t="n">
        <x:v>7.5</x:v>
      </x:c>
      <x:c r="J1422" t="str">
        <x:v>Worked</x:v>
      </x:c>
      <x:c r="K1422" t="str">
        <x:v>Worked: 1 record(s) | Branch: Birmingham | Role: Operative Skilled | Jobs: 402697 | Customers: Jaguar Land Rover Limited | Hours: 7.5</x:v>
      </x:c>
      <x:c r="L1422" t="str">
        <x:v>Include</x:v>
      </x:c>
    </x:row>
    <x:row r="1423">
      <x:c r="A1423" t="str">
        <x:v>Timur Kubanski|2026-07-10</x:v>
      </x:c>
      <x:c r="B1423" s="888" t="n">
        <x:v>46213</x:v>
      </x:c>
      <x:c r="C1423" t="str">
        <x:v>Timur Kubanski</x:v>
      </x:c>
      <x:c r="D1423" t="str">
        <x:v>Permanent</x:v>
      </x:c>
      <x:c r="E1423" t="str">
        <x:v>Birmingham</x:v>
      </x:c>
      <x:c r="F1423" t="str">
        <x:v>Operative Porter, Operative Skilled</x:v>
      </x:c>
      <x:c r="G1423" t="str">
        <x:v>397936, 403325, 401198</x:v>
      </x:c>
      <x:c r="H1423" t="str">
        <x:v>Furniture Sales; Midland Heart; The Open University</x:v>
      </x:c>
      <x:c r="I1423" t="n">
        <x:v>7.25</x:v>
      </x:c>
      <x:c r="J1423" t="str">
        <x:v>Worked — 3 records</x:v>
      </x:c>
      <x:c r="K1423" t="str">
        <x:v>Worked: 3 record(s) | Branch: Birmingham | Role: Operative Porter, Operative Skilled | Jobs: 397936, 403325, 401198 | Customers: Furniture Sales; Midland Heart; The Open University | Hours: 7.2</x:v>
      </x:c>
      <x:c r="L1423" t="str">
        <x:v>Include</x:v>
      </x:c>
    </x:row>
    <x:row r="1424">
      <x:c r="A1424" t="str">
        <x:v>Timur Kubanski|2026-07-13</x:v>
      </x:c>
      <x:c r="B1424" s="888" t="n">
        <x:v>46216</x:v>
      </x:c>
      <x:c r="C1424" t="str">
        <x:v>Timur Kubanski</x:v>
      </x:c>
      <x:c r="D1424" t="str">
        <x:v>Permanent</x:v>
      </x:c>
      <x:c r="E1424" t="str">
        <x:v>Birmingham</x:v>
      </x:c>
      <x:c r="F1424" t="str">
        <x:v>Operative Porter</x:v>
      </x:c>
      <x:c r="G1424" t="str">
        <x:v>401198</x:v>
      </x:c>
      <x:c r="H1424" t="str">
        <x:v>The Open University</x:v>
      </x:c>
      <x:c r="I1424" t="n">
        <x:v>4.5</x:v>
      </x:c>
      <x:c r="J1424" t="str">
        <x:v>Worked</x:v>
      </x:c>
      <x:c r="K1424" t="str">
        <x:v>Worked: 1 record(s) | Branch: Birmingham | Role: Operative Porter | Jobs: 401198 | Customers: The Open University | Hours: 4.5</x:v>
      </x:c>
      <x:c r="L1424" t="str">
        <x:v>Include</x:v>
      </x:c>
    </x:row>
    <x:row r="1425">
      <x:c r="A1425" t="str">
        <x:v>Timur Kubanski|2026-07-14</x:v>
      </x:c>
      <x:c r="B1425" s="888" t="n">
        <x:v>46217</x:v>
      </x:c>
      <x:c r="C1425" t="str">
        <x:v>Timur Kubanski</x:v>
      </x:c>
      <x:c r="D1425" t="str">
        <x:v>Permanent</x:v>
      </x:c>
      <x:c r="E1425" t="str">
        <x:v>Birmingham</x:v>
      </x:c>
      <x:c r="F1425" t="str">
        <x:v>Operative Skilled</x:v>
      </x:c>
      <x:c r="G1425" t="str">
        <x:v>402697</x:v>
      </x:c>
      <x:c r="H1425" t="str">
        <x:v>Jaguar Land Rover Limited</x:v>
      </x:c>
      <x:c r="I1425" t="n">
        <x:v>8</x:v>
      </x:c>
      <x:c r="J1425" t="str">
        <x:v>Worked</x:v>
      </x:c>
      <x:c r="K1425" t="str">
        <x:v>Worked: 1 record(s) | Branch: Birmingham | Role: Operative Skilled | Jobs: 402697 | Customers: Jaguar Land Rover Limited | Hours: 8.0</x:v>
      </x:c>
      <x:c r="L1425" t="str">
        <x:v>Include</x:v>
      </x:c>
    </x:row>
    <x:row r="1426">
      <x:c r="A1426" t="str">
        <x:v>Timur Kubanski|2026-07-15</x:v>
      </x:c>
      <x:c r="B1426" s="888" t="n">
        <x:v>46218</x:v>
      </x:c>
      <x:c r="C1426" t="str">
        <x:v>Timur Kubanski</x:v>
      </x:c>
      <x:c r="D1426" t="str">
        <x:v>Permanent</x:v>
      </x:c>
      <x:c r="E1426" t="str">
        <x:v>Birmingham</x:v>
      </x:c>
      <x:c r="F1426" t="str">
        <x:v>Operative Porter, Operative Skilled</x:v>
      </x:c>
      <x:c r="G1426" t="str">
        <x:v>403354, 401198</x:v>
      </x:c>
      <x:c r="H1426" t="str">
        <x:v>Midland Heart; The Open University</x:v>
      </x:c>
      <x:c r="I1426" t="n">
        <x:v>5.75</x:v>
      </x:c>
      <x:c r="J1426" t="str">
        <x:v>Worked — 2 records</x:v>
      </x:c>
      <x:c r="K1426" t="str">
        <x:v>Worked: 2 record(s) | Branch: Birmingham | Role: Operative Porter, Operative Skilled | Jobs: 403354, 401198 | Customers: Midland Heart; The Open University | Hours: 5.8</x:v>
      </x:c>
      <x:c r="L1426" t="str">
        <x:v>Include</x:v>
      </x:c>
    </x:row>
    <x:row r="1427">
      <x:c r="A1427" t="str">
        <x:v>Timur Kubanski|2026-07-16</x:v>
      </x:c>
      <x:c r="B1427" s="888" t="n">
        <x:v>46219</x:v>
      </x:c>
      <x:c r="C1427" t="str">
        <x:v>Timur Kubanski</x:v>
      </x:c>
      <x:c r="D1427" t="str">
        <x:v>Permanent</x:v>
      </x:c>
      <x:c r="E1427" t="str">
        <x:v>Birmingham</x:v>
      </x:c>
      <x:c r="F1427" t="str">
        <x:v>Operative Skilled</x:v>
      </x:c>
      <x:c r="G1427" t="str">
        <x:v>402939</x:v>
      </x:c>
      <x:c r="H1427" t="str">
        <x:v>University Hospitals of Leicester NHS Trust</x:v>
      </x:c>
      <x:c r="I1427" t="n">
        <x:v>8.5</x:v>
      </x:c>
      <x:c r="J1427" t="str">
        <x:v>Worked</x:v>
      </x:c>
      <x:c r="K1427" t="str">
        <x:v>Worked: 1 record(s) | Branch: Birmingham | Role: Operative Skilled | Jobs: 402939 | Customers: University Hospitals of Leicester NHS Trust | Hours: 8.5</x:v>
      </x:c>
      <x:c r="L1427" t="str">
        <x:v>Include</x:v>
      </x:c>
    </x:row>
    <x:row r="1428">
      <x:c r="A1428" t="str">
        <x:v>Toby Hubble|2026-07-01</x:v>
      </x:c>
      <x:c r="B1428" s="888" t="n">
        <x:v>46204</x:v>
      </x:c>
      <x:c r="C1428" t="str">
        <x:v>Toby Hubble</x:v>
      </x:c>
      <x:c r="D1428" t="str">
        <x:v>Permanent</x:v>
      </x:c>
      <x:c r="E1428" t="str">
        <x:v>Cambridge</x:v>
      </x:c>
      <x:c r="F1428" t="str">
        <x:v>Operative Driver</x:v>
      </x:c>
      <x:c r="G1428" t="str">
        <x:v>401828</x:v>
      </x:c>
      <x:c r="H1428" t="str">
        <x:v>Biopharma  - ( ROYAL VETERINARY COLLEGE))</x:v>
      </x:c>
      <x:c r="I1428" t="n">
        <x:v>8.5</x:v>
      </x:c>
      <x:c r="J1428" t="str">
        <x:v>Worked</x:v>
      </x:c>
      <x:c r="K1428" t="str">
        <x:v>Worked: 1 record(s) | Branch: Cambridge | Role: Operative Driver | Jobs: 401828 | Customers: Biopharma  - ( ROYAL VETERINARY COLLEGE)) | Hours: 8.5</x:v>
      </x:c>
      <x:c r="L1428" t="str">
        <x:v>Include</x:v>
      </x:c>
    </x:row>
    <x:row r="1429">
      <x:c r="A1429" t="str">
        <x:v>Toby Hubble|2026-07-02</x:v>
      </x:c>
      <x:c r="B1429" s="888" t="n">
        <x:v>46205</x:v>
      </x:c>
      <x:c r="C1429" t="str">
        <x:v>Toby Hubble</x:v>
      </x:c>
      <x:c r="D1429" t="str">
        <x:v>Permanent</x:v>
      </x:c>
      <x:c r="E1429" t="str">
        <x:v>Cambridge</x:v>
      </x:c>
      <x:c r="F1429" t="str">
        <x:v>Operative Driver</x:v>
      </x:c>
      <x:c r="G1429" t="str">
        <x:v>403073</x:v>
      </x:c>
      <x:c r="H1429" t="str">
        <x:v>Anglia Ruskin University</x:v>
      </x:c>
      <x:c r="I1429" t="n">
        <x:v>8.5</x:v>
      </x:c>
      <x:c r="J1429" t="str">
        <x:v>Worked</x:v>
      </x:c>
      <x:c r="K1429" t="str">
        <x:v>Worked: 1 record(s) | Branch: Cambridge | Role: Operative Driver | Jobs: 403073 | Customers: Anglia Ruskin University | Hours: 8.5</x:v>
      </x:c>
      <x:c r="L1429" t="str">
        <x:v>Include</x:v>
      </x:c>
    </x:row>
    <x:row r="1430">
      <x:c r="A1430" t="str">
        <x:v>Toby Hubble|2026-07-03</x:v>
      </x:c>
      <x:c r="B1430" s="888" t="n">
        <x:v>46206</x:v>
      </x:c>
      <x:c r="C1430" t="str">
        <x:v>Toby Hubble</x:v>
      </x:c>
      <x:c r="D1430" t="str">
        <x:v>Permanent</x:v>
      </x:c>
      <x:c r="E1430" t="str">
        <x:v>Cambridge</x:v>
      </x:c>
      <x:c r="F1430" t="str">
        <x:v>Operative Skilled</x:v>
      </x:c>
      <x:c r="G1430" t="str">
        <x:v>403073</x:v>
      </x:c>
      <x:c r="H1430" t="str">
        <x:v>Anglia Ruskin University</x:v>
      </x:c>
      <x:c r="I1430" t="n">
        <x:v>8.5</x:v>
      </x:c>
      <x:c r="J1430" t="str">
        <x:v>Worked</x:v>
      </x:c>
      <x:c r="K1430" t="str">
        <x:v>Worked: 1 record(s) | Branch: Cambridge | Role: Operative Skilled | Jobs: 403073 | Customers: Anglia Ruskin University | Hours: 8.5</x:v>
      </x:c>
      <x:c r="L1430" t="str">
        <x:v>Include</x:v>
      </x:c>
    </x:row>
    <x:row r="1431">
      <x:c r="A1431" t="str">
        <x:v>Toby Hubble|2026-07-06</x:v>
      </x:c>
      <x:c r="B1431" s="888" t="n">
        <x:v>46209</x:v>
      </x:c>
      <x:c r="C1431" t="str">
        <x:v>Toby Hubble</x:v>
      </x:c>
      <x:c r="D1431" t="str">
        <x:v>Permanent</x:v>
      </x:c>
      <x:c r="E1431" t="str">
        <x:v>Croydon</x:v>
      </x:c>
      <x:c r="F1431" t="str">
        <x:v>Operative Skilled</x:v>
      </x:c>
      <x:c r="G1431" t="str">
        <x:v>402797</x:v>
      </x:c>
      <x:c r="H1431" t="str">
        <x:v>KI-Hydrogen (Scale Space)</x:v>
      </x:c>
      <x:c r="I1431" t="n">
        <x:v>12</x:v>
      </x:c>
      <x:c r="J1431" t="str">
        <x:v>Worked</x:v>
      </x:c>
      <x:c r="K1431" t="str">
        <x:v>Worked: 1 record(s) | Branch: Croydon | Role: Operative Skilled | Jobs: 402797 | Customers: KI-Hydrogen (Scale Space) | Hours: 12.0</x:v>
      </x:c>
      <x:c r="L1431" t="str">
        <x:v>Include</x:v>
      </x:c>
    </x:row>
    <x:row r="1432">
      <x:c r="A1432" t="str">
        <x:v>Toby Hubble|2026-07-07</x:v>
      </x:c>
      <x:c r="B1432" s="888" t="n">
        <x:v>46210</x:v>
      </x:c>
      <x:c r="C1432" t="str">
        <x:v>Toby Hubble</x:v>
      </x:c>
      <x:c r="D1432" t="str">
        <x:v>Permanent</x:v>
      </x:c>
      <x:c r="E1432" t="str">
        <x:v>Cambridge</x:v>
      </x:c>
      <x:c r="F1432" t="str">
        <x:v>Operative Porter</x:v>
      </x:c>
      <x:c r="G1432" t="str">
        <x:v>403004</x:v>
      </x:c>
      <x:c r="H1432" t="str">
        <x:v>Avantor ( CAMBRIDGE JULY  2026 )</x:v>
      </x:c>
      <x:c r="I1432" t="n">
        <x:v>6</x:v>
      </x:c>
      <x:c r="J1432" t="str">
        <x:v>Worked</x:v>
      </x:c>
      <x:c r="K1432" t="str">
        <x:v>Worked: 1 record(s) | Branch: Cambridge | Role: Operative Porter | Jobs: 403004 | Customers: Avantor ( CAMBRIDGE JULY  2026 ) | Hours: 6.0</x:v>
      </x:c>
      <x:c r="L1432" t="str">
        <x:v>Include</x:v>
      </x:c>
    </x:row>
    <x:row r="1433">
      <x:c r="A1433" t="str">
        <x:v>Toby Hubble|2026-07-08</x:v>
      </x:c>
      <x:c r="B1433" s="888" t="n">
        <x:v>46211</x:v>
      </x:c>
      <x:c r="C1433" t="str">
        <x:v>Toby Hubble</x:v>
      </x:c>
      <x:c r="D1433" t="str">
        <x:v>Permanent</x:v>
      </x:c>
      <x:c r="E1433" t="str">
        <x:v>Oxford</x:v>
      </x:c>
      <x:c r="F1433" t="str">
        <x:v>Operative Porter</x:v>
      </x:c>
      <x:c r="G1433" t="str">
        <x:v>401554</x:v>
      </x:c>
      <x:c r="H1433" t="str">
        <x:v>CPM/Omnicom</x:v>
      </x:c>
      <x:c r="I1433" t="n">
        <x:v>7</x:v>
      </x:c>
      <x:c r="J1433" t="str">
        <x:v>Worked</x:v>
      </x:c>
      <x:c r="K1433" t="str">
        <x:v>Worked: 1 record(s) | Branch: Oxford | Role: Operative Porter | Jobs: 401554 | Customers: CPM/Omnicom | Hours: 7.0</x:v>
      </x:c>
      <x:c r="L1433" t="str">
        <x:v>Include</x:v>
      </x:c>
    </x:row>
    <x:row r="1434">
      <x:c r="A1434" t="str">
        <x:v>Toby Hubble|2026-07-10</x:v>
      </x:c>
      <x:c r="B1434" s="888" t="n">
        <x:v>46213</x:v>
      </x:c>
      <x:c r="C1434" t="str">
        <x:v>Toby Hubble</x:v>
      </x:c>
      <x:c r="D1434" t="str">
        <x:v>Permanent</x:v>
      </x:c>
      <x:c r="E1434" t="str">
        <x:v>Cambridge</x:v>
      </x:c>
      <x:c r="F1434" t="str">
        <x:v>Operative Skilled</x:v>
      </x:c>
      <x:c r="G1434" t="str">
        <x:v>403004</x:v>
      </x:c>
      <x:c r="H1434" t="str">
        <x:v>Avantor ( CAMBRIDGE JULY  2026 )</x:v>
      </x:c>
      <x:c r="I1434" t="n">
        <x:v>7.5</x:v>
      </x:c>
      <x:c r="J1434" t="str">
        <x:v>Worked</x:v>
      </x:c>
      <x:c r="K1434" t="str">
        <x:v>Worked: 1 record(s) | Branch: Cambridge | Role: Operative Skilled | Jobs: 403004 | Customers: Avantor ( CAMBRIDGE JULY  2026 ) | Hours: 7.5</x:v>
      </x:c>
      <x:c r="L1434" t="str">
        <x:v>Include</x:v>
      </x:c>
    </x:row>
    <x:row r="1435">
      <x:c r="A1435" t="str">
        <x:v>Toby Hubble|2026-07-13</x:v>
      </x:c>
      <x:c r="B1435" s="888" t="n">
        <x:v>46216</x:v>
      </x:c>
      <x:c r="C1435" t="str">
        <x:v>Toby Hubble</x:v>
      </x:c>
      <x:c r="D1435" t="str">
        <x:v>Permanent</x:v>
      </x:c>
      <x:c r="E1435" t="str">
        <x:v>Cambridge</x:v>
      </x:c>
      <x:c r="F1435" t="str">
        <x:v>Operative Skilled</x:v>
      </x:c>
      <x:c r="G1435"/>
      <x:c r="H1435"/>
      <x:c r="I1435" t="n">
        <x:v>0</x:v>
      </x:c>
      <x:c r="J1435" t="str">
        <x:v>Annual leave</x:v>
      </x:c>
      <x:c r="K1435" t="str">
        <x:v>Leave: Annual Leave (Hours) | Branch: Cambridge | Role: Operative Skilled</x:v>
      </x:c>
      <x:c r="L1435" t="str">
        <x:v>Include</x:v>
      </x:c>
    </x:row>
    <x:row r="1436">
      <x:c r="A1436" t="str">
        <x:v>Toby Hubble|2026-07-14</x:v>
      </x:c>
      <x:c r="B1436" s="888" t="n">
        <x:v>46217</x:v>
      </x:c>
      <x:c r="C1436" t="str">
        <x:v>Toby Hubble</x:v>
      </x:c>
      <x:c r="D1436" t="str">
        <x:v>Permanent</x:v>
      </x:c>
      <x:c r="E1436" t="str">
        <x:v>Cambridge</x:v>
      </x:c>
      <x:c r="F1436" t="str">
        <x:v>Operative Skilled</x:v>
      </x:c>
      <x:c r="G1436"/>
      <x:c r="H1436"/>
      <x:c r="I1436" t="n">
        <x:v>0</x:v>
      </x:c>
      <x:c r="J1436" t="str">
        <x:v>Annual leave</x:v>
      </x:c>
      <x:c r="K1436" t="str">
        <x:v>Leave: Annual Leave (Hours) | Branch: Cambridge | Role: Operative Skilled</x:v>
      </x:c>
      <x:c r="L1436" t="str">
        <x:v>Include</x:v>
      </x:c>
    </x:row>
    <x:row r="1437">
      <x:c r="A1437" t="str">
        <x:v>Toby Hubble|2026-07-15</x:v>
      </x:c>
      <x:c r="B1437" s="888" t="n">
        <x:v>46218</x:v>
      </x:c>
      <x:c r="C1437" t="str">
        <x:v>Toby Hubble</x:v>
      </x:c>
      <x:c r="D1437" t="str">
        <x:v>Permanent</x:v>
      </x:c>
      <x:c r="E1437" t="str">
        <x:v>Cambridge</x:v>
      </x:c>
      <x:c r="F1437" t="str">
        <x:v>Operative Skilled</x:v>
      </x:c>
      <x:c r="G1437"/>
      <x:c r="H1437"/>
      <x:c r="I1437" t="n">
        <x:v>0</x:v>
      </x:c>
      <x:c r="J1437" t="str">
        <x:v>Annual leave</x:v>
      </x:c>
      <x:c r="K1437" t="str">
        <x:v>Leave: Annual Leave (Hours) | Branch: Cambridge | Role: Operative Skilled</x:v>
      </x:c>
      <x:c r="L1437" t="str">
        <x:v>Include</x:v>
      </x:c>
    </x:row>
    <x:row r="1438">
      <x:c r="A1438" t="str">
        <x:v>Toby Hubble|2026-07-16</x:v>
      </x:c>
      <x:c r="B1438" s="888" t="n">
        <x:v>46219</x:v>
      </x:c>
      <x:c r="C1438" t="str">
        <x:v>Toby Hubble</x:v>
      </x:c>
      <x:c r="D1438" t="str">
        <x:v>Permanent</x:v>
      </x:c>
      <x:c r="E1438" t="str">
        <x:v>Cambridge</x:v>
      </x:c>
      <x:c r="F1438" t="str">
        <x:v>Operative Skilled</x:v>
      </x:c>
      <x:c r="G1438"/>
      <x:c r="H1438"/>
      <x:c r="I1438" t="n">
        <x:v>0</x:v>
      </x:c>
      <x:c r="J1438" t="str">
        <x:v>Annual leave</x:v>
      </x:c>
      <x:c r="K1438" t="str">
        <x:v>Leave: Annual Leave (Hours) | Branch: Cambridge | Role: Operative Skilled</x:v>
      </x:c>
      <x:c r="L1438" t="str">
        <x:v>Include</x:v>
      </x:c>
    </x:row>
    <x:row r="1439">
      <x:c r="A1439" t="str">
        <x:v>Tom Taylor.|2026-07-01</x:v>
      </x:c>
      <x:c r="B1439" s="888" t="n">
        <x:v>46204</x:v>
      </x:c>
      <x:c r="C1439" t="str">
        <x:v>Tom Taylor.</x:v>
      </x:c>
      <x:c r="D1439" t="str">
        <x:v>Permanent</x:v>
      </x:c>
      <x:c r="E1439" t="str">
        <x:v>Croydon</x:v>
      </x:c>
      <x:c r="F1439" t="str">
        <x:v>Operative Skilled</x:v>
      </x:c>
      <x:c r="G1439" t="str">
        <x:v>402709</x:v>
      </x:c>
      <x:c r="H1439" t="str">
        <x:v>Global Outdoor Media Limited</x:v>
      </x:c>
      <x:c r="I1439" t="n">
        <x:v>7.5</x:v>
      </x:c>
      <x:c r="J1439" t="str">
        <x:v>Worked</x:v>
      </x:c>
      <x:c r="K1439" t="str">
        <x:v>Worked: 1 record(s) | Branch: Croydon | Role: Operative Skilled | Jobs: 402709 | Customers: Global Outdoor Media Limited | Hours: 7.5</x:v>
      </x:c>
      <x:c r="L1439" t="str">
        <x:v>Include</x:v>
      </x:c>
    </x:row>
    <x:row r="1440">
      <x:c r="A1440" t="str">
        <x:v>Tom Taylor.|2026-07-02</x:v>
      </x:c>
      <x:c r="B1440" s="888" t="n">
        <x:v>46205</x:v>
      </x:c>
      <x:c r="C1440" t="str">
        <x:v>Tom Taylor.</x:v>
      </x:c>
      <x:c r="D1440" t="str">
        <x:v>Permanent</x:v>
      </x:c>
      <x:c r="E1440" t="str">
        <x:v>Croydon</x:v>
      </x:c>
      <x:c r="F1440" t="str">
        <x:v>Operative Skilled</x:v>
      </x:c>
      <x:c r="G1440" t="str">
        <x:v>402709</x:v>
      </x:c>
      <x:c r="H1440" t="str">
        <x:v>Global Outdoor Media Limited</x:v>
      </x:c>
      <x:c r="I1440" t="n">
        <x:v>10.5</x:v>
      </x:c>
      <x:c r="J1440" t="str">
        <x:v>Worked</x:v>
      </x:c>
      <x:c r="K1440" t="str">
        <x:v>Worked: 1 record(s) | Branch: Croydon | Role: Operative Skilled | Jobs: 402709 | Customers: Global Outdoor Media Limited | Hours: 10.5</x:v>
      </x:c>
      <x:c r="L1440" t="str">
        <x:v>Include</x:v>
      </x:c>
    </x:row>
    <x:row r="1441">
      <x:c r="A1441" t="str">
        <x:v>Tom Taylor.|2026-07-03</x:v>
      </x:c>
      <x:c r="B1441" s="888" t="n">
        <x:v>46206</x:v>
      </x:c>
      <x:c r="C1441" t="str">
        <x:v>Tom Taylor.</x:v>
      </x:c>
      <x:c r="D1441" t="str">
        <x:v>Permanent</x:v>
      </x:c>
      <x:c r="E1441" t="str">
        <x:v>Croydon</x:v>
      </x:c>
      <x:c r="F1441" t="str">
        <x:v>Operative Skilled</x:v>
      </x:c>
      <x:c r="G1441" t="str">
        <x:v>402709</x:v>
      </x:c>
      <x:c r="H1441" t="str">
        <x:v>Global Outdoor Media Limited</x:v>
      </x:c>
      <x:c r="I1441" t="n">
        <x:v>9</x:v>
      </x:c>
      <x:c r="J1441" t="str">
        <x:v>Worked</x:v>
      </x:c>
      <x:c r="K1441" t="str">
        <x:v>Worked: 1 record(s) | Branch: Croydon | Role: Operative Skilled | Jobs: 402709 | Customers: Global Outdoor Media Limited | Hours: 9.0</x:v>
      </x:c>
      <x:c r="L1441" t="str">
        <x:v>Include</x:v>
      </x:c>
    </x:row>
    <x:row r="1442">
      <x:c r="A1442" t="str">
        <x:v>Tom Taylor.|2026-07-04</x:v>
      </x:c>
      <x:c r="B1442" s="888" t="n">
        <x:v>46207</x:v>
      </x:c>
      <x:c r="C1442" t="str">
        <x:v>Tom Taylor.</x:v>
      </x:c>
      <x:c r="D1442" t="str">
        <x:v>Permanent</x:v>
      </x:c>
      <x:c r="E1442" t="str">
        <x:v>Croydon</x:v>
      </x:c>
      <x:c r="F1442" t="str">
        <x:v>Operative Skilled</x:v>
      </x:c>
      <x:c r="G1442" t="str">
        <x:v>402709</x:v>
      </x:c>
      <x:c r="H1442" t="str">
        <x:v>Global Outdoor Media Limited</x:v>
      </x:c>
      <x:c r="I1442" t="n">
        <x:v>10</x:v>
      </x:c>
      <x:c r="J1442" t="str">
        <x:v>Worked</x:v>
      </x:c>
      <x:c r="K1442" t="str">
        <x:v>Worked: 1 record(s) | Branch: Croydon | Role: Operative Skilled | Jobs: 402709 | Customers: Global Outdoor Media Limited | Hours: 10.0</x:v>
      </x:c>
      <x:c r="L1442" t="str">
        <x:v>Include</x:v>
      </x:c>
    </x:row>
    <x:row r="1443">
      <x:c r="A1443" t="str">
        <x:v>Tom Taylor.|2026-07-05</x:v>
      </x:c>
      <x:c r="B1443" s="888" t="n">
        <x:v>46208</x:v>
      </x:c>
      <x:c r="C1443" t="str">
        <x:v>Tom Taylor.</x:v>
      </x:c>
      <x:c r="D1443" t="str">
        <x:v>Permanent</x:v>
      </x:c>
      <x:c r="E1443" t="str">
        <x:v>Croydon</x:v>
      </x:c>
      <x:c r="F1443" t="str">
        <x:v>Operative Skilled</x:v>
      </x:c>
      <x:c r="G1443" t="str">
        <x:v>402709</x:v>
      </x:c>
      <x:c r="H1443" t="str">
        <x:v>Global Outdoor Media Limited</x:v>
      </x:c>
      <x:c r="I1443" t="n">
        <x:v>10</x:v>
      </x:c>
      <x:c r="J1443" t="str">
        <x:v>Worked</x:v>
      </x:c>
      <x:c r="K1443" t="str">
        <x:v>Worked: 1 record(s) | Branch: Croydon | Role: Operative Skilled | Jobs: 402709 | Customers: Global Outdoor Media Limited | Hours: 10.0</x:v>
      </x:c>
      <x:c r="L1443" t="str">
        <x:v>Include</x:v>
      </x:c>
    </x:row>
    <x:row r="1444">
      <x:c r="A1444" t="str">
        <x:v>Tom Taylor.|2026-07-06</x:v>
      </x:c>
      <x:c r="B1444" s="888" t="n">
        <x:v>46209</x:v>
      </x:c>
      <x:c r="C1444" t="str">
        <x:v>Tom Taylor.</x:v>
      </x:c>
      <x:c r="D1444" t="str">
        <x:v>Permanent</x:v>
      </x:c>
      <x:c r="E1444" t="str">
        <x:v>Croydon</x:v>
      </x:c>
      <x:c r="F1444" t="str">
        <x:v>Operative Skilled</x:v>
      </x:c>
      <x:c r="G1444" t="str">
        <x:v>400111</x:v>
      </x:c>
      <x:c r="H1444" t="str">
        <x:v>Bromley Central Library</x:v>
      </x:c>
      <x:c r="I1444" t="n">
        <x:v>9</x:v>
      </x:c>
      <x:c r="J1444" t="str">
        <x:v>Worked</x:v>
      </x:c>
      <x:c r="K1444" t="str">
        <x:v>Worked: 1 record(s) | Branch: Croydon | Role: Operative Skilled | Jobs: 400111 | Customers: Bromley Central Library | Hours: 9.0</x:v>
      </x:c>
      <x:c r="L1444" t="str">
        <x:v>Include</x:v>
      </x:c>
    </x:row>
    <x:row r="1445">
      <x:c r="A1445" t="str">
        <x:v>Tom Taylor.|2026-07-07</x:v>
      </x:c>
      <x:c r="B1445" s="888" t="n">
        <x:v>46210</x:v>
      </x:c>
      <x:c r="C1445" t="str">
        <x:v>Tom Taylor.</x:v>
      </x:c>
      <x:c r="D1445" t="str">
        <x:v>Permanent</x:v>
      </x:c>
      <x:c r="E1445" t="str">
        <x:v>Croydon</x:v>
      </x:c>
      <x:c r="F1445" t="str">
        <x:v>Operative Skilled</x:v>
      </x:c>
      <x:c r="G1445" t="str">
        <x:v>400111, 393869A</x:v>
      </x:c>
      <x:c r="H1445" t="str">
        <x:v>Bromley Central Library; Kings College London</x:v>
      </x:c>
      <x:c r="I1445" t="n">
        <x:v>11.5</x:v>
      </x:c>
      <x:c r="J1445" t="str">
        <x:v>Worked — 2 records</x:v>
      </x:c>
      <x:c r="K1445" t="str">
        <x:v>Worked: 2 record(s) | Branch: Croydon | Role: Operative Skilled | Jobs: 400111, 393869A | Customers: Bromley Central Library; Kings College London | Hours: 11.5</x:v>
      </x:c>
      <x:c r="L1445" t="str">
        <x:v>Include</x:v>
      </x:c>
    </x:row>
    <x:row r="1446">
      <x:c r="A1446" t="str">
        <x:v>Tom Taylor.|2026-07-08</x:v>
      </x:c>
      <x:c r="B1446" s="888" t="n">
        <x:v>46211</x:v>
      </x:c>
      <x:c r="C1446" t="str">
        <x:v>Tom Taylor.</x:v>
      </x:c>
      <x:c r="D1446" t="str">
        <x:v>Permanent</x:v>
      </x:c>
      <x:c r="E1446" t="str">
        <x:v>Croydon</x:v>
      </x:c>
      <x:c r="F1446" t="str">
        <x:v>Operative Skilled</x:v>
      </x:c>
      <x:c r="G1446" t="str">
        <x:v>400111, 393869A</x:v>
      </x:c>
      <x:c r="H1446" t="str">
        <x:v>Bromley Central Library; Kings College London</x:v>
      </x:c>
      <x:c r="I1446" t="n">
        <x:v>11</x:v>
      </x:c>
      <x:c r="J1446" t="str">
        <x:v>Worked — 2 records</x:v>
      </x:c>
      <x:c r="K1446" t="str">
        <x:v>Worked: 2 record(s) | Branch: Croydon | Role: Operative Skilled | Jobs: 400111, 393869A | Customers: Bromley Central Library; Kings College London | Hours: 11.0</x:v>
      </x:c>
      <x:c r="L1446" t="str">
        <x:v>Include</x:v>
      </x:c>
    </x:row>
    <x:row r="1447">
      <x:c r="A1447" t="str">
        <x:v>Tom Taylor.|2026-07-09</x:v>
      </x:c>
      <x:c r="B1447" s="888" t="n">
        <x:v>46212</x:v>
      </x:c>
      <x:c r="C1447" t="str">
        <x:v>Tom Taylor.</x:v>
      </x:c>
      <x:c r="D1447" t="str">
        <x:v>Permanent</x:v>
      </x:c>
      <x:c r="E1447" t="str">
        <x:v>Croydon</x:v>
      </x:c>
      <x:c r="F1447" t="str">
        <x:v>Operative Skilled</x:v>
      </x:c>
      <x:c r="G1447" t="str">
        <x:v>400111</x:v>
      </x:c>
      <x:c r="H1447" t="str">
        <x:v>Bromley Central Library</x:v>
      </x:c>
      <x:c r="I1447" t="n">
        <x:v>8</x:v>
      </x:c>
      <x:c r="J1447" t="str">
        <x:v>Worked</x:v>
      </x:c>
      <x:c r="K1447" t="str">
        <x:v>Worked: 1 record(s) | Branch: Croydon | Role: Operative Skilled | Jobs: 400111 | Customers: Bromley Central Library | Hours: 8.0</x:v>
      </x:c>
      <x:c r="L1447" t="str">
        <x:v>Include</x:v>
      </x:c>
    </x:row>
    <x:row r="1448">
      <x:c r="A1448" t="str">
        <x:v>Tom Taylor.|2026-07-10</x:v>
      </x:c>
      <x:c r="B1448" s="888" t="n">
        <x:v>46213</x:v>
      </x:c>
      <x:c r="C1448" t="str">
        <x:v>Tom Taylor.</x:v>
      </x:c>
      <x:c r="D1448" t="str">
        <x:v>Permanent</x:v>
      </x:c>
      <x:c r="E1448" t="str">
        <x:v>Croydon</x:v>
      </x:c>
      <x:c r="F1448" t="str">
        <x:v>Operative Skilled</x:v>
      </x:c>
      <x:c r="G1448" t="str">
        <x:v>399451Y, 403330</x:v>
      </x:c>
      <x:c r="H1448" t="str">
        <x:v>Royal Borough of Kensington and Chelsea</x:v>
      </x:c>
      <x:c r="I1448" t="n">
        <x:v>11</x:v>
      </x:c>
      <x:c r="J1448" t="str">
        <x:v>Worked — 2 records</x:v>
      </x:c>
      <x:c r="K1448" t="str">
        <x:v>Worked: 2 record(s) | Branch: Croydon | Role: Operative Skilled | Jobs: 399451Y, 403330 | Customers: Royal Borough of Kensington and Chelsea | Hours: 11.0</x:v>
      </x:c>
      <x:c r="L1448" t="str">
        <x:v>Include</x:v>
      </x:c>
    </x:row>
    <x:row r="1449">
      <x:c r="A1449" t="str">
        <x:v>Trevor Kelly|2026-07-01</x:v>
      </x:c>
      <x:c r="B1449" s="888" t="n">
        <x:v>46204</x:v>
      </x:c>
      <x:c r="C1449" t="str">
        <x:v>Trevor Kelly</x:v>
      </x:c>
      <x:c r="D1449" t="str">
        <x:v>Permanent</x:v>
      </x:c>
      <x:c r="E1449" t="str">
        <x:v>Birmingham</x:v>
      </x:c>
      <x:c r="F1449" t="str">
        <x:v>Operative Driver</x:v>
      </x:c>
      <x:c r="G1449" t="str">
        <x:v>403046</x:v>
      </x:c>
      <x:c r="H1449" t="str">
        <x:v>HSBC - July 2026 Deliveries</x:v>
      </x:c>
      <x:c r="I1449" t="n">
        <x:v>9</x:v>
      </x:c>
      <x:c r="J1449" t="str">
        <x:v>Worked</x:v>
      </x:c>
      <x:c r="K1449" t="str">
        <x:v>Worked: 1 record(s) | Branch: Birmingham | Role: Operative Driver | Jobs: 403046 | Customers: HSBC - July 2026 Deliveries | Hours: 9.0</x:v>
      </x:c>
      <x:c r="L1449" t="str">
        <x:v>Include</x:v>
      </x:c>
    </x:row>
    <x:row r="1450">
      <x:c r="A1450" t="str">
        <x:v>Trevor Kelly|2026-07-02</x:v>
      </x:c>
      <x:c r="B1450" s="888" t="n">
        <x:v>46205</x:v>
      </x:c>
      <x:c r="C1450" t="str">
        <x:v>Trevor Kelly</x:v>
      </x:c>
      <x:c r="D1450" t="str">
        <x:v>Permanent</x:v>
      </x:c>
      <x:c r="E1450" t="str">
        <x:v>Birmingham</x:v>
      </x:c>
      <x:c r="F1450" t="str">
        <x:v>Operative Driver</x:v>
      </x:c>
      <x:c r="G1450" t="str">
        <x:v>403046</x:v>
      </x:c>
      <x:c r="H1450" t="str">
        <x:v>HSBC - July 2026 Deliveries</x:v>
      </x:c>
      <x:c r="I1450" t="n">
        <x:v>9</x:v>
      </x:c>
      <x:c r="J1450" t="str">
        <x:v>Worked</x:v>
      </x:c>
      <x:c r="K1450" t="str">
        <x:v>Worked: 1 record(s) | Branch: Birmingham | Role: Operative Driver | Jobs: 403046 | Customers: HSBC - July 2026 Deliveries | Hours: 9.0</x:v>
      </x:c>
      <x:c r="L1450" t="str">
        <x:v>Include</x:v>
      </x:c>
    </x:row>
    <x:row r="1451">
      <x:c r="A1451" t="str">
        <x:v>Trevor Kelly|2026-07-03</x:v>
      </x:c>
      <x:c r="B1451" s="888" t="n">
        <x:v>46206</x:v>
      </x:c>
      <x:c r="C1451" t="str">
        <x:v>Trevor Kelly</x:v>
      </x:c>
      <x:c r="D1451" t="str">
        <x:v>Permanent</x:v>
      </x:c>
      <x:c r="E1451" t="str">
        <x:v>Birmingham, Cambridge</x:v>
      </x:c>
      <x:c r="F1451" t="str">
        <x:v>Operative Driver</x:v>
      </x:c>
      <x:c r="G1451" t="str">
        <x:v>403121, 403046, 401084</x:v>
      </x:c>
      <x:c r="H1451" t="str">
        <x:v>BESCIENTIFIC (UNI NOTTS); HSBC - July 2026 Deliveries; Total System Services Processing Europe Ltd</x:v>
      </x:c>
      <x:c r="I1451" t="n">
        <x:v>9</x:v>
      </x:c>
      <x:c r="J1451" t="str">
        <x:v>Worked — 3 records</x:v>
      </x:c>
      <x:c r="K1451" t="str">
        <x:v>Worked: 3 record(s) | Branch: Birmingham, Cambridge | Role: Operative Driver | Jobs: 403121, 403046, 401084 | Customers: BESCIENTIFIC (UNI NOTTS); HSBC - July 2026 Deliveries; Total System Services Processing Europe Ltd | Hours: 9.0</x:v>
      </x:c>
      <x:c r="L1451" t="str">
        <x:v>Include</x:v>
      </x:c>
    </x:row>
    <x:row r="1452">
      <x:c r="A1452" t="str">
        <x:v>Trevor Kelly|2026-07-06</x:v>
      </x:c>
      <x:c r="B1452" s="888" t="n">
        <x:v>46209</x:v>
      </x:c>
      <x:c r="C1452" t="str">
        <x:v>Trevor Kelly</x:v>
      </x:c>
      <x:c r="D1452" t="str">
        <x:v>Permanent</x:v>
      </x:c>
      <x:c r="E1452" t="str">
        <x:v>Birmingham</x:v>
      </x:c>
      <x:c r="F1452" t="str">
        <x:v>Operative Driver</x:v>
      </x:c>
      <x:c r="G1452" t="str">
        <x:v>402568</x:v>
      </x:c>
      <x:c r="H1452" t="str">
        <x:v>Herefordshire &amp; Worcestershire Health NHS</x:v>
      </x:c>
      <x:c r="I1452" t="n">
        <x:v>8</x:v>
      </x:c>
      <x:c r="J1452" t="str">
        <x:v>Worked</x:v>
      </x:c>
      <x:c r="K1452" t="str">
        <x:v>Worked: 1 record(s) | Branch: Birmingham | Role: Operative Driver | Jobs: 402568 | Customers: Herefordshire &amp; Worcestershire Health NHS | Hours: 8.0</x:v>
      </x:c>
      <x:c r="L1452" t="str">
        <x:v>Include</x:v>
      </x:c>
    </x:row>
    <x:row r="1453">
      <x:c r="A1453" t="str">
        <x:v>Trevor Kelly|2026-07-07</x:v>
      </x:c>
      <x:c r="B1453" s="888" t="n">
        <x:v>46210</x:v>
      </x:c>
      <x:c r="C1453" t="str">
        <x:v>Trevor Kelly</x:v>
      </x:c>
      <x:c r="D1453" t="str">
        <x:v>Permanent</x:v>
      </x:c>
      <x:c r="E1453" t="str">
        <x:v>Birmingham</x:v>
      </x:c>
      <x:c r="F1453" t="str">
        <x:v>Operative Skilled</x:v>
      </x:c>
      <x:c r="G1453" t="str">
        <x:v>402568</x:v>
      </x:c>
      <x:c r="H1453" t="str">
        <x:v>Herefordshire &amp; Worcestershire Health NHS</x:v>
      </x:c>
      <x:c r="I1453" t="n">
        <x:v>6.5</x:v>
      </x:c>
      <x:c r="J1453" t="str">
        <x:v>Worked</x:v>
      </x:c>
      <x:c r="K1453" t="str">
        <x:v>Worked: 1 record(s) | Branch: Birmingham | Role: Operative Skilled | Jobs: 402568 | Customers: Herefordshire &amp; Worcestershire Health NHS | Hours: 6.5</x:v>
      </x:c>
      <x:c r="L1453" t="str">
        <x:v>Include</x:v>
      </x:c>
    </x:row>
    <x:row r="1454">
      <x:c r="A1454" t="str">
        <x:v>Trevor Kelly|2026-07-08</x:v>
      </x:c>
      <x:c r="B1454" s="888" t="n">
        <x:v>46211</x:v>
      </x:c>
      <x:c r="C1454" t="str">
        <x:v>Trevor Kelly</x:v>
      </x:c>
      <x:c r="D1454" t="str">
        <x:v>Permanent</x:v>
      </x:c>
      <x:c r="E1454" t="str">
        <x:v>Birmingham</x:v>
      </x:c>
      <x:c r="F1454" t="str">
        <x:v>Operative Driver</x:v>
      </x:c>
      <x:c r="G1454" t="str">
        <x:v>403046</x:v>
      </x:c>
      <x:c r="H1454" t="str">
        <x:v>HSBC - July 2026 Deliveries</x:v>
      </x:c>
      <x:c r="I1454" t="n">
        <x:v>11.5</x:v>
      </x:c>
      <x:c r="J1454" t="str">
        <x:v>Worked</x:v>
      </x:c>
      <x:c r="K1454" t="str">
        <x:v>Worked: 1 record(s) | Branch: Birmingham | Role: Operative Driver | Jobs: 403046 | Customers: HSBC - July 2026 Deliveries | Hours: 11.5</x:v>
      </x:c>
      <x:c r="L1454" t="str">
        <x:v>Include</x:v>
      </x:c>
    </x:row>
    <x:row r="1455">
      <x:c r="A1455" t="str">
        <x:v>Trevor Kelly|2026-07-09</x:v>
      </x:c>
      <x:c r="B1455" s="888" t="n">
        <x:v>46212</x:v>
      </x:c>
      <x:c r="C1455" t="str">
        <x:v>Trevor Kelly</x:v>
      </x:c>
      <x:c r="D1455" t="str">
        <x:v>Permanent</x:v>
      </x:c>
      <x:c r="E1455" t="str">
        <x:v>Birmingham</x:v>
      </x:c>
      <x:c r="F1455" t="str">
        <x:v>Operative Driver</x:v>
      </x:c>
      <x:c r="G1455" t="str">
        <x:v>403046</x:v>
      </x:c>
      <x:c r="H1455" t="str">
        <x:v>HSBC - July 2026 Deliveries</x:v>
      </x:c>
      <x:c r="I1455" t="n">
        <x:v>6.5</x:v>
      </x:c>
      <x:c r="J1455" t="str">
        <x:v>Worked</x:v>
      </x:c>
      <x:c r="K1455" t="str">
        <x:v>Worked: 1 record(s) | Branch: Birmingham | Role: Operative Driver | Jobs: 403046 | Customers: HSBC - July 2026 Deliveries | Hours: 6.5</x:v>
      </x:c>
      <x:c r="L1455" t="str">
        <x:v>Include</x:v>
      </x:c>
    </x:row>
    <x:row r="1456">
      <x:c r="A1456" t="str">
        <x:v>Trevor Kelly|2026-07-10</x:v>
      </x:c>
      <x:c r="B1456" s="888" t="n">
        <x:v>46213</x:v>
      </x:c>
      <x:c r="C1456" t="str">
        <x:v>Trevor Kelly</x:v>
      </x:c>
      <x:c r="D1456" t="str">
        <x:v>Permanent</x:v>
      </x:c>
      <x:c r="E1456" t="str">
        <x:v>Birmingham</x:v>
      </x:c>
      <x:c r="F1456" t="str">
        <x:v>Operative Driver</x:v>
      </x:c>
      <x:c r="G1456" t="str">
        <x:v>403110, 402684</x:v>
      </x:c>
      <x:c r="H1456" t="str">
        <x:v>City of Birmingham School; Midland Heart</x:v>
      </x:c>
      <x:c r="I1456" t="n">
        <x:v>5.5</x:v>
      </x:c>
      <x:c r="J1456" t="str">
        <x:v>Worked — 2 records</x:v>
      </x:c>
      <x:c r="K1456" t="str">
        <x:v>Worked: 2 record(s) | Branch: Birmingham | Role: Operative Driver | Jobs: 403110, 402684 | Customers: City of Birmingham School; Midland Heart | Hours: 5.5</x:v>
      </x:c>
      <x:c r="L1456" t="str">
        <x:v>Include</x:v>
      </x:c>
    </x:row>
    <x:row r="1457">
      <x:c r="A1457" t="str">
        <x:v>Trevor Kelly|2026-07-13</x:v>
      </x:c>
      <x:c r="B1457" s="888" t="n">
        <x:v>46216</x:v>
      </x:c>
      <x:c r="C1457" t="str">
        <x:v>Trevor Kelly</x:v>
      </x:c>
      <x:c r="D1457" t="str">
        <x:v>Permanent</x:v>
      </x:c>
      <x:c r="E1457" t="str">
        <x:v>Birmingham</x:v>
      </x:c>
      <x:c r="F1457" t="str">
        <x:v>Operative Driver</x:v>
      </x:c>
      <x:c r="G1457" t="str">
        <x:v>403351, 403392, 403328</x:v>
      </x:c>
      <x:c r="H1457" t="str">
        <x:v>Birmingham Children’s Trust; Midland Heart; MoJ</x:v>
      </x:c>
      <x:c r="I1457" t="n">
        <x:v>3.75</x:v>
      </x:c>
      <x:c r="J1457" t="str">
        <x:v>Worked — 3 records</x:v>
      </x:c>
      <x:c r="K1457" t="str">
        <x:v>Worked: 3 record(s) | Branch: Birmingham | Role: Operative Driver | Jobs: 403351, 403392, 403328 | Customers: Birmingham Children’s Trust; Midland Heart; MoJ | Hours: 3.8</x:v>
      </x:c>
      <x:c r="L1457" t="str">
        <x:v>Include</x:v>
      </x:c>
    </x:row>
    <x:row r="1458">
      <x:c r="A1458" t="str">
        <x:v>Trevor Kelly|2026-07-14</x:v>
      </x:c>
      <x:c r="B1458" s="888" t="n">
        <x:v>46217</x:v>
      </x:c>
      <x:c r="C1458" t="str">
        <x:v>Trevor Kelly</x:v>
      </x:c>
      <x:c r="D1458" t="str">
        <x:v>Permanent</x:v>
      </x:c>
      <x:c r="E1458" t="str">
        <x:v>Birmingham</x:v>
      </x:c>
      <x:c r="F1458" t="str">
        <x:v>Operative Skilled</x:v>
      </x:c>
      <x:c r="G1458" t="str">
        <x:v>389259</x:v>
      </x:c>
      <x:c r="H1458" t="str">
        <x:v>Buxton Museum and Art Gallery</x:v>
      </x:c>
      <x:c r="I1458" t="n">
        <x:v>7</x:v>
      </x:c>
      <x:c r="J1458" t="str">
        <x:v>Worked</x:v>
      </x:c>
      <x:c r="K1458" t="str">
        <x:v>Worked: 1 record(s) | Branch: Birmingham | Role: Operative Skilled | Jobs: 389259 | Customers: Buxton Museum and Art Gallery | Hours: 7.0</x:v>
      </x:c>
      <x:c r="L1458" t="str">
        <x:v>Include</x:v>
      </x:c>
    </x:row>
    <x:row r="1459">
      <x:c r="A1459" t="str">
        <x:v>Trevor Kelly|2026-07-15</x:v>
      </x:c>
      <x:c r="B1459" s="888" t="n">
        <x:v>46218</x:v>
      </x:c>
      <x:c r="C1459" t="str">
        <x:v>Trevor Kelly</x:v>
      </x:c>
      <x:c r="D1459" t="str">
        <x:v>Permanent</x:v>
      </x:c>
      <x:c r="E1459" t="str">
        <x:v>Birmingham</x:v>
      </x:c>
      <x:c r="F1459" t="str">
        <x:v>Operative Skilled</x:v>
      </x:c>
      <x:c r="G1459" t="str">
        <x:v>389259</x:v>
      </x:c>
      <x:c r="H1459" t="str">
        <x:v>Buxton Museum and Art Gallery</x:v>
      </x:c>
      <x:c r="I1459" t="n">
        <x:v>8</x:v>
      </x:c>
      <x:c r="J1459" t="str">
        <x:v>Worked</x:v>
      </x:c>
      <x:c r="K1459" t="str">
        <x:v>Worked: 1 record(s) | Branch: Birmingham | Role: Operative Skilled | Jobs: 389259 | Customers: Buxton Museum and Art Gallery | Hours: 8.0</x:v>
      </x:c>
      <x:c r="L1459" t="str">
        <x:v>Include</x:v>
      </x:c>
    </x:row>
    <x:row r="1460">
      <x:c r="A1460" t="str">
        <x:v>Trevor Kelly|2026-07-16</x:v>
      </x:c>
      <x:c r="B1460" s="888" t="n">
        <x:v>46219</x:v>
      </x:c>
      <x:c r="C1460" t="str">
        <x:v>Trevor Kelly</x:v>
      </x:c>
      <x:c r="D1460" t="str">
        <x:v>Permanent</x:v>
      </x:c>
      <x:c r="E1460" t="str">
        <x:v>Birmingham</x:v>
      </x:c>
      <x:c r="F1460" t="str">
        <x:v>Operative Driver</x:v>
      </x:c>
      <x:c r="G1460" t="str">
        <x:v>403046</x:v>
      </x:c>
      <x:c r="H1460" t="str">
        <x:v>HSBC - July 2026 Deliveries</x:v>
      </x:c>
      <x:c r="I1460" t="n">
        <x:v>9</x:v>
      </x:c>
      <x:c r="J1460" t="str">
        <x:v>Worked</x:v>
      </x:c>
      <x:c r="K1460" t="str">
        <x:v>Worked: 1 record(s) | Branch: Birmingham | Role: Operative Driver | Jobs: 403046 | Customers: HSBC - July 2026 Deliveries | Hours: 9.0</x:v>
      </x:c>
      <x:c r="L1460" t="str">
        <x:v>Include</x:v>
      </x:c>
    </x:row>
    <x:row r="1461">
      <x:c r="A1461" t="str">
        <x:v>W Barnett.|2026-07-01</x:v>
      </x:c>
      <x:c r="B1461" s="888" t="n">
        <x:v>46204</x:v>
      </x:c>
      <x:c r="C1461" t="str">
        <x:v>W Barnett.</x:v>
      </x:c>
      <x:c r="D1461" t="str">
        <x:v>Permanent</x:v>
      </x:c>
      <x:c r="E1461" t="str">
        <x:v>Thurrock</x:v>
      </x:c>
      <x:c r="F1461" t="str">
        <x:v>Operative Porter</x:v>
      </x:c>
      <x:c r="G1461" t="str">
        <x:v>402264</x:v>
      </x:c>
      <x:c r="H1461" t="str">
        <x:v>AlixPartners LLP</x:v>
      </x:c>
      <x:c r="I1461" t="n">
        <x:v>7.5</x:v>
      </x:c>
      <x:c r="J1461" t="str">
        <x:v>Worked</x:v>
      </x:c>
      <x:c r="K1461" t="str">
        <x:v>Worked: 1 record(s) | Branch: Thurrock | Role: Operative Porter | Jobs: 402264 | Customers: AlixPartners LLP | Hours: 7.5</x:v>
      </x:c>
      <x:c r="L1461" t="str">
        <x:v>Include</x:v>
      </x:c>
    </x:row>
    <x:row r="1462">
      <x:c r="A1462" t="str">
        <x:v>W Barnett.|2026-07-03</x:v>
      </x:c>
      <x:c r="B1462" s="888" t="n">
        <x:v>46206</x:v>
      </x:c>
      <x:c r="C1462" t="str">
        <x:v>W Barnett.</x:v>
      </x:c>
      <x:c r="D1462" t="str">
        <x:v>Permanent</x:v>
      </x:c>
      <x:c r="E1462" t="str">
        <x:v>Thurrock</x:v>
      </x:c>
      <x:c r="F1462" t="str">
        <x:v>Operative Porter</x:v>
      </x:c>
      <x:c r="G1462" t="str">
        <x:v>402379</x:v>
      </x:c>
      <x:c r="H1462" t="str">
        <x:v>Restore – Doc Management - NWL collections</x:v>
      </x:c>
      <x:c r="I1462" t="n">
        <x:v>11</x:v>
      </x:c>
      <x:c r="J1462" t="str">
        <x:v>Worked</x:v>
      </x:c>
      <x:c r="K1462" t="str">
        <x:v>Worked: 1 record(s) | Branch: Thurrock | Role: Operative Porter | Jobs: 402379 | Customers: Restore – Doc Management - NWL collections | Hours: 11.0</x:v>
      </x:c>
      <x:c r="L1462" t="str">
        <x:v>Include</x:v>
      </x:c>
    </x:row>
    <x:row r="1463">
      <x:c r="A1463" t="str">
        <x:v>W Barnett.|2026-07-06</x:v>
      </x:c>
      <x:c r="B1463" s="888" t="n">
        <x:v>46209</x:v>
      </x:c>
      <x:c r="C1463" t="str">
        <x:v>W Barnett.</x:v>
      </x:c>
      <x:c r="D1463" t="str">
        <x:v>Permanent</x:v>
      </x:c>
      <x:c r="E1463" t="str">
        <x:v>Thurrock</x:v>
      </x:c>
      <x:c r="F1463" t="str">
        <x:v>Operative Porter</x:v>
      </x:c>
      <x:c r="G1463" t="str">
        <x:v>402379</x:v>
      </x:c>
      <x:c r="H1463" t="str">
        <x:v>Restore – Doc Management - NWL collections</x:v>
      </x:c>
      <x:c r="I1463" t="n">
        <x:v>9</x:v>
      </x:c>
      <x:c r="J1463" t="str">
        <x:v>Worked</x:v>
      </x:c>
      <x:c r="K1463" t="str">
        <x:v>Worked: 1 record(s) | Branch: Thurrock | Role: Operative Porter | Jobs: 402379 | Customers: Restore – Doc Management - NWL collections | Hours: 9.0</x:v>
      </x:c>
      <x:c r="L1463" t="str">
        <x:v>Include</x:v>
      </x:c>
    </x:row>
    <x:row r="1464">
      <x:c r="A1464" t="str">
        <x:v>W Barnett.|2026-07-07</x:v>
      </x:c>
      <x:c r="B1464" s="888" t="n">
        <x:v>46210</x:v>
      </x:c>
      <x:c r="C1464" t="str">
        <x:v>W Barnett.</x:v>
      </x:c>
      <x:c r="D1464" t="str">
        <x:v>Permanent</x:v>
      </x:c>
      <x:c r="E1464" t="str">
        <x:v>Thurrock</x:v>
      </x:c>
      <x:c r="F1464" t="str">
        <x:v>Operative Porter</x:v>
      </x:c>
      <x:c r="G1464" t="str">
        <x:v>403225</x:v>
      </x:c>
      <x:c r="H1464" t="str">
        <x:v>University of Hertfordshire</x:v>
      </x:c>
      <x:c r="I1464" t="n">
        <x:v>8</x:v>
      </x:c>
      <x:c r="J1464" t="str">
        <x:v>Worked</x:v>
      </x:c>
      <x:c r="K1464" t="str">
        <x:v>Worked: 1 record(s) | Branch: Thurrock | Role: Operative Porter | Jobs: 403225 | Customers: University of Hertfordshire | Hours: 8.0</x:v>
      </x:c>
      <x:c r="L1464" t="str">
        <x:v>Include</x:v>
      </x:c>
    </x:row>
    <x:row r="1465">
      <x:c r="A1465" t="str">
        <x:v>W Barnett.|2026-07-08</x:v>
      </x:c>
      <x:c r="B1465" s="888" t="n">
        <x:v>46211</x:v>
      </x:c>
      <x:c r="C1465" t="str">
        <x:v>W Barnett.</x:v>
      </x:c>
      <x:c r="D1465" t="str">
        <x:v>Permanent</x:v>
      </x:c>
      <x:c r="E1465" t="str">
        <x:v>Thurrock</x:v>
      </x:c>
      <x:c r="F1465" t="str">
        <x:v>Operative Porter</x:v>
      </x:c>
      <x:c r="G1465" t="str">
        <x:v>402379</x:v>
      </x:c>
      <x:c r="H1465" t="str">
        <x:v>Restore – Doc Management - NWL collections</x:v>
      </x:c>
      <x:c r="I1465" t="n">
        <x:v>8.5</x:v>
      </x:c>
      <x:c r="J1465" t="str">
        <x:v>Worked</x:v>
      </x:c>
      <x:c r="K1465" t="str">
        <x:v>Worked: 1 record(s) | Branch: Thurrock | Role: Operative Porter | Jobs: 402379 | Customers: Restore – Doc Management - NWL collections | Hours: 8.5</x:v>
      </x:c>
      <x:c r="L1465" t="str">
        <x:v>Include</x:v>
      </x:c>
    </x:row>
    <x:row r="1466">
      <x:c r="A1466" t="str">
        <x:v>W Barnett.|2026-07-09</x:v>
      </x:c>
      <x:c r="B1466" s="888" t="n">
        <x:v>46212</x:v>
      </x:c>
      <x:c r="C1466" t="str">
        <x:v>W Barnett.</x:v>
      </x:c>
      <x:c r="D1466" t="str">
        <x:v>Permanent</x:v>
      </x:c>
      <x:c r="E1466" t="str">
        <x:v>Thurrock</x:v>
      </x:c>
      <x:c r="F1466" t="str">
        <x:v>Operative Porter</x:v>
      </x:c>
      <x:c r="G1466" t="str">
        <x:v>402264</x:v>
      </x:c>
      <x:c r="H1466" t="str">
        <x:v>AlixPartners LLP</x:v>
      </x:c>
      <x:c r="I1466" t="n">
        <x:v>8</x:v>
      </x:c>
      <x:c r="J1466" t="str">
        <x:v>Worked</x:v>
      </x:c>
      <x:c r="K1466" t="str">
        <x:v>Worked: 1 record(s) | Branch: Thurrock | Role: Operative Porter | Jobs: 402264 | Customers: AlixPartners LLP | Hours: 8.0</x:v>
      </x:c>
      <x:c r="L1466" t="str">
        <x:v>Include</x:v>
      </x:c>
    </x:row>
    <x:row r="1467">
      <x:c r="A1467" t="str">
        <x:v>W Barnett.|2026-07-13</x:v>
      </x:c>
      <x:c r="B1467" s="888" t="n">
        <x:v>46216</x:v>
      </x:c>
      <x:c r="C1467" t="str">
        <x:v>W Barnett.</x:v>
      </x:c>
      <x:c r="D1467" t="str">
        <x:v>Permanent</x:v>
      </x:c>
      <x:c r="E1467" t="str">
        <x:v>Thurrock</x:v>
      </x:c>
      <x:c r="F1467" t="str">
        <x:v>Operative Porter</x:v>
      </x:c>
      <x:c r="G1467"/>
      <x:c r="H1467"/>
      <x:c r="I1467" t="n">
        <x:v>0</x:v>
      </x:c>
      <x:c r="J1467" t="str">
        <x:v>Annual leave</x:v>
      </x:c>
      <x:c r="K1467" t="str">
        <x:v>Leave: Annual Leave (Days) | Branch: Thurrock | Role: Operative Porter</x:v>
      </x:c>
      <x:c r="L1467" t="str">
        <x:v>Include</x:v>
      </x:c>
    </x:row>
    <x:row r="1468">
      <x:c r="A1468" t="str">
        <x:v>W Barnett.|2026-07-14</x:v>
      </x:c>
      <x:c r="B1468" s="888" t="n">
        <x:v>46217</x:v>
      </x:c>
      <x:c r="C1468" t="str">
        <x:v>W Barnett.</x:v>
      </x:c>
      <x:c r="D1468" t="str">
        <x:v>Permanent</x:v>
      </x:c>
      <x:c r="E1468" t="str">
        <x:v>Thurrock</x:v>
      </x:c>
      <x:c r="F1468" t="str">
        <x:v>Operative Porter</x:v>
      </x:c>
      <x:c r="G1468"/>
      <x:c r="H1468"/>
      <x:c r="I1468" t="n">
        <x:v>0</x:v>
      </x:c>
      <x:c r="J1468" t="str">
        <x:v>Annual leave</x:v>
      </x:c>
      <x:c r="K1468" t="str">
        <x:v>Leave: Annual Leave (Days) | Branch: Thurrock | Role: Operative Porter</x:v>
      </x:c>
      <x:c r="L1468" t="str">
        <x:v>Include</x:v>
      </x:c>
    </x:row>
    <x:row r="1469">
      <x:c r="A1469" t="str">
        <x:v>W Barnett.|2026-07-15</x:v>
      </x:c>
      <x:c r="B1469" s="888" t="n">
        <x:v>46218</x:v>
      </x:c>
      <x:c r="C1469" t="str">
        <x:v>W Barnett.</x:v>
      </x:c>
      <x:c r="D1469" t="str">
        <x:v>Permanent</x:v>
      </x:c>
      <x:c r="E1469" t="str">
        <x:v>Thurrock</x:v>
      </x:c>
      <x:c r="F1469" t="str">
        <x:v>Operative Porter</x:v>
      </x:c>
      <x:c r="G1469"/>
      <x:c r="H1469"/>
      <x:c r="I1469" t="n">
        <x:v>0</x:v>
      </x:c>
      <x:c r="J1469" t="str">
        <x:v>Annual leave</x:v>
      </x:c>
      <x:c r="K1469" t="str">
        <x:v>Leave: Annual Leave (Days) | Branch: Thurrock | Role: Operative Porter</x:v>
      </x:c>
      <x:c r="L1469" t="str">
        <x:v>Include</x:v>
      </x:c>
    </x:row>
    <x:row r="1470">
      <x:c r="A1470" t="str">
        <x:v>W Barnett.|2026-07-16</x:v>
      </x:c>
      <x:c r="B1470" s="888" t="n">
        <x:v>46219</x:v>
      </x:c>
      <x:c r="C1470" t="str">
        <x:v>W Barnett.</x:v>
      </x:c>
      <x:c r="D1470" t="str">
        <x:v>Permanent</x:v>
      </x:c>
      <x:c r="E1470" t="str">
        <x:v>Thurrock</x:v>
      </x:c>
      <x:c r="F1470" t="str">
        <x:v>Operative Porter</x:v>
      </x:c>
      <x:c r="G1470"/>
      <x:c r="H1470"/>
      <x:c r="I1470" t="n">
        <x:v>0</x:v>
      </x:c>
      <x:c r="J1470" t="str">
        <x:v>Annual leave</x:v>
      </x:c>
      <x:c r="K1470" t="str">
        <x:v>Leave: Annual Leave (Days) | Branch: Thurrock | Role: Operative Porter</x:v>
      </x:c>
      <x:c r="L1470" t="str">
        <x:v>Include</x:v>
      </x:c>
    </x:row>
    <x:row r="1471">
      <x:c r="A1471" t="str">
        <x:v>Wayne Clark1|2026-07-01</x:v>
      </x:c>
      <x:c r="B1471" s="888" t="n">
        <x:v>46204</x:v>
      </x:c>
      <x:c r="C1471" t="str">
        <x:v>Wayne Clark1</x:v>
      </x:c>
      <x:c r="D1471" t="str">
        <x:v>Permanent</x:v>
      </x:c>
      <x:c r="E1471" t="str">
        <x:v>Leeds</x:v>
      </x:c>
      <x:c r="F1471" t="str">
        <x:v>Operative Driver</x:v>
      </x:c>
      <x:c r="G1471" t="str">
        <x:v>400022E</x:v>
      </x:c>
      <x:c r="H1471" t="str">
        <x:v>The British Library</x:v>
      </x:c>
      <x:c r="I1471" t="n">
        <x:v>12</x:v>
      </x:c>
      <x:c r="J1471" t="str">
        <x:v>Worked</x:v>
      </x:c>
      <x:c r="K1471" t="str">
        <x:v>Worked: 1 record(s) | Branch: Leeds | Role: Operative Driver | Jobs: 400022E | Customers: The British Library | Hours: 12.0</x:v>
      </x:c>
      <x:c r="L1471" t="str">
        <x:v>Include</x:v>
      </x:c>
    </x:row>
    <x:row r="1472">
      <x:c r="A1472" t="str">
        <x:v>Wayne Clark1|2026-07-02</x:v>
      </x:c>
      <x:c r="B1472" s="888" t="n">
        <x:v>46205</x:v>
      </x:c>
      <x:c r="C1472" t="str">
        <x:v>Wayne Clark1</x:v>
      </x:c>
      <x:c r="D1472" t="str">
        <x:v>Permanent</x:v>
      </x:c>
      <x:c r="E1472" t="str">
        <x:v>Leeds</x:v>
      </x:c>
      <x:c r="F1472" t="str">
        <x:v>Operative Driver</x:v>
      </x:c>
      <x:c r="G1472" t="str">
        <x:v>400022E</x:v>
      </x:c>
      <x:c r="H1472" t="str">
        <x:v>The British Library</x:v>
      </x:c>
      <x:c r="I1472" t="n">
        <x:v>12</x:v>
      </x:c>
      <x:c r="J1472" t="str">
        <x:v>Worked</x:v>
      </x:c>
      <x:c r="K1472" t="str">
        <x:v>Worked: 1 record(s) | Branch: Leeds | Role: Operative Driver | Jobs: 400022E | Customers: The British Library | Hours: 12.0</x:v>
      </x:c>
      <x:c r="L1472" t="str">
        <x:v>Include</x:v>
      </x:c>
    </x:row>
    <x:row r="1473">
      <x:c r="A1473" t="str">
        <x:v>Wayne Clark1|2026-07-03</x:v>
      </x:c>
      <x:c r="B1473" s="888" t="n">
        <x:v>46206</x:v>
      </x:c>
      <x:c r="C1473" t="str">
        <x:v>Wayne Clark1</x:v>
      </x:c>
      <x:c r="D1473" t="str">
        <x:v>Permanent</x:v>
      </x:c>
      <x:c r="E1473" t="str">
        <x:v>Leeds</x:v>
      </x:c>
      <x:c r="F1473" t="str">
        <x:v>Operative Driver</x:v>
      </x:c>
      <x:c r="G1473" t="str">
        <x:v>400022E</x:v>
      </x:c>
      <x:c r="H1473" t="str">
        <x:v>The British Library</x:v>
      </x:c>
      <x:c r="I1473" t="n">
        <x:v>12</x:v>
      </x:c>
      <x:c r="J1473" t="str">
        <x:v>Worked</x:v>
      </x:c>
      <x:c r="K1473" t="str">
        <x:v>Worked: 1 record(s) | Branch: Leeds | Role: Operative Driver | Jobs: 400022E | Customers: The British Library | Hours: 12.0</x:v>
      </x:c>
      <x:c r="L1473" t="str">
        <x:v>Include</x:v>
      </x:c>
    </x:row>
    <x:row r="1474">
      <x:c r="A1474" t="str">
        <x:v>Wayne Clark1|2026-07-06</x:v>
      </x:c>
      <x:c r="B1474" s="888" t="n">
        <x:v>46209</x:v>
      </x:c>
      <x:c r="C1474" t="str">
        <x:v>Wayne Clark1</x:v>
      </x:c>
      <x:c r="D1474" t="str">
        <x:v>Permanent</x:v>
      </x:c>
      <x:c r="E1474" t="str">
        <x:v>Leeds</x:v>
      </x:c>
      <x:c r="F1474" t="str">
        <x:v>Operative Driver</x:v>
      </x:c>
      <x:c r="G1474" t="str">
        <x:v>400022E</x:v>
      </x:c>
      <x:c r="H1474" t="str">
        <x:v>The British Library</x:v>
      </x:c>
      <x:c r="I1474" t="n">
        <x:v>12</x:v>
      </x:c>
      <x:c r="J1474" t="str">
        <x:v>Worked</x:v>
      </x:c>
      <x:c r="K1474" t="str">
        <x:v>Worked: 1 record(s) | Branch: Leeds | Role: Operative Driver | Jobs: 400022E | Customers: The British Library | Hours: 12.0</x:v>
      </x:c>
      <x:c r="L1474" t="str">
        <x:v>Include</x:v>
      </x:c>
    </x:row>
    <x:row r="1475">
      <x:c r="A1475" t="str">
        <x:v>Wayne Clark1|2026-07-07</x:v>
      </x:c>
      <x:c r="B1475" s="888" t="n">
        <x:v>46210</x:v>
      </x:c>
      <x:c r="C1475" t="str">
        <x:v>Wayne Clark1</x:v>
      </x:c>
      <x:c r="D1475" t="str">
        <x:v>Permanent</x:v>
      </x:c>
      <x:c r="E1475" t="str">
        <x:v>Leeds</x:v>
      </x:c>
      <x:c r="F1475" t="str">
        <x:v>Operative Driver</x:v>
      </x:c>
      <x:c r="G1475" t="str">
        <x:v>400022E</x:v>
      </x:c>
      <x:c r="H1475" t="str">
        <x:v>The British Library</x:v>
      </x:c>
      <x:c r="I1475" t="n">
        <x:v>12</x:v>
      </x:c>
      <x:c r="J1475" t="str">
        <x:v>Worked</x:v>
      </x:c>
      <x:c r="K1475" t="str">
        <x:v>Worked: 1 record(s) | Branch: Leeds | Role: Operative Driver | Jobs: 400022E | Customers: The British Library | Hours: 12.0</x:v>
      </x:c>
      <x:c r="L1475" t="str">
        <x:v>Include</x:v>
      </x:c>
    </x:row>
    <x:row r="1476">
      <x:c r="A1476" t="str">
        <x:v>Wayne Clark1|2026-07-08</x:v>
      </x:c>
      <x:c r="B1476" s="888" t="n">
        <x:v>46211</x:v>
      </x:c>
      <x:c r="C1476" t="str">
        <x:v>Wayne Clark1</x:v>
      </x:c>
      <x:c r="D1476" t="str">
        <x:v>Permanent</x:v>
      </x:c>
      <x:c r="E1476" t="str">
        <x:v>Leeds</x:v>
      </x:c>
      <x:c r="F1476" t="str">
        <x:v>Operative Driver</x:v>
      </x:c>
      <x:c r="G1476" t="str">
        <x:v>400022E</x:v>
      </x:c>
      <x:c r="H1476" t="str">
        <x:v>The British Library</x:v>
      </x:c>
      <x:c r="I1476" t="n">
        <x:v>12</x:v>
      </x:c>
      <x:c r="J1476" t="str">
        <x:v>Worked</x:v>
      </x:c>
      <x:c r="K1476" t="str">
        <x:v>Worked: 1 record(s) | Branch: Leeds | Role: Operative Driver | Jobs: 400022E | Customers: The British Library | Hours: 12.0</x:v>
      </x:c>
      <x:c r="L1476" t="str">
        <x:v>Include</x:v>
      </x:c>
    </x:row>
    <x:row r="1477">
      <x:c r="A1477" t="str">
        <x:v>Wayne Clark1|2026-07-09</x:v>
      </x:c>
      <x:c r="B1477" s="888" t="n">
        <x:v>46212</x:v>
      </x:c>
      <x:c r="C1477" t="str">
        <x:v>Wayne Clark1</x:v>
      </x:c>
      <x:c r="D1477" t="str">
        <x:v>Permanent</x:v>
      </x:c>
      <x:c r="E1477" t="str">
        <x:v>Leeds</x:v>
      </x:c>
      <x:c r="F1477" t="str">
        <x:v>Operative Driver</x:v>
      </x:c>
      <x:c r="G1477" t="str">
        <x:v>400022E</x:v>
      </x:c>
      <x:c r="H1477" t="str">
        <x:v>The British Library</x:v>
      </x:c>
      <x:c r="I1477" t="n">
        <x:v>12</x:v>
      </x:c>
      <x:c r="J1477" t="str">
        <x:v>Worked</x:v>
      </x:c>
      <x:c r="K1477" t="str">
        <x:v>Worked: 1 record(s) | Branch: Leeds | Role: Operative Driver | Jobs: 400022E | Customers: The British Library | Hours: 12.0</x:v>
      </x:c>
      <x:c r="L1477" t="str">
        <x:v>Include</x:v>
      </x:c>
    </x:row>
    <x:row r="1478">
      <x:c r="A1478" t="str">
        <x:v>Wayne Clark1|2026-07-10</x:v>
      </x:c>
      <x:c r="B1478" s="888" t="n">
        <x:v>46213</x:v>
      </x:c>
      <x:c r="C1478" t="str">
        <x:v>Wayne Clark1</x:v>
      </x:c>
      <x:c r="D1478" t="str">
        <x:v>Permanent</x:v>
      </x:c>
      <x:c r="E1478" t="str">
        <x:v>Leeds</x:v>
      </x:c>
      <x:c r="F1478" t="str">
        <x:v>Operative Driver</x:v>
      </x:c>
      <x:c r="G1478" t="str">
        <x:v>400022E</x:v>
      </x:c>
      <x:c r="H1478" t="str">
        <x:v>The British Library</x:v>
      </x:c>
      <x:c r="I1478" t="n">
        <x:v>12</x:v>
      </x:c>
      <x:c r="J1478" t="str">
        <x:v>Worked</x:v>
      </x:c>
      <x:c r="K1478" t="str">
        <x:v>Worked: 1 record(s) | Branch: Leeds | Role: Operative Driver | Jobs: 400022E | Customers: The British Library | Hours: 12.0</x:v>
      </x:c>
      <x:c r="L1478" t="str">
        <x:v>Include</x:v>
      </x:c>
    </x:row>
    <x:row r="1479">
      <x:c r="A1479" t="str">
        <x:v>Wayne Clark1|2026-07-13</x:v>
      </x:c>
      <x:c r="B1479" s="888" t="n">
        <x:v>46216</x:v>
      </x:c>
      <x:c r="C1479" t="str">
        <x:v>Wayne Clark1</x:v>
      </x:c>
      <x:c r="D1479" t="str">
        <x:v>Permanent</x:v>
      </x:c>
      <x:c r="E1479" t="str">
        <x:v>Leeds</x:v>
      </x:c>
      <x:c r="F1479" t="str">
        <x:v>Operative Driver</x:v>
      </x:c>
      <x:c r="G1479" t="str">
        <x:v>400022E</x:v>
      </x:c>
      <x:c r="H1479" t="str">
        <x:v>The British Library</x:v>
      </x:c>
      <x:c r="I1479" t="n">
        <x:v>12</x:v>
      </x:c>
      <x:c r="J1479" t="str">
        <x:v>Worked</x:v>
      </x:c>
      <x:c r="K1479" t="str">
        <x:v>Worked: 1 record(s) | Branch: Leeds | Role: Operative Driver | Jobs: 400022E | Customers: The British Library | Hours: 12.0</x:v>
      </x:c>
      <x:c r="L1479" t="str">
        <x:v>Include</x:v>
      </x:c>
    </x:row>
    <x:row r="1480">
      <x:c r="A1480" t="str">
        <x:v>Wayne Clark1|2026-07-14</x:v>
      </x:c>
      <x:c r="B1480" s="888" t="n">
        <x:v>46217</x:v>
      </x:c>
      <x:c r="C1480" t="str">
        <x:v>Wayne Clark1</x:v>
      </x:c>
      <x:c r="D1480" t="str">
        <x:v>Permanent</x:v>
      </x:c>
      <x:c r="E1480" t="str">
        <x:v>Leeds</x:v>
      </x:c>
      <x:c r="F1480" t="str">
        <x:v>Operative Driver</x:v>
      </x:c>
      <x:c r="G1480" t="str">
        <x:v>400022E</x:v>
      </x:c>
      <x:c r="H1480" t="str">
        <x:v>The British Library</x:v>
      </x:c>
      <x:c r="I1480" t="n">
        <x:v>12</x:v>
      </x:c>
      <x:c r="J1480" t="str">
        <x:v>Worked</x:v>
      </x:c>
      <x:c r="K1480" t="str">
        <x:v>Worked: 1 record(s) | Branch: Leeds | Role: Operative Driver | Jobs: 400022E | Customers: The British Library | Hours: 12.0</x:v>
      </x:c>
      <x:c r="L1480" t="str">
        <x:v>Include</x:v>
      </x:c>
    </x:row>
    <x:row r="1481">
      <x:c r="A1481" t="str">
        <x:v>Wayne Clark1|2026-07-15</x:v>
      </x:c>
      <x:c r="B1481" s="888" t="n">
        <x:v>46218</x:v>
      </x:c>
      <x:c r="C1481" t="str">
        <x:v>Wayne Clark1</x:v>
      </x:c>
      <x:c r="D1481" t="str">
        <x:v>Permanent</x:v>
      </x:c>
      <x:c r="E1481" t="str">
        <x:v>Leeds</x:v>
      </x:c>
      <x:c r="F1481" t="str">
        <x:v>Operative Driver</x:v>
      </x:c>
      <x:c r="G1481" t="str">
        <x:v>400022E</x:v>
      </x:c>
      <x:c r="H1481" t="str">
        <x:v>The British Library</x:v>
      </x:c>
      <x:c r="I1481" t="n">
        <x:v>12</x:v>
      </x:c>
      <x:c r="J1481" t="str">
        <x:v>Worked</x:v>
      </x:c>
      <x:c r="K1481" t="str">
        <x:v>Worked: 1 record(s) | Branch: Leeds | Role: Operative Driver | Jobs: 400022E | Customers: The British Library | Hours: 12.0</x:v>
      </x:c>
      <x:c r="L1481" t="str">
        <x:v>Include</x:v>
      </x:c>
    </x:row>
    <x:row r="1482">
      <x:c r="A1482" t="str">
        <x:v>Wayne Clark1|2026-07-16</x:v>
      </x:c>
      <x:c r="B1482" s="888" t="n">
        <x:v>46219</x:v>
      </x:c>
      <x:c r="C1482" t="str">
        <x:v>Wayne Clark1</x:v>
      </x:c>
      <x:c r="D1482" t="str">
        <x:v>Permanent</x:v>
      </x:c>
      <x:c r="E1482" t="str">
        <x:v>Leeds</x:v>
      </x:c>
      <x:c r="F1482" t="str">
        <x:v>Operative Driver</x:v>
      </x:c>
      <x:c r="G1482" t="str">
        <x:v>400022E</x:v>
      </x:c>
      <x:c r="H1482" t="str">
        <x:v>The British Library</x:v>
      </x:c>
      <x:c r="I1482" t="n">
        <x:v>12</x:v>
      </x:c>
      <x:c r="J1482" t="str">
        <x:v>Worked</x:v>
      </x:c>
      <x:c r="K1482" t="str">
        <x:v>Worked: 1 record(s) | Branch: Leeds | Role: Operative Driver | Jobs: 400022E | Customers: The British Library | Hours: 12.0</x:v>
      </x:c>
      <x:c r="L1482" t="str">
        <x:v>Include</x:v>
      </x:c>
    </x:row>
    <x:row r="1483">
      <x:c r="A1483" t="str">
        <x:v>Wayne Russell|2026-07-01</x:v>
      </x:c>
      <x:c r="B1483" s="888" t="n">
        <x:v>46204</x:v>
      </x:c>
      <x:c r="C1483" t="str">
        <x:v>Wayne Russell</x:v>
      </x:c>
      <x:c r="D1483" t="str">
        <x:v>Permanent</x:v>
      </x:c>
      <x:c r="E1483" t="str">
        <x:v>Birmingham</x:v>
      </x:c>
      <x:c r="F1483" t="str">
        <x:v>Operative Porter, Operative Skilled</x:v>
      </x:c>
      <x:c r="G1483" t="str">
        <x:v>401968, 402403</x:v>
      </x:c>
      <x:c r="H1483" t="str">
        <x:v>The Open University - Gardiner Blocks; Worcester Health &amp; Care NHS Trust</x:v>
      </x:c>
      <x:c r="I1483" t="n">
        <x:v>10</x:v>
      </x:c>
      <x:c r="J1483" t="str">
        <x:v>Worked — 2 records</x:v>
      </x:c>
      <x:c r="K1483" t="str">
        <x:v>Worked: 2 record(s) | Branch: Birmingham | Role: Operative Porter, Operative Skilled | Jobs: 401968, 402403 | Customers: The Open University - Gardiner Blocks; Worcester Health &amp; Care NHS Trust | Hours: 10.0</x:v>
      </x:c>
      <x:c r="L1483" t="str">
        <x:v>Include</x:v>
      </x:c>
    </x:row>
    <x:row r="1484">
      <x:c r="A1484" t="str">
        <x:v>Wayne Russell|2026-07-02</x:v>
      </x:c>
      <x:c r="B1484" s="888" t="n">
        <x:v>46205</x:v>
      </x:c>
      <x:c r="C1484" t="str">
        <x:v>Wayne Russell</x:v>
      </x:c>
      <x:c r="D1484" t="str">
        <x:v>Permanent</x:v>
      </x:c>
      <x:c r="E1484" t="str">
        <x:v>Birmingham</x:v>
      </x:c>
      <x:c r="F1484" t="str">
        <x:v>Operative Skilled</x:v>
      </x:c>
      <x:c r="G1484" t="str">
        <x:v>403133</x:v>
      </x:c>
      <x:c r="H1484" t="str">
        <x:v>THE MULBERRY BUSH ORGANISATION LTD</x:v>
      </x:c>
      <x:c r="I1484" t="n">
        <x:v>10.5</x:v>
      </x:c>
      <x:c r="J1484" t="str">
        <x:v>Worked</x:v>
      </x:c>
      <x:c r="K1484" t="str">
        <x:v>Worked: 1 record(s) | Branch: Birmingham | Role: Operative Skilled | Jobs: 403133 | Customers: THE MULBERRY BUSH ORGANISATION LTD | Hours: 10.5</x:v>
      </x:c>
      <x:c r="L1484" t="str">
        <x:v>Include</x:v>
      </x:c>
    </x:row>
    <x:row r="1485">
      <x:c r="A1485" t="str">
        <x:v>Wayne Russell|2026-07-03</x:v>
      </x:c>
      <x:c r="B1485" s="888" t="n">
        <x:v>46206</x:v>
      </x:c>
      <x:c r="C1485" t="str">
        <x:v>Wayne Russell</x:v>
      </x:c>
      <x:c r="D1485" t="str">
        <x:v>Permanent</x:v>
      </x:c>
      <x:c r="E1485" t="str">
        <x:v>Birmingham</x:v>
      </x:c>
      <x:c r="F1485" t="str">
        <x:v>Warehouse</x:v>
      </x:c>
      <x:c r="G1485" t="str">
        <x:v>396008</x:v>
      </x:c>
      <x:c r="H1485" t="str">
        <x:v>HSBC - Branch Audits (1)</x:v>
      </x:c>
      <x:c r="I1485" t="n">
        <x:v>8.5</x:v>
      </x:c>
      <x:c r="J1485" t="str">
        <x:v>Worked</x:v>
      </x:c>
      <x:c r="K1485" t="str">
        <x:v>Worked: 1 record(s) | Branch: Birmingham | Role: Warehouse | Jobs: 396008 | Customers: HSBC - Branch Audits (1) | Hours: 8.5</x:v>
      </x:c>
      <x:c r="L1485" t="str">
        <x:v>Include</x:v>
      </x:c>
    </x:row>
    <x:row r="1486">
      <x:c r="A1486" t="str">
        <x:v>Wayne Russell|2026-07-06</x:v>
      </x:c>
      <x:c r="B1486" s="888" t="n">
        <x:v>46209</x:v>
      </x:c>
      <x:c r="C1486" t="str">
        <x:v>Wayne Russell</x:v>
      </x:c>
      <x:c r="D1486" t="str">
        <x:v>Permanent</x:v>
      </x:c>
      <x:c r="E1486" t="str">
        <x:v>Birmingham</x:v>
      </x:c>
      <x:c r="F1486" t="str">
        <x:v>Operative Skilled</x:v>
      </x:c>
      <x:c r="G1486" t="str">
        <x:v>402532</x:v>
      </x:c>
      <x:c r="H1486" t="str">
        <x:v>HSBC - June 2026 Deliveries</x:v>
      </x:c>
      <x:c r="I1486" t="n">
        <x:v>6</x:v>
      </x:c>
      <x:c r="J1486" t="str">
        <x:v>Worked</x:v>
      </x:c>
      <x:c r="K1486" t="str">
        <x:v>Worked: 1 record(s) | Branch: Birmingham | Role: Operative Skilled | Jobs: 402532 | Customers: HSBC - June 2026 Deliveries | Hours: 6.0</x:v>
      </x:c>
      <x:c r="L1486" t="str">
        <x:v>Include</x:v>
      </x:c>
    </x:row>
    <x:row r="1487">
      <x:c r="A1487" t="str">
        <x:v>Wayne Russell|2026-07-07</x:v>
      </x:c>
      <x:c r="B1487" s="888" t="n">
        <x:v>46210</x:v>
      </x:c>
      <x:c r="C1487" t="str">
        <x:v>Wayne Russell</x:v>
      </x:c>
      <x:c r="D1487" t="str">
        <x:v>Permanent</x:v>
      </x:c>
      <x:c r="E1487" t="str">
        <x:v>Birmingham</x:v>
      </x:c>
      <x:c r="F1487" t="str">
        <x:v>Warehouse</x:v>
      </x:c>
      <x:c r="G1487" t="str">
        <x:v>394774A</x:v>
      </x:c>
      <x:c r="H1487" t="str">
        <x:v>Artifex interior systems</x:v>
      </x:c>
      <x:c r="I1487" t="n">
        <x:v>2</x:v>
      </x:c>
      <x:c r="J1487" t="str">
        <x:v>Worked</x:v>
      </x:c>
      <x:c r="K1487" t="str">
        <x:v>Worked: 1 record(s) | Branch: Birmingham | Role: Warehouse | Jobs: 394774A | Customers: Artifex interior systems | Hours: 2.0</x:v>
      </x:c>
      <x:c r="L1487" t="str">
        <x:v>Include</x:v>
      </x:c>
    </x:row>
    <x:row r="1488">
      <x:c r="A1488" t="str">
        <x:v>Wayne Russell|2026-07-09</x:v>
      </x:c>
      <x:c r="B1488" s="888" t="n">
        <x:v>46212</x:v>
      </x:c>
      <x:c r="C1488" t="str">
        <x:v>Wayne Russell</x:v>
      </x:c>
      <x:c r="D1488" t="str">
        <x:v>Permanent</x:v>
      </x:c>
      <x:c r="E1488" t="str">
        <x:v>Birmingham, Cambridge</x:v>
      </x:c>
      <x:c r="F1488" t="str">
        <x:v>Operative Porter, Operative Skilled</x:v>
      </x:c>
      <x:c r="G1488" t="str">
        <x:v>403004B, 403057</x:v>
      </x:c>
      <x:c r="H1488" t="str">
        <x:v>Avantor ( BIRMINGHAM JULY  2026 ); University of Birmingham</x:v>
      </x:c>
      <x:c r="I1488" t="n">
        <x:v>6.25</x:v>
      </x:c>
      <x:c r="J1488" t="str">
        <x:v>Worked — 2 records</x:v>
      </x:c>
      <x:c r="K1488" t="str">
        <x:v>Worked: 2 record(s) | Branch: Birmingham, Cambridge | Role: Operative Porter, Operative Skilled | Jobs: 403004B, 403057 | Customers: Avantor ( BIRMINGHAM JULY  2026 ); University of Birmingham | Hours: 6.2</x:v>
      </x:c>
      <x:c r="L1488" t="str">
        <x:v>Include</x:v>
      </x:c>
    </x:row>
    <x:row r="1489">
      <x:c r="A1489" t="str">
        <x:v>Wayne Russell|2026-07-10</x:v>
      </x:c>
      <x:c r="B1489" s="888" t="n">
        <x:v>46213</x:v>
      </x:c>
      <x:c r="C1489" t="str">
        <x:v>Wayne Russell</x:v>
      </x:c>
      <x:c r="D1489" t="str">
        <x:v>Permanent</x:v>
      </x:c>
      <x:c r="E1489" t="str">
        <x:v>Birmingham</x:v>
      </x:c>
      <x:c r="F1489" t="str">
        <x:v>Operative Porter, Operative Skilled</x:v>
      </x:c>
      <x:c r="G1489" t="str">
        <x:v>403110, 402684</x:v>
      </x:c>
      <x:c r="H1489" t="str">
        <x:v>City of Birmingham School; Midland Heart</x:v>
      </x:c>
      <x:c r="I1489" t="n">
        <x:v>5.5</x:v>
      </x:c>
      <x:c r="J1489" t="str">
        <x:v>Worked — 2 records</x:v>
      </x:c>
      <x:c r="K1489" t="str">
        <x:v>Worked: 2 record(s) | Branch: Birmingham | Role: Operative Porter, Operative Skilled | Jobs: 403110, 402684 | Customers: City of Birmingham School; Midland Heart | Hours: 5.5</x:v>
      </x:c>
      <x:c r="L1489" t="str">
        <x:v>Include</x:v>
      </x:c>
    </x:row>
    <x:row r="1490">
      <x:c r="A1490" t="str">
        <x:v>Wayne Russell|2026-07-16</x:v>
      </x:c>
      <x:c r="B1490" s="888" t="n">
        <x:v>46219</x:v>
      </x:c>
      <x:c r="C1490" t="str">
        <x:v>Wayne Russell</x:v>
      </x:c>
      <x:c r="D1490" t="str">
        <x:v>Permanent</x:v>
      </x:c>
      <x:c r="E1490" t="str">
        <x:v>Birmingham</x:v>
      </x:c>
      <x:c r="F1490" t="str">
        <x:v>Operative Porter</x:v>
      </x:c>
      <x:c r="G1490" t="str">
        <x:v>401198</x:v>
      </x:c>
      <x:c r="H1490" t="str">
        <x:v>The Open University</x:v>
      </x:c>
      <x:c r="I1490" t="n">
        <x:v>7.25</x:v>
      </x:c>
      <x:c r="J1490" t="str">
        <x:v>Worked</x:v>
      </x:c>
      <x:c r="K1490" t="str">
        <x:v>Worked: 1 record(s) | Branch: Birmingham | Role: Operative Porter | Jobs: 401198 | Customers: The Open University | Hours: 7.2</x:v>
      </x:c>
      <x:c r="L1490" t="str">
        <x:v>Include</x:v>
      </x:c>
    </x:row>
    <x:row r="1491">
      <x:c r="A1491" t="str">
        <x:v>Will Horton.|2026-07-01</x:v>
      </x:c>
      <x:c r="B1491" s="888" t="n">
        <x:v>46204</x:v>
      </x:c>
      <x:c r="C1491" t="str">
        <x:v>Will Horton.</x:v>
      </x:c>
      <x:c r="D1491" t="str">
        <x:v>Permanent</x:v>
      </x:c>
      <x:c r="E1491" t="str">
        <x:v>Thurrock</x:v>
      </x:c>
      <x:c r="F1491" t="str">
        <x:v>Operative Driver</x:v>
      </x:c>
      <x:c r="G1491" t="str">
        <x:v>363792D</x:v>
      </x:c>
      <x:c r="H1491" t="str">
        <x:v>Thurrock Warehouse</x:v>
      </x:c>
      <x:c r="I1491" t="n">
        <x:v>9</x:v>
      </x:c>
      <x:c r="J1491" t="str">
        <x:v>Worked</x:v>
      </x:c>
      <x:c r="K1491" t="str">
        <x:v>Worked: 1 record(s) | Branch: Thurrock | Role: Operative Driver | Jobs: 363792D | Customers: Thurrock Warehouse | Hours: 9.0</x:v>
      </x:c>
      <x:c r="L1491" t="str">
        <x:v>Include</x:v>
      </x:c>
    </x:row>
    <x:row r="1492">
      <x:c r="A1492" t="str">
        <x:v>Will Horton.|2026-07-02</x:v>
      </x:c>
      <x:c r="B1492" s="888" t="n">
        <x:v>46205</x:v>
      </x:c>
      <x:c r="C1492" t="str">
        <x:v>Will Horton.</x:v>
      </x:c>
      <x:c r="D1492" t="str">
        <x:v>Permanent</x:v>
      </x:c>
      <x:c r="E1492" t="str">
        <x:v>Thurrock</x:v>
      </x:c>
      <x:c r="F1492" t="str">
        <x:v>Operative Driver</x:v>
      </x:c>
      <x:c r="G1492" t="str">
        <x:v>363792D</x:v>
      </x:c>
      <x:c r="H1492" t="str">
        <x:v>Thurrock Warehouse</x:v>
      </x:c>
      <x:c r="I1492" t="n">
        <x:v>9</x:v>
      </x:c>
      <x:c r="J1492" t="str">
        <x:v>Worked</x:v>
      </x:c>
      <x:c r="K1492" t="str">
        <x:v>Worked: 1 record(s) | Branch: Thurrock | Role: Operative Driver | Jobs: 363792D | Customers: Thurrock Warehouse | Hours: 9.0</x:v>
      </x:c>
      <x:c r="L1492" t="str">
        <x:v>Include</x:v>
      </x:c>
    </x:row>
    <x:row r="1493">
      <x:c r="A1493" t="str">
        <x:v>Will Horton.|2026-07-03</x:v>
      </x:c>
      <x:c r="B1493" s="888" t="n">
        <x:v>46206</x:v>
      </x:c>
      <x:c r="C1493" t="str">
        <x:v>Will Horton.</x:v>
      </x:c>
      <x:c r="D1493" t="str">
        <x:v>Permanent</x:v>
      </x:c>
      <x:c r="E1493" t="str">
        <x:v>Thurrock</x:v>
      </x:c>
      <x:c r="F1493" t="str">
        <x:v>Operative Driver</x:v>
      </x:c>
      <x:c r="G1493" t="str">
        <x:v>363792D</x:v>
      </x:c>
      <x:c r="H1493" t="str">
        <x:v>Thurrock Warehouse</x:v>
      </x:c>
      <x:c r="I1493" t="n">
        <x:v>9</x:v>
      </x:c>
      <x:c r="J1493" t="str">
        <x:v>Worked</x:v>
      </x:c>
      <x:c r="K1493" t="str">
        <x:v>Worked: 1 record(s) | Branch: Thurrock | Role: Operative Driver | Jobs: 363792D | Customers: Thurrock Warehouse | Hours: 9.0</x:v>
      </x:c>
      <x:c r="L1493" t="str">
        <x:v>Include</x:v>
      </x:c>
    </x:row>
    <x:row r="1494">
      <x:c r="A1494" t="str">
        <x:v>Will Horton.|2026-07-06</x:v>
      </x:c>
      <x:c r="B1494" s="888" t="n">
        <x:v>46209</x:v>
      </x:c>
      <x:c r="C1494" t="str">
        <x:v>Will Horton.</x:v>
      </x:c>
      <x:c r="D1494" t="str">
        <x:v>Permanent</x:v>
      </x:c>
      <x:c r="E1494" t="str">
        <x:v>Thurrock</x:v>
      </x:c>
      <x:c r="F1494" t="str">
        <x:v>Operative Driver</x:v>
      </x:c>
      <x:c r="G1494" t="str">
        <x:v>363792D</x:v>
      </x:c>
      <x:c r="H1494" t="str">
        <x:v>Thurrock Warehouse</x:v>
      </x:c>
      <x:c r="I1494" t="n">
        <x:v>9</x:v>
      </x:c>
      <x:c r="J1494" t="str">
        <x:v>Worked</x:v>
      </x:c>
      <x:c r="K1494" t="str">
        <x:v>Worked: 1 record(s) | Branch: Thurrock | Role: Operative Driver | Jobs: 363792D | Customers: Thurrock Warehouse | Hours: 9.0</x:v>
      </x:c>
      <x:c r="L1494" t="str">
        <x:v>Include</x:v>
      </x:c>
    </x:row>
    <x:row r="1495">
      <x:c r="A1495" t="str">
        <x:v>Will Horton.|2026-07-07</x:v>
      </x:c>
      <x:c r="B1495" s="888" t="n">
        <x:v>46210</x:v>
      </x:c>
      <x:c r="C1495" t="str">
        <x:v>Will Horton.</x:v>
      </x:c>
      <x:c r="D1495" t="str">
        <x:v>Permanent</x:v>
      </x:c>
      <x:c r="E1495" t="str">
        <x:v>Thurrock</x:v>
      </x:c>
      <x:c r="F1495" t="str">
        <x:v>Operative Driver</x:v>
      </x:c>
      <x:c r="G1495" t="str">
        <x:v>363792D</x:v>
      </x:c>
      <x:c r="H1495" t="str">
        <x:v>Thurrock Warehouse</x:v>
      </x:c>
      <x:c r="I1495" t="n">
        <x:v>9</x:v>
      </x:c>
      <x:c r="J1495" t="str">
        <x:v>Worked</x:v>
      </x:c>
      <x:c r="K1495" t="str">
        <x:v>Worked: 1 record(s) | Branch: Thurrock | Role: Operative Driver | Jobs: 363792D | Customers: Thurrock Warehouse | Hours: 9.0</x:v>
      </x:c>
      <x:c r="L1495" t="str">
        <x:v>Include</x:v>
      </x:c>
    </x:row>
    <x:row r="1496">
      <x:c r="A1496" t="str">
        <x:v>Will Horton.|2026-07-08</x:v>
      </x:c>
      <x:c r="B1496" s="888" t="n">
        <x:v>46211</x:v>
      </x:c>
      <x:c r="C1496" t="str">
        <x:v>Will Horton.</x:v>
      </x:c>
      <x:c r="D1496" t="str">
        <x:v>Permanent</x:v>
      </x:c>
      <x:c r="E1496" t="str">
        <x:v>Thurrock</x:v>
      </x:c>
      <x:c r="F1496" t="str">
        <x:v>Operative Driver</x:v>
      </x:c>
      <x:c r="G1496" t="str">
        <x:v>363792D</x:v>
      </x:c>
      <x:c r="H1496" t="str">
        <x:v>Thurrock Warehouse</x:v>
      </x:c>
      <x:c r="I1496" t="n">
        <x:v>9</x:v>
      </x:c>
      <x:c r="J1496" t="str">
        <x:v>Worked</x:v>
      </x:c>
      <x:c r="K1496" t="str">
        <x:v>Worked: 1 record(s) | Branch: Thurrock | Role: Operative Driver | Jobs: 363792D | Customers: Thurrock Warehouse | Hours: 9.0</x:v>
      </x:c>
      <x:c r="L1496" t="str">
        <x:v>Include</x:v>
      </x:c>
    </x:row>
    <x:row r="1497">
      <x:c r="A1497" t="str">
        <x:v>Will Horton.|2026-07-10</x:v>
      </x:c>
      <x:c r="B1497" s="888" t="n">
        <x:v>46213</x:v>
      </x:c>
      <x:c r="C1497" t="str">
        <x:v>Will Horton.</x:v>
      </x:c>
      <x:c r="D1497" t="str">
        <x:v>Permanent</x:v>
      </x:c>
      <x:c r="E1497" t="str">
        <x:v>Thurrock</x:v>
      </x:c>
      <x:c r="F1497" t="str">
        <x:v>Operative Driver</x:v>
      </x:c>
      <x:c r="G1497" t="str">
        <x:v>363792D</x:v>
      </x:c>
      <x:c r="H1497" t="str">
        <x:v>Thurrock Warehouse</x:v>
      </x:c>
      <x:c r="I1497" t="n">
        <x:v>9</x:v>
      </x:c>
      <x:c r="J1497" t="str">
        <x:v>Worked</x:v>
      </x:c>
      <x:c r="K1497" t="str">
        <x:v>Worked: 1 record(s) | Branch: Thurrock | Role: Operative Driver | Jobs: 363792D | Customers: Thurrock Warehouse | Hours: 9.0</x:v>
      </x:c>
      <x:c r="L1497" t="str">
        <x:v>Include</x:v>
      </x:c>
    </x:row>
    <x:row r="1498">
      <x:c r="A1498" t="str">
        <x:v>Will Horton.|2026-07-13</x:v>
      </x:c>
      <x:c r="B1498" s="888" t="n">
        <x:v>46216</x:v>
      </x:c>
      <x:c r="C1498" t="str">
        <x:v>Will Horton.</x:v>
      </x:c>
      <x:c r="D1498" t="str">
        <x:v>Permanent</x:v>
      </x:c>
      <x:c r="E1498" t="str">
        <x:v>Thurrock</x:v>
      </x:c>
      <x:c r="F1498" t="str">
        <x:v>Operative Driver</x:v>
      </x:c>
      <x:c r="G1498" t="str">
        <x:v>363792D</x:v>
      </x:c>
      <x:c r="H1498" t="str">
        <x:v>Thurrock Warehouse</x:v>
      </x:c>
      <x:c r="I1498" t="n">
        <x:v>9</x:v>
      </x:c>
      <x:c r="J1498" t="str">
        <x:v>Worked</x:v>
      </x:c>
      <x:c r="K1498" t="str">
        <x:v>Worked: 1 record(s) | Branch: Thurrock | Role: Operative Driver | Jobs: 363792D | Customers: Thurrock Warehouse | Hours: 9.0</x:v>
      </x:c>
      <x:c r="L1498" t="str">
        <x:v>Include</x:v>
      </x:c>
    </x:row>
    <x:row r="1499">
      <x:c r="A1499" t="str">
        <x:v>Will Horton.|2026-07-14</x:v>
      </x:c>
      <x:c r="B1499" s="888" t="n">
        <x:v>46217</x:v>
      </x:c>
      <x:c r="C1499" t="str">
        <x:v>Will Horton.</x:v>
      </x:c>
      <x:c r="D1499" t="str">
        <x:v>Permanent</x:v>
      </x:c>
      <x:c r="E1499" t="str">
        <x:v>Thurrock</x:v>
      </x:c>
      <x:c r="F1499" t="str">
        <x:v>Operative Driver</x:v>
      </x:c>
      <x:c r="G1499" t="str">
        <x:v>363792D</x:v>
      </x:c>
      <x:c r="H1499" t="str">
        <x:v>Thurrock Warehouse</x:v>
      </x:c>
      <x:c r="I1499" t="n">
        <x:v>9</x:v>
      </x:c>
      <x:c r="J1499" t="str">
        <x:v>Worked</x:v>
      </x:c>
      <x:c r="K1499" t="str">
        <x:v>Worked: 1 record(s) | Branch: Thurrock | Role: Operative Driver | Jobs: 363792D | Customers: Thurrock Warehouse | Hours: 9.0</x:v>
      </x:c>
      <x:c r="L1499" t="str">
        <x:v>Include</x:v>
      </x:c>
    </x:row>
    <x:row r="1500">
      <x:c r="A1500" t="str">
        <x:v>Will Horton.|2026-07-15</x:v>
      </x:c>
      <x:c r="B1500" s="888" t="n">
        <x:v>46218</x:v>
      </x:c>
      <x:c r="C1500" t="str">
        <x:v>Will Horton.</x:v>
      </x:c>
      <x:c r="D1500" t="str">
        <x:v>Permanent</x:v>
      </x:c>
      <x:c r="E1500" t="str">
        <x:v>Thurrock</x:v>
      </x:c>
      <x:c r="F1500" t="str">
        <x:v>Operative Driver</x:v>
      </x:c>
      <x:c r="G1500" t="str">
        <x:v>363792D</x:v>
      </x:c>
      <x:c r="H1500" t="str">
        <x:v>Thurrock Warehouse</x:v>
      </x:c>
      <x:c r="I1500" t="n">
        <x:v>9</x:v>
      </x:c>
      <x:c r="J1500" t="str">
        <x:v>Worked</x:v>
      </x:c>
      <x:c r="K1500" t="str">
        <x:v>Worked: 1 record(s) | Branch: Thurrock | Role: Operative Driver | Jobs: 363792D | Customers: Thurrock Warehouse | Hours: 9.0</x:v>
      </x:c>
      <x:c r="L1500" t="str">
        <x:v>Include</x:v>
      </x:c>
    </x:row>
    <x:row r="1501">
      <x:c r="A1501" t="str">
        <x:v>Will Horton.|2026-07-16</x:v>
      </x:c>
      <x:c r="B1501" s="888" t="n">
        <x:v>46219</x:v>
      </x:c>
      <x:c r="C1501" t="str">
        <x:v>Will Horton.</x:v>
      </x:c>
      <x:c r="D1501" t="str">
        <x:v>Permanent</x:v>
      </x:c>
      <x:c r="E1501" t="str">
        <x:v>Thurrock</x:v>
      </x:c>
      <x:c r="F1501" t="str">
        <x:v>Operative Driver</x:v>
      </x:c>
      <x:c r="G1501" t="str">
        <x:v>363792D</x:v>
      </x:c>
      <x:c r="H1501" t="str">
        <x:v>Thurrock Warehouse</x:v>
      </x:c>
      <x:c r="I1501" t="n">
        <x:v>9</x:v>
      </x:c>
      <x:c r="J1501" t="str">
        <x:v>Worked</x:v>
      </x:c>
      <x:c r="K1501" t="str">
        <x:v>Worked: 1 record(s) | Branch: Thurrock | Role: Operative Driver | Jobs: 363792D | Customers: Thurrock Warehouse | Hours: 9.0</x:v>
      </x:c>
      <x:c r="L1501" t="str">
        <x:v>Include</x:v>
      </x:c>
    </x:row>
    <x:row r="1502">
      <x:c r="A1502" t="str">
        <x:v>William Dzinski|2026-07-02</x:v>
      </x:c>
      <x:c r="B1502" s="888" t="n">
        <x:v>46205</x:v>
      </x:c>
      <x:c r="C1502" t="str">
        <x:v>William Dzinski</x:v>
      </x:c>
      <x:c r="D1502" t="str">
        <x:v>Permanent</x:v>
      </x:c>
      <x:c r="E1502" t="str">
        <x:v>Croydon</x:v>
      </x:c>
      <x:c r="F1502" t="str">
        <x:v>Operative Porter</x:v>
      </x:c>
      <x:c r="G1502" t="str">
        <x:v>393361E</x:v>
      </x:c>
      <x:c r="H1502" t="str">
        <x:v>The Quadrant</x:v>
      </x:c>
      <x:c r="I1502" t="n">
        <x:v>8.5</x:v>
      </x:c>
      <x:c r="J1502" t="str">
        <x:v>Worked</x:v>
      </x:c>
      <x:c r="K1502" t="str">
        <x:v>Worked: 1 record(s) | Branch: Croydon | Role: Operative Porter | Jobs: 393361E | Customers: The Quadrant | Hours: 8.5</x:v>
      </x:c>
      <x:c r="L1502" t="str">
        <x:v>Include</x:v>
      </x:c>
    </x:row>
    <x:row r="1503">
      <x:c r="A1503" t="str">
        <x:v>William Dzinski|2026-07-03</x:v>
      </x:c>
      <x:c r="B1503" s="888" t="n">
        <x:v>46206</x:v>
      </x:c>
      <x:c r="C1503" t="str">
        <x:v>William Dzinski</x:v>
      </x:c>
      <x:c r="D1503" t="str">
        <x:v>Permanent</x:v>
      </x:c>
      <x:c r="E1503" t="str">
        <x:v>Croydon</x:v>
      </x:c>
      <x:c r="F1503" t="str">
        <x:v>Operative Porter</x:v>
      </x:c>
      <x:c r="G1503" t="str">
        <x:v>400111</x:v>
      </x:c>
      <x:c r="H1503" t="str">
        <x:v>Bromley Central Library</x:v>
      </x:c>
      <x:c r="I1503" t="n">
        <x:v>6.5</x:v>
      </x:c>
      <x:c r="J1503" t="str">
        <x:v>Worked</x:v>
      </x:c>
      <x:c r="K1503" t="str">
        <x:v>Worked: 1 record(s) | Branch: Croydon | Role: Operative Porter | Jobs: 400111 | Customers: Bromley Central Library | Hours: 6.5</x:v>
      </x:c>
      <x:c r="L1503" t="str">
        <x:v>Include</x:v>
      </x:c>
    </x:row>
    <x:row r="1504">
      <x:c r="A1504" t="str">
        <x:v>William Dzinski|2026-07-06</x:v>
      </x:c>
      <x:c r="B1504" s="888" t="n">
        <x:v>46209</x:v>
      </x:c>
      <x:c r="C1504" t="str">
        <x:v>William Dzinski</x:v>
      </x:c>
      <x:c r="D1504" t="str">
        <x:v>Permanent</x:v>
      </x:c>
      <x:c r="E1504" t="str">
        <x:v>Croydon</x:v>
      </x:c>
      <x:c r="F1504" t="str">
        <x:v>Operative Skilled</x:v>
      </x:c>
      <x:c r="G1504" t="str">
        <x:v>399451U</x:v>
      </x:c>
      <x:c r="H1504" t="str">
        <x:v>Royal Borough of Kensington and Chelsea</x:v>
      </x:c>
      <x:c r="I1504" t="n">
        <x:v>9</x:v>
      </x:c>
      <x:c r="J1504" t="str">
        <x:v>Worked</x:v>
      </x:c>
      <x:c r="K1504" t="str">
        <x:v>Worked: 1 record(s) | Branch: Croydon | Role: Operative Skilled | Jobs: 399451U | Customers: Royal Borough of Kensington and Chelsea | Hours: 9.0</x:v>
      </x:c>
      <x:c r="L1504" t="str">
        <x:v>Include</x:v>
      </x:c>
    </x:row>
    <x:row r="1505">
      <x:c r="A1505" t="str">
        <x:v>William Dzinski|2026-07-07</x:v>
      </x:c>
      <x:c r="B1505" s="888" t="n">
        <x:v>46210</x:v>
      </x:c>
      <x:c r="C1505" t="str">
        <x:v>William Dzinski</x:v>
      </x:c>
      <x:c r="D1505" t="str">
        <x:v>Permanent</x:v>
      </x:c>
      <x:c r="E1505" t="str">
        <x:v>Croydon</x:v>
      </x:c>
      <x:c r="F1505" t="str">
        <x:v>Operative Skilled</x:v>
      </x:c>
      <x:c r="G1505" t="str">
        <x:v>399451U, 399451Y</x:v>
      </x:c>
      <x:c r="H1505" t="str">
        <x:v>Royal Borough of Kensington and Chelsea</x:v>
      </x:c>
      <x:c r="I1505" t="n">
        <x:v>15</x:v>
      </x:c>
      <x:c r="J1505" t="str">
        <x:v>Worked — 2 records</x:v>
      </x:c>
      <x:c r="K1505" t="str">
        <x:v>Worked: 2 record(s) | Branch: Croydon | Role: Operative Skilled | Jobs: 399451U, 399451Y | Customers: Royal Borough of Kensington and Chelsea | Hours: 15.0</x:v>
      </x:c>
      <x:c r="L1505" t="str">
        <x:v>Include</x:v>
      </x:c>
    </x:row>
    <x:row r="1506">
      <x:c r="A1506" t="str">
        <x:v>William Dzinski|2026-07-08</x:v>
      </x:c>
      <x:c r="B1506" s="888" t="n">
        <x:v>46211</x:v>
      </x:c>
      <x:c r="C1506" t="str">
        <x:v>William Dzinski</x:v>
      </x:c>
      <x:c r="D1506" t="str">
        <x:v>Permanent</x:v>
      </x:c>
      <x:c r="E1506" t="str">
        <x:v>Croydon</x:v>
      </x:c>
      <x:c r="F1506" t="str">
        <x:v>Operative Porter</x:v>
      </x:c>
      <x:c r="G1506" t="str">
        <x:v>402743</x:v>
      </x:c>
      <x:c r="H1506" t="str">
        <x:v>EDF / DALKIA FACILITIES LIMITED</x:v>
      </x:c>
      <x:c r="I1506" t="n">
        <x:v>8</x:v>
      </x:c>
      <x:c r="J1506" t="str">
        <x:v>Worked</x:v>
      </x:c>
      <x:c r="K1506" t="str">
        <x:v>Worked: 1 record(s) | Branch: Croydon | Role: Operative Porter | Jobs: 402743 | Customers: EDF / DALKIA FACILITIES LIMITED | Hours: 8.0</x:v>
      </x:c>
      <x:c r="L1506" t="str">
        <x:v>Include</x:v>
      </x:c>
    </x:row>
    <x:row r="1507">
      <x:c r="A1507" t="str">
        <x:v>William Dzinski|2026-07-09</x:v>
      </x:c>
      <x:c r="B1507" s="888" t="n">
        <x:v>46212</x:v>
      </x:c>
      <x:c r="C1507" t="str">
        <x:v>William Dzinski</x:v>
      </x:c>
      <x:c r="D1507" t="str">
        <x:v>Permanent</x:v>
      </x:c>
      <x:c r="E1507" t="str">
        <x:v>Croydon</x:v>
      </x:c>
      <x:c r="F1507" t="str">
        <x:v>Operative Porter</x:v>
      </x:c>
      <x:c r="G1507" t="str">
        <x:v>400111</x:v>
      </x:c>
      <x:c r="H1507" t="str">
        <x:v>Bromley Central Library</x:v>
      </x:c>
      <x:c r="I1507" t="n">
        <x:v>8</x:v>
      </x:c>
      <x:c r="J1507" t="str">
        <x:v>Worked</x:v>
      </x:c>
      <x:c r="K1507" t="str">
        <x:v>Worked: 1 record(s) | Branch: Croydon | Role: Operative Porter | Jobs: 400111 | Customers: Bromley Central Library | Hours: 8.0</x:v>
      </x:c>
      <x:c r="L1507" t="str">
        <x:v>Include</x:v>
      </x:c>
    </x:row>
    <x:row r="1508">
      <x:c r="A1508" t="str">
        <x:v>William Dzinski|2026-07-10</x:v>
      </x:c>
      <x:c r="B1508" s="888" t="n">
        <x:v>46213</x:v>
      </x:c>
      <x:c r="C1508" t="str">
        <x:v>William Dzinski</x:v>
      </x:c>
      <x:c r="D1508" t="str">
        <x:v>Permanent</x:v>
      </x:c>
      <x:c r="E1508" t="str">
        <x:v>Croydon</x:v>
      </x:c>
      <x:c r="F1508" t="str">
        <x:v>Operative Porter</x:v>
      </x:c>
      <x:c r="G1508" t="str">
        <x:v>399451Y</x:v>
      </x:c>
      <x:c r="H1508" t="str">
        <x:v>Royal Borough of Kensington and Chelsea</x:v>
      </x:c>
      <x:c r="I1508" t="n">
        <x:v>7</x:v>
      </x:c>
      <x:c r="J1508" t="str">
        <x:v>Worked</x:v>
      </x:c>
      <x:c r="K1508" t="str">
        <x:v>Worked: 1 record(s) | Branch: Croydon | Role: Operative Porter | Jobs: 399451Y | Customers: Royal Borough of Kensington and Chelsea | Hours: 7.0</x:v>
      </x:c>
      <x:c r="L1508" t="str">
        <x:v>Include</x:v>
      </x:c>
    </x:row>
    <x:row r="1509">
      <x:c r="A1509" t="str">
        <x:v>William Dzinski|2026-07-13</x:v>
      </x:c>
      <x:c r="B1509" s="888" t="n">
        <x:v>46216</x:v>
      </x:c>
      <x:c r="C1509" t="str">
        <x:v>William Dzinski</x:v>
      </x:c>
      <x:c r="D1509" t="str">
        <x:v>Permanent</x:v>
      </x:c>
      <x:c r="E1509" t="str">
        <x:v>Croydon</x:v>
      </x:c>
      <x:c r="F1509" t="str">
        <x:v>Operative Skilled</x:v>
      </x:c>
      <x:c r="G1509" t="str">
        <x:v>393361E</x:v>
      </x:c>
      <x:c r="H1509" t="str">
        <x:v>The Quadrant</x:v>
      </x:c>
      <x:c r="I1509" t="n">
        <x:v>5</x:v>
      </x:c>
      <x:c r="J1509" t="str">
        <x:v>Worked</x:v>
      </x:c>
      <x:c r="K1509" t="str">
        <x:v>Worked: 1 record(s) | Branch: Croydon | Role: Operative Skilled | Jobs: 393361E | Customers: The Quadrant | Hours: 5.0</x:v>
      </x:c>
      <x:c r="L1509" t="str">
        <x:v>Include</x:v>
      </x:c>
    </x:row>
    <x:row r="1510">
      <x:c r="A1510" t="str">
        <x:v>William Dzinski|2026-07-14</x:v>
      </x:c>
      <x:c r="B1510" s="888" t="n">
        <x:v>46217</x:v>
      </x:c>
      <x:c r="C1510" t="str">
        <x:v>William Dzinski</x:v>
      </x:c>
      <x:c r="D1510" t="str">
        <x:v>Permanent</x:v>
      </x:c>
      <x:c r="E1510" t="str">
        <x:v>Croydon</x:v>
      </x:c>
      <x:c r="F1510" t="str">
        <x:v>Operative Porter</x:v>
      </x:c>
      <x:c r="G1510" t="str">
        <x:v>400111</x:v>
      </x:c>
      <x:c r="H1510" t="str">
        <x:v>Bromley Central Library</x:v>
      </x:c>
      <x:c r="I1510" t="n">
        <x:v>7.5</x:v>
      </x:c>
      <x:c r="J1510" t="str">
        <x:v>Worked</x:v>
      </x:c>
      <x:c r="K1510" t="str">
        <x:v>Worked: 1 record(s) | Branch: Croydon | Role: Operative Porter | Jobs: 400111 | Customers: Bromley Central Library | Hours: 7.5</x:v>
      </x:c>
      <x:c r="L1510" t="str">
        <x:v>Include</x:v>
      </x:c>
    </x:row>
    <x:row r="1511">
      <x:c r="A1511" t="str">
        <x:v>William Dzinski|2026-07-15</x:v>
      </x:c>
      <x:c r="B1511" s="888" t="n">
        <x:v>46218</x:v>
      </x:c>
      <x:c r="C1511" t="str">
        <x:v>William Dzinski</x:v>
      </x:c>
      <x:c r="D1511" t="str">
        <x:v>Permanent</x:v>
      </x:c>
      <x:c r="E1511" t="str">
        <x:v>Croydon</x:v>
      </x:c>
      <x:c r="F1511" t="str">
        <x:v>Operative Skilled</x:v>
      </x:c>
      <x:c r="G1511" t="str">
        <x:v>402815</x:v>
      </x:c>
      <x:c r="H1511" t="str">
        <x:v>VEOLIA (Sussex Pathology)</x:v>
      </x:c>
      <x:c r="I1511" t="n">
        <x:v>3</x:v>
      </x:c>
      <x:c r="J1511" t="str">
        <x:v>Worked</x:v>
      </x:c>
      <x:c r="K1511" t="str">
        <x:v>Worked: 1 record(s) | Branch: Croydon | Role: Operative Skilled | Jobs: 402815 | Customers: VEOLIA (Sussex Pathology) | Hours: 3.0</x:v>
      </x:c>
      <x:c r="L1511" t="str">
        <x:v>Include</x:v>
      </x:c>
    </x:row>
    <x:row r="1512">
      <x:c r="A1512" t="str">
        <x:v>William Dzinski|2026-07-16</x:v>
      </x:c>
      <x:c r="B1512" s="888" t="n">
        <x:v>46219</x:v>
      </x:c>
      <x:c r="C1512" t="str">
        <x:v>William Dzinski</x:v>
      </x:c>
      <x:c r="D1512" t="str">
        <x:v>Permanent</x:v>
      </x:c>
      <x:c r="E1512" t="str">
        <x:v>Croydon</x:v>
      </x:c>
      <x:c r="F1512" t="str">
        <x:v>Operative Skilled</x:v>
      </x:c>
      <x:c r="G1512" t="str">
        <x:v>402738</x:v>
      </x:c>
      <x:c r="H1512" t="str">
        <x:v>Kings College London</x:v>
      </x:c>
      <x:c r="I1512" t="n">
        <x:v>4</x:v>
      </x:c>
      <x:c r="J1512" t="str">
        <x:v>Worked</x:v>
      </x:c>
      <x:c r="K1512" t="str">
        <x:v>Worked: 1 record(s) | Branch: Croydon | Role: Operative Skilled | Jobs: 402738 | Customers: Kings College London | Hours: 4.0</x:v>
      </x:c>
      <x:c r="L1512" t="str">
        <x:v>Include</x:v>
      </x:c>
    </x:row>
  </x:sheetData>
  <x:mergeCells>
    <x:mergeCell ref="A1:K1"/>
  </x:mergeCells>
  <x:conditionalFormatting sqref="A4:L1254">
    <x:cfRule type="expression" dxfId="11" priority="1">
      <x:formula>$L4="Filtered out"</x:formula>
    </x:cfRule>
    <x:cfRule type="expression" dxfId="12" priority="2">
      <x:formula>LEFT($J4,8)="CONFLICT"</x:formula>
    </x:cfRule>
  </x:conditionalFormatting>
  <x:conditionalFormatting sqref="I4:I1254">
    <x:cfRule type="dataBar" priority="3">
      <x:dataBar>
        <x:cfvo type="min"/>
        <x:cfvo type="max"/>
        <x:color rgb="FF2F6F7E"/>
      </x:dataBar>
      <x:extLst>
        <x:ext xmlns:x14="http://schemas.microsoft.com/office/spreadsheetml/2009/9/main" uri="{B025F937-C7B1-47D3-B67F-A62EFF666E3E}">
          <x14:id>{4A3F4426-1176-D87D-F599-1E5C7F02DB65}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fc478a59910c4d02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4A3F4426-1176-D87D-F599-1E5C7F02DB65}">
            <x14:dataBar gradient="1">
              <x14:cfvo type="min"/>
              <x14:cfvo type="max"/>
              <x14:fillColor rgb="FF2F6F7E"/>
            </x14:dataBar>
          </x14:cfRule>
          <xm:sqref>I4:I1254</xm:sqref>
        </x14:conditionalFormatting>
      </x14:conditionalFormattings>
    </x:ext>
  </x:extLst>
</x:worksheet>
</file>

<file path=xl/worksheets/sheet5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0" hidden="0" customWidth="1"/>
    <x:col min="3" max="3" width="24" hidden="0" customWidth="1"/>
    <x:col min="4" max="4" width="18" hidden="0" customWidth="1"/>
    <x:col min="5" max="5" width="20" hidden="0" customWidth="1"/>
    <x:col min="6" max="6" width="32" hidden="0" customWidth="1"/>
    <x:col min="7" max="7" width="14" hidden="0" customWidth="1"/>
    <x:col min="8" max="8" width="60" hidden="0" customWidth="1"/>
    <x:col min="9" max="9" width="4" hidden="0" customWidth="1"/>
    <x:col min="10" max="10" width="20" hidden="0" customWidth="1"/>
    <x:col min="11" max="11" width="16" hidden="0" customWidth="1"/>
    <x:col min="12" max="12" width="4" hidden="0" customWidth="1"/>
    <x:col min="13" max="13" width="24" hidden="0" customWidth="1"/>
    <x:col min="14" max="14" width="22" hidden="0" customWidth="1"/>
  </x:cols>
  <x:sheetData>
    <x:row r="1">
      <x:c r="A1" s="773" t="str">
        <x:v>Individual Activity Calendar — YTD</x:v>
      </x:c>
      <x:c r="B1" s="747"/>
      <x:c r="C1" s="747"/>
      <x:c r="D1" s="747"/>
      <x:c r="E1" s="747"/>
      <x:c r="F1" s="747"/>
      <x:c r="G1" s="747"/>
      <x:c r="H1" s="747"/>
      <x:c r="I1" s="747"/>
      <x:c r="J1" s="747"/>
      <x:c r="K1" s="747"/>
      <x:c r="L1" s="747"/>
      <x:c r="M1" s="747"/>
      <x:c r="N1" s="747"/>
      <x:c r="O1" s="550"/>
      <x:c r="P1" s="550"/>
      <x:c r="Q1" s="550"/>
      <x:c r="R1" s="550"/>
      <x:c r="S1" s="550"/>
      <x:c r="T1" s="550"/>
      <x:c r="U1" s="550"/>
      <x:c r="V1" s="550"/>
      <x:c r="W1" s="550"/>
      <x:c r="X1" s="550"/>
      <x:c r="Y1" s="550"/>
      <x:c r="Z1" s="550"/>
      <x:c r="AA1" s="550"/>
      <x:c r="AB1" s="550"/>
      <x:c r="AC1" s="550"/>
      <x:c r="AD1" s="550"/>
      <x:c r="AE1" s="550"/>
      <x:c r="AF1" s="550"/>
      <x:c r="AG1" s="550"/>
      <x:c r="AH1" s="550"/>
      <x:c r="AI1" s="550"/>
      <x:c r="AJ1" s="550"/>
      <x:c r="AK1" s="550"/>
      <x:c r="AL1" s="550"/>
      <x:c r="AM1" s="550"/>
      <x:c r="AN1" s="550"/>
      <x:c r="AO1" s="550"/>
      <x:c r="AP1" s="550"/>
    </x:row>
    <x:row r="2">
      <x:c r="A2" s="772" t="str">
        <x:v>Select a person and any period from 1 January to 16 July 2026, up to 31 days. Select a date to update Daily Activity Detail.</x:v>
      </x:c>
      <x:c r="B2" s="748"/>
      <x:c r="C2" s="748"/>
      <x:c r="D2" s="748"/>
      <x:c r="E2" s="748"/>
      <x:c r="F2" s="748"/>
      <x:c r="G2" s="748"/>
      <x:c r="H2" s="748"/>
      <x:c r="I2" s="748"/>
      <x:c r="J2" s="748"/>
      <x:c r="K2" s="748"/>
      <x:c r="L2" s="748"/>
      <x:c r="M2" s="748"/>
      <x:c r="N2" s="748"/>
      <x:c r="O2" s="550"/>
      <x:c r="P2" s="550"/>
      <x:c r="Q2" s="550"/>
      <x:c r="R2" s="550"/>
      <x:c r="S2" s="550"/>
      <x:c r="T2" s="550"/>
      <x:c r="U2" s="550"/>
      <x:c r="V2" s="550"/>
      <x:c r="W2" s="550"/>
      <x:c r="X2" s="550"/>
      <x:c r="Y2" s="550"/>
      <x:c r="Z2" s="550"/>
      <x:c r="AA2" s="550"/>
      <x:c r="AB2" s="550"/>
      <x:c r="AC2" s="550"/>
      <x:c r="AD2" s="550"/>
      <x:c r="AE2" s="550"/>
      <x:c r="AF2" s="550"/>
      <x:c r="AG2" s="550"/>
      <x:c r="AH2" s="550"/>
      <x:c r="AI2" s="550"/>
      <x:c r="AJ2" s="550"/>
      <x:c r="AK2" s="550"/>
      <x:c r="AL2" s="550"/>
      <x:c r="AM2" s="550"/>
      <x:c r="AN2" s="550"/>
      <x:c r="AO2" s="550"/>
      <x:c r="AP2" s="550"/>
    </x:row>
    <x:row r="3">
      <x:c r="A3" s="860" t="str">
        <x:v>Global Branch</x:v>
      </x:c>
      <x:c r="B3" s="886" t="str">
        <x:f>'Summary Dashboard'!$B$3</x:f>
        <x:v>All</x:v>
      </x:c>
      <x:c r="C3" s="789"/>
      <x:c r="D3" s="860" t="str">
        <x:v>Person</x:v>
      </x:c>
      <x:c r="E3" s="861" t="str">
        <x:v>A Apanisile</x:v>
      </x:c>
      <x:c r="F3" s="789"/>
      <x:c r="G3" s="860" t="str">
        <x:v>Start Date</x:v>
      </x:c>
      <x:c r="H3" s="861" t="n">
        <x:v>46023</x:v>
      </x:c>
      <x:c r="I3" s="789"/>
      <x:c r="J3" s="860" t="str">
        <x:v>Finish Date</x:v>
      </x:c>
      <x:c r="K3" s="861" t="n">
        <x:v>46053</x:v>
      </x:c>
      <x:c r="L3" s="789"/>
      <x:c r="M3" s="860" t="str">
        <x:v>Selected Date</x:v>
      </x:c>
      <x:c r="N3" s="861" t="n">
        <x:v>46025</x:v>
      </x:c>
      <x:c r="O3" s="789"/>
      <x:c r="P3" s="789"/>
      <x:c r="Q3" s="789"/>
      <x:c r="R3" s="789"/>
      <x:c r="S3" s="789"/>
      <x:c r="T3" s="789"/>
      <x:c r="U3" s="789"/>
      <x:c r="V3" s="789"/>
      <x:c r="W3" s="789"/>
      <x:c r="X3" s="789"/>
      <x:c r="Y3" s="789"/>
      <x:c r="Z3" s="789"/>
      <x:c r="AA3" s="550"/>
      <x:c r="AB3" s="550"/>
      <x:c r="AC3" s="550"/>
      <x:c r="AD3" s="550"/>
      <x:c r="AE3" s="550"/>
      <x:c r="AF3" s="550"/>
      <x:c r="AG3" s="550"/>
      <x:c r="AH3" s="550"/>
      <x:c r="AI3" s="550"/>
      <x:c r="AJ3" s="550"/>
      <x:c r="AK3" s="550"/>
      <x:c r="AL3" s="550"/>
      <x:c r="AM3" s="550"/>
      <x:c r="AN3" s="550"/>
      <x:c r="AO3" s="550"/>
      <x:c r="AP3" s="550"/>
    </x:row>
    <x:row r="4">
      <x:c r="A4" s="860" t="str">
        <x:v>Period Status</x:v>
      </x:c>
      <x:c r="B4" s="786" t="str">
        <x:f>IF(K3&lt;H3,"REVIEW — finish date precedes start date",IF(K3-H3&gt;30,"REVIEW — maximum 31 days",IF(OR(B3="All",B3=N7),"READY — "&amp;TEXT(K3-H3+1,"0")&amp;" days","REVIEW — selected person is outside the global branch")))</x:f>
        <x:v>READY — 31 days</x:v>
      </x:c>
      <x:c r="C4" s="786"/>
      <x:c r="D4" s="786"/>
      <x:c r="E4" s="786"/>
      <x:c r="F4" s="786"/>
      <x:c r="G4" s="786"/>
      <x:c r="H4" s="786"/>
      <x:c r="I4" s="789"/>
      <x:c r="J4" s="860" t="str">
        <x:v>Daily detail</x:v>
      </x:c>
      <x:c r="K4" s="789" t="str">
        <x:v>Open Daily Activity Detail tab</x:v>
      </x:c>
      <x:c r="L4" s="789"/>
      <x:c r="M4" s="860" t="str">
        <x:v>Period limit</x:v>
      </x:c>
      <x:c r="N4" s="789" t="str">
        <x:v>31 days</x:v>
      </x:c>
      <x:c r="O4" s="789"/>
      <x:c r="P4" s="789"/>
      <x:c r="Q4" s="789"/>
      <x:c r="R4" s="789"/>
      <x:c r="S4" s="789"/>
      <x:c r="T4" s="789"/>
      <x:c r="U4" s="789"/>
      <x:c r="V4" s="789"/>
      <x:c r="W4" s="789"/>
      <x:c r="X4" s="789"/>
      <x:c r="Y4" s="789"/>
      <x:c r="Z4" s="789"/>
      <x:c r="AA4" s="550"/>
      <x:c r="AB4" s="550"/>
      <x:c r="AC4" s="550"/>
      <x:c r="AD4" s="550"/>
      <x:c r="AE4" s="550"/>
      <x:c r="AF4" s="550"/>
      <x:c r="AG4" s="550"/>
      <x:c r="AH4" s="550"/>
      <x:c r="AI4" s="550"/>
      <x:c r="AJ4" s="550"/>
      <x:c r="AK4" s="550"/>
      <x:c r="AL4" s="550"/>
      <x:c r="AM4" s="550"/>
      <x:c r="AN4" s="550"/>
      <x:c r="AO4" s="550"/>
      <x:c r="AP4" s="550"/>
    </x:row>
    <x:row r="5">
      <x:c r="A5" s="847"/>
      <x:c r="B5" s="847"/>
      <x:c r="C5" s="847"/>
      <x:c r="D5" s="847"/>
      <x:c r="E5" s="847"/>
      <x:c r="F5" s="847"/>
      <x:c r="G5" s="847"/>
      <x:c r="H5" s="550"/>
      <x:c r="I5" s="550"/>
      <x:c r="J5" s="550"/>
      <x:c r="K5" s="550"/>
      <x:c r="L5" s="550"/>
      <x:c r="M5" s="550"/>
      <x:c r="N5" s="550"/>
      <x:c r="O5" s="550"/>
      <x:c r="P5" s="550"/>
      <x:c r="Q5" s="550"/>
      <x:c r="R5" s="550"/>
      <x:c r="S5" s="550"/>
      <x:c r="T5" s="550"/>
      <x:c r="U5" s="550"/>
      <x:c r="V5" s="550"/>
      <x:c r="W5" s="550"/>
      <x:c r="X5" s="550"/>
      <x:c r="Y5" s="550"/>
      <x:c r="Z5" s="550"/>
      <x:c r="AA5" s="550"/>
      <x:c r="AB5" s="550"/>
      <x:c r="AC5" s="550"/>
      <x:c r="AD5" s="550"/>
      <x:c r="AE5" s="550"/>
      <x:c r="AF5" s="550"/>
      <x:c r="AG5" s="550"/>
      <x:c r="AH5" s="550"/>
      <x:c r="AI5" s="550"/>
      <x:c r="AJ5" s="550"/>
      <x:c r="AK5" s="550"/>
      <x:c r="AL5" s="550"/>
      <x:c r="AM5" s="550"/>
      <x:c r="AN5" s="550"/>
      <x:c r="AO5" s="550"/>
      <x:c r="AP5" s="550"/>
    </x:row>
    <x:row r="6" ht="78" customHeight="1">
      <x:c r="A6" s="767" t="str">
        <x:v>Monday</x:v>
      </x:c>
      <x:c r="B6" s="768" t="str">
        <x:v>Tuesday</x:v>
      </x:c>
      <x:c r="C6" s="768" t="str">
        <x:v>Wednesday</x:v>
      </x:c>
      <x:c r="D6" s="768" t="str">
        <x:v>Thursday</x:v>
      </x:c>
      <x:c r="E6" s="768" t="str">
        <x:v>Friday</x:v>
      </x:c>
      <x:c r="F6" s="768" t="str">
        <x:v>Saturday</x:v>
      </x:c>
      <x:c r="G6" s="769" t="str">
        <x:v>Sunday</x:v>
      </x:c>
      <x:c r="H6" s="550"/>
      <x:c r="I6" s="550"/>
      <x:c r="J6" s="767" t="str">
        <x:v>Selected Period</x:v>
      </x:c>
      <x:c r="K6" s="769" t="str">
        <x:v>Count</x:v>
      </x:c>
      <x:c r="L6" s="550"/>
      <x:c r="M6" s="767" t="str">
        <x:v>YTD Person Profile</x:v>
      </x:c>
      <x:c r="N6" s="769" t="str">
        <x:v>Value</x:v>
      </x:c>
      <x:c r="O6" s="550"/>
      <x:c r="P6" s="550"/>
      <x:c r="Q6" s="550"/>
      <x:c r="R6" s="550"/>
      <x:c r="S6" s="550"/>
      <x:c r="T6" s="550"/>
      <x:c r="U6" s="550"/>
      <x:c r="V6" s="550"/>
      <x:c r="W6" s="550"/>
      <x:c r="X6" s="550"/>
      <x:c r="Y6" s="550"/>
      <x:c r="Z6" s="550"/>
      <x:c r="AA6" s="550"/>
      <x:c r="AB6" s="550"/>
      <x:c r="AC6" s="550"/>
      <x:c r="AD6" s="550"/>
      <x:c r="AE6" s="550"/>
      <x:c r="AF6" s="550"/>
      <x:c r="AG6" s="550"/>
      <x:c r="AH6" s="550"/>
      <x:c r="AI6" s="550"/>
      <x:c r="AJ6" s="550"/>
      <x:c r="AK6" s="550"/>
      <x:c r="AL6" s="550"/>
      <x:c r="AM6" s="550"/>
      <x:c r="AN6" s="550"/>
      <x:c r="AO6" s="767" t="str">
        <x:v>Date</x:v>
      </x:c>
      <x:c r="AP6" s="769" t="str">
        <x:v>Hours</x:v>
      </x:c>
    </x:row>
    <x:row r="7" ht="52" customHeight="1">
      <x:c r="A7" s="848" t="str">
        <x:f>IF(OR(AH7&lt;$H$3,AH7&gt;$K$3,$K$3-$H$3&gt;30),"",TEXT(AH7,"d mmm")&amp;CHAR(10)&amp;IF(OR($B$3="All",$B$3=$N$7),IFERROR(VLOOKUP($E$3&amp;"|"&amp;TEXT(AH7,"yyyy-mm-dd"),INDIRECT("'Activity "&amp;TEXT(AH7,"mmm")&amp;"'!$A$4:$K$3500"),10,FALSE),"No recorded activity"),"Outside selected branch"))</x:f>
      </x:c>
      <x:c r="B7" s="849" t="str">
        <x:f>IF(OR(AI7&lt;$H$3,AI7&gt;$K$3,$K$3-$H$3&gt;30),"",TEXT(AI7,"d mmm")&amp;CHAR(10)&amp;IF(OR($B$3="All",$B$3=$N$7),IFERROR(VLOOKUP($E$3&amp;"|"&amp;TEXT(AI7,"yyyy-mm-dd"),INDIRECT("'Activity "&amp;TEXT(AI7,"mmm")&amp;"'!$A$4:$K$3500"),10,FALSE),"No recorded activity"),"Outside selected branch"))</x:f>
      </x:c>
      <x:c r="C7" s="849" t="str">
        <x:f>IF(OR(AJ7&lt;$H$3,AJ7&gt;$K$3,$K$3-$H$3&gt;30),"",TEXT(AJ7,"d mmm")&amp;CHAR(10)&amp;IF(OR($B$3="All",$B$3=$N$7),IFERROR(VLOOKUP($E$3&amp;"|"&amp;TEXT(AJ7,"yyyy-mm-dd"),INDIRECT("'Activity "&amp;TEXT(AJ7,"mmm")&amp;"'!$A$4:$K$3500"),10,FALSE),"No recorded activity"),"Outside selected branch"))</x:f>
      </x:c>
      <x:c r="D7" s="849" t="str">
        <x:f>IF(OR(AK7&lt;$H$3,AK7&gt;$K$3,$K$3-$H$3&gt;30),"",TEXT(AK7,"d mmm")&amp;CHAR(10)&amp;IF(OR($B$3="All",$B$3=$N$7),IFERROR(VLOOKUP($E$3&amp;"|"&amp;TEXT(AK7,"yyyy-mm-dd"),INDIRECT("'Activity "&amp;TEXT(AK7,"mmm")&amp;"'!$A$4:$K$3500"),10,FALSE),"No recorded activity"),"Outside selected branch"))</x:f>
        <x:v>1 Jan
No recorded activity</x:v>
      </x:c>
      <x:c r="E7" s="849" t="str">
        <x:f>IF(OR(AL7&lt;$H$3,AL7&gt;$K$3,$K$3-$H$3&gt;30),"",TEXT(AL7,"d mmm")&amp;CHAR(10)&amp;IF(OR($B$3="All",$B$3=$N$7),IFERROR(VLOOKUP($E$3&amp;"|"&amp;TEXT(AL7,"yyyy-mm-dd"),INDIRECT("'Activity "&amp;TEXT(AL7,"mmm")&amp;"'!$A$4:$K$3500"),10,FALSE),"No recorded activity"),"Outside selected branch"))</x:f>
        <x:v>2 Jan
No recorded activity</x:v>
      </x:c>
      <x:c r="F7" s="849" t="str">
        <x:f>IF(OR(AM7&lt;$H$3,AM7&gt;$K$3,$K$3-$H$3&gt;30),"",TEXT(AM7,"d mmm")&amp;CHAR(10)&amp;IF(OR($B$3="All",$B$3=$N$7),IFERROR(VLOOKUP($E$3&amp;"|"&amp;TEXT(AM7,"yyyy-mm-dd"),INDIRECT("'Activity "&amp;TEXT(AM7,"mmm")&amp;"'!$A$4:$K$3500"),10,FALSE),"No recorded activity"),"Outside selected branch"))</x:f>
        <x:v>3 Jan
No recorded activity</x:v>
      </x:c>
      <x:c r="G7" s="850" t="str">
        <x:f>IF(OR(AN7&lt;$H$3,AN7&gt;$K$3,$K$3-$H$3&gt;30),"",TEXT(AN7,"d mmm")&amp;CHAR(10)&amp;IF(OR($B$3="All",$B$3=$N$7),IFERROR(VLOOKUP($E$3&amp;"|"&amp;TEXT(AN7,"yyyy-mm-dd"),INDIRECT("'Activity "&amp;TEXT(AN7,"mmm")&amp;"'!$A$4:$K$3500"),10,FALSE),"No recorded activity"),"Outside selected branch"))</x:f>
        <x:v>4 Jan
No recorded activity</x:v>
      </x:c>
      <x:c r="H7" s="550"/>
      <x:c r="I7" s="550"/>
      <x:c r="J7" s="550" t="str">
        <x:v>Worked</x:v>
      </x:c>
      <x:c r="K7" s="550" t="n">
        <x:f>COUNTIF($C$15:$C$45,"Worked*")</x:f>
        <x:v>0</x:v>
      </x:c>
      <x:c r="L7" s="550"/>
      <x:c r="M7" s="851" t="str">
        <x:v>Home branch</x:v>
      </x:c>
      <x:c r="N7" s="550" t="str">
        <x:f>IFERROR(INDEX('SBP People Insight'!$A$5:$A$212,MATCH($E$3,'SBP People Insight'!$B$5:$B$212,0)),"")</x:f>
        <x:v>Thurrock</x:v>
      </x:c>
      <x:c r="O7" s="550"/>
      <x:c r="P7" s="550"/>
      <x:c r="Q7" s="550"/>
      <x:c r="R7" s="550"/>
      <x:c r="S7" s="550"/>
      <x:c r="T7" s="550"/>
      <x:c r="U7" s="550"/>
      <x:c r="V7" s="550"/>
      <x:c r="W7" s="550"/>
      <x:c r="X7" s="550"/>
      <x:c r="Y7" s="550"/>
      <x:c r="Z7" s="550"/>
      <x:c r="AA7" s="550"/>
      <x:c r="AB7" s="550"/>
      <x:c r="AC7" s="550"/>
      <x:c r="AD7" s="550"/>
      <x:c r="AE7" s="550"/>
      <x:c r="AF7" s="550"/>
      <x:c r="AG7" s="550"/>
      <x:c r="AH7" s="550" t="n">
        <x:f>$H$3-WEEKDAY($H$3,2)+1+0</x:f>
        <x:v>46020</x:v>
      </x:c>
      <x:c r="AI7" s="550" t="n">
        <x:f>$H$3-WEEKDAY($H$3,2)+1+1</x:f>
        <x:v>46021</x:v>
      </x:c>
      <x:c r="AJ7" s="550" t="n">
        <x:f>$H$3-WEEKDAY($H$3,2)+1+2</x:f>
        <x:v>46022</x:v>
      </x:c>
      <x:c r="AK7" s="550" t="n">
        <x:f>$H$3-WEEKDAY($H$3,2)+1+3</x:f>
        <x:v>46023</x:v>
      </x:c>
      <x:c r="AL7" s="550" t="n">
        <x:f>$H$3-WEEKDAY($H$3,2)+1+4</x:f>
        <x:v>46024</x:v>
      </x:c>
      <x:c r="AM7" s="550" t="n">
        <x:f>$H$3-WEEKDAY($H$3,2)+1+5</x:f>
        <x:v>46025</x:v>
      </x:c>
      <x:c r="AN7" s="550" t="n">
        <x:f>$H$3-WEEKDAY($H$3,2)+1+6</x:f>
        <x:v>46026</x:v>
      </x:c>
      <x:c r="AO7" s="550" t="n">
        <x:f>A15</x:f>
        <x:v>46023</x:v>
      </x:c>
      <x:c r="AP7" s="550" t="n">
        <x:f>G15</x:f>
        <x:v>0</x:v>
      </x:c>
    </x:row>
    <x:row r="8" ht="52" customHeight="1">
      <x:c r="A8" s="852" t="str">
        <x:f>IF(OR(AH8&lt;$H$3,AH8&gt;$K$3,$K$3-$H$3&gt;30),"",TEXT(AH8,"d mmm")&amp;CHAR(10)&amp;IF(OR($B$3="All",$B$3=$N$7),IFERROR(VLOOKUP($E$3&amp;"|"&amp;TEXT(AH8,"yyyy-mm-dd"),INDIRECT("'Activity "&amp;TEXT(AH8,"mmm")&amp;"'!$A$4:$K$3500"),10,FALSE),"No recorded activity"),"Outside selected branch"))</x:f>
        <x:v>5 Jan
No recorded activity</x:v>
      </x:c>
      <x:c r="B8" s="853" t="str">
        <x:f>IF(OR(AI8&lt;$H$3,AI8&gt;$K$3,$K$3-$H$3&gt;30),"",TEXT(AI8,"d mmm")&amp;CHAR(10)&amp;IF(OR($B$3="All",$B$3=$N$7),IFERROR(VLOOKUP($E$3&amp;"|"&amp;TEXT(AI8,"yyyy-mm-dd"),INDIRECT("'Activity "&amp;TEXT(AI8,"mmm")&amp;"'!$A$4:$K$3500"),10,FALSE),"No recorded activity"),"Outside selected branch"))</x:f>
        <x:v>6 Jan
No recorded activity</x:v>
      </x:c>
      <x:c r="C8" s="853" t="str">
        <x:f>IF(OR(AJ8&lt;$H$3,AJ8&gt;$K$3,$K$3-$H$3&gt;30),"",TEXT(AJ8,"d mmm")&amp;CHAR(10)&amp;IF(OR($B$3="All",$B$3=$N$7),IFERROR(VLOOKUP($E$3&amp;"|"&amp;TEXT(AJ8,"yyyy-mm-dd"),INDIRECT("'Activity "&amp;TEXT(AJ8,"mmm")&amp;"'!$A$4:$K$3500"),10,FALSE),"No recorded activity"),"Outside selected branch"))</x:f>
        <x:v>7 Jan
No recorded activity</x:v>
      </x:c>
      <x:c r="D8" s="853" t="str">
        <x:f>IF(OR(AK8&lt;$H$3,AK8&gt;$K$3,$K$3-$H$3&gt;30),"",TEXT(AK8,"d mmm")&amp;CHAR(10)&amp;IF(OR($B$3="All",$B$3=$N$7),IFERROR(VLOOKUP($E$3&amp;"|"&amp;TEXT(AK8,"yyyy-mm-dd"),INDIRECT("'Activity "&amp;TEXT(AK8,"mmm")&amp;"'!$A$4:$K$3500"),10,FALSE),"No recorded activity"),"Outside selected branch"))</x:f>
        <x:v>8 Jan
No recorded activity</x:v>
      </x:c>
      <x:c r="E8" s="853" t="str">
        <x:f>IF(OR(AL8&lt;$H$3,AL8&gt;$K$3,$K$3-$H$3&gt;30),"",TEXT(AL8,"d mmm")&amp;CHAR(10)&amp;IF(OR($B$3="All",$B$3=$N$7),IFERROR(VLOOKUP($E$3&amp;"|"&amp;TEXT(AL8,"yyyy-mm-dd"),INDIRECT("'Activity "&amp;TEXT(AL8,"mmm")&amp;"'!$A$4:$K$3500"),10,FALSE),"No recorded activity"),"Outside selected branch"))</x:f>
        <x:v>9 Jan
No recorded activity</x:v>
      </x:c>
      <x:c r="F8" s="853" t="str">
        <x:f>IF(OR(AM8&lt;$H$3,AM8&gt;$K$3,$K$3-$H$3&gt;30),"",TEXT(AM8,"d mmm")&amp;CHAR(10)&amp;IF(OR($B$3="All",$B$3=$N$7),IFERROR(VLOOKUP($E$3&amp;"|"&amp;TEXT(AM8,"yyyy-mm-dd"),INDIRECT("'Activity "&amp;TEXT(AM8,"mmm")&amp;"'!$A$4:$K$3500"),10,FALSE),"No recorded activity"),"Outside selected branch"))</x:f>
        <x:v>10 Jan
No recorded activity</x:v>
      </x:c>
      <x:c r="G8" s="854" t="str">
        <x:f>IF(OR(AN8&lt;$H$3,AN8&gt;$K$3,$K$3-$H$3&gt;30),"",TEXT(AN8,"d mmm")&amp;CHAR(10)&amp;IF(OR($B$3="All",$B$3=$N$7),IFERROR(VLOOKUP($E$3&amp;"|"&amp;TEXT(AN8,"yyyy-mm-dd"),INDIRECT("'Activity "&amp;TEXT(AN8,"mmm")&amp;"'!$A$4:$K$3500"),10,FALSE),"No recorded activity"),"Outside selected branch"))</x:f>
        <x:v>11 Jan
No recorded activity</x:v>
      </x:c>
      <x:c r="H8" s="550"/>
      <x:c r="I8" s="550"/>
      <x:c r="J8" s="550" t="str">
        <x:v>Annual leave</x:v>
      </x:c>
      <x:c r="K8" s="550" t="n">
        <x:f>COUNTIF($C$15:$C$45,"Annual leave*")</x:f>
        <x:v>0</x:v>
      </x:c>
      <x:c r="L8" s="550"/>
      <x:c r="M8" s="851" t="str">
        <x:v>Assigned role</x:v>
      </x:c>
      <x:c r="N8" s="550" t="str">
        <x:f>IFERROR(INDEX('SBP People Insight'!$D$5:$D$212,MATCH($E$3,'SBP People Insight'!$B$5:$B$212,0)),"")</x:f>
        <x:v>Operative Porter</x:v>
      </x:c>
      <x:c r="O8" s="550"/>
      <x:c r="P8" s="550"/>
      <x:c r="Q8" s="550"/>
      <x:c r="R8" s="550"/>
      <x:c r="S8" s="550"/>
      <x:c r="T8" s="550"/>
      <x:c r="U8" s="550"/>
      <x:c r="V8" s="550"/>
      <x:c r="W8" s="550"/>
      <x:c r="X8" s="550"/>
      <x:c r="Y8" s="550"/>
      <x:c r="Z8" s="550"/>
      <x:c r="AA8" s="550"/>
      <x:c r="AB8" s="550"/>
      <x:c r="AC8" s="550"/>
      <x:c r="AD8" s="550"/>
      <x:c r="AE8" s="550"/>
      <x:c r="AF8" s="550"/>
      <x:c r="AG8" s="550"/>
      <x:c r="AH8" s="550" t="n">
        <x:f>$H$3-WEEKDAY($H$3,2)+1+7</x:f>
        <x:v>46027</x:v>
      </x:c>
      <x:c r="AI8" s="550" t="n">
        <x:f>$H$3-WEEKDAY($H$3,2)+1+8</x:f>
        <x:v>46028</x:v>
      </x:c>
      <x:c r="AJ8" s="550" t="n">
        <x:f>$H$3-WEEKDAY($H$3,2)+1+9</x:f>
        <x:v>46029</x:v>
      </x:c>
      <x:c r="AK8" s="550" t="n">
        <x:f>$H$3-WEEKDAY($H$3,2)+1+10</x:f>
        <x:v>46030</x:v>
      </x:c>
      <x:c r="AL8" s="550" t="n">
        <x:f>$H$3-WEEKDAY($H$3,2)+1+11</x:f>
        <x:v>46031</x:v>
      </x:c>
      <x:c r="AM8" s="550" t="n">
        <x:f>$H$3-WEEKDAY($H$3,2)+1+12</x:f>
        <x:v>46032</x:v>
      </x:c>
      <x:c r="AN8" s="550" t="n">
        <x:f>$H$3-WEEKDAY($H$3,2)+1+13</x:f>
        <x:v>46033</x:v>
      </x:c>
      <x:c r="AO8" s="550" t="n">
        <x:f>A16</x:f>
        <x:v>46024</x:v>
      </x:c>
      <x:c r="AP8" s="550" t="n">
        <x:f>G16</x:f>
        <x:v>0</x:v>
      </x:c>
    </x:row>
    <x:row r="9" ht="52" customHeight="1">
      <x:c r="A9" s="852" t="str">
        <x:f>IF(OR(AH9&lt;$H$3,AH9&gt;$K$3,$K$3-$H$3&gt;30),"",TEXT(AH9,"d mmm")&amp;CHAR(10)&amp;IF(OR($B$3="All",$B$3=$N$7),IFERROR(VLOOKUP($E$3&amp;"|"&amp;TEXT(AH9,"yyyy-mm-dd"),INDIRECT("'Activity "&amp;TEXT(AH9,"mmm")&amp;"'!$A$4:$K$3500"),10,FALSE),"No recorded activity"),"Outside selected branch"))</x:f>
        <x:v>12 Jan
No recorded activity</x:v>
      </x:c>
      <x:c r="B9" s="853" t="str">
        <x:f>IF(OR(AI9&lt;$H$3,AI9&gt;$K$3,$K$3-$H$3&gt;30),"",TEXT(AI9,"d mmm")&amp;CHAR(10)&amp;IF(OR($B$3="All",$B$3=$N$7),IFERROR(VLOOKUP($E$3&amp;"|"&amp;TEXT(AI9,"yyyy-mm-dd"),INDIRECT("'Activity "&amp;TEXT(AI9,"mmm")&amp;"'!$A$4:$K$3500"),10,FALSE),"No recorded activity"),"Outside selected branch"))</x:f>
        <x:v>13 Jan
No recorded activity</x:v>
      </x:c>
      <x:c r="C9" s="853" t="str">
        <x:f>IF(OR(AJ9&lt;$H$3,AJ9&gt;$K$3,$K$3-$H$3&gt;30),"",TEXT(AJ9,"d mmm")&amp;CHAR(10)&amp;IF(OR($B$3="All",$B$3=$N$7),IFERROR(VLOOKUP($E$3&amp;"|"&amp;TEXT(AJ9,"yyyy-mm-dd"),INDIRECT("'Activity "&amp;TEXT(AJ9,"mmm")&amp;"'!$A$4:$K$3500"),10,FALSE),"No recorded activity"),"Outside selected branch"))</x:f>
        <x:v>14 Jan
No recorded activity</x:v>
      </x:c>
      <x:c r="D9" s="853" t="str">
        <x:f>IF(OR(AK9&lt;$H$3,AK9&gt;$K$3,$K$3-$H$3&gt;30),"",TEXT(AK9,"d mmm")&amp;CHAR(10)&amp;IF(OR($B$3="All",$B$3=$N$7),IFERROR(VLOOKUP($E$3&amp;"|"&amp;TEXT(AK9,"yyyy-mm-dd"),INDIRECT("'Activity "&amp;TEXT(AK9,"mmm")&amp;"'!$A$4:$K$3500"),10,FALSE),"No recorded activity"),"Outside selected branch"))</x:f>
        <x:v>15 Jan
No recorded activity</x:v>
      </x:c>
      <x:c r="E9" s="853" t="str">
        <x:f>IF(OR(AL9&lt;$H$3,AL9&gt;$K$3,$K$3-$H$3&gt;30),"",TEXT(AL9,"d mmm")&amp;CHAR(10)&amp;IF(OR($B$3="All",$B$3=$N$7),IFERROR(VLOOKUP($E$3&amp;"|"&amp;TEXT(AL9,"yyyy-mm-dd"),INDIRECT("'Activity "&amp;TEXT(AL9,"mmm")&amp;"'!$A$4:$K$3500"),10,FALSE),"No recorded activity"),"Outside selected branch"))</x:f>
        <x:v>16 Jan
No recorded activity</x:v>
      </x:c>
      <x:c r="F9" s="853" t="str">
        <x:f>IF(OR(AM9&lt;$H$3,AM9&gt;$K$3,$K$3-$H$3&gt;30),"",TEXT(AM9,"d mmm")&amp;CHAR(10)&amp;IF(OR($B$3="All",$B$3=$N$7),IFERROR(VLOOKUP($E$3&amp;"|"&amp;TEXT(AM9,"yyyy-mm-dd"),INDIRECT("'Activity "&amp;TEXT(AM9,"mmm")&amp;"'!$A$4:$K$3500"),10,FALSE),"No recorded activity"),"Outside selected branch"))</x:f>
        <x:v>17 Jan
No recorded activity</x:v>
      </x:c>
      <x:c r="G9" s="854" t="str">
        <x:f>IF(OR(AN9&lt;$H$3,AN9&gt;$K$3,$K$3-$H$3&gt;30),"",TEXT(AN9,"d mmm")&amp;CHAR(10)&amp;IF(OR($B$3="All",$B$3=$N$7),IFERROR(VLOOKUP($E$3&amp;"|"&amp;TEXT(AN9,"yyyy-mm-dd"),INDIRECT("'Activity "&amp;TEXT(AN9,"mmm")&amp;"'!$A$4:$K$3500"),10,FALSE),"No recorded activity"),"Outside selected branch"))</x:f>
        <x:v>18 Jan
No recorded activity</x:v>
      </x:c>
      <x:c r="H9" s="550"/>
      <x:c r="I9" s="550"/>
      <x:c r="J9" s="550" t="str">
        <x:v>Other leave</x:v>
      </x:c>
      <x:c r="K9" s="550" t="n">
        <x:f>COUNTIF($C$15:$C$45,"Other leave*")</x:f>
        <x:v>0</x:v>
      </x:c>
      <x:c r="L9" s="550"/>
      <x:c r="M9" s="851" t="str">
        <x:v>Work pattern</x:v>
      </x:c>
      <x:c r="N9" s="550" t="str">
        <x:f>IFERROR(INDEX('SBP People Insight'!$E$5:$E$212,MATCH($E$3,'SBP People Insight'!$B$5:$B$212,0)),"")</x:f>
        <x:v>Variable</x:v>
      </x:c>
      <x:c r="O9" s="550"/>
      <x:c r="P9" s="550"/>
      <x:c r="Q9" s="550"/>
      <x:c r="R9" s="550"/>
      <x:c r="S9" s="550"/>
      <x:c r="T9" s="550"/>
      <x:c r="U9" s="550"/>
      <x:c r="V9" s="550"/>
      <x:c r="W9" s="550"/>
      <x:c r="X9" s="550"/>
      <x:c r="Y9" s="550"/>
      <x:c r="Z9" s="550"/>
      <x:c r="AA9" s="550"/>
      <x:c r="AB9" s="550"/>
      <x:c r="AC9" s="550"/>
      <x:c r="AD9" s="550"/>
      <x:c r="AE9" s="550"/>
      <x:c r="AF9" s="550"/>
      <x:c r="AG9" s="550"/>
      <x:c r="AH9" s="550" t="n">
        <x:f>$H$3-WEEKDAY($H$3,2)+1+14</x:f>
        <x:v>46034</x:v>
      </x:c>
      <x:c r="AI9" s="550" t="n">
        <x:f>$H$3-WEEKDAY($H$3,2)+1+15</x:f>
        <x:v>46035</x:v>
      </x:c>
      <x:c r="AJ9" s="550" t="n">
        <x:f>$H$3-WEEKDAY($H$3,2)+1+16</x:f>
        <x:v>46036</x:v>
      </x:c>
      <x:c r="AK9" s="550" t="n">
        <x:f>$H$3-WEEKDAY($H$3,2)+1+17</x:f>
        <x:v>46037</x:v>
      </x:c>
      <x:c r="AL9" s="550" t="n">
        <x:f>$H$3-WEEKDAY($H$3,2)+1+18</x:f>
        <x:v>46038</x:v>
      </x:c>
      <x:c r="AM9" s="550" t="n">
        <x:f>$H$3-WEEKDAY($H$3,2)+1+19</x:f>
        <x:v>46039</x:v>
      </x:c>
      <x:c r="AN9" s="550" t="n">
        <x:f>$H$3-WEEKDAY($H$3,2)+1+20</x:f>
        <x:v>46040</x:v>
      </x:c>
      <x:c r="AO9" s="550" t="n">
        <x:f>A17</x:f>
        <x:v>46025</x:v>
      </x:c>
      <x:c r="AP9" s="550" t="n">
        <x:f>G17</x:f>
        <x:v>0</x:v>
      </x:c>
    </x:row>
    <x:row r="10" ht="52" customHeight="1">
      <x:c r="A10" s="866" t="str">
        <x:f>IF(OR(AH10&lt;$H$3,AH10&gt;$K$3,$K$3-$H$3&gt;30),"",TEXT(AH10,"d mmm")&amp;CHAR(10)&amp;IF(OR($B$3="All",$B$3=$N$7),IFERROR(VLOOKUP($E$3&amp;"|"&amp;TEXT(AH10,"yyyy-mm-dd"),INDIRECT("'Activity "&amp;TEXT(AH10,"mmm")&amp;"'!$A$4:$K$3500"),10,FALSE),"No recorded activity"),"Outside selected branch"))</x:f>
        <x:v>19 Jan
No recorded activity</x:v>
      </x:c>
      <x:c r="B10" s="867" t="str">
        <x:f>IF(OR(AI10&lt;$H$3,AI10&gt;$K$3,$K$3-$H$3&gt;30),"",TEXT(AI10,"d mmm")&amp;CHAR(10)&amp;IF(OR($B$3="All",$B$3=$N$7),IFERROR(VLOOKUP($E$3&amp;"|"&amp;TEXT(AI10,"yyyy-mm-dd"),INDIRECT("'Activity "&amp;TEXT(AI10,"mmm")&amp;"'!$A$4:$K$3500"),10,FALSE),"No recorded activity"),"Outside selected branch"))</x:f>
        <x:v>20 Jan
No recorded activity</x:v>
      </x:c>
      <x:c r="C10" s="867" t="str">
        <x:f>IF(OR(AJ10&lt;$H$3,AJ10&gt;$K$3,$K$3-$H$3&gt;30),"",TEXT(AJ10,"d mmm")&amp;CHAR(10)&amp;IF(OR($B$3="All",$B$3=$N$7),IFERROR(VLOOKUP($E$3&amp;"|"&amp;TEXT(AJ10,"yyyy-mm-dd"),INDIRECT("'Activity "&amp;TEXT(AJ10,"mmm")&amp;"'!$A$4:$K$3500"),10,FALSE),"No recorded activity"),"Outside selected branch"))</x:f>
        <x:v>21 Jan
No recorded activity</x:v>
      </x:c>
      <x:c r="D10" s="867" t="str">
        <x:f>IF(OR(AK10&lt;$H$3,AK10&gt;$K$3,$K$3-$H$3&gt;30),"",TEXT(AK10,"d mmm")&amp;CHAR(10)&amp;IF(OR($B$3="All",$B$3=$N$7),IFERROR(VLOOKUP($E$3&amp;"|"&amp;TEXT(AK10,"yyyy-mm-dd"),INDIRECT("'Activity "&amp;TEXT(AK10,"mmm")&amp;"'!$A$4:$K$3500"),10,FALSE),"No recorded activity"),"Outside selected branch"))</x:f>
        <x:v>22 Jan
No recorded activity</x:v>
      </x:c>
      <x:c r="E10" s="867" t="str">
        <x:f>IF(OR(AL10&lt;$H$3,AL10&gt;$K$3,$K$3-$H$3&gt;30),"",TEXT(AL10,"d mmm")&amp;CHAR(10)&amp;IF(OR($B$3="All",$B$3=$N$7),IFERROR(VLOOKUP($E$3&amp;"|"&amp;TEXT(AL10,"yyyy-mm-dd"),INDIRECT("'Activity "&amp;TEXT(AL10,"mmm")&amp;"'!$A$4:$K$3500"),10,FALSE),"No recorded activity"),"Outside selected branch"))</x:f>
        <x:v>23 Jan
No recorded activity</x:v>
      </x:c>
      <x:c r="F10" s="867" t="str">
        <x:f>IF(OR(AM10&lt;$H$3,AM10&gt;$K$3,$K$3-$H$3&gt;30),"",TEXT(AM10,"d mmm")&amp;CHAR(10)&amp;IF(OR($B$3="All",$B$3=$N$7),IFERROR(VLOOKUP($E$3&amp;"|"&amp;TEXT(AM10,"yyyy-mm-dd"),INDIRECT("'Activity "&amp;TEXT(AM10,"mmm")&amp;"'!$A$4:$K$3500"),10,FALSE),"No recorded activity"),"Outside selected branch"))</x:f>
        <x:v>24 Jan
No recorded activity</x:v>
      </x:c>
      <x:c r="G10" s="868" t="str">
        <x:f>IF(OR(AN10&lt;$H$3,AN10&gt;$K$3,$K$3-$H$3&gt;30),"",TEXT(AN10,"d mmm")&amp;CHAR(10)&amp;IF(OR($B$3="All",$B$3=$N$7),IFERROR(VLOOKUP($E$3&amp;"|"&amp;TEXT(AN10,"yyyy-mm-dd"),INDIRECT("'Activity "&amp;TEXT(AN10,"mmm")&amp;"'!$A$4:$K$3500"),10,FALSE),"No recorded activity"),"Outside selected branch"))</x:f>
        <x:v>25 Jan
No recorded activity</x:v>
      </x:c>
      <x:c r="H10" s="789"/>
      <x:c r="I10" s="789"/>
      <x:c r="J10" s="789" t="str">
        <x:v>No recorded activity</x:v>
      </x:c>
      <x:c r="K10" s="789" t="n">
        <x:f>COUNTIF($C$15:$C$45,"No recorded activity")</x:f>
        <x:v>31</x:v>
      </x:c>
      <x:c r="L10" s="789"/>
      <x:c r="M10" s="869" t="str">
        <x:v>Deployed days</x:v>
      </x:c>
      <x:c r="N10" s="789" t="n">
        <x:f>IFERROR(INDEX('SBP People Insight'!$H$5:$H$212,MATCH($E$3,'SBP People Insight'!$B$5:$B$212,0)),"")</x:f>
        <x:v>148</x:v>
      </x:c>
      <x:c r="O10" s="789"/>
      <x:c r="P10" s="789"/>
      <x:c r="Q10" s="789"/>
      <x:c r="R10" s="789"/>
      <x:c r="S10" s="789"/>
      <x:c r="T10" s="789"/>
      <x:c r="U10" s="789"/>
      <x:c r="V10" s="789"/>
      <x:c r="W10" s="789"/>
      <x:c r="X10" s="789"/>
      <x:c r="Y10" s="789"/>
      <x:c r="Z10" s="789"/>
      <x:c r="AA10" s="550"/>
      <x:c r="AB10" s="550"/>
      <x:c r="AC10" s="550"/>
      <x:c r="AD10" s="550"/>
      <x:c r="AE10" s="550"/>
      <x:c r="AF10" s="550"/>
      <x:c r="AG10" s="550"/>
      <x:c r="AH10" s="550" t="n">
        <x:f>$H$3-WEEKDAY($H$3,2)+1+21</x:f>
        <x:v>46041</x:v>
      </x:c>
      <x:c r="AI10" s="550" t="n">
        <x:f>$H$3-WEEKDAY($H$3,2)+1+22</x:f>
        <x:v>46042</x:v>
      </x:c>
      <x:c r="AJ10" s="550" t="n">
        <x:f>$H$3-WEEKDAY($H$3,2)+1+23</x:f>
        <x:v>46043</x:v>
      </x:c>
      <x:c r="AK10" s="550" t="n">
        <x:f>$H$3-WEEKDAY($H$3,2)+1+24</x:f>
        <x:v>46044</x:v>
      </x:c>
      <x:c r="AL10" s="550" t="n">
        <x:f>$H$3-WEEKDAY($H$3,2)+1+25</x:f>
        <x:v>46045</x:v>
      </x:c>
      <x:c r="AM10" s="550" t="n">
        <x:f>$H$3-WEEKDAY($H$3,2)+1+26</x:f>
        <x:v>46046</x:v>
      </x:c>
      <x:c r="AN10" s="550" t="n">
        <x:f>$H$3-WEEKDAY($H$3,2)+1+27</x:f>
        <x:v>46047</x:v>
      </x:c>
      <x:c r="AO10" s="550" t="n">
        <x:f>A18</x:f>
        <x:v>46026</x:v>
      </x:c>
      <x:c r="AP10" s="550" t="n">
        <x:f>G18</x:f>
        <x:v>0</x:v>
      </x:c>
    </x:row>
    <x:row r="11" ht="52" customHeight="1">
      <x:c r="A11" s="852" t="str">
        <x:f>IF(OR(AH11&lt;$H$3,AH11&gt;$K$3,$K$3-$H$3&gt;30),"",TEXT(AH11,"d mmm")&amp;CHAR(10)&amp;IF(OR($B$3="All",$B$3=$N$7),IFERROR(VLOOKUP($E$3&amp;"|"&amp;TEXT(AH11,"yyyy-mm-dd"),INDIRECT("'Activity "&amp;TEXT(AH11,"mmm")&amp;"'!$A$4:$K$3500"),10,FALSE),"No recorded activity"),"Outside selected branch"))</x:f>
        <x:v>26 Jan
No recorded activity</x:v>
      </x:c>
      <x:c r="B11" s="853" t="str">
        <x:f>IF(OR(AI11&lt;$H$3,AI11&gt;$K$3,$K$3-$H$3&gt;30),"",TEXT(AI11,"d mmm")&amp;CHAR(10)&amp;IF(OR($B$3="All",$B$3=$N$7),IFERROR(VLOOKUP($E$3&amp;"|"&amp;TEXT(AI11,"yyyy-mm-dd"),INDIRECT("'Activity "&amp;TEXT(AI11,"mmm")&amp;"'!$A$4:$K$3500"),10,FALSE),"No recorded activity"),"Outside selected branch"))</x:f>
        <x:v>27 Jan
No recorded activity</x:v>
      </x:c>
      <x:c r="C11" s="853" t="str">
        <x:f>IF(OR(AJ11&lt;$H$3,AJ11&gt;$K$3,$K$3-$H$3&gt;30),"",TEXT(AJ11,"d mmm")&amp;CHAR(10)&amp;IF(OR($B$3="All",$B$3=$N$7),IFERROR(VLOOKUP($E$3&amp;"|"&amp;TEXT(AJ11,"yyyy-mm-dd"),INDIRECT("'Activity "&amp;TEXT(AJ11,"mmm")&amp;"'!$A$4:$K$3500"),10,FALSE),"No recorded activity"),"Outside selected branch"))</x:f>
        <x:v>28 Jan
No recorded activity</x:v>
      </x:c>
      <x:c r="D11" s="853" t="str">
        <x:f>IF(OR(AK11&lt;$H$3,AK11&gt;$K$3,$K$3-$H$3&gt;30),"",TEXT(AK11,"d mmm")&amp;CHAR(10)&amp;IF(OR($B$3="All",$B$3=$N$7),IFERROR(VLOOKUP($E$3&amp;"|"&amp;TEXT(AK11,"yyyy-mm-dd"),INDIRECT("'Activity "&amp;TEXT(AK11,"mmm")&amp;"'!$A$4:$K$3500"),10,FALSE),"No recorded activity"),"Outside selected branch"))</x:f>
        <x:v>29 Jan
No recorded activity</x:v>
      </x:c>
      <x:c r="E11" s="853" t="str">
        <x:f>IF(OR(AL11&lt;$H$3,AL11&gt;$K$3,$K$3-$H$3&gt;30),"",TEXT(AL11,"d mmm")&amp;CHAR(10)&amp;IF(OR($B$3="All",$B$3=$N$7),IFERROR(VLOOKUP($E$3&amp;"|"&amp;TEXT(AL11,"yyyy-mm-dd"),INDIRECT("'Activity "&amp;TEXT(AL11,"mmm")&amp;"'!$A$4:$K$3500"),10,FALSE),"No recorded activity"),"Outside selected branch"))</x:f>
        <x:v>30 Jan
No recorded activity</x:v>
      </x:c>
      <x:c r="F11" s="853" t="str">
        <x:f>IF(OR(AM11&lt;$H$3,AM11&gt;$K$3,$K$3-$H$3&gt;30),"",TEXT(AM11,"d mmm")&amp;CHAR(10)&amp;IF(OR($B$3="All",$B$3=$N$7),IFERROR(VLOOKUP($E$3&amp;"|"&amp;TEXT(AM11,"yyyy-mm-dd"),INDIRECT("'Activity "&amp;TEXT(AM11,"mmm")&amp;"'!$A$4:$K$3500"),10,FALSE),"No recorded activity"),"Outside selected branch"))</x:f>
        <x:v>31 Jan
No recorded activity</x:v>
      </x:c>
      <x:c r="G11" s="854" t="str">
        <x:f>IF(OR(AN11&lt;$H$3,AN11&gt;$K$3,$K$3-$H$3&gt;30),"",TEXT(AN11,"d mmm")&amp;CHAR(10)&amp;IF(OR($B$3="All",$B$3=$N$7),IFERROR(VLOOKUP($E$3&amp;"|"&amp;TEXT(AN11,"yyyy-mm-dd"),INDIRECT("'Activity "&amp;TEXT(AN11,"mmm")&amp;"'!$A$4:$K$3500"),10,FALSE),"No recorded activity"),"Outside selected branch"))</x:f>
      </x:c>
      <x:c r="H11" s="550"/>
      <x:c r="I11" s="550"/>
      <x:c r="J11" s="550" t="str">
        <x:v>Conflict</x:v>
      </x:c>
      <x:c r="K11" s="550" t="n">
        <x:f>COUNTIF($C$15:$C$45,"CONFLICT*")</x:f>
        <x:v>0</x:v>
      </x:c>
      <x:c r="L11" s="550"/>
      <x:c r="M11" s="851" t="str">
        <x:v>Potential overlap days</x:v>
      </x:c>
      <x:c r="N11" s="550" t="str">
        <x:f>IFERROR(INDEX('SBP People Insight'!$L$5:$L$212,MATCH($E$3,'SBP People Insight'!$B$5:$B$212,0)),"")</x:f>
      </x:c>
      <x:c r="O11" s="550"/>
      <x:c r="P11" s="550"/>
      <x:c r="Q11" s="550"/>
      <x:c r="R11" s="550"/>
      <x:c r="S11" s="550"/>
      <x:c r="T11" s="550"/>
      <x:c r="U11" s="550"/>
      <x:c r="V11" s="550"/>
      <x:c r="W11" s="550"/>
      <x:c r="X11" s="550"/>
      <x:c r="Y11" s="550"/>
      <x:c r="Z11" s="550"/>
      <x:c r="AA11" s="550"/>
      <x:c r="AB11" s="550"/>
      <x:c r="AC11" s="550"/>
      <x:c r="AD11" s="550"/>
      <x:c r="AE11" s="550"/>
      <x:c r="AF11" s="550"/>
      <x:c r="AG11" s="550"/>
      <x:c r="AH11" s="550" t="n">
        <x:f>$H$3-WEEKDAY($H$3,2)+1+28</x:f>
        <x:v>46048</x:v>
      </x:c>
      <x:c r="AI11" s="550" t="n">
        <x:f>$H$3-WEEKDAY($H$3,2)+1+29</x:f>
        <x:v>46049</x:v>
      </x:c>
      <x:c r="AJ11" s="550" t="n">
        <x:f>$H$3-WEEKDAY($H$3,2)+1+30</x:f>
        <x:v>46050</x:v>
      </x:c>
      <x:c r="AK11" s="550" t="n">
        <x:f>$H$3-WEEKDAY($H$3,2)+1+31</x:f>
        <x:v>46051</x:v>
      </x:c>
      <x:c r="AL11" s="550" t="n">
        <x:f>$H$3-WEEKDAY($H$3,2)+1+32</x:f>
        <x:v>46052</x:v>
      </x:c>
      <x:c r="AM11" s="550" t="n">
        <x:f>$H$3-WEEKDAY($H$3,2)+1+33</x:f>
        <x:v>46053</x:v>
      </x:c>
      <x:c r="AN11" s="550" t="n">
        <x:f>$H$3-WEEKDAY($H$3,2)+1+34</x:f>
        <x:v>46054</x:v>
      </x:c>
      <x:c r="AO11" s="550" t="n">
        <x:f>A19</x:f>
        <x:v>46027</x:v>
      </x:c>
      <x:c r="AP11" s="550" t="n">
        <x:f>G19</x:f>
        <x:v>0</x:v>
      </x:c>
    </x:row>
    <x:row r="12" ht="52" customHeight="1">
      <x:c r="A12" s="855" t="str">
        <x:f>IF(OR(AH12&lt;$H$3,AH12&gt;$K$3,$K$3-$H$3&gt;30),"",TEXT(AH12,"d mmm")&amp;CHAR(10)&amp;IF(OR($B$3="All",$B$3=$N$7),IFERROR(VLOOKUP($E$3&amp;"|"&amp;TEXT(AH12,"yyyy-mm-dd"),INDIRECT("'Activity "&amp;TEXT(AH12,"mmm")&amp;"'!$A$4:$K$3500"),10,FALSE),"No recorded activity"),"Outside selected branch"))</x:f>
      </x:c>
      <x:c r="B12" s="856" t="str">
        <x:f>IF(OR(AI12&lt;$H$3,AI12&gt;$K$3,$K$3-$H$3&gt;30),"",TEXT(AI12,"d mmm")&amp;CHAR(10)&amp;IF(OR($B$3="All",$B$3=$N$7),IFERROR(VLOOKUP($E$3&amp;"|"&amp;TEXT(AI12,"yyyy-mm-dd"),INDIRECT("'Activity "&amp;TEXT(AI12,"mmm")&amp;"'!$A$4:$K$3500"),10,FALSE),"No recorded activity"),"Outside selected branch"))</x:f>
      </x:c>
      <x:c r="C12" s="856" t="str">
        <x:f>IF(OR(AJ12&lt;$H$3,AJ12&gt;$K$3,$K$3-$H$3&gt;30),"",TEXT(AJ12,"d mmm")&amp;CHAR(10)&amp;IF(OR($B$3="All",$B$3=$N$7),IFERROR(VLOOKUP($E$3&amp;"|"&amp;TEXT(AJ12,"yyyy-mm-dd"),INDIRECT("'Activity "&amp;TEXT(AJ12,"mmm")&amp;"'!$A$4:$K$3500"),10,FALSE),"No recorded activity"),"Outside selected branch"))</x:f>
      </x:c>
      <x:c r="D12" s="856" t="str">
        <x:f>IF(OR(AK12&lt;$H$3,AK12&gt;$K$3,$K$3-$H$3&gt;30),"",TEXT(AK12,"d mmm")&amp;CHAR(10)&amp;IF(OR($B$3="All",$B$3=$N$7),IFERROR(VLOOKUP($E$3&amp;"|"&amp;TEXT(AK12,"yyyy-mm-dd"),INDIRECT("'Activity "&amp;TEXT(AK12,"mmm")&amp;"'!$A$4:$K$3500"),10,FALSE),"No recorded activity"),"Outside selected branch"))</x:f>
      </x:c>
      <x:c r="E12" s="856" t="str">
        <x:f>IF(OR(AL12&lt;$H$3,AL12&gt;$K$3,$K$3-$H$3&gt;30),"",TEXT(AL12,"d mmm")&amp;CHAR(10)&amp;IF(OR($B$3="All",$B$3=$N$7),IFERROR(VLOOKUP($E$3&amp;"|"&amp;TEXT(AL12,"yyyy-mm-dd"),INDIRECT("'Activity "&amp;TEXT(AL12,"mmm")&amp;"'!$A$4:$K$3500"),10,FALSE),"No recorded activity"),"Outside selected branch"))</x:f>
      </x:c>
      <x:c r="F12" s="856" t="str">
        <x:f>IF(OR(AM12&lt;$H$3,AM12&gt;$K$3,$K$3-$H$3&gt;30),"",TEXT(AM12,"d mmm")&amp;CHAR(10)&amp;IF(OR($B$3="All",$B$3=$N$7),IFERROR(VLOOKUP($E$3&amp;"|"&amp;TEXT(AM12,"yyyy-mm-dd"),INDIRECT("'Activity "&amp;TEXT(AM12,"mmm")&amp;"'!$A$4:$K$3500"),10,FALSE),"No recorded activity"),"Outside selected branch"))</x:f>
      </x:c>
      <x:c r="G12" s="857" t="str">
        <x:f>IF(OR(AN12&lt;$H$3,AN12&gt;$K$3,$K$3-$H$3&gt;30),"",TEXT(AN12,"d mmm")&amp;CHAR(10)&amp;IF(OR($B$3="All",$B$3=$N$7),IFERROR(VLOOKUP($E$3&amp;"|"&amp;TEXT(AN12,"yyyy-mm-dd"),INDIRECT("'Activity "&amp;TEXT(AN12,"mmm")&amp;"'!$A$4:$K$3500"),10,FALSE),"No recorded activity"),"Outside selected branch"))</x:f>
      </x:c>
      <x:c r="H12" s="550"/>
      <x:c r="I12" s="550"/>
      <x:c r="J12" s="550" t="str">
        <x:v>Outside selected branch</x:v>
      </x:c>
      <x:c r="K12" s="550" t="n">
        <x:f>COUNTIF($C$15:$C$45,"Outside selected branch")</x:f>
        <x:v>0</x:v>
      </x:c>
      <x:c r="L12" s="550"/>
      <x:c r="M12" s="851" t="str">
        <x:v>Cross-branch support days</x:v>
      </x:c>
      <x:c r="N12" s="550" t="n">
        <x:f>IFERROR(INDEX('SBP People Insight'!$M$5:$M$212,MATCH($E$3,'SBP People Insight'!$B$5:$B$212,0)),"")</x:f>
        <x:v>5</x:v>
      </x:c>
      <x:c r="O12" s="550"/>
      <x:c r="P12" s="550"/>
      <x:c r="Q12" s="550"/>
      <x:c r="R12" s="550"/>
      <x:c r="S12" s="550"/>
      <x:c r="T12" s="550"/>
      <x:c r="U12" s="550"/>
      <x:c r="V12" s="550"/>
      <x:c r="W12" s="550"/>
      <x:c r="X12" s="550"/>
      <x:c r="Y12" s="550"/>
      <x:c r="Z12" s="550"/>
      <x:c r="AA12" s="550"/>
      <x:c r="AB12" s="550"/>
      <x:c r="AC12" s="550"/>
      <x:c r="AD12" s="550"/>
      <x:c r="AE12" s="550"/>
      <x:c r="AF12" s="550"/>
      <x:c r="AG12" s="550"/>
      <x:c r="AH12" s="550" t="n">
        <x:f>$H$3-WEEKDAY($H$3,2)+1+35</x:f>
        <x:v>46055</x:v>
      </x:c>
      <x:c r="AI12" s="550" t="n">
        <x:f>$H$3-WEEKDAY($H$3,2)+1+36</x:f>
        <x:v>46056</x:v>
      </x:c>
      <x:c r="AJ12" s="550" t="n">
        <x:f>$H$3-WEEKDAY($H$3,2)+1+37</x:f>
        <x:v>46057</x:v>
      </x:c>
      <x:c r="AK12" s="550" t="n">
        <x:f>$H$3-WEEKDAY($H$3,2)+1+38</x:f>
        <x:v>46058</x:v>
      </x:c>
      <x:c r="AL12" s="550" t="n">
        <x:f>$H$3-WEEKDAY($H$3,2)+1+39</x:f>
        <x:v>46059</x:v>
      </x:c>
      <x:c r="AM12" s="550" t="n">
        <x:f>$H$3-WEEKDAY($H$3,2)+1+40</x:f>
        <x:v>46060</x:v>
      </x:c>
      <x:c r="AN12" s="550" t="n">
        <x:f>$H$3-WEEKDAY($H$3,2)+1+41</x:f>
        <x:v>46061</x:v>
      </x:c>
      <x:c r="AO12" s="550" t="n">
        <x:f>A20</x:f>
        <x:v>46028</x:v>
      </x:c>
      <x:c r="AP12" s="550" t="n">
        <x:f>G20</x:f>
        <x:v>0</x:v>
      </x:c>
    </x:row>
    <x:row r="13">
      <x:c r="A13" s="747"/>
      <x:c r="B13" s="747"/>
      <x:c r="C13" s="747"/>
      <x:c r="D13" s="747"/>
      <x:c r="E13" s="747"/>
      <x:c r="F13" s="747"/>
      <x:c r="G13" s="747"/>
      <x:c r="H13" s="747"/>
      <x:c r="I13" s="550"/>
      <x:c r="J13" s="550"/>
      <x:c r="K13" s="550"/>
      <x:c r="L13" s="550"/>
      <x:c r="M13" s="851"/>
      <x:c r="N13" s="550"/>
      <x:c r="O13" s="550"/>
      <x:c r="P13" s="550"/>
      <x:c r="Q13" s="550"/>
      <x:c r="R13" s="550"/>
      <x:c r="S13" s="550"/>
      <x:c r="T13" s="550"/>
      <x:c r="U13" s="550"/>
      <x:c r="V13" s="550"/>
      <x:c r="W13" s="550"/>
      <x:c r="X13" s="550"/>
      <x:c r="Y13" s="550"/>
      <x:c r="Z13" s="550"/>
      <x:c r="AA13" s="550"/>
      <x:c r="AB13" s="550"/>
      <x:c r="AC13" s="550"/>
      <x:c r="AD13" s="550"/>
      <x:c r="AE13" s="550"/>
      <x:c r="AF13" s="550"/>
      <x:c r="AG13" s="550"/>
      <x:c r="AH13" s="550"/>
      <x:c r="AI13" s="550"/>
      <x:c r="AJ13" s="550"/>
      <x:c r="AK13" s="550"/>
      <x:c r="AL13" s="550"/>
      <x:c r="AM13" s="550"/>
      <x:c r="AN13" s="550"/>
      <x:c r="AO13" s="550" t="n">
        <x:f>A21</x:f>
        <x:v>46029</x:v>
      </x:c>
      <x:c r="AP13" s="550" t="n">
        <x:f>G21</x:f>
        <x:v>0</x:v>
      </x:c>
    </x:row>
    <x:row r="14">
      <x:c r="A14" s="796" t="str">
        <x:v>Date</x:v>
      </x:c>
      <x:c r="B14" s="797" t="str">
        <x:v>Day</x:v>
      </x:c>
      <x:c r="C14" s="797" t="str">
        <x:v>Activity</x:v>
      </x:c>
      <x:c r="D14" s="797" t="str">
        <x:v>Home Branch</x:v>
      </x:c>
      <x:c r="E14" s="797" t="str">
        <x:v>Assigned Role</x:v>
      </x:c>
      <x:c r="F14" s="797" t="str">
        <x:v>Jobs / Customers</x:v>
      </x:c>
      <x:c r="G14" s="797" t="str">
        <x:v>Actual Hours</x:v>
      </x:c>
      <x:c r="H14" s="798" t="str">
        <x:v>Full Detail</x:v>
      </x:c>
      <x:c r="I14" s="789"/>
      <x:c r="J14" s="789"/>
      <x:c r="K14" s="789"/>
      <x:c r="L14" s="789"/>
      <x:c r="M14" s="869"/>
      <x:c r="N14" s="789"/>
      <x:c r="O14" s="796"/>
      <x:c r="P14" s="797"/>
      <x:c r="Q14" s="797"/>
      <x:c r="R14" s="797"/>
      <x:c r="S14" s="797"/>
      <x:c r="T14" s="798"/>
      <x:c r="U14" s="789"/>
      <x:c r="V14" s="789"/>
      <x:c r="W14" s="789"/>
      <x:c r="X14" s="789"/>
      <x:c r="Y14" s="789"/>
      <x:c r="Z14" s="789"/>
      <x:c r="AA14" s="550"/>
      <x:c r="AB14" s="550"/>
      <x:c r="AC14" s="550"/>
      <x:c r="AD14" s="550"/>
      <x:c r="AE14" s="550"/>
      <x:c r="AF14" s="550"/>
      <x:c r="AG14" s="550"/>
      <x:c r="AH14" s="550"/>
      <x:c r="AI14" s="550"/>
      <x:c r="AJ14" s="550"/>
      <x:c r="AK14" s="550"/>
      <x:c r="AL14" s="550"/>
      <x:c r="AM14" s="550"/>
      <x:c r="AN14" s="550"/>
      <x:c r="AO14" s="550" t="n">
        <x:f>A22</x:f>
        <x:v>46030</x:v>
      </x:c>
      <x:c r="AP14" s="550" t="n">
        <x:f>G22</x:f>
        <x:v>0</x:v>
      </x:c>
    </x:row>
    <x:row r="15">
      <x:c r="A15" s="757" t="n">
        <x:f>IF(OR($K$3&lt;$H$3,$K$3-$H$3&gt;30,0&gt;$K$3-$H$3),"",$H$3+0)</x:f>
        <x:v>46023</x:v>
      </x:c>
      <x:c r="B15" s="550" t="str">
        <x:f>IF(A15="","",TEXT(A15,"ddd"))</x:f>
        <x:v>Thu</x:v>
      </x:c>
      <x:c r="C15" s="550" t="str">
        <x:f>IF(A15="","",IF(OR($B$3="All",$B$3=$N$7),IFERROR(VLOOKUP($E$3&amp;"|"&amp;TEXT(A15,"yyyy-mm-dd"),INDIRECT("'Activity "&amp;TEXT(A15,"mmm")&amp;"'!$A$4:$K$3500"),10,FALSE),"No recorded activity"),"Outside selected branch"))</x:f>
        <x:v>No recorded activity</x:v>
      </x:c>
      <x:c r="D15" s="550" t="str">
        <x:f>IF(A15="","",IF(OR($B$3="All",$B$3=$N$7),IFERROR(VLOOKUP($E$3&amp;"|"&amp;TEXT(A15,"yyyy-mm-dd"),INDIRECT("'Activity "&amp;TEXT(A15,"mmm")&amp;"'!$A$4:$K$3500"),5,FALSE),$N$7),""))</x:f>
        <x:v>Thurrock</x:v>
      </x:c>
      <x:c r="E15" s="550" t="str">
        <x:f>IF(A15="","",IF(OR($B$3="All",$B$3=$N$7),IFERROR(VLOOKUP($E$3&amp;"|"&amp;TEXT(A15,"yyyy-mm-dd"),INDIRECT("'Activity "&amp;TEXT(A15,"mmm")&amp;"'!$A$4:$K$3500"),6,FALSE),$N$8),""))</x:f>
        <x:v>Operative Porter</x:v>
      </x:c>
      <x:c r="F15" s="550" t="str">
        <x:f>IF(A15="","",IF(OR($B$3="All",$B$3=$N$7),IF(IFERROR(VLOOKUP($E$3&amp;"|"&amp;TEXT(A15,"yyyy-mm-dd"),INDIRECT("'Activity "&amp;TEXT(A15,"mmm")&amp;"'!$A$4:$K$3500"),7,FALSE),"")&lt;&gt;"",IFERROR(VLOOKUP($E$3&amp;"|"&amp;TEXT(A15,"yyyy-mm-dd"),INDIRECT("'Activity "&amp;TEXT(A15,"mmm")&amp;"'!$A$4:$K$3500"),7,FALSE),"")&amp;" — "&amp;IFERROR(VLOOKUP($E$3&amp;"|"&amp;TEXT(A15,"yyyy-mm-dd"),INDIRECT("'Activity "&amp;TEXT(A15,"mmm")&amp;"'!$A$4:$K$3500"),8,FALSE),""),IFERROR(VLOOKUP($E$3&amp;"|"&amp;TEXT(A15,"yyyy-mm-dd"),INDIRECT("'Activity "&amp;TEXT(A15,"mmm")&amp;"'!$A$4:$K$3500"),8,FALSE),"")),""))</x:f>
      </x:c>
      <x:c r="G15" s="751" t="n">
        <x:f>IF(A15="","",IF(OR($B$3="All",$B$3=$N$7),IFERROR(VLOOKUP($E$3&amp;"|"&amp;TEXT(A15,"yyyy-mm-dd"),INDIRECT("'Activity "&amp;TEXT(A15,"mmm")&amp;"'!$A$4:$K$3500"),9,FALSE),0),""))</x:f>
        <x:v>0</x:v>
      </x:c>
      <x:c r="H15" s="550" t="str">
        <x:f>IF(A15="","",IF(OR($B$3="All",$B$3=$N$7),IFERROR(VLOOKUP($E$3&amp;"|"&amp;TEXT(A15,"yyyy-mm-dd"),INDIRECT("'Activity "&amp;TEXT(A15,"mmm")&amp;"'!$A$4:$K$3500"),11,FALSE),""),""))</x:f>
      </x:c>
      <x:c r="I15" s="550"/>
      <x:c r="J15" s="550"/>
      <x:c r="K15" s="550"/>
      <x:c r="L15" s="550"/>
      <x:c r="M15" s="851"/>
      <x:c r="N15" s="550"/>
      <x:c r="O15" s="550"/>
      <x:c r="P15" s="550"/>
      <x:c r="Q15" s="550"/>
      <x:c r="R15" s="550"/>
      <x:c r="S15" s="550"/>
      <x:c r="T15" s="550"/>
      <x:c r="U15" s="550"/>
      <x:c r="V15" s="550"/>
      <x:c r="W15" s="550"/>
      <x:c r="X15" s="550"/>
      <x:c r="Y15" s="550"/>
      <x:c r="Z15" s="550"/>
      <x:c r="AA15" s="550"/>
      <x:c r="AB15" s="550"/>
      <x:c r="AC15" s="550"/>
      <x:c r="AD15" s="550"/>
      <x:c r="AE15" s="550"/>
      <x:c r="AF15" s="550"/>
      <x:c r="AG15" s="550"/>
      <x:c r="AH15" s="550"/>
      <x:c r="AI15" s="550"/>
      <x:c r="AJ15" s="550"/>
      <x:c r="AK15" s="550"/>
      <x:c r="AL15" s="550"/>
      <x:c r="AM15" s="550"/>
      <x:c r="AN15" s="550"/>
      <x:c r="AO15" s="550" t="n">
        <x:f>A23</x:f>
        <x:v>46031</x:v>
      </x:c>
      <x:c r="AP15" s="550" t="n">
        <x:f>G23</x:f>
        <x:v>0</x:v>
      </x:c>
    </x:row>
    <x:row r="16">
      <x:c r="A16" s="757" t="n">
        <x:f>IF(OR($K$3&lt;$H$3,$K$3-$H$3&gt;30,1&gt;$K$3-$H$3),"",$H$3+1)</x:f>
        <x:v>46024</x:v>
      </x:c>
      <x:c r="B16" s="550" t="str">
        <x:f>IF(A16="","",TEXT(A16,"ddd"))</x:f>
        <x:v>Fri</x:v>
      </x:c>
      <x:c r="C16" s="550" t="str">
        <x:f>IF(A16="","",IF(OR($B$3="All",$B$3=$N$7),IFERROR(VLOOKUP($E$3&amp;"|"&amp;TEXT(A16,"yyyy-mm-dd"),INDIRECT("'Activity "&amp;TEXT(A16,"mmm")&amp;"'!$A$4:$K$3500"),10,FALSE),"No recorded activity"),"Outside selected branch"))</x:f>
        <x:v>No recorded activity</x:v>
      </x:c>
      <x:c r="D16" s="550" t="str">
        <x:f>IF(A16="","",IF(OR($B$3="All",$B$3=$N$7),IFERROR(VLOOKUP($E$3&amp;"|"&amp;TEXT(A16,"yyyy-mm-dd"),INDIRECT("'Activity "&amp;TEXT(A16,"mmm")&amp;"'!$A$4:$K$3500"),5,FALSE),$N$7),""))</x:f>
        <x:v>Thurrock</x:v>
      </x:c>
      <x:c r="E16" s="550" t="str">
        <x:f>IF(A16="","",IF(OR($B$3="All",$B$3=$N$7),IFERROR(VLOOKUP($E$3&amp;"|"&amp;TEXT(A16,"yyyy-mm-dd"),INDIRECT("'Activity "&amp;TEXT(A16,"mmm")&amp;"'!$A$4:$K$3500"),6,FALSE),$N$8),""))</x:f>
        <x:v>Operative Porter</x:v>
      </x:c>
      <x:c r="F16" s="550" t="str">
        <x:f>IF(A16="","",IF(OR($B$3="All",$B$3=$N$7),IF(IFERROR(VLOOKUP($E$3&amp;"|"&amp;TEXT(A16,"yyyy-mm-dd"),INDIRECT("'Activity "&amp;TEXT(A16,"mmm")&amp;"'!$A$4:$K$3500"),7,FALSE),"")&lt;&gt;"",IFERROR(VLOOKUP($E$3&amp;"|"&amp;TEXT(A16,"yyyy-mm-dd"),INDIRECT("'Activity "&amp;TEXT(A16,"mmm")&amp;"'!$A$4:$K$3500"),7,FALSE),"")&amp;" — "&amp;IFERROR(VLOOKUP($E$3&amp;"|"&amp;TEXT(A16,"yyyy-mm-dd"),INDIRECT("'Activity "&amp;TEXT(A16,"mmm")&amp;"'!$A$4:$K$3500"),8,FALSE),""),IFERROR(VLOOKUP($E$3&amp;"|"&amp;TEXT(A16,"yyyy-mm-dd"),INDIRECT("'Activity "&amp;TEXT(A16,"mmm")&amp;"'!$A$4:$K$3500"),8,FALSE),"")),""))</x:f>
      </x:c>
      <x:c r="G16" s="751" t="n">
        <x:f>IF(A16="","",IF(OR($B$3="All",$B$3=$N$7),IFERROR(VLOOKUP($E$3&amp;"|"&amp;TEXT(A16,"yyyy-mm-dd"),INDIRECT("'Activity "&amp;TEXT(A16,"mmm")&amp;"'!$A$4:$K$3500"),9,FALSE),0),""))</x:f>
        <x:v>0</x:v>
      </x:c>
      <x:c r="H16" s="550" t="str">
        <x:f>IF(A16="","",IF(OR($B$3="All",$B$3=$N$7),IFERROR(VLOOKUP($E$3&amp;"|"&amp;TEXT(A16,"yyyy-mm-dd"),INDIRECT("'Activity "&amp;TEXT(A16,"mmm")&amp;"'!$A$4:$K$3500"),11,FALSE),""),""))</x:f>
      </x:c>
      <x:c r="I16" s="550"/>
      <x:c r="J16" s="550"/>
      <x:c r="K16" s="550"/>
      <x:c r="L16" s="550"/>
      <x:c r="M16" s="851"/>
      <x:c r="N16" s="550"/>
      <x:c r="O16" s="550"/>
      <x:c r="P16" s="550"/>
      <x:c r="Q16" s="550"/>
      <x:c r="R16" s="550"/>
      <x:c r="S16" s="550"/>
      <x:c r="T16" s="550"/>
      <x:c r="U16" s="550"/>
      <x:c r="V16" s="550"/>
      <x:c r="W16" s="550"/>
      <x:c r="X16" s="550"/>
      <x:c r="Y16" s="550"/>
      <x:c r="Z16" s="550"/>
      <x:c r="AA16" s="550"/>
      <x:c r="AB16" s="550"/>
      <x:c r="AC16" s="550"/>
      <x:c r="AD16" s="550"/>
      <x:c r="AE16" s="550"/>
      <x:c r="AF16" s="550"/>
      <x:c r="AG16" s="550"/>
      <x:c r="AH16" s="550"/>
      <x:c r="AI16" s="550"/>
      <x:c r="AJ16" s="550"/>
      <x:c r="AK16" s="550"/>
      <x:c r="AL16" s="550"/>
      <x:c r="AM16" s="550"/>
      <x:c r="AN16" s="550"/>
      <x:c r="AO16" s="550" t="n">
        <x:f>A24</x:f>
        <x:v>46032</x:v>
      </x:c>
      <x:c r="AP16" s="550" t="n">
        <x:f>G24</x:f>
        <x:v>0</x:v>
      </x:c>
    </x:row>
    <x:row r="17">
      <x:c r="A17" s="757" t="n">
        <x:f>IF(OR($K$3&lt;$H$3,$K$3-$H$3&gt;30,2&gt;$K$3-$H$3),"",$H$3+2)</x:f>
        <x:v>46025</x:v>
      </x:c>
      <x:c r="B17" s="550" t="str">
        <x:f>IF(A17="","",TEXT(A17,"ddd"))</x:f>
        <x:v>Sat</x:v>
      </x:c>
      <x:c r="C17" s="550" t="str">
        <x:f>IF(A17="","",IF(OR($B$3="All",$B$3=$N$7),IFERROR(VLOOKUP($E$3&amp;"|"&amp;TEXT(A17,"yyyy-mm-dd"),INDIRECT("'Activity "&amp;TEXT(A17,"mmm")&amp;"'!$A$4:$K$3500"),10,FALSE),"No recorded activity"),"Outside selected branch"))</x:f>
        <x:v>No recorded activity</x:v>
      </x:c>
      <x:c r="D17" s="550" t="str">
        <x:f>IF(A17="","",IF(OR($B$3="All",$B$3=$N$7),IFERROR(VLOOKUP($E$3&amp;"|"&amp;TEXT(A17,"yyyy-mm-dd"),INDIRECT("'Activity "&amp;TEXT(A17,"mmm")&amp;"'!$A$4:$K$3500"),5,FALSE),$N$7),""))</x:f>
        <x:v>Thurrock</x:v>
      </x:c>
      <x:c r="E17" s="550" t="str">
        <x:f>IF(A17="","",IF(OR($B$3="All",$B$3=$N$7),IFERROR(VLOOKUP($E$3&amp;"|"&amp;TEXT(A17,"yyyy-mm-dd"),INDIRECT("'Activity "&amp;TEXT(A17,"mmm")&amp;"'!$A$4:$K$3500"),6,FALSE),$N$8),""))</x:f>
        <x:v>Operative Porter</x:v>
      </x:c>
      <x:c r="F17" s="550" t="str">
        <x:f>IF(A17="","",IF(OR($B$3="All",$B$3=$N$7),IF(IFERROR(VLOOKUP($E$3&amp;"|"&amp;TEXT(A17,"yyyy-mm-dd"),INDIRECT("'Activity "&amp;TEXT(A17,"mmm")&amp;"'!$A$4:$K$3500"),7,FALSE),"")&lt;&gt;"",IFERROR(VLOOKUP($E$3&amp;"|"&amp;TEXT(A17,"yyyy-mm-dd"),INDIRECT("'Activity "&amp;TEXT(A17,"mmm")&amp;"'!$A$4:$K$3500"),7,FALSE),"")&amp;" — "&amp;IFERROR(VLOOKUP($E$3&amp;"|"&amp;TEXT(A17,"yyyy-mm-dd"),INDIRECT("'Activity "&amp;TEXT(A17,"mmm")&amp;"'!$A$4:$K$3500"),8,FALSE),""),IFERROR(VLOOKUP($E$3&amp;"|"&amp;TEXT(A17,"yyyy-mm-dd"),INDIRECT("'Activity "&amp;TEXT(A17,"mmm")&amp;"'!$A$4:$K$3500"),8,FALSE),"")),""))</x:f>
      </x:c>
      <x:c r="G17" s="751" t="n">
        <x:f>IF(A17="","",IF(OR($B$3="All",$B$3=$N$7),IFERROR(VLOOKUP($E$3&amp;"|"&amp;TEXT(A17,"yyyy-mm-dd"),INDIRECT("'Activity "&amp;TEXT(A17,"mmm")&amp;"'!$A$4:$K$3500"),9,FALSE),0),""))</x:f>
        <x:v>0</x:v>
      </x:c>
      <x:c r="H17" s="550" t="str">
        <x:f>IF(A17="","",IF(OR($B$3="All",$B$3=$N$7),IFERROR(VLOOKUP($E$3&amp;"|"&amp;TEXT(A17,"yyyy-mm-dd"),INDIRECT("'Activity "&amp;TEXT(A17,"mmm")&amp;"'!$A$4:$K$3500"),11,FALSE),""),""))</x:f>
      </x:c>
      <x:c r="I17" s="550"/>
      <x:c r="J17" s="550"/>
      <x:c r="K17" s="550"/>
      <x:c r="L17" s="550"/>
      <x:c r="M17" s="851"/>
      <x:c r="N17" s="550"/>
      <x:c r="O17" s="550"/>
      <x:c r="P17" s="550"/>
      <x:c r="Q17" s="550"/>
      <x:c r="R17" s="550"/>
      <x:c r="S17" s="550"/>
      <x:c r="T17" s="550"/>
      <x:c r="U17" s="550"/>
      <x:c r="V17" s="550"/>
      <x:c r="W17" s="550"/>
      <x:c r="X17" s="550"/>
      <x:c r="Y17" s="550"/>
      <x:c r="Z17" s="550"/>
      <x:c r="AA17" s="550"/>
      <x:c r="AB17" s="550"/>
      <x:c r="AC17" s="550"/>
      <x:c r="AD17" s="550"/>
      <x:c r="AE17" s="550"/>
      <x:c r="AF17" s="550"/>
      <x:c r="AG17" s="550"/>
      <x:c r="AH17" s="550"/>
      <x:c r="AI17" s="550"/>
      <x:c r="AJ17" s="550"/>
      <x:c r="AK17" s="550"/>
      <x:c r="AL17" s="550"/>
      <x:c r="AM17" s="550"/>
      <x:c r="AN17" s="550"/>
      <x:c r="AO17" s="550" t="n">
        <x:f>A25</x:f>
        <x:v>46033</x:v>
      </x:c>
      <x:c r="AP17" s="550" t="n">
        <x:f>G25</x:f>
        <x:v>0</x:v>
      </x:c>
    </x:row>
    <x:row r="18">
      <x:c r="A18" s="757" t="n">
        <x:f>IF(OR($K$3&lt;$H$3,$K$3-$H$3&gt;30,3&gt;$K$3-$H$3),"",$H$3+3)</x:f>
        <x:v>46026</x:v>
      </x:c>
      <x:c r="B18" s="550" t="str">
        <x:f>IF(A18="","",TEXT(A18,"ddd"))</x:f>
        <x:v>Sun</x:v>
      </x:c>
      <x:c r="C18" s="550" t="str">
        <x:f>IF(A18="","",IF(OR($B$3="All",$B$3=$N$7),IFERROR(VLOOKUP($E$3&amp;"|"&amp;TEXT(A18,"yyyy-mm-dd"),INDIRECT("'Activity "&amp;TEXT(A18,"mmm")&amp;"'!$A$4:$K$3500"),10,FALSE),"No recorded activity"),"Outside selected branch"))</x:f>
        <x:v>No recorded activity</x:v>
      </x:c>
      <x:c r="D18" s="550" t="str">
        <x:f>IF(A18="","",IF(OR($B$3="All",$B$3=$N$7),IFERROR(VLOOKUP($E$3&amp;"|"&amp;TEXT(A18,"yyyy-mm-dd"),INDIRECT("'Activity "&amp;TEXT(A18,"mmm")&amp;"'!$A$4:$K$3500"),5,FALSE),$N$7),""))</x:f>
        <x:v>Thurrock</x:v>
      </x:c>
      <x:c r="E18" s="550" t="str">
        <x:f>IF(A18="","",IF(OR($B$3="All",$B$3=$N$7),IFERROR(VLOOKUP($E$3&amp;"|"&amp;TEXT(A18,"yyyy-mm-dd"),INDIRECT("'Activity "&amp;TEXT(A18,"mmm")&amp;"'!$A$4:$K$3500"),6,FALSE),$N$8),""))</x:f>
        <x:v>Operative Porter</x:v>
      </x:c>
      <x:c r="F18" s="550" t="str">
        <x:f>IF(A18="","",IF(OR($B$3="All",$B$3=$N$7),IF(IFERROR(VLOOKUP($E$3&amp;"|"&amp;TEXT(A18,"yyyy-mm-dd"),INDIRECT("'Activity "&amp;TEXT(A18,"mmm")&amp;"'!$A$4:$K$3500"),7,FALSE),"")&lt;&gt;"",IFERROR(VLOOKUP($E$3&amp;"|"&amp;TEXT(A18,"yyyy-mm-dd"),INDIRECT("'Activity "&amp;TEXT(A18,"mmm")&amp;"'!$A$4:$K$3500"),7,FALSE),"")&amp;" — "&amp;IFERROR(VLOOKUP($E$3&amp;"|"&amp;TEXT(A18,"yyyy-mm-dd"),INDIRECT("'Activity "&amp;TEXT(A18,"mmm")&amp;"'!$A$4:$K$3500"),8,FALSE),""),IFERROR(VLOOKUP($E$3&amp;"|"&amp;TEXT(A18,"yyyy-mm-dd"),INDIRECT("'Activity "&amp;TEXT(A18,"mmm")&amp;"'!$A$4:$K$3500"),8,FALSE),"")),""))</x:f>
      </x:c>
      <x:c r="G18" s="751" t="n">
        <x:f>IF(A18="","",IF(OR($B$3="All",$B$3=$N$7),IFERROR(VLOOKUP($E$3&amp;"|"&amp;TEXT(A18,"yyyy-mm-dd"),INDIRECT("'Activity "&amp;TEXT(A18,"mmm")&amp;"'!$A$4:$K$3500"),9,FALSE),0),""))</x:f>
        <x:v>0</x:v>
      </x:c>
      <x:c r="H18" s="550" t="str">
        <x:f>IF(A18="","",IF(OR($B$3="All",$B$3=$N$7),IFERROR(VLOOKUP($E$3&amp;"|"&amp;TEXT(A18,"yyyy-mm-dd"),INDIRECT("'Activity "&amp;TEXT(A18,"mmm")&amp;"'!$A$4:$K$3500"),11,FALSE),""),""))</x:f>
      </x:c>
      <x:c r="I18" s="550"/>
      <x:c r="J18" s="550"/>
      <x:c r="K18" s="550"/>
      <x:c r="L18" s="550"/>
      <x:c r="M18" s="851"/>
      <x:c r="N18" s="550"/>
      <x:c r="O18" s="550"/>
      <x:c r="P18" s="550"/>
      <x:c r="Q18" s="550"/>
      <x:c r="R18" s="550"/>
      <x:c r="S18" s="550"/>
      <x:c r="T18" s="550"/>
      <x:c r="U18" s="550"/>
      <x:c r="V18" s="550"/>
      <x:c r="W18" s="550"/>
      <x:c r="X18" s="550"/>
      <x:c r="Y18" s="550"/>
      <x:c r="Z18" s="550"/>
      <x:c r="AA18" s="550"/>
      <x:c r="AB18" s="550"/>
      <x:c r="AC18" s="550"/>
      <x:c r="AD18" s="550"/>
      <x:c r="AE18" s="550"/>
      <x:c r="AF18" s="550"/>
      <x:c r="AG18" s="550"/>
      <x:c r="AH18" s="550"/>
      <x:c r="AI18" s="550"/>
      <x:c r="AJ18" s="550"/>
      <x:c r="AK18" s="550"/>
      <x:c r="AL18" s="550"/>
      <x:c r="AM18" s="550"/>
      <x:c r="AN18" s="550"/>
      <x:c r="AO18" s="550" t="n">
        <x:f>A26</x:f>
        <x:v>46034</x:v>
      </x:c>
      <x:c r="AP18" s="550" t="n">
        <x:f>G26</x:f>
        <x:v>0</x:v>
      </x:c>
    </x:row>
    <x:row r="19">
      <x:c r="A19" s="757" t="n">
        <x:f>IF(OR($K$3&lt;$H$3,$K$3-$H$3&gt;30,4&gt;$K$3-$H$3),"",$H$3+4)</x:f>
        <x:v>46027</x:v>
      </x:c>
      <x:c r="B19" s="550" t="str">
        <x:f>IF(A19="","",TEXT(A19,"ddd"))</x:f>
        <x:v>Mon</x:v>
      </x:c>
      <x:c r="C19" s="550" t="str">
        <x:f>IF(A19="","",IF(OR($B$3="All",$B$3=$N$7),IFERROR(VLOOKUP($E$3&amp;"|"&amp;TEXT(A19,"yyyy-mm-dd"),INDIRECT("'Activity "&amp;TEXT(A19,"mmm")&amp;"'!$A$4:$K$3500"),10,FALSE),"No recorded activity"),"Outside selected branch"))</x:f>
        <x:v>No recorded activity</x:v>
      </x:c>
      <x:c r="D19" s="550" t="str">
        <x:f>IF(A19="","",IF(OR($B$3="All",$B$3=$N$7),IFERROR(VLOOKUP($E$3&amp;"|"&amp;TEXT(A19,"yyyy-mm-dd"),INDIRECT("'Activity "&amp;TEXT(A19,"mmm")&amp;"'!$A$4:$K$3500"),5,FALSE),$N$7),""))</x:f>
        <x:v>Thurrock</x:v>
      </x:c>
      <x:c r="E19" s="550" t="str">
        <x:f>IF(A19="","",IF(OR($B$3="All",$B$3=$N$7),IFERROR(VLOOKUP($E$3&amp;"|"&amp;TEXT(A19,"yyyy-mm-dd"),INDIRECT("'Activity "&amp;TEXT(A19,"mmm")&amp;"'!$A$4:$K$3500"),6,FALSE),$N$8),""))</x:f>
        <x:v>Operative Porter</x:v>
      </x:c>
      <x:c r="F19" s="550" t="str">
        <x:f>IF(A19="","",IF(OR($B$3="All",$B$3=$N$7),IF(IFERROR(VLOOKUP($E$3&amp;"|"&amp;TEXT(A19,"yyyy-mm-dd"),INDIRECT("'Activity "&amp;TEXT(A19,"mmm")&amp;"'!$A$4:$K$3500"),7,FALSE),"")&lt;&gt;"",IFERROR(VLOOKUP($E$3&amp;"|"&amp;TEXT(A19,"yyyy-mm-dd"),INDIRECT("'Activity "&amp;TEXT(A19,"mmm")&amp;"'!$A$4:$K$3500"),7,FALSE),"")&amp;" — "&amp;IFERROR(VLOOKUP($E$3&amp;"|"&amp;TEXT(A19,"yyyy-mm-dd"),INDIRECT("'Activity "&amp;TEXT(A19,"mmm")&amp;"'!$A$4:$K$3500"),8,FALSE),""),IFERROR(VLOOKUP($E$3&amp;"|"&amp;TEXT(A19,"yyyy-mm-dd"),INDIRECT("'Activity "&amp;TEXT(A19,"mmm")&amp;"'!$A$4:$K$3500"),8,FALSE),"")),""))</x:f>
      </x:c>
      <x:c r="G19" s="751" t="n">
        <x:f>IF(A19="","",IF(OR($B$3="All",$B$3=$N$7),IFERROR(VLOOKUP($E$3&amp;"|"&amp;TEXT(A19,"yyyy-mm-dd"),INDIRECT("'Activity "&amp;TEXT(A19,"mmm")&amp;"'!$A$4:$K$3500"),9,FALSE),0),""))</x:f>
        <x:v>0</x:v>
      </x:c>
      <x:c r="H19" s="550" t="str">
        <x:f>IF(A19="","",IF(OR($B$3="All",$B$3=$N$7),IFERROR(VLOOKUP($E$3&amp;"|"&amp;TEXT(A19,"yyyy-mm-dd"),INDIRECT("'Activity "&amp;TEXT(A19,"mmm")&amp;"'!$A$4:$K$3500"),11,FALSE),""),""))</x:f>
      </x:c>
      <x:c r="I19" s="550"/>
      <x:c r="J19" s="550"/>
      <x:c r="K19" s="550"/>
      <x:c r="L19" s="550"/>
      <x:c r="M19" s="851"/>
      <x:c r="N19" s="550"/>
      <x:c r="O19" s="550"/>
      <x:c r="P19" s="550"/>
      <x:c r="Q19" s="550"/>
      <x:c r="R19" s="550"/>
      <x:c r="S19" s="550"/>
      <x:c r="T19" s="550"/>
      <x:c r="U19" s="550"/>
      <x:c r="V19" s="550"/>
      <x:c r="W19" s="550"/>
      <x:c r="X19" s="550"/>
      <x:c r="Y19" s="550"/>
      <x:c r="Z19" s="550"/>
      <x:c r="AA19" s="550"/>
      <x:c r="AB19" s="550"/>
      <x:c r="AC19" s="550"/>
      <x:c r="AD19" s="550"/>
      <x:c r="AE19" s="550"/>
      <x:c r="AF19" s="550"/>
      <x:c r="AG19" s="550"/>
      <x:c r="AH19" s="550"/>
      <x:c r="AI19" s="550"/>
      <x:c r="AJ19" s="550"/>
      <x:c r="AK19" s="550"/>
      <x:c r="AL19" s="550"/>
      <x:c r="AM19" s="550"/>
      <x:c r="AN19" s="550"/>
      <x:c r="AO19" s="550" t="n">
        <x:f>A27</x:f>
        <x:v>46035</x:v>
      </x:c>
      <x:c r="AP19" s="550" t="n">
        <x:f>G27</x:f>
        <x:v>0</x:v>
      </x:c>
    </x:row>
    <x:row r="20">
      <x:c r="A20" s="757" t="n">
        <x:f>IF(OR($K$3&lt;$H$3,$K$3-$H$3&gt;30,5&gt;$K$3-$H$3),"",$H$3+5)</x:f>
        <x:v>46028</x:v>
      </x:c>
      <x:c r="B20" s="550" t="str">
        <x:f>IF(A20="","",TEXT(A20,"ddd"))</x:f>
        <x:v>Tue</x:v>
      </x:c>
      <x:c r="C20" s="550" t="str">
        <x:f>IF(A20="","",IF(OR($B$3="All",$B$3=$N$7),IFERROR(VLOOKUP($E$3&amp;"|"&amp;TEXT(A20,"yyyy-mm-dd"),INDIRECT("'Activity "&amp;TEXT(A20,"mmm")&amp;"'!$A$4:$K$3500"),10,FALSE),"No recorded activity"),"Outside selected branch"))</x:f>
        <x:v>No recorded activity</x:v>
      </x:c>
      <x:c r="D20" s="550" t="str">
        <x:f>IF(A20="","",IF(OR($B$3="All",$B$3=$N$7),IFERROR(VLOOKUP($E$3&amp;"|"&amp;TEXT(A20,"yyyy-mm-dd"),INDIRECT("'Activity "&amp;TEXT(A20,"mmm")&amp;"'!$A$4:$K$3500"),5,FALSE),$N$7),""))</x:f>
        <x:v>Thurrock</x:v>
      </x:c>
      <x:c r="E20" s="550" t="str">
        <x:f>IF(A20="","",IF(OR($B$3="All",$B$3=$N$7),IFERROR(VLOOKUP($E$3&amp;"|"&amp;TEXT(A20,"yyyy-mm-dd"),INDIRECT("'Activity "&amp;TEXT(A20,"mmm")&amp;"'!$A$4:$K$3500"),6,FALSE),$N$8),""))</x:f>
        <x:v>Operative Porter</x:v>
      </x:c>
      <x:c r="F20" s="550" t="str">
        <x:f>IF(A20="","",IF(OR($B$3="All",$B$3=$N$7),IF(IFERROR(VLOOKUP($E$3&amp;"|"&amp;TEXT(A20,"yyyy-mm-dd"),INDIRECT("'Activity "&amp;TEXT(A20,"mmm")&amp;"'!$A$4:$K$3500"),7,FALSE),"")&lt;&gt;"",IFERROR(VLOOKUP($E$3&amp;"|"&amp;TEXT(A20,"yyyy-mm-dd"),INDIRECT("'Activity "&amp;TEXT(A20,"mmm")&amp;"'!$A$4:$K$3500"),7,FALSE),"")&amp;" — "&amp;IFERROR(VLOOKUP($E$3&amp;"|"&amp;TEXT(A20,"yyyy-mm-dd"),INDIRECT("'Activity "&amp;TEXT(A20,"mmm")&amp;"'!$A$4:$K$3500"),8,FALSE),""),IFERROR(VLOOKUP($E$3&amp;"|"&amp;TEXT(A20,"yyyy-mm-dd"),INDIRECT("'Activity "&amp;TEXT(A20,"mmm")&amp;"'!$A$4:$K$3500"),8,FALSE),"")),""))</x:f>
      </x:c>
      <x:c r="G20" s="751" t="n">
        <x:f>IF(A20="","",IF(OR($B$3="All",$B$3=$N$7),IFERROR(VLOOKUP($E$3&amp;"|"&amp;TEXT(A20,"yyyy-mm-dd"),INDIRECT("'Activity "&amp;TEXT(A20,"mmm")&amp;"'!$A$4:$K$3500"),9,FALSE),0),""))</x:f>
        <x:v>0</x:v>
      </x:c>
      <x:c r="H20" s="550" t="str">
        <x:f>IF(A20="","",IF(OR($B$3="All",$B$3=$N$7),IFERROR(VLOOKUP($E$3&amp;"|"&amp;TEXT(A20,"yyyy-mm-dd"),INDIRECT("'Activity "&amp;TEXT(A20,"mmm")&amp;"'!$A$4:$K$3500"),11,FALSE),""),""))</x:f>
      </x:c>
      <x:c r="I20" s="550"/>
      <x:c r="J20" s="550"/>
      <x:c r="K20" s="550"/>
      <x:c r="L20" s="550"/>
      <x:c r="M20" s="851"/>
      <x:c r="N20" s="550"/>
      <x:c r="O20" s="550"/>
      <x:c r="P20" s="550"/>
      <x:c r="Q20" s="550"/>
      <x:c r="R20" s="550"/>
      <x:c r="S20" s="550"/>
      <x:c r="T20" s="550"/>
      <x:c r="U20" s="550"/>
      <x:c r="V20" s="550"/>
      <x:c r="W20" s="550"/>
      <x:c r="X20" s="550"/>
      <x:c r="Y20" s="550"/>
      <x:c r="Z20" s="550"/>
      <x:c r="AA20" s="550"/>
      <x:c r="AB20" s="550"/>
      <x:c r="AC20" s="550"/>
      <x:c r="AD20" s="550"/>
      <x:c r="AE20" s="550"/>
      <x:c r="AF20" s="550"/>
      <x:c r="AG20" s="550"/>
      <x:c r="AH20" s="550"/>
      <x:c r="AI20" s="550"/>
      <x:c r="AJ20" s="550"/>
      <x:c r="AK20" s="550"/>
      <x:c r="AL20" s="550"/>
      <x:c r="AM20" s="550"/>
      <x:c r="AN20" s="550"/>
      <x:c r="AO20" s="550" t="n">
        <x:f>A28</x:f>
        <x:v>46036</x:v>
      </x:c>
      <x:c r="AP20" s="550" t="n">
        <x:f>G28</x:f>
        <x:v>0</x:v>
      </x:c>
    </x:row>
    <x:row r="21">
      <x:c r="A21" s="757" t="n">
        <x:f>IF(OR($K$3&lt;$H$3,$K$3-$H$3&gt;30,6&gt;$K$3-$H$3),"",$H$3+6)</x:f>
        <x:v>46029</x:v>
      </x:c>
      <x:c r="B21" s="550" t="str">
        <x:f>IF(A21="","",TEXT(A21,"ddd"))</x:f>
        <x:v>Wed</x:v>
      </x:c>
      <x:c r="C21" s="550" t="str">
        <x:f>IF(A21="","",IF(OR($B$3="All",$B$3=$N$7),IFERROR(VLOOKUP($E$3&amp;"|"&amp;TEXT(A21,"yyyy-mm-dd"),INDIRECT("'Activity "&amp;TEXT(A21,"mmm")&amp;"'!$A$4:$K$3500"),10,FALSE),"No recorded activity"),"Outside selected branch"))</x:f>
        <x:v>No recorded activity</x:v>
      </x:c>
      <x:c r="D21" s="550" t="str">
        <x:f>IF(A21="","",IF(OR($B$3="All",$B$3=$N$7),IFERROR(VLOOKUP($E$3&amp;"|"&amp;TEXT(A21,"yyyy-mm-dd"),INDIRECT("'Activity "&amp;TEXT(A21,"mmm")&amp;"'!$A$4:$K$3500"),5,FALSE),$N$7),""))</x:f>
        <x:v>Thurrock</x:v>
      </x:c>
      <x:c r="E21" s="550" t="str">
        <x:f>IF(A21="","",IF(OR($B$3="All",$B$3=$N$7),IFERROR(VLOOKUP($E$3&amp;"|"&amp;TEXT(A21,"yyyy-mm-dd"),INDIRECT("'Activity "&amp;TEXT(A21,"mmm")&amp;"'!$A$4:$K$3500"),6,FALSE),$N$8),""))</x:f>
        <x:v>Operative Porter</x:v>
      </x:c>
      <x:c r="F21" s="550" t="str">
        <x:f>IF(A21="","",IF(OR($B$3="All",$B$3=$N$7),IF(IFERROR(VLOOKUP($E$3&amp;"|"&amp;TEXT(A21,"yyyy-mm-dd"),INDIRECT("'Activity "&amp;TEXT(A21,"mmm")&amp;"'!$A$4:$K$3500"),7,FALSE),"")&lt;&gt;"",IFERROR(VLOOKUP($E$3&amp;"|"&amp;TEXT(A21,"yyyy-mm-dd"),INDIRECT("'Activity "&amp;TEXT(A21,"mmm")&amp;"'!$A$4:$K$3500"),7,FALSE),"")&amp;" — "&amp;IFERROR(VLOOKUP($E$3&amp;"|"&amp;TEXT(A21,"yyyy-mm-dd"),INDIRECT("'Activity "&amp;TEXT(A21,"mmm")&amp;"'!$A$4:$K$3500"),8,FALSE),""),IFERROR(VLOOKUP($E$3&amp;"|"&amp;TEXT(A21,"yyyy-mm-dd"),INDIRECT("'Activity "&amp;TEXT(A21,"mmm")&amp;"'!$A$4:$K$3500"),8,FALSE),"")),""))</x:f>
      </x:c>
      <x:c r="G21" s="751" t="n">
        <x:f>IF(A21="","",IF(OR($B$3="All",$B$3=$N$7),IFERROR(VLOOKUP($E$3&amp;"|"&amp;TEXT(A21,"yyyy-mm-dd"),INDIRECT("'Activity "&amp;TEXT(A21,"mmm")&amp;"'!$A$4:$K$3500"),9,FALSE),0),""))</x:f>
        <x:v>0</x:v>
      </x:c>
      <x:c r="H21" s="550" t="str">
        <x:f>IF(A21="","",IF(OR($B$3="All",$B$3=$N$7),IFERROR(VLOOKUP($E$3&amp;"|"&amp;TEXT(A21,"yyyy-mm-dd"),INDIRECT("'Activity "&amp;TEXT(A21,"mmm")&amp;"'!$A$4:$K$3500"),11,FALSE),""),""))</x:f>
      </x:c>
      <x:c r="I21" s="550"/>
      <x:c r="J21" s="550"/>
      <x:c r="K21" s="550"/>
      <x:c r="L21" s="550"/>
      <x:c r="M21" s="851"/>
      <x:c r="N21" s="550"/>
      <x:c r="O21" s="550"/>
      <x:c r="P21" s="550"/>
      <x:c r="Q21" s="550"/>
      <x:c r="R21" s="550"/>
      <x:c r="S21" s="550"/>
      <x:c r="T21" s="550"/>
      <x:c r="U21" s="550"/>
      <x:c r="V21" s="550"/>
      <x:c r="W21" s="550"/>
      <x:c r="X21" s="550"/>
      <x:c r="Y21" s="550"/>
      <x:c r="Z21" s="550"/>
      <x:c r="AA21" s="550"/>
      <x:c r="AB21" s="550"/>
      <x:c r="AC21" s="550"/>
      <x:c r="AD21" s="550"/>
      <x:c r="AE21" s="550"/>
      <x:c r="AF21" s="550"/>
      <x:c r="AG21" s="550"/>
      <x:c r="AH21" s="550"/>
      <x:c r="AI21" s="550"/>
      <x:c r="AJ21" s="550"/>
      <x:c r="AK21" s="550"/>
      <x:c r="AL21" s="550"/>
      <x:c r="AM21" s="550"/>
      <x:c r="AN21" s="550"/>
      <x:c r="AO21" s="550" t="n">
        <x:f>A29</x:f>
        <x:v>46037</x:v>
      </x:c>
      <x:c r="AP21" s="550" t="n">
        <x:f>G29</x:f>
        <x:v>0</x:v>
      </x:c>
    </x:row>
    <x:row r="22">
      <x:c r="A22" s="757" t="n">
        <x:f>IF(OR($K$3&lt;$H$3,$K$3-$H$3&gt;30,7&gt;$K$3-$H$3),"",$H$3+7)</x:f>
        <x:v>46030</x:v>
      </x:c>
      <x:c r="B22" s="550" t="str">
        <x:f>IF(A22="","",TEXT(A22,"ddd"))</x:f>
        <x:v>Thu</x:v>
      </x:c>
      <x:c r="C22" s="550" t="str">
        <x:f>IF(A22="","",IF(OR($B$3="All",$B$3=$N$7),IFERROR(VLOOKUP($E$3&amp;"|"&amp;TEXT(A22,"yyyy-mm-dd"),INDIRECT("'Activity "&amp;TEXT(A22,"mmm")&amp;"'!$A$4:$K$3500"),10,FALSE),"No recorded activity"),"Outside selected branch"))</x:f>
        <x:v>No recorded activity</x:v>
      </x:c>
      <x:c r="D22" s="550" t="str">
        <x:f>IF(A22="","",IF(OR($B$3="All",$B$3=$N$7),IFERROR(VLOOKUP($E$3&amp;"|"&amp;TEXT(A22,"yyyy-mm-dd"),INDIRECT("'Activity "&amp;TEXT(A22,"mmm")&amp;"'!$A$4:$K$3500"),5,FALSE),$N$7),""))</x:f>
        <x:v>Thurrock</x:v>
      </x:c>
      <x:c r="E22" s="550" t="str">
        <x:f>IF(A22="","",IF(OR($B$3="All",$B$3=$N$7),IFERROR(VLOOKUP($E$3&amp;"|"&amp;TEXT(A22,"yyyy-mm-dd"),INDIRECT("'Activity "&amp;TEXT(A22,"mmm")&amp;"'!$A$4:$K$3500"),6,FALSE),$N$8),""))</x:f>
        <x:v>Operative Porter</x:v>
      </x:c>
      <x:c r="F22" s="550" t="str">
        <x:f>IF(A22="","",IF(OR($B$3="All",$B$3=$N$7),IF(IFERROR(VLOOKUP($E$3&amp;"|"&amp;TEXT(A22,"yyyy-mm-dd"),INDIRECT("'Activity "&amp;TEXT(A22,"mmm")&amp;"'!$A$4:$K$3500"),7,FALSE),"")&lt;&gt;"",IFERROR(VLOOKUP($E$3&amp;"|"&amp;TEXT(A22,"yyyy-mm-dd"),INDIRECT("'Activity "&amp;TEXT(A22,"mmm")&amp;"'!$A$4:$K$3500"),7,FALSE),"")&amp;" — "&amp;IFERROR(VLOOKUP($E$3&amp;"|"&amp;TEXT(A22,"yyyy-mm-dd"),INDIRECT("'Activity "&amp;TEXT(A22,"mmm")&amp;"'!$A$4:$K$3500"),8,FALSE),""),IFERROR(VLOOKUP($E$3&amp;"|"&amp;TEXT(A22,"yyyy-mm-dd"),INDIRECT("'Activity "&amp;TEXT(A22,"mmm")&amp;"'!$A$4:$K$3500"),8,FALSE),"")),""))</x:f>
      </x:c>
      <x:c r="G22" s="751" t="n">
        <x:f>IF(A22="","",IF(OR($B$3="All",$B$3=$N$7),IFERROR(VLOOKUP($E$3&amp;"|"&amp;TEXT(A22,"yyyy-mm-dd"),INDIRECT("'Activity "&amp;TEXT(A22,"mmm")&amp;"'!$A$4:$K$3500"),9,FALSE),0),""))</x:f>
        <x:v>0</x:v>
      </x:c>
      <x:c r="H22" s="550" t="str">
        <x:f>IF(A22="","",IF(OR($B$3="All",$B$3=$N$7),IFERROR(VLOOKUP($E$3&amp;"|"&amp;TEXT(A22,"yyyy-mm-dd"),INDIRECT("'Activity "&amp;TEXT(A22,"mmm")&amp;"'!$A$4:$K$3500"),11,FALSE),""),""))</x:f>
      </x:c>
      <x:c r="I22" s="550"/>
      <x:c r="J22" s="550"/>
      <x:c r="K22" s="550"/>
      <x:c r="L22" s="550"/>
      <x:c r="M22" s="851"/>
      <x:c r="N22" s="550"/>
      <x:c r="O22" s="550"/>
      <x:c r="P22" s="550"/>
      <x:c r="Q22" s="550"/>
      <x:c r="R22" s="550"/>
      <x:c r="S22" s="550"/>
      <x:c r="T22" s="550"/>
      <x:c r="U22" s="550"/>
      <x:c r="V22" s="550"/>
      <x:c r="W22" s="550"/>
      <x:c r="X22" s="550"/>
      <x:c r="Y22" s="550"/>
      <x:c r="Z22" s="550"/>
      <x:c r="AA22" s="550"/>
      <x:c r="AB22" s="550"/>
      <x:c r="AC22" s="550"/>
      <x:c r="AD22" s="550"/>
      <x:c r="AE22" s="550"/>
      <x:c r="AF22" s="550"/>
      <x:c r="AG22" s="550"/>
      <x:c r="AH22" s="550"/>
      <x:c r="AI22" s="550"/>
      <x:c r="AJ22" s="550"/>
      <x:c r="AK22" s="550"/>
      <x:c r="AL22" s="550"/>
      <x:c r="AM22" s="550"/>
      <x:c r="AN22" s="550"/>
      <x:c r="AO22" s="550" t="n">
        <x:f>A30</x:f>
        <x:v>46038</x:v>
      </x:c>
      <x:c r="AP22" s="550" t="n">
        <x:f>G30</x:f>
        <x:v>0</x:v>
      </x:c>
    </x:row>
    <x:row r="23">
      <x:c r="A23" s="757" t="n">
        <x:f>IF(OR($K$3&lt;$H$3,$K$3-$H$3&gt;30,8&gt;$K$3-$H$3),"",$H$3+8)</x:f>
        <x:v>46031</x:v>
      </x:c>
      <x:c r="B23" s="550" t="str">
        <x:f>IF(A23="","",TEXT(A23,"ddd"))</x:f>
        <x:v>Fri</x:v>
      </x:c>
      <x:c r="C23" s="550" t="str">
        <x:f>IF(A23="","",IF(OR($B$3="All",$B$3=$N$7),IFERROR(VLOOKUP($E$3&amp;"|"&amp;TEXT(A23,"yyyy-mm-dd"),INDIRECT("'Activity "&amp;TEXT(A23,"mmm")&amp;"'!$A$4:$K$3500"),10,FALSE),"No recorded activity"),"Outside selected branch"))</x:f>
        <x:v>No recorded activity</x:v>
      </x:c>
      <x:c r="D23" s="550" t="str">
        <x:f>IF(A23="","",IF(OR($B$3="All",$B$3=$N$7),IFERROR(VLOOKUP($E$3&amp;"|"&amp;TEXT(A23,"yyyy-mm-dd"),INDIRECT("'Activity "&amp;TEXT(A23,"mmm")&amp;"'!$A$4:$K$3500"),5,FALSE),$N$7),""))</x:f>
        <x:v>Thurrock</x:v>
      </x:c>
      <x:c r="E23" s="550" t="str">
        <x:f>IF(A23="","",IF(OR($B$3="All",$B$3=$N$7),IFERROR(VLOOKUP($E$3&amp;"|"&amp;TEXT(A23,"yyyy-mm-dd"),INDIRECT("'Activity "&amp;TEXT(A23,"mmm")&amp;"'!$A$4:$K$3500"),6,FALSE),$N$8),""))</x:f>
        <x:v>Operative Porter</x:v>
      </x:c>
      <x:c r="F23" s="550" t="str">
        <x:f>IF(A23="","",IF(OR($B$3="All",$B$3=$N$7),IF(IFERROR(VLOOKUP($E$3&amp;"|"&amp;TEXT(A23,"yyyy-mm-dd"),INDIRECT("'Activity "&amp;TEXT(A23,"mmm")&amp;"'!$A$4:$K$3500"),7,FALSE),"")&lt;&gt;"",IFERROR(VLOOKUP($E$3&amp;"|"&amp;TEXT(A23,"yyyy-mm-dd"),INDIRECT("'Activity "&amp;TEXT(A23,"mmm")&amp;"'!$A$4:$K$3500"),7,FALSE),"")&amp;" — "&amp;IFERROR(VLOOKUP($E$3&amp;"|"&amp;TEXT(A23,"yyyy-mm-dd"),INDIRECT("'Activity "&amp;TEXT(A23,"mmm")&amp;"'!$A$4:$K$3500"),8,FALSE),""),IFERROR(VLOOKUP($E$3&amp;"|"&amp;TEXT(A23,"yyyy-mm-dd"),INDIRECT("'Activity "&amp;TEXT(A23,"mmm")&amp;"'!$A$4:$K$3500"),8,FALSE),"")),""))</x:f>
      </x:c>
      <x:c r="G23" s="751" t="n">
        <x:f>IF(A23="","",IF(OR($B$3="All",$B$3=$N$7),IFERROR(VLOOKUP($E$3&amp;"|"&amp;TEXT(A23,"yyyy-mm-dd"),INDIRECT("'Activity "&amp;TEXT(A23,"mmm")&amp;"'!$A$4:$K$3500"),9,FALSE),0),""))</x:f>
        <x:v>0</x:v>
      </x:c>
      <x:c r="H23" s="550" t="str">
        <x:f>IF(A23="","",IF(OR($B$3="All",$B$3=$N$7),IFERROR(VLOOKUP($E$3&amp;"|"&amp;TEXT(A23,"yyyy-mm-dd"),INDIRECT("'Activity "&amp;TEXT(A23,"mmm")&amp;"'!$A$4:$K$3500"),11,FALSE),""),""))</x:f>
      </x:c>
      <x:c r="I23" s="550"/>
      <x:c r="J23" s="550"/>
      <x:c r="K23" s="550"/>
      <x:c r="L23" s="550"/>
      <x:c r="M23" s="851"/>
      <x:c r="N23" s="550"/>
      <x:c r="O23" s="550"/>
      <x:c r="P23" s="550"/>
      <x:c r="Q23" s="550"/>
      <x:c r="R23" s="550"/>
      <x:c r="S23" s="550"/>
      <x:c r="T23" s="550"/>
      <x:c r="U23" s="550"/>
      <x:c r="V23" s="550"/>
      <x:c r="W23" s="550"/>
      <x:c r="X23" s="550"/>
      <x:c r="Y23" s="550"/>
      <x:c r="Z23" s="550"/>
      <x:c r="AA23" s="550"/>
      <x:c r="AB23" s="550"/>
      <x:c r="AC23" s="550"/>
      <x:c r="AD23" s="550"/>
      <x:c r="AE23" s="550"/>
      <x:c r="AF23" s="550"/>
      <x:c r="AG23" s="550"/>
      <x:c r="AH23" s="550"/>
      <x:c r="AI23" s="550"/>
      <x:c r="AJ23" s="550"/>
      <x:c r="AK23" s="550"/>
      <x:c r="AL23" s="550"/>
      <x:c r="AM23" s="550"/>
      <x:c r="AN23" s="550"/>
      <x:c r="AO23" s="550" t="n">
        <x:f>A31</x:f>
        <x:v>46039</x:v>
      </x:c>
      <x:c r="AP23" s="550" t="n">
        <x:f>G31</x:f>
        <x:v>0</x:v>
      </x:c>
    </x:row>
    <x:row r="24">
      <x:c r="A24" s="757" t="n">
        <x:f>IF(OR($K$3&lt;$H$3,$K$3-$H$3&gt;30,9&gt;$K$3-$H$3),"",$H$3+9)</x:f>
        <x:v>46032</x:v>
      </x:c>
      <x:c r="B24" s="550" t="str">
        <x:f>IF(A24="","",TEXT(A24,"ddd"))</x:f>
        <x:v>Sat</x:v>
      </x:c>
      <x:c r="C24" s="550" t="str">
        <x:f>IF(A24="","",IF(OR($B$3="All",$B$3=$N$7),IFERROR(VLOOKUP($E$3&amp;"|"&amp;TEXT(A24,"yyyy-mm-dd"),INDIRECT("'Activity "&amp;TEXT(A24,"mmm")&amp;"'!$A$4:$K$3500"),10,FALSE),"No recorded activity"),"Outside selected branch"))</x:f>
        <x:v>No recorded activity</x:v>
      </x:c>
      <x:c r="D24" s="550" t="str">
        <x:f>IF(A24="","",IF(OR($B$3="All",$B$3=$N$7),IFERROR(VLOOKUP($E$3&amp;"|"&amp;TEXT(A24,"yyyy-mm-dd"),INDIRECT("'Activity "&amp;TEXT(A24,"mmm")&amp;"'!$A$4:$K$3500"),5,FALSE),$N$7),""))</x:f>
        <x:v>Thurrock</x:v>
      </x:c>
      <x:c r="E24" s="550" t="str">
        <x:f>IF(A24="","",IF(OR($B$3="All",$B$3=$N$7),IFERROR(VLOOKUP($E$3&amp;"|"&amp;TEXT(A24,"yyyy-mm-dd"),INDIRECT("'Activity "&amp;TEXT(A24,"mmm")&amp;"'!$A$4:$K$3500"),6,FALSE),$N$8),""))</x:f>
        <x:v>Operative Porter</x:v>
      </x:c>
      <x:c r="F24" s="550" t="str">
        <x:f>IF(A24="","",IF(OR($B$3="All",$B$3=$N$7),IF(IFERROR(VLOOKUP($E$3&amp;"|"&amp;TEXT(A24,"yyyy-mm-dd"),INDIRECT("'Activity "&amp;TEXT(A24,"mmm")&amp;"'!$A$4:$K$3500"),7,FALSE),"")&lt;&gt;"",IFERROR(VLOOKUP($E$3&amp;"|"&amp;TEXT(A24,"yyyy-mm-dd"),INDIRECT("'Activity "&amp;TEXT(A24,"mmm")&amp;"'!$A$4:$K$3500"),7,FALSE),"")&amp;" — "&amp;IFERROR(VLOOKUP($E$3&amp;"|"&amp;TEXT(A24,"yyyy-mm-dd"),INDIRECT("'Activity "&amp;TEXT(A24,"mmm")&amp;"'!$A$4:$K$3500"),8,FALSE),""),IFERROR(VLOOKUP($E$3&amp;"|"&amp;TEXT(A24,"yyyy-mm-dd"),INDIRECT("'Activity "&amp;TEXT(A24,"mmm")&amp;"'!$A$4:$K$3500"),8,FALSE),"")),""))</x:f>
      </x:c>
      <x:c r="G24" s="751" t="n">
        <x:f>IF(A24="","",IF(OR($B$3="All",$B$3=$N$7),IFERROR(VLOOKUP($E$3&amp;"|"&amp;TEXT(A24,"yyyy-mm-dd"),INDIRECT("'Activity "&amp;TEXT(A24,"mmm")&amp;"'!$A$4:$K$3500"),9,FALSE),0),""))</x:f>
        <x:v>0</x:v>
      </x:c>
      <x:c r="H24" s="550" t="str">
        <x:f>IF(A24="","",IF(OR($B$3="All",$B$3=$N$7),IFERROR(VLOOKUP($E$3&amp;"|"&amp;TEXT(A24,"yyyy-mm-dd"),INDIRECT("'Activity "&amp;TEXT(A24,"mmm")&amp;"'!$A$4:$K$3500"),11,FALSE),""),""))</x:f>
      </x:c>
      <x:c r="I24" s="550"/>
      <x:c r="J24" s="550"/>
      <x:c r="K24" s="550"/>
      <x:c r="L24" s="550"/>
      <x:c r="M24" s="851"/>
      <x:c r="N24" s="550"/>
      <x:c r="O24" s="550"/>
      <x:c r="P24" s="550"/>
      <x:c r="Q24" s="550"/>
      <x:c r="R24" s="550"/>
      <x:c r="S24" s="550"/>
      <x:c r="T24" s="550"/>
      <x:c r="U24" s="550"/>
      <x:c r="V24" s="550"/>
      <x:c r="W24" s="550"/>
      <x:c r="X24" s="550"/>
      <x:c r="Y24" s="550"/>
      <x:c r="Z24" s="550"/>
      <x:c r="AA24" s="550"/>
      <x:c r="AB24" s="550"/>
      <x:c r="AC24" s="550"/>
      <x:c r="AD24" s="550"/>
      <x:c r="AE24" s="550"/>
      <x:c r="AF24" s="550"/>
      <x:c r="AG24" s="550"/>
      <x:c r="AH24" s="550"/>
      <x:c r="AI24" s="550"/>
      <x:c r="AJ24" s="550"/>
      <x:c r="AK24" s="550"/>
      <x:c r="AL24" s="550"/>
      <x:c r="AM24" s="550"/>
      <x:c r="AN24" s="550"/>
      <x:c r="AO24" s="550" t="n">
        <x:f>A32</x:f>
        <x:v>46040</x:v>
      </x:c>
      <x:c r="AP24" s="550" t="n">
        <x:f>G32</x:f>
        <x:v>0</x:v>
      </x:c>
    </x:row>
    <x:row r="25">
      <x:c r="A25" s="757" t="n">
        <x:f>IF(OR($K$3&lt;$H$3,$K$3-$H$3&gt;30,10&gt;$K$3-$H$3),"",$H$3+10)</x:f>
        <x:v>46033</x:v>
      </x:c>
      <x:c r="B25" s="550" t="str">
        <x:f>IF(A25="","",TEXT(A25,"ddd"))</x:f>
        <x:v>Sun</x:v>
      </x:c>
      <x:c r="C25" s="550" t="str">
        <x:f>IF(A25="","",IF(OR($B$3="All",$B$3=$N$7),IFERROR(VLOOKUP($E$3&amp;"|"&amp;TEXT(A25,"yyyy-mm-dd"),INDIRECT("'Activity "&amp;TEXT(A25,"mmm")&amp;"'!$A$4:$K$3500"),10,FALSE),"No recorded activity"),"Outside selected branch"))</x:f>
        <x:v>No recorded activity</x:v>
      </x:c>
      <x:c r="D25" s="550" t="str">
        <x:f>IF(A25="","",IF(OR($B$3="All",$B$3=$N$7),IFERROR(VLOOKUP($E$3&amp;"|"&amp;TEXT(A25,"yyyy-mm-dd"),INDIRECT("'Activity "&amp;TEXT(A25,"mmm")&amp;"'!$A$4:$K$3500"),5,FALSE),$N$7),""))</x:f>
        <x:v>Thurrock</x:v>
      </x:c>
      <x:c r="E25" s="550" t="str">
        <x:f>IF(A25="","",IF(OR($B$3="All",$B$3=$N$7),IFERROR(VLOOKUP($E$3&amp;"|"&amp;TEXT(A25,"yyyy-mm-dd"),INDIRECT("'Activity "&amp;TEXT(A25,"mmm")&amp;"'!$A$4:$K$3500"),6,FALSE),$N$8),""))</x:f>
        <x:v>Operative Porter</x:v>
      </x:c>
      <x:c r="F25" s="550" t="str">
        <x:f>IF(A25="","",IF(OR($B$3="All",$B$3=$N$7),IF(IFERROR(VLOOKUP($E$3&amp;"|"&amp;TEXT(A25,"yyyy-mm-dd"),INDIRECT("'Activity "&amp;TEXT(A25,"mmm")&amp;"'!$A$4:$K$3500"),7,FALSE),"")&lt;&gt;"",IFERROR(VLOOKUP($E$3&amp;"|"&amp;TEXT(A25,"yyyy-mm-dd"),INDIRECT("'Activity "&amp;TEXT(A25,"mmm")&amp;"'!$A$4:$K$3500"),7,FALSE),"")&amp;" — "&amp;IFERROR(VLOOKUP($E$3&amp;"|"&amp;TEXT(A25,"yyyy-mm-dd"),INDIRECT("'Activity "&amp;TEXT(A25,"mmm")&amp;"'!$A$4:$K$3500"),8,FALSE),""),IFERROR(VLOOKUP($E$3&amp;"|"&amp;TEXT(A25,"yyyy-mm-dd"),INDIRECT("'Activity "&amp;TEXT(A25,"mmm")&amp;"'!$A$4:$K$3500"),8,FALSE),"")),""))</x:f>
      </x:c>
      <x:c r="G25" s="751" t="n">
        <x:f>IF(A25="","",IF(OR($B$3="All",$B$3=$N$7),IFERROR(VLOOKUP($E$3&amp;"|"&amp;TEXT(A25,"yyyy-mm-dd"),INDIRECT("'Activity "&amp;TEXT(A25,"mmm")&amp;"'!$A$4:$K$3500"),9,FALSE),0),""))</x:f>
        <x:v>0</x:v>
      </x:c>
      <x:c r="H25" s="550" t="str">
        <x:f>IF(A25="","",IF(OR($B$3="All",$B$3=$N$7),IFERROR(VLOOKUP($E$3&amp;"|"&amp;TEXT(A25,"yyyy-mm-dd"),INDIRECT("'Activity "&amp;TEXT(A25,"mmm")&amp;"'!$A$4:$K$3500"),11,FALSE),""),""))</x:f>
      </x:c>
      <x:c r="I25" s="550"/>
      <x:c r="J25" s="550"/>
      <x:c r="K25" s="550"/>
      <x:c r="L25" s="550"/>
      <x:c r="M25" s="851"/>
      <x:c r="N25" s="550"/>
      <x:c r="O25" s="550"/>
      <x:c r="P25" s="550"/>
      <x:c r="Q25" s="550"/>
      <x:c r="R25" s="550"/>
      <x:c r="S25" s="550"/>
      <x:c r="T25" s="550"/>
      <x:c r="U25" s="550"/>
      <x:c r="V25" s="550"/>
      <x:c r="W25" s="550"/>
      <x:c r="X25" s="550"/>
      <x:c r="Y25" s="550"/>
      <x:c r="Z25" s="550"/>
      <x:c r="AA25" s="550"/>
      <x:c r="AB25" s="550"/>
      <x:c r="AC25" s="550"/>
      <x:c r="AD25" s="550"/>
      <x:c r="AE25" s="550"/>
      <x:c r="AF25" s="550"/>
      <x:c r="AG25" s="550"/>
      <x:c r="AH25" s="550"/>
      <x:c r="AI25" s="550"/>
      <x:c r="AJ25" s="550"/>
      <x:c r="AK25" s="550"/>
      <x:c r="AL25" s="550"/>
      <x:c r="AM25" s="550"/>
      <x:c r="AN25" s="550"/>
      <x:c r="AO25" s="550" t="n">
        <x:f>A33</x:f>
        <x:v>46041</x:v>
      </x:c>
      <x:c r="AP25" s="550" t="n">
        <x:f>G33</x:f>
        <x:v>0</x:v>
      </x:c>
    </x:row>
    <x:row r="26">
      <x:c r="A26" s="757" t="n">
        <x:f>IF(OR($K$3&lt;$H$3,$K$3-$H$3&gt;30,11&gt;$K$3-$H$3),"",$H$3+11)</x:f>
        <x:v>46034</x:v>
      </x:c>
      <x:c r="B26" s="550" t="str">
        <x:f>IF(A26="","",TEXT(A26,"ddd"))</x:f>
        <x:v>Mon</x:v>
      </x:c>
      <x:c r="C26" s="550" t="str">
        <x:f>IF(A26="","",IF(OR($B$3="All",$B$3=$N$7),IFERROR(VLOOKUP($E$3&amp;"|"&amp;TEXT(A26,"yyyy-mm-dd"),INDIRECT("'Activity "&amp;TEXT(A26,"mmm")&amp;"'!$A$4:$K$3500"),10,FALSE),"No recorded activity"),"Outside selected branch"))</x:f>
        <x:v>No recorded activity</x:v>
      </x:c>
      <x:c r="D26" s="550" t="str">
        <x:f>IF(A26="","",IF(OR($B$3="All",$B$3=$N$7),IFERROR(VLOOKUP($E$3&amp;"|"&amp;TEXT(A26,"yyyy-mm-dd"),INDIRECT("'Activity "&amp;TEXT(A26,"mmm")&amp;"'!$A$4:$K$3500"),5,FALSE),$N$7),""))</x:f>
        <x:v>Thurrock</x:v>
      </x:c>
      <x:c r="E26" s="550" t="str">
        <x:f>IF(A26="","",IF(OR($B$3="All",$B$3=$N$7),IFERROR(VLOOKUP($E$3&amp;"|"&amp;TEXT(A26,"yyyy-mm-dd"),INDIRECT("'Activity "&amp;TEXT(A26,"mmm")&amp;"'!$A$4:$K$3500"),6,FALSE),$N$8),""))</x:f>
        <x:v>Operative Porter</x:v>
      </x:c>
      <x:c r="F26" s="550" t="str">
        <x:f>IF(A26="","",IF(OR($B$3="All",$B$3=$N$7),IF(IFERROR(VLOOKUP($E$3&amp;"|"&amp;TEXT(A26,"yyyy-mm-dd"),INDIRECT("'Activity "&amp;TEXT(A26,"mmm")&amp;"'!$A$4:$K$3500"),7,FALSE),"")&lt;&gt;"",IFERROR(VLOOKUP($E$3&amp;"|"&amp;TEXT(A26,"yyyy-mm-dd"),INDIRECT("'Activity "&amp;TEXT(A26,"mmm")&amp;"'!$A$4:$K$3500"),7,FALSE),"")&amp;" — "&amp;IFERROR(VLOOKUP($E$3&amp;"|"&amp;TEXT(A26,"yyyy-mm-dd"),INDIRECT("'Activity "&amp;TEXT(A26,"mmm")&amp;"'!$A$4:$K$3500"),8,FALSE),""),IFERROR(VLOOKUP($E$3&amp;"|"&amp;TEXT(A26,"yyyy-mm-dd"),INDIRECT("'Activity "&amp;TEXT(A26,"mmm")&amp;"'!$A$4:$K$3500"),8,FALSE),"")),""))</x:f>
      </x:c>
      <x:c r="G26" s="751" t="n">
        <x:f>IF(A26="","",IF(OR($B$3="All",$B$3=$N$7),IFERROR(VLOOKUP($E$3&amp;"|"&amp;TEXT(A26,"yyyy-mm-dd"),INDIRECT("'Activity "&amp;TEXT(A26,"mmm")&amp;"'!$A$4:$K$3500"),9,FALSE),0),""))</x:f>
        <x:v>0</x:v>
      </x:c>
      <x:c r="H26" s="550" t="str">
        <x:f>IF(A26="","",IF(OR($B$3="All",$B$3=$N$7),IFERROR(VLOOKUP($E$3&amp;"|"&amp;TEXT(A26,"yyyy-mm-dd"),INDIRECT("'Activity "&amp;TEXT(A26,"mmm")&amp;"'!$A$4:$K$3500"),11,FALSE),""),""))</x:f>
      </x:c>
      <x:c r="I26" s="550"/>
      <x:c r="J26" s="550"/>
      <x:c r="K26" s="550"/>
      <x:c r="L26" s="550"/>
      <x:c r="M26" s="851"/>
      <x:c r="N26" s="550"/>
      <x:c r="O26" s="550"/>
      <x:c r="P26" s="550"/>
      <x:c r="Q26" s="550"/>
      <x:c r="R26" s="550"/>
      <x:c r="S26" s="550"/>
      <x:c r="T26" s="550"/>
      <x:c r="U26" s="550"/>
      <x:c r="V26" s="550"/>
      <x:c r="W26" s="550"/>
      <x:c r="X26" s="550"/>
      <x:c r="Y26" s="550"/>
      <x:c r="Z26" s="550"/>
      <x:c r="AA26" s="550"/>
      <x:c r="AB26" s="550"/>
      <x:c r="AC26" s="550"/>
      <x:c r="AD26" s="550"/>
      <x:c r="AE26" s="550"/>
      <x:c r="AF26" s="550"/>
      <x:c r="AG26" s="550"/>
      <x:c r="AH26" s="550"/>
      <x:c r="AI26" s="550"/>
      <x:c r="AJ26" s="550"/>
      <x:c r="AK26" s="550"/>
      <x:c r="AL26" s="550"/>
      <x:c r="AM26" s="550"/>
      <x:c r="AN26" s="550"/>
      <x:c r="AO26" s="550" t="n">
        <x:f>A34</x:f>
        <x:v>46042</x:v>
      </x:c>
      <x:c r="AP26" s="550" t="n">
        <x:f>G34</x:f>
        <x:v>0</x:v>
      </x:c>
    </x:row>
    <x:row r="27">
      <x:c r="A27" s="757" t="n">
        <x:f>IF(OR($K$3&lt;$H$3,$K$3-$H$3&gt;30,12&gt;$K$3-$H$3),"",$H$3+12)</x:f>
        <x:v>46035</x:v>
      </x:c>
      <x:c r="B27" s="550" t="str">
        <x:f>IF(A27="","",TEXT(A27,"ddd"))</x:f>
        <x:v>Tue</x:v>
      </x:c>
      <x:c r="C27" s="550" t="str">
        <x:f>IF(A27="","",IF(OR($B$3="All",$B$3=$N$7),IFERROR(VLOOKUP($E$3&amp;"|"&amp;TEXT(A27,"yyyy-mm-dd"),INDIRECT("'Activity "&amp;TEXT(A27,"mmm")&amp;"'!$A$4:$K$3500"),10,FALSE),"No recorded activity"),"Outside selected branch"))</x:f>
        <x:v>No recorded activity</x:v>
      </x:c>
      <x:c r="D27" s="550" t="str">
        <x:f>IF(A27="","",IF(OR($B$3="All",$B$3=$N$7),IFERROR(VLOOKUP($E$3&amp;"|"&amp;TEXT(A27,"yyyy-mm-dd"),INDIRECT("'Activity "&amp;TEXT(A27,"mmm")&amp;"'!$A$4:$K$3500"),5,FALSE),$N$7),""))</x:f>
        <x:v>Thurrock</x:v>
      </x:c>
      <x:c r="E27" s="550" t="str">
        <x:f>IF(A27="","",IF(OR($B$3="All",$B$3=$N$7),IFERROR(VLOOKUP($E$3&amp;"|"&amp;TEXT(A27,"yyyy-mm-dd"),INDIRECT("'Activity "&amp;TEXT(A27,"mmm")&amp;"'!$A$4:$K$3500"),6,FALSE),$N$8),""))</x:f>
        <x:v>Operative Porter</x:v>
      </x:c>
      <x:c r="F27" s="550" t="str">
        <x:f>IF(A27="","",IF(OR($B$3="All",$B$3=$N$7),IF(IFERROR(VLOOKUP($E$3&amp;"|"&amp;TEXT(A27,"yyyy-mm-dd"),INDIRECT("'Activity "&amp;TEXT(A27,"mmm")&amp;"'!$A$4:$K$3500"),7,FALSE),"")&lt;&gt;"",IFERROR(VLOOKUP($E$3&amp;"|"&amp;TEXT(A27,"yyyy-mm-dd"),INDIRECT("'Activity "&amp;TEXT(A27,"mmm")&amp;"'!$A$4:$K$3500"),7,FALSE),"")&amp;" — "&amp;IFERROR(VLOOKUP($E$3&amp;"|"&amp;TEXT(A27,"yyyy-mm-dd"),INDIRECT("'Activity "&amp;TEXT(A27,"mmm")&amp;"'!$A$4:$K$3500"),8,FALSE),""),IFERROR(VLOOKUP($E$3&amp;"|"&amp;TEXT(A27,"yyyy-mm-dd"),INDIRECT("'Activity "&amp;TEXT(A27,"mmm")&amp;"'!$A$4:$K$3500"),8,FALSE),"")),""))</x:f>
      </x:c>
      <x:c r="G27" s="751" t="n">
        <x:f>IF(A27="","",IF(OR($B$3="All",$B$3=$N$7),IFERROR(VLOOKUP($E$3&amp;"|"&amp;TEXT(A27,"yyyy-mm-dd"),INDIRECT("'Activity "&amp;TEXT(A27,"mmm")&amp;"'!$A$4:$K$3500"),9,FALSE),0),""))</x:f>
        <x:v>0</x:v>
      </x:c>
      <x:c r="H27" s="550" t="str">
        <x:f>IF(A27="","",IF(OR($B$3="All",$B$3=$N$7),IFERROR(VLOOKUP($E$3&amp;"|"&amp;TEXT(A27,"yyyy-mm-dd"),INDIRECT("'Activity "&amp;TEXT(A27,"mmm")&amp;"'!$A$4:$K$3500"),11,FALSE),""),""))</x:f>
      </x:c>
      <x:c r="I27" s="550"/>
      <x:c r="J27" s="550"/>
      <x:c r="K27" s="550"/>
      <x:c r="L27" s="550"/>
      <x:c r="M27" s="851"/>
      <x:c r="N27" s="550"/>
      <x:c r="O27" s="550"/>
      <x:c r="P27" s="550"/>
      <x:c r="Q27" s="550"/>
      <x:c r="R27" s="550"/>
      <x:c r="S27" s="550"/>
      <x:c r="T27" s="550"/>
      <x:c r="U27" s="550"/>
      <x:c r="V27" s="550"/>
      <x:c r="W27" s="550"/>
      <x:c r="X27" s="550"/>
      <x:c r="Y27" s="550"/>
      <x:c r="Z27" s="550"/>
      <x:c r="AA27" s="550"/>
      <x:c r="AB27" s="550"/>
      <x:c r="AC27" s="550"/>
      <x:c r="AD27" s="550"/>
      <x:c r="AE27" s="550"/>
      <x:c r="AF27" s="550"/>
      <x:c r="AG27" s="550"/>
      <x:c r="AH27" s="550"/>
      <x:c r="AI27" s="550"/>
      <x:c r="AJ27" s="550"/>
      <x:c r="AK27" s="550"/>
      <x:c r="AL27" s="550"/>
      <x:c r="AM27" s="550"/>
      <x:c r="AN27" s="550"/>
      <x:c r="AO27" s="550" t="n">
        <x:f>A35</x:f>
        <x:v>46043</x:v>
      </x:c>
      <x:c r="AP27" s="550" t="n">
        <x:f>G35</x:f>
        <x:v>0</x:v>
      </x:c>
    </x:row>
    <x:row r="28">
      <x:c r="A28" s="757" t="n">
        <x:f>IF(OR($K$3&lt;$H$3,$K$3-$H$3&gt;30,13&gt;$K$3-$H$3),"",$H$3+13)</x:f>
        <x:v>46036</x:v>
      </x:c>
      <x:c r="B28" s="550" t="str">
        <x:f>IF(A28="","",TEXT(A28,"ddd"))</x:f>
        <x:v>Wed</x:v>
      </x:c>
      <x:c r="C28" s="550" t="str">
        <x:f>IF(A28="","",IF(OR($B$3="All",$B$3=$N$7),IFERROR(VLOOKUP($E$3&amp;"|"&amp;TEXT(A28,"yyyy-mm-dd"),INDIRECT("'Activity "&amp;TEXT(A28,"mmm")&amp;"'!$A$4:$K$3500"),10,FALSE),"No recorded activity"),"Outside selected branch"))</x:f>
        <x:v>No recorded activity</x:v>
      </x:c>
      <x:c r="D28" s="550" t="str">
        <x:f>IF(A28="","",IF(OR($B$3="All",$B$3=$N$7),IFERROR(VLOOKUP($E$3&amp;"|"&amp;TEXT(A28,"yyyy-mm-dd"),INDIRECT("'Activity "&amp;TEXT(A28,"mmm")&amp;"'!$A$4:$K$3500"),5,FALSE),$N$7),""))</x:f>
        <x:v>Thurrock</x:v>
      </x:c>
      <x:c r="E28" s="550" t="str">
        <x:f>IF(A28="","",IF(OR($B$3="All",$B$3=$N$7),IFERROR(VLOOKUP($E$3&amp;"|"&amp;TEXT(A28,"yyyy-mm-dd"),INDIRECT("'Activity "&amp;TEXT(A28,"mmm")&amp;"'!$A$4:$K$3500"),6,FALSE),$N$8),""))</x:f>
        <x:v>Operative Porter</x:v>
      </x:c>
      <x:c r="F28" s="550" t="str">
        <x:f>IF(A28="","",IF(OR($B$3="All",$B$3=$N$7),IF(IFERROR(VLOOKUP($E$3&amp;"|"&amp;TEXT(A28,"yyyy-mm-dd"),INDIRECT("'Activity "&amp;TEXT(A28,"mmm")&amp;"'!$A$4:$K$3500"),7,FALSE),"")&lt;&gt;"",IFERROR(VLOOKUP($E$3&amp;"|"&amp;TEXT(A28,"yyyy-mm-dd"),INDIRECT("'Activity "&amp;TEXT(A28,"mmm")&amp;"'!$A$4:$K$3500"),7,FALSE),"")&amp;" — "&amp;IFERROR(VLOOKUP($E$3&amp;"|"&amp;TEXT(A28,"yyyy-mm-dd"),INDIRECT("'Activity "&amp;TEXT(A28,"mmm")&amp;"'!$A$4:$K$3500"),8,FALSE),""),IFERROR(VLOOKUP($E$3&amp;"|"&amp;TEXT(A28,"yyyy-mm-dd"),INDIRECT("'Activity "&amp;TEXT(A28,"mmm")&amp;"'!$A$4:$K$3500"),8,FALSE),"")),""))</x:f>
      </x:c>
      <x:c r="G28" s="751" t="n">
        <x:f>IF(A28="","",IF(OR($B$3="All",$B$3=$N$7),IFERROR(VLOOKUP($E$3&amp;"|"&amp;TEXT(A28,"yyyy-mm-dd"),INDIRECT("'Activity "&amp;TEXT(A28,"mmm")&amp;"'!$A$4:$K$3500"),9,FALSE),0),""))</x:f>
        <x:v>0</x:v>
      </x:c>
      <x:c r="H28" s="550" t="str">
        <x:f>IF(A28="","",IF(OR($B$3="All",$B$3=$N$7),IFERROR(VLOOKUP($E$3&amp;"|"&amp;TEXT(A28,"yyyy-mm-dd"),INDIRECT("'Activity "&amp;TEXT(A28,"mmm")&amp;"'!$A$4:$K$3500"),11,FALSE),""),""))</x:f>
      </x:c>
      <x:c r="I28" s="550"/>
      <x:c r="J28" s="550"/>
      <x:c r="K28" s="550"/>
      <x:c r="L28" s="550"/>
      <x:c r="M28" s="851"/>
      <x:c r="N28" s="550"/>
      <x:c r="O28" s="550"/>
      <x:c r="P28" s="550"/>
      <x:c r="Q28" s="550"/>
      <x:c r="R28" s="550"/>
      <x:c r="S28" s="550"/>
      <x:c r="T28" s="550"/>
      <x:c r="U28" s="550"/>
      <x:c r="V28" s="550"/>
      <x:c r="W28" s="550"/>
      <x:c r="X28" s="550"/>
      <x:c r="Y28" s="550"/>
      <x:c r="Z28" s="550"/>
      <x:c r="AA28" s="550"/>
      <x:c r="AB28" s="550"/>
      <x:c r="AC28" s="550"/>
      <x:c r="AD28" s="550"/>
      <x:c r="AE28" s="550"/>
      <x:c r="AF28" s="550"/>
      <x:c r="AG28" s="550"/>
      <x:c r="AH28" s="550"/>
      <x:c r="AI28" s="550"/>
      <x:c r="AJ28" s="550"/>
      <x:c r="AK28" s="550"/>
      <x:c r="AL28" s="550"/>
      <x:c r="AM28" s="550"/>
      <x:c r="AN28" s="550"/>
      <x:c r="AO28" s="550" t="n">
        <x:f>A36</x:f>
        <x:v>46044</x:v>
      </x:c>
      <x:c r="AP28" s="550" t="n">
        <x:f>G36</x:f>
        <x:v>0</x:v>
      </x:c>
    </x:row>
    <x:row r="29">
      <x:c r="A29" s="757" t="n">
        <x:f>IF(OR($K$3&lt;$H$3,$K$3-$H$3&gt;30,14&gt;$K$3-$H$3),"",$H$3+14)</x:f>
        <x:v>46037</x:v>
      </x:c>
      <x:c r="B29" s="550" t="str">
        <x:f>IF(A29="","",TEXT(A29,"ddd"))</x:f>
        <x:v>Thu</x:v>
      </x:c>
      <x:c r="C29" s="550" t="str">
        <x:f>IF(A29="","",IF(OR($B$3="All",$B$3=$N$7),IFERROR(VLOOKUP($E$3&amp;"|"&amp;TEXT(A29,"yyyy-mm-dd"),INDIRECT("'Activity "&amp;TEXT(A29,"mmm")&amp;"'!$A$4:$K$3500"),10,FALSE),"No recorded activity"),"Outside selected branch"))</x:f>
        <x:v>No recorded activity</x:v>
      </x:c>
      <x:c r="D29" s="550" t="str">
        <x:f>IF(A29="","",IF(OR($B$3="All",$B$3=$N$7),IFERROR(VLOOKUP($E$3&amp;"|"&amp;TEXT(A29,"yyyy-mm-dd"),INDIRECT("'Activity "&amp;TEXT(A29,"mmm")&amp;"'!$A$4:$K$3500"),5,FALSE),$N$7),""))</x:f>
        <x:v>Thurrock</x:v>
      </x:c>
      <x:c r="E29" s="550" t="str">
        <x:f>IF(A29="","",IF(OR($B$3="All",$B$3=$N$7),IFERROR(VLOOKUP($E$3&amp;"|"&amp;TEXT(A29,"yyyy-mm-dd"),INDIRECT("'Activity "&amp;TEXT(A29,"mmm")&amp;"'!$A$4:$K$3500"),6,FALSE),$N$8),""))</x:f>
        <x:v>Operative Porter</x:v>
      </x:c>
      <x:c r="F29" s="550" t="str">
        <x:f>IF(A29="","",IF(OR($B$3="All",$B$3=$N$7),IF(IFERROR(VLOOKUP($E$3&amp;"|"&amp;TEXT(A29,"yyyy-mm-dd"),INDIRECT("'Activity "&amp;TEXT(A29,"mmm")&amp;"'!$A$4:$K$3500"),7,FALSE),"")&lt;&gt;"",IFERROR(VLOOKUP($E$3&amp;"|"&amp;TEXT(A29,"yyyy-mm-dd"),INDIRECT("'Activity "&amp;TEXT(A29,"mmm")&amp;"'!$A$4:$K$3500"),7,FALSE),"")&amp;" — "&amp;IFERROR(VLOOKUP($E$3&amp;"|"&amp;TEXT(A29,"yyyy-mm-dd"),INDIRECT("'Activity "&amp;TEXT(A29,"mmm")&amp;"'!$A$4:$K$3500"),8,FALSE),""),IFERROR(VLOOKUP($E$3&amp;"|"&amp;TEXT(A29,"yyyy-mm-dd"),INDIRECT("'Activity "&amp;TEXT(A29,"mmm")&amp;"'!$A$4:$K$3500"),8,FALSE),"")),""))</x:f>
      </x:c>
      <x:c r="G29" s="751" t="n">
        <x:f>IF(A29="","",IF(OR($B$3="All",$B$3=$N$7),IFERROR(VLOOKUP($E$3&amp;"|"&amp;TEXT(A29,"yyyy-mm-dd"),INDIRECT("'Activity "&amp;TEXT(A29,"mmm")&amp;"'!$A$4:$K$3500"),9,FALSE),0),""))</x:f>
        <x:v>0</x:v>
      </x:c>
      <x:c r="H29" s="550" t="str">
        <x:f>IF(A29="","",IF(OR($B$3="All",$B$3=$N$7),IFERROR(VLOOKUP($E$3&amp;"|"&amp;TEXT(A29,"yyyy-mm-dd"),INDIRECT("'Activity "&amp;TEXT(A29,"mmm")&amp;"'!$A$4:$K$3500"),11,FALSE),""),""))</x:f>
      </x:c>
      <x:c r="I29" s="550"/>
      <x:c r="J29" s="550"/>
      <x:c r="K29" s="550"/>
      <x:c r="L29" s="550"/>
      <x:c r="M29" s="851"/>
      <x:c r="N29" s="550"/>
      <x:c r="O29" s="550"/>
      <x:c r="P29" s="550"/>
      <x:c r="Q29" s="550"/>
      <x:c r="R29" s="550"/>
      <x:c r="S29" s="550"/>
      <x:c r="T29" s="550"/>
      <x:c r="U29" s="550"/>
      <x:c r="V29" s="550"/>
      <x:c r="W29" s="550"/>
      <x:c r="X29" s="550"/>
      <x:c r="Y29" s="550"/>
      <x:c r="Z29" s="550"/>
      <x:c r="AA29" s="550"/>
      <x:c r="AB29" s="550"/>
      <x:c r="AC29" s="550"/>
      <x:c r="AD29" s="550"/>
      <x:c r="AE29" s="550"/>
      <x:c r="AF29" s="550"/>
      <x:c r="AG29" s="550"/>
      <x:c r="AH29" s="550"/>
      <x:c r="AI29" s="550"/>
      <x:c r="AJ29" s="550"/>
      <x:c r="AK29" s="550"/>
      <x:c r="AL29" s="550"/>
      <x:c r="AM29" s="550"/>
      <x:c r="AN29" s="550"/>
      <x:c r="AO29" s="550" t="n">
        <x:f>A37</x:f>
        <x:v>46045</x:v>
      </x:c>
      <x:c r="AP29" s="550" t="n">
        <x:f>G37</x:f>
        <x:v>0</x:v>
      </x:c>
    </x:row>
    <x:row r="30">
      <x:c r="A30" s="757" t="n">
        <x:f>IF(OR($K$3&lt;$H$3,$K$3-$H$3&gt;30,15&gt;$K$3-$H$3),"",$H$3+15)</x:f>
        <x:v>46038</x:v>
      </x:c>
      <x:c r="B30" s="550" t="str">
        <x:f>IF(A30="","",TEXT(A30,"ddd"))</x:f>
        <x:v>Fri</x:v>
      </x:c>
      <x:c r="C30" s="550" t="str">
        <x:f>IF(A30="","",IF(OR($B$3="All",$B$3=$N$7),IFERROR(VLOOKUP($E$3&amp;"|"&amp;TEXT(A30,"yyyy-mm-dd"),INDIRECT("'Activity "&amp;TEXT(A30,"mmm")&amp;"'!$A$4:$K$3500"),10,FALSE),"No recorded activity"),"Outside selected branch"))</x:f>
        <x:v>No recorded activity</x:v>
      </x:c>
      <x:c r="D30" s="550" t="str">
        <x:f>IF(A30="","",IF(OR($B$3="All",$B$3=$N$7),IFERROR(VLOOKUP($E$3&amp;"|"&amp;TEXT(A30,"yyyy-mm-dd"),INDIRECT("'Activity "&amp;TEXT(A30,"mmm")&amp;"'!$A$4:$K$3500"),5,FALSE),$N$7),""))</x:f>
        <x:v>Thurrock</x:v>
      </x:c>
      <x:c r="E30" s="550" t="str">
        <x:f>IF(A30="","",IF(OR($B$3="All",$B$3=$N$7),IFERROR(VLOOKUP($E$3&amp;"|"&amp;TEXT(A30,"yyyy-mm-dd"),INDIRECT("'Activity "&amp;TEXT(A30,"mmm")&amp;"'!$A$4:$K$3500"),6,FALSE),$N$8),""))</x:f>
        <x:v>Operative Porter</x:v>
      </x:c>
      <x:c r="F30" s="550" t="str">
        <x:f>IF(A30="","",IF(OR($B$3="All",$B$3=$N$7),IF(IFERROR(VLOOKUP($E$3&amp;"|"&amp;TEXT(A30,"yyyy-mm-dd"),INDIRECT("'Activity "&amp;TEXT(A30,"mmm")&amp;"'!$A$4:$K$3500"),7,FALSE),"")&lt;&gt;"",IFERROR(VLOOKUP($E$3&amp;"|"&amp;TEXT(A30,"yyyy-mm-dd"),INDIRECT("'Activity "&amp;TEXT(A30,"mmm")&amp;"'!$A$4:$K$3500"),7,FALSE),"")&amp;" — "&amp;IFERROR(VLOOKUP($E$3&amp;"|"&amp;TEXT(A30,"yyyy-mm-dd"),INDIRECT("'Activity "&amp;TEXT(A30,"mmm")&amp;"'!$A$4:$K$3500"),8,FALSE),""),IFERROR(VLOOKUP($E$3&amp;"|"&amp;TEXT(A30,"yyyy-mm-dd"),INDIRECT("'Activity "&amp;TEXT(A30,"mmm")&amp;"'!$A$4:$K$3500"),8,FALSE),"")),""))</x:f>
      </x:c>
      <x:c r="G30" s="751" t="n">
        <x:f>IF(A30="","",IF(OR($B$3="All",$B$3=$N$7),IFERROR(VLOOKUP($E$3&amp;"|"&amp;TEXT(A30,"yyyy-mm-dd"),INDIRECT("'Activity "&amp;TEXT(A30,"mmm")&amp;"'!$A$4:$K$3500"),9,FALSE),0),""))</x:f>
        <x:v>0</x:v>
      </x:c>
      <x:c r="H30" s="550" t="str">
        <x:f>IF(A30="","",IF(OR($B$3="All",$B$3=$N$7),IFERROR(VLOOKUP($E$3&amp;"|"&amp;TEXT(A30,"yyyy-mm-dd"),INDIRECT("'Activity "&amp;TEXT(A30,"mmm")&amp;"'!$A$4:$K$3500"),11,FALSE),""),""))</x:f>
      </x:c>
      <x:c r="I30" s="550"/>
      <x:c r="J30" s="550"/>
      <x:c r="K30" s="550"/>
      <x:c r="L30" s="550"/>
      <x:c r="M30" s="851"/>
      <x:c r="N30" s="550"/>
      <x:c r="O30" s="550"/>
      <x:c r="P30" s="550"/>
      <x:c r="Q30" s="550"/>
      <x:c r="R30" s="550"/>
      <x:c r="S30" s="550"/>
      <x:c r="T30" s="550"/>
      <x:c r="U30" s="550"/>
      <x:c r="V30" s="550"/>
      <x:c r="W30" s="550"/>
      <x:c r="X30" s="550"/>
      <x:c r="Y30" s="550"/>
      <x:c r="Z30" s="550"/>
      <x:c r="AA30" s="550"/>
      <x:c r="AB30" s="550"/>
      <x:c r="AC30" s="550"/>
      <x:c r="AD30" s="550"/>
      <x:c r="AE30" s="550"/>
      <x:c r="AF30" s="550"/>
      <x:c r="AG30" s="550"/>
      <x:c r="AH30" s="550"/>
      <x:c r="AI30" s="550"/>
      <x:c r="AJ30" s="550"/>
      <x:c r="AK30" s="550"/>
      <x:c r="AL30" s="550"/>
      <x:c r="AM30" s="550"/>
      <x:c r="AN30" s="550"/>
      <x:c r="AO30" s="550" t="n">
        <x:f>A38</x:f>
        <x:v>46046</x:v>
      </x:c>
      <x:c r="AP30" s="550" t="n">
        <x:f>G38</x:f>
        <x:v>0</x:v>
      </x:c>
    </x:row>
    <x:row r="31">
      <x:c r="A31" s="757" t="n">
        <x:f>IF(OR($K$3&lt;$H$3,$K$3-$H$3&gt;30,16&gt;$K$3-$H$3),"",$H$3+16)</x:f>
        <x:v>46039</x:v>
      </x:c>
      <x:c r="B31" s="550" t="str">
        <x:f>IF(A31="","",TEXT(A31,"ddd"))</x:f>
        <x:v>Sat</x:v>
      </x:c>
      <x:c r="C31" s="550" t="str">
        <x:f>IF(A31="","",IF(OR($B$3="All",$B$3=$N$7),IFERROR(VLOOKUP($E$3&amp;"|"&amp;TEXT(A31,"yyyy-mm-dd"),INDIRECT("'Activity "&amp;TEXT(A31,"mmm")&amp;"'!$A$4:$K$3500"),10,FALSE),"No recorded activity"),"Outside selected branch"))</x:f>
        <x:v>No recorded activity</x:v>
      </x:c>
      <x:c r="D31" s="550" t="str">
        <x:f>IF(A31="","",IF(OR($B$3="All",$B$3=$N$7),IFERROR(VLOOKUP($E$3&amp;"|"&amp;TEXT(A31,"yyyy-mm-dd"),INDIRECT("'Activity "&amp;TEXT(A31,"mmm")&amp;"'!$A$4:$K$3500"),5,FALSE),$N$7),""))</x:f>
        <x:v>Thurrock</x:v>
      </x:c>
      <x:c r="E31" s="550" t="str">
        <x:f>IF(A31="","",IF(OR($B$3="All",$B$3=$N$7),IFERROR(VLOOKUP($E$3&amp;"|"&amp;TEXT(A31,"yyyy-mm-dd"),INDIRECT("'Activity "&amp;TEXT(A31,"mmm")&amp;"'!$A$4:$K$3500"),6,FALSE),$N$8),""))</x:f>
        <x:v>Operative Porter</x:v>
      </x:c>
      <x:c r="F31" s="550" t="str">
        <x:f>IF(A31="","",IF(OR($B$3="All",$B$3=$N$7),IF(IFERROR(VLOOKUP($E$3&amp;"|"&amp;TEXT(A31,"yyyy-mm-dd"),INDIRECT("'Activity "&amp;TEXT(A31,"mmm")&amp;"'!$A$4:$K$3500"),7,FALSE),"")&lt;&gt;"",IFERROR(VLOOKUP($E$3&amp;"|"&amp;TEXT(A31,"yyyy-mm-dd"),INDIRECT("'Activity "&amp;TEXT(A31,"mmm")&amp;"'!$A$4:$K$3500"),7,FALSE),"")&amp;" — "&amp;IFERROR(VLOOKUP($E$3&amp;"|"&amp;TEXT(A31,"yyyy-mm-dd"),INDIRECT("'Activity "&amp;TEXT(A31,"mmm")&amp;"'!$A$4:$K$3500"),8,FALSE),""),IFERROR(VLOOKUP($E$3&amp;"|"&amp;TEXT(A31,"yyyy-mm-dd"),INDIRECT("'Activity "&amp;TEXT(A31,"mmm")&amp;"'!$A$4:$K$3500"),8,FALSE),"")),""))</x:f>
      </x:c>
      <x:c r="G31" s="751" t="n">
        <x:f>IF(A31="","",IF(OR($B$3="All",$B$3=$N$7),IFERROR(VLOOKUP($E$3&amp;"|"&amp;TEXT(A31,"yyyy-mm-dd"),INDIRECT("'Activity "&amp;TEXT(A31,"mmm")&amp;"'!$A$4:$K$3500"),9,FALSE),0),""))</x:f>
        <x:v>0</x:v>
      </x:c>
      <x:c r="H31" s="550" t="str">
        <x:f>IF(A31="","",IF(OR($B$3="All",$B$3=$N$7),IFERROR(VLOOKUP($E$3&amp;"|"&amp;TEXT(A31,"yyyy-mm-dd"),INDIRECT("'Activity "&amp;TEXT(A31,"mmm")&amp;"'!$A$4:$K$3500"),11,FALSE),""),""))</x:f>
      </x:c>
      <x:c r="I31" s="550"/>
      <x:c r="J31" s="550"/>
      <x:c r="K31" s="550"/>
      <x:c r="L31" s="550"/>
      <x:c r="M31" s="851"/>
      <x:c r="N31" s="550"/>
      <x:c r="O31" s="550"/>
      <x:c r="P31" s="550"/>
      <x:c r="Q31" s="550"/>
      <x:c r="R31" s="550"/>
      <x:c r="S31" s="550"/>
      <x:c r="T31" s="550"/>
      <x:c r="U31" s="550"/>
      <x:c r="V31" s="550"/>
      <x:c r="W31" s="550"/>
      <x:c r="X31" s="550"/>
      <x:c r="Y31" s="550"/>
      <x:c r="Z31" s="550"/>
      <x:c r="AA31" s="550"/>
      <x:c r="AB31" s="550"/>
      <x:c r="AC31" s="550"/>
      <x:c r="AD31" s="550"/>
      <x:c r="AE31" s="550"/>
      <x:c r="AF31" s="550"/>
      <x:c r="AG31" s="550"/>
      <x:c r="AH31" s="550"/>
      <x:c r="AI31" s="550"/>
      <x:c r="AJ31" s="550"/>
      <x:c r="AK31" s="550"/>
      <x:c r="AL31" s="550"/>
      <x:c r="AM31" s="550"/>
      <x:c r="AN31" s="550"/>
      <x:c r="AO31" s="550" t="n">
        <x:f>A39</x:f>
        <x:v>46047</x:v>
      </x:c>
      <x:c r="AP31" s="550" t="n">
        <x:f>G39</x:f>
        <x:v>0</x:v>
      </x:c>
    </x:row>
    <x:row r="32">
      <x:c r="A32" s="757" t="n">
        <x:f>IF(OR($K$3&lt;$H$3,$K$3-$H$3&gt;30,17&gt;$K$3-$H$3),"",$H$3+17)</x:f>
        <x:v>46040</x:v>
      </x:c>
      <x:c r="B32" s="550" t="str">
        <x:f>IF(A32="","",TEXT(A32,"ddd"))</x:f>
        <x:v>Sun</x:v>
      </x:c>
      <x:c r="C32" s="550" t="str">
        <x:f>IF(A32="","",IF(OR($B$3="All",$B$3=$N$7),IFERROR(VLOOKUP($E$3&amp;"|"&amp;TEXT(A32,"yyyy-mm-dd"),INDIRECT("'Activity "&amp;TEXT(A32,"mmm")&amp;"'!$A$4:$K$3500"),10,FALSE),"No recorded activity"),"Outside selected branch"))</x:f>
        <x:v>No recorded activity</x:v>
      </x:c>
      <x:c r="D32" s="550" t="str">
        <x:f>IF(A32="","",IF(OR($B$3="All",$B$3=$N$7),IFERROR(VLOOKUP($E$3&amp;"|"&amp;TEXT(A32,"yyyy-mm-dd"),INDIRECT("'Activity "&amp;TEXT(A32,"mmm")&amp;"'!$A$4:$K$3500"),5,FALSE),$N$7),""))</x:f>
        <x:v>Thurrock</x:v>
      </x:c>
      <x:c r="E32" s="550" t="str">
        <x:f>IF(A32="","",IF(OR($B$3="All",$B$3=$N$7),IFERROR(VLOOKUP($E$3&amp;"|"&amp;TEXT(A32,"yyyy-mm-dd"),INDIRECT("'Activity "&amp;TEXT(A32,"mmm")&amp;"'!$A$4:$K$3500"),6,FALSE),$N$8),""))</x:f>
        <x:v>Operative Porter</x:v>
      </x:c>
      <x:c r="F32" s="550" t="str">
        <x:f>IF(A32="","",IF(OR($B$3="All",$B$3=$N$7),IF(IFERROR(VLOOKUP($E$3&amp;"|"&amp;TEXT(A32,"yyyy-mm-dd"),INDIRECT("'Activity "&amp;TEXT(A32,"mmm")&amp;"'!$A$4:$K$3500"),7,FALSE),"")&lt;&gt;"",IFERROR(VLOOKUP($E$3&amp;"|"&amp;TEXT(A32,"yyyy-mm-dd"),INDIRECT("'Activity "&amp;TEXT(A32,"mmm")&amp;"'!$A$4:$K$3500"),7,FALSE),"")&amp;" — "&amp;IFERROR(VLOOKUP($E$3&amp;"|"&amp;TEXT(A32,"yyyy-mm-dd"),INDIRECT("'Activity "&amp;TEXT(A32,"mmm")&amp;"'!$A$4:$K$3500"),8,FALSE),""),IFERROR(VLOOKUP($E$3&amp;"|"&amp;TEXT(A32,"yyyy-mm-dd"),INDIRECT("'Activity "&amp;TEXT(A32,"mmm")&amp;"'!$A$4:$K$3500"),8,FALSE),"")),""))</x:f>
      </x:c>
      <x:c r="G32" s="751" t="n">
        <x:f>IF(A32="","",IF(OR($B$3="All",$B$3=$N$7),IFERROR(VLOOKUP($E$3&amp;"|"&amp;TEXT(A32,"yyyy-mm-dd"),INDIRECT("'Activity "&amp;TEXT(A32,"mmm")&amp;"'!$A$4:$K$3500"),9,FALSE),0),""))</x:f>
        <x:v>0</x:v>
      </x:c>
      <x:c r="H32" s="550" t="str">
        <x:f>IF(A32="","",IF(OR($B$3="All",$B$3=$N$7),IFERROR(VLOOKUP($E$3&amp;"|"&amp;TEXT(A32,"yyyy-mm-dd"),INDIRECT("'Activity "&amp;TEXT(A32,"mmm")&amp;"'!$A$4:$K$3500"),11,FALSE),""),""))</x:f>
      </x:c>
      <x:c r="I32" s="550"/>
      <x:c r="J32" s="550"/>
      <x:c r="K32" s="550"/>
      <x:c r="L32" s="550"/>
      <x:c r="M32" s="851"/>
      <x:c r="N32" s="550"/>
      <x:c r="O32" s="550"/>
      <x:c r="P32" s="550"/>
      <x:c r="Q32" s="550"/>
      <x:c r="R32" s="550"/>
      <x:c r="S32" s="550"/>
      <x:c r="T32" s="550"/>
      <x:c r="U32" s="550"/>
      <x:c r="V32" s="550"/>
      <x:c r="W32" s="550"/>
      <x:c r="X32" s="550"/>
      <x:c r="Y32" s="550"/>
      <x:c r="Z32" s="550"/>
      <x:c r="AA32" s="550"/>
      <x:c r="AB32" s="550"/>
      <x:c r="AC32" s="550"/>
      <x:c r="AD32" s="550"/>
      <x:c r="AE32" s="550"/>
      <x:c r="AF32" s="550"/>
      <x:c r="AG32" s="550"/>
      <x:c r="AH32" s="550"/>
      <x:c r="AI32" s="550"/>
      <x:c r="AJ32" s="550"/>
      <x:c r="AK32" s="550"/>
      <x:c r="AL32" s="550"/>
      <x:c r="AM32" s="550"/>
      <x:c r="AN32" s="550"/>
      <x:c r="AO32" s="550" t="n">
        <x:f>A40</x:f>
        <x:v>46048</x:v>
      </x:c>
      <x:c r="AP32" s="550" t="n">
        <x:f>G40</x:f>
        <x:v>0</x:v>
      </x:c>
    </x:row>
    <x:row r="33">
      <x:c r="A33" s="757" t="n">
        <x:f>IF(OR($K$3&lt;$H$3,$K$3-$H$3&gt;30,18&gt;$K$3-$H$3),"",$H$3+18)</x:f>
        <x:v>46041</x:v>
      </x:c>
      <x:c r="B33" s="550" t="str">
        <x:f>IF(A33="","",TEXT(A33,"ddd"))</x:f>
        <x:v>Mon</x:v>
      </x:c>
      <x:c r="C33" s="550" t="str">
        <x:f>IF(A33="","",IF(OR($B$3="All",$B$3=$N$7),IFERROR(VLOOKUP($E$3&amp;"|"&amp;TEXT(A33,"yyyy-mm-dd"),INDIRECT("'Activity "&amp;TEXT(A33,"mmm")&amp;"'!$A$4:$K$3500"),10,FALSE),"No recorded activity"),"Outside selected branch"))</x:f>
        <x:v>No recorded activity</x:v>
      </x:c>
      <x:c r="D33" s="550" t="str">
        <x:f>IF(A33="","",IF(OR($B$3="All",$B$3=$N$7),IFERROR(VLOOKUP($E$3&amp;"|"&amp;TEXT(A33,"yyyy-mm-dd"),INDIRECT("'Activity "&amp;TEXT(A33,"mmm")&amp;"'!$A$4:$K$3500"),5,FALSE),$N$7),""))</x:f>
        <x:v>Thurrock</x:v>
      </x:c>
      <x:c r="E33" s="550" t="str">
        <x:f>IF(A33="","",IF(OR($B$3="All",$B$3=$N$7),IFERROR(VLOOKUP($E$3&amp;"|"&amp;TEXT(A33,"yyyy-mm-dd"),INDIRECT("'Activity "&amp;TEXT(A33,"mmm")&amp;"'!$A$4:$K$3500"),6,FALSE),$N$8),""))</x:f>
        <x:v>Operative Porter</x:v>
      </x:c>
      <x:c r="F33" s="550" t="str">
        <x:f>IF(A33="","",IF(OR($B$3="All",$B$3=$N$7),IF(IFERROR(VLOOKUP($E$3&amp;"|"&amp;TEXT(A33,"yyyy-mm-dd"),INDIRECT("'Activity "&amp;TEXT(A33,"mmm")&amp;"'!$A$4:$K$3500"),7,FALSE),"")&lt;&gt;"",IFERROR(VLOOKUP($E$3&amp;"|"&amp;TEXT(A33,"yyyy-mm-dd"),INDIRECT("'Activity "&amp;TEXT(A33,"mmm")&amp;"'!$A$4:$K$3500"),7,FALSE),"")&amp;" — "&amp;IFERROR(VLOOKUP($E$3&amp;"|"&amp;TEXT(A33,"yyyy-mm-dd"),INDIRECT("'Activity "&amp;TEXT(A33,"mmm")&amp;"'!$A$4:$K$3500"),8,FALSE),""),IFERROR(VLOOKUP($E$3&amp;"|"&amp;TEXT(A33,"yyyy-mm-dd"),INDIRECT("'Activity "&amp;TEXT(A33,"mmm")&amp;"'!$A$4:$K$3500"),8,FALSE),"")),""))</x:f>
      </x:c>
      <x:c r="G33" s="751" t="n">
        <x:f>IF(A33="","",IF(OR($B$3="All",$B$3=$N$7),IFERROR(VLOOKUP($E$3&amp;"|"&amp;TEXT(A33,"yyyy-mm-dd"),INDIRECT("'Activity "&amp;TEXT(A33,"mmm")&amp;"'!$A$4:$K$3500"),9,FALSE),0),""))</x:f>
        <x:v>0</x:v>
      </x:c>
      <x:c r="H33" s="550" t="str">
        <x:f>IF(A33="","",IF(OR($B$3="All",$B$3=$N$7),IFERROR(VLOOKUP($E$3&amp;"|"&amp;TEXT(A33,"yyyy-mm-dd"),INDIRECT("'Activity "&amp;TEXT(A33,"mmm")&amp;"'!$A$4:$K$3500"),11,FALSE),""),""))</x:f>
      </x:c>
      <x:c r="I33" s="550"/>
      <x:c r="J33" s="550"/>
      <x:c r="K33" s="550"/>
      <x:c r="L33" s="550"/>
      <x:c r="M33" s="851"/>
      <x:c r="N33" s="550"/>
      <x:c r="O33" s="550"/>
      <x:c r="P33" s="550"/>
      <x:c r="Q33" s="550"/>
      <x:c r="R33" s="550"/>
      <x:c r="S33" s="550"/>
      <x:c r="T33" s="550"/>
      <x:c r="U33" s="550"/>
      <x:c r="V33" s="550"/>
      <x:c r="W33" s="550"/>
      <x:c r="X33" s="550"/>
      <x:c r="Y33" s="550"/>
      <x:c r="Z33" s="550"/>
      <x:c r="AA33" s="550"/>
      <x:c r="AB33" s="550"/>
      <x:c r="AC33" s="550"/>
      <x:c r="AD33" s="550"/>
      <x:c r="AE33" s="550"/>
      <x:c r="AF33" s="550"/>
      <x:c r="AG33" s="550"/>
      <x:c r="AH33" s="550"/>
      <x:c r="AI33" s="550"/>
      <x:c r="AJ33" s="550"/>
      <x:c r="AK33" s="550"/>
      <x:c r="AL33" s="550"/>
      <x:c r="AM33" s="550"/>
      <x:c r="AN33" s="550"/>
      <x:c r="AO33" s="550" t="n">
        <x:f>A41</x:f>
        <x:v>46049</x:v>
      </x:c>
      <x:c r="AP33" s="550" t="n">
        <x:f>G41</x:f>
        <x:v>0</x:v>
      </x:c>
    </x:row>
    <x:row r="34">
      <x:c r="A34" s="757" t="n">
        <x:f>IF(OR($K$3&lt;$H$3,$K$3-$H$3&gt;30,19&gt;$K$3-$H$3),"",$H$3+19)</x:f>
        <x:v>46042</x:v>
      </x:c>
      <x:c r="B34" s="550" t="str">
        <x:f>IF(A34="","",TEXT(A34,"ddd"))</x:f>
        <x:v>Tue</x:v>
      </x:c>
      <x:c r="C34" s="550" t="str">
        <x:f>IF(A34="","",IF(OR($B$3="All",$B$3=$N$7),IFERROR(VLOOKUP($E$3&amp;"|"&amp;TEXT(A34,"yyyy-mm-dd"),INDIRECT("'Activity "&amp;TEXT(A34,"mmm")&amp;"'!$A$4:$K$3500"),10,FALSE),"No recorded activity"),"Outside selected branch"))</x:f>
        <x:v>No recorded activity</x:v>
      </x:c>
      <x:c r="D34" s="550" t="str">
        <x:f>IF(A34="","",IF(OR($B$3="All",$B$3=$N$7),IFERROR(VLOOKUP($E$3&amp;"|"&amp;TEXT(A34,"yyyy-mm-dd"),INDIRECT("'Activity "&amp;TEXT(A34,"mmm")&amp;"'!$A$4:$K$3500"),5,FALSE),$N$7),""))</x:f>
        <x:v>Thurrock</x:v>
      </x:c>
      <x:c r="E34" s="550" t="str">
        <x:f>IF(A34="","",IF(OR($B$3="All",$B$3=$N$7),IFERROR(VLOOKUP($E$3&amp;"|"&amp;TEXT(A34,"yyyy-mm-dd"),INDIRECT("'Activity "&amp;TEXT(A34,"mmm")&amp;"'!$A$4:$K$3500"),6,FALSE),$N$8),""))</x:f>
        <x:v>Operative Porter</x:v>
      </x:c>
      <x:c r="F34" s="550" t="str">
        <x:f>IF(A34="","",IF(OR($B$3="All",$B$3=$N$7),IF(IFERROR(VLOOKUP($E$3&amp;"|"&amp;TEXT(A34,"yyyy-mm-dd"),INDIRECT("'Activity "&amp;TEXT(A34,"mmm")&amp;"'!$A$4:$K$3500"),7,FALSE),"")&lt;&gt;"",IFERROR(VLOOKUP($E$3&amp;"|"&amp;TEXT(A34,"yyyy-mm-dd"),INDIRECT("'Activity "&amp;TEXT(A34,"mmm")&amp;"'!$A$4:$K$3500"),7,FALSE),"")&amp;" — "&amp;IFERROR(VLOOKUP($E$3&amp;"|"&amp;TEXT(A34,"yyyy-mm-dd"),INDIRECT("'Activity "&amp;TEXT(A34,"mmm")&amp;"'!$A$4:$K$3500"),8,FALSE),""),IFERROR(VLOOKUP($E$3&amp;"|"&amp;TEXT(A34,"yyyy-mm-dd"),INDIRECT("'Activity "&amp;TEXT(A34,"mmm")&amp;"'!$A$4:$K$3500"),8,FALSE),"")),""))</x:f>
      </x:c>
      <x:c r="G34" s="751" t="n">
        <x:f>IF(A34="","",IF(OR($B$3="All",$B$3=$N$7),IFERROR(VLOOKUP($E$3&amp;"|"&amp;TEXT(A34,"yyyy-mm-dd"),INDIRECT("'Activity "&amp;TEXT(A34,"mmm")&amp;"'!$A$4:$K$3500"),9,FALSE),0),""))</x:f>
        <x:v>0</x:v>
      </x:c>
      <x:c r="H34" s="550" t="str">
        <x:f>IF(A34="","",IF(OR($B$3="All",$B$3=$N$7),IFERROR(VLOOKUP($E$3&amp;"|"&amp;TEXT(A34,"yyyy-mm-dd"),INDIRECT("'Activity "&amp;TEXT(A34,"mmm")&amp;"'!$A$4:$K$3500"),11,FALSE),""),""))</x:f>
      </x:c>
      <x:c r="I34" s="550"/>
      <x:c r="J34" s="550"/>
      <x:c r="K34" s="550"/>
      <x:c r="L34" s="550"/>
      <x:c r="M34" s="851"/>
      <x:c r="N34" s="550"/>
      <x:c r="O34" s="550"/>
      <x:c r="P34" s="550"/>
      <x:c r="Q34" s="550"/>
      <x:c r="R34" s="550"/>
      <x:c r="S34" s="550"/>
      <x:c r="T34" s="550"/>
      <x:c r="U34" s="550"/>
      <x:c r="V34" s="550"/>
      <x:c r="W34" s="550"/>
      <x:c r="X34" s="550"/>
      <x:c r="Y34" s="550"/>
      <x:c r="Z34" s="550"/>
      <x:c r="AA34" s="550"/>
      <x:c r="AB34" s="550"/>
      <x:c r="AC34" s="550"/>
      <x:c r="AD34" s="550"/>
      <x:c r="AE34" s="550"/>
      <x:c r="AF34" s="550"/>
      <x:c r="AG34" s="550"/>
      <x:c r="AH34" s="550"/>
      <x:c r="AI34" s="550"/>
      <x:c r="AJ34" s="550"/>
      <x:c r="AK34" s="550"/>
      <x:c r="AL34" s="550"/>
      <x:c r="AM34" s="550"/>
      <x:c r="AN34" s="550"/>
      <x:c r="AO34" s="550" t="n">
        <x:f>A42</x:f>
        <x:v>46050</x:v>
      </x:c>
      <x:c r="AP34" s="550" t="n">
        <x:f>G42</x:f>
        <x:v>0</x:v>
      </x:c>
    </x:row>
    <x:row r="35">
      <x:c r="A35" s="757" t="n">
        <x:f>IF(OR($K$3&lt;$H$3,$K$3-$H$3&gt;30,20&gt;$K$3-$H$3),"",$H$3+20)</x:f>
        <x:v>46043</x:v>
      </x:c>
      <x:c r="B35" s="550" t="str">
        <x:f>IF(A35="","",TEXT(A35,"ddd"))</x:f>
        <x:v>Wed</x:v>
      </x:c>
      <x:c r="C35" s="550" t="str">
        <x:f>IF(A35="","",IF(OR($B$3="All",$B$3=$N$7),IFERROR(VLOOKUP($E$3&amp;"|"&amp;TEXT(A35,"yyyy-mm-dd"),INDIRECT("'Activity "&amp;TEXT(A35,"mmm")&amp;"'!$A$4:$K$3500"),10,FALSE),"No recorded activity"),"Outside selected branch"))</x:f>
        <x:v>No recorded activity</x:v>
      </x:c>
      <x:c r="D35" s="550" t="str">
        <x:f>IF(A35="","",IF(OR($B$3="All",$B$3=$N$7),IFERROR(VLOOKUP($E$3&amp;"|"&amp;TEXT(A35,"yyyy-mm-dd"),INDIRECT("'Activity "&amp;TEXT(A35,"mmm")&amp;"'!$A$4:$K$3500"),5,FALSE),$N$7),""))</x:f>
        <x:v>Thurrock</x:v>
      </x:c>
      <x:c r="E35" s="550" t="str">
        <x:f>IF(A35="","",IF(OR($B$3="All",$B$3=$N$7),IFERROR(VLOOKUP($E$3&amp;"|"&amp;TEXT(A35,"yyyy-mm-dd"),INDIRECT("'Activity "&amp;TEXT(A35,"mmm")&amp;"'!$A$4:$K$3500"),6,FALSE),$N$8),""))</x:f>
        <x:v>Operative Porter</x:v>
      </x:c>
      <x:c r="F35" s="550" t="str">
        <x:f>IF(A35="","",IF(OR($B$3="All",$B$3=$N$7),IF(IFERROR(VLOOKUP($E$3&amp;"|"&amp;TEXT(A35,"yyyy-mm-dd"),INDIRECT("'Activity "&amp;TEXT(A35,"mmm")&amp;"'!$A$4:$K$3500"),7,FALSE),"")&lt;&gt;"",IFERROR(VLOOKUP($E$3&amp;"|"&amp;TEXT(A35,"yyyy-mm-dd"),INDIRECT("'Activity "&amp;TEXT(A35,"mmm")&amp;"'!$A$4:$K$3500"),7,FALSE),"")&amp;" — "&amp;IFERROR(VLOOKUP($E$3&amp;"|"&amp;TEXT(A35,"yyyy-mm-dd"),INDIRECT("'Activity "&amp;TEXT(A35,"mmm")&amp;"'!$A$4:$K$3500"),8,FALSE),""),IFERROR(VLOOKUP($E$3&amp;"|"&amp;TEXT(A35,"yyyy-mm-dd"),INDIRECT("'Activity "&amp;TEXT(A35,"mmm")&amp;"'!$A$4:$K$3500"),8,FALSE),"")),""))</x:f>
      </x:c>
      <x:c r="G35" s="751" t="n">
        <x:f>IF(A35="","",IF(OR($B$3="All",$B$3=$N$7),IFERROR(VLOOKUP($E$3&amp;"|"&amp;TEXT(A35,"yyyy-mm-dd"),INDIRECT("'Activity "&amp;TEXT(A35,"mmm")&amp;"'!$A$4:$K$3500"),9,FALSE),0),""))</x:f>
        <x:v>0</x:v>
      </x:c>
      <x:c r="H35" s="550" t="str">
        <x:f>IF(A35="","",IF(OR($B$3="All",$B$3=$N$7),IFERROR(VLOOKUP($E$3&amp;"|"&amp;TEXT(A35,"yyyy-mm-dd"),INDIRECT("'Activity "&amp;TEXT(A35,"mmm")&amp;"'!$A$4:$K$3500"),11,FALSE),""),""))</x:f>
      </x:c>
      <x:c r="I35" s="550"/>
      <x:c r="J35" s="550"/>
      <x:c r="K35" s="550"/>
      <x:c r="L35" s="550"/>
      <x:c r="M35" s="851"/>
      <x:c r="N35" s="550"/>
      <x:c r="O35" s="550"/>
      <x:c r="P35" s="550"/>
      <x:c r="Q35" s="550"/>
      <x:c r="R35" s="550"/>
      <x:c r="S35" s="550"/>
      <x:c r="T35" s="550"/>
      <x:c r="U35" s="550"/>
      <x:c r="V35" s="550"/>
      <x:c r="W35" s="550"/>
      <x:c r="X35" s="550"/>
      <x:c r="Y35" s="550"/>
      <x:c r="Z35" s="550"/>
      <x:c r="AA35" s="550"/>
      <x:c r="AB35" s="550"/>
      <x:c r="AC35" s="550"/>
      <x:c r="AD35" s="550"/>
      <x:c r="AE35" s="550"/>
      <x:c r="AF35" s="550"/>
      <x:c r="AG35" s="550"/>
      <x:c r="AH35" s="550"/>
      <x:c r="AI35" s="550"/>
      <x:c r="AJ35" s="550"/>
      <x:c r="AK35" s="550"/>
      <x:c r="AL35" s="550"/>
      <x:c r="AM35" s="550"/>
      <x:c r="AN35" s="550"/>
      <x:c r="AO35" s="550" t="n">
        <x:f>A43</x:f>
        <x:v>46051</x:v>
      </x:c>
      <x:c r="AP35" s="550" t="n">
        <x:f>G43</x:f>
        <x:v>0</x:v>
      </x:c>
    </x:row>
    <x:row r="36">
      <x:c r="A36" s="757" t="n">
        <x:f>IF(OR($K$3&lt;$H$3,$K$3-$H$3&gt;30,21&gt;$K$3-$H$3),"",$H$3+21)</x:f>
        <x:v>46044</x:v>
      </x:c>
      <x:c r="B36" s="550" t="str">
        <x:f>IF(A36="","",TEXT(A36,"ddd"))</x:f>
        <x:v>Thu</x:v>
      </x:c>
      <x:c r="C36" s="550" t="str">
        <x:f>IF(A36="","",IF(OR($B$3="All",$B$3=$N$7),IFERROR(VLOOKUP($E$3&amp;"|"&amp;TEXT(A36,"yyyy-mm-dd"),INDIRECT("'Activity "&amp;TEXT(A36,"mmm")&amp;"'!$A$4:$K$3500"),10,FALSE),"No recorded activity"),"Outside selected branch"))</x:f>
        <x:v>No recorded activity</x:v>
      </x:c>
      <x:c r="D36" s="550" t="str">
        <x:f>IF(A36="","",IF(OR($B$3="All",$B$3=$N$7),IFERROR(VLOOKUP($E$3&amp;"|"&amp;TEXT(A36,"yyyy-mm-dd"),INDIRECT("'Activity "&amp;TEXT(A36,"mmm")&amp;"'!$A$4:$K$3500"),5,FALSE),$N$7),""))</x:f>
        <x:v>Thurrock</x:v>
      </x:c>
      <x:c r="E36" s="550" t="str">
        <x:f>IF(A36="","",IF(OR($B$3="All",$B$3=$N$7),IFERROR(VLOOKUP($E$3&amp;"|"&amp;TEXT(A36,"yyyy-mm-dd"),INDIRECT("'Activity "&amp;TEXT(A36,"mmm")&amp;"'!$A$4:$K$3500"),6,FALSE),$N$8),""))</x:f>
        <x:v>Operative Porter</x:v>
      </x:c>
      <x:c r="F36" s="550" t="str">
        <x:f>IF(A36="","",IF(OR($B$3="All",$B$3=$N$7),IF(IFERROR(VLOOKUP($E$3&amp;"|"&amp;TEXT(A36,"yyyy-mm-dd"),INDIRECT("'Activity "&amp;TEXT(A36,"mmm")&amp;"'!$A$4:$K$3500"),7,FALSE),"")&lt;&gt;"",IFERROR(VLOOKUP($E$3&amp;"|"&amp;TEXT(A36,"yyyy-mm-dd"),INDIRECT("'Activity "&amp;TEXT(A36,"mmm")&amp;"'!$A$4:$K$3500"),7,FALSE),"")&amp;" — "&amp;IFERROR(VLOOKUP($E$3&amp;"|"&amp;TEXT(A36,"yyyy-mm-dd"),INDIRECT("'Activity "&amp;TEXT(A36,"mmm")&amp;"'!$A$4:$K$3500"),8,FALSE),""),IFERROR(VLOOKUP($E$3&amp;"|"&amp;TEXT(A36,"yyyy-mm-dd"),INDIRECT("'Activity "&amp;TEXT(A36,"mmm")&amp;"'!$A$4:$K$3500"),8,FALSE),"")),""))</x:f>
      </x:c>
      <x:c r="G36" s="751" t="n">
        <x:f>IF(A36="","",IF(OR($B$3="All",$B$3=$N$7),IFERROR(VLOOKUP($E$3&amp;"|"&amp;TEXT(A36,"yyyy-mm-dd"),INDIRECT("'Activity "&amp;TEXT(A36,"mmm")&amp;"'!$A$4:$K$3500"),9,FALSE),0),""))</x:f>
        <x:v>0</x:v>
      </x:c>
      <x:c r="H36" s="550" t="str">
        <x:f>IF(A36="","",IF(OR($B$3="All",$B$3=$N$7),IFERROR(VLOOKUP($E$3&amp;"|"&amp;TEXT(A36,"yyyy-mm-dd"),INDIRECT("'Activity "&amp;TEXT(A36,"mmm")&amp;"'!$A$4:$K$3500"),11,FALSE),""),""))</x:f>
      </x:c>
      <x:c r="I36" s="550"/>
      <x:c r="J36" s="550"/>
      <x:c r="K36" s="550"/>
      <x:c r="L36" s="550"/>
      <x:c r="M36" s="851"/>
      <x:c r="N36" s="550"/>
      <x:c r="O36" s="550"/>
      <x:c r="P36" s="550"/>
      <x:c r="Q36" s="550"/>
      <x:c r="R36" s="550"/>
      <x:c r="S36" s="550"/>
      <x:c r="T36" s="550"/>
      <x:c r="U36" s="550"/>
      <x:c r="V36" s="550"/>
      <x:c r="W36" s="550"/>
      <x:c r="X36" s="550"/>
      <x:c r="Y36" s="550"/>
      <x:c r="Z36" s="550"/>
      <x:c r="AA36" s="550"/>
      <x:c r="AB36" s="550"/>
      <x:c r="AC36" s="550"/>
      <x:c r="AD36" s="550"/>
      <x:c r="AE36" s="550"/>
      <x:c r="AF36" s="550"/>
      <x:c r="AG36" s="550"/>
      <x:c r="AH36" s="550"/>
      <x:c r="AI36" s="550"/>
      <x:c r="AJ36" s="550"/>
      <x:c r="AK36" s="550"/>
      <x:c r="AL36" s="550"/>
      <x:c r="AM36" s="550"/>
      <x:c r="AN36" s="550"/>
      <x:c r="AO36" s="550" t="n">
        <x:f>A44</x:f>
        <x:v>46052</x:v>
      </x:c>
      <x:c r="AP36" s="550" t="n">
        <x:f>G44</x:f>
        <x:v>0</x:v>
      </x:c>
    </x:row>
    <x:row r="37">
      <x:c r="A37" s="757" t="n">
        <x:f>IF(OR($K$3&lt;$H$3,$K$3-$H$3&gt;30,22&gt;$K$3-$H$3),"",$H$3+22)</x:f>
        <x:v>46045</x:v>
      </x:c>
      <x:c r="B37" s="550" t="str">
        <x:f>IF(A37="","",TEXT(A37,"ddd"))</x:f>
        <x:v>Fri</x:v>
      </x:c>
      <x:c r="C37" s="550" t="str">
        <x:f>IF(A37="","",IF(OR($B$3="All",$B$3=$N$7),IFERROR(VLOOKUP($E$3&amp;"|"&amp;TEXT(A37,"yyyy-mm-dd"),INDIRECT("'Activity "&amp;TEXT(A37,"mmm")&amp;"'!$A$4:$K$3500"),10,FALSE),"No recorded activity"),"Outside selected branch"))</x:f>
        <x:v>No recorded activity</x:v>
      </x:c>
      <x:c r="D37" s="550" t="str">
        <x:f>IF(A37="","",IF(OR($B$3="All",$B$3=$N$7),IFERROR(VLOOKUP($E$3&amp;"|"&amp;TEXT(A37,"yyyy-mm-dd"),INDIRECT("'Activity "&amp;TEXT(A37,"mmm")&amp;"'!$A$4:$K$3500"),5,FALSE),$N$7),""))</x:f>
        <x:v>Thurrock</x:v>
      </x:c>
      <x:c r="E37" s="550" t="str">
        <x:f>IF(A37="","",IF(OR($B$3="All",$B$3=$N$7),IFERROR(VLOOKUP($E$3&amp;"|"&amp;TEXT(A37,"yyyy-mm-dd"),INDIRECT("'Activity "&amp;TEXT(A37,"mmm")&amp;"'!$A$4:$K$3500"),6,FALSE),$N$8),""))</x:f>
        <x:v>Operative Porter</x:v>
      </x:c>
      <x:c r="F37" s="550" t="str">
        <x:f>IF(A37="","",IF(OR($B$3="All",$B$3=$N$7),IF(IFERROR(VLOOKUP($E$3&amp;"|"&amp;TEXT(A37,"yyyy-mm-dd"),INDIRECT("'Activity "&amp;TEXT(A37,"mmm")&amp;"'!$A$4:$K$3500"),7,FALSE),"")&lt;&gt;"",IFERROR(VLOOKUP($E$3&amp;"|"&amp;TEXT(A37,"yyyy-mm-dd"),INDIRECT("'Activity "&amp;TEXT(A37,"mmm")&amp;"'!$A$4:$K$3500"),7,FALSE),"")&amp;" — "&amp;IFERROR(VLOOKUP($E$3&amp;"|"&amp;TEXT(A37,"yyyy-mm-dd"),INDIRECT("'Activity "&amp;TEXT(A37,"mmm")&amp;"'!$A$4:$K$3500"),8,FALSE),""),IFERROR(VLOOKUP($E$3&amp;"|"&amp;TEXT(A37,"yyyy-mm-dd"),INDIRECT("'Activity "&amp;TEXT(A37,"mmm")&amp;"'!$A$4:$K$3500"),8,FALSE),"")),""))</x:f>
      </x:c>
      <x:c r="G37" s="751" t="n">
        <x:f>IF(A37="","",IF(OR($B$3="All",$B$3=$N$7),IFERROR(VLOOKUP($E$3&amp;"|"&amp;TEXT(A37,"yyyy-mm-dd"),INDIRECT("'Activity "&amp;TEXT(A37,"mmm")&amp;"'!$A$4:$K$3500"),9,FALSE),0),""))</x:f>
        <x:v>0</x:v>
      </x:c>
      <x:c r="H37" s="550" t="str">
        <x:f>IF(A37="","",IF(OR($B$3="All",$B$3=$N$7),IFERROR(VLOOKUP($E$3&amp;"|"&amp;TEXT(A37,"yyyy-mm-dd"),INDIRECT("'Activity "&amp;TEXT(A37,"mmm")&amp;"'!$A$4:$K$3500"),11,FALSE),""),""))</x:f>
      </x:c>
      <x:c r="I37" s="550"/>
      <x:c r="J37" s="550"/>
      <x:c r="K37" s="550"/>
      <x:c r="L37" s="550"/>
      <x:c r="M37" s="851"/>
      <x:c r="N37" s="550"/>
      <x:c r="O37" s="550"/>
      <x:c r="P37" s="550"/>
      <x:c r="Q37" s="550"/>
      <x:c r="R37" s="550"/>
      <x:c r="S37" s="550"/>
      <x:c r="T37" s="550"/>
      <x:c r="U37" s="550"/>
      <x:c r="V37" s="550"/>
      <x:c r="W37" s="550"/>
      <x:c r="X37" s="550"/>
      <x:c r="Y37" s="550"/>
      <x:c r="Z37" s="550"/>
      <x:c r="AA37" s="550"/>
      <x:c r="AB37" s="550"/>
      <x:c r="AC37" s="550"/>
      <x:c r="AD37" s="550"/>
      <x:c r="AE37" s="550"/>
      <x:c r="AF37" s="550"/>
      <x:c r="AG37" s="550"/>
      <x:c r="AH37" s="550"/>
      <x:c r="AI37" s="550"/>
      <x:c r="AJ37" s="550"/>
      <x:c r="AK37" s="550"/>
      <x:c r="AL37" s="550"/>
      <x:c r="AM37" s="550"/>
      <x:c r="AN37" s="550"/>
      <x:c r="AO37" s="550" t="n">
        <x:f>A45</x:f>
        <x:v>46053</x:v>
      </x:c>
      <x:c r="AP37" s="550" t="n">
        <x:f>G45</x:f>
        <x:v>0</x:v>
      </x:c>
    </x:row>
    <x:row r="38">
      <x:c r="A38" s="757" t="n">
        <x:f>IF(OR($K$3&lt;$H$3,$K$3-$H$3&gt;30,23&gt;$K$3-$H$3),"",$H$3+23)</x:f>
        <x:v>46046</x:v>
      </x:c>
      <x:c r="B38" s="550" t="str">
        <x:f>IF(A38="","",TEXT(A38,"ddd"))</x:f>
        <x:v>Sat</x:v>
      </x:c>
      <x:c r="C38" s="550" t="str">
        <x:f>IF(A38="","",IF(OR($B$3="All",$B$3=$N$7),IFERROR(VLOOKUP($E$3&amp;"|"&amp;TEXT(A38,"yyyy-mm-dd"),INDIRECT("'Activity "&amp;TEXT(A38,"mmm")&amp;"'!$A$4:$K$3500"),10,FALSE),"No recorded activity"),"Outside selected branch"))</x:f>
        <x:v>No recorded activity</x:v>
      </x:c>
      <x:c r="D38" s="550" t="str">
        <x:f>IF(A38="","",IF(OR($B$3="All",$B$3=$N$7),IFERROR(VLOOKUP($E$3&amp;"|"&amp;TEXT(A38,"yyyy-mm-dd"),INDIRECT("'Activity "&amp;TEXT(A38,"mmm")&amp;"'!$A$4:$K$3500"),5,FALSE),$N$7),""))</x:f>
        <x:v>Thurrock</x:v>
      </x:c>
      <x:c r="E38" s="550" t="str">
        <x:f>IF(A38="","",IF(OR($B$3="All",$B$3=$N$7),IFERROR(VLOOKUP($E$3&amp;"|"&amp;TEXT(A38,"yyyy-mm-dd"),INDIRECT("'Activity "&amp;TEXT(A38,"mmm")&amp;"'!$A$4:$K$3500"),6,FALSE),$N$8),""))</x:f>
        <x:v>Operative Porter</x:v>
      </x:c>
      <x:c r="F38" s="550" t="str">
        <x:f>IF(A38="","",IF(OR($B$3="All",$B$3=$N$7),IF(IFERROR(VLOOKUP($E$3&amp;"|"&amp;TEXT(A38,"yyyy-mm-dd"),INDIRECT("'Activity "&amp;TEXT(A38,"mmm")&amp;"'!$A$4:$K$3500"),7,FALSE),"")&lt;&gt;"",IFERROR(VLOOKUP($E$3&amp;"|"&amp;TEXT(A38,"yyyy-mm-dd"),INDIRECT("'Activity "&amp;TEXT(A38,"mmm")&amp;"'!$A$4:$K$3500"),7,FALSE),"")&amp;" — "&amp;IFERROR(VLOOKUP($E$3&amp;"|"&amp;TEXT(A38,"yyyy-mm-dd"),INDIRECT("'Activity "&amp;TEXT(A38,"mmm")&amp;"'!$A$4:$K$3500"),8,FALSE),""),IFERROR(VLOOKUP($E$3&amp;"|"&amp;TEXT(A38,"yyyy-mm-dd"),INDIRECT("'Activity "&amp;TEXT(A38,"mmm")&amp;"'!$A$4:$K$3500"),8,FALSE),"")),""))</x:f>
      </x:c>
      <x:c r="G38" s="751" t="n">
        <x:f>IF(A38="","",IF(OR($B$3="All",$B$3=$N$7),IFERROR(VLOOKUP($E$3&amp;"|"&amp;TEXT(A38,"yyyy-mm-dd"),INDIRECT("'Activity "&amp;TEXT(A38,"mmm")&amp;"'!$A$4:$K$3500"),9,FALSE),0),""))</x:f>
        <x:v>0</x:v>
      </x:c>
      <x:c r="H38" s="550" t="str">
        <x:f>IF(A38="","",IF(OR($B$3="All",$B$3=$N$7),IFERROR(VLOOKUP($E$3&amp;"|"&amp;TEXT(A38,"yyyy-mm-dd"),INDIRECT("'Activity "&amp;TEXT(A38,"mmm")&amp;"'!$A$4:$K$3500"),11,FALSE),""),""))</x:f>
      </x:c>
      <x:c r="I38" s="550"/>
      <x:c r="J38" s="550"/>
      <x:c r="K38" s="550"/>
      <x:c r="L38" s="550"/>
      <x:c r="M38" s="550"/>
      <x:c r="N38" s="550"/>
      <x:c r="O38" s="550"/>
      <x:c r="P38" s="550"/>
      <x:c r="Q38" s="550"/>
      <x:c r="R38" s="550"/>
      <x:c r="S38" s="550"/>
      <x:c r="T38" s="550"/>
      <x:c r="U38" s="550"/>
      <x:c r="V38" s="550"/>
      <x:c r="W38" s="550"/>
      <x:c r="X38" s="550"/>
      <x:c r="Y38" s="550"/>
      <x:c r="Z38" s="550"/>
      <x:c r="AA38" s="550"/>
      <x:c r="AB38" s="550"/>
      <x:c r="AC38" s="550"/>
      <x:c r="AD38" s="550"/>
      <x:c r="AE38" s="550"/>
      <x:c r="AF38" s="550"/>
      <x:c r="AG38" s="550"/>
      <x:c r="AH38" s="550"/>
      <x:c r="AI38" s="550"/>
      <x:c r="AJ38" s="550"/>
      <x:c r="AK38" s="550"/>
      <x:c r="AL38" s="550"/>
      <x:c r="AM38" s="550"/>
      <x:c r="AN38" s="550"/>
      <x:c r="AO38" s="550"/>
      <x:c r="AP38" s="550"/>
    </x:row>
    <x:row r="39">
      <x:c r="A39" s="757" t="n">
        <x:f>IF(OR($K$3&lt;$H$3,$K$3-$H$3&gt;30,24&gt;$K$3-$H$3),"",$H$3+24)</x:f>
        <x:v>46047</x:v>
      </x:c>
      <x:c r="B39" s="550" t="str">
        <x:f>IF(A39="","",TEXT(A39,"ddd"))</x:f>
        <x:v>Sun</x:v>
      </x:c>
      <x:c r="C39" s="550" t="str">
        <x:f>IF(A39="","",IF(OR($B$3="All",$B$3=$N$7),IFERROR(VLOOKUP($E$3&amp;"|"&amp;TEXT(A39,"yyyy-mm-dd"),INDIRECT("'Activity "&amp;TEXT(A39,"mmm")&amp;"'!$A$4:$K$3500"),10,FALSE),"No recorded activity"),"Outside selected branch"))</x:f>
        <x:v>No recorded activity</x:v>
      </x:c>
      <x:c r="D39" s="550" t="str">
        <x:f>IF(A39="","",IF(OR($B$3="All",$B$3=$N$7),IFERROR(VLOOKUP($E$3&amp;"|"&amp;TEXT(A39,"yyyy-mm-dd"),INDIRECT("'Activity "&amp;TEXT(A39,"mmm")&amp;"'!$A$4:$K$3500"),5,FALSE),$N$7),""))</x:f>
        <x:v>Thurrock</x:v>
      </x:c>
      <x:c r="E39" s="550" t="str">
        <x:f>IF(A39="","",IF(OR($B$3="All",$B$3=$N$7),IFERROR(VLOOKUP($E$3&amp;"|"&amp;TEXT(A39,"yyyy-mm-dd"),INDIRECT("'Activity "&amp;TEXT(A39,"mmm")&amp;"'!$A$4:$K$3500"),6,FALSE),$N$8),""))</x:f>
        <x:v>Operative Porter</x:v>
      </x:c>
      <x:c r="F39" s="550" t="str">
        <x:f>IF(A39="","",IF(OR($B$3="All",$B$3=$N$7),IF(IFERROR(VLOOKUP($E$3&amp;"|"&amp;TEXT(A39,"yyyy-mm-dd"),INDIRECT("'Activity "&amp;TEXT(A39,"mmm")&amp;"'!$A$4:$K$3500"),7,FALSE),"")&lt;&gt;"",IFERROR(VLOOKUP($E$3&amp;"|"&amp;TEXT(A39,"yyyy-mm-dd"),INDIRECT("'Activity "&amp;TEXT(A39,"mmm")&amp;"'!$A$4:$K$3500"),7,FALSE),"")&amp;" — "&amp;IFERROR(VLOOKUP($E$3&amp;"|"&amp;TEXT(A39,"yyyy-mm-dd"),INDIRECT("'Activity "&amp;TEXT(A39,"mmm")&amp;"'!$A$4:$K$3500"),8,FALSE),""),IFERROR(VLOOKUP($E$3&amp;"|"&amp;TEXT(A39,"yyyy-mm-dd"),INDIRECT("'Activity "&amp;TEXT(A39,"mmm")&amp;"'!$A$4:$K$3500"),8,FALSE),"")),""))</x:f>
      </x:c>
      <x:c r="G39" s="751" t="n">
        <x:f>IF(A39="","",IF(OR($B$3="All",$B$3=$N$7),IFERROR(VLOOKUP($E$3&amp;"|"&amp;TEXT(A39,"yyyy-mm-dd"),INDIRECT("'Activity "&amp;TEXT(A39,"mmm")&amp;"'!$A$4:$K$3500"),9,FALSE),0),""))</x:f>
        <x:v>0</x:v>
      </x:c>
      <x:c r="H39" s="550" t="str">
        <x:f>IF(A39="","",IF(OR($B$3="All",$B$3=$N$7),IFERROR(VLOOKUP($E$3&amp;"|"&amp;TEXT(A39,"yyyy-mm-dd"),INDIRECT("'Activity "&amp;TEXT(A39,"mmm")&amp;"'!$A$4:$K$3500"),11,FALSE),""),""))</x:f>
      </x:c>
      <x:c r="I39" s="550"/>
      <x:c r="J39" s="550"/>
      <x:c r="K39" s="550"/>
      <x:c r="L39" s="550"/>
      <x:c r="M39" s="550"/>
      <x:c r="N39" s="550"/>
      <x:c r="O39" s="550"/>
      <x:c r="P39" s="550"/>
      <x:c r="Q39" s="550"/>
      <x:c r="R39" s="550"/>
      <x:c r="S39" s="550"/>
      <x:c r="T39" s="550"/>
      <x:c r="U39" s="550"/>
      <x:c r="V39" s="550"/>
      <x:c r="W39" s="550"/>
      <x:c r="X39" s="550"/>
      <x:c r="Y39" s="550"/>
      <x:c r="Z39" s="550"/>
      <x:c r="AA39" s="550"/>
      <x:c r="AB39" s="550"/>
      <x:c r="AC39" s="550"/>
      <x:c r="AD39" s="550"/>
      <x:c r="AE39" s="550"/>
      <x:c r="AF39" s="550"/>
      <x:c r="AG39" s="550"/>
      <x:c r="AH39" s="550"/>
      <x:c r="AI39" s="550"/>
      <x:c r="AJ39" s="550"/>
      <x:c r="AK39" s="550"/>
      <x:c r="AL39" s="550"/>
      <x:c r="AM39" s="550"/>
      <x:c r="AN39" s="550"/>
      <x:c r="AO39" s="550"/>
      <x:c r="AP39" s="550"/>
    </x:row>
    <x:row r="40">
      <x:c r="A40" s="757" t="n">
        <x:f>IF(OR($K$3&lt;$H$3,$K$3-$H$3&gt;30,25&gt;$K$3-$H$3),"",$H$3+25)</x:f>
        <x:v>46048</x:v>
      </x:c>
      <x:c r="B40" s="550" t="str">
        <x:f>IF(A40="","",TEXT(A40,"ddd"))</x:f>
        <x:v>Mon</x:v>
      </x:c>
      <x:c r="C40" s="550" t="str">
        <x:f>IF(A40="","",IF(OR($B$3="All",$B$3=$N$7),IFERROR(VLOOKUP($E$3&amp;"|"&amp;TEXT(A40,"yyyy-mm-dd"),INDIRECT("'Activity "&amp;TEXT(A40,"mmm")&amp;"'!$A$4:$K$3500"),10,FALSE),"No recorded activity"),"Outside selected branch"))</x:f>
        <x:v>No recorded activity</x:v>
      </x:c>
      <x:c r="D40" s="550" t="str">
        <x:f>IF(A40="","",IF(OR($B$3="All",$B$3=$N$7),IFERROR(VLOOKUP($E$3&amp;"|"&amp;TEXT(A40,"yyyy-mm-dd"),INDIRECT("'Activity "&amp;TEXT(A40,"mmm")&amp;"'!$A$4:$K$3500"),5,FALSE),$N$7),""))</x:f>
        <x:v>Thurrock</x:v>
      </x:c>
      <x:c r="E40" s="550" t="str">
        <x:f>IF(A40="","",IF(OR($B$3="All",$B$3=$N$7),IFERROR(VLOOKUP($E$3&amp;"|"&amp;TEXT(A40,"yyyy-mm-dd"),INDIRECT("'Activity "&amp;TEXT(A40,"mmm")&amp;"'!$A$4:$K$3500"),6,FALSE),$N$8),""))</x:f>
        <x:v>Operative Porter</x:v>
      </x:c>
      <x:c r="F40" s="550" t="str">
        <x:f>IF(A40="","",IF(OR($B$3="All",$B$3=$N$7),IF(IFERROR(VLOOKUP($E$3&amp;"|"&amp;TEXT(A40,"yyyy-mm-dd"),INDIRECT("'Activity "&amp;TEXT(A40,"mmm")&amp;"'!$A$4:$K$3500"),7,FALSE),"")&lt;&gt;"",IFERROR(VLOOKUP($E$3&amp;"|"&amp;TEXT(A40,"yyyy-mm-dd"),INDIRECT("'Activity "&amp;TEXT(A40,"mmm")&amp;"'!$A$4:$K$3500"),7,FALSE),"")&amp;" — "&amp;IFERROR(VLOOKUP($E$3&amp;"|"&amp;TEXT(A40,"yyyy-mm-dd"),INDIRECT("'Activity "&amp;TEXT(A40,"mmm")&amp;"'!$A$4:$K$3500"),8,FALSE),""),IFERROR(VLOOKUP($E$3&amp;"|"&amp;TEXT(A40,"yyyy-mm-dd"),INDIRECT("'Activity "&amp;TEXT(A40,"mmm")&amp;"'!$A$4:$K$3500"),8,FALSE),"")),""))</x:f>
      </x:c>
      <x:c r="G40" s="751" t="n">
        <x:f>IF(A40="","",IF(OR($B$3="All",$B$3=$N$7),IFERROR(VLOOKUP($E$3&amp;"|"&amp;TEXT(A40,"yyyy-mm-dd"),INDIRECT("'Activity "&amp;TEXT(A40,"mmm")&amp;"'!$A$4:$K$3500"),9,FALSE),0),""))</x:f>
        <x:v>0</x:v>
      </x:c>
      <x:c r="H40" s="550" t="str">
        <x:f>IF(A40="","",IF(OR($B$3="All",$B$3=$N$7),IFERROR(VLOOKUP($E$3&amp;"|"&amp;TEXT(A40,"yyyy-mm-dd"),INDIRECT("'Activity "&amp;TEXT(A40,"mmm")&amp;"'!$A$4:$K$3500"),11,FALSE),""),""))</x:f>
      </x:c>
      <x:c r="I40" s="550"/>
      <x:c r="J40" s="550"/>
      <x:c r="K40" s="550"/>
      <x:c r="L40" s="550"/>
      <x:c r="M40" s="550"/>
      <x:c r="N40" s="550"/>
      <x:c r="O40" s="550"/>
      <x:c r="P40" s="550"/>
      <x:c r="Q40" s="550"/>
      <x:c r="R40" s="550"/>
      <x:c r="S40" s="550"/>
      <x:c r="T40" s="550"/>
      <x:c r="U40" s="550"/>
      <x:c r="V40" s="550"/>
      <x:c r="W40" s="550"/>
      <x:c r="X40" s="550"/>
      <x:c r="Y40" s="550"/>
      <x:c r="Z40" s="550"/>
      <x:c r="AA40" s="550"/>
      <x:c r="AB40" s="550"/>
      <x:c r="AC40" s="550"/>
      <x:c r="AD40" s="550"/>
      <x:c r="AE40" s="550"/>
      <x:c r="AF40" s="550"/>
      <x:c r="AG40" s="550"/>
      <x:c r="AH40" s="550"/>
      <x:c r="AI40" s="550"/>
      <x:c r="AJ40" s="550"/>
      <x:c r="AK40" s="550"/>
      <x:c r="AL40" s="550"/>
      <x:c r="AM40" s="550"/>
      <x:c r="AN40" s="550"/>
      <x:c r="AO40" s="550"/>
      <x:c r="AP40" s="550"/>
    </x:row>
    <x:row r="41">
      <x:c r="A41" s="757" t="n">
        <x:f>IF(OR($K$3&lt;$H$3,$K$3-$H$3&gt;30,26&gt;$K$3-$H$3),"",$H$3+26)</x:f>
        <x:v>46049</x:v>
      </x:c>
      <x:c r="B41" s="550" t="str">
        <x:f>IF(A41="","",TEXT(A41,"ddd"))</x:f>
        <x:v>Tue</x:v>
      </x:c>
      <x:c r="C41" s="550" t="str">
        <x:f>IF(A41="","",IF(OR($B$3="All",$B$3=$N$7),IFERROR(VLOOKUP($E$3&amp;"|"&amp;TEXT(A41,"yyyy-mm-dd"),INDIRECT("'Activity "&amp;TEXT(A41,"mmm")&amp;"'!$A$4:$K$3500"),10,FALSE),"No recorded activity"),"Outside selected branch"))</x:f>
        <x:v>No recorded activity</x:v>
      </x:c>
      <x:c r="D41" s="550" t="str">
        <x:f>IF(A41="","",IF(OR($B$3="All",$B$3=$N$7),IFERROR(VLOOKUP($E$3&amp;"|"&amp;TEXT(A41,"yyyy-mm-dd"),INDIRECT("'Activity "&amp;TEXT(A41,"mmm")&amp;"'!$A$4:$K$3500"),5,FALSE),$N$7),""))</x:f>
        <x:v>Thurrock</x:v>
      </x:c>
      <x:c r="E41" s="550" t="str">
        <x:f>IF(A41="","",IF(OR($B$3="All",$B$3=$N$7),IFERROR(VLOOKUP($E$3&amp;"|"&amp;TEXT(A41,"yyyy-mm-dd"),INDIRECT("'Activity "&amp;TEXT(A41,"mmm")&amp;"'!$A$4:$K$3500"),6,FALSE),$N$8),""))</x:f>
        <x:v>Operative Porter</x:v>
      </x:c>
      <x:c r="F41" s="550" t="str">
        <x:f>IF(A41="","",IF(OR($B$3="All",$B$3=$N$7),IF(IFERROR(VLOOKUP($E$3&amp;"|"&amp;TEXT(A41,"yyyy-mm-dd"),INDIRECT("'Activity "&amp;TEXT(A41,"mmm")&amp;"'!$A$4:$K$3500"),7,FALSE),"")&lt;&gt;"",IFERROR(VLOOKUP($E$3&amp;"|"&amp;TEXT(A41,"yyyy-mm-dd"),INDIRECT("'Activity "&amp;TEXT(A41,"mmm")&amp;"'!$A$4:$K$3500"),7,FALSE),"")&amp;" — "&amp;IFERROR(VLOOKUP($E$3&amp;"|"&amp;TEXT(A41,"yyyy-mm-dd"),INDIRECT("'Activity "&amp;TEXT(A41,"mmm")&amp;"'!$A$4:$K$3500"),8,FALSE),""),IFERROR(VLOOKUP($E$3&amp;"|"&amp;TEXT(A41,"yyyy-mm-dd"),INDIRECT("'Activity "&amp;TEXT(A41,"mmm")&amp;"'!$A$4:$K$3500"),8,FALSE),"")),""))</x:f>
      </x:c>
      <x:c r="G41" s="751" t="n">
        <x:f>IF(A41="","",IF(OR($B$3="All",$B$3=$N$7),IFERROR(VLOOKUP($E$3&amp;"|"&amp;TEXT(A41,"yyyy-mm-dd"),INDIRECT("'Activity "&amp;TEXT(A41,"mmm")&amp;"'!$A$4:$K$3500"),9,FALSE),0),""))</x:f>
        <x:v>0</x:v>
      </x:c>
      <x:c r="H41" s="550" t="str">
        <x:f>IF(A41="","",IF(OR($B$3="All",$B$3=$N$7),IFERROR(VLOOKUP($E$3&amp;"|"&amp;TEXT(A41,"yyyy-mm-dd"),INDIRECT("'Activity "&amp;TEXT(A41,"mmm")&amp;"'!$A$4:$K$3500"),11,FALSE),""),""))</x:f>
      </x:c>
      <x:c r="I41" s="550"/>
      <x:c r="J41" s="550"/>
      <x:c r="K41" s="550"/>
      <x:c r="L41" s="550"/>
      <x:c r="M41" s="550"/>
      <x:c r="N41" s="550"/>
      <x:c r="O41" s="550"/>
      <x:c r="P41" s="550"/>
      <x:c r="Q41" s="550"/>
      <x:c r="R41" s="550"/>
      <x:c r="S41" s="550"/>
      <x:c r="T41" s="550"/>
      <x:c r="U41" s="550"/>
      <x:c r="V41" s="550"/>
      <x:c r="W41" s="550"/>
      <x:c r="X41" s="550"/>
      <x:c r="Y41" s="550"/>
      <x:c r="Z41" s="550"/>
      <x:c r="AA41" s="550"/>
      <x:c r="AB41" s="550"/>
      <x:c r="AC41" s="550"/>
      <x:c r="AD41" s="550"/>
      <x:c r="AE41" s="550"/>
      <x:c r="AF41" s="550"/>
      <x:c r="AG41" s="550"/>
      <x:c r="AH41" s="550"/>
      <x:c r="AI41" s="550"/>
      <x:c r="AJ41" s="550"/>
      <x:c r="AK41" s="550"/>
      <x:c r="AL41" s="550"/>
      <x:c r="AM41" s="550"/>
      <x:c r="AN41" s="550"/>
      <x:c r="AO41" s="550"/>
      <x:c r="AP41" s="550"/>
    </x:row>
    <x:row r="42">
      <x:c r="A42" s="757" t="n">
        <x:f>IF(OR($K$3&lt;$H$3,$K$3-$H$3&gt;30,27&gt;$K$3-$H$3),"",$H$3+27)</x:f>
        <x:v>46050</x:v>
      </x:c>
      <x:c r="B42" s="550" t="str">
        <x:f>IF(A42="","",TEXT(A42,"ddd"))</x:f>
        <x:v>Wed</x:v>
      </x:c>
      <x:c r="C42" s="550" t="str">
        <x:f>IF(A42="","",IF(OR($B$3="All",$B$3=$N$7),IFERROR(VLOOKUP($E$3&amp;"|"&amp;TEXT(A42,"yyyy-mm-dd"),INDIRECT("'Activity "&amp;TEXT(A42,"mmm")&amp;"'!$A$4:$K$3500"),10,FALSE),"No recorded activity"),"Outside selected branch"))</x:f>
        <x:v>No recorded activity</x:v>
      </x:c>
      <x:c r="D42" s="550" t="str">
        <x:f>IF(A42="","",IF(OR($B$3="All",$B$3=$N$7),IFERROR(VLOOKUP($E$3&amp;"|"&amp;TEXT(A42,"yyyy-mm-dd"),INDIRECT("'Activity "&amp;TEXT(A42,"mmm")&amp;"'!$A$4:$K$3500"),5,FALSE),$N$7),""))</x:f>
        <x:v>Thurrock</x:v>
      </x:c>
      <x:c r="E42" s="550" t="str">
        <x:f>IF(A42="","",IF(OR($B$3="All",$B$3=$N$7),IFERROR(VLOOKUP($E$3&amp;"|"&amp;TEXT(A42,"yyyy-mm-dd"),INDIRECT("'Activity "&amp;TEXT(A42,"mmm")&amp;"'!$A$4:$K$3500"),6,FALSE),$N$8),""))</x:f>
        <x:v>Operative Porter</x:v>
      </x:c>
      <x:c r="F42" s="550" t="str">
        <x:f>IF(A42="","",IF(OR($B$3="All",$B$3=$N$7),IF(IFERROR(VLOOKUP($E$3&amp;"|"&amp;TEXT(A42,"yyyy-mm-dd"),INDIRECT("'Activity "&amp;TEXT(A42,"mmm")&amp;"'!$A$4:$K$3500"),7,FALSE),"")&lt;&gt;"",IFERROR(VLOOKUP($E$3&amp;"|"&amp;TEXT(A42,"yyyy-mm-dd"),INDIRECT("'Activity "&amp;TEXT(A42,"mmm")&amp;"'!$A$4:$K$3500"),7,FALSE),"")&amp;" — "&amp;IFERROR(VLOOKUP($E$3&amp;"|"&amp;TEXT(A42,"yyyy-mm-dd"),INDIRECT("'Activity "&amp;TEXT(A42,"mmm")&amp;"'!$A$4:$K$3500"),8,FALSE),""),IFERROR(VLOOKUP($E$3&amp;"|"&amp;TEXT(A42,"yyyy-mm-dd"),INDIRECT("'Activity "&amp;TEXT(A42,"mmm")&amp;"'!$A$4:$K$3500"),8,FALSE),"")),""))</x:f>
      </x:c>
      <x:c r="G42" s="751" t="n">
        <x:f>IF(A42="","",IF(OR($B$3="All",$B$3=$N$7),IFERROR(VLOOKUP($E$3&amp;"|"&amp;TEXT(A42,"yyyy-mm-dd"),INDIRECT("'Activity "&amp;TEXT(A42,"mmm")&amp;"'!$A$4:$K$3500"),9,FALSE),0),""))</x:f>
        <x:v>0</x:v>
      </x:c>
      <x:c r="H42" s="550" t="str">
        <x:f>IF(A42="","",IF(OR($B$3="All",$B$3=$N$7),IFERROR(VLOOKUP($E$3&amp;"|"&amp;TEXT(A42,"yyyy-mm-dd"),INDIRECT("'Activity "&amp;TEXT(A42,"mmm")&amp;"'!$A$4:$K$3500"),11,FALSE),""),""))</x:f>
      </x:c>
      <x:c r="I42" s="550"/>
      <x:c r="J42" s="550"/>
      <x:c r="K42" s="550"/>
      <x:c r="L42" s="550"/>
      <x:c r="M42" s="550"/>
      <x:c r="N42" s="550"/>
      <x:c r="O42" s="550"/>
      <x:c r="P42" s="550"/>
      <x:c r="Q42" s="550"/>
      <x:c r="R42" s="550"/>
      <x:c r="S42" s="550"/>
      <x:c r="T42" s="550"/>
      <x:c r="U42" s="550"/>
      <x:c r="V42" s="550"/>
      <x:c r="W42" s="550"/>
      <x:c r="X42" s="550"/>
      <x:c r="Y42" s="550"/>
      <x:c r="Z42" s="550"/>
      <x:c r="AA42" s="550"/>
      <x:c r="AB42" s="550"/>
      <x:c r="AC42" s="550"/>
      <x:c r="AD42" s="550"/>
      <x:c r="AE42" s="550"/>
      <x:c r="AF42" s="550"/>
      <x:c r="AG42" s="550"/>
      <x:c r="AH42" s="550"/>
      <x:c r="AI42" s="550"/>
      <x:c r="AJ42" s="550"/>
      <x:c r="AK42" s="550"/>
      <x:c r="AL42" s="550"/>
      <x:c r="AM42" s="550"/>
      <x:c r="AN42" s="550"/>
      <x:c r="AO42" s="550"/>
      <x:c r="AP42" s="550"/>
    </x:row>
    <x:row r="43">
      <x:c r="A43" s="757" t="n">
        <x:f>IF(OR($K$3&lt;$H$3,$K$3-$H$3&gt;30,28&gt;$K$3-$H$3),"",$H$3+28)</x:f>
        <x:v>46051</x:v>
      </x:c>
      <x:c r="B43" s="550" t="str">
        <x:f>IF(A43="","",TEXT(A43,"ddd"))</x:f>
        <x:v>Thu</x:v>
      </x:c>
      <x:c r="C43" s="550" t="str">
        <x:f>IF(A43="","",IF(OR($B$3="All",$B$3=$N$7),IFERROR(VLOOKUP($E$3&amp;"|"&amp;TEXT(A43,"yyyy-mm-dd"),INDIRECT("'Activity "&amp;TEXT(A43,"mmm")&amp;"'!$A$4:$K$3500"),10,FALSE),"No recorded activity"),"Outside selected branch"))</x:f>
        <x:v>No recorded activity</x:v>
      </x:c>
      <x:c r="D43" s="550" t="str">
        <x:f>IF(A43="","",IF(OR($B$3="All",$B$3=$N$7),IFERROR(VLOOKUP($E$3&amp;"|"&amp;TEXT(A43,"yyyy-mm-dd"),INDIRECT("'Activity "&amp;TEXT(A43,"mmm")&amp;"'!$A$4:$K$3500"),5,FALSE),$N$7),""))</x:f>
        <x:v>Thurrock</x:v>
      </x:c>
      <x:c r="E43" s="550" t="str">
        <x:f>IF(A43="","",IF(OR($B$3="All",$B$3=$N$7),IFERROR(VLOOKUP($E$3&amp;"|"&amp;TEXT(A43,"yyyy-mm-dd"),INDIRECT("'Activity "&amp;TEXT(A43,"mmm")&amp;"'!$A$4:$K$3500"),6,FALSE),$N$8),""))</x:f>
        <x:v>Operative Porter</x:v>
      </x:c>
      <x:c r="F43" s="550" t="str">
        <x:f>IF(A43="","",IF(OR($B$3="All",$B$3=$N$7),IF(IFERROR(VLOOKUP($E$3&amp;"|"&amp;TEXT(A43,"yyyy-mm-dd"),INDIRECT("'Activity "&amp;TEXT(A43,"mmm")&amp;"'!$A$4:$K$3500"),7,FALSE),"")&lt;&gt;"",IFERROR(VLOOKUP($E$3&amp;"|"&amp;TEXT(A43,"yyyy-mm-dd"),INDIRECT("'Activity "&amp;TEXT(A43,"mmm")&amp;"'!$A$4:$K$3500"),7,FALSE),"")&amp;" — "&amp;IFERROR(VLOOKUP($E$3&amp;"|"&amp;TEXT(A43,"yyyy-mm-dd"),INDIRECT("'Activity "&amp;TEXT(A43,"mmm")&amp;"'!$A$4:$K$3500"),8,FALSE),""),IFERROR(VLOOKUP($E$3&amp;"|"&amp;TEXT(A43,"yyyy-mm-dd"),INDIRECT("'Activity "&amp;TEXT(A43,"mmm")&amp;"'!$A$4:$K$3500"),8,FALSE),"")),""))</x:f>
      </x:c>
      <x:c r="G43" s="751" t="n">
        <x:f>IF(A43="","",IF(OR($B$3="All",$B$3=$N$7),IFERROR(VLOOKUP($E$3&amp;"|"&amp;TEXT(A43,"yyyy-mm-dd"),INDIRECT("'Activity "&amp;TEXT(A43,"mmm")&amp;"'!$A$4:$K$3500"),9,FALSE),0),""))</x:f>
        <x:v>0</x:v>
      </x:c>
      <x:c r="H43" s="550" t="str">
        <x:f>IF(A43="","",IF(OR($B$3="All",$B$3=$N$7),IFERROR(VLOOKUP($E$3&amp;"|"&amp;TEXT(A43,"yyyy-mm-dd"),INDIRECT("'Activity "&amp;TEXT(A43,"mmm")&amp;"'!$A$4:$K$3500"),11,FALSE),""),""))</x:f>
      </x:c>
      <x:c r="I43" s="550"/>
      <x:c r="J43" s="550"/>
      <x:c r="K43" s="550"/>
      <x:c r="L43" s="550"/>
      <x:c r="M43" s="550"/>
      <x:c r="N43" s="550"/>
      <x:c r="O43" s="550"/>
      <x:c r="P43" s="550"/>
      <x:c r="Q43" s="550"/>
      <x:c r="R43" s="550"/>
      <x:c r="S43" s="550"/>
      <x:c r="T43" s="550"/>
      <x:c r="U43" s="550"/>
      <x:c r="V43" s="550"/>
      <x:c r="W43" s="550"/>
      <x:c r="X43" s="550"/>
      <x:c r="Y43" s="550"/>
      <x:c r="Z43" s="550"/>
      <x:c r="AA43" s="550"/>
      <x:c r="AB43" s="550"/>
      <x:c r="AC43" s="550"/>
      <x:c r="AD43" s="550"/>
      <x:c r="AE43" s="550"/>
      <x:c r="AF43" s="550"/>
      <x:c r="AG43" s="550"/>
      <x:c r="AH43" s="550"/>
      <x:c r="AI43" s="550"/>
      <x:c r="AJ43" s="550"/>
      <x:c r="AK43" s="550"/>
      <x:c r="AL43" s="550"/>
      <x:c r="AM43" s="550"/>
      <x:c r="AN43" s="550"/>
      <x:c r="AO43" s="550"/>
      <x:c r="AP43" s="550"/>
    </x:row>
    <x:row r="44">
      <x:c r="A44" s="757" t="n">
        <x:f>IF(OR($K$3&lt;$H$3,$K$3-$H$3&gt;30,29&gt;$K$3-$H$3),"",$H$3+29)</x:f>
        <x:v>46052</x:v>
      </x:c>
      <x:c r="B44" s="550" t="str">
        <x:f>IF(A44="","",TEXT(A44,"ddd"))</x:f>
        <x:v>Fri</x:v>
      </x:c>
      <x:c r="C44" s="550" t="str">
        <x:f>IF(A44="","",IF(OR($B$3="All",$B$3=$N$7),IFERROR(VLOOKUP($E$3&amp;"|"&amp;TEXT(A44,"yyyy-mm-dd"),INDIRECT("'Activity "&amp;TEXT(A44,"mmm")&amp;"'!$A$4:$K$3500"),10,FALSE),"No recorded activity"),"Outside selected branch"))</x:f>
        <x:v>No recorded activity</x:v>
      </x:c>
      <x:c r="D44" s="550" t="str">
        <x:f>IF(A44="","",IF(OR($B$3="All",$B$3=$N$7),IFERROR(VLOOKUP($E$3&amp;"|"&amp;TEXT(A44,"yyyy-mm-dd"),INDIRECT("'Activity "&amp;TEXT(A44,"mmm")&amp;"'!$A$4:$K$3500"),5,FALSE),$N$7),""))</x:f>
        <x:v>Thurrock</x:v>
      </x:c>
      <x:c r="E44" s="550" t="str">
        <x:f>IF(A44="","",IF(OR($B$3="All",$B$3=$N$7),IFERROR(VLOOKUP($E$3&amp;"|"&amp;TEXT(A44,"yyyy-mm-dd"),INDIRECT("'Activity "&amp;TEXT(A44,"mmm")&amp;"'!$A$4:$K$3500"),6,FALSE),$N$8),""))</x:f>
        <x:v>Operative Porter</x:v>
      </x:c>
      <x:c r="F44" s="550" t="str">
        <x:f>IF(A44="","",IF(OR($B$3="All",$B$3=$N$7),IF(IFERROR(VLOOKUP($E$3&amp;"|"&amp;TEXT(A44,"yyyy-mm-dd"),INDIRECT("'Activity "&amp;TEXT(A44,"mmm")&amp;"'!$A$4:$K$3500"),7,FALSE),"")&lt;&gt;"",IFERROR(VLOOKUP($E$3&amp;"|"&amp;TEXT(A44,"yyyy-mm-dd"),INDIRECT("'Activity "&amp;TEXT(A44,"mmm")&amp;"'!$A$4:$K$3500"),7,FALSE),"")&amp;" — "&amp;IFERROR(VLOOKUP($E$3&amp;"|"&amp;TEXT(A44,"yyyy-mm-dd"),INDIRECT("'Activity "&amp;TEXT(A44,"mmm")&amp;"'!$A$4:$K$3500"),8,FALSE),""),IFERROR(VLOOKUP($E$3&amp;"|"&amp;TEXT(A44,"yyyy-mm-dd"),INDIRECT("'Activity "&amp;TEXT(A44,"mmm")&amp;"'!$A$4:$K$3500"),8,FALSE),"")),""))</x:f>
      </x:c>
      <x:c r="G44" s="751" t="n">
        <x:f>IF(A44="","",IF(OR($B$3="All",$B$3=$N$7),IFERROR(VLOOKUP($E$3&amp;"|"&amp;TEXT(A44,"yyyy-mm-dd"),INDIRECT("'Activity "&amp;TEXT(A44,"mmm")&amp;"'!$A$4:$K$3500"),9,FALSE),0),""))</x:f>
        <x:v>0</x:v>
      </x:c>
      <x:c r="H44" s="550" t="str">
        <x:f>IF(A44="","",IF(OR($B$3="All",$B$3=$N$7),IFERROR(VLOOKUP($E$3&amp;"|"&amp;TEXT(A44,"yyyy-mm-dd"),INDIRECT("'Activity "&amp;TEXT(A44,"mmm")&amp;"'!$A$4:$K$3500"),11,FALSE),""),""))</x:f>
      </x:c>
      <x:c r="I44" s="550"/>
      <x:c r="J44" s="550"/>
      <x:c r="K44" s="550"/>
      <x:c r="L44" s="550"/>
      <x:c r="M44" s="550"/>
      <x:c r="N44" s="550"/>
      <x:c r="O44" s="550"/>
      <x:c r="P44" s="550"/>
      <x:c r="Q44" s="550"/>
      <x:c r="R44" s="550"/>
      <x:c r="S44" s="550"/>
      <x:c r="T44" s="550"/>
      <x:c r="U44" s="550"/>
      <x:c r="V44" s="550"/>
      <x:c r="W44" s="550"/>
      <x:c r="X44" s="550"/>
      <x:c r="Y44" s="550"/>
      <x:c r="Z44" s="550"/>
      <x:c r="AA44" s="550"/>
      <x:c r="AB44" s="550"/>
      <x:c r="AC44" s="550"/>
      <x:c r="AD44" s="550"/>
      <x:c r="AE44" s="550"/>
      <x:c r="AF44" s="550"/>
      <x:c r="AG44" s="550"/>
      <x:c r="AH44" s="550"/>
      <x:c r="AI44" s="550"/>
      <x:c r="AJ44" s="550"/>
      <x:c r="AK44" s="550"/>
      <x:c r="AL44" s="550"/>
      <x:c r="AM44" s="550"/>
      <x:c r="AN44" s="550"/>
      <x:c r="AO44" s="550"/>
      <x:c r="AP44" s="550"/>
    </x:row>
    <x:row r="45">
      <x:c r="A45" s="757" t="n">
        <x:f>IF(OR($K$3&lt;$H$3,$K$3-$H$3&gt;30,30&gt;$K$3-$H$3),"",$H$3+30)</x:f>
        <x:v>46053</x:v>
      </x:c>
      <x:c r="B45" s="550" t="str">
        <x:f>IF(A45="","",TEXT(A45,"ddd"))</x:f>
        <x:v>Sat</x:v>
      </x:c>
      <x:c r="C45" s="550" t="str">
        <x:f>IF(A45="","",IF(OR($B$3="All",$B$3=$N$7),IFERROR(VLOOKUP($E$3&amp;"|"&amp;TEXT(A45,"yyyy-mm-dd"),INDIRECT("'Activity "&amp;TEXT(A45,"mmm")&amp;"'!$A$4:$K$3500"),10,FALSE),"No recorded activity"),"Outside selected branch"))</x:f>
        <x:v>No recorded activity</x:v>
      </x:c>
      <x:c r="D45" s="550" t="str">
        <x:f>IF(A45="","",IF(OR($B$3="All",$B$3=$N$7),IFERROR(VLOOKUP($E$3&amp;"|"&amp;TEXT(A45,"yyyy-mm-dd"),INDIRECT("'Activity "&amp;TEXT(A45,"mmm")&amp;"'!$A$4:$K$3500"),5,FALSE),$N$7),""))</x:f>
        <x:v>Thurrock</x:v>
      </x:c>
      <x:c r="E45" s="550" t="str">
        <x:f>IF(A45="","",IF(OR($B$3="All",$B$3=$N$7),IFERROR(VLOOKUP($E$3&amp;"|"&amp;TEXT(A45,"yyyy-mm-dd"),INDIRECT("'Activity "&amp;TEXT(A45,"mmm")&amp;"'!$A$4:$K$3500"),6,FALSE),$N$8),""))</x:f>
        <x:v>Operative Porter</x:v>
      </x:c>
      <x:c r="F45" s="550" t="str">
        <x:f>IF(A45="","",IF(OR($B$3="All",$B$3=$N$7),IF(IFERROR(VLOOKUP($E$3&amp;"|"&amp;TEXT(A45,"yyyy-mm-dd"),INDIRECT("'Activity "&amp;TEXT(A45,"mmm")&amp;"'!$A$4:$K$3500"),7,FALSE),"")&lt;&gt;"",IFERROR(VLOOKUP($E$3&amp;"|"&amp;TEXT(A45,"yyyy-mm-dd"),INDIRECT("'Activity "&amp;TEXT(A45,"mmm")&amp;"'!$A$4:$K$3500"),7,FALSE),"")&amp;" — "&amp;IFERROR(VLOOKUP($E$3&amp;"|"&amp;TEXT(A45,"yyyy-mm-dd"),INDIRECT("'Activity "&amp;TEXT(A45,"mmm")&amp;"'!$A$4:$K$3500"),8,FALSE),""),IFERROR(VLOOKUP($E$3&amp;"|"&amp;TEXT(A45,"yyyy-mm-dd"),INDIRECT("'Activity "&amp;TEXT(A45,"mmm")&amp;"'!$A$4:$K$3500"),8,FALSE),"")),""))</x:f>
      </x:c>
      <x:c r="G45" s="751" t="n">
        <x:f>IF(A45="","",IF(OR($B$3="All",$B$3=$N$7),IFERROR(VLOOKUP($E$3&amp;"|"&amp;TEXT(A45,"yyyy-mm-dd"),INDIRECT("'Activity "&amp;TEXT(A45,"mmm")&amp;"'!$A$4:$K$3500"),9,FALSE),0),""))</x:f>
        <x:v>0</x:v>
      </x:c>
      <x:c r="H45" s="550" t="str">
        <x:f>IF(A45="","",IF(OR($B$3="All",$B$3=$N$7),IFERROR(VLOOKUP($E$3&amp;"|"&amp;TEXT(A45,"yyyy-mm-dd"),INDIRECT("'Activity "&amp;TEXT(A45,"mmm")&amp;"'!$A$4:$K$3500"),11,FALSE),""),""))</x:f>
      </x:c>
      <x:c r="I45" s="550"/>
      <x:c r="J45" s="550"/>
      <x:c r="K45" s="550"/>
      <x:c r="L45" s="550"/>
      <x:c r="M45" s="550"/>
      <x:c r="N45" s="550"/>
      <x:c r="O45" s="550"/>
      <x:c r="P45" s="550"/>
      <x:c r="Q45" s="550"/>
      <x:c r="R45" s="550"/>
      <x:c r="S45" s="550"/>
      <x:c r="T45" s="550"/>
      <x:c r="U45" s="550"/>
      <x:c r="V45" s="550"/>
      <x:c r="W45" s="550"/>
      <x:c r="X45" s="550"/>
      <x:c r="Y45" s="550"/>
      <x:c r="Z45" s="550"/>
      <x:c r="AA45" s="550"/>
      <x:c r="AB45" s="550"/>
      <x:c r="AC45" s="550"/>
      <x:c r="AD45" s="550"/>
      <x:c r="AE45" s="550"/>
      <x:c r="AF45" s="550"/>
      <x:c r="AG45" s="550"/>
      <x:c r="AH45" s="550"/>
      <x:c r="AI45" s="550"/>
      <x:c r="AJ45" s="550"/>
      <x:c r="AK45" s="550"/>
      <x:c r="AL45" s="550"/>
      <x:c r="AM45" s="550"/>
      <x:c r="AN45" s="550"/>
      <x:c r="AO45" s="550"/>
      <x:c r="AP45" s="550"/>
    </x:row>
    <x:row r="46">
      <x:c r="A46" s="20"/>
      <x:c r="B46"/>
      <x:c r="C46"/>
      <x:c r="D46"/>
      <x:c r="E46"/>
      <x:c r="F46"/>
      <x:c r="G46" s="22"/>
      <x:c r="H46"/>
    </x:row>
    <x:row r="47">
      <x:c r="A47" s="20"/>
      <x:c r="B47"/>
      <x:c r="C47"/>
      <x:c r="D47"/>
      <x:c r="E47"/>
      <x:c r="F47"/>
      <x:c r="G47" s="22"/>
      <x:c r="H47"/>
    </x:row>
    <x:row r="48">
      <x:c r="A48" s="20"/>
      <x:c r="B48"/>
      <x:c r="C48"/>
      <x:c r="D48"/>
      <x:c r="E48"/>
      <x:c r="F48"/>
      <x:c r="G48" s="22"/>
      <x:c r="H48"/>
    </x:row>
    <x:row r="49">
      <x:c r="A49" s="20"/>
      <x:c r="B49"/>
      <x:c r="C49"/>
      <x:c r="D49"/>
      <x:c r="E49"/>
      <x:c r="F49"/>
      <x:c r="G49" s="22"/>
      <x:c r="H49"/>
    </x:row>
    <x:row r="50">
      <x:c r="A50" s="20"/>
      <x:c r="B50"/>
      <x:c r="C50"/>
      <x:c r="D50"/>
      <x:c r="E50"/>
      <x:c r="F50"/>
      <x:c r="G50" s="22"/>
      <x:c r="H50"/>
    </x:row>
    <x:row r="51">
      <x:c r="A51" s="20"/>
      <x:c r="B51"/>
      <x:c r="C51"/>
      <x:c r="D51"/>
      <x:c r="E51"/>
      <x:c r="F51"/>
      <x:c r="G51" s="22"/>
      <x:c r="H51"/>
    </x:row>
    <x:row r="52">
      <x:c r="A52" s="20"/>
      <x:c r="B52"/>
      <x:c r="C52"/>
      <x:c r="D52"/>
      <x:c r="E52"/>
      <x:c r="F52"/>
      <x:c r="G52" s="22"/>
      <x:c r="H52"/>
    </x:row>
    <x:row r="53">
      <x:c r="A53" s="20"/>
      <x:c r="B53"/>
      <x:c r="C53"/>
      <x:c r="D53"/>
      <x:c r="E53"/>
      <x:c r="F53"/>
      <x:c r="G53" s="22"/>
      <x:c r="H53"/>
    </x:row>
    <x:row r="54">
      <x:c r="A54" s="20"/>
      <x:c r="B54"/>
      <x:c r="C54"/>
      <x:c r="D54"/>
      <x:c r="E54"/>
      <x:c r="F54"/>
      <x:c r="G54" s="22"/>
      <x:c r="H54"/>
    </x:row>
    <x:row r="55">
      <x:c r="A55" s="20"/>
      <x:c r="B55"/>
      <x:c r="C55"/>
      <x:c r="D55"/>
      <x:c r="E55"/>
      <x:c r="F55"/>
      <x:c r="G55" s="22"/>
      <x:c r="H55"/>
    </x:row>
    <x:row r="56">
      <x:c r="A56" s="20"/>
      <x:c r="B56"/>
      <x:c r="C56"/>
      <x:c r="D56"/>
      <x:c r="E56"/>
      <x:c r="F56"/>
      <x:c r="G56" s="22"/>
      <x:c r="H56"/>
    </x:row>
  </x:sheetData>
  <x:mergeCells>
    <x:mergeCell ref="A1:N1"/>
    <x:mergeCell ref="A13:H13"/>
  </x:mergeCells>
  <x:conditionalFormatting sqref="A7:G12">
    <x:cfRule type="expression" dxfId="13" priority="1">
      <x:formula>AH7=$N$3</x:formula>
    </x:cfRule>
    <x:cfRule type="expression" dxfId="14" priority="2">
      <x:formula>ISNUMBER(SEARCH("CONFLICT",A7))</x:formula>
    </x:cfRule>
    <x:cfRule type="expression" dxfId="15" priority="3">
      <x:formula>ISNUMBER(SEARCH("Annual leave",A7))</x:formula>
    </x:cfRule>
    <x:cfRule type="expression" dxfId="16" priority="4">
      <x:formula>ISNUMBER(SEARCH("No recorded activity",A7))</x:formula>
    </x:cfRule>
    <x:cfRule type="expression" dxfId="23" priority="7">
      <x:formula>AH7=$N$3</x:formula>
    </x:cfRule>
    <x:cfRule type="expression" dxfId="24" priority="8">
      <x:formula>ISNUMBER(SEARCH("CONFLICT",A7))</x:formula>
    </x:cfRule>
    <x:cfRule type="expression" dxfId="25" priority="9">
      <x:formula>ISNUMBER(SEARCH("Annual leave",A7))</x:formula>
    </x:cfRule>
  </x:conditionalFormatting>
  <x:conditionalFormatting sqref="A15:H45">
    <x:cfRule type="expression" dxfId="17" priority="5">
      <x:formula>$A15=$N$3</x:formula>
    </x:cfRule>
    <x:cfRule type="expression" dxfId="18" priority="6">
      <x:formula>LEFT($C15,8)="CONFLICT"</x:formula>
    </x:cfRule>
    <x:cfRule type="expression" dxfId="26" priority="10">
      <x:formula>$A15=$N$3</x:formula>
    </x:cfRule>
    <x:cfRule type="expression" dxfId="27" priority="11">
      <x:formula>LEFT($C15,8)="CONFLICT"</x:formula>
    </x:cfRule>
  </x:conditionalFormatting>
  <x:dataValidations count="5">
    <x:dataValidation type="list" sqref="B3">
      <x:formula1>Lists!$B$2:$B$146</x:formula1>
    </x:dataValidation>
    <x:dataValidation type="list" sqref="E3">
      <x:formula1>Lists!$B$2:$B$209</x:formula1>
    </x:dataValidation>
    <x:dataValidation type="list" sqref="H3">
      <x:formula1>Lists!$C$2:$C$198</x:formula1>
    </x:dataValidation>
    <x:dataValidation type="list" sqref="K3">
      <x:formula1>Lists!$C$2:$C$198</x:formula1>
    </x:dataValidation>
    <x:dataValidation type="list" sqref="N3">
      <x:formula1>Lists!$D$2:$D$32</x:formula1>
    </x:dataValidation>
  </x:dataValidations>
  <x:pageMargins left="0.7" right="0.7" top="0.75" bottom="0.75" header="0.3" footer="0.3"/>
  <x:drawing xmlns:r="http://schemas.openxmlformats.org/officeDocument/2006/relationships" r:id="R428d806e235042e9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6" max="6" width="20" hidden="0" customWidth="1"/>
    <x:col min="7" max="7" width="18" hidden="0" customWidth="1"/>
  </x:cols>
  <x:sheetData>
    <x:row r="1">
      <x:c r="A1" s="9" t="str">
        <x:v>Branch Filter</x:v>
      </x:c>
      <x:c r="B1" s="238" t="str">
        <x:v>Employee List</x:v>
      </x:c>
      <x:c r="C1" s="238" t="str">
        <x:v>Activity Date List</x:v>
      </x:c>
      <x:c r="D1" s="239" t="str">
        <x:v>Selected Period Dates</x:v>
      </x:c>
      <x:c r="F1" s="45" t="str">
        <x:v>Global Branch Filter</x:v>
      </x:c>
      <x:c r="G1" s="46" t="str">
        <x:v>Selected</x:v>
      </x:c>
    </x:row>
    <x:row r="2">
      <x:c r="A2" t="str">
        <x:v>All</x:v>
      </x:c>
      <x:c r="B2" t="str">
        <x:v>A Apanisile</x:v>
      </x:c>
      <x:c r="C2" s="20" t="n">
        <x:v>46023</x:v>
      </x:c>
      <x:c r="D2" s="20" t="n">
        <x:f>IF(OR('Individual Activity'!$K$3&lt;'Individual Activity'!$H$3,'Individual Activity'!$K$3-'Individual Activity'!$H$3&gt;30),"",'Individual Activity'!$H$3)</x:f>
        <x:v>46023</x:v>
      </x:c>
      <x:c r="F2" t="str">
        <x:v>Master control</x:v>
      </x:c>
      <x:c r="G2" t="str">
        <x:f>'Summary Dashboard'!$B$3</x:f>
        <x:v>All</x:v>
      </x:c>
    </x:row>
    <x:row r="3">
      <x:c r="A3" t="str">
        <x:v>Birmingham</x:v>
      </x:c>
      <x:c r="B3" t="str">
        <x:v>A Barladeanu</x:v>
      </x:c>
      <x:c r="C3" s="20" t="n">
        <x:v>46024</x:v>
      </x:c>
      <x:c r="D3" s="20" t="n">
        <x:f>IF(OR(D2="",D2&gt;='Individual Activity'!$K$3),"",D2+1)</x:f>
        <x:v>46024</x:v>
      </x:c>
    </x:row>
    <x:row r="4">
      <x:c r="A4" t="str">
        <x:v>Bristol</x:v>
      </x:c>
      <x:c r="B4" t="str">
        <x:v>A Whelton</x:v>
      </x:c>
      <x:c r="C4" s="20" t="n">
        <x:v>46025</x:v>
      </x:c>
      <x:c r="D4" s="20" t="n">
        <x:f>IF(OR(D3="",D3&gt;='Individual Activity'!$K$3),"",D3+1)</x:f>
        <x:v>46025</x:v>
      </x:c>
    </x:row>
    <x:row r="5">
      <x:c r="A5" t="str">
        <x:v>Cambridge</x:v>
      </x:c>
      <x:c r="B5" t="str">
        <x:v>Abdifatah Mahdi-Nur</x:v>
      </x:c>
      <x:c r="C5" s="20" t="n">
        <x:v>46026</x:v>
      </x:c>
      <x:c r="D5" s="20" t="n">
        <x:f>IF(OR(D4="",D4&gt;='Individual Activity'!$K$3),"",D4+1)</x:f>
        <x:v>46026</x:v>
      </x:c>
    </x:row>
    <x:row r="6">
      <x:c r="A6" t="str">
        <x:v>Croydon</x:v>
      </x:c>
      <x:c r="B6" t="str">
        <x:v>Aden Worth</x:v>
      </x:c>
      <x:c r="C6" s="20" t="n">
        <x:v>46027</x:v>
      </x:c>
      <x:c r="D6" s="20" t="n">
        <x:f>IF(OR(D5="",D5&gt;='Individual Activity'!$K$3),"",D5+1)</x:f>
        <x:v>46027</x:v>
      </x:c>
    </x:row>
    <x:row r="7">
      <x:c r="A7" t="str">
        <x:v>Glasgow</x:v>
      </x:c>
      <x:c r="B7" t="str">
        <x:v>Al Fofana</x:v>
      </x:c>
      <x:c r="C7" s="20" t="n">
        <x:v>46028</x:v>
      </x:c>
      <x:c r="D7" s="20" t="n">
        <x:f>IF(OR(D6="",D6&gt;='Individual Activity'!$K$3),"",D6+1)</x:f>
        <x:v>46028</x:v>
      </x:c>
    </x:row>
    <x:row r="8">
      <x:c r="A8" t="str">
        <x:v>Leeds</x:v>
      </x:c>
      <x:c r="B8" t="str">
        <x:v>Alkan Aliev</x:v>
      </x:c>
      <x:c r="C8" s="20" t="n">
        <x:v>46029</x:v>
      </x:c>
      <x:c r="D8" s="20" t="n">
        <x:f>IF(OR(D7="",D7&gt;='Individual Activity'!$K$3),"",D7+1)</x:f>
        <x:v>46029</x:v>
      </x:c>
    </x:row>
    <x:row r="9">
      <x:c r="A9" t="str">
        <x:v>Manchester</x:v>
      </x:c>
      <x:c r="B9" t="str">
        <x:v>Andrew E Clark</x:v>
      </x:c>
      <x:c r="C9" s="20" t="n">
        <x:v>46030</x:v>
      </x:c>
      <x:c r="D9" s="20" t="n">
        <x:f>IF(OR(D8="",D8&gt;='Individual Activity'!$K$3),"",D8+1)</x:f>
        <x:v>46030</x:v>
      </x:c>
    </x:row>
    <x:row r="10">
      <x:c r="A10" t="str">
        <x:v>Oxford</x:v>
      </x:c>
      <x:c r="B10" t="str">
        <x:v>Andy Corser</x:v>
      </x:c>
      <x:c r="C10" s="20" t="n">
        <x:v>46031</x:v>
      </x:c>
      <x:c r="D10" s="20" t="n">
        <x:f>IF(OR(D9="",D9&gt;='Individual Activity'!$K$3),"",D9+1)</x:f>
        <x:v>46031</x:v>
      </x:c>
    </x:row>
    <x:row r="11">
      <x:c r="A11" t="str">
        <x:v>Thurrock</x:v>
      </x:c>
      <x:c r="B11" t="str">
        <x:v>Andy Docherty</x:v>
      </x:c>
      <x:c r="C11" s="20" t="n">
        <x:v>46032</x:v>
      </x:c>
      <x:c r="D11" s="20" t="n">
        <x:f>IF(OR(D10="",D10&gt;='Individual Activity'!$K$3),"",D10+1)</x:f>
        <x:v>46032</x:v>
      </x:c>
    </x:row>
    <x:row r="12">
      <x:c r="B12" t="str">
        <x:v>Anthony Norville</x:v>
      </x:c>
      <x:c r="C12" s="20" t="n">
        <x:v>46033</x:v>
      </x:c>
      <x:c r="D12" s="20" t="n">
        <x:f>IF(OR(D11="",D11&gt;='Individual Activity'!$K$3),"",D11+1)</x:f>
        <x:v>46033</x:v>
      </x:c>
    </x:row>
    <x:row r="13">
      <x:c r="B13" t="str">
        <x:v>Antony Fawcett</x:v>
      </x:c>
      <x:c r="C13" s="20" t="n">
        <x:v>46034</x:v>
      </x:c>
      <x:c r="D13" s="20" t="n">
        <x:f>IF(OR(D12="",D12&gt;='Individual Activity'!$K$3),"",D12+1)</x:f>
        <x:v>46034</x:v>
      </x:c>
    </x:row>
    <x:row r="14">
      <x:c r="B14" t="str">
        <x:v>Ashley D Barker</x:v>
      </x:c>
      <x:c r="C14" s="20" t="n">
        <x:v>46035</x:v>
      </x:c>
      <x:c r="D14" s="20" t="n">
        <x:f>IF(OR(D13="",D13&gt;='Individual Activity'!$K$3),"",D13+1)</x:f>
        <x:v>46035</x:v>
      </x:c>
    </x:row>
    <x:row r="15">
      <x:c r="B15" t="str">
        <x:v>Avtar Digpal</x:v>
      </x:c>
      <x:c r="C15" s="20" t="n">
        <x:v>46036</x:v>
      </x:c>
      <x:c r="D15" s="20" t="n">
        <x:f>IF(OR(D14="",D14&gt;='Individual Activity'!$K$3),"",D14+1)</x:f>
        <x:v>46036</x:v>
      </x:c>
    </x:row>
    <x:row r="16">
      <x:c r="B16" t="str">
        <x:v>B Gibbons</x:v>
      </x:c>
      <x:c r="C16" s="20" t="n">
        <x:v>46037</x:v>
      </x:c>
      <x:c r="D16" s="20" t="n">
        <x:f>IF(OR(D15="",D15&gt;='Individual Activity'!$K$3),"",D15+1)</x:f>
        <x:v>46037</x:v>
      </x:c>
    </x:row>
    <x:row r="17">
      <x:c r="B17" t="str">
        <x:v>B Kilula</x:v>
      </x:c>
      <x:c r="C17" s="20" t="n">
        <x:v>46038</x:v>
      </x:c>
      <x:c r="D17" s="20" t="n">
        <x:f>IF(OR(D16="",D16&gt;='Individual Activity'!$K$3),"",D16+1)</x:f>
        <x:v>46038</x:v>
      </x:c>
    </x:row>
    <x:row r="18">
      <x:c r="B18" t="str">
        <x:v>B Lewis</x:v>
      </x:c>
      <x:c r="C18" s="20" t="n">
        <x:v>46039</x:v>
      </x:c>
      <x:c r="D18" s="20" t="n">
        <x:f>IF(OR(D17="",D17&gt;='Individual Activity'!$K$3),"",D17+1)</x:f>
        <x:v>46039</x:v>
      </x:c>
    </x:row>
    <x:row r="19">
      <x:c r="B19" t="str">
        <x:v>B Martin (B) EV</x:v>
      </x:c>
      <x:c r="C19" s="20" t="n">
        <x:v>46040</x:v>
      </x:c>
      <x:c r="D19" s="20" t="n">
        <x:f>IF(OR(D18="",D18&gt;='Individual Activity'!$K$3),"",D18+1)</x:f>
        <x:v>46040</x:v>
      </x:c>
    </x:row>
    <x:row r="20">
      <x:c r="B20" t="str">
        <x:v>B Mason</x:v>
      </x:c>
      <x:c r="C20" s="20" t="n">
        <x:v>46041</x:v>
      </x:c>
      <x:c r="D20" s="20" t="n">
        <x:f>IF(OR(D19="",D19&gt;='Individual Activity'!$K$3),"",D19+1)</x:f>
        <x:v>46041</x:v>
      </x:c>
    </x:row>
    <x:row r="21">
      <x:c r="B21" t="str">
        <x:v>B McDonald (B) EV</x:v>
      </x:c>
      <x:c r="C21" s="20" t="n">
        <x:v>46042</x:v>
      </x:c>
      <x:c r="D21" s="20" t="n">
        <x:f>IF(OR(D20="",D20&gt;='Individual Activity'!$K$3),"",D20+1)</x:f>
        <x:v>46042</x:v>
      </x:c>
    </x:row>
    <x:row r="22">
      <x:c r="B22" t="str">
        <x:v>B Williams</x:v>
      </x:c>
      <x:c r="C22" s="20" t="n">
        <x:v>46043</x:v>
      </x:c>
      <x:c r="D22" s="20" t="n">
        <x:f>IF(OR(D21="",D21&gt;='Individual Activity'!$K$3),"",D21+1)</x:f>
        <x:v>46043</x:v>
      </x:c>
    </x:row>
    <x:row r="23">
      <x:c r="B23" t="str">
        <x:v>Ben Cumbers</x:v>
      </x:c>
      <x:c r="C23" s="20" t="n">
        <x:v>46044</x:v>
      </x:c>
      <x:c r="D23" s="20" t="n">
        <x:f>IF(OR(D22="",D22&gt;='Individual Activity'!$K$3),"",D22+1)</x:f>
        <x:v>46044</x:v>
      </x:c>
    </x:row>
    <x:row r="24">
      <x:c r="B24" t="str">
        <x:v>Bradley L Miller</x:v>
      </x:c>
      <x:c r="C24" s="20" t="n">
        <x:v>46045</x:v>
      </x:c>
      <x:c r="D24" s="20" t="n">
        <x:f>IF(OR(D23="",D23&gt;='Individual Activity'!$K$3),"",D23+1)</x:f>
        <x:v>46045</x:v>
      </x:c>
    </x:row>
    <x:row r="25">
      <x:c r="B25" t="str">
        <x:v>Brian DaCosta</x:v>
      </x:c>
      <x:c r="C25" s="20" t="n">
        <x:v>46046</x:v>
      </x:c>
      <x:c r="D25" s="20" t="n">
        <x:f>IF(OR(D24="",D24&gt;='Individual Activity'!$K$3),"",D24+1)</x:f>
        <x:v>46046</x:v>
      </x:c>
    </x:row>
    <x:row r="26">
      <x:c r="B26" t="str">
        <x:v>C Barbu (B) ES1</x:v>
      </x:c>
      <x:c r="C26" s="20" t="n">
        <x:v>46047</x:v>
      </x:c>
      <x:c r="D26" s="20" t="n">
        <x:f>IF(OR(D25="",D25&gt;='Individual Activity'!$K$3),"",D25+1)</x:f>
        <x:v>46047</x:v>
      </x:c>
    </x:row>
    <x:row r="27">
      <x:c r="B27" t="str">
        <x:v>C Cotfasa (C)</x:v>
      </x:c>
      <x:c r="C27" s="20" t="n">
        <x:v>46048</x:v>
      </x:c>
      <x:c r="D27" s="20" t="n">
        <x:f>IF(OR(D26="",D26&gt;='Individual Activity'!$K$3),"",D26+1)</x:f>
        <x:v>46048</x:v>
      </x:c>
    </x:row>
    <x:row r="28">
      <x:c r="B28" t="str">
        <x:v>C Smith (C)</x:v>
      </x:c>
      <x:c r="C28" s="20" t="n">
        <x:v>46049</x:v>
      </x:c>
      <x:c r="D28" s="20" t="n">
        <x:f>IF(OR(D27="",D27&gt;='Individual Activity'!$K$3),"",D27+1)</x:f>
        <x:v>46049</x:v>
      </x:c>
    </x:row>
    <x:row r="29">
      <x:c r="B29" t="str">
        <x:v>Callum Rayner</x:v>
      </x:c>
      <x:c r="C29" s="20" t="n">
        <x:v>46050</x:v>
      </x:c>
      <x:c r="D29" s="20" t="n">
        <x:f>IF(OR(D28="",D28&gt;='Individual Activity'!$K$3),"",D28+1)</x:f>
        <x:v>46050</x:v>
      </x:c>
    </x:row>
    <x:row r="30">
      <x:c r="B30" t="str">
        <x:v>Carl Stell</x:v>
      </x:c>
      <x:c r="C30" s="20" t="n">
        <x:v>46051</x:v>
      </x:c>
      <x:c r="D30" s="20" t="n">
        <x:f>IF(OR(D29="",D29&gt;='Individual Activity'!$K$3),"",D29+1)</x:f>
        <x:v>46051</x:v>
      </x:c>
    </x:row>
    <x:row r="31">
      <x:c r="B31" t="str">
        <x:v>Charlie Cane</x:v>
      </x:c>
      <x:c r="C31" s="20" t="n">
        <x:v>46052</x:v>
      </x:c>
      <x:c r="D31" s="20" t="n">
        <x:f>IF(OR(D30="",D30&gt;='Individual Activity'!$K$3),"",D30+1)</x:f>
        <x:v>46052</x:v>
      </x:c>
    </x:row>
    <x:row r="32">
      <x:c r="B32" t="str">
        <x:v>Christopher Kiely</x:v>
      </x:c>
      <x:c r="C32" s="20" t="n">
        <x:v>46053</x:v>
      </x:c>
      <x:c r="D32" s="20" t="n">
        <x:f>IF(OR(D31="",D31&gt;='Individual Activity'!$K$3),"",D31+1)</x:f>
        <x:v>46053</x:v>
      </x:c>
    </x:row>
    <x:row r="33">
      <x:c r="B33" t="str">
        <x:v>Ciprian Iacobut</x:v>
      </x:c>
      <x:c r="C33" s="20" t="n">
        <x:v>46054</x:v>
      </x:c>
    </x:row>
    <x:row r="34">
      <x:c r="B34" t="str">
        <x:v>Cl Gaspar</x:v>
      </x:c>
      <x:c r="C34" s="20" t="n">
        <x:v>46055</x:v>
      </x:c>
    </x:row>
    <x:row r="35">
      <x:c r="B35" t="str">
        <x:v>Craig Marshall.</x:v>
      </x:c>
      <x:c r="C35" s="20" t="n">
        <x:v>46056</x:v>
      </x:c>
    </x:row>
    <x:row r="36">
      <x:c r="B36" t="str">
        <x:v>D Headland</x:v>
      </x:c>
      <x:c r="C36" s="20" t="n">
        <x:v>46057</x:v>
      </x:c>
    </x:row>
    <x:row r="37">
      <x:c r="B37" t="str">
        <x:v>D Hodgson (B)</x:v>
      </x:c>
      <x:c r="C37" s="20" t="n">
        <x:v>46058</x:v>
      </x:c>
    </x:row>
    <x:row r="38">
      <x:c r="B38" t="str">
        <x:v>D O'Brien</x:v>
      </x:c>
      <x:c r="C38" s="20" t="n">
        <x:v>46059</x:v>
      </x:c>
    </x:row>
    <x:row r="39">
      <x:c r="B39" t="str">
        <x:v>D Pekov (B)</x:v>
      </x:c>
      <x:c r="C39" s="20" t="n">
        <x:v>46060</x:v>
      </x:c>
    </x:row>
    <x:row r="40">
      <x:c r="B40" t="str">
        <x:v>D Roberts</x:v>
      </x:c>
      <x:c r="C40" s="20" t="n">
        <x:v>46061</x:v>
      </x:c>
    </x:row>
    <x:row r="41">
      <x:c r="B41" t="str">
        <x:v>D Walker</x:v>
      </x:c>
      <x:c r="C41" s="20" t="n">
        <x:v>46062</x:v>
      </x:c>
    </x:row>
    <x:row r="42">
      <x:c r="B42" t="str">
        <x:v>D Wawrzewski</x:v>
      </x:c>
      <x:c r="C42" s="20" t="n">
        <x:v>46063</x:v>
      </x:c>
    </x:row>
    <x:row r="43">
      <x:c r="B43" t="str">
        <x:v>Dam Robinson</x:v>
      </x:c>
      <x:c r="C43" s="20" t="n">
        <x:v>46064</x:v>
      </x:c>
    </x:row>
    <x:row r="44">
      <x:c r="B44" t="str">
        <x:v>Dan Jones</x:v>
      </x:c>
      <x:c r="C44" s="20" t="n">
        <x:v>46065</x:v>
      </x:c>
    </x:row>
    <x:row r="45">
      <x:c r="B45" t="str">
        <x:v>Danny Jones (B)</x:v>
      </x:c>
      <x:c r="C45" s="20" t="n">
        <x:v>46066</x:v>
      </x:c>
    </x:row>
    <x:row r="46">
      <x:c r="B46" t="str">
        <x:v>Darren Oxley-Goody</x:v>
      </x:c>
      <x:c r="C46" s="20" t="n">
        <x:v>46067</x:v>
      </x:c>
    </x:row>
    <x:row r="47">
      <x:c r="B47" t="str">
        <x:v>Darren Walpole</x:v>
      </x:c>
      <x:c r="C47" s="20" t="n">
        <x:v>46068</x:v>
      </x:c>
    </x:row>
    <x:row r="48">
      <x:c r="B48" t="str">
        <x:v>Dave Robinson (B)</x:v>
      </x:c>
      <x:c r="C48" s="20" t="n">
        <x:v>46069</x:v>
      </x:c>
    </x:row>
    <x:row r="49">
      <x:c r="B49" t="str">
        <x:v>David Woodyard</x:v>
      </x:c>
      <x:c r="C49" s="20" t="n">
        <x:v>46070</x:v>
      </x:c>
    </x:row>
    <x:row r="50">
      <x:c r="B50" t="str">
        <x:v>Delano White</x:v>
      </x:c>
      <x:c r="C50" s="20" t="n">
        <x:v>46071</x:v>
      </x:c>
    </x:row>
    <x:row r="51">
      <x:c r="B51" t="str">
        <x:v>E Mboua (B)</x:v>
      </x:c>
      <x:c r="C51" s="20" t="n">
        <x:v>46072</x:v>
      </x:c>
    </x:row>
    <x:row r="52">
      <x:c r="B52" t="str">
        <x:v>E Rexhepi (B)</x:v>
      </x:c>
      <x:c r="C52" s="20" t="n">
        <x:v>46073</x:v>
      </x:c>
    </x:row>
    <x:row r="53">
      <x:c r="B53" t="str">
        <x:v>Ed Barnes</x:v>
      </x:c>
      <x:c r="C53" s="20" t="n">
        <x:v>46074</x:v>
      </x:c>
    </x:row>
    <x:row r="54">
      <x:c r="B54" t="str">
        <x:v>Emin Ahmed</x:v>
      </x:c>
      <x:c r="C54" s="20" t="n">
        <x:v>46075</x:v>
      </x:c>
    </x:row>
    <x:row r="55">
      <x:c r="B55" t="str">
        <x:v>Emma L Kinsley</x:v>
      </x:c>
      <x:c r="C55" s="20" t="n">
        <x:v>46076</x:v>
      </x:c>
    </x:row>
    <x:row r="56">
      <x:c r="B56" t="str">
        <x:v>Fabian Crane</x:v>
      </x:c>
      <x:c r="C56" s="20" t="n">
        <x:v>46077</x:v>
      </x:c>
    </x:row>
    <x:row r="57">
      <x:c r="B57" t="str">
        <x:v>G Disbrey</x:v>
      </x:c>
      <x:c r="C57" s="20" t="n">
        <x:v>46078</x:v>
      </x:c>
    </x:row>
    <x:row r="58">
      <x:c r="B58" t="str">
        <x:v>G Sawell (C1)</x:v>
      </x:c>
      <x:c r="C58" s="20" t="n">
        <x:v>46079</x:v>
      </x:c>
    </x:row>
    <x:row r="59">
      <x:c r="B59" t="str">
        <x:v>G Talpos (C1)</x:v>
      </x:c>
      <x:c r="C59" s="20" t="n">
        <x:v>46080</x:v>
      </x:c>
    </x:row>
    <x:row r="60">
      <x:c r="B60" t="str">
        <x:v>Garry Dobson</x:v>
      </x:c>
      <x:c r="C60" s="20" t="n">
        <x:v>46081</x:v>
      </x:c>
    </x:row>
    <x:row r="61">
      <x:c r="B61" t="str">
        <x:v>Gary Atkins</x:v>
      </x:c>
      <x:c r="C61" s="20" t="n">
        <x:v>46082</x:v>
      </x:c>
    </x:row>
    <x:row r="62">
      <x:c r="B62" t="str">
        <x:v>Gene Ellson</x:v>
      </x:c>
      <x:c r="C62" s="20" t="n">
        <x:v>46083</x:v>
      </x:c>
    </x:row>
    <x:row r="63">
      <x:c r="B63" t="str">
        <x:v>Geoff Malpas</x:v>
      </x:c>
      <x:c r="C63" s="20" t="n">
        <x:v>46084</x:v>
      </x:c>
    </x:row>
    <x:row r="64">
      <x:c r="B64" t="str">
        <x:v>Greg Georgiou</x:v>
      </x:c>
      <x:c r="C64" s="20" t="n">
        <x:v>46085</x:v>
      </x:c>
    </x:row>
    <x:row r="65">
      <x:c r="B65" t="str">
        <x:v>H Lorryman</x:v>
      </x:c>
      <x:c r="C65" s="20" t="n">
        <x:v>46086</x:v>
      </x:c>
    </x:row>
    <x:row r="66">
      <x:c r="B66" t="str">
        <x:v>H Woods</x:v>
      </x:c>
      <x:c r="C66" s="20" t="n">
        <x:v>46087</x:v>
      </x:c>
    </x:row>
    <x:row r="67">
      <x:c r="B67" t="str">
        <x:v>Hakan Anguen</x:v>
      </x:c>
      <x:c r="C67" s="20" t="n">
        <x:v>46088</x:v>
      </x:c>
    </x:row>
    <x:row r="68">
      <x:c r="B68" t="str">
        <x:v>I Salim</x:v>
      </x:c>
      <x:c r="C68" s="20" t="n">
        <x:v>46089</x:v>
      </x:c>
    </x:row>
    <x:row r="69">
      <x:c r="B69" t="str">
        <x:v>Ian Leo</x:v>
      </x:c>
      <x:c r="C69" s="20" t="n">
        <x:v>46090</x:v>
      </x:c>
    </x:row>
    <x:row r="70">
      <x:c r="B70" t="str">
        <x:v>Isaak Shockledge</x:v>
      </x:c>
      <x:c r="C70" s="20" t="n">
        <x:v>46091</x:v>
      </x:c>
    </x:row>
    <x:row r="71">
      <x:c r="B71" t="str">
        <x:v>J Callender</x:v>
      </x:c>
      <x:c r="C71" s="20" t="n">
        <x:v>46092</x:v>
      </x:c>
    </x:row>
    <x:row r="72">
      <x:c r="B72" t="str">
        <x:v>J Kiero-Watson</x:v>
      </x:c>
      <x:c r="C72" s="20" t="n">
        <x:v>46093</x:v>
      </x:c>
    </x:row>
    <x:row r="73">
      <x:c r="B73" t="str">
        <x:v>J McGinley</x:v>
      </x:c>
      <x:c r="C73" s="20" t="n">
        <x:v>46094</x:v>
      </x:c>
    </x:row>
    <x:row r="74">
      <x:c r="B74" t="str">
        <x:v>J Samuels</x:v>
      </x:c>
      <x:c r="C74" s="20" t="n">
        <x:v>46095</x:v>
      </x:c>
    </x:row>
    <x:row r="75">
      <x:c r="B75" t="str">
        <x:v>J Stephenson</x:v>
      </x:c>
      <x:c r="C75" s="20" t="n">
        <x:v>46096</x:v>
      </x:c>
    </x:row>
    <x:row r="76">
      <x:c r="B76" t="str">
        <x:v>J. Richardson</x:v>
      </x:c>
      <x:c r="C76" s="20" t="n">
        <x:v>46097</x:v>
      </x:c>
    </x:row>
    <x:row r="77">
      <x:c r="B77" t="str">
        <x:v>Jack Bacon</x:v>
      </x:c>
      <x:c r="C77" s="20" t="n">
        <x:v>46098</x:v>
      </x:c>
    </x:row>
    <x:row r="78">
      <x:c r="B78" t="str">
        <x:v>Jacob D Marshall</x:v>
      </x:c>
      <x:c r="C78" s="20" t="n">
        <x:v>46099</x:v>
      </x:c>
    </x:row>
    <x:row r="79">
      <x:c r="B79" t="str">
        <x:v>Jake Giles</x:v>
      </x:c>
      <x:c r="C79" s="20" t="n">
        <x:v>46100</x:v>
      </x:c>
    </x:row>
    <x:row r="80">
      <x:c r="B80" t="str">
        <x:v>Jake Mills</x:v>
      </x:c>
      <x:c r="C80" s="20" t="n">
        <x:v>46101</x:v>
      </x:c>
    </x:row>
    <x:row r="81">
      <x:c r="B81" t="str">
        <x:v>Jakub Zimnicki</x:v>
      </x:c>
      <x:c r="C81" s="20" t="n">
        <x:v>46102</x:v>
      </x:c>
    </x:row>
    <x:row r="82">
      <x:c r="B82" t="str">
        <x:v>James Stevenson</x:v>
      </x:c>
      <x:c r="C82" s="20" t="n">
        <x:v>46103</x:v>
      </x:c>
    </x:row>
    <x:row r="83">
      <x:c r="B83" t="str">
        <x:v>Jamie Robinson</x:v>
      </x:c>
      <x:c r="C83" s="20" t="n">
        <x:v>46104</x:v>
      </x:c>
    </x:row>
    <x:row r="84">
      <x:c r="B84" t="str">
        <x:v>Javaughn Daley</x:v>
      </x:c>
      <x:c r="C84" s="20" t="n">
        <x:v>46105</x:v>
      </x:c>
    </x:row>
    <x:row r="85">
      <x:c r="B85" t="str">
        <x:v>Jay Newill</x:v>
      </x:c>
      <x:c r="C85" s="20" t="n">
        <x:v>46106</x:v>
      </x:c>
    </x:row>
    <x:row r="86">
      <x:c r="B86" t="str">
        <x:v>Jennifer Sneddon</x:v>
      </x:c>
      <x:c r="C86" s="20" t="n">
        <x:v>46107</x:v>
      </x:c>
    </x:row>
    <x:row r="87">
      <x:c r="B87" t="str">
        <x:v>Jimmy Nunes (C)</x:v>
      </x:c>
      <x:c r="C87" s="20" t="n">
        <x:v>46108</x:v>
      </x:c>
    </x:row>
    <x:row r="88">
      <x:c r="B88" t="str">
        <x:v>John Smith</x:v>
      </x:c>
      <x:c r="C88" s="20" t="n">
        <x:v>46109</x:v>
      </x:c>
    </x:row>
    <x:row r="89">
      <x:c r="B89" t="str">
        <x:v>Joshua Seeley</x:v>
      </x:c>
      <x:c r="C89" s="20" t="n">
        <x:v>46110</x:v>
      </x:c>
    </x:row>
    <x:row r="90">
      <x:c r="B90" t="str">
        <x:v>Julian Patmore</x:v>
      </x:c>
      <x:c r="C90" s="20" t="n">
        <x:v>46111</x:v>
      </x:c>
    </x:row>
    <x:row r="91">
      <x:c r="B91" t="str">
        <x:v>K Bouakkaz</x:v>
      </x:c>
      <x:c r="C91" s="20" t="n">
        <x:v>46112</x:v>
      </x:c>
    </x:row>
    <x:row r="92">
      <x:c r="B92" t="str">
        <x:v>K Ford</x:v>
      </x:c>
      <x:c r="C92" s="20" t="n">
        <x:v>46113</x:v>
      </x:c>
    </x:row>
    <x:row r="93">
      <x:c r="B93" t="str">
        <x:v>K Liberski (C)</x:v>
      </x:c>
      <x:c r="C93" s="20" t="n">
        <x:v>46114</x:v>
      </x:c>
    </x:row>
    <x:row r="94">
      <x:c r="B94" t="str">
        <x:v>K Neighbour</x:v>
      </x:c>
      <x:c r="C94" s="20" t="n">
        <x:v>46115</x:v>
      </x:c>
    </x:row>
    <x:row r="95">
      <x:c r="B95" t="str">
        <x:v>K Olajide</x:v>
      </x:c>
      <x:c r="C95" s="20" t="n">
        <x:v>46116</x:v>
      </x:c>
    </x:row>
    <x:row r="96">
      <x:c r="B96" t="str">
        <x:v>K Stappard</x:v>
      </x:c>
      <x:c r="C96" s="20" t="n">
        <x:v>46117</x:v>
      </x:c>
    </x:row>
    <x:row r="97">
      <x:c r="B97" t="str">
        <x:v>Kaspar Dumpis</x:v>
      </x:c>
      <x:c r="C97" s="20" t="n">
        <x:v>46118</x:v>
      </x:c>
    </x:row>
    <x:row r="98">
      <x:c r="B98" t="str">
        <x:v>Kevin McKnight</x:v>
      </x:c>
      <x:c r="C98" s="20" t="n">
        <x:v>46119</x:v>
      </x:c>
    </x:row>
    <x:row r="99">
      <x:c r="B99" t="str">
        <x:v>Kieran Chapman</x:v>
      </x:c>
      <x:c r="C99" s="20" t="n">
        <x:v>46120</x:v>
      </x:c>
    </x:row>
    <x:row r="100">
      <x:c r="B100" t="str">
        <x:v>Krzysztof Matys</x:v>
      </x:c>
      <x:c r="C100" s="20" t="n">
        <x:v>46121</x:v>
      </x:c>
    </x:row>
    <x:row r="101">
      <x:c r="B101" t="str">
        <x:v>Kyle E Anderson</x:v>
      </x:c>
      <x:c r="C101" s="20" t="n">
        <x:v>46122</x:v>
      </x:c>
    </x:row>
    <x:row r="102">
      <x:c r="B102" t="str">
        <x:v>Kyle Gourley</x:v>
      </x:c>
      <x:c r="C102" s="20" t="n">
        <x:v>46123</x:v>
      </x:c>
    </x:row>
    <x:row r="103">
      <x:c r="B103" t="str">
        <x:v>L Stephens</x:v>
      </x:c>
      <x:c r="C103" s="20" t="n">
        <x:v>46124</x:v>
      </x:c>
    </x:row>
    <x:row r="104">
      <x:c r="B104" t="str">
        <x:v>Laurentiu - Daniel Ispas</x:v>
      </x:c>
      <x:c r="C104" s="20" t="n">
        <x:v>46125</x:v>
      </x:c>
    </x:row>
    <x:row r="105">
      <x:c r="B105" t="str">
        <x:v>Lauris Vonda</x:v>
      </x:c>
      <x:c r="C105" s="20" t="n">
        <x:v>46126</x:v>
      </x:c>
    </x:row>
    <x:row r="106">
      <x:c r="B106" t="str">
        <x:v>Lee Belcher</x:v>
      </x:c>
      <x:c r="C106" s="20" t="n">
        <x:v>46127</x:v>
      </x:c>
    </x:row>
    <x:row r="107">
      <x:c r="B107" t="str">
        <x:v>Lee Smith 2</x:v>
      </x:c>
      <x:c r="C107" s="20" t="n">
        <x:v>46128</x:v>
      </x:c>
    </x:row>
    <x:row r="108">
      <x:c r="B108" t="str">
        <x:v>Lewis G Lovell</x:v>
      </x:c>
      <x:c r="C108" s="20" t="n">
        <x:v>46129</x:v>
      </x:c>
    </x:row>
    <x:row r="109">
      <x:c r="B109" t="str">
        <x:v>Lewis Luckman</x:v>
      </x:c>
      <x:c r="C109" s="20" t="n">
        <x:v>46130</x:v>
      </x:c>
    </x:row>
    <x:row r="110">
      <x:c r="B110" t="str">
        <x:v>Lewis Wright</x:v>
      </x:c>
      <x:c r="C110" s="20" t="n">
        <x:v>46131</x:v>
      </x:c>
    </x:row>
    <x:row r="111">
      <x:c r="B111" t="str">
        <x:v>Liam A Marshall</x:v>
      </x:c>
      <x:c r="C111" s="20" t="n">
        <x:v>46132</x:v>
      </x:c>
    </x:row>
    <x:row r="112">
      <x:c r="B112" t="str">
        <x:v>Luke Nolan</x:v>
      </x:c>
      <x:c r="C112" s="20" t="n">
        <x:v>46133</x:v>
      </x:c>
    </x:row>
    <x:row r="113">
      <x:c r="B113" t="str">
        <x:v>M Aliperti-Jones</x:v>
      </x:c>
      <x:c r="C113" s="20" t="n">
        <x:v>46134</x:v>
      </x:c>
    </x:row>
    <x:row r="114">
      <x:c r="B114" t="str">
        <x:v>M Azuimah Apung (C)</x:v>
      </x:c>
      <x:c r="C114" s="20" t="n">
        <x:v>46135</x:v>
      </x:c>
    </x:row>
    <x:row r="115">
      <x:c r="B115" t="str">
        <x:v>M Barnett</x:v>
      </x:c>
      <x:c r="C115" s="20" t="n">
        <x:v>46136</x:v>
      </x:c>
    </x:row>
    <x:row r="116">
      <x:c r="B116" t="str">
        <x:v>M Haywood</x:v>
      </x:c>
      <x:c r="C116" s="20" t="n">
        <x:v>46137</x:v>
      </x:c>
    </x:row>
    <x:row r="117">
      <x:c r="B117" t="str">
        <x:v>M Janney (C)</x:v>
      </x:c>
      <x:c r="C117" s="20" t="n">
        <x:v>46138</x:v>
      </x:c>
    </x:row>
    <x:row r="118">
      <x:c r="B118" t="str">
        <x:v>M Lewis</x:v>
      </x:c>
      <x:c r="C118" s="20" t="n">
        <x:v>46139</x:v>
      </x:c>
    </x:row>
    <x:row r="119">
      <x:c r="B119" t="str">
        <x:v>M Medina (B)</x:v>
      </x:c>
      <x:c r="C119" s="20" t="n">
        <x:v>46140</x:v>
      </x:c>
    </x:row>
    <x:row r="120">
      <x:c r="B120" t="str">
        <x:v>M Mynott (B)</x:v>
      </x:c>
      <x:c r="C120" s="20" t="n">
        <x:v>46141</x:v>
      </x:c>
    </x:row>
    <x:row r="121">
      <x:c r="B121" t="str">
        <x:v>M Palmer (B)</x:v>
      </x:c>
      <x:c r="C121" s="20" t="n">
        <x:v>46142</x:v>
      </x:c>
    </x:row>
    <x:row r="122">
      <x:c r="B122" t="str">
        <x:v>M Parker</x:v>
      </x:c>
      <x:c r="C122" s="20" t="n">
        <x:v>46143</x:v>
      </x:c>
    </x:row>
    <x:row r="123">
      <x:c r="B123" t="str">
        <x:v>M Rafferty</x:v>
      </x:c>
      <x:c r="C123" s="20" t="n">
        <x:v>46144</x:v>
      </x:c>
    </x:row>
    <x:row r="124">
      <x:c r="B124" t="str">
        <x:v>M. Musadik Ali (B) EV</x:v>
      </x:c>
      <x:c r="C124" s="20" t="n">
        <x:v>46145</x:v>
      </x:c>
    </x:row>
    <x:row r="125">
      <x:c r="B125" t="str">
        <x:v>Maalik Duffus</x:v>
      </x:c>
      <x:c r="C125" s="20" t="n">
        <x:v>46146</x:v>
      </x:c>
    </x:row>
    <x:row r="126">
      <x:c r="B126" t="str">
        <x:v>Mark A Hancock</x:v>
      </x:c>
      <x:c r="C126" s="20" t="n">
        <x:v>46147</x:v>
      </x:c>
    </x:row>
    <x:row r="127">
      <x:c r="B127" t="str">
        <x:v>Mark N Johnson</x:v>
      </x:c>
      <x:c r="C127" s="20" t="n">
        <x:v>46148</x:v>
      </x:c>
    </x:row>
    <x:row r="128">
      <x:c r="B128" t="str">
        <x:v>Matthew Spinks</x:v>
      </x:c>
      <x:c r="C128" s="20" t="n">
        <x:v>46149</x:v>
      </x:c>
    </x:row>
    <x:row r="129">
      <x:c r="B129" t="str">
        <x:v>Mel Holland (B EV)</x:v>
      </x:c>
      <x:c r="C129" s="20" t="n">
        <x:v>46150</x:v>
      </x:c>
    </x:row>
    <x:row r="130">
      <x:c r="B130" t="str">
        <x:v>Michael A Spence</x:v>
      </x:c>
      <x:c r="C130" s="20" t="n">
        <x:v>46151</x:v>
      </x:c>
    </x:row>
    <x:row r="131">
      <x:c r="B131" t="str">
        <x:v>Michael Carney</x:v>
      </x:c>
      <x:c r="C131" s="20" t="n">
        <x:v>46152</x:v>
      </x:c>
    </x:row>
    <x:row r="132">
      <x:c r="B132" t="str">
        <x:v>Michael Churchman</x:v>
      </x:c>
      <x:c r="C132" s="20" t="n">
        <x:v>46153</x:v>
      </x:c>
    </x:row>
    <x:row r="133">
      <x:c r="B133" t="str">
        <x:v>Mike Booth</x:v>
      </x:c>
      <x:c r="C133" s="20" t="n">
        <x:v>46154</x:v>
      </x:c>
    </x:row>
    <x:row r="134">
      <x:c r="B134" t="str">
        <x:v>Miki Sguerra (B)</x:v>
      </x:c>
      <x:c r="C134" s="20" t="n">
        <x:v>46155</x:v>
      </x:c>
    </x:row>
    <x:row r="135">
      <x:c r="B135" t="str">
        <x:v>Mitchell Wroe</x:v>
      </x:c>
      <x:c r="C135" s="20" t="n">
        <x:v>46156</x:v>
      </x:c>
    </x:row>
    <x:row r="136">
      <x:c r="B136" t="str">
        <x:v>Mohamed Musa</x:v>
      </x:c>
      <x:c r="C136" s="20" t="n">
        <x:v>46157</x:v>
      </x:c>
    </x:row>
    <x:row r="137">
      <x:c r="B137" t="str">
        <x:v>Morris Cockman</x:v>
      </x:c>
      <x:c r="C137" s="20" t="n">
        <x:v>46158</x:v>
      </x:c>
    </x:row>
    <x:row r="138">
      <x:c r="B138" t="str">
        <x:v>N Adesanya</x:v>
      </x:c>
      <x:c r="C138" s="20" t="n">
        <x:v>46159</x:v>
      </x:c>
    </x:row>
    <x:row r="139">
      <x:c r="B139" t="str">
        <x:v>N Storey</x:v>
      </x:c>
      <x:c r="C139" s="20" t="n">
        <x:v>46160</x:v>
      </x:c>
    </x:row>
    <x:row r="140">
      <x:c r="B140" t="str">
        <x:v>Nathan Moore</x:v>
      </x:c>
      <x:c r="C140" s="20" t="n">
        <x:v>46161</x:v>
      </x:c>
    </x:row>
    <x:row r="141">
      <x:c r="B141" t="str">
        <x:v>Nathan Pavely</x:v>
      </x:c>
      <x:c r="C141" s="20" t="n">
        <x:v>46162</x:v>
      </x:c>
    </x:row>
    <x:row r="142">
      <x:c r="B142" t="str">
        <x:v>Nazlie Rexhepi</x:v>
      </x:c>
      <x:c r="C142" s="20" t="n">
        <x:v>46163</x:v>
      </x:c>
    </x:row>
    <x:row r="143">
      <x:c r="B143" t="str">
        <x:v>Norbert Kocinec</x:v>
      </x:c>
      <x:c r="C143" s="20" t="n">
        <x:v>46164</x:v>
      </x:c>
    </x:row>
    <x:row r="144">
      <x:c r="B144" t="str">
        <x:v>O Myton</x:v>
      </x:c>
      <x:c r="C144" s="20" t="n">
        <x:v>46165</x:v>
      </x:c>
    </x:row>
    <x:row r="145">
      <x:c r="B145" t="str">
        <x:v>P Maidlow</x:v>
      </x:c>
      <x:c r="C145" s="20" t="n">
        <x:v>46166</x:v>
      </x:c>
    </x:row>
    <x:row r="146">
      <x:c r="B146" t="str">
        <x:v>P McDavid</x:v>
      </x:c>
      <x:c r="C146" s="20" t="n">
        <x:v>46167</x:v>
      </x:c>
    </x:row>
    <x:row r="147">
      <x:c r="B147" t="str">
        <x:v>P McFarland (B)</x:v>
      </x:c>
      <x:c r="C147" s="20" t="n">
        <x:v>46168</x:v>
      </x:c>
    </x:row>
    <x:row r="148">
      <x:c r="B148" t="str">
        <x:v>P Middleton</x:v>
      </x:c>
      <x:c r="C148" s="20" t="n">
        <x:v>46169</x:v>
      </x:c>
    </x:row>
    <x:row r="149">
      <x:c r="B149" t="str">
        <x:v>P Ridge</x:v>
      </x:c>
      <x:c r="C149" s="20" t="n">
        <x:v>46170</x:v>
      </x:c>
    </x:row>
    <x:row r="150">
      <x:c r="B150" t="str">
        <x:v>P Whitehead</x:v>
      </x:c>
      <x:c r="C150" s="20" t="n">
        <x:v>46171</x:v>
      </x:c>
    </x:row>
    <x:row r="151">
      <x:c r="B151" t="str">
        <x:v>Paul Barker (C)</x:v>
      </x:c>
      <x:c r="C151" s="20" t="n">
        <x:v>46172</x:v>
      </x:c>
    </x:row>
    <x:row r="152">
      <x:c r="B152" t="str">
        <x:v>Paul D Clinker</x:v>
      </x:c>
      <x:c r="C152" s="20" t="n">
        <x:v>46173</x:v>
      </x:c>
    </x:row>
    <x:row r="153">
      <x:c r="B153" t="str">
        <x:v>Paul Horton</x:v>
      </x:c>
      <x:c r="C153" s="20" t="n">
        <x:v>46174</x:v>
      </x:c>
    </x:row>
    <x:row r="154">
      <x:c r="B154" t="str">
        <x:v>Paul Sibbick</x:v>
      </x:c>
      <x:c r="C154" s="20" t="n">
        <x:v>46175</x:v>
      </x:c>
    </x:row>
    <x:row r="155">
      <x:c r="B155" t="str">
        <x:v>Paul Snowden</x:v>
      </x:c>
      <x:c r="C155" s="20" t="n">
        <x:v>46176</x:v>
      </x:c>
    </x:row>
    <x:row r="156">
      <x:c r="B156" t="str">
        <x:v>Pete Addis</x:v>
      </x:c>
      <x:c r="C156" s="20" t="n">
        <x:v>46177</x:v>
      </x:c>
    </x:row>
    <x:row r="157">
      <x:c r="B157" t="str">
        <x:v>Peter Buckley</x:v>
      </x:c>
      <x:c r="C157" s="20" t="n">
        <x:v>46178</x:v>
      </x:c>
    </x:row>
    <x:row r="158">
      <x:c r="B158" t="str">
        <x:v>R Chohan (B)</x:v>
      </x:c>
      <x:c r="C158" s="20" t="n">
        <x:v>46179</x:v>
      </x:c>
    </x:row>
    <x:row r="159">
      <x:c r="B159" t="str">
        <x:v>R Henry</x:v>
      </x:c>
      <x:c r="C159" s="20" t="n">
        <x:v>46180</x:v>
      </x:c>
    </x:row>
    <x:row r="160">
      <x:c r="B160" t="str">
        <x:v>R Luis (C)</x:v>
      </x:c>
      <x:c r="C160" s="20" t="n">
        <x:v>46181</x:v>
      </x:c>
    </x:row>
    <x:row r="161">
      <x:c r="B161" t="str">
        <x:v>R Stimson (B)</x:v>
      </x:c>
      <x:c r="C161" s="20" t="n">
        <x:v>46182</x:v>
      </x:c>
    </x:row>
    <x:row r="162">
      <x:c r="B162" t="str">
        <x:v>R Tuck</x:v>
      </x:c>
      <x:c r="C162" s="20" t="n">
        <x:v>46183</x:v>
      </x:c>
    </x:row>
    <x:row r="163">
      <x:c r="B163" t="str">
        <x:v>Randi Wisdom</x:v>
      </x:c>
      <x:c r="C163" s="20" t="n">
        <x:v>46184</x:v>
      </x:c>
    </x:row>
    <x:row r="164">
      <x:c r="B164" t="str">
        <x:v>Ray Ahmed</x:v>
      </x:c>
      <x:c r="C164" s="20" t="n">
        <x:v>46185</x:v>
      </x:c>
    </x:row>
    <x:row r="165">
      <x:c r="B165" t="str">
        <x:v>Raymond A Thain</x:v>
      </x:c>
      <x:c r="C165" s="20" t="n">
        <x:v>46186</x:v>
      </x:c>
    </x:row>
    <x:row r="166">
      <x:c r="B166" t="str">
        <x:v>Robert Moore</x:v>
      </x:c>
      <x:c r="C166" s="20" t="n">
        <x:v>46187</x:v>
      </x:c>
    </x:row>
    <x:row r="167">
      <x:c r="B167" t="str">
        <x:v>Russell Eldin</x:v>
      </x:c>
      <x:c r="C167" s="20" t="n">
        <x:v>46188</x:v>
      </x:c>
    </x:row>
    <x:row r="168">
      <x:c r="B168" t="str">
        <x:v>Ryan Coupe</x:v>
      </x:c>
      <x:c r="C168" s="20" t="n">
        <x:v>46189</x:v>
      </x:c>
    </x:row>
    <x:row r="169">
      <x:c r="B169" t="str">
        <x:v>S Bello</x:v>
      </x:c>
      <x:c r="C169" s="20" t="n">
        <x:v>46190</x:v>
      </x:c>
    </x:row>
    <x:row r="170">
      <x:c r="B170" t="str">
        <x:v>S Danciu (CE)</x:v>
      </x:c>
      <x:c r="C170" s="20" t="n">
        <x:v>46191</x:v>
      </x:c>
    </x:row>
    <x:row r="171">
      <x:c r="B171" t="str">
        <x:v>S Goodridge</x:v>
      </x:c>
      <x:c r="C171" s="20" t="n">
        <x:v>46192</x:v>
      </x:c>
    </x:row>
    <x:row r="172">
      <x:c r="B172" t="str">
        <x:v>S Holroyd</x:v>
      </x:c>
      <x:c r="C172" s="20" t="n">
        <x:v>46193</x:v>
      </x:c>
    </x:row>
    <x:row r="173">
      <x:c r="B173" t="str">
        <x:v>S Huggins</x:v>
      </x:c>
      <x:c r="C173" s="20" t="n">
        <x:v>46194</x:v>
      </x:c>
    </x:row>
    <x:row r="174">
      <x:c r="B174" t="str">
        <x:v>S Kinsella</x:v>
      </x:c>
      <x:c r="C174" s="20" t="n">
        <x:v>46195</x:v>
      </x:c>
    </x:row>
    <x:row r="175">
      <x:c r="B175" t="str">
        <x:v>S Magalhaes</x:v>
      </x:c>
      <x:c r="C175" s="20" t="n">
        <x:v>46196</x:v>
      </x:c>
    </x:row>
    <x:row r="176">
      <x:c r="B176" t="str">
        <x:v>S Richardson.</x:v>
      </x:c>
      <x:c r="C176" s="20" t="n">
        <x:v>46197</x:v>
      </x:c>
    </x:row>
    <x:row r="177">
      <x:c r="B177" t="str">
        <x:v>Scott Bradley</x:v>
      </x:c>
      <x:c r="C177" s="20" t="n">
        <x:v>46198</x:v>
      </x:c>
    </x:row>
    <x:row r="178">
      <x:c r="B178" t="str">
        <x:v>Scott Scandrett</x:v>
      </x:c>
      <x:c r="C178" s="20" t="n">
        <x:v>46199</x:v>
      </x:c>
    </x:row>
    <x:row r="179">
      <x:c r="B179" t="str">
        <x:v>Scott Wheatley</x:v>
      </x:c>
      <x:c r="C179" s="20" t="n">
        <x:v>46200</x:v>
      </x:c>
    </x:row>
    <x:row r="180">
      <x:c r="B180" t="str">
        <x:v>Sean Harris</x:v>
      </x:c>
      <x:c r="C180" s="20" t="n">
        <x:v>46201</x:v>
      </x:c>
    </x:row>
    <x:row r="181">
      <x:c r="B181" t="str">
        <x:v>Serdzhin Aliev</x:v>
      </x:c>
      <x:c r="C181" s="20" t="n">
        <x:v>46202</x:v>
      </x:c>
    </x:row>
    <x:row r="182">
      <x:c r="B182" t="str">
        <x:v>Shayne Luckman</x:v>
      </x:c>
      <x:c r="C182" s="20" t="n">
        <x:v>46203</x:v>
      </x:c>
    </x:row>
    <x:row r="183">
      <x:c r="B183" t="str">
        <x:v>Ste Smith</x:v>
      </x:c>
      <x:c r="C183" s="20" t="n">
        <x:v>46204</x:v>
      </x:c>
    </x:row>
    <x:row r="184">
      <x:c r="B184" t="str">
        <x:v>Stephen Scott</x:v>
      </x:c>
      <x:c r="C184" s="20" t="n">
        <x:v>46205</x:v>
      </x:c>
    </x:row>
    <x:row r="185">
      <x:c r="B185" t="str">
        <x:v>Stephen Short</x:v>
      </x:c>
      <x:c r="C185" s="20" t="n">
        <x:v>46206</x:v>
      </x:c>
    </x:row>
    <x:row r="186">
      <x:c r="B186" t="str">
        <x:v>Steve Allum</x:v>
      </x:c>
      <x:c r="C186" s="20" t="n">
        <x:v>46207</x:v>
      </x:c>
    </x:row>
    <x:row r="187">
      <x:c r="B187" t="str">
        <x:v>Steven Baughan</x:v>
      </x:c>
      <x:c r="C187" s="20" t="n">
        <x:v>46208</x:v>
      </x:c>
    </x:row>
    <x:row r="188">
      <x:c r="B188" t="str">
        <x:v>Steven Childs</x:v>
      </x:c>
      <x:c r="C188" s="20" t="n">
        <x:v>46209</x:v>
      </x:c>
    </x:row>
    <x:row r="189">
      <x:c r="B189" t="str">
        <x:v>Steven Currie</x:v>
      </x:c>
      <x:c r="C189" s="20" t="n">
        <x:v>46210</x:v>
      </x:c>
    </x:row>
    <x:row r="190">
      <x:c r="B190" t="str">
        <x:v>Susan E Watts</x:v>
      </x:c>
      <x:c r="C190" s="20" t="n">
        <x:v>46211</x:v>
      </x:c>
    </x:row>
    <x:row r="191">
      <x:c r="B191" t="str">
        <x:v>T Abdullaev</x:v>
      </x:c>
      <x:c r="C191" s="20" t="n">
        <x:v>46212</x:v>
      </x:c>
    </x:row>
    <x:row r="192">
      <x:c r="B192" t="str">
        <x:v>T Barry (B)</x:v>
      </x:c>
      <x:c r="C192" s="20" t="n">
        <x:v>46213</x:v>
      </x:c>
    </x:row>
    <x:row r="193">
      <x:c r="B193" t="str">
        <x:v>T Brindle</x:v>
      </x:c>
      <x:c r="C193" s="20" t="n">
        <x:v>46214</x:v>
      </x:c>
    </x:row>
    <x:row r="194">
      <x:c r="B194" t="str">
        <x:v>T Mautsi (CE)</x:v>
      </x:c>
      <x:c r="C194" s="20" t="n">
        <x:v>46215</x:v>
      </x:c>
    </x:row>
    <x:row r="195">
      <x:c r="B195" t="str">
        <x:v>T Wyss (B)</x:v>
      </x:c>
      <x:c r="C195" s="20" t="n">
        <x:v>46216</x:v>
      </x:c>
    </x:row>
    <x:row r="196">
      <x:c r="B196" t="str">
        <x:v>Th Roberts</x:v>
      </x:c>
      <x:c r="C196" s="20" t="n">
        <x:v>46217</x:v>
      </x:c>
    </x:row>
    <x:row r="197">
      <x:c r="B197" t="str">
        <x:v>Thomas A Bridle</x:v>
      </x:c>
      <x:c r="C197" s="20" t="n">
        <x:v>46218</x:v>
      </x:c>
    </x:row>
    <x:row r="198">
      <x:c r="B198" t="str">
        <x:v>Timur Kubanski</x:v>
      </x:c>
      <x:c r="C198" s="20" t="n">
        <x:v>46219</x:v>
      </x:c>
    </x:row>
    <x:row r="199">
      <x:c r="B199" t="str">
        <x:v>Toby Hubble</x:v>
      </x:c>
      <x:c r="C199" s="20"/>
    </x:row>
    <x:row r="200">
      <x:c r="B200" t="str">
        <x:v>Tom Taylor.</x:v>
      </x:c>
      <x:c r="C200" s="20"/>
    </x:row>
    <x:row r="201">
      <x:c r="B201" t="str">
        <x:v>Trevor Kelly</x:v>
      </x:c>
      <x:c r="C201" s="20"/>
    </x:row>
    <x:row r="202">
      <x:c r="B202" t="str">
        <x:v>Victor G Barrett</x:v>
      </x:c>
      <x:c r="C202" s="20"/>
    </x:row>
    <x:row r="203">
      <x:c r="B203" t="str">
        <x:v>Vladimir Stoimenov</x:v>
      </x:c>
      <x:c r="C203" s="20"/>
    </x:row>
    <x:row r="204">
      <x:c r="B204" t="str">
        <x:v>W Barnett.</x:v>
      </x:c>
      <x:c r="C204" s="20"/>
    </x:row>
    <x:row r="205">
      <x:c r="B205" t="str">
        <x:v>W Campbell</x:v>
      </x:c>
      <x:c r="C205" s="20"/>
    </x:row>
    <x:row r="206">
      <x:c r="B206" t="str">
        <x:v>Wayne Clark1</x:v>
      </x:c>
      <x:c r="C206" s="20"/>
    </x:row>
    <x:row r="207">
      <x:c r="B207" t="str">
        <x:v>Wayne Russell</x:v>
      </x:c>
      <x:c r="C207" s="20"/>
    </x:row>
    <x:row r="208">
      <x:c r="B208" t="str">
        <x:v>Will Horton.</x:v>
      </x:c>
      <x:c r="C208" s="20"/>
    </x:row>
    <x:row r="209">
      <x:c r="B209" t="str">
        <x:v>William Dzinski</x:v>
      </x:c>
      <x:c r="C209" s="20"/>
    </x:row>
    <x:row r="210">
      <x:c r="C210" s="20"/>
    </x:row>
    <x:row r="211">
      <x:c r="C211" s="20"/>
    </x:row>
    <x:row r="212">
      <x:c r="C212" s="20"/>
    </x:row>
    <x:row r="213">
      <x:c r="C213" s="20"/>
    </x:row>
    <x:row r="214">
      <x:c r="C214" s="20"/>
    </x:row>
    <x:row r="215">
      <x:c r="C215" s="20"/>
    </x:row>
    <x:row r="216">
      <x:c r="C216" s="20"/>
    </x:row>
    <x:row r="217">
      <x:c r="C217" s="20"/>
    </x:row>
    <x:row r="218">
      <x:c r="C218" s="20"/>
    </x:row>
    <x:row r="219">
      <x:c r="C219" s="20"/>
    </x:row>
    <x:row r="220">
      <x:c r="C220" s="20"/>
    </x:row>
    <x:row r="221">
      <x:c r="C221" s="20"/>
    </x:row>
    <x:row r="222">
      <x:c r="C222" s="20"/>
    </x:row>
    <x:row r="223">
      <x:c r="C223" s="20"/>
    </x:row>
    <x:row r="224">
      <x:c r="C224" s="20"/>
    </x:row>
    <x:row r="225">
      <x:c r="C225" s="20"/>
    </x:row>
    <x:row r="226">
      <x:c r="C226" s="20"/>
    </x:row>
    <x:row r="227">
      <x:c r="C227" s="20"/>
    </x:row>
    <x:row r="228">
      <x:c r="C228" s="20"/>
    </x:row>
    <x:row r="229">
      <x:c r="C229" s="20"/>
    </x:row>
    <x:row r="230">
      <x:c r="C230" s="20"/>
    </x:row>
    <x:row r="231">
      <x:c r="C231" s="20"/>
    </x:row>
    <x:row r="232">
      <x:c r="C232" s="20"/>
    </x:row>
    <x:row r="233">
      <x:c r="C233" s="20"/>
    </x:row>
    <x:row r="234">
      <x:c r="C234" s="20"/>
    </x:row>
    <x:row r="235">
      <x:c r="C235" s="20"/>
    </x:row>
    <x:row r="236">
      <x:c r="C236" s="20"/>
    </x:row>
    <x:row r="237">
      <x:c r="C237" s="20"/>
    </x:row>
    <x:row r="238">
      <x:c r="C238" s="20"/>
    </x:row>
    <x:row r="239">
      <x:c r="C239" s="20"/>
    </x:row>
    <x:row r="240">
      <x:c r="C240" s="20"/>
    </x:row>
    <x:row r="241">
      <x:c r="C241" s="20"/>
    </x:row>
    <x:row r="242">
      <x:c r="C242" s="20"/>
    </x:row>
    <x:row r="243">
      <x:c r="C243" s="20"/>
    </x:row>
    <x:row r="244">
      <x:c r="C244" s="20"/>
    </x:row>
    <x:row r="245">
      <x:c r="C245" s="20"/>
    </x:row>
    <x:row r="246">
      <x:c r="C246" s="20"/>
    </x:row>
    <x:row r="247">
      <x:c r="C247" s="20"/>
    </x:row>
    <x:row r="248">
      <x:c r="C248" s="20"/>
    </x:row>
    <x:row r="249">
      <x:c r="C249" s="20"/>
    </x:row>
    <x:row r="250">
      <x:c r="C250" s="20"/>
    </x:row>
    <x:row r="251">
      <x:c r="C251" s="20"/>
    </x:row>
    <x:row r="252">
      <x:c r="C252" s="20"/>
    </x:row>
    <x:row r="253">
      <x:c r="C253" s="20"/>
    </x:row>
    <x:row r="254">
      <x:c r="C254" s="20"/>
    </x:row>
    <x:row r="255">
      <x:c r="C255" s="20"/>
    </x:row>
    <x:row r="256">
      <x:c r="C256" s="20"/>
    </x:row>
    <x:row r="257">
      <x:c r="C257" s="20"/>
    </x:row>
    <x:row r="258">
      <x:c r="C258" s="20"/>
    </x:row>
    <x:row r="259">
      <x:c r="C259" s="20"/>
    </x:row>
    <x:row r="260">
      <x:c r="C260" s="20"/>
    </x:row>
    <x:row r="261">
      <x:c r="C261" s="20"/>
    </x:row>
    <x:row r="262">
      <x:c r="C262" s="20"/>
    </x:row>
    <x:row r="263">
      <x:c r="C263" s="20"/>
    </x:row>
    <x:row r="264">
      <x:c r="C264" s="20"/>
    </x:row>
    <x:row r="265">
      <x:c r="C265" s="20"/>
    </x:row>
    <x:row r="266">
      <x:c r="C266" s="20"/>
    </x:row>
    <x:row r="267">
      <x:c r="C267" s="20"/>
    </x:row>
    <x:row r="268">
      <x:c r="C268" s="20"/>
    </x:row>
    <x:row r="269">
      <x:c r="C269" s="20"/>
    </x:row>
    <x:row r="270">
      <x:c r="C270" s="20"/>
    </x:row>
    <x:row r="271">
      <x:c r="C271" s="20"/>
    </x:row>
    <x:row r="272">
      <x:c r="C272" s="20"/>
    </x:row>
    <x:row r="273">
      <x:c r="C273" s="20"/>
    </x:row>
    <x:row r="274">
      <x:c r="C274" s="20"/>
    </x:row>
    <x:row r="275">
      <x:c r="C275" s="20"/>
    </x:row>
    <x:row r="276">
      <x:c r="C276" s="20"/>
    </x:row>
    <x:row r="277">
      <x:c r="C277" s="20"/>
    </x:row>
    <x:row r="278">
      <x:c r="C278" s="20"/>
    </x:row>
    <x:row r="279">
      <x:c r="C279" s="20"/>
    </x:row>
    <x:row r="280">
      <x:c r="C280" s="20"/>
    </x:row>
    <x:row r="281">
      <x:c r="C281" s="20"/>
    </x:row>
    <x:row r="282">
      <x:c r="C282" s="20"/>
    </x:row>
    <x:row r="283">
      <x:c r="C283" s="20"/>
    </x:row>
    <x:row r="284">
      <x:c r="C284" s="20"/>
    </x:row>
    <x:row r="285">
      <x:c r="C285" s="20"/>
    </x:row>
    <x:row r="286">
      <x:c r="C286" s="20"/>
    </x:row>
    <x:row r="287">
      <x:c r="C287" s="20"/>
    </x:row>
    <x:row r="288">
      <x:c r="C288" s="20"/>
    </x:row>
    <x:row r="289">
      <x:c r="C289" s="20"/>
    </x:row>
    <x:row r="290">
      <x:c r="C290" s="20"/>
    </x:row>
    <x:row r="291">
      <x:c r="C291" s="20"/>
    </x:row>
    <x:row r="292">
      <x:c r="C292" s="20"/>
    </x:row>
    <x:row r="293">
      <x:c r="C293" s="20"/>
    </x:row>
    <x:row r="294">
      <x:c r="C294" s="20"/>
    </x:row>
    <x:row r="295">
      <x:c r="C295" s="20"/>
    </x:row>
    <x:row r="296">
      <x:c r="C296" s="20"/>
    </x:row>
    <x:row r="297">
      <x:c r="C297" s="20"/>
    </x:row>
    <x:row r="298">
      <x:c r="C298" s="20"/>
    </x:row>
    <x:row r="299">
      <x:c r="C299" s="20"/>
    </x:row>
    <x:row r="300">
      <x:c r="C300" s="20"/>
    </x:row>
    <x:row r="301">
      <x:c r="C301" s="20"/>
    </x:row>
    <x:row r="302">
      <x:c r="C302" s="20"/>
    </x:row>
    <x:row r="303">
      <x:c r="C303" s="20"/>
    </x:row>
    <x:row r="304">
      <x:c r="C304" s="20"/>
    </x:row>
    <x:row r="305">
      <x:c r="C305" s="20"/>
    </x:row>
    <x:row r="306">
      <x:c r="C306" s="20"/>
    </x:row>
    <x:row r="307">
      <x:c r="C307" s="20"/>
    </x:row>
    <x:row r="308">
      <x:c r="C308" s="20"/>
    </x:row>
    <x:row r="309">
      <x:c r="C309" s="20"/>
    </x:row>
    <x:row r="310">
      <x:c r="C310" s="20"/>
    </x:row>
    <x:row r="311">
      <x:c r="C311" s="20"/>
    </x:row>
    <x:row r="312">
      <x:c r="C312" s="20"/>
    </x:row>
    <x:row r="313">
      <x:c r="C313" s="20"/>
    </x:row>
    <x:row r="314">
      <x:c r="C314" s="20"/>
    </x:row>
    <x:row r="315">
      <x:c r="C315" s="20"/>
    </x:row>
    <x:row r="316">
      <x:c r="C316" s="20"/>
    </x:row>
    <x:row r="317">
      <x:c r="C317" s="20"/>
    </x:row>
    <x:row r="318">
      <x:c r="C318" s="20"/>
    </x:row>
    <x:row r="319">
      <x:c r="C319" s="20"/>
    </x:row>
    <x:row r="320">
      <x:c r="C320" s="20"/>
    </x:row>
    <x:row r="321">
      <x:c r="C321" s="20"/>
    </x:row>
    <x:row r="322">
      <x:c r="C322" s="20"/>
    </x:row>
    <x:row r="323">
      <x:c r="C323" s="20"/>
    </x:row>
    <x:row r="324">
      <x:c r="C324" s="20"/>
    </x:row>
    <x:row r="325">
      <x:c r="C325" s="20"/>
    </x:row>
    <x:row r="326">
      <x:c r="C326" s="20"/>
    </x:row>
    <x:row r="327">
      <x:c r="C327" s="20"/>
    </x:row>
    <x:row r="328">
      <x:c r="C328" s="20"/>
    </x:row>
    <x:row r="329">
      <x:c r="C329" s="20"/>
    </x:row>
    <x:row r="330">
      <x:c r="C330" s="20"/>
    </x:row>
    <x:row r="331">
      <x:c r="C331" s="20"/>
    </x:row>
    <x:row r="332">
      <x:c r="C332" s="20"/>
    </x:row>
    <x:row r="333">
      <x:c r="C333" s="20"/>
    </x:row>
    <x:row r="334">
      <x:c r="C334" s="20"/>
    </x:row>
    <x:row r="335">
      <x:c r="C335" s="20"/>
    </x:row>
    <x:row r="336">
      <x:c r="C336" s="20"/>
    </x:row>
    <x:row r="337">
      <x:c r="C337" s="20"/>
    </x:row>
    <x:row r="338">
      <x:c r="C338" s="20"/>
    </x:row>
    <x:row r="339">
      <x:c r="C339" s="20"/>
    </x:row>
    <x:row r="340">
      <x:c r="C340" s="20"/>
    </x:row>
    <x:row r="341">
      <x:c r="C341" s="20"/>
    </x:row>
    <x:row r="342">
      <x:c r="C342" s="20"/>
    </x:row>
    <x:row r="343">
      <x:c r="C343" s="20"/>
    </x:row>
    <x:row r="344">
      <x:c r="C344" s="20"/>
    </x:row>
    <x:row r="345">
      <x:c r="C345" s="20"/>
    </x:row>
    <x:row r="346">
      <x:c r="C346" s="20"/>
    </x:row>
    <x:row r="347">
      <x:c r="C347" s="20"/>
    </x:row>
    <x:row r="348">
      <x:c r="C348" s="20"/>
    </x:row>
    <x:row r="349">
      <x:c r="C349" s="20"/>
    </x:row>
    <x:row r="350">
      <x:c r="C350" s="20"/>
    </x:row>
    <x:row r="351">
      <x:c r="C351" s="20"/>
    </x:row>
    <x:row r="352">
      <x:c r="C352" s="20"/>
    </x:row>
    <x:row r="353">
      <x:c r="C353" s="20"/>
    </x:row>
    <x:row r="354">
      <x:c r="C354" s="20"/>
    </x:row>
    <x:row r="355">
      <x:c r="C355" s="20"/>
    </x:row>
    <x:row r="356">
      <x:c r="C356" s="20"/>
    </x:row>
    <x:row r="357">
      <x:c r="C357" s="20"/>
    </x:row>
    <x:row r="358">
      <x:c r="C358" s="20"/>
    </x:row>
    <x:row r="359">
      <x:c r="C359" s="20"/>
    </x:row>
    <x:row r="360">
      <x:c r="C360" s="20"/>
    </x:row>
    <x:row r="361">
      <x:c r="C361" s="20"/>
    </x:row>
    <x:row r="362">
      <x:c r="C362" s="20"/>
    </x:row>
    <x:row r="363">
      <x:c r="C363" s="20"/>
    </x:row>
    <x:row r="364">
      <x:c r="C364" s="20"/>
    </x:row>
    <x:row r="365">
      <x:c r="C365" s="20"/>
    </x:row>
    <x:row r="366">
      <x:c r="C366" s="20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52" hidden="0" customWidth="1"/>
    <x:col min="3" max="3" width="52" hidden="0" customWidth="1"/>
    <x:col min="5" max="5" width="22" hidden="0" customWidth="1"/>
    <x:col min="6" max="6" width="24" hidden="0" customWidth="1"/>
  </x:cols>
  <x:sheetData>
    <x:row r="1">
      <x:c r="A1" s="773" t="str">
        <x:v>How to Use the YTD Activity and SBP Companion Workbook</x:v>
      </x:c>
      <x:c r="B1" s="747"/>
      <x:c r="C1" s="747"/>
      <x:c r="D1" s="747"/>
      <x:c r="E1" s="747" t="str">
        <x:v>YTD Activity Source</x:v>
      </x:c>
      <x:c r="F1" s="747" t="str">
        <x:v>Control</x:v>
      </x:c>
    </x:row>
    <x:row r="2">
      <x:c r="A2" s="780"/>
      <x:c r="B2" s="550"/>
      <x:c r="C2" s="550"/>
      <x:c r="D2" s="550"/>
      <x:c r="E2" s="754" t="str">
        <x:v>Coverage</x:v>
      </x:c>
      <x:c r="F2" s="754" t="str">
        <x:v>1 Jan–16 Jul 2026</x:v>
      </x:c>
    </x:row>
    <x:row r="3">
      <x:c r="A3" s="796" t="str">
        <x:v>Step</x:v>
      </x:c>
      <x:c r="B3" s="797" t="str">
        <x:v>Action</x:v>
      </x:c>
      <x:c r="C3" s="798" t="str">
        <x:v>Why it matters</x:v>
      </x:c>
      <x:c r="D3" s="789"/>
      <x:c r="E3" s="786" t="str">
        <x:v>Employees</x:v>
      </x:c>
      <x:c r="F3" s="786" t="n">
        <x:v>208</x:v>
      </x:c>
      <x:c r="G3" s="808"/>
      <x:c r="H3" s="808"/>
      <x:c r="I3" s="808"/>
      <x:c r="J3" s="808"/>
      <x:c r="K3" s="808"/>
      <x:c r="L3" s="808"/>
      <x:c r="M3" s="808"/>
      <x:c r="N3" s="808"/>
      <x:c r="O3" s="808"/>
      <x:c r="P3" s="808"/>
      <x:c r="Q3" s="808"/>
      <x:c r="R3" s="808"/>
      <x:c r="S3" s="808"/>
      <x:c r="T3" s="808"/>
      <x:c r="U3" s="808"/>
      <x:c r="V3" s="808"/>
      <x:c r="W3" s="808"/>
      <x:c r="X3" s="808"/>
      <x:c r="Y3" s="808"/>
      <x:c r="Z3" s="808"/>
    </x:row>
    <x:row r="4">
      <x:c r="A4" s="786" t="n">
        <x:v>1</x:v>
      </x:c>
      <x:c r="B4" s="786" t="str">
        <x:v>Use Summary Dashboard!B3 to select All or a branch.</x:v>
      </x:c>
      <x:c r="C4" s="786" t="str">
        <x:v>This is the global branch control.</x:v>
      </x:c>
      <x:c r="D4" s="789"/>
      <x:c r="E4" s="789" t="str">
        <x:v>Person-days</x:v>
      </x:c>
      <x:c r="F4" s="789" t="n">
        <x:v>18391</x:v>
      </x:c>
      <x:c r="G4" s="808"/>
      <x:c r="H4" s="808"/>
      <x:c r="I4" s="808"/>
      <x:c r="J4" s="808"/>
      <x:c r="K4" s="808"/>
      <x:c r="L4" s="808"/>
      <x:c r="M4" s="808"/>
      <x:c r="N4" s="808"/>
      <x:c r="O4" s="808"/>
      <x:c r="P4" s="808"/>
      <x:c r="Q4" s="808"/>
      <x:c r="R4" s="808"/>
      <x:c r="S4" s="808"/>
      <x:c r="T4" s="808"/>
      <x:c r="U4" s="808"/>
      <x:c r="V4" s="808"/>
      <x:c r="W4" s="808"/>
      <x:c r="X4" s="808"/>
      <x:c r="Y4" s="808"/>
      <x:c r="Z4" s="808"/>
    </x:row>
    <x:row r="5">
      <x:c r="A5" s="756" t="n">
        <x:v>2</x:v>
      </x:c>
      <x:c r="B5" s="756" t="str">
        <x:v>Open Individual Activity and select a person.</x:v>
      </x:c>
      <x:c r="C5" s="756" t="str">
        <x:v>The person list covers the four-role contracted population.</x:v>
      </x:c>
      <x:c r="D5" s="550"/>
      <x:c r="E5" s="550" t="str">
        <x:v>Conflicts</x:v>
      </x:c>
      <x:c r="F5" s="550" t="n">
        <x:v>57</x:v>
      </x:c>
    </x:row>
    <x:row r="6">
      <x:c r="A6" s="756" t="n">
        <x:v>3</x:v>
      </x:c>
      <x:c r="B6" s="756" t="str">
        <x:v>Choose dates from 1 January to 16 July, up to 31 days.</x:v>
      </x:c>
      <x:c r="C6" s="756" t="str">
        <x:v>This gives a full-month diary view.</x:v>
      </x:c>
      <x:c r="D6" s="550"/>
      <x:c r="E6" s="550" t="str">
        <x:v>Unmapped rows</x:v>
      </x:c>
      <x:c r="F6" s="550" t="n">
        <x:v>812</x:v>
      </x:c>
    </x:row>
    <x:row r="7">
      <x:c r="A7" s="756" t="n">
        <x:v>4</x:v>
      </x:c>
      <x:c r="B7" s="756" t="str">
        <x:v>Choose a Selected Date and open Daily Activity Detail.</x:v>
      </x:c>
      <x:c r="C7" s="756" t="str">
        <x:v>The detail shows deployment branch, actual role, jobs, customers, hours and leave.</x:v>
      </x:c>
      <x:c r="D7" s="550"/>
      <x:c r="E7" s="550" t="str">
        <x:v>Global branch</x:v>
      </x:c>
      <x:c r="F7" s="550" t="str">
        <x:f>'Summary Dashboard'!$B$3</x:f>
        <x:v>All</x:v>
      </x:c>
    </x:row>
    <x:row r="8">
      <x:c r="A8" s="756" t="n">
        <x:v>5</x:v>
      </x:c>
      <x:c r="B8" s="756" t="str">
        <x:v>Review SBP People Insight.</x:v>
      </x:c>
      <x:c r="C8" s="756" t="str">
        <x:v>It highlights cross-branch support, multi-job days and fixed-pattern capacity exceptions.</x:v>
      </x:c>
      <x:c r="D8" s="550"/>
      <x:c r="E8" s="550"/>
      <x:c r="F8" s="550"/>
    </x:row>
    <x:row r="9">
      <x:c r="A9" s="756" t="n">
        <x:v>6</x:v>
      </x:c>
      <x:c r="B9" s="756" t="str">
        <x:v>Treat Potential SBP Overlap as an exception, not a saving.</x:v>
      </x:c>
      <x:c r="C9" s="756" t="str">
        <x:v>Skills, shifts, projects and timing still require validation.</x:v>
      </x:c>
      <x:c r="D9" s="550"/>
      <x:c r="E9" s="550"/>
      <x:c r="F9" s="550"/>
    </x:row>
    <x:row r="10">
      <x:c r="A10" s="786" t="n">
        <x:v>7</x:v>
      </x:c>
      <x:c r="B10" s="786" t="str">
        <x:v>Resolve unmapped names and work/leave conflicts.</x:v>
      </x:c>
      <x:c r="C10" s="786" t="str">
        <x:v>These issues can overstate apparent spare capacity.</x:v>
      </x:c>
      <x:c r="D10" s="789"/>
      <x:c r="E10" s="789"/>
      <x:c r="F10" s="789"/>
      <x:c r="G10" s="808"/>
      <x:c r="H10" s="808"/>
      <x:c r="I10" s="808"/>
      <x:c r="J10" s="808"/>
      <x:c r="K10" s="808"/>
      <x:c r="L10" s="808"/>
      <x:c r="M10" s="808"/>
      <x:c r="N10" s="808"/>
      <x:c r="O10" s="808"/>
      <x:c r="P10" s="808"/>
      <x:c r="Q10" s="808"/>
      <x:c r="R10" s="808"/>
      <x:c r="S10" s="808"/>
      <x:c r="T10" s="808"/>
      <x:c r="U10" s="808"/>
      <x:c r="V10" s="808"/>
      <x:c r="W10" s="808"/>
      <x:c r="X10" s="808"/>
      <x:c r="Y10" s="808"/>
      <x:c r="Z10" s="808"/>
    </x:row>
    <x:row r="11">
      <x:c r="A11" s="756" t="n">
        <x:v>8</x:v>
      </x:c>
      <x:c r="B11" s="756" t="str">
        <x:v>Refresh deployment and leave feeds weekly.</x:v>
      </x:c>
      <x:c r="C11" s="756" t="str">
        <x:v>Cost and activity cut-offs should remain aligned.</x:v>
      </x:c>
      <x:c r="D11" s="550"/>
      <x:c r="E11" s="550"/>
      <x:c r="F11" s="550"/>
    </x:row>
    <x:row r="14">
      <x:c r="A14" s="808"/>
      <x:c r="B14" s="808"/>
      <x:c r="C14" s="808"/>
      <x:c r="D14" s="808"/>
      <x:c r="E14" s="808"/>
      <x:c r="F14" s="808"/>
      <x:c r="G14" s="808"/>
      <x:c r="H14" s="808"/>
      <x:c r="I14" s="808"/>
      <x:c r="J14" s="808"/>
      <x:c r="K14" s="808"/>
      <x:c r="L14" s="808"/>
      <x:c r="M14" s="808"/>
      <x:c r="N14" s="808"/>
      <x:c r="O14" s="808"/>
      <x:c r="P14" s="808"/>
      <x:c r="Q14" s="808"/>
      <x:c r="R14" s="808"/>
      <x:c r="S14" s="808"/>
      <x:c r="T14" s="808"/>
      <x:c r="U14" s="808"/>
      <x:c r="V14" s="808"/>
      <x:c r="W14" s="808"/>
      <x:c r="X14" s="808"/>
      <x:c r="Y14" s="808"/>
      <x:c r="Z14" s="808"/>
    </x:row>
  </x:sheetData>
  <x:mergeCells>
    <x:mergeCell ref="A1:F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8" hidden="0" customWidth="1"/>
    <x:col min="3" max="3" width="18" hidden="0" customWidth="1"/>
    <x:col min="4" max="4" width="18" hidden="0" customWidth="1"/>
    <x:col min="5" max="5" width="20" hidden="0" customWidth="1"/>
    <x:col min="6" max="6" width="34" hidden="0" customWidth="1"/>
    <x:col min="7" max="7" width="14" hidden="0" customWidth="1"/>
    <x:col min="8" max="8" width="70" hidden="0" customWidth="1"/>
  </x:cols>
  <x:sheetData>
    <x:row r="1">
      <x:c r="A1" s="773" t="str">
        <x:v>Daily Activity Detail</x:v>
      </x:c>
      <x:c r="B1" s="747"/>
      <x:c r="C1" s="747"/>
      <x:c r="D1" s="747"/>
      <x:c r="E1" s="747"/>
      <x:c r="F1" s="747"/>
      <x:c r="G1" s="747"/>
      <x:c r="H1" s="747"/>
      <x:c r="I1" s="332"/>
      <x:c r="J1" s="332"/>
    </x:row>
    <x:row r="2">
      <x:c r="A2" s="772" t="str">
        <x:v>Driven by the global branch, selected person and selected date. Full Detail includes deployment branch, actual role, jobs, customers, hours, cross-branch support and leave basis.</x:v>
      </x:c>
      <x:c r="B2" s="748"/>
      <x:c r="C2" s="748"/>
      <x:c r="D2" s="748"/>
      <x:c r="E2" s="748"/>
      <x:c r="F2" s="748"/>
      <x:c r="G2" s="748"/>
      <x:c r="H2" s="748"/>
      <x:c r="I2" s="333"/>
      <x:c r="J2" s="333"/>
    </x:row>
    <x:row r="3">
      <x:c r="A3" s="860" t="str">
        <x:v>Global Branch</x:v>
      </x:c>
      <x:c r="B3" s="789" t="str">
        <x:f>'Summary Dashboard'!$B$3</x:f>
        <x:v>All</x:v>
      </x:c>
      <x:c r="C3" s="789"/>
      <x:c r="D3" s="860" t="str">
        <x:v>Navigation</x:v>
      </x:c>
      <x:c r="E3" s="789" t="str">
        <x:v>Return to Individual Activity tab</x:v>
      </x:c>
      <x:c r="F3" s="789"/>
      <x:c r="G3" s="789"/>
      <x:c r="H3" s="789"/>
      <x:c r="I3" s="808"/>
      <x:c r="J3" s="808"/>
      <x:c r="K3" s="808"/>
      <x:c r="L3" s="808"/>
      <x:c r="M3" s="808"/>
      <x:c r="N3" s="808"/>
      <x:c r="O3" s="808"/>
      <x:c r="P3" s="808"/>
      <x:c r="Q3" s="808"/>
      <x:c r="R3" s="808"/>
      <x:c r="S3" s="808"/>
      <x:c r="T3" s="808"/>
      <x:c r="U3" s="808"/>
      <x:c r="V3" s="808"/>
      <x:c r="W3" s="808"/>
      <x:c r="X3" s="808"/>
      <x:c r="Y3" s="808"/>
      <x:c r="Z3" s="808"/>
    </x:row>
    <x:row r="4">
      <x:c r="A4" s="860" t="str">
        <x:v>Person</x:v>
      </x:c>
      <x:c r="B4" s="789" t="str">
        <x:f>'Individual Activity'!$E$3</x:f>
        <x:v>A Apanisile</x:v>
      </x:c>
      <x:c r="C4" s="789"/>
      <x:c r="D4" s="789"/>
      <x:c r="E4" s="789"/>
      <x:c r="F4" s="789"/>
      <x:c r="G4" s="789"/>
      <x:c r="H4" s="789"/>
      <x:c r="I4" s="808"/>
      <x:c r="J4" s="808"/>
      <x:c r="K4" s="808"/>
      <x:c r="L4" s="808"/>
      <x:c r="M4" s="808"/>
      <x:c r="N4" s="808"/>
      <x:c r="O4" s="808"/>
      <x:c r="P4" s="808"/>
      <x:c r="Q4" s="808"/>
      <x:c r="R4" s="808"/>
      <x:c r="S4" s="808"/>
      <x:c r="T4" s="808"/>
      <x:c r="U4" s="808"/>
      <x:c r="V4" s="808"/>
      <x:c r="W4" s="808"/>
      <x:c r="X4" s="808"/>
      <x:c r="Y4" s="808"/>
      <x:c r="Z4" s="808"/>
    </x:row>
    <x:row r="5">
      <x:c r="A5" s="747" t="str">
        <x:v>Selected Date</x:v>
      </x:c>
      <x:c r="B5" s="876" t="n">
        <x:f>'Individual Activity'!$N$3</x:f>
        <x:v>46025</x:v>
      </x:c>
      <x:c r="C5" s="550"/>
      <x:c r="D5" s="550"/>
      <x:c r="E5" s="550"/>
      <x:c r="F5" s="550"/>
      <x:c r="G5" s="550"/>
      <x:c r="H5" s="550"/>
    </x:row>
    <x:row r="6">
      <x:c r="A6" s="550"/>
      <x:c r="B6" s="550"/>
      <x:c r="C6" s="550"/>
      <x:c r="D6" s="550"/>
      <x:c r="E6" s="550"/>
      <x:c r="F6" s="550"/>
      <x:c r="G6" s="550"/>
      <x:c r="H6" s="550"/>
    </x:row>
    <x:row r="7">
      <x:c r="A7" s="550"/>
      <x:c r="B7" s="550"/>
      <x:c r="C7" s="550"/>
      <x:c r="D7" s="550"/>
      <x:c r="E7" s="550"/>
      <x:c r="F7" s="550"/>
      <x:c r="G7" s="550"/>
      <x:c r="H7" s="550"/>
    </x:row>
    <x:row r="8">
      <x:c r="A8" s="767" t="str">
        <x:v>Selected-day activity</x:v>
      </x:c>
      <x:c r="B8" s="769" t="str">
        <x:v>Value</x:v>
      </x:c>
      <x:c r="C8" s="550"/>
      <x:c r="D8" s="550"/>
      <x:c r="E8" s="550"/>
      <x:c r="F8" s="550"/>
      <x:c r="G8" s="550"/>
      <x:c r="H8" s="550"/>
    </x:row>
    <x:row r="9">
      <x:c r="A9" s="754" t="str">
        <x:v>Activity Code</x:v>
      </x:c>
      <x:c r="B9" s="756" t="str">
        <x:f>IF(OR('Summary Dashboard'!$B$3="All",'Summary Dashboard'!$B$3='Individual Activity'!$N$7),IFERROR(VLOOKUP('Individual Activity'!$E$3&amp;"|"&amp;TEXT('Individual Activity'!$N$3,"yyyy-mm-dd"),INDIRECT("'Activity "&amp;TEXT('Individual Activity'!$N$3,"mmm")&amp;"'!$A$4:$K$3500"),10,FALSE),"No recorded activity"),IF(A9="Activity Code","Outside selected branch",""))</x:f>
        <x:v>No recorded activity</x:v>
      </x:c>
      <x:c r="C9" s="550"/>
      <x:c r="D9" s="550"/>
      <x:c r="E9" s="550"/>
      <x:c r="F9" s="550"/>
      <x:c r="G9" s="550"/>
      <x:c r="H9" s="550"/>
    </x:row>
    <x:row r="10">
      <x:c r="A10" s="786" t="str">
        <x:v>Employment Status</x:v>
      </x:c>
      <x:c r="B10" s="786" t="str">
        <x:f>IF(OR('Summary Dashboard'!$B$3="All",'Summary Dashboard'!$B$3='Individual Activity'!$N$7),IFERROR(VLOOKUP('Individual Activity'!$E$3&amp;"|"&amp;TEXT('Individual Activity'!$N$3,"yyyy-mm-dd"),INDIRECT("'Activity "&amp;TEXT('Individual Activity'!$N$3,"mmm")&amp;"'!$A$4:$K$3500"),4,FALSE),""),IF(A10="Activity Code","Outside selected branch",""))</x:f>
      </x:c>
      <x:c r="C10" s="789"/>
      <x:c r="D10" s="789"/>
      <x:c r="E10" s="789"/>
      <x:c r="F10" s="789"/>
      <x:c r="G10" s="789"/>
      <x:c r="H10" s="789"/>
      <x:c r="I10" s="808"/>
      <x:c r="J10" s="808"/>
      <x:c r="K10" s="808"/>
      <x:c r="L10" s="808"/>
      <x:c r="M10" s="808"/>
      <x:c r="N10" s="808"/>
      <x:c r="O10" s="808"/>
      <x:c r="P10" s="808"/>
      <x:c r="Q10" s="808"/>
      <x:c r="R10" s="808"/>
      <x:c r="S10" s="808"/>
      <x:c r="T10" s="808"/>
      <x:c r="U10" s="808"/>
      <x:c r="V10" s="808"/>
      <x:c r="W10" s="808"/>
      <x:c r="X10" s="808"/>
      <x:c r="Y10" s="808"/>
      <x:c r="Z10" s="808"/>
    </x:row>
    <x:row r="11">
      <x:c r="A11" s="754" t="str">
        <x:v>Home Branch</x:v>
      </x:c>
      <x:c r="B11" s="756" t="str">
        <x:f>IF(OR('Summary Dashboard'!$B$3="All",'Summary Dashboard'!$B$3='Individual Activity'!$N$7),IFERROR(VLOOKUP('Individual Activity'!$E$3&amp;"|"&amp;TEXT('Individual Activity'!$N$3,"yyyy-mm-dd"),INDIRECT("'Activity "&amp;TEXT('Individual Activity'!$N$3,"mmm")&amp;"'!$A$4:$K$3500"),5,FALSE),'Individual Activity'!$N$7),IF(A11="Activity Code","Outside selected branch",""))</x:f>
        <x:v>Thurrock</x:v>
      </x:c>
      <x:c r="C11" s="550"/>
      <x:c r="D11" s="550"/>
      <x:c r="E11" s="550"/>
      <x:c r="F11" s="550"/>
      <x:c r="G11" s="550"/>
      <x:c r="H11" s="550"/>
    </x:row>
    <x:row r="12">
      <x:c r="A12" s="754" t="str">
        <x:v>Assigned Role</x:v>
      </x:c>
      <x:c r="B12" s="756" t="str">
        <x:f>IF(OR('Summary Dashboard'!$B$3="All",'Summary Dashboard'!$B$3='Individual Activity'!$N$7),IFERROR(VLOOKUP('Individual Activity'!$E$3&amp;"|"&amp;TEXT('Individual Activity'!$N$3,"yyyy-mm-dd"),INDIRECT("'Activity "&amp;TEXT('Individual Activity'!$N$3,"mmm")&amp;"'!$A$4:$K$3500"),6,FALSE),'Individual Activity'!$N$8),IF(A12="Activity Code","Outside selected branch",""))</x:f>
        <x:v>Operative Porter</x:v>
      </x:c>
      <x:c r="C12" s="550"/>
      <x:c r="D12" s="550"/>
      <x:c r="E12" s="550"/>
      <x:c r="F12" s="550"/>
      <x:c r="G12" s="550"/>
      <x:c r="H12" s="550"/>
    </x:row>
    <x:row r="13">
      <x:c r="A13" s="754" t="str">
        <x:v>Jobs</x:v>
      </x:c>
      <x:c r="B13" s="756" t="str">
        <x:f>IF(OR('Summary Dashboard'!$B$3="All",'Summary Dashboard'!$B$3='Individual Activity'!$N$7),IFERROR(VLOOKUP('Individual Activity'!$E$3&amp;"|"&amp;TEXT('Individual Activity'!$N$3,"yyyy-mm-dd"),INDIRECT("'Activity "&amp;TEXT('Individual Activity'!$N$3,"mmm")&amp;"'!$A$4:$K$3500"),7,FALSE),""),IF(A13="Activity Code","Outside selected branch",""))</x:f>
      </x:c>
      <x:c r="C13" s="550"/>
      <x:c r="D13" s="550"/>
      <x:c r="E13" s="550"/>
      <x:c r="F13" s="550"/>
      <x:c r="G13" s="550"/>
      <x:c r="H13" s="550"/>
    </x:row>
    <x:row r="14">
      <x:c r="A14" s="786" t="str">
        <x:v>Customers</x:v>
      </x:c>
      <x:c r="B14" s="786" t="str">
        <x:f>IF(OR('Summary Dashboard'!$B$3="All",'Summary Dashboard'!$B$3='Individual Activity'!$N$7),IFERROR(VLOOKUP('Individual Activity'!$E$3&amp;"|"&amp;TEXT('Individual Activity'!$N$3,"yyyy-mm-dd"),INDIRECT("'Activity "&amp;TEXT('Individual Activity'!$N$3,"mmm")&amp;"'!$A$4:$K$3500"),8,FALSE),""),IF(A14="Activity Code","Outside selected branch",""))</x:f>
      </x:c>
      <x:c r="C14" s="789"/>
      <x:c r="D14" s="789"/>
      <x:c r="E14" s="789"/>
      <x:c r="F14" s="789"/>
      <x:c r="G14" s="789"/>
      <x:c r="H14" s="789"/>
      <x:c r="I14" s="808"/>
      <x:c r="J14" s="808"/>
      <x:c r="K14" s="808"/>
      <x:c r="L14" s="808"/>
      <x:c r="M14" s="808"/>
      <x:c r="N14" s="808"/>
      <x:c r="O14" s="808"/>
      <x:c r="P14" s="808"/>
      <x:c r="Q14" s="808"/>
      <x:c r="R14" s="808"/>
      <x:c r="S14" s="808"/>
      <x:c r="T14" s="808"/>
      <x:c r="U14" s="808"/>
      <x:c r="V14" s="808"/>
      <x:c r="W14" s="808"/>
      <x:c r="X14" s="808"/>
      <x:c r="Y14" s="808"/>
      <x:c r="Z14" s="808"/>
    </x:row>
    <x:row r="15">
      <x:c r="A15" s="754" t="str">
        <x:v>Actual Hours</x:v>
      </x:c>
      <x:c r="B15" s="877" t="n">
        <x:f>IF(OR('Summary Dashboard'!$B$3="All",'Summary Dashboard'!$B$3='Individual Activity'!$N$7),IFERROR(VLOOKUP('Individual Activity'!$E$3&amp;"|"&amp;TEXT('Individual Activity'!$N$3,"yyyy-mm-dd"),INDIRECT("'Activity "&amp;TEXT('Individual Activity'!$N$3,"mmm")&amp;"'!$A$4:$K$3500"),9,FALSE),0),IF(A15="Activity Code","Outside selected branch",""))</x:f>
        <x:v>0</x:v>
      </x:c>
      <x:c r="C15" s="550"/>
      <x:c r="D15" s="550"/>
      <x:c r="E15" s="550"/>
      <x:c r="F15" s="550"/>
      <x:c r="G15" s="550"/>
      <x:c r="H15" s="550"/>
    </x:row>
    <x:row r="16">
      <x:c r="A16" s="754" t="str">
        <x:v>Full Detail</x:v>
      </x:c>
      <x:c r="B16" s="756" t="str">
        <x:f>IF(OR('Summary Dashboard'!$B$3="All",'Summary Dashboard'!$B$3='Individual Activity'!$N$7),IFERROR(VLOOKUP('Individual Activity'!$E$3&amp;"|"&amp;TEXT('Individual Activity'!$N$3,"yyyy-mm-dd"),INDIRECT("'Activity "&amp;TEXT('Individual Activity'!$N$3,"mmm")&amp;"'!$A$4:$K$3500"),11,FALSE),""),IF(A16="Activity Code","Outside selected branch",""))</x:f>
      </x:c>
      <x:c r="C16" s="550"/>
      <x:c r="D16" s="550"/>
      <x:c r="E16" s="550"/>
      <x:c r="F16" s="550"/>
      <x:c r="G16" s="550"/>
      <x:c r="H16" s="550"/>
    </x:row>
    <x:row r="17">
      <x:c r="A17" s="550"/>
      <x:c r="B17" s="550"/>
      <x:c r="C17" s="550"/>
      <x:c r="D17" s="550"/>
      <x:c r="E17" s="550"/>
      <x:c r="F17" s="550"/>
      <x:c r="G17" s="550"/>
      <x:c r="H17" s="550"/>
    </x:row>
    <x:row r="18">
      <x:c r="A18" s="550"/>
      <x:c r="B18" s="550"/>
      <x:c r="C18" s="550"/>
      <x:c r="D18" s="550"/>
      <x:c r="E18" s="550"/>
      <x:c r="F18" s="550"/>
      <x:c r="G18" s="550"/>
      <x:c r="H18" s="550"/>
    </x:row>
    <x:row r="19">
      <x:c r="A19" s="767" t="str">
        <x:v>Date</x:v>
      </x:c>
      <x:c r="B19" s="768" t="str">
        <x:v>Day</x:v>
      </x:c>
      <x:c r="C19" s="768" t="str">
        <x:v>Activity</x:v>
      </x:c>
      <x:c r="D19" s="768" t="str">
        <x:v>Home Branch</x:v>
      </x:c>
      <x:c r="E19" s="768" t="str">
        <x:v>Assigned Role</x:v>
      </x:c>
      <x:c r="F19" s="768" t="str">
        <x:v>Jobs / Customers</x:v>
      </x:c>
      <x:c r="G19" s="768" t="str">
        <x:v>Hours</x:v>
      </x:c>
      <x:c r="H19" s="769" t="str">
        <x:v>Full Detail</x:v>
      </x:c>
    </x:row>
    <x:row r="20">
      <x:c r="A20" s="878" t="n">
        <x:f>'Individual Activity'!$N$3</x:f>
        <x:v>46025</x:v>
      </x:c>
      <x:c r="B20" s="754" t="str">
        <x:f>TEXT(A20,"ddd")</x:f>
        <x:v>Sat</x:v>
      </x:c>
      <x:c r="C20" s="754" t="str">
        <x:f>B9</x:f>
        <x:v>No recorded activity</x:v>
      </x:c>
      <x:c r="D20" s="754" t="str">
        <x:f>B11</x:f>
        <x:v>Thurrock</x:v>
      </x:c>
      <x:c r="E20" s="754" t="str">
        <x:f>B12</x:f>
        <x:v>Operative Porter</x:v>
      </x:c>
      <x:c r="F20" s="754" t="str">
        <x:f>IF(B13&lt;&gt;"",B13&amp;" — "&amp;B14,B14)</x:f>
      </x:c>
      <x:c r="G20" s="754" t="n">
        <x:f>B15</x:f>
        <x:v>0</x:v>
      </x:c>
      <x:c r="H20" s="754" t="n">
        <x:f>B16</x:f>
        <x:v>0</x:v>
      </x:c>
    </x:row>
  </x:sheetData>
  <x:conditionalFormatting sqref="B9:B9">
    <x:cfRule type="expression" dxfId="19" priority="1">
      <x:formula>LEFT(B9,8)="CONFLICT"</x:formula>
    </x:cfRule>
    <x:cfRule type="expression" dxfId="20" priority="2">
      <x:formula>ISNUMBER(SEARCH("Annual leave",B9))</x:formula>
    </x:cfRule>
    <x:cfRule type="expression" dxfId="21" priority="3">
      <x:formula>B9="Outside selected branch"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5" hidden="0" customWidth="1"/>
    <x:col min="3" max="3" width="28" hidden="0" customWidth="1"/>
    <x:col min="4" max="4" width="18" hidden="0" customWidth="1"/>
    <x:col min="5" max="5" width="18" hidden="0" customWidth="1"/>
    <x:col min="6" max="6" width="20" hidden="0" customWidth="1"/>
    <x:col min="7" max="7" width="28" hidden="0" customWidth="1"/>
    <x:col min="8" max="8" width="34" hidden="0" customWidth="1"/>
    <x:col min="9" max="9" width="14" hidden="0" customWidth="1"/>
    <x:col min="10" max="10" width="28" hidden="0" customWidth="1"/>
    <x:col min="11" max="11" width="70" hidden="0" customWidth="1"/>
    <x:col min="12" max="12" width="14" hidden="0" customWidth="1"/>
    <x:col min="13" max="13" width="18" hidden="0" customWidth="1"/>
    <x:col min="14" max="14" width="22" hidden="0" customWidth="1"/>
  </x:cols>
  <x:sheetData>
    <x:row r="1">
      <x:c r="A1" s="353" t="str">
        <x:v>Activity Jan 2026</x:v>
      </x:c>
      <x:c r="B1" s="353"/>
      <x:c r="C1" s="353"/>
      <x:c r="D1" s="353"/>
      <x:c r="E1" s="353"/>
      <x:c r="F1" s="353"/>
      <x:c r="G1" s="353"/>
      <x:c r="H1" s="353"/>
      <x:c r="I1" s="353"/>
      <x:c r="J1" s="353"/>
      <x:c r="K1" s="353"/>
      <x:c r="L1" s="353"/>
      <x:c r="M1" s="371" t="str">
        <x:v>Activity Controls</x:v>
      </x:c>
      <x:c r="N1" s="371"/>
    </x:row>
    <x:row r="2">
      <x:c r="A2" s="356" t="str">
        <x:v>2,873 work/leave person-days. Home Branch drives the global branch filter; deployment branch and actual role are retained in Full Detail.</x:v>
      </x:c>
      <x:c r="B2" s="356"/>
      <x:c r="C2" s="356"/>
      <x:c r="D2" s="356"/>
      <x:c r="E2" s="356"/>
      <x:c r="F2" s="356"/>
      <x:c r="G2" s="356"/>
      <x:c r="H2" s="356"/>
      <x:c r="I2" s="356"/>
      <x:c r="J2" s="356"/>
      <x:c r="K2" s="356"/>
      <x:c r="L2" s="356"/>
      <x:c r="M2" s="374" t="str">
        <x:v>Global branch</x:v>
      </x:c>
      <x:c r="N2" s="374" t="str">
        <x:f>'Summary Dashboard'!$B$3</x:f>
        <x:v>All</x:v>
      </x:c>
    </x:row>
    <x:row r="3">
      <x:c r="A3" s="368" t="str">
        <x:v>Person-Date Key</x:v>
      </x:c>
      <x:c r="B3" s="369" t="str">
        <x:v>Date</x:v>
      </x:c>
      <x:c r="C3" s="369" t="str">
        <x:v>Employee</x:v>
      </x:c>
      <x:c r="D3" s="369" t="str">
        <x:v>Employment Status</x:v>
      </x:c>
      <x:c r="E3" s="369" t="str">
        <x:v>Home Branch</x:v>
      </x:c>
      <x:c r="F3" s="369" t="str">
        <x:v>Assigned Role</x:v>
      </x:c>
      <x:c r="G3" s="369" t="str">
        <x:v>Jobs</x:v>
      </x:c>
      <x:c r="H3" s="369" t="str">
        <x:v>Customers</x:v>
      </x:c>
      <x:c r="I3" s="369" t="str">
        <x:v>Actual Hours</x:v>
      </x:c>
      <x:c r="J3" s="369" t="str">
        <x:v>Activity Code</x:v>
      </x:c>
      <x:c r="K3" s="369" t="str">
        <x:v>Full Detail</x:v>
      </x:c>
      <x:c r="L3" s="370" t="str">
        <x:v>Global View</x:v>
      </x:c>
      <x:c r="M3" s="376" t="str">
        <x:v>Month</x:v>
      </x:c>
      <x:c r="N3" s="376" t="str">
        <x:v>2026-01</x:v>
      </x:c>
    </x:row>
    <x:row r="4">
      <x:c r="A4" t="str">
        <x:v>A Apanisile|2026-01-03</x:v>
      </x:c>
      <x:c r="B4" s="888" t="n">
        <x:v>46025</x:v>
      </x:c>
      <x:c r="C4" t="str">
        <x:v>A Apanisile</x:v>
      </x:c>
      <x:c r="D4" t="str">
        <x:v>Permanent</x:v>
      </x:c>
      <x:c r="E4" t="str">
        <x:v>Thurrock</x:v>
      </x:c>
      <x:c r="F4" t="str">
        <x:v>Operative Porter</x:v>
      </x:c>
      <x:c r="G4" t="str">
        <x:v>399440</x:v>
      </x:c>
      <x:c r="H4" t="str">
        <x:v>BNP Paribas Limited</x:v>
      </x:c>
      <x:c r="I4" s="22" t="n">
        <x:v>10</x:v>
      </x:c>
      <x:c r="J4" t="str">
        <x:v>Worked</x:v>
      </x:c>
      <x:c r="K4" t="str">
        <x:v>Employee 103160; home branch Thurrock; assigned role Operative Porter | Deployment branch: Thurrock | Actual role: Operative Porter | Jobs: 399440 | Customers: BNP Paribas Limited | Actual hours: 10.0; source records: 1</x:v>
      </x:c>
      <x:c r="L4" t="str">
        <x:v>Include</x:v>
      </x:c>
      <x:c r="M4" s="376" t="str">
        <x:v>Rows loaded</x:v>
      </x:c>
      <x:c r="N4" s="376" t="n">
        <x:v>2873</x:v>
      </x:c>
    </x:row>
    <x:row r="5">
      <x:c r="A5" t="str">
        <x:v>A Apanisile|2026-01-07</x:v>
      </x:c>
      <x:c r="B5" s="888" t="n">
        <x:v>46029</x:v>
      </x:c>
      <x:c r="C5" t="str">
        <x:v>A Apanisile</x:v>
      </x:c>
      <x:c r="D5" t="str">
        <x:v>Permanent</x:v>
      </x:c>
      <x:c r="E5" t="str">
        <x:v>Thurrock</x:v>
      </x:c>
      <x:c r="F5" t="str">
        <x:v>Operative Porter</x:v>
      </x:c>
      <x:c r="G5" t="str">
        <x:v>399431</x:v>
      </x:c>
      <x:c r="H5" t="str">
        <x:v>London Metropolitan University</x:v>
      </x:c>
      <x:c r="I5" s="22" t="n">
        <x:v>7.5</x:v>
      </x:c>
      <x:c r="J5" t="str">
        <x:v>Worked</x:v>
      </x:c>
      <x:c r="K5" t="str">
        <x:v>Employee 103160; home branch Thurrock; assigned role Operative Porter | Deployment branch: Thurrock | Actual role: Operative Porter | Jobs: 399431 | Customers: London Metropolitan University | Actual hours: 7.5; source records: 1</x:v>
      </x:c>
      <x:c r="L5" t="str">
        <x:v>Include</x:v>
      </x:c>
      <x:c r="M5"/>
      <x:c r="N5"/>
    </x:row>
    <x:row r="6">
      <x:c r="A6" t="str">
        <x:v>A Apanisile|2026-01-08</x:v>
      </x:c>
      <x:c r="B6" s="888" t="n">
        <x:v>46030</x:v>
      </x:c>
      <x:c r="C6" t="str">
        <x:v>A Apanisile</x:v>
      </x:c>
      <x:c r="D6" t="str">
        <x:v>Permanent</x:v>
      </x:c>
      <x:c r="E6" t="str">
        <x:v>Thurrock</x:v>
      </x:c>
      <x:c r="F6" t="str">
        <x:v>Operative Porter</x:v>
      </x:c>
      <x:c r="G6" t="str">
        <x:v>399431</x:v>
      </x:c>
      <x:c r="H6" t="str">
        <x:v>London Metropolitan University</x:v>
      </x:c>
      <x:c r="I6" s="22" t="n">
        <x:v>8</x:v>
      </x:c>
      <x:c r="J6" t="str">
        <x:v>Worked</x:v>
      </x:c>
      <x:c r="K6" t="str">
        <x:v>Employee 103160; home branch Thurrock; assigned role Operative Porter | Deployment branch: Thurrock | Actual role: Operative Porter | Jobs: 399431 | Customers: London Metropolitan University | Actual hours: 8.0; source records: 1</x:v>
      </x:c>
      <x:c r="L6" t="str">
        <x:v>Include</x:v>
      </x:c>
      <x:c r="M6"/>
      <x:c r="N6"/>
    </x:row>
    <x:row r="7">
      <x:c r="A7" t="str">
        <x:v>A Apanisile|2026-01-09</x:v>
      </x:c>
      <x:c r="B7" s="888" t="n">
        <x:v>46031</x:v>
      </x:c>
      <x:c r="C7" t="str">
        <x:v>A Apanisile</x:v>
      </x:c>
      <x:c r="D7" t="str">
        <x:v>Permanent</x:v>
      </x:c>
      <x:c r="E7" t="str">
        <x:v>Thurrock</x:v>
      </x:c>
      <x:c r="F7" t="str">
        <x:v>Operative Porter</x:v>
      </x:c>
      <x:c r="G7" t="str">
        <x:v>399587</x:v>
      </x:c>
      <x:c r="H7" t="str">
        <x:v>Bank of New York Mellon</x:v>
      </x:c>
      <x:c r="I7" s="22" t="n">
        <x:v>7</x:v>
      </x:c>
      <x:c r="J7" t="str">
        <x:v>Worked</x:v>
      </x:c>
      <x:c r="K7" t="str">
        <x:v>Employee 103160; home branch Thurrock; assigned role Operative Porter | Deployment branch: Thurrock | Actual role: Operative Porter | Jobs: 399587 | Customers: Bank of New York Mellon | Actual hours: 7.0; source records: 1</x:v>
      </x:c>
      <x:c r="L7" t="str">
        <x:v>Include</x:v>
      </x:c>
      <x:c r="M7"/>
      <x:c r="N7"/>
    </x:row>
    <x:row r="8">
      <x:c r="A8" t="str">
        <x:v>A Apanisile|2026-01-10</x:v>
      </x:c>
      <x:c r="B8" s="888" t="n">
        <x:v>46032</x:v>
      </x:c>
      <x:c r="C8" t="str">
        <x:v>A Apanisile</x:v>
      </x:c>
      <x:c r="D8" t="str">
        <x:v>Permanent</x:v>
      </x:c>
      <x:c r="E8" t="str">
        <x:v>Thurrock</x:v>
      </x:c>
      <x:c r="F8" t="str">
        <x:v>Operative Porter</x:v>
      </x:c>
      <x:c r="G8" t="str">
        <x:v>399587</x:v>
      </x:c>
      <x:c r="H8" t="str">
        <x:v>Bank of New York Mellon</x:v>
      </x:c>
      <x:c r="I8" s="22" t="n">
        <x:v>3</x:v>
      </x:c>
      <x:c r="J8" t="str">
        <x:v>Worked</x:v>
      </x:c>
      <x:c r="K8" t="str">
        <x:v>Employee 103160; home branch Thurrock; assigned role Operative Porter | Deployment branch: Thurrock | Actual role: Operative Porter | Jobs: 399587 | Customers: Bank of New York Mellon | Actual hours: 3.0; source records: 1</x:v>
      </x:c>
      <x:c r="L8" t="str">
        <x:v>Include</x:v>
      </x:c>
      <x:c r="M8"/>
      <x:c r="N8"/>
    </x:row>
    <x:row r="9">
      <x:c r="A9" t="str">
        <x:v>A Apanisile|2026-01-11</x:v>
      </x:c>
      <x:c r="B9" s="888" t="n">
        <x:v>46033</x:v>
      </x:c>
      <x:c r="C9" t="str">
        <x:v>A Apanisile</x:v>
      </x:c>
      <x:c r="D9" t="str">
        <x:v>Permanent</x:v>
      </x:c>
      <x:c r="E9" t="str">
        <x:v>Thurrock</x:v>
      </x:c>
      <x:c r="F9" t="str">
        <x:v>Operative Porter</x:v>
      </x:c>
      <x:c r="G9" t="str">
        <x:v>399597</x:v>
      </x:c>
      <x:c r="H9" t="str">
        <x:v>Harrow Green Logistics City M/W use only</x:v>
      </x:c>
      <x:c r="I9" s="22" t="n">
        <x:v>3.5</x:v>
      </x:c>
      <x:c r="J9" t="str">
        <x:v>Worked</x:v>
      </x:c>
      <x:c r="K9" t="str">
        <x:v>Employee 103160; home branch Thurrock; assigned role Operative Porter | Deployment branch: Thurrock | Actual role: Operative Skilled | Jobs: 399597 | Customers: Harrow Green Logistics City M/W use only | Actual hours: 3.5; source records: 1</x:v>
      </x:c>
      <x:c r="L9" t="str">
        <x:v>Include</x:v>
      </x:c>
      <x:c r="M9"/>
      <x:c r="N9"/>
    </x:row>
    <x:row r="10">
      <x:c r="A10" t="str">
        <x:v>A Apanisile|2026-01-13</x:v>
      </x:c>
      <x:c r="B10" s="888" t="n">
        <x:v>46035</x:v>
      </x:c>
      <x:c r="C10" t="str">
        <x:v>A Apanisile</x:v>
      </x:c>
      <x:c r="D10" t="str">
        <x:v>Permanent</x:v>
      </x:c>
      <x:c r="E10" t="str">
        <x:v>Thurrock</x:v>
      </x:c>
      <x:c r="F10" t="str">
        <x:v>Operative Porter</x:v>
      </x:c>
      <x:c r="G10" t="str">
        <x:v>399587</x:v>
      </x:c>
      <x:c r="H10" t="str">
        <x:v>Bank of New York Mellon</x:v>
      </x:c>
      <x:c r="I10" s="22" t="n">
        <x:v>7</x:v>
      </x:c>
      <x:c r="J10" t="str">
        <x:v>Worked</x:v>
      </x:c>
      <x:c r="K10" t="str">
        <x:v>Employee 103160; home branch Thurrock; assigned role Operative Porter | Deployment branch: Thurrock | Actual role: Operative Porter | Jobs: 399587 | Customers: Bank of New York Mellon | Actual hours: 7.0; source records: 1</x:v>
      </x:c>
      <x:c r="L10" t="str">
        <x:v>Include</x:v>
      </x:c>
      <x:c r="M10"/>
      <x:c r="N10"/>
    </x:row>
    <x:row r="11">
      <x:c r="A11" t="str">
        <x:v>A Apanisile|2026-01-14</x:v>
      </x:c>
      <x:c r="B11" s="888" t="n">
        <x:v>46036</x:v>
      </x:c>
      <x:c r="C11" t="str">
        <x:v>A Apanisile</x:v>
      </x:c>
      <x:c r="D11" t="str">
        <x:v>Permanent</x:v>
      </x:c>
      <x:c r="E11" t="str">
        <x:v>Thurrock</x:v>
      </x:c>
      <x:c r="F11" t="str">
        <x:v>Operative Porter</x:v>
      </x:c>
      <x:c r="G11" t="str">
        <x:v>399587</x:v>
      </x:c>
      <x:c r="H11" t="str">
        <x:v>Bank of New York Mellon</x:v>
      </x:c>
      <x:c r="I11" s="22" t="n">
        <x:v>12.5</x:v>
      </x:c>
      <x:c r="J11" t="str">
        <x:v>Worked</x:v>
      </x:c>
      <x:c r="K11" t="str">
        <x:v>Employee 103160; home branch Thurrock; assigned role Operative Porter | Deployment branch: Thurrock | Actual role: Operative Porter | Jobs: 399587 | Customers: Bank of New York Mellon | Actual hours: 12.5; source records: 1</x:v>
      </x:c>
      <x:c r="L11" t="str">
        <x:v>Include</x:v>
      </x:c>
      <x:c r="M11"/>
      <x:c r="N11"/>
    </x:row>
    <x:row r="12">
      <x:c r="A12" t="str">
        <x:v>A Apanisile|2026-01-16</x:v>
      </x:c>
      <x:c r="B12" s="888" t="n">
        <x:v>46038</x:v>
      </x:c>
      <x:c r="C12" t="str">
        <x:v>A Apanisile</x:v>
      </x:c>
      <x:c r="D12" t="str">
        <x:v>Permanent</x:v>
      </x:c>
      <x:c r="E12" t="str">
        <x:v>Thurrock</x:v>
      </x:c>
      <x:c r="F12" t="str">
        <x:v>Operative Porter</x:v>
      </x:c>
      <x:c r="G12" t="str">
        <x:v>399113</x:v>
      </x:c>
      <x:c r="H12" t="str">
        <x:v>The Hut Group Ltd (City AM / Ingenuity)</x:v>
      </x:c>
      <x:c r="I12" s="22" t="n">
        <x:v>10</x:v>
      </x:c>
      <x:c r="J12" t="str">
        <x:v>Worked</x:v>
      </x:c>
      <x:c r="K12" t="str">
        <x:v>Employee 103160; home branch Thurrock; assigned role Operative Porter | Deployment branch: Thurrock | Actual role: Operative Porter | Jobs: 399113 | Customers: The Hut Group Ltd (City AM / Ingenuity) | Actual hours: 10.0; source records: 1</x:v>
      </x:c>
      <x:c r="L12" t="str">
        <x:v>Include</x:v>
      </x:c>
      <x:c r="M12"/>
      <x:c r="N12"/>
    </x:row>
    <x:row r="13">
      <x:c r="A13" t="str">
        <x:v>A Apanisile|2026-01-21</x:v>
      </x:c>
      <x:c r="B13" s="888" t="n">
        <x:v>46043</x:v>
      </x:c>
      <x:c r="C13" t="str">
        <x:v>A Apanisile</x:v>
      </x:c>
      <x:c r="D13" t="str">
        <x:v>Permanent</x:v>
      </x:c>
      <x:c r="E13" t="str">
        <x:v>Thurrock</x:v>
      </x:c>
      <x:c r="F13" t="str">
        <x:v>Operative Porter</x:v>
      </x:c>
      <x:c r="G13" t="str">
        <x:v>396636</x:v>
      </x:c>
      <x:c r="H13" t="str">
        <x:v>Zweers/Miss Jane</x:v>
      </x:c>
      <x:c r="I13" s="22" t="n">
        <x:v>6.5</x:v>
      </x:c>
      <x:c r="J13" t="str">
        <x:v>Worked</x:v>
      </x:c>
      <x:c r="K13" t="str">
        <x:v>Employee 103160; home branch Thurrock; assigned role Operative Porter | Deployment branch: Thurrock | Actual role: Operative Porter | Jobs: 396636 | Customers: Zweers/Miss Jane | Actual hours: 6.5; source records: 1</x:v>
      </x:c>
      <x:c r="L13" t="str">
        <x:v>Include</x:v>
      </x:c>
      <x:c r="M13"/>
      <x:c r="N13"/>
    </x:row>
    <x:row r="14">
      <x:c r="A14" t="str">
        <x:v>A Apanisile|2026-01-22</x:v>
      </x:c>
      <x:c r="B14" s="888" t="n">
        <x:v>46044</x:v>
      </x:c>
      <x:c r="C14" t="str">
        <x:v>A Apanisile</x:v>
      </x:c>
      <x:c r="D14" t="str">
        <x:v>Permanent</x:v>
      </x:c>
      <x:c r="E14" t="str">
        <x:v>Thurrock</x:v>
      </x:c>
      <x:c r="F14" t="str">
        <x:v>Operative Porter</x:v>
      </x:c>
      <x:c r="G14" t="str">
        <x:v>399652</x:v>
      </x:c>
      <x:c r="H14" t="str">
        <x:v>Jellyfish Group Ltd</x:v>
      </x:c>
      <x:c r="I14" s="22" t="n">
        <x:v>11.5</x:v>
      </x:c>
      <x:c r="J14" t="str">
        <x:v>Worked</x:v>
      </x:c>
      <x:c r="K14" t="str">
        <x:v>Employee 103160; home branch Thurrock; assigned role Operative Porter | Deployment branch: Croydon | Actual role: Operative Porter | Jobs: 399652 | Customers: Jellyfish Group Ltd | Actual hours: 11.5; source records: 1</x:v>
      </x:c>
      <x:c r="L14" t="str">
        <x:v>Include</x:v>
      </x:c>
      <x:c r="M14"/>
      <x:c r="N14"/>
    </x:row>
    <x:row r="15">
      <x:c r="A15" t="str">
        <x:v>A Apanisile|2026-01-23</x:v>
      </x:c>
      <x:c r="B15" s="888" t="n">
        <x:v>46045</x:v>
      </x:c>
      <x:c r="C15" t="str">
        <x:v>A Apanisile</x:v>
      </x:c>
      <x:c r="D15" t="str">
        <x:v>Permanent</x:v>
      </x:c>
      <x:c r="E15" t="str">
        <x:v>Thurrock</x:v>
      </x:c>
      <x:c r="F15" t="str">
        <x:v>Operative Porter</x:v>
      </x:c>
      <x:c r="G15" t="str">
        <x:v>396897</x:v>
      </x:c>
      <x:c r="H15" t="str">
        <x:v>Tata/Ms Aurora</x:v>
      </x:c>
      <x:c r="I15" s="22" t="n">
        <x:v>7</x:v>
      </x:c>
      <x:c r="J15" t="str">
        <x:v>Worked</x:v>
      </x:c>
      <x:c r="K15" t="str">
        <x:v>Employee 103160; home branch Thurrock; assigned role Operative Porter | Deployment branch: Thurrock | Actual role: Operative Porter | Jobs: 396897 | Customers: Tata/Ms Aurora | Actual hours: 7.0; source records: 1</x:v>
      </x:c>
      <x:c r="L15" t="str">
        <x:v>Include</x:v>
      </x:c>
      <x:c r="M15"/>
      <x:c r="N15"/>
    </x:row>
    <x:row r="16">
      <x:c r="A16" t="str">
        <x:v>A Apanisile|2026-01-26</x:v>
      </x:c>
      <x:c r="B16" s="888" t="n">
        <x:v>46048</x:v>
      </x:c>
      <x:c r="C16" t="str">
        <x:v>A Apanisile</x:v>
      </x:c>
      <x:c r="D16" t="str">
        <x:v>Permanent</x:v>
      </x:c>
      <x:c r="E16" t="str">
        <x:v>Thurrock</x:v>
      </x:c>
      <x:c r="F16" t="str">
        <x:v>Operative Porter</x:v>
      </x:c>
      <x:c r="G16" t="str">
        <x:v>396615</x:v>
      </x:c>
      <x:c r="H16" t="str">
        <x:v>Wilkinson/Mr Jodie</x:v>
      </x:c>
      <x:c r="I16" s="22" t="n">
        <x:v>3</x:v>
      </x:c>
      <x:c r="J16" t="str">
        <x:v>Worked</x:v>
      </x:c>
      <x:c r="K16" t="str">
        <x:v>Employee 103160; home branch Thurrock; assigned role Operative Porter | Deployment branch: Thurrock | Actual role: Operative Porter | Jobs: 396615 | Customers: Wilkinson/Mr Jodie | Actual hours: 3.0; source records: 1</x:v>
      </x:c>
      <x:c r="L16" t="str">
        <x:v>Include</x:v>
      </x:c>
      <x:c r="M16"/>
      <x:c r="N16"/>
    </x:row>
    <x:row r="17">
      <x:c r="A17" t="str">
        <x:v>A Apanisile|2026-01-29</x:v>
      </x:c>
      <x:c r="B17" s="888" t="n">
        <x:v>46051</x:v>
      </x:c>
      <x:c r="C17" t="str">
        <x:v>A Apanisile</x:v>
      </x:c>
      <x:c r="D17" t="str">
        <x:v>Permanent</x:v>
      </x:c>
      <x:c r="E17" t="str">
        <x:v>Thurrock</x:v>
      </x:c>
      <x:c r="F17" t="str">
        <x:v>Operative Porter</x:v>
      </x:c>
      <x:c r="G17" t="str">
        <x:v>399739</x:v>
      </x:c>
      <x:c r="H17" t="str">
        <x:v>Henry - disabled/Ms Carla</x:v>
      </x:c>
      <x:c r="I17" s="22" t="n">
        <x:v>6</x:v>
      </x:c>
      <x:c r="J17" t="str">
        <x:v>Worked</x:v>
      </x:c>
      <x:c r="K17" t="str">
        <x:v>Employee 103160; home branch Thurrock; assigned role Operative Porter | Deployment branch: Thurrock | Actual role: Operative Skilled | Jobs: 399739 | Customers: Henry - disabled/Ms Carla | Actual hours: 6.0; source records: 1</x:v>
      </x:c>
      <x:c r="L17" t="str">
        <x:v>Include</x:v>
      </x:c>
      <x:c r="M17"/>
      <x:c r="N17"/>
    </x:row>
    <x:row r="18">
      <x:c r="A18" t="str">
        <x:v>A Apanisile|2026-01-30</x:v>
      </x:c>
      <x:c r="B18" s="888" t="n">
        <x:v>46052</x:v>
      </x:c>
      <x:c r="C18" t="str">
        <x:v>A Apanisile</x:v>
      </x:c>
      <x:c r="D18" t="str">
        <x:v>Permanent</x:v>
      </x:c>
      <x:c r="E18" t="str">
        <x:v>Thurrock</x:v>
      </x:c>
      <x:c r="F18" t="str">
        <x:v>Operative Porter</x:v>
      </x:c>
      <x:c r="G18" t="str">
        <x:v>399704, 399941</x:v>
      </x:c>
      <x:c r="H18" t="str">
        <x:v>Avrion; Bank of America Merrill Lynch</x:v>
      </x:c>
      <x:c r="I18" s="22" t="n">
        <x:v>16.5</x:v>
      </x:c>
      <x:c r="J18" t="str">
        <x:v>Worked — 2 records</x:v>
      </x:c>
      <x:c r="K18" t="str">
        <x:v>Employee 103160; home branch Thurrock; assigned role Operative Porter | Deployment branch: Thurrock | Actual role: Operative Porter | Jobs: 399704, 399941 | Customers: Avrion; Bank of America Merrill Lynch | Actual hours: 16.5; source records: 2</x:v>
      </x:c>
      <x:c r="L18" t="str">
        <x:v>Include</x:v>
      </x:c>
      <x:c r="M18"/>
      <x:c r="N18"/>
    </x:row>
    <x:row r="19">
      <x:c r="A19" t="str">
        <x:v>A Apanisile|2026-01-31</x:v>
      </x:c>
      <x:c r="B19" s="888" t="n">
        <x:v>46053</x:v>
      </x:c>
      <x:c r="C19" t="str">
        <x:v>A Apanisile</x:v>
      </x:c>
      <x:c r="D19" t="str">
        <x:v>Permanent</x:v>
      </x:c>
      <x:c r="E19" t="str">
        <x:v>Thurrock</x:v>
      </x:c>
      <x:c r="F19" t="str">
        <x:v>Operative Porter</x:v>
      </x:c>
      <x:c r="G19" t="str">
        <x:v>399941</x:v>
      </x:c>
      <x:c r="H19" t="str">
        <x:v>Bank of America Merrill Lynch</x:v>
      </x:c>
      <x:c r="I19" s="22" t="n">
        <x:v>8.5</x:v>
      </x:c>
      <x:c r="J19" t="str">
        <x:v>Worked</x:v>
      </x:c>
      <x:c r="K19" t="str">
        <x:v>Employee 103160; home branch Thurrock; assigned role Operative Porter | Deployment branch: Thurrock | Actual role: Operative Porter | Jobs: 399941 | Customers: Bank of America Merrill Lynch | Actual hours: 8.5; source records: 1</x:v>
      </x:c>
      <x:c r="L19" t="str">
        <x:v>Include</x:v>
      </x:c>
      <x:c r="M19"/>
      <x:c r="N19"/>
    </x:row>
    <x:row r="20">
      <x:c r="A20" t="str">
        <x:v>A Barladeanu|2026-01-02</x:v>
      </x:c>
      <x:c r="B20" s="888" t="n">
        <x:v>46024</x:v>
      </x:c>
      <x:c r="C20" t="str">
        <x:v>A Barladeanu</x:v>
      </x:c>
      <x:c r="D20" t="str">
        <x:v>Permanent</x:v>
      </x:c>
      <x:c r="E20" t="str">
        <x:v>Thurrock</x:v>
      </x:c>
      <x:c r="F20" t="str">
        <x:v>Operative Porter</x:v>
      </x:c>
      <x:c r="G20"/>
      <x:c r="H20"/>
      <x:c r="I20" s="22" t="n">
        <x:v>0</x:v>
      </x:c>
      <x:c r="J20" t="str">
        <x:v>Annual leave</x:v>
      </x:c>
      <x:c r="K20" t="str">
        <x:v>Employee 1521; home branch Thurrock; assigned role Operative Porter | Leave: Annual Leave (Days) | Leave calendar basis: Fixed schedule</x:v>
      </x:c>
      <x:c r="L20" t="str">
        <x:v>Include</x:v>
      </x:c>
      <x:c r="M20"/>
      <x:c r="N20"/>
    </x:row>
    <x:row r="21">
      <x:c r="A21" t="str">
        <x:v>A Barladeanu|2026-01-05</x:v>
      </x:c>
      <x:c r="B21" s="888" t="n">
        <x:v>46027</x:v>
      </x:c>
      <x:c r="C21" t="str">
        <x:v>A Barladeanu</x:v>
      </x:c>
      <x:c r="D21" t="str">
        <x:v>Permanent</x:v>
      </x:c>
      <x:c r="E21" t="str">
        <x:v>Thurrock</x:v>
      </x:c>
      <x:c r="F21" t="str">
        <x:v>Operative Porter</x:v>
      </x:c>
      <x:c r="G21" t="str">
        <x:v>399331</x:v>
      </x:c>
      <x:c r="H21" t="str">
        <x:v>Dolinsky - Eviction/Mr Igor</x:v>
      </x:c>
      <x:c r="I21" s="22" t="n">
        <x:v>4</x:v>
      </x:c>
      <x:c r="J21" t="str">
        <x:v>Worked</x:v>
      </x:c>
      <x:c r="K21" t="str">
        <x:v>Employee 1521; home branch Thurrock; assigned role Operative Porter | Deployment branch: Thurrock | Actual role: Operative Skilled | Jobs: 399331 | Customers: Dolinsky - Eviction/Mr Igor | Actual hours: 4.0; source records: 1</x:v>
      </x:c>
      <x:c r="L21" t="str">
        <x:v>Include</x:v>
      </x:c>
      <x:c r="M21"/>
      <x:c r="N21"/>
    </x:row>
    <x:row r="22">
      <x:c r="A22" t="str">
        <x:v>A Barladeanu|2026-01-06</x:v>
      </x:c>
      <x:c r="B22" s="888" t="n">
        <x:v>46028</x:v>
      </x:c>
      <x:c r="C22" t="str">
        <x:v>A Barladeanu</x:v>
      </x:c>
      <x:c r="D22" t="str">
        <x:v>Permanent</x:v>
      </x:c>
      <x:c r="E22" t="str">
        <x:v>Thurrock</x:v>
      </x:c>
      <x:c r="F22" t="str">
        <x:v>Operative Porter</x:v>
      </x:c>
      <x:c r="G22" t="str">
        <x:v>399456, 399461</x:v>
      </x:c>
      <x:c r="H22" t="str">
        <x:v>Adediran/Ms Adetola; Cole/Naomie</x:v>
      </x:c>
      <x:c r="I22" s="22" t="n">
        <x:v>8</x:v>
      </x:c>
      <x:c r="J22" t="str">
        <x:v>Worked — 2 records</x:v>
      </x:c>
      <x:c r="K22" t="str">
        <x:v>Employee 1521; home branch Thurrock; assigned role Operative Porter | Deployment branch: Thurrock | Actual role: Operative Skilled | Jobs: 399456, 399461 | Customers: Adediran/Ms Adetola; Cole/Naomie | Actual hours: 8.0; source records: 2</x:v>
      </x:c>
      <x:c r="L22" t="str">
        <x:v>Include</x:v>
      </x:c>
      <x:c r="M22"/>
      <x:c r="N22"/>
    </x:row>
    <x:row r="23">
      <x:c r="A23" t="str">
        <x:v>A Barladeanu|2026-01-07</x:v>
      </x:c>
      <x:c r="B23" s="888" t="n">
        <x:v>46029</x:v>
      </x:c>
      <x:c r="C23" t="str">
        <x:v>A Barladeanu</x:v>
      </x:c>
      <x:c r="D23" t="str">
        <x:v>Permanent</x:v>
      </x:c>
      <x:c r="E23" t="str">
        <x:v>Thurrock</x:v>
      </x:c>
      <x:c r="F23" t="str">
        <x:v>Operative Porter</x:v>
      </x:c>
      <x:c r="G23" t="str">
        <x:v>399499, 399269, 396883</x:v>
      </x:c>
      <x:c r="H23" t="str">
        <x:v>Arieleno/Daniel; Corrigan/Mr Anthony; Thomas/Ms Elizabeth</x:v>
      </x:c>
      <x:c r="I23" s="22" t="n">
        <x:v>7.5</x:v>
      </x:c>
      <x:c r="J23" t="str">
        <x:v>Worked — 3 records</x:v>
      </x:c>
      <x:c r="K23" t="str">
        <x:v>Employee 1521; home branch Thurrock; assigned role Operative Porter | Deployment branch: Thurrock | Actual role: Operative Skilled | Jobs: 399499, 399269, 396883 | Customers: Arieleno/Daniel; Corrigan/Mr Anthony; Thomas/Ms Elizabeth | Actual hours: 7.5; source records: 3</x:v>
      </x:c>
      <x:c r="L23" t="str">
        <x:v>Include</x:v>
      </x:c>
      <x:c r="M23"/>
      <x:c r="N23"/>
    </x:row>
    <x:row r="24">
      <x:c r="A24" t="str">
        <x:v>A Barladeanu|2026-01-08</x:v>
      </x:c>
      <x:c r="B24" s="888" t="n">
        <x:v>46030</x:v>
      </x:c>
      <x:c r="C24" t="str">
        <x:v>A Barladeanu</x:v>
      </x:c>
      <x:c r="D24" t="str">
        <x:v>Permanent</x:v>
      </x:c>
      <x:c r="E24" t="str">
        <x:v>Thurrock</x:v>
      </x:c>
      <x:c r="F24" t="str">
        <x:v>Operative Porter</x:v>
      </x:c>
      <x:c r="G24" t="str">
        <x:v>399444</x:v>
      </x:c>
      <x:c r="H24" t="str">
        <x:v>FNZ</x:v>
      </x:c>
      <x:c r="I24" s="22" t="n">
        <x:v>8.5</x:v>
      </x:c>
      <x:c r="J24" t="str">
        <x:v>Worked</x:v>
      </x:c>
      <x:c r="K24" t="str">
        <x:v>Employee 1521; home branch Thurrock; assigned role Operative Porter | Deployment branch: Thurrock | Actual role: Operative Porter | Jobs: 399444 | Customers: FNZ | Actual hours: 8.5; source records: 1</x:v>
      </x:c>
      <x:c r="L24" t="str">
        <x:v>Include</x:v>
      </x:c>
      <x:c r="M24"/>
      <x:c r="N24"/>
    </x:row>
    <x:row r="25">
      <x:c r="A25" t="str">
        <x:v>A Barladeanu|2026-01-09</x:v>
      </x:c>
      <x:c r="B25" s="888" t="n">
        <x:v>46031</x:v>
      </x:c>
      <x:c r="C25" t="str">
        <x:v>A Barladeanu</x:v>
      </x:c>
      <x:c r="D25" t="str">
        <x:v>Permanent</x:v>
      </x:c>
      <x:c r="E25" t="str">
        <x:v>Thurrock</x:v>
      </x:c>
      <x:c r="F25" t="str">
        <x:v>Operative Porter</x:v>
      </x:c>
      <x:c r="G25" t="str">
        <x:v>399314</x:v>
      </x:c>
      <x:c r="H25" t="str">
        <x:v>Adrah/Mr Godred</x:v>
      </x:c>
      <x:c r="I25" s="22" t="n">
        <x:v>8</x:v>
      </x:c>
      <x:c r="J25" t="str">
        <x:v>Worked</x:v>
      </x:c>
      <x:c r="K25" t="str">
        <x:v>Employee 1521; home branch Thurrock; assigned role Operative Porter | Deployment branch: Thurrock | Actual role: Operative Porter | Jobs: 399314 | Customers: Adrah/Mr Godred | Actual hours: 8.0; source records: 1</x:v>
      </x:c>
      <x:c r="L25" t="str">
        <x:v>Include</x:v>
      </x:c>
      <x:c r="M25"/>
      <x:c r="N25"/>
    </x:row>
    <x:row r="26">
      <x:c r="A26" t="str">
        <x:v>A Barladeanu|2026-01-10</x:v>
      </x:c>
      <x:c r="B26" s="888" t="n">
        <x:v>46032</x:v>
      </x:c>
      <x:c r="C26" t="str">
        <x:v>A Barladeanu</x:v>
      </x:c>
      <x:c r="D26" t="str">
        <x:v>Permanent</x:v>
      </x:c>
      <x:c r="E26" t="str">
        <x:v>Thurrock</x:v>
      </x:c>
      <x:c r="F26" t="str">
        <x:v>Operative Porter</x:v>
      </x:c>
      <x:c r="G26" t="str">
        <x:v>399587</x:v>
      </x:c>
      <x:c r="H26" t="str">
        <x:v>Bank of New York Mellon</x:v>
      </x:c>
      <x:c r="I26" s="22" t="n">
        <x:v>3</x:v>
      </x:c>
      <x:c r="J26" t="str">
        <x:v>Worked</x:v>
      </x:c>
      <x:c r="K26" t="str">
        <x:v>Employee 1521; home branch Thurrock; assigned role Operative Porter | Deployment branch: Thurrock | Actual role: Operative Skilled | Jobs: 399587 | Customers: Bank of New York Mellon | Actual hours: 3.0; source records: 1</x:v>
      </x:c>
      <x:c r="L26" t="str">
        <x:v>Include</x:v>
      </x:c>
      <x:c r="M26"/>
      <x:c r="N26"/>
    </x:row>
    <x:row r="27">
      <x:c r="A27" t="str">
        <x:v>A Barladeanu|2026-01-12</x:v>
      </x:c>
      <x:c r="B27" s="888" t="n">
        <x:v>46034</x:v>
      </x:c>
      <x:c r="C27" t="str">
        <x:v>A Barladeanu</x:v>
      </x:c>
      <x:c r="D27" t="str">
        <x:v>Permanent</x:v>
      </x:c>
      <x:c r="E27" t="str">
        <x:v>Thurrock</x:v>
      </x:c>
      <x:c r="F27" t="str">
        <x:v>Operative Porter</x:v>
      </x:c>
      <x:c r="G27" t="str">
        <x:v>399552, 399562</x:v>
      </x:c>
      <x:c r="H27" t="str">
        <x:v>Quirke/Mr William; Sankoh/Miss Khadijatu</x:v>
      </x:c>
      <x:c r="I27" s="22" t="n">
        <x:v>5</x:v>
      </x:c>
      <x:c r="J27" t="str">
        <x:v>Worked — 2 records</x:v>
      </x:c>
      <x:c r="K27" t="str">
        <x:v>Employee 1521; home branch Thurrock; assigned role Operative Porter | Deployment branch: Thurrock | Actual role: Operative Skilled | Jobs: 399552, 399562 | Customers: Quirke/Mr William; Sankoh/Miss Khadijatu | Actual hours: 5.0; source records: 2</x:v>
      </x:c>
      <x:c r="L27" t="str">
        <x:v>Include</x:v>
      </x:c>
      <x:c r="M27"/>
      <x:c r="N27"/>
    </x:row>
    <x:row r="28">
      <x:c r="A28" t="str">
        <x:v>A Barladeanu|2026-01-13</x:v>
      </x:c>
      <x:c r="B28" s="888" t="n">
        <x:v>46035</x:v>
      </x:c>
      <x:c r="C28" t="str">
        <x:v>A Barladeanu</x:v>
      </x:c>
      <x:c r="D28" t="str">
        <x:v>Permanent</x:v>
      </x:c>
      <x:c r="E28" t="str">
        <x:v>Thurrock</x:v>
      </x:c>
      <x:c r="F28" t="str">
        <x:v>Operative Porter</x:v>
      </x:c>
      <x:c r="G28" t="str">
        <x:v>399456, 399461</x:v>
      </x:c>
      <x:c r="H28" t="str">
        <x:v>Adediran/Ms Adetola; Cole/Naomie</x:v>
      </x:c>
      <x:c r="I28" s="22" t="n">
        <x:v>8</x:v>
      </x:c>
      <x:c r="J28" t="str">
        <x:v>Worked — 2 records</x:v>
      </x:c>
      <x:c r="K28" t="str">
        <x:v>Employee 1521; home branch Thurrock; assigned role Operative Porter | Deployment branch: Thurrock | Actual role: Operative Skilled | Jobs: 399456, 399461 | Customers: Adediran/Ms Adetola; Cole/Naomie | Actual hours: 8.0; source records: 2</x:v>
      </x:c>
      <x:c r="L28" t="str">
        <x:v>Include</x:v>
      </x:c>
      <x:c r="M28"/>
      <x:c r="N28"/>
    </x:row>
    <x:row r="29">
      <x:c r="A29" t="str">
        <x:v>A Barladeanu|2026-01-14</x:v>
      </x:c>
      <x:c r="B29" s="888" t="n">
        <x:v>46036</x:v>
      </x:c>
      <x:c r="C29" t="str">
        <x:v>A Barladeanu</x:v>
      </x:c>
      <x:c r="D29" t="str">
        <x:v>Permanent</x:v>
      </x:c>
      <x:c r="E29" t="str">
        <x:v>Thurrock</x:v>
      </x:c>
      <x:c r="F29" t="str">
        <x:v>Operative Porter</x:v>
      </x:c>
      <x:c r="G29" t="str">
        <x:v>399587</x:v>
      </x:c>
      <x:c r="H29" t="str">
        <x:v>Bank of New York Mellon</x:v>
      </x:c>
      <x:c r="I29" s="22" t="n">
        <x:v>12.5</x:v>
      </x:c>
      <x:c r="J29" t="str">
        <x:v>Worked</x:v>
      </x:c>
      <x:c r="K29" t="str">
        <x:v>Employee 1521; home branch Thurrock; assigned role Operative Porter | Deployment branch: Thurrock | Actual role: Operative Skilled | Jobs: 399587 | Customers: Bank of New York Mellon | Actual hours: 12.5; source records: 1</x:v>
      </x:c>
      <x:c r="L29" t="str">
        <x:v>Include</x:v>
      </x:c>
      <x:c r="M29"/>
      <x:c r="N29"/>
    </x:row>
    <x:row r="30">
      <x:c r="A30" t="str">
        <x:v>A Barladeanu|2026-01-15</x:v>
      </x:c>
      <x:c r="B30" s="888" t="n">
        <x:v>46037</x:v>
      </x:c>
      <x:c r="C30" t="str">
        <x:v>A Barladeanu</x:v>
      </x:c>
      <x:c r="D30" t="str">
        <x:v>Permanent</x:v>
      </x:c>
      <x:c r="E30" t="str">
        <x:v>Thurrock</x:v>
      </x:c>
      <x:c r="F30" t="str">
        <x:v>Operative Porter</x:v>
      </x:c>
      <x:c r="G30" t="str">
        <x:v>399587</x:v>
      </x:c>
      <x:c r="H30" t="str">
        <x:v>Bank of New York Mellon</x:v>
      </x:c>
      <x:c r="I30" s="22" t="n">
        <x:v>7.5</x:v>
      </x:c>
      <x:c r="J30" t="str">
        <x:v>Worked</x:v>
      </x:c>
      <x:c r="K30" t="str">
        <x:v>Employee 1521; home branch Thurrock; assigned role Operative Porter | Deployment branch: Thurrock | Actual role: Operative Skilled | Jobs: 399587 | Customers: Bank of New York Mellon | Actual hours: 7.5; source records: 1</x:v>
      </x:c>
      <x:c r="L30" t="str">
        <x:v>Include</x:v>
      </x:c>
      <x:c r="M30"/>
      <x:c r="N30"/>
    </x:row>
    <x:row r="31">
      <x:c r="A31" t="str">
        <x:v>A Barladeanu|2026-01-16</x:v>
      </x:c>
      <x:c r="B31" s="888" t="n">
        <x:v>46038</x:v>
      </x:c>
      <x:c r="C31" t="str">
        <x:v>A Barladeanu</x:v>
      </x:c>
      <x:c r="D31" t="str">
        <x:v>Permanent</x:v>
      </x:c>
      <x:c r="E31" t="str">
        <x:v>Thurrock</x:v>
      </x:c>
      <x:c r="F31" t="str">
        <x:v>Operative Porter</x:v>
      </x:c>
      <x:c r="G31" t="str">
        <x:v>398447</x:v>
      </x:c>
      <x:c r="H31" t="str">
        <x:v>Anabas</x:v>
      </x:c>
      <x:c r="I31" s="22" t="n">
        <x:v>8.5</x:v>
      </x:c>
      <x:c r="J31" t="str">
        <x:v>Worked</x:v>
      </x:c>
      <x:c r="K31" t="str">
        <x:v>Employee 1521; home branch Thurrock; assigned role Operative Porter | Deployment branch: Thurrock | Actual role: Operative Porter | Jobs: 398447 | Customers: Anabas | Actual hours: 8.5; source records: 1</x:v>
      </x:c>
      <x:c r="L31" t="str">
        <x:v>Include</x:v>
      </x:c>
      <x:c r="M31"/>
      <x:c r="N31"/>
    </x:row>
    <x:row r="32">
      <x:c r="A32" t="str">
        <x:v>A Barladeanu|2026-01-17</x:v>
      </x:c>
      <x:c r="B32" s="888" t="n">
        <x:v>46039</x:v>
      </x:c>
      <x:c r="C32" t="str">
        <x:v>A Barladeanu</x:v>
      </x:c>
      <x:c r="D32" t="str">
        <x:v>Permanent</x:v>
      </x:c>
      <x:c r="E32" t="str">
        <x:v>Thurrock</x:v>
      </x:c>
      <x:c r="F32" t="str">
        <x:v>Operative Porter</x:v>
      </x:c>
      <x:c r="G32" t="str">
        <x:v>399662</x:v>
      </x:c>
      <x:c r="H32" t="str">
        <x:v>BNP Paribas Limited</x:v>
      </x:c>
      <x:c r="I32" s="22" t="n">
        <x:v>10.5</x:v>
      </x:c>
      <x:c r="J32" t="str">
        <x:v>Worked</x:v>
      </x:c>
      <x:c r="K32" t="str">
        <x:v>Employee 1521; home branch Thurrock; assigned role Operative Porter | Deployment branch: Thurrock | Actual role: Operative Skilled | Jobs: 399662 | Customers: BNP Paribas Limited | Actual hours: 10.5; source records: 1</x:v>
      </x:c>
      <x:c r="L32" t="str">
        <x:v>Include</x:v>
      </x:c>
      <x:c r="M32"/>
      <x:c r="N32"/>
    </x:row>
    <x:row r="33">
      <x:c r="A33" t="str">
        <x:v>A Barladeanu|2026-01-19</x:v>
      </x:c>
      <x:c r="B33" s="888" t="n">
        <x:v>46041</x:v>
      </x:c>
      <x:c r="C33" t="str">
        <x:v>A Barladeanu</x:v>
      </x:c>
      <x:c r="D33" t="str">
        <x:v>Permanent</x:v>
      </x:c>
      <x:c r="E33" t="str">
        <x:v>Thurrock</x:v>
      </x:c>
      <x:c r="F33" t="str">
        <x:v>Operative Porter</x:v>
      </x:c>
      <x:c r="G33" t="str">
        <x:v>399636, 399742</x:v>
      </x:c>
      <x:c r="H33" t="str">
        <x:v>Kargbo/Thomas Karim; Sanou - Vulnerable/Abdoulaye</x:v>
      </x:c>
      <x:c r="I33" s="22" t="n">
        <x:v>6.5</x:v>
      </x:c>
      <x:c r="J33" t="str">
        <x:v>Worked — 2 records</x:v>
      </x:c>
      <x:c r="K33" t="str">
        <x:v>Employee 1521; home branch Thurrock; assigned role Operative Porter | Deployment branch: Thurrock | Actual role: Operative Skilled | Jobs: 399636, 399742 | Customers: Kargbo/Thomas Karim; Sanou - Vulnerable/Abdoulaye | Actual hours: 6.5; source records: 2</x:v>
      </x:c>
      <x:c r="L33" t="str">
        <x:v>Include</x:v>
      </x:c>
      <x:c r="M33"/>
      <x:c r="N33"/>
    </x:row>
    <x:row r="34">
      <x:c r="A34" t="str">
        <x:v>A Barladeanu|2026-01-20</x:v>
      </x:c>
      <x:c r="B34" s="888" t="n">
        <x:v>46042</x:v>
      </x:c>
      <x:c r="C34" t="str">
        <x:v>A Barladeanu</x:v>
      </x:c>
      <x:c r="D34" t="str">
        <x:v>Permanent</x:v>
      </x:c>
      <x:c r="E34" t="str">
        <x:v>Thurrock</x:v>
      </x:c>
      <x:c r="F34" t="str">
        <x:v>Operative Porter</x:v>
      </x:c>
      <x:c r="G34" t="str">
        <x:v>397019</x:v>
      </x:c>
      <x:c r="H34" t="str">
        <x:v>Iremiren/Mr John</x:v>
      </x:c>
      <x:c r="I34" s="22" t="n">
        <x:v>7</x:v>
      </x:c>
      <x:c r="J34" t="str">
        <x:v>Worked</x:v>
      </x:c>
      <x:c r="K34" t="str">
        <x:v>Employee 1521; home branch Thurrock; assigned role Operative Porter | Deployment branch: Thurrock | Actual role: Operative Skilled | Jobs: 397019 | Customers: Iremiren/Mr John | Actual hours: 7.0; source records: 1</x:v>
      </x:c>
      <x:c r="L34" t="str">
        <x:v>Include</x:v>
      </x:c>
      <x:c r="M34"/>
      <x:c r="N34"/>
    </x:row>
    <x:row r="35">
      <x:c r="A35" t="str">
        <x:v>A Barladeanu|2026-01-21</x:v>
      </x:c>
      <x:c r="B35" s="888" t="n">
        <x:v>46043</x:v>
      </x:c>
      <x:c r="C35" t="str">
        <x:v>A Barladeanu</x:v>
      </x:c>
      <x:c r="D35" t="str">
        <x:v>Permanent</x:v>
      </x:c>
      <x:c r="E35" t="str">
        <x:v>Thurrock</x:v>
      </x:c>
      <x:c r="F35" t="str">
        <x:v>Operative Porter</x:v>
      </x:c>
      <x:c r="G35" t="str">
        <x:v>396636</x:v>
      </x:c>
      <x:c r="H35" t="str">
        <x:v>Zweers/Miss Jane</x:v>
      </x:c>
      <x:c r="I35" s="22" t="n">
        <x:v>6.5</x:v>
      </x:c>
      <x:c r="J35" t="str">
        <x:v>Worked</x:v>
      </x:c>
      <x:c r="K35" t="str">
        <x:v>Employee 1521; home branch Thurrock; assigned role Operative Porter | Deployment branch: Thurrock | Actual role: Operative Skilled | Jobs: 396636 | Customers: Zweers/Miss Jane | Actual hours: 6.5; source records: 1</x:v>
      </x:c>
      <x:c r="L35" t="str">
        <x:v>Include</x:v>
      </x:c>
      <x:c r="M35"/>
      <x:c r="N35"/>
    </x:row>
    <x:row r="36">
      <x:c r="A36" t="str">
        <x:v>A Barladeanu|2026-01-22</x:v>
      </x:c>
      <x:c r="B36" s="888" t="n">
        <x:v>46044</x:v>
      </x:c>
      <x:c r="C36" t="str">
        <x:v>A Barladeanu</x:v>
      </x:c>
      <x:c r="D36" t="str">
        <x:v>Permanent</x:v>
      </x:c>
      <x:c r="E36" t="str">
        <x:v>Thurrock</x:v>
      </x:c>
      <x:c r="F36" t="str">
        <x:v>Operative Porter</x:v>
      </x:c>
      <x:c r="G36" t="str">
        <x:v>399149</x:v>
      </x:c>
      <x:c r="H36" t="str">
        <x:v>Tormay/Ms Martina</x:v>
      </x:c>
      <x:c r="I36" s="22" t="n">
        <x:v>8</x:v>
      </x:c>
      <x:c r="J36" t="str">
        <x:v>Worked</x:v>
      </x:c>
      <x:c r="K36" t="str">
        <x:v>Employee 1521; home branch Thurrock; assigned role Operative Porter | Deployment branch: Thurrock | Actual role: Operative Skilled | Jobs: 399149 | Customers: Tormay/Ms Martina | Actual hours: 8.0; source records: 1</x:v>
      </x:c>
      <x:c r="L36" t="str">
        <x:v>Include</x:v>
      </x:c>
      <x:c r="M36"/>
      <x:c r="N36"/>
    </x:row>
    <x:row r="37">
      <x:c r="A37" t="str">
        <x:v>A Barladeanu|2026-01-23</x:v>
      </x:c>
      <x:c r="B37" s="888" t="n">
        <x:v>46045</x:v>
      </x:c>
      <x:c r="C37" t="str">
        <x:v>A Barladeanu</x:v>
      </x:c>
      <x:c r="D37" t="str">
        <x:v>Permanent</x:v>
      </x:c>
      <x:c r="E37" t="str">
        <x:v>Thurrock</x:v>
      </x:c>
      <x:c r="F37" t="str">
        <x:v>Operative Porter</x:v>
      </x:c>
      <x:c r="G37" t="str">
        <x:v>399149</x:v>
      </x:c>
      <x:c r="H37" t="str">
        <x:v>Tormay/Ms Martina</x:v>
      </x:c>
      <x:c r="I37" s="22" t="n">
        <x:v>7.5</x:v>
      </x:c>
      <x:c r="J37" t="str">
        <x:v>Worked</x:v>
      </x:c>
      <x:c r="K37" t="str">
        <x:v>Employee 1521; home branch Thurrock; assigned role Operative Porter | Deployment branch: Thurrock | Actual role: Operative Skilled | Jobs: 399149 | Customers: Tormay/Ms Martina | Actual hours: 7.5; source records: 1</x:v>
      </x:c>
      <x:c r="L37" t="str">
        <x:v>Include</x:v>
      </x:c>
      <x:c r="M37"/>
      <x:c r="N37"/>
    </x:row>
    <x:row r="38">
      <x:c r="A38" t="str">
        <x:v>A Barladeanu|2026-01-24</x:v>
      </x:c>
      <x:c r="B38" s="888" t="n">
        <x:v>46046</x:v>
      </x:c>
      <x:c r="C38" t="str">
        <x:v>A Barladeanu</x:v>
      </x:c>
      <x:c r="D38" t="str">
        <x:v>Permanent</x:v>
      </x:c>
      <x:c r="E38" t="str">
        <x:v>Thurrock</x:v>
      </x:c>
      <x:c r="F38" t="str">
        <x:v>Operative Porter</x:v>
      </x:c>
      <x:c r="G38" t="str">
        <x:v>399897</x:v>
      </x:c>
      <x:c r="H38" t="str">
        <x:v>Solve Intelligence</x:v>
      </x:c>
      <x:c r="I38" s="22" t="n">
        <x:v>7.5</x:v>
      </x:c>
      <x:c r="J38" t="str">
        <x:v>Worked</x:v>
      </x:c>
      <x:c r="K38" t="str">
        <x:v>Employee 1521; home branch Thurrock; assigned role Operative Porter | Deployment branch: Thurrock | Actual role: Operative Skilled | Jobs: 399897 | Customers: Solve Intelligence | Actual hours: 7.5; source records: 1</x:v>
      </x:c>
      <x:c r="L38" t="str">
        <x:v>Include</x:v>
      </x:c>
      <x:c r="M38"/>
      <x:c r="N38"/>
    </x:row>
    <x:row r="39">
      <x:c r="A39" t="str">
        <x:v>A Barladeanu|2026-01-26</x:v>
      </x:c>
      <x:c r="B39" s="888" t="n">
        <x:v>46048</x:v>
      </x:c>
      <x:c r="C39" t="str">
        <x:v>A Barladeanu</x:v>
      </x:c>
      <x:c r="D39" t="str">
        <x:v>Permanent</x:v>
      </x:c>
      <x:c r="E39" t="str">
        <x:v>Thurrock</x:v>
      </x:c>
      <x:c r="F39" t="str">
        <x:v>Operative Porter</x:v>
      </x:c>
      <x:c r="G39" t="str">
        <x:v>396664</x:v>
      </x:c>
      <x:c r="H39" t="str">
        <x:v>Herrera-Barrios/Mrs Esperanza</x:v>
      </x:c>
      <x:c r="I39" s="22" t="n">
        <x:v>8</x:v>
      </x:c>
      <x:c r="J39" t="str">
        <x:v>Worked</x:v>
      </x:c>
      <x:c r="K39" t="str">
        <x:v>Employee 1521; home branch Thurrock; assigned role Operative Porter | Deployment branch: Thurrock | Actual role: Operative Skilled | Jobs: 396664 | Customers: Herrera-Barrios/Mrs Esperanza | Actual hours: 8.0; source records: 1</x:v>
      </x:c>
      <x:c r="L39" t="str">
        <x:v>Include</x:v>
      </x:c>
      <x:c r="M39"/>
      <x:c r="N39"/>
    </x:row>
    <x:row r="40">
      <x:c r="A40" t="str">
        <x:v>A Barladeanu|2026-01-27</x:v>
      </x:c>
      <x:c r="B40" s="888" t="n">
        <x:v>46049</x:v>
      </x:c>
      <x:c r="C40" t="str">
        <x:v>A Barladeanu</x:v>
      </x:c>
      <x:c r="D40" t="str">
        <x:v>Permanent</x:v>
      </x:c>
      <x:c r="E40" t="str">
        <x:v>Thurrock</x:v>
      </x:c>
      <x:c r="F40" t="str">
        <x:v>Operative Porter</x:v>
      </x:c>
      <x:c r="G40" t="str">
        <x:v>399913, 399937, 399914, 399904, 399907</x:v>
      </x:c>
      <x:c r="H40" t="str">
        <x:v>Ajaya/Ms Grace; Alarape/Habeeb; Igal/Bile; Marrett/Mr Stephen; McCausland/Doreen</x:v>
      </x:c>
      <x:c r="I40" s="22" t="n">
        <x:v>8</x:v>
      </x:c>
      <x:c r="J40" t="str">
        <x:v>Worked — 5 records</x:v>
      </x:c>
      <x:c r="K40" t="str">
        <x:v>Employee 1521; home branch Thurrock; assigned role Operative Porter | Deployment branch: Thurrock | Actual role: Operative Skilled | Jobs: 399913, 399937, 399914, 399904, 399907 | Customers: Ajaya/Ms Grace; Alarape/Habeeb; Igal/Bile; Marrett/Mr Stephen; McCausland/Doreen | Actual hours: 8.0; source records: 5</x:v>
      </x:c>
      <x:c r="L40" t="str">
        <x:v>Include</x:v>
      </x:c>
      <x:c r="M40"/>
      <x:c r="N40"/>
    </x:row>
    <x:row r="41">
      <x:c r="A41" t="str">
        <x:v>A Barladeanu|2026-01-28</x:v>
      </x:c>
      <x:c r="B41" s="888" t="n">
        <x:v>46050</x:v>
      </x:c>
      <x:c r="C41" t="str">
        <x:v>A Barladeanu</x:v>
      </x:c>
      <x:c r="D41" t="str">
        <x:v>Permanent</x:v>
      </x:c>
      <x:c r="E41" t="str">
        <x:v>Thurrock</x:v>
      </x:c>
      <x:c r="F41" t="str">
        <x:v>Operative Porter</x:v>
      </x:c>
      <x:c r="G41" t="str">
        <x:v>398640A</x:v>
      </x:c>
      <x:c r="H41" t="str">
        <x:v>Kenny/Mr Michael</x:v>
      </x:c>
      <x:c r="I41" s="22" t="n">
        <x:v>6.5</x:v>
      </x:c>
      <x:c r="J41" t="str">
        <x:v>Worked</x:v>
      </x:c>
      <x:c r="K41" t="str">
        <x:v>Employee 1521; home branch Thurrock; assigned role Operative Porter | Deployment branch: Thurrock | Actual role: Operative Porter | Jobs: 398640A | Customers: Kenny/Mr Michael | Actual hours: 6.5; source records: 1</x:v>
      </x:c>
      <x:c r="L41" t="str">
        <x:v>Include</x:v>
      </x:c>
      <x:c r="M41"/>
      <x:c r="N41"/>
    </x:row>
    <x:row r="42">
      <x:c r="A42" t="str">
        <x:v>A Barladeanu|2026-01-30</x:v>
      </x:c>
      <x:c r="B42" s="888" t="n">
        <x:v>46052</x:v>
      </x:c>
      <x:c r="C42" t="str">
        <x:v>A Barladeanu</x:v>
      </x:c>
      <x:c r="D42" t="str">
        <x:v>Permanent</x:v>
      </x:c>
      <x:c r="E42" t="str">
        <x:v>Thurrock</x:v>
      </x:c>
      <x:c r="F42" t="str">
        <x:v>Operative Porter</x:v>
      </x:c>
      <x:c r="G42" t="str">
        <x:v>399796</x:v>
      </x:c>
      <x:c r="H42" t="str">
        <x:v>Jivraj/Ms Naseem</x:v>
      </x:c>
      <x:c r="I42" s="22" t="n">
        <x:v>8</x:v>
      </x:c>
      <x:c r="J42" t="str">
        <x:v>Worked</x:v>
      </x:c>
      <x:c r="K42" t="str">
        <x:v>Employee 1521; home branch Thurrock; assigned role Operative Porter | Deployment branch: Thurrock | Actual role: Operative Porter | Jobs: 399796 | Customers: Jivraj/Ms Naseem | Actual hours: 8.0; source records: 1</x:v>
      </x:c>
      <x:c r="L42" t="str">
        <x:v>Include</x:v>
      </x:c>
      <x:c r="M42"/>
      <x:c r="N42"/>
    </x:row>
    <x:row r="43">
      <x:c r="A43" t="str">
        <x:v>A Barladeanu|2026-01-31</x:v>
      </x:c>
      <x:c r="B43" s="888" t="n">
        <x:v>46053</x:v>
      </x:c>
      <x:c r="C43" t="str">
        <x:v>A Barladeanu</x:v>
      </x:c>
      <x:c r="D43" t="str">
        <x:v>Permanent</x:v>
      </x:c>
      <x:c r="E43" t="str">
        <x:v>Thurrock</x:v>
      </x:c>
      <x:c r="F43" t="str">
        <x:v>Operative Porter</x:v>
      </x:c>
      <x:c r="G43" t="str">
        <x:v>399796</x:v>
      </x:c>
      <x:c r="H43" t="str">
        <x:v>Jivraj/Ms Naseem</x:v>
      </x:c>
      <x:c r="I43" s="22" t="n">
        <x:v>13.5</x:v>
      </x:c>
      <x:c r="J43" t="str">
        <x:v>Worked</x:v>
      </x:c>
      <x:c r="K43" t="str">
        <x:v>Employee 1521; home branch Thurrock; assigned role Operative Porter | Deployment branch: Thurrock | Actual role: Operative Skilled | Jobs: 399796 | Customers: Jivraj/Ms Naseem | Actual hours: 13.5; source records: 1</x:v>
      </x:c>
      <x:c r="L43" t="str">
        <x:v>Include</x:v>
      </x:c>
      <x:c r="M43"/>
      <x:c r="N43"/>
    </x:row>
    <x:row r="44">
      <x:c r="A44" t="str">
        <x:v>A Whelton|2026-01-02</x:v>
      </x:c>
      <x:c r="B44" s="888" t="n">
        <x:v>46024</x:v>
      </x:c>
      <x:c r="C44" t="str">
        <x:v>A Whelton</x:v>
      </x:c>
      <x:c r="D44" t="str">
        <x:v>Permanent</x:v>
      </x:c>
      <x:c r="E44" t="str">
        <x:v>Thurrock</x:v>
      </x:c>
      <x:c r="F44" t="str">
        <x:v>Operative Skilled</x:v>
      </x:c>
      <x:c r="G44" t="str">
        <x:v>399380</x:v>
      </x:c>
      <x:c r="H44" t="str">
        <x:v>TJP Store @ Restore Harrow Green</x:v>
      </x:c>
      <x:c r="I44" s="22" t="n">
        <x:v>8.5</x:v>
      </x:c>
      <x:c r="J44" t="str">
        <x:v>Worked</x:v>
      </x:c>
      <x:c r="K44" t="str">
        <x:v>Employee 1187; home branch Thurrock; assigned role Operative Skilled | Deployment branch: Thurrock | Actual role: Operative Skilled | Jobs: 399380 | Customers: TJP Store @ Restore Harrow Green | Actual hours: 8.5; source records: 1</x:v>
      </x:c>
      <x:c r="L44" t="str">
        <x:v>Include</x:v>
      </x:c>
      <x:c r="M44"/>
      <x:c r="N44"/>
    </x:row>
    <x:row r="45">
      <x:c r="A45" t="str">
        <x:v>A Whelton|2026-01-03</x:v>
      </x:c>
      <x:c r="B45" s="888" t="n">
        <x:v>46025</x:v>
      </x:c>
      <x:c r="C45" t="str">
        <x:v>A Whelton</x:v>
      </x:c>
      <x:c r="D45" t="str">
        <x:v>Permanent</x:v>
      </x:c>
      <x:c r="E45" t="str">
        <x:v>Thurrock</x:v>
      </x:c>
      <x:c r="F45" t="str">
        <x:v>Operative Skilled</x:v>
      </x:c>
      <x:c r="G45" t="str">
        <x:v>392534</x:v>
      </x:c>
      <x:c r="H45" t="str">
        <x:v>Accenture UK Ltd</x:v>
      </x:c>
      <x:c r="I45" s="22" t="n">
        <x:v>8.5</x:v>
      </x:c>
      <x:c r="J45" t="str">
        <x:v>Worked</x:v>
      </x:c>
      <x:c r="K45" t="str">
        <x:v>Employee 1187; home branch Thurrock; assigned role Operative Skilled | Deployment branch: Thurrock | Actual role: Operative Porter | Jobs: 392534 | Customers: Accenture UK Ltd | Actual hours: 8.5; source records: 1</x:v>
      </x:c>
      <x:c r="L45" t="str">
        <x:v>Include</x:v>
      </x:c>
      <x:c r="M45"/>
      <x:c r="N45"/>
    </x:row>
    <x:row r="46">
      <x:c r="A46" t="str">
        <x:v>A Whelton|2026-01-05</x:v>
      </x:c>
      <x:c r="B46" s="888" t="n">
        <x:v>46027</x:v>
      </x:c>
      <x:c r="C46" t="str">
        <x:v>A Whelton</x:v>
      </x:c>
      <x:c r="D46" t="str">
        <x:v>Permanent</x:v>
      </x:c>
      <x:c r="E46" t="str">
        <x:v>Thurrock</x:v>
      </x:c>
      <x:c r="F46" t="str">
        <x:v>Operative Skilled</x:v>
      </x:c>
      <x:c r="G46" t="str">
        <x:v>396313</x:v>
      </x:c>
      <x:c r="H46" t="str">
        <x:v>Haringey Council</x:v>
      </x:c>
      <x:c r="I46" s="22" t="n">
        <x:v>8.5</x:v>
      </x:c>
      <x:c r="J46" t="str">
        <x:v>Worked</x:v>
      </x:c>
      <x:c r="K46" t="str">
        <x:v>Employee 1187; home branch Thurrock; assigned role Operative Skilled | Deployment branch: Thurrock | Actual role: Operative Porter | Jobs: 396313 | Customers: Haringey Council | Actual hours: 8.5; source records: 1</x:v>
      </x:c>
      <x:c r="L46" t="str">
        <x:v>Include</x:v>
      </x:c>
      <x:c r="M46"/>
      <x:c r="N46"/>
    </x:row>
    <x:row r="47">
      <x:c r="A47" t="str">
        <x:v>A Whelton|2026-01-06</x:v>
      </x:c>
      <x:c r="B47" s="888" t="n">
        <x:v>46028</x:v>
      </x:c>
      <x:c r="C47" t="str">
        <x:v>A Whelton</x:v>
      </x:c>
      <x:c r="D47" t="str">
        <x:v>Permanent</x:v>
      </x:c>
      <x:c r="E47" t="str">
        <x:v>Thurrock</x:v>
      </x:c>
      <x:c r="F47" t="str">
        <x:v>Operative Skilled</x:v>
      </x:c>
      <x:c r="G47" t="str">
        <x:v>398260</x:v>
      </x:c>
      <x:c r="H47" t="str">
        <x:v>Fasanara Capital</x:v>
      </x:c>
      <x:c r="I47" s="22" t="n">
        <x:v>8.5</x:v>
      </x:c>
      <x:c r="J47" t="str">
        <x:v>Worked</x:v>
      </x:c>
      <x:c r="K47" t="str">
        <x:v>Employee 1187; home branch Thurrock; assigned role Operative Skilled | Deployment branch: Thurrock | Actual role: Operative Porter | Jobs: 398260 | Customers: Fasanara Capital | Actual hours: 8.5; source records: 1</x:v>
      </x:c>
      <x:c r="L47" t="str">
        <x:v>Include</x:v>
      </x:c>
      <x:c r="M47"/>
      <x:c r="N47"/>
    </x:row>
    <x:row r="48">
      <x:c r="A48" t="str">
        <x:v>A Whelton|2026-01-07</x:v>
      </x:c>
      <x:c r="B48" s="888" t="n">
        <x:v>46029</x:v>
      </x:c>
      <x:c r="C48" t="str">
        <x:v>A Whelton</x:v>
      </x:c>
      <x:c r="D48" t="str">
        <x:v>Permanent</x:v>
      </x:c>
      <x:c r="E48" t="str">
        <x:v>Thurrock</x:v>
      </x:c>
      <x:c r="F48" t="str">
        <x:v>Operative Skilled</x:v>
      </x:c>
      <x:c r="G48" t="str">
        <x:v>398260</x:v>
      </x:c>
      <x:c r="H48" t="str">
        <x:v>Fasanara Capital</x:v>
      </x:c>
      <x:c r="I48" s="22" t="n">
        <x:v>8.5</x:v>
      </x:c>
      <x:c r="J48" t="str">
        <x:v>Worked</x:v>
      </x:c>
      <x:c r="K48" t="str">
        <x:v>Employee 1187; home branch Thurrock; assigned role Operative Skilled | Deployment branch: Thurrock | Actual role: Operative Porter | Jobs: 398260 | Customers: Fasanara Capital | Actual hours: 8.5; source records: 1</x:v>
      </x:c>
      <x:c r="L48" t="str">
        <x:v>Include</x:v>
      </x:c>
      <x:c r="M48"/>
      <x:c r="N48"/>
    </x:row>
    <x:row r="49">
      <x:c r="A49" t="str">
        <x:v>A Whelton|2026-01-08</x:v>
      </x:c>
      <x:c r="B49" s="888" t="n">
        <x:v>46030</x:v>
      </x:c>
      <x:c r="C49" t="str">
        <x:v>A Whelton</x:v>
      </x:c>
      <x:c r="D49" t="str">
        <x:v>Permanent</x:v>
      </x:c>
      <x:c r="E49" t="str">
        <x:v>Thurrock</x:v>
      </x:c>
      <x:c r="F49" t="str">
        <x:v>Operative Skilled</x:v>
      </x:c>
      <x:c r="G49" t="str">
        <x:v>398260</x:v>
      </x:c>
      <x:c r="H49" t="str">
        <x:v>Fasanara Capital</x:v>
      </x:c>
      <x:c r="I49" s="22" t="n">
        <x:v>8.5</x:v>
      </x:c>
      <x:c r="J49" t="str">
        <x:v>Worked</x:v>
      </x:c>
      <x:c r="K49" t="str">
        <x:v>Employee 1187; home branch Thurrock; assigned role Operative Skilled | Deployment branch: Thurrock | Actual role: Operative Porter | Jobs: 398260 | Customers: Fasanara Capital | Actual hours: 8.5; source records: 1</x:v>
      </x:c>
      <x:c r="L49" t="str">
        <x:v>Include</x:v>
      </x:c>
      <x:c r="M49"/>
      <x:c r="N49"/>
    </x:row>
    <x:row r="50">
      <x:c r="A50" t="str">
        <x:v>A Whelton|2026-01-09</x:v>
      </x:c>
      <x:c r="B50" s="888" t="n">
        <x:v>46031</x:v>
      </x:c>
      <x:c r="C50" t="str">
        <x:v>A Whelton</x:v>
      </x:c>
      <x:c r="D50" t="str">
        <x:v>Permanent</x:v>
      </x:c>
      <x:c r="E50" t="str">
        <x:v>Thurrock</x:v>
      </x:c>
      <x:c r="F50" t="str">
        <x:v>Operative Skilled</x:v>
      </x:c>
      <x:c r="G50" t="str">
        <x:v>398260</x:v>
      </x:c>
      <x:c r="H50" t="str">
        <x:v>Fasanara Capital</x:v>
      </x:c>
      <x:c r="I50" s="22" t="n">
        <x:v>8.5</x:v>
      </x:c>
      <x:c r="J50" t="str">
        <x:v>Worked</x:v>
      </x:c>
      <x:c r="K50" t="str">
        <x:v>Employee 1187; home branch Thurrock; assigned role Operative Skilled | Deployment branch: Thurrock | Actual role: Operative Porter | Jobs: 398260 | Customers: Fasanara Capital | Actual hours: 8.5; source records: 1</x:v>
      </x:c>
      <x:c r="L50" t="str">
        <x:v>Include</x:v>
      </x:c>
      <x:c r="M50"/>
      <x:c r="N50"/>
    </x:row>
    <x:row r="51">
      <x:c r="A51" t="str">
        <x:v>A Whelton|2026-01-10</x:v>
      </x:c>
      <x:c r="B51" s="888" t="n">
        <x:v>46032</x:v>
      </x:c>
      <x:c r="C51" t="str">
        <x:v>A Whelton</x:v>
      </x:c>
      <x:c r="D51" t="str">
        <x:v>Permanent</x:v>
      </x:c>
      <x:c r="E51" t="str">
        <x:v>Thurrock</x:v>
      </x:c>
      <x:c r="F51" t="str">
        <x:v>Operative Skilled</x:v>
      </x:c>
      <x:c r="G51" t="str">
        <x:v>398260</x:v>
      </x:c>
      <x:c r="H51" t="str">
        <x:v>Fasanara Capital</x:v>
      </x:c>
      <x:c r="I51" s="22" t="n">
        <x:v>8</x:v>
      </x:c>
      <x:c r="J51" t="str">
        <x:v>Worked</x:v>
      </x:c>
      <x:c r="K51" t="str">
        <x:v>Employee 1187; home branch Thurrock; assigned role Operative Skilled | Deployment branch: Thurrock | Actual role: Operative Porter | Jobs: 398260 | Customers: Fasanara Capital | Actual hours: 8.0; source records: 1</x:v>
      </x:c>
      <x:c r="L51" t="str">
        <x:v>Include</x:v>
      </x:c>
      <x:c r="M51"/>
      <x:c r="N51"/>
    </x:row>
    <x:row r="52">
      <x:c r="A52" t="str">
        <x:v>A Whelton|2026-01-13</x:v>
      </x:c>
      <x:c r="B52" s="888" t="n">
        <x:v>46035</x:v>
      </x:c>
      <x:c r="C52" t="str">
        <x:v>A Whelton</x:v>
      </x:c>
      <x:c r="D52" t="str">
        <x:v>Permanent</x:v>
      </x:c>
      <x:c r="E52" t="str">
        <x:v>Thurrock</x:v>
      </x:c>
      <x:c r="F52" t="str">
        <x:v>Operative Skilled</x:v>
      </x:c>
      <x:c r="G52" t="str">
        <x:v>399272</x:v>
      </x:c>
      <x:c r="H52" t="str">
        <x:v>University of Hertfordshire</x:v>
      </x:c>
      <x:c r="I52" s="22" t="n">
        <x:v>5</x:v>
      </x:c>
      <x:c r="J52" t="str">
        <x:v>Worked</x:v>
      </x:c>
      <x:c r="K52" t="str">
        <x:v>Employee 1187; home branch Thurrock; assigned role Operative Skilled | Deployment branch: Thurrock | Actual role: Operative Porter | Jobs: 399272 | Customers: University of Hertfordshire | Actual hours: 5.0; source records: 1</x:v>
      </x:c>
      <x:c r="L52" t="str">
        <x:v>Include</x:v>
      </x:c>
      <x:c r="M52"/>
      <x:c r="N52"/>
    </x:row>
    <x:row r="53">
      <x:c r="A53" t="str">
        <x:v>A Whelton|2026-01-14</x:v>
      </x:c>
      <x:c r="B53" s="888" t="n">
        <x:v>46036</x:v>
      </x:c>
      <x:c r="C53" t="str">
        <x:v>A Whelton</x:v>
      </x:c>
      <x:c r="D53" t="str">
        <x:v>Permanent</x:v>
      </x:c>
      <x:c r="E53" t="str">
        <x:v>Thurrock</x:v>
      </x:c>
      <x:c r="F53" t="str">
        <x:v>Operative Skilled</x:v>
      </x:c>
      <x:c r="G53" t="str">
        <x:v>399272</x:v>
      </x:c>
      <x:c r="H53" t="str">
        <x:v>University of Hertfordshire</x:v>
      </x:c>
      <x:c r="I53" s="22" t="n">
        <x:v>5</x:v>
      </x:c>
      <x:c r="J53" t="str">
        <x:v>Worked</x:v>
      </x:c>
      <x:c r="K53" t="str">
        <x:v>Employee 1187; home branch Thurrock; assigned role Operative Skilled | Deployment branch: Thurrock | Actual role: Operative Skilled | Jobs: 399272 | Customers: University of Hertfordshire | Actual hours: 5.0; source records: 1</x:v>
      </x:c>
      <x:c r="L53" t="str">
        <x:v>Include</x:v>
      </x:c>
      <x:c r="M53"/>
      <x:c r="N53"/>
    </x:row>
    <x:row r="54">
      <x:c r="A54" t="str">
        <x:v>A Whelton|2026-01-15</x:v>
      </x:c>
      <x:c r="B54" s="888" t="n">
        <x:v>46037</x:v>
      </x:c>
      <x:c r="C54" t="str">
        <x:v>A Whelton</x:v>
      </x:c>
      <x:c r="D54" t="str">
        <x:v>Permanent</x:v>
      </x:c>
      <x:c r="E54" t="str">
        <x:v>Thurrock</x:v>
      </x:c>
      <x:c r="F54" t="str">
        <x:v>Operative Skilled</x:v>
      </x:c>
      <x:c r="G54" t="str">
        <x:v>390133</x:v>
      </x:c>
      <x:c r="H54" t="str">
        <x:v>FSCS</x:v>
      </x:c>
      <x:c r="I54" s="22" t="n">
        <x:v>6.5</x:v>
      </x:c>
      <x:c r="J54" t="str">
        <x:v>Worked</x:v>
      </x:c>
      <x:c r="K54" t="str">
        <x:v>Employee 1187; home branch Thurrock; assigned role Operative Skilled | Deployment branch: Thurrock | Actual role: Operative Porter | Jobs: 390133 | Customers: FSCS | Actual hours: 6.5; source records: 1</x:v>
      </x:c>
      <x:c r="L54" t="str">
        <x:v>Include</x:v>
      </x:c>
      <x:c r="M54"/>
      <x:c r="N54"/>
    </x:row>
    <x:row r="55">
      <x:c r="A55" t="str">
        <x:v>A Whelton|2026-01-16</x:v>
      </x:c>
      <x:c r="B55" s="888" t="n">
        <x:v>46038</x:v>
      </x:c>
      <x:c r="C55" t="str">
        <x:v>A Whelton</x:v>
      </x:c>
      <x:c r="D55" t="str">
        <x:v>Permanent</x:v>
      </x:c>
      <x:c r="E55" t="str">
        <x:v>Thurrock</x:v>
      </x:c>
      <x:c r="F55" t="str">
        <x:v>Operative Skilled</x:v>
      </x:c>
      <x:c r="G55" t="str">
        <x:v>399251</x:v>
      </x:c>
      <x:c r="H55" t="str">
        <x:v>UBS Investment Bank</x:v>
      </x:c>
      <x:c r="I55" s="22" t="n">
        <x:v>7</x:v>
      </x:c>
      <x:c r="J55" t="str">
        <x:v>Worked</x:v>
      </x:c>
      <x:c r="K55" t="str">
        <x:v>Employee 1187; home branch Thurrock; assigned role Operative Skilled | Deployment branch: Thurrock | Actual role: Operative Skilled | Jobs: 399251 | Customers: UBS Investment Bank | Actual hours: 7.0; source records: 1</x:v>
      </x:c>
      <x:c r="L55" t="str">
        <x:v>Include</x:v>
      </x:c>
      <x:c r="M55"/>
      <x:c r="N55"/>
    </x:row>
    <x:row r="56">
      <x:c r="A56" t="str">
        <x:v>A Whelton|2026-01-17</x:v>
      </x:c>
      <x:c r="B56" s="888" t="n">
        <x:v>46039</x:v>
      </x:c>
      <x:c r="C56" t="str">
        <x:v>A Whelton</x:v>
      </x:c>
      <x:c r="D56" t="str">
        <x:v>Permanent</x:v>
      </x:c>
      <x:c r="E56" t="str">
        <x:v>Thurrock</x:v>
      </x:c>
      <x:c r="F56" t="str">
        <x:v>Operative Skilled</x:v>
      </x:c>
      <x:c r="G56" t="str">
        <x:v>397398</x:v>
      </x:c>
      <x:c r="H56" t="str">
        <x:v>Accenture UK Ltd</x:v>
      </x:c>
      <x:c r="I56" s="22" t="n">
        <x:v>10</x:v>
      </x:c>
      <x:c r="J56" t="str">
        <x:v>Worked</x:v>
      </x:c>
      <x:c r="K56" t="str">
        <x:v>Employee 1187; home branch Thurrock; assigned role Operative Skilled | Deployment branch: Thurrock | Actual role: Operative Porter | Jobs: 397398 | Customers: Accenture UK Ltd | Actual hours: 10.0; source records: 1</x:v>
      </x:c>
      <x:c r="L56" t="str">
        <x:v>Include</x:v>
      </x:c>
      <x:c r="M56"/>
      <x:c r="N56"/>
    </x:row>
    <x:row r="57">
      <x:c r="A57" t="str">
        <x:v>A Whelton|2026-01-18</x:v>
      </x:c>
      <x:c r="B57" s="888" t="n">
        <x:v>46040</x:v>
      </x:c>
      <x:c r="C57" t="str">
        <x:v>A Whelton</x:v>
      </x:c>
      <x:c r="D57" t="str">
        <x:v>Permanent</x:v>
      </x:c>
      <x:c r="E57" t="str">
        <x:v>Thurrock</x:v>
      </x:c>
      <x:c r="F57" t="str">
        <x:v>Operative Skilled</x:v>
      </x:c>
      <x:c r="G57" t="str">
        <x:v>397398</x:v>
      </x:c>
      <x:c r="H57" t="str">
        <x:v>Accenture UK Ltd</x:v>
      </x:c>
      <x:c r="I57" s="22" t="n">
        <x:v>7.5</x:v>
      </x:c>
      <x:c r="J57" t="str">
        <x:v>Worked</x:v>
      </x:c>
      <x:c r="K57" t="str">
        <x:v>Employee 1187; home branch Thurrock; assigned role Operative Skilled | Deployment branch: Thurrock | Actual role: Operative Porter | Jobs: 397398 | Customers: Accenture UK Ltd | Actual hours: 7.5; source records: 1</x:v>
      </x:c>
      <x:c r="L57" t="str">
        <x:v>Include</x:v>
      </x:c>
      <x:c r="M57"/>
      <x:c r="N57"/>
    </x:row>
    <x:row r="58">
      <x:c r="A58" t="str">
        <x:v>A Whelton|2026-01-19</x:v>
      </x:c>
      <x:c r="B58" s="888" t="n">
        <x:v>46041</x:v>
      </x:c>
      <x:c r="C58" t="str">
        <x:v>A Whelton</x:v>
      </x:c>
      <x:c r="D58" t="str">
        <x:v>Permanent</x:v>
      </x:c>
      <x:c r="E58" t="str">
        <x:v>Thurrock</x:v>
      </x:c>
      <x:c r="F58" t="str">
        <x:v>Operative Skilled</x:v>
      </x:c>
      <x:c r="G58" t="str">
        <x:v>399255</x:v>
      </x:c>
      <x:c r="H58" t="str">
        <x:v>Surrey County Council</x:v>
      </x:c>
      <x:c r="I58" s="22" t="n">
        <x:v>7.5</x:v>
      </x:c>
      <x:c r="J58" t="str">
        <x:v>Worked</x:v>
      </x:c>
      <x:c r="K58" t="str">
        <x:v>Employee 1187; home branch Thurrock; assigned role Operative Skilled | Deployment branch: Croydon | Actual role: Operative Porter | Jobs: 399255 | Customers: Surrey County Council | Actual hours: 7.5; source records: 1</x:v>
      </x:c>
      <x:c r="L58" t="str">
        <x:v>Include</x:v>
      </x:c>
      <x:c r="M58"/>
      <x:c r="N58"/>
    </x:row>
    <x:row r="59">
      <x:c r="A59" t="str">
        <x:v>A Whelton|2026-01-21</x:v>
      </x:c>
      <x:c r="B59" s="888" t="n">
        <x:v>46043</x:v>
      </x:c>
      <x:c r="C59" t="str">
        <x:v>A Whelton</x:v>
      </x:c>
      <x:c r="D59" t="str">
        <x:v>Permanent</x:v>
      </x:c>
      <x:c r="E59" t="str">
        <x:v>Thurrock</x:v>
      </x:c>
      <x:c r="F59" t="str">
        <x:v>Operative Skilled</x:v>
      </x:c>
      <x:c r="G59" t="str">
        <x:v>396632</x:v>
      </x:c>
      <x:c r="H59" t="str">
        <x:v>Zweers/Mr Jason</x:v>
      </x:c>
      <x:c r="I59" s="22" t="n">
        <x:v>6.5</x:v>
      </x:c>
      <x:c r="J59" t="str">
        <x:v>Worked</x:v>
      </x:c>
      <x:c r="K59" t="str">
        <x:v>Employee 1187; home branch Thurrock; assigned role Operative Skilled | Deployment branch: Thurrock | Actual role: Operative Skilled | Jobs: 396632 | Customers: Zweers/Mr Jason | Actual hours: 6.5; source records: 1</x:v>
      </x:c>
      <x:c r="L59" t="str">
        <x:v>Include</x:v>
      </x:c>
      <x:c r="M59"/>
      <x:c r="N59"/>
    </x:row>
    <x:row r="60">
      <x:c r="A60" t="str">
        <x:v>A Whelton|2026-01-22</x:v>
      </x:c>
      <x:c r="B60" s="888" t="n">
        <x:v>46044</x:v>
      </x:c>
      <x:c r="C60" t="str">
        <x:v>A Whelton</x:v>
      </x:c>
      <x:c r="D60" t="str">
        <x:v>Permanent</x:v>
      </x:c>
      <x:c r="E60" t="str">
        <x:v>Thurrock</x:v>
      </x:c>
      <x:c r="F60" t="str">
        <x:v>Operative Skilled</x:v>
      </x:c>
      <x:c r="G60" t="str">
        <x:v>396880</x:v>
      </x:c>
      <x:c r="H60" t="str">
        <x:v>Foe/Mr Laurence</x:v>
      </x:c>
      <x:c r="I60" s="22" t="n">
        <x:v>8</x:v>
      </x:c>
      <x:c r="J60" t="str">
        <x:v>Worked</x:v>
      </x:c>
      <x:c r="K60" t="str">
        <x:v>Employee 1187; home branch Thurrock; assigned role Operative Skilled | Deployment branch: Thurrock | Actual role: Operative Skilled | Jobs: 396880 | Customers: Foe/Mr Laurence | Actual hours: 8.0; source records: 1</x:v>
      </x:c>
      <x:c r="L60" t="str">
        <x:v>Include</x:v>
      </x:c>
      <x:c r="M60"/>
      <x:c r="N60"/>
    </x:row>
    <x:row r="61">
      <x:c r="A61" t="str">
        <x:v>A Whelton|2026-01-23</x:v>
      </x:c>
      <x:c r="B61" s="888" t="n">
        <x:v>46045</x:v>
      </x:c>
      <x:c r="C61" t="str">
        <x:v>A Whelton</x:v>
      </x:c>
      <x:c r="D61" t="str">
        <x:v>Permanent</x:v>
      </x:c>
      <x:c r="E61" t="str">
        <x:v>Thurrock</x:v>
      </x:c>
      <x:c r="F61" t="str">
        <x:v>Operative Skilled</x:v>
      </x:c>
      <x:c r="G61" t="str">
        <x:v>399324</x:v>
      </x:c>
      <x:c r="H61" t="str">
        <x:v>UBS Investment Bank</x:v>
      </x:c>
      <x:c r="I61" s="22" t="n">
        <x:v>8.5</x:v>
      </x:c>
      <x:c r="J61" t="str">
        <x:v>Worked</x:v>
      </x:c>
      <x:c r="K61" t="str">
        <x:v>Employee 1187; home branch Thurrock; assigned role Operative Skilled | Deployment branch: Thurrock | Actual role: Operative Skilled | Jobs: 399324 | Customers: UBS Investment Bank | Actual hours: 8.5; source records: 1</x:v>
      </x:c>
      <x:c r="L61" t="str">
        <x:v>Include</x:v>
      </x:c>
      <x:c r="M61"/>
      <x:c r="N61"/>
    </x:row>
    <x:row r="62">
      <x:c r="A62" t="str">
        <x:v>A Whelton|2026-01-25</x:v>
      </x:c>
      <x:c r="B62" s="888" t="n">
        <x:v>46047</x:v>
      </x:c>
      <x:c r="C62" t="str">
        <x:v>A Whelton</x:v>
      </x:c>
      <x:c r="D62" t="str">
        <x:v>Permanent</x:v>
      </x:c>
      <x:c r="E62" t="str">
        <x:v>Thurrock</x:v>
      </x:c>
      <x:c r="F62" t="str">
        <x:v>Operative Skilled</x:v>
      </x:c>
      <x:c r="G62" t="str">
        <x:v>397398</x:v>
      </x:c>
      <x:c r="H62" t="str">
        <x:v>Accenture UK Ltd</x:v>
      </x:c>
      <x:c r="I62" s="22" t="n">
        <x:v>8</x:v>
      </x:c>
      <x:c r="J62" t="str">
        <x:v>Worked</x:v>
      </x:c>
      <x:c r="K62" t="str">
        <x:v>Employee 1187; home branch Thurrock; assigned role Operative Skilled | Deployment branch: Thurrock | Actual role: Operative Porter | Jobs: 397398 | Customers: Accenture UK Ltd | Actual hours: 8.0; source records: 1</x:v>
      </x:c>
      <x:c r="L62" t="str">
        <x:v>Include</x:v>
      </x:c>
      <x:c r="M62"/>
      <x:c r="N62"/>
    </x:row>
    <x:row r="63">
      <x:c r="A63" t="str">
        <x:v>A Whelton|2026-01-26</x:v>
      </x:c>
      <x:c r="B63" s="888" t="n">
        <x:v>46048</x:v>
      </x:c>
      <x:c r="C63" t="str">
        <x:v>A Whelton</x:v>
      </x:c>
      <x:c r="D63" t="str">
        <x:v>Permanent</x:v>
      </x:c>
      <x:c r="E63" t="str">
        <x:v>Thurrock</x:v>
      </x:c>
      <x:c r="F63" t="str">
        <x:v>Operative Skilled</x:v>
      </x:c>
      <x:c r="G63" t="str">
        <x:v>399348</x:v>
      </x:c>
      <x:c r="H63" t="str">
        <x:v>Accenture UK Ltd</x:v>
      </x:c>
      <x:c r="I63" s="22" t="n">
        <x:v>9</x:v>
      </x:c>
      <x:c r="J63" t="str">
        <x:v>Worked</x:v>
      </x:c>
      <x:c r="K63" t="str">
        <x:v>Employee 1187; home branch Thurrock; assigned role Operative Skilled | Deployment branch: Thurrock | Actual role: Operative Porter | Jobs: 399348 | Customers: Accenture UK Ltd | Actual hours: 9.0; source records: 1</x:v>
      </x:c>
      <x:c r="L63" t="str">
        <x:v>Include</x:v>
      </x:c>
      <x:c r="M63"/>
      <x:c r="N63"/>
    </x:row>
    <x:row r="64">
      <x:c r="A64" t="str">
        <x:v>A Whelton|2026-01-28</x:v>
      </x:c>
      <x:c r="B64" s="888" t="n">
        <x:v>46050</x:v>
      </x:c>
      <x:c r="C64" t="str">
        <x:v>A Whelton</x:v>
      </x:c>
      <x:c r="D64" t="str">
        <x:v>Permanent</x:v>
      </x:c>
      <x:c r="E64" t="str">
        <x:v>Thurrock</x:v>
      </x:c>
      <x:c r="F64" t="str">
        <x:v>Operative Skilled</x:v>
      </x:c>
      <x:c r="G64" t="str">
        <x:v>398640A</x:v>
      </x:c>
      <x:c r="H64" t="str">
        <x:v>Kenny/Mr Michael</x:v>
      </x:c>
      <x:c r="I64" s="22" t="n">
        <x:v>6.5</x:v>
      </x:c>
      <x:c r="J64" t="str">
        <x:v>Worked</x:v>
      </x:c>
      <x:c r="K64" t="str">
        <x:v>Employee 1187; home branch Thurrock; assigned role Operative Skilled | Deployment branch: Thurrock | Actual role: Operative Skilled | Jobs: 398640A | Customers: Kenny/Mr Michael | Actual hours: 6.5; source records: 1</x:v>
      </x:c>
      <x:c r="L64" t="str">
        <x:v>Include</x:v>
      </x:c>
      <x:c r="M64"/>
      <x:c r="N64"/>
    </x:row>
    <x:row r="65">
      <x:c r="A65" t="str">
        <x:v>A Whelton|2026-01-29</x:v>
      </x:c>
      <x:c r="B65" s="888" t="n">
        <x:v>46051</x:v>
      </x:c>
      <x:c r="C65" t="str">
        <x:v>A Whelton</x:v>
      </x:c>
      <x:c r="D65" t="str">
        <x:v>Permanent</x:v>
      </x:c>
      <x:c r="E65" t="str">
        <x:v>Thurrock</x:v>
      </x:c>
      <x:c r="F65" t="str">
        <x:v>Operative Skilled</x:v>
      </x:c>
      <x:c r="G65" t="str">
        <x:v>400004</x:v>
      </x:c>
      <x:c r="H65" t="str">
        <x:v>C&amp;W Store @ Harrow Green</x:v>
      </x:c>
      <x:c r="I65" s="22" t="n">
        <x:v>7.5</x:v>
      </x:c>
      <x:c r="J65" t="str">
        <x:v>Worked</x:v>
      </x:c>
      <x:c r="K65" t="str">
        <x:v>Employee 1187; home branch Thurrock; assigned role Operative Skilled | Deployment branch: Thurrock | Actual role: Operative Skilled | Jobs: 400004 | Customers: C&amp;W Store @ Harrow Green | Actual hours: 7.5; source records: 1</x:v>
      </x:c>
      <x:c r="L65" t="str">
        <x:v>Include</x:v>
      </x:c>
      <x:c r="M65"/>
      <x:c r="N65"/>
    </x:row>
    <x:row r="66">
      <x:c r="A66" t="str">
        <x:v>A Whelton|2026-01-30</x:v>
      </x:c>
      <x:c r="B66" s="888" t="n">
        <x:v>46052</x:v>
      </x:c>
      <x:c r="C66" t="str">
        <x:v>A Whelton</x:v>
      </x:c>
      <x:c r="D66" t="str">
        <x:v>Permanent</x:v>
      </x:c>
      <x:c r="E66" t="str">
        <x:v>Thurrock</x:v>
      </x:c>
      <x:c r="F66" t="str">
        <x:v>Operative Skilled</x:v>
      </x:c>
      <x:c r="G66" t="str">
        <x:v>399487</x:v>
      </x:c>
      <x:c r="H66" t="str">
        <x:v>UBS Investment Bank</x:v>
      </x:c>
      <x:c r="I66" s="22" t="n">
        <x:v>6.5</x:v>
      </x:c>
      <x:c r="J66" t="str">
        <x:v>Worked</x:v>
      </x:c>
      <x:c r="K66" t="str">
        <x:v>Employee 1187; home branch Thurrock; assigned role Operative Skilled | Deployment branch: Thurrock | Actual role: Operative Skilled | Jobs: 399487 | Customers: UBS Investment Bank | Actual hours: 6.5; source records: 1</x:v>
      </x:c>
      <x:c r="L66" t="str">
        <x:v>Include</x:v>
      </x:c>
      <x:c r="M66"/>
      <x:c r="N66"/>
    </x:row>
    <x:row r="67">
      <x:c r="A67" t="str">
        <x:v>A Whelton|2026-01-31</x:v>
      </x:c>
      <x:c r="B67" s="888" t="n">
        <x:v>46053</x:v>
      </x:c>
      <x:c r="C67" t="str">
        <x:v>A Whelton</x:v>
      </x:c>
      <x:c r="D67" t="str">
        <x:v>Permanent</x:v>
      </x:c>
      <x:c r="E67" t="str">
        <x:v>Thurrock</x:v>
      </x:c>
      <x:c r="F67" t="str">
        <x:v>Operative Skilled</x:v>
      </x:c>
      <x:c r="G67" t="str">
        <x:v>397398</x:v>
      </x:c>
      <x:c r="H67" t="str">
        <x:v>Accenture UK Ltd</x:v>
      </x:c>
      <x:c r="I67" s="22" t="n">
        <x:v>8.5</x:v>
      </x:c>
      <x:c r="J67" t="str">
        <x:v>Worked</x:v>
      </x:c>
      <x:c r="K67" t="str">
        <x:v>Employee 1187; home branch Thurrock; assigned role Operative Skilled | Deployment branch: Thurrock | Actual role: Operative Porter | Jobs: 397398 | Customers: Accenture UK Ltd | Actual hours: 8.5; source records: 1</x:v>
      </x:c>
      <x:c r="L67" t="str">
        <x:v>Include</x:v>
      </x:c>
      <x:c r="M67"/>
      <x:c r="N67"/>
    </x:row>
    <x:row r="68">
      <x:c r="A68" t="str">
        <x:v>Abdifatah Mahdi-Nur|2026-01-05</x:v>
      </x:c>
      <x:c r="B68" s="888" t="n">
        <x:v>46027</x:v>
      </x:c>
      <x:c r="C68" t="str">
        <x:v>Abdifatah Mahdi-Nur</x:v>
      </x:c>
      <x:c r="D68" t="str">
        <x:v>Permanent</x:v>
      </x:c>
      <x:c r="E68" t="str">
        <x:v>Birmingham</x:v>
      </x:c>
      <x:c r="F68" t="str">
        <x:v>Operative Driver</x:v>
      </x:c>
      <x:c r="G68" t="str">
        <x:v>399266</x:v>
      </x:c>
      <x:c r="H68" t="str">
        <x:v>Midland Heart</x:v>
      </x:c>
      <x:c r="I68" s="22" t="n">
        <x:v>8</x:v>
      </x:c>
      <x:c r="J68" t="str">
        <x:v>Worked</x:v>
      </x:c>
      <x:c r="K68" t="str">
        <x:v>Employee 1018524; home branch Birmingham; assigned role Operative Driver | Deployment branch: Birmingham | Actual role: Operative Driver | Jobs: 399266 | Customers: Midland Heart | Actual hours: 8.0; source records: 1</x:v>
      </x:c>
      <x:c r="L68" t="str">
        <x:v>Include</x:v>
      </x:c>
      <x:c r="M68"/>
      <x:c r="N68"/>
    </x:row>
    <x:row r="69">
      <x:c r="A69" t="str">
        <x:v>Abdifatah Mahdi-Nur|2026-01-06</x:v>
      </x:c>
      <x:c r="B69" s="888" t="n">
        <x:v>46028</x:v>
      </x:c>
      <x:c r="C69" t="str">
        <x:v>Abdifatah Mahdi-Nur</x:v>
      </x:c>
      <x:c r="D69" t="str">
        <x:v>Permanent</x:v>
      </x:c>
      <x:c r="E69" t="str">
        <x:v>Birmingham</x:v>
      </x:c>
      <x:c r="F69" t="str">
        <x:v>Operative Driver</x:v>
      </x:c>
      <x:c r="G69" t="str">
        <x:v>397334</x:v>
      </x:c>
      <x:c r="H69" t="str">
        <x:v>West Midlands Police</x:v>
      </x:c>
      <x:c r="I69" s="22" t="n">
        <x:v>8</x:v>
      </x:c>
      <x:c r="J69" t="str">
        <x:v>Worked</x:v>
      </x:c>
      <x:c r="K69" t="str">
        <x:v>Employee 1018524; home branch Birmingham; assigned role Operative Driver | Deployment branch: Birmingham | Actual role: Operative Porter | Jobs: 397334 | Customers: West Midlands Police | Actual hours: 8.0; source records: 1</x:v>
      </x:c>
      <x:c r="L69" t="str">
        <x:v>Include</x:v>
      </x:c>
      <x:c r="M69"/>
      <x:c r="N69"/>
    </x:row>
    <x:row r="70">
      <x:c r="A70" t="str">
        <x:v>Abdifatah Mahdi-Nur|2026-01-07</x:v>
      </x:c>
      <x:c r="B70" s="888" t="n">
        <x:v>46029</x:v>
      </x:c>
      <x:c r="C70" t="str">
        <x:v>Abdifatah Mahdi-Nur</x:v>
      </x:c>
      <x:c r="D70" t="str">
        <x:v>Permanent</x:v>
      </x:c>
      <x:c r="E70" t="str">
        <x:v>Birmingham</x:v>
      </x:c>
      <x:c r="F70" t="str">
        <x:v>Operative Driver</x:v>
      </x:c>
      <x:c r="G70" t="str">
        <x:v>397334</x:v>
      </x:c>
      <x:c r="H70" t="str">
        <x:v>West Midlands Police</x:v>
      </x:c>
      <x:c r="I70" s="22" t="n">
        <x:v>7.5</x:v>
      </x:c>
      <x:c r="J70" t="str">
        <x:v>Worked</x:v>
      </x:c>
      <x:c r="K70" t="str">
        <x:v>Employee 1018524; home branch Birmingham; assigned role Operative Driver | Deployment branch: Birmingham | Actual role: Operative Porter | Jobs: 397334 | Customers: West Midlands Police | Actual hours: 7.5; source records: 1</x:v>
      </x:c>
      <x:c r="L70" t="str">
        <x:v>Include</x:v>
      </x:c>
      <x:c r="M70"/>
      <x:c r="N70"/>
    </x:row>
    <x:row r="71">
      <x:c r="A71" t="str">
        <x:v>Abdifatah Mahdi-Nur|2026-01-08</x:v>
      </x:c>
      <x:c r="B71" s="888" t="n">
        <x:v>46030</x:v>
      </x:c>
      <x:c r="C71" t="str">
        <x:v>Abdifatah Mahdi-Nur</x:v>
      </x:c>
      <x:c r="D71" t="str">
        <x:v>Permanent</x:v>
      </x:c>
      <x:c r="E71" t="str">
        <x:v>Birmingham</x:v>
      </x:c>
      <x:c r="F71" t="str">
        <x:v>Operative Driver</x:v>
      </x:c>
      <x:c r="G71" t="str">
        <x:v>399425</x:v>
      </x:c>
      <x:c r="H71" t="str">
        <x:v>EVLO</x:v>
      </x:c>
      <x:c r="I71" s="22" t="n">
        <x:v>7.5</x:v>
      </x:c>
      <x:c r="J71" t="str">
        <x:v>Worked</x:v>
      </x:c>
      <x:c r="K71" t="str">
        <x:v>Employee 1018524; home branch Birmingham; assigned role Operative Driver | Deployment branch: Birmingham | Actual role: Operative Driver | Jobs: 399425 | Customers: EVLO | Actual hours: 7.5; source records: 1</x:v>
      </x:c>
      <x:c r="L71" t="str">
        <x:v>Include</x:v>
      </x:c>
      <x:c r="M71"/>
      <x:c r="N71"/>
    </x:row>
    <x:row r="72">
      <x:c r="A72" t="str">
        <x:v>Abdifatah Mahdi-Nur|2026-01-12</x:v>
      </x:c>
      <x:c r="B72" s="888" t="n">
        <x:v>46034</x:v>
      </x:c>
      <x:c r="C72" t="str">
        <x:v>Abdifatah Mahdi-Nur</x:v>
      </x:c>
      <x:c r="D72" t="str">
        <x:v>Permanent</x:v>
      </x:c>
      <x:c r="E72" t="str">
        <x:v>Birmingham</x:v>
      </x:c>
      <x:c r="F72" t="str">
        <x:v>Operative Driver</x:v>
      </x:c>
      <x:c r="G72" t="str">
        <x:v>399504</x:v>
      </x:c>
      <x:c r="H72" t="str">
        <x:v>West Midlands Police</x:v>
      </x:c>
      <x:c r="I72" s="22" t="n">
        <x:v>10</x:v>
      </x:c>
      <x:c r="J72" t="str">
        <x:v>Worked</x:v>
      </x:c>
      <x:c r="K72" t="str">
        <x:v>Employee 1018524; home branch Birmingham; assigned role Operative Driver | Deployment branch: Birmingham | Actual role: Operative Driver | Jobs: 399504 | Customers: West Midlands Police | Actual hours: 10.0; source records: 1</x:v>
      </x:c>
      <x:c r="L72" t="str">
        <x:v>Include</x:v>
      </x:c>
      <x:c r="M72"/>
      <x:c r="N72"/>
    </x:row>
    <x:row r="73">
      <x:c r="A73" t="str">
        <x:v>Abdifatah Mahdi-Nur|2026-01-13</x:v>
      </x:c>
      <x:c r="B73" s="888" t="n">
        <x:v>46035</x:v>
      </x:c>
      <x:c r="C73" t="str">
        <x:v>Abdifatah Mahdi-Nur</x:v>
      </x:c>
      <x:c r="D73" t="str">
        <x:v>Permanent</x:v>
      </x:c>
      <x:c r="E73" t="str">
        <x:v>Birmingham</x:v>
      </x:c>
      <x:c r="F73" t="str">
        <x:v>Operative Driver</x:v>
      </x:c>
      <x:c r="G73" t="str">
        <x:v>399504</x:v>
      </x:c>
      <x:c r="H73" t="str">
        <x:v>West Midlands Police</x:v>
      </x:c>
      <x:c r="I73" s="22" t="n">
        <x:v>8.5</x:v>
      </x:c>
      <x:c r="J73" t="str">
        <x:v>Worked</x:v>
      </x:c>
      <x:c r="K73" t="str">
        <x:v>Employee 1018524; home branch Birmingham; assigned role Operative Driver | Deployment branch: Birmingham | Actual role: Operative Driver | Jobs: 399504 | Customers: West Midlands Police | Actual hours: 8.5; source records: 1</x:v>
      </x:c>
      <x:c r="L73" t="str">
        <x:v>Include</x:v>
      </x:c>
      <x:c r="M73"/>
      <x:c r="N73"/>
    </x:row>
    <x:row r="74">
      <x:c r="A74" t="str">
        <x:v>Abdifatah Mahdi-Nur|2026-01-14</x:v>
      </x:c>
      <x:c r="B74" s="888" t="n">
        <x:v>46036</x:v>
      </x:c>
      <x:c r="C74" t="str">
        <x:v>Abdifatah Mahdi-Nur</x:v>
      </x:c>
      <x:c r="D74" t="str">
        <x:v>Permanent</x:v>
      </x:c>
      <x:c r="E74" t="str">
        <x:v>Birmingham</x:v>
      </x:c>
      <x:c r="F74" t="str">
        <x:v>Operative Driver</x:v>
      </x:c>
      <x:c r="G74" t="str">
        <x:v>399504</x:v>
      </x:c>
      <x:c r="H74" t="str">
        <x:v>West Midlands Police</x:v>
      </x:c>
      <x:c r="I74" s="22" t="n">
        <x:v>8</x:v>
      </x:c>
      <x:c r="J74" t="str">
        <x:v>Worked</x:v>
      </x:c>
      <x:c r="K74" t="str">
        <x:v>Employee 1018524; home branch Birmingham; assigned role Operative Driver | Deployment branch: Birmingham | Actual role: Operative Driver | Jobs: 399504 | Customers: West Midlands Police | Actual hours: 8.0; source records: 1</x:v>
      </x:c>
      <x:c r="L74" t="str">
        <x:v>Include</x:v>
      </x:c>
      <x:c r="M74"/>
      <x:c r="N74"/>
    </x:row>
    <x:row r="75">
      <x:c r="A75" t="str">
        <x:v>Abdifatah Mahdi-Nur|2026-01-15</x:v>
      </x:c>
      <x:c r="B75" s="888" t="n">
        <x:v>46037</x:v>
      </x:c>
      <x:c r="C75" t="str">
        <x:v>Abdifatah Mahdi-Nur</x:v>
      </x:c>
      <x:c r="D75" t="str">
        <x:v>Permanent</x:v>
      </x:c>
      <x:c r="E75" t="str">
        <x:v>Birmingham</x:v>
      </x:c>
      <x:c r="F75" t="str">
        <x:v>Operative Driver</x:v>
      </x:c>
      <x:c r="G75" t="str">
        <x:v>399504</x:v>
      </x:c>
      <x:c r="H75" t="str">
        <x:v>West Midlands Police</x:v>
      </x:c>
      <x:c r="I75" s="22" t="n">
        <x:v>9.5</x:v>
      </x:c>
      <x:c r="J75" t="str">
        <x:v>Worked</x:v>
      </x:c>
      <x:c r="K75" t="str">
        <x:v>Employee 1018524; home branch Birmingham; assigned role Operative Driver | Deployment branch: Birmingham | Actual role: Operative Driver | Jobs: 399504 | Customers: West Midlands Police | Actual hours: 9.5; source records: 1</x:v>
      </x:c>
      <x:c r="L75" t="str">
        <x:v>Include</x:v>
      </x:c>
      <x:c r="M75"/>
      <x:c r="N75"/>
    </x:row>
    <x:row r="76">
      <x:c r="A76" t="str">
        <x:v>Abdifatah Mahdi-Nur|2026-01-16</x:v>
      </x:c>
      <x:c r="B76" s="888" t="n">
        <x:v>46038</x:v>
      </x:c>
      <x:c r="C76" t="str">
        <x:v>Abdifatah Mahdi-Nur</x:v>
      </x:c>
      <x:c r="D76" t="str">
        <x:v>Permanent</x:v>
      </x:c>
      <x:c r="E76" t="str">
        <x:v>Birmingham</x:v>
      </x:c>
      <x:c r="F76" t="str">
        <x:v>Operative Driver</x:v>
      </x:c>
      <x:c r="G76" t="str">
        <x:v>399504</x:v>
      </x:c>
      <x:c r="H76" t="str">
        <x:v>West Midlands Police</x:v>
      </x:c>
      <x:c r="I76" s="22" t="n">
        <x:v>8</x:v>
      </x:c>
      <x:c r="J76" t="str">
        <x:v>Worked</x:v>
      </x:c>
      <x:c r="K76" t="str">
        <x:v>Employee 1018524; home branch Birmingham; assigned role Operative Driver | Deployment branch: Birmingham | Actual role: Operative Porter | Jobs: 399504 | Customers: West Midlands Police | Actual hours: 8.0; source records: 1</x:v>
      </x:c>
      <x:c r="L76" t="str">
        <x:v>Include</x:v>
      </x:c>
      <x:c r="M76"/>
      <x:c r="N76"/>
    </x:row>
    <x:row r="77">
      <x:c r="A77" t="str">
        <x:v>Abdifatah Mahdi-Nur|2026-01-19</x:v>
      </x:c>
      <x:c r="B77" s="888" t="n">
        <x:v>46041</x:v>
      </x:c>
      <x:c r="C77" t="str">
        <x:v>Abdifatah Mahdi-Nur</x:v>
      </x:c>
      <x:c r="D77" t="str">
        <x:v>Permanent</x:v>
      </x:c>
      <x:c r="E77" t="str">
        <x:v>Birmingham</x:v>
      </x:c>
      <x:c r="F77" t="str">
        <x:v>Operative Driver</x:v>
      </x:c>
      <x:c r="G77" t="str">
        <x:v>397334</x:v>
      </x:c>
      <x:c r="H77" t="str">
        <x:v>West Midlands Police</x:v>
      </x:c>
      <x:c r="I77" s="22" t="n">
        <x:v>9.5</x:v>
      </x:c>
      <x:c r="J77" t="str">
        <x:v>Worked</x:v>
      </x:c>
      <x:c r="K77" t="str">
        <x:v>Employee 1018524; home branch Birmingham; assigned role Operative Driver | Deployment branch: Birmingham | Actual role: Operative Porter | Jobs: 397334 | Customers: West Midlands Police | Actual hours: 9.5; source records: 1</x:v>
      </x:c>
      <x:c r="L77" t="str">
        <x:v>Include</x:v>
      </x:c>
      <x:c r="M77"/>
      <x:c r="N77"/>
    </x:row>
    <x:row r="78">
      <x:c r="A78" t="str">
        <x:v>Abdifatah Mahdi-Nur|2026-01-20</x:v>
      </x:c>
      <x:c r="B78" s="888" t="n">
        <x:v>46042</x:v>
      </x:c>
      <x:c r="C78" t="str">
        <x:v>Abdifatah Mahdi-Nur</x:v>
      </x:c>
      <x:c r="D78" t="str">
        <x:v>Permanent</x:v>
      </x:c>
      <x:c r="E78" t="str">
        <x:v>Birmingham</x:v>
      </x:c>
      <x:c r="F78" t="str">
        <x:v>Operative Driver</x:v>
      </x:c>
      <x:c r="G78" t="str">
        <x:v>397334</x:v>
      </x:c>
      <x:c r="H78" t="str">
        <x:v>West Midlands Police</x:v>
      </x:c>
      <x:c r="I78" s="22" t="n">
        <x:v>8.5</x:v>
      </x:c>
      <x:c r="J78" t="str">
        <x:v>Worked</x:v>
      </x:c>
      <x:c r="K78" t="str">
        <x:v>Employee 1018524; home branch Birmingham; assigned role Operative Driver | Deployment branch: Birmingham | Actual role: Operative Porter | Jobs: 397334 | Customers: West Midlands Police | Actual hours: 8.5; source records: 1</x:v>
      </x:c>
      <x:c r="L78" t="str">
        <x:v>Include</x:v>
      </x:c>
      <x:c r="M78"/>
      <x:c r="N78"/>
    </x:row>
    <x:row r="79">
      <x:c r="A79" t="str">
        <x:v>Abdifatah Mahdi-Nur|2026-01-21</x:v>
      </x:c>
      <x:c r="B79" s="888" t="n">
        <x:v>46043</x:v>
      </x:c>
      <x:c r="C79" t="str">
        <x:v>Abdifatah Mahdi-Nur</x:v>
      </x:c>
      <x:c r="D79" t="str">
        <x:v>Permanent</x:v>
      </x:c>
      <x:c r="E79" t="str">
        <x:v>Birmingham</x:v>
      </x:c>
      <x:c r="F79" t="str">
        <x:v>Operative Driver</x:v>
      </x:c>
      <x:c r="G79" t="str">
        <x:v>397334</x:v>
      </x:c>
      <x:c r="H79" t="str">
        <x:v>West Midlands Police</x:v>
      </x:c>
      <x:c r="I79" s="22" t="n">
        <x:v>10</x:v>
      </x:c>
      <x:c r="J79" t="str">
        <x:v>Worked</x:v>
      </x:c>
      <x:c r="K79" t="str">
        <x:v>Employee 1018524; home branch Birmingham; assigned role Operative Driver | Deployment branch: Birmingham | Actual role: Operative Porter | Jobs: 397334 | Customers: West Midlands Police | Actual hours: 10.0; source records: 1</x:v>
      </x:c>
      <x:c r="L79" t="str">
        <x:v>Include</x:v>
      </x:c>
      <x:c r="M79"/>
      <x:c r="N79"/>
    </x:row>
    <x:row r="80">
      <x:c r="A80" t="str">
        <x:v>Abdifatah Mahdi-Nur|2026-01-22</x:v>
      </x:c>
      <x:c r="B80" s="888" t="n">
        <x:v>46044</x:v>
      </x:c>
      <x:c r="C80" t="str">
        <x:v>Abdifatah Mahdi-Nur</x:v>
      </x:c>
      <x:c r="D80" t="str">
        <x:v>Permanent</x:v>
      </x:c>
      <x:c r="E80" t="str">
        <x:v>Birmingham</x:v>
      </x:c>
      <x:c r="F80" t="str">
        <x:v>Operative Driver</x:v>
      </x:c>
      <x:c r="G80" t="str">
        <x:v>399322</x:v>
      </x:c>
      <x:c r="H80" t="str">
        <x:v>West Midlands Police</x:v>
      </x:c>
      <x:c r="I80" s="22" t="n">
        <x:v>8.5</x:v>
      </x:c>
      <x:c r="J80" t="str">
        <x:v>Worked</x:v>
      </x:c>
      <x:c r="K80" t="str">
        <x:v>Employee 1018524; home branch Birmingham; assigned role Operative Driver | Deployment branch: Birmingham | Actual role: Operative Driver | Jobs: 399322 | Customers: West Midlands Police | Actual hours: 8.5; source records: 1</x:v>
      </x:c>
      <x:c r="L80" t="str">
        <x:v>Include</x:v>
      </x:c>
      <x:c r="M80"/>
      <x:c r="N80"/>
    </x:row>
    <x:row r="81">
      <x:c r="A81" t="str">
        <x:v>Abdifatah Mahdi-Nur|2026-01-23</x:v>
      </x:c>
      <x:c r="B81" s="888" t="n">
        <x:v>46045</x:v>
      </x:c>
      <x:c r="C81" t="str">
        <x:v>Abdifatah Mahdi-Nur</x:v>
      </x:c>
      <x:c r="D81" t="str">
        <x:v>Permanent</x:v>
      </x:c>
      <x:c r="E81" t="str">
        <x:v>Birmingham</x:v>
      </x:c>
      <x:c r="F81" t="str">
        <x:v>Operative Driver</x:v>
      </x:c>
      <x:c r="G81" t="str">
        <x:v>399660</x:v>
      </x:c>
      <x:c r="H81" t="str">
        <x:v>West Midlands Police</x:v>
      </x:c>
      <x:c r="I81" s="22" t="n">
        <x:v>10</x:v>
      </x:c>
      <x:c r="J81" t="str">
        <x:v>Worked</x:v>
      </x:c>
      <x:c r="K81" t="str">
        <x:v>Employee 1018524; home branch Birmingham; assigned role Operative Driver | Deployment branch: Birmingham | Actual role: Operative Driver | Jobs: 399660 | Customers: West Midlands Police | Actual hours: 10.0; source records: 1</x:v>
      </x:c>
      <x:c r="L81" t="str">
        <x:v>Include</x:v>
      </x:c>
      <x:c r="M81"/>
      <x:c r="N81"/>
    </x:row>
    <x:row r="82">
      <x:c r="A82" t="str">
        <x:v>Abdifatah Mahdi-Nur|2026-01-27</x:v>
      </x:c>
      <x:c r="B82" s="888" t="n">
        <x:v>46049</x:v>
      </x:c>
      <x:c r="C82" t="str">
        <x:v>Abdifatah Mahdi-Nur</x:v>
      </x:c>
      <x:c r="D82" t="str">
        <x:v>Permanent</x:v>
      </x:c>
      <x:c r="E82" t="str">
        <x:v>Birmingham</x:v>
      </x:c>
      <x:c r="F82" t="str">
        <x:v>Operative Driver</x:v>
      </x:c>
      <x:c r="G82" t="str">
        <x:v>399058</x:v>
      </x:c>
      <x:c r="H82" t="str">
        <x:v>Jaguar Land Rover Limited</x:v>
      </x:c>
      <x:c r="I82" s="22" t="n">
        <x:v>9</x:v>
      </x:c>
      <x:c r="J82" t="str">
        <x:v>Worked</x:v>
      </x:c>
      <x:c r="K82" t="str">
        <x:v>Employee 1018524; home branch Birmingham; assigned role Operative Driver | Deployment branch: Birmingham | Actual role: Operative Driver | Jobs: 399058 | Customers: Jaguar Land Rover Limited | Actual hours: 9.0; source records: 1</x:v>
      </x:c>
      <x:c r="L82" t="str">
        <x:v>Include</x:v>
      </x:c>
      <x:c r="M82"/>
      <x:c r="N82"/>
    </x:row>
    <x:row r="83">
      <x:c r="A83" t="str">
        <x:v>Abdifatah Mahdi-Nur|2026-01-29</x:v>
      </x:c>
      <x:c r="B83" s="888" t="n">
        <x:v>46051</x:v>
      </x:c>
      <x:c r="C83" t="str">
        <x:v>Abdifatah Mahdi-Nur</x:v>
      </x:c>
      <x:c r="D83" t="str">
        <x:v>Permanent</x:v>
      </x:c>
      <x:c r="E83" t="str">
        <x:v>Birmingham</x:v>
      </x:c>
      <x:c r="F83" t="str">
        <x:v>Operative Driver</x:v>
      </x:c>
      <x:c r="G83" t="str">
        <x:v>386884R, 398317</x:v>
      </x:c>
      <x:c r="H83" t="str">
        <x:v>Restore Harrow Green</x:v>
      </x:c>
      <x:c r="I83" s="22" t="n">
        <x:v>23</x:v>
      </x:c>
      <x:c r="J83" t="str">
        <x:v>Worked — 2 records</x:v>
      </x:c>
      <x:c r="K83" t="str">
        <x:v>Employee 1018524; home branch Birmingham; assigned role Operative Driver | Deployment branch: Birmingham, Manchester | Actual role: Operative Porter | Jobs: 386884R, 398317 | Customers: Restore Harrow Green | Actual hours: 23.0; source records: 2</x:v>
      </x:c>
      <x:c r="L83" t="str">
        <x:v>Include</x:v>
      </x:c>
      <x:c r="M83"/>
      <x:c r="N83"/>
    </x:row>
    <x:row r="84">
      <x:c r="A84" t="str">
        <x:v>Abdifatah Mahdi-Nur|2026-01-30</x:v>
      </x:c>
      <x:c r="B84" s="888" t="n">
        <x:v>46052</x:v>
      </x:c>
      <x:c r="C84" t="str">
        <x:v>Abdifatah Mahdi-Nur</x:v>
      </x:c>
      <x:c r="D84" t="str">
        <x:v>Permanent</x:v>
      </x:c>
      <x:c r="E84" t="str">
        <x:v>Birmingham</x:v>
      </x:c>
      <x:c r="F84" t="str">
        <x:v>Operative Driver</x:v>
      </x:c>
      <x:c r="G84" t="str">
        <x:v>395286</x:v>
      </x:c>
      <x:c r="H84" t="str">
        <x:v>Jaguar Land Rover Limited</x:v>
      </x:c>
      <x:c r="I84" s="22" t="n">
        <x:v>9</x:v>
      </x:c>
      <x:c r="J84" t="str">
        <x:v>Worked</x:v>
      </x:c>
      <x:c r="K84" t="str">
        <x:v>Employee 1018524; home branch Birmingham; assigned role Operative Driver | Deployment branch: Birmingham | Actual role: Operative Driver | Jobs: 395286 | Customers: Jaguar Land Rover Limited | Actual hours: 9.0; source records: 1</x:v>
      </x:c>
      <x:c r="L84" t="str">
        <x:v>Include</x:v>
      </x:c>
      <x:c r="M84"/>
      <x:c r="N84"/>
    </x:row>
    <x:row r="85">
      <x:c r="A85" t="str">
        <x:v>Aden Worth|2026-01-02</x:v>
      </x:c>
      <x:c r="B85" s="888" t="n">
        <x:v>46024</x:v>
      </x:c>
      <x:c r="C85" t="str">
        <x:v>Aden Worth</x:v>
      </x:c>
      <x:c r="D85" t="str">
        <x:v>Permanent</x:v>
      </x:c>
      <x:c r="E85" t="str">
        <x:v>Oxford</x:v>
      </x:c>
      <x:c r="F85" t="str">
        <x:v>Warehouse</x:v>
      </x:c>
      <x:c r="G85" t="str">
        <x:v>399275E</x:v>
      </x:c>
      <x:c r="H85" t="str">
        <x:v>Avantor ( OXFORD  JAN 2026 )</x:v>
      </x:c>
      <x:c r="I85" s="22" t="n">
        <x:v>6</x:v>
      </x:c>
      <x:c r="J85" t="str">
        <x:v>Worked</x:v>
      </x:c>
      <x:c r="K85" t="str">
        <x:v>Employee 104441; home branch Oxford; assigned role Warehouse | Deployment branch: Cambridge | Actual role: Operative Porter | Jobs: 399275E | Customers: Avantor ( OXFORD  JAN 2026 ) | Actual hours: 6.0; source records: 1</x:v>
      </x:c>
      <x:c r="L85" t="str">
        <x:v>Include</x:v>
      </x:c>
      <x:c r="M85"/>
      <x:c r="N85"/>
    </x:row>
    <x:row r="86">
      <x:c r="A86" t="str">
        <x:v>Aden Worth|2026-01-07</x:v>
      </x:c>
      <x:c r="B86" s="888" t="n">
        <x:v>46029</x:v>
      </x:c>
      <x:c r="C86" t="str">
        <x:v>Aden Worth</x:v>
      </x:c>
      <x:c r="D86" t="str">
        <x:v>Permanent</x:v>
      </x:c>
      <x:c r="E86" t="str">
        <x:v>Oxford</x:v>
      </x:c>
      <x:c r="F86" t="str">
        <x:v>Warehouse</x:v>
      </x:c>
      <x:c r="G86" t="str">
        <x:v>398740</x:v>
      </x:c>
      <x:c r="H86" t="str">
        <x:v>Imperial College London (Equipnet)</x:v>
      </x:c>
      <x:c r="I86" s="22" t="n">
        <x:v>7.5</x:v>
      </x:c>
      <x:c r="J86" t="str">
        <x:v>Worked</x:v>
      </x:c>
      <x:c r="K86" t="str">
        <x:v>Employee 104441; home branch Oxford; assigned role Warehouse | Deployment branch: Oxford | Actual role: Operative Porter | Jobs: 398740 | Customers: Imperial College London (Equipnet) | Actual hours: 7.5; source records: 1</x:v>
      </x:c>
      <x:c r="L86" t="str">
        <x:v>Include</x:v>
      </x:c>
      <x:c r="M86"/>
      <x:c r="N86"/>
    </x:row>
    <x:row r="87">
      <x:c r="A87" t="str">
        <x:v>Aden Worth|2026-01-12</x:v>
      </x:c>
      <x:c r="B87" s="888" t="n">
        <x:v>46034</x:v>
      </x:c>
      <x:c r="C87" t="str">
        <x:v>Aden Worth</x:v>
      </x:c>
      <x:c r="D87" t="str">
        <x:v>Permanent</x:v>
      </x:c>
      <x:c r="E87" t="str">
        <x:v>Oxford</x:v>
      </x:c>
      <x:c r="F87" t="str">
        <x:v>Warehouse</x:v>
      </x:c>
      <x:c r="G87" t="str">
        <x:v>398552</x:v>
      </x:c>
      <x:c r="H87" t="str">
        <x:v>Ellison Institute of Technology</x:v>
      </x:c>
      <x:c r="I87" s="22" t="n">
        <x:v>8</x:v>
      </x:c>
      <x:c r="J87" t="str">
        <x:v>Worked</x:v>
      </x:c>
      <x:c r="K87" t="str">
        <x:v>Employee 104441; home branch Oxford; assigned role Warehouse | Deployment branch: Oxford | Actual role: Operative Porter | Jobs: 398552 | Customers: Ellison Institute of Technology | Actual hours: 8.0; source records: 1</x:v>
      </x:c>
      <x:c r="L87" t="str">
        <x:v>Include</x:v>
      </x:c>
      <x:c r="M87"/>
      <x:c r="N87"/>
    </x:row>
    <x:row r="88">
      <x:c r="A88" t="str">
        <x:v>Aden Worth|2026-01-14</x:v>
      </x:c>
      <x:c r="B88" s="888" t="n">
        <x:v>46036</x:v>
      </x:c>
      <x:c r="C88" t="str">
        <x:v>Aden Worth</x:v>
      </x:c>
      <x:c r="D88" t="str">
        <x:v>Permanent</x:v>
      </x:c>
      <x:c r="E88" t="str">
        <x:v>Oxford</x:v>
      </x:c>
      <x:c r="F88" t="str">
        <x:v>Warehouse</x:v>
      </x:c>
      <x:c r="G88" t="str">
        <x:v>397979Z</x:v>
      </x:c>
      <x:c r="H88" t="str">
        <x:v>Thames Valley Police</x:v>
      </x:c>
      <x:c r="I88" s="22" t="n">
        <x:v>7.5</x:v>
      </x:c>
      <x:c r="J88" t="str">
        <x:v>Worked</x:v>
      </x:c>
      <x:c r="K88" t="str">
        <x:v>Employee 104441; home branch Oxford; assigned role Warehouse | Deployment branch: Oxford | Actual role: Operative Porter | Jobs: 397979Z | Customers: Thames Valley Police | Actual hours: 7.5; source records: 1</x:v>
      </x:c>
      <x:c r="L88" t="str">
        <x:v>Include</x:v>
      </x:c>
      <x:c r="M88"/>
      <x:c r="N88"/>
    </x:row>
    <x:row r="89">
      <x:c r="A89" t="str">
        <x:v>Aden Worth|2026-01-15</x:v>
      </x:c>
      <x:c r="B89" s="888" t="n">
        <x:v>46037</x:v>
      </x:c>
      <x:c r="C89" t="str">
        <x:v>Aden Worth</x:v>
      </x:c>
      <x:c r="D89" t="str">
        <x:v>Permanent</x:v>
      </x:c>
      <x:c r="E89" t="str">
        <x:v>Oxford</x:v>
      </x:c>
      <x:c r="F89" t="str">
        <x:v>Warehouse</x:v>
      </x:c>
      <x:c r="G89" t="str">
        <x:v>399232</x:v>
      </x:c>
      <x:c r="H89" t="str">
        <x:v>T-Squared Group</x:v>
      </x:c>
      <x:c r="I89" s="22" t="n">
        <x:v>9</x:v>
      </x:c>
      <x:c r="J89" t="str">
        <x:v>Worked</x:v>
      </x:c>
      <x:c r="K89" t="str">
        <x:v>Employee 104441; home branch Oxford; assigned role Warehouse | Deployment branch: Oxford | Actual role: Operative Porter | Jobs: 399232 | Customers: T-Squared Group | Actual hours: 9.0; source records: 1</x:v>
      </x:c>
      <x:c r="L89" t="str">
        <x:v>Include</x:v>
      </x:c>
      <x:c r="M89"/>
      <x:c r="N89"/>
    </x:row>
    <x:row r="90">
      <x:c r="A90" t="str">
        <x:v>Aden Worth|2026-01-19</x:v>
      </x:c>
      <x:c r="B90" s="888" t="n">
        <x:v>46041</x:v>
      </x:c>
      <x:c r="C90" t="str">
        <x:v>Aden Worth</x:v>
      </x:c>
      <x:c r="D90" t="str">
        <x:v>Permanent</x:v>
      </x:c>
      <x:c r="E90" t="str">
        <x:v>Oxford</x:v>
      </x:c>
      <x:c r="F90" t="str">
        <x:v>Warehouse</x:v>
      </x:c>
      <x:c r="G90" t="str">
        <x:v>399232</x:v>
      </x:c>
      <x:c r="H90" t="str">
        <x:v>T-Squared Group</x:v>
      </x:c>
      <x:c r="I90" s="22" t="n">
        <x:v>7.5</x:v>
      </x:c>
      <x:c r="J90" t="str">
        <x:v>Worked</x:v>
      </x:c>
      <x:c r="K90" t="str">
        <x:v>Employee 104441; home branch Oxford; assigned role Warehouse | Deployment branch: Oxford | Actual role: Operative Porter | Jobs: 399232 | Customers: T-Squared Group | Actual hours: 7.5; source records: 1</x:v>
      </x:c>
      <x:c r="L90" t="str">
        <x:v>Include</x:v>
      </x:c>
      <x:c r="M90"/>
      <x:c r="N90"/>
    </x:row>
    <x:row r="91">
      <x:c r="A91" t="str">
        <x:v>Aden Worth|2026-01-20</x:v>
      </x:c>
      <x:c r="B91" s="888" t="n">
        <x:v>46042</x:v>
      </x:c>
      <x:c r="C91" t="str">
        <x:v>Aden Worth</x:v>
      </x:c>
      <x:c r="D91" t="str">
        <x:v>Permanent</x:v>
      </x:c>
      <x:c r="E91" t="str">
        <x:v>Oxford</x:v>
      </x:c>
      <x:c r="F91" t="str">
        <x:v>Warehouse</x:v>
      </x:c>
      <x:c r="G91" t="str">
        <x:v>399232</x:v>
      </x:c>
      <x:c r="H91" t="str">
        <x:v>T-Squared Group</x:v>
      </x:c>
      <x:c r="I91" s="22" t="n">
        <x:v>9</x:v>
      </x:c>
      <x:c r="J91" t="str">
        <x:v>Worked</x:v>
      </x:c>
      <x:c r="K91" t="str">
        <x:v>Employee 104441; home branch Oxford; assigned role Warehouse | Deployment branch: Oxford | Actual role: Operative Porter | Jobs: 399232 | Customers: T-Squared Group | Actual hours: 9.0; source records: 1</x:v>
      </x:c>
      <x:c r="L91" t="str">
        <x:v>Include</x:v>
      </x:c>
      <x:c r="M91"/>
      <x:c r="N91"/>
    </x:row>
    <x:row r="92">
      <x:c r="A92" t="str">
        <x:v>Aden Worth|2026-01-22</x:v>
      </x:c>
      <x:c r="B92" s="888" t="n">
        <x:v>46044</x:v>
      </x:c>
      <x:c r="C92" t="str">
        <x:v>Aden Worth</x:v>
      </x:c>
      <x:c r="D92" t="str">
        <x:v>Permanent</x:v>
      </x:c>
      <x:c r="E92" t="str">
        <x:v>Oxford</x:v>
      </x:c>
      <x:c r="F92" t="str">
        <x:v>Warehouse</x:v>
      </x:c>
      <x:c r="G92" t="str">
        <x:v>399346</x:v>
      </x:c>
      <x:c r="H92" t="str">
        <x:v>Evotec</x:v>
      </x:c>
      <x:c r="I92" s="22" t="n">
        <x:v>9</x:v>
      </x:c>
      <x:c r="J92" t="str">
        <x:v>Worked</x:v>
      </x:c>
      <x:c r="K92" t="str">
        <x:v>Employee 104441; home branch Oxford; assigned role Warehouse | Deployment branch: Oxford | Actual role: Operative Skilled | Jobs: 399346 | Customers: Evotec | Actual hours: 9.0; source records: 1</x:v>
      </x:c>
      <x:c r="L92" t="str">
        <x:v>Include</x:v>
      </x:c>
      <x:c r="M92"/>
      <x:c r="N92"/>
    </x:row>
    <x:row r="93">
      <x:c r="A93" t="str">
        <x:v>Aden Worth|2026-01-23</x:v>
      </x:c>
      <x:c r="B93" s="888" t="n">
        <x:v>46045</x:v>
      </x:c>
      <x:c r="C93" t="str">
        <x:v>Aden Worth</x:v>
      </x:c>
      <x:c r="D93" t="str">
        <x:v>Permanent</x:v>
      </x:c>
      <x:c r="E93" t="str">
        <x:v>Oxford</x:v>
      </x:c>
      <x:c r="F93" t="str">
        <x:v>Warehouse</x:v>
      </x:c>
      <x:c r="G93" t="str">
        <x:v>399346</x:v>
      </x:c>
      <x:c r="H93" t="str">
        <x:v>Evotec</x:v>
      </x:c>
      <x:c r="I93" s="22" t="n">
        <x:v>10</x:v>
      </x:c>
      <x:c r="J93" t="str">
        <x:v>Worked</x:v>
      </x:c>
      <x:c r="K93" t="str">
        <x:v>Employee 104441; home branch Oxford; assigned role Warehouse | Deployment branch: Oxford | Actual role: Operative Porter | Jobs: 399346 | Customers: Evotec | Actual hours: 10.0; source records: 1</x:v>
      </x:c>
      <x:c r="L93" t="str">
        <x:v>Include</x:v>
      </x:c>
      <x:c r="M93"/>
      <x:c r="N93"/>
    </x:row>
    <x:row r="94">
      <x:c r="A94" t="str">
        <x:v>Aden Worth|2026-01-28</x:v>
      </x:c>
      <x:c r="B94" s="888" t="n">
        <x:v>46050</x:v>
      </x:c>
      <x:c r="C94" t="str">
        <x:v>Aden Worth</x:v>
      </x:c>
      <x:c r="D94" t="str">
        <x:v>Permanent</x:v>
      </x:c>
      <x:c r="E94" t="str">
        <x:v>Oxford</x:v>
      </x:c>
      <x:c r="F94" t="str">
        <x:v>Warehouse</x:v>
      </x:c>
      <x:c r="G94"/>
      <x:c r="H94"/>
      <x:c r="I94" s="22" t="n">
        <x:v>0</x:v>
      </x:c>
      <x:c r="J94" t="str">
        <x:v>Annual leave</x:v>
      </x:c>
      <x:c r="K94" t="str">
        <x:v>Employee 104441; home branch Oxford; assigned role Warehouse | Leave: Annual Leave (Hours) | Leave calendar basis: Variable-pattern period</x:v>
      </x:c>
      <x:c r="L94" t="str">
        <x:v>Include</x:v>
      </x:c>
      <x:c r="M94"/>
      <x:c r="N94"/>
    </x:row>
    <x:row r="95">
      <x:c r="A95" t="str">
        <x:v>Aden Worth|2026-01-29</x:v>
      </x:c>
      <x:c r="B95" s="888" t="n">
        <x:v>46051</x:v>
      </x:c>
      <x:c r="C95" t="str">
        <x:v>Aden Worth</x:v>
      </x:c>
      <x:c r="D95" t="str">
        <x:v>Permanent</x:v>
      </x:c>
      <x:c r="E95" t="str">
        <x:v>Oxford</x:v>
      </x:c>
      <x:c r="F95" t="str">
        <x:v>Warehouse</x:v>
      </x:c>
      <x:c r="G95"/>
      <x:c r="H95"/>
      <x:c r="I95" s="22" t="n">
        <x:v>0</x:v>
      </x:c>
      <x:c r="J95" t="str">
        <x:v>Annual leave</x:v>
      </x:c>
      <x:c r="K95" t="str">
        <x:v>Employee 104441; home branch Oxford; assigned role Warehouse | Leave: Annual Leave (Hours) | Leave calendar basis: Variable-pattern period</x:v>
      </x:c>
      <x:c r="L95" t="str">
        <x:v>Include</x:v>
      </x:c>
      <x:c r="M95"/>
      <x:c r="N95"/>
    </x:row>
    <x:row r="96">
      <x:c r="A96" t="str">
        <x:v>Aden Worth|2026-01-30</x:v>
      </x:c>
      <x:c r="B96" s="888" t="n">
        <x:v>46052</x:v>
      </x:c>
      <x:c r="C96" t="str">
        <x:v>Aden Worth</x:v>
      </x:c>
      <x:c r="D96" t="str">
        <x:v>Permanent</x:v>
      </x:c>
      <x:c r="E96" t="str">
        <x:v>Oxford</x:v>
      </x:c>
      <x:c r="F96" t="str">
        <x:v>Warehouse</x:v>
      </x:c>
      <x:c r="G96"/>
      <x:c r="H96"/>
      <x:c r="I96" s="22" t="n">
        <x:v>0</x:v>
      </x:c>
      <x:c r="J96" t="str">
        <x:v>Annual leave</x:v>
      </x:c>
      <x:c r="K96" t="str">
        <x:v>Employee 104441; home branch Oxford; assigned role Warehouse | Leave: Annual Leave (Hours) | Leave calendar basis: Variable-pattern period</x:v>
      </x:c>
      <x:c r="L96" t="str">
        <x:v>Include</x:v>
      </x:c>
      <x:c r="M96"/>
      <x:c r="N96"/>
    </x:row>
    <x:row r="97">
      <x:c r="A97" t="str">
        <x:v>Al Fofana|2026-01-02</x:v>
      </x:c>
      <x:c r="B97" s="888" t="n">
        <x:v>46024</x:v>
      </x:c>
      <x:c r="C97" t="str">
        <x:v>Al Fofana</x:v>
      </x:c>
      <x:c r="D97" t="str">
        <x:v>Permanent</x:v>
      </x:c>
      <x:c r="E97" t="str">
        <x:v>Thurrock</x:v>
      </x:c>
      <x:c r="F97" t="str">
        <x:v>Operative Porter</x:v>
      </x:c>
      <x:c r="G97"/>
      <x:c r="H97"/>
      <x:c r="I97" s="22" t="n">
        <x:v>0</x:v>
      </x:c>
      <x:c r="J97" t="str">
        <x:v>Annual leave</x:v>
      </x:c>
      <x:c r="K97" t="str">
        <x:v>Employee 102657; home branch Thurrock; assigned role Operative Porter | Leave: Annual Leave (Hours) | Leave calendar basis: Variable-pattern period</x:v>
      </x:c>
      <x:c r="L97" t="str">
        <x:v>Include</x:v>
      </x:c>
      <x:c r="M97"/>
      <x:c r="N97"/>
    </x:row>
    <x:row r="98">
      <x:c r="A98" t="str">
        <x:v>Al Fofana|2026-01-05</x:v>
      </x:c>
      <x:c r="B98" s="888" t="n">
        <x:v>46027</x:v>
      </x:c>
      <x:c r="C98" t="str">
        <x:v>Al Fofana</x:v>
      </x:c>
      <x:c r="D98" t="str">
        <x:v>Permanent</x:v>
      </x:c>
      <x:c r="E98" t="str">
        <x:v>Thurrock</x:v>
      </x:c>
      <x:c r="F98" t="str">
        <x:v>Operative Porter</x:v>
      </x:c>
      <x:c r="G98"/>
      <x:c r="H98"/>
      <x:c r="I98" s="22" t="n">
        <x:v>0</x:v>
      </x:c>
      <x:c r="J98" t="str">
        <x:v>Annual leave</x:v>
      </x:c>
      <x:c r="K98" t="str">
        <x:v>Employee 102657; home branch Thurrock; assigned role Operative Porter | Leave: Annual Leave (Hours) | Leave calendar basis: Variable-pattern period</x:v>
      </x:c>
      <x:c r="L98" t="str">
        <x:v>Include</x:v>
      </x:c>
      <x:c r="M98"/>
      <x:c r="N98"/>
    </x:row>
    <x:row r="99">
      <x:c r="A99" t="str">
        <x:v>Al Fofana|2026-01-06</x:v>
      </x:c>
      <x:c r="B99" s="888" t="n">
        <x:v>46028</x:v>
      </x:c>
      <x:c r="C99" t="str">
        <x:v>Al Fofana</x:v>
      </x:c>
      <x:c r="D99" t="str">
        <x:v>Permanent</x:v>
      </x:c>
      <x:c r="E99" t="str">
        <x:v>Thurrock</x:v>
      </x:c>
      <x:c r="F99" t="str">
        <x:v>Operative Porter</x:v>
      </x:c>
      <x:c r="G99"/>
      <x:c r="H99"/>
      <x:c r="I99" s="22" t="n">
        <x:v>0</x:v>
      </x:c>
      <x:c r="J99" t="str">
        <x:v>Annual leave</x:v>
      </x:c>
      <x:c r="K99" t="str">
        <x:v>Employee 102657; home branch Thurrock; assigned role Operative Porter | Leave: Annual Leave (Hours) | Leave calendar basis: Variable-pattern period</x:v>
      </x:c>
      <x:c r="L99" t="str">
        <x:v>Include</x:v>
      </x:c>
      <x:c r="M99"/>
      <x:c r="N99"/>
    </x:row>
    <x:row r="100">
      <x:c r="A100" t="str">
        <x:v>Al Fofana|2026-01-07</x:v>
      </x:c>
      <x:c r="B100" s="888" t="n">
        <x:v>46029</x:v>
      </x:c>
      <x:c r="C100" t="str">
        <x:v>Al Fofana</x:v>
      </x:c>
      <x:c r="D100" t="str">
        <x:v>Permanent</x:v>
      </x:c>
      <x:c r="E100" t="str">
        <x:v>Thurrock</x:v>
      </x:c>
      <x:c r="F100" t="str">
        <x:v>Operative Porter</x:v>
      </x:c>
      <x:c r="G100"/>
      <x:c r="H100"/>
      <x:c r="I100" s="22" t="n">
        <x:v>0</x:v>
      </x:c>
      <x:c r="J100" t="str">
        <x:v>Annual leave</x:v>
      </x:c>
      <x:c r="K100" t="str">
        <x:v>Employee 102657; home branch Thurrock; assigned role Operative Porter | Leave: Annual Leave (Hours) | Leave calendar basis: Variable-pattern period</x:v>
      </x:c>
      <x:c r="L100" t="str">
        <x:v>Include</x:v>
      </x:c>
      <x:c r="M100"/>
      <x:c r="N100"/>
    </x:row>
    <x:row r="101">
      <x:c r="A101" t="str">
        <x:v>Al Fofana|2026-01-12</x:v>
      </x:c>
      <x:c r="B101" s="888" t="n">
        <x:v>46034</x:v>
      </x:c>
      <x:c r="C101" t="str">
        <x:v>Al Fofana</x:v>
      </x:c>
      <x:c r="D101" t="str">
        <x:v>Permanent</x:v>
      </x:c>
      <x:c r="E101" t="str">
        <x:v>Thurrock</x:v>
      </x:c>
      <x:c r="F101" t="str">
        <x:v>Operative Porter</x:v>
      </x:c>
      <x:c r="G101"/>
      <x:c r="H101"/>
      <x:c r="I101" s="22" t="n">
        <x:v>0</x:v>
      </x:c>
      <x:c r="J101" t="str">
        <x:v>Annual leave</x:v>
      </x:c>
      <x:c r="K101" t="str">
        <x:v>Employee 102657; home branch Thurrock; assigned role Operative Porter | Leave: Annual Leave (Hours) | Leave calendar basis: Variable-pattern period</x:v>
      </x:c>
      <x:c r="L101" t="str">
        <x:v>Include</x:v>
      </x:c>
      <x:c r="M101"/>
      <x:c r="N101"/>
    </x:row>
    <x:row r="102">
      <x:c r="A102" t="str">
        <x:v>Al Fofana|2026-01-16</x:v>
      </x:c>
      <x:c r="B102" s="888" t="n">
        <x:v>46038</x:v>
      </x:c>
      <x:c r="C102" t="str">
        <x:v>Al Fofana</x:v>
      </x:c>
      <x:c r="D102" t="str">
        <x:v>Permanent</x:v>
      </x:c>
      <x:c r="E102" t="str">
        <x:v>Thurrock</x:v>
      </x:c>
      <x:c r="F102" t="str">
        <x:v>Operative Porter</x:v>
      </x:c>
      <x:c r="G102"/>
      <x:c r="H102"/>
      <x:c r="I102" s="22" t="n">
        <x:v>0</x:v>
      </x:c>
      <x:c r="J102" t="str">
        <x:v>Annual leave</x:v>
      </x:c>
      <x:c r="K102" t="str">
        <x:v>Employee 102657; home branch Thurrock; assigned role Operative Porter | Leave: Annual Leave (Hours) | Leave calendar basis: Variable-pattern period</x:v>
      </x:c>
      <x:c r="L102" t="str">
        <x:v>Include</x:v>
      </x:c>
      <x:c r="M102"/>
      <x:c r="N102"/>
    </x:row>
    <x:row r="103">
      <x:c r="A103" t="str">
        <x:v>Al Fofana|2026-01-19</x:v>
      </x:c>
      <x:c r="B103" s="888" t="n">
        <x:v>46041</x:v>
      </x:c>
      <x:c r="C103" t="str">
        <x:v>Al Fofana</x:v>
      </x:c>
      <x:c r="D103" t="str">
        <x:v>Permanent</x:v>
      </x:c>
      <x:c r="E103" t="str">
        <x:v>Thurrock</x:v>
      </x:c>
      <x:c r="F103" t="str">
        <x:v>Operative Porter</x:v>
      </x:c>
      <x:c r="G103"/>
      <x:c r="H103"/>
      <x:c r="I103" s="22" t="n">
        <x:v>0</x:v>
      </x:c>
      <x:c r="J103" t="str">
        <x:v>Annual leave</x:v>
      </x:c>
      <x:c r="K103" t="str">
        <x:v>Employee 102657; home branch Thurrock; assigned role Operative Porter | Leave: Annual Leave (Hours) | Leave calendar basis: Variable-pattern period</x:v>
      </x:c>
      <x:c r="L103" t="str">
        <x:v>Include</x:v>
      </x:c>
      <x:c r="M103"/>
      <x:c r="N103"/>
    </x:row>
    <x:row r="104">
      <x:c r="A104" t="str">
        <x:v>Al Fofana|2026-01-20</x:v>
      </x:c>
      <x:c r="B104" s="888" t="n">
        <x:v>46042</x:v>
      </x:c>
      <x:c r="C104" t="str">
        <x:v>Al Fofana</x:v>
      </x:c>
      <x:c r="D104" t="str">
        <x:v>Permanent</x:v>
      </x:c>
      <x:c r="E104" t="str">
        <x:v>Thurrock</x:v>
      </x:c>
      <x:c r="F104" t="str">
        <x:v>Operative Porter</x:v>
      </x:c>
      <x:c r="G104"/>
      <x:c r="H104"/>
      <x:c r="I104" s="22" t="n">
        <x:v>0</x:v>
      </x:c>
      <x:c r="J104" t="str">
        <x:v>Annual leave</x:v>
      </x:c>
      <x:c r="K104" t="str">
        <x:v>Employee 102657; home branch Thurrock; assigned role Operative Porter | Leave: Annual Leave (Hours) | Leave calendar basis: Variable-pattern period</x:v>
      </x:c>
      <x:c r="L104" t="str">
        <x:v>Include</x:v>
      </x:c>
      <x:c r="M104"/>
      <x:c r="N104"/>
    </x:row>
    <x:row r="105">
      <x:c r="A105" t="str">
        <x:v>Al Fofana|2026-01-22</x:v>
      </x:c>
      <x:c r="B105" s="888" t="n">
        <x:v>46044</x:v>
      </x:c>
      <x:c r="C105" t="str">
        <x:v>Al Fofana</x:v>
      </x:c>
      <x:c r="D105" t="str">
        <x:v>Permanent</x:v>
      </x:c>
      <x:c r="E105" t="str">
        <x:v>Thurrock</x:v>
      </x:c>
      <x:c r="F105" t="str">
        <x:v>Operative Porter</x:v>
      </x:c>
      <x:c r="G105" t="str">
        <x:v>399234, 399753</x:v>
      </x:c>
      <x:c r="H105" t="str">
        <x:v>Kuehne &amp; Nagel Ltd - Park House; Kwakye/Ms Afua</x:v>
      </x:c>
      <x:c r="I105" s="22" t="n">
        <x:v>11.5</x:v>
      </x:c>
      <x:c r="J105" t="str">
        <x:v>Worked — 2 records</x:v>
      </x:c>
      <x:c r="K105" t="str">
        <x:v>Employee 102657; home branch Thurrock; assigned role Operative Porter | Deployment branch: Thurrock | Actual role: Operative Porter | Jobs: 399234, 399753 | Customers: Kuehne &amp; Nagel Ltd - Park House; Kwakye/Ms Afua | Actual hours: 11.5; source records: 2</x:v>
      </x:c>
      <x:c r="L105" t="str">
        <x:v>Include</x:v>
      </x:c>
      <x:c r="M105"/>
      <x:c r="N105"/>
    </x:row>
    <x:row r="106">
      <x:c r="A106" t="str">
        <x:v>Al Fofana|2026-01-23</x:v>
      </x:c>
      <x:c r="B106" s="888" t="n">
        <x:v>46045</x:v>
      </x:c>
      <x:c r="C106" t="str">
        <x:v>Al Fofana</x:v>
      </x:c>
      <x:c r="D106" t="str">
        <x:v>Permanent</x:v>
      </x:c>
      <x:c r="E106" t="str">
        <x:v>Thurrock</x:v>
      </x:c>
      <x:c r="F106" t="str">
        <x:v>Operative Porter</x:v>
      </x:c>
      <x:c r="G106" t="str">
        <x:v>399610</x:v>
      </x:c>
      <x:c r="H106" t="str">
        <x:v>Haier (UCL)</x:v>
      </x:c>
      <x:c r="I106" s="22" t="n">
        <x:v>10</x:v>
      </x:c>
      <x:c r="J106" t="str">
        <x:v>Worked</x:v>
      </x:c>
      <x:c r="K106" t="str">
        <x:v>Employee 102657; home branch Thurrock; assigned role Operative Porter | Deployment branch: Cambridge | Actual role: Operative Porter | Jobs: 399610 | Customers: Haier (UCL) | Actual hours: 10.0; source records: 1</x:v>
      </x:c>
      <x:c r="L106" t="str">
        <x:v>Include</x:v>
      </x:c>
      <x:c r="M106"/>
      <x:c r="N106"/>
    </x:row>
    <x:row r="107">
      <x:c r="A107" t="str">
        <x:v>Al Fofana|2026-01-26</x:v>
      </x:c>
      <x:c r="B107" s="888" t="n">
        <x:v>46048</x:v>
      </x:c>
      <x:c r="C107" t="str">
        <x:v>Al Fofana</x:v>
      </x:c>
      <x:c r="D107" t="str">
        <x:v>Permanent</x:v>
      </x:c>
      <x:c r="E107" t="str">
        <x:v>Thurrock</x:v>
      </x:c>
      <x:c r="F107" t="str">
        <x:v>Operative Porter</x:v>
      </x:c>
      <x:c r="G107" t="str">
        <x:v>396664</x:v>
      </x:c>
      <x:c r="H107" t="str">
        <x:v>Herrera-Barrios/Mrs Esperanza</x:v>
      </x:c>
      <x:c r="I107" s="22" t="n">
        <x:v>8</x:v>
      </x:c>
      <x:c r="J107" t="str">
        <x:v>Worked</x:v>
      </x:c>
      <x:c r="K107" t="str">
        <x:v>Employee 102657; home branch Thurrock; assigned role Operative Porter | Deployment branch: Thurrock | Actual role: Operative Porter | Jobs: 396664 | Customers: Herrera-Barrios/Mrs Esperanza | Actual hours: 8.0; source records: 1</x:v>
      </x:c>
      <x:c r="L107" t="str">
        <x:v>Include</x:v>
      </x:c>
      <x:c r="M107"/>
      <x:c r="N107"/>
    </x:row>
    <x:row r="108">
      <x:c r="A108" t="str">
        <x:v>Al Fofana|2026-01-30</x:v>
      </x:c>
      <x:c r="B108" s="888" t="n">
        <x:v>46052</x:v>
      </x:c>
      <x:c r="C108" t="str">
        <x:v>Al Fofana</x:v>
      </x:c>
      <x:c r="D108" t="str">
        <x:v>Permanent</x:v>
      </x:c>
      <x:c r="E108" t="str">
        <x:v>Thurrock</x:v>
      </x:c>
      <x:c r="F108" t="str">
        <x:v>Operative Porter</x:v>
      </x:c>
      <x:c r="G108" t="str">
        <x:v>399941, 399587, 399885</x:v>
      </x:c>
      <x:c r="H108" t="str">
        <x:v>Bank of America Merrill Lynch; Bank of New York Mellon; Cognizant</x:v>
      </x:c>
      <x:c r="I108" s="22" t="n">
        <x:v>16.5</x:v>
      </x:c>
      <x:c r="J108" t="str">
        <x:v>Worked — 3 records</x:v>
      </x:c>
      <x:c r="K108" t="str">
        <x:v>Employee 102657; home branch Thurrock; assigned role Operative Porter | Deployment branch: Thurrock | Actual role: Operative Porter, Operative Skilled | Jobs: 399941, 399587, 399885 | Customers: Bank of America Merrill Lynch; Bank of New York Mellon; Cognizant | Actual hours: 16.5; source records: 3</x:v>
      </x:c>
      <x:c r="L108" t="str">
        <x:v>Include</x:v>
      </x:c>
      <x:c r="M108"/>
      <x:c r="N108"/>
    </x:row>
    <x:row r="109">
      <x:c r="A109" t="str">
        <x:v>Al Fofana|2026-01-31</x:v>
      </x:c>
      <x:c r="B109" s="888" t="n">
        <x:v>46053</x:v>
      </x:c>
      <x:c r="C109" t="str">
        <x:v>Al Fofana</x:v>
      </x:c>
      <x:c r="D109" t="str">
        <x:v>Permanent</x:v>
      </x:c>
      <x:c r="E109" t="str">
        <x:v>Thurrock</x:v>
      </x:c>
      <x:c r="F109" t="str">
        <x:v>Operative Porter</x:v>
      </x:c>
      <x:c r="G109" t="str">
        <x:v>396207A</x:v>
      </x:c>
      <x:c r="H109" t="str">
        <x:v>Linklaters LLP</x:v>
      </x:c>
      <x:c r="I109" s="22" t="n">
        <x:v>8.5</x:v>
      </x:c>
      <x:c r="J109" t="str">
        <x:v>Worked</x:v>
      </x:c>
      <x:c r="K109" t="str">
        <x:v>Employee 102657; home branch Thurrock; assigned role Operative Porter | Deployment branch: Thurrock | Actual role: Operative Porter | Jobs: 396207A | Customers: Linklaters LLP | Actual hours: 8.5; source records: 1</x:v>
      </x:c>
      <x:c r="L109" t="str">
        <x:v>Include</x:v>
      </x:c>
      <x:c r="M109"/>
      <x:c r="N109"/>
    </x:row>
    <x:row r="110">
      <x:c r="A110" t="str">
        <x:v>Alkan Aliev|2026-01-12</x:v>
      </x:c>
      <x:c r="B110" s="888" t="n">
        <x:v>46034</x:v>
      </x:c>
      <x:c r="C110" t="str">
        <x:v>Alkan Aliev</x:v>
      </x:c>
      <x:c r="D110" t="str">
        <x:v>Permanent</x:v>
      </x:c>
      <x:c r="E110" t="str">
        <x:v>Birmingham</x:v>
      </x:c>
      <x:c r="F110" t="str">
        <x:v>Operative Driver</x:v>
      </x:c>
      <x:c r="G110" t="str">
        <x:v>399550</x:v>
      </x:c>
      <x:c r="H110" t="str">
        <x:v>Harrow Green Birmingham</x:v>
      </x:c>
      <x:c r="I110" s="22" t="n">
        <x:v>9.5</x:v>
      </x:c>
      <x:c r="J110" t="str">
        <x:v>Worked</x:v>
      </x:c>
      <x:c r="K110" t="str">
        <x:v>Employee 103810; home branch Birmingham; assigned role Operative Driver | Deployment branch: Birmingham | Actual role: Operative Driver | Jobs: 399550 | Customers: Harrow Green Birmingham | Actual hours: 9.5; source records: 1</x:v>
      </x:c>
      <x:c r="L110" t="str">
        <x:v>Include</x:v>
      </x:c>
      <x:c r="M110"/>
      <x:c r="N110"/>
    </x:row>
    <x:row r="111">
      <x:c r="A111" t="str">
        <x:v>Alkan Aliev|2026-01-13</x:v>
      </x:c>
      <x:c r="B111" s="888" t="n">
        <x:v>46035</x:v>
      </x:c>
      <x:c r="C111" t="str">
        <x:v>Alkan Aliev</x:v>
      </x:c>
      <x:c r="D111" t="str">
        <x:v>Permanent</x:v>
      </x:c>
      <x:c r="E111" t="str">
        <x:v>Birmingham</x:v>
      </x:c>
      <x:c r="F111" t="str">
        <x:v>Operative Driver</x:v>
      </x:c>
      <x:c r="G111" t="str">
        <x:v>397205, 399265</x:v>
      </x:c>
      <x:c r="H111" t="str">
        <x:v>Midland Heart</x:v>
      </x:c>
      <x:c r="I111" s="22" t="n">
        <x:v>7</x:v>
      </x:c>
      <x:c r="J111" t="str">
        <x:v>Worked — 2 records</x:v>
      </x:c>
      <x:c r="K111" t="str">
        <x:v>Employee 103810; home branch Birmingham; assigned role Operative Driver | Deployment branch: Birmingham | Actual role: Operative Driver | Jobs: 397205, 399265 | Customers: Midland Heart | Actual hours: 7.0; source records: 2</x:v>
      </x:c>
      <x:c r="L111" t="str">
        <x:v>Include</x:v>
      </x:c>
      <x:c r="M111"/>
      <x:c r="N111"/>
    </x:row>
    <x:row r="112">
      <x:c r="A112" t="str">
        <x:v>Alkan Aliev|2026-01-14</x:v>
      </x:c>
      <x:c r="B112" s="888" t="n">
        <x:v>46036</x:v>
      </x:c>
      <x:c r="C112" t="str">
        <x:v>Alkan Aliev</x:v>
      </x:c>
      <x:c r="D112" t="str">
        <x:v>Permanent</x:v>
      </x:c>
      <x:c r="E112" t="str">
        <x:v>Birmingham</x:v>
      </x:c>
      <x:c r="F112" t="str">
        <x:v>Operative Driver</x:v>
      </x:c>
      <x:c r="G112" t="str">
        <x:v>398692</x:v>
      </x:c>
      <x:c r="H112" t="str">
        <x:v>University of Birmingham</x:v>
      </x:c>
      <x:c r="I112" s="22" t="n">
        <x:v>9</x:v>
      </x:c>
      <x:c r="J112" t="str">
        <x:v>Worked</x:v>
      </x:c>
      <x:c r="K112" t="str">
        <x:v>Employee 103810; home branch Birmingham; assigned role Operative Driver | Deployment branch: Birmingham | Actual role: Operative Driver | Jobs: 398692 | Customers: University of Birmingham | Actual hours: 9.0; source records: 1</x:v>
      </x:c>
      <x:c r="L112" t="str">
        <x:v>Include</x:v>
      </x:c>
      <x:c r="M112"/>
      <x:c r="N112"/>
    </x:row>
    <x:row r="113">
      <x:c r="A113" t="str">
        <x:v>Alkan Aliev|2026-01-15</x:v>
      </x:c>
      <x:c r="B113" s="888" t="n">
        <x:v>46037</x:v>
      </x:c>
      <x:c r="C113" t="str">
        <x:v>Alkan Aliev</x:v>
      </x:c>
      <x:c r="D113" t="str">
        <x:v>Permanent</x:v>
      </x:c>
      <x:c r="E113" t="str">
        <x:v>Birmingham</x:v>
      </x:c>
      <x:c r="F113" t="str">
        <x:v>Operative Driver</x:v>
      </x:c>
      <x:c r="G113" t="str">
        <x:v>396661</x:v>
      </x:c>
      <x:c r="H113" t="str">
        <x:v>Esco Life Sciences ( THE MANUFACTURING TECHNOLOGY CENTRE)</x:v>
      </x:c>
      <x:c r="I113" s="22" t="n">
        <x:v>6.5</x:v>
      </x:c>
      <x:c r="J113" t="str">
        <x:v>Worked</x:v>
      </x:c>
      <x:c r="K113" t="str">
        <x:v>Employee 103810; home branch Birmingham; assigned role Operative Driver | Deployment branch: Cambridge | Actual role: Operative Driver | Jobs: 396661 | Customers: Esco Life Sciences ( THE MANUFACTURING TECHNOLOGY CENTRE) | Actual hours: 6.5; source records: 1</x:v>
      </x:c>
      <x:c r="L113" t="str">
        <x:v>Include</x:v>
      </x:c>
      <x:c r="M113"/>
      <x:c r="N113"/>
    </x:row>
    <x:row r="114">
      <x:c r="A114" t="str">
        <x:v>Alkan Aliev|2026-01-16</x:v>
      </x:c>
      <x:c r="B114" s="888" t="n">
        <x:v>46038</x:v>
      </x:c>
      <x:c r="C114" t="str">
        <x:v>Alkan Aliev</x:v>
      </x:c>
      <x:c r="D114" t="str">
        <x:v>Permanent</x:v>
      </x:c>
      <x:c r="E114" t="str">
        <x:v>Birmingham</x:v>
      </x:c>
      <x:c r="F114" t="str">
        <x:v>Operative Driver</x:v>
      </x:c>
      <x:c r="G114" t="str">
        <x:v>399563</x:v>
      </x:c>
      <x:c r="H114" t="str">
        <x:v>Midland Heart</x:v>
      </x:c>
      <x:c r="I114" s="22" t="n">
        <x:v>5</x:v>
      </x:c>
      <x:c r="J114" t="str">
        <x:v>Worked</x:v>
      </x:c>
      <x:c r="K114" t="str">
        <x:v>Employee 103810; home branch Birmingham; assigned role Operative Driver | Deployment branch: Birmingham | Actual role: Operative Driver | Jobs: 399563 | Customers: Midland Heart | Actual hours: 5.0; source records: 1</x:v>
      </x:c>
      <x:c r="L114" t="str">
        <x:v>Include</x:v>
      </x:c>
      <x:c r="M114"/>
      <x:c r="N114"/>
    </x:row>
    <x:row r="115">
      <x:c r="A115" t="str">
        <x:v>Alkan Aliev|2026-01-19</x:v>
      </x:c>
      <x:c r="B115" s="888" t="n">
        <x:v>46041</x:v>
      </x:c>
      <x:c r="C115" t="str">
        <x:v>Alkan Aliev</x:v>
      </x:c>
      <x:c r="D115" t="str">
        <x:v>Permanent</x:v>
      </x:c>
      <x:c r="E115" t="str">
        <x:v>Birmingham</x:v>
      </x:c>
      <x:c r="F115" t="str">
        <x:v>Operative Driver</x:v>
      </x:c>
      <x:c r="G115" t="str">
        <x:v>394233, 386884R</x:v>
      </x:c>
      <x:c r="H115" t="str">
        <x:v>BT plc; Restore Harrow Green</x:v>
      </x:c>
      <x:c r="I115" s="22" t="n">
        <x:v>20.5</x:v>
      </x:c>
      <x:c r="J115" t="str">
        <x:v>Worked — 2 records</x:v>
      </x:c>
      <x:c r="K115" t="str">
        <x:v>Employee 103810; home branch Birmingham; assigned role Operative Driver | Deployment branch: Birmingham, Manchester | Actual role: Operative Driver | Jobs: 394233, 386884R | Customers: BT plc; Restore Harrow Green | Actual hours: 20.5; source records: 2</x:v>
      </x:c>
      <x:c r="L115" t="str">
        <x:v>Include</x:v>
      </x:c>
      <x:c r="M115"/>
      <x:c r="N115"/>
    </x:row>
    <x:row r="116">
      <x:c r="A116" t="str">
        <x:v>Alkan Aliev|2026-01-20</x:v>
      </x:c>
      <x:c r="B116" s="888" t="n">
        <x:v>46042</x:v>
      </x:c>
      <x:c r="C116" t="str">
        <x:v>Alkan Aliev</x:v>
      </x:c>
      <x:c r="D116" t="str">
        <x:v>Permanent</x:v>
      </x:c>
      <x:c r="E116" t="str">
        <x:v>Birmingham</x:v>
      </x:c>
      <x:c r="F116" t="str">
        <x:v>Operative Driver</x:v>
      </x:c>
      <x:c r="G116" t="str">
        <x:v>396998</x:v>
      </x:c>
      <x:c r="H116" t="str">
        <x:v>Birmingham Children’s Trust</x:v>
      </x:c>
      <x:c r="I116" s="22" t="n">
        <x:v>7.5</x:v>
      </x:c>
      <x:c r="J116" t="str">
        <x:v>Worked</x:v>
      </x:c>
      <x:c r="K116" t="str">
        <x:v>Employee 103810; home branch Birmingham; assigned role Operative Driver | Deployment branch: Birmingham | Actual role: Operative Driver | Jobs: 396998 | Customers: Birmingham Children’s Trust | Actual hours: 7.5; source records: 1</x:v>
      </x:c>
      <x:c r="L116" t="str">
        <x:v>Include</x:v>
      </x:c>
      <x:c r="M116"/>
      <x:c r="N116"/>
    </x:row>
    <x:row r="117">
      <x:c r="A117" t="str">
        <x:v>Alkan Aliev|2026-01-21</x:v>
      </x:c>
      <x:c r="B117" s="888" t="n">
        <x:v>46043</x:v>
      </x:c>
      <x:c r="C117" t="str">
        <x:v>Alkan Aliev</x:v>
      </x:c>
      <x:c r="D117" t="str">
        <x:v>Permanent</x:v>
      </x:c>
      <x:c r="E117" t="str">
        <x:v>Birmingham</x:v>
      </x:c>
      <x:c r="F117" t="str">
        <x:v>Operative Driver</x:v>
      </x:c>
      <x:c r="G117" t="str">
        <x:v>394233</x:v>
      </x:c>
      <x:c r="H117" t="str">
        <x:v>BT plc</x:v>
      </x:c>
      <x:c r="I117" s="22" t="n">
        <x:v>9.5</x:v>
      </x:c>
      <x:c r="J117" t="str">
        <x:v>Worked</x:v>
      </x:c>
      <x:c r="K117" t="str">
        <x:v>Employee 103810; home branch Birmingham; assigned role Operative Driver | Deployment branch: Manchester | Actual role: Operative Driver | Jobs: 394233 | Customers: BT plc | Actual hours: 9.5; source records: 1</x:v>
      </x:c>
      <x:c r="L117" t="str">
        <x:v>Include</x:v>
      </x:c>
      <x:c r="M117"/>
      <x:c r="N117"/>
    </x:row>
    <x:row r="118">
      <x:c r="A118" t="str">
        <x:v>Alkan Aliev|2026-01-22</x:v>
      </x:c>
      <x:c r="B118" s="888" t="n">
        <x:v>46044</x:v>
      </x:c>
      <x:c r="C118" t="str">
        <x:v>Alkan Aliev</x:v>
      </x:c>
      <x:c r="D118" t="str">
        <x:v>Permanent</x:v>
      </x:c>
      <x:c r="E118" t="str">
        <x:v>Birmingham</x:v>
      </x:c>
      <x:c r="F118" t="str">
        <x:v>Operative Driver</x:v>
      </x:c>
      <x:c r="G118" t="str">
        <x:v>398833, 386884R</x:v>
      </x:c>
      <x:c r="H118" t="str">
        <x:v>Kirklees Council; Restore Harrow Green</x:v>
      </x:c>
      <x:c r="I118" s="22" t="n">
        <x:v>17.5</x:v>
      </x:c>
      <x:c r="J118" t="str">
        <x:v>Worked — 2 records</x:v>
      </x:c>
      <x:c r="K118" t="str">
        <x:v>Employee 103810; home branch Birmingham; assigned role Operative Driver | Deployment branch: Birmingham, Leeds | Actual role: Operative Driver | Jobs: 398833, 386884R | Customers: Kirklees Council; Restore Harrow Green | Actual hours: 17.5; source records: 2</x:v>
      </x:c>
      <x:c r="L118" t="str">
        <x:v>Include</x:v>
      </x:c>
      <x:c r="M118"/>
      <x:c r="N118"/>
    </x:row>
    <x:row r="119">
      <x:c r="A119" t="str">
        <x:v>Alkan Aliev|2026-01-23</x:v>
      </x:c>
      <x:c r="B119" s="888" t="n">
        <x:v>46045</x:v>
      </x:c>
      <x:c r="C119" t="str">
        <x:v>Alkan Aliev</x:v>
      </x:c>
      <x:c r="D119" t="str">
        <x:v>Permanent</x:v>
      </x:c>
      <x:c r="E119" t="str">
        <x:v>Birmingham</x:v>
      </x:c>
      <x:c r="F119" t="str">
        <x:v>Operative Driver</x:v>
      </x:c>
      <x:c r="G119" t="str">
        <x:v>386884R, 399120</x:v>
      </x:c>
      <x:c r="H119" t="str">
        <x:v>Restore Harrow Green; University of Leeds</x:v>
      </x:c>
      <x:c r="I119" s="22" t="n">
        <x:v>18</x:v>
      </x:c>
      <x:c r="J119" t="str">
        <x:v>Worked — 2 records</x:v>
      </x:c>
      <x:c r="K119" t="str">
        <x:v>Employee 103810; home branch Birmingham; assigned role Operative Driver | Deployment branch: Birmingham, Leeds | Actual role: Operative Driver | Jobs: 386884R, 399120 | Customers: Restore Harrow Green; University of Leeds | Actual hours: 18.0; source records: 2</x:v>
      </x:c>
      <x:c r="L119" t="str">
        <x:v>Include</x:v>
      </x:c>
      <x:c r="M119"/>
      <x:c r="N119"/>
    </x:row>
    <x:row r="120">
      <x:c r="A120" t="str">
        <x:v>Alkan Aliev|2026-01-26</x:v>
      </x:c>
      <x:c r="B120" s="888" t="n">
        <x:v>46048</x:v>
      </x:c>
      <x:c r="C120" t="str">
        <x:v>Alkan Aliev</x:v>
      </x:c>
      <x:c r="D120" t="str">
        <x:v>Permanent</x:v>
      </x:c>
      <x:c r="E120" t="str">
        <x:v>Birmingham</x:v>
      </x:c>
      <x:c r="F120" t="str">
        <x:v>Operative Driver</x:v>
      </x:c>
      <x:c r="G120" t="str">
        <x:v>397562A</x:v>
      </x:c>
      <x:c r="H120" t="str">
        <x:v>Nottingham University Hospitals</x:v>
      </x:c>
      <x:c r="I120" s="22" t="n">
        <x:v>7.5</x:v>
      </x:c>
      <x:c r="J120" t="str">
        <x:v>Worked</x:v>
      </x:c>
      <x:c r="K120" t="str">
        <x:v>Employee 103810; home branch Birmingham; assigned role Operative Driver | Deployment branch: Birmingham | Actual role: Operative Driver | Jobs: 397562A | Customers: Nottingham University Hospitals | Actual hours: 7.5; source records: 1</x:v>
      </x:c>
      <x:c r="L120" t="str">
        <x:v>Include</x:v>
      </x:c>
      <x:c r="M120"/>
      <x:c r="N120"/>
    </x:row>
    <x:row r="121">
      <x:c r="A121" t="str">
        <x:v>Alkan Aliev|2026-01-27</x:v>
      </x:c>
      <x:c r="B121" s="888" t="n">
        <x:v>46049</x:v>
      </x:c>
      <x:c r="C121" t="str">
        <x:v>Alkan Aliev</x:v>
      </x:c>
      <x:c r="D121" t="str">
        <x:v>Permanent</x:v>
      </x:c>
      <x:c r="E121" t="str">
        <x:v>Birmingham</x:v>
      </x:c>
      <x:c r="F121" t="str">
        <x:v>Operative Driver</x:v>
      </x:c>
      <x:c r="G121" t="str">
        <x:v>397562A</x:v>
      </x:c>
      <x:c r="H121" t="str">
        <x:v>Nottingham University Hospitals</x:v>
      </x:c>
      <x:c r="I121" s="22" t="n">
        <x:v>9.5</x:v>
      </x:c>
      <x:c r="J121" t="str">
        <x:v>Worked</x:v>
      </x:c>
      <x:c r="K121" t="str">
        <x:v>Employee 103810; home branch Birmingham; assigned role Operative Driver | Deployment branch: Birmingham | Actual role: Operative Driver | Jobs: 397562A | Customers: Nottingham University Hospitals | Actual hours: 9.5; source records: 1</x:v>
      </x:c>
      <x:c r="L121" t="str">
        <x:v>Include</x:v>
      </x:c>
      <x:c r="M121"/>
      <x:c r="N121"/>
    </x:row>
    <x:row r="122">
      <x:c r="A122" t="str">
        <x:v>Alkan Aliev|2026-01-28</x:v>
      </x:c>
      <x:c r="B122" s="888" t="n">
        <x:v>46050</x:v>
      </x:c>
      <x:c r="C122" t="str">
        <x:v>Alkan Aliev</x:v>
      </x:c>
      <x:c r="D122" t="str">
        <x:v>Permanent</x:v>
      </x:c>
      <x:c r="E122" t="str">
        <x:v>Birmingham</x:v>
      </x:c>
      <x:c r="F122" t="str">
        <x:v>Operative Driver</x:v>
      </x:c>
      <x:c r="G122" t="str">
        <x:v>398330</x:v>
      </x:c>
      <x:c r="H122" t="str">
        <x:v>Sanderson Design Group</x:v>
      </x:c>
      <x:c r="I122" s="22" t="n">
        <x:v>10</x:v>
      </x:c>
      <x:c r="J122" t="str">
        <x:v>Worked</x:v>
      </x:c>
      <x:c r="K122" t="str">
        <x:v>Employee 103810; home branch Birmingham; assigned role Operative Driver | Deployment branch: Manchester | Actual role: Operative Driver | Jobs: 398330 | Customers: Sanderson Design Group | Actual hours: 10.0; source records: 1</x:v>
      </x:c>
      <x:c r="L122" t="str">
        <x:v>Include</x:v>
      </x:c>
      <x:c r="M122"/>
      <x:c r="N122"/>
    </x:row>
    <x:row r="123">
      <x:c r="A123" t="str">
        <x:v>Alkan Aliev|2026-01-29</x:v>
      </x:c>
      <x:c r="B123" s="888" t="n">
        <x:v>46051</x:v>
      </x:c>
      <x:c r="C123" t="str">
        <x:v>Alkan Aliev</x:v>
      </x:c>
      <x:c r="D123" t="str">
        <x:v>Permanent</x:v>
      </x:c>
      <x:c r="E123" t="str">
        <x:v>Birmingham</x:v>
      </x:c>
      <x:c r="F123" t="str">
        <x:v>Operative Driver</x:v>
      </x:c>
      <x:c r="G123" t="str">
        <x:v>394774, 375763A</x:v>
      </x:c>
      <x:c r="H123" t="str">
        <x:v>Artifex interior systems; K3</x:v>
      </x:c>
      <x:c r="I123" s="22" t="n">
        <x:v>8</x:v>
      </x:c>
      <x:c r="J123" t="str">
        <x:v>Worked — 2 records</x:v>
      </x:c>
      <x:c r="K123" t="str">
        <x:v>Employee 103810; home branch Birmingham; assigned role Operative Driver | Deployment branch: Birmingham | Actual role: Operative Driver | Jobs: 394774, 375763A | Customers: Artifex interior systems; K3 | Actual hours: 8.0; source records: 2</x:v>
      </x:c>
      <x:c r="L123" t="str">
        <x:v>Include</x:v>
      </x:c>
      <x:c r="M123"/>
      <x:c r="N123"/>
    </x:row>
    <x:row r="124">
      <x:c r="A124" t="str">
        <x:v>Alkan Aliev|2026-01-30</x:v>
      </x:c>
      <x:c r="B124" s="888" t="n">
        <x:v>46052</x:v>
      </x:c>
      <x:c r="C124" t="str">
        <x:v>Alkan Aliev</x:v>
      </x:c>
      <x:c r="D124" t="str">
        <x:v>Permanent</x:v>
      </x:c>
      <x:c r="E124" t="str">
        <x:v>Birmingham</x:v>
      </x:c>
      <x:c r="F124" t="str">
        <x:v>Operative Driver</x:v>
      </x:c>
      <x:c r="G124" t="str">
        <x:v>399922, 400023</x:v>
      </x:c>
      <x:c r="H124" t="str">
        <x:v>Midland Heart; Midland Heart Limited</x:v>
      </x:c>
      <x:c r="I124" s="22" t="n">
        <x:v>12</x:v>
      </x:c>
      <x:c r="J124" t="str">
        <x:v>Worked — 2 records</x:v>
      </x:c>
      <x:c r="K124" t="str">
        <x:v>Employee 103810; home branch Birmingham; assigned role Operative Driver | Deployment branch: Birmingham | Actual role: Operative Driver, Operative Porter | Jobs: 399922, 400023 | Customers: Midland Heart; Midland Heart Limited | Actual hours: 12.0; source records: 2</x:v>
      </x:c>
      <x:c r="L124" t="str">
        <x:v>Include</x:v>
      </x:c>
      <x:c r="M124"/>
      <x:c r="N124"/>
    </x:row>
    <x:row r="125">
      <x:c r="A125" t="str">
        <x:v>Andy Corser|2026-01-02</x:v>
      </x:c>
      <x:c r="B125" s="888" t="n">
        <x:v>46024</x:v>
      </x:c>
      <x:c r="C125" t="str">
        <x:v>Andy Corser</x:v>
      </x:c>
      <x:c r="D125" t="str">
        <x:v>Permanent</x:v>
      </x:c>
      <x:c r="E125" t="str">
        <x:v>Manchester</x:v>
      </x:c>
      <x:c r="F125" t="str">
        <x:v>Operative Driver</x:v>
      </x:c>
      <x:c r="G125"/>
      <x:c r="H125"/>
      <x:c r="I125" s="22" t="n">
        <x:v>0</x:v>
      </x:c>
      <x:c r="J125" t="str">
        <x:v>Annual leave</x:v>
      </x:c>
      <x:c r="K125" t="str">
        <x:v>Employee 2305; home branch Manchester; assigned role Operative Driver | Leave: Annual Leave (Hours) | Leave calendar basis: Variable-pattern period</x:v>
      </x:c>
      <x:c r="L125" t="str">
        <x:v>Include</x:v>
      </x:c>
      <x:c r="M125"/>
      <x:c r="N125"/>
    </x:row>
    <x:row r="126">
      <x:c r="A126" t="str">
        <x:v>Andy Corser|2026-01-05</x:v>
      </x:c>
      <x:c r="B126" s="888" t="n">
        <x:v>46027</x:v>
      </x:c>
      <x:c r="C126" t="str">
        <x:v>Andy Corser</x:v>
      </x:c>
      <x:c r="D126" t="str">
        <x:v>Permanent</x:v>
      </x:c>
      <x:c r="E126" t="str">
        <x:v>Manchester</x:v>
      </x:c>
      <x:c r="F126" t="str">
        <x:v>Operative Driver</x:v>
      </x:c>
      <x:c r="G126" t="str">
        <x:v>394233</x:v>
      </x:c>
      <x:c r="H126" t="str">
        <x:v>BT plc</x:v>
      </x:c>
      <x:c r="I126" s="22" t="n">
        <x:v>9</x:v>
      </x:c>
      <x:c r="J126" t="str">
        <x:v>Worked</x:v>
      </x:c>
      <x:c r="K126" t="str">
        <x:v>Employee 2305; home branch Manchester; assigned role Operative Driver | Deployment branch: Manchester | Actual role: Operative Porter | Jobs: 394233 | Customers: BT plc | Actual hours: 9.0; source records: 1</x:v>
      </x:c>
      <x:c r="L126" t="str">
        <x:v>Include</x:v>
      </x:c>
      <x:c r="M126"/>
      <x:c r="N126"/>
    </x:row>
    <x:row r="127">
      <x:c r="A127" t="str">
        <x:v>Andy Corser|2026-01-06</x:v>
      </x:c>
      <x:c r="B127" s="888" t="n">
        <x:v>46028</x:v>
      </x:c>
      <x:c r="C127" t="str">
        <x:v>Andy Corser</x:v>
      </x:c>
      <x:c r="D127" t="str">
        <x:v>Permanent</x:v>
      </x:c>
      <x:c r="E127" t="str">
        <x:v>Manchester</x:v>
      </x:c>
      <x:c r="F127" t="str">
        <x:v>Operative Driver</x:v>
      </x:c>
      <x:c r="G127" t="str">
        <x:v>394302A</x:v>
      </x:c>
      <x:c r="H127" t="str">
        <x:v>Harris Museum and Art Gallery</x:v>
      </x:c>
      <x:c r="I127" s="22" t="n">
        <x:v>8</x:v>
      </x:c>
      <x:c r="J127" t="str">
        <x:v>Worked</x:v>
      </x:c>
      <x:c r="K127" t="str">
        <x:v>Employee 2305; home branch Manchester; assigned role Operative Driver | Deployment branch: Manchester | Actual role: Operative Driver | Jobs: 394302A | Customers: Harris Museum and Art Gallery | Actual hours: 8.0; source records: 1</x:v>
      </x:c>
      <x:c r="L127" t="str">
        <x:v>Include</x:v>
      </x:c>
      <x:c r="M127"/>
      <x:c r="N127"/>
    </x:row>
    <x:row r="128">
      <x:c r="A128" t="str">
        <x:v>Andy Corser|2026-01-07</x:v>
      </x:c>
      <x:c r="B128" s="888" t="n">
        <x:v>46029</x:v>
      </x:c>
      <x:c r="C128" t="str">
        <x:v>Andy Corser</x:v>
      </x:c>
      <x:c r="D128" t="str">
        <x:v>Permanent</x:v>
      </x:c>
      <x:c r="E128" t="str">
        <x:v>Manchester</x:v>
      </x:c>
      <x:c r="F128" t="str">
        <x:v>Operative Driver</x:v>
      </x:c>
      <x:c r="G128" t="str">
        <x:v>394233</x:v>
      </x:c>
      <x:c r="H128" t="str">
        <x:v>BT plc</x:v>
      </x:c>
      <x:c r="I128" s="22" t="n">
        <x:v>8.5</x:v>
      </x:c>
      <x:c r="J128" t="str">
        <x:v>CONFLICT — Worked + leave</x:v>
      </x:c>
      <x:c r="K128" t="str">
        <x:v>Employee 2305; home branch Manchester; assigned role Operative Driver | Deployment branch: Manchester | Actual role: Operative Driver | Jobs: 394233 | Customers: BT plc | Actual hours: 8.5; source records: 1 | Leave: Annual Leave (Hours) | Leave calendar basis: Variable-pattern period</x:v>
      </x:c>
      <x:c r="L128" t="str">
        <x:v>Include</x:v>
      </x:c>
      <x:c r="M128"/>
      <x:c r="N128"/>
    </x:row>
    <x:row r="129">
      <x:c r="A129" t="str">
        <x:v>Andy Corser|2026-01-08</x:v>
      </x:c>
      <x:c r="B129" s="888" t="n">
        <x:v>46030</x:v>
      </x:c>
      <x:c r="C129" t="str">
        <x:v>Andy Corser</x:v>
      </x:c>
      <x:c r="D129" t="str">
        <x:v>Permanent</x:v>
      </x:c>
      <x:c r="E129" t="str">
        <x:v>Manchester</x:v>
      </x:c>
      <x:c r="F129" t="str">
        <x:v>Operative Driver</x:v>
      </x:c>
      <x:c r="G129"/>
      <x:c r="H129"/>
      <x:c r="I129" s="22" t="n">
        <x:v>0</x:v>
      </x:c>
      <x:c r="J129" t="str">
        <x:v>Annual leave</x:v>
      </x:c>
      <x:c r="K129" t="str">
        <x:v>Employee 2305; home branch Manchester; assigned role Operative Driver | Leave: Annual Leave (Hours) | Leave calendar basis: Variable-pattern period</x:v>
      </x:c>
      <x:c r="L129" t="str">
        <x:v>Include</x:v>
      </x:c>
      <x:c r="M129"/>
      <x:c r="N129"/>
    </x:row>
    <x:row r="130">
      <x:c r="A130" t="str">
        <x:v>Andy Corser|2026-01-09</x:v>
      </x:c>
      <x:c r="B130" s="888" t="n">
        <x:v>46031</x:v>
      </x:c>
      <x:c r="C130" t="str">
        <x:v>Andy Corser</x:v>
      </x:c>
      <x:c r="D130" t="str">
        <x:v>Permanent</x:v>
      </x:c>
      <x:c r="E130" t="str">
        <x:v>Manchester</x:v>
      </x:c>
      <x:c r="F130" t="str">
        <x:v>Operative Driver</x:v>
      </x:c>
      <x:c r="G130"/>
      <x:c r="H130"/>
      <x:c r="I130" s="22" t="n">
        <x:v>0</x:v>
      </x:c>
      <x:c r="J130" t="str">
        <x:v>Annual leave</x:v>
      </x:c>
      <x:c r="K130" t="str">
        <x:v>Employee 2305; home branch Manchester; assigned role Operative Driver | Leave: Annual Leave (Hours) | Leave calendar basis: Variable-pattern period</x:v>
      </x:c>
      <x:c r="L130" t="str">
        <x:v>Include</x:v>
      </x:c>
      <x:c r="M130"/>
      <x:c r="N130"/>
    </x:row>
    <x:row r="131">
      <x:c r="A131" t="str">
        <x:v>Andy Corser|2026-01-12</x:v>
      </x:c>
      <x:c r="B131" s="888" t="n">
        <x:v>46034</x:v>
      </x:c>
      <x:c r="C131" t="str">
        <x:v>Andy Corser</x:v>
      </x:c>
      <x:c r="D131" t="str">
        <x:v>Permanent</x:v>
      </x:c>
      <x:c r="E131" t="str">
        <x:v>Manchester</x:v>
      </x:c>
      <x:c r="F131" t="str">
        <x:v>Operative Driver</x:v>
      </x:c>
      <x:c r="G131"/>
      <x:c r="H131"/>
      <x:c r="I131" s="22" t="n">
        <x:v>0</x:v>
      </x:c>
      <x:c r="J131" t="str">
        <x:v>Annual leave</x:v>
      </x:c>
      <x:c r="K131" t="str">
        <x:v>Employee 2305; home branch Manchester; assigned role Operative Driver | Leave: Annual Leave (Hours) | Leave calendar basis: Variable-pattern period</x:v>
      </x:c>
      <x:c r="L131" t="str">
        <x:v>Include</x:v>
      </x:c>
      <x:c r="M131"/>
      <x:c r="N131"/>
    </x:row>
    <x:row r="132">
      <x:c r="A132" t="str">
        <x:v>Andy Corser|2026-01-13</x:v>
      </x:c>
      <x:c r="B132" s="888" t="n">
        <x:v>46035</x:v>
      </x:c>
      <x:c r="C132" t="str">
        <x:v>Andy Corser</x:v>
      </x:c>
      <x:c r="D132" t="str">
        <x:v>Permanent</x:v>
      </x:c>
      <x:c r="E132" t="str">
        <x:v>Manchester</x:v>
      </x:c>
      <x:c r="F132" t="str">
        <x:v>Operative Driver</x:v>
      </x:c>
      <x:c r="G132"/>
      <x:c r="H132"/>
      <x:c r="I132" s="22" t="n">
        <x:v>0</x:v>
      </x:c>
      <x:c r="J132" t="str">
        <x:v>Annual leave</x:v>
      </x:c>
      <x:c r="K132" t="str">
        <x:v>Employee 2305; home branch Manchester; assigned role Operative Driver | Leave: Annual Leave (Hours) | Leave calendar basis: Variable-pattern period</x:v>
      </x:c>
      <x:c r="L132" t="str">
        <x:v>Include</x:v>
      </x:c>
      <x:c r="M132"/>
      <x:c r="N132"/>
    </x:row>
    <x:row r="133">
      <x:c r="A133" t="str">
        <x:v>Andy Corser|2026-01-14</x:v>
      </x:c>
      <x:c r="B133" s="888" t="n">
        <x:v>46036</x:v>
      </x:c>
      <x:c r="C133" t="str">
        <x:v>Andy Corser</x:v>
      </x:c>
      <x:c r="D133" t="str">
        <x:v>Permanent</x:v>
      </x:c>
      <x:c r="E133" t="str">
        <x:v>Manchester</x:v>
      </x:c>
      <x:c r="F133" t="str">
        <x:v>Operative Driver</x:v>
      </x:c>
      <x:c r="G133"/>
      <x:c r="H133"/>
      <x:c r="I133" s="22" t="n">
        <x:v>0</x:v>
      </x:c>
      <x:c r="J133" t="str">
        <x:v>Annual leave</x:v>
      </x:c>
      <x:c r="K133" t="str">
        <x:v>Employee 2305; home branch Manchester; assigned role Operative Driver | Leave: Annual Leave (Hours) | Leave calendar basis: Variable-pattern period</x:v>
      </x:c>
      <x:c r="L133" t="str">
        <x:v>Include</x:v>
      </x:c>
      <x:c r="M133"/>
      <x:c r="N133"/>
    </x:row>
    <x:row r="134">
      <x:c r="A134" t="str">
        <x:v>Andy Corser|2026-01-15</x:v>
      </x:c>
      <x:c r="B134" s="888" t="n">
        <x:v>46037</x:v>
      </x:c>
      <x:c r="C134" t="str">
        <x:v>Andy Corser</x:v>
      </x:c>
      <x:c r="D134" t="str">
        <x:v>Permanent</x:v>
      </x:c>
      <x:c r="E134" t="str">
        <x:v>Manchester</x:v>
      </x:c>
      <x:c r="F134" t="str">
        <x:v>Operative Driver</x:v>
      </x:c>
      <x:c r="G134"/>
      <x:c r="H134"/>
      <x:c r="I134" s="22" t="n">
        <x:v>0</x:v>
      </x:c>
      <x:c r="J134" t="str">
        <x:v>Annual leave</x:v>
      </x:c>
      <x:c r="K134" t="str">
        <x:v>Employee 2305; home branch Manchester; assigned role Operative Driver | Leave: Annual Leave (Hours) | Leave calendar basis: Variable-pattern period</x:v>
      </x:c>
      <x:c r="L134" t="str">
        <x:v>Include</x:v>
      </x:c>
      <x:c r="M134"/>
      <x:c r="N134"/>
    </x:row>
    <x:row r="135">
      <x:c r="A135" t="str">
        <x:v>Andy Corser|2026-01-16</x:v>
      </x:c>
      <x:c r="B135" s="888" t="n">
        <x:v>46038</x:v>
      </x:c>
      <x:c r="C135" t="str">
        <x:v>Andy Corser</x:v>
      </x:c>
      <x:c r="D135" t="str">
        <x:v>Permanent</x:v>
      </x:c>
      <x:c r="E135" t="str">
        <x:v>Manchester</x:v>
      </x:c>
      <x:c r="F135" t="str">
        <x:v>Operative Driver</x:v>
      </x:c>
      <x:c r="G135"/>
      <x:c r="H135"/>
      <x:c r="I135" s="22" t="n">
        <x:v>0</x:v>
      </x:c>
      <x:c r="J135" t="str">
        <x:v>Annual leave</x:v>
      </x:c>
      <x:c r="K135" t="str">
        <x:v>Employee 2305; home branch Manchester; assigned role Operative Driver | Leave: Annual Leave (Hours) | Leave calendar basis: Variable-pattern period</x:v>
      </x:c>
      <x:c r="L135" t="str">
        <x:v>Include</x:v>
      </x:c>
      <x:c r="M135"/>
      <x:c r="N135"/>
    </x:row>
    <x:row r="136">
      <x:c r="A136" t="str">
        <x:v>Andy Corser|2026-01-19</x:v>
      </x:c>
      <x:c r="B136" s="888" t="n">
        <x:v>46041</x:v>
      </x:c>
      <x:c r="C136" t="str">
        <x:v>Andy Corser</x:v>
      </x:c>
      <x:c r="D136" t="str">
        <x:v>Permanent</x:v>
      </x:c>
      <x:c r="E136" t="str">
        <x:v>Manchester</x:v>
      </x:c>
      <x:c r="F136" t="str">
        <x:v>Operative Driver</x:v>
      </x:c>
      <x:c r="G136" t="str">
        <x:v>399557</x:v>
      </x:c>
      <x:c r="H136" t="str">
        <x:v>Harris Museum and Art Gallery</x:v>
      </x:c>
      <x:c r="I136" s="22" t="n">
        <x:v>8.25</x:v>
      </x:c>
      <x:c r="J136" t="str">
        <x:v>Worked</x:v>
      </x:c>
      <x:c r="K136" t="str">
        <x:v>Employee 2305; home branch Manchester; assigned role Operative Driver | Deployment branch: Manchester | Actual role: Operative Driver | Jobs: 399557 | Customers: Harris Museum and Art Gallery | Actual hours: 8.2; source records: 1</x:v>
      </x:c>
      <x:c r="L136" t="str">
        <x:v>Include</x:v>
      </x:c>
      <x:c r="M136"/>
      <x:c r="N136"/>
    </x:row>
    <x:row r="137">
      <x:c r="A137" t="str">
        <x:v>Andy Corser|2026-01-20</x:v>
      </x:c>
      <x:c r="B137" s="888" t="n">
        <x:v>46042</x:v>
      </x:c>
      <x:c r="C137" t="str">
        <x:v>Andy Corser</x:v>
      </x:c>
      <x:c r="D137" t="str">
        <x:v>Permanent</x:v>
      </x:c>
      <x:c r="E137" t="str">
        <x:v>Manchester</x:v>
      </x:c>
      <x:c r="F137" t="str">
        <x:v>Operative Driver</x:v>
      </x:c>
      <x:c r="G137" t="str">
        <x:v>399557</x:v>
      </x:c>
      <x:c r="H137" t="str">
        <x:v>Harris Museum and Art Gallery</x:v>
      </x:c>
      <x:c r="I137" s="22" t="n">
        <x:v>8</x:v>
      </x:c>
      <x:c r="J137" t="str">
        <x:v>Worked</x:v>
      </x:c>
      <x:c r="K137" t="str">
        <x:v>Employee 2305; home branch Manchester; assigned role Operative Driver | Deployment branch: Manchester | Actual role: Operative Driver | Jobs: 399557 | Customers: Harris Museum and Art Gallery | Actual hours: 8.0; source records: 1</x:v>
      </x:c>
      <x:c r="L137" t="str">
        <x:v>Include</x:v>
      </x:c>
      <x:c r="M137"/>
      <x:c r="N137"/>
    </x:row>
    <x:row r="138">
      <x:c r="A138" t="str">
        <x:v>Andy Corser|2026-01-21</x:v>
      </x:c>
      <x:c r="B138" s="888" t="n">
        <x:v>46043</x:v>
      </x:c>
      <x:c r="C138" t="str">
        <x:v>Andy Corser</x:v>
      </x:c>
      <x:c r="D138" t="str">
        <x:v>Permanent</x:v>
      </x:c>
      <x:c r="E138" t="str">
        <x:v>Manchester</x:v>
      </x:c>
      <x:c r="F138" t="str">
        <x:v>Operative Driver</x:v>
      </x:c>
      <x:c r="G138" t="str">
        <x:v>399557</x:v>
      </x:c>
      <x:c r="H138" t="str">
        <x:v>Harris Museum and Art Gallery</x:v>
      </x:c>
      <x:c r="I138" s="22" t="n">
        <x:v>8.5</x:v>
      </x:c>
      <x:c r="J138" t="str">
        <x:v>Worked</x:v>
      </x:c>
      <x:c r="K138" t="str">
        <x:v>Employee 2305; home branch Manchester; assigned role Operative Driver | Deployment branch: Manchester | Actual role: Operative Driver | Jobs: 399557 | Customers: Harris Museum and Art Gallery | Actual hours: 8.5; source records: 1</x:v>
      </x:c>
      <x:c r="L138" t="str">
        <x:v>Include</x:v>
      </x:c>
      <x:c r="M138"/>
      <x:c r="N138"/>
    </x:row>
    <x:row r="139">
      <x:c r="A139" t="str">
        <x:v>Andy Corser|2026-01-22</x:v>
      </x:c>
      <x:c r="B139" s="888" t="n">
        <x:v>46044</x:v>
      </x:c>
      <x:c r="C139" t="str">
        <x:v>Andy Corser</x:v>
      </x:c>
      <x:c r="D139" t="str">
        <x:v>Permanent</x:v>
      </x:c>
      <x:c r="E139" t="str">
        <x:v>Manchester</x:v>
      </x:c>
      <x:c r="F139" t="str">
        <x:v>Operative Driver</x:v>
      </x:c>
      <x:c r="G139" t="str">
        <x:v>394233</x:v>
      </x:c>
      <x:c r="H139" t="str">
        <x:v>BT plc</x:v>
      </x:c>
      <x:c r="I139" s="22" t="n">
        <x:v>9</x:v>
      </x:c>
      <x:c r="J139" t="str">
        <x:v>Worked</x:v>
      </x:c>
      <x:c r="K139" t="str">
        <x:v>Employee 2305; home branch Manchester; assigned role Operative Driver | Deployment branch: Manchester | Actual role: Operative Driver | Jobs: 394233 | Customers: BT plc | Actual hours: 9.0; source records: 1</x:v>
      </x:c>
      <x:c r="L139" t="str">
        <x:v>Include</x:v>
      </x:c>
      <x:c r="M139"/>
      <x:c r="N139"/>
    </x:row>
    <x:row r="140">
      <x:c r="A140" t="str">
        <x:v>Andy Corser|2026-01-23</x:v>
      </x:c>
      <x:c r="B140" s="888" t="n">
        <x:v>46045</x:v>
      </x:c>
      <x:c r="C140" t="str">
        <x:v>Andy Corser</x:v>
      </x:c>
      <x:c r="D140" t="str">
        <x:v>Permanent</x:v>
      </x:c>
      <x:c r="E140" t="str">
        <x:v>Manchester</x:v>
      </x:c>
      <x:c r="F140" t="str">
        <x:v>Operative Driver</x:v>
      </x:c>
      <x:c r="G140" t="str">
        <x:v>374044A, 399601</x:v>
      </x:c>
      <x:c r="H140" t="str">
        <x:v>Hurstwood Environmental Consultants; National Museums Liverpool</x:v>
      </x:c>
      <x:c r="I140" s="22" t="n">
        <x:v>11.5</x:v>
      </x:c>
      <x:c r="J140" t="str">
        <x:v>Worked — 2 records</x:v>
      </x:c>
      <x:c r="K140" t="str">
        <x:v>Employee 2305; home branch Manchester; assigned role Operative Driver | Deployment branch: Manchester | Actual role: Operative Driver | Jobs: 374044A, 399601 | Customers: Hurstwood Environmental Consultants; National Museums Liverpool | Actual hours: 11.5; source records: 2</x:v>
      </x:c>
      <x:c r="L140" t="str">
        <x:v>Include</x:v>
      </x:c>
      <x:c r="M140"/>
      <x:c r="N140"/>
    </x:row>
    <x:row r="141">
      <x:c r="A141" t="str">
        <x:v>Andy Corser|2026-01-26</x:v>
      </x:c>
      <x:c r="B141" s="888" t="n">
        <x:v>46048</x:v>
      </x:c>
      <x:c r="C141" t="str">
        <x:v>Andy Corser</x:v>
      </x:c>
      <x:c r="D141" t="str">
        <x:v>Permanent</x:v>
      </x:c>
      <x:c r="E141" t="str">
        <x:v>Manchester</x:v>
      </x:c>
      <x:c r="F141" t="str">
        <x:v>Operative Driver</x:v>
      </x:c>
      <x:c r="G141" t="str">
        <x:v>398317</x:v>
      </x:c>
      <x:c r="H141" t="str">
        <x:v>Restore Harrow Green</x:v>
      </x:c>
      <x:c r="I141" s="22" t="n">
        <x:v>8.75</x:v>
      </x:c>
      <x:c r="J141" t="str">
        <x:v>Worked</x:v>
      </x:c>
      <x:c r="K141" t="str">
        <x:v>Employee 2305; home branch Manchester; assigned role Operative Driver | Deployment branch: Manchester | Actual role: Operative Driver | Jobs: 398317 | Customers: Restore Harrow Green | Actual hours: 8.8; source records: 1</x:v>
      </x:c>
      <x:c r="L141" t="str">
        <x:v>Include</x:v>
      </x:c>
      <x:c r="M141"/>
      <x:c r="N141"/>
    </x:row>
    <x:row r="142">
      <x:c r="A142" t="str">
        <x:v>Andy Corser|2026-01-27</x:v>
      </x:c>
      <x:c r="B142" s="888" t="n">
        <x:v>46049</x:v>
      </x:c>
      <x:c r="C142" t="str">
        <x:v>Andy Corser</x:v>
      </x:c>
      <x:c r="D142" t="str">
        <x:v>Permanent</x:v>
      </x:c>
      <x:c r="E142" t="str">
        <x:v>Manchester</x:v>
      </x:c>
      <x:c r="F142" t="str">
        <x:v>Operative Driver</x:v>
      </x:c>
      <x:c r="G142" t="str">
        <x:v>398317</x:v>
      </x:c>
      <x:c r="H142" t="str">
        <x:v>Restore Harrow Green</x:v>
      </x:c>
      <x:c r="I142" s="22" t="n">
        <x:v>8.75</x:v>
      </x:c>
      <x:c r="J142" t="str">
        <x:v>Worked</x:v>
      </x:c>
      <x:c r="K142" t="str">
        <x:v>Employee 2305; home branch Manchester; assigned role Operative Driver | Deployment branch: Manchester | Actual role: Operative Driver | Jobs: 398317 | Customers: Restore Harrow Green | Actual hours: 8.8; source records: 1</x:v>
      </x:c>
      <x:c r="L142" t="str">
        <x:v>Include</x:v>
      </x:c>
      <x:c r="M142"/>
      <x:c r="N142"/>
    </x:row>
    <x:row r="143">
      <x:c r="A143" t="str">
        <x:v>Andy Corser|2026-01-28</x:v>
      </x:c>
      <x:c r="B143" s="888" t="n">
        <x:v>46050</x:v>
      </x:c>
      <x:c r="C143" t="str">
        <x:v>Andy Corser</x:v>
      </x:c>
      <x:c r="D143" t="str">
        <x:v>Permanent</x:v>
      </x:c>
      <x:c r="E143" t="str">
        <x:v>Manchester</x:v>
      </x:c>
      <x:c r="F143" t="str">
        <x:v>Operative Driver</x:v>
      </x:c>
      <x:c r="G143" t="str">
        <x:v>398317</x:v>
      </x:c>
      <x:c r="H143" t="str">
        <x:v>Restore Harrow Green</x:v>
      </x:c>
      <x:c r="I143" s="22" t="n">
        <x:v>9.5</x:v>
      </x:c>
      <x:c r="J143" t="str">
        <x:v>Worked</x:v>
      </x:c>
      <x:c r="K143" t="str">
        <x:v>Employee 2305; home branch Manchester; assigned role Operative Driver | Deployment branch: Manchester | Actual role: Operative Driver | Jobs: 398317 | Customers: Restore Harrow Green | Actual hours: 9.5; source records: 1</x:v>
      </x:c>
      <x:c r="L143" t="str">
        <x:v>Include</x:v>
      </x:c>
      <x:c r="M143"/>
      <x:c r="N143"/>
    </x:row>
    <x:row r="144">
      <x:c r="A144" t="str">
        <x:v>Andy Corser|2026-01-29</x:v>
      </x:c>
      <x:c r="B144" s="888" t="n">
        <x:v>46051</x:v>
      </x:c>
      <x:c r="C144" t="str">
        <x:v>Andy Corser</x:v>
      </x:c>
      <x:c r="D144" t="str">
        <x:v>Permanent</x:v>
      </x:c>
      <x:c r="E144" t="str">
        <x:v>Manchester</x:v>
      </x:c>
      <x:c r="F144" t="str">
        <x:v>Operative Driver</x:v>
      </x:c>
      <x:c r="G144" t="str">
        <x:v>398317</x:v>
      </x:c>
      <x:c r="H144" t="str">
        <x:v>Restore Harrow Green</x:v>
      </x:c>
      <x:c r="I144" s="22" t="n">
        <x:v>12</x:v>
      </x:c>
      <x:c r="J144" t="str">
        <x:v>Worked</x:v>
      </x:c>
      <x:c r="K144" t="str">
        <x:v>Employee 2305; home branch Manchester; assigned role Operative Driver | Deployment branch: Manchester | Actual role: Operative Driver | Jobs: 398317 | Customers: Restore Harrow Green | Actual hours: 12.0; source records: 1</x:v>
      </x:c>
      <x:c r="L144" t="str">
        <x:v>Include</x:v>
      </x:c>
      <x:c r="M144"/>
      <x:c r="N144"/>
    </x:row>
    <x:row r="145">
      <x:c r="A145" t="str">
        <x:v>Andy Corser|2026-01-30</x:v>
      </x:c>
      <x:c r="B145" s="888" t="n">
        <x:v>46052</x:v>
      </x:c>
      <x:c r="C145" t="str">
        <x:v>Andy Corser</x:v>
      </x:c>
      <x:c r="D145" t="str">
        <x:v>Permanent</x:v>
      </x:c>
      <x:c r="E145" t="str">
        <x:v>Manchester</x:v>
      </x:c>
      <x:c r="F145" t="str">
        <x:v>Operative Driver</x:v>
      </x:c>
      <x:c r="G145" t="str">
        <x:v>398317</x:v>
      </x:c>
      <x:c r="H145" t="str">
        <x:v>Restore Harrow Green</x:v>
      </x:c>
      <x:c r="I145" s="22" t="n">
        <x:v>10</x:v>
      </x:c>
      <x:c r="J145" t="str">
        <x:v>Worked</x:v>
      </x:c>
      <x:c r="K145" t="str">
        <x:v>Employee 2305; home branch Manchester; assigned role Operative Driver | Deployment branch: Manchester | Actual role: Operative Driver | Jobs: 398317 | Customers: Restore Harrow Green | Actual hours: 10.0; source records: 1</x:v>
      </x:c>
      <x:c r="L145" t="str">
        <x:v>Include</x:v>
      </x:c>
      <x:c r="M145"/>
      <x:c r="N145"/>
    </x:row>
    <x:row r="146">
      <x:c r="A146" t="str">
        <x:v>Andy Docherty|2026-01-02</x:v>
      </x:c>
      <x:c r="B146" s="888" t="n">
        <x:v>46024</x:v>
      </x:c>
      <x:c r="C146" t="str">
        <x:v>Andy Docherty</x:v>
      </x:c>
      <x:c r="D146" t="str">
        <x:v>Permanent</x:v>
      </x:c>
      <x:c r="E146" t="str">
        <x:v>Thurrock</x:v>
      </x:c>
      <x:c r="F146" t="str">
        <x:v>Operative Skilled</x:v>
      </x:c>
      <x:c r="G146" t="str">
        <x:v>399385</x:v>
      </x:c>
      <x:c r="H146" t="str">
        <x:v>Bank of America Merrill Lynch</x:v>
      </x:c>
      <x:c r="I146" s="22" t="n">
        <x:v>8.5</x:v>
      </x:c>
      <x:c r="J146" t="str">
        <x:v>Worked</x:v>
      </x:c>
      <x:c r="K146" t="str">
        <x:v>Employee 103053; home branch Thurrock; assigned role Operative Skilled | Deployment branch: Thurrock | Actual role: Operative Skilled | Jobs: 399385 | Customers: Bank of America Merrill Lynch | Actual hours: 8.5; source records: 1</x:v>
      </x:c>
      <x:c r="L146" t="str">
        <x:v>Include</x:v>
      </x:c>
      <x:c r="M146"/>
      <x:c r="N146"/>
    </x:row>
    <x:row r="147">
      <x:c r="A147" t="str">
        <x:v>Andy Docherty|2026-01-05</x:v>
      </x:c>
      <x:c r="B147" s="888" t="n">
        <x:v>46027</x:v>
      </x:c>
      <x:c r="C147" t="str">
        <x:v>Andy Docherty</x:v>
      </x:c>
      <x:c r="D147" t="str">
        <x:v>Permanent</x:v>
      </x:c>
      <x:c r="E147" t="str">
        <x:v>Thurrock</x:v>
      </x:c>
      <x:c r="F147" t="str">
        <x:v>Operative Skilled</x:v>
      </x:c>
      <x:c r="G147" t="str">
        <x:v>399385</x:v>
      </x:c>
      <x:c r="H147" t="str">
        <x:v>Bank of America Merrill Lynch</x:v>
      </x:c>
      <x:c r="I147" s="22" t="n">
        <x:v>9</x:v>
      </x:c>
      <x:c r="J147" t="str">
        <x:v>Worked</x:v>
      </x:c>
      <x:c r="K147" t="str">
        <x:v>Employee 103053; home branch Thurrock; assigned role Operative Skilled | Deployment branch: Thurrock | Actual role: Operative Skilled | Jobs: 399385 | Customers: Bank of America Merrill Lynch | Actual hours: 9.0; source records: 1</x:v>
      </x:c>
      <x:c r="L147" t="str">
        <x:v>Include</x:v>
      </x:c>
      <x:c r="M147"/>
      <x:c r="N147"/>
    </x:row>
    <x:row r="148">
      <x:c r="A148" t="str">
        <x:v>Andy Docherty|2026-01-06</x:v>
      </x:c>
      <x:c r="B148" s="888" t="n">
        <x:v>46028</x:v>
      </x:c>
      <x:c r="C148" t="str">
        <x:v>Andy Docherty</x:v>
      </x:c>
      <x:c r="D148" t="str">
        <x:v>Permanent</x:v>
      </x:c>
      <x:c r="E148" t="str">
        <x:v>Thurrock</x:v>
      </x:c>
      <x:c r="F148" t="str">
        <x:v>Operative Skilled</x:v>
      </x:c>
      <x:c r="G148" t="str">
        <x:v>399385</x:v>
      </x:c>
      <x:c r="H148" t="str">
        <x:v>Bank of America Merrill Lynch</x:v>
      </x:c>
      <x:c r="I148" s="22" t="n">
        <x:v>9</x:v>
      </x:c>
      <x:c r="J148" t="str">
        <x:v>Worked</x:v>
      </x:c>
      <x:c r="K148" t="str">
        <x:v>Employee 103053; home branch Thurrock; assigned role Operative Skilled | Deployment branch: Thurrock | Actual role: Operative Skilled | Jobs: 399385 | Customers: Bank of America Merrill Lynch | Actual hours: 9.0; source records: 1</x:v>
      </x:c>
      <x:c r="L148" t="str">
        <x:v>Include</x:v>
      </x:c>
      <x:c r="M148"/>
      <x:c r="N148"/>
    </x:row>
    <x:row r="149">
      <x:c r="A149" t="str">
        <x:v>Andy Docherty|2026-01-07</x:v>
      </x:c>
      <x:c r="B149" s="888" t="n">
        <x:v>46029</x:v>
      </x:c>
      <x:c r="C149" t="str">
        <x:v>Andy Docherty</x:v>
      </x:c>
      <x:c r="D149" t="str">
        <x:v>Permanent</x:v>
      </x:c>
      <x:c r="E149" t="str">
        <x:v>Thurrock</x:v>
      </x:c>
      <x:c r="F149" t="str">
        <x:v>Operative Skilled</x:v>
      </x:c>
      <x:c r="G149" t="str">
        <x:v>399385</x:v>
      </x:c>
      <x:c r="H149" t="str">
        <x:v>Bank of America Merrill Lynch</x:v>
      </x:c>
      <x:c r="I149" s="22" t="n">
        <x:v>9</x:v>
      </x:c>
      <x:c r="J149" t="str">
        <x:v>Worked</x:v>
      </x:c>
      <x:c r="K149" t="str">
        <x:v>Employee 103053; home branch Thurrock; assigned role Operative Skilled | Deployment branch: Thurrock | Actual role: Operative Skilled | Jobs: 399385 | Customers: Bank of America Merrill Lynch | Actual hours: 9.0; source records: 1</x:v>
      </x:c>
      <x:c r="L149" t="str">
        <x:v>Include</x:v>
      </x:c>
      <x:c r="M149"/>
      <x:c r="N149"/>
    </x:row>
    <x:row r="150">
      <x:c r="A150" t="str">
        <x:v>Andy Docherty|2026-01-08</x:v>
      </x:c>
      <x:c r="B150" s="888" t="n">
        <x:v>46030</x:v>
      </x:c>
      <x:c r="C150" t="str">
        <x:v>Andy Docherty</x:v>
      </x:c>
      <x:c r="D150" t="str">
        <x:v>Permanent</x:v>
      </x:c>
      <x:c r="E150" t="str">
        <x:v>Thurrock</x:v>
      </x:c>
      <x:c r="F150" t="str">
        <x:v>Operative Skilled</x:v>
      </x:c>
      <x:c r="G150" t="str">
        <x:v>399385</x:v>
      </x:c>
      <x:c r="H150" t="str">
        <x:v>Bank of America Merrill Lynch</x:v>
      </x:c>
      <x:c r="I150" s="22" t="n">
        <x:v>8</x:v>
      </x:c>
      <x:c r="J150" t="str">
        <x:v>Worked</x:v>
      </x:c>
      <x:c r="K150" t="str">
        <x:v>Employee 103053; home branch Thurrock; assigned role Operative Skilled | Deployment branch: Thurrock | Actual role: Operative Skilled | Jobs: 399385 | Customers: Bank of America Merrill Lynch | Actual hours: 8.0; source records: 1</x:v>
      </x:c>
      <x:c r="L150" t="str">
        <x:v>Include</x:v>
      </x:c>
      <x:c r="M150"/>
      <x:c r="N150"/>
    </x:row>
    <x:row r="151">
      <x:c r="A151" t="str">
        <x:v>Andy Docherty|2026-01-09</x:v>
      </x:c>
      <x:c r="B151" s="888" t="n">
        <x:v>46031</x:v>
      </x:c>
      <x:c r="C151" t="str">
        <x:v>Andy Docherty</x:v>
      </x:c>
      <x:c r="D151" t="str">
        <x:v>Permanent</x:v>
      </x:c>
      <x:c r="E151" t="str">
        <x:v>Thurrock</x:v>
      </x:c>
      <x:c r="F151" t="str">
        <x:v>Operative Skilled</x:v>
      </x:c>
      <x:c r="G151" t="str">
        <x:v>399385</x:v>
      </x:c>
      <x:c r="H151" t="str">
        <x:v>Bank of America Merrill Lynch</x:v>
      </x:c>
      <x:c r="I151" s="22" t="n">
        <x:v>8</x:v>
      </x:c>
      <x:c r="J151" t="str">
        <x:v>Worked</x:v>
      </x:c>
      <x:c r="K151" t="str">
        <x:v>Employee 103053; home branch Thurrock; assigned role Operative Skilled | Deployment branch: Thurrock | Actual role: Operative Skilled | Jobs: 399385 | Customers: Bank of America Merrill Lynch | Actual hours: 8.0; source records: 1</x:v>
      </x:c>
      <x:c r="L151" t="str">
        <x:v>Include</x:v>
      </x:c>
      <x:c r="M151"/>
      <x:c r="N151"/>
    </x:row>
    <x:row r="152">
      <x:c r="A152" t="str">
        <x:v>Andy Docherty|2026-01-12</x:v>
      </x:c>
      <x:c r="B152" s="888" t="n">
        <x:v>46034</x:v>
      </x:c>
      <x:c r="C152" t="str">
        <x:v>Andy Docherty</x:v>
      </x:c>
      <x:c r="D152" t="str">
        <x:v>Permanent</x:v>
      </x:c>
      <x:c r="E152" t="str">
        <x:v>Thurrock</x:v>
      </x:c>
      <x:c r="F152" t="str">
        <x:v>Operative Skilled</x:v>
      </x:c>
      <x:c r="G152" t="str">
        <x:v>399385</x:v>
      </x:c>
      <x:c r="H152" t="str">
        <x:v>Bank of America Merrill Lynch</x:v>
      </x:c>
      <x:c r="I152" s="22" t="n">
        <x:v>9</x:v>
      </x:c>
      <x:c r="J152" t="str">
        <x:v>Worked</x:v>
      </x:c>
      <x:c r="K152" t="str">
        <x:v>Employee 103053; home branch Thurrock; assigned role Operative Skilled | Deployment branch: Thurrock | Actual role: Operative Skilled | Jobs: 399385 | Customers: Bank of America Merrill Lynch | Actual hours: 9.0; source records: 1</x:v>
      </x:c>
      <x:c r="L152" t="str">
        <x:v>Include</x:v>
      </x:c>
      <x:c r="M152"/>
      <x:c r="N152"/>
    </x:row>
    <x:row r="153">
      <x:c r="A153" t="str">
        <x:v>Andy Docherty|2026-01-13</x:v>
      </x:c>
      <x:c r="B153" s="888" t="n">
        <x:v>46035</x:v>
      </x:c>
      <x:c r="C153" t="str">
        <x:v>Andy Docherty</x:v>
      </x:c>
      <x:c r="D153" t="str">
        <x:v>Permanent</x:v>
      </x:c>
      <x:c r="E153" t="str">
        <x:v>Thurrock</x:v>
      </x:c>
      <x:c r="F153" t="str">
        <x:v>Operative Skilled</x:v>
      </x:c>
      <x:c r="G153" t="str">
        <x:v>399385</x:v>
      </x:c>
      <x:c r="H153" t="str">
        <x:v>Bank of America Merrill Lynch</x:v>
      </x:c>
      <x:c r="I153" s="22" t="n">
        <x:v>9</x:v>
      </x:c>
      <x:c r="J153" t="str">
        <x:v>Worked</x:v>
      </x:c>
      <x:c r="K153" t="str">
        <x:v>Employee 103053; home branch Thurrock; assigned role Operative Skilled | Deployment branch: Thurrock | Actual role: Operative Skilled | Jobs: 399385 | Customers: Bank of America Merrill Lynch | Actual hours: 9.0; source records: 1</x:v>
      </x:c>
      <x:c r="L153" t="str">
        <x:v>Include</x:v>
      </x:c>
      <x:c r="M153"/>
      <x:c r="N153"/>
    </x:row>
    <x:row r="154">
      <x:c r="A154" t="str">
        <x:v>Andy Docherty|2026-01-14</x:v>
      </x:c>
      <x:c r="B154" s="888" t="n">
        <x:v>46036</x:v>
      </x:c>
      <x:c r="C154" t="str">
        <x:v>Andy Docherty</x:v>
      </x:c>
      <x:c r="D154" t="str">
        <x:v>Permanent</x:v>
      </x:c>
      <x:c r="E154" t="str">
        <x:v>Thurrock</x:v>
      </x:c>
      <x:c r="F154" t="str">
        <x:v>Operative Skilled</x:v>
      </x:c>
      <x:c r="G154" t="str">
        <x:v>399385</x:v>
      </x:c>
      <x:c r="H154" t="str">
        <x:v>Bank of America Merrill Lynch</x:v>
      </x:c>
      <x:c r="I154" s="22" t="n">
        <x:v>9</x:v>
      </x:c>
      <x:c r="J154" t="str">
        <x:v>Worked</x:v>
      </x:c>
      <x:c r="K154" t="str">
        <x:v>Employee 103053; home branch Thurrock; assigned role Operative Skilled | Deployment branch: Thurrock | Actual role: Operative Skilled | Jobs: 399385 | Customers: Bank of America Merrill Lynch | Actual hours: 9.0; source records: 1</x:v>
      </x:c>
      <x:c r="L154" t="str">
        <x:v>Include</x:v>
      </x:c>
      <x:c r="M154"/>
      <x:c r="N154"/>
    </x:row>
    <x:row r="155">
      <x:c r="A155" t="str">
        <x:v>Andy Docherty|2026-01-15</x:v>
      </x:c>
      <x:c r="B155" s="888" t="n">
        <x:v>46037</x:v>
      </x:c>
      <x:c r="C155" t="str">
        <x:v>Andy Docherty</x:v>
      </x:c>
      <x:c r="D155" t="str">
        <x:v>Permanent</x:v>
      </x:c>
      <x:c r="E155" t="str">
        <x:v>Thurrock</x:v>
      </x:c>
      <x:c r="F155" t="str">
        <x:v>Operative Skilled</x:v>
      </x:c>
      <x:c r="G155" t="str">
        <x:v>399385</x:v>
      </x:c>
      <x:c r="H155" t="str">
        <x:v>Bank of America Merrill Lynch</x:v>
      </x:c>
      <x:c r="I155" s="22" t="n">
        <x:v>8</x:v>
      </x:c>
      <x:c r="J155" t="str">
        <x:v>Worked</x:v>
      </x:c>
      <x:c r="K155" t="str">
        <x:v>Employee 103053; home branch Thurrock; assigned role Operative Skilled | Deployment branch: Thurrock | Actual role: Operative Skilled | Jobs: 399385 | Customers: Bank of America Merrill Lynch | Actual hours: 8.0; source records: 1</x:v>
      </x:c>
      <x:c r="L155" t="str">
        <x:v>Include</x:v>
      </x:c>
      <x:c r="M155"/>
      <x:c r="N155"/>
    </x:row>
    <x:row r="156">
      <x:c r="A156" t="str">
        <x:v>Andy Docherty|2026-01-16</x:v>
      </x:c>
      <x:c r="B156" s="888" t="n">
        <x:v>46038</x:v>
      </x:c>
      <x:c r="C156" t="str">
        <x:v>Andy Docherty</x:v>
      </x:c>
      <x:c r="D156" t="str">
        <x:v>Permanent</x:v>
      </x:c>
      <x:c r="E156" t="str">
        <x:v>Thurrock</x:v>
      </x:c>
      <x:c r="F156" t="str">
        <x:v>Operative Skilled</x:v>
      </x:c>
      <x:c r="G156" t="str">
        <x:v>399385, 399645</x:v>
      </x:c>
      <x:c r="H156" t="str">
        <x:v>Bank of America Merrill Lynch</x:v>
      </x:c>
      <x:c r="I156" s="22" t="n">
        <x:v>14</x:v>
      </x:c>
      <x:c r="J156" t="str">
        <x:v>Worked — 2 records</x:v>
      </x:c>
      <x:c r="K156" t="str">
        <x:v>Employee 103053; home branch Thurrock; assigned role Operative Skilled | Deployment branch: Thurrock | Actual role: Operative Skilled | Jobs: 399385, 399645 | Customers: Bank of America Merrill Lynch | Actual hours: 14.0; source records: 2</x:v>
      </x:c>
      <x:c r="L156" t="str">
        <x:v>Include</x:v>
      </x:c>
      <x:c r="M156"/>
      <x:c r="N156"/>
    </x:row>
    <x:row r="157">
      <x:c r="A157" t="str">
        <x:v>Andy Docherty|2026-01-18</x:v>
      </x:c>
      <x:c r="B157" s="888" t="n">
        <x:v>46040</x:v>
      </x:c>
      <x:c r="C157" t="str">
        <x:v>Andy Docherty</x:v>
      </x:c>
      <x:c r="D157" t="str">
        <x:v>Permanent</x:v>
      </x:c>
      <x:c r="E157" t="str">
        <x:v>Thurrock</x:v>
      </x:c>
      <x:c r="F157" t="str">
        <x:v>Operative Skilled</x:v>
      </x:c>
      <x:c r="G157" t="str">
        <x:v>399645</x:v>
      </x:c>
      <x:c r="H157" t="str">
        <x:v>Bank of America Merrill Lynch</x:v>
      </x:c>
      <x:c r="I157" s="22" t="n">
        <x:v>8</x:v>
      </x:c>
      <x:c r="J157" t="str">
        <x:v>Worked</x:v>
      </x:c>
      <x:c r="K157" t="str">
        <x:v>Employee 103053; home branch Thurrock; assigned role Operative Skilled | Deployment branch: Thurrock | Actual role: Operative Skilled | Jobs: 399645 | Customers: Bank of America Merrill Lynch | Actual hours: 8.0; source records: 1</x:v>
      </x:c>
      <x:c r="L157" t="str">
        <x:v>Include</x:v>
      </x:c>
      <x:c r="M157"/>
      <x:c r="N157"/>
    </x:row>
    <x:row r="158">
      <x:c r="A158" t="str">
        <x:v>Andy Docherty|2026-01-19</x:v>
      </x:c>
      <x:c r="B158" s="888" t="n">
        <x:v>46041</x:v>
      </x:c>
      <x:c r="C158" t="str">
        <x:v>Andy Docherty</x:v>
      </x:c>
      <x:c r="D158" t="str">
        <x:v>Permanent</x:v>
      </x:c>
      <x:c r="E158" t="str">
        <x:v>Thurrock</x:v>
      </x:c>
      <x:c r="F158" t="str">
        <x:v>Operative Skilled</x:v>
      </x:c>
      <x:c r="G158" t="str">
        <x:v>399385</x:v>
      </x:c>
      <x:c r="H158" t="str">
        <x:v>Bank of America Merrill Lynch</x:v>
      </x:c>
      <x:c r="I158" s="22" t="n">
        <x:v>8</x:v>
      </x:c>
      <x:c r="J158" t="str">
        <x:v>Worked</x:v>
      </x:c>
      <x:c r="K158" t="str">
        <x:v>Employee 103053; home branch Thurrock; assigned role Operative Skilled | Deployment branch: Thurrock | Actual role: Operative Skilled | Jobs: 399385 | Customers: Bank of America Merrill Lynch | Actual hours: 8.0; source records: 1</x:v>
      </x:c>
      <x:c r="L158" t="str">
        <x:v>Include</x:v>
      </x:c>
      <x:c r="M158"/>
      <x:c r="N158"/>
    </x:row>
    <x:row r="159">
      <x:c r="A159" t="str">
        <x:v>Andy Docherty|2026-01-20</x:v>
      </x:c>
      <x:c r="B159" s="888" t="n">
        <x:v>46042</x:v>
      </x:c>
      <x:c r="C159" t="str">
        <x:v>Andy Docherty</x:v>
      </x:c>
      <x:c r="D159" t="str">
        <x:v>Permanent</x:v>
      </x:c>
      <x:c r="E159" t="str">
        <x:v>Thurrock</x:v>
      </x:c>
      <x:c r="F159" t="str">
        <x:v>Operative Skilled</x:v>
      </x:c>
      <x:c r="G159" t="str">
        <x:v>399385</x:v>
      </x:c>
      <x:c r="H159" t="str">
        <x:v>Bank of America Merrill Lynch</x:v>
      </x:c>
      <x:c r="I159" s="22" t="n">
        <x:v>9</x:v>
      </x:c>
      <x:c r="J159" t="str">
        <x:v>Worked</x:v>
      </x:c>
      <x:c r="K159" t="str">
        <x:v>Employee 103053; home branch Thurrock; assigned role Operative Skilled | Deployment branch: Thurrock | Actual role: Operative Skilled | Jobs: 399385 | Customers: Bank of America Merrill Lynch | Actual hours: 9.0; source records: 1</x:v>
      </x:c>
      <x:c r="L159" t="str">
        <x:v>Include</x:v>
      </x:c>
      <x:c r="M159"/>
      <x:c r="N159"/>
    </x:row>
    <x:row r="160">
      <x:c r="A160" t="str">
        <x:v>Andy Docherty|2026-01-21</x:v>
      </x:c>
      <x:c r="B160" s="888" t="n">
        <x:v>46043</x:v>
      </x:c>
      <x:c r="C160" t="str">
        <x:v>Andy Docherty</x:v>
      </x:c>
      <x:c r="D160" t="str">
        <x:v>Permanent</x:v>
      </x:c>
      <x:c r="E160" t="str">
        <x:v>Thurrock</x:v>
      </x:c>
      <x:c r="F160" t="str">
        <x:v>Operative Skilled</x:v>
      </x:c>
      <x:c r="G160" t="str">
        <x:v>399385</x:v>
      </x:c>
      <x:c r="H160" t="str">
        <x:v>Bank of America Merrill Lynch</x:v>
      </x:c>
      <x:c r="I160" s="22" t="n">
        <x:v>8.5</x:v>
      </x:c>
      <x:c r="J160" t="str">
        <x:v>Worked</x:v>
      </x:c>
      <x:c r="K160" t="str">
        <x:v>Employee 103053; home branch Thurrock; assigned role Operative Skilled | Deployment branch: Thurrock | Actual role: Operative Skilled | Jobs: 399385 | Customers: Bank of America Merrill Lynch | Actual hours: 8.5; source records: 1</x:v>
      </x:c>
      <x:c r="L160" t="str">
        <x:v>Include</x:v>
      </x:c>
      <x:c r="M160"/>
      <x:c r="N160"/>
    </x:row>
    <x:row r="161">
      <x:c r="A161" t="str">
        <x:v>Andy Docherty|2026-01-22</x:v>
      </x:c>
      <x:c r="B161" s="888" t="n">
        <x:v>46044</x:v>
      </x:c>
      <x:c r="C161" t="str">
        <x:v>Andy Docherty</x:v>
      </x:c>
      <x:c r="D161" t="str">
        <x:v>Permanent</x:v>
      </x:c>
      <x:c r="E161" t="str">
        <x:v>Thurrock</x:v>
      </x:c>
      <x:c r="F161" t="str">
        <x:v>Operative Skilled</x:v>
      </x:c>
      <x:c r="G161" t="str">
        <x:v>399385</x:v>
      </x:c>
      <x:c r="H161" t="str">
        <x:v>Bank of America Merrill Lynch</x:v>
      </x:c>
      <x:c r="I161" s="22" t="n">
        <x:v>9</x:v>
      </x:c>
      <x:c r="J161" t="str">
        <x:v>Worked</x:v>
      </x:c>
      <x:c r="K161" t="str">
        <x:v>Employee 103053; home branch Thurrock; assigned role Operative Skilled | Deployment branch: Thurrock | Actual role: Operative Skilled | Jobs: 399385 | Customers: Bank of America Merrill Lynch | Actual hours: 9.0; source records: 1</x:v>
      </x:c>
      <x:c r="L161" t="str">
        <x:v>Include</x:v>
      </x:c>
      <x:c r="M161"/>
      <x:c r="N161"/>
    </x:row>
    <x:row r="162">
      <x:c r="A162" t="str">
        <x:v>Andy Docherty|2026-01-23</x:v>
      </x:c>
      <x:c r="B162" s="888" t="n">
        <x:v>46045</x:v>
      </x:c>
      <x:c r="C162" t="str">
        <x:v>Andy Docherty</x:v>
      </x:c>
      <x:c r="D162" t="str">
        <x:v>Permanent</x:v>
      </x:c>
      <x:c r="E162" t="str">
        <x:v>Thurrock</x:v>
      </x:c>
      <x:c r="F162" t="str">
        <x:v>Operative Skilled</x:v>
      </x:c>
      <x:c r="G162" t="str">
        <x:v>399385</x:v>
      </x:c>
      <x:c r="H162" t="str">
        <x:v>Bank of America Merrill Lynch</x:v>
      </x:c>
      <x:c r="I162" s="22" t="n">
        <x:v>7.5</x:v>
      </x:c>
      <x:c r="J162" t="str">
        <x:v>Worked</x:v>
      </x:c>
      <x:c r="K162" t="str">
        <x:v>Employee 103053; home branch Thurrock; assigned role Operative Skilled | Deployment branch: Thurrock | Actual role: Operative Skilled | Jobs: 399385 | Customers: Bank of America Merrill Lynch | Actual hours: 7.5; source records: 1</x:v>
      </x:c>
      <x:c r="L162" t="str">
        <x:v>Include</x:v>
      </x:c>
      <x:c r="M162"/>
      <x:c r="N162"/>
    </x:row>
    <x:row r="163">
      <x:c r="A163" t="str">
        <x:v>Andy Docherty|2026-01-24</x:v>
      </x:c>
      <x:c r="B163" s="888" t="n">
        <x:v>46046</x:v>
      </x:c>
      <x:c r="C163" t="str">
        <x:v>Andy Docherty</x:v>
      </x:c>
      <x:c r="D163" t="str">
        <x:v>Permanent</x:v>
      </x:c>
      <x:c r="E163" t="str">
        <x:v>Thurrock</x:v>
      </x:c>
      <x:c r="F163" t="str">
        <x:v>Operative Skilled</x:v>
      </x:c>
      <x:c r="G163" t="str">
        <x:v>399789</x:v>
      </x:c>
      <x:c r="H163" t="str">
        <x:v>Bank of America Merrill Lynch</x:v>
      </x:c>
      <x:c r="I163" s="22" t="n">
        <x:v>7.5</x:v>
      </x:c>
      <x:c r="J163" t="str">
        <x:v>Worked</x:v>
      </x:c>
      <x:c r="K163" t="str">
        <x:v>Employee 103053; home branch Thurrock; assigned role Operative Skilled | Deployment branch: Thurrock | Actual role: Operative Skilled | Jobs: 399789 | Customers: Bank of America Merrill Lynch | Actual hours: 7.5; source records: 1</x:v>
      </x:c>
      <x:c r="L163" t="str">
        <x:v>Include</x:v>
      </x:c>
      <x:c r="M163"/>
      <x:c r="N163"/>
    </x:row>
    <x:row r="164">
      <x:c r="A164" t="str">
        <x:v>Andy Docherty|2026-01-26</x:v>
      </x:c>
      <x:c r="B164" s="888" t="n">
        <x:v>46048</x:v>
      </x:c>
      <x:c r="C164" t="str">
        <x:v>Andy Docherty</x:v>
      </x:c>
      <x:c r="D164" t="str">
        <x:v>Permanent</x:v>
      </x:c>
      <x:c r="E164" t="str">
        <x:v>Thurrock</x:v>
      </x:c>
      <x:c r="F164" t="str">
        <x:v>Operative Skilled</x:v>
      </x:c>
      <x:c r="G164" t="str">
        <x:v>399385</x:v>
      </x:c>
      <x:c r="H164" t="str">
        <x:v>Bank of America Merrill Lynch</x:v>
      </x:c>
      <x:c r="I164" s="22" t="n">
        <x:v>9</x:v>
      </x:c>
      <x:c r="J164" t="str">
        <x:v>Worked</x:v>
      </x:c>
      <x:c r="K164" t="str">
        <x:v>Employee 103053; home branch Thurrock; assigned role Operative Skilled | Deployment branch: Thurrock | Actual role: Operative Skilled | Jobs: 399385 | Customers: Bank of America Merrill Lynch | Actual hours: 9.0; source records: 1</x:v>
      </x:c>
      <x:c r="L164" t="str">
        <x:v>Include</x:v>
      </x:c>
      <x:c r="M164"/>
      <x:c r="N164"/>
    </x:row>
    <x:row r="165">
      <x:c r="A165" t="str">
        <x:v>Andy Docherty|2026-01-27</x:v>
      </x:c>
      <x:c r="B165" s="888" t="n">
        <x:v>46049</x:v>
      </x:c>
      <x:c r="C165" t="str">
        <x:v>Andy Docherty</x:v>
      </x:c>
      <x:c r="D165" t="str">
        <x:v>Permanent</x:v>
      </x:c>
      <x:c r="E165" t="str">
        <x:v>Thurrock</x:v>
      </x:c>
      <x:c r="F165" t="str">
        <x:v>Operative Skilled</x:v>
      </x:c>
      <x:c r="G165" t="str">
        <x:v>399385</x:v>
      </x:c>
      <x:c r="H165" t="str">
        <x:v>Bank of America Merrill Lynch</x:v>
      </x:c>
      <x:c r="I165" s="22" t="n">
        <x:v>9</x:v>
      </x:c>
      <x:c r="J165" t="str">
        <x:v>Worked</x:v>
      </x:c>
      <x:c r="K165" t="str">
        <x:v>Employee 103053; home branch Thurrock; assigned role Operative Skilled | Deployment branch: Thurrock | Actual role: Operative Skilled | Jobs: 399385 | Customers: Bank of America Merrill Lynch | Actual hours: 9.0; source records: 1</x:v>
      </x:c>
      <x:c r="L165" t="str">
        <x:v>Include</x:v>
      </x:c>
      <x:c r="M165"/>
      <x:c r="N165"/>
    </x:row>
    <x:row r="166">
      <x:c r="A166" t="str">
        <x:v>Andy Docherty|2026-01-28</x:v>
      </x:c>
      <x:c r="B166" s="888" t="n">
        <x:v>46050</x:v>
      </x:c>
      <x:c r="C166" t="str">
        <x:v>Andy Docherty</x:v>
      </x:c>
      <x:c r="D166" t="str">
        <x:v>Permanent</x:v>
      </x:c>
      <x:c r="E166" t="str">
        <x:v>Thurrock</x:v>
      </x:c>
      <x:c r="F166" t="str">
        <x:v>Operative Skilled</x:v>
      </x:c>
      <x:c r="G166" t="str">
        <x:v>399385</x:v>
      </x:c>
      <x:c r="H166" t="str">
        <x:v>Bank of America Merrill Lynch</x:v>
      </x:c>
      <x:c r="I166" s="22" t="n">
        <x:v>8.5</x:v>
      </x:c>
      <x:c r="J166" t="str">
        <x:v>Worked</x:v>
      </x:c>
      <x:c r="K166" t="str">
        <x:v>Employee 103053; home branch Thurrock; assigned role Operative Skilled | Deployment branch: Thurrock | Actual role: Operative Skilled | Jobs: 399385 | Customers: Bank of America Merrill Lynch | Actual hours: 8.5; source records: 1</x:v>
      </x:c>
      <x:c r="L166" t="str">
        <x:v>Include</x:v>
      </x:c>
      <x:c r="M166"/>
      <x:c r="N166"/>
    </x:row>
    <x:row r="167">
      <x:c r="A167" t="str">
        <x:v>Andy Docherty|2026-01-29</x:v>
      </x:c>
      <x:c r="B167" s="888" t="n">
        <x:v>46051</x:v>
      </x:c>
      <x:c r="C167" t="str">
        <x:v>Andy Docherty</x:v>
      </x:c>
      <x:c r="D167" t="str">
        <x:v>Permanent</x:v>
      </x:c>
      <x:c r="E167" t="str">
        <x:v>Thurrock</x:v>
      </x:c>
      <x:c r="F167" t="str">
        <x:v>Operative Skilled</x:v>
      </x:c>
      <x:c r="G167" t="str">
        <x:v>399385</x:v>
      </x:c>
      <x:c r="H167" t="str">
        <x:v>Bank of America Merrill Lynch</x:v>
      </x:c>
      <x:c r="I167" s="22" t="n">
        <x:v>8.5</x:v>
      </x:c>
      <x:c r="J167" t="str">
        <x:v>Worked</x:v>
      </x:c>
      <x:c r="K167" t="str">
        <x:v>Employee 103053; home branch Thurrock; assigned role Operative Skilled | Deployment branch: Thurrock | Actual role: Operative Skilled | Jobs: 399385 | Customers: Bank of America Merrill Lynch | Actual hours: 8.5; source records: 1</x:v>
      </x:c>
      <x:c r="L167" t="str">
        <x:v>Include</x:v>
      </x:c>
      <x:c r="M167"/>
      <x:c r="N167"/>
    </x:row>
    <x:row r="168">
      <x:c r="A168" t="str">
        <x:v>Andy Docherty|2026-01-30</x:v>
      </x:c>
      <x:c r="B168" s="888" t="n">
        <x:v>46052</x:v>
      </x:c>
      <x:c r="C168" t="str">
        <x:v>Andy Docherty</x:v>
      </x:c>
      <x:c r="D168" t="str">
        <x:v>Permanent</x:v>
      </x:c>
      <x:c r="E168" t="str">
        <x:v>Thurrock</x:v>
      </x:c>
      <x:c r="F168" t="str">
        <x:v>Operative Skilled</x:v>
      </x:c>
      <x:c r="G168" t="str">
        <x:v>399385, 399941</x:v>
      </x:c>
      <x:c r="H168" t="str">
        <x:v>Bank of America Merrill Lynch</x:v>
      </x:c>
      <x:c r="I168" s="22" t="n">
        <x:v>14.5</x:v>
      </x:c>
      <x:c r="J168" t="str">
        <x:v>Worked — 2 records</x:v>
      </x:c>
      <x:c r="K168" t="str">
        <x:v>Employee 103053; home branch Thurrock; assigned role Operative Skilled | Deployment branch: Thurrock | Actual role: Operative Skilled | Jobs: 399385, 399941 | Customers: Bank of America Merrill Lynch | Actual hours: 14.5; source records: 2</x:v>
      </x:c>
      <x:c r="L168" t="str">
        <x:v>Include</x:v>
      </x:c>
      <x:c r="M168"/>
      <x:c r="N168"/>
    </x:row>
    <x:row r="169">
      <x:c r="A169" t="str">
        <x:v>Andy Docherty|2026-01-31</x:v>
      </x:c>
      <x:c r="B169" s="888" t="n">
        <x:v>46053</x:v>
      </x:c>
      <x:c r="C169" t="str">
        <x:v>Andy Docherty</x:v>
      </x:c>
      <x:c r="D169" t="str">
        <x:v>Permanent</x:v>
      </x:c>
      <x:c r="E169" t="str">
        <x:v>Thurrock</x:v>
      </x:c>
      <x:c r="F169" t="str">
        <x:v>Operative Skilled</x:v>
      </x:c>
      <x:c r="G169" t="str">
        <x:v>399941</x:v>
      </x:c>
      <x:c r="H169" t="str">
        <x:v>Bank of America Merrill Lynch</x:v>
      </x:c>
      <x:c r="I169" s="22" t="n">
        <x:v>8.5</x:v>
      </x:c>
      <x:c r="J169" t="str">
        <x:v>Worked</x:v>
      </x:c>
      <x:c r="K169" t="str">
        <x:v>Employee 103053; home branch Thurrock; assigned role Operative Skilled | Deployment branch: Thurrock | Actual role: Operative Skilled | Jobs: 399941 | Customers: Bank of America Merrill Lynch | Actual hours: 8.5; source records: 1</x:v>
      </x:c>
      <x:c r="L169" t="str">
        <x:v>Include</x:v>
      </x:c>
      <x:c r="M169"/>
      <x:c r="N169"/>
    </x:row>
    <x:row r="170">
      <x:c r="A170" t="str">
        <x:v>Anthony Norville|2026-01-05</x:v>
      </x:c>
      <x:c r="B170" s="888" t="n">
        <x:v>46027</x:v>
      </x:c>
      <x:c r="C170" t="str">
        <x:v>Anthony Norville</x:v>
      </x:c>
      <x:c r="D170" t="str">
        <x:v>Permanent</x:v>
      </x:c>
      <x:c r="E170" t="str">
        <x:v>Cambridge</x:v>
      </x:c>
      <x:c r="F170" t="str">
        <x:v>Operative Skilled</x:v>
      </x:c>
      <x:c r="G170" t="str">
        <x:v>388272</x:v>
      </x:c>
      <x:c r="H170" t="str">
        <x:v>Restore Harrow Green Cambridge M/W use only</x:v>
      </x:c>
      <x:c r="I170" s="22" t="n">
        <x:v>8.7</x:v>
      </x:c>
      <x:c r="J170" t="str">
        <x:v>Worked</x:v>
      </x:c>
      <x:c r="K170" t="str">
        <x:v>Employee 103236; home branch Cambridge; assigned role Operative Skilled | Deployment branch: Cambridge | Actual role: Operative Skilled | Jobs: 388272 | Customers: Restore Harrow Green Cambridge M/W use only | Actual hours: 8.7; source records: 1</x:v>
      </x:c>
      <x:c r="L170" t="str">
        <x:v>Include</x:v>
      </x:c>
      <x:c r="M170"/>
      <x:c r="N170"/>
    </x:row>
    <x:row r="171">
      <x:c r="A171" t="str">
        <x:v>Anthony Norville|2026-01-06</x:v>
      </x:c>
      <x:c r="B171" s="888" t="n">
        <x:v>46028</x:v>
      </x:c>
      <x:c r="C171" t="str">
        <x:v>Anthony Norville</x:v>
      </x:c>
      <x:c r="D171" t="str">
        <x:v>Permanent</x:v>
      </x:c>
      <x:c r="E171" t="str">
        <x:v>Cambridge</x:v>
      </x:c>
      <x:c r="F171" t="str">
        <x:v>Operative Skilled</x:v>
      </x:c>
      <x:c r="G171" t="str">
        <x:v>399481</x:v>
      </x:c>
      <x:c r="H171" t="str">
        <x:v>UniGreenScheme (Caerphilly)</x:v>
      </x:c>
      <x:c r="I171" s="22" t="n">
        <x:v>9</x:v>
      </x:c>
      <x:c r="J171" t="str">
        <x:v>Worked</x:v>
      </x:c>
      <x:c r="K171" t="str">
        <x:v>Employee 103236; home branch Cambridge; assigned role Operative Skilled | Deployment branch: Cambridge | Actual role: Operative Driver | Jobs: 399481 | Customers: UniGreenScheme (Caerphilly) | Actual hours: 9.0; source records: 1</x:v>
      </x:c>
      <x:c r="L171" t="str">
        <x:v>Include</x:v>
      </x:c>
      <x:c r="M171"/>
      <x:c r="N171"/>
    </x:row>
    <x:row r="172">
      <x:c r="A172" t="str">
        <x:v>Anthony Norville|2026-01-07</x:v>
      </x:c>
      <x:c r="B172" s="888" t="n">
        <x:v>46029</x:v>
      </x:c>
      <x:c r="C172" t="str">
        <x:v>Anthony Norville</x:v>
      </x:c>
      <x:c r="D172" t="str">
        <x:v>Permanent</x:v>
      </x:c>
      <x:c r="E172" t="str">
        <x:v>Cambridge</x:v>
      </x:c>
      <x:c r="F172" t="str">
        <x:v>Operative Skilled</x:v>
      </x:c>
      <x:c r="G172" t="str">
        <x:v>399033</x:v>
      </x:c>
      <x:c r="H172" t="str">
        <x:v>UniGreenScheme (Imperial College)</x:v>
      </x:c>
      <x:c r="I172" s="22" t="n">
        <x:v>8.5</x:v>
      </x:c>
      <x:c r="J172" t="str">
        <x:v>Worked</x:v>
      </x:c>
      <x:c r="K172" t="str">
        <x:v>Employee 103236; home branch Cambridge; assigned role Operative Skilled | Deployment branch: Cambridge | Actual role: Operative Driver | Jobs: 399033 | Customers: UniGreenScheme (Imperial College) | Actual hours: 8.5; source records: 1</x:v>
      </x:c>
      <x:c r="L172" t="str">
        <x:v>Include</x:v>
      </x:c>
      <x:c r="M172"/>
      <x:c r="N172"/>
    </x:row>
    <x:row r="173">
      <x:c r="A173" t="str">
        <x:v>Anthony Norville|2026-01-12</x:v>
      </x:c>
      <x:c r="B173" s="888" t="n">
        <x:v>46034</x:v>
      </x:c>
      <x:c r="C173" t="str">
        <x:v>Anthony Norville</x:v>
      </x:c>
      <x:c r="D173" t="str">
        <x:v>Permanent</x:v>
      </x:c>
      <x:c r="E173" t="str">
        <x:v>Cambridge</x:v>
      </x:c>
      <x:c r="F173" t="str">
        <x:v>Operative Skilled</x:v>
      </x:c>
      <x:c r="G173" t="str">
        <x:v>399232</x:v>
      </x:c>
      <x:c r="H173" t="str">
        <x:v>T-Squared Group</x:v>
      </x:c>
      <x:c r="I173" s="22" t="n">
        <x:v>10.5</x:v>
      </x:c>
      <x:c r="J173" t="str">
        <x:v>Worked</x:v>
      </x:c>
      <x:c r="K173" t="str">
        <x:v>Employee 103236; home branch Cambridge; assigned role Operative Skilled | Deployment branch: Oxford | Actual role: Operative Porter | Jobs: 399232 | Customers: T-Squared Group | Actual hours: 10.5; source records: 1</x:v>
      </x:c>
      <x:c r="L173" t="str">
        <x:v>Include</x:v>
      </x:c>
      <x:c r="M173"/>
      <x:c r="N173"/>
    </x:row>
    <x:row r="174">
      <x:c r="A174" t="str">
        <x:v>Anthony Norville|2026-01-14</x:v>
      </x:c>
      <x:c r="B174" s="888" t="n">
        <x:v>46036</x:v>
      </x:c>
      <x:c r="C174" t="str">
        <x:v>Anthony Norville</x:v>
      </x:c>
      <x:c r="D174" t="str">
        <x:v>Permanent</x:v>
      </x:c>
      <x:c r="E174" t="str">
        <x:v>Cambridge</x:v>
      </x:c>
      <x:c r="F174" t="str">
        <x:v>Operative Skilled</x:v>
      </x:c>
      <x:c r="G174" t="str">
        <x:v>399379, 399232</x:v>
      </x:c>
      <x:c r="H174" t="str">
        <x:v>Restore Harrow Green Oxford  M/W use only; T-Squared Group</x:v>
      </x:c>
      <x:c r="I174" s="22" t="n">
        <x:v>17.5</x:v>
      </x:c>
      <x:c r="J174" t="str">
        <x:v>Worked — 2 records</x:v>
      </x:c>
      <x:c r="K174" t="str">
        <x:v>Employee 103236; home branch Cambridge; assigned role Operative Skilled | Deployment branch: Oxford | Actual role: Operative Porter | Jobs: 399379, 399232 | Customers: Restore Harrow Green Oxford  M/W use only; T-Squared Group | Actual hours: 17.5; source records: 2</x:v>
      </x:c>
      <x:c r="L174" t="str">
        <x:v>Include</x:v>
      </x:c>
      <x:c r="M174"/>
      <x:c r="N174"/>
    </x:row>
    <x:row r="175">
      <x:c r="A175" t="str">
        <x:v>Anthony Norville|2026-01-15</x:v>
      </x:c>
      <x:c r="B175" s="888" t="n">
        <x:v>46037</x:v>
      </x:c>
      <x:c r="C175" t="str">
        <x:v>Anthony Norville</x:v>
      </x:c>
      <x:c r="D175" t="str">
        <x:v>Permanent</x:v>
      </x:c>
      <x:c r="E175" t="str">
        <x:v>Cambridge</x:v>
      </x:c>
      <x:c r="F175" t="str">
        <x:v>Operative Skilled</x:v>
      </x:c>
      <x:c r="G175" t="str">
        <x:v>399320</x:v>
      </x:c>
      <x:c r="H175" t="str">
        <x:v>Imperial War Museum</x:v>
      </x:c>
      <x:c r="I175" s="22" t="n">
        <x:v>7</x:v>
      </x:c>
      <x:c r="J175" t="str">
        <x:v>Worked</x:v>
      </x:c>
      <x:c r="K175" t="str">
        <x:v>Employee 103236; home branch Cambridge; assigned role Operative Skilled | Deployment branch: Cambridge | Actual role: Operative Porter | Jobs: 399320 | Customers: Imperial War Museum | Actual hours: 7.0; source records: 1</x:v>
      </x:c>
      <x:c r="L175" t="str">
        <x:v>Include</x:v>
      </x:c>
      <x:c r="M175"/>
      <x:c r="N175"/>
    </x:row>
    <x:row r="176">
      <x:c r="A176" t="str">
        <x:v>Anthony Norville|2026-01-20</x:v>
      </x:c>
      <x:c r="B176" s="888" t="n">
        <x:v>46042</x:v>
      </x:c>
      <x:c r="C176" t="str">
        <x:v>Anthony Norville</x:v>
      </x:c>
      <x:c r="D176" t="str">
        <x:v>Permanent</x:v>
      </x:c>
      <x:c r="E176" t="str">
        <x:v>Cambridge</x:v>
      </x:c>
      <x:c r="F176" t="str">
        <x:v>Operative Skilled</x:v>
      </x:c>
      <x:c r="G176" t="str">
        <x:v>399399</x:v>
      </x:c>
      <x:c r="H176" t="str">
        <x:v>Suffolk Constabulary</x:v>
      </x:c>
      <x:c r="I176" s="22" t="n">
        <x:v>9</x:v>
      </x:c>
      <x:c r="J176" t="str">
        <x:v>Worked</x:v>
      </x:c>
      <x:c r="K176" t="str">
        <x:v>Employee 103236; home branch Cambridge; assigned role Operative Skilled | Deployment branch: Cambridge | Actual role: Operative Porter | Jobs: 399399 | Customers: Suffolk Constabulary | Actual hours: 9.0; source records: 1</x:v>
      </x:c>
      <x:c r="L176" t="str">
        <x:v>Include</x:v>
      </x:c>
      <x:c r="M176"/>
      <x:c r="N176"/>
    </x:row>
    <x:row r="177">
      <x:c r="A177" t="str">
        <x:v>Anthony Norville|2026-01-23</x:v>
      </x:c>
      <x:c r="B177" s="888" t="n">
        <x:v>46045</x:v>
      </x:c>
      <x:c r="C177" t="str">
        <x:v>Anthony Norville</x:v>
      </x:c>
      <x:c r="D177" t="str">
        <x:v>Permanent</x:v>
      </x:c>
      <x:c r="E177" t="str">
        <x:v>Cambridge</x:v>
      </x:c>
      <x:c r="F177" t="str">
        <x:v>Operative Skilled</x:v>
      </x:c>
      <x:c r="G177"/>
      <x:c r="H177"/>
      <x:c r="I177" s="22" t="n">
        <x:v>0</x:v>
      </x:c>
      <x:c r="J177" t="str">
        <x:v>Annual leave</x:v>
      </x:c>
      <x:c r="K177" t="str">
        <x:v>Employee 103236; home branch Cambridge; assigned role Operative Skilled | Leave: Annual Leave (Hours) | Leave calendar basis: Variable-pattern period</x:v>
      </x:c>
      <x:c r="L177" t="str">
        <x:v>Include</x:v>
      </x:c>
      <x:c r="M177"/>
      <x:c r="N177"/>
    </x:row>
    <x:row r="178">
      <x:c r="A178" t="str">
        <x:v>Anthony Norville|2026-01-26</x:v>
      </x:c>
      <x:c r="B178" s="888" t="n">
        <x:v>46048</x:v>
      </x:c>
      <x:c r="C178" t="str">
        <x:v>Anthony Norville</x:v>
      </x:c>
      <x:c r="D178" t="str">
        <x:v>Permanent</x:v>
      </x:c>
      <x:c r="E178" t="str">
        <x:v>Cambridge</x:v>
      </x:c>
      <x:c r="F178" t="str">
        <x:v>Operative Skilled</x:v>
      </x:c>
      <x:c r="G178"/>
      <x:c r="H178"/>
      <x:c r="I178" s="22" t="n">
        <x:v>0</x:v>
      </x:c>
      <x:c r="J178" t="str">
        <x:v>Annual leave</x:v>
      </x:c>
      <x:c r="K178" t="str">
        <x:v>Employee 103236; home branch Cambridge; assigned role Operative Skilled | Leave: Annual Leave (Hours) | Leave calendar basis: Variable-pattern period</x:v>
      </x:c>
      <x:c r="L178" t="str">
        <x:v>Include</x:v>
      </x:c>
      <x:c r="M178"/>
      <x:c r="N178"/>
    </x:row>
    <x:row r="179">
      <x:c r="A179" t="str">
        <x:v>Anthony Norville|2026-01-27</x:v>
      </x:c>
      <x:c r="B179" s="888" t="n">
        <x:v>46049</x:v>
      </x:c>
      <x:c r="C179" t="str">
        <x:v>Anthony Norville</x:v>
      </x:c>
      <x:c r="D179" t="str">
        <x:v>Permanent</x:v>
      </x:c>
      <x:c r="E179" t="str">
        <x:v>Cambridge</x:v>
      </x:c>
      <x:c r="F179" t="str">
        <x:v>Operative Skilled</x:v>
      </x:c>
      <x:c r="G179"/>
      <x:c r="H179"/>
      <x:c r="I179" s="22" t="n">
        <x:v>0</x:v>
      </x:c>
      <x:c r="J179" t="str">
        <x:v>Annual leave</x:v>
      </x:c>
      <x:c r="K179" t="str">
        <x:v>Employee 103236; home branch Cambridge; assigned role Operative Skilled | Leave: Annual Leave (Hours) | Leave calendar basis: Variable-pattern period</x:v>
      </x:c>
      <x:c r="L179" t="str">
        <x:v>Include</x:v>
      </x:c>
      <x:c r="M179"/>
      <x:c r="N179"/>
    </x:row>
    <x:row r="180">
      <x:c r="A180" t="str">
        <x:v>Anthony Norville|2026-01-28</x:v>
      </x:c>
      <x:c r="B180" s="888" t="n">
        <x:v>46050</x:v>
      </x:c>
      <x:c r="C180" t="str">
        <x:v>Anthony Norville</x:v>
      </x:c>
      <x:c r="D180" t="str">
        <x:v>Permanent</x:v>
      </x:c>
      <x:c r="E180" t="str">
        <x:v>Cambridge</x:v>
      </x:c>
      <x:c r="F180" t="str">
        <x:v>Operative Skilled</x:v>
      </x:c>
      <x:c r="G180"/>
      <x:c r="H180"/>
      <x:c r="I180" s="22" t="n">
        <x:v>0</x:v>
      </x:c>
      <x:c r="J180" t="str">
        <x:v>Annual leave</x:v>
      </x:c>
      <x:c r="K180" t="str">
        <x:v>Employee 103236; home branch Cambridge; assigned role Operative Skilled | Leave: Annual Leave (Hours) | Leave calendar basis: Variable-pattern period</x:v>
      </x:c>
      <x:c r="L180" t="str">
        <x:v>Include</x:v>
      </x:c>
      <x:c r="M180"/>
      <x:c r="N180"/>
    </x:row>
    <x:row r="181">
      <x:c r="A181" t="str">
        <x:v>Anthony Norville|2026-01-29</x:v>
      </x:c>
      <x:c r="B181" s="888" t="n">
        <x:v>46051</x:v>
      </x:c>
      <x:c r="C181" t="str">
        <x:v>Anthony Norville</x:v>
      </x:c>
      <x:c r="D181" t="str">
        <x:v>Permanent</x:v>
      </x:c>
      <x:c r="E181" t="str">
        <x:v>Cambridge</x:v>
      </x:c>
      <x:c r="F181" t="str">
        <x:v>Operative Skilled</x:v>
      </x:c>
      <x:c r="G181"/>
      <x:c r="H181"/>
      <x:c r="I181" s="22" t="n">
        <x:v>0</x:v>
      </x:c>
      <x:c r="J181" t="str">
        <x:v>Annual leave</x:v>
      </x:c>
      <x:c r="K181" t="str">
        <x:v>Employee 103236; home branch Cambridge; assigned role Operative Skilled | Leave: Annual Leave (Hours) | Leave calendar basis: Variable-pattern period</x:v>
      </x:c>
      <x:c r="L181" t="str">
        <x:v>Include</x:v>
      </x:c>
      <x:c r="M181"/>
      <x:c r="N181"/>
    </x:row>
    <x:row r="182">
      <x:c r="A182" t="str">
        <x:v>Anthony Norville|2026-01-30</x:v>
      </x:c>
      <x:c r="B182" s="888" t="n">
        <x:v>46052</x:v>
      </x:c>
      <x:c r="C182" t="str">
        <x:v>Anthony Norville</x:v>
      </x:c>
      <x:c r="D182" t="str">
        <x:v>Permanent</x:v>
      </x:c>
      <x:c r="E182" t="str">
        <x:v>Cambridge</x:v>
      </x:c>
      <x:c r="F182" t="str">
        <x:v>Operative Skilled</x:v>
      </x:c>
      <x:c r="G182"/>
      <x:c r="H182"/>
      <x:c r="I182" s="22" t="n">
        <x:v>0</x:v>
      </x:c>
      <x:c r="J182" t="str">
        <x:v>Annual leave</x:v>
      </x:c>
      <x:c r="K182" t="str">
        <x:v>Employee 103236; home branch Cambridge; assigned role Operative Skilled | Leave: Annual Leave (Hours) | Leave calendar basis: Variable-pattern period</x:v>
      </x:c>
      <x:c r="L182" t="str">
        <x:v>Include</x:v>
      </x:c>
      <x:c r="M182"/>
      <x:c r="N182"/>
    </x:row>
    <x:row r="183">
      <x:c r="A183" t="str">
        <x:v>Antony Fawcett|2026-01-06</x:v>
      </x:c>
      <x:c r="B183" s="888" t="n">
        <x:v>46028</x:v>
      </x:c>
      <x:c r="C183" t="str">
        <x:v>Antony Fawcett</x:v>
      </x:c>
      <x:c r="D183" t="str">
        <x:v>Permanent</x:v>
      </x:c>
      <x:c r="E183" t="str">
        <x:v>Leeds</x:v>
      </x:c>
      <x:c r="F183" t="str">
        <x:v>Operative Skilled</x:v>
      </x:c>
      <x:c r="G183" t="str">
        <x:v>398650</x:v>
      </x:c>
      <x:c r="H183" t="str">
        <x:v>Kirklees Council</x:v>
      </x:c>
      <x:c r="I183" s="22" t="n">
        <x:v>8.5</x:v>
      </x:c>
      <x:c r="J183" t="str">
        <x:v>Worked</x:v>
      </x:c>
      <x:c r="K183" t="str">
        <x:v>Employee 2642; home branch Leeds; assigned role Operative Skilled | Deployment branch: Leeds | Actual role: Operative Porter | Jobs: 398650 | Customers: Kirklees Council | Actual hours: 8.5; source records: 1</x:v>
      </x:c>
      <x:c r="L183" t="str">
        <x:v>Include</x:v>
      </x:c>
      <x:c r="M183"/>
      <x:c r="N183"/>
    </x:row>
    <x:row r="184">
      <x:c r="A184" t="str">
        <x:v>Antony Fawcett|2026-01-07</x:v>
      </x:c>
      <x:c r="B184" s="888" t="n">
        <x:v>46029</x:v>
      </x:c>
      <x:c r="C184" t="str">
        <x:v>Antony Fawcett</x:v>
      </x:c>
      <x:c r="D184" t="str">
        <x:v>Permanent</x:v>
      </x:c>
      <x:c r="E184" t="str">
        <x:v>Leeds</x:v>
      </x:c>
      <x:c r="F184" t="str">
        <x:v>Operative Skilled</x:v>
      </x:c>
      <x:c r="G184" t="str">
        <x:v>398708</x:v>
      </x:c>
      <x:c r="H184" t="str">
        <x:v>Kirklees Council - Mr Lynch</x:v>
      </x:c>
      <x:c r="I184" s="22" t="n">
        <x:v>4</x:v>
      </x:c>
      <x:c r="J184" t="str">
        <x:v>Worked</x:v>
      </x:c>
      <x:c r="K184" t="str">
        <x:v>Employee 2642; home branch Leeds; assigned role Operative Skilled | Deployment branch: Leeds | Actual role: Operative Porter | Jobs: 398708 | Customers: Kirklees Council - Mr Lynch | Actual hours: 4.0; source records: 1</x:v>
      </x:c>
      <x:c r="L184" t="str">
        <x:v>Include</x:v>
      </x:c>
      <x:c r="M184"/>
      <x:c r="N184"/>
    </x:row>
    <x:row r="185">
      <x:c r="A185" t="str">
        <x:v>Antony Fawcett|2026-01-08</x:v>
      </x:c>
      <x:c r="B185" s="888" t="n">
        <x:v>46030</x:v>
      </x:c>
      <x:c r="C185" t="str">
        <x:v>Antony Fawcett</x:v>
      </x:c>
      <x:c r="D185" t="str">
        <x:v>Permanent</x:v>
      </x:c>
      <x:c r="E185" t="str">
        <x:v>Leeds</x:v>
      </x:c>
      <x:c r="F185" t="str">
        <x:v>Operative Skilled</x:v>
      </x:c>
      <x:c r="G185" t="str">
        <x:v>399275B, 399554</x:v>
      </x:c>
      <x:c r="H185" t="str">
        <x:v>Avantor ( LEEDS  JAN 2026 ); Kirklees Council - domestic</x:v>
      </x:c>
      <x:c r="I185" s="22" t="n">
        <x:v>6.25</x:v>
      </x:c>
      <x:c r="J185" t="str">
        <x:v>Worked — 2 records</x:v>
      </x:c>
      <x:c r="K185" t="str">
        <x:v>Employee 2642; home branch Leeds; assigned role Operative Skilled | Deployment branch: Cambridge, Leeds | Actual role: Operative Porter | Jobs: 399275B, 399554 | Customers: Avantor ( LEEDS  JAN 2026 ); Kirklees Council - domestic | Actual hours: 6.2; source records: 2</x:v>
      </x:c>
      <x:c r="L185" t="str">
        <x:v>Include</x:v>
      </x:c>
      <x:c r="M185"/>
      <x:c r="N185"/>
    </x:row>
    <x:row r="186">
      <x:c r="A186" t="str">
        <x:v>Antony Fawcett|2026-01-09</x:v>
      </x:c>
      <x:c r="B186" s="888" t="n">
        <x:v>46031</x:v>
      </x:c>
      <x:c r="C186" t="str">
        <x:v>Antony Fawcett</x:v>
      </x:c>
      <x:c r="D186" t="str">
        <x:v>Permanent</x:v>
      </x:c>
      <x:c r="E186" t="str">
        <x:v>Leeds</x:v>
      </x:c>
      <x:c r="F186" t="str">
        <x:v>Operative Skilled</x:v>
      </x:c>
      <x:c r="G186" t="str">
        <x:v>399502, 398716</x:v>
      </x:c>
      <x:c r="H186" t="str">
        <x:v>Kirklees Council - Ann P Davies; Kirklees Council - Mr Howell</x:v>
      </x:c>
      <x:c r="I186" s="22" t="n">
        <x:v>6.25</x:v>
      </x:c>
      <x:c r="J186" t="str">
        <x:v>Worked — 2 records</x:v>
      </x:c>
      <x:c r="K186" t="str">
        <x:v>Employee 2642; home branch Leeds; assigned role Operative Skilled | Deployment branch: Leeds | Actual role: Operative Porter | Jobs: 399502, 398716 | Customers: Kirklees Council - Ann P Davies; Kirklees Council - Mr Howell | Actual hours: 6.2; source records: 2</x:v>
      </x:c>
      <x:c r="L186" t="str">
        <x:v>Include</x:v>
      </x:c>
      <x:c r="M186"/>
      <x:c r="N186"/>
    </x:row>
    <x:row r="187">
      <x:c r="A187" t="str">
        <x:v>Antony Fawcett|2026-01-12</x:v>
      </x:c>
      <x:c r="B187" s="888" t="n">
        <x:v>46034</x:v>
      </x:c>
      <x:c r="C187" t="str">
        <x:v>Antony Fawcett</x:v>
      </x:c>
      <x:c r="D187" t="str">
        <x:v>Permanent</x:v>
      </x:c>
      <x:c r="E187" t="str">
        <x:v>Leeds</x:v>
      </x:c>
      <x:c r="F187" t="str">
        <x:v>Operative Skilled</x:v>
      </x:c>
      <x:c r="G187" t="str">
        <x:v>390185A</x:v>
      </x:c>
      <x:c r="H187" t="str">
        <x:v>Kirklees Council - Nazeer Sadiq</x:v>
      </x:c>
      <x:c r="I187" s="22" t="n">
        <x:v>4.5</x:v>
      </x:c>
      <x:c r="J187" t="str">
        <x:v>Worked</x:v>
      </x:c>
      <x:c r="K187" t="str">
        <x:v>Employee 2642; home branch Leeds; assigned role Operative Skilled | Deployment branch: Leeds | Actual role: Operative Porter | Jobs: 390185A | Customers: Kirklees Council - Nazeer Sadiq | Actual hours: 4.5; source records: 1</x:v>
      </x:c>
      <x:c r="L187" t="str">
        <x:v>Include</x:v>
      </x:c>
      <x:c r="M187"/>
      <x:c r="N187"/>
    </x:row>
    <x:row r="188">
      <x:c r="A188" t="str">
        <x:v>Antony Fawcett|2026-01-13</x:v>
      </x:c>
      <x:c r="B188" s="888" t="n">
        <x:v>46035</x:v>
      </x:c>
      <x:c r="C188" t="str">
        <x:v>Antony Fawcett</x:v>
      </x:c>
      <x:c r="D188" t="str">
        <x:v>Permanent</x:v>
      </x:c>
      <x:c r="E188" t="str">
        <x:v>Leeds</x:v>
      </x:c>
      <x:c r="F188" t="str">
        <x:v>Operative Skilled</x:v>
      </x:c>
      <x:c r="G188" t="str">
        <x:v>399275B</x:v>
      </x:c>
      <x:c r="H188" t="str">
        <x:v>Avantor ( LEEDS  JAN 2026 )</x:v>
      </x:c>
      <x:c r="I188" s="22" t="n">
        <x:v>6.75</x:v>
      </x:c>
      <x:c r="J188" t="str">
        <x:v>Worked</x:v>
      </x:c>
      <x:c r="K188" t="str">
        <x:v>Employee 2642; home branch Leeds; assigned role Operative Skilled | Deployment branch: Cambridge | Actual role: Operative Porter | Jobs: 399275B | Customers: Avantor ( LEEDS  JAN 2026 ) | Actual hours: 6.8; source records: 1</x:v>
      </x:c>
      <x:c r="L188" t="str">
        <x:v>Include</x:v>
      </x:c>
      <x:c r="M188"/>
      <x:c r="N188"/>
    </x:row>
    <x:row r="189">
      <x:c r="A189" t="str">
        <x:v>Antony Fawcett|2026-01-14</x:v>
      </x:c>
      <x:c r="B189" s="888" t="n">
        <x:v>46036</x:v>
      </x:c>
      <x:c r="C189" t="str">
        <x:v>Antony Fawcett</x:v>
      </x:c>
      <x:c r="D189" t="str">
        <x:v>Permanent</x:v>
      </x:c>
      <x:c r="E189" t="str">
        <x:v>Leeds</x:v>
      </x:c>
      <x:c r="F189" t="str">
        <x:v>Operative Skilled</x:v>
      </x:c>
      <x:c r="G189" t="str">
        <x:v>398724</x:v>
      </x:c>
      <x:c r="H189" t="str">
        <x:v>Kirklees Council - Mr  O’Callaghan</x:v>
      </x:c>
      <x:c r="I189" s="22" t="n">
        <x:v>7</x:v>
      </x:c>
      <x:c r="J189" t="str">
        <x:v>Worked</x:v>
      </x:c>
      <x:c r="K189" t="str">
        <x:v>Employee 2642; home branch Leeds; assigned role Operative Skilled | Deployment branch: Leeds | Actual role: Operative Porter | Jobs: 398724 | Customers: Kirklees Council - Mr  O’Callaghan | Actual hours: 7.0; source records: 1</x:v>
      </x:c>
      <x:c r="L189" t="str">
        <x:v>Include</x:v>
      </x:c>
      <x:c r="M189"/>
      <x:c r="N189"/>
    </x:row>
    <x:row r="190">
      <x:c r="A190" t="str">
        <x:v>Antony Fawcett|2026-01-15</x:v>
      </x:c>
      <x:c r="B190" s="888" t="n">
        <x:v>46037</x:v>
      </x:c>
      <x:c r="C190" t="str">
        <x:v>Antony Fawcett</x:v>
      </x:c>
      <x:c r="D190" t="str">
        <x:v>Permanent</x:v>
      </x:c>
      <x:c r="E190" t="str">
        <x:v>Leeds</x:v>
      </x:c>
      <x:c r="F190" t="str">
        <x:v>Operative Skilled</x:v>
      </x:c>
      <x:c r="G190" t="str">
        <x:v>399592, 398724, 399583</x:v>
      </x:c>
      <x:c r="H190" t="str">
        <x:v>CGI IT UK Ltd (Chair Collection); Kirklees Council - Mr  O’Callaghan; The British Library (P Ashton)</x:v>
      </x:c>
      <x:c r="I190" s="22" t="n">
        <x:v>13.75</x:v>
      </x:c>
      <x:c r="J190" t="str">
        <x:v>Worked — 3 records</x:v>
      </x:c>
      <x:c r="K190" t="str">
        <x:v>Employee 2642; home branch Leeds; assigned role Operative Skilled | Deployment branch: Leeds | Actual role: Operative Porter | Jobs: 399592, 398724, 399583 | Customers: CGI IT UK Ltd (Chair Collection); Kirklees Council - Mr  O’Callaghan; The British Library (P Ashton) | Actual hours: 13.8; source records: 3</x:v>
      </x:c>
      <x:c r="L190" t="str">
        <x:v>Include</x:v>
      </x:c>
      <x:c r="M190"/>
      <x:c r="N190"/>
    </x:row>
    <x:row r="191">
      <x:c r="A191" t="str">
        <x:v>Antony Fawcett|2026-01-16</x:v>
      </x:c>
      <x:c r="B191" s="888" t="n">
        <x:v>46038</x:v>
      </x:c>
      <x:c r="C191" t="str">
        <x:v>Antony Fawcett</x:v>
      </x:c>
      <x:c r="D191" t="str">
        <x:v>Permanent</x:v>
      </x:c>
      <x:c r="E191" t="str">
        <x:v>Leeds</x:v>
      </x:c>
      <x:c r="F191" t="str">
        <x:v>Operative Skilled</x:v>
      </x:c>
      <x:c r="G191" t="str">
        <x:v>399573</x:v>
      </x:c>
      <x:c r="H191" t="str">
        <x:v>Rotherham Hospital NHS Trust</x:v>
      </x:c>
      <x:c r="I191" s="22" t="n">
        <x:v>5</x:v>
      </x:c>
      <x:c r="J191" t="str">
        <x:v>Worked</x:v>
      </x:c>
      <x:c r="K191" t="str">
        <x:v>Employee 2642; home branch Leeds; assigned role Operative Skilled | Deployment branch: Leeds | Actual role: Operative Porter | Jobs: 399573 | Customers: Rotherham Hospital NHS Trust | Actual hours: 5.0; source records: 1</x:v>
      </x:c>
      <x:c r="L191" t="str">
        <x:v>Include</x:v>
      </x:c>
      <x:c r="M191"/>
      <x:c r="N191"/>
    </x:row>
    <x:row r="192">
      <x:c r="A192" t="str">
        <x:v>Antony Fawcett|2026-01-18</x:v>
      </x:c>
      <x:c r="B192" s="888" t="n">
        <x:v>46040</x:v>
      </x:c>
      <x:c r="C192" t="str">
        <x:v>Antony Fawcett</x:v>
      </x:c>
      <x:c r="D192" t="str">
        <x:v>Permanent</x:v>
      </x:c>
      <x:c r="E192" t="str">
        <x:v>Leeds</x:v>
      </x:c>
      <x:c r="F192" t="str">
        <x:v>Operative Skilled</x:v>
      </x:c>
      <x:c r="G192" t="str">
        <x:v>399234</x:v>
      </x:c>
      <x:c r="H192" t="str">
        <x:v>Kuehne &amp; Nagel Ltd - Park House</x:v>
      </x:c>
      <x:c r="I192" s="22" t="n">
        <x:v>5.5</x:v>
      </x:c>
      <x:c r="J192" t="str">
        <x:v>Worked</x:v>
      </x:c>
      <x:c r="K192" t="str">
        <x:v>Employee 2642; home branch Leeds; assigned role Operative Skilled | Deployment branch: Thurrock | Actual role: Operative Porter | Jobs: 399234 | Customers: Kuehne &amp; Nagel Ltd - Park House | Actual hours: 5.5; source records: 1</x:v>
      </x:c>
      <x:c r="L192" t="str">
        <x:v>Include</x:v>
      </x:c>
      <x:c r="M192"/>
      <x:c r="N192"/>
    </x:row>
    <x:row r="193">
      <x:c r="A193" t="str">
        <x:v>Antony Fawcett|2026-01-19</x:v>
      </x:c>
      <x:c r="B193" s="888" t="n">
        <x:v>46041</x:v>
      </x:c>
      <x:c r="C193" t="str">
        <x:v>Antony Fawcett</x:v>
      </x:c>
      <x:c r="D193" t="str">
        <x:v>Permanent</x:v>
      </x:c>
      <x:c r="E193" t="str">
        <x:v>Leeds</x:v>
      </x:c>
      <x:c r="F193" t="str">
        <x:v>Operative Skilled</x:v>
      </x:c>
      <x:c r="G193" t="str">
        <x:v>399138, 399056</x:v>
      </x:c>
      <x:c r="H193" t="str">
        <x:v>Kirklees Council - domestic; Kirklees Council - John Comerford</x:v>
      </x:c>
      <x:c r="I193" s="22" t="n">
        <x:v>7.75</x:v>
      </x:c>
      <x:c r="J193" t="str">
        <x:v>Worked — 2 records</x:v>
      </x:c>
      <x:c r="K193" t="str">
        <x:v>Employee 2642; home branch Leeds; assigned role Operative Skilled | Deployment branch: Leeds | Actual role: Operative Porter | Jobs: 399138, 399056 | Customers: Kirklees Council - domestic; Kirklees Council - John Comerford | Actual hours: 7.8; source records: 2</x:v>
      </x:c>
      <x:c r="L193" t="str">
        <x:v>Include</x:v>
      </x:c>
      <x:c r="M193"/>
      <x:c r="N193"/>
    </x:row>
    <x:row r="194">
      <x:c r="A194" t="str">
        <x:v>Antony Fawcett|2026-01-20</x:v>
      </x:c>
      <x:c r="B194" s="888" t="n">
        <x:v>46042</x:v>
      </x:c>
      <x:c r="C194" t="str">
        <x:v>Antony Fawcett</x:v>
      </x:c>
      <x:c r="D194" t="str">
        <x:v>Permanent</x:v>
      </x:c>
      <x:c r="E194" t="str">
        <x:v>Leeds</x:v>
      </x:c>
      <x:c r="F194" t="str">
        <x:v>Operative Skilled</x:v>
      </x:c>
      <x:c r="G194" t="str">
        <x:v>399019</x:v>
      </x:c>
      <x:c r="H194" t="str">
        <x:v>Dentsu</x:v>
      </x:c>
      <x:c r="I194" s="22" t="n">
        <x:v>10.25</x:v>
      </x:c>
      <x:c r="J194" t="str">
        <x:v>Worked</x:v>
      </x:c>
      <x:c r="K194" t="str">
        <x:v>Employee 2642; home branch Leeds; assigned role Operative Skilled | Deployment branch: Leeds | Actual role: Operative Porter | Jobs: 399019 | Customers: Dentsu | Actual hours: 10.2; source records: 1</x:v>
      </x:c>
      <x:c r="L194" t="str">
        <x:v>Include</x:v>
      </x:c>
      <x:c r="M194"/>
      <x:c r="N194"/>
    </x:row>
    <x:row r="195">
      <x:c r="A195" t="str">
        <x:v>Antony Fawcett|2026-01-21</x:v>
      </x:c>
      <x:c r="B195" s="888" t="n">
        <x:v>46043</x:v>
      </x:c>
      <x:c r="C195" t="str">
        <x:v>Antony Fawcett</x:v>
      </x:c>
      <x:c r="D195" t="str">
        <x:v>Permanent</x:v>
      </x:c>
      <x:c r="E195" t="str">
        <x:v>Leeds</x:v>
      </x:c>
      <x:c r="F195" t="str">
        <x:v>Operative Skilled</x:v>
      </x:c>
      <x:c r="G195" t="str">
        <x:v>398245, 399733</x:v>
      </x:c>
      <x:c r="H195" t="str">
        <x:v>Kirklees Council -   Domestic; Kirklees Council - Mrs Rubina Iqbal</x:v>
      </x:c>
      <x:c r="I195" s="22" t="n">
        <x:v>8.5</x:v>
      </x:c>
      <x:c r="J195" t="str">
        <x:v>Worked — 2 records</x:v>
      </x:c>
      <x:c r="K195" t="str">
        <x:v>Employee 2642; home branch Leeds; assigned role Operative Skilled | Deployment branch: Leeds | Actual role: Operative Porter | Jobs: 398245, 399733 | Customers: Kirklees Council -   Domestic; Kirklees Council - Mrs Rubina Iqbal | Actual hours: 8.5; source records: 2</x:v>
      </x:c>
      <x:c r="L195" t="str">
        <x:v>Include</x:v>
      </x:c>
      <x:c r="M195"/>
      <x:c r="N195"/>
    </x:row>
    <x:row r="196">
      <x:c r="A196" t="str">
        <x:v>Antony Fawcett|2026-01-22</x:v>
      </x:c>
      <x:c r="B196" s="888" t="n">
        <x:v>46044</x:v>
      </x:c>
      <x:c r="C196" t="str">
        <x:v>Antony Fawcett</x:v>
      </x:c>
      <x:c r="D196" t="str">
        <x:v>Permanent</x:v>
      </x:c>
      <x:c r="E196" t="str">
        <x:v>Leeds</x:v>
      </x:c>
      <x:c r="F196" t="str">
        <x:v>Operative Skilled</x:v>
      </x:c>
      <x:c r="G196" t="str">
        <x:v>399791, 399548</x:v>
      </x:c>
      <x:c r="H196" t="str">
        <x:v>Kirklees Council - Dannielle Naomi Kober; Kirklees Council - domestic</x:v>
      </x:c>
      <x:c r="I196" s="22" t="n">
        <x:v>8</x:v>
      </x:c>
      <x:c r="J196" t="str">
        <x:v>Worked — 2 records</x:v>
      </x:c>
      <x:c r="K196" t="str">
        <x:v>Employee 2642; home branch Leeds; assigned role Operative Skilled | Deployment branch: Leeds | Actual role: Operative Porter | Jobs: 399791, 399548 | Customers: Kirklees Council - Dannielle Naomi Kober; Kirklees Council - domestic | Actual hours: 8.0; source records: 2</x:v>
      </x:c>
      <x:c r="L196" t="str">
        <x:v>Include</x:v>
      </x:c>
      <x:c r="M196"/>
      <x:c r="N196"/>
    </x:row>
    <x:row r="197">
      <x:c r="A197" t="str">
        <x:v>Antony Fawcett|2026-01-23</x:v>
      </x:c>
      <x:c r="B197" s="888" t="n">
        <x:v>46045</x:v>
      </x:c>
      <x:c r="C197" t="str">
        <x:v>Antony Fawcett</x:v>
      </x:c>
      <x:c r="D197" t="str">
        <x:v>Permanent</x:v>
      </x:c>
      <x:c r="E197" t="str">
        <x:v>Leeds</x:v>
      </x:c>
      <x:c r="F197" t="str">
        <x:v>Operative Skilled</x:v>
      </x:c>
      <x:c r="G197" t="str">
        <x:v>399494, 399056, 398508</x:v>
      </x:c>
      <x:c r="H197" t="str">
        <x:v>Kirklees Council - Brendan Lister; Kirklees Council - John Comerford; Kirklees Council - Mr Willcock</x:v>
      </x:c>
      <x:c r="I197" s="22" t="n">
        <x:v>23.25</x:v>
      </x:c>
      <x:c r="J197" t="str">
        <x:v>Worked — 3 records</x:v>
      </x:c>
      <x:c r="K197" t="str">
        <x:v>Employee 2642; home branch Leeds; assigned role Operative Skilled | Deployment branch: Leeds | Actual role: Operative Porter | Jobs: 399494, 399056, 398508 | Customers: Kirklees Council - Brendan Lister; Kirklees Council - John Comerford; Kirklees Council - Mr Willcock | Actual hours: 23.2; source records: 3</x:v>
      </x:c>
      <x:c r="L197" t="str">
        <x:v>Include</x:v>
      </x:c>
      <x:c r="M197"/>
      <x:c r="N197"/>
    </x:row>
    <x:row r="198">
      <x:c r="A198" t="str">
        <x:v>Antony Fawcett|2026-01-26</x:v>
      </x:c>
      <x:c r="B198" s="888" t="n">
        <x:v>46048</x:v>
      </x:c>
      <x:c r="C198" t="str">
        <x:v>Antony Fawcett</x:v>
      </x:c>
      <x:c r="D198" t="str">
        <x:v>Permanent</x:v>
      </x:c>
      <x:c r="E198" t="str">
        <x:v>Leeds</x:v>
      </x:c>
      <x:c r="F198" t="str">
        <x:v>Operative Skilled</x:v>
      </x:c>
      <x:c r="G198" t="str">
        <x:v>399684</x:v>
      </x:c>
      <x:c r="H198" t="str">
        <x:v>Kirklees Council - Jed Robertson</x:v>
      </x:c>
      <x:c r="I198" s="22" t="n">
        <x:v>5.5</x:v>
      </x:c>
      <x:c r="J198" t="str">
        <x:v>Worked</x:v>
      </x:c>
      <x:c r="K198" t="str">
        <x:v>Employee 2642; home branch Leeds; assigned role Operative Skilled | Deployment branch: Leeds | Actual role: Operative Porter | Jobs: 399684 | Customers: Kirklees Council - Jed Robertson | Actual hours: 5.5; source records: 1</x:v>
      </x:c>
      <x:c r="L198" t="str">
        <x:v>Include</x:v>
      </x:c>
      <x:c r="M198"/>
      <x:c r="N198"/>
    </x:row>
    <x:row r="199">
      <x:c r="A199" t="str">
        <x:v>Antony Fawcett|2026-01-27</x:v>
      </x:c>
      <x:c r="B199" s="888" t="n">
        <x:v>46049</x:v>
      </x:c>
      <x:c r="C199" t="str">
        <x:v>Antony Fawcett</x:v>
      </x:c>
      <x:c r="D199" t="str">
        <x:v>Permanent</x:v>
      </x:c>
      <x:c r="E199" t="str">
        <x:v>Leeds</x:v>
      </x:c>
      <x:c r="F199" t="str">
        <x:v>Operative Skilled</x:v>
      </x:c>
      <x:c r="G199" t="str">
        <x:v>399154</x:v>
      </x:c>
      <x:c r="H199" t="str">
        <x:v>Crystec Pharma</x:v>
      </x:c>
      <x:c r="I199" s="22" t="n">
        <x:v>9</x:v>
      </x:c>
      <x:c r="J199" t="str">
        <x:v>Worked</x:v>
      </x:c>
      <x:c r="K199" t="str">
        <x:v>Employee 2642; home branch Leeds; assigned role Operative Skilled | Deployment branch: Leeds | Actual role: Operative Porter | Jobs: 399154 | Customers: Crystec Pharma | Actual hours: 9.0; source records: 1</x:v>
      </x:c>
      <x:c r="L199" t="str">
        <x:v>Include</x:v>
      </x:c>
      <x:c r="M199"/>
      <x:c r="N199"/>
    </x:row>
    <x:row r="200">
      <x:c r="A200" t="str">
        <x:v>Antony Fawcett|2026-01-28</x:v>
      </x:c>
      <x:c r="B200" s="888" t="n">
        <x:v>46050</x:v>
      </x:c>
      <x:c r="C200" t="str">
        <x:v>Antony Fawcett</x:v>
      </x:c>
      <x:c r="D200" t="str">
        <x:v>Permanent</x:v>
      </x:c>
      <x:c r="E200" t="str">
        <x:v>Leeds</x:v>
      </x:c>
      <x:c r="F200" t="str">
        <x:v>Operative Skilled</x:v>
      </x:c>
      <x:c r="G200" t="str">
        <x:v>399154</x:v>
      </x:c>
      <x:c r="H200" t="str">
        <x:v>Crystec Pharma</x:v>
      </x:c>
      <x:c r="I200" s="22" t="n">
        <x:v>12.5</x:v>
      </x:c>
      <x:c r="J200" t="str">
        <x:v>Worked</x:v>
      </x:c>
      <x:c r="K200" t="str">
        <x:v>Employee 2642; home branch Leeds; assigned role Operative Skilled | Deployment branch: Leeds | Actual role: Operative Skilled | Jobs: 399154 | Customers: Crystec Pharma | Actual hours: 12.5; source records: 1</x:v>
      </x:c>
      <x:c r="L200" t="str">
        <x:v>Include</x:v>
      </x:c>
      <x:c r="M200"/>
      <x:c r="N200"/>
    </x:row>
    <x:row r="201">
      <x:c r="A201" t="str">
        <x:v>Antony Fawcett|2026-01-29</x:v>
      </x:c>
      <x:c r="B201" s="888" t="n">
        <x:v>46051</x:v>
      </x:c>
      <x:c r="C201" t="str">
        <x:v>Antony Fawcett</x:v>
      </x:c>
      <x:c r="D201" t="str">
        <x:v>Permanent</x:v>
      </x:c>
      <x:c r="E201" t="str">
        <x:v>Leeds</x:v>
      </x:c>
      <x:c r="F201" t="str">
        <x:v>Operative Skilled</x:v>
      </x:c>
      <x:c r="G201" t="str">
        <x:v>399860</x:v>
      </x:c>
      <x:c r="H201" t="str">
        <x:v>Wakefield Council</x:v>
      </x:c>
      <x:c r="I201" s="22" t="n">
        <x:v>9.75</x:v>
      </x:c>
      <x:c r="J201" t="str">
        <x:v>Worked</x:v>
      </x:c>
      <x:c r="K201" t="str">
        <x:v>Employee 2642; home branch Leeds; assigned role Operative Skilled | Deployment branch: Leeds | Actual role: Operative Porter | Jobs: 399860 | Customers: Wakefield Council | Actual hours: 9.8; source records: 1</x:v>
      </x:c>
      <x:c r="L201" t="str">
        <x:v>Include</x:v>
      </x:c>
      <x:c r="M201"/>
      <x:c r="N201"/>
    </x:row>
    <x:row r="202">
      <x:c r="A202" t="str">
        <x:v>Antony Fawcett|2026-01-30</x:v>
      </x:c>
      <x:c r="B202" s="888" t="n">
        <x:v>46052</x:v>
      </x:c>
      <x:c r="C202" t="str">
        <x:v>Antony Fawcett</x:v>
      </x:c>
      <x:c r="D202" t="str">
        <x:v>Permanent</x:v>
      </x:c>
      <x:c r="E202" t="str">
        <x:v>Leeds</x:v>
      </x:c>
      <x:c r="F202" t="str">
        <x:v>Operative Skilled</x:v>
      </x:c>
      <x:c r="G202" t="str">
        <x:v>399607</x:v>
      </x:c>
      <x:c r="H202" t="str">
        <x:v>Kirklees Council - domestic</x:v>
      </x:c>
      <x:c r="I202" s="22" t="n">
        <x:v>9</x:v>
      </x:c>
      <x:c r="J202" t="str">
        <x:v>Worked</x:v>
      </x:c>
      <x:c r="K202" t="str">
        <x:v>Employee 2642; home branch Leeds; assigned role Operative Skilled | Deployment branch: Leeds | Actual role: Operative Porter | Jobs: 399607 | Customers: Kirklees Council - domestic | Actual hours: 9.0; source records: 1</x:v>
      </x:c>
      <x:c r="L202" t="str">
        <x:v>Include</x:v>
      </x:c>
      <x:c r="M202"/>
      <x:c r="N202"/>
    </x:row>
    <x:row r="203">
      <x:c r="A203" t="str">
        <x:v>Avtar Digpal|2026-01-05</x:v>
      </x:c>
      <x:c r="B203" s="888" t="n">
        <x:v>46027</x:v>
      </x:c>
      <x:c r="C203" t="str">
        <x:v>Avtar Digpal</x:v>
      </x:c>
      <x:c r="D203" t="str">
        <x:v>Permanent</x:v>
      </x:c>
      <x:c r="E203" t="str">
        <x:v>Leeds</x:v>
      </x:c>
      <x:c r="F203" t="str">
        <x:v>Operative Driver</x:v>
      </x:c>
      <x:c r="G203" t="str">
        <x:v>396157A</x:v>
      </x:c>
      <x:c r="H203" t="str">
        <x:v>Kirklees Council - Angela</x:v>
      </x:c>
      <x:c r="I203" s="22" t="n">
        <x:v>2.75</x:v>
      </x:c>
      <x:c r="J203" t="str">
        <x:v>Worked</x:v>
      </x:c>
      <x:c r="K203" t="str">
        <x:v>Employee 104836; home branch Leeds; assigned role Operative Driver | Deployment branch: Leeds | Actual role: Operative Porter | Jobs: 396157A | Customers: Kirklees Council - Angela | Actual hours: 2.8; source records: 1</x:v>
      </x:c>
      <x:c r="L203" t="str">
        <x:v>Include</x:v>
      </x:c>
      <x:c r="M203"/>
      <x:c r="N203"/>
    </x:row>
    <x:row r="204">
      <x:c r="A204" t="str">
        <x:v>Avtar Digpal|2026-01-06</x:v>
      </x:c>
      <x:c r="B204" s="888" t="n">
        <x:v>46028</x:v>
      </x:c>
      <x:c r="C204" t="str">
        <x:v>Avtar Digpal</x:v>
      </x:c>
      <x:c r="D204" t="str">
        <x:v>Permanent</x:v>
      </x:c>
      <x:c r="E204" t="str">
        <x:v>Leeds</x:v>
      </x:c>
      <x:c r="F204" t="str">
        <x:v>Operative Driver</x:v>
      </x:c>
      <x:c r="G204" t="str">
        <x:v>398650</x:v>
      </x:c>
      <x:c r="H204" t="str">
        <x:v>Kirklees Council</x:v>
      </x:c>
      <x:c r="I204" s="22" t="n">
        <x:v>8.5</x:v>
      </x:c>
      <x:c r="J204" t="str">
        <x:v>Worked</x:v>
      </x:c>
      <x:c r="K204" t="str">
        <x:v>Employee 104836; home branch Leeds; assigned role Operative Driver | Deployment branch: Leeds | Actual role: Operative Driver | Jobs: 398650 | Customers: Kirklees Council | Actual hours: 8.5; source records: 1</x:v>
      </x:c>
      <x:c r="L204" t="str">
        <x:v>Include</x:v>
      </x:c>
      <x:c r="M204"/>
      <x:c r="N204"/>
    </x:row>
    <x:row r="205">
      <x:c r="A205" t="str">
        <x:v>Avtar Digpal|2026-01-07</x:v>
      </x:c>
      <x:c r="B205" s="888" t="n">
        <x:v>46029</x:v>
      </x:c>
      <x:c r="C205" t="str">
        <x:v>Avtar Digpal</x:v>
      </x:c>
      <x:c r="D205" t="str">
        <x:v>Permanent</x:v>
      </x:c>
      <x:c r="E205" t="str">
        <x:v>Leeds</x:v>
      </x:c>
      <x:c r="F205" t="str">
        <x:v>Operative Driver</x:v>
      </x:c>
      <x:c r="G205" t="str">
        <x:v>386883R</x:v>
      </x:c>
      <x:c r="H205" t="str">
        <x:v>Restore Harrow Green</x:v>
      </x:c>
      <x:c r="I205" s="22" t="n">
        <x:v>9.75</x:v>
      </x:c>
      <x:c r="J205" t="str">
        <x:v>Worked</x:v>
      </x:c>
      <x:c r="K205" t="str">
        <x:v>Employee 104836; home branch Leeds; assigned role Operative Driver | Deployment branch: Leeds | Actual role: Operative Driver | Jobs: 386883R | Customers: Restore Harrow Green | Actual hours: 9.8; source records: 1</x:v>
      </x:c>
      <x:c r="L205" t="str">
        <x:v>Include</x:v>
      </x:c>
      <x:c r="M205"/>
      <x:c r="N205"/>
    </x:row>
    <x:row r="206">
      <x:c r="A206" t="str">
        <x:v>Avtar Digpal|2026-01-08</x:v>
      </x:c>
      <x:c r="B206" s="888" t="n">
        <x:v>46030</x:v>
      </x:c>
      <x:c r="C206" t="str">
        <x:v>Avtar Digpal</x:v>
      </x:c>
      <x:c r="D206" t="str">
        <x:v>Permanent</x:v>
      </x:c>
      <x:c r="E206" t="str">
        <x:v>Leeds</x:v>
      </x:c>
      <x:c r="F206" t="str">
        <x:v>Operative Driver</x:v>
      </x:c>
      <x:c r="G206" t="str">
        <x:v>399275B, 399554</x:v>
      </x:c>
      <x:c r="H206" t="str">
        <x:v>Avantor ( LEEDS  JAN 2026 ); Kirklees Council - domestic</x:v>
      </x:c>
      <x:c r="I206" s="22" t="n">
        <x:v>6.25</x:v>
      </x:c>
      <x:c r="J206" t="str">
        <x:v>Worked — 2 records</x:v>
      </x:c>
      <x:c r="K206" t="str">
        <x:v>Employee 104836; home branch Leeds; assigned role Operative Driver | Deployment branch: Cambridge, Leeds | Actual role: Operative Driver | Jobs: 399275B, 399554 | Customers: Avantor ( LEEDS  JAN 2026 ); Kirklees Council - domestic | Actual hours: 6.2; source records: 2</x:v>
      </x:c>
      <x:c r="L206" t="str">
        <x:v>Include</x:v>
      </x:c>
      <x:c r="M206"/>
      <x:c r="N206"/>
    </x:row>
    <x:row r="207">
      <x:c r="A207" t="str">
        <x:v>Avtar Digpal|2026-01-09</x:v>
      </x:c>
      <x:c r="B207" s="888" t="n">
        <x:v>46031</x:v>
      </x:c>
      <x:c r="C207" t="str">
        <x:v>Avtar Digpal</x:v>
      </x:c>
      <x:c r="D207" t="str">
        <x:v>Permanent</x:v>
      </x:c>
      <x:c r="E207" t="str">
        <x:v>Leeds</x:v>
      </x:c>
      <x:c r="F207" t="str">
        <x:v>Operative Driver</x:v>
      </x:c>
      <x:c r="G207" t="str">
        <x:v>394233</x:v>
      </x:c>
      <x:c r="H207" t="str">
        <x:v>BT plc</x:v>
      </x:c>
      <x:c r="I207" s="22" t="n">
        <x:v>8.5</x:v>
      </x:c>
      <x:c r="J207" t="str">
        <x:v>Worked</x:v>
      </x:c>
      <x:c r="K207" t="str">
        <x:v>Employee 104836; home branch Leeds; assigned role Operative Driver | Deployment branch: Manchester | Actual role: Operative Driver | Jobs: 394233 | Customers: BT plc | Actual hours: 8.5; source records: 1</x:v>
      </x:c>
      <x:c r="L207" t="str">
        <x:v>Include</x:v>
      </x:c>
      <x:c r="M207"/>
      <x:c r="N207"/>
    </x:row>
    <x:row r="208">
      <x:c r="A208" t="str">
        <x:v>Avtar Digpal|2026-01-12</x:v>
      </x:c>
      <x:c r="B208" s="888" t="n">
        <x:v>46034</x:v>
      </x:c>
      <x:c r="C208" t="str">
        <x:v>Avtar Digpal</x:v>
      </x:c>
      <x:c r="D208" t="str">
        <x:v>Permanent</x:v>
      </x:c>
      <x:c r="E208" t="str">
        <x:v>Leeds</x:v>
      </x:c>
      <x:c r="F208" t="str">
        <x:v>Operative Driver</x:v>
      </x:c>
      <x:c r="G208" t="str">
        <x:v>398650A, 398911</x:v>
      </x:c>
      <x:c r="H208" t="str">
        <x:v>Kirklees Council; Kirklees Council - Adele Gregory</x:v>
      </x:c>
      <x:c r="I208" s="22" t="n">
        <x:v>5.52</x:v>
      </x:c>
      <x:c r="J208" t="str">
        <x:v>Worked — 2 records</x:v>
      </x:c>
      <x:c r="K208" t="str">
        <x:v>Employee 104836; home branch Leeds; assigned role Operative Driver | Deployment branch: Leeds | Actual role: Operative Driver | Jobs: 398650A, 398911 | Customers: Kirklees Council; Kirklees Council - Adele Gregory | Actual hours: 5.5; source records: 2</x:v>
      </x:c>
      <x:c r="L208" t="str">
        <x:v>Include</x:v>
      </x:c>
      <x:c r="M208"/>
      <x:c r="N208"/>
    </x:row>
    <x:row r="209">
      <x:c r="A209" t="str">
        <x:v>Avtar Digpal|2026-01-13</x:v>
      </x:c>
      <x:c r="B209" s="888" t="n">
        <x:v>46035</x:v>
      </x:c>
      <x:c r="C209" t="str">
        <x:v>Avtar Digpal</x:v>
      </x:c>
      <x:c r="D209" t="str">
        <x:v>Permanent</x:v>
      </x:c>
      <x:c r="E209" t="str">
        <x:v>Leeds</x:v>
      </x:c>
      <x:c r="F209" t="str">
        <x:v>Operative Driver</x:v>
      </x:c>
      <x:c r="G209" t="str">
        <x:v>398316</x:v>
      </x:c>
      <x:c r="H209" t="str">
        <x:v>Wakefield Council</x:v>
      </x:c>
      <x:c r="I209" s="22" t="n">
        <x:v>9</x:v>
      </x:c>
      <x:c r="J209" t="str">
        <x:v>Worked</x:v>
      </x:c>
      <x:c r="K209" t="str">
        <x:v>Employee 104836; home branch Leeds; assigned role Operative Driver | Deployment branch: Leeds | Actual role: Operative Driver | Jobs: 398316 | Customers: Wakefield Council | Actual hours: 9.0; source records: 1</x:v>
      </x:c>
      <x:c r="L209" t="str">
        <x:v>Include</x:v>
      </x:c>
      <x:c r="M209"/>
      <x:c r="N209"/>
    </x:row>
    <x:row r="210">
      <x:c r="A210" t="str">
        <x:v>Avtar Digpal|2026-01-14</x:v>
      </x:c>
      <x:c r="B210" s="888" t="n">
        <x:v>46036</x:v>
      </x:c>
      <x:c r="C210" t="str">
        <x:v>Avtar Digpal</x:v>
      </x:c>
      <x:c r="D210" t="str">
        <x:v>Permanent</x:v>
      </x:c>
      <x:c r="E210" t="str">
        <x:v>Leeds</x:v>
      </x:c>
      <x:c r="F210" t="str">
        <x:v>Operative Driver</x:v>
      </x:c>
      <x:c r="G210" t="str">
        <x:v>398316</x:v>
      </x:c>
      <x:c r="H210" t="str">
        <x:v>Wakefield Council</x:v>
      </x:c>
      <x:c r="I210" s="22" t="n">
        <x:v>8</x:v>
      </x:c>
      <x:c r="J210" t="str">
        <x:v>Worked</x:v>
      </x:c>
      <x:c r="K210" t="str">
        <x:v>Employee 104836; home branch Leeds; assigned role Operative Driver | Deployment branch: Leeds | Actual role: Operative Driver | Jobs: 398316 | Customers: Wakefield Council | Actual hours: 8.0; source records: 1</x:v>
      </x:c>
      <x:c r="L210" t="str">
        <x:v>Include</x:v>
      </x:c>
      <x:c r="M210"/>
      <x:c r="N210"/>
    </x:row>
    <x:row r="211">
      <x:c r="A211" t="str">
        <x:v>Avtar Digpal|2026-01-15</x:v>
      </x:c>
      <x:c r="B211" s="888" t="n">
        <x:v>46037</x:v>
      </x:c>
      <x:c r="C211" t="str">
        <x:v>Avtar Digpal</x:v>
      </x:c>
      <x:c r="D211" t="str">
        <x:v>Permanent</x:v>
      </x:c>
      <x:c r="E211" t="str">
        <x:v>Leeds</x:v>
      </x:c>
      <x:c r="F211" t="str">
        <x:v>Operative Driver</x:v>
      </x:c>
      <x:c r="G211" t="str">
        <x:v>398316</x:v>
      </x:c>
      <x:c r="H211" t="str">
        <x:v>Wakefield Council</x:v>
      </x:c>
      <x:c r="I211" s="22" t="n">
        <x:v>5.75</x:v>
      </x:c>
      <x:c r="J211" t="str">
        <x:v>Worked</x:v>
      </x:c>
      <x:c r="K211" t="str">
        <x:v>Employee 104836; home branch Leeds; assigned role Operative Driver | Deployment branch: Leeds | Actual role: Operative Driver | Jobs: 398316 | Customers: Wakefield Council | Actual hours: 5.8; source records: 1</x:v>
      </x:c>
      <x:c r="L211" t="str">
        <x:v>Include</x:v>
      </x:c>
      <x:c r="M211"/>
      <x:c r="N211"/>
    </x:row>
    <x:row r="212">
      <x:c r="A212" t="str">
        <x:v>Avtar Digpal|2026-01-16</x:v>
      </x:c>
      <x:c r="B212" s="888" t="n">
        <x:v>46038</x:v>
      </x:c>
      <x:c r="C212" t="str">
        <x:v>Avtar Digpal</x:v>
      </x:c>
      <x:c r="D212" t="str">
        <x:v>Permanent</x:v>
      </x:c>
      <x:c r="E212" t="str">
        <x:v>Leeds</x:v>
      </x:c>
      <x:c r="F212" t="str">
        <x:v>Operative Driver</x:v>
      </x:c>
      <x:c r="G212" t="str">
        <x:v>399573</x:v>
      </x:c>
      <x:c r="H212" t="str">
        <x:v>Rotherham Hospital NHS Trust</x:v>
      </x:c>
      <x:c r="I212" s="22" t="n">
        <x:v>5</x:v>
      </x:c>
      <x:c r="J212" t="str">
        <x:v>Worked</x:v>
      </x:c>
      <x:c r="K212" t="str">
        <x:v>Employee 104836; home branch Leeds; assigned role Operative Driver | Deployment branch: Leeds | Actual role: Operative Driver | Jobs: 399573 | Customers: Rotherham Hospital NHS Trust | Actual hours: 5.0; source records: 1</x:v>
      </x:c>
      <x:c r="L212" t="str">
        <x:v>Include</x:v>
      </x:c>
      <x:c r="M212"/>
      <x:c r="N212"/>
    </x:row>
    <x:row r="213">
      <x:c r="A213" t="str">
        <x:v>Avtar Digpal|2026-01-19</x:v>
      </x:c>
      <x:c r="B213" s="888" t="n">
        <x:v>46041</x:v>
      </x:c>
      <x:c r="C213" t="str">
        <x:v>Avtar Digpal</x:v>
      </x:c>
      <x:c r="D213" t="str">
        <x:v>Permanent</x:v>
      </x:c>
      <x:c r="E213" t="str">
        <x:v>Leeds</x:v>
      </x:c>
      <x:c r="F213" t="str">
        <x:v>Operative Driver</x:v>
      </x:c>
      <x:c r="G213" t="str">
        <x:v>394206</x:v>
      </x:c>
      <x:c r="H213" t="str">
        <x:v>BT plc</x:v>
      </x:c>
      <x:c r="I213" s="22" t="n">
        <x:v>13</x:v>
      </x:c>
      <x:c r="J213" t="str">
        <x:v>Worked</x:v>
      </x:c>
      <x:c r="K213" t="str">
        <x:v>Employee 104836; home branch Leeds; assigned role Operative Driver | Deployment branch: Leeds | Actual role: Operative Driver | Jobs: 394206 | Customers: BT plc | Actual hours: 13.0; source records: 1</x:v>
      </x:c>
      <x:c r="L213" t="str">
        <x:v>Include</x:v>
      </x:c>
      <x:c r="M213"/>
      <x:c r="N213"/>
    </x:row>
    <x:row r="214">
      <x:c r="A214" t="str">
        <x:v>Avtar Digpal|2026-01-20</x:v>
      </x:c>
      <x:c r="B214" s="888" t="n">
        <x:v>46042</x:v>
      </x:c>
      <x:c r="C214" t="str">
        <x:v>Avtar Digpal</x:v>
      </x:c>
      <x:c r="D214" t="str">
        <x:v>Permanent</x:v>
      </x:c>
      <x:c r="E214" t="str">
        <x:v>Leeds</x:v>
      </x:c>
      <x:c r="F214" t="str">
        <x:v>Operative Driver</x:v>
      </x:c>
      <x:c r="G214" t="str">
        <x:v>394206</x:v>
      </x:c>
      <x:c r="H214" t="str">
        <x:v>BT plc</x:v>
      </x:c>
      <x:c r="I214" s="22" t="n">
        <x:v>11.75</x:v>
      </x:c>
      <x:c r="J214" t="str">
        <x:v>Worked</x:v>
      </x:c>
      <x:c r="K214" t="str">
        <x:v>Employee 104836; home branch Leeds; assigned role Operative Driver | Deployment branch: Leeds | Actual role: Operative Driver | Jobs: 394206 | Customers: BT plc | Actual hours: 11.8; source records: 1</x:v>
      </x:c>
      <x:c r="L214" t="str">
        <x:v>Include</x:v>
      </x:c>
      <x:c r="M214"/>
      <x:c r="N214"/>
    </x:row>
    <x:row r="215">
      <x:c r="A215" t="str">
        <x:v>Avtar Digpal|2026-01-21</x:v>
      </x:c>
      <x:c r="B215" s="888" t="n">
        <x:v>46043</x:v>
      </x:c>
      <x:c r="C215" t="str">
        <x:v>Avtar Digpal</x:v>
      </x:c>
      <x:c r="D215" t="str">
        <x:v>Permanent</x:v>
      </x:c>
      <x:c r="E215" t="str">
        <x:v>Leeds</x:v>
      </x:c>
      <x:c r="F215" t="str">
        <x:v>Operative Driver</x:v>
      </x:c>
      <x:c r="G215" t="str">
        <x:v>394206</x:v>
      </x:c>
      <x:c r="H215" t="str">
        <x:v>BT plc</x:v>
      </x:c>
      <x:c r="I215" s="22" t="n">
        <x:v>12</x:v>
      </x:c>
      <x:c r="J215" t="str">
        <x:v>Worked</x:v>
      </x:c>
      <x:c r="K215" t="str">
        <x:v>Employee 104836; home branch Leeds; assigned role Operative Driver | Deployment branch: Leeds | Actual role: Operative Driver | Jobs: 394206 | Customers: BT plc | Actual hours: 12.0; source records: 1</x:v>
      </x:c>
      <x:c r="L215" t="str">
        <x:v>Include</x:v>
      </x:c>
      <x:c r="M215"/>
      <x:c r="N215"/>
    </x:row>
    <x:row r="216">
      <x:c r="A216" t="str">
        <x:v>Avtar Digpal|2026-01-22</x:v>
      </x:c>
      <x:c r="B216" s="888" t="n">
        <x:v>46044</x:v>
      </x:c>
      <x:c r="C216" t="str">
        <x:v>Avtar Digpal</x:v>
      </x:c>
      <x:c r="D216" t="str">
        <x:v>Permanent</x:v>
      </x:c>
      <x:c r="E216" t="str">
        <x:v>Leeds</x:v>
      </x:c>
      <x:c r="F216" t="str">
        <x:v>Operative Driver</x:v>
      </x:c>
      <x:c r="G216" t="str">
        <x:v>394206</x:v>
      </x:c>
      <x:c r="H216" t="str">
        <x:v>BT plc</x:v>
      </x:c>
      <x:c r="I216" s="22" t="n">
        <x:v>11.75</x:v>
      </x:c>
      <x:c r="J216" t="str">
        <x:v>Worked</x:v>
      </x:c>
      <x:c r="K216" t="str">
        <x:v>Employee 104836; home branch Leeds; assigned role Operative Driver | Deployment branch: Leeds | Actual role: Operative Driver | Jobs: 394206 | Customers: BT plc | Actual hours: 11.8; source records: 1</x:v>
      </x:c>
      <x:c r="L216" t="str">
        <x:v>Include</x:v>
      </x:c>
      <x:c r="M216"/>
      <x:c r="N216"/>
    </x:row>
    <x:row r="217">
      <x:c r="A217" t="str">
        <x:v>Avtar Digpal|2026-01-23</x:v>
      </x:c>
      <x:c r="B217" s="888" t="n">
        <x:v>46045</x:v>
      </x:c>
      <x:c r="C217" t="str">
        <x:v>Avtar Digpal</x:v>
      </x:c>
      <x:c r="D217" t="str">
        <x:v>Permanent</x:v>
      </x:c>
      <x:c r="E217" t="str">
        <x:v>Leeds</x:v>
      </x:c>
      <x:c r="F217" t="str">
        <x:v>Operative Driver</x:v>
      </x:c>
      <x:c r="G217" t="str">
        <x:v>394206</x:v>
      </x:c>
      <x:c r="H217" t="str">
        <x:v>BT plc</x:v>
      </x:c>
      <x:c r="I217" s="22" t="n">
        <x:v>9.25</x:v>
      </x:c>
      <x:c r="J217" t="str">
        <x:v>Worked</x:v>
      </x:c>
      <x:c r="K217" t="str">
        <x:v>Employee 104836; home branch Leeds; assigned role Operative Driver | Deployment branch: Leeds | Actual role: Operative Driver | Jobs: 394206 | Customers: BT plc | Actual hours: 9.2; source records: 1</x:v>
      </x:c>
      <x:c r="L217" t="str">
        <x:v>Include</x:v>
      </x:c>
      <x:c r="M217"/>
      <x:c r="N217"/>
    </x:row>
    <x:row r="218">
      <x:c r="A218" t="str">
        <x:v>Avtar Digpal|2026-01-26</x:v>
      </x:c>
      <x:c r="B218" s="888" t="n">
        <x:v>46048</x:v>
      </x:c>
      <x:c r="C218" t="str">
        <x:v>Avtar Digpal</x:v>
      </x:c>
      <x:c r="D218" t="str">
        <x:v>Permanent</x:v>
      </x:c>
      <x:c r="E218" t="str">
        <x:v>Leeds</x:v>
      </x:c>
      <x:c r="F218" t="str">
        <x:v>Operative Driver</x:v>
      </x:c>
      <x:c r="G218" t="str">
        <x:v>399684</x:v>
      </x:c>
      <x:c r="H218" t="str">
        <x:v>Kirklees Council - Jed Robertson</x:v>
      </x:c>
      <x:c r="I218" s="22" t="n">
        <x:v>5.5</x:v>
      </x:c>
      <x:c r="J218" t="str">
        <x:v>Worked</x:v>
      </x:c>
      <x:c r="K218" t="str">
        <x:v>Employee 104836; home branch Leeds; assigned role Operative Driver | Deployment branch: Leeds | Actual role: Operative Porter | Jobs: 399684 | Customers: Kirklees Council - Jed Robertson | Actual hours: 5.5; source records: 1</x:v>
      </x:c>
      <x:c r="L218" t="str">
        <x:v>Include</x:v>
      </x:c>
      <x:c r="M218"/>
      <x:c r="N218"/>
    </x:row>
    <x:row r="219">
      <x:c r="A219" t="str">
        <x:v>Avtar Digpal|2026-01-27</x:v>
      </x:c>
      <x:c r="B219" s="888" t="n">
        <x:v>46049</x:v>
      </x:c>
      <x:c r="C219" t="str">
        <x:v>Avtar Digpal</x:v>
      </x:c>
      <x:c r="D219" t="str">
        <x:v>Permanent</x:v>
      </x:c>
      <x:c r="E219" t="str">
        <x:v>Leeds</x:v>
      </x:c>
      <x:c r="F219" t="str">
        <x:v>Operative Driver</x:v>
      </x:c>
      <x:c r="G219" t="str">
        <x:v>399154</x:v>
      </x:c>
      <x:c r="H219" t="str">
        <x:v>Crystec Pharma</x:v>
      </x:c>
      <x:c r="I219" s="22" t="n">
        <x:v>9</x:v>
      </x:c>
      <x:c r="J219" t="str">
        <x:v>Worked</x:v>
      </x:c>
      <x:c r="K219" t="str">
        <x:v>Employee 104836; home branch Leeds; assigned role Operative Driver | Deployment branch: Leeds | Actual role: Operative Driver | Jobs: 399154 | Customers: Crystec Pharma | Actual hours: 9.0; source records: 1</x:v>
      </x:c>
      <x:c r="L219" t="str">
        <x:v>Include</x:v>
      </x:c>
      <x:c r="M219"/>
      <x:c r="N219"/>
    </x:row>
    <x:row r="220">
      <x:c r="A220" t="str">
        <x:v>Avtar Digpal|2026-01-29</x:v>
      </x:c>
      <x:c r="B220" s="888" t="n">
        <x:v>46051</x:v>
      </x:c>
      <x:c r="C220" t="str">
        <x:v>Avtar Digpal</x:v>
      </x:c>
      <x:c r="D220" t="str">
        <x:v>Permanent</x:v>
      </x:c>
      <x:c r="E220" t="str">
        <x:v>Leeds</x:v>
      </x:c>
      <x:c r="F220" t="str">
        <x:v>Operative Driver</x:v>
      </x:c>
      <x:c r="G220" t="str">
        <x:v>399860</x:v>
      </x:c>
      <x:c r="H220" t="str">
        <x:v>Wakefield Council</x:v>
      </x:c>
      <x:c r="I220" s="22" t="n">
        <x:v>9.75</x:v>
      </x:c>
      <x:c r="J220" t="str">
        <x:v>Worked</x:v>
      </x:c>
      <x:c r="K220" t="str">
        <x:v>Employee 104836; home branch Leeds; assigned role Operative Driver | Deployment branch: Leeds | Actual role: Operative Driver | Jobs: 399860 | Customers: Wakefield Council | Actual hours: 9.8; source records: 1</x:v>
      </x:c>
      <x:c r="L220" t="str">
        <x:v>Include</x:v>
      </x:c>
      <x:c r="M220"/>
      <x:c r="N220"/>
    </x:row>
    <x:row r="221">
      <x:c r="A221" t="str">
        <x:v>Avtar Digpal|2026-01-30</x:v>
      </x:c>
      <x:c r="B221" s="888" t="n">
        <x:v>46052</x:v>
      </x:c>
      <x:c r="C221" t="str">
        <x:v>Avtar Digpal</x:v>
      </x:c>
      <x:c r="D221" t="str">
        <x:v>Permanent</x:v>
      </x:c>
      <x:c r="E221" t="str">
        <x:v>Leeds</x:v>
      </x:c>
      <x:c r="F221" t="str">
        <x:v>Operative Driver</x:v>
      </x:c>
      <x:c r="G221" t="str">
        <x:v>399607</x:v>
      </x:c>
      <x:c r="H221" t="str">
        <x:v>Kirklees Council - domestic</x:v>
      </x:c>
      <x:c r="I221" s="22" t="n">
        <x:v>9</x:v>
      </x:c>
      <x:c r="J221" t="str">
        <x:v>Worked</x:v>
      </x:c>
      <x:c r="K221" t="str">
        <x:v>Employee 104836; home branch Leeds; assigned role Operative Driver | Deployment branch: Leeds | Actual role: Operative Driver | Jobs: 399607 | Customers: Kirklees Council - domestic | Actual hours: 9.0; source records: 1</x:v>
      </x:c>
      <x:c r="L221" t="str">
        <x:v>Include</x:v>
      </x:c>
      <x:c r="M221"/>
      <x:c r="N221"/>
    </x:row>
    <x:row r="222">
      <x:c r="A222" t="str">
        <x:v>B Gibbons|2026-01-01</x:v>
      </x:c>
      <x:c r="B222" s="888" t="n">
        <x:v>46023</x:v>
      </x:c>
      <x:c r="C222" t="str">
        <x:v>B Gibbons</x:v>
      </x:c>
      <x:c r="D222" t="str">
        <x:v>Permanent</x:v>
      </x:c>
      <x:c r="E222" t="str">
        <x:v>Thurrock</x:v>
      </x:c>
      <x:c r="F222" t="str">
        <x:v>Operative Porter</x:v>
      </x:c>
      <x:c r="G222"/>
      <x:c r="H222"/>
      <x:c r="I222" s="22" t="n">
        <x:v>0</x:v>
      </x:c>
      <x:c r="J222" t="str">
        <x:v>Annual leave</x:v>
      </x:c>
      <x:c r="K222" t="str">
        <x:v>Employee 103080; home branch Thurrock; assigned role Operative Porter | Leave: Annual Leave (Hours) | Leave calendar basis: Variable-pattern period</x:v>
      </x:c>
      <x:c r="L222" t="str">
        <x:v>Include</x:v>
      </x:c>
      <x:c r="M222"/>
      <x:c r="N222"/>
    </x:row>
    <x:row r="223">
      <x:c r="A223" t="str">
        <x:v>B Gibbons|2026-01-02</x:v>
      </x:c>
      <x:c r="B223" s="888" t="n">
        <x:v>46024</x:v>
      </x:c>
      <x:c r="C223" t="str">
        <x:v>B Gibbons</x:v>
      </x:c>
      <x:c r="D223" t="str">
        <x:v>Permanent</x:v>
      </x:c>
      <x:c r="E223" t="str">
        <x:v>Thurrock</x:v>
      </x:c>
      <x:c r="F223" t="str">
        <x:v>Operative Porter</x:v>
      </x:c>
      <x:c r="G223"/>
      <x:c r="H223"/>
      <x:c r="I223" s="22" t="n">
        <x:v>0</x:v>
      </x:c>
      <x:c r="J223" t="str">
        <x:v>Annual leave</x:v>
      </x:c>
      <x:c r="K223" t="str">
        <x:v>Employee 103080; home branch Thurrock; assigned role Operative Porter | Leave: Annual Leave (Hours) | Leave calendar basis: Variable-pattern period</x:v>
      </x:c>
      <x:c r="L223" t="str">
        <x:v>Include</x:v>
      </x:c>
      <x:c r="M223"/>
      <x:c r="N223"/>
    </x:row>
    <x:row r="224">
      <x:c r="A224" t="str">
        <x:v>B Gibbons|2026-01-07</x:v>
      </x:c>
      <x:c r="B224" s="888" t="n">
        <x:v>46029</x:v>
      </x:c>
      <x:c r="C224" t="str">
        <x:v>B Gibbons</x:v>
      </x:c>
      <x:c r="D224" t="str">
        <x:v>Permanent</x:v>
      </x:c>
      <x:c r="E224" t="str">
        <x:v>Thurrock</x:v>
      </x:c>
      <x:c r="F224" t="str">
        <x:v>Operative Porter</x:v>
      </x:c>
      <x:c r="G224"/>
      <x:c r="H224"/>
      <x:c r="I224" s="22" t="n">
        <x:v>0</x:v>
      </x:c>
      <x:c r="J224" t="str">
        <x:v>Annual leave</x:v>
      </x:c>
      <x:c r="K224" t="str">
        <x:v>Employee 103080; home branch Thurrock; assigned role Operative Porter | Leave: Annual Leave (Hours) | Leave calendar basis: Variable-pattern period</x:v>
      </x:c>
      <x:c r="L224" t="str">
        <x:v>Include</x:v>
      </x:c>
      <x:c r="M224"/>
      <x:c r="N224"/>
    </x:row>
    <x:row r="225">
      <x:c r="A225" t="str">
        <x:v>B Gibbons|2026-01-08</x:v>
      </x:c>
      <x:c r="B225" s="888" t="n">
        <x:v>46030</x:v>
      </x:c>
      <x:c r="C225" t="str">
        <x:v>B Gibbons</x:v>
      </x:c>
      <x:c r="D225" t="str">
        <x:v>Permanent</x:v>
      </x:c>
      <x:c r="E225" t="str">
        <x:v>Thurrock</x:v>
      </x:c>
      <x:c r="F225" t="str">
        <x:v>Operative Porter</x:v>
      </x:c>
      <x:c r="G225"/>
      <x:c r="H225"/>
      <x:c r="I225" s="22" t="n">
        <x:v>0</x:v>
      </x:c>
      <x:c r="J225" t="str">
        <x:v>Annual leave</x:v>
      </x:c>
      <x:c r="K225" t="str">
        <x:v>Employee 103080; home branch Thurrock; assigned role Operative Porter | Leave: Annual Leave (Hours) | Leave calendar basis: Variable-pattern period</x:v>
      </x:c>
      <x:c r="L225" t="str">
        <x:v>Include</x:v>
      </x:c>
      <x:c r="M225"/>
      <x:c r="N225"/>
    </x:row>
    <x:row r="226">
      <x:c r="A226" t="str">
        <x:v>B Gibbons|2026-01-09</x:v>
      </x:c>
      <x:c r="B226" s="888" t="n">
        <x:v>46031</x:v>
      </x:c>
      <x:c r="C226" t="str">
        <x:v>B Gibbons</x:v>
      </x:c>
      <x:c r="D226" t="str">
        <x:v>Permanent</x:v>
      </x:c>
      <x:c r="E226" t="str">
        <x:v>Thurrock</x:v>
      </x:c>
      <x:c r="F226" t="str">
        <x:v>Operative Porter</x:v>
      </x:c>
      <x:c r="G226"/>
      <x:c r="H226"/>
      <x:c r="I226" s="22" t="n">
        <x:v>0</x:v>
      </x:c>
      <x:c r="J226" t="str">
        <x:v>Annual leave</x:v>
      </x:c>
      <x:c r="K226" t="str">
        <x:v>Employee 103080; home branch Thurrock; assigned role Operative Porter | Leave: Annual Leave (Hours) | Leave calendar basis: Variable-pattern period</x:v>
      </x:c>
      <x:c r="L226" t="str">
        <x:v>Include</x:v>
      </x:c>
      <x:c r="M226"/>
      <x:c r="N226"/>
    </x:row>
    <x:row r="227">
      <x:c r="A227" t="str">
        <x:v>B Gibbons|2026-01-16</x:v>
      </x:c>
      <x:c r="B227" s="888" t="n">
        <x:v>46038</x:v>
      </x:c>
      <x:c r="C227" t="str">
        <x:v>B Gibbons</x:v>
      </x:c>
      <x:c r="D227" t="str">
        <x:v>Permanent</x:v>
      </x:c>
      <x:c r="E227" t="str">
        <x:v>Thurrock</x:v>
      </x:c>
      <x:c r="F227" t="str">
        <x:v>Operative Porter</x:v>
      </x:c>
      <x:c r="G227" t="str">
        <x:v>399113</x:v>
      </x:c>
      <x:c r="H227" t="str">
        <x:v>The Hut Group Ltd (City AM / Ingenuity)</x:v>
      </x:c>
      <x:c r="I227" s="22" t="n">
        <x:v>10</x:v>
      </x:c>
      <x:c r="J227" t="str">
        <x:v>Worked</x:v>
      </x:c>
      <x:c r="K227" t="str">
        <x:v>Employee 103080; home branch Thurrock; assigned role Operative Porter | Deployment branch: Thurrock | Actual role: Operative Porter | Jobs: 399113 | Customers: The Hut Group Ltd (City AM / Ingenuity) | Actual hours: 10.0; source records: 1</x:v>
      </x:c>
      <x:c r="L227" t="str">
        <x:v>Include</x:v>
      </x:c>
      <x:c r="M227"/>
      <x:c r="N227"/>
    </x:row>
    <x:row r="228">
      <x:c r="A228" t="str">
        <x:v>B Gibbons|2026-01-17</x:v>
      </x:c>
      <x:c r="B228" s="888" t="n">
        <x:v>46039</x:v>
      </x:c>
      <x:c r="C228" t="str">
        <x:v>B Gibbons</x:v>
      </x:c>
      <x:c r="D228" t="str">
        <x:v>Permanent</x:v>
      </x:c>
      <x:c r="E228" t="str">
        <x:v>Thurrock</x:v>
      </x:c>
      <x:c r="F228" t="str">
        <x:v>Operative Porter</x:v>
      </x:c>
      <x:c r="G228" t="str">
        <x:v>399587</x:v>
      </x:c>
      <x:c r="H228" t="str">
        <x:v>Bank of New York Mellon</x:v>
      </x:c>
      <x:c r="I228" s="22" t="n">
        <x:v>6.5</x:v>
      </x:c>
      <x:c r="J228" t="str">
        <x:v>Worked</x:v>
      </x:c>
      <x:c r="K228" t="str">
        <x:v>Employee 103080; home branch Thurrock; assigned role Operative Porter | Deployment branch: Thurrock | Actual role: Operative Porter | Jobs: 399587 | Customers: Bank of New York Mellon | Actual hours: 6.5; source records: 1</x:v>
      </x:c>
      <x:c r="L228" t="str">
        <x:v>Include</x:v>
      </x:c>
      <x:c r="M228"/>
      <x:c r="N228"/>
    </x:row>
    <x:row r="229">
      <x:c r="A229" t="str">
        <x:v>B Gibbons|2026-01-22</x:v>
      </x:c>
      <x:c r="B229" s="888" t="n">
        <x:v>46044</x:v>
      </x:c>
      <x:c r="C229" t="str">
        <x:v>B Gibbons</x:v>
      </x:c>
      <x:c r="D229" t="str">
        <x:v>Permanent</x:v>
      </x:c>
      <x:c r="E229" t="str">
        <x:v>Thurrock</x:v>
      </x:c>
      <x:c r="F229" t="str">
        <x:v>Operative Porter</x:v>
      </x:c>
      <x:c r="G229" t="str">
        <x:v>399857</x:v>
      </x:c>
      <x:c r="H229" t="str">
        <x:v>Knotel UK Ltd</x:v>
      </x:c>
      <x:c r="I229" s="22" t="n">
        <x:v>8.5</x:v>
      </x:c>
      <x:c r="J229" t="str">
        <x:v>Worked</x:v>
      </x:c>
      <x:c r="K229" t="str">
        <x:v>Employee 103080; home branch Thurrock; assigned role Operative Porter | Deployment branch: Thurrock | Actual role: Operative Porter | Jobs: 399857 | Customers: Knotel UK Ltd | Actual hours: 8.5; source records: 1</x:v>
      </x:c>
      <x:c r="L229" t="str">
        <x:v>Include</x:v>
      </x:c>
      <x:c r="M229"/>
      <x:c r="N229"/>
    </x:row>
    <x:row r="230">
      <x:c r="A230" t="str">
        <x:v>B Gibbons|2026-01-23</x:v>
      </x:c>
      <x:c r="B230" s="888" t="n">
        <x:v>46045</x:v>
      </x:c>
      <x:c r="C230" t="str">
        <x:v>B Gibbons</x:v>
      </x:c>
      <x:c r="D230" t="str">
        <x:v>Permanent</x:v>
      </x:c>
      <x:c r="E230" t="str">
        <x:v>Thurrock</x:v>
      </x:c>
      <x:c r="F230" t="str">
        <x:v>Operative Porter</x:v>
      </x:c>
      <x:c r="G230"/>
      <x:c r="H230"/>
      <x:c r="I230" s="22" t="n">
        <x:v>0</x:v>
      </x:c>
      <x:c r="J230" t="str">
        <x:v>Annual leave</x:v>
      </x:c>
      <x:c r="K230" t="str">
        <x:v>Employee 103080; home branch Thurrock; assigned role Operative Porter | Leave: Annual Leave (Hours) | Leave calendar basis: Variable-pattern period</x:v>
      </x:c>
      <x:c r="L230" t="str">
        <x:v>Include</x:v>
      </x:c>
      <x:c r="M230"/>
      <x:c r="N230"/>
    </x:row>
    <x:row r="231">
      <x:c r="A231" t="str">
        <x:v>B Gibbons|2026-01-26</x:v>
      </x:c>
      <x:c r="B231" s="888" t="n">
        <x:v>46048</x:v>
      </x:c>
      <x:c r="C231" t="str">
        <x:v>B Gibbons</x:v>
      </x:c>
      <x:c r="D231" t="str">
        <x:v>Permanent</x:v>
      </x:c>
      <x:c r="E231" t="str">
        <x:v>Thurrock</x:v>
      </x:c>
      <x:c r="F231" t="str">
        <x:v>Operative Porter</x:v>
      </x:c>
      <x:c r="G231" t="str">
        <x:v>399750</x:v>
      </x:c>
      <x:c r="H231" t="str">
        <x:v>BGC Partners</x:v>
      </x:c>
      <x:c r="I231" s="22" t="n">
        <x:v>4</x:v>
      </x:c>
      <x:c r="J231" t="str">
        <x:v>Worked</x:v>
      </x:c>
      <x:c r="K231" t="str">
        <x:v>Employee 103080; home branch Thurrock; assigned role Operative Porter | Deployment branch: Thurrock | Actual role: Operative Porter | Jobs: 399750 | Customers: BGC Partners | Actual hours: 4.0; source records: 1</x:v>
      </x:c>
      <x:c r="L231" t="str">
        <x:v>Include</x:v>
      </x:c>
      <x:c r="M231"/>
      <x:c r="N231"/>
    </x:row>
    <x:row r="232">
      <x:c r="A232" t="str">
        <x:v>B Gibbons|2026-01-30</x:v>
      </x:c>
      <x:c r="B232" s="888" t="n">
        <x:v>46052</x:v>
      </x:c>
      <x:c r="C232" t="str">
        <x:v>B Gibbons</x:v>
      </x:c>
      <x:c r="D232" t="str">
        <x:v>Permanent</x:v>
      </x:c>
      <x:c r="E232" t="str">
        <x:v>Thurrock</x:v>
      </x:c>
      <x:c r="F232" t="str">
        <x:v>Operative Porter</x:v>
      </x:c>
      <x:c r="G232" t="str">
        <x:v>396207A</x:v>
      </x:c>
      <x:c r="H232" t="str">
        <x:v>Linklaters LLP</x:v>
      </x:c>
      <x:c r="I232" s="22" t="n">
        <x:v>10.5</x:v>
      </x:c>
      <x:c r="J232" t="str">
        <x:v>Worked</x:v>
      </x:c>
      <x:c r="K232" t="str">
        <x:v>Employee 103080; home branch Thurrock; assigned role Operative Porter | Deployment branch: Thurrock | Actual role: Operative Porter | Jobs: 396207A | Customers: Linklaters LLP | Actual hours: 10.5; source records: 1</x:v>
      </x:c>
      <x:c r="L232" t="str">
        <x:v>Include</x:v>
      </x:c>
      <x:c r="M232"/>
      <x:c r="N232"/>
    </x:row>
    <x:row r="233">
      <x:c r="A233" t="str">
        <x:v>B Kilula|2026-01-02</x:v>
      </x:c>
      <x:c r="B233" s="888" t="n">
        <x:v>46024</x:v>
      </x:c>
      <x:c r="C233" t="str">
        <x:v>B Kilula</x:v>
      </x:c>
      <x:c r="D233" t="str">
        <x:v>Permanent</x:v>
      </x:c>
      <x:c r="E233" t="str">
        <x:v>Croydon</x:v>
      </x:c>
      <x:c r="F233" t="str">
        <x:v>Operative Porter</x:v>
      </x:c>
      <x:c r="G233" t="str">
        <x:v>398450</x:v>
      </x:c>
      <x:c r="H233" t="str">
        <x:v>Apple Europe Ltd</x:v>
      </x:c>
      <x:c r="I233" s="22" t="n">
        <x:v>10</x:v>
      </x:c>
      <x:c r="J233" t="str">
        <x:v>Worked</x:v>
      </x:c>
      <x:c r="K233" t="str">
        <x:v>Employee 104064; home branch Croydon; assigned role Operative Porter | Deployment branch: Croydon | Actual role: Operative Porter | Jobs: 398450 | Customers: Apple Europe Ltd | Actual hours: 10.0; source records: 1</x:v>
      </x:c>
      <x:c r="L233" t="str">
        <x:v>Include</x:v>
      </x:c>
      <x:c r="M233"/>
      <x:c r="N233"/>
    </x:row>
    <x:row r="234">
      <x:c r="A234" t="str">
        <x:v>B Kilula|2026-01-05</x:v>
      </x:c>
      <x:c r="B234" s="888" t="n">
        <x:v>46027</x:v>
      </x:c>
      <x:c r="C234" t="str">
        <x:v>B Kilula</x:v>
      </x:c>
      <x:c r="D234" t="str">
        <x:v>Permanent</x:v>
      </x:c>
      <x:c r="E234" t="str">
        <x:v>Croydon</x:v>
      </x:c>
      <x:c r="F234" t="str">
        <x:v>Operative Porter</x:v>
      </x:c>
      <x:c r="G234" t="str">
        <x:v>398450</x:v>
      </x:c>
      <x:c r="H234" t="str">
        <x:v>Apple Europe Ltd</x:v>
      </x:c>
      <x:c r="I234" s="22" t="n">
        <x:v>10</x:v>
      </x:c>
      <x:c r="J234" t="str">
        <x:v>Worked</x:v>
      </x:c>
      <x:c r="K234" t="str">
        <x:v>Employee 104064; home branch Croydon; assigned role Operative Porter | Deployment branch: Croydon | Actual role: Operative Porter | Jobs: 398450 | Customers: Apple Europe Ltd | Actual hours: 10.0; source records: 1</x:v>
      </x:c>
      <x:c r="L234" t="str">
        <x:v>Include</x:v>
      </x:c>
      <x:c r="M234"/>
      <x:c r="N234"/>
    </x:row>
    <x:row r="235">
      <x:c r="A235" t="str">
        <x:v>B Kilula|2026-01-06</x:v>
      </x:c>
      <x:c r="B235" s="888" t="n">
        <x:v>46028</x:v>
      </x:c>
      <x:c r="C235" t="str">
        <x:v>B Kilula</x:v>
      </x:c>
      <x:c r="D235" t="str">
        <x:v>Permanent</x:v>
      </x:c>
      <x:c r="E235" t="str">
        <x:v>Croydon</x:v>
      </x:c>
      <x:c r="F235" t="str">
        <x:v>Operative Porter</x:v>
      </x:c>
      <x:c r="G235" t="str">
        <x:v>398450</x:v>
      </x:c>
      <x:c r="H235" t="str">
        <x:v>Apple Europe Ltd</x:v>
      </x:c>
      <x:c r="I235" s="22" t="n">
        <x:v>10</x:v>
      </x:c>
      <x:c r="J235" t="str">
        <x:v>Worked</x:v>
      </x:c>
      <x:c r="K235" t="str">
        <x:v>Employee 104064; home branch Croydon; assigned role Operative Porter | Deployment branch: Croydon | Actual role: Operative Porter | Jobs: 398450 | Customers: Apple Europe Ltd | Actual hours: 10.0; source records: 1</x:v>
      </x:c>
      <x:c r="L235" t="str">
        <x:v>Include</x:v>
      </x:c>
      <x:c r="M235"/>
      <x:c r="N235"/>
    </x:row>
    <x:row r="236">
      <x:c r="A236" t="str">
        <x:v>B Kilula|2026-01-07</x:v>
      </x:c>
      <x:c r="B236" s="888" t="n">
        <x:v>46029</x:v>
      </x:c>
      <x:c r="C236" t="str">
        <x:v>B Kilula</x:v>
      </x:c>
      <x:c r="D236" t="str">
        <x:v>Permanent</x:v>
      </x:c>
      <x:c r="E236" t="str">
        <x:v>Croydon</x:v>
      </x:c>
      <x:c r="F236" t="str">
        <x:v>Operative Porter</x:v>
      </x:c>
      <x:c r="G236" t="str">
        <x:v>398450</x:v>
      </x:c>
      <x:c r="H236" t="str">
        <x:v>Apple Europe Ltd</x:v>
      </x:c>
      <x:c r="I236" s="22" t="n">
        <x:v>10</x:v>
      </x:c>
      <x:c r="J236" t="str">
        <x:v>Worked</x:v>
      </x:c>
      <x:c r="K236" t="str">
        <x:v>Employee 104064; home branch Croydon; assigned role Operative Porter | Deployment branch: Croydon | Actual role: Operative Porter | Jobs: 398450 | Customers: Apple Europe Ltd | Actual hours: 10.0; source records: 1</x:v>
      </x:c>
      <x:c r="L236" t="str">
        <x:v>Include</x:v>
      </x:c>
      <x:c r="M236"/>
      <x:c r="N236"/>
    </x:row>
    <x:row r="237">
      <x:c r="A237" t="str">
        <x:v>B Kilula|2026-01-08</x:v>
      </x:c>
      <x:c r="B237" s="888" t="n">
        <x:v>46030</x:v>
      </x:c>
      <x:c r="C237" t="str">
        <x:v>B Kilula</x:v>
      </x:c>
      <x:c r="D237" t="str">
        <x:v>Permanent</x:v>
      </x:c>
      <x:c r="E237" t="str">
        <x:v>Croydon</x:v>
      </x:c>
      <x:c r="F237" t="str">
        <x:v>Operative Porter</x:v>
      </x:c>
      <x:c r="G237" t="str">
        <x:v>398450</x:v>
      </x:c>
      <x:c r="H237" t="str">
        <x:v>Apple Europe Ltd</x:v>
      </x:c>
      <x:c r="I237" s="22" t="n">
        <x:v>10</x:v>
      </x:c>
      <x:c r="J237" t="str">
        <x:v>Worked</x:v>
      </x:c>
      <x:c r="K237" t="str">
        <x:v>Employee 104064; home branch Croydon; assigned role Operative Porter | Deployment branch: Croydon | Actual role: Operative Porter | Jobs: 398450 | Customers: Apple Europe Ltd | Actual hours: 10.0; source records: 1</x:v>
      </x:c>
      <x:c r="L237" t="str">
        <x:v>Include</x:v>
      </x:c>
      <x:c r="M237"/>
      <x:c r="N237"/>
    </x:row>
    <x:row r="238">
      <x:c r="A238" t="str">
        <x:v>B Kilula|2026-01-12</x:v>
      </x:c>
      <x:c r="B238" s="888" t="n">
        <x:v>46034</x:v>
      </x:c>
      <x:c r="C238" t="str">
        <x:v>B Kilula</x:v>
      </x:c>
      <x:c r="D238" t="str">
        <x:v>Permanent</x:v>
      </x:c>
      <x:c r="E238" t="str">
        <x:v>Croydon</x:v>
      </x:c>
      <x:c r="F238" t="str">
        <x:v>Operative Porter</x:v>
      </x:c>
      <x:c r="G238" t="str">
        <x:v>398450</x:v>
      </x:c>
      <x:c r="H238" t="str">
        <x:v>Apple Europe Ltd</x:v>
      </x:c>
      <x:c r="I238" s="22" t="n">
        <x:v>10</x:v>
      </x:c>
      <x:c r="J238" t="str">
        <x:v>Worked</x:v>
      </x:c>
      <x:c r="K238" t="str">
        <x:v>Employee 104064; home branch Croydon; assigned role Operative Porter | Deployment branch: Croydon | Actual role: Operative Porter | Jobs: 398450 | Customers: Apple Europe Ltd | Actual hours: 10.0; source records: 1</x:v>
      </x:c>
      <x:c r="L238" t="str">
        <x:v>Include</x:v>
      </x:c>
      <x:c r="M238"/>
      <x:c r="N238"/>
    </x:row>
    <x:row r="239">
      <x:c r="A239" t="str">
        <x:v>B Kilula|2026-01-13</x:v>
      </x:c>
      <x:c r="B239" s="888" t="n">
        <x:v>46035</x:v>
      </x:c>
      <x:c r="C239" t="str">
        <x:v>B Kilula</x:v>
      </x:c>
      <x:c r="D239" t="str">
        <x:v>Permanent</x:v>
      </x:c>
      <x:c r="E239" t="str">
        <x:v>Croydon</x:v>
      </x:c>
      <x:c r="F239" t="str">
        <x:v>Operative Porter</x:v>
      </x:c>
      <x:c r="G239" t="str">
        <x:v>398450</x:v>
      </x:c>
      <x:c r="H239" t="str">
        <x:v>Apple Europe Ltd</x:v>
      </x:c>
      <x:c r="I239" s="22" t="n">
        <x:v>10</x:v>
      </x:c>
      <x:c r="J239" t="str">
        <x:v>Worked</x:v>
      </x:c>
      <x:c r="K239" t="str">
        <x:v>Employee 104064; home branch Croydon; assigned role Operative Porter | Deployment branch: Croydon | Actual role: Operative Porter | Jobs: 398450 | Customers: Apple Europe Ltd | Actual hours: 10.0; source records: 1</x:v>
      </x:c>
      <x:c r="L239" t="str">
        <x:v>Include</x:v>
      </x:c>
      <x:c r="M239"/>
      <x:c r="N239"/>
    </x:row>
    <x:row r="240">
      <x:c r="A240" t="str">
        <x:v>B Kilula|2026-01-14</x:v>
      </x:c>
      <x:c r="B240" s="888" t="n">
        <x:v>46036</x:v>
      </x:c>
      <x:c r="C240" t="str">
        <x:v>B Kilula</x:v>
      </x:c>
      <x:c r="D240" t="str">
        <x:v>Permanent</x:v>
      </x:c>
      <x:c r="E240" t="str">
        <x:v>Croydon</x:v>
      </x:c>
      <x:c r="F240" t="str">
        <x:v>Operative Porter</x:v>
      </x:c>
      <x:c r="G240" t="str">
        <x:v>398450</x:v>
      </x:c>
      <x:c r="H240" t="str">
        <x:v>Apple Europe Ltd</x:v>
      </x:c>
      <x:c r="I240" s="22" t="n">
        <x:v>10</x:v>
      </x:c>
      <x:c r="J240" t="str">
        <x:v>Worked</x:v>
      </x:c>
      <x:c r="K240" t="str">
        <x:v>Employee 104064; home branch Croydon; assigned role Operative Porter | Deployment branch: Croydon | Actual role: Operative Porter | Jobs: 398450 | Customers: Apple Europe Ltd | Actual hours: 10.0; source records: 1</x:v>
      </x:c>
      <x:c r="L240" t="str">
        <x:v>Include</x:v>
      </x:c>
      <x:c r="M240"/>
      <x:c r="N240"/>
    </x:row>
    <x:row r="241">
      <x:c r="A241" t="str">
        <x:v>B Kilula|2026-01-15</x:v>
      </x:c>
      <x:c r="B241" s="888" t="n">
        <x:v>46037</x:v>
      </x:c>
      <x:c r="C241" t="str">
        <x:v>B Kilula</x:v>
      </x:c>
      <x:c r="D241" t="str">
        <x:v>Permanent</x:v>
      </x:c>
      <x:c r="E241" t="str">
        <x:v>Croydon</x:v>
      </x:c>
      <x:c r="F241" t="str">
        <x:v>Operative Porter</x:v>
      </x:c>
      <x:c r="G241" t="str">
        <x:v>398450</x:v>
      </x:c>
      <x:c r="H241" t="str">
        <x:v>Apple Europe Ltd</x:v>
      </x:c>
      <x:c r="I241" s="22" t="n">
        <x:v>10</x:v>
      </x:c>
      <x:c r="J241" t="str">
        <x:v>Worked</x:v>
      </x:c>
      <x:c r="K241" t="str">
        <x:v>Employee 104064; home branch Croydon; assigned role Operative Porter | Deployment branch: Croydon | Actual role: Operative Porter | Jobs: 398450 | Customers: Apple Europe Ltd | Actual hours: 10.0; source records: 1</x:v>
      </x:c>
      <x:c r="L241" t="str">
        <x:v>Include</x:v>
      </x:c>
      <x:c r="M241"/>
      <x:c r="N241"/>
    </x:row>
    <x:row r="242">
      <x:c r="A242" t="str">
        <x:v>B Kilula|2026-01-16</x:v>
      </x:c>
      <x:c r="B242" s="888" t="n">
        <x:v>46038</x:v>
      </x:c>
      <x:c r="C242" t="str">
        <x:v>B Kilula</x:v>
      </x:c>
      <x:c r="D242" t="str">
        <x:v>Permanent</x:v>
      </x:c>
      <x:c r="E242" t="str">
        <x:v>Croydon</x:v>
      </x:c>
      <x:c r="F242" t="str">
        <x:v>Operative Porter</x:v>
      </x:c>
      <x:c r="G242" t="str">
        <x:v>398450</x:v>
      </x:c>
      <x:c r="H242" t="str">
        <x:v>Apple Europe Ltd</x:v>
      </x:c>
      <x:c r="I242" s="22" t="n">
        <x:v>10</x:v>
      </x:c>
      <x:c r="J242" t="str">
        <x:v>Worked</x:v>
      </x:c>
      <x:c r="K242" t="str">
        <x:v>Employee 104064; home branch Croydon; assigned role Operative Porter | Deployment branch: Croydon | Actual role: Operative Porter | Jobs: 398450 | Customers: Apple Europe Ltd | Actual hours: 10.0; source records: 1</x:v>
      </x:c>
      <x:c r="L242" t="str">
        <x:v>Include</x:v>
      </x:c>
      <x:c r="M242"/>
      <x:c r="N242"/>
    </x:row>
    <x:row r="243">
      <x:c r="A243" t="str">
        <x:v>B Kilula|2026-01-19</x:v>
      </x:c>
      <x:c r="B243" s="888" t="n">
        <x:v>46041</x:v>
      </x:c>
      <x:c r="C243" t="str">
        <x:v>B Kilula</x:v>
      </x:c>
      <x:c r="D243" t="str">
        <x:v>Permanent</x:v>
      </x:c>
      <x:c r="E243" t="str">
        <x:v>Croydon</x:v>
      </x:c>
      <x:c r="F243" t="str">
        <x:v>Operative Porter</x:v>
      </x:c>
      <x:c r="G243" t="str">
        <x:v>398450</x:v>
      </x:c>
      <x:c r="H243" t="str">
        <x:v>Apple Europe Ltd</x:v>
      </x:c>
      <x:c r="I243" s="22" t="n">
        <x:v>10</x:v>
      </x:c>
      <x:c r="J243" t="str">
        <x:v>Worked</x:v>
      </x:c>
      <x:c r="K243" t="str">
        <x:v>Employee 104064; home branch Croydon; assigned role Operative Porter | Deployment branch: Croydon | Actual role: Operative Porter | Jobs: 398450 | Customers: Apple Europe Ltd | Actual hours: 10.0; source records: 1</x:v>
      </x:c>
      <x:c r="L243" t="str">
        <x:v>Include</x:v>
      </x:c>
      <x:c r="M243"/>
      <x:c r="N243"/>
    </x:row>
    <x:row r="244">
      <x:c r="A244" t="str">
        <x:v>B Kilula|2026-01-20</x:v>
      </x:c>
      <x:c r="B244" s="888" t="n">
        <x:v>46042</x:v>
      </x:c>
      <x:c r="C244" t="str">
        <x:v>B Kilula</x:v>
      </x:c>
      <x:c r="D244" t="str">
        <x:v>Permanent</x:v>
      </x:c>
      <x:c r="E244" t="str">
        <x:v>Croydon</x:v>
      </x:c>
      <x:c r="F244" t="str">
        <x:v>Operative Porter</x:v>
      </x:c>
      <x:c r="G244" t="str">
        <x:v>398450</x:v>
      </x:c>
      <x:c r="H244" t="str">
        <x:v>Apple Europe Ltd</x:v>
      </x:c>
      <x:c r="I244" s="22" t="n">
        <x:v>10</x:v>
      </x:c>
      <x:c r="J244" t="str">
        <x:v>Worked</x:v>
      </x:c>
      <x:c r="K244" t="str">
        <x:v>Employee 104064; home branch Croydon; assigned role Operative Porter | Deployment branch: Croydon | Actual role: Operative Porter | Jobs: 398450 | Customers: Apple Europe Ltd | Actual hours: 10.0; source records: 1</x:v>
      </x:c>
      <x:c r="L244" t="str">
        <x:v>Include</x:v>
      </x:c>
      <x:c r="M244"/>
      <x:c r="N244"/>
    </x:row>
    <x:row r="245">
      <x:c r="A245" t="str">
        <x:v>B Kilula|2026-01-21</x:v>
      </x:c>
      <x:c r="B245" s="888" t="n">
        <x:v>46043</x:v>
      </x:c>
      <x:c r="C245" t="str">
        <x:v>B Kilula</x:v>
      </x:c>
      <x:c r="D245" t="str">
        <x:v>Permanent</x:v>
      </x:c>
      <x:c r="E245" t="str">
        <x:v>Croydon</x:v>
      </x:c>
      <x:c r="F245" t="str">
        <x:v>Operative Porter</x:v>
      </x:c>
      <x:c r="G245" t="str">
        <x:v>398450</x:v>
      </x:c>
      <x:c r="H245" t="str">
        <x:v>Apple Europe Ltd</x:v>
      </x:c>
      <x:c r="I245" s="22" t="n">
        <x:v>10</x:v>
      </x:c>
      <x:c r="J245" t="str">
        <x:v>Worked</x:v>
      </x:c>
      <x:c r="K245" t="str">
        <x:v>Employee 104064; home branch Croydon; assigned role Operative Porter | Deployment branch: Croydon | Actual role: Operative Porter | Jobs: 398450 | Customers: Apple Europe Ltd | Actual hours: 10.0; source records: 1</x:v>
      </x:c>
      <x:c r="L245" t="str">
        <x:v>Include</x:v>
      </x:c>
      <x:c r="M245"/>
      <x:c r="N245"/>
    </x:row>
    <x:row r="246">
      <x:c r="A246" t="str">
        <x:v>B Kilula|2026-01-22</x:v>
      </x:c>
      <x:c r="B246" s="888" t="n">
        <x:v>46044</x:v>
      </x:c>
      <x:c r="C246" t="str">
        <x:v>B Kilula</x:v>
      </x:c>
      <x:c r="D246" t="str">
        <x:v>Permanent</x:v>
      </x:c>
      <x:c r="E246" t="str">
        <x:v>Croydon</x:v>
      </x:c>
      <x:c r="F246" t="str">
        <x:v>Operative Porter</x:v>
      </x:c>
      <x:c r="G246" t="str">
        <x:v>398450</x:v>
      </x:c>
      <x:c r="H246" t="str">
        <x:v>Apple Europe Ltd</x:v>
      </x:c>
      <x:c r="I246" s="22" t="n">
        <x:v>10</x:v>
      </x:c>
      <x:c r="J246" t="str">
        <x:v>Worked</x:v>
      </x:c>
      <x:c r="K246" t="str">
        <x:v>Employee 104064; home branch Croydon; assigned role Operative Porter | Deployment branch: Croydon | Actual role: Operative Porter | Jobs: 398450 | Customers: Apple Europe Ltd | Actual hours: 10.0; source records: 1</x:v>
      </x:c>
      <x:c r="L246" t="str">
        <x:v>Include</x:v>
      </x:c>
      <x:c r="M246"/>
      <x:c r="N246"/>
    </x:row>
    <x:row r="247">
      <x:c r="A247" t="str">
        <x:v>B Kilula|2026-01-26</x:v>
      </x:c>
      <x:c r="B247" s="888" t="n">
        <x:v>46048</x:v>
      </x:c>
      <x:c r="C247" t="str">
        <x:v>B Kilula</x:v>
      </x:c>
      <x:c r="D247" t="str">
        <x:v>Permanent</x:v>
      </x:c>
      <x:c r="E247" t="str">
        <x:v>Croydon</x:v>
      </x:c>
      <x:c r="F247" t="str">
        <x:v>Operative Porter</x:v>
      </x:c>
      <x:c r="G247" t="str">
        <x:v>398450</x:v>
      </x:c>
      <x:c r="H247" t="str">
        <x:v>Apple Europe Ltd</x:v>
      </x:c>
      <x:c r="I247" s="22" t="n">
        <x:v>10</x:v>
      </x:c>
      <x:c r="J247" t="str">
        <x:v>Worked</x:v>
      </x:c>
      <x:c r="K247" t="str">
        <x:v>Employee 104064; home branch Croydon; assigned role Operative Porter | Deployment branch: Croydon | Actual role: Operative Porter | Jobs: 398450 | Customers: Apple Europe Ltd | Actual hours: 10.0; source records: 1</x:v>
      </x:c>
      <x:c r="L247" t="str">
        <x:v>Include</x:v>
      </x:c>
      <x:c r="M247"/>
      <x:c r="N247"/>
    </x:row>
    <x:row r="248">
      <x:c r="A248" t="str">
        <x:v>B Kilula|2026-01-27</x:v>
      </x:c>
      <x:c r="B248" s="888" t="n">
        <x:v>46049</x:v>
      </x:c>
      <x:c r="C248" t="str">
        <x:v>B Kilula</x:v>
      </x:c>
      <x:c r="D248" t="str">
        <x:v>Permanent</x:v>
      </x:c>
      <x:c r="E248" t="str">
        <x:v>Croydon</x:v>
      </x:c>
      <x:c r="F248" t="str">
        <x:v>Operative Porter</x:v>
      </x:c>
      <x:c r="G248" t="str">
        <x:v>398450</x:v>
      </x:c>
      <x:c r="H248" t="str">
        <x:v>Apple Europe Ltd</x:v>
      </x:c>
      <x:c r="I248" s="22" t="n">
        <x:v>10</x:v>
      </x:c>
      <x:c r="J248" t="str">
        <x:v>Worked</x:v>
      </x:c>
      <x:c r="K248" t="str">
        <x:v>Employee 104064; home branch Croydon; assigned role Operative Porter | Deployment branch: Croydon | Actual role: Operative Porter | Jobs: 398450 | Customers: Apple Europe Ltd | Actual hours: 10.0; source records: 1</x:v>
      </x:c>
      <x:c r="L248" t="str">
        <x:v>Include</x:v>
      </x:c>
      <x:c r="M248"/>
      <x:c r="N248"/>
    </x:row>
    <x:row r="249">
      <x:c r="A249" t="str">
        <x:v>B Kilula|2026-01-28</x:v>
      </x:c>
      <x:c r="B249" s="888" t="n">
        <x:v>46050</x:v>
      </x:c>
      <x:c r="C249" t="str">
        <x:v>B Kilula</x:v>
      </x:c>
      <x:c r="D249" t="str">
        <x:v>Permanent</x:v>
      </x:c>
      <x:c r="E249" t="str">
        <x:v>Croydon</x:v>
      </x:c>
      <x:c r="F249" t="str">
        <x:v>Operative Porter</x:v>
      </x:c>
      <x:c r="G249" t="str">
        <x:v>398450</x:v>
      </x:c>
      <x:c r="H249" t="str">
        <x:v>Apple Europe Ltd</x:v>
      </x:c>
      <x:c r="I249" s="22" t="n">
        <x:v>10</x:v>
      </x:c>
      <x:c r="J249" t="str">
        <x:v>Worked</x:v>
      </x:c>
      <x:c r="K249" t="str">
        <x:v>Employee 104064; home branch Croydon; assigned role Operative Porter | Deployment branch: Croydon | Actual role: Operative Porter | Jobs: 398450 | Customers: Apple Europe Ltd | Actual hours: 10.0; source records: 1</x:v>
      </x:c>
      <x:c r="L249" t="str">
        <x:v>Include</x:v>
      </x:c>
      <x:c r="M249"/>
      <x:c r="N249"/>
    </x:row>
    <x:row r="250">
      <x:c r="A250" t="str">
        <x:v>B Kilula|2026-01-29</x:v>
      </x:c>
      <x:c r="B250" s="888" t="n">
        <x:v>46051</x:v>
      </x:c>
      <x:c r="C250" t="str">
        <x:v>B Kilula</x:v>
      </x:c>
      <x:c r="D250" t="str">
        <x:v>Permanent</x:v>
      </x:c>
      <x:c r="E250" t="str">
        <x:v>Croydon</x:v>
      </x:c>
      <x:c r="F250" t="str">
        <x:v>Operative Porter</x:v>
      </x:c>
      <x:c r="G250" t="str">
        <x:v>398450</x:v>
      </x:c>
      <x:c r="H250" t="str">
        <x:v>Apple Europe Ltd</x:v>
      </x:c>
      <x:c r="I250" s="22" t="n">
        <x:v>10</x:v>
      </x:c>
      <x:c r="J250" t="str">
        <x:v>Worked</x:v>
      </x:c>
      <x:c r="K250" t="str">
        <x:v>Employee 104064; home branch Croydon; assigned role Operative Porter | Deployment branch: Croydon | Actual role: Operative Porter | Jobs: 398450 | Customers: Apple Europe Ltd | Actual hours: 10.0; source records: 1</x:v>
      </x:c>
      <x:c r="L250" t="str">
        <x:v>Include</x:v>
      </x:c>
      <x:c r="M250"/>
      <x:c r="N250"/>
    </x:row>
    <x:row r="251">
      <x:c r="A251" t="str">
        <x:v>B Kilula|2026-01-30</x:v>
      </x:c>
      <x:c r="B251" s="888" t="n">
        <x:v>46052</x:v>
      </x:c>
      <x:c r="C251" t="str">
        <x:v>B Kilula</x:v>
      </x:c>
      <x:c r="D251" t="str">
        <x:v>Permanent</x:v>
      </x:c>
      <x:c r="E251" t="str">
        <x:v>Croydon</x:v>
      </x:c>
      <x:c r="F251" t="str">
        <x:v>Operative Porter</x:v>
      </x:c>
      <x:c r="G251" t="str">
        <x:v>398450</x:v>
      </x:c>
      <x:c r="H251" t="str">
        <x:v>Apple Europe Ltd</x:v>
      </x:c>
      <x:c r="I251" s="22" t="n">
        <x:v>10</x:v>
      </x:c>
      <x:c r="J251" t="str">
        <x:v>Worked</x:v>
      </x:c>
      <x:c r="K251" t="str">
        <x:v>Employee 104064; home branch Croydon; assigned role Operative Porter | Deployment branch: Croydon | Actual role: Operative Porter | Jobs: 398450 | Customers: Apple Europe Ltd | Actual hours: 10.0; source records: 1</x:v>
      </x:c>
      <x:c r="L251" t="str">
        <x:v>Include</x:v>
      </x:c>
      <x:c r="M251"/>
      <x:c r="N251"/>
    </x:row>
    <x:row r="252">
      <x:c r="A252" t="str">
        <x:v>B Martin (B) EV|2026-01-02</x:v>
      </x:c>
      <x:c r="B252" s="888" t="n">
        <x:v>46024</x:v>
      </x:c>
      <x:c r="C252" t="str">
        <x:v>B Martin (B) EV</x:v>
      </x:c>
      <x:c r="D252" t="str">
        <x:v>Permanent</x:v>
      </x:c>
      <x:c r="E252" t="str">
        <x:v>Thurrock</x:v>
      </x:c>
      <x:c r="F252" t="str">
        <x:v>Operative Skilled</x:v>
      </x:c>
      <x:c r="G252"/>
      <x:c r="H252"/>
      <x:c r="I252" s="22" t="n">
        <x:v>0</x:v>
      </x:c>
      <x:c r="J252" t="str">
        <x:v>Annual leave</x:v>
      </x:c>
      <x:c r="K252" t="str">
        <x:v>Employee 1128; home branch Thurrock; assigned role Operative Skilled | Leave: Annual Leave (Days) | Leave calendar basis: Fixed schedule</x:v>
      </x:c>
      <x:c r="L252" t="str">
        <x:v>Include</x:v>
      </x:c>
      <x:c r="M252"/>
      <x:c r="N252"/>
    </x:row>
    <x:row r="253">
      <x:c r="A253" t="str">
        <x:v>B Martin (B) EV|2026-01-05</x:v>
      </x:c>
      <x:c r="B253" s="888" t="n">
        <x:v>46027</x:v>
      </x:c>
      <x:c r="C253" t="str">
        <x:v>B Martin (B) EV</x:v>
      </x:c>
      <x:c r="D253" t="str">
        <x:v>Permanent</x:v>
      </x:c>
      <x:c r="E253" t="str">
        <x:v>Thurrock</x:v>
      </x:c>
      <x:c r="F253" t="str">
        <x:v>Operative Skilled</x:v>
      </x:c>
      <x:c r="G253" t="str">
        <x:v>392132B</x:v>
      </x:c>
      <x:c r="H253" t="str">
        <x:v>Carroll / Robinson/Lisa &amp; Antony</x:v>
      </x:c>
      <x:c r="I253" s="22" t="n">
        <x:v>10</x:v>
      </x:c>
      <x:c r="J253" t="str">
        <x:v>Worked</x:v>
      </x:c>
      <x:c r="K253" t="str">
        <x:v>Employee 1128; home branch Thurrock; assigned role Operative Skilled | Deployment branch: Thurrock | Actual role: Operative Skilled | Jobs: 392132B | Customers: Carroll / Robinson/Lisa &amp; Antony | Actual hours: 10.0; source records: 1</x:v>
      </x:c>
      <x:c r="L253" t="str">
        <x:v>Include</x:v>
      </x:c>
      <x:c r="M253"/>
      <x:c r="N253"/>
    </x:row>
    <x:row r="254">
      <x:c r="A254" t="str">
        <x:v>B Martin (B) EV|2026-01-06</x:v>
      </x:c>
      <x:c r="B254" s="888" t="n">
        <x:v>46028</x:v>
      </x:c>
      <x:c r="C254" t="str">
        <x:v>B Martin (B) EV</x:v>
      </x:c>
      <x:c r="D254" t="str">
        <x:v>Permanent</x:v>
      </x:c>
      <x:c r="E254" t="str">
        <x:v>Thurrock</x:v>
      </x:c>
      <x:c r="F254" t="str">
        <x:v>Operative Skilled</x:v>
      </x:c>
      <x:c r="G254" t="str">
        <x:v>399152</x:v>
      </x:c>
      <x:c r="H254" t="str">
        <x:v>Etienne/Mr Brenton</x:v>
      </x:c>
      <x:c r="I254" s="22" t="n">
        <x:v>8</x:v>
      </x:c>
      <x:c r="J254" t="str">
        <x:v>Worked</x:v>
      </x:c>
      <x:c r="K254" t="str">
        <x:v>Employee 1128; home branch Thurrock; assigned role Operative Skilled | Deployment branch: Thurrock | Actual role: Operative Skilled | Jobs: 399152 | Customers: Etienne/Mr Brenton | Actual hours: 8.0; source records: 1</x:v>
      </x:c>
      <x:c r="L254" t="str">
        <x:v>Include</x:v>
      </x:c>
      <x:c r="M254"/>
      <x:c r="N254"/>
    </x:row>
    <x:row r="255">
      <x:c r="A255" t="str">
        <x:v>B Martin (B) EV|2026-01-07</x:v>
      </x:c>
      <x:c r="B255" s="888" t="n">
        <x:v>46029</x:v>
      </x:c>
      <x:c r="C255" t="str">
        <x:v>B Martin (B) EV</x:v>
      </x:c>
      <x:c r="D255" t="str">
        <x:v>Permanent</x:v>
      </x:c>
      <x:c r="E255" t="str">
        <x:v>Thurrock</x:v>
      </x:c>
      <x:c r="F255" t="str">
        <x:v>Operative Skilled</x:v>
      </x:c>
      <x:c r="G255" t="str">
        <x:v>399431</x:v>
      </x:c>
      <x:c r="H255" t="str">
        <x:v>London Metropolitan University</x:v>
      </x:c>
      <x:c r="I255" s="22" t="n">
        <x:v>7.5</x:v>
      </x:c>
      <x:c r="J255" t="str">
        <x:v>Worked</x:v>
      </x:c>
      <x:c r="K255" t="str">
        <x:v>Employee 1128; home branch Thurrock; assigned role Operative Skilled | Deployment branch: Thurrock | Actual role: Operative Skilled | Jobs: 399431 | Customers: London Metropolitan University | Actual hours: 7.5; source records: 1</x:v>
      </x:c>
      <x:c r="L255" t="str">
        <x:v>Include</x:v>
      </x:c>
      <x:c r="M255"/>
      <x:c r="N255"/>
    </x:row>
    <x:row r="256">
      <x:c r="A256" t="str">
        <x:v>B Martin (B) EV|2026-01-08</x:v>
      </x:c>
      <x:c r="B256" s="888" t="n">
        <x:v>46030</x:v>
      </x:c>
      <x:c r="C256" t="str">
        <x:v>B Martin (B) EV</x:v>
      </x:c>
      <x:c r="D256" t="str">
        <x:v>Permanent</x:v>
      </x:c>
      <x:c r="E256" t="str">
        <x:v>Thurrock</x:v>
      </x:c>
      <x:c r="F256" t="str">
        <x:v>Operative Skilled</x:v>
      </x:c>
      <x:c r="G256" t="str">
        <x:v>399431</x:v>
      </x:c>
      <x:c r="H256" t="str">
        <x:v>London Metropolitan University</x:v>
      </x:c>
      <x:c r="I256" s="22" t="n">
        <x:v>8</x:v>
      </x:c>
      <x:c r="J256" t="str">
        <x:v>Worked</x:v>
      </x:c>
      <x:c r="K256" t="str">
        <x:v>Employee 1128; home branch Thurrock; assigned role Operative Skilled | Deployment branch: Thurrock | Actual role: Operative Skilled | Jobs: 399431 | Customers: London Metropolitan University | Actual hours: 8.0; source records: 1</x:v>
      </x:c>
      <x:c r="L256" t="str">
        <x:v>Include</x:v>
      </x:c>
      <x:c r="M256"/>
      <x:c r="N256"/>
    </x:row>
    <x:row r="257">
      <x:c r="A257" t="str">
        <x:v>B Martin (B) EV|2026-01-09</x:v>
      </x:c>
      <x:c r="B257" s="888" t="n">
        <x:v>46031</x:v>
      </x:c>
      <x:c r="C257" t="str">
        <x:v>B Martin (B) EV</x:v>
      </x:c>
      <x:c r="D257" t="str">
        <x:v>Permanent</x:v>
      </x:c>
      <x:c r="E257" t="str">
        <x:v>Thurrock</x:v>
      </x:c>
      <x:c r="F257" t="str">
        <x:v>Operative Skilled</x:v>
      </x:c>
      <x:c r="G257" t="str">
        <x:v>399314</x:v>
      </x:c>
      <x:c r="H257" t="str">
        <x:v>Adrah/Mr Godred</x:v>
      </x:c>
      <x:c r="I257" s="22" t="n">
        <x:v>8</x:v>
      </x:c>
      <x:c r="J257" t="str">
        <x:v>Worked</x:v>
      </x:c>
      <x:c r="K257" t="str">
        <x:v>Employee 1128; home branch Thurrock; assigned role Operative Skilled | Deployment branch: Thurrock | Actual role: Operative Driver | Jobs: 399314 | Customers: Adrah/Mr Godred | Actual hours: 8.0; source records: 1</x:v>
      </x:c>
      <x:c r="L257" t="str">
        <x:v>Include</x:v>
      </x:c>
      <x:c r="M257"/>
      <x:c r="N257"/>
    </x:row>
    <x:row r="258">
      <x:c r="A258" t="str">
        <x:v>B Martin (B) EV|2026-01-10</x:v>
      </x:c>
      <x:c r="B258" s="888" t="n">
        <x:v>46032</x:v>
      </x:c>
      <x:c r="C258" t="str">
        <x:v>B Martin (B) EV</x:v>
      </x:c>
      <x:c r="D258" t="str">
        <x:v>Permanent</x:v>
      </x:c>
      <x:c r="E258" t="str">
        <x:v>Thurrock</x:v>
      </x:c>
      <x:c r="F258" t="str">
        <x:v>Operative Skilled</x:v>
      </x:c>
      <x:c r="G258" t="str">
        <x:v>399572</x:v>
      </x:c>
      <x:c r="H258" t="str">
        <x:v>UBS Investment Bank</x:v>
      </x:c>
      <x:c r="I258" s="22" t="n">
        <x:v>7</x:v>
      </x:c>
      <x:c r="J258" t="str">
        <x:v>Worked</x:v>
      </x:c>
      <x:c r="K258" t="str">
        <x:v>Employee 1128; home branch Thurrock; assigned role Operative Skilled | Deployment branch: Thurrock | Actual role: Operative Skilled | Jobs: 399572 | Customers: UBS Investment Bank | Actual hours: 7.0; source records: 1</x:v>
      </x:c>
      <x:c r="L258" t="str">
        <x:v>Include</x:v>
      </x:c>
      <x:c r="M258"/>
      <x:c r="N258"/>
    </x:row>
    <x:row r="259">
      <x:c r="A259" t="str">
        <x:v>B Martin (B) EV|2026-01-12</x:v>
      </x:c>
      <x:c r="B259" s="888" t="n">
        <x:v>46034</x:v>
      </x:c>
      <x:c r="C259" t="str">
        <x:v>B Martin (B) EV</x:v>
      </x:c>
      <x:c r="D259" t="str">
        <x:v>Permanent</x:v>
      </x:c>
      <x:c r="E259" t="str">
        <x:v>Thurrock</x:v>
      </x:c>
      <x:c r="F259" t="str">
        <x:v>Operative Skilled</x:v>
      </x:c>
      <x:c r="G259" t="str">
        <x:v>399272</x:v>
      </x:c>
      <x:c r="H259" t="str">
        <x:v>University of Hertfordshire</x:v>
      </x:c>
      <x:c r="I259" s="22" t="n">
        <x:v>6.5</x:v>
      </x:c>
      <x:c r="J259" t="str">
        <x:v>Worked</x:v>
      </x:c>
      <x:c r="K259" t="str">
        <x:v>Employee 1128; home branch Thurrock; assigned role Operative Skilled | Deployment branch: Thurrock | Actual role: Operative Porter | Jobs: 399272 | Customers: University of Hertfordshire | Actual hours: 6.5; source records: 1</x:v>
      </x:c>
      <x:c r="L259" t="str">
        <x:v>Include</x:v>
      </x:c>
      <x:c r="M259"/>
      <x:c r="N259"/>
    </x:row>
    <x:row r="260">
      <x:c r="A260" t="str">
        <x:v>B Martin (B) EV|2026-01-13</x:v>
      </x:c>
      <x:c r="B260" s="888" t="n">
        <x:v>46035</x:v>
      </x:c>
      <x:c r="C260" t="str">
        <x:v>B Martin (B) EV</x:v>
      </x:c>
      <x:c r="D260" t="str">
        <x:v>Permanent</x:v>
      </x:c>
      <x:c r="E260" t="str">
        <x:v>Thurrock</x:v>
      </x:c>
      <x:c r="F260" t="str">
        <x:v>Operative Skilled</x:v>
      </x:c>
      <x:c r="G260" t="str">
        <x:v>399272</x:v>
      </x:c>
      <x:c r="H260" t="str">
        <x:v>University of Hertfordshire</x:v>
      </x:c>
      <x:c r="I260" s="22" t="n">
        <x:v>5</x:v>
      </x:c>
      <x:c r="J260" t="str">
        <x:v>Worked</x:v>
      </x:c>
      <x:c r="K260" t="str">
        <x:v>Employee 1128; home branch Thurrock; assigned role Operative Skilled | Deployment branch: Thurrock | Actual role: Operative Porter | Jobs: 399272 | Customers: University of Hertfordshire | Actual hours: 5.0; source records: 1</x:v>
      </x:c>
      <x:c r="L260" t="str">
        <x:v>Include</x:v>
      </x:c>
      <x:c r="M260"/>
      <x:c r="N260"/>
    </x:row>
    <x:row r="261">
      <x:c r="A261" t="str">
        <x:v>B Martin (B) EV|2026-01-14</x:v>
      </x:c>
      <x:c r="B261" s="888" t="n">
        <x:v>46036</x:v>
      </x:c>
      <x:c r="C261" t="str">
        <x:v>B Martin (B) EV</x:v>
      </x:c>
      <x:c r="D261" t="str">
        <x:v>Permanent</x:v>
      </x:c>
      <x:c r="E261" t="str">
        <x:v>Thurrock</x:v>
      </x:c>
      <x:c r="F261" t="str">
        <x:v>Operative Skilled</x:v>
      </x:c>
      <x:c r="G261" t="str">
        <x:v>399272</x:v>
      </x:c>
      <x:c r="H261" t="str">
        <x:v>University of Hertfordshire</x:v>
      </x:c>
      <x:c r="I261" s="22" t="n">
        <x:v>5</x:v>
      </x:c>
      <x:c r="J261" t="str">
        <x:v>Worked</x:v>
      </x:c>
      <x:c r="K261" t="str">
        <x:v>Employee 1128; home branch Thurrock; assigned role Operative Skilled | Deployment branch: Thurrock | Actual role: Operative Porter | Jobs: 399272 | Customers: University of Hertfordshire | Actual hours: 5.0; source records: 1</x:v>
      </x:c>
      <x:c r="L261" t="str">
        <x:v>Include</x:v>
      </x:c>
      <x:c r="M261"/>
      <x:c r="N261"/>
    </x:row>
    <x:row r="262">
      <x:c r="A262" t="str">
        <x:v>B Martin (B) EV|2026-01-15</x:v>
      </x:c>
      <x:c r="B262" s="888" t="n">
        <x:v>46037</x:v>
      </x:c>
      <x:c r="C262" t="str">
        <x:v>B Martin (B) EV</x:v>
      </x:c>
      <x:c r="D262" t="str">
        <x:v>Permanent</x:v>
      </x:c>
      <x:c r="E262" t="str">
        <x:v>Thurrock</x:v>
      </x:c>
      <x:c r="F262" t="str">
        <x:v>Operative Skilled</x:v>
      </x:c>
      <x:c r="G262" t="str">
        <x:v>399272</x:v>
      </x:c>
      <x:c r="H262" t="str">
        <x:v>University of Hertfordshire</x:v>
      </x:c>
      <x:c r="I262" s="22" t="n">
        <x:v>6</x:v>
      </x:c>
      <x:c r="J262" t="str">
        <x:v>Worked</x:v>
      </x:c>
      <x:c r="K262" t="str">
        <x:v>Employee 1128; home branch Thurrock; assigned role Operative Skilled | Deployment branch: Thurrock | Actual role: Operative Porter | Jobs: 399272 | Customers: University of Hertfordshire | Actual hours: 6.0; source records: 1</x:v>
      </x:c>
      <x:c r="L262" t="str">
        <x:v>Include</x:v>
      </x:c>
      <x:c r="M262"/>
      <x:c r="N262"/>
    </x:row>
    <x:row r="263">
      <x:c r="A263" t="str">
        <x:v>B Martin (B) EV|2026-01-16</x:v>
      </x:c>
      <x:c r="B263" s="888" t="n">
        <x:v>46038</x:v>
      </x:c>
      <x:c r="C263" t="str">
        <x:v>B Martin (B) EV</x:v>
      </x:c>
      <x:c r="D263" t="str">
        <x:v>Permanent</x:v>
      </x:c>
      <x:c r="E263" t="str">
        <x:v>Thurrock</x:v>
      </x:c>
      <x:c r="F263" t="str">
        <x:v>Operative Skilled</x:v>
      </x:c>
      <x:c r="G263" t="str">
        <x:v>399251, 399272</x:v>
      </x:c>
      <x:c r="H263" t="str">
        <x:v>UBS Investment Bank; University of Hertfordshire</x:v>
      </x:c>
      <x:c r="I263" s="22" t="n">
        <x:v>13</x:v>
      </x:c>
      <x:c r="J263" t="str">
        <x:v>Worked — 2 records</x:v>
      </x:c>
      <x:c r="K263" t="str">
        <x:v>Employee 1128; home branch Thurrock; assigned role Operative Skilled | Deployment branch: Thurrock | Actual role: Operative Porter, Operative Skilled | Jobs: 399251, 399272 | Customers: UBS Investment Bank; University of Hertfordshire | Actual hours: 13.0; source records: 2</x:v>
      </x:c>
      <x:c r="L263" t="str">
        <x:v>Include</x:v>
      </x:c>
      <x:c r="M263"/>
      <x:c r="N263"/>
    </x:row>
    <x:row r="264">
      <x:c r="A264" t="str">
        <x:v>B Martin (B) EV|2026-01-17</x:v>
      </x:c>
      <x:c r="B264" s="888" t="n">
        <x:v>46039</x:v>
      </x:c>
      <x:c r="C264" t="str">
        <x:v>B Martin (B) EV</x:v>
      </x:c>
      <x:c r="D264" t="str">
        <x:v>Permanent</x:v>
      </x:c>
      <x:c r="E264" t="str">
        <x:v>Thurrock</x:v>
      </x:c>
      <x:c r="F264" t="str">
        <x:v>Operative Skilled</x:v>
      </x:c>
      <x:c r="G264" t="str">
        <x:v>399251</x:v>
      </x:c>
      <x:c r="H264" t="str">
        <x:v>UBS Investment Bank</x:v>
      </x:c>
      <x:c r="I264" s="22" t="n">
        <x:v>8.5</x:v>
      </x:c>
      <x:c r="J264" t="str">
        <x:v>Worked</x:v>
      </x:c>
      <x:c r="K264" t="str">
        <x:v>Employee 1128; home branch Thurrock; assigned role Operative Skilled | Deployment branch: Thurrock | Actual role: Operative Skilled | Jobs: 399251 | Customers: UBS Investment Bank | Actual hours: 8.5; source records: 1</x:v>
      </x:c>
      <x:c r="L264" t="str">
        <x:v>Include</x:v>
      </x:c>
      <x:c r="M264"/>
      <x:c r="N264"/>
    </x:row>
    <x:row r="265">
      <x:c r="A265" t="str">
        <x:v>B Martin (B) EV|2026-01-18</x:v>
      </x:c>
      <x:c r="B265" s="888" t="n">
        <x:v>46040</x:v>
      </x:c>
      <x:c r="C265" t="str">
        <x:v>B Martin (B) EV</x:v>
      </x:c>
      <x:c r="D265" t="str">
        <x:v>Permanent</x:v>
      </x:c>
      <x:c r="E265" t="str">
        <x:v>Thurrock</x:v>
      </x:c>
      <x:c r="F265" t="str">
        <x:v>Operative Skilled</x:v>
      </x:c>
      <x:c r="G265" t="str">
        <x:v>399251</x:v>
      </x:c>
      <x:c r="H265" t="str">
        <x:v>UBS Investment Bank</x:v>
      </x:c>
      <x:c r="I265" s="22" t="n">
        <x:v>7</x:v>
      </x:c>
      <x:c r="J265" t="str">
        <x:v>Worked</x:v>
      </x:c>
      <x:c r="K265" t="str">
        <x:v>Employee 1128; home branch Thurrock; assigned role Operative Skilled | Deployment branch: Thurrock | Actual role: Operative Skilled | Jobs: 399251 | Customers: UBS Investment Bank | Actual hours: 7.0; source records: 1</x:v>
      </x:c>
      <x:c r="L265" t="str">
        <x:v>Include</x:v>
      </x:c>
      <x:c r="M265"/>
      <x:c r="N265"/>
    </x:row>
    <x:row r="266">
      <x:c r="A266" t="str">
        <x:v>B Martin (B) EV|2026-01-19</x:v>
      </x:c>
      <x:c r="B266" s="888" t="n">
        <x:v>46041</x:v>
      </x:c>
      <x:c r="C266" t="str">
        <x:v>B Martin (B) EV</x:v>
      </x:c>
      <x:c r="D266" t="str">
        <x:v>Permanent</x:v>
      </x:c>
      <x:c r="E266" t="str">
        <x:v>Thurrock</x:v>
      </x:c>
      <x:c r="F266" t="str">
        <x:v>Operative Skilled</x:v>
      </x:c>
      <x:c r="G266" t="str">
        <x:v>399310</x:v>
      </x:c>
      <x:c r="H266" t="str">
        <x:v>UBS Investment Bank</x:v>
      </x:c>
      <x:c r="I266" s="22" t="n">
        <x:v>8</x:v>
      </x:c>
      <x:c r="J266" t="str">
        <x:v>Worked</x:v>
      </x:c>
      <x:c r="K266" t="str">
        <x:v>Employee 1128; home branch Thurrock; assigned role Operative Skilled | Deployment branch: Thurrock | Actual role: Operative Skilled | Jobs: 399310 | Customers: UBS Investment Bank | Actual hours: 8.0; source records: 1</x:v>
      </x:c>
      <x:c r="L266" t="str">
        <x:v>Include</x:v>
      </x:c>
      <x:c r="M266"/>
      <x:c r="N266"/>
    </x:row>
    <x:row r="267">
      <x:c r="A267" t="str">
        <x:v>B Martin (B) EV|2026-01-20</x:v>
      </x:c>
      <x:c r="B267" s="888" t="n">
        <x:v>46042</x:v>
      </x:c>
      <x:c r="C267" t="str">
        <x:v>B Martin (B) EV</x:v>
      </x:c>
      <x:c r="D267" t="str">
        <x:v>Permanent</x:v>
      </x:c>
      <x:c r="E267" t="str">
        <x:v>Thurrock</x:v>
      </x:c>
      <x:c r="F267" t="str">
        <x:v>Operative Skilled</x:v>
      </x:c>
      <x:c r="G267" t="str">
        <x:v>399310</x:v>
      </x:c>
      <x:c r="H267" t="str">
        <x:v>UBS Investment Bank</x:v>
      </x:c>
      <x:c r="I267" s="22" t="n">
        <x:v>8</x:v>
      </x:c>
      <x:c r="J267" t="str">
        <x:v>Worked</x:v>
      </x:c>
      <x:c r="K267" t="str">
        <x:v>Employee 1128; home branch Thurrock; assigned role Operative Skilled | Deployment branch: Thurrock | Actual role: Operative Skilled | Jobs: 399310 | Customers: UBS Investment Bank | Actual hours: 8.0; source records: 1</x:v>
      </x:c>
      <x:c r="L267" t="str">
        <x:v>Include</x:v>
      </x:c>
      <x:c r="M267"/>
      <x:c r="N267"/>
    </x:row>
    <x:row r="268">
      <x:c r="A268" t="str">
        <x:v>B Martin (B) EV|2026-01-21</x:v>
      </x:c>
      <x:c r="B268" s="888" t="n">
        <x:v>46043</x:v>
      </x:c>
      <x:c r="C268" t="str">
        <x:v>B Martin (B) EV</x:v>
      </x:c>
      <x:c r="D268" t="str">
        <x:v>Permanent</x:v>
      </x:c>
      <x:c r="E268" t="str">
        <x:v>Thurrock</x:v>
      </x:c>
      <x:c r="F268" t="str">
        <x:v>Operative Skilled</x:v>
      </x:c>
      <x:c r="G268" t="str">
        <x:v>399310</x:v>
      </x:c>
      <x:c r="H268" t="str">
        <x:v>UBS Investment Bank</x:v>
      </x:c>
      <x:c r="I268" s="22" t="n">
        <x:v>8.5</x:v>
      </x:c>
      <x:c r="J268" t="str">
        <x:v>Worked</x:v>
      </x:c>
      <x:c r="K268" t="str">
        <x:v>Employee 1128; home branch Thurrock; assigned role Operative Skilled | Deployment branch: Thurrock | Actual role: Operative Skilled | Jobs: 399310 | Customers: UBS Investment Bank | Actual hours: 8.5; source records: 1</x:v>
      </x:c>
      <x:c r="L268" t="str">
        <x:v>Include</x:v>
      </x:c>
      <x:c r="M268"/>
      <x:c r="N268"/>
    </x:row>
    <x:row r="269">
      <x:c r="A269" t="str">
        <x:v>B Martin (B) EV|2026-01-22</x:v>
      </x:c>
      <x:c r="B269" s="888" t="n">
        <x:v>46044</x:v>
      </x:c>
      <x:c r="C269" t="str">
        <x:v>B Martin (B) EV</x:v>
      </x:c>
      <x:c r="D269" t="str">
        <x:v>Permanent</x:v>
      </x:c>
      <x:c r="E269" t="str">
        <x:v>Thurrock</x:v>
      </x:c>
      <x:c r="F269" t="str">
        <x:v>Operative Skilled</x:v>
      </x:c>
      <x:c r="G269" t="str">
        <x:v>399310</x:v>
      </x:c>
      <x:c r="H269" t="str">
        <x:v>UBS Investment Bank</x:v>
      </x:c>
      <x:c r="I269" s="22" t="n">
        <x:v>7.5</x:v>
      </x:c>
      <x:c r="J269" t="str">
        <x:v>Worked</x:v>
      </x:c>
      <x:c r="K269" t="str">
        <x:v>Employee 1128; home branch Thurrock; assigned role Operative Skilled | Deployment branch: Thurrock | Actual role: Operative Skilled | Jobs: 399310 | Customers: UBS Investment Bank | Actual hours: 7.5; source records: 1</x:v>
      </x:c>
      <x:c r="L269" t="str">
        <x:v>Include</x:v>
      </x:c>
      <x:c r="M269"/>
      <x:c r="N269"/>
    </x:row>
    <x:row r="270">
      <x:c r="A270" t="str">
        <x:v>B Martin (B) EV|2026-01-23</x:v>
      </x:c>
      <x:c r="B270" s="888" t="n">
        <x:v>46045</x:v>
      </x:c>
      <x:c r="C270" t="str">
        <x:v>B Martin (B) EV</x:v>
      </x:c>
      <x:c r="D270" t="str">
        <x:v>Permanent</x:v>
      </x:c>
      <x:c r="E270" t="str">
        <x:v>Thurrock</x:v>
      </x:c>
      <x:c r="F270" t="str">
        <x:v>Operative Skilled</x:v>
      </x:c>
      <x:c r="G270" t="str">
        <x:v>399348, 399324</x:v>
      </x:c>
      <x:c r="H270" t="str">
        <x:v>Accenture UK Ltd; UBS Investment Bank</x:v>
      </x:c>
      <x:c r="I270" s="22" t="n">
        <x:v>12</x:v>
      </x:c>
      <x:c r="J270" t="str">
        <x:v>Worked — 2 records</x:v>
      </x:c>
      <x:c r="K270" t="str">
        <x:v>Employee 1128; home branch Thurrock; assigned role Operative Skilled | Deployment branch: Thurrock | Actual role: Operative Driver, Operative Skilled | Jobs: 399348, 399324 | Customers: Accenture UK Ltd; UBS Investment Bank | Actual hours: 12.0; source records: 2</x:v>
      </x:c>
      <x:c r="L270" t="str">
        <x:v>Include</x:v>
      </x:c>
      <x:c r="M270"/>
      <x:c r="N270"/>
    </x:row>
    <x:row r="271">
      <x:c r="A271" t="str">
        <x:v>B Martin (B) EV|2026-01-24</x:v>
      </x:c>
      <x:c r="B271" s="888" t="n">
        <x:v>46046</x:v>
      </x:c>
      <x:c r="C271" t="str">
        <x:v>B Martin (B) EV</x:v>
      </x:c>
      <x:c r="D271" t="str">
        <x:v>Permanent</x:v>
      </x:c>
      <x:c r="E271" t="str">
        <x:v>Thurrock</x:v>
      </x:c>
      <x:c r="F271" t="str">
        <x:v>Operative Skilled</x:v>
      </x:c>
      <x:c r="G271" t="str">
        <x:v>399324</x:v>
      </x:c>
      <x:c r="H271" t="str">
        <x:v>UBS Investment Bank</x:v>
      </x:c>
      <x:c r="I271" s="22" t="n">
        <x:v>5</x:v>
      </x:c>
      <x:c r="J271" t="str">
        <x:v>Worked</x:v>
      </x:c>
      <x:c r="K271" t="str">
        <x:v>Employee 1128; home branch Thurrock; assigned role Operative Skilled | Deployment branch: Thurrock | Actual role: Operative Skilled | Jobs: 399324 | Customers: UBS Investment Bank | Actual hours: 5.0; source records: 1</x:v>
      </x:c>
      <x:c r="L271" t="str">
        <x:v>Include</x:v>
      </x:c>
      <x:c r="M271"/>
      <x:c r="N271"/>
    </x:row>
    <x:row r="272">
      <x:c r="A272" t="str">
        <x:v>B Martin (B) EV|2026-01-25</x:v>
      </x:c>
      <x:c r="B272" s="888" t="n">
        <x:v>46047</x:v>
      </x:c>
      <x:c r="C272" t="str">
        <x:v>B Martin (B) EV</x:v>
      </x:c>
      <x:c r="D272" t="str">
        <x:v>Permanent</x:v>
      </x:c>
      <x:c r="E272" t="str">
        <x:v>Thurrock</x:v>
      </x:c>
      <x:c r="F272" t="str">
        <x:v>Operative Skilled</x:v>
      </x:c>
      <x:c r="G272" t="str">
        <x:v>399324</x:v>
      </x:c>
      <x:c r="H272" t="str">
        <x:v>UBS Investment Bank</x:v>
      </x:c>
      <x:c r="I272" s="22" t="n">
        <x:v>6.5</x:v>
      </x:c>
      <x:c r="J272" t="str">
        <x:v>Worked</x:v>
      </x:c>
      <x:c r="K272" t="str">
        <x:v>Employee 1128; home branch Thurrock; assigned role Operative Skilled | Deployment branch: Thurrock | Actual role: Operative Skilled | Jobs: 399324 | Customers: UBS Investment Bank | Actual hours: 6.5; source records: 1</x:v>
      </x:c>
      <x:c r="L272" t="str">
        <x:v>Include</x:v>
      </x:c>
      <x:c r="M272"/>
      <x:c r="N272"/>
    </x:row>
    <x:row r="273">
      <x:c r="A273" t="str">
        <x:v>B Martin (B) EV|2026-01-26</x:v>
      </x:c>
      <x:c r="B273" s="888" t="n">
        <x:v>46048</x:v>
      </x:c>
      <x:c r="C273" t="str">
        <x:v>B Martin (B) EV</x:v>
      </x:c>
      <x:c r="D273" t="str">
        <x:v>Permanent</x:v>
      </x:c>
      <x:c r="E273" t="str">
        <x:v>Thurrock</x:v>
      </x:c>
      <x:c r="F273" t="str">
        <x:v>Operative Skilled</x:v>
      </x:c>
      <x:c r="G273" t="str">
        <x:v>399327</x:v>
      </x:c>
      <x:c r="H273" t="str">
        <x:v>UBS Investment Bank</x:v>
      </x:c>
      <x:c r="I273" s="22" t="n">
        <x:v>8.5</x:v>
      </x:c>
      <x:c r="J273" t="str">
        <x:v>Worked</x:v>
      </x:c>
      <x:c r="K273" t="str">
        <x:v>Employee 1128; home branch Thurrock; assigned role Operative Skilled | Deployment branch: Thurrock | Actual role: Operative Skilled | Jobs: 399327 | Customers: UBS Investment Bank | Actual hours: 8.5; source records: 1</x:v>
      </x:c>
      <x:c r="L273" t="str">
        <x:v>Include</x:v>
      </x:c>
      <x:c r="M273"/>
      <x:c r="N273"/>
    </x:row>
    <x:row r="274">
      <x:c r="A274" t="str">
        <x:v>B Martin (B) EV|2026-01-27</x:v>
      </x:c>
      <x:c r="B274" s="888" t="n">
        <x:v>46049</x:v>
      </x:c>
      <x:c r="C274" t="str">
        <x:v>B Martin (B) EV</x:v>
      </x:c>
      <x:c r="D274" t="str">
        <x:v>Permanent</x:v>
      </x:c>
      <x:c r="E274" t="str">
        <x:v>Thurrock</x:v>
      </x:c>
      <x:c r="F274" t="str">
        <x:v>Operative Skilled</x:v>
      </x:c>
      <x:c r="G274" t="str">
        <x:v>399327</x:v>
      </x:c>
      <x:c r="H274" t="str">
        <x:v>UBS Investment Bank</x:v>
      </x:c>
      <x:c r="I274" s="22" t="n">
        <x:v>7</x:v>
      </x:c>
      <x:c r="J274" t="str">
        <x:v>Worked</x:v>
      </x:c>
      <x:c r="K274" t="str">
        <x:v>Employee 1128; home branch Thurrock; assigned role Operative Skilled | Deployment branch: Thurrock | Actual role: Operative Skilled | Jobs: 399327 | Customers: UBS Investment Bank | Actual hours: 7.0; source records: 1</x:v>
      </x:c>
      <x:c r="L274" t="str">
        <x:v>Include</x:v>
      </x:c>
      <x:c r="M274"/>
      <x:c r="N274"/>
    </x:row>
    <x:row r="275">
      <x:c r="A275" t="str">
        <x:v>B Martin (B) EV|2026-01-28</x:v>
      </x:c>
      <x:c r="B275" s="888" t="n">
        <x:v>46050</x:v>
      </x:c>
      <x:c r="C275" t="str">
        <x:v>B Martin (B) EV</x:v>
      </x:c>
      <x:c r="D275" t="str">
        <x:v>Permanent</x:v>
      </x:c>
      <x:c r="E275" t="str">
        <x:v>Thurrock</x:v>
      </x:c>
      <x:c r="F275" t="str">
        <x:v>Operative Skilled</x:v>
      </x:c>
      <x:c r="G275" t="str">
        <x:v>399327</x:v>
      </x:c>
      <x:c r="H275" t="str">
        <x:v>UBS Investment Bank</x:v>
      </x:c>
      <x:c r="I275" s="22" t="n">
        <x:v>8.5</x:v>
      </x:c>
      <x:c r="J275" t="str">
        <x:v>Worked</x:v>
      </x:c>
      <x:c r="K275" t="str">
        <x:v>Employee 1128; home branch Thurrock; assigned role Operative Skilled | Deployment branch: Thurrock | Actual role: Operative Skilled | Jobs: 399327 | Customers: UBS Investment Bank | Actual hours: 8.5; source records: 1</x:v>
      </x:c>
      <x:c r="L275" t="str">
        <x:v>Include</x:v>
      </x:c>
      <x:c r="M275"/>
      <x:c r="N275"/>
    </x:row>
    <x:row r="276">
      <x:c r="A276" t="str">
        <x:v>B Martin (B) EV|2026-01-29</x:v>
      </x:c>
      <x:c r="B276" s="888" t="n">
        <x:v>46051</x:v>
      </x:c>
      <x:c r="C276" t="str">
        <x:v>B Martin (B) EV</x:v>
      </x:c>
      <x:c r="D276" t="str">
        <x:v>Permanent</x:v>
      </x:c>
      <x:c r="E276" t="str">
        <x:v>Thurrock</x:v>
      </x:c>
      <x:c r="F276" t="str">
        <x:v>Operative Skilled</x:v>
      </x:c>
      <x:c r="G276" t="str">
        <x:v>399327</x:v>
      </x:c>
      <x:c r="H276" t="str">
        <x:v>UBS Investment Bank</x:v>
      </x:c>
      <x:c r="I276" s="22" t="n">
        <x:v>7.5</x:v>
      </x:c>
      <x:c r="J276" t="str">
        <x:v>Worked</x:v>
      </x:c>
      <x:c r="K276" t="str">
        <x:v>Employee 1128; home branch Thurrock; assigned role Operative Skilled | Deployment branch: Thurrock | Actual role: Operative Skilled | Jobs: 399327 | Customers: UBS Investment Bank | Actual hours: 7.5; source records: 1</x:v>
      </x:c>
      <x:c r="L276" t="str">
        <x:v>Include</x:v>
      </x:c>
      <x:c r="M276"/>
      <x:c r="N276"/>
    </x:row>
    <x:row r="277">
      <x:c r="A277" t="str">
        <x:v>B Martin (B) EV|2026-01-30</x:v>
      </x:c>
      <x:c r="B277" s="888" t="n">
        <x:v>46052</x:v>
      </x:c>
      <x:c r="C277" t="str">
        <x:v>B Martin (B) EV</x:v>
      </x:c>
      <x:c r="D277" t="str">
        <x:v>Permanent</x:v>
      </x:c>
      <x:c r="E277" t="str">
        <x:v>Thurrock</x:v>
      </x:c>
      <x:c r="F277" t="str">
        <x:v>Operative Skilled</x:v>
      </x:c>
      <x:c r="G277" t="str">
        <x:v>399487</x:v>
      </x:c>
      <x:c r="H277" t="str">
        <x:v>UBS Investment Bank</x:v>
      </x:c>
      <x:c r="I277" s="22" t="n">
        <x:v>11.5</x:v>
      </x:c>
      <x:c r="J277" t="str">
        <x:v>Worked</x:v>
      </x:c>
      <x:c r="K277" t="str">
        <x:v>Employee 1128; home branch Thurrock; assigned role Operative Skilled | Deployment branch: Thurrock | Actual role: Operative Skilled | Jobs: 399487 | Customers: UBS Investment Bank | Actual hours: 11.5; source records: 1</x:v>
      </x:c>
      <x:c r="L277" t="str">
        <x:v>Include</x:v>
      </x:c>
      <x:c r="M277"/>
      <x:c r="N277"/>
    </x:row>
    <x:row r="278">
      <x:c r="A278" t="str">
        <x:v>B Martin (B) EV|2026-01-31</x:v>
      </x:c>
      <x:c r="B278" s="888" t="n">
        <x:v>46053</x:v>
      </x:c>
      <x:c r="C278" t="str">
        <x:v>B Martin (B) EV</x:v>
      </x:c>
      <x:c r="D278" t="str">
        <x:v>Permanent</x:v>
      </x:c>
      <x:c r="E278" t="str">
        <x:v>Thurrock</x:v>
      </x:c>
      <x:c r="F278" t="str">
        <x:v>Operative Skilled</x:v>
      </x:c>
      <x:c r="G278" t="str">
        <x:v>399487</x:v>
      </x:c>
      <x:c r="H278" t="str">
        <x:v>UBS Investment Bank</x:v>
      </x:c>
      <x:c r="I278" s="22" t="n">
        <x:v>7.5</x:v>
      </x:c>
      <x:c r="J278" t="str">
        <x:v>Worked</x:v>
      </x:c>
      <x:c r="K278" t="str">
        <x:v>Employee 1128; home branch Thurrock; assigned role Operative Skilled | Deployment branch: Thurrock | Actual role: Operative Skilled | Jobs: 399487 | Customers: UBS Investment Bank | Actual hours: 7.5; source records: 1</x:v>
      </x:c>
      <x:c r="L278" t="str">
        <x:v>Include</x:v>
      </x:c>
      <x:c r="M278"/>
      <x:c r="N278"/>
    </x:row>
    <x:row r="279">
      <x:c r="A279" t="str">
        <x:v>B Mason|2026-01-01</x:v>
      </x:c>
      <x:c r="B279" s="888" t="n">
        <x:v>46023</x:v>
      </x:c>
      <x:c r="C279" t="str">
        <x:v>B Mason</x:v>
      </x:c>
      <x:c r="D279" t="str">
        <x:v>Permanent</x:v>
      </x:c>
      <x:c r="E279" t="str">
        <x:v>Thurrock</x:v>
      </x:c>
      <x:c r="F279" t="str">
        <x:v>Operative Porter</x:v>
      </x:c>
      <x:c r="G279"/>
      <x:c r="H279"/>
      <x:c r="I279" s="22" t="n">
        <x:v>0</x:v>
      </x:c>
      <x:c r="J279" t="str">
        <x:v>Annual leave</x:v>
      </x:c>
      <x:c r="K279" t="str">
        <x:v>Employee 103619; home branch Thurrock; assigned role Operative Porter | Leave: Annual Leave (Hours) | Leave calendar basis: Variable-pattern period</x:v>
      </x:c>
      <x:c r="L279" t="str">
        <x:v>Include</x:v>
      </x:c>
      <x:c r="M279"/>
      <x:c r="N279"/>
    </x:row>
    <x:row r="280">
      <x:c r="A280" t="str">
        <x:v>B Mason|2026-01-02</x:v>
      </x:c>
      <x:c r="B280" s="888" t="n">
        <x:v>46024</x:v>
      </x:c>
      <x:c r="C280" t="str">
        <x:v>B Mason</x:v>
      </x:c>
      <x:c r="D280" t="str">
        <x:v>Permanent</x:v>
      </x:c>
      <x:c r="E280" t="str">
        <x:v>Thurrock</x:v>
      </x:c>
      <x:c r="F280" t="str">
        <x:v>Operative Porter</x:v>
      </x:c>
      <x:c r="G280"/>
      <x:c r="H280"/>
      <x:c r="I280" s="22" t="n">
        <x:v>0</x:v>
      </x:c>
      <x:c r="J280" t="str">
        <x:v>Annual leave</x:v>
      </x:c>
      <x:c r="K280" t="str">
        <x:v>Employee 103619; home branch Thurrock; assigned role Operative Porter | Leave: Annual Leave (Hours) | Leave calendar basis: Variable-pattern period</x:v>
      </x:c>
      <x:c r="L280" t="str">
        <x:v>Include</x:v>
      </x:c>
      <x:c r="M280"/>
      <x:c r="N280"/>
    </x:row>
    <x:row r="281">
      <x:c r="A281" t="str">
        <x:v>B Mason|2026-01-05</x:v>
      </x:c>
      <x:c r="B281" s="888" t="n">
        <x:v>46027</x:v>
      </x:c>
      <x:c r="C281" t="str">
        <x:v>B Mason</x:v>
      </x:c>
      <x:c r="D281" t="str">
        <x:v>Permanent</x:v>
      </x:c>
      <x:c r="E281" t="str">
        <x:v>Thurrock</x:v>
      </x:c>
      <x:c r="F281" t="str">
        <x:v>Operative Porter</x:v>
      </x:c>
      <x:c r="G281" t="str">
        <x:v>399348</x:v>
      </x:c>
      <x:c r="H281" t="str">
        <x:v>Accenture UK Ltd</x:v>
      </x:c>
      <x:c r="I281" s="22" t="n">
        <x:v>9</x:v>
      </x:c>
      <x:c r="J281" t="str">
        <x:v>Worked</x:v>
      </x:c>
      <x:c r="K281" t="str">
        <x:v>Employee 103619; home branch Thurrock; assigned role Operative Porter | Deployment branch: Thurrock | Actual role: Operative Porter | Jobs: 399348 | Customers: Accenture UK Ltd | Actual hours: 9.0; source records: 1</x:v>
      </x:c>
      <x:c r="L281" t="str">
        <x:v>Include</x:v>
      </x:c>
      <x:c r="M281"/>
      <x:c r="N281"/>
    </x:row>
    <x:row r="282">
      <x:c r="A282" t="str">
        <x:v>B Mason|2026-01-06</x:v>
      </x:c>
      <x:c r="B282" s="888" t="n">
        <x:v>46028</x:v>
      </x:c>
      <x:c r="C282" t="str">
        <x:v>B Mason</x:v>
      </x:c>
      <x:c r="D282" t="str">
        <x:v>Permanent</x:v>
      </x:c>
      <x:c r="E282" t="str">
        <x:v>Thurrock</x:v>
      </x:c>
      <x:c r="F282" t="str">
        <x:v>Operative Porter</x:v>
      </x:c>
      <x:c r="G282" t="str">
        <x:v>399348</x:v>
      </x:c>
      <x:c r="H282" t="str">
        <x:v>Accenture UK Ltd</x:v>
      </x:c>
      <x:c r="I282" s="22" t="n">
        <x:v>9</x:v>
      </x:c>
      <x:c r="J282" t="str">
        <x:v>Worked</x:v>
      </x:c>
      <x:c r="K282" t="str">
        <x:v>Employee 103619; home branch Thurrock; assigned role Operative Porter | Deployment branch: Thurrock | Actual role: Operative Porter | Jobs: 399348 | Customers: Accenture UK Ltd | Actual hours: 9.0; source records: 1</x:v>
      </x:c>
      <x:c r="L282" t="str">
        <x:v>Include</x:v>
      </x:c>
      <x:c r="M282"/>
      <x:c r="N282"/>
    </x:row>
    <x:row r="283">
      <x:c r="A283" t="str">
        <x:v>B Mason|2026-01-07</x:v>
      </x:c>
      <x:c r="B283" s="888" t="n">
        <x:v>46029</x:v>
      </x:c>
      <x:c r="C283" t="str">
        <x:v>B Mason</x:v>
      </x:c>
      <x:c r="D283" t="str">
        <x:v>Permanent</x:v>
      </x:c>
      <x:c r="E283" t="str">
        <x:v>Thurrock</x:v>
      </x:c>
      <x:c r="F283" t="str">
        <x:v>Operative Porter</x:v>
      </x:c>
      <x:c r="G283" t="str">
        <x:v>399348</x:v>
      </x:c>
      <x:c r="H283" t="str">
        <x:v>Accenture UK Ltd</x:v>
      </x:c>
      <x:c r="I283" s="22" t="n">
        <x:v>9</x:v>
      </x:c>
      <x:c r="J283" t="str">
        <x:v>Worked</x:v>
      </x:c>
      <x:c r="K283" t="str">
        <x:v>Employee 103619; home branch Thurrock; assigned role Operative Porter | Deployment branch: Thurrock | Actual role: Operative Porter | Jobs: 399348 | Customers: Accenture UK Ltd | Actual hours: 9.0; source records: 1</x:v>
      </x:c>
      <x:c r="L283" t="str">
        <x:v>Include</x:v>
      </x:c>
      <x:c r="M283"/>
      <x:c r="N283"/>
    </x:row>
    <x:row r="284">
      <x:c r="A284" t="str">
        <x:v>B Mason|2026-01-08</x:v>
      </x:c>
      <x:c r="B284" s="888" t="n">
        <x:v>46030</x:v>
      </x:c>
      <x:c r="C284" t="str">
        <x:v>B Mason</x:v>
      </x:c>
      <x:c r="D284" t="str">
        <x:v>Permanent</x:v>
      </x:c>
      <x:c r="E284" t="str">
        <x:v>Thurrock</x:v>
      </x:c>
      <x:c r="F284" t="str">
        <x:v>Operative Porter</x:v>
      </x:c>
      <x:c r="G284" t="str">
        <x:v>399348</x:v>
      </x:c>
      <x:c r="H284" t="str">
        <x:v>Accenture UK Ltd</x:v>
      </x:c>
      <x:c r="I284" s="22" t="n">
        <x:v>9</x:v>
      </x:c>
      <x:c r="J284" t="str">
        <x:v>Worked</x:v>
      </x:c>
      <x:c r="K284" t="str">
        <x:v>Employee 103619; home branch Thurrock; assigned role Operative Porter | Deployment branch: Thurrock | Actual role: Operative Porter | Jobs: 399348 | Customers: Accenture UK Ltd | Actual hours: 9.0; source records: 1</x:v>
      </x:c>
      <x:c r="L284" t="str">
        <x:v>Include</x:v>
      </x:c>
      <x:c r="M284"/>
      <x:c r="N284"/>
    </x:row>
    <x:row r="285">
      <x:c r="A285" t="str">
        <x:v>B Mason|2026-01-09</x:v>
      </x:c>
      <x:c r="B285" s="888" t="n">
        <x:v>46031</x:v>
      </x:c>
      <x:c r="C285" t="str">
        <x:v>B Mason</x:v>
      </x:c>
      <x:c r="D285" t="str">
        <x:v>Permanent</x:v>
      </x:c>
      <x:c r="E285" t="str">
        <x:v>Thurrock</x:v>
      </x:c>
      <x:c r="F285" t="str">
        <x:v>Operative Porter</x:v>
      </x:c>
      <x:c r="G285" t="str">
        <x:v>399348</x:v>
      </x:c>
      <x:c r="H285" t="str">
        <x:v>Accenture UK Ltd</x:v>
      </x:c>
      <x:c r="I285" s="22" t="n">
        <x:v>9</x:v>
      </x:c>
      <x:c r="J285" t="str">
        <x:v>Worked</x:v>
      </x:c>
      <x:c r="K285" t="str">
        <x:v>Employee 103619; home branch Thurrock; assigned role Operative Porter | Deployment branch: Thurrock | Actual role: Operative Porter | Jobs: 399348 | Customers: Accenture UK Ltd | Actual hours: 9.0; source records: 1</x:v>
      </x:c>
      <x:c r="L285" t="str">
        <x:v>Include</x:v>
      </x:c>
      <x:c r="M285"/>
      <x:c r="N285"/>
    </x:row>
    <x:row r="286">
      <x:c r="A286" t="str">
        <x:v>B Mason|2026-01-10</x:v>
      </x:c>
      <x:c r="B286" s="888" t="n">
        <x:v>46032</x:v>
      </x:c>
      <x:c r="C286" t="str">
        <x:v>B Mason</x:v>
      </x:c>
      <x:c r="D286" t="str">
        <x:v>Permanent</x:v>
      </x:c>
      <x:c r="E286" t="str">
        <x:v>Thurrock</x:v>
      </x:c>
      <x:c r="F286" t="str">
        <x:v>Operative Porter</x:v>
      </x:c>
      <x:c r="G286" t="str">
        <x:v>399597</x:v>
      </x:c>
      <x:c r="H286" t="str">
        <x:v>Harrow Green Logistics City M/W use only</x:v>
      </x:c>
      <x:c r="I286" s="22" t="n">
        <x:v>8</x:v>
      </x:c>
      <x:c r="J286" t="str">
        <x:v>Worked</x:v>
      </x:c>
      <x:c r="K286" t="str">
        <x:v>Employee 103619; home branch Thurrock; assigned role Operative Porter | Deployment branch: Thurrock | Actual role: Operative Porter | Jobs: 399597 | Customers: Harrow Green Logistics City M/W use only | Actual hours: 8.0; source records: 1</x:v>
      </x:c>
      <x:c r="L286" t="str">
        <x:v>Include</x:v>
      </x:c>
      <x:c r="M286"/>
      <x:c r="N286"/>
    </x:row>
    <x:row r="287">
      <x:c r="A287" t="str">
        <x:v>B Mason|2026-01-14</x:v>
      </x:c>
      <x:c r="B287" s="888" t="n">
        <x:v>46036</x:v>
      </x:c>
      <x:c r="C287" t="str">
        <x:v>B Mason</x:v>
      </x:c>
      <x:c r="D287" t="str">
        <x:v>Permanent</x:v>
      </x:c>
      <x:c r="E287" t="str">
        <x:v>Thurrock</x:v>
      </x:c>
      <x:c r="F287" t="str">
        <x:v>Operative Porter</x:v>
      </x:c>
      <x:c r="G287" t="str">
        <x:v>399348</x:v>
      </x:c>
      <x:c r="H287" t="str">
        <x:v>Accenture UK Ltd</x:v>
      </x:c>
      <x:c r="I287" s="22" t="n">
        <x:v>11</x:v>
      </x:c>
      <x:c r="J287" t="str">
        <x:v>Worked</x:v>
      </x:c>
      <x:c r="K287" t="str">
        <x:v>Employee 103619; home branch Thurrock; assigned role Operative Porter | Deployment branch: Thurrock | Actual role: Operative Porter | Jobs: 399348 | Customers: Accenture UK Ltd | Actual hours: 11.0; source records: 1</x:v>
      </x:c>
      <x:c r="L287" t="str">
        <x:v>Include</x:v>
      </x:c>
      <x:c r="M287"/>
      <x:c r="N287"/>
    </x:row>
    <x:row r="288">
      <x:c r="A288" t="str">
        <x:v>B Mason|2026-01-15</x:v>
      </x:c>
      <x:c r="B288" s="888" t="n">
        <x:v>46037</x:v>
      </x:c>
      <x:c r="C288" t="str">
        <x:v>B Mason</x:v>
      </x:c>
      <x:c r="D288" t="str">
        <x:v>Permanent</x:v>
      </x:c>
      <x:c r="E288" t="str">
        <x:v>Thurrock</x:v>
      </x:c>
      <x:c r="F288" t="str">
        <x:v>Operative Porter</x:v>
      </x:c>
      <x:c r="G288" t="str">
        <x:v>399348</x:v>
      </x:c>
      <x:c r="H288" t="str">
        <x:v>Accenture UK Ltd</x:v>
      </x:c>
      <x:c r="I288" s="22" t="n">
        <x:v>11</x:v>
      </x:c>
      <x:c r="J288" t="str">
        <x:v>Worked</x:v>
      </x:c>
      <x:c r="K288" t="str">
        <x:v>Employee 103619; home branch Thurrock; assigned role Operative Porter | Deployment branch: Thurrock | Actual role: Operative Porter | Jobs: 399348 | Customers: Accenture UK Ltd | Actual hours: 11.0; source records: 1</x:v>
      </x:c>
      <x:c r="L288" t="str">
        <x:v>Include</x:v>
      </x:c>
      <x:c r="M288"/>
      <x:c r="N288"/>
    </x:row>
    <x:row r="289">
      <x:c r="A289" t="str">
        <x:v>B Mason|2026-01-16</x:v>
      </x:c>
      <x:c r="B289" s="888" t="n">
        <x:v>46038</x:v>
      </x:c>
      <x:c r="C289" t="str">
        <x:v>B Mason</x:v>
      </x:c>
      <x:c r="D289" t="str">
        <x:v>Permanent</x:v>
      </x:c>
      <x:c r="E289" t="str">
        <x:v>Thurrock</x:v>
      </x:c>
      <x:c r="F289" t="str">
        <x:v>Operative Porter</x:v>
      </x:c>
      <x:c r="G289" t="str">
        <x:v>399251</x:v>
      </x:c>
      <x:c r="H289" t="str">
        <x:v>UBS Investment Bank</x:v>
      </x:c>
      <x:c r="I289" s="22" t="n">
        <x:v>7</x:v>
      </x:c>
      <x:c r="J289" t="str">
        <x:v>Worked</x:v>
      </x:c>
      <x:c r="K289" t="str">
        <x:v>Employee 103619; home branch Thurrock; assigned role Operative Porter | Deployment branch: Thurrock | Actual role: Operative Porter | Jobs: 399251 | Customers: UBS Investment Bank | Actual hours: 7.0; source records: 1</x:v>
      </x:c>
      <x:c r="L289" t="str">
        <x:v>Include</x:v>
      </x:c>
      <x:c r="M289"/>
      <x:c r="N289"/>
    </x:row>
    <x:row r="290">
      <x:c r="A290" t="str">
        <x:v>B Mason|2026-01-17</x:v>
      </x:c>
      <x:c r="B290" s="888" t="n">
        <x:v>46039</x:v>
      </x:c>
      <x:c r="C290" t="str">
        <x:v>B Mason</x:v>
      </x:c>
      <x:c r="D290" t="str">
        <x:v>Permanent</x:v>
      </x:c>
      <x:c r="E290" t="str">
        <x:v>Thurrock</x:v>
      </x:c>
      <x:c r="F290" t="str">
        <x:v>Operative Porter</x:v>
      </x:c>
      <x:c r="G290" t="str">
        <x:v>399251</x:v>
      </x:c>
      <x:c r="H290" t="str">
        <x:v>UBS Investment Bank</x:v>
      </x:c>
      <x:c r="I290" s="22" t="n">
        <x:v>8.5</x:v>
      </x:c>
      <x:c r="J290" t="str">
        <x:v>Worked</x:v>
      </x:c>
      <x:c r="K290" t="str">
        <x:v>Employee 103619; home branch Thurrock; assigned role Operative Porter | Deployment branch: Thurrock | Actual role: Operative Porter | Jobs: 399251 | Customers: UBS Investment Bank | Actual hours: 8.5; source records: 1</x:v>
      </x:c>
      <x:c r="L290" t="str">
        <x:v>Include</x:v>
      </x:c>
      <x:c r="M290"/>
      <x:c r="N290"/>
    </x:row>
    <x:row r="291">
      <x:c r="A291" t="str">
        <x:v>B Mason|2026-01-18</x:v>
      </x:c>
      <x:c r="B291" s="888" t="n">
        <x:v>46040</x:v>
      </x:c>
      <x:c r="C291" t="str">
        <x:v>B Mason</x:v>
      </x:c>
      <x:c r="D291" t="str">
        <x:v>Permanent</x:v>
      </x:c>
      <x:c r="E291" t="str">
        <x:v>Thurrock</x:v>
      </x:c>
      <x:c r="F291" t="str">
        <x:v>Operative Porter</x:v>
      </x:c>
      <x:c r="G291" t="str">
        <x:v>397398</x:v>
      </x:c>
      <x:c r="H291" t="str">
        <x:v>Accenture UK Ltd</x:v>
      </x:c>
      <x:c r="I291" s="22" t="n">
        <x:v>7.5</x:v>
      </x:c>
      <x:c r="J291" t="str">
        <x:v>Worked</x:v>
      </x:c>
      <x:c r="K291" t="str">
        <x:v>Employee 103619; home branch Thurrock; assigned role Operative Porter | Deployment branch: Thurrock | Actual role: Operative Porter | Jobs: 397398 | Customers: Accenture UK Ltd | Actual hours: 7.5; source records: 1</x:v>
      </x:c>
      <x:c r="L291" t="str">
        <x:v>Include</x:v>
      </x:c>
      <x:c r="M291"/>
      <x:c r="N291"/>
    </x:row>
    <x:row r="292">
      <x:c r="A292" t="str">
        <x:v>B Mason|2026-01-21</x:v>
      </x:c>
      <x:c r="B292" s="888" t="n">
        <x:v>46043</x:v>
      </x:c>
      <x:c r="C292" t="str">
        <x:v>B Mason</x:v>
      </x:c>
      <x:c r="D292" t="str">
        <x:v>Permanent</x:v>
      </x:c>
      <x:c r="E292" t="str">
        <x:v>Thurrock</x:v>
      </x:c>
      <x:c r="F292" t="str">
        <x:v>Operative Porter</x:v>
      </x:c>
      <x:c r="G292" t="str">
        <x:v>398670</x:v>
      </x:c>
      <x:c r="H292" t="str">
        <x:v>Handelsbanken (Chiswick)</x:v>
      </x:c>
      <x:c r="I292" s="22" t="n">
        <x:v>6</x:v>
      </x:c>
      <x:c r="J292" t="str">
        <x:v>Worked</x:v>
      </x:c>
      <x:c r="K292" t="str">
        <x:v>Employee 103619; home branch Thurrock; assigned role Operative Porter | Deployment branch: Croydon | Actual role: Operative Porter | Jobs: 398670 | Customers: Handelsbanken (Chiswick) | Actual hours: 6.0; source records: 1</x:v>
      </x:c>
      <x:c r="L292" t="str">
        <x:v>Include</x:v>
      </x:c>
      <x:c r="M292"/>
      <x:c r="N292"/>
    </x:row>
    <x:row r="293">
      <x:c r="A293" t="str">
        <x:v>B Mason|2026-01-22</x:v>
      </x:c>
      <x:c r="B293" s="888" t="n">
        <x:v>46044</x:v>
      </x:c>
      <x:c r="C293" t="str">
        <x:v>B Mason</x:v>
      </x:c>
      <x:c r="D293" t="str">
        <x:v>Permanent</x:v>
      </x:c>
      <x:c r="E293" t="str">
        <x:v>Thurrock</x:v>
      </x:c>
      <x:c r="F293" t="str">
        <x:v>Operative Porter</x:v>
      </x:c>
      <x:c r="G293" t="str">
        <x:v>397222</x:v>
      </x:c>
      <x:c r="H293" t="str">
        <x:v>Adewoyin/Taiwo Aminat</x:v>
      </x:c>
      <x:c r="I293" s="22" t="n">
        <x:v>8</x:v>
      </x:c>
      <x:c r="J293" t="str">
        <x:v>Worked</x:v>
      </x:c>
      <x:c r="K293" t="str">
        <x:v>Employee 103619; home branch Thurrock; assigned role Operative Porter | Deployment branch: Thurrock | Actual role: Operative Porter | Jobs: 397222 | Customers: Adewoyin/Taiwo Aminat | Actual hours: 8.0; source records: 1</x:v>
      </x:c>
      <x:c r="L293" t="str">
        <x:v>Include</x:v>
      </x:c>
      <x:c r="M293"/>
      <x:c r="N293"/>
    </x:row>
    <x:row r="294">
      <x:c r="A294" t="str">
        <x:v>B Mason|2026-01-23</x:v>
      </x:c>
      <x:c r="B294" s="888" t="n">
        <x:v>46045</x:v>
      </x:c>
      <x:c r="C294" t="str">
        <x:v>B Mason</x:v>
      </x:c>
      <x:c r="D294" t="str">
        <x:v>Permanent</x:v>
      </x:c>
      <x:c r="E294" t="str">
        <x:v>Thurrock</x:v>
      </x:c>
      <x:c r="F294" t="str">
        <x:v>Operative Porter</x:v>
      </x:c>
      <x:c r="G294" t="str">
        <x:v>399348</x:v>
      </x:c>
      <x:c r="H294" t="str">
        <x:v>Accenture UK Ltd</x:v>
      </x:c>
      <x:c r="I294" s="22" t="n">
        <x:v>9</x:v>
      </x:c>
      <x:c r="J294" t="str">
        <x:v>Worked</x:v>
      </x:c>
      <x:c r="K294" t="str">
        <x:v>Employee 103619; home branch Thurrock; assigned role Operative Porter | Deployment branch: Thurrock | Actual role: Operative Porter | Jobs: 399348 | Customers: Accenture UK Ltd | Actual hours: 9.0; source records: 1</x:v>
      </x:c>
      <x:c r="L294" t="str">
        <x:v>Include</x:v>
      </x:c>
      <x:c r="M294"/>
      <x:c r="N294"/>
    </x:row>
    <x:row r="295">
      <x:c r="A295" t="str">
        <x:v>B Mason|2026-01-24</x:v>
      </x:c>
      <x:c r="B295" s="888" t="n">
        <x:v>46046</x:v>
      </x:c>
      <x:c r="C295" t="str">
        <x:v>B Mason</x:v>
      </x:c>
      <x:c r="D295" t="str">
        <x:v>Permanent</x:v>
      </x:c>
      <x:c r="E295" t="str">
        <x:v>Thurrock</x:v>
      </x:c>
      <x:c r="F295" t="str">
        <x:v>Operative Porter</x:v>
      </x:c>
      <x:c r="G295" t="str">
        <x:v>399897</x:v>
      </x:c>
      <x:c r="H295" t="str">
        <x:v>Solve Intelligence</x:v>
      </x:c>
      <x:c r="I295" s="22" t="n">
        <x:v>7.5</x:v>
      </x:c>
      <x:c r="J295" t="str">
        <x:v>Worked</x:v>
      </x:c>
      <x:c r="K295" t="str">
        <x:v>Employee 103619; home branch Thurrock; assigned role Operative Porter | Deployment branch: Thurrock | Actual role: Operative Skilled | Jobs: 399897 | Customers: Solve Intelligence | Actual hours: 7.5; source records: 1</x:v>
      </x:c>
      <x:c r="L295" t="str">
        <x:v>Include</x:v>
      </x:c>
      <x:c r="M295"/>
      <x:c r="N295"/>
    </x:row>
    <x:row r="296">
      <x:c r="A296" t="str">
        <x:v>B Mason|2026-01-25</x:v>
      </x:c>
      <x:c r="B296" s="888" t="n">
        <x:v>46047</x:v>
      </x:c>
      <x:c r="C296" t="str">
        <x:v>B Mason</x:v>
      </x:c>
      <x:c r="D296" t="str">
        <x:v>Permanent</x:v>
      </x:c>
      <x:c r="E296" t="str">
        <x:v>Thurrock</x:v>
      </x:c>
      <x:c r="F296" t="str">
        <x:v>Operative Porter</x:v>
      </x:c>
      <x:c r="G296" t="str">
        <x:v>396207</x:v>
      </x:c>
      <x:c r="H296" t="str">
        <x:v>Linklaters LLP</x:v>
      </x:c>
      <x:c r="I296" s="22" t="n">
        <x:v>7</x:v>
      </x:c>
      <x:c r="J296" t="str">
        <x:v>Worked</x:v>
      </x:c>
      <x:c r="K296" t="str">
        <x:v>Employee 103619; home branch Thurrock; assigned role Operative Porter | Deployment branch: Thurrock | Actual role: Operative Porter | Jobs: 396207 | Customers: Linklaters LLP | Actual hours: 7.0; source records: 1</x:v>
      </x:c>
      <x:c r="L296" t="str">
        <x:v>Include</x:v>
      </x:c>
      <x:c r="M296"/>
      <x:c r="N296"/>
    </x:row>
    <x:row r="297">
      <x:c r="A297" t="str">
        <x:v>B Mason|2026-01-26</x:v>
      </x:c>
      <x:c r="B297" s="888" t="n">
        <x:v>46048</x:v>
      </x:c>
      <x:c r="C297" t="str">
        <x:v>B Mason</x:v>
      </x:c>
      <x:c r="D297" t="str">
        <x:v>Permanent</x:v>
      </x:c>
      <x:c r="E297" t="str">
        <x:v>Thurrock</x:v>
      </x:c>
      <x:c r="F297" t="str">
        <x:v>Operative Porter</x:v>
      </x:c>
      <x:c r="G297" t="str">
        <x:v>399348</x:v>
      </x:c>
      <x:c r="H297" t="str">
        <x:v>Accenture UK Ltd</x:v>
      </x:c>
      <x:c r="I297" s="22" t="n">
        <x:v>8</x:v>
      </x:c>
      <x:c r="J297" t="str">
        <x:v>Worked</x:v>
      </x:c>
      <x:c r="K297" t="str">
        <x:v>Employee 103619; home branch Thurrock; assigned role Operative Porter | Deployment branch: Thurrock | Actual role: Operative Porter | Jobs: 399348 | Customers: Accenture UK Ltd | Actual hours: 8.0; source records: 1</x:v>
      </x:c>
      <x:c r="L297" t="str">
        <x:v>Include</x:v>
      </x:c>
      <x:c r="M297"/>
      <x:c r="N297"/>
    </x:row>
    <x:row r="298">
      <x:c r="A298" t="str">
        <x:v>B Mason|2026-01-28</x:v>
      </x:c>
      <x:c r="B298" s="888" t="n">
        <x:v>46050</x:v>
      </x:c>
      <x:c r="C298" t="str">
        <x:v>B Mason</x:v>
      </x:c>
      <x:c r="D298" t="str">
        <x:v>Permanent</x:v>
      </x:c>
      <x:c r="E298" t="str">
        <x:v>Thurrock</x:v>
      </x:c>
      <x:c r="F298" t="str">
        <x:v>Operative Porter</x:v>
      </x:c>
      <x:c r="G298" t="str">
        <x:v>399348</x:v>
      </x:c>
      <x:c r="H298" t="str">
        <x:v>Accenture UK Ltd</x:v>
      </x:c>
      <x:c r="I298" s="22" t="n">
        <x:v>8.5</x:v>
      </x:c>
      <x:c r="J298" t="str">
        <x:v>Worked</x:v>
      </x:c>
      <x:c r="K298" t="str">
        <x:v>Employee 103619; home branch Thurrock; assigned role Operative Porter | Deployment branch: Thurrock | Actual role: Operative Porter | Jobs: 399348 | Customers: Accenture UK Ltd | Actual hours: 8.5; source records: 1</x:v>
      </x:c>
      <x:c r="L298" t="str">
        <x:v>Include</x:v>
      </x:c>
      <x:c r="M298"/>
      <x:c r="N298"/>
    </x:row>
    <x:row r="299">
      <x:c r="A299" t="str">
        <x:v>B Mason|2026-01-29</x:v>
      </x:c>
      <x:c r="B299" s="888" t="n">
        <x:v>46051</x:v>
      </x:c>
      <x:c r="C299" t="str">
        <x:v>B Mason</x:v>
      </x:c>
      <x:c r="D299" t="str">
        <x:v>Permanent</x:v>
      </x:c>
      <x:c r="E299" t="str">
        <x:v>Thurrock</x:v>
      </x:c>
      <x:c r="F299" t="str">
        <x:v>Operative Porter</x:v>
      </x:c>
      <x:c r="G299" t="str">
        <x:v>396207</x:v>
      </x:c>
      <x:c r="H299" t="str">
        <x:v>Linklaters LLP</x:v>
      </x:c>
      <x:c r="I299" s="22" t="n">
        <x:v>9.5</x:v>
      </x:c>
      <x:c r="J299" t="str">
        <x:v>Worked</x:v>
      </x:c>
      <x:c r="K299" t="str">
        <x:v>Employee 103619; home branch Thurrock; assigned role Operative Porter | Deployment branch: Thurrock | Actual role: Operative Porter | Jobs: 396207 | Customers: Linklaters LLP | Actual hours: 9.5; source records: 1</x:v>
      </x:c>
      <x:c r="L299" t="str">
        <x:v>Include</x:v>
      </x:c>
      <x:c r="M299"/>
      <x:c r="N299"/>
    </x:row>
    <x:row r="300">
      <x:c r="A300" t="str">
        <x:v>B Mason|2026-01-30</x:v>
      </x:c>
      <x:c r="B300" s="888" t="n">
        <x:v>46052</x:v>
      </x:c>
      <x:c r="C300" t="str">
        <x:v>B Mason</x:v>
      </x:c>
      <x:c r="D300" t="str">
        <x:v>Permanent</x:v>
      </x:c>
      <x:c r="E300" t="str">
        <x:v>Thurrock</x:v>
      </x:c>
      <x:c r="F300" t="str">
        <x:v>Operative Porter</x:v>
      </x:c>
      <x:c r="G300" t="str">
        <x:v>399625</x:v>
      </x:c>
      <x:c r="H300" t="str">
        <x:v>JP Morgan Limited</x:v>
      </x:c>
      <x:c r="I300" s="22" t="n">
        <x:v>7</x:v>
      </x:c>
      <x:c r="J300" t="str">
        <x:v>Worked</x:v>
      </x:c>
      <x:c r="K300" t="str">
        <x:v>Employee 103619; home branch Thurrock; assigned role Operative Porter | Deployment branch: Thurrock | Actual role: Operative Porter | Jobs: 399625 | Customers: JP Morgan Limited | Actual hours: 7.0; source records: 1</x:v>
      </x:c>
      <x:c r="L300" t="str">
        <x:v>Include</x:v>
      </x:c>
      <x:c r="M300"/>
      <x:c r="N300"/>
    </x:row>
    <x:row r="301">
      <x:c r="A301" t="str">
        <x:v>B Mason|2026-01-31</x:v>
      </x:c>
      <x:c r="B301" s="888" t="n">
        <x:v>46053</x:v>
      </x:c>
      <x:c r="C301" t="str">
        <x:v>B Mason</x:v>
      </x:c>
      <x:c r="D301" t="str">
        <x:v>Permanent</x:v>
      </x:c>
      <x:c r="E301" t="str">
        <x:v>Thurrock</x:v>
      </x:c>
      <x:c r="F301" t="str">
        <x:v>Operative Porter</x:v>
      </x:c>
      <x:c r="G301" t="str">
        <x:v>399625</x:v>
      </x:c>
      <x:c r="H301" t="str">
        <x:v>JP Morgan Limited</x:v>
      </x:c>
      <x:c r="I301" s="22" t="n">
        <x:v>8.5</x:v>
      </x:c>
      <x:c r="J301" t="str">
        <x:v>Worked</x:v>
      </x:c>
      <x:c r="K301" t="str">
        <x:v>Employee 103619; home branch Thurrock; assigned role Operative Porter | Deployment branch: Thurrock | Actual role: Operative Porter | Jobs: 399625 | Customers: JP Morgan Limited | Actual hours: 8.5; source records: 1</x:v>
      </x:c>
      <x:c r="L301" t="str">
        <x:v>Include</x:v>
      </x:c>
      <x:c r="M301"/>
      <x:c r="N301"/>
    </x:row>
    <x:row r="302">
      <x:c r="A302" t="str">
        <x:v>B McDonald (B) EV|2026-01-28</x:v>
      </x:c>
      <x:c r="B302" s="888" t="n">
        <x:v>46050</x:v>
      </x:c>
      <x:c r="C302" t="str">
        <x:v>B McDonald (B) EV</x:v>
      </x:c>
      <x:c r="D302" t="str">
        <x:v>Permanent</x:v>
      </x:c>
      <x:c r="E302" t="str">
        <x:v>Thurrock</x:v>
      </x:c>
      <x:c r="F302" t="str">
        <x:v>Operative Skilled</x:v>
      </x:c>
      <x:c r="G302"/>
      <x:c r="H302"/>
      <x:c r="I302" s="22" t="n">
        <x:v>0</x:v>
      </x:c>
      <x:c r="J302" t="str">
        <x:v>Annual leave</x:v>
      </x:c>
      <x:c r="K302" t="str">
        <x:v>Employee 2376; home branch Thurrock; assigned role Operative Skilled | Leave: Annual Leave (Days) | Leave calendar basis: Fixed schedule</x:v>
      </x:c>
      <x:c r="L302" t="str">
        <x:v>Include</x:v>
      </x:c>
      <x:c r="M302"/>
      <x:c r="N302"/>
    </x:row>
    <x:row r="303">
      <x:c r="A303" t="str">
        <x:v>B Williams|2026-01-07</x:v>
      </x:c>
      <x:c r="B303" s="888" t="n">
        <x:v>46029</x:v>
      </x:c>
      <x:c r="C303" t="str">
        <x:v>B Williams</x:v>
      </x:c>
      <x:c r="D303" t="str">
        <x:v>Permanent</x:v>
      </x:c>
      <x:c r="E303" t="str">
        <x:v>Thurrock</x:v>
      </x:c>
      <x:c r="F303" t="str">
        <x:v>Operative Porter</x:v>
      </x:c>
      <x:c r="G303" t="str">
        <x:v>399431</x:v>
      </x:c>
      <x:c r="H303" t="str">
        <x:v>London Metropolitan University</x:v>
      </x:c>
      <x:c r="I303" s="22" t="n">
        <x:v>7.5</x:v>
      </x:c>
      <x:c r="J303" t="str">
        <x:v>Worked</x:v>
      </x:c>
      <x:c r="K303" t="str">
        <x:v>Employee 103456; home branch Thurrock; assigned role Operative Porter | Deployment branch: Thurrock | Actual role: Operative Porter | Jobs: 399431 | Customers: London Metropolitan University | Actual hours: 7.5; source records: 1</x:v>
      </x:c>
      <x:c r="L303" t="str">
        <x:v>Include</x:v>
      </x:c>
      <x:c r="M303"/>
      <x:c r="N303"/>
    </x:row>
    <x:row r="304">
      <x:c r="A304" t="str">
        <x:v>B Williams|2026-01-08</x:v>
      </x:c>
      <x:c r="B304" s="888" t="n">
        <x:v>46030</x:v>
      </x:c>
      <x:c r="C304" t="str">
        <x:v>B Williams</x:v>
      </x:c>
      <x:c r="D304" t="str">
        <x:v>Permanent</x:v>
      </x:c>
      <x:c r="E304" t="str">
        <x:v>Thurrock</x:v>
      </x:c>
      <x:c r="F304" t="str">
        <x:v>Operative Porter</x:v>
      </x:c>
      <x:c r="G304"/>
      <x:c r="H304"/>
      <x:c r="I304" s="22" t="n">
        <x:v>0</x:v>
      </x:c>
      <x:c r="J304" t="str">
        <x:v>Annual leave</x:v>
      </x:c>
      <x:c r="K304" t="str">
        <x:v>Employee 103456; home branch Thurrock; assigned role Operative Porter | Leave: Annual Leave (Hours) | Leave calendar basis: Variable-pattern period</x:v>
      </x:c>
      <x:c r="L304" t="str">
        <x:v>Include</x:v>
      </x:c>
      <x:c r="M304"/>
      <x:c r="N304"/>
    </x:row>
    <x:row r="305">
      <x:c r="A305" t="str">
        <x:v>B Williams|2026-01-09</x:v>
      </x:c>
      <x:c r="B305" s="888" t="n">
        <x:v>46031</x:v>
      </x:c>
      <x:c r="C305" t="str">
        <x:v>B Williams</x:v>
      </x:c>
      <x:c r="D305" t="str">
        <x:v>Permanent</x:v>
      </x:c>
      <x:c r="E305" t="str">
        <x:v>Thurrock</x:v>
      </x:c>
      <x:c r="F305" t="str">
        <x:v>Operative Porter</x:v>
      </x:c>
      <x:c r="G305"/>
      <x:c r="H305"/>
      <x:c r="I305" s="22" t="n">
        <x:v>0</x:v>
      </x:c>
      <x:c r="J305" t="str">
        <x:v>Other leave — Unpaid Absence (Unauthorised)</x:v>
      </x:c>
      <x:c r="K305" t="str">
        <x:v>Employee 103456; home branch Thurrock; assigned role Operative Porter | Leave: Unpaid Absence (Unauthorised) | Leave calendar basis: Variable-pattern period</x:v>
      </x:c>
      <x:c r="L305" t="str">
        <x:v>Include</x:v>
      </x:c>
      <x:c r="M305"/>
      <x:c r="N305"/>
    </x:row>
    <x:row r="306">
      <x:c r="A306" t="str">
        <x:v>B Williams|2026-01-12</x:v>
      </x:c>
      <x:c r="B306" s="888" t="n">
        <x:v>46034</x:v>
      </x:c>
      <x:c r="C306" t="str">
        <x:v>B Williams</x:v>
      </x:c>
      <x:c r="D306" t="str">
        <x:v>Permanent</x:v>
      </x:c>
      <x:c r="E306" t="str">
        <x:v>Thurrock</x:v>
      </x:c>
      <x:c r="F306" t="str">
        <x:v>Operative Porter</x:v>
      </x:c>
      <x:c r="G306"/>
      <x:c r="H306"/>
      <x:c r="I306" s="22" t="n">
        <x:v>0</x:v>
      </x:c>
      <x:c r="J306" t="str">
        <x:v>Annual leave</x:v>
      </x:c>
      <x:c r="K306" t="str">
        <x:v>Employee 103456; home branch Thurrock; assigned role Operative Porter | Leave: Annual Leave (Hours) | Leave calendar basis: Variable-pattern period</x:v>
      </x:c>
      <x:c r="L306" t="str">
        <x:v>Include</x:v>
      </x:c>
      <x:c r="M306"/>
      <x:c r="N306"/>
    </x:row>
    <x:row r="307">
      <x:c r="A307" t="str">
        <x:v>B Williams|2026-01-13</x:v>
      </x:c>
      <x:c r="B307" s="888" t="n">
        <x:v>46035</x:v>
      </x:c>
      <x:c r="C307" t="str">
        <x:v>B Williams</x:v>
      </x:c>
      <x:c r="D307" t="str">
        <x:v>Permanent</x:v>
      </x:c>
      <x:c r="E307" t="str">
        <x:v>Thurrock</x:v>
      </x:c>
      <x:c r="F307" t="str">
        <x:v>Operative Porter</x:v>
      </x:c>
      <x:c r="G307"/>
      <x:c r="H307"/>
      <x:c r="I307" s="22" t="n">
        <x:v>0</x:v>
      </x:c>
      <x:c r="J307" t="str">
        <x:v>Annual leave</x:v>
      </x:c>
      <x:c r="K307" t="str">
        <x:v>Employee 103456; home branch Thurrock; assigned role Operative Porter | Leave: Annual Leave (Hours) | Leave calendar basis: Variable-pattern period</x:v>
      </x:c>
      <x:c r="L307" t="str">
        <x:v>Include</x:v>
      </x:c>
      <x:c r="M307"/>
      <x:c r="N307"/>
    </x:row>
    <x:row r="308">
      <x:c r="A308" t="str">
        <x:v>B Williams|2026-01-14</x:v>
      </x:c>
      <x:c r="B308" s="888" t="n">
        <x:v>46036</x:v>
      </x:c>
      <x:c r="C308" t="str">
        <x:v>B Williams</x:v>
      </x:c>
      <x:c r="D308" t="str">
        <x:v>Permanent</x:v>
      </x:c>
      <x:c r="E308" t="str">
        <x:v>Thurrock</x:v>
      </x:c>
      <x:c r="F308" t="str">
        <x:v>Operative Porter</x:v>
      </x:c>
      <x:c r="G308"/>
      <x:c r="H308"/>
      <x:c r="I308" s="22" t="n">
        <x:v>0</x:v>
      </x:c>
      <x:c r="J308" t="str">
        <x:v>Annual leave</x:v>
      </x:c>
      <x:c r="K308" t="str">
        <x:v>Employee 103456; home branch Thurrock; assigned role Operative Porter | Leave: Annual Leave (Hours) | Leave calendar basis: Variable-pattern period</x:v>
      </x:c>
      <x:c r="L308" t="str">
        <x:v>Include</x:v>
      </x:c>
      <x:c r="M308"/>
      <x:c r="N308"/>
    </x:row>
    <x:row r="309">
      <x:c r="A309" t="str">
        <x:v>B Williams|2026-01-21</x:v>
      </x:c>
      <x:c r="B309" s="888" t="n">
        <x:v>46043</x:v>
      </x:c>
      <x:c r="C309" t="str">
        <x:v>B Williams</x:v>
      </x:c>
      <x:c r="D309" t="str">
        <x:v>Permanent</x:v>
      </x:c>
      <x:c r="E309" t="str">
        <x:v>Thurrock</x:v>
      </x:c>
      <x:c r="F309" t="str">
        <x:v>Operative Porter</x:v>
      </x:c>
      <x:c r="G309"/>
      <x:c r="H309"/>
      <x:c r="I309" s="22" t="n">
        <x:v>0</x:v>
      </x:c>
      <x:c r="J309" t="str">
        <x:v>Other leave — Discretionary Leave (Unpaid)</x:v>
      </x:c>
      <x:c r="K309" t="str">
        <x:v>Employee 103456; home branch Thurrock; assigned role Operative Porter | Leave: Discretionary Leave (Unpaid) | Leave calendar basis: Variable-pattern period</x:v>
      </x:c>
      <x:c r="L309" t="str">
        <x:v>Include</x:v>
      </x:c>
      <x:c r="M309"/>
      <x:c r="N309"/>
    </x:row>
    <x:row r="310">
      <x:c r="A310" t="str">
        <x:v>B Williams|2026-01-22</x:v>
      </x:c>
      <x:c r="B310" s="888" t="n">
        <x:v>46044</x:v>
      </x:c>
      <x:c r="C310" t="str">
        <x:v>B Williams</x:v>
      </x:c>
      <x:c r="D310" t="str">
        <x:v>Permanent</x:v>
      </x:c>
      <x:c r="E310" t="str">
        <x:v>Thurrock</x:v>
      </x:c>
      <x:c r="F310" t="str">
        <x:v>Operative Porter</x:v>
      </x:c>
      <x:c r="G310"/>
      <x:c r="H310"/>
      <x:c r="I310" s="22" t="n">
        <x:v>0</x:v>
      </x:c>
      <x:c r="J310" t="str">
        <x:v>Annual leave</x:v>
      </x:c>
      <x:c r="K310" t="str">
        <x:v>Employee 103456; home branch Thurrock; assigned role Operative Porter | Leave: Annual Leave (Hours) | Leave calendar basis: Variable-pattern period</x:v>
      </x:c>
      <x:c r="L310" t="str">
        <x:v>Include</x:v>
      </x:c>
      <x:c r="M310"/>
      <x:c r="N310"/>
    </x:row>
    <x:row r="311">
      <x:c r="A311" t="str">
        <x:v>B Williams|2026-01-23</x:v>
      </x:c>
      <x:c r="B311" s="888" t="n">
        <x:v>46045</x:v>
      </x:c>
      <x:c r="C311" t="str">
        <x:v>B Williams</x:v>
      </x:c>
      <x:c r="D311" t="str">
        <x:v>Permanent</x:v>
      </x:c>
      <x:c r="E311" t="str">
        <x:v>Thurrock</x:v>
      </x:c>
      <x:c r="F311" t="str">
        <x:v>Operative Porter</x:v>
      </x:c>
      <x:c r="G311"/>
      <x:c r="H311"/>
      <x:c r="I311" s="22" t="n">
        <x:v>0</x:v>
      </x:c>
      <x:c r="J311" t="str">
        <x:v>Annual leave</x:v>
      </x:c>
      <x:c r="K311" t="str">
        <x:v>Employee 103456; home branch Thurrock; assigned role Operative Porter | Leave: Annual Leave (Hours) | Leave calendar basis: Variable-pattern period</x:v>
      </x:c>
      <x:c r="L311" t="str">
        <x:v>Include</x:v>
      </x:c>
      <x:c r="M311"/>
      <x:c r="N311"/>
    </x:row>
    <x:row r="312">
      <x:c r="A312" t="str">
        <x:v>B Williams|2026-01-29</x:v>
      </x:c>
      <x:c r="B312" s="888" t="n">
        <x:v>46051</x:v>
      </x:c>
      <x:c r="C312" t="str">
        <x:v>B Williams</x:v>
      </x:c>
      <x:c r="D312" t="str">
        <x:v>Permanent</x:v>
      </x:c>
      <x:c r="E312" t="str">
        <x:v>Thurrock</x:v>
      </x:c>
      <x:c r="F312" t="str">
        <x:v>Operative Porter</x:v>
      </x:c>
      <x:c r="G312" t="str">
        <x:v>396630</x:v>
      </x:c>
      <x:c r="H312" t="str">
        <x:v>Ann Knibbs/Mrs Kerry</x:v>
      </x:c>
      <x:c r="I312" s="22" t="n">
        <x:v>6</x:v>
      </x:c>
      <x:c r="J312" t="str">
        <x:v>Worked</x:v>
      </x:c>
      <x:c r="K312" t="str">
        <x:v>Employee 103456; home branch Thurrock; assigned role Operative Porter | Deployment branch: Thurrock | Actual role: Operative Porter | Jobs: 396630 | Customers: Ann Knibbs/Mrs Kerry | Actual hours: 6.0; source records: 1</x:v>
      </x:c>
      <x:c r="L312" t="str">
        <x:v>Include</x:v>
      </x:c>
      <x:c r="M312"/>
      <x:c r="N312"/>
    </x:row>
    <x:row r="313">
      <x:c r="A313" t="str">
        <x:v>B Williams|2026-01-30</x:v>
      </x:c>
      <x:c r="B313" s="888" t="n">
        <x:v>46052</x:v>
      </x:c>
      <x:c r="C313" t="str">
        <x:v>B Williams</x:v>
      </x:c>
      <x:c r="D313" t="str">
        <x:v>Permanent</x:v>
      </x:c>
      <x:c r="E313" t="str">
        <x:v>Thurrock</x:v>
      </x:c>
      <x:c r="F313" t="str">
        <x:v>Operative Porter</x:v>
      </x:c>
      <x:c r="G313" t="str">
        <x:v>399487</x:v>
      </x:c>
      <x:c r="H313" t="str">
        <x:v>UBS Investment Bank</x:v>
      </x:c>
      <x:c r="I313" s="22" t="n">
        <x:v>6.5</x:v>
      </x:c>
      <x:c r="J313" t="str">
        <x:v>Worked</x:v>
      </x:c>
      <x:c r="K313" t="str">
        <x:v>Employee 103456; home branch Thurrock; assigned role Operative Porter | Deployment branch: Thurrock | Actual role: Operative Porter | Jobs: 399487 | Customers: UBS Investment Bank | Actual hours: 6.5; source records: 1</x:v>
      </x:c>
      <x:c r="L313" t="str">
        <x:v>Include</x:v>
      </x:c>
      <x:c r="M313"/>
      <x:c r="N313"/>
    </x:row>
    <x:row r="314">
      <x:c r="A314" t="str">
        <x:v>B Williams|2026-01-31</x:v>
      </x:c>
      <x:c r="B314" s="888" t="n">
        <x:v>46053</x:v>
      </x:c>
      <x:c r="C314" t="str">
        <x:v>B Williams</x:v>
      </x:c>
      <x:c r="D314" t="str">
        <x:v>Permanent</x:v>
      </x:c>
      <x:c r="E314" t="str">
        <x:v>Thurrock</x:v>
      </x:c>
      <x:c r="F314" t="str">
        <x:v>Operative Porter</x:v>
      </x:c>
      <x:c r="G314" t="str">
        <x:v>396207A</x:v>
      </x:c>
      <x:c r="H314" t="str">
        <x:v>Linklaters LLP</x:v>
      </x:c>
      <x:c r="I314" s="22" t="n">
        <x:v>8.5</x:v>
      </x:c>
      <x:c r="J314" t="str">
        <x:v>Worked</x:v>
      </x:c>
      <x:c r="K314" t="str">
        <x:v>Employee 103456; home branch Thurrock; assigned role Operative Porter | Deployment branch: Thurrock | Actual role: Operative Porter | Jobs: 396207A | Customers: Linklaters LLP | Actual hours: 8.5; source records: 1</x:v>
      </x:c>
      <x:c r="L314" t="str">
        <x:v>Include</x:v>
      </x:c>
      <x:c r="M314"/>
      <x:c r="N314"/>
    </x:row>
    <x:row r="315">
      <x:c r="A315" t="str">
        <x:v>Ben Cumbers|2026-01-05</x:v>
      </x:c>
      <x:c r="B315" s="888" t="n">
        <x:v>46027</x:v>
      </x:c>
      <x:c r="C315" t="str">
        <x:v>Ben Cumbers</x:v>
      </x:c>
      <x:c r="D315" t="str">
        <x:v>Permanent</x:v>
      </x:c>
      <x:c r="E315" t="str">
        <x:v>Leeds</x:v>
      </x:c>
      <x:c r="F315" t="str">
        <x:v>Operative Driver</x:v>
      </x:c>
      <x:c r="G315" t="str">
        <x:v>396157A</x:v>
      </x:c>
      <x:c r="H315" t="str">
        <x:v>Kirklees Council - Angela</x:v>
      </x:c>
      <x:c r="I315" s="22" t="n">
        <x:v>2.75</x:v>
      </x:c>
      <x:c r="J315" t="str">
        <x:v>Worked</x:v>
      </x:c>
      <x:c r="K315" t="str">
        <x:v>Employee 1012736; home branch Leeds; assigned role Operative Driver | Deployment branch: Leeds | Actual role: Operative Driver | Jobs: 396157A | Customers: Kirklees Council - Angela | Actual hours: 2.8; source records: 1</x:v>
      </x:c>
      <x:c r="L315" t="str">
        <x:v>Include</x:v>
      </x:c>
      <x:c r="M315"/>
      <x:c r="N315"/>
    </x:row>
    <x:row r="316">
      <x:c r="A316" t="str">
        <x:v>Ben Cumbers|2026-01-06</x:v>
      </x:c>
      <x:c r="B316" s="888" t="n">
        <x:v>46028</x:v>
      </x:c>
      <x:c r="C316" t="str">
        <x:v>Ben Cumbers</x:v>
      </x:c>
      <x:c r="D316" t="str">
        <x:v>Permanent</x:v>
      </x:c>
      <x:c r="E316" t="str">
        <x:v>Leeds</x:v>
      </x:c>
      <x:c r="F316" t="str">
        <x:v>Operative Driver</x:v>
      </x:c>
      <x:c r="G316" t="str">
        <x:v>399306</x:v>
      </x:c>
      <x:c r="H316" t="str">
        <x:v>Kirklees Council - Civic Centre</x:v>
      </x:c>
      <x:c r="I316" s="22" t="n">
        <x:v>5.95</x:v>
      </x:c>
      <x:c r="J316" t="str">
        <x:v>Worked</x:v>
      </x:c>
      <x:c r="K316" t="str">
        <x:v>Employee 1012736; home branch Leeds; assigned role Operative Driver | Deployment branch: Leeds | Actual role: Operative Driver | Jobs: 399306 | Customers: Kirklees Council - Civic Centre | Actual hours: 6.0; source records: 1</x:v>
      </x:c>
      <x:c r="L316" t="str">
        <x:v>Include</x:v>
      </x:c>
      <x:c r="M316"/>
      <x:c r="N316"/>
    </x:row>
    <x:row r="317">
      <x:c r="A317" t="str">
        <x:v>Ben Cumbers|2026-01-07</x:v>
      </x:c>
      <x:c r="B317" s="888" t="n">
        <x:v>46029</x:v>
      </x:c>
      <x:c r="C317" t="str">
        <x:v>Ben Cumbers</x:v>
      </x:c>
      <x:c r="D317" t="str">
        <x:v>Permanent</x:v>
      </x:c>
      <x:c r="E317" t="str">
        <x:v>Leeds</x:v>
      </x:c>
      <x:c r="F317" t="str">
        <x:v>Operative Driver</x:v>
      </x:c>
      <x:c r="G317" t="str">
        <x:v>398833</x:v>
      </x:c>
      <x:c r="H317" t="str">
        <x:v>Kirklees Council</x:v>
      </x:c>
      <x:c r="I317" s="22" t="n">
        <x:v>5.45</x:v>
      </x:c>
      <x:c r="J317" t="str">
        <x:v>Worked</x:v>
      </x:c>
      <x:c r="K317" t="str">
        <x:v>Employee 1012736; home branch Leeds; assigned role Operative Driver | Deployment branch: Leeds | Actual role: Operative Driver | Jobs: 398833 | Customers: Kirklees Council | Actual hours: 5.5; source records: 1</x:v>
      </x:c>
      <x:c r="L317" t="str">
        <x:v>Include</x:v>
      </x:c>
      <x:c r="M317"/>
      <x:c r="N317"/>
    </x:row>
    <x:row r="318">
      <x:c r="A318" t="str">
        <x:v>Ben Cumbers|2026-01-08</x:v>
      </x:c>
      <x:c r="B318" s="888" t="n">
        <x:v>46030</x:v>
      </x:c>
      <x:c r="C318" t="str">
        <x:v>Ben Cumbers</x:v>
      </x:c>
      <x:c r="D318" t="str">
        <x:v>Permanent</x:v>
      </x:c>
      <x:c r="E318" t="str">
        <x:v>Leeds</x:v>
      </x:c>
      <x:c r="F318" t="str">
        <x:v>Operative Driver</x:v>
      </x:c>
      <x:c r="G318" t="str">
        <x:v>399120</x:v>
      </x:c>
      <x:c r="H318" t="str">
        <x:v>University of Leeds</x:v>
      </x:c>
      <x:c r="I318" s="22" t="n">
        <x:v>6.5</x:v>
      </x:c>
      <x:c r="J318" t="str">
        <x:v>Worked</x:v>
      </x:c>
      <x:c r="K318" t="str">
        <x:v>Employee 1012736; home branch Leeds; assigned role Operative Driver | Deployment branch: Leeds | Actual role: Operative Driver | Jobs: 399120 | Customers: University of Leeds | Actual hours: 6.5; source records: 1</x:v>
      </x:c>
      <x:c r="L318" t="str">
        <x:v>Include</x:v>
      </x:c>
      <x:c r="M318"/>
      <x:c r="N318"/>
    </x:row>
    <x:row r="319">
      <x:c r="A319" t="str">
        <x:v>Ben Cumbers|2026-01-09</x:v>
      </x:c>
      <x:c r="B319" s="888" t="n">
        <x:v>46031</x:v>
      </x:c>
      <x:c r="C319" t="str">
        <x:v>Ben Cumbers</x:v>
      </x:c>
      <x:c r="D319" t="str">
        <x:v>Permanent</x:v>
      </x:c>
      <x:c r="E319" t="str">
        <x:v>Leeds</x:v>
      </x:c>
      <x:c r="F319" t="str">
        <x:v>Operative Driver</x:v>
      </x:c>
      <x:c r="G319" t="str">
        <x:v>399502, 398716</x:v>
      </x:c>
      <x:c r="H319" t="str">
        <x:v>Kirklees Council - Ann P Davies; Kirklees Council - Mr Howell</x:v>
      </x:c>
      <x:c r="I319" s="22" t="n">
        <x:v>6.25</x:v>
      </x:c>
      <x:c r="J319" t="str">
        <x:v>Worked — 2 records</x:v>
      </x:c>
      <x:c r="K319" t="str">
        <x:v>Employee 1012736; home branch Leeds; assigned role Operative Driver | Deployment branch: Leeds | Actual role: Operative Driver | Jobs: 399502, 398716 | Customers: Kirklees Council - Ann P Davies; Kirklees Council - Mr Howell | Actual hours: 6.2; source records: 2</x:v>
      </x:c>
      <x:c r="L319" t="str">
        <x:v>Include</x:v>
      </x:c>
      <x:c r="M319"/>
      <x:c r="N319"/>
    </x:row>
    <x:row r="320">
      <x:c r="A320" t="str">
        <x:v>Ben Cumbers|2026-01-12</x:v>
      </x:c>
      <x:c r="B320" s="888" t="n">
        <x:v>46034</x:v>
      </x:c>
      <x:c r="C320" t="str">
        <x:v>Ben Cumbers</x:v>
      </x:c>
      <x:c r="D320" t="str">
        <x:v>Permanent</x:v>
      </x:c>
      <x:c r="E320" t="str">
        <x:v>Leeds</x:v>
      </x:c>
      <x:c r="F320" t="str">
        <x:v>Operative Driver</x:v>
      </x:c>
      <x:c r="G320" t="str">
        <x:v>398833</x:v>
      </x:c>
      <x:c r="H320" t="str">
        <x:v>Kirklees Council</x:v>
      </x:c>
      <x:c r="I320" s="22" t="n">
        <x:v>9.25</x:v>
      </x:c>
      <x:c r="J320" t="str">
        <x:v>Worked</x:v>
      </x:c>
      <x:c r="K320" t="str">
        <x:v>Employee 1012736; home branch Leeds; assigned role Operative Driver | Deployment branch: Leeds | Actual role: Operative Driver | Jobs: 398833 | Customers: Kirklees Council | Actual hours: 9.2; source records: 1</x:v>
      </x:c>
      <x:c r="L320" t="str">
        <x:v>Include</x:v>
      </x:c>
      <x:c r="M320"/>
      <x:c r="N320"/>
    </x:row>
    <x:row r="321">
      <x:c r="A321" t="str">
        <x:v>Ben Cumbers|2026-01-13</x:v>
      </x:c>
      <x:c r="B321" s="888" t="n">
        <x:v>46035</x:v>
      </x:c>
      <x:c r="C321" t="str">
        <x:v>Ben Cumbers</x:v>
      </x:c>
      <x:c r="D321" t="str">
        <x:v>Permanent</x:v>
      </x:c>
      <x:c r="E321" t="str">
        <x:v>Leeds</x:v>
      </x:c>
      <x:c r="F321" t="str">
        <x:v>Operative Driver</x:v>
      </x:c>
      <x:c r="G321" t="str">
        <x:v>397767, 399454</x:v>
      </x:c>
      <x:c r="H321" t="str">
        <x:v>Irwell Valley Homes; Restore Harrow Green</x:v>
      </x:c>
      <x:c r="I321" s="22" t="n">
        <x:v>21.5</x:v>
      </x:c>
      <x:c r="J321" t="str">
        <x:v>Worked — 2 records</x:v>
      </x:c>
      <x:c r="K321" t="str">
        <x:v>Employee 1012736; home branch Leeds; assigned role Operative Driver | Deployment branch: Leeds, Manchester | Actual role: Operative Driver | Jobs: 397767, 399454 | Customers: Irwell Valley Homes; Restore Harrow Green | Actual hours: 21.5; source records: 2</x:v>
      </x:c>
      <x:c r="L321" t="str">
        <x:v>Include</x:v>
      </x:c>
      <x:c r="M321"/>
      <x:c r="N321"/>
    </x:row>
    <x:row r="322">
      <x:c r="A322" t="str">
        <x:v>Ben Cumbers|2026-01-14</x:v>
      </x:c>
      <x:c r="B322" s="888" t="n">
        <x:v>46036</x:v>
      </x:c>
      <x:c r="C322" t="str">
        <x:v>Ben Cumbers</x:v>
      </x:c>
      <x:c r="D322" t="str">
        <x:v>Permanent</x:v>
      </x:c>
      <x:c r="E322" t="str">
        <x:v>Leeds</x:v>
      </x:c>
      <x:c r="F322" t="str">
        <x:v>Operative Driver</x:v>
      </x:c>
      <x:c r="G322" t="str">
        <x:v>394233, 399454</x:v>
      </x:c>
      <x:c r="H322" t="str">
        <x:v>BT plc; Restore Harrow Green</x:v>
      </x:c>
      <x:c r="I322" s="22" t="n">
        <x:v>19.5</x:v>
      </x:c>
      <x:c r="J322" t="str">
        <x:v>Worked — 2 records</x:v>
      </x:c>
      <x:c r="K322" t="str">
        <x:v>Employee 1012736; home branch Leeds; assigned role Operative Driver | Deployment branch: Leeds, Manchester | Actual role: Operative Driver | Jobs: 394233, 399454 | Customers: BT plc; Restore Harrow Green | Actual hours: 19.5; source records: 2</x:v>
      </x:c>
      <x:c r="L322" t="str">
        <x:v>Include</x:v>
      </x:c>
      <x:c r="M322"/>
      <x:c r="N322"/>
    </x:row>
    <x:row r="323">
      <x:c r="A323" t="str">
        <x:v>Ben Cumbers|2026-01-15</x:v>
      </x:c>
      <x:c r="B323" s="888" t="n">
        <x:v>46037</x:v>
      </x:c>
      <x:c r="C323" t="str">
        <x:v>Ben Cumbers</x:v>
      </x:c>
      <x:c r="D323" t="str">
        <x:v>Permanent</x:v>
      </x:c>
      <x:c r="E323" t="str">
        <x:v>Leeds</x:v>
      </x:c>
      <x:c r="F323" t="str">
        <x:v>Operative Driver</x:v>
      </x:c>
      <x:c r="G323" t="str">
        <x:v>398606</x:v>
      </x:c>
      <x:c r="H323" t="str">
        <x:v>Kirklees Council - Tareq Ajaj</x:v>
      </x:c>
      <x:c r="I323" s="22" t="n">
        <x:v>8.25</x:v>
      </x:c>
      <x:c r="J323" t="str">
        <x:v>Worked</x:v>
      </x:c>
      <x:c r="K323" t="str">
        <x:v>Employee 1012736; home branch Leeds; assigned role Operative Driver | Deployment branch: Leeds | Actual role: Operative Driver | Jobs: 398606 | Customers: Kirklees Council - Tareq Ajaj | Actual hours: 8.2; source records: 1</x:v>
      </x:c>
      <x:c r="L323" t="str">
        <x:v>Include</x:v>
      </x:c>
      <x:c r="M323"/>
      <x:c r="N323"/>
    </x:row>
    <x:row r="324">
      <x:c r="A324" t="str">
        <x:v>Ben Cumbers|2026-01-16</x:v>
      </x:c>
      <x:c r="B324" s="888" t="n">
        <x:v>46038</x:v>
      </x:c>
      <x:c r="C324" t="str">
        <x:v>Ben Cumbers</x:v>
      </x:c>
      <x:c r="D324" t="str">
        <x:v>Permanent</x:v>
      </x:c>
      <x:c r="E324" t="str">
        <x:v>Leeds</x:v>
      </x:c>
      <x:c r="F324" t="str">
        <x:v>Operative Driver</x:v>
      </x:c>
      <x:c r="G324" t="str">
        <x:v>399412, 399174</x:v>
      </x:c>
      <x:c r="H324" t="str">
        <x:v>HM Prison and Probation Service; The Museum of North Craven Life</x:v>
      </x:c>
      <x:c r="I324" s="22" t="n">
        <x:v>2</x:v>
      </x:c>
      <x:c r="J324" t="str">
        <x:v>Worked — 2 records</x:v>
      </x:c>
      <x:c r="K324" t="str">
        <x:v>Employee 1012736; home branch Leeds; assigned role Operative Driver | Deployment branch: Leeds | Actual role: Operative Driver | Jobs: 399412, 399174 | Customers: HM Prison and Probation Service; The Museum of North Craven Life | Actual hours: 2.0; source records: 2</x:v>
      </x:c>
      <x:c r="L324" t="str">
        <x:v>Include</x:v>
      </x:c>
      <x:c r="M324"/>
      <x:c r="N324"/>
    </x:row>
    <x:row r="325">
      <x:c r="A325" t="str">
        <x:v>Ben Cumbers|2026-01-18</x:v>
      </x:c>
      <x:c r="B325" s="888" t="n">
        <x:v>46040</x:v>
      </x:c>
      <x:c r="C325" t="str">
        <x:v>Ben Cumbers</x:v>
      </x:c>
      <x:c r="D325" t="str">
        <x:v>Permanent</x:v>
      </x:c>
      <x:c r="E325" t="str">
        <x:v>Leeds</x:v>
      </x:c>
      <x:c r="F325" t="str">
        <x:v>Operative Driver</x:v>
      </x:c>
      <x:c r="G325" t="str">
        <x:v>399234</x:v>
      </x:c>
      <x:c r="H325" t="str">
        <x:v>Kuehne &amp; Nagel Ltd - Park House</x:v>
      </x:c>
      <x:c r="I325" s="22" t="n">
        <x:v>5.5</x:v>
      </x:c>
      <x:c r="J325" t="str">
        <x:v>Worked</x:v>
      </x:c>
      <x:c r="K325" t="str">
        <x:v>Employee 1012736; home branch Leeds; assigned role Operative Driver | Deployment branch: Thurrock | Actual role: Operative Skilled | Jobs: 399234 | Customers: Kuehne &amp; Nagel Ltd - Park House | Actual hours: 5.5; source records: 1</x:v>
      </x:c>
      <x:c r="L325" t="str">
        <x:v>Include</x:v>
      </x:c>
      <x:c r="M325"/>
      <x:c r="N325"/>
    </x:row>
    <x:row r="326">
      <x:c r="A326" t="str">
        <x:v>Ben Cumbers|2026-01-19</x:v>
      </x:c>
      <x:c r="B326" s="888" t="n">
        <x:v>46041</x:v>
      </x:c>
      <x:c r="C326" t="str">
        <x:v>Ben Cumbers</x:v>
      </x:c>
      <x:c r="D326" t="str">
        <x:v>Permanent</x:v>
      </x:c>
      <x:c r="E326" t="str">
        <x:v>Leeds</x:v>
      </x:c>
      <x:c r="F326" t="str">
        <x:v>Operative Driver</x:v>
      </x:c>
      <x:c r="G326"/>
      <x:c r="H326"/>
      <x:c r="I326" s="22" t="n">
        <x:v>0</x:v>
      </x:c>
      <x:c r="J326" t="str">
        <x:v>Annual leave</x:v>
      </x:c>
      <x:c r="K326" t="str">
        <x:v>Employee 1012736; home branch Leeds; assigned role Operative Driver | Leave: Annual Leave (Hours) | Leave calendar basis: Variable-pattern period</x:v>
      </x:c>
      <x:c r="L326" t="str">
        <x:v>Include</x:v>
      </x:c>
      <x:c r="M326"/>
      <x:c r="N326"/>
    </x:row>
    <x:row r="327">
      <x:c r="A327" t="str">
        <x:v>Ben Cumbers|2026-01-20</x:v>
      </x:c>
      <x:c r="B327" s="888" t="n">
        <x:v>46042</x:v>
      </x:c>
      <x:c r="C327" t="str">
        <x:v>Ben Cumbers</x:v>
      </x:c>
      <x:c r="D327" t="str">
        <x:v>Permanent</x:v>
      </x:c>
      <x:c r="E327" t="str">
        <x:v>Leeds</x:v>
      </x:c>
      <x:c r="F327" t="str">
        <x:v>Operative Driver</x:v>
      </x:c>
      <x:c r="G327"/>
      <x:c r="H327"/>
      <x:c r="I327" s="22" t="n">
        <x:v>0</x:v>
      </x:c>
      <x:c r="J327" t="str">
        <x:v>Annual leave</x:v>
      </x:c>
      <x:c r="K327" t="str">
        <x:v>Employee 1012736; home branch Leeds; assigned role Operative Driver | Leave: Annual Leave (Hours) | Leave calendar basis: Variable-pattern period</x:v>
      </x:c>
      <x:c r="L327" t="str">
        <x:v>Include</x:v>
      </x:c>
      <x:c r="M327"/>
      <x:c r="N327"/>
    </x:row>
    <x:row r="328">
      <x:c r="A328" t="str">
        <x:v>Ben Cumbers|2026-01-21</x:v>
      </x:c>
      <x:c r="B328" s="888" t="n">
        <x:v>46043</x:v>
      </x:c>
      <x:c r="C328" t="str">
        <x:v>Ben Cumbers</x:v>
      </x:c>
      <x:c r="D328" t="str">
        <x:v>Permanent</x:v>
      </x:c>
      <x:c r="E328" t="str">
        <x:v>Leeds</x:v>
      </x:c>
      <x:c r="F328" t="str">
        <x:v>Operative Driver</x:v>
      </x:c>
      <x:c r="G328"/>
      <x:c r="H328"/>
      <x:c r="I328" s="22" t="n">
        <x:v>0</x:v>
      </x:c>
      <x:c r="J328" t="str">
        <x:v>Annual leave</x:v>
      </x:c>
      <x:c r="K328" t="str">
        <x:v>Employee 1012736; home branch Leeds; assigned role Operative Driver | Leave: Annual Leave (Hours) | Leave calendar basis: Variable-pattern period</x:v>
      </x:c>
      <x:c r="L328" t="str">
        <x:v>Include</x:v>
      </x:c>
      <x:c r="M328"/>
      <x:c r="N328"/>
    </x:row>
    <x:row r="329">
      <x:c r="A329" t="str">
        <x:v>Ben Cumbers|2026-01-22</x:v>
      </x:c>
      <x:c r="B329" s="888" t="n">
        <x:v>46044</x:v>
      </x:c>
      <x:c r="C329" t="str">
        <x:v>Ben Cumbers</x:v>
      </x:c>
      <x:c r="D329" t="str">
        <x:v>Permanent</x:v>
      </x:c>
      <x:c r="E329" t="str">
        <x:v>Leeds</x:v>
      </x:c>
      <x:c r="F329" t="str">
        <x:v>Operative Driver</x:v>
      </x:c>
      <x:c r="G329"/>
      <x:c r="H329"/>
      <x:c r="I329" s="22" t="n">
        <x:v>0</x:v>
      </x:c>
      <x:c r="J329" t="str">
        <x:v>Annual leave</x:v>
      </x:c>
      <x:c r="K329" t="str">
        <x:v>Employee 1012736; home branch Leeds; assigned role Operative Driver | Leave: Annual Leave (Hours) | Leave calendar basis: Variable-pattern period</x:v>
      </x:c>
      <x:c r="L329" t="str">
        <x:v>Include</x:v>
      </x:c>
      <x:c r="M329"/>
      <x:c r="N329"/>
    </x:row>
    <x:row r="330">
      <x:c r="A330" t="str">
        <x:v>Ben Cumbers|2026-01-23</x:v>
      </x:c>
      <x:c r="B330" s="888" t="n">
        <x:v>46045</x:v>
      </x:c>
      <x:c r="C330" t="str">
        <x:v>Ben Cumbers</x:v>
      </x:c>
      <x:c r="D330" t="str">
        <x:v>Permanent</x:v>
      </x:c>
      <x:c r="E330" t="str">
        <x:v>Leeds</x:v>
      </x:c>
      <x:c r="F330" t="str">
        <x:v>Operative Driver</x:v>
      </x:c>
      <x:c r="G330"/>
      <x:c r="H330"/>
      <x:c r="I330" s="22" t="n">
        <x:v>0</x:v>
      </x:c>
      <x:c r="J330" t="str">
        <x:v>Annual leave</x:v>
      </x:c>
      <x:c r="K330" t="str">
        <x:v>Employee 1012736; home branch Leeds; assigned role Operative Driver | Leave: Annual Leave (Hours) | Leave calendar basis: Variable-pattern period</x:v>
      </x:c>
      <x:c r="L330" t="str">
        <x:v>Include</x:v>
      </x:c>
      <x:c r="M330"/>
      <x:c r="N330"/>
    </x:row>
    <x:row r="331">
      <x:c r="A331" t="str">
        <x:v>Ben Cumbers|2026-01-26</x:v>
      </x:c>
      <x:c r="B331" s="888" t="n">
        <x:v>46048</x:v>
      </x:c>
      <x:c r="C331" t="str">
        <x:v>Ben Cumbers</x:v>
      </x:c>
      <x:c r="D331" t="str">
        <x:v>Permanent</x:v>
      </x:c>
      <x:c r="E331" t="str">
        <x:v>Leeds</x:v>
      </x:c>
      <x:c r="F331" t="str">
        <x:v>Operative Driver</x:v>
      </x:c>
      <x:c r="G331" t="str">
        <x:v>394206</x:v>
      </x:c>
      <x:c r="H331" t="str">
        <x:v>BT plc</x:v>
      </x:c>
      <x:c r="I331" s="22" t="n">
        <x:v>12</x:v>
      </x:c>
      <x:c r="J331" t="str">
        <x:v>Worked</x:v>
      </x:c>
      <x:c r="K331" t="str">
        <x:v>Employee 1012736; home branch Leeds; assigned role Operative Driver | Deployment branch: Leeds | Actual role: Operative Driver | Jobs: 394206 | Customers: BT plc | Actual hours: 12.0; source records: 1</x:v>
      </x:c>
      <x:c r="L331" t="str">
        <x:v>Include</x:v>
      </x:c>
      <x:c r="M331"/>
      <x:c r="N331"/>
    </x:row>
    <x:row r="332">
      <x:c r="A332" t="str">
        <x:v>Ben Cumbers|2026-01-27</x:v>
      </x:c>
      <x:c r="B332" s="888" t="n">
        <x:v>46049</x:v>
      </x:c>
      <x:c r="C332" t="str">
        <x:v>Ben Cumbers</x:v>
      </x:c>
      <x:c r="D332" t="str">
        <x:v>Permanent</x:v>
      </x:c>
      <x:c r="E332" t="str">
        <x:v>Leeds</x:v>
      </x:c>
      <x:c r="F332" t="str">
        <x:v>Operative Driver</x:v>
      </x:c>
      <x:c r="G332" t="str">
        <x:v>394206</x:v>
      </x:c>
      <x:c r="H332" t="str">
        <x:v>BT plc</x:v>
      </x:c>
      <x:c r="I332" s="22" t="n">
        <x:v>10.75</x:v>
      </x:c>
      <x:c r="J332" t="str">
        <x:v>Worked</x:v>
      </x:c>
      <x:c r="K332" t="str">
        <x:v>Employee 1012736; home branch Leeds; assigned role Operative Driver | Deployment branch: Leeds | Actual role: Operative Driver | Jobs: 394206 | Customers: BT plc | Actual hours: 10.8; source records: 1</x:v>
      </x:c>
      <x:c r="L332" t="str">
        <x:v>Include</x:v>
      </x:c>
      <x:c r="M332"/>
      <x:c r="N332"/>
    </x:row>
    <x:row r="333">
      <x:c r="A333" t="str">
        <x:v>Ben Cumbers|2026-01-28</x:v>
      </x:c>
      <x:c r="B333" s="888" t="n">
        <x:v>46050</x:v>
      </x:c>
      <x:c r="C333" t="str">
        <x:v>Ben Cumbers</x:v>
      </x:c>
      <x:c r="D333" t="str">
        <x:v>Permanent</x:v>
      </x:c>
      <x:c r="E333" t="str">
        <x:v>Leeds</x:v>
      </x:c>
      <x:c r="F333" t="str">
        <x:v>Operative Driver</x:v>
      </x:c>
      <x:c r="G333" t="str">
        <x:v>394206</x:v>
      </x:c>
      <x:c r="H333" t="str">
        <x:v>BT plc</x:v>
      </x:c>
      <x:c r="I333" s="22" t="n">
        <x:v>11.25</x:v>
      </x:c>
      <x:c r="J333" t="str">
        <x:v>Worked</x:v>
      </x:c>
      <x:c r="K333" t="str">
        <x:v>Employee 1012736; home branch Leeds; assigned role Operative Driver | Deployment branch: Leeds | Actual role: Operative Driver | Jobs: 394206 | Customers: BT plc | Actual hours: 11.2; source records: 1</x:v>
      </x:c>
      <x:c r="L333" t="str">
        <x:v>Include</x:v>
      </x:c>
      <x:c r="M333"/>
      <x:c r="N333"/>
    </x:row>
    <x:row r="334">
      <x:c r="A334" t="str">
        <x:v>Ben Cumbers|2026-01-29</x:v>
      </x:c>
      <x:c r="B334" s="888" t="n">
        <x:v>46051</x:v>
      </x:c>
      <x:c r="C334" t="str">
        <x:v>Ben Cumbers</x:v>
      </x:c>
      <x:c r="D334" t="str">
        <x:v>Permanent</x:v>
      </x:c>
      <x:c r="E334" t="str">
        <x:v>Leeds</x:v>
      </x:c>
      <x:c r="F334" t="str">
        <x:v>Operative Driver</x:v>
      </x:c>
      <x:c r="G334" t="str">
        <x:v>394206</x:v>
      </x:c>
      <x:c r="H334" t="str">
        <x:v>BT plc</x:v>
      </x:c>
      <x:c r="I334" s="22" t="n">
        <x:v>11.75</x:v>
      </x:c>
      <x:c r="J334" t="str">
        <x:v>Worked</x:v>
      </x:c>
      <x:c r="K334" t="str">
        <x:v>Employee 1012736; home branch Leeds; assigned role Operative Driver | Deployment branch: Leeds | Actual role: Operative Driver | Jobs: 394206 | Customers: BT plc | Actual hours: 11.8; source records: 1</x:v>
      </x:c>
      <x:c r="L334" t="str">
        <x:v>Include</x:v>
      </x:c>
      <x:c r="M334"/>
      <x:c r="N334"/>
    </x:row>
    <x:row r="335">
      <x:c r="A335" t="str">
        <x:v>Ben Cumbers|2026-01-30</x:v>
      </x:c>
      <x:c r="B335" s="888" t="n">
        <x:v>46052</x:v>
      </x:c>
      <x:c r="C335" t="str">
        <x:v>Ben Cumbers</x:v>
      </x:c>
      <x:c r="D335" t="str">
        <x:v>Permanent</x:v>
      </x:c>
      <x:c r="E335" t="str">
        <x:v>Leeds</x:v>
      </x:c>
      <x:c r="F335" t="str">
        <x:v>Operative Driver</x:v>
      </x:c>
      <x:c r="G335" t="str">
        <x:v>394206</x:v>
      </x:c>
      <x:c r="H335" t="str">
        <x:v>BT plc</x:v>
      </x:c>
      <x:c r="I335" s="22" t="n">
        <x:v>8</x:v>
      </x:c>
      <x:c r="J335" t="str">
        <x:v>Worked</x:v>
      </x:c>
      <x:c r="K335" t="str">
        <x:v>Employee 1012736; home branch Leeds; assigned role Operative Driver | Deployment branch: Leeds | Actual role: Operative Driver | Jobs: 394206 | Customers: BT plc | Actual hours: 8.0; source records: 1</x:v>
      </x:c>
      <x:c r="L335" t="str">
        <x:v>Include</x:v>
      </x:c>
      <x:c r="M335"/>
      <x:c r="N335"/>
    </x:row>
    <x:row r="336">
      <x:c r="A336" t="str">
        <x:v>Brian DaCosta|2026-01-05</x:v>
      </x:c>
      <x:c r="B336" s="888" t="n">
        <x:v>46027</x:v>
      </x:c>
      <x:c r="C336" t="str">
        <x:v>Brian DaCosta</x:v>
      </x:c>
      <x:c r="D336" t="str">
        <x:v>Permanent</x:v>
      </x:c>
      <x:c r="E336" t="str">
        <x:v>Birmingham</x:v>
      </x:c>
      <x:c r="F336" t="str">
        <x:v>Operative Skilled</x:v>
      </x:c>
      <x:c r="G336" t="str">
        <x:v>399468</x:v>
      </x:c>
      <x:c r="H336" t="str">
        <x:v>HSBC - January 2026 Deliveries</x:v>
      </x:c>
      <x:c r="I336" s="22" t="n">
        <x:v>8</x:v>
      </x:c>
      <x:c r="J336" t="str">
        <x:v>Worked</x:v>
      </x:c>
      <x:c r="K336" t="str">
        <x:v>Employee 1301; home branch Birmingham; assigned role Operative Skilled | Deployment branch: Birmingham | Actual role: Operative Driver | Jobs: 399468 | Customers: HSBC - January 2026 Deliveries | Actual hours: 8.0; source records: 1</x:v>
      </x:c>
      <x:c r="L336" t="str">
        <x:v>Include</x:v>
      </x:c>
      <x:c r="M336"/>
      <x:c r="N336"/>
    </x:row>
    <x:row r="337">
      <x:c r="A337" t="str">
        <x:v>Brian DaCosta|2026-01-06</x:v>
      </x:c>
      <x:c r="B337" s="888" t="n">
        <x:v>46028</x:v>
      </x:c>
      <x:c r="C337" t="str">
        <x:v>Brian DaCosta</x:v>
      </x:c>
      <x:c r="D337" t="str">
        <x:v>Permanent</x:v>
      </x:c>
      <x:c r="E337" t="str">
        <x:v>Birmingham</x:v>
      </x:c>
      <x:c r="F337" t="str">
        <x:v>Operative Skilled</x:v>
      </x:c>
      <x:c r="G337" t="str">
        <x:v>398282</x:v>
      </x:c>
      <x:c r="H337" t="str">
        <x:v>Aston University</x:v>
      </x:c>
      <x:c r="I337" s="22" t="n">
        <x:v>5</x:v>
      </x:c>
      <x:c r="J337" t="str">
        <x:v>Worked</x:v>
      </x:c>
      <x:c r="K337" t="str">
        <x:v>Employee 1301; home branch Birmingham; assigned role Operative Skilled | Deployment branch: Birmingham | Actual role: Operative Driver | Jobs: 398282 | Customers: Aston University | Actual hours: 5.0; source records: 1</x:v>
      </x:c>
      <x:c r="L337" t="str">
        <x:v>Include</x:v>
      </x:c>
      <x:c r="M337"/>
      <x:c r="N337"/>
    </x:row>
    <x:row r="338">
      <x:c r="A338" t="str">
        <x:v>Brian DaCosta|2026-01-07</x:v>
      </x:c>
      <x:c r="B338" s="888" t="n">
        <x:v>46029</x:v>
      </x:c>
      <x:c r="C338" t="str">
        <x:v>Brian DaCosta</x:v>
      </x:c>
      <x:c r="D338" t="str">
        <x:v>Permanent</x:v>
      </x:c>
      <x:c r="E338" t="str">
        <x:v>Birmingham</x:v>
      </x:c>
      <x:c r="F338" t="str">
        <x:v>Operative Skilled</x:v>
      </x:c>
      <x:c r="G338" t="str">
        <x:v>394233, 386884R</x:v>
      </x:c>
      <x:c r="H338" t="str">
        <x:v>BT plc; Restore Harrow Green</x:v>
      </x:c>
      <x:c r="I338" s="22" t="n">
        <x:v>19.5</x:v>
      </x:c>
      <x:c r="J338" t="str">
        <x:v>Worked — 2 records</x:v>
      </x:c>
      <x:c r="K338" t="str">
        <x:v>Employee 1301; home branch Birmingham; assigned role Operative Skilled | Deployment branch: Birmingham, Manchester | Actual role: Operative Driver, Operative Porter | Jobs: 394233, 386884R | Customers: BT plc; Restore Harrow Green | Actual hours: 19.5; source records: 2</x:v>
      </x:c>
      <x:c r="L338" t="str">
        <x:v>Include</x:v>
      </x:c>
      <x:c r="M338"/>
      <x:c r="N338"/>
    </x:row>
    <x:row r="339">
      <x:c r="A339" t="str">
        <x:v>Brian DaCosta|2026-01-08</x:v>
      </x:c>
      <x:c r="B339" s="888" t="n">
        <x:v>46030</x:v>
      </x:c>
      <x:c r="C339" t="str">
        <x:v>Brian DaCosta</x:v>
      </x:c>
      <x:c r="D339" t="str">
        <x:v>Permanent</x:v>
      </x:c>
      <x:c r="E339" t="str">
        <x:v>Birmingham</x:v>
      </x:c>
      <x:c r="F339" t="str">
        <x:v>Operative Skilled</x:v>
      </x:c>
      <x:c r="G339" t="str">
        <x:v>399425, 399449</x:v>
      </x:c>
      <x:c r="H339" t="str">
        <x:v>EVLO; MoJ</x:v>
      </x:c>
      <x:c r="I339" s="22" t="n">
        <x:v>11</x:v>
      </x:c>
      <x:c r="J339" t="str">
        <x:v>Worked — 2 records</x:v>
      </x:c>
      <x:c r="K339" t="str">
        <x:v>Employee 1301; home branch Birmingham; assigned role Operative Skilled | Deployment branch: Birmingham | Actual role: Operative Driver | Jobs: 399425, 399449 | Customers: EVLO; MoJ | Actual hours: 11.0; source records: 2</x:v>
      </x:c>
      <x:c r="L339" t="str">
        <x:v>Include</x:v>
      </x:c>
      <x:c r="M339"/>
      <x:c r="N339"/>
    </x:row>
    <x:row r="340">
      <x:c r="A340" t="str">
        <x:v>Brian DaCosta|2026-01-12</x:v>
      </x:c>
      <x:c r="B340" s="888" t="n">
        <x:v>46034</x:v>
      </x:c>
      <x:c r="C340" t="str">
        <x:v>Brian DaCosta</x:v>
      </x:c>
      <x:c r="D340" t="str">
        <x:v>Permanent</x:v>
      </x:c>
      <x:c r="E340" t="str">
        <x:v>Birmingham</x:v>
      </x:c>
      <x:c r="F340" t="str">
        <x:v>Operative Skilled</x:v>
      </x:c>
      <x:c r="G340" t="str">
        <x:v>398515</x:v>
      </x:c>
      <x:c r="H340" t="str">
        <x:v>Midland Heart</x:v>
      </x:c>
      <x:c r="I340" s="22" t="n">
        <x:v>2</x:v>
      </x:c>
      <x:c r="J340" t="str">
        <x:v>Worked</x:v>
      </x:c>
      <x:c r="K340" t="str">
        <x:v>Employee 1301; home branch Birmingham; assigned role Operative Skilled | Deployment branch: Birmingham | Actual role: Operative Skilled | Jobs: 398515 | Customers: Midland Heart | Actual hours: 2.0; source records: 1</x:v>
      </x:c>
      <x:c r="L340" t="str">
        <x:v>Include</x:v>
      </x:c>
      <x:c r="M340"/>
      <x:c r="N340"/>
    </x:row>
    <x:row r="341">
      <x:c r="A341" t="str">
        <x:v>Brian DaCosta|2026-01-13</x:v>
      </x:c>
      <x:c r="B341" s="888" t="n">
        <x:v>46035</x:v>
      </x:c>
      <x:c r="C341" t="str">
        <x:v>Brian DaCosta</x:v>
      </x:c>
      <x:c r="D341" t="str">
        <x:v>Permanent</x:v>
      </x:c>
      <x:c r="E341" t="str">
        <x:v>Birmingham</x:v>
      </x:c>
      <x:c r="F341" t="str">
        <x:v>Operative Skilled</x:v>
      </x:c>
      <x:c r="G341" t="str">
        <x:v>399468</x:v>
      </x:c>
      <x:c r="H341" t="str">
        <x:v>HSBC - January 2026 Deliveries</x:v>
      </x:c>
      <x:c r="I341" s="22" t="n">
        <x:v>8</x:v>
      </x:c>
      <x:c r="J341" t="str">
        <x:v>Worked</x:v>
      </x:c>
      <x:c r="K341" t="str">
        <x:v>Employee 1301; home branch Birmingham; assigned role Operative Skilled | Deployment branch: Birmingham | Actual role: Operative Driver | Jobs: 399468 | Customers: HSBC - January 2026 Deliveries | Actual hours: 8.0; source records: 1</x:v>
      </x:c>
      <x:c r="L341" t="str">
        <x:v>Include</x:v>
      </x:c>
      <x:c r="M341"/>
      <x:c r="N341"/>
    </x:row>
    <x:row r="342">
      <x:c r="A342" t="str">
        <x:v>Brian DaCosta|2026-01-17</x:v>
      </x:c>
      <x:c r="B342" s="888" t="n">
        <x:v>46039</x:v>
      </x:c>
      <x:c r="C342" t="str">
        <x:v>Brian DaCosta</x:v>
      </x:c>
      <x:c r="D342" t="str">
        <x:v>Permanent</x:v>
      </x:c>
      <x:c r="E342" t="str">
        <x:v>Birmingham</x:v>
      </x:c>
      <x:c r="F342" t="str">
        <x:v>Operative Skilled</x:v>
      </x:c>
      <x:c r="G342" t="str">
        <x:v>396714</x:v>
      </x:c>
      <x:c r="H342" t="str">
        <x:v>Jaguar Land Rover Limited</x:v>
      </x:c>
      <x:c r="I342" s="22" t="n">
        <x:v>9.5</x:v>
      </x:c>
      <x:c r="J342" t="str">
        <x:v>Worked</x:v>
      </x:c>
      <x:c r="K342" t="str">
        <x:v>Employee 1301; home branch Birmingham; assigned role Operative Skilled | Deployment branch: Birmingham | Actual role: Operative Skilled | Jobs: 396714 | Customers: Jaguar Land Rover Limited | Actual hours: 9.5; source records: 1</x:v>
      </x:c>
      <x:c r="L342" t="str">
        <x:v>Include</x:v>
      </x:c>
      <x:c r="M342"/>
      <x:c r="N342"/>
    </x:row>
    <x:row r="343">
      <x:c r="A343" t="str">
        <x:v>Brian DaCosta|2026-01-18</x:v>
      </x:c>
      <x:c r="B343" s="888" t="n">
        <x:v>46040</x:v>
      </x:c>
      <x:c r="C343" t="str">
        <x:v>Brian DaCosta</x:v>
      </x:c>
      <x:c r="D343" t="str">
        <x:v>Permanent</x:v>
      </x:c>
      <x:c r="E343" t="str">
        <x:v>Birmingham</x:v>
      </x:c>
      <x:c r="F343" t="str">
        <x:v>Operative Skilled</x:v>
      </x:c>
      <x:c r="G343" t="str">
        <x:v>396714</x:v>
      </x:c>
      <x:c r="H343" t="str">
        <x:v>Jaguar Land Rover Limited</x:v>
      </x:c>
      <x:c r="I343" s="22" t="n">
        <x:v>7.5</x:v>
      </x:c>
      <x:c r="J343" t="str">
        <x:v>Worked</x:v>
      </x:c>
      <x:c r="K343" t="str">
        <x:v>Employee 1301; home branch Birmingham; assigned role Operative Skilled | Deployment branch: Birmingham | Actual role: Operative Skilled | Jobs: 396714 | Customers: Jaguar Land Rover Limited | Actual hours: 7.5; source records: 1</x:v>
      </x:c>
      <x:c r="L343" t="str">
        <x:v>Include</x:v>
      </x:c>
      <x:c r="M343"/>
      <x:c r="N343"/>
    </x:row>
    <x:row r="344">
      <x:c r="A344" t="str">
        <x:v>Brian DaCosta|2026-01-19</x:v>
      </x:c>
      <x:c r="B344" s="888" t="n">
        <x:v>46041</x:v>
      </x:c>
      <x:c r="C344" t="str">
        <x:v>Brian DaCosta</x:v>
      </x:c>
      <x:c r="D344" t="str">
        <x:v>Permanent</x:v>
      </x:c>
      <x:c r="E344" t="str">
        <x:v>Birmingham</x:v>
      </x:c>
      <x:c r="F344" t="str">
        <x:v>Operative Skilled</x:v>
      </x:c>
      <x:c r="G344" t="str">
        <x:v>397654, 399425</x:v>
      </x:c>
      <x:c r="H344" t="str">
        <x:v>EVLO</x:v>
      </x:c>
      <x:c r="I344" s="22" t="n">
        <x:v>3.5</x:v>
      </x:c>
      <x:c r="J344" t="str">
        <x:v>Worked — 2 records</x:v>
      </x:c>
      <x:c r="K344" t="str">
        <x:v>Employee 1301; home branch Birmingham; assigned role Operative Skilled | Deployment branch: Birmingham | Actual role: Operative Porter | Jobs: 397654, 399425 | Customers: EVLO | Actual hours: 3.5; source records: 2</x:v>
      </x:c>
      <x:c r="L344" t="str">
        <x:v>Include</x:v>
      </x:c>
      <x:c r="M344"/>
      <x:c r="N344"/>
    </x:row>
    <x:row r="345">
      <x:c r="A345" t="str">
        <x:v>Brian DaCosta|2026-01-20</x:v>
      </x:c>
      <x:c r="B345" s="888" t="n">
        <x:v>46042</x:v>
      </x:c>
      <x:c r="C345" t="str">
        <x:v>Brian DaCosta</x:v>
      </x:c>
      <x:c r="D345" t="str">
        <x:v>Permanent</x:v>
      </x:c>
      <x:c r="E345" t="str">
        <x:v>Birmingham</x:v>
      </x:c>
      <x:c r="F345" t="str">
        <x:v>Operative Skilled</x:v>
      </x:c>
      <x:c r="G345" t="str">
        <x:v>396998</x:v>
      </x:c>
      <x:c r="H345" t="str">
        <x:v>Birmingham Children’s Trust</x:v>
      </x:c>
      <x:c r="I345" s="22" t="n">
        <x:v>7.5</x:v>
      </x:c>
      <x:c r="J345" t="str">
        <x:v>Worked</x:v>
      </x:c>
      <x:c r="K345" t="str">
        <x:v>Employee 1301; home branch Birmingham; assigned role Operative Skilled | Deployment branch: Birmingham | Actual role: Operative Skilled | Jobs: 396998 | Customers: Birmingham Children’s Trust | Actual hours: 7.5; source records: 1</x:v>
      </x:c>
      <x:c r="L345" t="str">
        <x:v>Include</x:v>
      </x:c>
      <x:c r="M345"/>
      <x:c r="N345"/>
    </x:row>
    <x:row r="346">
      <x:c r="A346" t="str">
        <x:v>Brian DaCosta|2026-01-21</x:v>
      </x:c>
      <x:c r="B346" s="888" t="n">
        <x:v>46043</x:v>
      </x:c>
      <x:c r="C346" t="str">
        <x:v>Brian DaCosta</x:v>
      </x:c>
      <x:c r="D346" t="str">
        <x:v>Permanent</x:v>
      </x:c>
      <x:c r="E346" t="str">
        <x:v>Birmingham</x:v>
      </x:c>
      <x:c r="F346" t="str">
        <x:v>Operative Skilled</x:v>
      </x:c>
      <x:c r="G346" t="str">
        <x:v>399468</x:v>
      </x:c>
      <x:c r="H346" t="str">
        <x:v>HSBC - January 2026 Deliveries</x:v>
      </x:c>
      <x:c r="I346" s="22" t="n">
        <x:v>12.5</x:v>
      </x:c>
      <x:c r="J346" t="str">
        <x:v>Worked</x:v>
      </x:c>
      <x:c r="K346" t="str">
        <x:v>Employee 1301; home branch Birmingham; assigned role Operative Skilled | Deployment branch: Birmingham | Actual role: Operative Driver | Jobs: 399468 | Customers: HSBC - January 2026 Deliveries | Actual hours: 12.5; source records: 1</x:v>
      </x:c>
      <x:c r="L346" t="str">
        <x:v>Include</x:v>
      </x:c>
      <x:c r="M346"/>
      <x:c r="N346"/>
    </x:row>
    <x:row r="347">
      <x:c r="A347" t="str">
        <x:v>Brian DaCosta|2026-01-23</x:v>
      </x:c>
      <x:c r="B347" s="888" t="n">
        <x:v>46045</x:v>
      </x:c>
      <x:c r="C347" t="str">
        <x:v>Brian DaCosta</x:v>
      </x:c>
      <x:c r="D347" t="str">
        <x:v>Permanent</x:v>
      </x:c>
      <x:c r="E347" t="str">
        <x:v>Birmingham</x:v>
      </x:c>
      <x:c r="F347" t="str">
        <x:v>Operative Skilled</x:v>
      </x:c>
      <x:c r="G347" t="str">
        <x:v>399551</x:v>
      </x:c>
      <x:c r="H347" t="str">
        <x:v>Haier (University of Warwick)</x:v>
      </x:c>
      <x:c r="I347" s="22" t="n">
        <x:v>7</x:v>
      </x:c>
      <x:c r="J347" t="str">
        <x:v>Worked</x:v>
      </x:c>
      <x:c r="K347" t="str">
        <x:v>Employee 1301; home branch Birmingham; assigned role Operative Skilled | Deployment branch: Oxford | Actual role: Operative Skilled | Jobs: 399551 | Customers: Haier (University of Warwick) | Actual hours: 7.0; source records: 1</x:v>
      </x:c>
      <x:c r="L347" t="str">
        <x:v>Include</x:v>
      </x:c>
      <x:c r="M347"/>
      <x:c r="N347"/>
    </x:row>
    <x:row r="348">
      <x:c r="A348" t="str">
        <x:v>Brian DaCosta|2026-01-26</x:v>
      </x:c>
      <x:c r="B348" s="888" t="n">
        <x:v>46048</x:v>
      </x:c>
      <x:c r="C348" t="str">
        <x:v>Brian DaCosta</x:v>
      </x:c>
      <x:c r="D348" t="str">
        <x:v>Permanent</x:v>
      </x:c>
      <x:c r="E348" t="str">
        <x:v>Birmingham</x:v>
      </x:c>
      <x:c r="F348" t="str">
        <x:v>Operative Skilled</x:v>
      </x:c>
      <x:c r="G348" t="str">
        <x:v>397562A</x:v>
      </x:c>
      <x:c r="H348" t="str">
        <x:v>Nottingham University Hospitals</x:v>
      </x:c>
      <x:c r="I348" s="22" t="n">
        <x:v>7.5</x:v>
      </x:c>
      <x:c r="J348" t="str">
        <x:v>Worked</x:v>
      </x:c>
      <x:c r="K348" t="str">
        <x:v>Employee 1301; home branch Birmingham; assigned role Operative Skilled | Deployment branch: Birmingham | Actual role: Operative Skilled | Jobs: 397562A | Customers: Nottingham University Hospitals | Actual hours: 7.5; source records: 1</x:v>
      </x:c>
      <x:c r="L348" t="str">
        <x:v>Include</x:v>
      </x:c>
      <x:c r="M348"/>
      <x:c r="N348"/>
    </x:row>
    <x:row r="349">
      <x:c r="A349" t="str">
        <x:v>Brian DaCosta|2026-01-27</x:v>
      </x:c>
      <x:c r="B349" s="888" t="n">
        <x:v>46049</x:v>
      </x:c>
      <x:c r="C349" t="str">
        <x:v>Brian DaCosta</x:v>
      </x:c>
      <x:c r="D349" t="str">
        <x:v>Permanent</x:v>
      </x:c>
      <x:c r="E349" t="str">
        <x:v>Birmingham</x:v>
      </x:c>
      <x:c r="F349" t="str">
        <x:v>Operative Skilled</x:v>
      </x:c>
      <x:c r="G349" t="str">
        <x:v>397562A</x:v>
      </x:c>
      <x:c r="H349" t="str">
        <x:v>Nottingham University Hospitals</x:v>
      </x:c>
      <x:c r="I349" s="22" t="n">
        <x:v>9.5</x:v>
      </x:c>
      <x:c r="J349" t="str">
        <x:v>Worked</x:v>
      </x:c>
      <x:c r="K349" t="str">
        <x:v>Employee 1301; home branch Birmingham; assigned role Operative Skilled | Deployment branch: Birmingham | Actual role: Operative Skilled | Jobs: 397562A | Customers: Nottingham University Hospitals | Actual hours: 9.5; source records: 1</x:v>
      </x:c>
      <x:c r="L349" t="str">
        <x:v>Include</x:v>
      </x:c>
      <x:c r="M349"/>
      <x:c r="N349"/>
    </x:row>
    <x:row r="350">
      <x:c r="A350" t="str">
        <x:v>Brian DaCosta|2026-01-28</x:v>
      </x:c>
      <x:c r="B350" s="888" t="n">
        <x:v>46050</x:v>
      </x:c>
      <x:c r="C350" t="str">
        <x:v>Brian DaCosta</x:v>
      </x:c>
      <x:c r="D350" t="str">
        <x:v>Permanent</x:v>
      </x:c>
      <x:c r="E350" t="str">
        <x:v>Birmingham</x:v>
      </x:c>
      <x:c r="F350" t="str">
        <x:v>Operative Skilled</x:v>
      </x:c>
      <x:c r="G350" t="str">
        <x:v>398330</x:v>
      </x:c>
      <x:c r="H350" t="str">
        <x:v>Sanderson Design Group</x:v>
      </x:c>
      <x:c r="I350" s="22" t="n">
        <x:v>10</x:v>
      </x:c>
      <x:c r="J350" t="str">
        <x:v>Worked</x:v>
      </x:c>
      <x:c r="K350" t="str">
        <x:v>Employee 1301; home branch Birmingham; assigned role Operative Skilled | Deployment branch: Manchester | Actual role: Operative Skilled | Jobs: 398330 | Customers: Sanderson Design Group | Actual hours: 10.0; source records: 1</x:v>
      </x:c>
      <x:c r="L350" t="str">
        <x:v>Include</x:v>
      </x:c>
      <x:c r="M350"/>
      <x:c r="N350"/>
    </x:row>
    <x:row r="351">
      <x:c r="A351" t="str">
        <x:v>Brian DaCosta|2026-01-29</x:v>
      </x:c>
      <x:c r="B351" s="888" t="n">
        <x:v>46051</x:v>
      </x:c>
      <x:c r="C351" t="str">
        <x:v>Brian DaCosta</x:v>
      </x:c>
      <x:c r="D351" t="str">
        <x:v>Permanent</x:v>
      </x:c>
      <x:c r="E351" t="str">
        <x:v>Birmingham</x:v>
      </x:c>
      <x:c r="F351" t="str">
        <x:v>Operative Skilled</x:v>
      </x:c>
      <x:c r="G351" t="str">
        <x:v>399972, 393268</x:v>
      </x:c>
      <x:c r="H351" t="str">
        <x:v>Midland Heart; Reassured Limited</x:v>
      </x:c>
      <x:c r="I351" s="22" t="n">
        <x:v>12</x:v>
      </x:c>
      <x:c r="J351" t="str">
        <x:v>Worked — 2 records</x:v>
      </x:c>
      <x:c r="K351" t="str">
        <x:v>Employee 1301; home branch Birmingham; assigned role Operative Skilled | Deployment branch: Birmingham, Manchester | Actual role: Operative Skilled | Jobs: 399972, 393268 | Customers: Midland Heart; Reassured Limited | Actual hours: 12.0; source records: 2</x:v>
      </x:c>
      <x:c r="L351" t="str">
        <x:v>Include</x:v>
      </x:c>
      <x:c r="M351"/>
      <x:c r="N351"/>
    </x:row>
    <x:row r="352">
      <x:c r="A352" t="str">
        <x:v>Brian DaCosta|2026-01-30</x:v>
      </x:c>
      <x:c r="B352" s="888" t="n">
        <x:v>46052</x:v>
      </x:c>
      <x:c r="C352" t="str">
        <x:v>Brian DaCosta</x:v>
      </x:c>
      <x:c r="D352" t="str">
        <x:v>Permanent</x:v>
      </x:c>
      <x:c r="E352" t="str">
        <x:v>Birmingham</x:v>
      </x:c>
      <x:c r="F352" t="str">
        <x:v>Operative Skilled</x:v>
      </x:c>
      <x:c r="G352" t="str">
        <x:v>399940</x:v>
      </x:c>
      <x:c r="H352" t="str">
        <x:v>Midland Heart</x:v>
      </x:c>
      <x:c r="I352" s="22" t="n">
        <x:v>2</x:v>
      </x:c>
      <x:c r="J352" t="str">
        <x:v>Worked</x:v>
      </x:c>
      <x:c r="K352" t="str">
        <x:v>Employee 1301; home branch Birmingham; assigned role Operative Skilled | Deployment branch: Birmingham | Actual role: Operative Skilled | Jobs: 399940 | Customers: Midland Heart | Actual hours: 2.0; source records: 1</x:v>
      </x:c>
      <x:c r="L352" t="str">
        <x:v>Include</x:v>
      </x:c>
      <x:c r="M352"/>
      <x:c r="N352"/>
    </x:row>
    <x:row r="353">
      <x:c r="A353" t="str">
        <x:v>C Barbu (B) ES1|2026-01-06</x:v>
      </x:c>
      <x:c r="B353" s="888" t="n">
        <x:v>46028</x:v>
      </x:c>
      <x:c r="C353" t="str">
        <x:v>C Barbu (B) ES1</x:v>
      </x:c>
      <x:c r="D353" t="str">
        <x:v>Permanent</x:v>
      </x:c>
      <x:c r="E353" t="str">
        <x:v>Croydon</x:v>
      </x:c>
      <x:c r="F353" t="str">
        <x:v>Operative Driver</x:v>
      </x:c>
      <x:c r="G353" t="str">
        <x:v>399089</x:v>
      </x:c>
      <x:c r="H353" t="str">
        <x:v>QinetiQ</x:v>
      </x:c>
      <x:c r="I353" s="22" t="n">
        <x:v>10</x:v>
      </x:c>
      <x:c r="J353" t="str">
        <x:v>Worked</x:v>
      </x:c>
      <x:c r="K353" t="str">
        <x:v>Employee 1862; home branch Croydon; assigned role Operative Driver | Deployment branch: Croydon | Actual role: Operative Driver | Jobs: 399089 | Customers: QinetiQ | Actual hours: 10.0; source records: 1</x:v>
      </x:c>
      <x:c r="L353" t="str">
        <x:v>Include</x:v>
      </x:c>
      <x:c r="M353"/>
      <x:c r="N353"/>
    </x:row>
    <x:row r="354">
      <x:c r="A354" t="str">
        <x:v>C Barbu (B) ES1|2026-01-07</x:v>
      </x:c>
      <x:c r="B354" s="888" t="n">
        <x:v>46029</x:v>
      </x:c>
      <x:c r="C354" t="str">
        <x:v>C Barbu (B) ES1</x:v>
      </x:c>
      <x:c r="D354" t="str">
        <x:v>Permanent</x:v>
      </x:c>
      <x:c r="E354" t="str">
        <x:v>Croydon</x:v>
      </x:c>
      <x:c r="F354" t="str">
        <x:v>Operative Driver</x:v>
      </x:c>
      <x:c r="G354" t="str">
        <x:v>399515</x:v>
      </x:c>
      <x:c r="H354" t="str">
        <x:v>Yard Duty, Vehicles Management and WHS support</x:v>
      </x:c>
      <x:c r="I354" s="22" t="n">
        <x:v>4.5</x:v>
      </x:c>
      <x:c r="J354" t="str">
        <x:v>Worked</x:v>
      </x:c>
      <x:c r="K354" t="str">
        <x:v>Employee 1862; home branch Croydon; assigned role Operative Driver | Deployment branch: Croydon | Actual role: Operative Driver | Jobs: 399515 | Customers: Yard Duty, Vehicles Management and WHS support | Actual hours: 4.5; source records: 1</x:v>
      </x:c>
      <x:c r="L354" t="str">
        <x:v>Include</x:v>
      </x:c>
      <x:c r="M354"/>
      <x:c r="N354"/>
    </x:row>
    <x:row r="355">
      <x:c r="A355" t="str">
        <x:v>C Barbu (B) ES1|2026-01-08</x:v>
      </x:c>
      <x:c r="B355" s="888" t="n">
        <x:v>46030</x:v>
      </x:c>
      <x:c r="C355" t="str">
        <x:v>C Barbu (B) ES1</x:v>
      </x:c>
      <x:c r="D355" t="str">
        <x:v>Permanent</x:v>
      </x:c>
      <x:c r="E355" t="str">
        <x:v>Croydon</x:v>
      </x:c>
      <x:c r="F355" t="str">
        <x:v>Operative Driver</x:v>
      </x:c>
      <x:c r="G355" t="str">
        <x:v>399468</x:v>
      </x:c>
      <x:c r="H355" t="str">
        <x:v>HSBC - January 2026 Deliveries</x:v>
      </x:c>
      <x:c r="I355" s="22" t="n">
        <x:v>6</x:v>
      </x:c>
      <x:c r="J355" t="str">
        <x:v>Worked</x:v>
      </x:c>
      <x:c r="K355" t="str">
        <x:v>Employee 1862; home branch Croydon; assigned role Operative Driver | Deployment branch: Birmingham | Actual role: Operative Driver | Jobs: 399468 | Customers: HSBC - January 2026 Deliveries | Actual hours: 6.0; source records: 1</x:v>
      </x:c>
      <x:c r="L355" t="str">
        <x:v>Include</x:v>
      </x:c>
      <x:c r="M355"/>
      <x:c r="N355"/>
    </x:row>
    <x:row r="356">
      <x:c r="A356" t="str">
        <x:v>C Barbu (B) ES1|2026-01-09</x:v>
      </x:c>
      <x:c r="B356" s="888" t="n">
        <x:v>46031</x:v>
      </x:c>
      <x:c r="C356" t="str">
        <x:v>C Barbu (B) ES1</x:v>
      </x:c>
      <x:c r="D356" t="str">
        <x:v>Permanent</x:v>
      </x:c>
      <x:c r="E356" t="str">
        <x:v>Croydon</x:v>
      </x:c>
      <x:c r="F356" t="str">
        <x:v>Operative Driver</x:v>
      </x:c>
      <x:c r="G356" t="str">
        <x:v>399515</x:v>
      </x:c>
      <x:c r="H356" t="str">
        <x:v>Yard Duty, Vehicles Management and WHS support</x:v>
      </x:c>
      <x:c r="I356" s="22" t="n">
        <x:v>6</x:v>
      </x:c>
      <x:c r="J356" t="str">
        <x:v>Worked</x:v>
      </x:c>
      <x:c r="K356" t="str">
        <x:v>Employee 1862; home branch Croydon; assigned role Operative Driver | Deployment branch: Croydon | Actual role: Operative Porter | Jobs: 399515 | Customers: Yard Duty, Vehicles Management and WHS support | Actual hours: 6.0; source records: 1</x:v>
      </x:c>
      <x:c r="L356" t="str">
        <x:v>Include</x:v>
      </x:c>
      <x:c r="M356"/>
      <x:c r="N356"/>
    </x:row>
    <x:row r="357">
      <x:c r="A357" t="str">
        <x:v>C Barbu (B) ES1|2026-01-12</x:v>
      </x:c>
      <x:c r="B357" s="888" t="n">
        <x:v>46034</x:v>
      </x:c>
      <x:c r="C357" t="str">
        <x:v>C Barbu (B) ES1</x:v>
      </x:c>
      <x:c r="D357" t="str">
        <x:v>Permanent</x:v>
      </x:c>
      <x:c r="E357" t="str">
        <x:v>Croydon</x:v>
      </x:c>
      <x:c r="F357" t="str">
        <x:v>Operative Driver</x:v>
      </x:c>
      <x:c r="G357" t="str">
        <x:v>399384</x:v>
      </x:c>
      <x:c r="H357" t="str">
        <x:v>Network Rail</x:v>
      </x:c>
      <x:c r="I357" s="22" t="n">
        <x:v>5</x:v>
      </x:c>
      <x:c r="J357" t="str">
        <x:v>Worked</x:v>
      </x:c>
      <x:c r="K357" t="str">
        <x:v>Employee 1862; home branch Croydon; assigned role Operative Driver | Deployment branch: Croydon | Actual role: Operative Driver | Jobs: 399384 | Customers: Network Rail | Actual hours: 5.0; source records: 1</x:v>
      </x:c>
      <x:c r="L357" t="str">
        <x:v>Include</x:v>
      </x:c>
      <x:c r="M357"/>
      <x:c r="N357"/>
    </x:row>
    <x:row r="358">
      <x:c r="A358" t="str">
        <x:v>C Barbu (B) ES1|2026-01-14</x:v>
      </x:c>
      <x:c r="B358" s="888" t="n">
        <x:v>46036</x:v>
      </x:c>
      <x:c r="C358" t="str">
        <x:v>C Barbu (B) ES1</x:v>
      </x:c>
      <x:c r="D358" t="str">
        <x:v>Permanent</x:v>
      </x:c>
      <x:c r="E358" t="str">
        <x:v>Croydon</x:v>
      </x:c>
      <x:c r="F358" t="str">
        <x:v>Operative Driver</x:v>
      </x:c>
      <x:c r="G358" t="str">
        <x:v>397159</x:v>
      </x:c>
      <x:c r="H358" t="str">
        <x:v>Kings College London</x:v>
      </x:c>
      <x:c r="I358" s="22" t="n">
        <x:v>4</x:v>
      </x:c>
      <x:c r="J358" t="str">
        <x:v>Worked</x:v>
      </x:c>
      <x:c r="K358" t="str">
        <x:v>Employee 1862; home branch Croydon; assigned role Operative Driver | Deployment branch: Croydon | Actual role: Operative Driver | Jobs: 397159 | Customers: Kings College London | Actual hours: 4.0; source records: 1</x:v>
      </x:c>
      <x:c r="L358" t="str">
        <x:v>Include</x:v>
      </x:c>
      <x:c r="M358"/>
      <x:c r="N358"/>
    </x:row>
    <x:row r="359">
      <x:c r="A359" t="str">
        <x:v>C Barbu (B) ES1|2026-01-15</x:v>
      </x:c>
      <x:c r="B359" s="888" t="n">
        <x:v>46037</x:v>
      </x:c>
      <x:c r="C359" t="str">
        <x:v>C Barbu (B) ES1</x:v>
      </x:c>
      <x:c r="D359" t="str">
        <x:v>Permanent</x:v>
      </x:c>
      <x:c r="E359" t="str">
        <x:v>Croydon</x:v>
      </x:c>
      <x:c r="F359" t="str">
        <x:v>Operative Driver</x:v>
      </x:c>
      <x:c r="G359" t="str">
        <x:v>398670</x:v>
      </x:c>
      <x:c r="H359" t="str">
        <x:v>Handelsbanken (Chiswick)</x:v>
      </x:c>
      <x:c r="I359" s="22" t="n">
        <x:v>6.5</x:v>
      </x:c>
      <x:c r="J359" t="str">
        <x:v>Worked</x:v>
      </x:c>
      <x:c r="K359" t="str">
        <x:v>Employee 1862; home branch Croydon; assigned role Operative Driver | Deployment branch: Croydon | Actual role: Operative Driver | Jobs: 398670 | Customers: Handelsbanken (Chiswick) | Actual hours: 6.5; source records: 1</x:v>
      </x:c>
      <x:c r="L359" t="str">
        <x:v>Include</x:v>
      </x:c>
      <x:c r="M359"/>
      <x:c r="N359"/>
    </x:row>
    <x:row r="360">
      <x:c r="A360" t="str">
        <x:v>C Barbu (B) ES1|2026-01-16</x:v>
      </x:c>
      <x:c r="B360" s="888" t="n">
        <x:v>46038</x:v>
      </x:c>
      <x:c r="C360" t="str">
        <x:v>C Barbu (B) ES1</x:v>
      </x:c>
      <x:c r="D360" t="str">
        <x:v>Permanent</x:v>
      </x:c>
      <x:c r="E360" t="str">
        <x:v>Croydon</x:v>
      </x:c>
      <x:c r="F360" t="str">
        <x:v>Operative Driver</x:v>
      </x:c>
      <x:c r="G360" t="str">
        <x:v>397159</x:v>
      </x:c>
      <x:c r="H360" t="str">
        <x:v>Kings College London</x:v>
      </x:c>
      <x:c r="I360" s="22" t="n">
        <x:v>5</x:v>
      </x:c>
      <x:c r="J360" t="str">
        <x:v>Worked</x:v>
      </x:c>
      <x:c r="K360" t="str">
        <x:v>Employee 1862; home branch Croydon; assigned role Operative Driver | Deployment branch: Croydon | Actual role: Operative Driver | Jobs: 397159 | Customers: Kings College London | Actual hours: 5.0; source records: 1</x:v>
      </x:c>
      <x:c r="L360" t="str">
        <x:v>Include</x:v>
      </x:c>
      <x:c r="M360"/>
      <x:c r="N360"/>
    </x:row>
    <x:row r="361">
      <x:c r="A361" t="str">
        <x:v>C Barbu (B) ES1|2026-01-19</x:v>
      </x:c>
      <x:c r="B361" s="888" t="n">
        <x:v>46041</x:v>
      </x:c>
      <x:c r="C361" t="str">
        <x:v>C Barbu (B) ES1</x:v>
      </x:c>
      <x:c r="D361" t="str">
        <x:v>Permanent</x:v>
      </x:c>
      <x:c r="E361" t="str">
        <x:v>Croydon</x:v>
      </x:c>
      <x:c r="F361" t="str">
        <x:v>Operative Driver</x:v>
      </x:c>
      <x:c r="G361" t="str">
        <x:v>397159</x:v>
      </x:c>
      <x:c r="H361" t="str">
        <x:v>Kings College London</x:v>
      </x:c>
      <x:c r="I361" s="22" t="n">
        <x:v>3.5</x:v>
      </x:c>
      <x:c r="J361" t="str">
        <x:v>Worked</x:v>
      </x:c>
      <x:c r="K361" t="str">
        <x:v>Employee 1862; home branch Croydon; assigned role Operative Driver | Deployment branch: Croydon | Actual role: Operative Driver | Jobs: 397159 | Customers: Kings College London | Actual hours: 3.5; source records: 1</x:v>
      </x:c>
      <x:c r="L361" t="str">
        <x:v>Include</x:v>
      </x:c>
      <x:c r="M361"/>
      <x:c r="N361"/>
    </x:row>
    <x:row r="362">
      <x:c r="A362" t="str">
        <x:v>C Barbu (B) ES1|2026-01-20</x:v>
      </x:c>
      <x:c r="B362" s="888" t="n">
        <x:v>46042</x:v>
      </x:c>
      <x:c r="C362" t="str">
        <x:v>C Barbu (B) ES1</x:v>
      </x:c>
      <x:c r="D362" t="str">
        <x:v>Permanent</x:v>
      </x:c>
      <x:c r="E362" t="str">
        <x:v>Croydon</x:v>
      </x:c>
      <x:c r="F362" t="str">
        <x:v>Operative Driver</x:v>
      </x:c>
      <x:c r="G362" t="str">
        <x:v>399515</x:v>
      </x:c>
      <x:c r="H362" t="str">
        <x:v>Yard Duty, Vehicles Management and WHS support</x:v>
      </x:c>
      <x:c r="I362" s="22" t="n">
        <x:v>6</x:v>
      </x:c>
      <x:c r="J362" t="str">
        <x:v>Worked</x:v>
      </x:c>
      <x:c r="K362" t="str">
        <x:v>Employee 1862; home branch Croydon; assigned role Operative Driver | Deployment branch: Croydon | Actual role: Operative Driver | Jobs: 399515 | Customers: Yard Duty, Vehicles Management and WHS support | Actual hours: 6.0; source records: 1</x:v>
      </x:c>
      <x:c r="L362" t="str">
        <x:v>Include</x:v>
      </x:c>
      <x:c r="M362"/>
      <x:c r="N362"/>
    </x:row>
    <x:row r="363">
      <x:c r="A363" t="str">
        <x:v>C Barbu (B) ES1|2026-01-21</x:v>
      </x:c>
      <x:c r="B363" s="888" t="n">
        <x:v>46043</x:v>
      </x:c>
      <x:c r="C363" t="str">
        <x:v>C Barbu (B) ES1</x:v>
      </x:c>
      <x:c r="D363" t="str">
        <x:v>Permanent</x:v>
      </x:c>
      <x:c r="E363" t="str">
        <x:v>Croydon</x:v>
      </x:c>
      <x:c r="F363" t="str">
        <x:v>Operative Driver</x:v>
      </x:c>
      <x:c r="G363" t="str">
        <x:v>399099</x:v>
      </x:c>
      <x:c r="H363" t="str">
        <x:v>Adecco Group</x:v>
      </x:c>
      <x:c r="I363" s="22" t="n">
        <x:v>5</x:v>
      </x:c>
      <x:c r="J363" t="str">
        <x:v>Worked</x:v>
      </x:c>
      <x:c r="K363" t="str">
        <x:v>Employee 1862; home branch Croydon; assigned role Operative Driver | Deployment branch: Croydon | Actual role: Operative Driver | Jobs: 399099 | Customers: Adecco Group | Actual hours: 5.0; source records: 1</x:v>
      </x:c>
      <x:c r="L363" t="str">
        <x:v>Include</x:v>
      </x:c>
      <x:c r="M363"/>
      <x:c r="N363"/>
    </x:row>
    <x:row r="364">
      <x:c r="A364" t="str">
        <x:v>C Barbu (B) ES1|2026-01-22</x:v>
      </x:c>
      <x:c r="B364" s="888" t="n">
        <x:v>46044</x:v>
      </x:c>
      <x:c r="C364" t="str">
        <x:v>C Barbu (B) ES1</x:v>
      </x:c>
      <x:c r="D364" t="str">
        <x:v>Permanent</x:v>
      </x:c>
      <x:c r="E364" t="str">
        <x:v>Croydon</x:v>
      </x:c>
      <x:c r="F364" t="str">
        <x:v>Operative Driver</x:v>
      </x:c>
      <x:c r="G364" t="str">
        <x:v>399652</x:v>
      </x:c>
      <x:c r="H364" t="str">
        <x:v>Jellyfish Group Ltd</x:v>
      </x:c>
      <x:c r="I364" s="22" t="n">
        <x:v>11.5</x:v>
      </x:c>
      <x:c r="J364" t="str">
        <x:v>Worked</x:v>
      </x:c>
      <x:c r="K364" t="str">
        <x:v>Employee 1862; home branch Croydon; assigned role Operative Driver | Deployment branch: Croydon | Actual role: Operative Driver | Jobs: 399652 | Customers: Jellyfish Group Ltd | Actual hours: 11.5; source records: 1</x:v>
      </x:c>
      <x:c r="L364" t="str">
        <x:v>Include</x:v>
      </x:c>
      <x:c r="M364"/>
      <x:c r="N364"/>
    </x:row>
    <x:row r="365">
      <x:c r="A365" t="str">
        <x:v>C Barbu (B) ES1|2026-01-23</x:v>
      </x:c>
      <x:c r="B365" s="888" t="n">
        <x:v>46045</x:v>
      </x:c>
      <x:c r="C365" t="str">
        <x:v>C Barbu (B) ES1</x:v>
      </x:c>
      <x:c r="D365" t="str">
        <x:v>Permanent</x:v>
      </x:c>
      <x:c r="E365" t="str">
        <x:v>Croydon</x:v>
      </x:c>
      <x:c r="F365" t="str">
        <x:v>Operative Driver</x:v>
      </x:c>
      <x:c r="G365" t="str">
        <x:v>397159</x:v>
      </x:c>
      <x:c r="H365" t="str">
        <x:v>Kings College London</x:v>
      </x:c>
      <x:c r="I365" s="22" t="n">
        <x:v>6</x:v>
      </x:c>
      <x:c r="J365" t="str">
        <x:v>Worked</x:v>
      </x:c>
      <x:c r="K365" t="str">
        <x:v>Employee 1862; home branch Croydon; assigned role Operative Driver | Deployment branch: Croydon | Actual role: Operative Driver | Jobs: 397159 | Customers: Kings College London | Actual hours: 6.0; source records: 1</x:v>
      </x:c>
      <x:c r="L365" t="str">
        <x:v>Include</x:v>
      </x:c>
      <x:c r="M365"/>
      <x:c r="N365"/>
    </x:row>
    <x:row r="366">
      <x:c r="A366" t="str">
        <x:v>C Barbu (B) ES1|2026-01-26</x:v>
      </x:c>
      <x:c r="B366" s="888" t="n">
        <x:v>46048</x:v>
      </x:c>
      <x:c r="C366" t="str">
        <x:v>C Barbu (B) ES1</x:v>
      </x:c>
      <x:c r="D366" t="str">
        <x:v>Permanent</x:v>
      </x:c>
      <x:c r="E366" t="str">
        <x:v>Croydon</x:v>
      </x:c>
      <x:c r="F366" t="str">
        <x:v>Operative Driver</x:v>
      </x:c>
      <x:c r="G366"/>
      <x:c r="H366"/>
      <x:c r="I366" s="22" t="n">
        <x:v>0</x:v>
      </x:c>
      <x:c r="J366" t="str">
        <x:v>Annual leave</x:v>
      </x:c>
      <x:c r="K366" t="str">
        <x:v>Employee 1862; home branch Croydon; assigned role Operative Driver | Leave: Annual Leave (Hours) | Leave calendar basis: Variable-pattern period</x:v>
      </x:c>
      <x:c r="L366" t="str">
        <x:v>Include</x:v>
      </x:c>
      <x:c r="M366"/>
      <x:c r="N366"/>
    </x:row>
    <x:row r="367">
      <x:c r="A367" t="str">
        <x:v>C Barbu (B) ES1|2026-01-27</x:v>
      </x:c>
      <x:c r="B367" s="888" t="n">
        <x:v>46049</x:v>
      </x:c>
      <x:c r="C367" t="str">
        <x:v>C Barbu (B) ES1</x:v>
      </x:c>
      <x:c r="D367" t="str">
        <x:v>Permanent</x:v>
      </x:c>
      <x:c r="E367" t="str">
        <x:v>Croydon</x:v>
      </x:c>
      <x:c r="F367" t="str">
        <x:v>Operative Driver</x:v>
      </x:c>
      <x:c r="G367"/>
      <x:c r="H367"/>
      <x:c r="I367" s="22" t="n">
        <x:v>0</x:v>
      </x:c>
      <x:c r="J367" t="str">
        <x:v>Annual leave</x:v>
      </x:c>
      <x:c r="K367" t="str">
        <x:v>Employee 1862; home branch Croydon; assigned role Operative Driver | Leave: Annual Leave (Hours) | Leave calendar basis: Variable-pattern period</x:v>
      </x:c>
      <x:c r="L367" t="str">
        <x:v>Include</x:v>
      </x:c>
      <x:c r="M367"/>
      <x:c r="N367"/>
    </x:row>
    <x:row r="368">
      <x:c r="A368" t="str">
        <x:v>C Barbu (B) ES1|2026-01-28</x:v>
      </x:c>
      <x:c r="B368" s="888" t="n">
        <x:v>46050</x:v>
      </x:c>
      <x:c r="C368" t="str">
        <x:v>C Barbu (B) ES1</x:v>
      </x:c>
      <x:c r="D368" t="str">
        <x:v>Permanent</x:v>
      </x:c>
      <x:c r="E368" t="str">
        <x:v>Croydon</x:v>
      </x:c>
      <x:c r="F368" t="str">
        <x:v>Operative Driver</x:v>
      </x:c>
      <x:c r="G368"/>
      <x:c r="H368"/>
      <x:c r="I368" s="22" t="n">
        <x:v>0</x:v>
      </x:c>
      <x:c r="J368" t="str">
        <x:v>Annual leave</x:v>
      </x:c>
      <x:c r="K368" t="str">
        <x:v>Employee 1862; home branch Croydon; assigned role Operative Driver | Leave: Annual Leave (Hours) | Leave calendar basis: Variable-pattern period</x:v>
      </x:c>
      <x:c r="L368" t="str">
        <x:v>Include</x:v>
      </x:c>
      <x:c r="M368"/>
      <x:c r="N368"/>
    </x:row>
    <x:row r="369">
      <x:c r="A369" t="str">
        <x:v>C Barbu (B) ES1|2026-01-29</x:v>
      </x:c>
      <x:c r="B369" s="888" t="n">
        <x:v>46051</x:v>
      </x:c>
      <x:c r="C369" t="str">
        <x:v>C Barbu (B) ES1</x:v>
      </x:c>
      <x:c r="D369" t="str">
        <x:v>Permanent</x:v>
      </x:c>
      <x:c r="E369" t="str">
        <x:v>Croydon</x:v>
      </x:c>
      <x:c r="F369" t="str">
        <x:v>Operative Driver</x:v>
      </x:c>
      <x:c r="G369"/>
      <x:c r="H369"/>
      <x:c r="I369" s="22" t="n">
        <x:v>0</x:v>
      </x:c>
      <x:c r="J369" t="str">
        <x:v>Annual leave</x:v>
      </x:c>
      <x:c r="K369" t="str">
        <x:v>Employee 1862; home branch Croydon; assigned role Operative Driver | Leave: Annual Leave (Hours) | Leave calendar basis: Variable-pattern period</x:v>
      </x:c>
      <x:c r="L369" t="str">
        <x:v>Include</x:v>
      </x:c>
      <x:c r="M369"/>
      <x:c r="N369"/>
    </x:row>
    <x:row r="370">
      <x:c r="A370" t="str">
        <x:v>C Barbu (B) ES1|2026-01-30</x:v>
      </x:c>
      <x:c r="B370" s="888" t="n">
        <x:v>46052</x:v>
      </x:c>
      <x:c r="C370" t="str">
        <x:v>C Barbu (B) ES1</x:v>
      </x:c>
      <x:c r="D370" t="str">
        <x:v>Permanent</x:v>
      </x:c>
      <x:c r="E370" t="str">
        <x:v>Croydon</x:v>
      </x:c>
      <x:c r="F370" t="str">
        <x:v>Operative Driver</x:v>
      </x:c>
      <x:c r="G370"/>
      <x:c r="H370"/>
      <x:c r="I370" s="22" t="n">
        <x:v>0</x:v>
      </x:c>
      <x:c r="J370" t="str">
        <x:v>Annual leave</x:v>
      </x:c>
      <x:c r="K370" t="str">
        <x:v>Employee 1862; home branch Croydon; assigned role Operative Driver | Leave: Annual Leave (Hours) | Leave calendar basis: Variable-pattern period</x:v>
      </x:c>
      <x:c r="L370" t="str">
        <x:v>Include</x:v>
      </x:c>
      <x:c r="M370"/>
      <x:c r="N370"/>
    </x:row>
    <x:row r="371">
      <x:c r="A371" t="str">
        <x:v>C Cotfasa (C)|2026-01-03</x:v>
      </x:c>
      <x:c r="B371" s="888" t="n">
        <x:v>46025</x:v>
      </x:c>
      <x:c r="C371" t="str">
        <x:v>C Cotfasa (C)</x:v>
      </x:c>
      <x:c r="D371" t="str">
        <x:v>Permanent</x:v>
      </x:c>
      <x:c r="E371" t="str">
        <x:v>Thurrock</x:v>
      </x:c>
      <x:c r="F371" t="str">
        <x:v>Operative Porter</x:v>
      </x:c>
      <x:c r="G371" t="str">
        <x:v>392534</x:v>
      </x:c>
      <x:c r="H371" t="str">
        <x:v>Accenture UK Ltd</x:v>
      </x:c>
      <x:c r="I371" s="22" t="n">
        <x:v>6</x:v>
      </x:c>
      <x:c r="J371" t="str">
        <x:v>Worked</x:v>
      </x:c>
      <x:c r="K371" t="str">
        <x:v>Employee 104235; home branch Thurrock; assigned role Operative Porter | Deployment branch: Thurrock | Actual role: Operative Driver | Jobs: 392534 | Customers: Accenture UK Ltd | Actual hours: 6.0; source records: 1</x:v>
      </x:c>
      <x:c r="L371" t="str">
        <x:v>Include</x:v>
      </x:c>
      <x:c r="M371"/>
      <x:c r="N371"/>
    </x:row>
    <x:row r="372">
      <x:c r="A372" t="str">
        <x:v>C Cotfasa (C)|2026-01-05</x:v>
      </x:c>
      <x:c r="B372" s="888" t="n">
        <x:v>46027</x:v>
      </x:c>
      <x:c r="C372" t="str">
        <x:v>C Cotfasa (C)</x:v>
      </x:c>
      <x:c r="D372" t="str">
        <x:v>Permanent</x:v>
      </x:c>
      <x:c r="E372" t="str">
        <x:v>Thurrock</x:v>
      </x:c>
      <x:c r="F372" t="str">
        <x:v>Operative Porter</x:v>
      </x:c>
      <x:c r="G372" t="str">
        <x:v>399331</x:v>
      </x:c>
      <x:c r="H372" t="str">
        <x:v>Dolinsky - Eviction/Mr Igor</x:v>
      </x:c>
      <x:c r="I372" s="22" t="n">
        <x:v>4</x:v>
      </x:c>
      <x:c r="J372" t="str">
        <x:v>Worked</x:v>
      </x:c>
      <x:c r="K372" t="str">
        <x:v>Employee 104235; home branch Thurrock; assigned role Operative Porter | Deployment branch: Thurrock | Actual role: Operative Driver | Jobs: 399331 | Customers: Dolinsky - Eviction/Mr Igor | Actual hours: 4.0; source records: 1</x:v>
      </x:c>
      <x:c r="L372" t="str">
        <x:v>Include</x:v>
      </x:c>
      <x:c r="M372"/>
      <x:c r="N372"/>
    </x:row>
    <x:row r="373">
      <x:c r="A373" t="str">
        <x:v>C Cotfasa (C)|2026-01-06</x:v>
      </x:c>
      <x:c r="B373" s="888" t="n">
        <x:v>46028</x:v>
      </x:c>
      <x:c r="C373" t="str">
        <x:v>C Cotfasa (C)</x:v>
      </x:c>
      <x:c r="D373" t="str">
        <x:v>Permanent</x:v>
      </x:c>
      <x:c r="E373" t="str">
        <x:v>Thurrock</x:v>
      </x:c>
      <x:c r="F373" t="str">
        <x:v>Operative Porter</x:v>
      </x:c>
      <x:c r="G373" t="str">
        <x:v>394164</x:v>
      </x:c>
      <x:c r="H373" t="str">
        <x:v>Restore – Doc Management - NWL collections</x:v>
      </x:c>
      <x:c r="I373" s="22" t="n">
        <x:v>8.5</x:v>
      </x:c>
      <x:c r="J373" t="str">
        <x:v>Worked</x:v>
      </x:c>
      <x:c r="K373" t="str">
        <x:v>Employee 104235; home branch Thurrock; assigned role Operative Porter | Deployment branch: Thurrock | Actual role: Operative Driver | Jobs: 394164 | Customers: Restore – Doc Management - NWL collections | Actual hours: 8.5; source records: 1</x:v>
      </x:c>
      <x:c r="L373" t="str">
        <x:v>Include</x:v>
      </x:c>
      <x:c r="M373"/>
      <x:c r="N373"/>
    </x:row>
    <x:row r="374">
      <x:c r="A374" t="str">
        <x:v>C Cotfasa (C)|2026-01-08</x:v>
      </x:c>
      <x:c r="B374" s="888" t="n">
        <x:v>46030</x:v>
      </x:c>
      <x:c r="C374" t="str">
        <x:v>C Cotfasa (C)</x:v>
      </x:c>
      <x:c r="D374" t="str">
        <x:v>Permanent</x:v>
      </x:c>
      <x:c r="E374" t="str">
        <x:v>Thurrock</x:v>
      </x:c>
      <x:c r="F374" t="str">
        <x:v>Operative Porter</x:v>
      </x:c>
      <x:c r="G374" t="str">
        <x:v>398260</x:v>
      </x:c>
      <x:c r="H374" t="str">
        <x:v>Fasanara Capital</x:v>
      </x:c>
      <x:c r="I374" s="22" t="n">
        <x:v>8.5</x:v>
      </x:c>
      <x:c r="J374" t="str">
        <x:v>Worked</x:v>
      </x:c>
      <x:c r="K374" t="str">
        <x:v>Employee 104235; home branch Thurrock; assigned role Operative Porter | Deployment branch: Thurrock | Actual role: Operative Driver | Jobs: 398260 | Customers: Fasanara Capital | Actual hours: 8.5; source records: 1</x:v>
      </x:c>
      <x:c r="L374" t="str">
        <x:v>Include</x:v>
      </x:c>
      <x:c r="M374"/>
      <x:c r="N374"/>
    </x:row>
    <x:row r="375">
      <x:c r="A375" t="str">
        <x:v>C Cotfasa (C)|2026-01-10</x:v>
      </x:c>
      <x:c r="B375" s="888" t="n">
        <x:v>46032</x:v>
      </x:c>
      <x:c r="C375" t="str">
        <x:v>C Cotfasa (C)</x:v>
      </x:c>
      <x:c r="D375" t="str">
        <x:v>Permanent</x:v>
      </x:c>
      <x:c r="E375" t="str">
        <x:v>Thurrock</x:v>
      </x:c>
      <x:c r="F375" t="str">
        <x:v>Operative Porter</x:v>
      </x:c>
      <x:c r="G375" t="str">
        <x:v>399446</x:v>
      </x:c>
      <x:c r="H375" t="str">
        <x:v>Weil, Gotshal &amp; Manges (London) LLP</x:v>
      </x:c>
      <x:c r="I375" s="22" t="n">
        <x:v>6</x:v>
      </x:c>
      <x:c r="J375" t="str">
        <x:v>Worked</x:v>
      </x:c>
      <x:c r="K375" t="str">
        <x:v>Employee 104235; home branch Thurrock; assigned role Operative Porter | Deployment branch: Thurrock | Actual role: Operative Porter | Jobs: 399446 | Customers: Weil, Gotshal &amp; Manges (London) LLP | Actual hours: 6.0; source records: 1</x:v>
      </x:c>
      <x:c r="L375" t="str">
        <x:v>Include</x:v>
      </x:c>
      <x:c r="M375"/>
      <x:c r="N375"/>
    </x:row>
    <x:row r="376">
      <x:c r="A376" t="str">
        <x:v>C Cotfasa (C)|2026-01-13</x:v>
      </x:c>
      <x:c r="B376" s="888" t="n">
        <x:v>46035</x:v>
      </x:c>
      <x:c r="C376" t="str">
        <x:v>C Cotfasa (C)</x:v>
      </x:c>
      <x:c r="D376" t="str">
        <x:v>Permanent</x:v>
      </x:c>
      <x:c r="E376" t="str">
        <x:v>Thurrock</x:v>
      </x:c>
      <x:c r="F376" t="str">
        <x:v>Operative Porter</x:v>
      </x:c>
      <x:c r="G376" t="str">
        <x:v>399438</x:v>
      </x:c>
      <x:c r="H376" t="str">
        <x:v>Harrow Green Thurrock M/W use only</x:v>
      </x:c>
      <x:c r="I376" s="22" t="n">
        <x:v>9</x:v>
      </x:c>
      <x:c r="J376" t="str">
        <x:v>Worked</x:v>
      </x:c>
      <x:c r="K376" t="str">
        <x:v>Employee 104235; home branch Thurrock; assigned role Operative Porter | Deployment branch: Thurrock | Actual role: Operative Driver | Jobs: 399438 | Customers: Harrow Green Thurrock M/W use only | Actual hours: 9.0; source records: 1</x:v>
      </x:c>
      <x:c r="L376" t="str">
        <x:v>Include</x:v>
      </x:c>
      <x:c r="M376"/>
      <x:c r="N376"/>
    </x:row>
    <x:row r="377">
      <x:c r="A377" t="str">
        <x:v>C Cotfasa (C)|2026-01-14</x:v>
      </x:c>
      <x:c r="B377" s="888" t="n">
        <x:v>46036</x:v>
      </x:c>
      <x:c r="C377" t="str">
        <x:v>C Cotfasa (C)</x:v>
      </x:c>
      <x:c r="D377" t="str">
        <x:v>Permanent</x:v>
      </x:c>
      <x:c r="E377" t="str">
        <x:v>Thurrock</x:v>
      </x:c>
      <x:c r="F377" t="str">
        <x:v>Operative Porter</x:v>
      </x:c>
      <x:c r="G377" t="str">
        <x:v>399587, 395138</x:v>
      </x:c>
      <x:c r="H377" t="str">
        <x:v>Bank of New York Mellon; Knotel UK Ltd</x:v>
      </x:c>
      <x:c r="I377" s="22" t="n">
        <x:v>12</x:v>
      </x:c>
      <x:c r="J377" t="str">
        <x:v>Worked — 2 records</x:v>
      </x:c>
      <x:c r="K377" t="str">
        <x:v>Employee 104235; home branch Thurrock; assigned role Operative Porter | Deployment branch: Thurrock | Actual role: Operative Driver | Jobs: 399587, 395138 | Customers: Bank of New York Mellon; Knotel UK Ltd | Actual hours: 12.0; source records: 2</x:v>
      </x:c>
      <x:c r="L377" t="str">
        <x:v>Include</x:v>
      </x:c>
      <x:c r="M377"/>
      <x:c r="N377"/>
    </x:row>
    <x:row r="378">
      <x:c r="A378" t="str">
        <x:v>C Cotfasa (C)|2026-01-15</x:v>
      </x:c>
      <x:c r="B378" s="888" t="n">
        <x:v>46037</x:v>
      </x:c>
      <x:c r="C378" t="str">
        <x:v>C Cotfasa (C)</x:v>
      </x:c>
      <x:c r="D378" t="str">
        <x:v>Permanent</x:v>
      </x:c>
      <x:c r="E378" t="str">
        <x:v>Thurrock</x:v>
      </x:c>
      <x:c r="F378" t="str">
        <x:v>Operative Porter</x:v>
      </x:c>
      <x:c r="G378" t="str">
        <x:v>394164</x:v>
      </x:c>
      <x:c r="H378" t="str">
        <x:v>Restore – Doc Management - NWL collections</x:v>
      </x:c>
      <x:c r="I378" s="22" t="n">
        <x:v>8</x:v>
      </x:c>
      <x:c r="J378" t="str">
        <x:v>Worked</x:v>
      </x:c>
      <x:c r="K378" t="str">
        <x:v>Employee 104235; home branch Thurrock; assigned role Operative Porter | Deployment branch: Thurrock | Actual role: Operative Driver | Jobs: 394164 | Customers: Restore – Doc Management - NWL collections | Actual hours: 8.0; source records: 1</x:v>
      </x:c>
      <x:c r="L378" t="str">
        <x:v>Include</x:v>
      </x:c>
      <x:c r="M378"/>
      <x:c r="N378"/>
    </x:row>
    <x:row r="379">
      <x:c r="A379" t="str">
        <x:v>C Cotfasa (C)|2026-01-16</x:v>
      </x:c>
      <x:c r="B379" s="888" t="n">
        <x:v>46038</x:v>
      </x:c>
      <x:c r="C379" t="str">
        <x:v>C Cotfasa (C)</x:v>
      </x:c>
      <x:c r="D379" t="str">
        <x:v>Permanent</x:v>
      </x:c>
      <x:c r="E379" t="str">
        <x:v>Thurrock</x:v>
      </x:c>
      <x:c r="F379" t="str">
        <x:v>Operative Porter</x:v>
      </x:c>
      <x:c r="G379" t="str">
        <x:v>398447</x:v>
      </x:c>
      <x:c r="H379" t="str">
        <x:v>Anabas</x:v>
      </x:c>
      <x:c r="I379" s="22" t="n">
        <x:v>8.5</x:v>
      </x:c>
      <x:c r="J379" t="str">
        <x:v>Worked</x:v>
      </x:c>
      <x:c r="K379" t="str">
        <x:v>Employee 104235; home branch Thurrock; assigned role Operative Porter | Deployment branch: Thurrock | Actual role: Operative Driver | Jobs: 398447 | Customers: Anabas | Actual hours: 8.5; source records: 1</x:v>
      </x:c>
      <x:c r="L379" t="str">
        <x:v>Include</x:v>
      </x:c>
      <x:c r="M379"/>
      <x:c r="N379"/>
    </x:row>
    <x:row r="380">
      <x:c r="A380" t="str">
        <x:v>C Cotfasa (C)|2026-01-19</x:v>
      </x:c>
      <x:c r="B380" s="888" t="n">
        <x:v>46041</x:v>
      </x:c>
      <x:c r="C380" t="str">
        <x:v>C Cotfasa (C)</x:v>
      </x:c>
      <x:c r="D380" t="str">
        <x:v>Permanent</x:v>
      </x:c>
      <x:c r="E380" t="str">
        <x:v>Thurrock</x:v>
      </x:c>
      <x:c r="F380" t="str">
        <x:v>Operative Porter</x:v>
      </x:c>
      <x:c r="G380" t="str">
        <x:v>399255</x:v>
      </x:c>
      <x:c r="H380" t="str">
        <x:v>Surrey County Council</x:v>
      </x:c>
      <x:c r="I380" s="22" t="n">
        <x:v>7.5</x:v>
      </x:c>
      <x:c r="J380" t="str">
        <x:v>Worked</x:v>
      </x:c>
      <x:c r="K380" t="str">
        <x:v>Employee 104235; home branch Thurrock; assigned role Operative Porter | Deployment branch: Croydon | Actual role: Operative Driver | Jobs: 399255 | Customers: Surrey County Council | Actual hours: 7.5; source records: 1</x:v>
      </x:c>
      <x:c r="L380" t="str">
        <x:v>Include</x:v>
      </x:c>
      <x:c r="M380"/>
      <x:c r="N380"/>
    </x:row>
    <x:row r="381">
      <x:c r="A381" t="str">
        <x:v>C Cotfasa (C)|2026-01-21</x:v>
      </x:c>
      <x:c r="B381" s="888" t="n">
        <x:v>46043</x:v>
      </x:c>
      <x:c r="C381" t="str">
        <x:v>C Cotfasa (C)</x:v>
      </x:c>
      <x:c r="D381" t="str">
        <x:v>Permanent</x:v>
      </x:c>
      <x:c r="E381" t="str">
        <x:v>Thurrock</x:v>
      </x:c>
      <x:c r="F381" t="str">
        <x:v>Operative Porter</x:v>
      </x:c>
      <x:c r="G381" t="str">
        <x:v>396920</x:v>
      </x:c>
      <x:c r="H381" t="str">
        <x:v>Abdullai/Bolanle</x:v>
      </x:c>
      <x:c r="I381" s="22" t="n">
        <x:v>7</x:v>
      </x:c>
      <x:c r="J381" t="str">
        <x:v>Worked</x:v>
      </x:c>
      <x:c r="K381" t="str">
        <x:v>Employee 104235; home branch Thurrock; assigned role Operative Porter | Deployment branch: Thurrock | Actual role: Operative Driver | Jobs: 396920 | Customers: Abdullai/Bolanle | Actual hours: 7.0; source records: 1</x:v>
      </x:c>
      <x:c r="L381" t="str">
        <x:v>Include</x:v>
      </x:c>
      <x:c r="M381"/>
      <x:c r="N381"/>
    </x:row>
    <x:row r="382">
      <x:c r="A382" t="str">
        <x:v>C Cotfasa (C)|2026-01-22</x:v>
      </x:c>
      <x:c r="B382" s="888" t="n">
        <x:v>46044</x:v>
      </x:c>
      <x:c r="C382" t="str">
        <x:v>C Cotfasa (C)</x:v>
      </x:c>
      <x:c r="D382" t="str">
        <x:v>Permanent</x:v>
      </x:c>
      <x:c r="E382" t="str">
        <x:v>Thurrock</x:v>
      </x:c>
      <x:c r="F382" t="str">
        <x:v>Operative Porter</x:v>
      </x:c>
      <x:c r="G382" t="str">
        <x:v>399149</x:v>
      </x:c>
      <x:c r="H382" t="str">
        <x:v>Tormay/Ms Martina</x:v>
      </x:c>
      <x:c r="I382" s="22" t="n">
        <x:v>8</x:v>
      </x:c>
      <x:c r="J382" t="str">
        <x:v>Worked</x:v>
      </x:c>
      <x:c r="K382" t="str">
        <x:v>Employee 104235; home branch Thurrock; assigned role Operative Porter | Deployment branch: Thurrock | Actual role: Operative Driver | Jobs: 399149 | Customers: Tormay/Ms Martina | Actual hours: 8.0; source records: 1</x:v>
      </x:c>
      <x:c r="L382" t="str">
        <x:v>Include</x:v>
      </x:c>
      <x:c r="M382"/>
      <x:c r="N382"/>
    </x:row>
    <x:row r="383">
      <x:c r="A383" t="str">
        <x:v>C Cotfasa (C)|2026-01-23</x:v>
      </x:c>
      <x:c r="B383" s="888" t="n">
        <x:v>46045</x:v>
      </x:c>
      <x:c r="C383" t="str">
        <x:v>C Cotfasa (C)</x:v>
      </x:c>
      <x:c r="D383" t="str">
        <x:v>Permanent</x:v>
      </x:c>
      <x:c r="E383" t="str">
        <x:v>Thurrock</x:v>
      </x:c>
      <x:c r="F383" t="str">
        <x:v>Operative Porter</x:v>
      </x:c>
      <x:c r="G383" t="str">
        <x:v>399149</x:v>
      </x:c>
      <x:c r="H383" t="str">
        <x:v>Tormay/Ms Martina</x:v>
      </x:c>
      <x:c r="I383" s="22" t="n">
        <x:v>7.5</x:v>
      </x:c>
      <x:c r="J383" t="str">
        <x:v>Worked</x:v>
      </x:c>
      <x:c r="K383" t="str">
        <x:v>Employee 104235; home branch Thurrock; assigned role Operative Porter | Deployment branch: Thurrock | Actual role: Operative Driver | Jobs: 399149 | Customers: Tormay/Ms Martina | Actual hours: 7.5; source records: 1</x:v>
      </x:c>
      <x:c r="L383" t="str">
        <x:v>Include</x:v>
      </x:c>
      <x:c r="M383"/>
      <x:c r="N383"/>
    </x:row>
    <x:row r="384">
      <x:c r="A384" t="str">
        <x:v>C Cotfasa (C)|2026-01-24</x:v>
      </x:c>
      <x:c r="B384" s="888" t="n">
        <x:v>46046</x:v>
      </x:c>
      <x:c r="C384" t="str">
        <x:v>C Cotfasa (C)</x:v>
      </x:c>
      <x:c r="D384" t="str">
        <x:v>Permanent</x:v>
      </x:c>
      <x:c r="E384" t="str">
        <x:v>Thurrock</x:v>
      </x:c>
      <x:c r="F384" t="str">
        <x:v>Operative Porter</x:v>
      </x:c>
      <x:c r="G384" t="str">
        <x:v>399813</x:v>
      </x:c>
      <x:c r="H384" t="str">
        <x:v>The Financial Conduct Authority</x:v>
      </x:c>
      <x:c r="I384" s="22" t="n">
        <x:v>6</x:v>
      </x:c>
      <x:c r="J384" t="str">
        <x:v>Worked</x:v>
      </x:c>
      <x:c r="K384" t="str">
        <x:v>Employee 104235; home branch Thurrock; assigned role Operative Porter | Deployment branch: Thurrock | Actual role: Operative Driver | Jobs: 399813 | Customers: The Financial Conduct Authority | Actual hours: 6.0; source records: 1</x:v>
      </x:c>
      <x:c r="L384" t="str">
        <x:v>Include</x:v>
      </x:c>
      <x:c r="M384"/>
      <x:c r="N384"/>
    </x:row>
    <x:row r="385">
      <x:c r="A385" t="str">
        <x:v>C Cotfasa (C)|2026-01-26</x:v>
      </x:c>
      <x:c r="B385" s="888" t="n">
        <x:v>46048</x:v>
      </x:c>
      <x:c r="C385" t="str">
        <x:v>C Cotfasa (C)</x:v>
      </x:c>
      <x:c r="D385" t="str">
        <x:v>Permanent</x:v>
      </x:c>
      <x:c r="E385" t="str">
        <x:v>Thurrock</x:v>
      </x:c>
      <x:c r="F385" t="str">
        <x:v>Operative Porter</x:v>
      </x:c>
      <x:c r="G385" t="str">
        <x:v>399813, 396615</x:v>
      </x:c>
      <x:c r="H385" t="str">
        <x:v>The Financial Conduct Authority; Wilkinson/Mr Jodie</x:v>
      </x:c>
      <x:c r="I385" s="22" t="n">
        <x:v>4</x:v>
      </x:c>
      <x:c r="J385" t="str">
        <x:v>Worked — 2 records</x:v>
      </x:c>
      <x:c r="K385" t="str">
        <x:v>Employee 104235; home branch Thurrock; assigned role Operative Porter | Deployment branch: Thurrock | Actual role: Operative Driver | Jobs: 399813, 396615 | Customers: The Financial Conduct Authority; Wilkinson/Mr Jodie | Actual hours: 4.0; source records: 2</x:v>
      </x:c>
      <x:c r="L385" t="str">
        <x:v>Include</x:v>
      </x:c>
      <x:c r="M385"/>
      <x:c r="N385"/>
    </x:row>
    <x:row r="386">
      <x:c r="A386" t="str">
        <x:v>C Cotfasa (C)|2026-01-27</x:v>
      </x:c>
      <x:c r="B386" s="888" t="n">
        <x:v>46049</x:v>
      </x:c>
      <x:c r="C386" t="str">
        <x:v>C Cotfasa (C)</x:v>
      </x:c>
      <x:c r="D386" t="str">
        <x:v>Permanent</x:v>
      </x:c>
      <x:c r="E386" t="str">
        <x:v>Thurrock</x:v>
      </x:c>
      <x:c r="F386" t="str">
        <x:v>Operative Porter</x:v>
      </x:c>
      <x:c r="G386" t="str">
        <x:v>399640</x:v>
      </x:c>
      <x:c r="H386" t="str">
        <x:v>Coleman/Mr Richard</x:v>
      </x:c>
      <x:c r="I386" s="22" t="n">
        <x:v>9</x:v>
      </x:c>
      <x:c r="J386" t="str">
        <x:v>Worked</x:v>
      </x:c>
      <x:c r="K386" t="str">
        <x:v>Employee 104235; home branch Thurrock; assigned role Operative Porter | Deployment branch: Thurrock | Actual role: Operative Driver | Jobs: 399640 | Customers: Coleman/Mr Richard | Actual hours: 9.0; source records: 1</x:v>
      </x:c>
      <x:c r="L386" t="str">
        <x:v>Include</x:v>
      </x:c>
      <x:c r="M386"/>
      <x:c r="N386"/>
    </x:row>
    <x:row r="387">
      <x:c r="A387" t="str">
        <x:v>C Cotfasa (C)|2026-01-29</x:v>
      </x:c>
      <x:c r="B387" s="888" t="n">
        <x:v>46051</x:v>
      </x:c>
      <x:c r="C387" t="str">
        <x:v>C Cotfasa (C)</x:v>
      </x:c>
      <x:c r="D387" t="str">
        <x:v>Permanent</x:v>
      </x:c>
      <x:c r="E387" t="str">
        <x:v>Thurrock</x:v>
      </x:c>
      <x:c r="F387" t="str">
        <x:v>Operative Porter</x:v>
      </x:c>
      <x:c r="G387" t="str">
        <x:v>399739</x:v>
      </x:c>
      <x:c r="H387" t="str">
        <x:v>Henry - disabled/Ms Carla</x:v>
      </x:c>
      <x:c r="I387" s="22" t="n">
        <x:v>6</x:v>
      </x:c>
      <x:c r="J387" t="str">
        <x:v>Worked</x:v>
      </x:c>
      <x:c r="K387" t="str">
        <x:v>Employee 104235; home branch Thurrock; assigned role Operative Porter | Deployment branch: Thurrock | Actual role: Operative Driver | Jobs: 399739 | Customers: Henry - disabled/Ms Carla | Actual hours: 6.0; source records: 1</x:v>
      </x:c>
      <x:c r="L387" t="str">
        <x:v>Include</x:v>
      </x:c>
      <x:c r="M387"/>
      <x:c r="N387"/>
    </x:row>
    <x:row r="388">
      <x:c r="A388" t="str">
        <x:v>C Cotfasa (C)|2026-01-30</x:v>
      </x:c>
      <x:c r="B388" s="888" t="n">
        <x:v>46052</x:v>
      </x:c>
      <x:c r="C388" t="str">
        <x:v>C Cotfasa (C)</x:v>
      </x:c>
      <x:c r="D388" t="str">
        <x:v>Permanent</x:v>
      </x:c>
      <x:c r="E388" t="str">
        <x:v>Thurrock</x:v>
      </x:c>
      <x:c r="F388" t="str">
        <x:v>Operative Porter</x:v>
      </x:c>
      <x:c r="G388" t="str">
        <x:v>396207A</x:v>
      </x:c>
      <x:c r="H388" t="str">
        <x:v>Linklaters LLP</x:v>
      </x:c>
      <x:c r="I388" s="22" t="n">
        <x:v>10.5</x:v>
      </x:c>
      <x:c r="J388" t="str">
        <x:v>Worked</x:v>
      </x:c>
      <x:c r="K388" t="str">
        <x:v>Employee 104235; home branch Thurrock; assigned role Operative Porter | Deployment branch: Thurrock | Actual role: Operative Driver | Jobs: 396207A | Customers: Linklaters LLP | Actual hours: 10.5; source records: 1</x:v>
      </x:c>
      <x:c r="L388" t="str">
        <x:v>Include</x:v>
      </x:c>
      <x:c r="M388"/>
      <x:c r="N388"/>
    </x:row>
    <x:row r="389">
      <x:c r="A389" t="str">
        <x:v>C Smith (C)|2026-01-01</x:v>
      </x:c>
      <x:c r="B389" s="888" t="n">
        <x:v>46023</x:v>
      </x:c>
      <x:c r="C389" t="str">
        <x:v>C Smith (C)</x:v>
      </x:c>
      <x:c r="D389" t="str">
        <x:v>Permanent</x:v>
      </x:c>
      <x:c r="E389" t="str">
        <x:v>Thurrock</x:v>
      </x:c>
      <x:c r="F389" t="str">
        <x:v>Operative Driver</x:v>
      </x:c>
      <x:c r="G389"/>
      <x:c r="H389"/>
      <x:c r="I389" s="22" t="n">
        <x:v>0</x:v>
      </x:c>
      <x:c r="J389" t="str">
        <x:v>Annual leave</x:v>
      </x:c>
      <x:c r="K389" t="str">
        <x:v>Employee 102626; home branch Thurrock; assigned role Operative Driver | Leave: Annual Leave (Hours) | Leave calendar basis: Variable-pattern period</x:v>
      </x:c>
      <x:c r="L389" t="str">
        <x:v>Include</x:v>
      </x:c>
      <x:c r="M389"/>
      <x:c r="N389"/>
    </x:row>
    <x:row r="390">
      <x:c r="A390" t="str">
        <x:v>C Smith (C)|2026-01-03</x:v>
      </x:c>
      <x:c r="B390" s="888" t="n">
        <x:v>46025</x:v>
      </x:c>
      <x:c r="C390" t="str">
        <x:v>C Smith (C)</x:v>
      </x:c>
      <x:c r="D390" t="str">
        <x:v>Permanent</x:v>
      </x:c>
      <x:c r="E390" t="str">
        <x:v>Thurrock</x:v>
      </x:c>
      <x:c r="F390" t="str">
        <x:v>Operative Driver</x:v>
      </x:c>
      <x:c r="G390" t="str">
        <x:v>392534</x:v>
      </x:c>
      <x:c r="H390" t="str">
        <x:v>Accenture UK Ltd</x:v>
      </x:c>
      <x:c r="I390" s="22" t="n">
        <x:v>8.5</x:v>
      </x:c>
      <x:c r="J390" t="str">
        <x:v>Worked</x:v>
      </x:c>
      <x:c r="K390" t="str">
        <x:v>Employee 102626; home branch Thurrock; assigned role Operative Driver | Deployment branch: Thurrock | Actual role: Operative Driver | Jobs: 392534 | Customers: Accenture UK Ltd | Actual hours: 8.5; source records: 1</x:v>
      </x:c>
      <x:c r="L390" t="str">
        <x:v>Include</x:v>
      </x:c>
      <x:c r="M390"/>
      <x:c r="N390"/>
    </x:row>
    <x:row r="391">
      <x:c r="A391" t="str">
        <x:v>C Smith (C)|2026-01-05</x:v>
      </x:c>
      <x:c r="B391" s="888" t="n">
        <x:v>46027</x:v>
      </x:c>
      <x:c r="C391" t="str">
        <x:v>C Smith (C)</x:v>
      </x:c>
      <x:c r="D391" t="str">
        <x:v>Permanent</x:v>
      </x:c>
      <x:c r="E391" t="str">
        <x:v>Thurrock</x:v>
      </x:c>
      <x:c r="F391" t="str">
        <x:v>Operative Driver</x:v>
      </x:c>
      <x:c r="G391"/>
      <x:c r="H391"/>
      <x:c r="I391" s="22" t="n">
        <x:v>0</x:v>
      </x:c>
      <x:c r="J391" t="str">
        <x:v>Annual leave</x:v>
      </x:c>
      <x:c r="K391" t="str">
        <x:v>Employee 102626; home branch Thurrock; assigned role Operative Driver | Leave: Annual Leave (Hours) | Leave calendar basis: Variable-pattern period</x:v>
      </x:c>
      <x:c r="L391" t="str">
        <x:v>Include</x:v>
      </x:c>
      <x:c r="M391"/>
      <x:c r="N391"/>
    </x:row>
    <x:row r="392">
      <x:c r="A392" t="str">
        <x:v>C Smith (C)|2026-01-06</x:v>
      </x:c>
      <x:c r="B392" s="888" t="n">
        <x:v>46028</x:v>
      </x:c>
      <x:c r="C392" t="str">
        <x:v>C Smith (C)</x:v>
      </x:c>
      <x:c r="D392" t="str">
        <x:v>Permanent</x:v>
      </x:c>
      <x:c r="E392" t="str">
        <x:v>Thurrock</x:v>
      </x:c>
      <x:c r="F392" t="str">
        <x:v>Operative Driver</x:v>
      </x:c>
      <x:c r="G392" t="str">
        <x:v>399152</x:v>
      </x:c>
      <x:c r="H392" t="str">
        <x:v>Etienne/Mr Brenton</x:v>
      </x:c>
      <x:c r="I392" s="22" t="n">
        <x:v>8</x:v>
      </x:c>
      <x:c r="J392" t="str">
        <x:v>Worked</x:v>
      </x:c>
      <x:c r="K392" t="str">
        <x:v>Employee 102626; home branch Thurrock; assigned role Operative Driver | Deployment branch: Thurrock | Actual role: Operative Driver | Jobs: 399152 | Customers: Etienne/Mr Brenton | Actual hours: 8.0; source records: 1</x:v>
      </x:c>
      <x:c r="L392" t="str">
        <x:v>Include</x:v>
      </x:c>
      <x:c r="M392"/>
      <x:c r="N392"/>
    </x:row>
    <x:row r="393">
      <x:c r="A393" t="str">
        <x:v>C Smith (C)|2026-01-07</x:v>
      </x:c>
      <x:c r="B393" s="888" t="n">
        <x:v>46029</x:v>
      </x:c>
      <x:c r="C393" t="str">
        <x:v>C Smith (C)</x:v>
      </x:c>
      <x:c r="D393" t="str">
        <x:v>Permanent</x:v>
      </x:c>
      <x:c r="E393" t="str">
        <x:v>Thurrock</x:v>
      </x:c>
      <x:c r="F393" t="str">
        <x:v>Operative Driver</x:v>
      </x:c>
      <x:c r="G393" t="str">
        <x:v>398260</x:v>
      </x:c>
      <x:c r="H393" t="str">
        <x:v>Fasanara Capital</x:v>
      </x:c>
      <x:c r="I393" s="22" t="n">
        <x:v>8.5</x:v>
      </x:c>
      <x:c r="J393" t="str">
        <x:v>Worked</x:v>
      </x:c>
      <x:c r="K393" t="str">
        <x:v>Employee 102626; home branch Thurrock; assigned role Operative Driver | Deployment branch: Thurrock | Actual role: Operative Driver | Jobs: 398260 | Customers: Fasanara Capital | Actual hours: 8.5; source records: 1</x:v>
      </x:c>
      <x:c r="L393" t="str">
        <x:v>Include</x:v>
      </x:c>
      <x:c r="M393"/>
      <x:c r="N393"/>
    </x:row>
    <x:row r="394">
      <x:c r="A394" t="str">
        <x:v>C Smith (C)|2026-01-08</x:v>
      </x:c>
      <x:c r="B394" s="888" t="n">
        <x:v>46030</x:v>
      </x:c>
      <x:c r="C394" t="str">
        <x:v>C Smith (C)</x:v>
      </x:c>
      <x:c r="D394" t="str">
        <x:v>Permanent</x:v>
      </x:c>
      <x:c r="E394" t="str">
        <x:v>Thurrock</x:v>
      </x:c>
      <x:c r="F394" t="str">
        <x:v>Operative Driver</x:v>
      </x:c>
      <x:c r="G394" t="str">
        <x:v>398260</x:v>
      </x:c>
      <x:c r="H394" t="str">
        <x:v>Fasanara Capital</x:v>
      </x:c>
      <x:c r="I394" s="22" t="n">
        <x:v>8.5</x:v>
      </x:c>
      <x:c r="J394" t="str">
        <x:v>Worked</x:v>
      </x:c>
      <x:c r="K394" t="str">
        <x:v>Employee 102626; home branch Thurrock; assigned role Operative Driver | Deployment branch: Thurrock | Actual role: Operative Driver | Jobs: 398260 | Customers: Fasanara Capital | Actual hours: 8.5; source records: 1</x:v>
      </x:c>
      <x:c r="L394" t="str">
        <x:v>Include</x:v>
      </x:c>
      <x:c r="M394"/>
      <x:c r="N394"/>
    </x:row>
    <x:row r="395">
      <x:c r="A395" t="str">
        <x:v>C Smith (C)|2026-01-09</x:v>
      </x:c>
      <x:c r="B395" s="888" t="n">
        <x:v>46031</x:v>
      </x:c>
      <x:c r="C395" t="str">
        <x:v>C Smith (C)</x:v>
      </x:c>
      <x:c r="D395" t="str">
        <x:v>Permanent</x:v>
      </x:c>
      <x:c r="E395" t="str">
        <x:v>Thurrock</x:v>
      </x:c>
      <x:c r="F395" t="str">
        <x:v>Operative Driver</x:v>
      </x:c>
      <x:c r="G395"/>
      <x:c r="H395"/>
      <x:c r="I395" s="22" t="n">
        <x:v>0</x:v>
      </x:c>
      <x:c r="J395" t="str">
        <x:v>Annual leave</x:v>
      </x:c>
      <x:c r="K395" t="str">
        <x:v>Employee 102626; home branch Thurrock; assigned role Operative Driver | Leave: Annual Leave (Hours) | Leave calendar basis: Variable-pattern period</x:v>
      </x:c>
      <x:c r="L395" t="str">
        <x:v>Include</x:v>
      </x:c>
      <x:c r="M395"/>
      <x:c r="N395"/>
    </x:row>
    <x:row r="396">
      <x:c r="A396" t="str">
        <x:v>C Smith (C)|2026-01-13</x:v>
      </x:c>
      <x:c r="B396" s="888" t="n">
        <x:v>46035</x:v>
      </x:c>
      <x:c r="C396" t="str">
        <x:v>C Smith (C)</x:v>
      </x:c>
      <x:c r="D396" t="str">
        <x:v>Permanent</x:v>
      </x:c>
      <x:c r="E396" t="str">
        <x:v>Thurrock</x:v>
      </x:c>
      <x:c r="F396" t="str">
        <x:v>Operative Driver</x:v>
      </x:c>
      <x:c r="G396" t="str">
        <x:v>390133</x:v>
      </x:c>
      <x:c r="H396" t="str">
        <x:v>FSCS</x:v>
      </x:c>
      <x:c r="I396" s="22" t="n">
        <x:v>7.5</x:v>
      </x:c>
      <x:c r="J396" t="str">
        <x:v>Worked</x:v>
      </x:c>
      <x:c r="K396" t="str">
        <x:v>Employee 102626; home branch Thurrock; assigned role Operative Driver | Deployment branch: Thurrock | Actual role: Operative Driver | Jobs: 390133 | Customers: FSCS | Actual hours: 7.5; source records: 1</x:v>
      </x:c>
      <x:c r="L396" t="str">
        <x:v>Include</x:v>
      </x:c>
      <x:c r="M396"/>
      <x:c r="N396"/>
    </x:row>
    <x:row r="397">
      <x:c r="A397" t="str">
        <x:v>C Smith (C)|2026-01-15</x:v>
      </x:c>
      <x:c r="B397" s="888" t="n">
        <x:v>46037</x:v>
      </x:c>
      <x:c r="C397" t="str">
        <x:v>C Smith (C)</x:v>
      </x:c>
      <x:c r="D397" t="str">
        <x:v>Permanent</x:v>
      </x:c>
      <x:c r="E397" t="str">
        <x:v>Thurrock</x:v>
      </x:c>
      <x:c r="F397" t="str">
        <x:v>Operative Driver</x:v>
      </x:c>
      <x:c r="G397" t="str">
        <x:v>395138</x:v>
      </x:c>
      <x:c r="H397" t="str">
        <x:v>Knotel UK Ltd</x:v>
      </x:c>
      <x:c r="I397" s="22" t="n">
        <x:v>7.5</x:v>
      </x:c>
      <x:c r="J397" t="str">
        <x:v>Worked</x:v>
      </x:c>
      <x:c r="K397" t="str">
        <x:v>Employee 102626; home branch Thurrock; assigned role Operative Driver | Deployment branch: Thurrock | Actual role: Operative Driver | Jobs: 395138 | Customers: Knotel UK Ltd | Actual hours: 7.5; source records: 1</x:v>
      </x:c>
      <x:c r="L397" t="str">
        <x:v>Include</x:v>
      </x:c>
      <x:c r="M397"/>
      <x:c r="N397"/>
    </x:row>
    <x:row r="398">
      <x:c r="A398" t="str">
        <x:v>C Smith (C)|2026-01-16</x:v>
      </x:c>
      <x:c r="B398" s="888" t="n">
        <x:v>46038</x:v>
      </x:c>
      <x:c r="C398" t="str">
        <x:v>C Smith (C)</x:v>
      </x:c>
      <x:c r="D398" t="str">
        <x:v>Permanent</x:v>
      </x:c>
      <x:c r="E398" t="str">
        <x:v>Thurrock</x:v>
      </x:c>
      <x:c r="F398" t="str">
        <x:v>Operative Driver</x:v>
      </x:c>
      <x:c r="G398" t="str">
        <x:v>399251</x:v>
      </x:c>
      <x:c r="H398" t="str">
        <x:v>UBS Investment Bank</x:v>
      </x:c>
      <x:c r="I398" s="22" t="n">
        <x:v>7</x:v>
      </x:c>
      <x:c r="J398" t="str">
        <x:v>Worked</x:v>
      </x:c>
      <x:c r="K398" t="str">
        <x:v>Employee 102626; home branch Thurrock; assigned role Operative Driver | Deployment branch: Thurrock | Actual role: Operative Driver | Jobs: 399251 | Customers: UBS Investment Bank | Actual hours: 7.0; source records: 1</x:v>
      </x:c>
      <x:c r="L398" t="str">
        <x:v>Include</x:v>
      </x:c>
      <x:c r="M398"/>
      <x:c r="N398"/>
    </x:row>
    <x:row r="399">
      <x:c r="A399" t="str">
        <x:v>C Smith (C)|2026-01-17</x:v>
      </x:c>
      <x:c r="B399" s="888" t="n">
        <x:v>46039</x:v>
      </x:c>
      <x:c r="C399" t="str">
        <x:v>C Smith (C)</x:v>
      </x:c>
      <x:c r="D399" t="str">
        <x:v>Permanent</x:v>
      </x:c>
      <x:c r="E399" t="str">
        <x:v>Thurrock</x:v>
      </x:c>
      <x:c r="F399" t="str">
        <x:v>Operative Driver</x:v>
      </x:c>
      <x:c r="G399" t="str">
        <x:v>399662</x:v>
      </x:c>
      <x:c r="H399" t="str">
        <x:v>BNP Paribas Limited</x:v>
      </x:c>
      <x:c r="I399" s="22" t="n">
        <x:v>10.5</x:v>
      </x:c>
      <x:c r="J399" t="str">
        <x:v>Worked</x:v>
      </x:c>
      <x:c r="K399" t="str">
        <x:v>Employee 102626; home branch Thurrock; assigned role Operative Driver | Deployment branch: Thurrock | Actual role: Operative Driver | Jobs: 399662 | Customers: BNP Paribas Limited | Actual hours: 10.5; source records: 1</x:v>
      </x:c>
      <x:c r="L399" t="str">
        <x:v>Include</x:v>
      </x:c>
      <x:c r="M399"/>
      <x:c r="N399"/>
    </x:row>
    <x:row r="400">
      <x:c r="A400" t="str">
        <x:v>C Smith (C)|2026-01-19</x:v>
      </x:c>
      <x:c r="B400" s="888" t="n">
        <x:v>46041</x:v>
      </x:c>
      <x:c r="C400" t="str">
        <x:v>C Smith (C)</x:v>
      </x:c>
      <x:c r="D400" t="str">
        <x:v>Permanent</x:v>
      </x:c>
      <x:c r="E400" t="str">
        <x:v>Thurrock</x:v>
      </x:c>
      <x:c r="F400" t="str">
        <x:v>Operative Driver</x:v>
      </x:c>
      <x:c r="G400" t="str">
        <x:v>397663</x:v>
      </x:c>
      <x:c r="H400" t="str">
        <x:v>Restore – Doc Management/East &amp; North Herts NHS</x:v>
      </x:c>
      <x:c r="I400" s="22" t="n">
        <x:v>8.5</x:v>
      </x:c>
      <x:c r="J400" t="str">
        <x:v>Worked</x:v>
      </x:c>
      <x:c r="K400" t="str">
        <x:v>Employee 102626; home branch Thurrock; assigned role Operative Driver | Deployment branch: Thurrock | Actual role: Operative Driver | Jobs: 397663 | Customers: Restore – Doc Management/East &amp; North Herts NHS | Actual hours: 8.5; source records: 1</x:v>
      </x:c>
      <x:c r="L400" t="str">
        <x:v>Include</x:v>
      </x:c>
      <x:c r="M400"/>
      <x:c r="N400"/>
    </x:row>
    <x:row r="401">
      <x:c r="A401" t="str">
        <x:v>C Smith (C)|2026-01-20</x:v>
      </x:c>
      <x:c r="B401" s="888" t="n">
        <x:v>46042</x:v>
      </x:c>
      <x:c r="C401" t="str">
        <x:v>C Smith (C)</x:v>
      </x:c>
      <x:c r="D401" t="str">
        <x:v>Permanent</x:v>
      </x:c>
      <x:c r="E401" t="str">
        <x:v>Thurrock</x:v>
      </x:c>
      <x:c r="F401" t="str">
        <x:v>Operative Driver</x:v>
      </x:c>
      <x:c r="G401" t="str">
        <x:v>399310</x:v>
      </x:c>
      <x:c r="H401" t="str">
        <x:v>UBS Investment Bank</x:v>
      </x:c>
      <x:c r="I401" s="22" t="n">
        <x:v>8</x:v>
      </x:c>
      <x:c r="J401" t="str">
        <x:v>Worked</x:v>
      </x:c>
      <x:c r="K401" t="str">
        <x:v>Employee 102626; home branch Thurrock; assigned role Operative Driver | Deployment branch: Thurrock | Actual role: Operative Driver | Jobs: 399310 | Customers: UBS Investment Bank | Actual hours: 8.0; source records: 1</x:v>
      </x:c>
      <x:c r="L401" t="str">
        <x:v>Include</x:v>
      </x:c>
      <x:c r="M401"/>
      <x:c r="N401"/>
    </x:row>
    <x:row r="402">
      <x:c r="A402" t="str">
        <x:v>C Smith (C)|2026-01-22</x:v>
      </x:c>
      <x:c r="B402" s="888" t="n">
        <x:v>46044</x:v>
      </x:c>
      <x:c r="C402" t="str">
        <x:v>C Smith (C)</x:v>
      </x:c>
      <x:c r="D402" t="str">
        <x:v>Permanent</x:v>
      </x:c>
      <x:c r="E402" t="str">
        <x:v>Thurrock</x:v>
      </x:c>
      <x:c r="F402" t="str">
        <x:v>Operative Driver</x:v>
      </x:c>
      <x:c r="G402" t="str">
        <x:v>399587</x:v>
      </x:c>
      <x:c r="H402" t="str">
        <x:v>Bank of New York Mellon</x:v>
      </x:c>
      <x:c r="I402" s="22" t="n">
        <x:v>5</x:v>
      </x:c>
      <x:c r="J402" t="str">
        <x:v>Worked</x:v>
      </x:c>
      <x:c r="K402" t="str">
        <x:v>Employee 102626; home branch Thurrock; assigned role Operative Driver | Deployment branch: Thurrock | Actual role: Operative Driver | Jobs: 399587 | Customers: Bank of New York Mellon | Actual hours: 5.0; source records: 1</x:v>
      </x:c>
      <x:c r="L402" t="str">
        <x:v>Include</x:v>
      </x:c>
      <x:c r="M402"/>
      <x:c r="N402"/>
    </x:row>
    <x:row r="403">
      <x:c r="A403" t="str">
        <x:v>C Smith (C)|2026-01-23</x:v>
      </x:c>
      <x:c r="B403" s="888" t="n">
        <x:v>46045</x:v>
      </x:c>
      <x:c r="C403" t="str">
        <x:v>C Smith (C)</x:v>
      </x:c>
      <x:c r="D403" t="str">
        <x:v>Permanent</x:v>
      </x:c>
      <x:c r="E403" t="str">
        <x:v>Thurrock</x:v>
      </x:c>
      <x:c r="F403" t="str">
        <x:v>Operative Driver</x:v>
      </x:c>
      <x:c r="G403" t="str">
        <x:v>399324</x:v>
      </x:c>
      <x:c r="H403" t="str">
        <x:v>UBS Investment Bank</x:v>
      </x:c>
      <x:c r="I403" s="22" t="n">
        <x:v>8.5</x:v>
      </x:c>
      <x:c r="J403" t="str">
        <x:v>Worked</x:v>
      </x:c>
      <x:c r="K403" t="str">
        <x:v>Employee 102626; home branch Thurrock; assigned role Operative Driver | Deployment branch: Thurrock | Actual role: Operative Driver | Jobs: 399324 | Customers: UBS Investment Bank | Actual hours: 8.5; source records: 1</x:v>
      </x:c>
      <x:c r="L403" t="str">
        <x:v>Include</x:v>
      </x:c>
      <x:c r="M403"/>
      <x:c r="N403"/>
    </x:row>
    <x:row r="404">
      <x:c r="A404" t="str">
        <x:v>C Smith (C)|2026-01-26</x:v>
      </x:c>
      <x:c r="B404" s="888" t="n">
        <x:v>46048</x:v>
      </x:c>
      <x:c r="C404" t="str">
        <x:v>C Smith (C)</x:v>
      </x:c>
      <x:c r="D404" t="str">
        <x:v>Permanent</x:v>
      </x:c>
      <x:c r="E404" t="str">
        <x:v>Thurrock</x:v>
      </x:c>
      <x:c r="F404" t="str">
        <x:v>Operative Driver</x:v>
      </x:c>
      <x:c r="G404" t="str">
        <x:v>399908</x:v>
      </x:c>
      <x:c r="H404" t="str">
        <x:v>London Metropolitan University</x:v>
      </x:c>
      <x:c r="I404" s="22" t="n">
        <x:v>8</x:v>
      </x:c>
      <x:c r="J404" t="str">
        <x:v>Worked</x:v>
      </x:c>
      <x:c r="K404" t="str">
        <x:v>Employee 102626; home branch Thurrock; assigned role Operative Driver | Deployment branch: Thurrock | Actual role: Operative Driver | Jobs: 399908 | Customers: London Metropolitan University | Actual hours: 8.0; source records: 1</x:v>
      </x:c>
      <x:c r="L404" t="str">
        <x:v>Include</x:v>
      </x:c>
      <x:c r="M404"/>
      <x:c r="N404"/>
    </x:row>
    <x:row r="405">
      <x:c r="A405" t="str">
        <x:v>C Smith (C)|2026-01-29</x:v>
      </x:c>
      <x:c r="B405" s="888" t="n">
        <x:v>46051</x:v>
      </x:c>
      <x:c r="C405" t="str">
        <x:v>C Smith (C)</x:v>
      </x:c>
      <x:c r="D405" t="str">
        <x:v>Permanent</x:v>
      </x:c>
      <x:c r="E405" t="str">
        <x:v>Thurrock</x:v>
      </x:c>
      <x:c r="F405" t="str">
        <x:v>Operative Driver</x:v>
      </x:c>
      <x:c r="G405"/>
      <x:c r="H405"/>
      <x:c r="I405" s="22" t="n">
        <x:v>0</x:v>
      </x:c>
      <x:c r="J405" t="str">
        <x:v>Annual leave</x:v>
      </x:c>
      <x:c r="K405" t="str">
        <x:v>Employee 102626; home branch Thurrock; assigned role Operative Driver | Leave: Annual Leave (Hours) | Leave calendar basis: Variable-pattern period</x:v>
      </x:c>
      <x:c r="L405" t="str">
        <x:v>Include</x:v>
      </x:c>
      <x:c r="M405"/>
      <x:c r="N405"/>
    </x:row>
    <x:row r="406">
      <x:c r="A406" t="str">
        <x:v>C Smith (C)|2026-01-30</x:v>
      </x:c>
      <x:c r="B406" s="888" t="n">
        <x:v>46052</x:v>
      </x:c>
      <x:c r="C406" t="str">
        <x:v>C Smith (C)</x:v>
      </x:c>
      <x:c r="D406" t="str">
        <x:v>Permanent</x:v>
      </x:c>
      <x:c r="E406" t="str">
        <x:v>Thurrock</x:v>
      </x:c>
      <x:c r="F406" t="str">
        <x:v>Operative Driver</x:v>
      </x:c>
      <x:c r="G406"/>
      <x:c r="H406"/>
      <x:c r="I406" s="22" t="n">
        <x:v>0</x:v>
      </x:c>
      <x:c r="J406" t="str">
        <x:v>Annual leave</x:v>
      </x:c>
      <x:c r="K406" t="str">
        <x:v>Employee 102626; home branch Thurrock; assigned role Operative Driver | Leave: Annual Leave (Hours) | Leave calendar basis: Variable-pattern period</x:v>
      </x:c>
      <x:c r="L406" t="str">
        <x:v>Include</x:v>
      </x:c>
      <x:c r="M406"/>
      <x:c r="N406"/>
    </x:row>
    <x:row r="407">
      <x:c r="A407" t="str">
        <x:v>Callum Rayner|2026-01-05</x:v>
      </x:c>
      <x:c r="B407" s="888" t="n">
        <x:v>46027</x:v>
      </x:c>
      <x:c r="C407" t="str">
        <x:v>Callum Rayner</x:v>
      </x:c>
      <x:c r="D407" t="str">
        <x:v>Permanent</x:v>
      </x:c>
      <x:c r="E407" t="str">
        <x:v>Cambridge</x:v>
      </x:c>
      <x:c r="F407" t="str">
        <x:v>Operative Driver</x:v>
      </x:c>
      <x:c r="G407" t="str">
        <x:v>398255</x:v>
      </x:c>
      <x:c r="H407" t="str">
        <x:v>East &amp; North Hertfordshire NHS Trust</x:v>
      </x:c>
      <x:c r="I407" s="22" t="n">
        <x:v>8</x:v>
      </x:c>
      <x:c r="J407" t="str">
        <x:v>Worked</x:v>
      </x:c>
      <x:c r="K407" t="str">
        <x:v>Employee 104133; home branch Cambridge; assigned role Operative Driver | Deployment branch: Cambridge | Actual role: Operative Porter | Jobs: 398255 | Customers: East &amp; North Hertfordshire NHS Trust | Actual hours: 8.0; source records: 1</x:v>
      </x:c>
      <x:c r="L407" t="str">
        <x:v>Include</x:v>
      </x:c>
      <x:c r="M407"/>
      <x:c r="N407"/>
    </x:row>
    <x:row r="408">
      <x:c r="A408" t="str">
        <x:v>Callum Rayner|2026-01-06</x:v>
      </x:c>
      <x:c r="B408" s="888" t="n">
        <x:v>46028</x:v>
      </x:c>
      <x:c r="C408" t="str">
        <x:v>Callum Rayner</x:v>
      </x:c>
      <x:c r="D408" t="str">
        <x:v>Permanent</x:v>
      </x:c>
      <x:c r="E408" t="str">
        <x:v>Cambridge</x:v>
      </x:c>
      <x:c r="F408" t="str">
        <x:v>Operative Driver</x:v>
      </x:c>
      <x:c r="G408" t="str">
        <x:v>398255</x:v>
      </x:c>
      <x:c r="H408" t="str">
        <x:v>East &amp; North Hertfordshire NHS Trust</x:v>
      </x:c>
      <x:c r="I408" s="22" t="n">
        <x:v>8</x:v>
      </x:c>
      <x:c r="J408" t="str">
        <x:v>Worked</x:v>
      </x:c>
      <x:c r="K408" t="str">
        <x:v>Employee 104133; home branch Cambridge; assigned role Operative Driver | Deployment branch: Cambridge | Actual role: Operative Porter | Jobs: 398255 | Customers: East &amp; North Hertfordshire NHS Trust | Actual hours: 8.0; source records: 1</x:v>
      </x:c>
      <x:c r="L408" t="str">
        <x:v>Include</x:v>
      </x:c>
      <x:c r="M408"/>
      <x:c r="N408"/>
    </x:row>
    <x:row r="409">
      <x:c r="A409" t="str">
        <x:v>Callum Rayner|2026-01-07</x:v>
      </x:c>
      <x:c r="B409" s="888" t="n">
        <x:v>46029</x:v>
      </x:c>
      <x:c r="C409" t="str">
        <x:v>Callum Rayner</x:v>
      </x:c>
      <x:c r="D409" t="str">
        <x:v>Permanent</x:v>
      </x:c>
      <x:c r="E409" t="str">
        <x:v>Cambridge</x:v>
      </x:c>
      <x:c r="F409" t="str">
        <x:v>Operative Driver</x:v>
      </x:c>
      <x:c r="G409" t="str">
        <x:v>399364</x:v>
      </x:c>
      <x:c r="H409" t="str">
        <x:v>Priorclave  (JANUARY 26)</x:v>
      </x:c>
      <x:c r="I409" s="22" t="n">
        <x:v>8.5</x:v>
      </x:c>
      <x:c r="J409" t="str">
        <x:v>Worked</x:v>
      </x:c>
      <x:c r="K409" t="str">
        <x:v>Employee 104133; home branch Cambridge; assigned role Operative Driver | Deployment branch: Cambridge | Actual role: Operative Porter | Jobs: 399364 | Customers: Priorclave  (JANUARY 26) | Actual hours: 8.5; source records: 1</x:v>
      </x:c>
      <x:c r="L409" t="str">
        <x:v>Include</x:v>
      </x:c>
      <x:c r="M409"/>
      <x:c r="N409"/>
    </x:row>
    <x:row r="410">
      <x:c r="A410" t="str">
        <x:v>Callum Rayner|2026-01-08</x:v>
      </x:c>
      <x:c r="B410" s="888" t="n">
        <x:v>46030</x:v>
      </x:c>
      <x:c r="C410" t="str">
        <x:v>Callum Rayner</x:v>
      </x:c>
      <x:c r="D410" t="str">
        <x:v>Permanent</x:v>
      </x:c>
      <x:c r="E410" t="str">
        <x:v>Cambridge</x:v>
      </x:c>
      <x:c r="F410" t="str">
        <x:v>Operative Driver</x:v>
      </x:c>
      <x:c r="G410" t="str">
        <x:v>398255</x:v>
      </x:c>
      <x:c r="H410" t="str">
        <x:v>East &amp; North Hertfordshire NHS Trust</x:v>
      </x:c>
      <x:c r="I410" s="22" t="n">
        <x:v>8</x:v>
      </x:c>
      <x:c r="J410" t="str">
        <x:v>Worked</x:v>
      </x:c>
      <x:c r="K410" t="str">
        <x:v>Employee 104133; home branch Cambridge; assigned role Operative Driver | Deployment branch: Cambridge | Actual role: Operative Porter | Jobs: 398255 | Customers: East &amp; North Hertfordshire NHS Trust | Actual hours: 8.0; source records: 1</x:v>
      </x:c>
      <x:c r="L410" t="str">
        <x:v>Include</x:v>
      </x:c>
      <x:c r="M410"/>
      <x:c r="N410"/>
    </x:row>
    <x:row r="411">
      <x:c r="A411" t="str">
        <x:v>Callum Rayner|2026-01-12</x:v>
      </x:c>
      <x:c r="B411" s="888" t="n">
        <x:v>46034</x:v>
      </x:c>
      <x:c r="C411" t="str">
        <x:v>Callum Rayner</x:v>
      </x:c>
      <x:c r="D411" t="str">
        <x:v>Permanent</x:v>
      </x:c>
      <x:c r="E411" t="str">
        <x:v>Cambridge</x:v>
      </x:c>
      <x:c r="F411" t="str">
        <x:v>Operative Driver</x:v>
      </x:c>
      <x:c r="G411" t="str">
        <x:v>398255</x:v>
      </x:c>
      <x:c r="H411" t="str">
        <x:v>East &amp; North Hertfordshire NHS Trust</x:v>
      </x:c>
      <x:c r="I411" s="22" t="n">
        <x:v>8</x:v>
      </x:c>
      <x:c r="J411" t="str">
        <x:v>Worked</x:v>
      </x:c>
      <x:c r="K411" t="str">
        <x:v>Employee 104133; home branch Cambridge; assigned role Operative Driver | Deployment branch: Cambridge | Actual role: Operative Porter | Jobs: 398255 | Customers: East &amp; North Hertfordshire NHS Trust | Actual hours: 8.0; source records: 1</x:v>
      </x:c>
      <x:c r="L411" t="str">
        <x:v>Include</x:v>
      </x:c>
      <x:c r="M411"/>
      <x:c r="N411"/>
    </x:row>
    <x:row r="412">
      <x:c r="A412" t="str">
        <x:v>Callum Rayner|2026-01-13</x:v>
      </x:c>
      <x:c r="B412" s="888" t="n">
        <x:v>46035</x:v>
      </x:c>
      <x:c r="C412" t="str">
        <x:v>Callum Rayner</x:v>
      </x:c>
      <x:c r="D412" t="str">
        <x:v>Permanent</x:v>
      </x:c>
      <x:c r="E412" t="str">
        <x:v>Cambridge</x:v>
      </x:c>
      <x:c r="F412" t="str">
        <x:v>Operative Driver</x:v>
      </x:c>
      <x:c r="G412" t="str">
        <x:v>398255</x:v>
      </x:c>
      <x:c r="H412" t="str">
        <x:v>East &amp; North Hertfordshire NHS Trust</x:v>
      </x:c>
      <x:c r="I412" s="22" t="n">
        <x:v>7.7</x:v>
      </x:c>
      <x:c r="J412" t="str">
        <x:v>Worked</x:v>
      </x:c>
      <x:c r="K412" t="str">
        <x:v>Employee 104133; home branch Cambridge; assigned role Operative Driver | Deployment branch: Cambridge | Actual role: Operative Driver | Jobs: 398255 | Customers: East &amp; North Hertfordshire NHS Trust | Actual hours: 7.7; source records: 1</x:v>
      </x:c>
      <x:c r="L412" t="str">
        <x:v>Include</x:v>
      </x:c>
      <x:c r="M412"/>
      <x:c r="N412"/>
    </x:row>
    <x:row r="413">
      <x:c r="A413" t="str">
        <x:v>Callum Rayner|2026-01-15</x:v>
      </x:c>
      <x:c r="B413" s="888" t="n">
        <x:v>46037</x:v>
      </x:c>
      <x:c r="C413" t="str">
        <x:v>Callum Rayner</x:v>
      </x:c>
      <x:c r="D413" t="str">
        <x:v>Permanent</x:v>
      </x:c>
      <x:c r="E413" t="str">
        <x:v>Cambridge</x:v>
      </x:c>
      <x:c r="F413" t="str">
        <x:v>Operative Driver</x:v>
      </x:c>
      <x:c r="G413" t="str">
        <x:v>398255</x:v>
      </x:c>
      <x:c r="H413" t="str">
        <x:v>East &amp; North Hertfordshire NHS Trust</x:v>
      </x:c>
      <x:c r="I413" s="22" t="n">
        <x:v>8.2</x:v>
      </x:c>
      <x:c r="J413" t="str">
        <x:v>Worked</x:v>
      </x:c>
      <x:c r="K413" t="str">
        <x:v>Employee 104133; home branch Cambridge; assigned role Operative Driver | Deployment branch: Cambridge | Actual role: Operative Porter | Jobs: 398255 | Customers: East &amp; North Hertfordshire NHS Trust | Actual hours: 8.2; source records: 1</x:v>
      </x:c>
      <x:c r="L413" t="str">
        <x:v>Include</x:v>
      </x:c>
      <x:c r="M413"/>
      <x:c r="N413"/>
    </x:row>
    <x:row r="414">
      <x:c r="A414" t="str">
        <x:v>Callum Rayner|2026-01-16</x:v>
      </x:c>
      <x:c r="B414" s="888" t="n">
        <x:v>46038</x:v>
      </x:c>
      <x:c r="C414" t="str">
        <x:v>Callum Rayner</x:v>
      </x:c>
      <x:c r="D414" t="str">
        <x:v>Permanent</x:v>
      </x:c>
      <x:c r="E414" t="str">
        <x:v>Cambridge</x:v>
      </x:c>
      <x:c r="F414" t="str">
        <x:v>Operative Driver</x:v>
      </x:c>
      <x:c r="G414"/>
      <x:c r="H414"/>
      <x:c r="I414" s="22" t="n">
        <x:v>0</x:v>
      </x:c>
      <x:c r="J414" t="str">
        <x:v>Annual leave</x:v>
      </x:c>
      <x:c r="K414" t="str">
        <x:v>Employee 104133; home branch Cambridge; assigned role Operative Driver | Leave: Annual Leave (Hours) | Leave calendar basis: Variable-pattern period</x:v>
      </x:c>
      <x:c r="L414" t="str">
        <x:v>Include</x:v>
      </x:c>
      <x:c r="M414"/>
      <x:c r="N414"/>
    </x:row>
    <x:row r="415">
      <x:c r="A415" t="str">
        <x:v>Callum Rayner|2026-01-19</x:v>
      </x:c>
      <x:c r="B415" s="888" t="n">
        <x:v>46041</x:v>
      </x:c>
      <x:c r="C415" t="str">
        <x:v>Callum Rayner</x:v>
      </x:c>
      <x:c r="D415" t="str">
        <x:v>Permanent</x:v>
      </x:c>
      <x:c r="E415" t="str">
        <x:v>Cambridge</x:v>
      </x:c>
      <x:c r="F415" t="str">
        <x:v>Operative Driver</x:v>
      </x:c>
      <x:c r="G415" t="str">
        <x:v>399316</x:v>
      </x:c>
      <x:c r="H415" t="str">
        <x:v>Opentrons (DELIVERY TO DAN LORD)</x:v>
      </x:c>
      <x:c r="I415" s="22" t="n">
        <x:v>3.5</x:v>
      </x:c>
      <x:c r="J415" t="str">
        <x:v>Worked</x:v>
      </x:c>
      <x:c r="K415" t="str">
        <x:v>Employee 104133; home branch Cambridge; assigned role Operative Driver | Deployment branch: Cambridge | Actual role: Operative Porter | Jobs: 399316 | Customers: Opentrons (DELIVERY TO DAN LORD) | Actual hours: 3.5; source records: 1</x:v>
      </x:c>
      <x:c r="L415" t="str">
        <x:v>Include</x:v>
      </x:c>
      <x:c r="M415"/>
      <x:c r="N415"/>
    </x:row>
    <x:row r="416">
      <x:c r="A416" t="str">
        <x:v>Callum Rayner|2026-01-20</x:v>
      </x:c>
      <x:c r="B416" s="888" t="n">
        <x:v>46042</x:v>
      </x:c>
      <x:c r="C416" t="str">
        <x:v>Callum Rayner</x:v>
      </x:c>
      <x:c r="D416" t="str">
        <x:v>Permanent</x:v>
      </x:c>
      <x:c r="E416" t="str">
        <x:v>Cambridge</x:v>
      </x:c>
      <x:c r="F416" t="str">
        <x:v>Operative Driver</x:v>
      </x:c>
      <x:c r="G416" t="str">
        <x:v>399399</x:v>
      </x:c>
      <x:c r="H416" t="str">
        <x:v>Suffolk Constabulary</x:v>
      </x:c>
      <x:c r="I416" s="22" t="n">
        <x:v>9</x:v>
      </x:c>
      <x:c r="J416" t="str">
        <x:v>Worked</x:v>
      </x:c>
      <x:c r="K416" t="str">
        <x:v>Employee 104133; home branch Cambridge; assigned role Operative Driver | Deployment branch: Cambridge | Actual role: Operative Porter | Jobs: 399399 | Customers: Suffolk Constabulary | Actual hours: 9.0; source records: 1</x:v>
      </x:c>
      <x:c r="L416" t="str">
        <x:v>Include</x:v>
      </x:c>
      <x:c r="M416"/>
      <x:c r="N416"/>
    </x:row>
    <x:row r="417">
      <x:c r="A417" t="str">
        <x:v>Callum Rayner|2026-01-28</x:v>
      </x:c>
      <x:c r="B417" s="888" t="n">
        <x:v>46050</x:v>
      </x:c>
      <x:c r="C417" t="str">
        <x:v>Callum Rayner</x:v>
      </x:c>
      <x:c r="D417" t="str">
        <x:v>Permanent</x:v>
      </x:c>
      <x:c r="E417" t="str">
        <x:v>Cambridge</x:v>
      </x:c>
      <x:c r="F417" t="str">
        <x:v>Operative Driver</x:v>
      </x:c>
      <x:c r="G417" t="str">
        <x:v>398255</x:v>
      </x:c>
      <x:c r="H417" t="str">
        <x:v>East &amp; North Hertfordshire NHS Trust</x:v>
      </x:c>
      <x:c r="I417" s="22" t="n">
        <x:v>7.5</x:v>
      </x:c>
      <x:c r="J417" t="str">
        <x:v>Worked</x:v>
      </x:c>
      <x:c r="K417" t="str">
        <x:v>Employee 104133; home branch Cambridge; assigned role Operative Driver | Deployment branch: Cambridge | Actual role: Operative Porter | Jobs: 398255 | Customers: East &amp; North Hertfordshire NHS Trust | Actual hours: 7.5; source records: 1</x:v>
      </x:c>
      <x:c r="L417" t="str">
        <x:v>Include</x:v>
      </x:c>
      <x:c r="M417"/>
      <x:c r="N417"/>
    </x:row>
    <x:row r="418">
      <x:c r="A418" t="str">
        <x:v>Callum Rayner|2026-01-29</x:v>
      </x:c>
      <x:c r="B418" s="888" t="n">
        <x:v>46051</x:v>
      </x:c>
      <x:c r="C418" t="str">
        <x:v>Callum Rayner</x:v>
      </x:c>
      <x:c r="D418" t="str">
        <x:v>Permanent</x:v>
      </x:c>
      <x:c r="E418" t="str">
        <x:v>Cambridge</x:v>
      </x:c>
      <x:c r="F418" t="str">
        <x:v>Operative Driver</x:v>
      </x:c>
      <x:c r="G418" t="str">
        <x:v>398255</x:v>
      </x:c>
      <x:c r="H418" t="str">
        <x:v>East &amp; North Hertfordshire NHS Trust</x:v>
      </x:c>
      <x:c r="I418" s="22" t="n">
        <x:v>7.5</x:v>
      </x:c>
      <x:c r="J418" t="str">
        <x:v>Worked</x:v>
      </x:c>
      <x:c r="K418" t="str">
        <x:v>Employee 104133; home branch Cambridge; assigned role Operative Driver | Deployment branch: Cambridge | Actual role: Operative Porter | Jobs: 398255 | Customers: East &amp; North Hertfordshire NHS Trust | Actual hours: 7.5; source records: 1</x:v>
      </x:c>
      <x:c r="L418" t="str">
        <x:v>Include</x:v>
      </x:c>
      <x:c r="M418"/>
      <x:c r="N418"/>
    </x:row>
    <x:row r="419">
      <x:c r="A419" t="str">
        <x:v>Carl Stell|2026-01-05</x:v>
      </x:c>
      <x:c r="B419" s="888" t="n">
        <x:v>46027</x:v>
      </x:c>
      <x:c r="C419" t="str">
        <x:v>Carl Stell</x:v>
      </x:c>
      <x:c r="D419" t="str">
        <x:v>Permanent</x:v>
      </x:c>
      <x:c r="E419" t="str">
        <x:v>Leeds</x:v>
      </x:c>
      <x:c r="F419" t="str">
        <x:v>Operative Porter</x:v>
      </x:c>
      <x:c r="G419"/>
      <x:c r="H419"/>
      <x:c r="I419" s="22" t="n">
        <x:v>0</x:v>
      </x:c>
      <x:c r="J419" t="str">
        <x:v>Annual leave</x:v>
      </x:c>
      <x:c r="K419" t="str">
        <x:v>Employee 102997; home branch Leeds; assigned role Operative Porter | Leave: Annual Leave (Hours) | Leave calendar basis: Variable-pattern period</x:v>
      </x:c>
      <x:c r="L419" t="str">
        <x:v>Include</x:v>
      </x:c>
      <x:c r="M419"/>
      <x:c r="N419"/>
    </x:row>
    <x:row r="420">
      <x:c r="A420" t="str">
        <x:v>Carl Stell|2026-01-06</x:v>
      </x:c>
      <x:c r="B420" s="888" t="n">
        <x:v>46028</x:v>
      </x:c>
      <x:c r="C420" t="str">
        <x:v>Carl Stell</x:v>
      </x:c>
      <x:c r="D420" t="str">
        <x:v>Permanent</x:v>
      </x:c>
      <x:c r="E420" t="str">
        <x:v>Leeds</x:v>
      </x:c>
      <x:c r="F420" t="str">
        <x:v>Operative Porter</x:v>
      </x:c>
      <x:c r="G420"/>
      <x:c r="H420"/>
      <x:c r="I420" s="22" t="n">
        <x:v>0</x:v>
      </x:c>
      <x:c r="J420" t="str">
        <x:v>Annual leave</x:v>
      </x:c>
      <x:c r="K420" t="str">
        <x:v>Employee 102997; home branch Leeds; assigned role Operative Porter | Leave: Annual Leave (Hours) | Leave calendar basis: Variable-pattern period</x:v>
      </x:c>
      <x:c r="L420" t="str">
        <x:v>Include</x:v>
      </x:c>
      <x:c r="M420"/>
      <x:c r="N420"/>
    </x:row>
    <x:row r="421">
      <x:c r="A421" t="str">
        <x:v>Carl Stell|2026-01-07</x:v>
      </x:c>
      <x:c r="B421" s="888" t="n">
        <x:v>46029</x:v>
      </x:c>
      <x:c r="C421" t="str">
        <x:v>Carl Stell</x:v>
      </x:c>
      <x:c r="D421" t="str">
        <x:v>Permanent</x:v>
      </x:c>
      <x:c r="E421" t="str">
        <x:v>Leeds</x:v>
      </x:c>
      <x:c r="F421" t="str">
        <x:v>Operative Porter</x:v>
      </x:c>
      <x:c r="G421"/>
      <x:c r="H421"/>
      <x:c r="I421" s="22" t="n">
        <x:v>0</x:v>
      </x:c>
      <x:c r="J421" t="str">
        <x:v>Annual leave</x:v>
      </x:c>
      <x:c r="K421" t="str">
        <x:v>Employee 102997; home branch Leeds; assigned role Operative Porter | Leave: Annual Leave (Hours) | Leave calendar basis: Variable-pattern period</x:v>
      </x:c>
      <x:c r="L421" t="str">
        <x:v>Include</x:v>
      </x:c>
      <x:c r="M421"/>
      <x:c r="N421"/>
    </x:row>
    <x:row r="422">
      <x:c r="A422" t="str">
        <x:v>Carl Stell|2026-01-08</x:v>
      </x:c>
      <x:c r="B422" s="888" t="n">
        <x:v>46030</x:v>
      </x:c>
      <x:c r="C422" t="str">
        <x:v>Carl Stell</x:v>
      </x:c>
      <x:c r="D422" t="str">
        <x:v>Permanent</x:v>
      </x:c>
      <x:c r="E422" t="str">
        <x:v>Leeds</x:v>
      </x:c>
      <x:c r="F422" t="str">
        <x:v>Operative Porter</x:v>
      </x:c>
      <x:c r="G422"/>
      <x:c r="H422"/>
      <x:c r="I422" s="22" t="n">
        <x:v>0</x:v>
      </x:c>
      <x:c r="J422" t="str">
        <x:v>Annual leave</x:v>
      </x:c>
      <x:c r="K422" t="str">
        <x:v>Employee 102997; home branch Leeds; assigned role Operative Porter | Leave: Annual Leave (Hours) | Leave calendar basis: Variable-pattern period</x:v>
      </x:c>
      <x:c r="L422" t="str">
        <x:v>Include</x:v>
      </x:c>
      <x:c r="M422"/>
      <x:c r="N422"/>
    </x:row>
    <x:row r="423">
      <x:c r="A423" t="str">
        <x:v>Carl Stell|2026-01-09</x:v>
      </x:c>
      <x:c r="B423" s="888" t="n">
        <x:v>46031</x:v>
      </x:c>
      <x:c r="C423" t="str">
        <x:v>Carl Stell</x:v>
      </x:c>
      <x:c r="D423" t="str">
        <x:v>Permanent</x:v>
      </x:c>
      <x:c r="E423" t="str">
        <x:v>Leeds</x:v>
      </x:c>
      <x:c r="F423" t="str">
        <x:v>Operative Porter</x:v>
      </x:c>
      <x:c r="G423"/>
      <x:c r="H423"/>
      <x:c r="I423" s="22" t="n">
        <x:v>0</x:v>
      </x:c>
      <x:c r="J423" t="str">
        <x:v>Annual leave</x:v>
      </x:c>
      <x:c r="K423" t="str">
        <x:v>Employee 102997; home branch Leeds; assigned role Operative Porter | Leave: Annual Leave (Hours) | Leave calendar basis: Variable-pattern period</x:v>
      </x:c>
      <x:c r="L423" t="str">
        <x:v>Include</x:v>
      </x:c>
      <x:c r="M423"/>
      <x:c r="N423"/>
    </x:row>
    <x:row r="424">
      <x:c r="A424" t="str">
        <x:v>Carl Stell|2026-01-12</x:v>
      </x:c>
      <x:c r="B424" s="888" t="n">
        <x:v>46034</x:v>
      </x:c>
      <x:c r="C424" t="str">
        <x:v>Carl Stell</x:v>
      </x:c>
      <x:c r="D424" t="str">
        <x:v>Permanent</x:v>
      </x:c>
      <x:c r="E424" t="str">
        <x:v>Leeds</x:v>
      </x:c>
      <x:c r="F424" t="str">
        <x:v>Operative Porter</x:v>
      </x:c>
      <x:c r="G424" t="str">
        <x:v>398650A, 398911</x:v>
      </x:c>
      <x:c r="H424" t="str">
        <x:v>Kirklees Council; Kirklees Council - Adele Gregory</x:v>
      </x:c>
      <x:c r="I424" s="22" t="n">
        <x:v>5.52</x:v>
      </x:c>
      <x:c r="J424" t="str">
        <x:v>Worked — 2 records</x:v>
      </x:c>
      <x:c r="K424" t="str">
        <x:v>Employee 102997; home branch Leeds; assigned role Operative Porter | Deployment branch: Leeds | Actual role: Operative Porter | Jobs: 398650A, 398911 | Customers: Kirklees Council; Kirklees Council - Adele Gregory | Actual hours: 5.5; source records: 2</x:v>
      </x:c>
      <x:c r="L424" t="str">
        <x:v>Include</x:v>
      </x:c>
      <x:c r="M424"/>
      <x:c r="N424"/>
    </x:row>
    <x:row r="425">
      <x:c r="A425" t="str">
        <x:v>Carl Stell|2026-01-13</x:v>
      </x:c>
      <x:c r="B425" s="888" t="n">
        <x:v>46035</x:v>
      </x:c>
      <x:c r="C425" t="str">
        <x:v>Carl Stell</x:v>
      </x:c>
      <x:c r="D425" t="str">
        <x:v>Permanent</x:v>
      </x:c>
      <x:c r="E425" t="str">
        <x:v>Leeds</x:v>
      </x:c>
      <x:c r="F425" t="str">
        <x:v>Operative Porter</x:v>
      </x:c>
      <x:c r="G425" t="str">
        <x:v>399254</x:v>
      </x:c>
      <x:c r="H425" t="str">
        <x:v>Adecco - Schneider</x:v>
      </x:c>
      <x:c r="I425" s="22" t="n">
        <x:v>8</x:v>
      </x:c>
      <x:c r="J425" t="str">
        <x:v>Worked</x:v>
      </x:c>
      <x:c r="K425" t="str">
        <x:v>Employee 102997; home branch Leeds; assigned role Operative Porter | Deployment branch: Leeds | Actual role: Operative Porter | Jobs: 399254 | Customers: Adecco - Schneider | Actual hours: 8.0; source records: 1</x:v>
      </x:c>
      <x:c r="L425" t="str">
        <x:v>Include</x:v>
      </x:c>
      <x:c r="M425"/>
      <x:c r="N425"/>
    </x:row>
    <x:row r="426">
      <x:c r="A426" t="str">
        <x:v>Carl Stell|2026-01-14</x:v>
      </x:c>
      <x:c r="B426" s="888" t="n">
        <x:v>46036</x:v>
      </x:c>
      <x:c r="C426" t="str">
        <x:v>Carl Stell</x:v>
      </x:c>
      <x:c r="D426" t="str">
        <x:v>Permanent</x:v>
      </x:c>
      <x:c r="E426" t="str">
        <x:v>Leeds</x:v>
      </x:c>
      <x:c r="F426" t="str">
        <x:v>Operative Porter</x:v>
      </x:c>
      <x:c r="G426" t="str">
        <x:v>395231A, 399511</x:v>
      </x:c>
      <x:c r="H426" t="str">
        <x:v>Kirklees Council - Marie; Kirklees Council - Mark Allison</x:v>
      </x:c>
      <x:c r="I426" s="22" t="n">
        <x:v>5.5</x:v>
      </x:c>
      <x:c r="J426" t="str">
        <x:v>Worked — 2 records</x:v>
      </x:c>
      <x:c r="K426" t="str">
        <x:v>Employee 102997; home branch Leeds; assigned role Operative Porter | Deployment branch: Leeds | Actual role: Operative Porter | Jobs: 395231A, 399511 | Customers: Kirklees Council - Marie; Kirklees Council - Mark Allison | Actual hours: 5.5; source records: 2</x:v>
      </x:c>
      <x:c r="L426" t="str">
        <x:v>Include</x:v>
      </x:c>
      <x:c r="M426"/>
      <x:c r="N426"/>
    </x:row>
    <x:row r="427">
      <x:c r="A427" t="str">
        <x:v>Carl Stell|2026-01-15</x:v>
      </x:c>
      <x:c r="B427" s="888" t="n">
        <x:v>46037</x:v>
      </x:c>
      <x:c r="C427" t="str">
        <x:v>Carl Stell</x:v>
      </x:c>
      <x:c r="D427" t="str">
        <x:v>Permanent</x:v>
      </x:c>
      <x:c r="E427" t="str">
        <x:v>Leeds</x:v>
      </x:c>
      <x:c r="F427" t="str">
        <x:v>Operative Porter</x:v>
      </x:c>
      <x:c r="G427" t="str">
        <x:v>398606</x:v>
      </x:c>
      <x:c r="H427" t="str">
        <x:v>Kirklees Council - Tareq Ajaj</x:v>
      </x:c>
      <x:c r="I427" s="22" t="n">
        <x:v>8.25</x:v>
      </x:c>
      <x:c r="J427" t="str">
        <x:v>Worked</x:v>
      </x:c>
      <x:c r="K427" t="str">
        <x:v>Employee 102997; home branch Leeds; assigned role Operative Porter | Deployment branch: Leeds | Actual role: Operative Porter | Jobs: 398606 | Customers: Kirklees Council - Tareq Ajaj | Actual hours: 8.2; source records: 1</x:v>
      </x:c>
      <x:c r="L427" t="str">
        <x:v>Include</x:v>
      </x:c>
      <x:c r="M427"/>
      <x:c r="N427"/>
    </x:row>
    <x:row r="428">
      <x:c r="A428" t="str">
        <x:v>Carl Stell|2026-01-16</x:v>
      </x:c>
      <x:c r="B428" s="888" t="n">
        <x:v>46038</x:v>
      </x:c>
      <x:c r="C428" t="str">
        <x:v>Carl Stell</x:v>
      </x:c>
      <x:c r="D428" t="str">
        <x:v>Permanent</x:v>
      </x:c>
      <x:c r="E428" t="str">
        <x:v>Leeds</x:v>
      </x:c>
      <x:c r="F428" t="str">
        <x:v>Operative Porter</x:v>
      </x:c>
      <x:c r="G428" t="str">
        <x:v>399502</x:v>
      </x:c>
      <x:c r="H428" t="str">
        <x:v>Kirklees Council - Ann P Davies</x:v>
      </x:c>
      <x:c r="I428" s="22" t="n">
        <x:v>7</x:v>
      </x:c>
      <x:c r="J428" t="str">
        <x:v>Worked</x:v>
      </x:c>
      <x:c r="K428" t="str">
        <x:v>Employee 102997; home branch Leeds; assigned role Operative Porter | Deployment branch: Leeds | Actual role: Operative Porter | Jobs: 399502 | Customers: Kirklees Council - Ann P Davies | Actual hours: 7.0; source records: 1</x:v>
      </x:c>
      <x:c r="L428" t="str">
        <x:v>Include</x:v>
      </x:c>
      <x:c r="M428"/>
      <x:c r="N428"/>
    </x:row>
    <x:row r="429">
      <x:c r="A429" t="str">
        <x:v>Carl Stell|2026-01-19</x:v>
      </x:c>
      <x:c r="B429" s="888" t="n">
        <x:v>46041</x:v>
      </x:c>
      <x:c r="C429" t="str">
        <x:v>Carl Stell</x:v>
      </x:c>
      <x:c r="D429" t="str">
        <x:v>Permanent</x:v>
      </x:c>
      <x:c r="E429" t="str">
        <x:v>Leeds</x:v>
      </x:c>
      <x:c r="F429" t="str">
        <x:v>Operative Porter</x:v>
      </x:c>
      <x:c r="G429" t="str">
        <x:v>394206</x:v>
      </x:c>
      <x:c r="H429" t="str">
        <x:v>BT plc</x:v>
      </x:c>
      <x:c r="I429" s="22" t="n">
        <x:v>13</x:v>
      </x:c>
      <x:c r="J429" t="str">
        <x:v>Worked</x:v>
      </x:c>
      <x:c r="K429" t="str">
        <x:v>Employee 102997; home branch Leeds; assigned role Operative Porter | Deployment branch: Leeds | Actual role: Operative Skilled | Jobs: 394206 | Customers: BT plc | Actual hours: 13.0; source records: 1</x:v>
      </x:c>
      <x:c r="L429" t="str">
        <x:v>Include</x:v>
      </x:c>
      <x:c r="M429"/>
      <x:c r="N429"/>
    </x:row>
    <x:row r="430">
      <x:c r="A430" t="str">
        <x:v>Carl Stell|2026-01-20</x:v>
      </x:c>
      <x:c r="B430" s="888" t="n">
        <x:v>46042</x:v>
      </x:c>
      <x:c r="C430" t="str">
        <x:v>Carl Stell</x:v>
      </x:c>
      <x:c r="D430" t="str">
        <x:v>Permanent</x:v>
      </x:c>
      <x:c r="E430" t="str">
        <x:v>Leeds</x:v>
      </x:c>
      <x:c r="F430" t="str">
        <x:v>Operative Porter</x:v>
      </x:c>
      <x:c r="G430" t="str">
        <x:v>394206</x:v>
      </x:c>
      <x:c r="H430" t="str">
        <x:v>BT plc</x:v>
      </x:c>
      <x:c r="I430" s="22" t="n">
        <x:v>11.75</x:v>
      </x:c>
      <x:c r="J430" t="str">
        <x:v>Worked</x:v>
      </x:c>
      <x:c r="K430" t="str">
        <x:v>Employee 102997; home branch Leeds; assigned role Operative Porter | Deployment branch: Leeds | Actual role: Operative Skilled | Jobs: 394206 | Customers: BT plc | Actual hours: 11.8; source records: 1</x:v>
      </x:c>
      <x:c r="L430" t="str">
        <x:v>Include</x:v>
      </x:c>
      <x:c r="M430"/>
      <x:c r="N430"/>
    </x:row>
    <x:row r="431">
      <x:c r="A431" t="str">
        <x:v>Carl Stell|2026-01-21</x:v>
      </x:c>
      <x:c r="B431" s="888" t="n">
        <x:v>46043</x:v>
      </x:c>
      <x:c r="C431" t="str">
        <x:v>Carl Stell</x:v>
      </x:c>
      <x:c r="D431" t="str">
        <x:v>Permanent</x:v>
      </x:c>
      <x:c r="E431" t="str">
        <x:v>Leeds</x:v>
      </x:c>
      <x:c r="F431" t="str">
        <x:v>Operative Porter</x:v>
      </x:c>
      <x:c r="G431" t="str">
        <x:v>394206</x:v>
      </x:c>
      <x:c r="H431" t="str">
        <x:v>BT plc</x:v>
      </x:c>
      <x:c r="I431" s="22" t="n">
        <x:v>12</x:v>
      </x:c>
      <x:c r="J431" t="str">
        <x:v>Worked</x:v>
      </x:c>
      <x:c r="K431" t="str">
        <x:v>Employee 102997; home branch Leeds; assigned role Operative Porter | Deployment branch: Leeds | Actual role: Operative Skilled | Jobs: 394206 | Customers: BT plc | Actual hours: 12.0; source records: 1</x:v>
      </x:c>
      <x:c r="L431" t="str">
        <x:v>Include</x:v>
      </x:c>
      <x:c r="M431"/>
      <x:c r="N431"/>
    </x:row>
    <x:row r="432">
      <x:c r="A432" t="str">
        <x:v>Carl Stell|2026-01-22</x:v>
      </x:c>
      <x:c r="B432" s="888" t="n">
        <x:v>46044</x:v>
      </x:c>
      <x:c r="C432" t="str">
        <x:v>Carl Stell</x:v>
      </x:c>
      <x:c r="D432" t="str">
        <x:v>Permanent</x:v>
      </x:c>
      <x:c r="E432" t="str">
        <x:v>Leeds</x:v>
      </x:c>
      <x:c r="F432" t="str">
        <x:v>Operative Porter</x:v>
      </x:c>
      <x:c r="G432" t="str">
        <x:v>394206</x:v>
      </x:c>
      <x:c r="H432" t="str">
        <x:v>BT plc</x:v>
      </x:c>
      <x:c r="I432" s="22" t="n">
        <x:v>11.75</x:v>
      </x:c>
      <x:c r="J432" t="str">
        <x:v>Worked</x:v>
      </x:c>
      <x:c r="K432" t="str">
        <x:v>Employee 102997; home branch Leeds; assigned role Operative Porter | Deployment branch: Leeds | Actual role: Operative Skilled | Jobs: 394206 | Customers: BT plc | Actual hours: 11.8; source records: 1</x:v>
      </x:c>
      <x:c r="L432" t="str">
        <x:v>Include</x:v>
      </x:c>
      <x:c r="M432"/>
      <x:c r="N432"/>
    </x:row>
    <x:row r="433">
      <x:c r="A433" t="str">
        <x:v>Carl Stell|2026-01-23</x:v>
      </x:c>
      <x:c r="B433" s="888" t="n">
        <x:v>46045</x:v>
      </x:c>
      <x:c r="C433" t="str">
        <x:v>Carl Stell</x:v>
      </x:c>
      <x:c r="D433" t="str">
        <x:v>Permanent</x:v>
      </x:c>
      <x:c r="E433" t="str">
        <x:v>Leeds</x:v>
      </x:c>
      <x:c r="F433" t="str">
        <x:v>Operative Porter</x:v>
      </x:c>
      <x:c r="G433" t="str">
        <x:v>394206</x:v>
      </x:c>
      <x:c r="H433" t="str">
        <x:v>BT plc</x:v>
      </x:c>
      <x:c r="I433" s="22" t="n">
        <x:v>9.25</x:v>
      </x:c>
      <x:c r="J433" t="str">
        <x:v>Worked</x:v>
      </x:c>
      <x:c r="K433" t="str">
        <x:v>Employee 102997; home branch Leeds; assigned role Operative Porter | Deployment branch: Leeds | Actual role: Operative Skilled | Jobs: 394206 | Customers: BT plc | Actual hours: 9.2; source records: 1</x:v>
      </x:c>
      <x:c r="L433" t="str">
        <x:v>Include</x:v>
      </x:c>
      <x:c r="M433"/>
      <x:c r="N433"/>
    </x:row>
    <x:row r="434">
      <x:c r="A434" t="str">
        <x:v>Carl Stell|2026-01-26</x:v>
      </x:c>
      <x:c r="B434" s="888" t="n">
        <x:v>46048</x:v>
      </x:c>
      <x:c r="C434" t="str">
        <x:v>Carl Stell</x:v>
      </x:c>
      <x:c r="D434" t="str">
        <x:v>Permanent</x:v>
      </x:c>
      <x:c r="E434" t="str">
        <x:v>Leeds</x:v>
      </x:c>
      <x:c r="F434" t="str">
        <x:v>Operative Porter</x:v>
      </x:c>
      <x:c r="G434" t="str">
        <x:v>394206</x:v>
      </x:c>
      <x:c r="H434" t="str">
        <x:v>BT plc</x:v>
      </x:c>
      <x:c r="I434" s="22" t="n">
        <x:v>12</x:v>
      </x:c>
      <x:c r="J434" t="str">
        <x:v>Worked</x:v>
      </x:c>
      <x:c r="K434" t="str">
        <x:v>Employee 102997; home branch Leeds; assigned role Operative Porter | Deployment branch: Leeds | Actual role: Operative Skilled | Jobs: 394206 | Customers: BT plc | Actual hours: 12.0; source records: 1</x:v>
      </x:c>
      <x:c r="L434" t="str">
        <x:v>Include</x:v>
      </x:c>
      <x:c r="M434"/>
      <x:c r="N434"/>
    </x:row>
    <x:row r="435">
      <x:c r="A435" t="str">
        <x:v>Carl Stell|2026-01-27</x:v>
      </x:c>
      <x:c r="B435" s="888" t="n">
        <x:v>46049</x:v>
      </x:c>
      <x:c r="C435" t="str">
        <x:v>Carl Stell</x:v>
      </x:c>
      <x:c r="D435" t="str">
        <x:v>Permanent</x:v>
      </x:c>
      <x:c r="E435" t="str">
        <x:v>Leeds</x:v>
      </x:c>
      <x:c r="F435" t="str">
        <x:v>Operative Porter</x:v>
      </x:c>
      <x:c r="G435" t="str">
        <x:v>394206</x:v>
      </x:c>
      <x:c r="H435" t="str">
        <x:v>BT plc</x:v>
      </x:c>
      <x:c r="I435" s="22" t="n">
        <x:v>10.75</x:v>
      </x:c>
      <x:c r="J435" t="str">
        <x:v>Worked</x:v>
      </x:c>
      <x:c r="K435" t="str">
        <x:v>Employee 102997; home branch Leeds; assigned role Operative Porter | Deployment branch: Leeds | Actual role: Operative Skilled | Jobs: 394206 | Customers: BT plc | Actual hours: 10.8; source records: 1</x:v>
      </x:c>
      <x:c r="L435" t="str">
        <x:v>Include</x:v>
      </x:c>
      <x:c r="M435"/>
      <x:c r="N435"/>
    </x:row>
    <x:row r="436">
      <x:c r="A436" t="str">
        <x:v>Carl Stell|2026-01-28</x:v>
      </x:c>
      <x:c r="B436" s="888" t="n">
        <x:v>46050</x:v>
      </x:c>
      <x:c r="C436" t="str">
        <x:v>Carl Stell</x:v>
      </x:c>
      <x:c r="D436" t="str">
        <x:v>Permanent</x:v>
      </x:c>
      <x:c r="E436" t="str">
        <x:v>Leeds</x:v>
      </x:c>
      <x:c r="F436" t="str">
        <x:v>Operative Porter</x:v>
      </x:c>
      <x:c r="G436" t="str">
        <x:v>394206</x:v>
      </x:c>
      <x:c r="H436" t="str">
        <x:v>BT plc</x:v>
      </x:c>
      <x:c r="I436" s="22" t="n">
        <x:v>11.25</x:v>
      </x:c>
      <x:c r="J436" t="str">
        <x:v>Worked</x:v>
      </x:c>
      <x:c r="K436" t="str">
        <x:v>Employee 102997; home branch Leeds; assigned role Operative Porter | Deployment branch: Leeds | Actual role: Operative Skilled | Jobs: 394206 | Customers: BT plc | Actual hours: 11.2; source records: 1</x:v>
      </x:c>
      <x:c r="L436" t="str">
        <x:v>Include</x:v>
      </x:c>
      <x:c r="M436"/>
      <x:c r="N436"/>
    </x:row>
    <x:row r="437">
      <x:c r="A437" t="str">
        <x:v>Carl Stell|2026-01-29</x:v>
      </x:c>
      <x:c r="B437" s="888" t="n">
        <x:v>46051</x:v>
      </x:c>
      <x:c r="C437" t="str">
        <x:v>Carl Stell</x:v>
      </x:c>
      <x:c r="D437" t="str">
        <x:v>Permanent</x:v>
      </x:c>
      <x:c r="E437" t="str">
        <x:v>Leeds</x:v>
      </x:c>
      <x:c r="F437" t="str">
        <x:v>Operative Porter</x:v>
      </x:c>
      <x:c r="G437" t="str">
        <x:v>394206</x:v>
      </x:c>
      <x:c r="H437" t="str">
        <x:v>BT plc</x:v>
      </x:c>
      <x:c r="I437" s="22" t="n">
        <x:v>11.75</x:v>
      </x:c>
      <x:c r="J437" t="str">
        <x:v>Worked</x:v>
      </x:c>
      <x:c r="K437" t="str">
        <x:v>Employee 102997; home branch Leeds; assigned role Operative Porter | Deployment branch: Leeds | Actual role: Operative Skilled | Jobs: 394206 | Customers: BT plc | Actual hours: 11.8; source records: 1</x:v>
      </x:c>
      <x:c r="L437" t="str">
        <x:v>Include</x:v>
      </x:c>
      <x:c r="M437"/>
      <x:c r="N437"/>
    </x:row>
    <x:row r="438">
      <x:c r="A438" t="str">
        <x:v>Carl Stell|2026-01-30</x:v>
      </x:c>
      <x:c r="B438" s="888" t="n">
        <x:v>46052</x:v>
      </x:c>
      <x:c r="C438" t="str">
        <x:v>Carl Stell</x:v>
      </x:c>
      <x:c r="D438" t="str">
        <x:v>Permanent</x:v>
      </x:c>
      <x:c r="E438" t="str">
        <x:v>Leeds</x:v>
      </x:c>
      <x:c r="F438" t="str">
        <x:v>Operative Porter</x:v>
      </x:c>
      <x:c r="G438" t="str">
        <x:v>394206</x:v>
      </x:c>
      <x:c r="H438" t="str">
        <x:v>BT plc</x:v>
      </x:c>
      <x:c r="I438" s="22" t="n">
        <x:v>8</x:v>
      </x:c>
      <x:c r="J438" t="str">
        <x:v>Worked</x:v>
      </x:c>
      <x:c r="K438" t="str">
        <x:v>Employee 102997; home branch Leeds; assigned role Operative Porter | Deployment branch: Leeds | Actual role: Operative Skilled | Jobs: 394206 | Customers: BT plc | Actual hours: 8.0; source records: 1</x:v>
      </x:c>
      <x:c r="L438" t="str">
        <x:v>Include</x:v>
      </x:c>
      <x:c r="M438"/>
      <x:c r="N438"/>
    </x:row>
    <x:row r="439">
      <x:c r="A439" t="str">
        <x:v>Christopher Kiely|2026-01-05</x:v>
      </x:c>
      <x:c r="B439" s="888" t="n">
        <x:v>46027</x:v>
      </x:c>
      <x:c r="C439" t="str">
        <x:v>Christopher Kiely</x:v>
      </x:c>
      <x:c r="D439" t="str">
        <x:v>Permanent</x:v>
      </x:c>
      <x:c r="E439" t="str">
        <x:v>Birmingham</x:v>
      </x:c>
      <x:c r="F439" t="str">
        <x:v>Operative Skilled</x:v>
      </x:c>
      <x:c r="G439" t="str">
        <x:v>398993</x:v>
      </x:c>
      <x:c r="H439" t="str">
        <x:v>LumiraDx UK Ltd (Roche Diagnostics)</x:v>
      </x:c>
      <x:c r="I439" s="22" t="n">
        <x:v>8</x:v>
      </x:c>
      <x:c r="J439" t="str">
        <x:v>Worked</x:v>
      </x:c>
      <x:c r="K439" t="str">
        <x:v>Employee 102520; home branch Birmingham; assigned role Operative Skilled | Deployment branch: Birmingham | Actual role: Operative Porter | Jobs: 398993 | Customers: LumiraDx UK Ltd (Roche Diagnostics) | Actual hours: 8.0; source records: 1</x:v>
      </x:c>
      <x:c r="L439" t="str">
        <x:v>Include</x:v>
      </x:c>
      <x:c r="M439"/>
      <x:c r="N439"/>
    </x:row>
    <x:row r="440">
      <x:c r="A440" t="str">
        <x:v>Christopher Kiely|2026-01-08</x:v>
      </x:c>
      <x:c r="B440" s="888" t="n">
        <x:v>46030</x:v>
      </x:c>
      <x:c r="C440" t="str">
        <x:v>Christopher Kiely</x:v>
      </x:c>
      <x:c r="D440" t="str">
        <x:v>Permanent</x:v>
      </x:c>
      <x:c r="E440" t="str">
        <x:v>Birmingham</x:v>
      </x:c>
      <x:c r="F440" t="str">
        <x:v>Operative Skilled</x:v>
      </x:c>
      <x:c r="G440" t="str">
        <x:v>399492</x:v>
      </x:c>
      <x:c r="H440" t="str">
        <x:v>EquipNet Ltd</x:v>
      </x:c>
      <x:c r="I440" s="22" t="n">
        <x:v>10</x:v>
      </x:c>
      <x:c r="J440" t="str">
        <x:v>Worked</x:v>
      </x:c>
      <x:c r="K440" t="str">
        <x:v>Employee 102520; home branch Birmingham; assigned role Operative Skilled | Deployment branch: Birmingham | Actual role: Operative Porter | Jobs: 399492 | Customers: EquipNet Ltd | Actual hours: 10.0; source records: 1</x:v>
      </x:c>
      <x:c r="L440" t="str">
        <x:v>Include</x:v>
      </x:c>
      <x:c r="M440"/>
      <x:c r="N440"/>
    </x:row>
    <x:row r="441">
      <x:c r="A441" t="str">
        <x:v>Christopher Kiely|2026-01-09</x:v>
      </x:c>
      <x:c r="B441" s="888" t="n">
        <x:v>46031</x:v>
      </x:c>
      <x:c r="C441" t="str">
        <x:v>Christopher Kiely</x:v>
      </x:c>
      <x:c r="D441" t="str">
        <x:v>Permanent</x:v>
      </x:c>
      <x:c r="E441" t="str">
        <x:v>Birmingham</x:v>
      </x:c>
      <x:c r="F441" t="str">
        <x:v>Operative Skilled</x:v>
      </x:c>
      <x:c r="G441" t="str">
        <x:v>399275A</x:v>
      </x:c>
      <x:c r="H441" t="str">
        <x:v>Avantor ( BIRMINGHAM JAN 2026 )</x:v>
      </x:c>
      <x:c r="I441" s="22" t="n">
        <x:v>3.5</x:v>
      </x:c>
      <x:c r="J441" t="str">
        <x:v>Worked</x:v>
      </x:c>
      <x:c r="K441" t="str">
        <x:v>Employee 102520; home branch Birmingham; assigned role Operative Skilled | Deployment branch: Cambridge | Actual role: Operative Skilled | Jobs: 399275A | Customers: Avantor ( BIRMINGHAM JAN 2026 ) | Actual hours: 3.5; source records: 1</x:v>
      </x:c>
      <x:c r="L441" t="str">
        <x:v>Include</x:v>
      </x:c>
      <x:c r="M441"/>
      <x:c r="N441"/>
    </x:row>
    <x:row r="442">
      <x:c r="A442" t="str">
        <x:v>Christopher Kiely|2026-01-12</x:v>
      </x:c>
      <x:c r="B442" s="888" t="n">
        <x:v>46034</x:v>
      </x:c>
      <x:c r="C442" t="str">
        <x:v>Christopher Kiely</x:v>
      </x:c>
      <x:c r="D442" t="str">
        <x:v>Permanent</x:v>
      </x:c>
      <x:c r="E442" t="str">
        <x:v>Birmingham</x:v>
      </x:c>
      <x:c r="F442" t="str">
        <x:v>Operative Skilled</x:v>
      </x:c>
      <x:c r="G442" t="str">
        <x:v>398515</x:v>
      </x:c>
      <x:c r="H442" t="str">
        <x:v>Midland Heart</x:v>
      </x:c>
      <x:c r="I442" s="22" t="n">
        <x:v>2</x:v>
      </x:c>
      <x:c r="J442" t="str">
        <x:v>Worked</x:v>
      </x:c>
      <x:c r="K442" t="str">
        <x:v>Employee 102520; home branch Birmingham; assigned role Operative Skilled | Deployment branch: Birmingham | Actual role: Operative Porter | Jobs: 398515 | Customers: Midland Heart | Actual hours: 2.0; source records: 1</x:v>
      </x:c>
      <x:c r="L442" t="str">
        <x:v>Include</x:v>
      </x:c>
      <x:c r="M442"/>
      <x:c r="N442"/>
    </x:row>
    <x:row r="443">
      <x:c r="A443" t="str">
        <x:v>Christopher Kiely|2026-01-13</x:v>
      </x:c>
      <x:c r="B443" s="888" t="n">
        <x:v>46035</x:v>
      </x:c>
      <x:c r="C443" t="str">
        <x:v>Christopher Kiely</x:v>
      </x:c>
      <x:c r="D443" t="str">
        <x:v>Permanent</x:v>
      </x:c>
      <x:c r="E443" t="str">
        <x:v>Birmingham</x:v>
      </x:c>
      <x:c r="F443" t="str">
        <x:v>Operative Skilled</x:v>
      </x:c>
      <x:c r="G443" t="str">
        <x:v>397205</x:v>
      </x:c>
      <x:c r="H443" t="str">
        <x:v>Midland Heart</x:v>
      </x:c>
      <x:c r="I443" s="22" t="n">
        <x:v>6.5</x:v>
      </x:c>
      <x:c r="J443" t="str">
        <x:v>Worked</x:v>
      </x:c>
      <x:c r="K443" t="str">
        <x:v>Employee 102520; home branch Birmingham; assigned role Operative Skilled | Deployment branch: Birmingham | Actual role: Operative Skilled | Jobs: 397205 | Customers: Midland Heart | Actual hours: 6.5; source records: 1</x:v>
      </x:c>
      <x:c r="L443" t="str">
        <x:v>Include</x:v>
      </x:c>
      <x:c r="M443"/>
      <x:c r="N443"/>
    </x:row>
    <x:row r="444">
      <x:c r="A444" t="str">
        <x:v>Christopher Kiely|2026-01-14</x:v>
      </x:c>
      <x:c r="B444" s="888" t="n">
        <x:v>46036</x:v>
      </x:c>
      <x:c r="C444" t="str">
        <x:v>Christopher Kiely</x:v>
      </x:c>
      <x:c r="D444" t="str">
        <x:v>Permanent</x:v>
      </x:c>
      <x:c r="E444" t="str">
        <x:v>Birmingham</x:v>
      </x:c>
      <x:c r="F444" t="str">
        <x:v>Operative Skilled</x:v>
      </x:c>
      <x:c r="G444" t="str">
        <x:v>398692</x:v>
      </x:c>
      <x:c r="H444" t="str">
        <x:v>University of Birmingham</x:v>
      </x:c>
      <x:c r="I444" s="22" t="n">
        <x:v>12.5</x:v>
      </x:c>
      <x:c r="J444" t="str">
        <x:v>Worked — 2 records</x:v>
      </x:c>
      <x:c r="K444" t="str">
        <x:v>Employee 102520; home branch Birmingham; assigned role Operative Skilled | Deployment branch: Birmingham | Actual role: Operative Skilled | Jobs: 398692 | Customers: University of Birmingham | Actual hours: 12.5; source records: 2</x:v>
      </x:c>
      <x:c r="L444" t="str">
        <x:v>Include</x:v>
      </x:c>
      <x:c r="M444"/>
      <x:c r="N444"/>
    </x:row>
    <x:row r="445">
      <x:c r="A445" t="str">
        <x:v>Christopher Kiely|2026-01-15</x:v>
      </x:c>
      <x:c r="B445" s="888" t="n">
        <x:v>46037</x:v>
      </x:c>
      <x:c r="C445" t="str">
        <x:v>Christopher Kiely</x:v>
      </x:c>
      <x:c r="D445" t="str">
        <x:v>Permanent</x:v>
      </x:c>
      <x:c r="E445" t="str">
        <x:v>Birmingham</x:v>
      </x:c>
      <x:c r="F445" t="str">
        <x:v>Operative Skilled</x:v>
      </x:c>
      <x:c r="G445" t="str">
        <x:v>397654</x:v>
      </x:c>
      <x:c r="H445" t="str">
        <x:v>EVLO</x:v>
      </x:c>
      <x:c r="I445" s="22" t="n">
        <x:v>8</x:v>
      </x:c>
      <x:c r="J445" t="str">
        <x:v>Worked</x:v>
      </x:c>
      <x:c r="K445" t="str">
        <x:v>Employee 102520; home branch Birmingham; assigned role Operative Skilled | Deployment branch: Birmingham | Actual role: Operative Skilled | Jobs: 397654 | Customers: EVLO | Actual hours: 8.0; source records: 1</x:v>
      </x:c>
      <x:c r="L445" t="str">
        <x:v>Include</x:v>
      </x:c>
      <x:c r="M445"/>
      <x:c r="N445"/>
    </x:row>
    <x:row r="446">
      <x:c r="A446" t="str">
        <x:v>Christopher Kiely|2026-01-16</x:v>
      </x:c>
      <x:c r="B446" s="888" t="n">
        <x:v>46038</x:v>
      </x:c>
      <x:c r="C446" t="str">
        <x:v>Christopher Kiely</x:v>
      </x:c>
      <x:c r="D446" t="str">
        <x:v>Permanent</x:v>
      </x:c>
      <x:c r="E446" t="str">
        <x:v>Birmingham</x:v>
      </x:c>
      <x:c r="F446" t="str">
        <x:v>Operative Skilled</x:v>
      </x:c>
      <x:c r="G446" t="str">
        <x:v>399492</x:v>
      </x:c>
      <x:c r="H446" t="str">
        <x:v>EquipNet Ltd</x:v>
      </x:c>
      <x:c r="I446" s="22" t="n">
        <x:v>9.5</x:v>
      </x:c>
      <x:c r="J446" t="str">
        <x:v>Worked</x:v>
      </x:c>
      <x:c r="K446" t="str">
        <x:v>Employee 102520; home branch Birmingham; assigned role Operative Skilled | Deployment branch: Birmingham | Actual role: Operative Porter | Jobs: 399492 | Customers: EquipNet Ltd | Actual hours: 9.5; source records: 1</x:v>
      </x:c>
      <x:c r="L446" t="str">
        <x:v>Include</x:v>
      </x:c>
      <x:c r="M446"/>
      <x:c r="N446"/>
    </x:row>
    <x:row r="447">
      <x:c r="A447" t="str">
        <x:v>Christopher Kiely|2026-01-19</x:v>
      </x:c>
      <x:c r="B447" s="888" t="n">
        <x:v>46041</x:v>
      </x:c>
      <x:c r="C447" t="str">
        <x:v>Christopher Kiely</x:v>
      </x:c>
      <x:c r="D447" t="str">
        <x:v>Permanent</x:v>
      </x:c>
      <x:c r="E447" t="str">
        <x:v>Birmingham</x:v>
      </x:c>
      <x:c r="F447" t="str">
        <x:v>Operative Skilled</x:v>
      </x:c>
      <x:c r="G447" t="str">
        <x:v>394233, 386884R</x:v>
      </x:c>
      <x:c r="H447" t="str">
        <x:v>BT plc; Restore Harrow Green</x:v>
      </x:c>
      <x:c r="I447" s="22" t="n">
        <x:v>20.5</x:v>
      </x:c>
      <x:c r="J447" t="str">
        <x:v>Worked — 2 records</x:v>
      </x:c>
      <x:c r="K447" t="str">
        <x:v>Employee 102520; home branch Birmingham; assigned role Operative Skilled | Deployment branch: Birmingham, Manchester | Actual role: Operative Porter | Jobs: 394233, 386884R | Customers: BT plc; Restore Harrow Green | Actual hours: 20.5; source records: 2</x:v>
      </x:c>
      <x:c r="L447" t="str">
        <x:v>Include</x:v>
      </x:c>
      <x:c r="M447"/>
      <x:c r="N447"/>
    </x:row>
    <x:row r="448">
      <x:c r="A448" t="str">
        <x:v>Christopher Kiely|2026-01-20</x:v>
      </x:c>
      <x:c r="B448" s="888" t="n">
        <x:v>46042</x:v>
      </x:c>
      <x:c r="C448" t="str">
        <x:v>Christopher Kiely</x:v>
      </x:c>
      <x:c r="D448" t="str">
        <x:v>Permanent</x:v>
      </x:c>
      <x:c r="E448" t="str">
        <x:v>Birmingham</x:v>
      </x:c>
      <x:c r="F448" t="str">
        <x:v>Operative Skilled</x:v>
      </x:c>
      <x:c r="G448" t="str">
        <x:v>397205, 399616</x:v>
      </x:c>
      <x:c r="H448" t="str">
        <x:v>Midland Heart; Restore Digital Ltd</x:v>
      </x:c>
      <x:c r="I448" s="22" t="n">
        <x:v>7.5</x:v>
      </x:c>
      <x:c r="J448" t="str">
        <x:v>Worked — 2 records</x:v>
      </x:c>
      <x:c r="K448" t="str">
        <x:v>Employee 102520; home branch Birmingham; assigned role Operative Skilled | Deployment branch: Birmingham | Actual role: Operative Porter | Jobs: 397205, 399616 | Customers: Midland Heart; Restore Digital Ltd | Actual hours: 7.5; source records: 2</x:v>
      </x:c>
      <x:c r="L448" t="str">
        <x:v>Include</x:v>
      </x:c>
      <x:c r="M448"/>
      <x:c r="N448"/>
    </x:row>
    <x:row r="449">
      <x:c r="A449" t="str">
        <x:v>Christopher Kiely|2026-01-21</x:v>
      </x:c>
      <x:c r="B449" s="888" t="n">
        <x:v>46043</x:v>
      </x:c>
      <x:c r="C449" t="str">
        <x:v>Christopher Kiely</x:v>
      </x:c>
      <x:c r="D449" t="str">
        <x:v>Permanent</x:v>
      </x:c>
      <x:c r="E449" t="str">
        <x:v>Birmingham</x:v>
      </x:c>
      <x:c r="F449" t="str">
        <x:v>Operative Skilled</x:v>
      </x:c>
      <x:c r="G449" t="str">
        <x:v>399616</x:v>
      </x:c>
      <x:c r="H449" t="str">
        <x:v>Restore Digital Ltd</x:v>
      </x:c>
      <x:c r="I449" s="22" t="n">
        <x:v>11.5</x:v>
      </x:c>
      <x:c r="J449" t="str">
        <x:v>Worked</x:v>
      </x:c>
      <x:c r="K449" t="str">
        <x:v>Employee 102520; home branch Birmingham; assigned role Operative Skilled | Deployment branch: Birmingham | Actual role: Operative Porter | Jobs: 399616 | Customers: Restore Digital Ltd | Actual hours: 11.5; source records: 1</x:v>
      </x:c>
      <x:c r="L449" t="str">
        <x:v>Include</x:v>
      </x:c>
      <x:c r="M449"/>
      <x:c r="N449"/>
    </x:row>
    <x:row r="450">
      <x:c r="A450" t="str">
        <x:v>Christopher Kiely|2026-01-22</x:v>
      </x:c>
      <x:c r="B450" s="888" t="n">
        <x:v>46044</x:v>
      </x:c>
      <x:c r="C450" t="str">
        <x:v>Christopher Kiely</x:v>
      </x:c>
      <x:c r="D450" t="str">
        <x:v>Permanent</x:v>
      </x:c>
      <x:c r="E450" t="str">
        <x:v>Birmingham</x:v>
      </x:c>
      <x:c r="F450" t="str">
        <x:v>Operative Skilled</x:v>
      </x:c>
      <x:c r="G450" t="str">
        <x:v>399275A, 399619</x:v>
      </x:c>
      <x:c r="H450" t="str">
        <x:v>Avantor ( BIRMINGHAM JAN 2026 ); Esco Life Sciences (INTERTEK )</x:v>
      </x:c>
      <x:c r="I450" s="22" t="n">
        <x:v>8</x:v>
      </x:c>
      <x:c r="J450" t="str">
        <x:v>Worked — 3 records</x:v>
      </x:c>
      <x:c r="K450" t="str">
        <x:v>Employee 102520; home branch Birmingham; assigned role Operative Skilled | Deployment branch: Cambridge | Actual role: Operative Porter, Operative Skilled | Jobs: 399275A, 399619 | Customers: Avantor ( BIRMINGHAM JAN 2026 ); Esco Life Sciences (INTERTEK ) | Actual hours: 8.0; source records: 3</x:v>
      </x:c>
      <x:c r="L450" t="str">
        <x:v>Include</x:v>
      </x:c>
      <x:c r="M450"/>
      <x:c r="N450"/>
    </x:row>
    <x:row r="451">
      <x:c r="A451" t="str">
        <x:v>Christopher Kiely|2026-01-23</x:v>
      </x:c>
      <x:c r="B451" s="888" t="n">
        <x:v>46045</x:v>
      </x:c>
      <x:c r="C451" t="str">
        <x:v>Christopher Kiely</x:v>
      </x:c>
      <x:c r="D451" t="str">
        <x:v>Permanent</x:v>
      </x:c>
      <x:c r="E451" t="str">
        <x:v>Birmingham</x:v>
      </x:c>
      <x:c r="F451" t="str">
        <x:v>Operative Skilled</x:v>
      </x:c>
      <x:c r="G451" t="str">
        <x:v>399265, 399841</x:v>
      </x:c>
      <x:c r="H451" t="str">
        <x:v>Midland Heart; Midland Heart Limited</x:v>
      </x:c>
      <x:c r="I451" s="22" t="n">
        <x:v>8</x:v>
      </x:c>
      <x:c r="J451" t="str">
        <x:v>Worked — 2 records</x:v>
      </x:c>
      <x:c r="K451" t="str">
        <x:v>Employee 102520; home branch Birmingham; assigned role Operative Skilled | Deployment branch: Birmingham | Actual role: Operative Skilled | Jobs: 399265, 399841 | Customers: Midland Heart; Midland Heart Limited | Actual hours: 8.0; source records: 2</x:v>
      </x:c>
      <x:c r="L451" t="str">
        <x:v>Include</x:v>
      </x:c>
      <x:c r="M451"/>
      <x:c r="N451"/>
    </x:row>
    <x:row r="452">
      <x:c r="A452" t="str">
        <x:v>Christopher Kiely|2026-01-26</x:v>
      </x:c>
      <x:c r="B452" s="888" t="n">
        <x:v>46048</x:v>
      </x:c>
      <x:c r="C452" t="str">
        <x:v>Christopher Kiely</x:v>
      </x:c>
      <x:c r="D452" t="str">
        <x:v>Permanent</x:v>
      </x:c>
      <x:c r="E452" t="str">
        <x:v>Birmingham</x:v>
      </x:c>
      <x:c r="F452" t="str">
        <x:v>Operative Skilled</x:v>
      </x:c>
      <x:c r="G452" t="str">
        <x:v>399896, 397562A</x:v>
      </x:c>
      <x:c r="H452" t="str">
        <x:v>Midland Heart; Nottingham University Hospitals</x:v>
      </x:c>
      <x:c r="I452" s="22" t="n">
        <x:v>9.5</x:v>
      </x:c>
      <x:c r="J452" t="str">
        <x:v>Worked — 2 records</x:v>
      </x:c>
      <x:c r="K452" t="str">
        <x:v>Employee 102520; home branch Birmingham; assigned role Operative Skilled | Deployment branch: Birmingham | Actual role: Operative Porter | Jobs: 399896, 397562A | Customers: Midland Heart; Nottingham University Hospitals | Actual hours: 9.5; source records: 2</x:v>
      </x:c>
      <x:c r="L452" t="str">
        <x:v>Include</x:v>
      </x:c>
      <x:c r="M452"/>
      <x:c r="N452"/>
    </x:row>
    <x:row r="453">
      <x:c r="A453" t="str">
        <x:v>Christopher Kiely|2026-01-27</x:v>
      </x:c>
      <x:c r="B453" s="888" t="n">
        <x:v>46049</x:v>
      </x:c>
      <x:c r="C453" t="str">
        <x:v>Christopher Kiely</x:v>
      </x:c>
      <x:c r="D453" t="str">
        <x:v>Permanent</x:v>
      </x:c>
      <x:c r="E453" t="str">
        <x:v>Birmingham</x:v>
      </x:c>
      <x:c r="F453" t="str">
        <x:v>Operative Skilled</x:v>
      </x:c>
      <x:c r="G453" t="str">
        <x:v>397562A</x:v>
      </x:c>
      <x:c r="H453" t="str">
        <x:v>Nottingham University Hospitals</x:v>
      </x:c>
      <x:c r="I453" s="22" t="n">
        <x:v>9.5</x:v>
      </x:c>
      <x:c r="J453" t="str">
        <x:v>Worked</x:v>
      </x:c>
      <x:c r="K453" t="str">
        <x:v>Employee 102520; home branch Birmingham; assigned role Operative Skilled | Deployment branch: Birmingham | Actual role: Operative Porter | Jobs: 397562A | Customers: Nottingham University Hospitals | Actual hours: 9.5; source records: 1</x:v>
      </x:c>
      <x:c r="L453" t="str">
        <x:v>Include</x:v>
      </x:c>
      <x:c r="M453"/>
      <x:c r="N453"/>
    </x:row>
    <x:row r="454">
      <x:c r="A454" t="str">
        <x:v>Christopher Kiely|2026-01-28</x:v>
      </x:c>
      <x:c r="B454" s="888" t="n">
        <x:v>46050</x:v>
      </x:c>
      <x:c r="C454" t="str">
        <x:v>Christopher Kiely</x:v>
      </x:c>
      <x:c r="D454" t="str">
        <x:v>Permanent</x:v>
      </x:c>
      <x:c r="E454" t="str">
        <x:v>Birmingham</x:v>
      </x:c>
      <x:c r="F454" t="str">
        <x:v>Operative Skilled</x:v>
      </x:c>
      <x:c r="G454" t="str">
        <x:v>398330</x:v>
      </x:c>
      <x:c r="H454" t="str">
        <x:v>Sanderson Design Group</x:v>
      </x:c>
      <x:c r="I454" s="22" t="n">
        <x:v>10</x:v>
      </x:c>
      <x:c r="J454" t="str">
        <x:v>Worked</x:v>
      </x:c>
      <x:c r="K454" t="str">
        <x:v>Employee 102520; home branch Birmingham; assigned role Operative Skilled | Deployment branch: Manchester | Actual role: Operative Skilled | Jobs: 398330 | Customers: Sanderson Design Group | Actual hours: 10.0; source records: 1</x:v>
      </x:c>
      <x:c r="L454" t="str">
        <x:v>Include</x:v>
      </x:c>
      <x:c r="M454"/>
      <x:c r="N454"/>
    </x:row>
    <x:row r="455">
      <x:c r="A455" t="str">
        <x:v>Christopher Kiely|2026-01-29</x:v>
      </x:c>
      <x:c r="B455" s="888" t="n">
        <x:v>46051</x:v>
      </x:c>
      <x:c r="C455" t="str">
        <x:v>Christopher Kiely</x:v>
      </x:c>
      <x:c r="D455" t="str">
        <x:v>Permanent</x:v>
      </x:c>
      <x:c r="E455" t="str">
        <x:v>Birmingham</x:v>
      </x:c>
      <x:c r="F455" t="str">
        <x:v>Operative Skilled</x:v>
      </x:c>
      <x:c r="G455" t="str">
        <x:v>398330</x:v>
      </x:c>
      <x:c r="H455" t="str">
        <x:v>Sanderson Design Group</x:v>
      </x:c>
      <x:c r="I455" s="22" t="n">
        <x:v>9</x:v>
      </x:c>
      <x:c r="J455" t="str">
        <x:v>Worked</x:v>
      </x:c>
      <x:c r="K455" t="str">
        <x:v>Employee 102520; home branch Birmingham; assigned role Operative Skilled | Deployment branch: Manchester | Actual role: Operative Skilled | Jobs: 398330 | Customers: Sanderson Design Group | Actual hours: 9.0; source records: 1</x:v>
      </x:c>
      <x:c r="L455" t="str">
        <x:v>Include</x:v>
      </x:c>
      <x:c r="M455"/>
      <x:c r="N455"/>
    </x:row>
    <x:row r="456">
      <x:c r="A456" t="str">
        <x:v>Christopher Kiely|2026-01-30</x:v>
      </x:c>
      <x:c r="B456" s="888" t="n">
        <x:v>46052</x:v>
      </x:c>
      <x:c r="C456" t="str">
        <x:v>Christopher Kiely</x:v>
      </x:c>
      <x:c r="D456" t="str">
        <x:v>Permanent</x:v>
      </x:c>
      <x:c r="E456" t="str">
        <x:v>Birmingham</x:v>
      </x:c>
      <x:c r="F456" t="str">
        <x:v>Operative Skilled</x:v>
      </x:c>
      <x:c r="G456" t="str">
        <x:v>400023</x:v>
      </x:c>
      <x:c r="H456" t="str">
        <x:v>Midland Heart Limited</x:v>
      </x:c>
      <x:c r="I456" s="22" t="n">
        <x:v>5</x:v>
      </x:c>
      <x:c r="J456" t="str">
        <x:v>Worked</x:v>
      </x:c>
      <x:c r="K456" t="str">
        <x:v>Employee 102520; home branch Birmingham; assigned role Operative Skilled | Deployment branch: Birmingham | Actual role: Operative Skilled | Jobs: 400023 | Customers: Midland Heart Limited | Actual hours: 5.0; source records: 1</x:v>
      </x:c>
      <x:c r="L456" t="str">
        <x:v>Include</x:v>
      </x:c>
      <x:c r="M456"/>
      <x:c r="N456"/>
    </x:row>
    <x:row r="457">
      <x:c r="A457" t="str">
        <x:v>Ciprian Iacobut|2026-01-01</x:v>
      </x:c>
      <x:c r="B457" s="888" t="n">
        <x:v>46023</x:v>
      </x:c>
      <x:c r="C457" t="str">
        <x:v>Ciprian Iacobut</x:v>
      </x:c>
      <x:c r="D457" t="str">
        <x:v>Permanent</x:v>
      </x:c>
      <x:c r="E457" t="str">
        <x:v>Croydon</x:v>
      </x:c>
      <x:c r="F457" t="str">
        <x:v>Operative Skilled</x:v>
      </x:c>
      <x:c r="G457"/>
      <x:c r="H457"/>
      <x:c r="I457" s="22" t="n">
        <x:v>0</x:v>
      </x:c>
      <x:c r="J457" t="str">
        <x:v>Annual leave</x:v>
      </x:c>
      <x:c r="K457" t="str">
        <x:v>Employee 103351; home branch Croydon; assigned role Operative Skilled | Leave: Annual Leave (Hours) | Leave calendar basis: Variable-pattern period</x:v>
      </x:c>
      <x:c r="L457" t="str">
        <x:v>Include</x:v>
      </x:c>
      <x:c r="M457"/>
      <x:c r="N457"/>
    </x:row>
    <x:row r="458">
      <x:c r="A458" t="str">
        <x:v>Ciprian Iacobut|2026-01-02</x:v>
      </x:c>
      <x:c r="B458" s="888" t="n">
        <x:v>46024</x:v>
      </x:c>
      <x:c r="C458" t="str">
        <x:v>Ciprian Iacobut</x:v>
      </x:c>
      <x:c r="D458" t="str">
        <x:v>Permanent</x:v>
      </x:c>
      <x:c r="E458" t="str">
        <x:v>Croydon</x:v>
      </x:c>
      <x:c r="F458" t="str">
        <x:v>Operative Skilled</x:v>
      </x:c>
      <x:c r="G458"/>
      <x:c r="H458"/>
      <x:c r="I458" s="22" t="n">
        <x:v>0</x:v>
      </x:c>
      <x:c r="J458" t="str">
        <x:v>Annual leave</x:v>
      </x:c>
      <x:c r="K458" t="str">
        <x:v>Employee 103351; home branch Croydon; assigned role Operative Skilled | Leave: Annual Leave (Hours) | Leave calendar basis: Variable-pattern period</x:v>
      </x:c>
      <x:c r="L458" t="str">
        <x:v>Include</x:v>
      </x:c>
      <x:c r="M458"/>
      <x:c r="N458"/>
    </x:row>
    <x:row r="459">
      <x:c r="A459" t="str">
        <x:v>Cl Gaspar|2026-01-02</x:v>
      </x:c>
      <x:c r="B459" s="888" t="n">
        <x:v>46024</x:v>
      </x:c>
      <x:c r="C459" t="str">
        <x:v>Cl Gaspar</x:v>
      </x:c>
      <x:c r="D459" t="str">
        <x:v>Permanent</x:v>
      </x:c>
      <x:c r="E459" t="str">
        <x:v>Thurrock</x:v>
      </x:c>
      <x:c r="F459" t="str">
        <x:v>Operative Porter</x:v>
      </x:c>
      <x:c r="G459" t="str">
        <x:v>399348</x:v>
      </x:c>
      <x:c r="H459" t="str">
        <x:v>Accenture UK Ltd</x:v>
      </x:c>
      <x:c r="I459" s="22" t="n">
        <x:v>9</x:v>
      </x:c>
      <x:c r="J459" t="str">
        <x:v>Worked</x:v>
      </x:c>
      <x:c r="K459" t="str">
        <x:v>Employee 103135; home branch Thurrock; assigned role Operative Porter | Deployment branch: Thurrock | Actual role: Operative Porter | Jobs: 399348 | Customers: Accenture UK Ltd | Actual hours: 9.0; source records: 1</x:v>
      </x:c>
      <x:c r="L459" t="str">
        <x:v>Include</x:v>
      </x:c>
      <x:c r="M459"/>
      <x:c r="N459"/>
    </x:row>
    <x:row r="460">
      <x:c r="A460" t="str">
        <x:v>Cl Gaspar|2026-01-07</x:v>
      </x:c>
      <x:c r="B460" s="888" t="n">
        <x:v>46029</x:v>
      </x:c>
      <x:c r="C460" t="str">
        <x:v>Cl Gaspar</x:v>
      </x:c>
      <x:c r="D460" t="str">
        <x:v>Permanent</x:v>
      </x:c>
      <x:c r="E460" t="str">
        <x:v>Thurrock</x:v>
      </x:c>
      <x:c r="F460" t="str">
        <x:v>Operative Porter</x:v>
      </x:c>
      <x:c r="G460" t="str">
        <x:v>398260</x:v>
      </x:c>
      <x:c r="H460" t="str">
        <x:v>Fasanara Capital</x:v>
      </x:c>
      <x:c r="I460" s="22" t="n">
        <x:v>8.5</x:v>
      </x:c>
      <x:c r="J460" t="str">
        <x:v>Worked</x:v>
      </x:c>
      <x:c r="K460" t="str">
        <x:v>Employee 103135; home branch Thurrock; assigned role Operative Porter | Deployment branch: Thurrock | Actual role: Operative Porter | Jobs: 398260 | Customers: Fasanara Capital | Actual hours: 8.5; source records: 1</x:v>
      </x:c>
      <x:c r="L460" t="str">
        <x:v>Include</x:v>
      </x:c>
      <x:c r="M460"/>
      <x:c r="N460"/>
    </x:row>
    <x:row r="461">
      <x:c r="A461" t="str">
        <x:v>Cl Gaspar|2026-01-08</x:v>
      </x:c>
      <x:c r="B461" s="888" t="n">
        <x:v>46030</x:v>
      </x:c>
      <x:c r="C461" t="str">
        <x:v>Cl Gaspar</x:v>
      </x:c>
      <x:c r="D461" t="str">
        <x:v>Permanent</x:v>
      </x:c>
      <x:c r="E461" t="str">
        <x:v>Thurrock</x:v>
      </x:c>
      <x:c r="F461" t="str">
        <x:v>Operative Porter</x:v>
      </x:c>
      <x:c r="G461"/>
      <x:c r="H461"/>
      <x:c r="I461" s="22" t="n">
        <x:v>0</x:v>
      </x:c>
      <x:c r="J461" t="str">
        <x:v>Annual leave</x:v>
      </x:c>
      <x:c r="K461" t="str">
        <x:v>Employee 103135; home branch Thurrock; assigned role Operative Porter | Leave: Annual Leave (Hours) | Leave calendar basis: Variable-pattern period</x:v>
      </x:c>
      <x:c r="L461" t="str">
        <x:v>Include</x:v>
      </x:c>
      <x:c r="M461"/>
      <x:c r="N461"/>
    </x:row>
    <x:row r="462">
      <x:c r="A462" t="str">
        <x:v>Cl Gaspar|2026-01-09</x:v>
      </x:c>
      <x:c r="B462" s="888" t="n">
        <x:v>46031</x:v>
      </x:c>
      <x:c r="C462" t="str">
        <x:v>Cl Gaspar</x:v>
      </x:c>
      <x:c r="D462" t="str">
        <x:v>Permanent</x:v>
      </x:c>
      <x:c r="E462" t="str">
        <x:v>Thurrock</x:v>
      </x:c>
      <x:c r="F462" t="str">
        <x:v>Operative Porter</x:v>
      </x:c>
      <x:c r="G462"/>
      <x:c r="H462"/>
      <x:c r="I462" s="22" t="n">
        <x:v>0</x:v>
      </x:c>
      <x:c r="J462" t="str">
        <x:v>Annual leave</x:v>
      </x:c>
      <x:c r="K462" t="str">
        <x:v>Employee 103135; home branch Thurrock; assigned role Operative Porter | Leave: Annual Leave (Hours) | Leave calendar basis: Variable-pattern period</x:v>
      </x:c>
      <x:c r="L462" t="str">
        <x:v>Include</x:v>
      </x:c>
      <x:c r="M462"/>
      <x:c r="N462"/>
    </x:row>
    <x:row r="463">
      <x:c r="A463" t="str">
        <x:v>Cl Gaspar|2026-01-10</x:v>
      </x:c>
      <x:c r="B463" s="888" t="n">
        <x:v>46032</x:v>
      </x:c>
      <x:c r="C463" t="str">
        <x:v>Cl Gaspar</x:v>
      </x:c>
      <x:c r="D463" t="str">
        <x:v>Permanent</x:v>
      </x:c>
      <x:c r="E463" t="str">
        <x:v>Thurrock</x:v>
      </x:c>
      <x:c r="F463" t="str">
        <x:v>Operative Porter</x:v>
      </x:c>
      <x:c r="G463" t="str">
        <x:v>399446</x:v>
      </x:c>
      <x:c r="H463" t="str">
        <x:v>Weil, Gotshal &amp; Manges (London) LLP</x:v>
      </x:c>
      <x:c r="I463" s="22" t="n">
        <x:v>6</x:v>
      </x:c>
      <x:c r="J463" t="str">
        <x:v>Worked</x:v>
      </x:c>
      <x:c r="K463" t="str">
        <x:v>Employee 103135; home branch Thurrock; assigned role Operative Porter | Deployment branch: Thurrock | Actual role: Operative Porter | Jobs: 399446 | Customers: Weil, Gotshal &amp; Manges (London) LLP | Actual hours: 6.0; source records: 1</x:v>
      </x:c>
      <x:c r="L463" t="str">
        <x:v>Include</x:v>
      </x:c>
      <x:c r="M463"/>
      <x:c r="N463"/>
    </x:row>
    <x:row r="464">
      <x:c r="A464" t="str">
        <x:v>Cl Gaspar|2026-01-14</x:v>
      </x:c>
      <x:c r="B464" s="888" t="n">
        <x:v>46036</x:v>
      </x:c>
      <x:c r="C464" t="str">
        <x:v>Cl Gaspar</x:v>
      </x:c>
      <x:c r="D464" t="str">
        <x:v>Permanent</x:v>
      </x:c>
      <x:c r="E464" t="str">
        <x:v>Thurrock</x:v>
      </x:c>
      <x:c r="F464" t="str">
        <x:v>Operative Porter</x:v>
      </x:c>
      <x:c r="G464" t="str">
        <x:v>399272</x:v>
      </x:c>
      <x:c r="H464" t="str">
        <x:v>University of Hertfordshire</x:v>
      </x:c>
      <x:c r="I464" s="22" t="n">
        <x:v>5</x:v>
      </x:c>
      <x:c r="J464" t="str">
        <x:v>Worked</x:v>
      </x:c>
      <x:c r="K464" t="str">
        <x:v>Employee 103135; home branch Thurrock; assigned role Operative Porter | Deployment branch: Thurrock | Actual role: Operative Porter | Jobs: 399272 | Customers: University of Hertfordshire | Actual hours: 5.0; source records: 1</x:v>
      </x:c>
      <x:c r="L464" t="str">
        <x:v>Include</x:v>
      </x:c>
      <x:c r="M464"/>
      <x:c r="N464"/>
    </x:row>
    <x:row r="465">
      <x:c r="A465" t="str">
        <x:v>Cl Gaspar|2026-01-15</x:v>
      </x:c>
      <x:c r="B465" s="888" t="n">
        <x:v>46037</x:v>
      </x:c>
      <x:c r="C465" t="str">
        <x:v>Cl Gaspar</x:v>
      </x:c>
      <x:c r="D465" t="str">
        <x:v>Permanent</x:v>
      </x:c>
      <x:c r="E465" t="str">
        <x:v>Thurrock</x:v>
      </x:c>
      <x:c r="F465" t="str">
        <x:v>Operative Porter</x:v>
      </x:c>
      <x:c r="G465" t="str">
        <x:v>395138</x:v>
      </x:c>
      <x:c r="H465" t="str">
        <x:v>Knotel UK Ltd</x:v>
      </x:c>
      <x:c r="I465" s="22" t="n">
        <x:v>7.5</x:v>
      </x:c>
      <x:c r="J465" t="str">
        <x:v>Worked</x:v>
      </x:c>
      <x:c r="K465" t="str">
        <x:v>Employee 103135; home branch Thurrock; assigned role Operative Porter | Deployment branch: Thurrock | Actual role: Operative Porter | Jobs: 395138 | Customers: Knotel UK Ltd | Actual hours: 7.5; source records: 1</x:v>
      </x:c>
      <x:c r="L465" t="str">
        <x:v>Include</x:v>
      </x:c>
      <x:c r="M465"/>
      <x:c r="N465"/>
    </x:row>
    <x:row r="466">
      <x:c r="A466" t="str">
        <x:v>Cl Gaspar|2026-01-16</x:v>
      </x:c>
      <x:c r="B466" s="888" t="n">
        <x:v>46038</x:v>
      </x:c>
      <x:c r="C466" t="str">
        <x:v>Cl Gaspar</x:v>
      </x:c>
      <x:c r="D466" t="str">
        <x:v>Permanent</x:v>
      </x:c>
      <x:c r="E466" t="str">
        <x:v>Thurrock</x:v>
      </x:c>
      <x:c r="F466" t="str">
        <x:v>Operative Porter</x:v>
      </x:c>
      <x:c r="G466" t="str">
        <x:v>399251</x:v>
      </x:c>
      <x:c r="H466" t="str">
        <x:v>UBS Investment Bank</x:v>
      </x:c>
      <x:c r="I466" s="22" t="n">
        <x:v>7</x:v>
      </x:c>
      <x:c r="J466" t="str">
        <x:v>Worked</x:v>
      </x:c>
      <x:c r="K466" t="str">
        <x:v>Employee 103135; home branch Thurrock; assigned role Operative Porter | Deployment branch: Thurrock | Actual role: Operative Porter | Jobs: 399251 | Customers: UBS Investment Bank | Actual hours: 7.0; source records: 1</x:v>
      </x:c>
      <x:c r="L466" t="str">
        <x:v>Include</x:v>
      </x:c>
      <x:c r="M466"/>
      <x:c r="N466"/>
    </x:row>
    <x:row r="467">
      <x:c r="A467" t="str">
        <x:v>Cl Gaspar|2026-01-17</x:v>
      </x:c>
      <x:c r="B467" s="888" t="n">
        <x:v>46039</x:v>
      </x:c>
      <x:c r="C467" t="str">
        <x:v>Cl Gaspar</x:v>
      </x:c>
      <x:c r="D467" t="str">
        <x:v>Permanent</x:v>
      </x:c>
      <x:c r="E467" t="str">
        <x:v>Thurrock</x:v>
      </x:c>
      <x:c r="F467" t="str">
        <x:v>Operative Porter</x:v>
      </x:c>
      <x:c r="G467" t="str">
        <x:v>399662</x:v>
      </x:c>
      <x:c r="H467" t="str">
        <x:v>BNP Paribas Limited</x:v>
      </x:c>
      <x:c r="I467" s="22" t="n">
        <x:v>10.5</x:v>
      </x:c>
      <x:c r="J467" t="str">
        <x:v>Worked</x:v>
      </x:c>
      <x:c r="K467" t="str">
        <x:v>Employee 103135; home branch Thurrock; assigned role Operative Porter | Deployment branch: Thurrock | Actual role: Operative Porter | Jobs: 399662 | Customers: BNP Paribas Limited | Actual hours: 10.5; source records: 1</x:v>
      </x:c>
      <x:c r="L467" t="str">
        <x:v>Include</x:v>
      </x:c>
      <x:c r="M467"/>
      <x:c r="N467"/>
    </x:row>
    <x:row r="468">
      <x:c r="A468" t="str">
        <x:v>Cl Gaspar|2026-01-21</x:v>
      </x:c>
      <x:c r="B468" s="888" t="n">
        <x:v>46043</x:v>
      </x:c>
      <x:c r="C468" t="str">
        <x:v>Cl Gaspar</x:v>
      </x:c>
      <x:c r="D468" t="str">
        <x:v>Permanent</x:v>
      </x:c>
      <x:c r="E468" t="str">
        <x:v>Thurrock</x:v>
      </x:c>
      <x:c r="F468" t="str">
        <x:v>Operative Porter</x:v>
      </x:c>
      <x:c r="G468" t="str">
        <x:v>399566</x:v>
      </x:c>
      <x:c r="H468" t="str">
        <x:v>King's College London</x:v>
      </x:c>
      <x:c r="I468" s="22" t="n">
        <x:v>7.5</x:v>
      </x:c>
      <x:c r="J468" t="str">
        <x:v>Worked</x:v>
      </x:c>
      <x:c r="K468" t="str">
        <x:v>Employee 103135; home branch Thurrock; assigned role Operative Porter | Deployment branch: Thurrock | Actual role: Operative Porter | Jobs: 399566 | Customers: King's College London | Actual hours: 7.5; source records: 1</x:v>
      </x:c>
      <x:c r="L468" t="str">
        <x:v>Include</x:v>
      </x:c>
      <x:c r="M468"/>
      <x:c r="N468"/>
    </x:row>
    <x:row r="469">
      <x:c r="A469" t="str">
        <x:v>Cl Gaspar|2026-01-23</x:v>
      </x:c>
      <x:c r="B469" s="888" t="n">
        <x:v>46045</x:v>
      </x:c>
      <x:c r="C469" t="str">
        <x:v>Cl Gaspar</x:v>
      </x:c>
      <x:c r="D469" t="str">
        <x:v>Permanent</x:v>
      </x:c>
      <x:c r="E469" t="str">
        <x:v>Thurrock</x:v>
      </x:c>
      <x:c r="F469" t="str">
        <x:v>Operative Porter</x:v>
      </x:c>
      <x:c r="G469" t="str">
        <x:v>396207</x:v>
      </x:c>
      <x:c r="H469" t="str">
        <x:v>Linklaters LLP</x:v>
      </x:c>
      <x:c r="I469" s="22" t="n">
        <x:v>8</x:v>
      </x:c>
      <x:c r="J469" t="str">
        <x:v>Worked</x:v>
      </x:c>
      <x:c r="K469" t="str">
        <x:v>Employee 103135; home branch Thurrock; assigned role Operative Porter | Deployment branch: Thurrock | Actual role: Operative Porter | Jobs: 396207 | Customers: Linklaters LLP | Actual hours: 8.0; source records: 1</x:v>
      </x:c>
      <x:c r="L469" t="str">
        <x:v>Include</x:v>
      </x:c>
      <x:c r="M469"/>
      <x:c r="N469"/>
    </x:row>
    <x:row r="470">
      <x:c r="A470" t="str">
        <x:v>Cl Gaspar|2026-01-26</x:v>
      </x:c>
      <x:c r="B470" s="888" t="n">
        <x:v>46048</x:v>
      </x:c>
      <x:c r="C470" t="str">
        <x:v>Cl Gaspar</x:v>
      </x:c>
      <x:c r="D470" t="str">
        <x:v>Permanent</x:v>
      </x:c>
      <x:c r="E470" t="str">
        <x:v>Thurrock</x:v>
      </x:c>
      <x:c r="F470" t="str">
        <x:v>Operative Porter</x:v>
      </x:c>
      <x:c r="G470" t="str">
        <x:v>399908</x:v>
      </x:c>
      <x:c r="H470" t="str">
        <x:v>London Metropolitan University</x:v>
      </x:c>
      <x:c r="I470" s="22" t="n">
        <x:v>8</x:v>
      </x:c>
      <x:c r="J470" t="str">
        <x:v>Worked</x:v>
      </x:c>
      <x:c r="K470" t="str">
        <x:v>Employee 103135; home branch Thurrock; assigned role Operative Porter | Deployment branch: Thurrock | Actual role: Operative Porter | Jobs: 399908 | Customers: London Metropolitan University | Actual hours: 8.0; source records: 1</x:v>
      </x:c>
      <x:c r="L470" t="str">
        <x:v>Include</x:v>
      </x:c>
      <x:c r="M470"/>
      <x:c r="N470"/>
    </x:row>
    <x:row r="471">
      <x:c r="A471" t="str">
        <x:v>Cl Gaspar|2026-01-30</x:v>
      </x:c>
      <x:c r="B471" s="888" t="n">
        <x:v>46052</x:v>
      </x:c>
      <x:c r="C471" t="str">
        <x:v>Cl Gaspar</x:v>
      </x:c>
      <x:c r="D471" t="str">
        <x:v>Permanent</x:v>
      </x:c>
      <x:c r="E471" t="str">
        <x:v>Thurrock</x:v>
      </x:c>
      <x:c r="F471" t="str">
        <x:v>Operative Porter</x:v>
      </x:c>
      <x:c r="G471" t="str">
        <x:v>399426</x:v>
      </x:c>
      <x:c r="H471" t="str">
        <x:v>Apple Europe Limited</x:v>
      </x:c>
      <x:c r="I471" s="22" t="n">
        <x:v>11.5</x:v>
      </x:c>
      <x:c r="J471" t="str">
        <x:v>Worked</x:v>
      </x:c>
      <x:c r="K471" t="str">
        <x:v>Employee 103135; home branch Thurrock; assigned role Operative Porter | Deployment branch: Thurrock | Actual role: Operative Porter | Jobs: 399426 | Customers: Apple Europe Limited | Actual hours: 11.5; source records: 1</x:v>
      </x:c>
      <x:c r="L471" t="str">
        <x:v>Include</x:v>
      </x:c>
      <x:c r="M471"/>
      <x:c r="N471"/>
    </x:row>
    <x:row r="472">
      <x:c r="A472" t="str">
        <x:v>Cl Gaspar|2026-01-31</x:v>
      </x:c>
      <x:c r="B472" s="888" t="n">
        <x:v>46053</x:v>
      </x:c>
      <x:c r="C472" t="str">
        <x:v>Cl Gaspar</x:v>
      </x:c>
      <x:c r="D472" t="str">
        <x:v>Permanent</x:v>
      </x:c>
      <x:c r="E472" t="str">
        <x:v>Thurrock</x:v>
      </x:c>
      <x:c r="F472" t="str">
        <x:v>Operative Porter</x:v>
      </x:c>
      <x:c r="G472" t="str">
        <x:v>396207A</x:v>
      </x:c>
      <x:c r="H472" t="str">
        <x:v>Linklaters LLP</x:v>
      </x:c>
      <x:c r="I472" s="22" t="n">
        <x:v>8.5</x:v>
      </x:c>
      <x:c r="J472" t="str">
        <x:v>Worked</x:v>
      </x:c>
      <x:c r="K472" t="str">
        <x:v>Employee 103135; home branch Thurrock; assigned role Operative Porter | Deployment branch: Thurrock | Actual role: Operative Porter | Jobs: 396207A | Customers: Linklaters LLP | Actual hours: 8.5; source records: 1</x:v>
      </x:c>
      <x:c r="L472" t="str">
        <x:v>Include</x:v>
      </x:c>
      <x:c r="M472"/>
      <x:c r="N472"/>
    </x:row>
    <x:row r="473">
      <x:c r="A473" t="str">
        <x:v>Craig Marshall.|2026-01-20</x:v>
      </x:c>
      <x:c r="B473" s="888" t="n">
        <x:v>46042</x:v>
      </x:c>
      <x:c r="C473" t="str">
        <x:v>Craig Marshall.</x:v>
      </x:c>
      <x:c r="D473" t="str">
        <x:v>Permanent</x:v>
      </x:c>
      <x:c r="E473" t="str">
        <x:v>Cambridge</x:v>
      </x:c>
      <x:c r="F473" t="str">
        <x:v>Warehouse</x:v>
      </x:c>
      <x:c r="G473" t="str">
        <x:v>399590</x:v>
      </x:c>
      <x:c r="H473" t="str">
        <x:v>Semarion</x:v>
      </x:c>
      <x:c r="I473" s="22" t="n">
        <x:v>5</x:v>
      </x:c>
      <x:c r="J473" t="str">
        <x:v>Worked</x:v>
      </x:c>
      <x:c r="K473" t="str">
        <x:v>Employee 103296; home branch Cambridge; assigned role Warehouse | Deployment branch: Cambridge | Actual role: Operative Porter | Jobs: 399590 | Customers: Semarion | Actual hours: 5.0; source records: 1</x:v>
      </x:c>
      <x:c r="L473" t="str">
        <x:v>Include</x:v>
      </x:c>
      <x:c r="M473"/>
      <x:c r="N473"/>
    </x:row>
    <x:row r="474">
      <x:c r="A474" t="str">
        <x:v>D Headland|2026-01-01</x:v>
      </x:c>
      <x:c r="B474" s="888" t="n">
        <x:v>46023</x:v>
      </x:c>
      <x:c r="C474" t="str">
        <x:v>D Headland</x:v>
      </x:c>
      <x:c r="D474" t="str">
        <x:v>Permanent</x:v>
      </x:c>
      <x:c r="E474" t="str">
        <x:v>Thurrock</x:v>
      </x:c>
      <x:c r="F474" t="str">
        <x:v>Operative Porter</x:v>
      </x:c>
      <x:c r="G474"/>
      <x:c r="H474"/>
      <x:c r="I474" s="22" t="n">
        <x:v>0</x:v>
      </x:c>
      <x:c r="J474" t="str">
        <x:v>Annual leave</x:v>
      </x:c>
      <x:c r="K474" t="str">
        <x:v>Employee 1504; home branch Thurrock; assigned role Operative Porter | Leave: Annual Leave (Hours) | Leave calendar basis: Variable-pattern period</x:v>
      </x:c>
      <x:c r="L474" t="str">
        <x:v>Include</x:v>
      </x:c>
      <x:c r="M474"/>
      <x:c r="N474"/>
    </x:row>
    <x:row r="475">
      <x:c r="A475" t="str">
        <x:v>D Headland|2026-01-02</x:v>
      </x:c>
      <x:c r="B475" s="888" t="n">
        <x:v>46024</x:v>
      </x:c>
      <x:c r="C475" t="str">
        <x:v>D Headland</x:v>
      </x:c>
      <x:c r="D475" t="str">
        <x:v>Permanent</x:v>
      </x:c>
      <x:c r="E475" t="str">
        <x:v>Thurrock</x:v>
      </x:c>
      <x:c r="F475" t="str">
        <x:v>Operative Porter</x:v>
      </x:c>
      <x:c r="G475" t="str">
        <x:v>399424</x:v>
      </x:c>
      <x:c r="H475" t="str">
        <x:v>Apple Europe Limited</x:v>
      </x:c>
      <x:c r="I475" s="22" t="n">
        <x:v>11.5</x:v>
      </x:c>
      <x:c r="J475" t="str">
        <x:v>Worked</x:v>
      </x:c>
      <x:c r="K475" t="str">
        <x:v>Employee 1504; home branch Thurrock; assigned role Operative Porter | Deployment branch: Thurrock | Actual role: Operative Skilled | Jobs: 399424 | Customers: Apple Europe Limited | Actual hours: 11.5; source records: 1</x:v>
      </x:c>
      <x:c r="L475" t="str">
        <x:v>Include</x:v>
      </x:c>
      <x:c r="M475"/>
      <x:c r="N475"/>
    </x:row>
    <x:row r="476">
      <x:c r="A476" t="str">
        <x:v>D Headland|2026-01-05</x:v>
      </x:c>
      <x:c r="B476" s="888" t="n">
        <x:v>46027</x:v>
      </x:c>
      <x:c r="C476" t="str">
        <x:v>D Headland</x:v>
      </x:c>
      <x:c r="D476" t="str">
        <x:v>Permanent</x:v>
      </x:c>
      <x:c r="E476" t="str">
        <x:v>Thurrock</x:v>
      </x:c>
      <x:c r="F476" t="str">
        <x:v>Operative Porter</x:v>
      </x:c>
      <x:c r="G476" t="str">
        <x:v>399424</x:v>
      </x:c>
      <x:c r="H476" t="str">
        <x:v>Apple Europe Limited</x:v>
      </x:c>
      <x:c r="I476" s="22" t="n">
        <x:v>11.5</x:v>
      </x:c>
      <x:c r="J476" t="str">
        <x:v>Worked</x:v>
      </x:c>
      <x:c r="K476" t="str">
        <x:v>Employee 1504; home branch Thurrock; assigned role Operative Porter | Deployment branch: Thurrock | Actual role: Operative Skilled | Jobs: 399424 | Customers: Apple Europe Limited | Actual hours: 11.5; source records: 1</x:v>
      </x:c>
      <x:c r="L476" t="str">
        <x:v>Include</x:v>
      </x:c>
      <x:c r="M476"/>
      <x:c r="N476"/>
    </x:row>
    <x:row r="477">
      <x:c r="A477" t="str">
        <x:v>D Headland|2026-01-06</x:v>
      </x:c>
      <x:c r="B477" s="888" t="n">
        <x:v>46028</x:v>
      </x:c>
      <x:c r="C477" t="str">
        <x:v>D Headland</x:v>
      </x:c>
      <x:c r="D477" t="str">
        <x:v>Permanent</x:v>
      </x:c>
      <x:c r="E477" t="str">
        <x:v>Thurrock</x:v>
      </x:c>
      <x:c r="F477" t="str">
        <x:v>Operative Porter</x:v>
      </x:c>
      <x:c r="G477" t="str">
        <x:v>399424</x:v>
      </x:c>
      <x:c r="H477" t="str">
        <x:v>Apple Europe Limited</x:v>
      </x:c>
      <x:c r="I477" s="22" t="n">
        <x:v>11.5</x:v>
      </x:c>
      <x:c r="J477" t="str">
        <x:v>Worked</x:v>
      </x:c>
      <x:c r="K477" t="str">
        <x:v>Employee 1504; home branch Thurrock; assigned role Operative Porter | Deployment branch: Thurrock | Actual role: Operative Skilled | Jobs: 399424 | Customers: Apple Europe Limited | Actual hours: 11.5; source records: 1</x:v>
      </x:c>
      <x:c r="L477" t="str">
        <x:v>Include</x:v>
      </x:c>
      <x:c r="M477"/>
      <x:c r="N477"/>
    </x:row>
    <x:row r="478">
      <x:c r="A478" t="str">
        <x:v>D Headland|2026-01-07</x:v>
      </x:c>
      <x:c r="B478" s="888" t="n">
        <x:v>46029</x:v>
      </x:c>
      <x:c r="C478" t="str">
        <x:v>D Headland</x:v>
      </x:c>
      <x:c r="D478" t="str">
        <x:v>Permanent</x:v>
      </x:c>
      <x:c r="E478" t="str">
        <x:v>Thurrock</x:v>
      </x:c>
      <x:c r="F478" t="str">
        <x:v>Operative Porter</x:v>
      </x:c>
      <x:c r="G478" t="str">
        <x:v>399424</x:v>
      </x:c>
      <x:c r="H478" t="str">
        <x:v>Apple Europe Limited</x:v>
      </x:c>
      <x:c r="I478" s="22" t="n">
        <x:v>11.5</x:v>
      </x:c>
      <x:c r="J478" t="str">
        <x:v>Worked</x:v>
      </x:c>
      <x:c r="K478" t="str">
        <x:v>Employee 1504; home branch Thurrock; assigned role Operative Porter | Deployment branch: Thurrock | Actual role: Operative Skilled | Jobs: 399424 | Customers: Apple Europe Limited | Actual hours: 11.5; source records: 1</x:v>
      </x:c>
      <x:c r="L478" t="str">
        <x:v>Include</x:v>
      </x:c>
      <x:c r="M478"/>
      <x:c r="N478"/>
    </x:row>
    <x:row r="479">
      <x:c r="A479" t="str">
        <x:v>D Headland|2026-01-08</x:v>
      </x:c>
      <x:c r="B479" s="888" t="n">
        <x:v>46030</x:v>
      </x:c>
      <x:c r="C479" t="str">
        <x:v>D Headland</x:v>
      </x:c>
      <x:c r="D479" t="str">
        <x:v>Permanent</x:v>
      </x:c>
      <x:c r="E479" t="str">
        <x:v>Thurrock</x:v>
      </x:c>
      <x:c r="F479" t="str">
        <x:v>Operative Porter</x:v>
      </x:c>
      <x:c r="G479" t="str">
        <x:v>399424</x:v>
      </x:c>
      <x:c r="H479" t="str">
        <x:v>Apple Europe Limited</x:v>
      </x:c>
      <x:c r="I479" s="22" t="n">
        <x:v>11.5</x:v>
      </x:c>
      <x:c r="J479" t="str">
        <x:v>Worked</x:v>
      </x:c>
      <x:c r="K479" t="str">
        <x:v>Employee 1504; home branch Thurrock; assigned role Operative Porter | Deployment branch: Thurrock | Actual role: Operative Skilled | Jobs: 399424 | Customers: Apple Europe Limited | Actual hours: 11.5; source records: 1</x:v>
      </x:c>
      <x:c r="L479" t="str">
        <x:v>Include</x:v>
      </x:c>
      <x:c r="M479"/>
      <x:c r="N479"/>
    </x:row>
    <x:row r="480">
      <x:c r="A480" t="str">
        <x:v>D Headland|2026-01-09</x:v>
      </x:c>
      <x:c r="B480" s="888" t="n">
        <x:v>46031</x:v>
      </x:c>
      <x:c r="C480" t="str">
        <x:v>D Headland</x:v>
      </x:c>
      <x:c r="D480" t="str">
        <x:v>Permanent</x:v>
      </x:c>
      <x:c r="E480" t="str">
        <x:v>Thurrock</x:v>
      </x:c>
      <x:c r="F480" t="str">
        <x:v>Operative Porter</x:v>
      </x:c>
      <x:c r="G480" t="str">
        <x:v>399424</x:v>
      </x:c>
      <x:c r="H480" t="str">
        <x:v>Apple Europe Limited</x:v>
      </x:c>
      <x:c r="I480" s="22" t="n">
        <x:v>11.5</x:v>
      </x:c>
      <x:c r="J480" t="str">
        <x:v>Worked</x:v>
      </x:c>
      <x:c r="K480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0" t="str">
        <x:v>Include</x:v>
      </x:c>
      <x:c r="M480"/>
      <x:c r="N480"/>
    </x:row>
    <x:row r="481">
      <x:c r="A481" t="str">
        <x:v>D Headland|2026-01-12</x:v>
      </x:c>
      <x:c r="B481" s="888" t="n">
        <x:v>46034</x:v>
      </x:c>
      <x:c r="C481" t="str">
        <x:v>D Headland</x:v>
      </x:c>
      <x:c r="D481" t="str">
        <x:v>Permanent</x:v>
      </x:c>
      <x:c r="E481" t="str">
        <x:v>Thurrock</x:v>
      </x:c>
      <x:c r="F481" t="str">
        <x:v>Operative Porter</x:v>
      </x:c>
      <x:c r="G481" t="str">
        <x:v>399424</x:v>
      </x:c>
      <x:c r="H481" t="str">
        <x:v>Apple Europe Limited</x:v>
      </x:c>
      <x:c r="I481" s="22" t="n">
        <x:v>11.5</x:v>
      </x:c>
      <x:c r="J481" t="str">
        <x:v>Worked</x:v>
      </x:c>
      <x:c r="K481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1" t="str">
        <x:v>Include</x:v>
      </x:c>
      <x:c r="M481"/>
      <x:c r="N481"/>
    </x:row>
    <x:row r="482">
      <x:c r="A482" t="str">
        <x:v>D Headland|2026-01-13</x:v>
      </x:c>
      <x:c r="B482" s="888" t="n">
        <x:v>46035</x:v>
      </x:c>
      <x:c r="C482" t="str">
        <x:v>D Headland</x:v>
      </x:c>
      <x:c r="D482" t="str">
        <x:v>Permanent</x:v>
      </x:c>
      <x:c r="E482" t="str">
        <x:v>Thurrock</x:v>
      </x:c>
      <x:c r="F482" t="str">
        <x:v>Operative Porter</x:v>
      </x:c>
      <x:c r="G482" t="str">
        <x:v>399424</x:v>
      </x:c>
      <x:c r="H482" t="str">
        <x:v>Apple Europe Limited</x:v>
      </x:c>
      <x:c r="I482" s="22" t="n">
        <x:v>11.5</x:v>
      </x:c>
      <x:c r="J482" t="str">
        <x:v>Worked</x:v>
      </x:c>
      <x:c r="K482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2" t="str">
        <x:v>Include</x:v>
      </x:c>
      <x:c r="M482"/>
      <x:c r="N482"/>
    </x:row>
    <x:row r="483">
      <x:c r="A483" t="str">
        <x:v>D Headland|2026-01-14</x:v>
      </x:c>
      <x:c r="B483" s="888" t="n">
        <x:v>46036</x:v>
      </x:c>
      <x:c r="C483" t="str">
        <x:v>D Headland</x:v>
      </x:c>
      <x:c r="D483" t="str">
        <x:v>Permanent</x:v>
      </x:c>
      <x:c r="E483" t="str">
        <x:v>Thurrock</x:v>
      </x:c>
      <x:c r="F483" t="str">
        <x:v>Operative Porter</x:v>
      </x:c>
      <x:c r="G483" t="str">
        <x:v>399424</x:v>
      </x:c>
      <x:c r="H483" t="str">
        <x:v>Apple Europe Limited</x:v>
      </x:c>
      <x:c r="I483" s="22" t="n">
        <x:v>11.5</x:v>
      </x:c>
      <x:c r="J483" t="str">
        <x:v>Worked</x:v>
      </x:c>
      <x:c r="K483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3" t="str">
        <x:v>Include</x:v>
      </x:c>
      <x:c r="M483"/>
      <x:c r="N483"/>
    </x:row>
    <x:row r="484">
      <x:c r="A484" t="str">
        <x:v>D Headland|2026-01-15</x:v>
      </x:c>
      <x:c r="B484" s="888" t="n">
        <x:v>46037</x:v>
      </x:c>
      <x:c r="C484" t="str">
        <x:v>D Headland</x:v>
      </x:c>
      <x:c r="D484" t="str">
        <x:v>Permanent</x:v>
      </x:c>
      <x:c r="E484" t="str">
        <x:v>Thurrock</x:v>
      </x:c>
      <x:c r="F484" t="str">
        <x:v>Operative Porter</x:v>
      </x:c>
      <x:c r="G484" t="str">
        <x:v>399424</x:v>
      </x:c>
      <x:c r="H484" t="str">
        <x:v>Apple Europe Limited</x:v>
      </x:c>
      <x:c r="I484" s="22" t="n">
        <x:v>11.5</x:v>
      </x:c>
      <x:c r="J484" t="str">
        <x:v>Worked</x:v>
      </x:c>
      <x:c r="K484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4" t="str">
        <x:v>Include</x:v>
      </x:c>
      <x:c r="M484"/>
      <x:c r="N484"/>
    </x:row>
    <x:row r="485">
      <x:c r="A485" t="str">
        <x:v>D Headland|2026-01-16</x:v>
      </x:c>
      <x:c r="B485" s="888" t="n">
        <x:v>46038</x:v>
      </x:c>
      <x:c r="C485" t="str">
        <x:v>D Headland</x:v>
      </x:c>
      <x:c r="D485" t="str">
        <x:v>Permanent</x:v>
      </x:c>
      <x:c r="E485" t="str">
        <x:v>Thurrock</x:v>
      </x:c>
      <x:c r="F485" t="str">
        <x:v>Operative Porter</x:v>
      </x:c>
      <x:c r="G485" t="str">
        <x:v>399424</x:v>
      </x:c>
      <x:c r="H485" t="str">
        <x:v>Apple Europe Limited</x:v>
      </x:c>
      <x:c r="I485" s="22" t="n">
        <x:v>11.5</x:v>
      </x:c>
      <x:c r="J485" t="str">
        <x:v>Worked</x:v>
      </x:c>
      <x:c r="K485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5" t="str">
        <x:v>Include</x:v>
      </x:c>
      <x:c r="M485"/>
      <x:c r="N485"/>
    </x:row>
    <x:row r="486">
      <x:c r="A486" t="str">
        <x:v>D Headland|2026-01-19</x:v>
      </x:c>
      <x:c r="B486" s="888" t="n">
        <x:v>46041</x:v>
      </x:c>
      <x:c r="C486" t="str">
        <x:v>D Headland</x:v>
      </x:c>
      <x:c r="D486" t="str">
        <x:v>Permanent</x:v>
      </x:c>
      <x:c r="E486" t="str">
        <x:v>Thurrock</x:v>
      </x:c>
      <x:c r="F486" t="str">
        <x:v>Operative Porter</x:v>
      </x:c>
      <x:c r="G486" t="str">
        <x:v>399424</x:v>
      </x:c>
      <x:c r="H486" t="str">
        <x:v>Apple Europe Limited</x:v>
      </x:c>
      <x:c r="I486" s="22" t="n">
        <x:v>11.5</x:v>
      </x:c>
      <x:c r="J486" t="str">
        <x:v>Worked</x:v>
      </x:c>
      <x:c r="K486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6" t="str">
        <x:v>Include</x:v>
      </x:c>
      <x:c r="M486"/>
      <x:c r="N486"/>
    </x:row>
    <x:row r="487">
      <x:c r="A487" t="str">
        <x:v>D Headland|2026-01-20</x:v>
      </x:c>
      <x:c r="B487" s="888" t="n">
        <x:v>46042</x:v>
      </x:c>
      <x:c r="C487" t="str">
        <x:v>D Headland</x:v>
      </x:c>
      <x:c r="D487" t="str">
        <x:v>Permanent</x:v>
      </x:c>
      <x:c r="E487" t="str">
        <x:v>Thurrock</x:v>
      </x:c>
      <x:c r="F487" t="str">
        <x:v>Operative Porter</x:v>
      </x:c>
      <x:c r="G487" t="str">
        <x:v>399424</x:v>
      </x:c>
      <x:c r="H487" t="str">
        <x:v>Apple Europe Limited</x:v>
      </x:c>
      <x:c r="I487" s="22" t="n">
        <x:v>11.5</x:v>
      </x:c>
      <x:c r="J487" t="str">
        <x:v>Worked</x:v>
      </x:c>
      <x:c r="K487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7" t="str">
        <x:v>Include</x:v>
      </x:c>
      <x:c r="M487"/>
      <x:c r="N487"/>
    </x:row>
    <x:row r="488">
      <x:c r="A488" t="str">
        <x:v>D Headland|2026-01-21</x:v>
      </x:c>
      <x:c r="B488" s="888" t="n">
        <x:v>46043</x:v>
      </x:c>
      <x:c r="C488" t="str">
        <x:v>D Headland</x:v>
      </x:c>
      <x:c r="D488" t="str">
        <x:v>Permanent</x:v>
      </x:c>
      <x:c r="E488" t="str">
        <x:v>Thurrock</x:v>
      </x:c>
      <x:c r="F488" t="str">
        <x:v>Operative Porter</x:v>
      </x:c>
      <x:c r="G488" t="str">
        <x:v>399424</x:v>
      </x:c>
      <x:c r="H488" t="str">
        <x:v>Apple Europe Limited</x:v>
      </x:c>
      <x:c r="I488" s="22" t="n">
        <x:v>11.5</x:v>
      </x:c>
      <x:c r="J488" t="str">
        <x:v>Worked</x:v>
      </x:c>
      <x:c r="K488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8" t="str">
        <x:v>Include</x:v>
      </x:c>
      <x:c r="M488"/>
      <x:c r="N488"/>
    </x:row>
    <x:row r="489">
      <x:c r="A489" t="str">
        <x:v>D Headland|2026-01-22</x:v>
      </x:c>
      <x:c r="B489" s="888" t="n">
        <x:v>46044</x:v>
      </x:c>
      <x:c r="C489" t="str">
        <x:v>D Headland</x:v>
      </x:c>
      <x:c r="D489" t="str">
        <x:v>Permanent</x:v>
      </x:c>
      <x:c r="E489" t="str">
        <x:v>Thurrock</x:v>
      </x:c>
      <x:c r="F489" t="str">
        <x:v>Operative Porter</x:v>
      </x:c>
      <x:c r="G489" t="str">
        <x:v>399424</x:v>
      </x:c>
      <x:c r="H489" t="str">
        <x:v>Apple Europe Limited</x:v>
      </x:c>
      <x:c r="I489" s="22" t="n">
        <x:v>11.5</x:v>
      </x:c>
      <x:c r="J489" t="str">
        <x:v>Worked</x:v>
      </x:c>
      <x:c r="K489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9" t="str">
        <x:v>Include</x:v>
      </x:c>
      <x:c r="M489"/>
      <x:c r="N489"/>
    </x:row>
    <x:row r="490">
      <x:c r="A490" t="str">
        <x:v>D Headland|2026-01-23</x:v>
      </x:c>
      <x:c r="B490" s="888" t="n">
        <x:v>46045</x:v>
      </x:c>
      <x:c r="C490" t="str">
        <x:v>D Headland</x:v>
      </x:c>
      <x:c r="D490" t="str">
        <x:v>Permanent</x:v>
      </x:c>
      <x:c r="E490" t="str">
        <x:v>Thurrock</x:v>
      </x:c>
      <x:c r="F490" t="str">
        <x:v>Operative Porter</x:v>
      </x:c>
      <x:c r="G490" t="str">
        <x:v>399424</x:v>
      </x:c>
      <x:c r="H490" t="str">
        <x:v>Apple Europe Limited</x:v>
      </x:c>
      <x:c r="I490" s="22" t="n">
        <x:v>11.5</x:v>
      </x:c>
      <x:c r="J490" t="str">
        <x:v>Worked</x:v>
      </x:c>
      <x:c r="K490" t="str">
        <x:v>Employee 1504; home branch Thurrock; assigned role Operative Porter | Deployment branch: Thurrock | Actual role: Operative Skilled | Jobs: 399424 | Customers: Apple Europe Limited | Actual hours: 11.5; source records: 1</x:v>
      </x:c>
      <x:c r="L490" t="str">
        <x:v>Include</x:v>
      </x:c>
      <x:c r="M490"/>
      <x:c r="N490"/>
    </x:row>
    <x:row r="491">
      <x:c r="A491" t="str">
        <x:v>D Headland|2026-01-26</x:v>
      </x:c>
      <x:c r="B491" s="888" t="n">
        <x:v>46048</x:v>
      </x:c>
      <x:c r="C491" t="str">
        <x:v>D Headland</x:v>
      </x:c>
      <x:c r="D491" t="str">
        <x:v>Permanent</x:v>
      </x:c>
      <x:c r="E491" t="str">
        <x:v>Thurrock</x:v>
      </x:c>
      <x:c r="F491" t="str">
        <x:v>Operative Porter</x:v>
      </x:c>
      <x:c r="G491" t="str">
        <x:v>399424</x:v>
      </x:c>
      <x:c r="H491" t="str">
        <x:v>Apple Europe Limited</x:v>
      </x:c>
      <x:c r="I491" s="22" t="n">
        <x:v>11.5</x:v>
      </x:c>
      <x:c r="J491" t="str">
        <x:v>Worked</x:v>
      </x:c>
      <x:c r="K491" t="str">
        <x:v>Employee 1504; home branch Thurrock; assigned role Operative Porter | Deployment branch: Thurrock | Actual role: Operative Skilled | Jobs: 399424 | Customers: Apple Europe Limited | Actual hours: 11.5; source records: 1</x:v>
      </x:c>
      <x:c r="L491" t="str">
        <x:v>Include</x:v>
      </x:c>
      <x:c r="M491"/>
      <x:c r="N491"/>
    </x:row>
    <x:row r="492">
      <x:c r="A492" t="str">
        <x:v>D Headland|2026-01-27</x:v>
      </x:c>
      <x:c r="B492" s="888" t="n">
        <x:v>46049</x:v>
      </x:c>
      <x:c r="C492" t="str">
        <x:v>D Headland</x:v>
      </x:c>
      <x:c r="D492" t="str">
        <x:v>Permanent</x:v>
      </x:c>
      <x:c r="E492" t="str">
        <x:v>Thurrock</x:v>
      </x:c>
      <x:c r="F492" t="str">
        <x:v>Operative Porter</x:v>
      </x:c>
      <x:c r="G492" t="str">
        <x:v>399424</x:v>
      </x:c>
      <x:c r="H492" t="str">
        <x:v>Apple Europe Limited</x:v>
      </x:c>
      <x:c r="I492" s="22" t="n">
        <x:v>11.5</x:v>
      </x:c>
      <x:c r="J492" t="str">
        <x:v>Worked</x:v>
      </x:c>
      <x:c r="K492" t="str">
        <x:v>Employee 1504; home branch Thurrock; assigned role Operative Porter | Deployment branch: Thurrock | Actual role: Operative Skilled | Jobs: 399424 | Customers: Apple Europe Limited | Actual hours: 11.5; source records: 1</x:v>
      </x:c>
      <x:c r="L492" t="str">
        <x:v>Include</x:v>
      </x:c>
      <x:c r="M492"/>
      <x:c r="N492"/>
    </x:row>
    <x:row r="493">
      <x:c r="A493" t="str">
        <x:v>D Headland|2026-01-28</x:v>
      </x:c>
      <x:c r="B493" s="888" t="n">
        <x:v>46050</x:v>
      </x:c>
      <x:c r="C493" t="str">
        <x:v>D Headland</x:v>
      </x:c>
      <x:c r="D493" t="str">
        <x:v>Permanent</x:v>
      </x:c>
      <x:c r="E493" t="str">
        <x:v>Thurrock</x:v>
      </x:c>
      <x:c r="F493" t="str">
        <x:v>Operative Porter</x:v>
      </x:c>
      <x:c r="G493" t="str">
        <x:v>399424</x:v>
      </x:c>
      <x:c r="H493" t="str">
        <x:v>Apple Europe Limited</x:v>
      </x:c>
      <x:c r="I493" s="22" t="n">
        <x:v>11.5</x:v>
      </x:c>
      <x:c r="J493" t="str">
        <x:v>Worked</x:v>
      </x:c>
      <x:c r="K493" t="str">
        <x:v>Employee 1504; home branch Thurrock; assigned role Operative Porter | Deployment branch: Thurrock | Actual role: Operative Skilled | Jobs: 399424 | Customers: Apple Europe Limited | Actual hours: 11.5; source records: 1</x:v>
      </x:c>
      <x:c r="L493" t="str">
        <x:v>Include</x:v>
      </x:c>
      <x:c r="M493"/>
      <x:c r="N493"/>
    </x:row>
    <x:row r="494">
      <x:c r="A494" t="str">
        <x:v>D Headland|2026-01-29</x:v>
      </x:c>
      <x:c r="B494" s="888" t="n">
        <x:v>46051</x:v>
      </x:c>
      <x:c r="C494" t="str">
        <x:v>D Headland</x:v>
      </x:c>
      <x:c r="D494" t="str">
        <x:v>Permanent</x:v>
      </x:c>
      <x:c r="E494" t="str">
        <x:v>Thurrock</x:v>
      </x:c>
      <x:c r="F494" t="str">
        <x:v>Operative Porter</x:v>
      </x:c>
      <x:c r="G494" t="str">
        <x:v>399424</x:v>
      </x:c>
      <x:c r="H494" t="str">
        <x:v>Apple Europe Limited</x:v>
      </x:c>
      <x:c r="I494" s="22" t="n">
        <x:v>11.5</x:v>
      </x:c>
      <x:c r="J494" t="str">
        <x:v>Worked</x:v>
      </x:c>
      <x:c r="K494" t="str">
        <x:v>Employee 1504; home branch Thurrock; assigned role Operative Porter | Deployment branch: Thurrock | Actual role: Operative Skilled | Jobs: 399424 | Customers: Apple Europe Limited | Actual hours: 11.5; source records: 1</x:v>
      </x:c>
      <x:c r="L494" t="str">
        <x:v>Include</x:v>
      </x:c>
      <x:c r="M494"/>
      <x:c r="N494"/>
    </x:row>
    <x:row r="495">
      <x:c r="A495" t="str">
        <x:v>D Headland|2026-01-30</x:v>
      </x:c>
      <x:c r="B495" s="888" t="n">
        <x:v>46052</x:v>
      </x:c>
      <x:c r="C495" t="str">
        <x:v>D Headland</x:v>
      </x:c>
      <x:c r="D495" t="str">
        <x:v>Permanent</x:v>
      </x:c>
      <x:c r="E495" t="str">
        <x:v>Thurrock</x:v>
      </x:c>
      <x:c r="F495" t="str">
        <x:v>Operative Porter</x:v>
      </x:c>
      <x:c r="G495" t="str">
        <x:v>399424</x:v>
      </x:c>
      <x:c r="H495" t="str">
        <x:v>Apple Europe Limited</x:v>
      </x:c>
      <x:c r="I495" s="22" t="n">
        <x:v>11.5</x:v>
      </x:c>
      <x:c r="J495" t="str">
        <x:v>Worked</x:v>
      </x:c>
      <x:c r="K495" t="str">
        <x:v>Employee 1504; home branch Thurrock; assigned role Operative Porter | Deployment branch: Thurrock | Actual role: Operative Skilled | Jobs: 399424 | Customers: Apple Europe Limited | Actual hours: 11.5; source records: 1</x:v>
      </x:c>
      <x:c r="L495" t="str">
        <x:v>Include</x:v>
      </x:c>
      <x:c r="M495"/>
      <x:c r="N495"/>
    </x:row>
    <x:row r="496">
      <x:c r="A496" t="str">
        <x:v>D Hodgson (B)|2026-01-01</x:v>
      </x:c>
      <x:c r="B496" s="888" t="n">
        <x:v>46023</x:v>
      </x:c>
      <x:c r="C496" t="str">
        <x:v>D Hodgson (B)</x:v>
      </x:c>
      <x:c r="D496" t="str">
        <x:v>Permanent</x:v>
      </x:c>
      <x:c r="E496" t="str">
        <x:v>Thurrock</x:v>
      </x:c>
      <x:c r="F496" t="str">
        <x:v>Operative Skilled</x:v>
      </x:c>
      <x:c r="G496"/>
      <x:c r="H496"/>
      <x:c r="I496" s="22" t="n">
        <x:v>0</x:v>
      </x:c>
      <x:c r="J496" t="str">
        <x:v>Annual leave</x:v>
      </x:c>
      <x:c r="K496" t="str">
        <x:v>Employee 1508; home branch Thurrock; assigned role Operative Skilled | Leave: Annual Leave (Hours) | Leave calendar basis: Variable-pattern period</x:v>
      </x:c>
      <x:c r="L496" t="str">
        <x:v>Include</x:v>
      </x:c>
      <x:c r="M496"/>
      <x:c r="N496"/>
    </x:row>
    <x:row r="497">
      <x:c r="A497" t="str">
        <x:v>D Hodgson (B)|2026-01-02</x:v>
      </x:c>
      <x:c r="B497" s="888" t="n">
        <x:v>46024</x:v>
      </x:c>
      <x:c r="C497" t="str">
        <x:v>D Hodgson (B)</x:v>
      </x:c>
      <x:c r="D497" t="str">
        <x:v>Permanent</x:v>
      </x:c>
      <x:c r="E497" t="str">
        <x:v>Thurrock</x:v>
      </x:c>
      <x:c r="F497" t="str">
        <x:v>Operative Skilled</x:v>
      </x:c>
      <x:c r="G497"/>
      <x:c r="H497"/>
      <x:c r="I497" s="22" t="n">
        <x:v>0</x:v>
      </x:c>
      <x:c r="J497" t="str">
        <x:v>Annual leave</x:v>
      </x:c>
      <x:c r="K497" t="str">
        <x:v>Employee 1508; home branch Thurrock; assigned role Operative Skilled | Leave: Annual Leave (Hours) | Leave calendar basis: Variable-pattern period</x:v>
      </x:c>
      <x:c r="L497" t="str">
        <x:v>Include</x:v>
      </x:c>
      <x:c r="M497"/>
      <x:c r="N497"/>
    </x:row>
    <x:row r="498">
      <x:c r="A498" t="str">
        <x:v>D Hodgson (B)|2026-01-05</x:v>
      </x:c>
      <x:c r="B498" s="888" t="n">
        <x:v>46027</x:v>
      </x:c>
      <x:c r="C498" t="str">
        <x:v>D Hodgson (B)</x:v>
      </x:c>
      <x:c r="D498" t="str">
        <x:v>Permanent</x:v>
      </x:c>
      <x:c r="E498" t="str">
        <x:v>Thurrock</x:v>
      </x:c>
      <x:c r="F498" t="str">
        <x:v>Operative Skilled</x:v>
      </x:c>
      <x:c r="G498" t="str">
        <x:v>392132B</x:v>
      </x:c>
      <x:c r="H498" t="str">
        <x:v>Carroll / Robinson/Lisa &amp; Antony</x:v>
      </x:c>
      <x:c r="I498" s="22" t="n">
        <x:v>10</x:v>
      </x:c>
      <x:c r="J498" t="str">
        <x:v>Worked</x:v>
      </x:c>
      <x:c r="K498" t="str">
        <x:v>Employee 1508; home branch Thurrock; assigned role Operative Skilled | Deployment branch: Thurrock | Actual role: Operative Skilled | Jobs: 392132B | Customers: Carroll / Robinson/Lisa &amp; Antony | Actual hours: 10.0; source records: 1</x:v>
      </x:c>
      <x:c r="L498" t="str">
        <x:v>Include</x:v>
      </x:c>
      <x:c r="M498"/>
      <x:c r="N498"/>
    </x:row>
    <x:row r="499">
      <x:c r="A499" t="str">
        <x:v>D Hodgson (B)|2026-01-06</x:v>
      </x:c>
      <x:c r="B499" s="888" t="n">
        <x:v>46028</x:v>
      </x:c>
      <x:c r="C499" t="str">
        <x:v>D Hodgson (B)</x:v>
      </x:c>
      <x:c r="D499" t="str">
        <x:v>Permanent</x:v>
      </x:c>
      <x:c r="E499" t="str">
        <x:v>Thurrock</x:v>
      </x:c>
      <x:c r="F499" t="str">
        <x:v>Operative Skilled</x:v>
      </x:c>
      <x:c r="G499" t="str">
        <x:v>399152</x:v>
      </x:c>
      <x:c r="H499" t="str">
        <x:v>Etienne/Mr Brenton</x:v>
      </x:c>
      <x:c r="I499" s="22" t="n">
        <x:v>8</x:v>
      </x:c>
      <x:c r="J499" t="str">
        <x:v>Worked</x:v>
      </x:c>
      <x:c r="K499" t="str">
        <x:v>Employee 1508; home branch Thurrock; assigned role Operative Skilled | Deployment branch: Thurrock | Actual role: Operative Skilled | Jobs: 399152 | Customers: Etienne/Mr Brenton | Actual hours: 8.0; source records: 1</x:v>
      </x:c>
      <x:c r="L499" t="str">
        <x:v>Include</x:v>
      </x:c>
      <x:c r="M499"/>
      <x:c r="N499"/>
    </x:row>
    <x:row r="500">
      <x:c r="A500" t="str">
        <x:v>D Hodgson (B)|2026-01-07</x:v>
      </x:c>
      <x:c r="B500" s="888" t="n">
        <x:v>46029</x:v>
      </x:c>
      <x:c r="C500" t="str">
        <x:v>D Hodgson (B)</x:v>
      </x:c>
      <x:c r="D500" t="str">
        <x:v>Permanent</x:v>
      </x:c>
      <x:c r="E500" t="str">
        <x:v>Thurrock</x:v>
      </x:c>
      <x:c r="F500" t="str">
        <x:v>Operative Skilled</x:v>
      </x:c>
      <x:c r="G500" t="str">
        <x:v>399431</x:v>
      </x:c>
      <x:c r="H500" t="str">
        <x:v>London Metropolitan University</x:v>
      </x:c>
      <x:c r="I500" s="22" t="n">
        <x:v>7.5</x:v>
      </x:c>
      <x:c r="J500" t="str">
        <x:v>Worked</x:v>
      </x:c>
      <x:c r="K500" t="str">
        <x:v>Employee 1508; home branch Thurrock; assigned role Operative Skilled | Deployment branch: Thurrock | Actual role: Operative Skilled | Jobs: 399431 | Customers: London Metropolitan University | Actual hours: 7.5; source records: 1</x:v>
      </x:c>
      <x:c r="L500" t="str">
        <x:v>Include</x:v>
      </x:c>
      <x:c r="M500"/>
      <x:c r="N500"/>
    </x:row>
    <x:row r="501">
      <x:c r="A501" t="str">
        <x:v>D Hodgson (B)|2026-01-08</x:v>
      </x:c>
      <x:c r="B501" s="888" t="n">
        <x:v>46030</x:v>
      </x:c>
      <x:c r="C501" t="str">
        <x:v>D Hodgson (B)</x:v>
      </x:c>
      <x:c r="D501" t="str">
        <x:v>Permanent</x:v>
      </x:c>
      <x:c r="E501" t="str">
        <x:v>Thurrock</x:v>
      </x:c>
      <x:c r="F501" t="str">
        <x:v>Operative Skilled</x:v>
      </x:c>
      <x:c r="G501" t="str">
        <x:v>399431</x:v>
      </x:c>
      <x:c r="H501" t="str">
        <x:v>London Metropolitan University</x:v>
      </x:c>
      <x:c r="I501" s="22" t="n">
        <x:v>8</x:v>
      </x:c>
      <x:c r="J501" t="str">
        <x:v>Worked</x:v>
      </x:c>
      <x:c r="K501" t="str">
        <x:v>Employee 1508; home branch Thurrock; assigned role Operative Skilled | Deployment branch: Thurrock | Actual role: Operative Skilled | Jobs: 399431 | Customers: London Metropolitan University | Actual hours: 8.0; source records: 1</x:v>
      </x:c>
      <x:c r="L501" t="str">
        <x:v>Include</x:v>
      </x:c>
      <x:c r="M501"/>
      <x:c r="N501"/>
    </x:row>
    <x:row r="502">
      <x:c r="A502" t="str">
        <x:v>D Hodgson (B)|2026-01-09</x:v>
      </x:c>
      <x:c r="B502" s="888" t="n">
        <x:v>46031</x:v>
      </x:c>
      <x:c r="C502" t="str">
        <x:v>D Hodgson (B)</x:v>
      </x:c>
      <x:c r="D502" t="str">
        <x:v>Permanent</x:v>
      </x:c>
      <x:c r="E502" t="str">
        <x:v>Thurrock</x:v>
      </x:c>
      <x:c r="F502" t="str">
        <x:v>Operative Skilled</x:v>
      </x:c>
      <x:c r="G502" t="str">
        <x:v>399314</x:v>
      </x:c>
      <x:c r="H502" t="str">
        <x:v>Adrah/Mr Godred</x:v>
      </x:c>
      <x:c r="I502" s="22" t="n">
        <x:v>8</x:v>
      </x:c>
      <x:c r="J502" t="str">
        <x:v>Worked</x:v>
      </x:c>
      <x:c r="K502" t="str">
        <x:v>Employee 1508; home branch Thurrock; assigned role Operative Skilled | Deployment branch: Thurrock | Actual role: Operative Skilled | Jobs: 399314 | Customers: Adrah/Mr Godred | Actual hours: 8.0; source records: 1</x:v>
      </x:c>
      <x:c r="L502" t="str">
        <x:v>Include</x:v>
      </x:c>
      <x:c r="M502"/>
      <x:c r="N502"/>
    </x:row>
    <x:row r="503">
      <x:c r="A503" t="str">
        <x:v>D Hodgson (B)|2026-01-10</x:v>
      </x:c>
      <x:c r="B503" s="888" t="n">
        <x:v>46032</x:v>
      </x:c>
      <x:c r="C503" t="str">
        <x:v>D Hodgson (B)</x:v>
      </x:c>
      <x:c r="D503" t="str">
        <x:v>Permanent</x:v>
      </x:c>
      <x:c r="E503" t="str">
        <x:v>Thurrock</x:v>
      </x:c>
      <x:c r="F503" t="str">
        <x:v>Operative Skilled</x:v>
      </x:c>
      <x:c r="G503" t="str">
        <x:v>399272</x:v>
      </x:c>
      <x:c r="H503" t="str">
        <x:v>University of Hertfordshire</x:v>
      </x:c>
      <x:c r="I503" s="22" t="n">
        <x:v>6</x:v>
      </x:c>
      <x:c r="J503" t="str">
        <x:v>Worked</x:v>
      </x:c>
      <x:c r="K503" t="str">
        <x:v>Employee 1508; home branch Thurrock; assigned role Operative Skilled | Deployment branch: Thurrock | Actual role: Operative Skilled | Jobs: 399272 | Customers: University of Hertfordshire | Actual hours: 6.0; source records: 1</x:v>
      </x:c>
      <x:c r="L503" t="str">
        <x:v>Include</x:v>
      </x:c>
      <x:c r="M503"/>
      <x:c r="N503"/>
    </x:row>
    <x:row r="504">
      <x:c r="A504" t="str">
        <x:v>D Hodgson (B)|2026-01-12</x:v>
      </x:c>
      <x:c r="B504" s="888" t="n">
        <x:v>46034</x:v>
      </x:c>
      <x:c r="C504" t="str">
        <x:v>D Hodgson (B)</x:v>
      </x:c>
      <x:c r="D504" t="str">
        <x:v>Permanent</x:v>
      </x:c>
      <x:c r="E504" t="str">
        <x:v>Thurrock</x:v>
      </x:c>
      <x:c r="F504" t="str">
        <x:v>Operative Skilled</x:v>
      </x:c>
      <x:c r="G504" t="str">
        <x:v>399272</x:v>
      </x:c>
      <x:c r="H504" t="str">
        <x:v>University of Hertfordshire</x:v>
      </x:c>
      <x:c r="I504" s="22" t="n">
        <x:v>6.5</x:v>
      </x:c>
      <x:c r="J504" t="str">
        <x:v>Worked</x:v>
      </x:c>
      <x:c r="K504" t="str">
        <x:v>Employee 1508; home branch Thurrock; assigned role Operative Skilled | Deployment branch: Thurrock | Actual role: Operative Porter | Jobs: 399272 | Customers: University of Hertfordshire | Actual hours: 6.5; source records: 1</x:v>
      </x:c>
      <x:c r="L504" t="str">
        <x:v>Include</x:v>
      </x:c>
      <x:c r="M504"/>
      <x:c r="N504"/>
    </x:row>
    <x:row r="505">
      <x:c r="A505" t="str">
        <x:v>D Hodgson (B)|2026-01-13</x:v>
      </x:c>
      <x:c r="B505" s="888" t="n">
        <x:v>46035</x:v>
      </x:c>
      <x:c r="C505" t="str">
        <x:v>D Hodgson (B)</x:v>
      </x:c>
      <x:c r="D505" t="str">
        <x:v>Permanent</x:v>
      </x:c>
      <x:c r="E505" t="str">
        <x:v>Thurrock</x:v>
      </x:c>
      <x:c r="F505" t="str">
        <x:v>Operative Skilled</x:v>
      </x:c>
      <x:c r="G505"/>
      <x:c r="H505"/>
      <x:c r="I505" s="22" t="n">
        <x:v>0</x:v>
      </x:c>
      <x:c r="J505" t="str">
        <x:v>Annual leave</x:v>
      </x:c>
      <x:c r="K505" t="str">
        <x:v>Employee 1508; home branch Thurrock; assigned role Operative Skilled | Leave: Annual Leave (Hours) | Leave calendar basis: Variable-pattern period</x:v>
      </x:c>
      <x:c r="L505" t="str">
        <x:v>Include</x:v>
      </x:c>
      <x:c r="M505"/>
      <x:c r="N505"/>
    </x:row>
    <x:row r="506">
      <x:c r="A506" t="str">
        <x:v>D Hodgson (B)|2026-01-14</x:v>
      </x:c>
      <x:c r="B506" s="888" t="n">
        <x:v>46036</x:v>
      </x:c>
      <x:c r="C506" t="str">
        <x:v>D Hodgson (B)</x:v>
      </x:c>
      <x:c r="D506" t="str">
        <x:v>Permanent</x:v>
      </x:c>
      <x:c r="E506" t="str">
        <x:v>Thurrock</x:v>
      </x:c>
      <x:c r="F506" t="str">
        <x:v>Operative Skilled</x:v>
      </x:c>
      <x:c r="G506"/>
      <x:c r="H506"/>
      <x:c r="I506" s="22" t="n">
        <x:v>0</x:v>
      </x:c>
      <x:c r="J506" t="str">
        <x:v>Annual leave</x:v>
      </x:c>
      <x:c r="K506" t="str">
        <x:v>Employee 1508; home branch Thurrock; assigned role Operative Skilled | Leave: Annual Leave (Hours) | Leave calendar basis: Variable-pattern period</x:v>
      </x:c>
      <x:c r="L506" t="str">
        <x:v>Include</x:v>
      </x:c>
      <x:c r="M506"/>
      <x:c r="N506"/>
    </x:row>
    <x:row r="507">
      <x:c r="A507" t="str">
        <x:v>D Hodgson (B)|2026-01-15</x:v>
      </x:c>
      <x:c r="B507" s="888" t="n">
        <x:v>46037</x:v>
      </x:c>
      <x:c r="C507" t="str">
        <x:v>D Hodgson (B)</x:v>
      </x:c>
      <x:c r="D507" t="str">
        <x:v>Permanent</x:v>
      </x:c>
      <x:c r="E507" t="str">
        <x:v>Thurrock</x:v>
      </x:c>
      <x:c r="F507" t="str">
        <x:v>Operative Skilled</x:v>
      </x:c>
      <x:c r="G507" t="str">
        <x:v>399272</x:v>
      </x:c>
      <x:c r="H507" t="str">
        <x:v>University of Hertfordshire</x:v>
      </x:c>
      <x:c r="I507" s="22" t="n">
        <x:v>6</x:v>
      </x:c>
      <x:c r="J507" t="str">
        <x:v>Worked</x:v>
      </x:c>
      <x:c r="K507" t="str">
        <x:v>Employee 1508; home branch Thurrock; assigned role Operative Skilled | Deployment branch: Thurrock | Actual role: Operative Porter | Jobs: 399272 | Customers: University of Hertfordshire | Actual hours: 6.0; source records: 1</x:v>
      </x:c>
      <x:c r="L507" t="str">
        <x:v>Include</x:v>
      </x:c>
      <x:c r="M507"/>
      <x:c r="N507"/>
    </x:row>
    <x:row r="508">
      <x:c r="A508" t="str">
        <x:v>D Hodgson (B)|2026-01-16</x:v>
      </x:c>
      <x:c r="B508" s="888" t="n">
        <x:v>46038</x:v>
      </x:c>
      <x:c r="C508" t="str">
        <x:v>D Hodgson (B)</x:v>
      </x:c>
      <x:c r="D508" t="str">
        <x:v>Permanent</x:v>
      </x:c>
      <x:c r="E508" t="str">
        <x:v>Thurrock</x:v>
      </x:c>
      <x:c r="F508" t="str">
        <x:v>Operative Skilled</x:v>
      </x:c>
      <x:c r="G508" t="str">
        <x:v>399251, 399272</x:v>
      </x:c>
      <x:c r="H508" t="str">
        <x:v>UBS Investment Bank; University of Hertfordshire</x:v>
      </x:c>
      <x:c r="I508" s="22" t="n">
        <x:v>13</x:v>
      </x:c>
      <x:c r="J508" t="str">
        <x:v>Worked — 2 records</x:v>
      </x:c>
      <x:c r="K508" t="str">
        <x:v>Employee 1508; home branch Thurrock; assigned role Operative Skilled | Deployment branch: Thurrock | Actual role: Operative Porter, Operative Skilled | Jobs: 399251, 399272 | Customers: UBS Investment Bank; University of Hertfordshire | Actual hours: 13.0; source records: 2</x:v>
      </x:c>
      <x:c r="L508" t="str">
        <x:v>Include</x:v>
      </x:c>
      <x:c r="M508"/>
      <x:c r="N508"/>
    </x:row>
    <x:row r="509">
      <x:c r="A509" t="str">
        <x:v>D Hodgson (B)|2026-01-17</x:v>
      </x:c>
      <x:c r="B509" s="888" t="n">
        <x:v>46039</x:v>
      </x:c>
      <x:c r="C509" t="str">
        <x:v>D Hodgson (B)</x:v>
      </x:c>
      <x:c r="D509" t="str">
        <x:v>Permanent</x:v>
      </x:c>
      <x:c r="E509" t="str">
        <x:v>Thurrock</x:v>
      </x:c>
      <x:c r="F509" t="str">
        <x:v>Operative Skilled</x:v>
      </x:c>
      <x:c r="G509" t="str">
        <x:v>399251</x:v>
      </x:c>
      <x:c r="H509" t="str">
        <x:v>UBS Investment Bank</x:v>
      </x:c>
      <x:c r="I509" s="22" t="n">
        <x:v>8.5</x:v>
      </x:c>
      <x:c r="J509" t="str">
        <x:v>Worked</x:v>
      </x:c>
      <x:c r="K509" t="str">
        <x:v>Employee 1508; home branch Thurrock; assigned role Operative Skilled | Deployment branch: Thurrock | Actual role: Operative Skilled | Jobs: 399251 | Customers: UBS Investment Bank | Actual hours: 8.5; source records: 1</x:v>
      </x:c>
      <x:c r="L509" t="str">
        <x:v>Include</x:v>
      </x:c>
      <x:c r="M509"/>
      <x:c r="N509"/>
    </x:row>
    <x:row r="510">
      <x:c r="A510" t="str">
        <x:v>D Hodgson (B)|2026-01-18</x:v>
      </x:c>
      <x:c r="B510" s="888" t="n">
        <x:v>46040</x:v>
      </x:c>
      <x:c r="C510" t="str">
        <x:v>D Hodgson (B)</x:v>
      </x:c>
      <x:c r="D510" t="str">
        <x:v>Permanent</x:v>
      </x:c>
      <x:c r="E510" t="str">
        <x:v>Thurrock</x:v>
      </x:c>
      <x:c r="F510" t="str">
        <x:v>Operative Skilled</x:v>
      </x:c>
      <x:c r="G510" t="str">
        <x:v>399251</x:v>
      </x:c>
      <x:c r="H510" t="str">
        <x:v>UBS Investment Bank</x:v>
      </x:c>
      <x:c r="I510" s="22" t="n">
        <x:v>7</x:v>
      </x:c>
      <x:c r="J510" t="str">
        <x:v>Worked</x:v>
      </x:c>
      <x:c r="K510" t="str">
        <x:v>Employee 1508; home branch Thurrock; assigned role Operative Skilled | Deployment branch: Thurrock | Actual role: Operative Skilled | Jobs: 399251 | Customers: UBS Investment Bank | Actual hours: 7.0; source records: 1</x:v>
      </x:c>
      <x:c r="L510" t="str">
        <x:v>Include</x:v>
      </x:c>
      <x:c r="M510"/>
      <x:c r="N510"/>
    </x:row>
    <x:row r="511">
      <x:c r="A511" t="str">
        <x:v>D Hodgson (B)|2026-01-19</x:v>
      </x:c>
      <x:c r="B511" s="888" t="n">
        <x:v>46041</x:v>
      </x:c>
      <x:c r="C511" t="str">
        <x:v>D Hodgson (B)</x:v>
      </x:c>
      <x:c r="D511" t="str">
        <x:v>Permanent</x:v>
      </x:c>
      <x:c r="E511" t="str">
        <x:v>Thurrock</x:v>
      </x:c>
      <x:c r="F511" t="str">
        <x:v>Operative Skilled</x:v>
      </x:c>
      <x:c r="G511" t="str">
        <x:v>399310</x:v>
      </x:c>
      <x:c r="H511" t="str">
        <x:v>UBS Investment Bank</x:v>
      </x:c>
      <x:c r="I511" s="22" t="n">
        <x:v>8</x:v>
      </x:c>
      <x:c r="J511" t="str">
        <x:v>Worked</x:v>
      </x:c>
      <x:c r="K511" t="str">
        <x:v>Employee 1508; home branch Thurrock; assigned role Operative Skilled | Deployment branch: Thurrock | Actual role: Operative Skilled | Jobs: 399310 | Customers: UBS Investment Bank | Actual hours: 8.0; source records: 1</x:v>
      </x:c>
      <x:c r="L511" t="str">
        <x:v>Include</x:v>
      </x:c>
      <x:c r="M511"/>
      <x:c r="N511"/>
    </x:row>
    <x:row r="512">
      <x:c r="A512" t="str">
        <x:v>D Hodgson (B)|2026-01-20</x:v>
      </x:c>
      <x:c r="B512" s="888" t="n">
        <x:v>46042</x:v>
      </x:c>
      <x:c r="C512" t="str">
        <x:v>D Hodgson (B)</x:v>
      </x:c>
      <x:c r="D512" t="str">
        <x:v>Permanent</x:v>
      </x:c>
      <x:c r="E512" t="str">
        <x:v>Thurrock</x:v>
      </x:c>
      <x:c r="F512" t="str">
        <x:v>Operative Skilled</x:v>
      </x:c>
      <x:c r="G512" t="str">
        <x:v>399310</x:v>
      </x:c>
      <x:c r="H512" t="str">
        <x:v>UBS Investment Bank</x:v>
      </x:c>
      <x:c r="I512" s="22" t="n">
        <x:v>8</x:v>
      </x:c>
      <x:c r="J512" t="str">
        <x:v>Worked</x:v>
      </x:c>
      <x:c r="K512" t="str">
        <x:v>Employee 1508; home branch Thurrock; assigned role Operative Skilled | Deployment branch: Thurrock | Actual role: Operative Skilled | Jobs: 399310 | Customers: UBS Investment Bank | Actual hours: 8.0; source records: 1</x:v>
      </x:c>
      <x:c r="L512" t="str">
        <x:v>Include</x:v>
      </x:c>
      <x:c r="M512"/>
      <x:c r="N512"/>
    </x:row>
    <x:row r="513">
      <x:c r="A513" t="str">
        <x:v>D Hodgson (B)|2026-01-21</x:v>
      </x:c>
      <x:c r="B513" s="888" t="n">
        <x:v>46043</x:v>
      </x:c>
      <x:c r="C513" t="str">
        <x:v>D Hodgson (B)</x:v>
      </x:c>
      <x:c r="D513" t="str">
        <x:v>Permanent</x:v>
      </x:c>
      <x:c r="E513" t="str">
        <x:v>Thurrock</x:v>
      </x:c>
      <x:c r="F513" t="str">
        <x:v>Operative Skilled</x:v>
      </x:c>
      <x:c r="G513" t="str">
        <x:v>399310</x:v>
      </x:c>
      <x:c r="H513" t="str">
        <x:v>UBS Investment Bank</x:v>
      </x:c>
      <x:c r="I513" s="22" t="n">
        <x:v>8.5</x:v>
      </x:c>
      <x:c r="J513" t="str">
        <x:v>Worked</x:v>
      </x:c>
      <x:c r="K513" t="str">
        <x:v>Employee 1508; home branch Thurrock; assigned role Operative Skilled | Deployment branch: Thurrock | Actual role: Operative Skilled | Jobs: 399310 | Customers: UBS Investment Bank | Actual hours: 8.5; source records: 1</x:v>
      </x:c>
      <x:c r="L513" t="str">
        <x:v>Include</x:v>
      </x:c>
      <x:c r="M513"/>
      <x:c r="N513"/>
    </x:row>
    <x:row r="514">
      <x:c r="A514" t="str">
        <x:v>D Hodgson (B)|2026-01-22</x:v>
      </x:c>
      <x:c r="B514" s="888" t="n">
        <x:v>46044</x:v>
      </x:c>
      <x:c r="C514" t="str">
        <x:v>D Hodgson (B)</x:v>
      </x:c>
      <x:c r="D514" t="str">
        <x:v>Permanent</x:v>
      </x:c>
      <x:c r="E514" t="str">
        <x:v>Thurrock</x:v>
      </x:c>
      <x:c r="F514" t="str">
        <x:v>Operative Skilled</x:v>
      </x:c>
      <x:c r="G514" t="str">
        <x:v>399310</x:v>
      </x:c>
      <x:c r="H514" t="str">
        <x:v>UBS Investment Bank</x:v>
      </x:c>
      <x:c r="I514" s="22" t="n">
        <x:v>7.5</x:v>
      </x:c>
      <x:c r="J514" t="str">
        <x:v>Worked</x:v>
      </x:c>
      <x:c r="K514" t="str">
        <x:v>Employee 1508; home branch Thurrock; assigned role Operative Skilled | Deployment branch: Thurrock | Actual role: Operative Skilled | Jobs: 399310 | Customers: UBS Investment Bank | Actual hours: 7.5; source records: 1</x:v>
      </x:c>
      <x:c r="L514" t="str">
        <x:v>Include</x:v>
      </x:c>
      <x:c r="M514"/>
      <x:c r="N514"/>
    </x:row>
    <x:row r="515">
      <x:c r="A515" t="str">
        <x:v>D Hodgson (B)|2026-01-23</x:v>
      </x:c>
      <x:c r="B515" s="888" t="n">
        <x:v>46045</x:v>
      </x:c>
      <x:c r="C515" t="str">
        <x:v>D Hodgson (B)</x:v>
      </x:c>
      <x:c r="D515" t="str">
        <x:v>Permanent</x:v>
      </x:c>
      <x:c r="E515" t="str">
        <x:v>Thurrock</x:v>
      </x:c>
      <x:c r="F515" t="str">
        <x:v>Operative Skilled</x:v>
      </x:c>
      <x:c r="G515" t="str">
        <x:v>399348, 399324</x:v>
      </x:c>
      <x:c r="H515" t="str">
        <x:v>Accenture UK Ltd; UBS Investment Bank</x:v>
      </x:c>
      <x:c r="I515" s="22" t="n">
        <x:v>12</x:v>
      </x:c>
      <x:c r="J515" t="str">
        <x:v>Worked — 2 records</x:v>
      </x:c>
      <x:c r="K515" t="str">
        <x:v>Employee 1508; home branch Thurrock; assigned role Operative Skilled | Deployment branch: Thurrock | Actual role: Operative Porter, Operative Skilled | Jobs: 399348, 399324 | Customers: Accenture UK Ltd; UBS Investment Bank | Actual hours: 12.0; source records: 2</x:v>
      </x:c>
      <x:c r="L515" t="str">
        <x:v>Include</x:v>
      </x:c>
      <x:c r="M515"/>
      <x:c r="N515"/>
    </x:row>
    <x:row r="516">
      <x:c r="A516" t="str">
        <x:v>D Hodgson (B)|2026-01-24</x:v>
      </x:c>
      <x:c r="B516" s="888" t="n">
        <x:v>46046</x:v>
      </x:c>
      <x:c r="C516" t="str">
        <x:v>D Hodgson (B)</x:v>
      </x:c>
      <x:c r="D516" t="str">
        <x:v>Permanent</x:v>
      </x:c>
      <x:c r="E516" t="str">
        <x:v>Thurrock</x:v>
      </x:c>
      <x:c r="F516" t="str">
        <x:v>Operative Skilled</x:v>
      </x:c>
      <x:c r="G516" t="str">
        <x:v>399324</x:v>
      </x:c>
      <x:c r="H516" t="str">
        <x:v>UBS Investment Bank</x:v>
      </x:c>
      <x:c r="I516" s="22" t="n">
        <x:v>5</x:v>
      </x:c>
      <x:c r="J516" t="str">
        <x:v>Worked</x:v>
      </x:c>
      <x:c r="K516" t="str">
        <x:v>Employee 1508; home branch Thurrock; assigned role Operative Skilled | Deployment branch: Thurrock | Actual role: Operative Skilled | Jobs: 399324 | Customers: UBS Investment Bank | Actual hours: 5.0; source records: 1</x:v>
      </x:c>
      <x:c r="L516" t="str">
        <x:v>Include</x:v>
      </x:c>
      <x:c r="M516"/>
      <x:c r="N516"/>
    </x:row>
    <x:row r="517">
      <x:c r="A517" t="str">
        <x:v>D Hodgson (B)|2026-01-25</x:v>
      </x:c>
      <x:c r="B517" s="888" t="n">
        <x:v>46047</x:v>
      </x:c>
      <x:c r="C517" t="str">
        <x:v>D Hodgson (B)</x:v>
      </x:c>
      <x:c r="D517" t="str">
        <x:v>Permanent</x:v>
      </x:c>
      <x:c r="E517" t="str">
        <x:v>Thurrock</x:v>
      </x:c>
      <x:c r="F517" t="str">
        <x:v>Operative Skilled</x:v>
      </x:c>
      <x:c r="G517" t="str">
        <x:v>399324</x:v>
      </x:c>
      <x:c r="H517" t="str">
        <x:v>UBS Investment Bank</x:v>
      </x:c>
      <x:c r="I517" s="22" t="n">
        <x:v>6.5</x:v>
      </x:c>
      <x:c r="J517" t="str">
        <x:v>Worked</x:v>
      </x:c>
      <x:c r="K517" t="str">
        <x:v>Employee 1508; home branch Thurrock; assigned role Operative Skilled | Deployment branch: Thurrock | Actual role: Operative Skilled | Jobs: 399324 | Customers: UBS Investment Bank | Actual hours: 6.5; source records: 1</x:v>
      </x:c>
      <x:c r="L517" t="str">
        <x:v>Include</x:v>
      </x:c>
      <x:c r="M517"/>
      <x:c r="N517"/>
    </x:row>
    <x:row r="518">
      <x:c r="A518" t="str">
        <x:v>D Hodgson (B)|2026-01-26</x:v>
      </x:c>
      <x:c r="B518" s="888" t="n">
        <x:v>46048</x:v>
      </x:c>
      <x:c r="C518" t="str">
        <x:v>D Hodgson (B)</x:v>
      </x:c>
      <x:c r="D518" t="str">
        <x:v>Permanent</x:v>
      </x:c>
      <x:c r="E518" t="str">
        <x:v>Thurrock</x:v>
      </x:c>
      <x:c r="F518" t="str">
        <x:v>Operative Skilled</x:v>
      </x:c>
      <x:c r="G518" t="str">
        <x:v>399327</x:v>
      </x:c>
      <x:c r="H518" t="str">
        <x:v>UBS Investment Bank</x:v>
      </x:c>
      <x:c r="I518" s="22" t="n">
        <x:v>8.5</x:v>
      </x:c>
      <x:c r="J518" t="str">
        <x:v>Worked</x:v>
      </x:c>
      <x:c r="K518" t="str">
        <x:v>Employee 1508; home branch Thurrock; assigned role Operative Skilled | Deployment branch: Thurrock | Actual role: Operative Skilled | Jobs: 399327 | Customers: UBS Investment Bank | Actual hours: 8.5; source records: 1</x:v>
      </x:c>
      <x:c r="L518" t="str">
        <x:v>Include</x:v>
      </x:c>
      <x:c r="M518"/>
      <x:c r="N518"/>
    </x:row>
    <x:row r="519">
      <x:c r="A519" t="str">
        <x:v>D Hodgson (B)|2026-01-27</x:v>
      </x:c>
      <x:c r="B519" s="888" t="n">
        <x:v>46049</x:v>
      </x:c>
      <x:c r="C519" t="str">
        <x:v>D Hodgson (B)</x:v>
      </x:c>
      <x:c r="D519" t="str">
        <x:v>Permanent</x:v>
      </x:c>
      <x:c r="E519" t="str">
        <x:v>Thurrock</x:v>
      </x:c>
      <x:c r="F519" t="str">
        <x:v>Operative Skilled</x:v>
      </x:c>
      <x:c r="G519" t="str">
        <x:v>399327</x:v>
      </x:c>
      <x:c r="H519" t="str">
        <x:v>UBS Investment Bank</x:v>
      </x:c>
      <x:c r="I519" s="22" t="n">
        <x:v>7</x:v>
      </x:c>
      <x:c r="J519" t="str">
        <x:v>Worked</x:v>
      </x:c>
      <x:c r="K519" t="str">
        <x:v>Employee 1508; home branch Thurrock; assigned role Operative Skilled | Deployment branch: Thurrock | Actual role: Operative Skilled | Jobs: 399327 | Customers: UBS Investment Bank | Actual hours: 7.0; source records: 1</x:v>
      </x:c>
      <x:c r="L519" t="str">
        <x:v>Include</x:v>
      </x:c>
      <x:c r="M519"/>
      <x:c r="N519"/>
    </x:row>
    <x:row r="520">
      <x:c r="A520" t="str">
        <x:v>D Hodgson (B)|2026-01-28</x:v>
      </x:c>
      <x:c r="B520" s="888" t="n">
        <x:v>46050</x:v>
      </x:c>
      <x:c r="C520" t="str">
        <x:v>D Hodgson (B)</x:v>
      </x:c>
      <x:c r="D520" t="str">
        <x:v>Permanent</x:v>
      </x:c>
      <x:c r="E520" t="str">
        <x:v>Thurrock</x:v>
      </x:c>
      <x:c r="F520" t="str">
        <x:v>Operative Skilled</x:v>
      </x:c>
      <x:c r="G520" t="str">
        <x:v>399327</x:v>
      </x:c>
      <x:c r="H520" t="str">
        <x:v>UBS Investment Bank</x:v>
      </x:c>
      <x:c r="I520" s="22" t="n">
        <x:v>8.5</x:v>
      </x:c>
      <x:c r="J520" t="str">
        <x:v>Worked</x:v>
      </x:c>
      <x:c r="K520" t="str">
        <x:v>Employee 1508; home branch Thurrock; assigned role Operative Skilled | Deployment branch: Thurrock | Actual role: Operative Skilled | Jobs: 399327 | Customers: UBS Investment Bank | Actual hours: 8.5; source records: 1</x:v>
      </x:c>
      <x:c r="L520" t="str">
        <x:v>Include</x:v>
      </x:c>
      <x:c r="M520"/>
      <x:c r="N520"/>
    </x:row>
    <x:row r="521">
      <x:c r="A521" t="str">
        <x:v>D Hodgson (B)|2026-01-29</x:v>
      </x:c>
      <x:c r="B521" s="888" t="n">
        <x:v>46051</x:v>
      </x:c>
      <x:c r="C521" t="str">
        <x:v>D Hodgson (B)</x:v>
      </x:c>
      <x:c r="D521" t="str">
        <x:v>Permanent</x:v>
      </x:c>
      <x:c r="E521" t="str">
        <x:v>Thurrock</x:v>
      </x:c>
      <x:c r="F521" t="str">
        <x:v>Operative Skilled</x:v>
      </x:c>
      <x:c r="G521" t="str">
        <x:v>399327</x:v>
      </x:c>
      <x:c r="H521" t="str">
        <x:v>UBS Investment Bank</x:v>
      </x:c>
      <x:c r="I521" s="22" t="n">
        <x:v>7.5</x:v>
      </x:c>
      <x:c r="J521" t="str">
        <x:v>Worked</x:v>
      </x:c>
      <x:c r="K521" t="str">
        <x:v>Employee 1508; home branch Thurrock; assigned role Operative Skilled | Deployment branch: Thurrock | Actual role: Operative Skilled | Jobs: 399327 | Customers: UBS Investment Bank | Actual hours: 7.5; source records: 1</x:v>
      </x:c>
      <x:c r="L521" t="str">
        <x:v>Include</x:v>
      </x:c>
      <x:c r="M521"/>
      <x:c r="N521"/>
    </x:row>
    <x:row r="522">
      <x:c r="A522" t="str">
        <x:v>D Hodgson (B)|2026-01-30</x:v>
      </x:c>
      <x:c r="B522" s="888" t="n">
        <x:v>46052</x:v>
      </x:c>
      <x:c r="C522" t="str">
        <x:v>D Hodgson (B)</x:v>
      </x:c>
      <x:c r="D522" t="str">
        <x:v>Permanent</x:v>
      </x:c>
      <x:c r="E522" t="str">
        <x:v>Thurrock</x:v>
      </x:c>
      <x:c r="F522" t="str">
        <x:v>Operative Skilled</x:v>
      </x:c>
      <x:c r="G522" t="str">
        <x:v>399487</x:v>
      </x:c>
      <x:c r="H522" t="str">
        <x:v>UBS Investment Bank</x:v>
      </x:c>
      <x:c r="I522" s="22" t="n">
        <x:v>11.5</x:v>
      </x:c>
      <x:c r="J522" t="str">
        <x:v>Worked</x:v>
      </x:c>
      <x:c r="K522" t="str">
        <x:v>Employee 1508; home branch Thurrock; assigned role Operative Skilled | Deployment branch: Thurrock | Actual role: Operative Skilled | Jobs: 399487 | Customers: UBS Investment Bank | Actual hours: 11.5; source records: 1</x:v>
      </x:c>
      <x:c r="L522" t="str">
        <x:v>Include</x:v>
      </x:c>
      <x:c r="M522"/>
      <x:c r="N522"/>
    </x:row>
    <x:row r="523">
      <x:c r="A523" t="str">
        <x:v>D Hodgson (B)|2026-01-31</x:v>
      </x:c>
      <x:c r="B523" s="888" t="n">
        <x:v>46053</x:v>
      </x:c>
      <x:c r="C523" t="str">
        <x:v>D Hodgson (B)</x:v>
      </x:c>
      <x:c r="D523" t="str">
        <x:v>Permanent</x:v>
      </x:c>
      <x:c r="E523" t="str">
        <x:v>Thurrock</x:v>
      </x:c>
      <x:c r="F523" t="str">
        <x:v>Operative Skilled</x:v>
      </x:c>
      <x:c r="G523" t="str">
        <x:v>399487</x:v>
      </x:c>
      <x:c r="H523" t="str">
        <x:v>UBS Investment Bank</x:v>
      </x:c>
      <x:c r="I523" s="22" t="n">
        <x:v>7.5</x:v>
      </x:c>
      <x:c r="J523" t="str">
        <x:v>Worked</x:v>
      </x:c>
      <x:c r="K523" t="str">
        <x:v>Employee 1508; home branch Thurrock; assigned role Operative Skilled | Deployment branch: Thurrock | Actual role: Operative Skilled | Jobs: 399487 | Customers: UBS Investment Bank | Actual hours: 7.5; source records: 1</x:v>
      </x:c>
      <x:c r="L523" t="str">
        <x:v>Include</x:v>
      </x:c>
      <x:c r="M523"/>
      <x:c r="N523"/>
    </x:row>
    <x:row r="524">
      <x:c r="A524" t="str">
        <x:v>D O'Brien|2026-01-01</x:v>
      </x:c>
      <x:c r="B524" s="888" t="n">
        <x:v>46023</x:v>
      </x:c>
      <x:c r="C524" t="str">
        <x:v>D O'Brien</x:v>
      </x:c>
      <x:c r="D524" t="str">
        <x:v>Permanent</x:v>
      </x:c>
      <x:c r="E524" t="str">
        <x:v>Thurrock</x:v>
      </x:c>
      <x:c r="F524" t="str">
        <x:v>Operative Porter</x:v>
      </x:c>
      <x:c r="G524"/>
      <x:c r="H524"/>
      <x:c r="I524" s="22" t="n">
        <x:v>0</x:v>
      </x:c>
      <x:c r="J524" t="str">
        <x:v>Annual leave</x:v>
      </x:c>
      <x:c r="K524" t="str">
        <x:v>Employee 2250; home branch Thurrock; assigned role Operative Porter | Leave: Annual Leave (Days) | Leave calendar basis: Fixed schedule</x:v>
      </x:c>
      <x:c r="L524" t="str">
        <x:v>Include</x:v>
      </x:c>
      <x:c r="M524"/>
      <x:c r="N524"/>
    </x:row>
    <x:row r="525">
      <x:c r="A525" t="str">
        <x:v>D O'Brien|2026-01-02</x:v>
      </x:c>
      <x:c r="B525" s="888" t="n">
        <x:v>46024</x:v>
      </x:c>
      <x:c r="C525" t="str">
        <x:v>D O'Brien</x:v>
      </x:c>
      <x:c r="D525" t="str">
        <x:v>Permanent</x:v>
      </x:c>
      <x:c r="E525" t="str">
        <x:v>Thurrock</x:v>
      </x:c>
      <x:c r="F525" t="str">
        <x:v>Operative Porter</x:v>
      </x:c>
      <x:c r="G525"/>
      <x:c r="H525"/>
      <x:c r="I525" s="22" t="n">
        <x:v>0</x:v>
      </x:c>
      <x:c r="J525" t="str">
        <x:v>Annual leave</x:v>
      </x:c>
      <x:c r="K525" t="str">
        <x:v>Employee 2250; home branch Thurrock; assigned role Operative Porter | Leave: Annual Leave (Days) | Leave calendar basis: Fixed schedule</x:v>
      </x:c>
      <x:c r="L525" t="str">
        <x:v>Include</x:v>
      </x:c>
      <x:c r="M525"/>
      <x:c r="N525"/>
    </x:row>
    <x:row r="526">
      <x:c r="A526" t="str">
        <x:v>D O'Brien|2026-01-05</x:v>
      </x:c>
      <x:c r="B526" s="888" t="n">
        <x:v>46027</x:v>
      </x:c>
      <x:c r="C526" t="str">
        <x:v>D O'Brien</x:v>
      </x:c>
      <x:c r="D526" t="str">
        <x:v>Permanent</x:v>
      </x:c>
      <x:c r="E526" t="str">
        <x:v>Thurrock</x:v>
      </x:c>
      <x:c r="F526" t="str">
        <x:v>Operative Porter</x:v>
      </x:c>
      <x:c r="G526"/>
      <x:c r="H526"/>
      <x:c r="I526" s="22" t="n">
        <x:v>0</x:v>
      </x:c>
      <x:c r="J526" t="str">
        <x:v>Annual leave</x:v>
      </x:c>
      <x:c r="K526" t="str">
        <x:v>Employee 2250; home branch Thurrock; assigned role Operative Porter | Leave: Annual Leave (Days) | Leave calendar basis: Fixed schedule</x:v>
      </x:c>
      <x:c r="L526" t="str">
        <x:v>Include</x:v>
      </x:c>
      <x:c r="M526"/>
      <x:c r="N526"/>
    </x:row>
    <x:row r="527">
      <x:c r="A527" t="str">
        <x:v>D O'Brien|2026-01-06</x:v>
      </x:c>
      <x:c r="B527" s="888" t="n">
        <x:v>46028</x:v>
      </x:c>
      <x:c r="C527" t="str">
        <x:v>D O'Brien</x:v>
      </x:c>
      <x:c r="D527" t="str">
        <x:v>Permanent</x:v>
      </x:c>
      <x:c r="E527" t="str">
        <x:v>Thurrock</x:v>
      </x:c>
      <x:c r="F527" t="str">
        <x:v>Operative Porter</x:v>
      </x:c>
      <x:c r="G527"/>
      <x:c r="H527"/>
      <x:c r="I527" s="22" t="n">
        <x:v>0</x:v>
      </x:c>
      <x:c r="J527" t="str">
        <x:v>Annual leave</x:v>
      </x:c>
      <x:c r="K527" t="str">
        <x:v>Employee 2250; home branch Thurrock; assigned role Operative Porter | Leave: Annual Leave (Days) | Leave calendar basis: Fixed schedule</x:v>
      </x:c>
      <x:c r="L527" t="str">
        <x:v>Include</x:v>
      </x:c>
      <x:c r="M527"/>
      <x:c r="N527"/>
    </x:row>
    <x:row r="528">
      <x:c r="A528" t="str">
        <x:v>D O'Brien|2026-01-07</x:v>
      </x:c>
      <x:c r="B528" s="888" t="n">
        <x:v>46029</x:v>
      </x:c>
      <x:c r="C528" t="str">
        <x:v>D O'Brien</x:v>
      </x:c>
      <x:c r="D528" t="str">
        <x:v>Permanent</x:v>
      </x:c>
      <x:c r="E528" t="str">
        <x:v>Thurrock</x:v>
      </x:c>
      <x:c r="F528" t="str">
        <x:v>Operative Porter</x:v>
      </x:c>
      <x:c r="G528"/>
      <x:c r="H528"/>
      <x:c r="I528" s="22" t="n">
        <x:v>0</x:v>
      </x:c>
      <x:c r="J528" t="str">
        <x:v>Annual leave</x:v>
      </x:c>
      <x:c r="K528" t="str">
        <x:v>Employee 2250; home branch Thurrock; assigned role Operative Porter | Leave: Annual Leave (Days) | Leave calendar basis: Fixed schedule</x:v>
      </x:c>
      <x:c r="L528" t="str">
        <x:v>Include</x:v>
      </x:c>
      <x:c r="M528"/>
      <x:c r="N528"/>
    </x:row>
    <x:row r="529">
      <x:c r="A529" t="str">
        <x:v>D O'Brien|2026-01-08</x:v>
      </x:c>
      <x:c r="B529" s="888" t="n">
        <x:v>46030</x:v>
      </x:c>
      <x:c r="C529" t="str">
        <x:v>D O'Brien</x:v>
      </x:c>
      <x:c r="D529" t="str">
        <x:v>Permanent</x:v>
      </x:c>
      <x:c r="E529" t="str">
        <x:v>Thurrock</x:v>
      </x:c>
      <x:c r="F529" t="str">
        <x:v>Operative Porter</x:v>
      </x:c>
      <x:c r="G529" t="str">
        <x:v>398260</x:v>
      </x:c>
      <x:c r="H529" t="str">
        <x:v>Fasanara Capital</x:v>
      </x:c>
      <x:c r="I529" s="22" t="n">
        <x:v>8.5</x:v>
      </x:c>
      <x:c r="J529" t="str">
        <x:v>Worked</x:v>
      </x:c>
      <x:c r="K529" t="str">
        <x:v>Employee 2250; home branch Thurrock; assigned role Operative Porter | Deployment branch: Thurrock | Actual role: Operative Porter | Jobs: 398260 | Customers: Fasanara Capital | Actual hours: 8.5; source records: 1</x:v>
      </x:c>
      <x:c r="L529" t="str">
        <x:v>Include</x:v>
      </x:c>
      <x:c r="M529"/>
      <x:c r="N529"/>
    </x:row>
    <x:row r="530">
      <x:c r="A530" t="str">
        <x:v>D O'Brien|2026-01-09</x:v>
      </x:c>
      <x:c r="B530" s="888" t="n">
        <x:v>46031</x:v>
      </x:c>
      <x:c r="C530" t="str">
        <x:v>D O'Brien</x:v>
      </x:c>
      <x:c r="D530" t="str">
        <x:v>Permanent</x:v>
      </x:c>
      <x:c r="E530" t="str">
        <x:v>Thurrock</x:v>
      </x:c>
      <x:c r="F530" t="str">
        <x:v>Operative Porter</x:v>
      </x:c>
      <x:c r="G530" t="str">
        <x:v>398818</x:v>
      </x:c>
      <x:c r="H530" t="str">
        <x:v>JP Morgan Limited</x:v>
      </x:c>
      <x:c r="I530" s="22" t="n">
        <x:v>4</x:v>
      </x:c>
      <x:c r="J530" t="str">
        <x:v>Worked</x:v>
      </x:c>
      <x:c r="K530" t="str">
        <x:v>Employee 2250; home branch Thurrock; assigned role Operative Porter | Deployment branch: Thurrock | Actual role: Operative Porter | Jobs: 398818 | Customers: JP Morgan Limited | Actual hours: 4.0; source records: 1</x:v>
      </x:c>
      <x:c r="L530" t="str">
        <x:v>Include</x:v>
      </x:c>
      <x:c r="M530"/>
      <x:c r="N530"/>
    </x:row>
    <x:row r="531">
      <x:c r="A531" t="str">
        <x:v>D O'Brien|2026-01-10</x:v>
      </x:c>
      <x:c r="B531" s="888" t="n">
        <x:v>46032</x:v>
      </x:c>
      <x:c r="C531" t="str">
        <x:v>D O'Brien</x:v>
      </x:c>
      <x:c r="D531" t="str">
        <x:v>Permanent</x:v>
      </x:c>
      <x:c r="E531" t="str">
        <x:v>Thurrock</x:v>
      </x:c>
      <x:c r="F531" t="str">
        <x:v>Operative Porter</x:v>
      </x:c>
      <x:c r="G531" t="str">
        <x:v>399446</x:v>
      </x:c>
      <x:c r="H531" t="str">
        <x:v>Weil, Gotshal &amp; Manges (London) LLP</x:v>
      </x:c>
      <x:c r="I531" s="22" t="n">
        <x:v>6</x:v>
      </x:c>
      <x:c r="J531" t="str">
        <x:v>Worked</x:v>
      </x:c>
      <x:c r="K531" t="str">
        <x:v>Employee 2250; home branch Thurrock; assigned role Operative Porter | Deployment branch: Thurrock | Actual role: Operative Porter | Jobs: 399446 | Customers: Weil, Gotshal &amp; Manges (London) LLP | Actual hours: 6.0; source records: 1</x:v>
      </x:c>
      <x:c r="L531" t="str">
        <x:v>Include</x:v>
      </x:c>
      <x:c r="M531"/>
      <x:c r="N531"/>
    </x:row>
    <x:row r="532">
      <x:c r="A532" t="str">
        <x:v>D O'Brien|2026-01-11</x:v>
      </x:c>
      <x:c r="B532" s="888" t="n">
        <x:v>46033</x:v>
      </x:c>
      <x:c r="C532" t="str">
        <x:v>D O'Brien</x:v>
      </x:c>
      <x:c r="D532" t="str">
        <x:v>Permanent</x:v>
      </x:c>
      <x:c r="E532" t="str">
        <x:v>Thurrock</x:v>
      </x:c>
      <x:c r="F532" t="str">
        <x:v>Operative Porter</x:v>
      </x:c>
      <x:c r="G532" t="str">
        <x:v>398818</x:v>
      </x:c>
      <x:c r="H532" t="str">
        <x:v>JP Morgan Limited</x:v>
      </x:c>
      <x:c r="I532" s="22" t="n">
        <x:v>7.5</x:v>
      </x:c>
      <x:c r="J532" t="str">
        <x:v>Worked</x:v>
      </x:c>
      <x:c r="K532" t="str">
        <x:v>Employee 2250; home branch Thurrock; assigned role Operative Porter | Deployment branch: Thurrock | Actual role: Operative Porter | Jobs: 398818 | Customers: JP Morgan Limited | Actual hours: 7.5; source records: 1</x:v>
      </x:c>
      <x:c r="L532" t="str">
        <x:v>Include</x:v>
      </x:c>
      <x:c r="M532"/>
      <x:c r="N532"/>
    </x:row>
    <x:row r="533">
      <x:c r="A533" t="str">
        <x:v>D O'Brien|2026-01-13</x:v>
      </x:c>
      <x:c r="B533" s="888" t="n">
        <x:v>46035</x:v>
      </x:c>
      <x:c r="C533" t="str">
        <x:v>D O'Brien</x:v>
      </x:c>
      <x:c r="D533" t="str">
        <x:v>Permanent</x:v>
      </x:c>
      <x:c r="E533" t="str">
        <x:v>Thurrock</x:v>
      </x:c>
      <x:c r="F533" t="str">
        <x:v>Operative Porter</x:v>
      </x:c>
      <x:c r="G533" t="str">
        <x:v>399272</x:v>
      </x:c>
      <x:c r="H533" t="str">
        <x:v>University of Hertfordshire</x:v>
      </x:c>
      <x:c r="I533" s="22" t="n">
        <x:v>5</x:v>
      </x:c>
      <x:c r="J533" t="str">
        <x:v>Worked</x:v>
      </x:c>
      <x:c r="K533" t="str">
        <x:v>Employee 2250; home branch Thurrock; assigned role Operative Porter | Deployment branch: Thurrock | Actual role: Operative Porter | Jobs: 399272 | Customers: University of Hertfordshire | Actual hours: 5.0; source records: 1</x:v>
      </x:c>
      <x:c r="L533" t="str">
        <x:v>Include</x:v>
      </x:c>
      <x:c r="M533"/>
      <x:c r="N533"/>
    </x:row>
    <x:row r="534">
      <x:c r="A534" t="str">
        <x:v>D O'Brien|2026-01-14</x:v>
      </x:c>
      <x:c r="B534" s="888" t="n">
        <x:v>46036</x:v>
      </x:c>
      <x:c r="C534" t="str">
        <x:v>D O'Brien</x:v>
      </x:c>
      <x:c r="D534" t="str">
        <x:v>Permanent</x:v>
      </x:c>
      <x:c r="E534" t="str">
        <x:v>Thurrock</x:v>
      </x:c>
      <x:c r="F534" t="str">
        <x:v>Operative Porter</x:v>
      </x:c>
      <x:c r="G534" t="str">
        <x:v>399272</x:v>
      </x:c>
      <x:c r="H534" t="str">
        <x:v>University of Hertfordshire</x:v>
      </x:c>
      <x:c r="I534" s="22" t="n">
        <x:v>5</x:v>
      </x:c>
      <x:c r="J534" t="str">
        <x:v>Worked</x:v>
      </x:c>
      <x:c r="K534" t="str">
        <x:v>Employee 2250; home branch Thurrock; assigned role Operative Porter | Deployment branch: Thurrock | Actual role: Operative Porter | Jobs: 399272 | Customers: University of Hertfordshire | Actual hours: 5.0; source records: 1</x:v>
      </x:c>
      <x:c r="L534" t="str">
        <x:v>Include</x:v>
      </x:c>
      <x:c r="M534"/>
      <x:c r="N534"/>
    </x:row>
    <x:row r="535">
      <x:c r="A535" t="str">
        <x:v>D O'Brien|2026-01-15</x:v>
      </x:c>
      <x:c r="B535" s="888" t="n">
        <x:v>46037</x:v>
      </x:c>
      <x:c r="C535" t="str">
        <x:v>D O'Brien</x:v>
      </x:c>
      <x:c r="D535" t="str">
        <x:v>Permanent</x:v>
      </x:c>
      <x:c r="E535" t="str">
        <x:v>Thurrock</x:v>
      </x:c>
      <x:c r="F535" t="str">
        <x:v>Operative Porter</x:v>
      </x:c>
      <x:c r="G535" t="str">
        <x:v>390133</x:v>
      </x:c>
      <x:c r="H535" t="str">
        <x:v>FSCS</x:v>
      </x:c>
      <x:c r="I535" s="22" t="n">
        <x:v>6.5</x:v>
      </x:c>
      <x:c r="J535" t="str">
        <x:v>Worked</x:v>
      </x:c>
      <x:c r="K535" t="str">
        <x:v>Employee 2250; home branch Thurrock; assigned role Operative Porter | Deployment branch: Thurrock | Actual role: Operative Porter | Jobs: 390133 | Customers: FSCS | Actual hours: 6.5; source records: 1</x:v>
      </x:c>
      <x:c r="L535" t="str">
        <x:v>Include</x:v>
      </x:c>
      <x:c r="M535"/>
      <x:c r="N535"/>
    </x:row>
    <x:row r="536">
      <x:c r="A536" t="str">
        <x:v>D O'Brien|2026-01-16</x:v>
      </x:c>
      <x:c r="B536" s="888" t="n">
        <x:v>46038</x:v>
      </x:c>
      <x:c r="C536" t="str">
        <x:v>D O'Brien</x:v>
      </x:c>
      <x:c r="D536" t="str">
        <x:v>Permanent</x:v>
      </x:c>
      <x:c r="E536" t="str">
        <x:v>Thurrock</x:v>
      </x:c>
      <x:c r="F536" t="str">
        <x:v>Operative Porter</x:v>
      </x:c>
      <x:c r="G536" t="str">
        <x:v>399113</x:v>
      </x:c>
      <x:c r="H536" t="str">
        <x:v>The Hut Group Ltd (City AM / Ingenuity)</x:v>
      </x:c>
      <x:c r="I536" s="22" t="n">
        <x:v>10</x:v>
      </x:c>
      <x:c r="J536" t="str">
        <x:v>Worked</x:v>
      </x:c>
      <x:c r="K536" t="str">
        <x:v>Employee 2250; home branch Thurrock; assigned role Operative Porter | Deployment branch: Thurrock | Actual role: Operative Porter | Jobs: 399113 | Customers: The Hut Group Ltd (City AM / Ingenuity) | Actual hours: 10.0; source records: 1</x:v>
      </x:c>
      <x:c r="L536" t="str">
        <x:v>Include</x:v>
      </x:c>
      <x:c r="M536"/>
      <x:c r="N536"/>
    </x:row>
    <x:row r="537">
      <x:c r="A537" t="str">
        <x:v>D O'Brien|2026-01-21</x:v>
      </x:c>
      <x:c r="B537" s="888" t="n">
        <x:v>46043</x:v>
      </x:c>
      <x:c r="C537" t="str">
        <x:v>D O'Brien</x:v>
      </x:c>
      <x:c r="D537" t="str">
        <x:v>Permanent</x:v>
      </x:c>
      <x:c r="E537" t="str">
        <x:v>Thurrock</x:v>
      </x:c>
      <x:c r="F537" t="str">
        <x:v>Operative Porter</x:v>
      </x:c>
      <x:c r="G537" t="str">
        <x:v>399234</x:v>
      </x:c>
      <x:c r="H537" t="str">
        <x:v>Kuehne &amp; Nagel Ltd - Park House</x:v>
      </x:c>
      <x:c r="I537" s="22" t="n">
        <x:v>14</x:v>
      </x:c>
      <x:c r="J537" t="str">
        <x:v>Worked</x:v>
      </x:c>
      <x:c r="K537" t="str">
        <x:v>Employee 2250; home branch Thurrock; assigned role Operative Porter | Deployment branch: Thurrock | Actual role: Operative Porter | Jobs: 399234 | Customers: Kuehne &amp; Nagel Ltd - Park House | Actual hours: 14.0; source records: 1</x:v>
      </x:c>
      <x:c r="L537" t="str">
        <x:v>Include</x:v>
      </x:c>
      <x:c r="M537"/>
      <x:c r="N537"/>
    </x:row>
    <x:row r="538">
      <x:c r="A538" t="str">
        <x:v>D O'Brien|2026-01-22</x:v>
      </x:c>
      <x:c r="B538" s="888" t="n">
        <x:v>46044</x:v>
      </x:c>
      <x:c r="C538" t="str">
        <x:v>D O'Brien</x:v>
      </x:c>
      <x:c r="D538" t="str">
        <x:v>Permanent</x:v>
      </x:c>
      <x:c r="E538" t="str">
        <x:v>Thurrock</x:v>
      </x:c>
      <x:c r="F538" t="str">
        <x:v>Operative Porter</x:v>
      </x:c>
      <x:c r="G538" t="str">
        <x:v>399625</x:v>
      </x:c>
      <x:c r="H538" t="str">
        <x:v>JP Morgan Limited</x:v>
      </x:c>
      <x:c r="I538" s="22" t="n">
        <x:v>8</x:v>
      </x:c>
      <x:c r="J538" t="str">
        <x:v>Worked</x:v>
      </x:c>
      <x:c r="K538" t="str">
        <x:v>Employee 2250; home branch Thurrock; assigned role Operative Porter | Deployment branch: Thurrock | Actual role: Operative Skilled | Jobs: 399625 | Customers: JP Morgan Limited | Actual hours: 8.0; source records: 1</x:v>
      </x:c>
      <x:c r="L538" t="str">
        <x:v>Include</x:v>
      </x:c>
      <x:c r="M538"/>
      <x:c r="N538"/>
    </x:row>
    <x:row r="539">
      <x:c r="A539" t="str">
        <x:v>D O'Brien|2026-01-23</x:v>
      </x:c>
      <x:c r="B539" s="888" t="n">
        <x:v>46045</x:v>
      </x:c>
      <x:c r="C539" t="str">
        <x:v>D O'Brien</x:v>
      </x:c>
      <x:c r="D539" t="str">
        <x:v>Permanent</x:v>
      </x:c>
      <x:c r="E539" t="str">
        <x:v>Thurrock</x:v>
      </x:c>
      <x:c r="F539" t="str">
        <x:v>Operative Porter</x:v>
      </x:c>
      <x:c r="G539" t="str">
        <x:v>399672</x:v>
      </x:c>
      <x:c r="H539" t="str">
        <x:v>Shawbrook/Thincats</x:v>
      </x:c>
      <x:c r="I539" s="22" t="n">
        <x:v>8</x:v>
      </x:c>
      <x:c r="J539" t="str">
        <x:v>Worked</x:v>
      </x:c>
      <x:c r="K539" t="str">
        <x:v>Employee 2250; home branch Thurrock; assigned role Operative Porter | Deployment branch: Thurrock | Actual role: Operative Porter | Jobs: 399672 | Customers: Shawbrook/Thincats | Actual hours: 8.0; source records: 1</x:v>
      </x:c>
      <x:c r="L539" t="str">
        <x:v>Include</x:v>
      </x:c>
      <x:c r="M539"/>
      <x:c r="N539"/>
    </x:row>
    <x:row r="540">
      <x:c r="A540" t="str">
        <x:v>D O'Brien|2026-01-27</x:v>
      </x:c>
      <x:c r="B540" s="888" t="n">
        <x:v>46049</x:v>
      </x:c>
      <x:c r="C540" t="str">
        <x:v>D O'Brien</x:v>
      </x:c>
      <x:c r="D540" t="str">
        <x:v>Permanent</x:v>
      </x:c>
      <x:c r="E540" t="str">
        <x:v>Thurrock</x:v>
      </x:c>
      <x:c r="F540" t="str">
        <x:v>Operative Porter</x:v>
      </x:c>
      <x:c r="G540" t="str">
        <x:v>396437</x:v>
      </x:c>
      <x:c r="H540" t="str">
        <x:v>Kirkland &amp; Ellis</x:v>
      </x:c>
      <x:c r="I540" s="22" t="n">
        <x:v>4.5</x:v>
      </x:c>
      <x:c r="J540" t="str">
        <x:v>Worked</x:v>
      </x:c>
      <x:c r="K540" t="str">
        <x:v>Employee 2250; home branch Thurrock; assigned role Operative Porter | Deployment branch: Thurrock | Actual role: Operative Porter | Jobs: 396437 | Customers: Kirkland &amp; Ellis | Actual hours: 4.5; source records: 1</x:v>
      </x:c>
      <x:c r="L540" t="str">
        <x:v>Include</x:v>
      </x:c>
      <x:c r="M540"/>
      <x:c r="N540"/>
    </x:row>
    <x:row r="541">
      <x:c r="A541" t="str">
        <x:v>D O'Brien|2026-01-28</x:v>
      </x:c>
      <x:c r="B541" s="888" t="n">
        <x:v>46050</x:v>
      </x:c>
      <x:c r="C541" t="str">
        <x:v>D O'Brien</x:v>
      </x:c>
      <x:c r="D541" t="str">
        <x:v>Permanent</x:v>
      </x:c>
      <x:c r="E541" t="str">
        <x:v>Thurrock</x:v>
      </x:c>
      <x:c r="F541" t="str">
        <x:v>Operative Porter</x:v>
      </x:c>
      <x:c r="G541" t="str">
        <x:v>396437</x:v>
      </x:c>
      <x:c r="H541" t="str">
        <x:v>Kirkland &amp; Ellis</x:v>
      </x:c>
      <x:c r="I541" s="22" t="n">
        <x:v>6.5</x:v>
      </x:c>
      <x:c r="J541" t="str">
        <x:v>Worked</x:v>
      </x:c>
      <x:c r="K541" t="str">
        <x:v>Employee 2250; home branch Thurrock; assigned role Operative Porter | Deployment branch: Thurrock | Actual role: Operative Porter | Jobs: 396437 | Customers: Kirkland &amp; Ellis | Actual hours: 6.5; source records: 1</x:v>
      </x:c>
      <x:c r="L541" t="str">
        <x:v>Include</x:v>
      </x:c>
      <x:c r="M541"/>
      <x:c r="N541"/>
    </x:row>
    <x:row r="542">
      <x:c r="A542" t="str">
        <x:v>D O'Brien|2026-01-29</x:v>
      </x:c>
      <x:c r="B542" s="888" t="n">
        <x:v>46051</x:v>
      </x:c>
      <x:c r="C542" t="str">
        <x:v>D O'Brien</x:v>
      </x:c>
      <x:c r="D542" t="str">
        <x:v>Permanent</x:v>
      </x:c>
      <x:c r="E542" t="str">
        <x:v>Thurrock</x:v>
      </x:c>
      <x:c r="F542" t="str">
        <x:v>Operative Porter</x:v>
      </x:c>
      <x:c r="G542" t="str">
        <x:v>396630</x:v>
      </x:c>
      <x:c r="H542" t="str">
        <x:v>Ann Knibbs/Mrs Kerry</x:v>
      </x:c>
      <x:c r="I542" s="22" t="n">
        <x:v>6</x:v>
      </x:c>
      <x:c r="J542" t="str">
        <x:v>Worked</x:v>
      </x:c>
      <x:c r="K542" t="str">
        <x:v>Employee 2250; home branch Thurrock; assigned role Operative Porter | Deployment branch: Thurrock | Actual role: Operative Porter | Jobs: 396630 | Customers: Ann Knibbs/Mrs Kerry | Actual hours: 6.0; source records: 1</x:v>
      </x:c>
      <x:c r="L542" t="str">
        <x:v>Include</x:v>
      </x:c>
      <x:c r="M542"/>
      <x:c r="N542"/>
    </x:row>
    <x:row r="543">
      <x:c r="A543" t="str">
        <x:v>D O'Brien|2026-01-30</x:v>
      </x:c>
      <x:c r="B543" s="888" t="n">
        <x:v>46052</x:v>
      </x:c>
      <x:c r="C543" t="str">
        <x:v>D O'Brien</x:v>
      </x:c>
      <x:c r="D543" t="str">
        <x:v>Permanent</x:v>
      </x:c>
      <x:c r="E543" t="str">
        <x:v>Thurrock</x:v>
      </x:c>
      <x:c r="F543" t="str">
        <x:v>Operative Porter</x:v>
      </x:c>
      <x:c r="G543" t="str">
        <x:v>399625</x:v>
      </x:c>
      <x:c r="H543" t="str">
        <x:v>JP Morgan Limited</x:v>
      </x:c>
      <x:c r="I543" s="22" t="n">
        <x:v>15.5</x:v>
      </x:c>
      <x:c r="J543" t="str">
        <x:v>Worked</x:v>
      </x:c>
      <x:c r="K543" t="str">
        <x:v>Employee 2250; home branch Thurrock; assigned role Operative Porter | Deployment branch: Thurrock | Actual role: Operative Skilled | Jobs: 399625 | Customers: JP Morgan Limited | Actual hours: 15.5; source records: 1</x:v>
      </x:c>
      <x:c r="L543" t="str">
        <x:v>Include</x:v>
      </x:c>
      <x:c r="M543"/>
      <x:c r="N543"/>
    </x:row>
    <x:row r="544">
      <x:c r="A544" t="str">
        <x:v>D O'Brien|2026-01-31</x:v>
      </x:c>
      <x:c r="B544" s="888" t="n">
        <x:v>46053</x:v>
      </x:c>
      <x:c r="C544" t="str">
        <x:v>D O'Brien</x:v>
      </x:c>
      <x:c r="D544" t="str">
        <x:v>Permanent</x:v>
      </x:c>
      <x:c r="E544" t="str">
        <x:v>Thurrock</x:v>
      </x:c>
      <x:c r="F544" t="str">
        <x:v>Operative Porter</x:v>
      </x:c>
      <x:c r="G544" t="str">
        <x:v>399625</x:v>
      </x:c>
      <x:c r="H544" t="str">
        <x:v>JP Morgan Limited</x:v>
      </x:c>
      <x:c r="I544" s="22" t="n">
        <x:v>8.5</x:v>
      </x:c>
      <x:c r="J544" t="str">
        <x:v>Worked</x:v>
      </x:c>
      <x:c r="K544" t="str">
        <x:v>Employee 2250; home branch Thurrock; assigned role Operative Porter | Deployment branch: Thurrock | Actual role: Operative Skilled | Jobs: 399625 | Customers: JP Morgan Limited | Actual hours: 8.5; source records: 1</x:v>
      </x:c>
      <x:c r="L544" t="str">
        <x:v>Include</x:v>
      </x:c>
      <x:c r="M544"/>
      <x:c r="N544"/>
    </x:row>
    <x:row r="545">
      <x:c r="A545" t="str">
        <x:v>D Pekov (B)|2026-01-05</x:v>
      </x:c>
      <x:c r="B545" s="888" t="n">
        <x:v>46027</x:v>
      </x:c>
      <x:c r="C545" t="str">
        <x:v>D Pekov (B)</x:v>
      </x:c>
      <x:c r="D545" t="str">
        <x:v>Permanent</x:v>
      </x:c>
      <x:c r="E545" t="str">
        <x:v>Croydon</x:v>
      </x:c>
      <x:c r="F545" t="str">
        <x:v>Operative Skilled</x:v>
      </x:c>
      <x:c r="G545"/>
      <x:c r="H545"/>
      <x:c r="I545" s="22" t="n">
        <x:v>0</x:v>
      </x:c>
      <x:c r="J545" t="str">
        <x:v>Annual leave</x:v>
      </x:c>
      <x:c r="K545" t="str">
        <x:v>Employee 1461; home branch Croydon; assigned role Operative Skilled | Leave: Annual Leave (Days) | Leave calendar basis: Variable-pattern period</x:v>
      </x:c>
      <x:c r="L545" t="str">
        <x:v>Include</x:v>
      </x:c>
      <x:c r="M545"/>
      <x:c r="N545"/>
    </x:row>
    <x:row r="546">
      <x:c r="A546" t="str">
        <x:v>D Pekov (B)|2026-01-06</x:v>
      </x:c>
      <x:c r="B546" s="888" t="n">
        <x:v>46028</x:v>
      </x:c>
      <x:c r="C546" t="str">
        <x:v>D Pekov (B)</x:v>
      </x:c>
      <x:c r="D546" t="str">
        <x:v>Permanent</x:v>
      </x:c>
      <x:c r="E546" t="str">
        <x:v>Croydon</x:v>
      </x:c>
      <x:c r="F546" t="str">
        <x:v>Operative Skilled</x:v>
      </x:c>
      <x:c r="G546"/>
      <x:c r="H546"/>
      <x:c r="I546" s="22" t="n">
        <x:v>0</x:v>
      </x:c>
      <x:c r="J546" t="str">
        <x:v>Annual leave</x:v>
      </x:c>
      <x:c r="K546" t="str">
        <x:v>Employee 1461; home branch Croydon; assigned role Operative Skilled | Leave: Annual Leave (Days) | Leave calendar basis: Variable-pattern period</x:v>
      </x:c>
      <x:c r="L546" t="str">
        <x:v>Include</x:v>
      </x:c>
      <x:c r="M546"/>
      <x:c r="N546"/>
    </x:row>
    <x:row r="547">
      <x:c r="A547" t="str">
        <x:v>D Pekov (B)|2026-01-07</x:v>
      </x:c>
      <x:c r="B547" s="888" t="n">
        <x:v>46029</x:v>
      </x:c>
      <x:c r="C547" t="str">
        <x:v>D Pekov (B)</x:v>
      </x:c>
      <x:c r="D547" t="str">
        <x:v>Permanent</x:v>
      </x:c>
      <x:c r="E547" t="str">
        <x:v>Croydon</x:v>
      </x:c>
      <x:c r="F547" t="str">
        <x:v>Operative Skilled</x:v>
      </x:c>
      <x:c r="G547"/>
      <x:c r="H547"/>
      <x:c r="I547" s="22" t="n">
        <x:v>0</x:v>
      </x:c>
      <x:c r="J547" t="str">
        <x:v>Annual leave</x:v>
      </x:c>
      <x:c r="K547" t="str">
        <x:v>Employee 1461; home branch Croydon; assigned role Operative Skilled | Leave: Annual Leave (Days) | Leave calendar basis: Variable-pattern period</x:v>
      </x:c>
      <x:c r="L547" t="str">
        <x:v>Include</x:v>
      </x:c>
      <x:c r="M547"/>
      <x:c r="N547"/>
    </x:row>
    <x:row r="548">
      <x:c r="A548" t="str">
        <x:v>D Pekov (B)|2026-01-08</x:v>
      </x:c>
      <x:c r="B548" s="888" t="n">
        <x:v>46030</x:v>
      </x:c>
      <x:c r="C548" t="str">
        <x:v>D Pekov (B)</x:v>
      </x:c>
      <x:c r="D548" t="str">
        <x:v>Permanent</x:v>
      </x:c>
      <x:c r="E548" t="str">
        <x:v>Croydon</x:v>
      </x:c>
      <x:c r="F548" t="str">
        <x:v>Operative Skilled</x:v>
      </x:c>
      <x:c r="G548"/>
      <x:c r="H548"/>
      <x:c r="I548" s="22" t="n">
        <x:v>0</x:v>
      </x:c>
      <x:c r="J548" t="str">
        <x:v>Annual leave</x:v>
      </x:c>
      <x:c r="K548" t="str">
        <x:v>Employee 1461; home branch Croydon; assigned role Operative Skilled | Leave: Annual Leave (Days) | Leave calendar basis: Variable-pattern period</x:v>
      </x:c>
      <x:c r="L548" t="str">
        <x:v>Include</x:v>
      </x:c>
      <x:c r="M548"/>
      <x:c r="N548"/>
    </x:row>
    <x:row r="549">
      <x:c r="A549" t="str">
        <x:v>D Pekov (B)|2026-01-09</x:v>
      </x:c>
      <x:c r="B549" s="888" t="n">
        <x:v>46031</x:v>
      </x:c>
      <x:c r="C549" t="str">
        <x:v>D Pekov (B)</x:v>
      </x:c>
      <x:c r="D549" t="str">
        <x:v>Permanent</x:v>
      </x:c>
      <x:c r="E549" t="str">
        <x:v>Croydon</x:v>
      </x:c>
      <x:c r="F549" t="str">
        <x:v>Operative Skilled</x:v>
      </x:c>
      <x:c r="G549" t="str">
        <x:v>399413</x:v>
      </x:c>
      <x:c r="H549" t="str">
        <x:v>Oxleas NHS Foundation Trust</x:v>
      </x:c>
      <x:c r="I549" s="22" t="n">
        <x:v>4</x:v>
      </x:c>
      <x:c r="J549" t="str">
        <x:v>Worked</x:v>
      </x:c>
      <x:c r="K549" t="str">
        <x:v>Employee 1461; home branch Croydon; assigned role Operative Skilled | Deployment branch: Croydon | Actual role: Operative Skilled | Jobs: 399413 | Customers: Oxleas NHS Foundation Trust | Actual hours: 4.0; source records: 1</x:v>
      </x:c>
      <x:c r="L549" t="str">
        <x:v>Include</x:v>
      </x:c>
      <x:c r="M549"/>
      <x:c r="N549"/>
    </x:row>
    <x:row r="550">
      <x:c r="A550" t="str">
        <x:v>D Pekov (B)|2026-01-12</x:v>
      </x:c>
      <x:c r="B550" s="888" t="n">
        <x:v>46034</x:v>
      </x:c>
      <x:c r="C550" t="str">
        <x:v>D Pekov (B)</x:v>
      </x:c>
      <x:c r="D550" t="str">
        <x:v>Permanent</x:v>
      </x:c>
      <x:c r="E550" t="str">
        <x:v>Croydon</x:v>
      </x:c>
      <x:c r="F550" t="str">
        <x:v>Operative Skilled</x:v>
      </x:c>
      <x:c r="G550" t="str">
        <x:v>393361A</x:v>
      </x:c>
      <x:c r="H550" t="str">
        <x:v>The Quadrant</x:v>
      </x:c>
      <x:c r="I550" s="22" t="n">
        <x:v>6</x:v>
      </x:c>
      <x:c r="J550" t="str">
        <x:v>Worked</x:v>
      </x:c>
      <x:c r="K550" t="str">
        <x:v>Employee 1461; home branch Croydon; assigned role Operative Skilled | Deployment branch: Croydon | Actual role: Operative Skilled | Jobs: 393361A | Customers: The Quadrant | Actual hours: 6.0; source records: 1</x:v>
      </x:c>
      <x:c r="L550" t="str">
        <x:v>Include</x:v>
      </x:c>
      <x:c r="M550"/>
      <x:c r="N550"/>
    </x:row>
    <x:row r="551">
      <x:c r="A551" t="str">
        <x:v>D Pekov (B)|2026-01-13</x:v>
      </x:c>
      <x:c r="B551" s="888" t="n">
        <x:v>46035</x:v>
      </x:c>
      <x:c r="C551" t="str">
        <x:v>D Pekov (B)</x:v>
      </x:c>
      <x:c r="D551" t="str">
        <x:v>Permanent</x:v>
      </x:c>
      <x:c r="E551" t="str">
        <x:v>Croydon</x:v>
      </x:c>
      <x:c r="F551" t="str">
        <x:v>Operative Skilled</x:v>
      </x:c>
      <x:c r="G551" t="str">
        <x:v>393361A</x:v>
      </x:c>
      <x:c r="H551" t="str">
        <x:v>The Quadrant</x:v>
      </x:c>
      <x:c r="I551" s="22" t="n">
        <x:v>7.5</x:v>
      </x:c>
      <x:c r="J551" t="str">
        <x:v>Worked</x:v>
      </x:c>
      <x:c r="K551" t="str">
        <x:v>Employee 1461; home branch Croydon; assigned role Operative Skilled | Deployment branch: Croydon | Actual role: Operative Skilled | Jobs: 393361A | Customers: The Quadrant | Actual hours: 7.5; source records: 1</x:v>
      </x:c>
      <x:c r="L551" t="str">
        <x:v>Include</x:v>
      </x:c>
      <x:c r="M551"/>
      <x:c r="N551"/>
    </x:row>
    <x:row r="552">
      <x:c r="A552" t="str">
        <x:v>D Pekov (B)|2026-01-14</x:v>
      </x:c>
      <x:c r="B552" s="888" t="n">
        <x:v>46036</x:v>
      </x:c>
      <x:c r="C552" t="str">
        <x:v>D Pekov (B)</x:v>
      </x:c>
      <x:c r="D552" t="str">
        <x:v>Permanent</x:v>
      </x:c>
      <x:c r="E552" t="str">
        <x:v>Croydon</x:v>
      </x:c>
      <x:c r="F552" t="str">
        <x:v>Operative Skilled</x:v>
      </x:c>
      <x:c r="G552" t="str">
        <x:v>393361A</x:v>
      </x:c>
      <x:c r="H552" t="str">
        <x:v>The Quadrant</x:v>
      </x:c>
      <x:c r="I552" s="22" t="n">
        <x:v>5.5</x:v>
      </x:c>
      <x:c r="J552" t="str">
        <x:v>Worked</x:v>
      </x:c>
      <x:c r="K552" t="str">
        <x:v>Employee 1461; home branch Croydon; assigned role Operative Skilled | Deployment branch: Croydon | Actual role: Operative Skilled | Jobs: 393361A | Customers: The Quadrant | Actual hours: 5.5; source records: 1</x:v>
      </x:c>
      <x:c r="L552" t="str">
        <x:v>Include</x:v>
      </x:c>
      <x:c r="M552"/>
      <x:c r="N552"/>
    </x:row>
    <x:row r="553">
      <x:c r="A553" t="str">
        <x:v>D Pekov (B)|2026-01-15</x:v>
      </x:c>
      <x:c r="B553" s="888" t="n">
        <x:v>46037</x:v>
      </x:c>
      <x:c r="C553" t="str">
        <x:v>D Pekov (B)</x:v>
      </x:c>
      <x:c r="D553" t="str">
        <x:v>Permanent</x:v>
      </x:c>
      <x:c r="E553" t="str">
        <x:v>Croydon</x:v>
      </x:c>
      <x:c r="F553" t="str">
        <x:v>Operative Skilled</x:v>
      </x:c>
      <x:c r="G553" t="str">
        <x:v>393361A</x:v>
      </x:c>
      <x:c r="H553" t="str">
        <x:v>The Quadrant</x:v>
      </x:c>
      <x:c r="I553" s="22" t="n">
        <x:v>8</x:v>
      </x:c>
      <x:c r="J553" t="str">
        <x:v>Worked</x:v>
      </x:c>
      <x:c r="K553" t="str">
        <x:v>Employee 1461; home branch Croydon; assigned role Operative Skilled | Deployment branch: Croydon | Actual role: Operative Skilled | Jobs: 393361A | Customers: The Quadrant | Actual hours: 8.0; source records: 1</x:v>
      </x:c>
      <x:c r="L553" t="str">
        <x:v>Include</x:v>
      </x:c>
      <x:c r="M553"/>
      <x:c r="N553"/>
    </x:row>
    <x:row r="554">
      <x:c r="A554" t="str">
        <x:v>D Pekov (B)|2026-01-16</x:v>
      </x:c>
      <x:c r="B554" s="888" t="n">
        <x:v>46038</x:v>
      </x:c>
      <x:c r="C554" t="str">
        <x:v>D Pekov (B)</x:v>
      </x:c>
      <x:c r="D554" t="str">
        <x:v>Permanent</x:v>
      </x:c>
      <x:c r="E554" t="str">
        <x:v>Croydon</x:v>
      </x:c>
      <x:c r="F554" t="str">
        <x:v>Operative Skilled</x:v>
      </x:c>
      <x:c r="G554" t="str">
        <x:v>393361A</x:v>
      </x:c>
      <x:c r="H554" t="str">
        <x:v>The Quadrant</x:v>
      </x:c>
      <x:c r="I554" s="22" t="n">
        <x:v>9</x:v>
      </x:c>
      <x:c r="J554" t="str">
        <x:v>Worked</x:v>
      </x:c>
      <x:c r="K554" t="str">
        <x:v>Employee 1461; home branch Croydon; assigned role Operative Skilled | Deployment branch: Croydon | Actual role: Operative Skilled | Jobs: 393361A | Customers: The Quadrant | Actual hours: 9.0; source records: 1</x:v>
      </x:c>
      <x:c r="L554" t="str">
        <x:v>Include</x:v>
      </x:c>
      <x:c r="M554"/>
      <x:c r="N554"/>
    </x:row>
    <x:row r="555">
      <x:c r="A555" t="str">
        <x:v>D Pekov (B)|2026-01-19</x:v>
      </x:c>
      <x:c r="B555" s="888" t="n">
        <x:v>46041</x:v>
      </x:c>
      <x:c r="C555" t="str">
        <x:v>D Pekov (B)</x:v>
      </x:c>
      <x:c r="D555" t="str">
        <x:v>Permanent</x:v>
      </x:c>
      <x:c r="E555" t="str">
        <x:v>Croydon</x:v>
      </x:c>
      <x:c r="F555" t="str">
        <x:v>Operative Skilled</x:v>
      </x:c>
      <x:c r="G555" t="str">
        <x:v>393361A</x:v>
      </x:c>
      <x:c r="H555" t="str">
        <x:v>The Quadrant</x:v>
      </x:c>
      <x:c r="I555" s="22" t="n">
        <x:v>7.5</x:v>
      </x:c>
      <x:c r="J555" t="str">
        <x:v>Worked</x:v>
      </x:c>
      <x:c r="K555" t="str">
        <x:v>Employee 1461; home branch Croydon; assigned role Operative Skilled | Deployment branch: Croydon | Actual role: Operative Skilled | Jobs: 393361A | Customers: The Quadrant | Actual hours: 7.5; source records: 1</x:v>
      </x:c>
      <x:c r="L555" t="str">
        <x:v>Include</x:v>
      </x:c>
      <x:c r="M555"/>
      <x:c r="N555"/>
    </x:row>
    <x:row r="556">
      <x:c r="A556" t="str">
        <x:v>D Pekov (B)|2026-01-20</x:v>
      </x:c>
      <x:c r="B556" s="888" t="n">
        <x:v>46042</x:v>
      </x:c>
      <x:c r="C556" t="str">
        <x:v>D Pekov (B)</x:v>
      </x:c>
      <x:c r="D556" t="str">
        <x:v>Permanent</x:v>
      </x:c>
      <x:c r="E556" t="str">
        <x:v>Croydon</x:v>
      </x:c>
      <x:c r="F556" t="str">
        <x:v>Operative Skilled</x:v>
      </x:c>
      <x:c r="G556" t="str">
        <x:v>393361A</x:v>
      </x:c>
      <x:c r="H556" t="str">
        <x:v>The Quadrant</x:v>
      </x:c>
      <x:c r="I556" s="22" t="n">
        <x:v>8.5</x:v>
      </x:c>
      <x:c r="J556" t="str">
        <x:v>Worked</x:v>
      </x:c>
      <x:c r="K556" t="str">
        <x:v>Employee 1461; home branch Croydon; assigned role Operative Skilled | Deployment branch: Croydon | Actual role: Operative Skilled | Jobs: 393361A | Customers: The Quadrant | Actual hours: 8.5; source records: 1</x:v>
      </x:c>
      <x:c r="L556" t="str">
        <x:v>Include</x:v>
      </x:c>
      <x:c r="M556"/>
      <x:c r="N556"/>
    </x:row>
    <x:row r="557">
      <x:c r="A557" t="str">
        <x:v>D Pekov (B)|2026-01-21</x:v>
      </x:c>
      <x:c r="B557" s="888" t="n">
        <x:v>46043</x:v>
      </x:c>
      <x:c r="C557" t="str">
        <x:v>D Pekov (B)</x:v>
      </x:c>
      <x:c r="D557" t="str">
        <x:v>Permanent</x:v>
      </x:c>
      <x:c r="E557" t="str">
        <x:v>Croydon</x:v>
      </x:c>
      <x:c r="F557" t="str">
        <x:v>Operative Skilled</x:v>
      </x:c>
      <x:c r="G557" t="str">
        <x:v>393361A</x:v>
      </x:c>
      <x:c r="H557" t="str">
        <x:v>The Quadrant</x:v>
      </x:c>
      <x:c r="I557" s="22" t="n">
        <x:v>6</x:v>
      </x:c>
      <x:c r="J557" t="str">
        <x:v>Worked</x:v>
      </x:c>
      <x:c r="K557" t="str">
        <x:v>Employee 1461; home branch Croydon; assigned role Operative Skilled | Deployment branch: Croydon | Actual role: Operative Skilled | Jobs: 393361A | Customers: The Quadrant | Actual hours: 6.0; source records: 1</x:v>
      </x:c>
      <x:c r="L557" t="str">
        <x:v>Include</x:v>
      </x:c>
      <x:c r="M557"/>
      <x:c r="N557"/>
    </x:row>
    <x:row r="558">
      <x:c r="A558" t="str">
        <x:v>D Pekov (B)|2026-01-22</x:v>
      </x:c>
      <x:c r="B558" s="888" t="n">
        <x:v>46044</x:v>
      </x:c>
      <x:c r="C558" t="str">
        <x:v>D Pekov (B)</x:v>
      </x:c>
      <x:c r="D558" t="str">
        <x:v>Permanent</x:v>
      </x:c>
      <x:c r="E558" t="str">
        <x:v>Croydon</x:v>
      </x:c>
      <x:c r="F558" t="str">
        <x:v>Operative Skilled</x:v>
      </x:c>
      <x:c r="G558" t="str">
        <x:v>393361A</x:v>
      </x:c>
      <x:c r="H558" t="str">
        <x:v>The Quadrant</x:v>
      </x:c>
      <x:c r="I558" s="22" t="n">
        <x:v>11</x:v>
      </x:c>
      <x:c r="J558" t="str">
        <x:v>Worked</x:v>
      </x:c>
      <x:c r="K558" t="str">
        <x:v>Employee 1461; home branch Croydon; assigned role Operative Skilled | Deployment branch: Croydon | Actual role: Operative Skilled | Jobs: 393361A | Customers: The Quadrant | Actual hours: 11.0; source records: 1</x:v>
      </x:c>
      <x:c r="L558" t="str">
        <x:v>Include</x:v>
      </x:c>
      <x:c r="M558"/>
      <x:c r="N558"/>
    </x:row>
    <x:row r="559">
      <x:c r="A559" t="str">
        <x:v>D Pekov (B)|2026-01-23</x:v>
      </x:c>
      <x:c r="B559" s="888" t="n">
        <x:v>46045</x:v>
      </x:c>
      <x:c r="C559" t="str">
        <x:v>D Pekov (B)</x:v>
      </x:c>
      <x:c r="D559" t="str">
        <x:v>Permanent</x:v>
      </x:c>
      <x:c r="E559" t="str">
        <x:v>Croydon</x:v>
      </x:c>
      <x:c r="F559" t="str">
        <x:v>Operative Skilled</x:v>
      </x:c>
      <x:c r="G559" t="str">
        <x:v>393361A</x:v>
      </x:c>
      <x:c r="H559" t="str">
        <x:v>The Quadrant</x:v>
      </x:c>
      <x:c r="I559" s="22" t="n">
        <x:v>8.5</x:v>
      </x:c>
      <x:c r="J559" t="str">
        <x:v>Worked</x:v>
      </x:c>
      <x:c r="K559" t="str">
        <x:v>Employee 1461; home branch Croydon; assigned role Operative Skilled | Deployment branch: Croydon | Actual role: Operative Skilled | Jobs: 393361A | Customers: The Quadrant | Actual hours: 8.5; source records: 1</x:v>
      </x:c>
      <x:c r="L559" t="str">
        <x:v>Include</x:v>
      </x:c>
      <x:c r="M559"/>
      <x:c r="N559"/>
    </x:row>
    <x:row r="560">
      <x:c r="A560" t="str">
        <x:v>D Pekov (B)|2026-01-26</x:v>
      </x:c>
      <x:c r="B560" s="888" t="n">
        <x:v>46048</x:v>
      </x:c>
      <x:c r="C560" t="str">
        <x:v>D Pekov (B)</x:v>
      </x:c>
      <x:c r="D560" t="str">
        <x:v>Permanent</x:v>
      </x:c>
      <x:c r="E560" t="str">
        <x:v>Croydon</x:v>
      </x:c>
      <x:c r="F560" t="str">
        <x:v>Operative Skilled</x:v>
      </x:c>
      <x:c r="G560" t="str">
        <x:v>393361A</x:v>
      </x:c>
      <x:c r="H560" t="str">
        <x:v>The Quadrant</x:v>
      </x:c>
      <x:c r="I560" s="22" t="n">
        <x:v>5.5</x:v>
      </x:c>
      <x:c r="J560" t="str">
        <x:v>Worked</x:v>
      </x:c>
      <x:c r="K560" t="str">
        <x:v>Employee 1461; home branch Croydon; assigned role Operative Skilled | Deployment branch: Croydon | Actual role: Operative Skilled | Jobs: 393361A | Customers: The Quadrant | Actual hours: 5.5; source records: 1</x:v>
      </x:c>
      <x:c r="L560" t="str">
        <x:v>Include</x:v>
      </x:c>
      <x:c r="M560"/>
      <x:c r="N560"/>
    </x:row>
    <x:row r="561">
      <x:c r="A561" t="str">
        <x:v>D Pekov (B)|2026-01-27</x:v>
      </x:c>
      <x:c r="B561" s="888" t="n">
        <x:v>46049</x:v>
      </x:c>
      <x:c r="C561" t="str">
        <x:v>D Pekov (B)</x:v>
      </x:c>
      <x:c r="D561" t="str">
        <x:v>Permanent</x:v>
      </x:c>
      <x:c r="E561" t="str">
        <x:v>Croydon</x:v>
      </x:c>
      <x:c r="F561" t="str">
        <x:v>Operative Skilled</x:v>
      </x:c>
      <x:c r="G561"/>
      <x:c r="H561"/>
      <x:c r="I561" s="22" t="n">
        <x:v>0</x:v>
      </x:c>
      <x:c r="J561" t="str">
        <x:v>Annual leave</x:v>
      </x:c>
      <x:c r="K561" t="str">
        <x:v>Employee 1461; home branch Croydon; assigned role Operative Skilled | Leave: Annual Leave (Days) | Leave calendar basis: Variable-pattern period</x:v>
      </x:c>
      <x:c r="L561" t="str">
        <x:v>Include</x:v>
      </x:c>
      <x:c r="M561"/>
      <x:c r="N561"/>
    </x:row>
    <x:row r="562">
      <x:c r="A562" t="str">
        <x:v>D Pekov (B)|2026-01-28</x:v>
      </x:c>
      <x:c r="B562" s="888" t="n">
        <x:v>46050</x:v>
      </x:c>
      <x:c r="C562" t="str">
        <x:v>D Pekov (B)</x:v>
      </x:c>
      <x:c r="D562" t="str">
        <x:v>Permanent</x:v>
      </x:c>
      <x:c r="E562" t="str">
        <x:v>Croydon</x:v>
      </x:c>
      <x:c r="F562" t="str">
        <x:v>Operative Skilled</x:v>
      </x:c>
      <x:c r="G562" t="str">
        <x:v>393361A</x:v>
      </x:c>
      <x:c r="H562" t="str">
        <x:v>The Quadrant</x:v>
      </x:c>
      <x:c r="I562" s="22" t="n">
        <x:v>9</x:v>
      </x:c>
      <x:c r="J562" t="str">
        <x:v>Worked</x:v>
      </x:c>
      <x:c r="K562" t="str">
        <x:v>Employee 1461; home branch Croydon; assigned role Operative Skilled | Deployment branch: Croydon | Actual role: Operative Skilled | Jobs: 393361A | Customers: The Quadrant | Actual hours: 9.0; source records: 1</x:v>
      </x:c>
      <x:c r="L562" t="str">
        <x:v>Include</x:v>
      </x:c>
      <x:c r="M562"/>
      <x:c r="N562"/>
    </x:row>
    <x:row r="563">
      <x:c r="A563" t="str">
        <x:v>D Pekov (B)|2026-01-29</x:v>
      </x:c>
      <x:c r="B563" s="888" t="n">
        <x:v>46051</x:v>
      </x:c>
      <x:c r="C563" t="str">
        <x:v>D Pekov (B)</x:v>
      </x:c>
      <x:c r="D563" t="str">
        <x:v>Permanent</x:v>
      </x:c>
      <x:c r="E563" t="str">
        <x:v>Croydon</x:v>
      </x:c>
      <x:c r="F563" t="str">
        <x:v>Operative Skilled</x:v>
      </x:c>
      <x:c r="G563" t="str">
        <x:v>393361A</x:v>
      </x:c>
      <x:c r="H563" t="str">
        <x:v>The Quadrant</x:v>
      </x:c>
      <x:c r="I563" s="22" t="n">
        <x:v>9</x:v>
      </x:c>
      <x:c r="J563" t="str">
        <x:v>Worked</x:v>
      </x:c>
      <x:c r="K563" t="str">
        <x:v>Employee 1461; home branch Croydon; assigned role Operative Skilled | Deployment branch: Croydon | Actual role: Operative Skilled | Jobs: 393361A | Customers: The Quadrant | Actual hours: 9.0; source records: 1</x:v>
      </x:c>
      <x:c r="L563" t="str">
        <x:v>Include</x:v>
      </x:c>
      <x:c r="M563"/>
      <x:c r="N563"/>
    </x:row>
    <x:row r="564">
      <x:c r="A564" t="str">
        <x:v>D Pekov (B)|2026-01-30</x:v>
      </x:c>
      <x:c r="B564" s="888" t="n">
        <x:v>46052</x:v>
      </x:c>
      <x:c r="C564" t="str">
        <x:v>D Pekov (B)</x:v>
      </x:c>
      <x:c r="D564" t="str">
        <x:v>Permanent</x:v>
      </x:c>
      <x:c r="E564" t="str">
        <x:v>Croydon</x:v>
      </x:c>
      <x:c r="F564" t="str">
        <x:v>Operative Skilled</x:v>
      </x:c>
      <x:c r="G564" t="str">
        <x:v>393361A</x:v>
      </x:c>
      <x:c r="H564" t="str">
        <x:v>The Quadrant</x:v>
      </x:c>
      <x:c r="I564" s="22" t="n">
        <x:v>9</x:v>
      </x:c>
      <x:c r="J564" t="str">
        <x:v>Worked</x:v>
      </x:c>
      <x:c r="K564" t="str">
        <x:v>Employee 1461; home branch Croydon; assigned role Operative Skilled | Deployment branch: Croydon | Actual role: Operative Skilled | Jobs: 393361A | Customers: The Quadrant | Actual hours: 9.0; source records: 1</x:v>
      </x:c>
      <x:c r="L564" t="str">
        <x:v>Include</x:v>
      </x:c>
      <x:c r="M564"/>
      <x:c r="N564"/>
    </x:row>
    <x:row r="565">
      <x:c r="A565" t="str">
        <x:v>D Roberts|2026-01-01</x:v>
      </x:c>
      <x:c r="B565" s="888" t="n">
        <x:v>46023</x:v>
      </x:c>
      <x:c r="C565" t="str">
        <x:v>D Roberts</x:v>
      </x:c>
      <x:c r="D565" t="str">
        <x:v>Permanent</x:v>
      </x:c>
      <x:c r="E565" t="str">
        <x:v>Thurrock</x:v>
      </x:c>
      <x:c r="F565" t="str">
        <x:v>Operative Porter</x:v>
      </x:c>
      <x:c r="G565"/>
      <x:c r="H565"/>
      <x:c r="I565" s="22" t="n">
        <x:v>0</x:v>
      </x:c>
      <x:c r="J565" t="str">
        <x:v>Other leave — Unpaid Leave (Authorised)</x:v>
      </x:c>
      <x:c r="K565" t="str">
        <x:v>Employee 102662; home branch Thurrock; assigned role Operative Porter | Leave: Unpaid Leave (Authorised) | Leave calendar basis: Variable-pattern period</x:v>
      </x:c>
      <x:c r="L565" t="str">
        <x:v>Include</x:v>
      </x:c>
      <x:c r="M565"/>
      <x:c r="N565"/>
    </x:row>
    <x:row r="566">
      <x:c r="A566" t="str">
        <x:v>D Roberts|2026-01-02</x:v>
      </x:c>
      <x:c r="B566" s="888" t="n">
        <x:v>46024</x:v>
      </x:c>
      <x:c r="C566" t="str">
        <x:v>D Roberts</x:v>
      </x:c>
      <x:c r="D566" t="str">
        <x:v>Permanent</x:v>
      </x:c>
      <x:c r="E566" t="str">
        <x:v>Thurrock</x:v>
      </x:c>
      <x:c r="F566" t="str">
        <x:v>Operative Porter</x:v>
      </x:c>
      <x:c r="G566" t="str">
        <x:v>382276A, 392830, 399229, 390133</x:v>
      </x:c>
      <x:c r="H566" t="str">
        <x:v>British Telecom; CDP Worldwide; FNZ; FSCS</x:v>
      </x:c>
      <x:c r="I566" s="22" t="n">
        <x:v>9</x:v>
      </x:c>
      <x:c r="J566" t="str">
        <x:v>Worked — 4 records</x:v>
      </x:c>
      <x:c r="K566" t="str">
        <x:v>Employee 102662; home branch Thurrock; assigned role Operative Porter | Deployment branch: Thurrock | Actual role: Operative Porter | Jobs: 382276A, 392830, 399229, 390133 | Customers: British Telecom; CDP Worldwide; FNZ; FSCS | Actual hours: 9.0; source records: 4</x:v>
      </x:c>
      <x:c r="L566" t="str">
        <x:v>Include</x:v>
      </x:c>
      <x:c r="M566"/>
      <x:c r="N566"/>
    </x:row>
    <x:row r="567">
      <x:c r="A567" t="str">
        <x:v>D Roberts|2026-01-06</x:v>
      </x:c>
      <x:c r="B567" s="888" t="n">
        <x:v>46028</x:v>
      </x:c>
      <x:c r="C567" t="str">
        <x:v>D Roberts</x:v>
      </x:c>
      <x:c r="D567" t="str">
        <x:v>Permanent</x:v>
      </x:c>
      <x:c r="E567" t="str">
        <x:v>Thurrock</x:v>
      </x:c>
      <x:c r="F567" t="str">
        <x:v>Operative Porter</x:v>
      </x:c>
      <x:c r="G567" t="str">
        <x:v>394070A</x:v>
      </x:c>
      <x:c r="H567" t="str">
        <x:v>Morshed/Ali</x:v>
      </x:c>
      <x:c r="I567" s="22" t="n">
        <x:v>6</x:v>
      </x:c>
      <x:c r="J567" t="str">
        <x:v>Worked</x:v>
      </x:c>
      <x:c r="K567" t="str">
        <x:v>Employee 102662; home branch Thurrock; assigned role Operative Porter | Deployment branch: Thurrock | Actual role: Operative Porter | Jobs: 394070A | Customers: Morshed/Ali | Actual hours: 6.0; source records: 1</x:v>
      </x:c>
      <x:c r="L567" t="str">
        <x:v>Include</x:v>
      </x:c>
      <x:c r="M567"/>
      <x:c r="N567"/>
    </x:row>
    <x:row r="568">
      <x:c r="A568" t="str">
        <x:v>D Roberts|2026-01-08</x:v>
      </x:c>
      <x:c r="B568" s="888" t="n">
        <x:v>46030</x:v>
      </x:c>
      <x:c r="C568" t="str">
        <x:v>D Roberts</x:v>
      </x:c>
      <x:c r="D568" t="str">
        <x:v>Permanent</x:v>
      </x:c>
      <x:c r="E568" t="str">
        <x:v>Thurrock</x:v>
      </x:c>
      <x:c r="F568" t="str">
        <x:v>Operative Porter</x:v>
      </x:c>
      <x:c r="G568" t="str">
        <x:v>399444</x:v>
      </x:c>
      <x:c r="H568" t="str">
        <x:v>FNZ</x:v>
      </x:c>
      <x:c r="I568" s="22" t="n">
        <x:v>8.5</x:v>
      </x:c>
      <x:c r="J568" t="str">
        <x:v>Worked</x:v>
      </x:c>
      <x:c r="K568" t="str">
        <x:v>Employee 102662; home branch Thurrock; assigned role Operative Porter | Deployment branch: Thurrock | Actual role: Operative Porter | Jobs: 399444 | Customers: FNZ | Actual hours: 8.5; source records: 1</x:v>
      </x:c>
      <x:c r="L568" t="str">
        <x:v>Include</x:v>
      </x:c>
      <x:c r="M568"/>
      <x:c r="N568"/>
    </x:row>
    <x:row r="569">
      <x:c r="A569" t="str">
        <x:v>D Roberts|2026-01-09</x:v>
      </x:c>
      <x:c r="B569" s="888" t="n">
        <x:v>46031</x:v>
      </x:c>
      <x:c r="C569" t="str">
        <x:v>D Roberts</x:v>
      </x:c>
      <x:c r="D569" t="str">
        <x:v>Permanent</x:v>
      </x:c>
      <x:c r="E569" t="str">
        <x:v>Thurrock</x:v>
      </x:c>
      <x:c r="F569" t="str">
        <x:v>Operative Porter</x:v>
      </x:c>
      <x:c r="G569" t="str">
        <x:v>392525</x:v>
      </x:c>
      <x:c r="H569" t="str">
        <x:v>Accenture UK Ltd</x:v>
      </x:c>
      <x:c r="I569" s="22" t="n">
        <x:v>8</x:v>
      </x:c>
      <x:c r="J569" t="str">
        <x:v>Worked</x:v>
      </x:c>
      <x:c r="K569" t="str">
        <x:v>Employee 102662; home branch Thurrock; assigned role Operative Porter | Deployment branch: Thurrock | Actual role: Operative Porter | Jobs: 392525 | Customers: Accenture UK Ltd | Actual hours: 8.0; source records: 1</x:v>
      </x:c>
      <x:c r="L569" t="str">
        <x:v>Include</x:v>
      </x:c>
      <x:c r="M569"/>
      <x:c r="N569"/>
    </x:row>
    <x:row r="570">
      <x:c r="A570" t="str">
        <x:v>D Roberts|2026-01-12</x:v>
      </x:c>
      <x:c r="B570" s="888" t="n">
        <x:v>46034</x:v>
      </x:c>
      <x:c r="C570" t="str">
        <x:v>D Roberts</x:v>
      </x:c>
      <x:c r="D570" t="str">
        <x:v>Permanent</x:v>
      </x:c>
      <x:c r="E570" t="str">
        <x:v>Thurrock</x:v>
      </x:c>
      <x:c r="F570" t="str">
        <x:v>Operative Porter</x:v>
      </x:c>
      <x:c r="G570" t="str">
        <x:v>393849A</x:v>
      </x:c>
      <x:c r="H570" t="str">
        <x:v>Ogueri/Mrs Mrs Chinyere B</x:v>
      </x:c>
      <x:c r="I570" s="22" t="n">
        <x:v>10</x:v>
      </x:c>
      <x:c r="J570" t="str">
        <x:v>Worked</x:v>
      </x:c>
      <x:c r="K570" t="str">
        <x:v>Employee 102662; home branch Thurrock; assigned role Operative Porter | Deployment branch: Thurrock | Actual role: Operative Skilled | Jobs: 393849A | Customers: Ogueri/Mrs Mrs Chinyere B | Actual hours: 10.0; source records: 1</x:v>
      </x:c>
      <x:c r="L570" t="str">
        <x:v>Include</x:v>
      </x:c>
      <x:c r="M570"/>
      <x:c r="N570"/>
    </x:row>
    <x:row r="571">
      <x:c r="A571" t="str">
        <x:v>D Roberts|2026-01-13</x:v>
      </x:c>
      <x:c r="B571" s="888" t="n">
        <x:v>46035</x:v>
      </x:c>
      <x:c r="C571" t="str">
        <x:v>D Roberts</x:v>
      </x:c>
      <x:c r="D571" t="str">
        <x:v>Permanent</x:v>
      </x:c>
      <x:c r="E571" t="str">
        <x:v>Thurrock</x:v>
      </x:c>
      <x:c r="F571" t="str">
        <x:v>Operative Porter</x:v>
      </x:c>
      <x:c r="G571" t="str">
        <x:v>399269</x:v>
      </x:c>
      <x:c r="H571" t="str">
        <x:v>Corrigan/Mr Anthony</x:v>
      </x:c>
      <x:c r="I571" s="22" t="n">
        <x:v>7</x:v>
      </x:c>
      <x:c r="J571" t="str">
        <x:v>Worked</x:v>
      </x:c>
      <x:c r="K571" t="str">
        <x:v>Employee 102662; home branch Thurrock; assigned role Operative Porter | Deployment branch: Thurrock | Actual role: Operative Skilled | Jobs: 399269 | Customers: Corrigan/Mr Anthony | Actual hours: 7.0; source records: 1</x:v>
      </x:c>
      <x:c r="L571" t="str">
        <x:v>Include</x:v>
      </x:c>
      <x:c r="M571"/>
      <x:c r="N571"/>
    </x:row>
    <x:row r="572">
      <x:c r="A572" t="str">
        <x:v>D Roberts|2026-01-14</x:v>
      </x:c>
      <x:c r="B572" s="888" t="n">
        <x:v>46036</x:v>
      </x:c>
      <x:c r="C572" t="str">
        <x:v>D Roberts</x:v>
      </x:c>
      <x:c r="D572" t="str">
        <x:v>Permanent</x:v>
      </x:c>
      <x:c r="E572" t="str">
        <x:v>Thurrock</x:v>
      </x:c>
      <x:c r="F572" t="str">
        <x:v>Operative Porter</x:v>
      </x:c>
      <x:c r="G572" t="str">
        <x:v>399272</x:v>
      </x:c>
      <x:c r="H572" t="str">
        <x:v>University of Hertfordshire</x:v>
      </x:c>
      <x:c r="I572" s="22" t="n">
        <x:v>5</x:v>
      </x:c>
      <x:c r="J572" t="str">
        <x:v>Worked</x:v>
      </x:c>
      <x:c r="K572" t="str">
        <x:v>Employee 102662; home branch Thurrock; assigned role Operative Porter | Deployment branch: Thurrock | Actual role: Operative Porter | Jobs: 399272 | Customers: University of Hertfordshire | Actual hours: 5.0; source records: 1</x:v>
      </x:c>
      <x:c r="L572" t="str">
        <x:v>Include</x:v>
      </x:c>
      <x:c r="M572"/>
      <x:c r="N572"/>
    </x:row>
    <x:row r="573">
      <x:c r="A573" t="str">
        <x:v>D Roberts|2026-01-15</x:v>
      </x:c>
      <x:c r="B573" s="888" t="n">
        <x:v>46037</x:v>
      </x:c>
      <x:c r="C573" t="str">
        <x:v>D Roberts</x:v>
      </x:c>
      <x:c r="D573" t="str">
        <x:v>Permanent</x:v>
      </x:c>
      <x:c r="E573" t="str">
        <x:v>Thurrock</x:v>
      </x:c>
      <x:c r="F573" t="str">
        <x:v>Operative Porter</x:v>
      </x:c>
      <x:c r="G573" t="str">
        <x:v>399272</x:v>
      </x:c>
      <x:c r="H573" t="str">
        <x:v>University of Hertfordshire</x:v>
      </x:c>
      <x:c r="I573" s="22" t="n">
        <x:v>12</x:v>
      </x:c>
      <x:c r="J573" t="str">
        <x:v>Worked</x:v>
      </x:c>
      <x:c r="K573" t="str">
        <x:v>Employee 102662; home branch Thurrock; assigned role Operative Porter | Deployment branch: Thurrock | Actual role: Operative Porter | Jobs: 399272 | Customers: University of Hertfordshire | Actual hours: 12.0; source records: 1</x:v>
      </x:c>
      <x:c r="L573" t="str">
        <x:v>Include</x:v>
      </x:c>
      <x:c r="M573"/>
      <x:c r="N573"/>
    </x:row>
    <x:row r="574">
      <x:c r="A574" t="str">
        <x:v>D Roberts|2026-01-16</x:v>
      </x:c>
      <x:c r="B574" s="888" t="n">
        <x:v>46038</x:v>
      </x:c>
      <x:c r="C574" t="str">
        <x:v>D Roberts</x:v>
      </x:c>
      <x:c r="D574" t="str">
        <x:v>Permanent</x:v>
      </x:c>
      <x:c r="E574" t="str">
        <x:v>Thurrock</x:v>
      </x:c>
      <x:c r="F574" t="str">
        <x:v>Operative Porter</x:v>
      </x:c>
      <x:c r="G574" t="str">
        <x:v>399272</x:v>
      </x:c>
      <x:c r="H574" t="str">
        <x:v>University of Hertfordshire</x:v>
      </x:c>
      <x:c r="I574" s="22" t="n">
        <x:v>11</x:v>
      </x:c>
      <x:c r="J574" t="str">
        <x:v>Worked</x:v>
      </x:c>
      <x:c r="K574" t="str">
        <x:v>Employee 102662; home branch Thurrock; assigned role Operative Porter | Deployment branch: Thurrock | Actual role: Operative Porter | Jobs: 399272 | Customers: University of Hertfordshire | Actual hours: 11.0; source records: 1</x:v>
      </x:c>
      <x:c r="L574" t="str">
        <x:v>Include</x:v>
      </x:c>
      <x:c r="M574"/>
      <x:c r="N574"/>
    </x:row>
    <x:row r="575">
      <x:c r="A575" t="str">
        <x:v>D Roberts|2026-01-19</x:v>
      </x:c>
      <x:c r="B575" s="888" t="n">
        <x:v>46041</x:v>
      </x:c>
      <x:c r="C575" t="str">
        <x:v>D Roberts</x:v>
      </x:c>
      <x:c r="D575" t="str">
        <x:v>Permanent</x:v>
      </x:c>
      <x:c r="E575" t="str">
        <x:v>Thurrock</x:v>
      </x:c>
      <x:c r="F575" t="str">
        <x:v>Operative Porter</x:v>
      </x:c>
      <x:c r="G575" t="str">
        <x:v>399451A</x:v>
      </x:c>
      <x:c r="H575" t="str">
        <x:v>Royal Borough of Kensington and Chelsea</x:v>
      </x:c>
      <x:c r="I575" s="22" t="n">
        <x:v>9</x:v>
      </x:c>
      <x:c r="J575" t="str">
        <x:v>Worked</x:v>
      </x:c>
      <x:c r="K575" t="str">
        <x:v>Employee 102662; home branch Thurrock; assigned role Operative Porter | Deployment branch: Croydon | Actual role: Operative Skilled | Jobs: 399451A | Customers: Royal Borough of Kensington and Chelsea | Actual hours: 9.0; source records: 1</x:v>
      </x:c>
      <x:c r="L575" t="str">
        <x:v>Include</x:v>
      </x:c>
      <x:c r="M575"/>
      <x:c r="N575"/>
    </x:row>
    <x:row r="576">
      <x:c r="A576" t="str">
        <x:v>D Roberts|2026-01-22</x:v>
      </x:c>
      <x:c r="B576" s="888" t="n">
        <x:v>46044</x:v>
      </x:c>
      <x:c r="C576" t="str">
        <x:v>D Roberts</x:v>
      </x:c>
      <x:c r="D576" t="str">
        <x:v>Permanent</x:v>
      </x:c>
      <x:c r="E576" t="str">
        <x:v>Thurrock</x:v>
      </x:c>
      <x:c r="F576" t="str">
        <x:v>Operative Porter</x:v>
      </x:c>
      <x:c r="G576" t="str">
        <x:v>397222</x:v>
      </x:c>
      <x:c r="H576" t="str">
        <x:v>Adewoyin/Taiwo Aminat</x:v>
      </x:c>
      <x:c r="I576" s="22" t="n">
        <x:v>8</x:v>
      </x:c>
      <x:c r="J576" t="str">
        <x:v>Worked</x:v>
      </x:c>
      <x:c r="K576" t="str">
        <x:v>Employee 102662; home branch Thurrock; assigned role Operative Porter | Deployment branch: Thurrock | Actual role: Operative Skilled | Jobs: 397222 | Customers: Adewoyin/Taiwo Aminat | Actual hours: 8.0; source records: 1</x:v>
      </x:c>
      <x:c r="L576" t="str">
        <x:v>Include</x:v>
      </x:c>
      <x:c r="M576"/>
      <x:c r="N576"/>
    </x:row>
    <x:row r="577">
      <x:c r="A577" t="str">
        <x:v>D Roberts|2026-01-23</x:v>
      </x:c>
      <x:c r="B577" s="888" t="n">
        <x:v>46045</x:v>
      </x:c>
      <x:c r="C577" t="str">
        <x:v>D Roberts</x:v>
      </x:c>
      <x:c r="D577" t="str">
        <x:v>Permanent</x:v>
      </x:c>
      <x:c r="E577" t="str">
        <x:v>Thurrock</x:v>
      </x:c>
      <x:c r="F577" t="str">
        <x:v>Operative Porter</x:v>
      </x:c>
      <x:c r="G577" t="str">
        <x:v>396894, 399587</x:v>
      </x:c>
      <x:c r="H577" t="str">
        <x:v>Adusah/Mr Vasco; Bank of New York Mellon</x:v>
      </x:c>
      <x:c r="I577" s="22" t="n">
        <x:v>11.5</x:v>
      </x:c>
      <x:c r="J577" t="str">
        <x:v>Worked — 2 records</x:v>
      </x:c>
      <x:c r="K577" t="str">
        <x:v>Employee 102662; home branch Thurrock; assigned role Operative Porter | Deployment branch: Thurrock | Actual role: Operative Skilled | Jobs: 396894, 399587 | Customers: Adusah/Mr Vasco; Bank of New York Mellon | Actual hours: 11.5; source records: 2</x:v>
      </x:c>
      <x:c r="L577" t="str">
        <x:v>Include</x:v>
      </x:c>
      <x:c r="M577"/>
      <x:c r="N577"/>
    </x:row>
    <x:row r="578">
      <x:c r="A578" t="str">
        <x:v>D Roberts|2026-01-24</x:v>
      </x:c>
      <x:c r="B578" s="888" t="n">
        <x:v>46046</x:v>
      </x:c>
      <x:c r="C578" t="str">
        <x:v>D Roberts</x:v>
      </x:c>
      <x:c r="D578" t="str">
        <x:v>Permanent</x:v>
      </x:c>
      <x:c r="E578" t="str">
        <x:v>Thurrock</x:v>
      </x:c>
      <x:c r="F578" t="str">
        <x:v>Operative Porter</x:v>
      </x:c>
      <x:c r="G578" t="str">
        <x:v>396207</x:v>
      </x:c>
      <x:c r="H578" t="str">
        <x:v>Linklaters LLP</x:v>
      </x:c>
      <x:c r="I578" s="22" t="n">
        <x:v>7.5</x:v>
      </x:c>
      <x:c r="J578" t="str">
        <x:v>Worked</x:v>
      </x:c>
      <x:c r="K578" t="str">
        <x:v>Employee 102662; home branch Thurrock; assigned role Operative Porter | Deployment branch: Thurrock | Actual role: Operative Porter | Jobs: 396207 | Customers: Linklaters LLP | Actual hours: 7.5; source records: 1</x:v>
      </x:c>
      <x:c r="L578" t="str">
        <x:v>Include</x:v>
      </x:c>
      <x:c r="M578"/>
      <x:c r="N578"/>
    </x:row>
    <x:row r="579">
      <x:c r="A579" t="str">
        <x:v>D Roberts|2026-01-26</x:v>
      </x:c>
      <x:c r="B579" s="888" t="n">
        <x:v>46048</x:v>
      </x:c>
      <x:c r="C579" t="str">
        <x:v>D Roberts</x:v>
      </x:c>
      <x:c r="D579" t="str">
        <x:v>Permanent</x:v>
      </x:c>
      <x:c r="E579" t="str">
        <x:v>Thurrock</x:v>
      </x:c>
      <x:c r="F579" t="str">
        <x:v>Operative Porter</x:v>
      </x:c>
      <x:c r="G579" t="str">
        <x:v>396615</x:v>
      </x:c>
      <x:c r="H579" t="str">
        <x:v>Wilkinson/Mr Jodie</x:v>
      </x:c>
      <x:c r="I579" s="22" t="n">
        <x:v>3</x:v>
      </x:c>
      <x:c r="J579" t="str">
        <x:v>Worked</x:v>
      </x:c>
      <x:c r="K579" t="str">
        <x:v>Employee 102662; home branch Thurrock; assigned role Operative Porter | Deployment branch: Thurrock | Actual role: Operative Skilled | Jobs: 396615 | Customers: Wilkinson/Mr Jodie | Actual hours: 3.0; source records: 1</x:v>
      </x:c>
      <x:c r="L579" t="str">
        <x:v>Include</x:v>
      </x:c>
      <x:c r="M579"/>
      <x:c r="N579"/>
    </x:row>
    <x:row r="580">
      <x:c r="A580" t="str">
        <x:v>D Roberts|2026-01-29</x:v>
      </x:c>
      <x:c r="B580" s="888" t="n">
        <x:v>46051</x:v>
      </x:c>
      <x:c r="C580" t="str">
        <x:v>D Roberts</x:v>
      </x:c>
      <x:c r="D580" t="str">
        <x:v>Permanent</x:v>
      </x:c>
      <x:c r="E580" t="str">
        <x:v>Thurrock</x:v>
      </x:c>
      <x:c r="F580" t="str">
        <x:v>Operative Porter</x:v>
      </x:c>
      <x:c r="G580" t="str">
        <x:v>399913, 399907</x:v>
      </x:c>
      <x:c r="H580" t="str">
        <x:v>Ajaya/Ms Grace; McCausland/Doreen</x:v>
      </x:c>
      <x:c r="I580" s="22" t="n">
        <x:v>16</x:v>
      </x:c>
      <x:c r="J580" t="str">
        <x:v>Worked — 2 records</x:v>
      </x:c>
      <x:c r="K580" t="str">
        <x:v>Employee 102662; home branch Thurrock; assigned role Operative Porter | Deployment branch: Thurrock | Actual role: Operative Skilled | Jobs: 399913, 399907 | Customers: Ajaya/Ms Grace; McCausland/Doreen | Actual hours: 16.0; source records: 2</x:v>
      </x:c>
      <x:c r="L580" t="str">
        <x:v>Include</x:v>
      </x:c>
      <x:c r="M580"/>
      <x:c r="N580"/>
    </x:row>
    <x:row r="581">
      <x:c r="A581" t="str">
        <x:v>D Roberts|2026-01-30</x:v>
      </x:c>
      <x:c r="B581" s="888" t="n">
        <x:v>46052</x:v>
      </x:c>
      <x:c r="C581" t="str">
        <x:v>D Roberts</x:v>
      </x:c>
      <x:c r="D581" t="str">
        <x:v>Permanent</x:v>
      </x:c>
      <x:c r="E581" t="str">
        <x:v>Thurrock</x:v>
      </x:c>
      <x:c r="F581" t="str">
        <x:v>Operative Porter</x:v>
      </x:c>
      <x:c r="G581" t="str">
        <x:v>396849</x:v>
      </x:c>
      <x:c r="H581" t="str">
        <x:v>Robins/Mr Christopher</x:v>
      </x:c>
      <x:c r="I581" s="22" t="n">
        <x:v>6.5</x:v>
      </x:c>
      <x:c r="J581" t="str">
        <x:v>Worked</x:v>
      </x:c>
      <x:c r="K581" t="str">
        <x:v>Employee 102662; home branch Thurrock; assigned role Operative Porter | Deployment branch: Thurrock | Actual role: Operative Skilled | Jobs: 396849 | Customers: Robins/Mr Christopher | Actual hours: 6.5; source records: 1</x:v>
      </x:c>
      <x:c r="L581" t="str">
        <x:v>Include</x:v>
      </x:c>
      <x:c r="M581"/>
      <x:c r="N581"/>
    </x:row>
    <x:row r="582">
      <x:c r="A582" t="str">
        <x:v>D Roberts|2026-01-31</x:v>
      </x:c>
      <x:c r="B582" s="888" t="n">
        <x:v>46053</x:v>
      </x:c>
      <x:c r="C582" t="str">
        <x:v>D Roberts</x:v>
      </x:c>
      <x:c r="D582" t="str">
        <x:v>Permanent</x:v>
      </x:c>
      <x:c r="E582" t="str">
        <x:v>Thurrock</x:v>
      </x:c>
      <x:c r="F582" t="str">
        <x:v>Operative Porter</x:v>
      </x:c>
      <x:c r="G582" t="str">
        <x:v>399689</x:v>
      </x:c>
      <x:c r="H582" t="str">
        <x:v>UBS Investment Bank</x:v>
      </x:c>
      <x:c r="I582" s="22" t="n">
        <x:v>6.5</x:v>
      </x:c>
      <x:c r="J582" t="str">
        <x:v>Worked</x:v>
      </x:c>
      <x:c r="K582" t="str">
        <x:v>Employee 102662; home branch Thurrock; assigned role Operative Porter | Deployment branch: Thurrock | Actual role: Operative Porter | Jobs: 399689 | Customers: UBS Investment Bank | Actual hours: 6.5; source records: 1</x:v>
      </x:c>
      <x:c r="L582" t="str">
        <x:v>Include</x:v>
      </x:c>
      <x:c r="M582"/>
      <x:c r="N582"/>
    </x:row>
    <x:row r="583">
      <x:c r="A583" t="str">
        <x:v>D Walker|2026-01-05</x:v>
      </x:c>
      <x:c r="B583" s="888" t="n">
        <x:v>46027</x:v>
      </x:c>
      <x:c r="C583" t="str">
        <x:v>D Walker</x:v>
      </x:c>
      <x:c r="D583" t="str">
        <x:v>Permanent</x:v>
      </x:c>
      <x:c r="E583" t="str">
        <x:v>Thurrock</x:v>
      </x:c>
      <x:c r="F583" t="str">
        <x:v>Operative Porter</x:v>
      </x:c>
      <x:c r="G583" t="str">
        <x:v>396313</x:v>
      </x:c>
      <x:c r="H583" t="str">
        <x:v>Haringey Council</x:v>
      </x:c>
      <x:c r="I583" s="22" t="n">
        <x:v>8.5</x:v>
      </x:c>
      <x:c r="J583" t="str">
        <x:v>Worked</x:v>
      </x:c>
      <x:c r="K583" t="str">
        <x:v>Employee 1607; home branch Thurrock; assigned role Operative Porter | Deployment branch: Thurrock | Actual role: Operative Skilled | Jobs: 396313 | Customers: Haringey Council | Actual hours: 8.5; source records: 1</x:v>
      </x:c>
      <x:c r="L583" t="str">
        <x:v>Include</x:v>
      </x:c>
      <x:c r="M583"/>
      <x:c r="N583"/>
    </x:row>
    <x:row r="584">
      <x:c r="A584" t="str">
        <x:v>D Walker|2026-01-06</x:v>
      </x:c>
      <x:c r="B584" s="888" t="n">
        <x:v>46028</x:v>
      </x:c>
      <x:c r="C584" t="str">
        <x:v>D Walker</x:v>
      </x:c>
      <x:c r="D584" t="str">
        <x:v>Permanent</x:v>
      </x:c>
      <x:c r="E584" t="str">
        <x:v>Thurrock</x:v>
      </x:c>
      <x:c r="F584" t="str">
        <x:v>Operative Porter</x:v>
      </x:c>
      <x:c r="G584" t="str">
        <x:v>399152</x:v>
      </x:c>
      <x:c r="H584" t="str">
        <x:v>Etienne/Mr Brenton</x:v>
      </x:c>
      <x:c r="I584" s="22" t="n">
        <x:v>8</x:v>
      </x:c>
      <x:c r="J584" t="str">
        <x:v>Worked</x:v>
      </x:c>
      <x:c r="K584" t="str">
        <x:v>Employee 1607; home branch Thurrock; assigned role Operative Porter | Deployment branch: Thurrock | Actual role: Operative Porter | Jobs: 399152 | Customers: Etienne/Mr Brenton | Actual hours: 8.0; source records: 1</x:v>
      </x:c>
      <x:c r="L584" t="str">
        <x:v>Include</x:v>
      </x:c>
      <x:c r="M584"/>
      <x:c r="N584"/>
    </x:row>
    <x:row r="585">
      <x:c r="A585" t="str">
        <x:v>D Walker|2026-01-07</x:v>
      </x:c>
      <x:c r="B585" s="888" t="n">
        <x:v>46029</x:v>
      </x:c>
      <x:c r="C585" t="str">
        <x:v>D Walker</x:v>
      </x:c>
      <x:c r="D585" t="str">
        <x:v>Permanent</x:v>
      </x:c>
      <x:c r="E585" t="str">
        <x:v>Thurrock</x:v>
      </x:c>
      <x:c r="F585" t="str">
        <x:v>Operative Porter</x:v>
      </x:c>
      <x:c r="G585" t="str">
        <x:v>399431</x:v>
      </x:c>
      <x:c r="H585" t="str">
        <x:v>London Metropolitan University</x:v>
      </x:c>
      <x:c r="I585" s="22" t="n">
        <x:v>7.5</x:v>
      </x:c>
      <x:c r="J585" t="str">
        <x:v>Worked</x:v>
      </x:c>
      <x:c r="K585" t="str">
        <x:v>Employee 1607; home branch Thurrock; assigned role Operative Porter | Deployment branch: Thurrock | Actual role: Operative Skilled | Jobs: 399431 | Customers: London Metropolitan University | Actual hours: 7.5; source records: 1</x:v>
      </x:c>
      <x:c r="L585" t="str">
        <x:v>Include</x:v>
      </x:c>
      <x:c r="M585"/>
      <x:c r="N585"/>
    </x:row>
    <x:row r="586">
      <x:c r="A586" t="str">
        <x:v>D Walker|2026-01-08</x:v>
      </x:c>
      <x:c r="B586" s="888" t="n">
        <x:v>46030</x:v>
      </x:c>
      <x:c r="C586" t="str">
        <x:v>D Walker</x:v>
      </x:c>
      <x:c r="D586" t="str">
        <x:v>Permanent</x:v>
      </x:c>
      <x:c r="E586" t="str">
        <x:v>Thurrock</x:v>
      </x:c>
      <x:c r="F586" t="str">
        <x:v>Operative Porter</x:v>
      </x:c>
      <x:c r="G586" t="str">
        <x:v>399431</x:v>
      </x:c>
      <x:c r="H586" t="str">
        <x:v>London Metropolitan University</x:v>
      </x:c>
      <x:c r="I586" s="22" t="n">
        <x:v>8</x:v>
      </x:c>
      <x:c r="J586" t="str">
        <x:v>Worked</x:v>
      </x:c>
      <x:c r="K586" t="str">
        <x:v>Employee 1607; home branch Thurrock; assigned role Operative Porter | Deployment branch: Thurrock | Actual role: Operative Skilled | Jobs: 399431 | Customers: London Metropolitan University | Actual hours: 8.0; source records: 1</x:v>
      </x:c>
      <x:c r="L586" t="str">
        <x:v>Include</x:v>
      </x:c>
      <x:c r="M586"/>
      <x:c r="N586"/>
    </x:row>
    <x:row r="587">
      <x:c r="A587" t="str">
        <x:v>D Walker|2026-01-13</x:v>
      </x:c>
      <x:c r="B587" s="888" t="n">
        <x:v>46035</x:v>
      </x:c>
      <x:c r="C587" t="str">
        <x:v>D Walker</x:v>
      </x:c>
      <x:c r="D587" t="str">
        <x:v>Permanent</x:v>
      </x:c>
      <x:c r="E587" t="str">
        <x:v>Thurrock</x:v>
      </x:c>
      <x:c r="F587" t="str">
        <x:v>Operative Porter</x:v>
      </x:c>
      <x:c r="G587" t="str">
        <x:v>399331</x:v>
      </x:c>
      <x:c r="H587" t="str">
        <x:v>Dolinsky - Eviction/Mr Igor</x:v>
      </x:c>
      <x:c r="I587" s="22" t="n">
        <x:v>6</x:v>
      </x:c>
      <x:c r="J587" t="str">
        <x:v>Worked</x:v>
      </x:c>
      <x:c r="K587" t="str">
        <x:v>Employee 1607; home branch Thurrock; assigned role Operative Porter | Deployment branch: Thurrock | Actual role: Operative Skilled | Jobs: 399331 | Customers: Dolinsky - Eviction/Mr Igor | Actual hours: 6.0; source records: 1</x:v>
      </x:c>
      <x:c r="L587" t="str">
        <x:v>Include</x:v>
      </x:c>
      <x:c r="M587"/>
      <x:c r="N587"/>
    </x:row>
    <x:row r="588">
      <x:c r="A588" t="str">
        <x:v>D Walker|2026-01-14</x:v>
      </x:c>
      <x:c r="B588" s="888" t="n">
        <x:v>46036</x:v>
      </x:c>
      <x:c r="C588" t="str">
        <x:v>D Walker</x:v>
      </x:c>
      <x:c r="D588" t="str">
        <x:v>Permanent</x:v>
      </x:c>
      <x:c r="E588" t="str">
        <x:v>Thurrock</x:v>
      </x:c>
      <x:c r="F588" t="str">
        <x:v>Operative Porter</x:v>
      </x:c>
      <x:c r="G588" t="str">
        <x:v>399272</x:v>
      </x:c>
      <x:c r="H588" t="str">
        <x:v>University of Hertfordshire</x:v>
      </x:c>
      <x:c r="I588" s="22" t="n">
        <x:v>5</x:v>
      </x:c>
      <x:c r="J588" t="str">
        <x:v>Worked</x:v>
      </x:c>
      <x:c r="K588" t="str">
        <x:v>Employee 1607; home branch Thurrock; assigned role Operative Porter | Deployment branch: Thurrock | Actual role: Operative Porter | Jobs: 399272 | Customers: University of Hertfordshire | Actual hours: 5.0; source records: 1</x:v>
      </x:c>
      <x:c r="L588" t="str">
        <x:v>Include</x:v>
      </x:c>
      <x:c r="M588"/>
      <x:c r="N588"/>
    </x:row>
    <x:row r="589">
      <x:c r="A589" t="str">
        <x:v>D Walker|2026-01-15</x:v>
      </x:c>
      <x:c r="B589" s="888" t="n">
        <x:v>46037</x:v>
      </x:c>
      <x:c r="C589" t="str">
        <x:v>D Walker</x:v>
      </x:c>
      <x:c r="D589" t="str">
        <x:v>Permanent</x:v>
      </x:c>
      <x:c r="E589" t="str">
        <x:v>Thurrock</x:v>
      </x:c>
      <x:c r="F589" t="str">
        <x:v>Operative Porter</x:v>
      </x:c>
      <x:c r="G589" t="str">
        <x:v>399431</x:v>
      </x:c>
      <x:c r="H589" t="str">
        <x:v>London Metropolitan University</x:v>
      </x:c>
      <x:c r="I589" s="22" t="n">
        <x:v>8</x:v>
      </x:c>
      <x:c r="J589" t="str">
        <x:v>Worked</x:v>
      </x:c>
      <x:c r="K589" t="str">
        <x:v>Employee 1607; home branch Thurrock; assigned role Operative Porter | Deployment branch: Thurrock | Actual role: Operative Skilled | Jobs: 399431 | Customers: London Metropolitan University | Actual hours: 8.0; source records: 1</x:v>
      </x:c>
      <x:c r="L589" t="str">
        <x:v>Include</x:v>
      </x:c>
      <x:c r="M589"/>
      <x:c r="N589"/>
    </x:row>
    <x:row r="590">
      <x:c r="A590" t="str">
        <x:v>D Walker|2026-01-16</x:v>
      </x:c>
      <x:c r="B590" s="888" t="n">
        <x:v>46038</x:v>
      </x:c>
      <x:c r="C590" t="str">
        <x:v>D Walker</x:v>
      </x:c>
      <x:c r="D590" t="str">
        <x:v>Permanent</x:v>
      </x:c>
      <x:c r="E590" t="str">
        <x:v>Thurrock</x:v>
      </x:c>
      <x:c r="F590" t="str">
        <x:v>Operative Porter</x:v>
      </x:c>
      <x:c r="G590" t="str">
        <x:v>399272</x:v>
      </x:c>
      <x:c r="H590" t="str">
        <x:v>University of Hertfordshire</x:v>
      </x:c>
      <x:c r="I590" s="22" t="n">
        <x:v>11</x:v>
      </x:c>
      <x:c r="J590" t="str">
        <x:v>Worked</x:v>
      </x:c>
      <x:c r="K590" t="str">
        <x:v>Employee 1607; home branch Thurrock; assigned role Operative Porter | Deployment branch: Thurrock | Actual role: Operative Porter | Jobs: 399272 | Customers: University of Hertfordshire | Actual hours: 11.0; source records: 1</x:v>
      </x:c>
      <x:c r="L590" t="str">
        <x:v>Include</x:v>
      </x:c>
      <x:c r="M590"/>
      <x:c r="N590"/>
    </x:row>
    <x:row r="591">
      <x:c r="A591" t="str">
        <x:v>D Walker|2026-01-20</x:v>
      </x:c>
      <x:c r="B591" s="888" t="n">
        <x:v>46042</x:v>
      </x:c>
      <x:c r="C591" t="str">
        <x:v>D Walker</x:v>
      </x:c>
      <x:c r="D591" t="str">
        <x:v>Permanent</x:v>
      </x:c>
      <x:c r="E591" t="str">
        <x:v>Thurrock</x:v>
      </x:c>
      <x:c r="F591" t="str">
        <x:v>Operative Porter</x:v>
      </x:c>
      <x:c r="G591" t="str">
        <x:v>399499</x:v>
      </x:c>
      <x:c r="H591" t="str">
        <x:v>Arieleno/Daniel</x:v>
      </x:c>
      <x:c r="I591" s="22" t="n">
        <x:v>7</x:v>
      </x:c>
      <x:c r="J591" t="str">
        <x:v>Worked</x:v>
      </x:c>
      <x:c r="K591" t="str">
        <x:v>Employee 1607; home branch Thurrock; assigned role Operative Porter | Deployment branch: Thurrock | Actual role: Operative Skilled | Jobs: 399499 | Customers: Arieleno/Daniel | Actual hours: 7.0; source records: 1</x:v>
      </x:c>
      <x:c r="L591" t="str">
        <x:v>Include</x:v>
      </x:c>
      <x:c r="M591"/>
      <x:c r="N591"/>
    </x:row>
    <x:row r="592">
      <x:c r="A592" t="str">
        <x:v>D Walker|2026-01-21</x:v>
      </x:c>
      <x:c r="B592" s="888" t="n">
        <x:v>46043</x:v>
      </x:c>
      <x:c r="C592" t="str">
        <x:v>D Walker</x:v>
      </x:c>
      <x:c r="D592" t="str">
        <x:v>Permanent</x:v>
      </x:c>
      <x:c r="E592" t="str">
        <x:v>Thurrock</x:v>
      </x:c>
      <x:c r="F592" t="str">
        <x:v>Operative Porter</x:v>
      </x:c>
      <x:c r="G592" t="str">
        <x:v>396920</x:v>
      </x:c>
      <x:c r="H592" t="str">
        <x:v>Abdullai/Bolanle</x:v>
      </x:c>
      <x:c r="I592" s="22" t="n">
        <x:v>7</x:v>
      </x:c>
      <x:c r="J592" t="str">
        <x:v>Worked</x:v>
      </x:c>
      <x:c r="K592" t="str">
        <x:v>Employee 1607; home branch Thurrock; assigned role Operative Porter | Deployment branch: Thurrock | Actual role: Operative Skilled | Jobs: 396920 | Customers: Abdullai/Bolanle | Actual hours: 7.0; source records: 1</x:v>
      </x:c>
      <x:c r="L592" t="str">
        <x:v>Include</x:v>
      </x:c>
      <x:c r="M592"/>
      <x:c r="N592"/>
    </x:row>
    <x:row r="593">
      <x:c r="A593" t="str">
        <x:v>D Walker|2026-01-22</x:v>
      </x:c>
      <x:c r="B593" s="888" t="n">
        <x:v>46044</x:v>
      </x:c>
      <x:c r="C593" t="str">
        <x:v>D Walker</x:v>
      </x:c>
      <x:c r="D593" t="str">
        <x:v>Permanent</x:v>
      </x:c>
      <x:c r="E593" t="str">
        <x:v>Thurrock</x:v>
      </x:c>
      <x:c r="F593" t="str">
        <x:v>Operative Porter</x:v>
      </x:c>
      <x:c r="G593" t="str">
        <x:v>399652</x:v>
      </x:c>
      <x:c r="H593" t="str">
        <x:v>Jellyfish Group Ltd</x:v>
      </x:c>
      <x:c r="I593" s="22" t="n">
        <x:v>11.5</x:v>
      </x:c>
      <x:c r="J593" t="str">
        <x:v>Worked</x:v>
      </x:c>
      <x:c r="K593" t="str">
        <x:v>Employee 1607; home branch Thurrock; assigned role Operative Porter | Deployment branch: Croydon | Actual role: Operative Porter | Jobs: 399652 | Customers: Jellyfish Group Ltd | Actual hours: 11.5; source records: 1</x:v>
      </x:c>
      <x:c r="L593" t="str">
        <x:v>Include</x:v>
      </x:c>
      <x:c r="M593"/>
      <x:c r="N593"/>
    </x:row>
    <x:row r="594">
      <x:c r="A594" t="str">
        <x:v>D Walker|2026-01-23</x:v>
      </x:c>
      <x:c r="B594" s="888" t="n">
        <x:v>46045</x:v>
      </x:c>
      <x:c r="C594" t="str">
        <x:v>D Walker</x:v>
      </x:c>
      <x:c r="D594" t="str">
        <x:v>Permanent</x:v>
      </x:c>
      <x:c r="E594" t="str">
        <x:v>Thurrock</x:v>
      </x:c>
      <x:c r="F594" t="str">
        <x:v>Operative Porter</x:v>
      </x:c>
      <x:c r="G594" t="str">
        <x:v>399610</x:v>
      </x:c>
      <x:c r="H594" t="str">
        <x:v>Haier (UCL)</x:v>
      </x:c>
      <x:c r="I594" s="22" t="n">
        <x:v>10</x:v>
      </x:c>
      <x:c r="J594" t="str">
        <x:v>Worked</x:v>
      </x:c>
      <x:c r="K594" t="str">
        <x:v>Employee 1607; home branch Thurrock; assigned role Operative Porter | Deployment branch: Cambridge | Actual role: Operative Skilled | Jobs: 399610 | Customers: Haier (UCL) | Actual hours: 10.0; source records: 1</x:v>
      </x:c>
      <x:c r="L594" t="str">
        <x:v>Include</x:v>
      </x:c>
      <x:c r="M594"/>
      <x:c r="N594"/>
    </x:row>
    <x:row r="595">
      <x:c r="A595" t="str">
        <x:v>D Walker|2026-01-26</x:v>
      </x:c>
      <x:c r="B595" s="888" t="n">
        <x:v>46048</x:v>
      </x:c>
      <x:c r="C595" t="str">
        <x:v>D Walker</x:v>
      </x:c>
      <x:c r="D595" t="str">
        <x:v>Permanent</x:v>
      </x:c>
      <x:c r="E595" t="str">
        <x:v>Thurrock</x:v>
      </x:c>
      <x:c r="F595" t="str">
        <x:v>Operative Porter</x:v>
      </x:c>
      <x:c r="G595" t="str">
        <x:v>396612</x:v>
      </x:c>
      <x:c r="H595" t="str">
        <x:v>Kassoul/Mr Mourad</x:v>
      </x:c>
      <x:c r="I595" s="22" t="n">
        <x:v>6</x:v>
      </x:c>
      <x:c r="J595" t="str">
        <x:v>Worked</x:v>
      </x:c>
      <x:c r="K595" t="str">
        <x:v>Employee 1607; home branch Thurrock; assigned role Operative Porter | Deployment branch: Thurrock | Actual role: Operative Skilled | Jobs: 396612 | Customers: Kassoul/Mr Mourad | Actual hours: 6.0; source records: 1</x:v>
      </x:c>
      <x:c r="L595" t="str">
        <x:v>Include</x:v>
      </x:c>
      <x:c r="M595"/>
      <x:c r="N595"/>
    </x:row>
    <x:row r="596">
      <x:c r="A596" t="str">
        <x:v>D Walker|2026-01-29</x:v>
      </x:c>
      <x:c r="B596" s="888" t="n">
        <x:v>46051</x:v>
      </x:c>
      <x:c r="C596" t="str">
        <x:v>D Walker</x:v>
      </x:c>
      <x:c r="D596" t="str">
        <x:v>Permanent</x:v>
      </x:c>
      <x:c r="E596" t="str">
        <x:v>Thurrock</x:v>
      </x:c>
      <x:c r="F596" t="str">
        <x:v>Operative Porter</x:v>
      </x:c>
      <x:c r="G596" t="str">
        <x:v>386372B</x:v>
      </x:c>
      <x:c r="H596" t="str">
        <x:v>Merck Sharpe &amp; Dohme (UK Ltd)</x:v>
      </x:c>
      <x:c r="I596" s="22" t="n">
        <x:v>9.5</x:v>
      </x:c>
      <x:c r="J596" t="str">
        <x:v>Worked</x:v>
      </x:c>
      <x:c r="K596" t="str">
        <x:v>Employee 1607; home branch Thurrock; assigned role Operative Porter | Deployment branch: Oxford | Actual role: Operative Porter | Jobs: 386372B | Customers: Merck Sharpe &amp; Dohme (UK Ltd) | Actual hours: 9.5; source records: 1</x:v>
      </x:c>
      <x:c r="L596" t="str">
        <x:v>Include</x:v>
      </x:c>
      <x:c r="M596"/>
      <x:c r="N596"/>
    </x:row>
    <x:row r="597">
      <x:c r="A597" t="str">
        <x:v>D Wawrzewski|2026-01-02</x:v>
      </x:c>
      <x:c r="B597" s="888" t="n">
        <x:v>46024</x:v>
      </x:c>
      <x:c r="C597" t="str">
        <x:v>D Wawrzewski</x:v>
      </x:c>
      <x:c r="D597" t="str">
        <x:v>Permanent</x:v>
      </x:c>
      <x:c r="E597" t="str">
        <x:v>Thurrock</x:v>
      </x:c>
      <x:c r="F597" t="str">
        <x:v>Operative Skilled</x:v>
      </x:c>
      <x:c r="G597"/>
      <x:c r="H597"/>
      <x:c r="I597" s="22" t="n">
        <x:v>0</x:v>
      </x:c>
      <x:c r="J597" t="str">
        <x:v>Annual leave</x:v>
      </x:c>
      <x:c r="K597" t="str">
        <x:v>Employee 1130; home branch Thurrock; assigned role Operative Skilled | Leave: Annual Leave (Days) | Leave calendar basis: Fixed schedule</x:v>
      </x:c>
      <x:c r="L597" t="str">
        <x:v>Include</x:v>
      </x:c>
      <x:c r="M597"/>
      <x:c r="N597"/>
    </x:row>
    <x:row r="598">
      <x:c r="A598" t="str">
        <x:v>D Wawrzewski|2026-01-05</x:v>
      </x:c>
      <x:c r="B598" s="888" t="n">
        <x:v>46027</x:v>
      </x:c>
      <x:c r="C598" t="str">
        <x:v>D Wawrzewski</x:v>
      </x:c>
      <x:c r="D598" t="str">
        <x:v>Permanent</x:v>
      </x:c>
      <x:c r="E598" t="str">
        <x:v>Thurrock</x:v>
      </x:c>
      <x:c r="F598" t="str">
        <x:v>Operative Skilled</x:v>
      </x:c>
      <x:c r="G598"/>
      <x:c r="H598"/>
      <x:c r="I598" s="22" t="n">
        <x:v>0</x:v>
      </x:c>
      <x:c r="J598" t="str">
        <x:v>Annual leave</x:v>
      </x:c>
      <x:c r="K598" t="str">
        <x:v>Employee 1130; home branch Thurrock; assigned role Operative Skilled | Leave: Annual Leave (Days) | Leave calendar basis: Fixed schedule</x:v>
      </x:c>
      <x:c r="L598" t="str">
        <x:v>Include</x:v>
      </x:c>
      <x:c r="M598"/>
      <x:c r="N598"/>
    </x:row>
    <x:row r="599">
      <x:c r="A599" t="str">
        <x:v>D Wawrzewski|2026-01-06</x:v>
      </x:c>
      <x:c r="B599" s="888" t="n">
        <x:v>46028</x:v>
      </x:c>
      <x:c r="C599" t="str">
        <x:v>D Wawrzewski</x:v>
      </x:c>
      <x:c r="D599" t="str">
        <x:v>Permanent</x:v>
      </x:c>
      <x:c r="E599" t="str">
        <x:v>Thurrock</x:v>
      </x:c>
      <x:c r="F599" t="str">
        <x:v>Operative Skilled</x:v>
      </x:c>
      <x:c r="G599"/>
      <x:c r="H599"/>
      <x:c r="I599" s="22" t="n">
        <x:v>0</x:v>
      </x:c>
      <x:c r="J599" t="str">
        <x:v>Annual leave</x:v>
      </x:c>
      <x:c r="K599" t="str">
        <x:v>Employee 1130; home branch Thurrock; assigned role Operative Skilled | Leave: Annual Leave (Days) | Leave calendar basis: Fixed schedule</x:v>
      </x:c>
      <x:c r="L599" t="str">
        <x:v>Include</x:v>
      </x:c>
      <x:c r="M599"/>
      <x:c r="N599"/>
    </x:row>
    <x:row r="600">
      <x:c r="A600" t="str">
        <x:v>D Wawrzewski|2026-01-07</x:v>
      </x:c>
      <x:c r="B600" s="888" t="n">
        <x:v>46029</x:v>
      </x:c>
      <x:c r="C600" t="str">
        <x:v>D Wawrzewski</x:v>
      </x:c>
      <x:c r="D600" t="str">
        <x:v>Permanent</x:v>
      </x:c>
      <x:c r="E600" t="str">
        <x:v>Thurrock</x:v>
      </x:c>
      <x:c r="F600" t="str">
        <x:v>Operative Skilled</x:v>
      </x:c>
      <x:c r="G600"/>
      <x:c r="H600"/>
      <x:c r="I600" s="22" t="n">
        <x:v>0</x:v>
      </x:c>
      <x:c r="J600" t="str">
        <x:v>Annual leave</x:v>
      </x:c>
      <x:c r="K600" t="str">
        <x:v>Employee 1130; home branch Thurrock; assigned role Operative Skilled | Leave: Annual Leave (Days) | Leave calendar basis: Fixed schedule</x:v>
      </x:c>
      <x:c r="L600" t="str">
        <x:v>Include</x:v>
      </x:c>
      <x:c r="M600"/>
      <x:c r="N600"/>
    </x:row>
    <x:row r="601">
      <x:c r="A601" t="str">
        <x:v>D Wawrzewski|2026-01-08</x:v>
      </x:c>
      <x:c r="B601" s="888" t="n">
        <x:v>46030</x:v>
      </x:c>
      <x:c r="C601" t="str">
        <x:v>D Wawrzewski</x:v>
      </x:c>
      <x:c r="D601" t="str">
        <x:v>Permanent</x:v>
      </x:c>
      <x:c r="E601" t="str">
        <x:v>Thurrock</x:v>
      </x:c>
      <x:c r="F601" t="str">
        <x:v>Operative Skilled</x:v>
      </x:c>
      <x:c r="G601"/>
      <x:c r="H601"/>
      <x:c r="I601" s="22" t="n">
        <x:v>0</x:v>
      </x:c>
      <x:c r="J601" t="str">
        <x:v>Annual leave</x:v>
      </x:c>
      <x:c r="K601" t="str">
        <x:v>Employee 1130; home branch Thurrock; assigned role Operative Skilled | Leave: Annual Leave (Days) | Leave calendar basis: Fixed schedule</x:v>
      </x:c>
      <x:c r="L601" t="str">
        <x:v>Include</x:v>
      </x:c>
      <x:c r="M601"/>
      <x:c r="N601"/>
    </x:row>
    <x:row r="602">
      <x:c r="A602" t="str">
        <x:v>D Wawrzewski|2026-01-09</x:v>
      </x:c>
      <x:c r="B602" s="888" t="n">
        <x:v>46031</x:v>
      </x:c>
      <x:c r="C602" t="str">
        <x:v>D Wawrzewski</x:v>
      </x:c>
      <x:c r="D602" t="str">
        <x:v>Permanent</x:v>
      </x:c>
      <x:c r="E602" t="str">
        <x:v>Thurrock</x:v>
      </x:c>
      <x:c r="F602" t="str">
        <x:v>Operative Skilled</x:v>
      </x:c>
      <x:c r="G602" t="str">
        <x:v>399426</x:v>
      </x:c>
      <x:c r="H602" t="str">
        <x:v>Apple Europe Limited</x:v>
      </x:c>
      <x:c r="I602" s="22" t="n">
        <x:v>11.5</x:v>
      </x:c>
      <x:c r="J602" t="str">
        <x:v>Worked</x:v>
      </x:c>
      <x:c r="K602" t="str">
        <x:v>Employee 1130; home branch Thurrock; assigned role Operative Skilled | Deployment branch: Thurrock | Actual role: Operative Porter | Jobs: 399426 | Customers: Apple Europe Limited | Actual hours: 11.5; source records: 1</x:v>
      </x:c>
      <x:c r="L602" t="str">
        <x:v>Include</x:v>
      </x:c>
      <x:c r="M602"/>
      <x:c r="N602"/>
    </x:row>
    <x:row r="603">
      <x:c r="A603" t="str">
        <x:v>D Wawrzewski|2026-01-12</x:v>
      </x:c>
      <x:c r="B603" s="888" t="n">
        <x:v>46034</x:v>
      </x:c>
      <x:c r="C603" t="str">
        <x:v>D Wawrzewski</x:v>
      </x:c>
      <x:c r="D603" t="str">
        <x:v>Permanent</x:v>
      </x:c>
      <x:c r="E603" t="str">
        <x:v>Thurrock</x:v>
      </x:c>
      <x:c r="F603" t="str">
        <x:v>Operative Skilled</x:v>
      </x:c>
      <x:c r="G603" t="str">
        <x:v>399426</x:v>
      </x:c>
      <x:c r="H603" t="str">
        <x:v>Apple Europe Limited</x:v>
      </x:c>
      <x:c r="I603" s="22" t="n">
        <x:v>11.5</x:v>
      </x:c>
      <x:c r="J603" t="str">
        <x:v>Worked</x:v>
      </x:c>
      <x:c r="K603" t="str">
        <x:v>Employee 1130; home branch Thurrock; assigned role Operative Skilled | Deployment branch: Thurrock | Actual role: Operative Porter | Jobs: 399426 | Customers: Apple Europe Limited | Actual hours: 11.5; source records: 1</x:v>
      </x:c>
      <x:c r="L603" t="str">
        <x:v>Include</x:v>
      </x:c>
      <x:c r="M603"/>
      <x:c r="N603"/>
    </x:row>
    <x:row r="604">
      <x:c r="A604" t="str">
        <x:v>D Wawrzewski|2026-01-13</x:v>
      </x:c>
      <x:c r="B604" s="888" t="n">
        <x:v>46035</x:v>
      </x:c>
      <x:c r="C604" t="str">
        <x:v>D Wawrzewski</x:v>
      </x:c>
      <x:c r="D604" t="str">
        <x:v>Permanent</x:v>
      </x:c>
      <x:c r="E604" t="str">
        <x:v>Thurrock</x:v>
      </x:c>
      <x:c r="F604" t="str">
        <x:v>Operative Skilled</x:v>
      </x:c>
      <x:c r="G604" t="str">
        <x:v>399426</x:v>
      </x:c>
      <x:c r="H604" t="str">
        <x:v>Apple Europe Limited</x:v>
      </x:c>
      <x:c r="I604" s="22" t="n">
        <x:v>11.5</x:v>
      </x:c>
      <x:c r="J604" t="str">
        <x:v>Worked</x:v>
      </x:c>
      <x:c r="K604" t="str">
        <x:v>Employee 1130; home branch Thurrock; assigned role Operative Skilled | Deployment branch: Thurrock | Actual role: Operative Porter | Jobs: 399426 | Customers: Apple Europe Limited | Actual hours: 11.5; source records: 1</x:v>
      </x:c>
      <x:c r="L604" t="str">
        <x:v>Include</x:v>
      </x:c>
      <x:c r="M604"/>
      <x:c r="N604"/>
    </x:row>
    <x:row r="605">
      <x:c r="A605" t="str">
        <x:v>D Wawrzewski|2026-01-14</x:v>
      </x:c>
      <x:c r="B605" s="888" t="n">
        <x:v>46036</x:v>
      </x:c>
      <x:c r="C605" t="str">
        <x:v>D Wawrzewski</x:v>
      </x:c>
      <x:c r="D605" t="str">
        <x:v>Permanent</x:v>
      </x:c>
      <x:c r="E605" t="str">
        <x:v>Thurrock</x:v>
      </x:c>
      <x:c r="F605" t="str">
        <x:v>Operative Skilled</x:v>
      </x:c>
      <x:c r="G605" t="str">
        <x:v>399426</x:v>
      </x:c>
      <x:c r="H605" t="str">
        <x:v>Apple Europe Limited</x:v>
      </x:c>
      <x:c r="I605" s="22" t="n">
        <x:v>11.5</x:v>
      </x:c>
      <x:c r="J605" t="str">
        <x:v>Worked</x:v>
      </x:c>
      <x:c r="K605" t="str">
        <x:v>Employee 1130; home branch Thurrock; assigned role Operative Skilled | Deployment branch: Thurrock | Actual role: Operative Porter | Jobs: 399426 | Customers: Apple Europe Limited | Actual hours: 11.5; source records: 1</x:v>
      </x:c>
      <x:c r="L605" t="str">
        <x:v>Include</x:v>
      </x:c>
      <x:c r="M605"/>
      <x:c r="N605"/>
    </x:row>
    <x:row r="606">
      <x:c r="A606" t="str">
        <x:v>D Wawrzewski|2026-01-15</x:v>
      </x:c>
      <x:c r="B606" s="888" t="n">
        <x:v>46037</x:v>
      </x:c>
      <x:c r="C606" t="str">
        <x:v>D Wawrzewski</x:v>
      </x:c>
      <x:c r="D606" t="str">
        <x:v>Permanent</x:v>
      </x:c>
      <x:c r="E606" t="str">
        <x:v>Thurrock</x:v>
      </x:c>
      <x:c r="F606" t="str">
        <x:v>Operative Skilled</x:v>
      </x:c>
      <x:c r="G606" t="str">
        <x:v>399426</x:v>
      </x:c>
      <x:c r="H606" t="str">
        <x:v>Apple Europe Limited</x:v>
      </x:c>
      <x:c r="I606" s="22" t="n">
        <x:v>11.5</x:v>
      </x:c>
      <x:c r="J606" t="str">
        <x:v>Worked</x:v>
      </x:c>
      <x:c r="K606" t="str">
        <x:v>Employee 1130; home branch Thurrock; assigned role Operative Skilled | Deployment branch: Thurrock | Actual role: Operative Porter | Jobs: 399426 | Customers: Apple Europe Limited | Actual hours: 11.5; source records: 1</x:v>
      </x:c>
      <x:c r="L606" t="str">
        <x:v>Include</x:v>
      </x:c>
      <x:c r="M606"/>
      <x:c r="N606"/>
    </x:row>
    <x:row r="607">
      <x:c r="A607" t="str">
        <x:v>D Wawrzewski|2026-01-16</x:v>
      </x:c>
      <x:c r="B607" s="888" t="n">
        <x:v>46038</x:v>
      </x:c>
      <x:c r="C607" t="str">
        <x:v>D Wawrzewski</x:v>
      </x:c>
      <x:c r="D607" t="str">
        <x:v>Permanent</x:v>
      </x:c>
      <x:c r="E607" t="str">
        <x:v>Thurrock</x:v>
      </x:c>
      <x:c r="F607" t="str">
        <x:v>Operative Skilled</x:v>
      </x:c>
      <x:c r="G607"/>
      <x:c r="H607"/>
      <x:c r="I607" s="22" t="n">
        <x:v>0</x:v>
      </x:c>
      <x:c r="J607" t="str">
        <x:v>Annual leave</x:v>
      </x:c>
      <x:c r="K607" t="str">
        <x:v>Employee 1130; home branch Thurrock; assigned role Operative Skilled | Leave: Annual Leave (Days) | Leave calendar basis: Fixed schedule</x:v>
      </x:c>
      <x:c r="L607" t="str">
        <x:v>Include</x:v>
      </x:c>
      <x:c r="M607"/>
      <x:c r="N607"/>
    </x:row>
    <x:row r="608">
      <x:c r="A608" t="str">
        <x:v>D Wawrzewski|2026-01-19</x:v>
      </x:c>
      <x:c r="B608" s="888" t="n">
        <x:v>46041</x:v>
      </x:c>
      <x:c r="C608" t="str">
        <x:v>D Wawrzewski</x:v>
      </x:c>
      <x:c r="D608" t="str">
        <x:v>Permanent</x:v>
      </x:c>
      <x:c r="E608" t="str">
        <x:v>Thurrock</x:v>
      </x:c>
      <x:c r="F608" t="str">
        <x:v>Operative Skilled</x:v>
      </x:c>
      <x:c r="G608" t="str">
        <x:v>399426</x:v>
      </x:c>
      <x:c r="H608" t="str">
        <x:v>Apple Europe Limited</x:v>
      </x:c>
      <x:c r="I608" s="22" t="n">
        <x:v>11.5</x:v>
      </x:c>
      <x:c r="J608" t="str">
        <x:v>Worked</x:v>
      </x:c>
      <x:c r="K608" t="str">
        <x:v>Employee 1130; home branch Thurrock; assigned role Operative Skilled | Deployment branch: Thurrock | Actual role: Operative Porter | Jobs: 399426 | Customers: Apple Europe Limited | Actual hours: 11.5; source records: 1</x:v>
      </x:c>
      <x:c r="L608" t="str">
        <x:v>Include</x:v>
      </x:c>
      <x:c r="M608"/>
      <x:c r="N608"/>
    </x:row>
    <x:row r="609">
      <x:c r="A609" t="str">
        <x:v>D Wawrzewski|2026-01-20</x:v>
      </x:c>
      <x:c r="B609" s="888" t="n">
        <x:v>46042</x:v>
      </x:c>
      <x:c r="C609" t="str">
        <x:v>D Wawrzewski</x:v>
      </x:c>
      <x:c r="D609" t="str">
        <x:v>Permanent</x:v>
      </x:c>
      <x:c r="E609" t="str">
        <x:v>Thurrock</x:v>
      </x:c>
      <x:c r="F609" t="str">
        <x:v>Operative Skilled</x:v>
      </x:c>
      <x:c r="G609" t="str">
        <x:v>399426</x:v>
      </x:c>
      <x:c r="H609" t="str">
        <x:v>Apple Europe Limited</x:v>
      </x:c>
      <x:c r="I609" s="22" t="n">
        <x:v>11.5</x:v>
      </x:c>
      <x:c r="J609" t="str">
        <x:v>Worked</x:v>
      </x:c>
      <x:c r="K609" t="str">
        <x:v>Employee 1130; home branch Thurrock; assigned role Operative Skilled | Deployment branch: Thurrock | Actual role: Operative Porter | Jobs: 399426 | Customers: Apple Europe Limited | Actual hours: 11.5; source records: 1</x:v>
      </x:c>
      <x:c r="L609" t="str">
        <x:v>Include</x:v>
      </x:c>
      <x:c r="M609"/>
      <x:c r="N609"/>
    </x:row>
    <x:row r="610">
      <x:c r="A610" t="str">
        <x:v>D Wawrzewski|2026-01-21</x:v>
      </x:c>
      <x:c r="B610" s="888" t="n">
        <x:v>46043</x:v>
      </x:c>
      <x:c r="C610" t="str">
        <x:v>D Wawrzewski</x:v>
      </x:c>
      <x:c r="D610" t="str">
        <x:v>Permanent</x:v>
      </x:c>
      <x:c r="E610" t="str">
        <x:v>Thurrock</x:v>
      </x:c>
      <x:c r="F610" t="str">
        <x:v>Operative Skilled</x:v>
      </x:c>
      <x:c r="G610" t="str">
        <x:v>399426</x:v>
      </x:c>
      <x:c r="H610" t="str">
        <x:v>Apple Europe Limited</x:v>
      </x:c>
      <x:c r="I610" s="22" t="n">
        <x:v>11.5</x:v>
      </x:c>
      <x:c r="J610" t="str">
        <x:v>Worked</x:v>
      </x:c>
      <x:c r="K610" t="str">
        <x:v>Employee 1130; home branch Thurrock; assigned role Operative Skilled | Deployment branch: Thurrock | Actual role: Operative Porter | Jobs: 399426 | Customers: Apple Europe Limited | Actual hours: 11.5; source records: 1</x:v>
      </x:c>
      <x:c r="L610" t="str">
        <x:v>Include</x:v>
      </x:c>
      <x:c r="M610"/>
      <x:c r="N610"/>
    </x:row>
    <x:row r="611">
      <x:c r="A611" t="str">
        <x:v>D Wawrzewski|2026-01-22</x:v>
      </x:c>
      <x:c r="B611" s="888" t="n">
        <x:v>46044</x:v>
      </x:c>
      <x:c r="C611" t="str">
        <x:v>D Wawrzewski</x:v>
      </x:c>
      <x:c r="D611" t="str">
        <x:v>Permanent</x:v>
      </x:c>
      <x:c r="E611" t="str">
        <x:v>Thurrock</x:v>
      </x:c>
      <x:c r="F611" t="str">
        <x:v>Operative Skilled</x:v>
      </x:c>
      <x:c r="G611" t="str">
        <x:v>399426</x:v>
      </x:c>
      <x:c r="H611" t="str">
        <x:v>Apple Europe Limited</x:v>
      </x:c>
      <x:c r="I611" s="22" t="n">
        <x:v>11.5</x:v>
      </x:c>
      <x:c r="J611" t="str">
        <x:v>Worked</x:v>
      </x:c>
      <x:c r="K611" t="str">
        <x:v>Employee 1130; home branch Thurrock; assigned role Operative Skilled | Deployment branch: Thurrock | Actual role: Operative Porter | Jobs: 399426 | Customers: Apple Europe Limited | Actual hours: 11.5; source records: 1</x:v>
      </x:c>
      <x:c r="L611" t="str">
        <x:v>Include</x:v>
      </x:c>
      <x:c r="M611"/>
      <x:c r="N611"/>
    </x:row>
    <x:row r="612">
      <x:c r="A612" t="str">
        <x:v>D Wawrzewski|2026-01-23</x:v>
      </x:c>
      <x:c r="B612" s="888" t="n">
        <x:v>46045</x:v>
      </x:c>
      <x:c r="C612" t="str">
        <x:v>D Wawrzewski</x:v>
      </x:c>
      <x:c r="D612" t="str">
        <x:v>Permanent</x:v>
      </x:c>
      <x:c r="E612" t="str">
        <x:v>Thurrock</x:v>
      </x:c>
      <x:c r="F612" t="str">
        <x:v>Operative Skilled</x:v>
      </x:c>
      <x:c r="G612" t="str">
        <x:v>399426</x:v>
      </x:c>
      <x:c r="H612" t="str">
        <x:v>Apple Europe Limited</x:v>
      </x:c>
      <x:c r="I612" s="22" t="n">
        <x:v>11.5</x:v>
      </x:c>
      <x:c r="J612" t="str">
        <x:v>Worked</x:v>
      </x:c>
      <x:c r="K612" t="str">
        <x:v>Employee 1130; home branch Thurrock; assigned role Operative Skilled | Deployment branch: Thurrock | Actual role: Operative Porter | Jobs: 399426 | Customers: Apple Europe Limited | Actual hours: 11.5; source records: 1</x:v>
      </x:c>
      <x:c r="L612" t="str">
        <x:v>Include</x:v>
      </x:c>
      <x:c r="M612"/>
      <x:c r="N612"/>
    </x:row>
    <x:row r="613">
      <x:c r="A613" t="str">
        <x:v>D Wawrzewski|2026-01-26</x:v>
      </x:c>
      <x:c r="B613" s="888" t="n">
        <x:v>46048</x:v>
      </x:c>
      <x:c r="C613" t="str">
        <x:v>D Wawrzewski</x:v>
      </x:c>
      <x:c r="D613" t="str">
        <x:v>Permanent</x:v>
      </x:c>
      <x:c r="E613" t="str">
        <x:v>Thurrock</x:v>
      </x:c>
      <x:c r="F613" t="str">
        <x:v>Operative Skilled</x:v>
      </x:c>
      <x:c r="G613" t="str">
        <x:v>399426</x:v>
      </x:c>
      <x:c r="H613" t="str">
        <x:v>Apple Europe Limited</x:v>
      </x:c>
      <x:c r="I613" s="22" t="n">
        <x:v>11.5</x:v>
      </x:c>
      <x:c r="J613" t="str">
        <x:v>Worked</x:v>
      </x:c>
      <x:c r="K613" t="str">
        <x:v>Employee 1130; home branch Thurrock; assigned role Operative Skilled | Deployment branch: Thurrock | Actual role: Operative Porter | Jobs: 399426 | Customers: Apple Europe Limited | Actual hours: 11.5; source records: 1</x:v>
      </x:c>
      <x:c r="L613" t="str">
        <x:v>Include</x:v>
      </x:c>
      <x:c r="M613"/>
      <x:c r="N613"/>
    </x:row>
    <x:row r="614">
      <x:c r="A614" t="str">
        <x:v>D Wawrzewski|2026-01-27</x:v>
      </x:c>
      <x:c r="B614" s="888" t="n">
        <x:v>46049</x:v>
      </x:c>
      <x:c r="C614" t="str">
        <x:v>D Wawrzewski</x:v>
      </x:c>
      <x:c r="D614" t="str">
        <x:v>Permanent</x:v>
      </x:c>
      <x:c r="E614" t="str">
        <x:v>Thurrock</x:v>
      </x:c>
      <x:c r="F614" t="str">
        <x:v>Operative Skilled</x:v>
      </x:c>
      <x:c r="G614" t="str">
        <x:v>399426</x:v>
      </x:c>
      <x:c r="H614" t="str">
        <x:v>Apple Europe Limited</x:v>
      </x:c>
      <x:c r="I614" s="22" t="n">
        <x:v>11.5</x:v>
      </x:c>
      <x:c r="J614" t="str">
        <x:v>Worked</x:v>
      </x:c>
      <x:c r="K614" t="str">
        <x:v>Employee 1130; home branch Thurrock; assigned role Operative Skilled | Deployment branch: Thurrock | Actual role: Operative Porter | Jobs: 399426 | Customers: Apple Europe Limited | Actual hours: 11.5; source records: 1</x:v>
      </x:c>
      <x:c r="L614" t="str">
        <x:v>Include</x:v>
      </x:c>
      <x:c r="M614"/>
      <x:c r="N614"/>
    </x:row>
    <x:row r="615">
      <x:c r="A615" t="str">
        <x:v>D Wawrzewski|2026-01-28</x:v>
      </x:c>
      <x:c r="B615" s="888" t="n">
        <x:v>46050</x:v>
      </x:c>
      <x:c r="C615" t="str">
        <x:v>D Wawrzewski</x:v>
      </x:c>
      <x:c r="D615" t="str">
        <x:v>Permanent</x:v>
      </x:c>
      <x:c r="E615" t="str">
        <x:v>Thurrock</x:v>
      </x:c>
      <x:c r="F615" t="str">
        <x:v>Operative Skilled</x:v>
      </x:c>
      <x:c r="G615" t="str">
        <x:v>399426</x:v>
      </x:c>
      <x:c r="H615" t="str">
        <x:v>Apple Europe Limited</x:v>
      </x:c>
      <x:c r="I615" s="22" t="n">
        <x:v>11.5</x:v>
      </x:c>
      <x:c r="J615" t="str">
        <x:v>Worked</x:v>
      </x:c>
      <x:c r="K615" t="str">
        <x:v>Employee 1130; home branch Thurrock; assigned role Operative Skilled | Deployment branch: Thurrock | Actual role: Operative Porter | Jobs: 399426 | Customers: Apple Europe Limited | Actual hours: 11.5; source records: 1</x:v>
      </x:c>
      <x:c r="L615" t="str">
        <x:v>Include</x:v>
      </x:c>
      <x:c r="M615"/>
      <x:c r="N615"/>
    </x:row>
    <x:row r="616">
      <x:c r="A616" t="str">
        <x:v>D Wawrzewski|2026-01-29</x:v>
      </x:c>
      <x:c r="B616" s="888" t="n">
        <x:v>46051</x:v>
      </x:c>
      <x:c r="C616" t="str">
        <x:v>D Wawrzewski</x:v>
      </x:c>
      <x:c r="D616" t="str">
        <x:v>Permanent</x:v>
      </x:c>
      <x:c r="E616" t="str">
        <x:v>Thurrock</x:v>
      </x:c>
      <x:c r="F616" t="str">
        <x:v>Operative Skilled</x:v>
      </x:c>
      <x:c r="G616" t="str">
        <x:v>399426</x:v>
      </x:c>
      <x:c r="H616" t="str">
        <x:v>Apple Europe Limited</x:v>
      </x:c>
      <x:c r="I616" s="22" t="n">
        <x:v>11.5</x:v>
      </x:c>
      <x:c r="J616" t="str">
        <x:v>Worked</x:v>
      </x:c>
      <x:c r="K616" t="str">
        <x:v>Employee 1130; home branch Thurrock; assigned role Operative Skilled | Deployment branch: Thurrock | Actual role: Operative Porter | Jobs: 399426 | Customers: Apple Europe Limited | Actual hours: 11.5; source records: 1</x:v>
      </x:c>
      <x:c r="L616" t="str">
        <x:v>Include</x:v>
      </x:c>
      <x:c r="M616"/>
      <x:c r="N616"/>
    </x:row>
    <x:row r="617">
      <x:c r="A617" t="str">
        <x:v>D Wawrzewski|2026-01-30</x:v>
      </x:c>
      <x:c r="B617" s="888" t="n">
        <x:v>46052</x:v>
      </x:c>
      <x:c r="C617" t="str">
        <x:v>D Wawrzewski</x:v>
      </x:c>
      <x:c r="D617" t="str">
        <x:v>Permanent</x:v>
      </x:c>
      <x:c r="E617" t="str">
        <x:v>Thurrock</x:v>
      </x:c>
      <x:c r="F617" t="str">
        <x:v>Operative Skilled</x:v>
      </x:c>
      <x:c r="G617"/>
      <x:c r="H617"/>
      <x:c r="I617" s="22" t="n">
        <x:v>0</x:v>
      </x:c>
      <x:c r="J617" t="str">
        <x:v>Annual leave</x:v>
      </x:c>
      <x:c r="K617" t="str">
        <x:v>Employee 1130; home branch Thurrock; assigned role Operative Skilled | Leave: Annual Leave (Days) | Leave calendar basis: Fixed schedule</x:v>
      </x:c>
      <x:c r="L617" t="str">
        <x:v>Include</x:v>
      </x:c>
      <x:c r="M617"/>
      <x:c r="N617"/>
    </x:row>
    <x:row r="618">
      <x:c r="A618" t="str">
        <x:v>Dam Robinson|2026-01-01</x:v>
      </x:c>
      <x:c r="B618" s="888" t="n">
        <x:v>46023</x:v>
      </x:c>
      <x:c r="C618" t="str">
        <x:v>Dam Robinson</x:v>
      </x:c>
      <x:c r="D618" t="str">
        <x:v>Permanent</x:v>
      </x:c>
      <x:c r="E618" t="str">
        <x:v>Thurrock</x:v>
      </x:c>
      <x:c r="F618" t="str">
        <x:v>Operative Porter</x:v>
      </x:c>
      <x:c r="G618"/>
      <x:c r="H618"/>
      <x:c r="I618" s="22" t="n">
        <x:v>0</x:v>
      </x:c>
      <x:c r="J618" t="str">
        <x:v>Annual leave</x:v>
      </x:c>
      <x:c r="K618" t="str">
        <x:v>Employee 102999; home branch Thurrock; assigned role Operative Porter | Leave: Annual Leave (Hours) | Leave calendar basis: Variable-pattern period</x:v>
      </x:c>
      <x:c r="L618" t="str">
        <x:v>Include</x:v>
      </x:c>
      <x:c r="M618"/>
      <x:c r="N618"/>
    </x:row>
    <x:row r="619">
      <x:c r="A619" t="str">
        <x:v>Dam Robinson|2026-01-02</x:v>
      </x:c>
      <x:c r="B619" s="888" t="n">
        <x:v>46024</x:v>
      </x:c>
      <x:c r="C619" t="str">
        <x:v>Dam Robinson</x:v>
      </x:c>
      <x:c r="D619" t="str">
        <x:v>Permanent</x:v>
      </x:c>
      <x:c r="E619" t="str">
        <x:v>Thurrock</x:v>
      </x:c>
      <x:c r="F619" t="str">
        <x:v>Operative Porter</x:v>
      </x:c>
      <x:c r="G619"/>
      <x:c r="H619"/>
      <x:c r="I619" s="22" t="n">
        <x:v>0</x:v>
      </x:c>
      <x:c r="J619" t="str">
        <x:v>Annual leave</x:v>
      </x:c>
      <x:c r="K619" t="str">
        <x:v>Employee 102999; home branch Thurrock; assigned role Operative Porter | Leave: Annual Leave (Hours) | Leave calendar basis: Variable-pattern period</x:v>
      </x:c>
      <x:c r="L619" t="str">
        <x:v>Include</x:v>
      </x:c>
      <x:c r="M619"/>
      <x:c r="N619"/>
    </x:row>
    <x:row r="620">
      <x:c r="A620" t="str">
        <x:v>Dam Robinson|2026-01-05</x:v>
      </x:c>
      <x:c r="B620" s="888" t="n">
        <x:v>46027</x:v>
      </x:c>
      <x:c r="C620" t="str">
        <x:v>Dam Robinson</x:v>
      </x:c>
      <x:c r="D620" t="str">
        <x:v>Permanent</x:v>
      </x:c>
      <x:c r="E620" t="str">
        <x:v>Thurrock</x:v>
      </x:c>
      <x:c r="F620" t="str">
        <x:v>Operative Porter</x:v>
      </x:c>
      <x:c r="G620" t="str">
        <x:v>394164</x:v>
      </x:c>
      <x:c r="H620" t="str">
        <x:v>Restore – Doc Management - NWL collections</x:v>
      </x:c>
      <x:c r="I620" s="22" t="n">
        <x:v>9</x:v>
      </x:c>
      <x:c r="J620" t="str">
        <x:v>Worked</x:v>
      </x:c>
      <x:c r="K620" t="str">
        <x:v>Employee 102999; home branch Thurrock; assigned role Operative Porter | Deployment branch: Thurrock | Actual role: Operative Porter | Jobs: 394164 | Customers: Restore – Doc Management - NWL collections | Actual hours: 9.0; source records: 1</x:v>
      </x:c>
      <x:c r="L620" t="str">
        <x:v>Include</x:v>
      </x:c>
      <x:c r="M620"/>
      <x:c r="N620"/>
    </x:row>
    <x:row r="621">
      <x:c r="A621" t="str">
        <x:v>Dam Robinson|2026-01-06</x:v>
      </x:c>
      <x:c r="B621" s="888" t="n">
        <x:v>46028</x:v>
      </x:c>
      <x:c r="C621" t="str">
        <x:v>Dam Robinson</x:v>
      </x:c>
      <x:c r="D621" t="str">
        <x:v>Permanent</x:v>
      </x:c>
      <x:c r="E621" t="str">
        <x:v>Thurrock</x:v>
      </x:c>
      <x:c r="F621" t="str">
        <x:v>Operative Porter</x:v>
      </x:c>
      <x:c r="G621" t="str">
        <x:v>394164</x:v>
      </x:c>
      <x:c r="H621" t="str">
        <x:v>Restore – Doc Management - NWL collections</x:v>
      </x:c>
      <x:c r="I621" s="22" t="n">
        <x:v>8.5</x:v>
      </x:c>
      <x:c r="J621" t="str">
        <x:v>Worked</x:v>
      </x:c>
      <x:c r="K621" t="str">
        <x:v>Employee 102999; home branch Thurrock; assigned role Operative Porter | Deployment branch: Thurrock | Actual role: Operative Porter | Jobs: 394164 | Customers: Restore – Doc Management - NWL collections | Actual hours: 8.5; source records: 1</x:v>
      </x:c>
      <x:c r="L621" t="str">
        <x:v>Include</x:v>
      </x:c>
      <x:c r="M621"/>
      <x:c r="N621"/>
    </x:row>
    <x:row r="622">
      <x:c r="A622" t="str">
        <x:v>Dam Robinson|2026-01-07</x:v>
      </x:c>
      <x:c r="B622" s="888" t="n">
        <x:v>46029</x:v>
      </x:c>
      <x:c r="C622" t="str">
        <x:v>Dam Robinson</x:v>
      </x:c>
      <x:c r="D622" t="str">
        <x:v>Permanent</x:v>
      </x:c>
      <x:c r="E622" t="str">
        <x:v>Thurrock</x:v>
      </x:c>
      <x:c r="F622" t="str">
        <x:v>Operative Porter</x:v>
      </x:c>
      <x:c r="G622" t="str">
        <x:v>394164</x:v>
      </x:c>
      <x:c r="H622" t="str">
        <x:v>Restore – Doc Management - NWL collections</x:v>
      </x:c>
      <x:c r="I622" s="22" t="n">
        <x:v>8</x:v>
      </x:c>
      <x:c r="J622" t="str">
        <x:v>Worked</x:v>
      </x:c>
      <x:c r="K622" t="str">
        <x:v>Employee 102999; home branch Thurrock; assigned role Operative Porter | Deployment branch: Thurrock | Actual role: Operative Porter | Jobs: 394164 | Customers: Restore – Doc Management - NWL collections | Actual hours: 8.0; source records: 1</x:v>
      </x:c>
      <x:c r="L622" t="str">
        <x:v>Include</x:v>
      </x:c>
      <x:c r="M622"/>
      <x:c r="N622"/>
    </x:row>
    <x:row r="623">
      <x:c r="A623" t="str">
        <x:v>Dam Robinson|2026-01-08</x:v>
      </x:c>
      <x:c r="B623" s="888" t="n">
        <x:v>46030</x:v>
      </x:c>
      <x:c r="C623" t="str">
        <x:v>Dam Robinson</x:v>
      </x:c>
      <x:c r="D623" t="str">
        <x:v>Permanent</x:v>
      </x:c>
      <x:c r="E623" t="str">
        <x:v>Thurrock</x:v>
      </x:c>
      <x:c r="F623" t="str">
        <x:v>Operative Porter</x:v>
      </x:c>
      <x:c r="G623" t="str">
        <x:v>394164</x:v>
      </x:c>
      <x:c r="H623" t="str">
        <x:v>Restore – Doc Management - NWL collections</x:v>
      </x:c>
      <x:c r="I623" s="22" t="n">
        <x:v>8</x:v>
      </x:c>
      <x:c r="J623" t="str">
        <x:v>Worked</x:v>
      </x:c>
      <x:c r="K623" t="str">
        <x:v>Employee 102999; home branch Thurrock; assigned role Operative Porter | Deployment branch: Thurrock | Actual role: Operative Porter | Jobs: 394164 | Customers: Restore – Doc Management - NWL collections | Actual hours: 8.0; source records: 1</x:v>
      </x:c>
      <x:c r="L623" t="str">
        <x:v>Include</x:v>
      </x:c>
      <x:c r="M623"/>
      <x:c r="N623"/>
    </x:row>
    <x:row r="624">
      <x:c r="A624" t="str">
        <x:v>Dam Robinson|2026-01-09</x:v>
      </x:c>
      <x:c r="B624" s="888" t="n">
        <x:v>46031</x:v>
      </x:c>
      <x:c r="C624" t="str">
        <x:v>Dam Robinson</x:v>
      </x:c>
      <x:c r="D624" t="str">
        <x:v>Permanent</x:v>
      </x:c>
      <x:c r="E624" t="str">
        <x:v>Thurrock</x:v>
      </x:c>
      <x:c r="F624" t="str">
        <x:v>Operative Porter</x:v>
      </x:c>
      <x:c r="G624" t="str">
        <x:v>394164</x:v>
      </x:c>
      <x:c r="H624" t="str">
        <x:v>Restore – Doc Management - NWL collections</x:v>
      </x:c>
      <x:c r="I624" s="22" t="n">
        <x:v>8</x:v>
      </x:c>
      <x:c r="J624" t="str">
        <x:v>Worked</x:v>
      </x:c>
      <x:c r="K624" t="str">
        <x:v>Employee 102999; home branch Thurrock; assigned role Operative Porter | Deployment branch: Thurrock | Actual role: Operative Porter | Jobs: 394164 | Customers: Restore – Doc Management - NWL collections | Actual hours: 8.0; source records: 1</x:v>
      </x:c>
      <x:c r="L624" t="str">
        <x:v>Include</x:v>
      </x:c>
      <x:c r="M624"/>
      <x:c r="N624"/>
    </x:row>
    <x:row r="625">
      <x:c r="A625" t="str">
        <x:v>Dam Robinson|2026-01-12</x:v>
      </x:c>
      <x:c r="B625" s="888" t="n">
        <x:v>46034</x:v>
      </x:c>
      <x:c r="C625" t="str">
        <x:v>Dam Robinson</x:v>
      </x:c>
      <x:c r="D625" t="str">
        <x:v>Permanent</x:v>
      </x:c>
      <x:c r="E625" t="str">
        <x:v>Thurrock</x:v>
      </x:c>
      <x:c r="F625" t="str">
        <x:v>Operative Porter</x:v>
      </x:c>
      <x:c r="G625" t="str">
        <x:v>394164</x:v>
      </x:c>
      <x:c r="H625" t="str">
        <x:v>Restore – Doc Management - NWL collections</x:v>
      </x:c>
      <x:c r="I625" s="22" t="n">
        <x:v>9</x:v>
      </x:c>
      <x:c r="J625" t="str">
        <x:v>Worked</x:v>
      </x:c>
      <x:c r="K625" t="str">
        <x:v>Employee 102999; home branch Thurrock; assigned role Operative Porter | Deployment branch: Thurrock | Actual role: Operative Porter | Jobs: 394164 | Customers: Restore – Doc Management - NWL collections | Actual hours: 9.0; source records: 1</x:v>
      </x:c>
      <x:c r="L625" t="str">
        <x:v>Include</x:v>
      </x:c>
      <x:c r="M625"/>
      <x:c r="N625"/>
    </x:row>
    <x:row r="626">
      <x:c r="A626" t="str">
        <x:v>Dam Robinson|2026-01-13</x:v>
      </x:c>
      <x:c r="B626" s="888" t="n">
        <x:v>46035</x:v>
      </x:c>
      <x:c r="C626" t="str">
        <x:v>Dam Robinson</x:v>
      </x:c>
      <x:c r="D626" t="str">
        <x:v>Permanent</x:v>
      </x:c>
      <x:c r="E626" t="str">
        <x:v>Thurrock</x:v>
      </x:c>
      <x:c r="F626" t="str">
        <x:v>Operative Porter</x:v>
      </x:c>
      <x:c r="G626" t="str">
        <x:v>394164</x:v>
      </x:c>
      <x:c r="H626" t="str">
        <x:v>Restore – Doc Management - NWL collections</x:v>
      </x:c>
      <x:c r="I626" s="22" t="n">
        <x:v>8.5</x:v>
      </x:c>
      <x:c r="J626" t="str">
        <x:v>Worked</x:v>
      </x:c>
      <x:c r="K626" t="str">
        <x:v>Employee 102999; home branch Thurrock; assigned role Operative Porter | Deployment branch: Thurrock | Actual role: Operative Porter | Jobs: 394164 | Customers: Restore – Doc Management - NWL collections | Actual hours: 8.5; source records: 1</x:v>
      </x:c>
      <x:c r="L626" t="str">
        <x:v>Include</x:v>
      </x:c>
      <x:c r="M626"/>
      <x:c r="N626"/>
    </x:row>
    <x:row r="627">
      <x:c r="A627" t="str">
        <x:v>Dam Robinson|2026-01-14</x:v>
      </x:c>
      <x:c r="B627" s="888" t="n">
        <x:v>46036</x:v>
      </x:c>
      <x:c r="C627" t="str">
        <x:v>Dam Robinson</x:v>
      </x:c>
      <x:c r="D627" t="str">
        <x:v>Permanent</x:v>
      </x:c>
      <x:c r="E627" t="str">
        <x:v>Thurrock</x:v>
      </x:c>
      <x:c r="F627" t="str">
        <x:v>Operative Porter</x:v>
      </x:c>
      <x:c r="G627" t="str">
        <x:v>395138</x:v>
      </x:c>
      <x:c r="H627" t="str">
        <x:v>Knotel UK Ltd</x:v>
      </x:c>
      <x:c r="I627" s="22" t="n">
        <x:v>7</x:v>
      </x:c>
      <x:c r="J627" t="str">
        <x:v>Worked</x:v>
      </x:c>
      <x:c r="K627" t="str">
        <x:v>Employee 102999; home branch Thurrock; assigned role Operative Porter | Deployment branch: Thurrock | Actual role: Operative Porter | Jobs: 395138 | Customers: Knotel UK Ltd | Actual hours: 7.0; source records: 1</x:v>
      </x:c>
      <x:c r="L627" t="str">
        <x:v>Include</x:v>
      </x:c>
      <x:c r="M627"/>
      <x:c r="N627"/>
    </x:row>
    <x:row r="628">
      <x:c r="A628" t="str">
        <x:v>Dam Robinson|2026-01-15</x:v>
      </x:c>
      <x:c r="B628" s="888" t="n">
        <x:v>46037</x:v>
      </x:c>
      <x:c r="C628" t="str">
        <x:v>Dam Robinson</x:v>
      </x:c>
      <x:c r="D628" t="str">
        <x:v>Permanent</x:v>
      </x:c>
      <x:c r="E628" t="str">
        <x:v>Thurrock</x:v>
      </x:c>
      <x:c r="F628" t="str">
        <x:v>Operative Porter</x:v>
      </x:c>
      <x:c r="G628" t="str">
        <x:v>394164</x:v>
      </x:c>
      <x:c r="H628" t="str">
        <x:v>Restore – Doc Management - NWL collections</x:v>
      </x:c>
      <x:c r="I628" s="22" t="n">
        <x:v>8</x:v>
      </x:c>
      <x:c r="J628" t="str">
        <x:v>Worked</x:v>
      </x:c>
      <x:c r="K628" t="str">
        <x:v>Employee 102999; home branch Thurrock; assigned role Operative Porter | Deployment branch: Thurrock | Actual role: Operative Porter | Jobs: 394164 | Customers: Restore – Doc Management - NWL collections | Actual hours: 8.0; source records: 1</x:v>
      </x:c>
      <x:c r="L628" t="str">
        <x:v>Include</x:v>
      </x:c>
      <x:c r="M628"/>
      <x:c r="N628"/>
    </x:row>
    <x:row r="629">
      <x:c r="A629" t="str">
        <x:v>Dam Robinson|2026-01-16</x:v>
      </x:c>
      <x:c r="B629" s="888" t="n">
        <x:v>46038</x:v>
      </x:c>
      <x:c r="C629" t="str">
        <x:v>Dam Robinson</x:v>
      </x:c>
      <x:c r="D629" t="str">
        <x:v>Permanent</x:v>
      </x:c>
      <x:c r="E629" t="str">
        <x:v>Thurrock</x:v>
      </x:c>
      <x:c r="F629" t="str">
        <x:v>Operative Porter</x:v>
      </x:c>
      <x:c r="G629" t="str">
        <x:v>398447</x:v>
      </x:c>
      <x:c r="H629" t="str">
        <x:v>Anabas</x:v>
      </x:c>
      <x:c r="I629" s="22" t="n">
        <x:v>8.5</x:v>
      </x:c>
      <x:c r="J629" t="str">
        <x:v>Worked</x:v>
      </x:c>
      <x:c r="K629" t="str">
        <x:v>Employee 102999; home branch Thurrock; assigned role Operative Porter | Deployment branch: Thurrock | Actual role: Operative Porter | Jobs: 398447 | Customers: Anabas | Actual hours: 8.5; source records: 1</x:v>
      </x:c>
      <x:c r="L629" t="str">
        <x:v>Include</x:v>
      </x:c>
      <x:c r="M629"/>
      <x:c r="N629"/>
    </x:row>
    <x:row r="630">
      <x:c r="A630" t="str">
        <x:v>Dam Robinson|2026-01-19</x:v>
      </x:c>
      <x:c r="B630" s="888" t="n">
        <x:v>46041</x:v>
      </x:c>
      <x:c r="C630" t="str">
        <x:v>Dam Robinson</x:v>
      </x:c>
      <x:c r="D630" t="str">
        <x:v>Permanent</x:v>
      </x:c>
      <x:c r="E630" t="str">
        <x:v>Thurrock</x:v>
      </x:c>
      <x:c r="F630" t="str">
        <x:v>Operative Porter</x:v>
      </x:c>
      <x:c r="G630" t="str">
        <x:v>394164</x:v>
      </x:c>
      <x:c r="H630" t="str">
        <x:v>Restore – Doc Management - NWL collections</x:v>
      </x:c>
      <x:c r="I630" s="22" t="n">
        <x:v>8.5</x:v>
      </x:c>
      <x:c r="J630" t="str">
        <x:v>Worked</x:v>
      </x:c>
      <x:c r="K630" t="str">
        <x:v>Employee 102999; home branch Thurrock; assigned role Operative Porter | Deployment branch: Thurrock | Actual role: Operative Porter | Jobs: 394164 | Customers: Restore – Doc Management - NWL collections | Actual hours: 8.5; source records: 1</x:v>
      </x:c>
      <x:c r="L630" t="str">
        <x:v>Include</x:v>
      </x:c>
      <x:c r="M630"/>
      <x:c r="N630"/>
    </x:row>
    <x:row r="631">
      <x:c r="A631" t="str">
        <x:v>Dam Robinson|2026-01-20</x:v>
      </x:c>
      <x:c r="B631" s="888" t="n">
        <x:v>46042</x:v>
      </x:c>
      <x:c r="C631" t="str">
        <x:v>Dam Robinson</x:v>
      </x:c>
      <x:c r="D631" t="str">
        <x:v>Permanent</x:v>
      </x:c>
      <x:c r="E631" t="str">
        <x:v>Thurrock</x:v>
      </x:c>
      <x:c r="F631" t="str">
        <x:v>Operative Porter</x:v>
      </x:c>
      <x:c r="G631" t="str">
        <x:v>399499</x:v>
      </x:c>
      <x:c r="H631" t="str">
        <x:v>Arieleno/Daniel</x:v>
      </x:c>
      <x:c r="I631" s="22" t="n">
        <x:v>7</x:v>
      </x:c>
      <x:c r="J631" t="str">
        <x:v>Worked</x:v>
      </x:c>
      <x:c r="K631" t="str">
        <x:v>Employee 102999; home branch Thurrock; assigned role Operative Porter | Deployment branch: Thurrock | Actual role: Operative Porter | Jobs: 399499 | Customers: Arieleno/Daniel | Actual hours: 7.0; source records: 1</x:v>
      </x:c>
      <x:c r="L631" t="str">
        <x:v>Include</x:v>
      </x:c>
      <x:c r="M631"/>
      <x:c r="N631"/>
    </x:row>
    <x:row r="632">
      <x:c r="A632" t="str">
        <x:v>Dam Robinson|2026-01-21</x:v>
      </x:c>
      <x:c r="B632" s="888" t="n">
        <x:v>46043</x:v>
      </x:c>
      <x:c r="C632" t="str">
        <x:v>Dam Robinson</x:v>
      </x:c>
      <x:c r="D632" t="str">
        <x:v>Permanent</x:v>
      </x:c>
      <x:c r="E632" t="str">
        <x:v>Thurrock</x:v>
      </x:c>
      <x:c r="F632" t="str">
        <x:v>Operative Porter</x:v>
      </x:c>
      <x:c r="G632" t="str">
        <x:v>398542</x:v>
      </x:c>
      <x:c r="H632" t="str">
        <x:v>Restore records/Southbank Centre</x:v>
      </x:c>
      <x:c r="I632" s="22" t="n">
        <x:v>7.5</x:v>
      </x:c>
      <x:c r="J632" t="str">
        <x:v>Worked</x:v>
      </x:c>
      <x:c r="K632" t="str">
        <x:v>Employee 102999; home branch Thurrock; assigned role Operative Porter | Deployment branch: Thurrock | Actual role: Operative Porter | Jobs: 398542 | Customers: Restore records/Southbank Centre | Actual hours: 7.5; source records: 1</x:v>
      </x:c>
      <x:c r="L632" t="str">
        <x:v>Include</x:v>
      </x:c>
      <x:c r="M632"/>
      <x:c r="N632"/>
    </x:row>
    <x:row r="633">
      <x:c r="A633" t="str">
        <x:v>Dam Robinson|2026-01-22</x:v>
      </x:c>
      <x:c r="B633" s="888" t="n">
        <x:v>46044</x:v>
      </x:c>
      <x:c r="C633" t="str">
        <x:v>Dam Robinson</x:v>
      </x:c>
      <x:c r="D633" t="str">
        <x:v>Permanent</x:v>
      </x:c>
      <x:c r="E633" t="str">
        <x:v>Thurrock</x:v>
      </x:c>
      <x:c r="F633" t="str">
        <x:v>Operative Porter</x:v>
      </x:c>
      <x:c r="G633" t="str">
        <x:v>398542</x:v>
      </x:c>
      <x:c r="H633" t="str">
        <x:v>Restore records/Southbank Centre</x:v>
      </x:c>
      <x:c r="I633" s="22" t="n">
        <x:v>7</x:v>
      </x:c>
      <x:c r="J633" t="str">
        <x:v>Worked</x:v>
      </x:c>
      <x:c r="K633" t="str">
        <x:v>Employee 102999; home branch Thurrock; assigned role Operative Porter | Deployment branch: Thurrock | Actual role: Operative Porter | Jobs: 398542 | Customers: Restore records/Southbank Centre | Actual hours: 7.0; source records: 1</x:v>
      </x:c>
      <x:c r="L633" t="str">
        <x:v>Include</x:v>
      </x:c>
      <x:c r="M633"/>
      <x:c r="N633"/>
    </x:row>
    <x:row r="634">
      <x:c r="A634" t="str">
        <x:v>Dam Robinson|2026-01-23</x:v>
      </x:c>
      <x:c r="B634" s="888" t="n">
        <x:v>46045</x:v>
      </x:c>
      <x:c r="C634" t="str">
        <x:v>Dam Robinson</x:v>
      </x:c>
      <x:c r="D634" t="str">
        <x:v>Permanent</x:v>
      </x:c>
      <x:c r="E634" t="str">
        <x:v>Thurrock</x:v>
      </x:c>
      <x:c r="F634" t="str">
        <x:v>Operative Porter</x:v>
      </x:c>
      <x:c r="G634" t="str">
        <x:v>396207</x:v>
      </x:c>
      <x:c r="H634" t="str">
        <x:v>Linklaters LLP</x:v>
      </x:c>
      <x:c r="I634" s="22" t="n">
        <x:v>8</x:v>
      </x:c>
      <x:c r="J634" t="str">
        <x:v>Worked</x:v>
      </x:c>
      <x:c r="K634" t="str">
        <x:v>Employee 102999; home branch Thurrock; assigned role Operative Porter | Deployment branch: Thurrock | Actual role: Operative Porter | Jobs: 396207 | Customers: Linklaters LLP | Actual hours: 8.0; source records: 1</x:v>
      </x:c>
      <x:c r="L634" t="str">
        <x:v>Include</x:v>
      </x:c>
      <x:c r="M634"/>
      <x:c r="N634"/>
    </x:row>
    <x:row r="635">
      <x:c r="A635" t="str">
        <x:v>Dam Robinson|2026-01-26</x:v>
      </x:c>
      <x:c r="B635" s="888" t="n">
        <x:v>46048</x:v>
      </x:c>
      <x:c r="C635" t="str">
        <x:v>Dam Robinson</x:v>
      </x:c>
      <x:c r="D635" t="str">
        <x:v>Permanent</x:v>
      </x:c>
      <x:c r="E635" t="str">
        <x:v>Thurrock</x:v>
      </x:c>
      <x:c r="F635" t="str">
        <x:v>Operative Porter</x:v>
      </x:c>
      <x:c r="G635" t="str">
        <x:v>398155</x:v>
      </x:c>
      <x:c r="H635" t="str">
        <x:v>Hampshire Cultural Trust</x:v>
      </x:c>
      <x:c r="I635" s="22" t="n">
        <x:v>9</x:v>
      </x:c>
      <x:c r="J635" t="str">
        <x:v>Worked</x:v>
      </x:c>
      <x:c r="K635" t="str">
        <x:v>Employee 102999; home branch Thurrock; assigned role Operative Porter | Deployment branch: Thurrock | Actual role: Operative Porter | Jobs: 398155 | Customers: Hampshire Cultural Trust | Actual hours: 9.0; source records: 1</x:v>
      </x:c>
      <x:c r="L635" t="str">
        <x:v>Include</x:v>
      </x:c>
      <x:c r="M635"/>
      <x:c r="N635"/>
    </x:row>
    <x:row r="636">
      <x:c r="A636" t="str">
        <x:v>Dam Robinson|2026-01-27</x:v>
      </x:c>
      <x:c r="B636" s="888" t="n">
        <x:v>46049</x:v>
      </x:c>
      <x:c r="C636" t="str">
        <x:v>Dam Robinson</x:v>
      </x:c>
      <x:c r="D636" t="str">
        <x:v>Permanent</x:v>
      </x:c>
      <x:c r="E636" t="str">
        <x:v>Thurrock</x:v>
      </x:c>
      <x:c r="F636" t="str">
        <x:v>Operative Porter</x:v>
      </x:c>
      <x:c r="G636" t="str">
        <x:v>394164</x:v>
      </x:c>
      <x:c r="H636" t="str">
        <x:v>Restore – Doc Management - NWL collections</x:v>
      </x:c>
      <x:c r="I636" s="22" t="n">
        <x:v>8</x:v>
      </x:c>
      <x:c r="J636" t="str">
        <x:v>Worked</x:v>
      </x:c>
      <x:c r="K636" t="str">
        <x:v>Employee 102999; home branch Thurrock; assigned role Operative Porter | Deployment branch: Thurrock | Actual role: Operative Porter | Jobs: 394164 | Customers: Restore – Doc Management - NWL collections | Actual hours: 8.0; source records: 1</x:v>
      </x:c>
      <x:c r="L636" t="str">
        <x:v>Include</x:v>
      </x:c>
      <x:c r="M636"/>
      <x:c r="N636"/>
    </x:row>
    <x:row r="637">
      <x:c r="A637" t="str">
        <x:v>Dam Robinson|2026-01-28</x:v>
      </x:c>
      <x:c r="B637" s="888" t="n">
        <x:v>46050</x:v>
      </x:c>
      <x:c r="C637" t="str">
        <x:v>Dam Robinson</x:v>
      </x:c>
      <x:c r="D637" t="str">
        <x:v>Permanent</x:v>
      </x:c>
      <x:c r="E637" t="str">
        <x:v>Thurrock</x:v>
      </x:c>
      <x:c r="F637" t="str">
        <x:v>Operative Porter</x:v>
      </x:c>
      <x:c r="G637"/>
      <x:c r="H637"/>
      <x:c r="I637" s="22" t="n">
        <x:v>0</x:v>
      </x:c>
      <x:c r="J637" t="str">
        <x:v>Annual leave</x:v>
      </x:c>
      <x:c r="K637" t="str">
        <x:v>Employee 102999; home branch Thurrock; assigned role Operative Porter | Leave: Annual Leave (Hours) | Leave calendar basis: Variable-pattern period</x:v>
      </x:c>
      <x:c r="L637" t="str">
        <x:v>Include</x:v>
      </x:c>
      <x:c r="M637"/>
      <x:c r="N637"/>
    </x:row>
    <x:row r="638">
      <x:c r="A638" t="str">
        <x:v>Dam Robinson|2026-01-29</x:v>
      </x:c>
      <x:c r="B638" s="888" t="n">
        <x:v>46051</x:v>
      </x:c>
      <x:c r="C638" t="str">
        <x:v>Dam Robinson</x:v>
      </x:c>
      <x:c r="D638" t="str">
        <x:v>Permanent</x:v>
      </x:c>
      <x:c r="E638" t="str">
        <x:v>Thurrock</x:v>
      </x:c>
      <x:c r="F638" t="str">
        <x:v>Operative Porter</x:v>
      </x:c>
      <x:c r="G638" t="str">
        <x:v>394164</x:v>
      </x:c>
      <x:c r="H638" t="str">
        <x:v>Restore – Doc Management - NWL collections</x:v>
      </x:c>
      <x:c r="I638" s="22" t="n">
        <x:v>8.5</x:v>
      </x:c>
      <x:c r="J638" t="str">
        <x:v>Worked</x:v>
      </x:c>
      <x:c r="K638" t="str">
        <x:v>Employee 102999; home branch Thurrock; assigned role Operative Porter | Deployment branch: Thurrock | Actual role: Operative Porter | Jobs: 394164 | Customers: Restore – Doc Management - NWL collections | Actual hours: 8.5; source records: 1</x:v>
      </x:c>
      <x:c r="L638" t="str">
        <x:v>Include</x:v>
      </x:c>
      <x:c r="M638"/>
      <x:c r="N638"/>
    </x:row>
    <x:row r="639">
      <x:c r="A639" t="str">
        <x:v>Dam Robinson|2026-01-30</x:v>
      </x:c>
      <x:c r="B639" s="888" t="n">
        <x:v>46052</x:v>
      </x:c>
      <x:c r="C639" t="str">
        <x:v>Dam Robinson</x:v>
      </x:c>
      <x:c r="D639" t="str">
        <x:v>Permanent</x:v>
      </x:c>
      <x:c r="E639" t="str">
        <x:v>Thurrock</x:v>
      </x:c>
      <x:c r="F639" t="str">
        <x:v>Operative Porter</x:v>
      </x:c>
      <x:c r="G639" t="str">
        <x:v>396207A</x:v>
      </x:c>
      <x:c r="H639" t="str">
        <x:v>Linklaters LLP</x:v>
      </x:c>
      <x:c r="I639" s="22" t="n">
        <x:v>10.5</x:v>
      </x:c>
      <x:c r="J639" t="str">
        <x:v>Worked</x:v>
      </x:c>
      <x:c r="K639" t="str">
        <x:v>Employee 102999; home branch Thurrock; assigned role Operative Porter | Deployment branch: Thurrock | Actual role: Operative Porter | Jobs: 396207A | Customers: Linklaters LLP | Actual hours: 10.5; source records: 1</x:v>
      </x:c>
      <x:c r="L639" t="str">
        <x:v>Include</x:v>
      </x:c>
      <x:c r="M639"/>
      <x:c r="N639"/>
    </x:row>
    <x:row r="640">
      <x:c r="A640" t="str">
        <x:v>Dan Jones|2026-01-05</x:v>
      </x:c>
      <x:c r="B640" s="888" t="n">
        <x:v>46027</x:v>
      </x:c>
      <x:c r="C640" t="str">
        <x:v>Dan Jones</x:v>
      </x:c>
      <x:c r="D640" t="str">
        <x:v>Permanent</x:v>
      </x:c>
      <x:c r="E640" t="str">
        <x:v>Bristol</x:v>
      </x:c>
      <x:c r="F640" t="str">
        <x:v>Operative Driver</x:v>
      </x:c>
      <x:c r="G640" t="str">
        <x:v>397731</x:v>
      </x:c>
      <x:c r="H640" t="str">
        <x:v>Saffery LLP</x:v>
      </x:c>
      <x:c r="I640" s="22" t="n">
        <x:v>9.5</x:v>
      </x:c>
      <x:c r="J640" t="str">
        <x:v>Worked</x:v>
      </x:c>
      <x:c r="K640" t="str">
        <x:v>Employee 103864; home branch Bristol; assigned role Operative Driver | Deployment branch: Bristol | Actual role: Operative Driver | Jobs: 397731 | Customers: Saffery LLP | Actual hours: 9.5; source records: 1</x:v>
      </x:c>
      <x:c r="L640" t="str">
        <x:v>Include</x:v>
      </x:c>
      <x:c r="M640"/>
      <x:c r="N640"/>
    </x:row>
    <x:row r="641">
      <x:c r="A641" t="str">
        <x:v>Dan Jones|2026-01-12</x:v>
      </x:c>
      <x:c r="B641" s="888" t="n">
        <x:v>46034</x:v>
      </x:c>
      <x:c r="C641" t="str">
        <x:v>Dan Jones</x:v>
      </x:c>
      <x:c r="D641" t="str">
        <x:v>Permanent</x:v>
      </x:c>
      <x:c r="E641" t="str">
        <x:v>Bristol</x:v>
      </x:c>
      <x:c r="F641" t="str">
        <x:v>Operative Driver</x:v>
      </x:c>
      <x:c r="G641" t="str">
        <x:v>396623</x:v>
      </x:c>
      <x:c r="H641" t="str">
        <x:v>OVO Energy</x:v>
      </x:c>
      <x:c r="I641" s="22" t="n">
        <x:v>9.5</x:v>
      </x:c>
      <x:c r="J641" t="str">
        <x:v>Worked</x:v>
      </x:c>
      <x:c r="K641" t="str">
        <x:v>Employee 103864; home branch Bristol; assigned role Operative Driver | Deployment branch: Bristol | Actual role: Operative Driver | Jobs: 396623 | Customers: OVO Energy | Actual hours: 9.5; source records: 1</x:v>
      </x:c>
      <x:c r="L641" t="str">
        <x:v>Include</x:v>
      </x:c>
      <x:c r="M641"/>
      <x:c r="N641"/>
    </x:row>
    <x:row r="642">
      <x:c r="A642" t="str">
        <x:v>Dan Jones|2026-01-13</x:v>
      </x:c>
      <x:c r="B642" s="888" t="n">
        <x:v>46035</x:v>
      </x:c>
      <x:c r="C642" t="str">
        <x:v>Dan Jones</x:v>
      </x:c>
      <x:c r="D642" t="str">
        <x:v>Permanent</x:v>
      </x:c>
      <x:c r="E642" t="str">
        <x:v>Bristol</x:v>
      </x:c>
      <x:c r="F642" t="str">
        <x:v>Operative Driver</x:v>
      </x:c>
      <x:c r="G642" t="str">
        <x:v>396623</x:v>
      </x:c>
      <x:c r="H642" t="str">
        <x:v>OVO Energy</x:v>
      </x:c>
      <x:c r="I642" s="22" t="n">
        <x:v>10.5</x:v>
      </x:c>
      <x:c r="J642" t="str">
        <x:v>Worked</x:v>
      </x:c>
      <x:c r="K642" t="str">
        <x:v>Employee 103864; home branch Bristol; assigned role Operative Driver | Deployment branch: Bristol | Actual role: Operative Driver | Jobs: 396623 | Customers: OVO Energy | Actual hours: 10.5; source records: 1</x:v>
      </x:c>
      <x:c r="L642" t="str">
        <x:v>Include</x:v>
      </x:c>
      <x:c r="M642"/>
      <x:c r="N642"/>
    </x:row>
    <x:row r="643">
      <x:c r="A643" t="str">
        <x:v>Dan Jones|2026-01-14</x:v>
      </x:c>
      <x:c r="B643" s="888" t="n">
        <x:v>46036</x:v>
      </x:c>
      <x:c r="C643" t="str">
        <x:v>Dan Jones</x:v>
      </x:c>
      <x:c r="D643" t="str">
        <x:v>Permanent</x:v>
      </x:c>
      <x:c r="E643" t="str">
        <x:v>Bristol</x:v>
      </x:c>
      <x:c r="F643" t="str">
        <x:v>Operative Driver</x:v>
      </x:c>
      <x:c r="G643" t="str">
        <x:v>399468</x:v>
      </x:c>
      <x:c r="H643" t="str">
        <x:v>HSBC - January 2026 Deliveries</x:v>
      </x:c>
      <x:c r="I643" s="22" t="n">
        <x:v>9</x:v>
      </x:c>
      <x:c r="J643" t="str">
        <x:v>Worked</x:v>
      </x:c>
      <x:c r="K643" t="str">
        <x:v>Employee 103864; home branch Bristol; assigned role Operative Driver | Deployment branch: Birmingham | Actual role: Operative Driver | Jobs: 399468 | Customers: HSBC - January 2026 Deliveries | Actual hours: 9.0; source records: 1</x:v>
      </x:c>
      <x:c r="L643" t="str">
        <x:v>Include</x:v>
      </x:c>
      <x:c r="M643"/>
      <x:c r="N643"/>
    </x:row>
    <x:row r="644">
      <x:c r="A644" t="str">
        <x:v>Dan Jones|2026-01-15</x:v>
      </x:c>
      <x:c r="B644" s="888" t="n">
        <x:v>46037</x:v>
      </x:c>
      <x:c r="C644" t="str">
        <x:v>Dan Jones</x:v>
      </x:c>
      <x:c r="D644" t="str">
        <x:v>Permanent</x:v>
      </x:c>
      <x:c r="E644" t="str">
        <x:v>Bristol</x:v>
      </x:c>
      <x:c r="F644" t="str">
        <x:v>Operative Driver</x:v>
      </x:c>
      <x:c r="G644" t="str">
        <x:v>396623</x:v>
      </x:c>
      <x:c r="H644" t="str">
        <x:v>OVO Energy</x:v>
      </x:c>
      <x:c r="I644" s="22" t="n">
        <x:v>8.5</x:v>
      </x:c>
      <x:c r="J644" t="str">
        <x:v>Worked</x:v>
      </x:c>
      <x:c r="K644" t="str">
        <x:v>Employee 103864; home branch Bristol; assigned role Operative Driver | Deployment branch: Bristol | Actual role: Operative Driver | Jobs: 396623 | Customers: OVO Energy | Actual hours: 8.5; source records: 1</x:v>
      </x:c>
      <x:c r="L644" t="str">
        <x:v>Include</x:v>
      </x:c>
      <x:c r="M644"/>
      <x:c r="N644"/>
    </x:row>
    <x:row r="645">
      <x:c r="A645" t="str">
        <x:v>Dan Jones|2026-01-16</x:v>
      </x:c>
      <x:c r="B645" s="888" t="n">
        <x:v>46038</x:v>
      </x:c>
      <x:c r="C645" t="str">
        <x:v>Dan Jones</x:v>
      </x:c>
      <x:c r="D645" t="str">
        <x:v>Permanent</x:v>
      </x:c>
      <x:c r="E645" t="str">
        <x:v>Bristol</x:v>
      </x:c>
      <x:c r="F645" t="str">
        <x:v>Operative Driver</x:v>
      </x:c>
      <x:c r="G645" t="str">
        <x:v>395156</x:v>
      </x:c>
      <x:c r="H645" t="str">
        <x:v>OVO Energy</x:v>
      </x:c>
      <x:c r="I645" s="22" t="n">
        <x:v>8.5</x:v>
      </x:c>
      <x:c r="J645" t="str">
        <x:v>Worked</x:v>
      </x:c>
      <x:c r="K645" t="str">
        <x:v>Employee 103864; home branch Bristol; assigned role Operative Driver | Deployment branch: Bristol | Actual role: Operative Driver | Jobs: 395156 | Customers: OVO Energy | Actual hours: 8.5; source records: 1</x:v>
      </x:c>
      <x:c r="L645" t="str">
        <x:v>Include</x:v>
      </x:c>
      <x:c r="M645"/>
      <x:c r="N645"/>
    </x:row>
    <x:row r="646">
      <x:c r="A646" t="str">
        <x:v>Dan Jones|2026-01-19</x:v>
      </x:c>
      <x:c r="B646" s="888" t="n">
        <x:v>46041</x:v>
      </x:c>
      <x:c r="C646" t="str">
        <x:v>Dan Jones</x:v>
      </x:c>
      <x:c r="D646" t="str">
        <x:v>Permanent</x:v>
      </x:c>
      <x:c r="E646" t="str">
        <x:v>Bristol</x:v>
      </x:c>
      <x:c r="F646" t="str">
        <x:v>Operative Driver</x:v>
      </x:c>
      <x:c r="G646" t="str">
        <x:v>395172A, 399196</x:v>
      </x:c>
      <x:c r="H646" t="str">
        <x:v>BCC Maureen Coohill; Restore Information Management</x:v>
      </x:c>
      <x:c r="I646" s="22" t="n">
        <x:v>17</x:v>
      </x:c>
      <x:c r="J646" t="str">
        <x:v>Worked — 2 records</x:v>
      </x:c>
      <x:c r="K646" t="str">
        <x:v>Employee 103864; home branch Bristol; assigned role Operative Driver | Deployment branch: Bristol | Actual role: Operative Driver | Jobs: 395172A, 399196 | Customers: BCC Maureen Coohill; Restore Information Management | Actual hours: 17.0; source records: 2</x:v>
      </x:c>
      <x:c r="L646" t="str">
        <x:v>Include</x:v>
      </x:c>
      <x:c r="M646"/>
      <x:c r="N646"/>
    </x:row>
    <x:row r="647">
      <x:c r="A647" t="str">
        <x:v>Dan Jones|2026-01-20</x:v>
      </x:c>
      <x:c r="B647" s="888" t="n">
        <x:v>46042</x:v>
      </x:c>
      <x:c r="C647" t="str">
        <x:v>Dan Jones</x:v>
      </x:c>
      <x:c r="D647" t="str">
        <x:v>Permanent</x:v>
      </x:c>
      <x:c r="E647" t="str">
        <x:v>Bristol</x:v>
      </x:c>
      <x:c r="F647" t="str">
        <x:v>Operative Driver</x:v>
      </x:c>
      <x:c r="G647" t="str">
        <x:v>399275D</x:v>
      </x:c>
      <x:c r="H647" t="str">
        <x:v>Avantor (BRISTOL JAN 2026 )</x:v>
      </x:c>
      <x:c r="I647" s="22" t="n">
        <x:v>19</x:v>
      </x:c>
      <x:c r="J647" t="str">
        <x:v>Worked</x:v>
      </x:c>
      <x:c r="K647" t="str">
        <x:v>Employee 103864; home branch Bristol; assigned role Operative Driver | Deployment branch: Cambridge | Actual role: Operative Driver | Jobs: 399275D | Customers: Avantor (BRISTOL JAN 2026 ) | Actual hours: 19.0; source records: 1</x:v>
      </x:c>
      <x:c r="L647" t="str">
        <x:v>Include</x:v>
      </x:c>
      <x:c r="M647"/>
      <x:c r="N647"/>
    </x:row>
    <x:row r="648">
      <x:c r="A648" t="str">
        <x:v>Dan Jones|2026-01-21</x:v>
      </x:c>
      <x:c r="B648" s="888" t="n">
        <x:v>46043</x:v>
      </x:c>
      <x:c r="C648" t="str">
        <x:v>Dan Jones</x:v>
      </x:c>
      <x:c r="D648" t="str">
        <x:v>Permanent</x:v>
      </x:c>
      <x:c r="E648" t="str">
        <x:v>Bristol</x:v>
      </x:c>
      <x:c r="F648" t="str">
        <x:v>Operative Driver</x:v>
      </x:c>
      <x:c r="G648" t="str">
        <x:v>399520</x:v>
      </x:c>
      <x:c r="H648" t="str">
        <x:v>Esco Life Sciences (Dorset Pathology Hub)</x:v>
      </x:c>
      <x:c r="I648" s="22" t="n">
        <x:v>8.5</x:v>
      </x:c>
      <x:c r="J648" t="str">
        <x:v>Worked</x:v>
      </x:c>
      <x:c r="K648" t="str">
        <x:v>Employee 103864; home branch Bristol; assigned role Operative Driver | Deployment branch: Cambridge | Actual role: Operative Driver | Jobs: 399520 | Customers: Esco Life Sciences (Dorset Pathology Hub) | Actual hours: 8.5; source records: 1</x:v>
      </x:c>
      <x:c r="L648" t="str">
        <x:v>Include</x:v>
      </x:c>
      <x:c r="M648"/>
      <x:c r="N648"/>
    </x:row>
    <x:row r="649">
      <x:c r="A649" t="str">
        <x:v>Dan Jones|2026-01-22</x:v>
      </x:c>
      <x:c r="B649" s="888" t="n">
        <x:v>46044</x:v>
      </x:c>
      <x:c r="C649" t="str">
        <x:v>Dan Jones</x:v>
      </x:c>
      <x:c r="D649" t="str">
        <x:v>Permanent</x:v>
      </x:c>
      <x:c r="E649" t="str">
        <x:v>Bristol</x:v>
      </x:c>
      <x:c r="F649" t="str">
        <x:v>Operative Driver</x:v>
      </x:c>
      <x:c r="G649" t="str">
        <x:v>396624</x:v>
      </x:c>
      <x:c r="H649" t="str">
        <x:v>OVO Energy</x:v>
      </x:c>
      <x:c r="I649" s="22" t="n">
        <x:v>8.17</x:v>
      </x:c>
      <x:c r="J649" t="str">
        <x:v>Worked</x:v>
      </x:c>
      <x:c r="K649" t="str">
        <x:v>Employee 103864; home branch Bristol; assigned role Operative Driver | Deployment branch: Bristol | Actual role: Operative Driver | Jobs: 396624 | Customers: OVO Energy | Actual hours: 8.2; source records: 1</x:v>
      </x:c>
      <x:c r="L649" t="str">
        <x:v>Include</x:v>
      </x:c>
      <x:c r="M649"/>
      <x:c r="N649"/>
    </x:row>
    <x:row r="650">
      <x:c r="A650" t="str">
        <x:v>Dan Jones|2026-01-23</x:v>
      </x:c>
      <x:c r="B650" s="888" t="n">
        <x:v>46045</x:v>
      </x:c>
      <x:c r="C650" t="str">
        <x:v>Dan Jones</x:v>
      </x:c>
      <x:c r="D650" t="str">
        <x:v>Permanent</x:v>
      </x:c>
      <x:c r="E650" t="str">
        <x:v>Bristol</x:v>
      </x:c>
      <x:c r="F650" t="str">
        <x:v>Operative Driver</x:v>
      </x:c>
      <x:c r="G650" t="str">
        <x:v>396624</x:v>
      </x:c>
      <x:c r="H650" t="str">
        <x:v>OVO Energy</x:v>
      </x:c>
      <x:c r="I650" s="22" t="n">
        <x:v>8.75</x:v>
      </x:c>
      <x:c r="J650" t="str">
        <x:v>Worked</x:v>
      </x:c>
      <x:c r="K650" t="str">
        <x:v>Employee 103864; home branch Bristol; assigned role Operative Driver | Deployment branch: Bristol | Actual role: Operative Driver | Jobs: 396624 | Customers: OVO Energy | Actual hours: 8.8; source records: 1</x:v>
      </x:c>
      <x:c r="L650" t="str">
        <x:v>Include</x:v>
      </x:c>
      <x:c r="M650"/>
      <x:c r="N650"/>
    </x:row>
    <x:row r="651">
      <x:c r="A651" t="str">
        <x:v>Dan Jones|2026-01-26</x:v>
      </x:c>
      <x:c r="B651" s="888" t="n">
        <x:v>46048</x:v>
      </x:c>
      <x:c r="C651" t="str">
        <x:v>Dan Jones</x:v>
      </x:c>
      <x:c r="D651" t="str">
        <x:v>Permanent</x:v>
      </x:c>
      <x:c r="E651" t="str">
        <x:v>Bristol</x:v>
      </x:c>
      <x:c r="F651" t="str">
        <x:v>Operative Driver</x:v>
      </x:c>
      <x:c r="G651" t="str">
        <x:v>395156</x:v>
      </x:c>
      <x:c r="H651" t="str">
        <x:v>OVO Energy</x:v>
      </x:c>
      <x:c r="I651" s="22" t="n">
        <x:v>9.83</x:v>
      </x:c>
      <x:c r="J651" t="str">
        <x:v>Worked</x:v>
      </x:c>
      <x:c r="K651" t="str">
        <x:v>Employee 103864; home branch Bristol; assigned role Operative Driver | Deployment branch: Bristol | Actual role: Operative Driver | Jobs: 395156 | Customers: OVO Energy | Actual hours: 9.8; source records: 1</x:v>
      </x:c>
      <x:c r="L651" t="str">
        <x:v>Include</x:v>
      </x:c>
      <x:c r="M651"/>
      <x:c r="N651"/>
    </x:row>
    <x:row r="652">
      <x:c r="A652" t="str">
        <x:v>Dan Jones|2026-01-27</x:v>
      </x:c>
      <x:c r="B652" s="888" t="n">
        <x:v>46049</x:v>
      </x:c>
      <x:c r="C652" t="str">
        <x:v>Dan Jones</x:v>
      </x:c>
      <x:c r="D652" t="str">
        <x:v>Permanent</x:v>
      </x:c>
      <x:c r="E652" t="str">
        <x:v>Bristol</x:v>
      </x:c>
      <x:c r="F652" t="str">
        <x:v>Operative Driver</x:v>
      </x:c>
      <x:c r="G652" t="str">
        <x:v>399468</x:v>
      </x:c>
      <x:c r="H652" t="str">
        <x:v>HSBC - January 2026 Deliveries</x:v>
      </x:c>
      <x:c r="I652" s="22" t="n">
        <x:v>8</x:v>
      </x:c>
      <x:c r="J652" t="str">
        <x:v>Worked</x:v>
      </x:c>
      <x:c r="K652" t="str">
        <x:v>Employee 103864; home branch Bristol; assigned role Operative Driver | Deployment branch: Birmingham | Actual role: Operative Driver | Jobs: 399468 | Customers: HSBC - January 2026 Deliveries | Actual hours: 8.0; source records: 1</x:v>
      </x:c>
      <x:c r="L652" t="str">
        <x:v>Include</x:v>
      </x:c>
      <x:c r="M652"/>
      <x:c r="N652"/>
    </x:row>
    <x:row r="653">
      <x:c r="A653" t="str">
        <x:v>Dan Jones|2026-01-28</x:v>
      </x:c>
      <x:c r="B653" s="888" t="n">
        <x:v>46050</x:v>
      </x:c>
      <x:c r="C653" t="str">
        <x:v>Dan Jones</x:v>
      </x:c>
      <x:c r="D653" t="str">
        <x:v>Permanent</x:v>
      </x:c>
      <x:c r="E653" t="str">
        <x:v>Bristol</x:v>
      </x:c>
      <x:c r="F653" t="str">
        <x:v>Operative Driver</x:v>
      </x:c>
      <x:c r="G653" t="str">
        <x:v>399224</x:v>
      </x:c>
      <x:c r="H653" t="str">
        <x:v>Tata Consultancy Services Ltd</x:v>
      </x:c>
      <x:c r="I653" s="22" t="n">
        <x:v>17.5</x:v>
      </x:c>
      <x:c r="J653" t="str">
        <x:v>Worked</x:v>
      </x:c>
      <x:c r="K653" t="str">
        <x:v>Employee 103864; home branch Bristol; assigned role Operative Driver | Deployment branch: Bristol | Actual role: Operative Driver | Jobs: 399224 | Customers: Tata Consultancy Services Ltd | Actual hours: 17.5; source records: 1</x:v>
      </x:c>
      <x:c r="L653" t="str">
        <x:v>Include</x:v>
      </x:c>
      <x:c r="M653"/>
      <x:c r="N653"/>
    </x:row>
    <x:row r="654">
      <x:c r="A654" t="str">
        <x:v>Dan Jones|2026-01-29</x:v>
      </x:c>
      <x:c r="B654" s="888" t="n">
        <x:v>46051</x:v>
      </x:c>
      <x:c r="C654" t="str">
        <x:v>Dan Jones</x:v>
      </x:c>
      <x:c r="D654" t="str">
        <x:v>Permanent</x:v>
      </x:c>
      <x:c r="E654" t="str">
        <x:v>Bristol</x:v>
      </x:c>
      <x:c r="F654" t="str">
        <x:v>Operative Driver</x:v>
      </x:c>
      <x:c r="G654" t="str">
        <x:v>395156</x:v>
      </x:c>
      <x:c r="H654" t="str">
        <x:v>OVO Energy</x:v>
      </x:c>
      <x:c r="I654" s="22" t="n">
        <x:v>11.5</x:v>
      </x:c>
      <x:c r="J654" t="str">
        <x:v>Worked</x:v>
      </x:c>
      <x:c r="K654" t="str">
        <x:v>Employee 103864; home branch Bristol; assigned role Operative Driver | Deployment branch: Bristol | Actual role: Operative Driver | Jobs: 395156 | Customers: OVO Energy | Actual hours: 11.5; source records: 1</x:v>
      </x:c>
      <x:c r="L654" t="str">
        <x:v>Include</x:v>
      </x:c>
      <x:c r="M654"/>
      <x:c r="N654"/>
    </x:row>
    <x:row r="655">
      <x:c r="A655" t="str">
        <x:v>Dan Jones|2026-01-30</x:v>
      </x:c>
      <x:c r="B655" s="888" t="n">
        <x:v>46052</x:v>
      </x:c>
      <x:c r="C655" t="str">
        <x:v>Dan Jones</x:v>
      </x:c>
      <x:c r="D655" t="str">
        <x:v>Permanent</x:v>
      </x:c>
      <x:c r="E655" t="str">
        <x:v>Bristol</x:v>
      </x:c>
      <x:c r="F655" t="str">
        <x:v>Operative Driver</x:v>
      </x:c>
      <x:c r="G655" t="str">
        <x:v>395156</x:v>
      </x:c>
      <x:c r="H655" t="str">
        <x:v>OVO Energy</x:v>
      </x:c>
      <x:c r="I655" s="22" t="n">
        <x:v>8.25</x:v>
      </x:c>
      <x:c r="J655" t="str">
        <x:v>Worked</x:v>
      </x:c>
      <x:c r="K655" t="str">
        <x:v>Employee 103864; home branch Bristol; assigned role Operative Driver | Deployment branch: Bristol | Actual role: Operative Driver | Jobs: 395156 | Customers: OVO Energy | Actual hours: 8.2; source records: 1</x:v>
      </x:c>
      <x:c r="L655" t="str">
        <x:v>Include</x:v>
      </x:c>
      <x:c r="M655"/>
      <x:c r="N655"/>
    </x:row>
    <x:row r="656">
      <x:c r="A656" t="str">
        <x:v>Danny Jones (B)|2026-01-01</x:v>
      </x:c>
      <x:c r="B656" s="888" t="n">
        <x:v>46023</x:v>
      </x:c>
      <x:c r="C656" t="str">
        <x:v>Danny Jones (B)</x:v>
      </x:c>
      <x:c r="D656" t="str">
        <x:v>Permanent</x:v>
      </x:c>
      <x:c r="E656" t="str">
        <x:v>Thurrock</x:v>
      </x:c>
      <x:c r="F656" t="str">
        <x:v>Operative Skilled</x:v>
      </x:c>
      <x:c r="G656"/>
      <x:c r="H656"/>
      <x:c r="I656" s="22" t="n">
        <x:v>0</x:v>
      </x:c>
      <x:c r="J656" t="str">
        <x:v>Annual leave</x:v>
      </x:c>
      <x:c r="K656" t="str">
        <x:v>Employee 1129; home branch Thurrock; assigned role Operative Skilled | Leave: Annual Leave (Hours) | Leave calendar basis: Variable-pattern period</x:v>
      </x:c>
      <x:c r="L656" t="str">
        <x:v>Include</x:v>
      </x:c>
      <x:c r="M656"/>
      <x:c r="N656"/>
    </x:row>
    <x:row r="657">
      <x:c r="A657" t="str">
        <x:v>Danny Jones (B)|2026-01-02</x:v>
      </x:c>
      <x:c r="B657" s="888" t="n">
        <x:v>46024</x:v>
      </x:c>
      <x:c r="C657" t="str">
        <x:v>Danny Jones (B)</x:v>
      </x:c>
      <x:c r="D657" t="str">
        <x:v>Permanent</x:v>
      </x:c>
      <x:c r="E657" t="str">
        <x:v>Thurrock</x:v>
      </x:c>
      <x:c r="F657" t="str">
        <x:v>Operative Skilled</x:v>
      </x:c>
      <x:c r="G657"/>
      <x:c r="H657"/>
      <x:c r="I657" s="22" t="n">
        <x:v>0</x:v>
      </x:c>
      <x:c r="J657" t="str">
        <x:v>Annual leave</x:v>
      </x:c>
      <x:c r="K657" t="str">
        <x:v>Employee 1129; home branch Thurrock; assigned role Operative Skilled | Leave: Annual Leave (Hours) | Leave calendar basis: Variable-pattern period</x:v>
      </x:c>
      <x:c r="L657" t="str">
        <x:v>Include</x:v>
      </x:c>
      <x:c r="M657"/>
      <x:c r="N657"/>
    </x:row>
    <x:row r="658">
      <x:c r="A658" t="str">
        <x:v>Danny Jones (B)|2026-01-06</x:v>
      </x:c>
      <x:c r="B658" s="888" t="n">
        <x:v>46028</x:v>
      </x:c>
      <x:c r="C658" t="str">
        <x:v>Danny Jones (B)</x:v>
      </x:c>
      <x:c r="D658" t="str">
        <x:v>Permanent</x:v>
      </x:c>
      <x:c r="E658" t="str">
        <x:v>Thurrock</x:v>
      </x:c>
      <x:c r="F658" t="str">
        <x:v>Operative Skilled</x:v>
      </x:c>
      <x:c r="G658" t="str">
        <x:v>399456, 399461</x:v>
      </x:c>
      <x:c r="H658" t="str">
        <x:v>Adediran/Ms Adetola; Cole/Naomie</x:v>
      </x:c>
      <x:c r="I658" s="22" t="n">
        <x:v>8</x:v>
      </x:c>
      <x:c r="J658" t="str">
        <x:v>Worked — 2 records</x:v>
      </x:c>
      <x:c r="K658" t="str">
        <x:v>Employee 1129; home branch Thurrock; assigned role Operative Skilled | Deployment branch: Thurrock | Actual role: Operative Driver | Jobs: 399456, 399461 | Customers: Adediran/Ms Adetola; Cole/Naomie | Actual hours: 8.0; source records: 2</x:v>
      </x:c>
      <x:c r="L658" t="str">
        <x:v>Include</x:v>
      </x:c>
      <x:c r="M658"/>
      <x:c r="N658"/>
    </x:row>
    <x:row r="659">
      <x:c r="A659" t="str">
        <x:v>Danny Jones (B)|2026-01-07</x:v>
      </x:c>
      <x:c r="B659" s="888" t="n">
        <x:v>46029</x:v>
      </x:c>
      <x:c r="C659" t="str">
        <x:v>Danny Jones (B)</x:v>
      </x:c>
      <x:c r="D659" t="str">
        <x:v>Permanent</x:v>
      </x:c>
      <x:c r="E659" t="str">
        <x:v>Thurrock</x:v>
      </x:c>
      <x:c r="F659" t="str">
        <x:v>Operative Skilled</x:v>
      </x:c>
      <x:c r="G659" t="str">
        <x:v>399434</x:v>
      </x:c>
      <x:c r="H659" t="str">
        <x:v>London Metropolitan University</x:v>
      </x:c>
      <x:c r="I659" s="22" t="n">
        <x:v>9.5</x:v>
      </x:c>
      <x:c r="J659" t="str">
        <x:v>Worked</x:v>
      </x:c>
      <x:c r="K659" t="str">
        <x:v>Employee 1129; home branch Thurrock; assigned role Operative Skilled | Deployment branch: Thurrock | Actual role: Operative Skilled | Jobs: 399434 | Customers: London Metropolitan University | Actual hours: 9.5; source records: 1</x:v>
      </x:c>
      <x:c r="L659" t="str">
        <x:v>Include</x:v>
      </x:c>
      <x:c r="M659"/>
      <x:c r="N659"/>
    </x:row>
    <x:row r="660">
      <x:c r="A660" t="str">
        <x:v>Danny Jones (B)|2026-01-09</x:v>
      </x:c>
      <x:c r="B660" s="888" t="n">
        <x:v>46031</x:v>
      </x:c>
      <x:c r="C660" t="str">
        <x:v>Danny Jones (B)</x:v>
      </x:c>
      <x:c r="D660" t="str">
        <x:v>Permanent</x:v>
      </x:c>
      <x:c r="E660" t="str">
        <x:v>Thurrock</x:v>
      </x:c>
      <x:c r="F660" t="str">
        <x:v>Operative Skilled</x:v>
      </x:c>
      <x:c r="G660" t="str">
        <x:v>399446</x:v>
      </x:c>
      <x:c r="H660" t="str">
        <x:v>Weil, Gotshal &amp; Manges (London) LLP</x:v>
      </x:c>
      <x:c r="I660" s="22" t="n">
        <x:v>6</x:v>
      </x:c>
      <x:c r="J660" t="str">
        <x:v>Worked</x:v>
      </x:c>
      <x:c r="K660" t="str">
        <x:v>Employee 1129; home branch Thurrock; assigned role Operative Skilled | Deployment branch: Thurrock | Actual role: Operative Skilled | Jobs: 399446 | Customers: Weil, Gotshal &amp; Manges (London) LLP | Actual hours: 6.0; source records: 1</x:v>
      </x:c>
      <x:c r="L660" t="str">
        <x:v>Include</x:v>
      </x:c>
      <x:c r="M660"/>
      <x:c r="N660"/>
    </x:row>
    <x:row r="661">
      <x:c r="A661" t="str">
        <x:v>Danny Jones (B)|2026-01-10</x:v>
      </x:c>
      <x:c r="B661" s="888" t="n">
        <x:v>46032</x:v>
      </x:c>
      <x:c r="C661" t="str">
        <x:v>Danny Jones (B)</x:v>
      </x:c>
      <x:c r="D661" t="str">
        <x:v>Permanent</x:v>
      </x:c>
      <x:c r="E661" t="str">
        <x:v>Thurrock</x:v>
      </x:c>
      <x:c r="F661" t="str">
        <x:v>Operative Skilled</x:v>
      </x:c>
      <x:c r="G661" t="str">
        <x:v>399446</x:v>
      </x:c>
      <x:c r="H661" t="str">
        <x:v>Weil, Gotshal &amp; Manges (London) LLP</x:v>
      </x:c>
      <x:c r="I661" s="22" t="n">
        <x:v>6</x:v>
      </x:c>
      <x:c r="J661" t="str">
        <x:v>Worked</x:v>
      </x:c>
      <x:c r="K661" t="str">
        <x:v>Employee 1129; home branch Thurrock; assigned role Operative Skilled | Deployment branch: Thurrock | Actual role: Operative Skilled | Jobs: 399446 | Customers: Weil, Gotshal &amp; Manges (London) LLP | Actual hours: 6.0; source records: 1</x:v>
      </x:c>
      <x:c r="L661" t="str">
        <x:v>Include</x:v>
      </x:c>
      <x:c r="M661"/>
      <x:c r="N661"/>
    </x:row>
    <x:row r="662">
      <x:c r="A662" t="str">
        <x:v>Danny Jones (B)|2026-01-11</x:v>
      </x:c>
      <x:c r="B662" s="888" t="n">
        <x:v>46033</x:v>
      </x:c>
      <x:c r="C662" t="str">
        <x:v>Danny Jones (B)</x:v>
      </x:c>
      <x:c r="D662" t="str">
        <x:v>Permanent</x:v>
      </x:c>
      <x:c r="E662" t="str">
        <x:v>Thurrock</x:v>
      </x:c>
      <x:c r="F662" t="str">
        <x:v>Operative Skilled</x:v>
      </x:c>
      <x:c r="G662" t="str">
        <x:v>399446</x:v>
      </x:c>
      <x:c r="H662" t="str">
        <x:v>Weil, Gotshal &amp; Manges (London) LLP</x:v>
      </x:c>
      <x:c r="I662" s="22" t="n">
        <x:v>5</x:v>
      </x:c>
      <x:c r="J662" t="str">
        <x:v>Worked</x:v>
      </x:c>
      <x:c r="K662" t="str">
        <x:v>Employee 1129; home branch Thurrock; assigned role Operative Skilled | Deployment branch: Thurrock | Actual role: Operative Skilled | Jobs: 399446 | Customers: Weil, Gotshal &amp; Manges (London) LLP | Actual hours: 5.0; source records: 1</x:v>
      </x:c>
      <x:c r="L662" t="str">
        <x:v>Include</x:v>
      </x:c>
      <x:c r="M662"/>
      <x:c r="N662"/>
    </x:row>
    <x:row r="663">
      <x:c r="A663" t="str">
        <x:v>Danny Jones (B)|2026-01-12</x:v>
      </x:c>
      <x:c r="B663" s="888" t="n">
        <x:v>46034</x:v>
      </x:c>
      <x:c r="C663" t="str">
        <x:v>Danny Jones (B)</x:v>
      </x:c>
      <x:c r="D663" t="str">
        <x:v>Permanent</x:v>
      </x:c>
      <x:c r="E663" t="str">
        <x:v>Thurrock</x:v>
      </x:c>
      <x:c r="F663" t="str">
        <x:v>Operative Skilled</x:v>
      </x:c>
      <x:c r="G663" t="str">
        <x:v>399272</x:v>
      </x:c>
      <x:c r="H663" t="str">
        <x:v>University of Hertfordshire</x:v>
      </x:c>
      <x:c r="I663" s="22" t="n">
        <x:v>6.5</x:v>
      </x:c>
      <x:c r="J663" t="str">
        <x:v>Worked</x:v>
      </x:c>
      <x:c r="K663" t="str">
        <x:v>Employee 1129; home branch Thurrock; assigned role Operative Skilled | Deployment branch: Thurrock | Actual role: Operative Skilled | Jobs: 399272 | Customers: University of Hertfordshire | Actual hours: 6.5; source records: 1</x:v>
      </x:c>
      <x:c r="L663" t="str">
        <x:v>Include</x:v>
      </x:c>
      <x:c r="M663"/>
      <x:c r="N663"/>
    </x:row>
    <x:row r="664">
      <x:c r="A664" t="str">
        <x:v>Danny Jones (B)|2026-01-13</x:v>
      </x:c>
      <x:c r="B664" s="888" t="n">
        <x:v>46035</x:v>
      </x:c>
      <x:c r="C664" t="str">
        <x:v>Danny Jones (B)</x:v>
      </x:c>
      <x:c r="D664" t="str">
        <x:v>Permanent</x:v>
      </x:c>
      <x:c r="E664" t="str">
        <x:v>Thurrock</x:v>
      </x:c>
      <x:c r="F664" t="str">
        <x:v>Operative Skilled</x:v>
      </x:c>
      <x:c r="G664" t="str">
        <x:v>399272</x:v>
      </x:c>
      <x:c r="H664" t="str">
        <x:v>University of Hertfordshire</x:v>
      </x:c>
      <x:c r="I664" s="22" t="n">
        <x:v>5</x:v>
      </x:c>
      <x:c r="J664" t="str">
        <x:v>Worked</x:v>
      </x:c>
      <x:c r="K664" t="str">
        <x:v>Employee 1129; home branch Thurrock; assigned role Operative Skilled | Deployment branch: Thurrock | Actual role: Operative Skilled | Jobs: 399272 | Customers: University of Hertfordshire | Actual hours: 5.0; source records: 1</x:v>
      </x:c>
      <x:c r="L664" t="str">
        <x:v>Include</x:v>
      </x:c>
      <x:c r="M664"/>
      <x:c r="N664"/>
    </x:row>
    <x:row r="665">
      <x:c r="A665" t="str">
        <x:v>Danny Jones (B)|2026-01-14</x:v>
      </x:c>
      <x:c r="B665" s="888" t="n">
        <x:v>46036</x:v>
      </x:c>
      <x:c r="C665" t="str">
        <x:v>Danny Jones (B)</x:v>
      </x:c>
      <x:c r="D665" t="str">
        <x:v>Permanent</x:v>
      </x:c>
      <x:c r="E665" t="str">
        <x:v>Thurrock</x:v>
      </x:c>
      <x:c r="F665" t="str">
        <x:v>Operative Skilled</x:v>
      </x:c>
      <x:c r="G665" t="str">
        <x:v>399272</x:v>
      </x:c>
      <x:c r="H665" t="str">
        <x:v>University of Hertfordshire</x:v>
      </x:c>
      <x:c r="I665" s="22" t="n">
        <x:v>5</x:v>
      </x:c>
      <x:c r="J665" t="str">
        <x:v>Worked</x:v>
      </x:c>
      <x:c r="K665" t="str">
        <x:v>Employee 1129; home branch Thurrock; assigned role Operative Skilled | Deployment branch: Thurrock | Actual role: Operative Skilled | Jobs: 399272 | Customers: University of Hertfordshire | Actual hours: 5.0; source records: 1</x:v>
      </x:c>
      <x:c r="L665" t="str">
        <x:v>Include</x:v>
      </x:c>
      <x:c r="M665"/>
      <x:c r="N665"/>
    </x:row>
    <x:row r="666">
      <x:c r="A666" t="str">
        <x:v>Danny Jones (B)|2026-01-15</x:v>
      </x:c>
      <x:c r="B666" s="888" t="n">
        <x:v>46037</x:v>
      </x:c>
      <x:c r="C666" t="str">
        <x:v>Danny Jones (B)</x:v>
      </x:c>
      <x:c r="D666" t="str">
        <x:v>Permanent</x:v>
      </x:c>
      <x:c r="E666" t="str">
        <x:v>Thurrock</x:v>
      </x:c>
      <x:c r="F666" t="str">
        <x:v>Operative Skilled</x:v>
      </x:c>
      <x:c r="G666" t="str">
        <x:v>399272</x:v>
      </x:c>
      <x:c r="H666" t="str">
        <x:v>University of Hertfordshire</x:v>
      </x:c>
      <x:c r="I666" s="22" t="n">
        <x:v>12</x:v>
      </x:c>
      <x:c r="J666" t="str">
        <x:v>Worked</x:v>
      </x:c>
      <x:c r="K666" t="str">
        <x:v>Employee 1129; home branch Thurrock; assigned role Operative Skilled | Deployment branch: Thurrock | Actual role: Operative Skilled | Jobs: 399272 | Customers: University of Hertfordshire | Actual hours: 12.0; source records: 1</x:v>
      </x:c>
      <x:c r="L666" t="str">
        <x:v>Include</x:v>
      </x:c>
      <x:c r="M666"/>
      <x:c r="N666"/>
    </x:row>
    <x:row r="667">
      <x:c r="A667" t="str">
        <x:v>Danny Jones (B)|2026-01-16</x:v>
      </x:c>
      <x:c r="B667" s="888" t="n">
        <x:v>46038</x:v>
      </x:c>
      <x:c r="C667" t="str">
        <x:v>Danny Jones (B)</x:v>
      </x:c>
      <x:c r="D667" t="str">
        <x:v>Permanent</x:v>
      </x:c>
      <x:c r="E667" t="str">
        <x:v>Thurrock</x:v>
      </x:c>
      <x:c r="F667" t="str">
        <x:v>Operative Skilled</x:v>
      </x:c>
      <x:c r="G667" t="str">
        <x:v>399272</x:v>
      </x:c>
      <x:c r="H667" t="str">
        <x:v>University of Hertfordshire</x:v>
      </x:c>
      <x:c r="I667" s="22" t="n">
        <x:v>11</x:v>
      </x:c>
      <x:c r="J667" t="str">
        <x:v>Worked</x:v>
      </x:c>
      <x:c r="K667" t="str">
        <x:v>Employee 1129; home branch Thurrock; assigned role Operative Skilled | Deployment branch: Thurrock | Actual role: Operative Skilled | Jobs: 399272 | Customers: University of Hertfordshire | Actual hours: 11.0; source records: 1</x:v>
      </x:c>
      <x:c r="L667" t="str">
        <x:v>Include</x:v>
      </x:c>
      <x:c r="M667"/>
      <x:c r="N667"/>
    </x:row>
    <x:row r="668">
      <x:c r="A668" t="str">
        <x:v>Danny Jones (B)|2026-01-17</x:v>
      </x:c>
      <x:c r="B668" s="888" t="n">
        <x:v>46039</x:v>
      </x:c>
      <x:c r="C668" t="str">
        <x:v>Danny Jones (B)</x:v>
      </x:c>
      <x:c r="D668" t="str">
        <x:v>Permanent</x:v>
      </x:c>
      <x:c r="E668" t="str">
        <x:v>Thurrock</x:v>
      </x:c>
      <x:c r="F668" t="str">
        <x:v>Operative Skilled</x:v>
      </x:c>
      <x:c r="G668" t="str">
        <x:v>399272</x:v>
      </x:c>
      <x:c r="H668" t="str">
        <x:v>University of Hertfordshire</x:v>
      </x:c>
      <x:c r="I668" s="22" t="n">
        <x:v>6</x:v>
      </x:c>
      <x:c r="J668" t="str">
        <x:v>Worked</x:v>
      </x:c>
      <x:c r="K668" t="str">
        <x:v>Employee 1129; home branch Thurrock; assigned role Operative Skilled | Deployment branch: Thurrock | Actual role: Operative Skilled | Jobs: 399272 | Customers: University of Hertfordshire | Actual hours: 6.0; source records: 1</x:v>
      </x:c>
      <x:c r="L668" t="str">
        <x:v>Include</x:v>
      </x:c>
      <x:c r="M668"/>
      <x:c r="N668"/>
    </x:row>
    <x:row r="669">
      <x:c r="A669" t="str">
        <x:v>Danny Jones (B)|2026-01-20</x:v>
      </x:c>
      <x:c r="B669" s="888" t="n">
        <x:v>46042</x:v>
      </x:c>
      <x:c r="C669" t="str">
        <x:v>Danny Jones (B)</x:v>
      </x:c>
      <x:c r="D669" t="str">
        <x:v>Permanent</x:v>
      </x:c>
      <x:c r="E669" t="str">
        <x:v>Thurrock</x:v>
      </x:c>
      <x:c r="F669" t="str">
        <x:v>Operative Skilled</x:v>
      </x:c>
      <x:c r="G669" t="str">
        <x:v>399715</x:v>
      </x:c>
      <x:c r="H669" t="str">
        <x:v>Protech Network Solutions</x:v>
      </x:c>
      <x:c r="I669" s="22" t="n">
        <x:v>8</x:v>
      </x:c>
      <x:c r="J669" t="str">
        <x:v>Worked</x:v>
      </x:c>
      <x:c r="K669" t="str">
        <x:v>Employee 1129; home branch Thurrock; assigned role Operative Skilled | Deployment branch: Thurrock | Actual role: Operative Driver | Jobs: 399715 | Customers: Protech Network Solutions | Actual hours: 8.0; source records: 1</x:v>
      </x:c>
      <x:c r="L669" t="str">
        <x:v>Include</x:v>
      </x:c>
      <x:c r="M669"/>
      <x:c r="N669"/>
    </x:row>
    <x:row r="670">
      <x:c r="A670" t="str">
        <x:v>Danny Jones (B)|2026-01-21</x:v>
      </x:c>
      <x:c r="B670" s="888" t="n">
        <x:v>46043</x:v>
      </x:c>
      <x:c r="C670" t="str">
        <x:v>Danny Jones (B)</x:v>
      </x:c>
      <x:c r="D670" t="str">
        <x:v>Permanent</x:v>
      </x:c>
      <x:c r="E670" t="str">
        <x:v>Thurrock</x:v>
      </x:c>
      <x:c r="F670" t="str">
        <x:v>Operative Skilled</x:v>
      </x:c>
      <x:c r="G670" t="str">
        <x:v>399234</x:v>
      </x:c>
      <x:c r="H670" t="str">
        <x:v>Kuehne &amp; Nagel Ltd - Park House</x:v>
      </x:c>
      <x:c r="I670" s="22" t="n">
        <x:v>14</x:v>
      </x:c>
      <x:c r="J670" t="str">
        <x:v>Worked</x:v>
      </x:c>
      <x:c r="K670" t="str">
        <x:v>Employee 1129; home branch Thurrock; assigned role Operative Skilled | Deployment branch: Thurrock | Actual role: Operative Skilled | Jobs: 399234 | Customers: Kuehne &amp; Nagel Ltd - Park House | Actual hours: 14.0; source records: 1</x:v>
      </x:c>
      <x:c r="L670" t="str">
        <x:v>Include</x:v>
      </x:c>
      <x:c r="M670"/>
      <x:c r="N670"/>
    </x:row>
    <x:row r="671">
      <x:c r="A671" t="str">
        <x:v>Danny Jones (B)|2026-01-22</x:v>
      </x:c>
      <x:c r="B671" s="888" t="n">
        <x:v>46044</x:v>
      </x:c>
      <x:c r="C671" t="str">
        <x:v>Danny Jones (B)</x:v>
      </x:c>
      <x:c r="D671" t="str">
        <x:v>Permanent</x:v>
      </x:c>
      <x:c r="E671" t="str">
        <x:v>Thurrock</x:v>
      </x:c>
      <x:c r="F671" t="str">
        <x:v>Operative Skilled</x:v>
      </x:c>
      <x:c r="G671" t="str">
        <x:v>399743</x:v>
      </x:c>
      <x:c r="H671" t="str">
        <x:v>Nexus DMM Limited</x:v>
      </x:c>
      <x:c r="I671" s="22" t="n">
        <x:v>8</x:v>
      </x:c>
      <x:c r="J671" t="str">
        <x:v>Worked</x:v>
      </x:c>
      <x:c r="K671" t="str">
        <x:v>Employee 1129; home branch Thurrock; assigned role Operative Skilled | Deployment branch: Thurrock | Actual role: Operative Driver | Jobs: 399743 | Customers: Nexus DMM Limited | Actual hours: 8.0; source records: 1</x:v>
      </x:c>
      <x:c r="L671" t="str">
        <x:v>Include</x:v>
      </x:c>
      <x:c r="M671"/>
      <x:c r="N671"/>
    </x:row>
    <x:row r="672">
      <x:c r="A672" t="str">
        <x:v>Danny Jones (B)|2026-01-23</x:v>
      </x:c>
      <x:c r="B672" s="888" t="n">
        <x:v>46045</x:v>
      </x:c>
      <x:c r="C672" t="str">
        <x:v>Danny Jones (B)</x:v>
      </x:c>
      <x:c r="D672" t="str">
        <x:v>Permanent</x:v>
      </x:c>
      <x:c r="E672" t="str">
        <x:v>Thurrock</x:v>
      </x:c>
      <x:c r="F672" t="str">
        <x:v>Operative Skilled</x:v>
      </x:c>
      <x:c r="G672" t="str">
        <x:v>399793</x:v>
      </x:c>
      <x:c r="H672" t="str">
        <x:v>Protech Network Solutions</x:v>
      </x:c>
      <x:c r="I672" s="22" t="n">
        <x:v>8</x:v>
      </x:c>
      <x:c r="J672" t="str">
        <x:v>Worked</x:v>
      </x:c>
      <x:c r="K672" t="str">
        <x:v>Employee 1129; home branch Thurrock; assigned role Operative Skilled | Deployment branch: Thurrock | Actual role: Operative Driver | Jobs: 399793 | Customers: Protech Network Solutions | Actual hours: 8.0; source records: 1</x:v>
      </x:c>
      <x:c r="L672" t="str">
        <x:v>Include</x:v>
      </x:c>
      <x:c r="M672"/>
      <x:c r="N672"/>
    </x:row>
    <x:row r="673">
      <x:c r="A673" t="str">
        <x:v>Danny Jones (B)|2026-01-26</x:v>
      </x:c>
      <x:c r="B673" s="888" t="n">
        <x:v>46048</x:v>
      </x:c>
      <x:c r="C673" t="str">
        <x:v>Danny Jones (B)</x:v>
      </x:c>
      <x:c r="D673" t="str">
        <x:v>Permanent</x:v>
      </x:c>
      <x:c r="E673" t="str">
        <x:v>Thurrock</x:v>
      </x:c>
      <x:c r="F673" t="str">
        <x:v>Operative Skilled</x:v>
      </x:c>
      <x:c r="G673" t="str">
        <x:v>399909</x:v>
      </x:c>
      <x:c r="H673" t="str">
        <x:v>Haringey Council</x:v>
      </x:c>
      <x:c r="I673" s="22" t="n">
        <x:v>7</x:v>
      </x:c>
      <x:c r="J673" t="str">
        <x:v>Worked</x:v>
      </x:c>
      <x:c r="K673" t="str">
        <x:v>Employee 1129; home branch Thurrock; assigned role Operative Skilled | Deployment branch: Thurrock | Actual role: Operative Skilled | Jobs: 399909 | Customers: Haringey Council | Actual hours: 7.0; source records: 1</x:v>
      </x:c>
      <x:c r="L673" t="str">
        <x:v>Include</x:v>
      </x:c>
      <x:c r="M673"/>
      <x:c r="N673"/>
    </x:row>
    <x:row r="674">
      <x:c r="A674" t="str">
        <x:v>Danny Jones (B)|2026-01-27</x:v>
      </x:c>
      <x:c r="B674" s="888" t="n">
        <x:v>46049</x:v>
      </x:c>
      <x:c r="C674" t="str">
        <x:v>Danny Jones (B)</x:v>
      </x:c>
      <x:c r="D674" t="str">
        <x:v>Permanent</x:v>
      </x:c>
      <x:c r="E674" t="str">
        <x:v>Thurrock</x:v>
      </x:c>
      <x:c r="F674" t="str">
        <x:v>Operative Skilled</x:v>
      </x:c>
      <x:c r="G674" t="str">
        <x:v>399872</x:v>
      </x:c>
      <x:c r="H674" t="str">
        <x:v>Protech Network Solutions</x:v>
      </x:c>
      <x:c r="I674" s="22" t="n">
        <x:v>7.5</x:v>
      </x:c>
      <x:c r="J674" t="str">
        <x:v>Worked</x:v>
      </x:c>
      <x:c r="K674" t="str">
        <x:v>Employee 1129; home branch Thurrock; assigned role Operative Skilled | Deployment branch: Thurrock | Actual role: Operative Driver | Jobs: 399872 | Customers: Protech Network Solutions | Actual hours: 7.5; source records: 1</x:v>
      </x:c>
      <x:c r="L674" t="str">
        <x:v>Include</x:v>
      </x:c>
      <x:c r="M674"/>
      <x:c r="N674"/>
    </x:row>
    <x:row r="675">
      <x:c r="A675" t="str">
        <x:v>Danny Jones (B)|2026-01-29</x:v>
      </x:c>
      <x:c r="B675" s="888" t="n">
        <x:v>46051</x:v>
      </x:c>
      <x:c r="C675" t="str">
        <x:v>Danny Jones (B)</x:v>
      </x:c>
      <x:c r="D675" t="str">
        <x:v>Permanent</x:v>
      </x:c>
      <x:c r="E675" t="str">
        <x:v>Thurrock</x:v>
      </x:c>
      <x:c r="F675" t="str">
        <x:v>Operative Skilled</x:v>
      </x:c>
      <x:c r="G675" t="str">
        <x:v>386372B</x:v>
      </x:c>
      <x:c r="H675" t="str">
        <x:v>Merck Sharpe &amp; Dohme (UK Ltd)</x:v>
      </x:c>
      <x:c r="I675" s="22" t="n">
        <x:v>9.5</x:v>
      </x:c>
      <x:c r="J675" t="str">
        <x:v>Worked</x:v>
      </x:c>
      <x:c r="K675" t="str">
        <x:v>Employee 1129; home branch Thurrock; assigned role Operative Skilled | Deployment branch: Oxford | Actual role: Operative Skilled | Jobs: 386372B | Customers: Merck Sharpe &amp; Dohme (UK Ltd) | Actual hours: 9.5; source records: 1</x:v>
      </x:c>
      <x:c r="L675" t="str">
        <x:v>Include</x:v>
      </x:c>
      <x:c r="M675"/>
      <x:c r="N675"/>
    </x:row>
    <x:row r="676">
      <x:c r="A676" t="str">
        <x:v>Danny Jones (B)|2026-01-31</x:v>
      </x:c>
      <x:c r="B676" s="888" t="n">
        <x:v>46053</x:v>
      </x:c>
      <x:c r="C676" t="str">
        <x:v>Danny Jones (B)</x:v>
      </x:c>
      <x:c r="D676" t="str">
        <x:v>Permanent</x:v>
      </x:c>
      <x:c r="E676" t="str">
        <x:v>Thurrock</x:v>
      </x:c>
      <x:c r="F676" t="str">
        <x:v>Operative Skilled</x:v>
      </x:c>
      <x:c r="G676" t="str">
        <x:v>399689</x:v>
      </x:c>
      <x:c r="H676" t="str">
        <x:v>UBS Investment Bank</x:v>
      </x:c>
      <x:c r="I676" s="22" t="n">
        <x:v>6.5</x:v>
      </x:c>
      <x:c r="J676" t="str">
        <x:v>Worked</x:v>
      </x:c>
      <x:c r="K676" t="str">
        <x:v>Employee 1129; home branch Thurrock; assigned role Operative Skilled | Deployment branch: Thurrock | Actual role: Operative Skilled | Jobs: 399689 | Customers: UBS Investment Bank | Actual hours: 6.5; source records: 1</x:v>
      </x:c>
      <x:c r="L676" t="str">
        <x:v>Include</x:v>
      </x:c>
      <x:c r="M676"/>
      <x:c r="N676"/>
    </x:row>
    <x:row r="677">
      <x:c r="A677" t="str">
        <x:v>Darren Oxley-Goody|2026-01-06</x:v>
      </x:c>
      <x:c r="B677" s="888" t="n">
        <x:v>46028</x:v>
      </x:c>
      <x:c r="C677" t="str">
        <x:v>Darren Oxley-Goody</x:v>
      </x:c>
      <x:c r="D677" t="str">
        <x:v>Permanent</x:v>
      </x:c>
      <x:c r="E677" t="str">
        <x:v>Cambridge</x:v>
      </x:c>
      <x:c r="F677" t="str">
        <x:v>Operative Porter</x:v>
      </x:c>
      <x:c r="G677" t="str">
        <x:v>398255</x:v>
      </x:c>
      <x:c r="H677" t="str">
        <x:v>East &amp; North Hertfordshire NHS Trust</x:v>
      </x:c>
      <x:c r="I677" s="22" t="n">
        <x:v>8</x:v>
      </x:c>
      <x:c r="J677" t="str">
        <x:v>Worked</x:v>
      </x:c>
      <x:c r="K677" t="str">
        <x:v>Employee 104136; home branch Cambridge; assigned role Operative Porter | Deployment branch: Cambridge | Actual role: Operative Porter | Jobs: 398255 | Customers: East &amp; North Hertfordshire NHS Trust | Actual hours: 8.0; source records: 1</x:v>
      </x:c>
      <x:c r="L677" t="str">
        <x:v>Include</x:v>
      </x:c>
      <x:c r="M677"/>
      <x:c r="N677"/>
    </x:row>
    <x:row r="678">
      <x:c r="A678" t="str">
        <x:v>Darren Oxley-Goody|2026-01-07</x:v>
      </x:c>
      <x:c r="B678" s="888" t="n">
        <x:v>46029</x:v>
      </x:c>
      <x:c r="C678" t="str">
        <x:v>Darren Oxley-Goody</x:v>
      </x:c>
      <x:c r="D678" t="str">
        <x:v>Permanent</x:v>
      </x:c>
      <x:c r="E678" t="str">
        <x:v>Cambridge</x:v>
      </x:c>
      <x:c r="F678" t="str">
        <x:v>Operative Porter</x:v>
      </x:c>
      <x:c r="G678" t="str">
        <x:v>398255</x:v>
      </x:c>
      <x:c r="H678" t="str">
        <x:v>East &amp; North Hertfordshire NHS Trust</x:v>
      </x:c>
      <x:c r="I678" s="22" t="n">
        <x:v>8</x:v>
      </x:c>
      <x:c r="J678" t="str">
        <x:v>Worked</x:v>
      </x:c>
      <x:c r="K678" t="str">
        <x:v>Employee 104136; home branch Cambridge; assigned role Operative Porter | Deployment branch: Cambridge | Actual role: Operative Porter | Jobs: 398255 | Customers: East &amp; North Hertfordshire NHS Trust | Actual hours: 8.0; source records: 1</x:v>
      </x:c>
      <x:c r="L678" t="str">
        <x:v>Include</x:v>
      </x:c>
      <x:c r="M678"/>
      <x:c r="N678"/>
    </x:row>
    <x:row r="679">
      <x:c r="A679" t="str">
        <x:v>Darren Oxley-Goody|2026-01-12</x:v>
      </x:c>
      <x:c r="B679" s="888" t="n">
        <x:v>46034</x:v>
      </x:c>
      <x:c r="C679" t="str">
        <x:v>Darren Oxley-Goody</x:v>
      </x:c>
      <x:c r="D679" t="str">
        <x:v>Permanent</x:v>
      </x:c>
      <x:c r="E679" t="str">
        <x:v>Cambridge</x:v>
      </x:c>
      <x:c r="F679" t="str">
        <x:v>Operative Porter</x:v>
      </x:c>
      <x:c r="G679" t="str">
        <x:v>398255</x:v>
      </x:c>
      <x:c r="H679" t="str">
        <x:v>East &amp; North Hertfordshire NHS Trust</x:v>
      </x:c>
      <x:c r="I679" s="22" t="n">
        <x:v>8</x:v>
      </x:c>
      <x:c r="J679" t="str">
        <x:v>Worked</x:v>
      </x:c>
      <x:c r="K679" t="str">
        <x:v>Employee 104136; home branch Cambridge; assigned role Operative Porter | Deployment branch: Cambridge | Actual role: Operative Porter | Jobs: 398255 | Customers: East &amp; North Hertfordshire NHS Trust | Actual hours: 8.0; source records: 1</x:v>
      </x:c>
      <x:c r="L679" t="str">
        <x:v>Include</x:v>
      </x:c>
      <x:c r="M679"/>
      <x:c r="N679"/>
    </x:row>
    <x:row r="680">
      <x:c r="A680" t="str">
        <x:v>Darren Oxley-Goody|2026-01-13</x:v>
      </x:c>
      <x:c r="B680" s="888" t="n">
        <x:v>46035</x:v>
      </x:c>
      <x:c r="C680" t="str">
        <x:v>Darren Oxley-Goody</x:v>
      </x:c>
      <x:c r="D680" t="str">
        <x:v>Permanent</x:v>
      </x:c>
      <x:c r="E680" t="str">
        <x:v>Cambridge</x:v>
      </x:c>
      <x:c r="F680" t="str">
        <x:v>Operative Porter</x:v>
      </x:c>
      <x:c r="G680" t="str">
        <x:v>398255</x:v>
      </x:c>
      <x:c r="H680" t="str">
        <x:v>East &amp; North Hertfordshire NHS Trust</x:v>
      </x:c>
      <x:c r="I680" s="22" t="n">
        <x:v>7.7</x:v>
      </x:c>
      <x:c r="J680" t="str">
        <x:v>Worked</x:v>
      </x:c>
      <x:c r="K680" t="str">
        <x:v>Employee 104136; home branch Cambridge; assigned role Operative Porter | Deployment branch: Cambridge | Actual role: Operative Porter | Jobs: 398255 | Customers: East &amp; North Hertfordshire NHS Trust | Actual hours: 7.7; source records: 1</x:v>
      </x:c>
      <x:c r="L680" t="str">
        <x:v>Include</x:v>
      </x:c>
      <x:c r="M680"/>
      <x:c r="N680"/>
    </x:row>
    <x:row r="681">
      <x:c r="A681" t="str">
        <x:v>Darren Oxley-Goody|2026-01-14</x:v>
      </x:c>
      <x:c r="B681" s="888" t="n">
        <x:v>46036</x:v>
      </x:c>
      <x:c r="C681" t="str">
        <x:v>Darren Oxley-Goody</x:v>
      </x:c>
      <x:c r="D681" t="str">
        <x:v>Permanent</x:v>
      </x:c>
      <x:c r="E681" t="str">
        <x:v>Cambridge</x:v>
      </x:c>
      <x:c r="F681" t="str">
        <x:v>Operative Porter</x:v>
      </x:c>
      <x:c r="G681" t="str">
        <x:v>398255</x:v>
      </x:c>
      <x:c r="H681" t="str">
        <x:v>East &amp; North Hertfordshire NHS Trust</x:v>
      </x:c>
      <x:c r="I681" s="22" t="n">
        <x:v>8</x:v>
      </x:c>
      <x:c r="J681" t="str">
        <x:v>Worked</x:v>
      </x:c>
      <x:c r="K681" t="str">
        <x:v>Employee 104136; home branch Cambridge; assigned role Operative Porter | Deployment branch: Cambridge | Actual role: Operative Porter | Jobs: 398255 | Customers: East &amp; North Hertfordshire NHS Trust | Actual hours: 8.0; source records: 1</x:v>
      </x:c>
      <x:c r="L681" t="str">
        <x:v>Include</x:v>
      </x:c>
      <x:c r="M681"/>
      <x:c r="N681"/>
    </x:row>
    <x:row r="682">
      <x:c r="A682" t="str">
        <x:v>Darren Oxley-Goody|2026-01-28</x:v>
      </x:c>
      <x:c r="B682" s="888" t="n">
        <x:v>46050</x:v>
      </x:c>
      <x:c r="C682" t="str">
        <x:v>Darren Oxley-Goody</x:v>
      </x:c>
      <x:c r="D682" t="str">
        <x:v>Permanent</x:v>
      </x:c>
      <x:c r="E682" t="str">
        <x:v>Cambridge</x:v>
      </x:c>
      <x:c r="F682" t="str">
        <x:v>Operative Porter</x:v>
      </x:c>
      <x:c r="G682" t="str">
        <x:v>399693</x:v>
      </x:c>
      <x:c r="H682" t="str">
        <x:v>Biopharma  - (FISHER (DIAGEO)</x:v>
      </x:c>
      <x:c r="I682" s="22" t="n">
        <x:v>8.5</x:v>
      </x:c>
      <x:c r="J682" t="str">
        <x:v>Worked</x:v>
      </x:c>
      <x:c r="K682" t="str">
        <x:v>Employee 104136; home branch Cambridge; assigned role Operative Porter | Deployment branch: Cambridge | Actual role: Operative Porter | Jobs: 399693 | Customers: Biopharma  - (FISHER (DIAGEO) | Actual hours: 8.5; source records: 1</x:v>
      </x:c>
      <x:c r="L682" t="str">
        <x:v>Include</x:v>
      </x:c>
      <x:c r="M682"/>
      <x:c r="N682"/>
    </x:row>
    <x:row r="683">
      <x:c r="A683" t="str">
        <x:v>Darren Walpole|2026-01-05</x:v>
      </x:c>
      <x:c r="B683" s="888" t="n">
        <x:v>46027</x:v>
      </x:c>
      <x:c r="C683" t="str">
        <x:v>Darren Walpole</x:v>
      </x:c>
      <x:c r="D683" t="str">
        <x:v>Permanent</x:v>
      </x:c>
      <x:c r="E683" t="str">
        <x:v>Cambridge</x:v>
      </x:c>
      <x:c r="F683" t="str">
        <x:v>Operative Porter</x:v>
      </x:c>
      <x:c r="G683" t="str">
        <x:v>398255</x:v>
      </x:c>
      <x:c r="H683" t="str">
        <x:v>East &amp; North Hertfordshire NHS Trust</x:v>
      </x:c>
      <x:c r="I683" s="22" t="n">
        <x:v>8</x:v>
      </x:c>
      <x:c r="J683" t="str">
        <x:v>Worked</x:v>
      </x:c>
      <x:c r="K683" t="str">
        <x:v>Employee 104057; home branch Cambridge; assigned role Operative Porter | Deployment branch: Cambridge | Actual role: Operative Porter | Jobs: 398255 | Customers: East &amp; North Hertfordshire NHS Trust | Actual hours: 8.0; source records: 1</x:v>
      </x:c>
      <x:c r="L683" t="str">
        <x:v>Include</x:v>
      </x:c>
      <x:c r="M683"/>
      <x:c r="N683"/>
    </x:row>
    <x:row r="684">
      <x:c r="A684" t="str">
        <x:v>Darren Walpole|2026-01-06</x:v>
      </x:c>
      <x:c r="B684" s="888" t="n">
        <x:v>46028</x:v>
      </x:c>
      <x:c r="C684" t="str">
        <x:v>Darren Walpole</x:v>
      </x:c>
      <x:c r="D684" t="str">
        <x:v>Permanent</x:v>
      </x:c>
      <x:c r="E684" t="str">
        <x:v>Cambridge</x:v>
      </x:c>
      <x:c r="F684" t="str">
        <x:v>Operative Porter</x:v>
      </x:c>
      <x:c r="G684" t="str">
        <x:v>398255</x:v>
      </x:c>
      <x:c r="H684" t="str">
        <x:v>East &amp; North Hertfordshire NHS Trust</x:v>
      </x:c>
      <x:c r="I684" s="22" t="n">
        <x:v>8</x:v>
      </x:c>
      <x:c r="J684" t="str">
        <x:v>Worked</x:v>
      </x:c>
      <x:c r="K684" t="str">
        <x:v>Employee 104057; home branch Cambridge; assigned role Operative Porter | Deployment branch: Cambridge | Actual role: Operative Porter | Jobs: 398255 | Customers: East &amp; North Hertfordshire NHS Trust | Actual hours: 8.0; source records: 1</x:v>
      </x:c>
      <x:c r="L684" t="str">
        <x:v>Include</x:v>
      </x:c>
      <x:c r="M684"/>
      <x:c r="N684"/>
    </x:row>
    <x:row r="685">
      <x:c r="A685" t="str">
        <x:v>Darren Walpole|2026-01-07</x:v>
      </x:c>
      <x:c r="B685" s="888" t="n">
        <x:v>46029</x:v>
      </x:c>
      <x:c r="C685" t="str">
        <x:v>Darren Walpole</x:v>
      </x:c>
      <x:c r="D685" t="str">
        <x:v>Permanent</x:v>
      </x:c>
      <x:c r="E685" t="str">
        <x:v>Cambridge</x:v>
      </x:c>
      <x:c r="F685" t="str">
        <x:v>Operative Porter</x:v>
      </x:c>
      <x:c r="G685" t="str">
        <x:v>398255</x:v>
      </x:c>
      <x:c r="H685" t="str">
        <x:v>East &amp; North Hertfordshire NHS Trust</x:v>
      </x:c>
      <x:c r="I685" s="22" t="n">
        <x:v>8</x:v>
      </x:c>
      <x:c r="J685" t="str">
        <x:v>Worked</x:v>
      </x:c>
      <x:c r="K685" t="str">
        <x:v>Employee 104057; home branch Cambridge; assigned role Operative Porter | Deployment branch: Cambridge | Actual role: Operative Porter | Jobs: 398255 | Customers: East &amp; North Hertfordshire NHS Trust | Actual hours: 8.0; source records: 1</x:v>
      </x:c>
      <x:c r="L685" t="str">
        <x:v>Include</x:v>
      </x:c>
      <x:c r="M685"/>
      <x:c r="N685"/>
    </x:row>
    <x:row r="686">
      <x:c r="A686" t="str">
        <x:v>Darren Walpole|2026-01-12</x:v>
      </x:c>
      <x:c r="B686" s="888" t="n">
        <x:v>46034</x:v>
      </x:c>
      <x:c r="C686" t="str">
        <x:v>Darren Walpole</x:v>
      </x:c>
      <x:c r="D686" t="str">
        <x:v>Permanent</x:v>
      </x:c>
      <x:c r="E686" t="str">
        <x:v>Cambridge</x:v>
      </x:c>
      <x:c r="F686" t="str">
        <x:v>Operative Porter</x:v>
      </x:c>
      <x:c r="G686" t="str">
        <x:v>399232</x:v>
      </x:c>
      <x:c r="H686" t="str">
        <x:v>T-Squared Group</x:v>
      </x:c>
      <x:c r="I686" s="22" t="n">
        <x:v>10.5</x:v>
      </x:c>
      <x:c r="J686" t="str">
        <x:v>Worked</x:v>
      </x:c>
      <x:c r="K686" t="str">
        <x:v>Employee 104057; home branch Cambridge; assigned role Operative Porter | Deployment branch: Oxford | Actual role: Operative Porter | Jobs: 399232 | Customers: T-Squared Group | Actual hours: 10.5; source records: 1</x:v>
      </x:c>
      <x:c r="L686" t="str">
        <x:v>Include</x:v>
      </x:c>
      <x:c r="M686"/>
      <x:c r="N686"/>
    </x:row>
    <x:row r="687">
      <x:c r="A687" t="str">
        <x:v>Darren Walpole|2026-01-13</x:v>
      </x:c>
      <x:c r="B687" s="888" t="n">
        <x:v>46035</x:v>
      </x:c>
      <x:c r="C687" t="str">
        <x:v>Darren Walpole</x:v>
      </x:c>
      <x:c r="D687" t="str">
        <x:v>Permanent</x:v>
      </x:c>
      <x:c r="E687" t="str">
        <x:v>Cambridge</x:v>
      </x:c>
      <x:c r="F687" t="str">
        <x:v>Operative Porter</x:v>
      </x:c>
      <x:c r="G687" t="str">
        <x:v>399232</x:v>
      </x:c>
      <x:c r="H687" t="str">
        <x:v>T-Squared Group</x:v>
      </x:c>
      <x:c r="I687" s="22" t="n">
        <x:v>9</x:v>
      </x:c>
      <x:c r="J687" t="str">
        <x:v>Worked</x:v>
      </x:c>
      <x:c r="K687" t="str">
        <x:v>Employee 104057; home branch Cambridge; assigned role Operative Porter | Deployment branch: Oxford | Actual role: Operative Porter | Jobs: 399232 | Customers: T-Squared Group | Actual hours: 9.0; source records: 1</x:v>
      </x:c>
      <x:c r="L687" t="str">
        <x:v>Include</x:v>
      </x:c>
      <x:c r="M687"/>
      <x:c r="N687"/>
    </x:row>
    <x:row r="688">
      <x:c r="A688" t="str">
        <x:v>Darren Walpole|2026-01-14</x:v>
      </x:c>
      <x:c r="B688" s="888" t="n">
        <x:v>46036</x:v>
      </x:c>
      <x:c r="C688" t="str">
        <x:v>Darren Walpole</x:v>
      </x:c>
      <x:c r="D688" t="str">
        <x:v>Permanent</x:v>
      </x:c>
      <x:c r="E688" t="str">
        <x:v>Cambridge</x:v>
      </x:c>
      <x:c r="F688" t="str">
        <x:v>Operative Porter</x:v>
      </x:c>
      <x:c r="G688" t="str">
        <x:v>399379, 399232</x:v>
      </x:c>
      <x:c r="H688" t="str">
        <x:v>Restore Harrow Green Oxford  M/W use only; T-Squared Group</x:v>
      </x:c>
      <x:c r="I688" s="22" t="n">
        <x:v>17.5</x:v>
      </x:c>
      <x:c r="J688" t="str">
        <x:v>Worked — 2 records</x:v>
      </x:c>
      <x:c r="K688" t="str">
        <x:v>Employee 104057; home branch Cambridge; assigned role Operative Porter | Deployment branch: Oxford | Actual role: Operative Porter | Jobs: 399379, 399232 | Customers: Restore Harrow Green Oxford  M/W use only; T-Squared Group | Actual hours: 17.5; source records: 2</x:v>
      </x:c>
      <x:c r="L688" t="str">
        <x:v>Include</x:v>
      </x:c>
      <x:c r="M688"/>
      <x:c r="N688"/>
    </x:row>
    <x:row r="689">
      <x:c r="A689" t="str">
        <x:v>Darren Walpole|2026-01-15</x:v>
      </x:c>
      <x:c r="B689" s="888" t="n">
        <x:v>46037</x:v>
      </x:c>
      <x:c r="C689" t="str">
        <x:v>Darren Walpole</x:v>
      </x:c>
      <x:c r="D689" t="str">
        <x:v>Permanent</x:v>
      </x:c>
      <x:c r="E689" t="str">
        <x:v>Cambridge</x:v>
      </x:c>
      <x:c r="F689" t="str">
        <x:v>Operative Porter</x:v>
      </x:c>
      <x:c r="G689" t="str">
        <x:v>399379, 399232</x:v>
      </x:c>
      <x:c r="H689" t="str">
        <x:v>Restore Harrow Green Oxford  M/W use only; T-Squared Group</x:v>
      </x:c>
      <x:c r="I689" s="22" t="n">
        <x:v>18</x:v>
      </x:c>
      <x:c r="J689" t="str">
        <x:v>Worked — 2 records</x:v>
      </x:c>
      <x:c r="K689" t="str">
        <x:v>Employee 104057; home branch Cambridge; assigned role Operative Porter | Deployment branch: Oxford | Actual role: Operative Porter | Jobs: 399379, 399232 | Customers: Restore Harrow Green Oxford  M/W use only; T-Squared Group | Actual hours: 18.0; source records: 2</x:v>
      </x:c>
      <x:c r="L689" t="str">
        <x:v>Include</x:v>
      </x:c>
      <x:c r="M689"/>
      <x:c r="N689"/>
    </x:row>
    <x:row r="690">
      <x:c r="A690" t="str">
        <x:v>Darren Walpole|2026-01-16</x:v>
      </x:c>
      <x:c r="B690" s="888" t="n">
        <x:v>46038</x:v>
      </x:c>
      <x:c r="C690" t="str">
        <x:v>Darren Walpole</x:v>
      </x:c>
      <x:c r="D690" t="str">
        <x:v>Permanent</x:v>
      </x:c>
      <x:c r="E690" t="str">
        <x:v>Cambridge</x:v>
      </x:c>
      <x:c r="F690" t="str">
        <x:v>Operative Porter</x:v>
      </x:c>
      <x:c r="G690" t="str">
        <x:v>399379, 399232</x:v>
      </x:c>
      <x:c r="H690" t="str">
        <x:v>Restore Harrow Green Oxford  M/W use only; T-Squared Group</x:v>
      </x:c>
      <x:c r="I690" s="22" t="n">
        <x:v>21</x:v>
      </x:c>
      <x:c r="J690" t="str">
        <x:v>Worked — 2 records</x:v>
      </x:c>
      <x:c r="K690" t="str">
        <x:v>Employee 104057; home branch Cambridge; assigned role Operative Porter | Deployment branch: Oxford | Actual role: Operative Porter | Jobs: 399379, 399232 | Customers: Restore Harrow Green Oxford  M/W use only; T-Squared Group | Actual hours: 21.0; source records: 2</x:v>
      </x:c>
      <x:c r="L690" t="str">
        <x:v>Include</x:v>
      </x:c>
      <x:c r="M690"/>
      <x:c r="N690"/>
    </x:row>
    <x:row r="691">
      <x:c r="A691" t="str">
        <x:v>Darren Walpole|2026-01-19</x:v>
      </x:c>
      <x:c r="B691" s="888" t="n">
        <x:v>46041</x:v>
      </x:c>
      <x:c r="C691" t="str">
        <x:v>Darren Walpole</x:v>
      </x:c>
      <x:c r="D691" t="str">
        <x:v>Permanent</x:v>
      </x:c>
      <x:c r="E691" t="str">
        <x:v>Cambridge</x:v>
      </x:c>
      <x:c r="F691" t="str">
        <x:v>Operative Porter</x:v>
      </x:c>
      <x:c r="G691" t="str">
        <x:v>398255</x:v>
      </x:c>
      <x:c r="H691" t="str">
        <x:v>East &amp; North Hertfordshire NHS Trust</x:v>
      </x:c>
      <x:c r="I691" s="22" t="n">
        <x:v>7.5</x:v>
      </x:c>
      <x:c r="J691" t="str">
        <x:v>Worked</x:v>
      </x:c>
      <x:c r="K691" t="str">
        <x:v>Employee 104057; home branch Cambridge; assigned role Operative Porter | Deployment branch: Cambridge | Actual role: Operative Porter | Jobs: 398255 | Customers: East &amp; North Hertfordshire NHS Trust | Actual hours: 7.5; source records: 1</x:v>
      </x:c>
      <x:c r="L691" t="str">
        <x:v>Include</x:v>
      </x:c>
      <x:c r="M691"/>
      <x:c r="N691"/>
    </x:row>
    <x:row r="692">
      <x:c r="A692" t="str">
        <x:v>Darren Walpole|2026-01-20</x:v>
      </x:c>
      <x:c r="B692" s="888" t="n">
        <x:v>46042</x:v>
      </x:c>
      <x:c r="C692" t="str">
        <x:v>Darren Walpole</x:v>
      </x:c>
      <x:c r="D692" t="str">
        <x:v>Permanent</x:v>
      </x:c>
      <x:c r="E692" t="str">
        <x:v>Cambridge</x:v>
      </x:c>
      <x:c r="F692" t="str">
        <x:v>Operative Porter</x:v>
      </x:c>
      <x:c r="G692" t="str">
        <x:v>398255</x:v>
      </x:c>
      <x:c r="H692" t="str">
        <x:v>East &amp; North Hertfordshire NHS Trust</x:v>
      </x:c>
      <x:c r="I692" s="22" t="n">
        <x:v>8</x:v>
      </x:c>
      <x:c r="J692" t="str">
        <x:v>Worked</x:v>
      </x:c>
      <x:c r="K692" t="str">
        <x:v>Employee 104057; home branch Cambridge; assigned role Operative Porter | Deployment branch: Cambridge | Actual role: Operative Porter | Jobs: 398255 | Customers: East &amp; North Hertfordshire NHS Trust | Actual hours: 8.0; source records: 1</x:v>
      </x:c>
      <x:c r="L692" t="str">
        <x:v>Include</x:v>
      </x:c>
      <x:c r="M692"/>
      <x:c r="N692"/>
    </x:row>
    <x:row r="693">
      <x:c r="A693" t="str">
        <x:v>Darren Walpole|2026-01-26</x:v>
      </x:c>
      <x:c r="B693" s="888" t="n">
        <x:v>46048</x:v>
      </x:c>
      <x:c r="C693" t="str">
        <x:v>Darren Walpole</x:v>
      </x:c>
      <x:c r="D693" t="str">
        <x:v>Permanent</x:v>
      </x:c>
      <x:c r="E693" t="str">
        <x:v>Cambridge</x:v>
      </x:c>
      <x:c r="F693" t="str">
        <x:v>Operative Porter</x:v>
      </x:c>
      <x:c r="G693" t="str">
        <x:v>398255</x:v>
      </x:c>
      <x:c r="H693" t="str">
        <x:v>East &amp; North Hertfordshire NHS Trust</x:v>
      </x:c>
      <x:c r="I693" s="22" t="n">
        <x:v>6</x:v>
      </x:c>
      <x:c r="J693" t="str">
        <x:v>Worked</x:v>
      </x:c>
      <x:c r="K693" t="str">
        <x:v>Employee 104057; home branch Cambridge; assigned role Operative Porter | Deployment branch: Cambridge | Actual role: Operative Porter | Jobs: 398255 | Customers: East &amp; North Hertfordshire NHS Trust | Actual hours: 6.0; source records: 1</x:v>
      </x:c>
      <x:c r="L693" t="str">
        <x:v>Include</x:v>
      </x:c>
      <x:c r="M693"/>
      <x:c r="N693"/>
    </x:row>
    <x:row r="694">
      <x:c r="A694" t="str">
        <x:v>Darren Walpole|2026-01-27</x:v>
      </x:c>
      <x:c r="B694" s="888" t="n">
        <x:v>46049</x:v>
      </x:c>
      <x:c r="C694" t="str">
        <x:v>Darren Walpole</x:v>
      </x:c>
      <x:c r="D694" t="str">
        <x:v>Permanent</x:v>
      </x:c>
      <x:c r="E694" t="str">
        <x:v>Cambridge</x:v>
      </x:c>
      <x:c r="F694" t="str">
        <x:v>Operative Porter</x:v>
      </x:c>
      <x:c r="G694" t="str">
        <x:v>398255</x:v>
      </x:c>
      <x:c r="H694" t="str">
        <x:v>East &amp; North Hertfordshire NHS Trust</x:v>
      </x:c>
      <x:c r="I694" s="22" t="n">
        <x:v>7.5</x:v>
      </x:c>
      <x:c r="J694" t="str">
        <x:v>Worked</x:v>
      </x:c>
      <x:c r="K694" t="str">
        <x:v>Employee 104057; home branch Cambridge; assigned role Operative Porter | Deployment branch: Cambridge | Actual role: Operative Porter | Jobs: 398255 | Customers: East &amp; North Hertfordshire NHS Trust | Actual hours: 7.5; source records: 1</x:v>
      </x:c>
      <x:c r="L694" t="str">
        <x:v>Include</x:v>
      </x:c>
      <x:c r="M694"/>
      <x:c r="N694"/>
    </x:row>
    <x:row r="695">
      <x:c r="A695" t="str">
        <x:v>Darren Walpole|2026-01-28</x:v>
      </x:c>
      <x:c r="B695" s="888" t="n">
        <x:v>46050</x:v>
      </x:c>
      <x:c r="C695" t="str">
        <x:v>Darren Walpole</x:v>
      </x:c>
      <x:c r="D695" t="str">
        <x:v>Permanent</x:v>
      </x:c>
      <x:c r="E695" t="str">
        <x:v>Cambridge</x:v>
      </x:c>
      <x:c r="F695" t="str">
        <x:v>Operative Porter</x:v>
      </x:c>
      <x:c r="G695" t="str">
        <x:v>398255</x:v>
      </x:c>
      <x:c r="H695" t="str">
        <x:v>East &amp; North Hertfordshire NHS Trust</x:v>
      </x:c>
      <x:c r="I695" s="22" t="n">
        <x:v>7.5</x:v>
      </x:c>
      <x:c r="J695" t="str">
        <x:v>Worked</x:v>
      </x:c>
      <x:c r="K695" t="str">
        <x:v>Employee 104057; home branch Cambridge; assigned role Operative Porter | Deployment branch: Cambridge | Actual role: Operative Porter | Jobs: 398255 | Customers: East &amp; North Hertfordshire NHS Trust | Actual hours: 7.5; source records: 1</x:v>
      </x:c>
      <x:c r="L695" t="str">
        <x:v>Include</x:v>
      </x:c>
      <x:c r="M695"/>
      <x:c r="N695"/>
    </x:row>
    <x:row r="696">
      <x:c r="A696" t="str">
        <x:v>Darren Walpole|2026-01-29</x:v>
      </x:c>
      <x:c r="B696" s="888" t="n">
        <x:v>46051</x:v>
      </x:c>
      <x:c r="C696" t="str">
        <x:v>Darren Walpole</x:v>
      </x:c>
      <x:c r="D696" t="str">
        <x:v>Permanent</x:v>
      </x:c>
      <x:c r="E696" t="str">
        <x:v>Cambridge</x:v>
      </x:c>
      <x:c r="F696" t="str">
        <x:v>Operative Porter</x:v>
      </x:c>
      <x:c r="G696" t="str">
        <x:v>391572A</x:v>
      </x:c>
      <x:c r="H696" t="str">
        <x:v>Opentrons- Festival of Genomics</x:v>
      </x:c>
      <x:c r="I696" s="22" t="n">
        <x:v>9</x:v>
      </x:c>
      <x:c r="J696" t="str">
        <x:v>Worked</x:v>
      </x:c>
      <x:c r="K696" t="str">
        <x:v>Employee 104057; home branch Cambridge; assigned role Operative Porter | Deployment branch: Cambridge | Actual role: Operative Porter | Jobs: 391572A | Customers: Opentrons- Festival of Genomics | Actual hours: 9.0; source records: 1</x:v>
      </x:c>
      <x:c r="L696" t="str">
        <x:v>Include</x:v>
      </x:c>
      <x:c r="M696"/>
      <x:c r="N696"/>
    </x:row>
    <x:row r="697">
      <x:c r="A697" t="str">
        <x:v>Dave Robinson (B)|2026-01-06</x:v>
      </x:c>
      <x:c r="B697" s="888" t="n">
        <x:v>46028</x:v>
      </x:c>
      <x:c r="C697" t="str">
        <x:v>Dave Robinson (B)</x:v>
      </x:c>
      <x:c r="D697" t="str">
        <x:v>Permanent</x:v>
      </x:c>
      <x:c r="E697" t="str">
        <x:v>Thurrock</x:v>
      </x:c>
      <x:c r="F697" t="str">
        <x:v>Operative Skilled</x:v>
      </x:c>
      <x:c r="G697" t="str">
        <x:v>398260</x:v>
      </x:c>
      <x:c r="H697" t="str">
        <x:v>Fasanara Capital</x:v>
      </x:c>
      <x:c r="I697" s="22" t="n">
        <x:v>8.5</x:v>
      </x:c>
      <x:c r="J697" t="str">
        <x:v>Worked</x:v>
      </x:c>
      <x:c r="K697" t="str">
        <x:v>Employee 102889; home branch Thurrock; assigned role Operative Skilled | Deployment branch: Thurrock | Actual role: Operative Skilled | Jobs: 398260 | Customers: Fasanara Capital | Actual hours: 8.5; source records: 1</x:v>
      </x:c>
      <x:c r="L697" t="str">
        <x:v>Include</x:v>
      </x:c>
      <x:c r="M697"/>
      <x:c r="N697"/>
    </x:row>
    <x:row r="698">
      <x:c r="A698" t="str">
        <x:v>Dave Robinson (B)|2026-01-07</x:v>
      </x:c>
      <x:c r="B698" s="888" t="n">
        <x:v>46029</x:v>
      </x:c>
      <x:c r="C698" t="str">
        <x:v>Dave Robinson (B)</x:v>
      </x:c>
      <x:c r="D698" t="str">
        <x:v>Permanent</x:v>
      </x:c>
      <x:c r="E698" t="str">
        <x:v>Thurrock</x:v>
      </x:c>
      <x:c r="F698" t="str">
        <x:v>Operative Skilled</x:v>
      </x:c>
      <x:c r="G698" t="str">
        <x:v>399431</x:v>
      </x:c>
      <x:c r="H698" t="str">
        <x:v>London Metropolitan University</x:v>
      </x:c>
      <x:c r="I698" s="22" t="n">
        <x:v>7.5</x:v>
      </x:c>
      <x:c r="J698" t="str">
        <x:v>Worked</x:v>
      </x:c>
      <x:c r="K698" t="str">
        <x:v>Employee 102889; home branch Thurrock; assigned role Operative Skilled | Deployment branch: Thurrock | Actual role: Operative Driver | Jobs: 399431 | Customers: London Metropolitan University | Actual hours: 7.5; source records: 1</x:v>
      </x:c>
      <x:c r="L698" t="str">
        <x:v>Include</x:v>
      </x:c>
      <x:c r="M698"/>
      <x:c r="N698"/>
    </x:row>
    <x:row r="699">
      <x:c r="A699" t="str">
        <x:v>Dave Robinson (B)|2026-01-08</x:v>
      </x:c>
      <x:c r="B699" s="888" t="n">
        <x:v>46030</x:v>
      </x:c>
      <x:c r="C699" t="str">
        <x:v>Dave Robinson (B)</x:v>
      </x:c>
      <x:c r="D699" t="str">
        <x:v>Permanent</x:v>
      </x:c>
      <x:c r="E699" t="str">
        <x:v>Thurrock</x:v>
      </x:c>
      <x:c r="F699" t="str">
        <x:v>Operative Skilled</x:v>
      </x:c>
      <x:c r="G699" t="str">
        <x:v>399431</x:v>
      </x:c>
      <x:c r="H699" t="str">
        <x:v>London Metropolitan University</x:v>
      </x:c>
      <x:c r="I699" s="22" t="n">
        <x:v>8</x:v>
      </x:c>
      <x:c r="J699" t="str">
        <x:v>Worked</x:v>
      </x:c>
      <x:c r="K699" t="str">
        <x:v>Employee 102889; home branch Thurrock; assigned role Operative Skilled | Deployment branch: Thurrock | Actual role: Operative Driver | Jobs: 399431 | Customers: London Metropolitan University | Actual hours: 8.0; source records: 1</x:v>
      </x:c>
      <x:c r="L699" t="str">
        <x:v>Include</x:v>
      </x:c>
      <x:c r="M699"/>
      <x:c r="N699"/>
    </x:row>
    <x:row r="700">
      <x:c r="A700" t="str">
        <x:v>Dave Robinson (B)|2026-01-09</x:v>
      </x:c>
      <x:c r="B700" s="888" t="n">
        <x:v>46031</x:v>
      </x:c>
      <x:c r="C700" t="str">
        <x:v>Dave Robinson (B)</x:v>
      </x:c>
      <x:c r="D700" t="str">
        <x:v>Permanent</x:v>
      </x:c>
      <x:c r="E700" t="str">
        <x:v>Thurrock</x:v>
      </x:c>
      <x:c r="F700" t="str">
        <x:v>Operative Skilled</x:v>
      </x:c>
      <x:c r="G700" t="str">
        <x:v>398260</x:v>
      </x:c>
      <x:c r="H700" t="str">
        <x:v>Fasanara Capital</x:v>
      </x:c>
      <x:c r="I700" s="22" t="n">
        <x:v>8.5</x:v>
      </x:c>
      <x:c r="J700" t="str">
        <x:v>Worked</x:v>
      </x:c>
      <x:c r="K700" t="str">
        <x:v>Employee 102889; home branch Thurrock; assigned role Operative Skilled | Deployment branch: Thurrock | Actual role: Operative Skilled | Jobs: 398260 | Customers: Fasanara Capital | Actual hours: 8.5; source records: 1</x:v>
      </x:c>
      <x:c r="L700" t="str">
        <x:v>Include</x:v>
      </x:c>
      <x:c r="M700"/>
      <x:c r="N700"/>
    </x:row>
    <x:row r="701">
      <x:c r="A701" t="str">
        <x:v>Dave Robinson (B)|2026-01-12</x:v>
      </x:c>
      <x:c r="B701" s="888" t="n">
        <x:v>46034</x:v>
      </x:c>
      <x:c r="C701" t="str">
        <x:v>Dave Robinson (B)</x:v>
      </x:c>
      <x:c r="D701" t="str">
        <x:v>Permanent</x:v>
      </x:c>
      <x:c r="E701" t="str">
        <x:v>Thurrock</x:v>
      </x:c>
      <x:c r="F701" t="str">
        <x:v>Operative Skilled</x:v>
      </x:c>
      <x:c r="G701" t="str">
        <x:v>393849A</x:v>
      </x:c>
      <x:c r="H701" t="str">
        <x:v>Ogueri/Mrs Mrs Chinyere B</x:v>
      </x:c>
      <x:c r="I701" s="22" t="n">
        <x:v>10</x:v>
      </x:c>
      <x:c r="J701" t="str">
        <x:v>Worked</x:v>
      </x:c>
      <x:c r="K701" t="str">
        <x:v>Employee 102889; home branch Thurrock; assigned role Operative Skilled | Deployment branch: Thurrock | Actual role: Operative Skilled | Jobs: 393849A | Customers: Ogueri/Mrs Mrs Chinyere B | Actual hours: 10.0; source records: 1</x:v>
      </x:c>
      <x:c r="L701" t="str">
        <x:v>Include</x:v>
      </x:c>
      <x:c r="M701"/>
      <x:c r="N701"/>
    </x:row>
    <x:row r="702">
      <x:c r="A702" t="str">
        <x:v>Dave Robinson (B)|2026-01-21</x:v>
      </x:c>
      <x:c r="B702" s="888" t="n">
        <x:v>46043</x:v>
      </x:c>
      <x:c r="C702" t="str">
        <x:v>Dave Robinson (B)</x:v>
      </x:c>
      <x:c r="D702" t="str">
        <x:v>Permanent</x:v>
      </x:c>
      <x:c r="E702" t="str">
        <x:v>Thurrock</x:v>
      </x:c>
      <x:c r="F702" t="str">
        <x:v>Operative Skilled</x:v>
      </x:c>
      <x:c r="G702" t="str">
        <x:v>396636</x:v>
      </x:c>
      <x:c r="H702" t="str">
        <x:v>Zweers/Miss Jane</x:v>
      </x:c>
      <x:c r="I702" s="22" t="n">
        <x:v>6.5</x:v>
      </x:c>
      <x:c r="J702" t="str">
        <x:v>Worked</x:v>
      </x:c>
      <x:c r="K702" t="str">
        <x:v>Employee 102889; home branch Thurrock; assigned role Operative Skilled | Deployment branch: Thurrock | Actual role: Operative Skilled | Jobs: 396636 | Customers: Zweers/Miss Jane | Actual hours: 6.5; source records: 1</x:v>
      </x:c>
      <x:c r="L702" t="str">
        <x:v>Include</x:v>
      </x:c>
      <x:c r="M702"/>
      <x:c r="N702"/>
    </x:row>
    <x:row r="703">
      <x:c r="A703" t="str">
        <x:v>Dave Robinson (B)|2026-01-22</x:v>
      </x:c>
      <x:c r="B703" s="888" t="n">
        <x:v>46044</x:v>
      </x:c>
      <x:c r="C703" t="str">
        <x:v>Dave Robinson (B)</x:v>
      </x:c>
      <x:c r="D703" t="str">
        <x:v>Permanent</x:v>
      </x:c>
      <x:c r="E703" t="str">
        <x:v>Thurrock</x:v>
      </x:c>
      <x:c r="F703" t="str">
        <x:v>Operative Skilled</x:v>
      </x:c>
      <x:c r="G703" t="str">
        <x:v>397222</x:v>
      </x:c>
      <x:c r="H703" t="str">
        <x:v>Adewoyin/Taiwo Aminat</x:v>
      </x:c>
      <x:c r="I703" s="22" t="n">
        <x:v>8</x:v>
      </x:c>
      <x:c r="J703" t="str">
        <x:v>Worked</x:v>
      </x:c>
      <x:c r="K703" t="str">
        <x:v>Employee 102889; home branch Thurrock; assigned role Operative Skilled | Deployment branch: Thurrock | Actual role: Operative Skilled | Jobs: 397222 | Customers: Adewoyin/Taiwo Aminat | Actual hours: 8.0; source records: 1</x:v>
      </x:c>
      <x:c r="L703" t="str">
        <x:v>Include</x:v>
      </x:c>
      <x:c r="M703"/>
      <x:c r="N703"/>
    </x:row>
    <x:row r="704">
      <x:c r="A704" t="str">
        <x:v>Dave Robinson (B)|2026-01-30</x:v>
      </x:c>
      <x:c r="B704" s="888" t="n">
        <x:v>46052</x:v>
      </x:c>
      <x:c r="C704" t="str">
        <x:v>Dave Robinson (B)</x:v>
      </x:c>
      <x:c r="D704" t="str">
        <x:v>Permanent</x:v>
      </x:c>
      <x:c r="E704" t="str">
        <x:v>Thurrock</x:v>
      </x:c>
      <x:c r="F704" t="str">
        <x:v>Operative Skilled</x:v>
      </x:c>
      <x:c r="G704" t="str">
        <x:v>399796</x:v>
      </x:c>
      <x:c r="H704" t="str">
        <x:v>Jivraj/Ms Naseem</x:v>
      </x:c>
      <x:c r="I704" s="22" t="n">
        <x:v>8</x:v>
      </x:c>
      <x:c r="J704" t="str">
        <x:v>Worked</x:v>
      </x:c>
      <x:c r="K704" t="str">
        <x:v>Employee 102889; home branch Thurrock; assigned role Operative Skilled | Deployment branch: Thurrock | Actual role: Operative Skilled | Jobs: 399796 | Customers: Jivraj/Ms Naseem | Actual hours: 8.0; source records: 1</x:v>
      </x:c>
      <x:c r="L704" t="str">
        <x:v>Include</x:v>
      </x:c>
      <x:c r="M704"/>
      <x:c r="N704"/>
    </x:row>
    <x:row r="705">
      <x:c r="A705" t="str">
        <x:v>David Woodyard|2026-01-02</x:v>
      </x:c>
      <x:c r="B705" s="888" t="n">
        <x:v>46024</x:v>
      </x:c>
      <x:c r="C705" t="str">
        <x:v>David Woodyard</x:v>
      </x:c>
      <x:c r="D705" t="str">
        <x:v>Permanent</x:v>
      </x:c>
      <x:c r="E705" t="str">
        <x:v>Manchester</x:v>
      </x:c>
      <x:c r="F705" t="str">
        <x:v>Operative Skilled</x:v>
      </x:c>
      <x:c r="G705"/>
      <x:c r="H705"/>
      <x:c r="I705" s="22" t="n">
        <x:v>0</x:v>
      </x:c>
      <x:c r="J705" t="str">
        <x:v>Annual leave</x:v>
      </x:c>
      <x:c r="K705" t="str">
        <x:v>Employee 2302; home branch Manchester; assigned role Operative Skilled | Leave: Annual Leave (Hours) | Leave calendar basis: Variable-pattern period</x:v>
      </x:c>
      <x:c r="L705" t="str">
        <x:v>Include</x:v>
      </x:c>
      <x:c r="M705"/>
      <x:c r="N705"/>
    </x:row>
    <x:row r="706">
      <x:c r="A706" t="str">
        <x:v>David Woodyard|2026-01-05</x:v>
      </x:c>
      <x:c r="B706" s="888" t="n">
        <x:v>46027</x:v>
      </x:c>
      <x:c r="C706" t="str">
        <x:v>David Woodyard</x:v>
      </x:c>
      <x:c r="D706" t="str">
        <x:v>Permanent</x:v>
      </x:c>
      <x:c r="E706" t="str">
        <x:v>Manchester</x:v>
      </x:c>
      <x:c r="F706" t="str">
        <x:v>Operative Skilled</x:v>
      </x:c>
      <x:c r="G706" t="str">
        <x:v>394233</x:v>
      </x:c>
      <x:c r="H706" t="str">
        <x:v>BT plc</x:v>
      </x:c>
      <x:c r="I706" s="22" t="n">
        <x:v>9</x:v>
      </x:c>
      <x:c r="J706" t="str">
        <x:v>Worked</x:v>
      </x:c>
      <x:c r="K706" t="str">
        <x:v>Employee 2302; home branch Manchester; assigned role Operative Skilled | Deployment branch: Manchester | Actual role: Operative Skilled | Jobs: 394233 | Customers: BT plc | Actual hours: 9.0; source records: 1</x:v>
      </x:c>
      <x:c r="L706" t="str">
        <x:v>Include</x:v>
      </x:c>
      <x:c r="M706"/>
      <x:c r="N706"/>
    </x:row>
    <x:row r="707">
      <x:c r="A707" t="str">
        <x:v>David Woodyard|2026-01-06</x:v>
      </x:c>
      <x:c r="B707" s="888" t="n">
        <x:v>46028</x:v>
      </x:c>
      <x:c r="C707" t="str">
        <x:v>David Woodyard</x:v>
      </x:c>
      <x:c r="D707" t="str">
        <x:v>Permanent</x:v>
      </x:c>
      <x:c r="E707" t="str">
        <x:v>Manchester</x:v>
      </x:c>
      <x:c r="F707" t="str">
        <x:v>Operative Skilled</x:v>
      </x:c>
      <x:c r="G707" t="str">
        <x:v>394302A</x:v>
      </x:c>
      <x:c r="H707" t="str">
        <x:v>Harris Museum and Art Gallery</x:v>
      </x:c>
      <x:c r="I707" s="22" t="n">
        <x:v>8</x:v>
      </x:c>
      <x:c r="J707" t="str">
        <x:v>Worked</x:v>
      </x:c>
      <x:c r="K707" t="str">
        <x:v>Employee 2302; home branch Manchester; assigned role Operative Skilled | Deployment branch: Manchester | Actual role: Operative Skilled | Jobs: 394302A | Customers: Harris Museum and Art Gallery | Actual hours: 8.0; source records: 1</x:v>
      </x:c>
      <x:c r="L707" t="str">
        <x:v>Include</x:v>
      </x:c>
      <x:c r="M707"/>
      <x:c r="N707"/>
    </x:row>
    <x:row r="708">
      <x:c r="A708" t="str">
        <x:v>David Woodyard|2026-01-07</x:v>
      </x:c>
      <x:c r="B708" s="888" t="n">
        <x:v>46029</x:v>
      </x:c>
      <x:c r="C708" t="str">
        <x:v>David Woodyard</x:v>
      </x:c>
      <x:c r="D708" t="str">
        <x:v>Permanent</x:v>
      </x:c>
      <x:c r="E708" t="str">
        <x:v>Manchester</x:v>
      </x:c>
      <x:c r="F708" t="str">
        <x:v>Operative Skilled</x:v>
      </x:c>
      <x:c r="G708" t="str">
        <x:v>399336</x:v>
      </x:c>
      <x:c r="H708" t="str">
        <x:v>Haier (Alderley Lighthouse)</x:v>
      </x:c>
      <x:c r="I708" s="22" t="n">
        <x:v>1</x:v>
      </x:c>
      <x:c r="J708" t="str">
        <x:v>Worked</x:v>
      </x:c>
      <x:c r="K708" t="str">
        <x:v>Employee 2302; home branch Manchester; assigned role Operative Skilled | Deployment branch: Oxford | Actual role: Operative Porter | Jobs: 399336 | Customers: Haier (Alderley Lighthouse) | Actual hours: 1.0; source records: 1</x:v>
      </x:c>
      <x:c r="L708" t="str">
        <x:v>Include</x:v>
      </x:c>
      <x:c r="M708"/>
      <x:c r="N708"/>
    </x:row>
    <x:row r="709">
      <x:c r="A709" t="str">
        <x:v>David Woodyard|2026-01-08</x:v>
      </x:c>
      <x:c r="B709" s="888" t="n">
        <x:v>46030</x:v>
      </x:c>
      <x:c r="C709" t="str">
        <x:v>David Woodyard</x:v>
      </x:c>
      <x:c r="D709" t="str">
        <x:v>Permanent</x:v>
      </x:c>
      <x:c r="E709" t="str">
        <x:v>Manchester</x:v>
      </x:c>
      <x:c r="F709" t="str">
        <x:v>Operative Skilled</x:v>
      </x:c>
      <x:c r="G709" t="str">
        <x:v>399212</x:v>
      </x:c>
      <x:c r="H709" t="str">
        <x:v>Markel (UK) Ltd</x:v>
      </x:c>
      <x:c r="I709" s="22" t="n">
        <x:v>7</x:v>
      </x:c>
      <x:c r="J709" t="str">
        <x:v>Worked</x:v>
      </x:c>
      <x:c r="K709" t="str">
        <x:v>Employee 2302; home branch Manchester; assigned role Operative Skilled | Deployment branch: Manchester | Actual role: Operative Skilled | Jobs: 399212 | Customers: Markel (UK) Ltd | Actual hours: 7.0; source records: 1</x:v>
      </x:c>
      <x:c r="L709" t="str">
        <x:v>Include</x:v>
      </x:c>
      <x:c r="M709"/>
      <x:c r="N709"/>
    </x:row>
    <x:row r="710">
      <x:c r="A710" t="str">
        <x:v>David Woodyard|2026-01-09</x:v>
      </x:c>
      <x:c r="B710" s="888" t="n">
        <x:v>46031</x:v>
      </x:c>
      <x:c r="C710" t="str">
        <x:v>David Woodyard</x:v>
      </x:c>
      <x:c r="D710" t="str">
        <x:v>Permanent</x:v>
      </x:c>
      <x:c r="E710" t="str">
        <x:v>Manchester</x:v>
      </x:c>
      <x:c r="F710" t="str">
        <x:v>Operative Skilled</x:v>
      </x:c>
      <x:c r="G710" t="str">
        <x:v>394302A, 374044A</x:v>
      </x:c>
      <x:c r="H710" t="str">
        <x:v>Harris Museum and Art Gallery; Hurstwood Environmental Consultants</x:v>
      </x:c>
      <x:c r="I710" s="22" t="n">
        <x:v>12</x:v>
      </x:c>
      <x:c r="J710" t="str">
        <x:v>Worked — 2 records</x:v>
      </x:c>
      <x:c r="K710" t="str">
        <x:v>Employee 2302; home branch Manchester; assigned role Operative Skilled | Deployment branch: Manchester | Actual role: Operative Skilled | Jobs: 394302A, 374044A | Customers: Harris Museum and Art Gallery; Hurstwood Environmental Consultants | Actual hours: 12.0; source records: 2</x:v>
      </x:c>
      <x:c r="L710" t="str">
        <x:v>Include</x:v>
      </x:c>
      <x:c r="M710"/>
      <x:c r="N710"/>
    </x:row>
    <x:row r="711">
      <x:c r="A711" t="str">
        <x:v>David Woodyard|2026-01-12</x:v>
      </x:c>
      <x:c r="B711" s="888" t="n">
        <x:v>46034</x:v>
      </x:c>
      <x:c r="C711" t="str">
        <x:v>David Woodyard</x:v>
      </x:c>
      <x:c r="D711" t="str">
        <x:v>Permanent</x:v>
      </x:c>
      <x:c r="E711" t="str">
        <x:v>Manchester</x:v>
      </x:c>
      <x:c r="F711" t="str">
        <x:v>Operative Skilled</x:v>
      </x:c>
      <x:c r="G711" t="str">
        <x:v>397539</x:v>
      </x:c>
      <x:c r="H711" t="str">
        <x:v>Restore Harrow Green</x:v>
      </x:c>
      <x:c r="I711" s="22" t="n">
        <x:v>6.5</x:v>
      </x:c>
      <x:c r="J711" t="str">
        <x:v>Worked</x:v>
      </x:c>
      <x:c r="K711" t="str">
        <x:v>Employee 2302; home branch Manchester; assigned role Operative Skilled | Deployment branch: Manchester | Actual role: Operative Skilled | Jobs: 397539 | Customers: Restore Harrow Green | Actual hours: 6.5; source records: 1</x:v>
      </x:c>
      <x:c r="L711" t="str">
        <x:v>Include</x:v>
      </x:c>
      <x:c r="M711"/>
      <x:c r="N711"/>
    </x:row>
    <x:row r="712">
      <x:c r="A712" t="str">
        <x:v>David Woodyard|2026-01-13</x:v>
      </x:c>
      <x:c r="B712" s="888" t="n">
        <x:v>46035</x:v>
      </x:c>
      <x:c r="C712" t="str">
        <x:v>David Woodyard</x:v>
      </x:c>
      <x:c r="D712" t="str">
        <x:v>Permanent</x:v>
      </x:c>
      <x:c r="E712" t="str">
        <x:v>Manchester</x:v>
      </x:c>
      <x:c r="F712" t="str">
        <x:v>Operative Skilled</x:v>
      </x:c>
      <x:c r="G712" t="str">
        <x:v>397539</x:v>
      </x:c>
      <x:c r="H712" t="str">
        <x:v>Restore Harrow Green</x:v>
      </x:c>
      <x:c r="I712" s="22" t="n">
        <x:v>7</x:v>
      </x:c>
      <x:c r="J712" t="str">
        <x:v>Worked</x:v>
      </x:c>
      <x:c r="K712" t="str">
        <x:v>Employee 2302; home branch Manchester; assigned role Operative Skilled | Deployment branch: Manchester | Actual role: Operative Skilled | Jobs: 397539 | Customers: Restore Harrow Green | Actual hours: 7.0; source records: 1</x:v>
      </x:c>
      <x:c r="L712" t="str">
        <x:v>Include</x:v>
      </x:c>
      <x:c r="M712"/>
      <x:c r="N712"/>
    </x:row>
    <x:row r="713">
      <x:c r="A713" t="str">
        <x:v>David Woodyard|2026-01-15</x:v>
      </x:c>
      <x:c r="B713" s="888" t="n">
        <x:v>46037</x:v>
      </x:c>
      <x:c r="C713" t="str">
        <x:v>David Woodyard</x:v>
      </x:c>
      <x:c r="D713" t="str">
        <x:v>Permanent</x:v>
      </x:c>
      <x:c r="E713" t="str">
        <x:v>Manchester</x:v>
      </x:c>
      <x:c r="F713" t="str">
        <x:v>Operative Skilled</x:v>
      </x:c>
      <x:c r="G713" t="str">
        <x:v>399547</x:v>
      </x:c>
      <x:c r="H713" t="str">
        <x:v>Barnett Waddingham LLP</x:v>
      </x:c>
      <x:c r="I713" s="22" t="n">
        <x:v>6.5</x:v>
      </x:c>
      <x:c r="J713" t="str">
        <x:v>Worked</x:v>
      </x:c>
      <x:c r="K713" t="str">
        <x:v>Employee 2302; home branch Manchester; assigned role Operative Skilled | Deployment branch: Manchester | Actual role: Operative Porter | Jobs: 399547 | Customers: Barnett Waddingham LLP | Actual hours: 6.5; source records: 1</x:v>
      </x:c>
      <x:c r="L713" t="str">
        <x:v>Include</x:v>
      </x:c>
      <x:c r="M713"/>
      <x:c r="N713"/>
    </x:row>
    <x:row r="714">
      <x:c r="A714" t="str">
        <x:v>David Woodyard|2026-01-16</x:v>
      </x:c>
      <x:c r="B714" s="888" t="n">
        <x:v>46038</x:v>
      </x:c>
      <x:c r="C714" t="str">
        <x:v>David Woodyard</x:v>
      </x:c>
      <x:c r="D714" t="str">
        <x:v>Permanent</x:v>
      </x:c>
      <x:c r="E714" t="str">
        <x:v>Manchester</x:v>
      </x:c>
      <x:c r="F714" t="str">
        <x:v>Operative Skilled</x:v>
      </x:c>
      <x:c r="G714" t="str">
        <x:v>398932, 399220</x:v>
      </x:c>
      <x:c r="H714" t="str">
        <x:v>Irwell Valley Homes</x:v>
      </x:c>
      <x:c r="I714" s="22" t="n">
        <x:v>4.5</x:v>
      </x:c>
      <x:c r="J714" t="str">
        <x:v>Worked — 2 records</x:v>
      </x:c>
      <x:c r="K714" t="str">
        <x:v>Employee 2302; home branch Manchester; assigned role Operative Skilled | Deployment branch: Manchester | Actual role: Operative Skilled | Jobs: 398932, 399220 | Customers: Irwell Valley Homes | Actual hours: 4.5; source records: 2</x:v>
      </x:c>
      <x:c r="L714" t="str">
        <x:v>Include</x:v>
      </x:c>
      <x:c r="M714"/>
      <x:c r="N714"/>
    </x:row>
    <x:row r="715">
      <x:c r="A715" t="str">
        <x:v>David Woodyard|2026-01-19</x:v>
      </x:c>
      <x:c r="B715" s="888" t="n">
        <x:v>46041</x:v>
      </x:c>
      <x:c r="C715" t="str">
        <x:v>David Woodyard</x:v>
      </x:c>
      <x:c r="D715" t="str">
        <x:v>Permanent</x:v>
      </x:c>
      <x:c r="E715" t="str">
        <x:v>Manchester</x:v>
      </x:c>
      <x:c r="F715" t="str">
        <x:v>Operative Skilled</x:v>
      </x:c>
      <x:c r="G715" t="str">
        <x:v>399557</x:v>
      </x:c>
      <x:c r="H715" t="str">
        <x:v>Harris Museum and Art Gallery</x:v>
      </x:c>
      <x:c r="I715" s="22" t="n">
        <x:v>8.25</x:v>
      </x:c>
      <x:c r="J715" t="str">
        <x:v>Worked</x:v>
      </x:c>
      <x:c r="K715" t="str">
        <x:v>Employee 2302; home branch Manchester; assigned role Operative Skilled | Deployment branch: Manchester | Actual role: Operative Skilled | Jobs: 399557 | Customers: Harris Museum and Art Gallery | Actual hours: 8.2; source records: 1</x:v>
      </x:c>
      <x:c r="L715" t="str">
        <x:v>Include</x:v>
      </x:c>
      <x:c r="M715"/>
      <x:c r="N715"/>
    </x:row>
    <x:row r="716">
      <x:c r="A716" t="str">
        <x:v>David Woodyard|2026-01-20</x:v>
      </x:c>
      <x:c r="B716" s="888" t="n">
        <x:v>46042</x:v>
      </x:c>
      <x:c r="C716" t="str">
        <x:v>David Woodyard</x:v>
      </x:c>
      <x:c r="D716" t="str">
        <x:v>Permanent</x:v>
      </x:c>
      <x:c r="E716" t="str">
        <x:v>Manchester</x:v>
      </x:c>
      <x:c r="F716" t="str">
        <x:v>Operative Skilled</x:v>
      </x:c>
      <x:c r="G716" t="str">
        <x:v>399557</x:v>
      </x:c>
      <x:c r="H716" t="str">
        <x:v>Harris Museum and Art Gallery</x:v>
      </x:c>
      <x:c r="I716" s="22" t="n">
        <x:v>8</x:v>
      </x:c>
      <x:c r="J716" t="str">
        <x:v>Worked</x:v>
      </x:c>
      <x:c r="K716" t="str">
        <x:v>Employee 2302; home branch Manchester; assigned role Operative Skilled | Deployment branch: Manchester | Actual role: Operative Skilled | Jobs: 399557 | Customers: Harris Museum and Art Gallery | Actual hours: 8.0; source records: 1</x:v>
      </x:c>
      <x:c r="L716" t="str">
        <x:v>Include</x:v>
      </x:c>
      <x:c r="M716"/>
      <x:c r="N716"/>
    </x:row>
    <x:row r="717">
      <x:c r="A717" t="str">
        <x:v>David Woodyard|2026-01-21</x:v>
      </x:c>
      <x:c r="B717" s="888" t="n">
        <x:v>46043</x:v>
      </x:c>
      <x:c r="C717" t="str">
        <x:v>David Woodyard</x:v>
      </x:c>
      <x:c r="D717" t="str">
        <x:v>Permanent</x:v>
      </x:c>
      <x:c r="E717" t="str">
        <x:v>Manchester</x:v>
      </x:c>
      <x:c r="F717" t="str">
        <x:v>Operative Skilled</x:v>
      </x:c>
      <x:c r="G717" t="str">
        <x:v>399557</x:v>
      </x:c>
      <x:c r="H717" t="str">
        <x:v>Harris Museum and Art Gallery</x:v>
      </x:c>
      <x:c r="I717" s="22" t="n">
        <x:v>8.5</x:v>
      </x:c>
      <x:c r="J717" t="str">
        <x:v>Worked</x:v>
      </x:c>
      <x:c r="K717" t="str">
        <x:v>Employee 2302; home branch Manchester; assigned role Operative Skilled | Deployment branch: Manchester | Actual role: Operative Skilled | Jobs: 399557 | Customers: Harris Museum and Art Gallery | Actual hours: 8.5; source records: 1</x:v>
      </x:c>
      <x:c r="L717" t="str">
        <x:v>Include</x:v>
      </x:c>
      <x:c r="M717"/>
      <x:c r="N717"/>
    </x:row>
    <x:row r="718">
      <x:c r="A718" t="str">
        <x:v>David Woodyard|2026-01-22</x:v>
      </x:c>
      <x:c r="B718" s="888" t="n">
        <x:v>46044</x:v>
      </x:c>
      <x:c r="C718" t="str">
        <x:v>David Woodyard</x:v>
      </x:c>
      <x:c r="D718" t="str">
        <x:v>Permanent</x:v>
      </x:c>
      <x:c r="E718" t="str">
        <x:v>Manchester</x:v>
      </x:c>
      <x:c r="F718" t="str">
        <x:v>Operative Skilled</x:v>
      </x:c>
      <x:c r="G718" t="str">
        <x:v>394233</x:v>
      </x:c>
      <x:c r="H718" t="str">
        <x:v>BT plc</x:v>
      </x:c>
      <x:c r="I718" s="22" t="n">
        <x:v>9</x:v>
      </x:c>
      <x:c r="J718" t="str">
        <x:v>Worked</x:v>
      </x:c>
      <x:c r="K718" t="str">
        <x:v>Employee 2302; home branch Manchester; assigned role Operative Skilled | Deployment branch: Manchester | Actual role: Operative Skilled | Jobs: 394233 | Customers: BT plc | Actual hours: 9.0; source records: 1</x:v>
      </x:c>
      <x:c r="L718" t="str">
        <x:v>Include</x:v>
      </x:c>
      <x:c r="M718"/>
      <x:c r="N718"/>
    </x:row>
    <x:row r="719">
      <x:c r="A719" t="str">
        <x:v>David Woodyard|2026-01-23</x:v>
      </x:c>
      <x:c r="B719" s="888" t="n">
        <x:v>46045</x:v>
      </x:c>
      <x:c r="C719" t="str">
        <x:v>David Woodyard</x:v>
      </x:c>
      <x:c r="D719" t="str">
        <x:v>Permanent</x:v>
      </x:c>
      <x:c r="E719" t="str">
        <x:v>Manchester</x:v>
      </x:c>
      <x:c r="F719" t="str">
        <x:v>Operative Skilled</x:v>
      </x:c>
      <x:c r="G719" t="str">
        <x:v>374044A, 399601</x:v>
      </x:c>
      <x:c r="H719" t="str">
        <x:v>Hurstwood Environmental Consultants; National Museums Liverpool</x:v>
      </x:c>
      <x:c r="I719" s="22" t="n">
        <x:v>11.5</x:v>
      </x:c>
      <x:c r="J719" t="str">
        <x:v>Worked — 2 records</x:v>
      </x:c>
      <x:c r="K719" t="str">
        <x:v>Employee 2302; home branch Manchester; assigned role Operative Skilled | Deployment branch: Manchester | Actual role: Operative Skilled | Jobs: 374044A, 399601 | Customers: Hurstwood Environmental Consultants; National Museums Liverpool | Actual hours: 11.5; source records: 2</x:v>
      </x:c>
      <x:c r="L719" t="str">
        <x:v>Include</x:v>
      </x:c>
      <x:c r="M719"/>
      <x:c r="N719"/>
    </x:row>
    <x:row r="720">
      <x:c r="A720" t="str">
        <x:v>David Woodyard|2026-01-26</x:v>
      </x:c>
      <x:c r="B720" s="888" t="n">
        <x:v>46048</x:v>
      </x:c>
      <x:c r="C720" t="str">
        <x:v>David Woodyard</x:v>
      </x:c>
      <x:c r="D720" t="str">
        <x:v>Permanent</x:v>
      </x:c>
      <x:c r="E720" t="str">
        <x:v>Manchester</x:v>
      </x:c>
      <x:c r="F720" t="str">
        <x:v>Operative Skilled</x:v>
      </x:c>
      <x:c r="G720" t="str">
        <x:v>399635</x:v>
      </x:c>
      <x:c r="H720" t="str">
        <x:v>SGS United Kingdom Limited</x:v>
      </x:c>
      <x:c r="I720" s="22" t="n">
        <x:v>9.5</x:v>
      </x:c>
      <x:c r="J720" t="str">
        <x:v>Worked</x:v>
      </x:c>
      <x:c r="K720" t="str">
        <x:v>Employee 2302; home branch Manchester; assigned role Operative Skilled | Deployment branch: Manchester | Actual role: Operative Skilled | Jobs: 399635 | Customers: SGS United Kingdom Limited | Actual hours: 9.5; source records: 1</x:v>
      </x:c>
      <x:c r="L720" t="str">
        <x:v>Include</x:v>
      </x:c>
      <x:c r="M720"/>
      <x:c r="N720"/>
    </x:row>
    <x:row r="721">
      <x:c r="A721" t="str">
        <x:v>David Woodyard|2026-01-27</x:v>
      </x:c>
      <x:c r="B721" s="888" t="n">
        <x:v>46049</x:v>
      </x:c>
      <x:c r="C721" t="str">
        <x:v>David Woodyard</x:v>
      </x:c>
      <x:c r="D721" t="str">
        <x:v>Permanent</x:v>
      </x:c>
      <x:c r="E721" t="str">
        <x:v>Manchester</x:v>
      </x:c>
      <x:c r="F721" t="str">
        <x:v>Operative Skilled</x:v>
      </x:c>
      <x:c r="G721" t="str">
        <x:v>399057, 399777, 398317</x:v>
      </x:c>
      <x:c r="H721" t="str">
        <x:v>Kirklees Council - Ann Marie Glenn; MOJ - Sodexo SR:57310; Restore Harrow Green</x:v>
      </x:c>
      <x:c r="I721" s="22" t="n">
        <x:v>20.25</x:v>
      </x:c>
      <x:c r="J721" t="str">
        <x:v>Worked — 3 records</x:v>
      </x:c>
      <x:c r="K721" t="str">
        <x:v>Employee 2302; home branch Manchester; assigned role Operative Skilled | Deployment branch: Leeds, Manchester | Actual role: Operative Skilled | Jobs: 399057, 399777, 398317 | Customers: Kirklees Council - Ann Marie Glenn; MOJ - Sodexo SR:57310; Restore Harrow Green | Actual hours: 20.2; source records: 3</x:v>
      </x:c>
      <x:c r="L721" t="str">
        <x:v>Include</x:v>
      </x:c>
      <x:c r="M721"/>
      <x:c r="N721"/>
    </x:row>
    <x:row r="722">
      <x:c r="A722" t="str">
        <x:v>David Woodyard|2026-01-29</x:v>
      </x:c>
      <x:c r="B722" s="888" t="n">
        <x:v>46051</x:v>
      </x:c>
      <x:c r="C722" t="str">
        <x:v>David Woodyard</x:v>
      </x:c>
      <x:c r="D722" t="str">
        <x:v>Permanent</x:v>
      </x:c>
      <x:c r="E722" t="str">
        <x:v>Manchester</x:v>
      </x:c>
      <x:c r="F722" t="str">
        <x:v>Operative Skilled</x:v>
      </x:c>
      <x:c r="G722" t="str">
        <x:v>399949</x:v>
      </x:c>
      <x:c r="H722" t="str">
        <x:v>Kirklees Council</x:v>
      </x:c>
      <x:c r="I722" s="22" t="n">
        <x:v>4.25</x:v>
      </x:c>
      <x:c r="J722" t="str">
        <x:v>Worked</x:v>
      </x:c>
      <x:c r="K722" t="str">
        <x:v>Employee 2302; home branch Manchester; assigned role Operative Skilled | Deployment branch: Leeds | Actual role: Operative Skilled | Jobs: 399949 | Customers: Kirklees Council | Actual hours: 4.2; source records: 1</x:v>
      </x:c>
      <x:c r="L722" t="str">
        <x:v>Include</x:v>
      </x:c>
      <x:c r="M722"/>
      <x:c r="N722"/>
    </x:row>
    <x:row r="723">
      <x:c r="A723" t="str">
        <x:v>David Woodyard|2026-01-30</x:v>
      </x:c>
      <x:c r="B723" s="888" t="n">
        <x:v>46052</x:v>
      </x:c>
      <x:c r="C723" t="str">
        <x:v>David Woodyard</x:v>
      </x:c>
      <x:c r="D723" t="str">
        <x:v>Permanent</x:v>
      </x:c>
      <x:c r="E723" t="str">
        <x:v>Manchester</x:v>
      </x:c>
      <x:c r="F723" t="str">
        <x:v>Operative Skilled</x:v>
      </x:c>
      <x:c r="G723"/>
      <x:c r="H723"/>
      <x:c r="I723" s="22" t="n">
        <x:v>0</x:v>
      </x:c>
      <x:c r="J723" t="str">
        <x:v>Annual leave</x:v>
      </x:c>
      <x:c r="K723" t="str">
        <x:v>Employee 2302; home branch Manchester; assigned role Operative Skilled | Leave: Annual Leave (Hours) | Leave calendar basis: Variable-pattern period</x:v>
      </x:c>
      <x:c r="L723" t="str">
        <x:v>Include</x:v>
      </x:c>
      <x:c r="M723"/>
      <x:c r="N723"/>
    </x:row>
    <x:row r="724">
      <x:c r="A724" t="str">
        <x:v>Delano White|2026-01-05</x:v>
      </x:c>
      <x:c r="B724" s="888" t="n">
        <x:v>46027</x:v>
      </x:c>
      <x:c r="C724" t="str">
        <x:v>Delano White</x:v>
      </x:c>
      <x:c r="D724" t="str">
        <x:v>Permanent</x:v>
      </x:c>
      <x:c r="E724" t="str">
        <x:v>Birmingham</x:v>
      </x:c>
      <x:c r="F724" t="str">
        <x:v>Operative Porter</x:v>
      </x:c>
      <x:c r="G724" t="str">
        <x:v>398993</x:v>
      </x:c>
      <x:c r="H724" t="str">
        <x:v>LumiraDx UK Ltd (Roche Diagnostics)</x:v>
      </x:c>
      <x:c r="I724" s="22" t="n">
        <x:v>8</x:v>
      </x:c>
      <x:c r="J724" t="str">
        <x:v>Worked</x:v>
      </x:c>
      <x:c r="K724" t="str">
        <x:v>Employee 1495; home branch Birmingham; assigned role Operative Porter | Deployment branch: Birmingham | Actual role: Operative Driver | Jobs: 398993 | Customers: LumiraDx UK Ltd (Roche Diagnostics) | Actual hours: 8.0; source records: 1</x:v>
      </x:c>
      <x:c r="L724" t="str">
        <x:v>Include</x:v>
      </x:c>
      <x:c r="M724"/>
      <x:c r="N724"/>
    </x:row>
    <x:row r="725">
      <x:c r="A725" t="str">
        <x:v>Delano White|2026-01-07</x:v>
      </x:c>
      <x:c r="B725" s="888" t="n">
        <x:v>46029</x:v>
      </x:c>
      <x:c r="C725" t="str">
        <x:v>Delano White</x:v>
      </x:c>
      <x:c r="D725" t="str">
        <x:v>Permanent</x:v>
      </x:c>
      <x:c r="E725" t="str">
        <x:v>Birmingham</x:v>
      </x:c>
      <x:c r="F725" t="str">
        <x:v>Operative Porter</x:v>
      </x:c>
      <x:c r="G725" t="str">
        <x:v>398993</x:v>
      </x:c>
      <x:c r="H725" t="str">
        <x:v>LumiraDx UK Ltd (Roche Diagnostics)</x:v>
      </x:c>
      <x:c r="I725" s="22" t="n">
        <x:v>11.5</x:v>
      </x:c>
      <x:c r="J725" t="str">
        <x:v>Worked</x:v>
      </x:c>
      <x:c r="K725" t="str">
        <x:v>Employee 1495; home branch Birmingham; assigned role Operative Porter | Deployment branch: Birmingham | Actual role: Operative Driver | Jobs: 398993 | Customers: LumiraDx UK Ltd (Roche Diagnostics) | Actual hours: 11.5; source records: 1</x:v>
      </x:c>
      <x:c r="L725" t="str">
        <x:v>Include</x:v>
      </x:c>
      <x:c r="M725"/>
      <x:c r="N725"/>
    </x:row>
    <x:row r="726">
      <x:c r="A726" t="str">
        <x:v>Delano White|2026-01-08</x:v>
      </x:c>
      <x:c r="B726" s="888" t="n">
        <x:v>46030</x:v>
      </x:c>
      <x:c r="C726" t="str">
        <x:v>Delano White</x:v>
      </x:c>
      <x:c r="D726" t="str">
        <x:v>Permanent</x:v>
      </x:c>
      <x:c r="E726" t="str">
        <x:v>Birmingham</x:v>
      </x:c>
      <x:c r="F726" t="str">
        <x:v>Operative Porter</x:v>
      </x:c>
      <x:c r="G726" t="str">
        <x:v>399322</x:v>
      </x:c>
      <x:c r="H726" t="str">
        <x:v>West Midlands Police</x:v>
      </x:c>
      <x:c r="I726" s="22" t="n">
        <x:v>9.5</x:v>
      </x:c>
      <x:c r="J726" t="str">
        <x:v>Worked</x:v>
      </x:c>
      <x:c r="K726" t="str">
        <x:v>Employee 1495; home branch Birmingham; assigned role Operative Porter | Deployment branch: Birmingham | Actual role: Operative Porter | Jobs: 399322 | Customers: West Midlands Police | Actual hours: 9.5; source records: 1</x:v>
      </x:c>
      <x:c r="L726" t="str">
        <x:v>Include</x:v>
      </x:c>
      <x:c r="M726"/>
      <x:c r="N726"/>
    </x:row>
    <x:row r="727">
      <x:c r="A727" t="str">
        <x:v>Delano White|2026-01-12</x:v>
      </x:c>
      <x:c r="B727" s="888" t="n">
        <x:v>46034</x:v>
      </x:c>
      <x:c r="C727" t="str">
        <x:v>Delano White</x:v>
      </x:c>
      <x:c r="D727" t="str">
        <x:v>Permanent</x:v>
      </x:c>
      <x:c r="E727" t="str">
        <x:v>Birmingham</x:v>
      </x:c>
      <x:c r="F727" t="str">
        <x:v>Operative Porter</x:v>
      </x:c>
      <x:c r="G727" t="str">
        <x:v>399504</x:v>
      </x:c>
      <x:c r="H727" t="str">
        <x:v>West Midlands Police</x:v>
      </x:c>
      <x:c r="I727" s="22" t="n">
        <x:v>10</x:v>
      </x:c>
      <x:c r="J727" t="str">
        <x:v>Worked</x:v>
      </x:c>
      <x:c r="K727" t="str">
        <x:v>Employee 1495; home branch Birmingham; assigned role Operative Porter | Deployment branch: Birmingham | Actual role: Operative Skilled | Jobs: 399504 | Customers: West Midlands Police | Actual hours: 10.0; source records: 1</x:v>
      </x:c>
      <x:c r="L727" t="str">
        <x:v>Include</x:v>
      </x:c>
      <x:c r="M727"/>
      <x:c r="N727"/>
    </x:row>
    <x:row r="728">
      <x:c r="A728" t="str">
        <x:v>Delano White|2026-01-13</x:v>
      </x:c>
      <x:c r="B728" s="888" t="n">
        <x:v>46035</x:v>
      </x:c>
      <x:c r="C728" t="str">
        <x:v>Delano White</x:v>
      </x:c>
      <x:c r="D728" t="str">
        <x:v>Permanent</x:v>
      </x:c>
      <x:c r="E728" t="str">
        <x:v>Birmingham</x:v>
      </x:c>
      <x:c r="F728" t="str">
        <x:v>Operative Porter</x:v>
      </x:c>
      <x:c r="G728" t="str">
        <x:v>399504</x:v>
      </x:c>
      <x:c r="H728" t="str">
        <x:v>West Midlands Police</x:v>
      </x:c>
      <x:c r="I728" s="22" t="n">
        <x:v>8.5</x:v>
      </x:c>
      <x:c r="J728" t="str">
        <x:v>Worked</x:v>
      </x:c>
      <x:c r="K728" t="str">
        <x:v>Employee 1495; home branch Birmingham; assigned role Operative Porter | Deployment branch: Birmingham | Actual role: Operative Skilled | Jobs: 399504 | Customers: West Midlands Police | Actual hours: 8.5; source records: 1</x:v>
      </x:c>
      <x:c r="L728" t="str">
        <x:v>Include</x:v>
      </x:c>
      <x:c r="M728"/>
      <x:c r="N728"/>
    </x:row>
    <x:row r="729">
      <x:c r="A729" t="str">
        <x:v>Delano White|2026-01-14</x:v>
      </x:c>
      <x:c r="B729" s="888" t="n">
        <x:v>46036</x:v>
      </x:c>
      <x:c r="C729" t="str">
        <x:v>Delano White</x:v>
      </x:c>
      <x:c r="D729" t="str">
        <x:v>Permanent</x:v>
      </x:c>
      <x:c r="E729" t="str">
        <x:v>Birmingham</x:v>
      </x:c>
      <x:c r="F729" t="str">
        <x:v>Operative Porter</x:v>
      </x:c>
      <x:c r="G729" t="str">
        <x:v>399504</x:v>
      </x:c>
      <x:c r="H729" t="str">
        <x:v>West Midlands Police</x:v>
      </x:c>
      <x:c r="I729" s="22" t="n">
        <x:v>8</x:v>
      </x:c>
      <x:c r="J729" t="str">
        <x:v>Worked</x:v>
      </x:c>
      <x:c r="K729" t="str">
        <x:v>Employee 1495; home branch Birmingham; assigned role Operative Porter | Deployment branch: Birmingham | Actual role: Operative Skilled | Jobs: 399504 | Customers: West Midlands Police | Actual hours: 8.0; source records: 1</x:v>
      </x:c>
      <x:c r="L729" t="str">
        <x:v>Include</x:v>
      </x:c>
      <x:c r="M729"/>
      <x:c r="N729"/>
    </x:row>
    <x:row r="730">
      <x:c r="A730" t="str">
        <x:v>Delano White|2026-01-15</x:v>
      </x:c>
      <x:c r="B730" s="888" t="n">
        <x:v>46037</x:v>
      </x:c>
      <x:c r="C730" t="str">
        <x:v>Delano White</x:v>
      </x:c>
      <x:c r="D730" t="str">
        <x:v>Permanent</x:v>
      </x:c>
      <x:c r="E730" t="str">
        <x:v>Birmingham</x:v>
      </x:c>
      <x:c r="F730" t="str">
        <x:v>Operative Porter</x:v>
      </x:c>
      <x:c r="G730" t="str">
        <x:v>399504</x:v>
      </x:c>
      <x:c r="H730" t="str">
        <x:v>West Midlands Police</x:v>
      </x:c>
      <x:c r="I730" s="22" t="n">
        <x:v>9.5</x:v>
      </x:c>
      <x:c r="J730" t="str">
        <x:v>Worked</x:v>
      </x:c>
      <x:c r="K730" t="str">
        <x:v>Employee 1495; home branch Birmingham; assigned role Operative Porter | Deployment branch: Birmingham | Actual role: Operative Skilled | Jobs: 399504 | Customers: West Midlands Police | Actual hours: 9.5; source records: 1</x:v>
      </x:c>
      <x:c r="L730" t="str">
        <x:v>Include</x:v>
      </x:c>
      <x:c r="M730"/>
      <x:c r="N730"/>
    </x:row>
    <x:row r="731">
      <x:c r="A731" t="str">
        <x:v>Delano White|2026-01-16</x:v>
      </x:c>
      <x:c r="B731" s="888" t="n">
        <x:v>46038</x:v>
      </x:c>
      <x:c r="C731" t="str">
        <x:v>Delano White</x:v>
      </x:c>
      <x:c r="D731" t="str">
        <x:v>Permanent</x:v>
      </x:c>
      <x:c r="E731" t="str">
        <x:v>Birmingham</x:v>
      </x:c>
      <x:c r="F731" t="str">
        <x:v>Operative Porter</x:v>
      </x:c>
      <x:c r="G731" t="str">
        <x:v>399504</x:v>
      </x:c>
      <x:c r="H731" t="str">
        <x:v>West Midlands Police</x:v>
      </x:c>
      <x:c r="I731" s="22" t="n">
        <x:v>8</x:v>
      </x:c>
      <x:c r="J731" t="str">
        <x:v>Worked</x:v>
      </x:c>
      <x:c r="K731" t="str">
        <x:v>Employee 1495; home branch Birmingham; assigned role Operative Porter | Deployment branch: Birmingham | Actual role: Operative Skilled | Jobs: 399504 | Customers: West Midlands Police | Actual hours: 8.0; source records: 1</x:v>
      </x:c>
      <x:c r="L731" t="str">
        <x:v>Include</x:v>
      </x:c>
      <x:c r="M731"/>
      <x:c r="N731"/>
    </x:row>
    <x:row r="732">
      <x:c r="A732" t="str">
        <x:v>Delano White|2026-01-19</x:v>
      </x:c>
      <x:c r="B732" s="888" t="n">
        <x:v>46041</x:v>
      </x:c>
      <x:c r="C732" t="str">
        <x:v>Delano White</x:v>
      </x:c>
      <x:c r="D732" t="str">
        <x:v>Permanent</x:v>
      </x:c>
      <x:c r="E732" t="str">
        <x:v>Birmingham</x:v>
      </x:c>
      <x:c r="F732" t="str">
        <x:v>Operative Porter</x:v>
      </x:c>
      <x:c r="G732" t="str">
        <x:v>397334</x:v>
      </x:c>
      <x:c r="H732" t="str">
        <x:v>West Midlands Police</x:v>
      </x:c>
      <x:c r="I732" s="22" t="n">
        <x:v>9.5</x:v>
      </x:c>
      <x:c r="J732" t="str">
        <x:v>Worked</x:v>
      </x:c>
      <x:c r="K732" t="str">
        <x:v>Employee 1495; home branch Birmingham; assigned role Operative Porter | Deployment branch: Birmingham | Actual role: Operative Skilled | Jobs: 397334 | Customers: West Midlands Police | Actual hours: 9.5; source records: 1</x:v>
      </x:c>
      <x:c r="L732" t="str">
        <x:v>Include</x:v>
      </x:c>
      <x:c r="M732"/>
      <x:c r="N732"/>
    </x:row>
    <x:row r="733">
      <x:c r="A733" t="str">
        <x:v>Delano White|2026-01-20</x:v>
      </x:c>
      <x:c r="B733" s="888" t="n">
        <x:v>46042</x:v>
      </x:c>
      <x:c r="C733" t="str">
        <x:v>Delano White</x:v>
      </x:c>
      <x:c r="D733" t="str">
        <x:v>Permanent</x:v>
      </x:c>
      <x:c r="E733" t="str">
        <x:v>Birmingham</x:v>
      </x:c>
      <x:c r="F733" t="str">
        <x:v>Operative Porter</x:v>
      </x:c>
      <x:c r="G733" t="str">
        <x:v>397334</x:v>
      </x:c>
      <x:c r="H733" t="str">
        <x:v>West Midlands Police</x:v>
      </x:c>
      <x:c r="I733" s="22" t="n">
        <x:v>8.5</x:v>
      </x:c>
      <x:c r="J733" t="str">
        <x:v>Worked</x:v>
      </x:c>
      <x:c r="K733" t="str">
        <x:v>Employee 1495; home branch Birmingham; assigned role Operative Porter | Deployment branch: Birmingham | Actual role: Operative Skilled | Jobs: 397334 | Customers: West Midlands Police | Actual hours: 8.5; source records: 1</x:v>
      </x:c>
      <x:c r="L733" t="str">
        <x:v>Include</x:v>
      </x:c>
      <x:c r="M733"/>
      <x:c r="N733"/>
    </x:row>
    <x:row r="734">
      <x:c r="A734" t="str">
        <x:v>Delano White|2026-01-21</x:v>
      </x:c>
      <x:c r="B734" s="888" t="n">
        <x:v>46043</x:v>
      </x:c>
      <x:c r="C734" t="str">
        <x:v>Delano White</x:v>
      </x:c>
      <x:c r="D734" t="str">
        <x:v>Permanent</x:v>
      </x:c>
      <x:c r="E734" t="str">
        <x:v>Birmingham</x:v>
      </x:c>
      <x:c r="F734" t="str">
        <x:v>Operative Porter</x:v>
      </x:c>
      <x:c r="G734" t="str">
        <x:v>397334</x:v>
      </x:c>
      <x:c r="H734" t="str">
        <x:v>West Midlands Police</x:v>
      </x:c>
      <x:c r="I734" s="22" t="n">
        <x:v>10</x:v>
      </x:c>
      <x:c r="J734" t="str">
        <x:v>Worked</x:v>
      </x:c>
      <x:c r="K734" t="str">
        <x:v>Employee 1495; home branch Birmingham; assigned role Operative Porter | Deployment branch: Birmingham | Actual role: Operative Skilled | Jobs: 397334 | Customers: West Midlands Police | Actual hours: 10.0; source records: 1</x:v>
      </x:c>
      <x:c r="L734" t="str">
        <x:v>Include</x:v>
      </x:c>
      <x:c r="M734"/>
      <x:c r="N734"/>
    </x:row>
    <x:row r="735">
      <x:c r="A735" t="str">
        <x:v>Delano White|2026-01-22</x:v>
      </x:c>
      <x:c r="B735" s="888" t="n">
        <x:v>46044</x:v>
      </x:c>
      <x:c r="C735" t="str">
        <x:v>Delano White</x:v>
      </x:c>
      <x:c r="D735" t="str">
        <x:v>Permanent</x:v>
      </x:c>
      <x:c r="E735" t="str">
        <x:v>Birmingham</x:v>
      </x:c>
      <x:c r="F735" t="str">
        <x:v>Operative Porter</x:v>
      </x:c>
      <x:c r="G735" t="str">
        <x:v>399322</x:v>
      </x:c>
      <x:c r="H735" t="str">
        <x:v>West Midlands Police</x:v>
      </x:c>
      <x:c r="I735" s="22" t="n">
        <x:v>8.5</x:v>
      </x:c>
      <x:c r="J735" t="str">
        <x:v>Worked</x:v>
      </x:c>
      <x:c r="K735" t="str">
        <x:v>Employee 1495; home branch Birmingham; assigned role Operative Porter | Deployment branch: Birmingham | Actual role: Operative Driver | Jobs: 399322 | Customers: West Midlands Police | Actual hours: 8.5; source records: 1</x:v>
      </x:c>
      <x:c r="L735" t="str">
        <x:v>Include</x:v>
      </x:c>
      <x:c r="M735"/>
      <x:c r="N735"/>
    </x:row>
    <x:row r="736">
      <x:c r="A736" t="str">
        <x:v>Delano White|2026-01-23</x:v>
      </x:c>
      <x:c r="B736" s="888" t="n">
        <x:v>46045</x:v>
      </x:c>
      <x:c r="C736" t="str">
        <x:v>Delano White</x:v>
      </x:c>
      <x:c r="D736" t="str">
        <x:v>Permanent</x:v>
      </x:c>
      <x:c r="E736" t="str">
        <x:v>Birmingham</x:v>
      </x:c>
      <x:c r="F736" t="str">
        <x:v>Operative Porter</x:v>
      </x:c>
      <x:c r="G736" t="str">
        <x:v>399660</x:v>
      </x:c>
      <x:c r="H736" t="str">
        <x:v>West Midlands Police</x:v>
      </x:c>
      <x:c r="I736" s="22" t="n">
        <x:v>10</x:v>
      </x:c>
      <x:c r="J736" t="str">
        <x:v>Worked</x:v>
      </x:c>
      <x:c r="K736" t="str">
        <x:v>Employee 1495; home branch Birmingham; assigned role Operative Porter | Deployment branch: Birmingham | Actual role: Operative Skilled | Jobs: 399660 | Customers: West Midlands Police | Actual hours: 10.0; source records: 1</x:v>
      </x:c>
      <x:c r="L736" t="str">
        <x:v>Include</x:v>
      </x:c>
      <x:c r="M736"/>
      <x:c r="N736"/>
    </x:row>
    <x:row r="737">
      <x:c r="A737" t="str">
        <x:v>Delano White|2026-01-26</x:v>
      </x:c>
      <x:c r="B737" s="888" t="n">
        <x:v>46048</x:v>
      </x:c>
      <x:c r="C737" t="str">
        <x:v>Delano White</x:v>
      </x:c>
      <x:c r="D737" t="str">
        <x:v>Permanent</x:v>
      </x:c>
      <x:c r="E737" t="str">
        <x:v>Birmingham</x:v>
      </x:c>
      <x:c r="F737" t="str">
        <x:v>Operative Porter</x:v>
      </x:c>
      <x:c r="G737" t="str">
        <x:v>399660</x:v>
      </x:c>
      <x:c r="H737" t="str">
        <x:v>West Midlands Police</x:v>
      </x:c>
      <x:c r="I737" s="22" t="n">
        <x:v>6.5</x:v>
      </x:c>
      <x:c r="J737" t="str">
        <x:v>Worked</x:v>
      </x:c>
      <x:c r="K737" t="str">
        <x:v>Employee 1495; home branch Birmingham; assigned role Operative Porter | Deployment branch: Birmingham | Actual role: Operative Skilled | Jobs: 399660 | Customers: West Midlands Police | Actual hours: 6.5; source records: 1</x:v>
      </x:c>
      <x:c r="L737" t="str">
        <x:v>Include</x:v>
      </x:c>
      <x:c r="M737"/>
      <x:c r="N737"/>
    </x:row>
    <x:row r="738">
      <x:c r="A738" t="str">
        <x:v>Delano White|2026-01-28</x:v>
      </x:c>
      <x:c r="B738" s="888" t="n">
        <x:v>46050</x:v>
      </x:c>
      <x:c r="C738" t="str">
        <x:v>Delano White</x:v>
      </x:c>
      <x:c r="D738" t="str">
        <x:v>Permanent</x:v>
      </x:c>
      <x:c r="E738" t="str">
        <x:v>Birmingham</x:v>
      </x:c>
      <x:c r="F738" t="str">
        <x:v>Operative Porter</x:v>
      </x:c>
      <x:c r="G738" t="str">
        <x:v>399901, 399787</x:v>
      </x:c>
      <x:c r="H738" t="str">
        <x:v>Midland Heart; Midland Heart Limited</x:v>
      </x:c>
      <x:c r="I738" s="22" t="n">
        <x:v>6.5</x:v>
      </x:c>
      <x:c r="J738" t="str">
        <x:v>Worked — 2 records</x:v>
      </x:c>
      <x:c r="K738" t="str">
        <x:v>Employee 1495; home branch Birmingham; assigned role Operative Porter | Deployment branch: Birmingham | Actual role: Operative Skilled | Jobs: 399901, 399787 | Customers: Midland Heart; Midland Heart Limited | Actual hours: 6.5; source records: 2</x:v>
      </x:c>
      <x:c r="L738" t="str">
        <x:v>Include</x:v>
      </x:c>
      <x:c r="M738"/>
      <x:c r="N738"/>
    </x:row>
    <x:row r="739">
      <x:c r="A739" t="str">
        <x:v>Delano White|2026-01-29</x:v>
      </x:c>
      <x:c r="B739" s="888" t="n">
        <x:v>46051</x:v>
      </x:c>
      <x:c r="C739" t="str">
        <x:v>Delano White</x:v>
      </x:c>
      <x:c r="D739" t="str">
        <x:v>Permanent</x:v>
      </x:c>
      <x:c r="E739" t="str">
        <x:v>Birmingham</x:v>
      </x:c>
      <x:c r="F739" t="str">
        <x:v>Operative Porter</x:v>
      </x:c>
      <x:c r="G739" t="str">
        <x:v>399972</x:v>
      </x:c>
      <x:c r="H739" t="str">
        <x:v>Midland Heart</x:v>
      </x:c>
      <x:c r="I739" s="22" t="n">
        <x:v>6</x:v>
      </x:c>
      <x:c r="J739" t="str">
        <x:v>Worked</x:v>
      </x:c>
      <x:c r="K739" t="str">
        <x:v>Employee 1495; home branch Birmingham; assigned role Operative Porter | Deployment branch: Birmingham | Actual role: Operative Porter | Jobs: 399972 | Customers: Midland Heart | Actual hours: 6.0; source records: 1</x:v>
      </x:c>
      <x:c r="L739" t="str">
        <x:v>Include</x:v>
      </x:c>
      <x:c r="M739"/>
      <x:c r="N739"/>
    </x:row>
    <x:row r="740">
      <x:c r="A740" t="str">
        <x:v>Delano White|2026-01-30</x:v>
      </x:c>
      <x:c r="B740" s="888" t="n">
        <x:v>46052</x:v>
      </x:c>
      <x:c r="C740" t="str">
        <x:v>Delano White</x:v>
      </x:c>
      <x:c r="D740" t="str">
        <x:v>Permanent</x:v>
      </x:c>
      <x:c r="E740" t="str">
        <x:v>Birmingham</x:v>
      </x:c>
      <x:c r="F740" t="str">
        <x:v>Operative Porter</x:v>
      </x:c>
      <x:c r="G740" t="str">
        <x:v>397513</x:v>
      </x:c>
      <x:c r="H740" t="str">
        <x:v>Haier (GENETIX)</x:v>
      </x:c>
      <x:c r="I740" s="22" t="n">
        <x:v>8</x:v>
      </x:c>
      <x:c r="J740" t="str">
        <x:v>Worked</x:v>
      </x:c>
      <x:c r="K740" t="str">
        <x:v>Employee 1495; home branch Birmingham; assigned role Operative Porter | Deployment branch: Oxford | Actual role: Operative Skilled | Jobs: 397513 | Customers: Haier (GENETIX) | Actual hours: 8.0; source records: 1</x:v>
      </x:c>
      <x:c r="L740" t="str">
        <x:v>Include</x:v>
      </x:c>
      <x:c r="M740"/>
      <x:c r="N740"/>
    </x:row>
    <x:row r="741">
      <x:c r="A741" t="str">
        <x:v>E Mboua (B)|2026-01-08</x:v>
      </x:c>
      <x:c r="B741" s="888" t="n">
        <x:v>46030</x:v>
      </x:c>
      <x:c r="C741" t="str">
        <x:v>E Mboua (B)</x:v>
      </x:c>
      <x:c r="D741" t="str">
        <x:v>Permanent</x:v>
      </x:c>
      <x:c r="E741" t="str">
        <x:v>Thurrock</x:v>
      </x:c>
      <x:c r="F741" t="str">
        <x:v>Operative Driver</x:v>
      </x:c>
      <x:c r="G741" t="str">
        <x:v>398176A</x:v>
      </x:c>
      <x:c r="H741" t="str">
        <x:v>Adecco</x:v>
      </x:c>
      <x:c r="I741" s="22" t="n">
        <x:v>8</x:v>
      </x:c>
      <x:c r="J741" t="str">
        <x:v>Worked</x:v>
      </x:c>
      <x:c r="K741" t="str">
        <x:v>Employee 103632; home branch Thurrock; assigned role Operative Driver | Deployment branch: Thurrock | Actual role: Operative Driver | Jobs: 398176A | Customers: Adecco | Actual hours: 8.0; source records: 1</x:v>
      </x:c>
      <x:c r="L741" t="str">
        <x:v>Include</x:v>
      </x:c>
      <x:c r="M741"/>
      <x:c r="N741"/>
    </x:row>
    <x:row r="742">
      <x:c r="A742" t="str">
        <x:v>E Mboua (B)|2026-01-10</x:v>
      </x:c>
      <x:c r="B742" s="888" t="n">
        <x:v>46032</x:v>
      </x:c>
      <x:c r="C742" t="str">
        <x:v>E Mboua (B)</x:v>
      </x:c>
      <x:c r="D742" t="str">
        <x:v>Permanent</x:v>
      </x:c>
      <x:c r="E742" t="str">
        <x:v>Thurrock</x:v>
      </x:c>
      <x:c r="F742" t="str">
        <x:v>Operative Driver</x:v>
      </x:c>
      <x:c r="G742" t="str">
        <x:v>399272</x:v>
      </x:c>
      <x:c r="H742" t="str">
        <x:v>University of Hertfordshire</x:v>
      </x:c>
      <x:c r="I742" s="22" t="n">
        <x:v>6</x:v>
      </x:c>
      <x:c r="J742" t="str">
        <x:v>Worked</x:v>
      </x:c>
      <x:c r="K742" t="str">
        <x:v>Employee 103632; home branch Thurrock; assigned role Operative Driver | Deployment branch: Thurrock | Actual role: Operative Porter | Jobs: 399272 | Customers: University of Hertfordshire | Actual hours: 6.0; source records: 1</x:v>
      </x:c>
      <x:c r="L742" t="str">
        <x:v>Include</x:v>
      </x:c>
      <x:c r="M742"/>
      <x:c r="N742"/>
    </x:row>
    <x:row r="743">
      <x:c r="A743" t="str">
        <x:v>E Mboua (B)|2026-01-13</x:v>
      </x:c>
      <x:c r="B743" s="888" t="n">
        <x:v>46035</x:v>
      </x:c>
      <x:c r="C743" t="str">
        <x:v>E Mboua (B)</x:v>
      </x:c>
      <x:c r="D743" t="str">
        <x:v>Permanent</x:v>
      </x:c>
      <x:c r="E743" t="str">
        <x:v>Thurrock</x:v>
      </x:c>
      <x:c r="F743" t="str">
        <x:v>Operative Driver</x:v>
      </x:c>
      <x:c r="G743" t="str">
        <x:v>399587</x:v>
      </x:c>
      <x:c r="H743" t="str">
        <x:v>Bank of New York Mellon</x:v>
      </x:c>
      <x:c r="I743" s="22" t="n">
        <x:v>7</x:v>
      </x:c>
      <x:c r="J743" t="str">
        <x:v>Worked</x:v>
      </x:c>
      <x:c r="K743" t="str">
        <x:v>Employee 103632; home branch Thurrock; assigned role Operative Driver | Deployment branch: Thurrock | Actual role: Operative Driver | Jobs: 399587 | Customers: Bank of New York Mellon | Actual hours: 7.0; source records: 1</x:v>
      </x:c>
      <x:c r="L743" t="str">
        <x:v>Include</x:v>
      </x:c>
      <x:c r="M743"/>
      <x:c r="N743"/>
    </x:row>
    <x:row r="744">
      <x:c r="A744" t="str">
        <x:v>E Mboua (B)|2026-01-16</x:v>
      </x:c>
      <x:c r="B744" s="888" t="n">
        <x:v>46038</x:v>
      </x:c>
      <x:c r="C744" t="str">
        <x:v>E Mboua (B)</x:v>
      </x:c>
      <x:c r="D744" t="str">
        <x:v>Permanent</x:v>
      </x:c>
      <x:c r="E744" t="str">
        <x:v>Thurrock</x:v>
      </x:c>
      <x:c r="F744" t="str">
        <x:v>Operative Driver</x:v>
      </x:c>
      <x:c r="G744" t="str">
        <x:v>399527</x:v>
      </x:c>
      <x:c r="H744" t="str">
        <x:v>BNP Paribas Limited</x:v>
      </x:c>
      <x:c r="I744" s="22" t="n">
        <x:v>0.5</x:v>
      </x:c>
      <x:c r="J744" t="str">
        <x:v>Worked</x:v>
      </x:c>
      <x:c r="K744" t="str">
        <x:v>Employee 103632; home branch Thurrock; assigned role Operative Driver | Deployment branch: Thurrock | Actual role: Operative Driver | Jobs: 399527 | Customers: BNP Paribas Limited | Actual hours: 0.5; source records: 1</x:v>
      </x:c>
      <x:c r="L744" t="str">
        <x:v>Include</x:v>
      </x:c>
      <x:c r="M744"/>
      <x:c r="N744"/>
    </x:row>
    <x:row r="745">
      <x:c r="A745" t="str">
        <x:v>E Mboua (B)|2026-01-23</x:v>
      </x:c>
      <x:c r="B745" s="888" t="n">
        <x:v>46045</x:v>
      </x:c>
      <x:c r="C745" t="str">
        <x:v>E Mboua (B)</x:v>
      </x:c>
      <x:c r="D745" t="str">
        <x:v>Permanent</x:v>
      </x:c>
      <x:c r="E745" t="str">
        <x:v>Thurrock</x:v>
      </x:c>
      <x:c r="F745" t="str">
        <x:v>Operative Driver</x:v>
      </x:c>
      <x:c r="G745" t="str">
        <x:v>396207</x:v>
      </x:c>
      <x:c r="H745" t="str">
        <x:v>Linklaters LLP</x:v>
      </x:c>
      <x:c r="I745" s="22" t="n">
        <x:v>8</x:v>
      </x:c>
      <x:c r="J745" t="str">
        <x:v>Worked</x:v>
      </x:c>
      <x:c r="K745" t="str">
        <x:v>Employee 103632; home branch Thurrock; assigned role Operative Driver | Deployment branch: Thurrock | Actual role: Operative Driver | Jobs: 396207 | Customers: Linklaters LLP | Actual hours: 8.0; source records: 1</x:v>
      </x:c>
      <x:c r="L745" t="str">
        <x:v>Include</x:v>
      </x:c>
      <x:c r="M745"/>
      <x:c r="N745"/>
    </x:row>
    <x:row r="746">
      <x:c r="A746" t="str">
        <x:v>E Mboua (B)|2026-01-24</x:v>
      </x:c>
      <x:c r="B746" s="888" t="n">
        <x:v>46046</x:v>
      </x:c>
      <x:c r="C746" t="str">
        <x:v>E Mboua (B)</x:v>
      </x:c>
      <x:c r="D746" t="str">
        <x:v>Permanent</x:v>
      </x:c>
      <x:c r="E746" t="str">
        <x:v>Thurrock</x:v>
      </x:c>
      <x:c r="F746" t="str">
        <x:v>Operative Driver</x:v>
      </x:c>
      <x:c r="G746" t="str">
        <x:v>399897</x:v>
      </x:c>
      <x:c r="H746" t="str">
        <x:v>Solve Intelligence</x:v>
      </x:c>
      <x:c r="I746" s="22" t="n">
        <x:v>7.5</x:v>
      </x:c>
      <x:c r="J746" t="str">
        <x:v>Worked</x:v>
      </x:c>
      <x:c r="K746" t="str">
        <x:v>Employee 103632; home branch Thurrock; assigned role Operative Driver | Deployment branch: Thurrock | Actual role: Operative Driver | Jobs: 399897 | Customers: Solve Intelligence | Actual hours: 7.5; source records: 1</x:v>
      </x:c>
      <x:c r="L746" t="str">
        <x:v>Include</x:v>
      </x:c>
      <x:c r="M746"/>
      <x:c r="N746"/>
    </x:row>
    <x:row r="747">
      <x:c r="A747" t="str">
        <x:v>E Mboua (B)|2026-01-26</x:v>
      </x:c>
      <x:c r="B747" s="888" t="n">
        <x:v>46048</x:v>
      </x:c>
      <x:c r="C747" t="str">
        <x:v>E Mboua (B)</x:v>
      </x:c>
      <x:c r="D747" t="str">
        <x:v>Permanent</x:v>
      </x:c>
      <x:c r="E747" t="str">
        <x:v>Thurrock</x:v>
      </x:c>
      <x:c r="F747" t="str">
        <x:v>Operative Driver</x:v>
      </x:c>
      <x:c r="G747" t="str">
        <x:v>399587</x:v>
      </x:c>
      <x:c r="H747" t="str">
        <x:v>Bank of New York Mellon</x:v>
      </x:c>
      <x:c r="I747" s="22" t="n">
        <x:v>4</x:v>
      </x:c>
      <x:c r="J747" t="str">
        <x:v>Worked</x:v>
      </x:c>
      <x:c r="K747" t="str">
        <x:v>Employee 103632; home branch Thurrock; assigned role Operative Driver | Deployment branch: Thurrock | Actual role: Operative Driver | Jobs: 399587 | Customers: Bank of New York Mellon | Actual hours: 4.0; source records: 1</x:v>
      </x:c>
      <x:c r="L747" t="str">
        <x:v>Include</x:v>
      </x:c>
      <x:c r="M747"/>
      <x:c r="N747"/>
    </x:row>
    <x:row r="748">
      <x:c r="A748" t="str">
        <x:v>E Mboua (B)|2026-01-29</x:v>
      </x:c>
      <x:c r="B748" s="888" t="n">
        <x:v>46051</x:v>
      </x:c>
      <x:c r="C748" t="str">
        <x:v>E Mboua (B)</x:v>
      </x:c>
      <x:c r="D748" t="str">
        <x:v>Permanent</x:v>
      </x:c>
      <x:c r="E748" t="str">
        <x:v>Thurrock</x:v>
      </x:c>
      <x:c r="F748" t="str">
        <x:v>Operative Driver</x:v>
      </x:c>
      <x:c r="G748" t="str">
        <x:v>399947</x:v>
      </x:c>
      <x:c r="H748" t="str">
        <x:v>BNP Paribas Limited</x:v>
      </x:c>
      <x:c r="I748" s="22" t="n">
        <x:v>2.5</x:v>
      </x:c>
      <x:c r="J748" t="str">
        <x:v>Worked</x:v>
      </x:c>
      <x:c r="K748" t="str">
        <x:v>Employee 103632; home branch Thurrock; assigned role Operative Driver | Deployment branch: Thurrock | Actual role: Operative Driver | Jobs: 399947 | Customers: BNP Paribas Limited | Actual hours: 2.5; source records: 1</x:v>
      </x:c>
      <x:c r="L748" t="str">
        <x:v>Include</x:v>
      </x:c>
      <x:c r="M748"/>
      <x:c r="N748"/>
    </x:row>
    <x:row r="749">
      <x:c r="A749" t="str">
        <x:v>E Rexhepi (B)|2026-01-06</x:v>
      </x:c>
      <x:c r="B749" s="888" t="n">
        <x:v>46028</x:v>
      </x:c>
      <x:c r="C749" t="str">
        <x:v>E Rexhepi (B)</x:v>
      </x:c>
      <x:c r="D749" t="str">
        <x:v>Permanent</x:v>
      </x:c>
      <x:c r="E749" t="str">
        <x:v>Croydon</x:v>
      </x:c>
      <x:c r="F749" t="str">
        <x:v>Operative Porter</x:v>
      </x:c>
      <x:c r="G749" t="str">
        <x:v>399089</x:v>
      </x:c>
      <x:c r="H749" t="str">
        <x:v>QinetiQ</x:v>
      </x:c>
      <x:c r="I749" s="22" t="n">
        <x:v>7</x:v>
      </x:c>
      <x:c r="J749" t="str">
        <x:v>Worked</x:v>
      </x:c>
      <x:c r="K749" t="str">
        <x:v>Employee 1440; home branch Croydon; assigned role Operative Porter | Deployment branch: Croydon | Actual role: Operative Porter | Jobs: 399089 | Customers: QinetiQ | Actual hours: 7.0; source records: 1</x:v>
      </x:c>
      <x:c r="L749" t="str">
        <x:v>Include</x:v>
      </x:c>
      <x:c r="M749"/>
      <x:c r="N749"/>
    </x:row>
    <x:row r="750">
      <x:c r="A750" t="str">
        <x:v>E Rexhepi (B)|2026-01-07</x:v>
      </x:c>
      <x:c r="B750" s="888" t="n">
        <x:v>46029</x:v>
      </x:c>
      <x:c r="C750" t="str">
        <x:v>E Rexhepi (B)</x:v>
      </x:c>
      <x:c r="D750" t="str">
        <x:v>Permanent</x:v>
      </x:c>
      <x:c r="E750" t="str">
        <x:v>Croydon</x:v>
      </x:c>
      <x:c r="F750" t="str">
        <x:v>Operative Porter</x:v>
      </x:c>
      <x:c r="G750" t="str">
        <x:v>399363D</x:v>
      </x:c>
      <x:c r="H750" t="str">
        <x:v>Thames Valley Police</x:v>
      </x:c>
      <x:c r="I750" s="22" t="n">
        <x:v>6</x:v>
      </x:c>
      <x:c r="J750" t="str">
        <x:v>Worked</x:v>
      </x:c>
      <x:c r="K750" t="str">
        <x:v>Employee 1440; home branch Croydon; assigned role Operative Porter | Deployment branch: Oxford | Actual role: Operative Driver | Jobs: 399363D | Customers: Thames Valley Police | Actual hours: 6.0; source records: 1</x:v>
      </x:c>
      <x:c r="L750" t="str">
        <x:v>Include</x:v>
      </x:c>
      <x:c r="M750"/>
      <x:c r="N750"/>
    </x:row>
    <x:row r="751">
      <x:c r="A751" t="str">
        <x:v>E Rexhepi (B)|2026-01-08</x:v>
      </x:c>
      <x:c r="B751" s="888" t="n">
        <x:v>46030</x:v>
      </x:c>
      <x:c r="C751" t="str">
        <x:v>E Rexhepi (B)</x:v>
      </x:c>
      <x:c r="D751" t="str">
        <x:v>Permanent</x:v>
      </x:c>
      <x:c r="E751" t="str">
        <x:v>Croydon</x:v>
      </x:c>
      <x:c r="F751" t="str">
        <x:v>Operative Porter</x:v>
      </x:c>
      <x:c r="G751" t="str">
        <x:v>399515</x:v>
      </x:c>
      <x:c r="H751" t="str">
        <x:v>Yard Duty, Vehicles Management and WHS support</x:v>
      </x:c>
      <x:c r="I751" s="22" t="n">
        <x:v>6</x:v>
      </x:c>
      <x:c r="J751" t="str">
        <x:v>Worked</x:v>
      </x:c>
      <x:c r="K751" t="str">
        <x:v>Employee 1440; home branch Croydon; assigned role Operative Porter | Deployment branch: Croydon | Actual role: Operative Porter | Jobs: 399515 | Customers: Yard Duty, Vehicles Management and WHS support | Actual hours: 6.0; source records: 1</x:v>
      </x:c>
      <x:c r="L751" t="str">
        <x:v>Include</x:v>
      </x:c>
      <x:c r="M751"/>
      <x:c r="N751"/>
    </x:row>
    <x:row r="752">
      <x:c r="A752" t="str">
        <x:v>E Rexhepi (B)|2026-01-09</x:v>
      </x:c>
      <x:c r="B752" s="888" t="n">
        <x:v>46031</x:v>
      </x:c>
      <x:c r="C752" t="str">
        <x:v>E Rexhepi (B)</x:v>
      </x:c>
      <x:c r="D752" t="str">
        <x:v>Permanent</x:v>
      </x:c>
      <x:c r="E752" t="str">
        <x:v>Croydon</x:v>
      </x:c>
      <x:c r="F752" t="str">
        <x:v>Operative Porter</x:v>
      </x:c>
      <x:c r="G752" t="str">
        <x:v>399515</x:v>
      </x:c>
      <x:c r="H752" t="str">
        <x:v>Yard Duty, Vehicles Management and WHS support</x:v>
      </x:c>
      <x:c r="I752" s="22" t="n">
        <x:v>6</x:v>
      </x:c>
      <x:c r="J752" t="str">
        <x:v>Worked</x:v>
      </x:c>
      <x:c r="K752" t="str">
        <x:v>Employee 1440; home branch Croydon; assigned role Operative Porter | Deployment branch: Croydon | Actual role: Operative Porter | Jobs: 399515 | Customers: Yard Duty, Vehicles Management and WHS support | Actual hours: 6.0; source records: 1</x:v>
      </x:c>
      <x:c r="L752" t="str">
        <x:v>Include</x:v>
      </x:c>
      <x:c r="M752"/>
      <x:c r="N752"/>
    </x:row>
    <x:row r="753">
      <x:c r="A753" t="str">
        <x:v>E Rexhepi (B)|2026-01-10</x:v>
      </x:c>
      <x:c r="B753" s="888" t="n">
        <x:v>46032</x:v>
      </x:c>
      <x:c r="C753" t="str">
        <x:v>E Rexhepi (B)</x:v>
      </x:c>
      <x:c r="D753" t="str">
        <x:v>Permanent</x:v>
      </x:c>
      <x:c r="E753" t="str">
        <x:v>Croydon</x:v>
      </x:c>
      <x:c r="F753" t="str">
        <x:v>Operative Porter</x:v>
      </x:c>
      <x:c r="G753" t="str">
        <x:v>398405</x:v>
      </x:c>
      <x:c r="H753" t="str">
        <x:v>Vitruvian Partners</x:v>
      </x:c>
      <x:c r="I753" s="22" t="n">
        <x:v>5</x:v>
      </x:c>
      <x:c r="J753" t="str">
        <x:v>Worked</x:v>
      </x:c>
      <x:c r="K753" t="str">
        <x:v>Employee 1440; home branch Croydon; assigned role Operative Porter | Deployment branch: Croydon | Actual role: Operative Driver | Jobs: 398405 | Customers: Vitruvian Partners | Actual hours: 5.0; source records: 1</x:v>
      </x:c>
      <x:c r="L753" t="str">
        <x:v>Include</x:v>
      </x:c>
      <x:c r="M753"/>
      <x:c r="N753"/>
    </x:row>
    <x:row r="754">
      <x:c r="A754" t="str">
        <x:v>E Rexhepi (B)|2026-01-12</x:v>
      </x:c>
      <x:c r="B754" s="888" t="n">
        <x:v>46034</x:v>
      </x:c>
      <x:c r="C754" t="str">
        <x:v>E Rexhepi (B)</x:v>
      </x:c>
      <x:c r="D754" t="str">
        <x:v>Permanent</x:v>
      </x:c>
      <x:c r="E754" t="str">
        <x:v>Croydon</x:v>
      </x:c>
      <x:c r="F754" t="str">
        <x:v>Operative Porter</x:v>
      </x:c>
      <x:c r="G754" t="str">
        <x:v>393361A</x:v>
      </x:c>
      <x:c r="H754" t="str">
        <x:v>The Quadrant</x:v>
      </x:c>
      <x:c r="I754" s="22" t="n">
        <x:v>6</x:v>
      </x:c>
      <x:c r="J754" t="str">
        <x:v>Worked</x:v>
      </x:c>
      <x:c r="K754" t="str">
        <x:v>Employee 1440; home branch Croydon; assigned role Operative Porter | Deployment branch: Croydon | Actual role: Operative Driver | Jobs: 393361A | Customers: The Quadrant | Actual hours: 6.0; source records: 1</x:v>
      </x:c>
      <x:c r="L754" t="str">
        <x:v>Include</x:v>
      </x:c>
      <x:c r="M754"/>
      <x:c r="N754"/>
    </x:row>
    <x:row r="755">
      <x:c r="A755" t="str">
        <x:v>E Rexhepi (B)|2026-01-16</x:v>
      </x:c>
      <x:c r="B755" s="888" t="n">
        <x:v>46038</x:v>
      </x:c>
      <x:c r="C755" t="str">
        <x:v>E Rexhepi (B)</x:v>
      </x:c>
      <x:c r="D755" t="str">
        <x:v>Permanent</x:v>
      </x:c>
      <x:c r="E755" t="str">
        <x:v>Croydon</x:v>
      </x:c>
      <x:c r="F755" t="str">
        <x:v>Operative Porter</x:v>
      </x:c>
      <x:c r="G755" t="str">
        <x:v>398670</x:v>
      </x:c>
      <x:c r="H755" t="str">
        <x:v>Handelsbanken (Chiswick)</x:v>
      </x:c>
      <x:c r="I755" s="22" t="n">
        <x:v>6.5</x:v>
      </x:c>
      <x:c r="J755" t="str">
        <x:v>Worked</x:v>
      </x:c>
      <x:c r="K755" t="str">
        <x:v>Employee 1440; home branch Croydon; assigned role Operative Porter | Deployment branch: Croydon | Actual role: Operative Driver | Jobs: 398670 | Customers: Handelsbanken (Chiswick) | Actual hours: 6.5; source records: 1</x:v>
      </x:c>
      <x:c r="L755" t="str">
        <x:v>Include</x:v>
      </x:c>
      <x:c r="M755"/>
      <x:c r="N755"/>
    </x:row>
    <x:row r="756">
      <x:c r="A756" t="str">
        <x:v>E Rexhepi (B)|2026-01-19</x:v>
      </x:c>
      <x:c r="B756" s="888" t="n">
        <x:v>46041</x:v>
      </x:c>
      <x:c r="C756" t="str">
        <x:v>E Rexhepi (B)</x:v>
      </x:c>
      <x:c r="D756" t="str">
        <x:v>Permanent</x:v>
      </x:c>
      <x:c r="E756" t="str">
        <x:v>Croydon</x:v>
      </x:c>
      <x:c r="F756" t="str">
        <x:v>Operative Porter</x:v>
      </x:c>
      <x:c r="G756" t="str">
        <x:v>398670</x:v>
      </x:c>
      <x:c r="H756" t="str">
        <x:v>Handelsbanken (Chiswick)</x:v>
      </x:c>
      <x:c r="I756" s="22" t="n">
        <x:v>6</x:v>
      </x:c>
      <x:c r="J756" t="str">
        <x:v>Worked</x:v>
      </x:c>
      <x:c r="K756" t="str">
        <x:v>Employee 1440; home branch Croydon; assigned role Operative Porter | Deployment branch: Croydon | Actual role: Operative Porter | Jobs: 398670 | Customers: Handelsbanken (Chiswick) | Actual hours: 6.0; source records: 1</x:v>
      </x:c>
      <x:c r="L756" t="str">
        <x:v>Include</x:v>
      </x:c>
      <x:c r="M756"/>
      <x:c r="N756"/>
    </x:row>
    <x:row r="757">
      <x:c r="A757" t="str">
        <x:v>E Rexhepi (B)|2026-01-20</x:v>
      </x:c>
      <x:c r="B757" s="888" t="n">
        <x:v>46042</x:v>
      </x:c>
      <x:c r="C757" t="str">
        <x:v>E Rexhepi (B)</x:v>
      </x:c>
      <x:c r="D757" t="str">
        <x:v>Permanent</x:v>
      </x:c>
      <x:c r="E757" t="str">
        <x:v>Croydon</x:v>
      </x:c>
      <x:c r="F757" t="str">
        <x:v>Operative Porter</x:v>
      </x:c>
      <x:c r="G757" t="str">
        <x:v>393361A</x:v>
      </x:c>
      <x:c r="H757" t="str">
        <x:v>The Quadrant</x:v>
      </x:c>
      <x:c r="I757" s="22" t="n">
        <x:v>8.5</x:v>
      </x:c>
      <x:c r="J757" t="str">
        <x:v>Worked</x:v>
      </x:c>
      <x:c r="K757" t="str">
        <x:v>Employee 1440; home branch Croydon; assigned role Operative Porter | Deployment branch: Croydon | Actual role: Operative Porter | Jobs: 393361A | Customers: The Quadrant | Actual hours: 8.5; source records: 1</x:v>
      </x:c>
      <x:c r="L757" t="str">
        <x:v>Include</x:v>
      </x:c>
      <x:c r="M757"/>
      <x:c r="N757"/>
    </x:row>
    <x:row r="758">
      <x:c r="A758" t="str">
        <x:v>E Rexhepi (B)|2026-01-21</x:v>
      </x:c>
      <x:c r="B758" s="888" t="n">
        <x:v>46043</x:v>
      </x:c>
      <x:c r="C758" t="str">
        <x:v>E Rexhepi (B)</x:v>
      </x:c>
      <x:c r="D758" t="str">
        <x:v>Permanent</x:v>
      </x:c>
      <x:c r="E758" t="str">
        <x:v>Croydon</x:v>
      </x:c>
      <x:c r="F758" t="str">
        <x:v>Operative Porter</x:v>
      </x:c>
      <x:c r="G758" t="str">
        <x:v>399652</x:v>
      </x:c>
      <x:c r="H758" t="str">
        <x:v>Jellyfish Group Ltd</x:v>
      </x:c>
      <x:c r="I758" s="22" t="n">
        <x:v>6.5</x:v>
      </x:c>
      <x:c r="J758" t="str">
        <x:v>Worked</x:v>
      </x:c>
      <x:c r="K758" t="str">
        <x:v>Employee 1440; home branch Croydon; assigned role Operative Porter | Deployment branch: Croydon | Actual role: Operative Porter | Jobs: 399652 | Customers: Jellyfish Group Ltd | Actual hours: 6.5; source records: 1</x:v>
      </x:c>
      <x:c r="L758" t="str">
        <x:v>Include</x:v>
      </x:c>
      <x:c r="M758"/>
      <x:c r="N758"/>
    </x:row>
    <x:row r="759">
      <x:c r="A759" t="str">
        <x:v>E Rexhepi (B)|2026-01-22</x:v>
      </x:c>
      <x:c r="B759" s="888" t="n">
        <x:v>46044</x:v>
      </x:c>
      <x:c r="C759" t="str">
        <x:v>E Rexhepi (B)</x:v>
      </x:c>
      <x:c r="D759" t="str">
        <x:v>Permanent</x:v>
      </x:c>
      <x:c r="E759" t="str">
        <x:v>Croydon</x:v>
      </x:c>
      <x:c r="F759" t="str">
        <x:v>Operative Porter</x:v>
      </x:c>
      <x:c r="G759" t="str">
        <x:v>392752</x:v>
      </x:c>
      <x:c r="H759" t="str">
        <x:v>Bromley Central Library</x:v>
      </x:c>
      <x:c r="I759" s="22" t="n">
        <x:v>9</x:v>
      </x:c>
      <x:c r="J759" t="str">
        <x:v>Worked</x:v>
      </x:c>
      <x:c r="K759" t="str">
        <x:v>Employee 1440; home branch Croydon; assigned role Operative Porter | Deployment branch: Croydon | Actual role: Operative Porter | Jobs: 392752 | Customers: Bromley Central Library | Actual hours: 9.0; source records: 1</x:v>
      </x:c>
      <x:c r="L759" t="str">
        <x:v>Include</x:v>
      </x:c>
      <x:c r="M759"/>
      <x:c r="N759"/>
    </x:row>
    <x:row r="760">
      <x:c r="A760" t="str">
        <x:v>E Rexhepi (B)|2026-01-23</x:v>
      </x:c>
      <x:c r="B760" s="888" t="n">
        <x:v>46045</x:v>
      </x:c>
      <x:c r="C760" t="str">
        <x:v>E Rexhepi (B)</x:v>
      </x:c>
      <x:c r="D760" t="str">
        <x:v>Permanent</x:v>
      </x:c>
      <x:c r="E760" t="str">
        <x:v>Croydon</x:v>
      </x:c>
      <x:c r="F760" t="str">
        <x:v>Operative Porter</x:v>
      </x:c>
      <x:c r="G760" t="str">
        <x:v>399451A</x:v>
      </x:c>
      <x:c r="H760" t="str">
        <x:v>Royal Borough of Kensington and Chelsea</x:v>
      </x:c>
      <x:c r="I760" s="22" t="n">
        <x:v>9.5</x:v>
      </x:c>
      <x:c r="J760" t="str">
        <x:v>Worked</x:v>
      </x:c>
      <x:c r="K760" t="str">
        <x:v>Employee 1440; home branch Croydon; assigned role Operative Porter | Deployment branch: Croydon | Actual role: Operative Porter | Jobs: 399451A | Customers: Royal Borough of Kensington and Chelsea | Actual hours: 9.5; source records: 1</x:v>
      </x:c>
      <x:c r="L760" t="str">
        <x:v>Include</x:v>
      </x:c>
      <x:c r="M760"/>
      <x:c r="N760"/>
    </x:row>
    <x:row r="761">
      <x:c r="A761" t="str">
        <x:v>E Rexhepi (B)|2026-01-26</x:v>
      </x:c>
      <x:c r="B761" s="888" t="n">
        <x:v>46048</x:v>
      </x:c>
      <x:c r="C761" t="str">
        <x:v>E Rexhepi (B)</x:v>
      </x:c>
      <x:c r="D761" t="str">
        <x:v>Permanent</x:v>
      </x:c>
      <x:c r="E761" t="str">
        <x:v>Croydon</x:v>
      </x:c>
      <x:c r="F761" t="str">
        <x:v>Operative Porter</x:v>
      </x:c>
      <x:c r="G761" t="str">
        <x:v>399451A</x:v>
      </x:c>
      <x:c r="H761" t="str">
        <x:v>Royal Borough of Kensington and Chelsea</x:v>
      </x:c>
      <x:c r="I761" s="22" t="n">
        <x:v>7</x:v>
      </x:c>
      <x:c r="J761" t="str">
        <x:v>Worked</x:v>
      </x:c>
      <x:c r="K761" t="str">
        <x:v>Employee 1440; home branch Croydon; assigned role Operative Porter | Deployment branch: Croydon | Actual role: Operative Driver | Jobs: 399451A | Customers: Royal Borough of Kensington and Chelsea | Actual hours: 7.0; source records: 1</x:v>
      </x:c>
      <x:c r="L761" t="str">
        <x:v>Include</x:v>
      </x:c>
      <x:c r="M761"/>
      <x:c r="N761"/>
    </x:row>
    <x:row r="762">
      <x:c r="A762" t="str">
        <x:v>E Rexhepi (B)|2026-01-27</x:v>
      </x:c>
      <x:c r="B762" s="888" t="n">
        <x:v>46049</x:v>
      </x:c>
      <x:c r="C762" t="str">
        <x:v>E Rexhepi (B)</x:v>
      </x:c>
      <x:c r="D762" t="str">
        <x:v>Permanent</x:v>
      </x:c>
      <x:c r="E762" t="str">
        <x:v>Croydon</x:v>
      </x:c>
      <x:c r="F762" t="str">
        <x:v>Operative Porter</x:v>
      </x:c>
      <x:c r="G762" t="str">
        <x:v>399451A</x:v>
      </x:c>
      <x:c r="H762" t="str">
        <x:v>Royal Borough of Kensington and Chelsea</x:v>
      </x:c>
      <x:c r="I762" s="22" t="n">
        <x:v>10.5</x:v>
      </x:c>
      <x:c r="J762" t="str">
        <x:v>Worked</x:v>
      </x:c>
      <x:c r="K762" t="str">
        <x:v>Employee 1440; home branch Croydon; assigned role Operative Porter | Deployment branch: Croydon | Actual role: Operative Driver | Jobs: 399451A | Customers: Royal Borough of Kensington and Chelsea | Actual hours: 10.5; source records: 1</x:v>
      </x:c>
      <x:c r="L762" t="str">
        <x:v>Include</x:v>
      </x:c>
      <x:c r="M762"/>
      <x:c r="N762"/>
    </x:row>
    <x:row r="763">
      <x:c r="A763" t="str">
        <x:v>E Rexhepi (B)|2026-01-28</x:v>
      </x:c>
      <x:c r="B763" s="888" t="n">
        <x:v>46050</x:v>
      </x:c>
      <x:c r="C763" t="str">
        <x:v>E Rexhepi (B)</x:v>
      </x:c>
      <x:c r="D763" t="str">
        <x:v>Permanent</x:v>
      </x:c>
      <x:c r="E763" t="str">
        <x:v>Croydon</x:v>
      </x:c>
      <x:c r="F763" t="str">
        <x:v>Operative Porter</x:v>
      </x:c>
      <x:c r="G763" t="str">
        <x:v>398541</x:v>
      </x:c>
      <x:c r="H763" t="str">
        <x:v>Surrey County Council</x:v>
      </x:c>
      <x:c r="I763" s="22" t="n">
        <x:v>8</x:v>
      </x:c>
      <x:c r="J763" t="str">
        <x:v>Worked</x:v>
      </x:c>
      <x:c r="K763" t="str">
        <x:v>Employee 1440; home branch Croydon; assigned role Operative Porter | Deployment branch: Croydon | Actual role: Operative Porter | Jobs: 398541 | Customers: Surrey County Council | Actual hours: 8.0; source records: 1</x:v>
      </x:c>
      <x:c r="L763" t="str">
        <x:v>Include</x:v>
      </x:c>
      <x:c r="M763"/>
      <x:c r="N763"/>
    </x:row>
    <x:row r="764">
      <x:c r="A764" t="str">
        <x:v>E Rexhepi (B)|2026-01-29</x:v>
      </x:c>
      <x:c r="B764" s="888" t="n">
        <x:v>46051</x:v>
      </x:c>
      <x:c r="C764" t="str">
        <x:v>E Rexhepi (B)</x:v>
      </x:c>
      <x:c r="D764" t="str">
        <x:v>Permanent</x:v>
      </x:c>
      <x:c r="E764" t="str">
        <x:v>Croydon</x:v>
      </x:c>
      <x:c r="F764" t="str">
        <x:v>Operative Porter</x:v>
      </x:c>
      <x:c r="G764" t="str">
        <x:v>399468</x:v>
      </x:c>
      <x:c r="H764" t="str">
        <x:v>HSBC - January 2026 Deliveries</x:v>
      </x:c>
      <x:c r="I764" s="22" t="n">
        <x:v>10</x:v>
      </x:c>
      <x:c r="J764" t="str">
        <x:v>Worked</x:v>
      </x:c>
      <x:c r="K764" t="str">
        <x:v>Employee 1440; home branch Croydon; assigned role Operative Porter | Deployment branch: Birmingham | Actual role: Operative Driver | Jobs: 399468 | Customers: HSBC - January 2026 Deliveries | Actual hours: 10.0; source records: 1</x:v>
      </x:c>
      <x:c r="L764" t="str">
        <x:v>Include</x:v>
      </x:c>
      <x:c r="M764"/>
      <x:c r="N764"/>
    </x:row>
    <x:row r="765">
      <x:c r="A765" t="str">
        <x:v>E Rexhepi (B)|2026-01-30</x:v>
      </x:c>
      <x:c r="B765" s="888" t="n">
        <x:v>46052</x:v>
      </x:c>
      <x:c r="C765" t="str">
        <x:v>E Rexhepi (B)</x:v>
      </x:c>
      <x:c r="D765" t="str">
        <x:v>Permanent</x:v>
      </x:c>
      <x:c r="E765" t="str">
        <x:v>Croydon</x:v>
      </x:c>
      <x:c r="F765" t="str">
        <x:v>Operative Porter</x:v>
      </x:c>
      <x:c r="G765" t="str">
        <x:v>399837</x:v>
      </x:c>
      <x:c r="H765" t="str">
        <x:v>HCRG Care Group</x:v>
      </x:c>
      <x:c r="I765" s="22" t="n">
        <x:v>7</x:v>
      </x:c>
      <x:c r="J765" t="str">
        <x:v>Worked</x:v>
      </x:c>
      <x:c r="K765" t="str">
        <x:v>Employee 1440; home branch Croydon; assigned role Operative Porter | Deployment branch: Croydon | Actual role: Operative Driver | Jobs: 399837 | Customers: HCRG Care Group | Actual hours: 7.0; source records: 1</x:v>
      </x:c>
      <x:c r="L765" t="str">
        <x:v>Include</x:v>
      </x:c>
      <x:c r="M765"/>
      <x:c r="N765"/>
    </x:row>
    <x:row r="766">
      <x:c r="A766" t="str">
        <x:v>Ed Barnes|2026-01-06</x:v>
      </x:c>
      <x:c r="B766" s="888" t="n">
        <x:v>46028</x:v>
      </x:c>
      <x:c r="C766" t="str">
        <x:v>Ed Barnes</x:v>
      </x:c>
      <x:c r="D766" t="str">
        <x:v>Permanent</x:v>
      </x:c>
      <x:c r="E766" t="str">
        <x:v>Thurrock</x:v>
      </x:c>
      <x:c r="F766" t="str">
        <x:v>Operative Porter</x:v>
      </x:c>
      <x:c r="G766" t="str">
        <x:v>394164</x:v>
      </x:c>
      <x:c r="H766" t="str">
        <x:v>Restore – Doc Management - NWL collections</x:v>
      </x:c>
      <x:c r="I766" s="22" t="n">
        <x:v>8.5</x:v>
      </x:c>
      <x:c r="J766" t="str">
        <x:v>Worked</x:v>
      </x:c>
      <x:c r="K766" t="str">
        <x:v>Employee 103096; home branch Thurrock; assigned role Operative Porter | Deployment branch: Thurrock | Actual role: Operative Porter | Jobs: 394164 | Customers: Restore – Doc Management - NWL collections | Actual hours: 8.5; source records: 1</x:v>
      </x:c>
      <x:c r="L766" t="str">
        <x:v>Include</x:v>
      </x:c>
      <x:c r="M766"/>
      <x:c r="N766"/>
    </x:row>
    <x:row r="767">
      <x:c r="A767" t="str">
        <x:v>Ed Barnes|2026-01-15</x:v>
      </x:c>
      <x:c r="B767" s="888" t="n">
        <x:v>46037</x:v>
      </x:c>
      <x:c r="C767" t="str">
        <x:v>Ed Barnes</x:v>
      </x:c>
      <x:c r="D767" t="str">
        <x:v>Permanent</x:v>
      </x:c>
      <x:c r="E767" t="str">
        <x:v>Thurrock</x:v>
      </x:c>
      <x:c r="F767" t="str">
        <x:v>Operative Porter</x:v>
      </x:c>
      <x:c r="G767" t="str">
        <x:v>394164</x:v>
      </x:c>
      <x:c r="H767" t="str">
        <x:v>Restore – Doc Management - NWL collections</x:v>
      </x:c>
      <x:c r="I767" s="22" t="n">
        <x:v>8</x:v>
      </x:c>
      <x:c r="J767" t="str">
        <x:v>Worked</x:v>
      </x:c>
      <x:c r="K767" t="str">
        <x:v>Employee 103096; home branch Thurrock; assigned role Operative Porter | Deployment branch: Thurrock | Actual role: Operative Porter | Jobs: 394164 | Customers: Restore – Doc Management - NWL collections | Actual hours: 8.0; source records: 1</x:v>
      </x:c>
      <x:c r="L767" t="str">
        <x:v>Include</x:v>
      </x:c>
      <x:c r="M767"/>
      <x:c r="N767"/>
    </x:row>
    <x:row r="768">
      <x:c r="A768" t="str">
        <x:v>Ed Barnes|2026-01-16</x:v>
      </x:c>
      <x:c r="B768" s="888" t="n">
        <x:v>46038</x:v>
      </x:c>
      <x:c r="C768" t="str">
        <x:v>Ed Barnes</x:v>
      </x:c>
      <x:c r="D768" t="str">
        <x:v>Permanent</x:v>
      </x:c>
      <x:c r="E768" t="str">
        <x:v>Thurrock</x:v>
      </x:c>
      <x:c r="F768" t="str">
        <x:v>Operative Porter</x:v>
      </x:c>
      <x:c r="G768" t="str">
        <x:v>399113</x:v>
      </x:c>
      <x:c r="H768" t="str">
        <x:v>The Hut Group Ltd (City AM / Ingenuity)</x:v>
      </x:c>
      <x:c r="I768" s="22" t="n">
        <x:v>10</x:v>
      </x:c>
      <x:c r="J768" t="str">
        <x:v>Worked</x:v>
      </x:c>
      <x:c r="K768" t="str">
        <x:v>Employee 103096; home branch Thurrock; assigned role Operative Porter | Deployment branch: Thurrock | Actual role: Operative Porter | Jobs: 399113 | Customers: The Hut Group Ltd (City AM / Ingenuity) | Actual hours: 10.0; source records: 1</x:v>
      </x:c>
      <x:c r="L768" t="str">
        <x:v>Include</x:v>
      </x:c>
      <x:c r="M768"/>
      <x:c r="N768"/>
    </x:row>
    <x:row r="769">
      <x:c r="A769" t="str">
        <x:v>Ed Barnes|2026-01-17</x:v>
      </x:c>
      <x:c r="B769" s="888" t="n">
        <x:v>46039</x:v>
      </x:c>
      <x:c r="C769" t="str">
        <x:v>Ed Barnes</x:v>
      </x:c>
      <x:c r="D769" t="str">
        <x:v>Permanent</x:v>
      </x:c>
      <x:c r="E769" t="str">
        <x:v>Thurrock</x:v>
      </x:c>
      <x:c r="F769" t="str">
        <x:v>Operative Porter</x:v>
      </x:c>
      <x:c r="G769" t="str">
        <x:v>399587</x:v>
      </x:c>
      <x:c r="H769" t="str">
        <x:v>Bank of New York Mellon</x:v>
      </x:c>
      <x:c r="I769" s="22" t="n">
        <x:v>5</x:v>
      </x:c>
      <x:c r="J769" t="str">
        <x:v>Worked</x:v>
      </x:c>
      <x:c r="K769" t="str">
        <x:v>Employee 103096; home branch Thurrock; assigned role Operative Porter | Deployment branch: Thurrock | Actual role: Operative Porter | Jobs: 399587 | Customers: Bank of New York Mellon | Actual hours: 5.0; source records: 1</x:v>
      </x:c>
      <x:c r="L769" t="str">
        <x:v>Include</x:v>
      </x:c>
      <x:c r="M769"/>
      <x:c r="N769"/>
    </x:row>
    <x:row r="770">
      <x:c r="A770" t="str">
        <x:v>Ed Barnes|2026-01-21</x:v>
      </x:c>
      <x:c r="B770" s="888" t="n">
        <x:v>46043</x:v>
      </x:c>
      <x:c r="C770" t="str">
        <x:v>Ed Barnes</x:v>
      </x:c>
      <x:c r="D770" t="str">
        <x:v>Permanent</x:v>
      </x:c>
      <x:c r="E770" t="str">
        <x:v>Thurrock</x:v>
      </x:c>
      <x:c r="F770" t="str">
        <x:v>Operative Porter</x:v>
      </x:c>
      <x:c r="G770"/>
      <x:c r="H770"/>
      <x:c r="I770" s="22" t="n">
        <x:v>0</x:v>
      </x:c>
      <x:c r="J770" t="str">
        <x:v>Annual leave</x:v>
      </x:c>
      <x:c r="K770" t="str">
        <x:v>Employee 103096; home branch Thurrock; assigned role Operative Porter | Leave: Annual Leave (Hours) | Leave calendar basis: Variable-pattern period</x:v>
      </x:c>
      <x:c r="L770" t="str">
        <x:v>Include</x:v>
      </x:c>
      <x:c r="M770"/>
      <x:c r="N770"/>
    </x:row>
    <x:row r="771">
      <x:c r="A771" t="str">
        <x:v>Ed Barnes|2026-01-22</x:v>
      </x:c>
      <x:c r="B771" s="888" t="n">
        <x:v>46044</x:v>
      </x:c>
      <x:c r="C771" t="str">
        <x:v>Ed Barnes</x:v>
      </x:c>
      <x:c r="D771" t="str">
        <x:v>Permanent</x:v>
      </x:c>
      <x:c r="E771" t="str">
        <x:v>Thurrock</x:v>
      </x:c>
      <x:c r="F771" t="str">
        <x:v>Operative Porter</x:v>
      </x:c>
      <x:c r="G771"/>
      <x:c r="H771"/>
      <x:c r="I771" s="22" t="n">
        <x:v>0</x:v>
      </x:c>
      <x:c r="J771" t="str">
        <x:v>Annual leave</x:v>
      </x:c>
      <x:c r="K771" t="str">
        <x:v>Employee 103096; home branch Thurrock; assigned role Operative Porter | Leave: Annual Leave (Hours) | Leave calendar basis: Variable-pattern period</x:v>
      </x:c>
      <x:c r="L771" t="str">
        <x:v>Include</x:v>
      </x:c>
      <x:c r="M771"/>
      <x:c r="N771"/>
    </x:row>
    <x:row r="772">
      <x:c r="A772" t="str">
        <x:v>Ed Barnes|2026-01-23</x:v>
      </x:c>
      <x:c r="B772" s="888" t="n">
        <x:v>46045</x:v>
      </x:c>
      <x:c r="C772" t="str">
        <x:v>Ed Barnes</x:v>
      </x:c>
      <x:c r="D772" t="str">
        <x:v>Permanent</x:v>
      </x:c>
      <x:c r="E772" t="str">
        <x:v>Thurrock</x:v>
      </x:c>
      <x:c r="F772" t="str">
        <x:v>Operative Porter</x:v>
      </x:c>
      <x:c r="G772"/>
      <x:c r="H772"/>
      <x:c r="I772" s="22" t="n">
        <x:v>0</x:v>
      </x:c>
      <x:c r="J772" t="str">
        <x:v>Annual leave</x:v>
      </x:c>
      <x:c r="K772" t="str">
        <x:v>Employee 103096; home branch Thurrock; assigned role Operative Porter | Leave: Annual Leave (Hours) | Leave calendar basis: Variable-pattern period</x:v>
      </x:c>
      <x:c r="L772" t="str">
        <x:v>Include</x:v>
      </x:c>
      <x:c r="M772"/>
      <x:c r="N772"/>
    </x:row>
    <x:row r="773">
      <x:c r="A773" t="str">
        <x:v>Ed Barnes|2026-01-26</x:v>
      </x:c>
      <x:c r="B773" s="888" t="n">
        <x:v>46048</x:v>
      </x:c>
      <x:c r="C773" t="str">
        <x:v>Ed Barnes</x:v>
      </x:c>
      <x:c r="D773" t="str">
        <x:v>Permanent</x:v>
      </x:c>
      <x:c r="E773" t="str">
        <x:v>Thurrock</x:v>
      </x:c>
      <x:c r="F773" t="str">
        <x:v>Operative Porter</x:v>
      </x:c>
      <x:c r="G773" t="str">
        <x:v>399909</x:v>
      </x:c>
      <x:c r="H773" t="str">
        <x:v>Haringey Council</x:v>
      </x:c>
      <x:c r="I773" s="22" t="n">
        <x:v>7</x:v>
      </x:c>
      <x:c r="J773" t="str">
        <x:v>Worked</x:v>
      </x:c>
      <x:c r="K773" t="str">
        <x:v>Employee 103096; home branch Thurrock; assigned role Operative Porter | Deployment branch: Thurrock | Actual role: Operative Porter | Jobs: 399909 | Customers: Haringey Council | Actual hours: 7.0; source records: 1</x:v>
      </x:c>
      <x:c r="L773" t="str">
        <x:v>Include</x:v>
      </x:c>
      <x:c r="M773"/>
      <x:c r="N773"/>
    </x:row>
    <x:row r="774">
      <x:c r="A774" t="str">
        <x:v>Ed Barnes|2026-01-30</x:v>
      </x:c>
      <x:c r="B774" s="888" t="n">
        <x:v>46052</x:v>
      </x:c>
      <x:c r="C774" t="str">
        <x:v>Ed Barnes</x:v>
      </x:c>
      <x:c r="D774" t="str">
        <x:v>Permanent</x:v>
      </x:c>
      <x:c r="E774" t="str">
        <x:v>Thurrock</x:v>
      </x:c>
      <x:c r="F774" t="str">
        <x:v>Operative Porter</x:v>
      </x:c>
      <x:c r="G774" t="str">
        <x:v>399938</x:v>
      </x:c>
      <x:c r="H774" t="str">
        <x:v>Bank Of America</x:v>
      </x:c>
      <x:c r="I774" s="22" t="n">
        <x:v>6</x:v>
      </x:c>
      <x:c r="J774" t="str">
        <x:v>Worked</x:v>
      </x:c>
      <x:c r="K774" t="str">
        <x:v>Employee 103096; home branch Thurrock; assigned role Operative Porter | Deployment branch: Thurrock | Actual role: Operative Porter | Jobs: 399938 | Customers: Bank Of America | Actual hours: 6.0; source records: 1</x:v>
      </x:c>
      <x:c r="L774" t="str">
        <x:v>Include</x:v>
      </x:c>
      <x:c r="M774"/>
      <x:c r="N774"/>
    </x:row>
    <x:row r="775">
      <x:c r="A775" t="str">
        <x:v>Ed Barnes|2026-01-31</x:v>
      </x:c>
      <x:c r="B775" s="888" t="n">
        <x:v>46053</x:v>
      </x:c>
      <x:c r="C775" t="str">
        <x:v>Ed Barnes</x:v>
      </x:c>
      <x:c r="D775" t="str">
        <x:v>Permanent</x:v>
      </x:c>
      <x:c r="E775" t="str">
        <x:v>Thurrock</x:v>
      </x:c>
      <x:c r="F775" t="str">
        <x:v>Operative Porter</x:v>
      </x:c>
      <x:c r="G775" t="str">
        <x:v>396207A</x:v>
      </x:c>
      <x:c r="H775" t="str">
        <x:v>Linklaters LLP</x:v>
      </x:c>
      <x:c r="I775" s="22" t="n">
        <x:v>8.5</x:v>
      </x:c>
      <x:c r="J775" t="str">
        <x:v>Worked</x:v>
      </x:c>
      <x:c r="K775" t="str">
        <x:v>Employee 103096; home branch Thurrock; assigned role Operative Porter | Deployment branch: Thurrock | Actual role: Operative Porter | Jobs: 396207A | Customers: Linklaters LLP | Actual hours: 8.5; source records: 1</x:v>
      </x:c>
      <x:c r="L775" t="str">
        <x:v>Include</x:v>
      </x:c>
      <x:c r="M775"/>
      <x:c r="N775"/>
    </x:row>
    <x:row r="776">
      <x:c r="A776" t="str">
        <x:v>Emin Ahmed|2026-01-05</x:v>
      </x:c>
      <x:c r="B776" s="888" t="n">
        <x:v>46027</x:v>
      </x:c>
      <x:c r="C776" t="str">
        <x:v>Emin Ahmed</x:v>
      </x:c>
      <x:c r="D776" t="str">
        <x:v>Permanent</x:v>
      </x:c>
      <x:c r="E776" t="str">
        <x:v>Birmingham</x:v>
      </x:c>
      <x:c r="F776" t="str">
        <x:v>Operative Driver</x:v>
      </x:c>
      <x:c r="G776" t="str">
        <x:v>398899</x:v>
      </x:c>
      <x:c r="H776" t="str">
        <x:v>UniGreenScheme (UNI OF BIRMINGHAM VARIOUS)</x:v>
      </x:c>
      <x:c r="I776" s="22" t="n">
        <x:v>6.5</x:v>
      </x:c>
      <x:c r="J776" t="str">
        <x:v>Worked</x:v>
      </x:c>
      <x:c r="K776" t="str">
        <x:v>Employee 1674; home branch Birmingham; assigned role Operative Driver | Deployment branch: Birmingham | Actual role: Operative Driver | Jobs: 398899 | Customers: UniGreenScheme (UNI OF BIRMINGHAM VARIOUS) | Actual hours: 6.5; source records: 1</x:v>
      </x:c>
      <x:c r="L776" t="str">
        <x:v>Include</x:v>
      </x:c>
      <x:c r="M776"/>
      <x:c r="N776"/>
    </x:row>
    <x:row r="777">
      <x:c r="A777" t="str">
        <x:v>Emin Ahmed|2026-01-07</x:v>
      </x:c>
      <x:c r="B777" s="888" t="n">
        <x:v>46029</x:v>
      </x:c>
      <x:c r="C777" t="str">
        <x:v>Emin Ahmed</x:v>
      </x:c>
      <x:c r="D777" t="str">
        <x:v>Permanent</x:v>
      </x:c>
      <x:c r="E777" t="str">
        <x:v>Birmingham</x:v>
      </x:c>
      <x:c r="F777" t="str">
        <x:v>Operative Driver</x:v>
      </x:c>
      <x:c r="G777" t="str">
        <x:v>386884R</x:v>
      </x:c>
      <x:c r="H777" t="str">
        <x:v>Restore Harrow Green</x:v>
      </x:c>
      <x:c r="I777" s="22" t="n">
        <x:v>9.5</x:v>
      </x:c>
      <x:c r="J777" t="str">
        <x:v>Worked</x:v>
      </x:c>
      <x:c r="K777" t="str">
        <x:v>Employee 1674; home branch Birmingham; assigned role Operative Driver | Deployment branch: Birmingham | Actual role: Operative Driver | Jobs: 386884R | Customers: Restore Harrow Green | Actual hours: 9.5; source records: 1</x:v>
      </x:c>
      <x:c r="L777" t="str">
        <x:v>Include</x:v>
      </x:c>
      <x:c r="M777"/>
      <x:c r="N777"/>
    </x:row>
    <x:row r="778">
      <x:c r="A778" t="str">
        <x:v>Emin Ahmed|2026-01-08</x:v>
      </x:c>
      <x:c r="B778" s="888" t="n">
        <x:v>46030</x:v>
      </x:c>
      <x:c r="C778" t="str">
        <x:v>Emin Ahmed</x:v>
      </x:c>
      <x:c r="D778" t="str">
        <x:v>Permanent</x:v>
      </x:c>
      <x:c r="E778" t="str">
        <x:v>Birmingham</x:v>
      </x:c>
      <x:c r="F778" t="str">
        <x:v>Operative Driver</x:v>
      </x:c>
      <x:c r="G778" t="str">
        <x:v>399492</x:v>
      </x:c>
      <x:c r="H778" t="str">
        <x:v>EquipNet Ltd</x:v>
      </x:c>
      <x:c r="I778" s="22" t="n">
        <x:v>10</x:v>
      </x:c>
      <x:c r="J778" t="str">
        <x:v>Worked</x:v>
      </x:c>
      <x:c r="K778" t="str">
        <x:v>Employee 1674; home branch Birmingham; assigned role Operative Driver | Deployment branch: Birmingham | Actual role: Operative Driver | Jobs: 399492 | Customers: EquipNet Ltd | Actual hours: 10.0; source records: 1</x:v>
      </x:c>
      <x:c r="L778" t="str">
        <x:v>Include</x:v>
      </x:c>
      <x:c r="M778"/>
      <x:c r="N778"/>
    </x:row>
    <x:row r="779">
      <x:c r="A779" t="str">
        <x:v>Emin Ahmed|2026-01-09</x:v>
      </x:c>
      <x:c r="B779" s="888" t="n">
        <x:v>46031</x:v>
      </x:c>
      <x:c r="C779" t="str">
        <x:v>Emin Ahmed</x:v>
      </x:c>
      <x:c r="D779" t="str">
        <x:v>Permanent</x:v>
      </x:c>
      <x:c r="E779" t="str">
        <x:v>Birmingham</x:v>
      </x:c>
      <x:c r="F779" t="str">
        <x:v>Operative Driver</x:v>
      </x:c>
      <x:c r="G779" t="str">
        <x:v>399275A</x:v>
      </x:c>
      <x:c r="H779" t="str">
        <x:v>Avantor ( BIRMINGHAM JAN 2026 )</x:v>
      </x:c>
      <x:c r="I779" s="22" t="n">
        <x:v>3.5</x:v>
      </x:c>
      <x:c r="J779" t="str">
        <x:v>Worked</x:v>
      </x:c>
      <x:c r="K779" t="str">
        <x:v>Employee 1674; home branch Birmingham; assigned role Operative Driver | Deployment branch: Cambridge | Actual role: Operative Driver | Jobs: 399275A | Customers: Avantor ( BIRMINGHAM JAN 2026 ) | Actual hours: 3.5; source records: 1</x:v>
      </x:c>
      <x:c r="L779" t="str">
        <x:v>Include</x:v>
      </x:c>
      <x:c r="M779"/>
      <x:c r="N779"/>
    </x:row>
    <x:row r="780">
      <x:c r="A780" t="str">
        <x:v>Emin Ahmed|2026-01-12</x:v>
      </x:c>
      <x:c r="B780" s="888" t="n">
        <x:v>46034</x:v>
      </x:c>
      <x:c r="C780" t="str">
        <x:v>Emin Ahmed</x:v>
      </x:c>
      <x:c r="D780" t="str">
        <x:v>Permanent</x:v>
      </x:c>
      <x:c r="E780" t="str">
        <x:v>Birmingham</x:v>
      </x:c>
      <x:c r="F780" t="str">
        <x:v>Operative Driver</x:v>
      </x:c>
      <x:c r="G780" t="str">
        <x:v>398515</x:v>
      </x:c>
      <x:c r="H780" t="str">
        <x:v>Midland Heart</x:v>
      </x:c>
      <x:c r="I780" s="22" t="n">
        <x:v>2</x:v>
      </x:c>
      <x:c r="J780" t="str">
        <x:v>Worked</x:v>
      </x:c>
      <x:c r="K780" t="str">
        <x:v>Employee 1674; home branch Birmingham; assigned role Operative Driver | Deployment branch: Birmingham | Actual role: Operative Driver | Jobs: 398515 | Customers: Midland Heart | Actual hours: 2.0; source records: 1</x:v>
      </x:c>
      <x:c r="L780" t="str">
        <x:v>Include</x:v>
      </x:c>
      <x:c r="M780"/>
      <x:c r="N780"/>
    </x:row>
    <x:row r="781">
      <x:c r="A781" t="str">
        <x:v>Emin Ahmed|2026-01-13</x:v>
      </x:c>
      <x:c r="B781" s="888" t="n">
        <x:v>46035</x:v>
      </x:c>
      <x:c r="C781" t="str">
        <x:v>Emin Ahmed</x:v>
      </x:c>
      <x:c r="D781" t="str">
        <x:v>Permanent</x:v>
      </x:c>
      <x:c r="E781" t="str">
        <x:v>Birmingham</x:v>
      </x:c>
      <x:c r="F781" t="str">
        <x:v>Operative Driver</x:v>
      </x:c>
      <x:c r="G781" t="str">
        <x:v>399425, 399416, 393707</x:v>
      </x:c>
      <x:c r="H781" t="str">
        <x:v>EVLO; Midland Heart; Stoke on Trent Potteries Museum</x:v>
      </x:c>
      <x:c r="I781" s="22" t="n">
        <x:v>11.5</x:v>
      </x:c>
      <x:c r="J781" t="str">
        <x:v>Worked — 3 records</x:v>
      </x:c>
      <x:c r="K781" t="str">
        <x:v>Employee 1674; home branch Birmingham; assigned role Operative Driver | Deployment branch: Birmingham | Actual role: Operative Driver | Jobs: 399425, 399416, 393707 | Customers: EVLO; Midland Heart; Stoke on Trent Potteries Museum | Actual hours: 11.5; source records: 3</x:v>
      </x:c>
      <x:c r="L781" t="str">
        <x:v>Include</x:v>
      </x:c>
      <x:c r="M781"/>
      <x:c r="N781"/>
    </x:row>
    <x:row r="782">
      <x:c r="A782" t="str">
        <x:v>Emin Ahmed|2026-01-14</x:v>
      </x:c>
      <x:c r="B782" s="888" t="n">
        <x:v>46036</x:v>
      </x:c>
      <x:c r="C782" t="str">
        <x:v>Emin Ahmed</x:v>
      </x:c>
      <x:c r="D782" t="str">
        <x:v>Permanent</x:v>
      </x:c>
      <x:c r="E782" t="str">
        <x:v>Birmingham</x:v>
      </x:c>
      <x:c r="F782" t="str">
        <x:v>Operative Driver</x:v>
      </x:c>
      <x:c r="G782" t="str">
        <x:v>399468, 386884R</x:v>
      </x:c>
      <x:c r="H782" t="str">
        <x:v>HSBC - January 2026 Deliveries; Restore Harrow Green</x:v>
      </x:c>
      <x:c r="I782" s="22" t="n">
        <x:v>11</x:v>
      </x:c>
      <x:c r="J782" t="str">
        <x:v>Worked — 2 records</x:v>
      </x:c>
      <x:c r="K782" t="str">
        <x:v>Employee 1674; home branch Birmingham; assigned role Operative Driver | Deployment branch: Birmingham | Actual role: Operative Driver | Jobs: 399468, 386884R | Customers: HSBC - January 2026 Deliveries; Restore Harrow Green | Actual hours: 11.0; source records: 2</x:v>
      </x:c>
      <x:c r="L782" t="str">
        <x:v>Include</x:v>
      </x:c>
      <x:c r="M782"/>
      <x:c r="N782"/>
    </x:row>
    <x:row r="783">
      <x:c r="A783" t="str">
        <x:v>Emin Ahmed|2026-01-15</x:v>
      </x:c>
      <x:c r="B783" s="888" t="n">
        <x:v>46037</x:v>
      </x:c>
      <x:c r="C783" t="str">
        <x:v>Emin Ahmed</x:v>
      </x:c>
      <x:c r="D783" t="str">
        <x:v>Permanent</x:v>
      </x:c>
      <x:c r="E783" t="str">
        <x:v>Birmingham</x:v>
      </x:c>
      <x:c r="F783" t="str">
        <x:v>Operative Driver</x:v>
      </x:c>
      <x:c r="G783" t="str">
        <x:v>388297, 397654</x:v>
      </x:c>
      <x:c r="H783" t="str">
        <x:v>Bulls in the City 2025; EVLO</x:v>
      </x:c>
      <x:c r="I783" s="22" t="n">
        <x:v>9</x:v>
      </x:c>
      <x:c r="J783" t="str">
        <x:v>Worked — 2 records</x:v>
      </x:c>
      <x:c r="K783" t="str">
        <x:v>Employee 1674; home branch Birmingham; assigned role Operative Driver | Deployment branch: Birmingham | Actual role: Operative Driver | Jobs: 388297, 397654 | Customers: Bulls in the City 2025; EVLO | Actual hours: 9.0; source records: 2</x:v>
      </x:c>
      <x:c r="L783" t="str">
        <x:v>Include</x:v>
      </x:c>
      <x:c r="M783"/>
      <x:c r="N783"/>
    </x:row>
    <x:row r="784">
      <x:c r="A784" t="str">
        <x:v>Emin Ahmed|2026-01-16</x:v>
      </x:c>
      <x:c r="B784" s="888" t="n">
        <x:v>46038</x:v>
      </x:c>
      <x:c r="C784" t="str">
        <x:v>Emin Ahmed</x:v>
      </x:c>
      <x:c r="D784" t="str">
        <x:v>Permanent</x:v>
      </x:c>
      <x:c r="E784" t="str">
        <x:v>Birmingham</x:v>
      </x:c>
      <x:c r="F784" t="str">
        <x:v>Operative Driver</x:v>
      </x:c>
      <x:c r="G784" t="str">
        <x:v>399492</x:v>
      </x:c>
      <x:c r="H784" t="str">
        <x:v>EquipNet Ltd</x:v>
      </x:c>
      <x:c r="I784" s="22" t="n">
        <x:v>9.5</x:v>
      </x:c>
      <x:c r="J784" t="str">
        <x:v>Worked</x:v>
      </x:c>
      <x:c r="K784" t="str">
        <x:v>Employee 1674; home branch Birmingham; assigned role Operative Driver | Deployment branch: Birmingham | Actual role: Operative Driver | Jobs: 399492 | Customers: EquipNet Ltd | Actual hours: 9.5; source records: 1</x:v>
      </x:c>
      <x:c r="L784" t="str">
        <x:v>Include</x:v>
      </x:c>
      <x:c r="M784"/>
      <x:c r="N784"/>
    </x:row>
    <x:row r="785">
      <x:c r="A785" t="str">
        <x:v>Emin Ahmed|2026-01-18</x:v>
      </x:c>
      <x:c r="B785" s="888" t="n">
        <x:v>46040</x:v>
      </x:c>
      <x:c r="C785" t="str">
        <x:v>Emin Ahmed</x:v>
      </x:c>
      <x:c r="D785" t="str">
        <x:v>Permanent</x:v>
      </x:c>
      <x:c r="E785" t="str">
        <x:v>Birmingham</x:v>
      </x:c>
      <x:c r="F785" t="str">
        <x:v>Operative Driver</x:v>
      </x:c>
      <x:c r="G785" t="str">
        <x:v>399614</x:v>
      </x:c>
      <x:c r="H785" t="str">
        <x:v>Midland Heart</x:v>
      </x:c>
      <x:c r="I785" s="22" t="n">
        <x:v>6</x:v>
      </x:c>
      <x:c r="J785" t="str">
        <x:v>Worked</x:v>
      </x:c>
      <x:c r="K785" t="str">
        <x:v>Employee 1674; home branch Birmingham; assigned role Operative Driver | Deployment branch: Birmingham | Actual role: Operative Driver | Jobs: 399614 | Customers: Midland Heart | Actual hours: 6.0; source records: 1</x:v>
      </x:c>
      <x:c r="L785" t="str">
        <x:v>Include</x:v>
      </x:c>
      <x:c r="M785"/>
      <x:c r="N785"/>
    </x:row>
    <x:row r="786">
      <x:c r="A786" t="str">
        <x:v>Emin Ahmed|2026-01-19</x:v>
      </x:c>
      <x:c r="B786" s="888" t="n">
        <x:v>46041</x:v>
      </x:c>
      <x:c r="C786" t="str">
        <x:v>Emin Ahmed</x:v>
      </x:c>
      <x:c r="D786" t="str">
        <x:v>Permanent</x:v>
      </x:c>
      <x:c r="E786" t="str">
        <x:v>Birmingham</x:v>
      </x:c>
      <x:c r="F786" t="str">
        <x:v>Operative Driver</x:v>
      </x:c>
      <x:c r="G786" t="str">
        <x:v>397654, 399425</x:v>
      </x:c>
      <x:c r="H786" t="str">
        <x:v>EVLO</x:v>
      </x:c>
      <x:c r="I786" s="22" t="n">
        <x:v>3.5</x:v>
      </x:c>
      <x:c r="J786" t="str">
        <x:v>Worked — 2 records</x:v>
      </x:c>
      <x:c r="K786" t="str">
        <x:v>Employee 1674; home branch Birmingham; assigned role Operative Driver | Deployment branch: Birmingham | Actual role: Operative Driver | Jobs: 397654, 399425 | Customers: EVLO | Actual hours: 3.5; source records: 2</x:v>
      </x:c>
      <x:c r="L786" t="str">
        <x:v>Include</x:v>
      </x:c>
      <x:c r="M786"/>
      <x:c r="N786"/>
    </x:row>
    <x:row r="787">
      <x:c r="A787" t="str">
        <x:v>Emin Ahmed|2026-01-20</x:v>
      </x:c>
      <x:c r="B787" s="888" t="n">
        <x:v>46042</x:v>
      </x:c>
      <x:c r="C787" t="str">
        <x:v>Emin Ahmed</x:v>
      </x:c>
      <x:c r="D787" t="str">
        <x:v>Permanent</x:v>
      </x:c>
      <x:c r="E787" t="str">
        <x:v>Birmingham</x:v>
      </x:c>
      <x:c r="F787" t="str">
        <x:v>Operative Driver</x:v>
      </x:c>
      <x:c r="G787" t="str">
        <x:v>388297, 398515, 396579</x:v>
      </x:c>
      <x:c r="H787" t="str">
        <x:v>Bulls in the City 2025; Midland Heart; University of Birmingham</x:v>
      </x:c>
      <x:c r="I787" s="22" t="n">
        <x:v>8</x:v>
      </x:c>
      <x:c r="J787" t="str">
        <x:v>Worked — 3 records</x:v>
      </x:c>
      <x:c r="K787" t="str">
        <x:v>Employee 1674; home branch Birmingham; assigned role Operative Driver | Deployment branch: Birmingham | Actual role: Operative Driver | Jobs: 388297, 398515, 396579 | Customers: Bulls in the City 2025; Midland Heart; University of Birmingham | Actual hours: 8.0; source records: 3</x:v>
      </x:c>
      <x:c r="L787" t="str">
        <x:v>Include</x:v>
      </x:c>
      <x:c r="M787"/>
      <x:c r="N787"/>
    </x:row>
    <x:row r="788">
      <x:c r="A788" t="str">
        <x:v>Emin Ahmed|2026-01-21</x:v>
      </x:c>
      <x:c r="B788" s="888" t="n">
        <x:v>46043</x:v>
      </x:c>
      <x:c r="C788" t="str">
        <x:v>Emin Ahmed</x:v>
      </x:c>
      <x:c r="D788" t="str">
        <x:v>Permanent</x:v>
      </x:c>
      <x:c r="E788" t="str">
        <x:v>Birmingham</x:v>
      </x:c>
      <x:c r="F788" t="str">
        <x:v>Operative Driver</x:v>
      </x:c>
      <x:c r="G788" t="str">
        <x:v>399616</x:v>
      </x:c>
      <x:c r="H788" t="str">
        <x:v>Restore Digital Ltd</x:v>
      </x:c>
      <x:c r="I788" s="22" t="n">
        <x:v>11.5</x:v>
      </x:c>
      <x:c r="J788" t="str">
        <x:v>Worked</x:v>
      </x:c>
      <x:c r="K788" t="str">
        <x:v>Employee 1674; home branch Birmingham; assigned role Operative Driver | Deployment branch: Birmingham | Actual role: Operative Driver | Jobs: 399616 | Customers: Restore Digital Ltd | Actual hours: 11.5; source records: 1</x:v>
      </x:c>
      <x:c r="L788" t="str">
        <x:v>Include</x:v>
      </x:c>
      <x:c r="M788"/>
      <x:c r="N788"/>
    </x:row>
    <x:row r="789">
      <x:c r="A789" t="str">
        <x:v>Emin Ahmed|2026-01-22</x:v>
      </x:c>
      <x:c r="B789" s="888" t="n">
        <x:v>46044</x:v>
      </x:c>
      <x:c r="C789" t="str">
        <x:v>Emin Ahmed</x:v>
      </x:c>
      <x:c r="D789" t="str">
        <x:v>Permanent</x:v>
      </x:c>
      <x:c r="E789" t="str">
        <x:v>Birmingham</x:v>
      </x:c>
      <x:c r="F789" t="str">
        <x:v>Operative Driver</x:v>
      </x:c>
      <x:c r="G789" t="str">
        <x:v>399275A, 399619</x:v>
      </x:c>
      <x:c r="H789" t="str">
        <x:v>Avantor ( BIRMINGHAM JAN 2026 ); Esco Life Sciences (INTERTEK )</x:v>
      </x:c>
      <x:c r="I789" s="22" t="n">
        <x:v>8</x:v>
      </x:c>
      <x:c r="J789" t="str">
        <x:v>Worked — 2 records</x:v>
      </x:c>
      <x:c r="K789" t="str">
        <x:v>Employee 1674; home branch Birmingham; assigned role Operative Driver | Deployment branch: Cambridge | Actual role: Operative Driver | Jobs: 399275A, 399619 | Customers: Avantor ( BIRMINGHAM JAN 2026 ); Esco Life Sciences (INTERTEK ) | Actual hours: 8.0; source records: 2</x:v>
      </x:c>
      <x:c r="L789" t="str">
        <x:v>Include</x:v>
      </x:c>
      <x:c r="M789"/>
      <x:c r="N789"/>
    </x:row>
    <x:row r="790">
      <x:c r="A790" t="str">
        <x:v>Emin Ahmed|2026-01-23</x:v>
      </x:c>
      <x:c r="B790" s="888" t="n">
        <x:v>46045</x:v>
      </x:c>
      <x:c r="C790" t="str">
        <x:v>Emin Ahmed</x:v>
      </x:c>
      <x:c r="D790" t="str">
        <x:v>Permanent</x:v>
      </x:c>
      <x:c r="E790" t="str">
        <x:v>Birmingham</x:v>
      </x:c>
      <x:c r="F790" t="str">
        <x:v>Operative Driver</x:v>
      </x:c>
      <x:c r="G790" t="str">
        <x:v>399551</x:v>
      </x:c>
      <x:c r="H790" t="str">
        <x:v>Haier (University of Warwick)</x:v>
      </x:c>
      <x:c r="I790" s="22" t="n">
        <x:v>7</x:v>
      </x:c>
      <x:c r="J790" t="str">
        <x:v>Worked</x:v>
      </x:c>
      <x:c r="K790" t="str">
        <x:v>Employee 1674; home branch Birmingham; assigned role Operative Driver | Deployment branch: Oxford | Actual role: Operative Driver | Jobs: 399551 | Customers: Haier (University of Warwick) | Actual hours: 7.0; source records: 1</x:v>
      </x:c>
      <x:c r="L790" t="str">
        <x:v>Include</x:v>
      </x:c>
      <x:c r="M790"/>
      <x:c r="N790"/>
    </x:row>
    <x:row r="791">
      <x:c r="A791" t="str">
        <x:v>Emin Ahmed|2026-01-26</x:v>
      </x:c>
      <x:c r="B791" s="888" t="n">
        <x:v>46048</x:v>
      </x:c>
      <x:c r="C791" t="str">
        <x:v>Emin Ahmed</x:v>
      </x:c>
      <x:c r="D791" t="str">
        <x:v>Permanent</x:v>
      </x:c>
      <x:c r="E791" t="str">
        <x:v>Birmingham</x:v>
      </x:c>
      <x:c r="F791" t="str">
        <x:v>Operative Driver</x:v>
      </x:c>
      <x:c r="G791" t="str">
        <x:v>396579, 399717</x:v>
      </x:c>
      <x:c r="H791" t="str">
        <x:v>University of Birmingham; West Midlands Police</x:v>
      </x:c>
      <x:c r="I791" s="22" t="n">
        <x:v>9.5</x:v>
      </x:c>
      <x:c r="J791" t="str">
        <x:v>Worked — 2 records</x:v>
      </x:c>
      <x:c r="K791" t="str">
        <x:v>Employee 1674; home branch Birmingham; assigned role Operative Driver | Deployment branch: Birmingham | Actual role: Operative Driver | Jobs: 396579, 399717 | Customers: University of Birmingham; West Midlands Police | Actual hours: 9.5; source records: 2</x:v>
      </x:c>
      <x:c r="L791" t="str">
        <x:v>Include</x:v>
      </x:c>
      <x:c r="M791"/>
      <x:c r="N791"/>
    </x:row>
    <x:row r="792">
      <x:c r="A792" t="str">
        <x:v>Emin Ahmed|2026-01-27</x:v>
      </x:c>
      <x:c r="B792" s="888" t="n">
        <x:v>46049</x:v>
      </x:c>
      <x:c r="C792" t="str">
        <x:v>Emin Ahmed</x:v>
      </x:c>
      <x:c r="D792" t="str">
        <x:v>Permanent</x:v>
      </x:c>
      <x:c r="E792" t="str">
        <x:v>Birmingham</x:v>
      </x:c>
      <x:c r="F792" t="str">
        <x:v>Operative Driver</x:v>
      </x:c>
      <x:c r="G792" t="str">
        <x:v>396579</x:v>
      </x:c>
      <x:c r="H792" t="str">
        <x:v>University of Birmingham</x:v>
      </x:c>
      <x:c r="I792" s="22" t="n">
        <x:v>8.5</x:v>
      </x:c>
      <x:c r="J792" t="str">
        <x:v>Worked</x:v>
      </x:c>
      <x:c r="K792" t="str">
        <x:v>Employee 1674; home branch Birmingham; assigned role Operative Driver | Deployment branch: Birmingham | Actual role: Operative Driver | Jobs: 396579 | Customers: University of Birmingham | Actual hours: 8.5; source records: 1</x:v>
      </x:c>
      <x:c r="L792" t="str">
        <x:v>Include</x:v>
      </x:c>
      <x:c r="M792"/>
      <x:c r="N792"/>
    </x:row>
    <x:row r="793">
      <x:c r="A793" t="str">
        <x:v>Emin Ahmed|2026-01-28</x:v>
      </x:c>
      <x:c r="B793" s="888" t="n">
        <x:v>46050</x:v>
      </x:c>
      <x:c r="C793" t="str">
        <x:v>Emin Ahmed</x:v>
      </x:c>
      <x:c r="D793" t="str">
        <x:v>Permanent</x:v>
      </x:c>
      <x:c r="E793" t="str">
        <x:v>Birmingham</x:v>
      </x:c>
      <x:c r="F793" t="str">
        <x:v>Operative Driver</x:v>
      </x:c>
      <x:c r="G793" t="str">
        <x:v>398330</x:v>
      </x:c>
      <x:c r="H793" t="str">
        <x:v>Sanderson Design Group</x:v>
      </x:c>
      <x:c r="I793" s="22" t="n">
        <x:v>10</x:v>
      </x:c>
      <x:c r="J793" t="str">
        <x:v>Worked</x:v>
      </x:c>
      <x:c r="K793" t="str">
        <x:v>Employee 1674; home branch Birmingham; assigned role Operative Driver | Deployment branch: Manchester | Actual role: Operative Driver | Jobs: 398330 | Customers: Sanderson Design Group | Actual hours: 10.0; source records: 1</x:v>
      </x:c>
      <x:c r="L793" t="str">
        <x:v>Include</x:v>
      </x:c>
      <x:c r="M793"/>
      <x:c r="N793"/>
    </x:row>
    <x:row r="794">
      <x:c r="A794" t="str">
        <x:v>Emin Ahmed|2026-01-29</x:v>
      </x:c>
      <x:c r="B794" s="888" t="n">
        <x:v>46051</x:v>
      </x:c>
      <x:c r="C794" t="str">
        <x:v>Emin Ahmed</x:v>
      </x:c>
      <x:c r="D794" t="str">
        <x:v>Permanent</x:v>
      </x:c>
      <x:c r="E794" t="str">
        <x:v>Birmingham</x:v>
      </x:c>
      <x:c r="F794" t="str">
        <x:v>Operative Driver</x:v>
      </x:c>
      <x:c r="G794" t="str">
        <x:v>386884R, 399860</x:v>
      </x:c>
      <x:c r="H794" t="str">
        <x:v>Restore Harrow Green; Wakefield Council</x:v>
      </x:c>
      <x:c r="I794" s="22" t="n">
        <x:v>23.25</x:v>
      </x:c>
      <x:c r="J794" t="str">
        <x:v>Worked — 2 records</x:v>
      </x:c>
      <x:c r="K794" t="str">
        <x:v>Employee 1674; home branch Birmingham; assigned role Operative Driver | Deployment branch: Birmingham, Leeds | Actual role: Operative Driver | Jobs: 386884R, 399860 | Customers: Restore Harrow Green; Wakefield Council | Actual hours: 23.2; source records: 2</x:v>
      </x:c>
      <x:c r="L794" t="str">
        <x:v>Include</x:v>
      </x:c>
      <x:c r="M794"/>
      <x:c r="N794"/>
    </x:row>
    <x:row r="795">
      <x:c r="A795" t="str">
        <x:v>Emin Ahmed|2026-01-30</x:v>
      </x:c>
      <x:c r="B795" s="888" t="n">
        <x:v>46052</x:v>
      </x:c>
      <x:c r="C795" t="str">
        <x:v>Emin Ahmed</x:v>
      </x:c>
      <x:c r="D795" t="str">
        <x:v>Permanent</x:v>
      </x:c>
      <x:c r="E795" t="str">
        <x:v>Birmingham</x:v>
      </x:c>
      <x:c r="F795" t="str">
        <x:v>Operative Driver</x:v>
      </x:c>
      <x:c r="G795" t="str">
        <x:v>399940</x:v>
      </x:c>
      <x:c r="H795" t="str">
        <x:v>Midland Heart</x:v>
      </x:c>
      <x:c r="I795" s="22" t="n">
        <x:v>2</x:v>
      </x:c>
      <x:c r="J795" t="str">
        <x:v>Worked</x:v>
      </x:c>
      <x:c r="K795" t="str">
        <x:v>Employee 1674; home branch Birmingham; assigned role Operative Driver | Deployment branch: Birmingham | Actual role: Operative Driver | Jobs: 399940 | Customers: Midland Heart | Actual hours: 2.0; source records: 1</x:v>
      </x:c>
      <x:c r="L795" t="str">
        <x:v>Include</x:v>
      </x:c>
      <x:c r="M795"/>
      <x:c r="N795"/>
    </x:row>
    <x:row r="796">
      <x:c r="A796" t="str">
        <x:v>Fabian Crane|2026-01-02</x:v>
      </x:c>
      <x:c r="B796" s="888" t="n">
        <x:v>46024</x:v>
      </x:c>
      <x:c r="C796" t="str">
        <x:v>Fabian Crane</x:v>
      </x:c>
      <x:c r="D796" t="str">
        <x:v>Permanent</x:v>
      </x:c>
      <x:c r="E796" t="str">
        <x:v>Oxford</x:v>
      </x:c>
      <x:c r="F796" t="str">
        <x:v>Operative Porter</x:v>
      </x:c>
      <x:c r="G796"/>
      <x:c r="H796"/>
      <x:c r="I796" s="22" t="n">
        <x:v>0</x:v>
      </x:c>
      <x:c r="J796" t="str">
        <x:v>Annual leave</x:v>
      </x:c>
      <x:c r="K796" t="str">
        <x:v>Employee 104528; home branch Oxford; assigned role Operative Porter | Leave: Annual Leave (Days) | Leave calendar basis: Variable-pattern period</x:v>
      </x:c>
      <x:c r="L796" t="str">
        <x:v>Include</x:v>
      </x:c>
      <x:c r="M796"/>
      <x:c r="N796"/>
    </x:row>
    <x:row r="797">
      <x:c r="A797" t="str">
        <x:v>Fabian Crane|2026-01-08</x:v>
      </x:c>
      <x:c r="B797" s="888" t="n">
        <x:v>46030</x:v>
      </x:c>
      <x:c r="C797" t="str">
        <x:v>Fabian Crane</x:v>
      </x:c>
      <x:c r="D797" t="str">
        <x:v>Permanent</x:v>
      </x:c>
      <x:c r="E797" t="str">
        <x:v>Oxford</x:v>
      </x:c>
      <x:c r="F797" t="str">
        <x:v>Operative Porter</x:v>
      </x:c>
      <x:c r="G797"/>
      <x:c r="H797"/>
      <x:c r="I797" s="22" t="n">
        <x:v>0</x:v>
      </x:c>
      <x:c r="J797" t="str">
        <x:v>Annual leave</x:v>
      </x:c>
      <x:c r="K797" t="str">
        <x:v>Employee 104528; home branch Oxford; assigned role Operative Porter | Leave: Annual Leave (Days) | Leave calendar basis: Variable-pattern period</x:v>
      </x:c>
      <x:c r="L797" t="str">
        <x:v>Include</x:v>
      </x:c>
      <x:c r="M797"/>
      <x:c r="N797"/>
    </x:row>
    <x:row r="798">
      <x:c r="A798" t="str">
        <x:v>Fabian Crane|2026-01-09</x:v>
      </x:c>
      <x:c r="B798" s="888" t="n">
        <x:v>46031</x:v>
      </x:c>
      <x:c r="C798" t="str">
        <x:v>Fabian Crane</x:v>
      </x:c>
      <x:c r="D798" t="str">
        <x:v>Permanent</x:v>
      </x:c>
      <x:c r="E798" t="str">
        <x:v>Oxford</x:v>
      </x:c>
      <x:c r="F798" t="str">
        <x:v>Operative Porter</x:v>
      </x:c>
      <x:c r="G798"/>
      <x:c r="H798"/>
      <x:c r="I798" s="22" t="n">
        <x:v>0</x:v>
      </x:c>
      <x:c r="J798" t="str">
        <x:v>Annual leave</x:v>
      </x:c>
      <x:c r="K798" t="str">
        <x:v>Employee 104528; home branch Oxford; assigned role Operative Porter | Leave: Annual Leave (Days) | Leave calendar basis: Variable-pattern period</x:v>
      </x:c>
      <x:c r="L798" t="str">
        <x:v>Include</x:v>
      </x:c>
      <x:c r="M798"/>
      <x:c r="N798"/>
    </x:row>
    <x:row r="799">
      <x:c r="A799" t="str">
        <x:v>Fabian Crane|2026-01-14</x:v>
      </x:c>
      <x:c r="B799" s="888" t="n">
        <x:v>46036</x:v>
      </x:c>
      <x:c r="C799" t="str">
        <x:v>Fabian Crane</x:v>
      </x:c>
      <x:c r="D799" t="str">
        <x:v>Permanent</x:v>
      </x:c>
      <x:c r="E799" t="str">
        <x:v>Oxford</x:v>
      </x:c>
      <x:c r="F799" t="str">
        <x:v>Operative Porter</x:v>
      </x:c>
      <x:c r="G799" t="str">
        <x:v>397979Z</x:v>
      </x:c>
      <x:c r="H799" t="str">
        <x:v>Thames Valley Police</x:v>
      </x:c>
      <x:c r="I799" s="22" t="n">
        <x:v>7.5</x:v>
      </x:c>
      <x:c r="J799" t="str">
        <x:v>Worked</x:v>
      </x:c>
      <x:c r="K799" t="str">
        <x:v>Employee 104528; home branch Oxford; assigned role Operative Porter | Deployment branch: Oxford | Actual role: Operative Porter | Jobs: 397979Z | Customers: Thames Valley Police | Actual hours: 7.5; source records: 1</x:v>
      </x:c>
      <x:c r="L799" t="str">
        <x:v>Include</x:v>
      </x:c>
      <x:c r="M799"/>
      <x:c r="N799"/>
    </x:row>
    <x:row r="800">
      <x:c r="A800" t="str">
        <x:v>G Disbrey|2026-01-06</x:v>
      </x:c>
      <x:c r="B800" s="888" t="n">
        <x:v>46028</x:v>
      </x:c>
      <x:c r="C800" t="str">
        <x:v>G Disbrey</x:v>
      </x:c>
      <x:c r="D800" t="str">
        <x:v>Permanent</x:v>
      </x:c>
      <x:c r="E800" t="str">
        <x:v>Thurrock</x:v>
      </x:c>
      <x:c r="F800" t="str">
        <x:v>Operative Skilled</x:v>
      </x:c>
      <x:c r="G800" t="str">
        <x:v>398260</x:v>
      </x:c>
      <x:c r="H800" t="str">
        <x:v>Fasanara Capital</x:v>
      </x:c>
      <x:c r="I800" s="22" t="n">
        <x:v>8.5</x:v>
      </x:c>
      <x:c r="J800" t="str">
        <x:v>Worked</x:v>
      </x:c>
      <x:c r="K800" t="str">
        <x:v>Employee 2267; home branch Thurrock; assigned role Operative Skilled | Deployment branch: Thurrock | Actual role: Operative Skilled | Jobs: 398260 | Customers: Fasanara Capital | Actual hours: 8.5; source records: 1</x:v>
      </x:c>
      <x:c r="L800" t="str">
        <x:v>Include</x:v>
      </x:c>
      <x:c r="M800"/>
      <x:c r="N800"/>
    </x:row>
    <x:row r="801">
      <x:c r="A801" t="str">
        <x:v>G Disbrey|2026-01-07</x:v>
      </x:c>
      <x:c r="B801" s="888" t="n">
        <x:v>46029</x:v>
      </x:c>
      <x:c r="C801" t="str">
        <x:v>G Disbrey</x:v>
      </x:c>
      <x:c r="D801" t="str">
        <x:v>Permanent</x:v>
      </x:c>
      <x:c r="E801" t="str">
        <x:v>Thurrock</x:v>
      </x:c>
      <x:c r="F801" t="str">
        <x:v>Operative Skilled</x:v>
      </x:c>
      <x:c r="G801" t="str">
        <x:v>398260</x:v>
      </x:c>
      <x:c r="H801" t="str">
        <x:v>Fasanara Capital</x:v>
      </x:c>
      <x:c r="I801" s="22" t="n">
        <x:v>8.5</x:v>
      </x:c>
      <x:c r="J801" t="str">
        <x:v>Worked</x:v>
      </x:c>
      <x:c r="K801" t="str">
        <x:v>Employee 2267; home branch Thurrock; assigned role Operative Skilled | Deployment branch: Thurrock | Actual role: Operative Skilled | Jobs: 398260 | Customers: Fasanara Capital | Actual hours: 8.5; source records: 1</x:v>
      </x:c>
      <x:c r="L801" t="str">
        <x:v>Include</x:v>
      </x:c>
      <x:c r="M801"/>
      <x:c r="N801"/>
    </x:row>
    <x:row r="802">
      <x:c r="A802" t="str">
        <x:v>G Disbrey|2026-01-08</x:v>
      </x:c>
      <x:c r="B802" s="888" t="n">
        <x:v>46030</x:v>
      </x:c>
      <x:c r="C802" t="str">
        <x:v>G Disbrey</x:v>
      </x:c>
      <x:c r="D802" t="str">
        <x:v>Permanent</x:v>
      </x:c>
      <x:c r="E802" t="str">
        <x:v>Thurrock</x:v>
      </x:c>
      <x:c r="F802" t="str">
        <x:v>Operative Skilled</x:v>
      </x:c>
      <x:c r="G802" t="str">
        <x:v>398260</x:v>
      </x:c>
      <x:c r="H802" t="str">
        <x:v>Fasanara Capital</x:v>
      </x:c>
      <x:c r="I802" s="22" t="n">
        <x:v>8.5</x:v>
      </x:c>
      <x:c r="J802" t="str">
        <x:v>Worked</x:v>
      </x:c>
      <x:c r="K802" t="str">
        <x:v>Employee 2267; home branch Thurrock; assigned role Operative Skilled | Deployment branch: Thurrock | Actual role: Operative Skilled | Jobs: 398260 | Customers: Fasanara Capital | Actual hours: 8.5; source records: 1</x:v>
      </x:c>
      <x:c r="L802" t="str">
        <x:v>Include</x:v>
      </x:c>
      <x:c r="M802"/>
      <x:c r="N802"/>
    </x:row>
    <x:row r="803">
      <x:c r="A803" t="str">
        <x:v>G Disbrey|2026-01-09</x:v>
      </x:c>
      <x:c r="B803" s="888" t="n">
        <x:v>46031</x:v>
      </x:c>
      <x:c r="C803" t="str">
        <x:v>G Disbrey</x:v>
      </x:c>
      <x:c r="D803" t="str">
        <x:v>Permanent</x:v>
      </x:c>
      <x:c r="E803" t="str">
        <x:v>Thurrock</x:v>
      </x:c>
      <x:c r="F803" t="str">
        <x:v>Operative Skilled</x:v>
      </x:c>
      <x:c r="G803" t="str">
        <x:v>398260</x:v>
      </x:c>
      <x:c r="H803" t="str">
        <x:v>Fasanara Capital</x:v>
      </x:c>
      <x:c r="I803" s="22" t="n">
        <x:v>8.5</x:v>
      </x:c>
      <x:c r="J803" t="str">
        <x:v>Worked</x:v>
      </x:c>
      <x:c r="K803" t="str">
        <x:v>Employee 2267; home branch Thurrock; assigned role Operative Skilled | Deployment branch: Thurrock | Actual role: Operative Skilled | Jobs: 398260 | Customers: Fasanara Capital | Actual hours: 8.5; source records: 1</x:v>
      </x:c>
      <x:c r="L803" t="str">
        <x:v>Include</x:v>
      </x:c>
      <x:c r="M803"/>
      <x:c r="N803"/>
    </x:row>
    <x:row r="804">
      <x:c r="A804" t="str">
        <x:v>G Disbrey|2026-01-10</x:v>
      </x:c>
      <x:c r="B804" s="888" t="n">
        <x:v>46032</x:v>
      </x:c>
      <x:c r="C804" t="str">
        <x:v>G Disbrey</x:v>
      </x:c>
      <x:c r="D804" t="str">
        <x:v>Permanent</x:v>
      </x:c>
      <x:c r="E804" t="str">
        <x:v>Thurrock</x:v>
      </x:c>
      <x:c r="F804" t="str">
        <x:v>Operative Skilled</x:v>
      </x:c>
      <x:c r="G804" t="str">
        <x:v>398260</x:v>
      </x:c>
      <x:c r="H804" t="str">
        <x:v>Fasanara Capital</x:v>
      </x:c>
      <x:c r="I804" s="22" t="n">
        <x:v>8</x:v>
      </x:c>
      <x:c r="J804" t="str">
        <x:v>Worked</x:v>
      </x:c>
      <x:c r="K804" t="str">
        <x:v>Employee 2267; home branch Thurrock; assigned role Operative Skilled | Deployment branch: Thurrock | Actual role: Operative Skilled | Jobs: 398260 | Customers: Fasanara Capital | Actual hours: 8.0; source records: 1</x:v>
      </x:c>
      <x:c r="L804" t="str">
        <x:v>Include</x:v>
      </x:c>
      <x:c r="M804"/>
      <x:c r="N804"/>
    </x:row>
    <x:row r="805">
      <x:c r="A805" t="str">
        <x:v>G Disbrey|2026-01-12</x:v>
      </x:c>
      <x:c r="B805" s="888" t="n">
        <x:v>46034</x:v>
      </x:c>
      <x:c r="C805" t="str">
        <x:v>G Disbrey</x:v>
      </x:c>
      <x:c r="D805" t="str">
        <x:v>Permanent</x:v>
      </x:c>
      <x:c r="E805" t="str">
        <x:v>Thurrock</x:v>
      </x:c>
      <x:c r="F805" t="str">
        <x:v>Operative Skilled</x:v>
      </x:c>
      <x:c r="G805" t="str">
        <x:v>399239</x:v>
      </x:c>
      <x:c r="H805" t="str">
        <x:v>Nexus DMM Limited</x:v>
      </x:c>
      <x:c r="I805" s="22" t="n">
        <x:v>8</x:v>
      </x:c>
      <x:c r="J805" t="str">
        <x:v>Worked</x:v>
      </x:c>
      <x:c r="K805" t="str">
        <x:v>Employee 2267; home branch Thurrock; assigned role Operative Skilled | Deployment branch: Thurrock | Actual role: Operative Skilled | Jobs: 399239 | Customers: Nexus DMM Limited | Actual hours: 8.0; source records: 1</x:v>
      </x:c>
      <x:c r="L805" t="str">
        <x:v>Include</x:v>
      </x:c>
      <x:c r="M805"/>
      <x:c r="N805"/>
    </x:row>
    <x:row r="806">
      <x:c r="A806" t="str">
        <x:v>G Disbrey|2026-01-13</x:v>
      </x:c>
      <x:c r="B806" s="888" t="n">
        <x:v>46035</x:v>
      </x:c>
      <x:c r="C806" t="str">
        <x:v>G Disbrey</x:v>
      </x:c>
      <x:c r="D806" t="str">
        <x:v>Permanent</x:v>
      </x:c>
      <x:c r="E806" t="str">
        <x:v>Thurrock</x:v>
      </x:c>
      <x:c r="F806" t="str">
        <x:v>Operative Skilled</x:v>
      </x:c>
      <x:c r="G806" t="str">
        <x:v>399587</x:v>
      </x:c>
      <x:c r="H806" t="str">
        <x:v>Bank of New York Mellon</x:v>
      </x:c>
      <x:c r="I806" s="22" t="n">
        <x:v>7</x:v>
      </x:c>
      <x:c r="J806" t="str">
        <x:v>Worked</x:v>
      </x:c>
      <x:c r="K806" t="str">
        <x:v>Employee 2267; home branch Thurrock; assigned role Operative Skilled | Deployment branch: Thurrock | Actual role: Operative Skilled | Jobs: 399587 | Customers: Bank of New York Mellon | Actual hours: 7.0; source records: 1</x:v>
      </x:c>
      <x:c r="L806" t="str">
        <x:v>Include</x:v>
      </x:c>
      <x:c r="M806"/>
      <x:c r="N806"/>
    </x:row>
    <x:row r="807">
      <x:c r="A807" t="str">
        <x:v>G Disbrey|2026-01-14</x:v>
      </x:c>
      <x:c r="B807" s="888" t="n">
        <x:v>46036</x:v>
      </x:c>
      <x:c r="C807" t="str">
        <x:v>G Disbrey</x:v>
      </x:c>
      <x:c r="D807" t="str">
        <x:v>Permanent</x:v>
      </x:c>
      <x:c r="E807" t="str">
        <x:v>Thurrock</x:v>
      </x:c>
      <x:c r="F807" t="str">
        <x:v>Operative Skilled</x:v>
      </x:c>
      <x:c r="G807" t="str">
        <x:v>399272</x:v>
      </x:c>
      <x:c r="H807" t="str">
        <x:v>University of Hertfordshire</x:v>
      </x:c>
      <x:c r="I807" s="22" t="n">
        <x:v>5</x:v>
      </x:c>
      <x:c r="J807" t="str">
        <x:v>Worked</x:v>
      </x:c>
      <x:c r="K807" t="str">
        <x:v>Employee 2267; home branch Thurrock; assigned role Operative Skilled | Deployment branch: Thurrock | Actual role: Operative Porter | Jobs: 399272 | Customers: University of Hertfordshire | Actual hours: 5.0; source records: 1</x:v>
      </x:c>
      <x:c r="L807" t="str">
        <x:v>Include</x:v>
      </x:c>
      <x:c r="M807"/>
      <x:c r="N807"/>
    </x:row>
    <x:row r="808">
      <x:c r="A808" t="str">
        <x:v>G Disbrey|2026-01-15</x:v>
      </x:c>
      <x:c r="B808" s="888" t="n">
        <x:v>46037</x:v>
      </x:c>
      <x:c r="C808" t="str">
        <x:v>G Disbrey</x:v>
      </x:c>
      <x:c r="D808" t="str">
        <x:v>Permanent</x:v>
      </x:c>
      <x:c r="E808" t="str">
        <x:v>Thurrock</x:v>
      </x:c>
      <x:c r="F808" t="str">
        <x:v>Operative Skilled</x:v>
      </x:c>
      <x:c r="G808" t="str">
        <x:v>399431</x:v>
      </x:c>
      <x:c r="H808" t="str">
        <x:v>London Metropolitan University</x:v>
      </x:c>
      <x:c r="I808" s="22" t="n">
        <x:v>8</x:v>
      </x:c>
      <x:c r="J808" t="str">
        <x:v>Worked</x:v>
      </x:c>
      <x:c r="K808" t="str">
        <x:v>Employee 2267; home branch Thurrock; assigned role Operative Skilled | Deployment branch: Thurrock | Actual role: Operative Skilled | Jobs: 399431 | Customers: London Metropolitan University | Actual hours: 8.0; source records: 1</x:v>
      </x:c>
      <x:c r="L808" t="str">
        <x:v>Include</x:v>
      </x:c>
      <x:c r="M808"/>
      <x:c r="N808"/>
    </x:row>
    <x:row r="809">
      <x:c r="A809" t="str">
        <x:v>G Disbrey|2026-01-16</x:v>
      </x:c>
      <x:c r="B809" s="888" t="n">
        <x:v>46038</x:v>
      </x:c>
      <x:c r="C809" t="str">
        <x:v>G Disbrey</x:v>
      </x:c>
      <x:c r="D809" t="str">
        <x:v>Permanent</x:v>
      </x:c>
      <x:c r="E809" t="str">
        <x:v>Thurrock</x:v>
      </x:c>
      <x:c r="F809" t="str">
        <x:v>Operative Skilled</x:v>
      </x:c>
      <x:c r="G809" t="str">
        <x:v>399567, 399419</x:v>
      </x:c>
      <x:c r="H809" t="str">
        <x:v>Fidelis MGU; Nexus DMM Limited</x:v>
      </x:c>
      <x:c r="I809" s="22" t="n">
        <x:v>14</x:v>
      </x:c>
      <x:c r="J809" t="str">
        <x:v>Worked — 2 records</x:v>
      </x:c>
      <x:c r="K809" t="str">
        <x:v>Employee 2267; home branch Thurrock; assigned role Operative Skilled | Deployment branch: Thurrock | Actual role: Operative Skilled | Jobs: 399567, 399419 | Customers: Fidelis MGU; Nexus DMM Limited | Actual hours: 14.0; source records: 2</x:v>
      </x:c>
      <x:c r="L809" t="str">
        <x:v>Include</x:v>
      </x:c>
      <x:c r="M809"/>
      <x:c r="N809"/>
    </x:row>
    <x:row r="810">
      <x:c r="A810" t="str">
        <x:v>G Disbrey|2026-01-20</x:v>
      </x:c>
      <x:c r="B810" s="888" t="n">
        <x:v>46042</x:v>
      </x:c>
      <x:c r="C810" t="str">
        <x:v>G Disbrey</x:v>
      </x:c>
      <x:c r="D810" t="str">
        <x:v>Permanent</x:v>
      </x:c>
      <x:c r="E810" t="str">
        <x:v>Thurrock</x:v>
      </x:c>
      <x:c r="F810" t="str">
        <x:v>Operative Skilled</x:v>
      </x:c>
      <x:c r="G810"/>
      <x:c r="H810"/>
      <x:c r="I810" s="22" t="n">
        <x:v>0</x:v>
      </x:c>
      <x:c r="J810" t="str">
        <x:v>Annual leave</x:v>
      </x:c>
      <x:c r="K810" t="str">
        <x:v>Employee 2267; home branch Thurrock; assigned role Operative Skilled | Leave: Annual Leave (Days) | Leave calendar basis: Fixed schedule</x:v>
      </x:c>
      <x:c r="L810" t="str">
        <x:v>Include</x:v>
      </x:c>
      <x:c r="M810"/>
      <x:c r="N810"/>
    </x:row>
    <x:row r="811">
      <x:c r="A811" t="str">
        <x:v>G Disbrey|2026-01-21</x:v>
      </x:c>
      <x:c r="B811" s="888" t="n">
        <x:v>46043</x:v>
      </x:c>
      <x:c r="C811" t="str">
        <x:v>G Disbrey</x:v>
      </x:c>
      <x:c r="D811" t="str">
        <x:v>Permanent</x:v>
      </x:c>
      <x:c r="E811" t="str">
        <x:v>Thurrock</x:v>
      </x:c>
      <x:c r="F811" t="str">
        <x:v>Operative Skilled</x:v>
      </x:c>
      <x:c r="G811" t="str">
        <x:v>399640, 399819</x:v>
      </x:c>
      <x:c r="H811" t="str">
        <x:v>Coleman/Mr Richard; Troy/Mr Patrick</x:v>
      </x:c>
      <x:c r="I811" s="22" t="n">
        <x:v>5</x:v>
      </x:c>
      <x:c r="J811" t="str">
        <x:v>Worked — 2 records</x:v>
      </x:c>
      <x:c r="K811" t="str">
        <x:v>Employee 2267; home branch Thurrock; assigned role Operative Skilled | Deployment branch: Thurrock | Actual role: Operative Skilled | Jobs: 399640, 399819 | Customers: Coleman/Mr Richard; Troy/Mr Patrick | Actual hours: 5.0; source records: 2</x:v>
      </x:c>
      <x:c r="L811" t="str">
        <x:v>Include</x:v>
      </x:c>
      <x:c r="M811"/>
      <x:c r="N811"/>
    </x:row>
    <x:row r="812">
      <x:c r="A812" t="str">
        <x:v>G Disbrey|2026-01-22</x:v>
      </x:c>
      <x:c r="B812" s="888" t="n">
        <x:v>46044</x:v>
      </x:c>
      <x:c r="C812" t="str">
        <x:v>G Disbrey</x:v>
      </x:c>
      <x:c r="D812" t="str">
        <x:v>Permanent</x:v>
      </x:c>
      <x:c r="E812" t="str">
        <x:v>Thurrock</x:v>
      </x:c>
      <x:c r="F812" t="str">
        <x:v>Operative Skilled</x:v>
      </x:c>
      <x:c r="G812" t="str">
        <x:v>399431</x:v>
      </x:c>
      <x:c r="H812" t="str">
        <x:v>London Metropolitan University</x:v>
      </x:c>
      <x:c r="I812" s="22" t="n">
        <x:v>7</x:v>
      </x:c>
      <x:c r="J812" t="str">
        <x:v>Worked</x:v>
      </x:c>
      <x:c r="K812" t="str">
        <x:v>Employee 2267; home branch Thurrock; assigned role Operative Skilled | Deployment branch: Thurrock | Actual role: Operative Skilled | Jobs: 399431 | Customers: London Metropolitan University | Actual hours: 7.0; source records: 1</x:v>
      </x:c>
      <x:c r="L812" t="str">
        <x:v>Include</x:v>
      </x:c>
      <x:c r="M812"/>
      <x:c r="N812"/>
    </x:row>
    <x:row r="813">
      <x:c r="A813" t="str">
        <x:v>G Disbrey|2026-01-23</x:v>
      </x:c>
      <x:c r="B813" s="888" t="n">
        <x:v>46045</x:v>
      </x:c>
      <x:c r="C813" t="str">
        <x:v>G Disbrey</x:v>
      </x:c>
      <x:c r="D813" t="str">
        <x:v>Permanent</x:v>
      </x:c>
      <x:c r="E813" t="str">
        <x:v>Thurrock</x:v>
      </x:c>
      <x:c r="F813" t="str">
        <x:v>Operative Skilled</x:v>
      </x:c>
      <x:c r="G813" t="str">
        <x:v>399813</x:v>
      </x:c>
      <x:c r="H813" t="str">
        <x:v>The Financial Conduct Authority</x:v>
      </x:c>
      <x:c r="I813" s="22" t="n">
        <x:v>6.5</x:v>
      </x:c>
      <x:c r="J813" t="str">
        <x:v>Worked</x:v>
      </x:c>
      <x:c r="K813" t="str">
        <x:v>Employee 2267; home branch Thurrock; assigned role Operative Skilled | Deployment branch: Thurrock | Actual role: Operative Skilled | Jobs: 399813 | Customers: The Financial Conduct Authority | Actual hours: 6.5; source records: 1</x:v>
      </x:c>
      <x:c r="L813" t="str">
        <x:v>Include</x:v>
      </x:c>
      <x:c r="M813"/>
      <x:c r="N813"/>
    </x:row>
    <x:row r="814">
      <x:c r="A814" t="str">
        <x:v>G Disbrey|2026-01-24</x:v>
      </x:c>
      <x:c r="B814" s="888" t="n">
        <x:v>46046</x:v>
      </x:c>
      <x:c r="C814" t="str">
        <x:v>G Disbrey</x:v>
      </x:c>
      <x:c r="D814" t="str">
        <x:v>Permanent</x:v>
      </x:c>
      <x:c r="E814" t="str">
        <x:v>Thurrock</x:v>
      </x:c>
      <x:c r="F814" t="str">
        <x:v>Operative Skilled</x:v>
      </x:c>
      <x:c r="G814" t="str">
        <x:v>399813</x:v>
      </x:c>
      <x:c r="H814" t="str">
        <x:v>The Financial Conduct Authority</x:v>
      </x:c>
      <x:c r="I814" s="22" t="n">
        <x:v>6</x:v>
      </x:c>
      <x:c r="J814" t="str">
        <x:v>Worked</x:v>
      </x:c>
      <x:c r="K814" t="str">
        <x:v>Employee 2267; home branch Thurrock; assigned role Operative Skilled | Deployment branch: Thurrock | Actual role: Operative Skilled | Jobs: 399813 | Customers: The Financial Conduct Authority | Actual hours: 6.0; source records: 1</x:v>
      </x:c>
      <x:c r="L814" t="str">
        <x:v>Include</x:v>
      </x:c>
      <x:c r="M814"/>
      <x:c r="N814"/>
    </x:row>
    <x:row r="815">
      <x:c r="A815" t="str">
        <x:v>G Disbrey|2026-01-25</x:v>
      </x:c>
      <x:c r="B815" s="888" t="n">
        <x:v>46047</x:v>
      </x:c>
      <x:c r="C815" t="str">
        <x:v>G Disbrey</x:v>
      </x:c>
      <x:c r="D815" t="str">
        <x:v>Permanent</x:v>
      </x:c>
      <x:c r="E815" t="str">
        <x:v>Thurrock</x:v>
      </x:c>
      <x:c r="F815" t="str">
        <x:v>Operative Skilled</x:v>
      </x:c>
      <x:c r="G815" t="str">
        <x:v>399813</x:v>
      </x:c>
      <x:c r="H815" t="str">
        <x:v>The Financial Conduct Authority</x:v>
      </x:c>
      <x:c r="I815" s="22" t="n">
        <x:v>8</x:v>
      </x:c>
      <x:c r="J815" t="str">
        <x:v>Worked</x:v>
      </x:c>
      <x:c r="K815" t="str">
        <x:v>Employee 2267; home branch Thurrock; assigned role Operative Skilled | Deployment branch: Thurrock | Actual role: Operative Skilled | Jobs: 399813 | Customers: The Financial Conduct Authority | Actual hours: 8.0; source records: 1</x:v>
      </x:c>
      <x:c r="L815" t="str">
        <x:v>Include</x:v>
      </x:c>
      <x:c r="M815"/>
      <x:c r="N815"/>
    </x:row>
    <x:row r="816">
      <x:c r="A816" t="str">
        <x:v>G Disbrey|2026-01-26</x:v>
      </x:c>
      <x:c r="B816" s="888" t="n">
        <x:v>46048</x:v>
      </x:c>
      <x:c r="C816" t="str">
        <x:v>G Disbrey</x:v>
      </x:c>
      <x:c r="D816" t="str">
        <x:v>Permanent</x:v>
      </x:c>
      <x:c r="E816" t="str">
        <x:v>Thurrock</x:v>
      </x:c>
      <x:c r="F816" t="str">
        <x:v>Operative Skilled</x:v>
      </x:c>
      <x:c r="G816" t="str">
        <x:v>399908</x:v>
      </x:c>
      <x:c r="H816" t="str">
        <x:v>London Metropolitan University</x:v>
      </x:c>
      <x:c r="I816" s="22" t="n">
        <x:v>8</x:v>
      </x:c>
      <x:c r="J816" t="str">
        <x:v>Worked</x:v>
      </x:c>
      <x:c r="K816" t="str">
        <x:v>Employee 2267; home branch Thurrock; assigned role Operative Skilled | Deployment branch: Thurrock | Actual role: Operative Skilled | Jobs: 399908 | Customers: London Metropolitan University | Actual hours: 8.0; source records: 1</x:v>
      </x:c>
      <x:c r="L816" t="str">
        <x:v>Include</x:v>
      </x:c>
      <x:c r="M816"/>
      <x:c r="N816"/>
    </x:row>
    <x:row r="817">
      <x:c r="A817" t="str">
        <x:v>G Disbrey|2026-01-27</x:v>
      </x:c>
      <x:c r="B817" s="888" t="n">
        <x:v>46049</x:v>
      </x:c>
      <x:c r="C817" t="str">
        <x:v>G Disbrey</x:v>
      </x:c>
      <x:c r="D817" t="str">
        <x:v>Permanent</x:v>
      </x:c>
      <x:c r="E817" t="str">
        <x:v>Thurrock</x:v>
      </x:c>
      <x:c r="F817" t="str">
        <x:v>Operative Skilled</x:v>
      </x:c>
      <x:c r="G817" t="str">
        <x:v>396437</x:v>
      </x:c>
      <x:c r="H817" t="str">
        <x:v>Kirkland &amp; Ellis</x:v>
      </x:c>
      <x:c r="I817" s="22" t="n">
        <x:v>4.5</x:v>
      </x:c>
      <x:c r="J817" t="str">
        <x:v>Worked</x:v>
      </x:c>
      <x:c r="K817" t="str">
        <x:v>Employee 2267; home branch Thurrock; assigned role Operative Skilled | Deployment branch: Thurrock | Actual role: Operative Skilled | Jobs: 396437 | Customers: Kirkland &amp; Ellis | Actual hours: 4.5; source records: 1</x:v>
      </x:c>
      <x:c r="L817" t="str">
        <x:v>Include</x:v>
      </x:c>
      <x:c r="M817"/>
      <x:c r="N817"/>
    </x:row>
    <x:row r="818">
      <x:c r="A818" t="str">
        <x:v>G Disbrey|2026-01-28</x:v>
      </x:c>
      <x:c r="B818" s="888" t="n">
        <x:v>46050</x:v>
      </x:c>
      <x:c r="C818" t="str">
        <x:v>G Disbrey</x:v>
      </x:c>
      <x:c r="D818" t="str">
        <x:v>Permanent</x:v>
      </x:c>
      <x:c r="E818" t="str">
        <x:v>Thurrock</x:v>
      </x:c>
      <x:c r="F818" t="str">
        <x:v>Operative Skilled</x:v>
      </x:c>
      <x:c r="G818" t="str">
        <x:v>396437</x:v>
      </x:c>
      <x:c r="H818" t="str">
        <x:v>Kirkland &amp; Ellis</x:v>
      </x:c>
      <x:c r="I818" s="22" t="n">
        <x:v>6.5</x:v>
      </x:c>
      <x:c r="J818" t="str">
        <x:v>Worked</x:v>
      </x:c>
      <x:c r="K818" t="str">
        <x:v>Employee 2267; home branch Thurrock; assigned role Operative Skilled | Deployment branch: Thurrock | Actual role: Operative Skilled | Jobs: 396437 | Customers: Kirkland &amp; Ellis | Actual hours: 6.5; source records: 1</x:v>
      </x:c>
      <x:c r="L818" t="str">
        <x:v>Include</x:v>
      </x:c>
      <x:c r="M818"/>
      <x:c r="N818"/>
    </x:row>
    <x:row r="819">
      <x:c r="A819" t="str">
        <x:v>G Disbrey|2026-01-29</x:v>
      </x:c>
      <x:c r="B819" s="888" t="n">
        <x:v>46051</x:v>
      </x:c>
      <x:c r="C819" t="str">
        <x:v>G Disbrey</x:v>
      </x:c>
      <x:c r="D819" t="str">
        <x:v>Permanent</x:v>
      </x:c>
      <x:c r="E819" t="str">
        <x:v>Thurrock</x:v>
      </x:c>
      <x:c r="F819" t="str">
        <x:v>Operative Skilled</x:v>
      </x:c>
      <x:c r="G819" t="str">
        <x:v>396207</x:v>
      </x:c>
      <x:c r="H819" t="str">
        <x:v>Linklaters LLP</x:v>
      </x:c>
      <x:c r="I819" s="22" t="n">
        <x:v>9.5</x:v>
      </x:c>
      <x:c r="J819" t="str">
        <x:v>Worked</x:v>
      </x:c>
      <x:c r="K819" t="str">
        <x:v>Employee 2267; home branch Thurrock; assigned role Operative Skilled | Deployment branch: Thurrock | Actual role: Operative Porter | Jobs: 396207 | Customers: Linklaters LLP | Actual hours: 9.5; source records: 1</x:v>
      </x:c>
      <x:c r="L819" t="str">
        <x:v>Include</x:v>
      </x:c>
      <x:c r="M819"/>
      <x:c r="N819"/>
    </x:row>
    <x:row r="820">
      <x:c r="A820" t="str">
        <x:v>G Disbrey|2026-01-30</x:v>
      </x:c>
      <x:c r="B820" s="888" t="n">
        <x:v>46052</x:v>
      </x:c>
      <x:c r="C820" t="str">
        <x:v>G Disbrey</x:v>
      </x:c>
      <x:c r="D820" t="str">
        <x:v>Permanent</x:v>
      </x:c>
      <x:c r="E820" t="str">
        <x:v>Thurrock</x:v>
      </x:c>
      <x:c r="F820" t="str">
        <x:v>Operative Skilled</x:v>
      </x:c>
      <x:c r="G820" t="str">
        <x:v>396207A</x:v>
      </x:c>
      <x:c r="H820" t="str">
        <x:v>Linklaters LLP</x:v>
      </x:c>
      <x:c r="I820" s="22" t="n">
        <x:v>10.5</x:v>
      </x:c>
      <x:c r="J820" t="str">
        <x:v>Worked</x:v>
      </x:c>
      <x:c r="K820" t="str">
        <x:v>Employee 2267; home branch Thurrock; assigned role Operative Skilled | Deployment branch: Thurrock | Actual role: Operative Skilled | Jobs: 396207A | Customers: Linklaters LLP | Actual hours: 10.5; source records: 1</x:v>
      </x:c>
      <x:c r="L820" t="str">
        <x:v>Include</x:v>
      </x:c>
      <x:c r="M820"/>
      <x:c r="N820"/>
    </x:row>
    <x:row r="821">
      <x:c r="A821" t="str">
        <x:v>G Disbrey|2026-01-31</x:v>
      </x:c>
      <x:c r="B821" s="888" t="n">
        <x:v>46053</x:v>
      </x:c>
      <x:c r="C821" t="str">
        <x:v>G Disbrey</x:v>
      </x:c>
      <x:c r="D821" t="str">
        <x:v>Permanent</x:v>
      </x:c>
      <x:c r="E821" t="str">
        <x:v>Thurrock</x:v>
      </x:c>
      <x:c r="F821" t="str">
        <x:v>Operative Skilled</x:v>
      </x:c>
      <x:c r="G821" t="str">
        <x:v>396207A</x:v>
      </x:c>
      <x:c r="H821" t="str">
        <x:v>Linklaters LLP</x:v>
      </x:c>
      <x:c r="I821" s="22" t="n">
        <x:v>8.5</x:v>
      </x:c>
      <x:c r="J821" t="str">
        <x:v>Worked</x:v>
      </x:c>
      <x:c r="K821" t="str">
        <x:v>Employee 2267; home branch Thurrock; assigned role Operative Skilled | Deployment branch: Thurrock | Actual role: Operative Skilled | Jobs: 396207A | Customers: Linklaters LLP | Actual hours: 8.5; source records: 1</x:v>
      </x:c>
      <x:c r="L821" t="str">
        <x:v>Include</x:v>
      </x:c>
      <x:c r="M821"/>
      <x:c r="N821"/>
    </x:row>
    <x:row r="822">
      <x:c r="A822" t="str">
        <x:v>G Sawell (C1)|2026-01-06</x:v>
      </x:c>
      <x:c r="B822" s="888" t="n">
        <x:v>46028</x:v>
      </x:c>
      <x:c r="C822" t="str">
        <x:v>G Sawell (C1)</x:v>
      </x:c>
      <x:c r="D822" t="str">
        <x:v>Permanent</x:v>
      </x:c>
      <x:c r="E822" t="str">
        <x:v>Croydon</x:v>
      </x:c>
      <x:c r="F822" t="str">
        <x:v>Operative Driver</x:v>
      </x:c>
      <x:c r="G822" t="str">
        <x:v>398990</x:v>
      </x:c>
      <x:c r="H822" t="str">
        <x:v>Shimadzu (Shimadzu Research Laboratory)</x:v>
      </x:c>
      <x:c r="I822" s="22" t="n">
        <x:v>13.5</x:v>
      </x:c>
      <x:c r="J822" t="str">
        <x:v>Worked</x:v>
      </x:c>
      <x:c r="K822" t="str">
        <x:v>Employee 2587; home branch Croydon; assigned role Operative Driver | Deployment branch: Croydon | Actual role: Operative Driver | Jobs: 398990 | Customers: Shimadzu (Shimadzu Research Laboratory) | Actual hours: 13.5; source records: 1</x:v>
      </x:c>
      <x:c r="L822" t="str">
        <x:v>Include</x:v>
      </x:c>
      <x:c r="M822"/>
      <x:c r="N822"/>
    </x:row>
    <x:row r="823">
      <x:c r="A823" t="str">
        <x:v>G Sawell (C1)|2026-01-07</x:v>
      </x:c>
      <x:c r="B823" s="888" t="n">
        <x:v>46029</x:v>
      </x:c>
      <x:c r="C823" t="str">
        <x:v>G Sawell (C1)</x:v>
      </x:c>
      <x:c r="D823" t="str">
        <x:v>Permanent</x:v>
      </x:c>
      <x:c r="E823" t="str">
        <x:v>Croydon</x:v>
      </x:c>
      <x:c r="F823" t="str">
        <x:v>Operative Driver</x:v>
      </x:c>
      <x:c r="G823" t="str">
        <x:v>399515</x:v>
      </x:c>
      <x:c r="H823" t="str">
        <x:v>Yard Duty, Vehicles Management and WHS support</x:v>
      </x:c>
      <x:c r="I823" s="22" t="n">
        <x:v>4.5</x:v>
      </x:c>
      <x:c r="J823" t="str">
        <x:v>Worked</x:v>
      </x:c>
      <x:c r="K823" t="str">
        <x:v>Employee 2587; home branch Croydon; assigned role Operative Driver | Deployment branch: Croydon | Actual role: Operative Porter | Jobs: 399515 | Customers: Yard Duty, Vehicles Management and WHS support | Actual hours: 4.5; source records: 1</x:v>
      </x:c>
      <x:c r="L823" t="str">
        <x:v>Include</x:v>
      </x:c>
      <x:c r="M823"/>
      <x:c r="N823"/>
    </x:row>
    <x:row r="824">
      <x:c r="A824" t="str">
        <x:v>G Sawell (C1)|2026-01-08</x:v>
      </x:c>
      <x:c r="B824" s="888" t="n">
        <x:v>46030</x:v>
      </x:c>
      <x:c r="C824" t="str">
        <x:v>G Sawell (C1)</x:v>
      </x:c>
      <x:c r="D824" t="str">
        <x:v>Permanent</x:v>
      </x:c>
      <x:c r="E824" t="str">
        <x:v>Croydon</x:v>
      </x:c>
      <x:c r="F824" t="str">
        <x:v>Operative Driver</x:v>
      </x:c>
      <x:c r="G824" t="str">
        <x:v>399515</x:v>
      </x:c>
      <x:c r="H824" t="str">
        <x:v>Yard Duty, Vehicles Management and WHS support</x:v>
      </x:c>
      <x:c r="I824" s="22" t="n">
        <x:v>6</x:v>
      </x:c>
      <x:c r="J824" t="str">
        <x:v>Worked</x:v>
      </x:c>
      <x:c r="K824" t="str">
        <x:v>Employee 2587; home branch Croydon; assigned role Operative Driver | Deployment branch: Croydon | Actual role: Operative Driver | Jobs: 399515 | Customers: Yard Duty, Vehicles Management and WHS support | Actual hours: 6.0; source records: 1</x:v>
      </x:c>
      <x:c r="L824" t="str">
        <x:v>Include</x:v>
      </x:c>
      <x:c r="M824"/>
      <x:c r="N824"/>
    </x:row>
    <x:row r="825">
      <x:c r="A825" t="str">
        <x:v>G Sawell (C1)|2026-01-09</x:v>
      </x:c>
      <x:c r="B825" s="888" t="n">
        <x:v>46031</x:v>
      </x:c>
      <x:c r="C825" t="str">
        <x:v>G Sawell (C1)</x:v>
      </x:c>
      <x:c r="D825" t="str">
        <x:v>Permanent</x:v>
      </x:c>
      <x:c r="E825" t="str">
        <x:v>Croydon</x:v>
      </x:c>
      <x:c r="F825" t="str">
        <x:v>Operative Driver</x:v>
      </x:c>
      <x:c r="G825" t="str">
        <x:v>399413</x:v>
      </x:c>
      <x:c r="H825" t="str">
        <x:v>Oxleas NHS Foundation Trust</x:v>
      </x:c>
      <x:c r="I825" s="22" t="n">
        <x:v>6</x:v>
      </x:c>
      <x:c r="J825" t="str">
        <x:v>Worked</x:v>
      </x:c>
      <x:c r="K825" t="str">
        <x:v>Employee 2587; home branch Croydon; assigned role Operative Driver | Deployment branch: Croydon | Actual role: Operative Driver | Jobs: 399413 | Customers: Oxleas NHS Foundation Trust | Actual hours: 6.0; source records: 1</x:v>
      </x:c>
      <x:c r="L825" t="str">
        <x:v>Include</x:v>
      </x:c>
      <x:c r="M825"/>
      <x:c r="N825"/>
    </x:row>
    <x:row r="826">
      <x:c r="A826" t="str">
        <x:v>G Sawell (C1)|2026-01-12</x:v>
      </x:c>
      <x:c r="B826" s="888" t="n">
        <x:v>46034</x:v>
      </x:c>
      <x:c r="C826" t="str">
        <x:v>G Sawell (C1)</x:v>
      </x:c>
      <x:c r="D826" t="str">
        <x:v>Permanent</x:v>
      </x:c>
      <x:c r="E826" t="str">
        <x:v>Croydon</x:v>
      </x:c>
      <x:c r="F826" t="str">
        <x:v>Operative Driver</x:v>
      </x:c>
      <x:c r="G826" t="str">
        <x:v>399384</x:v>
      </x:c>
      <x:c r="H826" t="str">
        <x:v>Network Rail</x:v>
      </x:c>
      <x:c r="I826" s="22" t="n">
        <x:v>5</x:v>
      </x:c>
      <x:c r="J826" t="str">
        <x:v>Worked</x:v>
      </x:c>
      <x:c r="K826" t="str">
        <x:v>Employee 2587; home branch Croydon; assigned role Operative Driver | Deployment branch: Croydon | Actual role: Operative Porter | Jobs: 399384 | Customers: Network Rail | Actual hours: 5.0; source records: 1</x:v>
      </x:c>
      <x:c r="L826" t="str">
        <x:v>Include</x:v>
      </x:c>
      <x:c r="M826"/>
      <x:c r="N826"/>
    </x:row>
    <x:row r="827">
      <x:c r="A827" t="str">
        <x:v>G Sawell (C1)|2026-01-14</x:v>
      </x:c>
      <x:c r="B827" s="888" t="n">
        <x:v>46036</x:v>
      </x:c>
      <x:c r="C827" t="str">
        <x:v>G Sawell (C1)</x:v>
      </x:c>
      <x:c r="D827" t="str">
        <x:v>Permanent</x:v>
      </x:c>
      <x:c r="E827" t="str">
        <x:v>Croydon</x:v>
      </x:c>
      <x:c r="F827" t="str">
        <x:v>Operative Driver</x:v>
      </x:c>
      <x:c r="G827" t="str">
        <x:v>399379, 399232</x:v>
      </x:c>
      <x:c r="H827" t="str">
        <x:v>Restore Harrow Green Oxford  M/W use only; T-Squared Group</x:v>
      </x:c>
      <x:c r="I827" s="22" t="n">
        <x:v>18.5</x:v>
      </x:c>
      <x:c r="J827" t="str">
        <x:v>Worked — 2 records</x:v>
      </x:c>
      <x:c r="K827" t="str">
        <x:v>Employee 2587; home branch Croydon; assigned role Operative Driver | Deployment branch: Oxford | Actual role: Operative Driver | Jobs: 399379, 399232 | Customers: Restore Harrow Green Oxford  M/W use only; T-Squared Group | Actual hours: 18.5; source records: 2</x:v>
      </x:c>
      <x:c r="L827" t="str">
        <x:v>Include</x:v>
      </x:c>
      <x:c r="M827"/>
      <x:c r="N827"/>
    </x:row>
    <x:row r="828">
      <x:c r="A828" t="str">
        <x:v>G Sawell (C1)|2026-01-15</x:v>
      </x:c>
      <x:c r="B828" s="888" t="n">
        <x:v>46037</x:v>
      </x:c>
      <x:c r="C828" t="str">
        <x:v>G Sawell (C1)</x:v>
      </x:c>
      <x:c r="D828" t="str">
        <x:v>Permanent</x:v>
      </x:c>
      <x:c r="E828" t="str">
        <x:v>Croydon</x:v>
      </x:c>
      <x:c r="F828" t="str">
        <x:v>Operative Driver</x:v>
      </x:c>
      <x:c r="G828" t="str">
        <x:v>399275C</x:v>
      </x:c>
      <x:c r="H828" t="str">
        <x:v>Avantor (CROYDON JAN 2026 )</x:v>
      </x:c>
      <x:c r="I828" s="22" t="n">
        <x:v>4</x:v>
      </x:c>
      <x:c r="J828" t="str">
        <x:v>Worked</x:v>
      </x:c>
      <x:c r="K828" t="str">
        <x:v>Employee 2587; home branch Croydon; assigned role Operative Driver | Deployment branch: Cambridge | Actual role: Operative Driver | Jobs: 399275C | Customers: Avantor (CROYDON JAN 2026 ) | Actual hours: 4.0; source records: 1</x:v>
      </x:c>
      <x:c r="L828" t="str">
        <x:v>Include</x:v>
      </x:c>
      <x:c r="M828"/>
      <x:c r="N828"/>
    </x:row>
    <x:row r="829">
      <x:c r="A829" t="str">
        <x:v>G Sawell (C1)|2026-01-16</x:v>
      </x:c>
      <x:c r="B829" s="888" t="n">
        <x:v>46038</x:v>
      </x:c>
      <x:c r="C829" t="str">
        <x:v>G Sawell (C1)</x:v>
      </x:c>
      <x:c r="D829" t="str">
        <x:v>Permanent</x:v>
      </x:c>
      <x:c r="E829" t="str">
        <x:v>Croydon</x:v>
      </x:c>
      <x:c r="F829" t="str">
        <x:v>Operative Driver</x:v>
      </x:c>
      <x:c r="G829" t="str">
        <x:v>398670</x:v>
      </x:c>
      <x:c r="H829" t="str">
        <x:v>Handelsbanken (Chiswick)</x:v>
      </x:c>
      <x:c r="I829" s="22" t="n">
        <x:v>7</x:v>
      </x:c>
      <x:c r="J829" t="str">
        <x:v>Worked</x:v>
      </x:c>
      <x:c r="K829" t="str">
        <x:v>Employee 2587; home branch Croydon; assigned role Operative Driver | Deployment branch: Croydon | Actual role: Operative Driver | Jobs: 398670 | Customers: Handelsbanken (Chiswick) | Actual hours: 7.0; source records: 1</x:v>
      </x:c>
      <x:c r="L829" t="str">
        <x:v>Include</x:v>
      </x:c>
      <x:c r="M829"/>
      <x:c r="N829"/>
    </x:row>
    <x:row r="830">
      <x:c r="A830" t="str">
        <x:v>G Sawell (C1)|2026-01-19</x:v>
      </x:c>
      <x:c r="B830" s="888" t="n">
        <x:v>46041</x:v>
      </x:c>
      <x:c r="C830" t="str">
        <x:v>G Sawell (C1)</x:v>
      </x:c>
      <x:c r="D830" t="str">
        <x:v>Permanent</x:v>
      </x:c>
      <x:c r="E830" t="str">
        <x:v>Croydon</x:v>
      </x:c>
      <x:c r="F830" t="str">
        <x:v>Operative Driver</x:v>
      </x:c>
      <x:c r="G830" t="str">
        <x:v>397074</x:v>
      </x:c>
      <x:c r="H830" t="str">
        <x:v>Monday.com</x:v>
      </x:c>
      <x:c r="I830" s="22" t="n">
        <x:v>7</x:v>
      </x:c>
      <x:c r="J830" t="str">
        <x:v>Worked</x:v>
      </x:c>
      <x:c r="K830" t="str">
        <x:v>Employee 2587; home branch Croydon; assigned role Operative Driver | Deployment branch: Croydon | Actual role: Operative Driver | Jobs: 397074 | Customers: Monday.com | Actual hours: 7.0; source records: 1</x:v>
      </x:c>
      <x:c r="L830" t="str">
        <x:v>Include</x:v>
      </x:c>
      <x:c r="M830"/>
      <x:c r="N830"/>
    </x:row>
    <x:row r="831">
      <x:c r="A831" t="str">
        <x:v>G Sawell (C1)|2026-01-20</x:v>
      </x:c>
      <x:c r="B831" s="888" t="n">
        <x:v>46042</x:v>
      </x:c>
      <x:c r="C831" t="str">
        <x:v>G Sawell (C1)</x:v>
      </x:c>
      <x:c r="D831" t="str">
        <x:v>Permanent</x:v>
      </x:c>
      <x:c r="E831" t="str">
        <x:v>Croydon</x:v>
      </x:c>
      <x:c r="F831" t="str">
        <x:v>Operative Driver</x:v>
      </x:c>
      <x:c r="G831" t="str">
        <x:v>399205</x:v>
      </x:c>
      <x:c r="H831" t="str">
        <x:v>Hermes Investment Management Ltd</x:v>
      </x:c>
      <x:c r="I831" s="22" t="n">
        <x:v>7.5</x:v>
      </x:c>
      <x:c r="J831" t="str">
        <x:v>Worked</x:v>
      </x:c>
      <x:c r="K831" t="str">
        <x:v>Employee 2587; home branch Croydon; assigned role Operative Driver | Deployment branch: Croydon | Actual role: Operative Driver | Jobs: 399205 | Customers: Hermes Investment Management Ltd | Actual hours: 7.5; source records: 1</x:v>
      </x:c>
      <x:c r="L831" t="str">
        <x:v>Include</x:v>
      </x:c>
      <x:c r="M831"/>
      <x:c r="N831"/>
    </x:row>
    <x:row r="832">
      <x:c r="A832" t="str">
        <x:v>G Sawell (C1)|2026-01-21</x:v>
      </x:c>
      <x:c r="B832" s="888" t="n">
        <x:v>46043</x:v>
      </x:c>
      <x:c r="C832" t="str">
        <x:v>G Sawell (C1)</x:v>
      </x:c>
      <x:c r="D832" t="str">
        <x:v>Permanent</x:v>
      </x:c>
      <x:c r="E832" t="str">
        <x:v>Croydon</x:v>
      </x:c>
      <x:c r="F832" t="str">
        <x:v>Operative Driver</x:v>
      </x:c>
      <x:c r="G832" t="str">
        <x:v>398670</x:v>
      </x:c>
      <x:c r="H832" t="str">
        <x:v>Handelsbanken (Chiswick)</x:v>
      </x:c>
      <x:c r="I832" s="22" t="n">
        <x:v>6</x:v>
      </x:c>
      <x:c r="J832" t="str">
        <x:v>Worked</x:v>
      </x:c>
      <x:c r="K832" t="str">
        <x:v>Employee 2587; home branch Croydon; assigned role Operative Driver | Deployment branch: Croydon | Actual role: Operative Driver | Jobs: 398670 | Customers: Handelsbanken (Chiswick) | Actual hours: 6.0; source records: 1</x:v>
      </x:c>
      <x:c r="L832" t="str">
        <x:v>Include</x:v>
      </x:c>
      <x:c r="M832"/>
      <x:c r="N832"/>
    </x:row>
    <x:row r="833">
      <x:c r="A833" t="str">
        <x:v>G Sawell (C1)|2026-01-22</x:v>
      </x:c>
      <x:c r="B833" s="888" t="n">
        <x:v>46044</x:v>
      </x:c>
      <x:c r="C833" t="str">
        <x:v>G Sawell (C1)</x:v>
      </x:c>
      <x:c r="D833" t="str">
        <x:v>Permanent</x:v>
      </x:c>
      <x:c r="E833" t="str">
        <x:v>Croydon</x:v>
      </x:c>
      <x:c r="F833" t="str">
        <x:v>Operative Driver</x:v>
      </x:c>
      <x:c r="G833" t="str">
        <x:v>399701</x:v>
      </x:c>
      <x:c r="H833" t="str">
        <x:v>UniGreen (UnigreenScheme)</x:v>
      </x:c>
      <x:c r="I833" s="22" t="n">
        <x:v>9.5</x:v>
      </x:c>
      <x:c r="J833" t="str">
        <x:v>Worked</x:v>
      </x:c>
      <x:c r="K833" t="str">
        <x:v>Employee 2587; home branch Croydon; assigned role Operative Driver | Deployment branch: Cambridge | Actual role: Operative Driver | Jobs: 399701 | Customers: UniGreen (UnigreenScheme) | Actual hours: 9.5; source records: 1</x:v>
      </x:c>
      <x:c r="L833" t="str">
        <x:v>Include</x:v>
      </x:c>
      <x:c r="M833"/>
      <x:c r="N833"/>
    </x:row>
    <x:row r="834">
      <x:c r="A834" t="str">
        <x:v>G Sawell (C1)|2026-01-23</x:v>
      </x:c>
      <x:c r="B834" s="888" t="n">
        <x:v>46045</x:v>
      </x:c>
      <x:c r="C834" t="str">
        <x:v>G Sawell (C1)</x:v>
      </x:c>
      <x:c r="D834" t="str">
        <x:v>Permanent</x:v>
      </x:c>
      <x:c r="E834" t="str">
        <x:v>Croydon</x:v>
      </x:c>
      <x:c r="F834" t="str">
        <x:v>Operative Driver</x:v>
      </x:c>
      <x:c r="G834" t="str">
        <x:v>399451A</x:v>
      </x:c>
      <x:c r="H834" t="str">
        <x:v>Royal Borough of Kensington and Chelsea</x:v>
      </x:c>
      <x:c r="I834" s="22" t="n">
        <x:v>9.5</x:v>
      </x:c>
      <x:c r="J834" t="str">
        <x:v>Worked</x:v>
      </x:c>
      <x:c r="K834" t="str">
        <x:v>Employee 2587; home branch Croydon; assigned role Operative Driver | Deployment branch: Croydon | Actual role: Operative Driver | Jobs: 399451A | Customers: Royal Borough of Kensington and Chelsea | Actual hours: 9.5; source records: 1</x:v>
      </x:c>
      <x:c r="L834" t="str">
        <x:v>Include</x:v>
      </x:c>
      <x:c r="M834"/>
      <x:c r="N834"/>
    </x:row>
    <x:row r="835">
      <x:c r="A835" t="str">
        <x:v>G Sawell (C1)|2026-01-26</x:v>
      </x:c>
      <x:c r="B835" s="888" t="n">
        <x:v>46048</x:v>
      </x:c>
      <x:c r="C835" t="str">
        <x:v>G Sawell (C1)</x:v>
      </x:c>
      <x:c r="D835" t="str">
        <x:v>Permanent</x:v>
      </x:c>
      <x:c r="E835" t="str">
        <x:v>Croydon</x:v>
      </x:c>
      <x:c r="F835" t="str">
        <x:v>Operative Driver</x:v>
      </x:c>
      <x:c r="G835" t="str">
        <x:v>399731</x:v>
      </x:c>
      <x:c r="H835" t="str">
        <x:v>Cells 4 Life</x:v>
      </x:c>
      <x:c r="I835" s="22" t="n">
        <x:v>8.5</x:v>
      </x:c>
      <x:c r="J835" t="str">
        <x:v>Worked</x:v>
      </x:c>
      <x:c r="K835" t="str">
        <x:v>Employee 2587; home branch Croydon; assigned role Operative Driver | Deployment branch: Croydon | Actual role: Operative Driver | Jobs: 399731 | Customers: Cells 4 Life | Actual hours: 8.5; source records: 1</x:v>
      </x:c>
      <x:c r="L835" t="str">
        <x:v>Include</x:v>
      </x:c>
      <x:c r="M835"/>
      <x:c r="N835"/>
    </x:row>
    <x:row r="836">
      <x:c r="A836" t="str">
        <x:v>G Sawell (C1)|2026-01-27</x:v>
      </x:c>
      <x:c r="B836" s="888" t="n">
        <x:v>46049</x:v>
      </x:c>
      <x:c r="C836" t="str">
        <x:v>G Sawell (C1)</x:v>
      </x:c>
      <x:c r="D836" t="str">
        <x:v>Permanent</x:v>
      </x:c>
      <x:c r="E836" t="str">
        <x:v>Croydon</x:v>
      </x:c>
      <x:c r="F836" t="str">
        <x:v>Operative Driver</x:v>
      </x:c>
      <x:c r="G836" t="str">
        <x:v>399731</x:v>
      </x:c>
      <x:c r="H836" t="str">
        <x:v>Cells 4 Life</x:v>
      </x:c>
      <x:c r="I836" s="22" t="n">
        <x:v>9</x:v>
      </x:c>
      <x:c r="J836" t="str">
        <x:v>Worked</x:v>
      </x:c>
      <x:c r="K836" t="str">
        <x:v>Employee 2587; home branch Croydon; assigned role Operative Driver | Deployment branch: Croydon | Actual role: Operative Driver | Jobs: 399731 | Customers: Cells 4 Life | Actual hours: 9.0; source records: 1</x:v>
      </x:c>
      <x:c r="L836" t="str">
        <x:v>Include</x:v>
      </x:c>
      <x:c r="M836"/>
      <x:c r="N836"/>
    </x:row>
    <x:row r="837">
      <x:c r="A837" t="str">
        <x:v>G Sawell (C1)|2026-01-28</x:v>
      </x:c>
      <x:c r="B837" s="888" t="n">
        <x:v>46050</x:v>
      </x:c>
      <x:c r="C837" t="str">
        <x:v>G Sawell (C1)</x:v>
      </x:c>
      <x:c r="D837" t="str">
        <x:v>Permanent</x:v>
      </x:c>
      <x:c r="E837" t="str">
        <x:v>Croydon</x:v>
      </x:c>
      <x:c r="F837" t="str">
        <x:v>Operative Driver</x:v>
      </x:c>
      <x:c r="G837" t="str">
        <x:v>399731</x:v>
      </x:c>
      <x:c r="H837" t="str">
        <x:v>Cells 4 Life</x:v>
      </x:c>
      <x:c r="I837" s="22" t="n">
        <x:v>9</x:v>
      </x:c>
      <x:c r="J837" t="str">
        <x:v>Worked</x:v>
      </x:c>
      <x:c r="K837" t="str">
        <x:v>Employee 2587; home branch Croydon; assigned role Operative Driver | Deployment branch: Croydon | Actual role: Operative Driver | Jobs: 399731 | Customers: Cells 4 Life | Actual hours: 9.0; source records: 1</x:v>
      </x:c>
      <x:c r="L837" t="str">
        <x:v>Include</x:v>
      </x:c>
      <x:c r="M837"/>
      <x:c r="N837"/>
    </x:row>
    <x:row r="838">
      <x:c r="A838" t="str">
        <x:v>G Sawell (C1)|2026-01-29</x:v>
      </x:c>
      <x:c r="B838" s="888" t="n">
        <x:v>46051</x:v>
      </x:c>
      <x:c r="C838" t="str">
        <x:v>G Sawell (C1)</x:v>
      </x:c>
      <x:c r="D838" t="str">
        <x:v>Permanent</x:v>
      </x:c>
      <x:c r="E838" t="str">
        <x:v>Croydon</x:v>
      </x:c>
      <x:c r="F838" t="str">
        <x:v>Operative Driver</x:v>
      </x:c>
      <x:c r="G838" t="str">
        <x:v>397383</x:v>
      </x:c>
      <x:c r="H838" t="str">
        <x:v>Pembroke College - Cambridge</x:v>
      </x:c>
      <x:c r="I838" s="22" t="n">
        <x:v>6</x:v>
      </x:c>
      <x:c r="J838" t="str">
        <x:v>Worked</x:v>
      </x:c>
      <x:c r="K838" t="str">
        <x:v>Employee 2587; home branch Croydon; assigned role Operative Driver | Deployment branch: Croydon | Actual role: Operative Driver | Jobs: 397383 | Customers: Pembroke College - Cambridge | Actual hours: 6.0; source records: 1</x:v>
      </x:c>
      <x:c r="L838" t="str">
        <x:v>Include</x:v>
      </x:c>
      <x:c r="M838"/>
      <x:c r="N838"/>
    </x:row>
    <x:row r="839">
      <x:c r="A839" t="str">
        <x:v>G Sawell (C1)|2026-01-30</x:v>
      </x:c>
      <x:c r="B839" s="888" t="n">
        <x:v>46052</x:v>
      </x:c>
      <x:c r="C839" t="str">
        <x:v>G Sawell (C1)</x:v>
      </x:c>
      <x:c r="D839" t="str">
        <x:v>Permanent</x:v>
      </x:c>
      <x:c r="E839" t="str">
        <x:v>Croydon</x:v>
      </x:c>
      <x:c r="F839" t="str">
        <x:v>Operative Driver</x:v>
      </x:c>
      <x:c r="G839" t="str">
        <x:v>394921</x:v>
      </x:c>
      <x:c r="H839" t="str">
        <x:v>MSC Cruise Management (UK) Limited</x:v>
      </x:c>
      <x:c r="I839" s="22" t="n">
        <x:v>7</x:v>
      </x:c>
      <x:c r="J839" t="str">
        <x:v>Worked</x:v>
      </x:c>
      <x:c r="K839" t="str">
        <x:v>Employee 2587; home branch Croydon; assigned role Operative Driver | Deployment branch: Croydon | Actual role: Operative Driver | Jobs: 394921 | Customers: MSC Cruise Management (UK) Limited | Actual hours: 7.0; source records: 1</x:v>
      </x:c>
      <x:c r="L839" t="str">
        <x:v>Include</x:v>
      </x:c>
      <x:c r="M839"/>
      <x:c r="N839"/>
    </x:row>
    <x:row r="840">
      <x:c r="A840" t="str">
        <x:v>G Talpos (C1)|2026-01-26</x:v>
      </x:c>
      <x:c r="B840" s="888" t="n">
        <x:v>46048</x:v>
      </x:c>
      <x:c r="C840" t="str">
        <x:v>G Talpos (C1)</x:v>
      </x:c>
      <x:c r="D840" t="str">
        <x:v>Permanent</x:v>
      </x:c>
      <x:c r="E840" t="str">
        <x:v>Thurrock</x:v>
      </x:c>
      <x:c r="F840" t="str">
        <x:v>Operative Driver</x:v>
      </x:c>
      <x:c r="G840" t="str">
        <x:v>399750, 399508</x:v>
      </x:c>
      <x:c r="H840" t="str">
        <x:v>BGC Partners; Bravado</x:v>
      </x:c>
      <x:c r="I840" s="22" t="n">
        <x:v>8</x:v>
      </x:c>
      <x:c r="J840" t="str">
        <x:v>Worked — 2 records</x:v>
      </x:c>
      <x:c r="K840" t="str">
        <x:v>Employee 2833; home branch Thurrock; assigned role Operative Driver | Deployment branch: Thurrock | Actual role: Operative Driver | Jobs: 399750, 399508 | Customers: BGC Partners; Bravado | Actual hours: 8.0; source records: 2</x:v>
      </x:c>
      <x:c r="L840" t="str">
        <x:v>Include</x:v>
      </x:c>
      <x:c r="M840"/>
      <x:c r="N840"/>
    </x:row>
    <x:row r="841">
      <x:c r="A841" t="str">
        <x:v>Garry Dobson|2026-01-01</x:v>
      </x:c>
      <x:c r="B841" s="888" t="n">
        <x:v>46023</x:v>
      </x:c>
      <x:c r="C841" t="str">
        <x:v>Garry Dobson</x:v>
      </x:c>
      <x:c r="D841" t="str">
        <x:v>Permanent</x:v>
      </x:c>
      <x:c r="E841" t="str">
        <x:v>Birmingham</x:v>
      </x:c>
      <x:c r="F841" t="str">
        <x:v>Warehouse</x:v>
      </x:c>
      <x:c r="G841"/>
      <x:c r="H841"/>
      <x:c r="I841" s="22" t="n">
        <x:v>0</x:v>
      </x:c>
      <x:c r="J841" t="str">
        <x:v>Annual leave</x:v>
      </x:c>
      <x:c r="K841" t="str">
        <x:v>Employee 2284; home branch Birmingham; assigned role Warehouse | Leave: Annual Leave (Hours) | Leave calendar basis: Variable-pattern period</x:v>
      </x:c>
      <x:c r="L841" t="str">
        <x:v>Include</x:v>
      </x:c>
      <x:c r="M841"/>
      <x:c r="N841"/>
    </x:row>
    <x:row r="842">
      <x:c r="A842" t="str">
        <x:v>Garry Dobson|2026-01-02</x:v>
      </x:c>
      <x:c r="B842" s="888" t="n">
        <x:v>46024</x:v>
      </x:c>
      <x:c r="C842" t="str">
        <x:v>Garry Dobson</x:v>
      </x:c>
      <x:c r="D842" t="str">
        <x:v>Permanent</x:v>
      </x:c>
      <x:c r="E842" t="str">
        <x:v>Birmingham</x:v>
      </x:c>
      <x:c r="F842" t="str">
        <x:v>Warehouse</x:v>
      </x:c>
      <x:c r="G842"/>
      <x:c r="H842"/>
      <x:c r="I842" s="22" t="n">
        <x:v>0</x:v>
      </x:c>
      <x:c r="J842" t="str">
        <x:v>Annual leave</x:v>
      </x:c>
      <x:c r="K842" t="str">
        <x:v>Employee 2284; home branch Birmingham; assigned role Warehouse | Leave: Annual Leave (Hours) | Leave calendar basis: Variable-pattern period</x:v>
      </x:c>
      <x:c r="L842" t="str">
        <x:v>Include</x:v>
      </x:c>
      <x:c r="M842"/>
      <x:c r="N842"/>
    </x:row>
    <x:row r="843">
      <x:c r="A843" t="str">
        <x:v>Garry Dobson|2026-01-22</x:v>
      </x:c>
      <x:c r="B843" s="888" t="n">
        <x:v>46044</x:v>
      </x:c>
      <x:c r="C843" t="str">
        <x:v>Garry Dobson</x:v>
      </x:c>
      <x:c r="D843" t="str">
        <x:v>Permanent</x:v>
      </x:c>
      <x:c r="E843" t="str">
        <x:v>Birmingham</x:v>
      </x:c>
      <x:c r="F843" t="str">
        <x:v>Warehouse</x:v>
      </x:c>
      <x:c r="G843" t="str">
        <x:v>390089B</x:v>
      </x:c>
      <x:c r="H843" t="str">
        <x:v>High Speed Two (HS2) Ltd</x:v>
      </x:c>
      <x:c r="I843" s="22" t="n">
        <x:v>1.5</x:v>
      </x:c>
      <x:c r="J843" t="str">
        <x:v>Worked</x:v>
      </x:c>
      <x:c r="K843" t="str">
        <x:v>Employee 2284; home branch Birmingham; assigned role Warehouse | Deployment branch: Birmingham | Actual role: Warehouse | Jobs: 390089B | Customers: High Speed Two (HS2) Ltd | Actual hours: 1.5; source records: 1</x:v>
      </x:c>
      <x:c r="L843" t="str">
        <x:v>Include</x:v>
      </x:c>
      <x:c r="M843"/>
      <x:c r="N843"/>
    </x:row>
    <x:row r="844">
      <x:c r="A844" t="str">
        <x:v>Garry Dobson|2026-01-27</x:v>
      </x:c>
      <x:c r="B844" s="888" t="n">
        <x:v>46049</x:v>
      </x:c>
      <x:c r="C844" t="str">
        <x:v>Garry Dobson</x:v>
      </x:c>
      <x:c r="D844" t="str">
        <x:v>Permanent</x:v>
      </x:c>
      <x:c r="E844" t="str">
        <x:v>Birmingham</x:v>
      </x:c>
      <x:c r="F844" t="str">
        <x:v>Warehouse</x:v>
      </x:c>
      <x:c r="G844" t="str">
        <x:v>388297</x:v>
      </x:c>
      <x:c r="H844" t="str">
        <x:v>Bulls in the City 2025</x:v>
      </x:c>
      <x:c r="I844" s="22" t="n">
        <x:v>2</x:v>
      </x:c>
      <x:c r="J844" t="str">
        <x:v>Worked</x:v>
      </x:c>
      <x:c r="K844" t="str">
        <x:v>Employee 2284; home branch Birmingham; assigned role Warehouse | Deployment branch: Birmingham | Actual role: Warehouse | Jobs: 388297 | Customers: Bulls in the City 2025 | Actual hours: 2.0; source records: 1</x:v>
      </x:c>
      <x:c r="L844" t="str">
        <x:v>Include</x:v>
      </x:c>
      <x:c r="M844"/>
      <x:c r="N844"/>
    </x:row>
    <x:row r="845">
      <x:c r="A845" t="str">
        <x:v>Garry Dobson|2026-01-29</x:v>
      </x:c>
      <x:c r="B845" s="888" t="n">
        <x:v>46051</x:v>
      </x:c>
      <x:c r="C845" t="str">
        <x:v>Garry Dobson</x:v>
      </x:c>
      <x:c r="D845" t="str">
        <x:v>Permanent</x:v>
      </x:c>
      <x:c r="E845" t="str">
        <x:v>Birmingham</x:v>
      </x:c>
      <x:c r="F845" t="str">
        <x:v>Warehouse</x:v>
      </x:c>
      <x:c r="G845" t="str">
        <x:v>391379</x:v>
      </x:c>
      <x:c r="H845" t="str">
        <x:v>Restore Information Management (Restore Digital)</x:v>
      </x:c>
      <x:c r="I845" s="22" t="n">
        <x:v>4</x:v>
      </x:c>
      <x:c r="J845" t="str">
        <x:v>Worked</x:v>
      </x:c>
      <x:c r="K845" t="str">
        <x:v>Employee 2284; home branch Birmingham; assigned role Warehouse | Deployment branch: Birmingham | Actual role: Warehouse | Jobs: 391379 | Customers: Restore Information Management (Restore Digital) | Actual hours: 4.0; source records: 1</x:v>
      </x:c>
      <x:c r="L845" t="str">
        <x:v>Include</x:v>
      </x:c>
      <x:c r="M845"/>
      <x:c r="N845"/>
    </x:row>
    <x:row r="846">
      <x:c r="A846" t="str">
        <x:v>Garry Dobson|2026-01-30</x:v>
      </x:c>
      <x:c r="B846" s="888" t="n">
        <x:v>46052</x:v>
      </x:c>
      <x:c r="C846" t="str">
        <x:v>Garry Dobson</x:v>
      </x:c>
      <x:c r="D846" t="str">
        <x:v>Permanent</x:v>
      </x:c>
      <x:c r="E846" t="str">
        <x:v>Birmingham</x:v>
      </x:c>
      <x:c r="F846" t="str">
        <x:v>Warehouse</x:v>
      </x:c>
      <x:c r="G846" t="str">
        <x:v>394768</x:v>
      </x:c>
      <x:c r="H846" t="str">
        <x:v>EMCOR UK - UKHSA</x:v>
      </x:c>
      <x:c r="I846" s="22" t="n">
        <x:v>8</x:v>
      </x:c>
      <x:c r="J846" t="str">
        <x:v>Worked</x:v>
      </x:c>
      <x:c r="K846" t="str">
        <x:v>Employee 2284; home branch Birmingham; assigned role Warehouse | Deployment branch: Birmingham | Actual role: Warehouse | Jobs: 394768 | Customers: EMCOR UK - UKHSA | Actual hours: 8.0; source records: 1</x:v>
      </x:c>
      <x:c r="L846" t="str">
        <x:v>Include</x:v>
      </x:c>
      <x:c r="M846"/>
      <x:c r="N846"/>
    </x:row>
    <x:row r="847">
      <x:c r="A847" t="str">
        <x:v>Gary Atkins|2026-01-05</x:v>
      </x:c>
      <x:c r="B847" s="888" t="n">
        <x:v>46027</x:v>
      </x:c>
      <x:c r="C847" t="str">
        <x:v>Gary Atkins</x:v>
      </x:c>
      <x:c r="D847" t="str">
        <x:v>Permanent</x:v>
      </x:c>
      <x:c r="E847" t="str">
        <x:v>Birmingham</x:v>
      </x:c>
      <x:c r="F847" t="str">
        <x:v>Operative Porter</x:v>
      </x:c>
      <x:c r="G847" t="str">
        <x:v>399266</x:v>
      </x:c>
      <x:c r="H847" t="str">
        <x:v>Midland Heart</x:v>
      </x:c>
      <x:c r="I847" s="22" t="n">
        <x:v>8</x:v>
      </x:c>
      <x:c r="J847" t="str">
        <x:v>Worked</x:v>
      </x:c>
      <x:c r="K847" t="str">
        <x:v>Employee 2303; home branch Birmingham; assigned role Operative Porter | Deployment branch: Birmingham | Actual role: Operative Driver | Jobs: 399266 | Customers: Midland Heart | Actual hours: 8.0; source records: 1</x:v>
      </x:c>
      <x:c r="L847" t="str">
        <x:v>Include</x:v>
      </x:c>
      <x:c r="M847"/>
      <x:c r="N847"/>
    </x:row>
    <x:row r="848">
      <x:c r="A848" t="str">
        <x:v>Gary Atkins|2026-01-06</x:v>
      </x:c>
      <x:c r="B848" s="888" t="n">
        <x:v>46028</x:v>
      </x:c>
      <x:c r="C848" t="str">
        <x:v>Gary Atkins</x:v>
      </x:c>
      <x:c r="D848" t="str">
        <x:v>Permanent</x:v>
      </x:c>
      <x:c r="E848" t="str">
        <x:v>Birmingham</x:v>
      </x:c>
      <x:c r="F848" t="str">
        <x:v>Operative Porter</x:v>
      </x:c>
      <x:c r="G848" t="str">
        <x:v>397334</x:v>
      </x:c>
      <x:c r="H848" t="str">
        <x:v>West Midlands Police</x:v>
      </x:c>
      <x:c r="I848" s="22" t="n">
        <x:v>8</x:v>
      </x:c>
      <x:c r="J848" t="str">
        <x:v>Worked</x:v>
      </x:c>
      <x:c r="K848" t="str">
        <x:v>Employee 2303; home branch Birmingham; assigned role Operative Porter | Deployment branch: Birmingham | Actual role: Operative Porter | Jobs: 397334 | Customers: West Midlands Police | Actual hours: 8.0; source records: 1</x:v>
      </x:c>
      <x:c r="L848" t="str">
        <x:v>Include</x:v>
      </x:c>
      <x:c r="M848"/>
      <x:c r="N848"/>
    </x:row>
    <x:row r="849">
      <x:c r="A849" t="str">
        <x:v>Gary Atkins|2026-01-07</x:v>
      </x:c>
      <x:c r="B849" s="888" t="n">
        <x:v>46029</x:v>
      </x:c>
      <x:c r="C849" t="str">
        <x:v>Gary Atkins</x:v>
      </x:c>
      <x:c r="D849" t="str">
        <x:v>Permanent</x:v>
      </x:c>
      <x:c r="E849" t="str">
        <x:v>Birmingham</x:v>
      </x:c>
      <x:c r="F849" t="str">
        <x:v>Operative Porter</x:v>
      </x:c>
      <x:c r="G849" t="str">
        <x:v>397334</x:v>
      </x:c>
      <x:c r="H849" t="str">
        <x:v>West Midlands Police</x:v>
      </x:c>
      <x:c r="I849" s="22" t="n">
        <x:v>7.5</x:v>
      </x:c>
      <x:c r="J849" t="str">
        <x:v>Worked</x:v>
      </x:c>
      <x:c r="K849" t="str">
        <x:v>Employee 2303; home branch Birmingham; assigned role Operative Porter | Deployment branch: Birmingham | Actual role: Operative Skilled | Jobs: 397334 | Customers: West Midlands Police | Actual hours: 7.5; source records: 1</x:v>
      </x:c>
      <x:c r="L849" t="str">
        <x:v>Include</x:v>
      </x:c>
      <x:c r="M849"/>
      <x:c r="N849"/>
    </x:row>
    <x:row r="850">
      <x:c r="A850" t="str">
        <x:v>Gary Atkins|2026-01-08</x:v>
      </x:c>
      <x:c r="B850" s="888" t="n">
        <x:v>46030</x:v>
      </x:c>
      <x:c r="C850" t="str">
        <x:v>Gary Atkins</x:v>
      </x:c>
      <x:c r="D850" t="str">
        <x:v>Permanent</x:v>
      </x:c>
      <x:c r="E850" t="str">
        <x:v>Birmingham</x:v>
      </x:c>
      <x:c r="F850" t="str">
        <x:v>Operative Porter</x:v>
      </x:c>
      <x:c r="G850" t="str">
        <x:v>399322</x:v>
      </x:c>
      <x:c r="H850" t="str">
        <x:v>West Midlands Police</x:v>
      </x:c>
      <x:c r="I850" s="22" t="n">
        <x:v>9.5</x:v>
      </x:c>
      <x:c r="J850" t="str">
        <x:v>Worked</x:v>
      </x:c>
      <x:c r="K850" t="str">
        <x:v>Employee 2303; home branch Birmingham; assigned role Operative Porter | Deployment branch: Birmingham | Actual role: Operative Skilled | Jobs: 399322 | Customers: West Midlands Police | Actual hours: 9.5; source records: 1</x:v>
      </x:c>
      <x:c r="L850" t="str">
        <x:v>Include</x:v>
      </x:c>
      <x:c r="M850"/>
      <x:c r="N850"/>
    </x:row>
    <x:row r="851">
      <x:c r="A851" t="str">
        <x:v>Gary Atkins|2026-01-12</x:v>
      </x:c>
      <x:c r="B851" s="888" t="n">
        <x:v>46034</x:v>
      </x:c>
      <x:c r="C851" t="str">
        <x:v>Gary Atkins</x:v>
      </x:c>
      <x:c r="D851" t="str">
        <x:v>Permanent</x:v>
      </x:c>
      <x:c r="E851" t="str">
        <x:v>Birmingham</x:v>
      </x:c>
      <x:c r="F851" t="str">
        <x:v>Operative Porter</x:v>
      </x:c>
      <x:c r="G851" t="str">
        <x:v>397334</x:v>
      </x:c>
      <x:c r="H851" t="str">
        <x:v>West Midlands Police</x:v>
      </x:c>
      <x:c r="I851" s="22" t="n">
        <x:v>8</x:v>
      </x:c>
      <x:c r="J851" t="str">
        <x:v>Worked</x:v>
      </x:c>
      <x:c r="K851" t="str">
        <x:v>Employee 2303; home branch Birmingham; assigned role Operative Porter | Deployment branch: Birmingham | Actual role: Operative Skilled | Jobs: 397334 | Customers: West Midlands Police | Actual hours: 8.0; source records: 1</x:v>
      </x:c>
      <x:c r="L851" t="str">
        <x:v>Include</x:v>
      </x:c>
      <x:c r="M851"/>
      <x:c r="N851"/>
    </x:row>
    <x:row r="852">
      <x:c r="A852" t="str">
        <x:v>Gary Atkins|2026-01-13</x:v>
      </x:c>
      <x:c r="B852" s="888" t="n">
        <x:v>46035</x:v>
      </x:c>
      <x:c r="C852" t="str">
        <x:v>Gary Atkins</x:v>
      </x:c>
      <x:c r="D852" t="str">
        <x:v>Permanent</x:v>
      </x:c>
      <x:c r="E852" t="str">
        <x:v>Birmingham</x:v>
      </x:c>
      <x:c r="F852" t="str">
        <x:v>Operative Porter</x:v>
      </x:c>
      <x:c r="G852" t="str">
        <x:v>397334</x:v>
      </x:c>
      <x:c r="H852" t="str">
        <x:v>West Midlands Police</x:v>
      </x:c>
      <x:c r="I852" s="22" t="n">
        <x:v>8</x:v>
      </x:c>
      <x:c r="J852" t="str">
        <x:v>Worked</x:v>
      </x:c>
      <x:c r="K852" t="str">
        <x:v>Employee 2303; home branch Birmingham; assigned role Operative Porter | Deployment branch: Birmingham | Actual role: Operative Skilled | Jobs: 397334 | Customers: West Midlands Police | Actual hours: 8.0; source records: 1</x:v>
      </x:c>
      <x:c r="L852" t="str">
        <x:v>Include</x:v>
      </x:c>
      <x:c r="M852"/>
      <x:c r="N852"/>
    </x:row>
    <x:row r="853">
      <x:c r="A853" t="str">
        <x:v>Gary Atkins|2026-01-14</x:v>
      </x:c>
      <x:c r="B853" s="888" t="n">
        <x:v>46036</x:v>
      </x:c>
      <x:c r="C853" t="str">
        <x:v>Gary Atkins</x:v>
      </x:c>
      <x:c r="D853" t="str">
        <x:v>Permanent</x:v>
      </x:c>
      <x:c r="E853" t="str">
        <x:v>Birmingham</x:v>
      </x:c>
      <x:c r="F853" t="str">
        <x:v>Operative Porter</x:v>
      </x:c>
      <x:c r="G853" t="str">
        <x:v>397334</x:v>
      </x:c>
      <x:c r="H853" t="str">
        <x:v>West Midlands Police</x:v>
      </x:c>
      <x:c r="I853" s="22" t="n">
        <x:v>7.5</x:v>
      </x:c>
      <x:c r="J853" t="str">
        <x:v>Worked</x:v>
      </x:c>
      <x:c r="K853" t="str">
        <x:v>Employee 2303; home branch Birmingham; assigned role Operative Porter | Deployment branch: Birmingham | Actual role: Operative Skilled | Jobs: 397334 | Customers: West Midlands Police | Actual hours: 7.5; source records: 1</x:v>
      </x:c>
      <x:c r="L853" t="str">
        <x:v>Include</x:v>
      </x:c>
      <x:c r="M853"/>
      <x:c r="N853"/>
    </x:row>
    <x:row r="854">
      <x:c r="A854" t="str">
        <x:v>Gary Atkins|2026-01-15</x:v>
      </x:c>
      <x:c r="B854" s="888" t="n">
        <x:v>46037</x:v>
      </x:c>
      <x:c r="C854" t="str">
        <x:v>Gary Atkins</x:v>
      </x:c>
      <x:c r="D854" t="str">
        <x:v>Permanent</x:v>
      </x:c>
      <x:c r="E854" t="str">
        <x:v>Birmingham</x:v>
      </x:c>
      <x:c r="F854" t="str">
        <x:v>Operative Porter</x:v>
      </x:c>
      <x:c r="G854" t="str">
        <x:v>398934</x:v>
      </x:c>
      <x:c r="H854" t="str">
        <x:v>Warwickshire County Council</x:v>
      </x:c>
      <x:c r="I854" s="22" t="n">
        <x:v>6.5</x:v>
      </x:c>
      <x:c r="J854" t="str">
        <x:v>Worked</x:v>
      </x:c>
      <x:c r="K854" t="str">
        <x:v>Employee 2303; home branch Birmingham; assigned role Operative Porter | Deployment branch: Birmingham | Actual role: Operative Driver | Jobs: 398934 | Customers: Warwickshire County Council | Actual hours: 6.5; source records: 1</x:v>
      </x:c>
      <x:c r="L854" t="str">
        <x:v>Include</x:v>
      </x:c>
      <x:c r="M854"/>
      <x:c r="N854"/>
    </x:row>
    <x:row r="855">
      <x:c r="A855" t="str">
        <x:v>Gary Atkins|2026-01-16</x:v>
      </x:c>
      <x:c r="B855" s="888" t="n">
        <x:v>46038</x:v>
      </x:c>
      <x:c r="C855" t="str">
        <x:v>Gary Atkins</x:v>
      </x:c>
      <x:c r="D855" t="str">
        <x:v>Permanent</x:v>
      </x:c>
      <x:c r="E855" t="str">
        <x:v>Birmingham</x:v>
      </x:c>
      <x:c r="F855" t="str">
        <x:v>Operative Porter</x:v>
      </x:c>
      <x:c r="G855" t="str">
        <x:v>399563</x:v>
      </x:c>
      <x:c r="H855" t="str">
        <x:v>Midland Heart</x:v>
      </x:c>
      <x:c r="I855" s="22" t="n">
        <x:v>5</x:v>
      </x:c>
      <x:c r="J855" t="str">
        <x:v>Worked</x:v>
      </x:c>
      <x:c r="K855" t="str">
        <x:v>Employee 2303; home branch Birmingham; assigned role Operative Porter | Deployment branch: Birmingham | Actual role: Operative Skilled | Jobs: 399563 | Customers: Midland Heart | Actual hours: 5.0; source records: 1</x:v>
      </x:c>
      <x:c r="L855" t="str">
        <x:v>Include</x:v>
      </x:c>
      <x:c r="M855"/>
      <x:c r="N855"/>
    </x:row>
    <x:row r="856">
      <x:c r="A856" t="str">
        <x:v>Gary Atkins|2026-01-19</x:v>
      </x:c>
      <x:c r="B856" s="888" t="n">
        <x:v>46041</x:v>
      </x:c>
      <x:c r="C856" t="str">
        <x:v>Gary Atkins</x:v>
      </x:c>
      <x:c r="D856" t="str">
        <x:v>Permanent</x:v>
      </x:c>
      <x:c r="E856" t="str">
        <x:v>Birmingham</x:v>
      </x:c>
      <x:c r="F856" t="str">
        <x:v>Operative Porter</x:v>
      </x:c>
      <x:c r="G856" t="str">
        <x:v>397334</x:v>
      </x:c>
      <x:c r="H856" t="str">
        <x:v>West Midlands Police</x:v>
      </x:c>
      <x:c r="I856" s="22" t="n">
        <x:v>9.5</x:v>
      </x:c>
      <x:c r="J856" t="str">
        <x:v>Worked</x:v>
      </x:c>
      <x:c r="K856" t="str">
        <x:v>Employee 2303; home branch Birmingham; assigned role Operative Porter | Deployment branch: Birmingham | Actual role: Operative Skilled | Jobs: 397334 | Customers: West Midlands Police | Actual hours: 9.5; source records: 1</x:v>
      </x:c>
      <x:c r="L856" t="str">
        <x:v>Include</x:v>
      </x:c>
      <x:c r="M856"/>
      <x:c r="N856"/>
    </x:row>
    <x:row r="857">
      <x:c r="A857" t="str">
        <x:v>Gary Atkins|2026-01-20</x:v>
      </x:c>
      <x:c r="B857" s="888" t="n">
        <x:v>46042</x:v>
      </x:c>
      <x:c r="C857" t="str">
        <x:v>Gary Atkins</x:v>
      </x:c>
      <x:c r="D857" t="str">
        <x:v>Permanent</x:v>
      </x:c>
      <x:c r="E857" t="str">
        <x:v>Birmingham</x:v>
      </x:c>
      <x:c r="F857" t="str">
        <x:v>Operative Porter</x:v>
      </x:c>
      <x:c r="G857" t="str">
        <x:v>397334</x:v>
      </x:c>
      <x:c r="H857" t="str">
        <x:v>West Midlands Police</x:v>
      </x:c>
      <x:c r="I857" s="22" t="n">
        <x:v>8.5</x:v>
      </x:c>
      <x:c r="J857" t="str">
        <x:v>Worked</x:v>
      </x:c>
      <x:c r="K857" t="str">
        <x:v>Employee 2303; home branch Birmingham; assigned role Operative Porter | Deployment branch: Birmingham | Actual role: Operative Skilled | Jobs: 397334 | Customers: West Midlands Police | Actual hours: 8.5; source records: 1</x:v>
      </x:c>
      <x:c r="L857" t="str">
        <x:v>Include</x:v>
      </x:c>
      <x:c r="M857"/>
      <x:c r="N857"/>
    </x:row>
    <x:row r="858">
      <x:c r="A858" t="str">
        <x:v>Gary Atkins|2026-01-21</x:v>
      </x:c>
      <x:c r="B858" s="888" t="n">
        <x:v>46043</x:v>
      </x:c>
      <x:c r="C858" t="str">
        <x:v>Gary Atkins</x:v>
      </x:c>
      <x:c r="D858" t="str">
        <x:v>Permanent</x:v>
      </x:c>
      <x:c r="E858" t="str">
        <x:v>Birmingham</x:v>
      </x:c>
      <x:c r="F858" t="str">
        <x:v>Operative Porter</x:v>
      </x:c>
      <x:c r="G858" t="str">
        <x:v>397334</x:v>
      </x:c>
      <x:c r="H858" t="str">
        <x:v>West Midlands Police</x:v>
      </x:c>
      <x:c r="I858" s="22" t="n">
        <x:v>10</x:v>
      </x:c>
      <x:c r="J858" t="str">
        <x:v>Worked</x:v>
      </x:c>
      <x:c r="K858" t="str">
        <x:v>Employee 2303; home branch Birmingham; assigned role Operative Porter | Deployment branch: Birmingham | Actual role: Operative Skilled | Jobs: 397334 | Customers: West Midlands Police | Actual hours: 10.0; source records: 1</x:v>
      </x:c>
      <x:c r="L858" t="str">
        <x:v>Include</x:v>
      </x:c>
      <x:c r="M858"/>
      <x:c r="N858"/>
    </x:row>
    <x:row r="859">
      <x:c r="A859" t="str">
        <x:v>Gary Atkins|2026-01-22</x:v>
      </x:c>
      <x:c r="B859" s="888" t="n">
        <x:v>46044</x:v>
      </x:c>
      <x:c r="C859" t="str">
        <x:v>Gary Atkins</x:v>
      </x:c>
      <x:c r="D859" t="str">
        <x:v>Permanent</x:v>
      </x:c>
      <x:c r="E859" t="str">
        <x:v>Birmingham</x:v>
      </x:c>
      <x:c r="F859" t="str">
        <x:v>Operative Porter</x:v>
      </x:c>
      <x:c r="G859" t="str">
        <x:v>399322</x:v>
      </x:c>
      <x:c r="H859" t="str">
        <x:v>West Midlands Police</x:v>
      </x:c>
      <x:c r="I859" s="22" t="n">
        <x:v>8.5</x:v>
      </x:c>
      <x:c r="J859" t="str">
        <x:v>Worked</x:v>
      </x:c>
      <x:c r="K859" t="str">
        <x:v>Employee 2303; home branch Birmingham; assigned role Operative Porter | Deployment branch: Birmingham | Actual role: Operative Skilled | Jobs: 399322 | Customers: West Midlands Police | Actual hours: 8.5; source records: 1</x:v>
      </x:c>
      <x:c r="L859" t="str">
        <x:v>Include</x:v>
      </x:c>
      <x:c r="M859"/>
      <x:c r="N859"/>
    </x:row>
    <x:row r="860">
      <x:c r="A860" t="str">
        <x:v>Gary Atkins|2026-01-23</x:v>
      </x:c>
      <x:c r="B860" s="888" t="n">
        <x:v>46045</x:v>
      </x:c>
      <x:c r="C860" t="str">
        <x:v>Gary Atkins</x:v>
      </x:c>
      <x:c r="D860" t="str">
        <x:v>Permanent</x:v>
      </x:c>
      <x:c r="E860" t="str">
        <x:v>Birmingham</x:v>
      </x:c>
      <x:c r="F860" t="str">
        <x:v>Operative Porter</x:v>
      </x:c>
      <x:c r="G860"/>
      <x:c r="H860"/>
      <x:c r="I860" s="22" t="n">
        <x:v>0</x:v>
      </x:c>
      <x:c r="J860" t="str">
        <x:v>Annual leave</x:v>
      </x:c>
      <x:c r="K860" t="str">
        <x:v>Employee 2303; home branch Birmingham; assigned role Operative Porter | Leave: Annual Leave (Hours) | Leave calendar basis: Variable-pattern period</x:v>
      </x:c>
      <x:c r="L860" t="str">
        <x:v>Include</x:v>
      </x:c>
      <x:c r="M860"/>
      <x:c r="N860"/>
    </x:row>
    <x:row r="861">
      <x:c r="A861" t="str">
        <x:v>Gary Atkins|2026-01-26</x:v>
      </x:c>
      <x:c r="B861" s="888" t="n">
        <x:v>46048</x:v>
      </x:c>
      <x:c r="C861" t="str">
        <x:v>Gary Atkins</x:v>
      </x:c>
      <x:c r="D861" t="str">
        <x:v>Permanent</x:v>
      </x:c>
      <x:c r="E861" t="str">
        <x:v>Birmingham</x:v>
      </x:c>
      <x:c r="F861" t="str">
        <x:v>Operative Porter</x:v>
      </x:c>
      <x:c r="G861" t="str">
        <x:v>399660</x:v>
      </x:c>
      <x:c r="H861" t="str">
        <x:v>West Midlands Police</x:v>
      </x:c>
      <x:c r="I861" s="22" t="n">
        <x:v>6.5</x:v>
      </x:c>
      <x:c r="J861" t="str">
        <x:v>Worked</x:v>
      </x:c>
      <x:c r="K861" t="str">
        <x:v>Employee 2303; home branch Birmingham; assigned role Operative Porter | Deployment branch: Birmingham | Actual role: Operative Porter | Jobs: 399660 | Customers: West Midlands Police | Actual hours: 6.5; source records: 1</x:v>
      </x:c>
      <x:c r="L861" t="str">
        <x:v>Include</x:v>
      </x:c>
      <x:c r="M861"/>
      <x:c r="N861"/>
    </x:row>
    <x:row r="862">
      <x:c r="A862" t="str">
        <x:v>Gary Atkins|2026-01-27</x:v>
      </x:c>
      <x:c r="B862" s="888" t="n">
        <x:v>46049</x:v>
      </x:c>
      <x:c r="C862" t="str">
        <x:v>Gary Atkins</x:v>
      </x:c>
      <x:c r="D862" t="str">
        <x:v>Permanent</x:v>
      </x:c>
      <x:c r="E862" t="str">
        <x:v>Birmingham</x:v>
      </x:c>
      <x:c r="F862" t="str">
        <x:v>Operative Porter</x:v>
      </x:c>
      <x:c r="G862" t="str">
        <x:v>399058</x:v>
      </x:c>
      <x:c r="H862" t="str">
        <x:v>Jaguar Land Rover Limited</x:v>
      </x:c>
      <x:c r="I862" s="22" t="n">
        <x:v>9</x:v>
      </x:c>
      <x:c r="J862" t="str">
        <x:v>Worked</x:v>
      </x:c>
      <x:c r="K862" t="str">
        <x:v>Employee 2303; home branch Birmingham; assigned role Operative Porter | Deployment branch: Birmingham | Actual role: Operative Porter | Jobs: 399058 | Customers: Jaguar Land Rover Limited | Actual hours: 9.0; source records: 1</x:v>
      </x:c>
      <x:c r="L862" t="str">
        <x:v>Include</x:v>
      </x:c>
      <x:c r="M862"/>
      <x:c r="N862"/>
    </x:row>
    <x:row r="863">
      <x:c r="A863" t="str">
        <x:v>Gary Atkins|2026-01-28</x:v>
      </x:c>
      <x:c r="B863" s="888" t="n">
        <x:v>46050</x:v>
      </x:c>
      <x:c r="C863" t="str">
        <x:v>Gary Atkins</x:v>
      </x:c>
      <x:c r="D863" t="str">
        <x:v>Permanent</x:v>
      </x:c>
      <x:c r="E863" t="str">
        <x:v>Birmingham</x:v>
      </x:c>
      <x:c r="F863" t="str">
        <x:v>Operative Porter</x:v>
      </x:c>
      <x:c r="G863" t="str">
        <x:v>390743B</x:v>
      </x:c>
      <x:c r="H863" t="str">
        <x:v>West Midlands Police - Facilities</x:v>
      </x:c>
      <x:c r="I863" s="22" t="n">
        <x:v>8.5</x:v>
      </x:c>
      <x:c r="J863" t="str">
        <x:v>Worked</x:v>
      </x:c>
      <x:c r="K863" t="str">
        <x:v>Employee 2303; home branch Birmingham; assigned role Operative Porter | Deployment branch: Birmingham | Actual role: Operative Porter | Jobs: 390743B | Customers: West Midlands Police - Facilities | Actual hours: 8.5; source records: 1</x:v>
      </x:c>
      <x:c r="L863" t="str">
        <x:v>Include</x:v>
      </x:c>
      <x:c r="M863"/>
      <x:c r="N863"/>
    </x:row>
    <x:row r="864">
      <x:c r="A864" t="str">
        <x:v>Gary Atkins|2026-01-29</x:v>
      </x:c>
      <x:c r="B864" s="888" t="n">
        <x:v>46051</x:v>
      </x:c>
      <x:c r="C864" t="str">
        <x:v>Gary Atkins</x:v>
      </x:c>
      <x:c r="D864" t="str">
        <x:v>Permanent</x:v>
      </x:c>
      <x:c r="E864" t="str">
        <x:v>Birmingham</x:v>
      </x:c>
      <x:c r="F864" t="str">
        <x:v>Operative Porter</x:v>
      </x:c>
      <x:c r="G864" t="str">
        <x:v>393268, 390743B</x:v>
      </x:c>
      <x:c r="H864" t="str">
        <x:v>Reassured Limited; West Midlands Police - Facilities</x:v>
      </x:c>
      <x:c r="I864" s="22" t="n">
        <x:v>14</x:v>
      </x:c>
      <x:c r="J864" t="str">
        <x:v>Worked — 2 records</x:v>
      </x:c>
      <x:c r="K864" t="str">
        <x:v>Employee 2303; home branch Birmingham; assigned role Operative Porter | Deployment branch: Birmingham, Manchester | Actual role: Operative Porter, Operative Skilled | Jobs: 393268, 390743B | Customers: Reassured Limited; West Midlands Police - Facilities | Actual hours: 14.0; source records: 2</x:v>
      </x:c>
      <x:c r="L864" t="str">
        <x:v>Include</x:v>
      </x:c>
      <x:c r="M864"/>
      <x:c r="N864"/>
    </x:row>
    <x:row r="865">
      <x:c r="A865" t="str">
        <x:v>Gary Atkins|2026-01-30</x:v>
      </x:c>
      <x:c r="B865" s="888" t="n">
        <x:v>46052</x:v>
      </x:c>
      <x:c r="C865" t="str">
        <x:v>Gary Atkins</x:v>
      </x:c>
      <x:c r="D865" t="str">
        <x:v>Permanent</x:v>
      </x:c>
      <x:c r="E865" t="str">
        <x:v>Birmingham</x:v>
      </x:c>
      <x:c r="F865" t="str">
        <x:v>Operative Porter</x:v>
      </x:c>
      <x:c r="G865"/>
      <x:c r="H865"/>
      <x:c r="I865" s="22" t="n">
        <x:v>0</x:v>
      </x:c>
      <x:c r="J865" t="str">
        <x:v>Annual leave</x:v>
      </x:c>
      <x:c r="K865" t="str">
        <x:v>Employee 2303; home branch Birmingham; assigned role Operative Porter | Leave: Annual Leave (Hours) | Leave calendar basis: Variable-pattern period</x:v>
      </x:c>
      <x:c r="L865" t="str">
        <x:v>Include</x:v>
      </x:c>
      <x:c r="M865"/>
      <x:c r="N865"/>
    </x:row>
    <x:row r="866">
      <x:c r="A866" t="str">
        <x:v>Gene Ellson|2026-01-05</x:v>
      </x:c>
      <x:c r="B866" s="888" t="n">
        <x:v>46027</x:v>
      </x:c>
      <x:c r="C866" t="str">
        <x:v>Gene Ellson</x:v>
      </x:c>
      <x:c r="D866" t="str">
        <x:v>Permanent</x:v>
      </x:c>
      <x:c r="E866" t="str">
        <x:v>Birmingham</x:v>
      </x:c>
      <x:c r="F866" t="str">
        <x:v>Operative Driver</x:v>
      </x:c>
      <x:c r="G866" t="str">
        <x:v>397334</x:v>
      </x:c>
      <x:c r="H866" t="str">
        <x:v>West Midlands Police</x:v>
      </x:c>
      <x:c r="I866" s="22" t="n">
        <x:v>8</x:v>
      </x:c>
      <x:c r="J866" t="str">
        <x:v>Worked</x:v>
      </x:c>
      <x:c r="K866" t="str">
        <x:v>Employee 2531; home branch Birmingham; assigned role Operative Driver | Deployment branch: Birmingham | Actual role: Operative Skilled | Jobs: 397334 | Customers: West Midlands Police | Actual hours: 8.0; source records: 1</x:v>
      </x:c>
      <x:c r="L866" t="str">
        <x:v>Include</x:v>
      </x:c>
      <x:c r="M866"/>
      <x:c r="N866"/>
    </x:row>
    <x:row r="867">
      <x:c r="A867" t="str">
        <x:v>Gene Ellson|2026-01-06</x:v>
      </x:c>
      <x:c r="B867" s="888" t="n">
        <x:v>46028</x:v>
      </x:c>
      <x:c r="C867" t="str">
        <x:v>Gene Ellson</x:v>
      </x:c>
      <x:c r="D867" t="str">
        <x:v>Permanent</x:v>
      </x:c>
      <x:c r="E867" t="str">
        <x:v>Birmingham</x:v>
      </x:c>
      <x:c r="F867" t="str">
        <x:v>Operative Driver</x:v>
      </x:c>
      <x:c r="G867" t="str">
        <x:v>397334</x:v>
      </x:c>
      <x:c r="H867" t="str">
        <x:v>West Midlands Police</x:v>
      </x:c>
      <x:c r="I867" s="22" t="n">
        <x:v>8</x:v>
      </x:c>
      <x:c r="J867" t="str">
        <x:v>Worked</x:v>
      </x:c>
      <x:c r="K867" t="str">
        <x:v>Employee 2531; home branch Birmingham; assigned role Operative Driver | Deployment branch: Birmingham | Actual role: Operative Skilled | Jobs: 397334 | Customers: West Midlands Police | Actual hours: 8.0; source records: 1</x:v>
      </x:c>
      <x:c r="L867" t="str">
        <x:v>Include</x:v>
      </x:c>
      <x:c r="M867"/>
      <x:c r="N867"/>
    </x:row>
    <x:row r="868">
      <x:c r="A868" t="str">
        <x:v>Gene Ellson|2026-01-07</x:v>
      </x:c>
      <x:c r="B868" s="888" t="n">
        <x:v>46029</x:v>
      </x:c>
      <x:c r="C868" t="str">
        <x:v>Gene Ellson</x:v>
      </x:c>
      <x:c r="D868" t="str">
        <x:v>Permanent</x:v>
      </x:c>
      <x:c r="E868" t="str">
        <x:v>Birmingham</x:v>
      </x:c>
      <x:c r="F868" t="str">
        <x:v>Operative Driver</x:v>
      </x:c>
      <x:c r="G868" t="str">
        <x:v>389734, 399495</x:v>
      </x:c>
      <x:c r="H868" t="str">
        <x:v>Environmental Concern; Midland Heart</x:v>
      </x:c>
      <x:c r="I868" s="22" t="n">
        <x:v>2.5</x:v>
      </x:c>
      <x:c r="J868" t="str">
        <x:v>Worked — 2 records</x:v>
      </x:c>
      <x:c r="K868" t="str">
        <x:v>Employee 2531; home branch Birmingham; assigned role Operative Driver | Deployment branch: Birmingham | Actual role: Operative Driver | Jobs: 389734, 399495 | Customers: Environmental Concern; Midland Heart | Actual hours: 2.5; source records: 2</x:v>
      </x:c>
      <x:c r="L868" t="str">
        <x:v>Include</x:v>
      </x:c>
      <x:c r="M868"/>
      <x:c r="N868"/>
    </x:row>
    <x:row r="869">
      <x:c r="A869" t="str">
        <x:v>Gene Ellson|2026-01-08</x:v>
      </x:c>
      <x:c r="B869" s="888" t="n">
        <x:v>46030</x:v>
      </x:c>
      <x:c r="C869" t="str">
        <x:v>Gene Ellson</x:v>
      </x:c>
      <x:c r="D869" t="str">
        <x:v>Permanent</x:v>
      </x:c>
      <x:c r="E869" t="str">
        <x:v>Birmingham</x:v>
      </x:c>
      <x:c r="F869" t="str">
        <x:v>Operative Driver</x:v>
      </x:c>
      <x:c r="G869" t="str">
        <x:v>395322</x:v>
      </x:c>
      <x:c r="H869" t="str">
        <x:v>Jaguar Land Rover Limited</x:v>
      </x:c>
      <x:c r="I869" s="22" t="n">
        <x:v>8</x:v>
      </x:c>
      <x:c r="J869" t="str">
        <x:v>Worked</x:v>
      </x:c>
      <x:c r="K869" t="str">
        <x:v>Employee 2531; home branch Birmingham; assigned role Operative Driver | Deployment branch: Birmingham | Actual role: Operative Driver | Jobs: 395322 | Customers: Jaguar Land Rover Limited | Actual hours: 8.0; source records: 1</x:v>
      </x:c>
      <x:c r="L869" t="str">
        <x:v>Include</x:v>
      </x:c>
      <x:c r="M869"/>
      <x:c r="N869"/>
    </x:row>
    <x:row r="870">
      <x:c r="A870" t="str">
        <x:v>Gene Ellson|2026-01-12</x:v>
      </x:c>
      <x:c r="B870" s="888" t="n">
        <x:v>46034</x:v>
      </x:c>
      <x:c r="C870" t="str">
        <x:v>Gene Ellson</x:v>
      </x:c>
      <x:c r="D870" t="str">
        <x:v>Permanent</x:v>
      </x:c>
      <x:c r="E870" t="str">
        <x:v>Birmingham</x:v>
      </x:c>
      <x:c r="F870" t="str">
        <x:v>Operative Driver</x:v>
      </x:c>
      <x:c r="G870" t="str">
        <x:v>396075</x:v>
      </x:c>
      <x:c r="H870" t="str">
        <x:v>Jaguar Land Rover Limited</x:v>
      </x:c>
      <x:c r="I870" s="22" t="n">
        <x:v>8.5</x:v>
      </x:c>
      <x:c r="J870" t="str">
        <x:v>Worked</x:v>
      </x:c>
      <x:c r="K870" t="str">
        <x:v>Employee 2531; home branch Birmingham; assigned role Operative Driver | Deployment branch: Birmingham | Actual role: Operative Driver | Jobs: 396075 | Customers: Jaguar Land Rover Limited | Actual hours: 8.5; source records: 1</x:v>
      </x:c>
      <x:c r="L870" t="str">
        <x:v>Include</x:v>
      </x:c>
      <x:c r="M870"/>
      <x:c r="N870"/>
    </x:row>
    <x:row r="871">
      <x:c r="A871" t="str">
        <x:v>Gene Ellson|2026-01-13</x:v>
      </x:c>
      <x:c r="B871" s="888" t="n">
        <x:v>46035</x:v>
      </x:c>
      <x:c r="C871" t="str">
        <x:v>Gene Ellson</x:v>
      </x:c>
      <x:c r="D871" t="str">
        <x:v>Permanent</x:v>
      </x:c>
      <x:c r="E871" t="str">
        <x:v>Birmingham</x:v>
      </x:c>
      <x:c r="F871" t="str">
        <x:v>Operative Driver</x:v>
      </x:c>
      <x:c r="G871" t="str">
        <x:v>399468</x:v>
      </x:c>
      <x:c r="H871" t="str">
        <x:v>HSBC - January 2026 Deliveries</x:v>
      </x:c>
      <x:c r="I871" s="22" t="n">
        <x:v>8.5</x:v>
      </x:c>
      <x:c r="J871" t="str">
        <x:v>Worked</x:v>
      </x:c>
      <x:c r="K871" t="str">
        <x:v>Employee 2531; home branch Birmingham; assigned role Operative Driver | Deployment branch: Birmingham | Actual role: Operative Driver | Jobs: 399468 | Customers: HSBC - January 2026 Deliveries | Actual hours: 8.5; source records: 1</x:v>
      </x:c>
      <x:c r="L871" t="str">
        <x:v>Include</x:v>
      </x:c>
      <x:c r="M871"/>
      <x:c r="N871"/>
    </x:row>
    <x:row r="872">
      <x:c r="A872" t="str">
        <x:v>Gene Ellson|2026-01-14</x:v>
      </x:c>
      <x:c r="B872" s="888" t="n">
        <x:v>46036</x:v>
      </x:c>
      <x:c r="C872" t="str">
        <x:v>Gene Ellson</x:v>
      </x:c>
      <x:c r="D872" t="str">
        <x:v>Permanent</x:v>
      </x:c>
      <x:c r="E872" t="str">
        <x:v>Birmingham</x:v>
      </x:c>
      <x:c r="F872" t="str">
        <x:v>Operative Driver</x:v>
      </x:c>
      <x:c r="G872" t="str">
        <x:v>398426</x:v>
      </x:c>
      <x:c r="H872" t="str">
        <x:v>Jaguar Land Rover Limited</x:v>
      </x:c>
      <x:c r="I872" s="22" t="n">
        <x:v>8.5</x:v>
      </x:c>
      <x:c r="J872" t="str">
        <x:v>Worked</x:v>
      </x:c>
      <x:c r="K872" t="str">
        <x:v>Employee 2531; home branch Birmingham; assigned role Operative Driver | Deployment branch: Birmingham | Actual role: Operative Driver | Jobs: 398426 | Customers: Jaguar Land Rover Limited | Actual hours: 8.5; source records: 1</x:v>
      </x:c>
      <x:c r="L872" t="str">
        <x:v>Include</x:v>
      </x:c>
      <x:c r="M872"/>
      <x:c r="N872"/>
    </x:row>
    <x:row r="873">
      <x:c r="A873" t="str">
        <x:v>Gene Ellson|2026-01-15</x:v>
      </x:c>
      <x:c r="B873" s="888" t="n">
        <x:v>46037</x:v>
      </x:c>
      <x:c r="C873" t="str">
        <x:v>Gene Ellson</x:v>
      </x:c>
      <x:c r="D873" t="str">
        <x:v>Permanent</x:v>
      </x:c>
      <x:c r="E873" t="str">
        <x:v>Birmingham</x:v>
      </x:c>
      <x:c r="F873" t="str">
        <x:v>Operative Driver</x:v>
      </x:c>
      <x:c r="G873" t="str">
        <x:v>394996</x:v>
      </x:c>
      <x:c r="H873" t="str">
        <x:v>Jaguar Land Rover Limited</x:v>
      </x:c>
      <x:c r="I873" s="22" t="n">
        <x:v>8.5</x:v>
      </x:c>
      <x:c r="J873" t="str">
        <x:v>Worked</x:v>
      </x:c>
      <x:c r="K873" t="str">
        <x:v>Employee 2531; home branch Birmingham; assigned role Operative Driver | Deployment branch: Birmingham | Actual role: Operative Driver | Jobs: 394996 | Customers: Jaguar Land Rover Limited | Actual hours: 8.5; source records: 1</x:v>
      </x:c>
      <x:c r="L873" t="str">
        <x:v>Include</x:v>
      </x:c>
      <x:c r="M873"/>
      <x:c r="N873"/>
    </x:row>
    <x:row r="874">
      <x:c r="A874" t="str">
        <x:v>Gene Ellson|2026-01-16</x:v>
      </x:c>
      <x:c r="B874" s="888" t="n">
        <x:v>46038</x:v>
      </x:c>
      <x:c r="C874" t="str">
        <x:v>Gene Ellson</x:v>
      </x:c>
      <x:c r="D874" t="str">
        <x:v>Permanent</x:v>
      </x:c>
      <x:c r="E874" t="str">
        <x:v>Birmingham</x:v>
      </x:c>
      <x:c r="F874" t="str">
        <x:v>Operative Driver</x:v>
      </x:c>
      <x:c r="G874" t="str">
        <x:v>394996</x:v>
      </x:c>
      <x:c r="H874" t="str">
        <x:v>Jaguar Land Rover Limited</x:v>
      </x:c>
      <x:c r="I874" s="22" t="n">
        <x:v>8.5</x:v>
      </x:c>
      <x:c r="J874" t="str">
        <x:v>Worked</x:v>
      </x:c>
      <x:c r="K874" t="str">
        <x:v>Employee 2531; home branch Birmingham; assigned role Operative Driver | Deployment branch: Birmingham | Actual role: Operative Driver | Jobs: 394996 | Customers: Jaguar Land Rover Limited | Actual hours: 8.5; source records: 1</x:v>
      </x:c>
      <x:c r="L874" t="str">
        <x:v>Include</x:v>
      </x:c>
      <x:c r="M874"/>
      <x:c r="N874"/>
    </x:row>
    <x:row r="875">
      <x:c r="A875" t="str">
        <x:v>Gene Ellson|2026-01-17</x:v>
      </x:c>
      <x:c r="B875" s="888" t="n">
        <x:v>46039</x:v>
      </x:c>
      <x:c r="C875" t="str">
        <x:v>Gene Ellson</x:v>
      </x:c>
      <x:c r="D875" t="str">
        <x:v>Permanent</x:v>
      </x:c>
      <x:c r="E875" t="str">
        <x:v>Birmingham</x:v>
      </x:c>
      <x:c r="F875" t="str">
        <x:v>Operative Driver</x:v>
      </x:c>
      <x:c r="G875" t="str">
        <x:v>396714</x:v>
      </x:c>
      <x:c r="H875" t="str">
        <x:v>Jaguar Land Rover Limited</x:v>
      </x:c>
      <x:c r="I875" s="22" t="n">
        <x:v>9.5</x:v>
      </x:c>
      <x:c r="J875" t="str">
        <x:v>Worked</x:v>
      </x:c>
      <x:c r="K875" t="str">
        <x:v>Employee 2531; home branch Birmingham; assigned role Operative Driver | Deployment branch: Birmingham | Actual role: Operative Skilled | Jobs: 396714 | Customers: Jaguar Land Rover Limited | Actual hours: 9.5; source records: 1</x:v>
      </x:c>
      <x:c r="L875" t="str">
        <x:v>Include</x:v>
      </x:c>
      <x:c r="M875"/>
      <x:c r="N875"/>
    </x:row>
    <x:row r="876">
      <x:c r="A876" t="str">
        <x:v>Gene Ellson|2026-01-18</x:v>
      </x:c>
      <x:c r="B876" s="888" t="n">
        <x:v>46040</x:v>
      </x:c>
      <x:c r="C876" t="str">
        <x:v>Gene Ellson</x:v>
      </x:c>
      <x:c r="D876" t="str">
        <x:v>Permanent</x:v>
      </x:c>
      <x:c r="E876" t="str">
        <x:v>Birmingham</x:v>
      </x:c>
      <x:c r="F876" t="str">
        <x:v>Operative Driver</x:v>
      </x:c>
      <x:c r="G876" t="str">
        <x:v>396714</x:v>
      </x:c>
      <x:c r="H876" t="str">
        <x:v>Jaguar Land Rover Limited</x:v>
      </x:c>
      <x:c r="I876" s="22" t="n">
        <x:v>7.5</x:v>
      </x:c>
      <x:c r="J876" t="str">
        <x:v>Worked</x:v>
      </x:c>
      <x:c r="K876" t="str">
        <x:v>Employee 2531; home branch Birmingham; assigned role Operative Driver | Deployment branch: Birmingham | Actual role: Operative Skilled | Jobs: 396714 | Customers: Jaguar Land Rover Limited | Actual hours: 7.5; source records: 1</x:v>
      </x:c>
      <x:c r="L876" t="str">
        <x:v>Include</x:v>
      </x:c>
      <x:c r="M876"/>
      <x:c r="N876"/>
    </x:row>
    <x:row r="877">
      <x:c r="A877" t="str">
        <x:v>Gene Ellson|2026-01-19</x:v>
      </x:c>
      <x:c r="B877" s="888" t="n">
        <x:v>46041</x:v>
      </x:c>
      <x:c r="C877" t="str">
        <x:v>Gene Ellson</x:v>
      </x:c>
      <x:c r="D877" t="str">
        <x:v>Permanent</x:v>
      </x:c>
      <x:c r="E877" t="str">
        <x:v>Birmingham</x:v>
      </x:c>
      <x:c r="F877" t="str">
        <x:v>Operative Driver</x:v>
      </x:c>
      <x:c r="G877" t="str">
        <x:v>396714</x:v>
      </x:c>
      <x:c r="H877" t="str">
        <x:v>Jaguar Land Rover Limited</x:v>
      </x:c>
      <x:c r="I877" s="22" t="n">
        <x:v>8.5</x:v>
      </x:c>
      <x:c r="J877" t="str">
        <x:v>Worked</x:v>
      </x:c>
      <x:c r="K877" t="str">
        <x:v>Employee 2531; home branch Birmingham; assigned role Operative Driver | Deployment branch: Birmingham | Actual role: Operative Driver | Jobs: 396714 | Customers: Jaguar Land Rover Limited | Actual hours: 8.5; source records: 1</x:v>
      </x:c>
      <x:c r="L877" t="str">
        <x:v>Include</x:v>
      </x:c>
      <x:c r="M877"/>
      <x:c r="N877"/>
    </x:row>
    <x:row r="878">
      <x:c r="A878" t="str">
        <x:v>Gene Ellson|2026-01-20</x:v>
      </x:c>
      <x:c r="B878" s="888" t="n">
        <x:v>46042</x:v>
      </x:c>
      <x:c r="C878" t="str">
        <x:v>Gene Ellson</x:v>
      </x:c>
      <x:c r="D878" t="str">
        <x:v>Permanent</x:v>
      </x:c>
      <x:c r="E878" t="str">
        <x:v>Birmingham</x:v>
      </x:c>
      <x:c r="F878" t="str">
        <x:v>Operative Driver</x:v>
      </x:c>
      <x:c r="G878" t="str">
        <x:v>396714</x:v>
      </x:c>
      <x:c r="H878" t="str">
        <x:v>Jaguar Land Rover Limited</x:v>
      </x:c>
      <x:c r="I878" s="22" t="n">
        <x:v>8</x:v>
      </x:c>
      <x:c r="J878" t="str">
        <x:v>Worked</x:v>
      </x:c>
      <x:c r="K878" t="str">
        <x:v>Employee 2531; home branch Birmingham; assigned role Operative Driver | Deployment branch: Birmingham | Actual role: Operative Skilled | Jobs: 396714 | Customers: Jaguar Land Rover Limited | Actual hours: 8.0; source records: 1</x:v>
      </x:c>
      <x:c r="L878" t="str">
        <x:v>Include</x:v>
      </x:c>
      <x:c r="M878"/>
      <x:c r="N878"/>
    </x:row>
    <x:row r="879">
      <x:c r="A879" t="str">
        <x:v>Gene Ellson|2026-01-21</x:v>
      </x:c>
      <x:c r="B879" s="888" t="n">
        <x:v>46043</x:v>
      </x:c>
      <x:c r="C879" t="str">
        <x:v>Gene Ellson</x:v>
      </x:c>
      <x:c r="D879" t="str">
        <x:v>Permanent</x:v>
      </x:c>
      <x:c r="E879" t="str">
        <x:v>Birmingham</x:v>
      </x:c>
      <x:c r="F879" t="str">
        <x:v>Operative Driver</x:v>
      </x:c>
      <x:c r="G879" t="str">
        <x:v>396714</x:v>
      </x:c>
      <x:c r="H879" t="str">
        <x:v>Jaguar Land Rover Limited</x:v>
      </x:c>
      <x:c r="I879" s="22" t="n">
        <x:v>8</x:v>
      </x:c>
      <x:c r="J879" t="str">
        <x:v>Worked</x:v>
      </x:c>
      <x:c r="K879" t="str">
        <x:v>Employee 2531; home branch Birmingham; assigned role Operative Driver | Deployment branch: Birmingham | Actual role: Operative Skilled | Jobs: 396714 | Customers: Jaguar Land Rover Limited | Actual hours: 8.0; source records: 1</x:v>
      </x:c>
      <x:c r="L879" t="str">
        <x:v>Include</x:v>
      </x:c>
      <x:c r="M879"/>
      <x:c r="N879"/>
    </x:row>
    <x:row r="880">
      <x:c r="A880" t="str">
        <x:v>Gene Ellson|2026-01-22</x:v>
      </x:c>
      <x:c r="B880" s="888" t="n">
        <x:v>46044</x:v>
      </x:c>
      <x:c r="C880" t="str">
        <x:v>Gene Ellson</x:v>
      </x:c>
      <x:c r="D880" t="str">
        <x:v>Permanent</x:v>
      </x:c>
      <x:c r="E880" t="str">
        <x:v>Birmingham</x:v>
      </x:c>
      <x:c r="F880" t="str">
        <x:v>Operative Driver</x:v>
      </x:c>
      <x:c r="G880" t="str">
        <x:v>396714</x:v>
      </x:c>
      <x:c r="H880" t="str">
        <x:v>Jaguar Land Rover Limited</x:v>
      </x:c>
      <x:c r="I880" s="22" t="n">
        <x:v>8</x:v>
      </x:c>
      <x:c r="J880" t="str">
        <x:v>Worked</x:v>
      </x:c>
      <x:c r="K880" t="str">
        <x:v>Employee 2531; home branch Birmingham; assigned role Operative Driver | Deployment branch: Birmingham | Actual role: Operative Skilled | Jobs: 396714 | Customers: Jaguar Land Rover Limited | Actual hours: 8.0; source records: 1</x:v>
      </x:c>
      <x:c r="L880" t="str">
        <x:v>Include</x:v>
      </x:c>
      <x:c r="M880"/>
      <x:c r="N880"/>
    </x:row>
    <x:row r="881">
      <x:c r="A881" t="str">
        <x:v>Gene Ellson|2026-01-23</x:v>
      </x:c>
      <x:c r="B881" s="888" t="n">
        <x:v>46045</x:v>
      </x:c>
      <x:c r="C881" t="str">
        <x:v>Gene Ellson</x:v>
      </x:c>
      <x:c r="D881" t="str">
        <x:v>Permanent</x:v>
      </x:c>
      <x:c r="E881" t="str">
        <x:v>Birmingham</x:v>
      </x:c>
      <x:c r="F881" t="str">
        <x:v>Operative Driver</x:v>
      </x:c>
      <x:c r="G881" t="str">
        <x:v>396714</x:v>
      </x:c>
      <x:c r="H881" t="str">
        <x:v>Jaguar Land Rover Limited</x:v>
      </x:c>
      <x:c r="I881" s="22" t="n">
        <x:v>8</x:v>
      </x:c>
      <x:c r="J881" t="str">
        <x:v>Worked</x:v>
      </x:c>
      <x:c r="K881" t="str">
        <x:v>Employee 2531; home branch Birmingham; assigned role Operative Driver | Deployment branch: Birmingham | Actual role: Operative Skilled | Jobs: 396714 | Customers: Jaguar Land Rover Limited | Actual hours: 8.0; source records: 1</x:v>
      </x:c>
      <x:c r="L881" t="str">
        <x:v>Include</x:v>
      </x:c>
      <x:c r="M881"/>
      <x:c r="N881"/>
    </x:row>
    <x:row r="882">
      <x:c r="A882" t="str">
        <x:v>Gene Ellson|2026-01-26</x:v>
      </x:c>
      <x:c r="B882" s="888" t="n">
        <x:v>46048</x:v>
      </x:c>
      <x:c r="C882" t="str">
        <x:v>Gene Ellson</x:v>
      </x:c>
      <x:c r="D882" t="str">
        <x:v>Permanent</x:v>
      </x:c>
      <x:c r="E882" t="str">
        <x:v>Birmingham</x:v>
      </x:c>
      <x:c r="F882" t="str">
        <x:v>Operative Driver</x:v>
      </x:c>
      <x:c r="G882" t="str">
        <x:v>396579, 399717</x:v>
      </x:c>
      <x:c r="H882" t="str">
        <x:v>University of Birmingham; West Midlands Police</x:v>
      </x:c>
      <x:c r="I882" s="22" t="n">
        <x:v>9.5</x:v>
      </x:c>
      <x:c r="J882" t="str">
        <x:v>Worked — 2 records</x:v>
      </x:c>
      <x:c r="K882" t="str">
        <x:v>Employee 2531; home branch Birmingham; assigned role Operative Driver | Deployment branch: Birmingham | Actual role: Operative Porter | Jobs: 396579, 399717 | Customers: University of Birmingham; West Midlands Police | Actual hours: 9.5; source records: 2</x:v>
      </x:c>
      <x:c r="L882" t="str">
        <x:v>Include</x:v>
      </x:c>
      <x:c r="M882"/>
      <x:c r="N882"/>
    </x:row>
    <x:row r="883">
      <x:c r="A883" t="str">
        <x:v>Gene Ellson|2026-01-27</x:v>
      </x:c>
      <x:c r="B883" s="888" t="n">
        <x:v>46049</x:v>
      </x:c>
      <x:c r="C883" t="str">
        <x:v>Gene Ellson</x:v>
      </x:c>
      <x:c r="D883" t="str">
        <x:v>Permanent</x:v>
      </x:c>
      <x:c r="E883" t="str">
        <x:v>Birmingham</x:v>
      </x:c>
      <x:c r="F883" t="str">
        <x:v>Operative Driver</x:v>
      </x:c>
      <x:c r="G883" t="str">
        <x:v>399058</x:v>
      </x:c>
      <x:c r="H883" t="str">
        <x:v>Jaguar Land Rover Limited</x:v>
      </x:c>
      <x:c r="I883" s="22" t="n">
        <x:v>9</x:v>
      </x:c>
      <x:c r="J883" t="str">
        <x:v>Worked</x:v>
      </x:c>
      <x:c r="K883" t="str">
        <x:v>Employee 2531; home branch Birmingham; assigned role Operative Driver | Deployment branch: Birmingham | Actual role: Operative Porter | Jobs: 399058 | Customers: Jaguar Land Rover Limited | Actual hours: 9.0; source records: 1</x:v>
      </x:c>
      <x:c r="L883" t="str">
        <x:v>Include</x:v>
      </x:c>
      <x:c r="M883"/>
      <x:c r="N883"/>
    </x:row>
    <x:row r="884">
      <x:c r="A884" t="str">
        <x:v>Gene Ellson|2026-01-28</x:v>
      </x:c>
      <x:c r="B884" s="888" t="n">
        <x:v>46050</x:v>
      </x:c>
      <x:c r="C884" t="str">
        <x:v>Gene Ellson</x:v>
      </x:c>
      <x:c r="D884" t="str">
        <x:v>Permanent</x:v>
      </x:c>
      <x:c r="E884" t="str">
        <x:v>Birmingham</x:v>
      </x:c>
      <x:c r="F884" t="str">
        <x:v>Operative Driver</x:v>
      </x:c>
      <x:c r="G884" t="str">
        <x:v>398330</x:v>
      </x:c>
      <x:c r="H884" t="str">
        <x:v>Sanderson Design Group</x:v>
      </x:c>
      <x:c r="I884" s="22" t="n">
        <x:v>10</x:v>
      </x:c>
      <x:c r="J884" t="str">
        <x:v>Worked</x:v>
      </x:c>
      <x:c r="K884" t="str">
        <x:v>Employee 2531; home branch Birmingham; assigned role Operative Driver | Deployment branch: Manchester | Actual role: Operative Skilled | Jobs: 398330 | Customers: Sanderson Design Group | Actual hours: 10.0; source records: 1</x:v>
      </x:c>
      <x:c r="L884" t="str">
        <x:v>Include</x:v>
      </x:c>
      <x:c r="M884"/>
      <x:c r="N884"/>
    </x:row>
    <x:row r="885">
      <x:c r="A885" t="str">
        <x:v>Gene Ellson|2026-01-29</x:v>
      </x:c>
      <x:c r="B885" s="888" t="n">
        <x:v>46051</x:v>
      </x:c>
      <x:c r="C885" t="str">
        <x:v>Gene Ellson</x:v>
      </x:c>
      <x:c r="D885" t="str">
        <x:v>Permanent</x:v>
      </x:c>
      <x:c r="E885" t="str">
        <x:v>Birmingham</x:v>
      </x:c>
      <x:c r="F885" t="str">
        <x:v>Operative Driver</x:v>
      </x:c>
      <x:c r="G885" t="str">
        <x:v>386884R, 399860</x:v>
      </x:c>
      <x:c r="H885" t="str">
        <x:v>Restore Harrow Green; Wakefield Council</x:v>
      </x:c>
      <x:c r="I885" s="22" t="n">
        <x:v>23.25</x:v>
      </x:c>
      <x:c r="J885" t="str">
        <x:v>Worked — 2 records</x:v>
      </x:c>
      <x:c r="K885" t="str">
        <x:v>Employee 2531; home branch Birmingham; assigned role Operative Driver | Deployment branch: Birmingham, Leeds | Actual role: Operative Porter | Jobs: 386884R, 399860 | Customers: Restore Harrow Green; Wakefield Council | Actual hours: 23.2; source records: 2</x:v>
      </x:c>
      <x:c r="L885" t="str">
        <x:v>Include</x:v>
      </x:c>
      <x:c r="M885"/>
      <x:c r="N885"/>
    </x:row>
    <x:row r="886">
      <x:c r="A886" t="str">
        <x:v>Gene Ellson|2026-01-30</x:v>
      </x:c>
      <x:c r="B886" s="888" t="n">
        <x:v>46052</x:v>
      </x:c>
      <x:c r="C886" t="str">
        <x:v>Gene Ellson</x:v>
      </x:c>
      <x:c r="D886" t="str">
        <x:v>Permanent</x:v>
      </x:c>
      <x:c r="E886" t="str">
        <x:v>Birmingham</x:v>
      </x:c>
      <x:c r="F886" t="str">
        <x:v>Operative Driver</x:v>
      </x:c>
      <x:c r="G886" t="str">
        <x:v>395286</x:v>
      </x:c>
      <x:c r="H886" t="str">
        <x:v>Jaguar Land Rover Limited</x:v>
      </x:c>
      <x:c r="I886" s="22" t="n">
        <x:v>9</x:v>
      </x:c>
      <x:c r="J886" t="str">
        <x:v>Worked</x:v>
      </x:c>
      <x:c r="K886" t="str">
        <x:v>Employee 2531; home branch Birmingham; assigned role Operative Driver | Deployment branch: Birmingham | Actual role: Operative Skilled | Jobs: 395286 | Customers: Jaguar Land Rover Limited | Actual hours: 9.0; source records: 1</x:v>
      </x:c>
      <x:c r="L886" t="str">
        <x:v>Include</x:v>
      </x:c>
      <x:c r="M886"/>
      <x:c r="N886"/>
    </x:row>
    <x:row r="887">
      <x:c r="A887" t="str">
        <x:v>Geoff Malpas|2026-01-12</x:v>
      </x:c>
      <x:c r="B887" s="888" t="n">
        <x:v>46034</x:v>
      </x:c>
      <x:c r="C887" t="str">
        <x:v>Geoff Malpas</x:v>
      </x:c>
      <x:c r="D887" t="str">
        <x:v>Permanent</x:v>
      </x:c>
      <x:c r="E887" t="str">
        <x:v>Bristol</x:v>
      </x:c>
      <x:c r="F887" t="str">
        <x:v>Operative Porter</x:v>
      </x:c>
      <x:c r="G887" t="str">
        <x:v>396623</x:v>
      </x:c>
      <x:c r="H887" t="str">
        <x:v>OVO Energy</x:v>
      </x:c>
      <x:c r="I887" s="22" t="n">
        <x:v>9.5</x:v>
      </x:c>
      <x:c r="J887" t="str">
        <x:v>Worked</x:v>
      </x:c>
      <x:c r="K887" t="str">
        <x:v>Employee 2251; home branch Bristol; assigned role Operative Porter | Deployment branch: Bristol | Actual role: Operative Skilled | Jobs: 396623 | Customers: OVO Energy | Actual hours: 9.5; source records: 1</x:v>
      </x:c>
      <x:c r="L887" t="str">
        <x:v>Include</x:v>
      </x:c>
      <x:c r="M887"/>
      <x:c r="N887"/>
    </x:row>
    <x:row r="888">
      <x:c r="A888" t="str">
        <x:v>Geoff Malpas|2026-01-13</x:v>
      </x:c>
      <x:c r="B888" s="888" t="n">
        <x:v>46035</x:v>
      </x:c>
      <x:c r="C888" t="str">
        <x:v>Geoff Malpas</x:v>
      </x:c>
      <x:c r="D888" t="str">
        <x:v>Permanent</x:v>
      </x:c>
      <x:c r="E888" t="str">
        <x:v>Bristol</x:v>
      </x:c>
      <x:c r="F888" t="str">
        <x:v>Operative Porter</x:v>
      </x:c>
      <x:c r="G888" t="str">
        <x:v>396623</x:v>
      </x:c>
      <x:c r="H888" t="str">
        <x:v>OVO Energy</x:v>
      </x:c>
      <x:c r="I888" s="22" t="n">
        <x:v>10.5</x:v>
      </x:c>
      <x:c r="J888" t="str">
        <x:v>Worked</x:v>
      </x:c>
      <x:c r="K888" t="str">
        <x:v>Employee 2251; home branch Bristol; assigned role Operative Porter | Deployment branch: Bristol | Actual role: Operative Skilled | Jobs: 396623 | Customers: OVO Energy | Actual hours: 10.5; source records: 1</x:v>
      </x:c>
      <x:c r="L888" t="str">
        <x:v>Include</x:v>
      </x:c>
      <x:c r="M888"/>
      <x:c r="N888"/>
    </x:row>
    <x:row r="889">
      <x:c r="A889" t="str">
        <x:v>Geoff Malpas|2026-01-14</x:v>
      </x:c>
      <x:c r="B889" s="888" t="n">
        <x:v>46036</x:v>
      </x:c>
      <x:c r="C889" t="str">
        <x:v>Geoff Malpas</x:v>
      </x:c>
      <x:c r="D889" t="str">
        <x:v>Permanent</x:v>
      </x:c>
      <x:c r="E889" t="str">
        <x:v>Bristol</x:v>
      </x:c>
      <x:c r="F889" t="str">
        <x:v>Operative Porter</x:v>
      </x:c>
      <x:c r="G889" t="str">
        <x:v>399468</x:v>
      </x:c>
      <x:c r="H889" t="str">
        <x:v>HSBC - January 2026 Deliveries</x:v>
      </x:c>
      <x:c r="I889" s="22" t="n">
        <x:v>9</x:v>
      </x:c>
      <x:c r="J889" t="str">
        <x:v>Worked</x:v>
      </x:c>
      <x:c r="K889" t="str">
        <x:v>Employee 2251; home branch Bristol; assigned role Operative Porter | Deployment branch: Birmingham | Actual role: Operative Porter | Jobs: 399468 | Customers: HSBC - January 2026 Deliveries | Actual hours: 9.0; source records: 1</x:v>
      </x:c>
      <x:c r="L889" t="str">
        <x:v>Include</x:v>
      </x:c>
      <x:c r="M889"/>
      <x:c r="N889"/>
    </x:row>
    <x:row r="890">
      <x:c r="A890" t="str">
        <x:v>Geoff Malpas|2026-01-15</x:v>
      </x:c>
      <x:c r="B890" s="888" t="n">
        <x:v>46037</x:v>
      </x:c>
      <x:c r="C890" t="str">
        <x:v>Geoff Malpas</x:v>
      </x:c>
      <x:c r="D890" t="str">
        <x:v>Permanent</x:v>
      </x:c>
      <x:c r="E890" t="str">
        <x:v>Bristol</x:v>
      </x:c>
      <x:c r="F890" t="str">
        <x:v>Operative Porter</x:v>
      </x:c>
      <x:c r="G890" t="str">
        <x:v>396623</x:v>
      </x:c>
      <x:c r="H890" t="str">
        <x:v>OVO Energy</x:v>
      </x:c>
      <x:c r="I890" s="22" t="n">
        <x:v>8.5</x:v>
      </x:c>
      <x:c r="J890" t="str">
        <x:v>Worked</x:v>
      </x:c>
      <x:c r="K890" t="str">
        <x:v>Employee 2251; home branch Bristol; assigned role Operative Porter | Deployment branch: Bristol | Actual role: Operative Skilled | Jobs: 396623 | Customers: OVO Energy | Actual hours: 8.5; source records: 1</x:v>
      </x:c>
      <x:c r="L890" t="str">
        <x:v>Include</x:v>
      </x:c>
      <x:c r="M890"/>
      <x:c r="N890"/>
    </x:row>
    <x:row r="891">
      <x:c r="A891" t="str">
        <x:v>Geoff Malpas|2026-01-16</x:v>
      </x:c>
      <x:c r="B891" s="888" t="n">
        <x:v>46038</x:v>
      </x:c>
      <x:c r="C891" t="str">
        <x:v>Geoff Malpas</x:v>
      </x:c>
      <x:c r="D891" t="str">
        <x:v>Permanent</x:v>
      </x:c>
      <x:c r="E891" t="str">
        <x:v>Bristol</x:v>
      </x:c>
      <x:c r="F891" t="str">
        <x:v>Operative Porter</x:v>
      </x:c>
      <x:c r="G891" t="str">
        <x:v>396624</x:v>
      </x:c>
      <x:c r="H891" t="str">
        <x:v>OVO Energy</x:v>
      </x:c>
      <x:c r="I891" s="22" t="n">
        <x:v>8.67</x:v>
      </x:c>
      <x:c r="J891" t="str">
        <x:v>Worked</x:v>
      </x:c>
      <x:c r="K891" t="str">
        <x:v>Employee 2251; home branch Bristol; assigned role Operative Porter | Deployment branch: Bristol | Actual role: Operative Porter | Jobs: 396624 | Customers: OVO Energy | Actual hours: 8.7; source records: 1</x:v>
      </x:c>
      <x:c r="L891" t="str">
        <x:v>Include</x:v>
      </x:c>
      <x:c r="M891"/>
      <x:c r="N891"/>
    </x:row>
    <x:row r="892">
      <x:c r="A892" t="str">
        <x:v>Geoff Malpas|2026-01-19</x:v>
      </x:c>
      <x:c r="B892" s="888" t="n">
        <x:v>46041</x:v>
      </x:c>
      <x:c r="C892" t="str">
        <x:v>Geoff Malpas</x:v>
      </x:c>
      <x:c r="D892" t="str">
        <x:v>Permanent</x:v>
      </x:c>
      <x:c r="E892" t="str">
        <x:v>Bristol</x:v>
      </x:c>
      <x:c r="F892" t="str">
        <x:v>Operative Porter</x:v>
      </x:c>
      <x:c r="G892" t="str">
        <x:v>395172A, 399196</x:v>
      </x:c>
      <x:c r="H892" t="str">
        <x:v>BCC Maureen Coohill; Restore Information Management</x:v>
      </x:c>
      <x:c r="I892" s="22" t="n">
        <x:v>17</x:v>
      </x:c>
      <x:c r="J892" t="str">
        <x:v>Worked — 2 records</x:v>
      </x:c>
      <x:c r="K892" t="str">
        <x:v>Employee 2251; home branch Bristol; assigned role Operative Porter | Deployment branch: Bristol | Actual role: Operative Porter | Jobs: 395172A, 399196 | Customers: BCC Maureen Coohill; Restore Information Management | Actual hours: 17.0; source records: 2</x:v>
      </x:c>
      <x:c r="L892" t="str">
        <x:v>Include</x:v>
      </x:c>
      <x:c r="M892"/>
      <x:c r="N892"/>
    </x:row>
    <x:row r="893">
      <x:c r="A893" t="str">
        <x:v>Geoff Malpas|2026-01-20</x:v>
      </x:c>
      <x:c r="B893" s="888" t="n">
        <x:v>46042</x:v>
      </x:c>
      <x:c r="C893" t="str">
        <x:v>Geoff Malpas</x:v>
      </x:c>
      <x:c r="D893" t="str">
        <x:v>Permanent</x:v>
      </x:c>
      <x:c r="E893" t="str">
        <x:v>Bristol</x:v>
      </x:c>
      <x:c r="F893" t="str">
        <x:v>Operative Porter</x:v>
      </x:c>
      <x:c r="G893" t="str">
        <x:v>399275D</x:v>
      </x:c>
      <x:c r="H893" t="str">
        <x:v>Avantor (BRISTOL JAN 2026 )</x:v>
      </x:c>
      <x:c r="I893" s="22" t="n">
        <x:v>19</x:v>
      </x:c>
      <x:c r="J893" t="str">
        <x:v>Worked</x:v>
      </x:c>
      <x:c r="K893" t="str">
        <x:v>Employee 2251; home branch Bristol; assigned role Operative Porter | Deployment branch: Cambridge | Actual role: Operative Porter | Jobs: 399275D | Customers: Avantor (BRISTOL JAN 2026 ) | Actual hours: 19.0; source records: 1</x:v>
      </x:c>
      <x:c r="L893" t="str">
        <x:v>Include</x:v>
      </x:c>
      <x:c r="M893"/>
      <x:c r="N893"/>
    </x:row>
    <x:row r="894">
      <x:c r="A894" t="str">
        <x:v>Geoff Malpas|2026-01-21</x:v>
      </x:c>
      <x:c r="B894" s="888" t="n">
        <x:v>46043</x:v>
      </x:c>
      <x:c r="C894" t="str">
        <x:v>Geoff Malpas</x:v>
      </x:c>
      <x:c r="D894" t="str">
        <x:v>Permanent</x:v>
      </x:c>
      <x:c r="E894" t="str">
        <x:v>Bristol</x:v>
      </x:c>
      <x:c r="F894" t="str">
        <x:v>Operative Porter</x:v>
      </x:c>
      <x:c r="G894" t="str">
        <x:v>399520</x:v>
      </x:c>
      <x:c r="H894" t="str">
        <x:v>Esco Life Sciences (Dorset Pathology Hub)</x:v>
      </x:c>
      <x:c r="I894" s="22" t="n">
        <x:v>8.5</x:v>
      </x:c>
      <x:c r="J894" t="str">
        <x:v>Worked</x:v>
      </x:c>
      <x:c r="K894" t="str">
        <x:v>Employee 2251; home branch Bristol; assigned role Operative Porter | Deployment branch: Cambridge | Actual role: Operative Porter | Jobs: 399520 | Customers: Esco Life Sciences (Dorset Pathology Hub) | Actual hours: 8.5; source records: 1</x:v>
      </x:c>
      <x:c r="L894" t="str">
        <x:v>Include</x:v>
      </x:c>
      <x:c r="M894"/>
      <x:c r="N894"/>
    </x:row>
    <x:row r="895">
      <x:c r="A895" t="str">
        <x:v>Geoff Malpas|2026-01-22</x:v>
      </x:c>
      <x:c r="B895" s="888" t="n">
        <x:v>46044</x:v>
      </x:c>
      <x:c r="C895" t="str">
        <x:v>Geoff Malpas</x:v>
      </x:c>
      <x:c r="D895" t="str">
        <x:v>Permanent</x:v>
      </x:c>
      <x:c r="E895" t="str">
        <x:v>Bristol</x:v>
      </x:c>
      <x:c r="F895" t="str">
        <x:v>Operative Porter</x:v>
      </x:c>
      <x:c r="G895" t="str">
        <x:v>396624</x:v>
      </x:c>
      <x:c r="H895" t="str">
        <x:v>OVO Energy</x:v>
      </x:c>
      <x:c r="I895" s="22" t="n">
        <x:v>8.17</x:v>
      </x:c>
      <x:c r="J895" t="str">
        <x:v>Worked</x:v>
      </x:c>
      <x:c r="K895" t="str">
        <x:v>Employee 2251; home branch Bristol; assigned role Operative Porter | Deployment branch: Bristol | Actual role: Operative Porter | Jobs: 396624 | Customers: OVO Energy | Actual hours: 8.2; source records: 1</x:v>
      </x:c>
      <x:c r="L895" t="str">
        <x:v>Include</x:v>
      </x:c>
      <x:c r="M895"/>
      <x:c r="N895"/>
    </x:row>
    <x:row r="896">
      <x:c r="A896" t="str">
        <x:v>Geoff Malpas|2026-01-23</x:v>
      </x:c>
      <x:c r="B896" s="888" t="n">
        <x:v>46045</x:v>
      </x:c>
      <x:c r="C896" t="str">
        <x:v>Geoff Malpas</x:v>
      </x:c>
      <x:c r="D896" t="str">
        <x:v>Permanent</x:v>
      </x:c>
      <x:c r="E896" t="str">
        <x:v>Bristol</x:v>
      </x:c>
      <x:c r="F896" t="str">
        <x:v>Operative Porter</x:v>
      </x:c>
      <x:c r="G896" t="str">
        <x:v>396624</x:v>
      </x:c>
      <x:c r="H896" t="str">
        <x:v>OVO Energy</x:v>
      </x:c>
      <x:c r="I896" s="22" t="n">
        <x:v>8.75</x:v>
      </x:c>
      <x:c r="J896" t="str">
        <x:v>Worked</x:v>
      </x:c>
      <x:c r="K896" t="str">
        <x:v>Employee 2251; home branch Bristol; assigned role Operative Porter | Deployment branch: Bristol | Actual role: Operative Porter | Jobs: 396624 | Customers: OVO Energy | Actual hours: 8.8; source records: 1</x:v>
      </x:c>
      <x:c r="L896" t="str">
        <x:v>Include</x:v>
      </x:c>
      <x:c r="M896"/>
      <x:c r="N896"/>
    </x:row>
    <x:row r="897">
      <x:c r="A897" t="str">
        <x:v>Geoff Malpas|2026-01-24</x:v>
      </x:c>
      <x:c r="B897" s="888" t="n">
        <x:v>46046</x:v>
      </x:c>
      <x:c r="C897" t="str">
        <x:v>Geoff Malpas</x:v>
      </x:c>
      <x:c r="D897" t="str">
        <x:v>Permanent</x:v>
      </x:c>
      <x:c r="E897" t="str">
        <x:v>Bristol</x:v>
      </x:c>
      <x:c r="F897" t="str">
        <x:v>Operative Porter</x:v>
      </x:c>
      <x:c r="G897" t="str">
        <x:v>399353</x:v>
      </x:c>
      <x:c r="H897" t="str">
        <x:v>Tata Consultancy Services Ltd</x:v>
      </x:c>
      <x:c r="I897" s="22" t="n">
        <x:v>17</x:v>
      </x:c>
      <x:c r="J897" t="str">
        <x:v>Worked — 2 records</x:v>
      </x:c>
      <x:c r="K897" t="str">
        <x:v>Employee 2251; home branch Bristol; assigned role Operative Porter | Deployment branch: Bristol | Actual role: Operative Porter | Jobs: 399353 | Customers: Tata Consultancy Services Ltd | Actual hours: 17.0; source records: 2</x:v>
      </x:c>
      <x:c r="L897" t="str">
        <x:v>Include</x:v>
      </x:c>
      <x:c r="M897"/>
      <x:c r="N897"/>
    </x:row>
    <x:row r="898">
      <x:c r="A898" t="str">
        <x:v>Geoff Malpas|2026-01-25</x:v>
      </x:c>
      <x:c r="B898" s="888" t="n">
        <x:v>46047</x:v>
      </x:c>
      <x:c r="C898" t="str">
        <x:v>Geoff Malpas</x:v>
      </x:c>
      <x:c r="D898" t="str">
        <x:v>Permanent</x:v>
      </x:c>
      <x:c r="E898" t="str">
        <x:v>Bristol</x:v>
      </x:c>
      <x:c r="F898" t="str">
        <x:v>Operative Porter</x:v>
      </x:c>
      <x:c r="G898" t="str">
        <x:v>399353</x:v>
      </x:c>
      <x:c r="H898" t="str">
        <x:v>Tata Consultancy Services Ltd</x:v>
      </x:c>
      <x:c r="I898" s="22" t="n">
        <x:v>12</x:v>
      </x:c>
      <x:c r="J898" t="str">
        <x:v>Worked — 2 records</x:v>
      </x:c>
      <x:c r="K898" t="str">
        <x:v>Employee 2251; home branch Bristol; assigned role Operative Porter | Deployment branch: Bristol | Actual role: Operative Porter | Jobs: 399353 | Customers: Tata Consultancy Services Ltd | Actual hours: 12.0; source records: 2</x:v>
      </x:c>
      <x:c r="L898" t="str">
        <x:v>Include</x:v>
      </x:c>
      <x:c r="M898"/>
      <x:c r="N898"/>
    </x:row>
    <x:row r="899">
      <x:c r="A899" t="str">
        <x:v>Geoff Malpas|2026-01-26</x:v>
      </x:c>
      <x:c r="B899" s="888" t="n">
        <x:v>46048</x:v>
      </x:c>
      <x:c r="C899" t="str">
        <x:v>Geoff Malpas</x:v>
      </x:c>
      <x:c r="D899" t="str">
        <x:v>Permanent</x:v>
      </x:c>
      <x:c r="E899" t="str">
        <x:v>Bristol</x:v>
      </x:c>
      <x:c r="F899" t="str">
        <x:v>Operative Porter</x:v>
      </x:c>
      <x:c r="G899" t="str">
        <x:v>399199</x:v>
      </x:c>
      <x:c r="H899" t="str">
        <x:v>BCC- Mark Goodwin</x:v>
      </x:c>
      <x:c r="I899" s="22" t="n">
        <x:v>8.17</x:v>
      </x:c>
      <x:c r="J899" t="str">
        <x:v>Worked</x:v>
      </x:c>
      <x:c r="K899" t="str">
        <x:v>Employee 2251; home branch Bristol; assigned role Operative Porter | Deployment branch: Bristol | Actual role: Operative Driver | Jobs: 399199 | Customers: BCC- Mark Goodwin | Actual hours: 8.2; source records: 1</x:v>
      </x:c>
      <x:c r="L899" t="str">
        <x:v>Include</x:v>
      </x:c>
      <x:c r="M899"/>
      <x:c r="N899"/>
    </x:row>
    <x:row r="900">
      <x:c r="A900" t="str">
        <x:v>Geoff Malpas|2026-01-27</x:v>
      </x:c>
      <x:c r="B900" s="888" t="n">
        <x:v>46049</x:v>
      </x:c>
      <x:c r="C900" t="str">
        <x:v>Geoff Malpas</x:v>
      </x:c>
      <x:c r="D900" t="str">
        <x:v>Permanent</x:v>
      </x:c>
      <x:c r="E900" t="str">
        <x:v>Bristol</x:v>
      </x:c>
      <x:c r="F900" t="str">
        <x:v>Operative Porter</x:v>
      </x:c>
      <x:c r="G900" t="str">
        <x:v>398530</x:v>
      </x:c>
      <x:c r="H900" t="str">
        <x:v>OVO Energy</x:v>
      </x:c>
      <x:c r="I900" s="22" t="n">
        <x:v>8.58</x:v>
      </x:c>
      <x:c r="J900" t="str">
        <x:v>Worked</x:v>
      </x:c>
      <x:c r="K900" t="str">
        <x:v>Employee 2251; home branch Bristol; assigned role Operative Porter | Deployment branch: Bristol | Actual role: Operative Driver | Jobs: 398530 | Customers: OVO Energy | Actual hours: 8.6; source records: 1</x:v>
      </x:c>
      <x:c r="L900" t="str">
        <x:v>Include</x:v>
      </x:c>
      <x:c r="M900"/>
      <x:c r="N900"/>
    </x:row>
    <x:row r="901">
      <x:c r="A901" t="str">
        <x:v>Geoff Malpas|2026-01-28</x:v>
      </x:c>
      <x:c r="B901" s="888" t="n">
        <x:v>46050</x:v>
      </x:c>
      <x:c r="C901" t="str">
        <x:v>Geoff Malpas</x:v>
      </x:c>
      <x:c r="D901" t="str">
        <x:v>Permanent</x:v>
      </x:c>
      <x:c r="E901" t="str">
        <x:v>Bristol</x:v>
      </x:c>
      <x:c r="F901" t="str">
        <x:v>Operative Porter</x:v>
      </x:c>
      <x:c r="G901" t="str">
        <x:v>399224</x:v>
      </x:c>
      <x:c r="H901" t="str">
        <x:v>Tata Consultancy Services Ltd</x:v>
      </x:c>
      <x:c r="I901" s="22" t="n">
        <x:v>17.5</x:v>
      </x:c>
      <x:c r="J901" t="str">
        <x:v>Worked</x:v>
      </x:c>
      <x:c r="K901" t="str">
        <x:v>Employee 2251; home branch Bristol; assigned role Operative Porter | Deployment branch: Bristol | Actual role: Operative Porter | Jobs: 399224 | Customers: Tata Consultancy Services Ltd | Actual hours: 17.5; source records: 1</x:v>
      </x:c>
      <x:c r="L901" t="str">
        <x:v>Include</x:v>
      </x:c>
      <x:c r="M901"/>
      <x:c r="N901"/>
    </x:row>
    <x:row r="902">
      <x:c r="A902" t="str">
        <x:v>Geoff Malpas|2026-01-29</x:v>
      </x:c>
      <x:c r="B902" s="888" t="n">
        <x:v>46051</x:v>
      </x:c>
      <x:c r="C902" t="str">
        <x:v>Geoff Malpas</x:v>
      </x:c>
      <x:c r="D902" t="str">
        <x:v>Permanent</x:v>
      </x:c>
      <x:c r="E902" t="str">
        <x:v>Bristol</x:v>
      </x:c>
      <x:c r="F902" t="str">
        <x:v>Operative Porter</x:v>
      </x:c>
      <x:c r="G902" t="str">
        <x:v>395156</x:v>
      </x:c>
      <x:c r="H902" t="str">
        <x:v>OVO Energy</x:v>
      </x:c>
      <x:c r="I902" s="22" t="n">
        <x:v>11.5</x:v>
      </x:c>
      <x:c r="J902" t="str">
        <x:v>Worked</x:v>
      </x:c>
      <x:c r="K902" t="str">
        <x:v>Employee 2251; home branch Bristol; assigned role Operative Porter | Deployment branch: Bristol | Actual role: Operative Driver | Jobs: 395156 | Customers: OVO Energy | Actual hours: 11.5; source records: 1</x:v>
      </x:c>
      <x:c r="L902" t="str">
        <x:v>Include</x:v>
      </x:c>
      <x:c r="M902"/>
      <x:c r="N902"/>
    </x:row>
    <x:row r="903">
      <x:c r="A903" t="str">
        <x:v>Geoff Malpas|2026-01-30</x:v>
      </x:c>
      <x:c r="B903" s="888" t="n">
        <x:v>46052</x:v>
      </x:c>
      <x:c r="C903" t="str">
        <x:v>Geoff Malpas</x:v>
      </x:c>
      <x:c r="D903" t="str">
        <x:v>Permanent</x:v>
      </x:c>
      <x:c r="E903" t="str">
        <x:v>Bristol</x:v>
      </x:c>
      <x:c r="F903" t="str">
        <x:v>Operative Porter</x:v>
      </x:c>
      <x:c r="G903" t="str">
        <x:v>395156</x:v>
      </x:c>
      <x:c r="H903" t="str">
        <x:v>OVO Energy</x:v>
      </x:c>
      <x:c r="I903" s="22" t="n">
        <x:v>8.25</x:v>
      </x:c>
      <x:c r="J903" t="str">
        <x:v>Worked</x:v>
      </x:c>
      <x:c r="K903" t="str">
        <x:v>Employee 2251; home branch Bristol; assigned role Operative Porter | Deployment branch: Bristol | Actual role: Operative Porter | Jobs: 395156 | Customers: OVO Energy | Actual hours: 8.2; source records: 1</x:v>
      </x:c>
      <x:c r="L903" t="str">
        <x:v>Include</x:v>
      </x:c>
      <x:c r="M903"/>
      <x:c r="N903"/>
    </x:row>
    <x:row r="904">
      <x:c r="A904" t="str">
        <x:v>Greg Georgiou|2026-01-12</x:v>
      </x:c>
      <x:c r="B904" s="888" t="n">
        <x:v>46034</x:v>
      </x:c>
      <x:c r="C904" t="str">
        <x:v>Greg Georgiou</x:v>
      </x:c>
      <x:c r="D904" t="str">
        <x:v>Permanent</x:v>
      </x:c>
      <x:c r="E904" t="str">
        <x:v>Bristol</x:v>
      </x:c>
      <x:c r="F904" t="str">
        <x:v>Operative Porter</x:v>
      </x:c>
      <x:c r="G904" t="str">
        <x:v>396623</x:v>
      </x:c>
      <x:c r="H904" t="str">
        <x:v>OVO Energy</x:v>
      </x:c>
      <x:c r="I904" s="22" t="n">
        <x:v>9.5</x:v>
      </x:c>
      <x:c r="J904" t="str">
        <x:v>Worked</x:v>
      </x:c>
      <x:c r="K904" t="str">
        <x:v>Employee 1676; home branch Bristol; assigned role Operative Porter | Deployment branch: Bristol | Actual role: Operative Skilled | Jobs: 396623 | Customers: OVO Energy | Actual hours: 9.5; source records: 1</x:v>
      </x:c>
      <x:c r="L904" t="str">
        <x:v>Include</x:v>
      </x:c>
      <x:c r="M904"/>
      <x:c r="N904"/>
    </x:row>
    <x:row r="905">
      <x:c r="A905" t="str">
        <x:v>Greg Georgiou|2026-01-13</x:v>
      </x:c>
      <x:c r="B905" s="888" t="n">
        <x:v>46035</x:v>
      </x:c>
      <x:c r="C905" t="str">
        <x:v>Greg Georgiou</x:v>
      </x:c>
      <x:c r="D905" t="str">
        <x:v>Permanent</x:v>
      </x:c>
      <x:c r="E905" t="str">
        <x:v>Bristol</x:v>
      </x:c>
      <x:c r="F905" t="str">
        <x:v>Operative Porter</x:v>
      </x:c>
      <x:c r="G905" t="str">
        <x:v>396623</x:v>
      </x:c>
      <x:c r="H905" t="str">
        <x:v>OVO Energy</x:v>
      </x:c>
      <x:c r="I905" s="22" t="n">
        <x:v>10.5</x:v>
      </x:c>
      <x:c r="J905" t="str">
        <x:v>Worked</x:v>
      </x:c>
      <x:c r="K905" t="str">
        <x:v>Employee 1676; home branch Bristol; assigned role Operative Porter | Deployment branch: Bristol | Actual role: Operative Skilled | Jobs: 396623 | Customers: OVO Energy | Actual hours: 10.5; source records: 1</x:v>
      </x:c>
      <x:c r="L905" t="str">
        <x:v>Include</x:v>
      </x:c>
      <x:c r="M905"/>
      <x:c r="N905"/>
    </x:row>
    <x:row r="906">
      <x:c r="A906" t="str">
        <x:v>Greg Georgiou|2026-01-14</x:v>
      </x:c>
      <x:c r="B906" s="888" t="n">
        <x:v>46036</x:v>
      </x:c>
      <x:c r="C906" t="str">
        <x:v>Greg Georgiou</x:v>
      </x:c>
      <x:c r="D906" t="str">
        <x:v>Permanent</x:v>
      </x:c>
      <x:c r="E906" t="str">
        <x:v>Bristol</x:v>
      </x:c>
      <x:c r="F906" t="str">
        <x:v>Operative Porter</x:v>
      </x:c>
      <x:c r="G906" t="str">
        <x:v>396623</x:v>
      </x:c>
      <x:c r="H906" t="str">
        <x:v>OVO Energy</x:v>
      </x:c>
      <x:c r="I906" s="22" t="n">
        <x:v>9.67</x:v>
      </x:c>
      <x:c r="J906" t="str">
        <x:v>Worked</x:v>
      </x:c>
      <x:c r="K906" t="str">
        <x:v>Employee 1676; home branch Bristol; assigned role Operative Porter | Deployment branch: Bristol | Actual role: Operative Skilled | Jobs: 396623 | Customers: OVO Energy | Actual hours: 9.7; source records: 1</x:v>
      </x:c>
      <x:c r="L906" t="str">
        <x:v>Include</x:v>
      </x:c>
      <x:c r="M906"/>
      <x:c r="N906"/>
    </x:row>
    <x:row r="907">
      <x:c r="A907" t="str">
        <x:v>Greg Georgiou|2026-01-15</x:v>
      </x:c>
      <x:c r="B907" s="888" t="n">
        <x:v>46037</x:v>
      </x:c>
      <x:c r="C907" t="str">
        <x:v>Greg Georgiou</x:v>
      </x:c>
      <x:c r="D907" t="str">
        <x:v>Permanent</x:v>
      </x:c>
      <x:c r="E907" t="str">
        <x:v>Bristol</x:v>
      </x:c>
      <x:c r="F907" t="str">
        <x:v>Operative Porter</x:v>
      </x:c>
      <x:c r="G907" t="str">
        <x:v>396623</x:v>
      </x:c>
      <x:c r="H907" t="str">
        <x:v>OVO Energy</x:v>
      </x:c>
      <x:c r="I907" s="22" t="n">
        <x:v>8.5</x:v>
      </x:c>
      <x:c r="J907" t="str">
        <x:v>Worked</x:v>
      </x:c>
      <x:c r="K907" t="str">
        <x:v>Employee 1676; home branch Bristol; assigned role Operative Porter | Deployment branch: Bristol | Actual role: Operative Skilled | Jobs: 396623 | Customers: OVO Energy | Actual hours: 8.5; source records: 1</x:v>
      </x:c>
      <x:c r="L907" t="str">
        <x:v>Include</x:v>
      </x:c>
      <x:c r="M907"/>
      <x:c r="N907"/>
    </x:row>
    <x:row r="908">
      <x:c r="A908" t="str">
        <x:v>Greg Georgiou|2026-01-16</x:v>
      </x:c>
      <x:c r="B908" s="888" t="n">
        <x:v>46038</x:v>
      </x:c>
      <x:c r="C908" t="str">
        <x:v>Greg Georgiou</x:v>
      </x:c>
      <x:c r="D908" t="str">
        <x:v>Permanent</x:v>
      </x:c>
      <x:c r="E908" t="str">
        <x:v>Bristol</x:v>
      </x:c>
      <x:c r="F908" t="str">
        <x:v>Operative Porter</x:v>
      </x:c>
      <x:c r="G908" t="str">
        <x:v>396624</x:v>
      </x:c>
      <x:c r="H908" t="str">
        <x:v>OVO Energy</x:v>
      </x:c>
      <x:c r="I908" s="22" t="n">
        <x:v>8.67</x:v>
      </x:c>
      <x:c r="J908" t="str">
        <x:v>Worked</x:v>
      </x:c>
      <x:c r="K908" t="str">
        <x:v>Employee 1676; home branch Bristol; assigned role Operative Porter | Deployment branch: Bristol | Actual role: Operative Skilled | Jobs: 396624 | Customers: OVO Energy | Actual hours: 8.7; source records: 1</x:v>
      </x:c>
      <x:c r="L908" t="str">
        <x:v>Include</x:v>
      </x:c>
      <x:c r="M908"/>
      <x:c r="N908"/>
    </x:row>
    <x:row r="909">
      <x:c r="A909" t="str">
        <x:v>Greg Georgiou|2026-01-20</x:v>
      </x:c>
      <x:c r="B909" s="888" t="n">
        <x:v>46042</x:v>
      </x:c>
      <x:c r="C909" t="str">
        <x:v>Greg Georgiou</x:v>
      </x:c>
      <x:c r="D909" t="str">
        <x:v>Permanent</x:v>
      </x:c>
      <x:c r="E909" t="str">
        <x:v>Bristol</x:v>
      </x:c>
      <x:c r="F909" t="str">
        <x:v>Operative Porter</x:v>
      </x:c>
      <x:c r="G909" t="str">
        <x:v>396624</x:v>
      </x:c>
      <x:c r="H909" t="str">
        <x:v>OVO Energy</x:v>
      </x:c>
      <x:c r="I909" s="22" t="n">
        <x:v>9.5</x:v>
      </x:c>
      <x:c r="J909" t="str">
        <x:v>Worked</x:v>
      </x:c>
      <x:c r="K909" t="str">
        <x:v>Employee 1676; home branch Bristol; assigned role Operative Porter | Deployment branch: Bristol | Actual role: Operative Skilled | Jobs: 396624 | Customers: OVO Energy | Actual hours: 9.5; source records: 1</x:v>
      </x:c>
      <x:c r="L909" t="str">
        <x:v>Include</x:v>
      </x:c>
      <x:c r="M909"/>
      <x:c r="N909"/>
    </x:row>
    <x:row r="910">
      <x:c r="A910" t="str">
        <x:v>Greg Georgiou|2026-01-21</x:v>
      </x:c>
      <x:c r="B910" s="888" t="n">
        <x:v>46043</x:v>
      </x:c>
      <x:c r="C910" t="str">
        <x:v>Greg Georgiou</x:v>
      </x:c>
      <x:c r="D910" t="str">
        <x:v>Permanent</x:v>
      </x:c>
      <x:c r="E910" t="str">
        <x:v>Bristol</x:v>
      </x:c>
      <x:c r="F910" t="str">
        <x:v>Operative Porter</x:v>
      </x:c>
      <x:c r="G910" t="str">
        <x:v>396624</x:v>
      </x:c>
      <x:c r="H910" t="str">
        <x:v>OVO Energy</x:v>
      </x:c>
      <x:c r="I910" s="22" t="n">
        <x:v>9</x:v>
      </x:c>
      <x:c r="J910" t="str">
        <x:v>Worked</x:v>
      </x:c>
      <x:c r="K910" t="str">
        <x:v>Employee 1676; home branch Bristol; assigned role Operative Porter | Deployment branch: Bristol | Actual role: Operative Skilled | Jobs: 396624 | Customers: OVO Energy | Actual hours: 9.0; source records: 1</x:v>
      </x:c>
      <x:c r="L910" t="str">
        <x:v>Include</x:v>
      </x:c>
      <x:c r="M910"/>
      <x:c r="N910"/>
    </x:row>
    <x:row r="911">
      <x:c r="A911" t="str">
        <x:v>Greg Georgiou|2026-01-22</x:v>
      </x:c>
      <x:c r="B911" s="888" t="n">
        <x:v>46044</x:v>
      </x:c>
      <x:c r="C911" t="str">
        <x:v>Greg Georgiou</x:v>
      </x:c>
      <x:c r="D911" t="str">
        <x:v>Permanent</x:v>
      </x:c>
      <x:c r="E911" t="str">
        <x:v>Bristol</x:v>
      </x:c>
      <x:c r="F911" t="str">
        <x:v>Operative Porter</x:v>
      </x:c>
      <x:c r="G911" t="str">
        <x:v>396624</x:v>
      </x:c>
      <x:c r="H911" t="str">
        <x:v>OVO Energy</x:v>
      </x:c>
      <x:c r="I911" s="22" t="n">
        <x:v>8.17</x:v>
      </x:c>
      <x:c r="J911" t="str">
        <x:v>Worked</x:v>
      </x:c>
      <x:c r="K911" t="str">
        <x:v>Employee 1676; home branch Bristol; assigned role Operative Porter | Deployment branch: Bristol | Actual role: Operative Skilled | Jobs: 396624 | Customers: OVO Energy | Actual hours: 8.2; source records: 1</x:v>
      </x:c>
      <x:c r="L911" t="str">
        <x:v>Include</x:v>
      </x:c>
      <x:c r="M911"/>
      <x:c r="N911"/>
    </x:row>
    <x:row r="912">
      <x:c r="A912" t="str">
        <x:v>Greg Georgiou|2026-01-23</x:v>
      </x:c>
      <x:c r="B912" s="888" t="n">
        <x:v>46045</x:v>
      </x:c>
      <x:c r="C912" t="str">
        <x:v>Greg Georgiou</x:v>
      </x:c>
      <x:c r="D912" t="str">
        <x:v>Permanent</x:v>
      </x:c>
      <x:c r="E912" t="str">
        <x:v>Bristol</x:v>
      </x:c>
      <x:c r="F912" t="str">
        <x:v>Operative Porter</x:v>
      </x:c>
      <x:c r="G912" t="str">
        <x:v>396624</x:v>
      </x:c>
      <x:c r="H912" t="str">
        <x:v>OVO Energy</x:v>
      </x:c>
      <x:c r="I912" s="22" t="n">
        <x:v>8.75</x:v>
      </x:c>
      <x:c r="J912" t="str">
        <x:v>Worked</x:v>
      </x:c>
      <x:c r="K912" t="str">
        <x:v>Employee 1676; home branch Bristol; assigned role Operative Porter | Deployment branch: Bristol | Actual role: Operative Skilled | Jobs: 396624 | Customers: OVO Energy | Actual hours: 8.8; source records: 1</x:v>
      </x:c>
      <x:c r="L912" t="str">
        <x:v>Include</x:v>
      </x:c>
      <x:c r="M912"/>
      <x:c r="N912"/>
    </x:row>
    <x:row r="913">
      <x:c r="A913" t="str">
        <x:v>Greg Georgiou|2026-01-27</x:v>
      </x:c>
      <x:c r="B913" s="888" t="n">
        <x:v>46049</x:v>
      </x:c>
      <x:c r="C913" t="str">
        <x:v>Greg Georgiou</x:v>
      </x:c>
      <x:c r="D913" t="str">
        <x:v>Permanent</x:v>
      </x:c>
      <x:c r="E913" t="str">
        <x:v>Bristol</x:v>
      </x:c>
      <x:c r="F913" t="str">
        <x:v>Operative Porter</x:v>
      </x:c>
      <x:c r="G913" t="str">
        <x:v>395156</x:v>
      </x:c>
      <x:c r="H913" t="str">
        <x:v>OVO Energy</x:v>
      </x:c>
      <x:c r="I913" s="22" t="n">
        <x:v>9</x:v>
      </x:c>
      <x:c r="J913" t="str">
        <x:v>Worked</x:v>
      </x:c>
      <x:c r="K913" t="str">
        <x:v>Employee 1676; home branch Bristol; assigned role Operative Porter | Deployment branch: Bristol | Actual role: Operative Skilled | Jobs: 395156 | Customers: OVO Energy | Actual hours: 9.0; source records: 1</x:v>
      </x:c>
      <x:c r="L913" t="str">
        <x:v>Include</x:v>
      </x:c>
      <x:c r="M913"/>
      <x:c r="N913"/>
    </x:row>
    <x:row r="914">
      <x:c r="A914" t="str">
        <x:v>Greg Georgiou|2026-01-28</x:v>
      </x:c>
      <x:c r="B914" s="888" t="n">
        <x:v>46050</x:v>
      </x:c>
      <x:c r="C914" t="str">
        <x:v>Greg Georgiou</x:v>
      </x:c>
      <x:c r="D914" t="str">
        <x:v>Permanent</x:v>
      </x:c>
      <x:c r="E914" t="str">
        <x:v>Bristol</x:v>
      </x:c>
      <x:c r="F914" t="str">
        <x:v>Operative Porter</x:v>
      </x:c>
      <x:c r="G914" t="str">
        <x:v>395156</x:v>
      </x:c>
      <x:c r="H914" t="str">
        <x:v>OVO Energy</x:v>
      </x:c>
      <x:c r="I914" s="22" t="n">
        <x:v>8</x:v>
      </x:c>
      <x:c r="J914" t="str">
        <x:v>Worked</x:v>
      </x:c>
      <x:c r="K914" t="str">
        <x:v>Employee 1676; home branch Bristol; assigned role Operative Porter | Deployment branch: Bristol | Actual role: Operative Skilled | Jobs: 395156 | Customers: OVO Energy | Actual hours: 8.0; source records: 1</x:v>
      </x:c>
      <x:c r="L914" t="str">
        <x:v>Include</x:v>
      </x:c>
      <x:c r="M914"/>
      <x:c r="N914"/>
    </x:row>
    <x:row r="915">
      <x:c r="A915" t="str">
        <x:v>Greg Georgiou|2026-01-29</x:v>
      </x:c>
      <x:c r="B915" s="888" t="n">
        <x:v>46051</x:v>
      </x:c>
      <x:c r="C915" t="str">
        <x:v>Greg Georgiou</x:v>
      </x:c>
      <x:c r="D915" t="str">
        <x:v>Permanent</x:v>
      </x:c>
      <x:c r="E915" t="str">
        <x:v>Bristol</x:v>
      </x:c>
      <x:c r="F915" t="str">
        <x:v>Operative Porter</x:v>
      </x:c>
      <x:c r="G915" t="str">
        <x:v>396622</x:v>
      </x:c>
      <x:c r="H915" t="str">
        <x:v>OVO Energy</x:v>
      </x:c>
      <x:c r="I915" s="22" t="n">
        <x:v>9</x:v>
      </x:c>
      <x:c r="J915" t="str">
        <x:v>Worked</x:v>
      </x:c>
      <x:c r="K915" t="str">
        <x:v>Employee 1676; home branch Bristol; assigned role Operative Porter | Deployment branch: Bristol | Actual role: Operative Skilled | Jobs: 396622 | Customers: OVO Energy | Actual hours: 9.0; source records: 1</x:v>
      </x:c>
      <x:c r="L915" t="str">
        <x:v>Include</x:v>
      </x:c>
      <x:c r="M915"/>
      <x:c r="N915"/>
    </x:row>
    <x:row r="916">
      <x:c r="A916" t="str">
        <x:v>Greg Georgiou|2026-01-30</x:v>
      </x:c>
      <x:c r="B916" s="888" t="n">
        <x:v>46052</x:v>
      </x:c>
      <x:c r="C916" t="str">
        <x:v>Greg Georgiou</x:v>
      </x:c>
      <x:c r="D916" t="str">
        <x:v>Permanent</x:v>
      </x:c>
      <x:c r="E916" t="str">
        <x:v>Bristol</x:v>
      </x:c>
      <x:c r="F916" t="str">
        <x:v>Operative Porter</x:v>
      </x:c>
      <x:c r="G916" t="str">
        <x:v>396622</x:v>
      </x:c>
      <x:c r="H916" t="str">
        <x:v>OVO Energy</x:v>
      </x:c>
      <x:c r="I916" s="22" t="n">
        <x:v>8.25</x:v>
      </x:c>
      <x:c r="J916" t="str">
        <x:v>Worked</x:v>
      </x:c>
      <x:c r="K916" t="str">
        <x:v>Employee 1676; home branch Bristol; assigned role Operative Porter | Deployment branch: Bristol | Actual role: Operative Skilled | Jobs: 396622 | Customers: OVO Energy | Actual hours: 8.2; source records: 1</x:v>
      </x:c>
      <x:c r="L916" t="str">
        <x:v>Include</x:v>
      </x:c>
      <x:c r="M916"/>
      <x:c r="N916"/>
    </x:row>
    <x:row r="917">
      <x:c r="A917" t="str">
        <x:v>H Lorryman|2026-01-02</x:v>
      </x:c>
      <x:c r="B917" s="888" t="n">
        <x:v>46024</x:v>
      </x:c>
      <x:c r="C917" t="str">
        <x:v>H Lorryman</x:v>
      </x:c>
      <x:c r="D917" t="str">
        <x:v>Permanent</x:v>
      </x:c>
      <x:c r="E917" t="str">
        <x:v>Thurrock</x:v>
      </x:c>
      <x:c r="F917" t="str">
        <x:v>Operative Porter</x:v>
      </x:c>
      <x:c r="G917" t="str">
        <x:v>382276A, 392830, 399229, 390133</x:v>
      </x:c>
      <x:c r="H917" t="str">
        <x:v>British Telecom; CDP Worldwide; FNZ; FSCS</x:v>
      </x:c>
      <x:c r="I917" s="22" t="n">
        <x:v>9</x:v>
      </x:c>
      <x:c r="J917" t="str">
        <x:v>Worked — 4 records</x:v>
      </x:c>
      <x:c r="K917" t="str">
        <x:v>Employee 1184; home branch Thurrock; assigned role Operative Porter | Deployment branch: Thurrock | Actual role: Operative Porter | Jobs: 382276A, 392830, 399229, 390133 | Customers: British Telecom; CDP Worldwide; FNZ; FSCS | Actual hours: 9.0; source records: 4</x:v>
      </x:c>
      <x:c r="L917" t="str">
        <x:v>Include</x:v>
      </x:c>
      <x:c r="M917"/>
      <x:c r="N917"/>
    </x:row>
    <x:row r="918">
      <x:c r="A918" t="str">
        <x:v>H Lorryman|2026-01-06</x:v>
      </x:c>
      <x:c r="B918" s="888" t="n">
        <x:v>46028</x:v>
      </x:c>
      <x:c r="C918" t="str">
        <x:v>H Lorryman</x:v>
      </x:c>
      <x:c r="D918" t="str">
        <x:v>Permanent</x:v>
      </x:c>
      <x:c r="E918" t="str">
        <x:v>Thurrock</x:v>
      </x:c>
      <x:c r="F918" t="str">
        <x:v>Operative Porter</x:v>
      </x:c>
      <x:c r="G918" t="str">
        <x:v>398260</x:v>
      </x:c>
      <x:c r="H918" t="str">
        <x:v>Fasanara Capital</x:v>
      </x:c>
      <x:c r="I918" s="22" t="n">
        <x:v>8.5</x:v>
      </x:c>
      <x:c r="J918" t="str">
        <x:v>Worked</x:v>
      </x:c>
      <x:c r="K918" t="str">
        <x:v>Employee 1184; home branch Thurrock; assigned role Operative Porter | Deployment branch: Thurrock | Actual role: Operative Porter | Jobs: 398260 | Customers: Fasanara Capital | Actual hours: 8.5; source records: 1</x:v>
      </x:c>
      <x:c r="L918" t="str">
        <x:v>Include</x:v>
      </x:c>
      <x:c r="M918"/>
      <x:c r="N918"/>
    </x:row>
    <x:row r="919">
      <x:c r="A919" t="str">
        <x:v>H Lorryman|2026-01-08</x:v>
      </x:c>
      <x:c r="B919" s="888" t="n">
        <x:v>46030</x:v>
      </x:c>
      <x:c r="C919" t="str">
        <x:v>H Lorryman</x:v>
      </x:c>
      <x:c r="D919" t="str">
        <x:v>Permanent</x:v>
      </x:c>
      <x:c r="E919" t="str">
        <x:v>Thurrock</x:v>
      </x:c>
      <x:c r="F919" t="str">
        <x:v>Operative Porter</x:v>
      </x:c>
      <x:c r="G919" t="str">
        <x:v>398260</x:v>
      </x:c>
      <x:c r="H919" t="str">
        <x:v>Fasanara Capital</x:v>
      </x:c>
      <x:c r="I919" s="22" t="n">
        <x:v>8.5</x:v>
      </x:c>
      <x:c r="J919" t="str">
        <x:v>Worked</x:v>
      </x:c>
      <x:c r="K919" t="str">
        <x:v>Employee 1184; home branch Thurrock; assigned role Operative Porter | Deployment branch: Thurrock | Actual role: Operative Porter | Jobs: 398260 | Customers: Fasanara Capital | Actual hours: 8.5; source records: 1</x:v>
      </x:c>
      <x:c r="L919" t="str">
        <x:v>Include</x:v>
      </x:c>
      <x:c r="M919"/>
      <x:c r="N919"/>
    </x:row>
    <x:row r="920">
      <x:c r="A920" t="str">
        <x:v>H Lorryman|2026-01-09</x:v>
      </x:c>
      <x:c r="B920" s="888" t="n">
        <x:v>46031</x:v>
      </x:c>
      <x:c r="C920" t="str">
        <x:v>H Lorryman</x:v>
      </x:c>
      <x:c r="D920" t="str">
        <x:v>Permanent</x:v>
      </x:c>
      <x:c r="E920" t="str">
        <x:v>Thurrock</x:v>
      </x:c>
      <x:c r="F920" t="str">
        <x:v>Operative Porter</x:v>
      </x:c>
      <x:c r="G920"/>
      <x:c r="H920"/>
      <x:c r="I920" s="22" t="n">
        <x:v>0</x:v>
      </x:c>
      <x:c r="J920" t="str">
        <x:v>Other leave — Sickness</x:v>
      </x:c>
      <x:c r="K920" t="str">
        <x:v>Employee 1184; home branch Thurrock; assigned role Operative Porter | Leave: Sickness | Leave calendar basis: Fixed schedule</x:v>
      </x:c>
      <x:c r="L920" t="str">
        <x:v>Include</x:v>
      </x:c>
      <x:c r="M920"/>
      <x:c r="N920"/>
    </x:row>
    <x:row r="921">
      <x:c r="A921" t="str">
        <x:v>H Lorryman|2026-01-12</x:v>
      </x:c>
      <x:c r="B921" s="888" t="n">
        <x:v>46034</x:v>
      </x:c>
      <x:c r="C921" t="str">
        <x:v>H Lorryman</x:v>
      </x:c>
      <x:c r="D921" t="str">
        <x:v>Permanent</x:v>
      </x:c>
      <x:c r="E921" t="str">
        <x:v>Thurrock</x:v>
      </x:c>
      <x:c r="F921" t="str">
        <x:v>Operative Porter</x:v>
      </x:c>
      <x:c r="G921"/>
      <x:c r="H921"/>
      <x:c r="I921" s="22" t="n">
        <x:v>0</x:v>
      </x:c>
      <x:c r="J921" t="str">
        <x:v>Annual leave</x:v>
      </x:c>
      <x:c r="K921" t="str">
        <x:v>Employee 1184; home branch Thurrock; assigned role Operative Porter | Leave: Annual Leave (Days) | Leave calendar basis: Fixed schedule</x:v>
      </x:c>
      <x:c r="L921" t="str">
        <x:v>Include</x:v>
      </x:c>
      <x:c r="M921"/>
      <x:c r="N921"/>
    </x:row>
    <x:row r="922">
      <x:c r="A922" t="str">
        <x:v>H Lorryman|2026-01-13</x:v>
      </x:c>
      <x:c r="B922" s="888" t="n">
        <x:v>46035</x:v>
      </x:c>
      <x:c r="C922" t="str">
        <x:v>H Lorryman</x:v>
      </x:c>
      <x:c r="D922" t="str">
        <x:v>Permanent</x:v>
      </x:c>
      <x:c r="E922" t="str">
        <x:v>Thurrock</x:v>
      </x:c>
      <x:c r="F922" t="str">
        <x:v>Operative Porter</x:v>
      </x:c>
      <x:c r="G922" t="str">
        <x:v>399272</x:v>
      </x:c>
      <x:c r="H922" t="str">
        <x:v>University of Hertfordshire</x:v>
      </x:c>
      <x:c r="I922" s="22" t="n">
        <x:v>5</x:v>
      </x:c>
      <x:c r="J922" t="str">
        <x:v>Worked</x:v>
      </x:c>
      <x:c r="K922" t="str">
        <x:v>Employee 1184; home branch Thurrock; assigned role Operative Porter | Deployment branch: Thurrock | Actual role: Operative Porter | Jobs: 399272 | Customers: University of Hertfordshire | Actual hours: 5.0; source records: 1</x:v>
      </x:c>
      <x:c r="L922" t="str">
        <x:v>Include</x:v>
      </x:c>
      <x:c r="M922"/>
      <x:c r="N922"/>
    </x:row>
    <x:row r="923">
      <x:c r="A923" t="str">
        <x:v>H Lorryman|2026-01-14</x:v>
      </x:c>
      <x:c r="B923" s="888" t="n">
        <x:v>46036</x:v>
      </x:c>
      <x:c r="C923" t="str">
        <x:v>H Lorryman</x:v>
      </x:c>
      <x:c r="D923" t="str">
        <x:v>Permanent</x:v>
      </x:c>
      <x:c r="E923" t="str">
        <x:v>Thurrock</x:v>
      </x:c>
      <x:c r="F923" t="str">
        <x:v>Operative Porter</x:v>
      </x:c>
      <x:c r="G923" t="str">
        <x:v>399272</x:v>
      </x:c>
      <x:c r="H923" t="str">
        <x:v>University of Hertfordshire</x:v>
      </x:c>
      <x:c r="I923" s="22" t="n">
        <x:v>5</x:v>
      </x:c>
      <x:c r="J923" t="str">
        <x:v>Worked</x:v>
      </x:c>
      <x:c r="K923" t="str">
        <x:v>Employee 1184; home branch Thurrock; assigned role Operative Porter | Deployment branch: Thurrock | Actual role: Operative Porter | Jobs: 399272 | Customers: University of Hertfordshire | Actual hours: 5.0; source records: 1</x:v>
      </x:c>
      <x:c r="L923" t="str">
        <x:v>Include</x:v>
      </x:c>
      <x:c r="M923"/>
      <x:c r="N923"/>
    </x:row>
    <x:row r="924">
      <x:c r="A924" t="str">
        <x:v>H Lorryman|2026-01-15</x:v>
      </x:c>
      <x:c r="B924" s="888" t="n">
        <x:v>46037</x:v>
      </x:c>
      <x:c r="C924" t="str">
        <x:v>H Lorryman</x:v>
      </x:c>
      <x:c r="D924" t="str">
        <x:v>Permanent</x:v>
      </x:c>
      <x:c r="E924" t="str">
        <x:v>Thurrock</x:v>
      </x:c>
      <x:c r="F924" t="str">
        <x:v>Operative Porter</x:v>
      </x:c>
      <x:c r="G924" t="str">
        <x:v>399431</x:v>
      </x:c>
      <x:c r="H924" t="str">
        <x:v>London Metropolitan University</x:v>
      </x:c>
      <x:c r="I924" s="22" t="n">
        <x:v>8</x:v>
      </x:c>
      <x:c r="J924" t="str">
        <x:v>Worked</x:v>
      </x:c>
      <x:c r="K924" t="str">
        <x:v>Employee 1184; home branch Thurrock; assigned role Operative Porter | Deployment branch: Thurrock | Actual role: Operative Porter | Jobs: 399431 | Customers: London Metropolitan University | Actual hours: 8.0; source records: 1</x:v>
      </x:c>
      <x:c r="L924" t="str">
        <x:v>Include</x:v>
      </x:c>
      <x:c r="M924"/>
      <x:c r="N924"/>
    </x:row>
    <x:row r="925">
      <x:c r="A925" t="str">
        <x:v>H Lorryman|2026-01-16</x:v>
      </x:c>
      <x:c r="B925" s="888" t="n">
        <x:v>46038</x:v>
      </x:c>
      <x:c r="C925" t="str">
        <x:v>H Lorryman</x:v>
      </x:c>
      <x:c r="D925" t="str">
        <x:v>Permanent</x:v>
      </x:c>
      <x:c r="E925" t="str">
        <x:v>Thurrock</x:v>
      </x:c>
      <x:c r="F925" t="str">
        <x:v>Operative Porter</x:v>
      </x:c>
      <x:c r="G925" t="str">
        <x:v>399113</x:v>
      </x:c>
      <x:c r="H925" t="str">
        <x:v>The Hut Group Ltd (City AM / Ingenuity)</x:v>
      </x:c>
      <x:c r="I925" s="22" t="n">
        <x:v>10</x:v>
      </x:c>
      <x:c r="J925" t="str">
        <x:v>Worked</x:v>
      </x:c>
      <x:c r="K925" t="str">
        <x:v>Employee 1184; home branch Thurrock; assigned role Operative Porter | Deployment branch: Thurrock | Actual role: Operative Porter | Jobs: 399113 | Customers: The Hut Group Ltd (City AM / Ingenuity) | Actual hours: 10.0; source records: 1</x:v>
      </x:c>
      <x:c r="L925" t="str">
        <x:v>Include</x:v>
      </x:c>
      <x:c r="M925"/>
      <x:c r="N925"/>
    </x:row>
    <x:row r="926">
      <x:c r="A926" t="str">
        <x:v>H Lorryman|2026-01-20</x:v>
      </x:c>
      <x:c r="B926" s="888" t="n">
        <x:v>46042</x:v>
      </x:c>
      <x:c r="C926" t="str">
        <x:v>H Lorryman</x:v>
      </x:c>
      <x:c r="D926" t="str">
        <x:v>Permanent</x:v>
      </x:c>
      <x:c r="E926" t="str">
        <x:v>Thurrock</x:v>
      </x:c>
      <x:c r="F926" t="str">
        <x:v>Operative Porter</x:v>
      </x:c>
      <x:c r="G926"/>
      <x:c r="H926"/>
      <x:c r="I926" s="22" t="n">
        <x:v>0</x:v>
      </x:c>
      <x:c r="J926" t="str">
        <x:v>Annual leave</x:v>
      </x:c>
      <x:c r="K926" t="str">
        <x:v>Employee 1184; home branch Thurrock; assigned role Operative Porter | Leave: Annual Leave (Days) | Leave calendar basis: Fixed schedule</x:v>
      </x:c>
      <x:c r="L926" t="str">
        <x:v>Include</x:v>
      </x:c>
      <x:c r="M926"/>
      <x:c r="N926"/>
    </x:row>
    <x:row r="927">
      <x:c r="A927" t="str">
        <x:v>H Lorryman|2026-01-21</x:v>
      </x:c>
      <x:c r="B927" s="888" t="n">
        <x:v>46043</x:v>
      </x:c>
      <x:c r="C927" t="str">
        <x:v>H Lorryman</x:v>
      </x:c>
      <x:c r="D927" t="str">
        <x:v>Permanent</x:v>
      </x:c>
      <x:c r="E927" t="str">
        <x:v>Thurrock</x:v>
      </x:c>
      <x:c r="F927" t="str">
        <x:v>Operative Porter</x:v>
      </x:c>
      <x:c r="G927" t="str">
        <x:v>398542</x:v>
      </x:c>
      <x:c r="H927" t="str">
        <x:v>Restore records/Southbank Centre</x:v>
      </x:c>
      <x:c r="I927" s="22" t="n">
        <x:v>7.5</x:v>
      </x:c>
      <x:c r="J927" t="str">
        <x:v>Worked</x:v>
      </x:c>
      <x:c r="K927" t="str">
        <x:v>Employee 1184; home branch Thurrock; assigned role Operative Porter | Deployment branch: Thurrock | Actual role: Operative Porter | Jobs: 398542 | Customers: Restore records/Southbank Centre | Actual hours: 7.5; source records: 1</x:v>
      </x:c>
      <x:c r="L927" t="str">
        <x:v>Include</x:v>
      </x:c>
      <x:c r="M927"/>
      <x:c r="N927"/>
    </x:row>
    <x:row r="928">
      <x:c r="A928" t="str">
        <x:v>H Lorryman|2026-01-23</x:v>
      </x:c>
      <x:c r="B928" s="888" t="n">
        <x:v>46045</x:v>
      </x:c>
      <x:c r="C928" t="str">
        <x:v>H Lorryman</x:v>
      </x:c>
      <x:c r="D928" t="str">
        <x:v>Permanent</x:v>
      </x:c>
      <x:c r="E928" t="str">
        <x:v>Thurrock</x:v>
      </x:c>
      <x:c r="F928" t="str">
        <x:v>Operative Porter</x:v>
      </x:c>
      <x:c r="G928" t="str">
        <x:v>399820</x:v>
      </x:c>
      <x:c r="H928" t="str">
        <x:v>Prime Ministers Office</x:v>
      </x:c>
      <x:c r="I928" s="22" t="n">
        <x:v>11</x:v>
      </x:c>
      <x:c r="J928" t="str">
        <x:v>Worked</x:v>
      </x:c>
      <x:c r="K928" t="str">
        <x:v>Employee 1184; home branch Thurrock; assigned role Operative Porter | Deployment branch: Thurrock | Actual role: Operative Porter | Jobs: 399820 | Customers: Prime Ministers Office | Actual hours: 11.0; source records: 1</x:v>
      </x:c>
      <x:c r="L928" t="str">
        <x:v>Include</x:v>
      </x:c>
      <x:c r="M928"/>
      <x:c r="N928"/>
    </x:row>
    <x:row r="929">
      <x:c r="A929" t="str">
        <x:v>H Lorryman|2026-01-29</x:v>
      </x:c>
      <x:c r="B929" s="888" t="n">
        <x:v>46051</x:v>
      </x:c>
      <x:c r="C929" t="str">
        <x:v>H Lorryman</x:v>
      </x:c>
      <x:c r="D929" t="str">
        <x:v>Permanent</x:v>
      </x:c>
      <x:c r="E929" t="str">
        <x:v>Thurrock</x:v>
      </x:c>
      <x:c r="F929" t="str">
        <x:v>Operative Porter</x:v>
      </x:c>
      <x:c r="G929" t="str">
        <x:v>399963</x:v>
      </x:c>
      <x:c r="H929" t="str">
        <x:v>HSBC/JLL</x:v>
      </x:c>
      <x:c r="I929" s="22" t="n">
        <x:v>8.5</x:v>
      </x:c>
      <x:c r="J929" t="str">
        <x:v>Worked</x:v>
      </x:c>
      <x:c r="K929" t="str">
        <x:v>Employee 1184; home branch Thurrock; assigned role Operative Porter | Deployment branch: Thurrock | Actual role: Operative Porter | Jobs: 399963 | Customers: HSBC/JLL | Actual hours: 8.5; source records: 1</x:v>
      </x:c>
      <x:c r="L929" t="str">
        <x:v>Include</x:v>
      </x:c>
      <x:c r="M929"/>
      <x:c r="N929"/>
    </x:row>
    <x:row r="930">
      <x:c r="A930" t="str">
        <x:v>H Lorryman|2026-01-30</x:v>
      </x:c>
      <x:c r="B930" s="888" t="n">
        <x:v>46052</x:v>
      </x:c>
      <x:c r="C930" t="str">
        <x:v>H Lorryman</x:v>
      </x:c>
      <x:c r="D930" t="str">
        <x:v>Permanent</x:v>
      </x:c>
      <x:c r="E930" t="str">
        <x:v>Thurrock</x:v>
      </x:c>
      <x:c r="F930" t="str">
        <x:v>Operative Porter</x:v>
      </x:c>
      <x:c r="G930" t="str">
        <x:v>399963</x:v>
      </x:c>
      <x:c r="H930" t="str">
        <x:v>HSBC/JLL</x:v>
      </x:c>
      <x:c r="I930" s="22" t="n">
        <x:v>8.5</x:v>
      </x:c>
      <x:c r="J930" t="str">
        <x:v>Worked</x:v>
      </x:c>
      <x:c r="K930" t="str">
        <x:v>Employee 1184; home branch Thurrock; assigned role Operative Porter | Deployment branch: Thurrock | Actual role: Operative Porter | Jobs: 399963 | Customers: HSBC/JLL | Actual hours: 8.5; source records: 1</x:v>
      </x:c>
      <x:c r="L930" t="str">
        <x:v>Include</x:v>
      </x:c>
      <x:c r="M930"/>
      <x:c r="N930"/>
    </x:row>
    <x:row r="931">
      <x:c r="A931" t="str">
        <x:v>H Lorryman|2026-01-31</x:v>
      </x:c>
      <x:c r="B931" s="888" t="n">
        <x:v>46053</x:v>
      </x:c>
      <x:c r="C931" t="str">
        <x:v>H Lorryman</x:v>
      </x:c>
      <x:c r="D931" t="str">
        <x:v>Permanent</x:v>
      </x:c>
      <x:c r="E931" t="str">
        <x:v>Thurrock</x:v>
      </x:c>
      <x:c r="F931" t="str">
        <x:v>Operative Porter</x:v>
      </x:c>
      <x:c r="G931" t="str">
        <x:v>396207A</x:v>
      </x:c>
      <x:c r="H931" t="str">
        <x:v>Linklaters LLP</x:v>
      </x:c>
      <x:c r="I931" s="22" t="n">
        <x:v>8.5</x:v>
      </x:c>
      <x:c r="J931" t="str">
        <x:v>Worked</x:v>
      </x:c>
      <x:c r="K931" t="str">
        <x:v>Employee 1184; home branch Thurrock; assigned role Operative Porter | Deployment branch: Thurrock | Actual role: Operative Porter | Jobs: 396207A | Customers: Linklaters LLP | Actual hours: 8.5; source records: 1</x:v>
      </x:c>
      <x:c r="L931" t="str">
        <x:v>Include</x:v>
      </x:c>
      <x:c r="M931"/>
      <x:c r="N931"/>
    </x:row>
    <x:row r="932">
      <x:c r="A932" t="str">
        <x:v>H Woods|2026-01-05</x:v>
      </x:c>
      <x:c r="B932" s="888" t="n">
        <x:v>46027</x:v>
      </x:c>
      <x:c r="C932" t="str">
        <x:v>H Woods</x:v>
      </x:c>
      <x:c r="D932" t="str">
        <x:v>Permanent</x:v>
      </x:c>
      <x:c r="E932" t="str">
        <x:v>Thurrock</x:v>
      </x:c>
      <x:c r="F932" t="str">
        <x:v>Operative Porter</x:v>
      </x:c>
      <x:c r="G932" t="str">
        <x:v>363792D</x:v>
      </x:c>
      <x:c r="H932" t="str">
        <x:v>Thurrock Warehouse</x:v>
      </x:c>
      <x:c r="I932" s="22" t="n">
        <x:v>8</x:v>
      </x:c>
      <x:c r="J932" t="str">
        <x:v>Worked</x:v>
      </x:c>
      <x:c r="K932" t="str">
        <x:v>Employee 103082; home branch Thurrock; assigned role Operative Porter | Deployment branch: Thurrock | Actual role: Operative Skilled | Jobs: 363792D | Customers: Thurrock Warehouse | Actual hours: 8.0; source records: 1</x:v>
      </x:c>
      <x:c r="L932" t="str">
        <x:v>Include</x:v>
      </x:c>
      <x:c r="M932"/>
      <x:c r="N932"/>
    </x:row>
    <x:row r="933">
      <x:c r="A933" t="str">
        <x:v>H Woods|2026-01-06</x:v>
      </x:c>
      <x:c r="B933" s="888" t="n">
        <x:v>46028</x:v>
      </x:c>
      <x:c r="C933" t="str">
        <x:v>H Woods</x:v>
      </x:c>
      <x:c r="D933" t="str">
        <x:v>Permanent</x:v>
      </x:c>
      <x:c r="E933" t="str">
        <x:v>Thurrock</x:v>
      </x:c>
      <x:c r="F933" t="str">
        <x:v>Operative Porter</x:v>
      </x:c>
      <x:c r="G933" t="str">
        <x:v>363792D</x:v>
      </x:c>
      <x:c r="H933" t="str">
        <x:v>Thurrock Warehouse</x:v>
      </x:c>
      <x:c r="I933" s="22" t="n">
        <x:v>7.5</x:v>
      </x:c>
      <x:c r="J933" t="str">
        <x:v>Worked</x:v>
      </x:c>
      <x:c r="K933" t="str">
        <x:v>Employee 103082; home branch Thurrock; assigned role Operative Porter | Deployment branch: Thurrock | Actual role: Operative Skilled | Jobs: 363792D | Customers: Thurrock Warehouse | Actual hours: 7.5; source records: 1</x:v>
      </x:c>
      <x:c r="L933" t="str">
        <x:v>Include</x:v>
      </x:c>
      <x:c r="M933"/>
      <x:c r="N933"/>
    </x:row>
    <x:row r="934">
      <x:c r="A934" t="str">
        <x:v>H Woods|2026-01-07</x:v>
      </x:c>
      <x:c r="B934" s="888" t="n">
        <x:v>46029</x:v>
      </x:c>
      <x:c r="C934" t="str">
        <x:v>H Woods</x:v>
      </x:c>
      <x:c r="D934" t="str">
        <x:v>Permanent</x:v>
      </x:c>
      <x:c r="E934" t="str">
        <x:v>Thurrock</x:v>
      </x:c>
      <x:c r="F934" t="str">
        <x:v>Operative Porter</x:v>
      </x:c>
      <x:c r="G934" t="str">
        <x:v>363792D</x:v>
      </x:c>
      <x:c r="H934" t="str">
        <x:v>Thurrock Warehouse</x:v>
      </x:c>
      <x:c r="I934" s="22" t="n">
        <x:v>7.5</x:v>
      </x:c>
      <x:c r="J934" t="str">
        <x:v>Worked</x:v>
      </x:c>
      <x:c r="K934" t="str">
        <x:v>Employee 103082; home branch Thurrock; assigned role Operative Porter | Deployment branch: Thurrock | Actual role: Operative Skilled | Jobs: 363792D | Customers: Thurrock Warehouse | Actual hours: 7.5; source records: 1</x:v>
      </x:c>
      <x:c r="L934" t="str">
        <x:v>Include</x:v>
      </x:c>
      <x:c r="M934"/>
      <x:c r="N934"/>
    </x:row>
    <x:row r="935">
      <x:c r="A935" t="str">
        <x:v>H Woods|2026-01-08</x:v>
      </x:c>
      <x:c r="B935" s="888" t="n">
        <x:v>46030</x:v>
      </x:c>
      <x:c r="C935" t="str">
        <x:v>H Woods</x:v>
      </x:c>
      <x:c r="D935" t="str">
        <x:v>Permanent</x:v>
      </x:c>
      <x:c r="E935" t="str">
        <x:v>Thurrock</x:v>
      </x:c>
      <x:c r="F935" t="str">
        <x:v>Operative Porter</x:v>
      </x:c>
      <x:c r="G935" t="str">
        <x:v>363792D</x:v>
      </x:c>
      <x:c r="H935" t="str">
        <x:v>Thurrock Warehouse</x:v>
      </x:c>
      <x:c r="I935" s="22" t="n">
        <x:v>8</x:v>
      </x:c>
      <x:c r="J935" t="str">
        <x:v>Worked</x:v>
      </x:c>
      <x:c r="K935" t="str">
        <x:v>Employee 103082; home branch Thurrock; assigned role Operative Porter | Deployment branch: Thurrock | Actual role: Operative Skilled | Jobs: 363792D | Customers: Thurrock Warehouse | Actual hours: 8.0; source records: 1</x:v>
      </x:c>
      <x:c r="L935" t="str">
        <x:v>Include</x:v>
      </x:c>
      <x:c r="M935"/>
      <x:c r="N935"/>
    </x:row>
    <x:row r="936">
      <x:c r="A936" t="str">
        <x:v>H Woods|2026-01-09</x:v>
      </x:c>
      <x:c r="B936" s="888" t="n">
        <x:v>46031</x:v>
      </x:c>
      <x:c r="C936" t="str">
        <x:v>H Woods</x:v>
      </x:c>
      <x:c r="D936" t="str">
        <x:v>Permanent</x:v>
      </x:c>
      <x:c r="E936" t="str">
        <x:v>Thurrock</x:v>
      </x:c>
      <x:c r="F936" t="str">
        <x:v>Operative Porter</x:v>
      </x:c>
      <x:c r="G936" t="str">
        <x:v>363792D</x:v>
      </x:c>
      <x:c r="H936" t="str">
        <x:v>Thurrock Warehouse</x:v>
      </x:c>
      <x:c r="I936" s="22" t="n">
        <x:v>8</x:v>
      </x:c>
      <x:c r="J936" t="str">
        <x:v>Worked</x:v>
      </x:c>
      <x:c r="K936" t="str">
        <x:v>Employee 103082; home branch Thurrock; assigned role Operative Porter | Deployment branch: Thurrock | Actual role: Operative Skilled | Jobs: 363792D | Customers: Thurrock Warehouse | Actual hours: 8.0; source records: 1</x:v>
      </x:c>
      <x:c r="L936" t="str">
        <x:v>Include</x:v>
      </x:c>
      <x:c r="M936"/>
      <x:c r="N936"/>
    </x:row>
    <x:row r="937">
      <x:c r="A937" t="str">
        <x:v>H Woods|2026-01-12</x:v>
      </x:c>
      <x:c r="B937" s="888" t="n">
        <x:v>46034</x:v>
      </x:c>
      <x:c r="C937" t="str">
        <x:v>H Woods</x:v>
      </x:c>
      <x:c r="D937" t="str">
        <x:v>Permanent</x:v>
      </x:c>
      <x:c r="E937" t="str">
        <x:v>Thurrock</x:v>
      </x:c>
      <x:c r="F937" t="str">
        <x:v>Operative Porter</x:v>
      </x:c>
      <x:c r="G937" t="str">
        <x:v>363792D</x:v>
      </x:c>
      <x:c r="H937" t="str">
        <x:v>Thurrock Warehouse</x:v>
      </x:c>
      <x:c r="I937" s="22" t="n">
        <x:v>7</x:v>
      </x:c>
      <x:c r="J937" t="str">
        <x:v>Worked</x:v>
      </x:c>
      <x:c r="K937" t="str">
        <x:v>Employee 103082; home branch Thurrock; assigned role Operative Porter | Deployment branch: Thurrock | Actual role: Operative Skilled | Jobs: 363792D | Customers: Thurrock Warehouse | Actual hours: 7.0; source records: 1</x:v>
      </x:c>
      <x:c r="L937" t="str">
        <x:v>Include</x:v>
      </x:c>
      <x:c r="M937"/>
      <x:c r="N937"/>
    </x:row>
    <x:row r="938">
      <x:c r="A938" t="str">
        <x:v>H Woods|2026-01-13</x:v>
      </x:c>
      <x:c r="B938" s="888" t="n">
        <x:v>46035</x:v>
      </x:c>
      <x:c r="C938" t="str">
        <x:v>H Woods</x:v>
      </x:c>
      <x:c r="D938" t="str">
        <x:v>Permanent</x:v>
      </x:c>
      <x:c r="E938" t="str">
        <x:v>Thurrock</x:v>
      </x:c>
      <x:c r="F938" t="str">
        <x:v>Operative Porter</x:v>
      </x:c>
      <x:c r="G938" t="str">
        <x:v>363792D</x:v>
      </x:c>
      <x:c r="H938" t="str">
        <x:v>Thurrock Warehouse</x:v>
      </x:c>
      <x:c r="I938" s="22" t="n">
        <x:v>8</x:v>
      </x:c>
      <x:c r="J938" t="str">
        <x:v>Worked</x:v>
      </x:c>
      <x:c r="K938" t="str">
        <x:v>Employee 103082; home branch Thurrock; assigned role Operative Porter | Deployment branch: Thurrock | Actual role: Operative Skilled | Jobs: 363792D | Customers: Thurrock Warehouse | Actual hours: 8.0; source records: 1</x:v>
      </x:c>
      <x:c r="L938" t="str">
        <x:v>Include</x:v>
      </x:c>
      <x:c r="M938"/>
      <x:c r="N938"/>
    </x:row>
    <x:row r="939">
      <x:c r="A939" t="str">
        <x:v>H Woods|2026-01-14</x:v>
      </x:c>
      <x:c r="B939" s="888" t="n">
        <x:v>46036</x:v>
      </x:c>
      <x:c r="C939" t="str">
        <x:v>H Woods</x:v>
      </x:c>
      <x:c r="D939" t="str">
        <x:v>Permanent</x:v>
      </x:c>
      <x:c r="E939" t="str">
        <x:v>Thurrock</x:v>
      </x:c>
      <x:c r="F939" t="str">
        <x:v>Operative Porter</x:v>
      </x:c>
      <x:c r="G939" t="str">
        <x:v>363792D</x:v>
      </x:c>
      <x:c r="H939" t="str">
        <x:v>Thurrock Warehouse</x:v>
      </x:c>
      <x:c r="I939" s="22" t="n">
        <x:v>8</x:v>
      </x:c>
      <x:c r="J939" t="str">
        <x:v>Worked</x:v>
      </x:c>
      <x:c r="K939" t="str">
        <x:v>Employee 103082; home branch Thurrock; assigned role Operative Porter | Deployment branch: Thurrock | Actual role: Operative Skilled | Jobs: 363792D | Customers: Thurrock Warehouse | Actual hours: 8.0; source records: 1</x:v>
      </x:c>
      <x:c r="L939" t="str">
        <x:v>Include</x:v>
      </x:c>
      <x:c r="M939"/>
      <x:c r="N939"/>
    </x:row>
    <x:row r="940">
      <x:c r="A940" t="str">
        <x:v>H Woods|2026-01-16</x:v>
      </x:c>
      <x:c r="B940" s="888" t="n">
        <x:v>46038</x:v>
      </x:c>
      <x:c r="C940" t="str">
        <x:v>H Woods</x:v>
      </x:c>
      <x:c r="D940" t="str">
        <x:v>Permanent</x:v>
      </x:c>
      <x:c r="E940" t="str">
        <x:v>Thurrock</x:v>
      </x:c>
      <x:c r="F940" t="str">
        <x:v>Operative Porter</x:v>
      </x:c>
      <x:c r="G940" t="str">
        <x:v>399113</x:v>
      </x:c>
      <x:c r="H940" t="str">
        <x:v>The Hut Group Ltd (City AM / Ingenuity)</x:v>
      </x:c>
      <x:c r="I940" s="22" t="n">
        <x:v>10</x:v>
      </x:c>
      <x:c r="J940" t="str">
        <x:v>Worked</x:v>
      </x:c>
      <x:c r="K940" t="str">
        <x:v>Employee 103082; home branch Thurrock; assigned role Operative Porter | Deployment branch: Thurrock | Actual role: Operative Skilled | Jobs: 399113 | Customers: The Hut Group Ltd (City AM / Ingenuity) | Actual hours: 10.0; source records: 1</x:v>
      </x:c>
      <x:c r="L940" t="str">
        <x:v>Include</x:v>
      </x:c>
      <x:c r="M940"/>
      <x:c r="N940"/>
    </x:row>
    <x:row r="941">
      <x:c r="A941" t="str">
        <x:v>H Woods|2026-01-20</x:v>
      </x:c>
      <x:c r="B941" s="888" t="n">
        <x:v>46042</x:v>
      </x:c>
      <x:c r="C941" t="str">
        <x:v>H Woods</x:v>
      </x:c>
      <x:c r="D941" t="str">
        <x:v>Permanent</x:v>
      </x:c>
      <x:c r="E941" t="str">
        <x:v>Thurrock</x:v>
      </x:c>
      <x:c r="F941" t="str">
        <x:v>Operative Porter</x:v>
      </x:c>
      <x:c r="G941" t="str">
        <x:v>363792D</x:v>
      </x:c>
      <x:c r="H941" t="str">
        <x:v>Thurrock Warehouse</x:v>
      </x:c>
      <x:c r="I941" s="22" t="n">
        <x:v>9</x:v>
      </x:c>
      <x:c r="J941" t="str">
        <x:v>Worked</x:v>
      </x:c>
      <x:c r="K941" t="str">
        <x:v>Employee 103082; home branch Thurrock; assigned role Operative Porter | Deployment branch: Thurrock | Actual role: Operative Skilled | Jobs: 363792D | Customers: Thurrock Warehouse | Actual hours: 9.0; source records: 1</x:v>
      </x:c>
      <x:c r="L941" t="str">
        <x:v>Include</x:v>
      </x:c>
      <x:c r="M941"/>
      <x:c r="N941"/>
    </x:row>
    <x:row r="942">
      <x:c r="A942" t="str">
        <x:v>H Woods|2026-01-21</x:v>
      </x:c>
      <x:c r="B942" s="888" t="n">
        <x:v>46043</x:v>
      </x:c>
      <x:c r="C942" t="str">
        <x:v>H Woods</x:v>
      </x:c>
      <x:c r="D942" t="str">
        <x:v>Permanent</x:v>
      </x:c>
      <x:c r="E942" t="str">
        <x:v>Thurrock</x:v>
      </x:c>
      <x:c r="F942" t="str">
        <x:v>Operative Porter</x:v>
      </x:c>
      <x:c r="G942" t="str">
        <x:v>363792D</x:v>
      </x:c>
      <x:c r="H942" t="str">
        <x:v>Thurrock Warehouse</x:v>
      </x:c>
      <x:c r="I942" s="22" t="n">
        <x:v>9</x:v>
      </x:c>
      <x:c r="J942" t="str">
        <x:v>Worked</x:v>
      </x:c>
      <x:c r="K942" t="str">
        <x:v>Employee 103082; home branch Thurrock; assigned role Operative Porter | Deployment branch: Thurrock | Actual role: Operative Skilled | Jobs: 363792D | Customers: Thurrock Warehouse | Actual hours: 9.0; source records: 1</x:v>
      </x:c>
      <x:c r="L942" t="str">
        <x:v>Include</x:v>
      </x:c>
      <x:c r="M942"/>
      <x:c r="N942"/>
    </x:row>
    <x:row r="943">
      <x:c r="A943" t="str">
        <x:v>H Woods|2026-01-22</x:v>
      </x:c>
      <x:c r="B943" s="888" t="n">
        <x:v>46044</x:v>
      </x:c>
      <x:c r="C943" t="str">
        <x:v>H Woods</x:v>
      </x:c>
      <x:c r="D943" t="str">
        <x:v>Permanent</x:v>
      </x:c>
      <x:c r="E943" t="str">
        <x:v>Thurrock</x:v>
      </x:c>
      <x:c r="F943" t="str">
        <x:v>Operative Porter</x:v>
      </x:c>
      <x:c r="G943" t="str">
        <x:v>363792D</x:v>
      </x:c>
      <x:c r="H943" t="str">
        <x:v>Thurrock Warehouse</x:v>
      </x:c>
      <x:c r="I943" s="22" t="n">
        <x:v>8</x:v>
      </x:c>
      <x:c r="J943" t="str">
        <x:v>Worked</x:v>
      </x:c>
      <x:c r="K943" t="str">
        <x:v>Employee 103082; home branch Thurrock; assigned role Operative Porter | Deployment branch: Thurrock | Actual role: Operative Skilled | Jobs: 363792D | Customers: Thurrock Warehouse | Actual hours: 8.0; source records: 1</x:v>
      </x:c>
      <x:c r="L943" t="str">
        <x:v>Include</x:v>
      </x:c>
      <x:c r="M943"/>
      <x:c r="N943"/>
    </x:row>
    <x:row r="944">
      <x:c r="A944" t="str">
        <x:v>H Woods|2026-01-23</x:v>
      </x:c>
      <x:c r="B944" s="888" t="n">
        <x:v>46045</x:v>
      </x:c>
      <x:c r="C944" t="str">
        <x:v>H Woods</x:v>
      </x:c>
      <x:c r="D944" t="str">
        <x:v>Permanent</x:v>
      </x:c>
      <x:c r="E944" t="str">
        <x:v>Thurrock</x:v>
      </x:c>
      <x:c r="F944" t="str">
        <x:v>Operative Porter</x:v>
      </x:c>
      <x:c r="G944" t="str">
        <x:v>396897</x:v>
      </x:c>
      <x:c r="H944" t="str">
        <x:v>Tata/Ms Aurora</x:v>
      </x:c>
      <x:c r="I944" s="22" t="n">
        <x:v>7</x:v>
      </x:c>
      <x:c r="J944" t="str">
        <x:v>Worked</x:v>
      </x:c>
      <x:c r="K944" t="str">
        <x:v>Employee 103082; home branch Thurrock; assigned role Operative Porter | Deployment branch: Thurrock | Actual role: Operative Skilled | Jobs: 396897 | Customers: Tata/Ms Aurora | Actual hours: 7.0; source records: 1</x:v>
      </x:c>
      <x:c r="L944" t="str">
        <x:v>Include</x:v>
      </x:c>
      <x:c r="M944"/>
      <x:c r="N944"/>
    </x:row>
    <x:row r="945">
      <x:c r="A945" t="str">
        <x:v>H Woods|2026-01-26</x:v>
      </x:c>
      <x:c r="B945" s="888" t="n">
        <x:v>46048</x:v>
      </x:c>
      <x:c r="C945" t="str">
        <x:v>H Woods</x:v>
      </x:c>
      <x:c r="D945" t="str">
        <x:v>Permanent</x:v>
      </x:c>
      <x:c r="E945" t="str">
        <x:v>Thurrock</x:v>
      </x:c>
      <x:c r="F945" t="str">
        <x:v>Operative Porter</x:v>
      </x:c>
      <x:c r="G945" t="str">
        <x:v>363792D</x:v>
      </x:c>
      <x:c r="H945" t="str">
        <x:v>Thurrock Warehouse</x:v>
      </x:c>
      <x:c r="I945" s="22" t="n">
        <x:v>9</x:v>
      </x:c>
      <x:c r="J945" t="str">
        <x:v>Worked</x:v>
      </x:c>
      <x:c r="K945" t="str">
        <x:v>Employee 103082; home branch Thurrock; assigned role Operative Porter | Deployment branch: Thurrock | Actual role: Operative Skilled | Jobs: 363792D | Customers: Thurrock Warehouse | Actual hours: 9.0; source records: 1</x:v>
      </x:c>
      <x:c r="L945" t="str">
        <x:v>Include</x:v>
      </x:c>
      <x:c r="M945"/>
      <x:c r="N945"/>
    </x:row>
    <x:row r="946">
      <x:c r="A946" t="str">
        <x:v>H Woods|2026-01-27</x:v>
      </x:c>
      <x:c r="B946" s="888" t="n">
        <x:v>46049</x:v>
      </x:c>
      <x:c r="C946" t="str">
        <x:v>H Woods</x:v>
      </x:c>
      <x:c r="D946" t="str">
        <x:v>Permanent</x:v>
      </x:c>
      <x:c r="E946" t="str">
        <x:v>Thurrock</x:v>
      </x:c>
      <x:c r="F946" t="str">
        <x:v>Operative Porter</x:v>
      </x:c>
      <x:c r="G946" t="str">
        <x:v>363792D</x:v>
      </x:c>
      <x:c r="H946" t="str">
        <x:v>Thurrock Warehouse</x:v>
      </x:c>
      <x:c r="I946" s="22" t="n">
        <x:v>9</x:v>
      </x:c>
      <x:c r="J946" t="str">
        <x:v>Worked</x:v>
      </x:c>
      <x:c r="K946" t="str">
        <x:v>Employee 103082; home branch Thurrock; assigned role Operative Porter | Deployment branch: Thurrock | Actual role: Operative Skilled | Jobs: 363792D | Customers: Thurrock Warehouse | Actual hours: 9.0; source records: 1</x:v>
      </x:c>
      <x:c r="L946" t="str">
        <x:v>Include</x:v>
      </x:c>
      <x:c r="M946"/>
      <x:c r="N946"/>
    </x:row>
    <x:row r="947">
      <x:c r="A947" t="str">
        <x:v>H Woods|2026-01-28</x:v>
      </x:c>
      <x:c r="B947" s="888" t="n">
        <x:v>46050</x:v>
      </x:c>
      <x:c r="C947" t="str">
        <x:v>H Woods</x:v>
      </x:c>
      <x:c r="D947" t="str">
        <x:v>Permanent</x:v>
      </x:c>
      <x:c r="E947" t="str">
        <x:v>Thurrock</x:v>
      </x:c>
      <x:c r="F947" t="str">
        <x:v>Operative Porter</x:v>
      </x:c>
      <x:c r="G947" t="str">
        <x:v>363792D</x:v>
      </x:c>
      <x:c r="H947" t="str">
        <x:v>Thurrock Warehouse</x:v>
      </x:c>
      <x:c r="I947" s="22" t="n">
        <x:v>8.5</x:v>
      </x:c>
      <x:c r="J947" t="str">
        <x:v>Worked</x:v>
      </x:c>
      <x:c r="K947" t="str">
        <x:v>Employee 103082; home branch Thurrock; assigned role Operative Porter | Deployment branch: Thurrock | Actual role: Operative Skilled | Jobs: 363792D | Customers: Thurrock Warehouse | Actual hours: 8.5; source records: 1</x:v>
      </x:c>
      <x:c r="L947" t="str">
        <x:v>Include</x:v>
      </x:c>
      <x:c r="M947"/>
      <x:c r="N947"/>
    </x:row>
    <x:row r="948">
      <x:c r="A948" t="str">
        <x:v>H Woods|2026-01-29</x:v>
      </x:c>
      <x:c r="B948" s="888" t="n">
        <x:v>46051</x:v>
      </x:c>
      <x:c r="C948" t="str">
        <x:v>H Woods</x:v>
      </x:c>
      <x:c r="D948" t="str">
        <x:v>Permanent</x:v>
      </x:c>
      <x:c r="E948" t="str">
        <x:v>Thurrock</x:v>
      </x:c>
      <x:c r="F948" t="str">
        <x:v>Operative Porter</x:v>
      </x:c>
      <x:c r="G948" t="str">
        <x:v>363792D</x:v>
      </x:c>
      <x:c r="H948" t="str">
        <x:v>Thurrock Warehouse</x:v>
      </x:c>
      <x:c r="I948" s="22" t="n">
        <x:v>8.5</x:v>
      </x:c>
      <x:c r="J948" t="str">
        <x:v>Worked</x:v>
      </x:c>
      <x:c r="K948" t="str">
        <x:v>Employee 103082; home branch Thurrock; assigned role Operative Porter | Deployment branch: Thurrock | Actual role: Operative Skilled | Jobs: 363792D | Customers: Thurrock Warehouse | Actual hours: 8.5; source records: 1</x:v>
      </x:c>
      <x:c r="L948" t="str">
        <x:v>Include</x:v>
      </x:c>
      <x:c r="M948"/>
      <x:c r="N948"/>
    </x:row>
    <x:row r="949">
      <x:c r="A949" t="str">
        <x:v>H Woods|2026-01-30</x:v>
      </x:c>
      <x:c r="B949" s="888" t="n">
        <x:v>46052</x:v>
      </x:c>
      <x:c r="C949" t="str">
        <x:v>H Woods</x:v>
      </x:c>
      <x:c r="D949" t="str">
        <x:v>Permanent</x:v>
      </x:c>
      <x:c r="E949" t="str">
        <x:v>Thurrock</x:v>
      </x:c>
      <x:c r="F949" t="str">
        <x:v>Operative Porter</x:v>
      </x:c>
      <x:c r="G949" t="str">
        <x:v>363792D</x:v>
      </x:c>
      <x:c r="H949" t="str">
        <x:v>Thurrock Warehouse</x:v>
      </x:c>
      <x:c r="I949" s="22" t="n">
        <x:v>8.5</x:v>
      </x:c>
      <x:c r="J949" t="str">
        <x:v>Worked</x:v>
      </x:c>
      <x:c r="K949" t="str">
        <x:v>Employee 103082; home branch Thurrock; assigned role Operative Porter | Deployment branch: Thurrock | Actual role: Operative Skilled | Jobs: 363792D | Customers: Thurrock Warehouse | Actual hours: 8.5; source records: 1</x:v>
      </x:c>
      <x:c r="L949" t="str">
        <x:v>Include</x:v>
      </x:c>
      <x:c r="M949"/>
      <x:c r="N949"/>
    </x:row>
    <x:row r="950">
      <x:c r="A950" t="str">
        <x:v>Hakan Anguen|2026-01-06</x:v>
      </x:c>
      <x:c r="B950" s="888" t="n">
        <x:v>46028</x:v>
      </x:c>
      <x:c r="C950" t="str">
        <x:v>Hakan Anguen</x:v>
      </x:c>
      <x:c r="D950" t="str">
        <x:v>Permanent</x:v>
      </x:c>
      <x:c r="E950" t="str">
        <x:v>Cambridge</x:v>
      </x:c>
      <x:c r="F950" t="str">
        <x:v>Operative Driver</x:v>
      </x:c>
      <x:c r="G950" t="str">
        <x:v>399005</x:v>
      </x:c>
      <x:c r="H950" t="str">
        <x:v>UniGreenScheme ( CAMBRIDGE COLLECTIONS)</x:v>
      </x:c>
      <x:c r="I950" s="22" t="n">
        <x:v>8.5</x:v>
      </x:c>
      <x:c r="J950" t="str">
        <x:v>Worked</x:v>
      </x:c>
      <x:c r="K950" t="str">
        <x:v>Employee 104134; home branch Cambridge; assigned role Operative Driver | Deployment branch: Cambridge | Actual role: Operative Driver | Jobs: 399005 | Customers: UniGreenScheme ( CAMBRIDGE COLLECTIONS) | Actual hours: 8.5; source records: 1</x:v>
      </x:c>
      <x:c r="L950" t="str">
        <x:v>Include</x:v>
      </x:c>
      <x:c r="M950"/>
      <x:c r="N950"/>
    </x:row>
    <x:row r="951">
      <x:c r="A951" t="str">
        <x:v>Hakan Anguen|2026-01-07</x:v>
      </x:c>
      <x:c r="B951" s="888" t="n">
        <x:v>46029</x:v>
      </x:c>
      <x:c r="C951" t="str">
        <x:v>Hakan Anguen</x:v>
      </x:c>
      <x:c r="D951" t="str">
        <x:v>Permanent</x:v>
      </x:c>
      <x:c r="E951" t="str">
        <x:v>Cambridge</x:v>
      </x:c>
      <x:c r="F951" t="str">
        <x:v>Operative Driver</x:v>
      </x:c>
      <x:c r="G951" t="str">
        <x:v>399033</x:v>
      </x:c>
      <x:c r="H951" t="str">
        <x:v>UniGreenScheme (Imperial College)</x:v>
      </x:c>
      <x:c r="I951" s="22" t="n">
        <x:v>8.5</x:v>
      </x:c>
      <x:c r="J951" t="str">
        <x:v>Worked</x:v>
      </x:c>
      <x:c r="K951" t="str">
        <x:v>Employee 104134; home branch Cambridge; assigned role Operative Driver | Deployment branch: Cambridge | Actual role: Operative Porter | Jobs: 399033 | Customers: UniGreenScheme (Imperial College) | Actual hours: 8.5; source records: 1</x:v>
      </x:c>
      <x:c r="L951" t="str">
        <x:v>Include</x:v>
      </x:c>
      <x:c r="M951"/>
      <x:c r="N951"/>
    </x:row>
    <x:row r="952">
      <x:c r="A952" t="str">
        <x:v>Hakan Anguen|2026-01-08</x:v>
      </x:c>
      <x:c r="B952" s="888" t="n">
        <x:v>46030</x:v>
      </x:c>
      <x:c r="C952" t="str">
        <x:v>Hakan Anguen</x:v>
      </x:c>
      <x:c r="D952" t="str">
        <x:v>Permanent</x:v>
      </x:c>
      <x:c r="E952" t="str">
        <x:v>Cambridge</x:v>
      </x:c>
      <x:c r="F952" t="str">
        <x:v>Operative Driver</x:v>
      </x:c>
      <x:c r="G952" t="str">
        <x:v>397414</x:v>
      </x:c>
      <x:c r="H952" t="str">
        <x:v>Ellison Institute of Technology</x:v>
      </x:c>
      <x:c r="I952" s="22" t="n">
        <x:v>8.7</x:v>
      </x:c>
      <x:c r="J952" t="str">
        <x:v>Worked</x:v>
      </x:c>
      <x:c r="K952" t="str">
        <x:v>Employee 104134; home branch Cambridge; assigned role Operative Driver | Deployment branch: Cambridge | Actual role: Operative Driver | Jobs: 397414 | Customers: Ellison Institute of Technology | Actual hours: 8.7; source records: 1</x:v>
      </x:c>
      <x:c r="L952" t="str">
        <x:v>Include</x:v>
      </x:c>
      <x:c r="M952"/>
      <x:c r="N952"/>
    </x:row>
    <x:row r="953">
      <x:c r="A953" t="str">
        <x:v>Hakan Anguen|2026-01-12</x:v>
      </x:c>
      <x:c r="B953" s="888" t="n">
        <x:v>46034</x:v>
      </x:c>
      <x:c r="C953" t="str">
        <x:v>Hakan Anguen</x:v>
      </x:c>
      <x:c r="D953" t="str">
        <x:v>Permanent</x:v>
      </x:c>
      <x:c r="E953" t="str">
        <x:v>Cambridge</x:v>
      </x:c>
      <x:c r="F953" t="str">
        <x:v>Operative Driver</x:v>
      </x:c>
      <x:c r="G953" t="str">
        <x:v>398255</x:v>
      </x:c>
      <x:c r="H953" t="str">
        <x:v>East &amp; North Hertfordshire NHS Trust</x:v>
      </x:c>
      <x:c r="I953" s="22" t="n">
        <x:v>8</x:v>
      </x:c>
      <x:c r="J953" t="str">
        <x:v>Worked</x:v>
      </x:c>
      <x:c r="K953" t="str">
        <x:v>Employee 104134; home branch Cambridge; assigned role Operative Driver | Deployment branch: Cambridge | Actual role: Operative Porter | Jobs: 398255 | Customers: East &amp; North Hertfordshire NHS Trust | Actual hours: 8.0; source records: 1</x:v>
      </x:c>
      <x:c r="L953" t="str">
        <x:v>Include</x:v>
      </x:c>
      <x:c r="M953"/>
      <x:c r="N953"/>
    </x:row>
    <x:row r="954">
      <x:c r="A954" t="str">
        <x:v>Hakan Anguen|2026-01-13</x:v>
      </x:c>
      <x:c r="B954" s="888" t="n">
        <x:v>46035</x:v>
      </x:c>
      <x:c r="C954" t="str">
        <x:v>Hakan Anguen</x:v>
      </x:c>
      <x:c r="D954" t="str">
        <x:v>Permanent</x:v>
      </x:c>
      <x:c r="E954" t="str">
        <x:v>Cambridge</x:v>
      </x:c>
      <x:c r="F954" t="str">
        <x:v>Operative Driver</x:v>
      </x:c>
      <x:c r="G954" t="str">
        <x:v>398255</x:v>
      </x:c>
      <x:c r="H954" t="str">
        <x:v>East &amp; North Hertfordshire NHS Trust</x:v>
      </x:c>
      <x:c r="I954" s="22" t="n">
        <x:v>7.7</x:v>
      </x:c>
      <x:c r="J954" t="str">
        <x:v>Worked</x:v>
      </x:c>
      <x:c r="K954" t="str">
        <x:v>Employee 104134; home branch Cambridge; assigned role Operative Driver | Deployment branch: Cambridge | Actual role: Operative Porter | Jobs: 398255 | Customers: East &amp; North Hertfordshire NHS Trust | Actual hours: 7.7; source records: 1</x:v>
      </x:c>
      <x:c r="L954" t="str">
        <x:v>Include</x:v>
      </x:c>
      <x:c r="M954"/>
      <x:c r="N954"/>
    </x:row>
    <x:row r="955">
      <x:c r="A955" t="str">
        <x:v>Hakan Anguen|2026-01-14</x:v>
      </x:c>
      <x:c r="B955" s="888" t="n">
        <x:v>46036</x:v>
      </x:c>
      <x:c r="C955" t="str">
        <x:v>Hakan Anguen</x:v>
      </x:c>
      <x:c r="D955" t="str">
        <x:v>Permanent</x:v>
      </x:c>
      <x:c r="E955" t="str">
        <x:v>Cambridge</x:v>
      </x:c>
      <x:c r="F955" t="str">
        <x:v>Operative Driver</x:v>
      </x:c>
      <x:c r="G955" t="str">
        <x:v>395608</x:v>
      </x:c>
      <x:c r="H955" t="str">
        <x:v>Axlab Ltd</x:v>
      </x:c>
      <x:c r="I955" s="22" t="n">
        <x:v>2</x:v>
      </x:c>
      <x:c r="J955" t="str">
        <x:v>Worked</x:v>
      </x:c>
      <x:c r="K955" t="str">
        <x:v>Employee 104134; home branch Cambridge; assigned role Operative Driver | Deployment branch: Cambridge | Actual role: Operative Driver | Jobs: 395608 | Customers: Axlab Ltd | Actual hours: 2.0; source records: 1</x:v>
      </x:c>
      <x:c r="L955" t="str">
        <x:v>Include</x:v>
      </x:c>
      <x:c r="M955"/>
      <x:c r="N955"/>
    </x:row>
    <x:row r="956">
      <x:c r="A956" t="str">
        <x:v>Hakan Anguen|2026-01-15</x:v>
      </x:c>
      <x:c r="B956" s="888" t="n">
        <x:v>46037</x:v>
      </x:c>
      <x:c r="C956" t="str">
        <x:v>Hakan Anguen</x:v>
      </x:c>
      <x:c r="D956" t="str">
        <x:v>Permanent</x:v>
      </x:c>
      <x:c r="E956" t="str">
        <x:v>Cambridge</x:v>
      </x:c>
      <x:c r="F956" t="str">
        <x:v>Operative Driver</x:v>
      </x:c>
      <x:c r="G956" t="str">
        <x:v>399275F</x:v>
      </x:c>
      <x:c r="H956" t="str">
        <x:v>Avantor ( CAMBRIDGE  JAN 2026 )</x:v>
      </x:c>
      <x:c r="I956" s="22" t="n">
        <x:v>13</x:v>
      </x:c>
      <x:c r="J956" t="str">
        <x:v>Worked</x:v>
      </x:c>
      <x:c r="K956" t="str">
        <x:v>Employee 104134; home branch Cambridge; assigned role Operative Driver | Deployment branch: Cambridge | Actual role: Operative Driver | Jobs: 399275F | Customers: Avantor ( CAMBRIDGE  JAN 2026 ) | Actual hours: 13.0; source records: 1</x:v>
      </x:c>
      <x:c r="L956" t="str">
        <x:v>Include</x:v>
      </x:c>
      <x:c r="M956"/>
      <x:c r="N956"/>
    </x:row>
    <x:row r="957">
      <x:c r="A957" t="str">
        <x:v>Hakan Anguen|2026-01-16</x:v>
      </x:c>
      <x:c r="B957" s="888" t="n">
        <x:v>46038</x:v>
      </x:c>
      <x:c r="C957" t="str">
        <x:v>Hakan Anguen</x:v>
      </x:c>
      <x:c r="D957" t="str">
        <x:v>Permanent</x:v>
      </x:c>
      <x:c r="E957" t="str">
        <x:v>Cambridge</x:v>
      </x:c>
      <x:c r="F957" t="str">
        <x:v>Operative Driver</x:v>
      </x:c>
      <x:c r="G957" t="str">
        <x:v>399379, 399232</x:v>
      </x:c>
      <x:c r="H957" t="str">
        <x:v>Restore Harrow Green Oxford  M/W use only; T-Squared Group</x:v>
      </x:c>
      <x:c r="I957" s="22" t="n">
        <x:v>21</x:v>
      </x:c>
      <x:c r="J957" t="str">
        <x:v>Worked — 2 records</x:v>
      </x:c>
      <x:c r="K957" t="str">
        <x:v>Employee 104134; home branch Cambridge; assigned role Operative Driver | Deployment branch: Oxford | Actual role: Operative Driver | Jobs: 399379, 399232 | Customers: Restore Harrow Green Oxford  M/W use only; T-Squared Group | Actual hours: 21.0; source records: 2</x:v>
      </x:c>
      <x:c r="L957" t="str">
        <x:v>Include</x:v>
      </x:c>
      <x:c r="M957"/>
      <x:c r="N957"/>
    </x:row>
    <x:row r="958">
      <x:c r="A958" t="str">
        <x:v>Hakan Anguen|2026-01-20</x:v>
      </x:c>
      <x:c r="B958" s="888" t="n">
        <x:v>46042</x:v>
      </x:c>
      <x:c r="C958" t="str">
        <x:v>Hakan Anguen</x:v>
      </x:c>
      <x:c r="D958" t="str">
        <x:v>Permanent</x:v>
      </x:c>
      <x:c r="E958" t="str">
        <x:v>Cambridge</x:v>
      </x:c>
      <x:c r="F958" t="str">
        <x:v>Operative Driver</x:v>
      </x:c>
      <x:c r="G958" t="str">
        <x:v>398255</x:v>
      </x:c>
      <x:c r="H958" t="str">
        <x:v>East &amp; North Hertfordshire NHS Trust</x:v>
      </x:c>
      <x:c r="I958" s="22" t="n">
        <x:v>8</x:v>
      </x:c>
      <x:c r="J958" t="str">
        <x:v>Worked</x:v>
      </x:c>
      <x:c r="K958" t="str">
        <x:v>Employee 104134; home branch Cambridge; assigned role Operative Driver | Deployment branch: Cambridge | Actual role: Operative Porter | Jobs: 398255 | Customers: East &amp; North Hertfordshire NHS Trust | Actual hours: 8.0; source records: 1</x:v>
      </x:c>
      <x:c r="L958" t="str">
        <x:v>Include</x:v>
      </x:c>
      <x:c r="M958"/>
      <x:c r="N958"/>
    </x:row>
    <x:row r="959">
      <x:c r="A959" t="str">
        <x:v>Hakan Anguen|2026-01-26</x:v>
      </x:c>
      <x:c r="B959" s="888" t="n">
        <x:v>46048</x:v>
      </x:c>
      <x:c r="C959" t="str">
        <x:v>Hakan Anguen</x:v>
      </x:c>
      <x:c r="D959" t="str">
        <x:v>Permanent</x:v>
      </x:c>
      <x:c r="E959" t="str">
        <x:v>Cambridge</x:v>
      </x:c>
      <x:c r="F959" t="str">
        <x:v>Operative Driver</x:v>
      </x:c>
      <x:c r="G959" t="str">
        <x:v>397414</x:v>
      </x:c>
      <x:c r="H959" t="str">
        <x:v>Ellison Institute of Technology</x:v>
      </x:c>
      <x:c r="I959" s="22" t="n">
        <x:v>6.5</x:v>
      </x:c>
      <x:c r="J959" t="str">
        <x:v>Worked</x:v>
      </x:c>
      <x:c r="K959" t="str">
        <x:v>Employee 104134; home branch Cambridge; assigned role Operative Driver | Deployment branch: Cambridge | Actual role: Operative Driver | Jobs: 397414 | Customers: Ellison Institute of Technology | Actual hours: 6.5; source records: 1</x:v>
      </x:c>
      <x:c r="L959" t="str">
        <x:v>Include</x:v>
      </x:c>
      <x:c r="M959"/>
      <x:c r="N959"/>
    </x:row>
    <x:row r="960">
      <x:c r="A960" t="str">
        <x:v>Hakan Anguen|2026-01-28</x:v>
      </x:c>
      <x:c r="B960" s="888" t="n">
        <x:v>46050</x:v>
      </x:c>
      <x:c r="C960" t="str">
        <x:v>Hakan Anguen</x:v>
      </x:c>
      <x:c r="D960" t="str">
        <x:v>Permanent</x:v>
      </x:c>
      <x:c r="E960" t="str">
        <x:v>Cambridge</x:v>
      </x:c>
      <x:c r="F960" t="str">
        <x:v>Operative Driver</x:v>
      </x:c>
      <x:c r="G960" t="str">
        <x:v>399529</x:v>
      </x:c>
      <x:c r="H960" t="str">
        <x:v>UniGreen (Primamente)</x:v>
      </x:c>
      <x:c r="I960" s="22" t="n">
        <x:v>8.5</x:v>
      </x:c>
      <x:c r="J960" t="str">
        <x:v>Worked</x:v>
      </x:c>
      <x:c r="K960" t="str">
        <x:v>Employee 104134; home branch Cambridge; assigned role Operative Driver | Deployment branch: Cambridge | Actual role: Operative Driver | Jobs: 399529 | Customers: UniGreen (Primamente) | Actual hours: 8.5; source records: 1</x:v>
      </x:c>
      <x:c r="L960" t="str">
        <x:v>Include</x:v>
      </x:c>
      <x:c r="M960"/>
      <x:c r="N960"/>
    </x:row>
    <x:row r="961">
      <x:c r="A961" t="str">
        <x:v>Hakan Anguen|2026-01-29</x:v>
      </x:c>
      <x:c r="B961" s="888" t="n">
        <x:v>46051</x:v>
      </x:c>
      <x:c r="C961" t="str">
        <x:v>Hakan Anguen</x:v>
      </x:c>
      <x:c r="D961" t="str">
        <x:v>Permanent</x:v>
      </x:c>
      <x:c r="E961" t="str">
        <x:v>Cambridge</x:v>
      </x:c>
      <x:c r="F961" t="str">
        <x:v>Operative Driver</x:v>
      </x:c>
      <x:c r="G961" t="str">
        <x:v>399275F</x:v>
      </x:c>
      <x:c r="H961" t="str">
        <x:v>Avantor ( CAMBRIDGE  JAN 2026 )</x:v>
      </x:c>
      <x:c r="I961" s="22" t="n">
        <x:v>4.5</x:v>
      </x:c>
      <x:c r="J961" t="str">
        <x:v>Worked</x:v>
      </x:c>
      <x:c r="K961" t="str">
        <x:v>Employee 104134; home branch Cambridge; assigned role Operative Driver | Deployment branch: Cambridge | Actual role: Operative Porter | Jobs: 399275F | Customers: Avantor ( CAMBRIDGE  JAN 2026 ) | Actual hours: 4.5; source records: 1</x:v>
      </x:c>
      <x:c r="L961" t="str">
        <x:v>Include</x:v>
      </x:c>
      <x:c r="M961"/>
      <x:c r="N961"/>
    </x:row>
    <x:row r="962">
      <x:c r="A962" t="str">
        <x:v>I Salim|2026-01-05</x:v>
      </x:c>
      <x:c r="B962" s="888" t="n">
        <x:v>46027</x:v>
      </x:c>
      <x:c r="C962" t="str">
        <x:v>I Salim</x:v>
      </x:c>
      <x:c r="D962" t="str">
        <x:v>Permanent</x:v>
      </x:c>
      <x:c r="E962" t="str">
        <x:v>Thurrock</x:v>
      </x:c>
      <x:c r="F962" t="str">
        <x:v>Operative Porter</x:v>
      </x:c>
      <x:c r="G962" t="str">
        <x:v>399348</x:v>
      </x:c>
      <x:c r="H962" t="str">
        <x:v>Accenture UK Ltd</x:v>
      </x:c>
      <x:c r="I962" s="22" t="n">
        <x:v>9</x:v>
      </x:c>
      <x:c r="J962" t="str">
        <x:v>Worked</x:v>
      </x:c>
      <x:c r="K962" t="str">
        <x:v>Employee 104356; home branch Thurrock; assigned role Operative Porter | Deployment branch: Thurrock | Actual role: Operative Porter | Jobs: 399348 | Customers: Accenture UK Ltd | Actual hours: 9.0; source records: 1</x:v>
      </x:c>
      <x:c r="L962" t="str">
        <x:v>Include</x:v>
      </x:c>
      <x:c r="M962"/>
      <x:c r="N962"/>
    </x:row>
    <x:row r="963">
      <x:c r="A963" t="str">
        <x:v>I Salim|2026-01-06</x:v>
      </x:c>
      <x:c r="B963" s="888" t="n">
        <x:v>46028</x:v>
      </x:c>
      <x:c r="C963" t="str">
        <x:v>I Salim</x:v>
      </x:c>
      <x:c r="D963" t="str">
        <x:v>Permanent</x:v>
      </x:c>
      <x:c r="E963" t="str">
        <x:v>Thurrock</x:v>
      </x:c>
      <x:c r="F963" t="str">
        <x:v>Operative Porter</x:v>
      </x:c>
      <x:c r="G963" t="str">
        <x:v>399348</x:v>
      </x:c>
      <x:c r="H963" t="str">
        <x:v>Accenture UK Ltd</x:v>
      </x:c>
      <x:c r="I963" s="22" t="n">
        <x:v>9</x:v>
      </x:c>
      <x:c r="J963" t="str">
        <x:v>Worked</x:v>
      </x:c>
      <x:c r="K963" t="str">
        <x:v>Employee 104356; home branch Thurrock; assigned role Operative Porter | Deployment branch: Thurrock | Actual role: Operative Porter | Jobs: 399348 | Customers: Accenture UK Ltd | Actual hours: 9.0; source records: 1</x:v>
      </x:c>
      <x:c r="L963" t="str">
        <x:v>Include</x:v>
      </x:c>
      <x:c r="M963"/>
      <x:c r="N963"/>
    </x:row>
    <x:row r="964">
      <x:c r="A964" t="str">
        <x:v>I Salim|2026-01-07</x:v>
      </x:c>
      <x:c r="B964" s="888" t="n">
        <x:v>46029</x:v>
      </x:c>
      <x:c r="C964" t="str">
        <x:v>I Salim</x:v>
      </x:c>
      <x:c r="D964" t="str">
        <x:v>Permanent</x:v>
      </x:c>
      <x:c r="E964" t="str">
        <x:v>Thurrock</x:v>
      </x:c>
      <x:c r="F964" t="str">
        <x:v>Operative Porter</x:v>
      </x:c>
      <x:c r="G964" t="str">
        <x:v>399348</x:v>
      </x:c>
      <x:c r="H964" t="str">
        <x:v>Accenture UK Ltd</x:v>
      </x:c>
      <x:c r="I964" s="22" t="n">
        <x:v>9</x:v>
      </x:c>
      <x:c r="J964" t="str">
        <x:v>Worked</x:v>
      </x:c>
      <x:c r="K964" t="str">
        <x:v>Employee 104356; home branch Thurrock; assigned role Operative Porter | Deployment branch: Thurrock | Actual role: Operative Porter | Jobs: 399348 | Customers: Accenture UK Ltd | Actual hours: 9.0; source records: 1</x:v>
      </x:c>
      <x:c r="L964" t="str">
        <x:v>Include</x:v>
      </x:c>
      <x:c r="M964"/>
      <x:c r="N964"/>
    </x:row>
    <x:row r="965">
      <x:c r="A965" t="str">
        <x:v>I Salim|2026-01-08</x:v>
      </x:c>
      <x:c r="B965" s="888" t="n">
        <x:v>46030</x:v>
      </x:c>
      <x:c r="C965" t="str">
        <x:v>I Salim</x:v>
      </x:c>
      <x:c r="D965" t="str">
        <x:v>Permanent</x:v>
      </x:c>
      <x:c r="E965" t="str">
        <x:v>Thurrock</x:v>
      </x:c>
      <x:c r="F965" t="str">
        <x:v>Operative Porter</x:v>
      </x:c>
      <x:c r="G965" t="str">
        <x:v>399348</x:v>
      </x:c>
      <x:c r="H965" t="str">
        <x:v>Accenture UK Ltd</x:v>
      </x:c>
      <x:c r="I965" s="22" t="n">
        <x:v>9</x:v>
      </x:c>
      <x:c r="J965" t="str">
        <x:v>Worked</x:v>
      </x:c>
      <x:c r="K965" t="str">
        <x:v>Employee 104356; home branch Thurrock; assigned role Operative Porter | Deployment branch: Thurrock | Actual role: Operative Porter | Jobs: 399348 | Customers: Accenture UK Ltd | Actual hours: 9.0; source records: 1</x:v>
      </x:c>
      <x:c r="L965" t="str">
        <x:v>Include</x:v>
      </x:c>
      <x:c r="M965"/>
      <x:c r="N965"/>
    </x:row>
    <x:row r="966">
      <x:c r="A966" t="str">
        <x:v>I Salim|2026-01-09</x:v>
      </x:c>
      <x:c r="B966" s="888" t="n">
        <x:v>46031</x:v>
      </x:c>
      <x:c r="C966" t="str">
        <x:v>I Salim</x:v>
      </x:c>
      <x:c r="D966" t="str">
        <x:v>Permanent</x:v>
      </x:c>
      <x:c r="E966" t="str">
        <x:v>Thurrock</x:v>
      </x:c>
      <x:c r="F966" t="str">
        <x:v>Operative Porter</x:v>
      </x:c>
      <x:c r="G966" t="str">
        <x:v>399348</x:v>
      </x:c>
      <x:c r="H966" t="str">
        <x:v>Accenture UK Ltd</x:v>
      </x:c>
      <x:c r="I966" s="22" t="n">
        <x:v>9</x:v>
      </x:c>
      <x:c r="J966" t="str">
        <x:v>Worked</x:v>
      </x:c>
      <x:c r="K966" t="str">
        <x:v>Employee 104356; home branch Thurrock; assigned role Operative Porter | Deployment branch: Thurrock | Actual role: Operative Porter | Jobs: 399348 | Customers: Accenture UK Ltd | Actual hours: 9.0; source records: 1</x:v>
      </x:c>
      <x:c r="L966" t="str">
        <x:v>Include</x:v>
      </x:c>
      <x:c r="M966"/>
      <x:c r="N966"/>
    </x:row>
    <x:row r="967">
      <x:c r="A967" t="str">
        <x:v>I Salim|2026-01-12</x:v>
      </x:c>
      <x:c r="B967" s="888" t="n">
        <x:v>46034</x:v>
      </x:c>
      <x:c r="C967" t="str">
        <x:v>I Salim</x:v>
      </x:c>
      <x:c r="D967" t="str">
        <x:v>Permanent</x:v>
      </x:c>
      <x:c r="E967" t="str">
        <x:v>Thurrock</x:v>
      </x:c>
      <x:c r="F967" t="str">
        <x:v>Operative Porter</x:v>
      </x:c>
      <x:c r="G967" t="str">
        <x:v>399348</x:v>
      </x:c>
      <x:c r="H967" t="str">
        <x:v>Accenture UK Ltd</x:v>
      </x:c>
      <x:c r="I967" s="22" t="n">
        <x:v>9</x:v>
      </x:c>
      <x:c r="J967" t="str">
        <x:v>Worked</x:v>
      </x:c>
      <x:c r="K967" t="str">
        <x:v>Employee 104356; home branch Thurrock; assigned role Operative Porter | Deployment branch: Thurrock | Actual role: Operative Porter | Jobs: 399348 | Customers: Accenture UK Ltd | Actual hours: 9.0; source records: 1</x:v>
      </x:c>
      <x:c r="L967" t="str">
        <x:v>Include</x:v>
      </x:c>
      <x:c r="M967"/>
      <x:c r="N967"/>
    </x:row>
    <x:row r="968">
      <x:c r="A968" t="str">
        <x:v>I Salim|2026-01-13</x:v>
      </x:c>
      <x:c r="B968" s="888" t="n">
        <x:v>46035</x:v>
      </x:c>
      <x:c r="C968" t="str">
        <x:v>I Salim</x:v>
      </x:c>
      <x:c r="D968" t="str">
        <x:v>Permanent</x:v>
      </x:c>
      <x:c r="E968" t="str">
        <x:v>Thurrock</x:v>
      </x:c>
      <x:c r="F968" t="str">
        <x:v>Operative Porter</x:v>
      </x:c>
      <x:c r="G968" t="str">
        <x:v>399348</x:v>
      </x:c>
      <x:c r="H968" t="str">
        <x:v>Accenture UK Ltd</x:v>
      </x:c>
      <x:c r="I968" s="22" t="n">
        <x:v>9</x:v>
      </x:c>
      <x:c r="J968" t="str">
        <x:v>Worked</x:v>
      </x:c>
      <x:c r="K968" t="str">
        <x:v>Employee 104356; home branch Thurrock; assigned role Operative Porter | Deployment branch: Thurrock | Actual role: Operative Porter | Jobs: 399348 | Customers: Accenture UK Ltd | Actual hours: 9.0; source records: 1</x:v>
      </x:c>
      <x:c r="L968" t="str">
        <x:v>Include</x:v>
      </x:c>
      <x:c r="M968"/>
      <x:c r="N968"/>
    </x:row>
    <x:row r="969">
      <x:c r="A969" t="str">
        <x:v>I Salim|2026-01-14</x:v>
      </x:c>
      <x:c r="B969" s="888" t="n">
        <x:v>46036</x:v>
      </x:c>
      <x:c r="C969" t="str">
        <x:v>I Salim</x:v>
      </x:c>
      <x:c r="D969" t="str">
        <x:v>Permanent</x:v>
      </x:c>
      <x:c r="E969" t="str">
        <x:v>Thurrock</x:v>
      </x:c>
      <x:c r="F969" t="str">
        <x:v>Operative Porter</x:v>
      </x:c>
      <x:c r="G969" t="str">
        <x:v>399348</x:v>
      </x:c>
      <x:c r="H969" t="str">
        <x:v>Accenture UK Ltd</x:v>
      </x:c>
      <x:c r="I969" s="22" t="n">
        <x:v>9</x:v>
      </x:c>
      <x:c r="J969" t="str">
        <x:v>Worked</x:v>
      </x:c>
      <x:c r="K969" t="str">
        <x:v>Employee 104356; home branch Thurrock; assigned role Operative Porter | Deployment branch: Thurrock | Actual role: Operative Porter | Jobs: 399348 | Customers: Accenture UK Ltd | Actual hours: 9.0; source records: 1</x:v>
      </x:c>
      <x:c r="L969" t="str">
        <x:v>Include</x:v>
      </x:c>
      <x:c r="M969"/>
      <x:c r="N969"/>
    </x:row>
    <x:row r="970">
      <x:c r="A970" t="str">
        <x:v>I Salim|2026-01-15</x:v>
      </x:c>
      <x:c r="B970" s="888" t="n">
        <x:v>46037</x:v>
      </x:c>
      <x:c r="C970" t="str">
        <x:v>I Salim</x:v>
      </x:c>
      <x:c r="D970" t="str">
        <x:v>Permanent</x:v>
      </x:c>
      <x:c r="E970" t="str">
        <x:v>Thurrock</x:v>
      </x:c>
      <x:c r="F970" t="str">
        <x:v>Operative Porter</x:v>
      </x:c>
      <x:c r="G970" t="str">
        <x:v>399348</x:v>
      </x:c>
      <x:c r="H970" t="str">
        <x:v>Accenture UK Ltd</x:v>
      </x:c>
      <x:c r="I970" s="22" t="n">
        <x:v>9</x:v>
      </x:c>
      <x:c r="J970" t="str">
        <x:v>Worked</x:v>
      </x:c>
      <x:c r="K970" t="str">
        <x:v>Employee 104356; home branch Thurrock; assigned role Operative Porter | Deployment branch: Thurrock | Actual role: Operative Porter | Jobs: 399348 | Customers: Accenture UK Ltd | Actual hours: 9.0; source records: 1</x:v>
      </x:c>
      <x:c r="L970" t="str">
        <x:v>Include</x:v>
      </x:c>
      <x:c r="M970"/>
      <x:c r="N970"/>
    </x:row>
    <x:row r="971">
      <x:c r="A971" t="str">
        <x:v>I Salim|2026-01-16</x:v>
      </x:c>
      <x:c r="B971" s="888" t="n">
        <x:v>46038</x:v>
      </x:c>
      <x:c r="C971" t="str">
        <x:v>I Salim</x:v>
      </x:c>
      <x:c r="D971" t="str">
        <x:v>Permanent</x:v>
      </x:c>
      <x:c r="E971" t="str">
        <x:v>Thurrock</x:v>
      </x:c>
      <x:c r="F971" t="str">
        <x:v>Operative Porter</x:v>
      </x:c>
      <x:c r="G971" t="str">
        <x:v>399348</x:v>
      </x:c>
      <x:c r="H971" t="str">
        <x:v>Accenture UK Ltd</x:v>
      </x:c>
      <x:c r="I971" s="22" t="n">
        <x:v>9</x:v>
      </x:c>
      <x:c r="J971" t="str">
        <x:v>Worked</x:v>
      </x:c>
      <x:c r="K971" t="str">
        <x:v>Employee 104356; home branch Thurrock; assigned role Operative Porter | Deployment branch: Thurrock | Actual role: Operative Porter | Jobs: 399348 | Customers: Accenture UK Ltd | Actual hours: 9.0; source records: 1</x:v>
      </x:c>
      <x:c r="L971" t="str">
        <x:v>Include</x:v>
      </x:c>
      <x:c r="M971"/>
      <x:c r="N971"/>
    </x:row>
    <x:row r="972">
      <x:c r="A972" t="str">
        <x:v>I Salim|2026-01-17</x:v>
      </x:c>
      <x:c r="B972" s="888" t="n">
        <x:v>46039</x:v>
      </x:c>
      <x:c r="C972" t="str">
        <x:v>I Salim</x:v>
      </x:c>
      <x:c r="D972" t="str">
        <x:v>Permanent</x:v>
      </x:c>
      <x:c r="E972" t="str">
        <x:v>Thurrock</x:v>
      </x:c>
      <x:c r="F972" t="str">
        <x:v>Operative Porter</x:v>
      </x:c>
      <x:c r="G972" t="str">
        <x:v>397398</x:v>
      </x:c>
      <x:c r="H972" t="str">
        <x:v>Accenture UK Ltd</x:v>
      </x:c>
      <x:c r="I972" s="22" t="n">
        <x:v>10</x:v>
      </x:c>
      <x:c r="J972" t="str">
        <x:v>Worked</x:v>
      </x:c>
      <x:c r="K972" t="str">
        <x:v>Employee 104356; home branch Thurrock; assigned role Operative Porter | Deployment branch: Thurrock | Actual role: Operative Porter | Jobs: 397398 | Customers: Accenture UK Ltd | Actual hours: 10.0; source records: 1</x:v>
      </x:c>
      <x:c r="L972" t="str">
        <x:v>Include</x:v>
      </x:c>
      <x:c r="M972"/>
      <x:c r="N972"/>
    </x:row>
    <x:row r="973">
      <x:c r="A973" t="str">
        <x:v>I Salim|2026-01-18</x:v>
      </x:c>
      <x:c r="B973" s="888" t="n">
        <x:v>46040</x:v>
      </x:c>
      <x:c r="C973" t="str">
        <x:v>I Salim</x:v>
      </x:c>
      <x:c r="D973" t="str">
        <x:v>Permanent</x:v>
      </x:c>
      <x:c r="E973" t="str">
        <x:v>Thurrock</x:v>
      </x:c>
      <x:c r="F973" t="str">
        <x:v>Operative Porter</x:v>
      </x:c>
      <x:c r="G973" t="str">
        <x:v>397398</x:v>
      </x:c>
      <x:c r="H973" t="str">
        <x:v>Accenture UK Ltd</x:v>
      </x:c>
      <x:c r="I973" s="22" t="n">
        <x:v>7.5</x:v>
      </x:c>
      <x:c r="J973" t="str">
        <x:v>Worked</x:v>
      </x:c>
      <x:c r="K973" t="str">
        <x:v>Employee 104356; home branch Thurrock; assigned role Operative Porter | Deployment branch: Thurrock | Actual role: Operative Porter | Jobs: 397398 | Customers: Accenture UK Ltd | Actual hours: 7.5; source records: 1</x:v>
      </x:c>
      <x:c r="L973" t="str">
        <x:v>Include</x:v>
      </x:c>
      <x:c r="M973"/>
      <x:c r="N973"/>
    </x:row>
    <x:row r="974">
      <x:c r="A974" t="str">
        <x:v>I Salim|2026-01-19</x:v>
      </x:c>
      <x:c r="B974" s="888" t="n">
        <x:v>46041</x:v>
      </x:c>
      <x:c r="C974" t="str">
        <x:v>I Salim</x:v>
      </x:c>
      <x:c r="D974" t="str">
        <x:v>Permanent</x:v>
      </x:c>
      <x:c r="E974" t="str">
        <x:v>Thurrock</x:v>
      </x:c>
      <x:c r="F974" t="str">
        <x:v>Operative Porter</x:v>
      </x:c>
      <x:c r="G974" t="str">
        <x:v>399348</x:v>
      </x:c>
      <x:c r="H974" t="str">
        <x:v>Accenture UK Ltd</x:v>
      </x:c>
      <x:c r="I974" s="22" t="n">
        <x:v>9</x:v>
      </x:c>
      <x:c r="J974" t="str">
        <x:v>Worked</x:v>
      </x:c>
      <x:c r="K974" t="str">
        <x:v>Employee 104356; home branch Thurrock; assigned role Operative Porter | Deployment branch: Thurrock | Actual role: Operative Porter | Jobs: 399348 | Customers: Accenture UK Ltd | Actual hours: 9.0; source records: 1</x:v>
      </x:c>
      <x:c r="L974" t="str">
        <x:v>Include</x:v>
      </x:c>
      <x:c r="M974"/>
      <x:c r="N974"/>
    </x:row>
    <x:row r="975">
      <x:c r="A975" t="str">
        <x:v>I Salim|2026-01-20</x:v>
      </x:c>
      <x:c r="B975" s="888" t="n">
        <x:v>46042</x:v>
      </x:c>
      <x:c r="C975" t="str">
        <x:v>I Salim</x:v>
      </x:c>
      <x:c r="D975" t="str">
        <x:v>Permanent</x:v>
      </x:c>
      <x:c r="E975" t="str">
        <x:v>Thurrock</x:v>
      </x:c>
      <x:c r="F975" t="str">
        <x:v>Operative Porter</x:v>
      </x:c>
      <x:c r="G975" t="str">
        <x:v>399348</x:v>
      </x:c>
      <x:c r="H975" t="str">
        <x:v>Accenture UK Ltd</x:v>
      </x:c>
      <x:c r="I975" s="22" t="n">
        <x:v>9</x:v>
      </x:c>
      <x:c r="J975" t="str">
        <x:v>Worked</x:v>
      </x:c>
      <x:c r="K975" t="str">
        <x:v>Employee 104356; home branch Thurrock; assigned role Operative Porter | Deployment branch: Thurrock | Actual role: Operative Porter | Jobs: 399348 | Customers: Accenture UK Ltd | Actual hours: 9.0; source records: 1</x:v>
      </x:c>
      <x:c r="L975" t="str">
        <x:v>Include</x:v>
      </x:c>
      <x:c r="M975"/>
      <x:c r="N975"/>
    </x:row>
    <x:row r="976">
      <x:c r="A976" t="str">
        <x:v>I Salim|2026-01-21</x:v>
      </x:c>
      <x:c r="B976" s="888" t="n">
        <x:v>46043</x:v>
      </x:c>
      <x:c r="C976" t="str">
        <x:v>I Salim</x:v>
      </x:c>
      <x:c r="D976" t="str">
        <x:v>Permanent</x:v>
      </x:c>
      <x:c r="E976" t="str">
        <x:v>Thurrock</x:v>
      </x:c>
      <x:c r="F976" t="str">
        <x:v>Operative Porter</x:v>
      </x:c>
      <x:c r="G976" t="str">
        <x:v>399348</x:v>
      </x:c>
      <x:c r="H976" t="str">
        <x:v>Accenture UK Ltd</x:v>
      </x:c>
      <x:c r="I976" s="22" t="n">
        <x:v>9</x:v>
      </x:c>
      <x:c r="J976" t="str">
        <x:v>Worked</x:v>
      </x:c>
      <x:c r="K976" t="str">
        <x:v>Employee 104356; home branch Thurrock; assigned role Operative Porter | Deployment branch: Thurrock | Actual role: Operative Porter | Jobs: 399348 | Customers: Accenture UK Ltd | Actual hours: 9.0; source records: 1</x:v>
      </x:c>
      <x:c r="L976" t="str">
        <x:v>Include</x:v>
      </x:c>
      <x:c r="M976"/>
      <x:c r="N976"/>
    </x:row>
    <x:row r="977">
      <x:c r="A977" t="str">
        <x:v>I Salim|2026-01-22</x:v>
      </x:c>
      <x:c r="B977" s="888" t="n">
        <x:v>46044</x:v>
      </x:c>
      <x:c r="C977" t="str">
        <x:v>I Salim</x:v>
      </x:c>
      <x:c r="D977" t="str">
        <x:v>Permanent</x:v>
      </x:c>
      <x:c r="E977" t="str">
        <x:v>Thurrock</x:v>
      </x:c>
      <x:c r="F977" t="str">
        <x:v>Operative Porter</x:v>
      </x:c>
      <x:c r="G977" t="str">
        <x:v>399348</x:v>
      </x:c>
      <x:c r="H977" t="str">
        <x:v>Accenture UK Ltd</x:v>
      </x:c>
      <x:c r="I977" s="22" t="n">
        <x:v>9</x:v>
      </x:c>
      <x:c r="J977" t="str">
        <x:v>Worked</x:v>
      </x:c>
      <x:c r="K977" t="str">
        <x:v>Employee 104356; home branch Thurrock; assigned role Operative Porter | Deployment branch: Thurrock | Actual role: Operative Porter | Jobs: 399348 | Customers: Accenture UK Ltd | Actual hours: 9.0; source records: 1</x:v>
      </x:c>
      <x:c r="L977" t="str">
        <x:v>Include</x:v>
      </x:c>
      <x:c r="M977"/>
      <x:c r="N977"/>
    </x:row>
    <x:row r="978">
      <x:c r="A978" t="str">
        <x:v>I Salim|2026-01-23</x:v>
      </x:c>
      <x:c r="B978" s="888" t="n">
        <x:v>46045</x:v>
      </x:c>
      <x:c r="C978" t="str">
        <x:v>I Salim</x:v>
      </x:c>
      <x:c r="D978" t="str">
        <x:v>Permanent</x:v>
      </x:c>
      <x:c r="E978" t="str">
        <x:v>Thurrock</x:v>
      </x:c>
      <x:c r="F978" t="str">
        <x:v>Operative Porter</x:v>
      </x:c>
      <x:c r="G978" t="str">
        <x:v>399348</x:v>
      </x:c>
      <x:c r="H978" t="str">
        <x:v>Accenture UK Ltd</x:v>
      </x:c>
      <x:c r="I978" s="22" t="n">
        <x:v>9</x:v>
      </x:c>
      <x:c r="J978" t="str">
        <x:v>Worked</x:v>
      </x:c>
      <x:c r="K978" t="str">
        <x:v>Employee 104356; home branch Thurrock; assigned role Operative Porter | Deployment branch: Thurrock | Actual role: Operative Porter | Jobs: 399348 | Customers: Accenture UK Ltd | Actual hours: 9.0; source records: 1</x:v>
      </x:c>
      <x:c r="L978" t="str">
        <x:v>Include</x:v>
      </x:c>
      <x:c r="M978"/>
      <x:c r="N978"/>
    </x:row>
    <x:row r="979">
      <x:c r="A979" t="str">
        <x:v>I Salim|2026-01-24</x:v>
      </x:c>
      <x:c r="B979" s="888" t="n">
        <x:v>46046</x:v>
      </x:c>
      <x:c r="C979" t="str">
        <x:v>I Salim</x:v>
      </x:c>
      <x:c r="D979" t="str">
        <x:v>Permanent</x:v>
      </x:c>
      <x:c r="E979" t="str">
        <x:v>Thurrock</x:v>
      </x:c>
      <x:c r="F979" t="str">
        <x:v>Operative Porter</x:v>
      </x:c>
      <x:c r="G979" t="str">
        <x:v>397398</x:v>
      </x:c>
      <x:c r="H979" t="str">
        <x:v>Accenture UK Ltd</x:v>
      </x:c>
      <x:c r="I979" s="22" t="n">
        <x:v>8.5</x:v>
      </x:c>
      <x:c r="J979" t="str">
        <x:v>Worked</x:v>
      </x:c>
      <x:c r="K979" t="str">
        <x:v>Employee 104356; home branch Thurrock; assigned role Operative Porter | Deployment branch: Thurrock | Actual role: Operative Porter | Jobs: 397398 | Customers: Accenture UK Ltd | Actual hours: 8.5; source records: 1</x:v>
      </x:c>
      <x:c r="L979" t="str">
        <x:v>Include</x:v>
      </x:c>
      <x:c r="M979"/>
      <x:c r="N979"/>
    </x:row>
    <x:row r="980">
      <x:c r="A980" t="str">
        <x:v>I Salim|2026-01-25</x:v>
      </x:c>
      <x:c r="B980" s="888" t="n">
        <x:v>46047</x:v>
      </x:c>
      <x:c r="C980" t="str">
        <x:v>I Salim</x:v>
      </x:c>
      <x:c r="D980" t="str">
        <x:v>Permanent</x:v>
      </x:c>
      <x:c r="E980" t="str">
        <x:v>Thurrock</x:v>
      </x:c>
      <x:c r="F980" t="str">
        <x:v>Operative Porter</x:v>
      </x:c>
      <x:c r="G980" t="str">
        <x:v>397398</x:v>
      </x:c>
      <x:c r="H980" t="str">
        <x:v>Accenture UK Ltd</x:v>
      </x:c>
      <x:c r="I980" s="22" t="n">
        <x:v>8</x:v>
      </x:c>
      <x:c r="J980" t="str">
        <x:v>Worked</x:v>
      </x:c>
      <x:c r="K980" t="str">
        <x:v>Employee 104356; home branch Thurrock; assigned role Operative Porter | Deployment branch: Thurrock | Actual role: Operative Porter | Jobs: 397398 | Customers: Accenture UK Ltd | Actual hours: 8.0; source records: 1</x:v>
      </x:c>
      <x:c r="L980" t="str">
        <x:v>Include</x:v>
      </x:c>
      <x:c r="M980"/>
      <x:c r="N980"/>
    </x:row>
    <x:row r="981">
      <x:c r="A981" t="str">
        <x:v>I Salim|2026-01-26</x:v>
      </x:c>
      <x:c r="B981" s="888" t="n">
        <x:v>46048</x:v>
      </x:c>
      <x:c r="C981" t="str">
        <x:v>I Salim</x:v>
      </x:c>
      <x:c r="D981" t="str">
        <x:v>Permanent</x:v>
      </x:c>
      <x:c r="E981" t="str">
        <x:v>Thurrock</x:v>
      </x:c>
      <x:c r="F981" t="str">
        <x:v>Operative Porter</x:v>
      </x:c>
      <x:c r="G981" t="str">
        <x:v>399348</x:v>
      </x:c>
      <x:c r="H981" t="str">
        <x:v>Accenture UK Ltd</x:v>
      </x:c>
      <x:c r="I981" s="22" t="n">
        <x:v>9</x:v>
      </x:c>
      <x:c r="J981" t="str">
        <x:v>Worked</x:v>
      </x:c>
      <x:c r="K981" t="str">
        <x:v>Employee 104356; home branch Thurrock; assigned role Operative Porter | Deployment branch: Thurrock | Actual role: Operative Porter | Jobs: 399348 | Customers: Accenture UK Ltd | Actual hours: 9.0; source records: 1</x:v>
      </x:c>
      <x:c r="L981" t="str">
        <x:v>Include</x:v>
      </x:c>
      <x:c r="M981"/>
      <x:c r="N981"/>
    </x:row>
    <x:row r="982">
      <x:c r="A982" t="str">
        <x:v>I Salim|2026-01-27</x:v>
      </x:c>
      <x:c r="B982" s="888" t="n">
        <x:v>46049</x:v>
      </x:c>
      <x:c r="C982" t="str">
        <x:v>I Salim</x:v>
      </x:c>
      <x:c r="D982" t="str">
        <x:v>Permanent</x:v>
      </x:c>
      <x:c r="E982" t="str">
        <x:v>Thurrock</x:v>
      </x:c>
      <x:c r="F982" t="str">
        <x:v>Operative Porter</x:v>
      </x:c>
      <x:c r="G982" t="str">
        <x:v>399348</x:v>
      </x:c>
      <x:c r="H982" t="str">
        <x:v>Accenture UK Ltd</x:v>
      </x:c>
      <x:c r="I982" s="22" t="n">
        <x:v>9</x:v>
      </x:c>
      <x:c r="J982" t="str">
        <x:v>Worked</x:v>
      </x:c>
      <x:c r="K982" t="str">
        <x:v>Employee 104356; home branch Thurrock; assigned role Operative Porter | Deployment branch: Thurrock | Actual role: Operative Porter | Jobs: 399348 | Customers: Accenture UK Ltd | Actual hours: 9.0; source records: 1</x:v>
      </x:c>
      <x:c r="L982" t="str">
        <x:v>Include</x:v>
      </x:c>
      <x:c r="M982"/>
      <x:c r="N982"/>
    </x:row>
    <x:row r="983">
      <x:c r="A983" t="str">
        <x:v>I Salim|2026-01-28</x:v>
      </x:c>
      <x:c r="B983" s="888" t="n">
        <x:v>46050</x:v>
      </x:c>
      <x:c r="C983" t="str">
        <x:v>I Salim</x:v>
      </x:c>
      <x:c r="D983" t="str">
        <x:v>Permanent</x:v>
      </x:c>
      <x:c r="E983" t="str">
        <x:v>Thurrock</x:v>
      </x:c>
      <x:c r="F983" t="str">
        <x:v>Operative Porter</x:v>
      </x:c>
      <x:c r="G983" t="str">
        <x:v>399348</x:v>
      </x:c>
      <x:c r="H983" t="str">
        <x:v>Accenture UK Ltd</x:v>
      </x:c>
      <x:c r="I983" s="22" t="n">
        <x:v>8.5</x:v>
      </x:c>
      <x:c r="J983" t="str">
        <x:v>Worked</x:v>
      </x:c>
      <x:c r="K983" t="str">
        <x:v>Employee 104356; home branch Thurrock; assigned role Operative Porter | Deployment branch: Thurrock | Actual role: Operative Porter | Jobs: 399348 | Customers: Accenture UK Ltd | Actual hours: 8.5; source records: 1</x:v>
      </x:c>
      <x:c r="L983" t="str">
        <x:v>Include</x:v>
      </x:c>
      <x:c r="M983"/>
      <x:c r="N983"/>
    </x:row>
    <x:row r="984">
      <x:c r="A984" t="str">
        <x:v>I Salim|2026-01-29</x:v>
      </x:c>
      <x:c r="B984" s="888" t="n">
        <x:v>46051</x:v>
      </x:c>
      <x:c r="C984" t="str">
        <x:v>I Salim</x:v>
      </x:c>
      <x:c r="D984" t="str">
        <x:v>Permanent</x:v>
      </x:c>
      <x:c r="E984" t="str">
        <x:v>Thurrock</x:v>
      </x:c>
      <x:c r="F984" t="str">
        <x:v>Operative Porter</x:v>
      </x:c>
      <x:c r="G984" t="str">
        <x:v>399348</x:v>
      </x:c>
      <x:c r="H984" t="str">
        <x:v>Accenture UK Ltd</x:v>
      </x:c>
      <x:c r="I984" s="22" t="n">
        <x:v>8.5</x:v>
      </x:c>
      <x:c r="J984" t="str">
        <x:v>Worked</x:v>
      </x:c>
      <x:c r="K984" t="str">
        <x:v>Employee 104356; home branch Thurrock; assigned role Operative Porter | Deployment branch: Thurrock | Actual role: Operative Porter | Jobs: 399348 | Customers: Accenture UK Ltd | Actual hours: 8.5; source records: 1</x:v>
      </x:c>
      <x:c r="L984" t="str">
        <x:v>Include</x:v>
      </x:c>
      <x:c r="M984"/>
      <x:c r="N984"/>
    </x:row>
    <x:row r="985">
      <x:c r="A985" t="str">
        <x:v>I Salim|2026-01-30</x:v>
      </x:c>
      <x:c r="B985" s="888" t="n">
        <x:v>46052</x:v>
      </x:c>
      <x:c r="C985" t="str">
        <x:v>I Salim</x:v>
      </x:c>
      <x:c r="D985" t="str">
        <x:v>Permanent</x:v>
      </x:c>
      <x:c r="E985" t="str">
        <x:v>Thurrock</x:v>
      </x:c>
      <x:c r="F985" t="str">
        <x:v>Operative Porter</x:v>
      </x:c>
      <x:c r="G985" t="str">
        <x:v>399348</x:v>
      </x:c>
      <x:c r="H985" t="str">
        <x:v>Accenture UK Ltd</x:v>
      </x:c>
      <x:c r="I985" s="22" t="n">
        <x:v>8.5</x:v>
      </x:c>
      <x:c r="J985" t="str">
        <x:v>Worked</x:v>
      </x:c>
      <x:c r="K985" t="str">
        <x:v>Employee 104356; home branch Thurrock; assigned role Operative Porter | Deployment branch: Thurrock | Actual role: Operative Porter | Jobs: 399348 | Customers: Accenture UK Ltd | Actual hours: 8.5; source records: 1</x:v>
      </x:c>
      <x:c r="L985" t="str">
        <x:v>Include</x:v>
      </x:c>
      <x:c r="M985"/>
      <x:c r="N985"/>
    </x:row>
    <x:row r="986">
      <x:c r="A986" t="str">
        <x:v>I Salim|2026-01-31</x:v>
      </x:c>
      <x:c r="B986" s="888" t="n">
        <x:v>46053</x:v>
      </x:c>
      <x:c r="C986" t="str">
        <x:v>I Salim</x:v>
      </x:c>
      <x:c r="D986" t="str">
        <x:v>Permanent</x:v>
      </x:c>
      <x:c r="E986" t="str">
        <x:v>Thurrock</x:v>
      </x:c>
      <x:c r="F986" t="str">
        <x:v>Operative Porter</x:v>
      </x:c>
      <x:c r="G986" t="str">
        <x:v>397398</x:v>
      </x:c>
      <x:c r="H986" t="str">
        <x:v>Accenture UK Ltd</x:v>
      </x:c>
      <x:c r="I986" s="22" t="n">
        <x:v>8.5</x:v>
      </x:c>
      <x:c r="J986" t="str">
        <x:v>Worked</x:v>
      </x:c>
      <x:c r="K986" t="str">
        <x:v>Employee 104356; home branch Thurrock; assigned role Operative Porter | Deployment branch: Thurrock | Actual role: Operative Porter | Jobs: 397398 | Customers: Accenture UK Ltd | Actual hours: 8.5; source records: 1</x:v>
      </x:c>
      <x:c r="L986" t="str">
        <x:v>Include</x:v>
      </x:c>
      <x:c r="M986"/>
      <x:c r="N986"/>
    </x:row>
    <x:row r="987">
      <x:c r="A987" t="str">
        <x:v>Isaak Shockledge|2026-01-02</x:v>
      </x:c>
      <x:c r="B987" s="888" t="n">
        <x:v>46024</x:v>
      </x:c>
      <x:c r="C987" t="str">
        <x:v>Isaak Shockledge</x:v>
      </x:c>
      <x:c r="D987" t="str">
        <x:v>Permanent</x:v>
      </x:c>
      <x:c r="E987" t="str">
        <x:v>Cambridge</x:v>
      </x:c>
      <x:c r="F987" t="str">
        <x:v>Operative Porter</x:v>
      </x:c>
      <x:c r="G987" t="str">
        <x:v>398255</x:v>
      </x:c>
      <x:c r="H987" t="str">
        <x:v>East &amp; North Hertfordshire NHS Trust</x:v>
      </x:c>
      <x:c r="I987" s="22" t="n">
        <x:v>8</x:v>
      </x:c>
      <x:c r="J987" t="str">
        <x:v>Worked</x:v>
      </x:c>
      <x:c r="K987" t="str">
        <x:v>Employee 104162; home branch Cambridge; assigned role Operative Porter | Deployment branch: Cambridge | Actual role: Operative Porter | Jobs: 398255 | Customers: East &amp; North Hertfordshire NHS Trust | Actual hours: 8.0; source records: 1</x:v>
      </x:c>
      <x:c r="L987" t="str">
        <x:v>Include</x:v>
      </x:c>
      <x:c r="M987"/>
      <x:c r="N987"/>
    </x:row>
    <x:row r="988">
      <x:c r="A988" t="str">
        <x:v>Isaak Shockledge|2026-01-05</x:v>
      </x:c>
      <x:c r="B988" s="888" t="n">
        <x:v>46027</x:v>
      </x:c>
      <x:c r="C988" t="str">
        <x:v>Isaak Shockledge</x:v>
      </x:c>
      <x:c r="D988" t="str">
        <x:v>Permanent</x:v>
      </x:c>
      <x:c r="E988" t="str">
        <x:v>Cambridge</x:v>
      </x:c>
      <x:c r="F988" t="str">
        <x:v>Operative Porter</x:v>
      </x:c>
      <x:c r="G988" t="str">
        <x:v>398255</x:v>
      </x:c>
      <x:c r="H988" t="str">
        <x:v>East &amp; North Hertfordshire NHS Trust</x:v>
      </x:c>
      <x:c r="I988" s="22" t="n">
        <x:v>8</x:v>
      </x:c>
      <x:c r="J988" t="str">
        <x:v>Worked</x:v>
      </x:c>
      <x:c r="K988" t="str">
        <x:v>Employee 104162; home branch Cambridge; assigned role Operative Porter | Deployment branch: Cambridge | Actual role: Operative Porter | Jobs: 398255 | Customers: East &amp; North Hertfordshire NHS Trust | Actual hours: 8.0; source records: 1</x:v>
      </x:c>
      <x:c r="L988" t="str">
        <x:v>Include</x:v>
      </x:c>
      <x:c r="M988"/>
      <x:c r="N988"/>
    </x:row>
    <x:row r="989">
      <x:c r="A989" t="str">
        <x:v>Isaak Shockledge|2026-01-06</x:v>
      </x:c>
      <x:c r="B989" s="888" t="n">
        <x:v>46028</x:v>
      </x:c>
      <x:c r="C989" t="str">
        <x:v>Isaak Shockledge</x:v>
      </x:c>
      <x:c r="D989" t="str">
        <x:v>Permanent</x:v>
      </x:c>
      <x:c r="E989" t="str">
        <x:v>Cambridge</x:v>
      </x:c>
      <x:c r="F989" t="str">
        <x:v>Operative Porter</x:v>
      </x:c>
      <x:c r="G989" t="str">
        <x:v>399481</x:v>
      </x:c>
      <x:c r="H989" t="str">
        <x:v>UniGreenScheme (Caerphilly)</x:v>
      </x:c>
      <x:c r="I989" s="22" t="n">
        <x:v>9</x:v>
      </x:c>
      <x:c r="J989" t="str">
        <x:v>Worked</x:v>
      </x:c>
      <x:c r="K989" t="str">
        <x:v>Employee 104162; home branch Cambridge; assigned role Operative Porter | Deployment branch: Cambridge | Actual role: Operative Porter | Jobs: 399481 | Customers: UniGreenScheme (Caerphilly) | Actual hours: 9.0; source records: 1</x:v>
      </x:c>
      <x:c r="L989" t="str">
        <x:v>Include</x:v>
      </x:c>
      <x:c r="M989"/>
      <x:c r="N989"/>
    </x:row>
    <x:row r="990">
      <x:c r="A990" t="str">
        <x:v>Isaak Shockledge|2026-01-07</x:v>
      </x:c>
      <x:c r="B990" s="888" t="n">
        <x:v>46029</x:v>
      </x:c>
      <x:c r="C990" t="str">
        <x:v>Isaak Shockledge</x:v>
      </x:c>
      <x:c r="D990" t="str">
        <x:v>Permanent</x:v>
      </x:c>
      <x:c r="E990" t="str">
        <x:v>Cambridge</x:v>
      </x:c>
      <x:c r="F990" t="str">
        <x:v>Operative Porter</x:v>
      </x:c>
      <x:c r="G990" t="str">
        <x:v>398946</x:v>
      </x:c>
      <x:c r="H990" t="str">
        <x:v>Biopharma  - (IMPERIAL COLLEGE )</x:v>
      </x:c>
      <x:c r="I990" s="22" t="n">
        <x:v>8.5</x:v>
      </x:c>
      <x:c r="J990" t="str">
        <x:v>Worked</x:v>
      </x:c>
      <x:c r="K990" t="str">
        <x:v>Employee 104162; home branch Cambridge; assigned role Operative Porter | Deployment branch: Cambridge | Actual role: Operative Porter | Jobs: 398946 | Customers: Biopharma  - (IMPERIAL COLLEGE ) | Actual hours: 8.5; source records: 1</x:v>
      </x:c>
      <x:c r="L990" t="str">
        <x:v>Include</x:v>
      </x:c>
      <x:c r="M990"/>
      <x:c r="N990"/>
    </x:row>
    <x:row r="991">
      <x:c r="A991" t="str">
        <x:v>Isaak Shockledge|2026-01-08</x:v>
      </x:c>
      <x:c r="B991" s="888" t="n">
        <x:v>46030</x:v>
      </x:c>
      <x:c r="C991" t="str">
        <x:v>Isaak Shockledge</x:v>
      </x:c>
      <x:c r="D991" t="str">
        <x:v>Permanent</x:v>
      </x:c>
      <x:c r="E991" t="str">
        <x:v>Cambridge</x:v>
      </x:c>
      <x:c r="F991" t="str">
        <x:v>Operative Porter</x:v>
      </x:c>
      <x:c r="G991" t="str">
        <x:v>398255</x:v>
      </x:c>
      <x:c r="H991" t="str">
        <x:v>East &amp; North Hertfordshire NHS Trust</x:v>
      </x:c>
      <x:c r="I991" s="22" t="n">
        <x:v>8</x:v>
      </x:c>
      <x:c r="J991" t="str">
        <x:v>Worked</x:v>
      </x:c>
      <x:c r="K991" t="str">
        <x:v>Employee 104162; home branch Cambridge; assigned role Operative Porter | Deployment branch: Cambridge | Actual role: Operative Porter | Jobs: 398255 | Customers: East &amp; North Hertfordshire NHS Trust | Actual hours: 8.0; source records: 1</x:v>
      </x:c>
      <x:c r="L991" t="str">
        <x:v>Include</x:v>
      </x:c>
      <x:c r="M991"/>
      <x:c r="N991"/>
    </x:row>
    <x:row r="992">
      <x:c r="A992" t="str">
        <x:v>Isaak Shockledge|2026-01-12</x:v>
      </x:c>
      <x:c r="B992" s="888" t="n">
        <x:v>46034</x:v>
      </x:c>
      <x:c r="C992" t="str">
        <x:v>Isaak Shockledge</x:v>
      </x:c>
      <x:c r="D992" t="str">
        <x:v>Permanent</x:v>
      </x:c>
      <x:c r="E992" t="str">
        <x:v>Cambridge</x:v>
      </x:c>
      <x:c r="F992" t="str">
        <x:v>Operative Porter</x:v>
      </x:c>
      <x:c r="G992" t="str">
        <x:v>399232</x:v>
      </x:c>
      <x:c r="H992" t="str">
        <x:v>T-Squared Group</x:v>
      </x:c>
      <x:c r="I992" s="22" t="n">
        <x:v>10.5</x:v>
      </x:c>
      <x:c r="J992" t="str">
        <x:v>Worked</x:v>
      </x:c>
      <x:c r="K992" t="str">
        <x:v>Employee 104162; home branch Cambridge; assigned role Operative Porter | Deployment branch: Oxford | Actual role: Operative Porter | Jobs: 399232 | Customers: T-Squared Group | Actual hours: 10.5; source records: 1</x:v>
      </x:c>
      <x:c r="L992" t="str">
        <x:v>Include</x:v>
      </x:c>
      <x:c r="M992"/>
      <x:c r="N992"/>
    </x:row>
    <x:row r="993">
      <x:c r="A993" t="str">
        <x:v>Isaak Shockledge|2026-01-13</x:v>
      </x:c>
      <x:c r="B993" s="888" t="n">
        <x:v>46035</x:v>
      </x:c>
      <x:c r="C993" t="str">
        <x:v>Isaak Shockledge</x:v>
      </x:c>
      <x:c r="D993" t="str">
        <x:v>Permanent</x:v>
      </x:c>
      <x:c r="E993" t="str">
        <x:v>Cambridge</x:v>
      </x:c>
      <x:c r="F993" t="str">
        <x:v>Operative Porter</x:v>
      </x:c>
      <x:c r="G993" t="str">
        <x:v>399232</x:v>
      </x:c>
      <x:c r="H993" t="str">
        <x:v>T-Squared Group</x:v>
      </x:c>
      <x:c r="I993" s="22" t="n">
        <x:v>9</x:v>
      </x:c>
      <x:c r="J993" t="str">
        <x:v>Worked</x:v>
      </x:c>
      <x:c r="K993" t="str">
        <x:v>Employee 104162; home branch Cambridge; assigned role Operative Porter | Deployment branch: Oxford | Actual role: Operative Porter | Jobs: 399232 | Customers: T-Squared Group | Actual hours: 9.0; source records: 1</x:v>
      </x:c>
      <x:c r="L993" t="str">
        <x:v>Include</x:v>
      </x:c>
      <x:c r="M993"/>
      <x:c r="N993"/>
    </x:row>
    <x:row r="994">
      <x:c r="A994" t="str">
        <x:v>Isaak Shockledge|2026-01-14</x:v>
      </x:c>
      <x:c r="B994" s="888" t="n">
        <x:v>46036</x:v>
      </x:c>
      <x:c r="C994" t="str">
        <x:v>Isaak Shockledge</x:v>
      </x:c>
      <x:c r="D994" t="str">
        <x:v>Permanent</x:v>
      </x:c>
      <x:c r="E994" t="str">
        <x:v>Cambridge</x:v>
      </x:c>
      <x:c r="F994" t="str">
        <x:v>Operative Porter</x:v>
      </x:c>
      <x:c r="G994" t="str">
        <x:v>399379, 399232</x:v>
      </x:c>
      <x:c r="H994" t="str">
        <x:v>Restore Harrow Green Oxford  M/W use only; T-Squared Group</x:v>
      </x:c>
      <x:c r="I994" s="22" t="n">
        <x:v>17.5</x:v>
      </x:c>
      <x:c r="J994" t="str">
        <x:v>Worked — 2 records</x:v>
      </x:c>
      <x:c r="K994" t="str">
        <x:v>Employee 104162; home branch Cambridge; assigned role Operative Porter | Deployment branch: Oxford | Actual role: Operative Porter | Jobs: 399379, 399232 | Customers: Restore Harrow Green Oxford  M/W use only; T-Squared Group | Actual hours: 17.5; source records: 2</x:v>
      </x:c>
      <x:c r="L994" t="str">
        <x:v>Include</x:v>
      </x:c>
      <x:c r="M994"/>
      <x:c r="N994"/>
    </x:row>
    <x:row r="995">
      <x:c r="A995" t="str">
        <x:v>Isaak Shockledge|2026-01-15</x:v>
      </x:c>
      <x:c r="B995" s="888" t="n">
        <x:v>46037</x:v>
      </x:c>
      <x:c r="C995" t="str">
        <x:v>Isaak Shockledge</x:v>
      </x:c>
      <x:c r="D995" t="str">
        <x:v>Permanent</x:v>
      </x:c>
      <x:c r="E995" t="str">
        <x:v>Cambridge</x:v>
      </x:c>
      <x:c r="F995" t="str">
        <x:v>Operative Porter</x:v>
      </x:c>
      <x:c r="G995" t="str">
        <x:v>399275F</x:v>
      </x:c>
      <x:c r="H995" t="str">
        <x:v>Avantor ( CAMBRIDGE  JAN 2026 )</x:v>
      </x:c>
      <x:c r="I995" s="22" t="n">
        <x:v>13</x:v>
      </x:c>
      <x:c r="J995" t="str">
        <x:v>Worked</x:v>
      </x:c>
      <x:c r="K995" t="str">
        <x:v>Employee 104162; home branch Cambridge; assigned role Operative Porter | Deployment branch: Cambridge | Actual role: Operative Porter | Jobs: 399275F | Customers: Avantor ( CAMBRIDGE  JAN 2026 ) | Actual hours: 13.0; source records: 1</x:v>
      </x:c>
      <x:c r="L995" t="str">
        <x:v>Include</x:v>
      </x:c>
      <x:c r="M995"/>
      <x:c r="N995"/>
    </x:row>
    <x:row r="996">
      <x:c r="A996" t="str">
        <x:v>Isaak Shockledge|2026-01-16</x:v>
      </x:c>
      <x:c r="B996" s="888" t="n">
        <x:v>46038</x:v>
      </x:c>
      <x:c r="C996" t="str">
        <x:v>Isaak Shockledge</x:v>
      </x:c>
      <x:c r="D996" t="str">
        <x:v>Permanent</x:v>
      </x:c>
      <x:c r="E996" t="str">
        <x:v>Cambridge</x:v>
      </x:c>
      <x:c r="F996" t="str">
        <x:v>Operative Porter</x:v>
      </x:c>
      <x:c r="G996" t="str">
        <x:v>398255</x:v>
      </x:c>
      <x:c r="H996" t="str">
        <x:v>East &amp; North Hertfordshire NHS Trust</x:v>
      </x:c>
      <x:c r="I996" s="22" t="n">
        <x:v>8</x:v>
      </x:c>
      <x:c r="J996" t="str">
        <x:v>Worked</x:v>
      </x:c>
      <x:c r="K996" t="str">
        <x:v>Employee 104162; home branch Cambridge; assigned role Operative Porter | Deployment branch: Cambridge | Actual role: Operative Porter | Jobs: 398255 | Customers: East &amp; North Hertfordshire NHS Trust | Actual hours: 8.0; source records: 1</x:v>
      </x:c>
      <x:c r="L996" t="str">
        <x:v>Include</x:v>
      </x:c>
      <x:c r="M996"/>
      <x:c r="N996"/>
    </x:row>
    <x:row r="997">
      <x:c r="A997" t="str">
        <x:v>Isaak Shockledge|2026-01-19</x:v>
      </x:c>
      <x:c r="B997" s="888" t="n">
        <x:v>46041</x:v>
      </x:c>
      <x:c r="C997" t="str">
        <x:v>Isaak Shockledge</x:v>
      </x:c>
      <x:c r="D997" t="str">
        <x:v>Permanent</x:v>
      </x:c>
      <x:c r="E997" t="str">
        <x:v>Cambridge</x:v>
      </x:c>
      <x:c r="F997" t="str">
        <x:v>Operative Porter</x:v>
      </x:c>
      <x:c r="G997" t="str">
        <x:v>398255</x:v>
      </x:c>
      <x:c r="H997" t="str">
        <x:v>East &amp; North Hertfordshire NHS Trust</x:v>
      </x:c>
      <x:c r="I997" s="22" t="n">
        <x:v>7.5</x:v>
      </x:c>
      <x:c r="J997" t="str">
        <x:v>Worked</x:v>
      </x:c>
      <x:c r="K997" t="str">
        <x:v>Employee 104162; home branch Cambridge; assigned role Operative Porter | Deployment branch: Cambridge | Actual role: Operative Porter | Jobs: 398255 | Customers: East &amp; North Hertfordshire NHS Trust | Actual hours: 7.5; source records: 1</x:v>
      </x:c>
      <x:c r="L997" t="str">
        <x:v>Include</x:v>
      </x:c>
      <x:c r="M997"/>
      <x:c r="N997"/>
    </x:row>
    <x:row r="998">
      <x:c r="A998" t="str">
        <x:v>Isaak Shockledge|2026-01-20</x:v>
      </x:c>
      <x:c r="B998" s="888" t="n">
        <x:v>46042</x:v>
      </x:c>
      <x:c r="C998" t="str">
        <x:v>Isaak Shockledge</x:v>
      </x:c>
      <x:c r="D998" t="str">
        <x:v>Permanent</x:v>
      </x:c>
      <x:c r="E998" t="str">
        <x:v>Cambridge</x:v>
      </x:c>
      <x:c r="F998" t="str">
        <x:v>Operative Porter</x:v>
      </x:c>
      <x:c r="G998" t="str">
        <x:v>399590</x:v>
      </x:c>
      <x:c r="H998" t="str">
        <x:v>Semarion</x:v>
      </x:c>
      <x:c r="I998" s="22" t="n">
        <x:v>5</x:v>
      </x:c>
      <x:c r="J998" t="str">
        <x:v>Worked</x:v>
      </x:c>
      <x:c r="K998" t="str">
        <x:v>Employee 104162; home branch Cambridge; assigned role Operative Porter | Deployment branch: Cambridge | Actual role: Operative Porter | Jobs: 399590 | Customers: Semarion | Actual hours: 5.0; source records: 1</x:v>
      </x:c>
      <x:c r="L998" t="str">
        <x:v>Include</x:v>
      </x:c>
      <x:c r="M998"/>
      <x:c r="N998"/>
    </x:row>
    <x:row r="999">
      <x:c r="A999" t="str">
        <x:v>Isaak Shockledge|2026-01-26</x:v>
      </x:c>
      <x:c r="B999" s="888" t="n">
        <x:v>46048</x:v>
      </x:c>
      <x:c r="C999" t="str">
        <x:v>Isaak Shockledge</x:v>
      </x:c>
      <x:c r="D999" t="str">
        <x:v>Permanent</x:v>
      </x:c>
      <x:c r="E999" t="str">
        <x:v>Cambridge</x:v>
      </x:c>
      <x:c r="F999" t="str">
        <x:v>Operative Porter</x:v>
      </x:c>
      <x:c r="G999" t="str">
        <x:v>397414</x:v>
      </x:c>
      <x:c r="H999" t="str">
        <x:v>Ellison Institute of Technology</x:v>
      </x:c>
      <x:c r="I999" s="22" t="n">
        <x:v>6.5</x:v>
      </x:c>
      <x:c r="J999" t="str">
        <x:v>Worked</x:v>
      </x:c>
      <x:c r="K999" t="str">
        <x:v>Employee 104162; home branch Cambridge; assigned role Operative Porter | Deployment branch: Cambridge | Actual role: Operative Porter | Jobs: 397414 | Customers: Ellison Institute of Technology | Actual hours: 6.5; source records: 1</x:v>
      </x:c>
      <x:c r="L999" t="str">
        <x:v>Include</x:v>
      </x:c>
      <x:c r="M999"/>
      <x:c r="N999"/>
    </x:row>
    <x:row r="1000">
      <x:c r="A1000" t="str">
        <x:v>Isaak Shockledge|2026-01-27</x:v>
      </x:c>
      <x:c r="B1000" s="888" t="n">
        <x:v>46049</x:v>
      </x:c>
      <x:c r="C1000" t="str">
        <x:v>Isaak Shockledge</x:v>
      </x:c>
      <x:c r="D1000" t="str">
        <x:v>Permanent</x:v>
      </x:c>
      <x:c r="E1000" t="str">
        <x:v>Cambridge</x:v>
      </x:c>
      <x:c r="F1000" t="str">
        <x:v>Operative Porter</x:v>
      </x:c>
      <x:c r="G1000" t="str">
        <x:v>398255</x:v>
      </x:c>
      <x:c r="H1000" t="str">
        <x:v>East &amp; North Hertfordshire NHS Trust</x:v>
      </x:c>
      <x:c r="I1000" s="22" t="n">
        <x:v>7.5</x:v>
      </x:c>
      <x:c r="J1000" t="str">
        <x:v>Worked</x:v>
      </x:c>
      <x:c r="K1000" t="str">
        <x:v>Employee 104162; home branch Cambridge; assigned role Operative Porter | Deployment branch: Cambridge | Actual role: Operative Porter | Jobs: 398255 | Customers: East &amp; North Hertfordshire NHS Trust | Actual hours: 7.5; source records: 1</x:v>
      </x:c>
      <x:c r="L1000" t="str">
        <x:v>Include</x:v>
      </x:c>
      <x:c r="M1000"/>
      <x:c r="N1000"/>
    </x:row>
    <x:row r="1001">
      <x:c r="A1001" t="str">
        <x:v>Isaak Shockledge|2026-01-28</x:v>
      </x:c>
      <x:c r="B1001" s="888" t="n">
        <x:v>46050</x:v>
      </x:c>
      <x:c r="C1001" t="str">
        <x:v>Isaak Shockledge</x:v>
      </x:c>
      <x:c r="D1001" t="str">
        <x:v>Permanent</x:v>
      </x:c>
      <x:c r="E1001" t="str">
        <x:v>Cambridge</x:v>
      </x:c>
      <x:c r="F1001" t="str">
        <x:v>Operative Porter</x:v>
      </x:c>
      <x:c r="G1001" t="str">
        <x:v>399364</x:v>
      </x:c>
      <x:c r="H1001" t="str">
        <x:v>Priorclave  (JANUARY 26)</x:v>
      </x:c>
      <x:c r="I1001" s="22" t="n">
        <x:v>8.5</x:v>
      </x:c>
      <x:c r="J1001" t="str">
        <x:v>Worked</x:v>
      </x:c>
      <x:c r="K1001" t="str">
        <x:v>Employee 104162; home branch Cambridge; assigned role Operative Porter | Deployment branch: Cambridge | Actual role: Operative Porter | Jobs: 399364 | Customers: Priorclave  (JANUARY 26) | Actual hours: 8.5; source records: 1</x:v>
      </x:c>
      <x:c r="L1001" t="str">
        <x:v>Include</x:v>
      </x:c>
      <x:c r="M1001"/>
      <x:c r="N1001"/>
    </x:row>
    <x:row r="1002">
      <x:c r="A1002" t="str">
        <x:v>Isaak Shockledge|2026-01-29</x:v>
      </x:c>
      <x:c r="B1002" s="888" t="n">
        <x:v>46051</x:v>
      </x:c>
      <x:c r="C1002" t="str">
        <x:v>Isaak Shockledge</x:v>
      </x:c>
      <x:c r="D1002" t="str">
        <x:v>Permanent</x:v>
      </x:c>
      <x:c r="E1002" t="str">
        <x:v>Cambridge</x:v>
      </x:c>
      <x:c r="F1002" t="str">
        <x:v>Operative Porter</x:v>
      </x:c>
      <x:c r="G1002" t="str">
        <x:v>398255</x:v>
      </x:c>
      <x:c r="H1002" t="str">
        <x:v>East &amp; North Hertfordshire NHS Trust</x:v>
      </x:c>
      <x:c r="I1002" s="22" t="n">
        <x:v>7.5</x:v>
      </x:c>
      <x:c r="J1002" t="str">
        <x:v>Worked</x:v>
      </x:c>
      <x:c r="K1002" t="str">
        <x:v>Employee 104162; home branch Cambridge; assigned role Operative Porter | Deployment branch: Cambridge | Actual role: Operative Porter | Jobs: 398255 | Customers: East &amp; North Hertfordshire NHS Trust | Actual hours: 7.5; source records: 1</x:v>
      </x:c>
      <x:c r="L1002" t="str">
        <x:v>Include</x:v>
      </x:c>
      <x:c r="M1002"/>
      <x:c r="N1002"/>
    </x:row>
    <x:row r="1003">
      <x:c r="A1003" t="str">
        <x:v>J Callender|2026-01-02</x:v>
      </x:c>
      <x:c r="B1003" s="888" t="n">
        <x:v>46024</x:v>
      </x:c>
      <x:c r="C1003" t="str">
        <x:v>J Callender</x:v>
      </x:c>
      <x:c r="D1003" t="str">
        <x:v>Permanent</x:v>
      </x:c>
      <x:c r="E1003" t="str">
        <x:v>Thurrock</x:v>
      </x:c>
      <x:c r="F1003" t="str">
        <x:v>Operative Porter</x:v>
      </x:c>
      <x:c r="G1003" t="str">
        <x:v>399424</x:v>
      </x:c>
      <x:c r="H1003" t="str">
        <x:v>Apple Europe Limited</x:v>
      </x:c>
      <x:c r="I1003" s="22" t="n">
        <x:v>11.5</x:v>
      </x:c>
      <x:c r="J1003" t="str">
        <x:v>Worked</x:v>
      </x:c>
      <x:c r="K1003" t="str">
        <x:v>Employee 1166; home branch Thurrock; assigned role Operative Porter | Deployment branch: Thurrock | Actual role: Operative Porter | Jobs: 399424 | Customers: Apple Europe Limited | Actual hours: 11.5; source records: 1</x:v>
      </x:c>
      <x:c r="L1003" t="str">
        <x:v>Include</x:v>
      </x:c>
      <x:c r="M1003"/>
      <x:c r="N1003"/>
    </x:row>
    <x:row r="1004">
      <x:c r="A1004" t="str">
        <x:v>J Callender|2026-01-05</x:v>
      </x:c>
      <x:c r="B1004" s="888" t="n">
        <x:v>46027</x:v>
      </x:c>
      <x:c r="C1004" t="str">
        <x:v>J Callender</x:v>
      </x:c>
      <x:c r="D1004" t="str">
        <x:v>Permanent</x:v>
      </x:c>
      <x:c r="E1004" t="str">
        <x:v>Thurrock</x:v>
      </x:c>
      <x:c r="F1004" t="str">
        <x:v>Operative Porter</x:v>
      </x:c>
      <x:c r="G1004" t="str">
        <x:v>399424</x:v>
      </x:c>
      <x:c r="H1004" t="str">
        <x:v>Apple Europe Limited</x:v>
      </x:c>
      <x:c r="I1004" s="22" t="n">
        <x:v>11.5</x:v>
      </x:c>
      <x:c r="J1004" t="str">
        <x:v>Worked</x:v>
      </x:c>
      <x:c r="K1004" t="str">
        <x:v>Employee 1166; home branch Thurrock; assigned role Operative Porter | Deployment branch: Thurrock | Actual role: Operative Porter | Jobs: 399424 | Customers: Apple Europe Limited | Actual hours: 11.5; source records: 1</x:v>
      </x:c>
      <x:c r="L1004" t="str">
        <x:v>Include</x:v>
      </x:c>
      <x:c r="M1004"/>
      <x:c r="N1004"/>
    </x:row>
    <x:row r="1005">
      <x:c r="A1005" t="str">
        <x:v>J Callender|2026-01-06</x:v>
      </x:c>
      <x:c r="B1005" s="888" t="n">
        <x:v>46028</x:v>
      </x:c>
      <x:c r="C1005" t="str">
        <x:v>J Callender</x:v>
      </x:c>
      <x:c r="D1005" t="str">
        <x:v>Permanent</x:v>
      </x:c>
      <x:c r="E1005" t="str">
        <x:v>Thurrock</x:v>
      </x:c>
      <x:c r="F1005" t="str">
        <x:v>Operative Porter</x:v>
      </x:c>
      <x:c r="G1005" t="str">
        <x:v>399424</x:v>
      </x:c>
      <x:c r="H1005" t="str">
        <x:v>Apple Europe Limited</x:v>
      </x:c>
      <x:c r="I1005" s="22" t="n">
        <x:v>11.5</x:v>
      </x:c>
      <x:c r="J1005" t="str">
        <x:v>Worked</x:v>
      </x:c>
      <x:c r="K1005" t="str">
        <x:v>Employee 1166; home branch Thurrock; assigned role Operative Porter | Deployment branch: Thurrock | Actual role: Operative Porter | Jobs: 399424 | Customers: Apple Europe Limited | Actual hours: 11.5; source records: 1</x:v>
      </x:c>
      <x:c r="L1005" t="str">
        <x:v>Include</x:v>
      </x:c>
      <x:c r="M1005"/>
      <x:c r="N1005"/>
    </x:row>
    <x:row r="1006">
      <x:c r="A1006" t="str">
        <x:v>J Callender|2026-01-07</x:v>
      </x:c>
      <x:c r="B1006" s="888" t="n">
        <x:v>46029</x:v>
      </x:c>
      <x:c r="C1006" t="str">
        <x:v>J Callender</x:v>
      </x:c>
      <x:c r="D1006" t="str">
        <x:v>Permanent</x:v>
      </x:c>
      <x:c r="E1006" t="str">
        <x:v>Thurrock</x:v>
      </x:c>
      <x:c r="F1006" t="str">
        <x:v>Operative Porter</x:v>
      </x:c>
      <x:c r="G1006" t="str">
        <x:v>399424</x:v>
      </x:c>
      <x:c r="H1006" t="str">
        <x:v>Apple Europe Limited</x:v>
      </x:c>
      <x:c r="I1006" s="22" t="n">
        <x:v>11.5</x:v>
      </x:c>
      <x:c r="J1006" t="str">
        <x:v>Worked</x:v>
      </x:c>
      <x:c r="K1006" t="str">
        <x:v>Employee 1166; home branch Thurrock; assigned role Operative Porter | Deployment branch: Thurrock | Actual role: Operative Porter | Jobs: 399424 | Customers: Apple Europe Limited | Actual hours: 11.5; source records: 1</x:v>
      </x:c>
      <x:c r="L1006" t="str">
        <x:v>Include</x:v>
      </x:c>
      <x:c r="M1006"/>
      <x:c r="N1006"/>
    </x:row>
    <x:row r="1007">
      <x:c r="A1007" t="str">
        <x:v>J Callender|2026-01-08</x:v>
      </x:c>
      <x:c r="B1007" s="888" t="n">
        <x:v>46030</x:v>
      </x:c>
      <x:c r="C1007" t="str">
        <x:v>J Callender</x:v>
      </x:c>
      <x:c r="D1007" t="str">
        <x:v>Permanent</x:v>
      </x:c>
      <x:c r="E1007" t="str">
        <x:v>Thurrock</x:v>
      </x:c>
      <x:c r="F1007" t="str">
        <x:v>Operative Porter</x:v>
      </x:c>
      <x:c r="G1007" t="str">
        <x:v>399424</x:v>
      </x:c>
      <x:c r="H1007" t="str">
        <x:v>Apple Europe Limited</x:v>
      </x:c>
      <x:c r="I1007" s="22" t="n">
        <x:v>11.5</x:v>
      </x:c>
      <x:c r="J1007" t="str">
        <x:v>Worked</x:v>
      </x:c>
      <x:c r="K1007" t="str">
        <x:v>Employee 1166; home branch Thurrock; assigned role Operative Porter | Deployment branch: Thurrock | Actual role: Operative Porter | Jobs: 399424 | Customers: Apple Europe Limited | Actual hours: 11.5; source records: 1</x:v>
      </x:c>
      <x:c r="L1007" t="str">
        <x:v>Include</x:v>
      </x:c>
      <x:c r="M1007"/>
      <x:c r="N1007"/>
    </x:row>
    <x:row r="1008">
      <x:c r="A1008" t="str">
        <x:v>J Callender|2026-01-09</x:v>
      </x:c>
      <x:c r="B1008" s="888" t="n">
        <x:v>46031</x:v>
      </x:c>
      <x:c r="C1008" t="str">
        <x:v>J Callender</x:v>
      </x:c>
      <x:c r="D1008" t="str">
        <x:v>Permanent</x:v>
      </x:c>
      <x:c r="E1008" t="str">
        <x:v>Thurrock</x:v>
      </x:c>
      <x:c r="F1008" t="str">
        <x:v>Operative Porter</x:v>
      </x:c>
      <x:c r="G1008" t="str">
        <x:v>399424</x:v>
      </x:c>
      <x:c r="H1008" t="str">
        <x:v>Apple Europe Limited</x:v>
      </x:c>
      <x:c r="I1008" s="22" t="n">
        <x:v>11.5</x:v>
      </x:c>
      <x:c r="J1008" t="str">
        <x:v>Worked</x:v>
      </x:c>
      <x:c r="K1008" t="str">
        <x:v>Employee 1166; home branch Thurrock; assigned role Operative Porter | Deployment branch: Thurrock | Actual role: Operative Porter | Jobs: 399424 | Customers: Apple Europe Limited | Actual hours: 11.5; source records: 1</x:v>
      </x:c>
      <x:c r="L1008" t="str">
        <x:v>Include</x:v>
      </x:c>
      <x:c r="M1008"/>
      <x:c r="N1008"/>
    </x:row>
    <x:row r="1009">
      <x:c r="A1009" t="str">
        <x:v>J Callender|2026-01-12</x:v>
      </x:c>
      <x:c r="B1009" s="888" t="n">
        <x:v>46034</x:v>
      </x:c>
      <x:c r="C1009" t="str">
        <x:v>J Callender</x:v>
      </x:c>
      <x:c r="D1009" t="str">
        <x:v>Permanent</x:v>
      </x:c>
      <x:c r="E1009" t="str">
        <x:v>Thurrock</x:v>
      </x:c>
      <x:c r="F1009" t="str">
        <x:v>Operative Porter</x:v>
      </x:c>
      <x:c r="G1009" t="str">
        <x:v>399424</x:v>
      </x:c>
      <x:c r="H1009" t="str">
        <x:v>Apple Europe Limited</x:v>
      </x:c>
      <x:c r="I1009" s="22" t="n">
        <x:v>11.5</x:v>
      </x:c>
      <x:c r="J1009" t="str">
        <x:v>Worked</x:v>
      </x:c>
      <x:c r="K1009" t="str">
        <x:v>Employee 1166; home branch Thurrock; assigned role Operative Porter | Deployment branch: Thurrock | Actual role: Operative Porter | Jobs: 399424 | Customers: Apple Europe Limited | Actual hours: 11.5; source records: 1</x:v>
      </x:c>
      <x:c r="L1009" t="str">
        <x:v>Include</x:v>
      </x:c>
      <x:c r="M1009"/>
      <x:c r="N1009"/>
    </x:row>
    <x:row r="1010">
      <x:c r="A1010" t="str">
        <x:v>J Callender|2026-01-13</x:v>
      </x:c>
      <x:c r="B1010" s="888" t="n">
        <x:v>46035</x:v>
      </x:c>
      <x:c r="C1010" t="str">
        <x:v>J Callender</x:v>
      </x:c>
      <x:c r="D1010" t="str">
        <x:v>Permanent</x:v>
      </x:c>
      <x:c r="E1010" t="str">
        <x:v>Thurrock</x:v>
      </x:c>
      <x:c r="F1010" t="str">
        <x:v>Operative Porter</x:v>
      </x:c>
      <x:c r="G1010" t="str">
        <x:v>399424</x:v>
      </x:c>
      <x:c r="H1010" t="str">
        <x:v>Apple Europe Limited</x:v>
      </x:c>
      <x:c r="I1010" s="22" t="n">
        <x:v>11.5</x:v>
      </x:c>
      <x:c r="J1010" t="str">
        <x:v>Worked</x:v>
      </x:c>
      <x:c r="K1010" t="str">
        <x:v>Employee 1166; home branch Thurrock; assigned role Operative Porter | Deployment branch: Thurrock | Actual role: Operative Porter | Jobs: 399424 | Customers: Apple Europe Limited | Actual hours: 11.5; source records: 1</x:v>
      </x:c>
      <x:c r="L1010" t="str">
        <x:v>Include</x:v>
      </x:c>
      <x:c r="M1010"/>
      <x:c r="N1010"/>
    </x:row>
    <x:row r="1011">
      <x:c r="A1011" t="str">
        <x:v>J Callender|2026-01-14</x:v>
      </x:c>
      <x:c r="B1011" s="888" t="n">
        <x:v>46036</x:v>
      </x:c>
      <x:c r="C1011" t="str">
        <x:v>J Callender</x:v>
      </x:c>
      <x:c r="D1011" t="str">
        <x:v>Permanent</x:v>
      </x:c>
      <x:c r="E1011" t="str">
        <x:v>Thurrock</x:v>
      </x:c>
      <x:c r="F1011" t="str">
        <x:v>Operative Porter</x:v>
      </x:c>
      <x:c r="G1011" t="str">
        <x:v>399424</x:v>
      </x:c>
      <x:c r="H1011" t="str">
        <x:v>Apple Europe Limited</x:v>
      </x:c>
      <x:c r="I1011" s="22" t="n">
        <x:v>11.5</x:v>
      </x:c>
      <x:c r="J1011" t="str">
        <x:v>Worked</x:v>
      </x:c>
      <x:c r="K1011" t="str">
        <x:v>Employee 1166; home branch Thurrock; assigned role Operative Porter | Deployment branch: Thurrock | Actual role: Operative Porter | Jobs: 399424 | Customers: Apple Europe Limited | Actual hours: 11.5; source records: 1</x:v>
      </x:c>
      <x:c r="L1011" t="str">
        <x:v>Include</x:v>
      </x:c>
      <x:c r="M1011"/>
      <x:c r="N1011"/>
    </x:row>
    <x:row r="1012">
      <x:c r="A1012" t="str">
        <x:v>J Callender|2026-01-15</x:v>
      </x:c>
      <x:c r="B1012" s="888" t="n">
        <x:v>46037</x:v>
      </x:c>
      <x:c r="C1012" t="str">
        <x:v>J Callender</x:v>
      </x:c>
      <x:c r="D1012" t="str">
        <x:v>Permanent</x:v>
      </x:c>
      <x:c r="E1012" t="str">
        <x:v>Thurrock</x:v>
      </x:c>
      <x:c r="F1012" t="str">
        <x:v>Operative Porter</x:v>
      </x:c>
      <x:c r="G1012" t="str">
        <x:v>399424</x:v>
      </x:c>
      <x:c r="H1012" t="str">
        <x:v>Apple Europe Limited</x:v>
      </x:c>
      <x:c r="I1012" s="22" t="n">
        <x:v>11.5</x:v>
      </x:c>
      <x:c r="J1012" t="str">
        <x:v>Worked</x:v>
      </x:c>
      <x:c r="K1012" t="str">
        <x:v>Employee 1166; home branch Thurrock; assigned role Operative Porter | Deployment branch: Thurrock | Actual role: Operative Porter | Jobs: 399424 | Customers: Apple Europe Limited | Actual hours: 11.5; source records: 1</x:v>
      </x:c>
      <x:c r="L1012" t="str">
        <x:v>Include</x:v>
      </x:c>
      <x:c r="M1012"/>
      <x:c r="N1012"/>
    </x:row>
    <x:row r="1013">
      <x:c r="A1013" t="str">
        <x:v>J Callender|2026-01-16</x:v>
      </x:c>
      <x:c r="B1013" s="888" t="n">
        <x:v>46038</x:v>
      </x:c>
      <x:c r="C1013" t="str">
        <x:v>J Callender</x:v>
      </x:c>
      <x:c r="D1013" t="str">
        <x:v>Permanent</x:v>
      </x:c>
      <x:c r="E1013" t="str">
        <x:v>Thurrock</x:v>
      </x:c>
      <x:c r="F1013" t="str">
        <x:v>Operative Porter</x:v>
      </x:c>
      <x:c r="G1013" t="str">
        <x:v>399424</x:v>
      </x:c>
      <x:c r="H1013" t="str">
        <x:v>Apple Europe Limited</x:v>
      </x:c>
      <x:c r="I1013" s="22" t="n">
        <x:v>11.5</x:v>
      </x:c>
      <x:c r="J1013" t="str">
        <x:v>Worked</x:v>
      </x:c>
      <x:c r="K1013" t="str">
        <x:v>Employee 1166; home branch Thurrock; assigned role Operative Porter | Deployment branch: Thurrock | Actual role: Operative Porter | Jobs: 399424 | Customers: Apple Europe Limited | Actual hours: 11.5; source records: 1</x:v>
      </x:c>
      <x:c r="L1013" t="str">
        <x:v>Include</x:v>
      </x:c>
      <x:c r="M1013"/>
      <x:c r="N1013"/>
    </x:row>
    <x:row r="1014">
      <x:c r="A1014" t="str">
        <x:v>J Callender|2026-01-19</x:v>
      </x:c>
      <x:c r="B1014" s="888" t="n">
        <x:v>46041</x:v>
      </x:c>
      <x:c r="C1014" t="str">
        <x:v>J Callender</x:v>
      </x:c>
      <x:c r="D1014" t="str">
        <x:v>Permanent</x:v>
      </x:c>
      <x:c r="E1014" t="str">
        <x:v>Thurrock</x:v>
      </x:c>
      <x:c r="F1014" t="str">
        <x:v>Operative Porter</x:v>
      </x:c>
      <x:c r="G1014" t="str">
        <x:v>399424</x:v>
      </x:c>
      <x:c r="H1014" t="str">
        <x:v>Apple Europe Limited</x:v>
      </x:c>
      <x:c r="I1014" s="22" t="n">
        <x:v>11.5</x:v>
      </x:c>
      <x:c r="J1014" t="str">
        <x:v>Worked</x:v>
      </x:c>
      <x:c r="K1014" t="str">
        <x:v>Employee 1166; home branch Thurrock; assigned role Operative Porter | Deployment branch: Thurrock | Actual role: Operative Porter | Jobs: 399424 | Customers: Apple Europe Limited | Actual hours: 11.5; source records: 1</x:v>
      </x:c>
      <x:c r="L1014" t="str">
        <x:v>Include</x:v>
      </x:c>
      <x:c r="M1014"/>
      <x:c r="N1014"/>
    </x:row>
    <x:row r="1015">
      <x:c r="A1015" t="str">
        <x:v>J Callender|2026-01-20</x:v>
      </x:c>
      <x:c r="B1015" s="888" t="n">
        <x:v>46042</x:v>
      </x:c>
      <x:c r="C1015" t="str">
        <x:v>J Callender</x:v>
      </x:c>
      <x:c r="D1015" t="str">
        <x:v>Permanent</x:v>
      </x:c>
      <x:c r="E1015" t="str">
        <x:v>Thurrock</x:v>
      </x:c>
      <x:c r="F1015" t="str">
        <x:v>Operative Porter</x:v>
      </x:c>
      <x:c r="G1015" t="str">
        <x:v>399424</x:v>
      </x:c>
      <x:c r="H1015" t="str">
        <x:v>Apple Europe Limited</x:v>
      </x:c>
      <x:c r="I1015" s="22" t="n">
        <x:v>11.5</x:v>
      </x:c>
      <x:c r="J1015" t="str">
        <x:v>Worked</x:v>
      </x:c>
      <x:c r="K1015" t="str">
        <x:v>Employee 1166; home branch Thurrock; assigned role Operative Porter | Deployment branch: Thurrock | Actual role: Operative Porter | Jobs: 399424 | Customers: Apple Europe Limited | Actual hours: 11.5; source records: 1</x:v>
      </x:c>
      <x:c r="L1015" t="str">
        <x:v>Include</x:v>
      </x:c>
      <x:c r="M1015"/>
      <x:c r="N1015"/>
    </x:row>
    <x:row r="1016">
      <x:c r="A1016" t="str">
        <x:v>J Callender|2026-01-21</x:v>
      </x:c>
      <x:c r="B1016" s="888" t="n">
        <x:v>46043</x:v>
      </x:c>
      <x:c r="C1016" t="str">
        <x:v>J Callender</x:v>
      </x:c>
      <x:c r="D1016" t="str">
        <x:v>Permanent</x:v>
      </x:c>
      <x:c r="E1016" t="str">
        <x:v>Thurrock</x:v>
      </x:c>
      <x:c r="F1016" t="str">
        <x:v>Operative Porter</x:v>
      </x:c>
      <x:c r="G1016" t="str">
        <x:v>399424</x:v>
      </x:c>
      <x:c r="H1016" t="str">
        <x:v>Apple Europe Limited</x:v>
      </x:c>
      <x:c r="I1016" s="22" t="n">
        <x:v>11.5</x:v>
      </x:c>
      <x:c r="J1016" t="str">
        <x:v>Worked</x:v>
      </x:c>
      <x:c r="K1016" t="str">
        <x:v>Employee 1166; home branch Thurrock; assigned role Operative Porter | Deployment branch: Thurrock | Actual role: Operative Porter | Jobs: 399424 | Customers: Apple Europe Limited | Actual hours: 11.5; source records: 1</x:v>
      </x:c>
      <x:c r="L1016" t="str">
        <x:v>Include</x:v>
      </x:c>
      <x:c r="M1016"/>
      <x:c r="N1016"/>
    </x:row>
    <x:row r="1017">
      <x:c r="A1017" t="str">
        <x:v>J Callender|2026-01-22</x:v>
      </x:c>
      <x:c r="B1017" s="888" t="n">
        <x:v>46044</x:v>
      </x:c>
      <x:c r="C1017" t="str">
        <x:v>J Callender</x:v>
      </x:c>
      <x:c r="D1017" t="str">
        <x:v>Permanent</x:v>
      </x:c>
      <x:c r="E1017" t="str">
        <x:v>Thurrock</x:v>
      </x:c>
      <x:c r="F1017" t="str">
        <x:v>Operative Porter</x:v>
      </x:c>
      <x:c r="G1017" t="str">
        <x:v>399424</x:v>
      </x:c>
      <x:c r="H1017" t="str">
        <x:v>Apple Europe Limited</x:v>
      </x:c>
      <x:c r="I1017" s="22" t="n">
        <x:v>11.5</x:v>
      </x:c>
      <x:c r="J1017" t="str">
        <x:v>Worked</x:v>
      </x:c>
      <x:c r="K1017" t="str">
        <x:v>Employee 1166; home branch Thurrock; assigned role Operative Porter | Deployment branch: Thurrock | Actual role: Operative Porter | Jobs: 399424 | Customers: Apple Europe Limited | Actual hours: 11.5; source records: 1</x:v>
      </x:c>
      <x:c r="L1017" t="str">
        <x:v>Include</x:v>
      </x:c>
      <x:c r="M1017"/>
      <x:c r="N1017"/>
    </x:row>
    <x:row r="1018">
      <x:c r="A1018" t="str">
        <x:v>J Callender|2026-01-23</x:v>
      </x:c>
      <x:c r="B1018" s="888" t="n">
        <x:v>46045</x:v>
      </x:c>
      <x:c r="C1018" t="str">
        <x:v>J Callender</x:v>
      </x:c>
      <x:c r="D1018" t="str">
        <x:v>Permanent</x:v>
      </x:c>
      <x:c r="E1018" t="str">
        <x:v>Thurrock</x:v>
      </x:c>
      <x:c r="F1018" t="str">
        <x:v>Operative Porter</x:v>
      </x:c>
      <x:c r="G1018" t="str">
        <x:v>399424</x:v>
      </x:c>
      <x:c r="H1018" t="str">
        <x:v>Apple Europe Limited</x:v>
      </x:c>
      <x:c r="I1018" s="22" t="n">
        <x:v>11.5</x:v>
      </x:c>
      <x:c r="J1018" t="str">
        <x:v>Worked</x:v>
      </x:c>
      <x:c r="K1018" t="str">
        <x:v>Employee 1166; home branch Thurrock; assigned role Operative Porter | Deployment branch: Thurrock | Actual role: Operative Porter | Jobs: 399424 | Customers: Apple Europe Limited | Actual hours: 11.5; source records: 1</x:v>
      </x:c>
      <x:c r="L1018" t="str">
        <x:v>Include</x:v>
      </x:c>
      <x:c r="M1018"/>
      <x:c r="N1018"/>
    </x:row>
    <x:row r="1019">
      <x:c r="A1019" t="str">
        <x:v>J Callender|2026-01-26</x:v>
      </x:c>
      <x:c r="B1019" s="888" t="n">
        <x:v>46048</x:v>
      </x:c>
      <x:c r="C1019" t="str">
        <x:v>J Callender</x:v>
      </x:c>
      <x:c r="D1019" t="str">
        <x:v>Permanent</x:v>
      </x:c>
      <x:c r="E1019" t="str">
        <x:v>Thurrock</x:v>
      </x:c>
      <x:c r="F1019" t="str">
        <x:v>Operative Porter</x:v>
      </x:c>
      <x:c r="G1019" t="str">
        <x:v>399424</x:v>
      </x:c>
      <x:c r="H1019" t="str">
        <x:v>Apple Europe Limited</x:v>
      </x:c>
      <x:c r="I1019" s="22" t="n">
        <x:v>11.5</x:v>
      </x:c>
      <x:c r="J1019" t="str">
        <x:v>Worked</x:v>
      </x:c>
      <x:c r="K1019" t="str">
        <x:v>Employee 1166; home branch Thurrock; assigned role Operative Porter | Deployment branch: Thurrock | Actual role: Operative Porter | Jobs: 399424 | Customers: Apple Europe Limited | Actual hours: 11.5; source records: 1</x:v>
      </x:c>
      <x:c r="L1019" t="str">
        <x:v>Include</x:v>
      </x:c>
      <x:c r="M1019"/>
      <x:c r="N1019"/>
    </x:row>
    <x:row r="1020">
      <x:c r="A1020" t="str">
        <x:v>J Callender|2026-01-27</x:v>
      </x:c>
      <x:c r="B1020" s="888" t="n">
        <x:v>46049</x:v>
      </x:c>
      <x:c r="C1020" t="str">
        <x:v>J Callender</x:v>
      </x:c>
      <x:c r="D1020" t="str">
        <x:v>Permanent</x:v>
      </x:c>
      <x:c r="E1020" t="str">
        <x:v>Thurrock</x:v>
      </x:c>
      <x:c r="F1020" t="str">
        <x:v>Operative Porter</x:v>
      </x:c>
      <x:c r="G1020" t="str">
        <x:v>399424</x:v>
      </x:c>
      <x:c r="H1020" t="str">
        <x:v>Apple Europe Limited</x:v>
      </x:c>
      <x:c r="I1020" s="22" t="n">
        <x:v>11.5</x:v>
      </x:c>
      <x:c r="J1020" t="str">
        <x:v>Worked</x:v>
      </x:c>
      <x:c r="K1020" t="str">
        <x:v>Employee 1166; home branch Thurrock; assigned role Operative Porter | Deployment branch: Thurrock | Actual role: Operative Porter | Jobs: 399424 | Customers: Apple Europe Limited | Actual hours: 11.5; source records: 1</x:v>
      </x:c>
      <x:c r="L1020" t="str">
        <x:v>Include</x:v>
      </x:c>
      <x:c r="M1020"/>
      <x:c r="N1020"/>
    </x:row>
    <x:row r="1021">
      <x:c r="A1021" t="str">
        <x:v>J Callender|2026-01-28</x:v>
      </x:c>
      <x:c r="B1021" s="888" t="n">
        <x:v>46050</x:v>
      </x:c>
      <x:c r="C1021" t="str">
        <x:v>J Callender</x:v>
      </x:c>
      <x:c r="D1021" t="str">
        <x:v>Permanent</x:v>
      </x:c>
      <x:c r="E1021" t="str">
        <x:v>Thurrock</x:v>
      </x:c>
      <x:c r="F1021" t="str">
        <x:v>Operative Porter</x:v>
      </x:c>
      <x:c r="G1021" t="str">
        <x:v>399424</x:v>
      </x:c>
      <x:c r="H1021" t="str">
        <x:v>Apple Europe Limited</x:v>
      </x:c>
      <x:c r="I1021" s="22" t="n">
        <x:v>11.5</x:v>
      </x:c>
      <x:c r="J1021" t="str">
        <x:v>Worked</x:v>
      </x:c>
      <x:c r="K1021" t="str">
        <x:v>Employee 1166; home branch Thurrock; assigned role Operative Porter | Deployment branch: Thurrock | Actual role: Operative Porter | Jobs: 399424 | Customers: Apple Europe Limited | Actual hours: 11.5; source records: 1</x:v>
      </x:c>
      <x:c r="L1021" t="str">
        <x:v>Include</x:v>
      </x:c>
      <x:c r="M1021"/>
      <x:c r="N1021"/>
    </x:row>
    <x:row r="1022">
      <x:c r="A1022" t="str">
        <x:v>J Callender|2026-01-29</x:v>
      </x:c>
      <x:c r="B1022" s="888" t="n">
        <x:v>46051</x:v>
      </x:c>
      <x:c r="C1022" t="str">
        <x:v>J Callender</x:v>
      </x:c>
      <x:c r="D1022" t="str">
        <x:v>Permanent</x:v>
      </x:c>
      <x:c r="E1022" t="str">
        <x:v>Thurrock</x:v>
      </x:c>
      <x:c r="F1022" t="str">
        <x:v>Operative Porter</x:v>
      </x:c>
      <x:c r="G1022" t="str">
        <x:v>399424</x:v>
      </x:c>
      <x:c r="H1022" t="str">
        <x:v>Apple Europe Limited</x:v>
      </x:c>
      <x:c r="I1022" s="22" t="n">
        <x:v>11.5</x:v>
      </x:c>
      <x:c r="J1022" t="str">
        <x:v>Worked</x:v>
      </x:c>
      <x:c r="K1022" t="str">
        <x:v>Employee 1166; home branch Thurrock; assigned role Operative Porter | Deployment branch: Thurrock | Actual role: Operative Porter | Jobs: 399424 | Customers: Apple Europe Limited | Actual hours: 11.5; source records: 1</x:v>
      </x:c>
      <x:c r="L1022" t="str">
        <x:v>Include</x:v>
      </x:c>
      <x:c r="M1022"/>
      <x:c r="N1022"/>
    </x:row>
    <x:row r="1023">
      <x:c r="A1023" t="str">
        <x:v>J Callender|2026-01-30</x:v>
      </x:c>
      <x:c r="B1023" s="888" t="n">
        <x:v>46052</x:v>
      </x:c>
      <x:c r="C1023" t="str">
        <x:v>J Callender</x:v>
      </x:c>
      <x:c r="D1023" t="str">
        <x:v>Permanent</x:v>
      </x:c>
      <x:c r="E1023" t="str">
        <x:v>Thurrock</x:v>
      </x:c>
      <x:c r="F1023" t="str">
        <x:v>Operative Porter</x:v>
      </x:c>
      <x:c r="G1023" t="str">
        <x:v>399424</x:v>
      </x:c>
      <x:c r="H1023" t="str">
        <x:v>Apple Europe Limited</x:v>
      </x:c>
      <x:c r="I1023" s="22" t="n">
        <x:v>11.5</x:v>
      </x:c>
      <x:c r="J1023" t="str">
        <x:v>Worked</x:v>
      </x:c>
      <x:c r="K1023" t="str">
        <x:v>Employee 1166; home branch Thurrock; assigned role Operative Porter | Deployment branch: Thurrock | Actual role: Operative Porter | Jobs: 399424 | Customers: Apple Europe Limited | Actual hours: 11.5; source records: 1</x:v>
      </x:c>
      <x:c r="L1023" t="str">
        <x:v>Include</x:v>
      </x:c>
      <x:c r="M1023"/>
      <x:c r="N1023"/>
    </x:row>
    <x:row r="1024">
      <x:c r="A1024" t="str">
        <x:v>J Kiero-Watson|2026-01-02</x:v>
      </x:c>
      <x:c r="B1024" s="888" t="n">
        <x:v>46024</x:v>
      </x:c>
      <x:c r="C1024" t="str">
        <x:v>J Kiero-Watson</x:v>
      </x:c>
      <x:c r="D1024" t="str">
        <x:v>Permanent</x:v>
      </x:c>
      <x:c r="E1024" t="str">
        <x:v>Croydon</x:v>
      </x:c>
      <x:c r="F1024" t="str">
        <x:v>Operative Skilled</x:v>
      </x:c>
      <x:c r="G1024" t="str">
        <x:v>399017</x:v>
      </x:c>
      <x:c r="H1024" t="str">
        <x:v>Apple Europe Ltd</x:v>
      </x:c>
      <x:c r="I1024" s="22" t="n">
        <x:v>10</x:v>
      </x:c>
      <x:c r="J1024" t="str">
        <x:v>Worked</x:v>
      </x:c>
      <x:c r="K1024" t="str">
        <x:v>Employee 103857; home branch Croydon; assigned role Operative Skilled | Deployment branch: Croydon | Actual role: Operative Porter | Jobs: 399017 | Customers: Apple Europe Ltd | Actual hours: 10.0; source records: 1</x:v>
      </x:c>
      <x:c r="L1024" t="str">
        <x:v>Include</x:v>
      </x:c>
      <x:c r="M1024"/>
      <x:c r="N1024"/>
    </x:row>
    <x:row r="1025">
      <x:c r="A1025" t="str">
        <x:v>J Kiero-Watson|2026-01-05</x:v>
      </x:c>
      <x:c r="B1025" s="888" t="n">
        <x:v>46027</x:v>
      </x:c>
      <x:c r="C1025" t="str">
        <x:v>J Kiero-Watson</x:v>
      </x:c>
      <x:c r="D1025" t="str">
        <x:v>Permanent</x:v>
      </x:c>
      <x:c r="E1025" t="str">
        <x:v>Croydon</x:v>
      </x:c>
      <x:c r="F1025" t="str">
        <x:v>Operative Skilled</x:v>
      </x:c>
      <x:c r="G1025" t="str">
        <x:v>399017</x:v>
      </x:c>
      <x:c r="H1025" t="str">
        <x:v>Apple Europe Ltd</x:v>
      </x:c>
      <x:c r="I1025" s="22" t="n">
        <x:v>10</x:v>
      </x:c>
      <x:c r="J1025" t="str">
        <x:v>Worked</x:v>
      </x:c>
      <x:c r="K1025" t="str">
        <x:v>Employee 103857; home branch Croydon; assigned role Operative Skilled | Deployment branch: Croydon | Actual role: Operative Porter | Jobs: 399017 | Customers: Apple Europe Ltd | Actual hours: 10.0; source records: 1</x:v>
      </x:c>
      <x:c r="L1025" t="str">
        <x:v>Include</x:v>
      </x:c>
      <x:c r="M1025"/>
      <x:c r="N1025"/>
    </x:row>
    <x:row r="1026">
      <x:c r="A1026" t="str">
        <x:v>J Kiero-Watson|2026-01-06</x:v>
      </x:c>
      <x:c r="B1026" s="888" t="n">
        <x:v>46028</x:v>
      </x:c>
      <x:c r="C1026" t="str">
        <x:v>J Kiero-Watson</x:v>
      </x:c>
      <x:c r="D1026" t="str">
        <x:v>Permanent</x:v>
      </x:c>
      <x:c r="E1026" t="str">
        <x:v>Croydon</x:v>
      </x:c>
      <x:c r="F1026" t="str">
        <x:v>Operative Skilled</x:v>
      </x:c>
      <x:c r="G1026" t="str">
        <x:v>399017</x:v>
      </x:c>
      <x:c r="H1026" t="str">
        <x:v>Apple Europe Ltd</x:v>
      </x:c>
      <x:c r="I1026" s="22" t="n">
        <x:v>10</x:v>
      </x:c>
      <x:c r="J1026" t="str">
        <x:v>Worked</x:v>
      </x:c>
      <x:c r="K1026" t="str">
        <x:v>Employee 103857; home branch Croydon; assigned role Operative Skilled | Deployment branch: Croydon | Actual role: Operative Porter | Jobs: 399017 | Customers: Apple Europe Ltd | Actual hours: 10.0; source records: 1</x:v>
      </x:c>
      <x:c r="L1026" t="str">
        <x:v>Include</x:v>
      </x:c>
      <x:c r="M1026"/>
      <x:c r="N1026"/>
    </x:row>
    <x:row r="1027">
      <x:c r="A1027" t="str">
        <x:v>J Kiero-Watson|2026-01-07</x:v>
      </x:c>
      <x:c r="B1027" s="888" t="n">
        <x:v>46029</x:v>
      </x:c>
      <x:c r="C1027" t="str">
        <x:v>J Kiero-Watson</x:v>
      </x:c>
      <x:c r="D1027" t="str">
        <x:v>Permanent</x:v>
      </x:c>
      <x:c r="E1027" t="str">
        <x:v>Croydon</x:v>
      </x:c>
      <x:c r="F1027" t="str">
        <x:v>Operative Skilled</x:v>
      </x:c>
      <x:c r="G1027" t="str">
        <x:v>399017</x:v>
      </x:c>
      <x:c r="H1027" t="str">
        <x:v>Apple Europe Ltd</x:v>
      </x:c>
      <x:c r="I1027" s="22" t="n">
        <x:v>10</x:v>
      </x:c>
      <x:c r="J1027" t="str">
        <x:v>Worked</x:v>
      </x:c>
      <x:c r="K1027" t="str">
        <x:v>Employee 103857; home branch Croydon; assigned role Operative Skilled | Deployment branch: Croydon | Actual role: Operative Porter | Jobs: 399017 | Customers: Apple Europe Ltd | Actual hours: 10.0; source records: 1</x:v>
      </x:c>
      <x:c r="L1027" t="str">
        <x:v>Include</x:v>
      </x:c>
      <x:c r="M1027"/>
      <x:c r="N1027"/>
    </x:row>
    <x:row r="1028">
      <x:c r="A1028" t="str">
        <x:v>J Kiero-Watson|2026-01-08</x:v>
      </x:c>
      <x:c r="B1028" s="888" t="n">
        <x:v>46030</x:v>
      </x:c>
      <x:c r="C1028" t="str">
        <x:v>J Kiero-Watson</x:v>
      </x:c>
      <x:c r="D1028" t="str">
        <x:v>Permanent</x:v>
      </x:c>
      <x:c r="E1028" t="str">
        <x:v>Croydon</x:v>
      </x:c>
      <x:c r="F1028" t="str">
        <x:v>Operative Skilled</x:v>
      </x:c>
      <x:c r="G1028" t="str">
        <x:v>399017</x:v>
      </x:c>
      <x:c r="H1028" t="str">
        <x:v>Apple Europe Ltd</x:v>
      </x:c>
      <x:c r="I1028" s="22" t="n">
        <x:v>10</x:v>
      </x:c>
      <x:c r="J1028" t="str">
        <x:v>Worked</x:v>
      </x:c>
      <x:c r="K1028" t="str">
        <x:v>Employee 103857; home branch Croydon; assigned role Operative Skilled | Deployment branch: Croydon | Actual role: Operative Porter | Jobs: 399017 | Customers: Apple Europe Ltd | Actual hours: 10.0; source records: 1</x:v>
      </x:c>
      <x:c r="L1028" t="str">
        <x:v>Include</x:v>
      </x:c>
      <x:c r="M1028"/>
      <x:c r="N1028"/>
    </x:row>
    <x:row r="1029">
      <x:c r="A1029" t="str">
        <x:v>J Kiero-Watson|2026-01-09</x:v>
      </x:c>
      <x:c r="B1029" s="888" t="n">
        <x:v>46031</x:v>
      </x:c>
      <x:c r="C1029" t="str">
        <x:v>J Kiero-Watson</x:v>
      </x:c>
      <x:c r="D1029" t="str">
        <x:v>Permanent</x:v>
      </x:c>
      <x:c r="E1029" t="str">
        <x:v>Croydon</x:v>
      </x:c>
      <x:c r="F1029" t="str">
        <x:v>Operative Skilled</x:v>
      </x:c>
      <x:c r="G1029" t="str">
        <x:v>399017</x:v>
      </x:c>
      <x:c r="H1029" t="str">
        <x:v>Apple Europe Ltd</x:v>
      </x:c>
      <x:c r="I1029" s="22" t="n">
        <x:v>10</x:v>
      </x:c>
      <x:c r="J1029" t="str">
        <x:v>Worked</x:v>
      </x:c>
      <x:c r="K1029" t="str">
        <x:v>Employee 103857; home branch Croydon; assigned role Operative Skilled | Deployment branch: Croydon | Actual role: Operative Porter | Jobs: 399017 | Customers: Apple Europe Ltd | Actual hours: 10.0; source records: 1</x:v>
      </x:c>
      <x:c r="L1029" t="str">
        <x:v>Include</x:v>
      </x:c>
      <x:c r="M1029"/>
      <x:c r="N1029"/>
    </x:row>
    <x:row r="1030">
      <x:c r="A1030" t="str">
        <x:v>J Kiero-Watson|2026-01-12</x:v>
      </x:c>
      <x:c r="B1030" s="888" t="n">
        <x:v>46034</x:v>
      </x:c>
      <x:c r="C1030" t="str">
        <x:v>J Kiero-Watson</x:v>
      </x:c>
      <x:c r="D1030" t="str">
        <x:v>Permanent</x:v>
      </x:c>
      <x:c r="E1030" t="str">
        <x:v>Croydon</x:v>
      </x:c>
      <x:c r="F1030" t="str">
        <x:v>Operative Skilled</x:v>
      </x:c>
      <x:c r="G1030" t="str">
        <x:v>399017</x:v>
      </x:c>
      <x:c r="H1030" t="str">
        <x:v>Apple Europe Ltd</x:v>
      </x:c>
      <x:c r="I1030" s="22" t="n">
        <x:v>10</x:v>
      </x:c>
      <x:c r="J1030" t="str">
        <x:v>Worked</x:v>
      </x:c>
      <x:c r="K1030" t="str">
        <x:v>Employee 103857; home branch Croydon; assigned role Operative Skilled | Deployment branch: Croydon | Actual role: Operative Porter | Jobs: 399017 | Customers: Apple Europe Ltd | Actual hours: 10.0; source records: 1</x:v>
      </x:c>
      <x:c r="L1030" t="str">
        <x:v>Include</x:v>
      </x:c>
      <x:c r="M1030"/>
      <x:c r="N1030"/>
    </x:row>
    <x:row r="1031">
      <x:c r="A1031" t="str">
        <x:v>J Kiero-Watson|2026-01-13</x:v>
      </x:c>
      <x:c r="B1031" s="888" t="n">
        <x:v>46035</x:v>
      </x:c>
      <x:c r="C1031" t="str">
        <x:v>J Kiero-Watson</x:v>
      </x:c>
      <x:c r="D1031" t="str">
        <x:v>Permanent</x:v>
      </x:c>
      <x:c r="E1031" t="str">
        <x:v>Croydon</x:v>
      </x:c>
      <x:c r="F1031" t="str">
        <x:v>Operative Skilled</x:v>
      </x:c>
      <x:c r="G1031" t="str">
        <x:v>399017</x:v>
      </x:c>
      <x:c r="H1031" t="str">
        <x:v>Apple Europe Ltd</x:v>
      </x:c>
      <x:c r="I1031" s="22" t="n">
        <x:v>10</x:v>
      </x:c>
      <x:c r="J1031" t="str">
        <x:v>Worked</x:v>
      </x:c>
      <x:c r="K1031" t="str">
        <x:v>Employee 103857; home branch Croydon; assigned role Operative Skilled | Deployment branch: Croydon | Actual role: Operative Porter | Jobs: 399017 | Customers: Apple Europe Ltd | Actual hours: 10.0; source records: 1</x:v>
      </x:c>
      <x:c r="L1031" t="str">
        <x:v>Include</x:v>
      </x:c>
      <x:c r="M1031"/>
      <x:c r="N1031"/>
    </x:row>
    <x:row r="1032">
      <x:c r="A1032" t="str">
        <x:v>J Kiero-Watson|2026-01-14</x:v>
      </x:c>
      <x:c r="B1032" s="888" t="n">
        <x:v>46036</x:v>
      </x:c>
      <x:c r="C1032" t="str">
        <x:v>J Kiero-Watson</x:v>
      </x:c>
      <x:c r="D1032" t="str">
        <x:v>Permanent</x:v>
      </x:c>
      <x:c r="E1032" t="str">
        <x:v>Croydon</x:v>
      </x:c>
      <x:c r="F1032" t="str">
        <x:v>Operative Skilled</x:v>
      </x:c>
      <x:c r="G1032" t="str">
        <x:v>399017</x:v>
      </x:c>
      <x:c r="H1032" t="str">
        <x:v>Apple Europe Ltd</x:v>
      </x:c>
      <x:c r="I1032" s="22" t="n">
        <x:v>10</x:v>
      </x:c>
      <x:c r="J1032" t="str">
        <x:v>Worked</x:v>
      </x:c>
      <x:c r="K1032" t="str">
        <x:v>Employee 103857; home branch Croydon; assigned role Operative Skilled | Deployment branch: Croydon | Actual role: Operative Porter | Jobs: 399017 | Customers: Apple Europe Ltd | Actual hours: 10.0; source records: 1</x:v>
      </x:c>
      <x:c r="L1032" t="str">
        <x:v>Include</x:v>
      </x:c>
      <x:c r="M1032"/>
      <x:c r="N1032"/>
    </x:row>
    <x:row r="1033">
      <x:c r="A1033" t="str">
        <x:v>J Kiero-Watson|2026-01-15</x:v>
      </x:c>
      <x:c r="B1033" s="888" t="n">
        <x:v>46037</x:v>
      </x:c>
      <x:c r="C1033" t="str">
        <x:v>J Kiero-Watson</x:v>
      </x:c>
      <x:c r="D1033" t="str">
        <x:v>Permanent</x:v>
      </x:c>
      <x:c r="E1033" t="str">
        <x:v>Croydon</x:v>
      </x:c>
      <x:c r="F1033" t="str">
        <x:v>Operative Skilled</x:v>
      </x:c>
      <x:c r="G1033" t="str">
        <x:v>399017</x:v>
      </x:c>
      <x:c r="H1033" t="str">
        <x:v>Apple Europe Ltd</x:v>
      </x:c>
      <x:c r="I1033" s="22" t="n">
        <x:v>10</x:v>
      </x:c>
      <x:c r="J1033" t="str">
        <x:v>Worked</x:v>
      </x:c>
      <x:c r="K1033" t="str">
        <x:v>Employee 103857; home branch Croydon; assigned role Operative Skilled | Deployment branch: Croydon | Actual role: Operative Porter | Jobs: 399017 | Customers: Apple Europe Ltd | Actual hours: 10.0; source records: 1</x:v>
      </x:c>
      <x:c r="L1033" t="str">
        <x:v>Include</x:v>
      </x:c>
      <x:c r="M1033"/>
      <x:c r="N1033"/>
    </x:row>
    <x:row r="1034">
      <x:c r="A1034" t="str">
        <x:v>J Kiero-Watson|2026-01-16</x:v>
      </x:c>
      <x:c r="B1034" s="888" t="n">
        <x:v>46038</x:v>
      </x:c>
      <x:c r="C1034" t="str">
        <x:v>J Kiero-Watson</x:v>
      </x:c>
      <x:c r="D1034" t="str">
        <x:v>Permanent</x:v>
      </x:c>
      <x:c r="E1034" t="str">
        <x:v>Croydon</x:v>
      </x:c>
      <x:c r="F1034" t="str">
        <x:v>Operative Skilled</x:v>
      </x:c>
      <x:c r="G1034" t="str">
        <x:v>399017</x:v>
      </x:c>
      <x:c r="H1034" t="str">
        <x:v>Apple Europe Ltd</x:v>
      </x:c>
      <x:c r="I1034" s="22" t="n">
        <x:v>10</x:v>
      </x:c>
      <x:c r="J1034" t="str">
        <x:v>Worked</x:v>
      </x:c>
      <x:c r="K1034" t="str">
        <x:v>Employee 103857; home branch Croydon; assigned role Operative Skilled | Deployment branch: Croydon | Actual role: Operative Porter | Jobs: 399017 | Customers: Apple Europe Ltd | Actual hours: 10.0; source records: 1</x:v>
      </x:c>
      <x:c r="L1034" t="str">
        <x:v>Include</x:v>
      </x:c>
      <x:c r="M1034"/>
      <x:c r="N1034"/>
    </x:row>
    <x:row r="1035">
      <x:c r="A1035" t="str">
        <x:v>J Kiero-Watson|2026-01-19</x:v>
      </x:c>
      <x:c r="B1035" s="888" t="n">
        <x:v>46041</x:v>
      </x:c>
      <x:c r="C1035" t="str">
        <x:v>J Kiero-Watson</x:v>
      </x:c>
      <x:c r="D1035" t="str">
        <x:v>Permanent</x:v>
      </x:c>
      <x:c r="E1035" t="str">
        <x:v>Croydon</x:v>
      </x:c>
      <x:c r="F1035" t="str">
        <x:v>Operative Skilled</x:v>
      </x:c>
      <x:c r="G1035" t="str">
        <x:v>399017</x:v>
      </x:c>
      <x:c r="H1035" t="str">
        <x:v>Apple Europe Ltd</x:v>
      </x:c>
      <x:c r="I1035" s="22" t="n">
        <x:v>10</x:v>
      </x:c>
      <x:c r="J1035" t="str">
        <x:v>Worked</x:v>
      </x:c>
      <x:c r="K1035" t="str">
        <x:v>Employee 103857; home branch Croydon; assigned role Operative Skilled | Deployment branch: Croydon | Actual role: Operative Porter | Jobs: 399017 | Customers: Apple Europe Ltd | Actual hours: 10.0; source records: 1</x:v>
      </x:c>
      <x:c r="L1035" t="str">
        <x:v>Include</x:v>
      </x:c>
      <x:c r="M1035"/>
      <x:c r="N1035"/>
    </x:row>
    <x:row r="1036">
      <x:c r="A1036" t="str">
        <x:v>J Kiero-Watson|2026-01-20</x:v>
      </x:c>
      <x:c r="B1036" s="888" t="n">
        <x:v>46042</x:v>
      </x:c>
      <x:c r="C1036" t="str">
        <x:v>J Kiero-Watson</x:v>
      </x:c>
      <x:c r="D1036" t="str">
        <x:v>Permanent</x:v>
      </x:c>
      <x:c r="E1036" t="str">
        <x:v>Croydon</x:v>
      </x:c>
      <x:c r="F1036" t="str">
        <x:v>Operative Skilled</x:v>
      </x:c>
      <x:c r="G1036" t="str">
        <x:v>399017</x:v>
      </x:c>
      <x:c r="H1036" t="str">
        <x:v>Apple Europe Ltd</x:v>
      </x:c>
      <x:c r="I1036" s="22" t="n">
        <x:v>10</x:v>
      </x:c>
      <x:c r="J1036" t="str">
        <x:v>Worked</x:v>
      </x:c>
      <x:c r="K1036" t="str">
        <x:v>Employee 103857; home branch Croydon; assigned role Operative Skilled | Deployment branch: Croydon | Actual role: Operative Porter | Jobs: 399017 | Customers: Apple Europe Ltd | Actual hours: 10.0; source records: 1</x:v>
      </x:c>
      <x:c r="L1036" t="str">
        <x:v>Include</x:v>
      </x:c>
      <x:c r="M1036"/>
      <x:c r="N1036"/>
    </x:row>
    <x:row r="1037">
      <x:c r="A1037" t="str">
        <x:v>J Kiero-Watson|2026-01-21</x:v>
      </x:c>
      <x:c r="B1037" s="888" t="n">
        <x:v>46043</x:v>
      </x:c>
      <x:c r="C1037" t="str">
        <x:v>J Kiero-Watson</x:v>
      </x:c>
      <x:c r="D1037" t="str">
        <x:v>Permanent</x:v>
      </x:c>
      <x:c r="E1037" t="str">
        <x:v>Croydon</x:v>
      </x:c>
      <x:c r="F1037" t="str">
        <x:v>Operative Skilled</x:v>
      </x:c>
      <x:c r="G1037"/>
      <x:c r="H1037"/>
      <x:c r="I1037" s="22" t="n">
        <x:v>0</x:v>
      </x:c>
      <x:c r="J1037" t="str">
        <x:v>Annual leave</x:v>
      </x:c>
      <x:c r="K1037" t="str">
        <x:v>Employee 103857; home branch Croydon; assigned role Operative Skilled | Leave: Annual Leave (Hours) | Leave calendar basis: Variable-pattern period</x:v>
      </x:c>
      <x:c r="L1037" t="str">
        <x:v>Include</x:v>
      </x:c>
      <x:c r="M1037"/>
      <x:c r="N1037"/>
    </x:row>
    <x:row r="1038">
      <x:c r="A1038" t="str">
        <x:v>J Kiero-Watson|2026-01-22</x:v>
      </x:c>
      <x:c r="B1038" s="888" t="n">
        <x:v>46044</x:v>
      </x:c>
      <x:c r="C1038" t="str">
        <x:v>J Kiero-Watson</x:v>
      </x:c>
      <x:c r="D1038" t="str">
        <x:v>Permanent</x:v>
      </x:c>
      <x:c r="E1038" t="str">
        <x:v>Croydon</x:v>
      </x:c>
      <x:c r="F1038" t="str">
        <x:v>Operative Skilled</x:v>
      </x:c>
      <x:c r="G1038" t="str">
        <x:v>399017</x:v>
      </x:c>
      <x:c r="H1038" t="str">
        <x:v>Apple Europe Ltd</x:v>
      </x:c>
      <x:c r="I1038" s="22" t="n">
        <x:v>10</x:v>
      </x:c>
      <x:c r="J1038" t="str">
        <x:v>Worked</x:v>
      </x:c>
      <x:c r="K1038" t="str">
        <x:v>Employee 103857; home branch Croydon; assigned role Operative Skilled | Deployment branch: Croydon | Actual role: Operative Porter | Jobs: 399017 | Customers: Apple Europe Ltd | Actual hours: 10.0; source records: 1</x:v>
      </x:c>
      <x:c r="L1038" t="str">
        <x:v>Include</x:v>
      </x:c>
      <x:c r="M1038"/>
      <x:c r="N1038"/>
    </x:row>
    <x:row r="1039">
      <x:c r="A1039" t="str">
        <x:v>J Kiero-Watson|2026-01-23</x:v>
      </x:c>
      <x:c r="B1039" s="888" t="n">
        <x:v>46045</x:v>
      </x:c>
      <x:c r="C1039" t="str">
        <x:v>J Kiero-Watson</x:v>
      </x:c>
      <x:c r="D1039" t="str">
        <x:v>Permanent</x:v>
      </x:c>
      <x:c r="E1039" t="str">
        <x:v>Croydon</x:v>
      </x:c>
      <x:c r="F1039" t="str">
        <x:v>Operative Skilled</x:v>
      </x:c>
      <x:c r="G1039" t="str">
        <x:v>399017</x:v>
      </x:c>
      <x:c r="H1039" t="str">
        <x:v>Apple Europe Ltd</x:v>
      </x:c>
      <x:c r="I1039" s="22" t="n">
        <x:v>10</x:v>
      </x:c>
      <x:c r="J1039" t="str">
        <x:v>Worked</x:v>
      </x:c>
      <x:c r="K1039" t="str">
        <x:v>Employee 103857; home branch Croydon; assigned role Operative Skilled | Deployment branch: Croydon | Actual role: Operative Porter | Jobs: 399017 | Customers: Apple Europe Ltd | Actual hours: 10.0; source records: 1</x:v>
      </x:c>
      <x:c r="L1039" t="str">
        <x:v>Include</x:v>
      </x:c>
      <x:c r="M1039"/>
      <x:c r="N1039"/>
    </x:row>
    <x:row r="1040">
      <x:c r="A1040" t="str">
        <x:v>J Kiero-Watson|2026-01-26</x:v>
      </x:c>
      <x:c r="B1040" s="888" t="n">
        <x:v>46048</x:v>
      </x:c>
      <x:c r="C1040" t="str">
        <x:v>J Kiero-Watson</x:v>
      </x:c>
      <x:c r="D1040" t="str">
        <x:v>Permanent</x:v>
      </x:c>
      <x:c r="E1040" t="str">
        <x:v>Croydon</x:v>
      </x:c>
      <x:c r="F1040" t="str">
        <x:v>Operative Skilled</x:v>
      </x:c>
      <x:c r="G1040" t="str">
        <x:v>399017</x:v>
      </x:c>
      <x:c r="H1040" t="str">
        <x:v>Apple Europe Ltd</x:v>
      </x:c>
      <x:c r="I1040" s="22" t="n">
        <x:v>10</x:v>
      </x:c>
      <x:c r="J1040" t="str">
        <x:v>Worked</x:v>
      </x:c>
      <x:c r="K1040" t="str">
        <x:v>Employee 103857; home branch Croydon; assigned role Operative Skilled | Deployment branch: Croydon | Actual role: Operative Porter | Jobs: 399017 | Customers: Apple Europe Ltd | Actual hours: 10.0; source records: 1</x:v>
      </x:c>
      <x:c r="L1040" t="str">
        <x:v>Include</x:v>
      </x:c>
      <x:c r="M1040"/>
      <x:c r="N1040"/>
    </x:row>
    <x:row r="1041">
      <x:c r="A1041" t="str">
        <x:v>J Kiero-Watson|2026-01-27</x:v>
      </x:c>
      <x:c r="B1041" s="888" t="n">
        <x:v>46049</x:v>
      </x:c>
      <x:c r="C1041" t="str">
        <x:v>J Kiero-Watson</x:v>
      </x:c>
      <x:c r="D1041" t="str">
        <x:v>Permanent</x:v>
      </x:c>
      <x:c r="E1041" t="str">
        <x:v>Croydon</x:v>
      </x:c>
      <x:c r="F1041" t="str">
        <x:v>Operative Skilled</x:v>
      </x:c>
      <x:c r="G1041" t="str">
        <x:v>399017</x:v>
      </x:c>
      <x:c r="H1041" t="str">
        <x:v>Apple Europe Ltd</x:v>
      </x:c>
      <x:c r="I1041" s="22" t="n">
        <x:v>10</x:v>
      </x:c>
      <x:c r="J1041" t="str">
        <x:v>Worked</x:v>
      </x:c>
      <x:c r="K1041" t="str">
        <x:v>Employee 103857; home branch Croydon; assigned role Operative Skilled | Deployment branch: Croydon | Actual role: Operative Porter | Jobs: 399017 | Customers: Apple Europe Ltd | Actual hours: 10.0; source records: 1</x:v>
      </x:c>
      <x:c r="L1041" t="str">
        <x:v>Include</x:v>
      </x:c>
      <x:c r="M1041"/>
      <x:c r="N1041"/>
    </x:row>
    <x:row r="1042">
      <x:c r="A1042" t="str">
        <x:v>J Kiero-Watson|2026-01-28</x:v>
      </x:c>
      <x:c r="B1042" s="888" t="n">
        <x:v>46050</x:v>
      </x:c>
      <x:c r="C1042" t="str">
        <x:v>J Kiero-Watson</x:v>
      </x:c>
      <x:c r="D1042" t="str">
        <x:v>Permanent</x:v>
      </x:c>
      <x:c r="E1042" t="str">
        <x:v>Croydon</x:v>
      </x:c>
      <x:c r="F1042" t="str">
        <x:v>Operative Skilled</x:v>
      </x:c>
      <x:c r="G1042" t="str">
        <x:v>399017</x:v>
      </x:c>
      <x:c r="H1042" t="str">
        <x:v>Apple Europe Ltd</x:v>
      </x:c>
      <x:c r="I1042" s="22" t="n">
        <x:v>10</x:v>
      </x:c>
      <x:c r="J1042" t="str">
        <x:v>Worked</x:v>
      </x:c>
      <x:c r="K1042" t="str">
        <x:v>Employee 103857; home branch Croydon; assigned role Operative Skilled | Deployment branch: Croydon | Actual role: Operative Porter | Jobs: 399017 | Customers: Apple Europe Ltd | Actual hours: 10.0; source records: 1</x:v>
      </x:c>
      <x:c r="L1042" t="str">
        <x:v>Include</x:v>
      </x:c>
      <x:c r="M1042"/>
      <x:c r="N1042"/>
    </x:row>
    <x:row r="1043">
      <x:c r="A1043" t="str">
        <x:v>J Kiero-Watson|2026-01-29</x:v>
      </x:c>
      <x:c r="B1043" s="888" t="n">
        <x:v>46051</x:v>
      </x:c>
      <x:c r="C1043" t="str">
        <x:v>J Kiero-Watson</x:v>
      </x:c>
      <x:c r="D1043" t="str">
        <x:v>Permanent</x:v>
      </x:c>
      <x:c r="E1043" t="str">
        <x:v>Croydon</x:v>
      </x:c>
      <x:c r="F1043" t="str">
        <x:v>Operative Skilled</x:v>
      </x:c>
      <x:c r="G1043" t="str">
        <x:v>399017</x:v>
      </x:c>
      <x:c r="H1043" t="str">
        <x:v>Apple Europe Ltd</x:v>
      </x:c>
      <x:c r="I1043" s="22" t="n">
        <x:v>10</x:v>
      </x:c>
      <x:c r="J1043" t="str">
        <x:v>Worked</x:v>
      </x:c>
      <x:c r="K1043" t="str">
        <x:v>Employee 103857; home branch Croydon; assigned role Operative Skilled | Deployment branch: Croydon | Actual role: Operative Porter | Jobs: 399017 | Customers: Apple Europe Ltd | Actual hours: 10.0; source records: 1</x:v>
      </x:c>
      <x:c r="L1043" t="str">
        <x:v>Include</x:v>
      </x:c>
      <x:c r="M1043"/>
      <x:c r="N1043"/>
    </x:row>
    <x:row r="1044">
      <x:c r="A1044" t="str">
        <x:v>J Kiero-Watson|2026-01-30</x:v>
      </x:c>
      <x:c r="B1044" s="888" t="n">
        <x:v>46052</x:v>
      </x:c>
      <x:c r="C1044" t="str">
        <x:v>J Kiero-Watson</x:v>
      </x:c>
      <x:c r="D1044" t="str">
        <x:v>Permanent</x:v>
      </x:c>
      <x:c r="E1044" t="str">
        <x:v>Croydon</x:v>
      </x:c>
      <x:c r="F1044" t="str">
        <x:v>Operative Skilled</x:v>
      </x:c>
      <x:c r="G1044" t="str">
        <x:v>399017</x:v>
      </x:c>
      <x:c r="H1044" t="str">
        <x:v>Apple Europe Ltd</x:v>
      </x:c>
      <x:c r="I1044" s="22" t="n">
        <x:v>10</x:v>
      </x:c>
      <x:c r="J1044" t="str">
        <x:v>Worked</x:v>
      </x:c>
      <x:c r="K1044" t="str">
        <x:v>Employee 103857; home branch Croydon; assigned role Operative Skilled | Deployment branch: Croydon | Actual role: Operative Porter | Jobs: 399017 | Customers: Apple Europe Ltd | Actual hours: 10.0; source records: 1</x:v>
      </x:c>
      <x:c r="L1044" t="str">
        <x:v>Include</x:v>
      </x:c>
      <x:c r="M1044"/>
      <x:c r="N1044"/>
    </x:row>
    <x:row r="1045">
      <x:c r="A1045" t="str">
        <x:v>J McGinley|2026-01-02</x:v>
      </x:c>
      <x:c r="B1045" s="888" t="n">
        <x:v>46024</x:v>
      </x:c>
      <x:c r="C1045" t="str">
        <x:v>J McGinley</x:v>
      </x:c>
      <x:c r="D1045" t="str">
        <x:v>Permanent</x:v>
      </x:c>
      <x:c r="E1045" t="str">
        <x:v>Thurrock</x:v>
      </x:c>
      <x:c r="F1045" t="str">
        <x:v>Operative Skilled</x:v>
      </x:c>
      <x:c r="G1045" t="str">
        <x:v>399348</x:v>
      </x:c>
      <x:c r="H1045" t="str">
        <x:v>Accenture UK Ltd</x:v>
      </x:c>
      <x:c r="I1045" s="22" t="n">
        <x:v>11</x:v>
      </x:c>
      <x:c r="J1045" t="str">
        <x:v>Worked</x:v>
      </x:c>
      <x:c r="K1045" t="str">
        <x:v>Employee 1063; home branch Thurrock; assigned role Operative Skilled | Deployment branch: Thurrock | Actual role: Operative Skilled | Jobs: 399348 | Customers: Accenture UK Ltd | Actual hours: 11.0; source records: 1</x:v>
      </x:c>
      <x:c r="L1045" t="str">
        <x:v>Include</x:v>
      </x:c>
      <x:c r="M1045"/>
      <x:c r="N1045"/>
    </x:row>
    <x:row r="1046">
      <x:c r="A1046" t="str">
        <x:v>J McGinley|2026-01-05</x:v>
      </x:c>
      <x:c r="B1046" s="888" t="n">
        <x:v>46027</x:v>
      </x:c>
      <x:c r="C1046" t="str">
        <x:v>J McGinley</x:v>
      </x:c>
      <x:c r="D1046" t="str">
        <x:v>Permanent</x:v>
      </x:c>
      <x:c r="E1046" t="str">
        <x:v>Thurrock</x:v>
      </x:c>
      <x:c r="F1046" t="str">
        <x:v>Operative Skilled</x:v>
      </x:c>
      <x:c r="G1046" t="str">
        <x:v>399348</x:v>
      </x:c>
      <x:c r="H1046" t="str">
        <x:v>Accenture UK Ltd</x:v>
      </x:c>
      <x:c r="I1046" s="22" t="n">
        <x:v>11</x:v>
      </x:c>
      <x:c r="J1046" t="str">
        <x:v>Worked</x:v>
      </x:c>
      <x:c r="K1046" t="str">
        <x:v>Employee 1063; home branch Thurrock; assigned role Operative Skilled | Deployment branch: Thurrock | Actual role: Operative Skilled | Jobs: 399348 | Customers: Accenture UK Ltd | Actual hours: 11.0; source records: 1</x:v>
      </x:c>
      <x:c r="L1046" t="str">
        <x:v>Include</x:v>
      </x:c>
      <x:c r="M1046"/>
      <x:c r="N1046"/>
    </x:row>
    <x:row r="1047">
      <x:c r="A1047" t="str">
        <x:v>J McGinley|2026-01-06</x:v>
      </x:c>
      <x:c r="B1047" s="888" t="n">
        <x:v>46028</x:v>
      </x:c>
      <x:c r="C1047" t="str">
        <x:v>J McGinley</x:v>
      </x:c>
      <x:c r="D1047" t="str">
        <x:v>Permanent</x:v>
      </x:c>
      <x:c r="E1047" t="str">
        <x:v>Thurrock</x:v>
      </x:c>
      <x:c r="F1047" t="str">
        <x:v>Operative Skilled</x:v>
      </x:c>
      <x:c r="G1047" t="str">
        <x:v>399348</x:v>
      </x:c>
      <x:c r="H1047" t="str">
        <x:v>Accenture UK Ltd</x:v>
      </x:c>
      <x:c r="I1047" s="22" t="n">
        <x:v>11</x:v>
      </x:c>
      <x:c r="J1047" t="str">
        <x:v>Worked</x:v>
      </x:c>
      <x:c r="K1047" t="str">
        <x:v>Employee 1063; home branch Thurrock; assigned role Operative Skilled | Deployment branch: Thurrock | Actual role: Operative Skilled | Jobs: 399348 | Customers: Accenture UK Ltd | Actual hours: 11.0; source records: 1</x:v>
      </x:c>
      <x:c r="L1047" t="str">
        <x:v>Include</x:v>
      </x:c>
      <x:c r="M1047"/>
      <x:c r="N1047"/>
    </x:row>
    <x:row r="1048">
      <x:c r="A1048" t="str">
        <x:v>J McGinley|2026-01-07</x:v>
      </x:c>
      <x:c r="B1048" s="888" t="n">
        <x:v>46029</x:v>
      </x:c>
      <x:c r="C1048" t="str">
        <x:v>J McGinley</x:v>
      </x:c>
      <x:c r="D1048" t="str">
        <x:v>Permanent</x:v>
      </x:c>
      <x:c r="E1048" t="str">
        <x:v>Thurrock</x:v>
      </x:c>
      <x:c r="F1048" t="str">
        <x:v>Operative Skilled</x:v>
      </x:c>
      <x:c r="G1048" t="str">
        <x:v>399348</x:v>
      </x:c>
      <x:c r="H1048" t="str">
        <x:v>Accenture UK Ltd</x:v>
      </x:c>
      <x:c r="I1048" s="22" t="n">
        <x:v>11</x:v>
      </x:c>
      <x:c r="J1048" t="str">
        <x:v>Worked</x:v>
      </x:c>
      <x:c r="K1048" t="str">
        <x:v>Employee 1063; home branch Thurrock; assigned role Operative Skilled | Deployment branch: Thurrock | Actual role: Operative Skilled | Jobs: 399348 | Customers: Accenture UK Ltd | Actual hours: 11.0; source records: 1</x:v>
      </x:c>
      <x:c r="L1048" t="str">
        <x:v>Include</x:v>
      </x:c>
      <x:c r="M1048"/>
      <x:c r="N1048"/>
    </x:row>
    <x:row r="1049">
      <x:c r="A1049" t="str">
        <x:v>J McGinley|2026-01-08</x:v>
      </x:c>
      <x:c r="B1049" s="888" t="n">
        <x:v>46030</x:v>
      </x:c>
      <x:c r="C1049" t="str">
        <x:v>J McGinley</x:v>
      </x:c>
      <x:c r="D1049" t="str">
        <x:v>Permanent</x:v>
      </x:c>
      <x:c r="E1049" t="str">
        <x:v>Thurrock</x:v>
      </x:c>
      <x:c r="F1049" t="str">
        <x:v>Operative Skilled</x:v>
      </x:c>
      <x:c r="G1049" t="str">
        <x:v>399348</x:v>
      </x:c>
      <x:c r="H1049" t="str">
        <x:v>Accenture UK Ltd</x:v>
      </x:c>
      <x:c r="I1049" s="22" t="n">
        <x:v>11</x:v>
      </x:c>
      <x:c r="J1049" t="str">
        <x:v>Worked</x:v>
      </x:c>
      <x:c r="K1049" t="str">
        <x:v>Employee 1063; home branch Thurrock; assigned role Operative Skilled | Deployment branch: Thurrock | Actual role: Operative Skilled | Jobs: 399348 | Customers: Accenture UK Ltd | Actual hours: 11.0; source records: 1</x:v>
      </x:c>
      <x:c r="L1049" t="str">
        <x:v>Include</x:v>
      </x:c>
      <x:c r="M1049"/>
      <x:c r="N1049"/>
    </x:row>
    <x:row r="1050">
      <x:c r="A1050" t="str">
        <x:v>J McGinley|2026-01-09</x:v>
      </x:c>
      <x:c r="B1050" s="888" t="n">
        <x:v>46031</x:v>
      </x:c>
      <x:c r="C1050" t="str">
        <x:v>J McGinley</x:v>
      </x:c>
      <x:c r="D1050" t="str">
        <x:v>Permanent</x:v>
      </x:c>
      <x:c r="E1050" t="str">
        <x:v>Thurrock</x:v>
      </x:c>
      <x:c r="F1050" t="str">
        <x:v>Operative Skilled</x:v>
      </x:c>
      <x:c r="G1050" t="str">
        <x:v>399348</x:v>
      </x:c>
      <x:c r="H1050" t="str">
        <x:v>Accenture UK Ltd</x:v>
      </x:c>
      <x:c r="I1050" s="22" t="n">
        <x:v>11</x:v>
      </x:c>
      <x:c r="J1050" t="str">
        <x:v>Worked</x:v>
      </x:c>
      <x:c r="K1050" t="str">
        <x:v>Employee 1063; home branch Thurrock; assigned role Operative Skilled | Deployment branch: Thurrock | Actual role: Operative Skilled | Jobs: 399348 | Customers: Accenture UK Ltd | Actual hours: 11.0; source records: 1</x:v>
      </x:c>
      <x:c r="L1050" t="str">
        <x:v>Include</x:v>
      </x:c>
      <x:c r="M1050"/>
      <x:c r="N1050"/>
    </x:row>
    <x:row r="1051">
      <x:c r="A1051" t="str">
        <x:v>J McGinley|2026-01-12</x:v>
      </x:c>
      <x:c r="B1051" s="888" t="n">
        <x:v>46034</x:v>
      </x:c>
      <x:c r="C1051" t="str">
        <x:v>J McGinley</x:v>
      </x:c>
      <x:c r="D1051" t="str">
        <x:v>Permanent</x:v>
      </x:c>
      <x:c r="E1051" t="str">
        <x:v>Thurrock</x:v>
      </x:c>
      <x:c r="F1051" t="str">
        <x:v>Operative Skilled</x:v>
      </x:c>
      <x:c r="G1051" t="str">
        <x:v>399348</x:v>
      </x:c>
      <x:c r="H1051" t="str">
        <x:v>Accenture UK Ltd</x:v>
      </x:c>
      <x:c r="I1051" s="22" t="n">
        <x:v>11</x:v>
      </x:c>
      <x:c r="J1051" t="str">
        <x:v>Worked</x:v>
      </x:c>
      <x:c r="K1051" t="str">
        <x:v>Employee 1063; home branch Thurrock; assigned role Operative Skilled | Deployment branch: Thurrock | Actual role: Operative Skilled | Jobs: 399348 | Customers: Accenture UK Ltd | Actual hours: 11.0; source records: 1</x:v>
      </x:c>
      <x:c r="L1051" t="str">
        <x:v>Include</x:v>
      </x:c>
      <x:c r="M1051"/>
      <x:c r="N1051"/>
    </x:row>
    <x:row r="1052">
      <x:c r="A1052" t="str">
        <x:v>J McGinley|2026-01-13</x:v>
      </x:c>
      <x:c r="B1052" s="888" t="n">
        <x:v>46035</x:v>
      </x:c>
      <x:c r="C1052" t="str">
        <x:v>J McGinley</x:v>
      </x:c>
      <x:c r="D1052" t="str">
        <x:v>Permanent</x:v>
      </x:c>
      <x:c r="E1052" t="str">
        <x:v>Thurrock</x:v>
      </x:c>
      <x:c r="F1052" t="str">
        <x:v>Operative Skilled</x:v>
      </x:c>
      <x:c r="G1052" t="str">
        <x:v>399348</x:v>
      </x:c>
      <x:c r="H1052" t="str">
        <x:v>Accenture UK Ltd</x:v>
      </x:c>
      <x:c r="I1052" s="22" t="n">
        <x:v>11</x:v>
      </x:c>
      <x:c r="J1052" t="str">
        <x:v>Worked</x:v>
      </x:c>
      <x:c r="K1052" t="str">
        <x:v>Employee 1063; home branch Thurrock; assigned role Operative Skilled | Deployment branch: Thurrock | Actual role: Operative Skilled | Jobs: 399348 | Customers: Accenture UK Ltd | Actual hours: 11.0; source records: 1</x:v>
      </x:c>
      <x:c r="L1052" t="str">
        <x:v>Include</x:v>
      </x:c>
      <x:c r="M1052"/>
      <x:c r="N1052"/>
    </x:row>
    <x:row r="1053">
      <x:c r="A1053" t="str">
        <x:v>J McGinley|2026-01-14</x:v>
      </x:c>
      <x:c r="B1053" s="888" t="n">
        <x:v>46036</x:v>
      </x:c>
      <x:c r="C1053" t="str">
        <x:v>J McGinley</x:v>
      </x:c>
      <x:c r="D1053" t="str">
        <x:v>Permanent</x:v>
      </x:c>
      <x:c r="E1053" t="str">
        <x:v>Thurrock</x:v>
      </x:c>
      <x:c r="F1053" t="str">
        <x:v>Operative Skilled</x:v>
      </x:c>
      <x:c r="G1053" t="str">
        <x:v>399348</x:v>
      </x:c>
      <x:c r="H1053" t="str">
        <x:v>Accenture UK Ltd</x:v>
      </x:c>
      <x:c r="I1053" s="22" t="n">
        <x:v>11</x:v>
      </x:c>
      <x:c r="J1053" t="str">
        <x:v>Worked</x:v>
      </x:c>
      <x:c r="K1053" t="str">
        <x:v>Employee 1063; home branch Thurrock; assigned role Operative Skilled | Deployment branch: Thurrock | Actual role: Operative Skilled | Jobs: 399348 | Customers: Accenture UK Ltd | Actual hours: 11.0; source records: 1</x:v>
      </x:c>
      <x:c r="L1053" t="str">
        <x:v>Include</x:v>
      </x:c>
      <x:c r="M1053"/>
      <x:c r="N1053"/>
    </x:row>
    <x:row r="1054">
      <x:c r="A1054" t="str">
        <x:v>J McGinley|2026-01-15</x:v>
      </x:c>
      <x:c r="B1054" s="888" t="n">
        <x:v>46037</x:v>
      </x:c>
      <x:c r="C1054" t="str">
        <x:v>J McGinley</x:v>
      </x:c>
      <x:c r="D1054" t="str">
        <x:v>Permanent</x:v>
      </x:c>
      <x:c r="E1054" t="str">
        <x:v>Thurrock</x:v>
      </x:c>
      <x:c r="F1054" t="str">
        <x:v>Operative Skilled</x:v>
      </x:c>
      <x:c r="G1054" t="str">
        <x:v>399348</x:v>
      </x:c>
      <x:c r="H1054" t="str">
        <x:v>Accenture UK Ltd</x:v>
      </x:c>
      <x:c r="I1054" s="22" t="n">
        <x:v>11</x:v>
      </x:c>
      <x:c r="J1054" t="str">
        <x:v>Worked</x:v>
      </x:c>
      <x:c r="K1054" t="str">
        <x:v>Employee 1063; home branch Thurrock; assigned role Operative Skilled | Deployment branch: Thurrock | Actual role: Operative Skilled | Jobs: 399348 | Customers: Accenture UK Ltd | Actual hours: 11.0; source records: 1</x:v>
      </x:c>
      <x:c r="L1054" t="str">
        <x:v>Include</x:v>
      </x:c>
      <x:c r="M1054"/>
      <x:c r="N1054"/>
    </x:row>
    <x:row r="1055">
      <x:c r="A1055" t="str">
        <x:v>J McGinley|2026-01-16</x:v>
      </x:c>
      <x:c r="B1055" s="888" t="n">
        <x:v>46038</x:v>
      </x:c>
      <x:c r="C1055" t="str">
        <x:v>J McGinley</x:v>
      </x:c>
      <x:c r="D1055" t="str">
        <x:v>Permanent</x:v>
      </x:c>
      <x:c r="E1055" t="str">
        <x:v>Thurrock</x:v>
      </x:c>
      <x:c r="F1055" t="str">
        <x:v>Operative Skilled</x:v>
      </x:c>
      <x:c r="G1055" t="str">
        <x:v>399348</x:v>
      </x:c>
      <x:c r="H1055" t="str">
        <x:v>Accenture UK Ltd</x:v>
      </x:c>
      <x:c r="I1055" s="22" t="n">
        <x:v>11</x:v>
      </x:c>
      <x:c r="J1055" t="str">
        <x:v>Worked</x:v>
      </x:c>
      <x:c r="K1055" t="str">
        <x:v>Employee 1063; home branch Thurrock; assigned role Operative Skilled | Deployment branch: Thurrock | Actual role: Operative Skilled | Jobs: 399348 | Customers: Accenture UK Ltd | Actual hours: 11.0; source records: 1</x:v>
      </x:c>
      <x:c r="L1055" t="str">
        <x:v>Include</x:v>
      </x:c>
      <x:c r="M1055"/>
      <x:c r="N1055"/>
    </x:row>
    <x:row r="1056">
      <x:c r="A1056" t="str">
        <x:v>J McGinley|2026-01-19</x:v>
      </x:c>
      <x:c r="B1056" s="888" t="n">
        <x:v>46041</x:v>
      </x:c>
      <x:c r="C1056" t="str">
        <x:v>J McGinley</x:v>
      </x:c>
      <x:c r="D1056" t="str">
        <x:v>Permanent</x:v>
      </x:c>
      <x:c r="E1056" t="str">
        <x:v>Thurrock</x:v>
      </x:c>
      <x:c r="F1056" t="str">
        <x:v>Operative Skilled</x:v>
      </x:c>
      <x:c r="G1056" t="str">
        <x:v>399348</x:v>
      </x:c>
      <x:c r="H1056" t="str">
        <x:v>Accenture UK Ltd</x:v>
      </x:c>
      <x:c r="I1056" s="22" t="n">
        <x:v>11</x:v>
      </x:c>
      <x:c r="J1056" t="str">
        <x:v>Worked</x:v>
      </x:c>
      <x:c r="K1056" t="str">
        <x:v>Employee 1063; home branch Thurrock; assigned role Operative Skilled | Deployment branch: Thurrock | Actual role: Operative Skilled | Jobs: 399348 | Customers: Accenture UK Ltd | Actual hours: 11.0; source records: 1</x:v>
      </x:c>
      <x:c r="L1056" t="str">
        <x:v>Include</x:v>
      </x:c>
      <x:c r="M1056"/>
      <x:c r="N1056"/>
    </x:row>
    <x:row r="1057">
      <x:c r="A1057" t="str">
        <x:v>J McGinley|2026-01-20</x:v>
      </x:c>
      <x:c r="B1057" s="888" t="n">
        <x:v>46042</x:v>
      </x:c>
      <x:c r="C1057" t="str">
        <x:v>J McGinley</x:v>
      </x:c>
      <x:c r="D1057" t="str">
        <x:v>Permanent</x:v>
      </x:c>
      <x:c r="E1057" t="str">
        <x:v>Thurrock</x:v>
      </x:c>
      <x:c r="F1057" t="str">
        <x:v>Operative Skilled</x:v>
      </x:c>
      <x:c r="G1057" t="str">
        <x:v>399348</x:v>
      </x:c>
      <x:c r="H1057" t="str">
        <x:v>Accenture UK Ltd</x:v>
      </x:c>
      <x:c r="I1057" s="22" t="n">
        <x:v>11</x:v>
      </x:c>
      <x:c r="J1057" t="str">
        <x:v>Worked</x:v>
      </x:c>
      <x:c r="K1057" t="str">
        <x:v>Employee 1063; home branch Thurrock; assigned role Operative Skilled | Deployment branch: Thurrock | Actual role: Operative Skilled | Jobs: 399348 | Customers: Accenture UK Ltd | Actual hours: 11.0; source records: 1</x:v>
      </x:c>
      <x:c r="L1057" t="str">
        <x:v>Include</x:v>
      </x:c>
      <x:c r="M1057"/>
      <x:c r="N1057"/>
    </x:row>
    <x:row r="1058">
      <x:c r="A1058" t="str">
        <x:v>J McGinley|2026-01-21</x:v>
      </x:c>
      <x:c r="B1058" s="888" t="n">
        <x:v>46043</x:v>
      </x:c>
      <x:c r="C1058" t="str">
        <x:v>J McGinley</x:v>
      </x:c>
      <x:c r="D1058" t="str">
        <x:v>Permanent</x:v>
      </x:c>
      <x:c r="E1058" t="str">
        <x:v>Thurrock</x:v>
      </x:c>
      <x:c r="F1058" t="str">
        <x:v>Operative Skilled</x:v>
      </x:c>
      <x:c r="G1058" t="str">
        <x:v>399348</x:v>
      </x:c>
      <x:c r="H1058" t="str">
        <x:v>Accenture UK Ltd</x:v>
      </x:c>
      <x:c r="I1058" s="22" t="n">
        <x:v>11</x:v>
      </x:c>
      <x:c r="J1058" t="str">
        <x:v>Worked</x:v>
      </x:c>
      <x:c r="K1058" t="str">
        <x:v>Employee 1063; home branch Thurrock; assigned role Operative Skilled | Deployment branch: Thurrock | Actual role: Operative Skilled | Jobs: 399348 | Customers: Accenture UK Ltd | Actual hours: 11.0; source records: 1</x:v>
      </x:c>
      <x:c r="L1058" t="str">
        <x:v>Include</x:v>
      </x:c>
      <x:c r="M1058"/>
      <x:c r="N1058"/>
    </x:row>
    <x:row r="1059">
      <x:c r="A1059" t="str">
        <x:v>J McGinley|2026-01-22</x:v>
      </x:c>
      <x:c r="B1059" s="888" t="n">
        <x:v>46044</x:v>
      </x:c>
      <x:c r="C1059" t="str">
        <x:v>J McGinley</x:v>
      </x:c>
      <x:c r="D1059" t="str">
        <x:v>Permanent</x:v>
      </x:c>
      <x:c r="E1059" t="str">
        <x:v>Thurrock</x:v>
      </x:c>
      <x:c r="F1059" t="str">
        <x:v>Operative Skilled</x:v>
      </x:c>
      <x:c r="G1059" t="str">
        <x:v>399348</x:v>
      </x:c>
      <x:c r="H1059" t="str">
        <x:v>Accenture UK Ltd</x:v>
      </x:c>
      <x:c r="I1059" s="22" t="n">
        <x:v>11</x:v>
      </x:c>
      <x:c r="J1059" t="str">
        <x:v>Worked</x:v>
      </x:c>
      <x:c r="K1059" t="str">
        <x:v>Employee 1063; home branch Thurrock; assigned role Operative Skilled | Deployment branch: Thurrock | Actual role: Operative Skilled | Jobs: 399348 | Customers: Accenture UK Ltd | Actual hours: 11.0; source records: 1</x:v>
      </x:c>
      <x:c r="L1059" t="str">
        <x:v>Include</x:v>
      </x:c>
      <x:c r="M1059"/>
      <x:c r="N1059"/>
    </x:row>
    <x:row r="1060">
      <x:c r="A1060" t="str">
        <x:v>J McGinley|2026-01-23</x:v>
      </x:c>
      <x:c r="B1060" s="888" t="n">
        <x:v>46045</x:v>
      </x:c>
      <x:c r="C1060" t="str">
        <x:v>J McGinley</x:v>
      </x:c>
      <x:c r="D1060" t="str">
        <x:v>Permanent</x:v>
      </x:c>
      <x:c r="E1060" t="str">
        <x:v>Thurrock</x:v>
      </x:c>
      <x:c r="F1060" t="str">
        <x:v>Operative Skilled</x:v>
      </x:c>
      <x:c r="G1060" t="str">
        <x:v>399348</x:v>
      </x:c>
      <x:c r="H1060" t="str">
        <x:v>Accenture UK Ltd</x:v>
      </x:c>
      <x:c r="I1060" s="22" t="n">
        <x:v>11</x:v>
      </x:c>
      <x:c r="J1060" t="str">
        <x:v>Worked</x:v>
      </x:c>
      <x:c r="K1060" t="str">
        <x:v>Employee 1063; home branch Thurrock; assigned role Operative Skilled | Deployment branch: Thurrock | Actual role: Operative Skilled | Jobs: 399348 | Customers: Accenture UK Ltd | Actual hours: 11.0; source records: 1</x:v>
      </x:c>
      <x:c r="L1060" t="str">
        <x:v>Include</x:v>
      </x:c>
      <x:c r="M1060"/>
      <x:c r="N1060"/>
    </x:row>
    <x:row r="1061">
      <x:c r="A1061" t="str">
        <x:v>J McGinley|2026-01-26</x:v>
      </x:c>
      <x:c r="B1061" s="888" t="n">
        <x:v>46048</x:v>
      </x:c>
      <x:c r="C1061" t="str">
        <x:v>J McGinley</x:v>
      </x:c>
      <x:c r="D1061" t="str">
        <x:v>Permanent</x:v>
      </x:c>
      <x:c r="E1061" t="str">
        <x:v>Thurrock</x:v>
      </x:c>
      <x:c r="F1061" t="str">
        <x:v>Operative Skilled</x:v>
      </x:c>
      <x:c r="G1061" t="str">
        <x:v>399348</x:v>
      </x:c>
      <x:c r="H1061" t="str">
        <x:v>Accenture UK Ltd</x:v>
      </x:c>
      <x:c r="I1061" s="22" t="n">
        <x:v>11</x:v>
      </x:c>
      <x:c r="J1061" t="str">
        <x:v>Worked</x:v>
      </x:c>
      <x:c r="K1061" t="str">
        <x:v>Employee 1063; home branch Thurrock; assigned role Operative Skilled | Deployment branch: Thurrock | Actual role: Operative Skilled | Jobs: 399348 | Customers: Accenture UK Ltd | Actual hours: 11.0; source records: 1</x:v>
      </x:c>
      <x:c r="L1061" t="str">
        <x:v>Include</x:v>
      </x:c>
      <x:c r="M1061"/>
      <x:c r="N1061"/>
    </x:row>
    <x:row r="1062">
      <x:c r="A1062" t="str">
        <x:v>J McGinley|2026-01-27</x:v>
      </x:c>
      <x:c r="B1062" s="888" t="n">
        <x:v>46049</x:v>
      </x:c>
      <x:c r="C1062" t="str">
        <x:v>J McGinley</x:v>
      </x:c>
      <x:c r="D1062" t="str">
        <x:v>Permanent</x:v>
      </x:c>
      <x:c r="E1062" t="str">
        <x:v>Thurrock</x:v>
      </x:c>
      <x:c r="F1062" t="str">
        <x:v>Operative Skilled</x:v>
      </x:c>
      <x:c r="G1062" t="str">
        <x:v>399348</x:v>
      </x:c>
      <x:c r="H1062" t="str">
        <x:v>Accenture UK Ltd</x:v>
      </x:c>
      <x:c r="I1062" s="22" t="n">
        <x:v>11</x:v>
      </x:c>
      <x:c r="J1062" t="str">
        <x:v>Worked</x:v>
      </x:c>
      <x:c r="K1062" t="str">
        <x:v>Employee 1063; home branch Thurrock; assigned role Operative Skilled | Deployment branch: Thurrock | Actual role: Operative Skilled | Jobs: 399348 | Customers: Accenture UK Ltd | Actual hours: 11.0; source records: 1</x:v>
      </x:c>
      <x:c r="L1062" t="str">
        <x:v>Include</x:v>
      </x:c>
      <x:c r="M1062"/>
      <x:c r="N1062"/>
    </x:row>
    <x:row r="1063">
      <x:c r="A1063" t="str">
        <x:v>J McGinley|2026-01-28</x:v>
      </x:c>
      <x:c r="B1063" s="888" t="n">
        <x:v>46050</x:v>
      </x:c>
      <x:c r="C1063" t="str">
        <x:v>J McGinley</x:v>
      </x:c>
      <x:c r="D1063" t="str">
        <x:v>Permanent</x:v>
      </x:c>
      <x:c r="E1063" t="str">
        <x:v>Thurrock</x:v>
      </x:c>
      <x:c r="F1063" t="str">
        <x:v>Operative Skilled</x:v>
      </x:c>
      <x:c r="G1063" t="str">
        <x:v>399348</x:v>
      </x:c>
      <x:c r="H1063" t="str">
        <x:v>Accenture UK Ltd</x:v>
      </x:c>
      <x:c r="I1063" s="22" t="n">
        <x:v>10.5</x:v>
      </x:c>
      <x:c r="J1063" t="str">
        <x:v>Worked</x:v>
      </x:c>
      <x:c r="K1063" t="str">
        <x:v>Employee 1063; home branch Thurrock; assigned role Operative Skilled | Deployment branch: Thurrock | Actual role: Operative Skilled | Jobs: 399348 | Customers: Accenture UK Ltd | Actual hours: 10.5; source records: 1</x:v>
      </x:c>
      <x:c r="L1063" t="str">
        <x:v>Include</x:v>
      </x:c>
      <x:c r="M1063"/>
      <x:c r="N1063"/>
    </x:row>
    <x:row r="1064">
      <x:c r="A1064" t="str">
        <x:v>J McGinley|2026-01-29</x:v>
      </x:c>
      <x:c r="B1064" s="888" t="n">
        <x:v>46051</x:v>
      </x:c>
      <x:c r="C1064" t="str">
        <x:v>J McGinley</x:v>
      </x:c>
      <x:c r="D1064" t="str">
        <x:v>Permanent</x:v>
      </x:c>
      <x:c r="E1064" t="str">
        <x:v>Thurrock</x:v>
      </x:c>
      <x:c r="F1064" t="str">
        <x:v>Operative Skilled</x:v>
      </x:c>
      <x:c r="G1064" t="str">
        <x:v>399348</x:v>
      </x:c>
      <x:c r="H1064" t="str">
        <x:v>Accenture UK Ltd</x:v>
      </x:c>
      <x:c r="I1064" s="22" t="n">
        <x:v>10.5</x:v>
      </x:c>
      <x:c r="J1064" t="str">
        <x:v>Worked</x:v>
      </x:c>
      <x:c r="K1064" t="str">
        <x:v>Employee 1063; home branch Thurrock; assigned role Operative Skilled | Deployment branch: Thurrock | Actual role: Operative Skilled | Jobs: 399348 | Customers: Accenture UK Ltd | Actual hours: 10.5; source records: 1</x:v>
      </x:c>
      <x:c r="L1064" t="str">
        <x:v>Include</x:v>
      </x:c>
      <x:c r="M1064"/>
      <x:c r="N1064"/>
    </x:row>
    <x:row r="1065">
      <x:c r="A1065" t="str">
        <x:v>J McGinley|2026-01-30</x:v>
      </x:c>
      <x:c r="B1065" s="888" t="n">
        <x:v>46052</x:v>
      </x:c>
      <x:c r="C1065" t="str">
        <x:v>J McGinley</x:v>
      </x:c>
      <x:c r="D1065" t="str">
        <x:v>Permanent</x:v>
      </x:c>
      <x:c r="E1065" t="str">
        <x:v>Thurrock</x:v>
      </x:c>
      <x:c r="F1065" t="str">
        <x:v>Operative Skilled</x:v>
      </x:c>
      <x:c r="G1065" t="str">
        <x:v>399348</x:v>
      </x:c>
      <x:c r="H1065" t="str">
        <x:v>Accenture UK Ltd</x:v>
      </x:c>
      <x:c r="I1065" s="22" t="n">
        <x:v>10.5</x:v>
      </x:c>
      <x:c r="J1065" t="str">
        <x:v>Worked</x:v>
      </x:c>
      <x:c r="K1065" t="str">
        <x:v>Employee 1063; home branch Thurrock; assigned role Operative Skilled | Deployment branch: Thurrock | Actual role: Operative Skilled | Jobs: 399348 | Customers: Accenture UK Ltd | Actual hours: 10.5; source records: 1</x:v>
      </x:c>
      <x:c r="L1065" t="str">
        <x:v>Include</x:v>
      </x:c>
      <x:c r="M1065"/>
      <x:c r="N1065"/>
    </x:row>
    <x:row r="1066">
      <x:c r="A1066" t="str">
        <x:v>J Samuels|2026-01-07</x:v>
      </x:c>
      <x:c r="B1066" s="888" t="n">
        <x:v>46029</x:v>
      </x:c>
      <x:c r="C1066" t="str">
        <x:v>J Samuels</x:v>
      </x:c>
      <x:c r="D1066" t="str">
        <x:v>Permanent</x:v>
      </x:c>
      <x:c r="E1066" t="str">
        <x:v>Croydon</x:v>
      </x:c>
      <x:c r="F1066" t="str">
        <x:v>Operative Skilled</x:v>
      </x:c>
      <x:c r="G1066" t="str">
        <x:v>399515</x:v>
      </x:c>
      <x:c r="H1066" t="str">
        <x:v>Yard Duty, Vehicles Management and WHS support</x:v>
      </x:c>
      <x:c r="I1066" s="22" t="n">
        <x:v>4.5</x:v>
      </x:c>
      <x:c r="J1066" t="str">
        <x:v>Worked</x:v>
      </x:c>
      <x:c r="K1066" t="str">
        <x:v>Employee 103743; home branch Croydon; assigned role Operative Skilled | Deployment branch: Croydon | Actual role: Operative Porter | Jobs: 399515 | Customers: Yard Duty, Vehicles Management and WHS support | Actual hours: 4.5; source records: 1</x:v>
      </x:c>
      <x:c r="L1066" t="str">
        <x:v>Include</x:v>
      </x:c>
      <x:c r="M1066"/>
      <x:c r="N1066"/>
    </x:row>
    <x:row r="1067">
      <x:c r="A1067" t="str">
        <x:v>J Samuels|2026-01-08</x:v>
      </x:c>
      <x:c r="B1067" s="888" t="n">
        <x:v>46030</x:v>
      </x:c>
      <x:c r="C1067" t="str">
        <x:v>J Samuels</x:v>
      </x:c>
      <x:c r="D1067" t="str">
        <x:v>Permanent</x:v>
      </x:c>
      <x:c r="E1067" t="str">
        <x:v>Croydon</x:v>
      </x:c>
      <x:c r="F1067" t="str">
        <x:v>Operative Skilled</x:v>
      </x:c>
      <x:c r="G1067"/>
      <x:c r="H1067"/>
      <x:c r="I1067" s="22" t="n">
        <x:v>0</x:v>
      </x:c>
      <x:c r="J1067" t="str">
        <x:v>Annual leave</x:v>
      </x:c>
      <x:c r="K1067" t="str">
        <x:v>Employee 103743; home branch Croydon; assigned role Operative Skilled | Leave: Annual Leave (Hours) | Leave calendar basis: Variable-pattern period</x:v>
      </x:c>
      <x:c r="L1067" t="str">
        <x:v>Include</x:v>
      </x:c>
      <x:c r="M1067"/>
      <x:c r="N1067"/>
    </x:row>
    <x:row r="1068">
      <x:c r="A1068" t="str">
        <x:v>J Samuels|2026-01-09</x:v>
      </x:c>
      <x:c r="B1068" s="888" t="n">
        <x:v>46031</x:v>
      </x:c>
      <x:c r="C1068" t="str">
        <x:v>J Samuels</x:v>
      </x:c>
      <x:c r="D1068" t="str">
        <x:v>Permanent</x:v>
      </x:c>
      <x:c r="E1068" t="str">
        <x:v>Croydon</x:v>
      </x:c>
      <x:c r="F1068" t="str">
        <x:v>Operative Skilled</x:v>
      </x:c>
      <x:c r="G1068" t="str">
        <x:v>399413</x:v>
      </x:c>
      <x:c r="H1068" t="str">
        <x:v>Oxleas NHS Foundation Trust</x:v>
      </x:c>
      <x:c r="I1068" s="22" t="n">
        <x:v>6</x:v>
      </x:c>
      <x:c r="J1068" t="str">
        <x:v>Worked</x:v>
      </x:c>
      <x:c r="K1068" t="str">
        <x:v>Employee 103743; home branch Croydon; assigned role Operative Skilled | Deployment branch: Croydon | Actual role: Operative Porter | Jobs: 399413 | Customers: Oxleas NHS Foundation Trust | Actual hours: 6.0; source records: 1</x:v>
      </x:c>
      <x:c r="L1068" t="str">
        <x:v>Include</x:v>
      </x:c>
      <x:c r="M1068"/>
      <x:c r="N1068"/>
    </x:row>
    <x:row r="1069">
      <x:c r="A1069" t="str">
        <x:v>J Samuels|2026-01-15</x:v>
      </x:c>
      <x:c r="B1069" s="888" t="n">
        <x:v>46037</x:v>
      </x:c>
      <x:c r="C1069" t="str">
        <x:v>J Samuels</x:v>
      </x:c>
      <x:c r="D1069" t="str">
        <x:v>Permanent</x:v>
      </x:c>
      <x:c r="E1069" t="str">
        <x:v>Croydon</x:v>
      </x:c>
      <x:c r="F1069" t="str">
        <x:v>Operative Skilled</x:v>
      </x:c>
      <x:c r="G1069" t="str">
        <x:v>398670</x:v>
      </x:c>
      <x:c r="H1069" t="str">
        <x:v>Handelsbanken (Chiswick)</x:v>
      </x:c>
      <x:c r="I1069" s="22" t="n">
        <x:v>6.5</x:v>
      </x:c>
      <x:c r="J1069" t="str">
        <x:v>Worked</x:v>
      </x:c>
      <x:c r="K1069" t="str">
        <x:v>Employee 103743; home branch Croydon; assigned role Operative Skilled | Deployment branch: Croydon | Actual role: Operative Porter | Jobs: 398670 | Customers: Handelsbanken (Chiswick) | Actual hours: 6.5; source records: 1</x:v>
      </x:c>
      <x:c r="L1069" t="str">
        <x:v>Include</x:v>
      </x:c>
      <x:c r="M1069"/>
      <x:c r="N1069"/>
    </x:row>
    <x:row r="1070">
      <x:c r="A1070" t="str">
        <x:v>J Samuels|2026-01-16</x:v>
      </x:c>
      <x:c r="B1070" s="888" t="n">
        <x:v>46038</x:v>
      </x:c>
      <x:c r="C1070" t="str">
        <x:v>J Samuels</x:v>
      </x:c>
      <x:c r="D1070" t="str">
        <x:v>Permanent</x:v>
      </x:c>
      <x:c r="E1070" t="str">
        <x:v>Croydon</x:v>
      </x:c>
      <x:c r="F1070" t="str">
        <x:v>Operative Skilled</x:v>
      </x:c>
      <x:c r="G1070" t="str">
        <x:v>398670</x:v>
      </x:c>
      <x:c r="H1070" t="str">
        <x:v>Handelsbanken (Chiswick)</x:v>
      </x:c>
      <x:c r="I1070" s="22" t="n">
        <x:v>6.5</x:v>
      </x:c>
      <x:c r="J1070" t="str">
        <x:v>Worked</x:v>
      </x:c>
      <x:c r="K1070" t="str">
        <x:v>Employee 103743; home branch Croydon; assigned role Operative Skilled | Deployment branch: Croydon | Actual role: Operative Skilled | Jobs: 398670 | Customers: Handelsbanken (Chiswick) | Actual hours: 6.5; source records: 1</x:v>
      </x:c>
      <x:c r="L1070" t="str">
        <x:v>Include</x:v>
      </x:c>
      <x:c r="M1070"/>
      <x:c r="N1070"/>
    </x:row>
    <x:row r="1071">
      <x:c r="A1071" t="str">
        <x:v>J Samuels|2026-01-20</x:v>
      </x:c>
      <x:c r="B1071" s="888" t="n">
        <x:v>46042</x:v>
      </x:c>
      <x:c r="C1071" t="str">
        <x:v>J Samuels</x:v>
      </x:c>
      <x:c r="D1071" t="str">
        <x:v>Permanent</x:v>
      </x:c>
      <x:c r="E1071" t="str">
        <x:v>Croydon</x:v>
      </x:c>
      <x:c r="F1071" t="str">
        <x:v>Operative Skilled</x:v>
      </x:c>
      <x:c r="G1071" t="str">
        <x:v>399205</x:v>
      </x:c>
      <x:c r="H1071" t="str">
        <x:v>Hermes Investment Management Ltd</x:v>
      </x:c>
      <x:c r="I1071" s="22" t="n">
        <x:v>7.5</x:v>
      </x:c>
      <x:c r="J1071" t="str">
        <x:v>Worked</x:v>
      </x:c>
      <x:c r="K1071" t="str">
        <x:v>Employee 103743; home branch Croydon; assigned role Operative Skilled | Deployment branch: Croydon | Actual role: Operative Porter | Jobs: 399205 | Customers: Hermes Investment Management Ltd | Actual hours: 7.5; source records: 1</x:v>
      </x:c>
      <x:c r="L1071" t="str">
        <x:v>Include</x:v>
      </x:c>
      <x:c r="M1071"/>
      <x:c r="N1071"/>
    </x:row>
    <x:row r="1072">
      <x:c r="A1072" t="str">
        <x:v>J Samuels|2026-01-21</x:v>
      </x:c>
      <x:c r="B1072" s="888" t="n">
        <x:v>46043</x:v>
      </x:c>
      <x:c r="C1072" t="str">
        <x:v>J Samuels</x:v>
      </x:c>
      <x:c r="D1072" t="str">
        <x:v>Permanent</x:v>
      </x:c>
      <x:c r="E1072" t="str">
        <x:v>Croydon</x:v>
      </x:c>
      <x:c r="F1072" t="str">
        <x:v>Operative Skilled</x:v>
      </x:c>
      <x:c r="G1072" t="str">
        <x:v>399099</x:v>
      </x:c>
      <x:c r="H1072" t="str">
        <x:v>Adecco Group</x:v>
      </x:c>
      <x:c r="I1072" s="22" t="n">
        <x:v>5</x:v>
      </x:c>
      <x:c r="J1072" t="str">
        <x:v>Worked</x:v>
      </x:c>
      <x:c r="K1072" t="str">
        <x:v>Employee 103743; home branch Croydon; assigned role Operative Skilled | Deployment branch: Croydon | Actual role: Operative Porter | Jobs: 399099 | Customers: Adecco Group | Actual hours: 5.0; source records: 1</x:v>
      </x:c>
      <x:c r="L1072" t="str">
        <x:v>Include</x:v>
      </x:c>
      <x:c r="M1072"/>
      <x:c r="N1072"/>
    </x:row>
    <x:row r="1073">
      <x:c r="A1073" t="str">
        <x:v>J Samuels|2026-01-23</x:v>
      </x:c>
      <x:c r="B1073" s="888" t="n">
        <x:v>46045</x:v>
      </x:c>
      <x:c r="C1073" t="str">
        <x:v>J Samuels</x:v>
      </x:c>
      <x:c r="D1073" t="str">
        <x:v>Permanent</x:v>
      </x:c>
      <x:c r="E1073" t="str">
        <x:v>Croydon</x:v>
      </x:c>
      <x:c r="F1073" t="str">
        <x:v>Operative Skilled</x:v>
      </x:c>
      <x:c r="G1073" t="str">
        <x:v>399451A</x:v>
      </x:c>
      <x:c r="H1073" t="str">
        <x:v>Royal Borough of Kensington and Chelsea</x:v>
      </x:c>
      <x:c r="I1073" s="22" t="n">
        <x:v>9.5</x:v>
      </x:c>
      <x:c r="J1073" t="str">
        <x:v>Worked</x:v>
      </x:c>
      <x:c r="K1073" t="str">
        <x:v>Employee 103743; home branch Croydon; assigned role Operative Skilled | Deployment branch: Croydon | Actual role: Operative Porter | Jobs: 399451A | Customers: Royal Borough of Kensington and Chelsea | Actual hours: 9.5; source records: 1</x:v>
      </x:c>
      <x:c r="L1073" t="str">
        <x:v>Include</x:v>
      </x:c>
      <x:c r="M1073"/>
      <x:c r="N1073"/>
    </x:row>
    <x:row r="1074">
      <x:c r="A1074" t="str">
        <x:v>J Samuels|2026-01-26</x:v>
      </x:c>
      <x:c r="B1074" s="888" t="n">
        <x:v>46048</x:v>
      </x:c>
      <x:c r="C1074" t="str">
        <x:v>J Samuels</x:v>
      </x:c>
      <x:c r="D1074" t="str">
        <x:v>Permanent</x:v>
      </x:c>
      <x:c r="E1074" t="str">
        <x:v>Croydon</x:v>
      </x:c>
      <x:c r="F1074" t="str">
        <x:v>Operative Skilled</x:v>
      </x:c>
      <x:c r="G1074" t="str">
        <x:v>399451A</x:v>
      </x:c>
      <x:c r="H1074" t="str">
        <x:v>Royal Borough of Kensington and Chelsea</x:v>
      </x:c>
      <x:c r="I1074" s="22" t="n">
        <x:v>7</x:v>
      </x:c>
      <x:c r="J1074" t="str">
        <x:v>Worked</x:v>
      </x:c>
      <x:c r="K1074" t="str">
        <x:v>Employee 103743; home branch Croydon; assigned role Operative Skilled | Deployment branch: Croydon | Actual role: Operative Porter | Jobs: 399451A | Customers: Royal Borough of Kensington and Chelsea | Actual hours: 7.0; source records: 1</x:v>
      </x:c>
      <x:c r="L1074" t="str">
        <x:v>Include</x:v>
      </x:c>
      <x:c r="M1074"/>
      <x:c r="N1074"/>
    </x:row>
    <x:row r="1075">
      <x:c r="A1075" t="str">
        <x:v>J Samuels|2026-01-27</x:v>
      </x:c>
      <x:c r="B1075" s="888" t="n">
        <x:v>46049</x:v>
      </x:c>
      <x:c r="C1075" t="str">
        <x:v>J Samuels</x:v>
      </x:c>
      <x:c r="D1075" t="str">
        <x:v>Permanent</x:v>
      </x:c>
      <x:c r="E1075" t="str">
        <x:v>Croydon</x:v>
      </x:c>
      <x:c r="F1075" t="str">
        <x:v>Operative Skilled</x:v>
      </x:c>
      <x:c r="G1075" t="str">
        <x:v>399451A</x:v>
      </x:c>
      <x:c r="H1075" t="str">
        <x:v>Royal Borough of Kensington and Chelsea</x:v>
      </x:c>
      <x:c r="I1075" s="22" t="n">
        <x:v>10.5</x:v>
      </x:c>
      <x:c r="J1075" t="str">
        <x:v>Worked</x:v>
      </x:c>
      <x:c r="K1075" t="str">
        <x:v>Employee 103743; home branch Croydon; assigned role Operative Skilled | Deployment branch: Croydon | Actual role: Operative Porter | Jobs: 399451A | Customers: Royal Borough of Kensington and Chelsea | Actual hours: 10.5; source records: 1</x:v>
      </x:c>
      <x:c r="L1075" t="str">
        <x:v>Include</x:v>
      </x:c>
      <x:c r="M1075"/>
      <x:c r="N1075"/>
    </x:row>
    <x:row r="1076">
      <x:c r="A1076" t="str">
        <x:v>J Samuels|2026-01-29</x:v>
      </x:c>
      <x:c r="B1076" s="888" t="n">
        <x:v>46051</x:v>
      </x:c>
      <x:c r="C1076" t="str">
        <x:v>J Samuels</x:v>
      </x:c>
      <x:c r="D1076" t="str">
        <x:v>Permanent</x:v>
      </x:c>
      <x:c r="E1076" t="str">
        <x:v>Croydon</x:v>
      </x:c>
      <x:c r="F1076" t="str">
        <x:v>Operative Skilled</x:v>
      </x:c>
      <x:c r="G1076" t="str">
        <x:v>399858</x:v>
      </x:c>
      <x:c r="H1076" t="str">
        <x:v>Tracsis PLC</x:v>
      </x:c>
      <x:c r="I1076" s="22" t="n">
        <x:v>7.5</x:v>
      </x:c>
      <x:c r="J1076" t="str">
        <x:v>Worked</x:v>
      </x:c>
      <x:c r="K1076" t="str">
        <x:v>Employee 103743; home branch Croydon; assigned role Operative Skilled | Deployment branch: Croydon | Actual role: Operative Porter | Jobs: 399858 | Customers: Tracsis PLC | Actual hours: 7.5; source records: 1</x:v>
      </x:c>
      <x:c r="L1076" t="str">
        <x:v>Include</x:v>
      </x:c>
      <x:c r="M1076"/>
      <x:c r="N1076"/>
    </x:row>
    <x:row r="1077">
      <x:c r="A1077" t="str">
        <x:v>J Stephenson|2026-01-02</x:v>
      </x:c>
      <x:c r="B1077" s="888" t="n">
        <x:v>46024</x:v>
      </x:c>
      <x:c r="C1077" t="str">
        <x:v>J Stephenson</x:v>
      </x:c>
      <x:c r="D1077" t="str">
        <x:v>Permanent</x:v>
      </x:c>
      <x:c r="E1077" t="str">
        <x:v>Thurrock</x:v>
      </x:c>
      <x:c r="F1077" t="str">
        <x:v>Operative Skilled</x:v>
      </x:c>
      <x:c r="G1077" t="str">
        <x:v>399380</x:v>
      </x:c>
      <x:c r="H1077" t="str">
        <x:v>TJP Store @ Restore Harrow Green</x:v>
      </x:c>
      <x:c r="I1077" s="22" t="n">
        <x:v>8.5</x:v>
      </x:c>
      <x:c r="J1077" t="str">
        <x:v>Worked</x:v>
      </x:c>
      <x:c r="K1077" t="str">
        <x:v>Employee 1569; home branch Thurrock; assigned role Operative Skilled | Deployment branch: Thurrock | Actual role: Operative Skilled | Jobs: 399380 | Customers: TJP Store @ Restore Harrow Green | Actual hours: 8.5; source records: 1</x:v>
      </x:c>
      <x:c r="L1077" t="str">
        <x:v>Include</x:v>
      </x:c>
      <x:c r="M1077"/>
      <x:c r="N1077"/>
    </x:row>
    <x:row r="1078">
      <x:c r="A1078" t="str">
        <x:v>J Stephenson|2026-01-03</x:v>
      </x:c>
      <x:c r="B1078" s="888" t="n">
        <x:v>46025</x:v>
      </x:c>
      <x:c r="C1078" t="str">
        <x:v>J Stephenson</x:v>
      </x:c>
      <x:c r="D1078" t="str">
        <x:v>Permanent</x:v>
      </x:c>
      <x:c r="E1078" t="str">
        <x:v>Thurrock</x:v>
      </x:c>
      <x:c r="F1078" t="str">
        <x:v>Operative Skilled</x:v>
      </x:c>
      <x:c r="G1078" t="str">
        <x:v>392534</x:v>
      </x:c>
      <x:c r="H1078" t="str">
        <x:v>Accenture UK Ltd</x:v>
      </x:c>
      <x:c r="I1078" s="22" t="n">
        <x:v>8.5</x:v>
      </x:c>
      <x:c r="J1078" t="str">
        <x:v>Worked</x:v>
      </x:c>
      <x:c r="K1078" t="str">
        <x:v>Employee 1569; home branch Thurrock; assigned role Operative Skilled | Deployment branch: Thurrock | Actual role: Operative Skilled | Jobs: 392534 | Customers: Accenture UK Ltd | Actual hours: 8.5; source records: 1</x:v>
      </x:c>
      <x:c r="L1078" t="str">
        <x:v>Include</x:v>
      </x:c>
      <x:c r="M1078"/>
      <x:c r="N1078"/>
    </x:row>
    <x:row r="1079">
      <x:c r="A1079" t="str">
        <x:v>J Stephenson|2026-01-06</x:v>
      </x:c>
      <x:c r="B1079" s="888" t="n">
        <x:v>46028</x:v>
      </x:c>
      <x:c r="C1079" t="str">
        <x:v>J Stephenson</x:v>
      </x:c>
      <x:c r="D1079" t="str">
        <x:v>Permanent</x:v>
      </x:c>
      <x:c r="E1079" t="str">
        <x:v>Thurrock</x:v>
      </x:c>
      <x:c r="F1079" t="str">
        <x:v>Operative Skilled</x:v>
      </x:c>
      <x:c r="G1079" t="str">
        <x:v>398260</x:v>
      </x:c>
      <x:c r="H1079" t="str">
        <x:v>Fasanara Capital</x:v>
      </x:c>
      <x:c r="I1079" s="22" t="n">
        <x:v>8.5</x:v>
      </x:c>
      <x:c r="J1079" t="str">
        <x:v>Worked</x:v>
      </x:c>
      <x:c r="K1079" t="str">
        <x:v>Employee 1569; home branch Thurrock; assigned role Operative Skilled | Deployment branch: Thurrock | Actual role: Operative Skilled | Jobs: 398260 | Customers: Fasanara Capital | Actual hours: 8.5; source records: 1</x:v>
      </x:c>
      <x:c r="L1079" t="str">
        <x:v>Include</x:v>
      </x:c>
      <x:c r="M1079"/>
      <x:c r="N1079"/>
    </x:row>
    <x:row r="1080">
      <x:c r="A1080" t="str">
        <x:v>J Stephenson|2026-01-07</x:v>
      </x:c>
      <x:c r="B1080" s="888" t="n">
        <x:v>46029</x:v>
      </x:c>
      <x:c r="C1080" t="str">
        <x:v>J Stephenson</x:v>
      </x:c>
      <x:c r="D1080" t="str">
        <x:v>Permanent</x:v>
      </x:c>
      <x:c r="E1080" t="str">
        <x:v>Thurrock</x:v>
      </x:c>
      <x:c r="F1080" t="str">
        <x:v>Operative Skilled</x:v>
      </x:c>
      <x:c r="G1080" t="str">
        <x:v>398260</x:v>
      </x:c>
      <x:c r="H1080" t="str">
        <x:v>Fasanara Capital</x:v>
      </x:c>
      <x:c r="I1080" s="22" t="n">
        <x:v>8.5</x:v>
      </x:c>
      <x:c r="J1080" t="str">
        <x:v>Worked</x:v>
      </x:c>
      <x:c r="K1080" t="str">
        <x:v>Employee 1569; home branch Thurrock; assigned role Operative Skilled | Deployment branch: Thurrock | Actual role: Operative Skilled | Jobs: 398260 | Customers: Fasanara Capital | Actual hours: 8.5; source records: 1</x:v>
      </x:c>
      <x:c r="L1080" t="str">
        <x:v>Include</x:v>
      </x:c>
      <x:c r="M1080"/>
      <x:c r="N1080"/>
    </x:row>
    <x:row r="1081">
      <x:c r="A1081" t="str">
        <x:v>J Stephenson|2026-01-08</x:v>
      </x:c>
      <x:c r="B1081" s="888" t="n">
        <x:v>46030</x:v>
      </x:c>
      <x:c r="C1081" t="str">
        <x:v>J Stephenson</x:v>
      </x:c>
      <x:c r="D1081" t="str">
        <x:v>Permanent</x:v>
      </x:c>
      <x:c r="E1081" t="str">
        <x:v>Thurrock</x:v>
      </x:c>
      <x:c r="F1081" t="str">
        <x:v>Operative Skilled</x:v>
      </x:c>
      <x:c r="G1081" t="str">
        <x:v>398260</x:v>
      </x:c>
      <x:c r="H1081" t="str">
        <x:v>Fasanara Capital</x:v>
      </x:c>
      <x:c r="I1081" s="22" t="n">
        <x:v>8.5</x:v>
      </x:c>
      <x:c r="J1081" t="str">
        <x:v>Worked</x:v>
      </x:c>
      <x:c r="K1081" t="str">
        <x:v>Employee 1569; home branch Thurrock; assigned role Operative Skilled | Deployment branch: Thurrock | Actual role: Operative Skilled | Jobs: 398260 | Customers: Fasanara Capital | Actual hours: 8.5; source records: 1</x:v>
      </x:c>
      <x:c r="L1081" t="str">
        <x:v>Include</x:v>
      </x:c>
      <x:c r="M1081"/>
      <x:c r="N1081"/>
    </x:row>
    <x:row r="1082">
      <x:c r="A1082" t="str">
        <x:v>J Stephenson|2026-01-09</x:v>
      </x:c>
      <x:c r="B1082" s="888" t="n">
        <x:v>46031</x:v>
      </x:c>
      <x:c r="C1082" t="str">
        <x:v>J Stephenson</x:v>
      </x:c>
      <x:c r="D1082" t="str">
        <x:v>Permanent</x:v>
      </x:c>
      <x:c r="E1082" t="str">
        <x:v>Thurrock</x:v>
      </x:c>
      <x:c r="F1082" t="str">
        <x:v>Operative Skilled</x:v>
      </x:c>
      <x:c r="G1082" t="str">
        <x:v>398260</x:v>
      </x:c>
      <x:c r="H1082" t="str">
        <x:v>Fasanara Capital</x:v>
      </x:c>
      <x:c r="I1082" s="22" t="n">
        <x:v>8.5</x:v>
      </x:c>
      <x:c r="J1082" t="str">
        <x:v>Worked</x:v>
      </x:c>
      <x:c r="K1082" t="str">
        <x:v>Employee 1569; home branch Thurrock; assigned role Operative Skilled | Deployment branch: Thurrock | Actual role: Operative Skilled | Jobs: 398260 | Customers: Fasanara Capital | Actual hours: 8.5; source records: 1</x:v>
      </x:c>
      <x:c r="L1082" t="str">
        <x:v>Include</x:v>
      </x:c>
      <x:c r="M1082"/>
      <x:c r="N1082"/>
    </x:row>
    <x:row r="1083">
      <x:c r="A1083" t="str">
        <x:v>J Stephenson|2026-01-10</x:v>
      </x:c>
      <x:c r="B1083" s="888" t="n">
        <x:v>46032</x:v>
      </x:c>
      <x:c r="C1083" t="str">
        <x:v>J Stephenson</x:v>
      </x:c>
      <x:c r="D1083" t="str">
        <x:v>Permanent</x:v>
      </x:c>
      <x:c r="E1083" t="str">
        <x:v>Thurrock</x:v>
      </x:c>
      <x:c r="F1083" t="str">
        <x:v>Operative Skilled</x:v>
      </x:c>
      <x:c r="G1083" t="str">
        <x:v>398260</x:v>
      </x:c>
      <x:c r="H1083" t="str">
        <x:v>Fasanara Capital</x:v>
      </x:c>
      <x:c r="I1083" s="22" t="n">
        <x:v>8</x:v>
      </x:c>
      <x:c r="J1083" t="str">
        <x:v>Worked</x:v>
      </x:c>
      <x:c r="K1083" t="str">
        <x:v>Employee 1569; home branch Thurrock; assigned role Operative Skilled | Deployment branch: Thurrock | Actual role: Operative Porter | Jobs: 398260 | Customers: Fasanara Capital | Actual hours: 8.0; source records: 1</x:v>
      </x:c>
      <x:c r="L1083" t="str">
        <x:v>Include</x:v>
      </x:c>
      <x:c r="M1083"/>
      <x:c r="N1083"/>
    </x:row>
    <x:row r="1084">
      <x:c r="A1084" t="str">
        <x:v>J Stephenson|2026-01-12</x:v>
      </x:c>
      <x:c r="B1084" s="888" t="n">
        <x:v>46034</x:v>
      </x:c>
      <x:c r="C1084" t="str">
        <x:v>J Stephenson</x:v>
      </x:c>
      <x:c r="D1084" t="str">
        <x:v>Permanent</x:v>
      </x:c>
      <x:c r="E1084" t="str">
        <x:v>Thurrock</x:v>
      </x:c>
      <x:c r="F1084" t="str">
        <x:v>Operative Skilled</x:v>
      </x:c>
      <x:c r="G1084" t="str">
        <x:v>399550</x:v>
      </x:c>
      <x:c r="H1084" t="str">
        <x:v>Harrow Green Birmingham</x:v>
      </x:c>
      <x:c r="I1084" s="22" t="n">
        <x:v>8.5</x:v>
      </x:c>
      <x:c r="J1084" t="str">
        <x:v>Worked</x:v>
      </x:c>
      <x:c r="K1084" t="str">
        <x:v>Employee 1569; home branch Thurrock; assigned role Operative Skilled | Deployment branch: Birmingham | Actual role: Operative Porter | Jobs: 399550 | Customers: Harrow Green Birmingham | Actual hours: 8.5; source records: 1</x:v>
      </x:c>
      <x:c r="L1084" t="str">
        <x:v>Include</x:v>
      </x:c>
      <x:c r="M1084"/>
      <x:c r="N1084"/>
    </x:row>
    <x:row r="1085">
      <x:c r="A1085" t="str">
        <x:v>J Stephenson|2026-01-13</x:v>
      </x:c>
      <x:c r="B1085" s="888" t="n">
        <x:v>46035</x:v>
      </x:c>
      <x:c r="C1085" t="str">
        <x:v>J Stephenson</x:v>
      </x:c>
      <x:c r="D1085" t="str">
        <x:v>Permanent</x:v>
      </x:c>
      <x:c r="E1085" t="str">
        <x:v>Thurrock</x:v>
      </x:c>
      <x:c r="F1085" t="str">
        <x:v>Operative Skilled</x:v>
      </x:c>
      <x:c r="G1085" t="str">
        <x:v>399203</x:v>
      </x:c>
      <x:c r="H1085" t="str">
        <x:v>Knotel UK Ltd</x:v>
      </x:c>
      <x:c r="I1085" s="22" t="n">
        <x:v>5</x:v>
      </x:c>
      <x:c r="J1085" t="str">
        <x:v>Worked</x:v>
      </x:c>
      <x:c r="K1085" t="str">
        <x:v>Employee 1569; home branch Thurrock; assigned role Operative Skilled | Deployment branch: Thurrock | Actual role: Operative Skilled | Jobs: 399203 | Customers: Knotel UK Ltd | Actual hours: 5.0; source records: 1</x:v>
      </x:c>
      <x:c r="L1085" t="str">
        <x:v>Include</x:v>
      </x:c>
      <x:c r="M1085"/>
      <x:c r="N1085"/>
    </x:row>
    <x:row r="1086">
      <x:c r="A1086" t="str">
        <x:v>J Stephenson|2026-01-14</x:v>
      </x:c>
      <x:c r="B1086" s="888" t="n">
        <x:v>46036</x:v>
      </x:c>
      <x:c r="C1086" t="str">
        <x:v>J Stephenson</x:v>
      </x:c>
      <x:c r="D1086" t="str">
        <x:v>Permanent</x:v>
      </x:c>
      <x:c r="E1086" t="str">
        <x:v>Thurrock</x:v>
      </x:c>
      <x:c r="F1086" t="str">
        <x:v>Operative Skilled</x:v>
      </x:c>
      <x:c r="G1086" t="str">
        <x:v>395138</x:v>
      </x:c>
      <x:c r="H1086" t="str">
        <x:v>Knotel UK Ltd</x:v>
      </x:c>
      <x:c r="I1086" s="22" t="n">
        <x:v>7</x:v>
      </x:c>
      <x:c r="J1086" t="str">
        <x:v>Worked</x:v>
      </x:c>
      <x:c r="K1086" t="str">
        <x:v>Employee 1569; home branch Thurrock; assigned role Operative Skilled | Deployment branch: Thurrock | Actual role: Operative Skilled | Jobs: 395138 | Customers: Knotel UK Ltd | Actual hours: 7.0; source records: 1</x:v>
      </x:c>
      <x:c r="L1086" t="str">
        <x:v>Include</x:v>
      </x:c>
      <x:c r="M1086"/>
      <x:c r="N1086"/>
    </x:row>
    <x:row r="1087">
      <x:c r="A1087" t="str">
        <x:v>J Stephenson|2026-01-15</x:v>
      </x:c>
      <x:c r="B1087" s="888" t="n">
        <x:v>46037</x:v>
      </x:c>
      <x:c r="C1087" t="str">
        <x:v>J Stephenson</x:v>
      </x:c>
      <x:c r="D1087" t="str">
        <x:v>Permanent</x:v>
      </x:c>
      <x:c r="E1087" t="str">
        <x:v>Thurrock</x:v>
      </x:c>
      <x:c r="F1087" t="str">
        <x:v>Operative Skilled</x:v>
      </x:c>
      <x:c r="G1087" t="str">
        <x:v>395138</x:v>
      </x:c>
      <x:c r="H1087" t="str">
        <x:v>Knotel UK Ltd</x:v>
      </x:c>
      <x:c r="I1087" s="22" t="n">
        <x:v>7.5</x:v>
      </x:c>
      <x:c r="J1087" t="str">
        <x:v>Worked</x:v>
      </x:c>
      <x:c r="K1087" t="str">
        <x:v>Employee 1569; home branch Thurrock; assigned role Operative Skilled | Deployment branch: Thurrock | Actual role: Operative Skilled | Jobs: 395138 | Customers: Knotel UK Ltd | Actual hours: 7.5; source records: 1</x:v>
      </x:c>
      <x:c r="L1087" t="str">
        <x:v>Include</x:v>
      </x:c>
      <x:c r="M1087"/>
      <x:c r="N1087"/>
    </x:row>
    <x:row r="1088">
      <x:c r="A1088" t="str">
        <x:v>J Stephenson|2026-01-16</x:v>
      </x:c>
      <x:c r="B1088" s="888" t="n">
        <x:v>46038</x:v>
      </x:c>
      <x:c r="C1088" t="str">
        <x:v>J Stephenson</x:v>
      </x:c>
      <x:c r="D1088" t="str">
        <x:v>Permanent</x:v>
      </x:c>
      <x:c r="E1088" t="str">
        <x:v>Thurrock</x:v>
      </x:c>
      <x:c r="F1088" t="str">
        <x:v>Operative Skilled</x:v>
      </x:c>
      <x:c r="G1088" t="str">
        <x:v>399113</x:v>
      </x:c>
      <x:c r="H1088" t="str">
        <x:v>The Hut Group Ltd (City AM / Ingenuity)</x:v>
      </x:c>
      <x:c r="I1088" s="22" t="n">
        <x:v>10</x:v>
      </x:c>
      <x:c r="J1088" t="str">
        <x:v>Worked</x:v>
      </x:c>
      <x:c r="K1088" t="str">
        <x:v>Employee 1569; home branch Thurrock; assigned role Operative Skilled | Deployment branch: Thurrock | Actual role: Operative Skilled | Jobs: 399113 | Customers: The Hut Group Ltd (City AM / Ingenuity) | Actual hours: 10.0; source records: 1</x:v>
      </x:c>
      <x:c r="L1088" t="str">
        <x:v>Include</x:v>
      </x:c>
      <x:c r="M1088"/>
      <x:c r="N1088"/>
    </x:row>
    <x:row r="1089">
      <x:c r="A1089" t="str">
        <x:v>J Stephenson|2026-01-17</x:v>
      </x:c>
      <x:c r="B1089" s="888" t="n">
        <x:v>46039</x:v>
      </x:c>
      <x:c r="C1089" t="str">
        <x:v>J Stephenson</x:v>
      </x:c>
      <x:c r="D1089" t="str">
        <x:v>Permanent</x:v>
      </x:c>
      <x:c r="E1089" t="str">
        <x:v>Thurrock</x:v>
      </x:c>
      <x:c r="F1089" t="str">
        <x:v>Operative Skilled</x:v>
      </x:c>
      <x:c r="G1089" t="str">
        <x:v>399113</x:v>
      </x:c>
      <x:c r="H1089" t="str">
        <x:v>The Hut Group Ltd (City AM / Ingenuity)</x:v>
      </x:c>
      <x:c r="I1089" s="22" t="n">
        <x:v>8.5</x:v>
      </x:c>
      <x:c r="J1089" t="str">
        <x:v>Worked</x:v>
      </x:c>
      <x:c r="K1089" t="str">
        <x:v>Employee 1569; home branch Thurrock; assigned role Operative Skilled | Deployment branch: Thurrock | Actual role: Operative Skilled | Jobs: 399113 | Customers: The Hut Group Ltd (City AM / Ingenuity) | Actual hours: 8.5; source records: 1</x:v>
      </x:c>
      <x:c r="L1089" t="str">
        <x:v>Include</x:v>
      </x:c>
      <x:c r="M1089"/>
      <x:c r="N1089"/>
    </x:row>
    <x:row r="1090">
      <x:c r="A1090" t="str">
        <x:v>J Stephenson|2026-01-19</x:v>
      </x:c>
      <x:c r="B1090" s="888" t="n">
        <x:v>46041</x:v>
      </x:c>
      <x:c r="C1090" t="str">
        <x:v>J Stephenson</x:v>
      </x:c>
      <x:c r="D1090" t="str">
        <x:v>Permanent</x:v>
      </x:c>
      <x:c r="E1090" t="str">
        <x:v>Thurrock</x:v>
      </x:c>
      <x:c r="F1090" t="str">
        <x:v>Operative Skilled</x:v>
      </x:c>
      <x:c r="G1090" t="str">
        <x:v>399451A</x:v>
      </x:c>
      <x:c r="H1090" t="str">
        <x:v>Royal Borough of Kensington and Chelsea</x:v>
      </x:c>
      <x:c r="I1090" s="22" t="n">
        <x:v>9</x:v>
      </x:c>
      <x:c r="J1090" t="str">
        <x:v>Worked</x:v>
      </x:c>
      <x:c r="K1090" t="str">
        <x:v>Employee 1569; home branch Thurrock; assigned role Operative Skilled | Deployment branch: Croydon | Actual role: Operative Skilled | Jobs: 399451A | Customers: Royal Borough of Kensington and Chelsea | Actual hours: 9.0; source records: 1</x:v>
      </x:c>
      <x:c r="L1090" t="str">
        <x:v>Include</x:v>
      </x:c>
      <x:c r="M1090"/>
      <x:c r="N1090"/>
    </x:row>
    <x:row r="1091">
      <x:c r="A1091" t="str">
        <x:v>J Stephenson|2026-01-21</x:v>
      </x:c>
      <x:c r="B1091" s="888" t="n">
        <x:v>46043</x:v>
      </x:c>
      <x:c r="C1091" t="str">
        <x:v>J Stephenson</x:v>
      </x:c>
      <x:c r="D1091" t="str">
        <x:v>Permanent</x:v>
      </x:c>
      <x:c r="E1091" t="str">
        <x:v>Thurrock</x:v>
      </x:c>
      <x:c r="F1091" t="str">
        <x:v>Operative Skilled</x:v>
      </x:c>
      <x:c r="G1091" t="str">
        <x:v>398670</x:v>
      </x:c>
      <x:c r="H1091" t="str">
        <x:v>Handelsbanken (Chiswick)</x:v>
      </x:c>
      <x:c r="I1091" s="22" t="n">
        <x:v>6</x:v>
      </x:c>
      <x:c r="J1091" t="str">
        <x:v>Worked</x:v>
      </x:c>
      <x:c r="K1091" t="str">
        <x:v>Employee 1569; home branch Thurrock; assigned role Operative Skilled | Deployment branch: Croydon | Actual role: Operative Skilled | Jobs: 398670 | Customers: Handelsbanken (Chiswick) | Actual hours: 6.0; source records: 1</x:v>
      </x:c>
      <x:c r="L1091" t="str">
        <x:v>Include</x:v>
      </x:c>
      <x:c r="M1091"/>
      <x:c r="N1091"/>
    </x:row>
    <x:row r="1092">
      <x:c r="A1092" t="str">
        <x:v>J Stephenson|2026-01-22</x:v>
      </x:c>
      <x:c r="B1092" s="888" t="n">
        <x:v>46044</x:v>
      </x:c>
      <x:c r="C1092" t="str">
        <x:v>J Stephenson</x:v>
      </x:c>
      <x:c r="D1092" t="str">
        <x:v>Permanent</x:v>
      </x:c>
      <x:c r="E1092" t="str">
        <x:v>Thurrock</x:v>
      </x:c>
      <x:c r="F1092" t="str">
        <x:v>Operative Skilled</x:v>
      </x:c>
      <x:c r="G1092" t="str">
        <x:v>399743</x:v>
      </x:c>
      <x:c r="H1092" t="str">
        <x:v>Nexus DMM Limited</x:v>
      </x:c>
      <x:c r="I1092" s="22" t="n">
        <x:v>8</x:v>
      </x:c>
      <x:c r="J1092" t="str">
        <x:v>Worked</x:v>
      </x:c>
      <x:c r="K1092" t="str">
        <x:v>Employee 1569; home branch Thurrock; assigned role Operative Skilled | Deployment branch: Thurrock | Actual role: Operative Porter | Jobs: 399743 | Customers: Nexus DMM Limited | Actual hours: 8.0; source records: 1</x:v>
      </x:c>
      <x:c r="L1092" t="str">
        <x:v>Include</x:v>
      </x:c>
      <x:c r="M1092"/>
      <x:c r="N1092"/>
    </x:row>
    <x:row r="1093">
      <x:c r="A1093" t="str">
        <x:v>J Stephenson|2026-01-23</x:v>
      </x:c>
      <x:c r="B1093" s="888" t="n">
        <x:v>46045</x:v>
      </x:c>
      <x:c r="C1093" t="str">
        <x:v>J Stephenson</x:v>
      </x:c>
      <x:c r="D1093" t="str">
        <x:v>Permanent</x:v>
      </x:c>
      <x:c r="E1093" t="str">
        <x:v>Thurrock</x:v>
      </x:c>
      <x:c r="F1093" t="str">
        <x:v>Operative Skilled</x:v>
      </x:c>
      <x:c r="G1093" t="str">
        <x:v>399062</x:v>
      </x:c>
      <x:c r="H1093" t="str">
        <x:v>Societe Generale</x:v>
      </x:c>
      <x:c r="I1093" s="22" t="n">
        <x:v>5</x:v>
      </x:c>
      <x:c r="J1093" t="str">
        <x:v>Worked</x:v>
      </x:c>
      <x:c r="K1093" t="str">
        <x:v>Employee 1569; home branch Thurrock; assigned role Operative Skilled | Deployment branch: Thurrock | Actual role: Operative Skilled | Jobs: 399062 | Customers: Societe Generale | Actual hours: 5.0; source records: 1</x:v>
      </x:c>
      <x:c r="L1093" t="str">
        <x:v>Include</x:v>
      </x:c>
      <x:c r="M1093"/>
      <x:c r="N1093"/>
    </x:row>
    <x:row r="1094">
      <x:c r="A1094" t="str">
        <x:v>J Stephenson|2026-01-24</x:v>
      </x:c>
      <x:c r="B1094" s="888" t="n">
        <x:v>46046</x:v>
      </x:c>
      <x:c r="C1094" t="str">
        <x:v>J Stephenson</x:v>
      </x:c>
      <x:c r="D1094" t="str">
        <x:v>Permanent</x:v>
      </x:c>
      <x:c r="E1094" t="str">
        <x:v>Thurrock</x:v>
      </x:c>
      <x:c r="F1094" t="str">
        <x:v>Operative Skilled</x:v>
      </x:c>
      <x:c r="G1094" t="str">
        <x:v>399813</x:v>
      </x:c>
      <x:c r="H1094" t="str">
        <x:v>The Financial Conduct Authority</x:v>
      </x:c>
      <x:c r="I1094" s="22" t="n">
        <x:v>6</x:v>
      </x:c>
      <x:c r="J1094" t="str">
        <x:v>Worked</x:v>
      </x:c>
      <x:c r="K1094" t="str">
        <x:v>Employee 1569; home branch Thurrock; assigned role Operative Skilled | Deployment branch: Thurrock | Actual role: Operative Skilled | Jobs: 399813 | Customers: The Financial Conduct Authority | Actual hours: 6.0; source records: 1</x:v>
      </x:c>
      <x:c r="L1094" t="str">
        <x:v>Include</x:v>
      </x:c>
      <x:c r="M1094"/>
      <x:c r="N1094"/>
    </x:row>
    <x:row r="1095">
      <x:c r="A1095" t="str">
        <x:v>J Stephenson|2026-01-26</x:v>
      </x:c>
      <x:c r="B1095" s="888" t="n">
        <x:v>46048</x:v>
      </x:c>
      <x:c r="C1095" t="str">
        <x:v>J Stephenson</x:v>
      </x:c>
      <x:c r="D1095" t="str">
        <x:v>Permanent</x:v>
      </x:c>
      <x:c r="E1095" t="str">
        <x:v>Thurrock</x:v>
      </x:c>
      <x:c r="F1095" t="str">
        <x:v>Operative Skilled</x:v>
      </x:c>
      <x:c r="G1095" t="str">
        <x:v>399909</x:v>
      </x:c>
      <x:c r="H1095" t="str">
        <x:v>Haringey Council</x:v>
      </x:c>
      <x:c r="I1095" s="22" t="n">
        <x:v>7</x:v>
      </x:c>
      <x:c r="J1095" t="str">
        <x:v>Worked</x:v>
      </x:c>
      <x:c r="K1095" t="str">
        <x:v>Employee 1569; home branch Thurrock; assigned role Operative Skilled | Deployment branch: Thurrock | Actual role: Operative Skilled | Jobs: 399909 | Customers: Haringey Council | Actual hours: 7.0; source records: 1</x:v>
      </x:c>
      <x:c r="L1095" t="str">
        <x:v>Include</x:v>
      </x:c>
      <x:c r="M1095"/>
      <x:c r="N1095"/>
    </x:row>
    <x:row r="1096">
      <x:c r="A1096" t="str">
        <x:v>J Stephenson|2026-01-27</x:v>
      </x:c>
      <x:c r="B1096" s="888" t="n">
        <x:v>46049</x:v>
      </x:c>
      <x:c r="C1096" t="str">
        <x:v>J Stephenson</x:v>
      </x:c>
      <x:c r="D1096" t="str">
        <x:v>Permanent</x:v>
      </x:c>
      <x:c r="E1096" t="str">
        <x:v>Thurrock</x:v>
      </x:c>
      <x:c r="F1096" t="str">
        <x:v>Operative Skilled</x:v>
      </x:c>
      <x:c r="G1096" t="str">
        <x:v>396437</x:v>
      </x:c>
      <x:c r="H1096" t="str">
        <x:v>Kirkland &amp; Ellis</x:v>
      </x:c>
      <x:c r="I1096" s="22" t="n">
        <x:v>4.5</x:v>
      </x:c>
      <x:c r="J1096" t="str">
        <x:v>Worked</x:v>
      </x:c>
      <x:c r="K1096" t="str">
        <x:v>Employee 1569; home branch Thurrock; assigned role Operative Skilled | Deployment branch: Thurrock | Actual role: Operative Porter | Jobs: 396437 | Customers: Kirkland &amp; Ellis | Actual hours: 4.5; source records: 1</x:v>
      </x:c>
      <x:c r="L1096" t="str">
        <x:v>Include</x:v>
      </x:c>
      <x:c r="M1096"/>
      <x:c r="N1096"/>
    </x:row>
    <x:row r="1097">
      <x:c r="A1097" t="str">
        <x:v>J Stephenson|2026-01-28</x:v>
      </x:c>
      <x:c r="B1097" s="888" t="n">
        <x:v>46050</x:v>
      </x:c>
      <x:c r="C1097" t="str">
        <x:v>J Stephenson</x:v>
      </x:c>
      <x:c r="D1097" t="str">
        <x:v>Permanent</x:v>
      </x:c>
      <x:c r="E1097" t="str">
        <x:v>Thurrock</x:v>
      </x:c>
      <x:c r="F1097" t="str">
        <x:v>Operative Skilled</x:v>
      </x:c>
      <x:c r="G1097" t="str">
        <x:v>396437</x:v>
      </x:c>
      <x:c r="H1097" t="str">
        <x:v>Kirkland &amp; Ellis</x:v>
      </x:c>
      <x:c r="I1097" s="22" t="n">
        <x:v>6.5</x:v>
      </x:c>
      <x:c r="J1097" t="str">
        <x:v>Worked</x:v>
      </x:c>
      <x:c r="K1097" t="str">
        <x:v>Employee 1569; home branch Thurrock; assigned role Operative Skilled | Deployment branch: Thurrock | Actual role: Operative Porter | Jobs: 396437 | Customers: Kirkland &amp; Ellis | Actual hours: 6.5; source records: 1</x:v>
      </x:c>
      <x:c r="L1097" t="str">
        <x:v>Include</x:v>
      </x:c>
      <x:c r="M1097"/>
      <x:c r="N1097"/>
    </x:row>
    <x:row r="1098">
      <x:c r="A1098" t="str">
        <x:v>J Stephenson|2026-01-29</x:v>
      </x:c>
      <x:c r="B1098" s="888" t="n">
        <x:v>46051</x:v>
      </x:c>
      <x:c r="C1098" t="str">
        <x:v>J Stephenson</x:v>
      </x:c>
      <x:c r="D1098" t="str">
        <x:v>Permanent</x:v>
      </x:c>
      <x:c r="E1098" t="str">
        <x:v>Thurrock</x:v>
      </x:c>
      <x:c r="F1098" t="str">
        <x:v>Operative Skilled</x:v>
      </x:c>
      <x:c r="G1098" t="str">
        <x:v>399963</x:v>
      </x:c>
      <x:c r="H1098" t="str">
        <x:v>HSBC/JLL</x:v>
      </x:c>
      <x:c r="I1098" s="22" t="n">
        <x:v>8.5</x:v>
      </x:c>
      <x:c r="J1098" t="str">
        <x:v>Worked</x:v>
      </x:c>
      <x:c r="K1098" t="str">
        <x:v>Employee 1569; home branch Thurrock; assigned role Operative Skilled | Deployment branch: Thurrock | Actual role: Operative Skilled | Jobs: 399963 | Customers: HSBC/JLL | Actual hours: 8.5; source records: 1</x:v>
      </x:c>
      <x:c r="L1098" t="str">
        <x:v>Include</x:v>
      </x:c>
      <x:c r="M1098"/>
      <x:c r="N1098"/>
    </x:row>
    <x:row r="1099">
      <x:c r="A1099" t="str">
        <x:v>J Stephenson|2026-01-30</x:v>
      </x:c>
      <x:c r="B1099" s="888" t="n">
        <x:v>46052</x:v>
      </x:c>
      <x:c r="C1099" t="str">
        <x:v>J Stephenson</x:v>
      </x:c>
      <x:c r="D1099" t="str">
        <x:v>Permanent</x:v>
      </x:c>
      <x:c r="E1099" t="str">
        <x:v>Thurrock</x:v>
      </x:c>
      <x:c r="F1099" t="str">
        <x:v>Operative Skilled</x:v>
      </x:c>
      <x:c r="G1099" t="str">
        <x:v>399963</x:v>
      </x:c>
      <x:c r="H1099" t="str">
        <x:v>HSBC/JLL</x:v>
      </x:c>
      <x:c r="I1099" s="22" t="n">
        <x:v>8.5</x:v>
      </x:c>
      <x:c r="J1099" t="str">
        <x:v>Worked</x:v>
      </x:c>
      <x:c r="K1099" t="str">
        <x:v>Employee 1569; home branch Thurrock; assigned role Operative Skilled | Deployment branch: Thurrock | Actual role: Operative Skilled | Jobs: 399963 | Customers: HSBC/JLL | Actual hours: 8.5; source records: 1</x:v>
      </x:c>
      <x:c r="L1099" t="str">
        <x:v>Include</x:v>
      </x:c>
      <x:c r="M1099"/>
      <x:c r="N1099"/>
    </x:row>
    <x:row r="1100">
      <x:c r="A1100" t="str">
        <x:v>J Stephenson|2026-01-31</x:v>
      </x:c>
      <x:c r="B1100" s="888" t="n">
        <x:v>46053</x:v>
      </x:c>
      <x:c r="C1100" t="str">
        <x:v>J Stephenson</x:v>
      </x:c>
      <x:c r="D1100" t="str">
        <x:v>Permanent</x:v>
      </x:c>
      <x:c r="E1100" t="str">
        <x:v>Thurrock</x:v>
      </x:c>
      <x:c r="F1100" t="str">
        <x:v>Operative Skilled</x:v>
      </x:c>
      <x:c r="G1100" t="str">
        <x:v>397398</x:v>
      </x:c>
      <x:c r="H1100" t="str">
        <x:v>Accenture UK Ltd</x:v>
      </x:c>
      <x:c r="I1100" s="22" t="n">
        <x:v>8.5</x:v>
      </x:c>
      <x:c r="J1100" t="str">
        <x:v>Worked</x:v>
      </x:c>
      <x:c r="K1100" t="str">
        <x:v>Employee 1569; home branch Thurrock; assigned role Operative Skilled | Deployment branch: Thurrock | Actual role: Operative Skilled | Jobs: 397398 | Customers: Accenture UK Ltd | Actual hours: 8.5; source records: 1</x:v>
      </x:c>
      <x:c r="L1100" t="str">
        <x:v>Include</x:v>
      </x:c>
      <x:c r="M1100"/>
      <x:c r="N1100"/>
    </x:row>
    <x:row r="1101">
      <x:c r="A1101" t="str">
        <x:v>J. Richardson|2026-01-06</x:v>
      </x:c>
      <x:c r="B1101" s="888" t="n">
        <x:v>46028</x:v>
      </x:c>
      <x:c r="C1101" t="str">
        <x:v>J. Richardson</x:v>
      </x:c>
      <x:c r="D1101" t="str">
        <x:v>Permanent</x:v>
      </x:c>
      <x:c r="E1101" t="str">
        <x:v>Thurrock</x:v>
      </x:c>
      <x:c r="F1101" t="str">
        <x:v>Operative Porter</x:v>
      </x:c>
      <x:c r="G1101"/>
      <x:c r="H1101"/>
      <x:c r="I1101" s="22" t="n">
        <x:v>0</x:v>
      </x:c>
      <x:c r="J1101" t="str">
        <x:v>Annual leave</x:v>
      </x:c>
      <x:c r="K1101" t="str">
        <x:v>Employee 1373; home branch Thurrock; assigned role Operative Porter | Leave: Annual Leave (Days) | Leave calendar basis: Fixed schedule</x:v>
      </x:c>
      <x:c r="L1101" t="str">
        <x:v>Include</x:v>
      </x:c>
      <x:c r="M1101"/>
      <x:c r="N1101"/>
    </x:row>
    <x:row r="1102">
      <x:c r="A1102" t="str">
        <x:v>J. Richardson|2026-01-07</x:v>
      </x:c>
      <x:c r="B1102" s="888" t="n">
        <x:v>46029</x:v>
      </x:c>
      <x:c r="C1102" t="str">
        <x:v>J. Richardson</x:v>
      </x:c>
      <x:c r="D1102" t="str">
        <x:v>Permanent</x:v>
      </x:c>
      <x:c r="E1102" t="str">
        <x:v>Thurrock</x:v>
      </x:c>
      <x:c r="F1102" t="str">
        <x:v>Operative Porter</x:v>
      </x:c>
      <x:c r="G1102"/>
      <x:c r="H1102"/>
      <x:c r="I1102" s="22" t="n">
        <x:v>0</x:v>
      </x:c>
      <x:c r="J1102" t="str">
        <x:v>Annual leave</x:v>
      </x:c>
      <x:c r="K1102" t="str">
        <x:v>Employee 1373; home branch Thurrock; assigned role Operative Porter | Leave: Annual Leave (Days) | Leave calendar basis: Fixed schedule</x:v>
      </x:c>
      <x:c r="L1102" t="str">
        <x:v>Include</x:v>
      </x:c>
      <x:c r="M1102"/>
      <x:c r="N1102"/>
    </x:row>
    <x:row r="1103">
      <x:c r="A1103" t="str">
        <x:v>J. Richardson|2026-01-08</x:v>
      </x:c>
      <x:c r="B1103" s="888" t="n">
        <x:v>46030</x:v>
      </x:c>
      <x:c r="C1103" t="str">
        <x:v>J. Richardson</x:v>
      </x:c>
      <x:c r="D1103" t="str">
        <x:v>Permanent</x:v>
      </x:c>
      <x:c r="E1103" t="str">
        <x:v>Thurrock</x:v>
      </x:c>
      <x:c r="F1103" t="str">
        <x:v>Operative Porter</x:v>
      </x:c>
      <x:c r="G1103"/>
      <x:c r="H1103"/>
      <x:c r="I1103" s="22" t="n">
        <x:v>0</x:v>
      </x:c>
      <x:c r="J1103" t="str">
        <x:v>Annual leave</x:v>
      </x:c>
      <x:c r="K1103" t="str">
        <x:v>Employee 1373; home branch Thurrock; assigned role Operative Porter | Leave: Annual Leave (Days) | Leave calendar basis: Fixed schedule</x:v>
      </x:c>
      <x:c r="L1103" t="str">
        <x:v>Include</x:v>
      </x:c>
      <x:c r="M1103"/>
      <x:c r="N1103"/>
    </x:row>
    <x:row r="1104">
      <x:c r="A1104" t="str">
        <x:v>J. Richardson|2026-01-09</x:v>
      </x:c>
      <x:c r="B1104" s="888" t="n">
        <x:v>46031</x:v>
      </x:c>
      <x:c r="C1104" t="str">
        <x:v>J. Richardson</x:v>
      </x:c>
      <x:c r="D1104" t="str">
        <x:v>Permanent</x:v>
      </x:c>
      <x:c r="E1104" t="str">
        <x:v>Thurrock</x:v>
      </x:c>
      <x:c r="F1104" t="str">
        <x:v>Operative Porter</x:v>
      </x:c>
      <x:c r="G1104"/>
      <x:c r="H1104"/>
      <x:c r="I1104" s="22" t="n">
        <x:v>0</x:v>
      </x:c>
      <x:c r="J1104" t="str">
        <x:v>Annual leave</x:v>
      </x:c>
      <x:c r="K1104" t="str">
        <x:v>Employee 1373; home branch Thurrock; assigned role Operative Porter | Leave: Annual Leave (Days) | Leave calendar basis: Fixed schedule</x:v>
      </x:c>
      <x:c r="L1104" t="str">
        <x:v>Include</x:v>
      </x:c>
      <x:c r="M1104"/>
      <x:c r="N1104"/>
    </x:row>
    <x:row r="1105">
      <x:c r="A1105" t="str">
        <x:v>J. Richardson|2026-01-12</x:v>
      </x:c>
      <x:c r="B1105" s="888" t="n">
        <x:v>46034</x:v>
      </x:c>
      <x:c r="C1105" t="str">
        <x:v>J. Richardson</x:v>
      </x:c>
      <x:c r="D1105" t="str">
        <x:v>Permanent</x:v>
      </x:c>
      <x:c r="E1105" t="str">
        <x:v>Thurrock</x:v>
      </x:c>
      <x:c r="F1105" t="str">
        <x:v>Operative Porter</x:v>
      </x:c>
      <x:c r="G1105" t="str">
        <x:v>393849A</x:v>
      </x:c>
      <x:c r="H1105" t="str">
        <x:v>Ogueri/Mrs Mrs Chinyere B</x:v>
      </x:c>
      <x:c r="I1105" s="22" t="n">
        <x:v>10</x:v>
      </x:c>
      <x:c r="J1105" t="str">
        <x:v>Worked</x:v>
      </x:c>
      <x:c r="K1105" t="str">
        <x:v>Employee 1373; home branch Thurrock; assigned role Operative Porter | Deployment branch: Thurrock | Actual role: Operative Porter | Jobs: 393849A | Customers: Ogueri/Mrs Mrs Chinyere B | Actual hours: 10.0; source records: 1</x:v>
      </x:c>
      <x:c r="L1105" t="str">
        <x:v>Include</x:v>
      </x:c>
      <x:c r="M1105"/>
      <x:c r="N1105"/>
    </x:row>
    <x:row r="1106">
      <x:c r="A1106" t="str">
        <x:v>J. Richardson|2026-01-14</x:v>
      </x:c>
      <x:c r="B1106" s="888" t="n">
        <x:v>46036</x:v>
      </x:c>
      <x:c r="C1106" t="str">
        <x:v>J. Richardson</x:v>
      </x:c>
      <x:c r="D1106" t="str">
        <x:v>Permanent</x:v>
      </x:c>
      <x:c r="E1106" t="str">
        <x:v>Thurrock</x:v>
      </x:c>
      <x:c r="F1106" t="str">
        <x:v>Operative Porter</x:v>
      </x:c>
      <x:c r="G1106" t="str">
        <x:v>399272</x:v>
      </x:c>
      <x:c r="H1106" t="str">
        <x:v>University of Hertfordshire</x:v>
      </x:c>
      <x:c r="I1106" s="22" t="n">
        <x:v>5</x:v>
      </x:c>
      <x:c r="J1106" t="str">
        <x:v>Worked</x:v>
      </x:c>
      <x:c r="K1106" t="str">
        <x:v>Employee 1373; home branch Thurrock; assigned role Operative Porter | Deployment branch: Thurrock | Actual role: Operative Porter | Jobs: 399272 | Customers: University of Hertfordshire | Actual hours: 5.0; source records: 1</x:v>
      </x:c>
      <x:c r="L1106" t="str">
        <x:v>Include</x:v>
      </x:c>
      <x:c r="M1106"/>
      <x:c r="N1106"/>
    </x:row>
    <x:row r="1107">
      <x:c r="A1107" t="str">
        <x:v>J. Richardson|2026-01-15</x:v>
      </x:c>
      <x:c r="B1107" s="888" t="n">
        <x:v>46037</x:v>
      </x:c>
      <x:c r="C1107" t="str">
        <x:v>J. Richardson</x:v>
      </x:c>
      <x:c r="D1107" t="str">
        <x:v>Permanent</x:v>
      </x:c>
      <x:c r="E1107" t="str">
        <x:v>Thurrock</x:v>
      </x:c>
      <x:c r="F1107" t="str">
        <x:v>Operative Porter</x:v>
      </x:c>
      <x:c r="G1107" t="str">
        <x:v>399424</x:v>
      </x:c>
      <x:c r="H1107" t="str">
        <x:v>Apple Europe Limited</x:v>
      </x:c>
      <x:c r="I1107" s="22" t="n">
        <x:v>9.5</x:v>
      </x:c>
      <x:c r="J1107" t="str">
        <x:v>Worked</x:v>
      </x:c>
      <x:c r="K1107" t="str">
        <x:v>Employee 1373; home branch Thurrock; assigned role Operative Porter | Deployment branch: Thurrock | Actual role: Operative Porter | Jobs: 399424 | Customers: Apple Europe Limited | Actual hours: 9.5; source records: 1</x:v>
      </x:c>
      <x:c r="L1107" t="str">
        <x:v>Include</x:v>
      </x:c>
      <x:c r="M1107"/>
      <x:c r="N1107"/>
    </x:row>
    <x:row r="1108">
      <x:c r="A1108" t="str">
        <x:v>J. Richardson|2026-01-16</x:v>
      </x:c>
      <x:c r="B1108" s="888" t="n">
        <x:v>46038</x:v>
      </x:c>
      <x:c r="C1108" t="str">
        <x:v>J. Richardson</x:v>
      </x:c>
      <x:c r="D1108" t="str">
        <x:v>Permanent</x:v>
      </x:c>
      <x:c r="E1108" t="str">
        <x:v>Thurrock</x:v>
      </x:c>
      <x:c r="F1108" t="str">
        <x:v>Operative Porter</x:v>
      </x:c>
      <x:c r="G1108" t="str">
        <x:v>399029</x:v>
      </x:c>
      <x:c r="H1108" t="str">
        <x:v>Knotel UK Ltd</x:v>
      </x:c>
      <x:c r="I1108" s="22" t="n">
        <x:v>8</x:v>
      </x:c>
      <x:c r="J1108" t="str">
        <x:v>Worked</x:v>
      </x:c>
      <x:c r="K1108" t="str">
        <x:v>Employee 1373; home branch Thurrock; assigned role Operative Porter | Deployment branch: Thurrock | Actual role: Operative Porter | Jobs: 399029 | Customers: Knotel UK Ltd | Actual hours: 8.0; source records: 1</x:v>
      </x:c>
      <x:c r="L1108" t="str">
        <x:v>Include</x:v>
      </x:c>
      <x:c r="M1108"/>
      <x:c r="N1108"/>
    </x:row>
    <x:row r="1109">
      <x:c r="A1109" t="str">
        <x:v>J. Richardson|2026-01-19</x:v>
      </x:c>
      <x:c r="B1109" s="888" t="n">
        <x:v>46041</x:v>
      </x:c>
      <x:c r="C1109" t="str">
        <x:v>J. Richardson</x:v>
      </x:c>
      <x:c r="D1109" t="str">
        <x:v>Permanent</x:v>
      </x:c>
      <x:c r="E1109" t="str">
        <x:v>Thurrock</x:v>
      </x:c>
      <x:c r="F1109" t="str">
        <x:v>Operative Porter</x:v>
      </x:c>
      <x:c r="G1109" t="str">
        <x:v>394164</x:v>
      </x:c>
      <x:c r="H1109" t="str">
        <x:v>Restore – Doc Management - NWL collections</x:v>
      </x:c>
      <x:c r="I1109" s="22" t="n">
        <x:v>8.5</x:v>
      </x:c>
      <x:c r="J1109" t="str">
        <x:v>Worked</x:v>
      </x:c>
      <x:c r="K1109" t="str">
        <x:v>Employee 1373; home branch Thurrock; assigned role Operative Porter | Deployment branch: Thurrock | Actual role: Operative Porter | Jobs: 394164 | Customers: Restore – Doc Management - NWL collections | Actual hours: 8.5; source records: 1</x:v>
      </x:c>
      <x:c r="L1109" t="str">
        <x:v>Include</x:v>
      </x:c>
      <x:c r="M1109"/>
      <x:c r="N1109"/>
    </x:row>
    <x:row r="1110">
      <x:c r="A1110" t="str">
        <x:v>J. Richardson|2026-01-20</x:v>
      </x:c>
      <x:c r="B1110" s="888" t="n">
        <x:v>46042</x:v>
      </x:c>
      <x:c r="C1110" t="str">
        <x:v>J. Richardson</x:v>
      </x:c>
      <x:c r="D1110" t="str">
        <x:v>Permanent</x:v>
      </x:c>
      <x:c r="E1110" t="str">
        <x:v>Thurrock</x:v>
      </x:c>
      <x:c r="F1110" t="str">
        <x:v>Operative Porter</x:v>
      </x:c>
      <x:c r="G1110" t="str">
        <x:v>397019</x:v>
      </x:c>
      <x:c r="H1110" t="str">
        <x:v>Iremiren/Mr John</x:v>
      </x:c>
      <x:c r="I1110" s="22" t="n">
        <x:v>7</x:v>
      </x:c>
      <x:c r="J1110" t="str">
        <x:v>Worked</x:v>
      </x:c>
      <x:c r="K1110" t="str">
        <x:v>Employee 1373; home branch Thurrock; assigned role Operative Porter | Deployment branch: Thurrock | Actual role: Operative Porter | Jobs: 397019 | Customers: Iremiren/Mr John | Actual hours: 7.0; source records: 1</x:v>
      </x:c>
      <x:c r="L1110" t="str">
        <x:v>Include</x:v>
      </x:c>
      <x:c r="M1110"/>
      <x:c r="N1110"/>
    </x:row>
    <x:row r="1111">
      <x:c r="A1111" t="str">
        <x:v>J. Richardson|2026-01-21</x:v>
      </x:c>
      <x:c r="B1111" s="888" t="n">
        <x:v>46043</x:v>
      </x:c>
      <x:c r="C1111" t="str">
        <x:v>J. Richardson</x:v>
      </x:c>
      <x:c r="D1111" t="str">
        <x:v>Permanent</x:v>
      </x:c>
      <x:c r="E1111" t="str">
        <x:v>Thurrock</x:v>
      </x:c>
      <x:c r="F1111" t="str">
        <x:v>Operative Porter</x:v>
      </x:c>
      <x:c r="G1111" t="str">
        <x:v>396920</x:v>
      </x:c>
      <x:c r="H1111" t="str">
        <x:v>Abdullai/Bolanle</x:v>
      </x:c>
      <x:c r="I1111" s="22" t="n">
        <x:v>7</x:v>
      </x:c>
      <x:c r="J1111" t="str">
        <x:v>Worked</x:v>
      </x:c>
      <x:c r="K1111" t="str">
        <x:v>Employee 1373; home branch Thurrock; assigned role Operative Porter | Deployment branch: Thurrock | Actual role: Operative Porter | Jobs: 396920 | Customers: Abdullai/Bolanle | Actual hours: 7.0; source records: 1</x:v>
      </x:c>
      <x:c r="L1111" t="str">
        <x:v>Include</x:v>
      </x:c>
      <x:c r="M1111"/>
      <x:c r="N1111"/>
    </x:row>
    <x:row r="1112">
      <x:c r="A1112" t="str">
        <x:v>J. Richardson|2026-01-22</x:v>
      </x:c>
      <x:c r="B1112" s="888" t="n">
        <x:v>46044</x:v>
      </x:c>
      <x:c r="C1112" t="str">
        <x:v>J. Richardson</x:v>
      </x:c>
      <x:c r="D1112" t="str">
        <x:v>Permanent</x:v>
      </x:c>
      <x:c r="E1112" t="str">
        <x:v>Thurrock</x:v>
      </x:c>
      <x:c r="F1112" t="str">
        <x:v>Operative Porter</x:v>
      </x:c>
      <x:c r="G1112" t="str">
        <x:v>399857</x:v>
      </x:c>
      <x:c r="H1112" t="str">
        <x:v>Knotel UK Ltd</x:v>
      </x:c>
      <x:c r="I1112" s="22" t="n">
        <x:v>8.5</x:v>
      </x:c>
      <x:c r="J1112" t="str">
        <x:v>Worked</x:v>
      </x:c>
      <x:c r="K1112" t="str">
        <x:v>Employee 1373; home branch Thurrock; assigned role Operative Porter | Deployment branch: Thurrock | Actual role: Operative Porter | Jobs: 399857 | Customers: Knotel UK Ltd | Actual hours: 8.5; source records: 1</x:v>
      </x:c>
      <x:c r="L1112" t="str">
        <x:v>Include</x:v>
      </x:c>
      <x:c r="M1112"/>
      <x:c r="N1112"/>
    </x:row>
    <x:row r="1113">
      <x:c r="A1113" t="str">
        <x:v>J. Richardson|2026-01-23</x:v>
      </x:c>
      <x:c r="B1113" s="888" t="n">
        <x:v>46045</x:v>
      </x:c>
      <x:c r="C1113" t="str">
        <x:v>J. Richardson</x:v>
      </x:c>
      <x:c r="D1113" t="str">
        <x:v>Permanent</x:v>
      </x:c>
      <x:c r="E1113" t="str">
        <x:v>Thurrock</x:v>
      </x:c>
      <x:c r="F1113" t="str">
        <x:v>Operative Porter</x:v>
      </x:c>
      <x:c r="G1113" t="str">
        <x:v>399820</x:v>
      </x:c>
      <x:c r="H1113" t="str">
        <x:v>Prime Ministers Office</x:v>
      </x:c>
      <x:c r="I1113" s="22" t="n">
        <x:v>11</x:v>
      </x:c>
      <x:c r="J1113" t="str">
        <x:v>Worked</x:v>
      </x:c>
      <x:c r="K1113" t="str">
        <x:v>Employee 1373; home branch Thurrock; assigned role Operative Porter | Deployment branch: Thurrock | Actual role: Operative Porter | Jobs: 399820 | Customers: Prime Ministers Office | Actual hours: 11.0; source records: 1</x:v>
      </x:c>
      <x:c r="L1113" t="str">
        <x:v>Include</x:v>
      </x:c>
      <x:c r="M1113"/>
      <x:c r="N1113"/>
    </x:row>
    <x:row r="1114">
      <x:c r="A1114" t="str">
        <x:v>J. Richardson|2026-01-26</x:v>
      </x:c>
      <x:c r="B1114" s="888" t="n">
        <x:v>46048</x:v>
      </x:c>
      <x:c r="C1114" t="str">
        <x:v>J. Richardson</x:v>
      </x:c>
      <x:c r="D1114" t="str">
        <x:v>Permanent</x:v>
      </x:c>
      <x:c r="E1114" t="str">
        <x:v>Thurrock</x:v>
      </x:c>
      <x:c r="F1114" t="str">
        <x:v>Operative Porter</x:v>
      </x:c>
      <x:c r="G1114" t="str">
        <x:v>399640</x:v>
      </x:c>
      <x:c r="H1114" t="str">
        <x:v>Coleman/Mr Richard</x:v>
      </x:c>
      <x:c r="I1114" s="22" t="n">
        <x:v>6</x:v>
      </x:c>
      <x:c r="J1114" t="str">
        <x:v>Worked</x:v>
      </x:c>
      <x:c r="K1114" t="str">
        <x:v>Employee 1373; home branch Thurrock; assigned role Operative Porter | Deployment branch: Thurrock | Actual role: Operative Porter | Jobs: 399640 | Customers: Coleman/Mr Richard | Actual hours: 6.0; source records: 1</x:v>
      </x:c>
      <x:c r="L1114" t="str">
        <x:v>Include</x:v>
      </x:c>
      <x:c r="M1114"/>
      <x:c r="N1114"/>
    </x:row>
    <x:row r="1115">
      <x:c r="A1115" t="str">
        <x:v>J. Richardson|2026-01-27</x:v>
      </x:c>
      <x:c r="B1115" s="888" t="n">
        <x:v>46049</x:v>
      </x:c>
      <x:c r="C1115" t="str">
        <x:v>J. Richardson</x:v>
      </x:c>
      <x:c r="D1115" t="str">
        <x:v>Permanent</x:v>
      </x:c>
      <x:c r="E1115" t="str">
        <x:v>Thurrock</x:v>
      </x:c>
      <x:c r="F1115" t="str">
        <x:v>Operative Porter</x:v>
      </x:c>
      <x:c r="G1115" t="str">
        <x:v>399640</x:v>
      </x:c>
      <x:c r="H1115" t="str">
        <x:v>Coleman/Mr Richard</x:v>
      </x:c>
      <x:c r="I1115" s="22" t="n">
        <x:v>9</x:v>
      </x:c>
      <x:c r="J1115" t="str">
        <x:v>Worked</x:v>
      </x:c>
      <x:c r="K1115" t="str">
        <x:v>Employee 1373; home branch Thurrock; assigned role Operative Porter | Deployment branch: Thurrock | Actual role: Operative Porter | Jobs: 399640 | Customers: Coleman/Mr Richard | Actual hours: 9.0; source records: 1</x:v>
      </x:c>
      <x:c r="L1115" t="str">
        <x:v>Include</x:v>
      </x:c>
      <x:c r="M1115"/>
      <x:c r="N1115"/>
    </x:row>
    <x:row r="1116">
      <x:c r="A1116" t="str">
        <x:v>J. Richardson|2026-01-28</x:v>
      </x:c>
      <x:c r="B1116" s="888" t="n">
        <x:v>46050</x:v>
      </x:c>
      <x:c r="C1116" t="str">
        <x:v>J. Richardson</x:v>
      </x:c>
      <x:c r="D1116" t="str">
        <x:v>Permanent</x:v>
      </x:c>
      <x:c r="E1116" t="str">
        <x:v>Thurrock</x:v>
      </x:c>
      <x:c r="F1116" t="str">
        <x:v>Operative Porter</x:v>
      </x:c>
      <x:c r="G1116" t="str">
        <x:v>399742</x:v>
      </x:c>
      <x:c r="H1116" t="str">
        <x:v>Sanou - Vulnerable/Abdoulaye</x:v>
      </x:c>
      <x:c r="I1116" s="22" t="n">
        <x:v>6.5</x:v>
      </x:c>
      <x:c r="J1116" t="str">
        <x:v>Worked</x:v>
      </x:c>
      <x:c r="K1116" t="str">
        <x:v>Employee 1373; home branch Thurrock; assigned role Operative Porter | Deployment branch: Thurrock | Actual role: Operative Porter | Jobs: 399742 | Customers: Sanou - Vulnerable/Abdoulaye | Actual hours: 6.5; source records: 1</x:v>
      </x:c>
      <x:c r="L1116" t="str">
        <x:v>Include</x:v>
      </x:c>
      <x:c r="M1116"/>
      <x:c r="N1116"/>
    </x:row>
    <x:row r="1117">
      <x:c r="A1117" t="str">
        <x:v>J. Richardson|2026-01-29</x:v>
      </x:c>
      <x:c r="B1117" s="888" t="n">
        <x:v>46051</x:v>
      </x:c>
      <x:c r="C1117" t="str">
        <x:v>J. Richardson</x:v>
      </x:c>
      <x:c r="D1117" t="str">
        <x:v>Permanent</x:v>
      </x:c>
      <x:c r="E1117" t="str">
        <x:v>Thurrock</x:v>
      </x:c>
      <x:c r="F1117" t="str">
        <x:v>Operative Porter</x:v>
      </x:c>
      <x:c r="G1117" t="str">
        <x:v>394164</x:v>
      </x:c>
      <x:c r="H1117" t="str">
        <x:v>Restore – Doc Management - NWL collections</x:v>
      </x:c>
      <x:c r="I1117" s="22" t="n">
        <x:v>8.5</x:v>
      </x:c>
      <x:c r="J1117" t="str">
        <x:v>Worked</x:v>
      </x:c>
      <x:c r="K1117" t="str">
        <x:v>Employee 1373; home branch Thurrock; assigned role Operative Porter | Deployment branch: Thurrock | Actual role: Operative Porter | Jobs: 394164 | Customers: Restore – Doc Management - NWL collections | Actual hours: 8.5; source records: 1</x:v>
      </x:c>
      <x:c r="L1117" t="str">
        <x:v>Include</x:v>
      </x:c>
      <x:c r="M1117"/>
      <x:c r="N1117"/>
    </x:row>
    <x:row r="1118">
      <x:c r="A1118" t="str">
        <x:v>J. Richardson|2026-01-30</x:v>
      </x:c>
      <x:c r="B1118" s="888" t="n">
        <x:v>46052</x:v>
      </x:c>
      <x:c r="C1118" t="str">
        <x:v>J. Richardson</x:v>
      </x:c>
      <x:c r="D1118" t="str">
        <x:v>Permanent</x:v>
      </x:c>
      <x:c r="E1118" t="str">
        <x:v>Thurrock</x:v>
      </x:c>
      <x:c r="F1118" t="str">
        <x:v>Operative Porter</x:v>
      </x:c>
      <x:c r="G1118" t="str">
        <x:v>396207A</x:v>
      </x:c>
      <x:c r="H1118" t="str">
        <x:v>Linklaters LLP</x:v>
      </x:c>
      <x:c r="I1118" s="22" t="n">
        <x:v>10.5</x:v>
      </x:c>
      <x:c r="J1118" t="str">
        <x:v>Worked</x:v>
      </x:c>
      <x:c r="K1118" t="str">
        <x:v>Employee 1373; home branch Thurrock; assigned role Operative Porter | Deployment branch: Thurrock | Actual role: Operative Porter | Jobs: 396207A | Customers: Linklaters LLP | Actual hours: 10.5; source records: 1</x:v>
      </x:c>
      <x:c r="L1118" t="str">
        <x:v>Include</x:v>
      </x:c>
      <x:c r="M1118"/>
      <x:c r="N1118"/>
    </x:row>
    <x:row r="1119">
      <x:c r="A1119" t="str">
        <x:v>J. Richardson|2026-01-31</x:v>
      </x:c>
      <x:c r="B1119" s="888" t="n">
        <x:v>46053</x:v>
      </x:c>
      <x:c r="C1119" t="str">
        <x:v>J. Richardson</x:v>
      </x:c>
      <x:c r="D1119" t="str">
        <x:v>Permanent</x:v>
      </x:c>
      <x:c r="E1119" t="str">
        <x:v>Thurrock</x:v>
      </x:c>
      <x:c r="F1119" t="str">
        <x:v>Operative Porter</x:v>
      </x:c>
      <x:c r="G1119" t="str">
        <x:v>399796</x:v>
      </x:c>
      <x:c r="H1119" t="str">
        <x:v>Jivraj/Ms Naseem</x:v>
      </x:c>
      <x:c r="I1119" s="22" t="n">
        <x:v>13.5</x:v>
      </x:c>
      <x:c r="J1119" t="str">
        <x:v>Worked</x:v>
      </x:c>
      <x:c r="K1119" t="str">
        <x:v>Employee 1373; home branch Thurrock; assigned role Operative Porter | Deployment branch: Thurrock | Actual role: Operative Skilled | Jobs: 399796 | Customers: Jivraj/Ms Naseem | Actual hours: 13.5; source records: 1</x:v>
      </x:c>
      <x:c r="L1119" t="str">
        <x:v>Include</x:v>
      </x:c>
      <x:c r="M1119"/>
      <x:c r="N1119"/>
    </x:row>
    <x:row r="1120">
      <x:c r="A1120" t="str">
        <x:v>Jack Bacon|2026-01-05</x:v>
      </x:c>
      <x:c r="B1120" s="888" t="n">
        <x:v>46027</x:v>
      </x:c>
      <x:c r="C1120" t="str">
        <x:v>Jack Bacon</x:v>
      </x:c>
      <x:c r="D1120" t="str">
        <x:v>Permanent</x:v>
      </x:c>
      <x:c r="E1120" t="str">
        <x:v>Manchester</x:v>
      </x:c>
      <x:c r="F1120" t="str">
        <x:v>Operative Porter</x:v>
      </x:c>
      <x:c r="G1120" t="str">
        <x:v>394233</x:v>
      </x:c>
      <x:c r="H1120" t="str">
        <x:v>BT plc</x:v>
      </x:c>
      <x:c r="I1120" s="22" t="n">
        <x:v>9</x:v>
      </x:c>
      <x:c r="J1120" t="str">
        <x:v>Worked</x:v>
      </x:c>
      <x:c r="K1120" t="str">
        <x:v>Employee 104626; home branch Manchester; assigned role Operative Porter | Deployment branch: Manchester | Actual role: Operative Porter | Jobs: 394233 | Customers: BT plc | Actual hours: 9.0; source records: 1</x:v>
      </x:c>
      <x:c r="L1120" t="str">
        <x:v>Include</x:v>
      </x:c>
      <x:c r="M1120"/>
      <x:c r="N1120"/>
    </x:row>
    <x:row r="1121">
      <x:c r="A1121" t="str">
        <x:v>Jack Bacon|2026-01-06</x:v>
      </x:c>
      <x:c r="B1121" s="888" t="n">
        <x:v>46028</x:v>
      </x:c>
      <x:c r="C1121" t="str">
        <x:v>Jack Bacon</x:v>
      </x:c>
      <x:c r="D1121" t="str">
        <x:v>Permanent</x:v>
      </x:c>
      <x:c r="E1121" t="str">
        <x:v>Manchester</x:v>
      </x:c>
      <x:c r="F1121" t="str">
        <x:v>Operative Porter</x:v>
      </x:c>
      <x:c r="G1121" t="str">
        <x:v>394302A</x:v>
      </x:c>
      <x:c r="H1121" t="str">
        <x:v>Harris Museum and Art Gallery</x:v>
      </x:c>
      <x:c r="I1121" s="22" t="n">
        <x:v>8</x:v>
      </x:c>
      <x:c r="J1121" t="str">
        <x:v>Worked</x:v>
      </x:c>
      <x:c r="K1121" t="str">
        <x:v>Employee 104626; home branch Manchester; assigned role Operative Porter | Deployment branch: Manchester | Actual role: Operative Porter | Jobs: 394302A | Customers: Harris Museum and Art Gallery | Actual hours: 8.0; source records: 1</x:v>
      </x:c>
      <x:c r="L1121" t="str">
        <x:v>Include</x:v>
      </x:c>
      <x:c r="M1121"/>
      <x:c r="N1121"/>
    </x:row>
    <x:row r="1122">
      <x:c r="A1122" t="str">
        <x:v>Jack Bacon|2026-01-08</x:v>
      </x:c>
      <x:c r="B1122" s="888" t="n">
        <x:v>46030</x:v>
      </x:c>
      <x:c r="C1122" t="str">
        <x:v>Jack Bacon</x:v>
      </x:c>
      <x:c r="D1122" t="str">
        <x:v>Permanent</x:v>
      </x:c>
      <x:c r="E1122" t="str">
        <x:v>Manchester</x:v>
      </x:c>
      <x:c r="F1122" t="str">
        <x:v>Operative Porter</x:v>
      </x:c>
      <x:c r="G1122" t="str">
        <x:v>399212</x:v>
      </x:c>
      <x:c r="H1122" t="str">
        <x:v>Markel (UK) Ltd</x:v>
      </x:c>
      <x:c r="I1122" s="22" t="n">
        <x:v>7</x:v>
      </x:c>
      <x:c r="J1122" t="str">
        <x:v>Worked</x:v>
      </x:c>
      <x:c r="K1122" t="str">
        <x:v>Employee 104626; home branch Manchester; assigned role Operative Porter | Deployment branch: Manchester | Actual role: Operative Porter | Jobs: 399212 | Customers: Markel (UK) Ltd | Actual hours: 7.0; source records: 1</x:v>
      </x:c>
      <x:c r="L1122" t="str">
        <x:v>Include</x:v>
      </x:c>
      <x:c r="M1122"/>
      <x:c r="N1122"/>
    </x:row>
    <x:row r="1123">
      <x:c r="A1123" t="str">
        <x:v>Jack Bacon|2026-01-09</x:v>
      </x:c>
      <x:c r="B1123" s="888" t="n">
        <x:v>46031</x:v>
      </x:c>
      <x:c r="C1123" t="str">
        <x:v>Jack Bacon</x:v>
      </x:c>
      <x:c r="D1123" t="str">
        <x:v>Permanent</x:v>
      </x:c>
      <x:c r="E1123" t="str">
        <x:v>Manchester</x:v>
      </x:c>
      <x:c r="F1123" t="str">
        <x:v>Operative Porter</x:v>
      </x:c>
      <x:c r="G1123" t="str">
        <x:v>394302A, 374044A</x:v>
      </x:c>
      <x:c r="H1123" t="str">
        <x:v>Harris Museum and Art Gallery; Hurstwood Environmental Consultants</x:v>
      </x:c>
      <x:c r="I1123" s="22" t="n">
        <x:v>12</x:v>
      </x:c>
      <x:c r="J1123" t="str">
        <x:v>Worked — 2 records</x:v>
      </x:c>
      <x:c r="K1123" t="str">
        <x:v>Employee 104626; home branch Manchester; assigned role Operative Porter | Deployment branch: Manchester | Actual role: Operative Porter | Jobs: 394302A, 374044A | Customers: Harris Museum and Art Gallery; Hurstwood Environmental Consultants | Actual hours: 12.0; source records: 2</x:v>
      </x:c>
      <x:c r="L1123" t="str">
        <x:v>Include</x:v>
      </x:c>
      <x:c r="M1123"/>
      <x:c r="N1123"/>
    </x:row>
    <x:row r="1124">
      <x:c r="A1124" t="str">
        <x:v>Jack Bacon|2026-01-12</x:v>
      </x:c>
      <x:c r="B1124" s="888" t="n">
        <x:v>46034</x:v>
      </x:c>
      <x:c r="C1124" t="str">
        <x:v>Jack Bacon</x:v>
      </x:c>
      <x:c r="D1124" t="str">
        <x:v>Permanent</x:v>
      </x:c>
      <x:c r="E1124" t="str">
        <x:v>Manchester</x:v>
      </x:c>
      <x:c r="F1124" t="str">
        <x:v>Operative Porter</x:v>
      </x:c>
      <x:c r="G1124" t="str">
        <x:v>397539</x:v>
      </x:c>
      <x:c r="H1124" t="str">
        <x:v>Restore Harrow Green</x:v>
      </x:c>
      <x:c r="I1124" s="22" t="n">
        <x:v>6.5</x:v>
      </x:c>
      <x:c r="J1124" t="str">
        <x:v>Worked</x:v>
      </x:c>
      <x:c r="K1124" t="str">
        <x:v>Employee 104626; home branch Manchester; assigned role Operative Porter | Deployment branch: Manchester | Actual role: Operative Porter | Jobs: 397539 | Customers: Restore Harrow Green | Actual hours: 6.5; source records: 1</x:v>
      </x:c>
      <x:c r="L1124" t="str">
        <x:v>Include</x:v>
      </x:c>
      <x:c r="M1124"/>
      <x:c r="N1124"/>
    </x:row>
    <x:row r="1125">
      <x:c r="A1125" t="str">
        <x:v>Jack Bacon|2026-01-13</x:v>
      </x:c>
      <x:c r="B1125" s="888" t="n">
        <x:v>46035</x:v>
      </x:c>
      <x:c r="C1125" t="str">
        <x:v>Jack Bacon</x:v>
      </x:c>
      <x:c r="D1125" t="str">
        <x:v>Permanent</x:v>
      </x:c>
      <x:c r="E1125" t="str">
        <x:v>Manchester</x:v>
      </x:c>
      <x:c r="F1125" t="str">
        <x:v>Operative Porter</x:v>
      </x:c>
      <x:c r="G1125" t="str">
        <x:v>397952</x:v>
      </x:c>
      <x:c r="H1125" t="str">
        <x:v>Cheshire Fire</x:v>
      </x:c>
      <x:c r="I1125" s="22" t="n">
        <x:v>9</x:v>
      </x:c>
      <x:c r="J1125" t="str">
        <x:v>Worked</x:v>
      </x:c>
      <x:c r="K1125" t="str">
        <x:v>Employee 104626; home branch Manchester; assigned role Operative Porter | Deployment branch: Manchester | Actual role: Operative Porter | Jobs: 397952 | Customers: Cheshire Fire | Actual hours: 9.0; source records: 1</x:v>
      </x:c>
      <x:c r="L1125" t="str">
        <x:v>Include</x:v>
      </x:c>
      <x:c r="M1125"/>
      <x:c r="N1125"/>
    </x:row>
    <x:row r="1126">
      <x:c r="A1126" t="str">
        <x:v>Jack Bacon|2026-01-15</x:v>
      </x:c>
      <x:c r="B1126" s="888" t="n">
        <x:v>46037</x:v>
      </x:c>
      <x:c r="C1126" t="str">
        <x:v>Jack Bacon</x:v>
      </x:c>
      <x:c r="D1126" t="str">
        <x:v>Permanent</x:v>
      </x:c>
      <x:c r="E1126" t="str">
        <x:v>Manchester</x:v>
      </x:c>
      <x:c r="F1126" t="str">
        <x:v>Operative Porter</x:v>
      </x:c>
      <x:c r="G1126" t="str">
        <x:v>394233</x:v>
      </x:c>
      <x:c r="H1126" t="str">
        <x:v>BT plc</x:v>
      </x:c>
      <x:c r="I1126" s="22" t="n">
        <x:v>7.5</x:v>
      </x:c>
      <x:c r="J1126" t="str">
        <x:v>Worked</x:v>
      </x:c>
      <x:c r="K1126" t="str">
        <x:v>Employee 104626; home branch Manchester; assigned role Operative Porter | Deployment branch: Manchester | Actual role: Operative Porter | Jobs: 394233 | Customers: BT plc | Actual hours: 7.5; source records: 1</x:v>
      </x:c>
      <x:c r="L1126" t="str">
        <x:v>Include</x:v>
      </x:c>
      <x:c r="M1126"/>
      <x:c r="N1126"/>
    </x:row>
    <x:row r="1127">
      <x:c r="A1127" t="str">
        <x:v>Jack Bacon|2026-01-16</x:v>
      </x:c>
      <x:c r="B1127" s="888" t="n">
        <x:v>46038</x:v>
      </x:c>
      <x:c r="C1127" t="str">
        <x:v>Jack Bacon</x:v>
      </x:c>
      <x:c r="D1127" t="str">
        <x:v>Permanent</x:v>
      </x:c>
      <x:c r="E1127" t="str">
        <x:v>Manchester</x:v>
      </x:c>
      <x:c r="F1127" t="str">
        <x:v>Operative Porter</x:v>
      </x:c>
      <x:c r="G1127" t="str">
        <x:v>398932, 399220</x:v>
      </x:c>
      <x:c r="H1127" t="str">
        <x:v>Irwell Valley Homes</x:v>
      </x:c>
      <x:c r="I1127" s="22" t="n">
        <x:v>4.5</x:v>
      </x:c>
      <x:c r="J1127" t="str">
        <x:v>Worked — 2 records</x:v>
      </x:c>
      <x:c r="K1127" t="str">
        <x:v>Employee 104626; home branch Manchester; assigned role Operative Porter | Deployment branch: Manchester | Actual role: Operative Porter | Jobs: 398932, 399220 | Customers: Irwell Valley Homes | Actual hours: 4.5; source records: 2</x:v>
      </x:c>
      <x:c r="L1127" t="str">
        <x:v>Include</x:v>
      </x:c>
      <x:c r="M1127"/>
      <x:c r="N1127"/>
    </x:row>
    <x:row r="1128">
      <x:c r="A1128" t="str">
        <x:v>Jack Bacon|2026-01-21</x:v>
      </x:c>
      <x:c r="B1128" s="888" t="n">
        <x:v>46043</x:v>
      </x:c>
      <x:c r="C1128" t="str">
        <x:v>Jack Bacon</x:v>
      </x:c>
      <x:c r="D1128" t="str">
        <x:v>Permanent</x:v>
      </x:c>
      <x:c r="E1128" t="str">
        <x:v>Manchester</x:v>
      </x:c>
      <x:c r="F1128" t="str">
        <x:v>Operative Porter</x:v>
      </x:c>
      <x:c r="G1128" t="str">
        <x:v>394233</x:v>
      </x:c>
      <x:c r="H1128" t="str">
        <x:v>BT plc</x:v>
      </x:c>
      <x:c r="I1128" s="22" t="n">
        <x:v>9.5</x:v>
      </x:c>
      <x:c r="J1128" t="str">
        <x:v>Worked</x:v>
      </x:c>
      <x:c r="K1128" t="str">
        <x:v>Employee 104626; home branch Manchester; assigned role Operative Porter | Deployment branch: Manchester | Actual role: Operative Porter | Jobs: 394233 | Customers: BT plc | Actual hours: 9.5; source records: 1</x:v>
      </x:c>
      <x:c r="L1128" t="str">
        <x:v>Include</x:v>
      </x:c>
      <x:c r="M1128"/>
      <x:c r="N1128"/>
    </x:row>
    <x:row r="1129">
      <x:c r="A1129" t="str">
        <x:v>Jack Bacon|2026-01-22</x:v>
      </x:c>
      <x:c r="B1129" s="888" t="n">
        <x:v>46044</x:v>
      </x:c>
      <x:c r="C1129" t="str">
        <x:v>Jack Bacon</x:v>
      </x:c>
      <x:c r="D1129" t="str">
        <x:v>Permanent</x:v>
      </x:c>
      <x:c r="E1129" t="str">
        <x:v>Manchester</x:v>
      </x:c>
      <x:c r="F1129" t="str">
        <x:v>Operative Porter</x:v>
      </x:c>
      <x:c r="G1129" t="str">
        <x:v>394233</x:v>
      </x:c>
      <x:c r="H1129" t="str">
        <x:v>BT plc</x:v>
      </x:c>
      <x:c r="I1129" s="22" t="n">
        <x:v>9</x:v>
      </x:c>
      <x:c r="J1129" t="str">
        <x:v>Worked</x:v>
      </x:c>
      <x:c r="K1129" t="str">
        <x:v>Employee 104626; home branch Manchester; assigned role Operative Porter | Deployment branch: Manchester | Actual role: Operative Porter | Jobs: 394233 | Customers: BT plc | Actual hours: 9.0; source records: 1</x:v>
      </x:c>
      <x:c r="L1129" t="str">
        <x:v>Include</x:v>
      </x:c>
      <x:c r="M1129"/>
      <x:c r="N1129"/>
    </x:row>
    <x:row r="1130">
      <x:c r="A1130" t="str">
        <x:v>Jack Bacon|2026-01-23</x:v>
      </x:c>
      <x:c r="B1130" s="888" t="n">
        <x:v>46045</x:v>
      </x:c>
      <x:c r="C1130" t="str">
        <x:v>Jack Bacon</x:v>
      </x:c>
      <x:c r="D1130" t="str">
        <x:v>Permanent</x:v>
      </x:c>
      <x:c r="E1130" t="str">
        <x:v>Manchester</x:v>
      </x:c>
      <x:c r="F1130" t="str">
        <x:v>Operative Porter</x:v>
      </x:c>
      <x:c r="G1130" t="str">
        <x:v>394233, 398930</x:v>
      </x:c>
      <x:c r="H1130" t="str">
        <x:v>BT plc; Irwell Valley Homes</x:v>
      </x:c>
      <x:c r="I1130" s="22" t="n">
        <x:v>16</x:v>
      </x:c>
      <x:c r="J1130" t="str">
        <x:v>Worked — 2 records</x:v>
      </x:c>
      <x:c r="K1130" t="str">
        <x:v>Employee 104626; home branch Manchester; assigned role Operative Porter | Deployment branch: Manchester | Actual role: Operative Porter | Jobs: 394233, 398930 | Customers: BT plc; Irwell Valley Homes | Actual hours: 16.0; source records: 2</x:v>
      </x:c>
      <x:c r="L1130" t="str">
        <x:v>Include</x:v>
      </x:c>
      <x:c r="M1130"/>
      <x:c r="N1130"/>
    </x:row>
    <x:row r="1131">
      <x:c r="A1131" t="str">
        <x:v>Jack Bacon|2026-01-26</x:v>
      </x:c>
      <x:c r="B1131" s="888" t="n">
        <x:v>46048</x:v>
      </x:c>
      <x:c r="C1131" t="str">
        <x:v>Jack Bacon</x:v>
      </x:c>
      <x:c r="D1131" t="str">
        <x:v>Permanent</x:v>
      </x:c>
      <x:c r="E1131" t="str">
        <x:v>Manchester</x:v>
      </x:c>
      <x:c r="F1131" t="str">
        <x:v>Operative Porter</x:v>
      </x:c>
      <x:c r="G1131" t="str">
        <x:v>399635</x:v>
      </x:c>
      <x:c r="H1131" t="str">
        <x:v>SGS United Kingdom Limited</x:v>
      </x:c>
      <x:c r="I1131" s="22" t="n">
        <x:v>9.5</x:v>
      </x:c>
      <x:c r="J1131" t="str">
        <x:v>Worked</x:v>
      </x:c>
      <x:c r="K1131" t="str">
        <x:v>Employee 104626; home branch Manchester; assigned role Operative Porter | Deployment branch: Manchester | Actual role: Operative Porter | Jobs: 399635 | Customers: SGS United Kingdom Limited | Actual hours: 9.5; source records: 1</x:v>
      </x:c>
      <x:c r="L1131" t="str">
        <x:v>Include</x:v>
      </x:c>
      <x:c r="M1131"/>
      <x:c r="N1131"/>
    </x:row>
    <x:row r="1132">
      <x:c r="A1132" t="str">
        <x:v>Jack Bacon|2026-01-27</x:v>
      </x:c>
      <x:c r="B1132" s="888" t="n">
        <x:v>46049</x:v>
      </x:c>
      <x:c r="C1132" t="str">
        <x:v>Jack Bacon</x:v>
      </x:c>
      <x:c r="D1132" t="str">
        <x:v>Permanent</x:v>
      </x:c>
      <x:c r="E1132" t="str">
        <x:v>Manchester</x:v>
      </x:c>
      <x:c r="F1132" t="str">
        <x:v>Operative Porter</x:v>
      </x:c>
      <x:c r="G1132" t="str">
        <x:v>398317</x:v>
      </x:c>
      <x:c r="H1132" t="str">
        <x:v>Restore Harrow Green</x:v>
      </x:c>
      <x:c r="I1132" s="22" t="n">
        <x:v>8.75</x:v>
      </x:c>
      <x:c r="J1132" t="str">
        <x:v>Worked</x:v>
      </x:c>
      <x:c r="K1132" t="str">
        <x:v>Employee 104626; home branch Manchester; assigned role Operative Porter | Deployment branch: Manchester | Actual role: Operative Porter | Jobs: 398317 | Customers: Restore Harrow Green | Actual hours: 8.8; source records: 1</x:v>
      </x:c>
      <x:c r="L1132" t="str">
        <x:v>Include</x:v>
      </x:c>
      <x:c r="M1132"/>
      <x:c r="N1132"/>
    </x:row>
    <x:row r="1133">
      <x:c r="A1133" t="str">
        <x:v>Jack Bacon|2026-01-28</x:v>
      </x:c>
      <x:c r="B1133" s="888" t="n">
        <x:v>46050</x:v>
      </x:c>
      <x:c r="C1133" t="str">
        <x:v>Jack Bacon</x:v>
      </x:c>
      <x:c r="D1133" t="str">
        <x:v>Permanent</x:v>
      </x:c>
      <x:c r="E1133" t="str">
        <x:v>Manchester</x:v>
      </x:c>
      <x:c r="F1133" t="str">
        <x:v>Operative Porter</x:v>
      </x:c>
      <x:c r="G1133"/>
      <x:c r="H1133"/>
      <x:c r="I1133" s="22" t="n">
        <x:v>0</x:v>
      </x:c>
      <x:c r="J1133" t="str">
        <x:v>Annual leave</x:v>
      </x:c>
      <x:c r="K1133" t="str">
        <x:v>Employee 104626; home branch Manchester; assigned role Operative Porter | Leave: Annual Leave (Hours) | Leave calendar basis: Variable-pattern period</x:v>
      </x:c>
      <x:c r="L1133" t="str">
        <x:v>Include</x:v>
      </x:c>
      <x:c r="M1133"/>
      <x:c r="N1133"/>
    </x:row>
    <x:row r="1134">
      <x:c r="A1134" t="str">
        <x:v>Jack Bacon|2026-01-29</x:v>
      </x:c>
      <x:c r="B1134" s="888" t="n">
        <x:v>46051</x:v>
      </x:c>
      <x:c r="C1134" t="str">
        <x:v>Jack Bacon</x:v>
      </x:c>
      <x:c r="D1134" t="str">
        <x:v>Permanent</x:v>
      </x:c>
      <x:c r="E1134" t="str">
        <x:v>Manchester</x:v>
      </x:c>
      <x:c r="F1134" t="str">
        <x:v>Operative Porter</x:v>
      </x:c>
      <x:c r="G1134"/>
      <x:c r="H1134"/>
      <x:c r="I1134" s="22" t="n">
        <x:v>0</x:v>
      </x:c>
      <x:c r="J1134" t="str">
        <x:v>Annual leave</x:v>
      </x:c>
      <x:c r="K1134" t="str">
        <x:v>Employee 104626; home branch Manchester; assigned role Operative Porter | Leave: Annual Leave (Hours) | Leave calendar basis: Variable-pattern period</x:v>
      </x:c>
      <x:c r="L1134" t="str">
        <x:v>Include</x:v>
      </x:c>
      <x:c r="M1134"/>
      <x:c r="N1134"/>
    </x:row>
    <x:row r="1135">
      <x:c r="A1135" t="str">
        <x:v>Jack Bacon|2026-01-30</x:v>
      </x:c>
      <x:c r="B1135" s="888" t="n">
        <x:v>46052</x:v>
      </x:c>
      <x:c r="C1135" t="str">
        <x:v>Jack Bacon</x:v>
      </x:c>
      <x:c r="D1135" t="str">
        <x:v>Permanent</x:v>
      </x:c>
      <x:c r="E1135" t="str">
        <x:v>Manchester</x:v>
      </x:c>
      <x:c r="F1135" t="str">
        <x:v>Operative Porter</x:v>
      </x:c>
      <x:c r="G1135"/>
      <x:c r="H1135"/>
      <x:c r="I1135" s="22" t="n">
        <x:v>0</x:v>
      </x:c>
      <x:c r="J1135" t="str">
        <x:v>Annual leave</x:v>
      </x:c>
      <x:c r="K1135" t="str">
        <x:v>Employee 104626; home branch Manchester; assigned role Operative Porter | Leave: Annual Leave (Hours) | Leave calendar basis: Variable-pattern period</x:v>
      </x:c>
      <x:c r="L1135" t="str">
        <x:v>Include</x:v>
      </x:c>
      <x:c r="M1135"/>
      <x:c r="N1135"/>
    </x:row>
    <x:row r="1136">
      <x:c r="A1136" t="str">
        <x:v>Jake Giles|2026-01-02</x:v>
      </x:c>
      <x:c r="B1136" s="888" t="n">
        <x:v>46024</x:v>
      </x:c>
      <x:c r="C1136" t="str">
        <x:v>Jake Giles</x:v>
      </x:c>
      <x:c r="D1136" t="str">
        <x:v>Permanent</x:v>
      </x:c>
      <x:c r="E1136" t="str">
        <x:v>Oxford</x:v>
      </x:c>
      <x:c r="F1136" t="str">
        <x:v>Operative Porter</x:v>
      </x:c>
      <x:c r="G1136" t="str">
        <x:v>399275E</x:v>
      </x:c>
      <x:c r="H1136" t="str">
        <x:v>Avantor ( OXFORD  JAN 2026 )</x:v>
      </x:c>
      <x:c r="I1136" s="22" t="n">
        <x:v>6</x:v>
      </x:c>
      <x:c r="J1136" t="str">
        <x:v>Worked</x:v>
      </x:c>
      <x:c r="K1136" t="str">
        <x:v>Employee 103804; home branch Oxford; assigned role Operative Porter | Deployment branch: Cambridge | Actual role: Operative Porter | Jobs: 399275E | Customers: Avantor ( OXFORD  JAN 2026 ) | Actual hours: 6.0; source records: 1</x:v>
      </x:c>
      <x:c r="L1136" t="str">
        <x:v>Include</x:v>
      </x:c>
      <x:c r="M1136"/>
      <x:c r="N1136"/>
    </x:row>
    <x:row r="1137">
      <x:c r="A1137" t="str">
        <x:v>Jake Giles|2026-01-06</x:v>
      </x:c>
      <x:c r="B1137" s="888" t="n">
        <x:v>46028</x:v>
      </x:c>
      <x:c r="C1137" t="str">
        <x:v>Jake Giles</x:v>
      </x:c>
      <x:c r="D1137" t="str">
        <x:v>Permanent</x:v>
      </x:c>
      <x:c r="E1137" t="str">
        <x:v>Oxford</x:v>
      </x:c>
      <x:c r="F1137" t="str">
        <x:v>Operative Porter</x:v>
      </x:c>
      <x:c r="G1137" t="str">
        <x:v>398740</x:v>
      </x:c>
      <x:c r="H1137" t="str">
        <x:v>Imperial College London (Equipnet)</x:v>
      </x:c>
      <x:c r="I1137" s="22" t="n">
        <x:v>9</x:v>
      </x:c>
      <x:c r="J1137" t="str">
        <x:v>Worked</x:v>
      </x:c>
      <x:c r="K1137" t="str">
        <x:v>Employee 103804; home branch Oxford; assigned role Operative Porter | Deployment branch: Oxford | Actual role: Operative Porter | Jobs: 398740 | Customers: Imperial College London (Equipnet) | Actual hours: 9.0; source records: 1</x:v>
      </x:c>
      <x:c r="L1137" t="str">
        <x:v>Include</x:v>
      </x:c>
      <x:c r="M1137"/>
      <x:c r="N1137"/>
    </x:row>
    <x:row r="1138">
      <x:c r="A1138" t="str">
        <x:v>Jake Giles|2026-01-07</x:v>
      </x:c>
      <x:c r="B1138" s="888" t="n">
        <x:v>46029</x:v>
      </x:c>
      <x:c r="C1138" t="str">
        <x:v>Jake Giles</x:v>
      </x:c>
      <x:c r="D1138" t="str">
        <x:v>Permanent</x:v>
      </x:c>
      <x:c r="E1138" t="str">
        <x:v>Oxford</x:v>
      </x:c>
      <x:c r="F1138" t="str">
        <x:v>Operative Porter</x:v>
      </x:c>
      <x:c r="G1138" t="str">
        <x:v>397979V</x:v>
      </x:c>
      <x:c r="H1138" t="str">
        <x:v>Thames Valley Police</x:v>
      </x:c>
      <x:c r="I1138" s="22" t="n">
        <x:v>9</x:v>
      </x:c>
      <x:c r="J1138" t="str">
        <x:v>Worked</x:v>
      </x:c>
      <x:c r="K1138" t="str">
        <x:v>Employee 103804; home branch Oxford; assigned role Operative Porter | Deployment branch: Oxford | Actual role: Operative Porter | Jobs: 397979V | Customers: Thames Valley Police | Actual hours: 9.0; source records: 1</x:v>
      </x:c>
      <x:c r="L1138" t="str">
        <x:v>Include</x:v>
      </x:c>
      <x:c r="M1138"/>
      <x:c r="N1138"/>
    </x:row>
    <x:row r="1139">
      <x:c r="A1139" t="str">
        <x:v>Jake Giles|2026-01-08</x:v>
      </x:c>
      <x:c r="B1139" s="888" t="n">
        <x:v>46030</x:v>
      </x:c>
      <x:c r="C1139" t="str">
        <x:v>Jake Giles</x:v>
      </x:c>
      <x:c r="D1139" t="str">
        <x:v>Permanent</x:v>
      </x:c>
      <x:c r="E1139" t="str">
        <x:v>Oxford</x:v>
      </x:c>
      <x:c r="F1139" t="str">
        <x:v>Operative Porter</x:v>
      </x:c>
      <x:c r="G1139"/>
      <x:c r="H1139"/>
      <x:c r="I1139" s="22" t="n">
        <x:v>0</x:v>
      </x:c>
      <x:c r="J1139" t="str">
        <x:v>Annual leave</x:v>
      </x:c>
      <x:c r="K1139" t="str">
        <x:v>Employee 103804; home branch Oxford; assigned role Operative Porter | Leave: Annual Leave (Hours) | Leave calendar basis: Variable-pattern period</x:v>
      </x:c>
      <x:c r="L1139" t="str">
        <x:v>Include</x:v>
      </x:c>
      <x:c r="M1139"/>
      <x:c r="N1139"/>
    </x:row>
    <x:row r="1140">
      <x:c r="A1140" t="str">
        <x:v>Jake Giles|2026-01-09</x:v>
      </x:c>
      <x:c r="B1140" s="888" t="n">
        <x:v>46031</x:v>
      </x:c>
      <x:c r="C1140" t="str">
        <x:v>Jake Giles</x:v>
      </x:c>
      <x:c r="D1140" t="str">
        <x:v>Permanent</x:v>
      </x:c>
      <x:c r="E1140" t="str">
        <x:v>Oxford</x:v>
      </x:c>
      <x:c r="F1140" t="str">
        <x:v>Operative Porter</x:v>
      </x:c>
      <x:c r="G1140"/>
      <x:c r="H1140"/>
      <x:c r="I1140" s="22" t="n">
        <x:v>0</x:v>
      </x:c>
      <x:c r="J1140" t="str">
        <x:v>Annual leave</x:v>
      </x:c>
      <x:c r="K1140" t="str">
        <x:v>Employee 103804; home branch Oxford; assigned role Operative Porter | Leave: Annual Leave (Hours) | Leave calendar basis: Variable-pattern period</x:v>
      </x:c>
      <x:c r="L1140" t="str">
        <x:v>Include</x:v>
      </x:c>
      <x:c r="M1140"/>
      <x:c r="N1140"/>
    </x:row>
    <x:row r="1141">
      <x:c r="A1141" t="str">
        <x:v>Jake Giles|2026-01-12</x:v>
      </x:c>
      <x:c r="B1141" s="888" t="n">
        <x:v>46034</x:v>
      </x:c>
      <x:c r="C1141" t="str">
        <x:v>Jake Giles</x:v>
      </x:c>
      <x:c r="D1141" t="str">
        <x:v>Permanent</x:v>
      </x:c>
      <x:c r="E1141" t="str">
        <x:v>Oxford</x:v>
      </x:c>
      <x:c r="F1141" t="str">
        <x:v>Operative Porter</x:v>
      </x:c>
      <x:c r="G1141"/>
      <x:c r="H1141"/>
      <x:c r="I1141" s="22" t="n">
        <x:v>0</x:v>
      </x:c>
      <x:c r="J1141" t="str">
        <x:v>Annual leave</x:v>
      </x:c>
      <x:c r="K1141" t="str">
        <x:v>Employee 103804; home branch Oxford; assigned role Operative Porter | Leave: Annual Leave (Hours) | Leave calendar basis: Variable-pattern period</x:v>
      </x:c>
      <x:c r="L1141" t="str">
        <x:v>Include</x:v>
      </x:c>
      <x:c r="M1141"/>
      <x:c r="N1141"/>
    </x:row>
    <x:row r="1142">
      <x:c r="A1142" t="str">
        <x:v>Jake Giles|2026-01-13</x:v>
      </x:c>
      <x:c r="B1142" s="888" t="n">
        <x:v>46035</x:v>
      </x:c>
      <x:c r="C1142" t="str">
        <x:v>Jake Giles</x:v>
      </x:c>
      <x:c r="D1142" t="str">
        <x:v>Permanent</x:v>
      </x:c>
      <x:c r="E1142" t="str">
        <x:v>Oxford</x:v>
      </x:c>
      <x:c r="F1142" t="str">
        <x:v>Operative Porter</x:v>
      </x:c>
      <x:c r="G1142"/>
      <x:c r="H1142"/>
      <x:c r="I1142" s="22" t="n">
        <x:v>0</x:v>
      </x:c>
      <x:c r="J1142" t="str">
        <x:v>Annual leave</x:v>
      </x:c>
      <x:c r="K1142" t="str">
        <x:v>Employee 103804; home branch Oxford; assigned role Operative Porter | Leave: Annual Leave (Hours) | Leave calendar basis: Variable-pattern period</x:v>
      </x:c>
      <x:c r="L1142" t="str">
        <x:v>Include</x:v>
      </x:c>
      <x:c r="M1142"/>
      <x:c r="N1142"/>
    </x:row>
    <x:row r="1143">
      <x:c r="A1143" t="str">
        <x:v>Jake Giles|2026-01-14</x:v>
      </x:c>
      <x:c r="B1143" s="888" t="n">
        <x:v>46036</x:v>
      </x:c>
      <x:c r="C1143" t="str">
        <x:v>Jake Giles</x:v>
      </x:c>
      <x:c r="D1143" t="str">
        <x:v>Permanent</x:v>
      </x:c>
      <x:c r="E1143" t="str">
        <x:v>Oxford</x:v>
      </x:c>
      <x:c r="F1143" t="str">
        <x:v>Operative Porter</x:v>
      </x:c>
      <x:c r="G1143" t="str">
        <x:v>399236</x:v>
      </x:c>
      <x:c r="H1143" t="str">
        <x:v>CGI</x:v>
      </x:c>
      <x:c r="I1143" s="22" t="n">
        <x:v>9</x:v>
      </x:c>
      <x:c r="J1143" t="str">
        <x:v>Worked</x:v>
      </x:c>
      <x:c r="K1143" t="str">
        <x:v>Employee 103804; home branch Oxford; assigned role Operative Porter | Deployment branch: Oxford | Actual role: Operative Porter | Jobs: 399236 | Customers: CGI | Actual hours: 9.0; source records: 1</x:v>
      </x:c>
      <x:c r="L1143" t="str">
        <x:v>Include</x:v>
      </x:c>
      <x:c r="M1143"/>
      <x:c r="N1143"/>
    </x:row>
    <x:row r="1144">
      <x:c r="A1144" t="str">
        <x:v>Jake Giles|2026-01-15</x:v>
      </x:c>
      <x:c r="B1144" s="888" t="n">
        <x:v>46037</x:v>
      </x:c>
      <x:c r="C1144" t="str">
        <x:v>Jake Giles</x:v>
      </x:c>
      <x:c r="D1144" t="str">
        <x:v>Permanent</x:v>
      </x:c>
      <x:c r="E1144" t="str">
        <x:v>Oxford</x:v>
      </x:c>
      <x:c r="F1144" t="str">
        <x:v>Operative Porter</x:v>
      </x:c>
      <x:c r="G1144" t="str">
        <x:v>399232</x:v>
      </x:c>
      <x:c r="H1144" t="str">
        <x:v>T-Squared Group</x:v>
      </x:c>
      <x:c r="I1144" s="22" t="n">
        <x:v>9</x:v>
      </x:c>
      <x:c r="J1144" t="str">
        <x:v>Worked</x:v>
      </x:c>
      <x:c r="K1144" t="str">
        <x:v>Employee 103804; home branch Oxford; assigned role Operative Porter | Deployment branch: Oxford | Actual role: Operative Porter | Jobs: 399232 | Customers: T-Squared Group | Actual hours: 9.0; source records: 1</x:v>
      </x:c>
      <x:c r="L1144" t="str">
        <x:v>Include</x:v>
      </x:c>
      <x:c r="M1144"/>
      <x:c r="N1144"/>
    </x:row>
    <x:row r="1145">
      <x:c r="A1145" t="str">
        <x:v>Jake Giles|2026-01-16</x:v>
      </x:c>
      <x:c r="B1145" s="888" t="n">
        <x:v>46038</x:v>
      </x:c>
      <x:c r="C1145" t="str">
        <x:v>Jake Giles</x:v>
      </x:c>
      <x:c r="D1145" t="str">
        <x:v>Permanent</x:v>
      </x:c>
      <x:c r="E1145" t="str">
        <x:v>Oxford</x:v>
      </x:c>
      <x:c r="F1145" t="str">
        <x:v>Operative Porter</x:v>
      </x:c>
      <x:c r="G1145" t="str">
        <x:v>386372A</x:v>
      </x:c>
      <x:c r="H1145" t="str">
        <x:v>Merck Sharpe &amp; Dohme (UK Ltd)</x:v>
      </x:c>
      <x:c r="I1145" s="22" t="n">
        <x:v>10</x:v>
      </x:c>
      <x:c r="J1145" t="str">
        <x:v>Worked</x:v>
      </x:c>
      <x:c r="K1145" t="str">
        <x:v>Employee 103804; home branch Oxford; assigned role Operative Porter | Deployment branch: Oxford | Actual role: Operative Porter | Jobs: 386372A | Customers: Merck Sharpe &amp; Dohme (UK Ltd) | Actual hours: 10.0; source records: 1</x:v>
      </x:c>
      <x:c r="L1145" t="str">
        <x:v>Include</x:v>
      </x:c>
      <x:c r="M1145"/>
      <x:c r="N1145"/>
    </x:row>
    <x:row r="1146">
      <x:c r="A1146" t="str">
        <x:v>Jake Giles|2026-01-19</x:v>
      </x:c>
      <x:c r="B1146" s="888" t="n">
        <x:v>46041</x:v>
      </x:c>
      <x:c r="C1146" t="str">
        <x:v>Jake Giles</x:v>
      </x:c>
      <x:c r="D1146" t="str">
        <x:v>Permanent</x:v>
      </x:c>
      <x:c r="E1146" t="str">
        <x:v>Oxford</x:v>
      </x:c>
      <x:c r="F1146" t="str">
        <x:v>Operative Porter</x:v>
      </x:c>
      <x:c r="G1146" t="str">
        <x:v>398109, 398961</x:v>
      </x:c>
      <x:c r="H1146" t="str">
        <x:v>Haier; Haier (ICL)</x:v>
      </x:c>
      <x:c r="I1146" s="22" t="n">
        <x:v>18</x:v>
      </x:c>
      <x:c r="J1146" t="str">
        <x:v>Worked — 2 records</x:v>
      </x:c>
      <x:c r="K1146" t="str">
        <x:v>Employee 103804; home branch Oxford; assigned role Operative Porter | Deployment branch: Oxford | Actual role: Operative Porter | Jobs: 398109, 398961 | Customers: Haier; Haier (ICL) | Actual hours: 18.0; source records: 2</x:v>
      </x:c>
      <x:c r="L1146" t="str">
        <x:v>Include</x:v>
      </x:c>
      <x:c r="M1146"/>
      <x:c r="N1146"/>
    </x:row>
    <x:row r="1147">
      <x:c r="A1147" t="str">
        <x:v>Jake Giles|2026-01-20</x:v>
      </x:c>
      <x:c r="B1147" s="888" t="n">
        <x:v>46042</x:v>
      </x:c>
      <x:c r="C1147" t="str">
        <x:v>Jake Giles</x:v>
      </x:c>
      <x:c r="D1147" t="str">
        <x:v>Permanent</x:v>
      </x:c>
      <x:c r="E1147" t="str">
        <x:v>Oxford</x:v>
      </x:c>
      <x:c r="F1147" t="str">
        <x:v>Operative Porter</x:v>
      </x:c>
      <x:c r="G1147" t="str">
        <x:v>399232</x:v>
      </x:c>
      <x:c r="H1147" t="str">
        <x:v>T-Squared Group</x:v>
      </x:c>
      <x:c r="I1147" s="22" t="n">
        <x:v>9</x:v>
      </x:c>
      <x:c r="J1147" t="str">
        <x:v>Worked</x:v>
      </x:c>
      <x:c r="K1147" t="str">
        <x:v>Employee 103804; home branch Oxford; assigned role Operative Porter | Deployment branch: Oxford | Actual role: Operative Porter | Jobs: 399232 | Customers: T-Squared Group | Actual hours: 9.0; source records: 1</x:v>
      </x:c>
      <x:c r="L1147" t="str">
        <x:v>Include</x:v>
      </x:c>
      <x:c r="M1147"/>
      <x:c r="N1147"/>
    </x:row>
    <x:row r="1148">
      <x:c r="A1148" t="str">
        <x:v>Jake Giles|2026-01-21</x:v>
      </x:c>
      <x:c r="B1148" s="888" t="n">
        <x:v>46043</x:v>
      </x:c>
      <x:c r="C1148" t="str">
        <x:v>Jake Giles</x:v>
      </x:c>
      <x:c r="D1148" t="str">
        <x:v>Permanent</x:v>
      </x:c>
      <x:c r="E1148" t="str">
        <x:v>Oxford</x:v>
      </x:c>
      <x:c r="F1148" t="str">
        <x:v>Operative Porter</x:v>
      </x:c>
      <x:c r="G1148" t="str">
        <x:v>399835, 399806</x:v>
      </x:c>
      <x:c r="H1148" t="str">
        <x:v>Skyline (EIT Storage); Vertex Pharmaceuticals Limited</x:v>
      </x:c>
      <x:c r="I1148" s="22" t="n">
        <x:v>9.5</x:v>
      </x:c>
      <x:c r="J1148" t="str">
        <x:v>CONFLICT — Worked + leave</x:v>
      </x:c>
      <x:c r="K1148" t="str">
        <x:v>Employee 103804; home branch Oxford; assigned role Operative Porter | Deployment branch: Oxford | Actual role: Operative Porter | Jobs: 399835, 399806 | Customers: Skyline (EIT Storage); Vertex Pharmaceuticals Limited | Actual hours: 9.5; source records: 2 | Leave: Sickness | Leave calendar basis: Variable-pattern period</x:v>
      </x:c>
      <x:c r="L1148" t="str">
        <x:v>Include</x:v>
      </x:c>
      <x:c r="M1148"/>
      <x:c r="N1148"/>
    </x:row>
    <x:row r="1149">
      <x:c r="A1149" t="str">
        <x:v>Jake Giles|2026-01-22</x:v>
      </x:c>
      <x:c r="B1149" s="888" t="n">
        <x:v>46044</x:v>
      </x:c>
      <x:c r="C1149" t="str">
        <x:v>Jake Giles</x:v>
      </x:c>
      <x:c r="D1149" t="str">
        <x:v>Permanent</x:v>
      </x:c>
      <x:c r="E1149" t="str">
        <x:v>Oxford</x:v>
      </x:c>
      <x:c r="F1149" t="str">
        <x:v>Operative Porter</x:v>
      </x:c>
      <x:c r="G1149" t="str">
        <x:v>399346</x:v>
      </x:c>
      <x:c r="H1149" t="str">
        <x:v>Evotec</x:v>
      </x:c>
      <x:c r="I1149" s="22" t="n">
        <x:v>9</x:v>
      </x:c>
      <x:c r="J1149" t="str">
        <x:v>Worked</x:v>
      </x:c>
      <x:c r="K1149" t="str">
        <x:v>Employee 103804; home branch Oxford; assigned role Operative Porter | Deployment branch: Oxford | Actual role: Operative Skilled | Jobs: 399346 | Customers: Evotec | Actual hours: 9.0; source records: 1</x:v>
      </x:c>
      <x:c r="L1149" t="str">
        <x:v>Include</x:v>
      </x:c>
      <x:c r="M1149"/>
      <x:c r="N1149"/>
    </x:row>
    <x:row r="1150">
      <x:c r="A1150" t="str">
        <x:v>Jake Giles|2026-01-23</x:v>
      </x:c>
      <x:c r="B1150" s="888" t="n">
        <x:v>46045</x:v>
      </x:c>
      <x:c r="C1150" t="str">
        <x:v>Jake Giles</x:v>
      </x:c>
      <x:c r="D1150" t="str">
        <x:v>Permanent</x:v>
      </x:c>
      <x:c r="E1150" t="str">
        <x:v>Oxford</x:v>
      </x:c>
      <x:c r="F1150" t="str">
        <x:v>Operative Porter</x:v>
      </x:c>
      <x:c r="G1150" t="str">
        <x:v>399346</x:v>
      </x:c>
      <x:c r="H1150" t="str">
        <x:v>Evotec</x:v>
      </x:c>
      <x:c r="I1150" s="22" t="n">
        <x:v>10</x:v>
      </x:c>
      <x:c r="J1150" t="str">
        <x:v>Worked</x:v>
      </x:c>
      <x:c r="K1150" t="str">
        <x:v>Employee 103804; home branch Oxford; assigned role Operative Porter | Deployment branch: Oxford | Actual role: Operative Porter | Jobs: 399346 | Customers: Evotec | Actual hours: 10.0; source records: 1</x:v>
      </x:c>
      <x:c r="L1150" t="str">
        <x:v>Include</x:v>
      </x:c>
      <x:c r="M1150"/>
      <x:c r="N1150"/>
    </x:row>
    <x:row r="1151">
      <x:c r="A1151" t="str">
        <x:v>Jake Giles|2026-01-26</x:v>
      </x:c>
      <x:c r="B1151" s="888" t="n">
        <x:v>46048</x:v>
      </x:c>
      <x:c r="C1151" t="str">
        <x:v>Jake Giles</x:v>
      </x:c>
      <x:c r="D1151" t="str">
        <x:v>Permanent</x:v>
      </x:c>
      <x:c r="E1151" t="str">
        <x:v>Oxford</x:v>
      </x:c>
      <x:c r="F1151" t="str">
        <x:v>Operative Porter</x:v>
      </x:c>
      <x:c r="G1151" t="str">
        <x:v>397979M</x:v>
      </x:c>
      <x:c r="H1151" t="str">
        <x:v>Thames Valley Police</x:v>
      </x:c>
      <x:c r="I1151" s="22" t="n">
        <x:v>7.5</x:v>
      </x:c>
      <x:c r="J1151" t="str">
        <x:v>Worked</x:v>
      </x:c>
      <x:c r="K1151" t="str">
        <x:v>Employee 103804; home branch Oxford; assigned role Operative Porter | Deployment branch: Oxford | Actual role: Operative Porter | Jobs: 397979M | Customers: Thames Valley Police | Actual hours: 7.5; source records: 1</x:v>
      </x:c>
      <x:c r="L1151" t="str">
        <x:v>Include</x:v>
      </x:c>
      <x:c r="M1151"/>
      <x:c r="N1151"/>
    </x:row>
    <x:row r="1152">
      <x:c r="A1152" t="str">
        <x:v>Jake Giles|2026-01-29</x:v>
      </x:c>
      <x:c r="B1152" s="888" t="n">
        <x:v>46051</x:v>
      </x:c>
      <x:c r="C1152" t="str">
        <x:v>Jake Giles</x:v>
      </x:c>
      <x:c r="D1152" t="str">
        <x:v>Permanent</x:v>
      </x:c>
      <x:c r="E1152" t="str">
        <x:v>Oxford</x:v>
      </x:c>
      <x:c r="F1152" t="str">
        <x:v>Operative Porter</x:v>
      </x:c>
      <x:c r="G1152" t="str">
        <x:v>398887A, 399737</x:v>
      </x:c>
      <x:c r="H1152" t="str">
        <x:v>Gilead; Vertex Pharmaceuticals Limited</x:v>
      </x:c>
      <x:c r="I1152" s="22" t="n">
        <x:v>4</x:v>
      </x:c>
      <x:c r="J1152" t="str">
        <x:v>Worked — 2 records</x:v>
      </x:c>
      <x:c r="K1152" t="str">
        <x:v>Employee 103804; home branch Oxford; assigned role Operative Porter | Deployment branch: Oxford | Actual role: Operative Porter | Jobs: 398887A, 399737 | Customers: Gilead; Vertex Pharmaceuticals Limited | Actual hours: 4.0; source records: 2</x:v>
      </x:c>
      <x:c r="L1152" t="str">
        <x:v>Include</x:v>
      </x:c>
      <x:c r="M1152"/>
      <x:c r="N1152"/>
    </x:row>
    <x:row r="1153">
      <x:c r="A1153" t="str">
        <x:v>Jake Mills|2026-01-02</x:v>
      </x:c>
      <x:c r="B1153" s="888" t="n">
        <x:v>46024</x:v>
      </x:c>
      <x:c r="C1153" t="str">
        <x:v>Jake Mills</x:v>
      </x:c>
      <x:c r="D1153" t="str">
        <x:v>Permanent</x:v>
      </x:c>
      <x:c r="E1153" t="str">
        <x:v>Manchester</x:v>
      </x:c>
      <x:c r="F1153" t="str">
        <x:v>Operative Porter</x:v>
      </x:c>
      <x:c r="G1153"/>
      <x:c r="H1153"/>
      <x:c r="I1153" s="22" t="n">
        <x:v>0</x:v>
      </x:c>
      <x:c r="J1153" t="str">
        <x:v>Annual leave</x:v>
      </x:c>
      <x:c r="K1153" t="str">
        <x:v>Employee 104547; home branch Manchester; assigned role Operative Porter | Leave: Annual Leave (Hours) | Leave calendar basis: Variable-pattern period</x:v>
      </x:c>
      <x:c r="L1153" t="str">
        <x:v>Include</x:v>
      </x:c>
      <x:c r="M1153"/>
      <x:c r="N1153"/>
    </x:row>
    <x:row r="1154">
      <x:c r="A1154" t="str">
        <x:v>Jake Mills|2026-01-05</x:v>
      </x:c>
      <x:c r="B1154" s="888" t="n">
        <x:v>46027</x:v>
      </x:c>
      <x:c r="C1154" t="str">
        <x:v>Jake Mills</x:v>
      </x:c>
      <x:c r="D1154" t="str">
        <x:v>Permanent</x:v>
      </x:c>
      <x:c r="E1154" t="str">
        <x:v>Manchester</x:v>
      </x:c>
      <x:c r="F1154" t="str">
        <x:v>Operative Porter</x:v>
      </x:c>
      <x:c r="G1154" t="str">
        <x:v>394233</x:v>
      </x:c>
      <x:c r="H1154" t="str">
        <x:v>BT plc</x:v>
      </x:c>
      <x:c r="I1154" s="22" t="n">
        <x:v>9</x:v>
      </x:c>
      <x:c r="J1154" t="str">
        <x:v>Worked</x:v>
      </x:c>
      <x:c r="K1154" t="str">
        <x:v>Employee 104547; home branch Manchester; assigned role Operative Porter | Deployment branch: Manchester | Actual role: Operative Skilled | Jobs: 394233 | Customers: BT plc | Actual hours: 9.0; source records: 1</x:v>
      </x:c>
      <x:c r="L1154" t="str">
        <x:v>Include</x:v>
      </x:c>
      <x:c r="M1154"/>
      <x:c r="N1154"/>
    </x:row>
    <x:row r="1155">
      <x:c r="A1155" t="str">
        <x:v>Jake Mills|2026-01-06</x:v>
      </x:c>
      <x:c r="B1155" s="888" t="n">
        <x:v>46028</x:v>
      </x:c>
      <x:c r="C1155" t="str">
        <x:v>Jake Mills</x:v>
      </x:c>
      <x:c r="D1155" t="str">
        <x:v>Permanent</x:v>
      </x:c>
      <x:c r="E1155" t="str">
        <x:v>Manchester</x:v>
      </x:c>
      <x:c r="F1155" t="str">
        <x:v>Operative Porter</x:v>
      </x:c>
      <x:c r="G1155" t="str">
        <x:v>394233</x:v>
      </x:c>
      <x:c r="H1155" t="str">
        <x:v>BT plc</x:v>
      </x:c>
      <x:c r="I1155" s="22" t="n">
        <x:v>8</x:v>
      </x:c>
      <x:c r="J1155" t="str">
        <x:v>Worked</x:v>
      </x:c>
      <x:c r="K1155" t="str">
        <x:v>Employee 104547; home branch Manchester; assigned role Operative Porter | Deployment branch: Manchester | Actual role: Operative Skilled | Jobs: 394233 | Customers: BT plc | Actual hours: 8.0; source records: 1</x:v>
      </x:c>
      <x:c r="L1155" t="str">
        <x:v>Include</x:v>
      </x:c>
      <x:c r="M1155"/>
      <x:c r="N1155"/>
    </x:row>
    <x:row r="1156">
      <x:c r="A1156" t="str">
        <x:v>Jake Mills|2026-01-07</x:v>
      </x:c>
      <x:c r="B1156" s="888" t="n">
        <x:v>46029</x:v>
      </x:c>
      <x:c r="C1156" t="str">
        <x:v>Jake Mills</x:v>
      </x:c>
      <x:c r="D1156" t="str">
        <x:v>Permanent</x:v>
      </x:c>
      <x:c r="E1156" t="str">
        <x:v>Manchester</x:v>
      </x:c>
      <x:c r="F1156" t="str">
        <x:v>Operative Porter</x:v>
      </x:c>
      <x:c r="G1156" t="str">
        <x:v>394233</x:v>
      </x:c>
      <x:c r="H1156" t="str">
        <x:v>BT plc</x:v>
      </x:c>
      <x:c r="I1156" s="22" t="n">
        <x:v>8.5</x:v>
      </x:c>
      <x:c r="J1156" t="str">
        <x:v>Worked</x:v>
      </x:c>
      <x:c r="K1156" t="str">
        <x:v>Employee 104547; home branch Manchester; assigned role Operative Porter | Deployment branch: Manchester | Actual role: Operative Skilled | Jobs: 394233 | Customers: BT plc | Actual hours: 8.5; source records: 1</x:v>
      </x:c>
      <x:c r="L1156" t="str">
        <x:v>Include</x:v>
      </x:c>
      <x:c r="M1156"/>
      <x:c r="N1156"/>
    </x:row>
    <x:row r="1157">
      <x:c r="A1157" t="str">
        <x:v>Jake Mills|2026-01-08</x:v>
      </x:c>
      <x:c r="B1157" s="888" t="n">
        <x:v>46030</x:v>
      </x:c>
      <x:c r="C1157" t="str">
        <x:v>Jake Mills</x:v>
      </x:c>
      <x:c r="D1157" t="str">
        <x:v>Permanent</x:v>
      </x:c>
      <x:c r="E1157" t="str">
        <x:v>Manchester</x:v>
      </x:c>
      <x:c r="F1157" t="str">
        <x:v>Operative Porter</x:v>
      </x:c>
      <x:c r="G1157" t="str">
        <x:v>394233</x:v>
      </x:c>
      <x:c r="H1157" t="str">
        <x:v>BT plc</x:v>
      </x:c>
      <x:c r="I1157" s="22" t="n">
        <x:v>6.5</x:v>
      </x:c>
      <x:c r="J1157" t="str">
        <x:v>Worked</x:v>
      </x:c>
      <x:c r="K1157" t="str">
        <x:v>Employee 104547; home branch Manchester; assigned role Operative Porter | Deployment branch: Manchester | Actual role: Operative Skilled | Jobs: 394233 | Customers: BT plc | Actual hours: 6.5; source records: 1</x:v>
      </x:c>
      <x:c r="L1157" t="str">
        <x:v>Include</x:v>
      </x:c>
      <x:c r="M1157"/>
      <x:c r="N1157"/>
    </x:row>
    <x:row r="1158">
      <x:c r="A1158" t="str">
        <x:v>Jake Mills|2026-01-09</x:v>
      </x:c>
      <x:c r="B1158" s="888" t="n">
        <x:v>46031</x:v>
      </x:c>
      <x:c r="C1158" t="str">
        <x:v>Jake Mills</x:v>
      </x:c>
      <x:c r="D1158" t="str">
        <x:v>Permanent</x:v>
      </x:c>
      <x:c r="E1158" t="str">
        <x:v>Manchester</x:v>
      </x:c>
      <x:c r="F1158" t="str">
        <x:v>Operative Porter</x:v>
      </x:c>
      <x:c r="G1158" t="str">
        <x:v>394233</x:v>
      </x:c>
      <x:c r="H1158" t="str">
        <x:v>BT plc</x:v>
      </x:c>
      <x:c r="I1158" s="22" t="n">
        <x:v>8.5</x:v>
      </x:c>
      <x:c r="J1158" t="str">
        <x:v>Worked</x:v>
      </x:c>
      <x:c r="K1158" t="str">
        <x:v>Employee 104547; home branch Manchester; assigned role Operative Porter | Deployment branch: Manchester | Actual role: Operative Skilled | Jobs: 394233 | Customers: BT plc | Actual hours: 8.5; source records: 1</x:v>
      </x:c>
      <x:c r="L1158" t="str">
        <x:v>Include</x:v>
      </x:c>
      <x:c r="M1158"/>
      <x:c r="N1158"/>
    </x:row>
    <x:row r="1159">
      <x:c r="A1159" t="str">
        <x:v>Jake Mills|2026-01-12</x:v>
      </x:c>
      <x:c r="B1159" s="888" t="n">
        <x:v>46034</x:v>
      </x:c>
      <x:c r="C1159" t="str">
        <x:v>Jake Mills</x:v>
      </x:c>
      <x:c r="D1159" t="str">
        <x:v>Permanent</x:v>
      </x:c>
      <x:c r="E1159" t="str">
        <x:v>Manchester</x:v>
      </x:c>
      <x:c r="F1159" t="str">
        <x:v>Operative Porter</x:v>
      </x:c>
      <x:c r="G1159" t="str">
        <x:v>394233</x:v>
      </x:c>
      <x:c r="H1159" t="str">
        <x:v>BT plc</x:v>
      </x:c>
      <x:c r="I1159" s="22" t="n">
        <x:v>8.5</x:v>
      </x:c>
      <x:c r="J1159" t="str">
        <x:v>Worked</x:v>
      </x:c>
      <x:c r="K1159" t="str">
        <x:v>Employee 104547; home branch Manchester; assigned role Operative Porter | Deployment branch: Manchester | Actual role: Operative Skilled | Jobs: 394233 | Customers: BT plc | Actual hours: 8.5; source records: 1</x:v>
      </x:c>
      <x:c r="L1159" t="str">
        <x:v>Include</x:v>
      </x:c>
      <x:c r="M1159"/>
      <x:c r="N1159"/>
    </x:row>
    <x:row r="1160">
      <x:c r="A1160" t="str">
        <x:v>Jake Mills|2026-01-13</x:v>
      </x:c>
      <x:c r="B1160" s="888" t="n">
        <x:v>46035</x:v>
      </x:c>
      <x:c r="C1160" t="str">
        <x:v>Jake Mills</x:v>
      </x:c>
      <x:c r="D1160" t="str">
        <x:v>Permanent</x:v>
      </x:c>
      <x:c r="E1160" t="str">
        <x:v>Manchester</x:v>
      </x:c>
      <x:c r="F1160" t="str">
        <x:v>Operative Porter</x:v>
      </x:c>
      <x:c r="G1160" t="str">
        <x:v>397767</x:v>
      </x:c>
      <x:c r="H1160" t="str">
        <x:v>Irwell Valley Homes</x:v>
      </x:c>
      <x:c r="I1160" s="22" t="n">
        <x:v>9.5</x:v>
      </x:c>
      <x:c r="J1160" t="str">
        <x:v>Worked</x:v>
      </x:c>
      <x:c r="K1160" t="str">
        <x:v>Employee 104547; home branch Manchester; assigned role Operative Porter | Deployment branch: Manchester | Actual role: Operative Skilled | Jobs: 397767 | Customers: Irwell Valley Homes | Actual hours: 9.5; source records: 1</x:v>
      </x:c>
      <x:c r="L1160" t="str">
        <x:v>Include</x:v>
      </x:c>
      <x:c r="M1160"/>
      <x:c r="N1160"/>
    </x:row>
    <x:row r="1161">
      <x:c r="A1161" t="str">
        <x:v>Jake Mills|2026-01-14</x:v>
      </x:c>
      <x:c r="B1161" s="888" t="n">
        <x:v>46036</x:v>
      </x:c>
      <x:c r="C1161" t="str">
        <x:v>Jake Mills</x:v>
      </x:c>
      <x:c r="D1161" t="str">
        <x:v>Permanent</x:v>
      </x:c>
      <x:c r="E1161" t="str">
        <x:v>Manchester</x:v>
      </x:c>
      <x:c r="F1161" t="str">
        <x:v>Operative Porter</x:v>
      </x:c>
      <x:c r="G1161" t="str">
        <x:v>394233</x:v>
      </x:c>
      <x:c r="H1161" t="str">
        <x:v>BT plc</x:v>
      </x:c>
      <x:c r="I1161" s="22" t="n">
        <x:v>7.5</x:v>
      </x:c>
      <x:c r="J1161" t="str">
        <x:v>Worked</x:v>
      </x:c>
      <x:c r="K1161" t="str">
        <x:v>Employee 104547; home branch Manchester; assigned role Operative Porter | Deployment branch: Manchester | Actual role: Operative Skilled | Jobs: 394233 | Customers: BT plc | Actual hours: 7.5; source records: 1</x:v>
      </x:c>
      <x:c r="L1161" t="str">
        <x:v>Include</x:v>
      </x:c>
      <x:c r="M1161"/>
      <x:c r="N1161"/>
    </x:row>
    <x:row r="1162">
      <x:c r="A1162" t="str">
        <x:v>Jake Mills|2026-01-15</x:v>
      </x:c>
      <x:c r="B1162" s="888" t="n">
        <x:v>46037</x:v>
      </x:c>
      <x:c r="C1162" t="str">
        <x:v>Jake Mills</x:v>
      </x:c>
      <x:c r="D1162" t="str">
        <x:v>Permanent</x:v>
      </x:c>
      <x:c r="E1162" t="str">
        <x:v>Manchester</x:v>
      </x:c>
      <x:c r="F1162" t="str">
        <x:v>Operative Porter</x:v>
      </x:c>
      <x:c r="G1162" t="str">
        <x:v>394233</x:v>
      </x:c>
      <x:c r="H1162" t="str">
        <x:v>BT plc</x:v>
      </x:c>
      <x:c r="I1162" s="22" t="n">
        <x:v>7.5</x:v>
      </x:c>
      <x:c r="J1162" t="str">
        <x:v>Worked</x:v>
      </x:c>
      <x:c r="K1162" t="str">
        <x:v>Employee 104547; home branch Manchester; assigned role Operative Porter | Deployment branch: Manchester | Actual role: Operative Skilled | Jobs: 394233 | Customers: BT plc | Actual hours: 7.5; source records: 1</x:v>
      </x:c>
      <x:c r="L1162" t="str">
        <x:v>Include</x:v>
      </x:c>
      <x:c r="M1162"/>
      <x:c r="N1162"/>
    </x:row>
    <x:row r="1163">
      <x:c r="A1163" t="str">
        <x:v>Jake Mills|2026-01-16</x:v>
      </x:c>
      <x:c r="B1163" s="888" t="n">
        <x:v>46038</x:v>
      </x:c>
      <x:c r="C1163" t="str">
        <x:v>Jake Mills</x:v>
      </x:c>
      <x:c r="D1163" t="str">
        <x:v>Permanent</x:v>
      </x:c>
      <x:c r="E1163" t="str">
        <x:v>Manchester</x:v>
      </x:c>
      <x:c r="F1163" t="str">
        <x:v>Operative Porter</x:v>
      </x:c>
      <x:c r="G1163" t="str">
        <x:v>394233</x:v>
      </x:c>
      <x:c r="H1163" t="str">
        <x:v>BT plc</x:v>
      </x:c>
      <x:c r="I1163" s="22" t="n">
        <x:v>9</x:v>
      </x:c>
      <x:c r="J1163" t="str">
        <x:v>Worked</x:v>
      </x:c>
      <x:c r="K1163" t="str">
        <x:v>Employee 104547; home branch Manchester; assigned role Operative Porter | Deployment branch: Manchester | Actual role: Operative Skilled | Jobs: 394233 | Customers: BT plc | Actual hours: 9.0; source records: 1</x:v>
      </x:c>
      <x:c r="L1163" t="str">
        <x:v>Include</x:v>
      </x:c>
      <x:c r="M1163"/>
      <x:c r="N1163"/>
    </x:row>
    <x:row r="1164">
      <x:c r="A1164" t="str">
        <x:v>Jake Mills|2026-01-19</x:v>
      </x:c>
      <x:c r="B1164" s="888" t="n">
        <x:v>46041</x:v>
      </x:c>
      <x:c r="C1164" t="str">
        <x:v>Jake Mills</x:v>
      </x:c>
      <x:c r="D1164" t="str">
        <x:v>Permanent</x:v>
      </x:c>
      <x:c r="E1164" t="str">
        <x:v>Manchester</x:v>
      </x:c>
      <x:c r="F1164" t="str">
        <x:v>Operative Porter</x:v>
      </x:c>
      <x:c r="G1164" t="str">
        <x:v>394233</x:v>
      </x:c>
      <x:c r="H1164" t="str">
        <x:v>BT plc</x:v>
      </x:c>
      <x:c r="I1164" s="22" t="n">
        <x:v>9</x:v>
      </x:c>
      <x:c r="J1164" t="str">
        <x:v>Worked</x:v>
      </x:c>
      <x:c r="K1164" t="str">
        <x:v>Employee 104547; home branch Manchester; assigned role Operative Porter | Deployment branch: Manchester | Actual role: Operative Skilled | Jobs: 394233 | Customers: BT plc | Actual hours: 9.0; source records: 1</x:v>
      </x:c>
      <x:c r="L1164" t="str">
        <x:v>Include</x:v>
      </x:c>
      <x:c r="M1164"/>
      <x:c r="N1164"/>
    </x:row>
    <x:row r="1165">
      <x:c r="A1165" t="str">
        <x:v>Jake Mills|2026-01-20</x:v>
      </x:c>
      <x:c r="B1165" s="888" t="n">
        <x:v>46042</x:v>
      </x:c>
      <x:c r="C1165" t="str">
        <x:v>Jake Mills</x:v>
      </x:c>
      <x:c r="D1165" t="str">
        <x:v>Permanent</x:v>
      </x:c>
      <x:c r="E1165" t="str">
        <x:v>Manchester</x:v>
      </x:c>
      <x:c r="F1165" t="str">
        <x:v>Operative Porter</x:v>
      </x:c>
      <x:c r="G1165" t="str">
        <x:v>394233</x:v>
      </x:c>
      <x:c r="H1165" t="str">
        <x:v>BT plc</x:v>
      </x:c>
      <x:c r="I1165" s="22" t="n">
        <x:v>8.5</x:v>
      </x:c>
      <x:c r="J1165" t="str">
        <x:v>Worked</x:v>
      </x:c>
      <x:c r="K1165" t="str">
        <x:v>Employee 104547; home branch Manchester; assigned role Operative Porter | Deployment branch: Manchester | Actual role: Operative Skilled | Jobs: 394233 | Customers: BT plc | Actual hours: 8.5; source records: 1</x:v>
      </x:c>
      <x:c r="L1165" t="str">
        <x:v>Include</x:v>
      </x:c>
      <x:c r="M1165"/>
      <x:c r="N1165"/>
    </x:row>
    <x:row r="1166">
      <x:c r="A1166" t="str">
        <x:v>Jake Mills|2026-01-21</x:v>
      </x:c>
      <x:c r="B1166" s="888" t="n">
        <x:v>46043</x:v>
      </x:c>
      <x:c r="C1166" t="str">
        <x:v>Jake Mills</x:v>
      </x:c>
      <x:c r="D1166" t="str">
        <x:v>Permanent</x:v>
      </x:c>
      <x:c r="E1166" t="str">
        <x:v>Manchester</x:v>
      </x:c>
      <x:c r="F1166" t="str">
        <x:v>Operative Porter</x:v>
      </x:c>
      <x:c r="G1166" t="str">
        <x:v>394233</x:v>
      </x:c>
      <x:c r="H1166" t="str">
        <x:v>BT plc</x:v>
      </x:c>
      <x:c r="I1166" s="22" t="n">
        <x:v>9.5</x:v>
      </x:c>
      <x:c r="J1166" t="str">
        <x:v>CONFLICT — Worked + leave</x:v>
      </x:c>
      <x:c r="K1166" t="str">
        <x:v>Employee 104547; home branch Manchester; assigned role Operative Porter | Deployment branch: Manchester | Actual role: Operative Skilled | Jobs: 394233 | Customers: BT plc | Actual hours: 9.5; source records: 1 | Leave: Sickness | Leave calendar basis: Variable-pattern period</x:v>
      </x:c>
      <x:c r="L1166" t="str">
        <x:v>Include</x:v>
      </x:c>
      <x:c r="M1166"/>
      <x:c r="N1166"/>
    </x:row>
    <x:row r="1167">
      <x:c r="A1167" t="str">
        <x:v>Jake Mills|2026-01-22</x:v>
      </x:c>
      <x:c r="B1167" s="888" t="n">
        <x:v>46044</x:v>
      </x:c>
      <x:c r="C1167" t="str">
        <x:v>Jake Mills</x:v>
      </x:c>
      <x:c r="D1167" t="str">
        <x:v>Permanent</x:v>
      </x:c>
      <x:c r="E1167" t="str">
        <x:v>Manchester</x:v>
      </x:c>
      <x:c r="F1167" t="str">
        <x:v>Operative Porter</x:v>
      </x:c>
      <x:c r="G1167" t="str">
        <x:v>394233</x:v>
      </x:c>
      <x:c r="H1167" t="str">
        <x:v>BT plc</x:v>
      </x:c>
      <x:c r="I1167" s="22" t="n">
        <x:v>9</x:v>
      </x:c>
      <x:c r="J1167" t="str">
        <x:v>Worked</x:v>
      </x:c>
      <x:c r="K1167" t="str">
        <x:v>Employee 104547; home branch Manchester; assigned role Operative Porter | Deployment branch: Manchester | Actual role: Operative Skilled | Jobs: 394233 | Customers: BT plc | Actual hours: 9.0; source records: 1</x:v>
      </x:c>
      <x:c r="L1167" t="str">
        <x:v>Include</x:v>
      </x:c>
      <x:c r="M1167"/>
      <x:c r="N1167"/>
    </x:row>
    <x:row r="1168">
      <x:c r="A1168" t="str">
        <x:v>Jake Mills|2026-01-23</x:v>
      </x:c>
      <x:c r="B1168" s="888" t="n">
        <x:v>46045</x:v>
      </x:c>
      <x:c r="C1168" t="str">
        <x:v>Jake Mills</x:v>
      </x:c>
      <x:c r="D1168" t="str">
        <x:v>Permanent</x:v>
      </x:c>
      <x:c r="E1168" t="str">
        <x:v>Manchester</x:v>
      </x:c>
      <x:c r="F1168" t="str">
        <x:v>Operative Porter</x:v>
      </x:c>
      <x:c r="G1168" t="str">
        <x:v>394233, 398930</x:v>
      </x:c>
      <x:c r="H1168" t="str">
        <x:v>BT plc; Irwell Valley Homes</x:v>
      </x:c>
      <x:c r="I1168" s="22" t="n">
        <x:v>16</x:v>
      </x:c>
      <x:c r="J1168" t="str">
        <x:v>Worked — 2 records</x:v>
      </x:c>
      <x:c r="K1168" t="str">
        <x:v>Employee 104547; home branch Manchester; assigned role Operative Porter | Deployment branch: Manchester | Actual role: Operative Driver, Operative Skilled | Jobs: 394233, 398930 | Customers: BT plc; Irwell Valley Homes | Actual hours: 16.0; source records: 2</x:v>
      </x:c>
      <x:c r="L1168" t="str">
        <x:v>Include</x:v>
      </x:c>
      <x:c r="M1168"/>
      <x:c r="N1168"/>
    </x:row>
    <x:row r="1169">
      <x:c r="A1169" t="str">
        <x:v>Jake Mills|2026-01-26</x:v>
      </x:c>
      <x:c r="B1169" s="888" t="n">
        <x:v>46048</x:v>
      </x:c>
      <x:c r="C1169" t="str">
        <x:v>Jake Mills</x:v>
      </x:c>
      <x:c r="D1169" t="str">
        <x:v>Permanent</x:v>
      </x:c>
      <x:c r="E1169" t="str">
        <x:v>Manchester</x:v>
      </x:c>
      <x:c r="F1169" t="str">
        <x:v>Operative Porter</x:v>
      </x:c>
      <x:c r="G1169" t="str">
        <x:v>398317</x:v>
      </x:c>
      <x:c r="H1169" t="str">
        <x:v>Restore Harrow Green</x:v>
      </x:c>
      <x:c r="I1169" s="22" t="n">
        <x:v>17.5</x:v>
      </x:c>
      <x:c r="J1169" t="str">
        <x:v>Worked — 2 records</x:v>
      </x:c>
      <x:c r="K1169" t="str">
        <x:v>Employee 104547; home branch Manchester; assigned role Operative Porter | Deployment branch: Manchester | Actual role: Operative Driver, Operative Skilled | Jobs: 398317 | Customers: Restore Harrow Green | Actual hours: 17.5; source records: 2</x:v>
      </x:c>
      <x:c r="L1169" t="str">
        <x:v>Include</x:v>
      </x:c>
      <x:c r="M1169"/>
      <x:c r="N1169"/>
    </x:row>
    <x:row r="1170">
      <x:c r="A1170" t="str">
        <x:v>Jake Mills|2026-01-27</x:v>
      </x:c>
      <x:c r="B1170" s="888" t="n">
        <x:v>46049</x:v>
      </x:c>
      <x:c r="C1170" t="str">
        <x:v>Jake Mills</x:v>
      </x:c>
      <x:c r="D1170" t="str">
        <x:v>Permanent</x:v>
      </x:c>
      <x:c r="E1170" t="str">
        <x:v>Manchester</x:v>
      </x:c>
      <x:c r="F1170" t="str">
        <x:v>Operative Porter</x:v>
      </x:c>
      <x:c r="G1170" t="str">
        <x:v>398317</x:v>
      </x:c>
      <x:c r="H1170" t="str">
        <x:v>Restore Harrow Green</x:v>
      </x:c>
      <x:c r="I1170" s="22" t="n">
        <x:v>8.75</x:v>
      </x:c>
      <x:c r="J1170" t="str">
        <x:v>Worked</x:v>
      </x:c>
      <x:c r="K1170" t="str">
        <x:v>Employee 104547; home branch Manchester; assigned role Operative Porter | Deployment branch: Manchester | Actual role: Operative Skilled | Jobs: 398317 | Customers: Restore Harrow Green | Actual hours: 8.8; source records: 1</x:v>
      </x:c>
      <x:c r="L1170" t="str">
        <x:v>Include</x:v>
      </x:c>
      <x:c r="M1170"/>
      <x:c r="N1170"/>
    </x:row>
    <x:row r="1171">
      <x:c r="A1171" t="str">
        <x:v>Jake Mills|2026-01-28</x:v>
      </x:c>
      <x:c r="B1171" s="888" t="n">
        <x:v>46050</x:v>
      </x:c>
      <x:c r="C1171" t="str">
        <x:v>Jake Mills</x:v>
      </x:c>
      <x:c r="D1171" t="str">
        <x:v>Permanent</x:v>
      </x:c>
      <x:c r="E1171" t="str">
        <x:v>Manchester</x:v>
      </x:c>
      <x:c r="F1171" t="str">
        <x:v>Operative Porter</x:v>
      </x:c>
      <x:c r="G1171" t="str">
        <x:v>398317</x:v>
      </x:c>
      <x:c r="H1171" t="str">
        <x:v>Restore Harrow Green</x:v>
      </x:c>
      <x:c r="I1171" s="22" t="n">
        <x:v>9.5</x:v>
      </x:c>
      <x:c r="J1171" t="str">
        <x:v>Worked</x:v>
      </x:c>
      <x:c r="K1171" t="str">
        <x:v>Employee 104547; home branch Manchester; assigned role Operative Porter | Deployment branch: Manchester | Actual role: Operative Skilled | Jobs: 398317 | Customers: Restore Harrow Green | Actual hours: 9.5; source records: 1</x:v>
      </x:c>
      <x:c r="L1171" t="str">
        <x:v>Include</x:v>
      </x:c>
      <x:c r="M1171"/>
      <x:c r="N1171"/>
    </x:row>
    <x:row r="1172">
      <x:c r="A1172" t="str">
        <x:v>Jake Mills|2026-01-29</x:v>
      </x:c>
      <x:c r="B1172" s="888" t="n">
        <x:v>46051</x:v>
      </x:c>
      <x:c r="C1172" t="str">
        <x:v>Jake Mills</x:v>
      </x:c>
      <x:c r="D1172" t="str">
        <x:v>Permanent</x:v>
      </x:c>
      <x:c r="E1172" t="str">
        <x:v>Manchester</x:v>
      </x:c>
      <x:c r="F1172" t="str">
        <x:v>Operative Porter</x:v>
      </x:c>
      <x:c r="G1172" t="str">
        <x:v>398317</x:v>
      </x:c>
      <x:c r="H1172" t="str">
        <x:v>Restore Harrow Green</x:v>
      </x:c>
      <x:c r="I1172" s="22" t="n">
        <x:v>9</x:v>
      </x:c>
      <x:c r="J1172" t="str">
        <x:v>Worked</x:v>
      </x:c>
      <x:c r="K1172" t="str">
        <x:v>Employee 104547; home branch Manchester; assigned role Operative Porter | Deployment branch: Manchester | Actual role: Operative Skilled | Jobs: 398317 | Customers: Restore Harrow Green | Actual hours: 9.0; source records: 1</x:v>
      </x:c>
      <x:c r="L1172" t="str">
        <x:v>Include</x:v>
      </x:c>
      <x:c r="M1172"/>
      <x:c r="N1172"/>
    </x:row>
    <x:row r="1173">
      <x:c r="A1173" t="str">
        <x:v>Jake Mills|2026-01-30</x:v>
      </x:c>
      <x:c r="B1173" s="888" t="n">
        <x:v>46052</x:v>
      </x:c>
      <x:c r="C1173" t="str">
        <x:v>Jake Mills</x:v>
      </x:c>
      <x:c r="D1173" t="str">
        <x:v>Permanent</x:v>
      </x:c>
      <x:c r="E1173" t="str">
        <x:v>Manchester</x:v>
      </x:c>
      <x:c r="F1173" t="str">
        <x:v>Operative Porter</x:v>
      </x:c>
      <x:c r="G1173" t="str">
        <x:v>398317</x:v>
      </x:c>
      <x:c r="H1173" t="str">
        <x:v>Restore Harrow Green</x:v>
      </x:c>
      <x:c r="I1173" s="22" t="n">
        <x:v>10</x:v>
      </x:c>
      <x:c r="J1173" t="str">
        <x:v>Worked</x:v>
      </x:c>
      <x:c r="K1173" t="str">
        <x:v>Employee 104547; home branch Manchester; assigned role Operative Porter | Deployment branch: Manchester | Actual role: Operative Skilled | Jobs: 398317 | Customers: Restore Harrow Green | Actual hours: 10.0; source records: 1</x:v>
      </x:c>
      <x:c r="L1173" t="str">
        <x:v>Include</x:v>
      </x:c>
      <x:c r="M1173"/>
      <x:c r="N1173"/>
    </x:row>
    <x:row r="1174">
      <x:c r="A1174" t="str">
        <x:v>Jakub Zimnicki|2026-01-07</x:v>
      </x:c>
      <x:c r="B1174" s="888" t="n">
        <x:v>46029</x:v>
      </x:c>
      <x:c r="C1174" t="str">
        <x:v>Jakub Zimnicki</x:v>
      </x:c>
      <x:c r="D1174" t="str">
        <x:v>Permanent</x:v>
      </x:c>
      <x:c r="E1174" t="str">
        <x:v>Cambridge</x:v>
      </x:c>
      <x:c r="F1174" t="str">
        <x:v>Operative Porter</x:v>
      </x:c>
      <x:c r="G1174" t="str">
        <x:v>399033</x:v>
      </x:c>
      <x:c r="H1174" t="str">
        <x:v>UniGreenScheme (Imperial College)</x:v>
      </x:c>
      <x:c r="I1174" s="22" t="n">
        <x:v>8.5</x:v>
      </x:c>
      <x:c r="J1174" t="str">
        <x:v>Worked</x:v>
      </x:c>
      <x:c r="K1174" t="str">
        <x:v>Employee 103196; home branch Cambridge; assigned role Operative Porter | Deployment branch: Cambridge | Actual role: Operative Porter | Jobs: 399033 | Customers: UniGreenScheme (Imperial College) | Actual hours: 8.5; source records: 1</x:v>
      </x:c>
      <x:c r="L1174" t="str">
        <x:v>Include</x:v>
      </x:c>
      <x:c r="M1174"/>
      <x:c r="N1174"/>
    </x:row>
    <x:row r="1175">
      <x:c r="A1175" t="str">
        <x:v>Jakub Zimnicki|2026-01-08</x:v>
      </x:c>
      <x:c r="B1175" s="888" t="n">
        <x:v>46030</x:v>
      </x:c>
      <x:c r="C1175" t="str">
        <x:v>Jakub Zimnicki</x:v>
      </x:c>
      <x:c r="D1175" t="str">
        <x:v>Permanent</x:v>
      </x:c>
      <x:c r="E1175" t="str">
        <x:v>Cambridge</x:v>
      </x:c>
      <x:c r="F1175" t="str">
        <x:v>Operative Porter</x:v>
      </x:c>
      <x:c r="G1175" t="str">
        <x:v>397414</x:v>
      </x:c>
      <x:c r="H1175" t="str">
        <x:v>Ellison Institute of Technology</x:v>
      </x:c>
      <x:c r="I1175" s="22" t="n">
        <x:v>8.7</x:v>
      </x:c>
      <x:c r="J1175" t="str">
        <x:v>Worked</x:v>
      </x:c>
      <x:c r="K1175" t="str">
        <x:v>Employee 103196; home branch Cambridge; assigned role Operative Porter | Deployment branch: Cambridge | Actual role: Operative Porter | Jobs: 397414 | Customers: Ellison Institute of Technology | Actual hours: 8.7; source records: 1</x:v>
      </x:c>
      <x:c r="L1175" t="str">
        <x:v>Include</x:v>
      </x:c>
      <x:c r="M1175"/>
      <x:c r="N1175"/>
    </x:row>
    <x:row r="1176">
      <x:c r="A1176" t="str">
        <x:v>Jakub Zimnicki|2026-01-13</x:v>
      </x:c>
      <x:c r="B1176" s="888" t="n">
        <x:v>46035</x:v>
      </x:c>
      <x:c r="C1176" t="str">
        <x:v>Jakub Zimnicki</x:v>
      </x:c>
      <x:c r="D1176" t="str">
        <x:v>Permanent</x:v>
      </x:c>
      <x:c r="E1176" t="str">
        <x:v>Cambridge</x:v>
      </x:c>
      <x:c r="F1176" t="str">
        <x:v>Operative Porter</x:v>
      </x:c>
      <x:c r="G1176" t="str">
        <x:v>399275F</x:v>
      </x:c>
      <x:c r="H1176" t="str">
        <x:v>Avantor ( CAMBRIDGE  JAN 2026 )</x:v>
      </x:c>
      <x:c r="I1176" s="22" t="n">
        <x:v>8.5</x:v>
      </x:c>
      <x:c r="J1176" t="str">
        <x:v>Worked</x:v>
      </x:c>
      <x:c r="K1176" t="str">
        <x:v>Employee 103196; home branch Cambridge; assigned role Operative Porter | Deployment branch: Cambridge | Actual role: Operative Porter | Jobs: 399275F | Customers: Avantor ( CAMBRIDGE  JAN 2026 ) | Actual hours: 8.5; source records: 1</x:v>
      </x:c>
      <x:c r="L1176" t="str">
        <x:v>Include</x:v>
      </x:c>
      <x:c r="M1176"/>
      <x:c r="N1176"/>
    </x:row>
    <x:row r="1177">
      <x:c r="A1177" t="str">
        <x:v>Jakub Zimnicki|2026-01-16</x:v>
      </x:c>
      <x:c r="B1177" s="888" t="n">
        <x:v>46038</x:v>
      </x:c>
      <x:c r="C1177" t="str">
        <x:v>Jakub Zimnicki</x:v>
      </x:c>
      <x:c r="D1177" t="str">
        <x:v>Permanent</x:v>
      </x:c>
      <x:c r="E1177" t="str">
        <x:v>Cambridge</x:v>
      </x:c>
      <x:c r="F1177" t="str">
        <x:v>Operative Porter</x:v>
      </x:c>
      <x:c r="G1177" t="str">
        <x:v>399275F</x:v>
      </x:c>
      <x:c r="H1177" t="str">
        <x:v>Avantor ( CAMBRIDGE  JAN 2026 )</x:v>
      </x:c>
      <x:c r="I1177" s="22" t="n">
        <x:v>8.5</x:v>
      </x:c>
      <x:c r="J1177" t="str">
        <x:v>Worked</x:v>
      </x:c>
      <x:c r="K1177" t="str">
        <x:v>Employee 103196; home branch Cambridge; assigned role Operative Porter | Deployment branch: Cambridge | Actual role: Operative Porter | Jobs: 399275F | Customers: Avantor ( CAMBRIDGE  JAN 2026 ) | Actual hours: 8.5; source records: 1</x:v>
      </x:c>
      <x:c r="L1177" t="str">
        <x:v>Include</x:v>
      </x:c>
      <x:c r="M1177"/>
      <x:c r="N1177"/>
    </x:row>
    <x:row r="1178">
      <x:c r="A1178" t="str">
        <x:v>Jakub Zimnicki|2026-01-20</x:v>
      </x:c>
      <x:c r="B1178" s="888" t="n">
        <x:v>46042</x:v>
      </x:c>
      <x:c r="C1178" t="str">
        <x:v>Jakub Zimnicki</x:v>
      </x:c>
      <x:c r="D1178" t="str">
        <x:v>Permanent</x:v>
      </x:c>
      <x:c r="E1178" t="str">
        <x:v>Cambridge</x:v>
      </x:c>
      <x:c r="F1178" t="str">
        <x:v>Operative Porter</x:v>
      </x:c>
      <x:c r="G1178" t="str">
        <x:v>394877</x:v>
      </x:c>
      <x:c r="H1178" t="str">
        <x:v>Biopharma  - (GSK )</x:v>
      </x:c>
      <x:c r="I1178" s="22" t="n">
        <x:v>8.5</x:v>
      </x:c>
      <x:c r="J1178" t="str">
        <x:v>Worked</x:v>
      </x:c>
      <x:c r="K1178" t="str">
        <x:v>Employee 103196; home branch Cambridge; assigned role Operative Porter | Deployment branch: Cambridge | Actual role: Operative Porter | Jobs: 394877 | Customers: Biopharma  - (GSK ) | Actual hours: 8.5; source records: 1</x:v>
      </x:c>
      <x:c r="L1178" t="str">
        <x:v>Include</x:v>
      </x:c>
      <x:c r="M1178"/>
      <x:c r="N1178"/>
    </x:row>
    <x:row r="1179">
      <x:c r="A1179" t="str">
        <x:v>Jakub Zimnicki|2026-01-26</x:v>
      </x:c>
      <x:c r="B1179" s="888" t="n">
        <x:v>46048</x:v>
      </x:c>
      <x:c r="C1179" t="str">
        <x:v>Jakub Zimnicki</x:v>
      </x:c>
      <x:c r="D1179" t="str">
        <x:v>Permanent</x:v>
      </x:c>
      <x:c r="E1179" t="str">
        <x:v>Cambridge</x:v>
      </x:c>
      <x:c r="F1179" t="str">
        <x:v>Operative Porter</x:v>
      </x:c>
      <x:c r="G1179" t="str">
        <x:v>398255</x:v>
      </x:c>
      <x:c r="H1179" t="str">
        <x:v>East &amp; North Hertfordshire NHS Trust</x:v>
      </x:c>
      <x:c r="I1179" s="22" t="n">
        <x:v>6</x:v>
      </x:c>
      <x:c r="J1179" t="str">
        <x:v>Worked</x:v>
      </x:c>
      <x:c r="K1179" t="str">
        <x:v>Employee 103196; home branch Cambridge; assigned role Operative Porter | Deployment branch: Cambridge | Actual role: Operative Porter | Jobs: 398255 | Customers: East &amp; North Hertfordshire NHS Trust | Actual hours: 6.0; source records: 1</x:v>
      </x:c>
      <x:c r="L1179" t="str">
        <x:v>Include</x:v>
      </x:c>
      <x:c r="M1179"/>
      <x:c r="N1179"/>
    </x:row>
    <x:row r="1180">
      <x:c r="A1180" t="str">
        <x:v>Jakub Zimnicki|2026-01-27</x:v>
      </x:c>
      <x:c r="B1180" s="888" t="n">
        <x:v>46049</x:v>
      </x:c>
      <x:c r="C1180" t="str">
        <x:v>Jakub Zimnicki</x:v>
      </x:c>
      <x:c r="D1180" t="str">
        <x:v>Permanent</x:v>
      </x:c>
      <x:c r="E1180" t="str">
        <x:v>Cambridge</x:v>
      </x:c>
      <x:c r="F1180" t="str">
        <x:v>Operative Porter</x:v>
      </x:c>
      <x:c r="G1180" t="str">
        <x:v>391572A, 399694</x:v>
      </x:c>
      <x:c r="H1180" t="str">
        <x:v>Opentrons- Festival of Genomics; UniGreen (Centre for ImmunoBiology)</x:v>
      </x:c>
      <x:c r="I1180" s="22" t="n">
        <x:v>12.5</x:v>
      </x:c>
      <x:c r="J1180" t="str">
        <x:v>Worked — 2 records</x:v>
      </x:c>
      <x:c r="K1180" t="str">
        <x:v>Employee 103196; home branch Cambridge; assigned role Operative Porter | Deployment branch: Cambridge | Actual role: Operative Porter | Jobs: 391572A, 399694 | Customers: Opentrons- Festival of Genomics; UniGreen (Centre for ImmunoBiology) | Actual hours: 12.5; source records: 2</x:v>
      </x:c>
      <x:c r="L1180" t="str">
        <x:v>Include</x:v>
      </x:c>
      <x:c r="M1180"/>
      <x:c r="N1180"/>
    </x:row>
    <x:row r="1181">
      <x:c r="A1181" t="str">
        <x:v>Jakub Zimnicki|2026-01-28</x:v>
      </x:c>
      <x:c r="B1181" s="888" t="n">
        <x:v>46050</x:v>
      </x:c>
      <x:c r="C1181" t="str">
        <x:v>Jakub Zimnicki</x:v>
      </x:c>
      <x:c r="D1181" t="str">
        <x:v>Permanent</x:v>
      </x:c>
      <x:c r="E1181" t="str">
        <x:v>Cambridge</x:v>
      </x:c>
      <x:c r="F1181" t="str">
        <x:v>Operative Porter</x:v>
      </x:c>
      <x:c r="G1181" t="str">
        <x:v>399529</x:v>
      </x:c>
      <x:c r="H1181" t="str">
        <x:v>UniGreen (Primamente)</x:v>
      </x:c>
      <x:c r="I1181" s="22" t="n">
        <x:v>8.5</x:v>
      </x:c>
      <x:c r="J1181" t="str">
        <x:v>Worked</x:v>
      </x:c>
      <x:c r="K1181" t="str">
        <x:v>Employee 103196; home branch Cambridge; assigned role Operative Porter | Deployment branch: Cambridge | Actual role: Operative Porter | Jobs: 399529 | Customers: UniGreen (Primamente) | Actual hours: 8.5; source records: 1</x:v>
      </x:c>
      <x:c r="L1181" t="str">
        <x:v>Include</x:v>
      </x:c>
      <x:c r="M1181"/>
      <x:c r="N1181"/>
    </x:row>
    <x:row r="1182">
      <x:c r="A1182" t="str">
        <x:v>Jakub Zimnicki|2026-01-29</x:v>
      </x:c>
      <x:c r="B1182" s="888" t="n">
        <x:v>46051</x:v>
      </x:c>
      <x:c r="C1182" t="str">
        <x:v>Jakub Zimnicki</x:v>
      </x:c>
      <x:c r="D1182" t="str">
        <x:v>Permanent</x:v>
      </x:c>
      <x:c r="E1182" t="str">
        <x:v>Cambridge</x:v>
      </x:c>
      <x:c r="F1182" t="str">
        <x:v>Operative Porter</x:v>
      </x:c>
      <x:c r="G1182" t="str">
        <x:v>397414</x:v>
      </x:c>
      <x:c r="H1182" t="str">
        <x:v>Ellison Institute of Technology</x:v>
      </x:c>
      <x:c r="I1182" s="22" t="n">
        <x:v>8.7</x:v>
      </x:c>
      <x:c r="J1182" t="str">
        <x:v>Worked</x:v>
      </x:c>
      <x:c r="K1182" t="str">
        <x:v>Employee 103196; home branch Cambridge; assigned role Operative Porter | Deployment branch: Cambridge | Actual role: Operative Porter | Jobs: 397414 | Customers: Ellison Institute of Technology | Actual hours: 8.7; source records: 1</x:v>
      </x:c>
      <x:c r="L1182" t="str">
        <x:v>Include</x:v>
      </x:c>
      <x:c r="M1182"/>
      <x:c r="N1182"/>
    </x:row>
    <x:row r="1183">
      <x:c r="A1183" t="str">
        <x:v>James Stevenson|2026-01-05</x:v>
      </x:c>
      <x:c r="B1183" s="888" t="n">
        <x:v>46027</x:v>
      </x:c>
      <x:c r="C1183" t="str">
        <x:v>James Stevenson</x:v>
      </x:c>
      <x:c r="D1183" t="str">
        <x:v>Permanent</x:v>
      </x:c>
      <x:c r="E1183" t="str">
        <x:v>Glasgow</x:v>
      </x:c>
      <x:c r="F1183" t="str">
        <x:v>Operative Porter</x:v>
      </x:c>
      <x:c r="G1183" t="str">
        <x:v>398956</x:v>
      </x:c>
      <x:c r="H1183" t="str">
        <x:v>Restore</x:v>
      </x:c>
      <x:c r="I1183" s="22" t="n">
        <x:v>9.25</x:v>
      </x:c>
      <x:c r="J1183" t="str">
        <x:v>Worked</x:v>
      </x:c>
      <x:c r="K1183" t="str">
        <x:v>Employee 1742; home branch Glasgow; assigned role Operative Porter | Deployment branch: Glasgow | Actual role: Operative Porter | Jobs: 398956 | Customers: Restore | Actual hours: 9.2; source records: 1</x:v>
      </x:c>
      <x:c r="L1183" t="str">
        <x:v>Include</x:v>
      </x:c>
      <x:c r="M1183"/>
      <x:c r="N1183"/>
    </x:row>
    <x:row r="1184">
      <x:c r="A1184" t="str">
        <x:v>James Stevenson|2026-01-06</x:v>
      </x:c>
      <x:c r="B1184" s="888" t="n">
        <x:v>46028</x:v>
      </x:c>
      <x:c r="C1184" t="str">
        <x:v>James Stevenson</x:v>
      </x:c>
      <x:c r="D1184" t="str">
        <x:v>Permanent</x:v>
      </x:c>
      <x:c r="E1184" t="str">
        <x:v>Glasgow</x:v>
      </x:c>
      <x:c r="F1184" t="str">
        <x:v>Operative Porter</x:v>
      </x:c>
      <x:c r="G1184" t="str">
        <x:v>398956</x:v>
      </x:c>
      <x:c r="H1184" t="str">
        <x:v>Restore</x:v>
      </x:c>
      <x:c r="I1184" s="22" t="n">
        <x:v>8.5</x:v>
      </x:c>
      <x:c r="J1184" t="str">
        <x:v>Worked</x:v>
      </x:c>
      <x:c r="K1184" t="str">
        <x:v>Employee 1742; home branch Glasgow; assigned role Operative Porter | Deployment branch: Glasgow | Actual role: Operative Porter | Jobs: 398956 | Customers: Restore | Actual hours: 8.5; source records: 1</x:v>
      </x:c>
      <x:c r="L1184" t="str">
        <x:v>Include</x:v>
      </x:c>
      <x:c r="M1184"/>
      <x:c r="N1184"/>
    </x:row>
    <x:row r="1185">
      <x:c r="A1185" t="str">
        <x:v>James Stevenson|2026-01-07</x:v>
      </x:c>
      <x:c r="B1185" s="888" t="n">
        <x:v>46029</x:v>
      </x:c>
      <x:c r="C1185" t="str">
        <x:v>James Stevenson</x:v>
      </x:c>
      <x:c r="D1185" t="str">
        <x:v>Permanent</x:v>
      </x:c>
      <x:c r="E1185" t="str">
        <x:v>Glasgow</x:v>
      </x:c>
      <x:c r="F1185" t="str">
        <x:v>Operative Porter</x:v>
      </x:c>
      <x:c r="G1185" t="str">
        <x:v>398956</x:v>
      </x:c>
      <x:c r="H1185" t="str">
        <x:v>Restore</x:v>
      </x:c>
      <x:c r="I1185" s="22" t="n">
        <x:v>8.5</x:v>
      </x:c>
      <x:c r="J1185" t="str">
        <x:v>Worked</x:v>
      </x:c>
      <x:c r="K1185" t="str">
        <x:v>Employee 1742; home branch Glasgow; assigned role Operative Porter | Deployment branch: Glasgow | Actual role: Operative Porter | Jobs: 398956 | Customers: Restore | Actual hours: 8.5; source records: 1</x:v>
      </x:c>
      <x:c r="L1185" t="str">
        <x:v>Include</x:v>
      </x:c>
      <x:c r="M1185"/>
      <x:c r="N1185"/>
    </x:row>
    <x:row r="1186">
      <x:c r="A1186" t="str">
        <x:v>James Stevenson|2026-01-12</x:v>
      </x:c>
      <x:c r="B1186" s="888" t="n">
        <x:v>46034</x:v>
      </x:c>
      <x:c r="C1186" t="str">
        <x:v>James Stevenson</x:v>
      </x:c>
      <x:c r="D1186" t="str">
        <x:v>Permanent</x:v>
      </x:c>
      <x:c r="E1186" t="str">
        <x:v>Glasgow</x:v>
      </x:c>
      <x:c r="F1186" t="str">
        <x:v>Operative Porter</x:v>
      </x:c>
      <x:c r="G1186" t="str">
        <x:v>398956</x:v>
      </x:c>
      <x:c r="H1186" t="str">
        <x:v>Restore</x:v>
      </x:c>
      <x:c r="I1186" s="22" t="n">
        <x:v>8.5</x:v>
      </x:c>
      <x:c r="J1186" t="str">
        <x:v>Worked</x:v>
      </x:c>
      <x:c r="K1186" t="str">
        <x:v>Employee 1742; home branch Glasgow; assigned role Operative Porter | Deployment branch: Glasgow | Actual role: Operative Porter | Jobs: 398956 | Customers: Restore | Actual hours: 8.5; source records: 1</x:v>
      </x:c>
      <x:c r="L1186" t="str">
        <x:v>Include</x:v>
      </x:c>
      <x:c r="M1186"/>
      <x:c r="N1186"/>
    </x:row>
    <x:row r="1187">
      <x:c r="A1187" t="str">
        <x:v>James Stevenson|2026-01-13</x:v>
      </x:c>
      <x:c r="B1187" s="888" t="n">
        <x:v>46035</x:v>
      </x:c>
      <x:c r="C1187" t="str">
        <x:v>James Stevenson</x:v>
      </x:c>
      <x:c r="D1187" t="str">
        <x:v>Permanent</x:v>
      </x:c>
      <x:c r="E1187" t="str">
        <x:v>Glasgow</x:v>
      </x:c>
      <x:c r="F1187" t="str">
        <x:v>Operative Porter</x:v>
      </x:c>
      <x:c r="G1187" t="str">
        <x:v>398956</x:v>
      </x:c>
      <x:c r="H1187" t="str">
        <x:v>Restore</x:v>
      </x:c>
      <x:c r="I1187" s="22" t="n">
        <x:v>6</x:v>
      </x:c>
      <x:c r="J1187" t="str">
        <x:v>Worked</x:v>
      </x:c>
      <x:c r="K1187" t="str">
        <x:v>Employee 1742; home branch Glasgow; assigned role Operative Porter | Deployment branch: Glasgow | Actual role: Operative Porter | Jobs: 398956 | Customers: Restore | Actual hours: 6.0; source records: 1</x:v>
      </x:c>
      <x:c r="L1187" t="str">
        <x:v>Include</x:v>
      </x:c>
      <x:c r="M1187"/>
      <x:c r="N1187"/>
    </x:row>
    <x:row r="1188">
      <x:c r="A1188" t="str">
        <x:v>James Stevenson|2026-01-14</x:v>
      </x:c>
      <x:c r="B1188" s="888" t="n">
        <x:v>46036</x:v>
      </x:c>
      <x:c r="C1188" t="str">
        <x:v>James Stevenson</x:v>
      </x:c>
      <x:c r="D1188" t="str">
        <x:v>Permanent</x:v>
      </x:c>
      <x:c r="E1188" t="str">
        <x:v>Glasgow</x:v>
      </x:c>
      <x:c r="F1188" t="str">
        <x:v>Operative Porter</x:v>
      </x:c>
      <x:c r="G1188" t="str">
        <x:v>398956</x:v>
      </x:c>
      <x:c r="H1188" t="str">
        <x:v>Restore</x:v>
      </x:c>
      <x:c r="I1188" s="22" t="n">
        <x:v>8.5</x:v>
      </x:c>
      <x:c r="J1188" t="str">
        <x:v>Worked</x:v>
      </x:c>
      <x:c r="K1188" t="str">
        <x:v>Employee 1742; home branch Glasgow; assigned role Operative Porter | Deployment branch: Glasgow | Actual role: Operative Porter | Jobs: 398956 | Customers: Restore | Actual hours: 8.5; source records: 1</x:v>
      </x:c>
      <x:c r="L1188" t="str">
        <x:v>Include</x:v>
      </x:c>
      <x:c r="M1188"/>
      <x:c r="N1188"/>
    </x:row>
    <x:row r="1189">
      <x:c r="A1189" t="str">
        <x:v>James Stevenson|2026-01-15</x:v>
      </x:c>
      <x:c r="B1189" s="888" t="n">
        <x:v>46037</x:v>
      </x:c>
      <x:c r="C1189" t="str">
        <x:v>James Stevenson</x:v>
      </x:c>
      <x:c r="D1189" t="str">
        <x:v>Permanent</x:v>
      </x:c>
      <x:c r="E1189" t="str">
        <x:v>Glasgow</x:v>
      </x:c>
      <x:c r="F1189" t="str">
        <x:v>Operative Porter</x:v>
      </x:c>
      <x:c r="G1189" t="str">
        <x:v>398956</x:v>
      </x:c>
      <x:c r="H1189" t="str">
        <x:v>Restore</x:v>
      </x:c>
      <x:c r="I1189" s="22" t="n">
        <x:v>8.4</x:v>
      </x:c>
      <x:c r="J1189" t="str">
        <x:v>Worked</x:v>
      </x:c>
      <x:c r="K1189" t="str">
        <x:v>Employee 1742; home branch Glasgow; assigned role Operative Porter | Deployment branch: Glasgow | Actual role: Operative Porter | Jobs: 398956 | Customers: Restore | Actual hours: 8.4; source records: 1</x:v>
      </x:c>
      <x:c r="L1189" t="str">
        <x:v>Include</x:v>
      </x:c>
      <x:c r="M1189"/>
      <x:c r="N1189"/>
    </x:row>
    <x:row r="1190">
      <x:c r="A1190" t="str">
        <x:v>James Stevenson|2026-01-23</x:v>
      </x:c>
      <x:c r="B1190" s="888" t="n">
        <x:v>46045</x:v>
      </x:c>
      <x:c r="C1190" t="str">
        <x:v>James Stevenson</x:v>
      </x:c>
      <x:c r="D1190" t="str">
        <x:v>Permanent</x:v>
      </x:c>
      <x:c r="E1190" t="str">
        <x:v>Glasgow</x:v>
      </x:c>
      <x:c r="F1190" t="str">
        <x:v>Operative Porter</x:v>
      </x:c>
      <x:c r="G1190" t="str">
        <x:v>397089</x:v>
      </x:c>
      <x:c r="H1190" t="str">
        <x:v>Lumira DX</x:v>
      </x:c>
      <x:c r="I1190" s="22" t="n">
        <x:v>9</x:v>
      </x:c>
      <x:c r="J1190" t="str">
        <x:v>Worked</x:v>
      </x:c>
      <x:c r="K1190" t="str">
        <x:v>Employee 1742; home branch Glasgow; assigned role Operative Porter | Deployment branch: Glasgow | Actual role: Operative Skilled | Jobs: 397089 | Customers: Lumira DX | Actual hours: 9.0; source records: 1</x:v>
      </x:c>
      <x:c r="L1190" t="str">
        <x:v>Include</x:v>
      </x:c>
      <x:c r="M1190"/>
      <x:c r="N1190"/>
    </x:row>
    <x:row r="1191">
      <x:c r="A1191" t="str">
        <x:v>Jamie Robinson|2026-01-05</x:v>
      </x:c>
      <x:c r="B1191" s="888" t="n">
        <x:v>46027</x:v>
      </x:c>
      <x:c r="C1191" t="str">
        <x:v>Jamie Robinson</x:v>
      </x:c>
      <x:c r="D1191" t="str">
        <x:v>Permanent</x:v>
      </x:c>
      <x:c r="E1191" t="str">
        <x:v>Glasgow</x:v>
      </x:c>
      <x:c r="F1191" t="str">
        <x:v>Operative Skilled</x:v>
      </x:c>
      <x:c r="G1191" t="str">
        <x:v>398956</x:v>
      </x:c>
      <x:c r="H1191" t="str">
        <x:v>Restore</x:v>
      </x:c>
      <x:c r="I1191" s="22" t="n">
        <x:v>9.25</x:v>
      </x:c>
      <x:c r="J1191" t="str">
        <x:v>Worked</x:v>
      </x:c>
      <x:c r="K1191" t="str">
        <x:v>Employee 2452; home branch Glasgow; assigned role Operative Skilled | Deployment branch: Glasgow | Actual role: Operative Porter | Jobs: 398956 | Customers: Restore | Actual hours: 9.2; source records: 1</x:v>
      </x:c>
      <x:c r="L1191" t="str">
        <x:v>Include</x:v>
      </x:c>
      <x:c r="M1191"/>
      <x:c r="N1191"/>
    </x:row>
    <x:row r="1192">
      <x:c r="A1192" t="str">
        <x:v>Jamie Robinson|2026-01-06</x:v>
      </x:c>
      <x:c r="B1192" s="888" t="n">
        <x:v>46028</x:v>
      </x:c>
      <x:c r="C1192" t="str">
        <x:v>Jamie Robinson</x:v>
      </x:c>
      <x:c r="D1192" t="str">
        <x:v>Permanent</x:v>
      </x:c>
      <x:c r="E1192" t="str">
        <x:v>Glasgow</x:v>
      </x:c>
      <x:c r="F1192" t="str">
        <x:v>Operative Skilled</x:v>
      </x:c>
      <x:c r="G1192" t="str">
        <x:v>398956</x:v>
      </x:c>
      <x:c r="H1192" t="str">
        <x:v>Restore</x:v>
      </x:c>
      <x:c r="I1192" s="22" t="n">
        <x:v>8.5</x:v>
      </x:c>
      <x:c r="J1192" t="str">
        <x:v>Worked</x:v>
      </x:c>
      <x:c r="K1192" t="str">
        <x:v>Employee 2452; home branch Glasgow; assigned role Operative Skilled | Deployment branch: Glasgow | Actual role: Operative Porter | Jobs: 398956 | Customers: Restore | Actual hours: 8.5; source records: 1</x:v>
      </x:c>
      <x:c r="L1192" t="str">
        <x:v>Include</x:v>
      </x:c>
      <x:c r="M1192"/>
      <x:c r="N1192"/>
    </x:row>
    <x:row r="1193">
      <x:c r="A1193" t="str">
        <x:v>Jamie Robinson|2026-01-07</x:v>
      </x:c>
      <x:c r="B1193" s="888" t="n">
        <x:v>46029</x:v>
      </x:c>
      <x:c r="C1193" t="str">
        <x:v>Jamie Robinson</x:v>
      </x:c>
      <x:c r="D1193" t="str">
        <x:v>Permanent</x:v>
      </x:c>
      <x:c r="E1193" t="str">
        <x:v>Glasgow</x:v>
      </x:c>
      <x:c r="F1193" t="str">
        <x:v>Operative Skilled</x:v>
      </x:c>
      <x:c r="G1193" t="str">
        <x:v>398993</x:v>
      </x:c>
      <x:c r="H1193" t="str">
        <x:v>LumiraDx UK Ltd (Roche Diagnostics)</x:v>
      </x:c>
      <x:c r="I1193" s="22" t="n">
        <x:v>3.5</x:v>
      </x:c>
      <x:c r="J1193" t="str">
        <x:v>Worked</x:v>
      </x:c>
      <x:c r="K1193" t="str">
        <x:v>Employee 2452; home branch Glasgow; assigned role Operative Skilled | Deployment branch: Birmingham | Actual role: Operative Porter | Jobs: 398993 | Customers: LumiraDx UK Ltd (Roche Diagnostics) | Actual hours: 3.5; source records: 1</x:v>
      </x:c>
      <x:c r="L1193" t="str">
        <x:v>Include</x:v>
      </x:c>
      <x:c r="M1193"/>
      <x:c r="N1193"/>
    </x:row>
    <x:row r="1194">
      <x:c r="A1194" t="str">
        <x:v>Jamie Robinson|2026-01-12</x:v>
      </x:c>
      <x:c r="B1194" s="888" t="n">
        <x:v>46034</x:v>
      </x:c>
      <x:c r="C1194" t="str">
        <x:v>Jamie Robinson</x:v>
      </x:c>
      <x:c r="D1194" t="str">
        <x:v>Permanent</x:v>
      </x:c>
      <x:c r="E1194" t="str">
        <x:v>Glasgow</x:v>
      </x:c>
      <x:c r="F1194" t="str">
        <x:v>Operative Skilled</x:v>
      </x:c>
      <x:c r="G1194" t="str">
        <x:v>398956</x:v>
      </x:c>
      <x:c r="H1194" t="str">
        <x:v>Restore</x:v>
      </x:c>
      <x:c r="I1194" s="22" t="n">
        <x:v>8.5</x:v>
      </x:c>
      <x:c r="J1194" t="str">
        <x:v>Worked</x:v>
      </x:c>
      <x:c r="K1194" t="str">
        <x:v>Employee 2452; home branch Glasgow; assigned role Operative Skilled | Deployment branch: Glasgow | Actual role: Operative Porter | Jobs: 398956 | Customers: Restore | Actual hours: 8.5; source records: 1</x:v>
      </x:c>
      <x:c r="L1194" t="str">
        <x:v>Include</x:v>
      </x:c>
      <x:c r="M1194"/>
      <x:c r="N1194"/>
    </x:row>
    <x:row r="1195">
      <x:c r="A1195" t="str">
        <x:v>Jamie Robinson|2026-01-13</x:v>
      </x:c>
      <x:c r="B1195" s="888" t="n">
        <x:v>46035</x:v>
      </x:c>
      <x:c r="C1195" t="str">
        <x:v>Jamie Robinson</x:v>
      </x:c>
      <x:c r="D1195" t="str">
        <x:v>Permanent</x:v>
      </x:c>
      <x:c r="E1195" t="str">
        <x:v>Glasgow</x:v>
      </x:c>
      <x:c r="F1195" t="str">
        <x:v>Operative Skilled</x:v>
      </x:c>
      <x:c r="G1195" t="str">
        <x:v>398956</x:v>
      </x:c>
      <x:c r="H1195" t="str">
        <x:v>Restore</x:v>
      </x:c>
      <x:c r="I1195" s="22" t="n">
        <x:v>6</x:v>
      </x:c>
      <x:c r="J1195" t="str">
        <x:v>Worked</x:v>
      </x:c>
      <x:c r="K1195" t="str">
        <x:v>Employee 2452; home branch Glasgow; assigned role Operative Skilled | Deployment branch: Glasgow | Actual role: Operative Porter | Jobs: 398956 | Customers: Restore | Actual hours: 6.0; source records: 1</x:v>
      </x:c>
      <x:c r="L1195" t="str">
        <x:v>Include</x:v>
      </x:c>
      <x:c r="M1195"/>
      <x:c r="N1195"/>
    </x:row>
    <x:row r="1196">
      <x:c r="A1196" t="str">
        <x:v>Jamie Robinson|2026-01-14</x:v>
      </x:c>
      <x:c r="B1196" s="888" t="n">
        <x:v>46036</x:v>
      </x:c>
      <x:c r="C1196" t="str">
        <x:v>Jamie Robinson</x:v>
      </x:c>
      <x:c r="D1196" t="str">
        <x:v>Permanent</x:v>
      </x:c>
      <x:c r="E1196" t="str">
        <x:v>Glasgow</x:v>
      </x:c>
      <x:c r="F1196" t="str">
        <x:v>Operative Skilled</x:v>
      </x:c>
      <x:c r="G1196" t="str">
        <x:v>398956</x:v>
      </x:c>
      <x:c r="H1196" t="str">
        <x:v>Restore</x:v>
      </x:c>
      <x:c r="I1196" s="22" t="n">
        <x:v>8.5</x:v>
      </x:c>
      <x:c r="J1196" t="str">
        <x:v>Worked</x:v>
      </x:c>
      <x:c r="K1196" t="str">
        <x:v>Employee 2452; home branch Glasgow; assigned role Operative Skilled | Deployment branch: Glasgow | Actual role: Operative Porter | Jobs: 398956 | Customers: Restore | Actual hours: 8.5; source records: 1</x:v>
      </x:c>
      <x:c r="L1196" t="str">
        <x:v>Include</x:v>
      </x:c>
      <x:c r="M1196"/>
      <x:c r="N1196"/>
    </x:row>
    <x:row r="1197">
      <x:c r="A1197" t="str">
        <x:v>Jamie Robinson|2026-01-15</x:v>
      </x:c>
      <x:c r="B1197" s="888" t="n">
        <x:v>46037</x:v>
      </x:c>
      <x:c r="C1197" t="str">
        <x:v>Jamie Robinson</x:v>
      </x:c>
      <x:c r="D1197" t="str">
        <x:v>Permanent</x:v>
      </x:c>
      <x:c r="E1197" t="str">
        <x:v>Glasgow</x:v>
      </x:c>
      <x:c r="F1197" t="str">
        <x:v>Operative Skilled</x:v>
      </x:c>
      <x:c r="G1197" t="str">
        <x:v>399226, 399555</x:v>
      </x:c>
      <x:c r="H1197" t="str">
        <x:v>RHG Store; Scottish Courts and Tribunals Service</x:v>
      </x:c>
      <x:c r="I1197" s="22" t="n">
        <x:v>6.75</x:v>
      </x:c>
      <x:c r="J1197" t="str">
        <x:v>Worked — 2 records</x:v>
      </x:c>
      <x:c r="K1197" t="str">
        <x:v>Employee 2452; home branch Glasgow; assigned role Operative Skilled | Deployment branch: Glasgow | Actual role: Operative Porter | Jobs: 399226, 399555 | Customers: RHG Store; Scottish Courts and Tribunals Service | Actual hours: 6.8; source records: 2</x:v>
      </x:c>
      <x:c r="L1197" t="str">
        <x:v>Include</x:v>
      </x:c>
      <x:c r="M1197"/>
      <x:c r="N1197"/>
    </x:row>
    <x:row r="1198">
      <x:c r="A1198" t="str">
        <x:v>Jamie Robinson|2026-01-21</x:v>
      </x:c>
      <x:c r="B1198" s="888" t="n">
        <x:v>46043</x:v>
      </x:c>
      <x:c r="C1198" t="str">
        <x:v>Jamie Robinson</x:v>
      </x:c>
      <x:c r="D1198" t="str">
        <x:v>Permanent</x:v>
      </x:c>
      <x:c r="E1198" t="str">
        <x:v>Glasgow</x:v>
      </x:c>
      <x:c r="F1198" t="str">
        <x:v>Operative Skilled</x:v>
      </x:c>
      <x:c r="G1198" t="str">
        <x:v>397089</x:v>
      </x:c>
      <x:c r="H1198" t="str">
        <x:v>Lumira DX</x:v>
      </x:c>
      <x:c r="I1198" s="22" t="n">
        <x:v>8</x:v>
      </x:c>
      <x:c r="J1198" t="str">
        <x:v>Worked</x:v>
      </x:c>
      <x:c r="K1198" t="str">
        <x:v>Employee 2452; home branch Glasgow; assigned role Operative Skilled | Deployment branch: Glasgow | Actual role: Operative Porter | Jobs: 397089 | Customers: Lumira DX | Actual hours: 8.0; source records: 1</x:v>
      </x:c>
      <x:c r="L1198" t="str">
        <x:v>Include</x:v>
      </x:c>
      <x:c r="M1198"/>
      <x:c r="N1198"/>
    </x:row>
    <x:row r="1199">
      <x:c r="A1199" t="str">
        <x:v>Jamie Robinson|2026-01-22</x:v>
      </x:c>
      <x:c r="B1199" s="888" t="n">
        <x:v>46044</x:v>
      </x:c>
      <x:c r="C1199" t="str">
        <x:v>Jamie Robinson</x:v>
      </x:c>
      <x:c r="D1199" t="str">
        <x:v>Permanent</x:v>
      </x:c>
      <x:c r="E1199" t="str">
        <x:v>Glasgow</x:v>
      </x:c>
      <x:c r="F1199" t="str">
        <x:v>Operative Skilled</x:v>
      </x:c>
      <x:c r="G1199" t="str">
        <x:v>397089</x:v>
      </x:c>
      <x:c r="H1199" t="str">
        <x:v>Lumira DX</x:v>
      </x:c>
      <x:c r="I1199" s="22" t="n">
        <x:v>9</x:v>
      </x:c>
      <x:c r="J1199" t="str">
        <x:v>Worked</x:v>
      </x:c>
      <x:c r="K1199" t="str">
        <x:v>Employee 2452; home branch Glasgow; assigned role Operative Skilled | Deployment branch: Glasgow | Actual role: Operative Skilled | Jobs: 397089 | Customers: Lumira DX | Actual hours: 9.0; source records: 1</x:v>
      </x:c>
      <x:c r="L1199" t="str">
        <x:v>Include</x:v>
      </x:c>
      <x:c r="M1199"/>
      <x:c r="N1199"/>
    </x:row>
    <x:row r="1200">
      <x:c r="A1200" t="str">
        <x:v>Jamie Robinson|2026-01-23</x:v>
      </x:c>
      <x:c r="B1200" s="888" t="n">
        <x:v>46045</x:v>
      </x:c>
      <x:c r="C1200" t="str">
        <x:v>Jamie Robinson</x:v>
      </x:c>
      <x:c r="D1200" t="str">
        <x:v>Permanent</x:v>
      </x:c>
      <x:c r="E1200" t="str">
        <x:v>Glasgow</x:v>
      </x:c>
      <x:c r="F1200" t="str">
        <x:v>Operative Skilled</x:v>
      </x:c>
      <x:c r="G1200"/>
      <x:c r="H1200"/>
      <x:c r="I1200" s="22" t="n">
        <x:v>0</x:v>
      </x:c>
      <x:c r="J1200" t="str">
        <x:v>Annual leave</x:v>
      </x:c>
      <x:c r="K1200" t="str">
        <x:v>Employee 2452; home branch Glasgow; assigned role Operative Skilled | Leave: Annual Leave (Hours) | Leave calendar basis: Variable-pattern period</x:v>
      </x:c>
      <x:c r="L1200" t="str">
        <x:v>Include</x:v>
      </x:c>
      <x:c r="M1200"/>
      <x:c r="N1200"/>
    </x:row>
    <x:row r="1201">
      <x:c r="A1201" t="str">
        <x:v>Jamie Robinson|2026-01-26</x:v>
      </x:c>
      <x:c r="B1201" s="888" t="n">
        <x:v>46048</x:v>
      </x:c>
      <x:c r="C1201" t="str">
        <x:v>Jamie Robinson</x:v>
      </x:c>
      <x:c r="D1201" t="str">
        <x:v>Permanent</x:v>
      </x:c>
      <x:c r="E1201" t="str">
        <x:v>Glasgow</x:v>
      </x:c>
      <x:c r="F1201" t="str">
        <x:v>Operative Skilled</x:v>
      </x:c>
      <x:c r="G1201" t="str">
        <x:v>399790</x:v>
      </x:c>
      <x:c r="H1201" t="str">
        <x:v>Haier (QMRI)</x:v>
      </x:c>
      <x:c r="I1201" s="22" t="n">
        <x:v>5</x:v>
      </x:c>
      <x:c r="J1201" t="str">
        <x:v>Worked</x:v>
      </x:c>
      <x:c r="K1201" t="str">
        <x:v>Employee 2452; home branch Glasgow; assigned role Operative Skilled | Deployment branch: Oxford | Actual role: Operative Porter | Jobs: 399790 | Customers: Haier (QMRI) | Actual hours: 5.0; source records: 1</x:v>
      </x:c>
      <x:c r="L1201" t="str">
        <x:v>Include</x:v>
      </x:c>
      <x:c r="M1201"/>
      <x:c r="N1201"/>
    </x:row>
    <x:row r="1202">
      <x:c r="A1202" t="str">
        <x:v>Javaughn Daley|2026-01-05</x:v>
      </x:c>
      <x:c r="B1202" s="888" t="n">
        <x:v>46027</x:v>
      </x:c>
      <x:c r="C1202" t="str">
        <x:v>Javaughn Daley</x:v>
      </x:c>
      <x:c r="D1202" t="str">
        <x:v>Permanent</x:v>
      </x:c>
      <x:c r="E1202" t="str">
        <x:v>Birmingham</x:v>
      </x:c>
      <x:c r="F1202" t="str">
        <x:v>Operative Driver</x:v>
      </x:c>
      <x:c r="G1202" t="str">
        <x:v>399425, 393446A</x:v>
      </x:c>
      <x:c r="H1202" t="str">
        <x:v>EVLO; Nottingham University Hospitals</x:v>
      </x:c>
      <x:c r="I1202" s="22" t="n">
        <x:v>8.5</x:v>
      </x:c>
      <x:c r="J1202" t="str">
        <x:v>Worked — 2 records</x:v>
      </x:c>
      <x:c r="K1202" t="str">
        <x:v>Employee 101922; home branch Birmingham; assigned role Operative Driver | Deployment branch: Birmingham | Actual role: Operative Driver | Jobs: 399425, 393446A | Customers: EVLO; Nottingham University Hospitals | Actual hours: 8.5; source records: 2</x:v>
      </x:c>
      <x:c r="L1202" t="str">
        <x:v>Include</x:v>
      </x:c>
      <x:c r="M1202"/>
      <x:c r="N1202"/>
    </x:row>
    <x:row r="1203">
      <x:c r="A1203" t="str">
        <x:v>Javaughn Daley|2026-01-06</x:v>
      </x:c>
      <x:c r="B1203" s="888" t="n">
        <x:v>46028</x:v>
      </x:c>
      <x:c r="C1203" t="str">
        <x:v>Javaughn Daley</x:v>
      </x:c>
      <x:c r="D1203" t="str">
        <x:v>Permanent</x:v>
      </x:c>
      <x:c r="E1203" t="str">
        <x:v>Birmingham</x:v>
      </x:c>
      <x:c r="F1203" t="str">
        <x:v>Operative Driver</x:v>
      </x:c>
      <x:c r="G1203" t="str">
        <x:v>399265, 399330</x:v>
      </x:c>
      <x:c r="H1203" t="str">
        <x:v>Midland Heart; MoJ</x:v>
      </x:c>
      <x:c r="I1203" s="22" t="n">
        <x:v>5.5</x:v>
      </x:c>
      <x:c r="J1203" t="str">
        <x:v>Worked — 2 records</x:v>
      </x:c>
      <x:c r="K1203" t="str">
        <x:v>Employee 101922; home branch Birmingham; assigned role Operative Driver | Deployment branch: Birmingham | Actual role: Operative Driver | Jobs: 399265, 399330 | Customers: Midland Heart; MoJ | Actual hours: 5.5; source records: 2</x:v>
      </x:c>
      <x:c r="L1203" t="str">
        <x:v>Include</x:v>
      </x:c>
      <x:c r="M1203"/>
      <x:c r="N1203"/>
    </x:row>
    <x:row r="1204">
      <x:c r="A1204" t="str">
        <x:v>Javaughn Daley|2026-01-07</x:v>
      </x:c>
      <x:c r="B1204" s="888" t="n">
        <x:v>46029</x:v>
      </x:c>
      <x:c r="C1204" t="str">
        <x:v>Javaughn Daley</x:v>
      </x:c>
      <x:c r="D1204" t="str">
        <x:v>Permanent</x:v>
      </x:c>
      <x:c r="E1204" t="str">
        <x:v>Birmingham</x:v>
      </x:c>
      <x:c r="F1204" t="str">
        <x:v>Operative Driver</x:v>
      </x:c>
      <x:c r="G1204" t="str">
        <x:v>399468</x:v>
      </x:c>
      <x:c r="H1204" t="str">
        <x:v>HSBC - January 2026 Deliveries</x:v>
      </x:c>
      <x:c r="I1204" s="22" t="n">
        <x:v>7.5</x:v>
      </x:c>
      <x:c r="J1204" t="str">
        <x:v>Worked</x:v>
      </x:c>
      <x:c r="K1204" t="str">
        <x:v>Employee 101922; home branch Birmingham; assigned role Operative Driver | Deployment branch: Birmingham | Actual role: Operative Driver | Jobs: 399468 | Customers: HSBC - January 2026 Deliveries | Actual hours: 7.5; source records: 1</x:v>
      </x:c>
      <x:c r="L1204" t="str">
        <x:v>Include</x:v>
      </x:c>
      <x:c r="M1204"/>
      <x:c r="N1204"/>
    </x:row>
    <x:row r="1205">
      <x:c r="A1205" t="str">
        <x:v>Javaughn Daley|2026-01-08</x:v>
      </x:c>
      <x:c r="B1205" s="888" t="n">
        <x:v>46030</x:v>
      </x:c>
      <x:c r="C1205" t="str">
        <x:v>Javaughn Daley</x:v>
      </x:c>
      <x:c r="D1205" t="str">
        <x:v>Permanent</x:v>
      </x:c>
      <x:c r="E1205" t="str">
        <x:v>Birmingham</x:v>
      </x:c>
      <x:c r="F1205" t="str">
        <x:v>Operative Driver</x:v>
      </x:c>
      <x:c r="G1205" t="str">
        <x:v>399425</x:v>
      </x:c>
      <x:c r="H1205" t="str">
        <x:v>EVLO</x:v>
      </x:c>
      <x:c r="I1205" s="22" t="n">
        <x:v>9</x:v>
      </x:c>
      <x:c r="J1205" t="str">
        <x:v>Worked</x:v>
      </x:c>
      <x:c r="K1205" t="str">
        <x:v>Employee 101922; home branch Birmingham; assigned role Operative Driver | Deployment branch: Birmingham | Actual role: Operative Driver | Jobs: 399425 | Customers: EVLO | Actual hours: 9.0; source records: 1</x:v>
      </x:c>
      <x:c r="L1205" t="str">
        <x:v>Include</x:v>
      </x:c>
      <x:c r="M1205"/>
      <x:c r="N1205"/>
    </x:row>
    <x:row r="1206">
      <x:c r="A1206" t="str">
        <x:v>Javaughn Daley|2026-01-12</x:v>
      </x:c>
      <x:c r="B1206" s="888" t="n">
        <x:v>46034</x:v>
      </x:c>
      <x:c r="C1206" t="str">
        <x:v>Javaughn Daley</x:v>
      </x:c>
      <x:c r="D1206" t="str">
        <x:v>Permanent</x:v>
      </x:c>
      <x:c r="E1206" t="str">
        <x:v>Birmingham</x:v>
      </x:c>
      <x:c r="F1206" t="str">
        <x:v>Operative Driver</x:v>
      </x:c>
      <x:c r="G1206" t="str">
        <x:v>399495</x:v>
      </x:c>
      <x:c r="H1206" t="str">
        <x:v>Midland Heart</x:v>
      </x:c>
      <x:c r="I1206" s="22" t="n">
        <x:v>5</x:v>
      </x:c>
      <x:c r="J1206" t="str">
        <x:v>Worked</x:v>
      </x:c>
      <x:c r="K1206" t="str">
        <x:v>Employee 101922; home branch Birmingham; assigned role Operative Driver | Deployment branch: Birmingham | Actual role: Operative Driver | Jobs: 399495 | Customers: Midland Heart | Actual hours: 5.0; source records: 1</x:v>
      </x:c>
      <x:c r="L1206" t="str">
        <x:v>Include</x:v>
      </x:c>
      <x:c r="M1206"/>
      <x:c r="N1206"/>
    </x:row>
    <x:row r="1207">
      <x:c r="A1207" t="str">
        <x:v>Javaughn Daley|2026-01-13</x:v>
      </x:c>
      <x:c r="B1207" s="888" t="n">
        <x:v>46035</x:v>
      </x:c>
      <x:c r="C1207" t="str">
        <x:v>Javaughn Daley</x:v>
      </x:c>
      <x:c r="D1207" t="str">
        <x:v>Permanent</x:v>
      </x:c>
      <x:c r="E1207" t="str">
        <x:v>Birmingham</x:v>
      </x:c>
      <x:c r="F1207" t="str">
        <x:v>Operative Driver</x:v>
      </x:c>
      <x:c r="G1207" t="str">
        <x:v>399468</x:v>
      </x:c>
      <x:c r="H1207" t="str">
        <x:v>HSBC - January 2026 Deliveries</x:v>
      </x:c>
      <x:c r="I1207" s="22" t="n">
        <x:v>9.5</x:v>
      </x:c>
      <x:c r="J1207" t="str">
        <x:v>Worked</x:v>
      </x:c>
      <x:c r="K1207" t="str">
        <x:v>Employee 101922; home branch Birmingham; assigned role Operative Driver | Deployment branch: Birmingham | Actual role: Operative Driver | Jobs: 399468 | Customers: HSBC - January 2026 Deliveries | Actual hours: 9.5; source records: 1</x:v>
      </x:c>
      <x:c r="L1207" t="str">
        <x:v>Include</x:v>
      </x:c>
      <x:c r="M1207"/>
      <x:c r="N1207"/>
    </x:row>
    <x:row r="1208">
      <x:c r="A1208" t="str">
        <x:v>Javaughn Daley|2026-01-14</x:v>
      </x:c>
      <x:c r="B1208" s="888" t="n">
        <x:v>46036</x:v>
      </x:c>
      <x:c r="C1208" t="str">
        <x:v>Javaughn Daley</x:v>
      </x:c>
      <x:c r="D1208" t="str">
        <x:v>Permanent</x:v>
      </x:c>
      <x:c r="E1208" t="str">
        <x:v>Birmingham</x:v>
      </x:c>
      <x:c r="F1208" t="str">
        <x:v>Operative Driver</x:v>
      </x:c>
      <x:c r="G1208" t="str">
        <x:v>399468</x:v>
      </x:c>
      <x:c r="H1208" t="str">
        <x:v>HSBC - January 2026 Deliveries</x:v>
      </x:c>
      <x:c r="I1208" s="22" t="n">
        <x:v>12.5</x:v>
      </x:c>
      <x:c r="J1208" t="str">
        <x:v>Worked</x:v>
      </x:c>
      <x:c r="K1208" t="str">
        <x:v>Employee 101922; home branch Birmingham; assigned role Operative Driver | Deployment branch: Birmingham | Actual role: Operative Driver | Jobs: 399468 | Customers: HSBC - January 2026 Deliveries | Actual hours: 12.5; source records: 1</x:v>
      </x:c>
      <x:c r="L1208" t="str">
        <x:v>Include</x:v>
      </x:c>
      <x:c r="M1208"/>
      <x:c r="N1208"/>
    </x:row>
    <x:row r="1209">
      <x:c r="A1209" t="str">
        <x:v>Javaughn Daley|2026-01-15</x:v>
      </x:c>
      <x:c r="B1209" s="888" t="n">
        <x:v>46037</x:v>
      </x:c>
      <x:c r="C1209" t="str">
        <x:v>Javaughn Daley</x:v>
      </x:c>
      <x:c r="D1209" t="str">
        <x:v>Permanent</x:v>
      </x:c>
      <x:c r="E1209" t="str">
        <x:v>Birmingham</x:v>
      </x:c>
      <x:c r="F1209" t="str">
        <x:v>Operative Driver</x:v>
      </x:c>
      <x:c r="G1209" t="str">
        <x:v>399468</x:v>
      </x:c>
      <x:c r="H1209" t="str">
        <x:v>HSBC - January 2026 Deliveries</x:v>
      </x:c>
      <x:c r="I1209" s="22" t="n">
        <x:v>9.5</x:v>
      </x:c>
      <x:c r="J1209" t="str">
        <x:v>Worked</x:v>
      </x:c>
      <x:c r="K1209" t="str">
        <x:v>Employee 101922; home branch Birmingham; assigned role Operative Driver | Deployment branch: Birmingham | Actual role: Operative Driver | Jobs: 399468 | Customers: HSBC - January 2026 Deliveries | Actual hours: 9.5; source records: 1</x:v>
      </x:c>
      <x:c r="L1209" t="str">
        <x:v>Include</x:v>
      </x:c>
      <x:c r="M1209"/>
      <x:c r="N1209"/>
    </x:row>
    <x:row r="1210">
      <x:c r="A1210" t="str">
        <x:v>Javaughn Daley|2026-01-16</x:v>
      </x:c>
      <x:c r="B1210" s="888" t="n">
        <x:v>46038</x:v>
      </x:c>
      <x:c r="C1210" t="str">
        <x:v>Javaughn Daley</x:v>
      </x:c>
      <x:c r="D1210" t="str">
        <x:v>Permanent</x:v>
      </x:c>
      <x:c r="E1210" t="str">
        <x:v>Birmingham</x:v>
      </x:c>
      <x:c r="F1210" t="str">
        <x:v>Operative Driver</x:v>
      </x:c>
      <x:c r="G1210" t="str">
        <x:v>393446A</x:v>
      </x:c>
      <x:c r="H1210" t="str">
        <x:v>Nottingham University Hospitals</x:v>
      </x:c>
      <x:c r="I1210" s="22" t="n">
        <x:v>10.5</x:v>
      </x:c>
      <x:c r="J1210" t="str">
        <x:v>Worked</x:v>
      </x:c>
      <x:c r="K1210" t="str">
        <x:v>Employee 101922; home branch Birmingham; assigned role Operative Driver | Deployment branch: Birmingham | Actual role: Operative Driver | Jobs: 393446A | Customers: Nottingham University Hospitals | Actual hours: 10.5; source records: 1</x:v>
      </x:c>
      <x:c r="L1210" t="str">
        <x:v>Include</x:v>
      </x:c>
      <x:c r="M1210"/>
      <x:c r="N1210"/>
    </x:row>
    <x:row r="1211">
      <x:c r="A1211" t="str">
        <x:v>Javaughn Daley|2026-01-20</x:v>
      </x:c>
      <x:c r="B1211" s="888" t="n">
        <x:v>46042</x:v>
      </x:c>
      <x:c r="C1211" t="str">
        <x:v>Javaughn Daley</x:v>
      </x:c>
      <x:c r="D1211" t="str">
        <x:v>Permanent</x:v>
      </x:c>
      <x:c r="E1211" t="str">
        <x:v>Birmingham</x:v>
      </x:c>
      <x:c r="F1211" t="str">
        <x:v>Operative Driver</x:v>
      </x:c>
      <x:c r="G1211" t="str">
        <x:v>397205, 399616</x:v>
      </x:c>
      <x:c r="H1211" t="str">
        <x:v>Midland Heart; Restore Digital Ltd</x:v>
      </x:c>
      <x:c r="I1211" s="22" t="n">
        <x:v>7.5</x:v>
      </x:c>
      <x:c r="J1211" t="str">
        <x:v>Worked — 2 records</x:v>
      </x:c>
      <x:c r="K1211" t="str">
        <x:v>Employee 101922; home branch Birmingham; assigned role Operative Driver | Deployment branch: Birmingham | Actual role: Operative Driver | Jobs: 397205, 399616 | Customers: Midland Heart; Restore Digital Ltd | Actual hours: 7.5; source records: 2</x:v>
      </x:c>
      <x:c r="L1211" t="str">
        <x:v>Include</x:v>
      </x:c>
      <x:c r="M1211"/>
      <x:c r="N1211"/>
    </x:row>
    <x:row r="1212">
      <x:c r="A1212" t="str">
        <x:v>Javaughn Daley|2026-01-21</x:v>
      </x:c>
      <x:c r="B1212" s="888" t="n">
        <x:v>46043</x:v>
      </x:c>
      <x:c r="C1212" t="str">
        <x:v>Javaughn Daley</x:v>
      </x:c>
      <x:c r="D1212" t="str">
        <x:v>Permanent</x:v>
      </x:c>
      <x:c r="E1212" t="str">
        <x:v>Birmingham</x:v>
      </x:c>
      <x:c r="F1212" t="str">
        <x:v>Operative Driver</x:v>
      </x:c>
      <x:c r="G1212" t="str">
        <x:v>399468, 399708</x:v>
      </x:c>
      <x:c r="H1212" t="str">
        <x:v>HSBC - January 2026 Deliveries; Midland Heart</x:v>
      </x:c>
      <x:c r="I1212" s="22" t="n">
        <x:v>9</x:v>
      </x:c>
      <x:c r="J1212" t="str">
        <x:v>Worked — 2 records</x:v>
      </x:c>
      <x:c r="K1212" t="str">
        <x:v>Employee 101922; home branch Birmingham; assigned role Operative Driver | Deployment branch: Birmingham | Actual role: Operative Driver | Jobs: 399468, 399708 | Customers: HSBC - January 2026 Deliveries; Midland Heart | Actual hours: 9.0; source records: 2</x:v>
      </x:c>
      <x:c r="L1212" t="str">
        <x:v>Include</x:v>
      </x:c>
      <x:c r="M1212"/>
      <x:c r="N1212"/>
    </x:row>
    <x:row r="1213">
      <x:c r="A1213" t="str">
        <x:v>Javaughn Daley|2026-01-22</x:v>
      </x:c>
      <x:c r="B1213" s="888" t="n">
        <x:v>46044</x:v>
      </x:c>
      <x:c r="C1213" t="str">
        <x:v>Javaughn Daley</x:v>
      </x:c>
      <x:c r="D1213" t="str">
        <x:v>Permanent</x:v>
      </x:c>
      <x:c r="E1213" t="str">
        <x:v>Birmingham</x:v>
      </x:c>
      <x:c r="F1213" t="str">
        <x:v>Operative Driver</x:v>
      </x:c>
      <x:c r="G1213" t="str">
        <x:v>399512, 393446A</x:v>
      </x:c>
      <x:c r="H1213" t="str">
        <x:v>Adecco Group; Nottingham University Hospitals</x:v>
      </x:c>
      <x:c r="I1213" s="22" t="n">
        <x:v>7</x:v>
      </x:c>
      <x:c r="J1213" t="str">
        <x:v>Worked — 2 records</x:v>
      </x:c>
      <x:c r="K1213" t="str">
        <x:v>Employee 101922; home branch Birmingham; assigned role Operative Driver | Deployment branch: Birmingham | Actual role: Operative Driver | Jobs: 399512, 393446A | Customers: Adecco Group; Nottingham University Hospitals | Actual hours: 7.0; source records: 2</x:v>
      </x:c>
      <x:c r="L1213" t="str">
        <x:v>Include</x:v>
      </x:c>
      <x:c r="M1213"/>
      <x:c r="N1213"/>
    </x:row>
    <x:row r="1214">
      <x:c r="A1214" t="str">
        <x:v>Javaughn Daley|2026-01-23</x:v>
      </x:c>
      <x:c r="B1214" s="888" t="n">
        <x:v>46045</x:v>
      </x:c>
      <x:c r="C1214" t="str">
        <x:v>Javaughn Daley</x:v>
      </x:c>
      <x:c r="D1214" t="str">
        <x:v>Permanent</x:v>
      </x:c>
      <x:c r="E1214" t="str">
        <x:v>Birmingham</x:v>
      </x:c>
      <x:c r="F1214" t="str">
        <x:v>Operative Driver</x:v>
      </x:c>
      <x:c r="G1214" t="str">
        <x:v>398709, 399841, 399472</x:v>
      </x:c>
      <x:c r="H1214" t="str">
        <x:v>Midland Heart; Midland Heart Limited; The Open University</x:v>
      </x:c>
      <x:c r="I1214" s="22" t="n">
        <x:v>8.5</x:v>
      </x:c>
      <x:c r="J1214" t="str">
        <x:v>Worked — 3 records</x:v>
      </x:c>
      <x:c r="K1214" t="str">
        <x:v>Employee 101922; home branch Birmingham; assigned role Operative Driver | Deployment branch: Birmingham | Actual role: Operative Driver | Jobs: 398709, 399841, 399472 | Customers: Midland Heart; Midland Heart Limited; The Open University | Actual hours: 8.5; source records: 3</x:v>
      </x:c>
      <x:c r="L1214" t="str">
        <x:v>Include</x:v>
      </x:c>
      <x:c r="M1214"/>
      <x:c r="N1214"/>
    </x:row>
    <x:row r="1215">
      <x:c r="A1215" t="str">
        <x:v>Javaughn Daley|2026-01-26</x:v>
      </x:c>
      <x:c r="B1215" s="888" t="n">
        <x:v>46048</x:v>
      </x:c>
      <x:c r="C1215" t="str">
        <x:v>Javaughn Daley</x:v>
      </x:c>
      <x:c r="D1215" t="str">
        <x:v>Permanent</x:v>
      </x:c>
      <x:c r="E1215" t="str">
        <x:v>Birmingham</x:v>
      </x:c>
      <x:c r="F1215" t="str">
        <x:v>Operative Driver</x:v>
      </x:c>
      <x:c r="G1215" t="str">
        <x:v>397842</x:v>
      </x:c>
      <x:c r="H1215" t="str">
        <x:v>University of Nottingham</x:v>
      </x:c>
      <x:c r="I1215" s="22" t="n">
        <x:v>8</x:v>
      </x:c>
      <x:c r="J1215" t="str">
        <x:v>Worked</x:v>
      </x:c>
      <x:c r="K1215" t="str">
        <x:v>Employee 101922; home branch Birmingham; assigned role Operative Driver | Deployment branch: Birmingham | Actual role: Operative Driver | Jobs: 397842 | Customers: University of Nottingham | Actual hours: 8.0; source records: 1</x:v>
      </x:c>
      <x:c r="L1215" t="str">
        <x:v>Include</x:v>
      </x:c>
      <x:c r="M1215"/>
      <x:c r="N1215"/>
    </x:row>
    <x:row r="1216">
      <x:c r="A1216" t="str">
        <x:v>Javaughn Daley|2026-01-27</x:v>
      </x:c>
      <x:c r="B1216" s="888" t="n">
        <x:v>46049</x:v>
      </x:c>
      <x:c r="C1216" t="str">
        <x:v>Javaughn Daley</x:v>
      </x:c>
      <x:c r="D1216" t="str">
        <x:v>Permanent</x:v>
      </x:c>
      <x:c r="E1216" t="str">
        <x:v>Birmingham</x:v>
      </x:c>
      <x:c r="F1216" t="str">
        <x:v>Operative Driver</x:v>
      </x:c>
      <x:c r="G1216" t="str">
        <x:v>399468, 338365A</x:v>
      </x:c>
      <x:c r="H1216" t="str">
        <x:v>HSBC - January 2026 Deliveries; NHS England MIWFM IOSH</x:v>
      </x:c>
      <x:c r="I1216" s="22" t="n">
        <x:v>14</x:v>
      </x:c>
      <x:c r="J1216" t="str">
        <x:v>Worked — 2 records</x:v>
      </x:c>
      <x:c r="K1216" t="str">
        <x:v>Employee 101922; home branch Birmingham; assigned role Operative Driver | Deployment branch: Birmingham | Actual role: Operative Driver | Jobs: 399468, 338365A | Customers: HSBC - January 2026 Deliveries; NHS England MIWFM IOSH | Actual hours: 14.0; source records: 2</x:v>
      </x:c>
      <x:c r="L1216" t="str">
        <x:v>Include</x:v>
      </x:c>
      <x:c r="M1216"/>
      <x:c r="N1216"/>
    </x:row>
    <x:row r="1217">
      <x:c r="A1217" t="str">
        <x:v>Javaughn Daley|2026-01-28</x:v>
      </x:c>
      <x:c r="B1217" s="888" t="n">
        <x:v>46050</x:v>
      </x:c>
      <x:c r="C1217" t="str">
        <x:v>Javaughn Daley</x:v>
      </x:c>
      <x:c r="D1217" t="str">
        <x:v>Permanent</x:v>
      </x:c>
      <x:c r="E1217" t="str">
        <x:v>Birmingham</x:v>
      </x:c>
      <x:c r="F1217" t="str">
        <x:v>Operative Driver</x:v>
      </x:c>
      <x:c r="G1217" t="str">
        <x:v>399901, 399787</x:v>
      </x:c>
      <x:c r="H1217" t="str">
        <x:v>Midland Heart; Midland Heart Limited</x:v>
      </x:c>
      <x:c r="I1217" s="22" t="n">
        <x:v>6.5</x:v>
      </x:c>
      <x:c r="J1217" t="str">
        <x:v>Worked — 2 records</x:v>
      </x:c>
      <x:c r="K1217" t="str">
        <x:v>Employee 101922; home branch Birmingham; assigned role Operative Driver | Deployment branch: Birmingham | Actual role: Operative Driver | Jobs: 399901, 399787 | Customers: Midland Heart; Midland Heart Limited | Actual hours: 6.5; source records: 2</x:v>
      </x:c>
      <x:c r="L1217" t="str">
        <x:v>Include</x:v>
      </x:c>
      <x:c r="M1217"/>
      <x:c r="N1217"/>
    </x:row>
    <x:row r="1218">
      <x:c r="A1218" t="str">
        <x:v>Javaughn Daley|2026-01-29</x:v>
      </x:c>
      <x:c r="B1218" s="888" t="n">
        <x:v>46051</x:v>
      </x:c>
      <x:c r="C1218" t="str">
        <x:v>Javaughn Daley</x:v>
      </x:c>
      <x:c r="D1218" t="str">
        <x:v>Permanent</x:v>
      </x:c>
      <x:c r="E1218" t="str">
        <x:v>Birmingham</x:v>
      </x:c>
      <x:c r="F1218" t="str">
        <x:v>Operative Driver</x:v>
      </x:c>
      <x:c r="G1218" t="str">
        <x:v>399972, 393268</x:v>
      </x:c>
      <x:c r="H1218" t="str">
        <x:v>Midland Heart; Reassured Limited</x:v>
      </x:c>
      <x:c r="I1218" s="22" t="n">
        <x:v>12</x:v>
      </x:c>
      <x:c r="J1218" t="str">
        <x:v>Worked — 2 records</x:v>
      </x:c>
      <x:c r="K1218" t="str">
        <x:v>Employee 101922; home branch Birmingham; assigned role Operative Driver | Deployment branch: Birmingham, Manchester | Actual role: Operative Driver | Jobs: 399972, 393268 | Customers: Midland Heart; Reassured Limited | Actual hours: 12.0; source records: 2</x:v>
      </x:c>
      <x:c r="L1218" t="str">
        <x:v>Include</x:v>
      </x:c>
      <x:c r="M1218"/>
      <x:c r="N1218"/>
    </x:row>
    <x:row r="1219">
      <x:c r="A1219" t="str">
        <x:v>Javaughn Daley|2026-01-30</x:v>
      </x:c>
      <x:c r="B1219" s="888" t="n">
        <x:v>46052</x:v>
      </x:c>
      <x:c r="C1219" t="str">
        <x:v>Javaughn Daley</x:v>
      </x:c>
      <x:c r="D1219" t="str">
        <x:v>Permanent</x:v>
      </x:c>
      <x:c r="E1219" t="str">
        <x:v>Birmingham</x:v>
      </x:c>
      <x:c r="F1219" t="str">
        <x:v>Operative Driver</x:v>
      </x:c>
      <x:c r="G1219" t="str">
        <x:v>400023</x:v>
      </x:c>
      <x:c r="H1219" t="str">
        <x:v>Midland Heart Limited</x:v>
      </x:c>
      <x:c r="I1219" s="22" t="n">
        <x:v>5</x:v>
      </x:c>
      <x:c r="J1219" t="str">
        <x:v>Worked</x:v>
      </x:c>
      <x:c r="K1219" t="str">
        <x:v>Employee 101922; home branch Birmingham; assigned role Operative Driver | Deployment branch: Birmingham | Actual role: Operative Driver | Jobs: 400023 | Customers: Midland Heart Limited | Actual hours: 5.0; source records: 1</x:v>
      </x:c>
      <x:c r="L1219" t="str">
        <x:v>Include</x:v>
      </x:c>
      <x:c r="M1219"/>
      <x:c r="N1219"/>
    </x:row>
    <x:row r="1220">
      <x:c r="A1220" t="str">
        <x:v>Jay Newill|2026-01-02</x:v>
      </x:c>
      <x:c r="B1220" s="888" t="n">
        <x:v>46024</x:v>
      </x:c>
      <x:c r="C1220" t="str">
        <x:v>Jay Newill</x:v>
      </x:c>
      <x:c r="D1220" t="str">
        <x:v>Permanent</x:v>
      </x:c>
      <x:c r="E1220" t="str">
        <x:v>Thurrock</x:v>
      </x:c>
      <x:c r="F1220" t="str">
        <x:v>Operative Porter</x:v>
      </x:c>
      <x:c r="G1220"/>
      <x:c r="H1220"/>
      <x:c r="I1220" s="22" t="n">
        <x:v>0</x:v>
      </x:c>
      <x:c r="J1220" t="str">
        <x:v>Annual leave</x:v>
      </x:c>
      <x:c r="K1220" t="str">
        <x:v>Employee 1736; home branch Thurrock; assigned role Operative Porter | Leave: Annual Leave (Days) | Leave calendar basis: Fixed schedule</x:v>
      </x:c>
      <x:c r="L1220" t="str">
        <x:v>Include</x:v>
      </x:c>
      <x:c r="M1220"/>
      <x:c r="N1220"/>
    </x:row>
    <x:row r="1221">
      <x:c r="A1221" t="str">
        <x:v>Jay Newill|2026-01-05</x:v>
      </x:c>
      <x:c r="B1221" s="888" t="n">
        <x:v>46027</x:v>
      </x:c>
      <x:c r="C1221" t="str">
        <x:v>Jay Newill</x:v>
      </x:c>
      <x:c r="D1221" t="str">
        <x:v>Permanent</x:v>
      </x:c>
      <x:c r="E1221" t="str">
        <x:v>Thurrock</x:v>
      </x:c>
      <x:c r="F1221" t="str">
        <x:v>Operative Porter</x:v>
      </x:c>
      <x:c r="G1221" t="str">
        <x:v>399159</x:v>
      </x:c>
      <x:c r="H1221" t="str">
        <x:v>Clifford Chance LLP</x:v>
      </x:c>
      <x:c r="I1221" s="22" t="n">
        <x:v>2</x:v>
      </x:c>
      <x:c r="J1221" t="str">
        <x:v>Worked</x:v>
      </x:c>
      <x:c r="K1221" t="str">
        <x:v>Employee 1736; home branch Thurrock; assigned role Operative Porter | Deployment branch: Thurrock | Actual role: Operative Porter | Jobs: 399159 | Customers: Clifford Chance LLP | Actual hours: 2.0; source records: 1</x:v>
      </x:c>
      <x:c r="L1221" t="str">
        <x:v>Include</x:v>
      </x:c>
      <x:c r="M1221"/>
      <x:c r="N1221"/>
    </x:row>
    <x:row r="1222">
      <x:c r="A1222" t="str">
        <x:v>Jay Newill|2026-01-07</x:v>
      </x:c>
      <x:c r="B1222" s="888" t="n">
        <x:v>46029</x:v>
      </x:c>
      <x:c r="C1222" t="str">
        <x:v>Jay Newill</x:v>
      </x:c>
      <x:c r="D1222" t="str">
        <x:v>Permanent</x:v>
      </x:c>
      <x:c r="E1222" t="str">
        <x:v>Thurrock</x:v>
      </x:c>
      <x:c r="F1222" t="str">
        <x:v>Operative Porter</x:v>
      </x:c>
      <x:c r="G1222" t="str">
        <x:v>399474</x:v>
      </x:c>
      <x:c r="H1222" t="str">
        <x:v>BGC Partners</x:v>
      </x:c>
      <x:c r="I1222" s="22" t="n">
        <x:v>6</x:v>
      </x:c>
      <x:c r="J1222" t="str">
        <x:v>Worked</x:v>
      </x:c>
      <x:c r="K1222" t="str">
        <x:v>Employee 1736; home branch Thurrock; assigned role Operative Porter | Deployment branch: Thurrock | Actual role: Operative Porter | Jobs: 399474 | Customers: BGC Partners | Actual hours: 6.0; source records: 1</x:v>
      </x:c>
      <x:c r="L1222" t="str">
        <x:v>Include</x:v>
      </x:c>
      <x:c r="M1222"/>
      <x:c r="N1222"/>
    </x:row>
    <x:row r="1223">
      <x:c r="A1223" t="str">
        <x:v>Jay Newill|2026-01-13</x:v>
      </x:c>
      <x:c r="B1223" s="888" t="n">
        <x:v>46035</x:v>
      </x:c>
      <x:c r="C1223" t="str">
        <x:v>Jay Newill</x:v>
      </x:c>
      <x:c r="D1223" t="str">
        <x:v>Permanent</x:v>
      </x:c>
      <x:c r="E1223" t="str">
        <x:v>Thurrock</x:v>
      </x:c>
      <x:c r="F1223" t="str">
        <x:v>Operative Porter</x:v>
      </x:c>
      <x:c r="G1223" t="str">
        <x:v>390133</x:v>
      </x:c>
      <x:c r="H1223" t="str">
        <x:v>FSCS</x:v>
      </x:c>
      <x:c r="I1223" s="22" t="n">
        <x:v>7.5</x:v>
      </x:c>
      <x:c r="J1223" t="str">
        <x:v>Worked</x:v>
      </x:c>
      <x:c r="K1223" t="str">
        <x:v>Employee 1736; home branch Thurrock; assigned role Operative Porter | Deployment branch: Thurrock | Actual role: Operative Porter | Jobs: 390133 | Customers: FSCS | Actual hours: 7.5; source records: 1</x:v>
      </x:c>
      <x:c r="L1223" t="str">
        <x:v>Include</x:v>
      </x:c>
      <x:c r="M1223"/>
      <x:c r="N1223"/>
    </x:row>
    <x:row r="1224">
      <x:c r="A1224" t="str">
        <x:v>Jay Newill|2026-01-16</x:v>
      </x:c>
      <x:c r="B1224" s="888" t="n">
        <x:v>46038</x:v>
      </x:c>
      <x:c r="C1224" t="str">
        <x:v>Jay Newill</x:v>
      </x:c>
      <x:c r="D1224" t="str">
        <x:v>Permanent</x:v>
      </x:c>
      <x:c r="E1224" t="str">
        <x:v>Thurrock</x:v>
      </x:c>
      <x:c r="F1224" t="str">
        <x:v>Operative Porter</x:v>
      </x:c>
      <x:c r="G1224" t="str">
        <x:v>399113</x:v>
      </x:c>
      <x:c r="H1224" t="str">
        <x:v>The Hut Group Ltd (City AM / Ingenuity)</x:v>
      </x:c>
      <x:c r="I1224" s="22" t="n">
        <x:v>10</x:v>
      </x:c>
      <x:c r="J1224" t="str">
        <x:v>Worked</x:v>
      </x:c>
      <x:c r="K1224" t="str">
        <x:v>Employee 1736; home branch Thurrock; assigned role Operative Porter | Deployment branch: Thurrock | Actual role: Operative Porter | Jobs: 399113 | Customers: The Hut Group Ltd (City AM / Ingenuity) | Actual hours: 10.0; source records: 1</x:v>
      </x:c>
      <x:c r="L1224" t="str">
        <x:v>Include</x:v>
      </x:c>
      <x:c r="M1224"/>
      <x:c r="N1224"/>
    </x:row>
    <x:row r="1225">
      <x:c r="A1225" t="str">
        <x:v>Jay Newill|2026-01-19</x:v>
      </x:c>
      <x:c r="B1225" s="888" t="n">
        <x:v>46041</x:v>
      </x:c>
      <x:c r="C1225" t="str">
        <x:v>Jay Newill</x:v>
      </x:c>
      <x:c r="D1225" t="str">
        <x:v>Permanent</x:v>
      </x:c>
      <x:c r="E1225" t="str">
        <x:v>Thurrock</x:v>
      </x:c>
      <x:c r="F1225" t="str">
        <x:v>Operative Porter</x:v>
      </x:c>
      <x:c r="G1225" t="str">
        <x:v>397398, 399587</x:v>
      </x:c>
      <x:c r="H1225" t="str">
        <x:v>Accenture UK Ltd; Bank of New York Mellon</x:v>
      </x:c>
      <x:c r="I1225" s="22" t="n">
        <x:v>6.5</x:v>
      </x:c>
      <x:c r="J1225" t="str">
        <x:v>Worked — 2 records</x:v>
      </x:c>
      <x:c r="K1225" t="str">
        <x:v>Employee 1736; home branch Thurrock; assigned role Operative Porter | Deployment branch: Thurrock | Actual role: Operative Porter | Jobs: 397398, 399587 | Customers: Accenture UK Ltd; Bank of New York Mellon | Actual hours: 6.5; source records: 2</x:v>
      </x:c>
      <x:c r="L1225" t="str">
        <x:v>Include</x:v>
      </x:c>
      <x:c r="M1225"/>
      <x:c r="N1225"/>
    </x:row>
    <x:row r="1226">
      <x:c r="A1226" t="str">
        <x:v>Jay Newill|2026-01-21</x:v>
      </x:c>
      <x:c r="B1226" s="888" t="n">
        <x:v>46043</x:v>
      </x:c>
      <x:c r="C1226" t="str">
        <x:v>Jay Newill</x:v>
      </x:c>
      <x:c r="D1226" t="str">
        <x:v>Permanent</x:v>
      </x:c>
      <x:c r="E1226" t="str">
        <x:v>Thurrock</x:v>
      </x:c>
      <x:c r="F1226" t="str">
        <x:v>Operative Porter</x:v>
      </x:c>
      <x:c r="G1226"/>
      <x:c r="H1226"/>
      <x:c r="I1226" s="22" t="n">
        <x:v>0</x:v>
      </x:c>
      <x:c r="J1226" t="str">
        <x:v>Other leave — Compassionate Leave (Paid)</x:v>
      </x:c>
      <x:c r="K1226" t="str">
        <x:v>Employee 1736; home branch Thurrock; assigned role Operative Porter | Leave: Compassionate Leave (Paid) | Leave calendar basis: Fixed schedule</x:v>
      </x:c>
      <x:c r="L1226" t="str">
        <x:v>Include</x:v>
      </x:c>
      <x:c r="M1226"/>
      <x:c r="N1226"/>
    </x:row>
    <x:row r="1227">
      <x:c r="A1227" t="str">
        <x:v>Jay Newill|2026-01-22</x:v>
      </x:c>
      <x:c r="B1227" s="888" t="n">
        <x:v>46044</x:v>
      </x:c>
      <x:c r="C1227" t="str">
        <x:v>Jay Newill</x:v>
      </x:c>
      <x:c r="D1227" t="str">
        <x:v>Permanent</x:v>
      </x:c>
      <x:c r="E1227" t="str">
        <x:v>Thurrock</x:v>
      </x:c>
      <x:c r="F1227" t="str">
        <x:v>Operative Porter</x:v>
      </x:c>
      <x:c r="G1227"/>
      <x:c r="H1227"/>
      <x:c r="I1227" s="22" t="n">
        <x:v>0</x:v>
      </x:c>
      <x:c r="J1227" t="str">
        <x:v>Other leave — Compassionate Leave (Paid)</x:v>
      </x:c>
      <x:c r="K1227" t="str">
        <x:v>Employee 1736; home branch Thurrock; assigned role Operative Porter | Leave: Compassionate Leave (Paid) | Leave calendar basis: Fixed schedule</x:v>
      </x:c>
      <x:c r="L1227" t="str">
        <x:v>Include</x:v>
      </x:c>
      <x:c r="M1227"/>
      <x:c r="N1227"/>
    </x:row>
    <x:row r="1228">
      <x:c r="A1228" t="str">
        <x:v>Jay Newill|2026-01-23</x:v>
      </x:c>
      <x:c r="B1228" s="888" t="n">
        <x:v>46045</x:v>
      </x:c>
      <x:c r="C1228" t="str">
        <x:v>Jay Newill</x:v>
      </x:c>
      <x:c r="D1228" t="str">
        <x:v>Permanent</x:v>
      </x:c>
      <x:c r="E1228" t="str">
        <x:v>Thurrock</x:v>
      </x:c>
      <x:c r="F1228" t="str">
        <x:v>Operative Porter</x:v>
      </x:c>
      <x:c r="G1228"/>
      <x:c r="H1228"/>
      <x:c r="I1228" s="22" t="n">
        <x:v>0</x:v>
      </x:c>
      <x:c r="J1228" t="str">
        <x:v>Other leave — Compassionate Leave (Paid)</x:v>
      </x:c>
      <x:c r="K1228" t="str">
        <x:v>Employee 1736; home branch Thurrock; assigned role Operative Porter | Leave: Compassionate Leave (Paid) | Leave calendar basis: Fixed schedule</x:v>
      </x:c>
      <x:c r="L1228" t="str">
        <x:v>Include</x:v>
      </x:c>
      <x:c r="M1228"/>
      <x:c r="N1228"/>
    </x:row>
    <x:row r="1229">
      <x:c r="A1229" t="str">
        <x:v>Jay Newill|2026-01-26</x:v>
      </x:c>
      <x:c r="B1229" s="888" t="n">
        <x:v>46048</x:v>
      </x:c>
      <x:c r="C1229" t="str">
        <x:v>Jay Newill</x:v>
      </x:c>
      <x:c r="D1229" t="str">
        <x:v>Permanent</x:v>
      </x:c>
      <x:c r="E1229" t="str">
        <x:v>Thurrock</x:v>
      </x:c>
      <x:c r="F1229" t="str">
        <x:v>Operative Porter</x:v>
      </x:c>
      <x:c r="G1229"/>
      <x:c r="H1229"/>
      <x:c r="I1229" s="22" t="n">
        <x:v>0</x:v>
      </x:c>
      <x:c r="J1229" t="str">
        <x:v>Other leave — Compassionate Leave (Paid)</x:v>
      </x:c>
      <x:c r="K1229" t="str">
        <x:v>Employee 1736; home branch Thurrock; assigned role Operative Porter | Leave: Compassionate Leave (Paid) | Leave calendar basis: Fixed schedule</x:v>
      </x:c>
      <x:c r="L1229" t="str">
        <x:v>Include</x:v>
      </x:c>
      <x:c r="M1229"/>
      <x:c r="N1229"/>
    </x:row>
    <x:row r="1230">
      <x:c r="A1230" t="str">
        <x:v>Jay Newill|2026-01-27</x:v>
      </x:c>
      <x:c r="B1230" s="888" t="n">
        <x:v>46049</x:v>
      </x:c>
      <x:c r="C1230" t="str">
        <x:v>Jay Newill</x:v>
      </x:c>
      <x:c r="D1230" t="str">
        <x:v>Permanent</x:v>
      </x:c>
      <x:c r="E1230" t="str">
        <x:v>Thurrock</x:v>
      </x:c>
      <x:c r="F1230" t="str">
        <x:v>Operative Porter</x:v>
      </x:c>
      <x:c r="G1230"/>
      <x:c r="H1230"/>
      <x:c r="I1230" s="22" t="n">
        <x:v>0</x:v>
      </x:c>
      <x:c r="J1230" t="str">
        <x:v>Other leave — Compassionate Leave (Paid)</x:v>
      </x:c>
      <x:c r="K1230" t="str">
        <x:v>Employee 1736; home branch Thurrock; assigned role Operative Porter | Leave: Compassionate Leave (Paid) | Leave calendar basis: Fixed schedule</x:v>
      </x:c>
      <x:c r="L1230" t="str">
        <x:v>Include</x:v>
      </x:c>
      <x:c r="M1230"/>
      <x:c r="N1230"/>
    </x:row>
    <x:row r="1231">
      <x:c r="A1231" t="str">
        <x:v>Jay Newill|2026-01-29</x:v>
      </x:c>
      <x:c r="B1231" s="888" t="n">
        <x:v>46051</x:v>
      </x:c>
      <x:c r="C1231" t="str">
        <x:v>Jay Newill</x:v>
      </x:c>
      <x:c r="D1231" t="str">
        <x:v>Permanent</x:v>
      </x:c>
      <x:c r="E1231" t="str">
        <x:v>Thurrock</x:v>
      </x:c>
      <x:c r="F1231" t="str">
        <x:v>Operative Porter</x:v>
      </x:c>
      <x:c r="G1231"/>
      <x:c r="H1231"/>
      <x:c r="I1231" s="22" t="n">
        <x:v>0</x:v>
      </x:c>
      <x:c r="J1231" t="str">
        <x:v>Other leave — Sickness</x:v>
      </x:c>
      <x:c r="K1231" t="str">
        <x:v>Employee 1736; home branch Thurrock; assigned role Operative Porter | Leave: Sickness | Leave calendar basis: Fixed schedule</x:v>
      </x:c>
      <x:c r="L1231" t="str">
        <x:v>Include</x:v>
      </x:c>
      <x:c r="M1231"/>
      <x:c r="N1231"/>
    </x:row>
    <x:row r="1232">
      <x:c r="A1232" t="str">
        <x:v>Jay Newill|2026-01-30</x:v>
      </x:c>
      <x:c r="B1232" s="888" t="n">
        <x:v>46052</x:v>
      </x:c>
      <x:c r="C1232" t="str">
        <x:v>Jay Newill</x:v>
      </x:c>
      <x:c r="D1232" t="str">
        <x:v>Permanent</x:v>
      </x:c>
      <x:c r="E1232" t="str">
        <x:v>Thurrock</x:v>
      </x:c>
      <x:c r="F1232" t="str">
        <x:v>Operative Porter</x:v>
      </x:c>
      <x:c r="G1232"/>
      <x:c r="H1232"/>
      <x:c r="I1232" s="22" t="n">
        <x:v>0</x:v>
      </x:c>
      <x:c r="J1232" t="str">
        <x:v>Other leave — Sickness</x:v>
      </x:c>
      <x:c r="K1232" t="str">
        <x:v>Employee 1736; home branch Thurrock; assigned role Operative Porter | Leave: Sickness | Leave calendar basis: Fixed schedule</x:v>
      </x:c>
      <x:c r="L1232" t="str">
        <x:v>Include</x:v>
      </x:c>
      <x:c r="M1232"/>
      <x:c r="N1232"/>
    </x:row>
    <x:row r="1233">
      <x:c r="A1233" t="str">
        <x:v>Jimmy Nunes (C)|2026-01-05</x:v>
      </x:c>
      <x:c r="B1233" s="888" t="n">
        <x:v>46027</x:v>
      </x:c>
      <x:c r="C1233" t="str">
        <x:v>Jimmy Nunes (C)</x:v>
      </x:c>
      <x:c r="D1233" t="str">
        <x:v>Permanent</x:v>
      </x:c>
      <x:c r="E1233" t="str">
        <x:v>Thurrock</x:v>
      </x:c>
      <x:c r="F1233" t="str">
        <x:v>Operative Porter</x:v>
      </x:c>
      <x:c r="G1233" t="str">
        <x:v>399159</x:v>
      </x:c>
      <x:c r="H1233" t="str">
        <x:v>Clifford Chance LLP</x:v>
      </x:c>
      <x:c r="I1233" s="22" t="n">
        <x:v>2</x:v>
      </x:c>
      <x:c r="J1233" t="str">
        <x:v>Worked</x:v>
      </x:c>
      <x:c r="K1233" t="str">
        <x:v>Employee 102615; home branch Thurrock; assigned role Operative Porter | Deployment branch: Thurrock | Actual role: Operative Driver | Jobs: 399159 | Customers: Clifford Chance LLP | Actual hours: 2.0; source records: 1</x:v>
      </x:c>
      <x:c r="L1233" t="str">
        <x:v>Include</x:v>
      </x:c>
      <x:c r="M1233"/>
      <x:c r="N1233"/>
    </x:row>
    <x:row r="1234">
      <x:c r="A1234" t="str">
        <x:v>Jimmy Nunes (C)|2026-01-06</x:v>
      </x:c>
      <x:c r="B1234" s="888" t="n">
        <x:v>46028</x:v>
      </x:c>
      <x:c r="C1234" t="str">
        <x:v>Jimmy Nunes (C)</x:v>
      </x:c>
      <x:c r="D1234" t="str">
        <x:v>Permanent</x:v>
      </x:c>
      <x:c r="E1234" t="str">
        <x:v>Thurrock</x:v>
      </x:c>
      <x:c r="F1234" t="str">
        <x:v>Operative Porter</x:v>
      </x:c>
      <x:c r="G1234" t="str">
        <x:v>396207</x:v>
      </x:c>
      <x:c r="H1234" t="str">
        <x:v>Linklaters LLP</x:v>
      </x:c>
      <x:c r="I1234" s="22" t="n">
        <x:v>8</x:v>
      </x:c>
      <x:c r="J1234" t="str">
        <x:v>Worked</x:v>
      </x:c>
      <x:c r="K1234" t="str">
        <x:v>Employee 102615; home branch Thurrock; assigned role Operative Porter | Deployment branch: Thurrock | Actual role: Operative Driver | Jobs: 396207 | Customers: Linklaters LLP | Actual hours: 8.0; source records: 1</x:v>
      </x:c>
      <x:c r="L1234" t="str">
        <x:v>Include</x:v>
      </x:c>
      <x:c r="M1234"/>
      <x:c r="N1234"/>
    </x:row>
    <x:row r="1235">
      <x:c r="A1235" t="str">
        <x:v>Jimmy Nunes (C)|2026-01-07</x:v>
      </x:c>
      <x:c r="B1235" s="888" t="n">
        <x:v>46029</x:v>
      </x:c>
      <x:c r="C1235" t="str">
        <x:v>Jimmy Nunes (C)</x:v>
      </x:c>
      <x:c r="D1235" t="str">
        <x:v>Permanent</x:v>
      </x:c>
      <x:c r="E1235" t="str">
        <x:v>Thurrock</x:v>
      </x:c>
      <x:c r="F1235" t="str">
        <x:v>Operative Porter</x:v>
      </x:c>
      <x:c r="G1235" t="str">
        <x:v>396207</x:v>
      </x:c>
      <x:c r="H1235" t="str">
        <x:v>Linklaters LLP</x:v>
      </x:c>
      <x:c r="I1235" s="22" t="n">
        <x:v>8</x:v>
      </x:c>
      <x:c r="J1235" t="str">
        <x:v>Worked</x:v>
      </x:c>
      <x:c r="K1235" t="str">
        <x:v>Employee 102615; home branch Thurrock; assigned role Operative Porter | Deployment branch: Thurrock | Actual role: Operative Driver | Jobs: 396207 | Customers: Linklaters LLP | Actual hours: 8.0; source records: 1</x:v>
      </x:c>
      <x:c r="L1235" t="str">
        <x:v>Include</x:v>
      </x:c>
      <x:c r="M1235"/>
      <x:c r="N1235"/>
    </x:row>
    <x:row r="1236">
      <x:c r="A1236" t="str">
        <x:v>Jimmy Nunes (C)|2026-01-08</x:v>
      </x:c>
      <x:c r="B1236" s="888" t="n">
        <x:v>46030</x:v>
      </x:c>
      <x:c r="C1236" t="str">
        <x:v>Jimmy Nunes (C)</x:v>
      </x:c>
      <x:c r="D1236" t="str">
        <x:v>Permanent</x:v>
      </x:c>
      <x:c r="E1236" t="str">
        <x:v>Thurrock</x:v>
      </x:c>
      <x:c r="F1236" t="str">
        <x:v>Operative Porter</x:v>
      </x:c>
      <x:c r="G1236" t="str">
        <x:v>396207</x:v>
      </x:c>
      <x:c r="H1236" t="str">
        <x:v>Linklaters LLP</x:v>
      </x:c>
      <x:c r="I1236" s="22" t="n">
        <x:v>8</x:v>
      </x:c>
      <x:c r="J1236" t="str">
        <x:v>Worked</x:v>
      </x:c>
      <x:c r="K1236" t="str">
        <x:v>Employee 102615; home branch Thurrock; assigned role Operative Porter | Deployment branch: Thurrock | Actual role: Operative Driver | Jobs: 396207 | Customers: Linklaters LLP | Actual hours: 8.0; source records: 1</x:v>
      </x:c>
      <x:c r="L1236" t="str">
        <x:v>Include</x:v>
      </x:c>
      <x:c r="M1236"/>
      <x:c r="N1236"/>
    </x:row>
    <x:row r="1237">
      <x:c r="A1237" t="str">
        <x:v>Jimmy Nunes (C)|2026-01-09</x:v>
      </x:c>
      <x:c r="B1237" s="888" t="n">
        <x:v>46031</x:v>
      </x:c>
      <x:c r="C1237" t="str">
        <x:v>Jimmy Nunes (C)</x:v>
      </x:c>
      <x:c r="D1237" t="str">
        <x:v>Permanent</x:v>
      </x:c>
      <x:c r="E1237" t="str">
        <x:v>Thurrock</x:v>
      </x:c>
      <x:c r="F1237" t="str">
        <x:v>Operative Porter</x:v>
      </x:c>
      <x:c r="G1237" t="str">
        <x:v>396207</x:v>
      </x:c>
      <x:c r="H1237" t="str">
        <x:v>Linklaters LLP</x:v>
      </x:c>
      <x:c r="I1237" s="22" t="n">
        <x:v>8</x:v>
      </x:c>
      <x:c r="J1237" t="str">
        <x:v>Worked</x:v>
      </x:c>
      <x:c r="K1237" t="str">
        <x:v>Employee 102615; home branch Thurrock; assigned role Operative Porter | Deployment branch: Thurrock | Actual role: Operative Driver | Jobs: 396207 | Customers: Linklaters LLP | Actual hours: 8.0; source records: 1</x:v>
      </x:c>
      <x:c r="L1237" t="str">
        <x:v>Include</x:v>
      </x:c>
      <x:c r="M1237"/>
      <x:c r="N1237"/>
    </x:row>
    <x:row r="1238">
      <x:c r="A1238" t="str">
        <x:v>Jimmy Nunes (C)|2026-01-12</x:v>
      </x:c>
      <x:c r="B1238" s="888" t="n">
        <x:v>46034</x:v>
      </x:c>
      <x:c r="C1238" t="str">
        <x:v>Jimmy Nunes (C)</x:v>
      </x:c>
      <x:c r="D1238" t="str">
        <x:v>Permanent</x:v>
      </x:c>
      <x:c r="E1238" t="str">
        <x:v>Thurrock</x:v>
      </x:c>
      <x:c r="F1238" t="str">
        <x:v>Operative Porter</x:v>
      </x:c>
      <x:c r="G1238" t="str">
        <x:v>396207</x:v>
      </x:c>
      <x:c r="H1238" t="str">
        <x:v>Linklaters LLP</x:v>
      </x:c>
      <x:c r="I1238" s="22" t="n">
        <x:v>8</x:v>
      </x:c>
      <x:c r="J1238" t="str">
        <x:v>Worked</x:v>
      </x:c>
      <x:c r="K1238" t="str">
        <x:v>Employee 102615; home branch Thurrock; assigned role Operative Porter | Deployment branch: Thurrock | Actual role: Operative Driver | Jobs: 396207 | Customers: Linklaters LLP | Actual hours: 8.0; source records: 1</x:v>
      </x:c>
      <x:c r="L1238" t="str">
        <x:v>Include</x:v>
      </x:c>
      <x:c r="M1238"/>
      <x:c r="N1238"/>
    </x:row>
    <x:row r="1239">
      <x:c r="A1239" t="str">
        <x:v>Jimmy Nunes (C)|2026-01-13</x:v>
      </x:c>
      <x:c r="B1239" s="888" t="n">
        <x:v>46035</x:v>
      </x:c>
      <x:c r="C1239" t="str">
        <x:v>Jimmy Nunes (C)</x:v>
      </x:c>
      <x:c r="D1239" t="str">
        <x:v>Permanent</x:v>
      </x:c>
      <x:c r="E1239" t="str">
        <x:v>Thurrock</x:v>
      </x:c>
      <x:c r="F1239" t="str">
        <x:v>Operative Porter</x:v>
      </x:c>
      <x:c r="G1239" t="str">
        <x:v>396207</x:v>
      </x:c>
      <x:c r="H1239" t="str">
        <x:v>Linklaters LLP</x:v>
      </x:c>
      <x:c r="I1239" s="22" t="n">
        <x:v>8</x:v>
      </x:c>
      <x:c r="J1239" t="str">
        <x:v>Worked</x:v>
      </x:c>
      <x:c r="K1239" t="str">
        <x:v>Employee 102615; home branch Thurrock; assigned role Operative Porter | Deployment branch: Thurrock | Actual role: Operative Driver | Jobs: 396207 | Customers: Linklaters LLP | Actual hours: 8.0; source records: 1</x:v>
      </x:c>
      <x:c r="L1239" t="str">
        <x:v>Include</x:v>
      </x:c>
      <x:c r="M1239"/>
      <x:c r="N1239"/>
    </x:row>
    <x:row r="1240">
      <x:c r="A1240" t="str">
        <x:v>Jimmy Nunes (C)|2026-01-14</x:v>
      </x:c>
      <x:c r="B1240" s="888" t="n">
        <x:v>46036</x:v>
      </x:c>
      <x:c r="C1240" t="str">
        <x:v>Jimmy Nunes (C)</x:v>
      </x:c>
      <x:c r="D1240" t="str">
        <x:v>Permanent</x:v>
      </x:c>
      <x:c r="E1240" t="str">
        <x:v>Thurrock</x:v>
      </x:c>
      <x:c r="F1240" t="str">
        <x:v>Operative Porter</x:v>
      </x:c>
      <x:c r="G1240" t="str">
        <x:v>396207</x:v>
      </x:c>
      <x:c r="H1240" t="str">
        <x:v>Linklaters LLP</x:v>
      </x:c>
      <x:c r="I1240" s="22" t="n">
        <x:v>8</x:v>
      </x:c>
      <x:c r="J1240" t="str">
        <x:v>Worked</x:v>
      </x:c>
      <x:c r="K1240" t="str">
        <x:v>Employee 102615; home branch Thurrock; assigned role Operative Porter | Deployment branch: Thurrock | Actual role: Operative Driver | Jobs: 396207 | Customers: Linklaters LLP | Actual hours: 8.0; source records: 1</x:v>
      </x:c>
      <x:c r="L1240" t="str">
        <x:v>Include</x:v>
      </x:c>
      <x:c r="M1240"/>
      <x:c r="N1240"/>
    </x:row>
    <x:row r="1241">
      <x:c r="A1241" t="str">
        <x:v>Jimmy Nunes (C)|2026-01-15</x:v>
      </x:c>
      <x:c r="B1241" s="888" t="n">
        <x:v>46037</x:v>
      </x:c>
      <x:c r="C1241" t="str">
        <x:v>Jimmy Nunes (C)</x:v>
      </x:c>
      <x:c r="D1241" t="str">
        <x:v>Permanent</x:v>
      </x:c>
      <x:c r="E1241" t="str">
        <x:v>Thurrock</x:v>
      </x:c>
      <x:c r="F1241" t="str">
        <x:v>Operative Porter</x:v>
      </x:c>
      <x:c r="G1241" t="str">
        <x:v>396207</x:v>
      </x:c>
      <x:c r="H1241" t="str">
        <x:v>Linklaters LLP</x:v>
      </x:c>
      <x:c r="I1241" s="22" t="n">
        <x:v>8</x:v>
      </x:c>
      <x:c r="J1241" t="str">
        <x:v>Worked</x:v>
      </x:c>
      <x:c r="K1241" t="str">
        <x:v>Employee 102615; home branch Thurrock; assigned role Operative Porter | Deployment branch: Thurrock | Actual role: Operative Driver | Jobs: 396207 | Customers: Linklaters LLP | Actual hours: 8.0; source records: 1</x:v>
      </x:c>
      <x:c r="L1241" t="str">
        <x:v>Include</x:v>
      </x:c>
      <x:c r="M1241"/>
      <x:c r="N1241"/>
    </x:row>
    <x:row r="1242">
      <x:c r="A1242" t="str">
        <x:v>Jimmy Nunes (C)|2026-01-16</x:v>
      </x:c>
      <x:c r="B1242" s="888" t="n">
        <x:v>46038</x:v>
      </x:c>
      <x:c r="C1242" t="str">
        <x:v>Jimmy Nunes (C)</x:v>
      </x:c>
      <x:c r="D1242" t="str">
        <x:v>Permanent</x:v>
      </x:c>
      <x:c r="E1242" t="str">
        <x:v>Thurrock</x:v>
      </x:c>
      <x:c r="F1242" t="str">
        <x:v>Operative Porter</x:v>
      </x:c>
      <x:c r="G1242" t="str">
        <x:v>396207</x:v>
      </x:c>
      <x:c r="H1242" t="str">
        <x:v>Linklaters LLP</x:v>
      </x:c>
      <x:c r="I1242" s="22" t="n">
        <x:v>8</x:v>
      </x:c>
      <x:c r="J1242" t="str">
        <x:v>Worked</x:v>
      </x:c>
      <x:c r="K1242" t="str">
        <x:v>Employee 102615; home branch Thurrock; assigned role Operative Porter | Deployment branch: Thurrock | Actual role: Operative Driver | Jobs: 396207 | Customers: Linklaters LLP | Actual hours: 8.0; source records: 1</x:v>
      </x:c>
      <x:c r="L1242" t="str">
        <x:v>Include</x:v>
      </x:c>
      <x:c r="M1242"/>
      <x:c r="N1242"/>
    </x:row>
    <x:row r="1243">
      <x:c r="A1243" t="str">
        <x:v>Jimmy Nunes (C)|2026-01-20</x:v>
      </x:c>
      <x:c r="B1243" s="888" t="n">
        <x:v>46042</x:v>
      </x:c>
      <x:c r="C1243" t="str">
        <x:v>Jimmy Nunes (C)</x:v>
      </x:c>
      <x:c r="D1243" t="str">
        <x:v>Permanent</x:v>
      </x:c>
      <x:c r="E1243" t="str">
        <x:v>Thurrock</x:v>
      </x:c>
      <x:c r="F1243" t="str">
        <x:v>Operative Porter</x:v>
      </x:c>
      <x:c r="G1243" t="str">
        <x:v>396207</x:v>
      </x:c>
      <x:c r="H1243" t="str">
        <x:v>Linklaters LLP</x:v>
      </x:c>
      <x:c r="I1243" s="22" t="n">
        <x:v>8</x:v>
      </x:c>
      <x:c r="J1243" t="str">
        <x:v>Worked</x:v>
      </x:c>
      <x:c r="K1243" t="str">
        <x:v>Employee 102615; home branch Thurrock; assigned role Operative Porter | Deployment branch: Thurrock | Actual role: Operative Driver | Jobs: 396207 | Customers: Linklaters LLP | Actual hours: 8.0; source records: 1</x:v>
      </x:c>
      <x:c r="L1243" t="str">
        <x:v>Include</x:v>
      </x:c>
      <x:c r="M1243"/>
      <x:c r="N1243"/>
    </x:row>
    <x:row r="1244">
      <x:c r="A1244" t="str">
        <x:v>Jimmy Nunes (C)|2026-01-21</x:v>
      </x:c>
      <x:c r="B1244" s="888" t="n">
        <x:v>46043</x:v>
      </x:c>
      <x:c r="C1244" t="str">
        <x:v>Jimmy Nunes (C)</x:v>
      </x:c>
      <x:c r="D1244" t="str">
        <x:v>Permanent</x:v>
      </x:c>
      <x:c r="E1244" t="str">
        <x:v>Thurrock</x:v>
      </x:c>
      <x:c r="F1244" t="str">
        <x:v>Operative Porter</x:v>
      </x:c>
      <x:c r="G1244" t="str">
        <x:v>396207</x:v>
      </x:c>
      <x:c r="H1244" t="str">
        <x:v>Linklaters LLP</x:v>
      </x:c>
      <x:c r="I1244" s="22" t="n">
        <x:v>8</x:v>
      </x:c>
      <x:c r="J1244" t="str">
        <x:v>Worked</x:v>
      </x:c>
      <x:c r="K1244" t="str">
        <x:v>Employee 102615; home branch Thurrock; assigned role Operative Porter | Deployment branch: Thurrock | Actual role: Operative Driver | Jobs: 396207 | Customers: Linklaters LLP | Actual hours: 8.0; source records: 1</x:v>
      </x:c>
      <x:c r="L1244" t="str">
        <x:v>Include</x:v>
      </x:c>
      <x:c r="M1244"/>
      <x:c r="N1244"/>
    </x:row>
    <x:row r="1245">
      <x:c r="A1245" t="str">
        <x:v>Jimmy Nunes (C)|2026-01-22</x:v>
      </x:c>
      <x:c r="B1245" s="888" t="n">
        <x:v>46044</x:v>
      </x:c>
      <x:c r="C1245" t="str">
        <x:v>Jimmy Nunes (C)</x:v>
      </x:c>
      <x:c r="D1245" t="str">
        <x:v>Permanent</x:v>
      </x:c>
      <x:c r="E1245" t="str">
        <x:v>Thurrock</x:v>
      </x:c>
      <x:c r="F1245" t="str">
        <x:v>Operative Porter</x:v>
      </x:c>
      <x:c r="G1245" t="str">
        <x:v>398542</x:v>
      </x:c>
      <x:c r="H1245" t="str">
        <x:v>Restore records/Southbank Centre</x:v>
      </x:c>
      <x:c r="I1245" s="22" t="n">
        <x:v>7</x:v>
      </x:c>
      <x:c r="J1245" t="str">
        <x:v>Worked</x:v>
      </x:c>
      <x:c r="K1245" t="str">
        <x:v>Employee 102615; home branch Thurrock; assigned role Operative Porter | Deployment branch: Thurrock | Actual role: Operative Driver | Jobs: 398542 | Customers: Restore records/Southbank Centre | Actual hours: 7.0; source records: 1</x:v>
      </x:c>
      <x:c r="L1245" t="str">
        <x:v>Include</x:v>
      </x:c>
      <x:c r="M1245"/>
      <x:c r="N1245"/>
    </x:row>
    <x:row r="1246">
      <x:c r="A1246" t="str">
        <x:v>Jimmy Nunes (C)|2026-01-23</x:v>
      </x:c>
      <x:c r="B1246" s="888" t="n">
        <x:v>46045</x:v>
      </x:c>
      <x:c r="C1246" t="str">
        <x:v>Jimmy Nunes (C)</x:v>
      </x:c>
      <x:c r="D1246" t="str">
        <x:v>Permanent</x:v>
      </x:c>
      <x:c r="E1246" t="str">
        <x:v>Thurrock</x:v>
      </x:c>
      <x:c r="F1246" t="str">
        <x:v>Operative Porter</x:v>
      </x:c>
      <x:c r="G1246" t="str">
        <x:v>399610</x:v>
      </x:c>
      <x:c r="H1246" t="str">
        <x:v>Haier (UCL)</x:v>
      </x:c>
      <x:c r="I1246" s="22" t="n">
        <x:v>10</x:v>
      </x:c>
      <x:c r="J1246" t="str">
        <x:v>Worked</x:v>
      </x:c>
      <x:c r="K1246" t="str">
        <x:v>Employee 102615; home branch Thurrock; assigned role Operative Porter | Deployment branch: Cambridge | Actual role: Operative Driver | Jobs: 399610 | Customers: Haier (UCL) | Actual hours: 10.0; source records: 1</x:v>
      </x:c>
      <x:c r="L1246" t="str">
        <x:v>Include</x:v>
      </x:c>
      <x:c r="M1246"/>
      <x:c r="N1246"/>
    </x:row>
    <x:row r="1247">
      <x:c r="A1247" t="str">
        <x:v>John Smith|2026-01-02</x:v>
      </x:c>
      <x:c r="B1247" s="888" t="n">
        <x:v>46024</x:v>
      </x:c>
      <x:c r="C1247" t="str">
        <x:v>John Smith</x:v>
      </x:c>
      <x:c r="D1247" t="str">
        <x:v>Permanent</x:v>
      </x:c>
      <x:c r="E1247" t="str">
        <x:v>Leeds</x:v>
      </x:c>
      <x:c r="F1247" t="str">
        <x:v>Operative Porter</x:v>
      </x:c>
      <x:c r="G1247"/>
      <x:c r="H1247"/>
      <x:c r="I1247" s="22" t="n">
        <x:v>0</x:v>
      </x:c>
      <x:c r="J1247" t="str">
        <x:v>Annual leave</x:v>
      </x:c>
      <x:c r="K1247" t="str">
        <x:v>Employee 2237; home branch Leeds; assigned role Operative Porter | Leave: Annual Leave (Hours) | Leave calendar basis: Variable-pattern period</x:v>
      </x:c>
      <x:c r="L1247" t="str">
        <x:v>Include</x:v>
      </x:c>
      <x:c r="M1247"/>
      <x:c r="N1247"/>
    </x:row>
    <x:row r="1248">
      <x:c r="A1248" t="str">
        <x:v>John Smith|2026-01-08</x:v>
      </x:c>
      <x:c r="B1248" s="888" t="n">
        <x:v>46030</x:v>
      </x:c>
      <x:c r="C1248" t="str">
        <x:v>John Smith</x:v>
      </x:c>
      <x:c r="D1248" t="str">
        <x:v>Permanent</x:v>
      </x:c>
      <x:c r="E1248" t="str">
        <x:v>Leeds</x:v>
      </x:c>
      <x:c r="F1248" t="str">
        <x:v>Operative Porter</x:v>
      </x:c>
      <x:c r="G1248" t="str">
        <x:v>399120</x:v>
      </x:c>
      <x:c r="H1248" t="str">
        <x:v>University of Leeds</x:v>
      </x:c>
      <x:c r="I1248" s="22" t="n">
        <x:v>6.5</x:v>
      </x:c>
      <x:c r="J1248" t="str">
        <x:v>Worked</x:v>
      </x:c>
      <x:c r="K1248" t="str">
        <x:v>Employee 2237; home branch Leeds; assigned role Operative Porter | Deployment branch: Leeds | Actual role: Warehouse | Jobs: 399120 | Customers: University of Leeds | Actual hours: 6.5; source records: 1</x:v>
      </x:c>
      <x:c r="L1248" t="str">
        <x:v>Include</x:v>
      </x:c>
      <x:c r="M1248"/>
      <x:c r="N1248"/>
    </x:row>
    <x:row r="1249">
      <x:c r="A1249" t="str">
        <x:v>John Smith|2026-01-23</x:v>
      </x:c>
      <x:c r="B1249" s="888" t="n">
        <x:v>46045</x:v>
      </x:c>
      <x:c r="C1249" t="str">
        <x:v>John Smith</x:v>
      </x:c>
      <x:c r="D1249" t="str">
        <x:v>Permanent</x:v>
      </x:c>
      <x:c r="E1249" t="str">
        <x:v>Leeds</x:v>
      </x:c>
      <x:c r="F1249" t="str">
        <x:v>Operative Porter</x:v>
      </x:c>
      <x:c r="G1249" t="str">
        <x:v>399120</x:v>
      </x:c>
      <x:c r="H1249" t="str">
        <x:v>University of Leeds</x:v>
      </x:c>
      <x:c r="I1249" s="22" t="n">
        <x:v>7</x:v>
      </x:c>
      <x:c r="J1249" t="str">
        <x:v>Worked</x:v>
      </x:c>
      <x:c r="K1249" t="str">
        <x:v>Employee 2237; home branch Leeds; assigned role Operative Porter | Deployment branch: Leeds | Actual role: Warehouse | Jobs: 399120 | Customers: University of Leeds | Actual hours: 7.0; source records: 1</x:v>
      </x:c>
      <x:c r="L1249" t="str">
        <x:v>Include</x:v>
      </x:c>
      <x:c r="M1249"/>
      <x:c r="N1249"/>
    </x:row>
    <x:row r="1250">
      <x:c r="A1250" t="str">
        <x:v>Joshua Seeley|2026-01-05</x:v>
      </x:c>
      <x:c r="B1250" s="888" t="n">
        <x:v>46027</x:v>
      </x:c>
      <x:c r="C1250" t="str">
        <x:v>Joshua Seeley</x:v>
      </x:c>
      <x:c r="D1250" t="str">
        <x:v>Permanent</x:v>
      </x:c>
      <x:c r="E1250" t="str">
        <x:v>Cambridge</x:v>
      </x:c>
      <x:c r="F1250" t="str">
        <x:v>Operative Driver</x:v>
      </x:c>
      <x:c r="G1250" t="str">
        <x:v>398960</x:v>
      </x:c>
      <x:c r="H1250" t="str">
        <x:v>Haier</x:v>
      </x:c>
      <x:c r="I1250" s="22" t="n">
        <x:v>9.2</x:v>
      </x:c>
      <x:c r="J1250" t="str">
        <x:v>Worked</x:v>
      </x:c>
      <x:c r="K1250" t="str">
        <x:v>Employee 2798; home branch Cambridge; assigned role Operative Driver | Deployment branch: Oxford | Actual role: Operative Driver | Jobs: 398960 | Customers: Haier | Actual hours: 9.2; source records: 1</x:v>
      </x:c>
      <x:c r="L1250" t="str">
        <x:v>Include</x:v>
      </x:c>
      <x:c r="M1250"/>
      <x:c r="N1250"/>
    </x:row>
    <x:row r="1251">
      <x:c r="A1251" t="str">
        <x:v>Joshua Seeley|2026-01-06</x:v>
      </x:c>
      <x:c r="B1251" s="888" t="n">
        <x:v>46028</x:v>
      </x:c>
      <x:c r="C1251" t="str">
        <x:v>Joshua Seeley</x:v>
      </x:c>
      <x:c r="D1251" t="str">
        <x:v>Permanent</x:v>
      </x:c>
      <x:c r="E1251" t="str">
        <x:v>Cambridge</x:v>
      </x:c>
      <x:c r="F1251" t="str">
        <x:v>Operative Driver</x:v>
      </x:c>
      <x:c r="G1251" t="str">
        <x:v>399481</x:v>
      </x:c>
      <x:c r="H1251" t="str">
        <x:v>UniGreenScheme (Caerphilly)</x:v>
      </x:c>
      <x:c r="I1251" s="22" t="n">
        <x:v>9</x:v>
      </x:c>
      <x:c r="J1251" t="str">
        <x:v>Worked</x:v>
      </x:c>
      <x:c r="K1251" t="str">
        <x:v>Employee 2798; home branch Cambridge; assigned role Operative Driver | Deployment branch: Cambridge | Actual role: Operative Driver | Jobs: 399481 | Customers: UniGreenScheme (Caerphilly) | Actual hours: 9.0; source records: 1</x:v>
      </x:c>
      <x:c r="L1251" t="str">
        <x:v>Include</x:v>
      </x:c>
      <x:c r="M1251"/>
      <x:c r="N1251"/>
    </x:row>
    <x:row r="1252">
      <x:c r="A1252" t="str">
        <x:v>Joshua Seeley|2026-01-07</x:v>
      </x:c>
      <x:c r="B1252" s="888" t="n">
        <x:v>46029</x:v>
      </x:c>
      <x:c r="C1252" t="str">
        <x:v>Joshua Seeley</x:v>
      </x:c>
      <x:c r="D1252" t="str">
        <x:v>Permanent</x:v>
      </x:c>
      <x:c r="E1252" t="str">
        <x:v>Cambridge</x:v>
      </x:c>
      <x:c r="F1252" t="str">
        <x:v>Operative Driver</x:v>
      </x:c>
      <x:c r="G1252" t="str">
        <x:v>398946</x:v>
      </x:c>
      <x:c r="H1252" t="str">
        <x:v>Biopharma  - (IMPERIAL COLLEGE )</x:v>
      </x:c>
      <x:c r="I1252" s="22" t="n">
        <x:v>8.5</x:v>
      </x:c>
      <x:c r="J1252" t="str">
        <x:v>Worked</x:v>
      </x:c>
      <x:c r="K1252" t="str">
        <x:v>Employee 2798; home branch Cambridge; assigned role Operative Driver | Deployment branch: Cambridge | Actual role: Operative Porter | Jobs: 398946 | Customers: Biopharma  - (IMPERIAL COLLEGE ) | Actual hours: 8.5; source records: 1</x:v>
      </x:c>
      <x:c r="L1252" t="str">
        <x:v>Include</x:v>
      </x:c>
      <x:c r="M1252"/>
      <x:c r="N1252"/>
    </x:row>
    <x:row r="1253">
      <x:c r="A1253" t="str">
        <x:v>Joshua Seeley|2026-01-08</x:v>
      </x:c>
      <x:c r="B1253" s="888" t="n">
        <x:v>46030</x:v>
      </x:c>
      <x:c r="C1253" t="str">
        <x:v>Joshua Seeley</x:v>
      </x:c>
      <x:c r="D1253" t="str">
        <x:v>Permanent</x:v>
      </x:c>
      <x:c r="E1253" t="str">
        <x:v>Cambridge</x:v>
      </x:c>
      <x:c r="F1253" t="str">
        <x:v>Operative Driver</x:v>
      </x:c>
      <x:c r="G1253" t="str">
        <x:v>397414</x:v>
      </x:c>
      <x:c r="H1253" t="str">
        <x:v>Ellison Institute of Technology</x:v>
      </x:c>
      <x:c r="I1253" s="22" t="n">
        <x:v>8.7</x:v>
      </x:c>
      <x:c r="J1253" t="str">
        <x:v>Worked</x:v>
      </x:c>
      <x:c r="K1253" t="str">
        <x:v>Employee 2798; home branch Cambridge; assigned role Operative Driver | Deployment branch: Cambridge | Actual role: Operative Porter | Jobs: 397414 | Customers: Ellison Institute of Technology | Actual hours: 8.7; source records: 1</x:v>
      </x:c>
      <x:c r="L1253" t="str">
        <x:v>Include</x:v>
      </x:c>
      <x:c r="M1253"/>
      <x:c r="N1253"/>
    </x:row>
    <x:row r="1254">
      <x:c r="A1254" t="str">
        <x:v>Joshua Seeley|2026-01-12</x:v>
      </x:c>
      <x:c r="B1254" s="888" t="n">
        <x:v>46034</x:v>
      </x:c>
      <x:c r="C1254" t="str">
        <x:v>Joshua Seeley</x:v>
      </x:c>
      <x:c r="D1254" t="str">
        <x:v>Permanent</x:v>
      </x:c>
      <x:c r="E1254" t="str">
        <x:v>Cambridge</x:v>
      </x:c>
      <x:c r="F1254" t="str">
        <x:v>Operative Driver</x:v>
      </x:c>
      <x:c r="G1254" t="str">
        <x:v>399232</x:v>
      </x:c>
      <x:c r="H1254" t="str">
        <x:v>T-Squared Group</x:v>
      </x:c>
      <x:c r="I1254" s="22" t="n">
        <x:v>10.5</x:v>
      </x:c>
      <x:c r="J1254" t="str">
        <x:v>Worked</x:v>
      </x:c>
      <x:c r="K1254" t="str">
        <x:v>Employee 2798; home branch Cambridge; assigned role Operative Driver | Deployment branch: Oxford | Actual role: Operative Driver | Jobs: 399232 | Customers: T-Squared Group | Actual hours: 10.5; source records: 1</x:v>
      </x:c>
      <x:c r="L1254" t="str">
        <x:v>Include</x:v>
      </x:c>
      <x:c r="M1254"/>
      <x:c r="N1254"/>
    </x:row>
    <x:row r="1255">
      <x:c r="A1255" t="str">
        <x:v>Joshua Seeley|2026-01-15</x:v>
      </x:c>
      <x:c r="B1255" s="888" t="n">
        <x:v>46037</x:v>
      </x:c>
      <x:c r="C1255" t="str">
        <x:v>Joshua Seeley</x:v>
      </x:c>
      <x:c r="D1255" t="str">
        <x:v>Permanent</x:v>
      </x:c>
      <x:c r="E1255" t="str">
        <x:v>Cambridge</x:v>
      </x:c>
      <x:c r="F1255" t="str">
        <x:v>Operative Driver</x:v>
      </x:c>
      <x:c r="G1255" t="str">
        <x:v>399275F, 399528</x:v>
      </x:c>
      <x:c r="H1255" t="str">
        <x:v>Avantor ( CAMBRIDGE  JAN 2026 ); GPE (University of Oxford)</x:v>
      </x:c>
      <x:c r="I1255" s="22" t="n">
        <x:v>8</x:v>
      </x:c>
      <x:c r="J1255" t="str">
        <x:v>Worked — 2 records</x:v>
      </x:c>
      <x:c r="K1255" t="str">
        <x:v>Employee 2798; home branch Cambridge; assigned role Operative Driver | Deployment branch: Cambridge | Actual role: Operative Porter, Operative Skilled | Jobs: 399275F, 399528 | Customers: Avantor ( CAMBRIDGE  JAN 2026 ); GPE (University of Oxford) | Actual hours: 8.0; source records: 2</x:v>
      </x:c>
      <x:c r="L1255" t="str">
        <x:v>Include</x:v>
      </x:c>
      <x:c r="M1255"/>
      <x:c r="N1255"/>
    </x:row>
    <x:row r="1256">
      <x:c r="A1256" t="str">
        <x:v>Joshua Seeley|2026-01-16</x:v>
      </x:c>
      <x:c r="B1256" s="888" t="n">
        <x:v>46038</x:v>
      </x:c>
      <x:c r="C1256" t="str">
        <x:v>Joshua Seeley</x:v>
      </x:c>
      <x:c r="D1256" t="str">
        <x:v>Permanent</x:v>
      </x:c>
      <x:c r="E1256" t="str">
        <x:v>Cambridge</x:v>
      </x:c>
      <x:c r="F1256" t="str">
        <x:v>Operative Driver</x:v>
      </x:c>
      <x:c r="G1256" t="str">
        <x:v>399275F</x:v>
      </x:c>
      <x:c r="H1256" t="str">
        <x:v>Avantor ( CAMBRIDGE  JAN 2026 )</x:v>
      </x:c>
      <x:c r="I1256" s="22" t="n">
        <x:v>8.5</x:v>
      </x:c>
      <x:c r="J1256" t="str">
        <x:v>Worked</x:v>
      </x:c>
      <x:c r="K1256" t="str">
        <x:v>Employee 2798; home branch Cambridge; assigned role Operative Driver | Deployment branch: Cambridge | Actual role: Operative Driver | Jobs: 399275F | Customers: Avantor ( CAMBRIDGE  JAN 2026 ) | Actual hours: 8.5; source records: 1</x:v>
      </x:c>
      <x:c r="L1256" t="str">
        <x:v>Include</x:v>
      </x:c>
      <x:c r="M1256"/>
      <x:c r="N1256"/>
    </x:row>
    <x:row r="1257">
      <x:c r="A1257" t="str">
        <x:v>Joshua Seeley|2026-01-19</x:v>
      </x:c>
      <x:c r="B1257" s="888" t="n">
        <x:v>46041</x:v>
      </x:c>
      <x:c r="C1257" t="str">
        <x:v>Joshua Seeley</x:v>
      </x:c>
      <x:c r="D1257" t="str">
        <x:v>Permanent</x:v>
      </x:c>
      <x:c r="E1257" t="str">
        <x:v>Cambridge</x:v>
      </x:c>
      <x:c r="F1257" t="str">
        <x:v>Operative Driver</x:v>
      </x:c>
      <x:c r="G1257" t="str">
        <x:v>399705</x:v>
      </x:c>
      <x:c r="H1257" t="str">
        <x:v>Biopharma (PROJECT OTRO)</x:v>
      </x:c>
      <x:c r="I1257" s="22" t="n">
        <x:v>3</x:v>
      </x:c>
      <x:c r="J1257" t="str">
        <x:v>Worked</x:v>
      </x:c>
      <x:c r="K1257" t="str">
        <x:v>Employee 2798; home branch Cambridge; assigned role Operative Driver | Deployment branch: Cambridge | Actual role: Operative Skilled | Jobs: 399705 | Customers: Biopharma (PROJECT OTRO) | Actual hours: 3.0; source records: 1</x:v>
      </x:c>
      <x:c r="L1257" t="str">
        <x:v>Include</x:v>
      </x:c>
      <x:c r="M1257"/>
      <x:c r="N1257"/>
    </x:row>
    <x:row r="1258">
      <x:c r="A1258" t="str">
        <x:v>Joshua Seeley|2026-01-20</x:v>
      </x:c>
      <x:c r="B1258" s="888" t="n">
        <x:v>46042</x:v>
      </x:c>
      <x:c r="C1258" t="str">
        <x:v>Joshua Seeley</x:v>
      </x:c>
      <x:c r="D1258" t="str">
        <x:v>Permanent</x:v>
      </x:c>
      <x:c r="E1258" t="str">
        <x:v>Cambridge</x:v>
      </x:c>
      <x:c r="F1258" t="str">
        <x:v>Operative Driver</x:v>
      </x:c>
      <x:c r="G1258" t="str">
        <x:v>399399</x:v>
      </x:c>
      <x:c r="H1258" t="str">
        <x:v>Suffolk Constabulary</x:v>
      </x:c>
      <x:c r="I1258" s="22" t="n">
        <x:v>9</x:v>
      </x:c>
      <x:c r="J1258" t="str">
        <x:v>Worked</x:v>
      </x:c>
      <x:c r="K1258" t="str">
        <x:v>Employee 2798; home branch Cambridge; assigned role Operative Driver | Deployment branch: Cambridge | Actual role: Operative Porter | Jobs: 399399 | Customers: Suffolk Constabulary | Actual hours: 9.0; source records: 1</x:v>
      </x:c>
      <x:c r="L1258" t="str">
        <x:v>Include</x:v>
      </x:c>
      <x:c r="M1258"/>
      <x:c r="N1258"/>
    </x:row>
    <x:row r="1259">
      <x:c r="A1259" t="str">
        <x:v>Joshua Seeley|2026-01-28</x:v>
      </x:c>
      <x:c r="B1259" s="888" t="n">
        <x:v>46050</x:v>
      </x:c>
      <x:c r="C1259" t="str">
        <x:v>Joshua Seeley</x:v>
      </x:c>
      <x:c r="D1259" t="str">
        <x:v>Permanent</x:v>
      </x:c>
      <x:c r="E1259" t="str">
        <x:v>Cambridge</x:v>
      </x:c>
      <x:c r="F1259" t="str">
        <x:v>Operative Driver</x:v>
      </x:c>
      <x:c r="G1259" t="str">
        <x:v>399364</x:v>
      </x:c>
      <x:c r="H1259" t="str">
        <x:v>Priorclave  (JANUARY 26)</x:v>
      </x:c>
      <x:c r="I1259" s="22" t="n">
        <x:v>8.5</x:v>
      </x:c>
      <x:c r="J1259" t="str">
        <x:v>Worked</x:v>
      </x:c>
      <x:c r="K1259" t="str">
        <x:v>Employee 2798; home branch Cambridge; assigned role Operative Driver | Deployment branch: Cambridge | Actual role: Operative Porter | Jobs: 399364 | Customers: Priorclave  (JANUARY 26) | Actual hours: 8.5; source records: 1</x:v>
      </x:c>
      <x:c r="L1259" t="str">
        <x:v>Include</x:v>
      </x:c>
      <x:c r="M1259"/>
      <x:c r="N1259"/>
    </x:row>
    <x:row r="1260">
      <x:c r="A1260" t="str">
        <x:v>Joshua Seeley|2026-01-29</x:v>
      </x:c>
      <x:c r="B1260" s="888" t="n">
        <x:v>46051</x:v>
      </x:c>
      <x:c r="C1260" t="str">
        <x:v>Joshua Seeley</x:v>
      </x:c>
      <x:c r="D1260" t="str">
        <x:v>Permanent</x:v>
      </x:c>
      <x:c r="E1260" t="str">
        <x:v>Cambridge</x:v>
      </x:c>
      <x:c r="F1260" t="str">
        <x:v>Operative Driver</x:v>
      </x:c>
      <x:c r="G1260" t="str">
        <x:v>397414</x:v>
      </x:c>
      <x:c r="H1260" t="str">
        <x:v>Ellison Institute of Technology</x:v>
      </x:c>
      <x:c r="I1260" s="22" t="n">
        <x:v>8.7</x:v>
      </x:c>
      <x:c r="J1260" t="str">
        <x:v>Worked</x:v>
      </x:c>
      <x:c r="K1260" t="str">
        <x:v>Employee 2798; home branch Cambridge; assigned role Operative Driver | Deployment branch: Cambridge | Actual role: Operative Driver | Jobs: 397414 | Customers: Ellison Institute of Technology | Actual hours: 8.7; source records: 1</x:v>
      </x:c>
      <x:c r="L1260" t="str">
        <x:v>Include</x:v>
      </x:c>
      <x:c r="M1260"/>
      <x:c r="N1260"/>
    </x:row>
    <x:row r="1261">
      <x:c r="A1261" t="str">
        <x:v>Julian Patmore|2026-01-02</x:v>
      </x:c>
      <x:c r="B1261" s="888" t="n">
        <x:v>46024</x:v>
      </x:c>
      <x:c r="C1261" t="str">
        <x:v>Julian Patmore</x:v>
      </x:c>
      <x:c r="D1261" t="str">
        <x:v>Permanent</x:v>
      </x:c>
      <x:c r="E1261" t="str">
        <x:v>Cambridge</x:v>
      </x:c>
      <x:c r="F1261" t="str">
        <x:v>Operative Skilled</x:v>
      </x:c>
      <x:c r="G1261" t="str">
        <x:v>398255</x:v>
      </x:c>
      <x:c r="H1261" t="str">
        <x:v>East &amp; North Hertfordshire NHS Trust</x:v>
      </x:c>
      <x:c r="I1261" s="22" t="n">
        <x:v>8</x:v>
      </x:c>
      <x:c r="J1261" t="str">
        <x:v>Worked</x:v>
      </x:c>
      <x:c r="K1261" t="str">
        <x:v>Employee 104107; home branch Cambridge; assigned role Operative Skilled | Deployment branch: Cambridge | Actual role: Operative Porter | Jobs: 398255 | Customers: East &amp; North Hertfordshire NHS Trust | Actual hours: 8.0; source records: 1</x:v>
      </x:c>
      <x:c r="L1261" t="str">
        <x:v>Include</x:v>
      </x:c>
      <x:c r="M1261"/>
      <x:c r="N1261"/>
    </x:row>
    <x:row r="1262">
      <x:c r="A1262" t="str">
        <x:v>Julian Patmore|2026-01-05</x:v>
      </x:c>
      <x:c r="B1262" s="888" t="n">
        <x:v>46027</x:v>
      </x:c>
      <x:c r="C1262" t="str">
        <x:v>Julian Patmore</x:v>
      </x:c>
      <x:c r="D1262" t="str">
        <x:v>Permanent</x:v>
      </x:c>
      <x:c r="E1262" t="str">
        <x:v>Cambridge</x:v>
      </x:c>
      <x:c r="F1262" t="str">
        <x:v>Operative Skilled</x:v>
      </x:c>
      <x:c r="G1262" t="str">
        <x:v>388272</x:v>
      </x:c>
      <x:c r="H1262" t="str">
        <x:v>Restore Harrow Green Cambridge M/W use only</x:v>
      </x:c>
      <x:c r="I1262" s="22" t="n">
        <x:v>8.7</x:v>
      </x:c>
      <x:c r="J1262" t="str">
        <x:v>Worked</x:v>
      </x:c>
      <x:c r="K1262" t="str">
        <x:v>Employee 104107; home branch Cambridge; assigned role Operative Skilled | Deployment branch: Cambridge | Actual role: Operative Porter | Jobs: 388272 | Customers: Restore Harrow Green Cambridge M/W use only | Actual hours: 8.7; source records: 1</x:v>
      </x:c>
      <x:c r="L1262" t="str">
        <x:v>Include</x:v>
      </x:c>
      <x:c r="M1262"/>
      <x:c r="N1262"/>
    </x:row>
    <x:row r="1263">
      <x:c r="A1263" t="str">
        <x:v>Julian Patmore|2026-01-06</x:v>
      </x:c>
      <x:c r="B1263" s="888" t="n">
        <x:v>46028</x:v>
      </x:c>
      <x:c r="C1263" t="str">
        <x:v>Julian Patmore</x:v>
      </x:c>
      <x:c r="D1263" t="str">
        <x:v>Permanent</x:v>
      </x:c>
      <x:c r="E1263" t="str">
        <x:v>Cambridge</x:v>
      </x:c>
      <x:c r="F1263" t="str">
        <x:v>Operative Skilled</x:v>
      </x:c>
      <x:c r="G1263" t="str">
        <x:v>399005</x:v>
      </x:c>
      <x:c r="H1263" t="str">
        <x:v>UniGreenScheme ( CAMBRIDGE COLLECTIONS)</x:v>
      </x:c>
      <x:c r="I1263" s="22" t="n">
        <x:v>8.5</x:v>
      </x:c>
      <x:c r="J1263" t="str">
        <x:v>Worked</x:v>
      </x:c>
      <x:c r="K1263" t="str">
        <x:v>Employee 104107; home branch Cambridge; assigned role Operative Skilled | Deployment branch: Cambridge | Actual role: Operative Porter | Jobs: 399005 | Customers: UniGreenScheme ( CAMBRIDGE COLLECTIONS) | Actual hours: 8.5; source records: 1</x:v>
      </x:c>
      <x:c r="L1263" t="str">
        <x:v>Include</x:v>
      </x:c>
      <x:c r="M1263"/>
      <x:c r="N1263"/>
    </x:row>
    <x:row r="1264">
      <x:c r="A1264" t="str">
        <x:v>Julian Patmore|2026-01-07</x:v>
      </x:c>
      <x:c r="B1264" s="888" t="n">
        <x:v>46029</x:v>
      </x:c>
      <x:c r="C1264" t="str">
        <x:v>Julian Patmore</x:v>
      </x:c>
      <x:c r="D1264" t="str">
        <x:v>Permanent</x:v>
      </x:c>
      <x:c r="E1264" t="str">
        <x:v>Cambridge</x:v>
      </x:c>
      <x:c r="F1264" t="str">
        <x:v>Operative Skilled</x:v>
      </x:c>
      <x:c r="G1264" t="str">
        <x:v>398255</x:v>
      </x:c>
      <x:c r="H1264" t="str">
        <x:v>East &amp; North Hertfordshire NHS Trust</x:v>
      </x:c>
      <x:c r="I1264" s="22" t="n">
        <x:v>8</x:v>
      </x:c>
      <x:c r="J1264" t="str">
        <x:v>Worked</x:v>
      </x:c>
      <x:c r="K1264" t="str">
        <x:v>Employee 104107; home branch Cambridge; assigned role Operative Skilled | Deployment branch: Cambridge | Actual role: Operative Porter | Jobs: 398255 | Customers: East &amp; North Hertfordshire NHS Trust | Actual hours: 8.0; source records: 1</x:v>
      </x:c>
      <x:c r="L1264" t="str">
        <x:v>Include</x:v>
      </x:c>
      <x:c r="M1264"/>
      <x:c r="N1264"/>
    </x:row>
    <x:row r="1265">
      <x:c r="A1265" t="str">
        <x:v>Julian Patmore|2026-01-08</x:v>
      </x:c>
      <x:c r="B1265" s="888" t="n">
        <x:v>46030</x:v>
      </x:c>
      <x:c r="C1265" t="str">
        <x:v>Julian Patmore</x:v>
      </x:c>
      <x:c r="D1265" t="str">
        <x:v>Permanent</x:v>
      </x:c>
      <x:c r="E1265" t="str">
        <x:v>Cambridge</x:v>
      </x:c>
      <x:c r="F1265" t="str">
        <x:v>Operative Skilled</x:v>
      </x:c>
      <x:c r="G1265" t="str">
        <x:v>398255</x:v>
      </x:c>
      <x:c r="H1265" t="str">
        <x:v>East &amp; North Hertfordshire NHS Trust</x:v>
      </x:c>
      <x:c r="I1265" s="22" t="n">
        <x:v>8</x:v>
      </x:c>
      <x:c r="J1265" t="str">
        <x:v>Worked</x:v>
      </x:c>
      <x:c r="K1265" t="str">
        <x:v>Employee 104107; home branch Cambridge; assigned role Operative Skilled | Deployment branch: Cambridge | Actual role: Operative Porter | Jobs: 398255 | Customers: East &amp; North Hertfordshire NHS Trust | Actual hours: 8.0; source records: 1</x:v>
      </x:c>
      <x:c r="L1265" t="str">
        <x:v>Include</x:v>
      </x:c>
      <x:c r="M1265"/>
      <x:c r="N1265"/>
    </x:row>
    <x:row r="1266">
      <x:c r="A1266" t="str">
        <x:v>Julian Patmore|2026-01-12</x:v>
      </x:c>
      <x:c r="B1266" s="888" t="n">
        <x:v>46034</x:v>
      </x:c>
      <x:c r="C1266" t="str">
        <x:v>Julian Patmore</x:v>
      </x:c>
      <x:c r="D1266" t="str">
        <x:v>Permanent</x:v>
      </x:c>
      <x:c r="E1266" t="str">
        <x:v>Cambridge</x:v>
      </x:c>
      <x:c r="F1266" t="str">
        <x:v>Operative Skilled</x:v>
      </x:c>
      <x:c r="G1266" t="str">
        <x:v>398255</x:v>
      </x:c>
      <x:c r="H1266" t="str">
        <x:v>East &amp; North Hertfordshire NHS Trust</x:v>
      </x:c>
      <x:c r="I1266" s="22" t="n">
        <x:v>8</x:v>
      </x:c>
      <x:c r="J1266" t="str">
        <x:v>Worked</x:v>
      </x:c>
      <x:c r="K1266" t="str">
        <x:v>Employee 104107; home branch Cambridge; assigned role Operative Skilled | Deployment branch: Cambridge | Actual role: Operative Porter | Jobs: 398255 | Customers: East &amp; North Hertfordshire NHS Trust | Actual hours: 8.0; source records: 1</x:v>
      </x:c>
      <x:c r="L1266" t="str">
        <x:v>Include</x:v>
      </x:c>
      <x:c r="M1266"/>
      <x:c r="N1266"/>
    </x:row>
    <x:row r="1267">
      <x:c r="A1267" t="str">
        <x:v>Julian Patmore|2026-01-13</x:v>
      </x:c>
      <x:c r="B1267" s="888" t="n">
        <x:v>46035</x:v>
      </x:c>
      <x:c r="C1267" t="str">
        <x:v>Julian Patmore</x:v>
      </x:c>
      <x:c r="D1267" t="str">
        <x:v>Permanent</x:v>
      </x:c>
      <x:c r="E1267" t="str">
        <x:v>Cambridge</x:v>
      </x:c>
      <x:c r="F1267" t="str">
        <x:v>Operative Skilled</x:v>
      </x:c>
      <x:c r="G1267" t="str">
        <x:v>398255</x:v>
      </x:c>
      <x:c r="H1267" t="str">
        <x:v>East &amp; North Hertfordshire NHS Trust</x:v>
      </x:c>
      <x:c r="I1267" s="22" t="n">
        <x:v>7.7</x:v>
      </x:c>
      <x:c r="J1267" t="str">
        <x:v>Worked</x:v>
      </x:c>
      <x:c r="K1267" t="str">
        <x:v>Employee 104107; home branch Cambridge; assigned role Operative Skilled | Deployment branch: Cambridge | Actual role: Operative Driver | Jobs: 398255 | Customers: East &amp; North Hertfordshire NHS Trust | Actual hours: 7.7; source records: 1</x:v>
      </x:c>
      <x:c r="L1267" t="str">
        <x:v>Include</x:v>
      </x:c>
      <x:c r="M1267"/>
      <x:c r="N1267"/>
    </x:row>
    <x:row r="1268">
      <x:c r="A1268" t="str">
        <x:v>Julian Patmore|2026-01-14</x:v>
      </x:c>
      <x:c r="B1268" s="888" t="n">
        <x:v>46036</x:v>
      </x:c>
      <x:c r="C1268" t="str">
        <x:v>Julian Patmore</x:v>
      </x:c>
      <x:c r="D1268" t="str">
        <x:v>Permanent</x:v>
      </x:c>
      <x:c r="E1268" t="str">
        <x:v>Cambridge</x:v>
      </x:c>
      <x:c r="F1268" t="str">
        <x:v>Operative Skilled</x:v>
      </x:c>
      <x:c r="G1268" t="str">
        <x:v>398255</x:v>
      </x:c>
      <x:c r="H1268" t="str">
        <x:v>East &amp; North Hertfordshire NHS Trust</x:v>
      </x:c>
      <x:c r="I1268" s="22" t="n">
        <x:v>8</x:v>
      </x:c>
      <x:c r="J1268" t="str">
        <x:v>Worked</x:v>
      </x:c>
      <x:c r="K1268" t="str">
        <x:v>Employee 104107; home branch Cambridge; assigned role Operative Skilled | Deployment branch: Cambridge | Actual role: Operative Porter | Jobs: 398255 | Customers: East &amp; North Hertfordshire NHS Trust | Actual hours: 8.0; source records: 1</x:v>
      </x:c>
      <x:c r="L1268" t="str">
        <x:v>Include</x:v>
      </x:c>
      <x:c r="M1268"/>
      <x:c r="N1268"/>
    </x:row>
    <x:row r="1269">
      <x:c r="A1269" t="str">
        <x:v>Julian Patmore|2026-01-15</x:v>
      </x:c>
      <x:c r="B1269" s="888" t="n">
        <x:v>46037</x:v>
      </x:c>
      <x:c r="C1269" t="str">
        <x:v>Julian Patmore</x:v>
      </x:c>
      <x:c r="D1269" t="str">
        <x:v>Permanent</x:v>
      </x:c>
      <x:c r="E1269" t="str">
        <x:v>Cambridge</x:v>
      </x:c>
      <x:c r="F1269" t="str">
        <x:v>Operative Skilled</x:v>
      </x:c>
      <x:c r="G1269" t="str">
        <x:v>398255</x:v>
      </x:c>
      <x:c r="H1269" t="str">
        <x:v>East &amp; North Hertfordshire NHS Trust</x:v>
      </x:c>
      <x:c r="I1269" s="22" t="n">
        <x:v>8.2</x:v>
      </x:c>
      <x:c r="J1269" t="str">
        <x:v>Worked</x:v>
      </x:c>
      <x:c r="K1269" t="str">
        <x:v>Employee 104107; home branch Cambridge; assigned role Operative Skilled | Deployment branch: Cambridge | Actual role: Operative Porter | Jobs: 398255 | Customers: East &amp; North Hertfordshire NHS Trust | Actual hours: 8.2; source records: 1</x:v>
      </x:c>
      <x:c r="L1269" t="str">
        <x:v>Include</x:v>
      </x:c>
      <x:c r="M1269"/>
      <x:c r="N1269"/>
    </x:row>
    <x:row r="1270">
      <x:c r="A1270" t="str">
        <x:v>Julian Patmore|2026-01-16</x:v>
      </x:c>
      <x:c r="B1270" s="888" t="n">
        <x:v>46038</x:v>
      </x:c>
      <x:c r="C1270" t="str">
        <x:v>Julian Patmore</x:v>
      </x:c>
      <x:c r="D1270" t="str">
        <x:v>Permanent</x:v>
      </x:c>
      <x:c r="E1270" t="str">
        <x:v>Cambridge</x:v>
      </x:c>
      <x:c r="F1270" t="str">
        <x:v>Operative Skilled</x:v>
      </x:c>
      <x:c r="G1270" t="str">
        <x:v>398255</x:v>
      </x:c>
      <x:c r="H1270" t="str">
        <x:v>East &amp; North Hertfordshire NHS Trust</x:v>
      </x:c>
      <x:c r="I1270" s="22" t="n">
        <x:v>8</x:v>
      </x:c>
      <x:c r="J1270" t="str">
        <x:v>Worked</x:v>
      </x:c>
      <x:c r="K1270" t="str">
        <x:v>Employee 104107; home branch Cambridge; assigned role Operative Skilled | Deployment branch: Cambridge | Actual role: Operative Porter | Jobs: 398255 | Customers: East &amp; North Hertfordshire NHS Trust | Actual hours: 8.0; source records: 1</x:v>
      </x:c>
      <x:c r="L1270" t="str">
        <x:v>Include</x:v>
      </x:c>
      <x:c r="M1270"/>
      <x:c r="N1270"/>
    </x:row>
    <x:row r="1271">
      <x:c r="A1271" t="str">
        <x:v>Julian Patmore|2026-01-20</x:v>
      </x:c>
      <x:c r="B1271" s="888" t="n">
        <x:v>46042</x:v>
      </x:c>
      <x:c r="C1271" t="str">
        <x:v>Julian Patmore</x:v>
      </x:c>
      <x:c r="D1271" t="str">
        <x:v>Permanent</x:v>
      </x:c>
      <x:c r="E1271" t="str">
        <x:v>Cambridge</x:v>
      </x:c>
      <x:c r="F1271" t="str">
        <x:v>Operative Skilled</x:v>
      </x:c>
      <x:c r="G1271" t="str">
        <x:v>398255</x:v>
      </x:c>
      <x:c r="H1271" t="str">
        <x:v>East &amp; North Hertfordshire NHS Trust</x:v>
      </x:c>
      <x:c r="I1271" s="22" t="n">
        <x:v>8</x:v>
      </x:c>
      <x:c r="J1271" t="str">
        <x:v>Worked</x:v>
      </x:c>
      <x:c r="K1271" t="str">
        <x:v>Employee 104107; home branch Cambridge; assigned role Operative Skilled | Deployment branch: Cambridge | Actual role: Operative Porter | Jobs: 398255 | Customers: East &amp; North Hertfordshire NHS Trust | Actual hours: 8.0; source records: 1</x:v>
      </x:c>
      <x:c r="L1271" t="str">
        <x:v>Include</x:v>
      </x:c>
      <x:c r="M1271"/>
      <x:c r="N1271"/>
    </x:row>
    <x:row r="1272">
      <x:c r="A1272" t="str">
        <x:v>Julian Patmore|2026-01-26</x:v>
      </x:c>
      <x:c r="B1272" s="888" t="n">
        <x:v>46048</x:v>
      </x:c>
      <x:c r="C1272" t="str">
        <x:v>Julian Patmore</x:v>
      </x:c>
      <x:c r="D1272" t="str">
        <x:v>Permanent</x:v>
      </x:c>
      <x:c r="E1272" t="str">
        <x:v>Cambridge</x:v>
      </x:c>
      <x:c r="F1272" t="str">
        <x:v>Operative Skilled</x:v>
      </x:c>
      <x:c r="G1272" t="str">
        <x:v>398255</x:v>
      </x:c>
      <x:c r="H1272" t="str">
        <x:v>East &amp; North Hertfordshire NHS Trust</x:v>
      </x:c>
      <x:c r="I1272" s="22" t="n">
        <x:v>6</x:v>
      </x:c>
      <x:c r="J1272" t="str">
        <x:v>Worked</x:v>
      </x:c>
      <x:c r="K1272" t="str">
        <x:v>Employee 104107; home branch Cambridge; assigned role Operative Skilled | Deployment branch: Cambridge | Actual role: Operative Driver | Jobs: 398255 | Customers: East &amp; North Hertfordshire NHS Trust | Actual hours: 6.0; source records: 1</x:v>
      </x:c>
      <x:c r="L1272" t="str">
        <x:v>Include</x:v>
      </x:c>
      <x:c r="M1272"/>
      <x:c r="N1272"/>
    </x:row>
    <x:row r="1273">
      <x:c r="A1273" t="str">
        <x:v>Julian Patmore|2026-01-27</x:v>
      </x:c>
      <x:c r="B1273" s="888" t="n">
        <x:v>46049</x:v>
      </x:c>
      <x:c r="C1273" t="str">
        <x:v>Julian Patmore</x:v>
      </x:c>
      <x:c r="D1273" t="str">
        <x:v>Permanent</x:v>
      </x:c>
      <x:c r="E1273" t="str">
        <x:v>Cambridge</x:v>
      </x:c>
      <x:c r="F1273" t="str">
        <x:v>Operative Skilled</x:v>
      </x:c>
      <x:c r="G1273" t="str">
        <x:v>398255</x:v>
      </x:c>
      <x:c r="H1273" t="str">
        <x:v>East &amp; North Hertfordshire NHS Trust</x:v>
      </x:c>
      <x:c r="I1273" s="22" t="n">
        <x:v>7.5</x:v>
      </x:c>
      <x:c r="J1273" t="str">
        <x:v>Worked</x:v>
      </x:c>
      <x:c r="K1273" t="str">
        <x:v>Employee 104107; home branch Cambridge; assigned role Operative Skilled | Deployment branch: Cambridge | Actual role: Operative Porter | Jobs: 398255 | Customers: East &amp; North Hertfordshire NHS Trust | Actual hours: 7.5; source records: 1</x:v>
      </x:c>
      <x:c r="L1273" t="str">
        <x:v>Include</x:v>
      </x:c>
      <x:c r="M1273"/>
      <x:c r="N1273"/>
    </x:row>
    <x:row r="1274">
      <x:c r="A1274" t="str">
        <x:v>Julian Patmore|2026-01-28</x:v>
      </x:c>
      <x:c r="B1274" s="888" t="n">
        <x:v>46050</x:v>
      </x:c>
      <x:c r="C1274" t="str">
        <x:v>Julian Patmore</x:v>
      </x:c>
      <x:c r="D1274" t="str">
        <x:v>Permanent</x:v>
      </x:c>
      <x:c r="E1274" t="str">
        <x:v>Cambridge</x:v>
      </x:c>
      <x:c r="F1274" t="str">
        <x:v>Operative Skilled</x:v>
      </x:c>
      <x:c r="G1274" t="str">
        <x:v>398255</x:v>
      </x:c>
      <x:c r="H1274" t="str">
        <x:v>East &amp; North Hertfordshire NHS Trust</x:v>
      </x:c>
      <x:c r="I1274" s="22" t="n">
        <x:v>7.5</x:v>
      </x:c>
      <x:c r="J1274" t="str">
        <x:v>Worked</x:v>
      </x:c>
      <x:c r="K1274" t="str">
        <x:v>Employee 104107; home branch Cambridge; assigned role Operative Skilled | Deployment branch: Cambridge | Actual role: Operative Porter | Jobs: 398255 | Customers: East &amp; North Hertfordshire NHS Trust | Actual hours: 7.5; source records: 1</x:v>
      </x:c>
      <x:c r="L1274" t="str">
        <x:v>Include</x:v>
      </x:c>
      <x:c r="M1274"/>
      <x:c r="N1274"/>
    </x:row>
    <x:row r="1275">
      <x:c r="A1275" t="str">
        <x:v>Julian Patmore|2026-01-29</x:v>
      </x:c>
      <x:c r="B1275" s="888" t="n">
        <x:v>46051</x:v>
      </x:c>
      <x:c r="C1275" t="str">
        <x:v>Julian Patmore</x:v>
      </x:c>
      <x:c r="D1275" t="str">
        <x:v>Permanent</x:v>
      </x:c>
      <x:c r="E1275" t="str">
        <x:v>Cambridge</x:v>
      </x:c>
      <x:c r="F1275" t="str">
        <x:v>Operative Skilled</x:v>
      </x:c>
      <x:c r="G1275" t="str">
        <x:v>398255</x:v>
      </x:c>
      <x:c r="H1275" t="str">
        <x:v>East &amp; North Hertfordshire NHS Trust</x:v>
      </x:c>
      <x:c r="I1275" s="22" t="n">
        <x:v>7.5</x:v>
      </x:c>
      <x:c r="J1275" t="str">
        <x:v>Worked</x:v>
      </x:c>
      <x:c r="K1275" t="str">
        <x:v>Employee 104107; home branch Cambridge; assigned role Operative Skilled | Deployment branch: Cambridge | Actual role: Operative Porter | Jobs: 398255 | Customers: East &amp; North Hertfordshire NHS Trust | Actual hours: 7.5; source records: 1</x:v>
      </x:c>
      <x:c r="L1275" t="str">
        <x:v>Include</x:v>
      </x:c>
      <x:c r="M1275"/>
      <x:c r="N1275"/>
    </x:row>
    <x:row r="1276">
      <x:c r="A1276" t="str">
        <x:v>K Bouakkaz|2026-01-01</x:v>
      </x:c>
      <x:c r="B1276" s="888" t="n">
        <x:v>46023</x:v>
      </x:c>
      <x:c r="C1276" t="str">
        <x:v>K Bouakkaz</x:v>
      </x:c>
      <x:c r="D1276" t="str">
        <x:v>Permanent</x:v>
      </x:c>
      <x:c r="E1276" t="str">
        <x:v>Thurrock</x:v>
      </x:c>
      <x:c r="F1276" t="str">
        <x:v>Operative Porter</x:v>
      </x:c>
      <x:c r="G1276"/>
      <x:c r="H1276"/>
      <x:c r="I1276" s="22" t="n">
        <x:v>0</x:v>
      </x:c>
      <x:c r="J1276" t="str">
        <x:v>Annual leave</x:v>
      </x:c>
      <x:c r="K1276" t="str">
        <x:v>Employee 102725; home branch Thurrock; assigned role Operative Porter | Leave: Annual Leave (Hours) | Leave calendar basis: Variable-pattern period</x:v>
      </x:c>
      <x:c r="L1276" t="str">
        <x:v>Include</x:v>
      </x:c>
      <x:c r="M1276"/>
      <x:c r="N1276"/>
    </x:row>
    <x:row r="1277">
      <x:c r="A1277" t="str">
        <x:v>K Bouakkaz|2026-01-02</x:v>
      </x:c>
      <x:c r="B1277" s="888" t="n">
        <x:v>46024</x:v>
      </x:c>
      <x:c r="C1277" t="str">
        <x:v>K Bouakkaz</x:v>
      </x:c>
      <x:c r="D1277" t="str">
        <x:v>Permanent</x:v>
      </x:c>
      <x:c r="E1277" t="str">
        <x:v>Thurrock</x:v>
      </x:c>
      <x:c r="F1277" t="str">
        <x:v>Operative Porter</x:v>
      </x:c>
      <x:c r="G1277"/>
      <x:c r="H1277"/>
      <x:c r="I1277" s="22" t="n">
        <x:v>0</x:v>
      </x:c>
      <x:c r="J1277" t="str">
        <x:v>Annual leave</x:v>
      </x:c>
      <x:c r="K1277" t="str">
        <x:v>Employee 102725; home branch Thurrock; assigned role Operative Porter | Leave: Annual Leave (Hours) | Leave calendar basis: Variable-pattern period</x:v>
      </x:c>
      <x:c r="L1277" t="str">
        <x:v>Include</x:v>
      </x:c>
      <x:c r="M1277"/>
      <x:c r="N1277"/>
    </x:row>
    <x:row r="1278">
      <x:c r="A1278" t="str">
        <x:v>K Bouakkaz|2026-01-07</x:v>
      </x:c>
      <x:c r="B1278" s="888" t="n">
        <x:v>46029</x:v>
      </x:c>
      <x:c r="C1278" t="str">
        <x:v>K Bouakkaz</x:v>
      </x:c>
      <x:c r="D1278" t="str">
        <x:v>Permanent</x:v>
      </x:c>
      <x:c r="E1278" t="str">
        <x:v>Thurrock</x:v>
      </x:c>
      <x:c r="F1278" t="str">
        <x:v>Operative Porter</x:v>
      </x:c>
      <x:c r="G1278" t="str">
        <x:v>399348</x:v>
      </x:c>
      <x:c r="H1278" t="str">
        <x:v>Accenture UK Ltd</x:v>
      </x:c>
      <x:c r="I1278" s="22" t="n">
        <x:v>8</x:v>
      </x:c>
      <x:c r="J1278" t="str">
        <x:v>Worked</x:v>
      </x:c>
      <x:c r="K1278" t="str">
        <x:v>Employee 102725; home branch Thurrock; assigned role Operative Porter | Deployment branch: Thurrock | Actual role: Operative Porter | Jobs: 399348 | Customers: Accenture UK Ltd | Actual hours: 8.0; source records: 1</x:v>
      </x:c>
      <x:c r="L1278" t="str">
        <x:v>Include</x:v>
      </x:c>
      <x:c r="M1278"/>
      <x:c r="N1278"/>
    </x:row>
    <x:row r="1279">
      <x:c r="A1279" t="str">
        <x:v>K Bouakkaz|2026-01-09</x:v>
      </x:c>
      <x:c r="B1279" s="888" t="n">
        <x:v>46031</x:v>
      </x:c>
      <x:c r="C1279" t="str">
        <x:v>K Bouakkaz</x:v>
      </x:c>
      <x:c r="D1279" t="str">
        <x:v>Permanent</x:v>
      </x:c>
      <x:c r="E1279" t="str">
        <x:v>Thurrock</x:v>
      </x:c>
      <x:c r="F1279" t="str">
        <x:v>Operative Porter</x:v>
      </x:c>
      <x:c r="G1279"/>
      <x:c r="H1279"/>
      <x:c r="I1279" s="22" t="n">
        <x:v>0</x:v>
      </x:c>
      <x:c r="J1279" t="str">
        <x:v>Annual leave</x:v>
      </x:c>
      <x:c r="K1279" t="str">
        <x:v>Employee 102725; home branch Thurrock; assigned role Operative Porter | Leave: Annual Leave (Hours) | Leave calendar basis: Variable-pattern period</x:v>
      </x:c>
      <x:c r="L1279" t="str">
        <x:v>Include</x:v>
      </x:c>
      <x:c r="M1279"/>
      <x:c r="N1279"/>
    </x:row>
    <x:row r="1280">
      <x:c r="A1280" t="str">
        <x:v>K Bouakkaz|2026-01-15</x:v>
      </x:c>
      <x:c r="B1280" s="888" t="n">
        <x:v>46037</x:v>
      </x:c>
      <x:c r="C1280" t="str">
        <x:v>K Bouakkaz</x:v>
      </x:c>
      <x:c r="D1280" t="str">
        <x:v>Permanent</x:v>
      </x:c>
      <x:c r="E1280" t="str">
        <x:v>Thurrock</x:v>
      </x:c>
      <x:c r="F1280" t="str">
        <x:v>Operative Porter</x:v>
      </x:c>
      <x:c r="G1280" t="str">
        <x:v>395138</x:v>
      </x:c>
      <x:c r="H1280" t="str">
        <x:v>Knotel UK Ltd</x:v>
      </x:c>
      <x:c r="I1280" s="22" t="n">
        <x:v>7.5</x:v>
      </x:c>
      <x:c r="J1280" t="str">
        <x:v>Worked</x:v>
      </x:c>
      <x:c r="K1280" t="str">
        <x:v>Employee 102725; home branch Thurrock; assigned role Operative Porter | Deployment branch: Thurrock | Actual role: Operative Porter | Jobs: 395138 | Customers: Knotel UK Ltd | Actual hours: 7.5; source records: 1</x:v>
      </x:c>
      <x:c r="L1280" t="str">
        <x:v>Include</x:v>
      </x:c>
      <x:c r="M1280"/>
      <x:c r="N1280"/>
    </x:row>
    <x:row r="1281">
      <x:c r="A1281" t="str">
        <x:v>K Bouakkaz|2026-01-17</x:v>
      </x:c>
      <x:c r="B1281" s="888" t="n">
        <x:v>46039</x:v>
      </x:c>
      <x:c r="C1281" t="str">
        <x:v>K Bouakkaz</x:v>
      </x:c>
      <x:c r="D1281" t="str">
        <x:v>Permanent</x:v>
      </x:c>
      <x:c r="E1281" t="str">
        <x:v>Thurrock</x:v>
      </x:c>
      <x:c r="F1281" t="str">
        <x:v>Operative Porter</x:v>
      </x:c>
      <x:c r="G1281" t="str">
        <x:v>399587</x:v>
      </x:c>
      <x:c r="H1281" t="str">
        <x:v>Bank of New York Mellon</x:v>
      </x:c>
      <x:c r="I1281" s="22" t="n">
        <x:v>5</x:v>
      </x:c>
      <x:c r="J1281" t="str">
        <x:v>Worked</x:v>
      </x:c>
      <x:c r="K1281" t="str">
        <x:v>Employee 102725; home branch Thurrock; assigned role Operative Porter | Deployment branch: Thurrock | Actual role: Operative Porter | Jobs: 399587 | Customers: Bank of New York Mellon | Actual hours: 5.0; source records: 1</x:v>
      </x:c>
      <x:c r="L1281" t="str">
        <x:v>Include</x:v>
      </x:c>
      <x:c r="M1281"/>
      <x:c r="N1281"/>
    </x:row>
    <x:row r="1282">
      <x:c r="A1282" t="str">
        <x:v>K Bouakkaz|2026-01-23</x:v>
      </x:c>
      <x:c r="B1282" s="888" t="n">
        <x:v>46045</x:v>
      </x:c>
      <x:c r="C1282" t="str">
        <x:v>K Bouakkaz</x:v>
      </x:c>
      <x:c r="D1282" t="str">
        <x:v>Permanent</x:v>
      </x:c>
      <x:c r="E1282" t="str">
        <x:v>Thurrock</x:v>
      </x:c>
      <x:c r="F1282" t="str">
        <x:v>Operative Porter</x:v>
      </x:c>
      <x:c r="G1282" t="str">
        <x:v>399062</x:v>
      </x:c>
      <x:c r="H1282" t="str">
        <x:v>Societe Generale</x:v>
      </x:c>
      <x:c r="I1282" s="22" t="n">
        <x:v>5</x:v>
      </x:c>
      <x:c r="J1282" t="str">
        <x:v>Worked</x:v>
      </x:c>
      <x:c r="K1282" t="str">
        <x:v>Employee 102725; home branch Thurrock; assigned role Operative Porter | Deployment branch: Thurrock | Actual role: Operative Porter | Jobs: 399062 | Customers: Societe Generale | Actual hours: 5.0; source records: 1</x:v>
      </x:c>
      <x:c r="L1282" t="str">
        <x:v>Include</x:v>
      </x:c>
      <x:c r="M1282"/>
      <x:c r="N1282"/>
    </x:row>
    <x:row r="1283">
      <x:c r="A1283" t="str">
        <x:v>K Bouakkaz|2026-01-24</x:v>
      </x:c>
      <x:c r="B1283" s="888" t="n">
        <x:v>46046</x:v>
      </x:c>
      <x:c r="C1283" t="str">
        <x:v>K Bouakkaz</x:v>
      </x:c>
      <x:c r="D1283" t="str">
        <x:v>Permanent</x:v>
      </x:c>
      <x:c r="E1283" t="str">
        <x:v>Thurrock</x:v>
      </x:c>
      <x:c r="F1283" t="str">
        <x:v>Operative Porter</x:v>
      </x:c>
      <x:c r="G1283" t="str">
        <x:v>399062</x:v>
      </x:c>
      <x:c r="H1283" t="str">
        <x:v>Societe Generale</x:v>
      </x:c>
      <x:c r="I1283" s="22" t="n">
        <x:v>6</x:v>
      </x:c>
      <x:c r="J1283" t="str">
        <x:v>Worked</x:v>
      </x:c>
      <x:c r="K1283" t="str">
        <x:v>Employee 102725; home branch Thurrock; assigned role Operative Porter | Deployment branch: Thurrock | Actual role: Operative Porter | Jobs: 399062 | Customers: Societe Generale | Actual hours: 6.0; source records: 1</x:v>
      </x:c>
      <x:c r="L1283" t="str">
        <x:v>Include</x:v>
      </x:c>
      <x:c r="M1283"/>
      <x:c r="N1283"/>
    </x:row>
    <x:row r="1284">
      <x:c r="A1284" t="str">
        <x:v>K Bouakkaz|2026-01-30</x:v>
      </x:c>
      <x:c r="B1284" s="888" t="n">
        <x:v>46052</x:v>
      </x:c>
      <x:c r="C1284" t="str">
        <x:v>K Bouakkaz</x:v>
      </x:c>
      <x:c r="D1284" t="str">
        <x:v>Permanent</x:v>
      </x:c>
      <x:c r="E1284" t="str">
        <x:v>Thurrock</x:v>
      </x:c>
      <x:c r="F1284" t="str">
        <x:v>Operative Porter</x:v>
      </x:c>
      <x:c r="G1284" t="str">
        <x:v>399941</x:v>
      </x:c>
      <x:c r="H1284" t="str">
        <x:v>Bank of America Merrill Lynch</x:v>
      </x:c>
      <x:c r="I1284" s="22" t="n">
        <x:v>6</x:v>
      </x:c>
      <x:c r="J1284" t="str">
        <x:v>Worked</x:v>
      </x:c>
      <x:c r="K1284" t="str">
        <x:v>Employee 102725; home branch Thurrock; assigned role Operative Porter | Deployment branch: Thurrock | Actual role: Operative Porter | Jobs: 399941 | Customers: Bank of America Merrill Lynch | Actual hours: 6.0; source records: 1</x:v>
      </x:c>
      <x:c r="L1284" t="str">
        <x:v>Include</x:v>
      </x:c>
      <x:c r="M1284"/>
      <x:c r="N1284"/>
    </x:row>
    <x:row r="1285">
      <x:c r="A1285" t="str">
        <x:v>K Bouakkaz|2026-01-31</x:v>
      </x:c>
      <x:c r="B1285" s="888" t="n">
        <x:v>46053</x:v>
      </x:c>
      <x:c r="C1285" t="str">
        <x:v>K Bouakkaz</x:v>
      </x:c>
      <x:c r="D1285" t="str">
        <x:v>Permanent</x:v>
      </x:c>
      <x:c r="E1285" t="str">
        <x:v>Thurrock</x:v>
      </x:c>
      <x:c r="F1285" t="str">
        <x:v>Operative Porter</x:v>
      </x:c>
      <x:c r="G1285" t="str">
        <x:v>396207A</x:v>
      </x:c>
      <x:c r="H1285" t="str">
        <x:v>Linklaters LLP</x:v>
      </x:c>
      <x:c r="I1285" s="22" t="n">
        <x:v>8.5</x:v>
      </x:c>
      <x:c r="J1285" t="str">
        <x:v>Worked</x:v>
      </x:c>
      <x:c r="K1285" t="str">
        <x:v>Employee 102725; home branch Thurrock; assigned role Operative Porter | Deployment branch: Thurrock | Actual role: Operative Porter | Jobs: 396207A | Customers: Linklaters LLP | Actual hours: 8.5; source records: 1</x:v>
      </x:c>
      <x:c r="L1285" t="str">
        <x:v>Include</x:v>
      </x:c>
      <x:c r="M1285"/>
      <x:c r="N1285"/>
    </x:row>
    <x:row r="1286">
      <x:c r="A1286" t="str">
        <x:v>K Ford|2026-01-01</x:v>
      </x:c>
      <x:c r="B1286" s="888" t="n">
        <x:v>46023</x:v>
      </x:c>
      <x:c r="C1286" t="str">
        <x:v>K Ford</x:v>
      </x:c>
      <x:c r="D1286" t="str">
        <x:v>Permanent</x:v>
      </x:c>
      <x:c r="E1286" t="str">
        <x:v>Thurrock</x:v>
      </x:c>
      <x:c r="F1286" t="str">
        <x:v>Operative Skilled</x:v>
      </x:c>
      <x:c r="G1286"/>
      <x:c r="H1286"/>
      <x:c r="I1286" s="22" t="n">
        <x:v>0</x:v>
      </x:c>
      <x:c r="J1286" t="str">
        <x:v>Annual leave</x:v>
      </x:c>
      <x:c r="K1286" t="str">
        <x:v>Employee 103012; home branch Thurrock; assigned role Operative Skilled | Leave: Annual Leave (Hours) | Leave calendar basis: Variable-pattern period</x:v>
      </x:c>
      <x:c r="L1286" t="str">
        <x:v>Include</x:v>
      </x:c>
      <x:c r="M1286"/>
      <x:c r="N1286"/>
    </x:row>
    <x:row r="1287">
      <x:c r="A1287" t="str">
        <x:v>K Ford|2026-01-02</x:v>
      </x:c>
      <x:c r="B1287" s="888" t="n">
        <x:v>46024</x:v>
      </x:c>
      <x:c r="C1287" t="str">
        <x:v>K Ford</x:v>
      </x:c>
      <x:c r="D1287" t="str">
        <x:v>Permanent</x:v>
      </x:c>
      <x:c r="E1287" t="str">
        <x:v>Thurrock</x:v>
      </x:c>
      <x:c r="F1287" t="str">
        <x:v>Operative Skilled</x:v>
      </x:c>
      <x:c r="G1287"/>
      <x:c r="H1287"/>
      <x:c r="I1287" s="22" t="n">
        <x:v>0</x:v>
      </x:c>
      <x:c r="J1287" t="str">
        <x:v>Annual leave</x:v>
      </x:c>
      <x:c r="K1287" t="str">
        <x:v>Employee 103012; home branch Thurrock; assigned role Operative Skilled | Leave: Annual Leave (Hours) | Leave calendar basis: Variable-pattern period</x:v>
      </x:c>
      <x:c r="L1287" t="str">
        <x:v>Include</x:v>
      </x:c>
      <x:c r="M1287"/>
      <x:c r="N1287"/>
    </x:row>
    <x:row r="1288">
      <x:c r="A1288" t="str">
        <x:v>K Ford|2026-01-05</x:v>
      </x:c>
      <x:c r="B1288" s="888" t="n">
        <x:v>46027</x:v>
      </x:c>
      <x:c r="C1288" t="str">
        <x:v>K Ford</x:v>
      </x:c>
      <x:c r="D1288" t="str">
        <x:v>Permanent</x:v>
      </x:c>
      <x:c r="E1288" t="str">
        <x:v>Thurrock</x:v>
      </x:c>
      <x:c r="F1288" t="str">
        <x:v>Operative Skilled</x:v>
      </x:c>
      <x:c r="G1288"/>
      <x:c r="H1288"/>
      <x:c r="I1288" s="22" t="n">
        <x:v>0</x:v>
      </x:c>
      <x:c r="J1288" t="str">
        <x:v>Annual leave</x:v>
      </x:c>
      <x:c r="K1288" t="str">
        <x:v>Employee 103012; home branch Thurrock; assigned role Operative Skilled | Leave: Annual Leave (Hours) | Leave calendar basis: Variable-pattern period</x:v>
      </x:c>
      <x:c r="L1288" t="str">
        <x:v>Include</x:v>
      </x:c>
      <x:c r="M1288"/>
      <x:c r="N1288"/>
    </x:row>
    <x:row r="1289">
      <x:c r="A1289" t="str">
        <x:v>K Ford|2026-01-06</x:v>
      </x:c>
      <x:c r="B1289" s="888" t="n">
        <x:v>46028</x:v>
      </x:c>
      <x:c r="C1289" t="str">
        <x:v>K Ford</x:v>
      </x:c>
      <x:c r="D1289" t="str">
        <x:v>Permanent</x:v>
      </x:c>
      <x:c r="E1289" t="str">
        <x:v>Thurrock</x:v>
      </x:c>
      <x:c r="F1289" t="str">
        <x:v>Operative Skilled</x:v>
      </x:c>
      <x:c r="G1289"/>
      <x:c r="H1289"/>
      <x:c r="I1289" s="22" t="n">
        <x:v>0</x:v>
      </x:c>
      <x:c r="J1289" t="str">
        <x:v>Annual leave</x:v>
      </x:c>
      <x:c r="K1289" t="str">
        <x:v>Employee 103012; home branch Thurrock; assigned role Operative Skilled | Leave: Annual Leave (Hours) | Leave calendar basis: Variable-pattern period</x:v>
      </x:c>
      <x:c r="L1289" t="str">
        <x:v>Include</x:v>
      </x:c>
      <x:c r="M1289"/>
      <x:c r="N1289"/>
    </x:row>
    <x:row r="1290">
      <x:c r="A1290" t="str">
        <x:v>K Ford|2026-01-07</x:v>
      </x:c>
      <x:c r="B1290" s="888" t="n">
        <x:v>46029</x:v>
      </x:c>
      <x:c r="C1290" t="str">
        <x:v>K Ford</x:v>
      </x:c>
      <x:c r="D1290" t="str">
        <x:v>Permanent</x:v>
      </x:c>
      <x:c r="E1290" t="str">
        <x:v>Thurrock</x:v>
      </x:c>
      <x:c r="F1290" t="str">
        <x:v>Operative Skilled</x:v>
      </x:c>
      <x:c r="G1290"/>
      <x:c r="H1290"/>
      <x:c r="I1290" s="22" t="n">
        <x:v>0</x:v>
      </x:c>
      <x:c r="J1290" t="str">
        <x:v>Annual leave</x:v>
      </x:c>
      <x:c r="K1290" t="str">
        <x:v>Employee 103012; home branch Thurrock; assigned role Operative Skilled | Leave: Annual Leave (Hours) | Leave calendar basis: Variable-pattern period</x:v>
      </x:c>
      <x:c r="L1290" t="str">
        <x:v>Include</x:v>
      </x:c>
      <x:c r="M1290"/>
      <x:c r="N1290"/>
    </x:row>
    <x:row r="1291">
      <x:c r="A1291" t="str">
        <x:v>K Ford|2026-01-14</x:v>
      </x:c>
      <x:c r="B1291" s="888" t="n">
        <x:v>46036</x:v>
      </x:c>
      <x:c r="C1291" t="str">
        <x:v>K Ford</x:v>
      </x:c>
      <x:c r="D1291" t="str">
        <x:v>Permanent</x:v>
      </x:c>
      <x:c r="E1291" t="str">
        <x:v>Thurrock</x:v>
      </x:c>
      <x:c r="F1291" t="str">
        <x:v>Operative Skilled</x:v>
      </x:c>
      <x:c r="G1291" t="str">
        <x:v>395138</x:v>
      </x:c>
      <x:c r="H1291" t="str">
        <x:v>Knotel UK Ltd</x:v>
      </x:c>
      <x:c r="I1291" s="22" t="n">
        <x:v>7</x:v>
      </x:c>
      <x:c r="J1291" t="str">
        <x:v>Worked</x:v>
      </x:c>
      <x:c r="K1291" t="str">
        <x:v>Employee 103012; home branch Thurrock; assigned role Operative Skilled | Deployment branch: Thurrock | Actual role: Operative Skilled | Jobs: 395138 | Customers: Knotel UK Ltd | Actual hours: 7.0; source records: 1</x:v>
      </x:c>
      <x:c r="L1291" t="str">
        <x:v>Include</x:v>
      </x:c>
      <x:c r="M1291"/>
      <x:c r="N1291"/>
    </x:row>
    <x:row r="1292">
      <x:c r="A1292" t="str">
        <x:v>K Ford|2026-01-15</x:v>
      </x:c>
      <x:c r="B1292" s="888" t="n">
        <x:v>46037</x:v>
      </x:c>
      <x:c r="C1292" t="str">
        <x:v>K Ford</x:v>
      </x:c>
      <x:c r="D1292" t="str">
        <x:v>Permanent</x:v>
      </x:c>
      <x:c r="E1292" t="str">
        <x:v>Thurrock</x:v>
      </x:c>
      <x:c r="F1292" t="str">
        <x:v>Operative Skilled</x:v>
      </x:c>
      <x:c r="G1292" t="str">
        <x:v>395138</x:v>
      </x:c>
      <x:c r="H1292" t="str">
        <x:v>Knotel UK Ltd</x:v>
      </x:c>
      <x:c r="I1292" s="22" t="n">
        <x:v>7.5</x:v>
      </x:c>
      <x:c r="J1292" t="str">
        <x:v>Worked</x:v>
      </x:c>
      <x:c r="K1292" t="str">
        <x:v>Employee 103012; home branch Thurrock; assigned role Operative Skilled | Deployment branch: Thurrock | Actual role: Operative Skilled | Jobs: 395138 | Customers: Knotel UK Ltd | Actual hours: 7.5; source records: 1</x:v>
      </x:c>
      <x:c r="L1292" t="str">
        <x:v>Include</x:v>
      </x:c>
      <x:c r="M1292"/>
      <x:c r="N1292"/>
    </x:row>
    <x:row r="1293">
      <x:c r="A1293" t="str">
        <x:v>K Ford|2026-01-16</x:v>
      </x:c>
      <x:c r="B1293" s="888" t="n">
        <x:v>46038</x:v>
      </x:c>
      <x:c r="C1293" t="str">
        <x:v>K Ford</x:v>
      </x:c>
      <x:c r="D1293" t="str">
        <x:v>Permanent</x:v>
      </x:c>
      <x:c r="E1293" t="str">
        <x:v>Thurrock</x:v>
      </x:c>
      <x:c r="F1293" t="str">
        <x:v>Operative Skilled</x:v>
      </x:c>
      <x:c r="G1293" t="str">
        <x:v>399251</x:v>
      </x:c>
      <x:c r="H1293" t="str">
        <x:v>UBS Investment Bank</x:v>
      </x:c>
      <x:c r="I1293" s="22" t="n">
        <x:v>7</x:v>
      </x:c>
      <x:c r="J1293" t="str">
        <x:v>Worked</x:v>
      </x:c>
      <x:c r="K1293" t="str">
        <x:v>Employee 103012; home branch Thurrock; assigned role Operative Skilled | Deployment branch: Thurrock | Actual role: Operative Skilled | Jobs: 399251 | Customers: UBS Investment Bank | Actual hours: 7.0; source records: 1</x:v>
      </x:c>
      <x:c r="L1293" t="str">
        <x:v>Include</x:v>
      </x:c>
      <x:c r="M1293"/>
      <x:c r="N1293"/>
    </x:row>
    <x:row r="1294">
      <x:c r="A1294" t="str">
        <x:v>K Ford|2026-01-17</x:v>
      </x:c>
      <x:c r="B1294" s="888" t="n">
        <x:v>46039</x:v>
      </x:c>
      <x:c r="C1294" t="str">
        <x:v>K Ford</x:v>
      </x:c>
      <x:c r="D1294" t="str">
        <x:v>Permanent</x:v>
      </x:c>
      <x:c r="E1294" t="str">
        <x:v>Thurrock</x:v>
      </x:c>
      <x:c r="F1294" t="str">
        <x:v>Operative Skilled</x:v>
      </x:c>
      <x:c r="G1294" t="str">
        <x:v>399251</x:v>
      </x:c>
      <x:c r="H1294" t="str">
        <x:v>UBS Investment Bank</x:v>
      </x:c>
      <x:c r="I1294" s="22" t="n">
        <x:v>8.5</x:v>
      </x:c>
      <x:c r="J1294" t="str">
        <x:v>Worked</x:v>
      </x:c>
      <x:c r="K1294" t="str">
        <x:v>Employee 103012; home branch Thurrock; assigned role Operative Skilled | Deployment branch: Thurrock | Actual role: Operative Skilled | Jobs: 399251 | Customers: UBS Investment Bank | Actual hours: 8.5; source records: 1</x:v>
      </x:c>
      <x:c r="L1294" t="str">
        <x:v>Include</x:v>
      </x:c>
      <x:c r="M1294"/>
      <x:c r="N1294"/>
    </x:row>
    <x:row r="1295">
      <x:c r="A1295" t="str">
        <x:v>K Ford|2026-01-20</x:v>
      </x:c>
      <x:c r="B1295" s="888" t="n">
        <x:v>46042</x:v>
      </x:c>
      <x:c r="C1295" t="str">
        <x:v>K Ford</x:v>
      </x:c>
      <x:c r="D1295" t="str">
        <x:v>Permanent</x:v>
      </x:c>
      <x:c r="E1295" t="str">
        <x:v>Thurrock</x:v>
      </x:c>
      <x:c r="F1295" t="str">
        <x:v>Operative Skilled</x:v>
      </x:c>
      <x:c r="G1295" t="str">
        <x:v>399699</x:v>
      </x:c>
      <x:c r="H1295" t="str">
        <x:v>Historic Royal Palaces</x:v>
      </x:c>
      <x:c r="I1295" s="22" t="n">
        <x:v>8.5</x:v>
      </x:c>
      <x:c r="J1295" t="str">
        <x:v>Worked</x:v>
      </x:c>
      <x:c r="K1295" t="str">
        <x:v>Employee 103012; home branch Thurrock; assigned role Operative Skilled | Deployment branch: Croydon | Actual role: Operative Skilled | Jobs: 399699 | Customers: Historic Royal Palaces | Actual hours: 8.5; source records: 1</x:v>
      </x:c>
      <x:c r="L1295" t="str">
        <x:v>Include</x:v>
      </x:c>
      <x:c r="M1295"/>
      <x:c r="N1295"/>
    </x:row>
    <x:row r="1296">
      <x:c r="A1296" t="str">
        <x:v>K Ford|2026-01-22</x:v>
      </x:c>
      <x:c r="B1296" s="888" t="n">
        <x:v>46044</x:v>
      </x:c>
      <x:c r="C1296" t="str">
        <x:v>K Ford</x:v>
      </x:c>
      <x:c r="D1296" t="str">
        <x:v>Permanent</x:v>
      </x:c>
      <x:c r="E1296" t="str">
        <x:v>Thurrock</x:v>
      </x:c>
      <x:c r="F1296" t="str">
        <x:v>Operative Skilled</x:v>
      </x:c>
      <x:c r="G1296" t="str">
        <x:v>399431</x:v>
      </x:c>
      <x:c r="H1296" t="str">
        <x:v>London Metropolitan University</x:v>
      </x:c>
      <x:c r="I1296" s="22" t="n">
        <x:v>7</x:v>
      </x:c>
      <x:c r="J1296" t="str">
        <x:v>Worked</x:v>
      </x:c>
      <x:c r="K1296" t="str">
        <x:v>Employee 103012; home branch Thurrock; assigned role Operative Skilled | Deployment branch: Thurrock | Actual role: Operative Skilled | Jobs: 399431 | Customers: London Metropolitan University | Actual hours: 7.0; source records: 1</x:v>
      </x:c>
      <x:c r="L1296" t="str">
        <x:v>Include</x:v>
      </x:c>
      <x:c r="M1296"/>
      <x:c r="N1296"/>
    </x:row>
    <x:row r="1297">
      <x:c r="A1297" t="str">
        <x:v>K Ford|2026-01-23</x:v>
      </x:c>
      <x:c r="B1297" s="888" t="n">
        <x:v>46045</x:v>
      </x:c>
      <x:c r="C1297" t="str">
        <x:v>K Ford</x:v>
      </x:c>
      <x:c r="D1297" t="str">
        <x:v>Permanent</x:v>
      </x:c>
      <x:c r="E1297" t="str">
        <x:v>Thurrock</x:v>
      </x:c>
      <x:c r="F1297" t="str">
        <x:v>Operative Skilled</x:v>
      </x:c>
      <x:c r="G1297" t="str">
        <x:v>399062</x:v>
      </x:c>
      <x:c r="H1297" t="str">
        <x:v>Societe Generale</x:v>
      </x:c>
      <x:c r="I1297" s="22" t="n">
        <x:v>5</x:v>
      </x:c>
      <x:c r="J1297" t="str">
        <x:v>Worked</x:v>
      </x:c>
      <x:c r="K1297" t="str">
        <x:v>Employee 103012; home branch Thurrock; assigned role Operative Skilled | Deployment branch: Thurrock | Actual role: Operative Skilled | Jobs: 399062 | Customers: Societe Generale | Actual hours: 5.0; source records: 1</x:v>
      </x:c>
      <x:c r="L1297" t="str">
        <x:v>Include</x:v>
      </x:c>
      <x:c r="M1297"/>
      <x:c r="N1297"/>
    </x:row>
    <x:row r="1298">
      <x:c r="A1298" t="str">
        <x:v>K Ford|2026-01-24</x:v>
      </x:c>
      <x:c r="B1298" s="888" t="n">
        <x:v>46046</x:v>
      </x:c>
      <x:c r="C1298" t="str">
        <x:v>K Ford</x:v>
      </x:c>
      <x:c r="D1298" t="str">
        <x:v>Permanent</x:v>
      </x:c>
      <x:c r="E1298" t="str">
        <x:v>Thurrock</x:v>
      </x:c>
      <x:c r="F1298" t="str">
        <x:v>Operative Skilled</x:v>
      </x:c>
      <x:c r="G1298" t="str">
        <x:v>399062</x:v>
      </x:c>
      <x:c r="H1298" t="str">
        <x:v>Societe Generale</x:v>
      </x:c>
      <x:c r="I1298" s="22" t="n">
        <x:v>6</x:v>
      </x:c>
      <x:c r="J1298" t="str">
        <x:v>Worked</x:v>
      </x:c>
      <x:c r="K1298" t="str">
        <x:v>Employee 103012; home branch Thurrock; assigned role Operative Skilled | Deployment branch: Thurrock | Actual role: Operative Skilled | Jobs: 399062 | Customers: Societe Generale | Actual hours: 6.0; source records: 1</x:v>
      </x:c>
      <x:c r="L1298" t="str">
        <x:v>Include</x:v>
      </x:c>
      <x:c r="M1298"/>
      <x:c r="N1298"/>
    </x:row>
    <x:row r="1299">
      <x:c r="A1299" t="str">
        <x:v>K Ford|2026-01-26</x:v>
      </x:c>
      <x:c r="B1299" s="888" t="n">
        <x:v>46048</x:v>
      </x:c>
      <x:c r="C1299" t="str">
        <x:v>K Ford</x:v>
      </x:c>
      <x:c r="D1299" t="str">
        <x:v>Permanent</x:v>
      </x:c>
      <x:c r="E1299" t="str">
        <x:v>Thurrock</x:v>
      </x:c>
      <x:c r="F1299" t="str">
        <x:v>Operative Skilled</x:v>
      </x:c>
      <x:c r="G1299" t="str">
        <x:v>396664</x:v>
      </x:c>
      <x:c r="H1299" t="str">
        <x:v>Herrera-Barrios/Mrs Esperanza</x:v>
      </x:c>
      <x:c r="I1299" s="22" t="n">
        <x:v>8</x:v>
      </x:c>
      <x:c r="J1299" t="str">
        <x:v>Worked</x:v>
      </x:c>
      <x:c r="K1299" t="str">
        <x:v>Employee 103012; home branch Thurrock; assigned role Operative Skilled | Deployment branch: Thurrock | Actual role: Operative Skilled | Jobs: 396664 | Customers: Herrera-Barrios/Mrs Esperanza | Actual hours: 8.0; source records: 1</x:v>
      </x:c>
      <x:c r="L1299" t="str">
        <x:v>Include</x:v>
      </x:c>
      <x:c r="M1299"/>
      <x:c r="N1299"/>
    </x:row>
    <x:row r="1300">
      <x:c r="A1300" t="str">
        <x:v>K Ford|2026-01-29</x:v>
      </x:c>
      <x:c r="B1300" s="888" t="n">
        <x:v>46051</x:v>
      </x:c>
      <x:c r="C1300" t="str">
        <x:v>K Ford</x:v>
      </x:c>
      <x:c r="D1300" t="str">
        <x:v>Permanent</x:v>
      </x:c>
      <x:c r="E1300" t="str">
        <x:v>Thurrock</x:v>
      </x:c>
      <x:c r="F1300" t="str">
        <x:v>Operative Skilled</x:v>
      </x:c>
      <x:c r="G1300" t="str">
        <x:v>399963</x:v>
      </x:c>
      <x:c r="H1300" t="str">
        <x:v>HSBC/JLL</x:v>
      </x:c>
      <x:c r="I1300" s="22" t="n">
        <x:v>8.5</x:v>
      </x:c>
      <x:c r="J1300" t="str">
        <x:v>Worked</x:v>
      </x:c>
      <x:c r="K1300" t="str">
        <x:v>Employee 103012; home branch Thurrock; assigned role Operative Skilled | Deployment branch: Thurrock | Actual role: Operative Skilled | Jobs: 399963 | Customers: HSBC/JLL | Actual hours: 8.5; source records: 1</x:v>
      </x:c>
      <x:c r="L1300" t="str">
        <x:v>Include</x:v>
      </x:c>
      <x:c r="M1300"/>
      <x:c r="N1300"/>
    </x:row>
    <x:row r="1301">
      <x:c r="A1301" t="str">
        <x:v>K Ford|2026-01-30</x:v>
      </x:c>
      <x:c r="B1301" s="888" t="n">
        <x:v>46052</x:v>
      </x:c>
      <x:c r="C1301" t="str">
        <x:v>K Ford</x:v>
      </x:c>
      <x:c r="D1301" t="str">
        <x:v>Permanent</x:v>
      </x:c>
      <x:c r="E1301" t="str">
        <x:v>Thurrock</x:v>
      </x:c>
      <x:c r="F1301" t="str">
        <x:v>Operative Skilled</x:v>
      </x:c>
      <x:c r="G1301" t="str">
        <x:v>399963</x:v>
      </x:c>
      <x:c r="H1301" t="str">
        <x:v>HSBC/JLL</x:v>
      </x:c>
      <x:c r="I1301" s="22" t="n">
        <x:v>8.5</x:v>
      </x:c>
      <x:c r="J1301" t="str">
        <x:v>Worked</x:v>
      </x:c>
      <x:c r="K1301" t="str">
        <x:v>Employee 103012; home branch Thurrock; assigned role Operative Skilled | Deployment branch: Thurrock | Actual role: Operative Skilled | Jobs: 399963 | Customers: HSBC/JLL | Actual hours: 8.5; source records: 1</x:v>
      </x:c>
      <x:c r="L1301" t="str">
        <x:v>Include</x:v>
      </x:c>
      <x:c r="M1301"/>
      <x:c r="N1301"/>
    </x:row>
    <x:row r="1302">
      <x:c r="A1302" t="str">
        <x:v>K Ford|2026-01-31</x:v>
      </x:c>
      <x:c r="B1302" s="888" t="n">
        <x:v>46053</x:v>
      </x:c>
      <x:c r="C1302" t="str">
        <x:v>K Ford</x:v>
      </x:c>
      <x:c r="D1302" t="str">
        <x:v>Permanent</x:v>
      </x:c>
      <x:c r="E1302" t="str">
        <x:v>Thurrock</x:v>
      </x:c>
      <x:c r="F1302" t="str">
        <x:v>Operative Skilled</x:v>
      </x:c>
      <x:c r="G1302" t="str">
        <x:v>399689</x:v>
      </x:c>
      <x:c r="H1302" t="str">
        <x:v>UBS Investment Bank</x:v>
      </x:c>
      <x:c r="I1302" s="22" t="n">
        <x:v>6.5</x:v>
      </x:c>
      <x:c r="J1302" t="str">
        <x:v>Worked</x:v>
      </x:c>
      <x:c r="K1302" t="str">
        <x:v>Employee 103012; home branch Thurrock; assigned role Operative Skilled | Deployment branch: Thurrock | Actual role: Operative Skilled | Jobs: 399689 | Customers: UBS Investment Bank | Actual hours: 6.5; source records: 1</x:v>
      </x:c>
      <x:c r="L1302" t="str">
        <x:v>Include</x:v>
      </x:c>
      <x:c r="M1302"/>
      <x:c r="N1302"/>
    </x:row>
    <x:row r="1303">
      <x:c r="A1303" t="str">
        <x:v>K Liberski (C)|2026-01-02</x:v>
      </x:c>
      <x:c r="B1303" s="888" t="n">
        <x:v>46024</x:v>
      </x:c>
      <x:c r="C1303" t="str">
        <x:v>K Liberski (C)</x:v>
      </x:c>
      <x:c r="D1303" t="str">
        <x:v>Permanent</x:v>
      </x:c>
      <x:c r="E1303" t="str">
        <x:v>Thurrock</x:v>
      </x:c>
      <x:c r="F1303" t="str">
        <x:v>Operative Driver</x:v>
      </x:c>
      <x:c r="G1303" t="str">
        <x:v>382276A, 392830, 399229, 390133</x:v>
      </x:c>
      <x:c r="H1303" t="str">
        <x:v>British Telecom; CDP Worldwide; FNZ; FSCS</x:v>
      </x:c>
      <x:c r="I1303" s="22" t="n">
        <x:v>9</x:v>
      </x:c>
      <x:c r="J1303" t="str">
        <x:v>Worked — 4 records</x:v>
      </x:c>
      <x:c r="K1303" t="str">
        <x:v>Employee 1163; home branch Thurrock; assigned role Operative Driver | Deployment branch: Thurrock | Actual role: Operative Driver | Jobs: 382276A, 392830, 399229, 390133 | Customers: British Telecom; CDP Worldwide; FNZ; FSCS | Actual hours: 9.0; source records: 4</x:v>
      </x:c>
      <x:c r="L1303" t="str">
        <x:v>Include</x:v>
      </x:c>
      <x:c r="M1303"/>
      <x:c r="N1303"/>
    </x:row>
    <x:row r="1304">
      <x:c r="A1304" t="str">
        <x:v>K Liberski (C)|2026-01-06</x:v>
      </x:c>
      <x:c r="B1304" s="888" t="n">
        <x:v>46028</x:v>
      </x:c>
      <x:c r="C1304" t="str">
        <x:v>K Liberski (C)</x:v>
      </x:c>
      <x:c r="D1304" t="str">
        <x:v>Permanent</x:v>
      </x:c>
      <x:c r="E1304" t="str">
        <x:v>Thurrock</x:v>
      </x:c>
      <x:c r="F1304" t="str">
        <x:v>Operative Driver</x:v>
      </x:c>
      <x:c r="G1304" t="str">
        <x:v>398260</x:v>
      </x:c>
      <x:c r="H1304" t="str">
        <x:v>Fasanara Capital</x:v>
      </x:c>
      <x:c r="I1304" s="22" t="n">
        <x:v>8.5</x:v>
      </x:c>
      <x:c r="J1304" t="str">
        <x:v>Worked</x:v>
      </x:c>
      <x:c r="K1304" t="str">
        <x:v>Employee 1163; home branch Thurrock; assigned role Operative Driver | Deployment branch: Thurrock | Actual role: Operative Driver | Jobs: 398260 | Customers: Fasanara Capital | Actual hours: 8.5; source records: 1</x:v>
      </x:c>
      <x:c r="L1304" t="str">
        <x:v>Include</x:v>
      </x:c>
      <x:c r="M1304"/>
      <x:c r="N1304"/>
    </x:row>
    <x:row r="1305">
      <x:c r="A1305" t="str">
        <x:v>K Liberski (C)|2026-01-07</x:v>
      </x:c>
      <x:c r="B1305" s="888" t="n">
        <x:v>46029</x:v>
      </x:c>
      <x:c r="C1305" t="str">
        <x:v>K Liberski (C)</x:v>
      </x:c>
      <x:c r="D1305" t="str">
        <x:v>Permanent</x:v>
      </x:c>
      <x:c r="E1305" t="str">
        <x:v>Thurrock</x:v>
      </x:c>
      <x:c r="F1305" t="str">
        <x:v>Operative Driver</x:v>
      </x:c>
      <x:c r="G1305" t="str">
        <x:v>398260</x:v>
      </x:c>
      <x:c r="H1305" t="str">
        <x:v>Fasanara Capital</x:v>
      </x:c>
      <x:c r="I1305" s="22" t="n">
        <x:v>8.5</x:v>
      </x:c>
      <x:c r="J1305" t="str">
        <x:v>Worked</x:v>
      </x:c>
      <x:c r="K1305" t="str">
        <x:v>Employee 1163; home branch Thurrock; assigned role Operative Driver | Deployment branch: Thurrock | Actual role: Operative Driver | Jobs: 398260 | Customers: Fasanara Capital | Actual hours: 8.5; source records: 1</x:v>
      </x:c>
      <x:c r="L1305" t="str">
        <x:v>Include</x:v>
      </x:c>
      <x:c r="M1305"/>
      <x:c r="N1305"/>
    </x:row>
    <x:row r="1306">
      <x:c r="A1306" t="str">
        <x:v>K Liberski (C)|2026-01-09</x:v>
      </x:c>
      <x:c r="B1306" s="888" t="n">
        <x:v>46031</x:v>
      </x:c>
      <x:c r="C1306" t="str">
        <x:v>K Liberski (C)</x:v>
      </x:c>
      <x:c r="D1306" t="str">
        <x:v>Permanent</x:v>
      </x:c>
      <x:c r="E1306" t="str">
        <x:v>Thurrock</x:v>
      </x:c>
      <x:c r="F1306" t="str">
        <x:v>Operative Driver</x:v>
      </x:c>
      <x:c r="G1306" t="str">
        <x:v>398260</x:v>
      </x:c>
      <x:c r="H1306" t="str">
        <x:v>Fasanara Capital</x:v>
      </x:c>
      <x:c r="I1306" s="22" t="n">
        <x:v>8.5</x:v>
      </x:c>
      <x:c r="J1306" t="str">
        <x:v>Worked</x:v>
      </x:c>
      <x:c r="K1306" t="str">
        <x:v>Employee 1163; home branch Thurrock; assigned role Operative Driver | Deployment branch: Thurrock | Actual role: Operative Driver | Jobs: 398260 | Customers: Fasanara Capital | Actual hours: 8.5; source records: 1</x:v>
      </x:c>
      <x:c r="L1306" t="str">
        <x:v>Include</x:v>
      </x:c>
      <x:c r="M1306"/>
      <x:c r="N1306"/>
    </x:row>
    <x:row r="1307">
      <x:c r="A1307" t="str">
        <x:v>K Liberski (C)|2026-01-13</x:v>
      </x:c>
      <x:c r="B1307" s="888" t="n">
        <x:v>46035</x:v>
      </x:c>
      <x:c r="C1307" t="str">
        <x:v>K Liberski (C)</x:v>
      </x:c>
      <x:c r="D1307" t="str">
        <x:v>Permanent</x:v>
      </x:c>
      <x:c r="E1307" t="str">
        <x:v>Thurrock</x:v>
      </x:c>
      <x:c r="F1307" t="str">
        <x:v>Operative Driver</x:v>
      </x:c>
      <x:c r="G1307" t="str">
        <x:v>399203</x:v>
      </x:c>
      <x:c r="H1307" t="str">
        <x:v>Knotel UK Ltd</x:v>
      </x:c>
      <x:c r="I1307" s="22" t="n">
        <x:v>5</x:v>
      </x:c>
      <x:c r="J1307" t="str">
        <x:v>Worked</x:v>
      </x:c>
      <x:c r="K1307" t="str">
        <x:v>Employee 1163; home branch Thurrock; assigned role Operative Driver | Deployment branch: Thurrock | Actual role: Operative Driver | Jobs: 399203 | Customers: Knotel UK Ltd | Actual hours: 5.0; source records: 1</x:v>
      </x:c>
      <x:c r="L1307" t="str">
        <x:v>Include</x:v>
      </x:c>
      <x:c r="M1307"/>
      <x:c r="N1307"/>
    </x:row>
    <x:row r="1308">
      <x:c r="A1308" t="str">
        <x:v>K Liberski (C)|2026-01-16</x:v>
      </x:c>
      <x:c r="B1308" s="888" t="n">
        <x:v>46038</x:v>
      </x:c>
      <x:c r="C1308" t="str">
        <x:v>K Liberski (C)</x:v>
      </x:c>
      <x:c r="D1308" t="str">
        <x:v>Permanent</x:v>
      </x:c>
      <x:c r="E1308" t="str">
        <x:v>Thurrock</x:v>
      </x:c>
      <x:c r="F1308" t="str">
        <x:v>Operative Driver</x:v>
      </x:c>
      <x:c r="G1308" t="str">
        <x:v>399113</x:v>
      </x:c>
      <x:c r="H1308" t="str">
        <x:v>The Hut Group Ltd (City AM / Ingenuity)</x:v>
      </x:c>
      <x:c r="I1308" s="22" t="n">
        <x:v>10</x:v>
      </x:c>
      <x:c r="J1308" t="str">
        <x:v>Worked</x:v>
      </x:c>
      <x:c r="K1308" t="str">
        <x:v>Employee 1163; home branch Thurrock; assigned role Operative Driver | Deployment branch: Thurrock | Actual role: Operative Driver | Jobs: 399113 | Customers: The Hut Group Ltd (City AM / Ingenuity) | Actual hours: 10.0; source records: 1</x:v>
      </x:c>
      <x:c r="L1308" t="str">
        <x:v>Include</x:v>
      </x:c>
      <x:c r="M1308"/>
      <x:c r="N1308"/>
    </x:row>
    <x:row r="1309">
      <x:c r="A1309" t="str">
        <x:v>K Liberski (C)|2026-01-18</x:v>
      </x:c>
      <x:c r="B1309" s="888" t="n">
        <x:v>46040</x:v>
      </x:c>
      <x:c r="C1309" t="str">
        <x:v>K Liberski (C)</x:v>
      </x:c>
      <x:c r="D1309" t="str">
        <x:v>Permanent</x:v>
      </x:c>
      <x:c r="E1309" t="str">
        <x:v>Thurrock</x:v>
      </x:c>
      <x:c r="F1309" t="str">
        <x:v>Operative Driver</x:v>
      </x:c>
      <x:c r="G1309" t="str">
        <x:v>397398</x:v>
      </x:c>
      <x:c r="H1309" t="str">
        <x:v>Accenture UK Ltd</x:v>
      </x:c>
      <x:c r="I1309" s="22" t="n">
        <x:v>5.5</x:v>
      </x:c>
      <x:c r="J1309" t="str">
        <x:v>Worked</x:v>
      </x:c>
      <x:c r="K1309" t="str">
        <x:v>Employee 1163; home branch Thurrock; assigned role Operative Driver | Deployment branch: Thurrock | Actual role: Operative Driver | Jobs: 397398 | Customers: Accenture UK Ltd | Actual hours: 5.5; source records: 1</x:v>
      </x:c>
      <x:c r="L1309" t="str">
        <x:v>Include</x:v>
      </x:c>
      <x:c r="M1309"/>
      <x:c r="N1309"/>
    </x:row>
    <x:row r="1310">
      <x:c r="A1310" t="str">
        <x:v>K Liberski (C)|2026-01-20</x:v>
      </x:c>
      <x:c r="B1310" s="888" t="n">
        <x:v>46042</x:v>
      </x:c>
      <x:c r="C1310" t="str">
        <x:v>K Liberski (C)</x:v>
      </x:c>
      <x:c r="D1310" t="str">
        <x:v>Permanent</x:v>
      </x:c>
      <x:c r="E1310" t="str">
        <x:v>Thurrock</x:v>
      </x:c>
      <x:c r="F1310" t="str">
        <x:v>Operative Driver</x:v>
      </x:c>
      <x:c r="G1310" t="str">
        <x:v>399499</x:v>
      </x:c>
      <x:c r="H1310" t="str">
        <x:v>Arieleno/Daniel</x:v>
      </x:c>
      <x:c r="I1310" s="22" t="n">
        <x:v>7</x:v>
      </x:c>
      <x:c r="J1310" t="str">
        <x:v>Worked</x:v>
      </x:c>
      <x:c r="K1310" t="str">
        <x:v>Employee 1163; home branch Thurrock; assigned role Operative Driver | Deployment branch: Thurrock | Actual role: Operative Driver | Jobs: 399499 | Customers: Arieleno/Daniel | Actual hours: 7.0; source records: 1</x:v>
      </x:c>
      <x:c r="L1310" t="str">
        <x:v>Include</x:v>
      </x:c>
      <x:c r="M1310"/>
      <x:c r="N1310"/>
    </x:row>
    <x:row r="1311">
      <x:c r="A1311" t="str">
        <x:v>K Liberski (C)|2026-01-22</x:v>
      </x:c>
      <x:c r="B1311" s="888" t="n">
        <x:v>46044</x:v>
      </x:c>
      <x:c r="C1311" t="str">
        <x:v>K Liberski (C)</x:v>
      </x:c>
      <x:c r="D1311" t="str">
        <x:v>Permanent</x:v>
      </x:c>
      <x:c r="E1311" t="str">
        <x:v>Thurrock</x:v>
      </x:c>
      <x:c r="F1311" t="str">
        <x:v>Operative Driver</x:v>
      </x:c>
      <x:c r="G1311" t="str">
        <x:v>396880</x:v>
      </x:c>
      <x:c r="H1311" t="str">
        <x:v>Foe/Mr Laurence</x:v>
      </x:c>
      <x:c r="I1311" s="22" t="n">
        <x:v>8</x:v>
      </x:c>
      <x:c r="J1311" t="str">
        <x:v>Worked</x:v>
      </x:c>
      <x:c r="K1311" t="str">
        <x:v>Employee 1163; home branch Thurrock; assigned role Operative Driver | Deployment branch: Thurrock | Actual role: Operative Driver | Jobs: 396880 | Customers: Foe/Mr Laurence | Actual hours: 8.0; source records: 1</x:v>
      </x:c>
      <x:c r="L1311" t="str">
        <x:v>Include</x:v>
      </x:c>
      <x:c r="M1311"/>
      <x:c r="N1311"/>
    </x:row>
    <x:row r="1312">
      <x:c r="A1312" t="str">
        <x:v>K Liberski (C)|2026-01-23</x:v>
      </x:c>
      <x:c r="B1312" s="888" t="n">
        <x:v>46045</x:v>
      </x:c>
      <x:c r="C1312" t="str">
        <x:v>K Liberski (C)</x:v>
      </x:c>
      <x:c r="D1312" t="str">
        <x:v>Permanent</x:v>
      </x:c>
      <x:c r="E1312" t="str">
        <x:v>Thurrock</x:v>
      </x:c>
      <x:c r="F1312" t="str">
        <x:v>Operative Driver</x:v>
      </x:c>
      <x:c r="G1312" t="str">
        <x:v>399820</x:v>
      </x:c>
      <x:c r="H1312" t="str">
        <x:v>Prime Ministers Office</x:v>
      </x:c>
      <x:c r="I1312" s="22" t="n">
        <x:v>11</x:v>
      </x:c>
      <x:c r="J1312" t="str">
        <x:v>Worked</x:v>
      </x:c>
      <x:c r="K1312" t="str">
        <x:v>Employee 1163; home branch Thurrock; assigned role Operative Driver | Deployment branch: Thurrock | Actual role: Operative Driver | Jobs: 399820 | Customers: Prime Ministers Office | Actual hours: 11.0; source records: 1</x:v>
      </x:c>
      <x:c r="L1312" t="str">
        <x:v>Include</x:v>
      </x:c>
      <x:c r="M1312"/>
      <x:c r="N1312"/>
    </x:row>
    <x:row r="1313">
      <x:c r="A1313" t="str">
        <x:v>K Liberski (C)|2026-01-24</x:v>
      </x:c>
      <x:c r="B1313" s="888" t="n">
        <x:v>46046</x:v>
      </x:c>
      <x:c r="C1313" t="str">
        <x:v>K Liberski (C)</x:v>
      </x:c>
      <x:c r="D1313" t="str">
        <x:v>Permanent</x:v>
      </x:c>
      <x:c r="E1313" t="str">
        <x:v>Thurrock</x:v>
      </x:c>
      <x:c r="F1313" t="str">
        <x:v>Operative Driver</x:v>
      </x:c>
      <x:c r="G1313" t="str">
        <x:v>396207</x:v>
      </x:c>
      <x:c r="H1313" t="str">
        <x:v>Linklaters LLP</x:v>
      </x:c>
      <x:c r="I1313" s="22" t="n">
        <x:v>7.5</x:v>
      </x:c>
      <x:c r="J1313" t="str">
        <x:v>Worked</x:v>
      </x:c>
      <x:c r="K1313" t="str">
        <x:v>Employee 1163; home branch Thurrock; assigned role Operative Driver | Deployment branch: Thurrock | Actual role: Operative Driver | Jobs: 396207 | Customers: Linklaters LLP | Actual hours: 7.5; source records: 1</x:v>
      </x:c>
      <x:c r="L1313" t="str">
        <x:v>Include</x:v>
      </x:c>
      <x:c r="M1313"/>
      <x:c r="N1313"/>
    </x:row>
    <x:row r="1314">
      <x:c r="A1314" t="str">
        <x:v>K Liberski (C)|2026-01-27</x:v>
      </x:c>
      <x:c r="B1314" s="888" t="n">
        <x:v>46049</x:v>
      </x:c>
      <x:c r="C1314" t="str">
        <x:v>K Liberski (C)</x:v>
      </x:c>
      <x:c r="D1314" t="str">
        <x:v>Permanent</x:v>
      </x:c>
      <x:c r="E1314" t="str">
        <x:v>Thurrock</x:v>
      </x:c>
      <x:c r="F1314" t="str">
        <x:v>Operative Driver</x:v>
      </x:c>
      <x:c r="G1314" t="str">
        <x:v>399327</x:v>
      </x:c>
      <x:c r="H1314" t="str">
        <x:v>UBS Investment Bank</x:v>
      </x:c>
      <x:c r="I1314" s="22" t="n">
        <x:v>7</x:v>
      </x:c>
      <x:c r="J1314" t="str">
        <x:v>Worked</x:v>
      </x:c>
      <x:c r="K1314" t="str">
        <x:v>Employee 1163; home branch Thurrock; assigned role Operative Driver | Deployment branch: Thurrock | Actual role: Operative Driver | Jobs: 399327 | Customers: UBS Investment Bank | Actual hours: 7.0; source records: 1</x:v>
      </x:c>
      <x:c r="L1314" t="str">
        <x:v>Include</x:v>
      </x:c>
      <x:c r="M1314"/>
      <x:c r="N1314"/>
    </x:row>
    <x:row r="1315">
      <x:c r="A1315" t="str">
        <x:v>K Liberski (C)|2026-01-28</x:v>
      </x:c>
      <x:c r="B1315" s="888" t="n">
        <x:v>46050</x:v>
      </x:c>
      <x:c r="C1315" t="str">
        <x:v>K Liberski (C)</x:v>
      </x:c>
      <x:c r="D1315" t="str">
        <x:v>Permanent</x:v>
      </x:c>
      <x:c r="E1315" t="str">
        <x:v>Thurrock</x:v>
      </x:c>
      <x:c r="F1315" t="str">
        <x:v>Operative Driver</x:v>
      </x:c>
      <x:c r="G1315" t="str">
        <x:v>398640A</x:v>
      </x:c>
      <x:c r="H1315" t="str">
        <x:v>Kenny/Mr Michael</x:v>
      </x:c>
      <x:c r="I1315" s="22" t="n">
        <x:v>6.5</x:v>
      </x:c>
      <x:c r="J1315" t="str">
        <x:v>Worked</x:v>
      </x:c>
      <x:c r="K1315" t="str">
        <x:v>Employee 1163; home branch Thurrock; assigned role Operative Driver | Deployment branch: Thurrock | Actual role: Operative Driver | Jobs: 398640A | Customers: Kenny/Mr Michael | Actual hours: 6.5; source records: 1</x:v>
      </x:c>
      <x:c r="L1315" t="str">
        <x:v>Include</x:v>
      </x:c>
      <x:c r="M1315"/>
      <x:c r="N1315"/>
    </x:row>
    <x:row r="1316">
      <x:c r="A1316" t="str">
        <x:v>K Liberski (C)|2026-01-29</x:v>
      </x:c>
      <x:c r="B1316" s="888" t="n">
        <x:v>46051</x:v>
      </x:c>
      <x:c r="C1316" t="str">
        <x:v>K Liberski (C)</x:v>
      </x:c>
      <x:c r="D1316" t="str">
        <x:v>Permanent</x:v>
      </x:c>
      <x:c r="E1316" t="str">
        <x:v>Thurrock</x:v>
      </x:c>
      <x:c r="F1316" t="str">
        <x:v>Operative Driver</x:v>
      </x:c>
      <x:c r="G1316" t="str">
        <x:v>400004</x:v>
      </x:c>
      <x:c r="H1316" t="str">
        <x:v>C&amp;W Store @ Harrow Green</x:v>
      </x:c>
      <x:c r="I1316" s="22" t="n">
        <x:v>7.5</x:v>
      </x:c>
      <x:c r="J1316" t="str">
        <x:v>Worked</x:v>
      </x:c>
      <x:c r="K1316" t="str">
        <x:v>Employee 1163; home branch Thurrock; assigned role Operative Driver | Deployment branch: Thurrock | Actual role: Operative Driver | Jobs: 400004 | Customers: C&amp;W Store @ Harrow Green | Actual hours: 7.5; source records: 1</x:v>
      </x:c>
      <x:c r="L1316" t="str">
        <x:v>Include</x:v>
      </x:c>
      <x:c r="M1316"/>
      <x:c r="N1316"/>
    </x:row>
    <x:row r="1317">
      <x:c r="A1317" t="str">
        <x:v>K Liberski (C)|2026-01-30</x:v>
      </x:c>
      <x:c r="B1317" s="888" t="n">
        <x:v>46052</x:v>
      </x:c>
      <x:c r="C1317" t="str">
        <x:v>K Liberski (C)</x:v>
      </x:c>
      <x:c r="D1317" t="str">
        <x:v>Permanent</x:v>
      </x:c>
      <x:c r="E1317" t="str">
        <x:v>Thurrock</x:v>
      </x:c>
      <x:c r="F1317" t="str">
        <x:v>Operative Driver</x:v>
      </x:c>
      <x:c r="G1317" t="str">
        <x:v>396849</x:v>
      </x:c>
      <x:c r="H1317" t="str">
        <x:v>Robins/Mr Christopher</x:v>
      </x:c>
      <x:c r="I1317" s="22" t="n">
        <x:v>6.5</x:v>
      </x:c>
      <x:c r="J1317" t="str">
        <x:v>Worked</x:v>
      </x:c>
      <x:c r="K1317" t="str">
        <x:v>Employee 1163; home branch Thurrock; assigned role Operative Driver | Deployment branch: Thurrock | Actual role: Operative Driver | Jobs: 396849 | Customers: Robins/Mr Christopher | Actual hours: 6.5; source records: 1</x:v>
      </x:c>
      <x:c r="L1317" t="str">
        <x:v>Include</x:v>
      </x:c>
      <x:c r="M1317"/>
      <x:c r="N1317"/>
    </x:row>
    <x:row r="1318">
      <x:c r="A1318" t="str">
        <x:v>K Neighbour|2026-01-07</x:v>
      </x:c>
      <x:c r="B1318" s="888" t="n">
        <x:v>46029</x:v>
      </x:c>
      <x:c r="C1318" t="str">
        <x:v>K Neighbour</x:v>
      </x:c>
      <x:c r="D1318" t="str">
        <x:v>Permanent</x:v>
      </x:c>
      <x:c r="E1318" t="str">
        <x:v>Croydon</x:v>
      </x:c>
      <x:c r="F1318" t="str">
        <x:v>Operative Skilled</x:v>
      </x:c>
      <x:c r="G1318" t="str">
        <x:v>399363D</x:v>
      </x:c>
      <x:c r="H1318" t="str">
        <x:v>Thames Valley Police</x:v>
      </x:c>
      <x:c r="I1318" s="22" t="n">
        <x:v>6</x:v>
      </x:c>
      <x:c r="J1318" t="str">
        <x:v>Worked</x:v>
      </x:c>
      <x:c r="K1318" t="str">
        <x:v>Employee 103078; home branch Croydon; assigned role Operative Skilled | Deployment branch: Oxford | Actual role: Operative Porter | Jobs: 399363D | Customers: Thames Valley Police | Actual hours: 6.0; source records: 1</x:v>
      </x:c>
      <x:c r="L1318" t="str">
        <x:v>Include</x:v>
      </x:c>
      <x:c r="M1318"/>
      <x:c r="N1318"/>
    </x:row>
    <x:row r="1319">
      <x:c r="A1319" t="str">
        <x:v>K Neighbour|2026-01-08</x:v>
      </x:c>
      <x:c r="B1319" s="888" t="n">
        <x:v>46030</x:v>
      </x:c>
      <x:c r="C1319" t="str">
        <x:v>K Neighbour</x:v>
      </x:c>
      <x:c r="D1319" t="str">
        <x:v>Permanent</x:v>
      </x:c>
      <x:c r="E1319" t="str">
        <x:v>Croydon</x:v>
      </x:c>
      <x:c r="F1319" t="str">
        <x:v>Operative Skilled</x:v>
      </x:c>
      <x:c r="G1319" t="str">
        <x:v>399468</x:v>
      </x:c>
      <x:c r="H1319" t="str">
        <x:v>HSBC - January 2026 Deliveries</x:v>
      </x:c>
      <x:c r="I1319" s="22" t="n">
        <x:v>6</x:v>
      </x:c>
      <x:c r="J1319" t="str">
        <x:v>Worked</x:v>
      </x:c>
      <x:c r="K1319" t="str">
        <x:v>Employee 103078; home branch Croydon; assigned role Operative Skilled | Deployment branch: Birmingham | Actual role: Operative Porter | Jobs: 399468 | Customers: HSBC - January 2026 Deliveries | Actual hours: 6.0; source records: 1</x:v>
      </x:c>
      <x:c r="L1319" t="str">
        <x:v>Include</x:v>
      </x:c>
      <x:c r="M1319"/>
      <x:c r="N1319"/>
    </x:row>
    <x:row r="1320">
      <x:c r="A1320" t="str">
        <x:v>K Neighbour|2026-01-09</x:v>
      </x:c>
      <x:c r="B1320" s="888" t="n">
        <x:v>46031</x:v>
      </x:c>
      <x:c r="C1320" t="str">
        <x:v>K Neighbour</x:v>
      </x:c>
      <x:c r="D1320" t="str">
        <x:v>Permanent</x:v>
      </x:c>
      <x:c r="E1320" t="str">
        <x:v>Croydon</x:v>
      </x:c>
      <x:c r="F1320" t="str">
        <x:v>Operative Skilled</x:v>
      </x:c>
      <x:c r="G1320" t="str">
        <x:v>399413</x:v>
      </x:c>
      <x:c r="H1320" t="str">
        <x:v>Oxleas NHS Foundation Trust</x:v>
      </x:c>
      <x:c r="I1320" s="22" t="n">
        <x:v>6</x:v>
      </x:c>
      <x:c r="J1320" t="str">
        <x:v>Worked</x:v>
      </x:c>
      <x:c r="K1320" t="str">
        <x:v>Employee 103078; home branch Croydon; assigned role Operative Skilled | Deployment branch: Croydon | Actual role: Operative Skilled | Jobs: 399413 | Customers: Oxleas NHS Foundation Trust | Actual hours: 6.0; source records: 1</x:v>
      </x:c>
      <x:c r="L1320" t="str">
        <x:v>Include</x:v>
      </x:c>
      <x:c r="M1320"/>
      <x:c r="N1320"/>
    </x:row>
    <x:row r="1321">
      <x:c r="A1321" t="str">
        <x:v>K Neighbour|2026-01-12</x:v>
      </x:c>
      <x:c r="B1321" s="888" t="n">
        <x:v>46034</x:v>
      </x:c>
      <x:c r="C1321" t="str">
        <x:v>K Neighbour</x:v>
      </x:c>
      <x:c r="D1321" t="str">
        <x:v>Permanent</x:v>
      </x:c>
      <x:c r="E1321" t="str">
        <x:v>Croydon</x:v>
      </x:c>
      <x:c r="F1321" t="str">
        <x:v>Operative Skilled</x:v>
      </x:c>
      <x:c r="G1321" t="str">
        <x:v>398552, 399379</x:v>
      </x:c>
      <x:c r="H1321" t="str">
        <x:v>Ellison Institute of Technology; Restore Harrow Green Oxford  M/W use only</x:v>
      </x:c>
      <x:c r="I1321" s="22" t="n">
        <x:v>15.5</x:v>
      </x:c>
      <x:c r="J1321" t="str">
        <x:v>Worked — 2 records</x:v>
      </x:c>
      <x:c r="K1321" t="str">
        <x:v>Employee 103078; home branch Croydon; assigned role Operative Skilled | Deployment branch: Oxford | Actual role: Operative Porter | Jobs: 398552, 399379 | Customers: Ellison Institute of Technology; Restore Harrow Green Oxford  M/W use only | Actual hours: 15.5; source records: 2</x:v>
      </x:c>
      <x:c r="L1321" t="str">
        <x:v>Include</x:v>
      </x:c>
      <x:c r="M1321"/>
      <x:c r="N1321"/>
    </x:row>
    <x:row r="1322">
      <x:c r="A1322" t="str">
        <x:v>K Neighbour|2026-01-15</x:v>
      </x:c>
      <x:c r="B1322" s="888" t="n">
        <x:v>46037</x:v>
      </x:c>
      <x:c r="C1322" t="str">
        <x:v>K Neighbour</x:v>
      </x:c>
      <x:c r="D1322" t="str">
        <x:v>Permanent</x:v>
      </x:c>
      <x:c r="E1322" t="str">
        <x:v>Croydon</x:v>
      </x:c>
      <x:c r="F1322" t="str">
        <x:v>Operative Skilled</x:v>
      </x:c>
      <x:c r="G1322" t="str">
        <x:v>398670</x:v>
      </x:c>
      <x:c r="H1322" t="str">
        <x:v>Handelsbanken (Chiswick)</x:v>
      </x:c>
      <x:c r="I1322" s="22" t="n">
        <x:v>6.5</x:v>
      </x:c>
      <x:c r="J1322" t="str">
        <x:v>Worked</x:v>
      </x:c>
      <x:c r="K1322" t="str">
        <x:v>Employee 103078; home branch Croydon; assigned role Operative Skilled | Deployment branch: Croydon | Actual role: Operative Skilled | Jobs: 398670 | Customers: Handelsbanken (Chiswick) | Actual hours: 6.5; source records: 1</x:v>
      </x:c>
      <x:c r="L1322" t="str">
        <x:v>Include</x:v>
      </x:c>
      <x:c r="M1322"/>
      <x:c r="N1322"/>
    </x:row>
    <x:row r="1323">
      <x:c r="A1323" t="str">
        <x:v>K Neighbour|2026-01-16</x:v>
      </x:c>
      <x:c r="B1323" s="888" t="n">
        <x:v>46038</x:v>
      </x:c>
      <x:c r="C1323" t="str">
        <x:v>K Neighbour</x:v>
      </x:c>
      <x:c r="D1323" t="str">
        <x:v>Permanent</x:v>
      </x:c>
      <x:c r="E1323" t="str">
        <x:v>Croydon</x:v>
      </x:c>
      <x:c r="F1323" t="str">
        <x:v>Operative Skilled</x:v>
      </x:c>
      <x:c r="G1323" t="str">
        <x:v>398670</x:v>
      </x:c>
      <x:c r="H1323" t="str">
        <x:v>Handelsbanken (Chiswick)</x:v>
      </x:c>
      <x:c r="I1323" s="22" t="n">
        <x:v>7</x:v>
      </x:c>
      <x:c r="J1323" t="str">
        <x:v>Worked</x:v>
      </x:c>
      <x:c r="K1323" t="str">
        <x:v>Employee 103078; home branch Croydon; assigned role Operative Skilled | Deployment branch: Croydon | Actual role: Operative Skilled | Jobs: 398670 | Customers: Handelsbanken (Chiswick) | Actual hours: 7.0; source records: 1</x:v>
      </x:c>
      <x:c r="L1323" t="str">
        <x:v>Include</x:v>
      </x:c>
      <x:c r="M1323"/>
      <x:c r="N1323"/>
    </x:row>
    <x:row r="1324">
      <x:c r="A1324" t="str">
        <x:v>K Neighbour|2026-01-19</x:v>
      </x:c>
      <x:c r="B1324" s="888" t="n">
        <x:v>46041</x:v>
      </x:c>
      <x:c r="C1324" t="str">
        <x:v>K Neighbour</x:v>
      </x:c>
      <x:c r="D1324" t="str">
        <x:v>Permanent</x:v>
      </x:c>
      <x:c r="E1324" t="str">
        <x:v>Croydon</x:v>
      </x:c>
      <x:c r="F1324" t="str">
        <x:v>Operative Skilled</x:v>
      </x:c>
      <x:c r="G1324" t="str">
        <x:v>398670</x:v>
      </x:c>
      <x:c r="H1324" t="str">
        <x:v>Handelsbanken (Chiswick)</x:v>
      </x:c>
      <x:c r="I1324" s="22" t="n">
        <x:v>6</x:v>
      </x:c>
      <x:c r="J1324" t="str">
        <x:v>Worked</x:v>
      </x:c>
      <x:c r="K1324" t="str">
        <x:v>Employee 103078; home branch Croydon; assigned role Operative Skilled | Deployment branch: Croydon | Actual role: Operative Skilled | Jobs: 398670 | Customers: Handelsbanken (Chiswick) | Actual hours: 6.0; source records: 1</x:v>
      </x:c>
      <x:c r="L1324" t="str">
        <x:v>Include</x:v>
      </x:c>
      <x:c r="M1324"/>
      <x:c r="N1324"/>
    </x:row>
    <x:row r="1325">
      <x:c r="A1325" t="str">
        <x:v>K Neighbour|2026-01-20</x:v>
      </x:c>
      <x:c r="B1325" s="888" t="n">
        <x:v>46042</x:v>
      </x:c>
      <x:c r="C1325" t="str">
        <x:v>K Neighbour</x:v>
      </x:c>
      <x:c r="D1325" t="str">
        <x:v>Permanent</x:v>
      </x:c>
      <x:c r="E1325" t="str">
        <x:v>Croydon</x:v>
      </x:c>
      <x:c r="F1325" t="str">
        <x:v>Operative Skilled</x:v>
      </x:c>
      <x:c r="G1325" t="str">
        <x:v>399205</x:v>
      </x:c>
      <x:c r="H1325" t="str">
        <x:v>Hermes Investment Management Ltd</x:v>
      </x:c>
      <x:c r="I1325" s="22" t="n">
        <x:v>7.5</x:v>
      </x:c>
      <x:c r="J1325" t="str">
        <x:v>Worked</x:v>
      </x:c>
      <x:c r="K1325" t="str">
        <x:v>Employee 103078; home branch Croydon; assigned role Operative Skilled | Deployment branch: Croydon | Actual role: Operative Skilled | Jobs: 399205 | Customers: Hermes Investment Management Ltd | Actual hours: 7.5; source records: 1</x:v>
      </x:c>
      <x:c r="L1325" t="str">
        <x:v>Include</x:v>
      </x:c>
      <x:c r="M1325"/>
      <x:c r="N1325"/>
    </x:row>
    <x:row r="1326">
      <x:c r="A1326" t="str">
        <x:v>K Neighbour|2026-01-21</x:v>
      </x:c>
      <x:c r="B1326" s="888" t="n">
        <x:v>46043</x:v>
      </x:c>
      <x:c r="C1326" t="str">
        <x:v>K Neighbour</x:v>
      </x:c>
      <x:c r="D1326" t="str">
        <x:v>Permanent</x:v>
      </x:c>
      <x:c r="E1326" t="str">
        <x:v>Croydon</x:v>
      </x:c>
      <x:c r="F1326" t="str">
        <x:v>Operative Skilled</x:v>
      </x:c>
      <x:c r="G1326" t="str">
        <x:v>398670</x:v>
      </x:c>
      <x:c r="H1326" t="str">
        <x:v>Handelsbanken (Chiswick)</x:v>
      </x:c>
      <x:c r="I1326" s="22" t="n">
        <x:v>6</x:v>
      </x:c>
      <x:c r="J1326" t="str">
        <x:v>Worked</x:v>
      </x:c>
      <x:c r="K1326" t="str">
        <x:v>Employee 103078; home branch Croydon; assigned role Operative Skilled | Deployment branch: Croydon | Actual role: Operative Skilled | Jobs: 398670 | Customers: Handelsbanken (Chiswick) | Actual hours: 6.0; source records: 1</x:v>
      </x:c>
      <x:c r="L1326" t="str">
        <x:v>Include</x:v>
      </x:c>
      <x:c r="M1326"/>
      <x:c r="N1326"/>
    </x:row>
    <x:row r="1327">
      <x:c r="A1327" t="str">
        <x:v>K Neighbour|2026-01-22</x:v>
      </x:c>
      <x:c r="B1327" s="888" t="n">
        <x:v>46044</x:v>
      </x:c>
      <x:c r="C1327" t="str">
        <x:v>K Neighbour</x:v>
      </x:c>
      <x:c r="D1327" t="str">
        <x:v>Permanent</x:v>
      </x:c>
      <x:c r="E1327" t="str">
        <x:v>Croydon</x:v>
      </x:c>
      <x:c r="F1327" t="str">
        <x:v>Operative Skilled</x:v>
      </x:c>
      <x:c r="G1327" t="str">
        <x:v>399451A</x:v>
      </x:c>
      <x:c r="H1327" t="str">
        <x:v>Royal Borough of Kensington and Chelsea</x:v>
      </x:c>
      <x:c r="I1327" s="22" t="n">
        <x:v>9</x:v>
      </x:c>
      <x:c r="J1327" t="str">
        <x:v>Worked</x:v>
      </x:c>
      <x:c r="K1327" t="str">
        <x:v>Employee 103078; home branch Croydon; assigned role Operative Skilled | Deployment branch: Croydon | Actual role: Operative Skilled | Jobs: 399451A | Customers: Royal Borough of Kensington and Chelsea | Actual hours: 9.0; source records: 1</x:v>
      </x:c>
      <x:c r="L1327" t="str">
        <x:v>Include</x:v>
      </x:c>
      <x:c r="M1327"/>
      <x:c r="N1327"/>
    </x:row>
    <x:row r="1328">
      <x:c r="A1328" t="str">
        <x:v>K Neighbour|2026-01-23</x:v>
      </x:c>
      <x:c r="B1328" s="888" t="n">
        <x:v>46045</x:v>
      </x:c>
      <x:c r="C1328" t="str">
        <x:v>K Neighbour</x:v>
      </x:c>
      <x:c r="D1328" t="str">
        <x:v>Permanent</x:v>
      </x:c>
      <x:c r="E1328" t="str">
        <x:v>Croydon</x:v>
      </x:c>
      <x:c r="F1328" t="str">
        <x:v>Operative Skilled</x:v>
      </x:c>
      <x:c r="G1328" t="str">
        <x:v>399451A</x:v>
      </x:c>
      <x:c r="H1328" t="str">
        <x:v>Royal Borough of Kensington and Chelsea</x:v>
      </x:c>
      <x:c r="I1328" s="22" t="n">
        <x:v>9.5</x:v>
      </x:c>
      <x:c r="J1328" t="str">
        <x:v>Worked</x:v>
      </x:c>
      <x:c r="K1328" t="str">
        <x:v>Employee 103078; home branch Croydon; assigned role Operative Skilled | Deployment branch: Croydon | Actual role: Operative Skilled | Jobs: 399451A | Customers: Royal Borough of Kensington and Chelsea | Actual hours: 9.5; source records: 1</x:v>
      </x:c>
      <x:c r="L1328" t="str">
        <x:v>Include</x:v>
      </x:c>
      <x:c r="M1328"/>
      <x:c r="N1328"/>
    </x:row>
    <x:row r="1329">
      <x:c r="A1329" t="str">
        <x:v>K Neighbour|2026-01-26</x:v>
      </x:c>
      <x:c r="B1329" s="888" t="n">
        <x:v>46048</x:v>
      </x:c>
      <x:c r="C1329" t="str">
        <x:v>K Neighbour</x:v>
      </x:c>
      <x:c r="D1329" t="str">
        <x:v>Permanent</x:v>
      </x:c>
      <x:c r="E1329" t="str">
        <x:v>Croydon</x:v>
      </x:c>
      <x:c r="F1329" t="str">
        <x:v>Operative Skilled</x:v>
      </x:c>
      <x:c r="G1329" t="str">
        <x:v>399451A</x:v>
      </x:c>
      <x:c r="H1329" t="str">
        <x:v>Royal Borough of Kensington and Chelsea</x:v>
      </x:c>
      <x:c r="I1329" s="22" t="n">
        <x:v>7</x:v>
      </x:c>
      <x:c r="J1329" t="str">
        <x:v>Worked</x:v>
      </x:c>
      <x:c r="K1329" t="str">
        <x:v>Employee 103078; home branch Croydon; assigned role Operative Skilled | Deployment branch: Croydon | Actual role: Operative Skilled | Jobs: 399451A | Customers: Royal Borough of Kensington and Chelsea | Actual hours: 7.0; source records: 1</x:v>
      </x:c>
      <x:c r="L1329" t="str">
        <x:v>Include</x:v>
      </x:c>
      <x:c r="M1329"/>
      <x:c r="N1329"/>
    </x:row>
    <x:row r="1330">
      <x:c r="A1330" t="str">
        <x:v>K Neighbour|2026-01-27</x:v>
      </x:c>
      <x:c r="B1330" s="888" t="n">
        <x:v>46049</x:v>
      </x:c>
      <x:c r="C1330" t="str">
        <x:v>K Neighbour</x:v>
      </x:c>
      <x:c r="D1330" t="str">
        <x:v>Permanent</x:v>
      </x:c>
      <x:c r="E1330" t="str">
        <x:v>Croydon</x:v>
      </x:c>
      <x:c r="F1330" t="str">
        <x:v>Operative Skilled</x:v>
      </x:c>
      <x:c r="G1330" t="str">
        <x:v>399451A</x:v>
      </x:c>
      <x:c r="H1330" t="str">
        <x:v>Royal Borough of Kensington and Chelsea</x:v>
      </x:c>
      <x:c r="I1330" s="22" t="n">
        <x:v>10.5</x:v>
      </x:c>
      <x:c r="J1330" t="str">
        <x:v>Worked</x:v>
      </x:c>
      <x:c r="K1330" t="str">
        <x:v>Employee 103078; home branch Croydon; assigned role Operative Skilled | Deployment branch: Croydon | Actual role: Operative Skilled | Jobs: 399451A | Customers: Royal Borough of Kensington and Chelsea | Actual hours: 10.5; source records: 1</x:v>
      </x:c>
      <x:c r="L1330" t="str">
        <x:v>Include</x:v>
      </x:c>
      <x:c r="M1330"/>
      <x:c r="N1330"/>
    </x:row>
    <x:row r="1331">
      <x:c r="A1331" t="str">
        <x:v>K Neighbour|2026-01-28</x:v>
      </x:c>
      <x:c r="B1331" s="888" t="n">
        <x:v>46050</x:v>
      </x:c>
      <x:c r="C1331" t="str">
        <x:v>K Neighbour</x:v>
      </x:c>
      <x:c r="D1331" t="str">
        <x:v>Permanent</x:v>
      </x:c>
      <x:c r="E1331" t="str">
        <x:v>Croydon</x:v>
      </x:c>
      <x:c r="F1331" t="str">
        <x:v>Operative Skilled</x:v>
      </x:c>
      <x:c r="G1331" t="str">
        <x:v>398541</x:v>
      </x:c>
      <x:c r="H1331" t="str">
        <x:v>Surrey County Council</x:v>
      </x:c>
      <x:c r="I1331" s="22" t="n">
        <x:v>8</x:v>
      </x:c>
      <x:c r="J1331" t="str">
        <x:v>Worked</x:v>
      </x:c>
      <x:c r="K1331" t="str">
        <x:v>Employee 103078; home branch Croydon; assigned role Operative Skilled | Deployment branch: Croydon | Actual role: Operative Skilled | Jobs: 398541 | Customers: Surrey County Council | Actual hours: 8.0; source records: 1</x:v>
      </x:c>
      <x:c r="L1331" t="str">
        <x:v>Include</x:v>
      </x:c>
      <x:c r="M1331"/>
      <x:c r="N1331"/>
    </x:row>
    <x:row r="1332">
      <x:c r="A1332" t="str">
        <x:v>K Neighbour|2026-01-29</x:v>
      </x:c>
      <x:c r="B1332" s="888" t="n">
        <x:v>46051</x:v>
      </x:c>
      <x:c r="C1332" t="str">
        <x:v>K Neighbour</x:v>
      </x:c>
      <x:c r="D1332" t="str">
        <x:v>Permanent</x:v>
      </x:c>
      <x:c r="E1332" t="str">
        <x:v>Croydon</x:v>
      </x:c>
      <x:c r="F1332" t="str">
        <x:v>Operative Skilled</x:v>
      </x:c>
      <x:c r="G1332"/>
      <x:c r="H1332"/>
      <x:c r="I1332" s="22" t="n">
        <x:v>0</x:v>
      </x:c>
      <x:c r="J1332" t="str">
        <x:v>Annual leave</x:v>
      </x:c>
      <x:c r="K1332" t="str">
        <x:v>Employee 103078; home branch Croydon; assigned role Operative Skilled | Leave: Annual Leave (Days) | Leave calendar basis: Fixed schedule</x:v>
      </x:c>
      <x:c r="L1332" t="str">
        <x:v>Include</x:v>
      </x:c>
      <x:c r="M1332"/>
      <x:c r="N1332"/>
    </x:row>
    <x:row r="1333">
      <x:c r="A1333" t="str">
        <x:v>K Neighbour|2026-01-30</x:v>
      </x:c>
      <x:c r="B1333" s="888" t="n">
        <x:v>46052</x:v>
      </x:c>
      <x:c r="C1333" t="str">
        <x:v>K Neighbour</x:v>
      </x:c>
      <x:c r="D1333" t="str">
        <x:v>Permanent</x:v>
      </x:c>
      <x:c r="E1333" t="str">
        <x:v>Croydon</x:v>
      </x:c>
      <x:c r="F1333" t="str">
        <x:v>Operative Skilled</x:v>
      </x:c>
      <x:c r="G1333"/>
      <x:c r="H1333"/>
      <x:c r="I1333" s="22" t="n">
        <x:v>0</x:v>
      </x:c>
      <x:c r="J1333" t="str">
        <x:v>Annual leave</x:v>
      </x:c>
      <x:c r="K1333" t="str">
        <x:v>Employee 103078; home branch Croydon; assigned role Operative Skilled | Leave: Annual Leave (Days) | Leave calendar basis: Fixed schedule</x:v>
      </x:c>
      <x:c r="L1333" t="str">
        <x:v>Include</x:v>
      </x:c>
      <x:c r="M1333"/>
      <x:c r="N1333"/>
    </x:row>
    <x:row r="1334">
      <x:c r="A1334" t="str">
        <x:v>K Olajide|2026-01-02</x:v>
      </x:c>
      <x:c r="B1334" s="888" t="n">
        <x:v>46024</x:v>
      </x:c>
      <x:c r="C1334" t="str">
        <x:v>K Olajide</x:v>
      </x:c>
      <x:c r="D1334" t="str">
        <x:v>Permanent</x:v>
      </x:c>
      <x:c r="E1334" t="str">
        <x:v>Thurrock</x:v>
      </x:c>
      <x:c r="F1334" t="str">
        <x:v>Operative Porter</x:v>
      </x:c>
      <x:c r="G1334"/>
      <x:c r="H1334"/>
      <x:c r="I1334" s="22" t="n">
        <x:v>0</x:v>
      </x:c>
      <x:c r="J1334" t="str">
        <x:v>Other leave — Sickness</x:v>
      </x:c>
      <x:c r="K1334" t="str">
        <x:v>Employee 103434; home branch Thurrock; assigned role Operative Porter | Leave: Sickness | Leave calendar basis: Variable-pattern period</x:v>
      </x:c>
      <x:c r="L1334" t="str">
        <x:v>Include</x:v>
      </x:c>
      <x:c r="M1334"/>
      <x:c r="N1334"/>
    </x:row>
    <x:row r="1335">
      <x:c r="A1335" t="str">
        <x:v>K Olajide|2026-01-05</x:v>
      </x:c>
      <x:c r="B1335" s="888" t="n">
        <x:v>46027</x:v>
      </x:c>
      <x:c r="C1335" t="str">
        <x:v>K Olajide</x:v>
      </x:c>
      <x:c r="D1335" t="str">
        <x:v>Permanent</x:v>
      </x:c>
      <x:c r="E1335" t="str">
        <x:v>Thurrock</x:v>
      </x:c>
      <x:c r="F1335" t="str">
        <x:v>Operative Porter</x:v>
      </x:c>
      <x:c r="G1335" t="str">
        <x:v>399426</x:v>
      </x:c>
      <x:c r="H1335" t="str">
        <x:v>Apple Europe Limited</x:v>
      </x:c>
      <x:c r="I1335" s="22" t="n">
        <x:v>10.5</x:v>
      </x:c>
      <x:c r="J1335" t="str">
        <x:v>Worked</x:v>
      </x:c>
      <x:c r="K1335" t="str">
        <x:v>Employee 103434; home branch Thurrock; assigned role Operative Porter | Deployment branch: Thurrock | Actual role: Operative Porter | Jobs: 399426 | Customers: Apple Europe Limited | Actual hours: 10.5; source records: 1</x:v>
      </x:c>
      <x:c r="L1335" t="str">
        <x:v>Include</x:v>
      </x:c>
      <x:c r="M1335"/>
      <x:c r="N1335"/>
    </x:row>
    <x:row r="1336">
      <x:c r="A1336" t="str">
        <x:v>K Olajide|2026-01-06</x:v>
      </x:c>
      <x:c r="B1336" s="888" t="n">
        <x:v>46028</x:v>
      </x:c>
      <x:c r="C1336" t="str">
        <x:v>K Olajide</x:v>
      </x:c>
      <x:c r="D1336" t="str">
        <x:v>Permanent</x:v>
      </x:c>
      <x:c r="E1336" t="str">
        <x:v>Thurrock</x:v>
      </x:c>
      <x:c r="F1336" t="str">
        <x:v>Operative Porter</x:v>
      </x:c>
      <x:c r="G1336" t="str">
        <x:v>399426</x:v>
      </x:c>
      <x:c r="H1336" t="str">
        <x:v>Apple Europe Limited</x:v>
      </x:c>
      <x:c r="I1336" s="22" t="n">
        <x:v>10.5</x:v>
      </x:c>
      <x:c r="J1336" t="str">
        <x:v>Worked</x:v>
      </x:c>
      <x:c r="K1336" t="str">
        <x:v>Employee 103434; home branch Thurrock; assigned role Operative Porter | Deployment branch: Thurrock | Actual role: Operative Porter | Jobs: 399426 | Customers: Apple Europe Limited | Actual hours: 10.5; source records: 1</x:v>
      </x:c>
      <x:c r="L1336" t="str">
        <x:v>Include</x:v>
      </x:c>
      <x:c r="M1336"/>
      <x:c r="N1336"/>
    </x:row>
    <x:row r="1337">
      <x:c r="A1337" t="str">
        <x:v>K Olajide|2026-01-07</x:v>
      </x:c>
      <x:c r="B1337" s="888" t="n">
        <x:v>46029</x:v>
      </x:c>
      <x:c r="C1337" t="str">
        <x:v>K Olajide</x:v>
      </x:c>
      <x:c r="D1337" t="str">
        <x:v>Permanent</x:v>
      </x:c>
      <x:c r="E1337" t="str">
        <x:v>Thurrock</x:v>
      </x:c>
      <x:c r="F1337" t="str">
        <x:v>Operative Porter</x:v>
      </x:c>
      <x:c r="G1337" t="str">
        <x:v>399426</x:v>
      </x:c>
      <x:c r="H1337" t="str">
        <x:v>Apple Europe Limited</x:v>
      </x:c>
      <x:c r="I1337" s="22" t="n">
        <x:v>10.5</x:v>
      </x:c>
      <x:c r="J1337" t="str">
        <x:v>Worked</x:v>
      </x:c>
      <x:c r="K1337" t="str">
        <x:v>Employee 103434; home branch Thurrock; assigned role Operative Porter | Deployment branch: Thurrock | Actual role: Operative Porter | Jobs: 399426 | Customers: Apple Europe Limited | Actual hours: 10.5; source records: 1</x:v>
      </x:c>
      <x:c r="L1337" t="str">
        <x:v>Include</x:v>
      </x:c>
      <x:c r="M1337"/>
      <x:c r="N1337"/>
    </x:row>
    <x:row r="1338">
      <x:c r="A1338" t="str">
        <x:v>K Olajide|2026-01-08</x:v>
      </x:c>
      <x:c r="B1338" s="888" t="n">
        <x:v>46030</x:v>
      </x:c>
      <x:c r="C1338" t="str">
        <x:v>K Olajide</x:v>
      </x:c>
      <x:c r="D1338" t="str">
        <x:v>Permanent</x:v>
      </x:c>
      <x:c r="E1338" t="str">
        <x:v>Thurrock</x:v>
      </x:c>
      <x:c r="F1338" t="str">
        <x:v>Operative Porter</x:v>
      </x:c>
      <x:c r="G1338" t="str">
        <x:v>399426</x:v>
      </x:c>
      <x:c r="H1338" t="str">
        <x:v>Apple Europe Limited</x:v>
      </x:c>
      <x:c r="I1338" s="22" t="n">
        <x:v>10.5</x:v>
      </x:c>
      <x:c r="J1338" t="str">
        <x:v>Worked</x:v>
      </x:c>
      <x:c r="K1338" t="str">
        <x:v>Employee 103434; home branch Thurrock; assigned role Operative Porter | Deployment branch: Thurrock | Actual role: Operative Porter | Jobs: 399426 | Customers: Apple Europe Limited | Actual hours: 10.5; source records: 1</x:v>
      </x:c>
      <x:c r="L1338" t="str">
        <x:v>Include</x:v>
      </x:c>
      <x:c r="M1338"/>
      <x:c r="N1338"/>
    </x:row>
    <x:row r="1339">
      <x:c r="A1339" t="str">
        <x:v>K Olajide|2026-01-14</x:v>
      </x:c>
      <x:c r="B1339" s="888" t="n">
        <x:v>46036</x:v>
      </x:c>
      <x:c r="C1339" t="str">
        <x:v>K Olajide</x:v>
      </x:c>
      <x:c r="D1339" t="str">
        <x:v>Permanent</x:v>
      </x:c>
      <x:c r="E1339" t="str">
        <x:v>Thurrock</x:v>
      </x:c>
      <x:c r="F1339" t="str">
        <x:v>Operative Porter</x:v>
      </x:c>
      <x:c r="G1339" t="str">
        <x:v>399632</x:v>
      </x:c>
      <x:c r="H1339" t="str">
        <x:v>BGC Partners</x:v>
      </x:c>
      <x:c r="I1339" s="22" t="n">
        <x:v>6</x:v>
      </x:c>
      <x:c r="J1339" t="str">
        <x:v>Worked</x:v>
      </x:c>
      <x:c r="K1339" t="str">
        <x:v>Employee 103434; home branch Thurrock; assigned role Operative Porter | Deployment branch: Thurrock | Actual role: Operative Porter | Jobs: 399632 | Customers: BGC Partners | Actual hours: 6.0; source records: 1</x:v>
      </x:c>
      <x:c r="L1339" t="str">
        <x:v>Include</x:v>
      </x:c>
      <x:c r="M1339"/>
      <x:c r="N1339"/>
    </x:row>
    <x:row r="1340">
      <x:c r="A1340" t="str">
        <x:v>K Olajide|2026-01-15</x:v>
      </x:c>
      <x:c r="B1340" s="888" t="n">
        <x:v>46037</x:v>
      </x:c>
      <x:c r="C1340" t="str">
        <x:v>K Olajide</x:v>
      </x:c>
      <x:c r="D1340" t="str">
        <x:v>Permanent</x:v>
      </x:c>
      <x:c r="E1340" t="str">
        <x:v>Thurrock</x:v>
      </x:c>
      <x:c r="F1340" t="str">
        <x:v>Operative Porter</x:v>
      </x:c>
      <x:c r="G1340" t="str">
        <x:v>399348</x:v>
      </x:c>
      <x:c r="H1340" t="str">
        <x:v>Accenture UK Ltd</x:v>
      </x:c>
      <x:c r="I1340" s="22" t="n">
        <x:v>9</x:v>
      </x:c>
      <x:c r="J1340" t="str">
        <x:v>CONFLICT — Worked + leave</x:v>
      </x:c>
      <x:c r="K1340" t="str">
        <x:v>Employee 103434; home branch Thurrock; assigned role Operative Porter | Deployment branch: Thurrock | Actual role: Operative Porter | Jobs: 399348 | Customers: Accenture UK Ltd | Actual hours: 9.0; source records: 1 | Leave: Annual Leave (Hours) | Leave calendar basis: Variable-pattern period</x:v>
      </x:c>
      <x:c r="L1340" t="str">
        <x:v>Include</x:v>
      </x:c>
      <x:c r="M1340"/>
      <x:c r="N1340"/>
    </x:row>
    <x:row r="1341">
      <x:c r="A1341" t="str">
        <x:v>K Olajide|2026-01-16</x:v>
      </x:c>
      <x:c r="B1341" s="888" t="n">
        <x:v>46038</x:v>
      </x:c>
      <x:c r="C1341" t="str">
        <x:v>K Olajide</x:v>
      </x:c>
      <x:c r="D1341" t="str">
        <x:v>Permanent</x:v>
      </x:c>
      <x:c r="E1341" t="str">
        <x:v>Thurrock</x:v>
      </x:c>
      <x:c r="F1341" t="str">
        <x:v>Operative Porter</x:v>
      </x:c>
      <x:c r="G1341" t="str">
        <x:v>399426</x:v>
      </x:c>
      <x:c r="H1341" t="str">
        <x:v>Apple Europe Limited</x:v>
      </x:c>
      <x:c r="I1341" s="22" t="n">
        <x:v>10.5</x:v>
      </x:c>
      <x:c r="J1341" t="str">
        <x:v>CONFLICT — Worked + leave</x:v>
      </x:c>
      <x:c r="K1341" t="str">
        <x:v>Employee 103434; home branch Thurrock; assigned role Operative Porter | Deployment branch: Thurrock | Actual role: Operative Porter | Jobs: 399426 | Customers: Apple Europe Limited | Actual hours: 10.5; source records: 1 | Leave: Annual Leave (Hours) | Leave calendar basis: Variable-pattern period</x:v>
      </x:c>
      <x:c r="L1341" t="str">
        <x:v>Include</x:v>
      </x:c>
      <x:c r="M1341"/>
      <x:c r="N1341"/>
    </x:row>
    <x:row r="1342">
      <x:c r="A1342" t="str">
        <x:v>K Olajide|2026-01-17</x:v>
      </x:c>
      <x:c r="B1342" s="888" t="n">
        <x:v>46039</x:v>
      </x:c>
      <x:c r="C1342" t="str">
        <x:v>K Olajide</x:v>
      </x:c>
      <x:c r="D1342" t="str">
        <x:v>Permanent</x:v>
      </x:c>
      <x:c r="E1342" t="str">
        <x:v>Thurrock</x:v>
      </x:c>
      <x:c r="F1342" t="str">
        <x:v>Operative Porter</x:v>
      </x:c>
      <x:c r="G1342" t="str">
        <x:v>399587</x:v>
      </x:c>
      <x:c r="H1342" t="str">
        <x:v>Bank of New York Mellon</x:v>
      </x:c>
      <x:c r="I1342" s="22" t="n">
        <x:v>6.5</x:v>
      </x:c>
      <x:c r="J1342" t="str">
        <x:v>Worked</x:v>
      </x:c>
      <x:c r="K1342" t="str">
        <x:v>Employee 103434; home branch Thurrock; assigned role Operative Porter | Deployment branch: Thurrock | Actual role: Operative Porter | Jobs: 399587 | Customers: Bank of New York Mellon | Actual hours: 6.5; source records: 1</x:v>
      </x:c>
      <x:c r="L1342" t="str">
        <x:v>Include</x:v>
      </x:c>
      <x:c r="M1342"/>
      <x:c r="N1342"/>
    </x:row>
    <x:row r="1343">
      <x:c r="A1343" t="str">
        <x:v>K Olajide|2026-01-21</x:v>
      </x:c>
      <x:c r="B1343" s="888" t="n">
        <x:v>46043</x:v>
      </x:c>
      <x:c r="C1343" t="str">
        <x:v>K Olajide</x:v>
      </x:c>
      <x:c r="D1343" t="str">
        <x:v>Permanent</x:v>
      </x:c>
      <x:c r="E1343" t="str">
        <x:v>Thurrock</x:v>
      </x:c>
      <x:c r="F1343" t="str">
        <x:v>Operative Porter</x:v>
      </x:c>
      <x:c r="G1343" t="str">
        <x:v>399566</x:v>
      </x:c>
      <x:c r="H1343" t="str">
        <x:v>King's College London</x:v>
      </x:c>
      <x:c r="I1343" s="22" t="n">
        <x:v>7.5</x:v>
      </x:c>
      <x:c r="J1343" t="str">
        <x:v>Worked</x:v>
      </x:c>
      <x:c r="K1343" t="str">
        <x:v>Employee 103434; home branch Thurrock; assigned role Operative Porter | Deployment branch: Thurrock | Actual role: Operative Porter | Jobs: 399566 | Customers: King's College London | Actual hours: 7.5; source records: 1</x:v>
      </x:c>
      <x:c r="L1343" t="str">
        <x:v>Include</x:v>
      </x:c>
      <x:c r="M1343"/>
      <x:c r="N1343"/>
    </x:row>
    <x:row r="1344">
      <x:c r="A1344" t="str">
        <x:v>K Olajide|2026-01-22</x:v>
      </x:c>
      <x:c r="B1344" s="888" t="n">
        <x:v>46044</x:v>
      </x:c>
      <x:c r="C1344" t="str">
        <x:v>K Olajide</x:v>
      </x:c>
      <x:c r="D1344" t="str">
        <x:v>Permanent</x:v>
      </x:c>
      <x:c r="E1344" t="str">
        <x:v>Thurrock</x:v>
      </x:c>
      <x:c r="F1344" t="str">
        <x:v>Operative Porter</x:v>
      </x:c>
      <x:c r="G1344" t="str">
        <x:v>399348</x:v>
      </x:c>
      <x:c r="H1344" t="str">
        <x:v>Accenture UK Ltd</x:v>
      </x:c>
      <x:c r="I1344" s="22" t="n">
        <x:v>8.5</x:v>
      </x:c>
      <x:c r="J1344" t="str">
        <x:v>Worked</x:v>
      </x:c>
      <x:c r="K1344" t="str">
        <x:v>Employee 103434; home branch Thurrock; assigned role Operative Porter | Deployment branch: Thurrock | Actual role: Operative Porter | Jobs: 399348 | Customers: Accenture UK Ltd | Actual hours: 8.5; source records: 1</x:v>
      </x:c>
      <x:c r="L1344" t="str">
        <x:v>Include</x:v>
      </x:c>
      <x:c r="M1344"/>
      <x:c r="N1344"/>
    </x:row>
    <x:row r="1345">
      <x:c r="A1345" t="str">
        <x:v>K Olajide|2026-01-23</x:v>
      </x:c>
      <x:c r="B1345" s="888" t="n">
        <x:v>46045</x:v>
      </x:c>
      <x:c r="C1345" t="str">
        <x:v>K Olajide</x:v>
      </x:c>
      <x:c r="D1345" t="str">
        <x:v>Permanent</x:v>
      </x:c>
      <x:c r="E1345" t="str">
        <x:v>Thurrock</x:v>
      </x:c>
      <x:c r="F1345" t="str">
        <x:v>Operative Porter</x:v>
      </x:c>
      <x:c r="G1345" t="str">
        <x:v>399324</x:v>
      </x:c>
      <x:c r="H1345" t="str">
        <x:v>UBS Investment Bank</x:v>
      </x:c>
      <x:c r="I1345" s="22" t="n">
        <x:v>8.5</x:v>
      </x:c>
      <x:c r="J1345" t="str">
        <x:v>Worked</x:v>
      </x:c>
      <x:c r="K1345" t="str">
        <x:v>Employee 103434; home branch Thurrock; assigned role Operative Porter | Deployment branch: Thurrock | Actual role: Operative Porter | Jobs: 399324 | Customers: UBS Investment Bank | Actual hours: 8.5; source records: 1</x:v>
      </x:c>
      <x:c r="L1345" t="str">
        <x:v>Include</x:v>
      </x:c>
      <x:c r="M1345"/>
      <x:c r="N1345"/>
    </x:row>
    <x:row r="1346">
      <x:c r="A1346" t="str">
        <x:v>K Olajide|2026-01-26</x:v>
      </x:c>
      <x:c r="B1346" s="888" t="n">
        <x:v>46048</x:v>
      </x:c>
      <x:c r="C1346" t="str">
        <x:v>K Olajide</x:v>
      </x:c>
      <x:c r="D1346" t="str">
        <x:v>Permanent</x:v>
      </x:c>
      <x:c r="E1346" t="str">
        <x:v>Thurrock</x:v>
      </x:c>
      <x:c r="F1346" t="str">
        <x:v>Operative Porter</x:v>
      </x:c>
      <x:c r="G1346" t="str">
        <x:v>396612</x:v>
      </x:c>
      <x:c r="H1346" t="str">
        <x:v>Kassoul/Mr Mourad</x:v>
      </x:c>
      <x:c r="I1346" s="22" t="n">
        <x:v>6</x:v>
      </x:c>
      <x:c r="J1346" t="str">
        <x:v>Worked</x:v>
      </x:c>
      <x:c r="K1346" t="str">
        <x:v>Employee 103434; home branch Thurrock; assigned role Operative Porter | Deployment branch: Thurrock | Actual role: Operative Porter | Jobs: 396612 | Customers: Kassoul/Mr Mourad | Actual hours: 6.0; source records: 1</x:v>
      </x:c>
      <x:c r="L1346" t="str">
        <x:v>Include</x:v>
      </x:c>
      <x:c r="M1346"/>
      <x:c r="N1346"/>
    </x:row>
    <x:row r="1347">
      <x:c r="A1347" t="str">
        <x:v>K Olajide|2026-01-30</x:v>
      </x:c>
      <x:c r="B1347" s="888" t="n">
        <x:v>46052</x:v>
      </x:c>
      <x:c r="C1347" t="str">
        <x:v>K Olajide</x:v>
      </x:c>
      <x:c r="D1347" t="str">
        <x:v>Permanent</x:v>
      </x:c>
      <x:c r="E1347" t="str">
        <x:v>Thurrock</x:v>
      </x:c>
      <x:c r="F1347" t="str">
        <x:v>Operative Porter</x:v>
      </x:c>
      <x:c r="G1347" t="str">
        <x:v>399829</x:v>
      </x:c>
      <x:c r="H1347" t="str">
        <x:v>Apple Europe Limited</x:v>
      </x:c>
      <x:c r="I1347" s="22" t="n">
        <x:v>8.5</x:v>
      </x:c>
      <x:c r="J1347" t="str">
        <x:v>Worked</x:v>
      </x:c>
      <x:c r="K1347" t="str">
        <x:v>Employee 103434; home branch Thurrock; assigned role Operative Porter | Deployment branch: Thurrock | Actual role: Operative Porter | Jobs: 399829 | Customers: Apple Europe Limited | Actual hours: 8.5; source records: 1</x:v>
      </x:c>
      <x:c r="L1347" t="str">
        <x:v>Include</x:v>
      </x:c>
      <x:c r="M1347"/>
      <x:c r="N1347"/>
    </x:row>
    <x:row r="1348">
      <x:c r="A1348" t="str">
        <x:v>K Olajide|2026-01-31</x:v>
      </x:c>
      <x:c r="B1348" s="888" t="n">
        <x:v>46053</x:v>
      </x:c>
      <x:c r="C1348" t="str">
        <x:v>K Olajide</x:v>
      </x:c>
      <x:c r="D1348" t="str">
        <x:v>Permanent</x:v>
      </x:c>
      <x:c r="E1348" t="str">
        <x:v>Thurrock</x:v>
      </x:c>
      <x:c r="F1348" t="str">
        <x:v>Operative Porter</x:v>
      </x:c>
      <x:c r="G1348" t="str">
        <x:v>396207A</x:v>
      </x:c>
      <x:c r="H1348" t="str">
        <x:v>Linklaters LLP</x:v>
      </x:c>
      <x:c r="I1348" s="22" t="n">
        <x:v>8.5</x:v>
      </x:c>
      <x:c r="J1348" t="str">
        <x:v>Worked</x:v>
      </x:c>
      <x:c r="K1348" t="str">
        <x:v>Employee 103434; home branch Thurrock; assigned role Operative Porter | Deployment branch: Thurrock | Actual role: Operative Porter | Jobs: 396207A | Customers: Linklaters LLP | Actual hours: 8.5; source records: 1</x:v>
      </x:c>
      <x:c r="L1348" t="str">
        <x:v>Include</x:v>
      </x:c>
      <x:c r="M1348"/>
      <x:c r="N1348"/>
    </x:row>
    <x:row r="1349">
      <x:c r="A1349" t="str">
        <x:v>K Stappard|2026-01-03</x:v>
      </x:c>
      <x:c r="B1349" s="888" t="n">
        <x:v>46025</x:v>
      </x:c>
      <x:c r="C1349" t="str">
        <x:v>K Stappard</x:v>
      </x:c>
      <x:c r="D1349" t="str">
        <x:v>Permanent</x:v>
      </x:c>
      <x:c r="E1349" t="str">
        <x:v>Thurrock</x:v>
      </x:c>
      <x:c r="F1349" t="str">
        <x:v>Operative Porter</x:v>
      </x:c>
      <x:c r="G1349" t="str">
        <x:v>392534</x:v>
      </x:c>
      <x:c r="H1349" t="str">
        <x:v>Accenture UK Ltd</x:v>
      </x:c>
      <x:c r="I1349" s="22" t="n">
        <x:v>8.5</x:v>
      </x:c>
      <x:c r="J1349" t="str">
        <x:v>Worked</x:v>
      </x:c>
      <x:c r="K1349" t="str">
        <x:v>Employee 103617; home branch Thurrock; assigned role Operative Porter | Deployment branch: Thurrock | Actual role: Operative Porter | Jobs: 392534 | Customers: Accenture UK Ltd | Actual hours: 8.5; source records: 1</x:v>
      </x:c>
      <x:c r="L1349" t="str">
        <x:v>Include</x:v>
      </x:c>
      <x:c r="M1349"/>
      <x:c r="N1349"/>
    </x:row>
    <x:row r="1350">
      <x:c r="A1350" t="str">
        <x:v>K Stappard|2026-01-07</x:v>
      </x:c>
      <x:c r="B1350" s="888" t="n">
        <x:v>46029</x:v>
      </x:c>
      <x:c r="C1350" t="str">
        <x:v>K Stappard</x:v>
      </x:c>
      <x:c r="D1350" t="str">
        <x:v>Permanent</x:v>
      </x:c>
      <x:c r="E1350" t="str">
        <x:v>Thurrock</x:v>
      </x:c>
      <x:c r="F1350" t="str">
        <x:v>Operative Porter</x:v>
      </x:c>
      <x:c r="G1350" t="str">
        <x:v>399474</x:v>
      </x:c>
      <x:c r="H1350" t="str">
        <x:v>BGC Partners</x:v>
      </x:c>
      <x:c r="I1350" s="22" t="n">
        <x:v>6</x:v>
      </x:c>
      <x:c r="J1350" t="str">
        <x:v>Worked</x:v>
      </x:c>
      <x:c r="K1350" t="str">
        <x:v>Employee 103617; home branch Thurrock; assigned role Operative Porter | Deployment branch: Thurrock | Actual role: Operative Porter | Jobs: 399474 | Customers: BGC Partners | Actual hours: 6.0; source records: 1</x:v>
      </x:c>
      <x:c r="L1350" t="str">
        <x:v>Include</x:v>
      </x:c>
      <x:c r="M1350"/>
      <x:c r="N1350"/>
    </x:row>
    <x:row r="1351">
      <x:c r="A1351" t="str">
        <x:v>K Stappard|2026-01-08</x:v>
      </x:c>
      <x:c r="B1351" s="888" t="n">
        <x:v>46030</x:v>
      </x:c>
      <x:c r="C1351" t="str">
        <x:v>K Stappard</x:v>
      </x:c>
      <x:c r="D1351" t="str">
        <x:v>Permanent</x:v>
      </x:c>
      <x:c r="E1351" t="str">
        <x:v>Thurrock</x:v>
      </x:c>
      <x:c r="F1351" t="str">
        <x:v>Operative Porter</x:v>
      </x:c>
      <x:c r="G1351"/>
      <x:c r="H1351"/>
      <x:c r="I1351" s="22" t="n">
        <x:v>0</x:v>
      </x:c>
      <x:c r="J1351" t="str">
        <x:v>Annual leave</x:v>
      </x:c>
      <x:c r="K1351" t="str">
        <x:v>Employee 103617; home branch Thurrock; assigned role Operative Porter | Leave: Annual Leave (Hours) | Leave calendar basis: Variable-pattern period</x:v>
      </x:c>
      <x:c r="L1351" t="str">
        <x:v>Include</x:v>
      </x:c>
      <x:c r="M1351"/>
      <x:c r="N1351"/>
    </x:row>
    <x:row r="1352">
      <x:c r="A1352" t="str">
        <x:v>K Stappard|2026-01-09</x:v>
      </x:c>
      <x:c r="B1352" s="888" t="n">
        <x:v>46031</x:v>
      </x:c>
      <x:c r="C1352" t="str">
        <x:v>K Stappard</x:v>
      </x:c>
      <x:c r="D1352" t="str">
        <x:v>Permanent</x:v>
      </x:c>
      <x:c r="E1352" t="str">
        <x:v>Thurrock</x:v>
      </x:c>
      <x:c r="F1352" t="str">
        <x:v>Operative Porter</x:v>
      </x:c>
      <x:c r="G1352"/>
      <x:c r="H1352"/>
      <x:c r="I1352" s="22" t="n">
        <x:v>0</x:v>
      </x:c>
      <x:c r="J1352" t="str">
        <x:v>Annual leave</x:v>
      </x:c>
      <x:c r="K1352" t="str">
        <x:v>Employee 103617; home branch Thurrock; assigned role Operative Porter | Leave: Annual Leave (Hours) | Leave calendar basis: Variable-pattern period</x:v>
      </x:c>
      <x:c r="L1352" t="str">
        <x:v>Include</x:v>
      </x:c>
      <x:c r="M1352"/>
      <x:c r="N1352"/>
    </x:row>
    <x:row r="1353">
      <x:c r="A1353" t="str">
        <x:v>K Stappard|2026-01-12</x:v>
      </x:c>
      <x:c r="B1353" s="888" t="n">
        <x:v>46034</x:v>
      </x:c>
      <x:c r="C1353" t="str">
        <x:v>K Stappard</x:v>
      </x:c>
      <x:c r="D1353" t="str">
        <x:v>Permanent</x:v>
      </x:c>
      <x:c r="E1353" t="str">
        <x:v>Thurrock</x:v>
      </x:c>
      <x:c r="F1353" t="str">
        <x:v>Operative Porter</x:v>
      </x:c>
      <x:c r="G1353"/>
      <x:c r="H1353"/>
      <x:c r="I1353" s="22" t="n">
        <x:v>0</x:v>
      </x:c>
      <x:c r="J1353" t="str">
        <x:v>Annual leave</x:v>
      </x:c>
      <x:c r="K1353" t="str">
        <x:v>Employee 103617; home branch Thurrock; assigned role Operative Porter | Leave: Annual Leave (Hours) | Leave calendar basis: Variable-pattern period</x:v>
      </x:c>
      <x:c r="L1353" t="str">
        <x:v>Include</x:v>
      </x:c>
      <x:c r="M1353"/>
      <x:c r="N1353"/>
    </x:row>
    <x:row r="1354">
      <x:c r="A1354" t="str">
        <x:v>K Stappard|2026-01-13</x:v>
      </x:c>
      <x:c r="B1354" s="888" t="n">
        <x:v>46035</x:v>
      </x:c>
      <x:c r="C1354" t="str">
        <x:v>K Stappard</x:v>
      </x:c>
      <x:c r="D1354" t="str">
        <x:v>Permanent</x:v>
      </x:c>
      <x:c r="E1354" t="str">
        <x:v>Thurrock</x:v>
      </x:c>
      <x:c r="F1354" t="str">
        <x:v>Operative Porter</x:v>
      </x:c>
      <x:c r="G1354"/>
      <x:c r="H1354"/>
      <x:c r="I1354" s="22" t="n">
        <x:v>0</x:v>
      </x:c>
      <x:c r="J1354" t="str">
        <x:v>Annual leave</x:v>
      </x:c>
      <x:c r="K1354" t="str">
        <x:v>Employee 103617; home branch Thurrock; assigned role Operative Porter | Leave: Annual Leave (Hours) | Leave calendar basis: Variable-pattern period</x:v>
      </x:c>
      <x:c r="L1354" t="str">
        <x:v>Include</x:v>
      </x:c>
      <x:c r="M1354"/>
      <x:c r="N1354"/>
    </x:row>
    <x:row r="1355">
      <x:c r="A1355" t="str">
        <x:v>K Stappard|2026-01-14</x:v>
      </x:c>
      <x:c r="B1355" s="888" t="n">
        <x:v>46036</x:v>
      </x:c>
      <x:c r="C1355" t="str">
        <x:v>K Stappard</x:v>
      </x:c>
      <x:c r="D1355" t="str">
        <x:v>Permanent</x:v>
      </x:c>
      <x:c r="E1355" t="str">
        <x:v>Thurrock</x:v>
      </x:c>
      <x:c r="F1355" t="str">
        <x:v>Operative Porter</x:v>
      </x:c>
      <x:c r="G1355" t="str">
        <x:v>399348</x:v>
      </x:c>
      <x:c r="H1355" t="str">
        <x:v>Accenture UK Ltd</x:v>
      </x:c>
      <x:c r="I1355" s="22" t="n">
        <x:v>8</x:v>
      </x:c>
      <x:c r="J1355" t="str">
        <x:v>Worked</x:v>
      </x:c>
      <x:c r="K1355" t="str">
        <x:v>Employee 103617; home branch Thurrock; assigned role Operative Porter | Deployment branch: Thurrock | Actual role: Operative Porter | Jobs: 399348 | Customers: Accenture UK Ltd | Actual hours: 8.0; source records: 1</x:v>
      </x:c>
      <x:c r="L1355" t="str">
        <x:v>Include</x:v>
      </x:c>
      <x:c r="M1355"/>
      <x:c r="N1355"/>
    </x:row>
    <x:row r="1356">
      <x:c r="A1356" t="str">
        <x:v>K Stappard|2026-01-15</x:v>
      </x:c>
      <x:c r="B1356" s="888" t="n">
        <x:v>46037</x:v>
      </x:c>
      <x:c r="C1356" t="str">
        <x:v>K Stappard</x:v>
      </x:c>
      <x:c r="D1356" t="str">
        <x:v>Permanent</x:v>
      </x:c>
      <x:c r="E1356" t="str">
        <x:v>Thurrock</x:v>
      </x:c>
      <x:c r="F1356" t="str">
        <x:v>Operative Porter</x:v>
      </x:c>
      <x:c r="G1356" t="str">
        <x:v>390133</x:v>
      </x:c>
      <x:c r="H1356" t="str">
        <x:v>FSCS</x:v>
      </x:c>
      <x:c r="I1356" s="22" t="n">
        <x:v>6.5</x:v>
      </x:c>
      <x:c r="J1356" t="str">
        <x:v>Worked</x:v>
      </x:c>
      <x:c r="K1356" t="str">
        <x:v>Employee 103617; home branch Thurrock; assigned role Operative Porter | Deployment branch: Thurrock | Actual role: Operative Porter | Jobs: 390133 | Customers: FSCS | Actual hours: 6.5; source records: 1</x:v>
      </x:c>
      <x:c r="L1356" t="str">
        <x:v>Include</x:v>
      </x:c>
      <x:c r="M1356"/>
      <x:c r="N1356"/>
    </x:row>
    <x:row r="1357">
      <x:c r="A1357" t="str">
        <x:v>K Stappard|2026-01-16</x:v>
      </x:c>
      <x:c r="B1357" s="888" t="n">
        <x:v>46038</x:v>
      </x:c>
      <x:c r="C1357" t="str">
        <x:v>K Stappard</x:v>
      </x:c>
      <x:c r="D1357" t="str">
        <x:v>Permanent</x:v>
      </x:c>
      <x:c r="E1357" t="str">
        <x:v>Thurrock</x:v>
      </x:c>
      <x:c r="F1357" t="str">
        <x:v>Operative Porter</x:v>
      </x:c>
      <x:c r="G1357" t="str">
        <x:v>399348</x:v>
      </x:c>
      <x:c r="H1357" t="str">
        <x:v>Accenture UK Ltd</x:v>
      </x:c>
      <x:c r="I1357" s="22" t="n">
        <x:v>8.5</x:v>
      </x:c>
      <x:c r="J1357" t="str">
        <x:v>Worked</x:v>
      </x:c>
      <x:c r="K1357" t="str">
        <x:v>Employee 103617; home branch Thurrock; assigned role Operative Porter | Deployment branch: Thurrock | Actual role: Operative Porter | Jobs: 399348 | Customers: Accenture UK Ltd | Actual hours: 8.5; source records: 1</x:v>
      </x:c>
      <x:c r="L1357" t="str">
        <x:v>Include</x:v>
      </x:c>
      <x:c r="M1357"/>
      <x:c r="N1357"/>
    </x:row>
    <x:row r="1358">
      <x:c r="A1358" t="str">
        <x:v>K Stappard|2026-01-17</x:v>
      </x:c>
      <x:c r="B1358" s="888" t="n">
        <x:v>46039</x:v>
      </x:c>
      <x:c r="C1358" t="str">
        <x:v>K Stappard</x:v>
      </x:c>
      <x:c r="D1358" t="str">
        <x:v>Permanent</x:v>
      </x:c>
      <x:c r="E1358" t="str">
        <x:v>Thurrock</x:v>
      </x:c>
      <x:c r="F1358" t="str">
        <x:v>Operative Porter</x:v>
      </x:c>
      <x:c r="G1358" t="str">
        <x:v>397398</x:v>
      </x:c>
      <x:c r="H1358" t="str">
        <x:v>Accenture UK Ltd</x:v>
      </x:c>
      <x:c r="I1358" s="22" t="n">
        <x:v>10</x:v>
      </x:c>
      <x:c r="J1358" t="str">
        <x:v>Worked</x:v>
      </x:c>
      <x:c r="K1358" t="str">
        <x:v>Employee 103617; home branch Thurrock; assigned role Operative Porter | Deployment branch: Thurrock | Actual role: Operative Porter | Jobs: 397398 | Customers: Accenture UK Ltd | Actual hours: 10.0; source records: 1</x:v>
      </x:c>
      <x:c r="L1358" t="str">
        <x:v>Include</x:v>
      </x:c>
      <x:c r="M1358"/>
      <x:c r="N1358"/>
    </x:row>
    <x:row r="1359">
      <x:c r="A1359" t="str">
        <x:v>K Stappard|2026-01-18</x:v>
      </x:c>
      <x:c r="B1359" s="888" t="n">
        <x:v>46040</x:v>
      </x:c>
      <x:c r="C1359" t="str">
        <x:v>K Stappard</x:v>
      </x:c>
      <x:c r="D1359" t="str">
        <x:v>Permanent</x:v>
      </x:c>
      <x:c r="E1359" t="str">
        <x:v>Thurrock</x:v>
      </x:c>
      <x:c r="F1359" t="str">
        <x:v>Operative Porter</x:v>
      </x:c>
      <x:c r="G1359" t="str">
        <x:v>397398</x:v>
      </x:c>
      <x:c r="H1359" t="str">
        <x:v>Accenture UK Ltd</x:v>
      </x:c>
      <x:c r="I1359" s="22" t="n">
        <x:v>7.5</x:v>
      </x:c>
      <x:c r="J1359" t="str">
        <x:v>Worked</x:v>
      </x:c>
      <x:c r="K1359" t="str">
        <x:v>Employee 103617; home branch Thurrock; assigned role Operative Porter | Deployment branch: Thurrock | Actual role: Operative Porter | Jobs: 397398 | Customers: Accenture UK Ltd | Actual hours: 7.5; source records: 1</x:v>
      </x:c>
      <x:c r="L1359" t="str">
        <x:v>Include</x:v>
      </x:c>
      <x:c r="M1359"/>
      <x:c r="N1359"/>
    </x:row>
    <x:row r="1360">
      <x:c r="A1360" t="str">
        <x:v>K Stappard|2026-01-20</x:v>
      </x:c>
      <x:c r="B1360" s="888" t="n">
        <x:v>46042</x:v>
      </x:c>
      <x:c r="C1360" t="str">
        <x:v>K Stappard</x:v>
      </x:c>
      <x:c r="D1360" t="str">
        <x:v>Permanent</x:v>
      </x:c>
      <x:c r="E1360" t="str">
        <x:v>Thurrock</x:v>
      </x:c>
      <x:c r="F1360" t="str">
        <x:v>Operative Porter</x:v>
      </x:c>
      <x:c r="G1360" t="str">
        <x:v>399348</x:v>
      </x:c>
      <x:c r="H1360" t="str">
        <x:v>Accenture UK Ltd</x:v>
      </x:c>
      <x:c r="I1360" s="22" t="n">
        <x:v>8</x:v>
      </x:c>
      <x:c r="J1360" t="str">
        <x:v>Worked</x:v>
      </x:c>
      <x:c r="K1360" t="str">
        <x:v>Employee 103617; home branch Thurrock; assigned role Operative Porter | Deployment branch: Thurrock | Actual role: Operative Porter | Jobs: 399348 | Customers: Accenture UK Ltd | Actual hours: 8.0; source records: 1</x:v>
      </x:c>
      <x:c r="L1360" t="str">
        <x:v>Include</x:v>
      </x:c>
      <x:c r="M1360"/>
      <x:c r="N1360"/>
    </x:row>
    <x:row r="1361">
      <x:c r="A1361" t="str">
        <x:v>K Stappard|2026-01-22</x:v>
      </x:c>
      <x:c r="B1361" s="888" t="n">
        <x:v>46044</x:v>
      </x:c>
      <x:c r="C1361" t="str">
        <x:v>K Stappard</x:v>
      </x:c>
      <x:c r="D1361" t="str">
        <x:v>Permanent</x:v>
      </x:c>
      <x:c r="E1361" t="str">
        <x:v>Thurrock</x:v>
      </x:c>
      <x:c r="F1361" t="str">
        <x:v>Operative Porter</x:v>
      </x:c>
      <x:c r="G1361" t="str">
        <x:v>399431</x:v>
      </x:c>
      <x:c r="H1361" t="str">
        <x:v>London Metropolitan University</x:v>
      </x:c>
      <x:c r="I1361" s="22" t="n">
        <x:v>7</x:v>
      </x:c>
      <x:c r="J1361" t="str">
        <x:v>Worked</x:v>
      </x:c>
      <x:c r="K1361" t="str">
        <x:v>Employee 103617; home branch Thurrock; assigned role Operative Porter | Deployment branch: Thurrock | Actual role: Operative Porter | Jobs: 399431 | Customers: London Metropolitan University | Actual hours: 7.0; source records: 1</x:v>
      </x:c>
      <x:c r="L1361" t="str">
        <x:v>Include</x:v>
      </x:c>
      <x:c r="M1361"/>
      <x:c r="N1361"/>
    </x:row>
    <x:row r="1362">
      <x:c r="A1362" t="str">
        <x:v>K Stappard|2026-01-23</x:v>
      </x:c>
      <x:c r="B1362" s="888" t="n">
        <x:v>46045</x:v>
      </x:c>
      <x:c r="C1362" t="str">
        <x:v>K Stappard</x:v>
      </x:c>
      <x:c r="D1362" t="str">
        <x:v>Permanent</x:v>
      </x:c>
      <x:c r="E1362" t="str">
        <x:v>Thurrock</x:v>
      </x:c>
      <x:c r="F1362" t="str">
        <x:v>Operative Porter</x:v>
      </x:c>
      <x:c r="G1362" t="str">
        <x:v>399672</x:v>
      </x:c>
      <x:c r="H1362" t="str">
        <x:v>Shawbrook/Thincats</x:v>
      </x:c>
      <x:c r="I1362" s="22" t="n">
        <x:v>8</x:v>
      </x:c>
      <x:c r="J1362" t="str">
        <x:v>Worked</x:v>
      </x:c>
      <x:c r="K1362" t="str">
        <x:v>Employee 103617; home branch Thurrock; assigned role Operative Porter | Deployment branch: Thurrock | Actual role: Operative Skilled | Jobs: 399672 | Customers: Shawbrook/Thincats | Actual hours: 8.0; source records: 1</x:v>
      </x:c>
      <x:c r="L1362" t="str">
        <x:v>Include</x:v>
      </x:c>
      <x:c r="M1362"/>
      <x:c r="N1362"/>
    </x:row>
    <x:row r="1363">
      <x:c r="A1363" t="str">
        <x:v>K Stappard|2026-01-24</x:v>
      </x:c>
      <x:c r="B1363" s="888" t="n">
        <x:v>46046</x:v>
      </x:c>
      <x:c r="C1363" t="str">
        <x:v>K Stappard</x:v>
      </x:c>
      <x:c r="D1363" t="str">
        <x:v>Permanent</x:v>
      </x:c>
      <x:c r="E1363" t="str">
        <x:v>Thurrock</x:v>
      </x:c>
      <x:c r="F1363" t="str">
        <x:v>Operative Porter</x:v>
      </x:c>
      <x:c r="G1363" t="str">
        <x:v>397398</x:v>
      </x:c>
      <x:c r="H1363" t="str">
        <x:v>Accenture UK Ltd</x:v>
      </x:c>
      <x:c r="I1363" s="22" t="n">
        <x:v>8.5</x:v>
      </x:c>
      <x:c r="J1363" t="str">
        <x:v>Worked</x:v>
      </x:c>
      <x:c r="K1363" t="str">
        <x:v>Employee 103617; home branch Thurrock; assigned role Operative Porter | Deployment branch: Thurrock | Actual role: Operative Porter | Jobs: 397398 | Customers: Accenture UK Ltd | Actual hours: 8.5; source records: 1</x:v>
      </x:c>
      <x:c r="L1363" t="str">
        <x:v>Include</x:v>
      </x:c>
      <x:c r="M1363"/>
      <x:c r="N1363"/>
    </x:row>
    <x:row r="1364">
      <x:c r="A1364" t="str">
        <x:v>K Stappard|2026-01-25</x:v>
      </x:c>
      <x:c r="B1364" s="888" t="n">
        <x:v>46047</x:v>
      </x:c>
      <x:c r="C1364" t="str">
        <x:v>K Stappard</x:v>
      </x:c>
      <x:c r="D1364" t="str">
        <x:v>Permanent</x:v>
      </x:c>
      <x:c r="E1364" t="str">
        <x:v>Thurrock</x:v>
      </x:c>
      <x:c r="F1364" t="str">
        <x:v>Operative Porter</x:v>
      </x:c>
      <x:c r="G1364" t="str">
        <x:v>397398</x:v>
      </x:c>
      <x:c r="H1364" t="str">
        <x:v>Accenture UK Ltd</x:v>
      </x:c>
      <x:c r="I1364" s="22" t="n">
        <x:v>8</x:v>
      </x:c>
      <x:c r="J1364" t="str">
        <x:v>Worked</x:v>
      </x:c>
      <x:c r="K1364" t="str">
        <x:v>Employee 103617; home branch Thurrock; assigned role Operative Porter | Deployment branch: Thurrock | Actual role: Operative Porter | Jobs: 397398 | Customers: Accenture UK Ltd | Actual hours: 8.0; source records: 1</x:v>
      </x:c>
      <x:c r="L1364" t="str">
        <x:v>Include</x:v>
      </x:c>
      <x:c r="M1364"/>
      <x:c r="N1364"/>
    </x:row>
    <x:row r="1365">
      <x:c r="A1365" t="str">
        <x:v>K Stappard|2026-01-26</x:v>
      </x:c>
      <x:c r="B1365" s="888" t="n">
        <x:v>46048</x:v>
      </x:c>
      <x:c r="C1365" t="str">
        <x:v>K Stappard</x:v>
      </x:c>
      <x:c r="D1365" t="str">
        <x:v>Permanent</x:v>
      </x:c>
      <x:c r="E1365" t="str">
        <x:v>Thurrock</x:v>
      </x:c>
      <x:c r="F1365" t="str">
        <x:v>Operative Porter</x:v>
      </x:c>
      <x:c r="G1365" t="str">
        <x:v>399348</x:v>
      </x:c>
      <x:c r="H1365" t="str">
        <x:v>Accenture UK Ltd</x:v>
      </x:c>
      <x:c r="I1365" s="22" t="n">
        <x:v>11</x:v>
      </x:c>
      <x:c r="J1365" t="str">
        <x:v>Worked</x:v>
      </x:c>
      <x:c r="K1365" t="str">
        <x:v>Employee 103617; home branch Thurrock; assigned role Operative Porter | Deployment branch: Thurrock | Actual role: Operative Skilled | Jobs: 399348 | Customers: Accenture UK Ltd | Actual hours: 11.0; source records: 1</x:v>
      </x:c>
      <x:c r="L1365" t="str">
        <x:v>Include</x:v>
      </x:c>
      <x:c r="M1365"/>
      <x:c r="N1365"/>
    </x:row>
    <x:row r="1366">
      <x:c r="A1366" t="str">
        <x:v>K Stappard|2026-01-30</x:v>
      </x:c>
      <x:c r="B1366" s="888" t="n">
        <x:v>46052</x:v>
      </x:c>
      <x:c r="C1366" t="str">
        <x:v>K Stappard</x:v>
      </x:c>
      <x:c r="D1366" t="str">
        <x:v>Permanent</x:v>
      </x:c>
      <x:c r="E1366" t="str">
        <x:v>Thurrock</x:v>
      </x:c>
      <x:c r="F1366" t="str">
        <x:v>Operative Porter</x:v>
      </x:c>
      <x:c r="G1366" t="str">
        <x:v>399348</x:v>
      </x:c>
      <x:c r="H1366" t="str">
        <x:v>Accenture UK Ltd</x:v>
      </x:c>
      <x:c r="I1366" s="22" t="n">
        <x:v>8.5</x:v>
      </x:c>
      <x:c r="J1366" t="str">
        <x:v>Worked</x:v>
      </x:c>
      <x:c r="K1366" t="str">
        <x:v>Employee 103617; home branch Thurrock; assigned role Operative Porter | Deployment branch: Thurrock | Actual role: Operative Porter | Jobs: 399348 | Customers: Accenture UK Ltd | Actual hours: 8.5; source records: 1</x:v>
      </x:c>
      <x:c r="L1366" t="str">
        <x:v>Include</x:v>
      </x:c>
      <x:c r="M1366"/>
      <x:c r="N1366"/>
    </x:row>
    <x:row r="1367">
      <x:c r="A1367" t="str">
        <x:v>K Stappard|2026-01-31</x:v>
      </x:c>
      <x:c r="B1367" s="888" t="n">
        <x:v>46053</x:v>
      </x:c>
      <x:c r="C1367" t="str">
        <x:v>K Stappard</x:v>
      </x:c>
      <x:c r="D1367" t="str">
        <x:v>Permanent</x:v>
      </x:c>
      <x:c r="E1367" t="str">
        <x:v>Thurrock</x:v>
      </x:c>
      <x:c r="F1367" t="str">
        <x:v>Operative Porter</x:v>
      </x:c>
      <x:c r="G1367" t="str">
        <x:v>397398</x:v>
      </x:c>
      <x:c r="H1367" t="str">
        <x:v>Accenture UK Ltd</x:v>
      </x:c>
      <x:c r="I1367" s="22" t="n">
        <x:v>8.5</x:v>
      </x:c>
      <x:c r="J1367" t="str">
        <x:v>Worked</x:v>
      </x:c>
      <x:c r="K1367" t="str">
        <x:v>Employee 103617; home branch Thurrock; assigned role Operative Porter | Deployment branch: Thurrock | Actual role: Operative Porter | Jobs: 397398 | Customers: Accenture UK Ltd | Actual hours: 8.5; source records: 1</x:v>
      </x:c>
      <x:c r="L1367" t="str">
        <x:v>Include</x:v>
      </x:c>
      <x:c r="M1367"/>
      <x:c r="N1367"/>
    </x:row>
    <x:row r="1368">
      <x:c r="A1368" t="str">
        <x:v>Kaspar Dumpis|2026-01-01</x:v>
      </x:c>
      <x:c r="B1368" s="888" t="n">
        <x:v>46023</x:v>
      </x:c>
      <x:c r="C1368" t="str">
        <x:v>Kaspar Dumpis</x:v>
      </x:c>
      <x:c r="D1368" t="str">
        <x:v>Permanent</x:v>
      </x:c>
      <x:c r="E1368" t="str">
        <x:v>Thurrock</x:v>
      </x:c>
      <x:c r="F1368" t="str">
        <x:v>Warehouse</x:v>
      </x:c>
      <x:c r="G1368"/>
      <x:c r="H1368"/>
      <x:c r="I1368" s="22" t="n">
        <x:v>0</x:v>
      </x:c>
      <x:c r="J1368" t="str">
        <x:v>Annual leave</x:v>
      </x:c>
      <x:c r="K1368" t="str">
        <x:v>Employee 104197; home branch Thurrock; assigned role Warehouse | Leave: Annual Leave (Hours) | Leave calendar basis: Variable-pattern period</x:v>
      </x:c>
      <x:c r="L1368" t="str">
        <x:v>Include</x:v>
      </x:c>
      <x:c r="M1368"/>
      <x:c r="N1368"/>
    </x:row>
    <x:row r="1369">
      <x:c r="A1369" t="str">
        <x:v>Kaspar Dumpis|2026-01-02</x:v>
      </x:c>
      <x:c r="B1369" s="888" t="n">
        <x:v>46024</x:v>
      </x:c>
      <x:c r="C1369" t="str">
        <x:v>Kaspar Dumpis</x:v>
      </x:c>
      <x:c r="D1369" t="str">
        <x:v>Permanent</x:v>
      </x:c>
      <x:c r="E1369" t="str">
        <x:v>Thurrock</x:v>
      </x:c>
      <x:c r="F1369" t="str">
        <x:v>Warehouse</x:v>
      </x:c>
      <x:c r="G1369" t="str">
        <x:v>363792D</x:v>
      </x:c>
      <x:c r="H1369" t="str">
        <x:v>Thurrock Warehouse</x:v>
      </x:c>
      <x:c r="I1369" s="22" t="n">
        <x:v>9</x:v>
      </x:c>
      <x:c r="J1369" t="str">
        <x:v>Worked</x:v>
      </x:c>
      <x:c r="K1369" t="str">
        <x:v>Employee 104197; home branch Thurrock; assigned role Warehouse | Deployment branch: Thurrock | Actual role: Warehouse | Jobs: 363792D | Customers: Thurrock Warehouse | Actual hours: 9.0; source records: 1</x:v>
      </x:c>
      <x:c r="L1369" t="str">
        <x:v>Include</x:v>
      </x:c>
      <x:c r="M1369"/>
      <x:c r="N1369"/>
    </x:row>
    <x:row r="1370">
      <x:c r="A1370" t="str">
        <x:v>Kaspar Dumpis|2026-01-05</x:v>
      </x:c>
      <x:c r="B1370" s="888" t="n">
        <x:v>46027</x:v>
      </x:c>
      <x:c r="C1370" t="str">
        <x:v>Kaspar Dumpis</x:v>
      </x:c>
      <x:c r="D1370" t="str">
        <x:v>Permanent</x:v>
      </x:c>
      <x:c r="E1370" t="str">
        <x:v>Thurrock</x:v>
      </x:c>
      <x:c r="F1370" t="str">
        <x:v>Warehouse</x:v>
      </x:c>
      <x:c r="G1370"/>
      <x:c r="H1370"/>
      <x:c r="I1370" s="22" t="n">
        <x:v>0</x:v>
      </x:c>
      <x:c r="J1370" t="str">
        <x:v>Other leave — Sickness</x:v>
      </x:c>
      <x:c r="K1370" t="str">
        <x:v>Employee 104197; home branch Thurrock; assigned role Warehouse | Leave: Sickness | Leave calendar basis: Variable-pattern period</x:v>
      </x:c>
      <x:c r="L1370" t="str">
        <x:v>Include</x:v>
      </x:c>
      <x:c r="M1370"/>
      <x:c r="N1370"/>
    </x:row>
    <x:row r="1371">
      <x:c r="A1371" t="str">
        <x:v>Kaspar Dumpis|2026-01-06</x:v>
      </x:c>
      <x:c r="B1371" s="888" t="n">
        <x:v>46028</x:v>
      </x:c>
      <x:c r="C1371" t="str">
        <x:v>Kaspar Dumpis</x:v>
      </x:c>
      <x:c r="D1371" t="str">
        <x:v>Permanent</x:v>
      </x:c>
      <x:c r="E1371" t="str">
        <x:v>Thurrock</x:v>
      </x:c>
      <x:c r="F1371" t="str">
        <x:v>Warehouse</x:v>
      </x:c>
      <x:c r="G1371"/>
      <x:c r="H1371"/>
      <x:c r="I1371" s="22" t="n">
        <x:v>0</x:v>
      </x:c>
      <x:c r="J1371" t="str">
        <x:v>Other leave — Sickness</x:v>
      </x:c>
      <x:c r="K1371" t="str">
        <x:v>Employee 104197; home branch Thurrock; assigned role Warehouse | Leave: Sickness | Leave calendar basis: Variable-pattern period</x:v>
      </x:c>
      <x:c r="L1371" t="str">
        <x:v>Include</x:v>
      </x:c>
      <x:c r="M1371"/>
      <x:c r="N1371"/>
    </x:row>
    <x:row r="1372">
      <x:c r="A1372" t="str">
        <x:v>Kaspar Dumpis|2026-01-07</x:v>
      </x:c>
      <x:c r="B1372" s="888" t="n">
        <x:v>46029</x:v>
      </x:c>
      <x:c r="C1372" t="str">
        <x:v>Kaspar Dumpis</x:v>
      </x:c>
      <x:c r="D1372" t="str">
        <x:v>Permanent</x:v>
      </x:c>
      <x:c r="E1372" t="str">
        <x:v>Thurrock</x:v>
      </x:c>
      <x:c r="F1372" t="str">
        <x:v>Warehouse</x:v>
      </x:c>
      <x:c r="G1372"/>
      <x:c r="H1372"/>
      <x:c r="I1372" s="22" t="n">
        <x:v>0</x:v>
      </x:c>
      <x:c r="J1372" t="str">
        <x:v>Other leave — Sickness</x:v>
      </x:c>
      <x:c r="K1372" t="str">
        <x:v>Employee 104197; home branch Thurrock; assigned role Warehouse | Leave: Sickness | Leave calendar basis: Variable-pattern period</x:v>
      </x:c>
      <x:c r="L1372" t="str">
        <x:v>Include</x:v>
      </x:c>
      <x:c r="M1372"/>
      <x:c r="N1372"/>
    </x:row>
    <x:row r="1373">
      <x:c r="A1373" t="str">
        <x:v>Kaspar Dumpis|2026-01-08</x:v>
      </x:c>
      <x:c r="B1373" s="888" t="n">
        <x:v>46030</x:v>
      </x:c>
      <x:c r="C1373" t="str">
        <x:v>Kaspar Dumpis</x:v>
      </x:c>
      <x:c r="D1373" t="str">
        <x:v>Permanent</x:v>
      </x:c>
      <x:c r="E1373" t="str">
        <x:v>Thurrock</x:v>
      </x:c>
      <x:c r="F1373" t="str">
        <x:v>Warehouse</x:v>
      </x:c>
      <x:c r="G1373"/>
      <x:c r="H1373"/>
      <x:c r="I1373" s="22" t="n">
        <x:v>0</x:v>
      </x:c>
      <x:c r="J1373" t="str">
        <x:v>Other leave — Sickness</x:v>
      </x:c>
      <x:c r="K1373" t="str">
        <x:v>Employee 104197; home branch Thurrock; assigned role Warehouse | Leave: Sickness | Leave calendar basis: Variable-pattern period</x:v>
      </x:c>
      <x:c r="L1373" t="str">
        <x:v>Include</x:v>
      </x:c>
      <x:c r="M1373"/>
      <x:c r="N1373"/>
    </x:row>
    <x:row r="1374">
      <x:c r="A1374" t="str">
        <x:v>Kaspar Dumpis|2026-01-09</x:v>
      </x:c>
      <x:c r="B1374" s="888" t="n">
        <x:v>46031</x:v>
      </x:c>
      <x:c r="C1374" t="str">
        <x:v>Kaspar Dumpis</x:v>
      </x:c>
      <x:c r="D1374" t="str">
        <x:v>Permanent</x:v>
      </x:c>
      <x:c r="E1374" t="str">
        <x:v>Thurrock</x:v>
      </x:c>
      <x:c r="F1374" t="str">
        <x:v>Warehouse</x:v>
      </x:c>
      <x:c r="G1374"/>
      <x:c r="H1374"/>
      <x:c r="I1374" s="22" t="n">
        <x:v>0</x:v>
      </x:c>
      <x:c r="J1374" t="str">
        <x:v>Other leave — Sickness</x:v>
      </x:c>
      <x:c r="K1374" t="str">
        <x:v>Employee 104197; home branch Thurrock; assigned role Warehouse | Leave: Sickness | Leave calendar basis: Variable-pattern period</x:v>
      </x:c>
      <x:c r="L1374" t="str">
        <x:v>Include</x:v>
      </x:c>
      <x:c r="M1374"/>
      <x:c r="N1374"/>
    </x:row>
    <x:row r="1375">
      <x:c r="A1375" t="str">
        <x:v>Kaspar Dumpis|2026-01-12</x:v>
      </x:c>
      <x:c r="B1375" s="888" t="n">
        <x:v>46034</x:v>
      </x:c>
      <x:c r="C1375" t="str">
        <x:v>Kaspar Dumpis</x:v>
      </x:c>
      <x:c r="D1375" t="str">
        <x:v>Permanent</x:v>
      </x:c>
      <x:c r="E1375" t="str">
        <x:v>Thurrock</x:v>
      </x:c>
      <x:c r="F1375" t="str">
        <x:v>Warehouse</x:v>
      </x:c>
      <x:c r="G1375" t="str">
        <x:v>363792D</x:v>
      </x:c>
      <x:c r="H1375" t="str">
        <x:v>Thurrock Warehouse</x:v>
      </x:c>
      <x:c r="I1375" s="22" t="n">
        <x:v>9</x:v>
      </x:c>
      <x:c r="J1375" t="str">
        <x:v>Worked</x:v>
      </x:c>
      <x:c r="K1375" t="str">
        <x:v>Employee 104197; home branch Thurrock; assigned role Warehouse | Deployment branch: Thurrock | Actual role: Warehouse | Jobs: 363792D | Customers: Thurrock Warehouse | Actual hours: 9.0; source records: 1</x:v>
      </x:c>
      <x:c r="L1375" t="str">
        <x:v>Include</x:v>
      </x:c>
      <x:c r="M1375"/>
      <x:c r="N1375"/>
    </x:row>
    <x:row r="1376">
      <x:c r="A1376" t="str">
        <x:v>Kaspar Dumpis|2026-01-13</x:v>
      </x:c>
      <x:c r="B1376" s="888" t="n">
        <x:v>46035</x:v>
      </x:c>
      <x:c r="C1376" t="str">
        <x:v>Kaspar Dumpis</x:v>
      </x:c>
      <x:c r="D1376" t="str">
        <x:v>Permanent</x:v>
      </x:c>
      <x:c r="E1376" t="str">
        <x:v>Thurrock</x:v>
      </x:c>
      <x:c r="F1376" t="str">
        <x:v>Warehouse</x:v>
      </x:c>
      <x:c r="G1376" t="str">
        <x:v>363792D</x:v>
      </x:c>
      <x:c r="H1376" t="str">
        <x:v>Thurrock Warehouse</x:v>
      </x:c>
      <x:c r="I1376" s="22" t="n">
        <x:v>9</x:v>
      </x:c>
      <x:c r="J1376" t="str">
        <x:v>Worked</x:v>
      </x:c>
      <x:c r="K1376" t="str">
        <x:v>Employee 104197; home branch Thurrock; assigned role Warehouse | Deployment branch: Thurrock | Actual role: Warehouse | Jobs: 363792D | Customers: Thurrock Warehouse | Actual hours: 9.0; source records: 1</x:v>
      </x:c>
      <x:c r="L1376" t="str">
        <x:v>Include</x:v>
      </x:c>
      <x:c r="M1376"/>
      <x:c r="N1376"/>
    </x:row>
    <x:row r="1377">
      <x:c r="A1377" t="str">
        <x:v>Kaspar Dumpis|2026-01-14</x:v>
      </x:c>
      <x:c r="B1377" s="888" t="n">
        <x:v>46036</x:v>
      </x:c>
      <x:c r="C1377" t="str">
        <x:v>Kaspar Dumpis</x:v>
      </x:c>
      <x:c r="D1377" t="str">
        <x:v>Permanent</x:v>
      </x:c>
      <x:c r="E1377" t="str">
        <x:v>Thurrock</x:v>
      </x:c>
      <x:c r="F1377" t="str">
        <x:v>Warehouse</x:v>
      </x:c>
      <x:c r="G1377" t="str">
        <x:v>363792D</x:v>
      </x:c>
      <x:c r="H1377" t="str">
        <x:v>Thurrock Warehouse</x:v>
      </x:c>
      <x:c r="I1377" s="22" t="n">
        <x:v>9</x:v>
      </x:c>
      <x:c r="J1377" t="str">
        <x:v>Worked</x:v>
      </x:c>
      <x:c r="K1377" t="str">
        <x:v>Employee 104197; home branch Thurrock; assigned role Warehouse | Deployment branch: Thurrock | Actual role: Warehouse | Jobs: 363792D | Customers: Thurrock Warehouse | Actual hours: 9.0; source records: 1</x:v>
      </x:c>
      <x:c r="L1377" t="str">
        <x:v>Include</x:v>
      </x:c>
      <x:c r="M1377"/>
      <x:c r="N1377"/>
    </x:row>
    <x:row r="1378">
      <x:c r="A1378" t="str">
        <x:v>Kaspar Dumpis|2026-01-15</x:v>
      </x:c>
      <x:c r="B1378" s="888" t="n">
        <x:v>46037</x:v>
      </x:c>
      <x:c r="C1378" t="str">
        <x:v>Kaspar Dumpis</x:v>
      </x:c>
      <x:c r="D1378" t="str">
        <x:v>Permanent</x:v>
      </x:c>
      <x:c r="E1378" t="str">
        <x:v>Thurrock</x:v>
      </x:c>
      <x:c r="F1378" t="str">
        <x:v>Warehouse</x:v>
      </x:c>
      <x:c r="G1378" t="str">
        <x:v>363792D</x:v>
      </x:c>
      <x:c r="H1378" t="str">
        <x:v>Thurrock Warehouse</x:v>
      </x:c>
      <x:c r="I1378" s="22" t="n">
        <x:v>9</x:v>
      </x:c>
      <x:c r="J1378" t="str">
        <x:v>Worked</x:v>
      </x:c>
      <x:c r="K1378" t="str">
        <x:v>Employee 104197; home branch Thurrock; assigned role Warehouse | Deployment branch: Thurrock | Actual role: Warehouse | Jobs: 363792D | Customers: Thurrock Warehouse | Actual hours: 9.0; source records: 1</x:v>
      </x:c>
      <x:c r="L1378" t="str">
        <x:v>Include</x:v>
      </x:c>
      <x:c r="M1378"/>
      <x:c r="N1378"/>
    </x:row>
    <x:row r="1379">
      <x:c r="A1379" t="str">
        <x:v>Kaspar Dumpis|2026-01-16</x:v>
      </x:c>
      <x:c r="B1379" s="888" t="n">
        <x:v>46038</x:v>
      </x:c>
      <x:c r="C1379" t="str">
        <x:v>Kaspar Dumpis</x:v>
      </x:c>
      <x:c r="D1379" t="str">
        <x:v>Permanent</x:v>
      </x:c>
      <x:c r="E1379" t="str">
        <x:v>Thurrock</x:v>
      </x:c>
      <x:c r="F1379" t="str">
        <x:v>Warehouse</x:v>
      </x:c>
      <x:c r="G1379" t="str">
        <x:v>363792D</x:v>
      </x:c>
      <x:c r="H1379" t="str">
        <x:v>Thurrock Warehouse</x:v>
      </x:c>
      <x:c r="I1379" s="22" t="n">
        <x:v>9</x:v>
      </x:c>
      <x:c r="J1379" t="str">
        <x:v>Worked</x:v>
      </x:c>
      <x:c r="K1379" t="str">
        <x:v>Employee 104197; home branch Thurrock; assigned role Warehouse | Deployment branch: Thurrock | Actual role: Warehouse | Jobs: 363792D | Customers: Thurrock Warehouse | Actual hours: 9.0; source records: 1</x:v>
      </x:c>
      <x:c r="L1379" t="str">
        <x:v>Include</x:v>
      </x:c>
      <x:c r="M1379"/>
      <x:c r="N1379"/>
    </x:row>
    <x:row r="1380">
      <x:c r="A1380" t="str">
        <x:v>Kaspar Dumpis|2026-01-19</x:v>
      </x:c>
      <x:c r="B1380" s="888" t="n">
        <x:v>46041</x:v>
      </x:c>
      <x:c r="C1380" t="str">
        <x:v>Kaspar Dumpis</x:v>
      </x:c>
      <x:c r="D1380" t="str">
        <x:v>Permanent</x:v>
      </x:c>
      <x:c r="E1380" t="str">
        <x:v>Thurrock</x:v>
      </x:c>
      <x:c r="F1380" t="str">
        <x:v>Warehouse</x:v>
      </x:c>
      <x:c r="G1380" t="str">
        <x:v>363792D</x:v>
      </x:c>
      <x:c r="H1380" t="str">
        <x:v>Thurrock Warehouse</x:v>
      </x:c>
      <x:c r="I1380" s="22" t="n">
        <x:v>9</x:v>
      </x:c>
      <x:c r="J1380" t="str">
        <x:v>Worked</x:v>
      </x:c>
      <x:c r="K1380" t="str">
        <x:v>Employee 104197; home branch Thurrock; assigned role Warehouse | Deployment branch: Thurrock | Actual role: Warehouse | Jobs: 363792D | Customers: Thurrock Warehouse | Actual hours: 9.0; source records: 1</x:v>
      </x:c>
      <x:c r="L1380" t="str">
        <x:v>Include</x:v>
      </x:c>
      <x:c r="M1380"/>
      <x:c r="N1380"/>
    </x:row>
    <x:row r="1381">
      <x:c r="A1381" t="str">
        <x:v>Kaspar Dumpis|2026-01-20</x:v>
      </x:c>
      <x:c r="B1381" s="888" t="n">
        <x:v>46042</x:v>
      </x:c>
      <x:c r="C1381" t="str">
        <x:v>Kaspar Dumpis</x:v>
      </x:c>
      <x:c r="D1381" t="str">
        <x:v>Permanent</x:v>
      </x:c>
      <x:c r="E1381" t="str">
        <x:v>Thurrock</x:v>
      </x:c>
      <x:c r="F1381" t="str">
        <x:v>Warehouse</x:v>
      </x:c>
      <x:c r="G1381" t="str">
        <x:v>363792D</x:v>
      </x:c>
      <x:c r="H1381" t="str">
        <x:v>Thurrock Warehouse</x:v>
      </x:c>
      <x:c r="I1381" s="22" t="n">
        <x:v>9</x:v>
      </x:c>
      <x:c r="J1381" t="str">
        <x:v>Worked</x:v>
      </x:c>
      <x:c r="K1381" t="str">
        <x:v>Employee 104197; home branch Thurrock; assigned role Warehouse | Deployment branch: Thurrock | Actual role: Warehouse | Jobs: 363792D | Customers: Thurrock Warehouse | Actual hours: 9.0; source records: 1</x:v>
      </x:c>
      <x:c r="L1381" t="str">
        <x:v>Include</x:v>
      </x:c>
      <x:c r="M1381"/>
      <x:c r="N1381"/>
    </x:row>
    <x:row r="1382">
      <x:c r="A1382" t="str">
        <x:v>Kaspar Dumpis|2026-01-21</x:v>
      </x:c>
      <x:c r="B1382" s="888" t="n">
        <x:v>46043</x:v>
      </x:c>
      <x:c r="C1382" t="str">
        <x:v>Kaspar Dumpis</x:v>
      </x:c>
      <x:c r="D1382" t="str">
        <x:v>Permanent</x:v>
      </x:c>
      <x:c r="E1382" t="str">
        <x:v>Thurrock</x:v>
      </x:c>
      <x:c r="F1382" t="str">
        <x:v>Warehouse</x:v>
      </x:c>
      <x:c r="G1382" t="str">
        <x:v>363792D</x:v>
      </x:c>
      <x:c r="H1382" t="str">
        <x:v>Thurrock Warehouse</x:v>
      </x:c>
      <x:c r="I1382" s="22" t="n">
        <x:v>9</x:v>
      </x:c>
      <x:c r="J1382" t="str">
        <x:v>Worked</x:v>
      </x:c>
      <x:c r="K1382" t="str">
        <x:v>Employee 104197; home branch Thurrock; assigned role Warehouse | Deployment branch: Thurrock | Actual role: Warehouse | Jobs: 363792D | Customers: Thurrock Warehouse | Actual hours: 9.0; source records: 1</x:v>
      </x:c>
      <x:c r="L1382" t="str">
        <x:v>Include</x:v>
      </x:c>
      <x:c r="M1382"/>
      <x:c r="N1382"/>
    </x:row>
    <x:row r="1383">
      <x:c r="A1383" t="str">
        <x:v>Kaspar Dumpis|2026-01-22</x:v>
      </x:c>
      <x:c r="B1383" s="888" t="n">
        <x:v>46044</x:v>
      </x:c>
      <x:c r="C1383" t="str">
        <x:v>Kaspar Dumpis</x:v>
      </x:c>
      <x:c r="D1383" t="str">
        <x:v>Permanent</x:v>
      </x:c>
      <x:c r="E1383" t="str">
        <x:v>Thurrock</x:v>
      </x:c>
      <x:c r="F1383" t="str">
        <x:v>Warehouse</x:v>
      </x:c>
      <x:c r="G1383" t="str">
        <x:v>363792D</x:v>
      </x:c>
      <x:c r="H1383" t="str">
        <x:v>Thurrock Warehouse</x:v>
      </x:c>
      <x:c r="I1383" s="22" t="n">
        <x:v>9</x:v>
      </x:c>
      <x:c r="J1383" t="str">
        <x:v>Worked</x:v>
      </x:c>
      <x:c r="K1383" t="str">
        <x:v>Employee 104197; home branch Thurrock; assigned role Warehouse | Deployment branch: Thurrock | Actual role: Warehouse | Jobs: 363792D | Customers: Thurrock Warehouse | Actual hours: 9.0; source records: 1</x:v>
      </x:c>
      <x:c r="L1383" t="str">
        <x:v>Include</x:v>
      </x:c>
      <x:c r="M1383"/>
      <x:c r="N1383"/>
    </x:row>
    <x:row r="1384">
      <x:c r="A1384" t="str">
        <x:v>Kaspar Dumpis|2026-01-23</x:v>
      </x:c>
      <x:c r="B1384" s="888" t="n">
        <x:v>46045</x:v>
      </x:c>
      <x:c r="C1384" t="str">
        <x:v>Kaspar Dumpis</x:v>
      </x:c>
      <x:c r="D1384" t="str">
        <x:v>Permanent</x:v>
      </x:c>
      <x:c r="E1384" t="str">
        <x:v>Thurrock</x:v>
      </x:c>
      <x:c r="F1384" t="str">
        <x:v>Warehouse</x:v>
      </x:c>
      <x:c r="G1384" t="str">
        <x:v>363792D</x:v>
      </x:c>
      <x:c r="H1384" t="str">
        <x:v>Thurrock Warehouse</x:v>
      </x:c>
      <x:c r="I1384" s="22" t="n">
        <x:v>9</x:v>
      </x:c>
      <x:c r="J1384" t="str">
        <x:v>Worked</x:v>
      </x:c>
      <x:c r="K1384" t="str">
        <x:v>Employee 104197; home branch Thurrock; assigned role Warehouse | Deployment branch: Thurrock | Actual role: Warehouse | Jobs: 363792D | Customers: Thurrock Warehouse | Actual hours: 9.0; source records: 1</x:v>
      </x:c>
      <x:c r="L1384" t="str">
        <x:v>Include</x:v>
      </x:c>
      <x:c r="M1384"/>
      <x:c r="N1384"/>
    </x:row>
    <x:row r="1385">
      <x:c r="A1385" t="str">
        <x:v>Kaspar Dumpis|2026-01-26</x:v>
      </x:c>
      <x:c r="B1385" s="888" t="n">
        <x:v>46048</x:v>
      </x:c>
      <x:c r="C1385" t="str">
        <x:v>Kaspar Dumpis</x:v>
      </x:c>
      <x:c r="D1385" t="str">
        <x:v>Permanent</x:v>
      </x:c>
      <x:c r="E1385" t="str">
        <x:v>Thurrock</x:v>
      </x:c>
      <x:c r="F1385" t="str">
        <x:v>Warehouse</x:v>
      </x:c>
      <x:c r="G1385"/>
      <x:c r="H1385"/>
      <x:c r="I1385" s="22" t="n">
        <x:v>0</x:v>
      </x:c>
      <x:c r="J1385" t="str">
        <x:v>Annual leave</x:v>
      </x:c>
      <x:c r="K1385" t="str">
        <x:v>Employee 104197; home branch Thurrock; assigned role Warehouse | Leave: Annual Leave (Hours) | Leave calendar basis: Variable-pattern period</x:v>
      </x:c>
      <x:c r="L1385" t="str">
        <x:v>Include</x:v>
      </x:c>
      <x:c r="M1385"/>
      <x:c r="N1385"/>
    </x:row>
    <x:row r="1386">
      <x:c r="A1386" t="str">
        <x:v>Kaspar Dumpis|2026-01-27</x:v>
      </x:c>
      <x:c r="B1386" s="888" t="n">
        <x:v>46049</x:v>
      </x:c>
      <x:c r="C1386" t="str">
        <x:v>Kaspar Dumpis</x:v>
      </x:c>
      <x:c r="D1386" t="str">
        <x:v>Permanent</x:v>
      </x:c>
      <x:c r="E1386" t="str">
        <x:v>Thurrock</x:v>
      </x:c>
      <x:c r="F1386" t="str">
        <x:v>Warehouse</x:v>
      </x:c>
      <x:c r="G1386"/>
      <x:c r="H1386"/>
      <x:c r="I1386" s="22" t="n">
        <x:v>0</x:v>
      </x:c>
      <x:c r="J1386" t="str">
        <x:v>Annual leave</x:v>
      </x:c>
      <x:c r="K1386" t="str">
        <x:v>Employee 104197; home branch Thurrock; assigned role Warehouse | Leave: Annual Leave (Hours) | Leave calendar basis: Variable-pattern period</x:v>
      </x:c>
      <x:c r="L1386" t="str">
        <x:v>Include</x:v>
      </x:c>
      <x:c r="M1386"/>
      <x:c r="N1386"/>
    </x:row>
    <x:row r="1387">
      <x:c r="A1387" t="str">
        <x:v>Kaspar Dumpis|2026-01-28</x:v>
      </x:c>
      <x:c r="B1387" s="888" t="n">
        <x:v>46050</x:v>
      </x:c>
      <x:c r="C1387" t="str">
        <x:v>Kaspar Dumpis</x:v>
      </x:c>
      <x:c r="D1387" t="str">
        <x:v>Permanent</x:v>
      </x:c>
      <x:c r="E1387" t="str">
        <x:v>Thurrock</x:v>
      </x:c>
      <x:c r="F1387" t="str">
        <x:v>Warehouse</x:v>
      </x:c>
      <x:c r="G1387" t="str">
        <x:v>363792D</x:v>
      </x:c>
      <x:c r="H1387" t="str">
        <x:v>Thurrock Warehouse</x:v>
      </x:c>
      <x:c r="I1387" s="22" t="n">
        <x:v>8.5</x:v>
      </x:c>
      <x:c r="J1387" t="str">
        <x:v>Worked</x:v>
      </x:c>
      <x:c r="K1387" t="str">
        <x:v>Employee 104197; home branch Thurrock; assigned role Warehouse | Deployment branch: Thurrock | Actual role: Warehouse | Jobs: 363792D | Customers: Thurrock Warehouse | Actual hours: 8.5; source records: 1</x:v>
      </x:c>
      <x:c r="L1387" t="str">
        <x:v>Include</x:v>
      </x:c>
      <x:c r="M1387"/>
      <x:c r="N1387"/>
    </x:row>
    <x:row r="1388">
      <x:c r="A1388" t="str">
        <x:v>Kaspar Dumpis|2026-01-29</x:v>
      </x:c>
      <x:c r="B1388" s="888" t="n">
        <x:v>46051</x:v>
      </x:c>
      <x:c r="C1388" t="str">
        <x:v>Kaspar Dumpis</x:v>
      </x:c>
      <x:c r="D1388" t="str">
        <x:v>Permanent</x:v>
      </x:c>
      <x:c r="E1388" t="str">
        <x:v>Thurrock</x:v>
      </x:c>
      <x:c r="F1388" t="str">
        <x:v>Warehouse</x:v>
      </x:c>
      <x:c r="G1388" t="str">
        <x:v>363792D</x:v>
      </x:c>
      <x:c r="H1388" t="str">
        <x:v>Thurrock Warehouse</x:v>
      </x:c>
      <x:c r="I1388" s="22" t="n">
        <x:v>8.5</x:v>
      </x:c>
      <x:c r="J1388" t="str">
        <x:v>Worked</x:v>
      </x:c>
      <x:c r="K1388" t="str">
        <x:v>Employee 104197; home branch Thurrock; assigned role Warehouse | Deployment branch: Thurrock | Actual role: Warehouse | Jobs: 363792D | Customers: Thurrock Warehouse | Actual hours: 8.5; source records: 1</x:v>
      </x:c>
      <x:c r="L1388" t="str">
        <x:v>Include</x:v>
      </x:c>
      <x:c r="M1388"/>
      <x:c r="N1388"/>
    </x:row>
    <x:row r="1389">
      <x:c r="A1389" t="str">
        <x:v>Kaspar Dumpis|2026-01-30</x:v>
      </x:c>
      <x:c r="B1389" s="888" t="n">
        <x:v>46052</x:v>
      </x:c>
      <x:c r="C1389" t="str">
        <x:v>Kaspar Dumpis</x:v>
      </x:c>
      <x:c r="D1389" t="str">
        <x:v>Permanent</x:v>
      </x:c>
      <x:c r="E1389" t="str">
        <x:v>Thurrock</x:v>
      </x:c>
      <x:c r="F1389" t="str">
        <x:v>Warehouse</x:v>
      </x:c>
      <x:c r="G1389" t="str">
        <x:v>363792D</x:v>
      </x:c>
      <x:c r="H1389" t="str">
        <x:v>Thurrock Warehouse</x:v>
      </x:c>
      <x:c r="I1389" s="22" t="n">
        <x:v>8.5</x:v>
      </x:c>
      <x:c r="J1389" t="str">
        <x:v>Worked</x:v>
      </x:c>
      <x:c r="K1389" t="str">
        <x:v>Employee 104197; home branch Thurrock; assigned role Warehouse | Deployment branch: Thurrock | Actual role: Warehouse | Jobs: 363792D | Customers: Thurrock Warehouse | Actual hours: 8.5; source records: 1</x:v>
      </x:c>
      <x:c r="L1389" t="str">
        <x:v>Include</x:v>
      </x:c>
      <x:c r="M1389"/>
      <x:c r="N1389"/>
    </x:row>
    <x:row r="1390">
      <x:c r="A1390" t="str">
        <x:v>Kevin McKnight|2026-01-01</x:v>
      </x:c>
      <x:c r="B1390" s="888" t="n">
        <x:v>46023</x:v>
      </x:c>
      <x:c r="C1390" t="str">
        <x:v>Kevin McKnight</x:v>
      </x:c>
      <x:c r="D1390" t="str">
        <x:v>Permanent</x:v>
      </x:c>
      <x:c r="E1390" t="str">
        <x:v>Thurrock</x:v>
      </x:c>
      <x:c r="F1390" t="str">
        <x:v>Operative Porter</x:v>
      </x:c>
      <x:c r="G1390"/>
      <x:c r="H1390"/>
      <x:c r="I1390" s="22" t="n">
        <x:v>0</x:v>
      </x:c>
      <x:c r="J1390" t="str">
        <x:v>Annual leave</x:v>
      </x:c>
      <x:c r="K1390" t="str">
        <x:v>Employee 1165; home branch Thurrock; assigned role Operative Porter | Leave: Annual Leave (Hours) | Leave calendar basis: Variable-pattern period</x:v>
      </x:c>
      <x:c r="L1390" t="str">
        <x:v>Include</x:v>
      </x:c>
      <x:c r="M1390"/>
      <x:c r="N1390"/>
    </x:row>
    <x:row r="1391">
      <x:c r="A1391" t="str">
        <x:v>Kevin McKnight|2026-01-02</x:v>
      </x:c>
      <x:c r="B1391" s="888" t="n">
        <x:v>46024</x:v>
      </x:c>
      <x:c r="C1391" t="str">
        <x:v>Kevin McKnight</x:v>
      </x:c>
      <x:c r="D1391" t="str">
        <x:v>Permanent</x:v>
      </x:c>
      <x:c r="E1391" t="str">
        <x:v>Thurrock</x:v>
      </x:c>
      <x:c r="F1391" t="str">
        <x:v>Operative Porter</x:v>
      </x:c>
      <x:c r="G1391" t="str">
        <x:v>399438</x:v>
      </x:c>
      <x:c r="H1391" t="str">
        <x:v>Harrow Green Thurrock M/W use only</x:v>
      </x:c>
      <x:c r="I1391" s="22" t="n">
        <x:v>9</x:v>
      </x:c>
      <x:c r="J1391" t="str">
        <x:v>Worked</x:v>
      </x:c>
      <x:c r="K1391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91" t="str">
        <x:v>Include</x:v>
      </x:c>
      <x:c r="M1391"/>
      <x:c r="N1391"/>
    </x:row>
    <x:row r="1392">
      <x:c r="A1392" t="str">
        <x:v>Kevin McKnight|2026-01-05</x:v>
      </x:c>
      <x:c r="B1392" s="888" t="n">
        <x:v>46027</x:v>
      </x:c>
      <x:c r="C1392" t="str">
        <x:v>Kevin McKnight</x:v>
      </x:c>
      <x:c r="D1392" t="str">
        <x:v>Permanent</x:v>
      </x:c>
      <x:c r="E1392" t="str">
        <x:v>Thurrock</x:v>
      </x:c>
      <x:c r="F1392" t="str">
        <x:v>Operative Porter</x:v>
      </x:c>
      <x:c r="G1392" t="str">
        <x:v>399438</x:v>
      </x:c>
      <x:c r="H1392" t="str">
        <x:v>Harrow Green Thurrock M/W use only</x:v>
      </x:c>
      <x:c r="I1392" s="22" t="n">
        <x:v>9</x:v>
      </x:c>
      <x:c r="J1392" t="str">
        <x:v>Worked</x:v>
      </x:c>
      <x:c r="K1392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92" t="str">
        <x:v>Include</x:v>
      </x:c>
      <x:c r="M1392"/>
      <x:c r="N1392"/>
    </x:row>
    <x:row r="1393">
      <x:c r="A1393" t="str">
        <x:v>Kevin McKnight|2026-01-06</x:v>
      </x:c>
      <x:c r="B1393" s="888" t="n">
        <x:v>46028</x:v>
      </x:c>
      <x:c r="C1393" t="str">
        <x:v>Kevin McKnight</x:v>
      </x:c>
      <x:c r="D1393" t="str">
        <x:v>Permanent</x:v>
      </x:c>
      <x:c r="E1393" t="str">
        <x:v>Thurrock</x:v>
      </x:c>
      <x:c r="F1393" t="str">
        <x:v>Operative Porter</x:v>
      </x:c>
      <x:c r="G1393" t="str">
        <x:v>399438</x:v>
      </x:c>
      <x:c r="H1393" t="str">
        <x:v>Harrow Green Thurrock M/W use only</x:v>
      </x:c>
      <x:c r="I1393" s="22" t="n">
        <x:v>9</x:v>
      </x:c>
      <x:c r="J1393" t="str">
        <x:v>Worked</x:v>
      </x:c>
      <x:c r="K1393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93" t="str">
        <x:v>Include</x:v>
      </x:c>
      <x:c r="M1393"/>
      <x:c r="N1393"/>
    </x:row>
    <x:row r="1394">
      <x:c r="A1394" t="str">
        <x:v>Kevin McKnight|2026-01-07</x:v>
      </x:c>
      <x:c r="B1394" s="888" t="n">
        <x:v>46029</x:v>
      </x:c>
      <x:c r="C1394" t="str">
        <x:v>Kevin McKnight</x:v>
      </x:c>
      <x:c r="D1394" t="str">
        <x:v>Permanent</x:v>
      </x:c>
      <x:c r="E1394" t="str">
        <x:v>Thurrock</x:v>
      </x:c>
      <x:c r="F1394" t="str">
        <x:v>Operative Porter</x:v>
      </x:c>
      <x:c r="G1394" t="str">
        <x:v>399438</x:v>
      </x:c>
      <x:c r="H1394" t="str">
        <x:v>Harrow Green Thurrock M/W use only</x:v>
      </x:c>
      <x:c r="I1394" s="22" t="n">
        <x:v>9</x:v>
      </x:c>
      <x:c r="J1394" t="str">
        <x:v>Worked</x:v>
      </x:c>
      <x:c r="K1394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94" t="str">
        <x:v>Include</x:v>
      </x:c>
      <x:c r="M1394"/>
      <x:c r="N1394"/>
    </x:row>
    <x:row r="1395">
      <x:c r="A1395" t="str">
        <x:v>Kevin McKnight|2026-01-08</x:v>
      </x:c>
      <x:c r="B1395" s="888" t="n">
        <x:v>46030</x:v>
      </x:c>
      <x:c r="C1395" t="str">
        <x:v>Kevin McKnight</x:v>
      </x:c>
      <x:c r="D1395" t="str">
        <x:v>Permanent</x:v>
      </x:c>
      <x:c r="E1395" t="str">
        <x:v>Thurrock</x:v>
      </x:c>
      <x:c r="F1395" t="str">
        <x:v>Operative Porter</x:v>
      </x:c>
      <x:c r="G1395" t="str">
        <x:v>399438</x:v>
      </x:c>
      <x:c r="H1395" t="str">
        <x:v>Harrow Green Thurrock M/W use only</x:v>
      </x:c>
      <x:c r="I1395" s="22" t="n">
        <x:v>9</x:v>
      </x:c>
      <x:c r="J1395" t="str">
        <x:v>Worked</x:v>
      </x:c>
      <x:c r="K1395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95" t="str">
        <x:v>Include</x:v>
      </x:c>
      <x:c r="M1395"/>
      <x:c r="N1395"/>
    </x:row>
    <x:row r="1396">
      <x:c r="A1396" t="str">
        <x:v>Kevin McKnight|2026-01-09</x:v>
      </x:c>
      <x:c r="B1396" s="888" t="n">
        <x:v>46031</x:v>
      </x:c>
      <x:c r="C1396" t="str">
        <x:v>Kevin McKnight</x:v>
      </x:c>
      <x:c r="D1396" t="str">
        <x:v>Permanent</x:v>
      </x:c>
      <x:c r="E1396" t="str">
        <x:v>Thurrock</x:v>
      </x:c>
      <x:c r="F1396" t="str">
        <x:v>Operative Porter</x:v>
      </x:c>
      <x:c r="G1396" t="str">
        <x:v>399438</x:v>
      </x:c>
      <x:c r="H1396" t="str">
        <x:v>Harrow Green Thurrock M/W use only</x:v>
      </x:c>
      <x:c r="I1396" s="22" t="n">
        <x:v>9</x:v>
      </x:c>
      <x:c r="J1396" t="str">
        <x:v>Worked</x:v>
      </x:c>
      <x:c r="K1396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96" t="str">
        <x:v>Include</x:v>
      </x:c>
      <x:c r="M1396"/>
      <x:c r="N1396"/>
    </x:row>
    <x:row r="1397">
      <x:c r="A1397" t="str">
        <x:v>Kevin McKnight|2026-01-12</x:v>
      </x:c>
      <x:c r="B1397" s="888" t="n">
        <x:v>46034</x:v>
      </x:c>
      <x:c r="C1397" t="str">
        <x:v>Kevin McKnight</x:v>
      </x:c>
      <x:c r="D1397" t="str">
        <x:v>Permanent</x:v>
      </x:c>
      <x:c r="E1397" t="str">
        <x:v>Thurrock</x:v>
      </x:c>
      <x:c r="F1397" t="str">
        <x:v>Operative Porter</x:v>
      </x:c>
      <x:c r="G1397" t="str">
        <x:v>399438</x:v>
      </x:c>
      <x:c r="H1397" t="str">
        <x:v>Harrow Green Thurrock M/W use only</x:v>
      </x:c>
      <x:c r="I1397" s="22" t="n">
        <x:v>9</x:v>
      </x:c>
      <x:c r="J1397" t="str">
        <x:v>Worked</x:v>
      </x:c>
      <x:c r="K1397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97" t="str">
        <x:v>Include</x:v>
      </x:c>
      <x:c r="M1397"/>
      <x:c r="N1397"/>
    </x:row>
    <x:row r="1398">
      <x:c r="A1398" t="str">
        <x:v>Kevin McKnight|2026-01-13</x:v>
      </x:c>
      <x:c r="B1398" s="888" t="n">
        <x:v>46035</x:v>
      </x:c>
      <x:c r="C1398" t="str">
        <x:v>Kevin McKnight</x:v>
      </x:c>
      <x:c r="D1398" t="str">
        <x:v>Permanent</x:v>
      </x:c>
      <x:c r="E1398" t="str">
        <x:v>Thurrock</x:v>
      </x:c>
      <x:c r="F1398" t="str">
        <x:v>Operative Porter</x:v>
      </x:c>
      <x:c r="G1398" t="str">
        <x:v>399438</x:v>
      </x:c>
      <x:c r="H1398" t="str">
        <x:v>Harrow Green Thurrock M/W use only</x:v>
      </x:c>
      <x:c r="I1398" s="22" t="n">
        <x:v>9</x:v>
      </x:c>
      <x:c r="J1398" t="str">
        <x:v>Worked</x:v>
      </x:c>
      <x:c r="K1398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98" t="str">
        <x:v>Include</x:v>
      </x:c>
      <x:c r="M1398"/>
      <x:c r="N1398"/>
    </x:row>
    <x:row r="1399">
      <x:c r="A1399" t="str">
        <x:v>Kevin McKnight|2026-01-14</x:v>
      </x:c>
      <x:c r="B1399" s="888" t="n">
        <x:v>46036</x:v>
      </x:c>
      <x:c r="C1399" t="str">
        <x:v>Kevin McKnight</x:v>
      </x:c>
      <x:c r="D1399" t="str">
        <x:v>Permanent</x:v>
      </x:c>
      <x:c r="E1399" t="str">
        <x:v>Thurrock</x:v>
      </x:c>
      <x:c r="F1399" t="str">
        <x:v>Operative Porter</x:v>
      </x:c>
      <x:c r="G1399" t="str">
        <x:v>399438</x:v>
      </x:c>
      <x:c r="H1399" t="str">
        <x:v>Harrow Green Thurrock M/W use only</x:v>
      </x:c>
      <x:c r="I1399" s="22" t="n">
        <x:v>9</x:v>
      </x:c>
      <x:c r="J1399" t="str">
        <x:v>Worked</x:v>
      </x:c>
      <x:c r="K1399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99" t="str">
        <x:v>Include</x:v>
      </x:c>
      <x:c r="M1399"/>
      <x:c r="N1399"/>
    </x:row>
    <x:row r="1400">
      <x:c r="A1400" t="str">
        <x:v>Kevin McKnight|2026-01-15</x:v>
      </x:c>
      <x:c r="B1400" s="888" t="n">
        <x:v>46037</x:v>
      </x:c>
      <x:c r="C1400" t="str">
        <x:v>Kevin McKnight</x:v>
      </x:c>
      <x:c r="D1400" t="str">
        <x:v>Permanent</x:v>
      </x:c>
      <x:c r="E1400" t="str">
        <x:v>Thurrock</x:v>
      </x:c>
      <x:c r="F1400" t="str">
        <x:v>Operative Porter</x:v>
      </x:c>
      <x:c r="G1400" t="str">
        <x:v>399438</x:v>
      </x:c>
      <x:c r="H1400" t="str">
        <x:v>Harrow Green Thurrock M/W use only</x:v>
      </x:c>
      <x:c r="I1400" s="22" t="n">
        <x:v>9</x:v>
      </x:c>
      <x:c r="J1400" t="str">
        <x:v>Worked</x:v>
      </x:c>
      <x:c r="K1400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0" t="str">
        <x:v>Include</x:v>
      </x:c>
      <x:c r="M1400"/>
      <x:c r="N1400"/>
    </x:row>
    <x:row r="1401">
      <x:c r="A1401" t="str">
        <x:v>Kevin McKnight|2026-01-16</x:v>
      </x:c>
      <x:c r="B1401" s="888" t="n">
        <x:v>46038</x:v>
      </x:c>
      <x:c r="C1401" t="str">
        <x:v>Kevin McKnight</x:v>
      </x:c>
      <x:c r="D1401" t="str">
        <x:v>Permanent</x:v>
      </x:c>
      <x:c r="E1401" t="str">
        <x:v>Thurrock</x:v>
      </x:c>
      <x:c r="F1401" t="str">
        <x:v>Operative Porter</x:v>
      </x:c>
      <x:c r="G1401" t="str">
        <x:v>399438</x:v>
      </x:c>
      <x:c r="H1401" t="str">
        <x:v>Harrow Green Thurrock M/W use only</x:v>
      </x:c>
      <x:c r="I1401" s="22" t="n">
        <x:v>9</x:v>
      </x:c>
      <x:c r="J1401" t="str">
        <x:v>Worked</x:v>
      </x:c>
      <x:c r="K1401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1" t="str">
        <x:v>Include</x:v>
      </x:c>
      <x:c r="M1401"/>
      <x:c r="N1401"/>
    </x:row>
    <x:row r="1402">
      <x:c r="A1402" t="str">
        <x:v>Kevin McKnight|2026-01-19</x:v>
      </x:c>
      <x:c r="B1402" s="888" t="n">
        <x:v>46041</x:v>
      </x:c>
      <x:c r="C1402" t="str">
        <x:v>Kevin McKnight</x:v>
      </x:c>
      <x:c r="D1402" t="str">
        <x:v>Permanent</x:v>
      </x:c>
      <x:c r="E1402" t="str">
        <x:v>Thurrock</x:v>
      </x:c>
      <x:c r="F1402" t="str">
        <x:v>Operative Porter</x:v>
      </x:c>
      <x:c r="G1402" t="str">
        <x:v>399438</x:v>
      </x:c>
      <x:c r="H1402" t="str">
        <x:v>Harrow Green Thurrock M/W use only</x:v>
      </x:c>
      <x:c r="I1402" s="22" t="n">
        <x:v>9</x:v>
      </x:c>
      <x:c r="J1402" t="str">
        <x:v>Worked</x:v>
      </x:c>
      <x:c r="K1402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2" t="str">
        <x:v>Include</x:v>
      </x:c>
      <x:c r="M1402"/>
      <x:c r="N1402"/>
    </x:row>
    <x:row r="1403">
      <x:c r="A1403" t="str">
        <x:v>Kevin McKnight|2026-01-20</x:v>
      </x:c>
      <x:c r="B1403" s="888" t="n">
        <x:v>46042</x:v>
      </x:c>
      <x:c r="C1403" t="str">
        <x:v>Kevin McKnight</x:v>
      </x:c>
      <x:c r="D1403" t="str">
        <x:v>Permanent</x:v>
      </x:c>
      <x:c r="E1403" t="str">
        <x:v>Thurrock</x:v>
      </x:c>
      <x:c r="F1403" t="str">
        <x:v>Operative Porter</x:v>
      </x:c>
      <x:c r="G1403" t="str">
        <x:v>399438</x:v>
      </x:c>
      <x:c r="H1403" t="str">
        <x:v>Harrow Green Thurrock M/W use only</x:v>
      </x:c>
      <x:c r="I1403" s="22" t="n">
        <x:v>9</x:v>
      </x:c>
      <x:c r="J1403" t="str">
        <x:v>Worked</x:v>
      </x:c>
      <x:c r="K1403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3" t="str">
        <x:v>Include</x:v>
      </x:c>
      <x:c r="M1403"/>
      <x:c r="N1403"/>
    </x:row>
    <x:row r="1404">
      <x:c r="A1404" t="str">
        <x:v>Kevin McKnight|2026-01-21</x:v>
      </x:c>
      <x:c r="B1404" s="888" t="n">
        <x:v>46043</x:v>
      </x:c>
      <x:c r="C1404" t="str">
        <x:v>Kevin McKnight</x:v>
      </x:c>
      <x:c r="D1404" t="str">
        <x:v>Permanent</x:v>
      </x:c>
      <x:c r="E1404" t="str">
        <x:v>Thurrock</x:v>
      </x:c>
      <x:c r="F1404" t="str">
        <x:v>Operative Porter</x:v>
      </x:c>
      <x:c r="G1404" t="str">
        <x:v>399438</x:v>
      </x:c>
      <x:c r="H1404" t="str">
        <x:v>Harrow Green Thurrock M/W use only</x:v>
      </x:c>
      <x:c r="I1404" s="22" t="n">
        <x:v>9</x:v>
      </x:c>
      <x:c r="J1404" t="str">
        <x:v>Worked</x:v>
      </x:c>
      <x:c r="K1404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4" t="str">
        <x:v>Include</x:v>
      </x:c>
      <x:c r="M1404"/>
      <x:c r="N1404"/>
    </x:row>
    <x:row r="1405">
      <x:c r="A1405" t="str">
        <x:v>Kevin McKnight|2026-01-22</x:v>
      </x:c>
      <x:c r="B1405" s="888" t="n">
        <x:v>46044</x:v>
      </x:c>
      <x:c r="C1405" t="str">
        <x:v>Kevin McKnight</x:v>
      </x:c>
      <x:c r="D1405" t="str">
        <x:v>Permanent</x:v>
      </x:c>
      <x:c r="E1405" t="str">
        <x:v>Thurrock</x:v>
      </x:c>
      <x:c r="F1405" t="str">
        <x:v>Operative Porter</x:v>
      </x:c>
      <x:c r="G1405" t="str">
        <x:v>399438</x:v>
      </x:c>
      <x:c r="H1405" t="str">
        <x:v>Harrow Green Thurrock M/W use only</x:v>
      </x:c>
      <x:c r="I1405" s="22" t="n">
        <x:v>9</x:v>
      </x:c>
      <x:c r="J1405" t="str">
        <x:v>Worked</x:v>
      </x:c>
      <x:c r="K1405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5" t="str">
        <x:v>Include</x:v>
      </x:c>
      <x:c r="M1405"/>
      <x:c r="N1405"/>
    </x:row>
    <x:row r="1406">
      <x:c r="A1406" t="str">
        <x:v>Kevin McKnight|2026-01-23</x:v>
      </x:c>
      <x:c r="B1406" s="888" t="n">
        <x:v>46045</x:v>
      </x:c>
      <x:c r="C1406" t="str">
        <x:v>Kevin McKnight</x:v>
      </x:c>
      <x:c r="D1406" t="str">
        <x:v>Permanent</x:v>
      </x:c>
      <x:c r="E1406" t="str">
        <x:v>Thurrock</x:v>
      </x:c>
      <x:c r="F1406" t="str">
        <x:v>Operative Porter</x:v>
      </x:c>
      <x:c r="G1406" t="str">
        <x:v>399438</x:v>
      </x:c>
      <x:c r="H1406" t="str">
        <x:v>Harrow Green Thurrock M/W use only</x:v>
      </x:c>
      <x:c r="I1406" s="22" t="n">
        <x:v>9</x:v>
      </x:c>
      <x:c r="J1406" t="str">
        <x:v>Worked</x:v>
      </x:c>
      <x:c r="K1406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6" t="str">
        <x:v>Include</x:v>
      </x:c>
      <x:c r="M1406"/>
      <x:c r="N1406"/>
    </x:row>
    <x:row r="1407">
      <x:c r="A1407" t="str">
        <x:v>Kevin McKnight|2026-01-26</x:v>
      </x:c>
      <x:c r="B1407" s="888" t="n">
        <x:v>46048</x:v>
      </x:c>
      <x:c r="C1407" t="str">
        <x:v>Kevin McKnight</x:v>
      </x:c>
      <x:c r="D1407" t="str">
        <x:v>Permanent</x:v>
      </x:c>
      <x:c r="E1407" t="str">
        <x:v>Thurrock</x:v>
      </x:c>
      <x:c r="F1407" t="str">
        <x:v>Operative Porter</x:v>
      </x:c>
      <x:c r="G1407" t="str">
        <x:v>399438</x:v>
      </x:c>
      <x:c r="H1407" t="str">
        <x:v>Harrow Green Thurrock M/W use only</x:v>
      </x:c>
      <x:c r="I1407" s="22" t="n">
        <x:v>9</x:v>
      </x:c>
      <x:c r="J1407" t="str">
        <x:v>Worked</x:v>
      </x:c>
      <x:c r="K1407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7" t="str">
        <x:v>Include</x:v>
      </x:c>
      <x:c r="M1407"/>
      <x:c r="N1407"/>
    </x:row>
    <x:row r="1408">
      <x:c r="A1408" t="str">
        <x:v>Kevin McKnight|2026-01-27</x:v>
      </x:c>
      <x:c r="B1408" s="888" t="n">
        <x:v>46049</x:v>
      </x:c>
      <x:c r="C1408" t="str">
        <x:v>Kevin McKnight</x:v>
      </x:c>
      <x:c r="D1408" t="str">
        <x:v>Permanent</x:v>
      </x:c>
      <x:c r="E1408" t="str">
        <x:v>Thurrock</x:v>
      </x:c>
      <x:c r="F1408" t="str">
        <x:v>Operative Porter</x:v>
      </x:c>
      <x:c r="G1408" t="str">
        <x:v>399438</x:v>
      </x:c>
      <x:c r="H1408" t="str">
        <x:v>Harrow Green Thurrock M/W use only</x:v>
      </x:c>
      <x:c r="I1408" s="22" t="n">
        <x:v>9</x:v>
      </x:c>
      <x:c r="J1408" t="str">
        <x:v>Worked</x:v>
      </x:c>
      <x:c r="K1408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8" t="str">
        <x:v>Include</x:v>
      </x:c>
      <x:c r="M1408"/>
      <x:c r="N1408"/>
    </x:row>
    <x:row r="1409">
      <x:c r="A1409" t="str">
        <x:v>Kevin McKnight|2026-01-28</x:v>
      </x:c>
      <x:c r="B1409" s="888" t="n">
        <x:v>46050</x:v>
      </x:c>
      <x:c r="C1409" t="str">
        <x:v>Kevin McKnight</x:v>
      </x:c>
      <x:c r="D1409" t="str">
        <x:v>Permanent</x:v>
      </x:c>
      <x:c r="E1409" t="str">
        <x:v>Thurrock</x:v>
      </x:c>
      <x:c r="F1409" t="str">
        <x:v>Operative Porter</x:v>
      </x:c>
      <x:c r="G1409" t="str">
        <x:v>399438</x:v>
      </x:c>
      <x:c r="H1409" t="str">
        <x:v>Harrow Green Thurrock M/W use only</x:v>
      </x:c>
      <x:c r="I1409" s="22" t="n">
        <x:v>8.5</x:v>
      </x:c>
      <x:c r="J1409" t="str">
        <x:v>Worked</x:v>
      </x:c>
      <x:c r="K1409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409" t="str">
        <x:v>Include</x:v>
      </x:c>
      <x:c r="M1409"/>
      <x:c r="N1409"/>
    </x:row>
    <x:row r="1410">
      <x:c r="A1410" t="str">
        <x:v>Kevin McKnight|2026-01-29</x:v>
      </x:c>
      <x:c r="B1410" s="888" t="n">
        <x:v>46051</x:v>
      </x:c>
      <x:c r="C1410" t="str">
        <x:v>Kevin McKnight</x:v>
      </x:c>
      <x:c r="D1410" t="str">
        <x:v>Permanent</x:v>
      </x:c>
      <x:c r="E1410" t="str">
        <x:v>Thurrock</x:v>
      </x:c>
      <x:c r="F1410" t="str">
        <x:v>Operative Porter</x:v>
      </x:c>
      <x:c r="G1410"/>
      <x:c r="H1410"/>
      <x:c r="I1410" s="22" t="n">
        <x:v>0</x:v>
      </x:c>
      <x:c r="J1410" t="str">
        <x:v>Annual leave</x:v>
      </x:c>
      <x:c r="K1410" t="str">
        <x:v>Employee 1165; home branch Thurrock; assigned role Operative Porter | Leave: Annual Leave (Hours) | Leave calendar basis: Variable-pattern period</x:v>
      </x:c>
      <x:c r="L1410" t="str">
        <x:v>Include</x:v>
      </x:c>
      <x:c r="M1410"/>
      <x:c r="N1410"/>
    </x:row>
    <x:row r="1411">
      <x:c r="A1411" t="str">
        <x:v>Kevin McKnight|2026-01-30</x:v>
      </x:c>
      <x:c r="B1411" s="888" t="n">
        <x:v>46052</x:v>
      </x:c>
      <x:c r="C1411" t="str">
        <x:v>Kevin McKnight</x:v>
      </x:c>
      <x:c r="D1411" t="str">
        <x:v>Permanent</x:v>
      </x:c>
      <x:c r="E1411" t="str">
        <x:v>Thurrock</x:v>
      </x:c>
      <x:c r="F1411" t="str">
        <x:v>Operative Porter</x:v>
      </x:c>
      <x:c r="G1411"/>
      <x:c r="H1411"/>
      <x:c r="I1411" s="22" t="n">
        <x:v>0</x:v>
      </x:c>
      <x:c r="J1411" t="str">
        <x:v>Annual leave</x:v>
      </x:c>
      <x:c r="K1411" t="str">
        <x:v>Employee 1165; home branch Thurrock; assigned role Operative Porter | Leave: Annual Leave (Hours) | Leave calendar basis: Variable-pattern period</x:v>
      </x:c>
      <x:c r="L1411" t="str">
        <x:v>Include</x:v>
      </x:c>
      <x:c r="M1411"/>
      <x:c r="N1411"/>
    </x:row>
    <x:row r="1412">
      <x:c r="A1412" t="str">
        <x:v>Kieran Chapman|2026-01-05</x:v>
      </x:c>
      <x:c r="B1412" s="888" t="n">
        <x:v>46027</x:v>
      </x:c>
      <x:c r="C1412" t="str">
        <x:v>Kieran Chapman</x:v>
      </x:c>
      <x:c r="D1412" t="str">
        <x:v>Permanent</x:v>
      </x:c>
      <x:c r="E1412" t="str">
        <x:v>Cambridge</x:v>
      </x:c>
      <x:c r="F1412" t="str">
        <x:v>Operative Porter</x:v>
      </x:c>
      <x:c r="G1412" t="str">
        <x:v>398960</x:v>
      </x:c>
      <x:c r="H1412" t="str">
        <x:v>Haier</x:v>
      </x:c>
      <x:c r="I1412" s="22" t="n">
        <x:v>9.2</x:v>
      </x:c>
      <x:c r="J1412" t="str">
        <x:v>Worked</x:v>
      </x:c>
      <x:c r="K1412" t="str">
        <x:v>Employee 103256; home branch Cambridge; assigned role Operative Porter | Deployment branch: Oxford | Actual role: Operative Porter | Jobs: 398960 | Customers: Haier | Actual hours: 9.2; source records: 1</x:v>
      </x:c>
      <x:c r="L1412" t="str">
        <x:v>Include</x:v>
      </x:c>
      <x:c r="M1412"/>
      <x:c r="N1412"/>
    </x:row>
    <x:row r="1413">
      <x:c r="A1413" t="str">
        <x:v>Kieran Chapman|2026-01-06</x:v>
      </x:c>
      <x:c r="B1413" s="888" t="n">
        <x:v>46028</x:v>
      </x:c>
      <x:c r="C1413" t="str">
        <x:v>Kieran Chapman</x:v>
      </x:c>
      <x:c r="D1413" t="str">
        <x:v>Permanent</x:v>
      </x:c>
      <x:c r="E1413" t="str">
        <x:v>Cambridge</x:v>
      </x:c>
      <x:c r="F1413" t="str">
        <x:v>Operative Porter</x:v>
      </x:c>
      <x:c r="G1413" t="str">
        <x:v>399005</x:v>
      </x:c>
      <x:c r="H1413" t="str">
        <x:v>UniGreenScheme ( CAMBRIDGE COLLECTIONS)</x:v>
      </x:c>
      <x:c r="I1413" s="22" t="n">
        <x:v>8.5</x:v>
      </x:c>
      <x:c r="J1413" t="str">
        <x:v>Worked</x:v>
      </x:c>
      <x:c r="K1413" t="str">
        <x:v>Employee 103256; home branch Cambridge; assigned role Operative Porter | Deployment branch: Cambridge | Actual role: Operative Porter | Jobs: 399005 | Customers: UniGreenScheme ( CAMBRIDGE COLLECTIONS) | Actual hours: 8.5; source records: 1</x:v>
      </x:c>
      <x:c r="L1413" t="str">
        <x:v>Include</x:v>
      </x:c>
      <x:c r="M1413"/>
      <x:c r="N1413"/>
    </x:row>
    <x:row r="1414">
      <x:c r="A1414" t="str">
        <x:v>Kieran Chapman|2026-01-07</x:v>
      </x:c>
      <x:c r="B1414" s="888" t="n">
        <x:v>46029</x:v>
      </x:c>
      <x:c r="C1414" t="str">
        <x:v>Kieran Chapman</x:v>
      </x:c>
      <x:c r="D1414" t="str">
        <x:v>Permanent</x:v>
      </x:c>
      <x:c r="E1414" t="str">
        <x:v>Cambridge</x:v>
      </x:c>
      <x:c r="F1414" t="str">
        <x:v>Operative Porter</x:v>
      </x:c>
      <x:c r="G1414" t="str">
        <x:v>399033</x:v>
      </x:c>
      <x:c r="H1414" t="str">
        <x:v>UniGreenScheme (Imperial College)</x:v>
      </x:c>
      <x:c r="I1414" s="22" t="n">
        <x:v>8.5</x:v>
      </x:c>
      <x:c r="J1414" t="str">
        <x:v>Worked</x:v>
      </x:c>
      <x:c r="K1414" t="str">
        <x:v>Employee 103256; home branch Cambridge; assigned role Operative Porter | Deployment branch: Cambridge | Actual role: Operative Porter | Jobs: 399033 | Customers: UniGreenScheme (Imperial College) | Actual hours: 8.5; source records: 1</x:v>
      </x:c>
      <x:c r="L1414" t="str">
        <x:v>Include</x:v>
      </x:c>
      <x:c r="M1414"/>
      <x:c r="N1414"/>
    </x:row>
    <x:row r="1415">
      <x:c r="A1415" t="str">
        <x:v>Kieran Chapman|2026-01-08</x:v>
      </x:c>
      <x:c r="B1415" s="888" t="n">
        <x:v>46030</x:v>
      </x:c>
      <x:c r="C1415" t="str">
        <x:v>Kieran Chapman</x:v>
      </x:c>
      <x:c r="D1415" t="str">
        <x:v>Permanent</x:v>
      </x:c>
      <x:c r="E1415" t="str">
        <x:v>Cambridge</x:v>
      </x:c>
      <x:c r="F1415" t="str">
        <x:v>Operative Porter</x:v>
      </x:c>
      <x:c r="G1415" t="str">
        <x:v>397702</x:v>
      </x:c>
      <x:c r="H1415" t="str">
        <x:v>Meira GTx</x:v>
      </x:c>
      <x:c r="I1415" s="22" t="n">
        <x:v>4.5</x:v>
      </x:c>
      <x:c r="J1415" t="str">
        <x:v>Worked</x:v>
      </x:c>
      <x:c r="K1415" t="str">
        <x:v>Employee 103256; home branch Cambridge; assigned role Operative Porter | Deployment branch: Cambridge | Actual role: Operative Porter | Jobs: 397702 | Customers: Meira GTx | Actual hours: 4.5; source records: 1</x:v>
      </x:c>
      <x:c r="L1415" t="str">
        <x:v>Include</x:v>
      </x:c>
      <x:c r="M1415"/>
      <x:c r="N1415"/>
    </x:row>
    <x:row r="1416">
      <x:c r="A1416" t="str">
        <x:v>Kieran Chapman|2026-01-12</x:v>
      </x:c>
      <x:c r="B1416" s="888" t="n">
        <x:v>46034</x:v>
      </x:c>
      <x:c r="C1416" t="str">
        <x:v>Kieran Chapman</x:v>
      </x:c>
      <x:c r="D1416" t="str">
        <x:v>Permanent</x:v>
      </x:c>
      <x:c r="E1416" t="str">
        <x:v>Cambridge</x:v>
      </x:c>
      <x:c r="F1416" t="str">
        <x:v>Operative Porter</x:v>
      </x:c>
      <x:c r="G1416" t="str">
        <x:v>399232</x:v>
      </x:c>
      <x:c r="H1416" t="str">
        <x:v>T-Squared Group</x:v>
      </x:c>
      <x:c r="I1416" s="22" t="n">
        <x:v>10.5</x:v>
      </x:c>
      <x:c r="J1416" t="str">
        <x:v>Worked</x:v>
      </x:c>
      <x:c r="K1416" t="str">
        <x:v>Employee 103256; home branch Cambridge; assigned role Operative Porter | Deployment branch: Oxford | Actual role: Operative Porter | Jobs: 399232 | Customers: T-Squared Group | Actual hours: 10.5; source records: 1</x:v>
      </x:c>
      <x:c r="L1416" t="str">
        <x:v>Include</x:v>
      </x:c>
      <x:c r="M1416"/>
      <x:c r="N1416"/>
    </x:row>
    <x:row r="1417">
      <x:c r="A1417" t="str">
        <x:v>Kieran Chapman|2026-01-13</x:v>
      </x:c>
      <x:c r="B1417" s="888" t="n">
        <x:v>46035</x:v>
      </x:c>
      <x:c r="C1417" t="str">
        <x:v>Kieran Chapman</x:v>
      </x:c>
      <x:c r="D1417" t="str">
        <x:v>Permanent</x:v>
      </x:c>
      <x:c r="E1417" t="str">
        <x:v>Cambridge</x:v>
      </x:c>
      <x:c r="F1417" t="str">
        <x:v>Operative Porter</x:v>
      </x:c>
      <x:c r="G1417" t="str">
        <x:v>399232</x:v>
      </x:c>
      <x:c r="H1417" t="str">
        <x:v>T-Squared Group</x:v>
      </x:c>
      <x:c r="I1417" s="22" t="n">
        <x:v>9</x:v>
      </x:c>
      <x:c r="J1417" t="str">
        <x:v>Worked</x:v>
      </x:c>
      <x:c r="K1417" t="str">
        <x:v>Employee 103256; home branch Cambridge; assigned role Operative Porter | Deployment branch: Oxford | Actual role: Operative Porter | Jobs: 399232 | Customers: T-Squared Group | Actual hours: 9.0; source records: 1</x:v>
      </x:c>
      <x:c r="L1417" t="str">
        <x:v>Include</x:v>
      </x:c>
      <x:c r="M1417"/>
      <x:c r="N1417"/>
    </x:row>
    <x:row r="1418">
      <x:c r="A1418" t="str">
        <x:v>Kieran Chapman|2026-01-14</x:v>
      </x:c>
      <x:c r="B1418" s="888" t="n">
        <x:v>46036</x:v>
      </x:c>
      <x:c r="C1418" t="str">
        <x:v>Kieran Chapman</x:v>
      </x:c>
      <x:c r="D1418" t="str">
        <x:v>Permanent</x:v>
      </x:c>
      <x:c r="E1418" t="str">
        <x:v>Cambridge</x:v>
      </x:c>
      <x:c r="F1418" t="str">
        <x:v>Operative Porter</x:v>
      </x:c>
      <x:c r="G1418" t="str">
        <x:v>399379, 399232</x:v>
      </x:c>
      <x:c r="H1418" t="str">
        <x:v>Restore Harrow Green Oxford  M/W use only; T-Squared Group</x:v>
      </x:c>
      <x:c r="I1418" s="22" t="n">
        <x:v>17.5</x:v>
      </x:c>
      <x:c r="J1418" t="str">
        <x:v>Worked — 2 records</x:v>
      </x:c>
      <x:c r="K1418" t="str">
        <x:v>Employee 103256; home branch Cambridge; assigned role Operative Porter | Deployment branch: Oxford | Actual role: Operative Porter | Jobs: 399379, 399232 | Customers: Restore Harrow Green Oxford  M/W use only; T-Squared Group | Actual hours: 17.5; source records: 2</x:v>
      </x:c>
      <x:c r="L1418" t="str">
        <x:v>Include</x:v>
      </x:c>
      <x:c r="M1418"/>
      <x:c r="N1418"/>
    </x:row>
    <x:row r="1419">
      <x:c r="A1419" t="str">
        <x:v>Kieran Chapman|2026-01-15</x:v>
      </x:c>
      <x:c r="B1419" s="888" t="n">
        <x:v>46037</x:v>
      </x:c>
      <x:c r="C1419" t="str">
        <x:v>Kieran Chapman</x:v>
      </x:c>
      <x:c r="D1419" t="str">
        <x:v>Permanent</x:v>
      </x:c>
      <x:c r="E1419" t="str">
        <x:v>Cambridge</x:v>
      </x:c>
      <x:c r="F1419" t="str">
        <x:v>Operative Porter</x:v>
      </x:c>
      <x:c r="G1419" t="str">
        <x:v>399275F, 399528</x:v>
      </x:c>
      <x:c r="H1419" t="str">
        <x:v>Avantor ( CAMBRIDGE  JAN 2026 ); GPE (University of Oxford)</x:v>
      </x:c>
      <x:c r="I1419" s="22" t="n">
        <x:v>8</x:v>
      </x:c>
      <x:c r="J1419" t="str">
        <x:v>Worked — 2 records</x:v>
      </x:c>
      <x:c r="K1419" t="str">
        <x:v>Employee 103256; home branch Cambridge; assigned role Operative Porter | Deployment branch: Cambridge | Actual role: Operative Porter | Jobs: 399275F, 399528 | Customers: Avantor ( CAMBRIDGE  JAN 2026 ); GPE (University of Oxford) | Actual hours: 8.0; source records: 2</x:v>
      </x:c>
      <x:c r="L1419" t="str">
        <x:v>Include</x:v>
      </x:c>
      <x:c r="M1419"/>
      <x:c r="N1419"/>
    </x:row>
    <x:row r="1420">
      <x:c r="A1420" t="str">
        <x:v>Kieran Chapman|2026-01-16</x:v>
      </x:c>
      <x:c r="B1420" s="888" t="n">
        <x:v>46038</x:v>
      </x:c>
      <x:c r="C1420" t="str">
        <x:v>Kieran Chapman</x:v>
      </x:c>
      <x:c r="D1420" t="str">
        <x:v>Permanent</x:v>
      </x:c>
      <x:c r="E1420" t="str">
        <x:v>Cambridge</x:v>
      </x:c>
      <x:c r="F1420" t="str">
        <x:v>Operative Porter</x:v>
      </x:c>
      <x:c r="G1420" t="str">
        <x:v>399275F</x:v>
      </x:c>
      <x:c r="H1420" t="str">
        <x:v>Avantor ( CAMBRIDGE  JAN 2026 )</x:v>
      </x:c>
      <x:c r="I1420" s="22" t="n">
        <x:v>8.5</x:v>
      </x:c>
      <x:c r="J1420" t="str">
        <x:v>Worked</x:v>
      </x:c>
      <x:c r="K1420" t="str">
        <x:v>Employee 103256; home branch Cambridge; assigned role Operative Porter | Deployment branch: Cambridge | Actual role: Operative Porter | Jobs: 399275F | Customers: Avantor ( CAMBRIDGE  JAN 2026 ) | Actual hours: 8.5; source records: 1</x:v>
      </x:c>
      <x:c r="L1420" t="str">
        <x:v>Include</x:v>
      </x:c>
      <x:c r="M1420"/>
      <x:c r="N1420"/>
    </x:row>
    <x:row r="1421">
      <x:c r="A1421" t="str">
        <x:v>Kieran Chapman|2026-01-20</x:v>
      </x:c>
      <x:c r="B1421" s="888" t="n">
        <x:v>46042</x:v>
      </x:c>
      <x:c r="C1421" t="str">
        <x:v>Kieran Chapman</x:v>
      </x:c>
      <x:c r="D1421" t="str">
        <x:v>Permanent</x:v>
      </x:c>
      <x:c r="E1421" t="str">
        <x:v>Cambridge</x:v>
      </x:c>
      <x:c r="F1421" t="str">
        <x:v>Operative Porter</x:v>
      </x:c>
      <x:c r="G1421" t="str">
        <x:v>399399</x:v>
      </x:c>
      <x:c r="H1421" t="str">
        <x:v>Suffolk Constabulary</x:v>
      </x:c>
      <x:c r="I1421" s="22" t="n">
        <x:v>9</x:v>
      </x:c>
      <x:c r="J1421" t="str">
        <x:v>Worked</x:v>
      </x:c>
      <x:c r="K1421" t="str">
        <x:v>Employee 103256; home branch Cambridge; assigned role Operative Porter | Deployment branch: Cambridge | Actual role: Operative Porter | Jobs: 399399 | Customers: Suffolk Constabulary | Actual hours: 9.0; source records: 1</x:v>
      </x:c>
      <x:c r="L1421" t="str">
        <x:v>Include</x:v>
      </x:c>
      <x:c r="M1421"/>
      <x:c r="N1421"/>
    </x:row>
    <x:row r="1422">
      <x:c r="A1422" t="str">
        <x:v>Kieran Chapman|2026-01-22</x:v>
      </x:c>
      <x:c r="B1422" s="888" t="n">
        <x:v>46044</x:v>
      </x:c>
      <x:c r="C1422" t="str">
        <x:v>Kieran Chapman</x:v>
      </x:c>
      <x:c r="D1422" t="str">
        <x:v>Permanent</x:v>
      </x:c>
      <x:c r="E1422" t="str">
        <x:v>Cambridge</x:v>
      </x:c>
      <x:c r="F1422" t="str">
        <x:v>Operative Porter</x:v>
      </x:c>
      <x:c r="G1422"/>
      <x:c r="H1422"/>
      <x:c r="I1422" s="22" t="n">
        <x:v>0</x:v>
      </x:c>
      <x:c r="J1422" t="str">
        <x:v>Annual leave</x:v>
      </x:c>
      <x:c r="K1422" t="str">
        <x:v>Employee 103256; home branch Cambridge; assigned role Operative Porter | Leave: Annual Leave (Hours) | Leave calendar basis: Variable-pattern period</x:v>
      </x:c>
      <x:c r="L1422" t="str">
        <x:v>Include</x:v>
      </x:c>
      <x:c r="M1422"/>
      <x:c r="N1422"/>
    </x:row>
    <x:row r="1423">
      <x:c r="A1423" t="str">
        <x:v>Kieran Chapman|2026-01-29</x:v>
      </x:c>
      <x:c r="B1423" s="888" t="n">
        <x:v>46051</x:v>
      </x:c>
      <x:c r="C1423" t="str">
        <x:v>Kieran Chapman</x:v>
      </x:c>
      <x:c r="D1423" t="str">
        <x:v>Permanent</x:v>
      </x:c>
      <x:c r="E1423" t="str">
        <x:v>Cambridge</x:v>
      </x:c>
      <x:c r="F1423" t="str">
        <x:v>Operative Porter</x:v>
      </x:c>
      <x:c r="G1423" t="str">
        <x:v>399275F</x:v>
      </x:c>
      <x:c r="H1423" t="str">
        <x:v>Avantor ( CAMBRIDGE  JAN 2026 )</x:v>
      </x:c>
      <x:c r="I1423" s="22" t="n">
        <x:v>4.5</x:v>
      </x:c>
      <x:c r="J1423" t="str">
        <x:v>Worked</x:v>
      </x:c>
      <x:c r="K1423" t="str">
        <x:v>Employee 103256; home branch Cambridge; assigned role Operative Porter | Deployment branch: Cambridge | Actual role: Operative Porter | Jobs: 399275F | Customers: Avantor ( CAMBRIDGE  JAN 2026 ) | Actual hours: 4.5; source records: 1</x:v>
      </x:c>
      <x:c r="L1423" t="str">
        <x:v>Include</x:v>
      </x:c>
      <x:c r="M1423"/>
      <x:c r="N1423"/>
    </x:row>
    <x:row r="1424">
      <x:c r="A1424" t="str">
        <x:v>Kyle Gourley|2026-01-26</x:v>
      </x:c>
      <x:c r="B1424" s="888" t="n">
        <x:v>46048</x:v>
      </x:c>
      <x:c r="C1424" t="str">
        <x:v>Kyle Gourley</x:v>
      </x:c>
      <x:c r="D1424" t="str">
        <x:v>Permanent</x:v>
      </x:c>
      <x:c r="E1424" t="str">
        <x:v>Oxford</x:v>
      </x:c>
      <x:c r="F1424" t="str">
        <x:v>Operative Porter</x:v>
      </x:c>
      <x:c r="G1424" t="str">
        <x:v>397979M</x:v>
      </x:c>
      <x:c r="H1424" t="str">
        <x:v>Thames Valley Police</x:v>
      </x:c>
      <x:c r="I1424" s="22" t="n">
        <x:v>7.5</x:v>
      </x:c>
      <x:c r="J1424" t="str">
        <x:v>Worked</x:v>
      </x:c>
      <x:c r="K1424" t="str">
        <x:v>Employee 105233; home branch Oxford; assigned role Operative Porter | Deployment branch: Oxford | Actual role: Operative Porter | Jobs: 397979M | Customers: Thames Valley Police | Actual hours: 7.5; source records: 1</x:v>
      </x:c>
      <x:c r="L1424" t="str">
        <x:v>Include</x:v>
      </x:c>
      <x:c r="M1424"/>
      <x:c r="N1424"/>
    </x:row>
    <x:row r="1425">
      <x:c r="A1425" t="str">
        <x:v>L Stephens|2026-01-02</x:v>
      </x:c>
      <x:c r="B1425" s="888" t="n">
        <x:v>46024</x:v>
      </x:c>
      <x:c r="C1425" t="str">
        <x:v>L Stephens</x:v>
      </x:c>
      <x:c r="D1425" t="str">
        <x:v>Permanent</x:v>
      </x:c>
      <x:c r="E1425" t="str">
        <x:v>Thurrock</x:v>
      </x:c>
      <x:c r="F1425" t="str">
        <x:v>Warehouse</x:v>
      </x:c>
      <x:c r="G1425" t="str">
        <x:v>363792D</x:v>
      </x:c>
      <x:c r="H1425" t="str">
        <x:v>Thurrock Warehouse</x:v>
      </x:c>
      <x:c r="I1425" s="22" t="n">
        <x:v>9</x:v>
      </x:c>
      <x:c r="J1425" t="str">
        <x:v>Worked</x:v>
      </x:c>
      <x:c r="K1425" t="str">
        <x:v>Employee 1775; home branch Thurrock; assigned role Warehouse | Deployment branch: Thurrock | Actual role: Operative Driver | Jobs: 363792D | Customers: Thurrock Warehouse | Actual hours: 9.0; source records: 1</x:v>
      </x:c>
      <x:c r="L1425" t="str">
        <x:v>Include</x:v>
      </x:c>
      <x:c r="M1425"/>
      <x:c r="N1425"/>
    </x:row>
    <x:row r="1426">
      <x:c r="A1426" t="str">
        <x:v>L Stephens|2026-01-05</x:v>
      </x:c>
      <x:c r="B1426" s="888" t="n">
        <x:v>46027</x:v>
      </x:c>
      <x:c r="C1426" t="str">
        <x:v>L Stephens</x:v>
      </x:c>
      <x:c r="D1426" t="str">
        <x:v>Permanent</x:v>
      </x:c>
      <x:c r="E1426" t="str">
        <x:v>Thurrock</x:v>
      </x:c>
      <x:c r="F1426" t="str">
        <x:v>Warehouse</x:v>
      </x:c>
      <x:c r="G1426" t="str">
        <x:v>363792D</x:v>
      </x:c>
      <x:c r="H1426" t="str">
        <x:v>Thurrock Warehouse</x:v>
      </x:c>
      <x:c r="I1426" s="22" t="n">
        <x:v>8.5</x:v>
      </x:c>
      <x:c r="J1426" t="str">
        <x:v>Worked</x:v>
      </x:c>
      <x:c r="K1426" t="str">
        <x:v>Employee 1775; home branch Thurrock; assigned role Warehouse | Deployment branch: Thurrock | Actual role: Operative Driver | Jobs: 363792D | Customers: Thurrock Warehouse | Actual hours: 8.5; source records: 1</x:v>
      </x:c>
      <x:c r="L1426" t="str">
        <x:v>Include</x:v>
      </x:c>
      <x:c r="M1426"/>
      <x:c r="N1426"/>
    </x:row>
    <x:row r="1427">
      <x:c r="A1427" t="str">
        <x:v>L Stephens|2026-01-06</x:v>
      </x:c>
      <x:c r="B1427" s="888" t="n">
        <x:v>46028</x:v>
      </x:c>
      <x:c r="C1427" t="str">
        <x:v>L Stephens</x:v>
      </x:c>
      <x:c r="D1427" t="str">
        <x:v>Permanent</x:v>
      </x:c>
      <x:c r="E1427" t="str">
        <x:v>Thurrock</x:v>
      </x:c>
      <x:c r="F1427" t="str">
        <x:v>Warehouse</x:v>
      </x:c>
      <x:c r="G1427" t="str">
        <x:v>363792D</x:v>
      </x:c>
      <x:c r="H1427" t="str">
        <x:v>Thurrock Warehouse</x:v>
      </x:c>
      <x:c r="I1427" s="22" t="n">
        <x:v>9</x:v>
      </x:c>
      <x:c r="J1427" t="str">
        <x:v>Worked</x:v>
      </x:c>
      <x:c r="K1427" t="str">
        <x:v>Employee 1775; home branch Thurrock; assigned role Warehouse | Deployment branch: Thurrock | Actual role: Operative Driver | Jobs: 363792D | Customers: Thurrock Warehouse | Actual hours: 9.0; source records: 1</x:v>
      </x:c>
      <x:c r="L1427" t="str">
        <x:v>Include</x:v>
      </x:c>
      <x:c r="M1427"/>
      <x:c r="N1427"/>
    </x:row>
    <x:row r="1428">
      <x:c r="A1428" t="str">
        <x:v>L Stephens|2026-01-07</x:v>
      </x:c>
      <x:c r="B1428" s="888" t="n">
        <x:v>46029</x:v>
      </x:c>
      <x:c r="C1428" t="str">
        <x:v>L Stephens</x:v>
      </x:c>
      <x:c r="D1428" t="str">
        <x:v>Permanent</x:v>
      </x:c>
      <x:c r="E1428" t="str">
        <x:v>Thurrock</x:v>
      </x:c>
      <x:c r="F1428" t="str">
        <x:v>Warehouse</x:v>
      </x:c>
      <x:c r="G1428" t="str">
        <x:v>363792D</x:v>
      </x:c>
      <x:c r="H1428" t="str">
        <x:v>Thurrock Warehouse</x:v>
      </x:c>
      <x:c r="I1428" s="22" t="n">
        <x:v>9</x:v>
      </x:c>
      <x:c r="J1428" t="str">
        <x:v>Worked</x:v>
      </x:c>
      <x:c r="K1428" t="str">
        <x:v>Employee 1775; home branch Thurrock; assigned role Warehouse | Deployment branch: Thurrock | Actual role: Operative Driver | Jobs: 363792D | Customers: Thurrock Warehouse | Actual hours: 9.0; source records: 1</x:v>
      </x:c>
      <x:c r="L1428" t="str">
        <x:v>Include</x:v>
      </x:c>
      <x:c r="M1428"/>
      <x:c r="N1428"/>
    </x:row>
    <x:row r="1429">
      <x:c r="A1429" t="str">
        <x:v>L Stephens|2026-01-08</x:v>
      </x:c>
      <x:c r="B1429" s="888" t="n">
        <x:v>46030</x:v>
      </x:c>
      <x:c r="C1429" t="str">
        <x:v>L Stephens</x:v>
      </x:c>
      <x:c r="D1429" t="str">
        <x:v>Permanent</x:v>
      </x:c>
      <x:c r="E1429" t="str">
        <x:v>Thurrock</x:v>
      </x:c>
      <x:c r="F1429" t="str">
        <x:v>Warehouse</x:v>
      </x:c>
      <x:c r="G1429" t="str">
        <x:v>363792D</x:v>
      </x:c>
      <x:c r="H1429" t="str">
        <x:v>Thurrock Warehouse</x:v>
      </x:c>
      <x:c r="I1429" s="22" t="n">
        <x:v>9</x:v>
      </x:c>
      <x:c r="J1429" t="str">
        <x:v>Worked</x:v>
      </x:c>
      <x:c r="K1429" t="str">
        <x:v>Employee 1775; home branch Thurrock; assigned role Warehouse | Deployment branch: Thurrock | Actual role: Operative Driver | Jobs: 363792D | Customers: Thurrock Warehouse | Actual hours: 9.0; source records: 1</x:v>
      </x:c>
      <x:c r="L1429" t="str">
        <x:v>Include</x:v>
      </x:c>
      <x:c r="M1429"/>
      <x:c r="N1429"/>
    </x:row>
    <x:row r="1430">
      <x:c r="A1430" t="str">
        <x:v>L Stephens|2026-01-09</x:v>
      </x:c>
      <x:c r="B1430" s="888" t="n">
        <x:v>46031</x:v>
      </x:c>
      <x:c r="C1430" t="str">
        <x:v>L Stephens</x:v>
      </x:c>
      <x:c r="D1430" t="str">
        <x:v>Permanent</x:v>
      </x:c>
      <x:c r="E1430" t="str">
        <x:v>Thurrock</x:v>
      </x:c>
      <x:c r="F1430" t="str">
        <x:v>Warehouse</x:v>
      </x:c>
      <x:c r="G1430" t="str">
        <x:v>363792D</x:v>
      </x:c>
      <x:c r="H1430" t="str">
        <x:v>Thurrock Warehouse</x:v>
      </x:c>
      <x:c r="I1430" s="22" t="n">
        <x:v>9</x:v>
      </x:c>
      <x:c r="J1430" t="str">
        <x:v>Worked</x:v>
      </x:c>
      <x:c r="K1430" t="str">
        <x:v>Employee 1775; home branch Thurrock; assigned role Warehouse | Deployment branch: Thurrock | Actual role: Operative Driver | Jobs: 363792D | Customers: Thurrock Warehouse | Actual hours: 9.0; source records: 1</x:v>
      </x:c>
      <x:c r="L1430" t="str">
        <x:v>Include</x:v>
      </x:c>
      <x:c r="M1430"/>
      <x:c r="N1430"/>
    </x:row>
    <x:row r="1431">
      <x:c r="A1431" t="str">
        <x:v>L Stephens|2026-01-12</x:v>
      </x:c>
      <x:c r="B1431" s="888" t="n">
        <x:v>46034</x:v>
      </x:c>
      <x:c r="C1431" t="str">
        <x:v>L Stephens</x:v>
      </x:c>
      <x:c r="D1431" t="str">
        <x:v>Permanent</x:v>
      </x:c>
      <x:c r="E1431" t="str">
        <x:v>Thurrock</x:v>
      </x:c>
      <x:c r="F1431" t="str">
        <x:v>Warehouse</x:v>
      </x:c>
      <x:c r="G1431" t="str">
        <x:v>363792D</x:v>
      </x:c>
      <x:c r="H1431" t="str">
        <x:v>Thurrock Warehouse</x:v>
      </x:c>
      <x:c r="I1431" s="22" t="n">
        <x:v>9</x:v>
      </x:c>
      <x:c r="J1431" t="str">
        <x:v>Worked</x:v>
      </x:c>
      <x:c r="K1431" t="str">
        <x:v>Employee 1775; home branch Thurrock; assigned role Warehouse | Deployment branch: Thurrock | Actual role: Operative Driver | Jobs: 363792D | Customers: Thurrock Warehouse | Actual hours: 9.0; source records: 1</x:v>
      </x:c>
      <x:c r="L1431" t="str">
        <x:v>Include</x:v>
      </x:c>
      <x:c r="M1431"/>
      <x:c r="N1431"/>
    </x:row>
    <x:row r="1432">
      <x:c r="A1432" t="str">
        <x:v>L Stephens|2026-01-13</x:v>
      </x:c>
      <x:c r="B1432" s="888" t="n">
        <x:v>46035</x:v>
      </x:c>
      <x:c r="C1432" t="str">
        <x:v>L Stephens</x:v>
      </x:c>
      <x:c r="D1432" t="str">
        <x:v>Permanent</x:v>
      </x:c>
      <x:c r="E1432" t="str">
        <x:v>Thurrock</x:v>
      </x:c>
      <x:c r="F1432" t="str">
        <x:v>Warehouse</x:v>
      </x:c>
      <x:c r="G1432" t="str">
        <x:v>363792D</x:v>
      </x:c>
      <x:c r="H1432" t="str">
        <x:v>Thurrock Warehouse</x:v>
      </x:c>
      <x:c r="I1432" s="22" t="n">
        <x:v>9</x:v>
      </x:c>
      <x:c r="J1432" t="str">
        <x:v>Worked</x:v>
      </x:c>
      <x:c r="K1432" t="str">
        <x:v>Employee 1775; home branch Thurrock; assigned role Warehouse | Deployment branch: Thurrock | Actual role: Operative Driver | Jobs: 363792D | Customers: Thurrock Warehouse | Actual hours: 9.0; source records: 1</x:v>
      </x:c>
      <x:c r="L1432" t="str">
        <x:v>Include</x:v>
      </x:c>
      <x:c r="M1432"/>
      <x:c r="N1432"/>
    </x:row>
    <x:row r="1433">
      <x:c r="A1433" t="str">
        <x:v>L Stephens|2026-01-14</x:v>
      </x:c>
      <x:c r="B1433" s="888" t="n">
        <x:v>46036</x:v>
      </x:c>
      <x:c r="C1433" t="str">
        <x:v>L Stephens</x:v>
      </x:c>
      <x:c r="D1433" t="str">
        <x:v>Permanent</x:v>
      </x:c>
      <x:c r="E1433" t="str">
        <x:v>Thurrock</x:v>
      </x:c>
      <x:c r="F1433" t="str">
        <x:v>Warehouse</x:v>
      </x:c>
      <x:c r="G1433" t="str">
        <x:v>363792D</x:v>
      </x:c>
      <x:c r="H1433" t="str">
        <x:v>Thurrock Warehouse</x:v>
      </x:c>
      <x:c r="I1433" s="22" t="n">
        <x:v>9</x:v>
      </x:c>
      <x:c r="J1433" t="str">
        <x:v>Worked</x:v>
      </x:c>
      <x:c r="K1433" t="str">
        <x:v>Employee 1775; home branch Thurrock; assigned role Warehouse | Deployment branch: Thurrock | Actual role: Operative Driver | Jobs: 363792D | Customers: Thurrock Warehouse | Actual hours: 9.0; source records: 1</x:v>
      </x:c>
      <x:c r="L1433" t="str">
        <x:v>Include</x:v>
      </x:c>
      <x:c r="M1433"/>
      <x:c r="N1433"/>
    </x:row>
    <x:row r="1434">
      <x:c r="A1434" t="str">
        <x:v>L Stephens|2026-01-15</x:v>
      </x:c>
      <x:c r="B1434" s="888" t="n">
        <x:v>46037</x:v>
      </x:c>
      <x:c r="C1434" t="str">
        <x:v>L Stephens</x:v>
      </x:c>
      <x:c r="D1434" t="str">
        <x:v>Permanent</x:v>
      </x:c>
      <x:c r="E1434" t="str">
        <x:v>Thurrock</x:v>
      </x:c>
      <x:c r="F1434" t="str">
        <x:v>Warehouse</x:v>
      </x:c>
      <x:c r="G1434" t="str">
        <x:v>363792D</x:v>
      </x:c>
      <x:c r="H1434" t="str">
        <x:v>Thurrock Warehouse</x:v>
      </x:c>
      <x:c r="I1434" s="22" t="n">
        <x:v>9</x:v>
      </x:c>
      <x:c r="J1434" t="str">
        <x:v>Worked</x:v>
      </x:c>
      <x:c r="K1434" t="str">
        <x:v>Employee 1775; home branch Thurrock; assigned role Warehouse | Deployment branch: Thurrock | Actual role: Operative Driver | Jobs: 363792D | Customers: Thurrock Warehouse | Actual hours: 9.0; source records: 1</x:v>
      </x:c>
      <x:c r="L1434" t="str">
        <x:v>Include</x:v>
      </x:c>
      <x:c r="M1434"/>
      <x:c r="N1434"/>
    </x:row>
    <x:row r="1435">
      <x:c r="A1435" t="str">
        <x:v>L Stephens|2026-01-16</x:v>
      </x:c>
      <x:c r="B1435" s="888" t="n">
        <x:v>46038</x:v>
      </x:c>
      <x:c r="C1435" t="str">
        <x:v>L Stephens</x:v>
      </x:c>
      <x:c r="D1435" t="str">
        <x:v>Permanent</x:v>
      </x:c>
      <x:c r="E1435" t="str">
        <x:v>Thurrock</x:v>
      </x:c>
      <x:c r="F1435" t="str">
        <x:v>Warehouse</x:v>
      </x:c>
      <x:c r="G1435" t="str">
        <x:v>363792D</x:v>
      </x:c>
      <x:c r="H1435" t="str">
        <x:v>Thurrock Warehouse</x:v>
      </x:c>
      <x:c r="I1435" s="22" t="n">
        <x:v>9</x:v>
      </x:c>
      <x:c r="J1435" t="str">
        <x:v>Worked</x:v>
      </x:c>
      <x:c r="K1435" t="str">
        <x:v>Employee 1775; home branch Thurrock; assigned role Warehouse | Deployment branch: Thurrock | Actual role: Operative Driver | Jobs: 363792D | Customers: Thurrock Warehouse | Actual hours: 9.0; source records: 1</x:v>
      </x:c>
      <x:c r="L1435" t="str">
        <x:v>Include</x:v>
      </x:c>
      <x:c r="M1435"/>
      <x:c r="N1435"/>
    </x:row>
    <x:row r="1436">
      <x:c r="A1436" t="str">
        <x:v>L Stephens|2026-01-19</x:v>
      </x:c>
      <x:c r="B1436" s="888" t="n">
        <x:v>46041</x:v>
      </x:c>
      <x:c r="C1436" t="str">
        <x:v>L Stephens</x:v>
      </x:c>
      <x:c r="D1436" t="str">
        <x:v>Permanent</x:v>
      </x:c>
      <x:c r="E1436" t="str">
        <x:v>Thurrock</x:v>
      </x:c>
      <x:c r="F1436" t="str">
        <x:v>Warehouse</x:v>
      </x:c>
      <x:c r="G1436" t="str">
        <x:v>363792D</x:v>
      </x:c>
      <x:c r="H1436" t="str">
        <x:v>Thurrock Warehouse</x:v>
      </x:c>
      <x:c r="I1436" s="22" t="n">
        <x:v>9</x:v>
      </x:c>
      <x:c r="J1436" t="str">
        <x:v>Worked</x:v>
      </x:c>
      <x:c r="K1436" t="str">
        <x:v>Employee 1775; home branch Thurrock; assigned role Warehouse | Deployment branch: Thurrock | Actual role: Operative Driver | Jobs: 363792D | Customers: Thurrock Warehouse | Actual hours: 9.0; source records: 1</x:v>
      </x:c>
      <x:c r="L1436" t="str">
        <x:v>Include</x:v>
      </x:c>
      <x:c r="M1436"/>
      <x:c r="N1436"/>
    </x:row>
    <x:row r="1437">
      <x:c r="A1437" t="str">
        <x:v>L Stephens|2026-01-20</x:v>
      </x:c>
      <x:c r="B1437" s="888" t="n">
        <x:v>46042</x:v>
      </x:c>
      <x:c r="C1437" t="str">
        <x:v>L Stephens</x:v>
      </x:c>
      <x:c r="D1437" t="str">
        <x:v>Permanent</x:v>
      </x:c>
      <x:c r="E1437" t="str">
        <x:v>Thurrock</x:v>
      </x:c>
      <x:c r="F1437" t="str">
        <x:v>Warehouse</x:v>
      </x:c>
      <x:c r="G1437" t="str">
        <x:v>363792D</x:v>
      </x:c>
      <x:c r="H1437" t="str">
        <x:v>Thurrock Warehouse</x:v>
      </x:c>
      <x:c r="I1437" s="22" t="n">
        <x:v>9</x:v>
      </x:c>
      <x:c r="J1437" t="str">
        <x:v>Worked</x:v>
      </x:c>
      <x:c r="K1437" t="str">
        <x:v>Employee 1775; home branch Thurrock; assigned role Warehouse | Deployment branch: Thurrock | Actual role: Operative Driver | Jobs: 363792D | Customers: Thurrock Warehouse | Actual hours: 9.0; source records: 1</x:v>
      </x:c>
      <x:c r="L1437" t="str">
        <x:v>Include</x:v>
      </x:c>
      <x:c r="M1437"/>
      <x:c r="N1437"/>
    </x:row>
    <x:row r="1438">
      <x:c r="A1438" t="str">
        <x:v>L Stephens|2026-01-21</x:v>
      </x:c>
      <x:c r="B1438" s="888" t="n">
        <x:v>46043</x:v>
      </x:c>
      <x:c r="C1438" t="str">
        <x:v>L Stephens</x:v>
      </x:c>
      <x:c r="D1438" t="str">
        <x:v>Permanent</x:v>
      </x:c>
      <x:c r="E1438" t="str">
        <x:v>Thurrock</x:v>
      </x:c>
      <x:c r="F1438" t="str">
        <x:v>Warehouse</x:v>
      </x:c>
      <x:c r="G1438" t="str">
        <x:v>363792D</x:v>
      </x:c>
      <x:c r="H1438" t="str">
        <x:v>Thurrock Warehouse</x:v>
      </x:c>
      <x:c r="I1438" s="22" t="n">
        <x:v>9</x:v>
      </x:c>
      <x:c r="J1438" t="str">
        <x:v>Worked</x:v>
      </x:c>
      <x:c r="K1438" t="str">
        <x:v>Employee 1775; home branch Thurrock; assigned role Warehouse | Deployment branch: Thurrock | Actual role: Operative Driver | Jobs: 363792D | Customers: Thurrock Warehouse | Actual hours: 9.0; source records: 1</x:v>
      </x:c>
      <x:c r="L1438" t="str">
        <x:v>Include</x:v>
      </x:c>
      <x:c r="M1438"/>
      <x:c r="N1438"/>
    </x:row>
    <x:row r="1439">
      <x:c r="A1439" t="str">
        <x:v>L Stephens|2026-01-22</x:v>
      </x:c>
      <x:c r="B1439" s="888" t="n">
        <x:v>46044</x:v>
      </x:c>
      <x:c r="C1439" t="str">
        <x:v>L Stephens</x:v>
      </x:c>
      <x:c r="D1439" t="str">
        <x:v>Permanent</x:v>
      </x:c>
      <x:c r="E1439" t="str">
        <x:v>Thurrock</x:v>
      </x:c>
      <x:c r="F1439" t="str">
        <x:v>Warehouse</x:v>
      </x:c>
      <x:c r="G1439" t="str">
        <x:v>363792D</x:v>
      </x:c>
      <x:c r="H1439" t="str">
        <x:v>Thurrock Warehouse</x:v>
      </x:c>
      <x:c r="I1439" s="22" t="n">
        <x:v>9</x:v>
      </x:c>
      <x:c r="J1439" t="str">
        <x:v>Worked</x:v>
      </x:c>
      <x:c r="K1439" t="str">
        <x:v>Employee 1775; home branch Thurrock; assigned role Warehouse | Deployment branch: Thurrock | Actual role: Operative Driver | Jobs: 363792D | Customers: Thurrock Warehouse | Actual hours: 9.0; source records: 1</x:v>
      </x:c>
      <x:c r="L1439" t="str">
        <x:v>Include</x:v>
      </x:c>
      <x:c r="M1439"/>
      <x:c r="N1439"/>
    </x:row>
    <x:row r="1440">
      <x:c r="A1440" t="str">
        <x:v>L Stephens|2026-01-23</x:v>
      </x:c>
      <x:c r="B1440" s="888" t="n">
        <x:v>46045</x:v>
      </x:c>
      <x:c r="C1440" t="str">
        <x:v>L Stephens</x:v>
      </x:c>
      <x:c r="D1440" t="str">
        <x:v>Permanent</x:v>
      </x:c>
      <x:c r="E1440" t="str">
        <x:v>Thurrock</x:v>
      </x:c>
      <x:c r="F1440" t="str">
        <x:v>Warehouse</x:v>
      </x:c>
      <x:c r="G1440"/>
      <x:c r="H1440"/>
      <x:c r="I1440" s="22" t="n">
        <x:v>0</x:v>
      </x:c>
      <x:c r="J1440" t="str">
        <x:v>Annual leave</x:v>
      </x:c>
      <x:c r="K1440" t="str">
        <x:v>Employee 1775; home branch Thurrock; assigned role Warehouse | Leave: Annual Leave (Hours) | Leave calendar basis: Variable-pattern period</x:v>
      </x:c>
      <x:c r="L1440" t="str">
        <x:v>Include</x:v>
      </x:c>
      <x:c r="M1440"/>
      <x:c r="N1440"/>
    </x:row>
    <x:row r="1441">
      <x:c r="A1441" t="str">
        <x:v>L Stephens|2026-01-26</x:v>
      </x:c>
      <x:c r="B1441" s="888" t="n">
        <x:v>46048</x:v>
      </x:c>
      <x:c r="C1441" t="str">
        <x:v>L Stephens</x:v>
      </x:c>
      <x:c r="D1441" t="str">
        <x:v>Permanent</x:v>
      </x:c>
      <x:c r="E1441" t="str">
        <x:v>Thurrock</x:v>
      </x:c>
      <x:c r="F1441" t="str">
        <x:v>Warehouse</x:v>
      </x:c>
      <x:c r="G1441" t="str">
        <x:v>363792D</x:v>
      </x:c>
      <x:c r="H1441" t="str">
        <x:v>Thurrock Warehouse</x:v>
      </x:c>
      <x:c r="I1441" s="22" t="n">
        <x:v>9</x:v>
      </x:c>
      <x:c r="J1441" t="str">
        <x:v>Worked</x:v>
      </x:c>
      <x:c r="K1441" t="str">
        <x:v>Employee 1775; home branch Thurrock; assigned role Warehouse | Deployment branch: Thurrock | Actual role: Operative Driver | Jobs: 363792D | Customers: Thurrock Warehouse | Actual hours: 9.0; source records: 1</x:v>
      </x:c>
      <x:c r="L1441" t="str">
        <x:v>Include</x:v>
      </x:c>
      <x:c r="M1441"/>
      <x:c r="N1441"/>
    </x:row>
    <x:row r="1442">
      <x:c r="A1442" t="str">
        <x:v>L Stephens|2026-01-27</x:v>
      </x:c>
      <x:c r="B1442" s="888" t="n">
        <x:v>46049</x:v>
      </x:c>
      <x:c r="C1442" t="str">
        <x:v>L Stephens</x:v>
      </x:c>
      <x:c r="D1442" t="str">
        <x:v>Permanent</x:v>
      </x:c>
      <x:c r="E1442" t="str">
        <x:v>Thurrock</x:v>
      </x:c>
      <x:c r="F1442" t="str">
        <x:v>Warehouse</x:v>
      </x:c>
      <x:c r="G1442" t="str">
        <x:v>363792D</x:v>
      </x:c>
      <x:c r="H1442" t="str">
        <x:v>Thurrock Warehouse</x:v>
      </x:c>
      <x:c r="I1442" s="22" t="n">
        <x:v>9</x:v>
      </x:c>
      <x:c r="J1442" t="str">
        <x:v>Worked</x:v>
      </x:c>
      <x:c r="K1442" t="str">
        <x:v>Employee 1775; home branch Thurrock; assigned role Warehouse | Deployment branch: Thurrock | Actual role: Operative Driver | Jobs: 363792D | Customers: Thurrock Warehouse | Actual hours: 9.0; source records: 1</x:v>
      </x:c>
      <x:c r="L1442" t="str">
        <x:v>Include</x:v>
      </x:c>
      <x:c r="M1442"/>
      <x:c r="N1442"/>
    </x:row>
    <x:row r="1443">
      <x:c r="A1443" t="str">
        <x:v>L Stephens|2026-01-28</x:v>
      </x:c>
      <x:c r="B1443" s="888" t="n">
        <x:v>46050</x:v>
      </x:c>
      <x:c r="C1443" t="str">
        <x:v>L Stephens</x:v>
      </x:c>
      <x:c r="D1443" t="str">
        <x:v>Permanent</x:v>
      </x:c>
      <x:c r="E1443" t="str">
        <x:v>Thurrock</x:v>
      </x:c>
      <x:c r="F1443" t="str">
        <x:v>Warehouse</x:v>
      </x:c>
      <x:c r="G1443" t="str">
        <x:v>363792D</x:v>
      </x:c>
      <x:c r="H1443" t="str">
        <x:v>Thurrock Warehouse</x:v>
      </x:c>
      <x:c r="I1443" s="22" t="n">
        <x:v>8.5</x:v>
      </x:c>
      <x:c r="J1443" t="str">
        <x:v>Worked</x:v>
      </x:c>
      <x:c r="K1443" t="str">
        <x:v>Employee 1775; home branch Thurrock; assigned role Warehouse | Deployment branch: Thurrock | Actual role: Operative Driver | Jobs: 363792D | Customers: Thurrock Warehouse | Actual hours: 8.5; source records: 1</x:v>
      </x:c>
      <x:c r="L1443" t="str">
        <x:v>Include</x:v>
      </x:c>
      <x:c r="M1443"/>
      <x:c r="N1443"/>
    </x:row>
    <x:row r="1444">
      <x:c r="A1444" t="str">
        <x:v>L Stephens|2026-01-29</x:v>
      </x:c>
      <x:c r="B1444" s="888" t="n">
        <x:v>46051</x:v>
      </x:c>
      <x:c r="C1444" t="str">
        <x:v>L Stephens</x:v>
      </x:c>
      <x:c r="D1444" t="str">
        <x:v>Permanent</x:v>
      </x:c>
      <x:c r="E1444" t="str">
        <x:v>Thurrock</x:v>
      </x:c>
      <x:c r="F1444" t="str">
        <x:v>Warehouse</x:v>
      </x:c>
      <x:c r="G1444" t="str">
        <x:v>363792D</x:v>
      </x:c>
      <x:c r="H1444" t="str">
        <x:v>Thurrock Warehouse</x:v>
      </x:c>
      <x:c r="I1444" s="22" t="n">
        <x:v>8.5</x:v>
      </x:c>
      <x:c r="J1444" t="str">
        <x:v>Worked</x:v>
      </x:c>
      <x:c r="K1444" t="str">
        <x:v>Employee 1775; home branch Thurrock; assigned role Warehouse | Deployment branch: Thurrock | Actual role: Operative Driver | Jobs: 363792D | Customers: Thurrock Warehouse | Actual hours: 8.5; source records: 1</x:v>
      </x:c>
      <x:c r="L1444" t="str">
        <x:v>Include</x:v>
      </x:c>
      <x:c r="M1444"/>
      <x:c r="N1444"/>
    </x:row>
    <x:row r="1445">
      <x:c r="A1445" t="str">
        <x:v>L Stephens|2026-01-30</x:v>
      </x:c>
      <x:c r="B1445" s="888" t="n">
        <x:v>46052</x:v>
      </x:c>
      <x:c r="C1445" t="str">
        <x:v>L Stephens</x:v>
      </x:c>
      <x:c r="D1445" t="str">
        <x:v>Permanent</x:v>
      </x:c>
      <x:c r="E1445" t="str">
        <x:v>Thurrock</x:v>
      </x:c>
      <x:c r="F1445" t="str">
        <x:v>Warehouse</x:v>
      </x:c>
      <x:c r="G1445" t="str">
        <x:v>363792D</x:v>
      </x:c>
      <x:c r="H1445" t="str">
        <x:v>Thurrock Warehouse</x:v>
      </x:c>
      <x:c r="I1445" s="22" t="n">
        <x:v>8.5</x:v>
      </x:c>
      <x:c r="J1445" t="str">
        <x:v>Worked</x:v>
      </x:c>
      <x:c r="K1445" t="str">
        <x:v>Employee 1775; home branch Thurrock; assigned role Warehouse | Deployment branch: Thurrock | Actual role: Operative Driver | Jobs: 363792D | Customers: Thurrock Warehouse | Actual hours: 8.5; source records: 1</x:v>
      </x:c>
      <x:c r="L1445" t="str">
        <x:v>Include</x:v>
      </x:c>
      <x:c r="M1445"/>
      <x:c r="N1445"/>
    </x:row>
    <x:row r="1446">
      <x:c r="A1446" t="str">
        <x:v>Lauris Vonda|2026-01-05</x:v>
      </x:c>
      <x:c r="B1446" s="888" t="n">
        <x:v>46027</x:v>
      </x:c>
      <x:c r="C1446" t="str">
        <x:v>Lauris Vonda</x:v>
      </x:c>
      <x:c r="D1446" t="str">
        <x:v>Permanent</x:v>
      </x:c>
      <x:c r="E1446" t="str">
        <x:v>Birmingham</x:v>
      </x:c>
      <x:c r="F1446" t="str">
        <x:v>Operative Porter</x:v>
      </x:c>
      <x:c r="G1446" t="str">
        <x:v>397334</x:v>
      </x:c>
      <x:c r="H1446" t="str">
        <x:v>West Midlands Police</x:v>
      </x:c>
      <x:c r="I1446" s="22" t="n">
        <x:v>8</x:v>
      </x:c>
      <x:c r="J1446" t="str">
        <x:v>Worked</x:v>
      </x:c>
      <x:c r="K1446" t="str">
        <x:v>Employee 1723; home branch Birmingham; assigned role Operative Porter | Deployment branch: Birmingham | Actual role: Operative Porter | Jobs: 397334 | Customers: West Midlands Police | Actual hours: 8.0; source records: 1</x:v>
      </x:c>
      <x:c r="L1446" t="str">
        <x:v>Include</x:v>
      </x:c>
      <x:c r="M1446"/>
      <x:c r="N1446"/>
    </x:row>
    <x:row r="1447">
      <x:c r="A1447" t="str">
        <x:v>Lauris Vonda|2026-01-06</x:v>
      </x:c>
      <x:c r="B1447" s="888" t="n">
        <x:v>46028</x:v>
      </x:c>
      <x:c r="C1447" t="str">
        <x:v>Lauris Vonda</x:v>
      </x:c>
      <x:c r="D1447" t="str">
        <x:v>Permanent</x:v>
      </x:c>
      <x:c r="E1447" t="str">
        <x:v>Birmingham</x:v>
      </x:c>
      <x:c r="F1447" t="str">
        <x:v>Operative Porter</x:v>
      </x:c>
      <x:c r="G1447" t="str">
        <x:v>398282</x:v>
      </x:c>
      <x:c r="H1447" t="str">
        <x:v>Aston University</x:v>
      </x:c>
      <x:c r="I1447" s="22" t="n">
        <x:v>5</x:v>
      </x:c>
      <x:c r="J1447" t="str">
        <x:v>Worked</x:v>
      </x:c>
      <x:c r="K1447" t="str">
        <x:v>Employee 1723; home branch Birmingham; assigned role Operative Porter | Deployment branch: Birmingham | Actual role: Operative Skilled | Jobs: 398282 | Customers: Aston University | Actual hours: 5.0; source records: 1</x:v>
      </x:c>
      <x:c r="L1447" t="str">
        <x:v>Include</x:v>
      </x:c>
      <x:c r="M1447"/>
      <x:c r="N1447"/>
    </x:row>
    <x:row r="1448">
      <x:c r="A1448" t="str">
        <x:v>Lauris Vonda|2026-01-07</x:v>
      </x:c>
      <x:c r="B1448" s="888" t="n">
        <x:v>46029</x:v>
      </x:c>
      <x:c r="C1448" t="str">
        <x:v>Lauris Vonda</x:v>
      </x:c>
      <x:c r="D1448" t="str">
        <x:v>Permanent</x:v>
      </x:c>
      <x:c r="E1448" t="str">
        <x:v>Birmingham</x:v>
      </x:c>
      <x:c r="F1448" t="str">
        <x:v>Operative Porter</x:v>
      </x:c>
      <x:c r="G1448" t="str">
        <x:v>397334</x:v>
      </x:c>
      <x:c r="H1448" t="str">
        <x:v>West Midlands Police</x:v>
      </x:c>
      <x:c r="I1448" s="22" t="n">
        <x:v>7.5</x:v>
      </x:c>
      <x:c r="J1448" t="str">
        <x:v>Worked</x:v>
      </x:c>
      <x:c r="K1448" t="str">
        <x:v>Employee 1723; home branch Birmingham; assigned role Operative Porter | Deployment branch: Birmingham | Actual role: Operative Porter | Jobs: 397334 | Customers: West Midlands Police | Actual hours: 7.5; source records: 1</x:v>
      </x:c>
      <x:c r="L1448" t="str">
        <x:v>Include</x:v>
      </x:c>
      <x:c r="M1448"/>
      <x:c r="N1448"/>
    </x:row>
    <x:row r="1449">
      <x:c r="A1449" t="str">
        <x:v>Lauris Vonda|2026-01-08</x:v>
      </x:c>
      <x:c r="B1449" s="888" t="n">
        <x:v>46030</x:v>
      </x:c>
      <x:c r="C1449" t="str">
        <x:v>Lauris Vonda</x:v>
      </x:c>
      <x:c r="D1449" t="str">
        <x:v>Permanent</x:v>
      </x:c>
      <x:c r="E1449" t="str">
        <x:v>Birmingham</x:v>
      </x:c>
      <x:c r="F1449" t="str">
        <x:v>Operative Porter</x:v>
      </x:c>
      <x:c r="G1449" t="str">
        <x:v>399492</x:v>
      </x:c>
      <x:c r="H1449" t="str">
        <x:v>EquipNet Ltd</x:v>
      </x:c>
      <x:c r="I1449" s="22" t="n">
        <x:v>10</x:v>
      </x:c>
      <x:c r="J1449" t="str">
        <x:v>Worked</x:v>
      </x:c>
      <x:c r="K1449" t="str">
        <x:v>Employee 1723; home branch Birmingham; assigned role Operative Porter | Deployment branch: Birmingham | Actual role: Operative Skilled | Jobs: 399492 | Customers: EquipNet Ltd | Actual hours: 10.0; source records: 1</x:v>
      </x:c>
      <x:c r="L1449" t="str">
        <x:v>Include</x:v>
      </x:c>
      <x:c r="M1449"/>
      <x:c r="N1449"/>
    </x:row>
    <x:row r="1450">
      <x:c r="A1450" t="str">
        <x:v>Lauris Vonda|2026-01-14</x:v>
      </x:c>
      <x:c r="B1450" s="888" t="n">
        <x:v>46036</x:v>
      </x:c>
      <x:c r="C1450" t="str">
        <x:v>Lauris Vonda</x:v>
      </x:c>
      <x:c r="D1450" t="str">
        <x:v>Permanent</x:v>
      </x:c>
      <x:c r="E1450" t="str">
        <x:v>Birmingham</x:v>
      </x:c>
      <x:c r="F1450" t="str">
        <x:v>Operative Porter</x:v>
      </x:c>
      <x:c r="G1450" t="str">
        <x:v>399504</x:v>
      </x:c>
      <x:c r="H1450" t="str">
        <x:v>West Midlands Police</x:v>
      </x:c>
      <x:c r="I1450" s="22" t="n">
        <x:v>8</x:v>
      </x:c>
      <x:c r="J1450" t="str">
        <x:v>Worked</x:v>
      </x:c>
      <x:c r="K1450" t="str">
        <x:v>Employee 1723; home branch Birmingham; assigned role Operative Porter | Deployment branch: Birmingham | Actual role: Operative Porter | Jobs: 399504 | Customers: West Midlands Police | Actual hours: 8.0; source records: 1</x:v>
      </x:c>
      <x:c r="L1450" t="str">
        <x:v>Include</x:v>
      </x:c>
      <x:c r="M1450"/>
      <x:c r="N1450"/>
    </x:row>
    <x:row r="1451">
      <x:c r="A1451" t="str">
        <x:v>Lauris Vonda|2026-01-15</x:v>
      </x:c>
      <x:c r="B1451" s="888" t="n">
        <x:v>46037</x:v>
      </x:c>
      <x:c r="C1451" t="str">
        <x:v>Lauris Vonda</x:v>
      </x:c>
      <x:c r="D1451" t="str">
        <x:v>Permanent</x:v>
      </x:c>
      <x:c r="E1451" t="str">
        <x:v>Birmingham</x:v>
      </x:c>
      <x:c r="F1451" t="str">
        <x:v>Operative Porter</x:v>
      </x:c>
      <x:c r="G1451" t="str">
        <x:v>399504</x:v>
      </x:c>
      <x:c r="H1451" t="str">
        <x:v>West Midlands Police</x:v>
      </x:c>
      <x:c r="I1451" s="22" t="n">
        <x:v>9.5</x:v>
      </x:c>
      <x:c r="J1451" t="str">
        <x:v>Worked</x:v>
      </x:c>
      <x:c r="K1451" t="str">
        <x:v>Employee 1723; home branch Birmingham; assigned role Operative Porter | Deployment branch: Birmingham | Actual role: Operative Porter | Jobs: 399504 | Customers: West Midlands Police | Actual hours: 9.5; source records: 1</x:v>
      </x:c>
      <x:c r="L1451" t="str">
        <x:v>Include</x:v>
      </x:c>
      <x:c r="M1451"/>
      <x:c r="N1451"/>
    </x:row>
    <x:row r="1452">
      <x:c r="A1452" t="str">
        <x:v>Lauris Vonda|2026-01-16</x:v>
      </x:c>
      <x:c r="B1452" s="888" t="n">
        <x:v>46038</x:v>
      </x:c>
      <x:c r="C1452" t="str">
        <x:v>Lauris Vonda</x:v>
      </x:c>
      <x:c r="D1452" t="str">
        <x:v>Permanent</x:v>
      </x:c>
      <x:c r="E1452" t="str">
        <x:v>Birmingham</x:v>
      </x:c>
      <x:c r="F1452" t="str">
        <x:v>Operative Porter</x:v>
      </x:c>
      <x:c r="G1452" t="str">
        <x:v>399492</x:v>
      </x:c>
      <x:c r="H1452" t="str">
        <x:v>EquipNet Ltd</x:v>
      </x:c>
      <x:c r="I1452" s="22" t="n">
        <x:v>9.5</x:v>
      </x:c>
      <x:c r="J1452" t="str">
        <x:v>Worked</x:v>
      </x:c>
      <x:c r="K1452" t="str">
        <x:v>Employee 1723; home branch Birmingham; assigned role Operative Porter | Deployment branch: Birmingham | Actual role: Operative Skilled | Jobs: 399492 | Customers: EquipNet Ltd | Actual hours: 9.5; source records: 1</x:v>
      </x:c>
      <x:c r="L1452" t="str">
        <x:v>Include</x:v>
      </x:c>
      <x:c r="M1452"/>
      <x:c r="N1452"/>
    </x:row>
    <x:row r="1453">
      <x:c r="A1453" t="str">
        <x:v>Lauris Vonda|2026-01-17</x:v>
      </x:c>
      <x:c r="B1453" s="888" t="n">
        <x:v>46039</x:v>
      </x:c>
      <x:c r="C1453" t="str">
        <x:v>Lauris Vonda</x:v>
      </x:c>
      <x:c r="D1453" t="str">
        <x:v>Permanent</x:v>
      </x:c>
      <x:c r="E1453" t="str">
        <x:v>Birmingham</x:v>
      </x:c>
      <x:c r="F1453" t="str">
        <x:v>Operative Porter</x:v>
      </x:c>
      <x:c r="G1453" t="str">
        <x:v>396714</x:v>
      </x:c>
      <x:c r="H1453" t="str">
        <x:v>Jaguar Land Rover Limited</x:v>
      </x:c>
      <x:c r="I1453" s="22" t="n">
        <x:v>9.5</x:v>
      </x:c>
      <x:c r="J1453" t="str">
        <x:v>Worked</x:v>
      </x:c>
      <x:c r="K1453" t="str">
        <x:v>Employee 1723; home branch Birmingham; assigned role Operative Porter | Deployment branch: Birmingham | Actual role: Operative Porter | Jobs: 396714 | Customers: Jaguar Land Rover Limited | Actual hours: 9.5; source records: 1</x:v>
      </x:c>
      <x:c r="L1453" t="str">
        <x:v>Include</x:v>
      </x:c>
      <x:c r="M1453"/>
      <x:c r="N1453"/>
    </x:row>
    <x:row r="1454">
      <x:c r="A1454" t="str">
        <x:v>Lauris Vonda|2026-01-18</x:v>
      </x:c>
      <x:c r="B1454" s="888" t="n">
        <x:v>46040</x:v>
      </x:c>
      <x:c r="C1454" t="str">
        <x:v>Lauris Vonda</x:v>
      </x:c>
      <x:c r="D1454" t="str">
        <x:v>Permanent</x:v>
      </x:c>
      <x:c r="E1454" t="str">
        <x:v>Birmingham</x:v>
      </x:c>
      <x:c r="F1454" t="str">
        <x:v>Operative Porter</x:v>
      </x:c>
      <x:c r="G1454" t="str">
        <x:v>396714</x:v>
      </x:c>
      <x:c r="H1454" t="str">
        <x:v>Jaguar Land Rover Limited</x:v>
      </x:c>
      <x:c r="I1454" s="22" t="n">
        <x:v>7.5</x:v>
      </x:c>
      <x:c r="J1454" t="str">
        <x:v>Worked</x:v>
      </x:c>
      <x:c r="K1454" t="str">
        <x:v>Employee 1723; home branch Birmingham; assigned role Operative Porter | Deployment branch: Birmingham | Actual role: Operative Porter | Jobs: 396714 | Customers: Jaguar Land Rover Limited | Actual hours: 7.5; source records: 1</x:v>
      </x:c>
      <x:c r="L1454" t="str">
        <x:v>Include</x:v>
      </x:c>
      <x:c r="M1454"/>
      <x:c r="N1454"/>
    </x:row>
    <x:row r="1455">
      <x:c r="A1455" t="str">
        <x:v>Lauris Vonda|2026-01-19</x:v>
      </x:c>
      <x:c r="B1455" s="888" t="n">
        <x:v>46041</x:v>
      </x:c>
      <x:c r="C1455" t="str">
        <x:v>Lauris Vonda</x:v>
      </x:c>
      <x:c r="D1455" t="str">
        <x:v>Permanent</x:v>
      </x:c>
      <x:c r="E1455" t="str">
        <x:v>Birmingham</x:v>
      </x:c>
      <x:c r="F1455" t="str">
        <x:v>Operative Porter</x:v>
      </x:c>
      <x:c r="G1455" t="str">
        <x:v>397334</x:v>
      </x:c>
      <x:c r="H1455" t="str">
        <x:v>West Midlands Police</x:v>
      </x:c>
      <x:c r="I1455" s="22" t="n">
        <x:v>9.5</x:v>
      </x:c>
      <x:c r="J1455" t="str">
        <x:v>Worked</x:v>
      </x:c>
      <x:c r="K1455" t="str">
        <x:v>Employee 1723; home branch Birmingham; assigned role Operative Porter | Deployment branch: Birmingham | Actual role: Operative Porter | Jobs: 397334 | Customers: West Midlands Police | Actual hours: 9.5; source records: 1</x:v>
      </x:c>
      <x:c r="L1455" t="str">
        <x:v>Include</x:v>
      </x:c>
      <x:c r="M1455"/>
      <x:c r="N1455"/>
    </x:row>
    <x:row r="1456">
      <x:c r="A1456" t="str">
        <x:v>Lauris Vonda|2026-01-20</x:v>
      </x:c>
      <x:c r="B1456" s="888" t="n">
        <x:v>46042</x:v>
      </x:c>
      <x:c r="C1456" t="str">
        <x:v>Lauris Vonda</x:v>
      </x:c>
      <x:c r="D1456" t="str">
        <x:v>Permanent</x:v>
      </x:c>
      <x:c r="E1456" t="str">
        <x:v>Birmingham</x:v>
      </x:c>
      <x:c r="F1456" t="str">
        <x:v>Operative Porter</x:v>
      </x:c>
      <x:c r="G1456" t="str">
        <x:v>397334</x:v>
      </x:c>
      <x:c r="H1456" t="str">
        <x:v>West Midlands Police</x:v>
      </x:c>
      <x:c r="I1456" s="22" t="n">
        <x:v>8.5</x:v>
      </x:c>
      <x:c r="J1456" t="str">
        <x:v>Worked</x:v>
      </x:c>
      <x:c r="K1456" t="str">
        <x:v>Employee 1723; home branch Birmingham; assigned role Operative Porter | Deployment branch: Birmingham | Actual role: Operative Porter | Jobs: 397334 | Customers: West Midlands Police | Actual hours: 8.5; source records: 1</x:v>
      </x:c>
      <x:c r="L1456" t="str">
        <x:v>Include</x:v>
      </x:c>
      <x:c r="M1456"/>
      <x:c r="N1456"/>
    </x:row>
    <x:row r="1457">
      <x:c r="A1457" t="str">
        <x:v>Lauris Vonda|2026-01-21</x:v>
      </x:c>
      <x:c r="B1457" s="888" t="n">
        <x:v>46043</x:v>
      </x:c>
      <x:c r="C1457" t="str">
        <x:v>Lauris Vonda</x:v>
      </x:c>
      <x:c r="D1457" t="str">
        <x:v>Permanent</x:v>
      </x:c>
      <x:c r="E1457" t="str">
        <x:v>Birmingham</x:v>
      </x:c>
      <x:c r="F1457" t="str">
        <x:v>Operative Porter</x:v>
      </x:c>
      <x:c r="G1457" t="str">
        <x:v>397334</x:v>
      </x:c>
      <x:c r="H1457" t="str">
        <x:v>West Midlands Police</x:v>
      </x:c>
      <x:c r="I1457" s="22" t="n">
        <x:v>10</x:v>
      </x:c>
      <x:c r="J1457" t="str">
        <x:v>Worked</x:v>
      </x:c>
      <x:c r="K1457" t="str">
        <x:v>Employee 1723; home branch Birmingham; assigned role Operative Porter | Deployment branch: Birmingham | Actual role: Operative Porter | Jobs: 397334 | Customers: West Midlands Police | Actual hours: 10.0; source records: 1</x:v>
      </x:c>
      <x:c r="L1457" t="str">
        <x:v>Include</x:v>
      </x:c>
      <x:c r="M1457"/>
      <x:c r="N1457"/>
    </x:row>
    <x:row r="1458">
      <x:c r="A1458" t="str">
        <x:v>Lauris Vonda|2026-01-22</x:v>
      </x:c>
      <x:c r="B1458" s="888" t="n">
        <x:v>46044</x:v>
      </x:c>
      <x:c r="C1458" t="str">
        <x:v>Lauris Vonda</x:v>
      </x:c>
      <x:c r="D1458" t="str">
        <x:v>Permanent</x:v>
      </x:c>
      <x:c r="E1458" t="str">
        <x:v>Birmingham</x:v>
      </x:c>
      <x:c r="F1458" t="str">
        <x:v>Operative Porter</x:v>
      </x:c>
      <x:c r="G1458" t="str">
        <x:v>399322</x:v>
      </x:c>
      <x:c r="H1458" t="str">
        <x:v>West Midlands Police</x:v>
      </x:c>
      <x:c r="I1458" s="22" t="n">
        <x:v>8.5</x:v>
      </x:c>
      <x:c r="J1458" t="str">
        <x:v>Worked</x:v>
      </x:c>
      <x:c r="K1458" t="str">
        <x:v>Employee 1723; home branch Birmingham; assigned role Operative Porter | Deployment branch: Birmingham | Actual role: Operative Skilled | Jobs: 399322 | Customers: West Midlands Police | Actual hours: 8.5; source records: 1</x:v>
      </x:c>
      <x:c r="L1458" t="str">
        <x:v>Include</x:v>
      </x:c>
      <x:c r="M1458"/>
      <x:c r="N1458"/>
    </x:row>
    <x:row r="1459">
      <x:c r="A1459" t="str">
        <x:v>Lauris Vonda|2026-01-26</x:v>
      </x:c>
      <x:c r="B1459" s="888" t="n">
        <x:v>46048</x:v>
      </x:c>
      <x:c r="C1459" t="str">
        <x:v>Lauris Vonda</x:v>
      </x:c>
      <x:c r="D1459" t="str">
        <x:v>Permanent</x:v>
      </x:c>
      <x:c r="E1459" t="str">
        <x:v>Birmingham</x:v>
      </x:c>
      <x:c r="F1459" t="str">
        <x:v>Operative Porter</x:v>
      </x:c>
      <x:c r="G1459" t="str">
        <x:v>399896, 399660</x:v>
      </x:c>
      <x:c r="H1459" t="str">
        <x:v>Midland Heart; West Midlands Police</x:v>
      </x:c>
      <x:c r="I1459" s="22" t="n">
        <x:v>10.5</x:v>
      </x:c>
      <x:c r="J1459" t="str">
        <x:v>Worked — 2 records</x:v>
      </x:c>
      <x:c r="K1459" t="str">
        <x:v>Employee 1723; home branch Birmingham; assigned role Operative Porter | Deployment branch: Birmingham | Actual role: Operative Porter, Operative Skilled | Jobs: 399896, 399660 | Customers: Midland Heart; West Midlands Police | Actual hours: 10.5; source records: 2</x:v>
      </x:c>
      <x:c r="L1459" t="str">
        <x:v>Include</x:v>
      </x:c>
      <x:c r="M1459"/>
      <x:c r="N1459"/>
    </x:row>
    <x:row r="1460">
      <x:c r="A1460" t="str">
        <x:v>Lauris Vonda|2026-01-27</x:v>
      </x:c>
      <x:c r="B1460" s="888" t="n">
        <x:v>46049</x:v>
      </x:c>
      <x:c r="C1460" t="str">
        <x:v>Lauris Vonda</x:v>
      </x:c>
      <x:c r="D1460" t="str">
        <x:v>Permanent</x:v>
      </x:c>
      <x:c r="E1460" t="str">
        <x:v>Birmingham</x:v>
      </x:c>
      <x:c r="F1460" t="str">
        <x:v>Operative Porter</x:v>
      </x:c>
      <x:c r="G1460" t="str">
        <x:v>397562A</x:v>
      </x:c>
      <x:c r="H1460" t="str">
        <x:v>Nottingham University Hospitals</x:v>
      </x:c>
      <x:c r="I1460" s="22" t="n">
        <x:v>9.5</x:v>
      </x:c>
      <x:c r="J1460" t="str">
        <x:v>Worked</x:v>
      </x:c>
      <x:c r="K1460" t="str">
        <x:v>Employee 1723; home branch Birmingham; assigned role Operative Porter | Deployment branch: Birmingham | Actual role: Operative Porter | Jobs: 397562A | Customers: Nottingham University Hospitals | Actual hours: 9.5; source records: 1</x:v>
      </x:c>
      <x:c r="L1460" t="str">
        <x:v>Include</x:v>
      </x:c>
      <x:c r="M1460"/>
      <x:c r="N1460"/>
    </x:row>
    <x:row r="1461">
      <x:c r="A1461" t="str">
        <x:v>Lauris Vonda|2026-01-28</x:v>
      </x:c>
      <x:c r="B1461" s="888" t="n">
        <x:v>46050</x:v>
      </x:c>
      <x:c r="C1461" t="str">
        <x:v>Lauris Vonda</x:v>
      </x:c>
      <x:c r="D1461" t="str">
        <x:v>Permanent</x:v>
      </x:c>
      <x:c r="E1461" t="str">
        <x:v>Birmingham</x:v>
      </x:c>
      <x:c r="F1461" t="str">
        <x:v>Operative Porter</x:v>
      </x:c>
      <x:c r="G1461" t="str">
        <x:v>386884R, 398317</x:v>
      </x:c>
      <x:c r="H1461" t="str">
        <x:v>Restore Harrow Green</x:v>
      </x:c>
      <x:c r="I1461" s="22" t="n">
        <x:v>21.5</x:v>
      </x:c>
      <x:c r="J1461" t="str">
        <x:v>Worked — 2 records</x:v>
      </x:c>
      <x:c r="K1461" t="str">
        <x:v>Employee 1723; home branch Birmingham; assigned role Operative Porter | Deployment branch: Birmingham, Manchester | Actual role: Operative Porter | Jobs: 386884R, 398317 | Customers: Restore Harrow Green | Actual hours: 21.5; source records: 2</x:v>
      </x:c>
      <x:c r="L1461" t="str">
        <x:v>Include</x:v>
      </x:c>
      <x:c r="M1461"/>
      <x:c r="N1461"/>
    </x:row>
    <x:row r="1462">
      <x:c r="A1462" t="str">
        <x:v>Lauris Vonda|2026-01-29</x:v>
      </x:c>
      <x:c r="B1462" s="888" t="n">
        <x:v>46051</x:v>
      </x:c>
      <x:c r="C1462" t="str">
        <x:v>Lauris Vonda</x:v>
      </x:c>
      <x:c r="D1462" t="str">
        <x:v>Permanent</x:v>
      </x:c>
      <x:c r="E1462" t="str">
        <x:v>Birmingham</x:v>
      </x:c>
      <x:c r="F1462" t="str">
        <x:v>Operative Porter</x:v>
      </x:c>
      <x:c r="G1462" t="str">
        <x:v>386884R, 398317</x:v>
      </x:c>
      <x:c r="H1462" t="str">
        <x:v>Restore Harrow Green</x:v>
      </x:c>
      <x:c r="I1462" s="22" t="n">
        <x:v>23</x:v>
      </x:c>
      <x:c r="J1462" t="str">
        <x:v>Worked — 2 records</x:v>
      </x:c>
      <x:c r="K1462" t="str">
        <x:v>Employee 1723; home branch Birmingham; assigned role Operative Porter | Deployment branch: Birmingham, Manchester | Actual role: Operative Porter, Operative Skilled | Jobs: 386884R, 398317 | Customers: Restore Harrow Green | Actual hours: 23.0; source records: 2</x:v>
      </x:c>
      <x:c r="L1462" t="str">
        <x:v>Include</x:v>
      </x:c>
      <x:c r="M1462"/>
      <x:c r="N1462"/>
    </x:row>
    <x:row r="1463">
      <x:c r="A1463" t="str">
        <x:v>Lauris Vonda|2026-01-30</x:v>
      </x:c>
      <x:c r="B1463" s="888" t="n">
        <x:v>46052</x:v>
      </x:c>
      <x:c r="C1463" t="str">
        <x:v>Lauris Vonda</x:v>
      </x:c>
      <x:c r="D1463" t="str">
        <x:v>Permanent</x:v>
      </x:c>
      <x:c r="E1463" t="str">
        <x:v>Birmingham</x:v>
      </x:c>
      <x:c r="F1463" t="str">
        <x:v>Operative Porter</x:v>
      </x:c>
      <x:c r="G1463" t="str">
        <x:v>397513</x:v>
      </x:c>
      <x:c r="H1463" t="str">
        <x:v>Haier (GENETIX)</x:v>
      </x:c>
      <x:c r="I1463" s="22" t="n">
        <x:v>8</x:v>
      </x:c>
      <x:c r="J1463" t="str">
        <x:v>Worked</x:v>
      </x:c>
      <x:c r="K1463" t="str">
        <x:v>Employee 1723; home branch Birmingham; assigned role Operative Porter | Deployment branch: Oxford | Actual role: Operative Porter | Jobs: 397513 | Customers: Haier (GENETIX) | Actual hours: 8.0; source records: 1</x:v>
      </x:c>
      <x:c r="L1463" t="str">
        <x:v>Include</x:v>
      </x:c>
      <x:c r="M1463"/>
      <x:c r="N1463"/>
    </x:row>
    <x:row r="1464">
      <x:c r="A1464" t="str">
        <x:v>Lee Belcher|2026-01-07</x:v>
      </x:c>
      <x:c r="B1464" s="888" t="n">
        <x:v>46029</x:v>
      </x:c>
      <x:c r="C1464" t="str">
        <x:v>Lee Belcher</x:v>
      </x:c>
      <x:c r="D1464" t="str">
        <x:v>Permanent</x:v>
      </x:c>
      <x:c r="E1464" t="str">
        <x:v>Oxford</x:v>
      </x:c>
      <x:c r="F1464" t="str">
        <x:v>Operative Porter</x:v>
      </x:c>
      <x:c r="G1464" t="str">
        <x:v>397979V</x:v>
      </x:c>
      <x:c r="H1464" t="str">
        <x:v>Thames Valley Police</x:v>
      </x:c>
      <x:c r="I1464" s="22" t="n">
        <x:v>9</x:v>
      </x:c>
      <x:c r="J1464" t="str">
        <x:v>Worked</x:v>
      </x:c>
      <x:c r="K1464" t="str">
        <x:v>Employee 105015; home branch Oxford; assigned role Operative Porter | Deployment branch: Oxford | Actual role: Operative Porter | Jobs: 397979V | Customers: Thames Valley Police | Actual hours: 9.0; source records: 1</x:v>
      </x:c>
      <x:c r="L1464" t="str">
        <x:v>Include</x:v>
      </x:c>
      <x:c r="M1464"/>
      <x:c r="N1464"/>
    </x:row>
    <x:row r="1465">
      <x:c r="A1465" t="str">
        <x:v>Lee Belcher|2026-01-14</x:v>
      </x:c>
      <x:c r="B1465" s="888" t="n">
        <x:v>46036</x:v>
      </x:c>
      <x:c r="C1465" t="str">
        <x:v>Lee Belcher</x:v>
      </x:c>
      <x:c r="D1465" t="str">
        <x:v>Permanent</x:v>
      </x:c>
      <x:c r="E1465" t="str">
        <x:v>Oxford</x:v>
      </x:c>
      <x:c r="F1465" t="str">
        <x:v>Operative Porter</x:v>
      </x:c>
      <x:c r="G1465" t="str">
        <x:v>397979Z</x:v>
      </x:c>
      <x:c r="H1465" t="str">
        <x:v>Thames Valley Police</x:v>
      </x:c>
      <x:c r="I1465" s="22" t="n">
        <x:v>7.5</x:v>
      </x:c>
      <x:c r="J1465" t="str">
        <x:v>Worked</x:v>
      </x:c>
      <x:c r="K1465" t="str">
        <x:v>Employee 105015; home branch Oxford; assigned role Operative Porter | Deployment branch: Oxford | Actual role: Operative Porter | Jobs: 397979Z | Customers: Thames Valley Police | Actual hours: 7.5; source records: 1</x:v>
      </x:c>
      <x:c r="L1465" t="str">
        <x:v>Include</x:v>
      </x:c>
      <x:c r="M1465"/>
      <x:c r="N1465"/>
    </x:row>
    <x:row r="1466">
      <x:c r="A1466" t="str">
        <x:v>Lee Belcher|2026-01-15</x:v>
      </x:c>
      <x:c r="B1466" s="888" t="n">
        <x:v>46037</x:v>
      </x:c>
      <x:c r="C1466" t="str">
        <x:v>Lee Belcher</x:v>
      </x:c>
      <x:c r="D1466" t="str">
        <x:v>Permanent</x:v>
      </x:c>
      <x:c r="E1466" t="str">
        <x:v>Oxford</x:v>
      </x:c>
      <x:c r="F1466" t="str">
        <x:v>Operative Porter</x:v>
      </x:c>
      <x:c r="G1466" t="str">
        <x:v>399232</x:v>
      </x:c>
      <x:c r="H1466" t="str">
        <x:v>T-Squared Group</x:v>
      </x:c>
      <x:c r="I1466" s="22" t="n">
        <x:v>9</x:v>
      </x:c>
      <x:c r="J1466" t="str">
        <x:v>Worked</x:v>
      </x:c>
      <x:c r="K1466" t="str">
        <x:v>Employee 105015; home branch Oxford; assigned role Operative Porter | Deployment branch: Oxford | Actual role: Operative Porter | Jobs: 399232 | Customers: T-Squared Group | Actual hours: 9.0; source records: 1</x:v>
      </x:c>
      <x:c r="L1466" t="str">
        <x:v>Include</x:v>
      </x:c>
      <x:c r="M1466"/>
      <x:c r="N1466"/>
    </x:row>
    <x:row r="1467">
      <x:c r="A1467" t="str">
        <x:v>Lee Belcher|2026-01-16</x:v>
      </x:c>
      <x:c r="B1467" s="888" t="n">
        <x:v>46038</x:v>
      </x:c>
      <x:c r="C1467" t="str">
        <x:v>Lee Belcher</x:v>
      </x:c>
      <x:c r="D1467" t="str">
        <x:v>Permanent</x:v>
      </x:c>
      <x:c r="E1467" t="str">
        <x:v>Oxford</x:v>
      </x:c>
      <x:c r="F1467" t="str">
        <x:v>Operative Porter</x:v>
      </x:c>
      <x:c r="G1467" t="str">
        <x:v>399232</x:v>
      </x:c>
      <x:c r="H1467" t="str">
        <x:v>T-Squared Group</x:v>
      </x:c>
      <x:c r="I1467" s="22" t="n">
        <x:v>9</x:v>
      </x:c>
      <x:c r="J1467" t="str">
        <x:v>Worked</x:v>
      </x:c>
      <x:c r="K1467" t="str">
        <x:v>Employee 105015; home branch Oxford; assigned role Operative Porter | Deployment branch: Oxford | Actual role: Operative Porter | Jobs: 399232 | Customers: T-Squared Group | Actual hours: 9.0; source records: 1</x:v>
      </x:c>
      <x:c r="L1467" t="str">
        <x:v>Include</x:v>
      </x:c>
      <x:c r="M1467"/>
      <x:c r="N1467"/>
    </x:row>
    <x:row r="1468">
      <x:c r="A1468" t="str">
        <x:v>Lee Belcher|2026-01-19</x:v>
      </x:c>
      <x:c r="B1468" s="888" t="n">
        <x:v>46041</x:v>
      </x:c>
      <x:c r="C1468" t="str">
        <x:v>Lee Belcher</x:v>
      </x:c>
      <x:c r="D1468" t="str">
        <x:v>Permanent</x:v>
      </x:c>
      <x:c r="E1468" t="str">
        <x:v>Oxford</x:v>
      </x:c>
      <x:c r="F1468" t="str">
        <x:v>Operative Porter</x:v>
      </x:c>
      <x:c r="G1468" t="str">
        <x:v>399232</x:v>
      </x:c>
      <x:c r="H1468" t="str">
        <x:v>T-Squared Group</x:v>
      </x:c>
      <x:c r="I1468" s="22" t="n">
        <x:v>7.5</x:v>
      </x:c>
      <x:c r="J1468" t="str">
        <x:v>Worked</x:v>
      </x:c>
      <x:c r="K1468" t="str">
        <x:v>Employee 105015; home branch Oxford; assigned role Operative Porter | Deployment branch: Oxford | Actual role: Operative Porter | Jobs: 399232 | Customers: T-Squared Group | Actual hours: 7.5; source records: 1</x:v>
      </x:c>
      <x:c r="L1468" t="str">
        <x:v>Include</x:v>
      </x:c>
      <x:c r="M1468"/>
      <x:c r="N1468"/>
    </x:row>
    <x:row r="1469">
      <x:c r="A1469" t="str">
        <x:v>Lee Belcher|2026-01-20</x:v>
      </x:c>
      <x:c r="B1469" s="888" t="n">
        <x:v>46042</x:v>
      </x:c>
      <x:c r="C1469" t="str">
        <x:v>Lee Belcher</x:v>
      </x:c>
      <x:c r="D1469" t="str">
        <x:v>Permanent</x:v>
      </x:c>
      <x:c r="E1469" t="str">
        <x:v>Oxford</x:v>
      </x:c>
      <x:c r="F1469" t="str">
        <x:v>Operative Porter</x:v>
      </x:c>
      <x:c r="G1469" t="str">
        <x:v>399232</x:v>
      </x:c>
      <x:c r="H1469" t="str">
        <x:v>T-Squared Group</x:v>
      </x:c>
      <x:c r="I1469" s="22" t="n">
        <x:v>9</x:v>
      </x:c>
      <x:c r="J1469" t="str">
        <x:v>Worked</x:v>
      </x:c>
      <x:c r="K1469" t="str">
        <x:v>Employee 105015; home branch Oxford; assigned role Operative Porter | Deployment branch: Oxford | Actual role: Operative Porter | Jobs: 399232 | Customers: T-Squared Group | Actual hours: 9.0; source records: 1</x:v>
      </x:c>
      <x:c r="L1469" t="str">
        <x:v>Include</x:v>
      </x:c>
      <x:c r="M1469"/>
      <x:c r="N1469"/>
    </x:row>
    <x:row r="1470">
      <x:c r="A1470" t="str">
        <x:v>Lee Belcher|2026-01-21</x:v>
      </x:c>
      <x:c r="B1470" s="888" t="n">
        <x:v>46043</x:v>
      </x:c>
      <x:c r="C1470" t="str">
        <x:v>Lee Belcher</x:v>
      </x:c>
      <x:c r="D1470" t="str">
        <x:v>Permanent</x:v>
      </x:c>
      <x:c r="E1470" t="str">
        <x:v>Oxford</x:v>
      </x:c>
      <x:c r="F1470" t="str">
        <x:v>Operative Porter</x:v>
      </x:c>
      <x:c r="G1470" t="str">
        <x:v>399835, 399806</x:v>
      </x:c>
      <x:c r="H1470" t="str">
        <x:v>Skyline (EIT Storage); Vertex Pharmaceuticals Limited</x:v>
      </x:c>
      <x:c r="I1470" s="22" t="n">
        <x:v>9.5</x:v>
      </x:c>
      <x:c r="J1470" t="str">
        <x:v>Worked — 2 records</x:v>
      </x:c>
      <x:c r="K1470" t="str">
        <x:v>Employee 105015; home branch Oxford; assigned role Operative Porter | Deployment branch: Oxford | Actual role: Operative Driver | Jobs: 399835, 399806 | Customers: Skyline (EIT Storage); Vertex Pharmaceuticals Limited | Actual hours: 9.5; source records: 2</x:v>
      </x:c>
      <x:c r="L1470" t="str">
        <x:v>Include</x:v>
      </x:c>
      <x:c r="M1470"/>
      <x:c r="N1470"/>
    </x:row>
    <x:row r="1471">
      <x:c r="A1471" t="str">
        <x:v>Lee Belcher|2026-01-22</x:v>
      </x:c>
      <x:c r="B1471" s="888" t="n">
        <x:v>46044</x:v>
      </x:c>
      <x:c r="C1471" t="str">
        <x:v>Lee Belcher</x:v>
      </x:c>
      <x:c r="D1471" t="str">
        <x:v>Permanent</x:v>
      </x:c>
      <x:c r="E1471" t="str">
        <x:v>Oxford</x:v>
      </x:c>
      <x:c r="F1471" t="str">
        <x:v>Operative Porter</x:v>
      </x:c>
      <x:c r="G1471" t="str">
        <x:v>399346</x:v>
      </x:c>
      <x:c r="H1471" t="str">
        <x:v>Evotec</x:v>
      </x:c>
      <x:c r="I1471" s="22" t="n">
        <x:v>9</x:v>
      </x:c>
      <x:c r="J1471" t="str">
        <x:v>Worked</x:v>
      </x:c>
      <x:c r="K1471" t="str">
        <x:v>Employee 105015; home branch Oxford; assigned role Operative Porter | Deployment branch: Oxford | Actual role: Operative Porter | Jobs: 399346 | Customers: Evotec | Actual hours: 9.0; source records: 1</x:v>
      </x:c>
      <x:c r="L1471" t="str">
        <x:v>Include</x:v>
      </x:c>
      <x:c r="M1471"/>
      <x:c r="N1471"/>
    </x:row>
    <x:row r="1472">
      <x:c r="A1472" t="str">
        <x:v>Lee Belcher|2026-01-23</x:v>
      </x:c>
      <x:c r="B1472" s="888" t="n">
        <x:v>46045</x:v>
      </x:c>
      <x:c r="C1472" t="str">
        <x:v>Lee Belcher</x:v>
      </x:c>
      <x:c r="D1472" t="str">
        <x:v>Permanent</x:v>
      </x:c>
      <x:c r="E1472" t="str">
        <x:v>Oxford</x:v>
      </x:c>
      <x:c r="F1472" t="str">
        <x:v>Operative Porter</x:v>
      </x:c>
      <x:c r="G1472" t="str">
        <x:v>399346</x:v>
      </x:c>
      <x:c r="H1472" t="str">
        <x:v>Evotec</x:v>
      </x:c>
      <x:c r="I1472" s="22" t="n">
        <x:v>10</x:v>
      </x:c>
      <x:c r="J1472" t="str">
        <x:v>Worked</x:v>
      </x:c>
      <x:c r="K1472" t="str">
        <x:v>Employee 105015; home branch Oxford; assigned role Operative Porter | Deployment branch: Oxford | Actual role: Operative Porter | Jobs: 399346 | Customers: Evotec | Actual hours: 10.0; source records: 1</x:v>
      </x:c>
      <x:c r="L1472" t="str">
        <x:v>Include</x:v>
      </x:c>
      <x:c r="M1472"/>
      <x:c r="N1472"/>
    </x:row>
    <x:row r="1473">
      <x:c r="A1473" t="str">
        <x:v>Lee Belcher|2026-01-26</x:v>
      </x:c>
      <x:c r="B1473" s="888" t="n">
        <x:v>46048</x:v>
      </x:c>
      <x:c r="C1473" t="str">
        <x:v>Lee Belcher</x:v>
      </x:c>
      <x:c r="D1473" t="str">
        <x:v>Permanent</x:v>
      </x:c>
      <x:c r="E1473" t="str">
        <x:v>Oxford</x:v>
      </x:c>
      <x:c r="F1473" t="str">
        <x:v>Operative Porter</x:v>
      </x:c>
      <x:c r="G1473" t="str">
        <x:v>397979M</x:v>
      </x:c>
      <x:c r="H1473" t="str">
        <x:v>Thames Valley Police</x:v>
      </x:c>
      <x:c r="I1473" s="22" t="n">
        <x:v>7.5</x:v>
      </x:c>
      <x:c r="J1473" t="str">
        <x:v>Worked</x:v>
      </x:c>
      <x:c r="K1473" t="str">
        <x:v>Employee 105015; home branch Oxford; assigned role Operative Porter | Deployment branch: Oxford | Actual role: Operative Porter | Jobs: 397979M | Customers: Thames Valley Police | Actual hours: 7.5; source records: 1</x:v>
      </x:c>
      <x:c r="L1473" t="str">
        <x:v>Include</x:v>
      </x:c>
      <x:c r="M1473"/>
      <x:c r="N1473"/>
    </x:row>
    <x:row r="1474">
      <x:c r="A1474" t="str">
        <x:v>Lee Belcher|2026-01-27</x:v>
      </x:c>
      <x:c r="B1474" s="888" t="n">
        <x:v>46049</x:v>
      </x:c>
      <x:c r="C1474" t="str">
        <x:v>Lee Belcher</x:v>
      </x:c>
      <x:c r="D1474" t="str">
        <x:v>Permanent</x:v>
      </x:c>
      <x:c r="E1474" t="str">
        <x:v>Oxford</x:v>
      </x:c>
      <x:c r="F1474" t="str">
        <x:v>Operative Porter</x:v>
      </x:c>
      <x:c r="G1474" t="str">
        <x:v>399275E</x:v>
      </x:c>
      <x:c r="H1474" t="str">
        <x:v>Avantor ( OXFORD  JAN 2026 )</x:v>
      </x:c>
      <x:c r="I1474" s="22" t="n">
        <x:v>4</x:v>
      </x:c>
      <x:c r="J1474" t="str">
        <x:v>Worked</x:v>
      </x:c>
      <x:c r="K1474" t="str">
        <x:v>Employee 105015; home branch Oxford; assigned role Operative Porter | Deployment branch: Cambridge | Actual role: Operative Porter | Jobs: 399275E | Customers: Avantor ( OXFORD  JAN 2026 ) | Actual hours: 4.0; source records: 1</x:v>
      </x:c>
      <x:c r="L1474" t="str">
        <x:v>Include</x:v>
      </x:c>
      <x:c r="M1474"/>
      <x:c r="N1474"/>
    </x:row>
    <x:row r="1475">
      <x:c r="A1475" t="str">
        <x:v>Lee Belcher|2026-01-29</x:v>
      </x:c>
      <x:c r="B1475" s="888" t="n">
        <x:v>46051</x:v>
      </x:c>
      <x:c r="C1475" t="str">
        <x:v>Lee Belcher</x:v>
      </x:c>
      <x:c r="D1475" t="str">
        <x:v>Permanent</x:v>
      </x:c>
      <x:c r="E1475" t="str">
        <x:v>Oxford</x:v>
      </x:c>
      <x:c r="F1475" t="str">
        <x:v>Operative Porter</x:v>
      </x:c>
      <x:c r="G1475" t="str">
        <x:v>398887A, 399737</x:v>
      </x:c>
      <x:c r="H1475" t="str">
        <x:v>Gilead; Vertex Pharmaceuticals Limited</x:v>
      </x:c>
      <x:c r="I1475" s="22" t="n">
        <x:v>4</x:v>
      </x:c>
      <x:c r="J1475" t="str">
        <x:v>Worked — 2 records</x:v>
      </x:c>
      <x:c r="K1475" t="str">
        <x:v>Employee 105015; home branch Oxford; assigned role Operative Porter | Deployment branch: Oxford | Actual role: Operative Porter | Jobs: 398887A, 399737 | Customers: Gilead; Vertex Pharmaceuticals Limited | Actual hours: 4.0; source records: 2</x:v>
      </x:c>
      <x:c r="L1475" t="str">
        <x:v>Include</x:v>
      </x:c>
      <x:c r="M1475"/>
      <x:c r="N1475"/>
    </x:row>
    <x:row r="1476">
      <x:c r="A1476" t="str">
        <x:v>Lee Smith 2|2026-01-06</x:v>
      </x:c>
      <x:c r="B1476" s="888" t="n">
        <x:v>46028</x:v>
      </x:c>
      <x:c r="C1476" t="str">
        <x:v>Lee Smith 2</x:v>
      </x:c>
      <x:c r="D1476" t="str">
        <x:v>Permanent</x:v>
      </x:c>
      <x:c r="E1476" t="str">
        <x:v>Manchester</x:v>
      </x:c>
      <x:c r="F1476" t="str">
        <x:v>Operative Porter</x:v>
      </x:c>
      <x:c r="G1476" t="str">
        <x:v>394233</x:v>
      </x:c>
      <x:c r="H1476" t="str">
        <x:v>BT plc</x:v>
      </x:c>
      <x:c r="I1476" s="22" t="n">
        <x:v>8</x:v>
      </x:c>
      <x:c r="J1476" t="str">
        <x:v>Worked</x:v>
      </x:c>
      <x:c r="K1476" t="str">
        <x:v>Employee 104099; home branch Manchester; assigned role Operative Porter | Deployment branch: Manchester | Actual role: Operative Porter | Jobs: 394233 | Customers: BT plc | Actual hours: 8.0; source records: 1</x:v>
      </x:c>
      <x:c r="L1476" t="str">
        <x:v>Include</x:v>
      </x:c>
      <x:c r="M1476"/>
      <x:c r="N1476"/>
    </x:row>
    <x:row r="1477">
      <x:c r="A1477" t="str">
        <x:v>Lee Smith 2|2026-01-07</x:v>
      </x:c>
      <x:c r="B1477" s="888" t="n">
        <x:v>46029</x:v>
      </x:c>
      <x:c r="C1477" t="str">
        <x:v>Lee Smith 2</x:v>
      </x:c>
      <x:c r="D1477" t="str">
        <x:v>Permanent</x:v>
      </x:c>
      <x:c r="E1477" t="str">
        <x:v>Manchester</x:v>
      </x:c>
      <x:c r="F1477" t="str">
        <x:v>Operative Porter</x:v>
      </x:c>
      <x:c r="G1477" t="str">
        <x:v>394233</x:v>
      </x:c>
      <x:c r="H1477" t="str">
        <x:v>BT plc</x:v>
      </x:c>
      <x:c r="I1477" s="22" t="n">
        <x:v>8.5</x:v>
      </x:c>
      <x:c r="J1477" t="str">
        <x:v>Worked</x:v>
      </x:c>
      <x:c r="K1477" t="str">
        <x:v>Employee 104099; home branch Manchester; assigned role Operative Porter | Deployment branch: Manchester | Actual role: Operative Porter | Jobs: 394233 | Customers: BT plc | Actual hours: 8.5; source records: 1</x:v>
      </x:c>
      <x:c r="L1477" t="str">
        <x:v>Include</x:v>
      </x:c>
      <x:c r="M1477"/>
      <x:c r="N1477"/>
    </x:row>
    <x:row r="1478">
      <x:c r="A1478" t="str">
        <x:v>Lee Smith 2|2026-01-08</x:v>
      </x:c>
      <x:c r="B1478" s="888" t="n">
        <x:v>46030</x:v>
      </x:c>
      <x:c r="C1478" t="str">
        <x:v>Lee Smith 2</x:v>
      </x:c>
      <x:c r="D1478" t="str">
        <x:v>Permanent</x:v>
      </x:c>
      <x:c r="E1478" t="str">
        <x:v>Manchester</x:v>
      </x:c>
      <x:c r="F1478" t="str">
        <x:v>Operative Porter</x:v>
      </x:c>
      <x:c r="G1478" t="str">
        <x:v>394233</x:v>
      </x:c>
      <x:c r="H1478" t="str">
        <x:v>BT plc</x:v>
      </x:c>
      <x:c r="I1478" s="22" t="n">
        <x:v>6.5</x:v>
      </x:c>
      <x:c r="J1478" t="str">
        <x:v>Worked</x:v>
      </x:c>
      <x:c r="K1478" t="str">
        <x:v>Employee 104099; home branch Manchester; assigned role Operative Porter | Deployment branch: Manchester | Actual role: Operative Porter | Jobs: 394233 | Customers: BT plc | Actual hours: 6.5; source records: 1</x:v>
      </x:c>
      <x:c r="L1478" t="str">
        <x:v>Include</x:v>
      </x:c>
      <x:c r="M1478"/>
      <x:c r="N1478"/>
    </x:row>
    <x:row r="1479">
      <x:c r="A1479" t="str">
        <x:v>Lee Smith 2|2026-01-12</x:v>
      </x:c>
      <x:c r="B1479" s="888" t="n">
        <x:v>46034</x:v>
      </x:c>
      <x:c r="C1479" t="str">
        <x:v>Lee Smith 2</x:v>
      </x:c>
      <x:c r="D1479" t="str">
        <x:v>Permanent</x:v>
      </x:c>
      <x:c r="E1479" t="str">
        <x:v>Manchester</x:v>
      </x:c>
      <x:c r="F1479" t="str">
        <x:v>Operative Porter</x:v>
      </x:c>
      <x:c r="G1479" t="str">
        <x:v>397767</x:v>
      </x:c>
      <x:c r="H1479" t="str">
        <x:v>Irwell Valley Homes</x:v>
      </x:c>
      <x:c r="I1479" s="22" t="n">
        <x:v>9</x:v>
      </x:c>
      <x:c r="J1479" t="str">
        <x:v>Worked</x:v>
      </x:c>
      <x:c r="K1479" t="str">
        <x:v>Employee 104099; home branch Manchester; assigned role Operative Porter | Deployment branch: Manchester | Actual role: Operative Porter | Jobs: 397767 | Customers: Irwell Valley Homes | Actual hours: 9.0; source records: 1</x:v>
      </x:c>
      <x:c r="L1479" t="str">
        <x:v>Include</x:v>
      </x:c>
      <x:c r="M1479"/>
      <x:c r="N1479"/>
    </x:row>
    <x:row r="1480">
      <x:c r="A1480" t="str">
        <x:v>Lee Smith 2|2026-01-13</x:v>
      </x:c>
      <x:c r="B1480" s="888" t="n">
        <x:v>46035</x:v>
      </x:c>
      <x:c r="C1480" t="str">
        <x:v>Lee Smith 2</x:v>
      </x:c>
      <x:c r="D1480" t="str">
        <x:v>Permanent</x:v>
      </x:c>
      <x:c r="E1480" t="str">
        <x:v>Manchester</x:v>
      </x:c>
      <x:c r="F1480" t="str">
        <x:v>Operative Porter</x:v>
      </x:c>
      <x:c r="G1480" t="str">
        <x:v>397952</x:v>
      </x:c>
      <x:c r="H1480" t="str">
        <x:v>Cheshire Fire</x:v>
      </x:c>
      <x:c r="I1480" s="22" t="n">
        <x:v>9</x:v>
      </x:c>
      <x:c r="J1480" t="str">
        <x:v>Worked</x:v>
      </x:c>
      <x:c r="K1480" t="str">
        <x:v>Employee 104099; home branch Manchester; assigned role Operative Porter | Deployment branch: Manchester | Actual role: Operative Porter | Jobs: 397952 | Customers: Cheshire Fire | Actual hours: 9.0; source records: 1</x:v>
      </x:c>
      <x:c r="L1480" t="str">
        <x:v>Include</x:v>
      </x:c>
      <x:c r="M1480"/>
      <x:c r="N1480"/>
    </x:row>
    <x:row r="1481">
      <x:c r="A1481" t="str">
        <x:v>Lee Smith 2|2026-01-14</x:v>
      </x:c>
      <x:c r="B1481" s="888" t="n">
        <x:v>46036</x:v>
      </x:c>
      <x:c r="C1481" t="str">
        <x:v>Lee Smith 2</x:v>
      </x:c>
      <x:c r="D1481" t="str">
        <x:v>Permanent</x:v>
      </x:c>
      <x:c r="E1481" t="str">
        <x:v>Manchester</x:v>
      </x:c>
      <x:c r="F1481" t="str">
        <x:v>Operative Porter</x:v>
      </x:c>
      <x:c r="G1481" t="str">
        <x:v>394233</x:v>
      </x:c>
      <x:c r="H1481" t="str">
        <x:v>BT plc</x:v>
      </x:c>
      <x:c r="I1481" s="22" t="n">
        <x:v>7.5</x:v>
      </x:c>
      <x:c r="J1481" t="str">
        <x:v>Worked</x:v>
      </x:c>
      <x:c r="K1481" t="str">
        <x:v>Employee 104099; home branch Manchester; assigned role Operative Porter | Deployment branch: Manchester | Actual role: Operative Porter | Jobs: 394233 | Customers: BT plc | Actual hours: 7.5; source records: 1</x:v>
      </x:c>
      <x:c r="L1481" t="str">
        <x:v>Include</x:v>
      </x:c>
      <x:c r="M1481"/>
      <x:c r="N1481"/>
    </x:row>
    <x:row r="1482">
      <x:c r="A1482" t="str">
        <x:v>Lee Smith 2|2026-01-15</x:v>
      </x:c>
      <x:c r="B1482" s="888" t="n">
        <x:v>46037</x:v>
      </x:c>
      <x:c r="C1482" t="str">
        <x:v>Lee Smith 2</x:v>
      </x:c>
      <x:c r="D1482" t="str">
        <x:v>Permanent</x:v>
      </x:c>
      <x:c r="E1482" t="str">
        <x:v>Manchester</x:v>
      </x:c>
      <x:c r="F1482" t="str">
        <x:v>Operative Porter</x:v>
      </x:c>
      <x:c r="G1482" t="str">
        <x:v>394233</x:v>
      </x:c>
      <x:c r="H1482" t="str">
        <x:v>BT plc</x:v>
      </x:c>
      <x:c r="I1482" s="22" t="n">
        <x:v>7.5</x:v>
      </x:c>
      <x:c r="J1482" t="str">
        <x:v>Worked</x:v>
      </x:c>
      <x:c r="K1482" t="str">
        <x:v>Employee 104099; home branch Manchester; assigned role Operative Porter | Deployment branch: Manchester | Actual role: Operative Porter | Jobs: 394233 | Customers: BT plc | Actual hours: 7.5; source records: 1</x:v>
      </x:c>
      <x:c r="L1482" t="str">
        <x:v>Include</x:v>
      </x:c>
      <x:c r="M1482"/>
      <x:c r="N1482"/>
    </x:row>
    <x:row r="1483">
      <x:c r="A1483" t="str">
        <x:v>Lee Smith 2|2026-01-19</x:v>
      </x:c>
      <x:c r="B1483" s="888" t="n">
        <x:v>46041</x:v>
      </x:c>
      <x:c r="C1483" t="str">
        <x:v>Lee Smith 2</x:v>
      </x:c>
      <x:c r="D1483" t="str">
        <x:v>Permanent</x:v>
      </x:c>
      <x:c r="E1483" t="str">
        <x:v>Manchester</x:v>
      </x:c>
      <x:c r="F1483" t="str">
        <x:v>Operative Porter</x:v>
      </x:c>
      <x:c r="G1483" t="str">
        <x:v>394233</x:v>
      </x:c>
      <x:c r="H1483" t="str">
        <x:v>BT plc</x:v>
      </x:c>
      <x:c r="I1483" s="22" t="n">
        <x:v>9</x:v>
      </x:c>
      <x:c r="J1483" t="str">
        <x:v>Worked</x:v>
      </x:c>
      <x:c r="K1483" t="str">
        <x:v>Employee 104099; home branch Manchester; assigned role Operative Porter | Deployment branch: Manchester | Actual role: Operative Porter | Jobs: 394233 | Customers: BT plc | Actual hours: 9.0; source records: 1</x:v>
      </x:c>
      <x:c r="L1483" t="str">
        <x:v>Include</x:v>
      </x:c>
      <x:c r="M1483"/>
      <x:c r="N1483"/>
    </x:row>
    <x:row r="1484">
      <x:c r="A1484" t="str">
        <x:v>Lee Smith 2|2026-01-20</x:v>
      </x:c>
      <x:c r="B1484" s="888" t="n">
        <x:v>46042</x:v>
      </x:c>
      <x:c r="C1484" t="str">
        <x:v>Lee Smith 2</x:v>
      </x:c>
      <x:c r="D1484" t="str">
        <x:v>Permanent</x:v>
      </x:c>
      <x:c r="E1484" t="str">
        <x:v>Manchester</x:v>
      </x:c>
      <x:c r="F1484" t="str">
        <x:v>Operative Porter</x:v>
      </x:c>
      <x:c r="G1484" t="str">
        <x:v>394233</x:v>
      </x:c>
      <x:c r="H1484" t="str">
        <x:v>BT plc</x:v>
      </x:c>
      <x:c r="I1484" s="22" t="n">
        <x:v>8.5</x:v>
      </x:c>
      <x:c r="J1484" t="str">
        <x:v>Worked</x:v>
      </x:c>
      <x:c r="K1484" t="str">
        <x:v>Employee 104099; home branch Manchester; assigned role Operative Porter | Deployment branch: Manchester | Actual role: Operative Porter | Jobs: 394233 | Customers: BT plc | Actual hours: 8.5; source records: 1</x:v>
      </x:c>
      <x:c r="L1484" t="str">
        <x:v>Include</x:v>
      </x:c>
      <x:c r="M1484"/>
      <x:c r="N1484"/>
    </x:row>
    <x:row r="1485">
      <x:c r="A1485" t="str">
        <x:v>Lee Smith 2|2026-01-21</x:v>
      </x:c>
      <x:c r="B1485" s="888" t="n">
        <x:v>46043</x:v>
      </x:c>
      <x:c r="C1485" t="str">
        <x:v>Lee Smith 2</x:v>
      </x:c>
      <x:c r="D1485" t="str">
        <x:v>Permanent</x:v>
      </x:c>
      <x:c r="E1485" t="str">
        <x:v>Manchester</x:v>
      </x:c>
      <x:c r="F1485" t="str">
        <x:v>Operative Porter</x:v>
      </x:c>
      <x:c r="G1485" t="str">
        <x:v>394233</x:v>
      </x:c>
      <x:c r="H1485" t="str">
        <x:v>BT plc</x:v>
      </x:c>
      <x:c r="I1485" s="22" t="n">
        <x:v>9.5</x:v>
      </x:c>
      <x:c r="J1485" t="str">
        <x:v>CONFLICT — Worked + leave</x:v>
      </x:c>
      <x:c r="K1485" t="str">
        <x:v>Employee 104099; home branch Manchester; assigned role Operative Porter | Deployment branch: Manchester | Actual role: Operative Porter | Jobs: 394233 | Customers: BT plc | Actual hours: 9.5; source records: 1 | Leave: Sickness | Leave calendar basis: Variable-pattern period</x:v>
      </x:c>
      <x:c r="L1485" t="str">
        <x:v>Include</x:v>
      </x:c>
      <x:c r="M1485"/>
      <x:c r="N1485"/>
    </x:row>
    <x:row r="1486">
      <x:c r="A1486" t="str">
        <x:v>Lee Smith 2|2026-01-22</x:v>
      </x:c>
      <x:c r="B1486" s="888" t="n">
        <x:v>46044</x:v>
      </x:c>
      <x:c r="C1486" t="str">
        <x:v>Lee Smith 2</x:v>
      </x:c>
      <x:c r="D1486" t="str">
        <x:v>Permanent</x:v>
      </x:c>
      <x:c r="E1486" t="str">
        <x:v>Manchester</x:v>
      </x:c>
      <x:c r="F1486" t="str">
        <x:v>Operative Porter</x:v>
      </x:c>
      <x:c r="G1486"/>
      <x:c r="H1486"/>
      <x:c r="I1486" s="22" t="n">
        <x:v>0</x:v>
      </x:c>
      <x:c r="J1486" t="str">
        <x:v>Other leave — Sickness</x:v>
      </x:c>
      <x:c r="K1486" t="str">
        <x:v>Employee 104099; home branch Manchester; assigned role Operative Porter | Leave: Sickness | Leave calendar basis: Variable-pattern period</x:v>
      </x:c>
      <x:c r="L1486" t="str">
        <x:v>Include</x:v>
      </x:c>
      <x:c r="M1486"/>
      <x:c r="N1486"/>
    </x:row>
    <x:row r="1487">
      <x:c r="A1487" t="str">
        <x:v>Lee Smith 2|2026-01-23</x:v>
      </x:c>
      <x:c r="B1487" s="888" t="n">
        <x:v>46045</x:v>
      </x:c>
      <x:c r="C1487" t="str">
        <x:v>Lee Smith 2</x:v>
      </x:c>
      <x:c r="D1487" t="str">
        <x:v>Permanent</x:v>
      </x:c>
      <x:c r="E1487" t="str">
        <x:v>Manchester</x:v>
      </x:c>
      <x:c r="F1487" t="str">
        <x:v>Operative Porter</x:v>
      </x:c>
      <x:c r="G1487"/>
      <x:c r="H1487"/>
      <x:c r="I1487" s="22" t="n">
        <x:v>0</x:v>
      </x:c>
      <x:c r="J1487" t="str">
        <x:v>Other leave — Sickness</x:v>
      </x:c>
      <x:c r="K1487" t="str">
        <x:v>Employee 104099; home branch Manchester; assigned role Operative Porter | Leave: Sickness | Leave calendar basis: Variable-pattern period</x:v>
      </x:c>
      <x:c r="L1487" t="str">
        <x:v>Include</x:v>
      </x:c>
      <x:c r="M1487"/>
      <x:c r="N1487"/>
    </x:row>
    <x:row r="1488">
      <x:c r="A1488" t="str">
        <x:v>Lee Smith 2|2026-01-26</x:v>
      </x:c>
      <x:c r="B1488" s="888" t="n">
        <x:v>46048</x:v>
      </x:c>
      <x:c r="C1488" t="str">
        <x:v>Lee Smith 2</x:v>
      </x:c>
      <x:c r="D1488" t="str">
        <x:v>Permanent</x:v>
      </x:c>
      <x:c r="E1488" t="str">
        <x:v>Manchester</x:v>
      </x:c>
      <x:c r="F1488" t="str">
        <x:v>Operative Porter</x:v>
      </x:c>
      <x:c r="G1488" t="str">
        <x:v>398317</x:v>
      </x:c>
      <x:c r="H1488" t="str">
        <x:v>Restore Harrow Green</x:v>
      </x:c>
      <x:c r="I1488" s="22" t="n">
        <x:v>8.75</x:v>
      </x:c>
      <x:c r="J1488" t="str">
        <x:v>Worked</x:v>
      </x:c>
      <x:c r="K1488" t="str">
        <x:v>Employee 104099; home branch Manchester; assigned role Operative Porter | Deployment branch: Manchester | Actual role: Operative Porter | Jobs: 398317 | Customers: Restore Harrow Green | Actual hours: 8.8; source records: 1</x:v>
      </x:c>
      <x:c r="L1488" t="str">
        <x:v>Include</x:v>
      </x:c>
      <x:c r="M1488"/>
      <x:c r="N1488"/>
    </x:row>
    <x:row r="1489">
      <x:c r="A1489" t="str">
        <x:v>Lee Smith 2|2026-01-27</x:v>
      </x:c>
      <x:c r="B1489" s="888" t="n">
        <x:v>46049</x:v>
      </x:c>
      <x:c r="C1489" t="str">
        <x:v>Lee Smith 2</x:v>
      </x:c>
      <x:c r="D1489" t="str">
        <x:v>Permanent</x:v>
      </x:c>
      <x:c r="E1489" t="str">
        <x:v>Manchester</x:v>
      </x:c>
      <x:c r="F1489" t="str">
        <x:v>Operative Porter</x:v>
      </x:c>
      <x:c r="G1489" t="str">
        <x:v>398317</x:v>
      </x:c>
      <x:c r="H1489" t="str">
        <x:v>Restore Harrow Green</x:v>
      </x:c>
      <x:c r="I1489" s="22" t="n">
        <x:v>8.75</x:v>
      </x:c>
      <x:c r="J1489" t="str">
        <x:v>Worked</x:v>
      </x:c>
      <x:c r="K1489" t="str">
        <x:v>Employee 104099; home branch Manchester; assigned role Operative Porter | Deployment branch: Manchester | Actual role: Operative Porter | Jobs: 398317 | Customers: Restore Harrow Green | Actual hours: 8.8; source records: 1</x:v>
      </x:c>
      <x:c r="L1489" t="str">
        <x:v>Include</x:v>
      </x:c>
      <x:c r="M1489"/>
      <x:c r="N1489"/>
    </x:row>
    <x:row r="1490">
      <x:c r="A1490" t="str">
        <x:v>Lee Smith 2|2026-01-28</x:v>
      </x:c>
      <x:c r="B1490" s="888" t="n">
        <x:v>46050</x:v>
      </x:c>
      <x:c r="C1490" t="str">
        <x:v>Lee Smith 2</x:v>
      </x:c>
      <x:c r="D1490" t="str">
        <x:v>Permanent</x:v>
      </x:c>
      <x:c r="E1490" t="str">
        <x:v>Manchester</x:v>
      </x:c>
      <x:c r="F1490" t="str">
        <x:v>Operative Porter</x:v>
      </x:c>
      <x:c r="G1490" t="str">
        <x:v>398317</x:v>
      </x:c>
      <x:c r="H1490" t="str">
        <x:v>Restore Harrow Green</x:v>
      </x:c>
      <x:c r="I1490" s="22" t="n">
        <x:v>11.5</x:v>
      </x:c>
      <x:c r="J1490" t="str">
        <x:v>Worked</x:v>
      </x:c>
      <x:c r="K1490" t="str">
        <x:v>Employee 104099; home branch Manchester; assigned role Operative Porter | Deployment branch: Manchester | Actual role: Operative Porter | Jobs: 398317 | Customers: Restore Harrow Green | Actual hours: 11.5; source records: 1</x:v>
      </x:c>
      <x:c r="L1490" t="str">
        <x:v>Include</x:v>
      </x:c>
      <x:c r="M1490"/>
      <x:c r="N1490"/>
    </x:row>
    <x:row r="1491">
      <x:c r="A1491" t="str">
        <x:v>Lee Smith 2|2026-01-29</x:v>
      </x:c>
      <x:c r="B1491" s="888" t="n">
        <x:v>46051</x:v>
      </x:c>
      <x:c r="C1491" t="str">
        <x:v>Lee Smith 2</x:v>
      </x:c>
      <x:c r="D1491" t="str">
        <x:v>Permanent</x:v>
      </x:c>
      <x:c r="E1491" t="str">
        <x:v>Manchester</x:v>
      </x:c>
      <x:c r="F1491" t="str">
        <x:v>Operative Porter</x:v>
      </x:c>
      <x:c r="G1491" t="str">
        <x:v>398317</x:v>
      </x:c>
      <x:c r="H1491" t="str">
        <x:v>Restore Harrow Green</x:v>
      </x:c>
      <x:c r="I1491" s="22" t="n">
        <x:v>8.5</x:v>
      </x:c>
      <x:c r="J1491" t="str">
        <x:v>Worked</x:v>
      </x:c>
      <x:c r="K1491" t="str">
        <x:v>Employee 104099; home branch Manchester; assigned role Operative Porter | Deployment branch: Manchester | Actual role: Operative Porter | Jobs: 398317 | Customers: Restore Harrow Green | Actual hours: 8.5; source records: 1</x:v>
      </x:c>
      <x:c r="L1491" t="str">
        <x:v>Include</x:v>
      </x:c>
      <x:c r="M1491"/>
      <x:c r="N1491"/>
    </x:row>
    <x:row r="1492">
      <x:c r="A1492" t="str">
        <x:v>Lee Smith 2|2026-01-30</x:v>
      </x:c>
      <x:c r="B1492" s="888" t="n">
        <x:v>46052</x:v>
      </x:c>
      <x:c r="C1492" t="str">
        <x:v>Lee Smith 2</x:v>
      </x:c>
      <x:c r="D1492" t="str">
        <x:v>Permanent</x:v>
      </x:c>
      <x:c r="E1492" t="str">
        <x:v>Manchester</x:v>
      </x:c>
      <x:c r="F1492" t="str">
        <x:v>Operative Porter</x:v>
      </x:c>
      <x:c r="G1492" t="str">
        <x:v>398317</x:v>
      </x:c>
      <x:c r="H1492" t="str">
        <x:v>Restore Harrow Green</x:v>
      </x:c>
      <x:c r="I1492" s="22" t="n">
        <x:v>9</x:v>
      </x:c>
      <x:c r="J1492" t="str">
        <x:v>Worked</x:v>
      </x:c>
      <x:c r="K1492" t="str">
        <x:v>Employee 104099; home branch Manchester; assigned role Operative Porter | Deployment branch: Manchester | Actual role: Operative Porter | Jobs: 398317 | Customers: Restore Harrow Green | Actual hours: 9.0; source records: 1</x:v>
      </x:c>
      <x:c r="L1492" t="str">
        <x:v>Include</x:v>
      </x:c>
      <x:c r="M1492"/>
      <x:c r="N1492"/>
    </x:row>
    <x:row r="1493">
      <x:c r="A1493" t="str">
        <x:v>Lewis Luckman|2026-01-05</x:v>
      </x:c>
      <x:c r="B1493" s="888" t="n">
        <x:v>46027</x:v>
      </x:c>
      <x:c r="C1493" t="str">
        <x:v>Lewis Luckman</x:v>
      </x:c>
      <x:c r="D1493" t="str">
        <x:v>Permanent</x:v>
      </x:c>
      <x:c r="E1493" t="str">
        <x:v>Birmingham</x:v>
      </x:c>
      <x:c r="F1493" t="str">
        <x:v>Operative Porter</x:v>
      </x:c>
      <x:c r="G1493" t="str">
        <x:v>399266</x:v>
      </x:c>
      <x:c r="H1493" t="str">
        <x:v>Midland Heart</x:v>
      </x:c>
      <x:c r="I1493" s="22" t="n">
        <x:v>8</x:v>
      </x:c>
      <x:c r="J1493" t="str">
        <x:v>Worked</x:v>
      </x:c>
      <x:c r="K1493" t="str">
        <x:v>Employee 103775; home branch Birmingham; assigned role Operative Porter | Deployment branch: Birmingham | Actual role: Operative Porter | Jobs: 399266 | Customers: Midland Heart | Actual hours: 8.0; source records: 1</x:v>
      </x:c>
      <x:c r="L1493" t="str">
        <x:v>Include</x:v>
      </x:c>
      <x:c r="M1493"/>
      <x:c r="N1493"/>
    </x:row>
    <x:row r="1494">
      <x:c r="A1494" t="str">
        <x:v>Lewis Luckman|2026-01-08</x:v>
      </x:c>
      <x:c r="B1494" s="888" t="n">
        <x:v>46030</x:v>
      </x:c>
      <x:c r="C1494" t="str">
        <x:v>Lewis Luckman</x:v>
      </x:c>
      <x:c r="D1494" t="str">
        <x:v>Permanent</x:v>
      </x:c>
      <x:c r="E1494" t="str">
        <x:v>Birmingham</x:v>
      </x:c>
      <x:c r="F1494" t="str">
        <x:v>Operative Porter</x:v>
      </x:c>
      <x:c r="G1494" t="str">
        <x:v>395322</x:v>
      </x:c>
      <x:c r="H1494" t="str">
        <x:v>Jaguar Land Rover Limited</x:v>
      </x:c>
      <x:c r="I1494" s="22" t="n">
        <x:v>8</x:v>
      </x:c>
      <x:c r="J1494" t="str">
        <x:v>Worked</x:v>
      </x:c>
      <x:c r="K1494" t="str">
        <x:v>Employee 103775; home branch Birmingham; assigned role Operative Porter | Deployment branch: Birmingham | Actual role: Operative Porter | Jobs: 395322 | Customers: Jaguar Land Rover Limited | Actual hours: 8.0; source records: 1</x:v>
      </x:c>
      <x:c r="L1494" t="str">
        <x:v>Include</x:v>
      </x:c>
      <x:c r="M1494"/>
      <x:c r="N1494"/>
    </x:row>
    <x:row r="1495">
      <x:c r="A1495" t="str">
        <x:v>Lewis Luckman|2026-01-12</x:v>
      </x:c>
      <x:c r="B1495" s="888" t="n">
        <x:v>46034</x:v>
      </x:c>
      <x:c r="C1495" t="str">
        <x:v>Lewis Luckman</x:v>
      </x:c>
      <x:c r="D1495" t="str">
        <x:v>Permanent</x:v>
      </x:c>
      <x:c r="E1495" t="str">
        <x:v>Birmingham</x:v>
      </x:c>
      <x:c r="F1495" t="str">
        <x:v>Operative Porter</x:v>
      </x:c>
      <x:c r="G1495" t="str">
        <x:v>396075</x:v>
      </x:c>
      <x:c r="H1495" t="str">
        <x:v>Jaguar Land Rover Limited</x:v>
      </x:c>
      <x:c r="I1495" s="22" t="n">
        <x:v>8.5</x:v>
      </x:c>
      <x:c r="J1495" t="str">
        <x:v>Worked</x:v>
      </x:c>
      <x:c r="K1495" t="str">
        <x:v>Employee 103775; home branch Birmingham; assigned role Operative Porter | Deployment branch: Birmingham | Actual role: Operative Skilled | Jobs: 396075 | Customers: Jaguar Land Rover Limited | Actual hours: 8.5; source records: 1</x:v>
      </x:c>
      <x:c r="L1495" t="str">
        <x:v>Include</x:v>
      </x:c>
      <x:c r="M1495"/>
      <x:c r="N1495"/>
    </x:row>
    <x:row r="1496">
      <x:c r="A1496" t="str">
        <x:v>Lewis Luckman|2026-01-13</x:v>
      </x:c>
      <x:c r="B1496" s="888" t="n">
        <x:v>46035</x:v>
      </x:c>
      <x:c r="C1496" t="str">
        <x:v>Lewis Luckman</x:v>
      </x:c>
      <x:c r="D1496" t="str">
        <x:v>Permanent</x:v>
      </x:c>
      <x:c r="E1496" t="str">
        <x:v>Birmingham</x:v>
      </x:c>
      <x:c r="F1496" t="str">
        <x:v>Operative Porter</x:v>
      </x:c>
      <x:c r="G1496" t="str">
        <x:v>399468</x:v>
      </x:c>
      <x:c r="H1496" t="str">
        <x:v>HSBC - January 2026 Deliveries</x:v>
      </x:c>
      <x:c r="I1496" s="22" t="n">
        <x:v>7</x:v>
      </x:c>
      <x:c r="J1496" t="str">
        <x:v>Worked</x:v>
      </x:c>
      <x:c r="K1496" t="str">
        <x:v>Employee 103775; home branch Birmingham; assigned role Operative Porter | Deployment branch: Birmingham | Actual role: Operative Porter | Jobs: 399468 | Customers: HSBC - January 2026 Deliveries | Actual hours: 7.0; source records: 1</x:v>
      </x:c>
      <x:c r="L1496" t="str">
        <x:v>Include</x:v>
      </x:c>
      <x:c r="M1496"/>
      <x:c r="N1496"/>
    </x:row>
    <x:row r="1497">
      <x:c r="A1497" t="str">
        <x:v>Lewis Luckman|2026-01-14</x:v>
      </x:c>
      <x:c r="B1497" s="888" t="n">
        <x:v>46036</x:v>
      </x:c>
      <x:c r="C1497" t="str">
        <x:v>Lewis Luckman</x:v>
      </x:c>
      <x:c r="D1497" t="str">
        <x:v>Permanent</x:v>
      </x:c>
      <x:c r="E1497" t="str">
        <x:v>Birmingham</x:v>
      </x:c>
      <x:c r="F1497" t="str">
        <x:v>Operative Porter</x:v>
      </x:c>
      <x:c r="G1497" t="str">
        <x:v>398692</x:v>
      </x:c>
      <x:c r="H1497" t="str">
        <x:v>University of Birmingham</x:v>
      </x:c>
      <x:c r="I1497" s="22" t="n">
        <x:v>9</x:v>
      </x:c>
      <x:c r="J1497" t="str">
        <x:v>Worked</x:v>
      </x:c>
      <x:c r="K1497" t="str">
        <x:v>Employee 103775; home branch Birmingham; assigned role Operative Porter | Deployment branch: Birmingham | Actual role: Operative Porter | Jobs: 398692 | Customers: University of Birmingham | Actual hours: 9.0; source records: 1</x:v>
      </x:c>
      <x:c r="L1497" t="str">
        <x:v>Include</x:v>
      </x:c>
      <x:c r="M1497"/>
      <x:c r="N1497"/>
    </x:row>
    <x:row r="1498">
      <x:c r="A1498" t="str">
        <x:v>Lewis Luckman|2026-01-15</x:v>
      </x:c>
      <x:c r="B1498" s="888" t="n">
        <x:v>46037</x:v>
      </x:c>
      <x:c r="C1498" t="str">
        <x:v>Lewis Luckman</x:v>
      </x:c>
      <x:c r="D1498" t="str">
        <x:v>Permanent</x:v>
      </x:c>
      <x:c r="E1498" t="str">
        <x:v>Birmingham</x:v>
      </x:c>
      <x:c r="F1498" t="str">
        <x:v>Operative Porter</x:v>
      </x:c>
      <x:c r="G1498" t="str">
        <x:v>397654</x:v>
      </x:c>
      <x:c r="H1498" t="str">
        <x:v>EVLO</x:v>
      </x:c>
      <x:c r="I1498" s="22" t="n">
        <x:v>8</x:v>
      </x:c>
      <x:c r="J1498" t="str">
        <x:v>Worked</x:v>
      </x:c>
      <x:c r="K1498" t="str">
        <x:v>Employee 103775; home branch Birmingham; assigned role Operative Porter | Deployment branch: Birmingham | Actual role: Operative Porter | Jobs: 397654 | Customers: EVLO | Actual hours: 8.0; source records: 1</x:v>
      </x:c>
      <x:c r="L1498" t="str">
        <x:v>Include</x:v>
      </x:c>
      <x:c r="M1498"/>
      <x:c r="N1498"/>
    </x:row>
    <x:row r="1499">
      <x:c r="A1499" t="str">
        <x:v>Lewis Luckman|2026-01-16</x:v>
      </x:c>
      <x:c r="B1499" s="888" t="n">
        <x:v>46038</x:v>
      </x:c>
      <x:c r="C1499" t="str">
        <x:v>Lewis Luckman</x:v>
      </x:c>
      <x:c r="D1499" t="str">
        <x:v>Permanent</x:v>
      </x:c>
      <x:c r="E1499" t="str">
        <x:v>Birmingham</x:v>
      </x:c>
      <x:c r="F1499" t="str">
        <x:v>Operative Porter</x:v>
      </x:c>
      <x:c r="G1499" t="str">
        <x:v>393446A</x:v>
      </x:c>
      <x:c r="H1499" t="str">
        <x:v>Nottingham University Hospitals</x:v>
      </x:c>
      <x:c r="I1499" s="22" t="n">
        <x:v>10.5</x:v>
      </x:c>
      <x:c r="J1499" t="str">
        <x:v>Worked</x:v>
      </x:c>
      <x:c r="K1499" t="str">
        <x:v>Employee 103775; home branch Birmingham; assigned role Operative Porter | Deployment branch: Birmingham | Actual role: Operative Porter | Jobs: 393446A | Customers: Nottingham University Hospitals | Actual hours: 10.5; source records: 1</x:v>
      </x:c>
      <x:c r="L1499" t="str">
        <x:v>Include</x:v>
      </x:c>
      <x:c r="M1499"/>
      <x:c r="N1499"/>
    </x:row>
    <x:row r="1500">
      <x:c r="A1500" t="str">
        <x:v>Lewis Luckman|2026-01-20</x:v>
      </x:c>
      <x:c r="B1500" s="888" t="n">
        <x:v>46042</x:v>
      </x:c>
      <x:c r="C1500" t="str">
        <x:v>Lewis Luckman</x:v>
      </x:c>
      <x:c r="D1500" t="str">
        <x:v>Permanent</x:v>
      </x:c>
      <x:c r="E1500" t="str">
        <x:v>Birmingham</x:v>
      </x:c>
      <x:c r="F1500" t="str">
        <x:v>Operative Porter</x:v>
      </x:c>
      <x:c r="G1500" t="str">
        <x:v>396998</x:v>
      </x:c>
      <x:c r="H1500" t="str">
        <x:v>Birmingham Children’s Trust</x:v>
      </x:c>
      <x:c r="I1500" s="22" t="n">
        <x:v>7.5</x:v>
      </x:c>
      <x:c r="J1500" t="str">
        <x:v>Worked</x:v>
      </x:c>
      <x:c r="K1500" t="str">
        <x:v>Employee 103775; home branch Birmingham; assigned role Operative Porter | Deployment branch: Birmingham | Actual role: Operative Porter | Jobs: 396998 | Customers: Birmingham Children’s Trust | Actual hours: 7.5; source records: 1</x:v>
      </x:c>
      <x:c r="L1500" t="str">
        <x:v>Include</x:v>
      </x:c>
      <x:c r="M1500"/>
      <x:c r="N1500"/>
    </x:row>
    <x:row r="1501">
      <x:c r="A1501" t="str">
        <x:v>Lewis Luckman|2026-01-21</x:v>
      </x:c>
      <x:c r="B1501" s="888" t="n">
        <x:v>46043</x:v>
      </x:c>
      <x:c r="C1501" t="str">
        <x:v>Lewis Luckman</x:v>
      </x:c>
      <x:c r="D1501" t="str">
        <x:v>Permanent</x:v>
      </x:c>
      <x:c r="E1501" t="str">
        <x:v>Birmingham</x:v>
      </x:c>
      <x:c r="F1501" t="str">
        <x:v>Operative Porter</x:v>
      </x:c>
      <x:c r="G1501" t="str">
        <x:v>399468</x:v>
      </x:c>
      <x:c r="H1501" t="str">
        <x:v>HSBC - January 2026 Deliveries</x:v>
      </x:c>
      <x:c r="I1501" s="22" t="n">
        <x:v>12.5</x:v>
      </x:c>
      <x:c r="J1501" t="str">
        <x:v>Worked</x:v>
      </x:c>
      <x:c r="K1501" t="str">
        <x:v>Employee 103775; home branch Birmingham; assigned role Operative Porter | Deployment branch: Birmingham | Actual role: Operative Porter | Jobs: 399468 | Customers: HSBC - January 2026 Deliveries | Actual hours: 12.5; source records: 1</x:v>
      </x:c>
      <x:c r="L1501" t="str">
        <x:v>Include</x:v>
      </x:c>
      <x:c r="M1501"/>
      <x:c r="N1501"/>
    </x:row>
    <x:row r="1502">
      <x:c r="A1502" t="str">
        <x:v>Lewis Luckman|2026-01-23</x:v>
      </x:c>
      <x:c r="B1502" s="888" t="n">
        <x:v>46045</x:v>
      </x:c>
      <x:c r="C1502" t="str">
        <x:v>Lewis Luckman</x:v>
      </x:c>
      <x:c r="D1502" t="str">
        <x:v>Permanent</x:v>
      </x:c>
      <x:c r="E1502" t="str">
        <x:v>Birmingham</x:v>
      </x:c>
      <x:c r="F1502" t="str">
        <x:v>Operative Porter</x:v>
      </x:c>
      <x:c r="G1502" t="str">
        <x:v>399551</x:v>
      </x:c>
      <x:c r="H1502" t="str">
        <x:v>Haier (University of Warwick)</x:v>
      </x:c>
      <x:c r="I1502" s="22" t="n">
        <x:v>7</x:v>
      </x:c>
      <x:c r="J1502" t="str">
        <x:v>Worked</x:v>
      </x:c>
      <x:c r="K1502" t="str">
        <x:v>Employee 103775; home branch Birmingham; assigned role Operative Porter | Deployment branch: Oxford | Actual role: Operative Porter | Jobs: 399551 | Customers: Haier (University of Warwick) | Actual hours: 7.0; source records: 1</x:v>
      </x:c>
      <x:c r="L1502" t="str">
        <x:v>Include</x:v>
      </x:c>
      <x:c r="M1502"/>
      <x:c r="N1502"/>
    </x:row>
    <x:row r="1503">
      <x:c r="A1503" t="str">
        <x:v>Lewis Luckman|2026-01-26</x:v>
      </x:c>
      <x:c r="B1503" s="888" t="n">
        <x:v>46048</x:v>
      </x:c>
      <x:c r="C1503" t="str">
        <x:v>Lewis Luckman</x:v>
      </x:c>
      <x:c r="D1503" t="str">
        <x:v>Permanent</x:v>
      </x:c>
      <x:c r="E1503" t="str">
        <x:v>Birmingham</x:v>
      </x:c>
      <x:c r="F1503" t="str">
        <x:v>Operative Porter</x:v>
      </x:c>
      <x:c r="G1503" t="str">
        <x:v>397562A</x:v>
      </x:c>
      <x:c r="H1503" t="str">
        <x:v>Nottingham University Hospitals</x:v>
      </x:c>
      <x:c r="I1503" s="22" t="n">
        <x:v>7.5</x:v>
      </x:c>
      <x:c r="J1503" t="str">
        <x:v>Worked</x:v>
      </x:c>
      <x:c r="K1503" t="str">
        <x:v>Employee 103775; home branch Birmingham; assigned role Operative Porter | Deployment branch: Birmingham | Actual role: Operative Porter | Jobs: 397562A | Customers: Nottingham University Hospitals | Actual hours: 7.5; source records: 1</x:v>
      </x:c>
      <x:c r="L1503" t="str">
        <x:v>Include</x:v>
      </x:c>
      <x:c r="M1503"/>
      <x:c r="N1503"/>
    </x:row>
    <x:row r="1504">
      <x:c r="A1504" t="str">
        <x:v>Lewis Luckman|2026-01-27</x:v>
      </x:c>
      <x:c r="B1504" s="888" t="n">
        <x:v>46049</x:v>
      </x:c>
      <x:c r="C1504" t="str">
        <x:v>Lewis Luckman</x:v>
      </x:c>
      <x:c r="D1504" t="str">
        <x:v>Permanent</x:v>
      </x:c>
      <x:c r="E1504" t="str">
        <x:v>Birmingham</x:v>
      </x:c>
      <x:c r="F1504" t="str">
        <x:v>Operative Porter</x:v>
      </x:c>
      <x:c r="G1504" t="str">
        <x:v>397562A</x:v>
      </x:c>
      <x:c r="H1504" t="str">
        <x:v>Nottingham University Hospitals</x:v>
      </x:c>
      <x:c r="I1504" s="22" t="n">
        <x:v>9.5</x:v>
      </x:c>
      <x:c r="J1504" t="str">
        <x:v>Worked</x:v>
      </x:c>
      <x:c r="K1504" t="str">
        <x:v>Employee 103775; home branch Birmingham; assigned role Operative Porter | Deployment branch: Birmingham | Actual role: Operative Porter | Jobs: 397562A | Customers: Nottingham University Hospitals | Actual hours: 9.5; source records: 1</x:v>
      </x:c>
      <x:c r="L1504" t="str">
        <x:v>Include</x:v>
      </x:c>
      <x:c r="M1504"/>
      <x:c r="N1504"/>
    </x:row>
    <x:row r="1505">
      <x:c r="A1505" t="str">
        <x:v>Lewis Luckman|2026-01-29</x:v>
      </x:c>
      <x:c r="B1505" s="888" t="n">
        <x:v>46051</x:v>
      </x:c>
      <x:c r="C1505" t="str">
        <x:v>Lewis Luckman</x:v>
      </x:c>
      <x:c r="D1505" t="str">
        <x:v>Permanent</x:v>
      </x:c>
      <x:c r="E1505" t="str">
        <x:v>Birmingham</x:v>
      </x:c>
      <x:c r="F1505" t="str">
        <x:v>Operative Porter</x:v>
      </x:c>
      <x:c r="G1505" t="str">
        <x:v>386884R, 399860</x:v>
      </x:c>
      <x:c r="H1505" t="str">
        <x:v>Restore Harrow Green; Wakefield Council</x:v>
      </x:c>
      <x:c r="I1505" s="22" t="n">
        <x:v>23.25</x:v>
      </x:c>
      <x:c r="J1505" t="str">
        <x:v>Worked — 2 records</x:v>
      </x:c>
      <x:c r="K1505" t="str">
        <x:v>Employee 103775; home branch Birmingham; assigned role Operative Porter | Deployment branch: Birmingham, Leeds | Actual role: Operative Porter | Jobs: 386884R, 399860 | Customers: Restore Harrow Green; Wakefield Council | Actual hours: 23.2; source records: 2</x:v>
      </x:c>
      <x:c r="L1505" t="str">
        <x:v>Include</x:v>
      </x:c>
      <x:c r="M1505"/>
      <x:c r="N1505"/>
    </x:row>
    <x:row r="1506">
      <x:c r="A1506" t="str">
        <x:v>Lewis Luckman|2026-01-30</x:v>
      </x:c>
      <x:c r="B1506" s="888" t="n">
        <x:v>46052</x:v>
      </x:c>
      <x:c r="C1506" t="str">
        <x:v>Lewis Luckman</x:v>
      </x:c>
      <x:c r="D1506" t="str">
        <x:v>Permanent</x:v>
      </x:c>
      <x:c r="E1506" t="str">
        <x:v>Birmingham</x:v>
      </x:c>
      <x:c r="F1506" t="str">
        <x:v>Operative Porter</x:v>
      </x:c>
      <x:c r="G1506" t="str">
        <x:v>400023</x:v>
      </x:c>
      <x:c r="H1506" t="str">
        <x:v>Midland Heart Limited</x:v>
      </x:c>
      <x:c r="I1506" s="22" t="n">
        <x:v>5</x:v>
      </x:c>
      <x:c r="J1506" t="str">
        <x:v>Worked</x:v>
      </x:c>
      <x:c r="K1506" t="str">
        <x:v>Employee 103775; home branch Birmingham; assigned role Operative Porter | Deployment branch: Birmingham | Actual role: Operative Porter | Jobs: 400023 | Customers: Midland Heart Limited | Actual hours: 5.0; source records: 1</x:v>
      </x:c>
      <x:c r="L1506" t="str">
        <x:v>Include</x:v>
      </x:c>
      <x:c r="M1506"/>
      <x:c r="N1506"/>
    </x:row>
    <x:row r="1507">
      <x:c r="A1507" t="str">
        <x:v>Lewis Wright|2026-01-02</x:v>
      </x:c>
      <x:c r="B1507" s="888" t="n">
        <x:v>46024</x:v>
      </x:c>
      <x:c r="C1507" t="str">
        <x:v>Lewis Wright</x:v>
      </x:c>
      <x:c r="D1507" t="str">
        <x:v>Permanent</x:v>
      </x:c>
      <x:c r="E1507" t="str">
        <x:v>Thurrock</x:v>
      </x:c>
      <x:c r="F1507" t="str">
        <x:v>Warehouse</x:v>
      </x:c>
      <x:c r="G1507" t="str">
        <x:v>363792D</x:v>
      </x:c>
      <x:c r="H1507" t="str">
        <x:v>Thurrock Warehouse</x:v>
      </x:c>
      <x:c r="I1507" s="22" t="n">
        <x:v>9</x:v>
      </x:c>
      <x:c r="J1507" t="str">
        <x:v>Worked</x:v>
      </x:c>
      <x:c r="K1507" t="str">
        <x:v>Employee 104675; home branch Thurrock; assigned role Warehouse | Deployment branch: Thurrock | Actual role: Operative Skilled | Jobs: 363792D | Customers: Thurrock Warehouse | Actual hours: 9.0; source records: 1</x:v>
      </x:c>
      <x:c r="L1507" t="str">
        <x:v>Include</x:v>
      </x:c>
      <x:c r="M1507"/>
      <x:c r="N1507"/>
    </x:row>
    <x:row r="1508">
      <x:c r="A1508" t="str">
        <x:v>Lewis Wright|2026-01-05</x:v>
      </x:c>
      <x:c r="B1508" s="888" t="n">
        <x:v>46027</x:v>
      </x:c>
      <x:c r="C1508" t="str">
        <x:v>Lewis Wright</x:v>
      </x:c>
      <x:c r="D1508" t="str">
        <x:v>Permanent</x:v>
      </x:c>
      <x:c r="E1508" t="str">
        <x:v>Thurrock</x:v>
      </x:c>
      <x:c r="F1508" t="str">
        <x:v>Warehouse</x:v>
      </x:c>
      <x:c r="G1508" t="str">
        <x:v>363792D</x:v>
      </x:c>
      <x:c r="H1508" t="str">
        <x:v>Thurrock Warehouse</x:v>
      </x:c>
      <x:c r="I1508" s="22" t="n">
        <x:v>9</x:v>
      </x:c>
      <x:c r="J1508" t="str">
        <x:v>Worked</x:v>
      </x:c>
      <x:c r="K1508" t="str">
        <x:v>Employee 104675; home branch Thurrock; assigned role Warehouse | Deployment branch: Thurrock | Actual role: Operative Skilled | Jobs: 363792D | Customers: Thurrock Warehouse | Actual hours: 9.0; source records: 1</x:v>
      </x:c>
      <x:c r="L1508" t="str">
        <x:v>Include</x:v>
      </x:c>
      <x:c r="M1508"/>
      <x:c r="N1508"/>
    </x:row>
    <x:row r="1509">
      <x:c r="A1509" t="str">
        <x:v>Lewis Wright|2026-01-06</x:v>
      </x:c>
      <x:c r="B1509" s="888" t="n">
        <x:v>46028</x:v>
      </x:c>
      <x:c r="C1509" t="str">
        <x:v>Lewis Wright</x:v>
      </x:c>
      <x:c r="D1509" t="str">
        <x:v>Permanent</x:v>
      </x:c>
      <x:c r="E1509" t="str">
        <x:v>Thurrock</x:v>
      </x:c>
      <x:c r="F1509" t="str">
        <x:v>Warehouse</x:v>
      </x:c>
      <x:c r="G1509" t="str">
        <x:v>363792D</x:v>
      </x:c>
      <x:c r="H1509" t="str">
        <x:v>Thurrock Warehouse</x:v>
      </x:c>
      <x:c r="I1509" s="22" t="n">
        <x:v>8</x:v>
      </x:c>
      <x:c r="J1509" t="str">
        <x:v>Worked</x:v>
      </x:c>
      <x:c r="K1509" t="str">
        <x:v>Employee 104675; home branch Thurrock; assigned role Warehouse | Deployment branch: Thurrock | Actual role: Operative Skilled | Jobs: 363792D | Customers: Thurrock Warehouse | Actual hours: 8.0; source records: 1</x:v>
      </x:c>
      <x:c r="L1509" t="str">
        <x:v>Include</x:v>
      </x:c>
      <x:c r="M1509"/>
      <x:c r="N1509"/>
    </x:row>
    <x:row r="1510">
      <x:c r="A1510" t="str">
        <x:v>Lewis Wright|2026-01-07</x:v>
      </x:c>
      <x:c r="B1510" s="888" t="n">
        <x:v>46029</x:v>
      </x:c>
      <x:c r="C1510" t="str">
        <x:v>Lewis Wright</x:v>
      </x:c>
      <x:c r="D1510" t="str">
        <x:v>Permanent</x:v>
      </x:c>
      <x:c r="E1510" t="str">
        <x:v>Thurrock</x:v>
      </x:c>
      <x:c r="F1510" t="str">
        <x:v>Warehouse</x:v>
      </x:c>
      <x:c r="G1510" t="str">
        <x:v>363792D</x:v>
      </x:c>
      <x:c r="H1510" t="str">
        <x:v>Thurrock Warehouse</x:v>
      </x:c>
      <x:c r="I1510" s="22" t="n">
        <x:v>8</x:v>
      </x:c>
      <x:c r="J1510" t="str">
        <x:v>Worked</x:v>
      </x:c>
      <x:c r="K1510" t="str">
        <x:v>Employee 104675; home branch Thurrock; assigned role Warehouse | Deployment branch: Thurrock | Actual role: Operative Skilled | Jobs: 363792D | Customers: Thurrock Warehouse | Actual hours: 8.0; source records: 1</x:v>
      </x:c>
      <x:c r="L1510" t="str">
        <x:v>Include</x:v>
      </x:c>
      <x:c r="M1510"/>
      <x:c r="N1510"/>
    </x:row>
    <x:row r="1511">
      <x:c r="A1511" t="str">
        <x:v>Lewis Wright|2026-01-08</x:v>
      </x:c>
      <x:c r="B1511" s="888" t="n">
        <x:v>46030</x:v>
      </x:c>
      <x:c r="C1511" t="str">
        <x:v>Lewis Wright</x:v>
      </x:c>
      <x:c r="D1511" t="str">
        <x:v>Permanent</x:v>
      </x:c>
      <x:c r="E1511" t="str">
        <x:v>Thurrock</x:v>
      </x:c>
      <x:c r="F1511" t="str">
        <x:v>Warehouse</x:v>
      </x:c>
      <x:c r="G1511" t="str">
        <x:v>363792D</x:v>
      </x:c>
      <x:c r="H1511" t="str">
        <x:v>Thurrock Warehouse</x:v>
      </x:c>
      <x:c r="I1511" s="22" t="n">
        <x:v>8</x:v>
      </x:c>
      <x:c r="J1511" t="str">
        <x:v>Worked</x:v>
      </x:c>
      <x:c r="K1511" t="str">
        <x:v>Employee 104675; home branch Thurrock; assigned role Warehouse | Deployment branch: Thurrock | Actual role: Operative Skilled | Jobs: 363792D | Customers: Thurrock Warehouse | Actual hours: 8.0; source records: 1</x:v>
      </x:c>
      <x:c r="L1511" t="str">
        <x:v>Include</x:v>
      </x:c>
      <x:c r="M1511"/>
      <x:c r="N1511"/>
    </x:row>
    <x:row r="1512">
      <x:c r="A1512" t="str">
        <x:v>Lewis Wright|2026-01-09</x:v>
      </x:c>
      <x:c r="B1512" s="888" t="n">
        <x:v>46031</x:v>
      </x:c>
      <x:c r="C1512" t="str">
        <x:v>Lewis Wright</x:v>
      </x:c>
      <x:c r="D1512" t="str">
        <x:v>Permanent</x:v>
      </x:c>
      <x:c r="E1512" t="str">
        <x:v>Thurrock</x:v>
      </x:c>
      <x:c r="F1512" t="str">
        <x:v>Warehouse</x:v>
      </x:c>
      <x:c r="G1512" t="str">
        <x:v>363792D</x:v>
      </x:c>
      <x:c r="H1512" t="str">
        <x:v>Thurrock Warehouse</x:v>
      </x:c>
      <x:c r="I1512" s="22" t="n">
        <x:v>8.5</x:v>
      </x:c>
      <x:c r="J1512" t="str">
        <x:v>Worked</x:v>
      </x:c>
      <x:c r="K1512" t="str">
        <x:v>Employee 104675; home branch Thurrock; assigned role Warehouse | Deployment branch: Thurrock | Actual role: Operative Skilled | Jobs: 363792D | Customers: Thurrock Warehouse | Actual hours: 8.5; source records: 1</x:v>
      </x:c>
      <x:c r="L1512" t="str">
        <x:v>Include</x:v>
      </x:c>
      <x:c r="M1512"/>
      <x:c r="N1512"/>
    </x:row>
    <x:row r="1513">
      <x:c r="A1513" t="str">
        <x:v>Lewis Wright|2026-01-10</x:v>
      </x:c>
      <x:c r="B1513" s="888" t="n">
        <x:v>46032</x:v>
      </x:c>
      <x:c r="C1513" t="str">
        <x:v>Lewis Wright</x:v>
      </x:c>
      <x:c r="D1513" t="str">
        <x:v>Permanent</x:v>
      </x:c>
      <x:c r="E1513" t="str">
        <x:v>Thurrock</x:v>
      </x:c>
      <x:c r="F1513" t="str">
        <x:v>Warehouse</x:v>
      </x:c>
      <x:c r="G1513" t="str">
        <x:v>363792D</x:v>
      </x:c>
      <x:c r="H1513" t="str">
        <x:v>Thurrock Warehouse</x:v>
      </x:c>
      <x:c r="I1513" s="22" t="n">
        <x:v>8</x:v>
      </x:c>
      <x:c r="J1513" t="str">
        <x:v>Worked</x:v>
      </x:c>
      <x:c r="K1513" t="str">
        <x:v>Employee 104675; home branch Thurrock; assigned role Warehouse | Deployment branch: Thurrock | Actual role: Operative Skilled | Jobs: 363792D | Customers: Thurrock Warehouse | Actual hours: 8.0; source records: 1</x:v>
      </x:c>
      <x:c r="L1513" t="str">
        <x:v>Include</x:v>
      </x:c>
      <x:c r="M1513"/>
      <x:c r="N1513"/>
    </x:row>
    <x:row r="1514">
      <x:c r="A1514" t="str">
        <x:v>Lewis Wright|2026-01-12</x:v>
      </x:c>
      <x:c r="B1514" s="888" t="n">
        <x:v>46034</x:v>
      </x:c>
      <x:c r="C1514" t="str">
        <x:v>Lewis Wright</x:v>
      </x:c>
      <x:c r="D1514" t="str">
        <x:v>Permanent</x:v>
      </x:c>
      <x:c r="E1514" t="str">
        <x:v>Thurrock</x:v>
      </x:c>
      <x:c r="F1514" t="str">
        <x:v>Warehouse</x:v>
      </x:c>
      <x:c r="G1514" t="str">
        <x:v>363792D</x:v>
      </x:c>
      <x:c r="H1514" t="str">
        <x:v>Thurrock Warehouse</x:v>
      </x:c>
      <x:c r="I1514" s="22" t="n">
        <x:v>8</x:v>
      </x:c>
      <x:c r="J1514" t="str">
        <x:v>Worked</x:v>
      </x:c>
      <x:c r="K1514" t="str">
        <x:v>Employee 104675; home branch Thurrock; assigned role Warehouse | Deployment branch: Thurrock | Actual role: Operative Skilled | Jobs: 363792D | Customers: Thurrock Warehouse | Actual hours: 8.0; source records: 1</x:v>
      </x:c>
      <x:c r="L1514" t="str">
        <x:v>Include</x:v>
      </x:c>
      <x:c r="M1514"/>
      <x:c r="N1514"/>
    </x:row>
    <x:row r="1515">
      <x:c r="A1515" t="str">
        <x:v>Lewis Wright|2026-01-13</x:v>
      </x:c>
      <x:c r="B1515" s="888" t="n">
        <x:v>46035</x:v>
      </x:c>
      <x:c r="C1515" t="str">
        <x:v>Lewis Wright</x:v>
      </x:c>
      <x:c r="D1515" t="str">
        <x:v>Permanent</x:v>
      </x:c>
      <x:c r="E1515" t="str">
        <x:v>Thurrock</x:v>
      </x:c>
      <x:c r="F1515" t="str">
        <x:v>Warehouse</x:v>
      </x:c>
      <x:c r="G1515" t="str">
        <x:v>363792D</x:v>
      </x:c>
      <x:c r="H1515" t="str">
        <x:v>Thurrock Warehouse</x:v>
      </x:c>
      <x:c r="I1515" s="22" t="n">
        <x:v>8</x:v>
      </x:c>
      <x:c r="J1515" t="str">
        <x:v>Worked</x:v>
      </x:c>
      <x:c r="K1515" t="str">
        <x:v>Employee 104675; home branch Thurrock; assigned role Warehouse | Deployment branch: Thurrock | Actual role: Operative Skilled | Jobs: 363792D | Customers: Thurrock Warehouse | Actual hours: 8.0; source records: 1</x:v>
      </x:c>
      <x:c r="L1515" t="str">
        <x:v>Include</x:v>
      </x:c>
      <x:c r="M1515"/>
      <x:c r="N1515"/>
    </x:row>
    <x:row r="1516">
      <x:c r="A1516" t="str">
        <x:v>Lewis Wright|2026-01-14</x:v>
      </x:c>
      <x:c r="B1516" s="888" t="n">
        <x:v>46036</x:v>
      </x:c>
      <x:c r="C1516" t="str">
        <x:v>Lewis Wright</x:v>
      </x:c>
      <x:c r="D1516" t="str">
        <x:v>Permanent</x:v>
      </x:c>
      <x:c r="E1516" t="str">
        <x:v>Thurrock</x:v>
      </x:c>
      <x:c r="F1516" t="str">
        <x:v>Warehouse</x:v>
      </x:c>
      <x:c r="G1516" t="str">
        <x:v>363792D</x:v>
      </x:c>
      <x:c r="H1516" t="str">
        <x:v>Thurrock Warehouse</x:v>
      </x:c>
      <x:c r="I1516" s="22" t="n">
        <x:v>8</x:v>
      </x:c>
      <x:c r="J1516" t="str">
        <x:v>Worked</x:v>
      </x:c>
      <x:c r="K1516" t="str">
        <x:v>Employee 104675; home branch Thurrock; assigned role Warehouse | Deployment branch: Thurrock | Actual role: Operative Skilled | Jobs: 363792D | Customers: Thurrock Warehouse | Actual hours: 8.0; source records: 1</x:v>
      </x:c>
      <x:c r="L1516" t="str">
        <x:v>Include</x:v>
      </x:c>
      <x:c r="M1516"/>
      <x:c r="N1516"/>
    </x:row>
    <x:row r="1517">
      <x:c r="A1517" t="str">
        <x:v>Lewis Wright|2026-01-15</x:v>
      </x:c>
      <x:c r="B1517" s="888" t="n">
        <x:v>46037</x:v>
      </x:c>
      <x:c r="C1517" t="str">
        <x:v>Lewis Wright</x:v>
      </x:c>
      <x:c r="D1517" t="str">
        <x:v>Permanent</x:v>
      </x:c>
      <x:c r="E1517" t="str">
        <x:v>Thurrock</x:v>
      </x:c>
      <x:c r="F1517" t="str">
        <x:v>Warehouse</x:v>
      </x:c>
      <x:c r="G1517" t="str">
        <x:v>363792D</x:v>
      </x:c>
      <x:c r="H1517" t="str">
        <x:v>Thurrock Warehouse</x:v>
      </x:c>
      <x:c r="I1517" s="22" t="n">
        <x:v>8</x:v>
      </x:c>
      <x:c r="J1517" t="str">
        <x:v>Worked</x:v>
      </x:c>
      <x:c r="K1517" t="str">
        <x:v>Employee 104675; home branch Thurrock; assigned role Warehouse | Deployment branch: Thurrock | Actual role: Operative Skilled | Jobs: 363792D | Customers: Thurrock Warehouse | Actual hours: 8.0; source records: 1</x:v>
      </x:c>
      <x:c r="L1517" t="str">
        <x:v>Include</x:v>
      </x:c>
      <x:c r="M1517"/>
      <x:c r="N1517"/>
    </x:row>
    <x:row r="1518">
      <x:c r="A1518" t="str">
        <x:v>Lewis Wright|2026-01-16</x:v>
      </x:c>
      <x:c r="B1518" s="888" t="n">
        <x:v>46038</x:v>
      </x:c>
      <x:c r="C1518" t="str">
        <x:v>Lewis Wright</x:v>
      </x:c>
      <x:c r="D1518" t="str">
        <x:v>Permanent</x:v>
      </x:c>
      <x:c r="E1518" t="str">
        <x:v>Thurrock</x:v>
      </x:c>
      <x:c r="F1518" t="str">
        <x:v>Warehouse</x:v>
      </x:c>
      <x:c r="G1518" t="str">
        <x:v>363792D</x:v>
      </x:c>
      <x:c r="H1518" t="str">
        <x:v>Thurrock Warehouse</x:v>
      </x:c>
      <x:c r="I1518" s="22" t="n">
        <x:v>8</x:v>
      </x:c>
      <x:c r="J1518" t="str">
        <x:v>Worked</x:v>
      </x:c>
      <x:c r="K1518" t="str">
        <x:v>Employee 104675; home branch Thurrock; assigned role Warehouse | Deployment branch: Thurrock | Actual role: Operative Skilled | Jobs: 363792D | Customers: Thurrock Warehouse | Actual hours: 8.0; source records: 1</x:v>
      </x:c>
      <x:c r="L1518" t="str">
        <x:v>Include</x:v>
      </x:c>
      <x:c r="M1518"/>
      <x:c r="N1518"/>
    </x:row>
    <x:row r="1519">
      <x:c r="A1519" t="str">
        <x:v>Lewis Wright|2026-01-19</x:v>
      </x:c>
      <x:c r="B1519" s="888" t="n">
        <x:v>46041</x:v>
      </x:c>
      <x:c r="C1519" t="str">
        <x:v>Lewis Wright</x:v>
      </x:c>
      <x:c r="D1519" t="str">
        <x:v>Permanent</x:v>
      </x:c>
      <x:c r="E1519" t="str">
        <x:v>Thurrock</x:v>
      </x:c>
      <x:c r="F1519" t="str">
        <x:v>Warehouse</x:v>
      </x:c>
      <x:c r="G1519" t="str">
        <x:v>363792D</x:v>
      </x:c>
      <x:c r="H1519" t="str">
        <x:v>Thurrock Warehouse</x:v>
      </x:c>
      <x:c r="I1519" s="22" t="n">
        <x:v>8</x:v>
      </x:c>
      <x:c r="J1519" t="str">
        <x:v>Worked</x:v>
      </x:c>
      <x:c r="K1519" t="str">
        <x:v>Employee 104675; home branch Thurrock; assigned role Warehouse | Deployment branch: Thurrock | Actual role: Operative Skilled | Jobs: 363792D | Customers: Thurrock Warehouse | Actual hours: 8.0; source records: 1</x:v>
      </x:c>
      <x:c r="L1519" t="str">
        <x:v>Include</x:v>
      </x:c>
      <x:c r="M1519"/>
      <x:c r="N1519"/>
    </x:row>
    <x:row r="1520">
      <x:c r="A1520" t="str">
        <x:v>Lewis Wright|2026-01-20</x:v>
      </x:c>
      <x:c r="B1520" s="888" t="n">
        <x:v>46042</x:v>
      </x:c>
      <x:c r="C1520" t="str">
        <x:v>Lewis Wright</x:v>
      </x:c>
      <x:c r="D1520" t="str">
        <x:v>Permanent</x:v>
      </x:c>
      <x:c r="E1520" t="str">
        <x:v>Thurrock</x:v>
      </x:c>
      <x:c r="F1520" t="str">
        <x:v>Warehouse</x:v>
      </x:c>
      <x:c r="G1520" t="str">
        <x:v>363792D</x:v>
      </x:c>
      <x:c r="H1520" t="str">
        <x:v>Thurrock Warehouse</x:v>
      </x:c>
      <x:c r="I1520" s="22" t="n">
        <x:v>8</x:v>
      </x:c>
      <x:c r="J1520" t="str">
        <x:v>Worked</x:v>
      </x:c>
      <x:c r="K1520" t="str">
        <x:v>Employee 104675; home branch Thurrock; assigned role Warehouse | Deployment branch: Thurrock | Actual role: Operative Skilled | Jobs: 363792D | Customers: Thurrock Warehouse | Actual hours: 8.0; source records: 1</x:v>
      </x:c>
      <x:c r="L1520" t="str">
        <x:v>Include</x:v>
      </x:c>
      <x:c r="M1520"/>
      <x:c r="N1520"/>
    </x:row>
    <x:row r="1521">
      <x:c r="A1521" t="str">
        <x:v>Lewis Wright|2026-01-21</x:v>
      </x:c>
      <x:c r="B1521" s="888" t="n">
        <x:v>46043</x:v>
      </x:c>
      <x:c r="C1521" t="str">
        <x:v>Lewis Wright</x:v>
      </x:c>
      <x:c r="D1521" t="str">
        <x:v>Permanent</x:v>
      </x:c>
      <x:c r="E1521" t="str">
        <x:v>Thurrock</x:v>
      </x:c>
      <x:c r="F1521" t="str">
        <x:v>Warehouse</x:v>
      </x:c>
      <x:c r="G1521" t="str">
        <x:v>363792D</x:v>
      </x:c>
      <x:c r="H1521" t="str">
        <x:v>Thurrock Warehouse</x:v>
      </x:c>
      <x:c r="I1521" s="22" t="n">
        <x:v>8</x:v>
      </x:c>
      <x:c r="J1521" t="str">
        <x:v>Worked</x:v>
      </x:c>
      <x:c r="K1521" t="str">
        <x:v>Employee 104675; home branch Thurrock; assigned role Warehouse | Deployment branch: Thurrock | Actual role: Operative Skilled | Jobs: 363792D | Customers: Thurrock Warehouse | Actual hours: 8.0; source records: 1</x:v>
      </x:c>
      <x:c r="L1521" t="str">
        <x:v>Include</x:v>
      </x:c>
      <x:c r="M1521"/>
      <x:c r="N1521"/>
    </x:row>
    <x:row r="1522">
      <x:c r="A1522" t="str">
        <x:v>Lewis Wright|2026-01-22</x:v>
      </x:c>
      <x:c r="B1522" s="888" t="n">
        <x:v>46044</x:v>
      </x:c>
      <x:c r="C1522" t="str">
        <x:v>Lewis Wright</x:v>
      </x:c>
      <x:c r="D1522" t="str">
        <x:v>Permanent</x:v>
      </x:c>
      <x:c r="E1522" t="str">
        <x:v>Thurrock</x:v>
      </x:c>
      <x:c r="F1522" t="str">
        <x:v>Warehouse</x:v>
      </x:c>
      <x:c r="G1522" t="str">
        <x:v>363792D</x:v>
      </x:c>
      <x:c r="H1522" t="str">
        <x:v>Thurrock Warehouse</x:v>
      </x:c>
      <x:c r="I1522" s="22" t="n">
        <x:v>8</x:v>
      </x:c>
      <x:c r="J1522" t="str">
        <x:v>Worked</x:v>
      </x:c>
      <x:c r="K1522" t="str">
        <x:v>Employee 104675; home branch Thurrock; assigned role Warehouse | Deployment branch: Thurrock | Actual role: Operative Skilled | Jobs: 363792D | Customers: Thurrock Warehouse | Actual hours: 8.0; source records: 1</x:v>
      </x:c>
      <x:c r="L1522" t="str">
        <x:v>Include</x:v>
      </x:c>
      <x:c r="M1522"/>
      <x:c r="N1522"/>
    </x:row>
    <x:row r="1523">
      <x:c r="A1523" t="str">
        <x:v>Lewis Wright|2026-01-23</x:v>
      </x:c>
      <x:c r="B1523" s="888" t="n">
        <x:v>46045</x:v>
      </x:c>
      <x:c r="C1523" t="str">
        <x:v>Lewis Wright</x:v>
      </x:c>
      <x:c r="D1523" t="str">
        <x:v>Permanent</x:v>
      </x:c>
      <x:c r="E1523" t="str">
        <x:v>Thurrock</x:v>
      </x:c>
      <x:c r="F1523" t="str">
        <x:v>Warehouse</x:v>
      </x:c>
      <x:c r="G1523" t="str">
        <x:v>363792D</x:v>
      </x:c>
      <x:c r="H1523" t="str">
        <x:v>Thurrock Warehouse</x:v>
      </x:c>
      <x:c r="I1523" s="22" t="n">
        <x:v>8</x:v>
      </x:c>
      <x:c r="J1523" t="str">
        <x:v>Worked</x:v>
      </x:c>
      <x:c r="K1523" t="str">
        <x:v>Employee 104675; home branch Thurrock; assigned role Warehouse | Deployment branch: Thurrock | Actual role: Operative Skilled | Jobs: 363792D | Customers: Thurrock Warehouse | Actual hours: 8.0; source records: 1</x:v>
      </x:c>
      <x:c r="L1523" t="str">
        <x:v>Include</x:v>
      </x:c>
      <x:c r="M1523"/>
      <x:c r="N1523"/>
    </x:row>
    <x:row r="1524">
      <x:c r="A1524" t="str">
        <x:v>Lewis Wright|2026-01-26</x:v>
      </x:c>
      <x:c r="B1524" s="888" t="n">
        <x:v>46048</x:v>
      </x:c>
      <x:c r="C1524" t="str">
        <x:v>Lewis Wright</x:v>
      </x:c>
      <x:c r="D1524" t="str">
        <x:v>Permanent</x:v>
      </x:c>
      <x:c r="E1524" t="str">
        <x:v>Thurrock</x:v>
      </x:c>
      <x:c r="F1524" t="str">
        <x:v>Warehouse</x:v>
      </x:c>
      <x:c r="G1524" t="str">
        <x:v>363792D</x:v>
      </x:c>
      <x:c r="H1524" t="str">
        <x:v>Thurrock Warehouse</x:v>
      </x:c>
      <x:c r="I1524" s="22" t="n">
        <x:v>8</x:v>
      </x:c>
      <x:c r="J1524" t="str">
        <x:v>Worked</x:v>
      </x:c>
      <x:c r="K1524" t="str">
        <x:v>Employee 104675; home branch Thurrock; assigned role Warehouse | Deployment branch: Thurrock | Actual role: Operative Skilled | Jobs: 363792D | Customers: Thurrock Warehouse | Actual hours: 8.0; source records: 1</x:v>
      </x:c>
      <x:c r="L1524" t="str">
        <x:v>Include</x:v>
      </x:c>
      <x:c r="M1524"/>
      <x:c r="N1524"/>
    </x:row>
    <x:row r="1525">
      <x:c r="A1525" t="str">
        <x:v>Lewis Wright|2026-01-27</x:v>
      </x:c>
      <x:c r="B1525" s="888" t="n">
        <x:v>46049</x:v>
      </x:c>
      <x:c r="C1525" t="str">
        <x:v>Lewis Wright</x:v>
      </x:c>
      <x:c r="D1525" t="str">
        <x:v>Permanent</x:v>
      </x:c>
      <x:c r="E1525" t="str">
        <x:v>Thurrock</x:v>
      </x:c>
      <x:c r="F1525" t="str">
        <x:v>Warehouse</x:v>
      </x:c>
      <x:c r="G1525" t="str">
        <x:v>363792D</x:v>
      </x:c>
      <x:c r="H1525" t="str">
        <x:v>Thurrock Warehouse</x:v>
      </x:c>
      <x:c r="I1525" s="22" t="n">
        <x:v>8</x:v>
      </x:c>
      <x:c r="J1525" t="str">
        <x:v>Worked</x:v>
      </x:c>
      <x:c r="K1525" t="str">
        <x:v>Employee 104675; home branch Thurrock; assigned role Warehouse | Deployment branch: Thurrock | Actual role: Operative Skilled | Jobs: 363792D | Customers: Thurrock Warehouse | Actual hours: 8.0; source records: 1</x:v>
      </x:c>
      <x:c r="L1525" t="str">
        <x:v>Include</x:v>
      </x:c>
      <x:c r="M1525"/>
      <x:c r="N1525"/>
    </x:row>
    <x:row r="1526">
      <x:c r="A1526" t="str">
        <x:v>Lewis Wright|2026-01-28</x:v>
      </x:c>
      <x:c r="B1526" s="888" t="n">
        <x:v>46050</x:v>
      </x:c>
      <x:c r="C1526" t="str">
        <x:v>Lewis Wright</x:v>
      </x:c>
      <x:c r="D1526" t="str">
        <x:v>Permanent</x:v>
      </x:c>
      <x:c r="E1526" t="str">
        <x:v>Thurrock</x:v>
      </x:c>
      <x:c r="F1526" t="str">
        <x:v>Warehouse</x:v>
      </x:c>
      <x:c r="G1526" t="str">
        <x:v>363792D</x:v>
      </x:c>
      <x:c r="H1526" t="str">
        <x:v>Thurrock Warehouse</x:v>
      </x:c>
      <x:c r="I1526" s="22" t="n">
        <x:v>8.5</x:v>
      </x:c>
      <x:c r="J1526" t="str">
        <x:v>Worked</x:v>
      </x:c>
      <x:c r="K1526" t="str">
        <x:v>Employee 104675; home branch Thurrock; assigned role Warehouse | Deployment branch: Thurrock | Actual role: Operative Skilled | Jobs: 363792D | Customers: Thurrock Warehouse | Actual hours: 8.5; source records: 1</x:v>
      </x:c>
      <x:c r="L1526" t="str">
        <x:v>Include</x:v>
      </x:c>
      <x:c r="M1526"/>
      <x:c r="N1526"/>
    </x:row>
    <x:row r="1527">
      <x:c r="A1527" t="str">
        <x:v>Lewis Wright|2026-01-29</x:v>
      </x:c>
      <x:c r="B1527" s="888" t="n">
        <x:v>46051</x:v>
      </x:c>
      <x:c r="C1527" t="str">
        <x:v>Lewis Wright</x:v>
      </x:c>
      <x:c r="D1527" t="str">
        <x:v>Permanent</x:v>
      </x:c>
      <x:c r="E1527" t="str">
        <x:v>Thurrock</x:v>
      </x:c>
      <x:c r="F1527" t="str">
        <x:v>Warehouse</x:v>
      </x:c>
      <x:c r="G1527" t="str">
        <x:v>363792D</x:v>
      </x:c>
      <x:c r="H1527" t="str">
        <x:v>Thurrock Warehouse</x:v>
      </x:c>
      <x:c r="I1527" s="22" t="n">
        <x:v>8.5</x:v>
      </x:c>
      <x:c r="J1527" t="str">
        <x:v>Worked</x:v>
      </x:c>
      <x:c r="K1527" t="str">
        <x:v>Employee 104675; home branch Thurrock; assigned role Warehouse | Deployment branch: Thurrock | Actual role: Operative Skilled | Jobs: 363792D | Customers: Thurrock Warehouse | Actual hours: 8.5; source records: 1</x:v>
      </x:c>
      <x:c r="L1527" t="str">
        <x:v>Include</x:v>
      </x:c>
      <x:c r="M1527"/>
      <x:c r="N1527"/>
    </x:row>
    <x:row r="1528">
      <x:c r="A1528" t="str">
        <x:v>Lewis Wright|2026-01-30</x:v>
      </x:c>
      <x:c r="B1528" s="888" t="n">
        <x:v>46052</x:v>
      </x:c>
      <x:c r="C1528" t="str">
        <x:v>Lewis Wright</x:v>
      </x:c>
      <x:c r="D1528" t="str">
        <x:v>Permanent</x:v>
      </x:c>
      <x:c r="E1528" t="str">
        <x:v>Thurrock</x:v>
      </x:c>
      <x:c r="F1528" t="str">
        <x:v>Warehouse</x:v>
      </x:c>
      <x:c r="G1528" t="str">
        <x:v>363792D</x:v>
      </x:c>
      <x:c r="H1528" t="str">
        <x:v>Thurrock Warehouse</x:v>
      </x:c>
      <x:c r="I1528" s="22" t="n">
        <x:v>8.5</x:v>
      </x:c>
      <x:c r="J1528" t="str">
        <x:v>Worked</x:v>
      </x:c>
      <x:c r="K1528" t="str">
        <x:v>Employee 104675; home branch Thurrock; assigned role Warehouse | Deployment branch: Thurrock | Actual role: Operative Skilled | Jobs: 363792D | Customers: Thurrock Warehouse | Actual hours: 8.5; source records: 1</x:v>
      </x:c>
      <x:c r="L1528" t="str">
        <x:v>Include</x:v>
      </x:c>
      <x:c r="M1528"/>
      <x:c r="N1528"/>
    </x:row>
    <x:row r="1529">
      <x:c r="A1529" t="str">
        <x:v>Luke Nolan|2026-01-05</x:v>
      </x:c>
      <x:c r="B1529" s="888" t="n">
        <x:v>46027</x:v>
      </x:c>
      <x:c r="C1529" t="str">
        <x:v>Luke Nolan</x:v>
      </x:c>
      <x:c r="D1529" t="str">
        <x:v>Permanent</x:v>
      </x:c>
      <x:c r="E1529" t="str">
        <x:v>Manchester</x:v>
      </x:c>
      <x:c r="F1529" t="str">
        <x:v>Operative Porter</x:v>
      </x:c>
      <x:c r="G1529" t="str">
        <x:v>394233</x:v>
      </x:c>
      <x:c r="H1529" t="str">
        <x:v>BT plc</x:v>
      </x:c>
      <x:c r="I1529" s="22" t="n">
        <x:v>9</x:v>
      </x:c>
      <x:c r="J1529" t="str">
        <x:v>Worked</x:v>
      </x:c>
      <x:c r="K1529" t="str">
        <x:v>Employee 104625; home branch Manchester; assigned role Operative Porter | Deployment branch: Manchester | Actual role: Operative Porter | Jobs: 394233 | Customers: BT plc | Actual hours: 9.0; source records: 1</x:v>
      </x:c>
      <x:c r="L1529" t="str">
        <x:v>Include</x:v>
      </x:c>
      <x:c r="M1529"/>
      <x:c r="N1529"/>
    </x:row>
    <x:row r="1530">
      <x:c r="A1530" t="str">
        <x:v>Luke Nolan|2026-01-06</x:v>
      </x:c>
      <x:c r="B1530" s="888" t="n">
        <x:v>46028</x:v>
      </x:c>
      <x:c r="C1530" t="str">
        <x:v>Luke Nolan</x:v>
      </x:c>
      <x:c r="D1530" t="str">
        <x:v>Permanent</x:v>
      </x:c>
      <x:c r="E1530" t="str">
        <x:v>Manchester</x:v>
      </x:c>
      <x:c r="F1530" t="str">
        <x:v>Operative Porter</x:v>
      </x:c>
      <x:c r="G1530" t="str">
        <x:v>394302A</x:v>
      </x:c>
      <x:c r="H1530" t="str">
        <x:v>Harris Museum and Art Gallery</x:v>
      </x:c>
      <x:c r="I1530" s="22" t="n">
        <x:v>8</x:v>
      </x:c>
      <x:c r="J1530" t="str">
        <x:v>Worked</x:v>
      </x:c>
      <x:c r="K1530" t="str">
        <x:v>Employee 104625; home branch Manchester; assigned role Operative Porter | Deployment branch: Manchester | Actual role: Operative Porter | Jobs: 394302A | Customers: Harris Museum and Art Gallery | Actual hours: 8.0; source records: 1</x:v>
      </x:c>
      <x:c r="L1530" t="str">
        <x:v>Include</x:v>
      </x:c>
      <x:c r="M1530"/>
      <x:c r="N1530"/>
    </x:row>
    <x:row r="1531">
      <x:c r="A1531" t="str">
        <x:v>Luke Nolan|2026-01-08</x:v>
      </x:c>
      <x:c r="B1531" s="888" t="n">
        <x:v>46030</x:v>
      </x:c>
      <x:c r="C1531" t="str">
        <x:v>Luke Nolan</x:v>
      </x:c>
      <x:c r="D1531" t="str">
        <x:v>Permanent</x:v>
      </x:c>
      <x:c r="E1531" t="str">
        <x:v>Manchester</x:v>
      </x:c>
      <x:c r="F1531" t="str">
        <x:v>Operative Porter</x:v>
      </x:c>
      <x:c r="G1531" t="str">
        <x:v>399212</x:v>
      </x:c>
      <x:c r="H1531" t="str">
        <x:v>Markel (UK) Ltd</x:v>
      </x:c>
      <x:c r="I1531" s="22" t="n">
        <x:v>7</x:v>
      </x:c>
      <x:c r="J1531" t="str">
        <x:v>Worked</x:v>
      </x:c>
      <x:c r="K1531" t="str">
        <x:v>Employee 104625; home branch Manchester; assigned role Operative Porter | Deployment branch: Manchester | Actual role: Operative Porter | Jobs: 399212 | Customers: Markel (UK) Ltd | Actual hours: 7.0; source records: 1</x:v>
      </x:c>
      <x:c r="L1531" t="str">
        <x:v>Include</x:v>
      </x:c>
      <x:c r="M1531"/>
      <x:c r="N1531"/>
    </x:row>
    <x:row r="1532">
      <x:c r="A1532" t="str">
        <x:v>Luke Nolan|2026-01-09</x:v>
      </x:c>
      <x:c r="B1532" s="888" t="n">
        <x:v>46031</x:v>
      </x:c>
      <x:c r="C1532" t="str">
        <x:v>Luke Nolan</x:v>
      </x:c>
      <x:c r="D1532" t="str">
        <x:v>Permanent</x:v>
      </x:c>
      <x:c r="E1532" t="str">
        <x:v>Manchester</x:v>
      </x:c>
      <x:c r="F1532" t="str">
        <x:v>Operative Porter</x:v>
      </x:c>
      <x:c r="G1532" t="str">
        <x:v>394302A, 374044A</x:v>
      </x:c>
      <x:c r="H1532" t="str">
        <x:v>Harris Museum and Art Gallery; Hurstwood Environmental Consultants</x:v>
      </x:c>
      <x:c r="I1532" s="22" t="n">
        <x:v>12</x:v>
      </x:c>
      <x:c r="J1532" t="str">
        <x:v>Worked — 2 records</x:v>
      </x:c>
      <x:c r="K1532" t="str">
        <x:v>Employee 104625; home branch Manchester; assigned role Operative Porter | Deployment branch: Manchester | Actual role: Operative Porter | Jobs: 394302A, 374044A | Customers: Harris Museum and Art Gallery; Hurstwood Environmental Consultants | Actual hours: 12.0; source records: 2</x:v>
      </x:c>
      <x:c r="L1532" t="str">
        <x:v>Include</x:v>
      </x:c>
      <x:c r="M1532"/>
      <x:c r="N1532"/>
    </x:row>
    <x:row r="1533">
      <x:c r="A1533" t="str">
        <x:v>Luke Nolan|2026-01-12</x:v>
      </x:c>
      <x:c r="B1533" s="888" t="n">
        <x:v>46034</x:v>
      </x:c>
      <x:c r="C1533" t="str">
        <x:v>Luke Nolan</x:v>
      </x:c>
      <x:c r="D1533" t="str">
        <x:v>Permanent</x:v>
      </x:c>
      <x:c r="E1533" t="str">
        <x:v>Manchester</x:v>
      </x:c>
      <x:c r="F1533" t="str">
        <x:v>Operative Porter</x:v>
      </x:c>
      <x:c r="G1533" t="str">
        <x:v>397539</x:v>
      </x:c>
      <x:c r="H1533" t="str">
        <x:v>Restore Harrow Green</x:v>
      </x:c>
      <x:c r="I1533" s="22" t="n">
        <x:v>6.5</x:v>
      </x:c>
      <x:c r="J1533" t="str">
        <x:v>Worked</x:v>
      </x:c>
      <x:c r="K1533" t="str">
        <x:v>Employee 104625; home branch Manchester; assigned role Operative Porter | Deployment branch: Manchester | Actual role: Operative Porter | Jobs: 397539 | Customers: Restore Harrow Green | Actual hours: 6.5; source records: 1</x:v>
      </x:c>
      <x:c r="L1533" t="str">
        <x:v>Include</x:v>
      </x:c>
      <x:c r="M1533"/>
      <x:c r="N1533"/>
    </x:row>
    <x:row r="1534">
      <x:c r="A1534" t="str">
        <x:v>Luke Nolan|2026-01-13</x:v>
      </x:c>
      <x:c r="B1534" s="888" t="n">
        <x:v>46035</x:v>
      </x:c>
      <x:c r="C1534" t="str">
        <x:v>Luke Nolan</x:v>
      </x:c>
      <x:c r="D1534" t="str">
        <x:v>Permanent</x:v>
      </x:c>
      <x:c r="E1534" t="str">
        <x:v>Manchester</x:v>
      </x:c>
      <x:c r="F1534" t="str">
        <x:v>Operative Porter</x:v>
      </x:c>
      <x:c r="G1534" t="str">
        <x:v>397539</x:v>
      </x:c>
      <x:c r="H1534" t="str">
        <x:v>Restore Harrow Green</x:v>
      </x:c>
      <x:c r="I1534" s="22" t="n">
        <x:v>7</x:v>
      </x:c>
      <x:c r="J1534" t="str">
        <x:v>Worked</x:v>
      </x:c>
      <x:c r="K1534" t="str">
        <x:v>Employee 104625; home branch Manchester; assigned role Operative Porter | Deployment branch: Manchester | Actual role: Operative Porter | Jobs: 397539 | Customers: Restore Harrow Green | Actual hours: 7.0; source records: 1</x:v>
      </x:c>
      <x:c r="L1534" t="str">
        <x:v>Include</x:v>
      </x:c>
      <x:c r="M1534"/>
      <x:c r="N1534"/>
    </x:row>
    <x:row r="1535">
      <x:c r="A1535" t="str">
        <x:v>Luke Nolan|2026-01-15</x:v>
      </x:c>
      <x:c r="B1535" s="888" t="n">
        <x:v>46037</x:v>
      </x:c>
      <x:c r="C1535" t="str">
        <x:v>Luke Nolan</x:v>
      </x:c>
      <x:c r="D1535" t="str">
        <x:v>Permanent</x:v>
      </x:c>
      <x:c r="E1535" t="str">
        <x:v>Manchester</x:v>
      </x:c>
      <x:c r="F1535" t="str">
        <x:v>Operative Porter</x:v>
      </x:c>
      <x:c r="G1535" t="str">
        <x:v>394233</x:v>
      </x:c>
      <x:c r="H1535" t="str">
        <x:v>BT plc</x:v>
      </x:c>
      <x:c r="I1535" s="22" t="n">
        <x:v>7.5</x:v>
      </x:c>
      <x:c r="J1535" t="str">
        <x:v>Worked</x:v>
      </x:c>
      <x:c r="K1535" t="str">
        <x:v>Employee 104625; home branch Manchester; assigned role Operative Porter | Deployment branch: Manchester | Actual role: Operative Porter | Jobs: 394233 | Customers: BT plc | Actual hours: 7.5; source records: 1</x:v>
      </x:c>
      <x:c r="L1535" t="str">
        <x:v>Include</x:v>
      </x:c>
      <x:c r="M1535"/>
      <x:c r="N1535"/>
    </x:row>
    <x:row r="1536">
      <x:c r="A1536" t="str">
        <x:v>Luke Nolan|2026-01-16</x:v>
      </x:c>
      <x:c r="B1536" s="888" t="n">
        <x:v>46038</x:v>
      </x:c>
      <x:c r="C1536" t="str">
        <x:v>Luke Nolan</x:v>
      </x:c>
      <x:c r="D1536" t="str">
        <x:v>Permanent</x:v>
      </x:c>
      <x:c r="E1536" t="str">
        <x:v>Manchester</x:v>
      </x:c>
      <x:c r="F1536" t="str">
        <x:v>Operative Porter</x:v>
      </x:c>
      <x:c r="G1536" t="str">
        <x:v>398474</x:v>
      </x:c>
      <x:c r="H1536" t="str">
        <x:v>Cheshire Constabulary</x:v>
      </x:c>
      <x:c r="I1536" s="22" t="n">
        <x:v>7.5</x:v>
      </x:c>
      <x:c r="J1536" t="str">
        <x:v>Worked</x:v>
      </x:c>
      <x:c r="K1536" t="str">
        <x:v>Employee 104625; home branch Manchester; assigned role Operative Porter | Deployment branch: Manchester | Actual role: Operative Porter | Jobs: 398474 | Customers: Cheshire Constabulary | Actual hours: 7.5; source records: 1</x:v>
      </x:c>
      <x:c r="L1536" t="str">
        <x:v>Include</x:v>
      </x:c>
      <x:c r="M1536"/>
      <x:c r="N1536"/>
    </x:row>
    <x:row r="1537">
      <x:c r="A1537" t="str">
        <x:v>Luke Nolan|2026-01-19</x:v>
      </x:c>
      <x:c r="B1537" s="888" t="n">
        <x:v>46041</x:v>
      </x:c>
      <x:c r="C1537" t="str">
        <x:v>Luke Nolan</x:v>
      </x:c>
      <x:c r="D1537" t="str">
        <x:v>Permanent</x:v>
      </x:c>
      <x:c r="E1537" t="str">
        <x:v>Manchester</x:v>
      </x:c>
      <x:c r="F1537" t="str">
        <x:v>Operative Porter</x:v>
      </x:c>
      <x:c r="G1537" t="str">
        <x:v>399557</x:v>
      </x:c>
      <x:c r="H1537" t="str">
        <x:v>Harris Museum and Art Gallery</x:v>
      </x:c>
      <x:c r="I1537" s="22" t="n">
        <x:v>8.25</x:v>
      </x:c>
      <x:c r="J1537" t="str">
        <x:v>Worked</x:v>
      </x:c>
      <x:c r="K1537" t="str">
        <x:v>Employee 104625; home branch Manchester; assigned role Operative Porter | Deployment branch: Manchester | Actual role: Operative Porter | Jobs: 399557 | Customers: Harris Museum and Art Gallery | Actual hours: 8.2; source records: 1</x:v>
      </x:c>
      <x:c r="L1537" t="str">
        <x:v>Include</x:v>
      </x:c>
      <x:c r="M1537"/>
      <x:c r="N1537"/>
    </x:row>
    <x:row r="1538">
      <x:c r="A1538" t="str">
        <x:v>Luke Nolan|2026-01-20</x:v>
      </x:c>
      <x:c r="B1538" s="888" t="n">
        <x:v>46042</x:v>
      </x:c>
      <x:c r="C1538" t="str">
        <x:v>Luke Nolan</x:v>
      </x:c>
      <x:c r="D1538" t="str">
        <x:v>Permanent</x:v>
      </x:c>
      <x:c r="E1538" t="str">
        <x:v>Manchester</x:v>
      </x:c>
      <x:c r="F1538" t="str">
        <x:v>Operative Porter</x:v>
      </x:c>
      <x:c r="G1538" t="str">
        <x:v>399557</x:v>
      </x:c>
      <x:c r="H1538" t="str">
        <x:v>Harris Museum and Art Gallery</x:v>
      </x:c>
      <x:c r="I1538" s="22" t="n">
        <x:v>8</x:v>
      </x:c>
      <x:c r="J1538" t="str">
        <x:v>Worked</x:v>
      </x:c>
      <x:c r="K1538" t="str">
        <x:v>Employee 104625; home branch Manchester; assigned role Operative Porter | Deployment branch: Manchester | Actual role: Operative Porter | Jobs: 399557 | Customers: Harris Museum and Art Gallery | Actual hours: 8.0; source records: 1</x:v>
      </x:c>
      <x:c r="L1538" t="str">
        <x:v>Include</x:v>
      </x:c>
      <x:c r="M1538"/>
      <x:c r="N1538"/>
    </x:row>
    <x:row r="1539">
      <x:c r="A1539" t="str">
        <x:v>Luke Nolan|2026-01-21</x:v>
      </x:c>
      <x:c r="B1539" s="888" t="n">
        <x:v>46043</x:v>
      </x:c>
      <x:c r="C1539" t="str">
        <x:v>Luke Nolan</x:v>
      </x:c>
      <x:c r="D1539" t="str">
        <x:v>Permanent</x:v>
      </x:c>
      <x:c r="E1539" t="str">
        <x:v>Manchester</x:v>
      </x:c>
      <x:c r="F1539" t="str">
        <x:v>Operative Porter</x:v>
      </x:c>
      <x:c r="G1539" t="str">
        <x:v>399557</x:v>
      </x:c>
      <x:c r="H1539" t="str">
        <x:v>Harris Museum and Art Gallery</x:v>
      </x:c>
      <x:c r="I1539" s="22" t="n">
        <x:v>8.5</x:v>
      </x:c>
      <x:c r="J1539" t="str">
        <x:v>Worked</x:v>
      </x:c>
      <x:c r="K1539" t="str">
        <x:v>Employee 104625; home branch Manchester; assigned role Operative Porter | Deployment branch: Manchester | Actual role: Operative Porter | Jobs: 399557 | Customers: Harris Museum and Art Gallery | Actual hours: 8.5; source records: 1</x:v>
      </x:c>
      <x:c r="L1539" t="str">
        <x:v>Include</x:v>
      </x:c>
      <x:c r="M1539"/>
      <x:c r="N1539"/>
    </x:row>
    <x:row r="1540">
      <x:c r="A1540" t="str">
        <x:v>Luke Nolan|2026-01-22</x:v>
      </x:c>
      <x:c r="B1540" s="888" t="n">
        <x:v>46044</x:v>
      </x:c>
      <x:c r="C1540" t="str">
        <x:v>Luke Nolan</x:v>
      </x:c>
      <x:c r="D1540" t="str">
        <x:v>Permanent</x:v>
      </x:c>
      <x:c r="E1540" t="str">
        <x:v>Manchester</x:v>
      </x:c>
      <x:c r="F1540" t="str">
        <x:v>Operative Porter</x:v>
      </x:c>
      <x:c r="G1540" t="str">
        <x:v>394233</x:v>
      </x:c>
      <x:c r="H1540" t="str">
        <x:v>BT plc</x:v>
      </x:c>
      <x:c r="I1540" s="22" t="n">
        <x:v>9</x:v>
      </x:c>
      <x:c r="J1540" t="str">
        <x:v>Worked</x:v>
      </x:c>
      <x:c r="K1540" t="str">
        <x:v>Employee 104625; home branch Manchester; assigned role Operative Porter | Deployment branch: Manchester | Actual role: Operative Porter | Jobs: 394233 | Customers: BT plc | Actual hours: 9.0; source records: 1</x:v>
      </x:c>
      <x:c r="L1540" t="str">
        <x:v>Include</x:v>
      </x:c>
      <x:c r="M1540"/>
      <x:c r="N1540"/>
    </x:row>
    <x:row r="1541">
      <x:c r="A1541" t="str">
        <x:v>Luke Nolan|2026-01-23</x:v>
      </x:c>
      <x:c r="B1541" s="888" t="n">
        <x:v>46045</x:v>
      </x:c>
      <x:c r="C1541" t="str">
        <x:v>Luke Nolan</x:v>
      </x:c>
      <x:c r="D1541" t="str">
        <x:v>Permanent</x:v>
      </x:c>
      <x:c r="E1541" t="str">
        <x:v>Manchester</x:v>
      </x:c>
      <x:c r="F1541" t="str">
        <x:v>Operative Porter</x:v>
      </x:c>
      <x:c r="G1541" t="str">
        <x:v>394233, 398930</x:v>
      </x:c>
      <x:c r="H1541" t="str">
        <x:v>BT plc; Irwell Valley Homes</x:v>
      </x:c>
      <x:c r="I1541" s="22" t="n">
        <x:v>16</x:v>
      </x:c>
      <x:c r="J1541" t="str">
        <x:v>Worked — 2 records</x:v>
      </x:c>
      <x:c r="K1541" t="str">
        <x:v>Employee 104625; home branch Manchester; assigned role Operative Porter | Deployment branch: Manchester | Actual role: Operative Porter | Jobs: 394233, 398930 | Customers: BT plc; Irwell Valley Homes | Actual hours: 16.0; source records: 2</x:v>
      </x:c>
      <x:c r="L1541" t="str">
        <x:v>Include</x:v>
      </x:c>
      <x:c r="M1541"/>
      <x:c r="N1541"/>
    </x:row>
    <x:row r="1542">
      <x:c r="A1542" t="str">
        <x:v>Luke Nolan|2026-01-26</x:v>
      </x:c>
      <x:c r="B1542" s="888" t="n">
        <x:v>46048</x:v>
      </x:c>
      <x:c r="C1542" t="str">
        <x:v>Luke Nolan</x:v>
      </x:c>
      <x:c r="D1542" t="str">
        <x:v>Permanent</x:v>
      </x:c>
      <x:c r="E1542" t="str">
        <x:v>Manchester</x:v>
      </x:c>
      <x:c r="F1542" t="str">
        <x:v>Operative Porter</x:v>
      </x:c>
      <x:c r="G1542" t="str">
        <x:v>398317</x:v>
      </x:c>
      <x:c r="H1542" t="str">
        <x:v>Restore Harrow Green</x:v>
      </x:c>
      <x:c r="I1542" s="22" t="n">
        <x:v>8.75</x:v>
      </x:c>
      <x:c r="J1542" t="str">
        <x:v>Worked</x:v>
      </x:c>
      <x:c r="K1542" t="str">
        <x:v>Employee 104625; home branch Manchester; assigned role Operative Porter | Deployment branch: Manchester | Actual role: Operative Porter | Jobs: 398317 | Customers: Restore Harrow Green | Actual hours: 8.8; source records: 1</x:v>
      </x:c>
      <x:c r="L1542" t="str">
        <x:v>Include</x:v>
      </x:c>
      <x:c r="M1542"/>
      <x:c r="N1542"/>
    </x:row>
    <x:row r="1543">
      <x:c r="A1543" t="str">
        <x:v>Luke Nolan|2026-01-27</x:v>
      </x:c>
      <x:c r="B1543" s="888" t="n">
        <x:v>46049</x:v>
      </x:c>
      <x:c r="C1543" t="str">
        <x:v>Luke Nolan</x:v>
      </x:c>
      <x:c r="D1543" t="str">
        <x:v>Permanent</x:v>
      </x:c>
      <x:c r="E1543" t="str">
        <x:v>Manchester</x:v>
      </x:c>
      <x:c r="F1543" t="str">
        <x:v>Operative Porter</x:v>
      </x:c>
      <x:c r="G1543" t="str">
        <x:v>398317</x:v>
      </x:c>
      <x:c r="H1543" t="str">
        <x:v>Restore Harrow Green</x:v>
      </x:c>
      <x:c r="I1543" s="22" t="n">
        <x:v>8.75</x:v>
      </x:c>
      <x:c r="J1543" t="str">
        <x:v>Worked</x:v>
      </x:c>
      <x:c r="K1543" t="str">
        <x:v>Employee 104625; home branch Manchester; assigned role Operative Porter | Deployment branch: Manchester | Actual role: Operative Porter | Jobs: 398317 | Customers: Restore Harrow Green | Actual hours: 8.8; source records: 1</x:v>
      </x:c>
      <x:c r="L1543" t="str">
        <x:v>Include</x:v>
      </x:c>
      <x:c r="M1543"/>
      <x:c r="N1543"/>
    </x:row>
    <x:row r="1544">
      <x:c r="A1544" t="str">
        <x:v>Luke Nolan|2026-01-28</x:v>
      </x:c>
      <x:c r="B1544" s="888" t="n">
        <x:v>46050</x:v>
      </x:c>
      <x:c r="C1544" t="str">
        <x:v>Luke Nolan</x:v>
      </x:c>
      <x:c r="D1544" t="str">
        <x:v>Permanent</x:v>
      </x:c>
      <x:c r="E1544" t="str">
        <x:v>Manchester</x:v>
      </x:c>
      <x:c r="F1544" t="str">
        <x:v>Operative Porter</x:v>
      </x:c>
      <x:c r="G1544" t="str">
        <x:v>398317</x:v>
      </x:c>
      <x:c r="H1544" t="str">
        <x:v>Restore Harrow Green</x:v>
      </x:c>
      <x:c r="I1544" s="22" t="n">
        <x:v>9.5</x:v>
      </x:c>
      <x:c r="J1544" t="str">
        <x:v>Worked</x:v>
      </x:c>
      <x:c r="K1544" t="str">
        <x:v>Employee 104625; home branch Manchester; assigned role Operative Porter | Deployment branch: Manchester | Actual role: Operative Porter | Jobs: 398317 | Customers: Restore Harrow Green | Actual hours: 9.5; source records: 1</x:v>
      </x:c>
      <x:c r="L1544" t="str">
        <x:v>Include</x:v>
      </x:c>
      <x:c r="M1544"/>
      <x:c r="N1544"/>
    </x:row>
    <x:row r="1545">
      <x:c r="A1545" t="str">
        <x:v>Luke Nolan|2026-01-29</x:v>
      </x:c>
      <x:c r="B1545" s="888" t="n">
        <x:v>46051</x:v>
      </x:c>
      <x:c r="C1545" t="str">
        <x:v>Luke Nolan</x:v>
      </x:c>
      <x:c r="D1545" t="str">
        <x:v>Permanent</x:v>
      </x:c>
      <x:c r="E1545" t="str">
        <x:v>Manchester</x:v>
      </x:c>
      <x:c r="F1545" t="str">
        <x:v>Operative Porter</x:v>
      </x:c>
      <x:c r="G1545" t="str">
        <x:v>398317</x:v>
      </x:c>
      <x:c r="H1545" t="str">
        <x:v>Restore Harrow Green</x:v>
      </x:c>
      <x:c r="I1545" s="22" t="n">
        <x:v>12</x:v>
      </x:c>
      <x:c r="J1545" t="str">
        <x:v>Worked</x:v>
      </x:c>
      <x:c r="K1545" t="str">
        <x:v>Employee 104625; home branch Manchester; assigned role Operative Porter | Deployment branch: Manchester | Actual role: Operative Porter | Jobs: 398317 | Customers: Restore Harrow Green | Actual hours: 12.0; source records: 1</x:v>
      </x:c>
      <x:c r="L1545" t="str">
        <x:v>Include</x:v>
      </x:c>
      <x:c r="M1545"/>
      <x:c r="N1545"/>
    </x:row>
    <x:row r="1546">
      <x:c r="A1546" t="str">
        <x:v>Luke Nolan|2026-01-30</x:v>
      </x:c>
      <x:c r="B1546" s="888" t="n">
        <x:v>46052</x:v>
      </x:c>
      <x:c r="C1546" t="str">
        <x:v>Luke Nolan</x:v>
      </x:c>
      <x:c r="D1546" t="str">
        <x:v>Permanent</x:v>
      </x:c>
      <x:c r="E1546" t="str">
        <x:v>Manchester</x:v>
      </x:c>
      <x:c r="F1546" t="str">
        <x:v>Operative Porter</x:v>
      </x:c>
      <x:c r="G1546" t="str">
        <x:v>398317</x:v>
      </x:c>
      <x:c r="H1546" t="str">
        <x:v>Restore Harrow Green</x:v>
      </x:c>
      <x:c r="I1546" s="22" t="n">
        <x:v>10</x:v>
      </x:c>
      <x:c r="J1546" t="str">
        <x:v>Worked</x:v>
      </x:c>
      <x:c r="K1546" t="str">
        <x:v>Employee 104625; home branch Manchester; assigned role Operative Porter | Deployment branch: Manchester | Actual role: Operative Porter | Jobs: 398317 | Customers: Restore Harrow Green | Actual hours: 10.0; source records: 1</x:v>
      </x:c>
      <x:c r="L1546" t="str">
        <x:v>Include</x:v>
      </x:c>
      <x:c r="M1546"/>
      <x:c r="N1546"/>
    </x:row>
    <x:row r="1547">
      <x:c r="A1547" t="str">
        <x:v>M Aliperti-Jones|2026-01-06</x:v>
      </x:c>
      <x:c r="B1547" s="888" t="n">
        <x:v>46028</x:v>
      </x:c>
      <x:c r="C1547" t="str">
        <x:v>M Aliperti-Jones</x:v>
      </x:c>
      <x:c r="D1547" t="str">
        <x:v>Permanent</x:v>
      </x:c>
      <x:c r="E1547" t="str">
        <x:v>Croydon</x:v>
      </x:c>
      <x:c r="F1547" t="str">
        <x:v>Operative Porter</x:v>
      </x:c>
      <x:c r="G1547" t="str">
        <x:v>399089</x:v>
      </x:c>
      <x:c r="H1547" t="str">
        <x:v>QinetiQ</x:v>
      </x:c>
      <x:c r="I1547" s="22" t="n">
        <x:v>10</x:v>
      </x:c>
      <x:c r="J1547" t="str">
        <x:v>Worked</x:v>
      </x:c>
      <x:c r="K1547" t="str">
        <x:v>Employee 102619; home branch Croydon; assigned role Operative Porter | Deployment branch: Croydon | Actual role: Operative Porter | Jobs: 399089 | Customers: QinetiQ | Actual hours: 10.0; source records: 1</x:v>
      </x:c>
      <x:c r="L1547" t="str">
        <x:v>Include</x:v>
      </x:c>
      <x:c r="M1547"/>
      <x:c r="N1547"/>
    </x:row>
    <x:row r="1548">
      <x:c r="A1548" t="str">
        <x:v>M Aliperti-Jones|2026-01-07</x:v>
      </x:c>
      <x:c r="B1548" s="888" t="n">
        <x:v>46029</x:v>
      </x:c>
      <x:c r="C1548" t="str">
        <x:v>M Aliperti-Jones</x:v>
      </x:c>
      <x:c r="D1548" t="str">
        <x:v>Permanent</x:v>
      </x:c>
      <x:c r="E1548" t="str">
        <x:v>Croydon</x:v>
      </x:c>
      <x:c r="F1548" t="str">
        <x:v>Operative Porter</x:v>
      </x:c>
      <x:c r="G1548" t="str">
        <x:v>399515</x:v>
      </x:c>
      <x:c r="H1548" t="str">
        <x:v>Yard Duty, Vehicles Management and WHS support</x:v>
      </x:c>
      <x:c r="I1548" s="22" t="n">
        <x:v>4.5</x:v>
      </x:c>
      <x:c r="J1548" t="str">
        <x:v>Worked</x:v>
      </x:c>
      <x:c r="K1548" t="str">
        <x:v>Employee 102619; home branch Croydon; assigned role Operative Porter | Deployment branch: Croydon | Actual role: Operative Porter | Jobs: 399515 | Customers: Yard Duty, Vehicles Management and WHS support | Actual hours: 4.5; source records: 1</x:v>
      </x:c>
      <x:c r="L1548" t="str">
        <x:v>Include</x:v>
      </x:c>
      <x:c r="M1548"/>
      <x:c r="N1548"/>
    </x:row>
    <x:row r="1549">
      <x:c r="A1549" t="str">
        <x:v>M Aliperti-Jones|2026-01-08</x:v>
      </x:c>
      <x:c r="B1549" s="888" t="n">
        <x:v>46030</x:v>
      </x:c>
      <x:c r="C1549" t="str">
        <x:v>M Aliperti-Jones</x:v>
      </x:c>
      <x:c r="D1549" t="str">
        <x:v>Permanent</x:v>
      </x:c>
      <x:c r="E1549" t="str">
        <x:v>Croydon</x:v>
      </x:c>
      <x:c r="F1549" t="str">
        <x:v>Operative Porter</x:v>
      </x:c>
      <x:c r="G1549" t="str">
        <x:v>399245, 398740, 399379</x:v>
      </x:c>
      <x:c r="H1549" t="str">
        <x:v>Haier (Kings College); Imperial College London (Equipnet); Restore Harrow Green Oxford  M/W use only</x:v>
      </x:c>
      <x:c r="I1549" s="22" t="n">
        <x:v>29</x:v>
      </x:c>
      <x:c r="J1549" t="str">
        <x:v>Worked — 3 records</x:v>
      </x:c>
      <x:c r="K1549" t="str">
        <x:v>Employee 102619; home branch Croydon; assigned role Operative Porter | Deployment branch: Oxford | Actual role: Operative Porter | Jobs: 399245, 398740, 399379 | Customers: Haier (Kings College); Imperial College London (Equipnet); Restore Harrow Green Oxford  M/W use only | Actual hours: 29.0; source records: 3</x:v>
      </x:c>
      <x:c r="L1549" t="str">
        <x:v>Include</x:v>
      </x:c>
      <x:c r="M1549"/>
      <x:c r="N1549"/>
    </x:row>
    <x:row r="1550">
      <x:c r="A1550" t="str">
        <x:v>M Aliperti-Jones|2026-01-09</x:v>
      </x:c>
      <x:c r="B1550" s="888" t="n">
        <x:v>46031</x:v>
      </x:c>
      <x:c r="C1550" t="str">
        <x:v>M Aliperti-Jones</x:v>
      </x:c>
      <x:c r="D1550" t="str">
        <x:v>Permanent</x:v>
      </x:c>
      <x:c r="E1550" t="str">
        <x:v>Croydon</x:v>
      </x:c>
      <x:c r="F1550" t="str">
        <x:v>Operative Porter</x:v>
      </x:c>
      <x:c r="G1550" t="str">
        <x:v>399413</x:v>
      </x:c>
      <x:c r="H1550" t="str">
        <x:v>Oxleas NHS Foundation Trust</x:v>
      </x:c>
      <x:c r="I1550" s="22" t="n">
        <x:v>4</x:v>
      </x:c>
      <x:c r="J1550" t="str">
        <x:v>Worked</x:v>
      </x:c>
      <x:c r="K1550" t="str">
        <x:v>Employee 102619; home branch Croydon; assigned role Operative Porter | Deployment branch: Croydon | Actual role: Operative Porter | Jobs: 399413 | Customers: Oxleas NHS Foundation Trust | Actual hours: 4.0; source records: 1</x:v>
      </x:c>
      <x:c r="L1550" t="str">
        <x:v>Include</x:v>
      </x:c>
      <x:c r="M1550"/>
      <x:c r="N1550"/>
    </x:row>
    <x:row r="1551">
      <x:c r="A1551" t="str">
        <x:v>M Aliperti-Jones|2026-01-12</x:v>
      </x:c>
      <x:c r="B1551" s="888" t="n">
        <x:v>46034</x:v>
      </x:c>
      <x:c r="C1551" t="str">
        <x:v>M Aliperti-Jones</x:v>
      </x:c>
      <x:c r="D1551" t="str">
        <x:v>Permanent</x:v>
      </x:c>
      <x:c r="E1551" t="str">
        <x:v>Croydon</x:v>
      </x:c>
      <x:c r="F1551" t="str">
        <x:v>Operative Porter</x:v>
      </x:c>
      <x:c r="G1551" t="str">
        <x:v>398552, 399379</x:v>
      </x:c>
      <x:c r="H1551" t="str">
        <x:v>Ellison Institute of Technology; Restore Harrow Green Oxford  M/W use only</x:v>
      </x:c>
      <x:c r="I1551" s="22" t="n">
        <x:v>15.5</x:v>
      </x:c>
      <x:c r="J1551" t="str">
        <x:v>Worked — 2 records</x:v>
      </x:c>
      <x:c r="K1551" t="str">
        <x:v>Employee 102619; home branch Croydon; assigned role Operative Porter | Deployment branch: Oxford | Actual role: Operative Porter | Jobs: 398552, 399379 | Customers: Ellison Institute of Technology; Restore Harrow Green Oxford  M/W use only | Actual hours: 15.5; source records: 2</x:v>
      </x:c>
      <x:c r="L1551" t="str">
        <x:v>Include</x:v>
      </x:c>
      <x:c r="M1551"/>
      <x:c r="N1551"/>
    </x:row>
    <x:row r="1552">
      <x:c r="A1552" t="str">
        <x:v>M Aliperti-Jones|2026-01-15</x:v>
      </x:c>
      <x:c r="B1552" s="888" t="n">
        <x:v>46037</x:v>
      </x:c>
      <x:c r="C1552" t="str">
        <x:v>M Aliperti-Jones</x:v>
      </x:c>
      <x:c r="D1552" t="str">
        <x:v>Permanent</x:v>
      </x:c>
      <x:c r="E1552" t="str">
        <x:v>Croydon</x:v>
      </x:c>
      <x:c r="F1552" t="str">
        <x:v>Operative Porter</x:v>
      </x:c>
      <x:c r="G1552"/>
      <x:c r="H1552"/>
      <x:c r="I1552" s="22" t="n">
        <x:v>0</x:v>
      </x:c>
      <x:c r="J1552" t="str">
        <x:v>Annual leave</x:v>
      </x:c>
      <x:c r="K1552" t="str">
        <x:v>Employee 102619; home branch Croydon; assigned role Operative Porter | Leave: Annual Leave (Days) | Leave calendar basis: Variable-pattern period</x:v>
      </x:c>
      <x:c r="L1552" t="str">
        <x:v>Include</x:v>
      </x:c>
      <x:c r="M1552"/>
      <x:c r="N1552"/>
    </x:row>
    <x:row r="1553">
      <x:c r="A1553" t="str">
        <x:v>M Aliperti-Jones|2026-01-16</x:v>
      </x:c>
      <x:c r="B1553" s="888" t="n">
        <x:v>46038</x:v>
      </x:c>
      <x:c r="C1553" t="str">
        <x:v>M Aliperti-Jones</x:v>
      </x:c>
      <x:c r="D1553" t="str">
        <x:v>Permanent</x:v>
      </x:c>
      <x:c r="E1553" t="str">
        <x:v>Croydon</x:v>
      </x:c>
      <x:c r="F1553" t="str">
        <x:v>Operative Porter</x:v>
      </x:c>
      <x:c r="G1553"/>
      <x:c r="H1553"/>
      <x:c r="I1553" s="22" t="n">
        <x:v>0</x:v>
      </x:c>
      <x:c r="J1553" t="str">
        <x:v>Annual leave</x:v>
      </x:c>
      <x:c r="K1553" t="str">
        <x:v>Employee 102619; home branch Croydon; assigned role Operative Porter | Leave: Annual Leave (Days) | Leave calendar basis: Variable-pattern period</x:v>
      </x:c>
      <x:c r="L1553" t="str">
        <x:v>Include</x:v>
      </x:c>
      <x:c r="M1553"/>
      <x:c r="N1553"/>
    </x:row>
    <x:row r="1554">
      <x:c r="A1554" t="str">
        <x:v>M Aliperti-Jones|2026-01-19</x:v>
      </x:c>
      <x:c r="B1554" s="888" t="n">
        <x:v>46041</x:v>
      </x:c>
      <x:c r="C1554" t="str">
        <x:v>M Aliperti-Jones</x:v>
      </x:c>
      <x:c r="D1554" t="str">
        <x:v>Permanent</x:v>
      </x:c>
      <x:c r="E1554" t="str">
        <x:v>Croydon</x:v>
      </x:c>
      <x:c r="F1554" t="str">
        <x:v>Operative Porter</x:v>
      </x:c>
      <x:c r="G1554" t="str">
        <x:v>397074</x:v>
      </x:c>
      <x:c r="H1554" t="str">
        <x:v>Monday.com</x:v>
      </x:c>
      <x:c r="I1554" s="22" t="n">
        <x:v>7</x:v>
      </x:c>
      <x:c r="J1554" t="str">
        <x:v>Worked</x:v>
      </x:c>
      <x:c r="K1554" t="str">
        <x:v>Employee 102619; home branch Croydon; assigned role Operative Porter | Deployment branch: Croydon | Actual role: Operative Porter | Jobs: 397074 | Customers: Monday.com | Actual hours: 7.0; source records: 1</x:v>
      </x:c>
      <x:c r="L1554" t="str">
        <x:v>Include</x:v>
      </x:c>
      <x:c r="M1554"/>
      <x:c r="N1554"/>
    </x:row>
    <x:row r="1555">
      <x:c r="A1555" t="str">
        <x:v>M Aliperti-Jones|2026-01-20</x:v>
      </x:c>
      <x:c r="B1555" s="888" t="n">
        <x:v>46042</x:v>
      </x:c>
      <x:c r="C1555" t="str">
        <x:v>M Aliperti-Jones</x:v>
      </x:c>
      <x:c r="D1555" t="str">
        <x:v>Permanent</x:v>
      </x:c>
      <x:c r="E1555" t="str">
        <x:v>Croydon</x:v>
      </x:c>
      <x:c r="F1555" t="str">
        <x:v>Operative Porter</x:v>
      </x:c>
      <x:c r="G1555" t="str">
        <x:v>399205</x:v>
      </x:c>
      <x:c r="H1555" t="str">
        <x:v>Hermes Investment Management Ltd</x:v>
      </x:c>
      <x:c r="I1555" s="22" t="n">
        <x:v>7.5</x:v>
      </x:c>
      <x:c r="J1555" t="str">
        <x:v>Worked</x:v>
      </x:c>
      <x:c r="K1555" t="str">
        <x:v>Employee 102619; home branch Croydon; assigned role Operative Porter | Deployment branch: Croydon | Actual role: Operative Porter | Jobs: 399205 | Customers: Hermes Investment Management Ltd | Actual hours: 7.5; source records: 1</x:v>
      </x:c>
      <x:c r="L1555" t="str">
        <x:v>Include</x:v>
      </x:c>
      <x:c r="M1555"/>
      <x:c r="N1555"/>
    </x:row>
    <x:row r="1556">
      <x:c r="A1556" t="str">
        <x:v>M Aliperti-Jones|2026-01-21</x:v>
      </x:c>
      <x:c r="B1556" s="888" t="n">
        <x:v>46043</x:v>
      </x:c>
      <x:c r="C1556" t="str">
        <x:v>M Aliperti-Jones</x:v>
      </x:c>
      <x:c r="D1556" t="str">
        <x:v>Permanent</x:v>
      </x:c>
      <x:c r="E1556" t="str">
        <x:v>Croydon</x:v>
      </x:c>
      <x:c r="F1556" t="str">
        <x:v>Operative Porter</x:v>
      </x:c>
      <x:c r="G1556" t="str">
        <x:v>399099</x:v>
      </x:c>
      <x:c r="H1556" t="str">
        <x:v>Adecco Group</x:v>
      </x:c>
      <x:c r="I1556" s="22" t="n">
        <x:v>5</x:v>
      </x:c>
      <x:c r="J1556" t="str">
        <x:v>Worked</x:v>
      </x:c>
      <x:c r="K1556" t="str">
        <x:v>Employee 102619; home branch Croydon; assigned role Operative Porter | Deployment branch: Croydon | Actual role: Operative Porter | Jobs: 399099 | Customers: Adecco Group | Actual hours: 5.0; source records: 1</x:v>
      </x:c>
      <x:c r="L1556" t="str">
        <x:v>Include</x:v>
      </x:c>
      <x:c r="M1556"/>
      <x:c r="N1556"/>
    </x:row>
    <x:row r="1557">
      <x:c r="A1557" t="str">
        <x:v>M Aliperti-Jones|2026-01-22</x:v>
      </x:c>
      <x:c r="B1557" s="888" t="n">
        <x:v>46044</x:v>
      </x:c>
      <x:c r="C1557" t="str">
        <x:v>M Aliperti-Jones</x:v>
      </x:c>
      <x:c r="D1557" t="str">
        <x:v>Permanent</x:v>
      </x:c>
      <x:c r="E1557" t="str">
        <x:v>Croydon</x:v>
      </x:c>
      <x:c r="F1557" t="str">
        <x:v>Operative Porter</x:v>
      </x:c>
      <x:c r="G1557" t="str">
        <x:v>393361A</x:v>
      </x:c>
      <x:c r="H1557" t="str">
        <x:v>The Quadrant</x:v>
      </x:c>
      <x:c r="I1557" s="22" t="n">
        <x:v>11</x:v>
      </x:c>
      <x:c r="J1557" t="str">
        <x:v>Worked</x:v>
      </x:c>
      <x:c r="K1557" t="str">
        <x:v>Employee 102619; home branch Croydon; assigned role Operative Porter | Deployment branch: Croydon | Actual role: Operative Porter | Jobs: 393361A | Customers: The Quadrant | Actual hours: 11.0; source records: 1</x:v>
      </x:c>
      <x:c r="L1557" t="str">
        <x:v>Include</x:v>
      </x:c>
      <x:c r="M1557"/>
      <x:c r="N1557"/>
    </x:row>
    <x:row r="1558">
      <x:c r="A1558" t="str">
        <x:v>M Aliperti-Jones|2026-01-23</x:v>
      </x:c>
      <x:c r="B1558" s="888" t="n">
        <x:v>46045</x:v>
      </x:c>
      <x:c r="C1558" t="str">
        <x:v>M Aliperti-Jones</x:v>
      </x:c>
      <x:c r="D1558" t="str">
        <x:v>Permanent</x:v>
      </x:c>
      <x:c r="E1558" t="str">
        <x:v>Croydon</x:v>
      </x:c>
      <x:c r="F1558" t="str">
        <x:v>Operative Porter</x:v>
      </x:c>
      <x:c r="G1558" t="str">
        <x:v>393361A</x:v>
      </x:c>
      <x:c r="H1558" t="str">
        <x:v>The Quadrant</x:v>
      </x:c>
      <x:c r="I1558" s="22" t="n">
        <x:v>8.5</x:v>
      </x:c>
      <x:c r="J1558" t="str">
        <x:v>Worked</x:v>
      </x:c>
      <x:c r="K1558" t="str">
        <x:v>Employee 102619; home branch Croydon; assigned role Operative Porter | Deployment branch: Croydon | Actual role: Operative Porter | Jobs: 393361A | Customers: The Quadrant | Actual hours: 8.5; source records: 1</x:v>
      </x:c>
      <x:c r="L1558" t="str">
        <x:v>Include</x:v>
      </x:c>
      <x:c r="M1558"/>
      <x:c r="N1558"/>
    </x:row>
    <x:row r="1559">
      <x:c r="A1559" t="str">
        <x:v>M Aliperti-Jones|2026-01-26</x:v>
      </x:c>
      <x:c r="B1559" s="888" t="n">
        <x:v>46048</x:v>
      </x:c>
      <x:c r="C1559" t="str">
        <x:v>M Aliperti-Jones</x:v>
      </x:c>
      <x:c r="D1559" t="str">
        <x:v>Permanent</x:v>
      </x:c>
      <x:c r="E1559" t="str">
        <x:v>Croydon</x:v>
      </x:c>
      <x:c r="F1559" t="str">
        <x:v>Operative Porter</x:v>
      </x:c>
      <x:c r="G1559" t="str">
        <x:v>399731</x:v>
      </x:c>
      <x:c r="H1559" t="str">
        <x:v>Cells 4 Life</x:v>
      </x:c>
      <x:c r="I1559" s="22" t="n">
        <x:v>8.5</x:v>
      </x:c>
      <x:c r="J1559" t="str">
        <x:v>Worked</x:v>
      </x:c>
      <x:c r="K1559" t="str">
        <x:v>Employee 102619; home branch Croydon; assigned role Operative Porter | Deployment branch: Croydon | Actual role: Operative Porter | Jobs: 399731 | Customers: Cells 4 Life | Actual hours: 8.5; source records: 1</x:v>
      </x:c>
      <x:c r="L1559" t="str">
        <x:v>Include</x:v>
      </x:c>
      <x:c r="M1559"/>
      <x:c r="N1559"/>
    </x:row>
    <x:row r="1560">
      <x:c r="A1560" t="str">
        <x:v>M Aliperti-Jones|2026-01-27</x:v>
      </x:c>
      <x:c r="B1560" s="888" t="n">
        <x:v>46049</x:v>
      </x:c>
      <x:c r="C1560" t="str">
        <x:v>M Aliperti-Jones</x:v>
      </x:c>
      <x:c r="D1560" t="str">
        <x:v>Permanent</x:v>
      </x:c>
      <x:c r="E1560" t="str">
        <x:v>Croydon</x:v>
      </x:c>
      <x:c r="F1560" t="str">
        <x:v>Operative Porter</x:v>
      </x:c>
      <x:c r="G1560" t="str">
        <x:v>399731</x:v>
      </x:c>
      <x:c r="H1560" t="str">
        <x:v>Cells 4 Life</x:v>
      </x:c>
      <x:c r="I1560" s="22" t="n">
        <x:v>9</x:v>
      </x:c>
      <x:c r="J1560" t="str">
        <x:v>Worked</x:v>
      </x:c>
      <x:c r="K1560" t="str">
        <x:v>Employee 102619; home branch Croydon; assigned role Operative Porter | Deployment branch: Croydon | Actual role: Operative Porter | Jobs: 399731 | Customers: Cells 4 Life | Actual hours: 9.0; source records: 1</x:v>
      </x:c>
      <x:c r="L1560" t="str">
        <x:v>Include</x:v>
      </x:c>
      <x:c r="M1560"/>
      <x:c r="N1560"/>
    </x:row>
    <x:row r="1561">
      <x:c r="A1561" t="str">
        <x:v>M Aliperti-Jones|2026-01-28</x:v>
      </x:c>
      <x:c r="B1561" s="888" t="n">
        <x:v>46050</x:v>
      </x:c>
      <x:c r="C1561" t="str">
        <x:v>M Aliperti-Jones</x:v>
      </x:c>
      <x:c r="D1561" t="str">
        <x:v>Permanent</x:v>
      </x:c>
      <x:c r="E1561" t="str">
        <x:v>Croydon</x:v>
      </x:c>
      <x:c r="F1561" t="str">
        <x:v>Operative Porter</x:v>
      </x:c>
      <x:c r="G1561" t="str">
        <x:v>399731</x:v>
      </x:c>
      <x:c r="H1561" t="str">
        <x:v>Cells 4 Life</x:v>
      </x:c>
      <x:c r="I1561" s="22" t="n">
        <x:v>9</x:v>
      </x:c>
      <x:c r="J1561" t="str">
        <x:v>Worked</x:v>
      </x:c>
      <x:c r="K1561" t="str">
        <x:v>Employee 102619; home branch Croydon; assigned role Operative Porter | Deployment branch: Croydon | Actual role: Operative Porter | Jobs: 399731 | Customers: Cells 4 Life | Actual hours: 9.0; source records: 1</x:v>
      </x:c>
      <x:c r="L1561" t="str">
        <x:v>Include</x:v>
      </x:c>
      <x:c r="M1561"/>
      <x:c r="N1561"/>
    </x:row>
    <x:row r="1562">
      <x:c r="A1562" t="str">
        <x:v>M Aliperti-Jones|2026-01-29</x:v>
      </x:c>
      <x:c r="B1562" s="888" t="n">
        <x:v>46051</x:v>
      </x:c>
      <x:c r="C1562" t="str">
        <x:v>M Aliperti-Jones</x:v>
      </x:c>
      <x:c r="D1562" t="str">
        <x:v>Permanent</x:v>
      </x:c>
      <x:c r="E1562" t="str">
        <x:v>Croydon</x:v>
      </x:c>
      <x:c r="F1562" t="str">
        <x:v>Operative Porter</x:v>
      </x:c>
      <x:c r="G1562" t="str">
        <x:v>397383</x:v>
      </x:c>
      <x:c r="H1562" t="str">
        <x:v>Pembroke College - Cambridge</x:v>
      </x:c>
      <x:c r="I1562" s="22" t="n">
        <x:v>6</x:v>
      </x:c>
      <x:c r="J1562" t="str">
        <x:v>Worked</x:v>
      </x:c>
      <x:c r="K1562" t="str">
        <x:v>Employee 102619; home branch Croydon; assigned role Operative Porter | Deployment branch: Croydon | Actual role: Operative Porter | Jobs: 397383 | Customers: Pembroke College - Cambridge | Actual hours: 6.0; source records: 1</x:v>
      </x:c>
      <x:c r="L1562" t="str">
        <x:v>Include</x:v>
      </x:c>
      <x:c r="M1562"/>
      <x:c r="N1562"/>
    </x:row>
    <x:row r="1563">
      <x:c r="A1563" t="str">
        <x:v>M Aliperti-Jones|2026-01-30</x:v>
      </x:c>
      <x:c r="B1563" s="888" t="n">
        <x:v>46052</x:v>
      </x:c>
      <x:c r="C1563" t="str">
        <x:v>M Aliperti-Jones</x:v>
      </x:c>
      <x:c r="D1563" t="str">
        <x:v>Permanent</x:v>
      </x:c>
      <x:c r="E1563" t="str">
        <x:v>Croydon</x:v>
      </x:c>
      <x:c r="F1563" t="str">
        <x:v>Operative Porter</x:v>
      </x:c>
      <x:c r="G1563" t="str">
        <x:v>399955</x:v>
      </x:c>
      <x:c r="H1563" t="str">
        <x:v>AmTrust Management Services Ltd</x:v>
      </x:c>
      <x:c r="I1563" s="22" t="n">
        <x:v>7.5</x:v>
      </x:c>
      <x:c r="J1563" t="str">
        <x:v>Worked</x:v>
      </x:c>
      <x:c r="K1563" t="str">
        <x:v>Employee 102619; home branch Croydon; assigned role Operative Porter | Deployment branch: Croydon | Actual role: Operative Porter | Jobs: 399955 | Customers: AmTrust Management Services Ltd | Actual hours: 7.5; source records: 1</x:v>
      </x:c>
      <x:c r="L1563" t="str">
        <x:v>Include</x:v>
      </x:c>
      <x:c r="M1563"/>
      <x:c r="N1563"/>
    </x:row>
    <x:row r="1564">
      <x:c r="A1564" t="str">
        <x:v>M Azuimah Apung (C)|2026-01-01</x:v>
      </x:c>
      <x:c r="B1564" s="888" t="n">
        <x:v>46023</x:v>
      </x:c>
      <x:c r="C1564" t="str">
        <x:v>M Azuimah Apung (C)</x:v>
      </x:c>
      <x:c r="D1564" t="str">
        <x:v>Permanent</x:v>
      </x:c>
      <x:c r="E1564" t="str">
        <x:v>Croydon</x:v>
      </x:c>
      <x:c r="F1564" t="str">
        <x:v>Operative Porter</x:v>
      </x:c>
      <x:c r="G1564"/>
      <x:c r="H1564"/>
      <x:c r="I1564" s="22" t="n">
        <x:v>0</x:v>
      </x:c>
      <x:c r="J1564" t="str">
        <x:v>Annual leave</x:v>
      </x:c>
      <x:c r="K1564" t="str">
        <x:v>Employee 2655; home branch Croydon; assigned role Operative Porter | Leave: Annual Leave (Hours) | Leave calendar basis: Variable-pattern period</x:v>
      </x:c>
      <x:c r="L1564" t="str">
        <x:v>Include</x:v>
      </x:c>
      <x:c r="M1564"/>
      <x:c r="N1564"/>
    </x:row>
    <x:row r="1565">
      <x:c r="A1565" t="str">
        <x:v>M Azuimah Apung (C)|2026-01-02</x:v>
      </x:c>
      <x:c r="B1565" s="888" t="n">
        <x:v>46024</x:v>
      </x:c>
      <x:c r="C1565" t="str">
        <x:v>M Azuimah Apung (C)</x:v>
      </x:c>
      <x:c r="D1565" t="str">
        <x:v>Permanent</x:v>
      </x:c>
      <x:c r="E1565" t="str">
        <x:v>Croydon</x:v>
      </x:c>
      <x:c r="F1565" t="str">
        <x:v>Operative Porter</x:v>
      </x:c>
      <x:c r="G1565"/>
      <x:c r="H1565"/>
      <x:c r="I1565" s="22" t="n">
        <x:v>0</x:v>
      </x:c>
      <x:c r="J1565" t="str">
        <x:v>Annual leave</x:v>
      </x:c>
      <x:c r="K1565" t="str">
        <x:v>Employee 2655; home branch Croydon; assigned role Operative Porter | Leave: Annual Leave (Hours) | Leave calendar basis: Variable-pattern period</x:v>
      </x:c>
      <x:c r="L1565" t="str">
        <x:v>Include</x:v>
      </x:c>
      <x:c r="M1565"/>
      <x:c r="N1565"/>
    </x:row>
    <x:row r="1566">
      <x:c r="A1566" t="str">
        <x:v>M Azuimah Apung (C)|2026-01-06</x:v>
      </x:c>
      <x:c r="B1566" s="888" t="n">
        <x:v>46028</x:v>
      </x:c>
      <x:c r="C1566" t="str">
        <x:v>M Azuimah Apung (C)</x:v>
      </x:c>
      <x:c r="D1566" t="str">
        <x:v>Permanent</x:v>
      </x:c>
      <x:c r="E1566" t="str">
        <x:v>Croydon</x:v>
      </x:c>
      <x:c r="F1566" t="str">
        <x:v>Operative Porter</x:v>
      </x:c>
      <x:c r="G1566" t="str">
        <x:v>398990</x:v>
      </x:c>
      <x:c r="H1566" t="str">
        <x:v>Shimadzu (Shimadzu Research Laboratory)</x:v>
      </x:c>
      <x:c r="I1566" s="22" t="n">
        <x:v>13.5</x:v>
      </x:c>
      <x:c r="J1566" t="str">
        <x:v>Worked</x:v>
      </x:c>
      <x:c r="K1566" t="str">
        <x:v>Employee 2655; home branch Croydon; assigned role Operative Porter | Deployment branch: Croydon | Actual role: Operative Driver | Jobs: 398990 | Customers: Shimadzu (Shimadzu Research Laboratory) | Actual hours: 13.5; source records: 1</x:v>
      </x:c>
      <x:c r="L1566" t="str">
        <x:v>Include</x:v>
      </x:c>
      <x:c r="M1566"/>
      <x:c r="N1566"/>
    </x:row>
    <x:row r="1567">
      <x:c r="A1567" t="str">
        <x:v>M Azuimah Apung (C)|2026-01-07</x:v>
      </x:c>
      <x:c r="B1567" s="888" t="n">
        <x:v>46029</x:v>
      </x:c>
      <x:c r="C1567" t="str">
        <x:v>M Azuimah Apung (C)</x:v>
      </x:c>
      <x:c r="D1567" t="str">
        <x:v>Permanent</x:v>
      </x:c>
      <x:c r="E1567" t="str">
        <x:v>Croydon</x:v>
      </x:c>
      <x:c r="F1567" t="str">
        <x:v>Operative Porter</x:v>
      </x:c>
      <x:c r="G1567" t="str">
        <x:v>399515</x:v>
      </x:c>
      <x:c r="H1567" t="str">
        <x:v>Yard Duty, Vehicles Management and WHS support</x:v>
      </x:c>
      <x:c r="I1567" s="22" t="n">
        <x:v>4.5</x:v>
      </x:c>
      <x:c r="J1567" t="str">
        <x:v>Worked</x:v>
      </x:c>
      <x:c r="K1567" t="str">
        <x:v>Employee 2655; home branch Croydon; assigned role Operative Porter | Deployment branch: Croydon | Actual role: Operative Driver | Jobs: 399515 | Customers: Yard Duty, Vehicles Management and WHS support | Actual hours: 4.5; source records: 1</x:v>
      </x:c>
      <x:c r="L1567" t="str">
        <x:v>Include</x:v>
      </x:c>
      <x:c r="M1567"/>
      <x:c r="N1567"/>
    </x:row>
    <x:row r="1568">
      <x:c r="A1568" t="str">
        <x:v>M Azuimah Apung (C)|2026-01-08</x:v>
      </x:c>
      <x:c r="B1568" s="888" t="n">
        <x:v>46030</x:v>
      </x:c>
      <x:c r="C1568" t="str">
        <x:v>M Azuimah Apung (C)</x:v>
      </x:c>
      <x:c r="D1568" t="str">
        <x:v>Permanent</x:v>
      </x:c>
      <x:c r="E1568" t="str">
        <x:v>Croydon</x:v>
      </x:c>
      <x:c r="F1568" t="str">
        <x:v>Operative Porter</x:v>
      </x:c>
      <x:c r="G1568" t="str">
        <x:v>399468</x:v>
      </x:c>
      <x:c r="H1568" t="str">
        <x:v>HSBC - January 2026 Deliveries</x:v>
      </x:c>
      <x:c r="I1568" s="22" t="n">
        <x:v>6</x:v>
      </x:c>
      <x:c r="J1568" t="str">
        <x:v>Worked</x:v>
      </x:c>
      <x:c r="K1568" t="str">
        <x:v>Employee 2655; home branch Croydon; assigned role Operative Porter | Deployment branch: Birmingham | Actual role: Operative Driver | Jobs: 399468 | Customers: HSBC - January 2026 Deliveries | Actual hours: 6.0; source records: 1</x:v>
      </x:c>
      <x:c r="L1568" t="str">
        <x:v>Include</x:v>
      </x:c>
      <x:c r="M1568"/>
      <x:c r="N1568"/>
    </x:row>
    <x:row r="1569">
      <x:c r="A1569" t="str">
        <x:v>M Azuimah Apung (C)|2026-01-09</x:v>
      </x:c>
      <x:c r="B1569" s="888" t="n">
        <x:v>46031</x:v>
      </x:c>
      <x:c r="C1569" t="str">
        <x:v>M Azuimah Apung (C)</x:v>
      </x:c>
      <x:c r="D1569" t="str">
        <x:v>Permanent</x:v>
      </x:c>
      <x:c r="E1569" t="str">
        <x:v>Croydon</x:v>
      </x:c>
      <x:c r="F1569" t="str">
        <x:v>Operative Porter</x:v>
      </x:c>
      <x:c r="G1569" t="str">
        <x:v>399413</x:v>
      </x:c>
      <x:c r="H1569" t="str">
        <x:v>Oxleas NHS Foundation Trust</x:v>
      </x:c>
      <x:c r="I1569" s="22" t="n">
        <x:v>4</x:v>
      </x:c>
      <x:c r="J1569" t="str">
        <x:v>Worked</x:v>
      </x:c>
      <x:c r="K1569" t="str">
        <x:v>Employee 2655; home branch Croydon; assigned role Operative Porter | Deployment branch: Croydon | Actual role: Operative Driver | Jobs: 399413 | Customers: Oxleas NHS Foundation Trust | Actual hours: 4.0; source records: 1</x:v>
      </x:c>
      <x:c r="L1569" t="str">
        <x:v>Include</x:v>
      </x:c>
      <x:c r="M1569"/>
      <x:c r="N1569"/>
    </x:row>
    <x:row r="1570">
      <x:c r="A1570" t="str">
        <x:v>M Azuimah Apung (C)|2026-01-12</x:v>
      </x:c>
      <x:c r="B1570" s="888" t="n">
        <x:v>46034</x:v>
      </x:c>
      <x:c r="C1570" t="str">
        <x:v>M Azuimah Apung (C)</x:v>
      </x:c>
      <x:c r="D1570" t="str">
        <x:v>Permanent</x:v>
      </x:c>
      <x:c r="E1570" t="str">
        <x:v>Croydon</x:v>
      </x:c>
      <x:c r="F1570" t="str">
        <x:v>Operative Porter</x:v>
      </x:c>
      <x:c r="G1570" t="str">
        <x:v>398552, 399379</x:v>
      </x:c>
      <x:c r="H1570" t="str">
        <x:v>Ellison Institute of Technology; Restore Harrow Green Oxford  M/W use only</x:v>
      </x:c>
      <x:c r="I1570" s="22" t="n">
        <x:v>15.5</x:v>
      </x:c>
      <x:c r="J1570" t="str">
        <x:v>Worked — 2 records</x:v>
      </x:c>
      <x:c r="K1570" t="str">
        <x:v>Employee 2655; home branch Croydon; assigned role Operative Porter | Deployment branch: Oxford | Actual role: Operative Driver | Jobs: 398552, 399379 | Customers: Ellison Institute of Technology; Restore Harrow Green Oxford  M/W use only | Actual hours: 15.5; source records: 2</x:v>
      </x:c>
      <x:c r="L1570" t="str">
        <x:v>Include</x:v>
      </x:c>
      <x:c r="M1570"/>
      <x:c r="N1570"/>
    </x:row>
    <x:row r="1571">
      <x:c r="A1571" t="str">
        <x:v>M Azuimah Apung (C)|2026-01-13</x:v>
      </x:c>
      <x:c r="B1571" s="888" t="n">
        <x:v>46035</x:v>
      </x:c>
      <x:c r="C1571" t="str">
        <x:v>M Azuimah Apung (C)</x:v>
      </x:c>
      <x:c r="D1571" t="str">
        <x:v>Permanent</x:v>
      </x:c>
      <x:c r="E1571" t="str">
        <x:v>Croydon</x:v>
      </x:c>
      <x:c r="F1571" t="str">
        <x:v>Operative Porter</x:v>
      </x:c>
      <x:c r="G1571" t="str">
        <x:v>399379</x:v>
      </x:c>
      <x:c r="H1571" t="str">
        <x:v>Restore Harrow Green Oxford  M/W use only</x:v>
      </x:c>
      <x:c r="I1571" s="22" t="n">
        <x:v>9.5</x:v>
      </x:c>
      <x:c r="J1571" t="str">
        <x:v>Worked</x:v>
      </x:c>
      <x:c r="K1571" t="str">
        <x:v>Employee 2655; home branch Croydon; assigned role Operative Porter | Deployment branch: Oxford | Actual role: Operative Driver | Jobs: 399379 | Customers: Restore Harrow Green Oxford  M/W use only | Actual hours: 9.5; source records: 1</x:v>
      </x:c>
      <x:c r="L1571" t="str">
        <x:v>Include</x:v>
      </x:c>
      <x:c r="M1571"/>
      <x:c r="N1571"/>
    </x:row>
    <x:row r="1572">
      <x:c r="A1572" t="str">
        <x:v>M Azuimah Apung (C)|2026-01-14</x:v>
      </x:c>
      <x:c r="B1572" s="888" t="n">
        <x:v>46036</x:v>
      </x:c>
      <x:c r="C1572" t="str">
        <x:v>M Azuimah Apung (C)</x:v>
      </x:c>
      <x:c r="D1572" t="str">
        <x:v>Permanent</x:v>
      </x:c>
      <x:c r="E1572" t="str">
        <x:v>Croydon</x:v>
      </x:c>
      <x:c r="F1572" t="str">
        <x:v>Operative Porter</x:v>
      </x:c>
      <x:c r="G1572" t="str">
        <x:v>399379, 399232</x:v>
      </x:c>
      <x:c r="H1572" t="str">
        <x:v>Restore Harrow Green Oxford  M/W use only; T-Squared Group</x:v>
      </x:c>
      <x:c r="I1572" s="22" t="n">
        <x:v>18.5</x:v>
      </x:c>
      <x:c r="J1572" t="str">
        <x:v>Worked — 2 records</x:v>
      </x:c>
      <x:c r="K1572" t="str">
        <x:v>Employee 2655; home branch Croydon; assigned role Operative Porter | Deployment branch: Oxford | Actual role: Operative Driver | Jobs: 399379, 399232 | Customers: Restore Harrow Green Oxford  M/W use only; T-Squared Group | Actual hours: 18.5; source records: 2</x:v>
      </x:c>
      <x:c r="L1572" t="str">
        <x:v>Include</x:v>
      </x:c>
      <x:c r="M1572"/>
      <x:c r="N1572"/>
    </x:row>
    <x:row r="1573">
      <x:c r="A1573" t="str">
        <x:v>M Azuimah Apung (C)|2026-01-15</x:v>
      </x:c>
      <x:c r="B1573" s="888" t="n">
        <x:v>46037</x:v>
      </x:c>
      <x:c r="C1573" t="str">
        <x:v>M Azuimah Apung (C)</x:v>
      </x:c>
      <x:c r="D1573" t="str">
        <x:v>Permanent</x:v>
      </x:c>
      <x:c r="E1573" t="str">
        <x:v>Croydon</x:v>
      </x:c>
      <x:c r="F1573" t="str">
        <x:v>Operative Porter</x:v>
      </x:c>
      <x:c r="G1573" t="str">
        <x:v>399379, 399232</x:v>
      </x:c>
      <x:c r="H1573" t="str">
        <x:v>Restore Harrow Green Oxford  M/W use only; T-Squared Group</x:v>
      </x:c>
      <x:c r="I1573" s="22" t="n">
        <x:v>18</x:v>
      </x:c>
      <x:c r="J1573" t="str">
        <x:v>Worked — 2 records</x:v>
      </x:c>
      <x:c r="K1573" t="str">
        <x:v>Employee 2655; home branch Croydon; assigned role Operative Porter | Deployment branch: Oxford | Actual role: Operative Driver | Jobs: 399379, 399232 | Customers: Restore Harrow Green Oxford  M/W use only; T-Squared Group | Actual hours: 18.0; source records: 2</x:v>
      </x:c>
      <x:c r="L1573" t="str">
        <x:v>Include</x:v>
      </x:c>
      <x:c r="M1573"/>
      <x:c r="N1573"/>
    </x:row>
    <x:row r="1574">
      <x:c r="A1574" t="str">
        <x:v>M Azuimah Apung (C)|2026-01-16</x:v>
      </x:c>
      <x:c r="B1574" s="888" t="n">
        <x:v>46038</x:v>
      </x:c>
      <x:c r="C1574" t="str">
        <x:v>M Azuimah Apung (C)</x:v>
      </x:c>
      <x:c r="D1574" t="str">
        <x:v>Permanent</x:v>
      </x:c>
      <x:c r="E1574" t="str">
        <x:v>Croydon</x:v>
      </x:c>
      <x:c r="F1574" t="str">
        <x:v>Operative Porter</x:v>
      </x:c>
      <x:c r="G1574" t="str">
        <x:v>399379, 399232</x:v>
      </x:c>
      <x:c r="H1574" t="str">
        <x:v>Restore Harrow Green Oxford  M/W use only; T-Squared Group</x:v>
      </x:c>
      <x:c r="I1574" s="22" t="n">
        <x:v>19.5</x:v>
      </x:c>
      <x:c r="J1574" t="str">
        <x:v>Worked — 2 records</x:v>
      </x:c>
      <x:c r="K1574" t="str">
        <x:v>Employee 2655; home branch Croydon; assigned role Operative Porter | Deployment branch: Oxford | Actual role: Operative Driver | Jobs: 399379, 399232 | Customers: Restore Harrow Green Oxford  M/W use only; T-Squared Group | Actual hours: 19.5; source records: 2</x:v>
      </x:c>
      <x:c r="L1574" t="str">
        <x:v>Include</x:v>
      </x:c>
      <x:c r="M1574"/>
      <x:c r="N1574"/>
    </x:row>
    <x:row r="1575">
      <x:c r="A1575" t="str">
        <x:v>M Azuimah Apung (C)|2026-01-19</x:v>
      </x:c>
      <x:c r="B1575" s="888" t="n">
        <x:v>46041</x:v>
      </x:c>
      <x:c r="C1575" t="str">
        <x:v>M Azuimah Apung (C)</x:v>
      </x:c>
      <x:c r="D1575" t="str">
        <x:v>Permanent</x:v>
      </x:c>
      <x:c r="E1575" t="str">
        <x:v>Croydon</x:v>
      </x:c>
      <x:c r="F1575" t="str">
        <x:v>Operative Porter</x:v>
      </x:c>
      <x:c r="G1575"/>
      <x:c r="H1575"/>
      <x:c r="I1575" s="22" t="n">
        <x:v>0</x:v>
      </x:c>
      <x:c r="J1575" t="str">
        <x:v>Annual leave</x:v>
      </x:c>
      <x:c r="K1575" t="str">
        <x:v>Employee 2655; home branch Croydon; assigned role Operative Porter | Leave: Annual Leave (Hours) | Leave calendar basis: Variable-pattern period</x:v>
      </x:c>
      <x:c r="L1575" t="str">
        <x:v>Include</x:v>
      </x:c>
      <x:c r="M1575"/>
      <x:c r="N1575"/>
    </x:row>
    <x:row r="1576">
      <x:c r="A1576" t="str">
        <x:v>M Azuimah Apung (C)|2026-01-20</x:v>
      </x:c>
      <x:c r="B1576" s="888" t="n">
        <x:v>46042</x:v>
      </x:c>
      <x:c r="C1576" t="str">
        <x:v>M Azuimah Apung (C)</x:v>
      </x:c>
      <x:c r="D1576" t="str">
        <x:v>Permanent</x:v>
      </x:c>
      <x:c r="E1576" t="str">
        <x:v>Croydon</x:v>
      </x:c>
      <x:c r="F1576" t="str">
        <x:v>Operative Porter</x:v>
      </x:c>
      <x:c r="G1576"/>
      <x:c r="H1576"/>
      <x:c r="I1576" s="22" t="n">
        <x:v>0</x:v>
      </x:c>
      <x:c r="J1576" t="str">
        <x:v>Annual leave</x:v>
      </x:c>
      <x:c r="K1576" t="str">
        <x:v>Employee 2655; home branch Croydon; assigned role Operative Porter | Leave: Annual Leave (Hours) | Leave calendar basis: Variable-pattern period</x:v>
      </x:c>
      <x:c r="L1576" t="str">
        <x:v>Include</x:v>
      </x:c>
      <x:c r="M1576"/>
      <x:c r="N1576"/>
    </x:row>
    <x:row r="1577">
      <x:c r="A1577" t="str">
        <x:v>M Azuimah Apung (C)|2026-01-21</x:v>
      </x:c>
      <x:c r="B1577" s="888" t="n">
        <x:v>46043</x:v>
      </x:c>
      <x:c r="C1577" t="str">
        <x:v>M Azuimah Apung (C)</x:v>
      </x:c>
      <x:c r="D1577" t="str">
        <x:v>Permanent</x:v>
      </x:c>
      <x:c r="E1577" t="str">
        <x:v>Croydon</x:v>
      </x:c>
      <x:c r="F1577" t="str">
        <x:v>Operative Porter</x:v>
      </x:c>
      <x:c r="G1577"/>
      <x:c r="H1577"/>
      <x:c r="I1577" s="22" t="n">
        <x:v>0</x:v>
      </x:c>
      <x:c r="J1577" t="str">
        <x:v>Annual leave</x:v>
      </x:c>
      <x:c r="K1577" t="str">
        <x:v>Employee 2655; home branch Croydon; assigned role Operative Porter | Leave: Annual Leave (Hours) | Leave calendar basis: Variable-pattern period</x:v>
      </x:c>
      <x:c r="L1577" t="str">
        <x:v>Include</x:v>
      </x:c>
      <x:c r="M1577"/>
      <x:c r="N1577"/>
    </x:row>
    <x:row r="1578">
      <x:c r="A1578" t="str">
        <x:v>M Azuimah Apung (C)|2026-01-22</x:v>
      </x:c>
      <x:c r="B1578" s="888" t="n">
        <x:v>46044</x:v>
      </x:c>
      <x:c r="C1578" t="str">
        <x:v>M Azuimah Apung (C)</x:v>
      </x:c>
      <x:c r="D1578" t="str">
        <x:v>Permanent</x:v>
      </x:c>
      <x:c r="E1578" t="str">
        <x:v>Croydon</x:v>
      </x:c>
      <x:c r="F1578" t="str">
        <x:v>Operative Porter</x:v>
      </x:c>
      <x:c r="G1578"/>
      <x:c r="H1578"/>
      <x:c r="I1578" s="22" t="n">
        <x:v>0</x:v>
      </x:c>
      <x:c r="J1578" t="str">
        <x:v>Annual leave</x:v>
      </x:c>
      <x:c r="K1578" t="str">
        <x:v>Employee 2655; home branch Croydon; assigned role Operative Porter | Leave: Annual Leave (Hours) | Leave calendar basis: Variable-pattern period</x:v>
      </x:c>
      <x:c r="L1578" t="str">
        <x:v>Include</x:v>
      </x:c>
      <x:c r="M1578"/>
      <x:c r="N1578"/>
    </x:row>
    <x:row r="1579">
      <x:c r="A1579" t="str">
        <x:v>M Azuimah Apung (C)|2026-01-26</x:v>
      </x:c>
      <x:c r="B1579" s="888" t="n">
        <x:v>46048</x:v>
      </x:c>
      <x:c r="C1579" t="str">
        <x:v>M Azuimah Apung (C)</x:v>
      </x:c>
      <x:c r="D1579" t="str">
        <x:v>Permanent</x:v>
      </x:c>
      <x:c r="E1579" t="str">
        <x:v>Croydon</x:v>
      </x:c>
      <x:c r="F1579" t="str">
        <x:v>Operative Porter</x:v>
      </x:c>
      <x:c r="G1579" t="str">
        <x:v>399275C</x:v>
      </x:c>
      <x:c r="H1579" t="str">
        <x:v>Avantor (CROYDON JAN 2026 )</x:v>
      </x:c>
      <x:c r="I1579" s="22" t="n">
        <x:v>6</x:v>
      </x:c>
      <x:c r="J1579" t="str">
        <x:v>Worked</x:v>
      </x:c>
      <x:c r="K1579" t="str">
        <x:v>Employee 2655; home branch Croydon; assigned role Operative Porter | Deployment branch: Cambridge | Actual role: Operative Porter | Jobs: 399275C | Customers: Avantor (CROYDON JAN 2026 ) | Actual hours: 6.0; source records: 1</x:v>
      </x:c>
      <x:c r="L1579" t="str">
        <x:v>Include</x:v>
      </x:c>
      <x:c r="M1579"/>
      <x:c r="N1579"/>
    </x:row>
    <x:row r="1580">
      <x:c r="A1580" t="str">
        <x:v>M Azuimah Apung (C)|2026-01-27</x:v>
      </x:c>
      <x:c r="B1580" s="888" t="n">
        <x:v>46049</x:v>
      </x:c>
      <x:c r="C1580" t="str">
        <x:v>M Azuimah Apung (C)</x:v>
      </x:c>
      <x:c r="D1580" t="str">
        <x:v>Permanent</x:v>
      </x:c>
      <x:c r="E1580" t="str">
        <x:v>Croydon</x:v>
      </x:c>
      <x:c r="F1580" t="str">
        <x:v>Operative Porter</x:v>
      </x:c>
      <x:c r="G1580" t="str">
        <x:v>399451A</x:v>
      </x:c>
      <x:c r="H1580" t="str">
        <x:v>Royal Borough of Kensington and Chelsea</x:v>
      </x:c>
      <x:c r="I1580" s="22" t="n">
        <x:v>10.5</x:v>
      </x:c>
      <x:c r="J1580" t="str">
        <x:v>Worked</x:v>
      </x:c>
      <x:c r="K1580" t="str">
        <x:v>Employee 2655; home branch Croydon; assigned role Operative Porter | Deployment branch: Croydon | Actual role: Operative Driver | Jobs: 399451A | Customers: Royal Borough of Kensington and Chelsea | Actual hours: 10.5; source records: 1</x:v>
      </x:c>
      <x:c r="L1580" t="str">
        <x:v>Include</x:v>
      </x:c>
      <x:c r="M1580"/>
      <x:c r="N1580"/>
    </x:row>
    <x:row r="1581">
      <x:c r="A1581" t="str">
        <x:v>M Azuimah Apung (C)|2026-01-28</x:v>
      </x:c>
      <x:c r="B1581" s="888" t="n">
        <x:v>46050</x:v>
      </x:c>
      <x:c r="C1581" t="str">
        <x:v>M Azuimah Apung (C)</x:v>
      </x:c>
      <x:c r="D1581" t="str">
        <x:v>Permanent</x:v>
      </x:c>
      <x:c r="E1581" t="str">
        <x:v>Croydon</x:v>
      </x:c>
      <x:c r="F1581" t="str">
        <x:v>Operative Porter</x:v>
      </x:c>
      <x:c r="G1581" t="str">
        <x:v>399275C</x:v>
      </x:c>
      <x:c r="H1581" t="str">
        <x:v>Avantor (CROYDON JAN 2026 )</x:v>
      </x:c>
      <x:c r="I1581" s="22" t="n">
        <x:v>5</x:v>
      </x:c>
      <x:c r="J1581" t="str">
        <x:v>Worked</x:v>
      </x:c>
      <x:c r="K1581" t="str">
        <x:v>Employee 2655; home branch Croydon; assigned role Operative Porter | Deployment branch: Cambridge | Actual role: Operative Driver | Jobs: 399275C | Customers: Avantor (CROYDON JAN 2026 ) | Actual hours: 5.0; source records: 1</x:v>
      </x:c>
      <x:c r="L1581" t="str">
        <x:v>Include</x:v>
      </x:c>
      <x:c r="M1581"/>
      <x:c r="N1581"/>
    </x:row>
    <x:row r="1582">
      <x:c r="A1582" t="str">
        <x:v>M Azuimah Apung (C)|2026-01-29</x:v>
      </x:c>
      <x:c r="B1582" s="888" t="n">
        <x:v>46051</x:v>
      </x:c>
      <x:c r="C1582" t="str">
        <x:v>M Azuimah Apung (C)</x:v>
      </x:c>
      <x:c r="D1582" t="str">
        <x:v>Permanent</x:v>
      </x:c>
      <x:c r="E1582" t="str">
        <x:v>Croydon</x:v>
      </x:c>
      <x:c r="F1582" t="str">
        <x:v>Operative Porter</x:v>
      </x:c>
      <x:c r="G1582" t="str">
        <x:v>399858</x:v>
      </x:c>
      <x:c r="H1582" t="str">
        <x:v>Tracsis PLC</x:v>
      </x:c>
      <x:c r="I1582" s="22" t="n">
        <x:v>7.5</x:v>
      </x:c>
      <x:c r="J1582" t="str">
        <x:v>Worked</x:v>
      </x:c>
      <x:c r="K1582" t="str">
        <x:v>Employee 2655; home branch Croydon; assigned role Operative Porter | Deployment branch: Croydon | Actual role: Operative Driver | Jobs: 399858 | Customers: Tracsis PLC | Actual hours: 7.5; source records: 1</x:v>
      </x:c>
      <x:c r="L1582" t="str">
        <x:v>Include</x:v>
      </x:c>
      <x:c r="M1582"/>
      <x:c r="N1582"/>
    </x:row>
    <x:row r="1583">
      <x:c r="A1583" t="str">
        <x:v>M Azuimah Apung (C)|2026-01-30</x:v>
      </x:c>
      <x:c r="B1583" s="888" t="n">
        <x:v>46052</x:v>
      </x:c>
      <x:c r="C1583" t="str">
        <x:v>M Azuimah Apung (C)</x:v>
      </x:c>
      <x:c r="D1583" t="str">
        <x:v>Permanent</x:v>
      </x:c>
      <x:c r="E1583" t="str">
        <x:v>Croydon</x:v>
      </x:c>
      <x:c r="F1583" t="str">
        <x:v>Operative Porter</x:v>
      </x:c>
      <x:c r="G1583" t="str">
        <x:v>399955</x:v>
      </x:c>
      <x:c r="H1583" t="str">
        <x:v>AmTrust Management Services Ltd</x:v>
      </x:c>
      <x:c r="I1583" s="22" t="n">
        <x:v>7.5</x:v>
      </x:c>
      <x:c r="J1583" t="str">
        <x:v>Worked</x:v>
      </x:c>
      <x:c r="K1583" t="str">
        <x:v>Employee 2655; home branch Croydon; assigned role Operative Porter | Deployment branch: Croydon | Actual role: Operative Driver | Jobs: 399955 | Customers: AmTrust Management Services Ltd | Actual hours: 7.5; source records: 1</x:v>
      </x:c>
      <x:c r="L1583" t="str">
        <x:v>Include</x:v>
      </x:c>
      <x:c r="M1583"/>
      <x:c r="N1583"/>
    </x:row>
    <x:row r="1584">
      <x:c r="A1584" t="str">
        <x:v>M Barnett|2026-01-03</x:v>
      </x:c>
      <x:c r="B1584" s="888" t="n">
        <x:v>46025</x:v>
      </x:c>
      <x:c r="C1584" t="str">
        <x:v>M Barnett</x:v>
      </x:c>
      <x:c r="D1584" t="str">
        <x:v>Permanent</x:v>
      </x:c>
      <x:c r="E1584" t="str">
        <x:v>Thurrock</x:v>
      </x:c>
      <x:c r="F1584" t="str">
        <x:v>Operative Skilled</x:v>
      </x:c>
      <x:c r="G1584" t="str">
        <x:v>392534</x:v>
      </x:c>
      <x:c r="H1584" t="str">
        <x:v>Accenture UK Ltd</x:v>
      </x:c>
      <x:c r="I1584" s="22" t="n">
        <x:v>8.5</x:v>
      </x:c>
      <x:c r="J1584" t="str">
        <x:v>Worked</x:v>
      </x:c>
      <x:c r="K1584" t="str">
        <x:v>Employee 1596; home branch Thurrock; assigned role Operative Skilled | Deployment branch: Thurrock | Actual role: Operative Skilled | Jobs: 392534 | Customers: Accenture UK Ltd | Actual hours: 8.5; source records: 1</x:v>
      </x:c>
      <x:c r="L1584" t="str">
        <x:v>Include</x:v>
      </x:c>
      <x:c r="M1584"/>
      <x:c r="N1584"/>
    </x:row>
    <x:row r="1585">
      <x:c r="A1585" t="str">
        <x:v>M Barnett|2026-01-09</x:v>
      </x:c>
      <x:c r="B1585" s="888" t="n">
        <x:v>46031</x:v>
      </x:c>
      <x:c r="C1585" t="str">
        <x:v>M Barnett</x:v>
      </x:c>
      <x:c r="D1585" t="str">
        <x:v>Permanent</x:v>
      </x:c>
      <x:c r="E1585" t="str">
        <x:v>Thurrock</x:v>
      </x:c>
      <x:c r="F1585" t="str">
        <x:v>Operative Skilled</x:v>
      </x:c>
      <x:c r="G1585" t="str">
        <x:v>392525</x:v>
      </x:c>
      <x:c r="H1585" t="str">
        <x:v>Accenture UK Ltd</x:v>
      </x:c>
      <x:c r="I1585" s="22" t="n">
        <x:v>9</x:v>
      </x:c>
      <x:c r="J1585" t="str">
        <x:v>Worked</x:v>
      </x:c>
      <x:c r="K1585" t="str">
        <x:v>Employee 1596; home branch Thurrock; assigned role Operative Skilled | Deployment branch: Thurrock | Actual role: Operative Skilled | Jobs: 392525 | Customers: Accenture UK Ltd | Actual hours: 9.0; source records: 1</x:v>
      </x:c>
      <x:c r="L1585" t="str">
        <x:v>Include</x:v>
      </x:c>
      <x:c r="M1585"/>
      <x:c r="N1585"/>
    </x:row>
    <x:row r="1586">
      <x:c r="A1586" t="str">
        <x:v>M Barnett|2026-01-10</x:v>
      </x:c>
      <x:c r="B1586" s="888" t="n">
        <x:v>46032</x:v>
      </x:c>
      <x:c r="C1586" t="str">
        <x:v>M Barnett</x:v>
      </x:c>
      <x:c r="D1586" t="str">
        <x:v>Permanent</x:v>
      </x:c>
      <x:c r="E1586" t="str">
        <x:v>Thurrock</x:v>
      </x:c>
      <x:c r="F1586" t="str">
        <x:v>Operative Skilled</x:v>
      </x:c>
      <x:c r="G1586" t="str">
        <x:v>392525</x:v>
      </x:c>
      <x:c r="H1586" t="str">
        <x:v>Accenture UK Ltd</x:v>
      </x:c>
      <x:c r="I1586" s="22" t="n">
        <x:v>8.5</x:v>
      </x:c>
      <x:c r="J1586" t="str">
        <x:v>Worked</x:v>
      </x:c>
      <x:c r="K1586" t="str">
        <x:v>Employee 1596; home branch Thurrock; assigned role Operative Skilled | Deployment branch: Thurrock | Actual role: Operative Skilled | Jobs: 392525 | Customers: Accenture UK Ltd | Actual hours: 8.5; source records: 1</x:v>
      </x:c>
      <x:c r="L1586" t="str">
        <x:v>Include</x:v>
      </x:c>
      <x:c r="M1586"/>
      <x:c r="N1586"/>
    </x:row>
    <x:row r="1587">
      <x:c r="A1587" t="str">
        <x:v>M Barnett|2026-01-12</x:v>
      </x:c>
      <x:c r="B1587" s="888" t="n">
        <x:v>46034</x:v>
      </x:c>
      <x:c r="C1587" t="str">
        <x:v>M Barnett</x:v>
      </x:c>
      <x:c r="D1587" t="str">
        <x:v>Permanent</x:v>
      </x:c>
      <x:c r="E1587" t="str">
        <x:v>Thurrock</x:v>
      </x:c>
      <x:c r="F1587" t="str">
        <x:v>Operative Skilled</x:v>
      </x:c>
      <x:c r="G1587" t="str">
        <x:v>399348</x:v>
      </x:c>
      <x:c r="H1587" t="str">
        <x:v>Accenture UK Ltd</x:v>
      </x:c>
      <x:c r="I1587" s="22" t="n">
        <x:v>9</x:v>
      </x:c>
      <x:c r="J1587" t="str">
        <x:v>Worked</x:v>
      </x:c>
      <x:c r="K1587" t="str">
        <x:v>Employee 1596; home branch Thurrock; assigned role Operative Skilled | Deployment branch: Thurrock | Actual role: Operative Porter | Jobs: 399348 | Customers: Accenture UK Ltd | Actual hours: 9.0; source records: 1</x:v>
      </x:c>
      <x:c r="L1587" t="str">
        <x:v>Include</x:v>
      </x:c>
      <x:c r="M1587"/>
      <x:c r="N1587"/>
    </x:row>
    <x:row r="1588">
      <x:c r="A1588" t="str">
        <x:v>M Barnett|2026-01-13</x:v>
      </x:c>
      <x:c r="B1588" s="888" t="n">
        <x:v>46035</x:v>
      </x:c>
      <x:c r="C1588" t="str">
        <x:v>M Barnett</x:v>
      </x:c>
      <x:c r="D1588" t="str">
        <x:v>Permanent</x:v>
      </x:c>
      <x:c r="E1588" t="str">
        <x:v>Thurrock</x:v>
      </x:c>
      <x:c r="F1588" t="str">
        <x:v>Operative Skilled</x:v>
      </x:c>
      <x:c r="G1588" t="str">
        <x:v>399348</x:v>
      </x:c>
      <x:c r="H1588" t="str">
        <x:v>Accenture UK Ltd</x:v>
      </x:c>
      <x:c r="I1588" s="22" t="n">
        <x:v>9</x:v>
      </x:c>
      <x:c r="J1588" t="str">
        <x:v>Worked</x:v>
      </x:c>
      <x:c r="K1588" t="str">
        <x:v>Employee 1596; home branch Thurrock; assigned role Operative Skilled | Deployment branch: Thurrock | Actual role: Operative Porter | Jobs: 399348 | Customers: Accenture UK Ltd | Actual hours: 9.0; source records: 1</x:v>
      </x:c>
      <x:c r="L1588" t="str">
        <x:v>Include</x:v>
      </x:c>
      <x:c r="M1588"/>
      <x:c r="N1588"/>
    </x:row>
    <x:row r="1589">
      <x:c r="A1589" t="str">
        <x:v>M Barnett|2026-01-14</x:v>
      </x:c>
      <x:c r="B1589" s="888" t="n">
        <x:v>46036</x:v>
      </x:c>
      <x:c r="C1589" t="str">
        <x:v>M Barnett</x:v>
      </x:c>
      <x:c r="D1589" t="str">
        <x:v>Permanent</x:v>
      </x:c>
      <x:c r="E1589" t="str">
        <x:v>Thurrock</x:v>
      </x:c>
      <x:c r="F1589" t="str">
        <x:v>Operative Skilled</x:v>
      </x:c>
      <x:c r="G1589" t="str">
        <x:v>399348</x:v>
      </x:c>
      <x:c r="H1589" t="str">
        <x:v>Accenture UK Ltd</x:v>
      </x:c>
      <x:c r="I1589" s="22" t="n">
        <x:v>9</x:v>
      </x:c>
      <x:c r="J1589" t="str">
        <x:v>Worked</x:v>
      </x:c>
      <x:c r="K1589" t="str">
        <x:v>Employee 1596; home branch Thurrock; assigned role Operative Skilled | Deployment branch: Thurrock | Actual role: Operative Porter | Jobs: 399348 | Customers: Accenture UK Ltd | Actual hours: 9.0; source records: 1</x:v>
      </x:c>
      <x:c r="L1589" t="str">
        <x:v>Include</x:v>
      </x:c>
      <x:c r="M1589"/>
      <x:c r="N1589"/>
    </x:row>
    <x:row r="1590">
      <x:c r="A1590" t="str">
        <x:v>M Barnett|2026-01-15</x:v>
      </x:c>
      <x:c r="B1590" s="888" t="n">
        <x:v>46037</x:v>
      </x:c>
      <x:c r="C1590" t="str">
        <x:v>M Barnett</x:v>
      </x:c>
      <x:c r="D1590" t="str">
        <x:v>Permanent</x:v>
      </x:c>
      <x:c r="E1590" t="str">
        <x:v>Thurrock</x:v>
      </x:c>
      <x:c r="F1590" t="str">
        <x:v>Operative Skilled</x:v>
      </x:c>
      <x:c r="G1590" t="str">
        <x:v>399348</x:v>
      </x:c>
      <x:c r="H1590" t="str">
        <x:v>Accenture UK Ltd</x:v>
      </x:c>
      <x:c r="I1590" s="22" t="n">
        <x:v>9</x:v>
      </x:c>
      <x:c r="J1590" t="str">
        <x:v>Worked</x:v>
      </x:c>
      <x:c r="K1590" t="str">
        <x:v>Employee 1596; home branch Thurrock; assigned role Operative Skilled | Deployment branch: Thurrock | Actual role: Operative Porter | Jobs: 399348 | Customers: Accenture UK Ltd | Actual hours: 9.0; source records: 1</x:v>
      </x:c>
      <x:c r="L1590" t="str">
        <x:v>Include</x:v>
      </x:c>
      <x:c r="M1590"/>
      <x:c r="N1590"/>
    </x:row>
    <x:row r="1591">
      <x:c r="A1591" t="str">
        <x:v>M Barnett|2026-01-16</x:v>
      </x:c>
      <x:c r="B1591" s="888" t="n">
        <x:v>46038</x:v>
      </x:c>
      <x:c r="C1591" t="str">
        <x:v>M Barnett</x:v>
      </x:c>
      <x:c r="D1591" t="str">
        <x:v>Permanent</x:v>
      </x:c>
      <x:c r="E1591" t="str">
        <x:v>Thurrock</x:v>
      </x:c>
      <x:c r="F1591" t="str">
        <x:v>Operative Skilled</x:v>
      </x:c>
      <x:c r="G1591" t="str">
        <x:v>399348</x:v>
      </x:c>
      <x:c r="H1591" t="str">
        <x:v>Accenture UK Ltd</x:v>
      </x:c>
      <x:c r="I1591" s="22" t="n">
        <x:v>9</x:v>
      </x:c>
      <x:c r="J1591" t="str">
        <x:v>Worked</x:v>
      </x:c>
      <x:c r="K1591" t="str">
        <x:v>Employee 1596; home branch Thurrock; assigned role Operative Skilled | Deployment branch: Thurrock | Actual role: Operative Porter | Jobs: 399348 | Customers: Accenture UK Ltd | Actual hours: 9.0; source records: 1</x:v>
      </x:c>
      <x:c r="L1591" t="str">
        <x:v>Include</x:v>
      </x:c>
      <x:c r="M1591"/>
      <x:c r="N1591"/>
    </x:row>
    <x:row r="1592">
      <x:c r="A1592" t="str">
        <x:v>M Barnett|2026-01-17</x:v>
      </x:c>
      <x:c r="B1592" s="888" t="n">
        <x:v>46039</x:v>
      </x:c>
      <x:c r="C1592" t="str">
        <x:v>M Barnett</x:v>
      </x:c>
      <x:c r="D1592" t="str">
        <x:v>Permanent</x:v>
      </x:c>
      <x:c r="E1592" t="str">
        <x:v>Thurrock</x:v>
      </x:c>
      <x:c r="F1592" t="str">
        <x:v>Operative Skilled</x:v>
      </x:c>
      <x:c r="G1592" t="str">
        <x:v>397398</x:v>
      </x:c>
      <x:c r="H1592" t="str">
        <x:v>Accenture UK Ltd</x:v>
      </x:c>
      <x:c r="I1592" s="22" t="n">
        <x:v>10</x:v>
      </x:c>
      <x:c r="J1592" t="str">
        <x:v>Worked</x:v>
      </x:c>
      <x:c r="K1592" t="str">
        <x:v>Employee 1596; home branch Thurrock; assigned role Operative Skilled | Deployment branch: Thurrock | Actual role: Operative Skilled | Jobs: 397398 | Customers: Accenture UK Ltd | Actual hours: 10.0; source records: 1</x:v>
      </x:c>
      <x:c r="L1592" t="str">
        <x:v>Include</x:v>
      </x:c>
      <x:c r="M1592"/>
      <x:c r="N1592"/>
    </x:row>
    <x:row r="1593">
      <x:c r="A1593" t="str">
        <x:v>M Barnett|2026-01-18</x:v>
      </x:c>
      <x:c r="B1593" s="888" t="n">
        <x:v>46040</x:v>
      </x:c>
      <x:c r="C1593" t="str">
        <x:v>M Barnett</x:v>
      </x:c>
      <x:c r="D1593" t="str">
        <x:v>Permanent</x:v>
      </x:c>
      <x:c r="E1593" t="str">
        <x:v>Thurrock</x:v>
      </x:c>
      <x:c r="F1593" t="str">
        <x:v>Operative Skilled</x:v>
      </x:c>
      <x:c r="G1593" t="str">
        <x:v>397398</x:v>
      </x:c>
      <x:c r="H1593" t="str">
        <x:v>Accenture UK Ltd</x:v>
      </x:c>
      <x:c r="I1593" s="22" t="n">
        <x:v>7.5</x:v>
      </x:c>
      <x:c r="J1593" t="str">
        <x:v>Worked</x:v>
      </x:c>
      <x:c r="K1593" t="str">
        <x:v>Employee 1596; home branch Thurrock; assigned role Operative Skilled | Deployment branch: Thurrock | Actual role: Operative Skilled | Jobs: 397398 | Customers: Accenture UK Ltd | Actual hours: 7.5; source records: 1</x:v>
      </x:c>
      <x:c r="L1593" t="str">
        <x:v>Include</x:v>
      </x:c>
      <x:c r="M1593"/>
      <x:c r="N1593"/>
    </x:row>
    <x:row r="1594">
      <x:c r="A1594" t="str">
        <x:v>M Barnett|2026-01-19</x:v>
      </x:c>
      <x:c r="B1594" s="888" t="n">
        <x:v>46041</x:v>
      </x:c>
      <x:c r="C1594" t="str">
        <x:v>M Barnett</x:v>
      </x:c>
      <x:c r="D1594" t="str">
        <x:v>Permanent</x:v>
      </x:c>
      <x:c r="E1594" t="str">
        <x:v>Thurrock</x:v>
      </x:c>
      <x:c r="F1594" t="str">
        <x:v>Operative Skilled</x:v>
      </x:c>
      <x:c r="G1594" t="str">
        <x:v>399348</x:v>
      </x:c>
      <x:c r="H1594" t="str">
        <x:v>Accenture UK Ltd</x:v>
      </x:c>
      <x:c r="I1594" s="22" t="n">
        <x:v>9</x:v>
      </x:c>
      <x:c r="J1594" t="str">
        <x:v>Worked</x:v>
      </x:c>
      <x:c r="K1594" t="str">
        <x:v>Employee 1596; home branch Thurrock; assigned role Operative Skilled | Deployment branch: Thurrock | Actual role: Operative Porter | Jobs: 399348 | Customers: Accenture UK Ltd | Actual hours: 9.0; source records: 1</x:v>
      </x:c>
      <x:c r="L1594" t="str">
        <x:v>Include</x:v>
      </x:c>
      <x:c r="M1594"/>
      <x:c r="N1594"/>
    </x:row>
    <x:row r="1595">
      <x:c r="A1595" t="str">
        <x:v>M Barnett|2026-01-20</x:v>
      </x:c>
      <x:c r="B1595" s="888" t="n">
        <x:v>46042</x:v>
      </x:c>
      <x:c r="C1595" t="str">
        <x:v>M Barnett</x:v>
      </x:c>
      <x:c r="D1595" t="str">
        <x:v>Permanent</x:v>
      </x:c>
      <x:c r="E1595" t="str">
        <x:v>Thurrock</x:v>
      </x:c>
      <x:c r="F1595" t="str">
        <x:v>Operative Skilled</x:v>
      </x:c>
      <x:c r="G1595" t="str">
        <x:v>399348</x:v>
      </x:c>
      <x:c r="H1595" t="str">
        <x:v>Accenture UK Ltd</x:v>
      </x:c>
      <x:c r="I1595" s="22" t="n">
        <x:v>9</x:v>
      </x:c>
      <x:c r="J1595" t="str">
        <x:v>Worked</x:v>
      </x:c>
      <x:c r="K1595" t="str">
        <x:v>Employee 1596; home branch Thurrock; assigned role Operative Skilled | Deployment branch: Thurrock | Actual role: Operative Porter | Jobs: 399348 | Customers: Accenture UK Ltd | Actual hours: 9.0; source records: 1</x:v>
      </x:c>
      <x:c r="L1595" t="str">
        <x:v>Include</x:v>
      </x:c>
      <x:c r="M1595"/>
      <x:c r="N1595"/>
    </x:row>
    <x:row r="1596">
      <x:c r="A1596" t="str">
        <x:v>M Barnett|2026-01-21</x:v>
      </x:c>
      <x:c r="B1596" s="888" t="n">
        <x:v>46043</x:v>
      </x:c>
      <x:c r="C1596" t="str">
        <x:v>M Barnett</x:v>
      </x:c>
      <x:c r="D1596" t="str">
        <x:v>Permanent</x:v>
      </x:c>
      <x:c r="E1596" t="str">
        <x:v>Thurrock</x:v>
      </x:c>
      <x:c r="F1596" t="str">
        <x:v>Operative Skilled</x:v>
      </x:c>
      <x:c r="G1596" t="str">
        <x:v>399348</x:v>
      </x:c>
      <x:c r="H1596" t="str">
        <x:v>Accenture UK Ltd</x:v>
      </x:c>
      <x:c r="I1596" s="22" t="n">
        <x:v>9</x:v>
      </x:c>
      <x:c r="J1596" t="str">
        <x:v>Worked</x:v>
      </x:c>
      <x:c r="K1596" t="str">
        <x:v>Employee 1596; home branch Thurrock; assigned role Operative Skilled | Deployment branch: Thurrock | Actual role: Operative Porter | Jobs: 399348 | Customers: Accenture UK Ltd | Actual hours: 9.0; source records: 1</x:v>
      </x:c>
      <x:c r="L1596" t="str">
        <x:v>Include</x:v>
      </x:c>
      <x:c r="M1596"/>
      <x:c r="N1596"/>
    </x:row>
    <x:row r="1597">
      <x:c r="A1597" t="str">
        <x:v>M Barnett|2026-01-22</x:v>
      </x:c>
      <x:c r="B1597" s="888" t="n">
        <x:v>46044</x:v>
      </x:c>
      <x:c r="C1597" t="str">
        <x:v>M Barnett</x:v>
      </x:c>
      <x:c r="D1597" t="str">
        <x:v>Permanent</x:v>
      </x:c>
      <x:c r="E1597" t="str">
        <x:v>Thurrock</x:v>
      </x:c>
      <x:c r="F1597" t="str">
        <x:v>Operative Skilled</x:v>
      </x:c>
      <x:c r="G1597" t="str">
        <x:v>399348</x:v>
      </x:c>
      <x:c r="H1597" t="str">
        <x:v>Accenture UK Ltd</x:v>
      </x:c>
      <x:c r="I1597" s="22" t="n">
        <x:v>9</x:v>
      </x:c>
      <x:c r="J1597" t="str">
        <x:v>Worked</x:v>
      </x:c>
      <x:c r="K1597" t="str">
        <x:v>Employee 1596; home branch Thurrock; assigned role Operative Skilled | Deployment branch: Thurrock | Actual role: Operative Porter | Jobs: 399348 | Customers: Accenture UK Ltd | Actual hours: 9.0; source records: 1</x:v>
      </x:c>
      <x:c r="L1597" t="str">
        <x:v>Include</x:v>
      </x:c>
      <x:c r="M1597"/>
      <x:c r="N1597"/>
    </x:row>
    <x:row r="1598">
      <x:c r="A1598" t="str">
        <x:v>M Barnett|2026-01-23</x:v>
      </x:c>
      <x:c r="B1598" s="888" t="n">
        <x:v>46045</x:v>
      </x:c>
      <x:c r="C1598" t="str">
        <x:v>M Barnett</x:v>
      </x:c>
      <x:c r="D1598" t="str">
        <x:v>Permanent</x:v>
      </x:c>
      <x:c r="E1598" t="str">
        <x:v>Thurrock</x:v>
      </x:c>
      <x:c r="F1598" t="str">
        <x:v>Operative Skilled</x:v>
      </x:c>
      <x:c r="G1598" t="str">
        <x:v>399348</x:v>
      </x:c>
      <x:c r="H1598" t="str">
        <x:v>Accenture UK Ltd</x:v>
      </x:c>
      <x:c r="I1598" s="22" t="n">
        <x:v>9</x:v>
      </x:c>
      <x:c r="J1598" t="str">
        <x:v>Worked</x:v>
      </x:c>
      <x:c r="K1598" t="str">
        <x:v>Employee 1596; home branch Thurrock; assigned role Operative Skilled | Deployment branch: Thurrock | Actual role: Operative Porter | Jobs: 399348 | Customers: Accenture UK Ltd | Actual hours: 9.0; source records: 1</x:v>
      </x:c>
      <x:c r="L1598" t="str">
        <x:v>Include</x:v>
      </x:c>
      <x:c r="M1598"/>
      <x:c r="N1598"/>
    </x:row>
    <x:row r="1599">
      <x:c r="A1599" t="str">
        <x:v>M Barnett|2026-01-24</x:v>
      </x:c>
      <x:c r="B1599" s="888" t="n">
        <x:v>46046</x:v>
      </x:c>
      <x:c r="C1599" t="str">
        <x:v>M Barnett</x:v>
      </x:c>
      <x:c r="D1599" t="str">
        <x:v>Permanent</x:v>
      </x:c>
      <x:c r="E1599" t="str">
        <x:v>Thurrock</x:v>
      </x:c>
      <x:c r="F1599" t="str">
        <x:v>Operative Skilled</x:v>
      </x:c>
      <x:c r="G1599" t="str">
        <x:v>397398</x:v>
      </x:c>
      <x:c r="H1599" t="str">
        <x:v>Accenture UK Ltd</x:v>
      </x:c>
      <x:c r="I1599" s="22" t="n">
        <x:v>8.5</x:v>
      </x:c>
      <x:c r="J1599" t="str">
        <x:v>Worked</x:v>
      </x:c>
      <x:c r="K1599" t="str">
        <x:v>Employee 1596; home branch Thurrock; assigned role Operative Skilled | Deployment branch: Thurrock | Actual role: Operative Skilled | Jobs: 397398 | Customers: Accenture UK Ltd | Actual hours: 8.5; source records: 1</x:v>
      </x:c>
      <x:c r="L1599" t="str">
        <x:v>Include</x:v>
      </x:c>
      <x:c r="M1599"/>
      <x:c r="N1599"/>
    </x:row>
    <x:row r="1600">
      <x:c r="A1600" t="str">
        <x:v>M Barnett|2026-01-25</x:v>
      </x:c>
      <x:c r="B1600" s="888" t="n">
        <x:v>46047</x:v>
      </x:c>
      <x:c r="C1600" t="str">
        <x:v>M Barnett</x:v>
      </x:c>
      <x:c r="D1600" t="str">
        <x:v>Permanent</x:v>
      </x:c>
      <x:c r="E1600" t="str">
        <x:v>Thurrock</x:v>
      </x:c>
      <x:c r="F1600" t="str">
        <x:v>Operative Skilled</x:v>
      </x:c>
      <x:c r="G1600" t="str">
        <x:v>397398</x:v>
      </x:c>
      <x:c r="H1600" t="str">
        <x:v>Accenture UK Ltd</x:v>
      </x:c>
      <x:c r="I1600" s="22" t="n">
        <x:v>8</x:v>
      </x:c>
      <x:c r="J1600" t="str">
        <x:v>Worked</x:v>
      </x:c>
      <x:c r="K1600" t="str">
        <x:v>Employee 1596; home branch Thurrock; assigned role Operative Skilled | Deployment branch: Thurrock | Actual role: Operative Skilled | Jobs: 397398 | Customers: Accenture UK Ltd | Actual hours: 8.0; source records: 1</x:v>
      </x:c>
      <x:c r="L1600" t="str">
        <x:v>Include</x:v>
      </x:c>
      <x:c r="M1600"/>
      <x:c r="N1600"/>
    </x:row>
    <x:row r="1601">
      <x:c r="A1601" t="str">
        <x:v>M Barnett|2026-01-26</x:v>
      </x:c>
      <x:c r="B1601" s="888" t="n">
        <x:v>46048</x:v>
      </x:c>
      <x:c r="C1601" t="str">
        <x:v>M Barnett</x:v>
      </x:c>
      <x:c r="D1601" t="str">
        <x:v>Permanent</x:v>
      </x:c>
      <x:c r="E1601" t="str">
        <x:v>Thurrock</x:v>
      </x:c>
      <x:c r="F1601" t="str">
        <x:v>Operative Skilled</x:v>
      </x:c>
      <x:c r="G1601" t="str">
        <x:v>399348</x:v>
      </x:c>
      <x:c r="H1601" t="str">
        <x:v>Accenture UK Ltd</x:v>
      </x:c>
      <x:c r="I1601" s="22" t="n">
        <x:v>9</x:v>
      </x:c>
      <x:c r="J1601" t="str">
        <x:v>Worked</x:v>
      </x:c>
      <x:c r="K1601" t="str">
        <x:v>Employee 1596; home branch Thurrock; assigned role Operative Skilled | Deployment branch: Thurrock | Actual role: Operative Porter | Jobs: 399348 | Customers: Accenture UK Ltd | Actual hours: 9.0; source records: 1</x:v>
      </x:c>
      <x:c r="L1601" t="str">
        <x:v>Include</x:v>
      </x:c>
      <x:c r="M1601"/>
      <x:c r="N1601"/>
    </x:row>
    <x:row r="1602">
      <x:c r="A1602" t="str">
        <x:v>M Barnett|2026-01-27</x:v>
      </x:c>
      <x:c r="B1602" s="888" t="n">
        <x:v>46049</x:v>
      </x:c>
      <x:c r="C1602" t="str">
        <x:v>M Barnett</x:v>
      </x:c>
      <x:c r="D1602" t="str">
        <x:v>Permanent</x:v>
      </x:c>
      <x:c r="E1602" t="str">
        <x:v>Thurrock</x:v>
      </x:c>
      <x:c r="F1602" t="str">
        <x:v>Operative Skilled</x:v>
      </x:c>
      <x:c r="G1602" t="str">
        <x:v>399348</x:v>
      </x:c>
      <x:c r="H1602" t="str">
        <x:v>Accenture UK Ltd</x:v>
      </x:c>
      <x:c r="I1602" s="22" t="n">
        <x:v>9</x:v>
      </x:c>
      <x:c r="J1602" t="str">
        <x:v>Worked</x:v>
      </x:c>
      <x:c r="K1602" t="str">
        <x:v>Employee 1596; home branch Thurrock; assigned role Operative Skilled | Deployment branch: Thurrock | Actual role: Operative Porter | Jobs: 399348 | Customers: Accenture UK Ltd | Actual hours: 9.0; source records: 1</x:v>
      </x:c>
      <x:c r="L1602" t="str">
        <x:v>Include</x:v>
      </x:c>
      <x:c r="M1602"/>
      <x:c r="N1602"/>
    </x:row>
    <x:row r="1603">
      <x:c r="A1603" t="str">
        <x:v>M Barnett|2026-01-28</x:v>
      </x:c>
      <x:c r="B1603" s="888" t="n">
        <x:v>46050</x:v>
      </x:c>
      <x:c r="C1603" t="str">
        <x:v>M Barnett</x:v>
      </x:c>
      <x:c r="D1603" t="str">
        <x:v>Permanent</x:v>
      </x:c>
      <x:c r="E1603" t="str">
        <x:v>Thurrock</x:v>
      </x:c>
      <x:c r="F1603" t="str">
        <x:v>Operative Skilled</x:v>
      </x:c>
      <x:c r="G1603" t="str">
        <x:v>399348</x:v>
      </x:c>
      <x:c r="H1603" t="str">
        <x:v>Accenture UK Ltd</x:v>
      </x:c>
      <x:c r="I1603" s="22" t="n">
        <x:v>8.5</x:v>
      </x:c>
      <x:c r="J1603" t="str">
        <x:v>Worked</x:v>
      </x:c>
      <x:c r="K1603" t="str">
        <x:v>Employee 1596; home branch Thurrock; assigned role Operative Skilled | Deployment branch: Thurrock | Actual role: Operative Porter | Jobs: 399348 | Customers: Accenture UK Ltd | Actual hours: 8.5; source records: 1</x:v>
      </x:c>
      <x:c r="L1603" t="str">
        <x:v>Include</x:v>
      </x:c>
      <x:c r="M1603"/>
      <x:c r="N1603"/>
    </x:row>
    <x:row r="1604">
      <x:c r="A1604" t="str">
        <x:v>M Barnett|2026-01-29</x:v>
      </x:c>
      <x:c r="B1604" s="888" t="n">
        <x:v>46051</x:v>
      </x:c>
      <x:c r="C1604" t="str">
        <x:v>M Barnett</x:v>
      </x:c>
      <x:c r="D1604" t="str">
        <x:v>Permanent</x:v>
      </x:c>
      <x:c r="E1604" t="str">
        <x:v>Thurrock</x:v>
      </x:c>
      <x:c r="F1604" t="str">
        <x:v>Operative Skilled</x:v>
      </x:c>
      <x:c r="G1604" t="str">
        <x:v>399348</x:v>
      </x:c>
      <x:c r="H1604" t="str">
        <x:v>Accenture UK Ltd</x:v>
      </x:c>
      <x:c r="I1604" s="22" t="n">
        <x:v>8.5</x:v>
      </x:c>
      <x:c r="J1604" t="str">
        <x:v>Worked</x:v>
      </x:c>
      <x:c r="K1604" t="str">
        <x:v>Employee 1596; home branch Thurrock; assigned role Operative Skilled | Deployment branch: Thurrock | Actual role: Operative Porter | Jobs: 399348 | Customers: Accenture UK Ltd | Actual hours: 8.5; source records: 1</x:v>
      </x:c>
      <x:c r="L1604" t="str">
        <x:v>Include</x:v>
      </x:c>
      <x:c r="M1604"/>
      <x:c r="N1604"/>
    </x:row>
    <x:row r="1605">
      <x:c r="A1605" t="str">
        <x:v>M Barnett|2026-01-30</x:v>
      </x:c>
      <x:c r="B1605" s="888" t="n">
        <x:v>46052</x:v>
      </x:c>
      <x:c r="C1605" t="str">
        <x:v>M Barnett</x:v>
      </x:c>
      <x:c r="D1605" t="str">
        <x:v>Permanent</x:v>
      </x:c>
      <x:c r="E1605" t="str">
        <x:v>Thurrock</x:v>
      </x:c>
      <x:c r="F1605" t="str">
        <x:v>Operative Skilled</x:v>
      </x:c>
      <x:c r="G1605" t="str">
        <x:v>399348</x:v>
      </x:c>
      <x:c r="H1605" t="str">
        <x:v>Accenture UK Ltd</x:v>
      </x:c>
      <x:c r="I1605" s="22" t="n">
        <x:v>8.5</x:v>
      </x:c>
      <x:c r="J1605" t="str">
        <x:v>Worked</x:v>
      </x:c>
      <x:c r="K1605" t="str">
        <x:v>Employee 1596; home branch Thurrock; assigned role Operative Skilled | Deployment branch: Thurrock | Actual role: Operative Porter | Jobs: 399348 | Customers: Accenture UK Ltd | Actual hours: 8.5; source records: 1</x:v>
      </x:c>
      <x:c r="L1605" t="str">
        <x:v>Include</x:v>
      </x:c>
      <x:c r="M1605"/>
      <x:c r="N1605"/>
    </x:row>
    <x:row r="1606">
      <x:c r="A1606" t="str">
        <x:v>M Barnett|2026-01-31</x:v>
      </x:c>
      <x:c r="B1606" s="888" t="n">
        <x:v>46053</x:v>
      </x:c>
      <x:c r="C1606" t="str">
        <x:v>M Barnett</x:v>
      </x:c>
      <x:c r="D1606" t="str">
        <x:v>Permanent</x:v>
      </x:c>
      <x:c r="E1606" t="str">
        <x:v>Thurrock</x:v>
      </x:c>
      <x:c r="F1606" t="str">
        <x:v>Operative Skilled</x:v>
      </x:c>
      <x:c r="G1606" t="str">
        <x:v>397398</x:v>
      </x:c>
      <x:c r="H1606" t="str">
        <x:v>Accenture UK Ltd</x:v>
      </x:c>
      <x:c r="I1606" s="22" t="n">
        <x:v>8.5</x:v>
      </x:c>
      <x:c r="J1606" t="str">
        <x:v>Worked</x:v>
      </x:c>
      <x:c r="K1606" t="str">
        <x:v>Employee 1596; home branch Thurrock; assigned role Operative Skilled | Deployment branch: Thurrock | Actual role: Operative Skilled | Jobs: 397398 | Customers: Accenture UK Ltd | Actual hours: 8.5; source records: 1</x:v>
      </x:c>
      <x:c r="L1606" t="str">
        <x:v>Include</x:v>
      </x:c>
      <x:c r="M1606"/>
      <x:c r="N1606"/>
    </x:row>
    <x:row r="1607">
      <x:c r="A1607" t="str">
        <x:v>M Haywood|2026-01-07</x:v>
      </x:c>
      <x:c r="B1607" s="888" t="n">
        <x:v>46029</x:v>
      </x:c>
      <x:c r="C1607" t="str">
        <x:v>M Haywood</x:v>
      </x:c>
      <x:c r="D1607" t="str">
        <x:v>Permanent</x:v>
      </x:c>
      <x:c r="E1607" t="str">
        <x:v>Thurrock</x:v>
      </x:c>
      <x:c r="F1607" t="str">
        <x:v>Operative Porter</x:v>
      </x:c>
      <x:c r="G1607" t="str">
        <x:v>399348</x:v>
      </x:c>
      <x:c r="H1607" t="str">
        <x:v>Accenture UK Ltd</x:v>
      </x:c>
      <x:c r="I1607" s="22" t="n">
        <x:v>8</x:v>
      </x:c>
      <x:c r="J1607" t="str">
        <x:v>Worked</x:v>
      </x:c>
      <x:c r="K1607" t="str">
        <x:v>Employee 103042; home branch Thurrock; assigned role Operative Porter | Deployment branch: Thurrock | Actual role: Operative Porter | Jobs: 399348 | Customers: Accenture UK Ltd | Actual hours: 8.0; source records: 1</x:v>
      </x:c>
      <x:c r="L1607" t="str">
        <x:v>Include</x:v>
      </x:c>
      <x:c r="M1607"/>
      <x:c r="N1607"/>
    </x:row>
    <x:row r="1608">
      <x:c r="A1608" t="str">
        <x:v>M Haywood|2026-01-08</x:v>
      </x:c>
      <x:c r="B1608" s="888" t="n">
        <x:v>46030</x:v>
      </x:c>
      <x:c r="C1608" t="str">
        <x:v>M Haywood</x:v>
      </x:c>
      <x:c r="D1608" t="str">
        <x:v>Permanent</x:v>
      </x:c>
      <x:c r="E1608" t="str">
        <x:v>Thurrock</x:v>
      </x:c>
      <x:c r="F1608" t="str">
        <x:v>Operative Porter</x:v>
      </x:c>
      <x:c r="G1608" t="str">
        <x:v>399431</x:v>
      </x:c>
      <x:c r="H1608" t="str">
        <x:v>London Metropolitan University</x:v>
      </x:c>
      <x:c r="I1608" s="22" t="n">
        <x:v>8</x:v>
      </x:c>
      <x:c r="J1608" t="str">
        <x:v>Worked</x:v>
      </x:c>
      <x:c r="K1608" t="str">
        <x:v>Employee 103042; home branch Thurrock; assigned role Operative Porter | Deployment branch: Thurrock | Actual role: Operative Porter | Jobs: 399431 | Customers: London Metropolitan University | Actual hours: 8.0; source records: 1</x:v>
      </x:c>
      <x:c r="L1608" t="str">
        <x:v>Include</x:v>
      </x:c>
      <x:c r="M1608"/>
      <x:c r="N1608"/>
    </x:row>
    <x:row r="1609">
      <x:c r="A1609" t="str">
        <x:v>M Haywood|2026-01-09</x:v>
      </x:c>
      <x:c r="B1609" s="888" t="n">
        <x:v>46031</x:v>
      </x:c>
      <x:c r="C1609" t="str">
        <x:v>M Haywood</x:v>
      </x:c>
      <x:c r="D1609" t="str">
        <x:v>Permanent</x:v>
      </x:c>
      <x:c r="E1609" t="str">
        <x:v>Thurrock</x:v>
      </x:c>
      <x:c r="F1609" t="str">
        <x:v>Operative Porter</x:v>
      </x:c>
      <x:c r="G1609"/>
      <x:c r="H1609"/>
      <x:c r="I1609" s="22" t="n">
        <x:v>0</x:v>
      </x:c>
      <x:c r="J1609" t="str">
        <x:v>Annual leave</x:v>
      </x:c>
      <x:c r="K1609" t="str">
        <x:v>Employee 103042; home branch Thurrock; assigned role Operative Porter | Leave: Annual Leave (Hours) | Leave calendar basis: Variable-pattern period</x:v>
      </x:c>
      <x:c r="L1609" t="str">
        <x:v>Include</x:v>
      </x:c>
      <x:c r="M1609"/>
      <x:c r="N1609"/>
    </x:row>
    <x:row r="1610">
      <x:c r="A1610" t="str">
        <x:v>M Haywood|2026-01-12</x:v>
      </x:c>
      <x:c r="B1610" s="888" t="n">
        <x:v>46034</x:v>
      </x:c>
      <x:c r="C1610" t="str">
        <x:v>M Haywood</x:v>
      </x:c>
      <x:c r="D1610" t="str">
        <x:v>Permanent</x:v>
      </x:c>
      <x:c r="E1610" t="str">
        <x:v>Thurrock</x:v>
      </x:c>
      <x:c r="F1610" t="str">
        <x:v>Operative Porter</x:v>
      </x:c>
      <x:c r="G1610" t="str">
        <x:v>399272</x:v>
      </x:c>
      <x:c r="H1610" t="str">
        <x:v>University of Hertfordshire</x:v>
      </x:c>
      <x:c r="I1610" s="22" t="n">
        <x:v>6.5</x:v>
      </x:c>
      <x:c r="J1610" t="str">
        <x:v>Worked</x:v>
      </x:c>
      <x:c r="K1610" t="str">
        <x:v>Employee 103042; home branch Thurrock; assigned role Operative Porter | Deployment branch: Thurrock | Actual role: Operative Porter | Jobs: 399272 | Customers: University of Hertfordshire | Actual hours: 6.5; source records: 1</x:v>
      </x:c>
      <x:c r="L1610" t="str">
        <x:v>Include</x:v>
      </x:c>
      <x:c r="M1610"/>
      <x:c r="N1610"/>
    </x:row>
    <x:row r="1611">
      <x:c r="A1611" t="str">
        <x:v>M Haywood|2026-01-14</x:v>
      </x:c>
      <x:c r="B1611" s="888" t="n">
        <x:v>46036</x:v>
      </x:c>
      <x:c r="C1611" t="str">
        <x:v>M Haywood</x:v>
      </x:c>
      <x:c r="D1611" t="str">
        <x:v>Permanent</x:v>
      </x:c>
      <x:c r="E1611" t="str">
        <x:v>Thurrock</x:v>
      </x:c>
      <x:c r="F1611" t="str">
        <x:v>Operative Porter</x:v>
      </x:c>
      <x:c r="G1611" t="str">
        <x:v>399272</x:v>
      </x:c>
      <x:c r="H1611" t="str">
        <x:v>University of Hertfordshire</x:v>
      </x:c>
      <x:c r="I1611" s="22" t="n">
        <x:v>5</x:v>
      </x:c>
      <x:c r="J1611" t="str">
        <x:v>Worked</x:v>
      </x:c>
      <x:c r="K1611" t="str">
        <x:v>Employee 103042; home branch Thurrock; assigned role Operative Porter | Deployment branch: Thurrock | Actual role: Operative Porter | Jobs: 399272 | Customers: University of Hertfordshire | Actual hours: 5.0; source records: 1</x:v>
      </x:c>
      <x:c r="L1611" t="str">
        <x:v>Include</x:v>
      </x:c>
      <x:c r="M1611"/>
      <x:c r="N1611"/>
    </x:row>
    <x:row r="1612">
      <x:c r="A1612" t="str">
        <x:v>M Haywood|2026-01-15</x:v>
      </x:c>
      <x:c r="B1612" s="888" t="n">
        <x:v>46037</x:v>
      </x:c>
      <x:c r="C1612" t="str">
        <x:v>M Haywood</x:v>
      </x:c>
      <x:c r="D1612" t="str">
        <x:v>Permanent</x:v>
      </x:c>
      <x:c r="E1612" t="str">
        <x:v>Thurrock</x:v>
      </x:c>
      <x:c r="F1612" t="str">
        <x:v>Operative Porter</x:v>
      </x:c>
      <x:c r="G1612" t="str">
        <x:v>399272</x:v>
      </x:c>
      <x:c r="H1612" t="str">
        <x:v>University of Hertfordshire</x:v>
      </x:c>
      <x:c r="I1612" s="22" t="n">
        <x:v>12</x:v>
      </x:c>
      <x:c r="J1612" t="str">
        <x:v>Worked</x:v>
      </x:c>
      <x:c r="K1612" t="str">
        <x:v>Employee 103042; home branch Thurrock; assigned role Operative Porter | Deployment branch: Thurrock | Actual role: Operative Porter | Jobs: 399272 | Customers: University of Hertfordshire | Actual hours: 12.0; source records: 1</x:v>
      </x:c>
      <x:c r="L1612" t="str">
        <x:v>Include</x:v>
      </x:c>
      <x:c r="M1612"/>
      <x:c r="N1612"/>
    </x:row>
    <x:row r="1613">
      <x:c r="A1613" t="str">
        <x:v>M Haywood|2026-01-21</x:v>
      </x:c>
      <x:c r="B1613" s="888" t="n">
        <x:v>46043</x:v>
      </x:c>
      <x:c r="C1613" t="str">
        <x:v>M Haywood</x:v>
      </x:c>
      <x:c r="D1613" t="str">
        <x:v>Permanent</x:v>
      </x:c>
      <x:c r="E1613" t="str">
        <x:v>Thurrock</x:v>
      </x:c>
      <x:c r="F1613" t="str">
        <x:v>Operative Porter</x:v>
      </x:c>
      <x:c r="G1613"/>
      <x:c r="H1613"/>
      <x:c r="I1613" s="22" t="n">
        <x:v>0</x:v>
      </x:c>
      <x:c r="J1613" t="str">
        <x:v>Annual leave</x:v>
      </x:c>
      <x:c r="K1613" t="str">
        <x:v>Employee 103042; home branch Thurrock; assigned role Operative Porter | Leave: Annual Leave (Hours) | Leave calendar basis: Variable-pattern period</x:v>
      </x:c>
      <x:c r="L1613" t="str">
        <x:v>Include</x:v>
      </x:c>
      <x:c r="M1613"/>
      <x:c r="N1613"/>
    </x:row>
    <x:row r="1614">
      <x:c r="A1614" t="str">
        <x:v>M Haywood|2026-01-23</x:v>
      </x:c>
      <x:c r="B1614" s="888" t="n">
        <x:v>46045</x:v>
      </x:c>
      <x:c r="C1614" t="str">
        <x:v>M Haywood</x:v>
      </x:c>
      <x:c r="D1614" t="str">
        <x:v>Permanent</x:v>
      </x:c>
      <x:c r="E1614" t="str">
        <x:v>Thurrock</x:v>
      </x:c>
      <x:c r="F1614" t="str">
        <x:v>Operative Porter</x:v>
      </x:c>
      <x:c r="G1614" t="str">
        <x:v>396897</x:v>
      </x:c>
      <x:c r="H1614" t="str">
        <x:v>Tata/Ms Aurora</x:v>
      </x:c>
      <x:c r="I1614" s="22" t="n">
        <x:v>7</x:v>
      </x:c>
      <x:c r="J1614" t="str">
        <x:v>Worked</x:v>
      </x:c>
      <x:c r="K1614" t="str">
        <x:v>Employee 103042; home branch Thurrock; assigned role Operative Porter | Deployment branch: Thurrock | Actual role: Operative Porter | Jobs: 396897 | Customers: Tata/Ms Aurora | Actual hours: 7.0; source records: 1</x:v>
      </x:c>
      <x:c r="L1614" t="str">
        <x:v>Include</x:v>
      </x:c>
      <x:c r="M1614"/>
      <x:c r="N1614"/>
    </x:row>
    <x:row r="1615">
      <x:c r="A1615" t="str">
        <x:v>M Haywood|2026-01-26</x:v>
      </x:c>
      <x:c r="B1615" s="888" t="n">
        <x:v>46048</x:v>
      </x:c>
      <x:c r="C1615" t="str">
        <x:v>M Haywood</x:v>
      </x:c>
      <x:c r="D1615" t="str">
        <x:v>Permanent</x:v>
      </x:c>
      <x:c r="E1615" t="str">
        <x:v>Thurrock</x:v>
      </x:c>
      <x:c r="F1615" t="str">
        <x:v>Operative Porter</x:v>
      </x:c>
      <x:c r="G1615" t="str">
        <x:v>399156</x:v>
      </x:c>
      <x:c r="H1615" t="str">
        <x:v>Hamdouch/Omar</x:v>
      </x:c>
      <x:c r="I1615" s="22" t="n">
        <x:v>8.5</x:v>
      </x:c>
      <x:c r="J1615" t="str">
        <x:v>Worked</x:v>
      </x:c>
      <x:c r="K1615" t="str">
        <x:v>Employee 103042; home branch Thurrock; assigned role Operative Porter | Deployment branch: Thurrock | Actual role: Operative Porter | Jobs: 399156 | Customers: Hamdouch/Omar | Actual hours: 8.5; source records: 1</x:v>
      </x:c>
      <x:c r="L1615" t="str">
        <x:v>Include</x:v>
      </x:c>
      <x:c r="M1615"/>
      <x:c r="N1615"/>
    </x:row>
    <x:row r="1616">
      <x:c r="A1616" t="str">
        <x:v>M Haywood|2026-01-27</x:v>
      </x:c>
      <x:c r="B1616" s="888" t="n">
        <x:v>46049</x:v>
      </x:c>
      <x:c r="C1616" t="str">
        <x:v>M Haywood</x:v>
      </x:c>
      <x:c r="D1616" t="str">
        <x:v>Permanent</x:v>
      </x:c>
      <x:c r="E1616" t="str">
        <x:v>Thurrock</x:v>
      </x:c>
      <x:c r="F1616" t="str">
        <x:v>Operative Porter</x:v>
      </x:c>
      <x:c r="G1616" t="str">
        <x:v>399451A</x:v>
      </x:c>
      <x:c r="H1616" t="str">
        <x:v>Royal Borough of Kensington and Chelsea</x:v>
      </x:c>
      <x:c r="I1616" s="22" t="n">
        <x:v>10.5</x:v>
      </x:c>
      <x:c r="J1616" t="str">
        <x:v>Worked</x:v>
      </x:c>
      <x:c r="K1616" t="str">
        <x:v>Employee 103042; home branch Thurrock; assigned role Operative Porter | Deployment branch: Croydon | Actual role: Operative Porter | Jobs: 399451A | Customers: Royal Borough of Kensington and Chelsea | Actual hours: 10.5; source records: 1</x:v>
      </x:c>
      <x:c r="L1616" t="str">
        <x:v>Include</x:v>
      </x:c>
      <x:c r="M1616"/>
      <x:c r="N1616"/>
    </x:row>
    <x:row r="1617">
      <x:c r="A1617" t="str">
        <x:v>M Haywood|2026-01-29</x:v>
      </x:c>
      <x:c r="B1617" s="888" t="n">
        <x:v>46051</x:v>
      </x:c>
      <x:c r="C1617" t="str">
        <x:v>M Haywood</x:v>
      </x:c>
      <x:c r="D1617" t="str">
        <x:v>Permanent</x:v>
      </x:c>
      <x:c r="E1617" t="str">
        <x:v>Thurrock</x:v>
      </x:c>
      <x:c r="F1617" t="str">
        <x:v>Operative Porter</x:v>
      </x:c>
      <x:c r="G1617" t="str">
        <x:v>399586</x:v>
      </x:c>
      <x:c r="H1617" t="str">
        <x:v>Knotel UK Ltd</x:v>
      </x:c>
      <x:c r="I1617" s="22" t="n">
        <x:v>5</x:v>
      </x:c>
      <x:c r="J1617" t="str">
        <x:v>Worked</x:v>
      </x:c>
      <x:c r="K1617" t="str">
        <x:v>Employee 103042; home branch Thurrock; assigned role Operative Porter | Deployment branch: Thurrock | Actual role: Operative Porter | Jobs: 399586 | Customers: Knotel UK Ltd | Actual hours: 5.0; source records: 1</x:v>
      </x:c>
      <x:c r="L1617" t="str">
        <x:v>Include</x:v>
      </x:c>
      <x:c r="M1617"/>
      <x:c r="N1617"/>
    </x:row>
    <x:row r="1618">
      <x:c r="A1618" t="str">
        <x:v>M Janney (C)|2026-01-05</x:v>
      </x:c>
      <x:c r="B1618" s="888" t="n">
        <x:v>46027</x:v>
      </x:c>
      <x:c r="C1618" t="str">
        <x:v>M Janney (C)</x:v>
      </x:c>
      <x:c r="D1618" t="str">
        <x:v>Permanent</x:v>
      </x:c>
      <x:c r="E1618" t="str">
        <x:v>Thurrock</x:v>
      </x:c>
      <x:c r="F1618" t="str">
        <x:v>Operative Driver</x:v>
      </x:c>
      <x:c r="G1618" t="str">
        <x:v>397663</x:v>
      </x:c>
      <x:c r="H1618" t="str">
        <x:v>Restore – Doc Management/East &amp; North Herts NHS</x:v>
      </x:c>
      <x:c r="I1618" s="22" t="n">
        <x:v>9</x:v>
      </x:c>
      <x:c r="J1618" t="str">
        <x:v>Worked</x:v>
      </x:c>
      <x:c r="K1618" t="str">
        <x:v>Employee 2795; home branch Thurrock; assigned role Operative Driver | Deployment branch: Thurrock | Actual role: Operative Driver | Jobs: 397663 | Customers: Restore – Doc Management/East &amp; North Herts NHS | Actual hours: 9.0; source records: 1</x:v>
      </x:c>
      <x:c r="L1618" t="str">
        <x:v>Include</x:v>
      </x:c>
      <x:c r="M1618"/>
      <x:c r="N1618"/>
    </x:row>
    <x:row r="1619">
      <x:c r="A1619" t="str">
        <x:v>M Janney (C)|2026-01-06</x:v>
      </x:c>
      <x:c r="B1619" s="888" t="n">
        <x:v>46028</x:v>
      </x:c>
      <x:c r="C1619" t="str">
        <x:v>M Janney (C)</x:v>
      </x:c>
      <x:c r="D1619" t="str">
        <x:v>Permanent</x:v>
      </x:c>
      <x:c r="E1619" t="str">
        <x:v>Thurrock</x:v>
      </x:c>
      <x:c r="F1619" t="str">
        <x:v>Operative Driver</x:v>
      </x:c>
      <x:c r="G1619" t="str">
        <x:v>398260</x:v>
      </x:c>
      <x:c r="H1619" t="str">
        <x:v>Fasanara Capital</x:v>
      </x:c>
      <x:c r="I1619" s="22" t="n">
        <x:v>8.5</x:v>
      </x:c>
      <x:c r="J1619" t="str">
        <x:v>Worked</x:v>
      </x:c>
      <x:c r="K1619" t="str">
        <x:v>Employee 2795; home branch Thurrock; assigned role Operative Driver | Deployment branch: Thurrock | Actual role: Operative Driver | Jobs: 398260 | Customers: Fasanara Capital | Actual hours: 8.5; source records: 1</x:v>
      </x:c>
      <x:c r="L1619" t="str">
        <x:v>Include</x:v>
      </x:c>
      <x:c r="M1619"/>
      <x:c r="N1619"/>
    </x:row>
    <x:row r="1620">
      <x:c r="A1620" t="str">
        <x:v>M Janney (C)|2026-01-07</x:v>
      </x:c>
      <x:c r="B1620" s="888" t="n">
        <x:v>46029</x:v>
      </x:c>
      <x:c r="C1620" t="str">
        <x:v>M Janney (C)</x:v>
      </x:c>
      <x:c r="D1620" t="str">
        <x:v>Permanent</x:v>
      </x:c>
      <x:c r="E1620" t="str">
        <x:v>Thurrock</x:v>
      </x:c>
      <x:c r="F1620" t="str">
        <x:v>Operative Driver</x:v>
      </x:c>
      <x:c r="G1620" t="str">
        <x:v>397663</x:v>
      </x:c>
      <x:c r="H1620" t="str">
        <x:v>Restore – Doc Management/East &amp; North Herts NHS</x:v>
      </x:c>
      <x:c r="I1620" s="22" t="n">
        <x:v>8.5</x:v>
      </x:c>
      <x:c r="J1620" t="str">
        <x:v>Worked</x:v>
      </x:c>
      <x:c r="K1620" t="str">
        <x:v>Employee 2795; home branch Thurrock; assigned role Operative Driver | Deployment branch: Thurrock | Actual role: Operative Driver | Jobs: 397663 | Customers: Restore – Doc Management/East &amp; North Herts NHS | Actual hours: 8.5; source records: 1</x:v>
      </x:c>
      <x:c r="L1620" t="str">
        <x:v>Include</x:v>
      </x:c>
      <x:c r="M1620"/>
      <x:c r="N1620"/>
    </x:row>
    <x:row r="1621">
      <x:c r="A1621" t="str">
        <x:v>M Janney (C)|2026-01-08</x:v>
      </x:c>
      <x:c r="B1621" s="888" t="n">
        <x:v>46030</x:v>
      </x:c>
      <x:c r="C1621" t="str">
        <x:v>M Janney (C)</x:v>
      </x:c>
      <x:c r="D1621" t="str">
        <x:v>Permanent</x:v>
      </x:c>
      <x:c r="E1621" t="str">
        <x:v>Thurrock</x:v>
      </x:c>
      <x:c r="F1621" t="str">
        <x:v>Operative Driver</x:v>
      </x:c>
      <x:c r="G1621" t="str">
        <x:v>398260</x:v>
      </x:c>
      <x:c r="H1621" t="str">
        <x:v>Fasanara Capital</x:v>
      </x:c>
      <x:c r="I1621" s="22" t="n">
        <x:v>8.5</x:v>
      </x:c>
      <x:c r="J1621" t="str">
        <x:v>Worked</x:v>
      </x:c>
      <x:c r="K1621" t="str">
        <x:v>Employee 2795; home branch Thurrock; assigned role Operative Driver | Deployment branch: Thurrock | Actual role: Operative Driver | Jobs: 398260 | Customers: Fasanara Capital | Actual hours: 8.5; source records: 1</x:v>
      </x:c>
      <x:c r="L1621" t="str">
        <x:v>Include</x:v>
      </x:c>
      <x:c r="M1621"/>
      <x:c r="N1621"/>
    </x:row>
    <x:row r="1622">
      <x:c r="A1622" t="str">
        <x:v>M Janney (C)|2026-01-09</x:v>
      </x:c>
      <x:c r="B1622" s="888" t="n">
        <x:v>46031</x:v>
      </x:c>
      <x:c r="C1622" t="str">
        <x:v>M Janney (C)</x:v>
      </x:c>
      <x:c r="D1622" t="str">
        <x:v>Permanent</x:v>
      </x:c>
      <x:c r="E1622" t="str">
        <x:v>Thurrock</x:v>
      </x:c>
      <x:c r="F1622" t="str">
        <x:v>Operative Driver</x:v>
      </x:c>
      <x:c r="G1622" t="str">
        <x:v>397663</x:v>
      </x:c>
      <x:c r="H1622" t="str">
        <x:v>Restore – Doc Management/East &amp; North Herts NHS</x:v>
      </x:c>
      <x:c r="I1622" s="22" t="n">
        <x:v>7</x:v>
      </x:c>
      <x:c r="J1622" t="str">
        <x:v>Worked</x:v>
      </x:c>
      <x:c r="K1622" t="str">
        <x:v>Employee 2795; home branch Thurrock; assigned role Operative Driver | Deployment branch: Thurrock | Actual role: Operative Driver | Jobs: 397663 | Customers: Restore – Doc Management/East &amp; North Herts NHS | Actual hours: 7.0; source records: 1</x:v>
      </x:c>
      <x:c r="L1622" t="str">
        <x:v>Include</x:v>
      </x:c>
      <x:c r="M1622"/>
      <x:c r="N1622"/>
    </x:row>
    <x:row r="1623">
      <x:c r="A1623" t="str">
        <x:v>M Janney (C)|2026-01-12</x:v>
      </x:c>
      <x:c r="B1623" s="888" t="n">
        <x:v>46034</x:v>
      </x:c>
      <x:c r="C1623" t="str">
        <x:v>M Janney (C)</x:v>
      </x:c>
      <x:c r="D1623" t="str">
        <x:v>Permanent</x:v>
      </x:c>
      <x:c r="E1623" t="str">
        <x:v>Thurrock</x:v>
      </x:c>
      <x:c r="F1623" t="str">
        <x:v>Operative Driver</x:v>
      </x:c>
      <x:c r="G1623" t="str">
        <x:v>397663</x:v>
      </x:c>
      <x:c r="H1623" t="str">
        <x:v>Restore – Doc Management/East &amp; North Herts NHS</x:v>
      </x:c>
      <x:c r="I1623" s="22" t="n">
        <x:v>7.5</x:v>
      </x:c>
      <x:c r="J1623" t="str">
        <x:v>Worked</x:v>
      </x:c>
      <x:c r="K1623" t="str">
        <x:v>Employee 2795; home branch Thurrock; assigned role Operative Driver | Deployment branch: Thurrock | Actual role: Operative Driver | Jobs: 397663 | Customers: Restore – Doc Management/East &amp; North Herts NHS | Actual hours: 7.5; source records: 1</x:v>
      </x:c>
      <x:c r="L1623" t="str">
        <x:v>Include</x:v>
      </x:c>
      <x:c r="M1623"/>
      <x:c r="N1623"/>
    </x:row>
    <x:row r="1624">
      <x:c r="A1624" t="str">
        <x:v>M Janney (C)|2026-01-13</x:v>
      </x:c>
      <x:c r="B1624" s="888" t="n">
        <x:v>46035</x:v>
      </x:c>
      <x:c r="C1624" t="str">
        <x:v>M Janney (C)</x:v>
      </x:c>
      <x:c r="D1624" t="str">
        <x:v>Permanent</x:v>
      </x:c>
      <x:c r="E1624" t="str">
        <x:v>Thurrock</x:v>
      </x:c>
      <x:c r="F1624" t="str">
        <x:v>Operative Driver</x:v>
      </x:c>
      <x:c r="G1624" t="str">
        <x:v>399331</x:v>
      </x:c>
      <x:c r="H1624" t="str">
        <x:v>Dolinsky - Eviction/Mr Igor</x:v>
      </x:c>
      <x:c r="I1624" s="22" t="n">
        <x:v>6</x:v>
      </x:c>
      <x:c r="J1624" t="str">
        <x:v>Worked</x:v>
      </x:c>
      <x:c r="K1624" t="str">
        <x:v>Employee 2795; home branch Thurrock; assigned role Operative Driver | Deployment branch: Thurrock | Actual role: Operative Driver | Jobs: 399331 | Customers: Dolinsky - Eviction/Mr Igor | Actual hours: 6.0; source records: 1</x:v>
      </x:c>
      <x:c r="L1624" t="str">
        <x:v>Include</x:v>
      </x:c>
      <x:c r="M1624"/>
      <x:c r="N1624"/>
    </x:row>
    <x:row r="1625">
      <x:c r="A1625" t="str">
        <x:v>M Janney (C)|2026-01-14</x:v>
      </x:c>
      <x:c r="B1625" s="888" t="n">
        <x:v>46036</x:v>
      </x:c>
      <x:c r="C1625" t="str">
        <x:v>M Janney (C)</x:v>
      </x:c>
      <x:c r="D1625" t="str">
        <x:v>Permanent</x:v>
      </x:c>
      <x:c r="E1625" t="str">
        <x:v>Thurrock</x:v>
      </x:c>
      <x:c r="F1625" t="str">
        <x:v>Operative Driver</x:v>
      </x:c>
      <x:c r="G1625" t="str">
        <x:v>399587</x:v>
      </x:c>
      <x:c r="H1625" t="str">
        <x:v>Bank of New York Mellon</x:v>
      </x:c>
      <x:c r="I1625" s="22" t="n">
        <x:v>12.5</x:v>
      </x:c>
      <x:c r="J1625" t="str">
        <x:v>Worked</x:v>
      </x:c>
      <x:c r="K1625" t="str">
        <x:v>Employee 2795; home branch Thurrock; assigned role Operative Driver | Deployment branch: Thurrock | Actual role: Operative Driver | Jobs: 399587 | Customers: Bank of New York Mellon | Actual hours: 12.5; source records: 1</x:v>
      </x:c>
      <x:c r="L1625" t="str">
        <x:v>Include</x:v>
      </x:c>
      <x:c r="M1625"/>
      <x:c r="N1625"/>
    </x:row>
    <x:row r="1626">
      <x:c r="A1626" t="str">
        <x:v>M Janney (C)|2026-01-15</x:v>
      </x:c>
      <x:c r="B1626" s="888" t="n">
        <x:v>46037</x:v>
      </x:c>
      <x:c r="C1626" t="str">
        <x:v>M Janney (C)</x:v>
      </x:c>
      <x:c r="D1626" t="str">
        <x:v>Permanent</x:v>
      </x:c>
      <x:c r="E1626" t="str">
        <x:v>Thurrock</x:v>
      </x:c>
      <x:c r="F1626" t="str">
        <x:v>Operative Driver</x:v>
      </x:c>
      <x:c r="G1626" t="str">
        <x:v>399587</x:v>
      </x:c>
      <x:c r="H1626" t="str">
        <x:v>Bank of New York Mellon</x:v>
      </x:c>
      <x:c r="I1626" s="22" t="n">
        <x:v>7.5</x:v>
      </x:c>
      <x:c r="J1626" t="str">
        <x:v>Worked</x:v>
      </x:c>
      <x:c r="K1626" t="str">
        <x:v>Employee 2795; home branch Thurrock; assigned role Operative Driver | Deployment branch: Thurrock | Actual role: Operative Driver | Jobs: 399587 | Customers: Bank of New York Mellon | Actual hours: 7.5; source records: 1</x:v>
      </x:c>
      <x:c r="L1626" t="str">
        <x:v>Include</x:v>
      </x:c>
      <x:c r="M1626"/>
      <x:c r="N1626"/>
    </x:row>
    <x:row r="1627">
      <x:c r="A1627" t="str">
        <x:v>M Janney (C)|2026-01-16</x:v>
      </x:c>
      <x:c r="B1627" s="888" t="n">
        <x:v>46038</x:v>
      </x:c>
      <x:c r="C1627" t="str">
        <x:v>M Janney (C)</x:v>
      </x:c>
      <x:c r="D1627" t="str">
        <x:v>Permanent</x:v>
      </x:c>
      <x:c r="E1627" t="str">
        <x:v>Thurrock</x:v>
      </x:c>
      <x:c r="F1627" t="str">
        <x:v>Operative Driver</x:v>
      </x:c>
      <x:c r="G1627" t="str">
        <x:v>397663</x:v>
      </x:c>
      <x:c r="H1627" t="str">
        <x:v>Restore – Doc Management/East &amp; North Herts NHS</x:v>
      </x:c>
      <x:c r="I1627" s="22" t="n">
        <x:v>8</x:v>
      </x:c>
      <x:c r="J1627" t="str">
        <x:v>Worked</x:v>
      </x:c>
      <x:c r="K1627" t="str">
        <x:v>Employee 2795; home branch Thurrock; assigned role Operative Driver | Deployment branch: Thurrock | Actual role: Operative Driver | Jobs: 397663 | Customers: Restore – Doc Management/East &amp; North Herts NHS | Actual hours: 8.0; source records: 1</x:v>
      </x:c>
      <x:c r="L1627" t="str">
        <x:v>Include</x:v>
      </x:c>
      <x:c r="M1627"/>
      <x:c r="N1627"/>
    </x:row>
    <x:row r="1628">
      <x:c r="A1628" t="str">
        <x:v>M Janney (C)|2026-01-18</x:v>
      </x:c>
      <x:c r="B1628" s="888" t="n">
        <x:v>46040</x:v>
      </x:c>
      <x:c r="C1628" t="str">
        <x:v>M Janney (C)</x:v>
      </x:c>
      <x:c r="D1628" t="str">
        <x:v>Permanent</x:v>
      </x:c>
      <x:c r="E1628" t="str">
        <x:v>Thurrock</x:v>
      </x:c>
      <x:c r="F1628" t="str">
        <x:v>Operative Driver</x:v>
      </x:c>
      <x:c r="G1628" t="str">
        <x:v>397398</x:v>
      </x:c>
      <x:c r="H1628" t="str">
        <x:v>Accenture UK Ltd</x:v>
      </x:c>
      <x:c r="I1628" s="22" t="n">
        <x:v>5.5</x:v>
      </x:c>
      <x:c r="J1628" t="str">
        <x:v>Worked</x:v>
      </x:c>
      <x:c r="K1628" t="str">
        <x:v>Employee 2795; home branch Thurrock; assigned role Operative Driver | Deployment branch: Thurrock | Actual role: Operative Driver | Jobs: 397398 | Customers: Accenture UK Ltd | Actual hours: 5.5; source records: 1</x:v>
      </x:c>
      <x:c r="L1628" t="str">
        <x:v>Include</x:v>
      </x:c>
      <x:c r="M1628"/>
      <x:c r="N1628"/>
    </x:row>
    <x:row r="1629">
      <x:c r="A1629" t="str">
        <x:v>M Janney (C)|2026-01-21</x:v>
      </x:c>
      <x:c r="B1629" s="888" t="n">
        <x:v>46043</x:v>
      </x:c>
      <x:c r="C1629" t="str">
        <x:v>M Janney (C)</x:v>
      </x:c>
      <x:c r="D1629" t="str">
        <x:v>Permanent</x:v>
      </x:c>
      <x:c r="E1629" t="str">
        <x:v>Thurrock</x:v>
      </x:c>
      <x:c r="F1629" t="str">
        <x:v>Operative Driver</x:v>
      </x:c>
      <x:c r="G1629" t="str">
        <x:v>397663</x:v>
      </x:c>
      <x:c r="H1629" t="str">
        <x:v>Restore – Doc Management/East &amp; North Herts NHS</x:v>
      </x:c>
      <x:c r="I1629" s="22" t="n">
        <x:v>7.5</x:v>
      </x:c>
      <x:c r="J1629" t="str">
        <x:v>Worked</x:v>
      </x:c>
      <x:c r="K1629" t="str">
        <x:v>Employee 2795; home branch Thurrock; assigned role Operative Driver | Deployment branch: Thurrock | Actual role: Operative Driver | Jobs: 397663 | Customers: Restore – Doc Management/East &amp; North Herts NHS | Actual hours: 7.5; source records: 1</x:v>
      </x:c>
      <x:c r="L1629" t="str">
        <x:v>Include</x:v>
      </x:c>
      <x:c r="M1629"/>
      <x:c r="N1629"/>
    </x:row>
    <x:row r="1630">
      <x:c r="A1630" t="str">
        <x:v>M Janney (C)|2026-01-22</x:v>
      </x:c>
      <x:c r="B1630" s="888" t="n">
        <x:v>46044</x:v>
      </x:c>
      <x:c r="C1630" t="str">
        <x:v>M Janney (C)</x:v>
      </x:c>
      <x:c r="D1630" t="str">
        <x:v>Permanent</x:v>
      </x:c>
      <x:c r="E1630" t="str">
        <x:v>Thurrock</x:v>
      </x:c>
      <x:c r="F1630" t="str">
        <x:v>Operative Driver</x:v>
      </x:c>
      <x:c r="G1630" t="str">
        <x:v>399857</x:v>
      </x:c>
      <x:c r="H1630" t="str">
        <x:v>Knotel UK Ltd</x:v>
      </x:c>
      <x:c r="I1630" s="22" t="n">
        <x:v>8.5</x:v>
      </x:c>
      <x:c r="J1630" t="str">
        <x:v>Worked</x:v>
      </x:c>
      <x:c r="K1630" t="str">
        <x:v>Employee 2795; home branch Thurrock; assigned role Operative Driver | Deployment branch: Thurrock | Actual role: Operative Driver | Jobs: 399857 | Customers: Knotel UK Ltd | Actual hours: 8.5; source records: 1</x:v>
      </x:c>
      <x:c r="L1630" t="str">
        <x:v>Include</x:v>
      </x:c>
      <x:c r="M1630"/>
      <x:c r="N1630"/>
    </x:row>
    <x:row r="1631">
      <x:c r="A1631" t="str">
        <x:v>M Janney (C)|2026-01-26</x:v>
      </x:c>
      <x:c r="B1631" s="888" t="n">
        <x:v>46048</x:v>
      </x:c>
      <x:c r="C1631" t="str">
        <x:v>M Janney (C)</x:v>
      </x:c>
      <x:c r="D1631" t="str">
        <x:v>Permanent</x:v>
      </x:c>
      <x:c r="E1631" t="str">
        <x:v>Thurrock</x:v>
      </x:c>
      <x:c r="F1631" t="str">
        <x:v>Operative Driver</x:v>
      </x:c>
      <x:c r="G1631" t="str">
        <x:v>397663</x:v>
      </x:c>
      <x:c r="H1631" t="str">
        <x:v>Restore – Doc Management/East &amp; North Herts NHS</x:v>
      </x:c>
      <x:c r="I1631" s="22" t="n">
        <x:v>8</x:v>
      </x:c>
      <x:c r="J1631" t="str">
        <x:v>Worked</x:v>
      </x:c>
      <x:c r="K1631" t="str">
        <x:v>Employee 2795; home branch Thurrock; assigned role Operative Driver | Deployment branch: Thurrock | Actual role: Operative Driver | Jobs: 397663 | Customers: Restore – Doc Management/East &amp; North Herts NHS | Actual hours: 8.0; source records: 1</x:v>
      </x:c>
      <x:c r="L1631" t="str">
        <x:v>Include</x:v>
      </x:c>
      <x:c r="M1631"/>
      <x:c r="N1631"/>
    </x:row>
    <x:row r="1632">
      <x:c r="A1632" t="str">
        <x:v>M Janney (C)|2026-01-28</x:v>
      </x:c>
      <x:c r="B1632" s="888" t="n">
        <x:v>46050</x:v>
      </x:c>
      <x:c r="C1632" t="str">
        <x:v>M Janney (C)</x:v>
      </x:c>
      <x:c r="D1632" t="str">
        <x:v>Permanent</x:v>
      </x:c>
      <x:c r="E1632" t="str">
        <x:v>Thurrock</x:v>
      </x:c>
      <x:c r="F1632" t="str">
        <x:v>Operative Driver</x:v>
      </x:c>
      <x:c r="G1632" t="str">
        <x:v>397663</x:v>
      </x:c>
      <x:c r="H1632" t="str">
        <x:v>Restore – Doc Management/East &amp; North Herts NHS</x:v>
      </x:c>
      <x:c r="I1632" s="22" t="n">
        <x:v>6</x:v>
      </x:c>
      <x:c r="J1632" t="str">
        <x:v>Worked</x:v>
      </x:c>
      <x:c r="K1632" t="str">
        <x:v>Employee 2795; home branch Thurrock; assigned role Operative Driver | Deployment branch: Thurrock | Actual role: Operative Driver | Jobs: 397663 | Customers: Restore – Doc Management/East &amp; North Herts NHS | Actual hours: 6.0; source records: 1</x:v>
      </x:c>
      <x:c r="L1632" t="str">
        <x:v>Include</x:v>
      </x:c>
      <x:c r="M1632"/>
      <x:c r="N1632"/>
    </x:row>
    <x:row r="1633">
      <x:c r="A1633" t="str">
        <x:v>M Janney (C)|2026-01-29</x:v>
      </x:c>
      <x:c r="B1633" s="888" t="n">
        <x:v>46051</x:v>
      </x:c>
      <x:c r="C1633" t="str">
        <x:v>M Janney (C)</x:v>
      </x:c>
      <x:c r="D1633" t="str">
        <x:v>Permanent</x:v>
      </x:c>
      <x:c r="E1633" t="str">
        <x:v>Thurrock</x:v>
      </x:c>
      <x:c r="F1633" t="str">
        <x:v>Operative Driver</x:v>
      </x:c>
      <x:c r="G1633" t="str">
        <x:v>394164</x:v>
      </x:c>
      <x:c r="H1633" t="str">
        <x:v>Restore – Doc Management - NWL collections</x:v>
      </x:c>
      <x:c r="I1633" s="22" t="n">
        <x:v>8.5</x:v>
      </x:c>
      <x:c r="J1633" t="str">
        <x:v>Worked</x:v>
      </x:c>
      <x:c r="K1633" t="str">
        <x:v>Employee 2795; home branch Thurrock; assigned role Operative Driver | Deployment branch: Thurrock | Actual role: Operative Driver | Jobs: 394164 | Customers: Restore – Doc Management - NWL collections | Actual hours: 8.5; source records: 1</x:v>
      </x:c>
      <x:c r="L1633" t="str">
        <x:v>Include</x:v>
      </x:c>
      <x:c r="M1633"/>
      <x:c r="N1633"/>
    </x:row>
    <x:row r="1634">
      <x:c r="A1634" t="str">
        <x:v>M Janney (C)|2026-01-30</x:v>
      </x:c>
      <x:c r="B1634" s="888" t="n">
        <x:v>46052</x:v>
      </x:c>
      <x:c r="C1634" t="str">
        <x:v>M Janney (C)</x:v>
      </x:c>
      <x:c r="D1634" t="str">
        <x:v>Permanent</x:v>
      </x:c>
      <x:c r="E1634" t="str">
        <x:v>Thurrock</x:v>
      </x:c>
      <x:c r="F1634" t="str">
        <x:v>Operative Driver</x:v>
      </x:c>
      <x:c r="G1634" t="str">
        <x:v>396207A</x:v>
      </x:c>
      <x:c r="H1634" t="str">
        <x:v>Linklaters LLP</x:v>
      </x:c>
      <x:c r="I1634" s="22" t="n">
        <x:v>10.5</x:v>
      </x:c>
      <x:c r="J1634" t="str">
        <x:v>Worked</x:v>
      </x:c>
      <x:c r="K1634" t="str">
        <x:v>Employee 2795; home branch Thurrock; assigned role Operative Driver | Deployment branch: Thurrock | Actual role: Operative Driver | Jobs: 396207A | Customers: Linklaters LLP | Actual hours: 10.5; source records: 1</x:v>
      </x:c>
      <x:c r="L1634" t="str">
        <x:v>Include</x:v>
      </x:c>
      <x:c r="M1634"/>
      <x:c r="N1634"/>
    </x:row>
    <x:row r="1635">
      <x:c r="A1635" t="str">
        <x:v>M Janney (C)|2026-01-31</x:v>
      </x:c>
      <x:c r="B1635" s="888" t="n">
        <x:v>46053</x:v>
      </x:c>
      <x:c r="C1635" t="str">
        <x:v>M Janney (C)</x:v>
      </x:c>
      <x:c r="D1635" t="str">
        <x:v>Permanent</x:v>
      </x:c>
      <x:c r="E1635" t="str">
        <x:v>Thurrock</x:v>
      </x:c>
      <x:c r="F1635" t="str">
        <x:v>Operative Driver</x:v>
      </x:c>
      <x:c r="G1635" t="str">
        <x:v>396207A</x:v>
      </x:c>
      <x:c r="H1635" t="str">
        <x:v>Linklaters LLP</x:v>
      </x:c>
      <x:c r="I1635" s="22" t="n">
        <x:v>8.5</x:v>
      </x:c>
      <x:c r="J1635" t="str">
        <x:v>Worked</x:v>
      </x:c>
      <x:c r="K1635" t="str">
        <x:v>Employee 2795; home branch Thurrock; assigned role Operative Driver | Deployment branch: Thurrock | Actual role: Operative Driver | Jobs: 396207A | Customers: Linklaters LLP | Actual hours: 8.5; source records: 1</x:v>
      </x:c>
      <x:c r="L1635" t="str">
        <x:v>Include</x:v>
      </x:c>
      <x:c r="M1635"/>
      <x:c r="N1635"/>
    </x:row>
    <x:row r="1636">
      <x:c r="A1636" t="str">
        <x:v>M Medina (B)|2026-01-16</x:v>
      </x:c>
      <x:c r="B1636" s="888" t="n">
        <x:v>46038</x:v>
      </x:c>
      <x:c r="C1636" t="str">
        <x:v>M Medina (B)</x:v>
      </x:c>
      <x:c r="D1636" t="str">
        <x:v>Permanent</x:v>
      </x:c>
      <x:c r="E1636" t="str">
        <x:v>Thurrock</x:v>
      </x:c>
      <x:c r="F1636" t="str">
        <x:v>Operative Driver</x:v>
      </x:c>
      <x:c r="G1636" t="str">
        <x:v>399029</x:v>
      </x:c>
      <x:c r="H1636" t="str">
        <x:v>Knotel UK Ltd</x:v>
      </x:c>
      <x:c r="I1636" s="22" t="n">
        <x:v>8</x:v>
      </x:c>
      <x:c r="J1636" t="str">
        <x:v>Worked</x:v>
      </x:c>
      <x:c r="K1636" t="str">
        <x:v>Employee 103537; home branch Thurrock; assigned role Operative Driver | Deployment branch: Thurrock | Actual role: Operative Driver | Jobs: 399029 | Customers: Knotel UK Ltd | Actual hours: 8.0; source records: 1</x:v>
      </x:c>
      <x:c r="L1636" t="str">
        <x:v>Include</x:v>
      </x:c>
      <x:c r="M1636"/>
      <x:c r="N1636"/>
    </x:row>
    <x:row r="1637">
      <x:c r="A1637" t="str">
        <x:v>M Medina (B)|2026-01-17</x:v>
      </x:c>
      <x:c r="B1637" s="888" t="n">
        <x:v>46039</x:v>
      </x:c>
      <x:c r="C1637" t="str">
        <x:v>M Medina (B)</x:v>
      </x:c>
      <x:c r="D1637" t="str">
        <x:v>Permanent</x:v>
      </x:c>
      <x:c r="E1637" t="str">
        <x:v>Thurrock</x:v>
      </x:c>
      <x:c r="F1637" t="str">
        <x:v>Operative Driver</x:v>
      </x:c>
      <x:c r="G1637" t="str">
        <x:v>399587</x:v>
      </x:c>
      <x:c r="H1637" t="str">
        <x:v>Bank of New York Mellon</x:v>
      </x:c>
      <x:c r="I1637" s="22" t="n">
        <x:v>11.5</x:v>
      </x:c>
      <x:c r="J1637" t="str">
        <x:v>Worked</x:v>
      </x:c>
      <x:c r="K1637" t="str">
        <x:v>Employee 103537; home branch Thurrock; assigned role Operative Driver | Deployment branch: Thurrock | Actual role: Operative Driver | Jobs: 399587 | Customers: Bank of New York Mellon | Actual hours: 11.5; source records: 1</x:v>
      </x:c>
      <x:c r="L1637" t="str">
        <x:v>Include</x:v>
      </x:c>
      <x:c r="M1637"/>
      <x:c r="N1637"/>
    </x:row>
    <x:row r="1638">
      <x:c r="A1638" t="str">
        <x:v>M Medina (B)|2026-01-20</x:v>
      </x:c>
      <x:c r="B1638" s="888" t="n">
        <x:v>46042</x:v>
      </x:c>
      <x:c r="C1638" t="str">
        <x:v>M Medina (B)</x:v>
      </x:c>
      <x:c r="D1638" t="str">
        <x:v>Permanent</x:v>
      </x:c>
      <x:c r="E1638" t="str">
        <x:v>Thurrock</x:v>
      </x:c>
      <x:c r="F1638" t="str">
        <x:v>Operative Driver</x:v>
      </x:c>
      <x:c r="G1638" t="str">
        <x:v>399348</x:v>
      </x:c>
      <x:c r="H1638" t="str">
        <x:v>Accenture UK Ltd</x:v>
      </x:c>
      <x:c r="I1638" s="22" t="n">
        <x:v>8</x:v>
      </x:c>
      <x:c r="J1638" t="str">
        <x:v>Worked</x:v>
      </x:c>
      <x:c r="K1638" t="str">
        <x:v>Employee 103537; home branch Thurrock; assigned role Operative Driver | Deployment branch: Thurrock | Actual role: Operative Driver | Jobs: 399348 | Customers: Accenture UK Ltd | Actual hours: 8.0; source records: 1</x:v>
      </x:c>
      <x:c r="L1638" t="str">
        <x:v>Include</x:v>
      </x:c>
      <x:c r="M1638"/>
      <x:c r="N1638"/>
    </x:row>
    <x:row r="1639">
      <x:c r="A1639" t="str">
        <x:v>M Medina (B)|2026-01-21</x:v>
      </x:c>
      <x:c r="B1639" s="888" t="n">
        <x:v>46043</x:v>
      </x:c>
      <x:c r="C1639" t="str">
        <x:v>M Medina (B)</x:v>
      </x:c>
      <x:c r="D1639" t="str">
        <x:v>Permanent</x:v>
      </x:c>
      <x:c r="E1639" t="str">
        <x:v>Thurrock</x:v>
      </x:c>
      <x:c r="F1639" t="str">
        <x:v>Operative Driver</x:v>
      </x:c>
      <x:c r="G1639" t="str">
        <x:v>399473</x:v>
      </x:c>
      <x:c r="H1639" t="str">
        <x:v>The London Silver Market Fixing Limited/The London Gold Market Fixing Limited</x:v>
      </x:c>
      <x:c r="I1639" s="22" t="n">
        <x:v>6</x:v>
      </x:c>
      <x:c r="J1639" t="str">
        <x:v>Worked</x:v>
      </x:c>
      <x:c r="K1639" t="str">
        <x:v>Employee 103537; home branch Thurrock; assigned role Operative Driver | Deployment branch: Thurrock | Actual role: Operative Driver | Jobs: 399473 | Customers: The London Silver Market Fixing Limited/The London Gold Market Fixing Limited | Actual hours: 6.0; source records: 1</x:v>
      </x:c>
      <x:c r="L1639" t="str">
        <x:v>Include</x:v>
      </x:c>
      <x:c r="M1639"/>
      <x:c r="N1639"/>
    </x:row>
    <x:row r="1640">
      <x:c r="A1640" t="str">
        <x:v>M Medina (B)|2026-01-22</x:v>
      </x:c>
      <x:c r="B1640" s="888" t="n">
        <x:v>46044</x:v>
      </x:c>
      <x:c r="C1640" t="str">
        <x:v>M Medina (B)</x:v>
      </x:c>
      <x:c r="D1640" t="str">
        <x:v>Permanent</x:v>
      </x:c>
      <x:c r="E1640" t="str">
        <x:v>Thurrock</x:v>
      </x:c>
      <x:c r="F1640" t="str">
        <x:v>Operative Driver</x:v>
      </x:c>
      <x:c r="G1640" t="str">
        <x:v>399346, 399379</x:v>
      </x:c>
      <x:c r="H1640" t="str">
        <x:v>Evotec; Restore Harrow Green Oxford  M/W use only</x:v>
      </x:c>
      <x:c r="I1640" s="22" t="n">
        <x:v>17</x:v>
      </x:c>
      <x:c r="J1640" t="str">
        <x:v>Worked — 2 records</x:v>
      </x:c>
      <x:c r="K1640" t="str">
        <x:v>Employee 103537; home branch Thurrock; assigned role Operative Driver | Deployment branch: Oxford | Actual role: Operative Driver | Jobs: 399346, 399379 | Customers: Evotec; Restore Harrow Green Oxford  M/W use only | Actual hours: 17.0; source records: 2</x:v>
      </x:c>
      <x:c r="L1640" t="str">
        <x:v>Include</x:v>
      </x:c>
      <x:c r="M1640"/>
      <x:c r="N1640"/>
    </x:row>
    <x:row r="1641">
      <x:c r="A1641" t="str">
        <x:v>M Medina (B)|2026-01-23</x:v>
      </x:c>
      <x:c r="B1641" s="888" t="n">
        <x:v>46045</x:v>
      </x:c>
      <x:c r="C1641" t="str">
        <x:v>M Medina (B)</x:v>
      </x:c>
      <x:c r="D1641" t="str">
        <x:v>Permanent</x:v>
      </x:c>
      <x:c r="E1641" t="str">
        <x:v>Thurrock</x:v>
      </x:c>
      <x:c r="F1641" t="str">
        <x:v>Operative Driver</x:v>
      </x:c>
      <x:c r="G1641" t="str">
        <x:v>399587, 399828</x:v>
      </x:c>
      <x:c r="H1641" t="str">
        <x:v>Bank of New York Mellon; CGI IT UK Ltd</x:v>
      </x:c>
      <x:c r="I1641" s="22" t="n">
        <x:v>12</x:v>
      </x:c>
      <x:c r="J1641" t="str">
        <x:v>Worked — 2 records</x:v>
      </x:c>
      <x:c r="K1641" t="str">
        <x:v>Employee 103537; home branch Thurrock; assigned role Operative Driver | Deployment branch: Thurrock | Actual role: Operative Driver | Jobs: 399587, 399828 | Customers: Bank of New York Mellon; CGI IT UK Ltd | Actual hours: 12.0; source records: 2</x:v>
      </x:c>
      <x:c r="L1641" t="str">
        <x:v>Include</x:v>
      </x:c>
      <x:c r="M1641"/>
      <x:c r="N1641"/>
    </x:row>
    <x:row r="1642">
      <x:c r="A1642" t="str">
        <x:v>M Medina (B)|2026-01-24</x:v>
      </x:c>
      <x:c r="B1642" s="888" t="n">
        <x:v>46046</x:v>
      </x:c>
      <x:c r="C1642" t="str">
        <x:v>M Medina (B)</x:v>
      </x:c>
      <x:c r="D1642" t="str">
        <x:v>Permanent</x:v>
      </x:c>
      <x:c r="E1642" t="str">
        <x:v>Thurrock</x:v>
      </x:c>
      <x:c r="F1642" t="str">
        <x:v>Operative Driver</x:v>
      </x:c>
      <x:c r="G1642" t="str">
        <x:v>399813</x:v>
      </x:c>
      <x:c r="H1642" t="str">
        <x:v>The Financial Conduct Authority</x:v>
      </x:c>
      <x:c r="I1642" s="22" t="n">
        <x:v>6</x:v>
      </x:c>
      <x:c r="J1642" t="str">
        <x:v>Worked</x:v>
      </x:c>
      <x:c r="K1642" t="str">
        <x:v>Employee 103537; home branch Thurrock; assigned role Operative Driver | Deployment branch: Thurrock | Actual role: Operative Driver | Jobs: 399813 | Customers: The Financial Conduct Authority | Actual hours: 6.0; source records: 1</x:v>
      </x:c>
      <x:c r="L1642" t="str">
        <x:v>Include</x:v>
      </x:c>
      <x:c r="M1642"/>
      <x:c r="N1642"/>
    </x:row>
    <x:row r="1643">
      <x:c r="A1643" t="str">
        <x:v>M Medina (B)|2026-01-26</x:v>
      </x:c>
      <x:c r="B1643" s="888" t="n">
        <x:v>46048</x:v>
      </x:c>
      <x:c r="C1643" t="str">
        <x:v>M Medina (B)</x:v>
      </x:c>
      <x:c r="D1643" t="str">
        <x:v>Permanent</x:v>
      </x:c>
      <x:c r="E1643" t="str">
        <x:v>Thurrock</x:v>
      </x:c>
      <x:c r="F1643" t="str">
        <x:v>Operative Driver</x:v>
      </x:c>
      <x:c r="G1643" t="str">
        <x:v>398155</x:v>
      </x:c>
      <x:c r="H1643" t="str">
        <x:v>Hampshire Cultural Trust</x:v>
      </x:c>
      <x:c r="I1643" s="22" t="n">
        <x:v>9</x:v>
      </x:c>
      <x:c r="J1643" t="str">
        <x:v>Worked</x:v>
      </x:c>
      <x:c r="K1643" t="str">
        <x:v>Employee 103537; home branch Thurrock; assigned role Operative Driver | Deployment branch: Thurrock | Actual role: Operative Driver | Jobs: 398155 | Customers: Hampshire Cultural Trust | Actual hours: 9.0; source records: 1</x:v>
      </x:c>
      <x:c r="L1643" t="str">
        <x:v>Include</x:v>
      </x:c>
      <x:c r="M1643"/>
      <x:c r="N1643"/>
    </x:row>
    <x:row r="1644">
      <x:c r="A1644" t="str">
        <x:v>M Medina (B)|2026-01-27</x:v>
      </x:c>
      <x:c r="B1644" s="888" t="n">
        <x:v>46049</x:v>
      </x:c>
      <x:c r="C1644" t="str">
        <x:v>M Medina (B)</x:v>
      </x:c>
      <x:c r="D1644" t="str">
        <x:v>Permanent</x:v>
      </x:c>
      <x:c r="E1644" t="str">
        <x:v>Thurrock</x:v>
      </x:c>
      <x:c r="F1644" t="str">
        <x:v>Operative Driver</x:v>
      </x:c>
      <x:c r="G1644" t="str">
        <x:v>399910</x:v>
      </x:c>
      <x:c r="H1644" t="str">
        <x:v>Anabas</x:v>
      </x:c>
      <x:c r="I1644" s="22" t="n">
        <x:v>6</x:v>
      </x:c>
      <x:c r="J1644" t="str">
        <x:v>Worked</x:v>
      </x:c>
      <x:c r="K1644" t="str">
        <x:v>Employee 103537; home branch Thurrock; assigned role Operative Driver | Deployment branch: Thurrock | Actual role: Operative Driver | Jobs: 399910 | Customers: Anabas | Actual hours: 6.0; source records: 1</x:v>
      </x:c>
      <x:c r="L1644" t="str">
        <x:v>Include</x:v>
      </x:c>
      <x:c r="M1644"/>
      <x:c r="N1644"/>
    </x:row>
    <x:row r="1645">
      <x:c r="A1645" t="str">
        <x:v>M Medina (B)|2026-01-30</x:v>
      </x:c>
      <x:c r="B1645" s="888" t="n">
        <x:v>46052</x:v>
      </x:c>
      <x:c r="C1645" t="str">
        <x:v>M Medina (B)</x:v>
      </x:c>
      <x:c r="D1645" t="str">
        <x:v>Permanent</x:v>
      </x:c>
      <x:c r="E1645" t="str">
        <x:v>Thurrock</x:v>
      </x:c>
      <x:c r="F1645" t="str">
        <x:v>Operative Driver</x:v>
      </x:c>
      <x:c r="G1645" t="str">
        <x:v>399796</x:v>
      </x:c>
      <x:c r="H1645" t="str">
        <x:v>Jivraj/Ms Naseem</x:v>
      </x:c>
      <x:c r="I1645" s="22" t="n">
        <x:v>8</x:v>
      </x:c>
      <x:c r="J1645" t="str">
        <x:v>Worked</x:v>
      </x:c>
      <x:c r="K1645" t="str">
        <x:v>Employee 103537; home branch Thurrock; assigned role Operative Driver | Deployment branch: Thurrock | Actual role: Operative Driver | Jobs: 399796 | Customers: Jivraj/Ms Naseem | Actual hours: 8.0; source records: 1</x:v>
      </x:c>
      <x:c r="L1645" t="str">
        <x:v>Include</x:v>
      </x:c>
      <x:c r="M1645"/>
      <x:c r="N1645"/>
    </x:row>
    <x:row r="1646">
      <x:c r="A1646" t="str">
        <x:v>M Medina (B)|2026-01-31</x:v>
      </x:c>
      <x:c r="B1646" s="888" t="n">
        <x:v>46053</x:v>
      </x:c>
      <x:c r="C1646" t="str">
        <x:v>M Medina (B)</x:v>
      </x:c>
      <x:c r="D1646" t="str">
        <x:v>Permanent</x:v>
      </x:c>
      <x:c r="E1646" t="str">
        <x:v>Thurrock</x:v>
      </x:c>
      <x:c r="F1646" t="str">
        <x:v>Operative Driver</x:v>
      </x:c>
      <x:c r="G1646" t="str">
        <x:v>400004</x:v>
      </x:c>
      <x:c r="H1646" t="str">
        <x:v>C&amp;W Store @ Harrow Green</x:v>
      </x:c>
      <x:c r="I1646" s="22" t="n">
        <x:v>5.5</x:v>
      </x:c>
      <x:c r="J1646" t="str">
        <x:v>Worked</x:v>
      </x:c>
      <x:c r="K1646" t="str">
        <x:v>Employee 103537; home branch Thurrock; assigned role Operative Driver | Deployment branch: Thurrock | Actual role: Operative Porter | Jobs: 400004 | Customers: C&amp;W Store @ Harrow Green | Actual hours: 5.5; source records: 1</x:v>
      </x:c>
      <x:c r="L1646" t="str">
        <x:v>Include</x:v>
      </x:c>
      <x:c r="M1646"/>
      <x:c r="N1646"/>
    </x:row>
    <x:row r="1647">
      <x:c r="A1647" t="str">
        <x:v>M Mynott (B)|2026-01-01</x:v>
      </x:c>
      <x:c r="B1647" s="888" t="n">
        <x:v>46023</x:v>
      </x:c>
      <x:c r="C1647" t="str">
        <x:v>M Mynott (B)</x:v>
      </x:c>
      <x:c r="D1647" t="str">
        <x:v>Permanent</x:v>
      </x:c>
      <x:c r="E1647" t="str">
        <x:v>Thurrock</x:v>
      </x:c>
      <x:c r="F1647" t="str">
        <x:v>Operative Skilled</x:v>
      </x:c>
      <x:c r="G1647"/>
      <x:c r="H1647"/>
      <x:c r="I1647" s="22" t="n">
        <x:v>0</x:v>
      </x:c>
      <x:c r="J1647" t="str">
        <x:v>Annual leave</x:v>
      </x:c>
      <x:c r="K1647" t="str">
        <x:v>Employee 1681; home branch Thurrock; assigned role Operative Skilled | Leave: Annual Leave (Hours) | Leave calendar basis: Variable-pattern period</x:v>
      </x:c>
      <x:c r="L1647" t="str">
        <x:v>Include</x:v>
      </x:c>
      <x:c r="M1647"/>
      <x:c r="N1647"/>
    </x:row>
    <x:row r="1648">
      <x:c r="A1648" t="str">
        <x:v>M Mynott (B)|2026-01-02</x:v>
      </x:c>
      <x:c r="B1648" s="888" t="n">
        <x:v>46024</x:v>
      </x:c>
      <x:c r="C1648" t="str">
        <x:v>M Mynott (B)</x:v>
      </x:c>
      <x:c r="D1648" t="str">
        <x:v>Permanent</x:v>
      </x:c>
      <x:c r="E1648" t="str">
        <x:v>Thurrock</x:v>
      </x:c>
      <x:c r="F1648" t="str">
        <x:v>Operative Skilled</x:v>
      </x:c>
      <x:c r="G1648"/>
      <x:c r="H1648"/>
      <x:c r="I1648" s="22" t="n">
        <x:v>0</x:v>
      </x:c>
      <x:c r="J1648" t="str">
        <x:v>Annual leave</x:v>
      </x:c>
      <x:c r="K1648" t="str">
        <x:v>Employee 1681; home branch Thurrock; assigned role Operative Skilled | Leave: Annual Leave (Hours) | Leave calendar basis: Variable-pattern period</x:v>
      </x:c>
      <x:c r="L1648" t="str">
        <x:v>Include</x:v>
      </x:c>
      <x:c r="M1648"/>
      <x:c r="N1648"/>
    </x:row>
    <x:row r="1649">
      <x:c r="A1649" t="str">
        <x:v>M Mynott (B)|2026-01-06</x:v>
      </x:c>
      <x:c r="B1649" s="888" t="n">
        <x:v>46028</x:v>
      </x:c>
      <x:c r="C1649" t="str">
        <x:v>M Mynott (B)</x:v>
      </x:c>
      <x:c r="D1649" t="str">
        <x:v>Permanent</x:v>
      </x:c>
      <x:c r="E1649" t="str">
        <x:v>Thurrock</x:v>
      </x:c>
      <x:c r="F1649" t="str">
        <x:v>Operative Skilled</x:v>
      </x:c>
      <x:c r="G1649" t="str">
        <x:v>398260</x:v>
      </x:c>
      <x:c r="H1649" t="str">
        <x:v>Fasanara Capital</x:v>
      </x:c>
      <x:c r="I1649" s="22" t="n">
        <x:v>8.5</x:v>
      </x:c>
      <x:c r="J1649" t="str">
        <x:v>Worked</x:v>
      </x:c>
      <x:c r="K1649" t="str">
        <x:v>Employee 1681; home branch Thurrock; assigned role Operative Skilled | Deployment branch: Thurrock | Actual role: Operative Skilled | Jobs: 398260 | Customers: Fasanara Capital | Actual hours: 8.5; source records: 1</x:v>
      </x:c>
      <x:c r="L1649" t="str">
        <x:v>Include</x:v>
      </x:c>
      <x:c r="M1649"/>
      <x:c r="N1649"/>
    </x:row>
    <x:row r="1650">
      <x:c r="A1650" t="str">
        <x:v>M Mynott (B)|2026-01-07</x:v>
      </x:c>
      <x:c r="B1650" s="888" t="n">
        <x:v>46029</x:v>
      </x:c>
      <x:c r="C1650" t="str">
        <x:v>M Mynott (B)</x:v>
      </x:c>
      <x:c r="D1650" t="str">
        <x:v>Permanent</x:v>
      </x:c>
      <x:c r="E1650" t="str">
        <x:v>Thurrock</x:v>
      </x:c>
      <x:c r="F1650" t="str">
        <x:v>Operative Skilled</x:v>
      </x:c>
      <x:c r="G1650" t="str">
        <x:v>398260</x:v>
      </x:c>
      <x:c r="H1650" t="str">
        <x:v>Fasanara Capital</x:v>
      </x:c>
      <x:c r="I1650" s="22" t="n">
        <x:v>8.5</x:v>
      </x:c>
      <x:c r="J1650" t="str">
        <x:v>Worked</x:v>
      </x:c>
      <x:c r="K1650" t="str">
        <x:v>Employee 1681; home branch Thurrock; assigned role Operative Skilled | Deployment branch: Thurrock | Actual role: Operative Skilled | Jobs: 398260 | Customers: Fasanara Capital | Actual hours: 8.5; source records: 1</x:v>
      </x:c>
      <x:c r="L1650" t="str">
        <x:v>Include</x:v>
      </x:c>
      <x:c r="M1650"/>
      <x:c r="N1650"/>
    </x:row>
    <x:row r="1651">
      <x:c r="A1651" t="str">
        <x:v>M Mynott (B)|2026-01-08</x:v>
      </x:c>
      <x:c r="B1651" s="888" t="n">
        <x:v>46030</x:v>
      </x:c>
      <x:c r="C1651" t="str">
        <x:v>M Mynott (B)</x:v>
      </x:c>
      <x:c r="D1651" t="str">
        <x:v>Permanent</x:v>
      </x:c>
      <x:c r="E1651" t="str">
        <x:v>Thurrock</x:v>
      </x:c>
      <x:c r="F1651" t="str">
        <x:v>Operative Skilled</x:v>
      </x:c>
      <x:c r="G1651" t="str">
        <x:v>398260</x:v>
      </x:c>
      <x:c r="H1651" t="str">
        <x:v>Fasanara Capital</x:v>
      </x:c>
      <x:c r="I1651" s="22" t="n">
        <x:v>8.5</x:v>
      </x:c>
      <x:c r="J1651" t="str">
        <x:v>Worked</x:v>
      </x:c>
      <x:c r="K1651" t="str">
        <x:v>Employee 1681; home branch Thurrock; assigned role Operative Skilled | Deployment branch: Thurrock | Actual role: Operative Skilled | Jobs: 398260 | Customers: Fasanara Capital | Actual hours: 8.5; source records: 1</x:v>
      </x:c>
      <x:c r="L1651" t="str">
        <x:v>Include</x:v>
      </x:c>
      <x:c r="M1651"/>
      <x:c r="N1651"/>
    </x:row>
    <x:row r="1652">
      <x:c r="A1652" t="str">
        <x:v>M Mynott (B)|2026-01-09</x:v>
      </x:c>
      <x:c r="B1652" s="888" t="n">
        <x:v>46031</x:v>
      </x:c>
      <x:c r="C1652" t="str">
        <x:v>M Mynott (B)</x:v>
      </x:c>
      <x:c r="D1652" t="str">
        <x:v>Permanent</x:v>
      </x:c>
      <x:c r="E1652" t="str">
        <x:v>Thurrock</x:v>
      </x:c>
      <x:c r="F1652" t="str">
        <x:v>Operative Skilled</x:v>
      </x:c>
      <x:c r="G1652" t="str">
        <x:v>398260</x:v>
      </x:c>
      <x:c r="H1652" t="str">
        <x:v>Fasanara Capital</x:v>
      </x:c>
      <x:c r="I1652" s="22" t="n">
        <x:v>8.5</x:v>
      </x:c>
      <x:c r="J1652" t="str">
        <x:v>Worked</x:v>
      </x:c>
      <x:c r="K1652" t="str">
        <x:v>Employee 1681; home branch Thurrock; assigned role Operative Skilled | Deployment branch: Thurrock | Actual role: Operative Skilled | Jobs: 398260 | Customers: Fasanara Capital | Actual hours: 8.5; source records: 1</x:v>
      </x:c>
      <x:c r="L1652" t="str">
        <x:v>Include</x:v>
      </x:c>
      <x:c r="M1652"/>
      <x:c r="N1652"/>
    </x:row>
    <x:row r="1653">
      <x:c r="A1653" t="str">
        <x:v>M Mynott (B)|2026-01-10</x:v>
      </x:c>
      <x:c r="B1653" s="888" t="n">
        <x:v>46032</x:v>
      </x:c>
      <x:c r="C1653" t="str">
        <x:v>M Mynott (B)</x:v>
      </x:c>
      <x:c r="D1653" t="str">
        <x:v>Permanent</x:v>
      </x:c>
      <x:c r="E1653" t="str">
        <x:v>Thurrock</x:v>
      </x:c>
      <x:c r="F1653" t="str">
        <x:v>Operative Skilled</x:v>
      </x:c>
      <x:c r="G1653" t="str">
        <x:v>398260</x:v>
      </x:c>
      <x:c r="H1653" t="str">
        <x:v>Fasanara Capital</x:v>
      </x:c>
      <x:c r="I1653" s="22" t="n">
        <x:v>8</x:v>
      </x:c>
      <x:c r="J1653" t="str">
        <x:v>Worked</x:v>
      </x:c>
      <x:c r="K1653" t="str">
        <x:v>Employee 1681; home branch Thurrock; assigned role Operative Skilled | Deployment branch: Thurrock | Actual role: Operative Skilled | Jobs: 398260 | Customers: Fasanara Capital | Actual hours: 8.0; source records: 1</x:v>
      </x:c>
      <x:c r="L1653" t="str">
        <x:v>Include</x:v>
      </x:c>
      <x:c r="M1653"/>
      <x:c r="N1653"/>
    </x:row>
    <x:row r="1654">
      <x:c r="A1654" t="str">
        <x:v>M Mynott (B)|2026-01-12</x:v>
      </x:c>
      <x:c r="B1654" s="888" t="n">
        <x:v>46034</x:v>
      </x:c>
      <x:c r="C1654" t="str">
        <x:v>M Mynott (B)</x:v>
      </x:c>
      <x:c r="D1654" t="str">
        <x:v>Permanent</x:v>
      </x:c>
      <x:c r="E1654" t="str">
        <x:v>Thurrock</x:v>
      </x:c>
      <x:c r="F1654" t="str">
        <x:v>Operative Skilled</x:v>
      </x:c>
      <x:c r="G1654"/>
      <x:c r="H1654"/>
      <x:c r="I1654" s="22" t="n">
        <x:v>0</x:v>
      </x:c>
      <x:c r="J1654" t="str">
        <x:v>Annual leave</x:v>
      </x:c>
      <x:c r="K1654" t="str">
        <x:v>Employee 1681; home branch Thurrock; assigned role Operative Skilled | Leave: Annual Leave (Hours) | Leave calendar basis: Variable-pattern period</x:v>
      </x:c>
      <x:c r="L1654" t="str">
        <x:v>Include</x:v>
      </x:c>
      <x:c r="M1654"/>
      <x:c r="N1654"/>
    </x:row>
    <x:row r="1655">
      <x:c r="A1655" t="str">
        <x:v>M Mynott (B)|2026-01-14</x:v>
      </x:c>
      <x:c r="B1655" s="888" t="n">
        <x:v>46036</x:v>
      </x:c>
      <x:c r="C1655" t="str">
        <x:v>M Mynott (B)</x:v>
      </x:c>
      <x:c r="D1655" t="str">
        <x:v>Permanent</x:v>
      </x:c>
      <x:c r="E1655" t="str">
        <x:v>Thurrock</x:v>
      </x:c>
      <x:c r="F1655" t="str">
        <x:v>Operative Skilled</x:v>
      </x:c>
      <x:c r="G1655" t="str">
        <x:v>399272</x:v>
      </x:c>
      <x:c r="H1655" t="str">
        <x:v>University of Hertfordshire</x:v>
      </x:c>
      <x:c r="I1655" s="22" t="n">
        <x:v>5</x:v>
      </x:c>
      <x:c r="J1655" t="str">
        <x:v>Worked</x:v>
      </x:c>
      <x:c r="K1655" t="str">
        <x:v>Employee 1681; home branch Thurrock; assigned role Operative Skilled | Deployment branch: Thurrock | Actual role: Operative Porter | Jobs: 399272 | Customers: University of Hertfordshire | Actual hours: 5.0; source records: 1</x:v>
      </x:c>
      <x:c r="L1655" t="str">
        <x:v>Include</x:v>
      </x:c>
      <x:c r="M1655"/>
      <x:c r="N1655"/>
    </x:row>
    <x:row r="1656">
      <x:c r="A1656" t="str">
        <x:v>M Mynott (B)|2026-01-15</x:v>
      </x:c>
      <x:c r="B1656" s="888" t="n">
        <x:v>46037</x:v>
      </x:c>
      <x:c r="C1656" t="str">
        <x:v>M Mynott (B)</x:v>
      </x:c>
      <x:c r="D1656" t="str">
        <x:v>Permanent</x:v>
      </x:c>
      <x:c r="E1656" t="str">
        <x:v>Thurrock</x:v>
      </x:c>
      <x:c r="F1656" t="str">
        <x:v>Operative Skilled</x:v>
      </x:c>
      <x:c r="G1656" t="str">
        <x:v>399272</x:v>
      </x:c>
      <x:c r="H1656" t="str">
        <x:v>University of Hertfordshire</x:v>
      </x:c>
      <x:c r="I1656" s="22" t="n">
        <x:v>6</x:v>
      </x:c>
      <x:c r="J1656" t="str">
        <x:v>Worked</x:v>
      </x:c>
      <x:c r="K1656" t="str">
        <x:v>Employee 1681; home branch Thurrock; assigned role Operative Skilled | Deployment branch: Thurrock | Actual role: Operative Porter | Jobs: 399272 | Customers: University of Hertfordshire | Actual hours: 6.0; source records: 1</x:v>
      </x:c>
      <x:c r="L1656" t="str">
        <x:v>Include</x:v>
      </x:c>
      <x:c r="M1656"/>
      <x:c r="N1656"/>
    </x:row>
    <x:row r="1657">
      <x:c r="A1657" t="str">
        <x:v>M Mynott (B)|2026-01-16</x:v>
      </x:c>
      <x:c r="B1657" s="888" t="n">
        <x:v>46038</x:v>
      </x:c>
      <x:c r="C1657" t="str">
        <x:v>M Mynott (B)</x:v>
      </x:c>
      <x:c r="D1657" t="str">
        <x:v>Permanent</x:v>
      </x:c>
      <x:c r="E1657" t="str">
        <x:v>Thurrock</x:v>
      </x:c>
      <x:c r="F1657" t="str">
        <x:v>Operative Skilled</x:v>
      </x:c>
      <x:c r="G1657" t="str">
        <x:v>399113</x:v>
      </x:c>
      <x:c r="H1657" t="str">
        <x:v>The Hut Group Ltd (City AM / Ingenuity)</x:v>
      </x:c>
      <x:c r="I1657" s="22" t="n">
        <x:v>10</x:v>
      </x:c>
      <x:c r="J1657" t="str">
        <x:v>Worked</x:v>
      </x:c>
      <x:c r="K1657" t="str">
        <x:v>Employee 1681; home branch Thurrock; assigned role Operative Skilled | Deployment branch: Thurrock | Actual role: Operative Skilled | Jobs: 399113 | Customers: The Hut Group Ltd (City AM / Ingenuity) | Actual hours: 10.0; source records: 1</x:v>
      </x:c>
      <x:c r="L1657" t="str">
        <x:v>Include</x:v>
      </x:c>
      <x:c r="M1657"/>
      <x:c r="N1657"/>
    </x:row>
    <x:row r="1658">
      <x:c r="A1658" t="str">
        <x:v>M Mynott (B)|2026-01-17</x:v>
      </x:c>
      <x:c r="B1658" s="888" t="n">
        <x:v>46039</x:v>
      </x:c>
      <x:c r="C1658" t="str">
        <x:v>M Mynott (B)</x:v>
      </x:c>
      <x:c r="D1658" t="str">
        <x:v>Permanent</x:v>
      </x:c>
      <x:c r="E1658" t="str">
        <x:v>Thurrock</x:v>
      </x:c>
      <x:c r="F1658" t="str">
        <x:v>Operative Skilled</x:v>
      </x:c>
      <x:c r="G1658" t="str">
        <x:v>399113</x:v>
      </x:c>
      <x:c r="H1658" t="str">
        <x:v>The Hut Group Ltd (City AM / Ingenuity)</x:v>
      </x:c>
      <x:c r="I1658" s="22" t="n">
        <x:v>8.5</x:v>
      </x:c>
      <x:c r="J1658" t="str">
        <x:v>Worked</x:v>
      </x:c>
      <x:c r="K1658" t="str">
        <x:v>Employee 1681; home branch Thurrock; assigned role Operative Skilled | Deployment branch: Thurrock | Actual role: Operative Skilled | Jobs: 399113 | Customers: The Hut Group Ltd (City AM / Ingenuity) | Actual hours: 8.5; source records: 1</x:v>
      </x:c>
      <x:c r="L1658" t="str">
        <x:v>Include</x:v>
      </x:c>
      <x:c r="M1658"/>
      <x:c r="N1658"/>
    </x:row>
    <x:row r="1659">
      <x:c r="A1659" t="str">
        <x:v>M Mynott (B)|2026-01-19</x:v>
      </x:c>
      <x:c r="B1659" s="888" t="n">
        <x:v>46041</x:v>
      </x:c>
      <x:c r="C1659" t="str">
        <x:v>M Mynott (B)</x:v>
      </x:c>
      <x:c r="D1659" t="str">
        <x:v>Permanent</x:v>
      </x:c>
      <x:c r="E1659" t="str">
        <x:v>Thurrock</x:v>
      </x:c>
      <x:c r="F1659" t="str">
        <x:v>Operative Skilled</x:v>
      </x:c>
      <x:c r="G1659"/>
      <x:c r="H1659"/>
      <x:c r="I1659" s="22" t="n">
        <x:v>0</x:v>
      </x:c>
      <x:c r="J1659" t="str">
        <x:v>Annual leave</x:v>
      </x:c>
      <x:c r="K1659" t="str">
        <x:v>Employee 1681; home branch Thurrock; assigned role Operative Skilled | Leave: Annual Leave (Hours) | Leave calendar basis: Variable-pattern period</x:v>
      </x:c>
      <x:c r="L1659" t="str">
        <x:v>Include</x:v>
      </x:c>
      <x:c r="M1659"/>
      <x:c r="N1659"/>
    </x:row>
    <x:row r="1660">
      <x:c r="A1660" t="str">
        <x:v>M Mynott (B)|2026-01-23</x:v>
      </x:c>
      <x:c r="B1660" s="888" t="n">
        <x:v>46045</x:v>
      </x:c>
      <x:c r="C1660" t="str">
        <x:v>M Mynott (B)</x:v>
      </x:c>
      <x:c r="D1660" t="str">
        <x:v>Permanent</x:v>
      </x:c>
      <x:c r="E1660" t="str">
        <x:v>Thurrock</x:v>
      </x:c>
      <x:c r="F1660" t="str">
        <x:v>Operative Skilled</x:v>
      </x:c>
      <x:c r="G1660" t="str">
        <x:v>399820</x:v>
      </x:c>
      <x:c r="H1660" t="str">
        <x:v>Prime Ministers Office</x:v>
      </x:c>
      <x:c r="I1660" s="22" t="n">
        <x:v>11</x:v>
      </x:c>
      <x:c r="J1660" t="str">
        <x:v>Worked</x:v>
      </x:c>
      <x:c r="K1660" t="str">
        <x:v>Employee 1681; home branch Thurrock; assigned role Operative Skilled | Deployment branch: Thurrock | Actual role: Operative Skilled | Jobs: 399820 | Customers: Prime Ministers Office | Actual hours: 11.0; source records: 1</x:v>
      </x:c>
      <x:c r="L1660" t="str">
        <x:v>Include</x:v>
      </x:c>
      <x:c r="M1660"/>
      <x:c r="N1660"/>
    </x:row>
    <x:row r="1661">
      <x:c r="A1661" t="str">
        <x:v>M Mynott (B)|2026-01-27</x:v>
      </x:c>
      <x:c r="B1661" s="888" t="n">
        <x:v>46049</x:v>
      </x:c>
      <x:c r="C1661" t="str">
        <x:v>M Mynott (B)</x:v>
      </x:c>
      <x:c r="D1661" t="str">
        <x:v>Permanent</x:v>
      </x:c>
      <x:c r="E1661" t="str">
        <x:v>Thurrock</x:v>
      </x:c>
      <x:c r="F1661" t="str">
        <x:v>Operative Skilled</x:v>
      </x:c>
      <x:c r="G1661"/>
      <x:c r="H1661"/>
      <x:c r="I1661" s="22" t="n">
        <x:v>0</x:v>
      </x:c>
      <x:c r="J1661" t="str">
        <x:v>Other leave — Discretionary Leave (Unpaid)</x:v>
      </x:c>
      <x:c r="K1661" t="str">
        <x:v>Employee 1681; home branch Thurrock; assigned role Operative Skilled | Leave: Discretionary Leave (Unpaid) | Leave calendar basis: Variable-pattern period</x:v>
      </x:c>
      <x:c r="L1661" t="str">
        <x:v>Include</x:v>
      </x:c>
      <x:c r="M1661"/>
      <x:c r="N1661"/>
    </x:row>
    <x:row r="1662">
      <x:c r="A1662" t="str">
        <x:v>M Mynott (B)|2026-01-28</x:v>
      </x:c>
      <x:c r="B1662" s="888" t="n">
        <x:v>46050</x:v>
      </x:c>
      <x:c r="C1662" t="str">
        <x:v>M Mynott (B)</x:v>
      </x:c>
      <x:c r="D1662" t="str">
        <x:v>Permanent</x:v>
      </x:c>
      <x:c r="E1662" t="str">
        <x:v>Thurrock</x:v>
      </x:c>
      <x:c r="F1662" t="str">
        <x:v>Operative Skilled</x:v>
      </x:c>
      <x:c r="G1662"/>
      <x:c r="H1662"/>
      <x:c r="I1662" s="22" t="n">
        <x:v>0</x:v>
      </x:c>
      <x:c r="J1662" t="str">
        <x:v>Annual leave</x:v>
      </x:c>
      <x:c r="K1662" t="str">
        <x:v>Employee 1681; home branch Thurrock; assigned role Operative Skilled | Leave: Annual Leave (Hours) | Leave calendar basis: Variable-pattern period</x:v>
      </x:c>
      <x:c r="L1662" t="str">
        <x:v>Include</x:v>
      </x:c>
      <x:c r="M1662"/>
      <x:c r="N1662"/>
    </x:row>
    <x:row r="1663">
      <x:c r="A1663" t="str">
        <x:v>M Mynott (B)|2026-01-29</x:v>
      </x:c>
      <x:c r="B1663" s="888" t="n">
        <x:v>46051</x:v>
      </x:c>
      <x:c r="C1663" t="str">
        <x:v>M Mynott (B)</x:v>
      </x:c>
      <x:c r="D1663" t="str">
        <x:v>Permanent</x:v>
      </x:c>
      <x:c r="E1663" t="str">
        <x:v>Thurrock</x:v>
      </x:c>
      <x:c r="F1663" t="str">
        <x:v>Operative Skilled</x:v>
      </x:c>
      <x:c r="G1663"/>
      <x:c r="H1663"/>
      <x:c r="I1663" s="22" t="n">
        <x:v>0</x:v>
      </x:c>
      <x:c r="J1663" t="str">
        <x:v>Annual leave</x:v>
      </x:c>
      <x:c r="K1663" t="str">
        <x:v>Employee 1681; home branch Thurrock; assigned role Operative Skilled | Leave: Annual Leave (Hours) | Leave calendar basis: Variable-pattern period</x:v>
      </x:c>
      <x:c r="L1663" t="str">
        <x:v>Include</x:v>
      </x:c>
      <x:c r="M1663"/>
      <x:c r="N1663"/>
    </x:row>
    <x:row r="1664">
      <x:c r="A1664" t="str">
        <x:v>M Mynott (B)|2026-01-30</x:v>
      </x:c>
      <x:c r="B1664" s="888" t="n">
        <x:v>46052</x:v>
      </x:c>
      <x:c r="C1664" t="str">
        <x:v>M Mynott (B)</x:v>
      </x:c>
      <x:c r="D1664" t="str">
        <x:v>Permanent</x:v>
      </x:c>
      <x:c r="E1664" t="str">
        <x:v>Thurrock</x:v>
      </x:c>
      <x:c r="F1664" t="str">
        <x:v>Operative Skilled</x:v>
      </x:c>
      <x:c r="G1664"/>
      <x:c r="H1664"/>
      <x:c r="I1664" s="22" t="n">
        <x:v>0</x:v>
      </x:c>
      <x:c r="J1664" t="str">
        <x:v>Annual leave</x:v>
      </x:c>
      <x:c r="K1664" t="str">
        <x:v>Employee 1681; home branch Thurrock; assigned role Operative Skilled | Leave: Annual Leave (Hours) | Leave calendar basis: Variable-pattern period</x:v>
      </x:c>
      <x:c r="L1664" t="str">
        <x:v>Include</x:v>
      </x:c>
      <x:c r="M1664"/>
      <x:c r="N1664"/>
    </x:row>
    <x:row r="1665">
      <x:c r="A1665" t="str">
        <x:v>M Palmer (B)|2026-01-02</x:v>
      </x:c>
      <x:c r="B1665" s="888" t="n">
        <x:v>46024</x:v>
      </x:c>
      <x:c r="C1665" t="str">
        <x:v>M Palmer (B)</x:v>
      </x:c>
      <x:c r="D1665" t="str">
        <x:v>Permanent</x:v>
      </x:c>
      <x:c r="E1665" t="str">
        <x:v>Thurrock</x:v>
      </x:c>
      <x:c r="F1665" t="str">
        <x:v>Operative Skilled</x:v>
      </x:c>
      <x:c r="G1665" t="str">
        <x:v>399348</x:v>
      </x:c>
      <x:c r="H1665" t="str">
        <x:v>Accenture UK Ltd</x:v>
      </x:c>
      <x:c r="I1665" s="22" t="n">
        <x:v>11</x:v>
      </x:c>
      <x:c r="J1665" t="str">
        <x:v>Worked</x:v>
      </x:c>
      <x:c r="K1665" t="str">
        <x:v>Employee 2242; home branch Thurrock; assigned role Operative Skilled | Deployment branch: Thurrock | Actual role: Operative Skilled | Jobs: 399348 | Customers: Accenture UK Ltd | Actual hours: 11.0; source records: 1</x:v>
      </x:c>
      <x:c r="L1665" t="str">
        <x:v>Include</x:v>
      </x:c>
      <x:c r="M1665"/>
      <x:c r="N1665"/>
    </x:row>
    <x:row r="1666">
      <x:c r="A1666" t="str">
        <x:v>M Palmer (B)|2026-01-03</x:v>
      </x:c>
      <x:c r="B1666" s="888" t="n">
        <x:v>46025</x:v>
      </x:c>
      <x:c r="C1666" t="str">
        <x:v>M Palmer (B)</x:v>
      </x:c>
      <x:c r="D1666" t="str">
        <x:v>Permanent</x:v>
      </x:c>
      <x:c r="E1666" t="str">
        <x:v>Thurrock</x:v>
      </x:c>
      <x:c r="F1666" t="str">
        <x:v>Operative Skilled</x:v>
      </x:c>
      <x:c r="G1666" t="str">
        <x:v>392534</x:v>
      </x:c>
      <x:c r="H1666" t="str">
        <x:v>Accenture UK Ltd</x:v>
      </x:c>
      <x:c r="I1666" s="22" t="n">
        <x:v>8.5</x:v>
      </x:c>
      <x:c r="J1666" t="str">
        <x:v>Worked</x:v>
      </x:c>
      <x:c r="K1666" t="str">
        <x:v>Employee 2242; home branch Thurrock; assigned role Operative Skilled | Deployment branch: Thurrock | Actual role: Operative Porter | Jobs: 392534 | Customers: Accenture UK Ltd | Actual hours: 8.5; source records: 1</x:v>
      </x:c>
      <x:c r="L1666" t="str">
        <x:v>Include</x:v>
      </x:c>
      <x:c r="M1666"/>
      <x:c r="N1666"/>
    </x:row>
    <x:row r="1667">
      <x:c r="A1667" t="str">
        <x:v>M Palmer (B)|2026-01-05</x:v>
      </x:c>
      <x:c r="B1667" s="888" t="n">
        <x:v>46027</x:v>
      </x:c>
      <x:c r="C1667" t="str">
        <x:v>M Palmer (B)</x:v>
      </x:c>
      <x:c r="D1667" t="str">
        <x:v>Permanent</x:v>
      </x:c>
      <x:c r="E1667" t="str">
        <x:v>Thurrock</x:v>
      </x:c>
      <x:c r="F1667" t="str">
        <x:v>Operative Skilled</x:v>
      </x:c>
      <x:c r="G1667" t="str">
        <x:v>399348</x:v>
      </x:c>
      <x:c r="H1667" t="str">
        <x:v>Accenture UK Ltd</x:v>
      </x:c>
      <x:c r="I1667" s="22" t="n">
        <x:v>11</x:v>
      </x:c>
      <x:c r="J1667" t="str">
        <x:v>Worked</x:v>
      </x:c>
      <x:c r="K1667" t="str">
        <x:v>Employee 2242; home branch Thurrock; assigned role Operative Skilled | Deployment branch: Thurrock | Actual role: Operative Skilled | Jobs: 399348 | Customers: Accenture UK Ltd | Actual hours: 11.0; source records: 1</x:v>
      </x:c>
      <x:c r="L1667" t="str">
        <x:v>Include</x:v>
      </x:c>
      <x:c r="M1667"/>
      <x:c r="N1667"/>
    </x:row>
    <x:row r="1668">
      <x:c r="A1668" t="str">
        <x:v>M Palmer (B)|2026-01-06</x:v>
      </x:c>
      <x:c r="B1668" s="888" t="n">
        <x:v>46028</x:v>
      </x:c>
      <x:c r="C1668" t="str">
        <x:v>M Palmer (B)</x:v>
      </x:c>
      <x:c r="D1668" t="str">
        <x:v>Permanent</x:v>
      </x:c>
      <x:c r="E1668" t="str">
        <x:v>Thurrock</x:v>
      </x:c>
      <x:c r="F1668" t="str">
        <x:v>Operative Skilled</x:v>
      </x:c>
      <x:c r="G1668" t="str">
        <x:v>399348</x:v>
      </x:c>
      <x:c r="H1668" t="str">
        <x:v>Accenture UK Ltd</x:v>
      </x:c>
      <x:c r="I1668" s="22" t="n">
        <x:v>11</x:v>
      </x:c>
      <x:c r="J1668" t="str">
        <x:v>Worked</x:v>
      </x:c>
      <x:c r="K1668" t="str">
        <x:v>Employee 2242; home branch Thurrock; assigned role Operative Skilled | Deployment branch: Thurrock | Actual role: Operative Skilled | Jobs: 399348 | Customers: Accenture UK Ltd | Actual hours: 11.0; source records: 1</x:v>
      </x:c>
      <x:c r="L1668" t="str">
        <x:v>Include</x:v>
      </x:c>
      <x:c r="M1668"/>
      <x:c r="N1668"/>
    </x:row>
    <x:row r="1669">
      <x:c r="A1669" t="str">
        <x:v>M Palmer (B)|2026-01-07</x:v>
      </x:c>
      <x:c r="B1669" s="888" t="n">
        <x:v>46029</x:v>
      </x:c>
      <x:c r="C1669" t="str">
        <x:v>M Palmer (B)</x:v>
      </x:c>
      <x:c r="D1669" t="str">
        <x:v>Permanent</x:v>
      </x:c>
      <x:c r="E1669" t="str">
        <x:v>Thurrock</x:v>
      </x:c>
      <x:c r="F1669" t="str">
        <x:v>Operative Skilled</x:v>
      </x:c>
      <x:c r="G1669" t="str">
        <x:v>399348</x:v>
      </x:c>
      <x:c r="H1669" t="str">
        <x:v>Accenture UK Ltd</x:v>
      </x:c>
      <x:c r="I1669" s="22" t="n">
        <x:v>11</x:v>
      </x:c>
      <x:c r="J1669" t="str">
        <x:v>Worked</x:v>
      </x:c>
      <x:c r="K1669" t="str">
        <x:v>Employee 2242; home branch Thurrock; assigned role Operative Skilled | Deployment branch: Thurrock | Actual role: Operative Skilled | Jobs: 399348 | Customers: Accenture UK Ltd | Actual hours: 11.0; source records: 1</x:v>
      </x:c>
      <x:c r="L1669" t="str">
        <x:v>Include</x:v>
      </x:c>
      <x:c r="M1669"/>
      <x:c r="N1669"/>
    </x:row>
    <x:row r="1670">
      <x:c r="A1670" t="str">
        <x:v>M Palmer (B)|2026-01-08</x:v>
      </x:c>
      <x:c r="B1670" s="888" t="n">
        <x:v>46030</x:v>
      </x:c>
      <x:c r="C1670" t="str">
        <x:v>M Palmer (B)</x:v>
      </x:c>
      <x:c r="D1670" t="str">
        <x:v>Permanent</x:v>
      </x:c>
      <x:c r="E1670" t="str">
        <x:v>Thurrock</x:v>
      </x:c>
      <x:c r="F1670" t="str">
        <x:v>Operative Skilled</x:v>
      </x:c>
      <x:c r="G1670" t="str">
        <x:v>399348</x:v>
      </x:c>
      <x:c r="H1670" t="str">
        <x:v>Accenture UK Ltd</x:v>
      </x:c>
      <x:c r="I1670" s="22" t="n">
        <x:v>11</x:v>
      </x:c>
      <x:c r="J1670" t="str">
        <x:v>Worked</x:v>
      </x:c>
      <x:c r="K1670" t="str">
        <x:v>Employee 2242; home branch Thurrock; assigned role Operative Skilled | Deployment branch: Thurrock | Actual role: Operative Skilled | Jobs: 399348 | Customers: Accenture UK Ltd | Actual hours: 11.0; source records: 1</x:v>
      </x:c>
      <x:c r="L1670" t="str">
        <x:v>Include</x:v>
      </x:c>
      <x:c r="M1670"/>
      <x:c r="N1670"/>
    </x:row>
    <x:row r="1671">
      <x:c r="A1671" t="str">
        <x:v>M Palmer (B)|2026-01-09</x:v>
      </x:c>
      <x:c r="B1671" s="888" t="n">
        <x:v>46031</x:v>
      </x:c>
      <x:c r="C1671" t="str">
        <x:v>M Palmer (B)</x:v>
      </x:c>
      <x:c r="D1671" t="str">
        <x:v>Permanent</x:v>
      </x:c>
      <x:c r="E1671" t="str">
        <x:v>Thurrock</x:v>
      </x:c>
      <x:c r="F1671" t="str">
        <x:v>Operative Skilled</x:v>
      </x:c>
      <x:c r="G1671" t="str">
        <x:v>399348</x:v>
      </x:c>
      <x:c r="H1671" t="str">
        <x:v>Accenture UK Ltd</x:v>
      </x:c>
      <x:c r="I1671" s="22" t="n">
        <x:v>11</x:v>
      </x:c>
      <x:c r="J1671" t="str">
        <x:v>Worked</x:v>
      </x:c>
      <x:c r="K1671" t="str">
        <x:v>Employee 2242; home branch Thurrock; assigned role Operative Skilled | Deployment branch: Thurrock | Actual role: Operative Skilled | Jobs: 399348 | Customers: Accenture UK Ltd | Actual hours: 11.0; source records: 1</x:v>
      </x:c>
      <x:c r="L1671" t="str">
        <x:v>Include</x:v>
      </x:c>
      <x:c r="M1671"/>
      <x:c r="N1671"/>
    </x:row>
    <x:row r="1672">
      <x:c r="A1672" t="str">
        <x:v>M Palmer (B)|2026-01-10</x:v>
      </x:c>
      <x:c r="B1672" s="888" t="n">
        <x:v>46032</x:v>
      </x:c>
      <x:c r="C1672" t="str">
        <x:v>M Palmer (B)</x:v>
      </x:c>
      <x:c r="D1672" t="str">
        <x:v>Permanent</x:v>
      </x:c>
      <x:c r="E1672" t="str">
        <x:v>Thurrock</x:v>
      </x:c>
      <x:c r="F1672" t="str">
        <x:v>Operative Skilled</x:v>
      </x:c>
      <x:c r="G1672" t="str">
        <x:v>392525</x:v>
      </x:c>
      <x:c r="H1672" t="str">
        <x:v>Accenture UK Ltd</x:v>
      </x:c>
      <x:c r="I1672" s="22" t="n">
        <x:v>8.5</x:v>
      </x:c>
      <x:c r="J1672" t="str">
        <x:v>Worked</x:v>
      </x:c>
      <x:c r="K1672" t="str">
        <x:v>Employee 2242; home branch Thurrock; assigned role Operative Skilled | Deployment branch: Thurrock | Actual role: Operative Porter | Jobs: 392525 | Customers: Accenture UK Ltd | Actual hours: 8.5; source records: 1</x:v>
      </x:c>
      <x:c r="L1672" t="str">
        <x:v>Include</x:v>
      </x:c>
      <x:c r="M1672"/>
      <x:c r="N1672"/>
    </x:row>
    <x:row r="1673">
      <x:c r="A1673" t="str">
        <x:v>M Palmer (B)|2026-01-12</x:v>
      </x:c>
      <x:c r="B1673" s="888" t="n">
        <x:v>46034</x:v>
      </x:c>
      <x:c r="C1673" t="str">
        <x:v>M Palmer (B)</x:v>
      </x:c>
      <x:c r="D1673" t="str">
        <x:v>Permanent</x:v>
      </x:c>
      <x:c r="E1673" t="str">
        <x:v>Thurrock</x:v>
      </x:c>
      <x:c r="F1673" t="str">
        <x:v>Operative Skilled</x:v>
      </x:c>
      <x:c r="G1673" t="str">
        <x:v>399348</x:v>
      </x:c>
      <x:c r="H1673" t="str">
        <x:v>Accenture UK Ltd</x:v>
      </x:c>
      <x:c r="I1673" s="22" t="n">
        <x:v>11</x:v>
      </x:c>
      <x:c r="J1673" t="str">
        <x:v>Worked</x:v>
      </x:c>
      <x:c r="K1673" t="str">
        <x:v>Employee 2242; home branch Thurrock; assigned role Operative Skilled | Deployment branch: Thurrock | Actual role: Operative Skilled | Jobs: 399348 | Customers: Accenture UK Ltd | Actual hours: 11.0; source records: 1</x:v>
      </x:c>
      <x:c r="L1673" t="str">
        <x:v>Include</x:v>
      </x:c>
      <x:c r="M1673"/>
      <x:c r="N1673"/>
    </x:row>
    <x:row r="1674">
      <x:c r="A1674" t="str">
        <x:v>M Palmer (B)|2026-01-13</x:v>
      </x:c>
      <x:c r="B1674" s="888" t="n">
        <x:v>46035</x:v>
      </x:c>
      <x:c r="C1674" t="str">
        <x:v>M Palmer (B)</x:v>
      </x:c>
      <x:c r="D1674" t="str">
        <x:v>Permanent</x:v>
      </x:c>
      <x:c r="E1674" t="str">
        <x:v>Thurrock</x:v>
      </x:c>
      <x:c r="F1674" t="str">
        <x:v>Operative Skilled</x:v>
      </x:c>
      <x:c r="G1674" t="str">
        <x:v>399348</x:v>
      </x:c>
      <x:c r="H1674" t="str">
        <x:v>Accenture UK Ltd</x:v>
      </x:c>
      <x:c r="I1674" s="22" t="n">
        <x:v>11</x:v>
      </x:c>
      <x:c r="J1674" t="str">
        <x:v>Worked</x:v>
      </x:c>
      <x:c r="K1674" t="str">
        <x:v>Employee 2242; home branch Thurrock; assigned role Operative Skilled | Deployment branch: Thurrock | Actual role: Operative Skilled | Jobs: 399348 | Customers: Accenture UK Ltd | Actual hours: 11.0; source records: 1</x:v>
      </x:c>
      <x:c r="L1674" t="str">
        <x:v>Include</x:v>
      </x:c>
      <x:c r="M1674"/>
      <x:c r="N1674"/>
    </x:row>
    <x:row r="1675">
      <x:c r="A1675" t="str">
        <x:v>M Palmer (B)|2026-01-14</x:v>
      </x:c>
      <x:c r="B1675" s="888" t="n">
        <x:v>46036</x:v>
      </x:c>
      <x:c r="C1675" t="str">
        <x:v>M Palmer (B)</x:v>
      </x:c>
      <x:c r="D1675" t="str">
        <x:v>Permanent</x:v>
      </x:c>
      <x:c r="E1675" t="str">
        <x:v>Thurrock</x:v>
      </x:c>
      <x:c r="F1675" t="str">
        <x:v>Operative Skilled</x:v>
      </x:c>
      <x:c r="G1675" t="str">
        <x:v>399348</x:v>
      </x:c>
      <x:c r="H1675" t="str">
        <x:v>Accenture UK Ltd</x:v>
      </x:c>
      <x:c r="I1675" s="22" t="n">
        <x:v>11</x:v>
      </x:c>
      <x:c r="J1675" t="str">
        <x:v>Worked</x:v>
      </x:c>
      <x:c r="K1675" t="str">
        <x:v>Employee 2242; home branch Thurrock; assigned role Operative Skilled | Deployment branch: Thurrock | Actual role: Operative Skilled | Jobs: 399348 | Customers: Accenture UK Ltd | Actual hours: 11.0; source records: 1</x:v>
      </x:c>
      <x:c r="L1675" t="str">
        <x:v>Include</x:v>
      </x:c>
      <x:c r="M1675"/>
      <x:c r="N1675"/>
    </x:row>
    <x:row r="1676">
      <x:c r="A1676" t="str">
        <x:v>M Palmer (B)|2026-01-15</x:v>
      </x:c>
      <x:c r="B1676" s="888" t="n">
        <x:v>46037</x:v>
      </x:c>
      <x:c r="C1676" t="str">
        <x:v>M Palmer (B)</x:v>
      </x:c>
      <x:c r="D1676" t="str">
        <x:v>Permanent</x:v>
      </x:c>
      <x:c r="E1676" t="str">
        <x:v>Thurrock</x:v>
      </x:c>
      <x:c r="F1676" t="str">
        <x:v>Operative Skilled</x:v>
      </x:c>
      <x:c r="G1676" t="str">
        <x:v>399348</x:v>
      </x:c>
      <x:c r="H1676" t="str">
        <x:v>Accenture UK Ltd</x:v>
      </x:c>
      <x:c r="I1676" s="22" t="n">
        <x:v>11</x:v>
      </x:c>
      <x:c r="J1676" t="str">
        <x:v>Worked</x:v>
      </x:c>
      <x:c r="K1676" t="str">
        <x:v>Employee 2242; home branch Thurrock; assigned role Operative Skilled | Deployment branch: Thurrock | Actual role: Operative Skilled | Jobs: 399348 | Customers: Accenture UK Ltd | Actual hours: 11.0; source records: 1</x:v>
      </x:c>
      <x:c r="L1676" t="str">
        <x:v>Include</x:v>
      </x:c>
      <x:c r="M1676"/>
      <x:c r="N1676"/>
    </x:row>
    <x:row r="1677">
      <x:c r="A1677" t="str">
        <x:v>M Palmer (B)|2026-01-16</x:v>
      </x:c>
      <x:c r="B1677" s="888" t="n">
        <x:v>46038</x:v>
      </x:c>
      <x:c r="C1677" t="str">
        <x:v>M Palmer (B)</x:v>
      </x:c>
      <x:c r="D1677" t="str">
        <x:v>Permanent</x:v>
      </x:c>
      <x:c r="E1677" t="str">
        <x:v>Thurrock</x:v>
      </x:c>
      <x:c r="F1677" t="str">
        <x:v>Operative Skilled</x:v>
      </x:c>
      <x:c r="G1677" t="str">
        <x:v>399348</x:v>
      </x:c>
      <x:c r="H1677" t="str">
        <x:v>Accenture UK Ltd</x:v>
      </x:c>
      <x:c r="I1677" s="22" t="n">
        <x:v>11</x:v>
      </x:c>
      <x:c r="J1677" t="str">
        <x:v>Worked</x:v>
      </x:c>
      <x:c r="K1677" t="str">
        <x:v>Employee 2242; home branch Thurrock; assigned role Operative Skilled | Deployment branch: Thurrock | Actual role: Operative Skilled | Jobs: 399348 | Customers: Accenture UK Ltd | Actual hours: 11.0; source records: 1</x:v>
      </x:c>
      <x:c r="L1677" t="str">
        <x:v>Include</x:v>
      </x:c>
      <x:c r="M1677"/>
      <x:c r="N1677"/>
    </x:row>
    <x:row r="1678">
      <x:c r="A1678" t="str">
        <x:v>M Palmer (B)|2026-01-17</x:v>
      </x:c>
      <x:c r="B1678" s="888" t="n">
        <x:v>46039</x:v>
      </x:c>
      <x:c r="C1678" t="str">
        <x:v>M Palmer (B)</x:v>
      </x:c>
      <x:c r="D1678" t="str">
        <x:v>Permanent</x:v>
      </x:c>
      <x:c r="E1678" t="str">
        <x:v>Thurrock</x:v>
      </x:c>
      <x:c r="F1678" t="str">
        <x:v>Operative Skilled</x:v>
      </x:c>
      <x:c r="G1678" t="str">
        <x:v>397398</x:v>
      </x:c>
      <x:c r="H1678" t="str">
        <x:v>Accenture UK Ltd</x:v>
      </x:c>
      <x:c r="I1678" s="22" t="n">
        <x:v>10</x:v>
      </x:c>
      <x:c r="J1678" t="str">
        <x:v>Worked</x:v>
      </x:c>
      <x:c r="K1678" t="str">
        <x:v>Employee 2242; home branch Thurrock; assigned role Operative Skilled | Deployment branch: Thurrock | Actual role: Operative Skilled | Jobs: 397398 | Customers: Accenture UK Ltd | Actual hours: 10.0; source records: 1</x:v>
      </x:c>
      <x:c r="L1678" t="str">
        <x:v>Include</x:v>
      </x:c>
      <x:c r="M1678"/>
      <x:c r="N1678"/>
    </x:row>
    <x:row r="1679">
      <x:c r="A1679" t="str">
        <x:v>M Palmer (B)|2026-01-18</x:v>
      </x:c>
      <x:c r="B1679" s="888" t="n">
        <x:v>46040</x:v>
      </x:c>
      <x:c r="C1679" t="str">
        <x:v>M Palmer (B)</x:v>
      </x:c>
      <x:c r="D1679" t="str">
        <x:v>Permanent</x:v>
      </x:c>
      <x:c r="E1679" t="str">
        <x:v>Thurrock</x:v>
      </x:c>
      <x:c r="F1679" t="str">
        <x:v>Operative Skilled</x:v>
      </x:c>
      <x:c r="G1679" t="str">
        <x:v>397398</x:v>
      </x:c>
      <x:c r="H1679" t="str">
        <x:v>Accenture UK Ltd</x:v>
      </x:c>
      <x:c r="I1679" s="22" t="n">
        <x:v>7.5</x:v>
      </x:c>
      <x:c r="J1679" t="str">
        <x:v>Worked</x:v>
      </x:c>
      <x:c r="K1679" t="str">
        <x:v>Employee 2242; home branch Thurrock; assigned role Operative Skilled | Deployment branch: Thurrock | Actual role: Operative Skilled | Jobs: 397398 | Customers: Accenture UK Ltd | Actual hours: 7.5; source records: 1</x:v>
      </x:c>
      <x:c r="L1679" t="str">
        <x:v>Include</x:v>
      </x:c>
      <x:c r="M1679"/>
      <x:c r="N1679"/>
    </x:row>
    <x:row r="1680">
      <x:c r="A1680" t="str">
        <x:v>M Palmer (B)|2026-01-19</x:v>
      </x:c>
      <x:c r="B1680" s="888" t="n">
        <x:v>46041</x:v>
      </x:c>
      <x:c r="C1680" t="str">
        <x:v>M Palmer (B)</x:v>
      </x:c>
      <x:c r="D1680" t="str">
        <x:v>Permanent</x:v>
      </x:c>
      <x:c r="E1680" t="str">
        <x:v>Thurrock</x:v>
      </x:c>
      <x:c r="F1680" t="str">
        <x:v>Operative Skilled</x:v>
      </x:c>
      <x:c r="G1680" t="str">
        <x:v>399348</x:v>
      </x:c>
      <x:c r="H1680" t="str">
        <x:v>Accenture UK Ltd</x:v>
      </x:c>
      <x:c r="I1680" s="22" t="n">
        <x:v>11</x:v>
      </x:c>
      <x:c r="J1680" t="str">
        <x:v>Worked</x:v>
      </x:c>
      <x:c r="K1680" t="str">
        <x:v>Employee 2242; home branch Thurrock; assigned role Operative Skilled | Deployment branch: Thurrock | Actual role: Operative Skilled | Jobs: 399348 | Customers: Accenture UK Ltd | Actual hours: 11.0; source records: 1</x:v>
      </x:c>
      <x:c r="L1680" t="str">
        <x:v>Include</x:v>
      </x:c>
      <x:c r="M1680"/>
      <x:c r="N1680"/>
    </x:row>
    <x:row r="1681">
      <x:c r="A1681" t="str">
        <x:v>M Palmer (B)|2026-01-20</x:v>
      </x:c>
      <x:c r="B1681" s="888" t="n">
        <x:v>46042</x:v>
      </x:c>
      <x:c r="C1681" t="str">
        <x:v>M Palmer (B)</x:v>
      </x:c>
      <x:c r="D1681" t="str">
        <x:v>Permanent</x:v>
      </x:c>
      <x:c r="E1681" t="str">
        <x:v>Thurrock</x:v>
      </x:c>
      <x:c r="F1681" t="str">
        <x:v>Operative Skilled</x:v>
      </x:c>
      <x:c r="G1681" t="str">
        <x:v>399348</x:v>
      </x:c>
      <x:c r="H1681" t="str">
        <x:v>Accenture UK Ltd</x:v>
      </x:c>
      <x:c r="I1681" s="22" t="n">
        <x:v>11</x:v>
      </x:c>
      <x:c r="J1681" t="str">
        <x:v>Worked</x:v>
      </x:c>
      <x:c r="K1681" t="str">
        <x:v>Employee 2242; home branch Thurrock; assigned role Operative Skilled | Deployment branch: Thurrock | Actual role: Operative Skilled | Jobs: 399348 | Customers: Accenture UK Ltd | Actual hours: 11.0; source records: 1</x:v>
      </x:c>
      <x:c r="L1681" t="str">
        <x:v>Include</x:v>
      </x:c>
      <x:c r="M1681"/>
      <x:c r="N1681"/>
    </x:row>
    <x:row r="1682">
      <x:c r="A1682" t="str">
        <x:v>M Palmer (B)|2026-01-21</x:v>
      </x:c>
      <x:c r="B1682" s="888" t="n">
        <x:v>46043</x:v>
      </x:c>
      <x:c r="C1682" t="str">
        <x:v>M Palmer (B)</x:v>
      </x:c>
      <x:c r="D1682" t="str">
        <x:v>Permanent</x:v>
      </x:c>
      <x:c r="E1682" t="str">
        <x:v>Thurrock</x:v>
      </x:c>
      <x:c r="F1682" t="str">
        <x:v>Operative Skilled</x:v>
      </x:c>
      <x:c r="G1682" t="str">
        <x:v>399348</x:v>
      </x:c>
      <x:c r="H1682" t="str">
        <x:v>Accenture UK Ltd</x:v>
      </x:c>
      <x:c r="I1682" s="22" t="n">
        <x:v>11</x:v>
      </x:c>
      <x:c r="J1682" t="str">
        <x:v>Worked</x:v>
      </x:c>
      <x:c r="K1682" t="str">
        <x:v>Employee 2242; home branch Thurrock; assigned role Operative Skilled | Deployment branch: Thurrock | Actual role: Operative Skilled | Jobs: 399348 | Customers: Accenture UK Ltd | Actual hours: 11.0; source records: 1</x:v>
      </x:c>
      <x:c r="L1682" t="str">
        <x:v>Include</x:v>
      </x:c>
      <x:c r="M1682"/>
      <x:c r="N1682"/>
    </x:row>
    <x:row r="1683">
      <x:c r="A1683" t="str">
        <x:v>M Palmer (B)|2026-01-22</x:v>
      </x:c>
      <x:c r="B1683" s="888" t="n">
        <x:v>46044</x:v>
      </x:c>
      <x:c r="C1683" t="str">
        <x:v>M Palmer (B)</x:v>
      </x:c>
      <x:c r="D1683" t="str">
        <x:v>Permanent</x:v>
      </x:c>
      <x:c r="E1683" t="str">
        <x:v>Thurrock</x:v>
      </x:c>
      <x:c r="F1683" t="str">
        <x:v>Operative Skilled</x:v>
      </x:c>
      <x:c r="G1683" t="str">
        <x:v>399348</x:v>
      </x:c>
      <x:c r="H1683" t="str">
        <x:v>Accenture UK Ltd</x:v>
      </x:c>
      <x:c r="I1683" s="22" t="n">
        <x:v>11</x:v>
      </x:c>
      <x:c r="J1683" t="str">
        <x:v>Worked</x:v>
      </x:c>
      <x:c r="K1683" t="str">
        <x:v>Employee 2242; home branch Thurrock; assigned role Operative Skilled | Deployment branch: Thurrock | Actual role: Operative Skilled | Jobs: 399348 | Customers: Accenture UK Ltd | Actual hours: 11.0; source records: 1</x:v>
      </x:c>
      <x:c r="L1683" t="str">
        <x:v>Include</x:v>
      </x:c>
      <x:c r="M1683"/>
      <x:c r="N1683"/>
    </x:row>
    <x:row r="1684">
      <x:c r="A1684" t="str">
        <x:v>M Palmer (B)|2026-01-23</x:v>
      </x:c>
      <x:c r="B1684" s="888" t="n">
        <x:v>46045</x:v>
      </x:c>
      <x:c r="C1684" t="str">
        <x:v>M Palmer (B)</x:v>
      </x:c>
      <x:c r="D1684" t="str">
        <x:v>Permanent</x:v>
      </x:c>
      <x:c r="E1684" t="str">
        <x:v>Thurrock</x:v>
      </x:c>
      <x:c r="F1684" t="str">
        <x:v>Operative Skilled</x:v>
      </x:c>
      <x:c r="G1684" t="str">
        <x:v>399348</x:v>
      </x:c>
      <x:c r="H1684" t="str">
        <x:v>Accenture UK Ltd</x:v>
      </x:c>
      <x:c r="I1684" s="22" t="n">
        <x:v>11</x:v>
      </x:c>
      <x:c r="J1684" t="str">
        <x:v>Worked</x:v>
      </x:c>
      <x:c r="K1684" t="str">
        <x:v>Employee 2242; home branch Thurrock; assigned role Operative Skilled | Deployment branch: Thurrock | Actual role: Operative Skilled | Jobs: 399348 | Customers: Accenture UK Ltd | Actual hours: 11.0; source records: 1</x:v>
      </x:c>
      <x:c r="L1684" t="str">
        <x:v>Include</x:v>
      </x:c>
      <x:c r="M1684"/>
      <x:c r="N1684"/>
    </x:row>
    <x:row r="1685">
      <x:c r="A1685" t="str">
        <x:v>M Palmer (B)|2026-01-24</x:v>
      </x:c>
      <x:c r="B1685" s="888" t="n">
        <x:v>46046</x:v>
      </x:c>
      <x:c r="C1685" t="str">
        <x:v>M Palmer (B)</x:v>
      </x:c>
      <x:c r="D1685" t="str">
        <x:v>Permanent</x:v>
      </x:c>
      <x:c r="E1685" t="str">
        <x:v>Thurrock</x:v>
      </x:c>
      <x:c r="F1685" t="str">
        <x:v>Operative Skilled</x:v>
      </x:c>
      <x:c r="G1685" t="str">
        <x:v>397398</x:v>
      </x:c>
      <x:c r="H1685" t="str">
        <x:v>Accenture UK Ltd</x:v>
      </x:c>
      <x:c r="I1685" s="22" t="n">
        <x:v>8.5</x:v>
      </x:c>
      <x:c r="J1685" t="str">
        <x:v>Worked</x:v>
      </x:c>
      <x:c r="K1685" t="str">
        <x:v>Employee 2242; home branch Thurrock; assigned role Operative Skilled | Deployment branch: Thurrock | Actual role: Operative Skilled | Jobs: 397398 | Customers: Accenture UK Ltd | Actual hours: 8.5; source records: 1</x:v>
      </x:c>
      <x:c r="L1685" t="str">
        <x:v>Include</x:v>
      </x:c>
      <x:c r="M1685"/>
      <x:c r="N1685"/>
    </x:row>
    <x:row r="1686">
      <x:c r="A1686" t="str">
        <x:v>M Palmer (B)|2026-01-25</x:v>
      </x:c>
      <x:c r="B1686" s="888" t="n">
        <x:v>46047</x:v>
      </x:c>
      <x:c r="C1686" t="str">
        <x:v>M Palmer (B)</x:v>
      </x:c>
      <x:c r="D1686" t="str">
        <x:v>Permanent</x:v>
      </x:c>
      <x:c r="E1686" t="str">
        <x:v>Thurrock</x:v>
      </x:c>
      <x:c r="F1686" t="str">
        <x:v>Operative Skilled</x:v>
      </x:c>
      <x:c r="G1686" t="str">
        <x:v>397398</x:v>
      </x:c>
      <x:c r="H1686" t="str">
        <x:v>Accenture UK Ltd</x:v>
      </x:c>
      <x:c r="I1686" s="22" t="n">
        <x:v>8</x:v>
      </x:c>
      <x:c r="J1686" t="str">
        <x:v>Worked</x:v>
      </x:c>
      <x:c r="K1686" t="str">
        <x:v>Employee 2242; home branch Thurrock; assigned role Operative Skilled | Deployment branch: Thurrock | Actual role: Operative Skilled | Jobs: 397398 | Customers: Accenture UK Ltd | Actual hours: 8.0; source records: 1</x:v>
      </x:c>
      <x:c r="L1686" t="str">
        <x:v>Include</x:v>
      </x:c>
      <x:c r="M1686"/>
      <x:c r="N1686"/>
    </x:row>
    <x:row r="1687">
      <x:c r="A1687" t="str">
        <x:v>M Palmer (B)|2026-01-26</x:v>
      </x:c>
      <x:c r="B1687" s="888" t="n">
        <x:v>46048</x:v>
      </x:c>
      <x:c r="C1687" t="str">
        <x:v>M Palmer (B)</x:v>
      </x:c>
      <x:c r="D1687" t="str">
        <x:v>Permanent</x:v>
      </x:c>
      <x:c r="E1687" t="str">
        <x:v>Thurrock</x:v>
      </x:c>
      <x:c r="F1687" t="str">
        <x:v>Operative Skilled</x:v>
      </x:c>
      <x:c r="G1687"/>
      <x:c r="H1687"/>
      <x:c r="I1687" s="22" t="n">
        <x:v>0</x:v>
      </x:c>
      <x:c r="J1687" t="str">
        <x:v>Annual leave</x:v>
      </x:c>
      <x:c r="K1687" t="str">
        <x:v>Employee 2242; home branch Thurrock; assigned role Operative Skilled | Leave: Annual Leave (Days) | Leave calendar basis: Fixed schedule</x:v>
      </x:c>
      <x:c r="L1687" t="str">
        <x:v>Include</x:v>
      </x:c>
      <x:c r="M1687"/>
      <x:c r="N1687"/>
    </x:row>
    <x:row r="1688">
      <x:c r="A1688" t="str">
        <x:v>M Palmer (B)|2026-01-27</x:v>
      </x:c>
      <x:c r="B1688" s="888" t="n">
        <x:v>46049</x:v>
      </x:c>
      <x:c r="C1688" t="str">
        <x:v>M Palmer (B)</x:v>
      </x:c>
      <x:c r="D1688" t="str">
        <x:v>Permanent</x:v>
      </x:c>
      <x:c r="E1688" t="str">
        <x:v>Thurrock</x:v>
      </x:c>
      <x:c r="F1688" t="str">
        <x:v>Operative Skilled</x:v>
      </x:c>
      <x:c r="G1688" t="str">
        <x:v>399348</x:v>
      </x:c>
      <x:c r="H1688" t="str">
        <x:v>Accenture UK Ltd</x:v>
      </x:c>
      <x:c r="I1688" s="22" t="n">
        <x:v>11</x:v>
      </x:c>
      <x:c r="J1688" t="str">
        <x:v>Worked</x:v>
      </x:c>
      <x:c r="K1688" t="str">
        <x:v>Employee 2242; home branch Thurrock; assigned role Operative Skilled | Deployment branch: Thurrock | Actual role: Operative Skilled | Jobs: 399348 | Customers: Accenture UK Ltd | Actual hours: 11.0; source records: 1</x:v>
      </x:c>
      <x:c r="L1688" t="str">
        <x:v>Include</x:v>
      </x:c>
      <x:c r="M1688"/>
      <x:c r="N1688"/>
    </x:row>
    <x:row r="1689">
      <x:c r="A1689" t="str">
        <x:v>M Palmer (B)|2026-01-28</x:v>
      </x:c>
      <x:c r="B1689" s="888" t="n">
        <x:v>46050</x:v>
      </x:c>
      <x:c r="C1689" t="str">
        <x:v>M Palmer (B)</x:v>
      </x:c>
      <x:c r="D1689" t="str">
        <x:v>Permanent</x:v>
      </x:c>
      <x:c r="E1689" t="str">
        <x:v>Thurrock</x:v>
      </x:c>
      <x:c r="F1689" t="str">
        <x:v>Operative Skilled</x:v>
      </x:c>
      <x:c r="G1689" t="str">
        <x:v>399348</x:v>
      </x:c>
      <x:c r="H1689" t="str">
        <x:v>Accenture UK Ltd</x:v>
      </x:c>
      <x:c r="I1689" s="22" t="n">
        <x:v>10.5</x:v>
      </x:c>
      <x:c r="J1689" t="str">
        <x:v>Worked</x:v>
      </x:c>
      <x:c r="K1689" t="str">
        <x:v>Employee 2242; home branch Thurrock; assigned role Operative Skilled | Deployment branch: Thurrock | Actual role: Operative Skilled | Jobs: 399348 | Customers: Accenture UK Ltd | Actual hours: 10.5; source records: 1</x:v>
      </x:c>
      <x:c r="L1689" t="str">
        <x:v>Include</x:v>
      </x:c>
      <x:c r="M1689"/>
      <x:c r="N1689"/>
    </x:row>
    <x:row r="1690">
      <x:c r="A1690" t="str">
        <x:v>M Palmer (B)|2026-01-29</x:v>
      </x:c>
      <x:c r="B1690" s="888" t="n">
        <x:v>46051</x:v>
      </x:c>
      <x:c r="C1690" t="str">
        <x:v>M Palmer (B)</x:v>
      </x:c>
      <x:c r="D1690" t="str">
        <x:v>Permanent</x:v>
      </x:c>
      <x:c r="E1690" t="str">
        <x:v>Thurrock</x:v>
      </x:c>
      <x:c r="F1690" t="str">
        <x:v>Operative Skilled</x:v>
      </x:c>
      <x:c r="G1690" t="str">
        <x:v>399348</x:v>
      </x:c>
      <x:c r="H1690" t="str">
        <x:v>Accenture UK Ltd</x:v>
      </x:c>
      <x:c r="I1690" s="22" t="n">
        <x:v>10.5</x:v>
      </x:c>
      <x:c r="J1690" t="str">
        <x:v>Worked</x:v>
      </x:c>
      <x:c r="K1690" t="str">
        <x:v>Employee 2242; home branch Thurrock; assigned role Operative Skilled | Deployment branch: Thurrock | Actual role: Operative Skilled | Jobs: 399348 | Customers: Accenture UK Ltd | Actual hours: 10.5; source records: 1</x:v>
      </x:c>
      <x:c r="L1690" t="str">
        <x:v>Include</x:v>
      </x:c>
      <x:c r="M1690"/>
      <x:c r="N1690"/>
    </x:row>
    <x:row r="1691">
      <x:c r="A1691" t="str">
        <x:v>M Palmer (B)|2026-01-30</x:v>
      </x:c>
      <x:c r="B1691" s="888" t="n">
        <x:v>46052</x:v>
      </x:c>
      <x:c r="C1691" t="str">
        <x:v>M Palmer (B)</x:v>
      </x:c>
      <x:c r="D1691" t="str">
        <x:v>Permanent</x:v>
      </x:c>
      <x:c r="E1691" t="str">
        <x:v>Thurrock</x:v>
      </x:c>
      <x:c r="F1691" t="str">
        <x:v>Operative Skilled</x:v>
      </x:c>
      <x:c r="G1691" t="str">
        <x:v>399348</x:v>
      </x:c>
      <x:c r="H1691" t="str">
        <x:v>Accenture UK Ltd</x:v>
      </x:c>
      <x:c r="I1691" s="22" t="n">
        <x:v>10.5</x:v>
      </x:c>
      <x:c r="J1691" t="str">
        <x:v>Worked</x:v>
      </x:c>
      <x:c r="K1691" t="str">
        <x:v>Employee 2242; home branch Thurrock; assigned role Operative Skilled | Deployment branch: Thurrock | Actual role: Operative Skilled | Jobs: 399348 | Customers: Accenture UK Ltd | Actual hours: 10.5; source records: 1</x:v>
      </x:c>
      <x:c r="L1691" t="str">
        <x:v>Include</x:v>
      </x:c>
      <x:c r="M1691"/>
      <x:c r="N1691"/>
    </x:row>
    <x:row r="1692">
      <x:c r="A1692" t="str">
        <x:v>M Palmer (B)|2026-01-31</x:v>
      </x:c>
      <x:c r="B1692" s="888" t="n">
        <x:v>46053</x:v>
      </x:c>
      <x:c r="C1692" t="str">
        <x:v>M Palmer (B)</x:v>
      </x:c>
      <x:c r="D1692" t="str">
        <x:v>Permanent</x:v>
      </x:c>
      <x:c r="E1692" t="str">
        <x:v>Thurrock</x:v>
      </x:c>
      <x:c r="F1692" t="str">
        <x:v>Operative Skilled</x:v>
      </x:c>
      <x:c r="G1692" t="str">
        <x:v>397398</x:v>
      </x:c>
      <x:c r="H1692" t="str">
        <x:v>Accenture UK Ltd</x:v>
      </x:c>
      <x:c r="I1692" s="22" t="n">
        <x:v>8.5</x:v>
      </x:c>
      <x:c r="J1692" t="str">
        <x:v>Worked</x:v>
      </x:c>
      <x:c r="K1692" t="str">
        <x:v>Employee 2242; home branch Thurrock; assigned role Operative Skilled | Deployment branch: Thurrock | Actual role: Operative Skilled | Jobs: 397398 | Customers: Accenture UK Ltd | Actual hours: 8.5; source records: 1</x:v>
      </x:c>
      <x:c r="L1692" t="str">
        <x:v>Include</x:v>
      </x:c>
      <x:c r="M1692"/>
      <x:c r="N1692"/>
    </x:row>
    <x:row r="1693">
      <x:c r="A1693" t="str">
        <x:v>M Parker|2026-01-05</x:v>
      </x:c>
      <x:c r="B1693" s="888" t="n">
        <x:v>46027</x:v>
      </x:c>
      <x:c r="C1693" t="str">
        <x:v>M Parker</x:v>
      </x:c>
      <x:c r="D1693" t="str">
        <x:v>Permanent</x:v>
      </x:c>
      <x:c r="E1693" t="str">
        <x:v>Thurrock</x:v>
      </x:c>
      <x:c r="F1693" t="str">
        <x:v>Operative Skilled</x:v>
      </x:c>
      <x:c r="G1693" t="str">
        <x:v>396207</x:v>
      </x:c>
      <x:c r="H1693" t="str">
        <x:v>Linklaters LLP</x:v>
      </x:c>
      <x:c r="I1693" s="22" t="n">
        <x:v>8</x:v>
      </x:c>
      <x:c r="J1693" t="str">
        <x:v>Worked</x:v>
      </x:c>
      <x:c r="K1693" t="str">
        <x:v>Employee 103193; home branch Thurrock; assigned role Operative Skilled | Deployment branch: Thurrock | Actual role: Operative Porter | Jobs: 396207 | Customers: Linklaters LLP | Actual hours: 8.0; source records: 1</x:v>
      </x:c>
      <x:c r="L1693" t="str">
        <x:v>Include</x:v>
      </x:c>
      <x:c r="M1693"/>
      <x:c r="N1693"/>
    </x:row>
    <x:row r="1694">
      <x:c r="A1694" t="str">
        <x:v>M Parker|2026-01-06</x:v>
      </x:c>
      <x:c r="B1694" s="888" t="n">
        <x:v>46028</x:v>
      </x:c>
      <x:c r="C1694" t="str">
        <x:v>M Parker</x:v>
      </x:c>
      <x:c r="D1694" t="str">
        <x:v>Permanent</x:v>
      </x:c>
      <x:c r="E1694" t="str">
        <x:v>Thurrock</x:v>
      </x:c>
      <x:c r="F1694" t="str">
        <x:v>Operative Skilled</x:v>
      </x:c>
      <x:c r="G1694" t="str">
        <x:v>396207</x:v>
      </x:c>
      <x:c r="H1694" t="str">
        <x:v>Linklaters LLP</x:v>
      </x:c>
      <x:c r="I1694" s="22" t="n">
        <x:v>8</x:v>
      </x:c>
      <x:c r="J1694" t="str">
        <x:v>Worked</x:v>
      </x:c>
      <x:c r="K1694" t="str">
        <x:v>Employee 103193; home branch Thurrock; assigned role Operative Skilled | Deployment branch: Thurrock | Actual role: Operative Porter | Jobs: 396207 | Customers: Linklaters LLP | Actual hours: 8.0; source records: 1</x:v>
      </x:c>
      <x:c r="L1694" t="str">
        <x:v>Include</x:v>
      </x:c>
      <x:c r="M1694"/>
      <x:c r="N1694"/>
    </x:row>
    <x:row r="1695">
      <x:c r="A1695" t="str">
        <x:v>M Parker|2026-01-07</x:v>
      </x:c>
      <x:c r="B1695" s="888" t="n">
        <x:v>46029</x:v>
      </x:c>
      <x:c r="C1695" t="str">
        <x:v>M Parker</x:v>
      </x:c>
      <x:c r="D1695" t="str">
        <x:v>Permanent</x:v>
      </x:c>
      <x:c r="E1695" t="str">
        <x:v>Thurrock</x:v>
      </x:c>
      <x:c r="F1695" t="str">
        <x:v>Operative Skilled</x:v>
      </x:c>
      <x:c r="G1695"/>
      <x:c r="H1695"/>
      <x:c r="I1695" s="22" t="n">
        <x:v>0</x:v>
      </x:c>
      <x:c r="J1695" t="str">
        <x:v>Other leave — Sickness</x:v>
      </x:c>
      <x:c r="K1695" t="str">
        <x:v>Employee 103193; home branch Thurrock; assigned role Operative Skilled | Leave: Sickness | Leave calendar basis: Variable-pattern period</x:v>
      </x:c>
      <x:c r="L1695" t="str">
        <x:v>Include</x:v>
      </x:c>
      <x:c r="M1695"/>
      <x:c r="N1695"/>
    </x:row>
    <x:row r="1696">
      <x:c r="A1696" t="str">
        <x:v>M Parker|2026-01-08</x:v>
      </x:c>
      <x:c r="B1696" s="888" t="n">
        <x:v>46030</x:v>
      </x:c>
      <x:c r="C1696" t="str">
        <x:v>M Parker</x:v>
      </x:c>
      <x:c r="D1696" t="str">
        <x:v>Permanent</x:v>
      </x:c>
      <x:c r="E1696" t="str">
        <x:v>Thurrock</x:v>
      </x:c>
      <x:c r="F1696" t="str">
        <x:v>Operative Skilled</x:v>
      </x:c>
      <x:c r="G1696" t="str">
        <x:v>396207</x:v>
      </x:c>
      <x:c r="H1696" t="str">
        <x:v>Linklaters LLP</x:v>
      </x:c>
      <x:c r="I1696" s="22" t="n">
        <x:v>8</x:v>
      </x:c>
      <x:c r="J1696" t="str">
        <x:v>Worked</x:v>
      </x:c>
      <x:c r="K1696" t="str">
        <x:v>Employee 103193; home branch Thurrock; assigned role Operative Skilled | Deployment branch: Thurrock | Actual role: Operative Porter | Jobs: 396207 | Customers: Linklaters LLP | Actual hours: 8.0; source records: 1</x:v>
      </x:c>
      <x:c r="L1696" t="str">
        <x:v>Include</x:v>
      </x:c>
      <x:c r="M1696"/>
      <x:c r="N1696"/>
    </x:row>
    <x:row r="1697">
      <x:c r="A1697" t="str">
        <x:v>M Parker|2026-01-09</x:v>
      </x:c>
      <x:c r="B1697" s="888" t="n">
        <x:v>46031</x:v>
      </x:c>
      <x:c r="C1697" t="str">
        <x:v>M Parker</x:v>
      </x:c>
      <x:c r="D1697" t="str">
        <x:v>Permanent</x:v>
      </x:c>
      <x:c r="E1697" t="str">
        <x:v>Thurrock</x:v>
      </x:c>
      <x:c r="F1697" t="str">
        <x:v>Operative Skilled</x:v>
      </x:c>
      <x:c r="G1697" t="str">
        <x:v>396207</x:v>
      </x:c>
      <x:c r="H1697" t="str">
        <x:v>Linklaters LLP</x:v>
      </x:c>
      <x:c r="I1697" s="22" t="n">
        <x:v>8</x:v>
      </x:c>
      <x:c r="J1697" t="str">
        <x:v>Worked</x:v>
      </x:c>
      <x:c r="K1697" t="str">
        <x:v>Employee 103193; home branch Thurrock; assigned role Operative Skilled | Deployment branch: Thurrock | Actual role: Operative Porter | Jobs: 396207 | Customers: Linklaters LLP | Actual hours: 8.0; source records: 1</x:v>
      </x:c>
      <x:c r="L1697" t="str">
        <x:v>Include</x:v>
      </x:c>
      <x:c r="M1697"/>
      <x:c r="N1697"/>
    </x:row>
    <x:row r="1698">
      <x:c r="A1698" t="str">
        <x:v>M Parker|2026-01-12</x:v>
      </x:c>
      <x:c r="B1698" s="888" t="n">
        <x:v>46034</x:v>
      </x:c>
      <x:c r="C1698" t="str">
        <x:v>M Parker</x:v>
      </x:c>
      <x:c r="D1698" t="str">
        <x:v>Permanent</x:v>
      </x:c>
      <x:c r="E1698" t="str">
        <x:v>Thurrock</x:v>
      </x:c>
      <x:c r="F1698" t="str">
        <x:v>Operative Skilled</x:v>
      </x:c>
      <x:c r="G1698" t="str">
        <x:v>396207</x:v>
      </x:c>
      <x:c r="H1698" t="str">
        <x:v>Linklaters LLP</x:v>
      </x:c>
      <x:c r="I1698" s="22" t="n">
        <x:v>8</x:v>
      </x:c>
      <x:c r="J1698" t="str">
        <x:v>Worked</x:v>
      </x:c>
      <x:c r="K1698" t="str">
        <x:v>Employee 103193; home branch Thurrock; assigned role Operative Skilled | Deployment branch: Thurrock | Actual role: Operative Porter | Jobs: 396207 | Customers: Linklaters LLP | Actual hours: 8.0; source records: 1</x:v>
      </x:c>
      <x:c r="L1698" t="str">
        <x:v>Include</x:v>
      </x:c>
      <x:c r="M1698"/>
      <x:c r="N1698"/>
    </x:row>
    <x:row r="1699">
      <x:c r="A1699" t="str">
        <x:v>M Parker|2026-01-13</x:v>
      </x:c>
      <x:c r="B1699" s="888" t="n">
        <x:v>46035</x:v>
      </x:c>
      <x:c r="C1699" t="str">
        <x:v>M Parker</x:v>
      </x:c>
      <x:c r="D1699" t="str">
        <x:v>Permanent</x:v>
      </x:c>
      <x:c r="E1699" t="str">
        <x:v>Thurrock</x:v>
      </x:c>
      <x:c r="F1699" t="str">
        <x:v>Operative Skilled</x:v>
      </x:c>
      <x:c r="G1699" t="str">
        <x:v>396207</x:v>
      </x:c>
      <x:c r="H1699" t="str">
        <x:v>Linklaters LLP</x:v>
      </x:c>
      <x:c r="I1699" s="22" t="n">
        <x:v>8</x:v>
      </x:c>
      <x:c r="J1699" t="str">
        <x:v>Worked</x:v>
      </x:c>
      <x:c r="K1699" t="str">
        <x:v>Employee 103193; home branch Thurrock; assigned role Operative Skilled | Deployment branch: Thurrock | Actual role: Operative Porter | Jobs: 396207 | Customers: Linklaters LLP | Actual hours: 8.0; source records: 1</x:v>
      </x:c>
      <x:c r="L1699" t="str">
        <x:v>Include</x:v>
      </x:c>
      <x:c r="M1699"/>
      <x:c r="N1699"/>
    </x:row>
    <x:row r="1700">
      <x:c r="A1700" t="str">
        <x:v>M Parker|2026-01-14</x:v>
      </x:c>
      <x:c r="B1700" s="888" t="n">
        <x:v>46036</x:v>
      </x:c>
      <x:c r="C1700" t="str">
        <x:v>M Parker</x:v>
      </x:c>
      <x:c r="D1700" t="str">
        <x:v>Permanent</x:v>
      </x:c>
      <x:c r="E1700" t="str">
        <x:v>Thurrock</x:v>
      </x:c>
      <x:c r="F1700" t="str">
        <x:v>Operative Skilled</x:v>
      </x:c>
      <x:c r="G1700" t="str">
        <x:v>396207</x:v>
      </x:c>
      <x:c r="H1700" t="str">
        <x:v>Linklaters LLP</x:v>
      </x:c>
      <x:c r="I1700" s="22" t="n">
        <x:v>8</x:v>
      </x:c>
      <x:c r="J1700" t="str">
        <x:v>Worked</x:v>
      </x:c>
      <x:c r="K1700" t="str">
        <x:v>Employee 103193; home branch Thurrock; assigned role Operative Skilled | Deployment branch: Thurrock | Actual role: Operative Porter | Jobs: 396207 | Customers: Linklaters LLP | Actual hours: 8.0; source records: 1</x:v>
      </x:c>
      <x:c r="L1700" t="str">
        <x:v>Include</x:v>
      </x:c>
      <x:c r="M1700"/>
      <x:c r="N1700"/>
    </x:row>
    <x:row r="1701">
      <x:c r="A1701" t="str">
        <x:v>M Parker|2026-01-15</x:v>
      </x:c>
      <x:c r="B1701" s="888" t="n">
        <x:v>46037</x:v>
      </x:c>
      <x:c r="C1701" t="str">
        <x:v>M Parker</x:v>
      </x:c>
      <x:c r="D1701" t="str">
        <x:v>Permanent</x:v>
      </x:c>
      <x:c r="E1701" t="str">
        <x:v>Thurrock</x:v>
      </x:c>
      <x:c r="F1701" t="str">
        <x:v>Operative Skilled</x:v>
      </x:c>
      <x:c r="G1701" t="str">
        <x:v>396207</x:v>
      </x:c>
      <x:c r="H1701" t="str">
        <x:v>Linklaters LLP</x:v>
      </x:c>
      <x:c r="I1701" s="22" t="n">
        <x:v>8</x:v>
      </x:c>
      <x:c r="J1701" t="str">
        <x:v>Worked</x:v>
      </x:c>
      <x:c r="K1701" t="str">
        <x:v>Employee 103193; home branch Thurrock; assigned role Operative Skilled | Deployment branch: Thurrock | Actual role: Operative Porter | Jobs: 396207 | Customers: Linklaters LLP | Actual hours: 8.0; source records: 1</x:v>
      </x:c>
      <x:c r="L1701" t="str">
        <x:v>Include</x:v>
      </x:c>
      <x:c r="M1701"/>
      <x:c r="N1701"/>
    </x:row>
    <x:row r="1702">
      <x:c r="A1702" t="str">
        <x:v>M Parker|2026-01-16</x:v>
      </x:c>
      <x:c r="B1702" s="888" t="n">
        <x:v>46038</x:v>
      </x:c>
      <x:c r="C1702" t="str">
        <x:v>M Parker</x:v>
      </x:c>
      <x:c r="D1702" t="str">
        <x:v>Permanent</x:v>
      </x:c>
      <x:c r="E1702" t="str">
        <x:v>Thurrock</x:v>
      </x:c>
      <x:c r="F1702" t="str">
        <x:v>Operative Skilled</x:v>
      </x:c>
      <x:c r="G1702" t="str">
        <x:v>396207</x:v>
      </x:c>
      <x:c r="H1702" t="str">
        <x:v>Linklaters LLP</x:v>
      </x:c>
      <x:c r="I1702" s="22" t="n">
        <x:v>8</x:v>
      </x:c>
      <x:c r="J1702" t="str">
        <x:v>Worked</x:v>
      </x:c>
      <x:c r="K1702" t="str">
        <x:v>Employee 103193; home branch Thurrock; assigned role Operative Skilled | Deployment branch: Thurrock | Actual role: Operative Porter | Jobs: 396207 | Customers: Linklaters LLP | Actual hours: 8.0; source records: 1</x:v>
      </x:c>
      <x:c r="L1702" t="str">
        <x:v>Include</x:v>
      </x:c>
      <x:c r="M1702"/>
      <x:c r="N1702"/>
    </x:row>
    <x:row r="1703">
      <x:c r="A1703" t="str">
        <x:v>M Parker|2026-01-19</x:v>
      </x:c>
      <x:c r="B1703" s="888" t="n">
        <x:v>46041</x:v>
      </x:c>
      <x:c r="C1703" t="str">
        <x:v>M Parker</x:v>
      </x:c>
      <x:c r="D1703" t="str">
        <x:v>Permanent</x:v>
      </x:c>
      <x:c r="E1703" t="str">
        <x:v>Thurrock</x:v>
      </x:c>
      <x:c r="F1703" t="str">
        <x:v>Operative Skilled</x:v>
      </x:c>
      <x:c r="G1703" t="str">
        <x:v>396207</x:v>
      </x:c>
      <x:c r="H1703" t="str">
        <x:v>Linklaters LLP</x:v>
      </x:c>
      <x:c r="I1703" s="22" t="n">
        <x:v>7</x:v>
      </x:c>
      <x:c r="J1703" t="str">
        <x:v>Worked</x:v>
      </x:c>
      <x:c r="K1703" t="str">
        <x:v>Employee 103193; home branch Thurrock; assigned role Operative Skilled | Deployment branch: Thurrock | Actual role: Operative Porter | Jobs: 396207 | Customers: Linklaters LLP | Actual hours: 7.0; source records: 1</x:v>
      </x:c>
      <x:c r="L1703" t="str">
        <x:v>Include</x:v>
      </x:c>
      <x:c r="M1703"/>
      <x:c r="N1703"/>
    </x:row>
    <x:row r="1704">
      <x:c r="A1704" t="str">
        <x:v>M Parker|2026-01-20</x:v>
      </x:c>
      <x:c r="B1704" s="888" t="n">
        <x:v>46042</x:v>
      </x:c>
      <x:c r="C1704" t="str">
        <x:v>M Parker</x:v>
      </x:c>
      <x:c r="D1704" t="str">
        <x:v>Permanent</x:v>
      </x:c>
      <x:c r="E1704" t="str">
        <x:v>Thurrock</x:v>
      </x:c>
      <x:c r="F1704" t="str">
        <x:v>Operative Skilled</x:v>
      </x:c>
      <x:c r="G1704" t="str">
        <x:v>396207</x:v>
      </x:c>
      <x:c r="H1704" t="str">
        <x:v>Linklaters LLP</x:v>
      </x:c>
      <x:c r="I1704" s="22" t="n">
        <x:v>8</x:v>
      </x:c>
      <x:c r="J1704" t="str">
        <x:v>Worked</x:v>
      </x:c>
      <x:c r="K1704" t="str">
        <x:v>Employee 103193; home branch Thurrock; assigned role Operative Skilled | Deployment branch: Thurrock | Actual role: Operative Skilled | Jobs: 396207 | Customers: Linklaters LLP | Actual hours: 8.0; source records: 1</x:v>
      </x:c>
      <x:c r="L1704" t="str">
        <x:v>Include</x:v>
      </x:c>
      <x:c r="M1704"/>
      <x:c r="N1704"/>
    </x:row>
    <x:row r="1705">
      <x:c r="A1705" t="str">
        <x:v>M Parker|2026-01-21</x:v>
      </x:c>
      <x:c r="B1705" s="888" t="n">
        <x:v>46043</x:v>
      </x:c>
      <x:c r="C1705" t="str">
        <x:v>M Parker</x:v>
      </x:c>
      <x:c r="D1705" t="str">
        <x:v>Permanent</x:v>
      </x:c>
      <x:c r="E1705" t="str">
        <x:v>Thurrock</x:v>
      </x:c>
      <x:c r="F1705" t="str">
        <x:v>Operative Skilled</x:v>
      </x:c>
      <x:c r="G1705" t="str">
        <x:v>396207</x:v>
      </x:c>
      <x:c r="H1705" t="str">
        <x:v>Linklaters LLP</x:v>
      </x:c>
      <x:c r="I1705" s="22" t="n">
        <x:v>8</x:v>
      </x:c>
      <x:c r="J1705" t="str">
        <x:v>Worked</x:v>
      </x:c>
      <x:c r="K1705" t="str">
        <x:v>Employee 103193; home branch Thurrock; assigned role Operative Skilled | Deployment branch: Thurrock | Actual role: Operative Porter | Jobs: 396207 | Customers: Linklaters LLP | Actual hours: 8.0; source records: 1</x:v>
      </x:c>
      <x:c r="L1705" t="str">
        <x:v>Include</x:v>
      </x:c>
      <x:c r="M1705"/>
      <x:c r="N1705"/>
    </x:row>
    <x:row r="1706">
      <x:c r="A1706" t="str">
        <x:v>M Parker|2026-01-22</x:v>
      </x:c>
      <x:c r="B1706" s="888" t="n">
        <x:v>46044</x:v>
      </x:c>
      <x:c r="C1706" t="str">
        <x:v>M Parker</x:v>
      </x:c>
      <x:c r="D1706" t="str">
        <x:v>Permanent</x:v>
      </x:c>
      <x:c r="E1706" t="str">
        <x:v>Thurrock</x:v>
      </x:c>
      <x:c r="F1706" t="str">
        <x:v>Operative Skilled</x:v>
      </x:c>
      <x:c r="G1706" t="str">
        <x:v>396207</x:v>
      </x:c>
      <x:c r="H1706" t="str">
        <x:v>Linklaters LLP</x:v>
      </x:c>
      <x:c r="I1706" s="22" t="n">
        <x:v>8</x:v>
      </x:c>
      <x:c r="J1706" t="str">
        <x:v>Worked</x:v>
      </x:c>
      <x:c r="K1706" t="str">
        <x:v>Employee 103193; home branch Thurrock; assigned role Operative Skilled | Deployment branch: Thurrock | Actual role: Operative Porter | Jobs: 396207 | Customers: Linklaters LLP | Actual hours: 8.0; source records: 1</x:v>
      </x:c>
      <x:c r="L1706" t="str">
        <x:v>Include</x:v>
      </x:c>
      <x:c r="M1706"/>
      <x:c r="N1706"/>
    </x:row>
    <x:row r="1707">
      <x:c r="A1707" t="str">
        <x:v>M Parker|2026-01-23</x:v>
      </x:c>
      <x:c r="B1707" s="888" t="n">
        <x:v>46045</x:v>
      </x:c>
      <x:c r="C1707" t="str">
        <x:v>M Parker</x:v>
      </x:c>
      <x:c r="D1707" t="str">
        <x:v>Permanent</x:v>
      </x:c>
      <x:c r="E1707" t="str">
        <x:v>Thurrock</x:v>
      </x:c>
      <x:c r="F1707" t="str">
        <x:v>Operative Skilled</x:v>
      </x:c>
      <x:c r="G1707" t="str">
        <x:v>396207</x:v>
      </x:c>
      <x:c r="H1707" t="str">
        <x:v>Linklaters LLP</x:v>
      </x:c>
      <x:c r="I1707" s="22" t="n">
        <x:v>8</x:v>
      </x:c>
      <x:c r="J1707" t="str">
        <x:v>Worked</x:v>
      </x:c>
      <x:c r="K1707" t="str">
        <x:v>Employee 103193; home branch Thurrock; assigned role Operative Skilled | Deployment branch: Thurrock | Actual role: Operative Porter | Jobs: 396207 | Customers: Linklaters LLP | Actual hours: 8.0; source records: 1</x:v>
      </x:c>
      <x:c r="L1707" t="str">
        <x:v>Include</x:v>
      </x:c>
      <x:c r="M1707"/>
      <x:c r="N1707"/>
    </x:row>
    <x:row r="1708">
      <x:c r="A1708" t="str">
        <x:v>M Parker|2026-01-24</x:v>
      </x:c>
      <x:c r="B1708" s="888" t="n">
        <x:v>46046</x:v>
      </x:c>
      <x:c r="C1708" t="str">
        <x:v>M Parker</x:v>
      </x:c>
      <x:c r="D1708" t="str">
        <x:v>Permanent</x:v>
      </x:c>
      <x:c r="E1708" t="str">
        <x:v>Thurrock</x:v>
      </x:c>
      <x:c r="F1708" t="str">
        <x:v>Operative Skilled</x:v>
      </x:c>
      <x:c r="G1708" t="str">
        <x:v>396207</x:v>
      </x:c>
      <x:c r="H1708" t="str">
        <x:v>Linklaters LLP</x:v>
      </x:c>
      <x:c r="I1708" s="22" t="n">
        <x:v>7.5</x:v>
      </x:c>
      <x:c r="J1708" t="str">
        <x:v>Worked</x:v>
      </x:c>
      <x:c r="K1708" t="str">
        <x:v>Employee 103193; home branch Thurrock; assigned role Operative Skilled | Deployment branch: Thurrock | Actual role: Operative Porter | Jobs: 396207 | Customers: Linklaters LLP | Actual hours: 7.5; source records: 1</x:v>
      </x:c>
      <x:c r="L1708" t="str">
        <x:v>Include</x:v>
      </x:c>
      <x:c r="M1708"/>
      <x:c r="N1708"/>
    </x:row>
    <x:row r="1709">
      <x:c r="A1709" t="str">
        <x:v>M Parker|2026-01-25</x:v>
      </x:c>
      <x:c r="B1709" s="888" t="n">
        <x:v>46047</x:v>
      </x:c>
      <x:c r="C1709" t="str">
        <x:v>M Parker</x:v>
      </x:c>
      <x:c r="D1709" t="str">
        <x:v>Permanent</x:v>
      </x:c>
      <x:c r="E1709" t="str">
        <x:v>Thurrock</x:v>
      </x:c>
      <x:c r="F1709" t="str">
        <x:v>Operative Skilled</x:v>
      </x:c>
      <x:c r="G1709" t="str">
        <x:v>396207</x:v>
      </x:c>
      <x:c r="H1709" t="str">
        <x:v>Linklaters LLP</x:v>
      </x:c>
      <x:c r="I1709" s="22" t="n">
        <x:v>7</x:v>
      </x:c>
      <x:c r="J1709" t="str">
        <x:v>Worked</x:v>
      </x:c>
      <x:c r="K1709" t="str">
        <x:v>Employee 103193; home branch Thurrock; assigned role Operative Skilled | Deployment branch: Thurrock | Actual role: Operative Porter | Jobs: 396207 | Customers: Linklaters LLP | Actual hours: 7.0; source records: 1</x:v>
      </x:c>
      <x:c r="L1709" t="str">
        <x:v>Include</x:v>
      </x:c>
      <x:c r="M1709"/>
      <x:c r="N1709"/>
    </x:row>
    <x:row r="1710">
      <x:c r="A1710" t="str">
        <x:v>M Parker|2026-01-26</x:v>
      </x:c>
      <x:c r="B1710" s="888" t="n">
        <x:v>46048</x:v>
      </x:c>
      <x:c r="C1710" t="str">
        <x:v>M Parker</x:v>
      </x:c>
      <x:c r="D1710" t="str">
        <x:v>Permanent</x:v>
      </x:c>
      <x:c r="E1710" t="str">
        <x:v>Thurrock</x:v>
      </x:c>
      <x:c r="F1710" t="str">
        <x:v>Operative Skilled</x:v>
      </x:c>
      <x:c r="G1710" t="str">
        <x:v>396207A</x:v>
      </x:c>
      <x:c r="H1710" t="str">
        <x:v>Linklaters LLP</x:v>
      </x:c>
      <x:c r="I1710" s="22" t="n">
        <x:v>7</x:v>
      </x:c>
      <x:c r="J1710" t="str">
        <x:v>Worked</x:v>
      </x:c>
      <x:c r="K1710" t="str">
        <x:v>Employee 103193; home branch Thurrock; assigned role Operative Skilled | Deployment branch: Thurrock | Actual role: Operative Porter | Jobs: 396207A | Customers: Linklaters LLP | Actual hours: 7.0; source records: 1</x:v>
      </x:c>
      <x:c r="L1710" t="str">
        <x:v>Include</x:v>
      </x:c>
      <x:c r="M1710"/>
      <x:c r="N1710"/>
    </x:row>
    <x:row r="1711">
      <x:c r="A1711" t="str">
        <x:v>M Parker|2026-01-27</x:v>
      </x:c>
      <x:c r="B1711" s="888" t="n">
        <x:v>46049</x:v>
      </x:c>
      <x:c r="C1711" t="str">
        <x:v>M Parker</x:v>
      </x:c>
      <x:c r="D1711" t="str">
        <x:v>Permanent</x:v>
      </x:c>
      <x:c r="E1711" t="str">
        <x:v>Thurrock</x:v>
      </x:c>
      <x:c r="F1711" t="str">
        <x:v>Operative Skilled</x:v>
      </x:c>
      <x:c r="G1711" t="str">
        <x:v>396207A</x:v>
      </x:c>
      <x:c r="H1711" t="str">
        <x:v>Linklaters LLP</x:v>
      </x:c>
      <x:c r="I1711" s="22" t="n">
        <x:v>8.5</x:v>
      </x:c>
      <x:c r="J1711" t="str">
        <x:v>Worked</x:v>
      </x:c>
      <x:c r="K1711" t="str">
        <x:v>Employee 103193; home branch Thurrock; assigned role Operative Skilled | Deployment branch: Thurrock | Actual role: Operative Porter | Jobs: 396207A | Customers: Linklaters LLP | Actual hours: 8.5; source records: 1</x:v>
      </x:c>
      <x:c r="L1711" t="str">
        <x:v>Include</x:v>
      </x:c>
      <x:c r="M1711"/>
      <x:c r="N1711"/>
    </x:row>
    <x:row r="1712">
      <x:c r="A1712" t="str">
        <x:v>M Parker|2026-01-28</x:v>
      </x:c>
      <x:c r="B1712" s="888" t="n">
        <x:v>46050</x:v>
      </x:c>
      <x:c r="C1712" t="str">
        <x:v>M Parker</x:v>
      </x:c>
      <x:c r="D1712" t="str">
        <x:v>Permanent</x:v>
      </x:c>
      <x:c r="E1712" t="str">
        <x:v>Thurrock</x:v>
      </x:c>
      <x:c r="F1712" t="str">
        <x:v>Operative Skilled</x:v>
      </x:c>
      <x:c r="G1712" t="str">
        <x:v>396207A</x:v>
      </x:c>
      <x:c r="H1712" t="str">
        <x:v>Linklaters LLP</x:v>
      </x:c>
      <x:c r="I1712" s="22" t="n">
        <x:v>8.5</x:v>
      </x:c>
      <x:c r="J1712" t="str">
        <x:v>Worked</x:v>
      </x:c>
      <x:c r="K1712" t="str">
        <x:v>Employee 103193; home branch Thurrock; assigned role Operative Skilled | Deployment branch: Thurrock | Actual role: Operative Porter | Jobs: 396207A | Customers: Linklaters LLP | Actual hours: 8.5; source records: 1</x:v>
      </x:c>
      <x:c r="L1712" t="str">
        <x:v>Include</x:v>
      </x:c>
      <x:c r="M1712"/>
      <x:c r="N1712"/>
    </x:row>
    <x:row r="1713">
      <x:c r="A1713" t="str">
        <x:v>M Parker|2026-01-29</x:v>
      </x:c>
      <x:c r="B1713" s="888" t="n">
        <x:v>46051</x:v>
      </x:c>
      <x:c r="C1713" t="str">
        <x:v>M Parker</x:v>
      </x:c>
      <x:c r="D1713" t="str">
        <x:v>Permanent</x:v>
      </x:c>
      <x:c r="E1713" t="str">
        <x:v>Thurrock</x:v>
      </x:c>
      <x:c r="F1713" t="str">
        <x:v>Operative Skilled</x:v>
      </x:c>
      <x:c r="G1713" t="str">
        <x:v>396207</x:v>
      </x:c>
      <x:c r="H1713" t="str">
        <x:v>Linklaters LLP</x:v>
      </x:c>
      <x:c r="I1713" s="22" t="n">
        <x:v>9.5</x:v>
      </x:c>
      <x:c r="J1713" t="str">
        <x:v>Worked</x:v>
      </x:c>
      <x:c r="K1713" t="str">
        <x:v>Employee 103193; home branch Thurrock; assigned role Operative Skilled | Deployment branch: Thurrock | Actual role: Operative Porter | Jobs: 396207 | Customers: Linklaters LLP | Actual hours: 9.5; source records: 1</x:v>
      </x:c>
      <x:c r="L1713" t="str">
        <x:v>Include</x:v>
      </x:c>
      <x:c r="M1713"/>
      <x:c r="N1713"/>
    </x:row>
    <x:row r="1714">
      <x:c r="A1714" t="str">
        <x:v>M Parker|2026-01-30</x:v>
      </x:c>
      <x:c r="B1714" s="888" t="n">
        <x:v>46052</x:v>
      </x:c>
      <x:c r="C1714" t="str">
        <x:v>M Parker</x:v>
      </x:c>
      <x:c r="D1714" t="str">
        <x:v>Permanent</x:v>
      </x:c>
      <x:c r="E1714" t="str">
        <x:v>Thurrock</x:v>
      </x:c>
      <x:c r="F1714" t="str">
        <x:v>Operative Skilled</x:v>
      </x:c>
      <x:c r="G1714" t="str">
        <x:v>396207A</x:v>
      </x:c>
      <x:c r="H1714" t="str">
        <x:v>Linklaters LLP</x:v>
      </x:c>
      <x:c r="I1714" s="22" t="n">
        <x:v>10.5</x:v>
      </x:c>
      <x:c r="J1714" t="str">
        <x:v>Worked</x:v>
      </x:c>
      <x:c r="K1714" t="str">
        <x:v>Employee 103193; home branch Thurrock; assigned role Operative Skilled | Deployment branch: Thurrock | Actual role: Operative Porter | Jobs: 396207A | Customers: Linklaters LLP | Actual hours: 10.5; source records: 1</x:v>
      </x:c>
      <x:c r="L1714" t="str">
        <x:v>Include</x:v>
      </x:c>
      <x:c r="M1714"/>
      <x:c r="N1714"/>
    </x:row>
    <x:row r="1715">
      <x:c r="A1715" t="str">
        <x:v>M Parker|2026-01-31</x:v>
      </x:c>
      <x:c r="B1715" s="888" t="n">
        <x:v>46053</x:v>
      </x:c>
      <x:c r="C1715" t="str">
        <x:v>M Parker</x:v>
      </x:c>
      <x:c r="D1715" t="str">
        <x:v>Permanent</x:v>
      </x:c>
      <x:c r="E1715" t="str">
        <x:v>Thurrock</x:v>
      </x:c>
      <x:c r="F1715" t="str">
        <x:v>Operative Skilled</x:v>
      </x:c>
      <x:c r="G1715" t="str">
        <x:v>396207A</x:v>
      </x:c>
      <x:c r="H1715" t="str">
        <x:v>Linklaters LLP</x:v>
      </x:c>
      <x:c r="I1715" s="22" t="n">
        <x:v>8.5</x:v>
      </x:c>
      <x:c r="J1715" t="str">
        <x:v>Worked</x:v>
      </x:c>
      <x:c r="K1715" t="str">
        <x:v>Employee 103193; home branch Thurrock; assigned role Operative Skilled | Deployment branch: Thurrock | Actual role: Operative Porter | Jobs: 396207A | Customers: Linklaters LLP | Actual hours: 8.5; source records: 1</x:v>
      </x:c>
      <x:c r="L1715" t="str">
        <x:v>Include</x:v>
      </x:c>
      <x:c r="M1715"/>
      <x:c r="N1715"/>
    </x:row>
    <x:row r="1716">
      <x:c r="A1716" t="str">
        <x:v>M Rafferty|2026-01-07</x:v>
      </x:c>
      <x:c r="B1716" s="888" t="n">
        <x:v>46029</x:v>
      </x:c>
      <x:c r="C1716" t="str">
        <x:v>M Rafferty</x:v>
      </x:c>
      <x:c r="D1716" t="str">
        <x:v>Permanent</x:v>
      </x:c>
      <x:c r="E1716" t="str">
        <x:v>Thurrock</x:v>
      </x:c>
      <x:c r="F1716" t="str">
        <x:v>Operative Driver</x:v>
      </x:c>
      <x:c r="G1716" t="str">
        <x:v>397911</x:v>
      </x:c>
      <x:c r="H1716" t="str">
        <x:v>AKQA</x:v>
      </x:c>
      <x:c r="I1716" s="22" t="n">
        <x:v>8.5</x:v>
      </x:c>
      <x:c r="J1716" t="str">
        <x:v>Worked</x:v>
      </x:c>
      <x:c r="K1716" t="str">
        <x:v>Employee 1481; home branch Thurrock; assigned role Operative Driver | Deployment branch: Thurrock | Actual role: Operative Porter | Jobs: 397911 | Customers: AKQA | Actual hours: 8.5; source records: 1</x:v>
      </x:c>
      <x:c r="L1716" t="str">
        <x:v>Include</x:v>
      </x:c>
      <x:c r="M1716"/>
      <x:c r="N1716"/>
    </x:row>
    <x:row r="1717">
      <x:c r="A1717" t="str">
        <x:v>M Rafferty|2026-01-08</x:v>
      </x:c>
      <x:c r="B1717" s="888" t="n">
        <x:v>46030</x:v>
      </x:c>
      <x:c r="C1717" t="str">
        <x:v>M Rafferty</x:v>
      </x:c>
      <x:c r="D1717" t="str">
        <x:v>Permanent</x:v>
      </x:c>
      <x:c r="E1717" t="str">
        <x:v>Thurrock</x:v>
      </x:c>
      <x:c r="F1717" t="str">
        <x:v>Operative Driver</x:v>
      </x:c>
      <x:c r="G1717"/>
      <x:c r="H1717"/>
      <x:c r="I1717" s="22" t="n">
        <x:v>0</x:v>
      </x:c>
      <x:c r="J1717" t="str">
        <x:v>Annual leave</x:v>
      </x:c>
      <x:c r="K1717" t="str">
        <x:v>Employee 1481; home branch Thurrock; assigned role Operative Driver | Leave: Annual Leave (Days) | Leave calendar basis: Fixed schedule</x:v>
      </x:c>
      <x:c r="L1717" t="str">
        <x:v>Include</x:v>
      </x:c>
      <x:c r="M1717"/>
      <x:c r="N1717"/>
    </x:row>
    <x:row r="1718">
      <x:c r="A1718" t="str">
        <x:v>M Rafferty|2026-01-14</x:v>
      </x:c>
      <x:c r="B1718" s="888" t="n">
        <x:v>46036</x:v>
      </x:c>
      <x:c r="C1718" t="str">
        <x:v>M Rafferty</x:v>
      </x:c>
      <x:c r="D1718" t="str">
        <x:v>Permanent</x:v>
      </x:c>
      <x:c r="E1718" t="str">
        <x:v>Thurrock</x:v>
      </x:c>
      <x:c r="F1718" t="str">
        <x:v>Operative Driver</x:v>
      </x:c>
      <x:c r="G1718" t="str">
        <x:v>399272</x:v>
      </x:c>
      <x:c r="H1718" t="str">
        <x:v>University of Hertfordshire</x:v>
      </x:c>
      <x:c r="I1718" s="22" t="n">
        <x:v>5</x:v>
      </x:c>
      <x:c r="J1718" t="str">
        <x:v>Worked</x:v>
      </x:c>
      <x:c r="K1718" t="str">
        <x:v>Employee 1481; home branch Thurrock; assigned role Operative Driver | Deployment branch: Thurrock | Actual role: Operative Porter | Jobs: 399272 | Customers: University of Hertfordshire | Actual hours: 5.0; source records: 1</x:v>
      </x:c>
      <x:c r="L1718" t="str">
        <x:v>Include</x:v>
      </x:c>
      <x:c r="M1718"/>
      <x:c r="N1718"/>
    </x:row>
    <x:row r="1719">
      <x:c r="A1719" t="str">
        <x:v>M Rafferty|2026-01-15</x:v>
      </x:c>
      <x:c r="B1719" s="888" t="n">
        <x:v>46037</x:v>
      </x:c>
      <x:c r="C1719" t="str">
        <x:v>M Rafferty</x:v>
      </x:c>
      <x:c r="D1719" t="str">
        <x:v>Permanent</x:v>
      </x:c>
      <x:c r="E1719" t="str">
        <x:v>Thurrock</x:v>
      </x:c>
      <x:c r="F1719" t="str">
        <x:v>Operative Driver</x:v>
      </x:c>
      <x:c r="G1719" t="str">
        <x:v>399272</x:v>
      </x:c>
      <x:c r="H1719" t="str">
        <x:v>University of Hertfordshire</x:v>
      </x:c>
      <x:c r="I1719" s="22" t="n">
        <x:v>6</x:v>
      </x:c>
      <x:c r="J1719" t="str">
        <x:v>Worked</x:v>
      </x:c>
      <x:c r="K1719" t="str">
        <x:v>Employee 1481; home branch Thurrock; assigned role Operative Driver | Deployment branch: Thurrock | Actual role: Operative Porter | Jobs: 399272 | Customers: University of Hertfordshire | Actual hours: 6.0; source records: 1</x:v>
      </x:c>
      <x:c r="L1719" t="str">
        <x:v>Include</x:v>
      </x:c>
      <x:c r="M1719"/>
      <x:c r="N1719"/>
    </x:row>
    <x:row r="1720">
      <x:c r="A1720" t="str">
        <x:v>M Rafferty|2026-01-21</x:v>
      </x:c>
      <x:c r="B1720" s="888" t="n">
        <x:v>46043</x:v>
      </x:c>
      <x:c r="C1720" t="str">
        <x:v>M Rafferty</x:v>
      </x:c>
      <x:c r="D1720" t="str">
        <x:v>Permanent</x:v>
      </x:c>
      <x:c r="E1720" t="str">
        <x:v>Thurrock</x:v>
      </x:c>
      <x:c r="F1720" t="str">
        <x:v>Operative Driver</x:v>
      </x:c>
      <x:c r="G1720" t="str">
        <x:v>396207</x:v>
      </x:c>
      <x:c r="H1720" t="str">
        <x:v>Linklaters LLP</x:v>
      </x:c>
      <x:c r="I1720" s="22" t="n">
        <x:v>8</x:v>
      </x:c>
      <x:c r="J1720" t="str">
        <x:v>Worked</x:v>
      </x:c>
      <x:c r="K1720" t="str">
        <x:v>Employee 1481; home branch Thurrock; assigned role Operative Driver | Deployment branch: Thurrock | Actual role: Operative Porter | Jobs: 396207 | Customers: Linklaters LLP | Actual hours: 8.0; source records: 1</x:v>
      </x:c>
      <x:c r="L1720" t="str">
        <x:v>Include</x:v>
      </x:c>
      <x:c r="M1720"/>
      <x:c r="N1720"/>
    </x:row>
    <x:row r="1721">
      <x:c r="A1721" t="str">
        <x:v>M Rafferty|2026-01-22</x:v>
      </x:c>
      <x:c r="B1721" s="888" t="n">
        <x:v>46044</x:v>
      </x:c>
      <x:c r="C1721" t="str">
        <x:v>M Rafferty</x:v>
      </x:c>
      <x:c r="D1721" t="str">
        <x:v>Permanent</x:v>
      </x:c>
      <x:c r="E1721" t="str">
        <x:v>Thurrock</x:v>
      </x:c>
      <x:c r="F1721" t="str">
        <x:v>Operative Driver</x:v>
      </x:c>
      <x:c r="G1721" t="str">
        <x:v>399346, 399379</x:v>
      </x:c>
      <x:c r="H1721" t="str">
        <x:v>Evotec; Restore Harrow Green Oxford  M/W use only</x:v>
      </x:c>
      <x:c r="I1721" s="22" t="n">
        <x:v>17</x:v>
      </x:c>
      <x:c r="J1721" t="str">
        <x:v>Worked — 2 records</x:v>
      </x:c>
      <x:c r="K1721" t="str">
        <x:v>Employee 1481; home branch Thurrock; assigned role Operative Driver | Deployment branch: Oxford | Actual role: Operative Porter | Jobs: 399346, 399379 | Customers: Evotec; Restore Harrow Green Oxford  M/W use only | Actual hours: 17.0; source records: 2</x:v>
      </x:c>
      <x:c r="L1721" t="str">
        <x:v>Include</x:v>
      </x:c>
      <x:c r="M1721"/>
      <x:c r="N1721"/>
    </x:row>
    <x:row r="1722">
      <x:c r="A1722" t="str">
        <x:v>M Rafferty|2026-01-29</x:v>
      </x:c>
      <x:c r="B1722" s="888" t="n">
        <x:v>46051</x:v>
      </x:c>
      <x:c r="C1722" t="str">
        <x:v>M Rafferty</x:v>
      </x:c>
      <x:c r="D1722" t="str">
        <x:v>Permanent</x:v>
      </x:c>
      <x:c r="E1722" t="str">
        <x:v>Thurrock</x:v>
      </x:c>
      <x:c r="F1722" t="str">
        <x:v>Operative Driver</x:v>
      </x:c>
      <x:c r="G1722" t="str">
        <x:v>400004</x:v>
      </x:c>
      <x:c r="H1722" t="str">
        <x:v>C&amp;W Store @ Harrow Green</x:v>
      </x:c>
      <x:c r="I1722" s="22" t="n">
        <x:v>7.5</x:v>
      </x:c>
      <x:c r="J1722" t="str">
        <x:v>Worked</x:v>
      </x:c>
      <x:c r="K1722" t="str">
        <x:v>Employee 1481; home branch Thurrock; assigned role Operative Driver | Deployment branch: Thurrock | Actual role: Operative Porter | Jobs: 400004 | Customers: C&amp;W Store @ Harrow Green | Actual hours: 7.5; source records: 1</x:v>
      </x:c>
      <x:c r="L1722" t="str">
        <x:v>Include</x:v>
      </x:c>
      <x:c r="M1722"/>
      <x:c r="N1722"/>
    </x:row>
    <x:row r="1723">
      <x:c r="A1723" t="str">
        <x:v>M. Musadik Ali (B) EV|2026-01-01</x:v>
      </x:c>
      <x:c r="B1723" s="888" t="n">
        <x:v>46023</x:v>
      </x:c>
      <x:c r="C1723" t="str">
        <x:v>M. Musadik Ali (B) EV</x:v>
      </x:c>
      <x:c r="D1723" t="str">
        <x:v>Permanent</x:v>
      </x:c>
      <x:c r="E1723" t="str">
        <x:v>Thurrock</x:v>
      </x:c>
      <x:c r="F1723" t="str">
        <x:v>Operative Porter</x:v>
      </x:c>
      <x:c r="G1723"/>
      <x:c r="H1723"/>
      <x:c r="I1723" s="22" t="n">
        <x:v>0</x:v>
      </x:c>
      <x:c r="J1723" t="str">
        <x:v>Annual leave</x:v>
      </x:c>
      <x:c r="K1723" t="str">
        <x:v>Employee 103440; home branch Thurrock; assigned role Operative Porter | Leave: Annual Leave (Hours) | Leave calendar basis: Variable-pattern period</x:v>
      </x:c>
      <x:c r="L1723" t="str">
        <x:v>Include</x:v>
      </x:c>
      <x:c r="M1723"/>
      <x:c r="N1723"/>
    </x:row>
    <x:row r="1724">
      <x:c r="A1724" t="str">
        <x:v>M. Musadik Ali (B) EV|2026-01-02</x:v>
      </x:c>
      <x:c r="B1724" s="888" t="n">
        <x:v>46024</x:v>
      </x:c>
      <x:c r="C1724" t="str">
        <x:v>M. Musadik Ali (B) EV</x:v>
      </x:c>
      <x:c r="D1724" t="str">
        <x:v>Permanent</x:v>
      </x:c>
      <x:c r="E1724" t="str">
        <x:v>Thurrock</x:v>
      </x:c>
      <x:c r="F1724" t="str">
        <x:v>Operative Porter</x:v>
      </x:c>
      <x:c r="G1724"/>
      <x:c r="H1724"/>
      <x:c r="I1724" s="22" t="n">
        <x:v>0</x:v>
      </x:c>
      <x:c r="J1724" t="str">
        <x:v>Annual leave</x:v>
      </x:c>
      <x:c r="K1724" t="str">
        <x:v>Employee 103440; home branch Thurrock; assigned role Operative Porter | Leave: Annual Leave (Hours) | Leave calendar basis: Variable-pattern period</x:v>
      </x:c>
      <x:c r="L1724" t="str">
        <x:v>Include</x:v>
      </x:c>
      <x:c r="M1724"/>
      <x:c r="N1724"/>
    </x:row>
    <x:row r="1725">
      <x:c r="A1725" t="str">
        <x:v>M. Musadik Ali (B) EV|2026-01-07</x:v>
      </x:c>
      <x:c r="B1725" s="888" t="n">
        <x:v>46029</x:v>
      </x:c>
      <x:c r="C1725" t="str">
        <x:v>M. Musadik Ali (B) EV</x:v>
      </x:c>
      <x:c r="D1725" t="str">
        <x:v>Permanent</x:v>
      </x:c>
      <x:c r="E1725" t="str">
        <x:v>Thurrock</x:v>
      </x:c>
      <x:c r="F1725" t="str">
        <x:v>Operative Porter</x:v>
      </x:c>
      <x:c r="G1725" t="str">
        <x:v>399476</x:v>
      </x:c>
      <x:c r="H1725" t="str">
        <x:v>HG Thurrock</x:v>
      </x:c>
      <x:c r="I1725" s="22" t="n">
        <x:v>13</x:v>
      </x:c>
      <x:c r="J1725" t="str">
        <x:v>Worked</x:v>
      </x:c>
      <x:c r="K1725" t="str">
        <x:v>Employee 103440; home branch Thurrock; assigned role Operative Porter | Deployment branch: Thurrock | Actual role: Operative Driver | Jobs: 399476 | Customers: HG Thurrock | Actual hours: 13.0; source records: 1</x:v>
      </x:c>
      <x:c r="L1725" t="str">
        <x:v>Include</x:v>
      </x:c>
      <x:c r="M1725"/>
      <x:c r="N1725"/>
    </x:row>
    <x:row r="1726">
      <x:c r="A1726" t="str">
        <x:v>M. Musadik Ali (B) EV|2026-01-09</x:v>
      </x:c>
      <x:c r="B1726" s="888" t="n">
        <x:v>46031</x:v>
      </x:c>
      <x:c r="C1726" t="str">
        <x:v>M. Musadik Ali (B) EV</x:v>
      </x:c>
      <x:c r="D1726" t="str">
        <x:v>Permanent</x:v>
      </x:c>
      <x:c r="E1726" t="str">
        <x:v>Thurrock</x:v>
      </x:c>
      <x:c r="F1726" t="str">
        <x:v>Operative Porter</x:v>
      </x:c>
      <x:c r="G1726" t="str">
        <x:v>399587</x:v>
      </x:c>
      <x:c r="H1726" t="str">
        <x:v>Bank of New York Mellon</x:v>
      </x:c>
      <x:c r="I1726" s="22" t="n">
        <x:v>7</x:v>
      </x:c>
      <x:c r="J1726" t="str">
        <x:v>Worked</x:v>
      </x:c>
      <x:c r="K1726" t="str">
        <x:v>Employee 103440; home branch Thurrock; assigned role Operative Porter | Deployment branch: Thurrock | Actual role: Operative Driver | Jobs: 399587 | Customers: Bank of New York Mellon | Actual hours: 7.0; source records: 1</x:v>
      </x:c>
      <x:c r="L1726" t="str">
        <x:v>Include</x:v>
      </x:c>
      <x:c r="M1726"/>
      <x:c r="N1726"/>
    </x:row>
    <x:row r="1727">
      <x:c r="A1727" t="str">
        <x:v>M. Musadik Ali (B) EV|2026-01-10</x:v>
      </x:c>
      <x:c r="B1727" s="888" t="n">
        <x:v>46032</x:v>
      </x:c>
      <x:c r="C1727" t="str">
        <x:v>M. Musadik Ali (B) EV</x:v>
      </x:c>
      <x:c r="D1727" t="str">
        <x:v>Permanent</x:v>
      </x:c>
      <x:c r="E1727" t="str">
        <x:v>Thurrock</x:v>
      </x:c>
      <x:c r="F1727" t="str">
        <x:v>Operative Porter</x:v>
      </x:c>
      <x:c r="G1727" t="str">
        <x:v>399587</x:v>
      </x:c>
      <x:c r="H1727" t="str">
        <x:v>Bank of New York Mellon</x:v>
      </x:c>
      <x:c r="I1727" s="22" t="n">
        <x:v>3</x:v>
      </x:c>
      <x:c r="J1727" t="str">
        <x:v>Worked</x:v>
      </x:c>
      <x:c r="K1727" t="str">
        <x:v>Employee 103440; home branch Thurrock; assigned role Operative Porter | Deployment branch: Thurrock | Actual role: Operative Driver | Jobs: 399587 | Customers: Bank of New York Mellon | Actual hours: 3.0; source records: 1</x:v>
      </x:c>
      <x:c r="L1727" t="str">
        <x:v>Include</x:v>
      </x:c>
      <x:c r="M1727"/>
      <x:c r="N1727"/>
    </x:row>
    <x:row r="1728">
      <x:c r="A1728" t="str">
        <x:v>M. Musadik Ali (B) EV|2026-01-13</x:v>
      </x:c>
      <x:c r="B1728" s="888" t="n">
        <x:v>46035</x:v>
      </x:c>
      <x:c r="C1728" t="str">
        <x:v>M. Musadik Ali (B) EV</x:v>
      </x:c>
      <x:c r="D1728" t="str">
        <x:v>Permanent</x:v>
      </x:c>
      <x:c r="E1728" t="str">
        <x:v>Thurrock</x:v>
      </x:c>
      <x:c r="F1728" t="str">
        <x:v>Operative Porter</x:v>
      </x:c>
      <x:c r="G1728" t="str">
        <x:v>399587</x:v>
      </x:c>
      <x:c r="H1728" t="str">
        <x:v>Bank of New York Mellon</x:v>
      </x:c>
      <x:c r="I1728" s="22" t="n">
        <x:v>7</x:v>
      </x:c>
      <x:c r="J1728" t="str">
        <x:v>Worked</x:v>
      </x:c>
      <x:c r="K1728" t="str">
        <x:v>Employee 103440; home branch Thurrock; assigned role Operative Porter | Deployment branch: Thurrock | Actual role: Operative Driver | Jobs: 399587 | Customers: Bank of New York Mellon | Actual hours: 7.0; source records: 1</x:v>
      </x:c>
      <x:c r="L1728" t="str">
        <x:v>Include</x:v>
      </x:c>
      <x:c r="M1728"/>
      <x:c r="N1728"/>
    </x:row>
    <x:row r="1729">
      <x:c r="A1729" t="str">
        <x:v>M. Musadik Ali (B) EV|2026-01-14</x:v>
      </x:c>
      <x:c r="B1729" s="888" t="n">
        <x:v>46036</x:v>
      </x:c>
      <x:c r="C1729" t="str">
        <x:v>M. Musadik Ali (B) EV</x:v>
      </x:c>
      <x:c r="D1729" t="str">
        <x:v>Permanent</x:v>
      </x:c>
      <x:c r="E1729" t="str">
        <x:v>Thurrock</x:v>
      </x:c>
      <x:c r="F1729" t="str">
        <x:v>Operative Porter</x:v>
      </x:c>
      <x:c r="G1729" t="str">
        <x:v>399587</x:v>
      </x:c>
      <x:c r="H1729" t="str">
        <x:v>Bank of New York Mellon</x:v>
      </x:c>
      <x:c r="I1729" s="22" t="n">
        <x:v>7.5</x:v>
      </x:c>
      <x:c r="J1729" t="str">
        <x:v>Worked</x:v>
      </x:c>
      <x:c r="K1729" t="str">
        <x:v>Employee 103440; home branch Thurrock; assigned role Operative Porter | Deployment branch: Thurrock | Actual role: Operative Driver | Jobs: 399587 | Customers: Bank of New York Mellon | Actual hours: 7.5; source records: 1</x:v>
      </x:c>
      <x:c r="L1729" t="str">
        <x:v>Include</x:v>
      </x:c>
      <x:c r="M1729"/>
      <x:c r="N1729"/>
    </x:row>
    <x:row r="1730">
      <x:c r="A1730" t="str">
        <x:v>M. Musadik Ali (B) EV|2026-01-15</x:v>
      </x:c>
      <x:c r="B1730" s="888" t="n">
        <x:v>46037</x:v>
      </x:c>
      <x:c r="C1730" t="str">
        <x:v>M. Musadik Ali (B) EV</x:v>
      </x:c>
      <x:c r="D1730" t="str">
        <x:v>Permanent</x:v>
      </x:c>
      <x:c r="E1730" t="str">
        <x:v>Thurrock</x:v>
      </x:c>
      <x:c r="F1730" t="str">
        <x:v>Operative Porter</x:v>
      </x:c>
      <x:c r="G1730" t="str">
        <x:v>399587</x:v>
      </x:c>
      <x:c r="H1730" t="str">
        <x:v>Bank of New York Mellon</x:v>
      </x:c>
      <x:c r="I1730" s="22" t="n">
        <x:v>7.5</x:v>
      </x:c>
      <x:c r="J1730" t="str">
        <x:v>Worked</x:v>
      </x:c>
      <x:c r="K1730" t="str">
        <x:v>Employee 103440; home branch Thurrock; assigned role Operative Porter | Deployment branch: Thurrock | Actual role: Operative Driver | Jobs: 399587 | Customers: Bank of New York Mellon | Actual hours: 7.5; source records: 1</x:v>
      </x:c>
      <x:c r="L1730" t="str">
        <x:v>Include</x:v>
      </x:c>
      <x:c r="M1730"/>
      <x:c r="N1730"/>
    </x:row>
    <x:row r="1731">
      <x:c r="A1731" t="str">
        <x:v>M. Musadik Ali (B) EV|2026-01-16</x:v>
      </x:c>
      <x:c r="B1731" s="888" t="n">
        <x:v>46038</x:v>
      </x:c>
      <x:c r="C1731" t="str">
        <x:v>M. Musadik Ali (B) EV</x:v>
      </x:c>
      <x:c r="D1731" t="str">
        <x:v>Permanent</x:v>
      </x:c>
      <x:c r="E1731" t="str">
        <x:v>Thurrock</x:v>
      </x:c>
      <x:c r="F1731" t="str">
        <x:v>Operative Porter</x:v>
      </x:c>
      <x:c r="G1731" t="str">
        <x:v>399567, 399419</x:v>
      </x:c>
      <x:c r="H1731" t="str">
        <x:v>Fidelis MGU; Nexus DMM Limited</x:v>
      </x:c>
      <x:c r="I1731" s="22" t="n">
        <x:v>14</x:v>
      </x:c>
      <x:c r="J1731" t="str">
        <x:v>Worked — 2 records</x:v>
      </x:c>
      <x:c r="K1731" t="str">
        <x:v>Employee 103440; home branch Thurrock; assigned role Operative Porter | Deployment branch: Thurrock | Actual role: Operative Driver | Jobs: 399567, 399419 | Customers: Fidelis MGU; Nexus DMM Limited | Actual hours: 14.0; source records: 2</x:v>
      </x:c>
      <x:c r="L1731" t="str">
        <x:v>Include</x:v>
      </x:c>
      <x:c r="M1731"/>
      <x:c r="N1731"/>
    </x:row>
    <x:row r="1732">
      <x:c r="A1732" t="str">
        <x:v>M. Musadik Ali (B) EV|2026-01-19</x:v>
      </x:c>
      <x:c r="B1732" s="888" t="n">
        <x:v>46041</x:v>
      </x:c>
      <x:c r="C1732" t="str">
        <x:v>M. Musadik Ali (B) EV</x:v>
      </x:c>
      <x:c r="D1732" t="str">
        <x:v>Permanent</x:v>
      </x:c>
      <x:c r="E1732" t="str">
        <x:v>Thurrock</x:v>
      </x:c>
      <x:c r="F1732" t="str">
        <x:v>Operative Porter</x:v>
      </x:c>
      <x:c r="G1732" t="str">
        <x:v>399587</x:v>
      </x:c>
      <x:c r="H1732" t="str">
        <x:v>Bank of New York Mellon</x:v>
      </x:c>
      <x:c r="I1732" s="22" t="n">
        <x:v>5</x:v>
      </x:c>
      <x:c r="J1732" t="str">
        <x:v>Worked</x:v>
      </x:c>
      <x:c r="K1732" t="str">
        <x:v>Employee 103440; home branch Thurrock; assigned role Operative Porter | Deployment branch: Thurrock | Actual role: Operative Driver | Jobs: 399587 | Customers: Bank of New York Mellon | Actual hours: 5.0; source records: 1</x:v>
      </x:c>
      <x:c r="L1732" t="str">
        <x:v>Include</x:v>
      </x:c>
      <x:c r="M1732"/>
      <x:c r="N1732"/>
    </x:row>
    <x:row r="1733">
      <x:c r="A1733" t="str">
        <x:v>M. Musadik Ali (B) EV|2026-01-23</x:v>
      </x:c>
      <x:c r="B1733" s="888" t="n">
        <x:v>46045</x:v>
      </x:c>
      <x:c r="C1733" t="str">
        <x:v>M. Musadik Ali (B) EV</x:v>
      </x:c>
      <x:c r="D1733" t="str">
        <x:v>Permanent</x:v>
      </x:c>
      <x:c r="E1733" t="str">
        <x:v>Thurrock</x:v>
      </x:c>
      <x:c r="F1733" t="str">
        <x:v>Operative Porter</x:v>
      </x:c>
      <x:c r="G1733" t="str">
        <x:v>396894, 399813</x:v>
      </x:c>
      <x:c r="H1733" t="str">
        <x:v>Adusah/Mr Vasco; The Financial Conduct Authority</x:v>
      </x:c>
      <x:c r="I1733" s="22" t="n">
        <x:v>14.5</x:v>
      </x:c>
      <x:c r="J1733" t="str">
        <x:v>Worked — 2 records</x:v>
      </x:c>
      <x:c r="K1733" t="str">
        <x:v>Employee 103440; home branch Thurrock; assigned role Operative Porter | Deployment branch: Thurrock | Actual role: Operative Driver | Jobs: 396894, 399813 | Customers: Adusah/Mr Vasco; The Financial Conduct Authority | Actual hours: 14.5; source records: 2</x:v>
      </x:c>
      <x:c r="L1733" t="str">
        <x:v>Include</x:v>
      </x:c>
      <x:c r="M1733"/>
      <x:c r="N1733"/>
    </x:row>
    <x:row r="1734">
      <x:c r="A1734" t="str">
        <x:v>M. Musadik Ali (B) EV|2026-01-25</x:v>
      </x:c>
      <x:c r="B1734" s="888" t="n">
        <x:v>46047</x:v>
      </x:c>
      <x:c r="C1734" t="str">
        <x:v>M. Musadik Ali (B) EV</x:v>
      </x:c>
      <x:c r="D1734" t="str">
        <x:v>Permanent</x:v>
      </x:c>
      <x:c r="E1734" t="str">
        <x:v>Thurrock</x:v>
      </x:c>
      <x:c r="F1734" t="str">
        <x:v>Operative Porter</x:v>
      </x:c>
      <x:c r="G1734" t="str">
        <x:v>397398</x:v>
      </x:c>
      <x:c r="H1734" t="str">
        <x:v>Accenture UK Ltd</x:v>
      </x:c>
      <x:c r="I1734" s="22" t="n">
        <x:v>6</x:v>
      </x:c>
      <x:c r="J1734" t="str">
        <x:v>Worked</x:v>
      </x:c>
      <x:c r="K1734" t="str">
        <x:v>Employee 103440; home branch Thurrock; assigned role Operative Porter | Deployment branch: Thurrock | Actual role: Operative Driver | Jobs: 397398 | Customers: Accenture UK Ltd | Actual hours: 6.0; source records: 1</x:v>
      </x:c>
      <x:c r="L1734" t="str">
        <x:v>Include</x:v>
      </x:c>
      <x:c r="M1734"/>
      <x:c r="N1734"/>
    </x:row>
    <x:row r="1735">
      <x:c r="A1735" t="str">
        <x:v>M. Musadik Ali (B) EV|2026-01-26</x:v>
      </x:c>
      <x:c r="B1735" s="888" t="n">
        <x:v>46048</x:v>
      </x:c>
      <x:c r="C1735" t="str">
        <x:v>M. Musadik Ali (B) EV</x:v>
      </x:c>
      <x:c r="D1735" t="str">
        <x:v>Permanent</x:v>
      </x:c>
      <x:c r="E1735" t="str">
        <x:v>Thurrock</x:v>
      </x:c>
      <x:c r="F1735" t="str">
        <x:v>Operative Porter</x:v>
      </x:c>
      <x:c r="G1735" t="str">
        <x:v>399902</x:v>
      </x:c>
      <x:c r="H1735" t="str">
        <x:v>UBS Investment Bank Hayes</x:v>
      </x:c>
      <x:c r="I1735" s="22" t="n">
        <x:v>8.5</x:v>
      </x:c>
      <x:c r="J1735" t="str">
        <x:v>Worked</x:v>
      </x:c>
      <x:c r="K1735" t="str">
        <x:v>Employee 103440; home branch Thurrock; assigned role Operative Porter | Deployment branch: Thurrock | Actual role: Operative Driver | Jobs: 399902 | Customers: UBS Investment Bank Hayes | Actual hours: 8.5; source records: 1</x:v>
      </x:c>
      <x:c r="L1735" t="str">
        <x:v>Include</x:v>
      </x:c>
      <x:c r="M1735"/>
      <x:c r="N1735"/>
    </x:row>
    <x:row r="1736">
      <x:c r="A1736" t="str">
        <x:v>M. Musadik Ali (B) EV|2026-01-28</x:v>
      </x:c>
      <x:c r="B1736" s="888" t="n">
        <x:v>46050</x:v>
      </x:c>
      <x:c r="C1736" t="str">
        <x:v>M. Musadik Ali (B) EV</x:v>
      </x:c>
      <x:c r="D1736" t="str">
        <x:v>Permanent</x:v>
      </x:c>
      <x:c r="E1736" t="str">
        <x:v>Thurrock</x:v>
      </x:c>
      <x:c r="F1736" t="str">
        <x:v>Operative Porter</x:v>
      </x:c>
      <x:c r="G1736"/>
      <x:c r="H1736"/>
      <x:c r="I1736" s="22" t="n">
        <x:v>0</x:v>
      </x:c>
      <x:c r="J1736" t="str">
        <x:v>Annual leave</x:v>
      </x:c>
      <x:c r="K1736" t="str">
        <x:v>Employee 103440; home branch Thurrock; assigned role Operative Porter | Leave: Annual Leave (Hours) | Leave calendar basis: Variable-pattern period</x:v>
      </x:c>
      <x:c r="L1736" t="str">
        <x:v>Include</x:v>
      </x:c>
      <x:c r="M1736"/>
      <x:c r="N1736"/>
    </x:row>
    <x:row r="1737">
      <x:c r="A1737" t="str">
        <x:v>M. Musadik Ali (B) EV|2026-01-29</x:v>
      </x:c>
      <x:c r="B1737" s="888" t="n">
        <x:v>46051</x:v>
      </x:c>
      <x:c r="C1737" t="str">
        <x:v>M. Musadik Ali (B) EV</x:v>
      </x:c>
      <x:c r="D1737" t="str">
        <x:v>Permanent</x:v>
      </x:c>
      <x:c r="E1737" t="str">
        <x:v>Thurrock</x:v>
      </x:c>
      <x:c r="F1737" t="str">
        <x:v>Operative Porter</x:v>
      </x:c>
      <x:c r="G1737" t="str">
        <x:v>399902</x:v>
      </x:c>
      <x:c r="H1737" t="str">
        <x:v>UBS Investment Bank Hayes</x:v>
      </x:c>
      <x:c r="I1737" s="22" t="n">
        <x:v>8.5</x:v>
      </x:c>
      <x:c r="J1737" t="str">
        <x:v>Worked</x:v>
      </x:c>
      <x:c r="K1737" t="str">
        <x:v>Employee 103440; home branch Thurrock; assigned role Operative Porter | Deployment branch: Thurrock | Actual role: Operative Driver | Jobs: 399902 | Customers: UBS Investment Bank Hayes | Actual hours: 8.5; source records: 1</x:v>
      </x:c>
      <x:c r="L1737" t="str">
        <x:v>Include</x:v>
      </x:c>
      <x:c r="M1737"/>
      <x:c r="N1737"/>
    </x:row>
    <x:row r="1738">
      <x:c r="A1738" t="str">
        <x:v>M. Musadik Ali (B) EV|2026-01-30</x:v>
      </x:c>
      <x:c r="B1738" s="888" t="n">
        <x:v>46052</x:v>
      </x:c>
      <x:c r="C1738" t="str">
        <x:v>M. Musadik Ali (B) EV</x:v>
      </x:c>
      <x:c r="D1738" t="str">
        <x:v>Permanent</x:v>
      </x:c>
      <x:c r="E1738" t="str">
        <x:v>Thurrock</x:v>
      </x:c>
      <x:c r="F1738" t="str">
        <x:v>Operative Porter</x:v>
      </x:c>
      <x:c r="G1738" t="str">
        <x:v>399587, 399885</x:v>
      </x:c>
      <x:c r="H1738" t="str">
        <x:v>Bank of New York Mellon; Cognizant</x:v>
      </x:c>
      <x:c r="I1738" s="22" t="n">
        <x:v>10.5</x:v>
      </x:c>
      <x:c r="J1738" t="str">
        <x:v>Worked — 2 records</x:v>
      </x:c>
      <x:c r="K1738" t="str">
        <x:v>Employee 103440; home branch Thurrock; assigned role Operative Porter | Deployment branch: Thurrock | Actual role: Operative Driver | Jobs: 399587, 399885 | Customers: Bank of New York Mellon; Cognizant | Actual hours: 10.5; source records: 2</x:v>
      </x:c>
      <x:c r="L1738" t="str">
        <x:v>Include</x:v>
      </x:c>
      <x:c r="M1738"/>
      <x:c r="N1738"/>
    </x:row>
    <x:row r="1739">
      <x:c r="A1739" t="str">
        <x:v>Maalik Duffus|2026-01-02</x:v>
      </x:c>
      <x:c r="B1739" s="888" t="n">
        <x:v>46024</x:v>
      </x:c>
      <x:c r="C1739" t="str">
        <x:v>Maalik Duffus</x:v>
      </x:c>
      <x:c r="D1739" t="str">
        <x:v>Permanent</x:v>
      </x:c>
      <x:c r="E1739" t="str">
        <x:v>Birmingham</x:v>
      </x:c>
      <x:c r="F1739" t="str">
        <x:v>Operative Porter</x:v>
      </x:c>
      <x:c r="G1739"/>
      <x:c r="H1739"/>
      <x:c r="I1739" s="22" t="n">
        <x:v>0</x:v>
      </x:c>
      <x:c r="J1739" t="str">
        <x:v>Annual leave</x:v>
      </x:c>
      <x:c r="K1739" t="str">
        <x:v>Employee 103112; home branch Birmingham; assigned role Operative Porter | Leave: Annual Leave (Hours) | Leave calendar basis: Variable-pattern period</x:v>
      </x:c>
      <x:c r="L1739" t="str">
        <x:v>Include</x:v>
      </x:c>
      <x:c r="M1739"/>
      <x:c r="N1739"/>
    </x:row>
    <x:row r="1740">
      <x:c r="A1740" t="str">
        <x:v>Maalik Duffus|2026-01-05</x:v>
      </x:c>
      <x:c r="B1740" s="888" t="n">
        <x:v>46027</x:v>
      </x:c>
      <x:c r="C1740" t="str">
        <x:v>Maalik Duffus</x:v>
      </x:c>
      <x:c r="D1740" t="str">
        <x:v>Permanent</x:v>
      </x:c>
      <x:c r="E1740" t="str">
        <x:v>Birmingham</x:v>
      </x:c>
      <x:c r="F1740" t="str">
        <x:v>Operative Porter</x:v>
      </x:c>
      <x:c r="G1740" t="str">
        <x:v>399266</x:v>
      </x:c>
      <x:c r="H1740" t="str">
        <x:v>Midland Heart</x:v>
      </x:c>
      <x:c r="I1740" s="22" t="n">
        <x:v>8</x:v>
      </x:c>
      <x:c r="J1740" t="str">
        <x:v>Worked</x:v>
      </x:c>
      <x:c r="K1740" t="str">
        <x:v>Employee 103112; home branch Birmingham; assigned role Operative Porter | Deployment branch: Birmingham | Actual role: Operative Porter | Jobs: 399266 | Customers: Midland Heart | Actual hours: 8.0; source records: 1</x:v>
      </x:c>
      <x:c r="L1740" t="str">
        <x:v>Include</x:v>
      </x:c>
      <x:c r="M1740"/>
      <x:c r="N1740"/>
    </x:row>
    <x:row r="1741">
      <x:c r="A1741" t="str">
        <x:v>Maalik Duffus|2026-01-08</x:v>
      </x:c>
      <x:c r="B1741" s="888" t="n">
        <x:v>46030</x:v>
      </x:c>
      <x:c r="C1741" t="str">
        <x:v>Maalik Duffus</x:v>
      </x:c>
      <x:c r="D1741" t="str">
        <x:v>Permanent</x:v>
      </x:c>
      <x:c r="E1741" t="str">
        <x:v>Birmingham</x:v>
      </x:c>
      <x:c r="F1741" t="str">
        <x:v>Operative Porter</x:v>
      </x:c>
      <x:c r="G1741" t="str">
        <x:v>399492</x:v>
      </x:c>
      <x:c r="H1741" t="str">
        <x:v>EquipNet Ltd</x:v>
      </x:c>
      <x:c r="I1741" s="22" t="n">
        <x:v>10</x:v>
      </x:c>
      <x:c r="J1741" t="str">
        <x:v>Worked</x:v>
      </x:c>
      <x:c r="K1741" t="str">
        <x:v>Employee 103112; home branch Birmingham; assigned role Operative Porter | Deployment branch: Birmingham | Actual role: Operative Porter | Jobs: 399492 | Customers: EquipNet Ltd | Actual hours: 10.0; source records: 1</x:v>
      </x:c>
      <x:c r="L1741" t="str">
        <x:v>Include</x:v>
      </x:c>
      <x:c r="M1741"/>
      <x:c r="N1741"/>
    </x:row>
    <x:row r="1742">
      <x:c r="A1742" t="str">
        <x:v>Maalik Duffus|2026-01-09</x:v>
      </x:c>
      <x:c r="B1742" s="888" t="n">
        <x:v>46031</x:v>
      </x:c>
      <x:c r="C1742" t="str">
        <x:v>Maalik Duffus</x:v>
      </x:c>
      <x:c r="D1742" t="str">
        <x:v>Permanent</x:v>
      </x:c>
      <x:c r="E1742" t="str">
        <x:v>Birmingham</x:v>
      </x:c>
      <x:c r="F1742" t="str">
        <x:v>Operative Porter</x:v>
      </x:c>
      <x:c r="G1742"/>
      <x:c r="H1742"/>
      <x:c r="I1742" s="22" t="n">
        <x:v>0</x:v>
      </x:c>
      <x:c r="J1742" t="str">
        <x:v>Annual leave</x:v>
      </x:c>
      <x:c r="K1742" t="str">
        <x:v>Employee 103112; home branch Birmingham; assigned role Operative Porter | Leave: Annual Leave (Hours) | Leave calendar basis: Variable-pattern period</x:v>
      </x:c>
      <x:c r="L1742" t="str">
        <x:v>Include</x:v>
      </x:c>
      <x:c r="M1742"/>
      <x:c r="N1742"/>
    </x:row>
    <x:row r="1743">
      <x:c r="A1743" t="str">
        <x:v>Maalik Duffus|2026-01-12</x:v>
      </x:c>
      <x:c r="B1743" s="888" t="n">
        <x:v>46034</x:v>
      </x:c>
      <x:c r="C1743" t="str">
        <x:v>Maalik Duffus</x:v>
      </x:c>
      <x:c r="D1743" t="str">
        <x:v>Permanent</x:v>
      </x:c>
      <x:c r="E1743" t="str">
        <x:v>Birmingham</x:v>
      </x:c>
      <x:c r="F1743" t="str">
        <x:v>Operative Porter</x:v>
      </x:c>
      <x:c r="G1743"/>
      <x:c r="H1743"/>
      <x:c r="I1743" s="22" t="n">
        <x:v>0</x:v>
      </x:c>
      <x:c r="J1743" t="str">
        <x:v>Annual leave</x:v>
      </x:c>
      <x:c r="K1743" t="str">
        <x:v>Employee 103112; home branch Birmingham; assigned role Operative Porter | Leave: Annual Leave (Hours) | Leave calendar basis: Variable-pattern period</x:v>
      </x:c>
      <x:c r="L1743" t="str">
        <x:v>Include</x:v>
      </x:c>
      <x:c r="M1743"/>
      <x:c r="N1743"/>
    </x:row>
    <x:row r="1744">
      <x:c r="A1744" t="str">
        <x:v>Maalik Duffus|2026-01-13</x:v>
      </x:c>
      <x:c r="B1744" s="888" t="n">
        <x:v>46035</x:v>
      </x:c>
      <x:c r="C1744" t="str">
        <x:v>Maalik Duffus</x:v>
      </x:c>
      <x:c r="D1744" t="str">
        <x:v>Permanent</x:v>
      </x:c>
      <x:c r="E1744" t="str">
        <x:v>Birmingham</x:v>
      </x:c>
      <x:c r="F1744" t="str">
        <x:v>Operative Porter</x:v>
      </x:c>
      <x:c r="G1744" t="str">
        <x:v>399425, 399416</x:v>
      </x:c>
      <x:c r="H1744" t="str">
        <x:v>EVLO; Midland Heart</x:v>
      </x:c>
      <x:c r="I1744" s="22" t="n">
        <x:v>6.5</x:v>
      </x:c>
      <x:c r="J1744" t="str">
        <x:v>Worked — 2 records</x:v>
      </x:c>
      <x:c r="K1744" t="str">
        <x:v>Employee 103112; home branch Birmingham; assigned role Operative Porter | Deployment branch: Birmingham | Actual role: Operative Porter | Jobs: 399425, 399416 | Customers: EVLO; Midland Heart | Actual hours: 6.5; source records: 2</x:v>
      </x:c>
      <x:c r="L1744" t="str">
        <x:v>Include</x:v>
      </x:c>
      <x:c r="M1744"/>
      <x:c r="N1744"/>
    </x:row>
    <x:row r="1745">
      <x:c r="A1745" t="str">
        <x:v>Maalik Duffus|2026-01-14</x:v>
      </x:c>
      <x:c r="B1745" s="888" t="n">
        <x:v>46036</x:v>
      </x:c>
      <x:c r="C1745" t="str">
        <x:v>Maalik Duffus</x:v>
      </x:c>
      <x:c r="D1745" t="str">
        <x:v>Permanent</x:v>
      </x:c>
      <x:c r="E1745" t="str">
        <x:v>Birmingham</x:v>
      </x:c>
      <x:c r="F1745" t="str">
        <x:v>Operative Porter</x:v>
      </x:c>
      <x:c r="G1745" t="str">
        <x:v>399468</x:v>
      </x:c>
      <x:c r="H1745" t="str">
        <x:v>HSBC - January 2026 Deliveries</x:v>
      </x:c>
      <x:c r="I1745" s="22" t="n">
        <x:v>12.5</x:v>
      </x:c>
      <x:c r="J1745" t="str">
        <x:v>Worked</x:v>
      </x:c>
      <x:c r="K1745" t="str">
        <x:v>Employee 103112; home branch Birmingham; assigned role Operative Porter | Deployment branch: Birmingham | Actual role: Operative Porter | Jobs: 399468 | Customers: HSBC - January 2026 Deliveries | Actual hours: 12.5; source records: 1</x:v>
      </x:c>
      <x:c r="L1745" t="str">
        <x:v>Include</x:v>
      </x:c>
      <x:c r="M1745"/>
      <x:c r="N1745"/>
    </x:row>
    <x:row r="1746">
      <x:c r="A1746" t="str">
        <x:v>Maalik Duffus|2026-01-15</x:v>
      </x:c>
      <x:c r="B1746" s="888" t="n">
        <x:v>46037</x:v>
      </x:c>
      <x:c r="C1746" t="str">
        <x:v>Maalik Duffus</x:v>
      </x:c>
      <x:c r="D1746" t="str">
        <x:v>Permanent</x:v>
      </x:c>
      <x:c r="E1746" t="str">
        <x:v>Birmingham</x:v>
      </x:c>
      <x:c r="F1746" t="str">
        <x:v>Operative Porter</x:v>
      </x:c>
      <x:c r="G1746" t="str">
        <x:v>399468</x:v>
      </x:c>
      <x:c r="H1746" t="str">
        <x:v>HSBC - January 2026 Deliveries</x:v>
      </x:c>
      <x:c r="I1746" s="22" t="n">
        <x:v>9.5</x:v>
      </x:c>
      <x:c r="J1746" t="str">
        <x:v>Worked</x:v>
      </x:c>
      <x:c r="K1746" t="str">
        <x:v>Employee 103112; home branch Birmingham; assigned role Operative Porter | Deployment branch: Birmingham | Actual role: Operative Porter | Jobs: 399468 | Customers: HSBC - January 2026 Deliveries | Actual hours: 9.5; source records: 1</x:v>
      </x:c>
      <x:c r="L1746" t="str">
        <x:v>Include</x:v>
      </x:c>
      <x:c r="M1746"/>
      <x:c r="N1746"/>
    </x:row>
    <x:row r="1747">
      <x:c r="A1747" t="str">
        <x:v>Maalik Duffus|2026-01-16</x:v>
      </x:c>
      <x:c r="B1747" s="888" t="n">
        <x:v>46038</x:v>
      </x:c>
      <x:c r="C1747" t="str">
        <x:v>Maalik Duffus</x:v>
      </x:c>
      <x:c r="D1747" t="str">
        <x:v>Permanent</x:v>
      </x:c>
      <x:c r="E1747" t="str">
        <x:v>Birmingham</x:v>
      </x:c>
      <x:c r="F1747" t="str">
        <x:v>Operative Porter</x:v>
      </x:c>
      <x:c r="G1747" t="str">
        <x:v>393446A</x:v>
      </x:c>
      <x:c r="H1747" t="str">
        <x:v>Nottingham University Hospitals</x:v>
      </x:c>
      <x:c r="I1747" s="22" t="n">
        <x:v>10.5</x:v>
      </x:c>
      <x:c r="J1747" t="str">
        <x:v>Worked</x:v>
      </x:c>
      <x:c r="K1747" t="str">
        <x:v>Employee 103112; home branch Birmingham; assigned role Operative Porter | Deployment branch: Birmingham | Actual role: Operative Porter | Jobs: 393446A | Customers: Nottingham University Hospitals | Actual hours: 10.5; source records: 1</x:v>
      </x:c>
      <x:c r="L1747" t="str">
        <x:v>Include</x:v>
      </x:c>
      <x:c r="M1747"/>
      <x:c r="N1747"/>
    </x:row>
    <x:row r="1748">
      <x:c r="A1748" t="str">
        <x:v>Maalik Duffus|2026-01-17</x:v>
      </x:c>
      <x:c r="B1748" s="888" t="n">
        <x:v>46039</x:v>
      </x:c>
      <x:c r="C1748" t="str">
        <x:v>Maalik Duffus</x:v>
      </x:c>
      <x:c r="D1748" t="str">
        <x:v>Permanent</x:v>
      </x:c>
      <x:c r="E1748" t="str">
        <x:v>Birmingham</x:v>
      </x:c>
      <x:c r="F1748" t="str">
        <x:v>Operative Porter</x:v>
      </x:c>
      <x:c r="G1748" t="str">
        <x:v>396714</x:v>
      </x:c>
      <x:c r="H1748" t="str">
        <x:v>Jaguar Land Rover Limited</x:v>
      </x:c>
      <x:c r="I1748" s="22" t="n">
        <x:v>9.5</x:v>
      </x:c>
      <x:c r="J1748" t="str">
        <x:v>Worked</x:v>
      </x:c>
      <x:c r="K1748" t="str">
        <x:v>Employee 103112; home branch Birmingham; assigned role Operative Porter | Deployment branch: Birmingham | Actual role: Operative Porter | Jobs: 396714 | Customers: Jaguar Land Rover Limited | Actual hours: 9.5; source records: 1</x:v>
      </x:c>
      <x:c r="L1748" t="str">
        <x:v>Include</x:v>
      </x:c>
      <x:c r="M1748"/>
      <x:c r="N1748"/>
    </x:row>
    <x:row r="1749">
      <x:c r="A1749" t="str">
        <x:v>Maalik Duffus|2026-01-18</x:v>
      </x:c>
      <x:c r="B1749" s="888" t="n">
        <x:v>46040</x:v>
      </x:c>
      <x:c r="C1749" t="str">
        <x:v>Maalik Duffus</x:v>
      </x:c>
      <x:c r="D1749" t="str">
        <x:v>Permanent</x:v>
      </x:c>
      <x:c r="E1749" t="str">
        <x:v>Birmingham</x:v>
      </x:c>
      <x:c r="F1749" t="str">
        <x:v>Operative Porter</x:v>
      </x:c>
      <x:c r="G1749" t="str">
        <x:v>396714</x:v>
      </x:c>
      <x:c r="H1749" t="str">
        <x:v>Jaguar Land Rover Limited</x:v>
      </x:c>
      <x:c r="I1749" s="22" t="n">
        <x:v>7.5</x:v>
      </x:c>
      <x:c r="J1749" t="str">
        <x:v>Worked</x:v>
      </x:c>
      <x:c r="K1749" t="str">
        <x:v>Employee 103112; home branch Birmingham; assigned role Operative Porter | Deployment branch: Birmingham | Actual role: Operative Porter | Jobs: 396714 | Customers: Jaguar Land Rover Limited | Actual hours: 7.5; source records: 1</x:v>
      </x:c>
      <x:c r="L1749" t="str">
        <x:v>Include</x:v>
      </x:c>
      <x:c r="M1749"/>
      <x:c r="N1749"/>
    </x:row>
    <x:row r="1750">
      <x:c r="A1750" t="str">
        <x:v>Maalik Duffus|2026-01-20</x:v>
      </x:c>
      <x:c r="B1750" s="888" t="n">
        <x:v>46042</x:v>
      </x:c>
      <x:c r="C1750" t="str">
        <x:v>Maalik Duffus</x:v>
      </x:c>
      <x:c r="D1750" t="str">
        <x:v>Permanent</x:v>
      </x:c>
      <x:c r="E1750" t="str">
        <x:v>Birmingham</x:v>
      </x:c>
      <x:c r="F1750" t="str">
        <x:v>Operative Porter</x:v>
      </x:c>
      <x:c r="G1750" t="str">
        <x:v>398515</x:v>
      </x:c>
      <x:c r="H1750" t="str">
        <x:v>Midland Heart</x:v>
      </x:c>
      <x:c r="I1750" s="22" t="n">
        <x:v>3</x:v>
      </x:c>
      <x:c r="J1750" t="str">
        <x:v>Worked</x:v>
      </x:c>
      <x:c r="K1750" t="str">
        <x:v>Employee 103112; home branch Birmingham; assigned role Operative Porter | Deployment branch: Birmingham | Actual role: Operative Porter | Jobs: 398515 | Customers: Midland Heart | Actual hours: 3.0; source records: 1</x:v>
      </x:c>
      <x:c r="L1750" t="str">
        <x:v>Include</x:v>
      </x:c>
      <x:c r="M1750"/>
      <x:c r="N1750"/>
    </x:row>
    <x:row r="1751">
      <x:c r="A1751" t="str">
        <x:v>Maalik Duffus|2026-01-21</x:v>
      </x:c>
      <x:c r="B1751" s="888" t="n">
        <x:v>46043</x:v>
      </x:c>
      <x:c r="C1751" t="str">
        <x:v>Maalik Duffus</x:v>
      </x:c>
      <x:c r="D1751" t="str">
        <x:v>Permanent</x:v>
      </x:c>
      <x:c r="E1751" t="str">
        <x:v>Birmingham</x:v>
      </x:c>
      <x:c r="F1751" t="str">
        <x:v>Operative Porter</x:v>
      </x:c>
      <x:c r="G1751" t="str">
        <x:v>399468, 399708</x:v>
      </x:c>
      <x:c r="H1751" t="str">
        <x:v>HSBC - January 2026 Deliveries; Midland Heart</x:v>
      </x:c>
      <x:c r="I1751" s="22" t="n">
        <x:v>9</x:v>
      </x:c>
      <x:c r="J1751" t="str">
        <x:v>Worked — 2 records</x:v>
      </x:c>
      <x:c r="K1751" t="str">
        <x:v>Employee 103112; home branch Birmingham; assigned role Operative Porter | Deployment branch: Birmingham | Actual role: Operative Porter | Jobs: 399468, 399708 | Customers: HSBC - January 2026 Deliveries; Midland Heart | Actual hours: 9.0; source records: 2</x:v>
      </x:c>
      <x:c r="L1751" t="str">
        <x:v>Include</x:v>
      </x:c>
      <x:c r="M1751"/>
      <x:c r="N1751"/>
    </x:row>
    <x:row r="1752">
      <x:c r="A1752" t="str">
        <x:v>Maalik Duffus|2026-01-22</x:v>
      </x:c>
      <x:c r="B1752" s="888" t="n">
        <x:v>46044</x:v>
      </x:c>
      <x:c r="C1752" t="str">
        <x:v>Maalik Duffus</x:v>
      </x:c>
      <x:c r="D1752" t="str">
        <x:v>Permanent</x:v>
      </x:c>
      <x:c r="E1752" t="str">
        <x:v>Birmingham</x:v>
      </x:c>
      <x:c r="F1752" t="str">
        <x:v>Operative Porter</x:v>
      </x:c>
      <x:c r="G1752" t="str">
        <x:v>398833, 386884R</x:v>
      </x:c>
      <x:c r="H1752" t="str">
        <x:v>Kirklees Council; Restore Harrow Green</x:v>
      </x:c>
      <x:c r="I1752" s="22" t="n">
        <x:v>17.5</x:v>
      </x:c>
      <x:c r="J1752" t="str">
        <x:v>Worked — 2 records</x:v>
      </x:c>
      <x:c r="K1752" t="str">
        <x:v>Employee 103112; home branch Birmingham; assigned role Operative Porter | Deployment branch: Birmingham, Leeds | Actual role: Operative Porter | Jobs: 398833, 386884R | Customers: Kirklees Council; Restore Harrow Green | Actual hours: 17.5; source records: 2</x:v>
      </x:c>
      <x:c r="L1752" t="str">
        <x:v>Include</x:v>
      </x:c>
      <x:c r="M1752"/>
      <x:c r="N1752"/>
    </x:row>
    <x:row r="1753">
      <x:c r="A1753" t="str">
        <x:v>Maalik Duffus|2026-01-23</x:v>
      </x:c>
      <x:c r="B1753" s="888" t="n">
        <x:v>46045</x:v>
      </x:c>
      <x:c r="C1753" t="str">
        <x:v>Maalik Duffus</x:v>
      </x:c>
      <x:c r="D1753" t="str">
        <x:v>Permanent</x:v>
      </x:c>
      <x:c r="E1753" t="str">
        <x:v>Birmingham</x:v>
      </x:c>
      <x:c r="F1753" t="str">
        <x:v>Operative Porter</x:v>
      </x:c>
      <x:c r="G1753" t="str">
        <x:v>399551</x:v>
      </x:c>
      <x:c r="H1753" t="str">
        <x:v>Haier (University of Warwick)</x:v>
      </x:c>
      <x:c r="I1753" s="22" t="n">
        <x:v>7</x:v>
      </x:c>
      <x:c r="J1753" t="str">
        <x:v>Worked</x:v>
      </x:c>
      <x:c r="K1753" t="str">
        <x:v>Employee 103112; home branch Birmingham; assigned role Operative Porter | Deployment branch: Oxford | Actual role: Operative Porter | Jobs: 399551 | Customers: Haier (University of Warwick) | Actual hours: 7.0; source records: 1</x:v>
      </x:c>
      <x:c r="L1753" t="str">
        <x:v>Include</x:v>
      </x:c>
      <x:c r="M1753"/>
      <x:c r="N1753"/>
    </x:row>
    <x:row r="1754">
      <x:c r="A1754" t="str">
        <x:v>Maalik Duffus|2026-01-26</x:v>
      </x:c>
      <x:c r="B1754" s="888" t="n">
        <x:v>46048</x:v>
      </x:c>
      <x:c r="C1754" t="str">
        <x:v>Maalik Duffus</x:v>
      </x:c>
      <x:c r="D1754" t="str">
        <x:v>Permanent</x:v>
      </x:c>
      <x:c r="E1754" t="str">
        <x:v>Birmingham</x:v>
      </x:c>
      <x:c r="F1754" t="str">
        <x:v>Operative Porter</x:v>
      </x:c>
      <x:c r="G1754" t="str">
        <x:v>399896, 397842</x:v>
      </x:c>
      <x:c r="H1754" t="str">
        <x:v>Midland Heart; University of Nottingham</x:v>
      </x:c>
      <x:c r="I1754" s="22" t="n">
        <x:v>10</x:v>
      </x:c>
      <x:c r="J1754" t="str">
        <x:v>Worked — 2 records</x:v>
      </x:c>
      <x:c r="K1754" t="str">
        <x:v>Employee 103112; home branch Birmingham; assigned role Operative Porter | Deployment branch: Birmingham | Actual role: Operative Porter | Jobs: 399896, 397842 | Customers: Midland Heart; University of Nottingham | Actual hours: 10.0; source records: 2</x:v>
      </x:c>
      <x:c r="L1754" t="str">
        <x:v>Include</x:v>
      </x:c>
      <x:c r="M1754"/>
      <x:c r="N1754"/>
    </x:row>
    <x:row r="1755">
      <x:c r="A1755" t="str">
        <x:v>Maalik Duffus|2026-01-27</x:v>
      </x:c>
      <x:c r="B1755" s="888" t="n">
        <x:v>46049</x:v>
      </x:c>
      <x:c r="C1755" t="str">
        <x:v>Maalik Duffus</x:v>
      </x:c>
      <x:c r="D1755" t="str">
        <x:v>Permanent</x:v>
      </x:c>
      <x:c r="E1755" t="str">
        <x:v>Birmingham</x:v>
      </x:c>
      <x:c r="F1755" t="str">
        <x:v>Operative Porter</x:v>
      </x:c>
      <x:c r="G1755" t="str">
        <x:v>399058</x:v>
      </x:c>
      <x:c r="H1755" t="str">
        <x:v>Jaguar Land Rover Limited</x:v>
      </x:c>
      <x:c r="I1755" s="22" t="n">
        <x:v>9</x:v>
      </x:c>
      <x:c r="J1755" t="str">
        <x:v>Worked</x:v>
      </x:c>
      <x:c r="K1755" t="str">
        <x:v>Employee 103112; home branch Birmingham; assigned role Operative Porter | Deployment branch: Birmingham | Actual role: Operative Porter | Jobs: 399058 | Customers: Jaguar Land Rover Limited | Actual hours: 9.0; source records: 1</x:v>
      </x:c>
      <x:c r="L1755" t="str">
        <x:v>Include</x:v>
      </x:c>
      <x:c r="M1755"/>
      <x:c r="N1755"/>
    </x:row>
    <x:row r="1756">
      <x:c r="A1756" t="str">
        <x:v>Maalik Duffus|2026-01-30</x:v>
      </x:c>
      <x:c r="B1756" s="888" t="n">
        <x:v>46052</x:v>
      </x:c>
      <x:c r="C1756" t="str">
        <x:v>Maalik Duffus</x:v>
      </x:c>
      <x:c r="D1756" t="str">
        <x:v>Permanent</x:v>
      </x:c>
      <x:c r="E1756" t="str">
        <x:v>Birmingham</x:v>
      </x:c>
      <x:c r="F1756" t="str">
        <x:v>Operative Porter</x:v>
      </x:c>
      <x:c r="G1756"/>
      <x:c r="H1756"/>
      <x:c r="I1756" s="22" t="n">
        <x:v>0</x:v>
      </x:c>
      <x:c r="J1756" t="str">
        <x:v>Annual leave</x:v>
      </x:c>
      <x:c r="K1756" t="str">
        <x:v>Employee 103112; home branch Birmingham; assigned role Operative Porter | Leave: Annual Leave (Hours) | Leave calendar basis: Variable-pattern period</x:v>
      </x:c>
      <x:c r="L1756" t="str">
        <x:v>Include</x:v>
      </x:c>
      <x:c r="M1756"/>
      <x:c r="N1756"/>
    </x:row>
    <x:row r="1757">
      <x:c r="A1757" t="str">
        <x:v>Matthew Spinks|2026-01-06</x:v>
      </x:c>
      <x:c r="B1757" s="888" t="n">
        <x:v>46028</x:v>
      </x:c>
      <x:c r="C1757" t="str">
        <x:v>Matthew Spinks</x:v>
      </x:c>
      <x:c r="D1757" t="str">
        <x:v>Permanent</x:v>
      </x:c>
      <x:c r="E1757" t="str">
        <x:v>Cambridge</x:v>
      </x:c>
      <x:c r="F1757" t="str">
        <x:v>Operative Driver</x:v>
      </x:c>
      <x:c r="G1757" t="str">
        <x:v>398820</x:v>
      </x:c>
      <x:c r="H1757" t="str">
        <x:v>GROW Group Ltd</x:v>
      </x:c>
      <x:c r="I1757" s="22" t="n">
        <x:v>7.5</x:v>
      </x:c>
      <x:c r="J1757" t="str">
        <x:v>Worked</x:v>
      </x:c>
      <x:c r="K1757" t="str">
        <x:v>Employee 2652; home branch Cambridge; assigned role Operative Driver | Deployment branch: Cambridge | Actual role: Operative Porter | Jobs: 398820 | Customers: GROW Group Ltd | Actual hours: 7.5; source records: 1</x:v>
      </x:c>
      <x:c r="L1757" t="str">
        <x:v>Include</x:v>
      </x:c>
      <x:c r="M1757"/>
      <x:c r="N1757"/>
    </x:row>
    <x:row r="1758">
      <x:c r="A1758" t="str">
        <x:v>Matthew Spinks|2026-01-07</x:v>
      </x:c>
      <x:c r="B1758" s="888" t="n">
        <x:v>46029</x:v>
      </x:c>
      <x:c r="C1758" t="str">
        <x:v>Matthew Spinks</x:v>
      </x:c>
      <x:c r="D1758" t="str">
        <x:v>Permanent</x:v>
      </x:c>
      <x:c r="E1758" t="str">
        <x:v>Cambridge</x:v>
      </x:c>
      <x:c r="F1758" t="str">
        <x:v>Operative Driver</x:v>
      </x:c>
      <x:c r="G1758" t="str">
        <x:v>399364</x:v>
      </x:c>
      <x:c r="H1758" t="str">
        <x:v>Priorclave  (JANUARY 26)</x:v>
      </x:c>
      <x:c r="I1758" s="22" t="n">
        <x:v>8.5</x:v>
      </x:c>
      <x:c r="J1758" t="str">
        <x:v>Worked</x:v>
      </x:c>
      <x:c r="K1758" t="str">
        <x:v>Employee 2652; home branch Cambridge; assigned role Operative Driver | Deployment branch: Cambridge | Actual role: Operative Driver | Jobs: 399364 | Customers: Priorclave  (JANUARY 26) | Actual hours: 8.5; source records: 1</x:v>
      </x:c>
      <x:c r="L1758" t="str">
        <x:v>Include</x:v>
      </x:c>
      <x:c r="M1758"/>
      <x:c r="N1758"/>
    </x:row>
    <x:row r="1759">
      <x:c r="A1759" t="str">
        <x:v>Matthew Spinks|2026-01-08</x:v>
      </x:c>
      <x:c r="B1759" s="888" t="n">
        <x:v>46030</x:v>
      </x:c>
      <x:c r="C1759" t="str">
        <x:v>Matthew Spinks</x:v>
      </x:c>
      <x:c r="D1759" t="str">
        <x:v>Permanent</x:v>
      </x:c>
      <x:c r="E1759" t="str">
        <x:v>Cambridge</x:v>
      </x:c>
      <x:c r="F1759" t="str">
        <x:v>Operative Driver</x:v>
      </x:c>
      <x:c r="G1759" t="str">
        <x:v>399549</x:v>
      </x:c>
      <x:c r="H1759" t="str">
        <x:v>Restore Harrow Green</x:v>
      </x:c>
      <x:c r="I1759" s="22" t="n">
        <x:v>4.7</x:v>
      </x:c>
      <x:c r="J1759" t="str">
        <x:v>Worked</x:v>
      </x:c>
      <x:c r="K1759" t="str">
        <x:v>Employee 2652; home branch Cambridge; assigned role Operative Driver | Deployment branch: Cambridge | Actual role: Operative Skilled | Jobs: 399549 | Customers: Restore Harrow Green | Actual hours: 4.7; source records: 1</x:v>
      </x:c>
      <x:c r="L1759" t="str">
        <x:v>Include</x:v>
      </x:c>
      <x:c r="M1759"/>
      <x:c r="N1759"/>
    </x:row>
    <x:row r="1760">
      <x:c r="A1760" t="str">
        <x:v>Matthew Spinks|2026-01-12</x:v>
      </x:c>
      <x:c r="B1760" s="888" t="n">
        <x:v>46034</x:v>
      </x:c>
      <x:c r="C1760" t="str">
        <x:v>Matthew Spinks</x:v>
      </x:c>
      <x:c r="D1760" t="str">
        <x:v>Permanent</x:v>
      </x:c>
      <x:c r="E1760" t="str">
        <x:v>Cambridge</x:v>
      </x:c>
      <x:c r="F1760" t="str">
        <x:v>Operative Driver</x:v>
      </x:c>
      <x:c r="G1760" t="str">
        <x:v>399275F</x:v>
      </x:c>
      <x:c r="H1760" t="str">
        <x:v>Avantor ( CAMBRIDGE  JAN 2026 )</x:v>
      </x:c>
      <x:c r="I1760" s="22" t="n">
        <x:v>8.5</x:v>
      </x:c>
      <x:c r="J1760" t="str">
        <x:v>Worked</x:v>
      </x:c>
      <x:c r="K1760" t="str">
        <x:v>Employee 2652; home branch Cambridge; assigned role Operative Driver | Deployment branch: Cambridge | Actual role: Operative Driver | Jobs: 399275F | Customers: Avantor ( CAMBRIDGE  JAN 2026 ) | Actual hours: 8.5; source records: 1</x:v>
      </x:c>
      <x:c r="L1760" t="str">
        <x:v>Include</x:v>
      </x:c>
      <x:c r="M1760"/>
      <x:c r="N1760"/>
    </x:row>
    <x:row r="1761">
      <x:c r="A1761" t="str">
        <x:v>Matthew Spinks|2026-01-20</x:v>
      </x:c>
      <x:c r="B1761" s="888" t="n">
        <x:v>46042</x:v>
      </x:c>
      <x:c r="C1761" t="str">
        <x:v>Matthew Spinks</x:v>
      </x:c>
      <x:c r="D1761" t="str">
        <x:v>Permanent</x:v>
      </x:c>
      <x:c r="E1761" t="str">
        <x:v>Cambridge</x:v>
      </x:c>
      <x:c r="F1761" t="str">
        <x:v>Operative Driver</x:v>
      </x:c>
      <x:c r="G1761" t="str">
        <x:v>394877</x:v>
      </x:c>
      <x:c r="H1761" t="str">
        <x:v>Biopharma  - (GSK )</x:v>
      </x:c>
      <x:c r="I1761" s="22" t="n">
        <x:v>8.5</x:v>
      </x:c>
      <x:c r="J1761" t="str">
        <x:v>Worked</x:v>
      </x:c>
      <x:c r="K1761" t="str">
        <x:v>Employee 2652; home branch Cambridge; assigned role Operative Driver | Deployment branch: Cambridge | Actual role: Operative Driver | Jobs: 394877 | Customers: Biopharma  - (GSK ) | Actual hours: 8.5; source records: 1</x:v>
      </x:c>
      <x:c r="L1761" t="str">
        <x:v>Include</x:v>
      </x:c>
      <x:c r="M1761"/>
      <x:c r="N1761"/>
    </x:row>
    <x:row r="1762">
      <x:c r="A1762" t="str">
        <x:v>Matthew Spinks|2026-01-28</x:v>
      </x:c>
      <x:c r="B1762" s="888" t="n">
        <x:v>46050</x:v>
      </x:c>
      <x:c r="C1762" t="str">
        <x:v>Matthew Spinks</x:v>
      </x:c>
      <x:c r="D1762" t="str">
        <x:v>Permanent</x:v>
      </x:c>
      <x:c r="E1762" t="str">
        <x:v>Cambridge</x:v>
      </x:c>
      <x:c r="F1762" t="str">
        <x:v>Operative Driver</x:v>
      </x:c>
      <x:c r="G1762" t="str">
        <x:v>399364</x:v>
      </x:c>
      <x:c r="H1762" t="str">
        <x:v>Priorclave  (JANUARY 26)</x:v>
      </x:c>
      <x:c r="I1762" s="22" t="n">
        <x:v>8.5</x:v>
      </x:c>
      <x:c r="J1762" t="str">
        <x:v>Worked</x:v>
      </x:c>
      <x:c r="K1762" t="str">
        <x:v>Employee 2652; home branch Cambridge; assigned role Operative Driver | Deployment branch: Cambridge | Actual role: Operative Porter | Jobs: 399364 | Customers: Priorclave  (JANUARY 26) | Actual hours: 8.5; source records: 1</x:v>
      </x:c>
      <x:c r="L1762" t="str">
        <x:v>Include</x:v>
      </x:c>
      <x:c r="M1762"/>
      <x:c r="N1762"/>
    </x:row>
    <x:row r="1763">
      <x:c r="A1763" t="str">
        <x:v>Matthew Spinks|2026-01-29</x:v>
      </x:c>
      <x:c r="B1763" s="888" t="n">
        <x:v>46051</x:v>
      </x:c>
      <x:c r="C1763" t="str">
        <x:v>Matthew Spinks</x:v>
      </x:c>
      <x:c r="D1763" t="str">
        <x:v>Permanent</x:v>
      </x:c>
      <x:c r="E1763" t="str">
        <x:v>Cambridge</x:v>
      </x:c>
      <x:c r="F1763" t="str">
        <x:v>Operative Driver</x:v>
      </x:c>
      <x:c r="G1763" t="str">
        <x:v>399812</x:v>
      </x:c>
      <x:c r="H1763" t="str">
        <x:v>Axlab Ltd/University Hospital of North Tees</x:v>
      </x:c>
      <x:c r="I1763" s="22" t="n">
        <x:v>10.2</x:v>
      </x:c>
      <x:c r="J1763" t="str">
        <x:v>Worked</x:v>
      </x:c>
      <x:c r="K1763" t="str">
        <x:v>Employee 2652; home branch Cambridge; assigned role Operative Driver | Deployment branch: Cambridge | Actual role: Operative Driver | Jobs: 399812 | Customers: Axlab Ltd/University Hospital of North Tees | Actual hours: 10.2; source records: 1</x:v>
      </x:c>
      <x:c r="L1763" t="str">
        <x:v>Include</x:v>
      </x:c>
      <x:c r="M1763"/>
      <x:c r="N1763"/>
    </x:row>
    <x:row r="1764">
      <x:c r="A1764" t="str">
        <x:v>Mel Holland (B EV)|2026-01-05</x:v>
      </x:c>
      <x:c r="B1764" s="888" t="n">
        <x:v>46027</x:v>
      </x:c>
      <x:c r="C1764" t="str">
        <x:v>Mel Holland (B EV)</x:v>
      </x:c>
      <x:c r="D1764" t="str">
        <x:v>Permanent</x:v>
      </x:c>
      <x:c r="E1764" t="str">
        <x:v>Thurrock</x:v>
      </x:c>
      <x:c r="F1764" t="str">
        <x:v>Operative Porter</x:v>
      </x:c>
      <x:c r="G1764" t="str">
        <x:v>392132B</x:v>
      </x:c>
      <x:c r="H1764" t="str">
        <x:v>Carroll / Robinson/Lisa &amp; Antony</x:v>
      </x:c>
      <x:c r="I1764" s="22" t="n">
        <x:v>10</x:v>
      </x:c>
      <x:c r="J1764" t="str">
        <x:v>Worked</x:v>
      </x:c>
      <x:c r="K1764" t="str">
        <x:v>Employee 1765; home branch Thurrock; assigned role Operative Porter | Deployment branch: Thurrock | Actual role: Operative Porter | Jobs: 392132B | Customers: Carroll / Robinson/Lisa &amp; Antony | Actual hours: 10.0; source records: 1</x:v>
      </x:c>
      <x:c r="L1764" t="str">
        <x:v>Include</x:v>
      </x:c>
      <x:c r="M1764"/>
      <x:c r="N1764"/>
    </x:row>
    <x:row r="1765">
      <x:c r="A1765" t="str">
        <x:v>Mel Holland (B EV)|2026-01-07</x:v>
      </x:c>
      <x:c r="B1765" s="888" t="n">
        <x:v>46029</x:v>
      </x:c>
      <x:c r="C1765" t="str">
        <x:v>Mel Holland (B EV)</x:v>
      </x:c>
      <x:c r="D1765" t="str">
        <x:v>Permanent</x:v>
      </x:c>
      <x:c r="E1765" t="str">
        <x:v>Thurrock</x:v>
      </x:c>
      <x:c r="F1765" t="str">
        <x:v>Operative Porter</x:v>
      </x:c>
      <x:c r="G1765" t="str">
        <x:v>399470</x:v>
      </x:c>
      <x:c r="H1765" t="str">
        <x:v>Bank Of America</x:v>
      </x:c>
      <x:c r="I1765" s="22" t="n">
        <x:v>9</x:v>
      </x:c>
      <x:c r="J1765" t="str">
        <x:v>Worked</x:v>
      </x:c>
      <x:c r="K1765" t="str">
        <x:v>Employee 1765; home branch Thurrock; assigned role Operative Porter | Deployment branch: Thurrock | Actual role: Operative Skilled | Jobs: 399470 | Customers: Bank Of America | Actual hours: 9.0; source records: 1</x:v>
      </x:c>
      <x:c r="L1765" t="str">
        <x:v>Include</x:v>
      </x:c>
      <x:c r="M1765"/>
      <x:c r="N1765"/>
    </x:row>
    <x:row r="1766">
      <x:c r="A1766" t="str">
        <x:v>Mel Holland (B EV)|2026-01-08</x:v>
      </x:c>
      <x:c r="B1766" s="888" t="n">
        <x:v>46030</x:v>
      </x:c>
      <x:c r="C1766" t="str">
        <x:v>Mel Holland (B EV)</x:v>
      </x:c>
      <x:c r="D1766" t="str">
        <x:v>Permanent</x:v>
      </x:c>
      <x:c r="E1766" t="str">
        <x:v>Thurrock</x:v>
      </x:c>
      <x:c r="F1766" t="str">
        <x:v>Operative Porter</x:v>
      </x:c>
      <x:c r="G1766" t="str">
        <x:v>399431</x:v>
      </x:c>
      <x:c r="H1766" t="str">
        <x:v>London Metropolitan University</x:v>
      </x:c>
      <x:c r="I1766" s="22" t="n">
        <x:v>8</x:v>
      </x:c>
      <x:c r="J1766" t="str">
        <x:v>Worked</x:v>
      </x:c>
      <x:c r="K1766" t="str">
        <x:v>Employee 1765; home branch Thurrock; assigned role Operative Porter | Deployment branch: Thurrock | Actual role: Operative Porter | Jobs: 399431 | Customers: London Metropolitan University | Actual hours: 8.0; source records: 1</x:v>
      </x:c>
      <x:c r="L1766" t="str">
        <x:v>Include</x:v>
      </x:c>
      <x:c r="M1766"/>
      <x:c r="N1766"/>
    </x:row>
    <x:row r="1767">
      <x:c r="A1767" t="str">
        <x:v>Mel Holland (B EV)|2026-01-09</x:v>
      </x:c>
      <x:c r="B1767" s="888" t="n">
        <x:v>46031</x:v>
      </x:c>
      <x:c r="C1767" t="str">
        <x:v>Mel Holland (B EV)</x:v>
      </x:c>
      <x:c r="D1767" t="str">
        <x:v>Permanent</x:v>
      </x:c>
      <x:c r="E1767" t="str">
        <x:v>Thurrock</x:v>
      </x:c>
      <x:c r="F1767" t="str">
        <x:v>Operative Porter</x:v>
      </x:c>
      <x:c r="G1767" t="str">
        <x:v>399470</x:v>
      </x:c>
      <x:c r="H1767" t="str">
        <x:v>Bank Of America</x:v>
      </x:c>
      <x:c r="I1767" s="22" t="n">
        <x:v>6</x:v>
      </x:c>
      <x:c r="J1767" t="str">
        <x:v>Worked</x:v>
      </x:c>
      <x:c r="K1767" t="str">
        <x:v>Employee 1765; home branch Thurrock; assigned role Operative Porter | Deployment branch: Thurrock | Actual role: Operative Skilled | Jobs: 399470 | Customers: Bank Of America | Actual hours: 6.0; source records: 1</x:v>
      </x:c>
      <x:c r="L1767" t="str">
        <x:v>Include</x:v>
      </x:c>
      <x:c r="M1767"/>
      <x:c r="N1767"/>
    </x:row>
    <x:row r="1768">
      <x:c r="A1768" t="str">
        <x:v>Mel Holland (B EV)|2026-01-11</x:v>
      </x:c>
      <x:c r="B1768" s="888" t="n">
        <x:v>46033</x:v>
      </x:c>
      <x:c r="C1768" t="str">
        <x:v>Mel Holland (B EV)</x:v>
      </x:c>
      <x:c r="D1768" t="str">
        <x:v>Permanent</x:v>
      </x:c>
      <x:c r="E1768" t="str">
        <x:v>Thurrock</x:v>
      </x:c>
      <x:c r="F1768" t="str">
        <x:v>Operative Porter</x:v>
      </x:c>
      <x:c r="G1768" t="str">
        <x:v>399470</x:v>
      </x:c>
      <x:c r="H1768" t="str">
        <x:v>Bank Of America</x:v>
      </x:c>
      <x:c r="I1768" s="22" t="n">
        <x:v>8</x:v>
      </x:c>
      <x:c r="J1768" t="str">
        <x:v>Worked</x:v>
      </x:c>
      <x:c r="K1768" t="str">
        <x:v>Employee 1765; home branch Thurrock; assigned role Operative Porter | Deployment branch: Thurrock | Actual role: Operative Skilled | Jobs: 399470 | Customers: Bank Of America | Actual hours: 8.0; source records: 1</x:v>
      </x:c>
      <x:c r="L1768" t="str">
        <x:v>Include</x:v>
      </x:c>
      <x:c r="M1768"/>
      <x:c r="N1768"/>
    </x:row>
    <x:row r="1769">
      <x:c r="A1769" t="str">
        <x:v>Mel Holland (B EV)|2026-01-12</x:v>
      </x:c>
      <x:c r="B1769" s="888" t="n">
        <x:v>46034</x:v>
      </x:c>
      <x:c r="C1769" t="str">
        <x:v>Mel Holland (B EV)</x:v>
      </x:c>
      <x:c r="D1769" t="str">
        <x:v>Permanent</x:v>
      </x:c>
      <x:c r="E1769" t="str">
        <x:v>Thurrock</x:v>
      </x:c>
      <x:c r="F1769" t="str">
        <x:v>Operative Porter</x:v>
      </x:c>
      <x:c r="G1769" t="str">
        <x:v>399470</x:v>
      </x:c>
      <x:c r="H1769" t="str">
        <x:v>Bank Of America</x:v>
      </x:c>
      <x:c r="I1769" s="22" t="n">
        <x:v>8</x:v>
      </x:c>
      <x:c r="J1769" t="str">
        <x:v>Worked</x:v>
      </x:c>
      <x:c r="K1769" t="str">
        <x:v>Employee 1765; home branch Thurrock; assigned role Operative Porter | Deployment branch: Thurrock | Actual role: Operative Skilled | Jobs: 399470 | Customers: Bank Of America | Actual hours: 8.0; source records: 1</x:v>
      </x:c>
      <x:c r="L1769" t="str">
        <x:v>Include</x:v>
      </x:c>
      <x:c r="M1769"/>
      <x:c r="N1769"/>
    </x:row>
    <x:row r="1770">
      <x:c r="A1770" t="str">
        <x:v>Mel Holland (B EV)|2026-01-13</x:v>
      </x:c>
      <x:c r="B1770" s="888" t="n">
        <x:v>46035</x:v>
      </x:c>
      <x:c r="C1770" t="str">
        <x:v>Mel Holland (B EV)</x:v>
      </x:c>
      <x:c r="D1770" t="str">
        <x:v>Permanent</x:v>
      </x:c>
      <x:c r="E1770" t="str">
        <x:v>Thurrock</x:v>
      </x:c>
      <x:c r="F1770" t="str">
        <x:v>Operative Porter</x:v>
      </x:c>
      <x:c r="G1770" t="str">
        <x:v>390133</x:v>
      </x:c>
      <x:c r="H1770" t="str">
        <x:v>FSCS</x:v>
      </x:c>
      <x:c r="I1770" s="22" t="n">
        <x:v>7.5</x:v>
      </x:c>
      <x:c r="J1770" t="str">
        <x:v>Worked</x:v>
      </x:c>
      <x:c r="K1770" t="str">
        <x:v>Employee 1765; home branch Thurrock; assigned role Operative Porter | Deployment branch: Thurrock | Actual role: Operative Porter | Jobs: 390133 | Customers: FSCS | Actual hours: 7.5; source records: 1</x:v>
      </x:c>
      <x:c r="L1770" t="str">
        <x:v>Include</x:v>
      </x:c>
      <x:c r="M1770"/>
      <x:c r="N1770"/>
    </x:row>
    <x:row r="1771">
      <x:c r="A1771" t="str">
        <x:v>Mel Holland (B EV)|2026-01-14</x:v>
      </x:c>
      <x:c r="B1771" s="888" t="n">
        <x:v>46036</x:v>
      </x:c>
      <x:c r="C1771" t="str">
        <x:v>Mel Holland (B EV)</x:v>
      </x:c>
      <x:c r="D1771" t="str">
        <x:v>Permanent</x:v>
      </x:c>
      <x:c r="E1771" t="str">
        <x:v>Thurrock</x:v>
      </x:c>
      <x:c r="F1771" t="str">
        <x:v>Operative Porter</x:v>
      </x:c>
      <x:c r="G1771" t="str">
        <x:v>395138</x:v>
      </x:c>
      <x:c r="H1771" t="str">
        <x:v>Knotel UK Ltd</x:v>
      </x:c>
      <x:c r="I1771" s="22" t="n">
        <x:v>7</x:v>
      </x:c>
      <x:c r="J1771" t="str">
        <x:v>Worked</x:v>
      </x:c>
      <x:c r="K1771" t="str">
        <x:v>Employee 1765; home branch Thurrock; assigned role Operative Porter | Deployment branch: Thurrock | Actual role: Operative Porter | Jobs: 395138 | Customers: Knotel UK Ltd | Actual hours: 7.0; source records: 1</x:v>
      </x:c>
      <x:c r="L1771" t="str">
        <x:v>Include</x:v>
      </x:c>
      <x:c r="M1771"/>
      <x:c r="N1771"/>
    </x:row>
    <x:row r="1772">
      <x:c r="A1772" t="str">
        <x:v>Mel Holland (B EV)|2026-01-15</x:v>
      </x:c>
      <x:c r="B1772" s="888" t="n">
        <x:v>46037</x:v>
      </x:c>
      <x:c r="C1772" t="str">
        <x:v>Mel Holland (B EV)</x:v>
      </x:c>
      <x:c r="D1772" t="str">
        <x:v>Permanent</x:v>
      </x:c>
      <x:c r="E1772" t="str">
        <x:v>Thurrock</x:v>
      </x:c>
      <x:c r="F1772" t="str">
        <x:v>Operative Porter</x:v>
      </x:c>
      <x:c r="G1772" t="str">
        <x:v>395138</x:v>
      </x:c>
      <x:c r="H1772" t="str">
        <x:v>Knotel UK Ltd</x:v>
      </x:c>
      <x:c r="I1772" s="22" t="n">
        <x:v>7.5</x:v>
      </x:c>
      <x:c r="J1772" t="str">
        <x:v>Worked</x:v>
      </x:c>
      <x:c r="K1772" t="str">
        <x:v>Employee 1765; home branch Thurrock; assigned role Operative Porter | Deployment branch: Thurrock | Actual role: Operative Porter | Jobs: 395138 | Customers: Knotel UK Ltd | Actual hours: 7.5; source records: 1</x:v>
      </x:c>
      <x:c r="L1772" t="str">
        <x:v>Include</x:v>
      </x:c>
      <x:c r="M1772"/>
      <x:c r="N1772"/>
    </x:row>
    <x:row r="1773">
      <x:c r="A1773" t="str">
        <x:v>Mel Holland (B EV)|2026-01-16</x:v>
      </x:c>
      <x:c r="B1773" s="888" t="n">
        <x:v>46038</x:v>
      </x:c>
      <x:c r="C1773" t="str">
        <x:v>Mel Holland (B EV)</x:v>
      </x:c>
      <x:c r="D1773" t="str">
        <x:v>Permanent</x:v>
      </x:c>
      <x:c r="E1773" t="str">
        <x:v>Thurrock</x:v>
      </x:c>
      <x:c r="F1773" t="str">
        <x:v>Operative Porter</x:v>
      </x:c>
      <x:c r="G1773" t="str">
        <x:v>399638, 399029</x:v>
      </x:c>
      <x:c r="H1773" t="str">
        <x:v>Bank Of America; Knotel UK Ltd</x:v>
      </x:c>
      <x:c r="I1773" s="22" t="n">
        <x:v>14</x:v>
      </x:c>
      <x:c r="J1773" t="str">
        <x:v>Worked — 2 records</x:v>
      </x:c>
      <x:c r="K1773" t="str">
        <x:v>Employee 1765; home branch Thurrock; assigned role Operative Porter | Deployment branch: Thurrock | Actual role: Operative Porter, Operative Skilled | Jobs: 399638, 399029 | Customers: Bank Of America; Knotel UK Ltd | Actual hours: 14.0; source records: 2</x:v>
      </x:c>
      <x:c r="L1773" t="str">
        <x:v>Include</x:v>
      </x:c>
      <x:c r="M1773"/>
      <x:c r="N1773"/>
    </x:row>
    <x:row r="1774">
      <x:c r="A1774" t="str">
        <x:v>Mel Holland (B EV)|2026-01-18</x:v>
      </x:c>
      <x:c r="B1774" s="888" t="n">
        <x:v>46040</x:v>
      </x:c>
      <x:c r="C1774" t="str">
        <x:v>Mel Holland (B EV)</x:v>
      </x:c>
      <x:c r="D1774" t="str">
        <x:v>Permanent</x:v>
      </x:c>
      <x:c r="E1774" t="str">
        <x:v>Thurrock</x:v>
      </x:c>
      <x:c r="F1774" t="str">
        <x:v>Operative Porter</x:v>
      </x:c>
      <x:c r="G1774" t="str">
        <x:v>399638</x:v>
      </x:c>
      <x:c r="H1774" t="str">
        <x:v>Bank Of America</x:v>
      </x:c>
      <x:c r="I1774" s="22" t="n">
        <x:v>8</x:v>
      </x:c>
      <x:c r="J1774" t="str">
        <x:v>Worked</x:v>
      </x:c>
      <x:c r="K1774" t="str">
        <x:v>Employee 1765; home branch Thurrock; assigned role Operative Porter | Deployment branch: Thurrock | Actual role: Operative Skilled | Jobs: 399638 | Customers: Bank Of America | Actual hours: 8.0; source records: 1</x:v>
      </x:c>
      <x:c r="L1774" t="str">
        <x:v>Include</x:v>
      </x:c>
      <x:c r="M1774"/>
      <x:c r="N1774"/>
    </x:row>
    <x:row r="1775">
      <x:c r="A1775" t="str">
        <x:v>Mel Holland (B EV)|2026-01-19</x:v>
      </x:c>
      <x:c r="B1775" s="888" t="n">
        <x:v>46041</x:v>
      </x:c>
      <x:c r="C1775" t="str">
        <x:v>Mel Holland (B EV)</x:v>
      </x:c>
      <x:c r="D1775" t="str">
        <x:v>Permanent</x:v>
      </x:c>
      <x:c r="E1775" t="str">
        <x:v>Thurrock</x:v>
      </x:c>
      <x:c r="F1775" t="str">
        <x:v>Operative Porter</x:v>
      </x:c>
      <x:c r="G1775" t="str">
        <x:v>399638</x:v>
      </x:c>
      <x:c r="H1775" t="str">
        <x:v>Bank Of America</x:v>
      </x:c>
      <x:c r="I1775" s="22" t="n">
        <x:v>8</x:v>
      </x:c>
      <x:c r="J1775" t="str">
        <x:v>Worked</x:v>
      </x:c>
      <x:c r="K1775" t="str">
        <x:v>Employee 1765; home branch Thurrock; assigned role Operative Porter | Deployment branch: Thurrock | Actual role: Operative Skilled | Jobs: 399638 | Customers: Bank Of America | Actual hours: 8.0; source records: 1</x:v>
      </x:c>
      <x:c r="L1775" t="str">
        <x:v>Include</x:v>
      </x:c>
      <x:c r="M1775"/>
      <x:c r="N1775"/>
    </x:row>
    <x:row r="1776">
      <x:c r="A1776" t="str">
        <x:v>Mel Holland (B EV)|2026-01-21</x:v>
      </x:c>
      <x:c r="B1776" s="888" t="n">
        <x:v>46043</x:v>
      </x:c>
      <x:c r="C1776" t="str">
        <x:v>Mel Holland (B EV)</x:v>
      </x:c>
      <x:c r="D1776" t="str">
        <x:v>Permanent</x:v>
      </x:c>
      <x:c r="E1776" t="str">
        <x:v>Thurrock</x:v>
      </x:c>
      <x:c r="F1776" t="str">
        <x:v>Operative Porter</x:v>
      </x:c>
      <x:c r="G1776" t="str">
        <x:v>399566</x:v>
      </x:c>
      <x:c r="H1776" t="str">
        <x:v>King's College London</x:v>
      </x:c>
      <x:c r="I1776" s="22" t="n">
        <x:v>7.5</x:v>
      </x:c>
      <x:c r="J1776" t="str">
        <x:v>Worked</x:v>
      </x:c>
      <x:c r="K1776" t="str">
        <x:v>Employee 1765; home branch Thurrock; assigned role Operative Porter | Deployment branch: Thurrock | Actual role: Operative Porter | Jobs: 399566 | Customers: King's College London | Actual hours: 7.5; source records: 1</x:v>
      </x:c>
      <x:c r="L1776" t="str">
        <x:v>Include</x:v>
      </x:c>
      <x:c r="M1776"/>
      <x:c r="N1776"/>
    </x:row>
    <x:row r="1777">
      <x:c r="A1777" t="str">
        <x:v>Mel Holland (B EV)|2026-01-22</x:v>
      </x:c>
      <x:c r="B1777" s="888" t="n">
        <x:v>46044</x:v>
      </x:c>
      <x:c r="C1777" t="str">
        <x:v>Mel Holland (B EV)</x:v>
      </x:c>
      <x:c r="D1777" t="str">
        <x:v>Permanent</x:v>
      </x:c>
      <x:c r="E1777" t="str">
        <x:v>Thurrock</x:v>
      </x:c>
      <x:c r="F1777" t="str">
        <x:v>Operative Porter</x:v>
      </x:c>
      <x:c r="G1777" t="str">
        <x:v>399857</x:v>
      </x:c>
      <x:c r="H1777" t="str">
        <x:v>Knotel UK Ltd</x:v>
      </x:c>
      <x:c r="I1777" s="22" t="n">
        <x:v>8.5</x:v>
      </x:c>
      <x:c r="J1777" t="str">
        <x:v>Worked</x:v>
      </x:c>
      <x:c r="K1777" t="str">
        <x:v>Employee 1765; home branch Thurrock; assigned role Operative Porter | Deployment branch: Thurrock | Actual role: Operative Porter | Jobs: 399857 | Customers: Knotel UK Ltd | Actual hours: 8.5; source records: 1</x:v>
      </x:c>
      <x:c r="L1777" t="str">
        <x:v>Include</x:v>
      </x:c>
      <x:c r="M1777"/>
      <x:c r="N1777"/>
    </x:row>
    <x:row r="1778">
      <x:c r="A1778" t="str">
        <x:v>Mel Holland (B EV)|2026-01-23</x:v>
      </x:c>
      <x:c r="B1778" s="888" t="n">
        <x:v>46045</x:v>
      </x:c>
      <x:c r="C1778" t="str">
        <x:v>Mel Holland (B EV)</x:v>
      </x:c>
      <x:c r="D1778" t="str">
        <x:v>Permanent</x:v>
      </x:c>
      <x:c r="E1778" t="str">
        <x:v>Thurrock</x:v>
      </x:c>
      <x:c r="F1778" t="str">
        <x:v>Operative Porter</x:v>
      </x:c>
      <x:c r="G1778" t="str">
        <x:v>399805</x:v>
      </x:c>
      <x:c r="H1778" t="str">
        <x:v>Bank Of America</x:v>
      </x:c>
      <x:c r="I1778" s="22" t="n">
        <x:v>5.5</x:v>
      </x:c>
      <x:c r="J1778" t="str">
        <x:v>Worked</x:v>
      </x:c>
      <x:c r="K1778" t="str">
        <x:v>Employee 1765; home branch Thurrock; assigned role Operative Porter | Deployment branch: Thurrock | Actual role: Operative Skilled | Jobs: 399805 | Customers: Bank Of America | Actual hours: 5.5; source records: 1</x:v>
      </x:c>
      <x:c r="L1778" t="str">
        <x:v>Include</x:v>
      </x:c>
      <x:c r="M1778"/>
      <x:c r="N1778"/>
    </x:row>
    <x:row r="1779">
      <x:c r="A1779" t="str">
        <x:v>Mel Holland (B EV)|2026-01-24</x:v>
      </x:c>
      <x:c r="B1779" s="888" t="n">
        <x:v>46046</x:v>
      </x:c>
      <x:c r="C1779" t="str">
        <x:v>Mel Holland (B EV)</x:v>
      </x:c>
      <x:c r="D1779" t="str">
        <x:v>Permanent</x:v>
      </x:c>
      <x:c r="E1779" t="str">
        <x:v>Thurrock</x:v>
      </x:c>
      <x:c r="F1779" t="str">
        <x:v>Operative Porter</x:v>
      </x:c>
      <x:c r="G1779" t="str">
        <x:v>399062</x:v>
      </x:c>
      <x:c r="H1779" t="str">
        <x:v>Societe Generale</x:v>
      </x:c>
      <x:c r="I1779" s="22" t="n">
        <x:v>6</x:v>
      </x:c>
      <x:c r="J1779" t="str">
        <x:v>Worked</x:v>
      </x:c>
      <x:c r="K1779" t="str">
        <x:v>Employee 1765; home branch Thurrock; assigned role Operative Porter | Deployment branch: Thurrock | Actual role: Operative Porter | Jobs: 399062 | Customers: Societe Generale | Actual hours: 6.0; source records: 1</x:v>
      </x:c>
      <x:c r="L1779" t="str">
        <x:v>Include</x:v>
      </x:c>
      <x:c r="M1779"/>
      <x:c r="N1779"/>
    </x:row>
    <x:row r="1780">
      <x:c r="A1780" t="str">
        <x:v>Mel Holland (B EV)|2026-01-25</x:v>
      </x:c>
      <x:c r="B1780" s="888" t="n">
        <x:v>46047</x:v>
      </x:c>
      <x:c r="C1780" t="str">
        <x:v>Mel Holland (B EV)</x:v>
      </x:c>
      <x:c r="D1780" t="str">
        <x:v>Permanent</x:v>
      </x:c>
      <x:c r="E1780" t="str">
        <x:v>Thurrock</x:v>
      </x:c>
      <x:c r="F1780" t="str">
        <x:v>Operative Porter</x:v>
      </x:c>
      <x:c r="G1780" t="str">
        <x:v>399805</x:v>
      </x:c>
      <x:c r="H1780" t="str">
        <x:v>Bank Of America</x:v>
      </x:c>
      <x:c r="I1780" s="22" t="n">
        <x:v>8</x:v>
      </x:c>
      <x:c r="J1780" t="str">
        <x:v>Worked</x:v>
      </x:c>
      <x:c r="K1780" t="str">
        <x:v>Employee 1765; home branch Thurrock; assigned role Operative Porter | Deployment branch: Thurrock | Actual role: Operative Skilled | Jobs: 399805 | Customers: Bank Of America | Actual hours: 8.0; source records: 1</x:v>
      </x:c>
      <x:c r="L1780" t="str">
        <x:v>Include</x:v>
      </x:c>
      <x:c r="M1780"/>
      <x:c r="N1780"/>
    </x:row>
    <x:row r="1781">
      <x:c r="A1781" t="str">
        <x:v>Mel Holland (B EV)|2026-01-26</x:v>
      </x:c>
      <x:c r="B1781" s="888" t="n">
        <x:v>46048</x:v>
      </x:c>
      <x:c r="C1781" t="str">
        <x:v>Mel Holland (B EV)</x:v>
      </x:c>
      <x:c r="D1781" t="str">
        <x:v>Permanent</x:v>
      </x:c>
      <x:c r="E1781" t="str">
        <x:v>Thurrock</x:v>
      </x:c>
      <x:c r="F1781" t="str">
        <x:v>Operative Porter</x:v>
      </x:c>
      <x:c r="G1781" t="str">
        <x:v>399805</x:v>
      </x:c>
      <x:c r="H1781" t="str">
        <x:v>Bank Of America</x:v>
      </x:c>
      <x:c r="I1781" s="22" t="n">
        <x:v>8</x:v>
      </x:c>
      <x:c r="J1781" t="str">
        <x:v>Worked</x:v>
      </x:c>
      <x:c r="K1781" t="str">
        <x:v>Employee 1765; home branch Thurrock; assigned role Operative Porter | Deployment branch: Thurrock | Actual role: Operative Skilled | Jobs: 399805 | Customers: Bank Of America | Actual hours: 8.0; source records: 1</x:v>
      </x:c>
      <x:c r="L1781" t="str">
        <x:v>Include</x:v>
      </x:c>
      <x:c r="M1781"/>
      <x:c r="N1781"/>
    </x:row>
    <x:row r="1782">
      <x:c r="A1782" t="str">
        <x:v>Mel Holland (B EV)|2026-01-27</x:v>
      </x:c>
      <x:c r="B1782" s="888" t="n">
        <x:v>46049</x:v>
      </x:c>
      <x:c r="C1782" t="str">
        <x:v>Mel Holland (B EV)</x:v>
      </x:c>
      <x:c r="D1782" t="str">
        <x:v>Permanent</x:v>
      </x:c>
      <x:c r="E1782" t="str">
        <x:v>Thurrock</x:v>
      </x:c>
      <x:c r="F1782" t="str">
        <x:v>Operative Porter</x:v>
      </x:c>
      <x:c r="G1782" t="str">
        <x:v>399910</x:v>
      </x:c>
      <x:c r="H1782" t="str">
        <x:v>Anabas</x:v>
      </x:c>
      <x:c r="I1782" s="22" t="n">
        <x:v>6</x:v>
      </x:c>
      <x:c r="J1782" t="str">
        <x:v>Worked</x:v>
      </x:c>
      <x:c r="K1782" t="str">
        <x:v>Employee 1765; home branch Thurrock; assigned role Operative Porter | Deployment branch: Thurrock | Actual role: Operative Porter | Jobs: 399910 | Customers: Anabas | Actual hours: 6.0; source records: 1</x:v>
      </x:c>
      <x:c r="L1782" t="str">
        <x:v>Include</x:v>
      </x:c>
      <x:c r="M1782"/>
      <x:c r="N1782"/>
    </x:row>
    <x:row r="1783">
      <x:c r="A1783" t="str">
        <x:v>Mel Holland (B EV)|2026-01-29</x:v>
      </x:c>
      <x:c r="B1783" s="888" t="n">
        <x:v>46051</x:v>
      </x:c>
      <x:c r="C1783" t="str">
        <x:v>Mel Holland (B EV)</x:v>
      </x:c>
      <x:c r="D1783" t="str">
        <x:v>Permanent</x:v>
      </x:c>
      <x:c r="E1783" t="str">
        <x:v>Thurrock</x:v>
      </x:c>
      <x:c r="F1783" t="str">
        <x:v>Operative Porter</x:v>
      </x:c>
      <x:c r="G1783" t="str">
        <x:v>399963</x:v>
      </x:c>
      <x:c r="H1783" t="str">
        <x:v>HSBC/JLL</x:v>
      </x:c>
      <x:c r="I1783" s="22" t="n">
        <x:v>8.5</x:v>
      </x:c>
      <x:c r="J1783" t="str">
        <x:v>Worked</x:v>
      </x:c>
      <x:c r="K1783" t="str">
        <x:v>Employee 1765; home branch Thurrock; assigned role Operative Porter | Deployment branch: Thurrock | Actual role: Operative Porter | Jobs: 399963 | Customers: HSBC/JLL | Actual hours: 8.5; source records: 1</x:v>
      </x:c>
      <x:c r="L1783" t="str">
        <x:v>Include</x:v>
      </x:c>
      <x:c r="M1783"/>
      <x:c r="N1783"/>
    </x:row>
    <x:row r="1784">
      <x:c r="A1784" t="str">
        <x:v>Mel Holland (B EV)|2026-01-30</x:v>
      </x:c>
      <x:c r="B1784" s="888" t="n">
        <x:v>46052</x:v>
      </x:c>
      <x:c r="C1784" t="str">
        <x:v>Mel Holland (B EV)</x:v>
      </x:c>
      <x:c r="D1784" t="str">
        <x:v>Permanent</x:v>
      </x:c>
      <x:c r="E1784" t="str">
        <x:v>Thurrock</x:v>
      </x:c>
      <x:c r="F1784" t="str">
        <x:v>Operative Porter</x:v>
      </x:c>
      <x:c r="G1784" t="str">
        <x:v>399938, 399963</x:v>
      </x:c>
      <x:c r="H1784" t="str">
        <x:v>Bank Of America; HSBC/JLL</x:v>
      </x:c>
      <x:c r="I1784" s="22" t="n">
        <x:v>14.5</x:v>
      </x:c>
      <x:c r="J1784" t="str">
        <x:v>Worked — 2 records</x:v>
      </x:c>
      <x:c r="K1784" t="str">
        <x:v>Employee 1765; home branch Thurrock; assigned role Operative Porter | Deployment branch: Thurrock | Actual role: Operative Porter, Operative Skilled | Jobs: 399938, 399963 | Customers: Bank Of America; HSBC/JLL | Actual hours: 14.5; source records: 2</x:v>
      </x:c>
      <x:c r="L1784" t="str">
        <x:v>Include</x:v>
      </x:c>
      <x:c r="M1784"/>
      <x:c r="N1784"/>
    </x:row>
    <x:row r="1785">
      <x:c r="A1785" t="str">
        <x:v>Mel Holland (B EV)|2026-01-31</x:v>
      </x:c>
      <x:c r="B1785" s="888" t="n">
        <x:v>46053</x:v>
      </x:c>
      <x:c r="C1785" t="str">
        <x:v>Mel Holland (B EV)</x:v>
      </x:c>
      <x:c r="D1785" t="str">
        <x:v>Permanent</x:v>
      </x:c>
      <x:c r="E1785" t="str">
        <x:v>Thurrock</x:v>
      </x:c>
      <x:c r="F1785" t="str">
        <x:v>Operative Porter</x:v>
      </x:c>
      <x:c r="G1785" t="str">
        <x:v>400004</x:v>
      </x:c>
      <x:c r="H1785" t="str">
        <x:v>C&amp;W Store @ Harrow Green</x:v>
      </x:c>
      <x:c r="I1785" s="22" t="n">
        <x:v>5.5</x:v>
      </x:c>
      <x:c r="J1785" t="str">
        <x:v>Worked</x:v>
      </x:c>
      <x:c r="K1785" t="str">
        <x:v>Employee 1765; home branch Thurrock; assigned role Operative Porter | Deployment branch: Thurrock | Actual role: Operative Porter | Jobs: 400004 | Customers: C&amp;W Store @ Harrow Green | Actual hours: 5.5; source records: 1</x:v>
      </x:c>
      <x:c r="L1785" t="str">
        <x:v>Include</x:v>
      </x:c>
      <x:c r="M1785"/>
      <x:c r="N1785"/>
    </x:row>
    <x:row r="1786">
      <x:c r="A1786" t="str">
        <x:v>Michael Carney|2026-01-06</x:v>
      </x:c>
      <x:c r="B1786" s="888" t="n">
        <x:v>46028</x:v>
      </x:c>
      <x:c r="C1786" t="str">
        <x:v>Michael Carney</x:v>
      </x:c>
      <x:c r="D1786" t="str">
        <x:v>Permanent</x:v>
      </x:c>
      <x:c r="E1786" t="str">
        <x:v>Manchester</x:v>
      </x:c>
      <x:c r="F1786" t="str">
        <x:v>Operative Porter</x:v>
      </x:c>
      <x:c r="G1786" t="str">
        <x:v>394233</x:v>
      </x:c>
      <x:c r="H1786" t="str">
        <x:v>BT plc</x:v>
      </x:c>
      <x:c r="I1786" s="22" t="n">
        <x:v>8</x:v>
      </x:c>
      <x:c r="J1786" t="str">
        <x:v>Worked</x:v>
      </x:c>
      <x:c r="K1786" t="str">
        <x:v>Employee 104098; home branch Manchester; assigned role Operative Porter | Deployment branch: Manchester | Actual role: Operative Porter | Jobs: 394233 | Customers: BT plc | Actual hours: 8.0; source records: 1</x:v>
      </x:c>
      <x:c r="L1786" t="str">
        <x:v>Include</x:v>
      </x:c>
      <x:c r="M1786"/>
      <x:c r="N1786"/>
    </x:row>
    <x:row r="1787">
      <x:c r="A1787" t="str">
        <x:v>Michael Carney|2026-01-07</x:v>
      </x:c>
      <x:c r="B1787" s="888" t="n">
        <x:v>46029</x:v>
      </x:c>
      <x:c r="C1787" t="str">
        <x:v>Michael Carney</x:v>
      </x:c>
      <x:c r="D1787" t="str">
        <x:v>Permanent</x:v>
      </x:c>
      <x:c r="E1787" t="str">
        <x:v>Manchester</x:v>
      </x:c>
      <x:c r="F1787" t="str">
        <x:v>Operative Porter</x:v>
      </x:c>
      <x:c r="G1787" t="str">
        <x:v>394233</x:v>
      </x:c>
      <x:c r="H1787" t="str">
        <x:v>BT plc</x:v>
      </x:c>
      <x:c r="I1787" s="22" t="n">
        <x:v>8.5</x:v>
      </x:c>
      <x:c r="J1787" t="str">
        <x:v>Worked</x:v>
      </x:c>
      <x:c r="K1787" t="str">
        <x:v>Employee 104098; home branch Manchester; assigned role Operative Porter | Deployment branch: Manchester | Actual role: Operative Porter | Jobs: 394233 | Customers: BT plc | Actual hours: 8.5; source records: 1</x:v>
      </x:c>
      <x:c r="L1787" t="str">
        <x:v>Include</x:v>
      </x:c>
      <x:c r="M1787"/>
      <x:c r="N1787"/>
    </x:row>
    <x:row r="1788">
      <x:c r="A1788" t="str">
        <x:v>Michael Carney|2026-01-08</x:v>
      </x:c>
      <x:c r="B1788" s="888" t="n">
        <x:v>46030</x:v>
      </x:c>
      <x:c r="C1788" t="str">
        <x:v>Michael Carney</x:v>
      </x:c>
      <x:c r="D1788" t="str">
        <x:v>Permanent</x:v>
      </x:c>
      <x:c r="E1788" t="str">
        <x:v>Manchester</x:v>
      </x:c>
      <x:c r="F1788" t="str">
        <x:v>Operative Porter</x:v>
      </x:c>
      <x:c r="G1788" t="str">
        <x:v>394233</x:v>
      </x:c>
      <x:c r="H1788" t="str">
        <x:v>BT plc</x:v>
      </x:c>
      <x:c r="I1788" s="22" t="n">
        <x:v>6.5</x:v>
      </x:c>
      <x:c r="J1788" t="str">
        <x:v>Worked</x:v>
      </x:c>
      <x:c r="K1788" t="str">
        <x:v>Employee 104098; home branch Manchester; assigned role Operative Porter | Deployment branch: Manchester | Actual role: Operative Porter | Jobs: 394233 | Customers: BT plc | Actual hours: 6.5; source records: 1</x:v>
      </x:c>
      <x:c r="L1788" t="str">
        <x:v>Include</x:v>
      </x:c>
      <x:c r="M1788"/>
      <x:c r="N1788"/>
    </x:row>
    <x:row r="1789">
      <x:c r="A1789" t="str">
        <x:v>Michael Carney|2026-01-09</x:v>
      </x:c>
      <x:c r="B1789" s="888" t="n">
        <x:v>46031</x:v>
      </x:c>
      <x:c r="C1789" t="str">
        <x:v>Michael Carney</x:v>
      </x:c>
      <x:c r="D1789" t="str">
        <x:v>Permanent</x:v>
      </x:c>
      <x:c r="E1789" t="str">
        <x:v>Manchester</x:v>
      </x:c>
      <x:c r="F1789" t="str">
        <x:v>Operative Porter</x:v>
      </x:c>
      <x:c r="G1789" t="str">
        <x:v>397539</x:v>
      </x:c>
      <x:c r="H1789" t="str">
        <x:v>Restore Harrow Green</x:v>
      </x:c>
      <x:c r="I1789" s="22" t="n">
        <x:v>0.5</x:v>
      </x:c>
      <x:c r="J1789" t="str">
        <x:v>Worked</x:v>
      </x:c>
      <x:c r="K1789" t="str">
        <x:v>Employee 104098; home branch Manchester; assigned role Operative Porter | Deployment branch: Manchester | Actual role: Operative Porter | Jobs: 397539 | Customers: Restore Harrow Green | Actual hours: 0.5; source records: 1</x:v>
      </x:c>
      <x:c r="L1789" t="str">
        <x:v>Include</x:v>
      </x:c>
      <x:c r="M1789"/>
      <x:c r="N1789"/>
    </x:row>
    <x:row r="1790">
      <x:c r="A1790" t="str">
        <x:v>Michael Carney|2026-01-12</x:v>
      </x:c>
      <x:c r="B1790" s="888" t="n">
        <x:v>46034</x:v>
      </x:c>
      <x:c r="C1790" t="str">
        <x:v>Michael Carney</x:v>
      </x:c>
      <x:c r="D1790" t="str">
        <x:v>Permanent</x:v>
      </x:c>
      <x:c r="E1790" t="str">
        <x:v>Manchester</x:v>
      </x:c>
      <x:c r="F1790" t="str">
        <x:v>Operative Porter</x:v>
      </x:c>
      <x:c r="G1790" t="str">
        <x:v>397767</x:v>
      </x:c>
      <x:c r="H1790" t="str">
        <x:v>Irwell Valley Homes</x:v>
      </x:c>
      <x:c r="I1790" s="22" t="n">
        <x:v>9</x:v>
      </x:c>
      <x:c r="J1790" t="str">
        <x:v>Worked</x:v>
      </x:c>
      <x:c r="K1790" t="str">
        <x:v>Employee 104098; home branch Manchester; assigned role Operative Porter | Deployment branch: Manchester | Actual role: Operative Skilled | Jobs: 397767 | Customers: Irwell Valley Homes | Actual hours: 9.0; source records: 1</x:v>
      </x:c>
      <x:c r="L1790" t="str">
        <x:v>Include</x:v>
      </x:c>
      <x:c r="M1790"/>
      <x:c r="N1790"/>
    </x:row>
    <x:row r="1791">
      <x:c r="A1791" t="str">
        <x:v>Michael Carney|2026-01-13</x:v>
      </x:c>
      <x:c r="B1791" s="888" t="n">
        <x:v>46035</x:v>
      </x:c>
      <x:c r="C1791" t="str">
        <x:v>Michael Carney</x:v>
      </x:c>
      <x:c r="D1791" t="str">
        <x:v>Permanent</x:v>
      </x:c>
      <x:c r="E1791" t="str">
        <x:v>Manchester</x:v>
      </x:c>
      <x:c r="F1791" t="str">
        <x:v>Operative Porter</x:v>
      </x:c>
      <x:c r="G1791" t="str">
        <x:v>397767</x:v>
      </x:c>
      <x:c r="H1791" t="str">
        <x:v>Irwell Valley Homes</x:v>
      </x:c>
      <x:c r="I1791" s="22" t="n">
        <x:v>9.5</x:v>
      </x:c>
      <x:c r="J1791" t="str">
        <x:v>Worked</x:v>
      </x:c>
      <x:c r="K1791" t="str">
        <x:v>Employee 104098; home branch Manchester; assigned role Operative Porter | Deployment branch: Manchester | Actual role: Operative Porter | Jobs: 397767 | Customers: Irwell Valley Homes | Actual hours: 9.5; source records: 1</x:v>
      </x:c>
      <x:c r="L1791" t="str">
        <x:v>Include</x:v>
      </x:c>
      <x:c r="M1791"/>
      <x:c r="N1791"/>
    </x:row>
    <x:row r="1792">
      <x:c r="A1792" t="str">
        <x:v>Michael Carney|2026-01-16</x:v>
      </x:c>
      <x:c r="B1792" s="888" t="n">
        <x:v>46038</x:v>
      </x:c>
      <x:c r="C1792" t="str">
        <x:v>Michael Carney</x:v>
      </x:c>
      <x:c r="D1792" t="str">
        <x:v>Permanent</x:v>
      </x:c>
      <x:c r="E1792" t="str">
        <x:v>Manchester</x:v>
      </x:c>
      <x:c r="F1792" t="str">
        <x:v>Operative Porter</x:v>
      </x:c>
      <x:c r="G1792" t="str">
        <x:v>398932, 399220</x:v>
      </x:c>
      <x:c r="H1792" t="str">
        <x:v>Irwell Valley Homes</x:v>
      </x:c>
      <x:c r="I1792" s="22" t="n">
        <x:v>4.5</x:v>
      </x:c>
      <x:c r="J1792" t="str">
        <x:v>Worked — 2 records</x:v>
      </x:c>
      <x:c r="K1792" t="str">
        <x:v>Employee 104098; home branch Manchester; assigned role Operative Porter | Deployment branch: Manchester | Actual role: Operative Driver | Jobs: 398932, 399220 | Customers: Irwell Valley Homes | Actual hours: 4.5; source records: 2</x:v>
      </x:c>
      <x:c r="L1792" t="str">
        <x:v>Include</x:v>
      </x:c>
      <x:c r="M1792"/>
      <x:c r="N1792"/>
    </x:row>
    <x:row r="1793">
      <x:c r="A1793" t="str">
        <x:v>Michael Carney|2026-01-19</x:v>
      </x:c>
      <x:c r="B1793" s="888" t="n">
        <x:v>46041</x:v>
      </x:c>
      <x:c r="C1793" t="str">
        <x:v>Michael Carney</x:v>
      </x:c>
      <x:c r="D1793" t="str">
        <x:v>Permanent</x:v>
      </x:c>
      <x:c r="E1793" t="str">
        <x:v>Manchester</x:v>
      </x:c>
      <x:c r="F1793" t="str">
        <x:v>Operative Porter</x:v>
      </x:c>
      <x:c r="G1793" t="str">
        <x:v>394233</x:v>
      </x:c>
      <x:c r="H1793" t="str">
        <x:v>BT plc</x:v>
      </x:c>
      <x:c r="I1793" s="22" t="n">
        <x:v>9</x:v>
      </x:c>
      <x:c r="J1793" t="str">
        <x:v>Worked</x:v>
      </x:c>
      <x:c r="K1793" t="str">
        <x:v>Employee 104098; home branch Manchester; assigned role Operative Porter | Deployment branch: Manchester | Actual role: Operative Porter | Jobs: 394233 | Customers: BT plc | Actual hours: 9.0; source records: 1</x:v>
      </x:c>
      <x:c r="L1793" t="str">
        <x:v>Include</x:v>
      </x:c>
      <x:c r="M1793"/>
      <x:c r="N1793"/>
    </x:row>
    <x:row r="1794">
      <x:c r="A1794" t="str">
        <x:v>Michael Carney|2026-01-21</x:v>
      </x:c>
      <x:c r="B1794" s="888" t="n">
        <x:v>46043</x:v>
      </x:c>
      <x:c r="C1794" t="str">
        <x:v>Michael Carney</x:v>
      </x:c>
      <x:c r="D1794" t="str">
        <x:v>Permanent</x:v>
      </x:c>
      <x:c r="E1794" t="str">
        <x:v>Manchester</x:v>
      </x:c>
      <x:c r="F1794" t="str">
        <x:v>Operative Porter</x:v>
      </x:c>
      <x:c r="G1794" t="str">
        <x:v>394233</x:v>
      </x:c>
      <x:c r="H1794" t="str">
        <x:v>BT plc</x:v>
      </x:c>
      <x:c r="I1794" s="22" t="n">
        <x:v>9.5</x:v>
      </x:c>
      <x:c r="J1794" t="str">
        <x:v>Worked</x:v>
      </x:c>
      <x:c r="K1794" t="str">
        <x:v>Employee 104098; home branch Manchester; assigned role Operative Porter | Deployment branch: Manchester | Actual role: Operative Driver | Jobs: 394233 | Customers: BT plc | Actual hours: 9.5; source records: 1</x:v>
      </x:c>
      <x:c r="L1794" t="str">
        <x:v>Include</x:v>
      </x:c>
      <x:c r="M1794"/>
      <x:c r="N1794"/>
    </x:row>
    <x:row r="1795">
      <x:c r="A1795" t="str">
        <x:v>Michael Carney|2026-01-23</x:v>
      </x:c>
      <x:c r="B1795" s="888" t="n">
        <x:v>46045</x:v>
      </x:c>
      <x:c r="C1795" t="str">
        <x:v>Michael Carney</x:v>
      </x:c>
      <x:c r="D1795" t="str">
        <x:v>Permanent</x:v>
      </x:c>
      <x:c r="E1795" t="str">
        <x:v>Manchester</x:v>
      </x:c>
      <x:c r="F1795" t="str">
        <x:v>Operative Porter</x:v>
      </x:c>
      <x:c r="G1795" t="str">
        <x:v>394233</x:v>
      </x:c>
      <x:c r="H1795" t="str">
        <x:v>BT plc</x:v>
      </x:c>
      <x:c r="I1795" s="22" t="n">
        <x:v>7.5</x:v>
      </x:c>
      <x:c r="J1795" t="str">
        <x:v>Worked</x:v>
      </x:c>
      <x:c r="K1795" t="str">
        <x:v>Employee 104098; home branch Manchester; assigned role Operative Porter | Deployment branch: Manchester | Actual role: Operative Porter | Jobs: 394233 | Customers: BT plc | Actual hours: 7.5; source records: 1</x:v>
      </x:c>
      <x:c r="L1795" t="str">
        <x:v>Include</x:v>
      </x:c>
      <x:c r="M1795"/>
      <x:c r="N1795"/>
    </x:row>
    <x:row r="1796">
      <x:c r="A1796" t="str">
        <x:v>Michael Carney|2026-01-26</x:v>
      </x:c>
      <x:c r="B1796" s="888" t="n">
        <x:v>46048</x:v>
      </x:c>
      <x:c r="C1796" t="str">
        <x:v>Michael Carney</x:v>
      </x:c>
      <x:c r="D1796" t="str">
        <x:v>Permanent</x:v>
      </x:c>
      <x:c r="E1796" t="str">
        <x:v>Manchester</x:v>
      </x:c>
      <x:c r="F1796" t="str">
        <x:v>Operative Porter</x:v>
      </x:c>
      <x:c r="G1796" t="str">
        <x:v>399635</x:v>
      </x:c>
      <x:c r="H1796" t="str">
        <x:v>SGS United Kingdom Limited</x:v>
      </x:c>
      <x:c r="I1796" s="22" t="n">
        <x:v>9.5</x:v>
      </x:c>
      <x:c r="J1796" t="str">
        <x:v>Worked</x:v>
      </x:c>
      <x:c r="K1796" t="str">
        <x:v>Employee 104098; home branch Manchester; assigned role Operative Porter | Deployment branch: Manchester | Actual role: Operative Porter | Jobs: 399635 | Customers: SGS United Kingdom Limited | Actual hours: 9.5; source records: 1</x:v>
      </x:c>
      <x:c r="L1796" t="str">
        <x:v>Include</x:v>
      </x:c>
      <x:c r="M1796"/>
      <x:c r="N1796"/>
    </x:row>
    <x:row r="1797">
      <x:c r="A1797" t="str">
        <x:v>Michael Carney|2026-01-27</x:v>
      </x:c>
      <x:c r="B1797" s="888" t="n">
        <x:v>46049</x:v>
      </x:c>
      <x:c r="C1797" t="str">
        <x:v>Michael Carney</x:v>
      </x:c>
      <x:c r="D1797" t="str">
        <x:v>Permanent</x:v>
      </x:c>
      <x:c r="E1797" t="str">
        <x:v>Manchester</x:v>
      </x:c>
      <x:c r="F1797" t="str">
        <x:v>Operative Porter</x:v>
      </x:c>
      <x:c r="G1797" t="str">
        <x:v>398317</x:v>
      </x:c>
      <x:c r="H1797" t="str">
        <x:v>Restore Harrow Green</x:v>
      </x:c>
      <x:c r="I1797" s="22" t="n">
        <x:v>8.75</x:v>
      </x:c>
      <x:c r="J1797" t="str">
        <x:v>Worked</x:v>
      </x:c>
      <x:c r="K1797" t="str">
        <x:v>Employee 104098; home branch Manchester; assigned role Operative Porter | Deployment branch: Manchester | Actual role: Operative Porter | Jobs: 398317 | Customers: Restore Harrow Green | Actual hours: 8.8; source records: 1</x:v>
      </x:c>
      <x:c r="L1797" t="str">
        <x:v>Include</x:v>
      </x:c>
      <x:c r="M1797"/>
      <x:c r="N1797"/>
    </x:row>
    <x:row r="1798">
      <x:c r="A1798" t="str">
        <x:v>Michael Carney|2026-01-28</x:v>
      </x:c>
      <x:c r="B1798" s="888" t="n">
        <x:v>46050</x:v>
      </x:c>
      <x:c r="C1798" t="str">
        <x:v>Michael Carney</x:v>
      </x:c>
      <x:c r="D1798" t="str">
        <x:v>Permanent</x:v>
      </x:c>
      <x:c r="E1798" t="str">
        <x:v>Manchester</x:v>
      </x:c>
      <x:c r="F1798" t="str">
        <x:v>Operative Porter</x:v>
      </x:c>
      <x:c r="G1798" t="str">
        <x:v>398317</x:v>
      </x:c>
      <x:c r="H1798" t="str">
        <x:v>Restore Harrow Green</x:v>
      </x:c>
      <x:c r="I1798" s="22" t="n">
        <x:v>11.5</x:v>
      </x:c>
      <x:c r="J1798" t="str">
        <x:v>Worked</x:v>
      </x:c>
      <x:c r="K1798" t="str">
        <x:v>Employee 104098; home branch Manchester; assigned role Operative Porter | Deployment branch: Manchester | Actual role: Operative Porter | Jobs: 398317 | Customers: Restore Harrow Green | Actual hours: 11.5; source records: 1</x:v>
      </x:c>
      <x:c r="L1798" t="str">
        <x:v>Include</x:v>
      </x:c>
      <x:c r="M1798"/>
      <x:c r="N1798"/>
    </x:row>
    <x:row r="1799">
      <x:c r="A1799" t="str">
        <x:v>Michael Churchman|2026-01-28</x:v>
      </x:c>
      <x:c r="B1799" s="888" t="n">
        <x:v>46050</x:v>
      </x:c>
      <x:c r="C1799" t="str">
        <x:v>Michael Churchman</x:v>
      </x:c>
      <x:c r="D1799" t="str">
        <x:v>Permanent</x:v>
      </x:c>
      <x:c r="E1799" t="str">
        <x:v>Cambridge</x:v>
      </x:c>
      <x:c r="F1799" t="str">
        <x:v>Operative Porter</x:v>
      </x:c>
      <x:c r="G1799"/>
      <x:c r="H1799"/>
      <x:c r="I1799" s="22" t="n">
        <x:v>0</x:v>
      </x:c>
      <x:c r="J1799" t="str">
        <x:v>Annual leave</x:v>
      </x:c>
      <x:c r="K1799" t="str">
        <x:v>Employee 103898; home branch Cambridge; assigned role Operative Porter | Leave: Annual Leave (Hours) | Leave calendar basis: Variable-pattern period</x:v>
      </x:c>
      <x:c r="L1799" t="str">
        <x:v>Include</x:v>
      </x:c>
      <x:c r="M1799"/>
      <x:c r="N1799"/>
    </x:row>
    <x:row r="1800">
      <x:c r="A1800" t="str">
        <x:v>Mike Booth|2026-01-05</x:v>
      </x:c>
      <x:c r="B1800" s="888" t="n">
        <x:v>46027</x:v>
      </x:c>
      <x:c r="C1800" t="str">
        <x:v>Mike Booth</x:v>
      </x:c>
      <x:c r="D1800" t="str">
        <x:v>Permanent</x:v>
      </x:c>
      <x:c r="E1800" t="str">
        <x:v>Manchester</x:v>
      </x:c>
      <x:c r="F1800" t="str">
        <x:v>Operative Driver</x:v>
      </x:c>
      <x:c r="G1800" t="str">
        <x:v>394233</x:v>
      </x:c>
      <x:c r="H1800" t="str">
        <x:v>BT plc</x:v>
      </x:c>
      <x:c r="I1800" s="22" t="n">
        <x:v>9</x:v>
      </x:c>
      <x:c r="J1800" t="str">
        <x:v>Worked</x:v>
      </x:c>
      <x:c r="K1800" t="str">
        <x:v>Employee 104053; home branch Manchester; assigned role Operative Driver | Deployment branch: Manchester | Actual role: Operative Porter | Jobs: 394233 | Customers: BT plc | Actual hours: 9.0; source records: 1</x:v>
      </x:c>
      <x:c r="L1800" t="str">
        <x:v>Include</x:v>
      </x:c>
      <x:c r="M1800"/>
      <x:c r="N1800"/>
    </x:row>
    <x:row r="1801">
      <x:c r="A1801" t="str">
        <x:v>Mike Booth|2026-01-06</x:v>
      </x:c>
      <x:c r="B1801" s="888" t="n">
        <x:v>46028</x:v>
      </x:c>
      <x:c r="C1801" t="str">
        <x:v>Mike Booth</x:v>
      </x:c>
      <x:c r="D1801" t="str">
        <x:v>Permanent</x:v>
      </x:c>
      <x:c r="E1801" t="str">
        <x:v>Manchester</x:v>
      </x:c>
      <x:c r="F1801" t="str">
        <x:v>Operative Driver</x:v>
      </x:c>
      <x:c r="G1801" t="str">
        <x:v>394302A</x:v>
      </x:c>
      <x:c r="H1801" t="str">
        <x:v>Harris Museum and Art Gallery</x:v>
      </x:c>
      <x:c r="I1801" s="22" t="n">
        <x:v>8</x:v>
      </x:c>
      <x:c r="J1801" t="str">
        <x:v>Worked</x:v>
      </x:c>
      <x:c r="K1801" t="str">
        <x:v>Employee 104053; home branch Manchester; assigned role Operative Driver | Deployment branch: Manchester | Actual role: Operative Driver | Jobs: 394302A | Customers: Harris Museum and Art Gallery | Actual hours: 8.0; source records: 1</x:v>
      </x:c>
      <x:c r="L1801" t="str">
        <x:v>Include</x:v>
      </x:c>
      <x:c r="M1801"/>
      <x:c r="N1801"/>
    </x:row>
    <x:row r="1802">
      <x:c r="A1802" t="str">
        <x:v>Mike Booth|2026-01-08</x:v>
      </x:c>
      <x:c r="B1802" s="888" t="n">
        <x:v>46030</x:v>
      </x:c>
      <x:c r="C1802" t="str">
        <x:v>Mike Booth</x:v>
      </x:c>
      <x:c r="D1802" t="str">
        <x:v>Permanent</x:v>
      </x:c>
      <x:c r="E1802" t="str">
        <x:v>Manchester</x:v>
      </x:c>
      <x:c r="F1802" t="str">
        <x:v>Operative Driver</x:v>
      </x:c>
      <x:c r="G1802" t="str">
        <x:v>399212</x:v>
      </x:c>
      <x:c r="H1802" t="str">
        <x:v>Markel (UK) Ltd</x:v>
      </x:c>
      <x:c r="I1802" s="22" t="n">
        <x:v>7</x:v>
      </x:c>
      <x:c r="J1802" t="str">
        <x:v>Worked</x:v>
      </x:c>
      <x:c r="K1802" t="str">
        <x:v>Employee 104053; home branch Manchester; assigned role Operative Driver | Deployment branch: Manchester | Actual role: Operative Driver | Jobs: 399212 | Customers: Markel (UK) Ltd | Actual hours: 7.0; source records: 1</x:v>
      </x:c>
      <x:c r="L1802" t="str">
        <x:v>Include</x:v>
      </x:c>
      <x:c r="M1802"/>
      <x:c r="N1802"/>
    </x:row>
    <x:row r="1803">
      <x:c r="A1803" t="str">
        <x:v>Mike Booth|2026-01-09</x:v>
      </x:c>
      <x:c r="B1803" s="888" t="n">
        <x:v>46031</x:v>
      </x:c>
      <x:c r="C1803" t="str">
        <x:v>Mike Booth</x:v>
      </x:c>
      <x:c r="D1803" t="str">
        <x:v>Permanent</x:v>
      </x:c>
      <x:c r="E1803" t="str">
        <x:v>Manchester</x:v>
      </x:c>
      <x:c r="F1803" t="str">
        <x:v>Operative Driver</x:v>
      </x:c>
      <x:c r="G1803" t="str">
        <x:v>394302A</x:v>
      </x:c>
      <x:c r="H1803" t="str">
        <x:v>Harris Museum and Art Gallery</x:v>
      </x:c>
      <x:c r="I1803" s="22" t="n">
        <x:v>7.5</x:v>
      </x:c>
      <x:c r="J1803" t="str">
        <x:v>Worked</x:v>
      </x:c>
      <x:c r="K1803" t="str">
        <x:v>Employee 104053; home branch Manchester; assigned role Operative Driver | Deployment branch: Manchester | Actual role: Operative Driver | Jobs: 394302A | Customers: Harris Museum and Art Gallery | Actual hours: 7.5; source records: 1</x:v>
      </x:c>
      <x:c r="L1803" t="str">
        <x:v>Include</x:v>
      </x:c>
      <x:c r="M1803"/>
      <x:c r="N1803"/>
    </x:row>
    <x:row r="1804">
      <x:c r="A1804" t="str">
        <x:v>Mike Booth|2026-01-12</x:v>
      </x:c>
      <x:c r="B1804" s="888" t="n">
        <x:v>46034</x:v>
      </x:c>
      <x:c r="C1804" t="str">
        <x:v>Mike Booth</x:v>
      </x:c>
      <x:c r="D1804" t="str">
        <x:v>Permanent</x:v>
      </x:c>
      <x:c r="E1804" t="str">
        <x:v>Manchester</x:v>
      </x:c>
      <x:c r="F1804" t="str">
        <x:v>Operative Driver</x:v>
      </x:c>
      <x:c r="G1804" t="str">
        <x:v>397539</x:v>
      </x:c>
      <x:c r="H1804" t="str">
        <x:v>Restore Harrow Green</x:v>
      </x:c>
      <x:c r="I1804" s="22" t="n">
        <x:v>6.5</x:v>
      </x:c>
      <x:c r="J1804" t="str">
        <x:v>Worked</x:v>
      </x:c>
      <x:c r="K1804" t="str">
        <x:v>Employee 104053; home branch Manchester; assigned role Operative Driver | Deployment branch: Manchester | Actual role: Operative Driver | Jobs: 397539 | Customers: Restore Harrow Green | Actual hours: 6.5; source records: 1</x:v>
      </x:c>
      <x:c r="L1804" t="str">
        <x:v>Include</x:v>
      </x:c>
      <x:c r="M1804"/>
      <x:c r="N1804"/>
    </x:row>
    <x:row r="1805">
      <x:c r="A1805" t="str">
        <x:v>Mike Booth|2026-01-13</x:v>
      </x:c>
      <x:c r="B1805" s="888" t="n">
        <x:v>46035</x:v>
      </x:c>
      <x:c r="C1805" t="str">
        <x:v>Mike Booth</x:v>
      </x:c>
      <x:c r="D1805" t="str">
        <x:v>Permanent</x:v>
      </x:c>
      <x:c r="E1805" t="str">
        <x:v>Manchester</x:v>
      </x:c>
      <x:c r="F1805" t="str">
        <x:v>Operative Driver</x:v>
      </x:c>
      <x:c r="G1805" t="str">
        <x:v>397539</x:v>
      </x:c>
      <x:c r="H1805" t="str">
        <x:v>Restore Harrow Green</x:v>
      </x:c>
      <x:c r="I1805" s="22" t="n">
        <x:v>7</x:v>
      </x:c>
      <x:c r="J1805" t="str">
        <x:v>Worked</x:v>
      </x:c>
      <x:c r="K1805" t="str">
        <x:v>Employee 104053; home branch Manchester; assigned role Operative Driver | Deployment branch: Manchester | Actual role: Operative Driver | Jobs: 397539 | Customers: Restore Harrow Green | Actual hours: 7.0; source records: 1</x:v>
      </x:c>
      <x:c r="L1805" t="str">
        <x:v>Include</x:v>
      </x:c>
      <x:c r="M1805"/>
      <x:c r="N1805"/>
    </x:row>
    <x:row r="1806">
      <x:c r="A1806" t="str">
        <x:v>Mike Booth|2026-01-15</x:v>
      </x:c>
      <x:c r="B1806" s="888" t="n">
        <x:v>46037</x:v>
      </x:c>
      <x:c r="C1806" t="str">
        <x:v>Mike Booth</x:v>
      </x:c>
      <x:c r="D1806" t="str">
        <x:v>Permanent</x:v>
      </x:c>
      <x:c r="E1806" t="str">
        <x:v>Manchester</x:v>
      </x:c>
      <x:c r="F1806" t="str">
        <x:v>Operative Driver</x:v>
      </x:c>
      <x:c r="G1806" t="str">
        <x:v>399547</x:v>
      </x:c>
      <x:c r="H1806" t="str">
        <x:v>Barnett Waddingham LLP</x:v>
      </x:c>
      <x:c r="I1806" s="22" t="n">
        <x:v>6.5</x:v>
      </x:c>
      <x:c r="J1806" t="str">
        <x:v>Worked</x:v>
      </x:c>
      <x:c r="K1806" t="str">
        <x:v>Employee 104053; home branch Manchester; assigned role Operative Driver | Deployment branch: Manchester | Actual role: Operative Driver | Jobs: 399547 | Customers: Barnett Waddingham LLP | Actual hours: 6.5; source records: 1</x:v>
      </x:c>
      <x:c r="L1806" t="str">
        <x:v>Include</x:v>
      </x:c>
      <x:c r="M1806"/>
      <x:c r="N1806"/>
    </x:row>
    <x:row r="1807">
      <x:c r="A1807" t="str">
        <x:v>Mike Booth|2026-01-16</x:v>
      </x:c>
      <x:c r="B1807" s="888" t="n">
        <x:v>46038</x:v>
      </x:c>
      <x:c r="C1807" t="str">
        <x:v>Mike Booth</x:v>
      </x:c>
      <x:c r="D1807" t="str">
        <x:v>Permanent</x:v>
      </x:c>
      <x:c r="E1807" t="str">
        <x:v>Manchester</x:v>
      </x:c>
      <x:c r="F1807" t="str">
        <x:v>Operative Driver</x:v>
      </x:c>
      <x:c r="G1807" t="str">
        <x:v>398474</x:v>
      </x:c>
      <x:c r="H1807" t="str">
        <x:v>Cheshire Constabulary</x:v>
      </x:c>
      <x:c r="I1807" s="22" t="n">
        <x:v>7.5</x:v>
      </x:c>
      <x:c r="J1807" t="str">
        <x:v>Worked</x:v>
      </x:c>
      <x:c r="K1807" t="str">
        <x:v>Employee 104053; home branch Manchester; assigned role Operative Driver | Deployment branch: Manchester | Actual role: Operative Driver | Jobs: 398474 | Customers: Cheshire Constabulary | Actual hours: 7.5; source records: 1</x:v>
      </x:c>
      <x:c r="L1807" t="str">
        <x:v>Include</x:v>
      </x:c>
      <x:c r="M1807"/>
      <x:c r="N1807"/>
    </x:row>
    <x:row r="1808">
      <x:c r="A1808" t="str">
        <x:v>Mike Booth|2026-01-19</x:v>
      </x:c>
      <x:c r="B1808" s="888" t="n">
        <x:v>46041</x:v>
      </x:c>
      <x:c r="C1808" t="str">
        <x:v>Mike Booth</x:v>
      </x:c>
      <x:c r="D1808" t="str">
        <x:v>Permanent</x:v>
      </x:c>
      <x:c r="E1808" t="str">
        <x:v>Manchester</x:v>
      </x:c>
      <x:c r="F1808" t="str">
        <x:v>Operative Driver</x:v>
      </x:c>
      <x:c r="G1808" t="str">
        <x:v>394233</x:v>
      </x:c>
      <x:c r="H1808" t="str">
        <x:v>BT plc</x:v>
      </x:c>
      <x:c r="I1808" s="22" t="n">
        <x:v>9</x:v>
      </x:c>
      <x:c r="J1808" t="str">
        <x:v>Worked</x:v>
      </x:c>
      <x:c r="K1808" t="str">
        <x:v>Employee 104053; home branch Manchester; assigned role Operative Driver | Deployment branch: Manchester | Actual role: Operative Driver | Jobs: 394233 | Customers: BT plc | Actual hours: 9.0; source records: 1</x:v>
      </x:c>
      <x:c r="L1808" t="str">
        <x:v>Include</x:v>
      </x:c>
      <x:c r="M1808"/>
      <x:c r="N1808"/>
    </x:row>
    <x:row r="1809">
      <x:c r="A1809" t="str">
        <x:v>Mike Booth|2026-01-20</x:v>
      </x:c>
      <x:c r="B1809" s="888" t="n">
        <x:v>46042</x:v>
      </x:c>
      <x:c r="C1809" t="str">
        <x:v>Mike Booth</x:v>
      </x:c>
      <x:c r="D1809" t="str">
        <x:v>Permanent</x:v>
      </x:c>
      <x:c r="E1809" t="str">
        <x:v>Manchester</x:v>
      </x:c>
      <x:c r="F1809" t="str">
        <x:v>Operative Driver</x:v>
      </x:c>
      <x:c r="G1809" t="str">
        <x:v>394233</x:v>
      </x:c>
      <x:c r="H1809" t="str">
        <x:v>BT plc</x:v>
      </x:c>
      <x:c r="I1809" s="22" t="n">
        <x:v>8.5</x:v>
      </x:c>
      <x:c r="J1809" t="str">
        <x:v>Worked</x:v>
      </x:c>
      <x:c r="K1809" t="str">
        <x:v>Employee 104053; home branch Manchester; assigned role Operative Driver | Deployment branch: Manchester | Actual role: Operative Driver | Jobs: 394233 | Customers: BT plc | Actual hours: 8.5; source records: 1</x:v>
      </x:c>
      <x:c r="L1809" t="str">
        <x:v>Include</x:v>
      </x:c>
      <x:c r="M1809"/>
      <x:c r="N1809"/>
    </x:row>
    <x:row r="1810">
      <x:c r="A1810" t="str">
        <x:v>Mike Booth|2026-01-22</x:v>
      </x:c>
      <x:c r="B1810" s="888" t="n">
        <x:v>46044</x:v>
      </x:c>
      <x:c r="C1810" t="str">
        <x:v>Mike Booth</x:v>
      </x:c>
      <x:c r="D1810" t="str">
        <x:v>Permanent</x:v>
      </x:c>
      <x:c r="E1810" t="str">
        <x:v>Manchester</x:v>
      </x:c>
      <x:c r="F1810" t="str">
        <x:v>Operative Driver</x:v>
      </x:c>
      <x:c r="G1810" t="str">
        <x:v>394233</x:v>
      </x:c>
      <x:c r="H1810" t="str">
        <x:v>BT plc</x:v>
      </x:c>
      <x:c r="I1810" s="22" t="n">
        <x:v>9</x:v>
      </x:c>
      <x:c r="J1810" t="str">
        <x:v>Worked</x:v>
      </x:c>
      <x:c r="K1810" t="str">
        <x:v>Employee 104053; home branch Manchester; assigned role Operative Driver | Deployment branch: Manchester | Actual role: Operative Driver | Jobs: 394233 | Customers: BT plc | Actual hours: 9.0; source records: 1</x:v>
      </x:c>
      <x:c r="L1810" t="str">
        <x:v>Include</x:v>
      </x:c>
      <x:c r="M1810"/>
      <x:c r="N1810"/>
    </x:row>
    <x:row r="1811">
      <x:c r="A1811" t="str">
        <x:v>Mike Booth|2026-01-23</x:v>
      </x:c>
      <x:c r="B1811" s="888" t="n">
        <x:v>46045</x:v>
      </x:c>
      <x:c r="C1811" t="str">
        <x:v>Mike Booth</x:v>
      </x:c>
      <x:c r="D1811" t="str">
        <x:v>Permanent</x:v>
      </x:c>
      <x:c r="E1811" t="str">
        <x:v>Manchester</x:v>
      </x:c>
      <x:c r="F1811" t="str">
        <x:v>Operative Driver</x:v>
      </x:c>
      <x:c r="G1811" t="str">
        <x:v>394233</x:v>
      </x:c>
      <x:c r="H1811" t="str">
        <x:v>BT plc</x:v>
      </x:c>
      <x:c r="I1811" s="22" t="n">
        <x:v>7.5</x:v>
      </x:c>
      <x:c r="J1811" t="str">
        <x:v>Worked</x:v>
      </x:c>
      <x:c r="K1811" t="str">
        <x:v>Employee 104053; home branch Manchester; assigned role Operative Driver | Deployment branch: Manchester | Actual role: Operative Driver | Jobs: 394233 | Customers: BT plc | Actual hours: 7.5; source records: 1</x:v>
      </x:c>
      <x:c r="L1811" t="str">
        <x:v>Include</x:v>
      </x:c>
      <x:c r="M1811"/>
      <x:c r="N1811"/>
    </x:row>
    <x:row r="1812">
      <x:c r="A1812" t="str">
        <x:v>Mike Booth|2026-01-26</x:v>
      </x:c>
      <x:c r="B1812" s="888" t="n">
        <x:v>46048</x:v>
      </x:c>
      <x:c r="C1812" t="str">
        <x:v>Mike Booth</x:v>
      </x:c>
      <x:c r="D1812" t="str">
        <x:v>Permanent</x:v>
      </x:c>
      <x:c r="E1812" t="str">
        <x:v>Manchester</x:v>
      </x:c>
      <x:c r="F1812" t="str">
        <x:v>Operative Driver</x:v>
      </x:c>
      <x:c r="G1812" t="str">
        <x:v>398317</x:v>
      </x:c>
      <x:c r="H1812" t="str">
        <x:v>Restore Harrow Green</x:v>
      </x:c>
      <x:c r="I1812" s="22" t="n">
        <x:v>7.5</x:v>
      </x:c>
      <x:c r="J1812" t="str">
        <x:v>Worked</x:v>
      </x:c>
      <x:c r="K1812" t="str">
        <x:v>Employee 104053; home branch Manchester; assigned role Operative Driver | Deployment branch: Manchester | Actual role: Operative Driver | Jobs: 398317 | Customers: Restore Harrow Green | Actual hours: 7.5; source records: 1</x:v>
      </x:c>
      <x:c r="L1812" t="str">
        <x:v>Include</x:v>
      </x:c>
      <x:c r="M1812"/>
      <x:c r="N1812"/>
    </x:row>
    <x:row r="1813">
      <x:c r="A1813" t="str">
        <x:v>Mike Booth|2026-01-27</x:v>
      </x:c>
      <x:c r="B1813" s="888" t="n">
        <x:v>46049</x:v>
      </x:c>
      <x:c r="C1813" t="str">
        <x:v>Mike Booth</x:v>
      </x:c>
      <x:c r="D1813" t="str">
        <x:v>Permanent</x:v>
      </x:c>
      <x:c r="E1813" t="str">
        <x:v>Manchester</x:v>
      </x:c>
      <x:c r="F1813" t="str">
        <x:v>Operative Driver</x:v>
      </x:c>
      <x:c r="G1813" t="str">
        <x:v>399057, 399777, 398317</x:v>
      </x:c>
      <x:c r="H1813" t="str">
        <x:v>Kirklees Council - Ann Marie Glenn; MOJ - Sodexo SR:57310; Restore Harrow Green</x:v>
      </x:c>
      <x:c r="I1813" s="22" t="n">
        <x:v>20.25</x:v>
      </x:c>
      <x:c r="J1813" t="str">
        <x:v>Worked — 3 records</x:v>
      </x:c>
      <x:c r="K1813" t="str">
        <x:v>Employee 104053; home branch Manchester; assigned role Operative Driver | Deployment branch: Leeds, Manchester | Actual role: Operative Driver | Jobs: 399057, 399777, 398317 | Customers: Kirklees Council - Ann Marie Glenn; MOJ - Sodexo SR:57310; Restore Harrow Green | Actual hours: 20.2; source records: 3</x:v>
      </x:c>
      <x:c r="L1813" t="str">
        <x:v>Include</x:v>
      </x:c>
      <x:c r="M1813"/>
      <x:c r="N1813"/>
    </x:row>
    <x:row r="1814">
      <x:c r="A1814" t="str">
        <x:v>Mike Booth|2026-01-28</x:v>
      </x:c>
      <x:c r="B1814" s="888" t="n">
        <x:v>46050</x:v>
      </x:c>
      <x:c r="C1814" t="str">
        <x:v>Mike Booth</x:v>
      </x:c>
      <x:c r="D1814" t="str">
        <x:v>Permanent</x:v>
      </x:c>
      <x:c r="E1814" t="str">
        <x:v>Manchester</x:v>
      </x:c>
      <x:c r="F1814" t="str">
        <x:v>Operative Driver</x:v>
      </x:c>
      <x:c r="G1814" t="str">
        <x:v>398317</x:v>
      </x:c>
      <x:c r="H1814" t="str">
        <x:v>Restore Harrow Green</x:v>
      </x:c>
      <x:c r="I1814" s="22" t="n">
        <x:v>9.5</x:v>
      </x:c>
      <x:c r="J1814" t="str">
        <x:v>Worked</x:v>
      </x:c>
      <x:c r="K1814" t="str">
        <x:v>Employee 104053; home branch Manchester; assigned role Operative Driver | Deployment branch: Manchester | Actual role: Operative Porter | Jobs: 398317 | Customers: Restore Harrow Green | Actual hours: 9.5; source records: 1</x:v>
      </x:c>
      <x:c r="L1814" t="str">
        <x:v>Include</x:v>
      </x:c>
      <x:c r="M1814"/>
      <x:c r="N1814"/>
    </x:row>
    <x:row r="1815">
      <x:c r="A1815" t="str">
        <x:v>Mike Booth|2026-01-29</x:v>
      </x:c>
      <x:c r="B1815" s="888" t="n">
        <x:v>46051</x:v>
      </x:c>
      <x:c r="C1815" t="str">
        <x:v>Mike Booth</x:v>
      </x:c>
      <x:c r="D1815" t="str">
        <x:v>Permanent</x:v>
      </x:c>
      <x:c r="E1815" t="str">
        <x:v>Manchester</x:v>
      </x:c>
      <x:c r="F1815" t="str">
        <x:v>Operative Driver</x:v>
      </x:c>
      <x:c r="G1815" t="str">
        <x:v>399949</x:v>
      </x:c>
      <x:c r="H1815" t="str">
        <x:v>Kirklees Council</x:v>
      </x:c>
      <x:c r="I1815" s="22" t="n">
        <x:v>4.25</x:v>
      </x:c>
      <x:c r="J1815" t="str">
        <x:v>Worked</x:v>
      </x:c>
      <x:c r="K1815" t="str">
        <x:v>Employee 104053; home branch Manchester; assigned role Operative Driver | Deployment branch: Leeds | Actual role: Operative Driver | Jobs: 399949 | Customers: Kirklees Council | Actual hours: 4.2; source records: 1</x:v>
      </x:c>
      <x:c r="L1815" t="str">
        <x:v>Include</x:v>
      </x:c>
      <x:c r="M1815"/>
      <x:c r="N1815"/>
    </x:row>
    <x:row r="1816">
      <x:c r="A1816" t="str">
        <x:v>Mike Booth|2026-01-30</x:v>
      </x:c>
      <x:c r="B1816" s="888" t="n">
        <x:v>46052</x:v>
      </x:c>
      <x:c r="C1816" t="str">
        <x:v>Mike Booth</x:v>
      </x:c>
      <x:c r="D1816" t="str">
        <x:v>Permanent</x:v>
      </x:c>
      <x:c r="E1816" t="str">
        <x:v>Manchester</x:v>
      </x:c>
      <x:c r="F1816" t="str">
        <x:v>Operative Driver</x:v>
      </x:c>
      <x:c r="G1816" t="str">
        <x:v>398317</x:v>
      </x:c>
      <x:c r="H1816" t="str">
        <x:v>Restore Harrow Green</x:v>
      </x:c>
      <x:c r="I1816" s="22" t="n">
        <x:v>10</x:v>
      </x:c>
      <x:c r="J1816" t="str">
        <x:v>Worked</x:v>
      </x:c>
      <x:c r="K1816" t="str">
        <x:v>Employee 104053; home branch Manchester; assigned role Operative Driver | Deployment branch: Manchester | Actual role: Operative Porter | Jobs: 398317 | Customers: Restore Harrow Green | Actual hours: 10.0; source records: 1</x:v>
      </x:c>
      <x:c r="L1816" t="str">
        <x:v>Include</x:v>
      </x:c>
      <x:c r="M1816"/>
      <x:c r="N1816"/>
    </x:row>
    <x:row r="1817">
      <x:c r="A1817" t="str">
        <x:v>Miki Sguerra (B)|2026-01-05</x:v>
      </x:c>
      <x:c r="B1817" s="888" t="n">
        <x:v>46027</x:v>
      </x:c>
      <x:c r="C1817" t="str">
        <x:v>Miki Sguerra (B)</x:v>
      </x:c>
      <x:c r="D1817" t="str">
        <x:v>Permanent</x:v>
      </x:c>
      <x:c r="E1817" t="str">
        <x:v>Thurrock</x:v>
      </x:c>
      <x:c r="F1817" t="str">
        <x:v>Operative Driver</x:v>
      </x:c>
      <x:c r="G1817" t="str">
        <x:v>392132B</x:v>
      </x:c>
      <x:c r="H1817" t="str">
        <x:v>Carroll / Robinson/Lisa &amp; Antony</x:v>
      </x:c>
      <x:c r="I1817" s="22" t="n">
        <x:v>10</x:v>
      </x:c>
      <x:c r="J1817" t="str">
        <x:v>Worked</x:v>
      </x:c>
      <x:c r="K1817" t="str">
        <x:v>Employee 103656; home branch Thurrock; assigned role Operative Driver | Deployment branch: Thurrock | Actual role: Operative Driver | Jobs: 392132B | Customers: Carroll / Robinson/Lisa &amp; Antony | Actual hours: 10.0; source records: 1</x:v>
      </x:c>
      <x:c r="L1817" t="str">
        <x:v>Include</x:v>
      </x:c>
      <x:c r="M1817"/>
      <x:c r="N1817"/>
    </x:row>
    <x:row r="1818">
      <x:c r="A1818" t="str">
        <x:v>Miki Sguerra (B)|2026-01-07</x:v>
      </x:c>
      <x:c r="B1818" s="888" t="n">
        <x:v>46029</x:v>
      </x:c>
      <x:c r="C1818" t="str">
        <x:v>Miki Sguerra (B)</x:v>
      </x:c>
      <x:c r="D1818" t="str">
        <x:v>Permanent</x:v>
      </x:c>
      <x:c r="E1818" t="str">
        <x:v>Thurrock</x:v>
      </x:c>
      <x:c r="F1818" t="str">
        <x:v>Operative Driver</x:v>
      </x:c>
      <x:c r="G1818" t="str">
        <x:v>399476</x:v>
      </x:c>
      <x:c r="H1818" t="str">
        <x:v>HG Thurrock</x:v>
      </x:c>
      <x:c r="I1818" s="22" t="n">
        <x:v>13</x:v>
      </x:c>
      <x:c r="J1818" t="str">
        <x:v>Worked</x:v>
      </x:c>
      <x:c r="K1818" t="str">
        <x:v>Employee 103656; home branch Thurrock; assigned role Operative Driver | Deployment branch: Thurrock | Actual role: Operative Driver | Jobs: 399476 | Customers: HG Thurrock | Actual hours: 13.0; source records: 1</x:v>
      </x:c>
      <x:c r="L1818" t="str">
        <x:v>Include</x:v>
      </x:c>
      <x:c r="M1818"/>
      <x:c r="N1818"/>
    </x:row>
    <x:row r="1819">
      <x:c r="A1819" t="str">
        <x:v>Miki Sguerra (B)|2026-01-08</x:v>
      </x:c>
      <x:c r="B1819" s="888" t="n">
        <x:v>46030</x:v>
      </x:c>
      <x:c r="C1819" t="str">
        <x:v>Miki Sguerra (B)</x:v>
      </x:c>
      <x:c r="D1819" t="str">
        <x:v>Permanent</x:v>
      </x:c>
      <x:c r="E1819" t="str">
        <x:v>Thurrock</x:v>
      </x:c>
      <x:c r="F1819" t="str">
        <x:v>Operative Driver</x:v>
      </x:c>
      <x:c r="G1819" t="str">
        <x:v>399239</x:v>
      </x:c>
      <x:c r="H1819" t="str">
        <x:v>Nexus DMM Limited</x:v>
      </x:c>
      <x:c r="I1819" s="22" t="n">
        <x:v>8</x:v>
      </x:c>
      <x:c r="J1819" t="str">
        <x:v>Worked</x:v>
      </x:c>
      <x:c r="K1819" t="str">
        <x:v>Employee 103656; home branch Thurrock; assigned role Operative Driver | Deployment branch: Thurrock | Actual role: Operative Driver | Jobs: 399239 | Customers: Nexus DMM Limited | Actual hours: 8.0; source records: 1</x:v>
      </x:c>
      <x:c r="L1819" t="str">
        <x:v>Include</x:v>
      </x:c>
      <x:c r="M1819"/>
      <x:c r="N1819"/>
    </x:row>
    <x:row r="1820">
      <x:c r="A1820" t="str">
        <x:v>Miki Sguerra (B)|2026-01-10</x:v>
      </x:c>
      <x:c r="B1820" s="888" t="n">
        <x:v>46032</x:v>
      </x:c>
      <x:c r="C1820" t="str">
        <x:v>Miki Sguerra (B)</x:v>
      </x:c>
      <x:c r="D1820" t="str">
        <x:v>Permanent</x:v>
      </x:c>
      <x:c r="E1820" t="str">
        <x:v>Thurrock</x:v>
      </x:c>
      <x:c r="F1820" t="str">
        <x:v>Operative Driver</x:v>
      </x:c>
      <x:c r="G1820" t="str">
        <x:v>399587</x:v>
      </x:c>
      <x:c r="H1820" t="str">
        <x:v>Bank of New York Mellon</x:v>
      </x:c>
      <x:c r="I1820" s="22" t="n">
        <x:v>3</x:v>
      </x:c>
      <x:c r="J1820" t="str">
        <x:v>Worked</x:v>
      </x:c>
      <x:c r="K1820" t="str">
        <x:v>Employee 103656; home branch Thurrock; assigned role Operative Driver | Deployment branch: Thurrock | Actual role: Operative Driver | Jobs: 399587 | Customers: Bank of New York Mellon | Actual hours: 3.0; source records: 1</x:v>
      </x:c>
      <x:c r="L1820" t="str">
        <x:v>Include</x:v>
      </x:c>
      <x:c r="M1820"/>
      <x:c r="N1820"/>
    </x:row>
    <x:row r="1821">
      <x:c r="A1821" t="str">
        <x:v>Miki Sguerra (B)|2026-01-12</x:v>
      </x:c>
      <x:c r="B1821" s="888" t="n">
        <x:v>46034</x:v>
      </x:c>
      <x:c r="C1821" t="str">
        <x:v>Miki Sguerra (B)</x:v>
      </x:c>
      <x:c r="D1821" t="str">
        <x:v>Permanent</x:v>
      </x:c>
      <x:c r="E1821" t="str">
        <x:v>Thurrock</x:v>
      </x:c>
      <x:c r="F1821" t="str">
        <x:v>Operative Driver</x:v>
      </x:c>
      <x:c r="G1821" t="str">
        <x:v>399239</x:v>
      </x:c>
      <x:c r="H1821" t="str">
        <x:v>Nexus DMM Limited</x:v>
      </x:c>
      <x:c r="I1821" s="22" t="n">
        <x:v>8</x:v>
      </x:c>
      <x:c r="J1821" t="str">
        <x:v>Worked</x:v>
      </x:c>
      <x:c r="K1821" t="str">
        <x:v>Employee 103656; home branch Thurrock; assigned role Operative Driver | Deployment branch: Thurrock | Actual role: Operative Driver | Jobs: 399239 | Customers: Nexus DMM Limited | Actual hours: 8.0; source records: 1</x:v>
      </x:c>
      <x:c r="L1821" t="str">
        <x:v>Include</x:v>
      </x:c>
      <x:c r="M1821"/>
      <x:c r="N1821"/>
    </x:row>
    <x:row r="1822">
      <x:c r="A1822" t="str">
        <x:v>Miki Sguerra (B)|2026-01-13</x:v>
      </x:c>
      <x:c r="B1822" s="888" t="n">
        <x:v>46035</x:v>
      </x:c>
      <x:c r="C1822" t="str">
        <x:v>Miki Sguerra (B)</x:v>
      </x:c>
      <x:c r="D1822" t="str">
        <x:v>Permanent</x:v>
      </x:c>
      <x:c r="E1822" t="str">
        <x:v>Thurrock</x:v>
      </x:c>
      <x:c r="F1822" t="str">
        <x:v>Operative Driver</x:v>
      </x:c>
      <x:c r="G1822" t="str">
        <x:v>399603</x:v>
      </x:c>
      <x:c r="H1822" t="str">
        <x:v>Fidelis</x:v>
      </x:c>
      <x:c r="I1822" s="22" t="n">
        <x:v>6</x:v>
      </x:c>
      <x:c r="J1822" t="str">
        <x:v>Worked</x:v>
      </x:c>
      <x:c r="K1822" t="str">
        <x:v>Employee 103656; home branch Thurrock; assigned role Operative Driver | Deployment branch: Thurrock | Actual role: Operative Driver | Jobs: 399603 | Customers: Fidelis | Actual hours: 6.0; source records: 1</x:v>
      </x:c>
      <x:c r="L1822" t="str">
        <x:v>Include</x:v>
      </x:c>
      <x:c r="M1822"/>
      <x:c r="N1822"/>
    </x:row>
    <x:row r="1823">
      <x:c r="A1823" t="str">
        <x:v>Miki Sguerra (B)|2026-01-16</x:v>
      </x:c>
      <x:c r="B1823" s="888" t="n">
        <x:v>46038</x:v>
      </x:c>
      <x:c r="C1823" t="str">
        <x:v>Miki Sguerra (B)</x:v>
      </x:c>
      <x:c r="D1823" t="str">
        <x:v>Permanent</x:v>
      </x:c>
      <x:c r="E1823" t="str">
        <x:v>Thurrock</x:v>
      </x:c>
      <x:c r="F1823" t="str">
        <x:v>Operative Driver</x:v>
      </x:c>
      <x:c r="G1823" t="str">
        <x:v>398447</x:v>
      </x:c>
      <x:c r="H1823" t="str">
        <x:v>Anabas</x:v>
      </x:c>
      <x:c r="I1823" s="22" t="n">
        <x:v>8.5</x:v>
      </x:c>
      <x:c r="J1823" t="str">
        <x:v>Worked</x:v>
      </x:c>
      <x:c r="K1823" t="str">
        <x:v>Employee 103656; home branch Thurrock; assigned role Operative Driver | Deployment branch: Thurrock | Actual role: Operative Driver | Jobs: 398447 | Customers: Anabas | Actual hours: 8.5; source records: 1</x:v>
      </x:c>
      <x:c r="L1823" t="str">
        <x:v>Include</x:v>
      </x:c>
      <x:c r="M1823"/>
      <x:c r="N1823"/>
    </x:row>
    <x:row r="1824">
      <x:c r="A1824" t="str">
        <x:v>Miki Sguerra (B)|2026-01-17</x:v>
      </x:c>
      <x:c r="B1824" s="888" t="n">
        <x:v>46039</x:v>
      </x:c>
      <x:c r="C1824" t="str">
        <x:v>Miki Sguerra (B)</x:v>
      </x:c>
      <x:c r="D1824" t="str">
        <x:v>Permanent</x:v>
      </x:c>
      <x:c r="E1824" t="str">
        <x:v>Thurrock</x:v>
      </x:c>
      <x:c r="F1824" t="str">
        <x:v>Operative Driver</x:v>
      </x:c>
      <x:c r="G1824" t="str">
        <x:v>399587</x:v>
      </x:c>
      <x:c r="H1824" t="str">
        <x:v>Bank of New York Mellon</x:v>
      </x:c>
      <x:c r="I1824" s="22" t="n">
        <x:v>11.5</x:v>
      </x:c>
      <x:c r="J1824" t="str">
        <x:v>Worked</x:v>
      </x:c>
      <x:c r="K1824" t="str">
        <x:v>Employee 103656; home branch Thurrock; assigned role Operative Driver | Deployment branch: Thurrock | Actual role: Operative Driver | Jobs: 399587 | Customers: Bank of New York Mellon | Actual hours: 11.5; source records: 1</x:v>
      </x:c>
      <x:c r="L1824" t="str">
        <x:v>Include</x:v>
      </x:c>
      <x:c r="M1824"/>
      <x:c r="N1824"/>
    </x:row>
    <x:row r="1825">
      <x:c r="A1825" t="str">
        <x:v>Miki Sguerra (B)|2026-01-23</x:v>
      </x:c>
      <x:c r="B1825" s="888" t="n">
        <x:v>46045</x:v>
      </x:c>
      <x:c r="C1825" t="str">
        <x:v>Miki Sguerra (B)</x:v>
      </x:c>
      <x:c r="D1825" t="str">
        <x:v>Permanent</x:v>
      </x:c>
      <x:c r="E1825" t="str">
        <x:v>Thurrock</x:v>
      </x:c>
      <x:c r="F1825" t="str">
        <x:v>Operative Driver</x:v>
      </x:c>
      <x:c r="G1825" t="str">
        <x:v>399234</x:v>
      </x:c>
      <x:c r="H1825" t="str">
        <x:v>Kuehne &amp; Nagel Ltd - Park House</x:v>
      </x:c>
      <x:c r="I1825" s="22" t="n">
        <x:v>12</x:v>
      </x:c>
      <x:c r="J1825" t="str">
        <x:v>Worked</x:v>
      </x:c>
      <x:c r="K1825" t="str">
        <x:v>Employee 103656; home branch Thurrock; assigned role Operative Driver | Deployment branch: Thurrock | Actual role: Operative Skilled | Jobs: 399234 | Customers: Kuehne &amp; Nagel Ltd - Park House | Actual hours: 12.0; source records: 1</x:v>
      </x:c>
      <x:c r="L1825" t="str">
        <x:v>Include</x:v>
      </x:c>
      <x:c r="M1825"/>
      <x:c r="N1825"/>
    </x:row>
    <x:row r="1826">
      <x:c r="A1826" t="str">
        <x:v>Miki Sguerra (B)|2026-01-26</x:v>
      </x:c>
      <x:c r="B1826" s="888" t="n">
        <x:v>46048</x:v>
      </x:c>
      <x:c r="C1826" t="str">
        <x:v>Miki Sguerra (B)</x:v>
      </x:c>
      <x:c r="D1826" t="str">
        <x:v>Permanent</x:v>
      </x:c>
      <x:c r="E1826" t="str">
        <x:v>Thurrock</x:v>
      </x:c>
      <x:c r="F1826" t="str">
        <x:v>Operative Driver</x:v>
      </x:c>
      <x:c r="G1826" t="str">
        <x:v>399640</x:v>
      </x:c>
      <x:c r="H1826" t="str">
        <x:v>Coleman/Mr Richard</x:v>
      </x:c>
      <x:c r="I1826" s="22" t="n">
        <x:v>6</x:v>
      </x:c>
      <x:c r="J1826" t="str">
        <x:v>Worked</x:v>
      </x:c>
      <x:c r="K1826" t="str">
        <x:v>Employee 103656; home branch Thurrock; assigned role Operative Driver | Deployment branch: Thurrock | Actual role: Operative Driver | Jobs: 399640 | Customers: Coleman/Mr Richard | Actual hours: 6.0; source records: 1</x:v>
      </x:c>
      <x:c r="L1826" t="str">
        <x:v>Include</x:v>
      </x:c>
      <x:c r="M1826"/>
      <x:c r="N1826"/>
    </x:row>
    <x:row r="1827">
      <x:c r="A1827" t="str">
        <x:v>Miki Sguerra (B)|2026-01-29</x:v>
      </x:c>
      <x:c r="B1827" s="888" t="n">
        <x:v>46051</x:v>
      </x:c>
      <x:c r="C1827" t="str">
        <x:v>Miki Sguerra (B)</x:v>
      </x:c>
      <x:c r="D1827" t="str">
        <x:v>Permanent</x:v>
      </x:c>
      <x:c r="E1827" t="str">
        <x:v>Thurrock</x:v>
      </x:c>
      <x:c r="F1827" t="str">
        <x:v>Operative Driver</x:v>
      </x:c>
      <x:c r="G1827" t="str">
        <x:v>399913, 399907</x:v>
      </x:c>
      <x:c r="H1827" t="str">
        <x:v>Ajaya/Ms Grace; McCausland/Doreen</x:v>
      </x:c>
      <x:c r="I1827" s="22" t="n">
        <x:v>16</x:v>
      </x:c>
      <x:c r="J1827" t="str">
        <x:v>Worked — 2 records</x:v>
      </x:c>
      <x:c r="K1827" t="str">
        <x:v>Employee 103656; home branch Thurrock; assigned role Operative Driver | Deployment branch: Thurrock | Actual role: Operative Driver | Jobs: 399913, 399907 | Customers: Ajaya/Ms Grace; McCausland/Doreen | Actual hours: 16.0; source records: 2</x:v>
      </x:c>
      <x:c r="L1827" t="str">
        <x:v>Include</x:v>
      </x:c>
      <x:c r="M1827"/>
      <x:c r="N1827"/>
    </x:row>
    <x:row r="1828">
      <x:c r="A1828" t="str">
        <x:v>Mitchell Wroe|2026-01-05</x:v>
      </x:c>
      <x:c r="B1828" s="888" t="n">
        <x:v>46027</x:v>
      </x:c>
      <x:c r="C1828" t="str">
        <x:v>Mitchell Wroe</x:v>
      </x:c>
      <x:c r="D1828" t="str">
        <x:v>Permanent</x:v>
      </x:c>
      <x:c r="E1828" t="str">
        <x:v>Cambridge</x:v>
      </x:c>
      <x:c r="F1828" t="str">
        <x:v>Operative Driver</x:v>
      </x:c>
      <x:c r="G1828" t="str">
        <x:v>388272</x:v>
      </x:c>
      <x:c r="H1828" t="str">
        <x:v>Restore Harrow Green Cambridge M/W use only</x:v>
      </x:c>
      <x:c r="I1828" s="22" t="n">
        <x:v>8.7</x:v>
      </x:c>
      <x:c r="J1828" t="str">
        <x:v>Worked</x:v>
      </x:c>
      <x:c r="K1828" t="str">
        <x:v>Employee 103077; home branch Cambridge; assigned role Operative Driver | Deployment branch: Cambridge | Actual role: Operative Porter | Jobs: 388272 | Customers: Restore Harrow Green Cambridge M/W use only | Actual hours: 8.7; source records: 1</x:v>
      </x:c>
      <x:c r="L1828" t="str">
        <x:v>Include</x:v>
      </x:c>
      <x:c r="M1828"/>
      <x:c r="N1828"/>
    </x:row>
    <x:row r="1829">
      <x:c r="A1829" t="str">
        <x:v>Mitchell Wroe|2026-01-06</x:v>
      </x:c>
      <x:c r="B1829" s="888" t="n">
        <x:v>46028</x:v>
      </x:c>
      <x:c r="C1829" t="str">
        <x:v>Mitchell Wroe</x:v>
      </x:c>
      <x:c r="D1829" t="str">
        <x:v>Permanent</x:v>
      </x:c>
      <x:c r="E1829" t="str">
        <x:v>Cambridge</x:v>
      </x:c>
      <x:c r="F1829" t="str">
        <x:v>Operative Driver</x:v>
      </x:c>
      <x:c r="G1829" t="str">
        <x:v>399481</x:v>
      </x:c>
      <x:c r="H1829" t="str">
        <x:v>UniGreenScheme (Caerphilly)</x:v>
      </x:c>
      <x:c r="I1829" s="22" t="n">
        <x:v>9</x:v>
      </x:c>
      <x:c r="J1829" t="str">
        <x:v>Worked</x:v>
      </x:c>
      <x:c r="K1829" t="str">
        <x:v>Employee 103077; home branch Cambridge; assigned role Operative Driver | Deployment branch: Cambridge | Actual role: Operative Porter | Jobs: 399481 | Customers: UniGreenScheme (Caerphilly) | Actual hours: 9.0; source records: 1</x:v>
      </x:c>
      <x:c r="L1829" t="str">
        <x:v>Include</x:v>
      </x:c>
      <x:c r="M1829"/>
      <x:c r="N1829"/>
    </x:row>
    <x:row r="1830">
      <x:c r="A1830" t="str">
        <x:v>Mitchell Wroe|2026-01-07</x:v>
      </x:c>
      <x:c r="B1830" s="888" t="n">
        <x:v>46029</x:v>
      </x:c>
      <x:c r="C1830" t="str">
        <x:v>Mitchell Wroe</x:v>
      </x:c>
      <x:c r="D1830" t="str">
        <x:v>Permanent</x:v>
      </x:c>
      <x:c r="E1830" t="str">
        <x:v>Cambridge</x:v>
      </x:c>
      <x:c r="F1830" t="str">
        <x:v>Operative Driver</x:v>
      </x:c>
      <x:c r="G1830" t="str">
        <x:v>398255</x:v>
      </x:c>
      <x:c r="H1830" t="str">
        <x:v>East &amp; North Hertfordshire NHS Trust</x:v>
      </x:c>
      <x:c r="I1830" s="22" t="n">
        <x:v>8</x:v>
      </x:c>
      <x:c r="J1830" t="str">
        <x:v>Worked</x:v>
      </x:c>
      <x:c r="K1830" t="str">
        <x:v>Employee 103077; home branch Cambridge; assigned role Operative Driver | Deployment branch: Cambridge | Actual role: Operative Porter | Jobs: 398255 | Customers: East &amp; North Hertfordshire NHS Trust | Actual hours: 8.0; source records: 1</x:v>
      </x:c>
      <x:c r="L1830" t="str">
        <x:v>Include</x:v>
      </x:c>
      <x:c r="M1830"/>
      <x:c r="N1830"/>
    </x:row>
    <x:row r="1831">
      <x:c r="A1831" t="str">
        <x:v>Mitchell Wroe|2026-01-12</x:v>
      </x:c>
      <x:c r="B1831" s="888" t="n">
        <x:v>46034</x:v>
      </x:c>
      <x:c r="C1831" t="str">
        <x:v>Mitchell Wroe</x:v>
      </x:c>
      <x:c r="D1831" t="str">
        <x:v>Permanent</x:v>
      </x:c>
      <x:c r="E1831" t="str">
        <x:v>Cambridge</x:v>
      </x:c>
      <x:c r="F1831" t="str">
        <x:v>Operative Driver</x:v>
      </x:c>
      <x:c r="G1831" t="str">
        <x:v>399232</x:v>
      </x:c>
      <x:c r="H1831" t="str">
        <x:v>T-Squared Group</x:v>
      </x:c>
      <x:c r="I1831" s="22" t="n">
        <x:v>10.5</x:v>
      </x:c>
      <x:c r="J1831" t="str">
        <x:v>Worked</x:v>
      </x:c>
      <x:c r="K1831" t="str">
        <x:v>Employee 103077; home branch Cambridge; assigned role Operative Driver | Deployment branch: Oxford | Actual role: Operative Porter | Jobs: 399232 | Customers: T-Squared Group | Actual hours: 10.5; source records: 1</x:v>
      </x:c>
      <x:c r="L1831" t="str">
        <x:v>Include</x:v>
      </x:c>
      <x:c r="M1831"/>
      <x:c r="N1831"/>
    </x:row>
    <x:row r="1832">
      <x:c r="A1832" t="str">
        <x:v>Mitchell Wroe|2026-01-13</x:v>
      </x:c>
      <x:c r="B1832" s="888" t="n">
        <x:v>46035</x:v>
      </x:c>
      <x:c r="C1832" t="str">
        <x:v>Mitchell Wroe</x:v>
      </x:c>
      <x:c r="D1832" t="str">
        <x:v>Permanent</x:v>
      </x:c>
      <x:c r="E1832" t="str">
        <x:v>Cambridge</x:v>
      </x:c>
      <x:c r="F1832" t="str">
        <x:v>Operative Driver</x:v>
      </x:c>
      <x:c r="G1832" t="str">
        <x:v>399232</x:v>
      </x:c>
      <x:c r="H1832" t="str">
        <x:v>T-Squared Group</x:v>
      </x:c>
      <x:c r="I1832" s="22" t="n">
        <x:v>9</x:v>
      </x:c>
      <x:c r="J1832" t="str">
        <x:v>Worked</x:v>
      </x:c>
      <x:c r="K1832" t="str">
        <x:v>Employee 103077; home branch Cambridge; assigned role Operative Driver | Deployment branch: Oxford | Actual role: Operative Driver | Jobs: 399232 | Customers: T-Squared Group | Actual hours: 9.0; source records: 1</x:v>
      </x:c>
      <x:c r="L1832" t="str">
        <x:v>Include</x:v>
      </x:c>
      <x:c r="M1832"/>
      <x:c r="N1832"/>
    </x:row>
    <x:row r="1833">
      <x:c r="A1833" t="str">
        <x:v>Mitchell Wroe|2026-01-14</x:v>
      </x:c>
      <x:c r="B1833" s="888" t="n">
        <x:v>46036</x:v>
      </x:c>
      <x:c r="C1833" t="str">
        <x:v>Mitchell Wroe</x:v>
      </x:c>
      <x:c r="D1833" t="str">
        <x:v>Permanent</x:v>
      </x:c>
      <x:c r="E1833" t="str">
        <x:v>Cambridge</x:v>
      </x:c>
      <x:c r="F1833" t="str">
        <x:v>Operative Driver</x:v>
      </x:c>
      <x:c r="G1833" t="str">
        <x:v>399379, 399232</x:v>
      </x:c>
      <x:c r="H1833" t="str">
        <x:v>Restore Harrow Green Oxford  M/W use only; T-Squared Group</x:v>
      </x:c>
      <x:c r="I1833" s="22" t="n">
        <x:v>17.5</x:v>
      </x:c>
      <x:c r="J1833" t="str">
        <x:v>Worked — 2 records</x:v>
      </x:c>
      <x:c r="K1833" t="str">
        <x:v>Employee 103077; home branch Cambridge; assigned role Operative Driver | Deployment branch: Oxford | Actual role: Operative Porter | Jobs: 399379, 399232 | Customers: Restore Harrow Green Oxford  M/W use only; T-Squared Group | Actual hours: 17.5; source records: 2</x:v>
      </x:c>
      <x:c r="L1833" t="str">
        <x:v>Include</x:v>
      </x:c>
      <x:c r="M1833"/>
      <x:c r="N1833"/>
    </x:row>
    <x:row r="1834">
      <x:c r="A1834" t="str">
        <x:v>Mitchell Wroe|2026-01-15</x:v>
      </x:c>
      <x:c r="B1834" s="888" t="n">
        <x:v>46037</x:v>
      </x:c>
      <x:c r="C1834" t="str">
        <x:v>Mitchell Wroe</x:v>
      </x:c>
      <x:c r="D1834" t="str">
        <x:v>Permanent</x:v>
      </x:c>
      <x:c r="E1834" t="str">
        <x:v>Cambridge</x:v>
      </x:c>
      <x:c r="F1834" t="str">
        <x:v>Operative Driver</x:v>
      </x:c>
      <x:c r="G1834" t="str">
        <x:v>399379, 399232</x:v>
      </x:c>
      <x:c r="H1834" t="str">
        <x:v>Restore Harrow Green Oxford  M/W use only; T-Squared Group</x:v>
      </x:c>
      <x:c r="I1834" s="22" t="n">
        <x:v>18</x:v>
      </x:c>
      <x:c r="J1834" t="str">
        <x:v>Worked — 2 records</x:v>
      </x:c>
      <x:c r="K1834" t="str">
        <x:v>Employee 103077; home branch Cambridge; assigned role Operative Driver | Deployment branch: Oxford | Actual role: Operative Porter | Jobs: 399379, 399232 | Customers: Restore Harrow Green Oxford  M/W use only; T-Squared Group | Actual hours: 18.0; source records: 2</x:v>
      </x:c>
      <x:c r="L1834" t="str">
        <x:v>Include</x:v>
      </x:c>
      <x:c r="M1834"/>
      <x:c r="N1834"/>
    </x:row>
    <x:row r="1835">
      <x:c r="A1835" t="str">
        <x:v>Mitchell Wroe|2026-01-16</x:v>
      </x:c>
      <x:c r="B1835" s="888" t="n">
        <x:v>46038</x:v>
      </x:c>
      <x:c r="C1835" t="str">
        <x:v>Mitchell Wroe</x:v>
      </x:c>
      <x:c r="D1835" t="str">
        <x:v>Permanent</x:v>
      </x:c>
      <x:c r="E1835" t="str">
        <x:v>Cambridge</x:v>
      </x:c>
      <x:c r="F1835" t="str">
        <x:v>Operative Driver</x:v>
      </x:c>
      <x:c r="G1835" t="str">
        <x:v>399379, 399232</x:v>
      </x:c>
      <x:c r="H1835" t="str">
        <x:v>Restore Harrow Green Oxford  M/W use only; T-Squared Group</x:v>
      </x:c>
      <x:c r="I1835" s="22" t="n">
        <x:v>21</x:v>
      </x:c>
      <x:c r="J1835" t="str">
        <x:v>Worked — 2 records</x:v>
      </x:c>
      <x:c r="K1835" t="str">
        <x:v>Employee 103077; home branch Cambridge; assigned role Operative Driver | Deployment branch: Oxford | Actual role: Operative Driver | Jobs: 399379, 399232 | Customers: Restore Harrow Green Oxford  M/W use only; T-Squared Group | Actual hours: 21.0; source records: 2</x:v>
      </x:c>
      <x:c r="L1835" t="str">
        <x:v>Include</x:v>
      </x:c>
      <x:c r="M1835"/>
      <x:c r="N1835"/>
    </x:row>
    <x:row r="1836">
      <x:c r="A1836" t="str">
        <x:v>Mitchell Wroe|2026-01-19</x:v>
      </x:c>
      <x:c r="B1836" s="888" t="n">
        <x:v>46041</x:v>
      </x:c>
      <x:c r="C1836" t="str">
        <x:v>Mitchell Wroe</x:v>
      </x:c>
      <x:c r="D1836" t="str">
        <x:v>Permanent</x:v>
      </x:c>
      <x:c r="E1836" t="str">
        <x:v>Cambridge</x:v>
      </x:c>
      <x:c r="F1836" t="str">
        <x:v>Operative Driver</x:v>
      </x:c>
      <x:c r="G1836" t="str">
        <x:v>398255</x:v>
      </x:c>
      <x:c r="H1836" t="str">
        <x:v>East &amp; North Hertfordshire NHS Trust</x:v>
      </x:c>
      <x:c r="I1836" s="22" t="n">
        <x:v>7.5</x:v>
      </x:c>
      <x:c r="J1836" t="str">
        <x:v>Worked</x:v>
      </x:c>
      <x:c r="K1836" t="str">
        <x:v>Employee 103077; home branch Cambridge; assigned role Operative Driver | Deployment branch: Cambridge | Actual role: Operative Porter | Jobs: 398255 | Customers: East &amp; North Hertfordshire NHS Trust | Actual hours: 7.5; source records: 1</x:v>
      </x:c>
      <x:c r="L1836" t="str">
        <x:v>Include</x:v>
      </x:c>
      <x:c r="M1836"/>
      <x:c r="N1836"/>
    </x:row>
    <x:row r="1837">
      <x:c r="A1837" t="str">
        <x:v>Mitchell Wroe|2026-01-20</x:v>
      </x:c>
      <x:c r="B1837" s="888" t="n">
        <x:v>46042</x:v>
      </x:c>
      <x:c r="C1837" t="str">
        <x:v>Mitchell Wroe</x:v>
      </x:c>
      <x:c r="D1837" t="str">
        <x:v>Permanent</x:v>
      </x:c>
      <x:c r="E1837" t="str">
        <x:v>Cambridge</x:v>
      </x:c>
      <x:c r="F1837" t="str">
        <x:v>Operative Driver</x:v>
      </x:c>
      <x:c r="G1837" t="str">
        <x:v>399399</x:v>
      </x:c>
      <x:c r="H1837" t="str">
        <x:v>Suffolk Constabulary</x:v>
      </x:c>
      <x:c r="I1837" s="22" t="n">
        <x:v>9</x:v>
      </x:c>
      <x:c r="J1837" t="str">
        <x:v>Worked</x:v>
      </x:c>
      <x:c r="K1837" t="str">
        <x:v>Employee 103077; home branch Cambridge; assigned role Operative Driver | Deployment branch: Cambridge | Actual role: Operative Porter | Jobs: 399399 | Customers: Suffolk Constabulary | Actual hours: 9.0; source records: 1</x:v>
      </x:c>
      <x:c r="L1837" t="str">
        <x:v>Include</x:v>
      </x:c>
      <x:c r="M1837"/>
      <x:c r="N1837"/>
    </x:row>
    <x:row r="1838">
      <x:c r="A1838" t="str">
        <x:v>Mitchell Wroe|2026-01-28</x:v>
      </x:c>
      <x:c r="B1838" s="888" t="n">
        <x:v>46050</x:v>
      </x:c>
      <x:c r="C1838" t="str">
        <x:v>Mitchell Wroe</x:v>
      </x:c>
      <x:c r="D1838" t="str">
        <x:v>Permanent</x:v>
      </x:c>
      <x:c r="E1838" t="str">
        <x:v>Cambridge</x:v>
      </x:c>
      <x:c r="F1838" t="str">
        <x:v>Operative Driver</x:v>
      </x:c>
      <x:c r="G1838" t="str">
        <x:v>399693</x:v>
      </x:c>
      <x:c r="H1838" t="str">
        <x:v>Biopharma  - (FISHER (DIAGEO)</x:v>
      </x:c>
      <x:c r="I1838" s="22" t="n">
        <x:v>8.5</x:v>
      </x:c>
      <x:c r="J1838" t="str">
        <x:v>Worked</x:v>
      </x:c>
      <x:c r="K1838" t="str">
        <x:v>Employee 103077; home branch Cambridge; assigned role Operative Driver | Deployment branch: Cambridge | Actual role: Operative Driver | Jobs: 399693 | Customers: Biopharma  - (FISHER (DIAGEO) | Actual hours: 8.5; source records: 1</x:v>
      </x:c>
      <x:c r="L1838" t="str">
        <x:v>Include</x:v>
      </x:c>
      <x:c r="M1838"/>
      <x:c r="N1838"/>
    </x:row>
    <x:row r="1839">
      <x:c r="A1839" t="str">
        <x:v>Mitchell Wroe|2026-01-29</x:v>
      </x:c>
      <x:c r="B1839" s="888" t="n">
        <x:v>46051</x:v>
      </x:c>
      <x:c r="C1839" t="str">
        <x:v>Mitchell Wroe</x:v>
      </x:c>
      <x:c r="D1839" t="str">
        <x:v>Permanent</x:v>
      </x:c>
      <x:c r="E1839" t="str">
        <x:v>Cambridge</x:v>
      </x:c>
      <x:c r="F1839" t="str">
        <x:v>Operative Driver</x:v>
      </x:c>
      <x:c r="G1839" t="str">
        <x:v>391572A</x:v>
      </x:c>
      <x:c r="H1839" t="str">
        <x:v>Opentrons- Festival of Genomics</x:v>
      </x:c>
      <x:c r="I1839" s="22" t="n">
        <x:v>9</x:v>
      </x:c>
      <x:c r="J1839" t="str">
        <x:v>Worked</x:v>
      </x:c>
      <x:c r="K1839" t="str">
        <x:v>Employee 103077; home branch Cambridge; assigned role Operative Driver | Deployment branch: Cambridge | Actual role: Operative Driver | Jobs: 391572A | Customers: Opentrons- Festival of Genomics | Actual hours: 9.0; source records: 1</x:v>
      </x:c>
      <x:c r="L1839" t="str">
        <x:v>Include</x:v>
      </x:c>
      <x:c r="M1839"/>
      <x:c r="N1839"/>
    </x:row>
    <x:row r="1840">
      <x:c r="A1840" t="str">
        <x:v>Mohamed Musa|2026-01-07</x:v>
      </x:c>
      <x:c r="B1840" s="888" t="n">
        <x:v>46029</x:v>
      </x:c>
      <x:c r="C1840" t="str">
        <x:v>Mohamed Musa</x:v>
      </x:c>
      <x:c r="D1840" t="str">
        <x:v>Permanent</x:v>
      </x:c>
      <x:c r="E1840" t="str">
        <x:v>Thurrock</x:v>
      </x:c>
      <x:c r="F1840" t="str">
        <x:v>Operative Porter</x:v>
      </x:c>
      <x:c r="G1840" t="str">
        <x:v>398260</x:v>
      </x:c>
      <x:c r="H1840" t="str">
        <x:v>Fasanara Capital</x:v>
      </x:c>
      <x:c r="I1840" s="22" t="n">
        <x:v>8.5</x:v>
      </x:c>
      <x:c r="J1840" t="str">
        <x:v>Worked</x:v>
      </x:c>
      <x:c r="K1840" t="str">
        <x:v>Employee 103166; home branch Thurrock; assigned role Operative Porter | Deployment branch: Thurrock | Actual role: Operative Porter | Jobs: 398260 | Customers: Fasanara Capital | Actual hours: 8.5; source records: 1</x:v>
      </x:c>
      <x:c r="L1840" t="str">
        <x:v>Include</x:v>
      </x:c>
      <x:c r="M1840"/>
      <x:c r="N1840"/>
    </x:row>
    <x:row r="1841">
      <x:c r="A1841" t="str">
        <x:v>Mohamed Musa|2026-01-09</x:v>
      </x:c>
      <x:c r="B1841" s="888" t="n">
        <x:v>46031</x:v>
      </x:c>
      <x:c r="C1841" t="str">
        <x:v>Mohamed Musa</x:v>
      </x:c>
      <x:c r="D1841" t="str">
        <x:v>Permanent</x:v>
      </x:c>
      <x:c r="E1841" t="str">
        <x:v>Thurrock</x:v>
      </x:c>
      <x:c r="F1841" t="str">
        <x:v>Operative Porter</x:v>
      </x:c>
      <x:c r="G1841"/>
      <x:c r="H1841"/>
      <x:c r="I1841" s="22" t="n">
        <x:v>0</x:v>
      </x:c>
      <x:c r="J1841" t="str">
        <x:v>Annual leave</x:v>
      </x:c>
      <x:c r="K1841" t="str">
        <x:v>Employee 103166; home branch Thurrock; assigned role Operative Porter | Leave: Annual Leave (Hours) | Leave calendar basis: Variable-pattern period</x:v>
      </x:c>
      <x:c r="L1841" t="str">
        <x:v>Include</x:v>
      </x:c>
      <x:c r="M1841"/>
      <x:c r="N1841"/>
    </x:row>
    <x:row r="1842">
      <x:c r="A1842" t="str">
        <x:v>Mohamed Musa|2026-01-10</x:v>
      </x:c>
      <x:c r="B1842" s="888" t="n">
        <x:v>46032</x:v>
      </x:c>
      <x:c r="C1842" t="str">
        <x:v>Mohamed Musa</x:v>
      </x:c>
      <x:c r="D1842" t="str">
        <x:v>Permanent</x:v>
      </x:c>
      <x:c r="E1842" t="str">
        <x:v>Thurrock</x:v>
      </x:c>
      <x:c r="F1842" t="str">
        <x:v>Operative Porter</x:v>
      </x:c>
      <x:c r="G1842" t="str">
        <x:v>399446</x:v>
      </x:c>
      <x:c r="H1842" t="str">
        <x:v>Weil, Gotshal &amp; Manges (London) LLP</x:v>
      </x:c>
      <x:c r="I1842" s="22" t="n">
        <x:v>6</x:v>
      </x:c>
      <x:c r="J1842" t="str">
        <x:v>Worked</x:v>
      </x:c>
      <x:c r="K1842" t="str">
        <x:v>Employee 103166; home branch Thurrock; assigned role Operative Porter | Deployment branch: Thurrock | Actual role: Operative Porter | Jobs: 399446 | Customers: Weil, Gotshal &amp; Manges (London) LLP | Actual hours: 6.0; source records: 1</x:v>
      </x:c>
      <x:c r="L1842" t="str">
        <x:v>Include</x:v>
      </x:c>
      <x:c r="M1842"/>
      <x:c r="N1842"/>
    </x:row>
    <x:row r="1843">
      <x:c r="A1843" t="str">
        <x:v>Mohamed Musa|2026-01-15</x:v>
      </x:c>
      <x:c r="B1843" s="888" t="n">
        <x:v>46037</x:v>
      </x:c>
      <x:c r="C1843" t="str">
        <x:v>Mohamed Musa</x:v>
      </x:c>
      <x:c r="D1843" t="str">
        <x:v>Permanent</x:v>
      </x:c>
      <x:c r="E1843" t="str">
        <x:v>Thurrock</x:v>
      </x:c>
      <x:c r="F1843" t="str">
        <x:v>Operative Porter</x:v>
      </x:c>
      <x:c r="G1843"/>
      <x:c r="H1843"/>
      <x:c r="I1843" s="22" t="n">
        <x:v>0</x:v>
      </x:c>
      <x:c r="J1843" t="str">
        <x:v>Annual leave</x:v>
      </x:c>
      <x:c r="K1843" t="str">
        <x:v>Employee 103166; home branch Thurrock; assigned role Operative Porter | Leave: Annual Leave (Hours) | Leave calendar basis: Variable-pattern period</x:v>
      </x:c>
      <x:c r="L1843" t="str">
        <x:v>Include</x:v>
      </x:c>
      <x:c r="M1843"/>
      <x:c r="N1843"/>
    </x:row>
    <x:row r="1844">
      <x:c r="A1844" t="str">
        <x:v>Mohamed Musa|2026-01-16</x:v>
      </x:c>
      <x:c r="B1844" s="888" t="n">
        <x:v>46038</x:v>
      </x:c>
      <x:c r="C1844" t="str">
        <x:v>Mohamed Musa</x:v>
      </x:c>
      <x:c r="D1844" t="str">
        <x:v>Permanent</x:v>
      </x:c>
      <x:c r="E1844" t="str">
        <x:v>Thurrock</x:v>
      </x:c>
      <x:c r="F1844" t="str">
        <x:v>Operative Porter</x:v>
      </x:c>
      <x:c r="G1844"/>
      <x:c r="H1844"/>
      <x:c r="I1844" s="22" t="n">
        <x:v>0</x:v>
      </x:c>
      <x:c r="J1844" t="str">
        <x:v>Annual leave</x:v>
      </x:c>
      <x:c r="K1844" t="str">
        <x:v>Employee 103166; home branch Thurrock; assigned role Operative Porter | Leave: Annual Leave (Hours) | Leave calendar basis: Variable-pattern period</x:v>
      </x:c>
      <x:c r="L1844" t="str">
        <x:v>Include</x:v>
      </x:c>
      <x:c r="M1844"/>
      <x:c r="N1844"/>
    </x:row>
    <x:row r="1845">
      <x:c r="A1845" t="str">
        <x:v>Mohamed Musa|2026-01-21</x:v>
      </x:c>
      <x:c r="B1845" s="888" t="n">
        <x:v>46043</x:v>
      </x:c>
      <x:c r="C1845" t="str">
        <x:v>Mohamed Musa</x:v>
      </x:c>
      <x:c r="D1845" t="str">
        <x:v>Permanent</x:v>
      </x:c>
      <x:c r="E1845" t="str">
        <x:v>Thurrock</x:v>
      </x:c>
      <x:c r="F1845" t="str">
        <x:v>Operative Porter</x:v>
      </x:c>
      <x:c r="G1845" t="str">
        <x:v>396632</x:v>
      </x:c>
      <x:c r="H1845" t="str">
        <x:v>Zweers/Mr Jason</x:v>
      </x:c>
      <x:c r="I1845" s="22" t="n">
        <x:v>6.5</x:v>
      </x:c>
      <x:c r="J1845" t="str">
        <x:v>Worked</x:v>
      </x:c>
      <x:c r="K1845" t="str">
        <x:v>Employee 103166; home branch Thurrock; assigned role Operative Porter | Deployment branch: Thurrock | Actual role: Operative Porter | Jobs: 396632 | Customers: Zweers/Mr Jason | Actual hours: 6.5; source records: 1</x:v>
      </x:c>
      <x:c r="L1845" t="str">
        <x:v>Include</x:v>
      </x:c>
      <x:c r="M1845"/>
      <x:c r="N1845"/>
    </x:row>
    <x:row r="1846">
      <x:c r="A1846" t="str">
        <x:v>Mohamed Musa|2026-01-22</x:v>
      </x:c>
      <x:c r="B1846" s="888" t="n">
        <x:v>46044</x:v>
      </x:c>
      <x:c r="C1846" t="str">
        <x:v>Mohamed Musa</x:v>
      </x:c>
      <x:c r="D1846" t="str">
        <x:v>Permanent</x:v>
      </x:c>
      <x:c r="E1846" t="str">
        <x:v>Thurrock</x:v>
      </x:c>
      <x:c r="F1846" t="str">
        <x:v>Operative Porter</x:v>
      </x:c>
      <x:c r="G1846" t="str">
        <x:v>399149</x:v>
      </x:c>
      <x:c r="H1846" t="str">
        <x:v>Tormay/Ms Martina</x:v>
      </x:c>
      <x:c r="I1846" s="22" t="n">
        <x:v>8</x:v>
      </x:c>
      <x:c r="J1846" t="str">
        <x:v>Worked</x:v>
      </x:c>
      <x:c r="K1846" t="str">
        <x:v>Employee 103166; home branch Thurrock; assigned role Operative Porter | Deployment branch: Thurrock | Actual role: Operative Porter | Jobs: 399149 | Customers: Tormay/Ms Martina | Actual hours: 8.0; source records: 1</x:v>
      </x:c>
      <x:c r="L1846" t="str">
        <x:v>Include</x:v>
      </x:c>
      <x:c r="M1846"/>
      <x:c r="N1846"/>
    </x:row>
    <x:row r="1847">
      <x:c r="A1847" t="str">
        <x:v>Mohamed Musa|2026-01-23</x:v>
      </x:c>
      <x:c r="B1847" s="888" t="n">
        <x:v>46045</x:v>
      </x:c>
      <x:c r="C1847" t="str">
        <x:v>Mohamed Musa</x:v>
      </x:c>
      <x:c r="D1847" t="str">
        <x:v>Permanent</x:v>
      </x:c>
      <x:c r="E1847" t="str">
        <x:v>Thurrock</x:v>
      </x:c>
      <x:c r="F1847" t="str">
        <x:v>Operative Porter</x:v>
      </x:c>
      <x:c r="G1847" t="str">
        <x:v>396894</x:v>
      </x:c>
      <x:c r="H1847" t="str">
        <x:v>Adusah/Mr Vasco</x:v>
      </x:c>
      <x:c r="I1847" s="22" t="n">
        <x:v>8</x:v>
      </x:c>
      <x:c r="J1847" t="str">
        <x:v>Worked</x:v>
      </x:c>
      <x:c r="K1847" t="str">
        <x:v>Employee 103166; home branch Thurrock; assigned role Operative Porter | Deployment branch: Thurrock | Actual role: Operative Porter | Jobs: 396894 | Customers: Adusah/Mr Vasco | Actual hours: 8.0; source records: 1</x:v>
      </x:c>
      <x:c r="L1847" t="str">
        <x:v>Include</x:v>
      </x:c>
      <x:c r="M1847"/>
      <x:c r="N1847"/>
    </x:row>
    <x:row r="1848">
      <x:c r="A1848" t="str">
        <x:v>Mohamed Musa|2026-01-26</x:v>
      </x:c>
      <x:c r="B1848" s="888" t="n">
        <x:v>46048</x:v>
      </x:c>
      <x:c r="C1848" t="str">
        <x:v>Mohamed Musa</x:v>
      </x:c>
      <x:c r="D1848" t="str">
        <x:v>Permanent</x:v>
      </x:c>
      <x:c r="E1848" t="str">
        <x:v>Thurrock</x:v>
      </x:c>
      <x:c r="F1848" t="str">
        <x:v>Operative Porter</x:v>
      </x:c>
      <x:c r="G1848" t="str">
        <x:v>399747</x:v>
      </x:c>
      <x:c r="H1848" t="str">
        <x:v>Knotel UK Ltd</x:v>
      </x:c>
      <x:c r="I1848" s="22" t="n">
        <x:v>10</x:v>
      </x:c>
      <x:c r="J1848" t="str">
        <x:v>Worked</x:v>
      </x:c>
      <x:c r="K1848" t="str">
        <x:v>Employee 103166; home branch Thurrock; assigned role Operative Porter | Deployment branch: Thurrock | Actual role: Operative Porter | Jobs: 399747 | Customers: Knotel UK Ltd | Actual hours: 10.0; source records: 1</x:v>
      </x:c>
      <x:c r="L1848" t="str">
        <x:v>Include</x:v>
      </x:c>
      <x:c r="M1848"/>
      <x:c r="N1848"/>
    </x:row>
    <x:row r="1849">
      <x:c r="A1849" t="str">
        <x:v>Mohamed Musa|2026-01-27</x:v>
      </x:c>
      <x:c r="B1849" s="888" t="n">
        <x:v>46049</x:v>
      </x:c>
      <x:c r="C1849" t="str">
        <x:v>Mohamed Musa</x:v>
      </x:c>
      <x:c r="D1849" t="str">
        <x:v>Permanent</x:v>
      </x:c>
      <x:c r="E1849" t="str">
        <x:v>Thurrock</x:v>
      </x:c>
      <x:c r="F1849" t="str">
        <x:v>Operative Porter</x:v>
      </x:c>
      <x:c r="G1849" t="str">
        <x:v>394164</x:v>
      </x:c>
      <x:c r="H1849" t="str">
        <x:v>Restore – Doc Management - NWL collections</x:v>
      </x:c>
      <x:c r="I1849" s="22" t="n">
        <x:v>8</x:v>
      </x:c>
      <x:c r="J1849" t="str">
        <x:v>Worked</x:v>
      </x:c>
      <x:c r="K1849" t="str">
        <x:v>Employee 103166; home branch Thurrock; assigned role Operative Porter | Deployment branch: Thurrock | Actual role: Operative Porter | Jobs: 394164 | Customers: Restore – Doc Management - NWL collections | Actual hours: 8.0; source records: 1</x:v>
      </x:c>
      <x:c r="L1849" t="str">
        <x:v>Include</x:v>
      </x:c>
      <x:c r="M1849"/>
      <x:c r="N1849"/>
    </x:row>
    <x:row r="1850">
      <x:c r="A1850" t="str">
        <x:v>Mohamed Musa|2026-01-30</x:v>
      </x:c>
      <x:c r="B1850" s="888" t="n">
        <x:v>46052</x:v>
      </x:c>
      <x:c r="C1850" t="str">
        <x:v>Mohamed Musa</x:v>
      </x:c>
      <x:c r="D1850" t="str">
        <x:v>Permanent</x:v>
      </x:c>
      <x:c r="E1850" t="str">
        <x:v>Thurrock</x:v>
      </x:c>
      <x:c r="F1850" t="str">
        <x:v>Operative Porter</x:v>
      </x:c>
      <x:c r="G1850"/>
      <x:c r="H1850"/>
      <x:c r="I1850" s="22" t="n">
        <x:v>0</x:v>
      </x:c>
      <x:c r="J1850" t="str">
        <x:v>Annual leave</x:v>
      </x:c>
      <x:c r="K1850" t="str">
        <x:v>Employee 103166; home branch Thurrock; assigned role Operative Porter | Leave: Annual Leave (Hours) | Leave calendar basis: Variable-pattern period</x:v>
      </x:c>
      <x:c r="L1850" t="str">
        <x:v>Include</x:v>
      </x:c>
      <x:c r="M1850"/>
      <x:c r="N1850"/>
    </x:row>
    <x:row r="1851">
      <x:c r="A1851" t="str">
        <x:v>Morris Cockman|2026-01-07</x:v>
      </x:c>
      <x:c r="B1851" s="888" t="n">
        <x:v>46029</x:v>
      </x:c>
      <x:c r="C1851" t="str">
        <x:v>Morris Cockman</x:v>
      </x:c>
      <x:c r="D1851" t="str">
        <x:v>Permanent</x:v>
      </x:c>
      <x:c r="E1851" t="str">
        <x:v>Cambridge</x:v>
      </x:c>
      <x:c r="F1851" t="str">
        <x:v>Operative Driver</x:v>
      </x:c>
      <x:c r="G1851" t="str">
        <x:v>398946</x:v>
      </x:c>
      <x:c r="H1851" t="str">
        <x:v>Biopharma  - (IMPERIAL COLLEGE )</x:v>
      </x:c>
      <x:c r="I1851" s="22" t="n">
        <x:v>8.5</x:v>
      </x:c>
      <x:c r="J1851" t="str">
        <x:v>Worked</x:v>
      </x:c>
      <x:c r="K1851" t="str">
        <x:v>Employee 102573; home branch Cambridge; assigned role Operative Driver | Deployment branch: Cambridge | Actual role: Operative Porter | Jobs: 398946 | Customers: Biopharma  - (IMPERIAL COLLEGE ) | Actual hours: 8.5; source records: 1</x:v>
      </x:c>
      <x:c r="L1851" t="str">
        <x:v>Include</x:v>
      </x:c>
      <x:c r="M1851"/>
      <x:c r="N1851"/>
    </x:row>
    <x:row r="1852">
      <x:c r="A1852" t="str">
        <x:v>Morris Cockman|2026-01-13</x:v>
      </x:c>
      <x:c r="B1852" s="888" t="n">
        <x:v>46035</x:v>
      </x:c>
      <x:c r="C1852" t="str">
        <x:v>Morris Cockman</x:v>
      </x:c>
      <x:c r="D1852" t="str">
        <x:v>Permanent</x:v>
      </x:c>
      <x:c r="E1852" t="str">
        <x:v>Cambridge</x:v>
      </x:c>
      <x:c r="F1852" t="str">
        <x:v>Operative Driver</x:v>
      </x:c>
      <x:c r="G1852" t="str">
        <x:v>399275F</x:v>
      </x:c>
      <x:c r="H1852" t="str">
        <x:v>Avantor ( CAMBRIDGE  JAN 2026 )</x:v>
      </x:c>
      <x:c r="I1852" s="22" t="n">
        <x:v>8.5</x:v>
      </x:c>
      <x:c r="J1852" t="str">
        <x:v>Worked</x:v>
      </x:c>
      <x:c r="K1852" t="str">
        <x:v>Employee 102573; home branch Cambridge; assigned role Operative Driver | Deployment branch: Cambridge | Actual role: Operative Porter | Jobs: 399275F | Customers: Avantor ( CAMBRIDGE  JAN 2026 ) | Actual hours: 8.5; source records: 1</x:v>
      </x:c>
      <x:c r="L1852" t="str">
        <x:v>Include</x:v>
      </x:c>
      <x:c r="M1852"/>
      <x:c r="N1852"/>
    </x:row>
    <x:row r="1853">
      <x:c r="A1853" t="str">
        <x:v>Morris Cockman|2026-01-16</x:v>
      </x:c>
      <x:c r="B1853" s="888" t="n">
        <x:v>46038</x:v>
      </x:c>
      <x:c r="C1853" t="str">
        <x:v>Morris Cockman</x:v>
      </x:c>
      <x:c r="D1853" t="str">
        <x:v>Permanent</x:v>
      </x:c>
      <x:c r="E1853" t="str">
        <x:v>Cambridge</x:v>
      </x:c>
      <x:c r="F1853" t="str">
        <x:v>Operative Driver</x:v>
      </x:c>
      <x:c r="G1853" t="str">
        <x:v>394877</x:v>
      </x:c>
      <x:c r="H1853" t="str">
        <x:v>Biopharma  - (GSK )</x:v>
      </x:c>
      <x:c r="I1853" s="22" t="n">
        <x:v>7</x:v>
      </x:c>
      <x:c r="J1853" t="str">
        <x:v>Worked</x:v>
      </x:c>
      <x:c r="K1853" t="str">
        <x:v>Employee 102573; home branch Cambridge; assigned role Operative Driver | Deployment branch: Cambridge | Actual role: Operative Porter | Jobs: 394877 | Customers: Biopharma  - (GSK ) | Actual hours: 7.0; source records: 1</x:v>
      </x:c>
      <x:c r="L1853" t="str">
        <x:v>Include</x:v>
      </x:c>
      <x:c r="M1853"/>
      <x:c r="N1853"/>
    </x:row>
    <x:row r="1854">
      <x:c r="A1854" t="str">
        <x:v>Morris Cockman|2026-01-19</x:v>
      </x:c>
      <x:c r="B1854" s="888" t="n">
        <x:v>46041</x:v>
      </x:c>
      <x:c r="C1854" t="str">
        <x:v>Morris Cockman</x:v>
      </x:c>
      <x:c r="D1854" t="str">
        <x:v>Permanent</x:v>
      </x:c>
      <x:c r="E1854" t="str">
        <x:v>Cambridge</x:v>
      </x:c>
      <x:c r="F1854" t="str">
        <x:v>Operative Driver</x:v>
      </x:c>
      <x:c r="G1854" t="str">
        <x:v>399705</x:v>
      </x:c>
      <x:c r="H1854" t="str">
        <x:v>Biopharma (PROJECT OTRO)</x:v>
      </x:c>
      <x:c r="I1854" s="22" t="n">
        <x:v>3</x:v>
      </x:c>
      <x:c r="J1854" t="str">
        <x:v>Worked</x:v>
      </x:c>
      <x:c r="K1854" t="str">
        <x:v>Employee 102573; home branch Cambridge; assigned role Operative Driver | Deployment branch: Cambridge | Actual role: Operative Driver | Jobs: 399705 | Customers: Biopharma (PROJECT OTRO) | Actual hours: 3.0; source records: 1</x:v>
      </x:c>
      <x:c r="L1854" t="str">
        <x:v>Include</x:v>
      </x:c>
      <x:c r="M1854"/>
      <x:c r="N1854"/>
    </x:row>
    <x:row r="1855">
      <x:c r="A1855" t="str">
        <x:v>Morris Cockman|2026-01-20</x:v>
      </x:c>
      <x:c r="B1855" s="888" t="n">
        <x:v>46042</x:v>
      </x:c>
      <x:c r="C1855" t="str">
        <x:v>Morris Cockman</x:v>
      </x:c>
      <x:c r="D1855" t="str">
        <x:v>Permanent</x:v>
      </x:c>
      <x:c r="E1855" t="str">
        <x:v>Cambridge</x:v>
      </x:c>
      <x:c r="F1855" t="str">
        <x:v>Operative Driver</x:v>
      </x:c>
      <x:c r="G1855" t="str">
        <x:v>394877</x:v>
      </x:c>
      <x:c r="H1855" t="str">
        <x:v>Biopharma  - (GSK )</x:v>
      </x:c>
      <x:c r="I1855" s="22" t="n">
        <x:v>8.5</x:v>
      </x:c>
      <x:c r="J1855" t="str">
        <x:v>Worked</x:v>
      </x:c>
      <x:c r="K1855" t="str">
        <x:v>Employee 102573; home branch Cambridge; assigned role Operative Driver | Deployment branch: Cambridge | Actual role: Operative Porter | Jobs: 394877 | Customers: Biopharma  - (GSK ) | Actual hours: 8.5; source records: 1</x:v>
      </x:c>
      <x:c r="L1855" t="str">
        <x:v>Include</x:v>
      </x:c>
      <x:c r="M1855"/>
      <x:c r="N1855"/>
    </x:row>
    <x:row r="1856">
      <x:c r="A1856" t="str">
        <x:v>Morris Cockman|2026-01-26</x:v>
      </x:c>
      <x:c r="B1856" s="888" t="n">
        <x:v>46048</x:v>
      </x:c>
      <x:c r="C1856" t="str">
        <x:v>Morris Cockman</x:v>
      </x:c>
      <x:c r="D1856" t="str">
        <x:v>Permanent</x:v>
      </x:c>
      <x:c r="E1856" t="str">
        <x:v>Cambridge</x:v>
      </x:c>
      <x:c r="F1856" t="str">
        <x:v>Operative Driver</x:v>
      </x:c>
      <x:c r="G1856" t="str">
        <x:v>399925</x:v>
      </x:c>
      <x:c r="H1856" t="str">
        <x:v>Haier (Department of Physiology)</x:v>
      </x:c>
      <x:c r="I1856" s="22" t="n">
        <x:v>5</x:v>
      </x:c>
      <x:c r="J1856" t="str">
        <x:v>Worked</x:v>
      </x:c>
      <x:c r="K1856" t="str">
        <x:v>Employee 102573; home branch Cambridge; assigned role Operative Driver | Deployment branch: Cambridge | Actual role: Operative Skilled | Jobs: 399925 | Customers: Haier (Department of Physiology) | Actual hours: 5.0; source records: 1</x:v>
      </x:c>
      <x:c r="L1856" t="str">
        <x:v>Include</x:v>
      </x:c>
      <x:c r="M1856"/>
      <x:c r="N1856"/>
    </x:row>
    <x:row r="1857">
      <x:c r="A1857" t="str">
        <x:v>Morris Cockman|2026-01-29</x:v>
      </x:c>
      <x:c r="B1857" s="888" t="n">
        <x:v>46051</x:v>
      </x:c>
      <x:c r="C1857" t="str">
        <x:v>Morris Cockman</x:v>
      </x:c>
      <x:c r="D1857" t="str">
        <x:v>Permanent</x:v>
      </x:c>
      <x:c r="E1857" t="str">
        <x:v>Cambridge</x:v>
      </x:c>
      <x:c r="F1857" t="str">
        <x:v>Operative Driver</x:v>
      </x:c>
      <x:c r="G1857" t="str">
        <x:v>399812</x:v>
      </x:c>
      <x:c r="H1857" t="str">
        <x:v>Axlab Ltd/University Hospital of North Tees</x:v>
      </x:c>
      <x:c r="I1857" s="22" t="n">
        <x:v>10.2</x:v>
      </x:c>
      <x:c r="J1857" t="str">
        <x:v>Worked</x:v>
      </x:c>
      <x:c r="K1857" t="str">
        <x:v>Employee 102573; home branch Cambridge; assigned role Operative Driver | Deployment branch: Cambridge | Actual role: Operative Driver | Jobs: 399812 | Customers: Axlab Ltd/University Hospital of North Tees | Actual hours: 10.2; source records: 1</x:v>
      </x:c>
      <x:c r="L1857" t="str">
        <x:v>Include</x:v>
      </x:c>
      <x:c r="M1857"/>
      <x:c r="N1857"/>
    </x:row>
    <x:row r="1858">
      <x:c r="A1858" t="str">
        <x:v>N Adesanya|2026-01-09</x:v>
      </x:c>
      <x:c r="B1858" s="888" t="n">
        <x:v>46031</x:v>
      </x:c>
      <x:c r="C1858" t="str">
        <x:v>N Adesanya</x:v>
      </x:c>
      <x:c r="D1858" t="str">
        <x:v>Permanent</x:v>
      </x:c>
      <x:c r="E1858" t="str">
        <x:v>Thurrock</x:v>
      </x:c>
      <x:c r="F1858" t="str">
        <x:v>Operative Porter</x:v>
      </x:c>
      <x:c r="G1858"/>
      <x:c r="H1858"/>
      <x:c r="I1858" s="22" t="n">
        <x:v>0</x:v>
      </x:c>
      <x:c r="J1858" t="str">
        <x:v>Annual leave</x:v>
      </x:c>
      <x:c r="K1858" t="str">
        <x:v>Employee 102672; home branch Thurrock; assigned role Operative Porter | Leave: Annual Leave (Hours) | Leave calendar basis: Variable-pattern period</x:v>
      </x:c>
      <x:c r="L1858" t="str">
        <x:v>Include</x:v>
      </x:c>
      <x:c r="M1858"/>
      <x:c r="N1858"/>
    </x:row>
    <x:row r="1859">
      <x:c r="A1859" t="str">
        <x:v>N Adesanya|2026-01-15</x:v>
      </x:c>
      <x:c r="B1859" s="888" t="n">
        <x:v>46037</x:v>
      </x:c>
      <x:c r="C1859" t="str">
        <x:v>N Adesanya</x:v>
      </x:c>
      <x:c r="D1859" t="str">
        <x:v>Permanent</x:v>
      </x:c>
      <x:c r="E1859" t="str">
        <x:v>Thurrock</x:v>
      </x:c>
      <x:c r="F1859" t="str">
        <x:v>Operative Porter</x:v>
      </x:c>
      <x:c r="G1859"/>
      <x:c r="H1859"/>
      <x:c r="I1859" s="22" t="n">
        <x:v>0</x:v>
      </x:c>
      <x:c r="J1859" t="str">
        <x:v>Annual leave</x:v>
      </x:c>
      <x:c r="K1859" t="str">
        <x:v>Employee 102672; home branch Thurrock; assigned role Operative Porter | Leave: Annual Leave (Hours) | Leave calendar basis: Variable-pattern period</x:v>
      </x:c>
      <x:c r="L1859" t="str">
        <x:v>Include</x:v>
      </x:c>
      <x:c r="M1859"/>
      <x:c r="N1859"/>
    </x:row>
    <x:row r="1860">
      <x:c r="A1860" t="str">
        <x:v>N Adesanya|2026-01-16</x:v>
      </x:c>
      <x:c r="B1860" s="888" t="n">
        <x:v>46038</x:v>
      </x:c>
      <x:c r="C1860" t="str">
        <x:v>N Adesanya</x:v>
      </x:c>
      <x:c r="D1860" t="str">
        <x:v>Permanent</x:v>
      </x:c>
      <x:c r="E1860" t="str">
        <x:v>Thurrock</x:v>
      </x:c>
      <x:c r="F1860" t="str">
        <x:v>Operative Porter</x:v>
      </x:c>
      <x:c r="G1860"/>
      <x:c r="H1860"/>
      <x:c r="I1860" s="22" t="n">
        <x:v>0</x:v>
      </x:c>
      <x:c r="J1860" t="str">
        <x:v>Annual leave</x:v>
      </x:c>
      <x:c r="K1860" t="str">
        <x:v>Employee 102672; home branch Thurrock; assigned role Operative Porter | Leave: Annual Leave (Hours) | Leave calendar basis: Variable-pattern period</x:v>
      </x:c>
      <x:c r="L1860" t="str">
        <x:v>Include</x:v>
      </x:c>
      <x:c r="M1860"/>
      <x:c r="N1860"/>
    </x:row>
    <x:row r="1861">
      <x:c r="A1861" t="str">
        <x:v>N Adesanya|2026-01-23</x:v>
      </x:c>
      <x:c r="B1861" s="888" t="n">
        <x:v>46045</x:v>
      </x:c>
      <x:c r="C1861" t="str">
        <x:v>N Adesanya</x:v>
      </x:c>
      <x:c r="D1861" t="str">
        <x:v>Permanent</x:v>
      </x:c>
      <x:c r="E1861" t="str">
        <x:v>Thurrock</x:v>
      </x:c>
      <x:c r="F1861" t="str">
        <x:v>Operative Porter</x:v>
      </x:c>
      <x:c r="G1861" t="str">
        <x:v>396207</x:v>
      </x:c>
      <x:c r="H1861" t="str">
        <x:v>Linklaters LLP</x:v>
      </x:c>
      <x:c r="I1861" s="22" t="n">
        <x:v>8</x:v>
      </x:c>
      <x:c r="J1861" t="str">
        <x:v>Worked</x:v>
      </x:c>
      <x:c r="K1861" t="str">
        <x:v>Employee 102672; home branch Thurrock; assigned role Operative Porter | Deployment branch: Thurrock | Actual role: Operative Porter | Jobs: 396207 | Customers: Linklaters LLP | Actual hours: 8.0; source records: 1</x:v>
      </x:c>
      <x:c r="L1861" t="str">
        <x:v>Include</x:v>
      </x:c>
      <x:c r="M1861"/>
      <x:c r="N1861"/>
    </x:row>
    <x:row r="1862">
      <x:c r="A1862" t="str">
        <x:v>N Adesanya|2026-01-29</x:v>
      </x:c>
      <x:c r="B1862" s="888" t="n">
        <x:v>46051</x:v>
      </x:c>
      <x:c r="C1862" t="str">
        <x:v>N Adesanya</x:v>
      </x:c>
      <x:c r="D1862" t="str">
        <x:v>Permanent</x:v>
      </x:c>
      <x:c r="E1862" t="str">
        <x:v>Thurrock</x:v>
      </x:c>
      <x:c r="F1862" t="str">
        <x:v>Operative Porter</x:v>
      </x:c>
      <x:c r="G1862" t="str">
        <x:v>400004</x:v>
      </x:c>
      <x:c r="H1862" t="str">
        <x:v>C&amp;W Store @ Harrow Green</x:v>
      </x:c>
      <x:c r="I1862" s="22" t="n">
        <x:v>7.5</x:v>
      </x:c>
      <x:c r="J1862" t="str">
        <x:v>Worked</x:v>
      </x:c>
      <x:c r="K1862" t="str">
        <x:v>Employee 102672; home branch Thurrock; assigned role Operative Porter | Deployment branch: Thurrock | Actual role: Operative Porter | Jobs: 400004 | Customers: C&amp;W Store @ Harrow Green | Actual hours: 7.5; source records: 1</x:v>
      </x:c>
      <x:c r="L1862" t="str">
        <x:v>Include</x:v>
      </x:c>
      <x:c r="M1862"/>
      <x:c r="N1862"/>
    </x:row>
    <x:row r="1863">
      <x:c r="A1863" t="str">
        <x:v>N Adesanya|2026-01-30</x:v>
      </x:c>
      <x:c r="B1863" s="888" t="n">
        <x:v>46052</x:v>
      </x:c>
      <x:c r="C1863" t="str">
        <x:v>N Adesanya</x:v>
      </x:c>
      <x:c r="D1863" t="str">
        <x:v>Permanent</x:v>
      </x:c>
      <x:c r="E1863" t="str">
        <x:v>Thurrock</x:v>
      </x:c>
      <x:c r="F1863" t="str">
        <x:v>Operative Porter</x:v>
      </x:c>
      <x:c r="G1863" t="str">
        <x:v>396207A</x:v>
      </x:c>
      <x:c r="H1863" t="str">
        <x:v>Linklaters LLP</x:v>
      </x:c>
      <x:c r="I1863" s="22" t="n">
        <x:v>10.5</x:v>
      </x:c>
      <x:c r="J1863" t="str">
        <x:v>Worked</x:v>
      </x:c>
      <x:c r="K1863" t="str">
        <x:v>Employee 102672; home branch Thurrock; assigned role Operative Porter | Deployment branch: Thurrock | Actual role: Operative Porter | Jobs: 396207A | Customers: Linklaters LLP | Actual hours: 10.5; source records: 1</x:v>
      </x:c>
      <x:c r="L1863" t="str">
        <x:v>Include</x:v>
      </x:c>
      <x:c r="M1863"/>
      <x:c r="N1863"/>
    </x:row>
    <x:row r="1864">
      <x:c r="A1864" t="str">
        <x:v>N Adesanya|2026-01-31</x:v>
      </x:c>
      <x:c r="B1864" s="888" t="n">
        <x:v>46053</x:v>
      </x:c>
      <x:c r="C1864" t="str">
        <x:v>N Adesanya</x:v>
      </x:c>
      <x:c r="D1864" t="str">
        <x:v>Permanent</x:v>
      </x:c>
      <x:c r="E1864" t="str">
        <x:v>Thurrock</x:v>
      </x:c>
      <x:c r="F1864" t="str">
        <x:v>Operative Porter</x:v>
      </x:c>
      <x:c r="G1864" t="str">
        <x:v>396207A</x:v>
      </x:c>
      <x:c r="H1864" t="str">
        <x:v>Linklaters LLP</x:v>
      </x:c>
      <x:c r="I1864" s="22" t="n">
        <x:v>8.5</x:v>
      </x:c>
      <x:c r="J1864" t="str">
        <x:v>Worked</x:v>
      </x:c>
      <x:c r="K1864" t="str">
        <x:v>Employee 102672; home branch Thurrock; assigned role Operative Porter | Deployment branch: Thurrock | Actual role: Operative Porter | Jobs: 396207A | Customers: Linklaters LLP | Actual hours: 8.5; source records: 1</x:v>
      </x:c>
      <x:c r="L1864" t="str">
        <x:v>Include</x:v>
      </x:c>
      <x:c r="M1864"/>
      <x:c r="N1864"/>
    </x:row>
    <x:row r="1865">
      <x:c r="A1865" t="str">
        <x:v>N Storey|2026-01-07</x:v>
      </x:c>
      <x:c r="B1865" s="888" t="n">
        <x:v>46029</x:v>
      </x:c>
      <x:c r="C1865" t="str">
        <x:v>N Storey</x:v>
      </x:c>
      <x:c r="D1865" t="str">
        <x:v>Permanent</x:v>
      </x:c>
      <x:c r="E1865" t="str">
        <x:v>Thurrock</x:v>
      </x:c>
      <x:c r="F1865" t="str">
        <x:v>Operative Porter</x:v>
      </x:c>
      <x:c r="G1865" t="str">
        <x:v>399434</x:v>
      </x:c>
      <x:c r="H1865" t="str">
        <x:v>London Metropolitan University</x:v>
      </x:c>
      <x:c r="I1865" s="22" t="n">
        <x:v>9.5</x:v>
      </x:c>
      <x:c r="J1865" t="str">
        <x:v>Worked</x:v>
      </x:c>
      <x:c r="K1865" t="str">
        <x:v>Employee 104307; home branch Thurrock; assigned role Operative Porter | Deployment branch: Thurrock | Actual role: Operative Skilled | Jobs: 399434 | Customers: London Metropolitan University | Actual hours: 9.5; source records: 1</x:v>
      </x:c>
      <x:c r="L1865" t="str">
        <x:v>Include</x:v>
      </x:c>
      <x:c r="M1865"/>
      <x:c r="N1865"/>
    </x:row>
    <x:row r="1866">
      <x:c r="A1866" t="str">
        <x:v>N Storey|2026-01-08</x:v>
      </x:c>
      <x:c r="B1866" s="888" t="n">
        <x:v>46030</x:v>
      </x:c>
      <x:c r="C1866" t="str">
        <x:v>N Storey</x:v>
      </x:c>
      <x:c r="D1866" t="str">
        <x:v>Permanent</x:v>
      </x:c>
      <x:c r="E1866" t="str">
        <x:v>Thurrock</x:v>
      </x:c>
      <x:c r="F1866" t="str">
        <x:v>Operative Porter</x:v>
      </x:c>
      <x:c r="G1866" t="str">
        <x:v>399444</x:v>
      </x:c>
      <x:c r="H1866" t="str">
        <x:v>FNZ</x:v>
      </x:c>
      <x:c r="I1866" s="22" t="n">
        <x:v>8.5</x:v>
      </x:c>
      <x:c r="J1866" t="str">
        <x:v>Worked</x:v>
      </x:c>
      <x:c r="K1866" t="str">
        <x:v>Employee 104307; home branch Thurrock; assigned role Operative Porter | Deployment branch: Thurrock | Actual role: Operative Skilled | Jobs: 399444 | Customers: FNZ | Actual hours: 8.5; source records: 1</x:v>
      </x:c>
      <x:c r="L1866" t="str">
        <x:v>Include</x:v>
      </x:c>
      <x:c r="M1866"/>
      <x:c r="N1866"/>
    </x:row>
    <x:row r="1867">
      <x:c r="A1867" t="str">
        <x:v>N Storey|2026-01-09</x:v>
      </x:c>
      <x:c r="B1867" s="888" t="n">
        <x:v>46031</x:v>
      </x:c>
      <x:c r="C1867" t="str">
        <x:v>N Storey</x:v>
      </x:c>
      <x:c r="D1867" t="str">
        <x:v>Permanent</x:v>
      </x:c>
      <x:c r="E1867" t="str">
        <x:v>Thurrock</x:v>
      </x:c>
      <x:c r="F1867" t="str">
        <x:v>Operative Porter</x:v>
      </x:c>
      <x:c r="G1867" t="str">
        <x:v>399532</x:v>
      </x:c>
      <x:c r="H1867" t="str">
        <x:v>BNP Paribas Limited</x:v>
      </x:c>
      <x:c r="I1867" s="22" t="n">
        <x:v>9</x:v>
      </x:c>
      <x:c r="J1867" t="str">
        <x:v>Worked</x:v>
      </x:c>
      <x:c r="K1867" t="str">
        <x:v>Employee 104307; home branch Thurrock; assigned role Operative Porter | Deployment branch: Thurrock | Actual role: Operative Skilled | Jobs: 399532 | Customers: BNP Paribas Limited | Actual hours: 9.0; source records: 1</x:v>
      </x:c>
      <x:c r="L1867" t="str">
        <x:v>Include</x:v>
      </x:c>
      <x:c r="M1867"/>
      <x:c r="N1867"/>
    </x:row>
    <x:row r="1868">
      <x:c r="A1868" t="str">
        <x:v>N Storey|2026-01-10</x:v>
      </x:c>
      <x:c r="B1868" s="888" t="n">
        <x:v>46032</x:v>
      </x:c>
      <x:c r="C1868" t="str">
        <x:v>N Storey</x:v>
      </x:c>
      <x:c r="D1868" t="str">
        <x:v>Permanent</x:v>
      </x:c>
      <x:c r="E1868" t="str">
        <x:v>Thurrock</x:v>
      </x:c>
      <x:c r="F1868" t="str">
        <x:v>Operative Porter</x:v>
      </x:c>
      <x:c r="G1868" t="str">
        <x:v>399532</x:v>
      </x:c>
      <x:c r="H1868" t="str">
        <x:v>BNP Paribas Limited</x:v>
      </x:c>
      <x:c r="I1868" s="22" t="n">
        <x:v>9</x:v>
      </x:c>
      <x:c r="J1868" t="str">
        <x:v>Worked</x:v>
      </x:c>
      <x:c r="K1868" t="str">
        <x:v>Employee 104307; home branch Thurrock; assigned role Operative Porter | Deployment branch: Thurrock | Actual role: Operative Skilled | Jobs: 399532 | Customers: BNP Paribas Limited | Actual hours: 9.0; source records: 1</x:v>
      </x:c>
      <x:c r="L1868" t="str">
        <x:v>Include</x:v>
      </x:c>
      <x:c r="M1868"/>
      <x:c r="N1868"/>
    </x:row>
    <x:row r="1869">
      <x:c r="A1869" t="str">
        <x:v>N Storey|2026-01-11</x:v>
      </x:c>
      <x:c r="B1869" s="888" t="n">
        <x:v>46033</x:v>
      </x:c>
      <x:c r="C1869" t="str">
        <x:v>N Storey</x:v>
      </x:c>
      <x:c r="D1869" t="str">
        <x:v>Permanent</x:v>
      </x:c>
      <x:c r="E1869" t="str">
        <x:v>Thurrock</x:v>
      </x:c>
      <x:c r="F1869" t="str">
        <x:v>Operative Porter</x:v>
      </x:c>
      <x:c r="G1869" t="str">
        <x:v>399532</x:v>
      </x:c>
      <x:c r="H1869" t="str">
        <x:v>BNP Paribas Limited</x:v>
      </x:c>
      <x:c r="I1869" s="22" t="n">
        <x:v>9</x:v>
      </x:c>
      <x:c r="J1869" t="str">
        <x:v>Worked</x:v>
      </x:c>
      <x:c r="K1869" t="str">
        <x:v>Employee 104307; home branch Thurrock; assigned role Operative Porter | Deployment branch: Thurrock | Actual role: Operative Skilled | Jobs: 399532 | Customers: BNP Paribas Limited | Actual hours: 9.0; source records: 1</x:v>
      </x:c>
      <x:c r="L1869" t="str">
        <x:v>Include</x:v>
      </x:c>
      <x:c r="M1869"/>
      <x:c r="N1869"/>
    </x:row>
    <x:row r="1870">
      <x:c r="A1870" t="str">
        <x:v>N Storey|2026-01-15</x:v>
      </x:c>
      <x:c r="B1870" s="888" t="n">
        <x:v>46037</x:v>
      </x:c>
      <x:c r="C1870" t="str">
        <x:v>N Storey</x:v>
      </x:c>
      <x:c r="D1870" t="str">
        <x:v>Permanent</x:v>
      </x:c>
      <x:c r="E1870" t="str">
        <x:v>Thurrock</x:v>
      </x:c>
      <x:c r="F1870" t="str">
        <x:v>Operative Porter</x:v>
      </x:c>
      <x:c r="G1870" t="str">
        <x:v>399431</x:v>
      </x:c>
      <x:c r="H1870" t="str">
        <x:v>London Metropolitan University</x:v>
      </x:c>
      <x:c r="I1870" s="22" t="n">
        <x:v>8</x:v>
      </x:c>
      <x:c r="J1870" t="str">
        <x:v>Worked</x:v>
      </x:c>
      <x:c r="K1870" t="str">
        <x:v>Employee 104307; home branch Thurrock; assigned role Operative Porter | Deployment branch: Thurrock | Actual role: Operative Skilled | Jobs: 399431 | Customers: London Metropolitan University | Actual hours: 8.0; source records: 1</x:v>
      </x:c>
      <x:c r="L1870" t="str">
        <x:v>Include</x:v>
      </x:c>
      <x:c r="M1870"/>
      <x:c r="N1870"/>
    </x:row>
    <x:row r="1871">
      <x:c r="A1871" t="str">
        <x:v>N Storey|2026-01-16</x:v>
      </x:c>
      <x:c r="B1871" s="888" t="n">
        <x:v>46038</x:v>
      </x:c>
      <x:c r="C1871" t="str">
        <x:v>N Storey</x:v>
      </x:c>
      <x:c r="D1871" t="str">
        <x:v>Permanent</x:v>
      </x:c>
      <x:c r="E1871" t="str">
        <x:v>Thurrock</x:v>
      </x:c>
      <x:c r="F1871" t="str">
        <x:v>Operative Porter</x:v>
      </x:c>
      <x:c r="G1871" t="str">
        <x:v>398447</x:v>
      </x:c>
      <x:c r="H1871" t="str">
        <x:v>Anabas</x:v>
      </x:c>
      <x:c r="I1871" s="22" t="n">
        <x:v>8.5</x:v>
      </x:c>
      <x:c r="J1871" t="str">
        <x:v>Worked</x:v>
      </x:c>
      <x:c r="K1871" t="str">
        <x:v>Employee 104307; home branch Thurrock; assigned role Operative Porter | Deployment branch: Thurrock | Actual role: Operative Skilled | Jobs: 398447 | Customers: Anabas | Actual hours: 8.5; source records: 1</x:v>
      </x:c>
      <x:c r="L1871" t="str">
        <x:v>Include</x:v>
      </x:c>
      <x:c r="M1871"/>
      <x:c r="N1871"/>
    </x:row>
    <x:row r="1872">
      <x:c r="A1872" t="str">
        <x:v>N Storey|2026-01-17</x:v>
      </x:c>
      <x:c r="B1872" s="888" t="n">
        <x:v>46039</x:v>
      </x:c>
      <x:c r="C1872" t="str">
        <x:v>N Storey</x:v>
      </x:c>
      <x:c r="D1872" t="str">
        <x:v>Permanent</x:v>
      </x:c>
      <x:c r="E1872" t="str">
        <x:v>Thurrock</x:v>
      </x:c>
      <x:c r="F1872" t="str">
        <x:v>Operative Porter</x:v>
      </x:c>
      <x:c r="G1872" t="str">
        <x:v>399113</x:v>
      </x:c>
      <x:c r="H1872" t="str">
        <x:v>The Hut Group Ltd (City AM / Ingenuity)</x:v>
      </x:c>
      <x:c r="I1872" s="22" t="n">
        <x:v>8.5</x:v>
      </x:c>
      <x:c r="J1872" t="str">
        <x:v>Worked</x:v>
      </x:c>
      <x:c r="K1872" t="str">
        <x:v>Employee 104307; home branch Thurrock; assigned role Operative Porter | Deployment branch: Thurrock | Actual role: Operative Skilled | Jobs: 399113 | Customers: The Hut Group Ltd (City AM / Ingenuity) | Actual hours: 8.5; source records: 1</x:v>
      </x:c>
      <x:c r="L1872" t="str">
        <x:v>Include</x:v>
      </x:c>
      <x:c r="M1872"/>
      <x:c r="N1872"/>
    </x:row>
    <x:row r="1873">
      <x:c r="A1873" t="str">
        <x:v>N Storey|2026-01-20</x:v>
      </x:c>
      <x:c r="B1873" s="888" t="n">
        <x:v>46042</x:v>
      </x:c>
      <x:c r="C1873" t="str">
        <x:v>N Storey</x:v>
      </x:c>
      <x:c r="D1873" t="str">
        <x:v>Permanent</x:v>
      </x:c>
      <x:c r="E1873" t="str">
        <x:v>Thurrock</x:v>
      </x:c>
      <x:c r="F1873" t="str">
        <x:v>Operative Porter</x:v>
      </x:c>
      <x:c r="G1873" t="str">
        <x:v>397019</x:v>
      </x:c>
      <x:c r="H1873" t="str">
        <x:v>Iremiren/Mr John</x:v>
      </x:c>
      <x:c r="I1873" s="22" t="n">
        <x:v>7</x:v>
      </x:c>
      <x:c r="J1873" t="str">
        <x:v>Worked</x:v>
      </x:c>
      <x:c r="K1873" t="str">
        <x:v>Employee 104307; home branch Thurrock; assigned role Operative Porter | Deployment branch: Thurrock | Actual role: Operative Skilled | Jobs: 397019 | Customers: Iremiren/Mr John | Actual hours: 7.0; source records: 1</x:v>
      </x:c>
      <x:c r="L1873" t="str">
        <x:v>Include</x:v>
      </x:c>
      <x:c r="M1873"/>
      <x:c r="N1873"/>
    </x:row>
    <x:row r="1874">
      <x:c r="A1874" t="str">
        <x:v>N Storey|2026-01-22</x:v>
      </x:c>
      <x:c r="B1874" s="888" t="n">
        <x:v>46044</x:v>
      </x:c>
      <x:c r="C1874" t="str">
        <x:v>N Storey</x:v>
      </x:c>
      <x:c r="D1874" t="str">
        <x:v>Permanent</x:v>
      </x:c>
      <x:c r="E1874" t="str">
        <x:v>Thurrock</x:v>
      </x:c>
      <x:c r="F1874" t="str">
        <x:v>Operative Porter</x:v>
      </x:c>
      <x:c r="G1874" t="str">
        <x:v>396880</x:v>
      </x:c>
      <x:c r="H1874" t="str">
        <x:v>Foe/Mr Laurence</x:v>
      </x:c>
      <x:c r="I1874" s="22" t="n">
        <x:v>8</x:v>
      </x:c>
      <x:c r="J1874" t="str">
        <x:v>Worked</x:v>
      </x:c>
      <x:c r="K1874" t="str">
        <x:v>Employee 104307; home branch Thurrock; assigned role Operative Porter | Deployment branch: Thurrock | Actual role: Operative Skilled | Jobs: 396880 | Customers: Foe/Mr Laurence | Actual hours: 8.0; source records: 1</x:v>
      </x:c>
      <x:c r="L1874" t="str">
        <x:v>Include</x:v>
      </x:c>
      <x:c r="M1874"/>
      <x:c r="N1874"/>
    </x:row>
    <x:row r="1875">
      <x:c r="A1875" t="str">
        <x:v>N Storey|2026-01-23</x:v>
      </x:c>
      <x:c r="B1875" s="888" t="n">
        <x:v>46045</x:v>
      </x:c>
      <x:c r="C1875" t="str">
        <x:v>N Storey</x:v>
      </x:c>
      <x:c r="D1875" t="str">
        <x:v>Permanent</x:v>
      </x:c>
      <x:c r="E1875" t="str">
        <x:v>Thurrock</x:v>
      </x:c>
      <x:c r="F1875" t="str">
        <x:v>Operative Porter</x:v>
      </x:c>
      <x:c r="G1875" t="str">
        <x:v>396894</x:v>
      </x:c>
      <x:c r="H1875" t="str">
        <x:v>Adusah/Mr Vasco</x:v>
      </x:c>
      <x:c r="I1875" s="22" t="n">
        <x:v>8</x:v>
      </x:c>
      <x:c r="J1875" t="str">
        <x:v>Worked</x:v>
      </x:c>
      <x:c r="K1875" t="str">
        <x:v>Employee 104307; home branch Thurrock; assigned role Operative Porter | Deployment branch: Thurrock | Actual role: Operative Skilled | Jobs: 396894 | Customers: Adusah/Mr Vasco | Actual hours: 8.0; source records: 1</x:v>
      </x:c>
      <x:c r="L1875" t="str">
        <x:v>Include</x:v>
      </x:c>
      <x:c r="M1875"/>
      <x:c r="N1875"/>
    </x:row>
    <x:row r="1876">
      <x:c r="A1876" t="str">
        <x:v>N Storey|2026-01-24</x:v>
      </x:c>
      <x:c r="B1876" s="888" t="n">
        <x:v>46046</x:v>
      </x:c>
      <x:c r="C1876" t="str">
        <x:v>N Storey</x:v>
      </x:c>
      <x:c r="D1876" t="str">
        <x:v>Permanent</x:v>
      </x:c>
      <x:c r="E1876" t="str">
        <x:v>Thurrock</x:v>
      </x:c>
      <x:c r="F1876" t="str">
        <x:v>Operative Porter</x:v>
      </x:c>
      <x:c r="G1876" t="str">
        <x:v>399813</x:v>
      </x:c>
      <x:c r="H1876" t="str">
        <x:v>The Financial Conduct Authority</x:v>
      </x:c>
      <x:c r="I1876" s="22" t="n">
        <x:v>6</x:v>
      </x:c>
      <x:c r="J1876" t="str">
        <x:v>Worked</x:v>
      </x:c>
      <x:c r="K1876" t="str">
        <x:v>Employee 104307; home branch Thurrock; assigned role Operative Porter | Deployment branch: Thurrock | Actual role: Operative Skilled | Jobs: 399813 | Customers: The Financial Conduct Authority | Actual hours: 6.0; source records: 1</x:v>
      </x:c>
      <x:c r="L1876" t="str">
        <x:v>Include</x:v>
      </x:c>
      <x:c r="M1876"/>
      <x:c r="N1876"/>
    </x:row>
    <x:row r="1877">
      <x:c r="A1877" t="str">
        <x:v>N Storey|2026-01-26</x:v>
      </x:c>
      <x:c r="B1877" s="888" t="n">
        <x:v>46048</x:v>
      </x:c>
      <x:c r="C1877" t="str">
        <x:v>N Storey</x:v>
      </x:c>
      <x:c r="D1877" t="str">
        <x:v>Permanent</x:v>
      </x:c>
      <x:c r="E1877" t="str">
        <x:v>Thurrock</x:v>
      </x:c>
      <x:c r="F1877" t="str">
        <x:v>Operative Porter</x:v>
      </x:c>
      <x:c r="G1877" t="str">
        <x:v>399156</x:v>
      </x:c>
      <x:c r="H1877" t="str">
        <x:v>Hamdouch/Omar</x:v>
      </x:c>
      <x:c r="I1877" s="22" t="n">
        <x:v>8.5</x:v>
      </x:c>
      <x:c r="J1877" t="str">
        <x:v>Worked</x:v>
      </x:c>
      <x:c r="K1877" t="str">
        <x:v>Employee 104307; home branch Thurrock; assigned role Operative Porter | Deployment branch: Thurrock | Actual role: Operative Skilled | Jobs: 399156 | Customers: Hamdouch/Omar | Actual hours: 8.5; source records: 1</x:v>
      </x:c>
      <x:c r="L1877" t="str">
        <x:v>Include</x:v>
      </x:c>
      <x:c r="M1877"/>
      <x:c r="N1877"/>
    </x:row>
    <x:row r="1878">
      <x:c r="A1878" t="str">
        <x:v>N Storey|2026-01-29</x:v>
      </x:c>
      <x:c r="B1878" s="888" t="n">
        <x:v>46051</x:v>
      </x:c>
      <x:c r="C1878" t="str">
        <x:v>N Storey</x:v>
      </x:c>
      <x:c r="D1878" t="str">
        <x:v>Permanent</x:v>
      </x:c>
      <x:c r="E1878" t="str">
        <x:v>Thurrock</x:v>
      </x:c>
      <x:c r="F1878" t="str">
        <x:v>Operative Porter</x:v>
      </x:c>
      <x:c r="G1878" t="str">
        <x:v>399963</x:v>
      </x:c>
      <x:c r="H1878" t="str">
        <x:v>HSBC/JLL</x:v>
      </x:c>
      <x:c r="I1878" s="22" t="n">
        <x:v>8.5</x:v>
      </x:c>
      <x:c r="J1878" t="str">
        <x:v>Worked</x:v>
      </x:c>
      <x:c r="K1878" t="str">
        <x:v>Employee 104307; home branch Thurrock; assigned role Operative Porter | Deployment branch: Thurrock | Actual role: Operative Skilled | Jobs: 399963 | Customers: HSBC/JLL | Actual hours: 8.5; source records: 1</x:v>
      </x:c>
      <x:c r="L1878" t="str">
        <x:v>Include</x:v>
      </x:c>
      <x:c r="M1878"/>
      <x:c r="N1878"/>
    </x:row>
    <x:row r="1879">
      <x:c r="A1879" t="str">
        <x:v>N Storey|2026-01-30</x:v>
      </x:c>
      <x:c r="B1879" s="888" t="n">
        <x:v>46052</x:v>
      </x:c>
      <x:c r="C1879" t="str">
        <x:v>N Storey</x:v>
      </x:c>
      <x:c r="D1879" t="str">
        <x:v>Permanent</x:v>
      </x:c>
      <x:c r="E1879" t="str">
        <x:v>Thurrock</x:v>
      </x:c>
      <x:c r="F1879" t="str">
        <x:v>Operative Porter</x:v>
      </x:c>
      <x:c r="G1879" t="str">
        <x:v>399963</x:v>
      </x:c>
      <x:c r="H1879" t="str">
        <x:v>HSBC/JLL</x:v>
      </x:c>
      <x:c r="I1879" s="22" t="n">
        <x:v>8.5</x:v>
      </x:c>
      <x:c r="J1879" t="str">
        <x:v>Worked</x:v>
      </x:c>
      <x:c r="K1879" t="str">
        <x:v>Employee 104307; home branch Thurrock; assigned role Operative Porter | Deployment branch: Thurrock | Actual role: Operative Skilled | Jobs: 399963 | Customers: HSBC/JLL | Actual hours: 8.5; source records: 1</x:v>
      </x:c>
      <x:c r="L1879" t="str">
        <x:v>Include</x:v>
      </x:c>
      <x:c r="M1879"/>
      <x:c r="N1879"/>
    </x:row>
    <x:row r="1880">
      <x:c r="A1880" t="str">
        <x:v>N Storey|2026-01-31</x:v>
      </x:c>
      <x:c r="B1880" s="888" t="n">
        <x:v>46053</x:v>
      </x:c>
      <x:c r="C1880" t="str">
        <x:v>N Storey</x:v>
      </x:c>
      <x:c r="D1880" t="str">
        <x:v>Permanent</x:v>
      </x:c>
      <x:c r="E1880" t="str">
        <x:v>Thurrock</x:v>
      </x:c>
      <x:c r="F1880" t="str">
        <x:v>Operative Porter</x:v>
      </x:c>
      <x:c r="G1880" t="str">
        <x:v>399796</x:v>
      </x:c>
      <x:c r="H1880" t="str">
        <x:v>Jivraj/Ms Naseem</x:v>
      </x:c>
      <x:c r="I1880" s="22" t="n">
        <x:v>13.5</x:v>
      </x:c>
      <x:c r="J1880" t="str">
        <x:v>Worked</x:v>
      </x:c>
      <x:c r="K1880" t="str">
        <x:v>Employee 104307; home branch Thurrock; assigned role Operative Porter | Deployment branch: Thurrock | Actual role: Operative Porter | Jobs: 399796 | Customers: Jivraj/Ms Naseem | Actual hours: 13.5; source records: 1</x:v>
      </x:c>
      <x:c r="L1880" t="str">
        <x:v>Include</x:v>
      </x:c>
      <x:c r="M1880"/>
      <x:c r="N1880"/>
    </x:row>
    <x:row r="1881">
      <x:c r="A1881" t="str">
        <x:v>Nathan Moore|2026-01-05</x:v>
      </x:c>
      <x:c r="B1881" s="888" t="n">
        <x:v>46027</x:v>
      </x:c>
      <x:c r="C1881" t="str">
        <x:v>Nathan Moore</x:v>
      </x:c>
      <x:c r="D1881" t="str">
        <x:v>Permanent</x:v>
      </x:c>
      <x:c r="E1881" t="str">
        <x:v>Glasgow</x:v>
      </x:c>
      <x:c r="F1881" t="str">
        <x:v>Operative Driver</x:v>
      </x:c>
      <x:c r="G1881" t="str">
        <x:v>398956</x:v>
      </x:c>
      <x:c r="H1881" t="str">
        <x:v>Restore</x:v>
      </x:c>
      <x:c r="I1881" s="22" t="n">
        <x:v>9.25</x:v>
      </x:c>
      <x:c r="J1881" t="str">
        <x:v>Worked</x:v>
      </x:c>
      <x:c r="K1881" t="str">
        <x:v>Employee 1714; home branch Glasgow; assigned role Operative Driver | Deployment branch: Glasgow | Actual role: Operative Driver | Jobs: 398956 | Customers: Restore | Actual hours: 9.2; source records: 1</x:v>
      </x:c>
      <x:c r="L1881" t="str">
        <x:v>Include</x:v>
      </x:c>
      <x:c r="M1881"/>
      <x:c r="N1881"/>
    </x:row>
    <x:row r="1882">
      <x:c r="A1882" t="str">
        <x:v>Nathan Moore|2026-01-06</x:v>
      </x:c>
      <x:c r="B1882" s="888" t="n">
        <x:v>46028</x:v>
      </x:c>
      <x:c r="C1882" t="str">
        <x:v>Nathan Moore</x:v>
      </x:c>
      <x:c r="D1882" t="str">
        <x:v>Permanent</x:v>
      </x:c>
      <x:c r="E1882" t="str">
        <x:v>Glasgow</x:v>
      </x:c>
      <x:c r="F1882" t="str">
        <x:v>Operative Driver</x:v>
      </x:c>
      <x:c r="G1882" t="str">
        <x:v>398956</x:v>
      </x:c>
      <x:c r="H1882" t="str">
        <x:v>Restore</x:v>
      </x:c>
      <x:c r="I1882" s="22" t="n">
        <x:v>8.5</x:v>
      </x:c>
      <x:c r="J1882" t="str">
        <x:v>Worked</x:v>
      </x:c>
      <x:c r="K1882" t="str">
        <x:v>Employee 1714; home branch Glasgow; assigned role Operative Driver | Deployment branch: Glasgow | Actual role: Operative Driver | Jobs: 398956 | Customers: Restore | Actual hours: 8.5; source records: 1</x:v>
      </x:c>
      <x:c r="L1882" t="str">
        <x:v>Include</x:v>
      </x:c>
      <x:c r="M1882"/>
      <x:c r="N1882"/>
    </x:row>
    <x:row r="1883">
      <x:c r="A1883" t="str">
        <x:v>Nathan Moore|2026-01-07</x:v>
      </x:c>
      <x:c r="B1883" s="888" t="n">
        <x:v>46029</x:v>
      </x:c>
      <x:c r="C1883" t="str">
        <x:v>Nathan Moore</x:v>
      </x:c>
      <x:c r="D1883" t="str">
        <x:v>Permanent</x:v>
      </x:c>
      <x:c r="E1883" t="str">
        <x:v>Glasgow</x:v>
      </x:c>
      <x:c r="F1883" t="str">
        <x:v>Operative Driver</x:v>
      </x:c>
      <x:c r="G1883" t="str">
        <x:v>398956</x:v>
      </x:c>
      <x:c r="H1883" t="str">
        <x:v>Restore</x:v>
      </x:c>
      <x:c r="I1883" s="22" t="n">
        <x:v>8.5</x:v>
      </x:c>
      <x:c r="J1883" t="str">
        <x:v>Worked</x:v>
      </x:c>
      <x:c r="K1883" t="str">
        <x:v>Employee 1714; home branch Glasgow; assigned role Operative Driver | Deployment branch: Glasgow | Actual role: Operative Driver | Jobs: 398956 | Customers: Restore | Actual hours: 8.5; source records: 1</x:v>
      </x:c>
      <x:c r="L1883" t="str">
        <x:v>Include</x:v>
      </x:c>
      <x:c r="M1883"/>
      <x:c r="N1883"/>
    </x:row>
    <x:row r="1884">
      <x:c r="A1884" t="str">
        <x:v>Nathan Moore|2026-01-12</x:v>
      </x:c>
      <x:c r="B1884" s="888" t="n">
        <x:v>46034</x:v>
      </x:c>
      <x:c r="C1884" t="str">
        <x:v>Nathan Moore</x:v>
      </x:c>
      <x:c r="D1884" t="str">
        <x:v>Permanent</x:v>
      </x:c>
      <x:c r="E1884" t="str">
        <x:v>Glasgow</x:v>
      </x:c>
      <x:c r="F1884" t="str">
        <x:v>Operative Driver</x:v>
      </x:c>
      <x:c r="G1884" t="str">
        <x:v>398956</x:v>
      </x:c>
      <x:c r="H1884" t="str">
        <x:v>Restore</x:v>
      </x:c>
      <x:c r="I1884" s="22" t="n">
        <x:v>8.5</x:v>
      </x:c>
      <x:c r="J1884" t="str">
        <x:v>Worked</x:v>
      </x:c>
      <x:c r="K1884" t="str">
        <x:v>Employee 1714; home branch Glasgow; assigned role Operative Driver | Deployment branch: Glasgow | Actual role: Operative Porter | Jobs: 398956 | Customers: Restore | Actual hours: 8.5; source records: 1</x:v>
      </x:c>
      <x:c r="L1884" t="str">
        <x:v>Include</x:v>
      </x:c>
      <x:c r="M1884"/>
      <x:c r="N1884"/>
    </x:row>
    <x:row r="1885">
      <x:c r="A1885" t="str">
        <x:v>Nathan Moore|2026-01-13</x:v>
      </x:c>
      <x:c r="B1885" s="888" t="n">
        <x:v>46035</x:v>
      </x:c>
      <x:c r="C1885" t="str">
        <x:v>Nathan Moore</x:v>
      </x:c>
      <x:c r="D1885" t="str">
        <x:v>Permanent</x:v>
      </x:c>
      <x:c r="E1885" t="str">
        <x:v>Glasgow</x:v>
      </x:c>
      <x:c r="F1885" t="str">
        <x:v>Operative Driver</x:v>
      </x:c>
      <x:c r="G1885" t="str">
        <x:v>398956</x:v>
      </x:c>
      <x:c r="H1885" t="str">
        <x:v>Restore</x:v>
      </x:c>
      <x:c r="I1885" s="22" t="n">
        <x:v>6</x:v>
      </x:c>
      <x:c r="J1885" t="str">
        <x:v>Worked</x:v>
      </x:c>
      <x:c r="K1885" t="str">
        <x:v>Employee 1714; home branch Glasgow; assigned role Operative Driver | Deployment branch: Glasgow | Actual role: Operative Porter | Jobs: 398956 | Customers: Restore | Actual hours: 6.0; source records: 1</x:v>
      </x:c>
      <x:c r="L1885" t="str">
        <x:v>Include</x:v>
      </x:c>
      <x:c r="M1885"/>
      <x:c r="N1885"/>
    </x:row>
    <x:row r="1886">
      <x:c r="A1886" t="str">
        <x:v>Nathan Moore|2026-01-14</x:v>
      </x:c>
      <x:c r="B1886" s="888" t="n">
        <x:v>46036</x:v>
      </x:c>
      <x:c r="C1886" t="str">
        <x:v>Nathan Moore</x:v>
      </x:c>
      <x:c r="D1886" t="str">
        <x:v>Permanent</x:v>
      </x:c>
      <x:c r="E1886" t="str">
        <x:v>Glasgow</x:v>
      </x:c>
      <x:c r="F1886" t="str">
        <x:v>Operative Driver</x:v>
      </x:c>
      <x:c r="G1886"/>
      <x:c r="H1886"/>
      <x:c r="I1886" s="22" t="n">
        <x:v>0</x:v>
      </x:c>
      <x:c r="J1886" t="str">
        <x:v>Other leave — Unpaid Leave (Authorised)</x:v>
      </x:c>
      <x:c r="K1886" t="str">
        <x:v>Employee 1714; home branch Glasgow; assigned role Operative Driver | Leave: Unpaid Leave (Authorised) | Leave calendar basis: Variable-pattern period</x:v>
      </x:c>
      <x:c r="L1886" t="str">
        <x:v>Include</x:v>
      </x:c>
      <x:c r="M1886"/>
      <x:c r="N1886"/>
    </x:row>
    <x:row r="1887">
      <x:c r="A1887" t="str">
        <x:v>Nathan Moore|2026-01-15</x:v>
      </x:c>
      <x:c r="B1887" s="888" t="n">
        <x:v>46037</x:v>
      </x:c>
      <x:c r="C1887" t="str">
        <x:v>Nathan Moore</x:v>
      </x:c>
      <x:c r="D1887" t="str">
        <x:v>Permanent</x:v>
      </x:c>
      <x:c r="E1887" t="str">
        <x:v>Glasgow</x:v>
      </x:c>
      <x:c r="F1887" t="str">
        <x:v>Operative Driver</x:v>
      </x:c>
      <x:c r="G1887" t="str">
        <x:v>398956</x:v>
      </x:c>
      <x:c r="H1887" t="str">
        <x:v>Restore</x:v>
      </x:c>
      <x:c r="I1887" s="22" t="n">
        <x:v>8.4</x:v>
      </x:c>
      <x:c r="J1887" t="str">
        <x:v>Worked</x:v>
      </x:c>
      <x:c r="K1887" t="str">
        <x:v>Employee 1714; home branch Glasgow; assigned role Operative Driver | Deployment branch: Glasgow | Actual role: Operative Driver | Jobs: 398956 | Customers: Restore | Actual hours: 8.4; source records: 1</x:v>
      </x:c>
      <x:c r="L1887" t="str">
        <x:v>Include</x:v>
      </x:c>
      <x:c r="M1887"/>
      <x:c r="N1887"/>
    </x:row>
    <x:row r="1888">
      <x:c r="A1888" t="str">
        <x:v>Nathan Moore|2026-01-26</x:v>
      </x:c>
      <x:c r="B1888" s="888" t="n">
        <x:v>46048</x:v>
      </x:c>
      <x:c r="C1888" t="str">
        <x:v>Nathan Moore</x:v>
      </x:c>
      <x:c r="D1888" t="str">
        <x:v>Permanent</x:v>
      </x:c>
      <x:c r="E1888" t="str">
        <x:v>Glasgow</x:v>
      </x:c>
      <x:c r="F1888" t="str">
        <x:v>Operative Driver</x:v>
      </x:c>
      <x:c r="G1888"/>
      <x:c r="H1888"/>
      <x:c r="I1888" s="22" t="n">
        <x:v>0</x:v>
      </x:c>
      <x:c r="J1888" t="str">
        <x:v>Annual leave</x:v>
      </x:c>
      <x:c r="K1888" t="str">
        <x:v>Employee 1714; home branch Glasgow; assigned role Operative Driver | Leave: Annual Leave (Hours) | Leave calendar basis: Variable-pattern period</x:v>
      </x:c>
      <x:c r="L1888" t="str">
        <x:v>Include</x:v>
      </x:c>
      <x:c r="M1888"/>
      <x:c r="N1888"/>
    </x:row>
    <x:row r="1889">
      <x:c r="A1889" t="str">
        <x:v>Nathan Moore|2026-01-27</x:v>
      </x:c>
      <x:c r="B1889" s="888" t="n">
        <x:v>46049</x:v>
      </x:c>
      <x:c r="C1889" t="str">
        <x:v>Nathan Moore</x:v>
      </x:c>
      <x:c r="D1889" t="str">
        <x:v>Permanent</x:v>
      </x:c>
      <x:c r="E1889" t="str">
        <x:v>Glasgow</x:v>
      </x:c>
      <x:c r="F1889" t="str">
        <x:v>Operative Driver</x:v>
      </x:c>
      <x:c r="G1889"/>
      <x:c r="H1889"/>
      <x:c r="I1889" s="22" t="n">
        <x:v>0</x:v>
      </x:c>
      <x:c r="J1889" t="str">
        <x:v>Annual leave</x:v>
      </x:c>
      <x:c r="K1889" t="str">
        <x:v>Employee 1714; home branch Glasgow; assigned role Operative Driver | Leave: Annual Leave (Hours) | Leave calendar basis: Variable-pattern period</x:v>
      </x:c>
      <x:c r="L1889" t="str">
        <x:v>Include</x:v>
      </x:c>
      <x:c r="M1889"/>
      <x:c r="N1889"/>
    </x:row>
    <x:row r="1890">
      <x:c r="A1890" t="str">
        <x:v>Nathan Moore|2026-01-28</x:v>
      </x:c>
      <x:c r="B1890" s="888" t="n">
        <x:v>46050</x:v>
      </x:c>
      <x:c r="C1890" t="str">
        <x:v>Nathan Moore</x:v>
      </x:c>
      <x:c r="D1890" t="str">
        <x:v>Permanent</x:v>
      </x:c>
      <x:c r="E1890" t="str">
        <x:v>Glasgow</x:v>
      </x:c>
      <x:c r="F1890" t="str">
        <x:v>Operative Driver</x:v>
      </x:c>
      <x:c r="G1890"/>
      <x:c r="H1890"/>
      <x:c r="I1890" s="22" t="n">
        <x:v>0</x:v>
      </x:c>
      <x:c r="J1890" t="str">
        <x:v>Annual leave</x:v>
      </x:c>
      <x:c r="K1890" t="str">
        <x:v>Employee 1714; home branch Glasgow; assigned role Operative Driver | Leave: Annual Leave (Hours) | Leave calendar basis: Variable-pattern period</x:v>
      </x:c>
      <x:c r="L1890" t="str">
        <x:v>Include</x:v>
      </x:c>
      <x:c r="M1890"/>
      <x:c r="N1890"/>
    </x:row>
    <x:row r="1891">
      <x:c r="A1891" t="str">
        <x:v>Nathan Pavely|2026-01-07</x:v>
      </x:c>
      <x:c r="B1891" s="888" t="n">
        <x:v>46029</x:v>
      </x:c>
      <x:c r="C1891" t="str">
        <x:v>Nathan Pavely</x:v>
      </x:c>
      <x:c r="D1891" t="str">
        <x:v>Permanent</x:v>
      </x:c>
      <x:c r="E1891" t="str">
        <x:v>Oxford</x:v>
      </x:c>
      <x:c r="F1891" t="str">
        <x:v>Operative Skilled</x:v>
      </x:c>
      <x:c r="G1891" t="str">
        <x:v>397979V</x:v>
      </x:c>
      <x:c r="H1891" t="str">
        <x:v>Thames Valley Police</x:v>
      </x:c>
      <x:c r="I1891" s="22" t="n">
        <x:v>9</x:v>
      </x:c>
      <x:c r="J1891" t="str">
        <x:v>Worked</x:v>
      </x:c>
      <x:c r="K1891" t="str">
        <x:v>Employee 103808; home branch Oxford; assigned role Operative Skilled | Deployment branch: Oxford | Actual role: Operative Porter | Jobs: 397979V | Customers: Thames Valley Police | Actual hours: 9.0; source records: 1</x:v>
      </x:c>
      <x:c r="L1891" t="str">
        <x:v>Include</x:v>
      </x:c>
      <x:c r="M1891"/>
      <x:c r="N1891"/>
    </x:row>
    <x:row r="1892">
      <x:c r="A1892" t="str">
        <x:v>Nathan Pavely|2026-01-14</x:v>
      </x:c>
      <x:c r="B1892" s="888" t="n">
        <x:v>46036</x:v>
      </x:c>
      <x:c r="C1892" t="str">
        <x:v>Nathan Pavely</x:v>
      </x:c>
      <x:c r="D1892" t="str">
        <x:v>Permanent</x:v>
      </x:c>
      <x:c r="E1892" t="str">
        <x:v>Oxford</x:v>
      </x:c>
      <x:c r="F1892" t="str">
        <x:v>Operative Skilled</x:v>
      </x:c>
      <x:c r="G1892" t="str">
        <x:v>399236</x:v>
      </x:c>
      <x:c r="H1892" t="str">
        <x:v>CGI</x:v>
      </x:c>
      <x:c r="I1892" s="22" t="n">
        <x:v>9</x:v>
      </x:c>
      <x:c r="J1892" t="str">
        <x:v>Worked</x:v>
      </x:c>
      <x:c r="K1892" t="str">
        <x:v>Employee 103808; home branch Oxford; assigned role Operative Skilled | Deployment branch: Oxford | Actual role: Operative Porter | Jobs: 399236 | Customers: CGI | Actual hours: 9.0; source records: 1</x:v>
      </x:c>
      <x:c r="L1892" t="str">
        <x:v>Include</x:v>
      </x:c>
      <x:c r="M1892"/>
      <x:c r="N1892"/>
    </x:row>
    <x:row r="1893">
      <x:c r="A1893" t="str">
        <x:v>Nathan Pavely|2026-01-15</x:v>
      </x:c>
      <x:c r="B1893" s="888" t="n">
        <x:v>46037</x:v>
      </x:c>
      <x:c r="C1893" t="str">
        <x:v>Nathan Pavely</x:v>
      </x:c>
      <x:c r="D1893" t="str">
        <x:v>Permanent</x:v>
      </x:c>
      <x:c r="E1893" t="str">
        <x:v>Oxford</x:v>
      </x:c>
      <x:c r="F1893" t="str">
        <x:v>Operative Skilled</x:v>
      </x:c>
      <x:c r="G1893" t="str">
        <x:v>399232</x:v>
      </x:c>
      <x:c r="H1893" t="str">
        <x:v>T-Squared Group</x:v>
      </x:c>
      <x:c r="I1893" s="22" t="n">
        <x:v>9</x:v>
      </x:c>
      <x:c r="J1893" t="str">
        <x:v>Worked</x:v>
      </x:c>
      <x:c r="K1893" t="str">
        <x:v>Employee 103808; home branch Oxford; assigned role Operative Skilled | Deployment branch: Oxford | Actual role: Operative Porter | Jobs: 399232 | Customers: T-Squared Group | Actual hours: 9.0; source records: 1</x:v>
      </x:c>
      <x:c r="L1893" t="str">
        <x:v>Include</x:v>
      </x:c>
      <x:c r="M1893"/>
      <x:c r="N1893"/>
    </x:row>
    <x:row r="1894">
      <x:c r="A1894" t="str">
        <x:v>Nathan Pavely|2026-01-16</x:v>
      </x:c>
      <x:c r="B1894" s="888" t="n">
        <x:v>46038</x:v>
      </x:c>
      <x:c r="C1894" t="str">
        <x:v>Nathan Pavely</x:v>
      </x:c>
      <x:c r="D1894" t="str">
        <x:v>Permanent</x:v>
      </x:c>
      <x:c r="E1894" t="str">
        <x:v>Oxford</x:v>
      </x:c>
      <x:c r="F1894" t="str">
        <x:v>Operative Skilled</x:v>
      </x:c>
      <x:c r="G1894" t="str">
        <x:v>399232</x:v>
      </x:c>
      <x:c r="H1894" t="str">
        <x:v>T-Squared Group</x:v>
      </x:c>
      <x:c r="I1894" s="22" t="n">
        <x:v>9</x:v>
      </x:c>
      <x:c r="J1894" t="str">
        <x:v>Worked</x:v>
      </x:c>
      <x:c r="K1894" t="str">
        <x:v>Employee 103808; home branch Oxford; assigned role Operative Skilled | Deployment branch: Oxford | Actual role: Operative Porter | Jobs: 399232 | Customers: T-Squared Group | Actual hours: 9.0; source records: 1</x:v>
      </x:c>
      <x:c r="L1894" t="str">
        <x:v>Include</x:v>
      </x:c>
      <x:c r="M1894"/>
      <x:c r="N1894"/>
    </x:row>
    <x:row r="1895">
      <x:c r="A1895" t="str">
        <x:v>Nathan Pavely|2026-01-19</x:v>
      </x:c>
      <x:c r="B1895" s="888" t="n">
        <x:v>46041</x:v>
      </x:c>
      <x:c r="C1895" t="str">
        <x:v>Nathan Pavely</x:v>
      </x:c>
      <x:c r="D1895" t="str">
        <x:v>Permanent</x:v>
      </x:c>
      <x:c r="E1895" t="str">
        <x:v>Oxford</x:v>
      </x:c>
      <x:c r="F1895" t="str">
        <x:v>Operative Skilled</x:v>
      </x:c>
      <x:c r="G1895" t="str">
        <x:v>399232</x:v>
      </x:c>
      <x:c r="H1895" t="str">
        <x:v>T-Squared Group</x:v>
      </x:c>
      <x:c r="I1895" s="22" t="n">
        <x:v>7.5</x:v>
      </x:c>
      <x:c r="J1895" t="str">
        <x:v>Worked</x:v>
      </x:c>
      <x:c r="K1895" t="str">
        <x:v>Employee 103808; home branch Oxford; assigned role Operative Skilled | Deployment branch: Oxford | Actual role: Operative Porter | Jobs: 399232 | Customers: T-Squared Group | Actual hours: 7.5; source records: 1</x:v>
      </x:c>
      <x:c r="L1895" t="str">
        <x:v>Include</x:v>
      </x:c>
      <x:c r="M1895"/>
      <x:c r="N1895"/>
    </x:row>
    <x:row r="1896">
      <x:c r="A1896" t="str">
        <x:v>Nathan Pavely|2026-01-20</x:v>
      </x:c>
      <x:c r="B1896" s="888" t="n">
        <x:v>46042</x:v>
      </x:c>
      <x:c r="C1896" t="str">
        <x:v>Nathan Pavely</x:v>
      </x:c>
      <x:c r="D1896" t="str">
        <x:v>Permanent</x:v>
      </x:c>
      <x:c r="E1896" t="str">
        <x:v>Oxford</x:v>
      </x:c>
      <x:c r="F1896" t="str">
        <x:v>Operative Skilled</x:v>
      </x:c>
      <x:c r="G1896" t="str">
        <x:v>399232</x:v>
      </x:c>
      <x:c r="H1896" t="str">
        <x:v>T-Squared Group</x:v>
      </x:c>
      <x:c r="I1896" s="22" t="n">
        <x:v>9</x:v>
      </x:c>
      <x:c r="J1896" t="str">
        <x:v>Worked</x:v>
      </x:c>
      <x:c r="K1896" t="str">
        <x:v>Employee 103808; home branch Oxford; assigned role Operative Skilled | Deployment branch: Oxford | Actual role: Operative Driver | Jobs: 399232 | Customers: T-Squared Group | Actual hours: 9.0; source records: 1</x:v>
      </x:c>
      <x:c r="L1896" t="str">
        <x:v>Include</x:v>
      </x:c>
      <x:c r="M1896"/>
      <x:c r="N1896"/>
    </x:row>
    <x:row r="1897">
      <x:c r="A1897" t="str">
        <x:v>Nathan Pavely|2026-01-21</x:v>
      </x:c>
      <x:c r="B1897" s="888" t="n">
        <x:v>46043</x:v>
      </x:c>
      <x:c r="C1897" t="str">
        <x:v>Nathan Pavely</x:v>
      </x:c>
      <x:c r="D1897" t="str">
        <x:v>Permanent</x:v>
      </x:c>
      <x:c r="E1897" t="str">
        <x:v>Oxford</x:v>
      </x:c>
      <x:c r="F1897" t="str">
        <x:v>Operative Skilled</x:v>
      </x:c>
      <x:c r="G1897" t="str">
        <x:v>399835</x:v>
      </x:c>
      <x:c r="H1897" t="str">
        <x:v>Skyline (EIT Storage)</x:v>
      </x:c>
      <x:c r="I1897" s="22" t="n">
        <x:v>7.5</x:v>
      </x:c>
      <x:c r="J1897" t="str">
        <x:v>Worked</x:v>
      </x:c>
      <x:c r="K1897" t="str">
        <x:v>Employee 103808; home branch Oxford; assigned role Operative Skilled | Deployment branch: Oxford | Actual role: Operative Driver | Jobs: 399835 | Customers: Skyline (EIT Storage) | Actual hours: 7.5; source records: 1</x:v>
      </x:c>
      <x:c r="L1897" t="str">
        <x:v>Include</x:v>
      </x:c>
      <x:c r="M1897"/>
      <x:c r="N1897"/>
    </x:row>
    <x:row r="1898">
      <x:c r="A1898" t="str">
        <x:v>Nathan Pavely|2026-01-22</x:v>
      </x:c>
      <x:c r="B1898" s="888" t="n">
        <x:v>46044</x:v>
      </x:c>
      <x:c r="C1898" t="str">
        <x:v>Nathan Pavely</x:v>
      </x:c>
      <x:c r="D1898" t="str">
        <x:v>Permanent</x:v>
      </x:c>
      <x:c r="E1898" t="str">
        <x:v>Oxford</x:v>
      </x:c>
      <x:c r="F1898" t="str">
        <x:v>Operative Skilled</x:v>
      </x:c>
      <x:c r="G1898" t="str">
        <x:v>399346</x:v>
      </x:c>
      <x:c r="H1898" t="str">
        <x:v>Evotec</x:v>
      </x:c>
      <x:c r="I1898" s="22" t="n">
        <x:v>9</x:v>
      </x:c>
      <x:c r="J1898" t="str">
        <x:v>Worked</x:v>
      </x:c>
      <x:c r="K1898" t="str">
        <x:v>Employee 103808; home branch Oxford; assigned role Operative Skilled | Deployment branch: Oxford | Actual role: Operative Skilled | Jobs: 399346 | Customers: Evotec | Actual hours: 9.0; source records: 1</x:v>
      </x:c>
      <x:c r="L1898" t="str">
        <x:v>Include</x:v>
      </x:c>
      <x:c r="M1898"/>
      <x:c r="N1898"/>
    </x:row>
    <x:row r="1899">
      <x:c r="A1899" t="str">
        <x:v>Nathan Pavely|2026-01-23</x:v>
      </x:c>
      <x:c r="B1899" s="888" t="n">
        <x:v>46045</x:v>
      </x:c>
      <x:c r="C1899" t="str">
        <x:v>Nathan Pavely</x:v>
      </x:c>
      <x:c r="D1899" t="str">
        <x:v>Permanent</x:v>
      </x:c>
      <x:c r="E1899" t="str">
        <x:v>Oxford</x:v>
      </x:c>
      <x:c r="F1899" t="str">
        <x:v>Operative Skilled</x:v>
      </x:c>
      <x:c r="G1899" t="str">
        <x:v>399346</x:v>
      </x:c>
      <x:c r="H1899" t="str">
        <x:v>Evotec</x:v>
      </x:c>
      <x:c r="I1899" s="22" t="n">
        <x:v>10</x:v>
      </x:c>
      <x:c r="J1899" t="str">
        <x:v>Worked</x:v>
      </x:c>
      <x:c r="K1899" t="str">
        <x:v>Employee 103808; home branch Oxford; assigned role Operative Skilled | Deployment branch: Oxford | Actual role: Operative Skilled | Jobs: 399346 | Customers: Evotec | Actual hours: 10.0; source records: 1</x:v>
      </x:c>
      <x:c r="L1899" t="str">
        <x:v>Include</x:v>
      </x:c>
      <x:c r="M1899"/>
      <x:c r="N1899"/>
    </x:row>
    <x:row r="1900">
      <x:c r="A1900" t="str">
        <x:v>Nathan Pavely|2026-01-26</x:v>
      </x:c>
      <x:c r="B1900" s="888" t="n">
        <x:v>46048</x:v>
      </x:c>
      <x:c r="C1900" t="str">
        <x:v>Nathan Pavely</x:v>
      </x:c>
      <x:c r="D1900" t="str">
        <x:v>Permanent</x:v>
      </x:c>
      <x:c r="E1900" t="str">
        <x:v>Oxford</x:v>
      </x:c>
      <x:c r="F1900" t="str">
        <x:v>Operative Skilled</x:v>
      </x:c>
      <x:c r="G1900" t="str">
        <x:v>397979M</x:v>
      </x:c>
      <x:c r="H1900" t="str">
        <x:v>Thames Valley Police</x:v>
      </x:c>
      <x:c r="I1900" s="22" t="n">
        <x:v>7.5</x:v>
      </x:c>
      <x:c r="J1900" t="str">
        <x:v>Worked</x:v>
      </x:c>
      <x:c r="K1900" t="str">
        <x:v>Employee 103808; home branch Oxford; assigned role Operative Skilled | Deployment branch: Oxford | Actual role: Operative Driver | Jobs: 397979M | Customers: Thames Valley Police | Actual hours: 7.5; source records: 1</x:v>
      </x:c>
      <x:c r="L1900" t="str">
        <x:v>Include</x:v>
      </x:c>
      <x:c r="M1900"/>
      <x:c r="N1900"/>
    </x:row>
    <x:row r="1901">
      <x:c r="A1901" t="str">
        <x:v>Nathan Pavely|2026-01-29</x:v>
      </x:c>
      <x:c r="B1901" s="888" t="n">
        <x:v>46051</x:v>
      </x:c>
      <x:c r="C1901" t="str">
        <x:v>Nathan Pavely</x:v>
      </x:c>
      <x:c r="D1901" t="str">
        <x:v>Permanent</x:v>
      </x:c>
      <x:c r="E1901" t="str">
        <x:v>Oxford</x:v>
      </x:c>
      <x:c r="F1901" t="str">
        <x:v>Operative Skilled</x:v>
      </x:c>
      <x:c r="G1901" t="str">
        <x:v>399842</x:v>
      </x:c>
      <x:c r="H1901" t="str">
        <x:v>Sai Life Sciences</x:v>
      </x:c>
      <x:c r="I1901" s="22" t="n">
        <x:v>9</x:v>
      </x:c>
      <x:c r="J1901" t="str">
        <x:v>Worked</x:v>
      </x:c>
      <x:c r="K1901" t="str">
        <x:v>Employee 103808; home branch Oxford; assigned role Operative Skilled | Deployment branch: Oxford | Actual role: Operative Porter | Jobs: 399842 | Customers: Sai Life Sciences | Actual hours: 9.0; source records: 1</x:v>
      </x:c>
      <x:c r="L1901" t="str">
        <x:v>Include</x:v>
      </x:c>
      <x:c r="M1901"/>
      <x:c r="N1901"/>
    </x:row>
    <x:row r="1902">
      <x:c r="A1902" t="str">
        <x:v>Nathan Pavely|2026-01-30</x:v>
      </x:c>
      <x:c r="B1902" s="888" t="n">
        <x:v>46052</x:v>
      </x:c>
      <x:c r="C1902" t="str">
        <x:v>Nathan Pavely</x:v>
      </x:c>
      <x:c r="D1902" t="str">
        <x:v>Permanent</x:v>
      </x:c>
      <x:c r="E1902" t="str">
        <x:v>Oxford</x:v>
      </x:c>
      <x:c r="F1902" t="str">
        <x:v>Operative Skilled</x:v>
      </x:c>
      <x:c r="G1902"/>
      <x:c r="H1902"/>
      <x:c r="I1902" s="22" t="n">
        <x:v>0</x:v>
      </x:c>
      <x:c r="J1902" t="str">
        <x:v>Annual leave</x:v>
      </x:c>
      <x:c r="K1902" t="str">
        <x:v>Employee 103808; home branch Oxford; assigned role Operative Skilled | Leave: Annual Leave (Hours) | Leave calendar basis: Variable-pattern period</x:v>
      </x:c>
      <x:c r="L1902" t="str">
        <x:v>Include</x:v>
      </x:c>
      <x:c r="M1902"/>
      <x:c r="N1902"/>
    </x:row>
    <x:row r="1903">
      <x:c r="A1903" t="str">
        <x:v>O Myton|2026-01-07</x:v>
      </x:c>
      <x:c r="B1903" s="888" t="n">
        <x:v>46029</x:v>
      </x:c>
      <x:c r="C1903" t="str">
        <x:v>O Myton</x:v>
      </x:c>
      <x:c r="D1903" t="str">
        <x:v>Permanent</x:v>
      </x:c>
      <x:c r="E1903" t="str">
        <x:v>Thurrock</x:v>
      </x:c>
      <x:c r="F1903" t="str">
        <x:v>Operative Porter</x:v>
      </x:c>
      <x:c r="G1903" t="str">
        <x:v>399434</x:v>
      </x:c>
      <x:c r="H1903" t="str">
        <x:v>London Metropolitan University</x:v>
      </x:c>
      <x:c r="I1903" s="22" t="n">
        <x:v>9.5</x:v>
      </x:c>
      <x:c r="J1903" t="str">
        <x:v>Worked</x:v>
      </x:c>
      <x:c r="K1903" t="str">
        <x:v>Employee 103182; home branch Thurrock; assigned role Operative Porter | Deployment branch: Thurrock | Actual role: Operative Porter | Jobs: 399434 | Customers: London Metropolitan University | Actual hours: 9.5; source records: 1</x:v>
      </x:c>
      <x:c r="L1903" t="str">
        <x:v>Include</x:v>
      </x:c>
      <x:c r="M1903"/>
      <x:c r="N1903"/>
    </x:row>
    <x:row r="1904">
      <x:c r="A1904" t="str">
        <x:v>O Myton|2026-01-09</x:v>
      </x:c>
      <x:c r="B1904" s="888" t="n">
        <x:v>46031</x:v>
      </x:c>
      <x:c r="C1904" t="str">
        <x:v>O Myton</x:v>
      </x:c>
      <x:c r="D1904" t="str">
        <x:v>Permanent</x:v>
      </x:c>
      <x:c r="E1904" t="str">
        <x:v>Thurrock</x:v>
      </x:c>
      <x:c r="F1904" t="str">
        <x:v>Operative Porter</x:v>
      </x:c>
      <x:c r="G1904" t="str">
        <x:v>399470</x:v>
      </x:c>
      <x:c r="H1904" t="str">
        <x:v>Bank Of America</x:v>
      </x:c>
      <x:c r="I1904" s="22" t="n">
        <x:v>6</x:v>
      </x:c>
      <x:c r="J1904" t="str">
        <x:v>Worked</x:v>
      </x:c>
      <x:c r="K1904" t="str">
        <x:v>Employee 103182; home branch Thurrock; assigned role Operative Porter | Deployment branch: Thurrock | Actual role: Operative Porter | Jobs: 399470 | Customers: Bank Of America | Actual hours: 6.0; source records: 1</x:v>
      </x:c>
      <x:c r="L1904" t="str">
        <x:v>Include</x:v>
      </x:c>
      <x:c r="M1904"/>
      <x:c r="N1904"/>
    </x:row>
    <x:row r="1905">
      <x:c r="A1905" t="str">
        <x:v>O Myton|2026-01-11</x:v>
      </x:c>
      <x:c r="B1905" s="888" t="n">
        <x:v>46033</x:v>
      </x:c>
      <x:c r="C1905" t="str">
        <x:v>O Myton</x:v>
      </x:c>
      <x:c r="D1905" t="str">
        <x:v>Permanent</x:v>
      </x:c>
      <x:c r="E1905" t="str">
        <x:v>Thurrock</x:v>
      </x:c>
      <x:c r="F1905" t="str">
        <x:v>Operative Porter</x:v>
      </x:c>
      <x:c r="G1905" t="str">
        <x:v>399470</x:v>
      </x:c>
      <x:c r="H1905" t="str">
        <x:v>Bank Of America</x:v>
      </x:c>
      <x:c r="I1905" s="22" t="n">
        <x:v>8</x:v>
      </x:c>
      <x:c r="J1905" t="str">
        <x:v>Worked</x:v>
      </x:c>
      <x:c r="K1905" t="str">
        <x:v>Employee 103182; home branch Thurrock; assigned role Operative Porter | Deployment branch: Thurrock | Actual role: Operative Porter | Jobs: 399470 | Customers: Bank Of America | Actual hours: 8.0; source records: 1</x:v>
      </x:c>
      <x:c r="L1905" t="str">
        <x:v>Include</x:v>
      </x:c>
      <x:c r="M1905"/>
      <x:c r="N1905"/>
    </x:row>
    <x:row r="1906">
      <x:c r="A1906" t="str">
        <x:v>O Myton|2026-01-14</x:v>
      </x:c>
      <x:c r="B1906" s="888" t="n">
        <x:v>46036</x:v>
      </x:c>
      <x:c r="C1906" t="str">
        <x:v>O Myton</x:v>
      </x:c>
      <x:c r="D1906" t="str">
        <x:v>Permanent</x:v>
      </x:c>
      <x:c r="E1906" t="str">
        <x:v>Thurrock</x:v>
      </x:c>
      <x:c r="F1906" t="str">
        <x:v>Operative Porter</x:v>
      </x:c>
      <x:c r="G1906" t="str">
        <x:v>399632</x:v>
      </x:c>
      <x:c r="H1906" t="str">
        <x:v>BGC Partners</x:v>
      </x:c>
      <x:c r="I1906" s="22" t="n">
        <x:v>6</x:v>
      </x:c>
      <x:c r="J1906" t="str">
        <x:v>Worked</x:v>
      </x:c>
      <x:c r="K1906" t="str">
        <x:v>Employee 103182; home branch Thurrock; assigned role Operative Porter | Deployment branch: Thurrock | Actual role: Operative Porter | Jobs: 399632 | Customers: BGC Partners | Actual hours: 6.0; source records: 1</x:v>
      </x:c>
      <x:c r="L1906" t="str">
        <x:v>Include</x:v>
      </x:c>
      <x:c r="M1906"/>
      <x:c r="N1906"/>
    </x:row>
    <x:row r="1907">
      <x:c r="A1907" t="str">
        <x:v>O Myton|2026-01-15</x:v>
      </x:c>
      <x:c r="B1907" s="888" t="n">
        <x:v>46037</x:v>
      </x:c>
      <x:c r="C1907" t="str">
        <x:v>O Myton</x:v>
      </x:c>
      <x:c r="D1907" t="str">
        <x:v>Permanent</x:v>
      </x:c>
      <x:c r="E1907" t="str">
        <x:v>Thurrock</x:v>
      </x:c>
      <x:c r="F1907" t="str">
        <x:v>Operative Porter</x:v>
      </x:c>
      <x:c r="G1907" t="str">
        <x:v>399424</x:v>
      </x:c>
      <x:c r="H1907" t="str">
        <x:v>Apple Europe Limited</x:v>
      </x:c>
      <x:c r="I1907" s="22" t="n">
        <x:v>9.5</x:v>
      </x:c>
      <x:c r="J1907" t="str">
        <x:v>Worked</x:v>
      </x:c>
      <x:c r="K1907" t="str">
        <x:v>Employee 103182; home branch Thurrock; assigned role Operative Porter | Deployment branch: Thurrock | Actual role: Operative Porter | Jobs: 399424 | Customers: Apple Europe Limited | Actual hours: 9.5; source records: 1</x:v>
      </x:c>
      <x:c r="L1907" t="str">
        <x:v>Include</x:v>
      </x:c>
      <x:c r="M1907"/>
      <x:c r="N1907"/>
    </x:row>
    <x:row r="1908">
      <x:c r="A1908" t="str">
        <x:v>O Myton|2026-01-16</x:v>
      </x:c>
      <x:c r="B1908" s="888" t="n">
        <x:v>46038</x:v>
      </x:c>
      <x:c r="C1908" t="str">
        <x:v>O Myton</x:v>
      </x:c>
      <x:c r="D1908" t="str">
        <x:v>Permanent</x:v>
      </x:c>
      <x:c r="E1908" t="str">
        <x:v>Thurrock</x:v>
      </x:c>
      <x:c r="F1908" t="str">
        <x:v>Operative Porter</x:v>
      </x:c>
      <x:c r="G1908" t="str">
        <x:v>399645, 398830</x:v>
      </x:c>
      <x:c r="H1908" t="str">
        <x:v>Bank of America Merrill Lynch; Old Admiratly</x:v>
      </x:c>
      <x:c r="I1908" s="22" t="n">
        <x:v>13</x:v>
      </x:c>
      <x:c r="J1908" t="str">
        <x:v>Worked — 2 records</x:v>
      </x:c>
      <x:c r="K1908" t="str">
        <x:v>Employee 103182; home branch Thurrock; assigned role Operative Porter | Deployment branch: Thurrock | Actual role: Operative Porter | Jobs: 399645, 398830 | Customers: Bank of America Merrill Lynch; Old Admiratly | Actual hours: 13.0; source records: 2</x:v>
      </x:c>
      <x:c r="L1908" t="str">
        <x:v>Include</x:v>
      </x:c>
      <x:c r="M1908"/>
      <x:c r="N1908"/>
    </x:row>
    <x:row r="1909">
      <x:c r="A1909" t="str">
        <x:v>O Myton|2026-01-18</x:v>
      </x:c>
      <x:c r="B1909" s="888" t="n">
        <x:v>46040</x:v>
      </x:c>
      <x:c r="C1909" t="str">
        <x:v>O Myton</x:v>
      </x:c>
      <x:c r="D1909" t="str">
        <x:v>Permanent</x:v>
      </x:c>
      <x:c r="E1909" t="str">
        <x:v>Thurrock</x:v>
      </x:c>
      <x:c r="F1909" t="str">
        <x:v>Operative Porter</x:v>
      </x:c>
      <x:c r="G1909" t="str">
        <x:v>399645</x:v>
      </x:c>
      <x:c r="H1909" t="str">
        <x:v>Bank of America Merrill Lynch</x:v>
      </x:c>
      <x:c r="I1909" s="22" t="n">
        <x:v>8</x:v>
      </x:c>
      <x:c r="J1909" t="str">
        <x:v>Worked</x:v>
      </x:c>
      <x:c r="K1909" t="str">
        <x:v>Employee 103182; home branch Thurrock; assigned role Operative Porter | Deployment branch: Thurrock | Actual role: Operative Porter | Jobs: 399645 | Customers: Bank of America Merrill Lynch | Actual hours: 8.0; source records: 1</x:v>
      </x:c>
      <x:c r="L1909" t="str">
        <x:v>Include</x:v>
      </x:c>
      <x:c r="M1909"/>
      <x:c r="N1909"/>
    </x:row>
    <x:row r="1910">
      <x:c r="A1910" t="str">
        <x:v>O Myton|2026-01-19</x:v>
      </x:c>
      <x:c r="B1910" s="888" t="n">
        <x:v>46041</x:v>
      </x:c>
      <x:c r="C1910" t="str">
        <x:v>O Myton</x:v>
      </x:c>
      <x:c r="D1910" t="str">
        <x:v>Permanent</x:v>
      </x:c>
      <x:c r="E1910" t="str">
        <x:v>Thurrock</x:v>
      </x:c>
      <x:c r="F1910" t="str">
        <x:v>Operative Porter</x:v>
      </x:c>
      <x:c r="G1910" t="str">
        <x:v>399645</x:v>
      </x:c>
      <x:c r="H1910" t="str">
        <x:v>Bank of America Merrill Lynch</x:v>
      </x:c>
      <x:c r="I1910" s="22" t="n">
        <x:v>8</x:v>
      </x:c>
      <x:c r="J1910" t="str">
        <x:v>Worked</x:v>
      </x:c>
      <x:c r="K1910" t="str">
        <x:v>Employee 103182; home branch Thurrock; assigned role Operative Porter | Deployment branch: Thurrock | Actual role: Operative Porter | Jobs: 399645 | Customers: Bank of America Merrill Lynch | Actual hours: 8.0; source records: 1</x:v>
      </x:c>
      <x:c r="L1910" t="str">
        <x:v>Include</x:v>
      </x:c>
      <x:c r="M1910"/>
      <x:c r="N1910"/>
    </x:row>
    <x:row r="1911">
      <x:c r="A1911" t="str">
        <x:v>O Myton|2026-01-20</x:v>
      </x:c>
      <x:c r="B1911" s="888" t="n">
        <x:v>46042</x:v>
      </x:c>
      <x:c r="C1911" t="str">
        <x:v>O Myton</x:v>
      </x:c>
      <x:c r="D1911" t="str">
        <x:v>Permanent</x:v>
      </x:c>
      <x:c r="E1911" t="str">
        <x:v>Thurrock</x:v>
      </x:c>
      <x:c r="F1911" t="str">
        <x:v>Operative Porter</x:v>
      </x:c>
      <x:c r="G1911" t="str">
        <x:v>396207</x:v>
      </x:c>
      <x:c r="H1911" t="str">
        <x:v>Linklaters LLP</x:v>
      </x:c>
      <x:c r="I1911" s="22" t="n">
        <x:v>8</x:v>
      </x:c>
      <x:c r="J1911" t="str">
        <x:v>Worked</x:v>
      </x:c>
      <x:c r="K1911" t="str">
        <x:v>Employee 103182; home branch Thurrock; assigned role Operative Porter | Deployment branch: Thurrock | Actual role: Operative Porter | Jobs: 396207 | Customers: Linklaters LLP | Actual hours: 8.0; source records: 1</x:v>
      </x:c>
      <x:c r="L1911" t="str">
        <x:v>Include</x:v>
      </x:c>
      <x:c r="M1911"/>
      <x:c r="N1911"/>
    </x:row>
    <x:row r="1912">
      <x:c r="A1912" t="str">
        <x:v>O Myton|2026-01-22</x:v>
      </x:c>
      <x:c r="B1912" s="888" t="n">
        <x:v>46044</x:v>
      </x:c>
      <x:c r="C1912" t="str">
        <x:v>O Myton</x:v>
      </x:c>
      <x:c r="D1912" t="str">
        <x:v>Permanent</x:v>
      </x:c>
      <x:c r="E1912" t="str">
        <x:v>Thurrock</x:v>
      </x:c>
      <x:c r="F1912" t="str">
        <x:v>Operative Porter</x:v>
      </x:c>
      <x:c r="G1912" t="str">
        <x:v>399801</x:v>
      </x:c>
      <x:c r="H1912" t="str">
        <x:v>Bank of America Merrill Lynch</x:v>
      </x:c>
      <x:c r="I1912" s="22" t="n">
        <x:v>8.5</x:v>
      </x:c>
      <x:c r="J1912" t="str">
        <x:v>Worked</x:v>
      </x:c>
      <x:c r="K1912" t="str">
        <x:v>Employee 103182; home branch Thurrock; assigned role Operative Porter | Deployment branch: Thurrock | Actual role: Operative Porter | Jobs: 399801 | Customers: Bank of America Merrill Lynch | Actual hours: 8.5; source records: 1</x:v>
      </x:c>
      <x:c r="L1912" t="str">
        <x:v>Include</x:v>
      </x:c>
      <x:c r="M1912"/>
      <x:c r="N1912"/>
    </x:row>
    <x:row r="1913">
      <x:c r="A1913" t="str">
        <x:v>O Myton|2026-01-23</x:v>
      </x:c>
      <x:c r="B1913" s="888" t="n">
        <x:v>46045</x:v>
      </x:c>
      <x:c r="C1913" t="str">
        <x:v>O Myton</x:v>
      </x:c>
      <x:c r="D1913" t="str">
        <x:v>Permanent</x:v>
      </x:c>
      <x:c r="E1913" t="str">
        <x:v>Thurrock</x:v>
      </x:c>
      <x:c r="F1913" t="str">
        <x:v>Operative Porter</x:v>
      </x:c>
      <x:c r="G1913" t="str">
        <x:v>399828, 399062</x:v>
      </x:c>
      <x:c r="H1913" t="str">
        <x:v>CGI IT UK Ltd; Societe Generale</x:v>
      </x:c>
      <x:c r="I1913" s="22" t="n">
        <x:v>13.5</x:v>
      </x:c>
      <x:c r="J1913" t="str">
        <x:v>Worked — 2 records</x:v>
      </x:c>
      <x:c r="K1913" t="str">
        <x:v>Employee 103182; home branch Thurrock; assigned role Operative Porter | Deployment branch: Thurrock | Actual role: Operative Porter | Jobs: 399828, 399062 | Customers: CGI IT UK Ltd; Societe Generale | Actual hours: 13.5; source records: 2</x:v>
      </x:c>
      <x:c r="L1913" t="str">
        <x:v>Include</x:v>
      </x:c>
      <x:c r="M1913"/>
      <x:c r="N1913"/>
    </x:row>
    <x:row r="1914">
      <x:c r="A1914" t="str">
        <x:v>O Myton|2026-01-24</x:v>
      </x:c>
      <x:c r="B1914" s="888" t="n">
        <x:v>46046</x:v>
      </x:c>
      <x:c r="C1914" t="str">
        <x:v>O Myton</x:v>
      </x:c>
      <x:c r="D1914" t="str">
        <x:v>Permanent</x:v>
      </x:c>
      <x:c r="E1914" t="str">
        <x:v>Thurrock</x:v>
      </x:c>
      <x:c r="F1914" t="str">
        <x:v>Operative Porter</x:v>
      </x:c>
      <x:c r="G1914" t="str">
        <x:v>399062</x:v>
      </x:c>
      <x:c r="H1914" t="str">
        <x:v>Societe Generale</x:v>
      </x:c>
      <x:c r="I1914" s="22" t="n">
        <x:v>6</x:v>
      </x:c>
      <x:c r="J1914" t="str">
        <x:v>Worked</x:v>
      </x:c>
      <x:c r="K1914" t="str">
        <x:v>Employee 103182; home branch Thurrock; assigned role Operative Porter | Deployment branch: Thurrock | Actual role: Operative Porter | Jobs: 399062 | Customers: Societe Generale | Actual hours: 6.0; source records: 1</x:v>
      </x:c>
      <x:c r="L1914" t="str">
        <x:v>Include</x:v>
      </x:c>
      <x:c r="M1914"/>
      <x:c r="N1914"/>
    </x:row>
    <x:row r="1915">
      <x:c r="A1915" t="str">
        <x:v>O Myton|2026-01-26</x:v>
      </x:c>
      <x:c r="B1915" s="888" t="n">
        <x:v>46048</x:v>
      </x:c>
      <x:c r="C1915" t="str">
        <x:v>O Myton</x:v>
      </x:c>
      <x:c r="D1915" t="str">
        <x:v>Permanent</x:v>
      </x:c>
      <x:c r="E1915" t="str">
        <x:v>Thurrock</x:v>
      </x:c>
      <x:c r="F1915" t="str">
        <x:v>Operative Porter</x:v>
      </x:c>
      <x:c r="G1915" t="str">
        <x:v>399747</x:v>
      </x:c>
      <x:c r="H1915" t="str">
        <x:v>Knotel UK Ltd</x:v>
      </x:c>
      <x:c r="I1915" s="22" t="n">
        <x:v>10</x:v>
      </x:c>
      <x:c r="J1915" t="str">
        <x:v>Worked</x:v>
      </x:c>
      <x:c r="K1915" t="str">
        <x:v>Employee 103182; home branch Thurrock; assigned role Operative Porter | Deployment branch: Thurrock | Actual role: Operative Porter | Jobs: 399747 | Customers: Knotel UK Ltd | Actual hours: 10.0; source records: 1</x:v>
      </x:c>
      <x:c r="L1915" t="str">
        <x:v>Include</x:v>
      </x:c>
      <x:c r="M1915"/>
      <x:c r="N1915"/>
    </x:row>
    <x:row r="1916">
      <x:c r="A1916" t="str">
        <x:v>O Myton|2026-01-28</x:v>
      </x:c>
      <x:c r="B1916" s="888" t="n">
        <x:v>46050</x:v>
      </x:c>
      <x:c r="C1916" t="str">
        <x:v>O Myton</x:v>
      </x:c>
      <x:c r="D1916" t="str">
        <x:v>Permanent</x:v>
      </x:c>
      <x:c r="E1916" t="str">
        <x:v>Thurrock</x:v>
      </x:c>
      <x:c r="F1916" t="str">
        <x:v>Operative Porter</x:v>
      </x:c>
      <x:c r="G1916" t="str">
        <x:v>399941</x:v>
      </x:c>
      <x:c r="H1916" t="str">
        <x:v>Bank of America Merrill Lynch</x:v>
      </x:c>
      <x:c r="I1916" s="22" t="n">
        <x:v>8.5</x:v>
      </x:c>
      <x:c r="J1916" t="str">
        <x:v>Worked</x:v>
      </x:c>
      <x:c r="K1916" t="str">
        <x:v>Employee 103182; home branch Thurrock; assigned role Operative Porter | Deployment branch: Thurrock | Actual role: Operative Skilled | Jobs: 399941 | Customers: Bank of America Merrill Lynch | Actual hours: 8.5; source records: 1</x:v>
      </x:c>
      <x:c r="L1916" t="str">
        <x:v>Include</x:v>
      </x:c>
      <x:c r="M1916"/>
      <x:c r="N1916"/>
    </x:row>
    <x:row r="1917">
      <x:c r="A1917" t="str">
        <x:v>O Myton|2026-01-29</x:v>
      </x:c>
      <x:c r="B1917" s="888" t="n">
        <x:v>46051</x:v>
      </x:c>
      <x:c r="C1917" t="str">
        <x:v>O Myton</x:v>
      </x:c>
      <x:c r="D1917" t="str">
        <x:v>Permanent</x:v>
      </x:c>
      <x:c r="E1917" t="str">
        <x:v>Thurrock</x:v>
      </x:c>
      <x:c r="F1917" t="str">
        <x:v>Operative Porter</x:v>
      </x:c>
      <x:c r="G1917" t="str">
        <x:v>400008</x:v>
      </x:c>
      <x:c r="H1917" t="str">
        <x:v>Bank of America Merrill Lynch</x:v>
      </x:c>
      <x:c r="I1917" s="22" t="n">
        <x:v>8.5</x:v>
      </x:c>
      <x:c r="J1917" t="str">
        <x:v>Worked</x:v>
      </x:c>
      <x:c r="K1917" t="str">
        <x:v>Employee 103182; home branch Thurrock; assigned role Operative Porter | Deployment branch: Thurrock | Actual role: Operative Porter | Jobs: 400008 | Customers: Bank of America Merrill Lynch | Actual hours: 8.5; source records: 1</x:v>
      </x:c>
      <x:c r="L1917" t="str">
        <x:v>Include</x:v>
      </x:c>
      <x:c r="M1917"/>
      <x:c r="N1917"/>
    </x:row>
    <x:row r="1918">
      <x:c r="A1918" t="str">
        <x:v>O Myton|2026-01-30</x:v>
      </x:c>
      <x:c r="B1918" s="888" t="n">
        <x:v>46052</x:v>
      </x:c>
      <x:c r="C1918" t="str">
        <x:v>O Myton</x:v>
      </x:c>
      <x:c r="D1918" t="str">
        <x:v>Permanent</x:v>
      </x:c>
      <x:c r="E1918" t="str">
        <x:v>Thurrock</x:v>
      </x:c>
      <x:c r="F1918" t="str">
        <x:v>Operative Porter</x:v>
      </x:c>
      <x:c r="G1918" t="str">
        <x:v>399941, 396207A</x:v>
      </x:c>
      <x:c r="H1918" t="str">
        <x:v>Bank of America Merrill Lynch; Linklaters LLP</x:v>
      </x:c>
      <x:c r="I1918" s="22" t="n">
        <x:v>16.5</x:v>
      </x:c>
      <x:c r="J1918" t="str">
        <x:v>Worked — 2 records</x:v>
      </x:c>
      <x:c r="K1918" t="str">
        <x:v>Employee 103182; home branch Thurrock; assigned role Operative Porter | Deployment branch: Thurrock | Actual role: Operative Porter | Jobs: 399941, 396207A | Customers: Bank of America Merrill Lynch; Linklaters LLP | Actual hours: 16.5; source records: 2</x:v>
      </x:c>
      <x:c r="L1918" t="str">
        <x:v>Include</x:v>
      </x:c>
      <x:c r="M1918"/>
      <x:c r="N1918"/>
    </x:row>
    <x:row r="1919">
      <x:c r="A1919" t="str">
        <x:v>O Myton|2026-01-31</x:v>
      </x:c>
      <x:c r="B1919" s="888" t="n">
        <x:v>46053</x:v>
      </x:c>
      <x:c r="C1919" t="str">
        <x:v>O Myton</x:v>
      </x:c>
      <x:c r="D1919" t="str">
        <x:v>Permanent</x:v>
      </x:c>
      <x:c r="E1919" t="str">
        <x:v>Thurrock</x:v>
      </x:c>
      <x:c r="F1919" t="str">
        <x:v>Operative Porter</x:v>
      </x:c>
      <x:c r="G1919" t="str">
        <x:v>399941</x:v>
      </x:c>
      <x:c r="H1919" t="str">
        <x:v>Bank of America Merrill Lynch</x:v>
      </x:c>
      <x:c r="I1919" s="22" t="n">
        <x:v>8.5</x:v>
      </x:c>
      <x:c r="J1919" t="str">
        <x:v>Worked</x:v>
      </x:c>
      <x:c r="K1919" t="str">
        <x:v>Employee 103182; home branch Thurrock; assigned role Operative Porter | Deployment branch: Thurrock | Actual role: Operative Porter | Jobs: 399941 | Customers: Bank of America Merrill Lynch | Actual hours: 8.5; source records: 1</x:v>
      </x:c>
      <x:c r="L1919" t="str">
        <x:v>Include</x:v>
      </x:c>
      <x:c r="M1919"/>
      <x:c r="N1919"/>
    </x:row>
    <x:row r="1920">
      <x:c r="A1920" t="str">
        <x:v>P Maidlow|2026-01-06</x:v>
      </x:c>
      <x:c r="B1920" s="888" t="n">
        <x:v>46028</x:v>
      </x:c>
      <x:c r="C1920" t="str">
        <x:v>P Maidlow</x:v>
      </x:c>
      <x:c r="D1920" t="str">
        <x:v>Permanent</x:v>
      </x:c>
      <x:c r="E1920" t="str">
        <x:v>Thurrock</x:v>
      </x:c>
      <x:c r="F1920" t="str">
        <x:v>Operative Porter</x:v>
      </x:c>
      <x:c r="G1920" t="str">
        <x:v>398260</x:v>
      </x:c>
      <x:c r="H1920" t="str">
        <x:v>Fasanara Capital</x:v>
      </x:c>
      <x:c r="I1920" s="22" t="n">
        <x:v>8.5</x:v>
      </x:c>
      <x:c r="J1920" t="str">
        <x:v>Worked</x:v>
      </x:c>
      <x:c r="K1920" t="str">
        <x:v>Employee 1137; home branch Thurrock; assigned role Operative Porter | Deployment branch: Thurrock | Actual role: Operative Porter | Jobs: 398260 | Customers: Fasanara Capital | Actual hours: 8.5; source records: 1</x:v>
      </x:c>
      <x:c r="L1920" t="str">
        <x:v>Include</x:v>
      </x:c>
      <x:c r="M1920"/>
      <x:c r="N1920"/>
    </x:row>
    <x:row r="1921">
      <x:c r="A1921" t="str">
        <x:v>P Maidlow|2026-01-07</x:v>
      </x:c>
      <x:c r="B1921" s="888" t="n">
        <x:v>46029</x:v>
      </x:c>
      <x:c r="C1921" t="str">
        <x:v>P Maidlow</x:v>
      </x:c>
      <x:c r="D1921" t="str">
        <x:v>Permanent</x:v>
      </x:c>
      <x:c r="E1921" t="str">
        <x:v>Thurrock</x:v>
      </x:c>
      <x:c r="F1921" t="str">
        <x:v>Operative Porter</x:v>
      </x:c>
      <x:c r="G1921" t="str">
        <x:v>398260</x:v>
      </x:c>
      <x:c r="H1921" t="str">
        <x:v>Fasanara Capital</x:v>
      </x:c>
      <x:c r="I1921" s="22" t="n">
        <x:v>8.5</x:v>
      </x:c>
      <x:c r="J1921" t="str">
        <x:v>Worked</x:v>
      </x:c>
      <x:c r="K1921" t="str">
        <x:v>Employee 1137; home branch Thurrock; assigned role Operative Porter | Deployment branch: Thurrock | Actual role: Operative Porter | Jobs: 398260 | Customers: Fasanara Capital | Actual hours: 8.5; source records: 1</x:v>
      </x:c>
      <x:c r="L1921" t="str">
        <x:v>Include</x:v>
      </x:c>
      <x:c r="M1921"/>
      <x:c r="N1921"/>
    </x:row>
    <x:row r="1922">
      <x:c r="A1922" t="str">
        <x:v>P Maidlow|2026-01-08</x:v>
      </x:c>
      <x:c r="B1922" s="888" t="n">
        <x:v>46030</x:v>
      </x:c>
      <x:c r="C1922" t="str">
        <x:v>P Maidlow</x:v>
      </x:c>
      <x:c r="D1922" t="str">
        <x:v>Permanent</x:v>
      </x:c>
      <x:c r="E1922" t="str">
        <x:v>Thurrock</x:v>
      </x:c>
      <x:c r="F1922" t="str">
        <x:v>Operative Porter</x:v>
      </x:c>
      <x:c r="G1922" t="str">
        <x:v>398260</x:v>
      </x:c>
      <x:c r="H1922" t="str">
        <x:v>Fasanara Capital</x:v>
      </x:c>
      <x:c r="I1922" s="22" t="n">
        <x:v>8.5</x:v>
      </x:c>
      <x:c r="J1922" t="str">
        <x:v>Worked</x:v>
      </x:c>
      <x:c r="K1922" t="str">
        <x:v>Employee 1137; home branch Thurrock; assigned role Operative Porter | Deployment branch: Thurrock | Actual role: Operative Porter | Jobs: 398260 | Customers: Fasanara Capital | Actual hours: 8.5; source records: 1</x:v>
      </x:c>
      <x:c r="L1922" t="str">
        <x:v>Include</x:v>
      </x:c>
      <x:c r="M1922"/>
      <x:c r="N1922"/>
    </x:row>
    <x:row r="1923">
      <x:c r="A1923" t="str">
        <x:v>P Maidlow|2026-01-10</x:v>
      </x:c>
      <x:c r="B1923" s="888" t="n">
        <x:v>46032</x:v>
      </x:c>
      <x:c r="C1923" t="str">
        <x:v>P Maidlow</x:v>
      </x:c>
      <x:c r="D1923" t="str">
        <x:v>Permanent</x:v>
      </x:c>
      <x:c r="E1923" t="str">
        <x:v>Thurrock</x:v>
      </x:c>
      <x:c r="F1923" t="str">
        <x:v>Operative Porter</x:v>
      </x:c>
      <x:c r="G1923" t="str">
        <x:v>399597</x:v>
      </x:c>
      <x:c r="H1923" t="str">
        <x:v>Harrow Green Logistics City M/W use only</x:v>
      </x:c>
      <x:c r="I1923" s="22" t="n">
        <x:v>8</x:v>
      </x:c>
      <x:c r="J1923" t="str">
        <x:v>Worked</x:v>
      </x:c>
      <x:c r="K1923" t="str">
        <x:v>Employee 1137; home branch Thurrock; assigned role Operative Porter | Deployment branch: Thurrock | Actual role: Operative Skilled | Jobs: 399597 | Customers: Harrow Green Logistics City M/W use only | Actual hours: 8.0; source records: 1</x:v>
      </x:c>
      <x:c r="L1923" t="str">
        <x:v>Include</x:v>
      </x:c>
      <x:c r="M1923"/>
      <x:c r="N1923"/>
    </x:row>
    <x:row r="1924">
      <x:c r="A1924" t="str">
        <x:v>P Maidlow|2026-01-13</x:v>
      </x:c>
      <x:c r="B1924" s="888" t="n">
        <x:v>46035</x:v>
      </x:c>
      <x:c r="C1924" t="str">
        <x:v>P Maidlow</x:v>
      </x:c>
      <x:c r="D1924" t="str">
        <x:v>Permanent</x:v>
      </x:c>
      <x:c r="E1924" t="str">
        <x:v>Thurrock</x:v>
      </x:c>
      <x:c r="F1924" t="str">
        <x:v>Operative Porter</x:v>
      </x:c>
      <x:c r="G1924" t="str">
        <x:v>390425</x:v>
      </x:c>
      <x:c r="H1924" t="str">
        <x:v>Restore Harrow-Green</x:v>
      </x:c>
      <x:c r="I1924" s="22" t="n">
        <x:v>6</x:v>
      </x:c>
      <x:c r="J1924" t="str">
        <x:v>Worked</x:v>
      </x:c>
      <x:c r="K1924" t="str">
        <x:v>Employee 1137; home branch Thurrock; assigned role Operative Porter | Deployment branch: Thurrock | Actual role: Operative Skilled | Jobs: 390425 | Customers: Restore Harrow-Green | Actual hours: 6.0; source records: 1</x:v>
      </x:c>
      <x:c r="L1924" t="str">
        <x:v>Include</x:v>
      </x:c>
      <x:c r="M1924"/>
      <x:c r="N1924"/>
    </x:row>
    <x:row r="1925">
      <x:c r="A1925" t="str">
        <x:v>P Maidlow|2026-01-14</x:v>
      </x:c>
      <x:c r="B1925" s="888" t="n">
        <x:v>46036</x:v>
      </x:c>
      <x:c r="C1925" t="str">
        <x:v>P Maidlow</x:v>
      </x:c>
      <x:c r="D1925" t="str">
        <x:v>Permanent</x:v>
      </x:c>
      <x:c r="E1925" t="str">
        <x:v>Thurrock</x:v>
      </x:c>
      <x:c r="F1925" t="str">
        <x:v>Operative Porter</x:v>
      </x:c>
      <x:c r="G1925" t="str">
        <x:v>399272</x:v>
      </x:c>
      <x:c r="H1925" t="str">
        <x:v>University of Hertfordshire</x:v>
      </x:c>
      <x:c r="I1925" s="22" t="n">
        <x:v>5</x:v>
      </x:c>
      <x:c r="J1925" t="str">
        <x:v>Worked</x:v>
      </x:c>
      <x:c r="K1925" t="str">
        <x:v>Employee 1137; home branch Thurrock; assigned role Operative Porter | Deployment branch: Thurrock | Actual role: Operative Porter | Jobs: 399272 | Customers: University of Hertfordshire | Actual hours: 5.0; source records: 1</x:v>
      </x:c>
      <x:c r="L1925" t="str">
        <x:v>Include</x:v>
      </x:c>
      <x:c r="M1925"/>
      <x:c r="N1925"/>
    </x:row>
    <x:row r="1926">
      <x:c r="A1926" t="str">
        <x:v>P Maidlow|2026-01-15</x:v>
      </x:c>
      <x:c r="B1926" s="888" t="n">
        <x:v>46037</x:v>
      </x:c>
      <x:c r="C1926" t="str">
        <x:v>P Maidlow</x:v>
      </x:c>
      <x:c r="D1926" t="str">
        <x:v>Permanent</x:v>
      </x:c>
      <x:c r="E1926" t="str">
        <x:v>Thurrock</x:v>
      </x:c>
      <x:c r="F1926" t="str">
        <x:v>Operative Porter</x:v>
      </x:c>
      <x:c r="G1926" t="str">
        <x:v>399431</x:v>
      </x:c>
      <x:c r="H1926" t="str">
        <x:v>London Metropolitan University</x:v>
      </x:c>
      <x:c r="I1926" s="22" t="n">
        <x:v>8</x:v>
      </x:c>
      <x:c r="J1926" t="str">
        <x:v>Worked</x:v>
      </x:c>
      <x:c r="K1926" t="str">
        <x:v>Employee 1137; home branch Thurrock; assigned role Operative Porter | Deployment branch: Thurrock | Actual role: Operative Porter | Jobs: 399431 | Customers: London Metropolitan University | Actual hours: 8.0; source records: 1</x:v>
      </x:c>
      <x:c r="L1926" t="str">
        <x:v>Include</x:v>
      </x:c>
      <x:c r="M1926"/>
      <x:c r="N1926"/>
    </x:row>
    <x:row r="1927">
      <x:c r="A1927" t="str">
        <x:v>P Maidlow|2026-01-16</x:v>
      </x:c>
      <x:c r="B1927" s="888" t="n">
        <x:v>46038</x:v>
      </x:c>
      <x:c r="C1927" t="str">
        <x:v>P Maidlow</x:v>
      </x:c>
      <x:c r="D1927" t="str">
        <x:v>Permanent</x:v>
      </x:c>
      <x:c r="E1927" t="str">
        <x:v>Thurrock</x:v>
      </x:c>
      <x:c r="F1927" t="str">
        <x:v>Operative Porter</x:v>
      </x:c>
      <x:c r="G1927" t="str">
        <x:v>398830</x:v>
      </x:c>
      <x:c r="H1927" t="str">
        <x:v>Old Admiratly</x:v>
      </x:c>
      <x:c r="I1927" s="22" t="n">
        <x:v>7.5</x:v>
      </x:c>
      <x:c r="J1927" t="str">
        <x:v>Worked</x:v>
      </x:c>
      <x:c r="K1927" t="str">
        <x:v>Employee 1137; home branch Thurrock; assigned role Operative Porter | Deployment branch: Thurrock | Actual role: Operative Skilled | Jobs: 398830 | Customers: Old Admiratly | Actual hours: 7.5; source records: 1</x:v>
      </x:c>
      <x:c r="L1927" t="str">
        <x:v>Include</x:v>
      </x:c>
      <x:c r="M1927"/>
      <x:c r="N1927"/>
    </x:row>
    <x:row r="1928">
      <x:c r="A1928" t="str">
        <x:v>P Maidlow|2026-01-17</x:v>
      </x:c>
      <x:c r="B1928" s="888" t="n">
        <x:v>46039</x:v>
      </x:c>
      <x:c r="C1928" t="str">
        <x:v>P Maidlow</x:v>
      </x:c>
      <x:c r="D1928" t="str">
        <x:v>Permanent</x:v>
      </x:c>
      <x:c r="E1928" t="str">
        <x:v>Thurrock</x:v>
      </x:c>
      <x:c r="F1928" t="str">
        <x:v>Operative Porter</x:v>
      </x:c>
      <x:c r="G1928" t="str">
        <x:v>399662</x:v>
      </x:c>
      <x:c r="H1928" t="str">
        <x:v>BNP Paribas Limited</x:v>
      </x:c>
      <x:c r="I1928" s="22" t="n">
        <x:v>10.5</x:v>
      </x:c>
      <x:c r="J1928" t="str">
        <x:v>Worked</x:v>
      </x:c>
      <x:c r="K1928" t="str">
        <x:v>Employee 1137; home branch Thurrock; assigned role Operative Porter | Deployment branch: Thurrock | Actual role: Operative Skilled | Jobs: 399662 | Customers: BNP Paribas Limited | Actual hours: 10.5; source records: 1</x:v>
      </x:c>
      <x:c r="L1928" t="str">
        <x:v>Include</x:v>
      </x:c>
      <x:c r="M1928"/>
      <x:c r="N1928"/>
    </x:row>
    <x:row r="1929">
      <x:c r="A1929" t="str">
        <x:v>P Maidlow|2026-01-18</x:v>
      </x:c>
      <x:c r="B1929" s="888" t="n">
        <x:v>46040</x:v>
      </x:c>
      <x:c r="C1929" t="str">
        <x:v>P Maidlow</x:v>
      </x:c>
      <x:c r="D1929" t="str">
        <x:v>Permanent</x:v>
      </x:c>
      <x:c r="E1929" t="str">
        <x:v>Thurrock</x:v>
      </x:c>
      <x:c r="F1929" t="str">
        <x:v>Operative Porter</x:v>
      </x:c>
      <x:c r="G1929" t="str">
        <x:v>399662</x:v>
      </x:c>
      <x:c r="H1929" t="str">
        <x:v>BNP Paribas Limited</x:v>
      </x:c>
      <x:c r="I1929" s="22" t="n">
        <x:v>10</x:v>
      </x:c>
      <x:c r="J1929" t="str">
        <x:v>Worked</x:v>
      </x:c>
      <x:c r="K1929" t="str">
        <x:v>Employee 1137; home branch Thurrock; assigned role Operative Porter | Deployment branch: Thurrock | Actual role: Operative Skilled | Jobs: 399662 | Customers: BNP Paribas Limited | Actual hours: 10.0; source records: 1</x:v>
      </x:c>
      <x:c r="L1929" t="str">
        <x:v>Include</x:v>
      </x:c>
      <x:c r="M1929"/>
      <x:c r="N1929"/>
    </x:row>
    <x:row r="1930">
      <x:c r="A1930" t="str">
        <x:v>P Maidlow|2026-01-19</x:v>
      </x:c>
      <x:c r="B1930" s="888" t="n">
        <x:v>46041</x:v>
      </x:c>
      <x:c r="C1930" t="str">
        <x:v>P Maidlow</x:v>
      </x:c>
      <x:c r="D1930" t="str">
        <x:v>Permanent</x:v>
      </x:c>
      <x:c r="E1930" t="str">
        <x:v>Thurrock</x:v>
      </x:c>
      <x:c r="F1930" t="str">
        <x:v>Operative Porter</x:v>
      </x:c>
      <x:c r="G1930" t="str">
        <x:v>399255</x:v>
      </x:c>
      <x:c r="H1930" t="str">
        <x:v>Surrey County Council</x:v>
      </x:c>
      <x:c r="I1930" s="22" t="n">
        <x:v>7.5</x:v>
      </x:c>
      <x:c r="J1930" t="str">
        <x:v>Worked</x:v>
      </x:c>
      <x:c r="K1930" t="str">
        <x:v>Employee 1137; home branch Thurrock; assigned role Operative Porter | Deployment branch: Croydon | Actual role: Operative Porter | Jobs: 399255 | Customers: Surrey County Council | Actual hours: 7.5; source records: 1</x:v>
      </x:c>
      <x:c r="L1930" t="str">
        <x:v>Include</x:v>
      </x:c>
      <x:c r="M1930"/>
      <x:c r="N1930"/>
    </x:row>
    <x:row r="1931">
      <x:c r="A1931" t="str">
        <x:v>P Maidlow|2026-01-20</x:v>
      </x:c>
      <x:c r="B1931" s="888" t="n">
        <x:v>46042</x:v>
      </x:c>
      <x:c r="C1931" t="str">
        <x:v>P Maidlow</x:v>
      </x:c>
      <x:c r="D1931" t="str">
        <x:v>Permanent</x:v>
      </x:c>
      <x:c r="E1931" t="str">
        <x:v>Thurrock</x:v>
      </x:c>
      <x:c r="F1931" t="str">
        <x:v>Operative Porter</x:v>
      </x:c>
      <x:c r="G1931" t="str">
        <x:v>397019</x:v>
      </x:c>
      <x:c r="H1931" t="str">
        <x:v>Iremiren/Mr John</x:v>
      </x:c>
      <x:c r="I1931" s="22" t="n">
        <x:v>7</x:v>
      </x:c>
      <x:c r="J1931" t="str">
        <x:v>Worked</x:v>
      </x:c>
      <x:c r="K1931" t="str">
        <x:v>Employee 1137; home branch Thurrock; assigned role Operative Porter | Deployment branch: Thurrock | Actual role: Operative Porter | Jobs: 397019 | Customers: Iremiren/Mr John | Actual hours: 7.0; source records: 1</x:v>
      </x:c>
      <x:c r="L1931" t="str">
        <x:v>Include</x:v>
      </x:c>
      <x:c r="M1931"/>
      <x:c r="N1931"/>
    </x:row>
    <x:row r="1932">
      <x:c r="A1932" t="str">
        <x:v>P Maidlow|2026-01-21</x:v>
      </x:c>
      <x:c r="B1932" s="888" t="n">
        <x:v>46043</x:v>
      </x:c>
      <x:c r="C1932" t="str">
        <x:v>P Maidlow</x:v>
      </x:c>
      <x:c r="D1932" t="str">
        <x:v>Permanent</x:v>
      </x:c>
      <x:c r="E1932" t="str">
        <x:v>Thurrock</x:v>
      </x:c>
      <x:c r="F1932" t="str">
        <x:v>Operative Porter</x:v>
      </x:c>
      <x:c r="G1932" t="str">
        <x:v>399566</x:v>
      </x:c>
      <x:c r="H1932" t="str">
        <x:v>King's College London</x:v>
      </x:c>
      <x:c r="I1932" s="22" t="n">
        <x:v>7.5</x:v>
      </x:c>
      <x:c r="J1932" t="str">
        <x:v>Worked</x:v>
      </x:c>
      <x:c r="K1932" t="str">
        <x:v>Employee 1137; home branch Thurrock; assigned role Operative Porter | Deployment branch: Thurrock | Actual role: Operative Porter | Jobs: 399566 | Customers: King's College London | Actual hours: 7.5; source records: 1</x:v>
      </x:c>
      <x:c r="L1932" t="str">
        <x:v>Include</x:v>
      </x:c>
      <x:c r="M1932"/>
      <x:c r="N1932"/>
    </x:row>
    <x:row r="1933">
      <x:c r="A1933" t="str">
        <x:v>P Maidlow|2026-01-22</x:v>
      </x:c>
      <x:c r="B1933" s="888" t="n">
        <x:v>46044</x:v>
      </x:c>
      <x:c r="C1933" t="str">
        <x:v>P Maidlow</x:v>
      </x:c>
      <x:c r="D1933" t="str">
        <x:v>Permanent</x:v>
      </x:c>
      <x:c r="E1933" t="str">
        <x:v>Thurrock</x:v>
      </x:c>
      <x:c r="F1933" t="str">
        <x:v>Operative Porter</x:v>
      </x:c>
      <x:c r="G1933" t="str">
        <x:v>397222</x:v>
      </x:c>
      <x:c r="H1933" t="str">
        <x:v>Adewoyin/Taiwo Aminat</x:v>
      </x:c>
      <x:c r="I1933" s="22" t="n">
        <x:v>8</x:v>
      </x:c>
      <x:c r="J1933" t="str">
        <x:v>Worked</x:v>
      </x:c>
      <x:c r="K1933" t="str">
        <x:v>Employee 1137; home branch Thurrock; assigned role Operative Porter | Deployment branch: Thurrock | Actual role: Operative Porter | Jobs: 397222 | Customers: Adewoyin/Taiwo Aminat | Actual hours: 8.0; source records: 1</x:v>
      </x:c>
      <x:c r="L1933" t="str">
        <x:v>Include</x:v>
      </x:c>
      <x:c r="M1933"/>
      <x:c r="N1933"/>
    </x:row>
    <x:row r="1934">
      <x:c r="A1934" t="str">
        <x:v>P Maidlow|2026-01-23</x:v>
      </x:c>
      <x:c r="B1934" s="888" t="n">
        <x:v>46045</x:v>
      </x:c>
      <x:c r="C1934" t="str">
        <x:v>P Maidlow</x:v>
      </x:c>
      <x:c r="D1934" t="str">
        <x:v>Permanent</x:v>
      </x:c>
      <x:c r="E1934" t="str">
        <x:v>Thurrock</x:v>
      </x:c>
      <x:c r="F1934" t="str">
        <x:v>Operative Porter</x:v>
      </x:c>
      <x:c r="G1934" t="str">
        <x:v>399820</x:v>
      </x:c>
      <x:c r="H1934" t="str">
        <x:v>Prime Ministers Office</x:v>
      </x:c>
      <x:c r="I1934" s="22" t="n">
        <x:v>11</x:v>
      </x:c>
      <x:c r="J1934" t="str">
        <x:v>Worked</x:v>
      </x:c>
      <x:c r="K1934" t="str">
        <x:v>Employee 1137; home branch Thurrock; assigned role Operative Porter | Deployment branch: Thurrock | Actual role: Operative Porter | Jobs: 399820 | Customers: Prime Ministers Office | Actual hours: 11.0; source records: 1</x:v>
      </x:c>
      <x:c r="L1934" t="str">
        <x:v>Include</x:v>
      </x:c>
      <x:c r="M1934"/>
      <x:c r="N1934"/>
    </x:row>
    <x:row r="1935">
      <x:c r="A1935" t="str">
        <x:v>P Maidlow|2026-01-24</x:v>
      </x:c>
      <x:c r="B1935" s="888" t="n">
        <x:v>46046</x:v>
      </x:c>
      <x:c r="C1935" t="str">
        <x:v>P Maidlow</x:v>
      </x:c>
      <x:c r="D1935" t="str">
        <x:v>Permanent</x:v>
      </x:c>
      <x:c r="E1935" t="str">
        <x:v>Thurrock</x:v>
      </x:c>
      <x:c r="F1935" t="str">
        <x:v>Operative Porter</x:v>
      </x:c>
      <x:c r="G1935" t="str">
        <x:v>396207</x:v>
      </x:c>
      <x:c r="H1935" t="str">
        <x:v>Linklaters LLP</x:v>
      </x:c>
      <x:c r="I1935" s="22" t="n">
        <x:v>7.5</x:v>
      </x:c>
      <x:c r="J1935" t="str">
        <x:v>Worked</x:v>
      </x:c>
      <x:c r="K1935" t="str">
        <x:v>Employee 1137; home branch Thurrock; assigned role Operative Porter | Deployment branch: Thurrock | Actual role: Operative Porter | Jobs: 396207 | Customers: Linklaters LLP | Actual hours: 7.5; source records: 1</x:v>
      </x:c>
      <x:c r="L1935" t="str">
        <x:v>Include</x:v>
      </x:c>
      <x:c r="M1935"/>
      <x:c r="N1935"/>
    </x:row>
    <x:row r="1936">
      <x:c r="A1936" t="str">
        <x:v>P Maidlow|2026-01-25</x:v>
      </x:c>
      <x:c r="B1936" s="888" t="n">
        <x:v>46047</x:v>
      </x:c>
      <x:c r="C1936" t="str">
        <x:v>P Maidlow</x:v>
      </x:c>
      <x:c r="D1936" t="str">
        <x:v>Permanent</x:v>
      </x:c>
      <x:c r="E1936" t="str">
        <x:v>Thurrock</x:v>
      </x:c>
      <x:c r="F1936" t="str">
        <x:v>Operative Porter</x:v>
      </x:c>
      <x:c r="G1936" t="str">
        <x:v>396207</x:v>
      </x:c>
      <x:c r="H1936" t="str">
        <x:v>Linklaters LLP</x:v>
      </x:c>
      <x:c r="I1936" s="22" t="n">
        <x:v>7</x:v>
      </x:c>
      <x:c r="J1936" t="str">
        <x:v>Worked</x:v>
      </x:c>
      <x:c r="K1936" t="str">
        <x:v>Employee 1137; home branch Thurrock; assigned role Operative Porter | Deployment branch: Thurrock | Actual role: Operative Porter | Jobs: 396207 | Customers: Linklaters LLP | Actual hours: 7.0; source records: 1</x:v>
      </x:c>
      <x:c r="L1936" t="str">
        <x:v>Include</x:v>
      </x:c>
      <x:c r="M1936"/>
      <x:c r="N1936"/>
    </x:row>
    <x:row r="1937">
      <x:c r="A1937" t="str">
        <x:v>P Maidlow|2026-01-27</x:v>
      </x:c>
      <x:c r="B1937" s="888" t="n">
        <x:v>46049</x:v>
      </x:c>
      <x:c r="C1937" t="str">
        <x:v>P Maidlow</x:v>
      </x:c>
      <x:c r="D1937" t="str">
        <x:v>Permanent</x:v>
      </x:c>
      <x:c r="E1937" t="str">
        <x:v>Thurrock</x:v>
      </x:c>
      <x:c r="F1937" t="str">
        <x:v>Operative Porter</x:v>
      </x:c>
      <x:c r="G1937" t="str">
        <x:v>396437</x:v>
      </x:c>
      <x:c r="H1937" t="str">
        <x:v>Kirkland &amp; Ellis</x:v>
      </x:c>
      <x:c r="I1937" s="22" t="n">
        <x:v>4.5</x:v>
      </x:c>
      <x:c r="J1937" t="str">
        <x:v>Worked</x:v>
      </x:c>
      <x:c r="K1937" t="str">
        <x:v>Employee 1137; home branch Thurrock; assigned role Operative Porter | Deployment branch: Thurrock | Actual role: Operative Porter | Jobs: 396437 | Customers: Kirkland &amp; Ellis | Actual hours: 4.5; source records: 1</x:v>
      </x:c>
      <x:c r="L1937" t="str">
        <x:v>Include</x:v>
      </x:c>
      <x:c r="M1937"/>
      <x:c r="N1937"/>
    </x:row>
    <x:row r="1938">
      <x:c r="A1938" t="str">
        <x:v>P Maidlow|2026-01-28</x:v>
      </x:c>
      <x:c r="B1938" s="888" t="n">
        <x:v>46050</x:v>
      </x:c>
      <x:c r="C1938" t="str">
        <x:v>P Maidlow</x:v>
      </x:c>
      <x:c r="D1938" t="str">
        <x:v>Permanent</x:v>
      </x:c>
      <x:c r="E1938" t="str">
        <x:v>Thurrock</x:v>
      </x:c>
      <x:c r="F1938" t="str">
        <x:v>Operative Porter</x:v>
      </x:c>
      <x:c r="G1938" t="str">
        <x:v>399742</x:v>
      </x:c>
      <x:c r="H1938" t="str">
        <x:v>Sanou - Vulnerable/Abdoulaye</x:v>
      </x:c>
      <x:c r="I1938" s="22" t="n">
        <x:v>6.5</x:v>
      </x:c>
      <x:c r="J1938" t="str">
        <x:v>Worked</x:v>
      </x:c>
      <x:c r="K1938" t="str">
        <x:v>Employee 1137; home branch Thurrock; assigned role Operative Porter | Deployment branch: Thurrock | Actual role: Operative Skilled | Jobs: 399742 | Customers: Sanou - Vulnerable/Abdoulaye | Actual hours: 6.5; source records: 1</x:v>
      </x:c>
      <x:c r="L1938" t="str">
        <x:v>Include</x:v>
      </x:c>
      <x:c r="M1938"/>
      <x:c r="N1938"/>
    </x:row>
    <x:row r="1939">
      <x:c r="A1939" t="str">
        <x:v>P Maidlow|2026-01-29</x:v>
      </x:c>
      <x:c r="B1939" s="888" t="n">
        <x:v>46051</x:v>
      </x:c>
      <x:c r="C1939" t="str">
        <x:v>P Maidlow</x:v>
      </x:c>
      <x:c r="D1939" t="str">
        <x:v>Permanent</x:v>
      </x:c>
      <x:c r="E1939" t="str">
        <x:v>Thurrock</x:v>
      </x:c>
      <x:c r="F1939" t="str">
        <x:v>Operative Porter</x:v>
      </x:c>
      <x:c r="G1939" t="str">
        <x:v>396630</x:v>
      </x:c>
      <x:c r="H1939" t="str">
        <x:v>Ann Knibbs/Mrs Kerry</x:v>
      </x:c>
      <x:c r="I1939" s="22" t="n">
        <x:v>6</x:v>
      </x:c>
      <x:c r="J1939" t="str">
        <x:v>Worked</x:v>
      </x:c>
      <x:c r="K1939" t="str">
        <x:v>Employee 1137; home branch Thurrock; assigned role Operative Porter | Deployment branch: Thurrock | Actual role: Operative Porter | Jobs: 396630 | Customers: Ann Knibbs/Mrs Kerry | Actual hours: 6.0; source records: 1</x:v>
      </x:c>
      <x:c r="L1939" t="str">
        <x:v>Include</x:v>
      </x:c>
      <x:c r="M1939"/>
      <x:c r="N1939"/>
    </x:row>
    <x:row r="1940">
      <x:c r="A1940" t="str">
        <x:v>P Maidlow|2026-01-30</x:v>
      </x:c>
      <x:c r="B1940" s="888" t="n">
        <x:v>46052</x:v>
      </x:c>
      <x:c r="C1940" t="str">
        <x:v>P Maidlow</x:v>
      </x:c>
      <x:c r="D1940" t="str">
        <x:v>Permanent</x:v>
      </x:c>
      <x:c r="E1940" t="str">
        <x:v>Thurrock</x:v>
      </x:c>
      <x:c r="F1940" t="str">
        <x:v>Operative Porter</x:v>
      </x:c>
      <x:c r="G1940" t="str">
        <x:v>396207A</x:v>
      </x:c>
      <x:c r="H1940" t="str">
        <x:v>Linklaters LLP</x:v>
      </x:c>
      <x:c r="I1940" s="22" t="n">
        <x:v>10.5</x:v>
      </x:c>
      <x:c r="J1940" t="str">
        <x:v>Worked</x:v>
      </x:c>
      <x:c r="K1940" t="str">
        <x:v>Employee 1137; home branch Thurrock; assigned role Operative Porter | Deployment branch: Thurrock | Actual role: Operative Skilled | Jobs: 396207A | Customers: Linklaters LLP | Actual hours: 10.5; source records: 1</x:v>
      </x:c>
      <x:c r="L1940" t="str">
        <x:v>Include</x:v>
      </x:c>
      <x:c r="M1940"/>
      <x:c r="N1940"/>
    </x:row>
    <x:row r="1941">
      <x:c r="A1941" t="str">
        <x:v>P McDavid|2026-01-07</x:v>
      </x:c>
      <x:c r="B1941" s="888" t="n">
        <x:v>46029</x:v>
      </x:c>
      <x:c r="C1941" t="str">
        <x:v>P McDavid</x:v>
      </x:c>
      <x:c r="D1941" t="str">
        <x:v>Permanent</x:v>
      </x:c>
      <x:c r="E1941" t="str">
        <x:v>Thurrock</x:v>
      </x:c>
      <x:c r="F1941" t="str">
        <x:v>Operative Porter</x:v>
      </x:c>
      <x:c r="G1941" t="str">
        <x:v>398260</x:v>
      </x:c>
      <x:c r="H1941" t="str">
        <x:v>Fasanara Capital</x:v>
      </x:c>
      <x:c r="I1941" s="22" t="n">
        <x:v>8.5</x:v>
      </x:c>
      <x:c r="J1941" t="str">
        <x:v>Worked</x:v>
      </x:c>
      <x:c r="K1941" t="str">
        <x:v>Employee 103428; home branch Thurrock; assigned role Operative Porter | Deployment branch: Thurrock | Actual role: Operative Skilled | Jobs: 398260 | Customers: Fasanara Capital | Actual hours: 8.5; source records: 1</x:v>
      </x:c>
      <x:c r="L1941" t="str">
        <x:v>Include</x:v>
      </x:c>
      <x:c r="M1941"/>
      <x:c r="N1941"/>
    </x:row>
    <x:row r="1942">
      <x:c r="A1942" t="str">
        <x:v>P McDavid|2026-01-08</x:v>
      </x:c>
      <x:c r="B1942" s="888" t="n">
        <x:v>46030</x:v>
      </x:c>
      <x:c r="C1942" t="str">
        <x:v>P McDavid</x:v>
      </x:c>
      <x:c r="D1942" t="str">
        <x:v>Permanent</x:v>
      </x:c>
      <x:c r="E1942" t="str">
        <x:v>Thurrock</x:v>
      </x:c>
      <x:c r="F1942" t="str">
        <x:v>Operative Porter</x:v>
      </x:c>
      <x:c r="G1942" t="str">
        <x:v>398260</x:v>
      </x:c>
      <x:c r="H1942" t="str">
        <x:v>Fasanara Capital</x:v>
      </x:c>
      <x:c r="I1942" s="22" t="n">
        <x:v>8.5</x:v>
      </x:c>
      <x:c r="J1942" t="str">
        <x:v>Worked</x:v>
      </x:c>
      <x:c r="K1942" t="str">
        <x:v>Employee 103428; home branch Thurrock; assigned role Operative Porter | Deployment branch: Thurrock | Actual role: Operative Skilled | Jobs: 398260 | Customers: Fasanara Capital | Actual hours: 8.5; source records: 1</x:v>
      </x:c>
      <x:c r="L1942" t="str">
        <x:v>Include</x:v>
      </x:c>
      <x:c r="M1942"/>
      <x:c r="N1942"/>
    </x:row>
    <x:row r="1943">
      <x:c r="A1943" t="str">
        <x:v>P McDavid|2026-01-09</x:v>
      </x:c>
      <x:c r="B1943" s="888" t="n">
        <x:v>46031</x:v>
      </x:c>
      <x:c r="C1943" t="str">
        <x:v>P McDavid</x:v>
      </x:c>
      <x:c r="D1943" t="str">
        <x:v>Permanent</x:v>
      </x:c>
      <x:c r="E1943" t="str">
        <x:v>Thurrock</x:v>
      </x:c>
      <x:c r="F1943" t="str">
        <x:v>Operative Porter</x:v>
      </x:c>
      <x:c r="G1943"/>
      <x:c r="H1943"/>
      <x:c r="I1943" s="22" t="n">
        <x:v>0</x:v>
      </x:c>
      <x:c r="J1943" t="str">
        <x:v>Annual leave</x:v>
      </x:c>
      <x:c r="K1943" t="str">
        <x:v>Employee 103428; home branch Thurrock; assigned role Operative Porter | Leave: Annual Leave (Hours) | Leave calendar basis: Variable-pattern period</x:v>
      </x:c>
      <x:c r="L1943" t="str">
        <x:v>Include</x:v>
      </x:c>
      <x:c r="M1943"/>
      <x:c r="N1943"/>
    </x:row>
    <x:row r="1944">
      <x:c r="A1944" t="str">
        <x:v>P McDavid|2026-01-15</x:v>
      </x:c>
      <x:c r="B1944" s="888" t="n">
        <x:v>46037</x:v>
      </x:c>
      <x:c r="C1944" t="str">
        <x:v>P McDavid</x:v>
      </x:c>
      <x:c r="D1944" t="str">
        <x:v>Permanent</x:v>
      </x:c>
      <x:c r="E1944" t="str">
        <x:v>Thurrock</x:v>
      </x:c>
      <x:c r="F1944" t="str">
        <x:v>Operative Porter</x:v>
      </x:c>
      <x:c r="G1944"/>
      <x:c r="H1944"/>
      <x:c r="I1944" s="22" t="n">
        <x:v>0</x:v>
      </x:c>
      <x:c r="J1944" t="str">
        <x:v>Annual leave</x:v>
      </x:c>
      <x:c r="K1944" t="str">
        <x:v>Employee 103428; home branch Thurrock; assigned role Operative Porter | Leave: Annual Leave (Hours) | Leave calendar basis: Variable-pattern period</x:v>
      </x:c>
      <x:c r="L1944" t="str">
        <x:v>Include</x:v>
      </x:c>
      <x:c r="M1944"/>
      <x:c r="N1944"/>
    </x:row>
    <x:row r="1945">
      <x:c r="A1945" t="str">
        <x:v>P McDavid|2026-01-16</x:v>
      </x:c>
      <x:c r="B1945" s="888" t="n">
        <x:v>46038</x:v>
      </x:c>
      <x:c r="C1945" t="str">
        <x:v>P McDavid</x:v>
      </x:c>
      <x:c r="D1945" t="str">
        <x:v>Permanent</x:v>
      </x:c>
      <x:c r="E1945" t="str">
        <x:v>Thurrock</x:v>
      </x:c>
      <x:c r="F1945" t="str">
        <x:v>Operative Porter</x:v>
      </x:c>
      <x:c r="G1945"/>
      <x:c r="H1945"/>
      <x:c r="I1945" s="22" t="n">
        <x:v>0</x:v>
      </x:c>
      <x:c r="J1945" t="str">
        <x:v>Annual leave</x:v>
      </x:c>
      <x:c r="K1945" t="str">
        <x:v>Employee 103428; home branch Thurrock; assigned role Operative Porter | Leave: Annual Leave (Hours) | Leave calendar basis: Variable-pattern period</x:v>
      </x:c>
      <x:c r="L1945" t="str">
        <x:v>Include</x:v>
      </x:c>
      <x:c r="M1945"/>
      <x:c r="N1945"/>
    </x:row>
    <x:row r="1946">
      <x:c r="A1946" t="str">
        <x:v>P McDavid|2026-01-20</x:v>
      </x:c>
      <x:c r="B1946" s="888" t="n">
        <x:v>46042</x:v>
      </x:c>
      <x:c r="C1946" t="str">
        <x:v>P McDavid</x:v>
      </x:c>
      <x:c r="D1946" t="str">
        <x:v>Permanent</x:v>
      </x:c>
      <x:c r="E1946" t="str">
        <x:v>Thurrock</x:v>
      </x:c>
      <x:c r="F1946" t="str">
        <x:v>Operative Porter</x:v>
      </x:c>
      <x:c r="G1946" t="str">
        <x:v>397019</x:v>
      </x:c>
      <x:c r="H1946" t="str">
        <x:v>Iremiren/Mr John</x:v>
      </x:c>
      <x:c r="I1946" s="22" t="n">
        <x:v>7</x:v>
      </x:c>
      <x:c r="J1946" t="str">
        <x:v>Worked</x:v>
      </x:c>
      <x:c r="K1946" t="str">
        <x:v>Employee 103428; home branch Thurrock; assigned role Operative Porter | Deployment branch: Thurrock | Actual role: Operative Skilled | Jobs: 397019 | Customers: Iremiren/Mr John | Actual hours: 7.0; source records: 1</x:v>
      </x:c>
      <x:c r="L1946" t="str">
        <x:v>Include</x:v>
      </x:c>
      <x:c r="M1946"/>
      <x:c r="N1946"/>
    </x:row>
    <x:row r="1947">
      <x:c r="A1947" t="str">
        <x:v>P McDavid|2026-01-22</x:v>
      </x:c>
      <x:c r="B1947" s="888" t="n">
        <x:v>46044</x:v>
      </x:c>
      <x:c r="C1947" t="str">
        <x:v>P McDavid</x:v>
      </x:c>
      <x:c r="D1947" t="str">
        <x:v>Permanent</x:v>
      </x:c>
      <x:c r="E1947" t="str">
        <x:v>Thurrock</x:v>
      </x:c>
      <x:c r="F1947" t="str">
        <x:v>Operative Porter</x:v>
      </x:c>
      <x:c r="G1947" t="str">
        <x:v>396880</x:v>
      </x:c>
      <x:c r="H1947" t="str">
        <x:v>Foe/Mr Laurence</x:v>
      </x:c>
      <x:c r="I1947" s="22" t="n">
        <x:v>8</x:v>
      </x:c>
      <x:c r="J1947" t="str">
        <x:v>Worked</x:v>
      </x:c>
      <x:c r="K1947" t="str">
        <x:v>Employee 103428; home branch Thurrock; assigned role Operative Porter | Deployment branch: Thurrock | Actual role: Operative Porter | Jobs: 396880 | Customers: Foe/Mr Laurence | Actual hours: 8.0; source records: 1</x:v>
      </x:c>
      <x:c r="L1947" t="str">
        <x:v>Include</x:v>
      </x:c>
      <x:c r="M1947"/>
      <x:c r="N1947"/>
    </x:row>
    <x:row r="1948">
      <x:c r="A1948" t="str">
        <x:v>P McDavid|2026-01-23</x:v>
      </x:c>
      <x:c r="B1948" s="888" t="n">
        <x:v>46045</x:v>
      </x:c>
      <x:c r="C1948" t="str">
        <x:v>P McDavid</x:v>
      </x:c>
      <x:c r="D1948" t="str">
        <x:v>Permanent</x:v>
      </x:c>
      <x:c r="E1948" t="str">
        <x:v>Thurrock</x:v>
      </x:c>
      <x:c r="F1948" t="str">
        <x:v>Operative Porter</x:v>
      </x:c>
      <x:c r="G1948" t="str">
        <x:v>399149</x:v>
      </x:c>
      <x:c r="H1948" t="str">
        <x:v>Tormay/Ms Martina</x:v>
      </x:c>
      <x:c r="I1948" s="22" t="n">
        <x:v>7.5</x:v>
      </x:c>
      <x:c r="J1948" t="str">
        <x:v>Worked</x:v>
      </x:c>
      <x:c r="K1948" t="str">
        <x:v>Employee 103428; home branch Thurrock; assigned role Operative Porter | Deployment branch: Thurrock | Actual role: Operative Skilled | Jobs: 399149 | Customers: Tormay/Ms Martina | Actual hours: 7.5; source records: 1</x:v>
      </x:c>
      <x:c r="L1948" t="str">
        <x:v>Include</x:v>
      </x:c>
      <x:c r="M1948"/>
      <x:c r="N1948"/>
    </x:row>
    <x:row r="1949">
      <x:c r="A1949" t="str">
        <x:v>P McDavid|2026-01-26</x:v>
      </x:c>
      <x:c r="B1949" s="888" t="n">
        <x:v>46048</x:v>
      </x:c>
      <x:c r="C1949" t="str">
        <x:v>P McDavid</x:v>
      </x:c>
      <x:c r="D1949" t="str">
        <x:v>Permanent</x:v>
      </x:c>
      <x:c r="E1949" t="str">
        <x:v>Thurrock</x:v>
      </x:c>
      <x:c r="F1949" t="str">
        <x:v>Operative Porter</x:v>
      </x:c>
      <x:c r="G1949" t="str">
        <x:v>396664</x:v>
      </x:c>
      <x:c r="H1949" t="str">
        <x:v>Herrera-Barrios/Mrs Esperanza</x:v>
      </x:c>
      <x:c r="I1949" s="22" t="n">
        <x:v>8</x:v>
      </x:c>
      <x:c r="J1949" t="str">
        <x:v>Worked</x:v>
      </x:c>
      <x:c r="K1949" t="str">
        <x:v>Employee 103428; home branch Thurrock; assigned role Operative Porter | Deployment branch: Thurrock | Actual role: Operative Porter | Jobs: 396664 | Customers: Herrera-Barrios/Mrs Esperanza | Actual hours: 8.0; source records: 1</x:v>
      </x:c>
      <x:c r="L1949" t="str">
        <x:v>Include</x:v>
      </x:c>
      <x:c r="M1949"/>
      <x:c r="N1949"/>
    </x:row>
    <x:row r="1950">
      <x:c r="A1950" t="str">
        <x:v>P McDavid|2026-01-29</x:v>
      </x:c>
      <x:c r="B1950" s="888" t="n">
        <x:v>46051</x:v>
      </x:c>
      <x:c r="C1950" t="str">
        <x:v>P McDavid</x:v>
      </x:c>
      <x:c r="D1950" t="str">
        <x:v>Permanent</x:v>
      </x:c>
      <x:c r="E1950" t="str">
        <x:v>Thurrock</x:v>
      </x:c>
      <x:c r="F1950" t="str">
        <x:v>Operative Porter</x:v>
      </x:c>
      <x:c r="G1950" t="str">
        <x:v>396630</x:v>
      </x:c>
      <x:c r="H1950" t="str">
        <x:v>Ann Knibbs/Mrs Kerry</x:v>
      </x:c>
      <x:c r="I1950" s="22" t="n">
        <x:v>6</x:v>
      </x:c>
      <x:c r="J1950" t="str">
        <x:v>Worked</x:v>
      </x:c>
      <x:c r="K1950" t="str">
        <x:v>Employee 103428; home branch Thurrock; assigned role Operative Porter | Deployment branch: Thurrock | Actual role: Operative Skilled | Jobs: 396630 | Customers: Ann Knibbs/Mrs Kerry | Actual hours: 6.0; source records: 1</x:v>
      </x:c>
      <x:c r="L1950" t="str">
        <x:v>Include</x:v>
      </x:c>
      <x:c r="M1950"/>
      <x:c r="N1950"/>
    </x:row>
    <x:row r="1951">
      <x:c r="A1951" t="str">
        <x:v>P McDavid|2026-01-30</x:v>
      </x:c>
      <x:c r="B1951" s="888" t="n">
        <x:v>46052</x:v>
      </x:c>
      <x:c r="C1951" t="str">
        <x:v>P McDavid</x:v>
      </x:c>
      <x:c r="D1951" t="str">
        <x:v>Permanent</x:v>
      </x:c>
      <x:c r="E1951" t="str">
        <x:v>Thurrock</x:v>
      </x:c>
      <x:c r="F1951" t="str">
        <x:v>Operative Porter</x:v>
      </x:c>
      <x:c r="G1951" t="str">
        <x:v>396849</x:v>
      </x:c>
      <x:c r="H1951" t="str">
        <x:v>Robins/Mr Christopher</x:v>
      </x:c>
      <x:c r="I1951" s="22" t="n">
        <x:v>6.5</x:v>
      </x:c>
      <x:c r="J1951" t="str">
        <x:v>Worked</x:v>
      </x:c>
      <x:c r="K1951" t="str">
        <x:v>Employee 103428; home branch Thurrock; assigned role Operative Porter | Deployment branch: Thurrock | Actual role: Operative Skilled | Jobs: 396849 | Customers: Robins/Mr Christopher | Actual hours: 6.5; source records: 1</x:v>
      </x:c>
      <x:c r="L1951" t="str">
        <x:v>Include</x:v>
      </x:c>
      <x:c r="M1951"/>
      <x:c r="N1951"/>
    </x:row>
    <x:row r="1952">
      <x:c r="A1952" t="str">
        <x:v>P McFarland (B)|2026-01-05</x:v>
      </x:c>
      <x:c r="B1952" s="888" t="n">
        <x:v>46027</x:v>
      </x:c>
      <x:c r="C1952" t="str">
        <x:v>P McFarland (B)</x:v>
      </x:c>
      <x:c r="D1952" t="str">
        <x:v>Permanent</x:v>
      </x:c>
      <x:c r="E1952" t="str">
        <x:v>Thurrock</x:v>
      </x:c>
      <x:c r="F1952" t="str">
        <x:v>Operative Porter</x:v>
      </x:c>
      <x:c r="G1952" t="str">
        <x:v>396207</x:v>
      </x:c>
      <x:c r="H1952" t="str">
        <x:v>Linklaters LLP</x:v>
      </x:c>
      <x:c r="I1952" s="22" t="n">
        <x:v>8</x:v>
      </x:c>
      <x:c r="J1952" t="str">
        <x:v>Worked</x:v>
      </x:c>
      <x:c r="K1952" t="str">
        <x:v>Employee 104302; home branch Thurrock; assigned role Operative Porter | Deployment branch: Thurrock | Actual role: Operative Skilled | Jobs: 396207 | Customers: Linklaters LLP | Actual hours: 8.0; source records: 1</x:v>
      </x:c>
      <x:c r="L1952" t="str">
        <x:v>Include</x:v>
      </x:c>
      <x:c r="M1952"/>
      <x:c r="N1952"/>
    </x:row>
    <x:row r="1953">
      <x:c r="A1953" t="str">
        <x:v>P McFarland (B)|2026-01-06</x:v>
      </x:c>
      <x:c r="B1953" s="888" t="n">
        <x:v>46028</x:v>
      </x:c>
      <x:c r="C1953" t="str">
        <x:v>P McFarland (B)</x:v>
      </x:c>
      <x:c r="D1953" t="str">
        <x:v>Permanent</x:v>
      </x:c>
      <x:c r="E1953" t="str">
        <x:v>Thurrock</x:v>
      </x:c>
      <x:c r="F1953" t="str">
        <x:v>Operative Porter</x:v>
      </x:c>
      <x:c r="G1953" t="str">
        <x:v>396207</x:v>
      </x:c>
      <x:c r="H1953" t="str">
        <x:v>Linklaters LLP</x:v>
      </x:c>
      <x:c r="I1953" s="22" t="n">
        <x:v>8</x:v>
      </x:c>
      <x:c r="J1953" t="str">
        <x:v>Worked</x:v>
      </x:c>
      <x:c r="K1953" t="str">
        <x:v>Employee 104302; home branch Thurrock; assigned role Operative Porter | Deployment branch: Thurrock | Actual role: Operative Skilled | Jobs: 396207 | Customers: Linklaters LLP | Actual hours: 8.0; source records: 1</x:v>
      </x:c>
      <x:c r="L1953" t="str">
        <x:v>Include</x:v>
      </x:c>
      <x:c r="M1953"/>
      <x:c r="N1953"/>
    </x:row>
    <x:row r="1954">
      <x:c r="A1954" t="str">
        <x:v>P McFarland (B)|2026-01-07</x:v>
      </x:c>
      <x:c r="B1954" s="888" t="n">
        <x:v>46029</x:v>
      </x:c>
      <x:c r="C1954" t="str">
        <x:v>P McFarland (B)</x:v>
      </x:c>
      <x:c r="D1954" t="str">
        <x:v>Permanent</x:v>
      </x:c>
      <x:c r="E1954" t="str">
        <x:v>Thurrock</x:v>
      </x:c>
      <x:c r="F1954" t="str">
        <x:v>Operative Porter</x:v>
      </x:c>
      <x:c r="G1954" t="str">
        <x:v>396207</x:v>
      </x:c>
      <x:c r="H1954" t="str">
        <x:v>Linklaters LLP</x:v>
      </x:c>
      <x:c r="I1954" s="22" t="n">
        <x:v>8</x:v>
      </x:c>
      <x:c r="J1954" t="str">
        <x:v>Worked</x:v>
      </x:c>
      <x:c r="K1954" t="str">
        <x:v>Employee 104302; home branch Thurrock; assigned role Operative Porter | Deployment branch: Thurrock | Actual role: Operative Skilled | Jobs: 396207 | Customers: Linklaters LLP | Actual hours: 8.0; source records: 1</x:v>
      </x:c>
      <x:c r="L1954" t="str">
        <x:v>Include</x:v>
      </x:c>
      <x:c r="M1954"/>
      <x:c r="N1954"/>
    </x:row>
    <x:row r="1955">
      <x:c r="A1955" t="str">
        <x:v>P McFarland (B)|2026-01-08</x:v>
      </x:c>
      <x:c r="B1955" s="888" t="n">
        <x:v>46030</x:v>
      </x:c>
      <x:c r="C1955" t="str">
        <x:v>P McFarland (B)</x:v>
      </x:c>
      <x:c r="D1955" t="str">
        <x:v>Permanent</x:v>
      </x:c>
      <x:c r="E1955" t="str">
        <x:v>Thurrock</x:v>
      </x:c>
      <x:c r="F1955" t="str">
        <x:v>Operative Porter</x:v>
      </x:c>
      <x:c r="G1955" t="str">
        <x:v>396207</x:v>
      </x:c>
      <x:c r="H1955" t="str">
        <x:v>Linklaters LLP</x:v>
      </x:c>
      <x:c r="I1955" s="22" t="n">
        <x:v>8</x:v>
      </x:c>
      <x:c r="J1955" t="str">
        <x:v>Worked</x:v>
      </x:c>
      <x:c r="K1955" t="str">
        <x:v>Employee 104302; home branch Thurrock; assigned role Operative Porter | Deployment branch: Thurrock | Actual role: Operative Skilled | Jobs: 396207 | Customers: Linklaters LLP | Actual hours: 8.0; source records: 1</x:v>
      </x:c>
      <x:c r="L1955" t="str">
        <x:v>Include</x:v>
      </x:c>
      <x:c r="M1955"/>
      <x:c r="N1955"/>
    </x:row>
    <x:row r="1956">
      <x:c r="A1956" t="str">
        <x:v>P McFarland (B)|2026-01-09</x:v>
      </x:c>
      <x:c r="B1956" s="888" t="n">
        <x:v>46031</x:v>
      </x:c>
      <x:c r="C1956" t="str">
        <x:v>P McFarland (B)</x:v>
      </x:c>
      <x:c r="D1956" t="str">
        <x:v>Permanent</x:v>
      </x:c>
      <x:c r="E1956" t="str">
        <x:v>Thurrock</x:v>
      </x:c>
      <x:c r="F1956" t="str">
        <x:v>Operative Porter</x:v>
      </x:c>
      <x:c r="G1956" t="str">
        <x:v>399470, 396207</x:v>
      </x:c>
      <x:c r="H1956" t="str">
        <x:v>Bank Of America; Linklaters LLP</x:v>
      </x:c>
      <x:c r="I1956" s="22" t="n">
        <x:v>14</x:v>
      </x:c>
      <x:c r="J1956" t="str">
        <x:v>Worked — 2 records</x:v>
      </x:c>
      <x:c r="K1956" t="str">
        <x:v>Employee 104302; home branch Thurrock; assigned role Operative Porter | Deployment branch: Thurrock | Actual role: Operative Porter, Operative Skilled | Jobs: 399470, 396207 | Customers: Bank Of America; Linklaters LLP | Actual hours: 14.0; source records: 2</x:v>
      </x:c>
      <x:c r="L1956" t="str">
        <x:v>Include</x:v>
      </x:c>
      <x:c r="M1956"/>
      <x:c r="N1956"/>
    </x:row>
    <x:row r="1957">
      <x:c r="A1957" t="str">
        <x:v>P McFarland (B)|2026-01-11</x:v>
      </x:c>
      <x:c r="B1957" s="888" t="n">
        <x:v>46033</x:v>
      </x:c>
      <x:c r="C1957" t="str">
        <x:v>P McFarland (B)</x:v>
      </x:c>
      <x:c r="D1957" t="str">
        <x:v>Permanent</x:v>
      </x:c>
      <x:c r="E1957" t="str">
        <x:v>Thurrock</x:v>
      </x:c>
      <x:c r="F1957" t="str">
        <x:v>Operative Porter</x:v>
      </x:c>
      <x:c r="G1957" t="str">
        <x:v>399470</x:v>
      </x:c>
      <x:c r="H1957" t="str">
        <x:v>Bank Of America</x:v>
      </x:c>
      <x:c r="I1957" s="22" t="n">
        <x:v>8</x:v>
      </x:c>
      <x:c r="J1957" t="str">
        <x:v>Worked</x:v>
      </x:c>
      <x:c r="K1957" t="str">
        <x:v>Employee 104302; home branch Thurrock; assigned role Operative Porter | Deployment branch: Thurrock | Actual role: Operative Porter | Jobs: 399470 | Customers: Bank Of America | Actual hours: 8.0; source records: 1</x:v>
      </x:c>
      <x:c r="L1957" t="str">
        <x:v>Include</x:v>
      </x:c>
      <x:c r="M1957"/>
      <x:c r="N1957"/>
    </x:row>
    <x:row r="1958">
      <x:c r="A1958" t="str">
        <x:v>P McFarland (B)|2026-01-12</x:v>
      </x:c>
      <x:c r="B1958" s="888" t="n">
        <x:v>46034</x:v>
      </x:c>
      <x:c r="C1958" t="str">
        <x:v>P McFarland (B)</x:v>
      </x:c>
      <x:c r="D1958" t="str">
        <x:v>Permanent</x:v>
      </x:c>
      <x:c r="E1958" t="str">
        <x:v>Thurrock</x:v>
      </x:c>
      <x:c r="F1958" t="str">
        <x:v>Operative Porter</x:v>
      </x:c>
      <x:c r="G1958" t="str">
        <x:v>396207</x:v>
      </x:c>
      <x:c r="H1958" t="str">
        <x:v>Linklaters LLP</x:v>
      </x:c>
      <x:c r="I1958" s="22" t="n">
        <x:v>8</x:v>
      </x:c>
      <x:c r="J1958" t="str">
        <x:v>Worked</x:v>
      </x:c>
      <x:c r="K1958" t="str">
        <x:v>Employee 104302; home branch Thurrock; assigned role Operative Porter | Deployment branch: Thurrock | Actual role: Operative Skilled | Jobs: 396207 | Customers: Linklaters LLP | Actual hours: 8.0; source records: 1</x:v>
      </x:c>
      <x:c r="L1958" t="str">
        <x:v>Include</x:v>
      </x:c>
      <x:c r="M1958"/>
      <x:c r="N1958"/>
    </x:row>
    <x:row r="1959">
      <x:c r="A1959" t="str">
        <x:v>P McFarland (B)|2026-01-13</x:v>
      </x:c>
      <x:c r="B1959" s="888" t="n">
        <x:v>46035</x:v>
      </x:c>
      <x:c r="C1959" t="str">
        <x:v>P McFarland (B)</x:v>
      </x:c>
      <x:c r="D1959" t="str">
        <x:v>Permanent</x:v>
      </x:c>
      <x:c r="E1959" t="str">
        <x:v>Thurrock</x:v>
      </x:c>
      <x:c r="F1959" t="str">
        <x:v>Operative Porter</x:v>
      </x:c>
      <x:c r="G1959" t="str">
        <x:v>396207</x:v>
      </x:c>
      <x:c r="H1959" t="str">
        <x:v>Linklaters LLP</x:v>
      </x:c>
      <x:c r="I1959" s="22" t="n">
        <x:v>8</x:v>
      </x:c>
      <x:c r="J1959" t="str">
        <x:v>Worked</x:v>
      </x:c>
      <x:c r="K1959" t="str">
        <x:v>Employee 104302; home branch Thurrock; assigned role Operative Porter | Deployment branch: Thurrock | Actual role: Operative Skilled | Jobs: 396207 | Customers: Linklaters LLP | Actual hours: 8.0; source records: 1</x:v>
      </x:c>
      <x:c r="L1959" t="str">
        <x:v>Include</x:v>
      </x:c>
      <x:c r="M1959"/>
      <x:c r="N1959"/>
    </x:row>
    <x:row r="1960">
      <x:c r="A1960" t="str">
        <x:v>P McFarland (B)|2026-01-14</x:v>
      </x:c>
      <x:c r="B1960" s="888" t="n">
        <x:v>46036</x:v>
      </x:c>
      <x:c r="C1960" t="str">
        <x:v>P McFarland (B)</x:v>
      </x:c>
      <x:c r="D1960" t="str">
        <x:v>Permanent</x:v>
      </x:c>
      <x:c r="E1960" t="str">
        <x:v>Thurrock</x:v>
      </x:c>
      <x:c r="F1960" t="str">
        <x:v>Operative Porter</x:v>
      </x:c>
      <x:c r="G1960" t="str">
        <x:v>396207</x:v>
      </x:c>
      <x:c r="H1960" t="str">
        <x:v>Linklaters LLP</x:v>
      </x:c>
      <x:c r="I1960" s="22" t="n">
        <x:v>8</x:v>
      </x:c>
      <x:c r="J1960" t="str">
        <x:v>Worked</x:v>
      </x:c>
      <x:c r="K1960" t="str">
        <x:v>Employee 104302; home branch Thurrock; assigned role Operative Porter | Deployment branch: Thurrock | Actual role: Operative Skilled | Jobs: 396207 | Customers: Linklaters LLP | Actual hours: 8.0; source records: 1</x:v>
      </x:c>
      <x:c r="L1960" t="str">
        <x:v>Include</x:v>
      </x:c>
      <x:c r="M1960"/>
      <x:c r="N1960"/>
    </x:row>
    <x:row r="1961">
      <x:c r="A1961" t="str">
        <x:v>P McFarland (B)|2026-01-15</x:v>
      </x:c>
      <x:c r="B1961" s="888" t="n">
        <x:v>46037</x:v>
      </x:c>
      <x:c r="C1961" t="str">
        <x:v>P McFarland (B)</x:v>
      </x:c>
      <x:c r="D1961" t="str">
        <x:v>Permanent</x:v>
      </x:c>
      <x:c r="E1961" t="str">
        <x:v>Thurrock</x:v>
      </x:c>
      <x:c r="F1961" t="str">
        <x:v>Operative Porter</x:v>
      </x:c>
      <x:c r="G1961" t="str">
        <x:v>396207</x:v>
      </x:c>
      <x:c r="H1961" t="str">
        <x:v>Linklaters LLP</x:v>
      </x:c>
      <x:c r="I1961" s="22" t="n">
        <x:v>8</x:v>
      </x:c>
      <x:c r="J1961" t="str">
        <x:v>Worked</x:v>
      </x:c>
      <x:c r="K1961" t="str">
        <x:v>Employee 104302; home branch Thurrock; assigned role Operative Porter | Deployment branch: Thurrock | Actual role: Operative Skilled | Jobs: 396207 | Customers: Linklaters LLP | Actual hours: 8.0; source records: 1</x:v>
      </x:c>
      <x:c r="L1961" t="str">
        <x:v>Include</x:v>
      </x:c>
      <x:c r="M1961"/>
      <x:c r="N1961"/>
    </x:row>
    <x:row r="1962">
      <x:c r="A1962" t="str">
        <x:v>P McFarland (B)|2026-01-16</x:v>
      </x:c>
      <x:c r="B1962" s="888" t="n">
        <x:v>46038</x:v>
      </x:c>
      <x:c r="C1962" t="str">
        <x:v>P McFarland (B)</x:v>
      </x:c>
      <x:c r="D1962" t="str">
        <x:v>Permanent</x:v>
      </x:c>
      <x:c r="E1962" t="str">
        <x:v>Thurrock</x:v>
      </x:c>
      <x:c r="F1962" t="str">
        <x:v>Operative Porter</x:v>
      </x:c>
      <x:c r="G1962" t="str">
        <x:v>399638, 396207</x:v>
      </x:c>
      <x:c r="H1962" t="str">
        <x:v>Bank Of America; Linklaters LLP</x:v>
      </x:c>
      <x:c r="I1962" s="22" t="n">
        <x:v>14</x:v>
      </x:c>
      <x:c r="J1962" t="str">
        <x:v>Worked — 2 records</x:v>
      </x:c>
      <x:c r="K1962" t="str">
        <x:v>Employee 104302; home branch Thurrock; assigned role Operative Porter | Deployment branch: Thurrock | Actual role: Operative Porter, Operative Skilled | Jobs: 399638, 396207 | Customers: Bank Of America; Linklaters LLP | Actual hours: 14.0; source records: 2</x:v>
      </x:c>
      <x:c r="L1962" t="str">
        <x:v>Include</x:v>
      </x:c>
      <x:c r="M1962"/>
      <x:c r="N1962"/>
    </x:row>
    <x:row r="1963">
      <x:c r="A1963" t="str">
        <x:v>P McFarland (B)|2026-01-18</x:v>
      </x:c>
      <x:c r="B1963" s="888" t="n">
        <x:v>46040</x:v>
      </x:c>
      <x:c r="C1963" t="str">
        <x:v>P McFarland (B)</x:v>
      </x:c>
      <x:c r="D1963" t="str">
        <x:v>Permanent</x:v>
      </x:c>
      <x:c r="E1963" t="str">
        <x:v>Thurrock</x:v>
      </x:c>
      <x:c r="F1963" t="str">
        <x:v>Operative Porter</x:v>
      </x:c>
      <x:c r="G1963" t="str">
        <x:v>399638</x:v>
      </x:c>
      <x:c r="H1963" t="str">
        <x:v>Bank Of America</x:v>
      </x:c>
      <x:c r="I1963" s="22" t="n">
        <x:v>8</x:v>
      </x:c>
      <x:c r="J1963" t="str">
        <x:v>Worked</x:v>
      </x:c>
      <x:c r="K1963" t="str">
        <x:v>Employee 104302; home branch Thurrock; assigned role Operative Porter | Deployment branch: Thurrock | Actual role: Operative Porter | Jobs: 399638 | Customers: Bank Of America | Actual hours: 8.0; source records: 1</x:v>
      </x:c>
      <x:c r="L1963" t="str">
        <x:v>Include</x:v>
      </x:c>
      <x:c r="M1963"/>
      <x:c r="N1963"/>
    </x:row>
    <x:row r="1964">
      <x:c r="A1964" t="str">
        <x:v>P McFarland (B)|2026-01-22</x:v>
      </x:c>
      <x:c r="B1964" s="888" t="n">
        <x:v>46044</x:v>
      </x:c>
      <x:c r="C1964" t="str">
        <x:v>P McFarland (B)</x:v>
      </x:c>
      <x:c r="D1964" t="str">
        <x:v>Permanent</x:v>
      </x:c>
      <x:c r="E1964" t="str">
        <x:v>Thurrock</x:v>
      </x:c>
      <x:c r="F1964" t="str">
        <x:v>Operative Porter</x:v>
      </x:c>
      <x:c r="G1964" t="str">
        <x:v>399234, 399753</x:v>
      </x:c>
      <x:c r="H1964" t="str">
        <x:v>Kuehne &amp; Nagel Ltd - Park House; Kwakye/Ms Afua</x:v>
      </x:c>
      <x:c r="I1964" s="22" t="n">
        <x:v>11.5</x:v>
      </x:c>
      <x:c r="J1964" t="str">
        <x:v>Worked — 2 records</x:v>
      </x:c>
      <x:c r="K1964" t="str">
        <x:v>Employee 104302; home branch Thurrock; assigned role Operative Porter | Deployment branch: Thurrock | Actual role: Operative Skilled | Jobs: 399234, 399753 | Customers: Kuehne &amp; Nagel Ltd - Park House; Kwakye/Ms Afua | Actual hours: 11.5; source records: 2</x:v>
      </x:c>
      <x:c r="L1964" t="str">
        <x:v>Include</x:v>
      </x:c>
      <x:c r="M1964"/>
      <x:c r="N1964"/>
    </x:row>
    <x:row r="1965">
      <x:c r="A1965" t="str">
        <x:v>P McFarland (B)|2026-01-23</x:v>
      </x:c>
      <x:c r="B1965" s="888" t="n">
        <x:v>46045</x:v>
      </x:c>
      <x:c r="C1965" t="str">
        <x:v>P McFarland (B)</x:v>
      </x:c>
      <x:c r="D1965" t="str">
        <x:v>Permanent</x:v>
      </x:c>
      <x:c r="E1965" t="str">
        <x:v>Thurrock</x:v>
      </x:c>
      <x:c r="F1965" t="str">
        <x:v>Operative Porter</x:v>
      </x:c>
      <x:c r="G1965" t="str">
        <x:v>399805, 396897</x:v>
      </x:c>
      <x:c r="H1965" t="str">
        <x:v>Bank Of America; Tata/Ms Aurora</x:v>
      </x:c>
      <x:c r="I1965" s="22" t="n">
        <x:v>12.5</x:v>
      </x:c>
      <x:c r="J1965" t="str">
        <x:v>Worked — 2 records</x:v>
      </x:c>
      <x:c r="K1965" t="str">
        <x:v>Employee 104302; home branch Thurrock; assigned role Operative Porter | Deployment branch: Thurrock | Actual role: Operative Porter, Operative Skilled | Jobs: 399805, 396897 | Customers: Bank Of America; Tata/Ms Aurora | Actual hours: 12.5; source records: 2</x:v>
      </x:c>
      <x:c r="L1965" t="str">
        <x:v>Include</x:v>
      </x:c>
      <x:c r="M1965"/>
      <x:c r="N1965"/>
    </x:row>
    <x:row r="1966">
      <x:c r="A1966" t="str">
        <x:v>P McFarland (B)|2026-01-25</x:v>
      </x:c>
      <x:c r="B1966" s="888" t="n">
        <x:v>46047</x:v>
      </x:c>
      <x:c r="C1966" t="str">
        <x:v>P McFarland (B)</x:v>
      </x:c>
      <x:c r="D1966" t="str">
        <x:v>Permanent</x:v>
      </x:c>
      <x:c r="E1966" t="str">
        <x:v>Thurrock</x:v>
      </x:c>
      <x:c r="F1966" t="str">
        <x:v>Operative Porter</x:v>
      </x:c>
      <x:c r="G1966" t="str">
        <x:v>399805</x:v>
      </x:c>
      <x:c r="H1966" t="str">
        <x:v>Bank Of America</x:v>
      </x:c>
      <x:c r="I1966" s="22" t="n">
        <x:v>8</x:v>
      </x:c>
      <x:c r="J1966" t="str">
        <x:v>Worked</x:v>
      </x:c>
      <x:c r="K1966" t="str">
        <x:v>Employee 104302; home branch Thurrock; assigned role Operative Porter | Deployment branch: Thurrock | Actual role: Operative Porter | Jobs: 399805 | Customers: Bank Of America | Actual hours: 8.0; source records: 1</x:v>
      </x:c>
      <x:c r="L1966" t="str">
        <x:v>Include</x:v>
      </x:c>
      <x:c r="M1966"/>
      <x:c r="N1966"/>
    </x:row>
    <x:row r="1967">
      <x:c r="A1967" t="str">
        <x:v>P McFarland (B)|2026-01-26</x:v>
      </x:c>
      <x:c r="B1967" s="888" t="n">
        <x:v>46048</x:v>
      </x:c>
      <x:c r="C1967" t="str">
        <x:v>P McFarland (B)</x:v>
      </x:c>
      <x:c r="D1967" t="str">
        <x:v>Permanent</x:v>
      </x:c>
      <x:c r="E1967" t="str">
        <x:v>Thurrock</x:v>
      </x:c>
      <x:c r="F1967" t="str">
        <x:v>Operative Porter</x:v>
      </x:c>
      <x:c r="G1967" t="str">
        <x:v>399156</x:v>
      </x:c>
      <x:c r="H1967" t="str">
        <x:v>Hamdouch/Omar</x:v>
      </x:c>
      <x:c r="I1967" s="22" t="n">
        <x:v>8.5</x:v>
      </x:c>
      <x:c r="J1967" t="str">
        <x:v>Worked</x:v>
      </x:c>
      <x:c r="K1967" t="str">
        <x:v>Employee 104302; home branch Thurrock; assigned role Operative Porter | Deployment branch: Thurrock | Actual role: Operative Skilled | Jobs: 399156 | Customers: Hamdouch/Omar | Actual hours: 8.5; source records: 1</x:v>
      </x:c>
      <x:c r="L1967" t="str">
        <x:v>Include</x:v>
      </x:c>
      <x:c r="M1967"/>
      <x:c r="N1967"/>
    </x:row>
    <x:row r="1968">
      <x:c r="A1968" t="str">
        <x:v>P McFarland (B)|2026-01-29</x:v>
      </x:c>
      <x:c r="B1968" s="888" t="n">
        <x:v>46051</x:v>
      </x:c>
      <x:c r="C1968" t="str">
        <x:v>P McFarland (B)</x:v>
      </x:c>
      <x:c r="D1968" t="str">
        <x:v>Permanent</x:v>
      </x:c>
      <x:c r="E1968" t="str">
        <x:v>Thurrock</x:v>
      </x:c>
      <x:c r="F1968" t="str">
        <x:v>Operative Porter</x:v>
      </x:c>
      <x:c r="G1968" t="str">
        <x:v>396630</x:v>
      </x:c>
      <x:c r="H1968" t="str">
        <x:v>Ann Knibbs/Mrs Kerry</x:v>
      </x:c>
      <x:c r="I1968" s="22" t="n">
        <x:v>6</x:v>
      </x:c>
      <x:c r="J1968" t="str">
        <x:v>Worked</x:v>
      </x:c>
      <x:c r="K1968" t="str">
        <x:v>Employee 104302; home branch Thurrock; assigned role Operative Porter | Deployment branch: Thurrock | Actual role: Operative Skilled | Jobs: 396630 | Customers: Ann Knibbs/Mrs Kerry | Actual hours: 6.0; source records: 1</x:v>
      </x:c>
      <x:c r="L1968" t="str">
        <x:v>Include</x:v>
      </x:c>
      <x:c r="M1968"/>
      <x:c r="N1968"/>
    </x:row>
    <x:row r="1969">
      <x:c r="A1969" t="str">
        <x:v>P McFarland (B)|2026-01-30</x:v>
      </x:c>
      <x:c r="B1969" s="888" t="n">
        <x:v>46052</x:v>
      </x:c>
      <x:c r="C1969" t="str">
        <x:v>P McFarland (B)</x:v>
      </x:c>
      <x:c r="D1969" t="str">
        <x:v>Permanent</x:v>
      </x:c>
      <x:c r="E1969" t="str">
        <x:v>Thurrock</x:v>
      </x:c>
      <x:c r="F1969" t="str">
        <x:v>Operative Porter</x:v>
      </x:c>
      <x:c r="G1969" t="str">
        <x:v>399938</x:v>
      </x:c>
      <x:c r="H1969" t="str">
        <x:v>Bank Of America</x:v>
      </x:c>
      <x:c r="I1969" s="22" t="n">
        <x:v>6</x:v>
      </x:c>
      <x:c r="J1969" t="str">
        <x:v>Worked</x:v>
      </x:c>
      <x:c r="K1969" t="str">
        <x:v>Employee 104302; home branch Thurrock; assigned role Operative Porter | Deployment branch: Thurrock | Actual role: Operative Porter | Jobs: 399938 | Customers: Bank Of America | Actual hours: 6.0; source records: 1</x:v>
      </x:c>
      <x:c r="L1969" t="str">
        <x:v>Include</x:v>
      </x:c>
      <x:c r="M1969"/>
      <x:c r="N1969"/>
    </x:row>
    <x:row r="1970">
      <x:c r="A1970" t="str">
        <x:v>P Middleton|2026-01-01</x:v>
      </x:c>
      <x:c r="B1970" s="888" t="n">
        <x:v>46023</x:v>
      </x:c>
      <x:c r="C1970" t="str">
        <x:v>P Middleton</x:v>
      </x:c>
      <x:c r="D1970" t="str">
        <x:v>Permanent</x:v>
      </x:c>
      <x:c r="E1970" t="str">
        <x:v>Thurrock</x:v>
      </x:c>
      <x:c r="F1970" t="str">
        <x:v>Operative Skilled</x:v>
      </x:c>
      <x:c r="G1970"/>
      <x:c r="H1970"/>
      <x:c r="I1970" s="22" t="n">
        <x:v>0</x:v>
      </x:c>
      <x:c r="J1970" t="str">
        <x:v>Annual leave</x:v>
      </x:c>
      <x:c r="K1970" t="str">
        <x:v>Employee 1603; home branch Thurrock; assigned role Operative Skilled | Leave: Annual Leave (Hours) | Leave calendar basis: Variable-pattern period</x:v>
      </x:c>
      <x:c r="L1970" t="str">
        <x:v>Include</x:v>
      </x:c>
      <x:c r="M1970"/>
      <x:c r="N1970"/>
    </x:row>
    <x:row r="1971">
      <x:c r="A1971" t="str">
        <x:v>P Middleton|2026-01-02</x:v>
      </x:c>
      <x:c r="B1971" s="888" t="n">
        <x:v>46024</x:v>
      </x:c>
      <x:c r="C1971" t="str">
        <x:v>P Middleton</x:v>
      </x:c>
      <x:c r="D1971" t="str">
        <x:v>Permanent</x:v>
      </x:c>
      <x:c r="E1971" t="str">
        <x:v>Thurrock</x:v>
      </x:c>
      <x:c r="F1971" t="str">
        <x:v>Operative Skilled</x:v>
      </x:c>
      <x:c r="G1971"/>
      <x:c r="H1971"/>
      <x:c r="I1971" s="22" t="n">
        <x:v>0</x:v>
      </x:c>
      <x:c r="J1971" t="str">
        <x:v>Annual leave</x:v>
      </x:c>
      <x:c r="K1971" t="str">
        <x:v>Employee 1603; home branch Thurrock; assigned role Operative Skilled | Leave: Annual Leave (Hours) | Leave calendar basis: Variable-pattern period</x:v>
      </x:c>
      <x:c r="L1971" t="str">
        <x:v>Include</x:v>
      </x:c>
      <x:c r="M1971"/>
      <x:c r="N1971"/>
    </x:row>
    <x:row r="1972">
      <x:c r="A1972" t="str">
        <x:v>P Middleton|2026-01-05</x:v>
      </x:c>
      <x:c r="B1972" s="888" t="n">
        <x:v>46027</x:v>
      </x:c>
      <x:c r="C1972" t="str">
        <x:v>P Middleton</x:v>
      </x:c>
      <x:c r="D1972" t="str">
        <x:v>Permanent</x:v>
      </x:c>
      <x:c r="E1972" t="str">
        <x:v>Thurrock</x:v>
      </x:c>
      <x:c r="F1972" t="str">
        <x:v>Operative Skilled</x:v>
      </x:c>
      <x:c r="G1972"/>
      <x:c r="H1972"/>
      <x:c r="I1972" s="22" t="n">
        <x:v>0</x:v>
      </x:c>
      <x:c r="J1972" t="str">
        <x:v>Annual leave</x:v>
      </x:c>
      <x:c r="K1972" t="str">
        <x:v>Employee 1603; home branch Thurrock; assigned role Operative Skilled | Leave: Annual Leave (Hours) | Leave calendar basis: Variable-pattern period</x:v>
      </x:c>
      <x:c r="L1972" t="str">
        <x:v>Include</x:v>
      </x:c>
      <x:c r="M1972"/>
      <x:c r="N1972"/>
    </x:row>
    <x:row r="1973">
      <x:c r="A1973" t="str">
        <x:v>P Middleton|2026-01-06</x:v>
      </x:c>
      <x:c r="B1973" s="888" t="n">
        <x:v>46028</x:v>
      </x:c>
      <x:c r="C1973" t="str">
        <x:v>P Middleton</x:v>
      </x:c>
      <x:c r="D1973" t="str">
        <x:v>Permanent</x:v>
      </x:c>
      <x:c r="E1973" t="str">
        <x:v>Thurrock</x:v>
      </x:c>
      <x:c r="F1973" t="str">
        <x:v>Operative Skilled</x:v>
      </x:c>
      <x:c r="G1973"/>
      <x:c r="H1973"/>
      <x:c r="I1973" s="22" t="n">
        <x:v>0</x:v>
      </x:c>
      <x:c r="J1973" t="str">
        <x:v>Annual leave</x:v>
      </x:c>
      <x:c r="K1973" t="str">
        <x:v>Employee 1603; home branch Thurrock; assigned role Operative Skilled | Leave: Annual Leave (Hours) | Leave calendar basis: Variable-pattern period</x:v>
      </x:c>
      <x:c r="L1973" t="str">
        <x:v>Include</x:v>
      </x:c>
      <x:c r="M1973"/>
      <x:c r="N1973"/>
    </x:row>
    <x:row r="1974">
      <x:c r="A1974" t="str">
        <x:v>P Middleton|2026-01-07</x:v>
      </x:c>
      <x:c r="B1974" s="888" t="n">
        <x:v>46029</x:v>
      </x:c>
      <x:c r="C1974" t="str">
        <x:v>P Middleton</x:v>
      </x:c>
      <x:c r="D1974" t="str">
        <x:v>Permanent</x:v>
      </x:c>
      <x:c r="E1974" t="str">
        <x:v>Thurrock</x:v>
      </x:c>
      <x:c r="F1974" t="str">
        <x:v>Operative Skilled</x:v>
      </x:c>
      <x:c r="G1974"/>
      <x:c r="H1974"/>
      <x:c r="I1974" s="22" t="n">
        <x:v>0</x:v>
      </x:c>
      <x:c r="J1974" t="str">
        <x:v>Annual leave</x:v>
      </x:c>
      <x:c r="K1974" t="str">
        <x:v>Employee 1603; home branch Thurrock; assigned role Operative Skilled | Leave: Annual Leave (Hours) | Leave calendar basis: Variable-pattern period</x:v>
      </x:c>
      <x:c r="L1974" t="str">
        <x:v>Include</x:v>
      </x:c>
      <x:c r="M1974"/>
      <x:c r="N1974"/>
    </x:row>
    <x:row r="1975">
      <x:c r="A1975" t="str">
        <x:v>P Middleton|2026-01-08</x:v>
      </x:c>
      <x:c r="B1975" s="888" t="n">
        <x:v>46030</x:v>
      </x:c>
      <x:c r="C1975" t="str">
        <x:v>P Middleton</x:v>
      </x:c>
      <x:c r="D1975" t="str">
        <x:v>Permanent</x:v>
      </x:c>
      <x:c r="E1975" t="str">
        <x:v>Thurrock</x:v>
      </x:c>
      <x:c r="F1975" t="str">
        <x:v>Operative Skilled</x:v>
      </x:c>
      <x:c r="G1975"/>
      <x:c r="H1975"/>
      <x:c r="I1975" s="22" t="n">
        <x:v>0</x:v>
      </x:c>
      <x:c r="J1975" t="str">
        <x:v>Annual leave</x:v>
      </x:c>
      <x:c r="K1975" t="str">
        <x:v>Employee 1603; home branch Thurrock; assigned role Operative Skilled | Leave: Annual Leave (Hours) | Leave calendar basis: Variable-pattern period</x:v>
      </x:c>
      <x:c r="L1975" t="str">
        <x:v>Include</x:v>
      </x:c>
      <x:c r="M1975"/>
      <x:c r="N1975"/>
    </x:row>
    <x:row r="1976">
      <x:c r="A1976" t="str">
        <x:v>P Middleton|2026-01-09</x:v>
      </x:c>
      <x:c r="B1976" s="888" t="n">
        <x:v>46031</x:v>
      </x:c>
      <x:c r="C1976" t="str">
        <x:v>P Middleton</x:v>
      </x:c>
      <x:c r="D1976" t="str">
        <x:v>Permanent</x:v>
      </x:c>
      <x:c r="E1976" t="str">
        <x:v>Thurrock</x:v>
      </x:c>
      <x:c r="F1976" t="str">
        <x:v>Operative Skilled</x:v>
      </x:c>
      <x:c r="G1976"/>
      <x:c r="H1976"/>
      <x:c r="I1976" s="22" t="n">
        <x:v>0</x:v>
      </x:c>
      <x:c r="J1976" t="str">
        <x:v>Annual leave</x:v>
      </x:c>
      <x:c r="K1976" t="str">
        <x:v>Employee 1603; home branch Thurrock; assigned role Operative Skilled | Leave: Annual Leave (Hours) | Leave calendar basis: Variable-pattern period</x:v>
      </x:c>
      <x:c r="L1976" t="str">
        <x:v>Include</x:v>
      </x:c>
      <x:c r="M1976"/>
      <x:c r="N1976"/>
    </x:row>
    <x:row r="1977">
      <x:c r="A1977" t="str">
        <x:v>P Middleton|2026-01-13</x:v>
      </x:c>
      <x:c r="B1977" s="888" t="n">
        <x:v>46035</x:v>
      </x:c>
      <x:c r="C1977" t="str">
        <x:v>P Middleton</x:v>
      </x:c>
      <x:c r="D1977" t="str">
        <x:v>Permanent</x:v>
      </x:c>
      <x:c r="E1977" t="str">
        <x:v>Thurrock</x:v>
      </x:c>
      <x:c r="F1977" t="str">
        <x:v>Operative Skilled</x:v>
      </x:c>
      <x:c r="G1977" t="str">
        <x:v>390133</x:v>
      </x:c>
      <x:c r="H1977" t="str">
        <x:v>FSCS</x:v>
      </x:c>
      <x:c r="I1977" s="22" t="n">
        <x:v>7.5</x:v>
      </x:c>
      <x:c r="J1977" t="str">
        <x:v>Worked</x:v>
      </x:c>
      <x:c r="K1977" t="str">
        <x:v>Employee 1603; home branch Thurrock; assigned role Operative Skilled | Deployment branch: Thurrock | Actual role: Operative Porter | Jobs: 390133 | Customers: FSCS | Actual hours: 7.5; source records: 1</x:v>
      </x:c>
      <x:c r="L1977" t="str">
        <x:v>Include</x:v>
      </x:c>
      <x:c r="M1977"/>
      <x:c r="N1977"/>
    </x:row>
    <x:row r="1978">
      <x:c r="A1978" t="str">
        <x:v>P Middleton|2026-01-14</x:v>
      </x:c>
      <x:c r="B1978" s="888" t="n">
        <x:v>46036</x:v>
      </x:c>
      <x:c r="C1978" t="str">
        <x:v>P Middleton</x:v>
      </x:c>
      <x:c r="D1978" t="str">
        <x:v>Permanent</x:v>
      </x:c>
      <x:c r="E1978" t="str">
        <x:v>Thurrock</x:v>
      </x:c>
      <x:c r="F1978" t="str">
        <x:v>Operative Skilled</x:v>
      </x:c>
      <x:c r="G1978" t="str">
        <x:v>399272</x:v>
      </x:c>
      <x:c r="H1978" t="str">
        <x:v>University of Hertfordshire</x:v>
      </x:c>
      <x:c r="I1978" s="22" t="n">
        <x:v>5</x:v>
      </x:c>
      <x:c r="J1978" t="str">
        <x:v>Worked</x:v>
      </x:c>
      <x:c r="K1978" t="str">
        <x:v>Employee 1603; home branch Thurrock; assigned role Operative Skilled | Deployment branch: Thurrock | Actual role: Operative Porter | Jobs: 399272 | Customers: University of Hertfordshire | Actual hours: 5.0; source records: 1</x:v>
      </x:c>
      <x:c r="L1978" t="str">
        <x:v>Include</x:v>
      </x:c>
      <x:c r="M1978"/>
      <x:c r="N1978"/>
    </x:row>
    <x:row r="1979">
      <x:c r="A1979" t="str">
        <x:v>P Middleton|2026-01-15</x:v>
      </x:c>
      <x:c r="B1979" s="888" t="n">
        <x:v>46037</x:v>
      </x:c>
      <x:c r="C1979" t="str">
        <x:v>P Middleton</x:v>
      </x:c>
      <x:c r="D1979" t="str">
        <x:v>Permanent</x:v>
      </x:c>
      <x:c r="E1979" t="str">
        <x:v>Thurrock</x:v>
      </x:c>
      <x:c r="F1979" t="str">
        <x:v>Operative Skilled</x:v>
      </x:c>
      <x:c r="G1979" t="str">
        <x:v>390133</x:v>
      </x:c>
      <x:c r="H1979" t="str">
        <x:v>FSCS</x:v>
      </x:c>
      <x:c r="I1979" s="22" t="n">
        <x:v>6.5</x:v>
      </x:c>
      <x:c r="J1979" t="str">
        <x:v>Worked</x:v>
      </x:c>
      <x:c r="K1979" t="str">
        <x:v>Employee 1603; home branch Thurrock; assigned role Operative Skilled | Deployment branch: Thurrock | Actual role: Operative Skilled | Jobs: 390133 | Customers: FSCS | Actual hours: 6.5; source records: 1</x:v>
      </x:c>
      <x:c r="L1979" t="str">
        <x:v>Include</x:v>
      </x:c>
      <x:c r="M1979"/>
      <x:c r="N1979"/>
    </x:row>
    <x:row r="1980">
      <x:c r="A1980" t="str">
        <x:v>P Middleton|2026-01-16</x:v>
      </x:c>
      <x:c r="B1980" s="888" t="n">
        <x:v>46038</x:v>
      </x:c>
      <x:c r="C1980" t="str">
        <x:v>P Middleton</x:v>
      </x:c>
      <x:c r="D1980" t="str">
        <x:v>Permanent</x:v>
      </x:c>
      <x:c r="E1980" t="str">
        <x:v>Thurrock</x:v>
      </x:c>
      <x:c r="F1980" t="str">
        <x:v>Operative Skilled</x:v>
      </x:c>
      <x:c r="G1980" t="str">
        <x:v>399348</x:v>
      </x:c>
      <x:c r="H1980" t="str">
        <x:v>Accenture UK Ltd</x:v>
      </x:c>
      <x:c r="I1980" s="22" t="n">
        <x:v>8.5</x:v>
      </x:c>
      <x:c r="J1980" t="str">
        <x:v>Worked</x:v>
      </x:c>
      <x:c r="K1980" t="str">
        <x:v>Employee 1603; home branch Thurrock; assigned role Operative Skilled | Deployment branch: Thurrock | Actual role: Operative Porter | Jobs: 399348 | Customers: Accenture UK Ltd | Actual hours: 8.5; source records: 1</x:v>
      </x:c>
      <x:c r="L1980" t="str">
        <x:v>Include</x:v>
      </x:c>
      <x:c r="M1980"/>
      <x:c r="N1980"/>
    </x:row>
    <x:row r="1981">
      <x:c r="A1981" t="str">
        <x:v>P Middleton|2026-01-20</x:v>
      </x:c>
      <x:c r="B1981" s="888" t="n">
        <x:v>46042</x:v>
      </x:c>
      <x:c r="C1981" t="str">
        <x:v>P Middleton</x:v>
      </x:c>
      <x:c r="D1981" t="str">
        <x:v>Permanent</x:v>
      </x:c>
      <x:c r="E1981" t="str">
        <x:v>Thurrock</x:v>
      </x:c>
      <x:c r="F1981" t="str">
        <x:v>Operative Skilled</x:v>
      </x:c>
      <x:c r="G1981" t="str">
        <x:v>399499</x:v>
      </x:c>
      <x:c r="H1981" t="str">
        <x:v>Arieleno/Daniel</x:v>
      </x:c>
      <x:c r="I1981" s="22" t="n">
        <x:v>7</x:v>
      </x:c>
      <x:c r="J1981" t="str">
        <x:v>Worked</x:v>
      </x:c>
      <x:c r="K1981" t="str">
        <x:v>Employee 1603; home branch Thurrock; assigned role Operative Skilled | Deployment branch: Thurrock | Actual role: Operative Skilled | Jobs: 399499 | Customers: Arieleno/Daniel | Actual hours: 7.0; source records: 1</x:v>
      </x:c>
      <x:c r="L1981" t="str">
        <x:v>Include</x:v>
      </x:c>
      <x:c r="M1981"/>
      <x:c r="N1981"/>
    </x:row>
    <x:row r="1982">
      <x:c r="A1982" t="str">
        <x:v>P Middleton|2026-01-21</x:v>
      </x:c>
      <x:c r="B1982" s="888" t="n">
        <x:v>46043</x:v>
      </x:c>
      <x:c r="C1982" t="str">
        <x:v>P Middleton</x:v>
      </x:c>
      <x:c r="D1982" t="str">
        <x:v>Permanent</x:v>
      </x:c>
      <x:c r="E1982" t="str">
        <x:v>Thurrock</x:v>
      </x:c>
      <x:c r="F1982" t="str">
        <x:v>Operative Skilled</x:v>
      </x:c>
      <x:c r="G1982" t="str">
        <x:v>396632</x:v>
      </x:c>
      <x:c r="H1982" t="str">
        <x:v>Zweers/Mr Jason</x:v>
      </x:c>
      <x:c r="I1982" s="22" t="n">
        <x:v>6.5</x:v>
      </x:c>
      <x:c r="J1982" t="str">
        <x:v>Worked</x:v>
      </x:c>
      <x:c r="K1982" t="str">
        <x:v>Employee 1603; home branch Thurrock; assigned role Operative Skilled | Deployment branch: Thurrock | Actual role: Operative Porter | Jobs: 396632 | Customers: Zweers/Mr Jason | Actual hours: 6.5; source records: 1</x:v>
      </x:c>
      <x:c r="L1982" t="str">
        <x:v>Include</x:v>
      </x:c>
      <x:c r="M1982"/>
      <x:c r="N1982"/>
    </x:row>
    <x:row r="1983">
      <x:c r="A1983" t="str">
        <x:v>P Middleton|2026-01-22</x:v>
      </x:c>
      <x:c r="B1983" s="888" t="n">
        <x:v>46044</x:v>
      </x:c>
      <x:c r="C1983" t="str">
        <x:v>P Middleton</x:v>
      </x:c>
      <x:c r="D1983" t="str">
        <x:v>Permanent</x:v>
      </x:c>
      <x:c r="E1983" t="str">
        <x:v>Thurrock</x:v>
      </x:c>
      <x:c r="F1983" t="str">
        <x:v>Operative Skilled</x:v>
      </x:c>
      <x:c r="G1983" t="str">
        <x:v>396880</x:v>
      </x:c>
      <x:c r="H1983" t="str">
        <x:v>Foe/Mr Laurence</x:v>
      </x:c>
      <x:c r="I1983" s="22" t="n">
        <x:v>8</x:v>
      </x:c>
      <x:c r="J1983" t="str">
        <x:v>Worked</x:v>
      </x:c>
      <x:c r="K1983" t="str">
        <x:v>Employee 1603; home branch Thurrock; assigned role Operative Skilled | Deployment branch: Thurrock | Actual role: Operative Porter | Jobs: 396880 | Customers: Foe/Mr Laurence | Actual hours: 8.0; source records: 1</x:v>
      </x:c>
      <x:c r="L1983" t="str">
        <x:v>Include</x:v>
      </x:c>
      <x:c r="M1983"/>
      <x:c r="N1983"/>
    </x:row>
    <x:row r="1984">
      <x:c r="A1984" t="str">
        <x:v>P Middleton|2026-01-23</x:v>
      </x:c>
      <x:c r="B1984" s="888" t="n">
        <x:v>46045</x:v>
      </x:c>
      <x:c r="C1984" t="str">
        <x:v>P Middleton</x:v>
      </x:c>
      <x:c r="D1984" t="str">
        <x:v>Permanent</x:v>
      </x:c>
      <x:c r="E1984" t="str">
        <x:v>Thurrock</x:v>
      </x:c>
      <x:c r="F1984" t="str">
        <x:v>Operative Skilled</x:v>
      </x:c>
      <x:c r="G1984" t="str">
        <x:v>399672</x:v>
      </x:c>
      <x:c r="H1984" t="str">
        <x:v>Shawbrook/Thincats</x:v>
      </x:c>
      <x:c r="I1984" s="22" t="n">
        <x:v>8</x:v>
      </x:c>
      <x:c r="J1984" t="str">
        <x:v>Worked</x:v>
      </x:c>
      <x:c r="K1984" t="str">
        <x:v>Employee 1603; home branch Thurrock; assigned role Operative Skilled | Deployment branch: Thurrock | Actual role: Operative Skilled | Jobs: 399672 | Customers: Shawbrook/Thincats | Actual hours: 8.0; source records: 1</x:v>
      </x:c>
      <x:c r="L1984" t="str">
        <x:v>Include</x:v>
      </x:c>
      <x:c r="M1984"/>
      <x:c r="N1984"/>
    </x:row>
    <x:row r="1985">
      <x:c r="A1985" t="str">
        <x:v>P Middleton|2026-01-24</x:v>
      </x:c>
      <x:c r="B1985" s="888" t="n">
        <x:v>46046</x:v>
      </x:c>
      <x:c r="C1985" t="str">
        <x:v>P Middleton</x:v>
      </x:c>
      <x:c r="D1985" t="str">
        <x:v>Permanent</x:v>
      </x:c>
      <x:c r="E1985" t="str">
        <x:v>Thurrock</x:v>
      </x:c>
      <x:c r="F1985" t="str">
        <x:v>Operative Skilled</x:v>
      </x:c>
      <x:c r="G1985" t="str">
        <x:v>399813</x:v>
      </x:c>
      <x:c r="H1985" t="str">
        <x:v>The Financial Conduct Authority</x:v>
      </x:c>
      <x:c r="I1985" s="22" t="n">
        <x:v>6</x:v>
      </x:c>
      <x:c r="J1985" t="str">
        <x:v>Worked</x:v>
      </x:c>
      <x:c r="K1985" t="str">
        <x:v>Employee 1603; home branch Thurrock; assigned role Operative Skilled | Deployment branch: Thurrock | Actual role: Operative Porter | Jobs: 399813 | Customers: The Financial Conduct Authority | Actual hours: 6.0; source records: 1</x:v>
      </x:c>
      <x:c r="L1985" t="str">
        <x:v>Include</x:v>
      </x:c>
      <x:c r="M1985"/>
      <x:c r="N1985"/>
    </x:row>
    <x:row r="1986">
      <x:c r="A1986" t="str">
        <x:v>P Middleton|2026-01-25</x:v>
      </x:c>
      <x:c r="B1986" s="888" t="n">
        <x:v>46047</x:v>
      </x:c>
      <x:c r="C1986" t="str">
        <x:v>P Middleton</x:v>
      </x:c>
      <x:c r="D1986" t="str">
        <x:v>Permanent</x:v>
      </x:c>
      <x:c r="E1986" t="str">
        <x:v>Thurrock</x:v>
      </x:c>
      <x:c r="F1986" t="str">
        <x:v>Operative Skilled</x:v>
      </x:c>
      <x:c r="G1986" t="str">
        <x:v>399813</x:v>
      </x:c>
      <x:c r="H1986" t="str">
        <x:v>The Financial Conduct Authority</x:v>
      </x:c>
      <x:c r="I1986" s="22" t="n">
        <x:v>8</x:v>
      </x:c>
      <x:c r="J1986" t="str">
        <x:v>Worked</x:v>
      </x:c>
      <x:c r="K1986" t="str">
        <x:v>Employee 1603; home branch Thurrock; assigned role Operative Skilled | Deployment branch: Thurrock | Actual role: Operative Porter | Jobs: 399813 | Customers: The Financial Conduct Authority | Actual hours: 8.0; source records: 1</x:v>
      </x:c>
      <x:c r="L1986" t="str">
        <x:v>Include</x:v>
      </x:c>
      <x:c r="M1986"/>
      <x:c r="N1986"/>
    </x:row>
    <x:row r="1987">
      <x:c r="A1987" t="str">
        <x:v>P Middleton|2026-01-26</x:v>
      </x:c>
      <x:c r="B1987" s="888" t="n">
        <x:v>46048</x:v>
      </x:c>
      <x:c r="C1987" t="str">
        <x:v>P Middleton</x:v>
      </x:c>
      <x:c r="D1987" t="str">
        <x:v>Permanent</x:v>
      </x:c>
      <x:c r="E1987" t="str">
        <x:v>Thurrock</x:v>
      </x:c>
      <x:c r="F1987" t="str">
        <x:v>Operative Skilled</x:v>
      </x:c>
      <x:c r="G1987" t="str">
        <x:v>396207A</x:v>
      </x:c>
      <x:c r="H1987" t="str">
        <x:v>Linklaters LLP</x:v>
      </x:c>
      <x:c r="I1987" s="22" t="n">
        <x:v>7</x:v>
      </x:c>
      <x:c r="J1987" t="str">
        <x:v>Worked</x:v>
      </x:c>
      <x:c r="K1987" t="str">
        <x:v>Employee 1603; home branch Thurrock; assigned role Operative Skilled | Deployment branch: Thurrock | Actual role: Operative Skilled | Jobs: 396207A | Customers: Linklaters LLP | Actual hours: 7.0; source records: 1</x:v>
      </x:c>
      <x:c r="L1987" t="str">
        <x:v>Include</x:v>
      </x:c>
      <x:c r="M1987"/>
      <x:c r="N1987"/>
    </x:row>
    <x:row r="1988">
      <x:c r="A1988" t="str">
        <x:v>P Middleton|2026-01-27</x:v>
      </x:c>
      <x:c r="B1988" s="888" t="n">
        <x:v>46049</x:v>
      </x:c>
      <x:c r="C1988" t="str">
        <x:v>P Middleton</x:v>
      </x:c>
      <x:c r="D1988" t="str">
        <x:v>Permanent</x:v>
      </x:c>
      <x:c r="E1988" t="str">
        <x:v>Thurrock</x:v>
      </x:c>
      <x:c r="F1988" t="str">
        <x:v>Operative Skilled</x:v>
      </x:c>
      <x:c r="G1988" t="str">
        <x:v>396207A</x:v>
      </x:c>
      <x:c r="H1988" t="str">
        <x:v>Linklaters LLP</x:v>
      </x:c>
      <x:c r="I1988" s="22" t="n">
        <x:v>8.5</x:v>
      </x:c>
      <x:c r="J1988" t="str">
        <x:v>Worked</x:v>
      </x:c>
      <x:c r="K1988" t="str">
        <x:v>Employee 1603; home branch Thurrock; assigned role Operative Skilled | Deployment branch: Thurrock | Actual role: Operative Skilled | Jobs: 396207A | Customers: Linklaters LLP | Actual hours: 8.5; source records: 1</x:v>
      </x:c>
      <x:c r="L1988" t="str">
        <x:v>Include</x:v>
      </x:c>
      <x:c r="M1988"/>
      <x:c r="N1988"/>
    </x:row>
    <x:row r="1989">
      <x:c r="A1989" t="str">
        <x:v>P Middleton|2026-01-28</x:v>
      </x:c>
      <x:c r="B1989" s="888" t="n">
        <x:v>46050</x:v>
      </x:c>
      <x:c r="C1989" t="str">
        <x:v>P Middleton</x:v>
      </x:c>
      <x:c r="D1989" t="str">
        <x:v>Permanent</x:v>
      </x:c>
      <x:c r="E1989" t="str">
        <x:v>Thurrock</x:v>
      </x:c>
      <x:c r="F1989" t="str">
        <x:v>Operative Skilled</x:v>
      </x:c>
      <x:c r="G1989" t="str">
        <x:v>396207A</x:v>
      </x:c>
      <x:c r="H1989" t="str">
        <x:v>Linklaters LLP</x:v>
      </x:c>
      <x:c r="I1989" s="22" t="n">
        <x:v>8.5</x:v>
      </x:c>
      <x:c r="J1989" t="str">
        <x:v>Worked</x:v>
      </x:c>
      <x:c r="K1989" t="str">
        <x:v>Employee 1603; home branch Thurrock; assigned role Operative Skilled | Deployment branch: Thurrock | Actual role: Operative Skilled | Jobs: 396207A | Customers: Linklaters LLP | Actual hours: 8.5; source records: 1</x:v>
      </x:c>
      <x:c r="L1989" t="str">
        <x:v>Include</x:v>
      </x:c>
      <x:c r="M1989"/>
      <x:c r="N1989"/>
    </x:row>
    <x:row r="1990">
      <x:c r="A1990" t="str">
        <x:v>P Middleton|2026-01-29</x:v>
      </x:c>
      <x:c r="B1990" s="888" t="n">
        <x:v>46051</x:v>
      </x:c>
      <x:c r="C1990" t="str">
        <x:v>P Middleton</x:v>
      </x:c>
      <x:c r="D1990" t="str">
        <x:v>Permanent</x:v>
      </x:c>
      <x:c r="E1990" t="str">
        <x:v>Thurrock</x:v>
      </x:c>
      <x:c r="F1990" t="str">
        <x:v>Operative Skilled</x:v>
      </x:c>
      <x:c r="G1990" t="str">
        <x:v>396207</x:v>
      </x:c>
      <x:c r="H1990" t="str">
        <x:v>Linklaters LLP</x:v>
      </x:c>
      <x:c r="I1990" s="22" t="n">
        <x:v>9.5</x:v>
      </x:c>
      <x:c r="J1990" t="str">
        <x:v>Worked</x:v>
      </x:c>
      <x:c r="K1990" t="str">
        <x:v>Employee 1603; home branch Thurrock; assigned role Operative Skilled | Deployment branch: Thurrock | Actual role: Operative Skilled | Jobs: 396207 | Customers: Linklaters LLP | Actual hours: 9.5; source records: 1</x:v>
      </x:c>
      <x:c r="L1990" t="str">
        <x:v>Include</x:v>
      </x:c>
      <x:c r="M1990"/>
      <x:c r="N1990"/>
    </x:row>
    <x:row r="1991">
      <x:c r="A1991" t="str">
        <x:v>P Middleton|2026-01-30</x:v>
      </x:c>
      <x:c r="B1991" s="888" t="n">
        <x:v>46052</x:v>
      </x:c>
      <x:c r="C1991" t="str">
        <x:v>P Middleton</x:v>
      </x:c>
      <x:c r="D1991" t="str">
        <x:v>Permanent</x:v>
      </x:c>
      <x:c r="E1991" t="str">
        <x:v>Thurrock</x:v>
      </x:c>
      <x:c r="F1991" t="str">
        <x:v>Operative Skilled</x:v>
      </x:c>
      <x:c r="G1991" t="str">
        <x:v>396207A</x:v>
      </x:c>
      <x:c r="H1991" t="str">
        <x:v>Linklaters LLP</x:v>
      </x:c>
      <x:c r="I1991" s="22" t="n">
        <x:v>10.5</x:v>
      </x:c>
      <x:c r="J1991" t="str">
        <x:v>Worked</x:v>
      </x:c>
      <x:c r="K1991" t="str">
        <x:v>Employee 1603; home branch Thurrock; assigned role Operative Skilled | Deployment branch: Thurrock | Actual role: Operative Skilled | Jobs: 396207A | Customers: Linklaters LLP | Actual hours: 10.5; source records: 1</x:v>
      </x:c>
      <x:c r="L1991" t="str">
        <x:v>Include</x:v>
      </x:c>
      <x:c r="M1991"/>
      <x:c r="N1991"/>
    </x:row>
    <x:row r="1992">
      <x:c r="A1992" t="str">
        <x:v>P Middleton|2026-01-31</x:v>
      </x:c>
      <x:c r="B1992" s="888" t="n">
        <x:v>46053</x:v>
      </x:c>
      <x:c r="C1992" t="str">
        <x:v>P Middleton</x:v>
      </x:c>
      <x:c r="D1992" t="str">
        <x:v>Permanent</x:v>
      </x:c>
      <x:c r="E1992" t="str">
        <x:v>Thurrock</x:v>
      </x:c>
      <x:c r="F1992" t="str">
        <x:v>Operative Skilled</x:v>
      </x:c>
      <x:c r="G1992" t="str">
        <x:v>396207A</x:v>
      </x:c>
      <x:c r="H1992" t="str">
        <x:v>Linklaters LLP</x:v>
      </x:c>
      <x:c r="I1992" s="22" t="n">
        <x:v>8.5</x:v>
      </x:c>
      <x:c r="J1992" t="str">
        <x:v>Worked</x:v>
      </x:c>
      <x:c r="K1992" t="str">
        <x:v>Employee 1603; home branch Thurrock; assigned role Operative Skilled | Deployment branch: Thurrock | Actual role: Operative Skilled | Jobs: 396207A | Customers: Linklaters LLP | Actual hours: 8.5; source records: 1</x:v>
      </x:c>
      <x:c r="L1992" t="str">
        <x:v>Include</x:v>
      </x:c>
      <x:c r="M1992"/>
      <x:c r="N1992"/>
    </x:row>
    <x:row r="1993">
      <x:c r="A1993" t="str">
        <x:v>P Ridge|2026-01-02</x:v>
      </x:c>
      <x:c r="B1993" s="888" t="n">
        <x:v>46024</x:v>
      </x:c>
      <x:c r="C1993" t="str">
        <x:v>P Ridge</x:v>
      </x:c>
      <x:c r="D1993" t="str">
        <x:v>Permanent</x:v>
      </x:c>
      <x:c r="E1993" t="str">
        <x:v>Thurrock</x:v>
      </x:c>
      <x:c r="F1993" t="str">
        <x:v>Operative Porter</x:v>
      </x:c>
      <x:c r="G1993"/>
      <x:c r="H1993"/>
      <x:c r="I1993" s="22" t="n">
        <x:v>0</x:v>
      </x:c>
      <x:c r="J1993" t="str">
        <x:v>Annual leave</x:v>
      </x:c>
      <x:c r="K1993" t="str">
        <x:v>Employee 1516; home branch Thurrock; assigned role Operative Porter | Leave: Annual Leave (Days) | Leave calendar basis: Fixed schedule</x:v>
      </x:c>
      <x:c r="L1993" t="str">
        <x:v>Include</x:v>
      </x:c>
      <x:c r="M1993"/>
      <x:c r="N1993"/>
    </x:row>
    <x:row r="1994">
      <x:c r="A1994" t="str">
        <x:v>P Ridge|2026-01-05</x:v>
      </x:c>
      <x:c r="B1994" s="888" t="n">
        <x:v>46027</x:v>
      </x:c>
      <x:c r="C1994" t="str">
        <x:v>P Ridge</x:v>
      </x:c>
      <x:c r="D1994" t="str">
        <x:v>Permanent</x:v>
      </x:c>
      <x:c r="E1994" t="str">
        <x:v>Thurrock</x:v>
      </x:c>
      <x:c r="F1994" t="str">
        <x:v>Operative Porter</x:v>
      </x:c>
      <x:c r="G1994" t="str">
        <x:v>390133</x:v>
      </x:c>
      <x:c r="H1994" t="str">
        <x:v>FSCS</x:v>
      </x:c>
      <x:c r="I1994" s="22" t="n">
        <x:v>7.5</x:v>
      </x:c>
      <x:c r="J1994" t="str">
        <x:v>Worked</x:v>
      </x:c>
      <x:c r="K1994" t="str">
        <x:v>Employee 1516; home branch Thurrock; assigned role Operative Porter | Deployment branch: Thurrock | Actual role: Operative Porter | Jobs: 390133 | Customers: FSCS | Actual hours: 7.5; source records: 1</x:v>
      </x:c>
      <x:c r="L1994" t="str">
        <x:v>Include</x:v>
      </x:c>
      <x:c r="M1994"/>
      <x:c r="N1994"/>
    </x:row>
    <x:row r="1995">
      <x:c r="A1995" t="str">
        <x:v>P Ridge|2026-01-06</x:v>
      </x:c>
      <x:c r="B1995" s="888" t="n">
        <x:v>46028</x:v>
      </x:c>
      <x:c r="C1995" t="str">
        <x:v>P Ridge</x:v>
      </x:c>
      <x:c r="D1995" t="str">
        <x:v>Permanent</x:v>
      </x:c>
      <x:c r="E1995" t="str">
        <x:v>Thurrock</x:v>
      </x:c>
      <x:c r="F1995" t="str">
        <x:v>Operative Porter</x:v>
      </x:c>
      <x:c r="G1995" t="str">
        <x:v>399152</x:v>
      </x:c>
      <x:c r="H1995" t="str">
        <x:v>Etienne/Mr Brenton</x:v>
      </x:c>
      <x:c r="I1995" s="22" t="n">
        <x:v>8</x:v>
      </x:c>
      <x:c r="J1995" t="str">
        <x:v>Worked</x:v>
      </x:c>
      <x:c r="K1995" t="str">
        <x:v>Employee 1516; home branch Thurrock; assigned role Operative Porter | Deployment branch: Thurrock | Actual role: Operative Porter | Jobs: 399152 | Customers: Etienne/Mr Brenton | Actual hours: 8.0; source records: 1</x:v>
      </x:c>
      <x:c r="L1995" t="str">
        <x:v>Include</x:v>
      </x:c>
      <x:c r="M1995"/>
      <x:c r="N1995"/>
    </x:row>
    <x:row r="1996">
      <x:c r="A1996" t="str">
        <x:v>P Ridge|2026-01-07</x:v>
      </x:c>
      <x:c r="B1996" s="888" t="n">
        <x:v>46029</x:v>
      </x:c>
      <x:c r="C1996" t="str">
        <x:v>P Ridge</x:v>
      </x:c>
      <x:c r="D1996" t="str">
        <x:v>Permanent</x:v>
      </x:c>
      <x:c r="E1996" t="str">
        <x:v>Thurrock</x:v>
      </x:c>
      <x:c r="F1996" t="str">
        <x:v>Operative Porter</x:v>
      </x:c>
      <x:c r="G1996" t="str">
        <x:v>399431</x:v>
      </x:c>
      <x:c r="H1996" t="str">
        <x:v>London Metropolitan University</x:v>
      </x:c>
      <x:c r="I1996" s="22" t="n">
        <x:v>7.5</x:v>
      </x:c>
      <x:c r="J1996" t="str">
        <x:v>Worked</x:v>
      </x:c>
      <x:c r="K1996" t="str">
        <x:v>Employee 1516; home branch Thurrock; assigned role Operative Porter | Deployment branch: Thurrock | Actual role: Operative Porter | Jobs: 399431 | Customers: London Metropolitan University | Actual hours: 7.5; source records: 1</x:v>
      </x:c>
      <x:c r="L1996" t="str">
        <x:v>Include</x:v>
      </x:c>
      <x:c r="M1996"/>
      <x:c r="N1996"/>
    </x:row>
    <x:row r="1997">
      <x:c r="A1997" t="str">
        <x:v>P Ridge|2026-01-08</x:v>
      </x:c>
      <x:c r="B1997" s="888" t="n">
        <x:v>46030</x:v>
      </x:c>
      <x:c r="C1997" t="str">
        <x:v>P Ridge</x:v>
      </x:c>
      <x:c r="D1997" t="str">
        <x:v>Permanent</x:v>
      </x:c>
      <x:c r="E1997" t="str">
        <x:v>Thurrock</x:v>
      </x:c>
      <x:c r="F1997" t="str">
        <x:v>Operative Porter</x:v>
      </x:c>
      <x:c r="G1997" t="str">
        <x:v>399431</x:v>
      </x:c>
      <x:c r="H1997" t="str">
        <x:v>London Metropolitan University</x:v>
      </x:c>
      <x:c r="I1997" s="22" t="n">
        <x:v>8</x:v>
      </x:c>
      <x:c r="J1997" t="str">
        <x:v>Worked</x:v>
      </x:c>
      <x:c r="K1997" t="str">
        <x:v>Employee 1516; home branch Thurrock; assigned role Operative Porter | Deployment branch: Thurrock | Actual role: Operative Porter | Jobs: 399431 | Customers: London Metropolitan University | Actual hours: 8.0; source records: 1</x:v>
      </x:c>
      <x:c r="L1997" t="str">
        <x:v>Include</x:v>
      </x:c>
      <x:c r="M1997"/>
      <x:c r="N1997"/>
    </x:row>
    <x:row r="1998">
      <x:c r="A1998" t="str">
        <x:v>P Ridge|2026-01-09</x:v>
      </x:c>
      <x:c r="B1998" s="888" t="n">
        <x:v>46031</x:v>
      </x:c>
      <x:c r="C1998" t="str">
        <x:v>P Ridge</x:v>
      </x:c>
      <x:c r="D1998" t="str">
        <x:v>Permanent</x:v>
      </x:c>
      <x:c r="E1998" t="str">
        <x:v>Thurrock</x:v>
      </x:c>
      <x:c r="F1998" t="str">
        <x:v>Operative Porter</x:v>
      </x:c>
      <x:c r="G1998"/>
      <x:c r="H1998"/>
      <x:c r="I1998" s="22" t="n">
        <x:v>0</x:v>
      </x:c>
      <x:c r="J1998" t="str">
        <x:v>Annual leave</x:v>
      </x:c>
      <x:c r="K1998" t="str">
        <x:v>Employee 1516; home branch Thurrock; assigned role Operative Porter | Leave: Annual Leave (Days) | Leave calendar basis: Fixed schedule</x:v>
      </x:c>
      <x:c r="L1998" t="str">
        <x:v>Include</x:v>
      </x:c>
      <x:c r="M1998"/>
      <x:c r="N1998"/>
    </x:row>
    <x:row r="1999">
      <x:c r="A1999" t="str">
        <x:v>P Ridge|2026-01-12</x:v>
      </x:c>
      <x:c r="B1999" s="888" t="n">
        <x:v>46034</x:v>
      </x:c>
      <x:c r="C1999" t="str">
        <x:v>P Ridge</x:v>
      </x:c>
      <x:c r="D1999" t="str">
        <x:v>Permanent</x:v>
      </x:c>
      <x:c r="E1999" t="str">
        <x:v>Thurrock</x:v>
      </x:c>
      <x:c r="F1999" t="str">
        <x:v>Operative Porter</x:v>
      </x:c>
      <x:c r="G1999" t="str">
        <x:v>399272</x:v>
      </x:c>
      <x:c r="H1999" t="str">
        <x:v>University of Hertfordshire</x:v>
      </x:c>
      <x:c r="I1999" s="22" t="n">
        <x:v>6.5</x:v>
      </x:c>
      <x:c r="J1999" t="str">
        <x:v>Worked</x:v>
      </x:c>
      <x:c r="K1999" t="str">
        <x:v>Employee 1516; home branch Thurrock; assigned role Operative Porter | Deployment branch: Thurrock | Actual role: Operative Porter | Jobs: 399272 | Customers: University of Hertfordshire | Actual hours: 6.5; source records: 1</x:v>
      </x:c>
      <x:c r="L1999" t="str">
        <x:v>Include</x:v>
      </x:c>
      <x:c r="M1999"/>
      <x:c r="N1999"/>
    </x:row>
    <x:row r="2000">
      <x:c r="A2000" t="str">
        <x:v>P Ridge|2026-01-13</x:v>
      </x:c>
      <x:c r="B2000" s="888" t="n">
        <x:v>46035</x:v>
      </x:c>
      <x:c r="C2000" t="str">
        <x:v>P Ridge</x:v>
      </x:c>
      <x:c r="D2000" t="str">
        <x:v>Permanent</x:v>
      </x:c>
      <x:c r="E2000" t="str">
        <x:v>Thurrock</x:v>
      </x:c>
      <x:c r="F2000" t="str">
        <x:v>Operative Porter</x:v>
      </x:c>
      <x:c r="G2000" t="str">
        <x:v>399269</x:v>
      </x:c>
      <x:c r="H2000" t="str">
        <x:v>Corrigan/Mr Anthony</x:v>
      </x:c>
      <x:c r="I2000" s="22" t="n">
        <x:v>7</x:v>
      </x:c>
      <x:c r="J2000" t="str">
        <x:v>Worked</x:v>
      </x:c>
      <x:c r="K2000" t="str">
        <x:v>Employee 1516; home branch Thurrock; assigned role Operative Porter | Deployment branch: Thurrock | Actual role: Operative Porter | Jobs: 399269 | Customers: Corrigan/Mr Anthony | Actual hours: 7.0; source records: 1</x:v>
      </x:c>
      <x:c r="L2000" t="str">
        <x:v>Include</x:v>
      </x:c>
      <x:c r="M2000"/>
      <x:c r="N2000"/>
    </x:row>
    <x:row r="2001">
      <x:c r="A2001" t="str">
        <x:v>P Ridge|2026-01-14</x:v>
      </x:c>
      <x:c r="B2001" s="888" t="n">
        <x:v>46036</x:v>
      </x:c>
      <x:c r="C2001" t="str">
        <x:v>P Ridge</x:v>
      </x:c>
      <x:c r="D2001" t="str">
        <x:v>Permanent</x:v>
      </x:c>
      <x:c r="E2001" t="str">
        <x:v>Thurrock</x:v>
      </x:c>
      <x:c r="F2001" t="str">
        <x:v>Operative Porter</x:v>
      </x:c>
      <x:c r="G2001" t="str">
        <x:v>395138</x:v>
      </x:c>
      <x:c r="H2001" t="str">
        <x:v>Knotel UK Ltd</x:v>
      </x:c>
      <x:c r="I2001" s="22" t="n">
        <x:v>7</x:v>
      </x:c>
      <x:c r="J2001" t="str">
        <x:v>Worked</x:v>
      </x:c>
      <x:c r="K2001" t="str">
        <x:v>Employee 1516; home branch Thurrock; assigned role Operative Porter | Deployment branch: Thurrock | Actual role: Operative Porter | Jobs: 395138 | Customers: Knotel UK Ltd | Actual hours: 7.0; source records: 1</x:v>
      </x:c>
      <x:c r="L2001" t="str">
        <x:v>Include</x:v>
      </x:c>
      <x:c r="M2001"/>
      <x:c r="N2001"/>
    </x:row>
    <x:row r="2002">
      <x:c r="A2002" t="str">
        <x:v>P Ridge|2026-01-15</x:v>
      </x:c>
      <x:c r="B2002" s="888" t="n">
        <x:v>46037</x:v>
      </x:c>
      <x:c r="C2002" t="str">
        <x:v>P Ridge</x:v>
      </x:c>
      <x:c r="D2002" t="str">
        <x:v>Permanent</x:v>
      </x:c>
      <x:c r="E2002" t="str">
        <x:v>Thurrock</x:v>
      </x:c>
      <x:c r="F2002" t="str">
        <x:v>Operative Porter</x:v>
      </x:c>
      <x:c r="G2002" t="str">
        <x:v>399587</x:v>
      </x:c>
      <x:c r="H2002" t="str">
        <x:v>Bank of New York Mellon</x:v>
      </x:c>
      <x:c r="I2002" s="22" t="n">
        <x:v>7.5</x:v>
      </x:c>
      <x:c r="J2002" t="str">
        <x:v>Worked</x:v>
      </x:c>
      <x:c r="K2002" t="str">
        <x:v>Employee 1516; home branch Thurrock; assigned role Operative Porter | Deployment branch: Thurrock | Actual role: Operative Porter | Jobs: 399587 | Customers: Bank of New York Mellon | Actual hours: 7.5; source records: 1</x:v>
      </x:c>
      <x:c r="L2002" t="str">
        <x:v>Include</x:v>
      </x:c>
      <x:c r="M2002"/>
      <x:c r="N2002"/>
    </x:row>
    <x:row r="2003">
      <x:c r="A2003" t="str">
        <x:v>P Ridge|2026-01-16</x:v>
      </x:c>
      <x:c r="B2003" s="888" t="n">
        <x:v>46038</x:v>
      </x:c>
      <x:c r="C2003" t="str">
        <x:v>P Ridge</x:v>
      </x:c>
      <x:c r="D2003" t="str">
        <x:v>Permanent</x:v>
      </x:c>
      <x:c r="E2003" t="str">
        <x:v>Thurrock</x:v>
      </x:c>
      <x:c r="F2003" t="str">
        <x:v>Operative Porter</x:v>
      </x:c>
      <x:c r="G2003" t="str">
        <x:v>398830</x:v>
      </x:c>
      <x:c r="H2003" t="str">
        <x:v>Old Admiratly</x:v>
      </x:c>
      <x:c r="I2003" s="22" t="n">
        <x:v>7.5</x:v>
      </x:c>
      <x:c r="J2003" t="str">
        <x:v>Worked</x:v>
      </x:c>
      <x:c r="K2003" t="str">
        <x:v>Employee 1516; home branch Thurrock; assigned role Operative Porter | Deployment branch: Thurrock | Actual role: Operative Porter | Jobs: 398830 | Customers: Old Admiratly | Actual hours: 7.5; source records: 1</x:v>
      </x:c>
      <x:c r="L2003" t="str">
        <x:v>Include</x:v>
      </x:c>
      <x:c r="M2003"/>
      <x:c r="N2003"/>
    </x:row>
    <x:row r="2004">
      <x:c r="A2004" t="str">
        <x:v>P Ridge|2026-01-19</x:v>
      </x:c>
      <x:c r="B2004" s="888" t="n">
        <x:v>46041</x:v>
      </x:c>
      <x:c r="C2004" t="str">
        <x:v>P Ridge</x:v>
      </x:c>
      <x:c r="D2004" t="str">
        <x:v>Permanent</x:v>
      </x:c>
      <x:c r="E2004" t="str">
        <x:v>Thurrock</x:v>
      </x:c>
      <x:c r="F2004" t="str">
        <x:v>Operative Porter</x:v>
      </x:c>
      <x:c r="G2004" t="str">
        <x:v>399451A</x:v>
      </x:c>
      <x:c r="H2004" t="str">
        <x:v>Royal Borough of Kensington and Chelsea</x:v>
      </x:c>
      <x:c r="I2004" s="22" t="n">
        <x:v>9</x:v>
      </x:c>
      <x:c r="J2004" t="str">
        <x:v>Worked</x:v>
      </x:c>
      <x:c r="K2004" t="str">
        <x:v>Employee 1516; home branch Thurrock; assigned role Operative Porter | Deployment branch: Croydon | Actual role: Operative Porter | Jobs: 399451A | Customers: Royal Borough of Kensington and Chelsea | Actual hours: 9.0; source records: 1</x:v>
      </x:c>
      <x:c r="L2004" t="str">
        <x:v>Include</x:v>
      </x:c>
      <x:c r="M2004"/>
      <x:c r="N2004"/>
    </x:row>
    <x:row r="2005">
      <x:c r="A2005" t="str">
        <x:v>P Ridge|2026-01-20</x:v>
      </x:c>
      <x:c r="B2005" s="888" t="n">
        <x:v>46042</x:v>
      </x:c>
      <x:c r="C2005" t="str">
        <x:v>P Ridge</x:v>
      </x:c>
      <x:c r="D2005" t="str">
        <x:v>Permanent</x:v>
      </x:c>
      <x:c r="E2005" t="str">
        <x:v>Thurrock</x:v>
      </x:c>
      <x:c r="F2005" t="str">
        <x:v>Operative Porter</x:v>
      </x:c>
      <x:c r="G2005"/>
      <x:c r="H2005"/>
      <x:c r="I2005" s="22" t="n">
        <x:v>0</x:v>
      </x:c>
      <x:c r="J2005" t="str">
        <x:v>Annual leave</x:v>
      </x:c>
      <x:c r="K2005" t="str">
        <x:v>Employee 1516; home branch Thurrock; assigned role Operative Porter | Leave: Annual Leave (Days) | Leave calendar basis: Fixed schedule</x:v>
      </x:c>
      <x:c r="L2005" t="str">
        <x:v>Include</x:v>
      </x:c>
      <x:c r="M2005"/>
      <x:c r="N2005"/>
    </x:row>
    <x:row r="2006">
      <x:c r="A2006" t="str">
        <x:v>P Ridge|2026-01-21</x:v>
      </x:c>
      <x:c r="B2006" s="888" t="n">
        <x:v>46043</x:v>
      </x:c>
      <x:c r="C2006" t="str">
        <x:v>P Ridge</x:v>
      </x:c>
      <x:c r="D2006" t="str">
        <x:v>Permanent</x:v>
      </x:c>
      <x:c r="E2006" t="str">
        <x:v>Thurrock</x:v>
      </x:c>
      <x:c r="F2006" t="str">
        <x:v>Operative Porter</x:v>
      </x:c>
      <x:c r="G2006" t="str">
        <x:v>396920</x:v>
      </x:c>
      <x:c r="H2006" t="str">
        <x:v>Abdullai/Bolanle</x:v>
      </x:c>
      <x:c r="I2006" s="22" t="n">
        <x:v>7</x:v>
      </x:c>
      <x:c r="J2006" t="str">
        <x:v>Worked</x:v>
      </x:c>
      <x:c r="K2006" t="str">
        <x:v>Employee 1516; home branch Thurrock; assigned role Operative Porter | Deployment branch: Thurrock | Actual role: Operative Porter | Jobs: 396920 | Customers: Abdullai/Bolanle | Actual hours: 7.0; source records: 1</x:v>
      </x:c>
      <x:c r="L2006" t="str">
        <x:v>Include</x:v>
      </x:c>
      <x:c r="M2006"/>
      <x:c r="N2006"/>
    </x:row>
    <x:row r="2007">
      <x:c r="A2007" t="str">
        <x:v>P Ridge|2026-01-22</x:v>
      </x:c>
      <x:c r="B2007" s="888" t="n">
        <x:v>46044</x:v>
      </x:c>
      <x:c r="C2007" t="str">
        <x:v>P Ridge</x:v>
      </x:c>
      <x:c r="D2007" t="str">
        <x:v>Permanent</x:v>
      </x:c>
      <x:c r="E2007" t="str">
        <x:v>Thurrock</x:v>
      </x:c>
      <x:c r="F2007" t="str">
        <x:v>Operative Porter</x:v>
      </x:c>
      <x:c r="G2007" t="str">
        <x:v>399652</x:v>
      </x:c>
      <x:c r="H2007" t="str">
        <x:v>Jellyfish Group Ltd</x:v>
      </x:c>
      <x:c r="I2007" s="22" t="n">
        <x:v>11.5</x:v>
      </x:c>
      <x:c r="J2007" t="str">
        <x:v>Worked</x:v>
      </x:c>
      <x:c r="K2007" t="str">
        <x:v>Employee 1516; home branch Thurrock; assigned role Operative Porter | Deployment branch: Croydon | Actual role: Operative Porter | Jobs: 399652 | Customers: Jellyfish Group Ltd | Actual hours: 11.5; source records: 1</x:v>
      </x:c>
      <x:c r="L2007" t="str">
        <x:v>Include</x:v>
      </x:c>
      <x:c r="M2007"/>
      <x:c r="N2007"/>
    </x:row>
    <x:row r="2008">
      <x:c r="A2008" t="str">
        <x:v>P Ridge|2026-01-23</x:v>
      </x:c>
      <x:c r="B2008" s="888" t="n">
        <x:v>46045</x:v>
      </x:c>
      <x:c r="C2008" t="str">
        <x:v>P Ridge</x:v>
      </x:c>
      <x:c r="D2008" t="str">
        <x:v>Permanent</x:v>
      </x:c>
      <x:c r="E2008" t="str">
        <x:v>Thurrock</x:v>
      </x:c>
      <x:c r="F2008" t="str">
        <x:v>Operative Porter</x:v>
      </x:c>
      <x:c r="G2008" t="str">
        <x:v>399587, 399149</x:v>
      </x:c>
      <x:c r="H2008" t="str">
        <x:v>Bank of New York Mellon; Tormay/Ms Martina</x:v>
      </x:c>
      <x:c r="I2008" s="22" t="n">
        <x:v>11</x:v>
      </x:c>
      <x:c r="J2008" t="str">
        <x:v>Worked — 2 records</x:v>
      </x:c>
      <x:c r="K2008" t="str">
        <x:v>Employee 1516; home branch Thurrock; assigned role Operative Porter | Deployment branch: Thurrock | Actual role: Operative Porter | Jobs: 399587, 399149 | Customers: Bank of New York Mellon; Tormay/Ms Martina | Actual hours: 11.0; source records: 2</x:v>
      </x:c>
      <x:c r="L2008" t="str">
        <x:v>Include</x:v>
      </x:c>
      <x:c r="M2008"/>
      <x:c r="N2008"/>
    </x:row>
    <x:row r="2009">
      <x:c r="A2009" t="str">
        <x:v>P Ridge|2026-01-26</x:v>
      </x:c>
      <x:c r="B2009" s="888" t="n">
        <x:v>46048</x:v>
      </x:c>
      <x:c r="C2009" t="str">
        <x:v>P Ridge</x:v>
      </x:c>
      <x:c r="D2009" t="str">
        <x:v>Permanent</x:v>
      </x:c>
      <x:c r="E2009" t="str">
        <x:v>Thurrock</x:v>
      </x:c>
      <x:c r="F2009" t="str">
        <x:v>Operative Porter</x:v>
      </x:c>
      <x:c r="G2009" t="str">
        <x:v>399640</x:v>
      </x:c>
      <x:c r="H2009" t="str">
        <x:v>Coleman/Mr Richard</x:v>
      </x:c>
      <x:c r="I2009" s="22" t="n">
        <x:v>6</x:v>
      </x:c>
      <x:c r="J2009" t="str">
        <x:v>Worked</x:v>
      </x:c>
      <x:c r="K2009" t="str">
        <x:v>Employee 1516; home branch Thurrock; assigned role Operative Porter | Deployment branch: Thurrock | Actual role: Operative Skilled | Jobs: 399640 | Customers: Coleman/Mr Richard | Actual hours: 6.0; source records: 1</x:v>
      </x:c>
      <x:c r="L2009" t="str">
        <x:v>Include</x:v>
      </x:c>
      <x:c r="M2009"/>
      <x:c r="N2009"/>
    </x:row>
    <x:row r="2010">
      <x:c r="A2010" t="str">
        <x:v>P Ridge|2026-01-27</x:v>
      </x:c>
      <x:c r="B2010" s="888" t="n">
        <x:v>46049</x:v>
      </x:c>
      <x:c r="C2010" t="str">
        <x:v>P Ridge</x:v>
      </x:c>
      <x:c r="D2010" t="str">
        <x:v>Permanent</x:v>
      </x:c>
      <x:c r="E2010" t="str">
        <x:v>Thurrock</x:v>
      </x:c>
      <x:c r="F2010" t="str">
        <x:v>Operative Porter</x:v>
      </x:c>
      <x:c r="G2010" t="str">
        <x:v>399640</x:v>
      </x:c>
      <x:c r="H2010" t="str">
        <x:v>Coleman/Mr Richard</x:v>
      </x:c>
      <x:c r="I2010" s="22" t="n">
        <x:v>9</x:v>
      </x:c>
      <x:c r="J2010" t="str">
        <x:v>Worked</x:v>
      </x:c>
      <x:c r="K2010" t="str">
        <x:v>Employee 1516; home branch Thurrock; assigned role Operative Porter | Deployment branch: Thurrock | Actual role: Operative Porter | Jobs: 399640 | Customers: Coleman/Mr Richard | Actual hours: 9.0; source records: 1</x:v>
      </x:c>
      <x:c r="L2010" t="str">
        <x:v>Include</x:v>
      </x:c>
      <x:c r="M2010"/>
      <x:c r="N2010"/>
    </x:row>
    <x:row r="2011">
      <x:c r="A2011" t="str">
        <x:v>P Ridge|2026-01-28</x:v>
      </x:c>
      <x:c r="B2011" s="888" t="n">
        <x:v>46050</x:v>
      </x:c>
      <x:c r="C2011" t="str">
        <x:v>P Ridge</x:v>
      </x:c>
      <x:c r="D2011" t="str">
        <x:v>Permanent</x:v>
      </x:c>
      <x:c r="E2011" t="str">
        <x:v>Thurrock</x:v>
      </x:c>
      <x:c r="F2011" t="str">
        <x:v>Operative Porter</x:v>
      </x:c>
      <x:c r="G2011" t="str">
        <x:v>398547</x:v>
      </x:c>
      <x:c r="H2011" t="str">
        <x:v>Southbank Centre</x:v>
      </x:c>
      <x:c r="I2011" s="22" t="n">
        <x:v>8</x:v>
      </x:c>
      <x:c r="J2011" t="str">
        <x:v>Worked</x:v>
      </x:c>
      <x:c r="K2011" t="str">
        <x:v>Employee 1516; home branch Thurrock; assigned role Operative Porter | Deployment branch: Thurrock | Actual role: Operative Porter | Jobs: 398547 | Customers: Southbank Centre | Actual hours: 8.0; source records: 1</x:v>
      </x:c>
      <x:c r="L2011" t="str">
        <x:v>Include</x:v>
      </x:c>
      <x:c r="M2011"/>
      <x:c r="N2011"/>
    </x:row>
    <x:row r="2012">
      <x:c r="A2012" t="str">
        <x:v>P Ridge|2026-01-29</x:v>
      </x:c>
      <x:c r="B2012" s="888" t="n">
        <x:v>46051</x:v>
      </x:c>
      <x:c r="C2012" t="str">
        <x:v>P Ridge</x:v>
      </x:c>
      <x:c r="D2012" t="str">
        <x:v>Permanent</x:v>
      </x:c>
      <x:c r="E2012" t="str">
        <x:v>Thurrock</x:v>
      </x:c>
      <x:c r="F2012" t="str">
        <x:v>Operative Porter</x:v>
      </x:c>
      <x:c r="G2012" t="str">
        <x:v>399913</x:v>
      </x:c>
      <x:c r="H2012" t="str">
        <x:v>Ajaya/Ms Grace</x:v>
      </x:c>
      <x:c r="I2012" s="22" t="n">
        <x:v>8</x:v>
      </x:c>
      <x:c r="J2012" t="str">
        <x:v>Worked</x:v>
      </x:c>
      <x:c r="K2012" t="str">
        <x:v>Employee 1516; home branch Thurrock; assigned role Operative Porter | Deployment branch: Thurrock | Actual role: Operative Porter | Jobs: 399913 | Customers: Ajaya/Ms Grace | Actual hours: 8.0; source records: 1</x:v>
      </x:c>
      <x:c r="L2012" t="str">
        <x:v>Include</x:v>
      </x:c>
      <x:c r="M2012"/>
      <x:c r="N2012"/>
    </x:row>
    <x:row r="2013">
      <x:c r="A2013" t="str">
        <x:v>P Ridge|2026-01-30</x:v>
      </x:c>
      <x:c r="B2013" s="888" t="n">
        <x:v>46052</x:v>
      </x:c>
      <x:c r="C2013" t="str">
        <x:v>P Ridge</x:v>
      </x:c>
      <x:c r="D2013" t="str">
        <x:v>Permanent</x:v>
      </x:c>
      <x:c r="E2013" t="str">
        <x:v>Thurrock</x:v>
      </x:c>
      <x:c r="F2013" t="str">
        <x:v>Operative Porter</x:v>
      </x:c>
      <x:c r="G2013" t="str">
        <x:v>396849</x:v>
      </x:c>
      <x:c r="H2013" t="str">
        <x:v>Robins/Mr Christopher</x:v>
      </x:c>
      <x:c r="I2013" s="22" t="n">
        <x:v>6.5</x:v>
      </x:c>
      <x:c r="J2013" t="str">
        <x:v>Worked</x:v>
      </x:c>
      <x:c r="K2013" t="str">
        <x:v>Employee 1516; home branch Thurrock; assigned role Operative Porter | Deployment branch: Thurrock | Actual role: Operative Porter | Jobs: 396849 | Customers: Robins/Mr Christopher | Actual hours: 6.5; source records: 1</x:v>
      </x:c>
      <x:c r="L2013" t="str">
        <x:v>Include</x:v>
      </x:c>
      <x:c r="M2013"/>
      <x:c r="N2013"/>
    </x:row>
    <x:row r="2014">
      <x:c r="A2014" t="str">
        <x:v>P Whitehead|2026-01-05</x:v>
      </x:c>
      <x:c r="B2014" s="888" t="n">
        <x:v>46027</x:v>
      </x:c>
      <x:c r="C2014" t="str">
        <x:v>P Whitehead</x:v>
      </x:c>
      <x:c r="D2014" t="str">
        <x:v>Permanent</x:v>
      </x:c>
      <x:c r="E2014" t="str">
        <x:v>Thurrock</x:v>
      </x:c>
      <x:c r="F2014" t="str">
        <x:v>Warehouse</x:v>
      </x:c>
      <x:c r="G2014" t="str">
        <x:v>363792D</x:v>
      </x:c>
      <x:c r="H2014" t="str">
        <x:v>Thurrock Warehouse</x:v>
      </x:c>
      <x:c r="I2014" s="22" t="n">
        <x:v>9</x:v>
      </x:c>
      <x:c r="J2014" t="str">
        <x:v>Worked</x:v>
      </x:c>
      <x:c r="K2014" t="str">
        <x:v>Employee 1711; home branch Thurrock; assigned role Warehouse | Deployment branch: Thurrock | Actual role: Operative Skilled | Jobs: 363792D | Customers: Thurrock Warehouse | Actual hours: 9.0; source records: 1</x:v>
      </x:c>
      <x:c r="L2014" t="str">
        <x:v>Include</x:v>
      </x:c>
      <x:c r="M2014"/>
      <x:c r="N2014"/>
    </x:row>
    <x:row r="2015">
      <x:c r="A2015" t="str">
        <x:v>P Whitehead|2026-01-07</x:v>
      </x:c>
      <x:c r="B2015" s="888" t="n">
        <x:v>46029</x:v>
      </x:c>
      <x:c r="C2015" t="str">
        <x:v>P Whitehead</x:v>
      </x:c>
      <x:c r="D2015" t="str">
        <x:v>Permanent</x:v>
      </x:c>
      <x:c r="E2015" t="str">
        <x:v>Thurrock</x:v>
      </x:c>
      <x:c r="F2015" t="str">
        <x:v>Warehouse</x:v>
      </x:c>
      <x:c r="G2015"/>
      <x:c r="H2015"/>
      <x:c r="I2015" s="22" t="n">
        <x:v>0</x:v>
      </x:c>
      <x:c r="J2015" t="str">
        <x:v>Other leave — Sickness</x:v>
      </x:c>
      <x:c r="K2015" t="str">
        <x:v>Employee 1711; home branch Thurrock; assigned role Warehouse | Leave: Sickness | Leave calendar basis: Fixed schedule</x:v>
      </x:c>
      <x:c r="L2015" t="str">
        <x:v>Include</x:v>
      </x:c>
      <x:c r="M2015"/>
      <x:c r="N2015"/>
    </x:row>
    <x:row r="2016">
      <x:c r="A2016" t="str">
        <x:v>P Whitehead|2026-01-08</x:v>
      </x:c>
      <x:c r="B2016" s="888" t="n">
        <x:v>46030</x:v>
      </x:c>
      <x:c r="C2016" t="str">
        <x:v>P Whitehead</x:v>
      </x:c>
      <x:c r="D2016" t="str">
        <x:v>Permanent</x:v>
      </x:c>
      <x:c r="E2016" t="str">
        <x:v>Thurrock</x:v>
      </x:c>
      <x:c r="F2016" t="str">
        <x:v>Warehouse</x:v>
      </x:c>
      <x:c r="G2016"/>
      <x:c r="H2016"/>
      <x:c r="I2016" s="22" t="n">
        <x:v>0</x:v>
      </x:c>
      <x:c r="J2016" t="str">
        <x:v>Other leave — Sickness</x:v>
      </x:c>
      <x:c r="K2016" t="str">
        <x:v>Employee 1711; home branch Thurrock; assigned role Warehouse | Leave: Sickness | Leave calendar basis: Fixed schedule</x:v>
      </x:c>
      <x:c r="L2016" t="str">
        <x:v>Include</x:v>
      </x:c>
      <x:c r="M2016"/>
      <x:c r="N2016"/>
    </x:row>
    <x:row r="2017">
      <x:c r="A2017" t="str">
        <x:v>P Whitehead|2026-01-12</x:v>
      </x:c>
      <x:c r="B2017" s="888" t="n">
        <x:v>46034</x:v>
      </x:c>
      <x:c r="C2017" t="str">
        <x:v>P Whitehead</x:v>
      </x:c>
      <x:c r="D2017" t="str">
        <x:v>Permanent</x:v>
      </x:c>
      <x:c r="E2017" t="str">
        <x:v>Thurrock</x:v>
      </x:c>
      <x:c r="F2017" t="str">
        <x:v>Warehouse</x:v>
      </x:c>
      <x:c r="G2017"/>
      <x:c r="H2017"/>
      <x:c r="I2017" s="22" t="n">
        <x:v>0</x:v>
      </x:c>
      <x:c r="J2017" t="str">
        <x:v>Other leave — Sickness</x:v>
      </x:c>
      <x:c r="K2017" t="str">
        <x:v>Employee 1711; home branch Thurrock; assigned role Warehouse | Leave: Sickness | Leave calendar basis: Fixed schedule</x:v>
      </x:c>
      <x:c r="L2017" t="str">
        <x:v>Include</x:v>
      </x:c>
      <x:c r="M2017"/>
      <x:c r="N2017"/>
    </x:row>
    <x:row r="2018">
      <x:c r="A2018" t="str">
        <x:v>P Whitehead|2026-01-14</x:v>
      </x:c>
      <x:c r="B2018" s="888" t="n">
        <x:v>46036</x:v>
      </x:c>
      <x:c r="C2018" t="str">
        <x:v>P Whitehead</x:v>
      </x:c>
      <x:c r="D2018" t="str">
        <x:v>Permanent</x:v>
      </x:c>
      <x:c r="E2018" t="str">
        <x:v>Thurrock</x:v>
      </x:c>
      <x:c r="F2018" t="str">
        <x:v>Warehouse</x:v>
      </x:c>
      <x:c r="G2018"/>
      <x:c r="H2018"/>
      <x:c r="I2018" s="22" t="n">
        <x:v>0</x:v>
      </x:c>
      <x:c r="J2018" t="str">
        <x:v>Other leave — Sickness</x:v>
      </x:c>
      <x:c r="K2018" t="str">
        <x:v>Employee 1711; home branch Thurrock; assigned role Warehouse | Leave: Sickness | Leave calendar basis: Fixed schedule</x:v>
      </x:c>
      <x:c r="L2018" t="str">
        <x:v>Include</x:v>
      </x:c>
      <x:c r="M2018"/>
      <x:c r="N2018"/>
    </x:row>
    <x:row r="2019">
      <x:c r="A2019" t="str">
        <x:v>P Whitehead|2026-01-19</x:v>
      </x:c>
      <x:c r="B2019" s="888" t="n">
        <x:v>46041</x:v>
      </x:c>
      <x:c r="C2019" t="str">
        <x:v>P Whitehead</x:v>
      </x:c>
      <x:c r="D2019" t="str">
        <x:v>Permanent</x:v>
      </x:c>
      <x:c r="E2019" t="str">
        <x:v>Thurrock</x:v>
      </x:c>
      <x:c r="F2019" t="str">
        <x:v>Warehouse</x:v>
      </x:c>
      <x:c r="G2019" t="str">
        <x:v>363792D</x:v>
      </x:c>
      <x:c r="H2019" t="str">
        <x:v>Thurrock Warehouse</x:v>
      </x:c>
      <x:c r="I2019" s="22" t="n">
        <x:v>8</x:v>
      </x:c>
      <x:c r="J2019" t="str">
        <x:v>Worked</x:v>
      </x:c>
      <x:c r="K2019" t="str">
        <x:v>Employee 1711; home branch Thurrock; assigned role Warehouse | Deployment branch: Thurrock | Actual role: Operative Skilled | Jobs: 363792D | Customers: Thurrock Warehouse | Actual hours: 8.0; source records: 1</x:v>
      </x:c>
      <x:c r="L2019" t="str">
        <x:v>Include</x:v>
      </x:c>
      <x:c r="M2019"/>
      <x:c r="N2019"/>
    </x:row>
    <x:row r="2020">
      <x:c r="A2020" t="str">
        <x:v>P Whitehead|2026-01-21</x:v>
      </x:c>
      <x:c r="B2020" s="888" t="n">
        <x:v>46043</x:v>
      </x:c>
      <x:c r="C2020" t="str">
        <x:v>P Whitehead</x:v>
      </x:c>
      <x:c r="D2020" t="str">
        <x:v>Permanent</x:v>
      </x:c>
      <x:c r="E2020" t="str">
        <x:v>Thurrock</x:v>
      </x:c>
      <x:c r="F2020" t="str">
        <x:v>Warehouse</x:v>
      </x:c>
      <x:c r="G2020" t="str">
        <x:v>363792D</x:v>
      </x:c>
      <x:c r="H2020" t="str">
        <x:v>Thurrock Warehouse</x:v>
      </x:c>
      <x:c r="I2020" s="22" t="n">
        <x:v>8</x:v>
      </x:c>
      <x:c r="J2020" t="str">
        <x:v>Worked</x:v>
      </x:c>
      <x:c r="K2020" t="str">
        <x:v>Employee 1711; home branch Thurrock; assigned role Warehouse | Deployment branch: Thurrock | Actual role: Operative Skilled | Jobs: 363792D | Customers: Thurrock Warehouse | Actual hours: 8.0; source records: 1</x:v>
      </x:c>
      <x:c r="L2020" t="str">
        <x:v>Include</x:v>
      </x:c>
      <x:c r="M2020"/>
      <x:c r="N2020"/>
    </x:row>
    <x:row r="2021">
      <x:c r="A2021" t="str">
        <x:v>P Whitehead|2026-01-22</x:v>
      </x:c>
      <x:c r="B2021" s="888" t="n">
        <x:v>46044</x:v>
      </x:c>
      <x:c r="C2021" t="str">
        <x:v>P Whitehead</x:v>
      </x:c>
      <x:c r="D2021" t="str">
        <x:v>Permanent</x:v>
      </x:c>
      <x:c r="E2021" t="str">
        <x:v>Thurrock</x:v>
      </x:c>
      <x:c r="F2021" t="str">
        <x:v>Warehouse</x:v>
      </x:c>
      <x:c r="G2021" t="str">
        <x:v>363792D</x:v>
      </x:c>
      <x:c r="H2021" t="str">
        <x:v>Thurrock Warehouse</x:v>
      </x:c>
      <x:c r="I2021" s="22" t="n">
        <x:v>8</x:v>
      </x:c>
      <x:c r="J2021" t="str">
        <x:v>Worked</x:v>
      </x:c>
      <x:c r="K2021" t="str">
        <x:v>Employee 1711; home branch Thurrock; assigned role Warehouse | Deployment branch: Thurrock | Actual role: Operative Skilled | Jobs: 363792D | Customers: Thurrock Warehouse | Actual hours: 8.0; source records: 1</x:v>
      </x:c>
      <x:c r="L2021" t="str">
        <x:v>Include</x:v>
      </x:c>
      <x:c r="M2021"/>
      <x:c r="N2021"/>
    </x:row>
    <x:row r="2022">
      <x:c r="A2022" t="str">
        <x:v>P Whitehead|2026-01-26</x:v>
      </x:c>
      <x:c r="B2022" s="888" t="n">
        <x:v>46048</x:v>
      </x:c>
      <x:c r="C2022" t="str">
        <x:v>P Whitehead</x:v>
      </x:c>
      <x:c r="D2022" t="str">
        <x:v>Permanent</x:v>
      </x:c>
      <x:c r="E2022" t="str">
        <x:v>Thurrock</x:v>
      </x:c>
      <x:c r="F2022" t="str">
        <x:v>Warehouse</x:v>
      </x:c>
      <x:c r="G2022" t="str">
        <x:v>363792D</x:v>
      </x:c>
      <x:c r="H2022" t="str">
        <x:v>Thurrock Warehouse</x:v>
      </x:c>
      <x:c r="I2022" s="22" t="n">
        <x:v>8</x:v>
      </x:c>
      <x:c r="J2022" t="str">
        <x:v>Worked</x:v>
      </x:c>
      <x:c r="K2022" t="str">
        <x:v>Employee 1711; home branch Thurrock; assigned role Warehouse | Deployment branch: Thurrock | Actual role: Operative Skilled | Jobs: 363792D | Customers: Thurrock Warehouse | Actual hours: 8.0; source records: 1</x:v>
      </x:c>
      <x:c r="L2022" t="str">
        <x:v>Include</x:v>
      </x:c>
      <x:c r="M2022"/>
      <x:c r="N2022"/>
    </x:row>
    <x:row r="2023">
      <x:c r="A2023" t="str">
        <x:v>P Whitehead|2026-01-27</x:v>
      </x:c>
      <x:c r="B2023" s="888" t="n">
        <x:v>46049</x:v>
      </x:c>
      <x:c r="C2023" t="str">
        <x:v>P Whitehead</x:v>
      </x:c>
      <x:c r="D2023" t="str">
        <x:v>Permanent</x:v>
      </x:c>
      <x:c r="E2023" t="str">
        <x:v>Thurrock</x:v>
      </x:c>
      <x:c r="F2023" t="str">
        <x:v>Warehouse</x:v>
      </x:c>
      <x:c r="G2023" t="str">
        <x:v>363792D</x:v>
      </x:c>
      <x:c r="H2023" t="str">
        <x:v>Thurrock Warehouse</x:v>
      </x:c>
      <x:c r="I2023" s="22" t="n">
        <x:v>8</x:v>
      </x:c>
      <x:c r="J2023" t="str">
        <x:v>Worked</x:v>
      </x:c>
      <x:c r="K2023" t="str">
        <x:v>Employee 1711; home branch Thurrock; assigned role Warehouse | Deployment branch: Thurrock | Actual role: Operative Skilled | Jobs: 363792D | Customers: Thurrock Warehouse | Actual hours: 8.0; source records: 1</x:v>
      </x:c>
      <x:c r="L2023" t="str">
        <x:v>Include</x:v>
      </x:c>
      <x:c r="M2023"/>
      <x:c r="N2023"/>
    </x:row>
    <x:row r="2024">
      <x:c r="A2024" t="str">
        <x:v>P Whitehead|2026-01-28</x:v>
      </x:c>
      <x:c r="B2024" s="888" t="n">
        <x:v>46050</x:v>
      </x:c>
      <x:c r="C2024" t="str">
        <x:v>P Whitehead</x:v>
      </x:c>
      <x:c r="D2024" t="str">
        <x:v>Permanent</x:v>
      </x:c>
      <x:c r="E2024" t="str">
        <x:v>Thurrock</x:v>
      </x:c>
      <x:c r="F2024" t="str">
        <x:v>Warehouse</x:v>
      </x:c>
      <x:c r="G2024" t="str">
        <x:v>363792D</x:v>
      </x:c>
      <x:c r="H2024" t="str">
        <x:v>Thurrock Warehouse</x:v>
      </x:c>
      <x:c r="I2024" s="22" t="n">
        <x:v>8.5</x:v>
      </x:c>
      <x:c r="J2024" t="str">
        <x:v>Worked</x:v>
      </x:c>
      <x:c r="K2024" t="str">
        <x:v>Employee 1711; home branch Thurrock; assigned role Warehouse | Deployment branch: Thurrock | Actual role: Operative Skilled | Jobs: 363792D | Customers: Thurrock Warehouse | Actual hours: 8.5; source records: 1</x:v>
      </x:c>
      <x:c r="L2024" t="str">
        <x:v>Include</x:v>
      </x:c>
      <x:c r="M2024"/>
      <x:c r="N2024"/>
    </x:row>
    <x:row r="2025">
      <x:c r="A2025" t="str">
        <x:v>P Whitehead|2026-01-29</x:v>
      </x:c>
      <x:c r="B2025" s="888" t="n">
        <x:v>46051</x:v>
      </x:c>
      <x:c r="C2025" t="str">
        <x:v>P Whitehead</x:v>
      </x:c>
      <x:c r="D2025" t="str">
        <x:v>Permanent</x:v>
      </x:c>
      <x:c r="E2025" t="str">
        <x:v>Thurrock</x:v>
      </x:c>
      <x:c r="F2025" t="str">
        <x:v>Warehouse</x:v>
      </x:c>
      <x:c r="G2025" t="str">
        <x:v>363792D</x:v>
      </x:c>
      <x:c r="H2025" t="str">
        <x:v>Thurrock Warehouse</x:v>
      </x:c>
      <x:c r="I2025" s="22" t="n">
        <x:v>8.5</x:v>
      </x:c>
      <x:c r="J2025" t="str">
        <x:v>Worked</x:v>
      </x:c>
      <x:c r="K2025" t="str">
        <x:v>Employee 1711; home branch Thurrock; assigned role Warehouse | Deployment branch: Thurrock | Actual role: Operative Skilled | Jobs: 363792D | Customers: Thurrock Warehouse | Actual hours: 8.5; source records: 1</x:v>
      </x:c>
      <x:c r="L2025" t="str">
        <x:v>Include</x:v>
      </x:c>
      <x:c r="M2025"/>
      <x:c r="N2025"/>
    </x:row>
    <x:row r="2026">
      <x:c r="A2026" t="str">
        <x:v>Paul Barker (C)|2026-01-01</x:v>
      </x:c>
      <x:c r="B2026" s="888" t="n">
        <x:v>46023</x:v>
      </x:c>
      <x:c r="C2026" t="str">
        <x:v>Paul Barker (C)</x:v>
      </x:c>
      <x:c r="D2026" t="str">
        <x:v>Permanent</x:v>
      </x:c>
      <x:c r="E2026" t="str">
        <x:v>Thurrock</x:v>
      </x:c>
      <x:c r="F2026" t="str">
        <x:v>Operative Porter</x:v>
      </x:c>
      <x:c r="G2026"/>
      <x:c r="H2026"/>
      <x:c r="I2026" s="22" t="n">
        <x:v>0</x:v>
      </x:c>
      <x:c r="J2026" t="str">
        <x:v>Annual leave</x:v>
      </x:c>
      <x:c r="K2026" t="str">
        <x:v>Employee 104327; home branch Thurrock; assigned role Operative Porter | Leave: Annual Leave (Hours) | Leave calendar basis: Variable-pattern period</x:v>
      </x:c>
      <x:c r="L2026" t="str">
        <x:v>Include</x:v>
      </x:c>
      <x:c r="M2026"/>
      <x:c r="N2026"/>
    </x:row>
    <x:row r="2027">
      <x:c r="A2027" t="str">
        <x:v>Paul Barker (C)|2026-01-02</x:v>
      </x:c>
      <x:c r="B2027" s="888" t="n">
        <x:v>46024</x:v>
      </x:c>
      <x:c r="C2027" t="str">
        <x:v>Paul Barker (C)</x:v>
      </x:c>
      <x:c r="D2027" t="str">
        <x:v>Permanent</x:v>
      </x:c>
      <x:c r="E2027" t="str">
        <x:v>Thurrock</x:v>
      </x:c>
      <x:c r="F2027" t="str">
        <x:v>Operative Porter</x:v>
      </x:c>
      <x:c r="G2027" t="str">
        <x:v>399380</x:v>
      </x:c>
      <x:c r="H2027" t="str">
        <x:v>TJP Store @ Restore Harrow Green</x:v>
      </x:c>
      <x:c r="I2027" s="22" t="n">
        <x:v>8.5</x:v>
      </x:c>
      <x:c r="J2027" t="str">
        <x:v>Worked</x:v>
      </x:c>
      <x:c r="K2027" t="str">
        <x:v>Employee 104327; home branch Thurrock; assigned role Operative Porter | Deployment branch: Thurrock | Actual role: Operative Driver | Jobs: 399380 | Customers: TJP Store @ Restore Harrow Green | Actual hours: 8.5; source records: 1</x:v>
      </x:c>
      <x:c r="L2027" t="str">
        <x:v>Include</x:v>
      </x:c>
      <x:c r="M2027"/>
      <x:c r="N2027"/>
    </x:row>
    <x:row r="2028">
      <x:c r="A2028" t="str">
        <x:v>Paul Barker (C)|2026-01-07</x:v>
      </x:c>
      <x:c r="B2028" s="888" t="n">
        <x:v>46029</x:v>
      </x:c>
      <x:c r="C2028" t="str">
        <x:v>Paul Barker (C)</x:v>
      </x:c>
      <x:c r="D2028" t="str">
        <x:v>Permanent</x:v>
      </x:c>
      <x:c r="E2028" t="str">
        <x:v>Thurrock</x:v>
      </x:c>
      <x:c r="F2028" t="str">
        <x:v>Operative Porter</x:v>
      </x:c>
      <x:c r="G2028" t="str">
        <x:v>397911</x:v>
      </x:c>
      <x:c r="H2028" t="str">
        <x:v>AKQA</x:v>
      </x:c>
      <x:c r="I2028" s="22" t="n">
        <x:v>8.5</x:v>
      </x:c>
      <x:c r="J2028" t="str">
        <x:v>Worked</x:v>
      </x:c>
      <x:c r="K2028" t="str">
        <x:v>Employee 104327; home branch Thurrock; assigned role Operative Porter | Deployment branch: Thurrock | Actual role: Operative Driver | Jobs: 397911 | Customers: AKQA | Actual hours: 8.5; source records: 1</x:v>
      </x:c>
      <x:c r="L2028" t="str">
        <x:v>Include</x:v>
      </x:c>
      <x:c r="M2028"/>
      <x:c r="N2028"/>
    </x:row>
    <x:row r="2029">
      <x:c r="A2029" t="str">
        <x:v>Paul Barker (C)|2026-01-08</x:v>
      </x:c>
      <x:c r="B2029" s="888" t="n">
        <x:v>46030</x:v>
      </x:c>
      <x:c r="C2029" t="str">
        <x:v>Paul Barker (C)</x:v>
      </x:c>
      <x:c r="D2029" t="str">
        <x:v>Permanent</x:v>
      </x:c>
      <x:c r="E2029" t="str">
        <x:v>Thurrock</x:v>
      </x:c>
      <x:c r="F2029" t="str">
        <x:v>Operative Porter</x:v>
      </x:c>
      <x:c r="G2029" t="str">
        <x:v>397911</x:v>
      </x:c>
      <x:c r="H2029" t="str">
        <x:v>AKQA</x:v>
      </x:c>
      <x:c r="I2029" s="22" t="n">
        <x:v>8</x:v>
      </x:c>
      <x:c r="J2029" t="str">
        <x:v>Worked</x:v>
      </x:c>
      <x:c r="K2029" t="str">
        <x:v>Employee 104327; home branch Thurrock; assigned role Operative Porter | Deployment branch: Thurrock | Actual role: Operative Driver | Jobs: 397911 | Customers: AKQA | Actual hours: 8.0; source records: 1</x:v>
      </x:c>
      <x:c r="L2029" t="str">
        <x:v>Include</x:v>
      </x:c>
      <x:c r="M2029"/>
      <x:c r="N2029"/>
    </x:row>
    <x:row r="2030">
      <x:c r="A2030" t="str">
        <x:v>Paul Barker (C)|2026-01-11</x:v>
      </x:c>
      <x:c r="B2030" s="888" t="n">
        <x:v>46033</x:v>
      </x:c>
      <x:c r="C2030" t="str">
        <x:v>Paul Barker (C)</x:v>
      </x:c>
      <x:c r="D2030" t="str">
        <x:v>Permanent</x:v>
      </x:c>
      <x:c r="E2030" t="str">
        <x:v>Thurrock</x:v>
      </x:c>
      <x:c r="F2030" t="str">
        <x:v>Operative Porter</x:v>
      </x:c>
      <x:c r="G2030" t="str">
        <x:v>399597</x:v>
      </x:c>
      <x:c r="H2030" t="str">
        <x:v>Harrow Green Logistics City M/W use only</x:v>
      </x:c>
      <x:c r="I2030" s="22" t="n">
        <x:v>3.5</x:v>
      </x:c>
      <x:c r="J2030" t="str">
        <x:v>Worked</x:v>
      </x:c>
      <x:c r="K2030" t="str">
        <x:v>Employee 104327; home branch Thurrock; assigned role Operative Porter | Deployment branch: Thurrock | Actual role: Operative Driver | Jobs: 399597 | Customers: Harrow Green Logistics City M/W use only | Actual hours: 3.5; source records: 1</x:v>
      </x:c>
      <x:c r="L2030" t="str">
        <x:v>Include</x:v>
      </x:c>
      <x:c r="M2030"/>
      <x:c r="N2030"/>
    </x:row>
    <x:row r="2031">
      <x:c r="A2031" t="str">
        <x:v>Paul Barker (C)|2026-01-13</x:v>
      </x:c>
      <x:c r="B2031" s="888" t="n">
        <x:v>46035</x:v>
      </x:c>
      <x:c r="C2031" t="str">
        <x:v>Paul Barker (C)</x:v>
      </x:c>
      <x:c r="D2031" t="str">
        <x:v>Permanent</x:v>
      </x:c>
      <x:c r="E2031" t="str">
        <x:v>Thurrock</x:v>
      </x:c>
      <x:c r="F2031" t="str">
        <x:v>Operative Porter</x:v>
      </x:c>
      <x:c r="G2031" t="str">
        <x:v>390133</x:v>
      </x:c>
      <x:c r="H2031" t="str">
        <x:v>FSCS</x:v>
      </x:c>
      <x:c r="I2031" s="22" t="n">
        <x:v>7.5</x:v>
      </x:c>
      <x:c r="J2031" t="str">
        <x:v>Worked</x:v>
      </x:c>
      <x:c r="K2031" t="str">
        <x:v>Employee 104327; home branch Thurrock; assigned role Operative Porter | Deployment branch: Thurrock | Actual role: Operative Driver | Jobs: 390133 | Customers: FSCS | Actual hours: 7.5; source records: 1</x:v>
      </x:c>
      <x:c r="L2031" t="str">
        <x:v>Include</x:v>
      </x:c>
      <x:c r="M2031"/>
      <x:c r="N2031"/>
    </x:row>
    <x:row r="2032">
      <x:c r="A2032" t="str">
        <x:v>Paul Barker (C)|2026-01-14</x:v>
      </x:c>
      <x:c r="B2032" s="888" t="n">
        <x:v>46036</x:v>
      </x:c>
      <x:c r="C2032" t="str">
        <x:v>Paul Barker (C)</x:v>
      </x:c>
      <x:c r="D2032" t="str">
        <x:v>Permanent</x:v>
      </x:c>
      <x:c r="E2032" t="str">
        <x:v>Thurrock</x:v>
      </x:c>
      <x:c r="F2032" t="str">
        <x:v>Operative Porter</x:v>
      </x:c>
      <x:c r="G2032" t="str">
        <x:v>399272</x:v>
      </x:c>
      <x:c r="H2032" t="str">
        <x:v>University of Hertfordshire</x:v>
      </x:c>
      <x:c r="I2032" s="22" t="n">
        <x:v>5</x:v>
      </x:c>
      <x:c r="J2032" t="str">
        <x:v>Worked</x:v>
      </x:c>
      <x:c r="K2032" t="str">
        <x:v>Employee 104327; home branch Thurrock; assigned role Operative Porter | Deployment branch: Thurrock | Actual role: Operative Porter | Jobs: 399272 | Customers: University of Hertfordshire | Actual hours: 5.0; source records: 1</x:v>
      </x:c>
      <x:c r="L2032" t="str">
        <x:v>Include</x:v>
      </x:c>
      <x:c r="M2032"/>
      <x:c r="N2032"/>
    </x:row>
    <x:row r="2033">
      <x:c r="A2033" t="str">
        <x:v>Paul Barker (C)|2026-01-15</x:v>
      </x:c>
      <x:c r="B2033" s="888" t="n">
        <x:v>46037</x:v>
      </x:c>
      <x:c r="C2033" t="str">
        <x:v>Paul Barker (C)</x:v>
      </x:c>
      <x:c r="D2033" t="str">
        <x:v>Permanent</x:v>
      </x:c>
      <x:c r="E2033" t="str">
        <x:v>Thurrock</x:v>
      </x:c>
      <x:c r="F2033" t="str">
        <x:v>Operative Porter</x:v>
      </x:c>
      <x:c r="G2033" t="str">
        <x:v>390133</x:v>
      </x:c>
      <x:c r="H2033" t="str">
        <x:v>FSCS</x:v>
      </x:c>
      <x:c r="I2033" s="22" t="n">
        <x:v>6.5</x:v>
      </x:c>
      <x:c r="J2033" t="str">
        <x:v>Worked</x:v>
      </x:c>
      <x:c r="K2033" t="str">
        <x:v>Employee 104327; home branch Thurrock; assigned role Operative Porter | Deployment branch: Thurrock | Actual role: Operative Driver | Jobs: 390133 | Customers: FSCS | Actual hours: 6.5; source records: 1</x:v>
      </x:c>
      <x:c r="L2033" t="str">
        <x:v>Include</x:v>
      </x:c>
      <x:c r="M2033"/>
      <x:c r="N2033"/>
    </x:row>
    <x:row r="2034">
      <x:c r="A2034" t="str">
        <x:v>Paul Barker (C)|2026-01-16</x:v>
      </x:c>
      <x:c r="B2034" s="888" t="n">
        <x:v>46038</x:v>
      </x:c>
      <x:c r="C2034" t="str">
        <x:v>Paul Barker (C)</x:v>
      </x:c>
      <x:c r="D2034" t="str">
        <x:v>Permanent</x:v>
      </x:c>
      <x:c r="E2034" t="str">
        <x:v>Thurrock</x:v>
      </x:c>
      <x:c r="F2034" t="str">
        <x:v>Operative Porter</x:v>
      </x:c>
      <x:c r="G2034" t="str">
        <x:v>399113</x:v>
      </x:c>
      <x:c r="H2034" t="str">
        <x:v>The Hut Group Ltd (City AM / Ingenuity)</x:v>
      </x:c>
      <x:c r="I2034" s="22" t="n">
        <x:v>10</x:v>
      </x:c>
      <x:c r="J2034" t="str">
        <x:v>Worked</x:v>
      </x:c>
      <x:c r="K2034" t="str">
        <x:v>Employee 104327; home branch Thurrock; assigned role Operative Porter | Deployment branch: Thurrock | Actual role: Operative Driver | Jobs: 399113 | Customers: The Hut Group Ltd (City AM / Ingenuity) | Actual hours: 10.0; source records: 1</x:v>
      </x:c>
      <x:c r="L2034" t="str">
        <x:v>Include</x:v>
      </x:c>
      <x:c r="M2034"/>
      <x:c r="N2034"/>
    </x:row>
    <x:row r="2035">
      <x:c r="A2035" t="str">
        <x:v>Paul Barker (C)|2026-01-20</x:v>
      </x:c>
      <x:c r="B2035" s="888" t="n">
        <x:v>46042</x:v>
      </x:c>
      <x:c r="C2035" t="str">
        <x:v>Paul Barker (C)</x:v>
      </x:c>
      <x:c r="D2035" t="str">
        <x:v>Permanent</x:v>
      </x:c>
      <x:c r="E2035" t="str">
        <x:v>Thurrock</x:v>
      </x:c>
      <x:c r="F2035" t="str">
        <x:v>Operative Porter</x:v>
      </x:c>
      <x:c r="G2035" t="str">
        <x:v>397019</x:v>
      </x:c>
      <x:c r="H2035" t="str">
        <x:v>Iremiren/Mr John</x:v>
      </x:c>
      <x:c r="I2035" s="22" t="n">
        <x:v>7</x:v>
      </x:c>
      <x:c r="J2035" t="str">
        <x:v>Worked</x:v>
      </x:c>
      <x:c r="K2035" t="str">
        <x:v>Employee 104327; home branch Thurrock; assigned role Operative Porter | Deployment branch: Thurrock | Actual role: Operative Driver | Jobs: 397019 | Customers: Iremiren/Mr John | Actual hours: 7.0; source records: 1</x:v>
      </x:c>
      <x:c r="L2035" t="str">
        <x:v>Include</x:v>
      </x:c>
      <x:c r="M2035"/>
      <x:c r="N2035"/>
    </x:row>
    <x:row r="2036">
      <x:c r="A2036" t="str">
        <x:v>Paul Barker (C)|2026-01-21</x:v>
      </x:c>
      <x:c r="B2036" s="888" t="n">
        <x:v>46043</x:v>
      </x:c>
      <x:c r="C2036" t="str">
        <x:v>Paul Barker (C)</x:v>
      </x:c>
      <x:c r="D2036" t="str">
        <x:v>Permanent</x:v>
      </x:c>
      <x:c r="E2036" t="str">
        <x:v>Thurrock</x:v>
      </x:c>
      <x:c r="F2036" t="str">
        <x:v>Operative Porter</x:v>
      </x:c>
      <x:c r="G2036" t="str">
        <x:v>396636</x:v>
      </x:c>
      <x:c r="H2036" t="str">
        <x:v>Zweers/Miss Jane</x:v>
      </x:c>
      <x:c r="I2036" s="22" t="n">
        <x:v>6.5</x:v>
      </x:c>
      <x:c r="J2036" t="str">
        <x:v>Worked</x:v>
      </x:c>
      <x:c r="K2036" t="str">
        <x:v>Employee 104327; home branch Thurrock; assigned role Operative Porter | Deployment branch: Thurrock | Actual role: Operative Driver | Jobs: 396636 | Customers: Zweers/Miss Jane | Actual hours: 6.5; source records: 1</x:v>
      </x:c>
      <x:c r="L2036" t="str">
        <x:v>Include</x:v>
      </x:c>
      <x:c r="M2036"/>
      <x:c r="N2036"/>
    </x:row>
    <x:row r="2037">
      <x:c r="A2037" t="str">
        <x:v>Paul Barker (C)|2026-01-22</x:v>
      </x:c>
      <x:c r="B2037" s="888" t="n">
        <x:v>46044</x:v>
      </x:c>
      <x:c r="C2037" t="str">
        <x:v>Paul Barker (C)</x:v>
      </x:c>
      <x:c r="D2037" t="str">
        <x:v>Permanent</x:v>
      </x:c>
      <x:c r="E2037" t="str">
        <x:v>Thurrock</x:v>
      </x:c>
      <x:c r="F2037" t="str">
        <x:v>Operative Porter</x:v>
      </x:c>
      <x:c r="G2037" t="str">
        <x:v>397222</x:v>
      </x:c>
      <x:c r="H2037" t="str">
        <x:v>Adewoyin/Taiwo Aminat</x:v>
      </x:c>
      <x:c r="I2037" s="22" t="n">
        <x:v>8</x:v>
      </x:c>
      <x:c r="J2037" t="str">
        <x:v>Worked</x:v>
      </x:c>
      <x:c r="K2037" t="str">
        <x:v>Employee 104327; home branch Thurrock; assigned role Operative Porter | Deployment branch: Thurrock | Actual role: Operative Driver | Jobs: 397222 | Customers: Adewoyin/Taiwo Aminat | Actual hours: 8.0; source records: 1</x:v>
      </x:c>
      <x:c r="L2037" t="str">
        <x:v>Include</x:v>
      </x:c>
      <x:c r="M2037"/>
      <x:c r="N2037"/>
    </x:row>
    <x:row r="2038">
      <x:c r="A2038" t="str">
        <x:v>Paul Barker (C)|2026-01-23</x:v>
      </x:c>
      <x:c r="B2038" s="888" t="n">
        <x:v>46045</x:v>
      </x:c>
      <x:c r="C2038" t="str">
        <x:v>Paul Barker (C)</x:v>
      </x:c>
      <x:c r="D2038" t="str">
        <x:v>Permanent</x:v>
      </x:c>
      <x:c r="E2038" t="str">
        <x:v>Thurrock</x:v>
      </x:c>
      <x:c r="F2038" t="str">
        <x:v>Operative Porter</x:v>
      </x:c>
      <x:c r="G2038" t="str">
        <x:v>397663</x:v>
      </x:c>
      <x:c r="H2038" t="str">
        <x:v>Restore – Doc Management/East &amp; North Herts NHS</x:v>
      </x:c>
      <x:c r="I2038" s="22" t="n">
        <x:v>8</x:v>
      </x:c>
      <x:c r="J2038" t="str">
        <x:v>Worked</x:v>
      </x:c>
      <x:c r="K2038" t="str">
        <x:v>Employee 104327; home branch Thurrock; assigned role Operative Porter | Deployment branch: Thurrock | Actual role: Operative Driver | Jobs: 397663 | Customers: Restore – Doc Management/East &amp; North Herts NHS | Actual hours: 8.0; source records: 1</x:v>
      </x:c>
      <x:c r="L2038" t="str">
        <x:v>Include</x:v>
      </x:c>
      <x:c r="M2038"/>
      <x:c r="N2038"/>
    </x:row>
    <x:row r="2039">
      <x:c r="A2039" t="str">
        <x:v>Paul Barker (C)|2026-01-26</x:v>
      </x:c>
      <x:c r="B2039" s="888" t="n">
        <x:v>46048</x:v>
      </x:c>
      <x:c r="C2039" t="str">
        <x:v>Paul Barker (C)</x:v>
      </x:c>
      <x:c r="D2039" t="str">
        <x:v>Permanent</x:v>
      </x:c>
      <x:c r="E2039" t="str">
        <x:v>Thurrock</x:v>
      </x:c>
      <x:c r="F2039" t="str">
        <x:v>Operative Porter</x:v>
      </x:c>
      <x:c r="G2039" t="str">
        <x:v>399156</x:v>
      </x:c>
      <x:c r="H2039" t="str">
        <x:v>Hamdouch/Omar</x:v>
      </x:c>
      <x:c r="I2039" s="22" t="n">
        <x:v>8.5</x:v>
      </x:c>
      <x:c r="J2039" t="str">
        <x:v>Worked</x:v>
      </x:c>
      <x:c r="K2039" t="str">
        <x:v>Employee 104327; home branch Thurrock; assigned role Operative Porter | Deployment branch: Thurrock | Actual role: Operative Driver | Jobs: 399156 | Customers: Hamdouch/Omar | Actual hours: 8.5; source records: 1</x:v>
      </x:c>
      <x:c r="L2039" t="str">
        <x:v>Include</x:v>
      </x:c>
      <x:c r="M2039"/>
      <x:c r="N2039"/>
    </x:row>
    <x:row r="2040">
      <x:c r="A2040" t="str">
        <x:v>Paul Barker (C)|2026-01-29</x:v>
      </x:c>
      <x:c r="B2040" s="888" t="n">
        <x:v>46051</x:v>
      </x:c>
      <x:c r="C2040" t="str">
        <x:v>Paul Barker (C)</x:v>
      </x:c>
      <x:c r="D2040" t="str">
        <x:v>Permanent</x:v>
      </x:c>
      <x:c r="E2040" t="str">
        <x:v>Thurrock</x:v>
      </x:c>
      <x:c r="F2040" t="str">
        <x:v>Operative Porter</x:v>
      </x:c>
      <x:c r="G2040" t="str">
        <x:v>396207</x:v>
      </x:c>
      <x:c r="H2040" t="str">
        <x:v>Linklaters LLP</x:v>
      </x:c>
      <x:c r="I2040" s="22" t="n">
        <x:v>9.5</x:v>
      </x:c>
      <x:c r="J2040" t="str">
        <x:v>Worked</x:v>
      </x:c>
      <x:c r="K2040" t="str">
        <x:v>Employee 104327; home branch Thurrock; assigned role Operative Porter | Deployment branch: Thurrock | Actual role: Operative Driver | Jobs: 396207 | Customers: Linklaters LLP | Actual hours: 9.5; source records: 1</x:v>
      </x:c>
      <x:c r="L2040" t="str">
        <x:v>Include</x:v>
      </x:c>
      <x:c r="M2040"/>
      <x:c r="N2040"/>
    </x:row>
    <x:row r="2041">
      <x:c r="A2041" t="str">
        <x:v>Paul Barker (C)|2026-01-30</x:v>
      </x:c>
      <x:c r="B2041" s="888" t="n">
        <x:v>46052</x:v>
      </x:c>
      <x:c r="C2041" t="str">
        <x:v>Paul Barker (C)</x:v>
      </x:c>
      <x:c r="D2041" t="str">
        <x:v>Permanent</x:v>
      </x:c>
      <x:c r="E2041" t="str">
        <x:v>Thurrock</x:v>
      </x:c>
      <x:c r="F2041" t="str">
        <x:v>Operative Porter</x:v>
      </x:c>
      <x:c r="G2041" t="str">
        <x:v>399487</x:v>
      </x:c>
      <x:c r="H2041" t="str">
        <x:v>UBS Investment Bank</x:v>
      </x:c>
      <x:c r="I2041" s="22" t="n">
        <x:v>6.5</x:v>
      </x:c>
      <x:c r="J2041" t="str">
        <x:v>Worked</x:v>
      </x:c>
      <x:c r="K2041" t="str">
        <x:v>Employee 104327; home branch Thurrock; assigned role Operative Porter | Deployment branch: Thurrock | Actual role: Operative Driver | Jobs: 399487 | Customers: UBS Investment Bank | Actual hours: 6.5; source records: 1</x:v>
      </x:c>
      <x:c r="L2041" t="str">
        <x:v>Include</x:v>
      </x:c>
      <x:c r="M2041"/>
      <x:c r="N2041"/>
    </x:row>
    <x:row r="2042">
      <x:c r="A2042" t="str">
        <x:v>Paul Barker (C)|2026-01-31</x:v>
      </x:c>
      <x:c r="B2042" s="888" t="n">
        <x:v>46053</x:v>
      </x:c>
      <x:c r="C2042" t="str">
        <x:v>Paul Barker (C)</x:v>
      </x:c>
      <x:c r="D2042" t="str">
        <x:v>Permanent</x:v>
      </x:c>
      <x:c r="E2042" t="str">
        <x:v>Thurrock</x:v>
      </x:c>
      <x:c r="F2042" t="str">
        <x:v>Operative Porter</x:v>
      </x:c>
      <x:c r="G2042" t="str">
        <x:v>399796</x:v>
      </x:c>
      <x:c r="H2042" t="str">
        <x:v>Jivraj/Ms Naseem</x:v>
      </x:c>
      <x:c r="I2042" s="22" t="n">
        <x:v>13.5</x:v>
      </x:c>
      <x:c r="J2042" t="str">
        <x:v>Worked</x:v>
      </x:c>
      <x:c r="K2042" t="str">
        <x:v>Employee 104327; home branch Thurrock; assigned role Operative Porter | Deployment branch: Thurrock | Actual role: Operative Driver | Jobs: 399796 | Customers: Jivraj/Ms Naseem | Actual hours: 13.5; source records: 1</x:v>
      </x:c>
      <x:c r="L2042" t="str">
        <x:v>Include</x:v>
      </x:c>
      <x:c r="M2042"/>
      <x:c r="N2042"/>
    </x:row>
    <x:row r="2043">
      <x:c r="A2043" t="str">
        <x:v>Paul Horton|2026-01-02</x:v>
      </x:c>
      <x:c r="B2043" s="888" t="n">
        <x:v>46024</x:v>
      </x:c>
      <x:c r="C2043" t="str">
        <x:v>Paul Horton</x:v>
      </x:c>
      <x:c r="D2043" t="str">
        <x:v>Permanent</x:v>
      </x:c>
      <x:c r="E2043" t="str">
        <x:v>Thurrock</x:v>
      </x:c>
      <x:c r="F2043" t="str">
        <x:v>Warehouse</x:v>
      </x:c>
      <x:c r="G2043" t="str">
        <x:v>363792D</x:v>
      </x:c>
      <x:c r="H2043" t="str">
        <x:v>Thurrock Warehouse</x:v>
      </x:c>
      <x:c r="I2043" s="22" t="n">
        <x:v>9</x:v>
      </x:c>
      <x:c r="J2043" t="str">
        <x:v>Worked</x:v>
      </x:c>
      <x:c r="K2043" t="str">
        <x:v>Employee 2279; home branch Thurrock; assigned role Warehouse | Deployment branch: Thurrock | Actual role: Operative Skilled | Jobs: 363792D | Customers: Thurrock Warehouse | Actual hours: 9.0; source records: 1</x:v>
      </x:c>
      <x:c r="L2043" t="str">
        <x:v>Include</x:v>
      </x:c>
      <x:c r="M2043"/>
      <x:c r="N2043"/>
    </x:row>
    <x:row r="2044">
      <x:c r="A2044" t="str">
        <x:v>Paul Horton|2026-01-05</x:v>
      </x:c>
      <x:c r="B2044" s="888" t="n">
        <x:v>46027</x:v>
      </x:c>
      <x:c r="C2044" t="str">
        <x:v>Paul Horton</x:v>
      </x:c>
      <x:c r="D2044" t="str">
        <x:v>Permanent</x:v>
      </x:c>
      <x:c r="E2044" t="str">
        <x:v>Thurrock</x:v>
      </x:c>
      <x:c r="F2044" t="str">
        <x:v>Warehouse</x:v>
      </x:c>
      <x:c r="G2044" t="str">
        <x:v>363792D</x:v>
      </x:c>
      <x:c r="H2044" t="str">
        <x:v>Thurrock Warehouse</x:v>
      </x:c>
      <x:c r="I2044" s="22" t="n">
        <x:v>8.5</x:v>
      </x:c>
      <x:c r="J2044" t="str">
        <x:v>Worked</x:v>
      </x:c>
      <x:c r="K2044" t="str">
        <x:v>Employee 2279; home branch Thurrock; assigned role Warehouse | Deployment branch: Thurrock | Actual role: Operative Skilled | Jobs: 363792D | Customers: Thurrock Warehouse | Actual hours: 8.5; source records: 1</x:v>
      </x:c>
      <x:c r="L2044" t="str">
        <x:v>Include</x:v>
      </x:c>
      <x:c r="M2044"/>
      <x:c r="N2044"/>
    </x:row>
    <x:row r="2045">
      <x:c r="A2045" t="str">
        <x:v>Paul Horton|2026-01-06</x:v>
      </x:c>
      <x:c r="B2045" s="888" t="n">
        <x:v>46028</x:v>
      </x:c>
      <x:c r="C2045" t="str">
        <x:v>Paul Horton</x:v>
      </x:c>
      <x:c r="D2045" t="str">
        <x:v>Permanent</x:v>
      </x:c>
      <x:c r="E2045" t="str">
        <x:v>Thurrock</x:v>
      </x:c>
      <x:c r="F2045" t="str">
        <x:v>Warehouse</x:v>
      </x:c>
      <x:c r="G2045" t="str">
        <x:v>363792D</x:v>
      </x:c>
      <x:c r="H2045" t="str">
        <x:v>Thurrock Warehouse</x:v>
      </x:c>
      <x:c r="I2045" s="22" t="n">
        <x:v>9</x:v>
      </x:c>
      <x:c r="J2045" t="str">
        <x:v>Worked</x:v>
      </x:c>
      <x:c r="K2045" t="str">
        <x:v>Employee 2279; home branch Thurrock; assigned role Warehouse | Deployment branch: Thurrock | Actual role: Operative Skilled | Jobs: 363792D | Customers: Thurrock Warehouse | Actual hours: 9.0; source records: 1</x:v>
      </x:c>
      <x:c r="L2045" t="str">
        <x:v>Include</x:v>
      </x:c>
      <x:c r="M2045"/>
      <x:c r="N2045"/>
    </x:row>
    <x:row r="2046">
      <x:c r="A2046" t="str">
        <x:v>Paul Horton|2026-01-07</x:v>
      </x:c>
      <x:c r="B2046" s="888" t="n">
        <x:v>46029</x:v>
      </x:c>
      <x:c r="C2046" t="str">
        <x:v>Paul Horton</x:v>
      </x:c>
      <x:c r="D2046" t="str">
        <x:v>Permanent</x:v>
      </x:c>
      <x:c r="E2046" t="str">
        <x:v>Thurrock</x:v>
      </x:c>
      <x:c r="F2046" t="str">
        <x:v>Warehouse</x:v>
      </x:c>
      <x:c r="G2046" t="str">
        <x:v>363792D</x:v>
      </x:c>
      <x:c r="H2046" t="str">
        <x:v>Thurrock Warehouse</x:v>
      </x:c>
      <x:c r="I2046" s="22" t="n">
        <x:v>9</x:v>
      </x:c>
      <x:c r="J2046" t="str">
        <x:v>Worked</x:v>
      </x:c>
      <x:c r="K2046" t="str">
        <x:v>Employee 2279; home branch Thurrock; assigned role Warehouse | Deployment branch: Thurrock | Actual role: Operative Skilled | Jobs: 363792D | Customers: Thurrock Warehouse | Actual hours: 9.0; source records: 1</x:v>
      </x:c>
      <x:c r="L2046" t="str">
        <x:v>Include</x:v>
      </x:c>
      <x:c r="M2046"/>
      <x:c r="N2046"/>
    </x:row>
    <x:row r="2047">
      <x:c r="A2047" t="str">
        <x:v>Paul Horton|2026-01-08</x:v>
      </x:c>
      <x:c r="B2047" s="888" t="n">
        <x:v>46030</x:v>
      </x:c>
      <x:c r="C2047" t="str">
        <x:v>Paul Horton</x:v>
      </x:c>
      <x:c r="D2047" t="str">
        <x:v>Permanent</x:v>
      </x:c>
      <x:c r="E2047" t="str">
        <x:v>Thurrock</x:v>
      </x:c>
      <x:c r="F2047" t="str">
        <x:v>Warehouse</x:v>
      </x:c>
      <x:c r="G2047" t="str">
        <x:v>363792D</x:v>
      </x:c>
      <x:c r="H2047" t="str">
        <x:v>Thurrock Warehouse</x:v>
      </x:c>
      <x:c r="I2047" s="22" t="n">
        <x:v>9</x:v>
      </x:c>
      <x:c r="J2047" t="str">
        <x:v>Worked</x:v>
      </x:c>
      <x:c r="K2047" t="str">
        <x:v>Employee 2279; home branch Thurrock; assigned role Warehouse | Deployment branch: Thurrock | Actual role: Operative Skilled | Jobs: 363792D | Customers: Thurrock Warehouse | Actual hours: 9.0; source records: 1</x:v>
      </x:c>
      <x:c r="L2047" t="str">
        <x:v>Include</x:v>
      </x:c>
      <x:c r="M2047"/>
      <x:c r="N2047"/>
    </x:row>
    <x:row r="2048">
      <x:c r="A2048" t="str">
        <x:v>Paul Horton|2026-01-09</x:v>
      </x:c>
      <x:c r="B2048" s="888" t="n">
        <x:v>46031</x:v>
      </x:c>
      <x:c r="C2048" t="str">
        <x:v>Paul Horton</x:v>
      </x:c>
      <x:c r="D2048" t="str">
        <x:v>Permanent</x:v>
      </x:c>
      <x:c r="E2048" t="str">
        <x:v>Thurrock</x:v>
      </x:c>
      <x:c r="F2048" t="str">
        <x:v>Warehouse</x:v>
      </x:c>
      <x:c r="G2048" t="str">
        <x:v>363792D</x:v>
      </x:c>
      <x:c r="H2048" t="str">
        <x:v>Thurrock Warehouse</x:v>
      </x:c>
      <x:c r="I2048" s="22" t="n">
        <x:v>9</x:v>
      </x:c>
      <x:c r="J2048" t="str">
        <x:v>Worked</x:v>
      </x:c>
      <x:c r="K2048" t="str">
        <x:v>Employee 2279; home branch Thurrock; assigned role Warehouse | Deployment branch: Thurrock | Actual role: Operative Skilled | Jobs: 363792D | Customers: Thurrock Warehouse | Actual hours: 9.0; source records: 1</x:v>
      </x:c>
      <x:c r="L2048" t="str">
        <x:v>Include</x:v>
      </x:c>
      <x:c r="M2048"/>
      <x:c r="N2048"/>
    </x:row>
    <x:row r="2049">
      <x:c r="A2049" t="str">
        <x:v>Paul Horton|2026-01-13</x:v>
      </x:c>
      <x:c r="B2049" s="888" t="n">
        <x:v>46035</x:v>
      </x:c>
      <x:c r="C2049" t="str">
        <x:v>Paul Horton</x:v>
      </x:c>
      <x:c r="D2049" t="str">
        <x:v>Permanent</x:v>
      </x:c>
      <x:c r="E2049" t="str">
        <x:v>Thurrock</x:v>
      </x:c>
      <x:c r="F2049" t="str">
        <x:v>Warehouse</x:v>
      </x:c>
      <x:c r="G2049" t="str">
        <x:v>363792D</x:v>
      </x:c>
      <x:c r="H2049" t="str">
        <x:v>Thurrock Warehouse</x:v>
      </x:c>
      <x:c r="I2049" s="22" t="n">
        <x:v>9</x:v>
      </x:c>
      <x:c r="J2049" t="str">
        <x:v>Worked</x:v>
      </x:c>
      <x:c r="K2049" t="str">
        <x:v>Employee 2279; home branch Thurrock; assigned role Warehouse | Deployment branch: Thurrock | Actual role: Operative Skilled | Jobs: 363792D | Customers: Thurrock Warehouse | Actual hours: 9.0; source records: 1</x:v>
      </x:c>
      <x:c r="L2049" t="str">
        <x:v>Include</x:v>
      </x:c>
      <x:c r="M2049"/>
      <x:c r="N2049"/>
    </x:row>
    <x:row r="2050">
      <x:c r="A2050" t="str">
        <x:v>Paul Horton|2026-01-14</x:v>
      </x:c>
      <x:c r="B2050" s="888" t="n">
        <x:v>46036</x:v>
      </x:c>
      <x:c r="C2050" t="str">
        <x:v>Paul Horton</x:v>
      </x:c>
      <x:c r="D2050" t="str">
        <x:v>Permanent</x:v>
      </x:c>
      <x:c r="E2050" t="str">
        <x:v>Thurrock</x:v>
      </x:c>
      <x:c r="F2050" t="str">
        <x:v>Warehouse</x:v>
      </x:c>
      <x:c r="G2050" t="str">
        <x:v>363792D</x:v>
      </x:c>
      <x:c r="H2050" t="str">
        <x:v>Thurrock Warehouse</x:v>
      </x:c>
      <x:c r="I2050" s="22" t="n">
        <x:v>9</x:v>
      </x:c>
      <x:c r="J2050" t="str">
        <x:v>Worked</x:v>
      </x:c>
      <x:c r="K2050" t="str">
        <x:v>Employee 2279; home branch Thurrock; assigned role Warehouse | Deployment branch: Thurrock | Actual role: Operative Skilled | Jobs: 363792D | Customers: Thurrock Warehouse | Actual hours: 9.0; source records: 1</x:v>
      </x:c>
      <x:c r="L2050" t="str">
        <x:v>Include</x:v>
      </x:c>
      <x:c r="M2050"/>
      <x:c r="N2050"/>
    </x:row>
    <x:row r="2051">
      <x:c r="A2051" t="str">
        <x:v>Paul Horton|2026-01-15</x:v>
      </x:c>
      <x:c r="B2051" s="888" t="n">
        <x:v>46037</x:v>
      </x:c>
      <x:c r="C2051" t="str">
        <x:v>Paul Horton</x:v>
      </x:c>
      <x:c r="D2051" t="str">
        <x:v>Permanent</x:v>
      </x:c>
      <x:c r="E2051" t="str">
        <x:v>Thurrock</x:v>
      </x:c>
      <x:c r="F2051" t="str">
        <x:v>Warehouse</x:v>
      </x:c>
      <x:c r="G2051" t="str">
        <x:v>363792D</x:v>
      </x:c>
      <x:c r="H2051" t="str">
        <x:v>Thurrock Warehouse</x:v>
      </x:c>
      <x:c r="I2051" s="22" t="n">
        <x:v>9</x:v>
      </x:c>
      <x:c r="J2051" t="str">
        <x:v>Worked</x:v>
      </x:c>
      <x:c r="K2051" t="str">
        <x:v>Employee 2279; home branch Thurrock; assigned role Warehouse | Deployment branch: Thurrock | Actual role: Operative Skilled | Jobs: 363792D | Customers: Thurrock Warehouse | Actual hours: 9.0; source records: 1</x:v>
      </x:c>
      <x:c r="L2051" t="str">
        <x:v>Include</x:v>
      </x:c>
      <x:c r="M2051"/>
      <x:c r="N2051"/>
    </x:row>
    <x:row r="2052">
      <x:c r="A2052" t="str">
        <x:v>Paul Horton|2026-01-16</x:v>
      </x:c>
      <x:c r="B2052" s="888" t="n">
        <x:v>46038</x:v>
      </x:c>
      <x:c r="C2052" t="str">
        <x:v>Paul Horton</x:v>
      </x:c>
      <x:c r="D2052" t="str">
        <x:v>Permanent</x:v>
      </x:c>
      <x:c r="E2052" t="str">
        <x:v>Thurrock</x:v>
      </x:c>
      <x:c r="F2052" t="str">
        <x:v>Warehouse</x:v>
      </x:c>
      <x:c r="G2052" t="str">
        <x:v>363792D</x:v>
      </x:c>
      <x:c r="H2052" t="str">
        <x:v>Thurrock Warehouse</x:v>
      </x:c>
      <x:c r="I2052" s="22" t="n">
        <x:v>9</x:v>
      </x:c>
      <x:c r="J2052" t="str">
        <x:v>Worked</x:v>
      </x:c>
      <x:c r="K2052" t="str">
        <x:v>Employee 2279; home branch Thurrock; assigned role Warehouse | Deployment branch: Thurrock | Actual role: Operative Skilled | Jobs: 363792D | Customers: Thurrock Warehouse | Actual hours: 9.0; source records: 1</x:v>
      </x:c>
      <x:c r="L2052" t="str">
        <x:v>Include</x:v>
      </x:c>
      <x:c r="M2052"/>
      <x:c r="N2052"/>
    </x:row>
    <x:row r="2053">
      <x:c r="A2053" t="str">
        <x:v>Paul Horton|2026-01-19</x:v>
      </x:c>
      <x:c r="B2053" s="888" t="n">
        <x:v>46041</x:v>
      </x:c>
      <x:c r="C2053" t="str">
        <x:v>Paul Horton</x:v>
      </x:c>
      <x:c r="D2053" t="str">
        <x:v>Permanent</x:v>
      </x:c>
      <x:c r="E2053" t="str">
        <x:v>Thurrock</x:v>
      </x:c>
      <x:c r="F2053" t="str">
        <x:v>Warehouse</x:v>
      </x:c>
      <x:c r="G2053" t="str">
        <x:v>363792D</x:v>
      </x:c>
      <x:c r="H2053" t="str">
        <x:v>Thurrock Warehouse</x:v>
      </x:c>
      <x:c r="I2053" s="22" t="n">
        <x:v>9</x:v>
      </x:c>
      <x:c r="J2053" t="str">
        <x:v>Worked</x:v>
      </x:c>
      <x:c r="K2053" t="str">
        <x:v>Employee 2279; home branch Thurrock; assigned role Warehouse | Deployment branch: Thurrock | Actual role: Operative Skilled | Jobs: 363792D | Customers: Thurrock Warehouse | Actual hours: 9.0; source records: 1</x:v>
      </x:c>
      <x:c r="L2053" t="str">
        <x:v>Include</x:v>
      </x:c>
      <x:c r="M2053"/>
      <x:c r="N2053"/>
    </x:row>
    <x:row r="2054">
      <x:c r="A2054" t="str">
        <x:v>Paul Horton|2026-01-20</x:v>
      </x:c>
      <x:c r="B2054" s="888" t="n">
        <x:v>46042</x:v>
      </x:c>
      <x:c r="C2054" t="str">
        <x:v>Paul Horton</x:v>
      </x:c>
      <x:c r="D2054" t="str">
        <x:v>Permanent</x:v>
      </x:c>
      <x:c r="E2054" t="str">
        <x:v>Thurrock</x:v>
      </x:c>
      <x:c r="F2054" t="str">
        <x:v>Warehouse</x:v>
      </x:c>
      <x:c r="G2054" t="str">
        <x:v>363792D</x:v>
      </x:c>
      <x:c r="H2054" t="str">
        <x:v>Thurrock Warehouse</x:v>
      </x:c>
      <x:c r="I2054" s="22" t="n">
        <x:v>9</x:v>
      </x:c>
      <x:c r="J2054" t="str">
        <x:v>Worked</x:v>
      </x:c>
      <x:c r="K2054" t="str">
        <x:v>Employee 2279; home branch Thurrock; assigned role Warehouse | Deployment branch: Thurrock | Actual role: Operative Skilled | Jobs: 363792D | Customers: Thurrock Warehouse | Actual hours: 9.0; source records: 1</x:v>
      </x:c>
      <x:c r="L2054" t="str">
        <x:v>Include</x:v>
      </x:c>
      <x:c r="M2054"/>
      <x:c r="N2054"/>
    </x:row>
    <x:row r="2055">
      <x:c r="A2055" t="str">
        <x:v>Paul Horton|2026-01-21</x:v>
      </x:c>
      <x:c r="B2055" s="888" t="n">
        <x:v>46043</x:v>
      </x:c>
      <x:c r="C2055" t="str">
        <x:v>Paul Horton</x:v>
      </x:c>
      <x:c r="D2055" t="str">
        <x:v>Permanent</x:v>
      </x:c>
      <x:c r="E2055" t="str">
        <x:v>Thurrock</x:v>
      </x:c>
      <x:c r="F2055" t="str">
        <x:v>Warehouse</x:v>
      </x:c>
      <x:c r="G2055" t="str">
        <x:v>363792D</x:v>
      </x:c>
      <x:c r="H2055" t="str">
        <x:v>Thurrock Warehouse</x:v>
      </x:c>
      <x:c r="I2055" s="22" t="n">
        <x:v>9</x:v>
      </x:c>
      <x:c r="J2055" t="str">
        <x:v>Worked</x:v>
      </x:c>
      <x:c r="K2055" t="str">
        <x:v>Employee 2279; home branch Thurrock; assigned role Warehouse | Deployment branch: Thurrock | Actual role: Operative Skilled | Jobs: 363792D | Customers: Thurrock Warehouse | Actual hours: 9.0; source records: 1</x:v>
      </x:c>
      <x:c r="L2055" t="str">
        <x:v>Include</x:v>
      </x:c>
      <x:c r="M2055"/>
      <x:c r="N2055"/>
    </x:row>
    <x:row r="2056">
      <x:c r="A2056" t="str">
        <x:v>Paul Horton|2026-01-22</x:v>
      </x:c>
      <x:c r="B2056" s="888" t="n">
        <x:v>46044</x:v>
      </x:c>
      <x:c r="C2056" t="str">
        <x:v>Paul Horton</x:v>
      </x:c>
      <x:c r="D2056" t="str">
        <x:v>Permanent</x:v>
      </x:c>
      <x:c r="E2056" t="str">
        <x:v>Thurrock</x:v>
      </x:c>
      <x:c r="F2056" t="str">
        <x:v>Warehouse</x:v>
      </x:c>
      <x:c r="G2056" t="str">
        <x:v>363792D</x:v>
      </x:c>
      <x:c r="H2056" t="str">
        <x:v>Thurrock Warehouse</x:v>
      </x:c>
      <x:c r="I2056" s="22" t="n">
        <x:v>9</x:v>
      </x:c>
      <x:c r="J2056" t="str">
        <x:v>Worked</x:v>
      </x:c>
      <x:c r="K2056" t="str">
        <x:v>Employee 2279; home branch Thurrock; assigned role Warehouse | Deployment branch: Thurrock | Actual role: Operative Skilled | Jobs: 363792D | Customers: Thurrock Warehouse | Actual hours: 9.0; source records: 1</x:v>
      </x:c>
      <x:c r="L2056" t="str">
        <x:v>Include</x:v>
      </x:c>
      <x:c r="M2056"/>
      <x:c r="N2056"/>
    </x:row>
    <x:row r="2057">
      <x:c r="A2057" t="str">
        <x:v>Paul Horton|2026-01-23</x:v>
      </x:c>
      <x:c r="B2057" s="888" t="n">
        <x:v>46045</x:v>
      </x:c>
      <x:c r="C2057" t="str">
        <x:v>Paul Horton</x:v>
      </x:c>
      <x:c r="D2057" t="str">
        <x:v>Permanent</x:v>
      </x:c>
      <x:c r="E2057" t="str">
        <x:v>Thurrock</x:v>
      </x:c>
      <x:c r="F2057" t="str">
        <x:v>Warehouse</x:v>
      </x:c>
      <x:c r="G2057" t="str">
        <x:v>363792D</x:v>
      </x:c>
      <x:c r="H2057" t="str">
        <x:v>Thurrock Warehouse</x:v>
      </x:c>
      <x:c r="I2057" s="22" t="n">
        <x:v>9</x:v>
      </x:c>
      <x:c r="J2057" t="str">
        <x:v>Worked</x:v>
      </x:c>
      <x:c r="K2057" t="str">
        <x:v>Employee 2279; home branch Thurrock; assigned role Warehouse | Deployment branch: Thurrock | Actual role: Operative Skilled | Jobs: 363792D | Customers: Thurrock Warehouse | Actual hours: 9.0; source records: 1</x:v>
      </x:c>
      <x:c r="L2057" t="str">
        <x:v>Include</x:v>
      </x:c>
      <x:c r="M2057"/>
      <x:c r="N2057"/>
    </x:row>
    <x:row r="2058">
      <x:c r="A2058" t="str">
        <x:v>Paul Horton|2026-01-26</x:v>
      </x:c>
      <x:c r="B2058" s="888" t="n">
        <x:v>46048</x:v>
      </x:c>
      <x:c r="C2058" t="str">
        <x:v>Paul Horton</x:v>
      </x:c>
      <x:c r="D2058" t="str">
        <x:v>Permanent</x:v>
      </x:c>
      <x:c r="E2058" t="str">
        <x:v>Thurrock</x:v>
      </x:c>
      <x:c r="F2058" t="str">
        <x:v>Warehouse</x:v>
      </x:c>
      <x:c r="G2058" t="str">
        <x:v>363792D</x:v>
      </x:c>
      <x:c r="H2058" t="str">
        <x:v>Thurrock Warehouse</x:v>
      </x:c>
      <x:c r="I2058" s="22" t="n">
        <x:v>9</x:v>
      </x:c>
      <x:c r="J2058" t="str">
        <x:v>Worked</x:v>
      </x:c>
      <x:c r="K2058" t="str">
        <x:v>Employee 2279; home branch Thurrock; assigned role Warehouse | Deployment branch: Thurrock | Actual role: Operative Skilled | Jobs: 363792D | Customers: Thurrock Warehouse | Actual hours: 9.0; source records: 1</x:v>
      </x:c>
      <x:c r="L2058" t="str">
        <x:v>Include</x:v>
      </x:c>
      <x:c r="M2058"/>
      <x:c r="N2058"/>
    </x:row>
    <x:row r="2059">
      <x:c r="A2059" t="str">
        <x:v>Paul Horton|2026-01-27</x:v>
      </x:c>
      <x:c r="B2059" s="888" t="n">
        <x:v>46049</x:v>
      </x:c>
      <x:c r="C2059" t="str">
        <x:v>Paul Horton</x:v>
      </x:c>
      <x:c r="D2059" t="str">
        <x:v>Permanent</x:v>
      </x:c>
      <x:c r="E2059" t="str">
        <x:v>Thurrock</x:v>
      </x:c>
      <x:c r="F2059" t="str">
        <x:v>Warehouse</x:v>
      </x:c>
      <x:c r="G2059" t="str">
        <x:v>363792D</x:v>
      </x:c>
      <x:c r="H2059" t="str">
        <x:v>Thurrock Warehouse</x:v>
      </x:c>
      <x:c r="I2059" s="22" t="n">
        <x:v>9</x:v>
      </x:c>
      <x:c r="J2059" t="str">
        <x:v>Worked</x:v>
      </x:c>
      <x:c r="K2059" t="str">
        <x:v>Employee 2279; home branch Thurrock; assigned role Warehouse | Deployment branch: Thurrock | Actual role: Operative Skilled | Jobs: 363792D | Customers: Thurrock Warehouse | Actual hours: 9.0; source records: 1</x:v>
      </x:c>
      <x:c r="L2059" t="str">
        <x:v>Include</x:v>
      </x:c>
      <x:c r="M2059"/>
      <x:c r="N2059"/>
    </x:row>
    <x:row r="2060">
      <x:c r="A2060" t="str">
        <x:v>Paul Horton|2026-01-28</x:v>
      </x:c>
      <x:c r="B2060" s="888" t="n">
        <x:v>46050</x:v>
      </x:c>
      <x:c r="C2060" t="str">
        <x:v>Paul Horton</x:v>
      </x:c>
      <x:c r="D2060" t="str">
        <x:v>Permanent</x:v>
      </x:c>
      <x:c r="E2060" t="str">
        <x:v>Thurrock</x:v>
      </x:c>
      <x:c r="F2060" t="str">
        <x:v>Warehouse</x:v>
      </x:c>
      <x:c r="G2060" t="str">
        <x:v>363792D</x:v>
      </x:c>
      <x:c r="H2060" t="str">
        <x:v>Thurrock Warehouse</x:v>
      </x:c>
      <x:c r="I2060" s="22" t="n">
        <x:v>8.5</x:v>
      </x:c>
      <x:c r="J2060" t="str">
        <x:v>Worked</x:v>
      </x:c>
      <x:c r="K2060" t="str">
        <x:v>Employee 2279; home branch Thurrock; assigned role Warehouse | Deployment branch: Thurrock | Actual role: Operative Skilled | Jobs: 363792D | Customers: Thurrock Warehouse | Actual hours: 8.5; source records: 1</x:v>
      </x:c>
      <x:c r="L2060" t="str">
        <x:v>Include</x:v>
      </x:c>
      <x:c r="M2060"/>
      <x:c r="N2060"/>
    </x:row>
    <x:row r="2061">
      <x:c r="A2061" t="str">
        <x:v>Paul Horton|2026-01-29</x:v>
      </x:c>
      <x:c r="B2061" s="888" t="n">
        <x:v>46051</x:v>
      </x:c>
      <x:c r="C2061" t="str">
        <x:v>Paul Horton</x:v>
      </x:c>
      <x:c r="D2061" t="str">
        <x:v>Permanent</x:v>
      </x:c>
      <x:c r="E2061" t="str">
        <x:v>Thurrock</x:v>
      </x:c>
      <x:c r="F2061" t="str">
        <x:v>Warehouse</x:v>
      </x:c>
      <x:c r="G2061" t="str">
        <x:v>363792D</x:v>
      </x:c>
      <x:c r="H2061" t="str">
        <x:v>Thurrock Warehouse</x:v>
      </x:c>
      <x:c r="I2061" s="22" t="n">
        <x:v>8.5</x:v>
      </x:c>
      <x:c r="J2061" t="str">
        <x:v>Worked</x:v>
      </x:c>
      <x:c r="K2061" t="str">
        <x:v>Employee 2279; home branch Thurrock; assigned role Warehouse | Deployment branch: Thurrock | Actual role: Operative Skilled | Jobs: 363792D | Customers: Thurrock Warehouse | Actual hours: 8.5; source records: 1</x:v>
      </x:c>
      <x:c r="L2061" t="str">
        <x:v>Include</x:v>
      </x:c>
      <x:c r="M2061"/>
      <x:c r="N2061"/>
    </x:row>
    <x:row r="2062">
      <x:c r="A2062" t="str">
        <x:v>Paul Horton|2026-01-30</x:v>
      </x:c>
      <x:c r="B2062" s="888" t="n">
        <x:v>46052</x:v>
      </x:c>
      <x:c r="C2062" t="str">
        <x:v>Paul Horton</x:v>
      </x:c>
      <x:c r="D2062" t="str">
        <x:v>Permanent</x:v>
      </x:c>
      <x:c r="E2062" t="str">
        <x:v>Thurrock</x:v>
      </x:c>
      <x:c r="F2062" t="str">
        <x:v>Warehouse</x:v>
      </x:c>
      <x:c r="G2062" t="str">
        <x:v>363792D</x:v>
      </x:c>
      <x:c r="H2062" t="str">
        <x:v>Thurrock Warehouse</x:v>
      </x:c>
      <x:c r="I2062" s="22" t="n">
        <x:v>8.5</x:v>
      </x:c>
      <x:c r="J2062" t="str">
        <x:v>Worked</x:v>
      </x:c>
      <x:c r="K2062" t="str">
        <x:v>Employee 2279; home branch Thurrock; assigned role Warehouse | Deployment branch: Thurrock | Actual role: Operative Skilled | Jobs: 363792D | Customers: Thurrock Warehouse | Actual hours: 8.5; source records: 1</x:v>
      </x:c>
      <x:c r="L2062" t="str">
        <x:v>Include</x:v>
      </x:c>
      <x:c r="M2062"/>
      <x:c r="N2062"/>
    </x:row>
    <x:row r="2063">
      <x:c r="A2063" t="str">
        <x:v>Paul Sibbick|2026-01-05</x:v>
      </x:c>
      <x:c r="B2063" s="888" t="n">
        <x:v>46027</x:v>
      </x:c>
      <x:c r="C2063" t="str">
        <x:v>Paul Sibbick</x:v>
      </x:c>
      <x:c r="D2063" t="str">
        <x:v>Permanent</x:v>
      </x:c>
      <x:c r="E2063" t="str">
        <x:v>Leeds</x:v>
      </x:c>
      <x:c r="F2063" t="str">
        <x:v>Operative Skilled</x:v>
      </x:c>
      <x:c r="G2063" t="str">
        <x:v>397337</x:v>
      </x:c>
      <x:c r="H2063" t="str">
        <x:v>Close Brothers Motor Finance</x:v>
      </x:c>
      <x:c r="I2063" s="22" t="n">
        <x:v>4.5</x:v>
      </x:c>
      <x:c r="J2063" t="str">
        <x:v>Worked</x:v>
      </x:c>
      <x:c r="K2063" t="str">
        <x:v>Employee 102995; home branch Leeds; assigned role Operative Skilled | Deployment branch: Leeds | Actual role: Operative Porter | Jobs: 397337 | Customers: Close Brothers Motor Finance | Actual hours: 4.5; source records: 1</x:v>
      </x:c>
      <x:c r="L2063" t="str">
        <x:v>Include</x:v>
      </x:c>
      <x:c r="M2063"/>
      <x:c r="N2063"/>
    </x:row>
    <x:row r="2064">
      <x:c r="A2064" t="str">
        <x:v>Paul Sibbick|2026-01-06</x:v>
      </x:c>
      <x:c r="B2064" s="888" t="n">
        <x:v>46028</x:v>
      </x:c>
      <x:c r="C2064" t="str">
        <x:v>Paul Sibbick</x:v>
      </x:c>
      <x:c r="D2064" t="str">
        <x:v>Permanent</x:v>
      </x:c>
      <x:c r="E2064" t="str">
        <x:v>Leeds</x:v>
      </x:c>
      <x:c r="F2064" t="str">
        <x:v>Operative Skilled</x:v>
      </x:c>
      <x:c r="G2064" t="str">
        <x:v>398650</x:v>
      </x:c>
      <x:c r="H2064" t="str">
        <x:v>Kirklees Council</x:v>
      </x:c>
      <x:c r="I2064" s="22" t="n">
        <x:v>8.5</x:v>
      </x:c>
      <x:c r="J2064" t="str">
        <x:v>Worked</x:v>
      </x:c>
      <x:c r="K2064" t="str">
        <x:v>Employee 102995; home branch Leeds; assigned role Operative Skilled | Deployment branch: Leeds | Actual role: Operative Porter | Jobs: 398650 | Customers: Kirklees Council | Actual hours: 8.5; source records: 1</x:v>
      </x:c>
      <x:c r="L2064" t="str">
        <x:v>Include</x:v>
      </x:c>
      <x:c r="M2064"/>
      <x:c r="N2064"/>
    </x:row>
    <x:row r="2065">
      <x:c r="A2065" t="str">
        <x:v>Paul Sibbick|2026-01-07</x:v>
      </x:c>
      <x:c r="B2065" s="888" t="n">
        <x:v>46029</x:v>
      </x:c>
      <x:c r="C2065" t="str">
        <x:v>Paul Sibbick</x:v>
      </x:c>
      <x:c r="D2065" t="str">
        <x:v>Permanent</x:v>
      </x:c>
      <x:c r="E2065" t="str">
        <x:v>Leeds</x:v>
      </x:c>
      <x:c r="F2065" t="str">
        <x:v>Operative Skilled</x:v>
      </x:c>
      <x:c r="G2065" t="str">
        <x:v>386883R</x:v>
      </x:c>
      <x:c r="H2065" t="str">
        <x:v>Restore Harrow Green</x:v>
      </x:c>
      <x:c r="I2065" s="22" t="n">
        <x:v>9.75</x:v>
      </x:c>
      <x:c r="J2065" t="str">
        <x:v>Worked</x:v>
      </x:c>
      <x:c r="K2065" t="str">
        <x:v>Employee 102995; home branch Leeds; assigned role Operative Skilled | Deployment branch: Leeds | Actual role: Operative Porter | Jobs: 386883R | Customers: Restore Harrow Green | Actual hours: 9.8; source records: 1</x:v>
      </x:c>
      <x:c r="L2065" t="str">
        <x:v>Include</x:v>
      </x:c>
      <x:c r="M2065"/>
      <x:c r="N2065"/>
    </x:row>
    <x:row r="2066">
      <x:c r="A2066" t="str">
        <x:v>Paul Sibbick|2026-01-09</x:v>
      </x:c>
      <x:c r="B2066" s="888" t="n">
        <x:v>46031</x:v>
      </x:c>
      <x:c r="C2066" t="str">
        <x:v>Paul Sibbick</x:v>
      </x:c>
      <x:c r="D2066" t="str">
        <x:v>Permanent</x:v>
      </x:c>
      <x:c r="E2066" t="str">
        <x:v>Leeds</x:v>
      </x:c>
      <x:c r="F2066" t="str">
        <x:v>Operative Skilled</x:v>
      </x:c>
      <x:c r="G2066" t="str">
        <x:v>398734A, 398529A</x:v>
      </x:c>
      <x:c r="H2066" t="str">
        <x:v>Kirklees Council - domestic; Kirklees Council - Toniann Weedy</x:v>
      </x:c>
      <x:c r="I2066" s="22" t="n">
        <x:v>9</x:v>
      </x:c>
      <x:c r="J2066" t="str">
        <x:v>Worked — 2 records</x:v>
      </x:c>
      <x:c r="K2066" t="str">
        <x:v>Employee 102995; home branch Leeds; assigned role Operative Skilled | Deployment branch: Leeds | Actual role: Operative Porter | Jobs: 398734A, 398529A | Customers: Kirklees Council - domestic; Kirklees Council - Toniann Weedy | Actual hours: 9.0; source records: 2</x:v>
      </x:c>
      <x:c r="L2066" t="str">
        <x:v>Include</x:v>
      </x:c>
      <x:c r="M2066"/>
      <x:c r="N2066"/>
    </x:row>
    <x:row r="2067">
      <x:c r="A2067" t="str">
        <x:v>Paul Sibbick|2026-01-12</x:v>
      </x:c>
      <x:c r="B2067" s="888" t="n">
        <x:v>46034</x:v>
      </x:c>
      <x:c r="C2067" t="str">
        <x:v>Paul Sibbick</x:v>
      </x:c>
      <x:c r="D2067" t="str">
        <x:v>Permanent</x:v>
      </x:c>
      <x:c r="E2067" t="str">
        <x:v>Leeds</x:v>
      </x:c>
      <x:c r="F2067" t="str">
        <x:v>Operative Skilled</x:v>
      </x:c>
      <x:c r="G2067" t="str">
        <x:v>398650A, 398911</x:v>
      </x:c>
      <x:c r="H2067" t="str">
        <x:v>Kirklees Council; Kirklees Council - Adele Gregory</x:v>
      </x:c>
      <x:c r="I2067" s="22" t="n">
        <x:v>5.52</x:v>
      </x:c>
      <x:c r="J2067" t="str">
        <x:v>Worked — 2 records</x:v>
      </x:c>
      <x:c r="K2067" t="str">
        <x:v>Employee 102995; home branch Leeds; assigned role Operative Skilled | Deployment branch: Leeds | Actual role: Operative Porter | Jobs: 398650A, 398911 | Customers: Kirklees Council; Kirklees Council - Adele Gregory | Actual hours: 5.5; source records: 2</x:v>
      </x:c>
      <x:c r="L2067" t="str">
        <x:v>Include</x:v>
      </x:c>
      <x:c r="M2067"/>
      <x:c r="N2067"/>
    </x:row>
    <x:row r="2068">
      <x:c r="A2068" t="str">
        <x:v>Paul Sibbick|2026-01-13</x:v>
      </x:c>
      <x:c r="B2068" s="888" t="n">
        <x:v>46035</x:v>
      </x:c>
      <x:c r="C2068" t="str">
        <x:v>Paul Sibbick</x:v>
      </x:c>
      <x:c r="D2068" t="str">
        <x:v>Permanent</x:v>
      </x:c>
      <x:c r="E2068" t="str">
        <x:v>Leeds</x:v>
      </x:c>
      <x:c r="F2068" t="str">
        <x:v>Operative Skilled</x:v>
      </x:c>
      <x:c r="G2068" t="str">
        <x:v>398316</x:v>
      </x:c>
      <x:c r="H2068" t="str">
        <x:v>Wakefield Council</x:v>
      </x:c>
      <x:c r="I2068" s="22" t="n">
        <x:v>9</x:v>
      </x:c>
      <x:c r="J2068" t="str">
        <x:v>Worked</x:v>
      </x:c>
      <x:c r="K2068" t="str">
        <x:v>Employee 102995; home branch Leeds; assigned role Operative Skilled | Deployment branch: Leeds | Actual role: Operative Skilled | Jobs: 398316 | Customers: Wakefield Council | Actual hours: 9.0; source records: 1</x:v>
      </x:c>
      <x:c r="L2068" t="str">
        <x:v>Include</x:v>
      </x:c>
      <x:c r="M2068"/>
      <x:c r="N2068"/>
    </x:row>
    <x:row r="2069">
      <x:c r="A2069" t="str">
        <x:v>Paul Sibbick|2026-01-14</x:v>
      </x:c>
      <x:c r="B2069" s="888" t="n">
        <x:v>46036</x:v>
      </x:c>
      <x:c r="C2069" t="str">
        <x:v>Paul Sibbick</x:v>
      </x:c>
      <x:c r="D2069" t="str">
        <x:v>Permanent</x:v>
      </x:c>
      <x:c r="E2069" t="str">
        <x:v>Leeds</x:v>
      </x:c>
      <x:c r="F2069" t="str">
        <x:v>Operative Skilled</x:v>
      </x:c>
      <x:c r="G2069" t="str">
        <x:v>398316</x:v>
      </x:c>
      <x:c r="H2069" t="str">
        <x:v>Wakefield Council</x:v>
      </x:c>
      <x:c r="I2069" s="22" t="n">
        <x:v>8</x:v>
      </x:c>
      <x:c r="J2069" t="str">
        <x:v>Worked</x:v>
      </x:c>
      <x:c r="K2069" t="str">
        <x:v>Employee 102995; home branch Leeds; assigned role Operative Skilled | Deployment branch: Leeds | Actual role: Operative Skilled | Jobs: 398316 | Customers: Wakefield Council | Actual hours: 8.0; source records: 1</x:v>
      </x:c>
      <x:c r="L2069" t="str">
        <x:v>Include</x:v>
      </x:c>
      <x:c r="M2069"/>
      <x:c r="N2069"/>
    </x:row>
    <x:row r="2070">
      <x:c r="A2070" t="str">
        <x:v>Paul Sibbick|2026-01-15</x:v>
      </x:c>
      <x:c r="B2070" s="888" t="n">
        <x:v>46037</x:v>
      </x:c>
      <x:c r="C2070" t="str">
        <x:v>Paul Sibbick</x:v>
      </x:c>
      <x:c r="D2070" t="str">
        <x:v>Permanent</x:v>
      </x:c>
      <x:c r="E2070" t="str">
        <x:v>Leeds</x:v>
      </x:c>
      <x:c r="F2070" t="str">
        <x:v>Operative Skilled</x:v>
      </x:c>
      <x:c r="G2070" t="str">
        <x:v>398316</x:v>
      </x:c>
      <x:c r="H2070" t="str">
        <x:v>Wakefield Council</x:v>
      </x:c>
      <x:c r="I2070" s="22" t="n">
        <x:v>5.75</x:v>
      </x:c>
      <x:c r="J2070" t="str">
        <x:v>Worked</x:v>
      </x:c>
      <x:c r="K2070" t="str">
        <x:v>Employee 102995; home branch Leeds; assigned role Operative Skilled | Deployment branch: Leeds | Actual role: Operative Skilled | Jobs: 398316 | Customers: Wakefield Council | Actual hours: 5.8; source records: 1</x:v>
      </x:c>
      <x:c r="L2070" t="str">
        <x:v>Include</x:v>
      </x:c>
      <x:c r="M2070"/>
      <x:c r="N2070"/>
    </x:row>
    <x:row r="2071">
      <x:c r="A2071" t="str">
        <x:v>Paul Sibbick|2026-01-16</x:v>
      </x:c>
      <x:c r="B2071" s="888" t="n">
        <x:v>46038</x:v>
      </x:c>
      <x:c r="C2071" t="str">
        <x:v>Paul Sibbick</x:v>
      </x:c>
      <x:c r="D2071" t="str">
        <x:v>Permanent</x:v>
      </x:c>
      <x:c r="E2071" t="str">
        <x:v>Leeds</x:v>
      </x:c>
      <x:c r="F2071" t="str">
        <x:v>Operative Skilled</x:v>
      </x:c>
      <x:c r="G2071" t="str">
        <x:v>399412, 399174</x:v>
      </x:c>
      <x:c r="H2071" t="str">
        <x:v>HM Prison and Probation Service; The Museum of North Craven Life</x:v>
      </x:c>
      <x:c r="I2071" s="22" t="n">
        <x:v>2</x:v>
      </x:c>
      <x:c r="J2071" t="str">
        <x:v>Worked — 2 records</x:v>
      </x:c>
      <x:c r="K2071" t="str">
        <x:v>Employee 102995; home branch Leeds; assigned role Operative Skilled | Deployment branch: Leeds | Actual role: Operative Porter | Jobs: 399412, 399174 | Customers: HM Prison and Probation Service; The Museum of North Craven Life | Actual hours: 2.0; source records: 2</x:v>
      </x:c>
      <x:c r="L2071" t="str">
        <x:v>Include</x:v>
      </x:c>
      <x:c r="M2071"/>
      <x:c r="N2071"/>
    </x:row>
    <x:row r="2072">
      <x:c r="A2072" t="str">
        <x:v>Paul Sibbick|2026-01-19</x:v>
      </x:c>
      <x:c r="B2072" s="888" t="n">
        <x:v>46041</x:v>
      </x:c>
      <x:c r="C2072" t="str">
        <x:v>Paul Sibbick</x:v>
      </x:c>
      <x:c r="D2072" t="str">
        <x:v>Permanent</x:v>
      </x:c>
      <x:c r="E2072" t="str">
        <x:v>Leeds</x:v>
      </x:c>
      <x:c r="F2072" t="str">
        <x:v>Operative Skilled</x:v>
      </x:c>
      <x:c r="G2072" t="str">
        <x:v>399138, 399056</x:v>
      </x:c>
      <x:c r="H2072" t="str">
        <x:v>Kirklees Council - domestic; Kirklees Council - John Comerford</x:v>
      </x:c>
      <x:c r="I2072" s="22" t="n">
        <x:v>7.75</x:v>
      </x:c>
      <x:c r="J2072" t="str">
        <x:v>Worked — 2 records</x:v>
      </x:c>
      <x:c r="K2072" t="str">
        <x:v>Employee 102995; home branch Leeds; assigned role Operative Skilled | Deployment branch: Leeds | Actual role: Operative Porter | Jobs: 399138, 399056 | Customers: Kirklees Council - domestic; Kirklees Council - John Comerford | Actual hours: 7.8; source records: 2</x:v>
      </x:c>
      <x:c r="L2072" t="str">
        <x:v>Include</x:v>
      </x:c>
      <x:c r="M2072"/>
      <x:c r="N2072"/>
    </x:row>
    <x:row r="2073">
      <x:c r="A2073" t="str">
        <x:v>Paul Sibbick|2026-01-20</x:v>
      </x:c>
      <x:c r="B2073" s="888" t="n">
        <x:v>46042</x:v>
      </x:c>
      <x:c r="C2073" t="str">
        <x:v>Paul Sibbick</x:v>
      </x:c>
      <x:c r="D2073" t="str">
        <x:v>Permanent</x:v>
      </x:c>
      <x:c r="E2073" t="str">
        <x:v>Leeds</x:v>
      </x:c>
      <x:c r="F2073" t="str">
        <x:v>Operative Skilled</x:v>
      </x:c>
      <x:c r="G2073" t="str">
        <x:v>399494</x:v>
      </x:c>
      <x:c r="H2073" t="str">
        <x:v>Kirklees Council - Brendan Lister</x:v>
      </x:c>
      <x:c r="I2073" s="22" t="n">
        <x:v>4</x:v>
      </x:c>
      <x:c r="J2073" t="str">
        <x:v>Worked</x:v>
      </x:c>
      <x:c r="K2073" t="str">
        <x:v>Employee 102995; home branch Leeds; assigned role Operative Skilled | Deployment branch: Leeds | Actual role: Operative Porter | Jobs: 399494 | Customers: Kirklees Council - Brendan Lister | Actual hours: 4.0; source records: 1</x:v>
      </x:c>
      <x:c r="L2073" t="str">
        <x:v>Include</x:v>
      </x:c>
      <x:c r="M2073"/>
      <x:c r="N2073"/>
    </x:row>
    <x:row r="2074">
      <x:c r="A2074" t="str">
        <x:v>Paul Sibbick|2026-01-21</x:v>
      </x:c>
      <x:c r="B2074" s="888" t="n">
        <x:v>46043</x:v>
      </x:c>
      <x:c r="C2074" t="str">
        <x:v>Paul Sibbick</x:v>
      </x:c>
      <x:c r="D2074" t="str">
        <x:v>Permanent</x:v>
      </x:c>
      <x:c r="E2074" t="str">
        <x:v>Leeds</x:v>
      </x:c>
      <x:c r="F2074" t="str">
        <x:v>Operative Skilled</x:v>
      </x:c>
      <x:c r="G2074" t="str">
        <x:v>396169</x:v>
      </x:c>
      <x:c r="H2074" t="str">
        <x:v>John Rylands University Library</x:v>
      </x:c>
      <x:c r="I2074" s="22" t="n">
        <x:v>6</x:v>
      </x:c>
      <x:c r="J2074" t="str">
        <x:v>Worked</x:v>
      </x:c>
      <x:c r="K2074" t="str">
        <x:v>Employee 102995; home branch Leeds; assigned role Operative Skilled | Deployment branch: Manchester | Actual role: Operative Porter | Jobs: 396169 | Customers: John Rylands University Library | Actual hours: 6.0; source records: 1</x:v>
      </x:c>
      <x:c r="L2074" t="str">
        <x:v>Include</x:v>
      </x:c>
      <x:c r="M2074"/>
      <x:c r="N2074"/>
    </x:row>
    <x:row r="2075">
      <x:c r="A2075" t="str">
        <x:v>Paul Sibbick|2026-01-22</x:v>
      </x:c>
      <x:c r="B2075" s="888" t="n">
        <x:v>46044</x:v>
      </x:c>
      <x:c r="C2075" t="str">
        <x:v>Paul Sibbick</x:v>
      </x:c>
      <x:c r="D2075" t="str">
        <x:v>Permanent</x:v>
      </x:c>
      <x:c r="E2075" t="str">
        <x:v>Leeds</x:v>
      </x:c>
      <x:c r="F2075" t="str">
        <x:v>Operative Skilled</x:v>
      </x:c>
      <x:c r="G2075" t="str">
        <x:v>398833</x:v>
      </x:c>
      <x:c r="H2075" t="str">
        <x:v>Kirklees Council</x:v>
      </x:c>
      <x:c r="I2075" s="22" t="n">
        <x:v>6.5</x:v>
      </x:c>
      <x:c r="J2075" t="str">
        <x:v>Worked</x:v>
      </x:c>
      <x:c r="K2075" t="str">
        <x:v>Employee 102995; home branch Leeds; assigned role Operative Skilled | Deployment branch: Leeds | Actual role: Operative Skilled | Jobs: 398833 | Customers: Kirklees Council | Actual hours: 6.5; source records: 1</x:v>
      </x:c>
      <x:c r="L2075" t="str">
        <x:v>Include</x:v>
      </x:c>
      <x:c r="M2075"/>
      <x:c r="N2075"/>
    </x:row>
    <x:row r="2076">
      <x:c r="A2076" t="str">
        <x:v>Paul Sibbick|2026-01-23</x:v>
      </x:c>
      <x:c r="B2076" s="888" t="n">
        <x:v>46045</x:v>
      </x:c>
      <x:c r="C2076" t="str">
        <x:v>Paul Sibbick</x:v>
      </x:c>
      <x:c r="D2076" t="str">
        <x:v>Permanent</x:v>
      </x:c>
      <x:c r="E2076" t="str">
        <x:v>Leeds</x:v>
      </x:c>
      <x:c r="F2076" t="str">
        <x:v>Operative Skilled</x:v>
      </x:c>
      <x:c r="G2076" t="str">
        <x:v>399494, 399056, 398508</x:v>
      </x:c>
      <x:c r="H2076" t="str">
        <x:v>Kirklees Council - Brendan Lister; Kirklees Council - John Comerford; Kirklees Council - Mr Willcock</x:v>
      </x:c>
      <x:c r="I2076" s="22" t="n">
        <x:v>23.25</x:v>
      </x:c>
      <x:c r="J2076" t="str">
        <x:v>Worked — 3 records</x:v>
      </x:c>
      <x:c r="K2076" t="str">
        <x:v>Employee 102995; home branch Leeds; assigned role Operative Skilled | Deployment branch: Leeds | Actual role: Operative Porter | Jobs: 399494, 399056, 398508 | Customers: Kirklees Council - Brendan Lister; Kirklees Council - John Comerford; Kirklees Council - Mr Willcock | Actual hours: 23.2; source records: 3</x:v>
      </x:c>
      <x:c r="L2076" t="str">
        <x:v>Include</x:v>
      </x:c>
      <x:c r="M2076"/>
      <x:c r="N2076"/>
    </x:row>
    <x:row r="2077">
      <x:c r="A2077" t="str">
        <x:v>Paul Sibbick|2026-01-26</x:v>
      </x:c>
      <x:c r="B2077" s="888" t="n">
        <x:v>46048</x:v>
      </x:c>
      <x:c r="C2077" t="str">
        <x:v>Paul Sibbick</x:v>
      </x:c>
      <x:c r="D2077" t="str">
        <x:v>Permanent</x:v>
      </x:c>
      <x:c r="E2077" t="str">
        <x:v>Leeds</x:v>
      </x:c>
      <x:c r="F2077" t="str">
        <x:v>Operative Skilled</x:v>
      </x:c>
      <x:c r="G2077"/>
      <x:c r="H2077"/>
      <x:c r="I2077" s="22" t="n">
        <x:v>0</x:v>
      </x:c>
      <x:c r="J2077" t="str">
        <x:v>Annual leave</x:v>
      </x:c>
      <x:c r="K2077" t="str">
        <x:v>Employee 102995; home branch Leeds; assigned role Operative Skilled | Leave: Annual Leave (Hours) | Leave calendar basis: Variable-pattern period</x:v>
      </x:c>
      <x:c r="L2077" t="str">
        <x:v>Include</x:v>
      </x:c>
      <x:c r="M2077"/>
      <x:c r="N2077"/>
    </x:row>
    <x:row r="2078">
      <x:c r="A2078" t="str">
        <x:v>Paul Sibbick|2026-01-27</x:v>
      </x:c>
      <x:c r="B2078" s="888" t="n">
        <x:v>46049</x:v>
      </x:c>
      <x:c r="C2078" t="str">
        <x:v>Paul Sibbick</x:v>
      </x:c>
      <x:c r="D2078" t="str">
        <x:v>Permanent</x:v>
      </x:c>
      <x:c r="E2078" t="str">
        <x:v>Leeds</x:v>
      </x:c>
      <x:c r="F2078" t="str">
        <x:v>Operative Skilled</x:v>
      </x:c>
      <x:c r="G2078"/>
      <x:c r="H2078"/>
      <x:c r="I2078" s="22" t="n">
        <x:v>0</x:v>
      </x:c>
      <x:c r="J2078" t="str">
        <x:v>Annual leave</x:v>
      </x:c>
      <x:c r="K2078" t="str">
        <x:v>Employee 102995; home branch Leeds; assigned role Operative Skilled | Leave: Annual Leave (Hours) | Leave calendar basis: Variable-pattern period</x:v>
      </x:c>
      <x:c r="L2078" t="str">
        <x:v>Include</x:v>
      </x:c>
      <x:c r="M2078"/>
      <x:c r="N2078"/>
    </x:row>
    <x:row r="2079">
      <x:c r="A2079" t="str">
        <x:v>Paul Sibbick|2026-01-28</x:v>
      </x:c>
      <x:c r="B2079" s="888" t="n">
        <x:v>46050</x:v>
      </x:c>
      <x:c r="C2079" t="str">
        <x:v>Paul Sibbick</x:v>
      </x:c>
      <x:c r="D2079" t="str">
        <x:v>Permanent</x:v>
      </x:c>
      <x:c r="E2079" t="str">
        <x:v>Leeds</x:v>
      </x:c>
      <x:c r="F2079" t="str">
        <x:v>Operative Skilled</x:v>
      </x:c>
      <x:c r="G2079"/>
      <x:c r="H2079"/>
      <x:c r="I2079" s="22" t="n">
        <x:v>0</x:v>
      </x:c>
      <x:c r="J2079" t="str">
        <x:v>Annual leave</x:v>
      </x:c>
      <x:c r="K2079" t="str">
        <x:v>Employee 102995; home branch Leeds; assigned role Operative Skilled | Leave: Annual Leave (Hours) | Leave calendar basis: Variable-pattern period</x:v>
      </x:c>
      <x:c r="L2079" t="str">
        <x:v>Include</x:v>
      </x:c>
      <x:c r="M2079"/>
      <x:c r="N2079"/>
    </x:row>
    <x:row r="2080">
      <x:c r="A2080" t="str">
        <x:v>Paul Snowden|2026-01-05</x:v>
      </x:c>
      <x:c r="B2080" s="888" t="n">
        <x:v>46027</x:v>
      </x:c>
      <x:c r="C2080" t="str">
        <x:v>Paul Snowden</x:v>
      </x:c>
      <x:c r="D2080" t="str">
        <x:v>Permanent</x:v>
      </x:c>
      <x:c r="E2080" t="str">
        <x:v>Leeds</x:v>
      </x:c>
      <x:c r="F2080" t="str">
        <x:v>Operative Driver</x:v>
      </x:c>
      <x:c r="G2080" t="str">
        <x:v>397337</x:v>
      </x:c>
      <x:c r="H2080" t="str">
        <x:v>Close Brothers Motor Finance</x:v>
      </x:c>
      <x:c r="I2080" s="22" t="n">
        <x:v>4.5</x:v>
      </x:c>
      <x:c r="J2080" t="str">
        <x:v>Worked</x:v>
      </x:c>
      <x:c r="K2080" t="str">
        <x:v>Employee 1391; home branch Leeds; assigned role Operative Driver | Deployment branch: Leeds | Actual role: Operative Driver | Jobs: 397337 | Customers: Close Brothers Motor Finance | Actual hours: 4.5; source records: 1</x:v>
      </x:c>
      <x:c r="L2080" t="str">
        <x:v>Include</x:v>
      </x:c>
      <x:c r="M2080"/>
      <x:c r="N2080"/>
    </x:row>
    <x:row r="2081">
      <x:c r="A2081" t="str">
        <x:v>Paul Snowden|2026-01-06</x:v>
      </x:c>
      <x:c r="B2081" s="888" t="n">
        <x:v>46028</x:v>
      </x:c>
      <x:c r="C2081" t="str">
        <x:v>Paul Snowden</x:v>
      </x:c>
      <x:c r="D2081" t="str">
        <x:v>Permanent</x:v>
      </x:c>
      <x:c r="E2081" t="str">
        <x:v>Leeds</x:v>
      </x:c>
      <x:c r="F2081" t="str">
        <x:v>Operative Driver</x:v>
      </x:c>
      <x:c r="G2081" t="str">
        <x:v>399019</x:v>
      </x:c>
      <x:c r="H2081" t="str">
        <x:v>Dentsu</x:v>
      </x:c>
      <x:c r="I2081" s="22" t="n">
        <x:v>19</x:v>
      </x:c>
      <x:c r="J2081" t="str">
        <x:v>Worked — 2 records</x:v>
      </x:c>
      <x:c r="K2081" t="str">
        <x:v>Employee 1391; home branch Leeds; assigned role Operative Driver | Deployment branch: Leeds | Actual role: Operative Driver | Jobs: 399019 | Customers: Dentsu | Actual hours: 19.0; source records: 2</x:v>
      </x:c>
      <x:c r="L2081" t="str">
        <x:v>Include</x:v>
      </x:c>
      <x:c r="M2081"/>
      <x:c r="N2081"/>
    </x:row>
    <x:row r="2082">
      <x:c r="A2082" t="str">
        <x:v>Paul Snowden|2026-01-08</x:v>
      </x:c>
      <x:c r="B2082" s="888" t="n">
        <x:v>46030</x:v>
      </x:c>
      <x:c r="C2082" t="str">
        <x:v>Paul Snowden</x:v>
      </x:c>
      <x:c r="D2082" t="str">
        <x:v>Permanent</x:v>
      </x:c>
      <x:c r="E2082" t="str">
        <x:v>Leeds</x:v>
      </x:c>
      <x:c r="F2082" t="str">
        <x:v>Operative Driver</x:v>
      </x:c>
      <x:c r="G2082" t="str">
        <x:v>399120</x:v>
      </x:c>
      <x:c r="H2082" t="str">
        <x:v>University of Leeds</x:v>
      </x:c>
      <x:c r="I2082" s="22" t="n">
        <x:v>6.5</x:v>
      </x:c>
      <x:c r="J2082" t="str">
        <x:v>Worked</x:v>
      </x:c>
      <x:c r="K2082" t="str">
        <x:v>Employee 1391; home branch Leeds; assigned role Operative Driver | Deployment branch: Leeds | Actual role: Operative Driver | Jobs: 399120 | Customers: University of Leeds | Actual hours: 6.5; source records: 1</x:v>
      </x:c>
      <x:c r="L2082" t="str">
        <x:v>Include</x:v>
      </x:c>
      <x:c r="M2082"/>
      <x:c r="N2082"/>
    </x:row>
    <x:row r="2083">
      <x:c r="A2083" t="str">
        <x:v>Paul Snowden|2026-01-09</x:v>
      </x:c>
      <x:c r="B2083" s="888" t="n">
        <x:v>46031</x:v>
      </x:c>
      <x:c r="C2083" t="str">
        <x:v>Paul Snowden</x:v>
      </x:c>
      <x:c r="D2083" t="str">
        <x:v>Permanent</x:v>
      </x:c>
      <x:c r="E2083" t="str">
        <x:v>Leeds</x:v>
      </x:c>
      <x:c r="F2083" t="str">
        <x:v>Operative Driver</x:v>
      </x:c>
      <x:c r="G2083" t="str">
        <x:v>398734A, 398529A</x:v>
      </x:c>
      <x:c r="H2083" t="str">
        <x:v>Kirklees Council - domestic; Kirklees Council - Toniann Weedy</x:v>
      </x:c>
      <x:c r="I2083" s="22" t="n">
        <x:v>9</x:v>
      </x:c>
      <x:c r="J2083" t="str">
        <x:v>Worked — 2 records</x:v>
      </x:c>
      <x:c r="K2083" t="str">
        <x:v>Employee 1391; home branch Leeds; assigned role Operative Driver | Deployment branch: Leeds | Actual role: Operative Driver | Jobs: 398734A, 398529A | Customers: Kirklees Council - domestic; Kirklees Council - Toniann Weedy | Actual hours: 9.0; source records: 2</x:v>
      </x:c>
      <x:c r="L2083" t="str">
        <x:v>Include</x:v>
      </x:c>
      <x:c r="M2083"/>
      <x:c r="N2083"/>
    </x:row>
    <x:row r="2084">
      <x:c r="A2084" t="str">
        <x:v>Paul Snowden|2026-01-12</x:v>
      </x:c>
      <x:c r="B2084" s="888" t="n">
        <x:v>46034</x:v>
      </x:c>
      <x:c r="C2084" t="str">
        <x:v>Paul Snowden</x:v>
      </x:c>
      <x:c r="D2084" t="str">
        <x:v>Permanent</x:v>
      </x:c>
      <x:c r="E2084" t="str">
        <x:v>Leeds</x:v>
      </x:c>
      <x:c r="F2084" t="str">
        <x:v>Operative Driver</x:v>
      </x:c>
      <x:c r="G2084" t="str">
        <x:v>398858</x:v>
      </x:c>
      <x:c r="H2084" t="str">
        <x:v>Kirklees Council - Katherine Howard</x:v>
      </x:c>
      <x:c r="I2084" s="22" t="n">
        <x:v>8.25</x:v>
      </x:c>
      <x:c r="J2084" t="str">
        <x:v>Worked</x:v>
      </x:c>
      <x:c r="K2084" t="str">
        <x:v>Employee 1391; home branch Leeds; assigned role Operative Driver | Deployment branch: Leeds | Actual role: Operative Driver | Jobs: 398858 | Customers: Kirklees Council - Katherine Howard | Actual hours: 8.2; source records: 1</x:v>
      </x:c>
      <x:c r="L2084" t="str">
        <x:v>Include</x:v>
      </x:c>
      <x:c r="M2084"/>
      <x:c r="N2084"/>
    </x:row>
    <x:row r="2085">
      <x:c r="A2085" t="str">
        <x:v>Paul Snowden|2026-01-13</x:v>
      </x:c>
      <x:c r="B2085" s="888" t="n">
        <x:v>46035</x:v>
      </x:c>
      <x:c r="C2085" t="str">
        <x:v>Paul Snowden</x:v>
      </x:c>
      <x:c r="D2085" t="str">
        <x:v>Permanent</x:v>
      </x:c>
      <x:c r="E2085" t="str">
        <x:v>Leeds</x:v>
      </x:c>
      <x:c r="F2085" t="str">
        <x:v>Operative Driver</x:v>
      </x:c>
      <x:c r="G2085" t="str">
        <x:v>399206</x:v>
      </x:c>
      <x:c r="H2085" t="str">
        <x:v>Kirklees Council - Elizabeth Frost</x:v>
      </x:c>
      <x:c r="I2085" s="22" t="n">
        <x:v>8</x:v>
      </x:c>
      <x:c r="J2085" t="str">
        <x:v>Worked</x:v>
      </x:c>
      <x:c r="K2085" t="str">
        <x:v>Employee 1391; home branch Leeds; assigned role Operative Driver | Deployment branch: Leeds | Actual role: Operative Driver | Jobs: 399206 | Customers: Kirklees Council - Elizabeth Frost | Actual hours: 8.0; source records: 1</x:v>
      </x:c>
      <x:c r="L2085" t="str">
        <x:v>Include</x:v>
      </x:c>
      <x:c r="M2085"/>
      <x:c r="N2085"/>
    </x:row>
    <x:row r="2086">
      <x:c r="A2086" t="str">
        <x:v>Paul Snowden|2026-01-16</x:v>
      </x:c>
      <x:c r="B2086" s="888" t="n">
        <x:v>46038</x:v>
      </x:c>
      <x:c r="C2086" t="str">
        <x:v>Paul Snowden</x:v>
      </x:c>
      <x:c r="D2086" t="str">
        <x:v>Permanent</x:v>
      </x:c>
      <x:c r="E2086" t="str">
        <x:v>Leeds</x:v>
      </x:c>
      <x:c r="F2086" t="str">
        <x:v>Operative Driver</x:v>
      </x:c>
      <x:c r="G2086" t="str">
        <x:v>399519</x:v>
      </x:c>
      <x:c r="H2086" t="str">
        <x:v>HM Prison and Probation Service</x:v>
      </x:c>
      <x:c r="I2086" s="22" t="n">
        <x:v>7</x:v>
      </x:c>
      <x:c r="J2086" t="str">
        <x:v>Worked</x:v>
      </x:c>
      <x:c r="K2086" t="str">
        <x:v>Employee 1391; home branch Leeds; assigned role Operative Driver | Deployment branch: Leeds | Actual role: Operative Driver | Jobs: 399519 | Customers: HM Prison and Probation Service | Actual hours: 7.0; source records: 1</x:v>
      </x:c>
      <x:c r="L2086" t="str">
        <x:v>Include</x:v>
      </x:c>
      <x:c r="M2086"/>
      <x:c r="N2086"/>
    </x:row>
    <x:row r="2087">
      <x:c r="A2087" t="str">
        <x:v>Paul Snowden|2026-01-19</x:v>
      </x:c>
      <x:c r="B2087" s="888" t="n">
        <x:v>46041</x:v>
      </x:c>
      <x:c r="C2087" t="str">
        <x:v>Paul Snowden</x:v>
      </x:c>
      <x:c r="D2087" t="str">
        <x:v>Permanent</x:v>
      </x:c>
      <x:c r="E2087" t="str">
        <x:v>Leeds</x:v>
      </x:c>
      <x:c r="F2087" t="str">
        <x:v>Operative Driver</x:v>
      </x:c>
      <x:c r="G2087" t="str">
        <x:v>399138, 399056</x:v>
      </x:c>
      <x:c r="H2087" t="str">
        <x:v>Kirklees Council - domestic; Kirklees Council - John Comerford</x:v>
      </x:c>
      <x:c r="I2087" s="22" t="n">
        <x:v>7.75</x:v>
      </x:c>
      <x:c r="J2087" t="str">
        <x:v>Worked — 2 records</x:v>
      </x:c>
      <x:c r="K2087" t="str">
        <x:v>Employee 1391; home branch Leeds; assigned role Operative Driver | Deployment branch: Leeds | Actual role: Operative Driver | Jobs: 399138, 399056 | Customers: Kirklees Council - domestic; Kirklees Council - John Comerford | Actual hours: 7.8; source records: 2</x:v>
      </x:c>
      <x:c r="L2087" t="str">
        <x:v>Include</x:v>
      </x:c>
      <x:c r="M2087"/>
      <x:c r="N2087"/>
    </x:row>
    <x:row r="2088">
      <x:c r="A2088" t="str">
        <x:v>Paul Snowden|2026-01-20</x:v>
      </x:c>
      <x:c r="B2088" s="888" t="n">
        <x:v>46042</x:v>
      </x:c>
      <x:c r="C2088" t="str">
        <x:v>Paul Snowden</x:v>
      </x:c>
      <x:c r="D2088" t="str">
        <x:v>Permanent</x:v>
      </x:c>
      <x:c r="E2088" t="str">
        <x:v>Leeds</x:v>
      </x:c>
      <x:c r="F2088" t="str">
        <x:v>Operative Driver</x:v>
      </x:c>
      <x:c r="G2088" t="str">
        <x:v>399454</x:v>
      </x:c>
      <x:c r="H2088" t="str">
        <x:v>Restore Harrow Green</x:v>
      </x:c>
      <x:c r="I2088" s="22" t="n">
        <x:v>11.5</x:v>
      </x:c>
      <x:c r="J2088" t="str">
        <x:v>Worked</x:v>
      </x:c>
      <x:c r="K2088" t="str">
        <x:v>Employee 1391; home branch Leeds; assigned role Operative Driver | Deployment branch: Leeds | Actual role: Operative Driver | Jobs: 399454 | Customers: Restore Harrow Green | Actual hours: 11.5; source records: 1</x:v>
      </x:c>
      <x:c r="L2088" t="str">
        <x:v>Include</x:v>
      </x:c>
      <x:c r="M2088"/>
      <x:c r="N2088"/>
    </x:row>
    <x:row r="2089">
      <x:c r="A2089" t="str">
        <x:v>Paul Snowden|2026-01-21</x:v>
      </x:c>
      <x:c r="B2089" s="888" t="n">
        <x:v>46043</x:v>
      </x:c>
      <x:c r="C2089" t="str">
        <x:v>Paul Snowden</x:v>
      </x:c>
      <x:c r="D2089" t="str">
        <x:v>Permanent</x:v>
      </x:c>
      <x:c r="E2089" t="str">
        <x:v>Leeds</x:v>
      </x:c>
      <x:c r="F2089" t="str">
        <x:v>Operative Driver</x:v>
      </x:c>
      <x:c r="G2089" t="str">
        <x:v>396169</x:v>
      </x:c>
      <x:c r="H2089" t="str">
        <x:v>John Rylands University Library</x:v>
      </x:c>
      <x:c r="I2089" s="22" t="n">
        <x:v>6</x:v>
      </x:c>
      <x:c r="J2089" t="str">
        <x:v>Worked</x:v>
      </x:c>
      <x:c r="K2089" t="str">
        <x:v>Employee 1391; home branch Leeds; assigned role Operative Driver | Deployment branch: Manchester | Actual role: Operative Driver | Jobs: 396169 | Customers: John Rylands University Library | Actual hours: 6.0; source records: 1</x:v>
      </x:c>
      <x:c r="L2089" t="str">
        <x:v>Include</x:v>
      </x:c>
      <x:c r="M2089"/>
      <x:c r="N2089"/>
    </x:row>
    <x:row r="2090">
      <x:c r="A2090" t="str">
        <x:v>Paul Snowden|2026-01-22</x:v>
      </x:c>
      <x:c r="B2090" s="888" t="n">
        <x:v>46044</x:v>
      </x:c>
      <x:c r="C2090" t="str">
        <x:v>Paul Snowden</x:v>
      </x:c>
      <x:c r="D2090" t="str">
        <x:v>Permanent</x:v>
      </x:c>
      <x:c r="E2090" t="str">
        <x:v>Leeds</x:v>
      </x:c>
      <x:c r="F2090" t="str">
        <x:v>Operative Driver</x:v>
      </x:c>
      <x:c r="G2090" t="str">
        <x:v>399791, 399548, 399454</x:v>
      </x:c>
      <x:c r="H2090" t="str">
        <x:v>Kirklees Council - Dannielle Naomi Kober; Kirklees Council - domestic; Restore Harrow Green</x:v>
      </x:c>
      <x:c r="I2090" s="22" t="n">
        <x:v>9</x:v>
      </x:c>
      <x:c r="J2090" t="str">
        <x:v>Worked — 3 records</x:v>
      </x:c>
      <x:c r="K2090" t="str">
        <x:v>Employee 1391; home branch Leeds; assigned role Operative Driver | Deployment branch: Leeds | Actual role: Operative Driver | Jobs: 399791, 399548, 399454 | Customers: Kirklees Council - Dannielle Naomi Kober; Kirklees Council - domestic; Restore Harrow Green | Actual hours: 9.0; source records: 3</x:v>
      </x:c>
      <x:c r="L2090" t="str">
        <x:v>Include</x:v>
      </x:c>
      <x:c r="M2090"/>
      <x:c r="N2090"/>
    </x:row>
    <x:row r="2091">
      <x:c r="A2091" t="str">
        <x:v>Paul Snowden|2026-01-23</x:v>
      </x:c>
      <x:c r="B2091" s="888" t="n">
        <x:v>46045</x:v>
      </x:c>
      <x:c r="C2091" t="str">
        <x:v>Paul Snowden</x:v>
      </x:c>
      <x:c r="D2091" t="str">
        <x:v>Permanent</x:v>
      </x:c>
      <x:c r="E2091" t="str">
        <x:v>Leeds</x:v>
      </x:c>
      <x:c r="F2091" t="str">
        <x:v>Operative Driver</x:v>
      </x:c>
      <x:c r="G2091" t="str">
        <x:v>399120</x:v>
      </x:c>
      <x:c r="H2091" t="str">
        <x:v>University of Leeds</x:v>
      </x:c>
      <x:c r="I2091" s="22" t="n">
        <x:v>7</x:v>
      </x:c>
      <x:c r="J2091" t="str">
        <x:v>Worked</x:v>
      </x:c>
      <x:c r="K2091" t="str">
        <x:v>Employee 1391; home branch Leeds; assigned role Operative Driver | Deployment branch: Leeds | Actual role: Operative Driver | Jobs: 399120 | Customers: University of Leeds | Actual hours: 7.0; source records: 1</x:v>
      </x:c>
      <x:c r="L2091" t="str">
        <x:v>Include</x:v>
      </x:c>
      <x:c r="M2091"/>
      <x:c r="N2091"/>
    </x:row>
    <x:row r="2092">
      <x:c r="A2092" t="str">
        <x:v>Paul Snowden|2026-01-26</x:v>
      </x:c>
      <x:c r="B2092" s="888" t="n">
        <x:v>46048</x:v>
      </x:c>
      <x:c r="C2092" t="str">
        <x:v>Paul Snowden</x:v>
      </x:c>
      <x:c r="D2092" t="str">
        <x:v>Permanent</x:v>
      </x:c>
      <x:c r="E2092" t="str">
        <x:v>Leeds</x:v>
      </x:c>
      <x:c r="F2092" t="str">
        <x:v>Operative Driver</x:v>
      </x:c>
      <x:c r="G2092" t="str">
        <x:v>399684</x:v>
      </x:c>
      <x:c r="H2092" t="str">
        <x:v>Kirklees Council - Jed Robertson</x:v>
      </x:c>
      <x:c r="I2092" s="22" t="n">
        <x:v>5.5</x:v>
      </x:c>
      <x:c r="J2092" t="str">
        <x:v>Worked</x:v>
      </x:c>
      <x:c r="K2092" t="str">
        <x:v>Employee 1391; home branch Leeds; assigned role Operative Driver | Deployment branch: Leeds | Actual role: Operative Driver | Jobs: 399684 | Customers: Kirklees Council - Jed Robertson | Actual hours: 5.5; source records: 1</x:v>
      </x:c>
      <x:c r="L2092" t="str">
        <x:v>Include</x:v>
      </x:c>
      <x:c r="M2092"/>
      <x:c r="N2092"/>
    </x:row>
    <x:row r="2093">
      <x:c r="A2093" t="str">
        <x:v>Paul Snowden|2026-01-27</x:v>
      </x:c>
      <x:c r="B2093" s="888" t="n">
        <x:v>46049</x:v>
      </x:c>
      <x:c r="C2093" t="str">
        <x:v>Paul Snowden</x:v>
      </x:c>
      <x:c r="D2093" t="str">
        <x:v>Permanent</x:v>
      </x:c>
      <x:c r="E2093" t="str">
        <x:v>Leeds</x:v>
      </x:c>
      <x:c r="F2093" t="str">
        <x:v>Operative Driver</x:v>
      </x:c>
      <x:c r="G2093" t="str">
        <x:v>399057, 399777</x:v>
      </x:c>
      <x:c r="H2093" t="str">
        <x:v>Kirklees Council - Ann Marie Glenn; MOJ - Sodexo SR:57310</x:v>
      </x:c>
      <x:c r="I2093" s="22" t="n">
        <x:v>10.25</x:v>
      </x:c>
      <x:c r="J2093" t="str">
        <x:v>Worked — 2 records</x:v>
      </x:c>
      <x:c r="K2093" t="str">
        <x:v>Employee 1391; home branch Leeds; assigned role Operative Driver | Deployment branch: Leeds | Actual role: Operative Driver | Jobs: 399057, 399777 | Customers: Kirklees Council - Ann Marie Glenn; MOJ - Sodexo SR:57310 | Actual hours: 10.2; source records: 2</x:v>
      </x:c>
      <x:c r="L2093" t="str">
        <x:v>Include</x:v>
      </x:c>
      <x:c r="M2093"/>
      <x:c r="N2093"/>
    </x:row>
    <x:row r="2094">
      <x:c r="A2094" t="str">
        <x:v>Paul Snowden|2026-01-28</x:v>
      </x:c>
      <x:c r="B2094" s="888" t="n">
        <x:v>46050</x:v>
      </x:c>
      <x:c r="C2094" t="str">
        <x:v>Paul Snowden</x:v>
      </x:c>
      <x:c r="D2094" t="str">
        <x:v>Permanent</x:v>
      </x:c>
      <x:c r="E2094" t="str">
        <x:v>Leeds</x:v>
      </x:c>
      <x:c r="F2094" t="str">
        <x:v>Operative Driver</x:v>
      </x:c>
      <x:c r="G2094" t="str">
        <x:v>399275B</x:v>
      </x:c>
      <x:c r="H2094" t="str">
        <x:v>Avantor ( LEEDS  JAN 2026 )</x:v>
      </x:c>
      <x:c r="I2094" s="22" t="n">
        <x:v>9</x:v>
      </x:c>
      <x:c r="J2094" t="str">
        <x:v>Worked</x:v>
      </x:c>
      <x:c r="K2094" t="str">
        <x:v>Employee 1391; home branch Leeds; assigned role Operative Driver | Deployment branch: Cambridge | Actual role: Operative Driver | Jobs: 399275B | Customers: Avantor ( LEEDS  JAN 2026 ) | Actual hours: 9.0; source records: 1</x:v>
      </x:c>
      <x:c r="L2094" t="str">
        <x:v>Include</x:v>
      </x:c>
      <x:c r="M2094"/>
      <x:c r="N2094"/>
    </x:row>
    <x:row r="2095">
      <x:c r="A2095" t="str">
        <x:v>Paul Snowden|2026-01-29</x:v>
      </x:c>
      <x:c r="B2095" s="888" t="n">
        <x:v>46051</x:v>
      </x:c>
      <x:c r="C2095" t="str">
        <x:v>Paul Snowden</x:v>
      </x:c>
      <x:c r="D2095" t="str">
        <x:v>Permanent</x:v>
      </x:c>
      <x:c r="E2095" t="str">
        <x:v>Leeds</x:v>
      </x:c>
      <x:c r="F2095" t="str">
        <x:v>Operative Driver</x:v>
      </x:c>
      <x:c r="G2095" t="str">
        <x:v>399656</x:v>
      </x:c>
      <x:c r="H2095" t="str">
        <x:v>Key Property Solutions - Michael Syddall PS</x:v>
      </x:c>
      <x:c r="I2095" s="22" t="n">
        <x:v>6.25</x:v>
      </x:c>
      <x:c r="J2095" t="str">
        <x:v>Worked</x:v>
      </x:c>
      <x:c r="K2095" t="str">
        <x:v>Employee 1391; home branch Leeds; assigned role Operative Driver | Deployment branch: Leeds | Actual role: Operative Driver | Jobs: 399656 | Customers: Key Property Solutions - Michael Syddall PS | Actual hours: 6.2; source records: 1</x:v>
      </x:c>
      <x:c r="L2095" t="str">
        <x:v>Include</x:v>
      </x:c>
      <x:c r="M2095"/>
      <x:c r="N2095"/>
    </x:row>
    <x:row r="2096">
      <x:c r="A2096" t="str">
        <x:v>Paul Snowden|2026-01-30</x:v>
      </x:c>
      <x:c r="B2096" s="888" t="n">
        <x:v>46052</x:v>
      </x:c>
      <x:c r="C2096" t="str">
        <x:v>Paul Snowden</x:v>
      </x:c>
      <x:c r="D2096" t="str">
        <x:v>Permanent</x:v>
      </x:c>
      <x:c r="E2096" t="str">
        <x:v>Leeds</x:v>
      </x:c>
      <x:c r="F2096" t="str">
        <x:v>Operative Driver</x:v>
      </x:c>
      <x:c r="G2096" t="str">
        <x:v>399803</x:v>
      </x:c>
      <x:c r="H2096" t="str">
        <x:v>Kirklees Council -   Domestic</x:v>
      </x:c>
      <x:c r="I2096" s="22" t="n">
        <x:v>7.5</x:v>
      </x:c>
      <x:c r="J2096" t="str">
        <x:v>Worked</x:v>
      </x:c>
      <x:c r="K2096" t="str">
        <x:v>Employee 1391; home branch Leeds; assigned role Operative Driver | Deployment branch: Leeds | Actual role: Operative Driver | Jobs: 399803 | Customers: Kirklees Council -   Domestic | Actual hours: 7.5; source records: 1</x:v>
      </x:c>
      <x:c r="L2096" t="str">
        <x:v>Include</x:v>
      </x:c>
      <x:c r="M2096"/>
      <x:c r="N2096"/>
    </x:row>
    <x:row r="2097">
      <x:c r="A2097" t="str">
        <x:v>Pete Addis|2026-01-17</x:v>
      </x:c>
      <x:c r="B2097" s="888" t="n">
        <x:v>46039</x:v>
      </x:c>
      <x:c r="C2097" t="str">
        <x:v>Pete Addis</x:v>
      </x:c>
      <x:c r="D2097" t="str">
        <x:v>Permanent</x:v>
      </x:c>
      <x:c r="E2097" t="str">
        <x:v>Birmingham</x:v>
      </x:c>
      <x:c r="F2097" t="str">
        <x:v>Operative Skilled</x:v>
      </x:c>
      <x:c r="G2097" t="str">
        <x:v>396714</x:v>
      </x:c>
      <x:c r="H2097" t="str">
        <x:v>Jaguar Land Rover Limited</x:v>
      </x:c>
      <x:c r="I2097" s="22" t="n">
        <x:v>9.5</x:v>
      </x:c>
      <x:c r="J2097" t="str">
        <x:v>Worked</x:v>
      </x:c>
      <x:c r="K2097" t="str">
        <x:v>Employee 2244; home branch Birmingham; assigned role Operative Skilled | Deployment branch: Birmingham | Actual role: Operative Skilled | Jobs: 396714 | Customers: Jaguar Land Rover Limited | Actual hours: 9.5; source records: 1</x:v>
      </x:c>
      <x:c r="L2097" t="str">
        <x:v>Include</x:v>
      </x:c>
      <x:c r="M2097"/>
      <x:c r="N2097"/>
    </x:row>
    <x:row r="2098">
      <x:c r="A2098" t="str">
        <x:v>Pete Addis|2026-01-18</x:v>
      </x:c>
      <x:c r="B2098" s="888" t="n">
        <x:v>46040</x:v>
      </x:c>
      <x:c r="C2098" t="str">
        <x:v>Pete Addis</x:v>
      </x:c>
      <x:c r="D2098" t="str">
        <x:v>Permanent</x:v>
      </x:c>
      <x:c r="E2098" t="str">
        <x:v>Birmingham</x:v>
      </x:c>
      <x:c r="F2098" t="str">
        <x:v>Operative Skilled</x:v>
      </x:c>
      <x:c r="G2098" t="str">
        <x:v>396714</x:v>
      </x:c>
      <x:c r="H2098" t="str">
        <x:v>Jaguar Land Rover Limited</x:v>
      </x:c>
      <x:c r="I2098" s="22" t="n">
        <x:v>7.5</x:v>
      </x:c>
      <x:c r="J2098" t="str">
        <x:v>Worked</x:v>
      </x:c>
      <x:c r="K2098" t="str">
        <x:v>Employee 2244; home branch Birmingham; assigned role Operative Skilled | Deployment branch: Birmingham | Actual role: Operative Skilled | Jobs: 396714 | Customers: Jaguar Land Rover Limited | Actual hours: 7.5; source records: 1</x:v>
      </x:c>
      <x:c r="L2098" t="str">
        <x:v>Include</x:v>
      </x:c>
      <x:c r="M2098"/>
      <x:c r="N2098"/>
    </x:row>
    <x:row r="2099">
      <x:c r="A2099" t="str">
        <x:v>Peter Buckley|2026-01-05</x:v>
      </x:c>
      <x:c r="B2099" s="888" t="n">
        <x:v>46027</x:v>
      </x:c>
      <x:c r="C2099" t="str">
        <x:v>Peter Buckley</x:v>
      </x:c>
      <x:c r="D2099" t="str">
        <x:v>Permanent</x:v>
      </x:c>
      <x:c r="E2099" t="str">
        <x:v>Birmingham</x:v>
      </x:c>
      <x:c r="F2099" t="str">
        <x:v>Operative Skilled</x:v>
      </x:c>
      <x:c r="G2099" t="str">
        <x:v>398993</x:v>
      </x:c>
      <x:c r="H2099" t="str">
        <x:v>LumiraDx UK Ltd (Roche Diagnostics)</x:v>
      </x:c>
      <x:c r="I2099" s="22" t="n">
        <x:v>8</x:v>
      </x:c>
      <x:c r="J2099" t="str">
        <x:v>Worked</x:v>
      </x:c>
      <x:c r="K2099" t="str">
        <x:v>Employee 2539; home branch Birmingham; assigned role Operative Skilled | Deployment branch: Birmingham | Actual role: Operative Porter | Jobs: 398993 | Customers: LumiraDx UK Ltd (Roche Diagnostics) | Actual hours: 8.0; source records: 1</x:v>
      </x:c>
      <x:c r="L2099" t="str">
        <x:v>Include</x:v>
      </x:c>
      <x:c r="M2099"/>
      <x:c r="N2099"/>
    </x:row>
    <x:row r="2100">
      <x:c r="A2100" t="str">
        <x:v>Peter Buckley|2026-01-06</x:v>
      </x:c>
      <x:c r="B2100" s="888" t="n">
        <x:v>46028</x:v>
      </x:c>
      <x:c r="C2100" t="str">
        <x:v>Peter Buckley</x:v>
      </x:c>
      <x:c r="D2100" t="str">
        <x:v>Permanent</x:v>
      </x:c>
      <x:c r="E2100" t="str">
        <x:v>Birmingham</x:v>
      </x:c>
      <x:c r="F2100" t="str">
        <x:v>Operative Skilled</x:v>
      </x:c>
      <x:c r="G2100" t="str">
        <x:v>398282</x:v>
      </x:c>
      <x:c r="H2100" t="str">
        <x:v>Aston University</x:v>
      </x:c>
      <x:c r="I2100" s="22" t="n">
        <x:v>5</x:v>
      </x:c>
      <x:c r="J2100" t="str">
        <x:v>Worked</x:v>
      </x:c>
      <x:c r="K2100" t="str">
        <x:v>Employee 2539; home branch Birmingham; assigned role Operative Skilled | Deployment branch: Birmingham | Actual role: Operative Skilled | Jobs: 398282 | Customers: Aston University | Actual hours: 5.0; source records: 1</x:v>
      </x:c>
      <x:c r="L2100" t="str">
        <x:v>Include</x:v>
      </x:c>
      <x:c r="M2100"/>
      <x:c r="N2100"/>
    </x:row>
    <x:row r="2101">
      <x:c r="A2101" t="str">
        <x:v>Peter Buckley|2026-01-07</x:v>
      </x:c>
      <x:c r="B2101" s="888" t="n">
        <x:v>46029</x:v>
      </x:c>
      <x:c r="C2101" t="str">
        <x:v>Peter Buckley</x:v>
      </x:c>
      <x:c r="D2101" t="str">
        <x:v>Permanent</x:v>
      </x:c>
      <x:c r="E2101" t="str">
        <x:v>Birmingham</x:v>
      </x:c>
      <x:c r="F2101" t="str">
        <x:v>Operative Skilled</x:v>
      </x:c>
      <x:c r="G2101" t="str">
        <x:v>394233, 386884R</x:v>
      </x:c>
      <x:c r="H2101" t="str">
        <x:v>BT plc; Restore Harrow Green</x:v>
      </x:c>
      <x:c r="I2101" s="22" t="n">
        <x:v>19.5</x:v>
      </x:c>
      <x:c r="J2101" t="str">
        <x:v>Worked — 2 records</x:v>
      </x:c>
      <x:c r="K2101" t="str">
        <x:v>Employee 2539; home branch Birmingham; assigned role Operative Skilled | Deployment branch: Birmingham, Manchester | Actual role: Operative Porter | Jobs: 394233, 386884R | Customers: BT plc; Restore Harrow Green | Actual hours: 19.5; source records: 2</x:v>
      </x:c>
      <x:c r="L2101" t="str">
        <x:v>Include</x:v>
      </x:c>
      <x:c r="M2101"/>
      <x:c r="N2101"/>
    </x:row>
    <x:row r="2102">
      <x:c r="A2102" t="str">
        <x:v>Peter Buckley|2026-01-08</x:v>
      </x:c>
      <x:c r="B2102" s="888" t="n">
        <x:v>46030</x:v>
      </x:c>
      <x:c r="C2102" t="str">
        <x:v>Peter Buckley</x:v>
      </x:c>
      <x:c r="D2102" t="str">
        <x:v>Permanent</x:v>
      </x:c>
      <x:c r="E2102" t="str">
        <x:v>Birmingham</x:v>
      </x:c>
      <x:c r="F2102" t="str">
        <x:v>Operative Skilled</x:v>
      </x:c>
      <x:c r="G2102" t="str">
        <x:v>399425, 399449</x:v>
      </x:c>
      <x:c r="H2102" t="str">
        <x:v>EVLO; MoJ</x:v>
      </x:c>
      <x:c r="I2102" s="22" t="n">
        <x:v>11</x:v>
      </x:c>
      <x:c r="J2102" t="str">
        <x:v>Worked — 2 records</x:v>
      </x:c>
      <x:c r="K2102" t="str">
        <x:v>Employee 2539; home branch Birmingham; assigned role Operative Skilled | Deployment branch: Birmingham | Actual role: Operative Porter, Operative Skilled | Jobs: 399425, 399449 | Customers: EVLO; MoJ | Actual hours: 11.0; source records: 2</x:v>
      </x:c>
      <x:c r="L2102" t="str">
        <x:v>Include</x:v>
      </x:c>
      <x:c r="M2102"/>
      <x:c r="N2102"/>
    </x:row>
    <x:row r="2103">
      <x:c r="A2103" t="str">
        <x:v>Peter Buckley|2026-01-09</x:v>
      </x:c>
      <x:c r="B2103" s="888" t="n">
        <x:v>46031</x:v>
      </x:c>
      <x:c r="C2103" t="str">
        <x:v>Peter Buckley</x:v>
      </x:c>
      <x:c r="D2103" t="str">
        <x:v>Permanent</x:v>
      </x:c>
      <x:c r="E2103" t="str">
        <x:v>Birmingham</x:v>
      </x:c>
      <x:c r="F2103" t="str">
        <x:v>Operative Skilled</x:v>
      </x:c>
      <x:c r="G2103" t="str">
        <x:v>393446A</x:v>
      </x:c>
      <x:c r="H2103" t="str">
        <x:v>Nottingham University Hospitals</x:v>
      </x:c>
      <x:c r="I2103" s="22" t="n">
        <x:v>6.5</x:v>
      </x:c>
      <x:c r="J2103" t="str">
        <x:v>Worked</x:v>
      </x:c>
      <x:c r="K2103" t="str">
        <x:v>Employee 2539; home branch Birmingham; assigned role Operative Skilled | Deployment branch: Birmingham | Actual role: Operative Skilled | Jobs: 393446A | Customers: Nottingham University Hospitals | Actual hours: 6.5; source records: 1</x:v>
      </x:c>
      <x:c r="L2103" t="str">
        <x:v>Include</x:v>
      </x:c>
      <x:c r="M2103"/>
      <x:c r="N2103"/>
    </x:row>
    <x:row r="2104">
      <x:c r="A2104" t="str">
        <x:v>Peter Buckley|2026-01-12</x:v>
      </x:c>
      <x:c r="B2104" s="888" t="n">
        <x:v>46034</x:v>
      </x:c>
      <x:c r="C2104" t="str">
        <x:v>Peter Buckley</x:v>
      </x:c>
      <x:c r="D2104" t="str">
        <x:v>Permanent</x:v>
      </x:c>
      <x:c r="E2104" t="str">
        <x:v>Birmingham</x:v>
      </x:c>
      <x:c r="F2104" t="str">
        <x:v>Operative Skilled</x:v>
      </x:c>
      <x:c r="G2104" t="str">
        <x:v>396075</x:v>
      </x:c>
      <x:c r="H2104" t="str">
        <x:v>Jaguar Land Rover Limited</x:v>
      </x:c>
      <x:c r="I2104" s="22" t="n">
        <x:v>8.5</x:v>
      </x:c>
      <x:c r="J2104" t="str">
        <x:v>Worked</x:v>
      </x:c>
      <x:c r="K2104" t="str">
        <x:v>Employee 2539; home branch Birmingham; assigned role Operative Skilled | Deployment branch: Birmingham | Actual role: Operative Skilled | Jobs: 396075 | Customers: Jaguar Land Rover Limited | Actual hours: 8.5; source records: 1</x:v>
      </x:c>
      <x:c r="L2104" t="str">
        <x:v>Include</x:v>
      </x:c>
      <x:c r="M2104"/>
      <x:c r="N2104"/>
    </x:row>
    <x:row r="2105">
      <x:c r="A2105" t="str">
        <x:v>Peter Buckley|2026-01-13</x:v>
      </x:c>
      <x:c r="B2105" s="888" t="n">
        <x:v>46035</x:v>
      </x:c>
      <x:c r="C2105" t="str">
        <x:v>Peter Buckley</x:v>
      </x:c>
      <x:c r="D2105" t="str">
        <x:v>Permanent</x:v>
      </x:c>
      <x:c r="E2105" t="str">
        <x:v>Birmingham</x:v>
      </x:c>
      <x:c r="F2105" t="str">
        <x:v>Operative Skilled</x:v>
      </x:c>
      <x:c r="G2105" t="str">
        <x:v>397205</x:v>
      </x:c>
      <x:c r="H2105" t="str">
        <x:v>Midland Heart</x:v>
      </x:c>
      <x:c r="I2105" s="22" t="n">
        <x:v>6.5</x:v>
      </x:c>
      <x:c r="J2105" t="str">
        <x:v>Worked</x:v>
      </x:c>
      <x:c r="K2105" t="str">
        <x:v>Employee 2539; home branch Birmingham; assigned role Operative Skilled | Deployment branch: Birmingham | Actual role: Operative Porter | Jobs: 397205 | Customers: Midland Heart | Actual hours: 6.5; source records: 1</x:v>
      </x:c>
      <x:c r="L2105" t="str">
        <x:v>Include</x:v>
      </x:c>
      <x:c r="M2105"/>
      <x:c r="N2105"/>
    </x:row>
    <x:row r="2106">
      <x:c r="A2106" t="str">
        <x:v>Peter Buckley|2026-01-14</x:v>
      </x:c>
      <x:c r="B2106" s="888" t="n">
        <x:v>46036</x:v>
      </x:c>
      <x:c r="C2106" t="str">
        <x:v>Peter Buckley</x:v>
      </x:c>
      <x:c r="D2106" t="str">
        <x:v>Permanent</x:v>
      </x:c>
      <x:c r="E2106" t="str">
        <x:v>Birmingham</x:v>
      </x:c>
      <x:c r="F2106" t="str">
        <x:v>Operative Skilled</x:v>
      </x:c>
      <x:c r="G2106" t="str">
        <x:v>398692</x:v>
      </x:c>
      <x:c r="H2106" t="str">
        <x:v>University of Birmingham</x:v>
      </x:c>
      <x:c r="I2106" s="22" t="n">
        <x:v>12.5</x:v>
      </x:c>
      <x:c r="J2106" t="str">
        <x:v>Worked — 2 records</x:v>
      </x:c>
      <x:c r="K2106" t="str">
        <x:v>Employee 2539; home branch Birmingham; assigned role Operative Skilled | Deployment branch: Birmingham | Actual role: Operative Porter | Jobs: 398692 | Customers: University of Birmingham | Actual hours: 12.5; source records: 2</x:v>
      </x:c>
      <x:c r="L2106" t="str">
        <x:v>Include</x:v>
      </x:c>
      <x:c r="M2106"/>
      <x:c r="N2106"/>
    </x:row>
    <x:row r="2107">
      <x:c r="A2107" t="str">
        <x:v>Peter Buckley|2026-01-15</x:v>
      </x:c>
      <x:c r="B2107" s="888" t="n">
        <x:v>46037</x:v>
      </x:c>
      <x:c r="C2107" t="str">
        <x:v>Peter Buckley</x:v>
      </x:c>
      <x:c r="D2107" t="str">
        <x:v>Permanent</x:v>
      </x:c>
      <x:c r="E2107" t="str">
        <x:v>Birmingham</x:v>
      </x:c>
      <x:c r="F2107" t="str">
        <x:v>Operative Skilled</x:v>
      </x:c>
      <x:c r="G2107" t="str">
        <x:v>394996</x:v>
      </x:c>
      <x:c r="H2107" t="str">
        <x:v>Jaguar Land Rover Limited</x:v>
      </x:c>
      <x:c r="I2107" s="22" t="n">
        <x:v>8.5</x:v>
      </x:c>
      <x:c r="J2107" t="str">
        <x:v>Worked</x:v>
      </x:c>
      <x:c r="K2107" t="str">
        <x:v>Employee 2539; home branch Birmingham; assigned role Operative Skilled | Deployment branch: Birmingham | Actual role: Operative Skilled | Jobs: 394996 | Customers: Jaguar Land Rover Limited | Actual hours: 8.5; source records: 1</x:v>
      </x:c>
      <x:c r="L2107" t="str">
        <x:v>Include</x:v>
      </x:c>
      <x:c r="M2107"/>
      <x:c r="N2107"/>
    </x:row>
    <x:row r="2108">
      <x:c r="A2108" t="str">
        <x:v>Peter Buckley|2026-01-16</x:v>
      </x:c>
      <x:c r="B2108" s="888" t="n">
        <x:v>46038</x:v>
      </x:c>
      <x:c r="C2108" t="str">
        <x:v>Peter Buckley</x:v>
      </x:c>
      <x:c r="D2108" t="str">
        <x:v>Permanent</x:v>
      </x:c>
      <x:c r="E2108" t="str">
        <x:v>Birmingham</x:v>
      </x:c>
      <x:c r="F2108" t="str">
        <x:v>Operative Skilled</x:v>
      </x:c>
      <x:c r="G2108" t="str">
        <x:v>394996</x:v>
      </x:c>
      <x:c r="H2108" t="str">
        <x:v>Jaguar Land Rover Limited</x:v>
      </x:c>
      <x:c r="I2108" s="22" t="n">
        <x:v>8.5</x:v>
      </x:c>
      <x:c r="J2108" t="str">
        <x:v>Worked</x:v>
      </x:c>
      <x:c r="K2108" t="str">
        <x:v>Employee 2539; home branch Birmingham; assigned role Operative Skilled | Deployment branch: Birmingham | Actual role: Operative Skilled | Jobs: 394996 | Customers: Jaguar Land Rover Limited | Actual hours: 8.5; source records: 1</x:v>
      </x:c>
      <x:c r="L2108" t="str">
        <x:v>Include</x:v>
      </x:c>
      <x:c r="M2108"/>
      <x:c r="N2108"/>
    </x:row>
    <x:row r="2109">
      <x:c r="A2109" t="str">
        <x:v>Peter Buckley|2026-01-19</x:v>
      </x:c>
      <x:c r="B2109" s="888" t="n">
        <x:v>46041</x:v>
      </x:c>
      <x:c r="C2109" t="str">
        <x:v>Peter Buckley</x:v>
      </x:c>
      <x:c r="D2109" t="str">
        <x:v>Permanent</x:v>
      </x:c>
      <x:c r="E2109" t="str">
        <x:v>Birmingham</x:v>
      </x:c>
      <x:c r="F2109" t="str">
        <x:v>Operative Skilled</x:v>
      </x:c>
      <x:c r="G2109" t="str">
        <x:v>394233, 386884R</x:v>
      </x:c>
      <x:c r="H2109" t="str">
        <x:v>BT plc; Restore Harrow Green</x:v>
      </x:c>
      <x:c r="I2109" s="22" t="n">
        <x:v>20.5</x:v>
      </x:c>
      <x:c r="J2109" t="str">
        <x:v>Worked — 2 records</x:v>
      </x:c>
      <x:c r="K2109" t="str">
        <x:v>Employee 2539; home branch Birmingham; assigned role Operative Skilled | Deployment branch: Birmingham, Manchester | Actual role: Operative Porter | Jobs: 394233, 386884R | Customers: BT plc; Restore Harrow Green | Actual hours: 20.5; source records: 2</x:v>
      </x:c>
      <x:c r="L2109" t="str">
        <x:v>Include</x:v>
      </x:c>
      <x:c r="M2109"/>
      <x:c r="N2109"/>
    </x:row>
    <x:row r="2110">
      <x:c r="A2110" t="str">
        <x:v>Peter Buckley|2026-01-20</x:v>
      </x:c>
      <x:c r="B2110" s="888" t="n">
        <x:v>46042</x:v>
      </x:c>
      <x:c r="C2110" t="str">
        <x:v>Peter Buckley</x:v>
      </x:c>
      <x:c r="D2110" t="str">
        <x:v>Permanent</x:v>
      </x:c>
      <x:c r="E2110" t="str">
        <x:v>Birmingham</x:v>
      </x:c>
      <x:c r="F2110" t="str">
        <x:v>Operative Skilled</x:v>
      </x:c>
      <x:c r="G2110" t="str">
        <x:v>396998</x:v>
      </x:c>
      <x:c r="H2110" t="str">
        <x:v>Birmingham Children’s Trust</x:v>
      </x:c>
      <x:c r="I2110" s="22" t="n">
        <x:v>7.5</x:v>
      </x:c>
      <x:c r="J2110" t="str">
        <x:v>Worked</x:v>
      </x:c>
      <x:c r="K2110" t="str">
        <x:v>Employee 2539; home branch Birmingham; assigned role Operative Skilled | Deployment branch: Birmingham | Actual role: Operative Porter | Jobs: 396998 | Customers: Birmingham Children’s Trust | Actual hours: 7.5; source records: 1</x:v>
      </x:c>
      <x:c r="L2110" t="str">
        <x:v>Include</x:v>
      </x:c>
      <x:c r="M2110"/>
      <x:c r="N2110"/>
    </x:row>
    <x:row r="2111">
      <x:c r="A2111" t="str">
        <x:v>Peter Buckley|2026-01-22</x:v>
      </x:c>
      <x:c r="B2111" s="888" t="n">
        <x:v>46044</x:v>
      </x:c>
      <x:c r="C2111" t="str">
        <x:v>Peter Buckley</x:v>
      </x:c>
      <x:c r="D2111" t="str">
        <x:v>Permanent</x:v>
      </x:c>
      <x:c r="E2111" t="str">
        <x:v>Birmingham</x:v>
      </x:c>
      <x:c r="F2111" t="str">
        <x:v>Operative Skilled</x:v>
      </x:c>
      <x:c r="G2111" t="str">
        <x:v>399275A, 399619</x:v>
      </x:c>
      <x:c r="H2111" t="str">
        <x:v>Avantor ( BIRMINGHAM JAN 2026 ); Esco Life Sciences (INTERTEK )</x:v>
      </x:c>
      <x:c r="I2111" s="22" t="n">
        <x:v>8</x:v>
      </x:c>
      <x:c r="J2111" t="str">
        <x:v>Worked — 2 records</x:v>
      </x:c>
      <x:c r="K2111" t="str">
        <x:v>Employee 2539; home branch Birmingham; assigned role Operative Skilled | Deployment branch: Cambridge | Actual role: Operative Skilled | Jobs: 399275A, 399619 | Customers: Avantor ( BIRMINGHAM JAN 2026 ); Esco Life Sciences (INTERTEK ) | Actual hours: 8.0; source records: 2</x:v>
      </x:c>
      <x:c r="L2111" t="str">
        <x:v>Include</x:v>
      </x:c>
      <x:c r="M2111"/>
      <x:c r="N2111"/>
    </x:row>
    <x:row r="2112">
      <x:c r="A2112" t="str">
        <x:v>Peter Buckley|2026-01-23</x:v>
      </x:c>
      <x:c r="B2112" s="888" t="n">
        <x:v>46045</x:v>
      </x:c>
      <x:c r="C2112" t="str">
        <x:v>Peter Buckley</x:v>
      </x:c>
      <x:c r="D2112" t="str">
        <x:v>Permanent</x:v>
      </x:c>
      <x:c r="E2112" t="str">
        <x:v>Birmingham</x:v>
      </x:c>
      <x:c r="F2112" t="str">
        <x:v>Operative Skilled</x:v>
      </x:c>
      <x:c r="G2112" t="str">
        <x:v>398709, 399841, 399472</x:v>
      </x:c>
      <x:c r="H2112" t="str">
        <x:v>Midland Heart; Midland Heart Limited; The Open University</x:v>
      </x:c>
      <x:c r="I2112" s="22" t="n">
        <x:v>8.5</x:v>
      </x:c>
      <x:c r="J2112" t="str">
        <x:v>Worked — 3 records</x:v>
      </x:c>
      <x:c r="K2112" t="str">
        <x:v>Employee 2539; home branch Birmingham; assigned role Operative Skilled | Deployment branch: Birmingham | Actual role: Operative Skilled | Jobs: 398709, 399841, 399472 | Customers: Midland Heart; Midland Heart Limited; The Open University | Actual hours: 8.5; source records: 3</x:v>
      </x:c>
      <x:c r="L2112" t="str">
        <x:v>Include</x:v>
      </x:c>
      <x:c r="M2112"/>
      <x:c r="N2112"/>
    </x:row>
    <x:row r="2113">
      <x:c r="A2113" t="str">
        <x:v>Peter Buckley|2026-01-26</x:v>
      </x:c>
      <x:c r="B2113" s="888" t="n">
        <x:v>46048</x:v>
      </x:c>
      <x:c r="C2113" t="str">
        <x:v>Peter Buckley</x:v>
      </x:c>
      <x:c r="D2113" t="str">
        <x:v>Permanent</x:v>
      </x:c>
      <x:c r="E2113" t="str">
        <x:v>Birmingham</x:v>
      </x:c>
      <x:c r="F2113" t="str">
        <x:v>Operative Skilled</x:v>
      </x:c>
      <x:c r="G2113" t="str">
        <x:v>397842</x:v>
      </x:c>
      <x:c r="H2113" t="str">
        <x:v>University of Nottingham</x:v>
      </x:c>
      <x:c r="I2113" s="22" t="n">
        <x:v>8</x:v>
      </x:c>
      <x:c r="J2113" t="str">
        <x:v>Worked</x:v>
      </x:c>
      <x:c r="K2113" t="str">
        <x:v>Employee 2539; home branch Birmingham; assigned role Operative Skilled | Deployment branch: Birmingham | Actual role: Operative Skilled | Jobs: 397842 | Customers: University of Nottingham | Actual hours: 8.0; source records: 1</x:v>
      </x:c>
      <x:c r="L2113" t="str">
        <x:v>Include</x:v>
      </x:c>
      <x:c r="M2113"/>
      <x:c r="N2113"/>
    </x:row>
    <x:row r="2114">
      <x:c r="A2114" t="str">
        <x:v>Peter Buckley|2026-01-27</x:v>
      </x:c>
      <x:c r="B2114" s="888" t="n">
        <x:v>46049</x:v>
      </x:c>
      <x:c r="C2114" t="str">
        <x:v>Peter Buckley</x:v>
      </x:c>
      <x:c r="D2114" t="str">
        <x:v>Permanent</x:v>
      </x:c>
      <x:c r="E2114" t="str">
        <x:v>Birmingham</x:v>
      </x:c>
      <x:c r="F2114" t="str">
        <x:v>Operative Skilled</x:v>
      </x:c>
      <x:c r="G2114" t="str">
        <x:v>396579</x:v>
      </x:c>
      <x:c r="H2114" t="str">
        <x:v>University of Birmingham</x:v>
      </x:c>
      <x:c r="I2114" s="22" t="n">
        <x:v>8.5</x:v>
      </x:c>
      <x:c r="J2114" t="str">
        <x:v>Worked</x:v>
      </x:c>
      <x:c r="K2114" t="str">
        <x:v>Employee 2539; home branch Birmingham; assigned role Operative Skilled | Deployment branch: Birmingham | Actual role: Operative Porter | Jobs: 396579 | Customers: University of Birmingham | Actual hours: 8.5; source records: 1</x:v>
      </x:c>
      <x:c r="L2114" t="str">
        <x:v>Include</x:v>
      </x:c>
      <x:c r="M2114"/>
      <x:c r="N2114"/>
    </x:row>
    <x:row r="2115">
      <x:c r="A2115" t="str">
        <x:v>Peter Buckley|2026-01-28</x:v>
      </x:c>
      <x:c r="B2115" s="888" t="n">
        <x:v>46050</x:v>
      </x:c>
      <x:c r="C2115" t="str">
        <x:v>Peter Buckley</x:v>
      </x:c>
      <x:c r="D2115" t="str">
        <x:v>Permanent</x:v>
      </x:c>
      <x:c r="E2115" t="str">
        <x:v>Birmingham</x:v>
      </x:c>
      <x:c r="F2115" t="str">
        <x:v>Operative Skilled</x:v>
      </x:c>
      <x:c r="G2115" t="str">
        <x:v>398330</x:v>
      </x:c>
      <x:c r="H2115" t="str">
        <x:v>Sanderson Design Group</x:v>
      </x:c>
      <x:c r="I2115" s="22" t="n">
        <x:v>10</x:v>
      </x:c>
      <x:c r="J2115" t="str">
        <x:v>Worked</x:v>
      </x:c>
      <x:c r="K2115" t="str">
        <x:v>Employee 2539; home branch Birmingham; assigned role Operative Skilled | Deployment branch: Manchester | Actual role: Operative Skilled | Jobs: 398330 | Customers: Sanderson Design Group | Actual hours: 10.0; source records: 1</x:v>
      </x:c>
      <x:c r="L2115" t="str">
        <x:v>Include</x:v>
      </x:c>
      <x:c r="M2115"/>
      <x:c r="N2115"/>
    </x:row>
    <x:row r="2116">
      <x:c r="A2116" t="str">
        <x:v>Peter Buckley|2026-01-29</x:v>
      </x:c>
      <x:c r="B2116" s="888" t="n">
        <x:v>46051</x:v>
      </x:c>
      <x:c r="C2116" t="str">
        <x:v>Peter Buckley</x:v>
      </x:c>
      <x:c r="D2116" t="str">
        <x:v>Permanent</x:v>
      </x:c>
      <x:c r="E2116" t="str">
        <x:v>Birmingham</x:v>
      </x:c>
      <x:c r="F2116" t="str">
        <x:v>Operative Skilled</x:v>
      </x:c>
      <x:c r="G2116" t="str">
        <x:v>394774, 375763A</x:v>
      </x:c>
      <x:c r="H2116" t="str">
        <x:v>Artifex interior systems; K3</x:v>
      </x:c>
      <x:c r="I2116" s="22" t="n">
        <x:v>8</x:v>
      </x:c>
      <x:c r="J2116" t="str">
        <x:v>Worked — 2 records</x:v>
      </x:c>
      <x:c r="K2116" t="str">
        <x:v>Employee 2539; home branch Birmingham; assigned role Operative Skilled | Deployment branch: Birmingham | Actual role: Operative Skilled | Jobs: 394774, 375763A | Customers: Artifex interior systems; K3 | Actual hours: 8.0; source records: 2</x:v>
      </x:c>
      <x:c r="L2116" t="str">
        <x:v>Include</x:v>
      </x:c>
      <x:c r="M2116"/>
      <x:c r="N2116"/>
    </x:row>
    <x:row r="2117">
      <x:c r="A2117" t="str">
        <x:v>Peter Buckley|2026-01-30</x:v>
      </x:c>
      <x:c r="B2117" s="888" t="n">
        <x:v>46052</x:v>
      </x:c>
      <x:c r="C2117" t="str">
        <x:v>Peter Buckley</x:v>
      </x:c>
      <x:c r="D2117" t="str">
        <x:v>Permanent</x:v>
      </x:c>
      <x:c r="E2117" t="str">
        <x:v>Birmingham</x:v>
      </x:c>
      <x:c r="F2117" t="str">
        <x:v>Operative Skilled</x:v>
      </x:c>
      <x:c r="G2117"/>
      <x:c r="H2117"/>
      <x:c r="I2117" s="22" t="n">
        <x:v>0</x:v>
      </x:c>
      <x:c r="J2117" t="str">
        <x:v>Other leave — Sickness</x:v>
      </x:c>
      <x:c r="K2117" t="str">
        <x:v>Employee 2539; home branch Birmingham; assigned role Operative Skilled | Leave: Sickness | Leave calendar basis: Variable-pattern period</x:v>
      </x:c>
      <x:c r="L2117" t="str">
        <x:v>Include</x:v>
      </x:c>
      <x:c r="M2117"/>
      <x:c r="N2117"/>
    </x:row>
    <x:row r="2118">
      <x:c r="A2118" t="str">
        <x:v>R Chohan (B)|2026-01-06</x:v>
      </x:c>
      <x:c r="B2118" s="888" t="n">
        <x:v>46028</x:v>
      </x:c>
      <x:c r="C2118" t="str">
        <x:v>R Chohan (B)</x:v>
      </x:c>
      <x:c r="D2118" t="str">
        <x:v>Permanent</x:v>
      </x:c>
      <x:c r="E2118" t="str">
        <x:v>Thurrock</x:v>
      </x:c>
      <x:c r="F2118" t="str">
        <x:v>Operative Skilled</x:v>
      </x:c>
      <x:c r="G2118" t="str">
        <x:v>399055B</x:v>
      </x:c>
      <x:c r="H2118" t="str">
        <x:v>Knotel UK Ltd</x:v>
      </x:c>
      <x:c r="I2118" s="22" t="n">
        <x:v>8.5</x:v>
      </x:c>
      <x:c r="J2118" t="str">
        <x:v>Worked</x:v>
      </x:c>
      <x:c r="K2118" t="str">
        <x:v>Employee 2253; home branch Thurrock; assigned role Operative Skilled | Deployment branch: Thurrock | Actual role: Operative Driver | Jobs: 399055B | Customers: Knotel UK Ltd | Actual hours: 8.5; source records: 1</x:v>
      </x:c>
      <x:c r="L2118" t="str">
        <x:v>Include</x:v>
      </x:c>
      <x:c r="M2118"/>
      <x:c r="N2118"/>
    </x:row>
    <x:row r="2119">
      <x:c r="A2119" t="str">
        <x:v>R Chohan (B)|2026-01-07</x:v>
      </x:c>
      <x:c r="B2119" s="888" t="n">
        <x:v>46029</x:v>
      </x:c>
      <x:c r="C2119" t="str">
        <x:v>R Chohan (B)</x:v>
      </x:c>
      <x:c r="D2119" t="str">
        <x:v>Permanent</x:v>
      </x:c>
      <x:c r="E2119" t="str">
        <x:v>Thurrock</x:v>
      </x:c>
      <x:c r="F2119" t="str">
        <x:v>Operative Skilled</x:v>
      </x:c>
      <x:c r="G2119" t="str">
        <x:v>399348</x:v>
      </x:c>
      <x:c r="H2119" t="str">
        <x:v>Accenture UK Ltd</x:v>
      </x:c>
      <x:c r="I2119" s="22" t="n">
        <x:v>8</x:v>
      </x:c>
      <x:c r="J2119" t="str">
        <x:v>Worked</x:v>
      </x:c>
      <x:c r="K2119" t="str">
        <x:v>Employee 2253; home branch Thurrock; assigned role Operative Skilled | Deployment branch: Thurrock | Actual role: Operative Skilled | Jobs: 399348 | Customers: Accenture UK Ltd | Actual hours: 8.0; source records: 1</x:v>
      </x:c>
      <x:c r="L2119" t="str">
        <x:v>Include</x:v>
      </x:c>
      <x:c r="M2119"/>
      <x:c r="N2119"/>
    </x:row>
    <x:row r="2120">
      <x:c r="A2120" t="str">
        <x:v>R Chohan (B)|2026-01-09</x:v>
      </x:c>
      <x:c r="B2120" s="888" t="n">
        <x:v>46031</x:v>
      </x:c>
      <x:c r="C2120" t="str">
        <x:v>R Chohan (B)</x:v>
      </x:c>
      <x:c r="D2120" t="str">
        <x:v>Permanent</x:v>
      </x:c>
      <x:c r="E2120" t="str">
        <x:v>Thurrock</x:v>
      </x:c>
      <x:c r="F2120" t="str">
        <x:v>Operative Skilled</x:v>
      </x:c>
      <x:c r="G2120" t="str">
        <x:v>399446</x:v>
      </x:c>
      <x:c r="H2120" t="str">
        <x:v>Weil, Gotshal &amp; Manges (London) LLP</x:v>
      </x:c>
      <x:c r="I2120" s="22" t="n">
        <x:v>6</x:v>
      </x:c>
      <x:c r="J2120" t="str">
        <x:v>Worked</x:v>
      </x:c>
      <x:c r="K2120" t="str">
        <x:v>Employee 2253; home branch Thurrock; assigned role Operative Skilled | Deployment branch: Thurrock | Actual role: Operative Porter | Jobs: 399446 | Customers: Weil, Gotshal &amp; Manges (London) LLP | Actual hours: 6.0; source records: 1</x:v>
      </x:c>
      <x:c r="L2120" t="str">
        <x:v>Include</x:v>
      </x:c>
      <x:c r="M2120"/>
      <x:c r="N2120"/>
    </x:row>
    <x:row r="2121">
      <x:c r="A2121" t="str">
        <x:v>R Chohan (B)|2026-01-10</x:v>
      </x:c>
      <x:c r="B2121" s="888" t="n">
        <x:v>46032</x:v>
      </x:c>
      <x:c r="C2121" t="str">
        <x:v>R Chohan (B)</x:v>
      </x:c>
      <x:c r="D2121" t="str">
        <x:v>Permanent</x:v>
      </x:c>
      <x:c r="E2121" t="str">
        <x:v>Thurrock</x:v>
      </x:c>
      <x:c r="F2121" t="str">
        <x:v>Operative Skilled</x:v>
      </x:c>
      <x:c r="G2121" t="str">
        <x:v>399446</x:v>
      </x:c>
      <x:c r="H2121" t="str">
        <x:v>Weil, Gotshal &amp; Manges (London) LLP</x:v>
      </x:c>
      <x:c r="I2121" s="22" t="n">
        <x:v>6</x:v>
      </x:c>
      <x:c r="J2121" t="str">
        <x:v>Worked</x:v>
      </x:c>
      <x:c r="K2121" t="str">
        <x:v>Employee 2253; home branch Thurrock; assigned role Operative Skilled | Deployment branch: Thurrock | Actual role: Operative Porter | Jobs: 399446 | Customers: Weil, Gotshal &amp; Manges (London) LLP | Actual hours: 6.0; source records: 1</x:v>
      </x:c>
      <x:c r="L2121" t="str">
        <x:v>Include</x:v>
      </x:c>
      <x:c r="M2121"/>
      <x:c r="N2121"/>
    </x:row>
    <x:row r="2122">
      <x:c r="A2122" t="str">
        <x:v>R Chohan (B)|2026-01-11</x:v>
      </x:c>
      <x:c r="B2122" s="888" t="n">
        <x:v>46033</x:v>
      </x:c>
      <x:c r="C2122" t="str">
        <x:v>R Chohan (B)</x:v>
      </x:c>
      <x:c r="D2122" t="str">
        <x:v>Permanent</x:v>
      </x:c>
      <x:c r="E2122" t="str">
        <x:v>Thurrock</x:v>
      </x:c>
      <x:c r="F2122" t="str">
        <x:v>Operative Skilled</x:v>
      </x:c>
      <x:c r="G2122" t="str">
        <x:v>399446</x:v>
      </x:c>
      <x:c r="H2122" t="str">
        <x:v>Weil, Gotshal &amp; Manges (London) LLP</x:v>
      </x:c>
      <x:c r="I2122" s="22" t="n">
        <x:v>5</x:v>
      </x:c>
      <x:c r="J2122" t="str">
        <x:v>Worked</x:v>
      </x:c>
      <x:c r="K2122" t="str">
        <x:v>Employee 2253; home branch Thurrock; assigned role Operative Skilled | Deployment branch: Thurrock | Actual role: Operative Porter | Jobs: 399446 | Customers: Weil, Gotshal &amp; Manges (London) LLP | Actual hours: 5.0; source records: 1</x:v>
      </x:c>
      <x:c r="L2122" t="str">
        <x:v>Include</x:v>
      </x:c>
      <x:c r="M2122"/>
      <x:c r="N2122"/>
    </x:row>
    <x:row r="2123">
      <x:c r="A2123" t="str">
        <x:v>R Chohan (B)|2026-01-12</x:v>
      </x:c>
      <x:c r="B2123" s="888" t="n">
        <x:v>46034</x:v>
      </x:c>
      <x:c r="C2123" t="str">
        <x:v>R Chohan (B)</x:v>
      </x:c>
      <x:c r="D2123" t="str">
        <x:v>Permanent</x:v>
      </x:c>
      <x:c r="E2123" t="str">
        <x:v>Thurrock</x:v>
      </x:c>
      <x:c r="F2123" t="str">
        <x:v>Operative Skilled</x:v>
      </x:c>
      <x:c r="G2123" t="str">
        <x:v>399550</x:v>
      </x:c>
      <x:c r="H2123" t="str">
        <x:v>Harrow Green Birmingham</x:v>
      </x:c>
      <x:c r="I2123" s="22" t="n">
        <x:v>8.5</x:v>
      </x:c>
      <x:c r="J2123" t="str">
        <x:v>Worked</x:v>
      </x:c>
      <x:c r="K2123" t="str">
        <x:v>Employee 2253; home branch Thurrock; assigned role Operative Skilled | Deployment branch: Birmingham | Actual role: Operative Skilled | Jobs: 399550 | Customers: Harrow Green Birmingham | Actual hours: 8.5; source records: 1</x:v>
      </x:c>
      <x:c r="L2123" t="str">
        <x:v>Include</x:v>
      </x:c>
      <x:c r="M2123"/>
      <x:c r="N2123"/>
    </x:row>
    <x:row r="2124">
      <x:c r="A2124" t="str">
        <x:v>R Chohan (B)|2026-01-13</x:v>
      </x:c>
      <x:c r="B2124" s="888" t="n">
        <x:v>46035</x:v>
      </x:c>
      <x:c r="C2124" t="str">
        <x:v>R Chohan (B)</x:v>
      </x:c>
      <x:c r="D2124" t="str">
        <x:v>Permanent</x:v>
      </x:c>
      <x:c r="E2124" t="str">
        <x:v>Thurrock</x:v>
      </x:c>
      <x:c r="F2124" t="str">
        <x:v>Operative Skilled</x:v>
      </x:c>
      <x:c r="G2124" t="str">
        <x:v>399556</x:v>
      </x:c>
      <x:c r="H2124" t="str">
        <x:v>Protech Network Solutions</x:v>
      </x:c>
      <x:c r="I2124" s="22" t="n">
        <x:v>8</x:v>
      </x:c>
      <x:c r="J2124" t="str">
        <x:v>Worked</x:v>
      </x:c>
      <x:c r="K2124" t="str">
        <x:v>Employee 2253; home branch Thurrock; assigned role Operative Skilled | Deployment branch: Thurrock | Actual role: Operative Driver | Jobs: 399556 | Customers: Protech Network Solutions | Actual hours: 8.0; source records: 1</x:v>
      </x:c>
      <x:c r="L2124" t="str">
        <x:v>Include</x:v>
      </x:c>
      <x:c r="M2124"/>
      <x:c r="N2124"/>
    </x:row>
    <x:row r="2125">
      <x:c r="A2125" t="str">
        <x:v>R Chohan (B)|2026-01-14</x:v>
      </x:c>
      <x:c r="B2125" s="888" t="n">
        <x:v>46036</x:v>
      </x:c>
      <x:c r="C2125" t="str">
        <x:v>R Chohan (B)</x:v>
      </x:c>
      <x:c r="D2125" t="str">
        <x:v>Permanent</x:v>
      </x:c>
      <x:c r="E2125" t="str">
        <x:v>Thurrock</x:v>
      </x:c>
      <x:c r="F2125" t="str">
        <x:v>Operative Skilled</x:v>
      </x:c>
      <x:c r="G2125" t="str">
        <x:v>395138</x:v>
      </x:c>
      <x:c r="H2125" t="str">
        <x:v>Knotel UK Ltd</x:v>
      </x:c>
      <x:c r="I2125" s="22" t="n">
        <x:v>7</x:v>
      </x:c>
      <x:c r="J2125" t="str">
        <x:v>Worked</x:v>
      </x:c>
      <x:c r="K2125" t="str">
        <x:v>Employee 2253; home branch Thurrock; assigned role Operative Skilled | Deployment branch: Thurrock | Actual role: Operative Skilled | Jobs: 395138 | Customers: Knotel UK Ltd | Actual hours: 7.0; source records: 1</x:v>
      </x:c>
      <x:c r="L2125" t="str">
        <x:v>Include</x:v>
      </x:c>
      <x:c r="M2125"/>
      <x:c r="N2125"/>
    </x:row>
    <x:row r="2126">
      <x:c r="A2126" t="str">
        <x:v>R Chohan (B)|2026-01-15</x:v>
      </x:c>
      <x:c r="B2126" s="888" t="n">
        <x:v>46037</x:v>
      </x:c>
      <x:c r="C2126" t="str">
        <x:v>R Chohan (B)</x:v>
      </x:c>
      <x:c r="D2126" t="str">
        <x:v>Permanent</x:v>
      </x:c>
      <x:c r="E2126" t="str">
        <x:v>Thurrock</x:v>
      </x:c>
      <x:c r="F2126" t="str">
        <x:v>Operative Skilled</x:v>
      </x:c>
      <x:c r="G2126" t="str">
        <x:v>395138</x:v>
      </x:c>
      <x:c r="H2126" t="str">
        <x:v>Knotel UK Ltd</x:v>
      </x:c>
      <x:c r="I2126" s="22" t="n">
        <x:v>7.5</x:v>
      </x:c>
      <x:c r="J2126" t="str">
        <x:v>Worked</x:v>
      </x:c>
      <x:c r="K2126" t="str">
        <x:v>Employee 2253; home branch Thurrock; assigned role Operative Skilled | Deployment branch: Thurrock | Actual role: Operative Skilled | Jobs: 395138 | Customers: Knotel UK Ltd | Actual hours: 7.5; source records: 1</x:v>
      </x:c>
      <x:c r="L2126" t="str">
        <x:v>Include</x:v>
      </x:c>
      <x:c r="M2126"/>
      <x:c r="N2126"/>
    </x:row>
    <x:row r="2127">
      <x:c r="A2127" t="str">
        <x:v>R Chohan (B)|2026-01-16</x:v>
      </x:c>
      <x:c r="B2127" s="888" t="n">
        <x:v>46038</x:v>
      </x:c>
      <x:c r="C2127" t="str">
        <x:v>R Chohan (B)</x:v>
      </x:c>
      <x:c r="D2127" t="str">
        <x:v>Permanent</x:v>
      </x:c>
      <x:c r="E2127" t="str">
        <x:v>Thurrock</x:v>
      </x:c>
      <x:c r="F2127" t="str">
        <x:v>Operative Skilled</x:v>
      </x:c>
      <x:c r="G2127" t="str">
        <x:v>399029</x:v>
      </x:c>
      <x:c r="H2127" t="str">
        <x:v>Knotel UK Ltd</x:v>
      </x:c>
      <x:c r="I2127" s="22" t="n">
        <x:v>8</x:v>
      </x:c>
      <x:c r="J2127" t="str">
        <x:v>Worked</x:v>
      </x:c>
      <x:c r="K2127" t="str">
        <x:v>Employee 2253; home branch Thurrock; assigned role Operative Skilled | Deployment branch: Thurrock | Actual role: Operative Skilled | Jobs: 399029 | Customers: Knotel UK Ltd | Actual hours: 8.0; source records: 1</x:v>
      </x:c>
      <x:c r="L2127" t="str">
        <x:v>Include</x:v>
      </x:c>
      <x:c r="M2127"/>
      <x:c r="N2127"/>
    </x:row>
    <x:row r="2128">
      <x:c r="A2128" t="str">
        <x:v>R Chohan (B)|2026-01-17</x:v>
      </x:c>
      <x:c r="B2128" s="888" t="n">
        <x:v>46039</x:v>
      </x:c>
      <x:c r="C2128" t="str">
        <x:v>R Chohan (B)</x:v>
      </x:c>
      <x:c r="D2128" t="str">
        <x:v>Permanent</x:v>
      </x:c>
      <x:c r="E2128" t="str">
        <x:v>Thurrock</x:v>
      </x:c>
      <x:c r="F2128" t="str">
        <x:v>Operative Skilled</x:v>
      </x:c>
      <x:c r="G2128" t="str">
        <x:v>399587</x:v>
      </x:c>
      <x:c r="H2128" t="str">
        <x:v>Bank of New York Mellon</x:v>
      </x:c>
      <x:c r="I2128" s="22" t="n">
        <x:v>11.5</x:v>
      </x:c>
      <x:c r="J2128" t="str">
        <x:v>Worked</x:v>
      </x:c>
      <x:c r="K2128" t="str">
        <x:v>Employee 2253; home branch Thurrock; assigned role Operative Skilled | Deployment branch: Thurrock | Actual role: Operative Porter | Jobs: 399587 | Customers: Bank of New York Mellon | Actual hours: 11.5; source records: 1</x:v>
      </x:c>
      <x:c r="L2128" t="str">
        <x:v>Include</x:v>
      </x:c>
      <x:c r="M2128"/>
      <x:c r="N2128"/>
    </x:row>
    <x:row r="2129">
      <x:c r="A2129" t="str">
        <x:v>R Chohan (B)|2026-01-20</x:v>
      </x:c>
      <x:c r="B2129" s="888" t="n">
        <x:v>46042</x:v>
      </x:c>
      <x:c r="C2129" t="str">
        <x:v>R Chohan (B)</x:v>
      </x:c>
      <x:c r="D2129" t="str">
        <x:v>Permanent</x:v>
      </x:c>
      <x:c r="E2129" t="str">
        <x:v>Thurrock</x:v>
      </x:c>
      <x:c r="F2129" t="str">
        <x:v>Operative Skilled</x:v>
      </x:c>
      <x:c r="G2129" t="str">
        <x:v>399699</x:v>
      </x:c>
      <x:c r="H2129" t="str">
        <x:v>Historic Royal Palaces</x:v>
      </x:c>
      <x:c r="I2129" s="22" t="n">
        <x:v>8.5</x:v>
      </x:c>
      <x:c r="J2129" t="str">
        <x:v>Worked</x:v>
      </x:c>
      <x:c r="K2129" t="str">
        <x:v>Employee 2253; home branch Thurrock; assigned role Operative Skilled | Deployment branch: Croydon | Actual role: Operative Skilled | Jobs: 399699 | Customers: Historic Royal Palaces | Actual hours: 8.5; source records: 1</x:v>
      </x:c>
      <x:c r="L2129" t="str">
        <x:v>Include</x:v>
      </x:c>
      <x:c r="M2129"/>
      <x:c r="N2129"/>
    </x:row>
    <x:row r="2130">
      <x:c r="A2130" t="str">
        <x:v>R Chohan (B)|2026-01-21</x:v>
      </x:c>
      <x:c r="B2130" s="888" t="n">
        <x:v>46043</x:v>
      </x:c>
      <x:c r="C2130" t="str">
        <x:v>R Chohan (B)</x:v>
      </x:c>
      <x:c r="D2130" t="str">
        <x:v>Permanent</x:v>
      </x:c>
      <x:c r="E2130" t="str">
        <x:v>Thurrock</x:v>
      </x:c>
      <x:c r="F2130" t="str">
        <x:v>Operative Skilled</x:v>
      </x:c>
      <x:c r="G2130" t="str">
        <x:v>398542</x:v>
      </x:c>
      <x:c r="H2130" t="str">
        <x:v>Restore records/Southbank Centre</x:v>
      </x:c>
      <x:c r="I2130" s="22" t="n">
        <x:v>7.5</x:v>
      </x:c>
      <x:c r="J2130" t="str">
        <x:v>Worked</x:v>
      </x:c>
      <x:c r="K2130" t="str">
        <x:v>Employee 2253; home branch Thurrock; assigned role Operative Skilled | Deployment branch: Thurrock | Actual role: Operative Skilled | Jobs: 398542 | Customers: Restore records/Southbank Centre | Actual hours: 7.5; source records: 1</x:v>
      </x:c>
      <x:c r="L2130" t="str">
        <x:v>Include</x:v>
      </x:c>
      <x:c r="M2130"/>
      <x:c r="N2130"/>
    </x:row>
    <x:row r="2131">
      <x:c r="A2131" t="str">
        <x:v>R Chohan (B)|2026-01-22</x:v>
      </x:c>
      <x:c r="B2131" s="888" t="n">
        <x:v>46044</x:v>
      </x:c>
      <x:c r="C2131" t="str">
        <x:v>R Chohan (B)</x:v>
      </x:c>
      <x:c r="D2131" t="str">
        <x:v>Permanent</x:v>
      </x:c>
      <x:c r="E2131" t="str">
        <x:v>Thurrock</x:v>
      </x:c>
      <x:c r="F2131" t="str">
        <x:v>Operative Skilled</x:v>
      </x:c>
      <x:c r="G2131" t="str">
        <x:v>399857</x:v>
      </x:c>
      <x:c r="H2131" t="str">
        <x:v>Knotel UK Ltd</x:v>
      </x:c>
      <x:c r="I2131" s="22" t="n">
        <x:v>8.5</x:v>
      </x:c>
      <x:c r="J2131" t="str">
        <x:v>Worked</x:v>
      </x:c>
      <x:c r="K2131" t="str">
        <x:v>Employee 2253; home branch Thurrock; assigned role Operative Skilled | Deployment branch: Thurrock | Actual role: Operative Skilled | Jobs: 399857 | Customers: Knotel UK Ltd | Actual hours: 8.5; source records: 1</x:v>
      </x:c>
      <x:c r="L2131" t="str">
        <x:v>Include</x:v>
      </x:c>
      <x:c r="M2131"/>
      <x:c r="N2131"/>
    </x:row>
    <x:row r="2132">
      <x:c r="A2132" t="str">
        <x:v>R Chohan (B)|2026-01-23</x:v>
      </x:c>
      <x:c r="B2132" s="888" t="n">
        <x:v>46045</x:v>
      </x:c>
      <x:c r="C2132" t="str">
        <x:v>R Chohan (B)</x:v>
      </x:c>
      <x:c r="D2132" t="str">
        <x:v>Permanent</x:v>
      </x:c>
      <x:c r="E2132" t="str">
        <x:v>Thurrock</x:v>
      </x:c>
      <x:c r="F2132" t="str">
        <x:v>Operative Skilled</x:v>
      </x:c>
      <x:c r="G2132" t="str">
        <x:v>399820</x:v>
      </x:c>
      <x:c r="H2132" t="str">
        <x:v>Prime Ministers Office</x:v>
      </x:c>
      <x:c r="I2132" s="22" t="n">
        <x:v>11</x:v>
      </x:c>
      <x:c r="J2132" t="str">
        <x:v>Worked</x:v>
      </x:c>
      <x:c r="K2132" t="str">
        <x:v>Employee 2253; home branch Thurrock; assigned role Operative Skilled | Deployment branch: Thurrock | Actual role: Operative Skilled | Jobs: 399820 | Customers: Prime Ministers Office | Actual hours: 11.0; source records: 1</x:v>
      </x:c>
      <x:c r="L2132" t="str">
        <x:v>Include</x:v>
      </x:c>
      <x:c r="M2132"/>
      <x:c r="N2132"/>
    </x:row>
    <x:row r="2133">
      <x:c r="A2133" t="str">
        <x:v>R Chohan (B)|2026-01-24</x:v>
      </x:c>
      <x:c r="B2133" s="888" t="n">
        <x:v>46046</x:v>
      </x:c>
      <x:c r="C2133" t="str">
        <x:v>R Chohan (B)</x:v>
      </x:c>
      <x:c r="D2133" t="str">
        <x:v>Permanent</x:v>
      </x:c>
      <x:c r="E2133" t="str">
        <x:v>Thurrock</x:v>
      </x:c>
      <x:c r="F2133" t="str">
        <x:v>Operative Skilled</x:v>
      </x:c>
      <x:c r="G2133" t="str">
        <x:v>399324</x:v>
      </x:c>
      <x:c r="H2133" t="str">
        <x:v>UBS Investment Bank</x:v>
      </x:c>
      <x:c r="I2133" s="22" t="n">
        <x:v>5</x:v>
      </x:c>
      <x:c r="J2133" t="str">
        <x:v>Worked</x:v>
      </x:c>
      <x:c r="K2133" t="str">
        <x:v>Employee 2253; home branch Thurrock; assigned role Operative Skilled | Deployment branch: Thurrock | Actual role: Operative Skilled | Jobs: 399324 | Customers: UBS Investment Bank | Actual hours: 5.0; source records: 1</x:v>
      </x:c>
      <x:c r="L2133" t="str">
        <x:v>Include</x:v>
      </x:c>
      <x:c r="M2133"/>
      <x:c r="N2133"/>
    </x:row>
    <x:row r="2134">
      <x:c r="A2134" t="str">
        <x:v>R Chohan (B)|2026-01-25</x:v>
      </x:c>
      <x:c r="B2134" s="888" t="n">
        <x:v>46047</x:v>
      </x:c>
      <x:c r="C2134" t="str">
        <x:v>R Chohan (B)</x:v>
      </x:c>
      <x:c r="D2134" t="str">
        <x:v>Permanent</x:v>
      </x:c>
      <x:c r="E2134" t="str">
        <x:v>Thurrock</x:v>
      </x:c>
      <x:c r="F2134" t="str">
        <x:v>Operative Skilled</x:v>
      </x:c>
      <x:c r="G2134" t="str">
        <x:v>397398</x:v>
      </x:c>
      <x:c r="H2134" t="str">
        <x:v>Accenture UK Ltd</x:v>
      </x:c>
      <x:c r="I2134" s="22" t="n">
        <x:v>8</x:v>
      </x:c>
      <x:c r="J2134" t="str">
        <x:v>Worked</x:v>
      </x:c>
      <x:c r="K2134" t="str">
        <x:v>Employee 2253; home branch Thurrock; assigned role Operative Skilled | Deployment branch: Thurrock | Actual role: Operative Skilled | Jobs: 397398 | Customers: Accenture UK Ltd | Actual hours: 8.0; source records: 1</x:v>
      </x:c>
      <x:c r="L2134" t="str">
        <x:v>Include</x:v>
      </x:c>
      <x:c r="M2134"/>
      <x:c r="N2134"/>
    </x:row>
    <x:row r="2135">
      <x:c r="A2135" t="str">
        <x:v>R Chohan (B)|2026-01-26</x:v>
      </x:c>
      <x:c r="B2135" s="888" t="n">
        <x:v>46048</x:v>
      </x:c>
      <x:c r="C2135" t="str">
        <x:v>R Chohan (B)</x:v>
      </x:c>
      <x:c r="D2135" t="str">
        <x:v>Permanent</x:v>
      </x:c>
      <x:c r="E2135" t="str">
        <x:v>Thurrock</x:v>
      </x:c>
      <x:c r="F2135" t="str">
        <x:v>Operative Skilled</x:v>
      </x:c>
      <x:c r="G2135" t="str">
        <x:v>399747</x:v>
      </x:c>
      <x:c r="H2135" t="str">
        <x:v>Knotel UK Ltd</x:v>
      </x:c>
      <x:c r="I2135" s="22" t="n">
        <x:v>10</x:v>
      </x:c>
      <x:c r="J2135" t="str">
        <x:v>Worked</x:v>
      </x:c>
      <x:c r="K2135" t="str">
        <x:v>Employee 2253; home branch Thurrock; assigned role Operative Skilled | Deployment branch: Thurrock | Actual role: Operative Skilled | Jobs: 399747 | Customers: Knotel UK Ltd | Actual hours: 10.0; source records: 1</x:v>
      </x:c>
      <x:c r="L2135" t="str">
        <x:v>Include</x:v>
      </x:c>
      <x:c r="M2135"/>
      <x:c r="N2135"/>
    </x:row>
    <x:row r="2136">
      <x:c r="A2136" t="str">
        <x:v>R Chohan (B)|2026-01-27</x:v>
      </x:c>
      <x:c r="B2136" s="888" t="n">
        <x:v>46049</x:v>
      </x:c>
      <x:c r="C2136" t="str">
        <x:v>R Chohan (B)</x:v>
      </x:c>
      <x:c r="D2136" t="str">
        <x:v>Permanent</x:v>
      </x:c>
      <x:c r="E2136" t="str">
        <x:v>Thurrock</x:v>
      </x:c>
      <x:c r="F2136" t="str">
        <x:v>Operative Skilled</x:v>
      </x:c>
      <x:c r="G2136" t="str">
        <x:v>399451A</x:v>
      </x:c>
      <x:c r="H2136" t="str">
        <x:v>Royal Borough of Kensington and Chelsea</x:v>
      </x:c>
      <x:c r="I2136" s="22" t="n">
        <x:v>10.5</x:v>
      </x:c>
      <x:c r="J2136" t="str">
        <x:v>Worked</x:v>
      </x:c>
      <x:c r="K2136" t="str">
        <x:v>Employee 2253; home branch Thurrock; assigned role Operative Skilled | Deployment branch: Croydon | Actual role: Operative Skilled | Jobs: 399451A | Customers: Royal Borough of Kensington and Chelsea | Actual hours: 10.5; source records: 1</x:v>
      </x:c>
      <x:c r="L2136" t="str">
        <x:v>Include</x:v>
      </x:c>
      <x:c r="M2136"/>
      <x:c r="N2136"/>
    </x:row>
    <x:row r="2137">
      <x:c r="A2137" t="str">
        <x:v>R Chohan (B)|2026-01-29</x:v>
      </x:c>
      <x:c r="B2137" s="888" t="n">
        <x:v>46051</x:v>
      </x:c>
      <x:c r="C2137" t="str">
        <x:v>R Chohan (B)</x:v>
      </x:c>
      <x:c r="D2137" t="str">
        <x:v>Permanent</x:v>
      </x:c>
      <x:c r="E2137" t="str">
        <x:v>Thurrock</x:v>
      </x:c>
      <x:c r="F2137" t="str">
        <x:v>Operative Skilled</x:v>
      </x:c>
      <x:c r="G2137" t="str">
        <x:v>399586</x:v>
      </x:c>
      <x:c r="H2137" t="str">
        <x:v>Knotel UK Ltd</x:v>
      </x:c>
      <x:c r="I2137" s="22" t="n">
        <x:v>5</x:v>
      </x:c>
      <x:c r="J2137" t="str">
        <x:v>Worked</x:v>
      </x:c>
      <x:c r="K2137" t="str">
        <x:v>Employee 2253; home branch Thurrock; assigned role Operative Skilled | Deployment branch: Thurrock | Actual role: Operative Skilled | Jobs: 399586 | Customers: Knotel UK Ltd | Actual hours: 5.0; source records: 1</x:v>
      </x:c>
      <x:c r="L2137" t="str">
        <x:v>Include</x:v>
      </x:c>
      <x:c r="M2137"/>
      <x:c r="N2137"/>
    </x:row>
    <x:row r="2138">
      <x:c r="A2138" t="str">
        <x:v>R Chohan (B)|2026-01-30</x:v>
      </x:c>
      <x:c r="B2138" s="888" t="n">
        <x:v>46052</x:v>
      </x:c>
      <x:c r="C2138" t="str">
        <x:v>R Chohan (B)</x:v>
      </x:c>
      <x:c r="D2138" t="str">
        <x:v>Permanent</x:v>
      </x:c>
      <x:c r="E2138" t="str">
        <x:v>Thurrock</x:v>
      </x:c>
      <x:c r="F2138" t="str">
        <x:v>Operative Skilled</x:v>
      </x:c>
      <x:c r="G2138" t="str">
        <x:v>399704</x:v>
      </x:c>
      <x:c r="H2138" t="str">
        <x:v>Avrion</x:v>
      </x:c>
      <x:c r="I2138" s="22" t="n">
        <x:v>10.5</x:v>
      </x:c>
      <x:c r="J2138" t="str">
        <x:v>Worked</x:v>
      </x:c>
      <x:c r="K2138" t="str">
        <x:v>Employee 2253; home branch Thurrock; assigned role Operative Skilled | Deployment branch: Thurrock | Actual role: Operative Skilled | Jobs: 399704 | Customers: Avrion | Actual hours: 10.5; source records: 1</x:v>
      </x:c>
      <x:c r="L2138" t="str">
        <x:v>Include</x:v>
      </x:c>
      <x:c r="M2138"/>
      <x:c r="N2138"/>
    </x:row>
    <x:row r="2139">
      <x:c r="A2139" t="str">
        <x:v>R Chohan (B)|2026-01-31</x:v>
      </x:c>
      <x:c r="B2139" s="888" t="n">
        <x:v>46053</x:v>
      </x:c>
      <x:c r="C2139" t="str">
        <x:v>R Chohan (B)</x:v>
      </x:c>
      <x:c r="D2139" t="str">
        <x:v>Permanent</x:v>
      </x:c>
      <x:c r="E2139" t="str">
        <x:v>Thurrock</x:v>
      </x:c>
      <x:c r="F2139" t="str">
        <x:v>Operative Skilled</x:v>
      </x:c>
      <x:c r="G2139" t="str">
        <x:v>399487</x:v>
      </x:c>
      <x:c r="H2139" t="str">
        <x:v>UBS Investment Bank</x:v>
      </x:c>
      <x:c r="I2139" s="22" t="n">
        <x:v>7.5</x:v>
      </x:c>
      <x:c r="J2139" t="str">
        <x:v>Worked</x:v>
      </x:c>
      <x:c r="K2139" t="str">
        <x:v>Employee 2253; home branch Thurrock; assigned role Operative Skilled | Deployment branch: Thurrock | Actual role: Operative Skilled | Jobs: 399487 | Customers: UBS Investment Bank | Actual hours: 7.5; source records: 1</x:v>
      </x:c>
      <x:c r="L2139" t="str">
        <x:v>Include</x:v>
      </x:c>
      <x:c r="M2139"/>
      <x:c r="N2139"/>
    </x:row>
    <x:row r="2140">
      <x:c r="A2140" t="str">
        <x:v>R Henry|2026-01-01</x:v>
      </x:c>
      <x:c r="B2140" s="888" t="n">
        <x:v>46023</x:v>
      </x:c>
      <x:c r="C2140" t="str">
        <x:v>R Henry</x:v>
      </x:c>
      <x:c r="D2140" t="str">
        <x:v>Permanent</x:v>
      </x:c>
      <x:c r="E2140" t="str">
        <x:v>Thurrock</x:v>
      </x:c>
      <x:c r="F2140" t="str">
        <x:v>Operative Skilled</x:v>
      </x:c>
      <x:c r="G2140"/>
      <x:c r="H2140"/>
      <x:c r="I2140" s="22" t="n">
        <x:v>0</x:v>
      </x:c>
      <x:c r="J2140" t="str">
        <x:v>Annual leave</x:v>
      </x:c>
      <x:c r="K2140" t="str">
        <x:v>Employee 1138; home branch Thurrock; assigned role Operative Skilled | Leave: Annual Leave (Hours) | Leave calendar basis: Variable-pattern period</x:v>
      </x:c>
      <x:c r="L2140" t="str">
        <x:v>Include</x:v>
      </x:c>
      <x:c r="M2140"/>
      <x:c r="N2140"/>
    </x:row>
    <x:row r="2141">
      <x:c r="A2141" t="str">
        <x:v>R Henry|2026-01-02</x:v>
      </x:c>
      <x:c r="B2141" s="888" t="n">
        <x:v>46024</x:v>
      </x:c>
      <x:c r="C2141" t="str">
        <x:v>R Henry</x:v>
      </x:c>
      <x:c r="D2141" t="str">
        <x:v>Permanent</x:v>
      </x:c>
      <x:c r="E2141" t="str">
        <x:v>Thurrock</x:v>
      </x:c>
      <x:c r="F2141" t="str">
        <x:v>Operative Skilled</x:v>
      </x:c>
      <x:c r="G2141" t="str">
        <x:v>399380</x:v>
      </x:c>
      <x:c r="H2141" t="str">
        <x:v>TJP Store @ Restore Harrow Green</x:v>
      </x:c>
      <x:c r="I2141" s="22" t="n">
        <x:v>8.5</x:v>
      </x:c>
      <x:c r="J2141" t="str">
        <x:v>Worked</x:v>
      </x:c>
      <x:c r="K2141" t="str">
        <x:v>Employee 1138; home branch Thurrock; assigned role Operative Skilled | Deployment branch: Thurrock | Actual role: Operative Porter | Jobs: 399380 | Customers: TJP Store @ Restore Harrow Green | Actual hours: 8.5; source records: 1</x:v>
      </x:c>
      <x:c r="L2141" t="str">
        <x:v>Include</x:v>
      </x:c>
      <x:c r="M2141"/>
      <x:c r="N2141"/>
    </x:row>
    <x:row r="2142">
      <x:c r="A2142" t="str">
        <x:v>R Henry|2026-01-06</x:v>
      </x:c>
      <x:c r="B2142" s="888" t="n">
        <x:v>46028</x:v>
      </x:c>
      <x:c r="C2142" t="str">
        <x:v>R Henry</x:v>
      </x:c>
      <x:c r="D2142" t="str">
        <x:v>Permanent</x:v>
      </x:c>
      <x:c r="E2142" t="str">
        <x:v>Thurrock</x:v>
      </x:c>
      <x:c r="F2142" t="str">
        <x:v>Operative Skilled</x:v>
      </x:c>
      <x:c r="G2142" t="str">
        <x:v>399055B</x:v>
      </x:c>
      <x:c r="H2142" t="str">
        <x:v>Knotel UK Ltd</x:v>
      </x:c>
      <x:c r="I2142" s="22" t="n">
        <x:v>8.5</x:v>
      </x:c>
      <x:c r="J2142" t="str">
        <x:v>Worked</x:v>
      </x:c>
      <x:c r="K2142" t="str">
        <x:v>Employee 1138; home branch Thurrock; assigned role Operative Skilled | Deployment branch: Thurrock | Actual role: Operative Skilled | Jobs: 399055B | Customers: Knotel UK Ltd | Actual hours: 8.5; source records: 1</x:v>
      </x:c>
      <x:c r="L2142" t="str">
        <x:v>Include</x:v>
      </x:c>
      <x:c r="M2142"/>
      <x:c r="N2142"/>
    </x:row>
    <x:row r="2143">
      <x:c r="A2143" t="str">
        <x:v>R Henry|2026-01-07</x:v>
      </x:c>
      <x:c r="B2143" s="888" t="n">
        <x:v>46029</x:v>
      </x:c>
      <x:c r="C2143" t="str">
        <x:v>R Henry</x:v>
      </x:c>
      <x:c r="D2143" t="str">
        <x:v>Permanent</x:v>
      </x:c>
      <x:c r="E2143" t="str">
        <x:v>Thurrock</x:v>
      </x:c>
      <x:c r="F2143" t="str">
        <x:v>Operative Skilled</x:v>
      </x:c>
      <x:c r="G2143" t="str">
        <x:v>397911</x:v>
      </x:c>
      <x:c r="H2143" t="str">
        <x:v>AKQA</x:v>
      </x:c>
      <x:c r="I2143" s="22" t="n">
        <x:v>8.5</x:v>
      </x:c>
      <x:c r="J2143" t="str">
        <x:v>Worked</x:v>
      </x:c>
      <x:c r="K2143" t="str">
        <x:v>Employee 1138; home branch Thurrock; assigned role Operative Skilled | Deployment branch: Thurrock | Actual role: Operative Skilled | Jobs: 397911 | Customers: AKQA | Actual hours: 8.5; source records: 1</x:v>
      </x:c>
      <x:c r="L2143" t="str">
        <x:v>Include</x:v>
      </x:c>
      <x:c r="M2143"/>
      <x:c r="N2143"/>
    </x:row>
    <x:row r="2144">
      <x:c r="A2144" t="str">
        <x:v>R Henry|2026-01-08</x:v>
      </x:c>
      <x:c r="B2144" s="888" t="n">
        <x:v>46030</x:v>
      </x:c>
      <x:c r="C2144" t="str">
        <x:v>R Henry</x:v>
      </x:c>
      <x:c r="D2144" t="str">
        <x:v>Permanent</x:v>
      </x:c>
      <x:c r="E2144" t="str">
        <x:v>Thurrock</x:v>
      </x:c>
      <x:c r="F2144" t="str">
        <x:v>Operative Skilled</x:v>
      </x:c>
      <x:c r="G2144" t="str">
        <x:v>397911</x:v>
      </x:c>
      <x:c r="H2144" t="str">
        <x:v>AKQA</x:v>
      </x:c>
      <x:c r="I2144" s="22" t="n">
        <x:v>8</x:v>
      </x:c>
      <x:c r="J2144" t="str">
        <x:v>Worked</x:v>
      </x:c>
      <x:c r="K2144" t="str">
        <x:v>Employee 1138; home branch Thurrock; assigned role Operative Skilled | Deployment branch: Thurrock | Actual role: Operative Skilled | Jobs: 397911 | Customers: AKQA | Actual hours: 8.0; source records: 1</x:v>
      </x:c>
      <x:c r="L2144" t="str">
        <x:v>Include</x:v>
      </x:c>
      <x:c r="M2144"/>
      <x:c r="N2144"/>
    </x:row>
    <x:row r="2145">
      <x:c r="A2145" t="str">
        <x:v>R Henry|2026-01-09</x:v>
      </x:c>
      <x:c r="B2145" s="888" t="n">
        <x:v>46031</x:v>
      </x:c>
      <x:c r="C2145" t="str">
        <x:v>R Henry</x:v>
      </x:c>
      <x:c r="D2145" t="str">
        <x:v>Permanent</x:v>
      </x:c>
      <x:c r="E2145" t="str">
        <x:v>Thurrock</x:v>
      </x:c>
      <x:c r="F2145" t="str">
        <x:v>Operative Skilled</x:v>
      </x:c>
      <x:c r="G2145" t="str">
        <x:v>399446</x:v>
      </x:c>
      <x:c r="H2145" t="str">
        <x:v>Weil, Gotshal &amp; Manges (London) LLP</x:v>
      </x:c>
      <x:c r="I2145" s="22" t="n">
        <x:v>6</x:v>
      </x:c>
      <x:c r="J2145" t="str">
        <x:v>Worked</x:v>
      </x:c>
      <x:c r="K2145" t="str">
        <x:v>Employee 1138; home branch Thurrock; assigned role Operative Skilled | Deployment branch: Thurrock | Actual role: Operative Porter | Jobs: 399446 | Customers: Weil, Gotshal &amp; Manges (London) LLP | Actual hours: 6.0; source records: 1</x:v>
      </x:c>
      <x:c r="L2145" t="str">
        <x:v>Include</x:v>
      </x:c>
      <x:c r="M2145"/>
      <x:c r="N2145"/>
    </x:row>
    <x:row r="2146">
      <x:c r="A2146" t="str">
        <x:v>R Henry|2026-01-10</x:v>
      </x:c>
      <x:c r="B2146" s="888" t="n">
        <x:v>46032</x:v>
      </x:c>
      <x:c r="C2146" t="str">
        <x:v>R Henry</x:v>
      </x:c>
      <x:c r="D2146" t="str">
        <x:v>Permanent</x:v>
      </x:c>
      <x:c r="E2146" t="str">
        <x:v>Thurrock</x:v>
      </x:c>
      <x:c r="F2146" t="str">
        <x:v>Operative Skilled</x:v>
      </x:c>
      <x:c r="G2146" t="str">
        <x:v>399446</x:v>
      </x:c>
      <x:c r="H2146" t="str">
        <x:v>Weil, Gotshal &amp; Manges (London) LLP</x:v>
      </x:c>
      <x:c r="I2146" s="22" t="n">
        <x:v>6</x:v>
      </x:c>
      <x:c r="J2146" t="str">
        <x:v>Worked</x:v>
      </x:c>
      <x:c r="K2146" t="str">
        <x:v>Employee 1138; home branch Thurrock; assigned role Operative Skilled | Deployment branch: Thurrock | Actual role: Operative Porter | Jobs: 399446 | Customers: Weil, Gotshal &amp; Manges (London) LLP | Actual hours: 6.0; source records: 1</x:v>
      </x:c>
      <x:c r="L2146" t="str">
        <x:v>Include</x:v>
      </x:c>
      <x:c r="M2146"/>
      <x:c r="N2146"/>
    </x:row>
    <x:row r="2147">
      <x:c r="A2147" t="str">
        <x:v>R Henry|2026-01-11</x:v>
      </x:c>
      <x:c r="B2147" s="888" t="n">
        <x:v>46033</x:v>
      </x:c>
      <x:c r="C2147" t="str">
        <x:v>R Henry</x:v>
      </x:c>
      <x:c r="D2147" t="str">
        <x:v>Permanent</x:v>
      </x:c>
      <x:c r="E2147" t="str">
        <x:v>Thurrock</x:v>
      </x:c>
      <x:c r="F2147" t="str">
        <x:v>Operative Skilled</x:v>
      </x:c>
      <x:c r="G2147" t="str">
        <x:v>399446</x:v>
      </x:c>
      <x:c r="H2147" t="str">
        <x:v>Weil, Gotshal &amp; Manges (London) LLP</x:v>
      </x:c>
      <x:c r="I2147" s="22" t="n">
        <x:v>5</x:v>
      </x:c>
      <x:c r="J2147" t="str">
        <x:v>Worked</x:v>
      </x:c>
      <x:c r="K2147" t="str">
        <x:v>Employee 1138; home branch Thurrock; assigned role Operative Skilled | Deployment branch: Thurrock | Actual role: Operative Porter | Jobs: 399446 | Customers: Weil, Gotshal &amp; Manges (London) LLP | Actual hours: 5.0; source records: 1</x:v>
      </x:c>
      <x:c r="L2147" t="str">
        <x:v>Include</x:v>
      </x:c>
      <x:c r="M2147"/>
      <x:c r="N2147"/>
    </x:row>
    <x:row r="2148">
      <x:c r="A2148" t="str">
        <x:v>R Henry|2026-01-13</x:v>
      </x:c>
      <x:c r="B2148" s="888" t="n">
        <x:v>46035</x:v>
      </x:c>
      <x:c r="C2148" t="str">
        <x:v>R Henry</x:v>
      </x:c>
      <x:c r="D2148" t="str">
        <x:v>Permanent</x:v>
      </x:c>
      <x:c r="E2148" t="str">
        <x:v>Thurrock</x:v>
      </x:c>
      <x:c r="F2148" t="str">
        <x:v>Operative Skilled</x:v>
      </x:c>
      <x:c r="G2148" t="str">
        <x:v>390133</x:v>
      </x:c>
      <x:c r="H2148" t="str">
        <x:v>FSCS</x:v>
      </x:c>
      <x:c r="I2148" s="22" t="n">
        <x:v>7.5</x:v>
      </x:c>
      <x:c r="J2148" t="str">
        <x:v>Worked</x:v>
      </x:c>
      <x:c r="K2148" t="str">
        <x:v>Employee 1138; home branch Thurrock; assigned role Operative Skilled | Deployment branch: Thurrock | Actual role: Operative Skilled | Jobs: 390133 | Customers: FSCS | Actual hours: 7.5; source records: 1</x:v>
      </x:c>
      <x:c r="L2148" t="str">
        <x:v>Include</x:v>
      </x:c>
      <x:c r="M2148"/>
      <x:c r="N2148"/>
    </x:row>
    <x:row r="2149">
      <x:c r="A2149" t="str">
        <x:v>R Henry|2026-01-14</x:v>
      </x:c>
      <x:c r="B2149" s="888" t="n">
        <x:v>46036</x:v>
      </x:c>
      <x:c r="C2149" t="str">
        <x:v>R Henry</x:v>
      </x:c>
      <x:c r="D2149" t="str">
        <x:v>Permanent</x:v>
      </x:c>
      <x:c r="E2149" t="str">
        <x:v>Thurrock</x:v>
      </x:c>
      <x:c r="F2149" t="str">
        <x:v>Operative Skilled</x:v>
      </x:c>
      <x:c r="G2149" t="str">
        <x:v>395138</x:v>
      </x:c>
      <x:c r="H2149" t="str">
        <x:v>Knotel UK Ltd</x:v>
      </x:c>
      <x:c r="I2149" s="22" t="n">
        <x:v>7</x:v>
      </x:c>
      <x:c r="J2149" t="str">
        <x:v>Worked</x:v>
      </x:c>
      <x:c r="K2149" t="str">
        <x:v>Employee 1138; home branch Thurrock; assigned role Operative Skilled | Deployment branch: Thurrock | Actual role: Operative Skilled | Jobs: 395138 | Customers: Knotel UK Ltd | Actual hours: 7.0; source records: 1</x:v>
      </x:c>
      <x:c r="L2149" t="str">
        <x:v>Include</x:v>
      </x:c>
      <x:c r="M2149"/>
      <x:c r="N2149"/>
    </x:row>
    <x:row r="2150">
      <x:c r="A2150" t="str">
        <x:v>R Henry|2026-01-15</x:v>
      </x:c>
      <x:c r="B2150" s="888" t="n">
        <x:v>46037</x:v>
      </x:c>
      <x:c r="C2150" t="str">
        <x:v>R Henry</x:v>
      </x:c>
      <x:c r="D2150" t="str">
        <x:v>Permanent</x:v>
      </x:c>
      <x:c r="E2150" t="str">
        <x:v>Thurrock</x:v>
      </x:c>
      <x:c r="F2150" t="str">
        <x:v>Operative Skilled</x:v>
      </x:c>
      <x:c r="G2150" t="str">
        <x:v>395138</x:v>
      </x:c>
      <x:c r="H2150" t="str">
        <x:v>Knotel UK Ltd</x:v>
      </x:c>
      <x:c r="I2150" s="22" t="n">
        <x:v>7.5</x:v>
      </x:c>
      <x:c r="J2150" t="str">
        <x:v>Worked</x:v>
      </x:c>
      <x:c r="K2150" t="str">
        <x:v>Employee 1138; home branch Thurrock; assigned role Operative Skilled | Deployment branch: Thurrock | Actual role: Operative Porter | Jobs: 395138 | Customers: Knotel UK Ltd | Actual hours: 7.5; source records: 1</x:v>
      </x:c>
      <x:c r="L2150" t="str">
        <x:v>Include</x:v>
      </x:c>
      <x:c r="M2150"/>
      <x:c r="N2150"/>
    </x:row>
    <x:row r="2151">
      <x:c r="A2151" t="str">
        <x:v>R Henry|2026-01-16</x:v>
      </x:c>
      <x:c r="B2151" s="888" t="n">
        <x:v>46038</x:v>
      </x:c>
      <x:c r="C2151" t="str">
        <x:v>R Henry</x:v>
      </x:c>
      <x:c r="D2151" t="str">
        <x:v>Permanent</x:v>
      </x:c>
      <x:c r="E2151" t="str">
        <x:v>Thurrock</x:v>
      </x:c>
      <x:c r="F2151" t="str">
        <x:v>Operative Skilled</x:v>
      </x:c>
      <x:c r="G2151" t="str">
        <x:v>399029</x:v>
      </x:c>
      <x:c r="H2151" t="str">
        <x:v>Knotel UK Ltd</x:v>
      </x:c>
      <x:c r="I2151" s="22" t="n">
        <x:v>8</x:v>
      </x:c>
      <x:c r="J2151" t="str">
        <x:v>Worked</x:v>
      </x:c>
      <x:c r="K2151" t="str">
        <x:v>Employee 1138; home branch Thurrock; assigned role Operative Skilled | Deployment branch: Thurrock | Actual role: Operative Skilled | Jobs: 399029 | Customers: Knotel UK Ltd | Actual hours: 8.0; source records: 1</x:v>
      </x:c>
      <x:c r="L2151" t="str">
        <x:v>Include</x:v>
      </x:c>
      <x:c r="M2151"/>
      <x:c r="N2151"/>
    </x:row>
    <x:row r="2152">
      <x:c r="A2152" t="str">
        <x:v>R Henry|2026-01-17</x:v>
      </x:c>
      <x:c r="B2152" s="888" t="n">
        <x:v>46039</x:v>
      </x:c>
      <x:c r="C2152" t="str">
        <x:v>R Henry</x:v>
      </x:c>
      <x:c r="D2152" t="str">
        <x:v>Permanent</x:v>
      </x:c>
      <x:c r="E2152" t="str">
        <x:v>Thurrock</x:v>
      </x:c>
      <x:c r="F2152" t="str">
        <x:v>Operative Skilled</x:v>
      </x:c>
      <x:c r="G2152" t="str">
        <x:v>399587</x:v>
      </x:c>
      <x:c r="H2152" t="str">
        <x:v>Bank of New York Mellon</x:v>
      </x:c>
      <x:c r="I2152" s="22" t="n">
        <x:v>11.5</x:v>
      </x:c>
      <x:c r="J2152" t="str">
        <x:v>Worked</x:v>
      </x:c>
      <x:c r="K2152" t="str">
        <x:v>Employee 1138; home branch Thurrock; assigned role Operative Skilled | Deployment branch: Thurrock | Actual role: Operative Skilled | Jobs: 399587 | Customers: Bank of New York Mellon | Actual hours: 11.5; source records: 1</x:v>
      </x:c>
      <x:c r="L2152" t="str">
        <x:v>Include</x:v>
      </x:c>
      <x:c r="M2152"/>
      <x:c r="N2152"/>
    </x:row>
    <x:row r="2153">
      <x:c r="A2153" t="str">
        <x:v>R Henry|2026-01-20</x:v>
      </x:c>
      <x:c r="B2153" s="888" t="n">
        <x:v>46042</x:v>
      </x:c>
      <x:c r="C2153" t="str">
        <x:v>R Henry</x:v>
      </x:c>
      <x:c r="D2153" t="str">
        <x:v>Permanent</x:v>
      </x:c>
      <x:c r="E2153" t="str">
        <x:v>Thurrock</x:v>
      </x:c>
      <x:c r="F2153" t="str">
        <x:v>Operative Skilled</x:v>
      </x:c>
      <x:c r="G2153" t="str">
        <x:v>396207</x:v>
      </x:c>
      <x:c r="H2153" t="str">
        <x:v>Linklaters LLP</x:v>
      </x:c>
      <x:c r="I2153" s="22" t="n">
        <x:v>8</x:v>
      </x:c>
      <x:c r="J2153" t="str">
        <x:v>Worked</x:v>
      </x:c>
      <x:c r="K2153" t="str">
        <x:v>Employee 1138; home branch Thurrock; assigned role Operative Skilled | Deployment branch: Thurrock | Actual role: Operative Porter | Jobs: 396207 | Customers: Linklaters LLP | Actual hours: 8.0; source records: 1</x:v>
      </x:c>
      <x:c r="L2153" t="str">
        <x:v>Include</x:v>
      </x:c>
      <x:c r="M2153"/>
      <x:c r="N2153"/>
    </x:row>
    <x:row r="2154">
      <x:c r="A2154" t="str">
        <x:v>R Henry|2026-01-21</x:v>
      </x:c>
      <x:c r="B2154" s="888" t="n">
        <x:v>46043</x:v>
      </x:c>
      <x:c r="C2154" t="str">
        <x:v>R Henry</x:v>
      </x:c>
      <x:c r="D2154" t="str">
        <x:v>Permanent</x:v>
      </x:c>
      <x:c r="E2154" t="str">
        <x:v>Thurrock</x:v>
      </x:c>
      <x:c r="F2154" t="str">
        <x:v>Operative Skilled</x:v>
      </x:c>
      <x:c r="G2154" t="str">
        <x:v>399566</x:v>
      </x:c>
      <x:c r="H2154" t="str">
        <x:v>King's College London</x:v>
      </x:c>
      <x:c r="I2154" s="22" t="n">
        <x:v>7.5</x:v>
      </x:c>
      <x:c r="J2154" t="str">
        <x:v>Worked</x:v>
      </x:c>
      <x:c r="K2154" t="str">
        <x:v>Employee 1138; home branch Thurrock; assigned role Operative Skilled | Deployment branch: Thurrock | Actual role: Operative Skilled | Jobs: 399566 | Customers: King's College London | Actual hours: 7.5; source records: 1</x:v>
      </x:c>
      <x:c r="L2154" t="str">
        <x:v>Include</x:v>
      </x:c>
      <x:c r="M2154"/>
      <x:c r="N2154"/>
    </x:row>
    <x:row r="2155">
      <x:c r="A2155" t="str">
        <x:v>R Henry|2026-01-22</x:v>
      </x:c>
      <x:c r="B2155" s="888" t="n">
        <x:v>46044</x:v>
      </x:c>
      <x:c r="C2155" t="str">
        <x:v>R Henry</x:v>
      </x:c>
      <x:c r="D2155" t="str">
        <x:v>Permanent</x:v>
      </x:c>
      <x:c r="E2155" t="str">
        <x:v>Thurrock</x:v>
      </x:c>
      <x:c r="F2155" t="str">
        <x:v>Operative Skilled</x:v>
      </x:c>
      <x:c r="G2155" t="str">
        <x:v>399857</x:v>
      </x:c>
      <x:c r="H2155" t="str">
        <x:v>Knotel UK Ltd</x:v>
      </x:c>
      <x:c r="I2155" s="22" t="n">
        <x:v>8.5</x:v>
      </x:c>
      <x:c r="J2155" t="str">
        <x:v>Worked</x:v>
      </x:c>
      <x:c r="K2155" t="str">
        <x:v>Employee 1138; home branch Thurrock; assigned role Operative Skilled | Deployment branch: Thurrock | Actual role: Operative Skilled | Jobs: 399857 | Customers: Knotel UK Ltd | Actual hours: 8.5; source records: 1</x:v>
      </x:c>
      <x:c r="L2155" t="str">
        <x:v>Include</x:v>
      </x:c>
      <x:c r="M2155"/>
      <x:c r="N2155"/>
    </x:row>
    <x:row r="2156">
      <x:c r="A2156" t="str">
        <x:v>R Henry|2026-01-23</x:v>
      </x:c>
      <x:c r="B2156" s="888" t="n">
        <x:v>46045</x:v>
      </x:c>
      <x:c r="C2156" t="str">
        <x:v>R Henry</x:v>
      </x:c>
      <x:c r="D2156" t="str">
        <x:v>Permanent</x:v>
      </x:c>
      <x:c r="E2156" t="str">
        <x:v>Thurrock</x:v>
      </x:c>
      <x:c r="F2156" t="str">
        <x:v>Operative Skilled</x:v>
      </x:c>
      <x:c r="G2156" t="str">
        <x:v>399828, 399062</x:v>
      </x:c>
      <x:c r="H2156" t="str">
        <x:v>CGI IT UK Ltd; Societe Generale</x:v>
      </x:c>
      <x:c r="I2156" s="22" t="n">
        <x:v>13.5</x:v>
      </x:c>
      <x:c r="J2156" t="str">
        <x:v>Worked — 2 records</x:v>
      </x:c>
      <x:c r="K2156" t="str">
        <x:v>Employee 1138; home branch Thurrock; assigned role Operative Skilled | Deployment branch: Thurrock | Actual role: Operative Skilled | Jobs: 399828, 399062 | Customers: CGI IT UK Ltd; Societe Generale | Actual hours: 13.5; source records: 2</x:v>
      </x:c>
      <x:c r="L2156" t="str">
        <x:v>Include</x:v>
      </x:c>
      <x:c r="M2156"/>
      <x:c r="N2156"/>
    </x:row>
    <x:row r="2157">
      <x:c r="A2157" t="str">
        <x:v>R Henry|2026-01-24</x:v>
      </x:c>
      <x:c r="B2157" s="888" t="n">
        <x:v>46046</x:v>
      </x:c>
      <x:c r="C2157" t="str">
        <x:v>R Henry</x:v>
      </x:c>
      <x:c r="D2157" t="str">
        <x:v>Permanent</x:v>
      </x:c>
      <x:c r="E2157" t="str">
        <x:v>Thurrock</x:v>
      </x:c>
      <x:c r="F2157" t="str">
        <x:v>Operative Skilled</x:v>
      </x:c>
      <x:c r="G2157" t="str">
        <x:v>399062</x:v>
      </x:c>
      <x:c r="H2157" t="str">
        <x:v>Societe Generale</x:v>
      </x:c>
      <x:c r="I2157" s="22" t="n">
        <x:v>6</x:v>
      </x:c>
      <x:c r="J2157" t="str">
        <x:v>Worked</x:v>
      </x:c>
      <x:c r="K2157" t="str">
        <x:v>Employee 1138; home branch Thurrock; assigned role Operative Skilled | Deployment branch: Thurrock | Actual role: Operative Skilled | Jobs: 399062 | Customers: Societe Generale | Actual hours: 6.0; source records: 1</x:v>
      </x:c>
      <x:c r="L2157" t="str">
        <x:v>Include</x:v>
      </x:c>
      <x:c r="M2157"/>
      <x:c r="N2157"/>
    </x:row>
    <x:row r="2158">
      <x:c r="A2158" t="str">
        <x:v>R Henry|2026-01-27</x:v>
      </x:c>
      <x:c r="B2158" s="888" t="n">
        <x:v>46049</x:v>
      </x:c>
      <x:c r="C2158" t="str">
        <x:v>R Henry</x:v>
      </x:c>
      <x:c r="D2158" t="str">
        <x:v>Permanent</x:v>
      </x:c>
      <x:c r="E2158" t="str">
        <x:v>Thurrock</x:v>
      </x:c>
      <x:c r="F2158" t="str">
        <x:v>Operative Skilled</x:v>
      </x:c>
      <x:c r="G2158" t="str">
        <x:v>399910</x:v>
      </x:c>
      <x:c r="H2158" t="str">
        <x:v>Anabas</x:v>
      </x:c>
      <x:c r="I2158" s="22" t="n">
        <x:v>6</x:v>
      </x:c>
      <x:c r="J2158" t="str">
        <x:v>Worked</x:v>
      </x:c>
      <x:c r="K2158" t="str">
        <x:v>Employee 1138; home branch Thurrock; assigned role Operative Skilled | Deployment branch: Thurrock | Actual role: Operative Porter | Jobs: 399910 | Customers: Anabas | Actual hours: 6.0; source records: 1</x:v>
      </x:c>
      <x:c r="L2158" t="str">
        <x:v>Include</x:v>
      </x:c>
      <x:c r="M2158"/>
      <x:c r="N2158"/>
    </x:row>
    <x:row r="2159">
      <x:c r="A2159" t="str">
        <x:v>R Henry|2026-01-29</x:v>
      </x:c>
      <x:c r="B2159" s="888" t="n">
        <x:v>46051</x:v>
      </x:c>
      <x:c r="C2159" t="str">
        <x:v>R Henry</x:v>
      </x:c>
      <x:c r="D2159" t="str">
        <x:v>Permanent</x:v>
      </x:c>
      <x:c r="E2159" t="str">
        <x:v>Thurrock</x:v>
      </x:c>
      <x:c r="F2159" t="str">
        <x:v>Operative Skilled</x:v>
      </x:c>
      <x:c r="G2159" t="str">
        <x:v>399963</x:v>
      </x:c>
      <x:c r="H2159" t="str">
        <x:v>HSBC/JLL</x:v>
      </x:c>
      <x:c r="I2159" s="22" t="n">
        <x:v>8.5</x:v>
      </x:c>
      <x:c r="J2159" t="str">
        <x:v>Worked</x:v>
      </x:c>
      <x:c r="K2159" t="str">
        <x:v>Employee 1138; home branch Thurrock; assigned role Operative Skilled | Deployment branch: Thurrock | Actual role: Operative Skilled | Jobs: 399963 | Customers: HSBC/JLL | Actual hours: 8.5; source records: 1</x:v>
      </x:c>
      <x:c r="L2159" t="str">
        <x:v>Include</x:v>
      </x:c>
      <x:c r="M2159"/>
      <x:c r="N2159"/>
    </x:row>
    <x:row r="2160">
      <x:c r="A2160" t="str">
        <x:v>R Henry|2026-01-30</x:v>
      </x:c>
      <x:c r="B2160" s="888" t="n">
        <x:v>46052</x:v>
      </x:c>
      <x:c r="C2160" t="str">
        <x:v>R Henry</x:v>
      </x:c>
      <x:c r="D2160" t="str">
        <x:v>Permanent</x:v>
      </x:c>
      <x:c r="E2160" t="str">
        <x:v>Thurrock</x:v>
      </x:c>
      <x:c r="F2160" t="str">
        <x:v>Operative Skilled</x:v>
      </x:c>
      <x:c r="G2160" t="str">
        <x:v>399963</x:v>
      </x:c>
      <x:c r="H2160" t="str">
        <x:v>HSBC/JLL</x:v>
      </x:c>
      <x:c r="I2160" s="22" t="n">
        <x:v>8.5</x:v>
      </x:c>
      <x:c r="J2160" t="str">
        <x:v>Worked</x:v>
      </x:c>
      <x:c r="K2160" t="str">
        <x:v>Employee 1138; home branch Thurrock; assigned role Operative Skilled | Deployment branch: Thurrock | Actual role: Operative Skilled | Jobs: 399963 | Customers: HSBC/JLL | Actual hours: 8.5; source records: 1</x:v>
      </x:c>
      <x:c r="L2160" t="str">
        <x:v>Include</x:v>
      </x:c>
      <x:c r="M2160"/>
      <x:c r="N2160"/>
    </x:row>
    <x:row r="2161">
      <x:c r="A2161" t="str">
        <x:v>R Henry|2026-01-31</x:v>
      </x:c>
      <x:c r="B2161" s="888" t="n">
        <x:v>46053</x:v>
      </x:c>
      <x:c r="C2161" t="str">
        <x:v>R Henry</x:v>
      </x:c>
      <x:c r="D2161" t="str">
        <x:v>Permanent</x:v>
      </x:c>
      <x:c r="E2161" t="str">
        <x:v>Thurrock</x:v>
      </x:c>
      <x:c r="F2161" t="str">
        <x:v>Operative Skilled</x:v>
      </x:c>
      <x:c r="G2161" t="str">
        <x:v>400004</x:v>
      </x:c>
      <x:c r="H2161" t="str">
        <x:v>C&amp;W Store @ Harrow Green</x:v>
      </x:c>
      <x:c r="I2161" s="22" t="n">
        <x:v>5.5</x:v>
      </x:c>
      <x:c r="J2161" t="str">
        <x:v>Worked</x:v>
      </x:c>
      <x:c r="K2161" t="str">
        <x:v>Employee 1138; home branch Thurrock; assigned role Operative Skilled | Deployment branch: Thurrock | Actual role: Operative Skilled | Jobs: 400004 | Customers: C&amp;W Store @ Harrow Green | Actual hours: 5.5; source records: 1</x:v>
      </x:c>
      <x:c r="L2161" t="str">
        <x:v>Include</x:v>
      </x:c>
      <x:c r="M2161"/>
      <x:c r="N2161"/>
    </x:row>
    <x:row r="2162">
      <x:c r="A2162" t="str">
        <x:v>R Luis (C)|2026-01-01</x:v>
      </x:c>
      <x:c r="B2162" s="888" t="n">
        <x:v>46023</x:v>
      </x:c>
      <x:c r="C2162" t="str">
        <x:v>R Luis (C)</x:v>
      </x:c>
      <x:c r="D2162" t="str">
        <x:v>Permanent</x:v>
      </x:c>
      <x:c r="E2162" t="str">
        <x:v>Thurrock</x:v>
      </x:c>
      <x:c r="F2162" t="str">
        <x:v>Operative Driver</x:v>
      </x:c>
      <x:c r="G2162"/>
      <x:c r="H2162"/>
      <x:c r="I2162" s="22" t="n">
        <x:v>0</x:v>
      </x:c>
      <x:c r="J2162" t="str">
        <x:v>Annual leave</x:v>
      </x:c>
      <x:c r="K2162" t="str">
        <x:v>Employee 2576; home branch Thurrock; assigned role Operative Driver | Leave: Annual Leave (Hours) | Leave calendar basis: Variable-pattern period</x:v>
      </x:c>
      <x:c r="L2162" t="str">
        <x:v>Include</x:v>
      </x:c>
      <x:c r="M2162"/>
      <x:c r="N2162"/>
    </x:row>
    <x:row r="2163">
      <x:c r="A2163" t="str">
        <x:v>R Luis (C)|2026-01-02</x:v>
      </x:c>
      <x:c r="B2163" s="888" t="n">
        <x:v>46024</x:v>
      </x:c>
      <x:c r="C2163" t="str">
        <x:v>R Luis (C)</x:v>
      </x:c>
      <x:c r="D2163" t="str">
        <x:v>Permanent</x:v>
      </x:c>
      <x:c r="E2163" t="str">
        <x:v>Thurrock</x:v>
      </x:c>
      <x:c r="F2163" t="str">
        <x:v>Operative Driver</x:v>
      </x:c>
      <x:c r="G2163"/>
      <x:c r="H2163"/>
      <x:c r="I2163" s="22" t="n">
        <x:v>0</x:v>
      </x:c>
      <x:c r="J2163" t="str">
        <x:v>Annual leave</x:v>
      </x:c>
      <x:c r="K2163" t="str">
        <x:v>Employee 2576; home branch Thurrock; assigned role Operative Driver | Leave: Annual Leave (Hours) | Leave calendar basis: Variable-pattern period</x:v>
      </x:c>
      <x:c r="L2163" t="str">
        <x:v>Include</x:v>
      </x:c>
      <x:c r="M2163"/>
      <x:c r="N2163"/>
    </x:row>
    <x:row r="2164">
      <x:c r="A2164" t="str">
        <x:v>R Luis (C)|2026-01-05</x:v>
      </x:c>
      <x:c r="B2164" s="888" t="n">
        <x:v>46027</x:v>
      </x:c>
      <x:c r="C2164" t="str">
        <x:v>R Luis (C)</x:v>
      </x:c>
      <x:c r="D2164" t="str">
        <x:v>Permanent</x:v>
      </x:c>
      <x:c r="E2164" t="str">
        <x:v>Thurrock</x:v>
      </x:c>
      <x:c r="F2164" t="str">
        <x:v>Operative Driver</x:v>
      </x:c>
      <x:c r="G2164" t="str">
        <x:v>398867</x:v>
      </x:c>
      <x:c r="H2164" t="str">
        <x:v>The Clothworkers' Company Limited</x:v>
      </x:c>
      <x:c r="I2164" s="22" t="n">
        <x:v>8.5</x:v>
      </x:c>
      <x:c r="J2164" t="str">
        <x:v>Worked</x:v>
      </x:c>
      <x:c r="K2164" t="str">
        <x:v>Employee 2576; home branch Thurrock; assigned role Operative Driver | Deployment branch: Thurrock | Actual role: Operative Driver | Jobs: 398867 | Customers: The Clothworkers' Company Limited | Actual hours: 8.5; source records: 1</x:v>
      </x:c>
      <x:c r="L2164" t="str">
        <x:v>Include</x:v>
      </x:c>
      <x:c r="M2164"/>
      <x:c r="N2164"/>
    </x:row>
    <x:row r="2165">
      <x:c r="A2165" t="str">
        <x:v>R Luis (C)|2026-01-07</x:v>
      </x:c>
      <x:c r="B2165" s="888" t="n">
        <x:v>46029</x:v>
      </x:c>
      <x:c r="C2165" t="str">
        <x:v>R Luis (C)</x:v>
      </x:c>
      <x:c r="D2165" t="str">
        <x:v>Permanent</x:v>
      </x:c>
      <x:c r="E2165" t="str">
        <x:v>Thurrock</x:v>
      </x:c>
      <x:c r="F2165" t="str">
        <x:v>Operative Driver</x:v>
      </x:c>
      <x:c r="G2165" t="str">
        <x:v>399072</x:v>
      </x:c>
      <x:c r="H2165" t="str">
        <x:v>HG - CRISIS 2025</x:v>
      </x:c>
      <x:c r="I2165" s="22" t="n">
        <x:v>7.5</x:v>
      </x:c>
      <x:c r="J2165" t="str">
        <x:v>Worked</x:v>
      </x:c>
      <x:c r="K2165" t="str">
        <x:v>Employee 2576; home branch Thurrock; assigned role Operative Driver | Deployment branch: Thurrock | Actual role: Operative Driver | Jobs: 399072 | Customers: HG - CRISIS 2025 | Actual hours: 7.5; source records: 1</x:v>
      </x:c>
      <x:c r="L2165" t="str">
        <x:v>Include</x:v>
      </x:c>
      <x:c r="M2165"/>
      <x:c r="N2165"/>
    </x:row>
    <x:row r="2166">
      <x:c r="A2166" t="str">
        <x:v>R Luis (C)|2026-01-09</x:v>
      </x:c>
      <x:c r="B2166" s="888" t="n">
        <x:v>46031</x:v>
      </x:c>
      <x:c r="C2166" t="str">
        <x:v>R Luis (C)</x:v>
      </x:c>
      <x:c r="D2166" t="str">
        <x:v>Permanent</x:v>
      </x:c>
      <x:c r="E2166" t="str">
        <x:v>Thurrock</x:v>
      </x:c>
      <x:c r="F2166" t="str">
        <x:v>Operative Driver</x:v>
      </x:c>
      <x:c r="G2166" t="str">
        <x:v>399587</x:v>
      </x:c>
      <x:c r="H2166" t="str">
        <x:v>Bank of New York Mellon</x:v>
      </x:c>
      <x:c r="I2166" s="22" t="n">
        <x:v>7</x:v>
      </x:c>
      <x:c r="J2166" t="str">
        <x:v>Worked</x:v>
      </x:c>
      <x:c r="K2166" t="str">
        <x:v>Employee 2576; home branch Thurrock; assigned role Operative Driver | Deployment branch: Thurrock | Actual role: Operative Driver | Jobs: 399587 | Customers: Bank of New York Mellon | Actual hours: 7.0; source records: 1</x:v>
      </x:c>
      <x:c r="L2166" t="str">
        <x:v>Include</x:v>
      </x:c>
      <x:c r="M2166"/>
      <x:c r="N2166"/>
    </x:row>
    <x:row r="2167">
      <x:c r="A2167" t="str">
        <x:v>R Luis (C)|2026-01-10</x:v>
      </x:c>
      <x:c r="B2167" s="888" t="n">
        <x:v>46032</x:v>
      </x:c>
      <x:c r="C2167" t="str">
        <x:v>R Luis (C)</x:v>
      </x:c>
      <x:c r="D2167" t="str">
        <x:v>Permanent</x:v>
      </x:c>
      <x:c r="E2167" t="str">
        <x:v>Thurrock</x:v>
      </x:c>
      <x:c r="F2167" t="str">
        <x:v>Operative Driver</x:v>
      </x:c>
      <x:c r="G2167" t="str">
        <x:v>399446</x:v>
      </x:c>
      <x:c r="H2167" t="str">
        <x:v>Weil, Gotshal &amp; Manges (London) LLP</x:v>
      </x:c>
      <x:c r="I2167" s="22" t="n">
        <x:v>6</x:v>
      </x:c>
      <x:c r="J2167" t="str">
        <x:v>Worked</x:v>
      </x:c>
      <x:c r="K2167" t="str">
        <x:v>Employee 2576; home branch Thurrock; assigned role Operative Driver | Deployment branch: Thurrock | Actual role: Operative Driver | Jobs: 399446 | Customers: Weil, Gotshal &amp; Manges (London) LLP | Actual hours: 6.0; source records: 1</x:v>
      </x:c>
      <x:c r="L2167" t="str">
        <x:v>Include</x:v>
      </x:c>
      <x:c r="M2167"/>
      <x:c r="N2167"/>
    </x:row>
    <x:row r="2168">
      <x:c r="A2168" t="str">
        <x:v>R Luis (C)|2026-01-12</x:v>
      </x:c>
      <x:c r="B2168" s="888" t="n">
        <x:v>46034</x:v>
      </x:c>
      <x:c r="C2168" t="str">
        <x:v>R Luis (C)</x:v>
      </x:c>
      <x:c r="D2168" t="str">
        <x:v>Permanent</x:v>
      </x:c>
      <x:c r="E2168" t="str">
        <x:v>Thurrock</x:v>
      </x:c>
      <x:c r="F2168" t="str">
        <x:v>Operative Driver</x:v>
      </x:c>
      <x:c r="G2168" t="str">
        <x:v>399348</x:v>
      </x:c>
      <x:c r="H2168" t="str">
        <x:v>Accenture UK Ltd</x:v>
      </x:c>
      <x:c r="I2168" s="22" t="n">
        <x:v>4</x:v>
      </x:c>
      <x:c r="J2168" t="str">
        <x:v>Worked</x:v>
      </x:c>
      <x:c r="K2168" t="str">
        <x:v>Employee 2576; home branch Thurrock; assigned role Operative Driver | Deployment branch: Thurrock | Actual role: Operative Driver | Jobs: 399348 | Customers: Accenture UK Ltd | Actual hours: 4.0; source records: 1</x:v>
      </x:c>
      <x:c r="L2168" t="str">
        <x:v>Include</x:v>
      </x:c>
      <x:c r="M2168"/>
      <x:c r="N2168"/>
    </x:row>
    <x:row r="2169">
      <x:c r="A2169" t="str">
        <x:v>R Luis (C)|2026-01-14</x:v>
      </x:c>
      <x:c r="B2169" s="888" t="n">
        <x:v>46036</x:v>
      </x:c>
      <x:c r="C2169" t="str">
        <x:v>R Luis (C)</x:v>
      </x:c>
      <x:c r="D2169" t="str">
        <x:v>Permanent</x:v>
      </x:c>
      <x:c r="E2169" t="str">
        <x:v>Thurrock</x:v>
      </x:c>
      <x:c r="F2169" t="str">
        <x:v>Operative Driver</x:v>
      </x:c>
      <x:c r="G2169" t="str">
        <x:v>399632</x:v>
      </x:c>
      <x:c r="H2169" t="str">
        <x:v>BGC Partners</x:v>
      </x:c>
      <x:c r="I2169" s="22" t="n">
        <x:v>6</x:v>
      </x:c>
      <x:c r="J2169" t="str">
        <x:v>Worked</x:v>
      </x:c>
      <x:c r="K2169" t="str">
        <x:v>Employee 2576; home branch Thurrock; assigned role Operative Driver | Deployment branch: Thurrock | Actual role: Operative Driver | Jobs: 399632 | Customers: BGC Partners | Actual hours: 6.0; source records: 1</x:v>
      </x:c>
      <x:c r="L2169" t="str">
        <x:v>Include</x:v>
      </x:c>
      <x:c r="M2169"/>
      <x:c r="N2169"/>
    </x:row>
    <x:row r="2170">
      <x:c r="A2170" t="str">
        <x:v>R Luis (C)|2026-01-15</x:v>
      </x:c>
      <x:c r="B2170" s="888" t="n">
        <x:v>46037</x:v>
      </x:c>
      <x:c r="C2170" t="str">
        <x:v>R Luis (C)</x:v>
      </x:c>
      <x:c r="D2170" t="str">
        <x:v>Permanent</x:v>
      </x:c>
      <x:c r="E2170" t="str">
        <x:v>Thurrock</x:v>
      </x:c>
      <x:c r="F2170" t="str">
        <x:v>Operative Driver</x:v>
      </x:c>
      <x:c r="G2170" t="str">
        <x:v>390133</x:v>
      </x:c>
      <x:c r="H2170" t="str">
        <x:v>FSCS</x:v>
      </x:c>
      <x:c r="I2170" s="22" t="n">
        <x:v>6.5</x:v>
      </x:c>
      <x:c r="J2170" t="str">
        <x:v>Worked</x:v>
      </x:c>
      <x:c r="K2170" t="str">
        <x:v>Employee 2576; home branch Thurrock; assigned role Operative Driver | Deployment branch: Thurrock | Actual role: Operative Driver | Jobs: 390133 | Customers: FSCS | Actual hours: 6.5; source records: 1</x:v>
      </x:c>
      <x:c r="L2170" t="str">
        <x:v>Include</x:v>
      </x:c>
      <x:c r="M2170"/>
      <x:c r="N2170"/>
    </x:row>
    <x:row r="2171">
      <x:c r="A2171" t="str">
        <x:v>R Luis (C)|2026-01-16</x:v>
      </x:c>
      <x:c r="B2171" s="888" t="n">
        <x:v>46038</x:v>
      </x:c>
      <x:c r="C2171" t="str">
        <x:v>R Luis (C)</x:v>
      </x:c>
      <x:c r="D2171" t="str">
        <x:v>Permanent</x:v>
      </x:c>
      <x:c r="E2171" t="str">
        <x:v>Thurrock</x:v>
      </x:c>
      <x:c r="F2171" t="str">
        <x:v>Operative Driver</x:v>
      </x:c>
      <x:c r="G2171"/>
      <x:c r="H2171"/>
      <x:c r="I2171" s="22" t="n">
        <x:v>0</x:v>
      </x:c>
      <x:c r="J2171" t="str">
        <x:v>Annual leave</x:v>
      </x:c>
      <x:c r="K2171" t="str">
        <x:v>Employee 2576; home branch Thurrock; assigned role Operative Driver | Leave: Annual Leave (Hours) | Leave calendar basis: Variable-pattern period</x:v>
      </x:c>
      <x:c r="L2171" t="str">
        <x:v>Include</x:v>
      </x:c>
      <x:c r="M2171"/>
      <x:c r="N2171"/>
    </x:row>
    <x:row r="2172">
      <x:c r="A2172" t="str">
        <x:v>R Luis (C)|2026-01-18</x:v>
      </x:c>
      <x:c r="B2172" s="888" t="n">
        <x:v>46040</x:v>
      </x:c>
      <x:c r="C2172" t="str">
        <x:v>R Luis (C)</x:v>
      </x:c>
      <x:c r="D2172" t="str">
        <x:v>Permanent</x:v>
      </x:c>
      <x:c r="E2172" t="str">
        <x:v>Thurrock</x:v>
      </x:c>
      <x:c r="F2172" t="str">
        <x:v>Operative Driver</x:v>
      </x:c>
      <x:c r="G2172" t="str">
        <x:v>397398</x:v>
      </x:c>
      <x:c r="H2172" t="str">
        <x:v>Accenture UK Ltd</x:v>
      </x:c>
      <x:c r="I2172" s="22" t="n">
        <x:v>7.5</x:v>
      </x:c>
      <x:c r="J2172" t="str">
        <x:v>Worked</x:v>
      </x:c>
      <x:c r="K2172" t="str">
        <x:v>Employee 2576; home branch Thurrock; assigned role Operative Driver | Deployment branch: Thurrock | Actual role: Operative Driver | Jobs: 397398 | Customers: Accenture UK Ltd | Actual hours: 7.5; source records: 1</x:v>
      </x:c>
      <x:c r="L2172" t="str">
        <x:v>Include</x:v>
      </x:c>
      <x:c r="M2172"/>
      <x:c r="N2172"/>
    </x:row>
    <x:row r="2173">
      <x:c r="A2173" t="str">
        <x:v>R Luis (C)|2026-01-19</x:v>
      </x:c>
      <x:c r="B2173" s="888" t="n">
        <x:v>46041</x:v>
      </x:c>
      <x:c r="C2173" t="str">
        <x:v>R Luis (C)</x:v>
      </x:c>
      <x:c r="D2173" t="str">
        <x:v>Permanent</x:v>
      </x:c>
      <x:c r="E2173" t="str">
        <x:v>Thurrock</x:v>
      </x:c>
      <x:c r="F2173" t="str">
        <x:v>Operative Driver</x:v>
      </x:c>
      <x:c r="G2173" t="str">
        <x:v>394164</x:v>
      </x:c>
      <x:c r="H2173" t="str">
        <x:v>Restore – Doc Management - NWL collections</x:v>
      </x:c>
      <x:c r="I2173" s="22" t="n">
        <x:v>8.5</x:v>
      </x:c>
      <x:c r="J2173" t="str">
        <x:v>Worked</x:v>
      </x:c>
      <x:c r="K2173" t="str">
        <x:v>Employee 2576; home branch Thurrock; assigned role Operative Driver | Deployment branch: Thurrock | Actual role: Operative Driver | Jobs: 394164 | Customers: Restore – Doc Management - NWL collections | Actual hours: 8.5; source records: 1</x:v>
      </x:c>
      <x:c r="L2173" t="str">
        <x:v>Include</x:v>
      </x:c>
      <x:c r="M2173"/>
      <x:c r="N2173"/>
    </x:row>
    <x:row r="2174">
      <x:c r="A2174" t="str">
        <x:v>R Luis (C)|2026-01-21</x:v>
      </x:c>
      <x:c r="B2174" s="888" t="n">
        <x:v>46043</x:v>
      </x:c>
      <x:c r="C2174" t="str">
        <x:v>R Luis (C)</x:v>
      </x:c>
      <x:c r="D2174" t="str">
        <x:v>Permanent</x:v>
      </x:c>
      <x:c r="E2174" t="str">
        <x:v>Thurrock</x:v>
      </x:c>
      <x:c r="F2174" t="str">
        <x:v>Operative Driver</x:v>
      </x:c>
      <x:c r="G2174" t="str">
        <x:v>399072</x:v>
      </x:c>
      <x:c r="H2174" t="str">
        <x:v>HG - CRISIS 2025</x:v>
      </x:c>
      <x:c r="I2174" s="22" t="n">
        <x:v>7</x:v>
      </x:c>
      <x:c r="J2174" t="str">
        <x:v>Worked</x:v>
      </x:c>
      <x:c r="K2174" t="str">
        <x:v>Employee 2576; home branch Thurrock; assigned role Operative Driver | Deployment branch: Thurrock | Actual role: Operative Driver | Jobs: 399072 | Customers: HG - CRISIS 2025 | Actual hours: 7.0; source records: 1</x:v>
      </x:c>
      <x:c r="L2174" t="str">
        <x:v>Include</x:v>
      </x:c>
      <x:c r="M2174"/>
      <x:c r="N2174"/>
    </x:row>
    <x:row r="2175">
      <x:c r="A2175" t="str">
        <x:v>R Luis (C)|2026-01-22</x:v>
      </x:c>
      <x:c r="B2175" s="888" t="n">
        <x:v>46044</x:v>
      </x:c>
      <x:c r="C2175" t="str">
        <x:v>R Luis (C)</x:v>
      </x:c>
      <x:c r="D2175" t="str">
        <x:v>Permanent</x:v>
      </x:c>
      <x:c r="E2175" t="str">
        <x:v>Thurrock</x:v>
      </x:c>
      <x:c r="F2175" t="str">
        <x:v>Operative Driver</x:v>
      </x:c>
      <x:c r="G2175" t="str">
        <x:v>397398, 397448</x:v>
      </x:c>
      <x:c r="H2175" t="str">
        <x:v>Accenture UK Ltd; Welltek</x:v>
      </x:c>
      <x:c r="I2175" s="22" t="n">
        <x:v>6</x:v>
      </x:c>
      <x:c r="J2175" t="str">
        <x:v>Worked — 2 records</x:v>
      </x:c>
      <x:c r="K2175" t="str">
        <x:v>Employee 2576; home branch Thurrock; assigned role Operative Driver | Deployment branch: Thurrock | Actual role: Operative Driver | Jobs: 397398, 397448 | Customers: Accenture UK Ltd; Welltek | Actual hours: 6.0; source records: 2</x:v>
      </x:c>
      <x:c r="L2175" t="str">
        <x:v>Include</x:v>
      </x:c>
      <x:c r="M2175"/>
      <x:c r="N2175"/>
    </x:row>
    <x:row r="2176">
      <x:c r="A2176" t="str">
        <x:v>R Luis (C)|2026-01-23</x:v>
      </x:c>
      <x:c r="B2176" s="888" t="n">
        <x:v>46045</x:v>
      </x:c>
      <x:c r="C2176" t="str">
        <x:v>R Luis (C)</x:v>
      </x:c>
      <x:c r="D2176" t="str">
        <x:v>Permanent</x:v>
      </x:c>
      <x:c r="E2176" t="str">
        <x:v>Thurrock</x:v>
      </x:c>
      <x:c r="F2176" t="str">
        <x:v>Operative Driver</x:v>
      </x:c>
      <x:c r="G2176" t="str">
        <x:v>399324</x:v>
      </x:c>
      <x:c r="H2176" t="str">
        <x:v>UBS Investment Bank</x:v>
      </x:c>
      <x:c r="I2176" s="22" t="n">
        <x:v>8.5</x:v>
      </x:c>
      <x:c r="J2176" t="str">
        <x:v>Worked</x:v>
      </x:c>
      <x:c r="K2176" t="str">
        <x:v>Employee 2576; home branch Thurrock; assigned role Operative Driver | Deployment branch: Thurrock | Actual role: Operative Driver | Jobs: 399324 | Customers: UBS Investment Bank | Actual hours: 8.5; source records: 1</x:v>
      </x:c>
      <x:c r="L2176" t="str">
        <x:v>Include</x:v>
      </x:c>
      <x:c r="M2176"/>
      <x:c r="N2176"/>
    </x:row>
    <x:row r="2177">
      <x:c r="A2177" t="str">
        <x:v>R Luis (C)|2026-01-26</x:v>
      </x:c>
      <x:c r="B2177" s="888" t="n">
        <x:v>46048</x:v>
      </x:c>
      <x:c r="C2177" t="str">
        <x:v>R Luis (C)</x:v>
      </x:c>
      <x:c r="D2177" t="str">
        <x:v>Permanent</x:v>
      </x:c>
      <x:c r="E2177" t="str">
        <x:v>Thurrock</x:v>
      </x:c>
      <x:c r="F2177" t="str">
        <x:v>Operative Driver</x:v>
      </x:c>
      <x:c r="G2177" t="str">
        <x:v>396207A</x:v>
      </x:c>
      <x:c r="H2177" t="str">
        <x:v>Linklaters LLP</x:v>
      </x:c>
      <x:c r="I2177" s="22" t="n">
        <x:v>7</x:v>
      </x:c>
      <x:c r="J2177" t="str">
        <x:v>Worked</x:v>
      </x:c>
      <x:c r="K2177" t="str">
        <x:v>Employee 2576; home branch Thurrock; assigned role Operative Driver | Deployment branch: Thurrock | Actual role: Operative Driver | Jobs: 396207A | Customers: Linklaters LLP | Actual hours: 7.0; source records: 1</x:v>
      </x:c>
      <x:c r="L2177" t="str">
        <x:v>Include</x:v>
      </x:c>
      <x:c r="M2177"/>
      <x:c r="N2177"/>
    </x:row>
    <x:row r="2178">
      <x:c r="A2178" t="str">
        <x:v>R Luis (C)|2026-01-27</x:v>
      </x:c>
      <x:c r="B2178" s="888" t="n">
        <x:v>46049</x:v>
      </x:c>
      <x:c r="C2178" t="str">
        <x:v>R Luis (C)</x:v>
      </x:c>
      <x:c r="D2178" t="str">
        <x:v>Permanent</x:v>
      </x:c>
      <x:c r="E2178" t="str">
        <x:v>Thurrock</x:v>
      </x:c>
      <x:c r="F2178" t="str">
        <x:v>Operative Driver</x:v>
      </x:c>
      <x:c r="G2178" t="str">
        <x:v>396207A</x:v>
      </x:c>
      <x:c r="H2178" t="str">
        <x:v>Linklaters LLP</x:v>
      </x:c>
      <x:c r="I2178" s="22" t="n">
        <x:v>8.5</x:v>
      </x:c>
      <x:c r="J2178" t="str">
        <x:v>Worked</x:v>
      </x:c>
      <x:c r="K2178" t="str">
        <x:v>Employee 2576; home branch Thurrock; assigned role Operative Driver | Deployment branch: Thurrock | Actual role: Operative Driver | Jobs: 396207A | Customers: Linklaters LLP | Actual hours: 8.5; source records: 1</x:v>
      </x:c>
      <x:c r="L2178" t="str">
        <x:v>Include</x:v>
      </x:c>
      <x:c r="M2178"/>
      <x:c r="N2178"/>
    </x:row>
    <x:row r="2179">
      <x:c r="A2179" t="str">
        <x:v>R Luis (C)|2026-01-29</x:v>
      </x:c>
      <x:c r="B2179" s="888" t="n">
        <x:v>46051</x:v>
      </x:c>
      <x:c r="C2179" t="str">
        <x:v>R Luis (C)</x:v>
      </x:c>
      <x:c r="D2179" t="str">
        <x:v>Permanent</x:v>
      </x:c>
      <x:c r="E2179" t="str">
        <x:v>Thurrock</x:v>
      </x:c>
      <x:c r="F2179" t="str">
        <x:v>Operative Driver</x:v>
      </x:c>
      <x:c r="G2179" t="str">
        <x:v>396630</x:v>
      </x:c>
      <x:c r="H2179" t="str">
        <x:v>Ann Knibbs/Mrs Kerry</x:v>
      </x:c>
      <x:c r="I2179" s="22" t="n">
        <x:v>6</x:v>
      </x:c>
      <x:c r="J2179" t="str">
        <x:v>Worked</x:v>
      </x:c>
      <x:c r="K2179" t="str">
        <x:v>Employee 2576; home branch Thurrock; assigned role Operative Driver | Deployment branch: Thurrock | Actual role: Operative Driver | Jobs: 396630 | Customers: Ann Knibbs/Mrs Kerry | Actual hours: 6.0; source records: 1</x:v>
      </x:c>
      <x:c r="L2179" t="str">
        <x:v>Include</x:v>
      </x:c>
      <x:c r="M2179"/>
      <x:c r="N2179"/>
    </x:row>
    <x:row r="2180">
      <x:c r="A2180" t="str">
        <x:v>R Luis (C)|2026-01-30</x:v>
      </x:c>
      <x:c r="B2180" s="888" t="n">
        <x:v>46052</x:v>
      </x:c>
      <x:c r="C2180" t="str">
        <x:v>R Luis (C)</x:v>
      </x:c>
      <x:c r="D2180" t="str">
        <x:v>Permanent</x:v>
      </x:c>
      <x:c r="E2180" t="str">
        <x:v>Thurrock</x:v>
      </x:c>
      <x:c r="F2180" t="str">
        <x:v>Operative Driver</x:v>
      </x:c>
      <x:c r="G2180" t="str">
        <x:v>396207A</x:v>
      </x:c>
      <x:c r="H2180" t="str">
        <x:v>Linklaters LLP</x:v>
      </x:c>
      <x:c r="I2180" s="22" t="n">
        <x:v>10.5</x:v>
      </x:c>
      <x:c r="J2180" t="str">
        <x:v>Worked</x:v>
      </x:c>
      <x:c r="K2180" t="str">
        <x:v>Employee 2576; home branch Thurrock; assigned role Operative Driver | Deployment branch: Thurrock | Actual role: Operative Driver | Jobs: 396207A | Customers: Linklaters LLP | Actual hours: 10.5; source records: 1</x:v>
      </x:c>
      <x:c r="L2180" t="str">
        <x:v>Include</x:v>
      </x:c>
      <x:c r="M2180"/>
      <x:c r="N2180"/>
    </x:row>
    <x:row r="2181">
      <x:c r="A2181" t="str">
        <x:v>R Stimson (B)|2026-01-01</x:v>
      </x:c>
      <x:c r="B2181" s="888" t="n">
        <x:v>46023</x:v>
      </x:c>
      <x:c r="C2181" t="str">
        <x:v>R Stimson (B)</x:v>
      </x:c>
      <x:c r="D2181" t="str">
        <x:v>Permanent</x:v>
      </x:c>
      <x:c r="E2181" t="str">
        <x:v>Thurrock</x:v>
      </x:c>
      <x:c r="F2181" t="str">
        <x:v>Operative Skilled</x:v>
      </x:c>
      <x:c r="G2181"/>
      <x:c r="H2181"/>
      <x:c r="I2181" s="22" t="n">
        <x:v>0</x:v>
      </x:c>
      <x:c r="J2181" t="str">
        <x:v>Annual leave</x:v>
      </x:c>
      <x:c r="K2181" t="str">
        <x:v>Employee 101924; home branch Thurrock; assigned role Operative Skilled | Leave: Annual Leave (Hours) | Leave calendar basis: Variable-pattern period</x:v>
      </x:c>
      <x:c r="L2181" t="str">
        <x:v>Include</x:v>
      </x:c>
      <x:c r="M2181"/>
      <x:c r="N2181"/>
    </x:row>
    <x:row r="2182">
      <x:c r="A2182" t="str">
        <x:v>R Stimson (B)|2026-01-07</x:v>
      </x:c>
      <x:c r="B2182" s="888" t="n">
        <x:v>46029</x:v>
      </x:c>
      <x:c r="C2182" t="str">
        <x:v>R Stimson (B)</x:v>
      </x:c>
      <x:c r="D2182" t="str">
        <x:v>Permanent</x:v>
      </x:c>
      <x:c r="E2182" t="str">
        <x:v>Thurrock</x:v>
      </x:c>
      <x:c r="F2182" t="str">
        <x:v>Operative Skilled</x:v>
      </x:c>
      <x:c r="G2182" t="str">
        <x:v>399348</x:v>
      </x:c>
      <x:c r="H2182" t="str">
        <x:v>Accenture UK Ltd</x:v>
      </x:c>
      <x:c r="I2182" s="22" t="n">
        <x:v>8</x:v>
      </x:c>
      <x:c r="J2182" t="str">
        <x:v>Worked</x:v>
      </x:c>
      <x:c r="K2182" t="str">
        <x:v>Employee 101924; home branch Thurrock; assigned role Operative Skilled | Deployment branch: Thurrock | Actual role: Operative Skilled | Jobs: 399348 | Customers: Accenture UK Ltd | Actual hours: 8.0; source records: 1</x:v>
      </x:c>
      <x:c r="L2182" t="str">
        <x:v>Include</x:v>
      </x:c>
      <x:c r="M2182"/>
      <x:c r="N2182"/>
    </x:row>
    <x:row r="2183">
      <x:c r="A2183" t="str">
        <x:v>R Stimson (B)|2026-01-13</x:v>
      </x:c>
      <x:c r="B2183" s="888" t="n">
        <x:v>46035</x:v>
      </x:c>
      <x:c r="C2183" t="str">
        <x:v>R Stimson (B)</x:v>
      </x:c>
      <x:c r="D2183" t="str">
        <x:v>Permanent</x:v>
      </x:c>
      <x:c r="E2183" t="str">
        <x:v>Thurrock</x:v>
      </x:c>
      <x:c r="F2183" t="str">
        <x:v>Operative Skilled</x:v>
      </x:c>
      <x:c r="G2183"/>
      <x:c r="H2183"/>
      <x:c r="I2183" s="22" t="n">
        <x:v>0</x:v>
      </x:c>
      <x:c r="J2183" t="str">
        <x:v>Annual leave</x:v>
      </x:c>
      <x:c r="K2183" t="str">
        <x:v>Employee 101924; home branch Thurrock; assigned role Operative Skilled | Leave: Annual Leave (Hours) | Leave calendar basis: Variable-pattern period</x:v>
      </x:c>
      <x:c r="L2183" t="str">
        <x:v>Include</x:v>
      </x:c>
      <x:c r="M2183"/>
      <x:c r="N2183"/>
    </x:row>
    <x:row r="2184">
      <x:c r="A2184" t="str">
        <x:v>R Stimson (B)|2026-01-14</x:v>
      </x:c>
      <x:c r="B2184" s="888" t="n">
        <x:v>46036</x:v>
      </x:c>
      <x:c r="C2184" t="str">
        <x:v>R Stimson (B)</x:v>
      </x:c>
      <x:c r="D2184" t="str">
        <x:v>Permanent</x:v>
      </x:c>
      <x:c r="E2184" t="str">
        <x:v>Thurrock</x:v>
      </x:c>
      <x:c r="F2184" t="str">
        <x:v>Operative Skilled</x:v>
      </x:c>
      <x:c r="G2184"/>
      <x:c r="H2184"/>
      <x:c r="I2184" s="22" t="n">
        <x:v>0</x:v>
      </x:c>
      <x:c r="J2184" t="str">
        <x:v>Annual leave</x:v>
      </x:c>
      <x:c r="K2184" t="str">
        <x:v>Employee 101924; home branch Thurrock; assigned role Operative Skilled | Leave: Annual Leave (Hours) | Leave calendar basis: Variable-pattern period</x:v>
      </x:c>
      <x:c r="L2184" t="str">
        <x:v>Include</x:v>
      </x:c>
      <x:c r="M2184"/>
      <x:c r="N2184"/>
    </x:row>
    <x:row r="2185">
      <x:c r="A2185" t="str">
        <x:v>R Stimson (B)|2026-01-15</x:v>
      </x:c>
      <x:c r="B2185" s="888" t="n">
        <x:v>46037</x:v>
      </x:c>
      <x:c r="C2185" t="str">
        <x:v>R Stimson (B)</x:v>
      </x:c>
      <x:c r="D2185" t="str">
        <x:v>Permanent</x:v>
      </x:c>
      <x:c r="E2185" t="str">
        <x:v>Thurrock</x:v>
      </x:c>
      <x:c r="F2185" t="str">
        <x:v>Operative Skilled</x:v>
      </x:c>
      <x:c r="G2185"/>
      <x:c r="H2185"/>
      <x:c r="I2185" s="22" t="n">
        <x:v>0</x:v>
      </x:c>
      <x:c r="J2185" t="str">
        <x:v>Annual leave</x:v>
      </x:c>
      <x:c r="K2185" t="str">
        <x:v>Employee 101924; home branch Thurrock; assigned role Operative Skilled | Leave: Annual Leave (Hours) | Leave calendar basis: Variable-pattern period</x:v>
      </x:c>
      <x:c r="L2185" t="str">
        <x:v>Include</x:v>
      </x:c>
      <x:c r="M2185"/>
      <x:c r="N2185"/>
    </x:row>
    <x:row r="2186">
      <x:c r="A2186" t="str">
        <x:v>R Stimson (B)|2026-01-16</x:v>
      </x:c>
      <x:c r="B2186" s="888" t="n">
        <x:v>46038</x:v>
      </x:c>
      <x:c r="C2186" t="str">
        <x:v>R Stimson (B)</x:v>
      </x:c>
      <x:c r="D2186" t="str">
        <x:v>Permanent</x:v>
      </x:c>
      <x:c r="E2186" t="str">
        <x:v>Thurrock</x:v>
      </x:c>
      <x:c r="F2186" t="str">
        <x:v>Operative Skilled</x:v>
      </x:c>
      <x:c r="G2186"/>
      <x:c r="H2186"/>
      <x:c r="I2186" s="22" t="n">
        <x:v>0</x:v>
      </x:c>
      <x:c r="J2186" t="str">
        <x:v>Annual leave</x:v>
      </x:c>
      <x:c r="K2186" t="str">
        <x:v>Employee 101924; home branch Thurrock; assigned role Operative Skilled | Leave: Annual Leave (Hours) | Leave calendar basis: Variable-pattern period</x:v>
      </x:c>
      <x:c r="L2186" t="str">
        <x:v>Include</x:v>
      </x:c>
      <x:c r="M2186"/>
      <x:c r="N2186"/>
    </x:row>
    <x:row r="2187">
      <x:c r="A2187" t="str">
        <x:v>R Stimson (B)|2026-01-20</x:v>
      </x:c>
      <x:c r="B2187" s="888" t="n">
        <x:v>46042</x:v>
      </x:c>
      <x:c r="C2187" t="str">
        <x:v>R Stimson (B)</x:v>
      </x:c>
      <x:c r="D2187" t="str">
        <x:v>Permanent</x:v>
      </x:c>
      <x:c r="E2187" t="str">
        <x:v>Thurrock</x:v>
      </x:c>
      <x:c r="F2187" t="str">
        <x:v>Operative Skilled</x:v>
      </x:c>
      <x:c r="G2187"/>
      <x:c r="H2187"/>
      <x:c r="I2187" s="22" t="n">
        <x:v>0</x:v>
      </x:c>
      <x:c r="J2187" t="str">
        <x:v>Other leave — Sickness</x:v>
      </x:c>
      <x:c r="K2187" t="str">
        <x:v>Employee 101924; home branch Thurrock; assigned role Operative Skilled | Leave: Sickness | Leave calendar basis: Variable-pattern period</x:v>
      </x:c>
      <x:c r="L2187" t="str">
        <x:v>Include</x:v>
      </x:c>
      <x:c r="M2187"/>
      <x:c r="N2187"/>
    </x:row>
    <x:row r="2188">
      <x:c r="A2188" t="str">
        <x:v>R Stimson (B)|2026-01-21</x:v>
      </x:c>
      <x:c r="B2188" s="888" t="n">
        <x:v>46043</x:v>
      </x:c>
      <x:c r="C2188" t="str">
        <x:v>R Stimson (B)</x:v>
      </x:c>
      <x:c r="D2188" t="str">
        <x:v>Permanent</x:v>
      </x:c>
      <x:c r="E2188" t="str">
        <x:v>Thurrock</x:v>
      </x:c>
      <x:c r="F2188" t="str">
        <x:v>Operative Skilled</x:v>
      </x:c>
      <x:c r="G2188"/>
      <x:c r="H2188"/>
      <x:c r="I2188" s="22" t="n">
        <x:v>0</x:v>
      </x:c>
      <x:c r="J2188" t="str">
        <x:v>Other leave — Sickness</x:v>
      </x:c>
      <x:c r="K2188" t="str">
        <x:v>Employee 101924; home branch Thurrock; assigned role Operative Skilled | Leave: Sickness | Leave calendar basis: Variable-pattern period</x:v>
      </x:c>
      <x:c r="L2188" t="str">
        <x:v>Include</x:v>
      </x:c>
      <x:c r="M2188"/>
      <x:c r="N2188"/>
    </x:row>
    <x:row r="2189">
      <x:c r="A2189" t="str">
        <x:v>R Stimson (B)|2026-01-23</x:v>
      </x:c>
      <x:c r="B2189" s="888" t="n">
        <x:v>46045</x:v>
      </x:c>
      <x:c r="C2189" t="str">
        <x:v>R Stimson (B)</x:v>
      </x:c>
      <x:c r="D2189" t="str">
        <x:v>Permanent</x:v>
      </x:c>
      <x:c r="E2189" t="str">
        <x:v>Thurrock</x:v>
      </x:c>
      <x:c r="F2189" t="str">
        <x:v>Operative Skilled</x:v>
      </x:c>
      <x:c r="G2189" t="str">
        <x:v>399808</x:v>
      </x:c>
      <x:c r="H2189" t="str">
        <x:v>BNP Paribas Limited</x:v>
      </x:c>
      <x:c r="I2189" s="22" t="n">
        <x:v>14</x:v>
      </x:c>
      <x:c r="J2189" t="str">
        <x:v>Worked</x:v>
      </x:c>
      <x:c r="K2189" t="str">
        <x:v>Employee 101924; home branch Thurrock; assigned role Operative Skilled | Deployment branch: Thurrock | Actual role: Operative Skilled | Jobs: 399808 | Customers: BNP Paribas Limited | Actual hours: 14.0; source records: 1</x:v>
      </x:c>
      <x:c r="L2189" t="str">
        <x:v>Include</x:v>
      </x:c>
      <x:c r="M2189"/>
      <x:c r="N2189"/>
    </x:row>
    <x:row r="2190">
      <x:c r="A2190" t="str">
        <x:v>R Stimson (B)|2026-01-25</x:v>
      </x:c>
      <x:c r="B2190" s="888" t="n">
        <x:v>46047</x:v>
      </x:c>
      <x:c r="C2190" t="str">
        <x:v>R Stimson (B)</x:v>
      </x:c>
      <x:c r="D2190" t="str">
        <x:v>Permanent</x:v>
      </x:c>
      <x:c r="E2190" t="str">
        <x:v>Thurrock</x:v>
      </x:c>
      <x:c r="F2190" t="str">
        <x:v>Operative Skilled</x:v>
      </x:c>
      <x:c r="G2190" t="str">
        <x:v>399808</x:v>
      </x:c>
      <x:c r="H2190" t="str">
        <x:v>BNP Paribas Limited</x:v>
      </x:c>
      <x:c r="I2190" s="22" t="n">
        <x:v>9.5</x:v>
      </x:c>
      <x:c r="J2190" t="str">
        <x:v>Worked</x:v>
      </x:c>
      <x:c r="K2190" t="str">
        <x:v>Employee 101924; home branch Thurrock; assigned role Operative Skilled | Deployment branch: Thurrock | Actual role: Operative Skilled | Jobs: 399808 | Customers: BNP Paribas Limited | Actual hours: 9.5; source records: 1</x:v>
      </x:c>
      <x:c r="L2190" t="str">
        <x:v>Include</x:v>
      </x:c>
      <x:c r="M2190"/>
      <x:c r="N2190"/>
    </x:row>
    <x:row r="2191">
      <x:c r="A2191" t="str">
        <x:v>R Stimson (B)|2026-01-26</x:v>
      </x:c>
      <x:c r="B2191" s="888" t="n">
        <x:v>46048</x:v>
      </x:c>
      <x:c r="C2191" t="str">
        <x:v>R Stimson (B)</x:v>
      </x:c>
      <x:c r="D2191" t="str">
        <x:v>Permanent</x:v>
      </x:c>
      <x:c r="E2191" t="str">
        <x:v>Thurrock</x:v>
      </x:c>
      <x:c r="F2191" t="str">
        <x:v>Operative Skilled</x:v>
      </x:c>
      <x:c r="G2191"/>
      <x:c r="H2191"/>
      <x:c r="I2191" s="22" t="n">
        <x:v>0</x:v>
      </x:c>
      <x:c r="J2191" t="str">
        <x:v>Annual leave</x:v>
      </x:c>
      <x:c r="K2191" t="str">
        <x:v>Employee 101924; home branch Thurrock; assigned role Operative Skilled | Leave: Annual Leave (Hours) | Leave calendar basis: Variable-pattern period</x:v>
      </x:c>
      <x:c r="L2191" t="str">
        <x:v>Include</x:v>
      </x:c>
      <x:c r="M2191"/>
      <x:c r="N2191"/>
    </x:row>
    <x:row r="2192">
      <x:c r="A2192" t="str">
        <x:v>R Stimson (B)|2026-01-27</x:v>
      </x:c>
      <x:c r="B2192" s="888" t="n">
        <x:v>46049</x:v>
      </x:c>
      <x:c r="C2192" t="str">
        <x:v>R Stimson (B)</x:v>
      </x:c>
      <x:c r="D2192" t="str">
        <x:v>Permanent</x:v>
      </x:c>
      <x:c r="E2192" t="str">
        <x:v>Thurrock</x:v>
      </x:c>
      <x:c r="F2192" t="str">
        <x:v>Operative Skilled</x:v>
      </x:c>
      <x:c r="G2192" t="str">
        <x:v>399640</x:v>
      </x:c>
      <x:c r="H2192" t="str">
        <x:v>Coleman/Mr Richard</x:v>
      </x:c>
      <x:c r="I2192" s="22" t="n">
        <x:v>9</x:v>
      </x:c>
      <x:c r="J2192" t="str">
        <x:v>Worked</x:v>
      </x:c>
      <x:c r="K2192" t="str">
        <x:v>Employee 101924; home branch Thurrock; assigned role Operative Skilled | Deployment branch: Thurrock | Actual role: Operative Skilled | Jobs: 399640 | Customers: Coleman/Mr Richard | Actual hours: 9.0; source records: 1</x:v>
      </x:c>
      <x:c r="L2192" t="str">
        <x:v>Include</x:v>
      </x:c>
      <x:c r="M2192"/>
      <x:c r="N2192"/>
    </x:row>
    <x:row r="2193">
      <x:c r="A2193" t="str">
        <x:v>R Stimson (B)|2026-01-29</x:v>
      </x:c>
      <x:c r="B2193" s="888" t="n">
        <x:v>46051</x:v>
      </x:c>
      <x:c r="C2193" t="str">
        <x:v>R Stimson (B)</x:v>
      </x:c>
      <x:c r="D2193" t="str">
        <x:v>Permanent</x:v>
      </x:c>
      <x:c r="E2193" t="str">
        <x:v>Thurrock</x:v>
      </x:c>
      <x:c r="F2193" t="str">
        <x:v>Operative Skilled</x:v>
      </x:c>
      <x:c r="G2193"/>
      <x:c r="H2193"/>
      <x:c r="I2193" s="22" t="n">
        <x:v>0</x:v>
      </x:c>
      <x:c r="J2193" t="str">
        <x:v>Other leave — Sickness</x:v>
      </x:c>
      <x:c r="K2193" t="str">
        <x:v>Employee 101924; home branch Thurrock; assigned role Operative Skilled | Leave: Sickness | Leave calendar basis: Variable-pattern period</x:v>
      </x:c>
      <x:c r="L2193" t="str">
        <x:v>Include</x:v>
      </x:c>
      <x:c r="M2193"/>
      <x:c r="N2193"/>
    </x:row>
    <x:row r="2194">
      <x:c r="A2194" t="str">
        <x:v>R Stimson (B)|2026-01-30</x:v>
      </x:c>
      <x:c r="B2194" s="888" t="n">
        <x:v>46052</x:v>
      </x:c>
      <x:c r="C2194" t="str">
        <x:v>R Stimson (B)</x:v>
      </x:c>
      <x:c r="D2194" t="str">
        <x:v>Permanent</x:v>
      </x:c>
      <x:c r="E2194" t="str">
        <x:v>Thurrock</x:v>
      </x:c>
      <x:c r="F2194" t="str">
        <x:v>Operative Skilled</x:v>
      </x:c>
      <x:c r="G2194" t="str">
        <x:v>399704</x:v>
      </x:c>
      <x:c r="H2194" t="str">
        <x:v>Avrion</x:v>
      </x:c>
      <x:c r="I2194" s="22" t="n">
        <x:v>10.5</x:v>
      </x:c>
      <x:c r="J2194" t="str">
        <x:v>Worked</x:v>
      </x:c>
      <x:c r="K2194" t="str">
        <x:v>Employee 101924; home branch Thurrock; assigned role Operative Skilled | Deployment branch: Thurrock | Actual role: Operative Skilled | Jobs: 399704 | Customers: Avrion | Actual hours: 10.5; source records: 1</x:v>
      </x:c>
      <x:c r="L2194" t="str">
        <x:v>Include</x:v>
      </x:c>
      <x:c r="M2194"/>
      <x:c r="N2194"/>
    </x:row>
    <x:row r="2195">
      <x:c r="A2195" t="str">
        <x:v>R Stimson (B)|2026-01-31</x:v>
      </x:c>
      <x:c r="B2195" s="888" t="n">
        <x:v>46053</x:v>
      </x:c>
      <x:c r="C2195" t="str">
        <x:v>R Stimson (B)</x:v>
      </x:c>
      <x:c r="D2195" t="str">
        <x:v>Permanent</x:v>
      </x:c>
      <x:c r="E2195" t="str">
        <x:v>Thurrock</x:v>
      </x:c>
      <x:c r="F2195" t="str">
        <x:v>Operative Skilled</x:v>
      </x:c>
      <x:c r="G2195" t="str">
        <x:v>397398</x:v>
      </x:c>
      <x:c r="H2195" t="str">
        <x:v>Accenture UK Ltd</x:v>
      </x:c>
      <x:c r="I2195" s="22" t="n">
        <x:v>8.5</x:v>
      </x:c>
      <x:c r="J2195" t="str">
        <x:v>Worked</x:v>
      </x:c>
      <x:c r="K2195" t="str">
        <x:v>Employee 101924; home branch Thurrock; assigned role Operative Skilled | Deployment branch: Thurrock | Actual role: Operative Skilled | Jobs: 397398 | Customers: Accenture UK Ltd | Actual hours: 8.5; source records: 1</x:v>
      </x:c>
      <x:c r="L2195" t="str">
        <x:v>Include</x:v>
      </x:c>
      <x:c r="M2195"/>
      <x:c r="N2195"/>
    </x:row>
    <x:row r="2196">
      <x:c r="A2196" t="str">
        <x:v>R Tuck|2026-01-03</x:v>
      </x:c>
      <x:c r="B2196" s="888" t="n">
        <x:v>46025</x:v>
      </x:c>
      <x:c r="C2196" t="str">
        <x:v>R Tuck</x:v>
      </x:c>
      <x:c r="D2196" t="str">
        <x:v>Permanent</x:v>
      </x:c>
      <x:c r="E2196" t="str">
        <x:v>Thurrock</x:v>
      </x:c>
      <x:c r="F2196" t="str">
        <x:v>Operative Skilled</x:v>
      </x:c>
      <x:c r="G2196" t="str">
        <x:v>392534</x:v>
      </x:c>
      <x:c r="H2196" t="str">
        <x:v>Accenture UK Ltd</x:v>
      </x:c>
      <x:c r="I2196" s="22" t="n">
        <x:v>8.5</x:v>
      </x:c>
      <x:c r="J2196" t="str">
        <x:v>Worked</x:v>
      </x:c>
      <x:c r="K2196" t="str">
        <x:v>Employee 2294; home branch Thurrock; assigned role Operative Skilled | Deployment branch: Thurrock | Actual role: Operative Skilled | Jobs: 392534 | Customers: Accenture UK Ltd | Actual hours: 8.5; source records: 1</x:v>
      </x:c>
      <x:c r="L2196" t="str">
        <x:v>Include</x:v>
      </x:c>
      <x:c r="M2196"/>
      <x:c r="N2196"/>
    </x:row>
    <x:row r="2197">
      <x:c r="A2197" t="str">
        <x:v>R Tuck|2026-01-06</x:v>
      </x:c>
      <x:c r="B2197" s="888" t="n">
        <x:v>46028</x:v>
      </x:c>
      <x:c r="C2197" t="str">
        <x:v>R Tuck</x:v>
      </x:c>
      <x:c r="D2197" t="str">
        <x:v>Permanent</x:v>
      </x:c>
      <x:c r="E2197" t="str">
        <x:v>Thurrock</x:v>
      </x:c>
      <x:c r="F2197" t="str">
        <x:v>Operative Skilled</x:v>
      </x:c>
      <x:c r="G2197" t="str">
        <x:v>399348</x:v>
      </x:c>
      <x:c r="H2197" t="str">
        <x:v>Accenture UK Ltd</x:v>
      </x:c>
      <x:c r="I2197" s="22" t="n">
        <x:v>11</x:v>
      </x:c>
      <x:c r="J2197" t="str">
        <x:v>Worked</x:v>
      </x:c>
      <x:c r="K2197" t="str">
        <x:v>Employee 2294; home branch Thurrock; assigned role Operative Skilled | Deployment branch: Thurrock | Actual role: Operative Skilled | Jobs: 399348 | Customers: Accenture UK Ltd | Actual hours: 11.0; source records: 1</x:v>
      </x:c>
      <x:c r="L2197" t="str">
        <x:v>Include</x:v>
      </x:c>
      <x:c r="M2197"/>
      <x:c r="N2197"/>
    </x:row>
    <x:row r="2198">
      <x:c r="A2198" t="str">
        <x:v>R Tuck|2026-01-07</x:v>
      </x:c>
      <x:c r="B2198" s="888" t="n">
        <x:v>46029</x:v>
      </x:c>
      <x:c r="C2198" t="str">
        <x:v>R Tuck</x:v>
      </x:c>
      <x:c r="D2198" t="str">
        <x:v>Permanent</x:v>
      </x:c>
      <x:c r="E2198" t="str">
        <x:v>Thurrock</x:v>
      </x:c>
      <x:c r="F2198" t="str">
        <x:v>Operative Skilled</x:v>
      </x:c>
      <x:c r="G2198" t="str">
        <x:v>399348</x:v>
      </x:c>
      <x:c r="H2198" t="str">
        <x:v>Accenture UK Ltd</x:v>
      </x:c>
      <x:c r="I2198" s="22" t="n">
        <x:v>11</x:v>
      </x:c>
      <x:c r="J2198" t="str">
        <x:v>Worked</x:v>
      </x:c>
      <x:c r="K2198" t="str">
        <x:v>Employee 2294; home branch Thurrock; assigned role Operative Skilled | Deployment branch: Thurrock | Actual role: Operative Skilled | Jobs: 399348 | Customers: Accenture UK Ltd | Actual hours: 11.0; source records: 1</x:v>
      </x:c>
      <x:c r="L2198" t="str">
        <x:v>Include</x:v>
      </x:c>
      <x:c r="M2198"/>
      <x:c r="N2198"/>
    </x:row>
    <x:row r="2199">
      <x:c r="A2199" t="str">
        <x:v>R Tuck|2026-01-08</x:v>
      </x:c>
      <x:c r="B2199" s="888" t="n">
        <x:v>46030</x:v>
      </x:c>
      <x:c r="C2199" t="str">
        <x:v>R Tuck</x:v>
      </x:c>
      <x:c r="D2199" t="str">
        <x:v>Permanent</x:v>
      </x:c>
      <x:c r="E2199" t="str">
        <x:v>Thurrock</x:v>
      </x:c>
      <x:c r="F2199" t="str">
        <x:v>Operative Skilled</x:v>
      </x:c>
      <x:c r="G2199" t="str">
        <x:v>399348</x:v>
      </x:c>
      <x:c r="H2199" t="str">
        <x:v>Accenture UK Ltd</x:v>
      </x:c>
      <x:c r="I2199" s="22" t="n">
        <x:v>11</x:v>
      </x:c>
      <x:c r="J2199" t="str">
        <x:v>Worked</x:v>
      </x:c>
      <x:c r="K2199" t="str">
        <x:v>Employee 2294; home branch Thurrock; assigned role Operative Skilled | Deployment branch: Thurrock | Actual role: Operative Skilled | Jobs: 399348 | Customers: Accenture UK Ltd | Actual hours: 11.0; source records: 1</x:v>
      </x:c>
      <x:c r="L2199" t="str">
        <x:v>Include</x:v>
      </x:c>
      <x:c r="M2199"/>
      <x:c r="N2199"/>
    </x:row>
    <x:row r="2200">
      <x:c r="A2200" t="str">
        <x:v>R Tuck|2026-01-09</x:v>
      </x:c>
      <x:c r="B2200" s="888" t="n">
        <x:v>46031</x:v>
      </x:c>
      <x:c r="C2200" t="str">
        <x:v>R Tuck</x:v>
      </x:c>
      <x:c r="D2200" t="str">
        <x:v>Permanent</x:v>
      </x:c>
      <x:c r="E2200" t="str">
        <x:v>Thurrock</x:v>
      </x:c>
      <x:c r="F2200" t="str">
        <x:v>Operative Skilled</x:v>
      </x:c>
      <x:c r="G2200" t="str">
        <x:v>392525</x:v>
      </x:c>
      <x:c r="H2200" t="str">
        <x:v>Accenture UK Ltd</x:v>
      </x:c>
      <x:c r="I2200" s="22" t="n">
        <x:v>9</x:v>
      </x:c>
      <x:c r="J2200" t="str">
        <x:v>Worked</x:v>
      </x:c>
      <x:c r="K2200" t="str">
        <x:v>Employee 2294; home branch Thurrock; assigned role Operative Skilled | Deployment branch: Thurrock | Actual role: Operative Porter | Jobs: 392525 | Customers: Accenture UK Ltd | Actual hours: 9.0; source records: 1</x:v>
      </x:c>
      <x:c r="L2200" t="str">
        <x:v>Include</x:v>
      </x:c>
      <x:c r="M2200"/>
      <x:c r="N2200"/>
    </x:row>
    <x:row r="2201">
      <x:c r="A2201" t="str">
        <x:v>R Tuck|2026-01-10</x:v>
      </x:c>
      <x:c r="B2201" s="888" t="n">
        <x:v>46032</x:v>
      </x:c>
      <x:c r="C2201" t="str">
        <x:v>R Tuck</x:v>
      </x:c>
      <x:c r="D2201" t="str">
        <x:v>Permanent</x:v>
      </x:c>
      <x:c r="E2201" t="str">
        <x:v>Thurrock</x:v>
      </x:c>
      <x:c r="F2201" t="str">
        <x:v>Operative Skilled</x:v>
      </x:c>
      <x:c r="G2201" t="str">
        <x:v>392525</x:v>
      </x:c>
      <x:c r="H2201" t="str">
        <x:v>Accenture UK Ltd</x:v>
      </x:c>
      <x:c r="I2201" s="22" t="n">
        <x:v>8.5</x:v>
      </x:c>
      <x:c r="J2201" t="str">
        <x:v>Worked</x:v>
      </x:c>
      <x:c r="K2201" t="str">
        <x:v>Employee 2294; home branch Thurrock; assigned role Operative Skilled | Deployment branch: Thurrock | Actual role: Operative Porter | Jobs: 392525 | Customers: Accenture UK Ltd | Actual hours: 8.5; source records: 1</x:v>
      </x:c>
      <x:c r="L2201" t="str">
        <x:v>Include</x:v>
      </x:c>
      <x:c r="M2201"/>
      <x:c r="N2201"/>
    </x:row>
    <x:row r="2202">
      <x:c r="A2202" t="str">
        <x:v>R Tuck|2026-01-12</x:v>
      </x:c>
      <x:c r="B2202" s="888" t="n">
        <x:v>46034</x:v>
      </x:c>
      <x:c r="C2202" t="str">
        <x:v>R Tuck</x:v>
      </x:c>
      <x:c r="D2202" t="str">
        <x:v>Permanent</x:v>
      </x:c>
      <x:c r="E2202" t="str">
        <x:v>Thurrock</x:v>
      </x:c>
      <x:c r="F2202" t="str">
        <x:v>Operative Skilled</x:v>
      </x:c>
      <x:c r="G2202" t="str">
        <x:v>396207</x:v>
      </x:c>
      <x:c r="H2202" t="str">
        <x:v>Linklaters LLP</x:v>
      </x:c>
      <x:c r="I2202" s="22" t="n">
        <x:v>8</x:v>
      </x:c>
      <x:c r="J2202" t="str">
        <x:v>Worked</x:v>
      </x:c>
      <x:c r="K2202" t="str">
        <x:v>Employee 2294; home branch Thurrock; assigned role Operative Skilled | Deployment branch: Thurrock | Actual role: Operative Porter | Jobs: 396207 | Customers: Linklaters LLP | Actual hours: 8.0; source records: 1</x:v>
      </x:c>
      <x:c r="L2202" t="str">
        <x:v>Include</x:v>
      </x:c>
      <x:c r="M2202"/>
      <x:c r="N2202"/>
    </x:row>
    <x:row r="2203">
      <x:c r="A2203" t="str">
        <x:v>R Tuck|2026-01-13</x:v>
      </x:c>
      <x:c r="B2203" s="888" t="n">
        <x:v>46035</x:v>
      </x:c>
      <x:c r="C2203" t="str">
        <x:v>R Tuck</x:v>
      </x:c>
      <x:c r="D2203" t="str">
        <x:v>Permanent</x:v>
      </x:c>
      <x:c r="E2203" t="str">
        <x:v>Thurrock</x:v>
      </x:c>
      <x:c r="F2203" t="str">
        <x:v>Operative Skilled</x:v>
      </x:c>
      <x:c r="G2203" t="str">
        <x:v>399348</x:v>
      </x:c>
      <x:c r="H2203" t="str">
        <x:v>Accenture UK Ltd</x:v>
      </x:c>
      <x:c r="I2203" s="22" t="n">
        <x:v>11</x:v>
      </x:c>
      <x:c r="J2203" t="str">
        <x:v>Worked</x:v>
      </x:c>
      <x:c r="K2203" t="str">
        <x:v>Employee 2294; home branch Thurrock; assigned role Operative Skilled | Deployment branch: Thurrock | Actual role: Operative Skilled | Jobs: 399348 | Customers: Accenture UK Ltd | Actual hours: 11.0; source records: 1</x:v>
      </x:c>
      <x:c r="L2203" t="str">
        <x:v>Include</x:v>
      </x:c>
      <x:c r="M2203"/>
      <x:c r="N2203"/>
    </x:row>
    <x:row r="2204">
      <x:c r="A2204" t="str">
        <x:v>R Tuck|2026-01-14</x:v>
      </x:c>
      <x:c r="B2204" s="888" t="n">
        <x:v>46036</x:v>
      </x:c>
      <x:c r="C2204" t="str">
        <x:v>R Tuck</x:v>
      </x:c>
      <x:c r="D2204" t="str">
        <x:v>Permanent</x:v>
      </x:c>
      <x:c r="E2204" t="str">
        <x:v>Thurrock</x:v>
      </x:c>
      <x:c r="F2204" t="str">
        <x:v>Operative Skilled</x:v>
      </x:c>
      <x:c r="G2204" t="str">
        <x:v>399348</x:v>
      </x:c>
      <x:c r="H2204" t="str">
        <x:v>Accenture UK Ltd</x:v>
      </x:c>
      <x:c r="I2204" s="22" t="n">
        <x:v>11</x:v>
      </x:c>
      <x:c r="J2204" t="str">
        <x:v>Worked</x:v>
      </x:c>
      <x:c r="K2204" t="str">
        <x:v>Employee 2294; home branch Thurrock; assigned role Operative Skilled | Deployment branch: Thurrock | Actual role: Operative Skilled | Jobs: 399348 | Customers: Accenture UK Ltd | Actual hours: 11.0; source records: 1</x:v>
      </x:c>
      <x:c r="L2204" t="str">
        <x:v>Include</x:v>
      </x:c>
      <x:c r="M2204"/>
      <x:c r="N2204"/>
    </x:row>
    <x:row r="2205">
      <x:c r="A2205" t="str">
        <x:v>R Tuck|2026-01-15</x:v>
      </x:c>
      <x:c r="B2205" s="888" t="n">
        <x:v>46037</x:v>
      </x:c>
      <x:c r="C2205" t="str">
        <x:v>R Tuck</x:v>
      </x:c>
      <x:c r="D2205" t="str">
        <x:v>Permanent</x:v>
      </x:c>
      <x:c r="E2205" t="str">
        <x:v>Thurrock</x:v>
      </x:c>
      <x:c r="F2205" t="str">
        <x:v>Operative Skilled</x:v>
      </x:c>
      <x:c r="G2205" t="str">
        <x:v>399348</x:v>
      </x:c>
      <x:c r="H2205" t="str">
        <x:v>Accenture UK Ltd</x:v>
      </x:c>
      <x:c r="I2205" s="22" t="n">
        <x:v>11</x:v>
      </x:c>
      <x:c r="J2205" t="str">
        <x:v>Worked</x:v>
      </x:c>
      <x:c r="K2205" t="str">
        <x:v>Employee 2294; home branch Thurrock; assigned role Operative Skilled | Deployment branch: Thurrock | Actual role: Operative Skilled | Jobs: 399348 | Customers: Accenture UK Ltd | Actual hours: 11.0; source records: 1</x:v>
      </x:c>
      <x:c r="L2205" t="str">
        <x:v>Include</x:v>
      </x:c>
      <x:c r="M2205"/>
      <x:c r="N2205"/>
    </x:row>
    <x:row r="2206">
      <x:c r="A2206" t="str">
        <x:v>R Tuck|2026-01-16</x:v>
      </x:c>
      <x:c r="B2206" s="888" t="n">
        <x:v>46038</x:v>
      </x:c>
      <x:c r="C2206" t="str">
        <x:v>R Tuck</x:v>
      </x:c>
      <x:c r="D2206" t="str">
        <x:v>Permanent</x:v>
      </x:c>
      <x:c r="E2206" t="str">
        <x:v>Thurrock</x:v>
      </x:c>
      <x:c r="F2206" t="str">
        <x:v>Operative Skilled</x:v>
      </x:c>
      <x:c r="G2206" t="str">
        <x:v>399567</x:v>
      </x:c>
      <x:c r="H2206" t="str">
        <x:v>Fidelis MGU</x:v>
      </x:c>
      <x:c r="I2206" s="22" t="n">
        <x:v>7</x:v>
      </x:c>
      <x:c r="J2206" t="str">
        <x:v>Worked</x:v>
      </x:c>
      <x:c r="K2206" t="str">
        <x:v>Employee 2294; home branch Thurrock; assigned role Operative Skilled | Deployment branch: Thurrock | Actual role: Operative Skilled | Jobs: 399567 | Customers: Fidelis MGU | Actual hours: 7.0; source records: 1</x:v>
      </x:c>
      <x:c r="L2206" t="str">
        <x:v>Include</x:v>
      </x:c>
      <x:c r="M2206"/>
      <x:c r="N2206"/>
    </x:row>
    <x:row r="2207">
      <x:c r="A2207" t="str">
        <x:v>R Tuck|2026-01-17</x:v>
      </x:c>
      <x:c r="B2207" s="888" t="n">
        <x:v>46039</x:v>
      </x:c>
      <x:c r="C2207" t="str">
        <x:v>R Tuck</x:v>
      </x:c>
      <x:c r="D2207" t="str">
        <x:v>Permanent</x:v>
      </x:c>
      <x:c r="E2207" t="str">
        <x:v>Thurrock</x:v>
      </x:c>
      <x:c r="F2207" t="str">
        <x:v>Operative Skilled</x:v>
      </x:c>
      <x:c r="G2207" t="str">
        <x:v>397398</x:v>
      </x:c>
      <x:c r="H2207" t="str">
        <x:v>Accenture UK Ltd</x:v>
      </x:c>
      <x:c r="I2207" s="22" t="n">
        <x:v>10</x:v>
      </x:c>
      <x:c r="J2207" t="str">
        <x:v>Worked</x:v>
      </x:c>
      <x:c r="K2207" t="str">
        <x:v>Employee 2294; home branch Thurrock; assigned role Operative Skilled | Deployment branch: Thurrock | Actual role: Operative Skilled | Jobs: 397398 | Customers: Accenture UK Ltd | Actual hours: 10.0; source records: 1</x:v>
      </x:c>
      <x:c r="L2207" t="str">
        <x:v>Include</x:v>
      </x:c>
      <x:c r="M2207"/>
      <x:c r="N2207"/>
    </x:row>
    <x:row r="2208">
      <x:c r="A2208" t="str">
        <x:v>R Tuck|2026-01-18</x:v>
      </x:c>
      <x:c r="B2208" s="888" t="n">
        <x:v>46040</x:v>
      </x:c>
      <x:c r="C2208" t="str">
        <x:v>R Tuck</x:v>
      </x:c>
      <x:c r="D2208" t="str">
        <x:v>Permanent</x:v>
      </x:c>
      <x:c r="E2208" t="str">
        <x:v>Thurrock</x:v>
      </x:c>
      <x:c r="F2208" t="str">
        <x:v>Operative Skilled</x:v>
      </x:c>
      <x:c r="G2208" t="str">
        <x:v>397398</x:v>
      </x:c>
      <x:c r="H2208" t="str">
        <x:v>Accenture UK Ltd</x:v>
      </x:c>
      <x:c r="I2208" s="22" t="n">
        <x:v>7.5</x:v>
      </x:c>
      <x:c r="J2208" t="str">
        <x:v>Worked</x:v>
      </x:c>
      <x:c r="K2208" t="str">
        <x:v>Employee 2294; home branch Thurrock; assigned role Operative Skilled | Deployment branch: Thurrock | Actual role: Operative Skilled | Jobs: 397398 | Customers: Accenture UK Ltd | Actual hours: 7.5; source records: 1</x:v>
      </x:c>
      <x:c r="L2208" t="str">
        <x:v>Include</x:v>
      </x:c>
      <x:c r="M2208"/>
      <x:c r="N2208"/>
    </x:row>
    <x:row r="2209">
      <x:c r="A2209" t="str">
        <x:v>R Tuck|2026-01-19</x:v>
      </x:c>
      <x:c r="B2209" s="888" t="n">
        <x:v>46041</x:v>
      </x:c>
      <x:c r="C2209" t="str">
        <x:v>R Tuck</x:v>
      </x:c>
      <x:c r="D2209" t="str">
        <x:v>Permanent</x:v>
      </x:c>
      <x:c r="E2209" t="str">
        <x:v>Thurrock</x:v>
      </x:c>
      <x:c r="F2209" t="str">
        <x:v>Operative Skilled</x:v>
      </x:c>
      <x:c r="G2209" t="str">
        <x:v>396207</x:v>
      </x:c>
      <x:c r="H2209" t="str">
        <x:v>Linklaters LLP</x:v>
      </x:c>
      <x:c r="I2209" s="22" t="n">
        <x:v>7</x:v>
      </x:c>
      <x:c r="J2209" t="str">
        <x:v>Worked</x:v>
      </x:c>
      <x:c r="K2209" t="str">
        <x:v>Employee 2294; home branch Thurrock; assigned role Operative Skilled | Deployment branch: Thurrock | Actual role: Operative Porter | Jobs: 396207 | Customers: Linklaters LLP | Actual hours: 7.0; source records: 1</x:v>
      </x:c>
      <x:c r="L2209" t="str">
        <x:v>Include</x:v>
      </x:c>
      <x:c r="M2209"/>
      <x:c r="N2209"/>
    </x:row>
    <x:row r="2210">
      <x:c r="A2210" t="str">
        <x:v>R Tuck|2026-01-20</x:v>
      </x:c>
      <x:c r="B2210" s="888" t="n">
        <x:v>46042</x:v>
      </x:c>
      <x:c r="C2210" t="str">
        <x:v>R Tuck</x:v>
      </x:c>
      <x:c r="D2210" t="str">
        <x:v>Permanent</x:v>
      </x:c>
      <x:c r="E2210" t="str">
        <x:v>Thurrock</x:v>
      </x:c>
      <x:c r="F2210" t="str">
        <x:v>Operative Skilled</x:v>
      </x:c>
      <x:c r="G2210" t="str">
        <x:v>399348</x:v>
      </x:c>
      <x:c r="H2210" t="str">
        <x:v>Accenture UK Ltd</x:v>
      </x:c>
      <x:c r="I2210" s="22" t="n">
        <x:v>11</x:v>
      </x:c>
      <x:c r="J2210" t="str">
        <x:v>Worked</x:v>
      </x:c>
      <x:c r="K2210" t="str">
        <x:v>Employee 2294; home branch Thurrock; assigned role Operative Skilled | Deployment branch: Thurrock | Actual role: Operative Skilled | Jobs: 399348 | Customers: Accenture UK Ltd | Actual hours: 11.0; source records: 1</x:v>
      </x:c>
      <x:c r="L2210" t="str">
        <x:v>Include</x:v>
      </x:c>
      <x:c r="M2210"/>
      <x:c r="N2210"/>
    </x:row>
    <x:row r="2211">
      <x:c r="A2211" t="str">
        <x:v>R Tuck|2026-01-21</x:v>
      </x:c>
      <x:c r="B2211" s="888" t="n">
        <x:v>46043</x:v>
      </x:c>
      <x:c r="C2211" t="str">
        <x:v>R Tuck</x:v>
      </x:c>
      <x:c r="D2211" t="str">
        <x:v>Permanent</x:v>
      </x:c>
      <x:c r="E2211" t="str">
        <x:v>Thurrock</x:v>
      </x:c>
      <x:c r="F2211" t="str">
        <x:v>Operative Skilled</x:v>
      </x:c>
      <x:c r="G2211" t="str">
        <x:v>399348</x:v>
      </x:c>
      <x:c r="H2211" t="str">
        <x:v>Accenture UK Ltd</x:v>
      </x:c>
      <x:c r="I2211" s="22" t="n">
        <x:v>11</x:v>
      </x:c>
      <x:c r="J2211" t="str">
        <x:v>Worked</x:v>
      </x:c>
      <x:c r="K2211" t="str">
        <x:v>Employee 2294; home branch Thurrock; assigned role Operative Skilled | Deployment branch: Thurrock | Actual role: Operative Skilled | Jobs: 399348 | Customers: Accenture UK Ltd | Actual hours: 11.0; source records: 1</x:v>
      </x:c>
      <x:c r="L2211" t="str">
        <x:v>Include</x:v>
      </x:c>
      <x:c r="M2211"/>
      <x:c r="N2211"/>
    </x:row>
    <x:row r="2212">
      <x:c r="A2212" t="str">
        <x:v>R Tuck|2026-01-22</x:v>
      </x:c>
      <x:c r="B2212" s="888" t="n">
        <x:v>46044</x:v>
      </x:c>
      <x:c r="C2212" t="str">
        <x:v>R Tuck</x:v>
      </x:c>
      <x:c r="D2212" t="str">
        <x:v>Permanent</x:v>
      </x:c>
      <x:c r="E2212" t="str">
        <x:v>Thurrock</x:v>
      </x:c>
      <x:c r="F2212" t="str">
        <x:v>Operative Skilled</x:v>
      </x:c>
      <x:c r="G2212" t="str">
        <x:v>399348</x:v>
      </x:c>
      <x:c r="H2212" t="str">
        <x:v>Accenture UK Ltd</x:v>
      </x:c>
      <x:c r="I2212" s="22" t="n">
        <x:v>11</x:v>
      </x:c>
      <x:c r="J2212" t="str">
        <x:v>Worked</x:v>
      </x:c>
      <x:c r="K2212" t="str">
        <x:v>Employee 2294; home branch Thurrock; assigned role Operative Skilled | Deployment branch: Thurrock | Actual role: Operative Skilled | Jobs: 399348 | Customers: Accenture UK Ltd | Actual hours: 11.0; source records: 1</x:v>
      </x:c>
      <x:c r="L2212" t="str">
        <x:v>Include</x:v>
      </x:c>
      <x:c r="M2212"/>
      <x:c r="N2212"/>
    </x:row>
    <x:row r="2213">
      <x:c r="A2213" t="str">
        <x:v>R Tuck|2026-01-23</x:v>
      </x:c>
      <x:c r="B2213" s="888" t="n">
        <x:v>46045</x:v>
      </x:c>
      <x:c r="C2213" t="str">
        <x:v>R Tuck</x:v>
      </x:c>
      <x:c r="D2213" t="str">
        <x:v>Permanent</x:v>
      </x:c>
      <x:c r="E2213" t="str">
        <x:v>Thurrock</x:v>
      </x:c>
      <x:c r="F2213" t="str">
        <x:v>Operative Skilled</x:v>
      </x:c>
      <x:c r="G2213" t="str">
        <x:v>399348</x:v>
      </x:c>
      <x:c r="H2213" t="str">
        <x:v>Accenture UK Ltd</x:v>
      </x:c>
      <x:c r="I2213" s="22" t="n">
        <x:v>8</x:v>
      </x:c>
      <x:c r="J2213" t="str">
        <x:v>Worked</x:v>
      </x:c>
      <x:c r="K2213" t="str">
        <x:v>Employee 2294; home branch Thurrock; assigned role Operative Skilled | Deployment branch: Thurrock | Actual role: Operative Porter | Jobs: 399348 | Customers: Accenture UK Ltd | Actual hours: 8.0; source records: 1</x:v>
      </x:c>
      <x:c r="L2213" t="str">
        <x:v>Include</x:v>
      </x:c>
      <x:c r="M2213"/>
      <x:c r="N2213"/>
    </x:row>
    <x:row r="2214">
      <x:c r="A2214" t="str">
        <x:v>R Tuck|2026-01-24</x:v>
      </x:c>
      <x:c r="B2214" s="888" t="n">
        <x:v>46046</x:v>
      </x:c>
      <x:c r="C2214" t="str">
        <x:v>R Tuck</x:v>
      </x:c>
      <x:c r="D2214" t="str">
        <x:v>Permanent</x:v>
      </x:c>
      <x:c r="E2214" t="str">
        <x:v>Thurrock</x:v>
      </x:c>
      <x:c r="F2214" t="str">
        <x:v>Operative Skilled</x:v>
      </x:c>
      <x:c r="G2214" t="str">
        <x:v>397398</x:v>
      </x:c>
      <x:c r="H2214" t="str">
        <x:v>Accenture UK Ltd</x:v>
      </x:c>
      <x:c r="I2214" s="22" t="n">
        <x:v>8.5</x:v>
      </x:c>
      <x:c r="J2214" t="str">
        <x:v>Worked</x:v>
      </x:c>
      <x:c r="K2214" t="str">
        <x:v>Employee 2294; home branch Thurrock; assigned role Operative Skilled | Deployment branch: Thurrock | Actual role: Operative Skilled | Jobs: 397398 | Customers: Accenture UK Ltd | Actual hours: 8.5; source records: 1</x:v>
      </x:c>
      <x:c r="L2214" t="str">
        <x:v>Include</x:v>
      </x:c>
      <x:c r="M2214"/>
      <x:c r="N2214"/>
    </x:row>
    <x:row r="2215">
      <x:c r="A2215" t="str">
        <x:v>R Tuck|2026-01-25</x:v>
      </x:c>
      <x:c r="B2215" s="888" t="n">
        <x:v>46047</x:v>
      </x:c>
      <x:c r="C2215" t="str">
        <x:v>R Tuck</x:v>
      </x:c>
      <x:c r="D2215" t="str">
        <x:v>Permanent</x:v>
      </x:c>
      <x:c r="E2215" t="str">
        <x:v>Thurrock</x:v>
      </x:c>
      <x:c r="F2215" t="str">
        <x:v>Operative Skilled</x:v>
      </x:c>
      <x:c r="G2215" t="str">
        <x:v>397398</x:v>
      </x:c>
      <x:c r="H2215" t="str">
        <x:v>Accenture UK Ltd</x:v>
      </x:c>
      <x:c r="I2215" s="22" t="n">
        <x:v>8</x:v>
      </x:c>
      <x:c r="J2215" t="str">
        <x:v>Worked</x:v>
      </x:c>
      <x:c r="K2215" t="str">
        <x:v>Employee 2294; home branch Thurrock; assigned role Operative Skilled | Deployment branch: Thurrock | Actual role: Operative Skilled | Jobs: 397398 | Customers: Accenture UK Ltd | Actual hours: 8.0; source records: 1</x:v>
      </x:c>
      <x:c r="L2215" t="str">
        <x:v>Include</x:v>
      </x:c>
      <x:c r="M2215"/>
      <x:c r="N2215"/>
    </x:row>
    <x:row r="2216">
      <x:c r="A2216" t="str">
        <x:v>R Tuck|2026-01-26</x:v>
      </x:c>
      <x:c r="B2216" s="888" t="n">
        <x:v>46048</x:v>
      </x:c>
      <x:c r="C2216" t="str">
        <x:v>R Tuck</x:v>
      </x:c>
      <x:c r="D2216" t="str">
        <x:v>Permanent</x:v>
      </x:c>
      <x:c r="E2216" t="str">
        <x:v>Thurrock</x:v>
      </x:c>
      <x:c r="F2216" t="str">
        <x:v>Operative Skilled</x:v>
      </x:c>
      <x:c r="G2216" t="str">
        <x:v>399348</x:v>
      </x:c>
      <x:c r="H2216" t="str">
        <x:v>Accenture UK Ltd</x:v>
      </x:c>
      <x:c r="I2216" s="22" t="n">
        <x:v>8</x:v>
      </x:c>
      <x:c r="J2216" t="str">
        <x:v>Worked</x:v>
      </x:c>
      <x:c r="K2216" t="str">
        <x:v>Employee 2294; home branch Thurrock; assigned role Operative Skilled | Deployment branch: Thurrock | Actual role: Operative Porter | Jobs: 399348 | Customers: Accenture UK Ltd | Actual hours: 8.0; source records: 1</x:v>
      </x:c>
      <x:c r="L2216" t="str">
        <x:v>Include</x:v>
      </x:c>
      <x:c r="M2216"/>
      <x:c r="N2216"/>
    </x:row>
    <x:row r="2217">
      <x:c r="A2217" t="str">
        <x:v>R Tuck|2026-01-27</x:v>
      </x:c>
      <x:c r="B2217" s="888" t="n">
        <x:v>46049</x:v>
      </x:c>
      <x:c r="C2217" t="str">
        <x:v>R Tuck</x:v>
      </x:c>
      <x:c r="D2217" t="str">
        <x:v>Permanent</x:v>
      </x:c>
      <x:c r="E2217" t="str">
        <x:v>Thurrock</x:v>
      </x:c>
      <x:c r="F2217" t="str">
        <x:v>Operative Skilled</x:v>
      </x:c>
      <x:c r="G2217" t="str">
        <x:v>399348</x:v>
      </x:c>
      <x:c r="H2217" t="str">
        <x:v>Accenture UK Ltd</x:v>
      </x:c>
      <x:c r="I2217" s="22" t="n">
        <x:v>11</x:v>
      </x:c>
      <x:c r="J2217" t="str">
        <x:v>Worked</x:v>
      </x:c>
      <x:c r="K2217" t="str">
        <x:v>Employee 2294; home branch Thurrock; assigned role Operative Skilled | Deployment branch: Thurrock | Actual role: Operative Skilled | Jobs: 399348 | Customers: Accenture UK Ltd | Actual hours: 11.0; source records: 1</x:v>
      </x:c>
      <x:c r="L2217" t="str">
        <x:v>Include</x:v>
      </x:c>
      <x:c r="M2217"/>
      <x:c r="N2217"/>
    </x:row>
    <x:row r="2218">
      <x:c r="A2218" t="str">
        <x:v>R Tuck|2026-01-28</x:v>
      </x:c>
      <x:c r="B2218" s="888" t="n">
        <x:v>46050</x:v>
      </x:c>
      <x:c r="C2218" t="str">
        <x:v>R Tuck</x:v>
      </x:c>
      <x:c r="D2218" t="str">
        <x:v>Permanent</x:v>
      </x:c>
      <x:c r="E2218" t="str">
        <x:v>Thurrock</x:v>
      </x:c>
      <x:c r="F2218" t="str">
        <x:v>Operative Skilled</x:v>
      </x:c>
      <x:c r="G2218" t="str">
        <x:v>399348</x:v>
      </x:c>
      <x:c r="H2218" t="str">
        <x:v>Accenture UK Ltd</x:v>
      </x:c>
      <x:c r="I2218" s="22" t="n">
        <x:v>10.5</x:v>
      </x:c>
      <x:c r="J2218" t="str">
        <x:v>Worked</x:v>
      </x:c>
      <x:c r="K2218" t="str">
        <x:v>Employee 2294; home branch Thurrock; assigned role Operative Skilled | Deployment branch: Thurrock | Actual role: Operative Skilled | Jobs: 399348 | Customers: Accenture UK Ltd | Actual hours: 10.5; source records: 1</x:v>
      </x:c>
      <x:c r="L2218" t="str">
        <x:v>Include</x:v>
      </x:c>
      <x:c r="M2218"/>
      <x:c r="N2218"/>
    </x:row>
    <x:row r="2219">
      <x:c r="A2219" t="str">
        <x:v>R Tuck|2026-01-29</x:v>
      </x:c>
      <x:c r="B2219" s="888" t="n">
        <x:v>46051</x:v>
      </x:c>
      <x:c r="C2219" t="str">
        <x:v>R Tuck</x:v>
      </x:c>
      <x:c r="D2219" t="str">
        <x:v>Permanent</x:v>
      </x:c>
      <x:c r="E2219" t="str">
        <x:v>Thurrock</x:v>
      </x:c>
      <x:c r="F2219" t="str">
        <x:v>Operative Skilled</x:v>
      </x:c>
      <x:c r="G2219" t="str">
        <x:v>399348</x:v>
      </x:c>
      <x:c r="H2219" t="str">
        <x:v>Accenture UK Ltd</x:v>
      </x:c>
      <x:c r="I2219" s="22" t="n">
        <x:v>10.5</x:v>
      </x:c>
      <x:c r="J2219" t="str">
        <x:v>Worked</x:v>
      </x:c>
      <x:c r="K2219" t="str">
        <x:v>Employee 2294; home branch Thurrock; assigned role Operative Skilled | Deployment branch: Thurrock | Actual role: Operative Skilled | Jobs: 399348 | Customers: Accenture UK Ltd | Actual hours: 10.5; source records: 1</x:v>
      </x:c>
      <x:c r="L2219" t="str">
        <x:v>Include</x:v>
      </x:c>
      <x:c r="M2219"/>
      <x:c r="N2219"/>
    </x:row>
    <x:row r="2220">
      <x:c r="A2220" t="str">
        <x:v>R Tuck|2026-01-30</x:v>
      </x:c>
      <x:c r="B2220" s="888" t="n">
        <x:v>46052</x:v>
      </x:c>
      <x:c r="C2220" t="str">
        <x:v>R Tuck</x:v>
      </x:c>
      <x:c r="D2220" t="str">
        <x:v>Permanent</x:v>
      </x:c>
      <x:c r="E2220" t="str">
        <x:v>Thurrock</x:v>
      </x:c>
      <x:c r="F2220" t="str">
        <x:v>Operative Skilled</x:v>
      </x:c>
      <x:c r="G2220" t="str">
        <x:v>399348</x:v>
      </x:c>
      <x:c r="H2220" t="str">
        <x:v>Accenture UK Ltd</x:v>
      </x:c>
      <x:c r="I2220" s="22" t="n">
        <x:v>8.5</x:v>
      </x:c>
      <x:c r="J2220" t="str">
        <x:v>Worked</x:v>
      </x:c>
      <x:c r="K2220" t="str">
        <x:v>Employee 2294; home branch Thurrock; assigned role Operative Skilled | Deployment branch: Thurrock | Actual role: Operative Skilled | Jobs: 399348 | Customers: Accenture UK Ltd | Actual hours: 8.5; source records: 1</x:v>
      </x:c>
      <x:c r="L2220" t="str">
        <x:v>Include</x:v>
      </x:c>
      <x:c r="M2220"/>
      <x:c r="N2220"/>
    </x:row>
    <x:row r="2221">
      <x:c r="A2221" t="str">
        <x:v>R Tuck|2026-01-31</x:v>
      </x:c>
      <x:c r="B2221" s="888" t="n">
        <x:v>46053</x:v>
      </x:c>
      <x:c r="C2221" t="str">
        <x:v>R Tuck</x:v>
      </x:c>
      <x:c r="D2221" t="str">
        <x:v>Permanent</x:v>
      </x:c>
      <x:c r="E2221" t="str">
        <x:v>Thurrock</x:v>
      </x:c>
      <x:c r="F2221" t="str">
        <x:v>Operative Skilled</x:v>
      </x:c>
      <x:c r="G2221" t="str">
        <x:v>397398</x:v>
      </x:c>
      <x:c r="H2221" t="str">
        <x:v>Accenture UK Ltd</x:v>
      </x:c>
      <x:c r="I2221" s="22" t="n">
        <x:v>8.5</x:v>
      </x:c>
      <x:c r="J2221" t="str">
        <x:v>Worked</x:v>
      </x:c>
      <x:c r="K2221" t="str">
        <x:v>Employee 2294; home branch Thurrock; assigned role Operative Skilled | Deployment branch: Thurrock | Actual role: Operative Skilled | Jobs: 397398 | Customers: Accenture UK Ltd | Actual hours: 8.5; source records: 1</x:v>
      </x:c>
      <x:c r="L2221" t="str">
        <x:v>Include</x:v>
      </x:c>
      <x:c r="M2221"/>
      <x:c r="N2221"/>
    </x:row>
    <x:row r="2222">
      <x:c r="A2222" t="str">
        <x:v>Randi Wisdom|2026-01-02</x:v>
      </x:c>
      <x:c r="B2222" s="888" t="n">
        <x:v>46024</x:v>
      </x:c>
      <x:c r="C2222" t="str">
        <x:v>Randi Wisdom</x:v>
      </x:c>
      <x:c r="D2222" t="str">
        <x:v>Permanent</x:v>
      </x:c>
      <x:c r="E2222" t="str">
        <x:v>Manchester</x:v>
      </x:c>
      <x:c r="F2222" t="str">
        <x:v>Operative Driver</x:v>
      </x:c>
      <x:c r="G2222"/>
      <x:c r="H2222"/>
      <x:c r="I2222" s="22" t="n">
        <x:v>0</x:v>
      </x:c>
      <x:c r="J2222" t="str">
        <x:v>Annual leave</x:v>
      </x:c>
      <x:c r="K2222" t="str">
        <x:v>Employee 1979; home branch Manchester; assigned role Operative Driver | Leave: Annual Leave (Hours) | Leave calendar basis: Variable-pattern period</x:v>
      </x:c>
      <x:c r="L2222" t="str">
        <x:v>Include</x:v>
      </x:c>
      <x:c r="M2222"/>
      <x:c r="N2222"/>
    </x:row>
    <x:row r="2223">
      <x:c r="A2223" t="str">
        <x:v>Randi Wisdom|2026-01-05</x:v>
      </x:c>
      <x:c r="B2223" s="888" t="n">
        <x:v>46027</x:v>
      </x:c>
      <x:c r="C2223" t="str">
        <x:v>Randi Wisdom</x:v>
      </x:c>
      <x:c r="D2223" t="str">
        <x:v>Permanent</x:v>
      </x:c>
      <x:c r="E2223" t="str">
        <x:v>Manchester</x:v>
      </x:c>
      <x:c r="F2223" t="str">
        <x:v>Operative Driver</x:v>
      </x:c>
      <x:c r="G2223" t="str">
        <x:v>394233</x:v>
      </x:c>
      <x:c r="H2223" t="str">
        <x:v>BT plc</x:v>
      </x:c>
      <x:c r="I2223" s="22" t="n">
        <x:v>9</x:v>
      </x:c>
      <x:c r="J2223" t="str">
        <x:v>Worked</x:v>
      </x:c>
      <x:c r="K2223" t="str">
        <x:v>Employee 1979; home branch Manchester; assigned role Operative Driver | Deployment branch: Manchester | Actual role: Operative Driver | Jobs: 394233 | Customers: BT plc | Actual hours: 9.0; source records: 1</x:v>
      </x:c>
      <x:c r="L2223" t="str">
        <x:v>Include</x:v>
      </x:c>
      <x:c r="M2223"/>
      <x:c r="N2223"/>
    </x:row>
    <x:row r="2224">
      <x:c r="A2224" t="str">
        <x:v>Randi Wisdom|2026-01-06</x:v>
      </x:c>
      <x:c r="B2224" s="888" t="n">
        <x:v>46028</x:v>
      </x:c>
      <x:c r="C2224" t="str">
        <x:v>Randi Wisdom</x:v>
      </x:c>
      <x:c r="D2224" t="str">
        <x:v>Permanent</x:v>
      </x:c>
      <x:c r="E2224" t="str">
        <x:v>Manchester</x:v>
      </x:c>
      <x:c r="F2224" t="str">
        <x:v>Operative Driver</x:v>
      </x:c>
      <x:c r="G2224" t="str">
        <x:v>394233</x:v>
      </x:c>
      <x:c r="H2224" t="str">
        <x:v>BT plc</x:v>
      </x:c>
      <x:c r="I2224" s="22" t="n">
        <x:v>8</x:v>
      </x:c>
      <x:c r="J2224" t="str">
        <x:v>Worked</x:v>
      </x:c>
      <x:c r="K2224" t="str">
        <x:v>Employee 1979; home branch Manchester; assigned role Operative Driver | Deployment branch: Manchester | Actual role: Operative Driver | Jobs: 394233 | Customers: BT plc | Actual hours: 8.0; source records: 1</x:v>
      </x:c>
      <x:c r="L2224" t="str">
        <x:v>Include</x:v>
      </x:c>
      <x:c r="M2224"/>
      <x:c r="N2224"/>
    </x:row>
    <x:row r="2225">
      <x:c r="A2225" t="str">
        <x:v>Randi Wisdom|2026-01-07</x:v>
      </x:c>
      <x:c r="B2225" s="888" t="n">
        <x:v>46029</x:v>
      </x:c>
      <x:c r="C2225" t="str">
        <x:v>Randi Wisdom</x:v>
      </x:c>
      <x:c r="D2225" t="str">
        <x:v>Permanent</x:v>
      </x:c>
      <x:c r="E2225" t="str">
        <x:v>Manchester</x:v>
      </x:c>
      <x:c r="F2225" t="str">
        <x:v>Operative Driver</x:v>
      </x:c>
      <x:c r="G2225" t="str">
        <x:v>399336</x:v>
      </x:c>
      <x:c r="H2225" t="str">
        <x:v>Haier (Alderley Lighthouse)</x:v>
      </x:c>
      <x:c r="I2225" s="22" t="n">
        <x:v>1</x:v>
      </x:c>
      <x:c r="J2225" t="str">
        <x:v>Worked</x:v>
      </x:c>
      <x:c r="K2225" t="str">
        <x:v>Employee 1979; home branch Manchester; assigned role Operative Driver | Deployment branch: Oxford | Actual role: Operative Driver | Jobs: 399336 | Customers: Haier (Alderley Lighthouse) | Actual hours: 1.0; source records: 1</x:v>
      </x:c>
      <x:c r="L2225" t="str">
        <x:v>Include</x:v>
      </x:c>
      <x:c r="M2225"/>
      <x:c r="N2225"/>
    </x:row>
    <x:row r="2226">
      <x:c r="A2226" t="str">
        <x:v>Randi Wisdom|2026-01-08</x:v>
      </x:c>
      <x:c r="B2226" s="888" t="n">
        <x:v>46030</x:v>
      </x:c>
      <x:c r="C2226" t="str">
        <x:v>Randi Wisdom</x:v>
      </x:c>
      <x:c r="D2226" t="str">
        <x:v>Permanent</x:v>
      </x:c>
      <x:c r="E2226" t="str">
        <x:v>Manchester</x:v>
      </x:c>
      <x:c r="F2226" t="str">
        <x:v>Operative Driver</x:v>
      </x:c>
      <x:c r="G2226" t="str">
        <x:v>398117, 399359</x:v>
      </x:c>
      <x:c r="H2226" t="str">
        <x:v>MOJ (Sodexo) SR:55719; MOJ (Sodexo) SR:56900</x:v>
      </x:c>
      <x:c r="I2226" s="22" t="n">
        <x:v>6.5</x:v>
      </x:c>
      <x:c r="J2226" t="str">
        <x:v>Worked — 2 records</x:v>
      </x:c>
      <x:c r="K2226" t="str">
        <x:v>Employee 1979; home branch Manchester; assigned role Operative Driver | Deployment branch: Manchester | Actual role: Operative Driver | Jobs: 398117, 399359 | Customers: MOJ (Sodexo) SR:55719; MOJ (Sodexo) SR:56900 | Actual hours: 6.5; source records: 2</x:v>
      </x:c>
      <x:c r="L2226" t="str">
        <x:v>Include</x:v>
      </x:c>
      <x:c r="M2226"/>
      <x:c r="N2226"/>
    </x:row>
    <x:row r="2227">
      <x:c r="A2227" t="str">
        <x:v>Randi Wisdom|2026-01-09</x:v>
      </x:c>
      <x:c r="B2227" s="888" t="n">
        <x:v>46031</x:v>
      </x:c>
      <x:c r="C2227" t="str">
        <x:v>Randi Wisdom</x:v>
      </x:c>
      <x:c r="D2227" t="str">
        <x:v>Permanent</x:v>
      </x:c>
      <x:c r="E2227" t="str">
        <x:v>Manchester</x:v>
      </x:c>
      <x:c r="F2227" t="str">
        <x:v>Operative Driver</x:v>
      </x:c>
      <x:c r="G2227" t="str">
        <x:v>394302A, 374044A</x:v>
      </x:c>
      <x:c r="H2227" t="str">
        <x:v>Harris Museum and Art Gallery; Hurstwood Environmental Consultants</x:v>
      </x:c>
      <x:c r="I2227" s="22" t="n">
        <x:v>12</x:v>
      </x:c>
      <x:c r="J2227" t="str">
        <x:v>Worked — 2 records</x:v>
      </x:c>
      <x:c r="K2227" t="str">
        <x:v>Employee 1979; home branch Manchester; assigned role Operative Driver | Deployment branch: Manchester | Actual role: Operative Driver | Jobs: 394302A, 374044A | Customers: Harris Museum and Art Gallery; Hurstwood Environmental Consultants | Actual hours: 12.0; source records: 2</x:v>
      </x:c>
      <x:c r="L2227" t="str">
        <x:v>Include</x:v>
      </x:c>
      <x:c r="M2227"/>
      <x:c r="N2227"/>
    </x:row>
    <x:row r="2228">
      <x:c r="A2228" t="str">
        <x:v>Randi Wisdom|2026-01-12</x:v>
      </x:c>
      <x:c r="B2228" s="888" t="n">
        <x:v>46034</x:v>
      </x:c>
      <x:c r="C2228" t="str">
        <x:v>Randi Wisdom</x:v>
      </x:c>
      <x:c r="D2228" t="str">
        <x:v>Permanent</x:v>
      </x:c>
      <x:c r="E2228" t="str">
        <x:v>Manchester</x:v>
      </x:c>
      <x:c r="F2228" t="str">
        <x:v>Operative Driver</x:v>
      </x:c>
      <x:c r="G2228" t="str">
        <x:v>397767</x:v>
      </x:c>
      <x:c r="H2228" t="str">
        <x:v>Irwell Valley Homes</x:v>
      </x:c>
      <x:c r="I2228" s="22" t="n">
        <x:v>9</x:v>
      </x:c>
      <x:c r="J2228" t="str">
        <x:v>Worked</x:v>
      </x:c>
      <x:c r="K2228" t="str">
        <x:v>Employee 1979; home branch Manchester; assigned role Operative Driver | Deployment branch: Manchester | Actual role: Operative Driver | Jobs: 397767 | Customers: Irwell Valley Homes | Actual hours: 9.0; source records: 1</x:v>
      </x:c>
      <x:c r="L2228" t="str">
        <x:v>Include</x:v>
      </x:c>
      <x:c r="M2228"/>
      <x:c r="N2228"/>
    </x:row>
    <x:row r="2229">
      <x:c r="A2229" t="str">
        <x:v>Randi Wisdom|2026-01-13</x:v>
      </x:c>
      <x:c r="B2229" s="888" t="n">
        <x:v>46035</x:v>
      </x:c>
      <x:c r="C2229" t="str">
        <x:v>Randi Wisdom</x:v>
      </x:c>
      <x:c r="D2229" t="str">
        <x:v>Permanent</x:v>
      </x:c>
      <x:c r="E2229" t="str">
        <x:v>Manchester</x:v>
      </x:c>
      <x:c r="F2229" t="str">
        <x:v>Operative Driver</x:v>
      </x:c>
      <x:c r="G2229" t="str">
        <x:v>397952</x:v>
      </x:c>
      <x:c r="H2229" t="str">
        <x:v>Cheshire Fire</x:v>
      </x:c>
      <x:c r="I2229" s="22" t="n">
        <x:v>9</x:v>
      </x:c>
      <x:c r="J2229" t="str">
        <x:v>Worked</x:v>
      </x:c>
      <x:c r="K2229" t="str">
        <x:v>Employee 1979; home branch Manchester; assigned role Operative Driver | Deployment branch: Manchester | Actual role: Operative Driver | Jobs: 397952 | Customers: Cheshire Fire | Actual hours: 9.0; source records: 1</x:v>
      </x:c>
      <x:c r="L2229" t="str">
        <x:v>Include</x:v>
      </x:c>
      <x:c r="M2229"/>
      <x:c r="N2229"/>
    </x:row>
    <x:row r="2230">
      <x:c r="A2230" t="str">
        <x:v>Randi Wisdom|2026-01-15</x:v>
      </x:c>
      <x:c r="B2230" s="888" t="n">
        <x:v>46037</x:v>
      </x:c>
      <x:c r="C2230" t="str">
        <x:v>Randi Wisdom</x:v>
      </x:c>
      <x:c r="D2230" t="str">
        <x:v>Permanent</x:v>
      </x:c>
      <x:c r="E2230" t="str">
        <x:v>Manchester</x:v>
      </x:c>
      <x:c r="F2230" t="str">
        <x:v>Operative Driver</x:v>
      </x:c>
      <x:c r="G2230" t="str">
        <x:v>399275G</x:v>
      </x:c>
      <x:c r="H2230" t="str">
        <x:v>Avantor ( MANCHESTER  JAN 2026 )</x:v>
      </x:c>
      <x:c r="I2230" s="22" t="n">
        <x:v>7.5</x:v>
      </x:c>
      <x:c r="J2230" t="str">
        <x:v>Worked</x:v>
      </x:c>
      <x:c r="K2230" t="str">
        <x:v>Employee 1979; home branch Manchester; assigned role Operative Driver | Deployment branch: Cambridge | Actual role: Operative Driver | Jobs: 399275G | Customers: Avantor ( MANCHESTER  JAN 2026 ) | Actual hours: 7.5; source records: 1</x:v>
      </x:c>
      <x:c r="L2230" t="str">
        <x:v>Include</x:v>
      </x:c>
      <x:c r="M2230"/>
      <x:c r="N2230"/>
    </x:row>
    <x:row r="2231">
      <x:c r="A2231" t="str">
        <x:v>Randi Wisdom|2026-01-19</x:v>
      </x:c>
      <x:c r="B2231" s="888" t="n">
        <x:v>46041</x:v>
      </x:c>
      <x:c r="C2231" t="str">
        <x:v>Randi Wisdom</x:v>
      </x:c>
      <x:c r="D2231" t="str">
        <x:v>Permanent</x:v>
      </x:c>
      <x:c r="E2231" t="str">
        <x:v>Manchester</x:v>
      </x:c>
      <x:c r="F2231" t="str">
        <x:v>Operative Driver</x:v>
      </x:c>
      <x:c r="G2231" t="str">
        <x:v>399601</x:v>
      </x:c>
      <x:c r="H2231" t="str">
        <x:v>National Museums Liverpool</x:v>
      </x:c>
      <x:c r="I2231" s="22" t="n">
        <x:v>10.5</x:v>
      </x:c>
      <x:c r="J2231" t="str">
        <x:v>Worked</x:v>
      </x:c>
      <x:c r="K2231" t="str">
        <x:v>Employee 1979; home branch Manchester; assigned role Operative Driver | Deployment branch: Manchester | Actual role: Operative Driver | Jobs: 399601 | Customers: National Museums Liverpool | Actual hours: 10.5; source records: 1</x:v>
      </x:c>
      <x:c r="L2231" t="str">
        <x:v>Include</x:v>
      </x:c>
      <x:c r="M2231"/>
      <x:c r="N2231"/>
    </x:row>
    <x:row r="2232">
      <x:c r="A2232" t="str">
        <x:v>Randi Wisdom|2026-01-20</x:v>
      </x:c>
      <x:c r="B2232" s="888" t="n">
        <x:v>46042</x:v>
      </x:c>
      <x:c r="C2232" t="str">
        <x:v>Randi Wisdom</x:v>
      </x:c>
      <x:c r="D2232" t="str">
        <x:v>Permanent</x:v>
      </x:c>
      <x:c r="E2232" t="str">
        <x:v>Manchester</x:v>
      </x:c>
      <x:c r="F2232" t="str">
        <x:v>Operative Driver</x:v>
      </x:c>
      <x:c r="G2232" t="str">
        <x:v>399601</x:v>
      </x:c>
      <x:c r="H2232" t="str">
        <x:v>National Museums Liverpool</x:v>
      </x:c>
      <x:c r="I2232" s="22" t="n">
        <x:v>10.5</x:v>
      </x:c>
      <x:c r="J2232" t="str">
        <x:v>Worked</x:v>
      </x:c>
      <x:c r="K2232" t="str">
        <x:v>Employee 1979; home branch Manchester; assigned role Operative Driver | Deployment branch: Manchester | Actual role: Operative Driver | Jobs: 399601 | Customers: National Museums Liverpool | Actual hours: 10.5; source records: 1</x:v>
      </x:c>
      <x:c r="L2232" t="str">
        <x:v>Include</x:v>
      </x:c>
      <x:c r="M2232"/>
      <x:c r="N2232"/>
    </x:row>
    <x:row r="2233">
      <x:c r="A2233" t="str">
        <x:v>Randi Wisdom|2026-01-21</x:v>
      </x:c>
      <x:c r="B2233" s="888" t="n">
        <x:v>46043</x:v>
      </x:c>
      <x:c r="C2233" t="str">
        <x:v>Randi Wisdom</x:v>
      </x:c>
      <x:c r="D2233" t="str">
        <x:v>Permanent</x:v>
      </x:c>
      <x:c r="E2233" t="str">
        <x:v>Manchester</x:v>
      </x:c>
      <x:c r="F2233" t="str">
        <x:v>Operative Driver</x:v>
      </x:c>
      <x:c r="G2233" t="str">
        <x:v>399702, 399601</x:v>
      </x:c>
      <x:c r="H2233" t="str">
        <x:v>Cheshire Constabulary; National Museums Liverpool</x:v>
      </x:c>
      <x:c r="I2233" s="22" t="n">
        <x:v>14</x:v>
      </x:c>
      <x:c r="J2233" t="str">
        <x:v>Worked — 2 records</x:v>
      </x:c>
      <x:c r="K2233" t="str">
        <x:v>Employee 1979; home branch Manchester; assigned role Operative Driver | Deployment branch: Manchester | Actual role: Operative Driver | Jobs: 399702, 399601 | Customers: Cheshire Constabulary; National Museums Liverpool | Actual hours: 14.0; source records: 2</x:v>
      </x:c>
      <x:c r="L2233" t="str">
        <x:v>Include</x:v>
      </x:c>
      <x:c r="M2233"/>
      <x:c r="N2233"/>
    </x:row>
    <x:row r="2234">
      <x:c r="A2234" t="str">
        <x:v>Randi Wisdom|2026-01-22</x:v>
      </x:c>
      <x:c r="B2234" s="888" t="n">
        <x:v>46044</x:v>
      </x:c>
      <x:c r="C2234" t="str">
        <x:v>Randi Wisdom</x:v>
      </x:c>
      <x:c r="D2234" t="str">
        <x:v>Permanent</x:v>
      </x:c>
      <x:c r="E2234" t="str">
        <x:v>Manchester</x:v>
      </x:c>
      <x:c r="F2234" t="str">
        <x:v>Operative Driver</x:v>
      </x:c>
      <x:c r="G2234" t="str">
        <x:v>399601</x:v>
      </x:c>
      <x:c r="H2234" t="str">
        <x:v>National Museums Liverpool</x:v>
      </x:c>
      <x:c r="I2234" s="22" t="n">
        <x:v>9.5</x:v>
      </x:c>
      <x:c r="J2234" t="str">
        <x:v>Worked</x:v>
      </x:c>
      <x:c r="K2234" t="str">
        <x:v>Employee 1979; home branch Manchester; assigned role Operative Driver | Deployment branch: Manchester | Actual role: Operative Driver | Jobs: 399601 | Customers: National Museums Liverpool | Actual hours: 9.5; source records: 1</x:v>
      </x:c>
      <x:c r="L2234" t="str">
        <x:v>Include</x:v>
      </x:c>
      <x:c r="M2234"/>
      <x:c r="N2234"/>
    </x:row>
    <x:row r="2235">
      <x:c r="A2235" t="str">
        <x:v>Randi Wisdom|2026-01-26</x:v>
      </x:c>
      <x:c r="B2235" s="888" t="n">
        <x:v>46048</x:v>
      </x:c>
      <x:c r="C2235" t="str">
        <x:v>Randi Wisdom</x:v>
      </x:c>
      <x:c r="D2235" t="str">
        <x:v>Permanent</x:v>
      </x:c>
      <x:c r="E2235" t="str">
        <x:v>Manchester</x:v>
      </x:c>
      <x:c r="F2235" t="str">
        <x:v>Operative Driver</x:v>
      </x:c>
      <x:c r="G2235" t="str">
        <x:v>399635</x:v>
      </x:c>
      <x:c r="H2235" t="str">
        <x:v>SGS United Kingdom Limited</x:v>
      </x:c>
      <x:c r="I2235" s="22" t="n">
        <x:v>9.5</x:v>
      </x:c>
      <x:c r="J2235" t="str">
        <x:v>Worked</x:v>
      </x:c>
      <x:c r="K2235" t="str">
        <x:v>Employee 1979; home branch Manchester; assigned role Operative Driver | Deployment branch: Manchester | Actual role: Operative Driver | Jobs: 399635 | Customers: SGS United Kingdom Limited | Actual hours: 9.5; source records: 1</x:v>
      </x:c>
      <x:c r="L2235" t="str">
        <x:v>Include</x:v>
      </x:c>
      <x:c r="M2235"/>
      <x:c r="N2235"/>
    </x:row>
    <x:row r="2236">
      <x:c r="A2236" t="str">
        <x:v>Randi Wisdom|2026-01-27</x:v>
      </x:c>
      <x:c r="B2236" s="888" t="n">
        <x:v>46049</x:v>
      </x:c>
      <x:c r="C2236" t="str">
        <x:v>Randi Wisdom</x:v>
      </x:c>
      <x:c r="D2236" t="str">
        <x:v>Permanent</x:v>
      </x:c>
      <x:c r="E2236" t="str">
        <x:v>Manchester</x:v>
      </x:c>
      <x:c r="F2236" t="str">
        <x:v>Operative Driver</x:v>
      </x:c>
      <x:c r="G2236" t="str">
        <x:v>399691, 398317</x:v>
      </x:c>
      <x:c r="H2236" t="str">
        <x:v>Biopharma  - (LIVERPOOL WOMANS NHS FOUNDATION); Restore Harrow Green</x:v>
      </x:c>
      <x:c r="I2236" s="22" t="n">
        <x:v>10.75</x:v>
      </x:c>
      <x:c r="J2236" t="str">
        <x:v>Worked — 2 records</x:v>
      </x:c>
      <x:c r="K2236" t="str">
        <x:v>Employee 1979; home branch Manchester; assigned role Operative Driver | Deployment branch: Cambridge, Manchester | Actual role: Operative Porter, Operative Skilled | Jobs: 399691, 398317 | Customers: Biopharma  - (LIVERPOOL WOMANS NHS FOUNDATION); Restore Harrow Green | Actual hours: 10.8; source records: 2</x:v>
      </x:c>
      <x:c r="L2236" t="str">
        <x:v>Include</x:v>
      </x:c>
      <x:c r="M2236"/>
      <x:c r="N2236"/>
    </x:row>
    <x:row r="2237">
      <x:c r="A2237" t="str">
        <x:v>Randi Wisdom|2026-01-28</x:v>
      </x:c>
      <x:c r="B2237" s="888" t="n">
        <x:v>46050</x:v>
      </x:c>
      <x:c r="C2237" t="str">
        <x:v>Randi Wisdom</x:v>
      </x:c>
      <x:c r="D2237" t="str">
        <x:v>Permanent</x:v>
      </x:c>
      <x:c r="E2237" t="str">
        <x:v>Manchester</x:v>
      </x:c>
      <x:c r="F2237" t="str">
        <x:v>Operative Driver</x:v>
      </x:c>
      <x:c r="G2237" t="str">
        <x:v>399154, 398317</x:v>
      </x:c>
      <x:c r="H2237" t="str">
        <x:v>Crystec Pharma; Restore Harrow Green</x:v>
      </x:c>
      <x:c r="I2237" s="22" t="n">
        <x:v>24.5</x:v>
      </x:c>
      <x:c r="J2237" t="str">
        <x:v>Worked — 2 records</x:v>
      </x:c>
      <x:c r="K2237" t="str">
        <x:v>Employee 1979; home branch Manchester; assigned role Operative Driver | Deployment branch: Leeds, Manchester | Actual role: Operative Driver | Jobs: 399154, 398317 | Customers: Crystec Pharma; Restore Harrow Green | Actual hours: 24.5; source records: 2</x:v>
      </x:c>
      <x:c r="L2237" t="str">
        <x:v>Include</x:v>
      </x:c>
      <x:c r="M2237"/>
      <x:c r="N2237"/>
    </x:row>
    <x:row r="2238">
      <x:c r="A2238" t="str">
        <x:v>Randi Wisdom|2026-01-29</x:v>
      </x:c>
      <x:c r="B2238" s="888" t="n">
        <x:v>46051</x:v>
      </x:c>
      <x:c r="C2238" t="str">
        <x:v>Randi Wisdom</x:v>
      </x:c>
      <x:c r="D2238" t="str">
        <x:v>Permanent</x:v>
      </x:c>
      <x:c r="E2238" t="str">
        <x:v>Manchester</x:v>
      </x:c>
      <x:c r="F2238" t="str">
        <x:v>Operative Driver</x:v>
      </x:c>
      <x:c r="G2238" t="str">
        <x:v>399971, 392932, 398317</x:v>
      </x:c>
      <x:c r="H2238" t="str">
        <x:v>Midland Heart Limited; MOJ (Sodexo) SR:50663; Restore Harrow Green</x:v>
      </x:c>
      <x:c r="I2238" s="22" t="n">
        <x:v>10.5</x:v>
      </x:c>
      <x:c r="J2238" t="str">
        <x:v>Worked — 3 records</x:v>
      </x:c>
      <x:c r="K2238" t="str">
        <x:v>Employee 1979; home branch Manchester; assigned role Operative Driver | Deployment branch: Birmingham, Manchester | Actual role: Operative Driver | Jobs: 399971, 392932, 398317 | Customers: Midland Heart Limited; MOJ (Sodexo) SR:50663; Restore Harrow Green | Actual hours: 10.5; source records: 3</x:v>
      </x:c>
      <x:c r="L2238" t="str">
        <x:v>Include</x:v>
      </x:c>
      <x:c r="M2238"/>
      <x:c r="N2238"/>
    </x:row>
    <x:row r="2239">
      <x:c r="A2239" t="str">
        <x:v>Ray Ahmed|2026-01-03</x:v>
      </x:c>
      <x:c r="B2239" s="888" t="n">
        <x:v>46025</x:v>
      </x:c>
      <x:c r="C2239" t="str">
        <x:v>Ray Ahmed</x:v>
      </x:c>
      <x:c r="D2239" t="str">
        <x:v>Permanent</x:v>
      </x:c>
      <x:c r="E2239" t="str">
        <x:v>Thurrock</x:v>
      </x:c>
      <x:c r="F2239" t="str">
        <x:v>Operative Porter</x:v>
      </x:c>
      <x:c r="G2239" t="str">
        <x:v>392534</x:v>
      </x:c>
      <x:c r="H2239" t="str">
        <x:v>Accenture UK Ltd</x:v>
      </x:c>
      <x:c r="I2239" s="22" t="n">
        <x:v>8.5</x:v>
      </x:c>
      <x:c r="J2239" t="str">
        <x:v>Worked</x:v>
      </x:c>
      <x:c r="K2239" t="str">
        <x:v>Employee 102675; home branch Thurrock; assigned role Operative Porter | Deployment branch: Thurrock | Actual role: Operative Porter | Jobs: 392534 | Customers: Accenture UK Ltd | Actual hours: 8.5; source records: 1</x:v>
      </x:c>
      <x:c r="L2239" t="str">
        <x:v>Include</x:v>
      </x:c>
      <x:c r="M2239"/>
      <x:c r="N2239"/>
    </x:row>
    <x:row r="2240">
      <x:c r="A2240" t="str">
        <x:v>Ray Ahmed|2026-01-09</x:v>
      </x:c>
      <x:c r="B2240" s="888" t="n">
        <x:v>46031</x:v>
      </x:c>
      <x:c r="C2240" t="str">
        <x:v>Ray Ahmed</x:v>
      </x:c>
      <x:c r="D2240" t="str">
        <x:v>Permanent</x:v>
      </x:c>
      <x:c r="E2240" t="str">
        <x:v>Thurrock</x:v>
      </x:c>
      <x:c r="F2240" t="str">
        <x:v>Operative Porter</x:v>
      </x:c>
      <x:c r="G2240" t="str">
        <x:v>398818</x:v>
      </x:c>
      <x:c r="H2240" t="str">
        <x:v>JP Morgan Limited</x:v>
      </x:c>
      <x:c r="I2240" s="22" t="n">
        <x:v>4</x:v>
      </x:c>
      <x:c r="J2240" t="str">
        <x:v>Worked</x:v>
      </x:c>
      <x:c r="K2240" t="str">
        <x:v>Employee 102675; home branch Thurrock; assigned role Operative Porter | Deployment branch: Thurrock | Actual role: Operative Porter | Jobs: 398818 | Customers: JP Morgan Limited | Actual hours: 4.0; source records: 1</x:v>
      </x:c>
      <x:c r="L2240" t="str">
        <x:v>Include</x:v>
      </x:c>
      <x:c r="M2240"/>
      <x:c r="N2240"/>
    </x:row>
    <x:row r="2241">
      <x:c r="A2241" t="str">
        <x:v>Ray Ahmed|2026-01-11</x:v>
      </x:c>
      <x:c r="B2241" s="888" t="n">
        <x:v>46033</x:v>
      </x:c>
      <x:c r="C2241" t="str">
        <x:v>Ray Ahmed</x:v>
      </x:c>
      <x:c r="D2241" t="str">
        <x:v>Permanent</x:v>
      </x:c>
      <x:c r="E2241" t="str">
        <x:v>Thurrock</x:v>
      </x:c>
      <x:c r="F2241" t="str">
        <x:v>Operative Porter</x:v>
      </x:c>
      <x:c r="G2241" t="str">
        <x:v>398818</x:v>
      </x:c>
      <x:c r="H2241" t="str">
        <x:v>JP Morgan Limited</x:v>
      </x:c>
      <x:c r="I2241" s="22" t="n">
        <x:v>7.5</x:v>
      </x:c>
      <x:c r="J2241" t="str">
        <x:v>Worked</x:v>
      </x:c>
      <x:c r="K2241" t="str">
        <x:v>Employee 102675; home branch Thurrock; assigned role Operative Porter | Deployment branch: Thurrock | Actual role: Operative Porter | Jobs: 398818 | Customers: JP Morgan Limited | Actual hours: 7.5; source records: 1</x:v>
      </x:c>
      <x:c r="L2241" t="str">
        <x:v>Include</x:v>
      </x:c>
      <x:c r="M2241"/>
      <x:c r="N2241"/>
    </x:row>
    <x:row r="2242">
      <x:c r="A2242" t="str">
        <x:v>Ray Ahmed|2026-01-16</x:v>
      </x:c>
      <x:c r="B2242" s="888" t="n">
        <x:v>46038</x:v>
      </x:c>
      <x:c r="C2242" t="str">
        <x:v>Ray Ahmed</x:v>
      </x:c>
      <x:c r="D2242" t="str">
        <x:v>Permanent</x:v>
      </x:c>
      <x:c r="E2242" t="str">
        <x:v>Thurrock</x:v>
      </x:c>
      <x:c r="F2242" t="str">
        <x:v>Operative Porter</x:v>
      </x:c>
      <x:c r="G2242" t="str">
        <x:v>399251</x:v>
      </x:c>
      <x:c r="H2242" t="str">
        <x:v>UBS Investment Bank</x:v>
      </x:c>
      <x:c r="I2242" s="22" t="n">
        <x:v>7</x:v>
      </x:c>
      <x:c r="J2242" t="str">
        <x:v>Worked</x:v>
      </x:c>
      <x:c r="K2242" t="str">
        <x:v>Employee 102675; home branch Thurrock; assigned role Operative Porter | Deployment branch: Thurrock | Actual role: Operative Porter | Jobs: 399251 | Customers: UBS Investment Bank | Actual hours: 7.0; source records: 1</x:v>
      </x:c>
      <x:c r="L2242" t="str">
        <x:v>Include</x:v>
      </x:c>
      <x:c r="M2242"/>
      <x:c r="N2242"/>
    </x:row>
    <x:row r="2243">
      <x:c r="A2243" t="str">
        <x:v>Ray Ahmed|2026-01-17</x:v>
      </x:c>
      <x:c r="B2243" s="888" t="n">
        <x:v>46039</x:v>
      </x:c>
      <x:c r="C2243" t="str">
        <x:v>Ray Ahmed</x:v>
      </x:c>
      <x:c r="D2243" t="str">
        <x:v>Permanent</x:v>
      </x:c>
      <x:c r="E2243" t="str">
        <x:v>Thurrock</x:v>
      </x:c>
      <x:c r="F2243" t="str">
        <x:v>Operative Porter</x:v>
      </x:c>
      <x:c r="G2243" t="str">
        <x:v>399251</x:v>
      </x:c>
      <x:c r="H2243" t="str">
        <x:v>UBS Investment Bank</x:v>
      </x:c>
      <x:c r="I2243" s="22" t="n">
        <x:v>8.5</x:v>
      </x:c>
      <x:c r="J2243" t="str">
        <x:v>Worked</x:v>
      </x:c>
      <x:c r="K2243" t="str">
        <x:v>Employee 102675; home branch Thurrock; assigned role Operative Porter | Deployment branch: Thurrock | Actual role: Operative Porter | Jobs: 399251 | Customers: UBS Investment Bank | Actual hours: 8.5; source records: 1</x:v>
      </x:c>
      <x:c r="L2243" t="str">
        <x:v>Include</x:v>
      </x:c>
      <x:c r="M2243"/>
      <x:c r="N2243"/>
    </x:row>
    <x:row r="2244">
      <x:c r="A2244" t="str">
        <x:v>Ray Ahmed|2026-01-22</x:v>
      </x:c>
      <x:c r="B2244" s="888" t="n">
        <x:v>46044</x:v>
      </x:c>
      <x:c r="C2244" t="str">
        <x:v>Ray Ahmed</x:v>
      </x:c>
      <x:c r="D2244" t="str">
        <x:v>Permanent</x:v>
      </x:c>
      <x:c r="E2244" t="str">
        <x:v>Thurrock</x:v>
      </x:c>
      <x:c r="F2244" t="str">
        <x:v>Operative Porter</x:v>
      </x:c>
      <x:c r="G2244" t="str">
        <x:v>399149</x:v>
      </x:c>
      <x:c r="H2244" t="str">
        <x:v>Tormay/Ms Martina</x:v>
      </x:c>
      <x:c r="I2244" s="22" t="n">
        <x:v>8</x:v>
      </x:c>
      <x:c r="J2244" t="str">
        <x:v>Worked</x:v>
      </x:c>
      <x:c r="K2244" t="str">
        <x:v>Employee 102675; home branch Thurrock; assigned role Operative Porter | Deployment branch: Thurrock | Actual role: Operative Porter | Jobs: 399149 | Customers: Tormay/Ms Martina | Actual hours: 8.0; source records: 1</x:v>
      </x:c>
      <x:c r="L2244" t="str">
        <x:v>Include</x:v>
      </x:c>
      <x:c r="M2244"/>
      <x:c r="N2244"/>
    </x:row>
    <x:row r="2245">
      <x:c r="A2245" t="str">
        <x:v>Ray Ahmed|2026-01-23</x:v>
      </x:c>
      <x:c r="B2245" s="888" t="n">
        <x:v>46045</x:v>
      </x:c>
      <x:c r="C2245" t="str">
        <x:v>Ray Ahmed</x:v>
      </x:c>
      <x:c r="D2245" t="str">
        <x:v>Permanent</x:v>
      </x:c>
      <x:c r="E2245" t="str">
        <x:v>Thurrock</x:v>
      </x:c>
      <x:c r="F2245" t="str">
        <x:v>Operative Porter</x:v>
      </x:c>
      <x:c r="G2245" t="str">
        <x:v>399324</x:v>
      </x:c>
      <x:c r="H2245" t="str">
        <x:v>UBS Investment Bank</x:v>
      </x:c>
      <x:c r="I2245" s="22" t="n">
        <x:v>8.5</x:v>
      </x:c>
      <x:c r="J2245" t="str">
        <x:v>Worked</x:v>
      </x:c>
      <x:c r="K2245" t="str">
        <x:v>Employee 102675; home branch Thurrock; assigned role Operative Porter | Deployment branch: Thurrock | Actual role: Operative Porter | Jobs: 399324 | Customers: UBS Investment Bank | Actual hours: 8.5; source records: 1</x:v>
      </x:c>
      <x:c r="L2245" t="str">
        <x:v>Include</x:v>
      </x:c>
      <x:c r="M2245"/>
      <x:c r="N2245"/>
    </x:row>
    <x:row r="2246">
      <x:c r="A2246" t="str">
        <x:v>Ray Ahmed|2026-01-24</x:v>
      </x:c>
      <x:c r="B2246" s="888" t="n">
        <x:v>46046</x:v>
      </x:c>
      <x:c r="C2246" t="str">
        <x:v>Ray Ahmed</x:v>
      </x:c>
      <x:c r="D2246" t="str">
        <x:v>Permanent</x:v>
      </x:c>
      <x:c r="E2246" t="str">
        <x:v>Thurrock</x:v>
      </x:c>
      <x:c r="F2246" t="str">
        <x:v>Operative Porter</x:v>
      </x:c>
      <x:c r="G2246" t="str">
        <x:v>399324</x:v>
      </x:c>
      <x:c r="H2246" t="str">
        <x:v>UBS Investment Bank</x:v>
      </x:c>
      <x:c r="I2246" s="22" t="n">
        <x:v>5</x:v>
      </x:c>
      <x:c r="J2246" t="str">
        <x:v>Worked</x:v>
      </x:c>
      <x:c r="K2246" t="str">
        <x:v>Employee 102675; home branch Thurrock; assigned role Operative Porter | Deployment branch: Thurrock | Actual role: Operative Porter | Jobs: 399324 | Customers: UBS Investment Bank | Actual hours: 5.0; source records: 1</x:v>
      </x:c>
      <x:c r="L2246" t="str">
        <x:v>Include</x:v>
      </x:c>
      <x:c r="M2246"/>
      <x:c r="N2246"/>
    </x:row>
    <x:row r="2247">
      <x:c r="A2247" t="str">
        <x:v>Ray Ahmed|2026-01-30</x:v>
      </x:c>
      <x:c r="B2247" s="888" t="n">
        <x:v>46052</x:v>
      </x:c>
      <x:c r="C2247" t="str">
        <x:v>Ray Ahmed</x:v>
      </x:c>
      <x:c r="D2247" t="str">
        <x:v>Permanent</x:v>
      </x:c>
      <x:c r="E2247" t="str">
        <x:v>Thurrock</x:v>
      </x:c>
      <x:c r="F2247" t="str">
        <x:v>Operative Porter</x:v>
      </x:c>
      <x:c r="G2247" t="str">
        <x:v>399487</x:v>
      </x:c>
      <x:c r="H2247" t="str">
        <x:v>UBS Investment Bank</x:v>
      </x:c>
      <x:c r="I2247" s="22" t="n">
        <x:v>6.5</x:v>
      </x:c>
      <x:c r="J2247" t="str">
        <x:v>Worked</x:v>
      </x:c>
      <x:c r="K2247" t="str">
        <x:v>Employee 102675; home branch Thurrock; assigned role Operative Porter | Deployment branch: Thurrock | Actual role: Operative Porter | Jobs: 399487 | Customers: UBS Investment Bank | Actual hours: 6.5; source records: 1</x:v>
      </x:c>
      <x:c r="L2247" t="str">
        <x:v>Include</x:v>
      </x:c>
      <x:c r="M2247"/>
      <x:c r="N2247"/>
    </x:row>
    <x:row r="2248">
      <x:c r="A2248" t="str">
        <x:v>Ray Ahmed|2026-01-31</x:v>
      </x:c>
      <x:c r="B2248" s="888" t="n">
        <x:v>46053</x:v>
      </x:c>
      <x:c r="C2248" t="str">
        <x:v>Ray Ahmed</x:v>
      </x:c>
      <x:c r="D2248" t="str">
        <x:v>Permanent</x:v>
      </x:c>
      <x:c r="E2248" t="str">
        <x:v>Thurrock</x:v>
      </x:c>
      <x:c r="F2248" t="str">
        <x:v>Operative Porter</x:v>
      </x:c>
      <x:c r="G2248" t="str">
        <x:v>399487</x:v>
      </x:c>
      <x:c r="H2248" t="str">
        <x:v>UBS Investment Bank</x:v>
      </x:c>
      <x:c r="I2248" s="22" t="n">
        <x:v>7.5</x:v>
      </x:c>
      <x:c r="J2248" t="str">
        <x:v>Worked</x:v>
      </x:c>
      <x:c r="K2248" t="str">
        <x:v>Employee 102675; home branch Thurrock; assigned role Operative Porter | Deployment branch: Thurrock | Actual role: Operative Porter | Jobs: 399487 | Customers: UBS Investment Bank | Actual hours: 7.5; source records: 1</x:v>
      </x:c>
      <x:c r="L2248" t="str">
        <x:v>Include</x:v>
      </x:c>
      <x:c r="M2248"/>
      <x:c r="N2248"/>
    </x:row>
    <x:row r="2249">
      <x:c r="A2249" t="str">
        <x:v>Robert Moore|2026-01-05</x:v>
      </x:c>
      <x:c r="B2249" s="888" t="n">
        <x:v>46027</x:v>
      </x:c>
      <x:c r="C2249" t="str">
        <x:v>Robert Moore</x:v>
      </x:c>
      <x:c r="D2249" t="str">
        <x:v>Permanent</x:v>
      </x:c>
      <x:c r="E2249" t="str">
        <x:v>Glasgow</x:v>
      </x:c>
      <x:c r="F2249" t="str">
        <x:v>Operative Porter</x:v>
      </x:c>
      <x:c r="G2249" t="str">
        <x:v>398956</x:v>
      </x:c>
      <x:c r="H2249" t="str">
        <x:v>Restore</x:v>
      </x:c>
      <x:c r="I2249" s="22" t="n">
        <x:v>9.25</x:v>
      </x:c>
      <x:c r="J2249" t="str">
        <x:v>Worked</x:v>
      </x:c>
      <x:c r="K2249" t="str">
        <x:v>Employee 2309; home branch Glasgow; assigned role Operative Porter | Deployment branch: Glasgow | Actual role: Operative Porter | Jobs: 398956 | Customers: Restore | Actual hours: 9.2; source records: 1</x:v>
      </x:c>
      <x:c r="L2249" t="str">
        <x:v>Include</x:v>
      </x:c>
      <x:c r="M2249"/>
      <x:c r="N2249"/>
    </x:row>
    <x:row r="2250">
      <x:c r="A2250" t="str">
        <x:v>Robert Moore|2026-01-06</x:v>
      </x:c>
      <x:c r="B2250" s="888" t="n">
        <x:v>46028</x:v>
      </x:c>
      <x:c r="C2250" t="str">
        <x:v>Robert Moore</x:v>
      </x:c>
      <x:c r="D2250" t="str">
        <x:v>Permanent</x:v>
      </x:c>
      <x:c r="E2250" t="str">
        <x:v>Glasgow</x:v>
      </x:c>
      <x:c r="F2250" t="str">
        <x:v>Operative Porter</x:v>
      </x:c>
      <x:c r="G2250" t="str">
        <x:v>398956</x:v>
      </x:c>
      <x:c r="H2250" t="str">
        <x:v>Restore</x:v>
      </x:c>
      <x:c r="I2250" s="22" t="n">
        <x:v>8.5</x:v>
      </x:c>
      <x:c r="J2250" t="str">
        <x:v>Worked</x:v>
      </x:c>
      <x:c r="K2250" t="str">
        <x:v>Employee 2309; home branch Glasgow; assigned role Operative Porter | Deployment branch: Glasgow | Actual role: Operative Porter | Jobs: 398956 | Customers: Restore | Actual hours: 8.5; source records: 1</x:v>
      </x:c>
      <x:c r="L2250" t="str">
        <x:v>Include</x:v>
      </x:c>
      <x:c r="M2250"/>
      <x:c r="N2250"/>
    </x:row>
    <x:row r="2251">
      <x:c r="A2251" t="str">
        <x:v>Robert Moore|2026-01-07</x:v>
      </x:c>
      <x:c r="B2251" s="888" t="n">
        <x:v>46029</x:v>
      </x:c>
      <x:c r="C2251" t="str">
        <x:v>Robert Moore</x:v>
      </x:c>
      <x:c r="D2251" t="str">
        <x:v>Permanent</x:v>
      </x:c>
      <x:c r="E2251" t="str">
        <x:v>Glasgow</x:v>
      </x:c>
      <x:c r="F2251" t="str">
        <x:v>Operative Porter</x:v>
      </x:c>
      <x:c r="G2251" t="str">
        <x:v>398956</x:v>
      </x:c>
      <x:c r="H2251" t="str">
        <x:v>Restore</x:v>
      </x:c>
      <x:c r="I2251" s="22" t="n">
        <x:v>8.5</x:v>
      </x:c>
      <x:c r="J2251" t="str">
        <x:v>Worked</x:v>
      </x:c>
      <x:c r="K2251" t="str">
        <x:v>Employee 2309; home branch Glasgow; assigned role Operative Porter | Deployment branch: Glasgow | Actual role: Operative Porter | Jobs: 398956 | Customers: Restore | Actual hours: 8.5; source records: 1</x:v>
      </x:c>
      <x:c r="L2251" t="str">
        <x:v>Include</x:v>
      </x:c>
      <x:c r="M2251"/>
      <x:c r="N2251"/>
    </x:row>
    <x:row r="2252">
      <x:c r="A2252" t="str">
        <x:v>Robert Moore|2026-01-12</x:v>
      </x:c>
      <x:c r="B2252" s="888" t="n">
        <x:v>46034</x:v>
      </x:c>
      <x:c r="C2252" t="str">
        <x:v>Robert Moore</x:v>
      </x:c>
      <x:c r="D2252" t="str">
        <x:v>Permanent</x:v>
      </x:c>
      <x:c r="E2252" t="str">
        <x:v>Glasgow</x:v>
      </x:c>
      <x:c r="F2252" t="str">
        <x:v>Operative Porter</x:v>
      </x:c>
      <x:c r="G2252" t="str">
        <x:v>398956</x:v>
      </x:c>
      <x:c r="H2252" t="str">
        <x:v>Restore</x:v>
      </x:c>
      <x:c r="I2252" s="22" t="n">
        <x:v>8.5</x:v>
      </x:c>
      <x:c r="J2252" t="str">
        <x:v>Worked</x:v>
      </x:c>
      <x:c r="K2252" t="str">
        <x:v>Employee 2309; home branch Glasgow; assigned role Operative Porter | Deployment branch: Glasgow | Actual role: Operative Porter | Jobs: 398956 | Customers: Restore | Actual hours: 8.5; source records: 1</x:v>
      </x:c>
      <x:c r="L2252" t="str">
        <x:v>Include</x:v>
      </x:c>
      <x:c r="M2252"/>
      <x:c r="N2252"/>
    </x:row>
    <x:row r="2253">
      <x:c r="A2253" t="str">
        <x:v>Robert Moore|2026-01-13</x:v>
      </x:c>
      <x:c r="B2253" s="888" t="n">
        <x:v>46035</x:v>
      </x:c>
      <x:c r="C2253" t="str">
        <x:v>Robert Moore</x:v>
      </x:c>
      <x:c r="D2253" t="str">
        <x:v>Permanent</x:v>
      </x:c>
      <x:c r="E2253" t="str">
        <x:v>Glasgow</x:v>
      </x:c>
      <x:c r="F2253" t="str">
        <x:v>Operative Porter</x:v>
      </x:c>
      <x:c r="G2253" t="str">
        <x:v>398956</x:v>
      </x:c>
      <x:c r="H2253" t="str">
        <x:v>Restore</x:v>
      </x:c>
      <x:c r="I2253" s="22" t="n">
        <x:v>6</x:v>
      </x:c>
      <x:c r="J2253" t="str">
        <x:v>Worked</x:v>
      </x:c>
      <x:c r="K2253" t="str">
        <x:v>Employee 2309; home branch Glasgow; assigned role Operative Porter | Deployment branch: Glasgow | Actual role: Operative Porter | Jobs: 398956 | Customers: Restore | Actual hours: 6.0; source records: 1</x:v>
      </x:c>
      <x:c r="L2253" t="str">
        <x:v>Include</x:v>
      </x:c>
      <x:c r="M2253"/>
      <x:c r="N2253"/>
    </x:row>
    <x:row r="2254">
      <x:c r="A2254" t="str">
        <x:v>Robert Moore|2026-01-14</x:v>
      </x:c>
      <x:c r="B2254" s="888" t="n">
        <x:v>46036</x:v>
      </x:c>
      <x:c r="C2254" t="str">
        <x:v>Robert Moore</x:v>
      </x:c>
      <x:c r="D2254" t="str">
        <x:v>Permanent</x:v>
      </x:c>
      <x:c r="E2254" t="str">
        <x:v>Glasgow</x:v>
      </x:c>
      <x:c r="F2254" t="str">
        <x:v>Operative Porter</x:v>
      </x:c>
      <x:c r="G2254" t="str">
        <x:v>398956</x:v>
      </x:c>
      <x:c r="H2254" t="str">
        <x:v>Restore</x:v>
      </x:c>
      <x:c r="I2254" s="22" t="n">
        <x:v>8.5</x:v>
      </x:c>
      <x:c r="J2254" t="str">
        <x:v>Worked</x:v>
      </x:c>
      <x:c r="K2254" t="str">
        <x:v>Employee 2309; home branch Glasgow; assigned role Operative Porter | Deployment branch: Glasgow | Actual role: Operative Porter | Jobs: 398956 | Customers: Restore | Actual hours: 8.5; source records: 1</x:v>
      </x:c>
      <x:c r="L2254" t="str">
        <x:v>Include</x:v>
      </x:c>
      <x:c r="M2254"/>
      <x:c r="N2254"/>
    </x:row>
    <x:row r="2255">
      <x:c r="A2255" t="str">
        <x:v>Robert Moore|2026-01-15</x:v>
      </x:c>
      <x:c r="B2255" s="888" t="n">
        <x:v>46037</x:v>
      </x:c>
      <x:c r="C2255" t="str">
        <x:v>Robert Moore</x:v>
      </x:c>
      <x:c r="D2255" t="str">
        <x:v>Permanent</x:v>
      </x:c>
      <x:c r="E2255" t="str">
        <x:v>Glasgow</x:v>
      </x:c>
      <x:c r="F2255" t="str">
        <x:v>Operative Porter</x:v>
      </x:c>
      <x:c r="G2255" t="str">
        <x:v>398956</x:v>
      </x:c>
      <x:c r="H2255" t="str">
        <x:v>Restore</x:v>
      </x:c>
      <x:c r="I2255" s="22" t="n">
        <x:v>8.4</x:v>
      </x:c>
      <x:c r="J2255" t="str">
        <x:v>Worked</x:v>
      </x:c>
      <x:c r="K2255" t="str">
        <x:v>Employee 2309; home branch Glasgow; assigned role Operative Porter | Deployment branch: Glasgow | Actual role: Operative Porter | Jobs: 398956 | Customers: Restore | Actual hours: 8.4; source records: 1</x:v>
      </x:c>
      <x:c r="L2255" t="str">
        <x:v>Include</x:v>
      </x:c>
      <x:c r="M2255"/>
      <x:c r="N2255"/>
    </x:row>
    <x:row r="2256">
      <x:c r="A2256" t="str">
        <x:v>Russell Eldin|2026-01-02</x:v>
      </x:c>
      <x:c r="B2256" s="888" t="n">
        <x:v>46024</x:v>
      </x:c>
      <x:c r="C2256" t="str">
        <x:v>Russell Eldin</x:v>
      </x:c>
      <x:c r="D2256" t="str">
        <x:v>Permanent</x:v>
      </x:c>
      <x:c r="E2256" t="str">
        <x:v>Cambridge</x:v>
      </x:c>
      <x:c r="F2256" t="str">
        <x:v>Operative Driver</x:v>
      </x:c>
      <x:c r="G2256" t="str">
        <x:v>398255</x:v>
      </x:c>
      <x:c r="H2256" t="str">
        <x:v>East &amp; North Hertfordshire NHS Trust</x:v>
      </x:c>
      <x:c r="I2256" s="22" t="n">
        <x:v>8</x:v>
      </x:c>
      <x:c r="J2256" t="str">
        <x:v>Worked</x:v>
      </x:c>
      <x:c r="K2256" t="str">
        <x:v>Employee 104150; home branch Cambridge; assigned role Operative Driver | Deployment branch: Cambridge | Actual role: Operative Porter | Jobs: 398255 | Customers: East &amp; North Hertfordshire NHS Trust | Actual hours: 8.0; source records: 1</x:v>
      </x:c>
      <x:c r="L2256" t="str">
        <x:v>Include</x:v>
      </x:c>
      <x:c r="M2256"/>
      <x:c r="N2256"/>
    </x:row>
    <x:row r="2257">
      <x:c r="A2257" t="str">
        <x:v>Russell Eldin|2026-01-05</x:v>
      </x:c>
      <x:c r="B2257" s="888" t="n">
        <x:v>46027</x:v>
      </x:c>
      <x:c r="C2257" t="str">
        <x:v>Russell Eldin</x:v>
      </x:c>
      <x:c r="D2257" t="str">
        <x:v>Permanent</x:v>
      </x:c>
      <x:c r="E2257" t="str">
        <x:v>Cambridge</x:v>
      </x:c>
      <x:c r="F2257" t="str">
        <x:v>Operative Driver</x:v>
      </x:c>
      <x:c r="G2257" t="str">
        <x:v>388272</x:v>
      </x:c>
      <x:c r="H2257" t="str">
        <x:v>Restore Harrow Green Cambridge M/W use only</x:v>
      </x:c>
      <x:c r="I2257" s="22" t="n">
        <x:v>8.7</x:v>
      </x:c>
      <x:c r="J2257" t="str">
        <x:v>Worked</x:v>
      </x:c>
      <x:c r="K2257" t="str">
        <x:v>Employee 104150; home branch Cambridge; assigned role Operative Driver | Deployment branch: Cambridge | Actual role: Operative Porter | Jobs: 388272 | Customers: Restore Harrow Green Cambridge M/W use only | Actual hours: 8.7; source records: 1</x:v>
      </x:c>
      <x:c r="L2257" t="str">
        <x:v>Include</x:v>
      </x:c>
      <x:c r="M2257"/>
      <x:c r="N2257"/>
    </x:row>
    <x:row r="2258">
      <x:c r="A2258" t="str">
        <x:v>Russell Eldin|2026-01-08</x:v>
      </x:c>
      <x:c r="B2258" s="888" t="n">
        <x:v>46030</x:v>
      </x:c>
      <x:c r="C2258" t="str">
        <x:v>Russell Eldin</x:v>
      </x:c>
      <x:c r="D2258" t="str">
        <x:v>Permanent</x:v>
      </x:c>
      <x:c r="E2258" t="str">
        <x:v>Cambridge</x:v>
      </x:c>
      <x:c r="F2258" t="str">
        <x:v>Operative Driver</x:v>
      </x:c>
      <x:c r="G2258" t="str">
        <x:v>399549</x:v>
      </x:c>
      <x:c r="H2258" t="str">
        <x:v>Restore Harrow Green</x:v>
      </x:c>
      <x:c r="I2258" s="22" t="n">
        <x:v>4.7</x:v>
      </x:c>
      <x:c r="J2258" t="str">
        <x:v>Worked</x:v>
      </x:c>
      <x:c r="K2258" t="str">
        <x:v>Employee 104150; home branch Cambridge; assigned role Operative Driver | Deployment branch: Cambridge | Actual role: Operative Driver | Jobs: 399549 | Customers: Restore Harrow Green | Actual hours: 4.7; source records: 1</x:v>
      </x:c>
      <x:c r="L2258" t="str">
        <x:v>Include</x:v>
      </x:c>
      <x:c r="M2258"/>
      <x:c r="N2258"/>
    </x:row>
    <x:row r="2259">
      <x:c r="A2259" t="str">
        <x:v>Russell Eldin|2026-01-14</x:v>
      </x:c>
      <x:c r="B2259" s="888" t="n">
        <x:v>46036</x:v>
      </x:c>
      <x:c r="C2259" t="str">
        <x:v>Russell Eldin</x:v>
      </x:c>
      <x:c r="D2259" t="str">
        <x:v>Permanent</x:v>
      </x:c>
      <x:c r="E2259" t="str">
        <x:v>Cambridge</x:v>
      </x:c>
      <x:c r="F2259" t="str">
        <x:v>Operative Driver</x:v>
      </x:c>
      <x:c r="G2259" t="str">
        <x:v>398255</x:v>
      </x:c>
      <x:c r="H2259" t="str">
        <x:v>East &amp; North Hertfordshire NHS Trust</x:v>
      </x:c>
      <x:c r="I2259" s="22" t="n">
        <x:v>8</x:v>
      </x:c>
      <x:c r="J2259" t="str">
        <x:v>Worked</x:v>
      </x:c>
      <x:c r="K2259" t="str">
        <x:v>Employee 104150; home branch Cambridge; assigned role Operative Driver | Deployment branch: Cambridge | Actual role: Operative Porter | Jobs: 398255 | Customers: East &amp; North Hertfordshire NHS Trust | Actual hours: 8.0; source records: 1</x:v>
      </x:c>
      <x:c r="L2259" t="str">
        <x:v>Include</x:v>
      </x:c>
      <x:c r="M2259"/>
      <x:c r="N2259"/>
    </x:row>
    <x:row r="2260">
      <x:c r="A2260" t="str">
        <x:v>Russell Eldin|2026-01-15</x:v>
      </x:c>
      <x:c r="B2260" s="888" t="n">
        <x:v>46037</x:v>
      </x:c>
      <x:c r="C2260" t="str">
        <x:v>Russell Eldin</x:v>
      </x:c>
      <x:c r="D2260" t="str">
        <x:v>Permanent</x:v>
      </x:c>
      <x:c r="E2260" t="str">
        <x:v>Cambridge</x:v>
      </x:c>
      <x:c r="F2260" t="str">
        <x:v>Operative Driver</x:v>
      </x:c>
      <x:c r="G2260" t="str">
        <x:v>398255</x:v>
      </x:c>
      <x:c r="H2260" t="str">
        <x:v>East &amp; North Hertfordshire NHS Trust</x:v>
      </x:c>
      <x:c r="I2260" s="22" t="n">
        <x:v>8.2</x:v>
      </x:c>
      <x:c r="J2260" t="str">
        <x:v>Worked</x:v>
      </x:c>
      <x:c r="K2260" t="str">
        <x:v>Employee 104150; home branch Cambridge; assigned role Operative Driver | Deployment branch: Cambridge | Actual role: Operative Driver | Jobs: 398255 | Customers: East &amp; North Hertfordshire NHS Trust | Actual hours: 8.2; source records: 1</x:v>
      </x:c>
      <x:c r="L2260" t="str">
        <x:v>Include</x:v>
      </x:c>
      <x:c r="M2260"/>
      <x:c r="N2260"/>
    </x:row>
    <x:row r="2261">
      <x:c r="A2261" t="str">
        <x:v>Russell Eldin|2026-01-16</x:v>
      </x:c>
      <x:c r="B2261" s="888" t="n">
        <x:v>46038</x:v>
      </x:c>
      <x:c r="C2261" t="str">
        <x:v>Russell Eldin</x:v>
      </x:c>
      <x:c r="D2261" t="str">
        <x:v>Permanent</x:v>
      </x:c>
      <x:c r="E2261" t="str">
        <x:v>Cambridge</x:v>
      </x:c>
      <x:c r="F2261" t="str">
        <x:v>Operative Driver</x:v>
      </x:c>
      <x:c r="G2261" t="str">
        <x:v>398255</x:v>
      </x:c>
      <x:c r="H2261" t="str">
        <x:v>East &amp; North Hertfordshire NHS Trust</x:v>
      </x:c>
      <x:c r="I2261" s="22" t="n">
        <x:v>8</x:v>
      </x:c>
      <x:c r="J2261" t="str">
        <x:v>Worked</x:v>
      </x:c>
      <x:c r="K2261" t="str">
        <x:v>Employee 104150; home branch Cambridge; assigned role Operative Driver | Deployment branch: Cambridge | Actual role: Operative Porter | Jobs: 398255 | Customers: East &amp; North Hertfordshire NHS Trust | Actual hours: 8.0; source records: 1</x:v>
      </x:c>
      <x:c r="L2261" t="str">
        <x:v>Include</x:v>
      </x:c>
      <x:c r="M2261"/>
      <x:c r="N2261"/>
    </x:row>
    <x:row r="2262">
      <x:c r="A2262" t="str">
        <x:v>Russell Eldin|2026-01-20</x:v>
      </x:c>
      <x:c r="B2262" s="888" t="n">
        <x:v>46042</x:v>
      </x:c>
      <x:c r="C2262" t="str">
        <x:v>Russell Eldin</x:v>
      </x:c>
      <x:c r="D2262" t="str">
        <x:v>Permanent</x:v>
      </x:c>
      <x:c r="E2262" t="str">
        <x:v>Cambridge</x:v>
      </x:c>
      <x:c r="F2262" t="str">
        <x:v>Operative Driver</x:v>
      </x:c>
      <x:c r="G2262" t="str">
        <x:v>399590</x:v>
      </x:c>
      <x:c r="H2262" t="str">
        <x:v>Semarion</x:v>
      </x:c>
      <x:c r="I2262" s="22" t="n">
        <x:v>5</x:v>
      </x:c>
      <x:c r="J2262" t="str">
        <x:v>Worked</x:v>
      </x:c>
      <x:c r="K2262" t="str">
        <x:v>Employee 104150; home branch Cambridge; assigned role Operative Driver | Deployment branch: Cambridge | Actual role: Operative Porter | Jobs: 399590 | Customers: Semarion | Actual hours: 5.0; source records: 1</x:v>
      </x:c>
      <x:c r="L2262" t="str">
        <x:v>Include</x:v>
      </x:c>
      <x:c r="M2262"/>
      <x:c r="N2262"/>
    </x:row>
    <x:row r="2263">
      <x:c r="A2263" t="str">
        <x:v>Russell Eldin|2026-01-26</x:v>
      </x:c>
      <x:c r="B2263" s="888" t="n">
        <x:v>46048</x:v>
      </x:c>
      <x:c r="C2263" t="str">
        <x:v>Russell Eldin</x:v>
      </x:c>
      <x:c r="D2263" t="str">
        <x:v>Permanent</x:v>
      </x:c>
      <x:c r="E2263" t="str">
        <x:v>Cambridge</x:v>
      </x:c>
      <x:c r="F2263" t="str">
        <x:v>Operative Driver</x:v>
      </x:c>
      <x:c r="G2263" t="str">
        <x:v>398255</x:v>
      </x:c>
      <x:c r="H2263" t="str">
        <x:v>East &amp; North Hertfordshire NHS Trust</x:v>
      </x:c>
      <x:c r="I2263" s="22" t="n">
        <x:v>6</x:v>
      </x:c>
      <x:c r="J2263" t="str">
        <x:v>Worked</x:v>
      </x:c>
      <x:c r="K2263" t="str">
        <x:v>Employee 104150; home branch Cambridge; assigned role Operative Driver | Deployment branch: Cambridge | Actual role: Operative Driver | Jobs: 398255 | Customers: East &amp; North Hertfordshire NHS Trust | Actual hours: 6.0; source records: 1</x:v>
      </x:c>
      <x:c r="L2263" t="str">
        <x:v>Include</x:v>
      </x:c>
      <x:c r="M2263"/>
      <x:c r="N2263"/>
    </x:row>
    <x:row r="2264">
      <x:c r="A2264" t="str">
        <x:v>Russell Eldin|2026-01-27</x:v>
      </x:c>
      <x:c r="B2264" s="888" t="n">
        <x:v>46049</x:v>
      </x:c>
      <x:c r="C2264" t="str">
        <x:v>Russell Eldin</x:v>
      </x:c>
      <x:c r="D2264" t="str">
        <x:v>Permanent</x:v>
      </x:c>
      <x:c r="E2264" t="str">
        <x:v>Cambridge</x:v>
      </x:c>
      <x:c r="F2264" t="str">
        <x:v>Operative Driver</x:v>
      </x:c>
      <x:c r="G2264" t="str">
        <x:v>391572A, 399694</x:v>
      </x:c>
      <x:c r="H2264" t="str">
        <x:v>Opentrons- Festival of Genomics; UniGreen (Centre for ImmunoBiology)</x:v>
      </x:c>
      <x:c r="I2264" s="22" t="n">
        <x:v>12.5</x:v>
      </x:c>
      <x:c r="J2264" t="str">
        <x:v>Worked — 2 records</x:v>
      </x:c>
      <x:c r="K2264" t="str">
        <x:v>Employee 104150; home branch Cambridge; assigned role Operative Driver | Deployment branch: Cambridge | Actual role: Operative Driver, Operative Porter | Jobs: 391572A, 399694 | Customers: Opentrons- Festival of Genomics; UniGreen (Centre for ImmunoBiology) | Actual hours: 12.5; source records: 2</x:v>
      </x:c>
      <x:c r="L2264" t="str">
        <x:v>Include</x:v>
      </x:c>
      <x:c r="M2264"/>
      <x:c r="N2264"/>
    </x:row>
    <x:row r="2265">
      <x:c r="A2265" t="str">
        <x:v>Russell Eldin|2026-01-28</x:v>
      </x:c>
      <x:c r="B2265" s="888" t="n">
        <x:v>46050</x:v>
      </x:c>
      <x:c r="C2265" t="str">
        <x:v>Russell Eldin</x:v>
      </x:c>
      <x:c r="D2265" t="str">
        <x:v>Permanent</x:v>
      </x:c>
      <x:c r="E2265" t="str">
        <x:v>Cambridge</x:v>
      </x:c>
      <x:c r="F2265" t="str">
        <x:v>Operative Driver</x:v>
      </x:c>
      <x:c r="G2265" t="str">
        <x:v>399951</x:v>
      </x:c>
      <x:c r="H2265" t="str">
        <x:v>Immaterial</x:v>
      </x:c>
      <x:c r="I2265" s="22" t="n">
        <x:v>4.5</x:v>
      </x:c>
      <x:c r="J2265" t="str">
        <x:v>Worked</x:v>
      </x:c>
      <x:c r="K2265" t="str">
        <x:v>Employee 104150; home branch Cambridge; assigned role Operative Driver | Deployment branch: Cambridge | Actual role: Operative Driver | Jobs: 399951 | Customers: Immaterial | Actual hours: 4.5; source records: 1</x:v>
      </x:c>
      <x:c r="L2265" t="str">
        <x:v>Include</x:v>
      </x:c>
      <x:c r="M2265"/>
      <x:c r="N2265"/>
    </x:row>
    <x:row r="2266">
      <x:c r="A2266" t="str">
        <x:v>Russell Eldin|2026-01-29</x:v>
      </x:c>
      <x:c r="B2266" s="888" t="n">
        <x:v>46051</x:v>
      </x:c>
      <x:c r="C2266" t="str">
        <x:v>Russell Eldin</x:v>
      </x:c>
      <x:c r="D2266" t="str">
        <x:v>Permanent</x:v>
      </x:c>
      <x:c r="E2266" t="str">
        <x:v>Cambridge</x:v>
      </x:c>
      <x:c r="F2266" t="str">
        <x:v>Operative Driver</x:v>
      </x:c>
      <x:c r="G2266" t="str">
        <x:v>397414</x:v>
      </x:c>
      <x:c r="H2266" t="str">
        <x:v>Ellison Institute of Technology</x:v>
      </x:c>
      <x:c r="I2266" s="22" t="n">
        <x:v>8.7</x:v>
      </x:c>
      <x:c r="J2266" t="str">
        <x:v>Worked</x:v>
      </x:c>
      <x:c r="K2266" t="str">
        <x:v>Employee 104150; home branch Cambridge; assigned role Operative Driver | Deployment branch: Cambridge | Actual role: Operative Porter | Jobs: 397414 | Customers: Ellison Institute of Technology | Actual hours: 8.7; source records: 1</x:v>
      </x:c>
      <x:c r="L2266" t="str">
        <x:v>Include</x:v>
      </x:c>
      <x:c r="M2266"/>
      <x:c r="N2266"/>
    </x:row>
    <x:row r="2267">
      <x:c r="A2267" t="str">
        <x:v>Ryan Coupe|2026-01-05</x:v>
      </x:c>
      <x:c r="B2267" s="888" t="n">
        <x:v>46027</x:v>
      </x:c>
      <x:c r="C2267" t="str">
        <x:v>Ryan Coupe</x:v>
      </x:c>
      <x:c r="D2267" t="str">
        <x:v>Permanent</x:v>
      </x:c>
      <x:c r="E2267" t="str">
        <x:v>Manchester</x:v>
      </x:c>
      <x:c r="F2267" t="str">
        <x:v>Operative Porter</x:v>
      </x:c>
      <x:c r="G2267" t="str">
        <x:v>394233</x:v>
      </x:c>
      <x:c r="H2267" t="str">
        <x:v>BT plc</x:v>
      </x:c>
      <x:c r="I2267" s="22" t="n">
        <x:v>9</x:v>
      </x:c>
      <x:c r="J2267" t="str">
        <x:v>Worked</x:v>
      </x:c>
      <x:c r="K2267" t="str">
        <x:v>Employee 104573; home branch Manchester; assigned role Operative Porter | Deployment branch: Manchester | Actual role: Operative Porter | Jobs: 394233 | Customers: BT plc | Actual hours: 9.0; source records: 1</x:v>
      </x:c>
      <x:c r="L2267" t="str">
        <x:v>Include</x:v>
      </x:c>
      <x:c r="M2267"/>
      <x:c r="N2267"/>
    </x:row>
    <x:row r="2268">
      <x:c r="A2268" t="str">
        <x:v>Ryan Coupe|2026-01-06</x:v>
      </x:c>
      <x:c r="B2268" s="888" t="n">
        <x:v>46028</x:v>
      </x:c>
      <x:c r="C2268" t="str">
        <x:v>Ryan Coupe</x:v>
      </x:c>
      <x:c r="D2268" t="str">
        <x:v>Permanent</x:v>
      </x:c>
      <x:c r="E2268" t="str">
        <x:v>Manchester</x:v>
      </x:c>
      <x:c r="F2268" t="str">
        <x:v>Operative Porter</x:v>
      </x:c>
      <x:c r="G2268" t="str">
        <x:v>394233</x:v>
      </x:c>
      <x:c r="H2268" t="str">
        <x:v>BT plc</x:v>
      </x:c>
      <x:c r="I2268" s="22" t="n">
        <x:v>8</x:v>
      </x:c>
      <x:c r="J2268" t="str">
        <x:v>Worked</x:v>
      </x:c>
      <x:c r="K2268" t="str">
        <x:v>Employee 104573; home branch Manchester; assigned role Operative Porter | Deployment branch: Manchester | Actual role: Operative Porter | Jobs: 394233 | Customers: BT plc | Actual hours: 8.0; source records: 1</x:v>
      </x:c>
      <x:c r="L2268" t="str">
        <x:v>Include</x:v>
      </x:c>
      <x:c r="M2268"/>
      <x:c r="N2268"/>
    </x:row>
    <x:row r="2269">
      <x:c r="A2269" t="str">
        <x:v>Ryan Coupe|2026-01-07</x:v>
      </x:c>
      <x:c r="B2269" s="888" t="n">
        <x:v>46029</x:v>
      </x:c>
      <x:c r="C2269" t="str">
        <x:v>Ryan Coupe</x:v>
      </x:c>
      <x:c r="D2269" t="str">
        <x:v>Permanent</x:v>
      </x:c>
      <x:c r="E2269" t="str">
        <x:v>Manchester</x:v>
      </x:c>
      <x:c r="F2269" t="str">
        <x:v>Operative Porter</x:v>
      </x:c>
      <x:c r="G2269" t="str">
        <x:v>394233</x:v>
      </x:c>
      <x:c r="H2269" t="str">
        <x:v>BT plc</x:v>
      </x:c>
      <x:c r="I2269" s="22" t="n">
        <x:v>8.5</x:v>
      </x:c>
      <x:c r="J2269" t="str">
        <x:v>Worked</x:v>
      </x:c>
      <x:c r="K2269" t="str">
        <x:v>Employee 104573; home branch Manchester; assigned role Operative Porter | Deployment branch: Manchester | Actual role: Operative Porter | Jobs: 394233 | Customers: BT plc | Actual hours: 8.5; source records: 1</x:v>
      </x:c>
      <x:c r="L2269" t="str">
        <x:v>Include</x:v>
      </x:c>
      <x:c r="M2269"/>
      <x:c r="N2269"/>
    </x:row>
    <x:row r="2270">
      <x:c r="A2270" t="str">
        <x:v>Ryan Coupe|2026-01-08</x:v>
      </x:c>
      <x:c r="B2270" s="888" t="n">
        <x:v>46030</x:v>
      </x:c>
      <x:c r="C2270" t="str">
        <x:v>Ryan Coupe</x:v>
      </x:c>
      <x:c r="D2270" t="str">
        <x:v>Permanent</x:v>
      </x:c>
      <x:c r="E2270" t="str">
        <x:v>Manchester</x:v>
      </x:c>
      <x:c r="F2270" t="str">
        <x:v>Operative Porter</x:v>
      </x:c>
      <x:c r="G2270" t="str">
        <x:v>394233</x:v>
      </x:c>
      <x:c r="H2270" t="str">
        <x:v>BT plc</x:v>
      </x:c>
      <x:c r="I2270" s="22" t="n">
        <x:v>6.5</x:v>
      </x:c>
      <x:c r="J2270" t="str">
        <x:v>Worked</x:v>
      </x:c>
      <x:c r="K2270" t="str">
        <x:v>Employee 104573; home branch Manchester; assigned role Operative Porter | Deployment branch: Manchester | Actual role: Operative Porter | Jobs: 394233 | Customers: BT plc | Actual hours: 6.5; source records: 1</x:v>
      </x:c>
      <x:c r="L2270" t="str">
        <x:v>Include</x:v>
      </x:c>
      <x:c r="M2270"/>
      <x:c r="N2270"/>
    </x:row>
    <x:row r="2271">
      <x:c r="A2271" t="str">
        <x:v>Ryan Coupe|2026-01-09</x:v>
      </x:c>
      <x:c r="B2271" s="888" t="n">
        <x:v>46031</x:v>
      </x:c>
      <x:c r="C2271" t="str">
        <x:v>Ryan Coupe</x:v>
      </x:c>
      <x:c r="D2271" t="str">
        <x:v>Permanent</x:v>
      </x:c>
      <x:c r="E2271" t="str">
        <x:v>Manchester</x:v>
      </x:c>
      <x:c r="F2271" t="str">
        <x:v>Operative Porter</x:v>
      </x:c>
      <x:c r="G2271" t="str">
        <x:v>394233</x:v>
      </x:c>
      <x:c r="H2271" t="str">
        <x:v>BT plc</x:v>
      </x:c>
      <x:c r="I2271" s="22" t="n">
        <x:v>8.5</x:v>
      </x:c>
      <x:c r="J2271" t="str">
        <x:v>Worked</x:v>
      </x:c>
      <x:c r="K2271" t="str">
        <x:v>Employee 104573; home branch Manchester; assigned role Operative Porter | Deployment branch: Manchester | Actual role: Operative Porter | Jobs: 394233 | Customers: BT plc | Actual hours: 8.5; source records: 1</x:v>
      </x:c>
      <x:c r="L2271" t="str">
        <x:v>Include</x:v>
      </x:c>
      <x:c r="M2271"/>
      <x:c r="N2271"/>
    </x:row>
    <x:row r="2272">
      <x:c r="A2272" t="str">
        <x:v>Ryan Coupe|2026-01-12</x:v>
      </x:c>
      <x:c r="B2272" s="888" t="n">
        <x:v>46034</x:v>
      </x:c>
      <x:c r="C2272" t="str">
        <x:v>Ryan Coupe</x:v>
      </x:c>
      <x:c r="D2272" t="str">
        <x:v>Permanent</x:v>
      </x:c>
      <x:c r="E2272" t="str">
        <x:v>Manchester</x:v>
      </x:c>
      <x:c r="F2272" t="str">
        <x:v>Operative Porter</x:v>
      </x:c>
      <x:c r="G2272" t="str">
        <x:v>394233</x:v>
      </x:c>
      <x:c r="H2272" t="str">
        <x:v>BT plc</x:v>
      </x:c>
      <x:c r="I2272" s="22" t="n">
        <x:v>8.5</x:v>
      </x:c>
      <x:c r="J2272" t="str">
        <x:v>Worked</x:v>
      </x:c>
      <x:c r="K2272" t="str">
        <x:v>Employee 104573; home branch Manchester; assigned role Operative Porter | Deployment branch: Manchester | Actual role: Operative Porter | Jobs: 394233 | Customers: BT plc | Actual hours: 8.5; source records: 1</x:v>
      </x:c>
      <x:c r="L2272" t="str">
        <x:v>Include</x:v>
      </x:c>
      <x:c r="M2272"/>
      <x:c r="N2272"/>
    </x:row>
    <x:row r="2273">
      <x:c r="A2273" t="str">
        <x:v>Ryan Coupe|2026-01-13</x:v>
      </x:c>
      <x:c r="B2273" s="888" t="n">
        <x:v>46035</x:v>
      </x:c>
      <x:c r="C2273" t="str">
        <x:v>Ryan Coupe</x:v>
      </x:c>
      <x:c r="D2273" t="str">
        <x:v>Permanent</x:v>
      </x:c>
      <x:c r="E2273" t="str">
        <x:v>Manchester</x:v>
      </x:c>
      <x:c r="F2273" t="str">
        <x:v>Operative Porter</x:v>
      </x:c>
      <x:c r="G2273" t="str">
        <x:v>397767</x:v>
      </x:c>
      <x:c r="H2273" t="str">
        <x:v>Irwell Valley Homes</x:v>
      </x:c>
      <x:c r="I2273" s="22" t="n">
        <x:v>9.5</x:v>
      </x:c>
      <x:c r="J2273" t="str">
        <x:v>Worked</x:v>
      </x:c>
      <x:c r="K2273" t="str">
        <x:v>Employee 104573; home branch Manchester; assigned role Operative Porter | Deployment branch: Manchester | Actual role: Operative Porter | Jobs: 397767 | Customers: Irwell Valley Homes | Actual hours: 9.5; source records: 1</x:v>
      </x:c>
      <x:c r="L2273" t="str">
        <x:v>Include</x:v>
      </x:c>
      <x:c r="M2273"/>
      <x:c r="N2273"/>
    </x:row>
    <x:row r="2274">
      <x:c r="A2274" t="str">
        <x:v>Ryan Coupe|2026-01-14</x:v>
      </x:c>
      <x:c r="B2274" s="888" t="n">
        <x:v>46036</x:v>
      </x:c>
      <x:c r="C2274" t="str">
        <x:v>Ryan Coupe</x:v>
      </x:c>
      <x:c r="D2274" t="str">
        <x:v>Permanent</x:v>
      </x:c>
      <x:c r="E2274" t="str">
        <x:v>Manchester</x:v>
      </x:c>
      <x:c r="F2274" t="str">
        <x:v>Operative Porter</x:v>
      </x:c>
      <x:c r="G2274" t="str">
        <x:v>394233</x:v>
      </x:c>
      <x:c r="H2274" t="str">
        <x:v>BT plc</x:v>
      </x:c>
      <x:c r="I2274" s="22" t="n">
        <x:v>7.5</x:v>
      </x:c>
      <x:c r="J2274" t="str">
        <x:v>Worked</x:v>
      </x:c>
      <x:c r="K2274" t="str">
        <x:v>Employee 104573; home branch Manchester; assigned role Operative Porter | Deployment branch: Manchester | Actual role: Operative Porter | Jobs: 394233 | Customers: BT plc | Actual hours: 7.5; source records: 1</x:v>
      </x:c>
      <x:c r="L2274" t="str">
        <x:v>Include</x:v>
      </x:c>
      <x:c r="M2274"/>
      <x:c r="N2274"/>
    </x:row>
    <x:row r="2275">
      <x:c r="A2275" t="str">
        <x:v>Ryan Coupe|2026-01-15</x:v>
      </x:c>
      <x:c r="B2275" s="888" t="n">
        <x:v>46037</x:v>
      </x:c>
      <x:c r="C2275" t="str">
        <x:v>Ryan Coupe</x:v>
      </x:c>
      <x:c r="D2275" t="str">
        <x:v>Permanent</x:v>
      </x:c>
      <x:c r="E2275" t="str">
        <x:v>Manchester</x:v>
      </x:c>
      <x:c r="F2275" t="str">
        <x:v>Operative Porter</x:v>
      </x:c>
      <x:c r="G2275" t="str">
        <x:v>394233</x:v>
      </x:c>
      <x:c r="H2275" t="str">
        <x:v>BT plc</x:v>
      </x:c>
      <x:c r="I2275" s="22" t="n">
        <x:v>7.5</x:v>
      </x:c>
      <x:c r="J2275" t="str">
        <x:v>Worked</x:v>
      </x:c>
      <x:c r="K2275" t="str">
        <x:v>Employee 104573; home branch Manchester; assigned role Operative Porter | Deployment branch: Manchester | Actual role: Operative Porter | Jobs: 394233 | Customers: BT plc | Actual hours: 7.5; source records: 1</x:v>
      </x:c>
      <x:c r="L2275" t="str">
        <x:v>Include</x:v>
      </x:c>
      <x:c r="M2275"/>
      <x:c r="N2275"/>
    </x:row>
    <x:row r="2276">
      <x:c r="A2276" t="str">
        <x:v>Ryan Coupe|2026-01-16</x:v>
      </x:c>
      <x:c r="B2276" s="888" t="n">
        <x:v>46038</x:v>
      </x:c>
      <x:c r="C2276" t="str">
        <x:v>Ryan Coupe</x:v>
      </x:c>
      <x:c r="D2276" t="str">
        <x:v>Permanent</x:v>
      </x:c>
      <x:c r="E2276" t="str">
        <x:v>Manchester</x:v>
      </x:c>
      <x:c r="F2276" t="str">
        <x:v>Operative Porter</x:v>
      </x:c>
      <x:c r="G2276" t="str">
        <x:v>394233</x:v>
      </x:c>
      <x:c r="H2276" t="str">
        <x:v>BT plc</x:v>
      </x:c>
      <x:c r="I2276" s="22" t="n">
        <x:v>9</x:v>
      </x:c>
      <x:c r="J2276" t="str">
        <x:v>Worked</x:v>
      </x:c>
      <x:c r="K2276" t="str">
        <x:v>Employee 104573; home branch Manchester; assigned role Operative Porter | Deployment branch: Manchester | Actual role: Operative Porter | Jobs: 394233 | Customers: BT plc | Actual hours: 9.0; source records: 1</x:v>
      </x:c>
      <x:c r="L2276" t="str">
        <x:v>Include</x:v>
      </x:c>
      <x:c r="M2276"/>
      <x:c r="N2276"/>
    </x:row>
    <x:row r="2277">
      <x:c r="A2277" t="str">
        <x:v>Ryan Coupe|2026-01-19</x:v>
      </x:c>
      <x:c r="B2277" s="888" t="n">
        <x:v>46041</x:v>
      </x:c>
      <x:c r="C2277" t="str">
        <x:v>Ryan Coupe</x:v>
      </x:c>
      <x:c r="D2277" t="str">
        <x:v>Permanent</x:v>
      </x:c>
      <x:c r="E2277" t="str">
        <x:v>Manchester</x:v>
      </x:c>
      <x:c r="F2277" t="str">
        <x:v>Operative Porter</x:v>
      </x:c>
      <x:c r="G2277" t="str">
        <x:v>394233</x:v>
      </x:c>
      <x:c r="H2277" t="str">
        <x:v>BT plc</x:v>
      </x:c>
      <x:c r="I2277" s="22" t="n">
        <x:v>9</x:v>
      </x:c>
      <x:c r="J2277" t="str">
        <x:v>Worked</x:v>
      </x:c>
      <x:c r="K2277" t="str">
        <x:v>Employee 104573; home branch Manchester; assigned role Operative Porter | Deployment branch: Manchester | Actual role: Operative Porter | Jobs: 394233 | Customers: BT plc | Actual hours: 9.0; source records: 1</x:v>
      </x:c>
      <x:c r="L2277" t="str">
        <x:v>Include</x:v>
      </x:c>
      <x:c r="M2277"/>
      <x:c r="N2277"/>
    </x:row>
    <x:row r="2278">
      <x:c r="A2278" t="str">
        <x:v>Ryan Coupe|2026-01-20</x:v>
      </x:c>
      <x:c r="B2278" s="888" t="n">
        <x:v>46042</x:v>
      </x:c>
      <x:c r="C2278" t="str">
        <x:v>Ryan Coupe</x:v>
      </x:c>
      <x:c r="D2278" t="str">
        <x:v>Permanent</x:v>
      </x:c>
      <x:c r="E2278" t="str">
        <x:v>Manchester</x:v>
      </x:c>
      <x:c r="F2278" t="str">
        <x:v>Operative Porter</x:v>
      </x:c>
      <x:c r="G2278" t="str">
        <x:v>394233</x:v>
      </x:c>
      <x:c r="H2278" t="str">
        <x:v>BT plc</x:v>
      </x:c>
      <x:c r="I2278" s="22" t="n">
        <x:v>8.5</x:v>
      </x:c>
      <x:c r="J2278" t="str">
        <x:v>Worked</x:v>
      </x:c>
      <x:c r="K2278" t="str">
        <x:v>Employee 104573; home branch Manchester; assigned role Operative Porter | Deployment branch: Manchester | Actual role: Operative Porter | Jobs: 394233 | Customers: BT plc | Actual hours: 8.5; source records: 1</x:v>
      </x:c>
      <x:c r="L2278" t="str">
        <x:v>Include</x:v>
      </x:c>
      <x:c r="M2278"/>
      <x:c r="N2278"/>
    </x:row>
    <x:row r="2279">
      <x:c r="A2279" t="str">
        <x:v>Ryan Coupe|2026-01-21</x:v>
      </x:c>
      <x:c r="B2279" s="888" t="n">
        <x:v>46043</x:v>
      </x:c>
      <x:c r="C2279" t="str">
        <x:v>Ryan Coupe</x:v>
      </x:c>
      <x:c r="D2279" t="str">
        <x:v>Permanent</x:v>
      </x:c>
      <x:c r="E2279" t="str">
        <x:v>Manchester</x:v>
      </x:c>
      <x:c r="F2279" t="str">
        <x:v>Operative Porter</x:v>
      </x:c>
      <x:c r="G2279" t="str">
        <x:v>394233</x:v>
      </x:c>
      <x:c r="H2279" t="str">
        <x:v>BT plc</x:v>
      </x:c>
      <x:c r="I2279" s="22" t="n">
        <x:v>9.5</x:v>
      </x:c>
      <x:c r="J2279" t="str">
        <x:v>Worked</x:v>
      </x:c>
      <x:c r="K2279" t="str">
        <x:v>Employee 104573; home branch Manchester; assigned role Operative Porter | Deployment branch: Manchester | Actual role: Operative Porter | Jobs: 394233 | Customers: BT plc | Actual hours: 9.5; source records: 1</x:v>
      </x:c>
      <x:c r="L2279" t="str">
        <x:v>Include</x:v>
      </x:c>
      <x:c r="M2279"/>
      <x:c r="N2279"/>
    </x:row>
    <x:row r="2280">
      <x:c r="A2280" t="str">
        <x:v>Ryan Coupe|2026-01-22</x:v>
      </x:c>
      <x:c r="B2280" s="888" t="n">
        <x:v>46044</x:v>
      </x:c>
      <x:c r="C2280" t="str">
        <x:v>Ryan Coupe</x:v>
      </x:c>
      <x:c r="D2280" t="str">
        <x:v>Permanent</x:v>
      </x:c>
      <x:c r="E2280" t="str">
        <x:v>Manchester</x:v>
      </x:c>
      <x:c r="F2280" t="str">
        <x:v>Operative Porter</x:v>
      </x:c>
      <x:c r="G2280" t="str">
        <x:v>394233</x:v>
      </x:c>
      <x:c r="H2280" t="str">
        <x:v>BT plc</x:v>
      </x:c>
      <x:c r="I2280" s="22" t="n">
        <x:v>9</x:v>
      </x:c>
      <x:c r="J2280" t="str">
        <x:v>Worked</x:v>
      </x:c>
      <x:c r="K2280" t="str">
        <x:v>Employee 104573; home branch Manchester; assigned role Operative Porter | Deployment branch: Manchester | Actual role: Operative Porter | Jobs: 394233 | Customers: BT plc | Actual hours: 9.0; source records: 1</x:v>
      </x:c>
      <x:c r="L2280" t="str">
        <x:v>Include</x:v>
      </x:c>
      <x:c r="M2280"/>
      <x:c r="N2280"/>
    </x:row>
    <x:row r="2281">
      <x:c r="A2281" t="str">
        <x:v>Ryan Coupe|2026-01-23</x:v>
      </x:c>
      <x:c r="B2281" s="888" t="n">
        <x:v>46045</x:v>
      </x:c>
      <x:c r="C2281" t="str">
        <x:v>Ryan Coupe</x:v>
      </x:c>
      <x:c r="D2281" t="str">
        <x:v>Permanent</x:v>
      </x:c>
      <x:c r="E2281" t="str">
        <x:v>Manchester</x:v>
      </x:c>
      <x:c r="F2281" t="str">
        <x:v>Operative Porter</x:v>
      </x:c>
      <x:c r="G2281" t="str">
        <x:v>394233</x:v>
      </x:c>
      <x:c r="H2281" t="str">
        <x:v>BT plc</x:v>
      </x:c>
      <x:c r="I2281" s="22" t="n">
        <x:v>7.5</x:v>
      </x:c>
      <x:c r="J2281" t="str">
        <x:v>Worked</x:v>
      </x:c>
      <x:c r="K2281" t="str">
        <x:v>Employee 104573; home branch Manchester; assigned role Operative Porter | Deployment branch: Manchester | Actual role: Operative Porter | Jobs: 394233 | Customers: BT plc | Actual hours: 7.5; source records: 1</x:v>
      </x:c>
      <x:c r="L2281" t="str">
        <x:v>Include</x:v>
      </x:c>
      <x:c r="M2281"/>
      <x:c r="N2281"/>
    </x:row>
    <x:row r="2282">
      <x:c r="A2282" t="str">
        <x:v>Ryan Coupe|2026-01-26</x:v>
      </x:c>
      <x:c r="B2282" s="888" t="n">
        <x:v>46048</x:v>
      </x:c>
      <x:c r="C2282" t="str">
        <x:v>Ryan Coupe</x:v>
      </x:c>
      <x:c r="D2282" t="str">
        <x:v>Permanent</x:v>
      </x:c>
      <x:c r="E2282" t="str">
        <x:v>Manchester</x:v>
      </x:c>
      <x:c r="F2282" t="str">
        <x:v>Operative Porter</x:v>
      </x:c>
      <x:c r="G2282" t="str">
        <x:v>398317</x:v>
      </x:c>
      <x:c r="H2282" t="str">
        <x:v>Restore Harrow Green</x:v>
      </x:c>
      <x:c r="I2282" s="22" t="n">
        <x:v>8.75</x:v>
      </x:c>
      <x:c r="J2282" t="str">
        <x:v>Worked</x:v>
      </x:c>
      <x:c r="K2282" t="str">
        <x:v>Employee 104573; home branch Manchester; assigned role Operative Porter | Deployment branch: Manchester | Actual role: Operative Porter | Jobs: 398317 | Customers: Restore Harrow Green | Actual hours: 8.8; source records: 1</x:v>
      </x:c>
      <x:c r="L2282" t="str">
        <x:v>Include</x:v>
      </x:c>
      <x:c r="M2282"/>
      <x:c r="N2282"/>
    </x:row>
    <x:row r="2283">
      <x:c r="A2283" t="str">
        <x:v>Ryan Coupe|2026-01-27</x:v>
      </x:c>
      <x:c r="B2283" s="888" t="n">
        <x:v>46049</x:v>
      </x:c>
      <x:c r="C2283" t="str">
        <x:v>Ryan Coupe</x:v>
      </x:c>
      <x:c r="D2283" t="str">
        <x:v>Permanent</x:v>
      </x:c>
      <x:c r="E2283" t="str">
        <x:v>Manchester</x:v>
      </x:c>
      <x:c r="F2283" t="str">
        <x:v>Operative Porter</x:v>
      </x:c>
      <x:c r="G2283" t="str">
        <x:v>398317</x:v>
      </x:c>
      <x:c r="H2283" t="str">
        <x:v>Restore Harrow Green</x:v>
      </x:c>
      <x:c r="I2283" s="22" t="n">
        <x:v>8.75</x:v>
      </x:c>
      <x:c r="J2283" t="str">
        <x:v>Worked</x:v>
      </x:c>
      <x:c r="K2283" t="str">
        <x:v>Employee 104573; home branch Manchester; assigned role Operative Porter | Deployment branch: Manchester | Actual role: Operative Porter | Jobs: 398317 | Customers: Restore Harrow Green | Actual hours: 8.8; source records: 1</x:v>
      </x:c>
      <x:c r="L2283" t="str">
        <x:v>Include</x:v>
      </x:c>
      <x:c r="M2283"/>
      <x:c r="N2283"/>
    </x:row>
    <x:row r="2284">
      <x:c r="A2284" t="str">
        <x:v>Ryan Coupe|2026-01-28</x:v>
      </x:c>
      <x:c r="B2284" s="888" t="n">
        <x:v>46050</x:v>
      </x:c>
      <x:c r="C2284" t="str">
        <x:v>Ryan Coupe</x:v>
      </x:c>
      <x:c r="D2284" t="str">
        <x:v>Permanent</x:v>
      </x:c>
      <x:c r="E2284" t="str">
        <x:v>Manchester</x:v>
      </x:c>
      <x:c r="F2284" t="str">
        <x:v>Operative Porter</x:v>
      </x:c>
      <x:c r="G2284" t="str">
        <x:v>398317</x:v>
      </x:c>
      <x:c r="H2284" t="str">
        <x:v>Restore Harrow Green</x:v>
      </x:c>
      <x:c r="I2284" s="22" t="n">
        <x:v>9.5</x:v>
      </x:c>
      <x:c r="J2284" t="str">
        <x:v>Worked</x:v>
      </x:c>
      <x:c r="K2284" t="str">
        <x:v>Employee 104573; home branch Manchester; assigned role Operative Porter | Deployment branch: Manchester | Actual role: Operative Porter | Jobs: 398317 | Customers: Restore Harrow Green | Actual hours: 9.5; source records: 1</x:v>
      </x:c>
      <x:c r="L2284" t="str">
        <x:v>Include</x:v>
      </x:c>
      <x:c r="M2284"/>
      <x:c r="N2284"/>
    </x:row>
    <x:row r="2285">
      <x:c r="A2285" t="str">
        <x:v>Ryan Coupe|2026-01-29</x:v>
      </x:c>
      <x:c r="B2285" s="888" t="n">
        <x:v>46051</x:v>
      </x:c>
      <x:c r="C2285" t="str">
        <x:v>Ryan Coupe</x:v>
      </x:c>
      <x:c r="D2285" t="str">
        <x:v>Permanent</x:v>
      </x:c>
      <x:c r="E2285" t="str">
        <x:v>Manchester</x:v>
      </x:c>
      <x:c r="F2285" t="str">
        <x:v>Operative Porter</x:v>
      </x:c>
      <x:c r="G2285" t="str">
        <x:v>398317</x:v>
      </x:c>
      <x:c r="H2285" t="str">
        <x:v>Restore Harrow Green</x:v>
      </x:c>
      <x:c r="I2285" s="22" t="n">
        <x:v>12</x:v>
      </x:c>
      <x:c r="J2285" t="str">
        <x:v>Worked</x:v>
      </x:c>
      <x:c r="K2285" t="str">
        <x:v>Employee 104573; home branch Manchester; assigned role Operative Porter | Deployment branch: Manchester | Actual role: Operative Porter | Jobs: 398317 | Customers: Restore Harrow Green | Actual hours: 12.0; source records: 1</x:v>
      </x:c>
      <x:c r="L2285" t="str">
        <x:v>Include</x:v>
      </x:c>
      <x:c r="M2285"/>
      <x:c r="N2285"/>
    </x:row>
    <x:row r="2286">
      <x:c r="A2286" t="str">
        <x:v>Ryan Coupe|2026-01-30</x:v>
      </x:c>
      <x:c r="B2286" s="888" t="n">
        <x:v>46052</x:v>
      </x:c>
      <x:c r="C2286" t="str">
        <x:v>Ryan Coupe</x:v>
      </x:c>
      <x:c r="D2286" t="str">
        <x:v>Permanent</x:v>
      </x:c>
      <x:c r="E2286" t="str">
        <x:v>Manchester</x:v>
      </x:c>
      <x:c r="F2286" t="str">
        <x:v>Operative Porter</x:v>
      </x:c>
      <x:c r="G2286" t="str">
        <x:v>398317</x:v>
      </x:c>
      <x:c r="H2286" t="str">
        <x:v>Restore Harrow Green</x:v>
      </x:c>
      <x:c r="I2286" s="22" t="n">
        <x:v>10</x:v>
      </x:c>
      <x:c r="J2286" t="str">
        <x:v>Worked</x:v>
      </x:c>
      <x:c r="K2286" t="str">
        <x:v>Employee 104573; home branch Manchester; assigned role Operative Porter | Deployment branch: Manchester | Actual role: Operative Porter | Jobs: 398317 | Customers: Restore Harrow Green | Actual hours: 10.0; source records: 1</x:v>
      </x:c>
      <x:c r="L2286" t="str">
        <x:v>Include</x:v>
      </x:c>
      <x:c r="M2286"/>
      <x:c r="N2286"/>
    </x:row>
    <x:row r="2287">
      <x:c r="A2287" t="str">
        <x:v>S Bello|2026-01-07</x:v>
      </x:c>
      <x:c r="B2287" s="888" t="n">
        <x:v>46029</x:v>
      </x:c>
      <x:c r="C2287" t="str">
        <x:v>S Bello</x:v>
      </x:c>
      <x:c r="D2287" t="str">
        <x:v>Permanent</x:v>
      </x:c>
      <x:c r="E2287" t="str">
        <x:v>Thurrock</x:v>
      </x:c>
      <x:c r="F2287" t="str">
        <x:v>Operative Porter</x:v>
      </x:c>
      <x:c r="G2287" t="str">
        <x:v>399431</x:v>
      </x:c>
      <x:c r="H2287" t="str">
        <x:v>London Metropolitan University</x:v>
      </x:c>
      <x:c r="I2287" s="22" t="n">
        <x:v>7.5</x:v>
      </x:c>
      <x:c r="J2287" t="str">
        <x:v>Worked</x:v>
      </x:c>
      <x:c r="K2287" t="str">
        <x:v>Employee 103124; home branch Thurrock; assigned role Operative Porter | Deployment branch: Thurrock | Actual role: Operative Porter | Jobs: 399431 | Customers: London Metropolitan University | Actual hours: 7.5; source records: 1</x:v>
      </x:c>
      <x:c r="L2287" t="str">
        <x:v>Include</x:v>
      </x:c>
      <x:c r="M2287"/>
      <x:c r="N2287"/>
    </x:row>
    <x:row r="2288">
      <x:c r="A2288" t="str">
        <x:v>S Bello|2026-01-08</x:v>
      </x:c>
      <x:c r="B2288" s="888" t="n">
        <x:v>46030</x:v>
      </x:c>
      <x:c r="C2288" t="str">
        <x:v>S Bello</x:v>
      </x:c>
      <x:c r="D2288" t="str">
        <x:v>Permanent</x:v>
      </x:c>
      <x:c r="E2288" t="str">
        <x:v>Thurrock</x:v>
      </x:c>
      <x:c r="F2288" t="str">
        <x:v>Operative Porter</x:v>
      </x:c>
      <x:c r="G2288" t="str">
        <x:v>399431</x:v>
      </x:c>
      <x:c r="H2288" t="str">
        <x:v>London Metropolitan University</x:v>
      </x:c>
      <x:c r="I2288" s="22" t="n">
        <x:v>8</x:v>
      </x:c>
      <x:c r="J2288" t="str">
        <x:v>Worked</x:v>
      </x:c>
      <x:c r="K2288" t="str">
        <x:v>Employee 103124; home branch Thurrock; assigned role Operative Porter | Deployment branch: Thurrock | Actual role: Operative Porter | Jobs: 399431 | Customers: London Metropolitan University | Actual hours: 8.0; source records: 1</x:v>
      </x:c>
      <x:c r="L2288" t="str">
        <x:v>Include</x:v>
      </x:c>
      <x:c r="M2288"/>
      <x:c r="N2288"/>
    </x:row>
    <x:row r="2289">
      <x:c r="A2289" t="str">
        <x:v>S Bello|2026-01-09</x:v>
      </x:c>
      <x:c r="B2289" s="888" t="n">
        <x:v>46031</x:v>
      </x:c>
      <x:c r="C2289" t="str">
        <x:v>S Bello</x:v>
      </x:c>
      <x:c r="D2289" t="str">
        <x:v>Permanent</x:v>
      </x:c>
      <x:c r="E2289" t="str">
        <x:v>Thurrock</x:v>
      </x:c>
      <x:c r="F2289" t="str">
        <x:v>Operative Porter</x:v>
      </x:c>
      <x:c r="G2289" t="str">
        <x:v>399587</x:v>
      </x:c>
      <x:c r="H2289" t="str">
        <x:v>Bank of New York Mellon</x:v>
      </x:c>
      <x:c r="I2289" s="22" t="n">
        <x:v>7</x:v>
      </x:c>
      <x:c r="J2289" t="str">
        <x:v>Worked</x:v>
      </x:c>
      <x:c r="K2289" t="str">
        <x:v>Employee 103124; home branch Thurrock; assigned role Operative Porter | Deployment branch: Thurrock | Actual role: Operative Porter | Jobs: 399587 | Customers: Bank of New York Mellon | Actual hours: 7.0; source records: 1</x:v>
      </x:c>
      <x:c r="L2289" t="str">
        <x:v>Include</x:v>
      </x:c>
      <x:c r="M2289"/>
      <x:c r="N2289"/>
    </x:row>
    <x:row r="2290">
      <x:c r="A2290" t="str">
        <x:v>S Bello|2026-01-10</x:v>
      </x:c>
      <x:c r="B2290" s="888" t="n">
        <x:v>46032</x:v>
      </x:c>
      <x:c r="C2290" t="str">
        <x:v>S Bello</x:v>
      </x:c>
      <x:c r="D2290" t="str">
        <x:v>Permanent</x:v>
      </x:c>
      <x:c r="E2290" t="str">
        <x:v>Thurrock</x:v>
      </x:c>
      <x:c r="F2290" t="str">
        <x:v>Operative Porter</x:v>
      </x:c>
      <x:c r="G2290" t="str">
        <x:v>399587</x:v>
      </x:c>
      <x:c r="H2290" t="str">
        <x:v>Bank of New York Mellon</x:v>
      </x:c>
      <x:c r="I2290" s="22" t="n">
        <x:v>3</x:v>
      </x:c>
      <x:c r="J2290" t="str">
        <x:v>Worked</x:v>
      </x:c>
      <x:c r="K2290" t="str">
        <x:v>Employee 103124; home branch Thurrock; assigned role Operative Porter | Deployment branch: Thurrock | Actual role: Operative Porter | Jobs: 399587 | Customers: Bank of New York Mellon | Actual hours: 3.0; source records: 1</x:v>
      </x:c>
      <x:c r="L2290" t="str">
        <x:v>Include</x:v>
      </x:c>
      <x:c r="M2290"/>
      <x:c r="N2290"/>
    </x:row>
    <x:row r="2291">
      <x:c r="A2291" t="str">
        <x:v>S Bello|2026-01-11</x:v>
      </x:c>
      <x:c r="B2291" s="888" t="n">
        <x:v>46033</x:v>
      </x:c>
      <x:c r="C2291" t="str">
        <x:v>S Bello</x:v>
      </x:c>
      <x:c r="D2291" t="str">
        <x:v>Permanent</x:v>
      </x:c>
      <x:c r="E2291" t="str">
        <x:v>Thurrock</x:v>
      </x:c>
      <x:c r="F2291" t="str">
        <x:v>Operative Porter</x:v>
      </x:c>
      <x:c r="G2291" t="str">
        <x:v>399597</x:v>
      </x:c>
      <x:c r="H2291" t="str">
        <x:v>Harrow Green Logistics City M/W use only</x:v>
      </x:c>
      <x:c r="I2291" s="22" t="n">
        <x:v>3.5</x:v>
      </x:c>
      <x:c r="J2291" t="str">
        <x:v>Worked</x:v>
      </x:c>
      <x:c r="K2291" t="str">
        <x:v>Employee 103124; home branch Thurrock; assigned role Operative Porter | Deployment branch: Thurrock | Actual role: Operative Porter | Jobs: 399597 | Customers: Harrow Green Logistics City M/W use only | Actual hours: 3.5; source records: 1</x:v>
      </x:c>
      <x:c r="L2291" t="str">
        <x:v>Include</x:v>
      </x:c>
      <x:c r="M2291"/>
      <x:c r="N2291"/>
    </x:row>
    <x:row r="2292">
      <x:c r="A2292" t="str">
        <x:v>S Bello|2026-01-13</x:v>
      </x:c>
      <x:c r="B2292" s="888" t="n">
        <x:v>46035</x:v>
      </x:c>
      <x:c r="C2292" t="str">
        <x:v>S Bello</x:v>
      </x:c>
      <x:c r="D2292" t="str">
        <x:v>Permanent</x:v>
      </x:c>
      <x:c r="E2292" t="str">
        <x:v>Thurrock</x:v>
      </x:c>
      <x:c r="F2292" t="str">
        <x:v>Operative Porter</x:v>
      </x:c>
      <x:c r="G2292" t="str">
        <x:v>399587</x:v>
      </x:c>
      <x:c r="H2292" t="str">
        <x:v>Bank of New York Mellon</x:v>
      </x:c>
      <x:c r="I2292" s="22" t="n">
        <x:v>7</x:v>
      </x:c>
      <x:c r="J2292" t="str">
        <x:v>Worked</x:v>
      </x:c>
      <x:c r="K2292" t="str">
        <x:v>Employee 103124; home branch Thurrock; assigned role Operative Porter | Deployment branch: Thurrock | Actual role: Operative Porter | Jobs: 399587 | Customers: Bank of New York Mellon | Actual hours: 7.0; source records: 1</x:v>
      </x:c>
      <x:c r="L2292" t="str">
        <x:v>Include</x:v>
      </x:c>
      <x:c r="M2292"/>
      <x:c r="N2292"/>
    </x:row>
    <x:row r="2293">
      <x:c r="A2293" t="str">
        <x:v>S Bello|2026-01-14</x:v>
      </x:c>
      <x:c r="B2293" s="888" t="n">
        <x:v>46036</x:v>
      </x:c>
      <x:c r="C2293" t="str">
        <x:v>S Bello</x:v>
      </x:c>
      <x:c r="D2293" t="str">
        <x:v>Permanent</x:v>
      </x:c>
      <x:c r="E2293" t="str">
        <x:v>Thurrock</x:v>
      </x:c>
      <x:c r="F2293" t="str">
        <x:v>Operative Porter</x:v>
      </x:c>
      <x:c r="G2293" t="str">
        <x:v>399587</x:v>
      </x:c>
      <x:c r="H2293" t="str">
        <x:v>Bank of New York Mellon</x:v>
      </x:c>
      <x:c r="I2293" s="22" t="n">
        <x:v>12.5</x:v>
      </x:c>
      <x:c r="J2293" t="str">
        <x:v>Worked</x:v>
      </x:c>
      <x:c r="K2293" t="str">
        <x:v>Employee 103124; home branch Thurrock; assigned role Operative Porter | Deployment branch: Thurrock | Actual role: Operative Porter | Jobs: 399587 | Customers: Bank of New York Mellon | Actual hours: 12.5; source records: 1</x:v>
      </x:c>
      <x:c r="L2293" t="str">
        <x:v>Include</x:v>
      </x:c>
      <x:c r="M2293"/>
      <x:c r="N2293"/>
    </x:row>
    <x:row r="2294">
      <x:c r="A2294" t="str">
        <x:v>S Bello|2026-01-15</x:v>
      </x:c>
      <x:c r="B2294" s="888" t="n">
        <x:v>46037</x:v>
      </x:c>
      <x:c r="C2294" t="str">
        <x:v>S Bello</x:v>
      </x:c>
      <x:c r="D2294" t="str">
        <x:v>Permanent</x:v>
      </x:c>
      <x:c r="E2294" t="str">
        <x:v>Thurrock</x:v>
      </x:c>
      <x:c r="F2294" t="str">
        <x:v>Operative Porter</x:v>
      </x:c>
      <x:c r="G2294" t="str">
        <x:v>399587</x:v>
      </x:c>
      <x:c r="H2294" t="str">
        <x:v>Bank of New York Mellon</x:v>
      </x:c>
      <x:c r="I2294" s="22" t="n">
        <x:v>7.5</x:v>
      </x:c>
      <x:c r="J2294" t="str">
        <x:v>Worked</x:v>
      </x:c>
      <x:c r="K2294" t="str">
        <x:v>Employee 103124; home branch Thurrock; assigned role Operative Porter | Deployment branch: Thurrock | Actual role: Operative Porter | Jobs: 399587 | Customers: Bank of New York Mellon | Actual hours: 7.5; source records: 1</x:v>
      </x:c>
      <x:c r="L2294" t="str">
        <x:v>Include</x:v>
      </x:c>
      <x:c r="M2294"/>
      <x:c r="N2294"/>
    </x:row>
    <x:row r="2295">
      <x:c r="A2295" t="str">
        <x:v>S Bello|2026-01-16</x:v>
      </x:c>
      <x:c r="B2295" s="888" t="n">
        <x:v>46038</x:v>
      </x:c>
      <x:c r="C2295" t="str">
        <x:v>S Bello</x:v>
      </x:c>
      <x:c r="D2295" t="str">
        <x:v>Permanent</x:v>
      </x:c>
      <x:c r="E2295" t="str">
        <x:v>Thurrock</x:v>
      </x:c>
      <x:c r="F2295" t="str">
        <x:v>Operative Porter</x:v>
      </x:c>
      <x:c r="G2295" t="str">
        <x:v>399113</x:v>
      </x:c>
      <x:c r="H2295" t="str">
        <x:v>The Hut Group Ltd (City AM / Ingenuity)</x:v>
      </x:c>
      <x:c r="I2295" s="22" t="n">
        <x:v>10</x:v>
      </x:c>
      <x:c r="J2295" t="str">
        <x:v>Worked</x:v>
      </x:c>
      <x:c r="K2295" t="str">
        <x:v>Employee 103124; home branch Thurrock; assigned role Operative Porter | Deployment branch: Thurrock | Actual role: Operative Skilled | Jobs: 399113 | Customers: The Hut Group Ltd (City AM / Ingenuity) | Actual hours: 10.0; source records: 1</x:v>
      </x:c>
      <x:c r="L2295" t="str">
        <x:v>Include</x:v>
      </x:c>
      <x:c r="M2295"/>
      <x:c r="N2295"/>
    </x:row>
    <x:row r="2296">
      <x:c r="A2296" t="str">
        <x:v>S Bello|2026-01-21</x:v>
      </x:c>
      <x:c r="B2296" s="888" t="n">
        <x:v>46043</x:v>
      </x:c>
      <x:c r="C2296" t="str">
        <x:v>S Bello</x:v>
      </x:c>
      <x:c r="D2296" t="str">
        <x:v>Permanent</x:v>
      </x:c>
      <x:c r="E2296" t="str">
        <x:v>Thurrock</x:v>
      </x:c>
      <x:c r="F2296" t="str">
        <x:v>Operative Porter</x:v>
      </x:c>
      <x:c r="G2296" t="str">
        <x:v>396636</x:v>
      </x:c>
      <x:c r="H2296" t="str">
        <x:v>Zweers/Miss Jane</x:v>
      </x:c>
      <x:c r="I2296" s="22" t="n">
        <x:v>6.5</x:v>
      </x:c>
      <x:c r="J2296" t="str">
        <x:v>Worked</x:v>
      </x:c>
      <x:c r="K2296" t="str">
        <x:v>Employee 103124; home branch Thurrock; assigned role Operative Porter | Deployment branch: Thurrock | Actual role: Operative Porter | Jobs: 396636 | Customers: Zweers/Miss Jane | Actual hours: 6.5; source records: 1</x:v>
      </x:c>
      <x:c r="L2296" t="str">
        <x:v>Include</x:v>
      </x:c>
      <x:c r="M2296"/>
      <x:c r="N2296"/>
    </x:row>
    <x:row r="2297">
      <x:c r="A2297" t="str">
        <x:v>S Bello|2026-01-22</x:v>
      </x:c>
      <x:c r="B2297" s="888" t="n">
        <x:v>46044</x:v>
      </x:c>
      <x:c r="C2297" t="str">
        <x:v>S Bello</x:v>
      </x:c>
      <x:c r="D2297" t="str">
        <x:v>Permanent</x:v>
      </x:c>
      <x:c r="E2297" t="str">
        <x:v>Thurrock</x:v>
      </x:c>
      <x:c r="F2297" t="str">
        <x:v>Operative Porter</x:v>
      </x:c>
      <x:c r="G2297" t="str">
        <x:v>399652</x:v>
      </x:c>
      <x:c r="H2297" t="str">
        <x:v>Jellyfish Group Ltd</x:v>
      </x:c>
      <x:c r="I2297" s="22" t="n">
        <x:v>11.5</x:v>
      </x:c>
      <x:c r="J2297" t="str">
        <x:v>Worked</x:v>
      </x:c>
      <x:c r="K2297" t="str">
        <x:v>Employee 103124; home branch Thurrock; assigned role Operative Porter | Deployment branch: Croydon | Actual role: Operative Porter | Jobs: 399652 | Customers: Jellyfish Group Ltd | Actual hours: 11.5; source records: 1</x:v>
      </x:c>
      <x:c r="L2297" t="str">
        <x:v>Include</x:v>
      </x:c>
      <x:c r="M2297"/>
      <x:c r="N2297"/>
    </x:row>
    <x:row r="2298">
      <x:c r="A2298" t="str">
        <x:v>S Bello|2026-01-23</x:v>
      </x:c>
      <x:c r="B2298" s="888" t="n">
        <x:v>46045</x:v>
      </x:c>
      <x:c r="C2298" t="str">
        <x:v>S Bello</x:v>
      </x:c>
      <x:c r="D2298" t="str">
        <x:v>Permanent</x:v>
      </x:c>
      <x:c r="E2298" t="str">
        <x:v>Thurrock</x:v>
      </x:c>
      <x:c r="F2298" t="str">
        <x:v>Operative Porter</x:v>
      </x:c>
      <x:c r="G2298" t="str">
        <x:v>396894</x:v>
      </x:c>
      <x:c r="H2298" t="str">
        <x:v>Adusah/Mr Vasco</x:v>
      </x:c>
      <x:c r="I2298" s="22" t="n">
        <x:v>8</x:v>
      </x:c>
      <x:c r="J2298" t="str">
        <x:v>Worked</x:v>
      </x:c>
      <x:c r="K2298" t="str">
        <x:v>Employee 103124; home branch Thurrock; assigned role Operative Porter | Deployment branch: Thurrock | Actual role: Operative Porter | Jobs: 396894 | Customers: Adusah/Mr Vasco | Actual hours: 8.0; source records: 1</x:v>
      </x:c>
      <x:c r="L2298" t="str">
        <x:v>Include</x:v>
      </x:c>
      <x:c r="M2298"/>
      <x:c r="N2298"/>
    </x:row>
    <x:row r="2299">
      <x:c r="A2299" t="str">
        <x:v>S Bello|2026-01-26</x:v>
      </x:c>
      <x:c r="B2299" s="888" t="n">
        <x:v>46048</x:v>
      </x:c>
      <x:c r="C2299" t="str">
        <x:v>S Bello</x:v>
      </x:c>
      <x:c r="D2299" t="str">
        <x:v>Permanent</x:v>
      </x:c>
      <x:c r="E2299" t="str">
        <x:v>Thurrock</x:v>
      </x:c>
      <x:c r="F2299" t="str">
        <x:v>Operative Porter</x:v>
      </x:c>
      <x:c r="G2299" t="str">
        <x:v>396615</x:v>
      </x:c>
      <x:c r="H2299" t="str">
        <x:v>Wilkinson/Mr Jodie</x:v>
      </x:c>
      <x:c r="I2299" s="22" t="n">
        <x:v>3</x:v>
      </x:c>
      <x:c r="J2299" t="str">
        <x:v>Worked</x:v>
      </x:c>
      <x:c r="K2299" t="str">
        <x:v>Employee 103124; home branch Thurrock; assigned role Operative Porter | Deployment branch: Thurrock | Actual role: Operative Porter | Jobs: 396615 | Customers: Wilkinson/Mr Jodie | Actual hours: 3.0; source records: 1</x:v>
      </x:c>
      <x:c r="L2299" t="str">
        <x:v>Include</x:v>
      </x:c>
      <x:c r="M2299"/>
      <x:c r="N2299"/>
    </x:row>
    <x:row r="2300">
      <x:c r="A2300" t="str">
        <x:v>S Bello|2026-01-29</x:v>
      </x:c>
      <x:c r="B2300" s="888" t="n">
        <x:v>46051</x:v>
      </x:c>
      <x:c r="C2300" t="str">
        <x:v>S Bello</x:v>
      </x:c>
      <x:c r="D2300" t="str">
        <x:v>Permanent</x:v>
      </x:c>
      <x:c r="E2300" t="str">
        <x:v>Thurrock</x:v>
      </x:c>
      <x:c r="F2300" t="str">
        <x:v>Operative Porter</x:v>
      </x:c>
      <x:c r="G2300" t="str">
        <x:v>399739</x:v>
      </x:c>
      <x:c r="H2300" t="str">
        <x:v>Henry - disabled/Ms Carla</x:v>
      </x:c>
      <x:c r="I2300" s="22" t="n">
        <x:v>6</x:v>
      </x:c>
      <x:c r="J2300" t="str">
        <x:v>Worked</x:v>
      </x:c>
      <x:c r="K2300" t="str">
        <x:v>Employee 103124; home branch Thurrock; assigned role Operative Porter | Deployment branch: Thurrock | Actual role: Operative Skilled | Jobs: 399739 | Customers: Henry - disabled/Ms Carla | Actual hours: 6.0; source records: 1</x:v>
      </x:c>
      <x:c r="L2300" t="str">
        <x:v>Include</x:v>
      </x:c>
      <x:c r="M2300"/>
      <x:c r="N2300"/>
    </x:row>
    <x:row r="2301">
      <x:c r="A2301" t="str">
        <x:v>S Bello|2026-01-30</x:v>
      </x:c>
      <x:c r="B2301" s="888" t="n">
        <x:v>46052</x:v>
      </x:c>
      <x:c r="C2301" t="str">
        <x:v>S Bello</x:v>
      </x:c>
      <x:c r="D2301" t="str">
        <x:v>Permanent</x:v>
      </x:c>
      <x:c r="E2301" t="str">
        <x:v>Thurrock</x:v>
      </x:c>
      <x:c r="F2301" t="str">
        <x:v>Operative Porter</x:v>
      </x:c>
      <x:c r="G2301" t="str">
        <x:v>399704, 399941</x:v>
      </x:c>
      <x:c r="H2301" t="str">
        <x:v>Avrion; Bank of America Merrill Lynch</x:v>
      </x:c>
      <x:c r="I2301" s="22" t="n">
        <x:v>16.5</x:v>
      </x:c>
      <x:c r="J2301" t="str">
        <x:v>Worked — 2 records</x:v>
      </x:c>
      <x:c r="K2301" t="str">
        <x:v>Employee 103124; home branch Thurrock; assigned role Operative Porter | Deployment branch: Thurrock | Actual role: Operative Porter | Jobs: 399704, 399941 | Customers: Avrion; Bank of America Merrill Lynch | Actual hours: 16.5; source records: 2</x:v>
      </x:c>
      <x:c r="L2301" t="str">
        <x:v>Include</x:v>
      </x:c>
      <x:c r="M2301"/>
      <x:c r="N2301"/>
    </x:row>
    <x:row r="2302">
      <x:c r="A2302" t="str">
        <x:v>S Bello|2026-01-31</x:v>
      </x:c>
      <x:c r="B2302" s="888" t="n">
        <x:v>46053</x:v>
      </x:c>
      <x:c r="C2302" t="str">
        <x:v>S Bello</x:v>
      </x:c>
      <x:c r="D2302" t="str">
        <x:v>Permanent</x:v>
      </x:c>
      <x:c r="E2302" t="str">
        <x:v>Thurrock</x:v>
      </x:c>
      <x:c r="F2302" t="str">
        <x:v>Operative Porter</x:v>
      </x:c>
      <x:c r="G2302" t="str">
        <x:v>399941</x:v>
      </x:c>
      <x:c r="H2302" t="str">
        <x:v>Bank of America Merrill Lynch</x:v>
      </x:c>
      <x:c r="I2302" s="22" t="n">
        <x:v>8.5</x:v>
      </x:c>
      <x:c r="J2302" t="str">
        <x:v>Worked</x:v>
      </x:c>
      <x:c r="K2302" t="str">
        <x:v>Employee 103124; home branch Thurrock; assigned role Operative Porter | Deployment branch: Thurrock | Actual role: Operative Porter | Jobs: 399941 | Customers: Bank of America Merrill Lynch | Actual hours: 8.5; source records: 1</x:v>
      </x:c>
      <x:c r="L2302" t="str">
        <x:v>Include</x:v>
      </x:c>
      <x:c r="M2302"/>
      <x:c r="N2302"/>
    </x:row>
    <x:row r="2303">
      <x:c r="A2303" t="str">
        <x:v>S Danciu (CE)|2026-01-01</x:v>
      </x:c>
      <x:c r="B2303" s="888" t="n">
        <x:v>46023</x:v>
      </x:c>
      <x:c r="C2303" t="str">
        <x:v>S Danciu (CE)</x:v>
      </x:c>
      <x:c r="D2303" t="str">
        <x:v>Permanent</x:v>
      </x:c>
      <x:c r="E2303" t="str">
        <x:v>Thurrock</x:v>
      </x:c>
      <x:c r="F2303" t="str">
        <x:v>Operative Driver</x:v>
      </x:c>
      <x:c r="G2303"/>
      <x:c r="H2303"/>
      <x:c r="I2303" s="22" t="n">
        <x:v>0</x:v>
      </x:c>
      <x:c r="J2303" t="str">
        <x:v>Annual leave</x:v>
      </x:c>
      <x:c r="K2303" t="str">
        <x:v>Employee 1181; home branch Thurrock; assigned role Operative Driver | Leave: Annual Leave (Hours) | Leave calendar basis: Variable-pattern period</x:v>
      </x:c>
      <x:c r="L2303" t="str">
        <x:v>Include</x:v>
      </x:c>
      <x:c r="M2303"/>
      <x:c r="N2303"/>
    </x:row>
    <x:row r="2304">
      <x:c r="A2304" t="str">
        <x:v>S Danciu (CE)|2026-01-06</x:v>
      </x:c>
      <x:c r="B2304" s="888" t="n">
        <x:v>46028</x:v>
      </x:c>
      <x:c r="C2304" t="str">
        <x:v>S Danciu (CE)</x:v>
      </x:c>
      <x:c r="D2304" t="str">
        <x:v>Permanent</x:v>
      </x:c>
      <x:c r="E2304" t="str">
        <x:v>Thurrock</x:v>
      </x:c>
      <x:c r="F2304" t="str">
        <x:v>Operative Driver</x:v>
      </x:c>
      <x:c r="G2304" t="str">
        <x:v>398260</x:v>
      </x:c>
      <x:c r="H2304" t="str">
        <x:v>Fasanara Capital</x:v>
      </x:c>
      <x:c r="I2304" s="22" t="n">
        <x:v>8.5</x:v>
      </x:c>
      <x:c r="J2304" t="str">
        <x:v>Worked</x:v>
      </x:c>
      <x:c r="K2304" t="str">
        <x:v>Employee 1181; home branch Thurrock; assigned role Operative Driver | Deployment branch: Thurrock | Actual role: Operative Driver | Jobs: 398260 | Customers: Fasanara Capital | Actual hours: 8.5; source records: 1</x:v>
      </x:c>
      <x:c r="L2304" t="str">
        <x:v>Include</x:v>
      </x:c>
      <x:c r="M2304"/>
      <x:c r="N2304"/>
    </x:row>
    <x:row r="2305">
      <x:c r="A2305" t="str">
        <x:v>S Danciu (CE)|2026-01-07</x:v>
      </x:c>
      <x:c r="B2305" s="888" t="n">
        <x:v>46029</x:v>
      </x:c>
      <x:c r="C2305" t="str">
        <x:v>S Danciu (CE)</x:v>
      </x:c>
      <x:c r="D2305" t="str">
        <x:v>Permanent</x:v>
      </x:c>
      <x:c r="E2305" t="str">
        <x:v>Thurrock</x:v>
      </x:c>
      <x:c r="F2305" t="str">
        <x:v>Operative Driver</x:v>
      </x:c>
      <x:c r="G2305" t="str">
        <x:v>398260</x:v>
      </x:c>
      <x:c r="H2305" t="str">
        <x:v>Fasanara Capital</x:v>
      </x:c>
      <x:c r="I2305" s="22" t="n">
        <x:v>8.5</x:v>
      </x:c>
      <x:c r="J2305" t="str">
        <x:v>Worked</x:v>
      </x:c>
      <x:c r="K2305" t="str">
        <x:v>Employee 1181; home branch Thurrock; assigned role Operative Driver | Deployment branch: Thurrock | Actual role: Operative Driver | Jobs: 398260 | Customers: Fasanara Capital | Actual hours: 8.5; source records: 1</x:v>
      </x:c>
      <x:c r="L2305" t="str">
        <x:v>Include</x:v>
      </x:c>
      <x:c r="M2305"/>
      <x:c r="N2305"/>
    </x:row>
    <x:row r="2306">
      <x:c r="A2306" t="str">
        <x:v>S Danciu (CE)|2026-01-09</x:v>
      </x:c>
      <x:c r="B2306" s="888" t="n">
        <x:v>46031</x:v>
      </x:c>
      <x:c r="C2306" t="str">
        <x:v>S Danciu (CE)</x:v>
      </x:c>
      <x:c r="D2306" t="str">
        <x:v>Permanent</x:v>
      </x:c>
      <x:c r="E2306" t="str">
        <x:v>Thurrock</x:v>
      </x:c>
      <x:c r="F2306" t="str">
        <x:v>Operative Driver</x:v>
      </x:c>
      <x:c r="G2306" t="str">
        <x:v>398260</x:v>
      </x:c>
      <x:c r="H2306" t="str">
        <x:v>Fasanara Capital</x:v>
      </x:c>
      <x:c r="I2306" s="22" t="n">
        <x:v>8.5</x:v>
      </x:c>
      <x:c r="J2306" t="str">
        <x:v>Worked</x:v>
      </x:c>
      <x:c r="K2306" t="str">
        <x:v>Employee 1181; home branch Thurrock; assigned role Operative Driver | Deployment branch: Thurrock | Actual role: Operative Driver | Jobs: 398260 | Customers: Fasanara Capital | Actual hours: 8.5; source records: 1</x:v>
      </x:c>
      <x:c r="L2306" t="str">
        <x:v>Include</x:v>
      </x:c>
      <x:c r="M2306"/>
      <x:c r="N2306"/>
    </x:row>
    <x:row r="2307">
      <x:c r="A2307" t="str">
        <x:v>S Danciu (CE)|2026-01-10</x:v>
      </x:c>
      <x:c r="B2307" s="888" t="n">
        <x:v>46032</x:v>
      </x:c>
      <x:c r="C2307" t="str">
        <x:v>S Danciu (CE)</x:v>
      </x:c>
      <x:c r="D2307" t="str">
        <x:v>Permanent</x:v>
      </x:c>
      <x:c r="E2307" t="str">
        <x:v>Thurrock</x:v>
      </x:c>
      <x:c r="F2307" t="str">
        <x:v>Operative Driver</x:v>
      </x:c>
      <x:c r="G2307" t="str">
        <x:v>398260</x:v>
      </x:c>
      <x:c r="H2307" t="str">
        <x:v>Fasanara Capital</x:v>
      </x:c>
      <x:c r="I2307" s="22" t="n">
        <x:v>8</x:v>
      </x:c>
      <x:c r="J2307" t="str">
        <x:v>Worked</x:v>
      </x:c>
      <x:c r="K2307" t="str">
        <x:v>Employee 1181; home branch Thurrock; assigned role Operative Driver | Deployment branch: Thurrock | Actual role: Operative Driver | Jobs: 398260 | Customers: Fasanara Capital | Actual hours: 8.0; source records: 1</x:v>
      </x:c>
      <x:c r="L2307" t="str">
        <x:v>Include</x:v>
      </x:c>
      <x:c r="M2307"/>
      <x:c r="N2307"/>
    </x:row>
    <x:row r="2308">
      <x:c r="A2308" t="str">
        <x:v>S Danciu (CE)|2026-01-13</x:v>
      </x:c>
      <x:c r="B2308" s="888" t="n">
        <x:v>46035</x:v>
      </x:c>
      <x:c r="C2308" t="str">
        <x:v>S Danciu (CE)</x:v>
      </x:c>
      <x:c r="D2308" t="str">
        <x:v>Permanent</x:v>
      </x:c>
      <x:c r="E2308" t="str">
        <x:v>Thurrock</x:v>
      </x:c>
      <x:c r="F2308" t="str">
        <x:v>Operative Driver</x:v>
      </x:c>
      <x:c r="G2308" t="str">
        <x:v>399269</x:v>
      </x:c>
      <x:c r="H2308" t="str">
        <x:v>Corrigan/Mr Anthony</x:v>
      </x:c>
      <x:c r="I2308" s="22" t="n">
        <x:v>7</x:v>
      </x:c>
      <x:c r="J2308" t="str">
        <x:v>Worked</x:v>
      </x:c>
      <x:c r="K2308" t="str">
        <x:v>Employee 1181; home branch Thurrock; assigned role Operative Driver | Deployment branch: Thurrock | Actual role: Operative Driver | Jobs: 399269 | Customers: Corrigan/Mr Anthony | Actual hours: 7.0; source records: 1</x:v>
      </x:c>
      <x:c r="L2308" t="str">
        <x:v>Include</x:v>
      </x:c>
      <x:c r="M2308"/>
      <x:c r="N2308"/>
    </x:row>
    <x:row r="2309">
      <x:c r="A2309" t="str">
        <x:v>S Danciu (CE)|2026-01-15</x:v>
      </x:c>
      <x:c r="B2309" s="888" t="n">
        <x:v>46037</x:v>
      </x:c>
      <x:c r="C2309" t="str">
        <x:v>S Danciu (CE)</x:v>
      </x:c>
      <x:c r="D2309" t="str">
        <x:v>Permanent</x:v>
      </x:c>
      <x:c r="E2309" t="str">
        <x:v>Thurrock</x:v>
      </x:c>
      <x:c r="F2309" t="str">
        <x:v>Operative Driver</x:v>
      </x:c>
      <x:c r="G2309" t="str">
        <x:v>399431</x:v>
      </x:c>
      <x:c r="H2309" t="str">
        <x:v>London Metropolitan University</x:v>
      </x:c>
      <x:c r="I2309" s="22" t="n">
        <x:v>8</x:v>
      </x:c>
      <x:c r="J2309" t="str">
        <x:v>Worked</x:v>
      </x:c>
      <x:c r="K2309" t="str">
        <x:v>Employee 1181; home branch Thurrock; assigned role Operative Driver | Deployment branch: Thurrock | Actual role: Operative Driver | Jobs: 399431 | Customers: London Metropolitan University | Actual hours: 8.0; source records: 1</x:v>
      </x:c>
      <x:c r="L2309" t="str">
        <x:v>Include</x:v>
      </x:c>
      <x:c r="M2309"/>
      <x:c r="N2309"/>
    </x:row>
    <x:row r="2310">
      <x:c r="A2310" t="str">
        <x:v>S Danciu (CE)|2026-01-16</x:v>
      </x:c>
      <x:c r="B2310" s="888" t="n">
        <x:v>46038</x:v>
      </x:c>
      <x:c r="C2310" t="str">
        <x:v>S Danciu (CE)</x:v>
      </x:c>
      <x:c r="D2310" t="str">
        <x:v>Permanent</x:v>
      </x:c>
      <x:c r="E2310" t="str">
        <x:v>Thurrock</x:v>
      </x:c>
      <x:c r="F2310" t="str">
        <x:v>Operative Driver</x:v>
      </x:c>
      <x:c r="G2310" t="str">
        <x:v>394164</x:v>
      </x:c>
      <x:c r="H2310" t="str">
        <x:v>Restore – Doc Management - NWL collections</x:v>
      </x:c>
      <x:c r="I2310" s="22" t="n">
        <x:v>8</x:v>
      </x:c>
      <x:c r="J2310" t="str">
        <x:v>Worked</x:v>
      </x:c>
      <x:c r="K2310" t="str">
        <x:v>Employee 1181; home branch Thurrock; assigned role Operative Driver | Deployment branch: Thurrock | Actual role: Operative Driver | Jobs: 394164 | Customers: Restore – Doc Management - NWL collections | Actual hours: 8.0; source records: 1</x:v>
      </x:c>
      <x:c r="L2310" t="str">
        <x:v>Include</x:v>
      </x:c>
      <x:c r="M2310"/>
      <x:c r="N2310"/>
    </x:row>
    <x:row r="2311">
      <x:c r="A2311" t="str">
        <x:v>S Danciu (CE)|2026-01-20</x:v>
      </x:c>
      <x:c r="B2311" s="888" t="n">
        <x:v>46042</x:v>
      </x:c>
      <x:c r="C2311" t="str">
        <x:v>S Danciu (CE)</x:v>
      </x:c>
      <x:c r="D2311" t="str">
        <x:v>Permanent</x:v>
      </x:c>
      <x:c r="E2311" t="str">
        <x:v>Thurrock</x:v>
      </x:c>
      <x:c r="F2311" t="str">
        <x:v>Operative Driver</x:v>
      </x:c>
      <x:c r="G2311" t="str">
        <x:v>399587, 399703, 399754, 399785</x:v>
      </x:c>
      <x:c r="H2311" t="str">
        <x:v>Bank of New York Mellon; BNP Paribas Limited; RSM UK</x:v>
      </x:c>
      <x:c r="I2311" s="22" t="n">
        <x:v>14.5</x:v>
      </x:c>
      <x:c r="J2311" t="str">
        <x:v>Worked — 4 records</x:v>
      </x:c>
      <x:c r="K2311" t="str">
        <x:v>Employee 1181; home branch Thurrock; assigned role Operative Driver | Deployment branch: Thurrock | Actual role: Operative Driver | Jobs: 399587, 399703, 399754, 399785 | Customers: Bank of New York Mellon; BNP Paribas Limited; RSM UK | Actual hours: 14.5; source records: 4</x:v>
      </x:c>
      <x:c r="L2311" t="str">
        <x:v>Include</x:v>
      </x:c>
      <x:c r="M2311"/>
      <x:c r="N2311"/>
    </x:row>
    <x:row r="2312">
      <x:c r="A2312" t="str">
        <x:v>S Danciu (CE)|2026-01-21</x:v>
      </x:c>
      <x:c r="B2312" s="888" t="n">
        <x:v>46043</x:v>
      </x:c>
      <x:c r="C2312" t="str">
        <x:v>S Danciu (CE)</x:v>
      </x:c>
      <x:c r="D2312" t="str">
        <x:v>Permanent</x:v>
      </x:c>
      <x:c r="E2312" t="str">
        <x:v>Thurrock</x:v>
      </x:c>
      <x:c r="F2312" t="str">
        <x:v>Operative Driver</x:v>
      </x:c>
      <x:c r="G2312" t="str">
        <x:v>398670</x:v>
      </x:c>
      <x:c r="H2312" t="str">
        <x:v>Handelsbanken (Chiswick)</x:v>
      </x:c>
      <x:c r="I2312" s="22" t="n">
        <x:v>6</x:v>
      </x:c>
      <x:c r="J2312" t="str">
        <x:v>Worked</x:v>
      </x:c>
      <x:c r="K2312" t="str">
        <x:v>Employee 1181; home branch Thurrock; assigned role Operative Driver | Deployment branch: Croydon | Actual role: Operative Driver | Jobs: 398670 | Customers: Handelsbanken (Chiswick) | Actual hours: 6.0; source records: 1</x:v>
      </x:c>
      <x:c r="L2312" t="str">
        <x:v>Include</x:v>
      </x:c>
      <x:c r="M2312"/>
      <x:c r="N2312"/>
    </x:row>
    <x:row r="2313">
      <x:c r="A2313" t="str">
        <x:v>S Danciu (CE)|2026-01-23</x:v>
      </x:c>
      <x:c r="B2313" s="888" t="n">
        <x:v>46045</x:v>
      </x:c>
      <x:c r="C2313" t="str">
        <x:v>S Danciu (CE)</x:v>
      </x:c>
      <x:c r="D2313" t="str">
        <x:v>Permanent</x:v>
      </x:c>
      <x:c r="E2313" t="str">
        <x:v>Thurrock</x:v>
      </x:c>
      <x:c r="F2313" t="str">
        <x:v>Operative Driver</x:v>
      </x:c>
      <x:c r="G2313" t="str">
        <x:v>399672</x:v>
      </x:c>
      <x:c r="H2313" t="str">
        <x:v>Shawbrook/Thincats</x:v>
      </x:c>
      <x:c r="I2313" s="22" t="n">
        <x:v>8</x:v>
      </x:c>
      <x:c r="J2313" t="str">
        <x:v>Worked</x:v>
      </x:c>
      <x:c r="K2313" t="str">
        <x:v>Employee 1181; home branch Thurrock; assigned role Operative Driver | Deployment branch: Thurrock | Actual role: Operative Driver | Jobs: 399672 | Customers: Shawbrook/Thincats | Actual hours: 8.0; source records: 1</x:v>
      </x:c>
      <x:c r="L2313" t="str">
        <x:v>Include</x:v>
      </x:c>
      <x:c r="M2313"/>
      <x:c r="N2313"/>
    </x:row>
    <x:row r="2314">
      <x:c r="A2314" t="str">
        <x:v>S Danciu (CE)|2026-01-26</x:v>
      </x:c>
      <x:c r="B2314" s="888" t="n">
        <x:v>46048</x:v>
      </x:c>
      <x:c r="C2314" t="str">
        <x:v>S Danciu (CE)</x:v>
      </x:c>
      <x:c r="D2314" t="str">
        <x:v>Permanent</x:v>
      </x:c>
      <x:c r="E2314" t="str">
        <x:v>Thurrock</x:v>
      </x:c>
      <x:c r="F2314" t="str">
        <x:v>Operative Driver</x:v>
      </x:c>
      <x:c r="G2314" t="str">
        <x:v>399747</x:v>
      </x:c>
      <x:c r="H2314" t="str">
        <x:v>Knotel UK Ltd</x:v>
      </x:c>
      <x:c r="I2314" s="22" t="n">
        <x:v>10</x:v>
      </x:c>
      <x:c r="J2314" t="str">
        <x:v>Worked</x:v>
      </x:c>
      <x:c r="K2314" t="str">
        <x:v>Employee 1181; home branch Thurrock; assigned role Operative Driver | Deployment branch: Thurrock | Actual role: Operative Driver | Jobs: 399747 | Customers: Knotel UK Ltd | Actual hours: 10.0; source records: 1</x:v>
      </x:c>
      <x:c r="L2314" t="str">
        <x:v>Include</x:v>
      </x:c>
      <x:c r="M2314"/>
      <x:c r="N2314"/>
    </x:row>
    <x:row r="2315">
      <x:c r="A2315" t="str">
        <x:v>S Danciu (CE)|2026-01-27</x:v>
      </x:c>
      <x:c r="B2315" s="888" t="n">
        <x:v>46049</x:v>
      </x:c>
      <x:c r="C2315" t="str">
        <x:v>S Danciu (CE)</x:v>
      </x:c>
      <x:c r="D2315" t="str">
        <x:v>Permanent</x:v>
      </x:c>
      <x:c r="E2315" t="str">
        <x:v>Thurrock</x:v>
      </x:c>
      <x:c r="F2315" t="str">
        <x:v>Operative Driver</x:v>
      </x:c>
      <x:c r="G2315" t="str">
        <x:v>399759</x:v>
      </x:c>
      <x:c r="H2315" t="str">
        <x:v>The Clothworkers' Company</x:v>
      </x:c>
      <x:c r="I2315" s="22" t="n">
        <x:v>9</x:v>
      </x:c>
      <x:c r="J2315" t="str">
        <x:v>Worked</x:v>
      </x:c>
      <x:c r="K2315" t="str">
        <x:v>Employee 1181; home branch Thurrock; assigned role Operative Driver | Deployment branch: Thurrock | Actual role: Operative Driver | Jobs: 399759 | Customers: The Clothworkers' Company | Actual hours: 9.0; source records: 1</x:v>
      </x:c>
      <x:c r="L2315" t="str">
        <x:v>Include</x:v>
      </x:c>
      <x:c r="M2315"/>
      <x:c r="N2315"/>
    </x:row>
    <x:row r="2316">
      <x:c r="A2316" t="str">
        <x:v>S Danciu (CE)|2026-01-29</x:v>
      </x:c>
      <x:c r="B2316" s="888" t="n">
        <x:v>46051</x:v>
      </x:c>
      <x:c r="C2316" t="str">
        <x:v>S Danciu (CE)</x:v>
      </x:c>
      <x:c r="D2316" t="str">
        <x:v>Permanent</x:v>
      </x:c>
      <x:c r="E2316" t="str">
        <x:v>Thurrock</x:v>
      </x:c>
      <x:c r="F2316" t="str">
        <x:v>Operative Driver</x:v>
      </x:c>
      <x:c r="G2316" t="str">
        <x:v>399327</x:v>
      </x:c>
      <x:c r="H2316" t="str">
        <x:v>UBS Investment Bank</x:v>
      </x:c>
      <x:c r="I2316" s="22" t="n">
        <x:v>7.5</x:v>
      </x:c>
      <x:c r="J2316" t="str">
        <x:v>Worked</x:v>
      </x:c>
      <x:c r="K2316" t="str">
        <x:v>Employee 1181; home branch Thurrock; assigned role Operative Driver | Deployment branch: Thurrock | Actual role: Operative Driver | Jobs: 399327 | Customers: UBS Investment Bank | Actual hours: 7.5; source records: 1</x:v>
      </x:c>
      <x:c r="L2316" t="str">
        <x:v>Include</x:v>
      </x:c>
      <x:c r="M2316"/>
      <x:c r="N2316"/>
    </x:row>
    <x:row r="2317">
      <x:c r="A2317" t="str">
        <x:v>S Danciu (CE)|2026-01-30</x:v>
      </x:c>
      <x:c r="B2317" s="888" t="n">
        <x:v>46052</x:v>
      </x:c>
      <x:c r="C2317" t="str">
        <x:v>S Danciu (CE)</x:v>
      </x:c>
      <x:c r="D2317" t="str">
        <x:v>Permanent</x:v>
      </x:c>
      <x:c r="E2317" t="str">
        <x:v>Thurrock</x:v>
      </x:c>
      <x:c r="F2317" t="str">
        <x:v>Operative Driver</x:v>
      </x:c>
      <x:c r="G2317" t="str">
        <x:v>396207A, 399487</x:v>
      </x:c>
      <x:c r="H2317" t="str">
        <x:v>Linklaters LLP; UBS Investment Bank</x:v>
      </x:c>
      <x:c r="I2317" s="22" t="n">
        <x:v>17</x:v>
      </x:c>
      <x:c r="J2317" t="str">
        <x:v>Worked — 2 records</x:v>
      </x:c>
      <x:c r="K2317" t="str">
        <x:v>Employee 1181; home branch Thurrock; assigned role Operative Driver | Deployment branch: Thurrock | Actual role: Operative Driver | Jobs: 396207A, 399487 | Customers: Linklaters LLP; UBS Investment Bank | Actual hours: 17.0; source records: 2</x:v>
      </x:c>
      <x:c r="L2317" t="str">
        <x:v>Include</x:v>
      </x:c>
      <x:c r="M2317"/>
      <x:c r="N2317"/>
    </x:row>
    <x:row r="2318">
      <x:c r="A2318" t="str">
        <x:v>S Danciu (CE)|2026-01-31</x:v>
      </x:c>
      <x:c r="B2318" s="888" t="n">
        <x:v>46053</x:v>
      </x:c>
      <x:c r="C2318" t="str">
        <x:v>S Danciu (CE)</x:v>
      </x:c>
      <x:c r="D2318" t="str">
        <x:v>Permanent</x:v>
      </x:c>
      <x:c r="E2318" t="str">
        <x:v>Thurrock</x:v>
      </x:c>
      <x:c r="F2318" t="str">
        <x:v>Operative Driver</x:v>
      </x:c>
      <x:c r="G2318" t="str">
        <x:v>396207A</x:v>
      </x:c>
      <x:c r="H2318" t="str">
        <x:v>Linklaters LLP</x:v>
      </x:c>
      <x:c r="I2318" s="22" t="n">
        <x:v>8.5</x:v>
      </x:c>
      <x:c r="J2318" t="str">
        <x:v>Worked</x:v>
      </x:c>
      <x:c r="K2318" t="str">
        <x:v>Employee 1181; home branch Thurrock; assigned role Operative Driver | Deployment branch: Thurrock | Actual role: Operative Driver | Jobs: 396207A | Customers: Linklaters LLP | Actual hours: 8.5; source records: 1</x:v>
      </x:c>
      <x:c r="L2318" t="str">
        <x:v>Include</x:v>
      </x:c>
      <x:c r="M2318"/>
      <x:c r="N2318"/>
    </x:row>
    <x:row r="2319">
      <x:c r="A2319" t="str">
        <x:v>S Goodridge|2026-01-02</x:v>
      </x:c>
      <x:c r="B2319" s="888" t="n">
        <x:v>46024</x:v>
      </x:c>
      <x:c r="C2319" t="str">
        <x:v>S Goodridge</x:v>
      </x:c>
      <x:c r="D2319" t="str">
        <x:v>Permanent</x:v>
      </x:c>
      <x:c r="E2319" t="str">
        <x:v>Thurrock</x:v>
      </x:c>
      <x:c r="F2319" t="str">
        <x:v>Operative Porter</x:v>
      </x:c>
      <x:c r="G2319"/>
      <x:c r="H2319"/>
      <x:c r="I2319" s="22" t="n">
        <x:v>0</x:v>
      </x:c>
      <x:c r="J2319" t="str">
        <x:v>Annual leave</x:v>
      </x:c>
      <x:c r="K2319" t="str">
        <x:v>Employee 1051; home branch Thurrock; assigned role Operative Porter | Leave: Annual Leave (Days) | Leave calendar basis: Fixed schedule</x:v>
      </x:c>
      <x:c r="L2319" t="str">
        <x:v>Include</x:v>
      </x:c>
      <x:c r="M2319"/>
      <x:c r="N2319"/>
    </x:row>
    <x:row r="2320">
      <x:c r="A2320" t="str">
        <x:v>S Goodridge|2026-01-06</x:v>
      </x:c>
      <x:c r="B2320" s="888" t="n">
        <x:v>46028</x:v>
      </x:c>
      <x:c r="C2320" t="str">
        <x:v>S Goodridge</x:v>
      </x:c>
      <x:c r="D2320" t="str">
        <x:v>Permanent</x:v>
      </x:c>
      <x:c r="E2320" t="str">
        <x:v>Thurrock</x:v>
      </x:c>
      <x:c r="F2320" t="str">
        <x:v>Operative Porter</x:v>
      </x:c>
      <x:c r="G2320" t="str">
        <x:v>398260</x:v>
      </x:c>
      <x:c r="H2320" t="str">
        <x:v>Fasanara Capital</x:v>
      </x:c>
      <x:c r="I2320" s="22" t="n">
        <x:v>8.5</x:v>
      </x:c>
      <x:c r="J2320" t="str">
        <x:v>Worked</x:v>
      </x:c>
      <x:c r="K2320" t="str">
        <x:v>Employee 1051; home branch Thurrock; assigned role Operative Porter | Deployment branch: Thurrock | Actual role: Operative Porter | Jobs: 398260 | Customers: Fasanara Capital | Actual hours: 8.5; source records: 1</x:v>
      </x:c>
      <x:c r="L2320" t="str">
        <x:v>Include</x:v>
      </x:c>
      <x:c r="M2320"/>
      <x:c r="N2320"/>
    </x:row>
    <x:row r="2321">
      <x:c r="A2321" t="str">
        <x:v>S Goodridge|2026-01-07</x:v>
      </x:c>
      <x:c r="B2321" s="888" t="n">
        <x:v>46029</x:v>
      </x:c>
      <x:c r="C2321" t="str">
        <x:v>S Goodridge</x:v>
      </x:c>
      <x:c r="D2321" t="str">
        <x:v>Permanent</x:v>
      </x:c>
      <x:c r="E2321" t="str">
        <x:v>Thurrock</x:v>
      </x:c>
      <x:c r="F2321" t="str">
        <x:v>Operative Porter</x:v>
      </x:c>
      <x:c r="G2321" t="str">
        <x:v>398260</x:v>
      </x:c>
      <x:c r="H2321" t="str">
        <x:v>Fasanara Capital</x:v>
      </x:c>
      <x:c r="I2321" s="22" t="n">
        <x:v>8.5</x:v>
      </x:c>
      <x:c r="J2321" t="str">
        <x:v>Worked</x:v>
      </x:c>
      <x:c r="K2321" t="str">
        <x:v>Employee 1051; home branch Thurrock; assigned role Operative Porter | Deployment branch: Thurrock | Actual role: Operative Porter | Jobs: 398260 | Customers: Fasanara Capital | Actual hours: 8.5; source records: 1</x:v>
      </x:c>
      <x:c r="L2321" t="str">
        <x:v>Include</x:v>
      </x:c>
      <x:c r="M2321"/>
      <x:c r="N2321"/>
    </x:row>
    <x:row r="2322">
      <x:c r="A2322" t="str">
        <x:v>S Goodridge|2026-01-08</x:v>
      </x:c>
      <x:c r="B2322" s="888" t="n">
        <x:v>46030</x:v>
      </x:c>
      <x:c r="C2322" t="str">
        <x:v>S Goodridge</x:v>
      </x:c>
      <x:c r="D2322" t="str">
        <x:v>Permanent</x:v>
      </x:c>
      <x:c r="E2322" t="str">
        <x:v>Thurrock</x:v>
      </x:c>
      <x:c r="F2322" t="str">
        <x:v>Operative Porter</x:v>
      </x:c>
      <x:c r="G2322" t="str">
        <x:v>398260</x:v>
      </x:c>
      <x:c r="H2322" t="str">
        <x:v>Fasanara Capital</x:v>
      </x:c>
      <x:c r="I2322" s="22" t="n">
        <x:v>8.5</x:v>
      </x:c>
      <x:c r="J2322" t="str">
        <x:v>Worked</x:v>
      </x:c>
      <x:c r="K2322" t="str">
        <x:v>Employee 1051; home branch Thurrock; assigned role Operative Porter | Deployment branch: Thurrock | Actual role: Operative Porter | Jobs: 398260 | Customers: Fasanara Capital | Actual hours: 8.5; source records: 1</x:v>
      </x:c>
      <x:c r="L2322" t="str">
        <x:v>Include</x:v>
      </x:c>
      <x:c r="M2322"/>
      <x:c r="N2322"/>
    </x:row>
    <x:row r="2323">
      <x:c r="A2323" t="str">
        <x:v>S Goodridge|2026-01-09</x:v>
      </x:c>
      <x:c r="B2323" s="888" t="n">
        <x:v>46031</x:v>
      </x:c>
      <x:c r="C2323" t="str">
        <x:v>S Goodridge</x:v>
      </x:c>
      <x:c r="D2323" t="str">
        <x:v>Permanent</x:v>
      </x:c>
      <x:c r="E2323" t="str">
        <x:v>Thurrock</x:v>
      </x:c>
      <x:c r="F2323" t="str">
        <x:v>Operative Porter</x:v>
      </x:c>
      <x:c r="G2323" t="str">
        <x:v>398260</x:v>
      </x:c>
      <x:c r="H2323" t="str">
        <x:v>Fasanara Capital</x:v>
      </x:c>
      <x:c r="I2323" s="22" t="n">
        <x:v>8.5</x:v>
      </x:c>
      <x:c r="J2323" t="str">
        <x:v>Worked</x:v>
      </x:c>
      <x:c r="K2323" t="str">
        <x:v>Employee 1051; home branch Thurrock; assigned role Operative Porter | Deployment branch: Thurrock | Actual role: Operative Porter | Jobs: 398260 | Customers: Fasanara Capital | Actual hours: 8.5; source records: 1</x:v>
      </x:c>
      <x:c r="L2323" t="str">
        <x:v>Include</x:v>
      </x:c>
      <x:c r="M2323"/>
      <x:c r="N2323"/>
    </x:row>
    <x:row r="2324">
      <x:c r="A2324" t="str">
        <x:v>S Goodridge|2026-01-10</x:v>
      </x:c>
      <x:c r="B2324" s="888" t="n">
        <x:v>46032</x:v>
      </x:c>
      <x:c r="C2324" t="str">
        <x:v>S Goodridge</x:v>
      </x:c>
      <x:c r="D2324" t="str">
        <x:v>Permanent</x:v>
      </x:c>
      <x:c r="E2324" t="str">
        <x:v>Thurrock</x:v>
      </x:c>
      <x:c r="F2324" t="str">
        <x:v>Operative Porter</x:v>
      </x:c>
      <x:c r="G2324" t="str">
        <x:v>398260</x:v>
      </x:c>
      <x:c r="H2324" t="str">
        <x:v>Fasanara Capital</x:v>
      </x:c>
      <x:c r="I2324" s="22" t="n">
        <x:v>8</x:v>
      </x:c>
      <x:c r="J2324" t="str">
        <x:v>Worked</x:v>
      </x:c>
      <x:c r="K2324" t="str">
        <x:v>Employee 1051; home branch Thurrock; assigned role Operative Porter | Deployment branch: Thurrock | Actual role: Operative Porter | Jobs: 398260 | Customers: Fasanara Capital | Actual hours: 8.0; source records: 1</x:v>
      </x:c>
      <x:c r="L2324" t="str">
        <x:v>Include</x:v>
      </x:c>
      <x:c r="M2324"/>
      <x:c r="N2324"/>
    </x:row>
    <x:row r="2325">
      <x:c r="A2325" t="str">
        <x:v>S Goodridge|2026-01-12</x:v>
      </x:c>
      <x:c r="B2325" s="888" t="n">
        <x:v>46034</x:v>
      </x:c>
      <x:c r="C2325" t="str">
        <x:v>S Goodridge</x:v>
      </x:c>
      <x:c r="D2325" t="str">
        <x:v>Permanent</x:v>
      </x:c>
      <x:c r="E2325" t="str">
        <x:v>Thurrock</x:v>
      </x:c>
      <x:c r="F2325" t="str">
        <x:v>Operative Porter</x:v>
      </x:c>
      <x:c r="G2325" t="str">
        <x:v>399550</x:v>
      </x:c>
      <x:c r="H2325" t="str">
        <x:v>Harrow Green Birmingham</x:v>
      </x:c>
      <x:c r="I2325" s="22" t="n">
        <x:v>8.5</x:v>
      </x:c>
      <x:c r="J2325" t="str">
        <x:v>Worked</x:v>
      </x:c>
      <x:c r="K2325" t="str">
        <x:v>Employee 1051; home branch Thurrock; assigned role Operative Porter | Deployment branch: Birmingham | Actual role: Operative Porter | Jobs: 399550 | Customers: Harrow Green Birmingham | Actual hours: 8.5; source records: 1</x:v>
      </x:c>
      <x:c r="L2325" t="str">
        <x:v>Include</x:v>
      </x:c>
      <x:c r="M2325"/>
      <x:c r="N2325"/>
    </x:row>
    <x:row r="2326">
      <x:c r="A2326" t="str">
        <x:v>S Goodridge|2026-01-13</x:v>
      </x:c>
      <x:c r="B2326" s="888" t="n">
        <x:v>46035</x:v>
      </x:c>
      <x:c r="C2326" t="str">
        <x:v>S Goodridge</x:v>
      </x:c>
      <x:c r="D2326" t="str">
        <x:v>Permanent</x:v>
      </x:c>
      <x:c r="E2326" t="str">
        <x:v>Thurrock</x:v>
      </x:c>
      <x:c r="F2326" t="str">
        <x:v>Operative Porter</x:v>
      </x:c>
      <x:c r="G2326" t="str">
        <x:v>399331</x:v>
      </x:c>
      <x:c r="H2326" t="str">
        <x:v>Dolinsky - Eviction/Mr Igor</x:v>
      </x:c>
      <x:c r="I2326" s="22" t="n">
        <x:v>6</x:v>
      </x:c>
      <x:c r="J2326" t="str">
        <x:v>Worked</x:v>
      </x:c>
      <x:c r="K2326" t="str">
        <x:v>Employee 1051; home branch Thurrock; assigned role Operative Porter | Deployment branch: Thurrock | Actual role: Operative Porter | Jobs: 399331 | Customers: Dolinsky - Eviction/Mr Igor | Actual hours: 6.0; source records: 1</x:v>
      </x:c>
      <x:c r="L2326" t="str">
        <x:v>Include</x:v>
      </x:c>
      <x:c r="M2326"/>
      <x:c r="N2326"/>
    </x:row>
    <x:row r="2327">
      <x:c r="A2327" t="str">
        <x:v>S Goodridge|2026-01-14</x:v>
      </x:c>
      <x:c r="B2327" s="888" t="n">
        <x:v>46036</x:v>
      </x:c>
      <x:c r="C2327" t="str">
        <x:v>S Goodridge</x:v>
      </x:c>
      <x:c r="D2327" t="str">
        <x:v>Permanent</x:v>
      </x:c>
      <x:c r="E2327" t="str">
        <x:v>Thurrock</x:v>
      </x:c>
      <x:c r="F2327" t="str">
        <x:v>Operative Porter</x:v>
      </x:c>
      <x:c r="G2327" t="str">
        <x:v>399348</x:v>
      </x:c>
      <x:c r="H2327" t="str">
        <x:v>Accenture UK Ltd</x:v>
      </x:c>
      <x:c r="I2327" s="22" t="n">
        <x:v>8</x:v>
      </x:c>
      <x:c r="J2327" t="str">
        <x:v>Worked</x:v>
      </x:c>
      <x:c r="K2327" t="str">
        <x:v>Employee 1051; home branch Thurrock; assigned role Operative Porter | Deployment branch: Thurrock | Actual role: Operative Porter | Jobs: 399348 | Customers: Accenture UK Ltd | Actual hours: 8.0; source records: 1</x:v>
      </x:c>
      <x:c r="L2327" t="str">
        <x:v>Include</x:v>
      </x:c>
      <x:c r="M2327"/>
      <x:c r="N2327"/>
    </x:row>
    <x:row r="2328">
      <x:c r="A2328" t="str">
        <x:v>S Goodridge|2026-01-15</x:v>
      </x:c>
      <x:c r="B2328" s="888" t="n">
        <x:v>46037</x:v>
      </x:c>
      <x:c r="C2328" t="str">
        <x:v>S Goodridge</x:v>
      </x:c>
      <x:c r="D2328" t="str">
        <x:v>Permanent</x:v>
      </x:c>
      <x:c r="E2328" t="str">
        <x:v>Thurrock</x:v>
      </x:c>
      <x:c r="F2328" t="str">
        <x:v>Operative Porter</x:v>
      </x:c>
      <x:c r="G2328" t="str">
        <x:v>399348</x:v>
      </x:c>
      <x:c r="H2328" t="str">
        <x:v>Accenture UK Ltd</x:v>
      </x:c>
      <x:c r="I2328" s="22" t="n">
        <x:v>9</x:v>
      </x:c>
      <x:c r="J2328" t="str">
        <x:v>Worked</x:v>
      </x:c>
      <x:c r="K2328" t="str">
        <x:v>Employee 1051; home branch Thurrock; assigned role Operative Porter | Deployment branch: Thurrock | Actual role: Operative Porter | Jobs: 399348 | Customers: Accenture UK Ltd | Actual hours: 9.0; source records: 1</x:v>
      </x:c>
      <x:c r="L2328" t="str">
        <x:v>Include</x:v>
      </x:c>
      <x:c r="M2328"/>
      <x:c r="N2328"/>
    </x:row>
    <x:row r="2329">
      <x:c r="A2329" t="str">
        <x:v>S Goodridge|2026-01-16</x:v>
      </x:c>
      <x:c r="B2329" s="888" t="n">
        <x:v>46038</x:v>
      </x:c>
      <x:c r="C2329" t="str">
        <x:v>S Goodridge</x:v>
      </x:c>
      <x:c r="D2329" t="str">
        <x:v>Permanent</x:v>
      </x:c>
      <x:c r="E2329" t="str">
        <x:v>Thurrock</x:v>
      </x:c>
      <x:c r="F2329" t="str">
        <x:v>Operative Porter</x:v>
      </x:c>
      <x:c r="G2329" t="str">
        <x:v>398830</x:v>
      </x:c>
      <x:c r="H2329" t="str">
        <x:v>Old Admiratly</x:v>
      </x:c>
      <x:c r="I2329" s="22" t="n">
        <x:v>7.5</x:v>
      </x:c>
      <x:c r="J2329" t="str">
        <x:v>Worked</x:v>
      </x:c>
      <x:c r="K2329" t="str">
        <x:v>Employee 1051; home branch Thurrock; assigned role Operative Porter | Deployment branch: Thurrock | Actual role: Operative Porter | Jobs: 398830 | Customers: Old Admiratly | Actual hours: 7.5; source records: 1</x:v>
      </x:c>
      <x:c r="L2329" t="str">
        <x:v>Include</x:v>
      </x:c>
      <x:c r="M2329"/>
      <x:c r="N2329"/>
    </x:row>
    <x:row r="2330">
      <x:c r="A2330" t="str">
        <x:v>S Goodridge|2026-01-21</x:v>
      </x:c>
      <x:c r="B2330" s="888" t="n">
        <x:v>46043</x:v>
      </x:c>
      <x:c r="C2330" t="str">
        <x:v>S Goodridge</x:v>
      </x:c>
      <x:c r="D2330" t="str">
        <x:v>Permanent</x:v>
      </x:c>
      <x:c r="E2330" t="str">
        <x:v>Thurrock</x:v>
      </x:c>
      <x:c r="F2330" t="str">
        <x:v>Operative Porter</x:v>
      </x:c>
      <x:c r="G2330" t="str">
        <x:v>398670</x:v>
      </x:c>
      <x:c r="H2330" t="str">
        <x:v>Handelsbanken (Chiswick)</x:v>
      </x:c>
      <x:c r="I2330" s="22" t="n">
        <x:v>6</x:v>
      </x:c>
      <x:c r="J2330" t="str">
        <x:v>Worked</x:v>
      </x:c>
      <x:c r="K2330" t="str">
        <x:v>Employee 1051; home branch Thurrock; assigned role Operative Porter | Deployment branch: Croydon | Actual role: Operative Porter | Jobs: 398670 | Customers: Handelsbanken (Chiswick) | Actual hours: 6.0; source records: 1</x:v>
      </x:c>
      <x:c r="L2330" t="str">
        <x:v>Include</x:v>
      </x:c>
      <x:c r="M2330"/>
      <x:c r="N2330"/>
    </x:row>
    <x:row r="2331">
      <x:c r="A2331" t="str">
        <x:v>S Goodridge|2026-01-22</x:v>
      </x:c>
      <x:c r="B2331" s="888" t="n">
        <x:v>46044</x:v>
      </x:c>
      <x:c r="C2331" t="str">
        <x:v>S Goodridge</x:v>
      </x:c>
      <x:c r="D2331" t="str">
        <x:v>Permanent</x:v>
      </x:c>
      <x:c r="E2331" t="str">
        <x:v>Thurrock</x:v>
      </x:c>
      <x:c r="F2331" t="str">
        <x:v>Operative Porter</x:v>
      </x:c>
      <x:c r="G2331" t="str">
        <x:v>399348</x:v>
      </x:c>
      <x:c r="H2331" t="str">
        <x:v>Accenture UK Ltd</x:v>
      </x:c>
      <x:c r="I2331" s="22" t="n">
        <x:v>8.5</x:v>
      </x:c>
      <x:c r="J2331" t="str">
        <x:v>Worked</x:v>
      </x:c>
      <x:c r="K2331" t="str">
        <x:v>Employee 1051; home branch Thurrock; assigned role Operative Porter | Deployment branch: Thurrock | Actual role: Operative Porter | Jobs: 399348 | Customers: Accenture UK Ltd | Actual hours: 8.5; source records: 1</x:v>
      </x:c>
      <x:c r="L2331" t="str">
        <x:v>Include</x:v>
      </x:c>
      <x:c r="M2331"/>
      <x:c r="N2331"/>
    </x:row>
    <x:row r="2332">
      <x:c r="A2332" t="str">
        <x:v>S Goodridge|2026-01-23</x:v>
      </x:c>
      <x:c r="B2332" s="888" t="n">
        <x:v>46045</x:v>
      </x:c>
      <x:c r="C2332" t="str">
        <x:v>S Goodridge</x:v>
      </x:c>
      <x:c r="D2332" t="str">
        <x:v>Permanent</x:v>
      </x:c>
      <x:c r="E2332" t="str">
        <x:v>Thurrock</x:v>
      </x:c>
      <x:c r="F2332" t="str">
        <x:v>Operative Porter</x:v>
      </x:c>
      <x:c r="G2332" t="str">
        <x:v>399820</x:v>
      </x:c>
      <x:c r="H2332" t="str">
        <x:v>Prime Ministers Office</x:v>
      </x:c>
      <x:c r="I2332" s="22" t="n">
        <x:v>11</x:v>
      </x:c>
      <x:c r="J2332" t="str">
        <x:v>Worked</x:v>
      </x:c>
      <x:c r="K2332" t="str">
        <x:v>Employee 1051; home branch Thurrock; assigned role Operative Porter | Deployment branch: Thurrock | Actual role: Operative Porter | Jobs: 399820 | Customers: Prime Ministers Office | Actual hours: 11.0; source records: 1</x:v>
      </x:c>
      <x:c r="L2332" t="str">
        <x:v>Include</x:v>
      </x:c>
      <x:c r="M2332"/>
      <x:c r="N2332"/>
    </x:row>
    <x:row r="2333">
      <x:c r="A2333" t="str">
        <x:v>S Goodridge|2026-01-26</x:v>
      </x:c>
      <x:c r="B2333" s="888" t="n">
        <x:v>46048</x:v>
      </x:c>
      <x:c r="C2333" t="str">
        <x:v>S Goodridge</x:v>
      </x:c>
      <x:c r="D2333" t="str">
        <x:v>Permanent</x:v>
      </x:c>
      <x:c r="E2333" t="str">
        <x:v>Thurrock</x:v>
      </x:c>
      <x:c r="F2333" t="str">
        <x:v>Operative Porter</x:v>
      </x:c>
      <x:c r="G2333" t="str">
        <x:v>399535</x:v>
      </x:c>
      <x:c r="H2333" t="str">
        <x:v>Foreign Commonwealth Office</x:v>
      </x:c>
      <x:c r="I2333" s="22" t="n">
        <x:v>10.5</x:v>
      </x:c>
      <x:c r="J2333" t="str">
        <x:v>Worked</x:v>
      </x:c>
      <x:c r="K2333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333" t="str">
        <x:v>Include</x:v>
      </x:c>
      <x:c r="M2333"/>
      <x:c r="N2333"/>
    </x:row>
    <x:row r="2334">
      <x:c r="A2334" t="str">
        <x:v>S Goodridge|2026-01-27</x:v>
      </x:c>
      <x:c r="B2334" s="888" t="n">
        <x:v>46049</x:v>
      </x:c>
      <x:c r="C2334" t="str">
        <x:v>S Goodridge</x:v>
      </x:c>
      <x:c r="D2334" t="str">
        <x:v>Permanent</x:v>
      </x:c>
      <x:c r="E2334" t="str">
        <x:v>Thurrock</x:v>
      </x:c>
      <x:c r="F2334" t="str">
        <x:v>Operative Porter</x:v>
      </x:c>
      <x:c r="G2334" t="str">
        <x:v>399535</x:v>
      </x:c>
      <x:c r="H2334" t="str">
        <x:v>Foreign Commonwealth Office</x:v>
      </x:c>
      <x:c r="I2334" s="22" t="n">
        <x:v>10.5</x:v>
      </x:c>
      <x:c r="J2334" t="str">
        <x:v>Worked</x:v>
      </x:c>
      <x:c r="K2334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334" t="str">
        <x:v>Include</x:v>
      </x:c>
      <x:c r="M2334"/>
      <x:c r="N2334"/>
    </x:row>
    <x:row r="2335">
      <x:c r="A2335" t="str">
        <x:v>S Goodridge|2026-01-28</x:v>
      </x:c>
      <x:c r="B2335" s="888" t="n">
        <x:v>46050</x:v>
      </x:c>
      <x:c r="C2335" t="str">
        <x:v>S Goodridge</x:v>
      </x:c>
      <x:c r="D2335" t="str">
        <x:v>Permanent</x:v>
      </x:c>
      <x:c r="E2335" t="str">
        <x:v>Thurrock</x:v>
      </x:c>
      <x:c r="F2335" t="str">
        <x:v>Operative Porter</x:v>
      </x:c>
      <x:c r="G2335" t="str">
        <x:v>399535</x:v>
      </x:c>
      <x:c r="H2335" t="str">
        <x:v>Foreign Commonwealth Office</x:v>
      </x:c>
      <x:c r="I2335" s="22" t="n">
        <x:v>10.5</x:v>
      </x:c>
      <x:c r="J2335" t="str">
        <x:v>Worked</x:v>
      </x:c>
      <x:c r="K2335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335" t="str">
        <x:v>Include</x:v>
      </x:c>
      <x:c r="M2335"/>
      <x:c r="N2335"/>
    </x:row>
    <x:row r="2336">
      <x:c r="A2336" t="str">
        <x:v>S Goodridge|2026-01-29</x:v>
      </x:c>
      <x:c r="B2336" s="888" t="n">
        <x:v>46051</x:v>
      </x:c>
      <x:c r="C2336" t="str">
        <x:v>S Goodridge</x:v>
      </x:c>
      <x:c r="D2336" t="str">
        <x:v>Permanent</x:v>
      </x:c>
      <x:c r="E2336" t="str">
        <x:v>Thurrock</x:v>
      </x:c>
      <x:c r="F2336" t="str">
        <x:v>Operative Porter</x:v>
      </x:c>
      <x:c r="G2336" t="str">
        <x:v>399535</x:v>
      </x:c>
      <x:c r="H2336" t="str">
        <x:v>Foreign Commonwealth Office</x:v>
      </x:c>
      <x:c r="I2336" s="22" t="n">
        <x:v>10.5</x:v>
      </x:c>
      <x:c r="J2336" t="str">
        <x:v>Worked</x:v>
      </x:c>
      <x:c r="K2336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336" t="str">
        <x:v>Include</x:v>
      </x:c>
      <x:c r="M2336"/>
      <x:c r="N2336"/>
    </x:row>
    <x:row r="2337">
      <x:c r="A2337" t="str">
        <x:v>S Goodridge|2026-01-30</x:v>
      </x:c>
      <x:c r="B2337" s="888" t="n">
        <x:v>46052</x:v>
      </x:c>
      <x:c r="C2337" t="str">
        <x:v>S Goodridge</x:v>
      </x:c>
      <x:c r="D2337" t="str">
        <x:v>Permanent</x:v>
      </x:c>
      <x:c r="E2337" t="str">
        <x:v>Thurrock</x:v>
      </x:c>
      <x:c r="F2337" t="str">
        <x:v>Operative Porter</x:v>
      </x:c>
      <x:c r="G2337" t="str">
        <x:v>399535</x:v>
      </x:c>
      <x:c r="H2337" t="str">
        <x:v>Foreign Commonwealth Office</x:v>
      </x:c>
      <x:c r="I2337" s="22" t="n">
        <x:v>10.5</x:v>
      </x:c>
      <x:c r="J2337" t="str">
        <x:v>Worked</x:v>
      </x:c>
      <x:c r="K2337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337" t="str">
        <x:v>Include</x:v>
      </x:c>
      <x:c r="M2337"/>
      <x:c r="N2337"/>
    </x:row>
    <x:row r="2338">
      <x:c r="A2338" t="str">
        <x:v>S Goodridge|2026-01-31</x:v>
      </x:c>
      <x:c r="B2338" s="888" t="n">
        <x:v>46053</x:v>
      </x:c>
      <x:c r="C2338" t="str">
        <x:v>S Goodridge</x:v>
      </x:c>
      <x:c r="D2338" t="str">
        <x:v>Permanent</x:v>
      </x:c>
      <x:c r="E2338" t="str">
        <x:v>Thurrock</x:v>
      </x:c>
      <x:c r="F2338" t="str">
        <x:v>Operative Porter</x:v>
      </x:c>
      <x:c r="G2338" t="str">
        <x:v>396207A</x:v>
      </x:c>
      <x:c r="H2338" t="str">
        <x:v>Linklaters LLP</x:v>
      </x:c>
      <x:c r="I2338" s="22" t="n">
        <x:v>8.5</x:v>
      </x:c>
      <x:c r="J2338" t="str">
        <x:v>Worked</x:v>
      </x:c>
      <x:c r="K2338" t="str">
        <x:v>Employee 1051; home branch Thurrock; assigned role Operative Porter | Deployment branch: Thurrock | Actual role: Operative Porter | Jobs: 396207A | Customers: Linklaters LLP | Actual hours: 8.5; source records: 1</x:v>
      </x:c>
      <x:c r="L2338" t="str">
        <x:v>Include</x:v>
      </x:c>
      <x:c r="M2338"/>
      <x:c r="N2338"/>
    </x:row>
    <x:row r="2339">
      <x:c r="A2339" t="str">
        <x:v>S Holroyd|2026-01-01</x:v>
      </x:c>
      <x:c r="B2339" s="888" t="n">
        <x:v>46023</x:v>
      </x:c>
      <x:c r="C2339" t="str">
        <x:v>S Holroyd</x:v>
      </x:c>
      <x:c r="D2339" t="str">
        <x:v>Permanent</x:v>
      </x:c>
      <x:c r="E2339" t="str">
        <x:v>Croydon</x:v>
      </x:c>
      <x:c r="F2339" t="str">
        <x:v>Operative Skilled</x:v>
      </x:c>
      <x:c r="G2339"/>
      <x:c r="H2339"/>
      <x:c r="I2339" s="22" t="n">
        <x:v>0</x:v>
      </x:c>
      <x:c r="J2339" t="str">
        <x:v>Annual leave</x:v>
      </x:c>
      <x:c r="K2339" t="str">
        <x:v>Employee 1865; home branch Croydon; assigned role Operative Skilled | Leave: Annual Leave (Hours) | Leave calendar basis: Variable-pattern period</x:v>
      </x:c>
      <x:c r="L2339" t="str">
        <x:v>Include</x:v>
      </x:c>
      <x:c r="M2339"/>
      <x:c r="N2339"/>
    </x:row>
    <x:row r="2340">
      <x:c r="A2340" t="str">
        <x:v>S Holroyd|2026-01-06</x:v>
      </x:c>
      <x:c r="B2340" s="888" t="n">
        <x:v>46028</x:v>
      </x:c>
      <x:c r="C2340" t="str">
        <x:v>S Holroyd</x:v>
      </x:c>
      <x:c r="D2340" t="str">
        <x:v>Permanent</x:v>
      </x:c>
      <x:c r="E2340" t="str">
        <x:v>Croydon</x:v>
      </x:c>
      <x:c r="F2340" t="str">
        <x:v>Operative Skilled</x:v>
      </x:c>
      <x:c r="G2340"/>
      <x:c r="H2340"/>
      <x:c r="I2340" s="22" t="n">
        <x:v>0</x:v>
      </x:c>
      <x:c r="J2340" t="str">
        <x:v>Annual leave</x:v>
      </x:c>
      <x:c r="K2340" t="str">
        <x:v>Employee 1865; home branch Croydon; assigned role Operative Skilled | Leave: Annual Leave (Hours) | Leave calendar basis: Variable-pattern period</x:v>
      </x:c>
      <x:c r="L2340" t="str">
        <x:v>Include</x:v>
      </x:c>
      <x:c r="M2340"/>
      <x:c r="N2340"/>
    </x:row>
    <x:row r="2341">
      <x:c r="A2341" t="str">
        <x:v>S Holroyd|2026-01-07</x:v>
      </x:c>
      <x:c r="B2341" s="888" t="n">
        <x:v>46029</x:v>
      </x:c>
      <x:c r="C2341" t="str">
        <x:v>S Holroyd</x:v>
      </x:c>
      <x:c r="D2341" t="str">
        <x:v>Permanent</x:v>
      </x:c>
      <x:c r="E2341" t="str">
        <x:v>Croydon</x:v>
      </x:c>
      <x:c r="F2341" t="str">
        <x:v>Operative Skilled</x:v>
      </x:c>
      <x:c r="G2341"/>
      <x:c r="H2341"/>
      <x:c r="I2341" s="22" t="n">
        <x:v>0</x:v>
      </x:c>
      <x:c r="J2341" t="str">
        <x:v>Annual leave</x:v>
      </x:c>
      <x:c r="K2341" t="str">
        <x:v>Employee 1865; home branch Croydon; assigned role Operative Skilled | Leave: Annual Leave (Hours) | Leave calendar basis: Variable-pattern period</x:v>
      </x:c>
      <x:c r="L2341" t="str">
        <x:v>Include</x:v>
      </x:c>
      <x:c r="M2341"/>
      <x:c r="N2341"/>
    </x:row>
    <x:row r="2342">
      <x:c r="A2342" t="str">
        <x:v>S Holroyd|2026-01-08</x:v>
      </x:c>
      <x:c r="B2342" s="888" t="n">
        <x:v>46030</x:v>
      </x:c>
      <x:c r="C2342" t="str">
        <x:v>S Holroyd</x:v>
      </x:c>
      <x:c r="D2342" t="str">
        <x:v>Permanent</x:v>
      </x:c>
      <x:c r="E2342" t="str">
        <x:v>Croydon</x:v>
      </x:c>
      <x:c r="F2342" t="str">
        <x:v>Operative Skilled</x:v>
      </x:c>
      <x:c r="G2342" t="str">
        <x:v>399515</x:v>
      </x:c>
      <x:c r="H2342" t="str">
        <x:v>Yard Duty, Vehicles Management and WHS support</x:v>
      </x:c>
      <x:c r="I2342" s="22" t="n">
        <x:v>6</x:v>
      </x:c>
      <x:c r="J2342" t="str">
        <x:v>Worked</x:v>
      </x:c>
      <x:c r="K2342" t="str">
        <x:v>Employee 1865; home branch Croydon; assigned role Operative Skilled | Deployment branch: Croydon | Actual role: Operative Porter | Jobs: 399515 | Customers: Yard Duty, Vehicles Management and WHS support | Actual hours: 6.0; source records: 1</x:v>
      </x:c>
      <x:c r="L2342" t="str">
        <x:v>Include</x:v>
      </x:c>
      <x:c r="M2342"/>
      <x:c r="N2342"/>
    </x:row>
    <x:row r="2343">
      <x:c r="A2343" t="str">
        <x:v>S Holroyd|2026-01-09</x:v>
      </x:c>
      <x:c r="B2343" s="888" t="n">
        <x:v>46031</x:v>
      </x:c>
      <x:c r="C2343" t="str">
        <x:v>S Holroyd</x:v>
      </x:c>
      <x:c r="D2343" t="str">
        <x:v>Permanent</x:v>
      </x:c>
      <x:c r="E2343" t="str">
        <x:v>Croydon</x:v>
      </x:c>
      <x:c r="F2343" t="str">
        <x:v>Operative Skilled</x:v>
      </x:c>
      <x:c r="G2343" t="str">
        <x:v>399413</x:v>
      </x:c>
      <x:c r="H2343" t="str">
        <x:v>Oxleas NHS Foundation Trust</x:v>
      </x:c>
      <x:c r="I2343" s="22" t="n">
        <x:v>6</x:v>
      </x:c>
      <x:c r="J2343" t="str">
        <x:v>Worked</x:v>
      </x:c>
      <x:c r="K2343" t="str">
        <x:v>Employee 1865; home branch Croydon; assigned role Operative Skilled | Deployment branch: Croydon | Actual role: Operative Porter | Jobs: 399413 | Customers: Oxleas NHS Foundation Trust | Actual hours: 6.0; source records: 1</x:v>
      </x:c>
      <x:c r="L2343" t="str">
        <x:v>Include</x:v>
      </x:c>
      <x:c r="M2343"/>
      <x:c r="N2343"/>
    </x:row>
    <x:row r="2344">
      <x:c r="A2344" t="str">
        <x:v>S Holroyd|2026-01-12</x:v>
      </x:c>
      <x:c r="B2344" s="888" t="n">
        <x:v>46034</x:v>
      </x:c>
      <x:c r="C2344" t="str">
        <x:v>S Holroyd</x:v>
      </x:c>
      <x:c r="D2344" t="str">
        <x:v>Permanent</x:v>
      </x:c>
      <x:c r="E2344" t="str">
        <x:v>Croydon</x:v>
      </x:c>
      <x:c r="F2344" t="str">
        <x:v>Operative Skilled</x:v>
      </x:c>
      <x:c r="G2344" t="str">
        <x:v>399384</x:v>
      </x:c>
      <x:c r="H2344" t="str">
        <x:v>Network Rail</x:v>
      </x:c>
      <x:c r="I2344" s="22" t="n">
        <x:v>5</x:v>
      </x:c>
      <x:c r="J2344" t="str">
        <x:v>Worked</x:v>
      </x:c>
      <x:c r="K2344" t="str">
        <x:v>Employee 1865; home branch Croydon; assigned role Operative Skilled | Deployment branch: Croydon | Actual role: Operative Porter | Jobs: 399384 | Customers: Network Rail | Actual hours: 5.0; source records: 1</x:v>
      </x:c>
      <x:c r="L2344" t="str">
        <x:v>Include</x:v>
      </x:c>
      <x:c r="M2344"/>
      <x:c r="N2344"/>
    </x:row>
    <x:row r="2345">
      <x:c r="A2345" t="str">
        <x:v>S Holroyd|2026-01-14</x:v>
      </x:c>
      <x:c r="B2345" s="888" t="n">
        <x:v>46036</x:v>
      </x:c>
      <x:c r="C2345" t="str">
        <x:v>S Holroyd</x:v>
      </x:c>
      <x:c r="D2345" t="str">
        <x:v>Permanent</x:v>
      </x:c>
      <x:c r="E2345" t="str">
        <x:v>Croydon</x:v>
      </x:c>
      <x:c r="F2345" t="str">
        <x:v>Operative Skilled</x:v>
      </x:c>
      <x:c r="G2345" t="str">
        <x:v>399379, 399232</x:v>
      </x:c>
      <x:c r="H2345" t="str">
        <x:v>Restore Harrow Green Oxford  M/W use only; T-Squared Group</x:v>
      </x:c>
      <x:c r="I2345" s="22" t="n">
        <x:v>18.5</x:v>
      </x:c>
      <x:c r="J2345" t="str">
        <x:v>Worked — 2 records</x:v>
      </x:c>
      <x:c r="K2345" t="str">
        <x:v>Employee 1865; home branch Croydon; assigned role Operative Skilled | Deployment branch: Oxford | Actual role: Operative Skilled | Jobs: 399379, 399232 | Customers: Restore Harrow Green Oxford  M/W use only; T-Squared Group | Actual hours: 18.5; source records: 2</x:v>
      </x:c>
      <x:c r="L2345" t="str">
        <x:v>Include</x:v>
      </x:c>
      <x:c r="M2345"/>
      <x:c r="N2345"/>
    </x:row>
    <x:row r="2346">
      <x:c r="A2346" t="str">
        <x:v>S Holroyd|2026-01-16</x:v>
      </x:c>
      <x:c r="B2346" s="888" t="n">
        <x:v>46038</x:v>
      </x:c>
      <x:c r="C2346" t="str">
        <x:v>S Holroyd</x:v>
      </x:c>
      <x:c r="D2346" t="str">
        <x:v>Permanent</x:v>
      </x:c>
      <x:c r="E2346" t="str">
        <x:v>Croydon</x:v>
      </x:c>
      <x:c r="F2346" t="str">
        <x:v>Operative Skilled</x:v>
      </x:c>
      <x:c r="G2346" t="str">
        <x:v>398670</x:v>
      </x:c>
      <x:c r="H2346" t="str">
        <x:v>Handelsbanken (Chiswick)</x:v>
      </x:c>
      <x:c r="I2346" s="22" t="n">
        <x:v>7</x:v>
      </x:c>
      <x:c r="J2346" t="str">
        <x:v>Worked</x:v>
      </x:c>
      <x:c r="K2346" t="str">
        <x:v>Employee 1865; home branch Croydon; assigned role Operative Skilled | Deployment branch: Croydon | Actual role: Operative Skilled | Jobs: 398670 | Customers: Handelsbanken (Chiswick) | Actual hours: 7.0; source records: 1</x:v>
      </x:c>
      <x:c r="L2346" t="str">
        <x:v>Include</x:v>
      </x:c>
      <x:c r="M2346"/>
      <x:c r="N2346"/>
    </x:row>
    <x:row r="2347">
      <x:c r="A2347" t="str">
        <x:v>S Holroyd|2026-01-19</x:v>
      </x:c>
      <x:c r="B2347" s="888" t="n">
        <x:v>46041</x:v>
      </x:c>
      <x:c r="C2347" t="str">
        <x:v>S Holroyd</x:v>
      </x:c>
      <x:c r="D2347" t="str">
        <x:v>Permanent</x:v>
      </x:c>
      <x:c r="E2347" t="str">
        <x:v>Croydon</x:v>
      </x:c>
      <x:c r="F2347" t="str">
        <x:v>Operative Skilled</x:v>
      </x:c>
      <x:c r="G2347"/>
      <x:c r="H2347"/>
      <x:c r="I2347" s="22" t="n">
        <x:v>0</x:v>
      </x:c>
      <x:c r="J2347" t="str">
        <x:v>Annual leave</x:v>
      </x:c>
      <x:c r="K2347" t="str">
        <x:v>Employee 1865; home branch Croydon; assigned role Operative Skilled | Leave: Annual Leave (Hours) | Leave calendar basis: Variable-pattern period</x:v>
      </x:c>
      <x:c r="L2347" t="str">
        <x:v>Include</x:v>
      </x:c>
      <x:c r="M2347"/>
      <x:c r="N2347"/>
    </x:row>
    <x:row r="2348">
      <x:c r="A2348" t="str">
        <x:v>S Holroyd|2026-01-20</x:v>
      </x:c>
      <x:c r="B2348" s="888" t="n">
        <x:v>46042</x:v>
      </x:c>
      <x:c r="C2348" t="str">
        <x:v>S Holroyd</x:v>
      </x:c>
      <x:c r="D2348" t="str">
        <x:v>Permanent</x:v>
      </x:c>
      <x:c r="E2348" t="str">
        <x:v>Croydon</x:v>
      </x:c>
      <x:c r="F2348" t="str">
        <x:v>Operative Skilled</x:v>
      </x:c>
      <x:c r="G2348" t="str">
        <x:v>399515</x:v>
      </x:c>
      <x:c r="H2348" t="str">
        <x:v>Yard Duty, Vehicles Management and WHS support</x:v>
      </x:c>
      <x:c r="I2348" s="22" t="n">
        <x:v>6</x:v>
      </x:c>
      <x:c r="J2348" t="str">
        <x:v>Worked</x:v>
      </x:c>
      <x:c r="K2348" t="str">
        <x:v>Employee 1865; home branch Croydon; assigned role Operative Skilled | Deployment branch: Croydon | Actual role: Operative Skilled | Jobs: 399515 | Customers: Yard Duty, Vehicles Management and WHS support | Actual hours: 6.0; source records: 1</x:v>
      </x:c>
      <x:c r="L2348" t="str">
        <x:v>Include</x:v>
      </x:c>
      <x:c r="M2348"/>
      <x:c r="N2348"/>
    </x:row>
    <x:row r="2349">
      <x:c r="A2349" t="str">
        <x:v>S Holroyd|2026-01-21</x:v>
      </x:c>
      <x:c r="B2349" s="888" t="n">
        <x:v>46043</x:v>
      </x:c>
      <x:c r="C2349" t="str">
        <x:v>S Holroyd</x:v>
      </x:c>
      <x:c r="D2349" t="str">
        <x:v>Permanent</x:v>
      </x:c>
      <x:c r="E2349" t="str">
        <x:v>Croydon</x:v>
      </x:c>
      <x:c r="F2349" t="str">
        <x:v>Operative Skilled</x:v>
      </x:c>
      <x:c r="G2349" t="str">
        <x:v>399099</x:v>
      </x:c>
      <x:c r="H2349" t="str">
        <x:v>Adecco Group</x:v>
      </x:c>
      <x:c r="I2349" s="22" t="n">
        <x:v>5</x:v>
      </x:c>
      <x:c r="J2349" t="str">
        <x:v>Worked</x:v>
      </x:c>
      <x:c r="K2349" t="str">
        <x:v>Employee 1865; home branch Croydon; assigned role Operative Skilled | Deployment branch: Croydon | Actual role: Operative Skilled | Jobs: 399099 | Customers: Adecco Group | Actual hours: 5.0; source records: 1</x:v>
      </x:c>
      <x:c r="L2349" t="str">
        <x:v>Include</x:v>
      </x:c>
      <x:c r="M2349"/>
      <x:c r="N2349"/>
    </x:row>
    <x:row r="2350">
      <x:c r="A2350" t="str">
        <x:v>S Holroyd|2026-01-22</x:v>
      </x:c>
      <x:c r="B2350" s="888" t="n">
        <x:v>46044</x:v>
      </x:c>
      <x:c r="C2350" t="str">
        <x:v>S Holroyd</x:v>
      </x:c>
      <x:c r="D2350" t="str">
        <x:v>Permanent</x:v>
      </x:c>
      <x:c r="E2350" t="str">
        <x:v>Croydon</x:v>
      </x:c>
      <x:c r="F2350" t="str">
        <x:v>Operative Skilled</x:v>
      </x:c>
      <x:c r="G2350" t="str">
        <x:v>399652</x:v>
      </x:c>
      <x:c r="H2350" t="str">
        <x:v>Jellyfish Group Ltd</x:v>
      </x:c>
      <x:c r="I2350" s="22" t="n">
        <x:v>11.5</x:v>
      </x:c>
      <x:c r="J2350" t="str">
        <x:v>Worked</x:v>
      </x:c>
      <x:c r="K2350" t="str">
        <x:v>Employee 1865; home branch Croydon; assigned role Operative Skilled | Deployment branch: Croydon | Actual role: Operative Skilled | Jobs: 399652 | Customers: Jellyfish Group Ltd | Actual hours: 11.5; source records: 1</x:v>
      </x:c>
      <x:c r="L2350" t="str">
        <x:v>Include</x:v>
      </x:c>
      <x:c r="M2350"/>
      <x:c r="N2350"/>
    </x:row>
    <x:row r="2351">
      <x:c r="A2351" t="str">
        <x:v>S Holroyd|2026-01-23</x:v>
      </x:c>
      <x:c r="B2351" s="888" t="n">
        <x:v>46045</x:v>
      </x:c>
      <x:c r="C2351" t="str">
        <x:v>S Holroyd</x:v>
      </x:c>
      <x:c r="D2351" t="str">
        <x:v>Permanent</x:v>
      </x:c>
      <x:c r="E2351" t="str">
        <x:v>Croydon</x:v>
      </x:c>
      <x:c r="F2351" t="str">
        <x:v>Operative Skilled</x:v>
      </x:c>
      <x:c r="G2351"/>
      <x:c r="H2351"/>
      <x:c r="I2351" s="22" t="n">
        <x:v>0</x:v>
      </x:c>
      <x:c r="J2351" t="str">
        <x:v>Annual leave</x:v>
      </x:c>
      <x:c r="K2351" t="str">
        <x:v>Employee 1865; home branch Croydon; assigned role Operative Skilled | Leave: Annual Leave (Hours) | Leave calendar basis: Variable-pattern period</x:v>
      </x:c>
      <x:c r="L2351" t="str">
        <x:v>Include</x:v>
      </x:c>
      <x:c r="M2351"/>
      <x:c r="N2351"/>
    </x:row>
    <x:row r="2352">
      <x:c r="A2352" t="str">
        <x:v>S Holroyd|2026-01-27</x:v>
      </x:c>
      <x:c r="B2352" s="888" t="n">
        <x:v>46049</x:v>
      </x:c>
      <x:c r="C2352" t="str">
        <x:v>S Holroyd</x:v>
      </x:c>
      <x:c r="D2352" t="str">
        <x:v>Permanent</x:v>
      </x:c>
      <x:c r="E2352" t="str">
        <x:v>Croydon</x:v>
      </x:c>
      <x:c r="F2352" t="str">
        <x:v>Operative Skilled</x:v>
      </x:c>
      <x:c r="G2352" t="str">
        <x:v>399677</x:v>
      </x:c>
      <x:c r="H2352" t="str">
        <x:v>Telent</x:v>
      </x:c>
      <x:c r="I2352" s="22" t="n">
        <x:v>8</x:v>
      </x:c>
      <x:c r="J2352" t="str">
        <x:v>Worked</x:v>
      </x:c>
      <x:c r="K2352" t="str">
        <x:v>Employee 1865; home branch Croydon; assigned role Operative Skilled | Deployment branch: Croydon | Actual role: Operative Skilled | Jobs: 399677 | Customers: Telent | Actual hours: 8.0; source records: 1</x:v>
      </x:c>
      <x:c r="L2352" t="str">
        <x:v>Include</x:v>
      </x:c>
      <x:c r="M2352"/>
      <x:c r="N2352"/>
    </x:row>
    <x:row r="2353">
      <x:c r="A2353" t="str">
        <x:v>S Holroyd|2026-01-28</x:v>
      </x:c>
      <x:c r="B2353" s="888" t="n">
        <x:v>46050</x:v>
      </x:c>
      <x:c r="C2353" t="str">
        <x:v>S Holroyd</x:v>
      </x:c>
      <x:c r="D2353" t="str">
        <x:v>Permanent</x:v>
      </x:c>
      <x:c r="E2353" t="str">
        <x:v>Croydon</x:v>
      </x:c>
      <x:c r="F2353" t="str">
        <x:v>Operative Skilled</x:v>
      </x:c>
      <x:c r="G2353" t="str">
        <x:v>398541</x:v>
      </x:c>
      <x:c r="H2353" t="str">
        <x:v>Surrey County Council</x:v>
      </x:c>
      <x:c r="I2353" s="22" t="n">
        <x:v>8</x:v>
      </x:c>
      <x:c r="J2353" t="str">
        <x:v>Worked</x:v>
      </x:c>
      <x:c r="K2353" t="str">
        <x:v>Employee 1865; home branch Croydon; assigned role Operative Skilled | Deployment branch: Croydon | Actual role: Operative Skilled | Jobs: 398541 | Customers: Surrey County Council | Actual hours: 8.0; source records: 1</x:v>
      </x:c>
      <x:c r="L2353" t="str">
        <x:v>Include</x:v>
      </x:c>
      <x:c r="M2353"/>
      <x:c r="N2353"/>
    </x:row>
    <x:row r="2354">
      <x:c r="A2354" t="str">
        <x:v>S Holroyd|2026-01-29</x:v>
      </x:c>
      <x:c r="B2354" s="888" t="n">
        <x:v>46051</x:v>
      </x:c>
      <x:c r="C2354" t="str">
        <x:v>S Holroyd</x:v>
      </x:c>
      <x:c r="D2354" t="str">
        <x:v>Permanent</x:v>
      </x:c>
      <x:c r="E2354" t="str">
        <x:v>Croydon</x:v>
      </x:c>
      <x:c r="F2354" t="str">
        <x:v>Operative Skilled</x:v>
      </x:c>
      <x:c r="G2354"/>
      <x:c r="H2354"/>
      <x:c r="I2354" s="22" t="n">
        <x:v>0</x:v>
      </x:c>
      <x:c r="J2354" t="str">
        <x:v>Annual leave</x:v>
      </x:c>
      <x:c r="K2354" t="str">
        <x:v>Employee 1865; home branch Croydon; assigned role Operative Skilled | Leave: Annual Leave (Hours) | Leave calendar basis: Variable-pattern period</x:v>
      </x:c>
      <x:c r="L2354" t="str">
        <x:v>Include</x:v>
      </x:c>
      <x:c r="M2354"/>
      <x:c r="N2354"/>
    </x:row>
    <x:row r="2355">
      <x:c r="A2355" t="str">
        <x:v>S Holroyd|2026-01-30</x:v>
      </x:c>
      <x:c r="B2355" s="888" t="n">
        <x:v>46052</x:v>
      </x:c>
      <x:c r="C2355" t="str">
        <x:v>S Holroyd</x:v>
      </x:c>
      <x:c r="D2355" t="str">
        <x:v>Permanent</x:v>
      </x:c>
      <x:c r="E2355" t="str">
        <x:v>Croydon</x:v>
      </x:c>
      <x:c r="F2355" t="str">
        <x:v>Operative Skilled</x:v>
      </x:c>
      <x:c r="G2355"/>
      <x:c r="H2355"/>
      <x:c r="I2355" s="22" t="n">
        <x:v>0</x:v>
      </x:c>
      <x:c r="J2355" t="str">
        <x:v>Annual leave</x:v>
      </x:c>
      <x:c r="K2355" t="str">
        <x:v>Employee 1865; home branch Croydon; assigned role Operative Skilled | Leave: Annual Leave (Hours) | Leave calendar basis: Variable-pattern period</x:v>
      </x:c>
      <x:c r="L2355" t="str">
        <x:v>Include</x:v>
      </x:c>
      <x:c r="M2355"/>
      <x:c r="N2355"/>
    </x:row>
    <x:row r="2356">
      <x:c r="A2356" t="str">
        <x:v>S Huggins|2026-01-20</x:v>
      </x:c>
      <x:c r="B2356" s="888" t="n">
        <x:v>46042</x:v>
      </x:c>
      <x:c r="C2356" t="str">
        <x:v>S Huggins</x:v>
      </x:c>
      <x:c r="D2356" t="str">
        <x:v>Permanent</x:v>
      </x:c>
      <x:c r="E2356" t="str">
        <x:v>Thurrock</x:v>
      </x:c>
      <x:c r="F2356" t="str">
        <x:v>Operative Skilled</x:v>
      </x:c>
      <x:c r="G2356" t="str">
        <x:v>399552</x:v>
      </x:c>
      <x:c r="H2356" t="str">
        <x:v>Quirke/Mr William</x:v>
      </x:c>
      <x:c r="I2356" s="22" t="n">
        <x:v>8</x:v>
      </x:c>
      <x:c r="J2356" t="str">
        <x:v>Worked</x:v>
      </x:c>
      <x:c r="K2356" t="str">
        <x:v>Employee 103129; home branch Thurrock; assigned role Operative Skilled | Deployment branch: Thurrock | Actual role: Operative Skilled | Jobs: 399552 | Customers: Quirke/Mr William | Actual hours: 8.0; source records: 1</x:v>
      </x:c>
      <x:c r="L2356" t="str">
        <x:v>Include</x:v>
      </x:c>
      <x:c r="M2356"/>
      <x:c r="N2356"/>
    </x:row>
    <x:row r="2357">
      <x:c r="A2357" t="str">
        <x:v>S Huggins|2026-01-21</x:v>
      </x:c>
      <x:c r="B2357" s="888" t="n">
        <x:v>46043</x:v>
      </x:c>
      <x:c r="C2357" t="str">
        <x:v>S Huggins</x:v>
      </x:c>
      <x:c r="D2357" t="str">
        <x:v>Permanent</x:v>
      </x:c>
      <x:c r="E2357" t="str">
        <x:v>Thurrock</x:v>
      </x:c>
      <x:c r="F2357" t="str">
        <x:v>Operative Skilled</x:v>
      </x:c>
      <x:c r="G2357" t="str">
        <x:v>396207</x:v>
      </x:c>
      <x:c r="H2357" t="str">
        <x:v>Linklaters LLP</x:v>
      </x:c>
      <x:c r="I2357" s="22" t="n">
        <x:v>8</x:v>
      </x:c>
      <x:c r="J2357" t="str">
        <x:v>Worked</x:v>
      </x:c>
      <x:c r="K2357" t="str">
        <x:v>Employee 103129; home branch Thurrock; assigned role Operative Skilled | Deployment branch: Thurrock | Actual role: Operative Skilled | Jobs: 396207 | Customers: Linklaters LLP | Actual hours: 8.0; source records: 1</x:v>
      </x:c>
      <x:c r="L2357" t="str">
        <x:v>Include</x:v>
      </x:c>
      <x:c r="M2357"/>
      <x:c r="N2357"/>
    </x:row>
    <x:row r="2358">
      <x:c r="A2358" t="str">
        <x:v>S Huggins|2026-01-22</x:v>
      </x:c>
      <x:c r="B2358" s="888" t="n">
        <x:v>46044</x:v>
      </x:c>
      <x:c r="C2358" t="str">
        <x:v>S Huggins</x:v>
      </x:c>
      <x:c r="D2358" t="str">
        <x:v>Permanent</x:v>
      </x:c>
      <x:c r="E2358" t="str">
        <x:v>Thurrock</x:v>
      </x:c>
      <x:c r="F2358" t="str">
        <x:v>Operative Skilled</x:v>
      </x:c>
      <x:c r="G2358" t="str">
        <x:v>396207</x:v>
      </x:c>
      <x:c r="H2358" t="str">
        <x:v>Linklaters LLP</x:v>
      </x:c>
      <x:c r="I2358" s="22" t="n">
        <x:v>8</x:v>
      </x:c>
      <x:c r="J2358" t="str">
        <x:v>Worked</x:v>
      </x:c>
      <x:c r="K2358" t="str">
        <x:v>Employee 103129; home branch Thurrock; assigned role Operative Skilled | Deployment branch: Thurrock | Actual role: Operative Skilled | Jobs: 396207 | Customers: Linklaters LLP | Actual hours: 8.0; source records: 1</x:v>
      </x:c>
      <x:c r="L2358" t="str">
        <x:v>Include</x:v>
      </x:c>
      <x:c r="M2358"/>
      <x:c r="N2358"/>
    </x:row>
    <x:row r="2359">
      <x:c r="A2359" t="str">
        <x:v>S Huggins|2026-01-23</x:v>
      </x:c>
      <x:c r="B2359" s="888" t="n">
        <x:v>46045</x:v>
      </x:c>
      <x:c r="C2359" t="str">
        <x:v>S Huggins</x:v>
      </x:c>
      <x:c r="D2359" t="str">
        <x:v>Permanent</x:v>
      </x:c>
      <x:c r="E2359" t="str">
        <x:v>Thurrock</x:v>
      </x:c>
      <x:c r="F2359" t="str">
        <x:v>Operative Skilled</x:v>
      </x:c>
      <x:c r="G2359" t="str">
        <x:v>396207</x:v>
      </x:c>
      <x:c r="H2359" t="str">
        <x:v>Linklaters LLP</x:v>
      </x:c>
      <x:c r="I2359" s="22" t="n">
        <x:v>8</x:v>
      </x:c>
      <x:c r="J2359" t="str">
        <x:v>Worked</x:v>
      </x:c>
      <x:c r="K2359" t="str">
        <x:v>Employee 103129; home branch Thurrock; assigned role Operative Skilled | Deployment branch: Thurrock | Actual role: Operative Porter | Jobs: 396207 | Customers: Linklaters LLP | Actual hours: 8.0; source records: 1</x:v>
      </x:c>
      <x:c r="L2359" t="str">
        <x:v>Include</x:v>
      </x:c>
      <x:c r="M2359"/>
      <x:c r="N2359"/>
    </x:row>
    <x:row r="2360">
      <x:c r="A2360" t="str">
        <x:v>S Huggins|2026-01-24</x:v>
      </x:c>
      <x:c r="B2360" s="888" t="n">
        <x:v>46046</x:v>
      </x:c>
      <x:c r="C2360" t="str">
        <x:v>S Huggins</x:v>
      </x:c>
      <x:c r="D2360" t="str">
        <x:v>Permanent</x:v>
      </x:c>
      <x:c r="E2360" t="str">
        <x:v>Thurrock</x:v>
      </x:c>
      <x:c r="F2360" t="str">
        <x:v>Operative Skilled</x:v>
      </x:c>
      <x:c r="G2360" t="str">
        <x:v>396207</x:v>
      </x:c>
      <x:c r="H2360" t="str">
        <x:v>Linklaters LLP</x:v>
      </x:c>
      <x:c r="I2360" s="22" t="n">
        <x:v>7.5</x:v>
      </x:c>
      <x:c r="J2360" t="str">
        <x:v>Worked</x:v>
      </x:c>
      <x:c r="K2360" t="str">
        <x:v>Employee 103129; home branch Thurrock; assigned role Operative Skilled | Deployment branch: Thurrock | Actual role: Operative Porter | Jobs: 396207 | Customers: Linklaters LLP | Actual hours: 7.5; source records: 1</x:v>
      </x:c>
      <x:c r="L2360" t="str">
        <x:v>Include</x:v>
      </x:c>
      <x:c r="M2360"/>
      <x:c r="N2360"/>
    </x:row>
    <x:row r="2361">
      <x:c r="A2361" t="str">
        <x:v>S Huggins|2026-01-25</x:v>
      </x:c>
      <x:c r="B2361" s="888" t="n">
        <x:v>46047</x:v>
      </x:c>
      <x:c r="C2361" t="str">
        <x:v>S Huggins</x:v>
      </x:c>
      <x:c r="D2361" t="str">
        <x:v>Permanent</x:v>
      </x:c>
      <x:c r="E2361" t="str">
        <x:v>Thurrock</x:v>
      </x:c>
      <x:c r="F2361" t="str">
        <x:v>Operative Skilled</x:v>
      </x:c>
      <x:c r="G2361" t="str">
        <x:v>396207</x:v>
      </x:c>
      <x:c r="H2361" t="str">
        <x:v>Linklaters LLP</x:v>
      </x:c>
      <x:c r="I2361" s="22" t="n">
        <x:v>7</x:v>
      </x:c>
      <x:c r="J2361" t="str">
        <x:v>Worked</x:v>
      </x:c>
      <x:c r="K2361" t="str">
        <x:v>Employee 103129; home branch Thurrock; assigned role Operative Skilled | Deployment branch: Thurrock | Actual role: Operative Porter | Jobs: 396207 | Customers: Linklaters LLP | Actual hours: 7.0; source records: 1</x:v>
      </x:c>
      <x:c r="L2361" t="str">
        <x:v>Include</x:v>
      </x:c>
      <x:c r="M2361"/>
      <x:c r="N2361"/>
    </x:row>
    <x:row r="2362">
      <x:c r="A2362" t="str">
        <x:v>S Huggins|2026-01-26</x:v>
      </x:c>
      <x:c r="B2362" s="888" t="n">
        <x:v>46048</x:v>
      </x:c>
      <x:c r="C2362" t="str">
        <x:v>S Huggins</x:v>
      </x:c>
      <x:c r="D2362" t="str">
        <x:v>Permanent</x:v>
      </x:c>
      <x:c r="E2362" t="str">
        <x:v>Thurrock</x:v>
      </x:c>
      <x:c r="F2362" t="str">
        <x:v>Operative Skilled</x:v>
      </x:c>
      <x:c r="G2362" t="str">
        <x:v>396207A</x:v>
      </x:c>
      <x:c r="H2362" t="str">
        <x:v>Linklaters LLP</x:v>
      </x:c>
      <x:c r="I2362" s="22" t="n">
        <x:v>7</x:v>
      </x:c>
      <x:c r="J2362" t="str">
        <x:v>Worked</x:v>
      </x:c>
      <x:c r="K2362" t="str">
        <x:v>Employee 103129; home branch Thurrock; assigned role Operative Skilled | Deployment branch: Thurrock | Actual role: Operative Porter | Jobs: 396207A | Customers: Linklaters LLP | Actual hours: 7.0; source records: 1</x:v>
      </x:c>
      <x:c r="L2362" t="str">
        <x:v>Include</x:v>
      </x:c>
      <x:c r="M2362"/>
      <x:c r="N2362"/>
    </x:row>
    <x:row r="2363">
      <x:c r="A2363" t="str">
        <x:v>S Huggins|2026-01-27</x:v>
      </x:c>
      <x:c r="B2363" s="888" t="n">
        <x:v>46049</x:v>
      </x:c>
      <x:c r="C2363" t="str">
        <x:v>S Huggins</x:v>
      </x:c>
      <x:c r="D2363" t="str">
        <x:v>Permanent</x:v>
      </x:c>
      <x:c r="E2363" t="str">
        <x:v>Thurrock</x:v>
      </x:c>
      <x:c r="F2363" t="str">
        <x:v>Operative Skilled</x:v>
      </x:c>
      <x:c r="G2363" t="str">
        <x:v>396207A</x:v>
      </x:c>
      <x:c r="H2363" t="str">
        <x:v>Linklaters LLP</x:v>
      </x:c>
      <x:c r="I2363" s="22" t="n">
        <x:v>8.5</x:v>
      </x:c>
      <x:c r="J2363" t="str">
        <x:v>Worked</x:v>
      </x:c>
      <x:c r="K2363" t="str">
        <x:v>Employee 103129; home branch Thurrock; assigned role Operative Skilled | Deployment branch: Thurrock | Actual role: Operative Porter | Jobs: 396207A | Customers: Linklaters LLP | Actual hours: 8.5; source records: 1</x:v>
      </x:c>
      <x:c r="L2363" t="str">
        <x:v>Include</x:v>
      </x:c>
      <x:c r="M2363"/>
      <x:c r="N2363"/>
    </x:row>
    <x:row r="2364">
      <x:c r="A2364" t="str">
        <x:v>S Huggins|2026-01-28</x:v>
      </x:c>
      <x:c r="B2364" s="888" t="n">
        <x:v>46050</x:v>
      </x:c>
      <x:c r="C2364" t="str">
        <x:v>S Huggins</x:v>
      </x:c>
      <x:c r="D2364" t="str">
        <x:v>Permanent</x:v>
      </x:c>
      <x:c r="E2364" t="str">
        <x:v>Thurrock</x:v>
      </x:c>
      <x:c r="F2364" t="str">
        <x:v>Operative Skilled</x:v>
      </x:c>
      <x:c r="G2364" t="str">
        <x:v>396207A</x:v>
      </x:c>
      <x:c r="H2364" t="str">
        <x:v>Linklaters LLP</x:v>
      </x:c>
      <x:c r="I2364" s="22" t="n">
        <x:v>8.5</x:v>
      </x:c>
      <x:c r="J2364" t="str">
        <x:v>Worked</x:v>
      </x:c>
      <x:c r="K2364" t="str">
        <x:v>Employee 103129; home branch Thurrock; assigned role Operative Skilled | Deployment branch: Thurrock | Actual role: Operative Porter | Jobs: 396207A | Customers: Linklaters LLP | Actual hours: 8.5; source records: 1</x:v>
      </x:c>
      <x:c r="L2364" t="str">
        <x:v>Include</x:v>
      </x:c>
      <x:c r="M2364"/>
      <x:c r="N2364"/>
    </x:row>
    <x:row r="2365">
      <x:c r="A2365" t="str">
        <x:v>S Huggins|2026-01-30</x:v>
      </x:c>
      <x:c r="B2365" s="888" t="n">
        <x:v>46052</x:v>
      </x:c>
      <x:c r="C2365" t="str">
        <x:v>S Huggins</x:v>
      </x:c>
      <x:c r="D2365" t="str">
        <x:v>Permanent</x:v>
      </x:c>
      <x:c r="E2365" t="str">
        <x:v>Thurrock</x:v>
      </x:c>
      <x:c r="F2365" t="str">
        <x:v>Operative Skilled</x:v>
      </x:c>
      <x:c r="G2365" t="str">
        <x:v>396207A</x:v>
      </x:c>
      <x:c r="H2365" t="str">
        <x:v>Linklaters LLP</x:v>
      </x:c>
      <x:c r="I2365" s="22" t="n">
        <x:v>10.5</x:v>
      </x:c>
      <x:c r="J2365" t="str">
        <x:v>Worked</x:v>
      </x:c>
      <x:c r="K2365" t="str">
        <x:v>Employee 103129; home branch Thurrock; assigned role Operative Skilled | Deployment branch: Thurrock | Actual role: Operative Skilled | Jobs: 396207A | Customers: Linklaters LLP | Actual hours: 10.5; source records: 1</x:v>
      </x:c>
      <x:c r="L2365" t="str">
        <x:v>Include</x:v>
      </x:c>
      <x:c r="M2365"/>
      <x:c r="N2365"/>
    </x:row>
    <x:row r="2366">
      <x:c r="A2366" t="str">
        <x:v>S Huggins|2026-01-31</x:v>
      </x:c>
      <x:c r="B2366" s="888" t="n">
        <x:v>46053</x:v>
      </x:c>
      <x:c r="C2366" t="str">
        <x:v>S Huggins</x:v>
      </x:c>
      <x:c r="D2366" t="str">
        <x:v>Permanent</x:v>
      </x:c>
      <x:c r="E2366" t="str">
        <x:v>Thurrock</x:v>
      </x:c>
      <x:c r="F2366" t="str">
        <x:v>Operative Skilled</x:v>
      </x:c>
      <x:c r="G2366" t="str">
        <x:v>396207A</x:v>
      </x:c>
      <x:c r="H2366" t="str">
        <x:v>Linklaters LLP</x:v>
      </x:c>
      <x:c r="I2366" s="22" t="n">
        <x:v>8.5</x:v>
      </x:c>
      <x:c r="J2366" t="str">
        <x:v>Worked</x:v>
      </x:c>
      <x:c r="K2366" t="str">
        <x:v>Employee 103129; home branch Thurrock; assigned role Operative Skilled | Deployment branch: Thurrock | Actual role: Operative Skilled | Jobs: 396207A | Customers: Linklaters LLP | Actual hours: 8.5; source records: 1</x:v>
      </x:c>
      <x:c r="L2366" t="str">
        <x:v>Include</x:v>
      </x:c>
      <x:c r="M2366"/>
      <x:c r="N2366"/>
    </x:row>
    <x:row r="2367">
      <x:c r="A2367" t="str">
        <x:v>S Kinsella|2026-01-01</x:v>
      </x:c>
      <x:c r="B2367" s="888" t="n">
        <x:v>46023</x:v>
      </x:c>
      <x:c r="C2367" t="str">
        <x:v>S Kinsella</x:v>
      </x:c>
      <x:c r="D2367" t="str">
        <x:v>Permanent</x:v>
      </x:c>
      <x:c r="E2367" t="str">
        <x:v>Croydon</x:v>
      </x:c>
      <x:c r="F2367" t="str">
        <x:v>Operative Skilled</x:v>
      </x:c>
      <x:c r="G2367"/>
      <x:c r="H2367"/>
      <x:c r="I2367" s="22" t="n">
        <x:v>0</x:v>
      </x:c>
      <x:c r="J2367" t="str">
        <x:v>Annual leave</x:v>
      </x:c>
      <x:c r="K2367" t="str">
        <x:v>Employee 2862; home branch Croydon; assigned role Operative Skilled | Leave: Annual Leave (Hours) | Leave calendar basis: Variable-pattern period</x:v>
      </x:c>
      <x:c r="L2367" t="str">
        <x:v>Include</x:v>
      </x:c>
      <x:c r="M2367"/>
      <x:c r="N2367"/>
    </x:row>
    <x:row r="2368">
      <x:c r="A2368" t="str">
        <x:v>S Kinsella|2026-01-06</x:v>
      </x:c>
      <x:c r="B2368" s="888" t="n">
        <x:v>46028</x:v>
      </x:c>
      <x:c r="C2368" t="str">
        <x:v>S Kinsella</x:v>
      </x:c>
      <x:c r="D2368" t="str">
        <x:v>Permanent</x:v>
      </x:c>
      <x:c r="E2368" t="str">
        <x:v>Croydon</x:v>
      </x:c>
      <x:c r="F2368" t="str">
        <x:v>Operative Skilled</x:v>
      </x:c>
      <x:c r="G2368" t="str">
        <x:v>399089</x:v>
      </x:c>
      <x:c r="H2368" t="str">
        <x:v>QinetiQ</x:v>
      </x:c>
      <x:c r="I2368" s="22" t="n">
        <x:v>10</x:v>
      </x:c>
      <x:c r="J2368" t="str">
        <x:v>Worked</x:v>
      </x:c>
      <x:c r="K2368" t="str">
        <x:v>Employee 2862; home branch Croydon; assigned role Operative Skilled | Deployment branch: Croydon | Actual role: Operative Porter | Jobs: 399089 | Customers: QinetiQ | Actual hours: 10.0; source records: 1</x:v>
      </x:c>
      <x:c r="L2368" t="str">
        <x:v>Include</x:v>
      </x:c>
      <x:c r="M2368"/>
      <x:c r="N2368"/>
    </x:row>
    <x:row r="2369">
      <x:c r="A2369" t="str">
        <x:v>S Kinsella|2026-01-07</x:v>
      </x:c>
      <x:c r="B2369" s="888" t="n">
        <x:v>46029</x:v>
      </x:c>
      <x:c r="C2369" t="str">
        <x:v>S Kinsella</x:v>
      </x:c>
      <x:c r="D2369" t="str">
        <x:v>Permanent</x:v>
      </x:c>
      <x:c r="E2369" t="str">
        <x:v>Croydon</x:v>
      </x:c>
      <x:c r="F2369" t="str">
        <x:v>Operative Skilled</x:v>
      </x:c>
      <x:c r="G2369" t="str">
        <x:v>399515</x:v>
      </x:c>
      <x:c r="H2369" t="str">
        <x:v>Yard Duty, Vehicles Management and WHS support</x:v>
      </x:c>
      <x:c r="I2369" s="22" t="n">
        <x:v>4.5</x:v>
      </x:c>
      <x:c r="J2369" t="str">
        <x:v>Worked</x:v>
      </x:c>
      <x:c r="K2369" t="str">
        <x:v>Employee 2862; home branch Croydon; assigned role Operative Skilled | Deployment branch: Croydon | Actual role: Operative Porter | Jobs: 399515 | Customers: Yard Duty, Vehicles Management and WHS support | Actual hours: 4.5; source records: 1</x:v>
      </x:c>
      <x:c r="L2369" t="str">
        <x:v>Include</x:v>
      </x:c>
      <x:c r="M2369"/>
      <x:c r="N2369"/>
    </x:row>
    <x:row r="2370">
      <x:c r="A2370" t="str">
        <x:v>S Kinsella|2026-01-09</x:v>
      </x:c>
      <x:c r="B2370" s="888" t="n">
        <x:v>46031</x:v>
      </x:c>
      <x:c r="C2370" t="str">
        <x:v>S Kinsella</x:v>
      </x:c>
      <x:c r="D2370" t="str">
        <x:v>Permanent</x:v>
      </x:c>
      <x:c r="E2370" t="str">
        <x:v>Croydon</x:v>
      </x:c>
      <x:c r="F2370" t="str">
        <x:v>Operative Skilled</x:v>
      </x:c>
      <x:c r="G2370" t="str">
        <x:v>399515</x:v>
      </x:c>
      <x:c r="H2370" t="str">
        <x:v>Yard Duty, Vehicles Management and WHS support</x:v>
      </x:c>
      <x:c r="I2370" s="22" t="n">
        <x:v>6</x:v>
      </x:c>
      <x:c r="J2370" t="str">
        <x:v>Worked</x:v>
      </x:c>
      <x:c r="K2370" t="str">
        <x:v>Employee 2862; home branch Croydon; assigned role Operative Skilled | Deployment branch: Croydon | Actual role: Operative Porter | Jobs: 399515 | Customers: Yard Duty, Vehicles Management and WHS support | Actual hours: 6.0; source records: 1</x:v>
      </x:c>
      <x:c r="L2370" t="str">
        <x:v>Include</x:v>
      </x:c>
      <x:c r="M2370"/>
      <x:c r="N2370"/>
    </x:row>
    <x:row r="2371">
      <x:c r="A2371" t="str">
        <x:v>S Kinsella|2026-01-10</x:v>
      </x:c>
      <x:c r="B2371" s="888" t="n">
        <x:v>46032</x:v>
      </x:c>
      <x:c r="C2371" t="str">
        <x:v>S Kinsella</x:v>
      </x:c>
      <x:c r="D2371" t="str">
        <x:v>Permanent</x:v>
      </x:c>
      <x:c r="E2371" t="str">
        <x:v>Croydon</x:v>
      </x:c>
      <x:c r="F2371" t="str">
        <x:v>Operative Skilled</x:v>
      </x:c>
      <x:c r="G2371" t="str">
        <x:v>398405</x:v>
      </x:c>
      <x:c r="H2371" t="str">
        <x:v>Vitruvian Partners</x:v>
      </x:c>
      <x:c r="I2371" s="22" t="n">
        <x:v>5</x:v>
      </x:c>
      <x:c r="J2371" t="str">
        <x:v>Worked</x:v>
      </x:c>
      <x:c r="K2371" t="str">
        <x:v>Employee 2862; home branch Croydon; assigned role Operative Skilled | Deployment branch: Croydon | Actual role: Operative Porter | Jobs: 398405 | Customers: Vitruvian Partners | Actual hours: 5.0; source records: 1</x:v>
      </x:c>
      <x:c r="L2371" t="str">
        <x:v>Include</x:v>
      </x:c>
      <x:c r="M2371"/>
      <x:c r="N2371"/>
    </x:row>
    <x:row r="2372">
      <x:c r="A2372" t="str">
        <x:v>S Kinsella|2026-01-12</x:v>
      </x:c>
      <x:c r="B2372" s="888" t="n">
        <x:v>46034</x:v>
      </x:c>
      <x:c r="C2372" t="str">
        <x:v>S Kinsella</x:v>
      </x:c>
      <x:c r="D2372" t="str">
        <x:v>Permanent</x:v>
      </x:c>
      <x:c r="E2372" t="str">
        <x:v>Croydon</x:v>
      </x:c>
      <x:c r="F2372" t="str">
        <x:v>Operative Skilled</x:v>
      </x:c>
      <x:c r="G2372" t="str">
        <x:v>399384</x:v>
      </x:c>
      <x:c r="H2372" t="str">
        <x:v>Network Rail</x:v>
      </x:c>
      <x:c r="I2372" s="22" t="n">
        <x:v>5</x:v>
      </x:c>
      <x:c r="J2372" t="str">
        <x:v>Worked</x:v>
      </x:c>
      <x:c r="K2372" t="str">
        <x:v>Employee 2862; home branch Croydon; assigned role Operative Skilled | Deployment branch: Croydon | Actual role: Operative Porter | Jobs: 399384 | Customers: Network Rail | Actual hours: 5.0; source records: 1</x:v>
      </x:c>
      <x:c r="L2372" t="str">
        <x:v>Include</x:v>
      </x:c>
      <x:c r="M2372"/>
      <x:c r="N2372"/>
    </x:row>
    <x:row r="2373">
      <x:c r="A2373" t="str">
        <x:v>S Kinsella|2026-01-13</x:v>
      </x:c>
      <x:c r="B2373" s="888" t="n">
        <x:v>46035</x:v>
      </x:c>
      <x:c r="C2373" t="str">
        <x:v>S Kinsella</x:v>
      </x:c>
      <x:c r="D2373" t="str">
        <x:v>Permanent</x:v>
      </x:c>
      <x:c r="E2373" t="str">
        <x:v>Croydon</x:v>
      </x:c>
      <x:c r="F2373" t="str">
        <x:v>Operative Skilled</x:v>
      </x:c>
      <x:c r="G2373" t="str">
        <x:v>393361A</x:v>
      </x:c>
      <x:c r="H2373" t="str">
        <x:v>The Quadrant</x:v>
      </x:c>
      <x:c r="I2373" s="22" t="n">
        <x:v>7.5</x:v>
      </x:c>
      <x:c r="J2373" t="str">
        <x:v>Worked</x:v>
      </x:c>
      <x:c r="K2373" t="str">
        <x:v>Employee 2862; home branch Croydon; assigned role Operative Skilled | Deployment branch: Croydon | Actual role: Operative Porter | Jobs: 393361A | Customers: The Quadrant | Actual hours: 7.5; source records: 1</x:v>
      </x:c>
      <x:c r="L2373" t="str">
        <x:v>Include</x:v>
      </x:c>
      <x:c r="M2373"/>
      <x:c r="N2373"/>
    </x:row>
    <x:row r="2374">
      <x:c r="A2374" t="str">
        <x:v>S Kinsella|2026-01-14</x:v>
      </x:c>
      <x:c r="B2374" s="888" t="n">
        <x:v>46036</x:v>
      </x:c>
      <x:c r="C2374" t="str">
        <x:v>S Kinsella</x:v>
      </x:c>
      <x:c r="D2374" t="str">
        <x:v>Permanent</x:v>
      </x:c>
      <x:c r="E2374" t="str">
        <x:v>Croydon</x:v>
      </x:c>
      <x:c r="F2374" t="str">
        <x:v>Operative Skilled</x:v>
      </x:c>
      <x:c r="G2374" t="str">
        <x:v>393361A</x:v>
      </x:c>
      <x:c r="H2374" t="str">
        <x:v>The Quadrant</x:v>
      </x:c>
      <x:c r="I2374" s="22" t="n">
        <x:v>5.5</x:v>
      </x:c>
      <x:c r="J2374" t="str">
        <x:v>Worked</x:v>
      </x:c>
      <x:c r="K2374" t="str">
        <x:v>Employee 2862; home branch Croydon; assigned role Operative Skilled | Deployment branch: Croydon | Actual role: Operative Porter | Jobs: 393361A | Customers: The Quadrant | Actual hours: 5.5; source records: 1</x:v>
      </x:c>
      <x:c r="L2374" t="str">
        <x:v>Include</x:v>
      </x:c>
      <x:c r="M2374"/>
      <x:c r="N2374"/>
    </x:row>
    <x:row r="2375">
      <x:c r="A2375" t="str">
        <x:v>S Kinsella|2026-01-15</x:v>
      </x:c>
      <x:c r="B2375" s="888" t="n">
        <x:v>46037</x:v>
      </x:c>
      <x:c r="C2375" t="str">
        <x:v>S Kinsella</x:v>
      </x:c>
      <x:c r="D2375" t="str">
        <x:v>Permanent</x:v>
      </x:c>
      <x:c r="E2375" t="str">
        <x:v>Croydon</x:v>
      </x:c>
      <x:c r="F2375" t="str">
        <x:v>Operative Skilled</x:v>
      </x:c>
      <x:c r="G2375" t="str">
        <x:v>393361A</x:v>
      </x:c>
      <x:c r="H2375" t="str">
        <x:v>The Quadrant</x:v>
      </x:c>
      <x:c r="I2375" s="22" t="n">
        <x:v>8</x:v>
      </x:c>
      <x:c r="J2375" t="str">
        <x:v>Worked</x:v>
      </x:c>
      <x:c r="K2375" t="str">
        <x:v>Employee 2862; home branch Croydon; assigned role Operative Skilled | Deployment branch: Croydon | Actual role: Operative Porter | Jobs: 393361A | Customers: The Quadrant | Actual hours: 8.0; source records: 1</x:v>
      </x:c>
      <x:c r="L2375" t="str">
        <x:v>Include</x:v>
      </x:c>
      <x:c r="M2375"/>
      <x:c r="N2375"/>
    </x:row>
    <x:row r="2376">
      <x:c r="A2376" t="str">
        <x:v>S Kinsella|2026-01-16</x:v>
      </x:c>
      <x:c r="B2376" s="888" t="n">
        <x:v>46038</x:v>
      </x:c>
      <x:c r="C2376" t="str">
        <x:v>S Kinsella</x:v>
      </x:c>
      <x:c r="D2376" t="str">
        <x:v>Permanent</x:v>
      </x:c>
      <x:c r="E2376" t="str">
        <x:v>Croydon</x:v>
      </x:c>
      <x:c r="F2376" t="str">
        <x:v>Operative Skilled</x:v>
      </x:c>
      <x:c r="G2376" t="str">
        <x:v>398670</x:v>
      </x:c>
      <x:c r="H2376" t="str">
        <x:v>Handelsbanken (Chiswick)</x:v>
      </x:c>
      <x:c r="I2376" s="22" t="n">
        <x:v>6.5</x:v>
      </x:c>
      <x:c r="J2376" t="str">
        <x:v>Worked</x:v>
      </x:c>
      <x:c r="K2376" t="str">
        <x:v>Employee 2862; home branch Croydon; assigned role Operative Skilled | Deployment branch: Croydon | Actual role: Operative Porter | Jobs: 398670 | Customers: Handelsbanken (Chiswick) | Actual hours: 6.5; source records: 1</x:v>
      </x:c>
      <x:c r="L2376" t="str">
        <x:v>Include</x:v>
      </x:c>
      <x:c r="M2376"/>
      <x:c r="N2376"/>
    </x:row>
    <x:row r="2377">
      <x:c r="A2377" t="str">
        <x:v>S Kinsella|2026-01-19</x:v>
      </x:c>
      <x:c r="B2377" s="888" t="n">
        <x:v>46041</x:v>
      </x:c>
      <x:c r="C2377" t="str">
        <x:v>S Kinsella</x:v>
      </x:c>
      <x:c r="D2377" t="str">
        <x:v>Permanent</x:v>
      </x:c>
      <x:c r="E2377" t="str">
        <x:v>Croydon</x:v>
      </x:c>
      <x:c r="F2377" t="str">
        <x:v>Operative Skilled</x:v>
      </x:c>
      <x:c r="G2377" t="str">
        <x:v>399255</x:v>
      </x:c>
      <x:c r="H2377" t="str">
        <x:v>Surrey County Council</x:v>
      </x:c>
      <x:c r="I2377" s="22" t="n">
        <x:v>5.5</x:v>
      </x:c>
      <x:c r="J2377" t="str">
        <x:v>Worked</x:v>
      </x:c>
      <x:c r="K2377" t="str">
        <x:v>Employee 2862; home branch Croydon; assigned role Operative Skilled | Deployment branch: Croydon | Actual role: Operative Skilled | Jobs: 399255 | Customers: Surrey County Council | Actual hours: 5.5; source records: 1</x:v>
      </x:c>
      <x:c r="L2377" t="str">
        <x:v>Include</x:v>
      </x:c>
      <x:c r="M2377"/>
      <x:c r="N2377"/>
    </x:row>
    <x:row r="2378">
      <x:c r="A2378" t="str">
        <x:v>S Kinsella|2026-01-20</x:v>
      </x:c>
      <x:c r="B2378" s="888" t="n">
        <x:v>46042</x:v>
      </x:c>
      <x:c r="C2378" t="str">
        <x:v>S Kinsella</x:v>
      </x:c>
      <x:c r="D2378" t="str">
        <x:v>Permanent</x:v>
      </x:c>
      <x:c r="E2378" t="str">
        <x:v>Croydon</x:v>
      </x:c>
      <x:c r="F2378" t="str">
        <x:v>Operative Skilled</x:v>
      </x:c>
      <x:c r="G2378" t="str">
        <x:v>399515</x:v>
      </x:c>
      <x:c r="H2378" t="str">
        <x:v>Yard Duty, Vehicles Management and WHS support</x:v>
      </x:c>
      <x:c r="I2378" s="22" t="n">
        <x:v>6</x:v>
      </x:c>
      <x:c r="J2378" t="str">
        <x:v>Worked</x:v>
      </x:c>
      <x:c r="K2378" t="str">
        <x:v>Employee 2862; home branch Croydon; assigned role Operative Skilled | Deployment branch: Croydon | Actual role: Operative Porter | Jobs: 399515 | Customers: Yard Duty, Vehicles Management and WHS support | Actual hours: 6.0; source records: 1</x:v>
      </x:c>
      <x:c r="L2378" t="str">
        <x:v>Include</x:v>
      </x:c>
      <x:c r="M2378"/>
      <x:c r="N2378"/>
    </x:row>
    <x:row r="2379">
      <x:c r="A2379" t="str">
        <x:v>S Kinsella|2026-01-21</x:v>
      </x:c>
      <x:c r="B2379" s="888" t="n">
        <x:v>46043</x:v>
      </x:c>
      <x:c r="C2379" t="str">
        <x:v>S Kinsella</x:v>
      </x:c>
      <x:c r="D2379" t="str">
        <x:v>Permanent</x:v>
      </x:c>
      <x:c r="E2379" t="str">
        <x:v>Croydon</x:v>
      </x:c>
      <x:c r="F2379" t="str">
        <x:v>Operative Skilled</x:v>
      </x:c>
      <x:c r="G2379" t="str">
        <x:v>398670</x:v>
      </x:c>
      <x:c r="H2379" t="str">
        <x:v>Handelsbanken (Chiswick)</x:v>
      </x:c>
      <x:c r="I2379" s="22" t="n">
        <x:v>6</x:v>
      </x:c>
      <x:c r="J2379" t="str">
        <x:v>Worked</x:v>
      </x:c>
      <x:c r="K2379" t="str">
        <x:v>Employee 2862; home branch Croydon; assigned role Operative Skilled | Deployment branch: Croydon | Actual role: Operative Skilled | Jobs: 398670 | Customers: Handelsbanken (Chiswick) | Actual hours: 6.0; source records: 1</x:v>
      </x:c>
      <x:c r="L2379" t="str">
        <x:v>Include</x:v>
      </x:c>
      <x:c r="M2379"/>
      <x:c r="N2379"/>
    </x:row>
    <x:row r="2380">
      <x:c r="A2380" t="str">
        <x:v>S Kinsella|2026-01-22</x:v>
      </x:c>
      <x:c r="B2380" s="888" t="n">
        <x:v>46044</x:v>
      </x:c>
      <x:c r="C2380" t="str">
        <x:v>S Kinsella</x:v>
      </x:c>
      <x:c r="D2380" t="str">
        <x:v>Permanent</x:v>
      </x:c>
      <x:c r="E2380" t="str">
        <x:v>Croydon</x:v>
      </x:c>
      <x:c r="F2380" t="str">
        <x:v>Operative Skilled</x:v>
      </x:c>
      <x:c r="G2380" t="str">
        <x:v>399652</x:v>
      </x:c>
      <x:c r="H2380" t="str">
        <x:v>Jellyfish Group Ltd</x:v>
      </x:c>
      <x:c r="I2380" s="22" t="n">
        <x:v>11.5</x:v>
      </x:c>
      <x:c r="J2380" t="str">
        <x:v>Worked</x:v>
      </x:c>
      <x:c r="K2380" t="str">
        <x:v>Employee 2862; home branch Croydon; assigned role Operative Skilled | Deployment branch: Croydon | Actual role: Operative Porter | Jobs: 399652 | Customers: Jellyfish Group Ltd | Actual hours: 11.5; source records: 1</x:v>
      </x:c>
      <x:c r="L2380" t="str">
        <x:v>Include</x:v>
      </x:c>
      <x:c r="M2380"/>
      <x:c r="N2380"/>
    </x:row>
    <x:row r="2381">
      <x:c r="A2381" t="str">
        <x:v>S Kinsella|2026-01-23</x:v>
      </x:c>
      <x:c r="B2381" s="888" t="n">
        <x:v>46045</x:v>
      </x:c>
      <x:c r="C2381" t="str">
        <x:v>S Kinsella</x:v>
      </x:c>
      <x:c r="D2381" t="str">
        <x:v>Permanent</x:v>
      </x:c>
      <x:c r="E2381" t="str">
        <x:v>Croydon</x:v>
      </x:c>
      <x:c r="F2381" t="str">
        <x:v>Operative Skilled</x:v>
      </x:c>
      <x:c r="G2381" t="str">
        <x:v>399451A</x:v>
      </x:c>
      <x:c r="H2381" t="str">
        <x:v>Royal Borough of Kensington and Chelsea</x:v>
      </x:c>
      <x:c r="I2381" s="22" t="n">
        <x:v>9.5</x:v>
      </x:c>
      <x:c r="J2381" t="str">
        <x:v>Worked</x:v>
      </x:c>
      <x:c r="K2381" t="str">
        <x:v>Employee 2862; home branch Croydon; assigned role Operative Skilled | Deployment branch: Croydon | Actual role: Operative Porter | Jobs: 399451A | Customers: Royal Borough of Kensington and Chelsea | Actual hours: 9.5; source records: 1</x:v>
      </x:c>
      <x:c r="L2381" t="str">
        <x:v>Include</x:v>
      </x:c>
      <x:c r="M2381"/>
      <x:c r="N2381"/>
    </x:row>
    <x:row r="2382">
      <x:c r="A2382" t="str">
        <x:v>S Kinsella|2026-01-26</x:v>
      </x:c>
      <x:c r="B2382" s="888" t="n">
        <x:v>46048</x:v>
      </x:c>
      <x:c r="C2382" t="str">
        <x:v>S Kinsella</x:v>
      </x:c>
      <x:c r="D2382" t="str">
        <x:v>Permanent</x:v>
      </x:c>
      <x:c r="E2382" t="str">
        <x:v>Croydon</x:v>
      </x:c>
      <x:c r="F2382" t="str">
        <x:v>Operative Skilled</x:v>
      </x:c>
      <x:c r="G2382" t="str">
        <x:v>393361A</x:v>
      </x:c>
      <x:c r="H2382" t="str">
        <x:v>The Quadrant</x:v>
      </x:c>
      <x:c r="I2382" s="22" t="n">
        <x:v>5.5</x:v>
      </x:c>
      <x:c r="J2382" t="str">
        <x:v>Worked</x:v>
      </x:c>
      <x:c r="K2382" t="str">
        <x:v>Employee 2862; home branch Croydon; assigned role Operative Skilled | Deployment branch: Croydon | Actual role: Operative Porter | Jobs: 393361A | Customers: The Quadrant | Actual hours: 5.5; source records: 1</x:v>
      </x:c>
      <x:c r="L2382" t="str">
        <x:v>Include</x:v>
      </x:c>
      <x:c r="M2382"/>
      <x:c r="N2382"/>
    </x:row>
    <x:row r="2383">
      <x:c r="A2383" t="str">
        <x:v>S Kinsella|2026-01-27</x:v>
      </x:c>
      <x:c r="B2383" s="888" t="n">
        <x:v>46049</x:v>
      </x:c>
      <x:c r="C2383" t="str">
        <x:v>S Kinsella</x:v>
      </x:c>
      <x:c r="D2383" t="str">
        <x:v>Permanent</x:v>
      </x:c>
      <x:c r="E2383" t="str">
        <x:v>Croydon</x:v>
      </x:c>
      <x:c r="F2383" t="str">
        <x:v>Operative Skilled</x:v>
      </x:c>
      <x:c r="G2383" t="str">
        <x:v>399451A</x:v>
      </x:c>
      <x:c r="H2383" t="str">
        <x:v>Royal Borough of Kensington and Chelsea</x:v>
      </x:c>
      <x:c r="I2383" s="22" t="n">
        <x:v>10.5</x:v>
      </x:c>
      <x:c r="J2383" t="str">
        <x:v>Worked</x:v>
      </x:c>
      <x:c r="K2383" t="str">
        <x:v>Employee 2862; home branch Croydon; assigned role Operative Skilled | Deployment branch: Croydon | Actual role: Operative Porter | Jobs: 399451A | Customers: Royal Borough of Kensington and Chelsea | Actual hours: 10.5; source records: 1</x:v>
      </x:c>
      <x:c r="L2383" t="str">
        <x:v>Include</x:v>
      </x:c>
      <x:c r="M2383"/>
      <x:c r="N2383"/>
    </x:row>
    <x:row r="2384">
      <x:c r="A2384" t="str">
        <x:v>S Kinsella|2026-01-28</x:v>
      </x:c>
      <x:c r="B2384" s="888" t="n">
        <x:v>46050</x:v>
      </x:c>
      <x:c r="C2384" t="str">
        <x:v>S Kinsella</x:v>
      </x:c>
      <x:c r="D2384" t="str">
        <x:v>Permanent</x:v>
      </x:c>
      <x:c r="E2384" t="str">
        <x:v>Croydon</x:v>
      </x:c>
      <x:c r="F2384" t="str">
        <x:v>Operative Skilled</x:v>
      </x:c>
      <x:c r="G2384" t="str">
        <x:v>393361A</x:v>
      </x:c>
      <x:c r="H2384" t="str">
        <x:v>The Quadrant</x:v>
      </x:c>
      <x:c r="I2384" s="22" t="n">
        <x:v>9</x:v>
      </x:c>
      <x:c r="J2384" t="str">
        <x:v>Worked</x:v>
      </x:c>
      <x:c r="K2384" t="str">
        <x:v>Employee 2862; home branch Croydon; assigned role Operative Skilled | Deployment branch: Croydon | Actual role: Operative Porter | Jobs: 393361A | Customers: The Quadrant | Actual hours: 9.0; source records: 1</x:v>
      </x:c>
      <x:c r="L2384" t="str">
        <x:v>Include</x:v>
      </x:c>
      <x:c r="M2384"/>
      <x:c r="N2384"/>
    </x:row>
    <x:row r="2385">
      <x:c r="A2385" t="str">
        <x:v>S Kinsella|2026-01-29</x:v>
      </x:c>
      <x:c r="B2385" s="888" t="n">
        <x:v>46051</x:v>
      </x:c>
      <x:c r="C2385" t="str">
        <x:v>S Kinsella</x:v>
      </x:c>
      <x:c r="D2385" t="str">
        <x:v>Permanent</x:v>
      </x:c>
      <x:c r="E2385" t="str">
        <x:v>Croydon</x:v>
      </x:c>
      <x:c r="F2385" t="str">
        <x:v>Operative Skilled</x:v>
      </x:c>
      <x:c r="G2385" t="str">
        <x:v>393361A</x:v>
      </x:c>
      <x:c r="H2385" t="str">
        <x:v>The Quadrant</x:v>
      </x:c>
      <x:c r="I2385" s="22" t="n">
        <x:v>9</x:v>
      </x:c>
      <x:c r="J2385" t="str">
        <x:v>Worked</x:v>
      </x:c>
      <x:c r="K2385" t="str">
        <x:v>Employee 2862; home branch Croydon; assigned role Operative Skilled | Deployment branch: Croydon | Actual role: Operative Porter | Jobs: 393361A | Customers: The Quadrant | Actual hours: 9.0; source records: 1</x:v>
      </x:c>
      <x:c r="L2385" t="str">
        <x:v>Include</x:v>
      </x:c>
      <x:c r="M2385"/>
      <x:c r="N2385"/>
    </x:row>
    <x:row r="2386">
      <x:c r="A2386" t="str">
        <x:v>S Kinsella|2026-01-30</x:v>
      </x:c>
      <x:c r="B2386" s="888" t="n">
        <x:v>46052</x:v>
      </x:c>
      <x:c r="C2386" t="str">
        <x:v>S Kinsella</x:v>
      </x:c>
      <x:c r="D2386" t="str">
        <x:v>Permanent</x:v>
      </x:c>
      <x:c r="E2386" t="str">
        <x:v>Croydon</x:v>
      </x:c>
      <x:c r="F2386" t="str">
        <x:v>Operative Skilled</x:v>
      </x:c>
      <x:c r="G2386" t="str">
        <x:v>393361A</x:v>
      </x:c>
      <x:c r="H2386" t="str">
        <x:v>The Quadrant</x:v>
      </x:c>
      <x:c r="I2386" s="22" t="n">
        <x:v>9</x:v>
      </x:c>
      <x:c r="J2386" t="str">
        <x:v>Worked</x:v>
      </x:c>
      <x:c r="K2386" t="str">
        <x:v>Employee 2862; home branch Croydon; assigned role Operative Skilled | Deployment branch: Croydon | Actual role: Operative Porter | Jobs: 393361A | Customers: The Quadrant | Actual hours: 9.0; source records: 1</x:v>
      </x:c>
      <x:c r="L2386" t="str">
        <x:v>Include</x:v>
      </x:c>
      <x:c r="M2386"/>
      <x:c r="N2386"/>
    </x:row>
    <x:row r="2387">
      <x:c r="A2387" t="str">
        <x:v>S Magalhaes|2026-01-02</x:v>
      </x:c>
      <x:c r="B2387" s="888" t="n">
        <x:v>46024</x:v>
      </x:c>
      <x:c r="C2387" t="str">
        <x:v>S Magalhaes</x:v>
      </x:c>
      <x:c r="D2387" t="str">
        <x:v>Permanent</x:v>
      </x:c>
      <x:c r="E2387" t="str">
        <x:v>Thurrock</x:v>
      </x:c>
      <x:c r="F2387" t="str">
        <x:v>Operative Porter</x:v>
      </x:c>
      <x:c r="G2387" t="str">
        <x:v>399348</x:v>
      </x:c>
      <x:c r="H2387" t="str">
        <x:v>Accenture UK Ltd</x:v>
      </x:c>
      <x:c r="I2387" s="22" t="n">
        <x:v>9</x:v>
      </x:c>
      <x:c r="J2387" t="str">
        <x:v>Worked</x:v>
      </x:c>
      <x:c r="K2387" t="str">
        <x:v>Employee 103600; home branch Thurrock; assigned role Operative Porter | Deployment branch: Thurrock | Actual role: Operative Porter | Jobs: 399348 | Customers: Accenture UK Ltd | Actual hours: 9.0; source records: 1</x:v>
      </x:c>
      <x:c r="L2387" t="str">
        <x:v>Include</x:v>
      </x:c>
      <x:c r="M2387"/>
      <x:c r="N2387"/>
    </x:row>
    <x:row r="2388">
      <x:c r="A2388" t="str">
        <x:v>S Magalhaes|2026-01-03</x:v>
      </x:c>
      <x:c r="B2388" s="888" t="n">
        <x:v>46025</x:v>
      </x:c>
      <x:c r="C2388" t="str">
        <x:v>S Magalhaes</x:v>
      </x:c>
      <x:c r="D2388" t="str">
        <x:v>Permanent</x:v>
      </x:c>
      <x:c r="E2388" t="str">
        <x:v>Thurrock</x:v>
      </x:c>
      <x:c r="F2388" t="str">
        <x:v>Operative Porter</x:v>
      </x:c>
      <x:c r="G2388" t="str">
        <x:v>392534</x:v>
      </x:c>
      <x:c r="H2388" t="str">
        <x:v>Accenture UK Ltd</x:v>
      </x:c>
      <x:c r="I2388" s="22" t="n">
        <x:v>8.5</x:v>
      </x:c>
      <x:c r="J2388" t="str">
        <x:v>Worked</x:v>
      </x:c>
      <x:c r="K2388" t="str">
        <x:v>Employee 103600; home branch Thurrock; assigned role Operative Porter | Deployment branch: Thurrock | Actual role: Operative Porter | Jobs: 392534 | Customers: Accenture UK Ltd | Actual hours: 8.5; source records: 1</x:v>
      </x:c>
      <x:c r="L2388" t="str">
        <x:v>Include</x:v>
      </x:c>
      <x:c r="M2388"/>
      <x:c r="N2388"/>
    </x:row>
    <x:row r="2389">
      <x:c r="A2389" t="str">
        <x:v>S Magalhaes|2026-01-06</x:v>
      </x:c>
      <x:c r="B2389" s="888" t="n">
        <x:v>46028</x:v>
      </x:c>
      <x:c r="C2389" t="str">
        <x:v>S Magalhaes</x:v>
      </x:c>
      <x:c r="D2389" t="str">
        <x:v>Permanent</x:v>
      </x:c>
      <x:c r="E2389" t="str">
        <x:v>Thurrock</x:v>
      </x:c>
      <x:c r="F2389" t="str">
        <x:v>Operative Porter</x:v>
      </x:c>
      <x:c r="G2389" t="str">
        <x:v>398260</x:v>
      </x:c>
      <x:c r="H2389" t="str">
        <x:v>Fasanara Capital</x:v>
      </x:c>
      <x:c r="I2389" s="22" t="n">
        <x:v>8.5</x:v>
      </x:c>
      <x:c r="J2389" t="str">
        <x:v>Worked</x:v>
      </x:c>
      <x:c r="K2389" t="str">
        <x:v>Employee 103600; home branch Thurrock; assigned role Operative Porter | Deployment branch: Thurrock | Actual role: Operative Skilled | Jobs: 398260 | Customers: Fasanara Capital | Actual hours: 8.5; source records: 1</x:v>
      </x:c>
      <x:c r="L2389" t="str">
        <x:v>Include</x:v>
      </x:c>
      <x:c r="M2389"/>
      <x:c r="N2389"/>
    </x:row>
    <x:row r="2390">
      <x:c r="A2390" t="str">
        <x:v>S Magalhaes|2026-01-07</x:v>
      </x:c>
      <x:c r="B2390" s="888" t="n">
        <x:v>46029</x:v>
      </x:c>
      <x:c r="C2390" t="str">
        <x:v>S Magalhaes</x:v>
      </x:c>
      <x:c r="D2390" t="str">
        <x:v>Permanent</x:v>
      </x:c>
      <x:c r="E2390" t="str">
        <x:v>Thurrock</x:v>
      </x:c>
      <x:c r="F2390" t="str">
        <x:v>Operative Porter</x:v>
      </x:c>
      <x:c r="G2390" t="str">
        <x:v>398260</x:v>
      </x:c>
      <x:c r="H2390" t="str">
        <x:v>Fasanara Capital</x:v>
      </x:c>
      <x:c r="I2390" s="22" t="n">
        <x:v>8.5</x:v>
      </x:c>
      <x:c r="J2390" t="str">
        <x:v>Worked</x:v>
      </x:c>
      <x:c r="K2390" t="str">
        <x:v>Employee 103600; home branch Thurrock; assigned role Operative Porter | Deployment branch: Thurrock | Actual role: Operative Skilled | Jobs: 398260 | Customers: Fasanara Capital | Actual hours: 8.5; source records: 1</x:v>
      </x:c>
      <x:c r="L2390" t="str">
        <x:v>Include</x:v>
      </x:c>
      <x:c r="M2390"/>
      <x:c r="N2390"/>
    </x:row>
    <x:row r="2391">
      <x:c r="A2391" t="str">
        <x:v>S Magalhaes|2026-01-08</x:v>
      </x:c>
      <x:c r="B2391" s="888" t="n">
        <x:v>46030</x:v>
      </x:c>
      <x:c r="C2391" t="str">
        <x:v>S Magalhaes</x:v>
      </x:c>
      <x:c r="D2391" t="str">
        <x:v>Permanent</x:v>
      </x:c>
      <x:c r="E2391" t="str">
        <x:v>Thurrock</x:v>
      </x:c>
      <x:c r="F2391" t="str">
        <x:v>Operative Porter</x:v>
      </x:c>
      <x:c r="G2391" t="str">
        <x:v>398260</x:v>
      </x:c>
      <x:c r="H2391" t="str">
        <x:v>Fasanara Capital</x:v>
      </x:c>
      <x:c r="I2391" s="22" t="n">
        <x:v>8.5</x:v>
      </x:c>
      <x:c r="J2391" t="str">
        <x:v>Worked</x:v>
      </x:c>
      <x:c r="K2391" t="str">
        <x:v>Employee 103600; home branch Thurrock; assigned role Operative Porter | Deployment branch: Thurrock | Actual role: Operative Skilled | Jobs: 398260 | Customers: Fasanara Capital | Actual hours: 8.5; source records: 1</x:v>
      </x:c>
      <x:c r="L2391" t="str">
        <x:v>Include</x:v>
      </x:c>
      <x:c r="M2391"/>
      <x:c r="N2391"/>
    </x:row>
    <x:row r="2392">
      <x:c r="A2392" t="str">
        <x:v>S Magalhaes|2026-01-09</x:v>
      </x:c>
      <x:c r="B2392" s="888" t="n">
        <x:v>46031</x:v>
      </x:c>
      <x:c r="C2392" t="str">
        <x:v>S Magalhaes</x:v>
      </x:c>
      <x:c r="D2392" t="str">
        <x:v>Permanent</x:v>
      </x:c>
      <x:c r="E2392" t="str">
        <x:v>Thurrock</x:v>
      </x:c>
      <x:c r="F2392" t="str">
        <x:v>Operative Porter</x:v>
      </x:c>
      <x:c r="G2392" t="str">
        <x:v>399532</x:v>
      </x:c>
      <x:c r="H2392" t="str">
        <x:v>BNP Paribas Limited</x:v>
      </x:c>
      <x:c r="I2392" s="22" t="n">
        <x:v>9</x:v>
      </x:c>
      <x:c r="J2392" t="str">
        <x:v>Worked</x:v>
      </x:c>
      <x:c r="K2392" t="str">
        <x:v>Employee 103600; home branch Thurrock; assigned role Operative Porter | Deployment branch: Thurrock | Actual role: Operative Skilled | Jobs: 399532 | Customers: BNP Paribas Limited | Actual hours: 9.0; source records: 1</x:v>
      </x:c>
      <x:c r="L2392" t="str">
        <x:v>Include</x:v>
      </x:c>
      <x:c r="M2392"/>
      <x:c r="N2392"/>
    </x:row>
    <x:row r="2393">
      <x:c r="A2393" t="str">
        <x:v>S Magalhaes|2026-01-10</x:v>
      </x:c>
      <x:c r="B2393" s="888" t="n">
        <x:v>46032</x:v>
      </x:c>
      <x:c r="C2393" t="str">
        <x:v>S Magalhaes</x:v>
      </x:c>
      <x:c r="D2393" t="str">
        <x:v>Permanent</x:v>
      </x:c>
      <x:c r="E2393" t="str">
        <x:v>Thurrock</x:v>
      </x:c>
      <x:c r="F2393" t="str">
        <x:v>Operative Porter</x:v>
      </x:c>
      <x:c r="G2393" t="str">
        <x:v>399532</x:v>
      </x:c>
      <x:c r="H2393" t="str">
        <x:v>BNP Paribas Limited</x:v>
      </x:c>
      <x:c r="I2393" s="22" t="n">
        <x:v>9</x:v>
      </x:c>
      <x:c r="J2393" t="str">
        <x:v>Worked</x:v>
      </x:c>
      <x:c r="K2393" t="str">
        <x:v>Employee 103600; home branch Thurrock; assigned role Operative Porter | Deployment branch: Thurrock | Actual role: Operative Skilled | Jobs: 399532 | Customers: BNP Paribas Limited | Actual hours: 9.0; source records: 1</x:v>
      </x:c>
      <x:c r="L2393" t="str">
        <x:v>Include</x:v>
      </x:c>
      <x:c r="M2393"/>
      <x:c r="N2393"/>
    </x:row>
    <x:row r="2394">
      <x:c r="A2394" t="str">
        <x:v>S Magalhaes|2026-01-11</x:v>
      </x:c>
      <x:c r="B2394" s="888" t="n">
        <x:v>46033</x:v>
      </x:c>
      <x:c r="C2394" t="str">
        <x:v>S Magalhaes</x:v>
      </x:c>
      <x:c r="D2394" t="str">
        <x:v>Permanent</x:v>
      </x:c>
      <x:c r="E2394" t="str">
        <x:v>Thurrock</x:v>
      </x:c>
      <x:c r="F2394" t="str">
        <x:v>Operative Porter</x:v>
      </x:c>
      <x:c r="G2394" t="str">
        <x:v>399532</x:v>
      </x:c>
      <x:c r="H2394" t="str">
        <x:v>BNP Paribas Limited</x:v>
      </x:c>
      <x:c r="I2394" s="22" t="n">
        <x:v>9</x:v>
      </x:c>
      <x:c r="J2394" t="str">
        <x:v>Worked</x:v>
      </x:c>
      <x:c r="K2394" t="str">
        <x:v>Employee 103600; home branch Thurrock; assigned role Operative Porter | Deployment branch: Thurrock | Actual role: Operative Skilled | Jobs: 399532 | Customers: BNP Paribas Limited | Actual hours: 9.0; source records: 1</x:v>
      </x:c>
      <x:c r="L2394" t="str">
        <x:v>Include</x:v>
      </x:c>
      <x:c r="M2394"/>
      <x:c r="N2394"/>
    </x:row>
    <x:row r="2395">
      <x:c r="A2395" t="str">
        <x:v>S Magalhaes|2026-01-12</x:v>
      </x:c>
      <x:c r="B2395" s="888" t="n">
        <x:v>46034</x:v>
      </x:c>
      <x:c r="C2395" t="str">
        <x:v>S Magalhaes</x:v>
      </x:c>
      <x:c r="D2395" t="str">
        <x:v>Permanent</x:v>
      </x:c>
      <x:c r="E2395" t="str">
        <x:v>Thurrock</x:v>
      </x:c>
      <x:c r="F2395" t="str">
        <x:v>Operative Porter</x:v>
      </x:c>
      <x:c r="G2395" t="str">
        <x:v>393849A</x:v>
      </x:c>
      <x:c r="H2395" t="str">
        <x:v>Ogueri/Mrs Mrs Chinyere B</x:v>
      </x:c>
      <x:c r="I2395" s="22" t="n">
        <x:v>10</x:v>
      </x:c>
      <x:c r="J2395" t="str">
        <x:v>Worked</x:v>
      </x:c>
      <x:c r="K2395" t="str">
        <x:v>Employee 103600; home branch Thurrock; assigned role Operative Porter | Deployment branch: Thurrock | Actual role: Operative Skilled | Jobs: 393849A | Customers: Ogueri/Mrs Mrs Chinyere B | Actual hours: 10.0; source records: 1</x:v>
      </x:c>
      <x:c r="L2395" t="str">
        <x:v>Include</x:v>
      </x:c>
      <x:c r="M2395"/>
      <x:c r="N2395"/>
    </x:row>
    <x:row r="2396">
      <x:c r="A2396" t="str">
        <x:v>S Magalhaes|2026-01-16</x:v>
      </x:c>
      <x:c r="B2396" s="888" t="n">
        <x:v>46038</x:v>
      </x:c>
      <x:c r="C2396" t="str">
        <x:v>S Magalhaes</x:v>
      </x:c>
      <x:c r="D2396" t="str">
        <x:v>Permanent</x:v>
      </x:c>
      <x:c r="E2396" t="str">
        <x:v>Thurrock</x:v>
      </x:c>
      <x:c r="F2396" t="str">
        <x:v>Operative Porter</x:v>
      </x:c>
      <x:c r="G2396" t="str">
        <x:v>399251</x:v>
      </x:c>
      <x:c r="H2396" t="str">
        <x:v>UBS Investment Bank</x:v>
      </x:c>
      <x:c r="I2396" s="22" t="n">
        <x:v>7</x:v>
      </x:c>
      <x:c r="J2396" t="str">
        <x:v>Worked</x:v>
      </x:c>
      <x:c r="K2396" t="str">
        <x:v>Employee 103600; home branch Thurrock; assigned role Operative Porter | Deployment branch: Thurrock | Actual role: Operative Skilled | Jobs: 399251 | Customers: UBS Investment Bank | Actual hours: 7.0; source records: 1</x:v>
      </x:c>
      <x:c r="L2396" t="str">
        <x:v>Include</x:v>
      </x:c>
      <x:c r="M2396"/>
      <x:c r="N2396"/>
    </x:row>
    <x:row r="2397">
      <x:c r="A2397" t="str">
        <x:v>S Magalhaes|2026-01-17</x:v>
      </x:c>
      <x:c r="B2397" s="888" t="n">
        <x:v>46039</x:v>
      </x:c>
      <x:c r="C2397" t="str">
        <x:v>S Magalhaes</x:v>
      </x:c>
      <x:c r="D2397" t="str">
        <x:v>Permanent</x:v>
      </x:c>
      <x:c r="E2397" t="str">
        <x:v>Thurrock</x:v>
      </x:c>
      <x:c r="F2397" t="str">
        <x:v>Operative Porter</x:v>
      </x:c>
      <x:c r="G2397" t="str">
        <x:v>397398</x:v>
      </x:c>
      <x:c r="H2397" t="str">
        <x:v>Accenture UK Ltd</x:v>
      </x:c>
      <x:c r="I2397" s="22" t="n">
        <x:v>10</x:v>
      </x:c>
      <x:c r="J2397" t="str">
        <x:v>Worked</x:v>
      </x:c>
      <x:c r="K2397" t="str">
        <x:v>Employee 103600; home branch Thurrock; assigned role Operative Porter | Deployment branch: Thurrock | Actual role: Operative Skilled | Jobs: 397398 | Customers: Accenture UK Ltd | Actual hours: 10.0; source records: 1</x:v>
      </x:c>
      <x:c r="L2397" t="str">
        <x:v>Include</x:v>
      </x:c>
      <x:c r="M2397"/>
      <x:c r="N2397"/>
    </x:row>
    <x:row r="2398">
      <x:c r="A2398" t="str">
        <x:v>S Magalhaes|2026-01-18</x:v>
      </x:c>
      <x:c r="B2398" s="888" t="n">
        <x:v>46040</x:v>
      </x:c>
      <x:c r="C2398" t="str">
        <x:v>S Magalhaes</x:v>
      </x:c>
      <x:c r="D2398" t="str">
        <x:v>Permanent</x:v>
      </x:c>
      <x:c r="E2398" t="str">
        <x:v>Thurrock</x:v>
      </x:c>
      <x:c r="F2398" t="str">
        <x:v>Operative Porter</x:v>
      </x:c>
      <x:c r="G2398" t="str">
        <x:v>399662</x:v>
      </x:c>
      <x:c r="H2398" t="str">
        <x:v>BNP Paribas Limited</x:v>
      </x:c>
      <x:c r="I2398" s="22" t="n">
        <x:v>10</x:v>
      </x:c>
      <x:c r="J2398" t="str">
        <x:v>Worked</x:v>
      </x:c>
      <x:c r="K2398" t="str">
        <x:v>Employee 103600; home branch Thurrock; assigned role Operative Porter | Deployment branch: Thurrock | Actual role: Operative Skilled | Jobs: 399662 | Customers: BNP Paribas Limited | Actual hours: 10.0; source records: 1</x:v>
      </x:c>
      <x:c r="L2398" t="str">
        <x:v>Include</x:v>
      </x:c>
      <x:c r="M2398"/>
      <x:c r="N2398"/>
    </x:row>
    <x:row r="2399">
      <x:c r="A2399" t="str">
        <x:v>S Magalhaes|2026-01-20</x:v>
      </x:c>
      <x:c r="B2399" s="888" t="n">
        <x:v>46042</x:v>
      </x:c>
      <x:c r="C2399" t="str">
        <x:v>S Magalhaes</x:v>
      </x:c>
      <x:c r="D2399" t="str">
        <x:v>Permanent</x:v>
      </x:c>
      <x:c r="E2399" t="str">
        <x:v>Thurrock</x:v>
      </x:c>
      <x:c r="F2399" t="str">
        <x:v>Operative Porter</x:v>
      </x:c>
      <x:c r="G2399" t="str">
        <x:v>399552</x:v>
      </x:c>
      <x:c r="H2399" t="str">
        <x:v>Quirke/Mr William</x:v>
      </x:c>
      <x:c r="I2399" s="22" t="n">
        <x:v>8</x:v>
      </x:c>
      <x:c r="J2399" t="str">
        <x:v>Worked</x:v>
      </x:c>
      <x:c r="K2399" t="str">
        <x:v>Employee 103600; home branch Thurrock; assigned role Operative Porter | Deployment branch: Thurrock | Actual role: Operative Skilled | Jobs: 399552 | Customers: Quirke/Mr William | Actual hours: 8.0; source records: 1</x:v>
      </x:c>
      <x:c r="L2399" t="str">
        <x:v>Include</x:v>
      </x:c>
      <x:c r="M2399"/>
      <x:c r="N2399"/>
    </x:row>
    <x:row r="2400">
      <x:c r="A2400" t="str">
        <x:v>S Magalhaes|2026-01-21</x:v>
      </x:c>
      <x:c r="B2400" s="888" t="n">
        <x:v>46043</x:v>
      </x:c>
      <x:c r="C2400" t="str">
        <x:v>S Magalhaes</x:v>
      </x:c>
      <x:c r="D2400" t="str">
        <x:v>Permanent</x:v>
      </x:c>
      <x:c r="E2400" t="str">
        <x:v>Thurrock</x:v>
      </x:c>
      <x:c r="F2400" t="str">
        <x:v>Operative Porter</x:v>
      </x:c>
      <x:c r="G2400" t="str">
        <x:v>396632</x:v>
      </x:c>
      <x:c r="H2400" t="str">
        <x:v>Zweers/Mr Jason</x:v>
      </x:c>
      <x:c r="I2400" s="22" t="n">
        <x:v>6.5</x:v>
      </x:c>
      <x:c r="J2400" t="str">
        <x:v>Worked</x:v>
      </x:c>
      <x:c r="K2400" t="str">
        <x:v>Employee 103600; home branch Thurrock; assigned role Operative Porter | Deployment branch: Thurrock | Actual role: Operative Skilled | Jobs: 396632 | Customers: Zweers/Mr Jason | Actual hours: 6.5; source records: 1</x:v>
      </x:c>
      <x:c r="L2400" t="str">
        <x:v>Include</x:v>
      </x:c>
      <x:c r="M2400"/>
      <x:c r="N2400"/>
    </x:row>
    <x:row r="2401">
      <x:c r="A2401" t="str">
        <x:v>S Magalhaes|2026-01-22</x:v>
      </x:c>
      <x:c r="B2401" s="888" t="n">
        <x:v>46044</x:v>
      </x:c>
      <x:c r="C2401" t="str">
        <x:v>S Magalhaes</x:v>
      </x:c>
      <x:c r="D2401" t="str">
        <x:v>Permanent</x:v>
      </x:c>
      <x:c r="E2401" t="str">
        <x:v>Thurrock</x:v>
      </x:c>
      <x:c r="F2401" t="str">
        <x:v>Operative Porter</x:v>
      </x:c>
      <x:c r="G2401" t="str">
        <x:v>399149</x:v>
      </x:c>
      <x:c r="H2401" t="str">
        <x:v>Tormay/Ms Martina</x:v>
      </x:c>
      <x:c r="I2401" s="22" t="n">
        <x:v>8</x:v>
      </x:c>
      <x:c r="J2401" t="str">
        <x:v>Worked</x:v>
      </x:c>
      <x:c r="K2401" t="str">
        <x:v>Employee 103600; home branch Thurrock; assigned role Operative Porter | Deployment branch: Thurrock | Actual role: Operative Skilled | Jobs: 399149 | Customers: Tormay/Ms Martina | Actual hours: 8.0; source records: 1</x:v>
      </x:c>
      <x:c r="L2401" t="str">
        <x:v>Include</x:v>
      </x:c>
      <x:c r="M2401"/>
      <x:c r="N2401"/>
    </x:row>
    <x:row r="2402">
      <x:c r="A2402" t="str">
        <x:v>S Magalhaes|2026-01-23</x:v>
      </x:c>
      <x:c r="B2402" s="888" t="n">
        <x:v>46045</x:v>
      </x:c>
      <x:c r="C2402" t="str">
        <x:v>S Magalhaes</x:v>
      </x:c>
      <x:c r="D2402" t="str">
        <x:v>Permanent</x:v>
      </x:c>
      <x:c r="E2402" t="str">
        <x:v>Thurrock</x:v>
      </x:c>
      <x:c r="F2402" t="str">
        <x:v>Operative Porter</x:v>
      </x:c>
      <x:c r="G2402" t="str">
        <x:v>399808</x:v>
      </x:c>
      <x:c r="H2402" t="str">
        <x:v>BNP Paribas Limited</x:v>
      </x:c>
      <x:c r="I2402" s="22" t="n">
        <x:v>14</x:v>
      </x:c>
      <x:c r="J2402" t="str">
        <x:v>Worked</x:v>
      </x:c>
      <x:c r="K2402" t="str">
        <x:v>Employee 103600; home branch Thurrock; assigned role Operative Porter | Deployment branch: Thurrock | Actual role: Operative Skilled | Jobs: 399808 | Customers: BNP Paribas Limited | Actual hours: 14.0; source records: 1</x:v>
      </x:c>
      <x:c r="L2402" t="str">
        <x:v>Include</x:v>
      </x:c>
      <x:c r="M2402"/>
      <x:c r="N2402"/>
    </x:row>
    <x:row r="2403">
      <x:c r="A2403" t="str">
        <x:v>S Magalhaes|2026-01-24</x:v>
      </x:c>
      <x:c r="B2403" s="888" t="n">
        <x:v>46046</x:v>
      </x:c>
      <x:c r="C2403" t="str">
        <x:v>S Magalhaes</x:v>
      </x:c>
      <x:c r="D2403" t="str">
        <x:v>Permanent</x:v>
      </x:c>
      <x:c r="E2403" t="str">
        <x:v>Thurrock</x:v>
      </x:c>
      <x:c r="F2403" t="str">
        <x:v>Operative Porter</x:v>
      </x:c>
      <x:c r="G2403" t="str">
        <x:v>397398</x:v>
      </x:c>
      <x:c r="H2403" t="str">
        <x:v>Accenture UK Ltd</x:v>
      </x:c>
      <x:c r="I2403" s="22" t="n">
        <x:v>8.5</x:v>
      </x:c>
      <x:c r="J2403" t="str">
        <x:v>Worked</x:v>
      </x:c>
      <x:c r="K2403" t="str">
        <x:v>Employee 103600; home branch Thurrock; assigned role Operative Porter | Deployment branch: Thurrock | Actual role: Operative Skilled | Jobs: 397398 | Customers: Accenture UK Ltd | Actual hours: 8.5; source records: 1</x:v>
      </x:c>
      <x:c r="L2403" t="str">
        <x:v>Include</x:v>
      </x:c>
      <x:c r="M2403"/>
      <x:c r="N2403"/>
    </x:row>
    <x:row r="2404">
      <x:c r="A2404" t="str">
        <x:v>S Magalhaes|2026-01-25</x:v>
      </x:c>
      <x:c r="B2404" s="888" t="n">
        <x:v>46047</x:v>
      </x:c>
      <x:c r="C2404" t="str">
        <x:v>S Magalhaes</x:v>
      </x:c>
      <x:c r="D2404" t="str">
        <x:v>Permanent</x:v>
      </x:c>
      <x:c r="E2404" t="str">
        <x:v>Thurrock</x:v>
      </x:c>
      <x:c r="F2404" t="str">
        <x:v>Operative Porter</x:v>
      </x:c>
      <x:c r="G2404" t="str">
        <x:v>399808</x:v>
      </x:c>
      <x:c r="H2404" t="str">
        <x:v>BNP Paribas Limited</x:v>
      </x:c>
      <x:c r="I2404" s="22" t="n">
        <x:v>9.5</x:v>
      </x:c>
      <x:c r="J2404" t="str">
        <x:v>Worked</x:v>
      </x:c>
      <x:c r="K2404" t="str">
        <x:v>Employee 103600; home branch Thurrock; assigned role Operative Porter | Deployment branch: Thurrock | Actual role: Operative Skilled | Jobs: 399808 | Customers: BNP Paribas Limited | Actual hours: 9.5; source records: 1</x:v>
      </x:c>
      <x:c r="L2404" t="str">
        <x:v>Include</x:v>
      </x:c>
      <x:c r="M2404"/>
      <x:c r="N2404"/>
    </x:row>
    <x:row r="2405">
      <x:c r="A2405" t="str">
        <x:v>S Magalhaes|2026-01-26</x:v>
      </x:c>
      <x:c r="B2405" s="888" t="n">
        <x:v>46048</x:v>
      </x:c>
      <x:c r="C2405" t="str">
        <x:v>S Magalhaes</x:v>
      </x:c>
      <x:c r="D2405" t="str">
        <x:v>Permanent</x:v>
      </x:c>
      <x:c r="E2405" t="str">
        <x:v>Thurrock</x:v>
      </x:c>
      <x:c r="F2405" t="str">
        <x:v>Operative Porter</x:v>
      </x:c>
      <x:c r="G2405" t="str">
        <x:v>396615</x:v>
      </x:c>
      <x:c r="H2405" t="str">
        <x:v>Wilkinson/Mr Jodie</x:v>
      </x:c>
      <x:c r="I2405" s="22" t="n">
        <x:v>3</x:v>
      </x:c>
      <x:c r="J2405" t="str">
        <x:v>Worked</x:v>
      </x:c>
      <x:c r="K2405" t="str">
        <x:v>Employee 103600; home branch Thurrock; assigned role Operative Porter | Deployment branch: Thurrock | Actual role: Operative Skilled | Jobs: 396615 | Customers: Wilkinson/Mr Jodie | Actual hours: 3.0; source records: 1</x:v>
      </x:c>
      <x:c r="L2405" t="str">
        <x:v>Include</x:v>
      </x:c>
      <x:c r="M2405"/>
      <x:c r="N2405"/>
    </x:row>
    <x:row r="2406">
      <x:c r="A2406" t="str">
        <x:v>S Magalhaes|2026-01-28</x:v>
      </x:c>
      <x:c r="B2406" s="888" t="n">
        <x:v>46050</x:v>
      </x:c>
      <x:c r="C2406" t="str">
        <x:v>S Magalhaes</x:v>
      </x:c>
      <x:c r="D2406" t="str">
        <x:v>Permanent</x:v>
      </x:c>
      <x:c r="E2406" t="str">
        <x:v>Thurrock</x:v>
      </x:c>
      <x:c r="F2406" t="str">
        <x:v>Operative Porter</x:v>
      </x:c>
      <x:c r="G2406" t="str">
        <x:v>399348</x:v>
      </x:c>
      <x:c r="H2406" t="str">
        <x:v>Accenture UK Ltd</x:v>
      </x:c>
      <x:c r="I2406" s="22" t="n">
        <x:v>8.5</x:v>
      </x:c>
      <x:c r="J2406" t="str">
        <x:v>Worked</x:v>
      </x:c>
      <x:c r="K2406" t="str">
        <x:v>Employee 103600; home branch Thurrock; assigned role Operative Porter | Deployment branch: Thurrock | Actual role: Operative Porter | Jobs: 399348 | Customers: Accenture UK Ltd | Actual hours: 8.5; source records: 1</x:v>
      </x:c>
      <x:c r="L2406" t="str">
        <x:v>Include</x:v>
      </x:c>
      <x:c r="M2406"/>
      <x:c r="N2406"/>
    </x:row>
    <x:row r="2407">
      <x:c r="A2407" t="str">
        <x:v>S Magalhaes|2026-01-29</x:v>
      </x:c>
      <x:c r="B2407" s="888" t="n">
        <x:v>46051</x:v>
      </x:c>
      <x:c r="C2407" t="str">
        <x:v>S Magalhaes</x:v>
      </x:c>
      <x:c r="D2407" t="str">
        <x:v>Permanent</x:v>
      </x:c>
      <x:c r="E2407" t="str">
        <x:v>Thurrock</x:v>
      </x:c>
      <x:c r="F2407" t="str">
        <x:v>Operative Porter</x:v>
      </x:c>
      <x:c r="G2407" t="str">
        <x:v>398655</x:v>
      </x:c>
      <x:c r="H2407" t="str">
        <x:v>London Metropolitan University</x:v>
      </x:c>
      <x:c r="I2407" s="22" t="n">
        <x:v>8.5</x:v>
      </x:c>
      <x:c r="J2407" t="str">
        <x:v>Worked</x:v>
      </x:c>
      <x:c r="K2407" t="str">
        <x:v>Employee 103600; home branch Thurrock; assigned role Operative Porter | Deployment branch: Thurrock | Actual role: Operative Skilled | Jobs: 398655 | Customers: London Metropolitan University | Actual hours: 8.5; source records: 1</x:v>
      </x:c>
      <x:c r="L2407" t="str">
        <x:v>Include</x:v>
      </x:c>
      <x:c r="M2407"/>
      <x:c r="N2407"/>
    </x:row>
    <x:row r="2408">
      <x:c r="A2408" t="str">
        <x:v>S Magalhaes|2026-01-30</x:v>
      </x:c>
      <x:c r="B2408" s="888" t="n">
        <x:v>46052</x:v>
      </x:c>
      <x:c r="C2408" t="str">
        <x:v>S Magalhaes</x:v>
      </x:c>
      <x:c r="D2408" t="str">
        <x:v>Permanent</x:v>
      </x:c>
      <x:c r="E2408" t="str">
        <x:v>Thurrock</x:v>
      </x:c>
      <x:c r="F2408" t="str">
        <x:v>Operative Porter</x:v>
      </x:c>
      <x:c r="G2408"/>
      <x:c r="H2408"/>
      <x:c r="I2408" s="22" t="n">
        <x:v>0</x:v>
      </x:c>
      <x:c r="J2408" t="str">
        <x:v>Annual leave</x:v>
      </x:c>
      <x:c r="K2408" t="str">
        <x:v>Employee 103600; home branch Thurrock; assigned role Operative Porter | Leave: Annual Leave (Hours) | Leave calendar basis: Variable-pattern period</x:v>
      </x:c>
      <x:c r="L2408" t="str">
        <x:v>Include</x:v>
      </x:c>
      <x:c r="M2408"/>
      <x:c r="N2408"/>
    </x:row>
    <x:row r="2409">
      <x:c r="A2409" t="str">
        <x:v>S Richardson.|2026-01-07</x:v>
      </x:c>
      <x:c r="B2409" s="888" t="n">
        <x:v>46029</x:v>
      </x:c>
      <x:c r="C2409" t="str">
        <x:v>S Richardson.</x:v>
      </x:c>
      <x:c r="D2409" t="str">
        <x:v>Permanent</x:v>
      </x:c>
      <x:c r="E2409" t="str">
        <x:v>Thurrock</x:v>
      </x:c>
      <x:c r="F2409" t="str">
        <x:v>Operative Porter</x:v>
      </x:c>
      <x:c r="G2409" t="str">
        <x:v>399348</x:v>
      </x:c>
      <x:c r="H2409" t="str">
        <x:v>Accenture UK Ltd</x:v>
      </x:c>
      <x:c r="I2409" s="22" t="n">
        <x:v>8</x:v>
      </x:c>
      <x:c r="J2409" t="str">
        <x:v>Worked</x:v>
      </x:c>
      <x:c r="K2409" t="str">
        <x:v>Employee 103123; home branch Thurrock; assigned role Operative Porter | Deployment branch: Thurrock | Actual role: Operative Porter | Jobs: 399348 | Customers: Accenture UK Ltd | Actual hours: 8.0; source records: 1</x:v>
      </x:c>
      <x:c r="L2409" t="str">
        <x:v>Include</x:v>
      </x:c>
      <x:c r="M2409"/>
      <x:c r="N2409"/>
    </x:row>
    <x:row r="2410">
      <x:c r="A2410" t="str">
        <x:v>S Richardson.|2026-01-09</x:v>
      </x:c>
      <x:c r="B2410" s="888" t="n">
        <x:v>46031</x:v>
      </x:c>
      <x:c r="C2410" t="str">
        <x:v>S Richardson.</x:v>
      </x:c>
      <x:c r="D2410" t="str">
        <x:v>Permanent</x:v>
      </x:c>
      <x:c r="E2410" t="str">
        <x:v>Thurrock</x:v>
      </x:c>
      <x:c r="F2410" t="str">
        <x:v>Operative Porter</x:v>
      </x:c>
      <x:c r="G2410"/>
      <x:c r="H2410"/>
      <x:c r="I2410" s="22" t="n">
        <x:v>0</x:v>
      </x:c>
      <x:c r="J2410" t="str">
        <x:v>Annual leave</x:v>
      </x:c>
      <x:c r="K2410" t="str">
        <x:v>Employee 103123; home branch Thurrock; assigned role Operative Porter | Leave: Annual Leave (Hours) | Leave calendar basis: Variable-pattern period</x:v>
      </x:c>
      <x:c r="L2410" t="str">
        <x:v>Include</x:v>
      </x:c>
      <x:c r="M2410"/>
      <x:c r="N2410"/>
    </x:row>
    <x:row r="2411">
      <x:c r="A2411" t="str">
        <x:v>S Richardson.|2026-01-12</x:v>
      </x:c>
      <x:c r="B2411" s="888" t="n">
        <x:v>46034</x:v>
      </x:c>
      <x:c r="C2411" t="str">
        <x:v>S Richardson.</x:v>
      </x:c>
      <x:c r="D2411" t="str">
        <x:v>Permanent</x:v>
      </x:c>
      <x:c r="E2411" t="str">
        <x:v>Thurrock</x:v>
      </x:c>
      <x:c r="F2411" t="str">
        <x:v>Operative Porter</x:v>
      </x:c>
      <x:c r="G2411" t="str">
        <x:v>399272</x:v>
      </x:c>
      <x:c r="H2411" t="str">
        <x:v>University of Hertfordshire</x:v>
      </x:c>
      <x:c r="I2411" s="22" t="n">
        <x:v>6.5</x:v>
      </x:c>
      <x:c r="J2411" t="str">
        <x:v>Worked</x:v>
      </x:c>
      <x:c r="K2411" t="str">
        <x:v>Employee 103123; home branch Thurrock; assigned role Operative Porter | Deployment branch: Thurrock | Actual role: Operative Porter | Jobs: 399272 | Customers: University of Hertfordshire | Actual hours: 6.5; source records: 1</x:v>
      </x:c>
      <x:c r="L2411" t="str">
        <x:v>Include</x:v>
      </x:c>
      <x:c r="M2411"/>
      <x:c r="N2411"/>
    </x:row>
    <x:row r="2412">
      <x:c r="A2412" t="str">
        <x:v>S Richardson.|2026-01-14</x:v>
      </x:c>
      <x:c r="B2412" s="888" t="n">
        <x:v>46036</x:v>
      </x:c>
      <x:c r="C2412" t="str">
        <x:v>S Richardson.</x:v>
      </x:c>
      <x:c r="D2412" t="str">
        <x:v>Permanent</x:v>
      </x:c>
      <x:c r="E2412" t="str">
        <x:v>Thurrock</x:v>
      </x:c>
      <x:c r="F2412" t="str">
        <x:v>Operative Porter</x:v>
      </x:c>
      <x:c r="G2412" t="str">
        <x:v>399272</x:v>
      </x:c>
      <x:c r="H2412" t="str">
        <x:v>University of Hertfordshire</x:v>
      </x:c>
      <x:c r="I2412" s="22" t="n">
        <x:v>5</x:v>
      </x:c>
      <x:c r="J2412" t="str">
        <x:v>Worked</x:v>
      </x:c>
      <x:c r="K2412" t="str">
        <x:v>Employee 103123; home branch Thurrock; assigned role Operative Porter | Deployment branch: Thurrock | Actual role: Operative Porter | Jobs: 399272 | Customers: University of Hertfordshire | Actual hours: 5.0; source records: 1</x:v>
      </x:c>
      <x:c r="L2412" t="str">
        <x:v>Include</x:v>
      </x:c>
      <x:c r="M2412"/>
      <x:c r="N2412"/>
    </x:row>
    <x:row r="2413">
      <x:c r="A2413" t="str">
        <x:v>S Richardson.|2026-01-15</x:v>
      </x:c>
      <x:c r="B2413" s="888" t="n">
        <x:v>46037</x:v>
      </x:c>
      <x:c r="C2413" t="str">
        <x:v>S Richardson.</x:v>
      </x:c>
      <x:c r="D2413" t="str">
        <x:v>Permanent</x:v>
      </x:c>
      <x:c r="E2413" t="str">
        <x:v>Thurrock</x:v>
      </x:c>
      <x:c r="F2413" t="str">
        <x:v>Operative Porter</x:v>
      </x:c>
      <x:c r="G2413" t="str">
        <x:v>399272</x:v>
      </x:c>
      <x:c r="H2413" t="str">
        <x:v>University of Hertfordshire</x:v>
      </x:c>
      <x:c r="I2413" s="22" t="n">
        <x:v>12</x:v>
      </x:c>
      <x:c r="J2413" t="str">
        <x:v>Worked</x:v>
      </x:c>
      <x:c r="K2413" t="str">
        <x:v>Employee 103123; home branch Thurrock; assigned role Operative Porter | Deployment branch: Thurrock | Actual role: Operative Porter | Jobs: 399272 | Customers: University of Hertfordshire | Actual hours: 12.0; source records: 1</x:v>
      </x:c>
      <x:c r="L2413" t="str">
        <x:v>Include</x:v>
      </x:c>
      <x:c r="M2413"/>
      <x:c r="N2413"/>
    </x:row>
    <x:row r="2414">
      <x:c r="A2414" t="str">
        <x:v>S Richardson.|2026-01-21</x:v>
      </x:c>
      <x:c r="B2414" s="888" t="n">
        <x:v>46043</x:v>
      </x:c>
      <x:c r="C2414" t="str">
        <x:v>S Richardson.</x:v>
      </x:c>
      <x:c r="D2414" t="str">
        <x:v>Permanent</x:v>
      </x:c>
      <x:c r="E2414" t="str">
        <x:v>Thurrock</x:v>
      </x:c>
      <x:c r="F2414" t="str">
        <x:v>Operative Porter</x:v>
      </x:c>
      <x:c r="G2414"/>
      <x:c r="H2414"/>
      <x:c r="I2414" s="22" t="n">
        <x:v>0</x:v>
      </x:c>
      <x:c r="J2414" t="str">
        <x:v>Annual leave</x:v>
      </x:c>
      <x:c r="K2414" t="str">
        <x:v>Employee 103123; home branch Thurrock; assigned role Operative Porter | Leave: Annual Leave (Hours) | Leave calendar basis: Variable-pattern period</x:v>
      </x:c>
      <x:c r="L2414" t="str">
        <x:v>Include</x:v>
      </x:c>
      <x:c r="M2414"/>
      <x:c r="N2414"/>
    </x:row>
    <x:row r="2415">
      <x:c r="A2415" t="str">
        <x:v>S Richardson.|2026-01-22</x:v>
      </x:c>
      <x:c r="B2415" s="888" t="n">
        <x:v>46044</x:v>
      </x:c>
      <x:c r="C2415" t="str">
        <x:v>S Richardson.</x:v>
      </x:c>
      <x:c r="D2415" t="str">
        <x:v>Permanent</x:v>
      </x:c>
      <x:c r="E2415" t="str">
        <x:v>Thurrock</x:v>
      </x:c>
      <x:c r="F2415" t="str">
        <x:v>Operative Porter</x:v>
      </x:c>
      <x:c r="G2415"/>
      <x:c r="H2415"/>
      <x:c r="I2415" s="22" t="n">
        <x:v>0</x:v>
      </x:c>
      <x:c r="J2415" t="str">
        <x:v>Annual leave</x:v>
      </x:c>
      <x:c r="K2415" t="str">
        <x:v>Employee 103123; home branch Thurrock; assigned role Operative Porter | Leave: Annual Leave (Hours) | Leave calendar basis: Variable-pattern period</x:v>
      </x:c>
      <x:c r="L2415" t="str">
        <x:v>Include</x:v>
      </x:c>
      <x:c r="M2415"/>
      <x:c r="N2415"/>
    </x:row>
    <x:row r="2416">
      <x:c r="A2416" t="str">
        <x:v>S Richardson.|2026-01-23</x:v>
      </x:c>
      <x:c r="B2416" s="888" t="n">
        <x:v>46045</x:v>
      </x:c>
      <x:c r="C2416" t="str">
        <x:v>S Richardson.</x:v>
      </x:c>
      <x:c r="D2416" t="str">
        <x:v>Permanent</x:v>
      </x:c>
      <x:c r="E2416" t="str">
        <x:v>Thurrock</x:v>
      </x:c>
      <x:c r="F2416" t="str">
        <x:v>Operative Porter</x:v>
      </x:c>
      <x:c r="G2416"/>
      <x:c r="H2416"/>
      <x:c r="I2416" s="22" t="n">
        <x:v>0</x:v>
      </x:c>
      <x:c r="J2416" t="str">
        <x:v>Annual leave</x:v>
      </x:c>
      <x:c r="K2416" t="str">
        <x:v>Employee 103123; home branch Thurrock; assigned role Operative Porter | Leave: Annual Leave (Hours) | Leave calendar basis: Variable-pattern period</x:v>
      </x:c>
      <x:c r="L2416" t="str">
        <x:v>Include</x:v>
      </x:c>
      <x:c r="M2416"/>
      <x:c r="N2416"/>
    </x:row>
    <x:row r="2417">
      <x:c r="A2417" t="str">
        <x:v>S Richardson.|2026-01-26</x:v>
      </x:c>
      <x:c r="B2417" s="888" t="n">
        <x:v>46048</x:v>
      </x:c>
      <x:c r="C2417" t="str">
        <x:v>S Richardson.</x:v>
      </x:c>
      <x:c r="D2417" t="str">
        <x:v>Permanent</x:v>
      </x:c>
      <x:c r="E2417" t="str">
        <x:v>Thurrock</x:v>
      </x:c>
      <x:c r="F2417" t="str">
        <x:v>Operative Porter</x:v>
      </x:c>
      <x:c r="G2417" t="str">
        <x:v>399156</x:v>
      </x:c>
      <x:c r="H2417" t="str">
        <x:v>Hamdouch/Omar</x:v>
      </x:c>
      <x:c r="I2417" s="22" t="n">
        <x:v>8.5</x:v>
      </x:c>
      <x:c r="J2417" t="str">
        <x:v>Worked</x:v>
      </x:c>
      <x:c r="K2417" t="str">
        <x:v>Employee 103123; home branch Thurrock; assigned role Operative Porter | Deployment branch: Thurrock | Actual role: Operative Porter | Jobs: 399156 | Customers: Hamdouch/Omar | Actual hours: 8.5; source records: 1</x:v>
      </x:c>
      <x:c r="L2417" t="str">
        <x:v>Include</x:v>
      </x:c>
      <x:c r="M2417"/>
      <x:c r="N2417"/>
    </x:row>
    <x:row r="2418">
      <x:c r="A2418" t="str">
        <x:v>S Richardson.|2026-01-27</x:v>
      </x:c>
      <x:c r="B2418" s="888" t="n">
        <x:v>46049</x:v>
      </x:c>
      <x:c r="C2418" t="str">
        <x:v>S Richardson.</x:v>
      </x:c>
      <x:c r="D2418" t="str">
        <x:v>Permanent</x:v>
      </x:c>
      <x:c r="E2418" t="str">
        <x:v>Thurrock</x:v>
      </x:c>
      <x:c r="F2418" t="str">
        <x:v>Operative Porter</x:v>
      </x:c>
      <x:c r="G2418" t="str">
        <x:v>399451A</x:v>
      </x:c>
      <x:c r="H2418" t="str">
        <x:v>Royal Borough of Kensington and Chelsea</x:v>
      </x:c>
      <x:c r="I2418" s="22" t="n">
        <x:v>10.5</x:v>
      </x:c>
      <x:c r="J2418" t="str">
        <x:v>Worked</x:v>
      </x:c>
      <x:c r="K2418" t="str">
        <x:v>Employee 103123; home branch Thurrock; assigned role Operative Porter | Deployment branch: Croydon | Actual role: Operative Porter | Jobs: 399451A | Customers: Royal Borough of Kensington and Chelsea | Actual hours: 10.5; source records: 1</x:v>
      </x:c>
      <x:c r="L2418" t="str">
        <x:v>Include</x:v>
      </x:c>
      <x:c r="M2418"/>
      <x:c r="N2418"/>
    </x:row>
    <x:row r="2419">
      <x:c r="A2419" t="str">
        <x:v>S Richardson.|2026-01-29</x:v>
      </x:c>
      <x:c r="B2419" s="888" t="n">
        <x:v>46051</x:v>
      </x:c>
      <x:c r="C2419" t="str">
        <x:v>S Richardson.</x:v>
      </x:c>
      <x:c r="D2419" t="str">
        <x:v>Permanent</x:v>
      </x:c>
      <x:c r="E2419" t="str">
        <x:v>Thurrock</x:v>
      </x:c>
      <x:c r="F2419" t="str">
        <x:v>Operative Porter</x:v>
      </x:c>
      <x:c r="G2419" t="str">
        <x:v>399586</x:v>
      </x:c>
      <x:c r="H2419" t="str">
        <x:v>Knotel UK Ltd</x:v>
      </x:c>
      <x:c r="I2419" s="22" t="n">
        <x:v>5</x:v>
      </x:c>
      <x:c r="J2419" t="str">
        <x:v>Worked</x:v>
      </x:c>
      <x:c r="K2419" t="str">
        <x:v>Employee 103123; home branch Thurrock; assigned role Operative Porter | Deployment branch: Thurrock | Actual role: Operative Porter | Jobs: 399586 | Customers: Knotel UK Ltd | Actual hours: 5.0; source records: 1</x:v>
      </x:c>
      <x:c r="L2419" t="str">
        <x:v>Include</x:v>
      </x:c>
      <x:c r="M2419"/>
      <x:c r="N2419"/>
    </x:row>
    <x:row r="2420">
      <x:c r="A2420" t="str">
        <x:v>Scott Bradley|2026-01-07</x:v>
      </x:c>
      <x:c r="B2420" s="888" t="n">
        <x:v>46029</x:v>
      </x:c>
      <x:c r="C2420" t="str">
        <x:v>Scott Bradley</x:v>
      </x:c>
      <x:c r="D2420" t="str">
        <x:v>Permanent</x:v>
      </x:c>
      <x:c r="E2420" t="str">
        <x:v>Glasgow</x:v>
      </x:c>
      <x:c r="F2420" t="str">
        <x:v>Operative Porter</x:v>
      </x:c>
      <x:c r="G2420" t="str">
        <x:v>398993</x:v>
      </x:c>
      <x:c r="H2420" t="str">
        <x:v>LumiraDx UK Ltd (Roche Diagnostics)</x:v>
      </x:c>
      <x:c r="I2420" s="22" t="n">
        <x:v>3.5</x:v>
      </x:c>
      <x:c r="J2420" t="str">
        <x:v>Worked</x:v>
      </x:c>
      <x:c r="K2420" t="str">
        <x:v>Employee 1168; home branch Glasgow; assigned role Operative Porter | Deployment branch: Birmingham | Actual role: Operative Skilled | Jobs: 398993 | Customers: LumiraDx UK Ltd (Roche Diagnostics) | Actual hours: 3.5; source records: 1</x:v>
      </x:c>
      <x:c r="L2420" t="str">
        <x:v>Include</x:v>
      </x:c>
      <x:c r="M2420"/>
      <x:c r="N2420"/>
    </x:row>
    <x:row r="2421">
      <x:c r="A2421" t="str">
        <x:v>Scott Bradley|2026-01-12</x:v>
      </x:c>
      <x:c r="B2421" s="888" t="n">
        <x:v>46034</x:v>
      </x:c>
      <x:c r="C2421" t="str">
        <x:v>Scott Bradley</x:v>
      </x:c>
      <x:c r="D2421" t="str">
        <x:v>Permanent</x:v>
      </x:c>
      <x:c r="E2421" t="str">
        <x:v>Glasgow</x:v>
      </x:c>
      <x:c r="F2421" t="str">
        <x:v>Operative Porter</x:v>
      </x:c>
      <x:c r="G2421" t="str">
        <x:v>398956</x:v>
      </x:c>
      <x:c r="H2421" t="str">
        <x:v>Restore</x:v>
      </x:c>
      <x:c r="I2421" s="22" t="n">
        <x:v>8.5</x:v>
      </x:c>
      <x:c r="J2421" t="str">
        <x:v>Worked</x:v>
      </x:c>
      <x:c r="K2421" t="str">
        <x:v>Employee 1168; home branch Glasgow; assigned role Operative Porter | Deployment branch: Glasgow | Actual role: Operative Porter | Jobs: 398956 | Customers: Restore | Actual hours: 8.5; source records: 1</x:v>
      </x:c>
      <x:c r="L2421" t="str">
        <x:v>Include</x:v>
      </x:c>
      <x:c r="M2421"/>
      <x:c r="N2421"/>
    </x:row>
    <x:row r="2422">
      <x:c r="A2422" t="str">
        <x:v>Scott Bradley|2026-01-13</x:v>
      </x:c>
      <x:c r="B2422" s="888" t="n">
        <x:v>46035</x:v>
      </x:c>
      <x:c r="C2422" t="str">
        <x:v>Scott Bradley</x:v>
      </x:c>
      <x:c r="D2422" t="str">
        <x:v>Permanent</x:v>
      </x:c>
      <x:c r="E2422" t="str">
        <x:v>Glasgow</x:v>
      </x:c>
      <x:c r="F2422" t="str">
        <x:v>Operative Porter</x:v>
      </x:c>
      <x:c r="G2422" t="str">
        <x:v>399498, 395930</x:v>
      </x:c>
      <x:c r="H2422" t="str">
        <x:v>C/O Restore Technology Baillie Gifford and Co; Royal London Group</x:v>
      </x:c>
      <x:c r="I2422" s="22" t="n">
        <x:v>10</x:v>
      </x:c>
      <x:c r="J2422" t="str">
        <x:v>Worked — 2 records</x:v>
      </x:c>
      <x:c r="K2422" t="str">
        <x:v>Employee 1168; home branch Glasgow; assigned role Operative Porter | Deployment branch: Glasgow | Actual role: Operative Driver | Jobs: 399498, 395930 | Customers: C/O Restore Technology Baillie Gifford and Co; Royal London Group | Actual hours: 10.0; source records: 2</x:v>
      </x:c>
      <x:c r="L2422" t="str">
        <x:v>Include</x:v>
      </x:c>
      <x:c r="M2422"/>
      <x:c r="N2422"/>
    </x:row>
    <x:row r="2423">
      <x:c r="A2423" t="str">
        <x:v>Scott Bradley|2026-01-14</x:v>
      </x:c>
      <x:c r="B2423" s="888" t="n">
        <x:v>46036</x:v>
      </x:c>
      <x:c r="C2423" t="str">
        <x:v>Scott Bradley</x:v>
      </x:c>
      <x:c r="D2423" t="str">
        <x:v>Permanent</x:v>
      </x:c>
      <x:c r="E2423" t="str">
        <x:v>Glasgow</x:v>
      </x:c>
      <x:c r="F2423" t="str">
        <x:v>Operative Porter</x:v>
      </x:c>
      <x:c r="G2423" t="str">
        <x:v>398956</x:v>
      </x:c>
      <x:c r="H2423" t="str">
        <x:v>Restore</x:v>
      </x:c>
      <x:c r="I2423" s="22" t="n">
        <x:v>8.5</x:v>
      </x:c>
      <x:c r="J2423" t="str">
        <x:v>Worked</x:v>
      </x:c>
      <x:c r="K2423" t="str">
        <x:v>Employee 1168; home branch Glasgow; assigned role Operative Porter | Deployment branch: Glasgow | Actual role: Operative Driver | Jobs: 398956 | Customers: Restore | Actual hours: 8.5; source records: 1</x:v>
      </x:c>
      <x:c r="L2423" t="str">
        <x:v>Include</x:v>
      </x:c>
      <x:c r="M2423"/>
      <x:c r="N2423"/>
    </x:row>
    <x:row r="2424">
      <x:c r="A2424" t="str">
        <x:v>Scott Bradley|2026-01-15</x:v>
      </x:c>
      <x:c r="B2424" s="888" t="n">
        <x:v>46037</x:v>
      </x:c>
      <x:c r="C2424" t="str">
        <x:v>Scott Bradley</x:v>
      </x:c>
      <x:c r="D2424" t="str">
        <x:v>Permanent</x:v>
      </x:c>
      <x:c r="E2424" t="str">
        <x:v>Glasgow</x:v>
      </x:c>
      <x:c r="F2424" t="str">
        <x:v>Operative Porter</x:v>
      </x:c>
      <x:c r="G2424" t="str">
        <x:v>399226, 399555</x:v>
      </x:c>
      <x:c r="H2424" t="str">
        <x:v>RHG Store; Scottish Courts and Tribunals Service</x:v>
      </x:c>
      <x:c r="I2424" s="22" t="n">
        <x:v>6.75</x:v>
      </x:c>
      <x:c r="J2424" t="str">
        <x:v>Worked — 2 records</x:v>
      </x:c>
      <x:c r="K2424" t="str">
        <x:v>Employee 1168; home branch Glasgow; assigned role Operative Porter | Deployment branch: Glasgow | Actual role: Operative Driver | Jobs: 399226, 399555 | Customers: RHG Store; Scottish Courts and Tribunals Service | Actual hours: 6.8; source records: 2</x:v>
      </x:c>
      <x:c r="L2424" t="str">
        <x:v>Include</x:v>
      </x:c>
      <x:c r="M2424"/>
      <x:c r="N2424"/>
    </x:row>
    <x:row r="2425">
      <x:c r="A2425" t="str">
        <x:v>Scott Bradley|2026-01-21</x:v>
      </x:c>
      <x:c r="B2425" s="888" t="n">
        <x:v>46043</x:v>
      </x:c>
      <x:c r="C2425" t="str">
        <x:v>Scott Bradley</x:v>
      </x:c>
      <x:c r="D2425" t="str">
        <x:v>Permanent</x:v>
      </x:c>
      <x:c r="E2425" t="str">
        <x:v>Glasgow</x:v>
      </x:c>
      <x:c r="F2425" t="str">
        <x:v>Operative Porter</x:v>
      </x:c>
      <x:c r="G2425" t="str">
        <x:v>397089</x:v>
      </x:c>
      <x:c r="H2425" t="str">
        <x:v>Lumira DX</x:v>
      </x:c>
      <x:c r="I2425" s="22" t="n">
        <x:v>8</x:v>
      </x:c>
      <x:c r="J2425" t="str">
        <x:v>Worked</x:v>
      </x:c>
      <x:c r="K2425" t="str">
        <x:v>Employee 1168; home branch Glasgow; assigned role Operative Porter | Deployment branch: Glasgow | Actual role: Operative Porter | Jobs: 397089 | Customers: Lumira DX | Actual hours: 8.0; source records: 1</x:v>
      </x:c>
      <x:c r="L2425" t="str">
        <x:v>Include</x:v>
      </x:c>
      <x:c r="M2425"/>
      <x:c r="N2425"/>
    </x:row>
    <x:row r="2426">
      <x:c r="A2426" t="str">
        <x:v>Scott Bradley|2026-01-22</x:v>
      </x:c>
      <x:c r="B2426" s="888" t="n">
        <x:v>46044</x:v>
      </x:c>
      <x:c r="C2426" t="str">
        <x:v>Scott Bradley</x:v>
      </x:c>
      <x:c r="D2426" t="str">
        <x:v>Permanent</x:v>
      </x:c>
      <x:c r="E2426" t="str">
        <x:v>Glasgow</x:v>
      </x:c>
      <x:c r="F2426" t="str">
        <x:v>Operative Porter</x:v>
      </x:c>
      <x:c r="G2426" t="str">
        <x:v>397089</x:v>
      </x:c>
      <x:c r="H2426" t="str">
        <x:v>Lumira DX</x:v>
      </x:c>
      <x:c r="I2426" s="22" t="n">
        <x:v>9</x:v>
      </x:c>
      <x:c r="J2426" t="str">
        <x:v>Worked</x:v>
      </x:c>
      <x:c r="K2426" t="str">
        <x:v>Employee 1168; home branch Glasgow; assigned role Operative Porter | Deployment branch: Glasgow | Actual role: Operative Porter | Jobs: 397089 | Customers: Lumira DX | Actual hours: 9.0; source records: 1</x:v>
      </x:c>
      <x:c r="L2426" t="str">
        <x:v>Include</x:v>
      </x:c>
      <x:c r="M2426"/>
      <x:c r="N2426"/>
    </x:row>
    <x:row r="2427">
      <x:c r="A2427" t="str">
        <x:v>Scott Bradley|2026-01-23</x:v>
      </x:c>
      <x:c r="B2427" s="888" t="n">
        <x:v>46045</x:v>
      </x:c>
      <x:c r="C2427" t="str">
        <x:v>Scott Bradley</x:v>
      </x:c>
      <x:c r="D2427" t="str">
        <x:v>Permanent</x:v>
      </x:c>
      <x:c r="E2427" t="str">
        <x:v>Glasgow</x:v>
      </x:c>
      <x:c r="F2427" t="str">
        <x:v>Operative Porter</x:v>
      </x:c>
      <x:c r="G2427" t="str">
        <x:v>397089</x:v>
      </x:c>
      <x:c r="H2427" t="str">
        <x:v>Lumira DX</x:v>
      </x:c>
      <x:c r="I2427" s="22" t="n">
        <x:v>9</x:v>
      </x:c>
      <x:c r="J2427" t="str">
        <x:v>Worked</x:v>
      </x:c>
      <x:c r="K2427" t="str">
        <x:v>Employee 1168; home branch Glasgow; assigned role Operative Porter | Deployment branch: Glasgow | Actual role: Operative Porter | Jobs: 397089 | Customers: Lumira DX | Actual hours: 9.0; source records: 1</x:v>
      </x:c>
      <x:c r="L2427" t="str">
        <x:v>Include</x:v>
      </x:c>
      <x:c r="M2427"/>
      <x:c r="N2427"/>
    </x:row>
    <x:row r="2428">
      <x:c r="A2428" t="str">
        <x:v>Scott Bradley|2026-01-24</x:v>
      </x:c>
      <x:c r="B2428" s="888" t="n">
        <x:v>46046</x:v>
      </x:c>
      <x:c r="C2428" t="str">
        <x:v>Scott Bradley</x:v>
      </x:c>
      <x:c r="D2428" t="str">
        <x:v>Permanent</x:v>
      </x:c>
      <x:c r="E2428" t="str">
        <x:v>Glasgow</x:v>
      </x:c>
      <x:c r="F2428" t="str">
        <x:v>Operative Porter</x:v>
      </x:c>
      <x:c r="G2428" t="str">
        <x:v>399498</x:v>
      </x:c>
      <x:c r="H2428" t="str">
        <x:v>C/O Restore Technology Baillie Gifford and Co</x:v>
      </x:c>
      <x:c r="I2428" s="22" t="n">
        <x:v>4.5</x:v>
      </x:c>
      <x:c r="J2428" t="str">
        <x:v>Worked</x:v>
      </x:c>
      <x:c r="K2428" t="str">
        <x:v>Employee 1168; home branch Glasgow; assigned role Operative Porter | Deployment branch: Glasgow | Actual role: Operative Driver | Jobs: 399498 | Customers: C/O Restore Technology Baillie Gifford and Co | Actual hours: 4.5; source records: 1</x:v>
      </x:c>
      <x:c r="L2428" t="str">
        <x:v>Include</x:v>
      </x:c>
      <x:c r="M2428"/>
      <x:c r="N2428"/>
    </x:row>
    <x:row r="2429">
      <x:c r="A2429" t="str">
        <x:v>Scott Bradley|2026-01-26</x:v>
      </x:c>
      <x:c r="B2429" s="888" t="n">
        <x:v>46048</x:v>
      </x:c>
      <x:c r="C2429" t="str">
        <x:v>Scott Bradley</x:v>
      </x:c>
      <x:c r="D2429" t="str">
        <x:v>Permanent</x:v>
      </x:c>
      <x:c r="E2429" t="str">
        <x:v>Glasgow</x:v>
      </x:c>
      <x:c r="F2429" t="str">
        <x:v>Operative Porter</x:v>
      </x:c>
      <x:c r="G2429" t="str">
        <x:v>399790</x:v>
      </x:c>
      <x:c r="H2429" t="str">
        <x:v>Haier (QMRI)</x:v>
      </x:c>
      <x:c r="I2429" s="22" t="n">
        <x:v>5</x:v>
      </x:c>
      <x:c r="J2429" t="str">
        <x:v>Worked</x:v>
      </x:c>
      <x:c r="K2429" t="str">
        <x:v>Employee 1168; home branch Glasgow; assigned role Operative Porter | Deployment branch: Oxford | Actual role: Operative Driver | Jobs: 399790 | Customers: Haier (QMRI) | Actual hours: 5.0; source records: 1</x:v>
      </x:c>
      <x:c r="L2429" t="str">
        <x:v>Include</x:v>
      </x:c>
      <x:c r="M2429"/>
      <x:c r="N2429"/>
    </x:row>
    <x:row r="2430">
      <x:c r="A2430" t="str">
        <x:v>Scott Scandrett|2026-01-02</x:v>
      </x:c>
      <x:c r="B2430" s="888" t="n">
        <x:v>46024</x:v>
      </x:c>
      <x:c r="C2430" t="str">
        <x:v>Scott Scandrett</x:v>
      </x:c>
      <x:c r="D2430" t="str">
        <x:v>Permanent</x:v>
      </x:c>
      <x:c r="E2430" t="str">
        <x:v>Birmingham</x:v>
      </x:c>
      <x:c r="F2430" t="str">
        <x:v>Operative Driver</x:v>
      </x:c>
      <x:c r="G2430" t="str">
        <x:v>390743B</x:v>
      </x:c>
      <x:c r="H2430" t="str">
        <x:v>West Midlands Police - Facilities</x:v>
      </x:c>
      <x:c r="I2430" s="22" t="n">
        <x:v>6.5</x:v>
      </x:c>
      <x:c r="J2430" t="str">
        <x:v>Worked</x:v>
      </x:c>
      <x:c r="K2430" t="str">
        <x:v>Employee 103114; home branch Birmingham; assigned role Operative Driver | Deployment branch: Birmingham | Actual role: Operative Driver | Jobs: 390743B | Customers: West Midlands Police - Facilities | Actual hours: 6.5; source records: 1</x:v>
      </x:c>
      <x:c r="L2430" t="str">
        <x:v>Include</x:v>
      </x:c>
      <x:c r="M2430"/>
      <x:c r="N2430"/>
    </x:row>
    <x:row r="2431">
      <x:c r="A2431" t="str">
        <x:v>Scott Scandrett|2026-01-05</x:v>
      </x:c>
      <x:c r="B2431" s="888" t="n">
        <x:v>46027</x:v>
      </x:c>
      <x:c r="C2431" t="str">
        <x:v>Scott Scandrett</x:v>
      </x:c>
      <x:c r="D2431" t="str">
        <x:v>Permanent</x:v>
      </x:c>
      <x:c r="E2431" t="str">
        <x:v>Birmingham</x:v>
      </x:c>
      <x:c r="F2431" t="str">
        <x:v>Operative Driver</x:v>
      </x:c>
      <x:c r="G2431" t="str">
        <x:v>390743B</x:v>
      </x:c>
      <x:c r="H2431" t="str">
        <x:v>West Midlands Police - Facilities</x:v>
      </x:c>
      <x:c r="I2431" s="22" t="n">
        <x:v>7.5</x:v>
      </x:c>
      <x:c r="J2431" t="str">
        <x:v>Worked</x:v>
      </x:c>
      <x:c r="K2431" t="str">
        <x:v>Employee 103114; home branch Birmingham; assigned role Operative Driver | Deployment branch: Birmingham | Actual role: Operative Driver | Jobs: 390743B | Customers: West Midlands Police - Facilities | Actual hours: 7.5; source records: 1</x:v>
      </x:c>
      <x:c r="L2431" t="str">
        <x:v>Include</x:v>
      </x:c>
      <x:c r="M2431"/>
      <x:c r="N2431"/>
    </x:row>
    <x:row r="2432">
      <x:c r="A2432" t="str">
        <x:v>Scott Scandrett|2026-01-06</x:v>
      </x:c>
      <x:c r="B2432" s="888" t="n">
        <x:v>46028</x:v>
      </x:c>
      <x:c r="C2432" t="str">
        <x:v>Scott Scandrett</x:v>
      </x:c>
      <x:c r="D2432" t="str">
        <x:v>Permanent</x:v>
      </x:c>
      <x:c r="E2432" t="str">
        <x:v>Birmingham</x:v>
      </x:c>
      <x:c r="F2432" t="str">
        <x:v>Operative Driver</x:v>
      </x:c>
      <x:c r="G2432" t="str">
        <x:v>390743B</x:v>
      </x:c>
      <x:c r="H2432" t="str">
        <x:v>West Midlands Police - Facilities</x:v>
      </x:c>
      <x:c r="I2432" s="22" t="n">
        <x:v>9</x:v>
      </x:c>
      <x:c r="J2432" t="str">
        <x:v>Worked</x:v>
      </x:c>
      <x:c r="K2432" t="str">
        <x:v>Employee 103114; home branch Birmingham; assigned role Operative Driver | Deployment branch: Birmingham | Actual role: Operative Driver | Jobs: 390743B | Customers: West Midlands Police - Facilities | Actual hours: 9.0; source records: 1</x:v>
      </x:c>
      <x:c r="L2432" t="str">
        <x:v>Include</x:v>
      </x:c>
      <x:c r="M2432"/>
      <x:c r="N2432"/>
    </x:row>
    <x:row r="2433">
      <x:c r="A2433" t="str">
        <x:v>Scott Scandrett|2026-01-07</x:v>
      </x:c>
      <x:c r="B2433" s="888" t="n">
        <x:v>46029</x:v>
      </x:c>
      <x:c r="C2433" t="str">
        <x:v>Scott Scandrett</x:v>
      </x:c>
      <x:c r="D2433" t="str">
        <x:v>Permanent</x:v>
      </x:c>
      <x:c r="E2433" t="str">
        <x:v>Birmingham</x:v>
      </x:c>
      <x:c r="F2433" t="str">
        <x:v>Operative Driver</x:v>
      </x:c>
      <x:c r="G2433" t="str">
        <x:v>390743B</x:v>
      </x:c>
      <x:c r="H2433" t="str">
        <x:v>West Midlands Police - Facilities</x:v>
      </x:c>
      <x:c r="I2433" s="22" t="n">
        <x:v>8.5</x:v>
      </x:c>
      <x:c r="J2433" t="str">
        <x:v>Worked</x:v>
      </x:c>
      <x:c r="K2433" t="str">
        <x:v>Employee 103114; home branch Birmingham; assigned role Operative Driver | Deployment branch: Birmingham | Actual role: Operative Driver | Jobs: 390743B | Customers: West Midlands Police - Facilities | Actual hours: 8.5; source records: 1</x:v>
      </x:c>
      <x:c r="L2433" t="str">
        <x:v>Include</x:v>
      </x:c>
      <x:c r="M2433"/>
      <x:c r="N2433"/>
    </x:row>
    <x:row r="2434">
      <x:c r="A2434" t="str">
        <x:v>Scott Scandrett|2026-01-08</x:v>
      </x:c>
      <x:c r="B2434" s="888" t="n">
        <x:v>46030</x:v>
      </x:c>
      <x:c r="C2434" t="str">
        <x:v>Scott Scandrett</x:v>
      </x:c>
      <x:c r="D2434" t="str">
        <x:v>Permanent</x:v>
      </x:c>
      <x:c r="E2434" t="str">
        <x:v>Birmingham</x:v>
      </x:c>
      <x:c r="F2434" t="str">
        <x:v>Operative Driver</x:v>
      </x:c>
      <x:c r="G2434" t="str">
        <x:v>399322</x:v>
      </x:c>
      <x:c r="H2434" t="str">
        <x:v>West Midlands Police</x:v>
      </x:c>
      <x:c r="I2434" s="22" t="n">
        <x:v>9.5</x:v>
      </x:c>
      <x:c r="J2434" t="str">
        <x:v>Worked</x:v>
      </x:c>
      <x:c r="K2434" t="str">
        <x:v>Employee 103114; home branch Birmingham; assigned role Operative Driver | Deployment branch: Birmingham | Actual role: Operative Driver | Jobs: 399322 | Customers: West Midlands Police | Actual hours: 9.5; source records: 1</x:v>
      </x:c>
      <x:c r="L2434" t="str">
        <x:v>Include</x:v>
      </x:c>
      <x:c r="M2434"/>
      <x:c r="N2434"/>
    </x:row>
    <x:row r="2435">
      <x:c r="A2435" t="str">
        <x:v>Scott Scandrett|2026-01-09</x:v>
      </x:c>
      <x:c r="B2435" s="888" t="n">
        <x:v>46031</x:v>
      </x:c>
      <x:c r="C2435" t="str">
        <x:v>Scott Scandrett</x:v>
      </x:c>
      <x:c r="D2435" t="str">
        <x:v>Permanent</x:v>
      </x:c>
      <x:c r="E2435" t="str">
        <x:v>Birmingham</x:v>
      </x:c>
      <x:c r="F2435" t="str">
        <x:v>Operative Driver</x:v>
      </x:c>
      <x:c r="G2435" t="str">
        <x:v>390743B</x:v>
      </x:c>
      <x:c r="H2435" t="str">
        <x:v>West Midlands Police - Facilities</x:v>
      </x:c>
      <x:c r="I2435" s="22" t="n">
        <x:v>8</x:v>
      </x:c>
      <x:c r="J2435" t="str">
        <x:v>Worked</x:v>
      </x:c>
      <x:c r="K2435" t="str">
        <x:v>Employee 103114; home branch Birmingham; assigned role Operative Driver | Deployment branch: Birmingham | Actual role: Operative Driver | Jobs: 390743B | Customers: West Midlands Police - Facilities | Actual hours: 8.0; source records: 1</x:v>
      </x:c>
      <x:c r="L2435" t="str">
        <x:v>Include</x:v>
      </x:c>
      <x:c r="M2435"/>
      <x:c r="N2435"/>
    </x:row>
    <x:row r="2436">
      <x:c r="A2436" t="str">
        <x:v>Scott Scandrett|2026-01-12</x:v>
      </x:c>
      <x:c r="B2436" s="888" t="n">
        <x:v>46034</x:v>
      </x:c>
      <x:c r="C2436" t="str">
        <x:v>Scott Scandrett</x:v>
      </x:c>
      <x:c r="D2436" t="str">
        <x:v>Permanent</x:v>
      </x:c>
      <x:c r="E2436" t="str">
        <x:v>Birmingham</x:v>
      </x:c>
      <x:c r="F2436" t="str">
        <x:v>Operative Driver</x:v>
      </x:c>
      <x:c r="G2436" t="str">
        <x:v>399504</x:v>
      </x:c>
      <x:c r="H2436" t="str">
        <x:v>West Midlands Police</x:v>
      </x:c>
      <x:c r="I2436" s="22" t="n">
        <x:v>10</x:v>
      </x:c>
      <x:c r="J2436" t="str">
        <x:v>Worked</x:v>
      </x:c>
      <x:c r="K2436" t="str">
        <x:v>Employee 103114; home branch Birmingham; assigned role Operative Driver | Deployment branch: Birmingham | Actual role: Operative Driver | Jobs: 399504 | Customers: West Midlands Police | Actual hours: 10.0; source records: 1</x:v>
      </x:c>
      <x:c r="L2436" t="str">
        <x:v>Include</x:v>
      </x:c>
      <x:c r="M2436"/>
      <x:c r="N2436"/>
    </x:row>
    <x:row r="2437">
      <x:c r="A2437" t="str">
        <x:v>Scott Scandrett|2026-01-13</x:v>
      </x:c>
      <x:c r="B2437" s="888" t="n">
        <x:v>46035</x:v>
      </x:c>
      <x:c r="C2437" t="str">
        <x:v>Scott Scandrett</x:v>
      </x:c>
      <x:c r="D2437" t="str">
        <x:v>Permanent</x:v>
      </x:c>
      <x:c r="E2437" t="str">
        <x:v>Birmingham</x:v>
      </x:c>
      <x:c r="F2437" t="str">
        <x:v>Operative Driver</x:v>
      </x:c>
      <x:c r="G2437" t="str">
        <x:v>399504</x:v>
      </x:c>
      <x:c r="H2437" t="str">
        <x:v>West Midlands Police</x:v>
      </x:c>
      <x:c r="I2437" s="22" t="n">
        <x:v>8.5</x:v>
      </x:c>
      <x:c r="J2437" t="str">
        <x:v>Worked</x:v>
      </x:c>
      <x:c r="K2437" t="str">
        <x:v>Employee 103114; home branch Birmingham; assigned role Operative Driver | Deployment branch: Birmingham | Actual role: Operative Driver | Jobs: 399504 | Customers: West Midlands Police | Actual hours: 8.5; source records: 1</x:v>
      </x:c>
      <x:c r="L2437" t="str">
        <x:v>Include</x:v>
      </x:c>
      <x:c r="M2437"/>
      <x:c r="N2437"/>
    </x:row>
    <x:row r="2438">
      <x:c r="A2438" t="str">
        <x:v>Scott Scandrett|2026-01-14</x:v>
      </x:c>
      <x:c r="B2438" s="888" t="n">
        <x:v>46036</x:v>
      </x:c>
      <x:c r="C2438" t="str">
        <x:v>Scott Scandrett</x:v>
      </x:c>
      <x:c r="D2438" t="str">
        <x:v>Permanent</x:v>
      </x:c>
      <x:c r="E2438" t="str">
        <x:v>Birmingham</x:v>
      </x:c>
      <x:c r="F2438" t="str">
        <x:v>Operative Driver</x:v>
      </x:c>
      <x:c r="G2438" t="str">
        <x:v>399504</x:v>
      </x:c>
      <x:c r="H2438" t="str">
        <x:v>West Midlands Police</x:v>
      </x:c>
      <x:c r="I2438" s="22" t="n">
        <x:v>8</x:v>
      </x:c>
      <x:c r="J2438" t="str">
        <x:v>Worked</x:v>
      </x:c>
      <x:c r="K2438" t="str">
        <x:v>Employee 103114; home branch Birmingham; assigned role Operative Driver | Deployment branch: Birmingham | Actual role: Operative Driver | Jobs: 399504 | Customers: West Midlands Police | Actual hours: 8.0; source records: 1</x:v>
      </x:c>
      <x:c r="L2438" t="str">
        <x:v>Include</x:v>
      </x:c>
      <x:c r="M2438"/>
      <x:c r="N2438"/>
    </x:row>
    <x:row r="2439">
      <x:c r="A2439" t="str">
        <x:v>Scott Scandrett|2026-01-15</x:v>
      </x:c>
      <x:c r="B2439" s="888" t="n">
        <x:v>46037</x:v>
      </x:c>
      <x:c r="C2439" t="str">
        <x:v>Scott Scandrett</x:v>
      </x:c>
      <x:c r="D2439" t="str">
        <x:v>Permanent</x:v>
      </x:c>
      <x:c r="E2439" t="str">
        <x:v>Birmingham</x:v>
      </x:c>
      <x:c r="F2439" t="str">
        <x:v>Operative Driver</x:v>
      </x:c>
      <x:c r="G2439" t="str">
        <x:v>399504</x:v>
      </x:c>
      <x:c r="H2439" t="str">
        <x:v>West Midlands Police</x:v>
      </x:c>
      <x:c r="I2439" s="22" t="n">
        <x:v>9.5</x:v>
      </x:c>
      <x:c r="J2439" t="str">
        <x:v>Worked</x:v>
      </x:c>
      <x:c r="K2439" t="str">
        <x:v>Employee 103114; home branch Birmingham; assigned role Operative Driver | Deployment branch: Birmingham | Actual role: Operative Driver | Jobs: 399504 | Customers: West Midlands Police | Actual hours: 9.5; source records: 1</x:v>
      </x:c>
      <x:c r="L2439" t="str">
        <x:v>Include</x:v>
      </x:c>
      <x:c r="M2439"/>
      <x:c r="N2439"/>
    </x:row>
    <x:row r="2440">
      <x:c r="A2440" t="str">
        <x:v>Scott Scandrett|2026-01-16</x:v>
      </x:c>
      <x:c r="B2440" s="888" t="n">
        <x:v>46038</x:v>
      </x:c>
      <x:c r="C2440" t="str">
        <x:v>Scott Scandrett</x:v>
      </x:c>
      <x:c r="D2440" t="str">
        <x:v>Permanent</x:v>
      </x:c>
      <x:c r="E2440" t="str">
        <x:v>Birmingham</x:v>
      </x:c>
      <x:c r="F2440" t="str">
        <x:v>Operative Driver</x:v>
      </x:c>
      <x:c r="G2440" t="str">
        <x:v>399504</x:v>
      </x:c>
      <x:c r="H2440" t="str">
        <x:v>West Midlands Police</x:v>
      </x:c>
      <x:c r="I2440" s="22" t="n">
        <x:v>8</x:v>
      </x:c>
      <x:c r="J2440" t="str">
        <x:v>Worked</x:v>
      </x:c>
      <x:c r="K2440" t="str">
        <x:v>Employee 103114; home branch Birmingham; assigned role Operative Driver | Deployment branch: Birmingham | Actual role: Operative Driver | Jobs: 399504 | Customers: West Midlands Police | Actual hours: 8.0; source records: 1</x:v>
      </x:c>
      <x:c r="L2440" t="str">
        <x:v>Include</x:v>
      </x:c>
      <x:c r="M2440"/>
      <x:c r="N2440"/>
    </x:row>
    <x:row r="2441">
      <x:c r="A2441" t="str">
        <x:v>Scott Scandrett|2026-01-19</x:v>
      </x:c>
      <x:c r="B2441" s="888" t="n">
        <x:v>46041</x:v>
      </x:c>
      <x:c r="C2441" t="str">
        <x:v>Scott Scandrett</x:v>
      </x:c>
      <x:c r="D2441" t="str">
        <x:v>Permanent</x:v>
      </x:c>
      <x:c r="E2441" t="str">
        <x:v>Birmingham</x:v>
      </x:c>
      <x:c r="F2441" t="str">
        <x:v>Operative Driver</x:v>
      </x:c>
      <x:c r="G2441" t="str">
        <x:v>390743B</x:v>
      </x:c>
      <x:c r="H2441" t="str">
        <x:v>West Midlands Police - Facilities</x:v>
      </x:c>
      <x:c r="I2441" s="22" t="n">
        <x:v>9</x:v>
      </x:c>
      <x:c r="J2441" t="str">
        <x:v>Worked</x:v>
      </x:c>
      <x:c r="K2441" t="str">
        <x:v>Employee 103114; home branch Birmingham; assigned role Operative Driver | Deployment branch: Birmingham | Actual role: Operative Driver | Jobs: 390743B | Customers: West Midlands Police - Facilities | Actual hours: 9.0; source records: 1</x:v>
      </x:c>
      <x:c r="L2441" t="str">
        <x:v>Include</x:v>
      </x:c>
      <x:c r="M2441"/>
      <x:c r="N2441"/>
    </x:row>
    <x:row r="2442">
      <x:c r="A2442" t="str">
        <x:v>Scott Scandrett|2026-01-20</x:v>
      </x:c>
      <x:c r="B2442" s="888" t="n">
        <x:v>46042</x:v>
      </x:c>
      <x:c r="C2442" t="str">
        <x:v>Scott Scandrett</x:v>
      </x:c>
      <x:c r="D2442" t="str">
        <x:v>Permanent</x:v>
      </x:c>
      <x:c r="E2442" t="str">
        <x:v>Birmingham</x:v>
      </x:c>
      <x:c r="F2442" t="str">
        <x:v>Operative Driver</x:v>
      </x:c>
      <x:c r="G2442" t="str">
        <x:v>390743B</x:v>
      </x:c>
      <x:c r="H2442" t="str">
        <x:v>West Midlands Police - Facilities</x:v>
      </x:c>
      <x:c r="I2442" s="22" t="n">
        <x:v>9</x:v>
      </x:c>
      <x:c r="J2442" t="str">
        <x:v>Worked</x:v>
      </x:c>
      <x:c r="K2442" t="str">
        <x:v>Employee 103114; home branch Birmingham; assigned role Operative Driver | Deployment branch: Birmingham | Actual role: Operative Driver | Jobs: 390743B | Customers: West Midlands Police - Facilities | Actual hours: 9.0; source records: 1</x:v>
      </x:c>
      <x:c r="L2442" t="str">
        <x:v>Include</x:v>
      </x:c>
      <x:c r="M2442"/>
      <x:c r="N2442"/>
    </x:row>
    <x:row r="2443">
      <x:c r="A2443" t="str">
        <x:v>Scott Scandrett|2026-01-21</x:v>
      </x:c>
      <x:c r="B2443" s="888" t="n">
        <x:v>46043</x:v>
      </x:c>
      <x:c r="C2443" t="str">
        <x:v>Scott Scandrett</x:v>
      </x:c>
      <x:c r="D2443" t="str">
        <x:v>Permanent</x:v>
      </x:c>
      <x:c r="E2443" t="str">
        <x:v>Birmingham</x:v>
      </x:c>
      <x:c r="F2443" t="str">
        <x:v>Operative Driver</x:v>
      </x:c>
      <x:c r="G2443" t="str">
        <x:v>390743B</x:v>
      </x:c>
      <x:c r="H2443" t="str">
        <x:v>West Midlands Police - Facilities</x:v>
      </x:c>
      <x:c r="I2443" s="22" t="n">
        <x:v>9</x:v>
      </x:c>
      <x:c r="J2443" t="str">
        <x:v>Worked</x:v>
      </x:c>
      <x:c r="K2443" t="str">
        <x:v>Employee 103114; home branch Birmingham; assigned role Operative Driver | Deployment branch: Birmingham | Actual role: Operative Driver | Jobs: 390743B | Customers: West Midlands Police - Facilities | Actual hours: 9.0; source records: 1</x:v>
      </x:c>
      <x:c r="L2443" t="str">
        <x:v>Include</x:v>
      </x:c>
      <x:c r="M2443"/>
      <x:c r="N2443"/>
    </x:row>
    <x:row r="2444">
      <x:c r="A2444" t="str">
        <x:v>Scott Scandrett|2026-01-22</x:v>
      </x:c>
      <x:c r="B2444" s="888" t="n">
        <x:v>46044</x:v>
      </x:c>
      <x:c r="C2444" t="str">
        <x:v>Scott Scandrett</x:v>
      </x:c>
      <x:c r="D2444" t="str">
        <x:v>Permanent</x:v>
      </x:c>
      <x:c r="E2444" t="str">
        <x:v>Birmingham</x:v>
      </x:c>
      <x:c r="F2444" t="str">
        <x:v>Operative Driver</x:v>
      </x:c>
      <x:c r="G2444" t="str">
        <x:v>399322</x:v>
      </x:c>
      <x:c r="H2444" t="str">
        <x:v>West Midlands Police</x:v>
      </x:c>
      <x:c r="I2444" s="22" t="n">
        <x:v>8.5</x:v>
      </x:c>
      <x:c r="J2444" t="str">
        <x:v>Worked</x:v>
      </x:c>
      <x:c r="K2444" t="str">
        <x:v>Employee 103114; home branch Birmingham; assigned role Operative Driver | Deployment branch: Birmingham | Actual role: Operative Driver | Jobs: 399322 | Customers: West Midlands Police | Actual hours: 8.5; source records: 1</x:v>
      </x:c>
      <x:c r="L2444" t="str">
        <x:v>Include</x:v>
      </x:c>
      <x:c r="M2444"/>
      <x:c r="N2444"/>
    </x:row>
    <x:row r="2445">
      <x:c r="A2445" t="str">
        <x:v>Scott Scandrett|2026-01-23</x:v>
      </x:c>
      <x:c r="B2445" s="888" t="n">
        <x:v>46045</x:v>
      </x:c>
      <x:c r="C2445" t="str">
        <x:v>Scott Scandrett</x:v>
      </x:c>
      <x:c r="D2445" t="str">
        <x:v>Permanent</x:v>
      </x:c>
      <x:c r="E2445" t="str">
        <x:v>Birmingham</x:v>
      </x:c>
      <x:c r="F2445" t="str">
        <x:v>Operative Driver</x:v>
      </x:c>
      <x:c r="G2445" t="str">
        <x:v>399660</x:v>
      </x:c>
      <x:c r="H2445" t="str">
        <x:v>West Midlands Police</x:v>
      </x:c>
      <x:c r="I2445" s="22" t="n">
        <x:v>10</x:v>
      </x:c>
      <x:c r="J2445" t="str">
        <x:v>Worked</x:v>
      </x:c>
      <x:c r="K2445" t="str">
        <x:v>Employee 103114; home branch Birmingham; assigned role Operative Driver | Deployment branch: Birmingham | Actual role: Operative Porter | Jobs: 399660 | Customers: West Midlands Police | Actual hours: 10.0; source records: 1</x:v>
      </x:c>
      <x:c r="L2445" t="str">
        <x:v>Include</x:v>
      </x:c>
      <x:c r="M2445"/>
      <x:c r="N2445"/>
    </x:row>
    <x:row r="2446">
      <x:c r="A2446" t="str">
        <x:v>Scott Scandrett|2026-01-26</x:v>
      </x:c>
      <x:c r="B2446" s="888" t="n">
        <x:v>46048</x:v>
      </x:c>
      <x:c r="C2446" t="str">
        <x:v>Scott Scandrett</x:v>
      </x:c>
      <x:c r="D2446" t="str">
        <x:v>Permanent</x:v>
      </x:c>
      <x:c r="E2446" t="str">
        <x:v>Birmingham</x:v>
      </x:c>
      <x:c r="F2446" t="str">
        <x:v>Operative Driver</x:v>
      </x:c>
      <x:c r="G2446" t="str">
        <x:v>399896, 390743B</x:v>
      </x:c>
      <x:c r="H2446" t="str">
        <x:v>Midland Heart; West Midlands Police - Facilities</x:v>
      </x:c>
      <x:c r="I2446" s="22" t="n">
        <x:v>10.5</x:v>
      </x:c>
      <x:c r="J2446" t="str">
        <x:v>Worked — 2 records</x:v>
      </x:c>
      <x:c r="K2446" t="str">
        <x:v>Employee 103114; home branch Birmingham; assigned role Operative Driver | Deployment branch: Birmingham | Actual role: Operative Driver | Jobs: 399896, 390743B | Customers: Midland Heart; West Midlands Police - Facilities | Actual hours: 10.5; source records: 2</x:v>
      </x:c>
      <x:c r="L2446" t="str">
        <x:v>Include</x:v>
      </x:c>
      <x:c r="M2446"/>
      <x:c r="N2446"/>
    </x:row>
    <x:row r="2447">
      <x:c r="A2447" t="str">
        <x:v>Scott Scandrett|2026-01-27</x:v>
      </x:c>
      <x:c r="B2447" s="888" t="n">
        <x:v>46049</x:v>
      </x:c>
      <x:c r="C2447" t="str">
        <x:v>Scott Scandrett</x:v>
      </x:c>
      <x:c r="D2447" t="str">
        <x:v>Permanent</x:v>
      </x:c>
      <x:c r="E2447" t="str">
        <x:v>Birmingham</x:v>
      </x:c>
      <x:c r="F2447" t="str">
        <x:v>Operative Driver</x:v>
      </x:c>
      <x:c r="G2447" t="str">
        <x:v>390743B</x:v>
      </x:c>
      <x:c r="H2447" t="str">
        <x:v>West Midlands Police - Facilities</x:v>
      </x:c>
      <x:c r="I2447" s="22" t="n">
        <x:v>9</x:v>
      </x:c>
      <x:c r="J2447" t="str">
        <x:v>Worked</x:v>
      </x:c>
      <x:c r="K2447" t="str">
        <x:v>Employee 103114; home branch Birmingham; assigned role Operative Driver | Deployment branch: Birmingham | Actual role: Operative Driver | Jobs: 390743B | Customers: West Midlands Police - Facilities | Actual hours: 9.0; source records: 1</x:v>
      </x:c>
      <x:c r="L2447" t="str">
        <x:v>Include</x:v>
      </x:c>
      <x:c r="M2447"/>
      <x:c r="N2447"/>
    </x:row>
    <x:row r="2448">
      <x:c r="A2448" t="str">
        <x:v>Scott Scandrett|2026-01-28</x:v>
      </x:c>
      <x:c r="B2448" s="888" t="n">
        <x:v>46050</x:v>
      </x:c>
      <x:c r="C2448" t="str">
        <x:v>Scott Scandrett</x:v>
      </x:c>
      <x:c r="D2448" t="str">
        <x:v>Permanent</x:v>
      </x:c>
      <x:c r="E2448" t="str">
        <x:v>Birmingham</x:v>
      </x:c>
      <x:c r="F2448" t="str">
        <x:v>Operative Driver</x:v>
      </x:c>
      <x:c r="G2448" t="str">
        <x:v>390743B</x:v>
      </x:c>
      <x:c r="H2448" t="str">
        <x:v>West Midlands Police - Facilities</x:v>
      </x:c>
      <x:c r="I2448" s="22" t="n">
        <x:v>8.5</x:v>
      </x:c>
      <x:c r="J2448" t="str">
        <x:v>Worked</x:v>
      </x:c>
      <x:c r="K2448" t="str">
        <x:v>Employee 103114; home branch Birmingham; assigned role Operative Driver | Deployment branch: Birmingham | Actual role: Operative Driver | Jobs: 390743B | Customers: West Midlands Police - Facilities | Actual hours: 8.5; source records: 1</x:v>
      </x:c>
      <x:c r="L2448" t="str">
        <x:v>Include</x:v>
      </x:c>
      <x:c r="M2448"/>
      <x:c r="N2448"/>
    </x:row>
    <x:row r="2449">
      <x:c r="A2449" t="str">
        <x:v>Scott Scandrett|2026-01-29</x:v>
      </x:c>
      <x:c r="B2449" s="888" t="n">
        <x:v>46051</x:v>
      </x:c>
      <x:c r="C2449" t="str">
        <x:v>Scott Scandrett</x:v>
      </x:c>
      <x:c r="D2449" t="str">
        <x:v>Permanent</x:v>
      </x:c>
      <x:c r="E2449" t="str">
        <x:v>Birmingham</x:v>
      </x:c>
      <x:c r="F2449" t="str">
        <x:v>Operative Driver</x:v>
      </x:c>
      <x:c r="G2449" t="str">
        <x:v>390743B</x:v>
      </x:c>
      <x:c r="H2449" t="str">
        <x:v>West Midlands Police - Facilities</x:v>
      </x:c>
      <x:c r="I2449" s="22" t="n">
        <x:v>8</x:v>
      </x:c>
      <x:c r="J2449" t="str">
        <x:v>Worked</x:v>
      </x:c>
      <x:c r="K2449" t="str">
        <x:v>Employee 103114; home branch Birmingham; assigned role Operative Driver | Deployment branch: Birmingham | Actual role: Operative Driver | Jobs: 390743B | Customers: West Midlands Police - Facilities | Actual hours: 8.0; source records: 1</x:v>
      </x:c>
      <x:c r="L2449" t="str">
        <x:v>Include</x:v>
      </x:c>
      <x:c r="M2449"/>
      <x:c r="N2449"/>
    </x:row>
    <x:row r="2450">
      <x:c r="A2450" t="str">
        <x:v>Scott Scandrett|2026-01-30</x:v>
      </x:c>
      <x:c r="B2450" s="888" t="n">
        <x:v>46052</x:v>
      </x:c>
      <x:c r="C2450" t="str">
        <x:v>Scott Scandrett</x:v>
      </x:c>
      <x:c r="D2450" t="str">
        <x:v>Permanent</x:v>
      </x:c>
      <x:c r="E2450" t="str">
        <x:v>Birmingham</x:v>
      </x:c>
      <x:c r="F2450" t="str">
        <x:v>Operative Driver</x:v>
      </x:c>
      <x:c r="G2450"/>
      <x:c r="H2450"/>
      <x:c r="I2450" s="22" t="n">
        <x:v>0</x:v>
      </x:c>
      <x:c r="J2450" t="str">
        <x:v>Annual leave</x:v>
      </x:c>
      <x:c r="K2450" t="str">
        <x:v>Employee 103114; home branch Birmingham; assigned role Operative Driver | Leave: Annual Leave (Hours) | Leave calendar basis: Variable-pattern period</x:v>
      </x:c>
      <x:c r="L2450" t="str">
        <x:v>Include</x:v>
      </x:c>
      <x:c r="M2450"/>
      <x:c r="N2450"/>
    </x:row>
    <x:row r="2451">
      <x:c r="A2451" t="str">
        <x:v>Scott Wheatley|2026-01-02</x:v>
      </x:c>
      <x:c r="B2451" s="888" t="n">
        <x:v>46024</x:v>
      </x:c>
      <x:c r="C2451" t="str">
        <x:v>Scott Wheatley</x:v>
      </x:c>
      <x:c r="D2451" t="str">
        <x:v>Permanent</x:v>
      </x:c>
      <x:c r="E2451" t="str">
        <x:v>Birmingham</x:v>
      </x:c>
      <x:c r="F2451" t="str">
        <x:v>Operative Porter</x:v>
      </x:c>
      <x:c r="G2451"/>
      <x:c r="H2451"/>
      <x:c r="I2451" s="22" t="n">
        <x:v>0</x:v>
      </x:c>
      <x:c r="J2451" t="str">
        <x:v>Other leave — Unpaid Absence (Unauthorised)</x:v>
      </x:c>
      <x:c r="K2451" t="str">
        <x:v>Employee 103747; home branch Birmingham; assigned role Operative Porter | Leave: Unpaid Absence (Unauthorised) | Leave calendar basis: Variable-pattern period</x:v>
      </x:c>
      <x:c r="L2451" t="str">
        <x:v>Include</x:v>
      </x:c>
      <x:c r="M2451"/>
      <x:c r="N2451"/>
    </x:row>
    <x:row r="2452">
      <x:c r="A2452" t="str">
        <x:v>Scott Wheatley|2026-01-05</x:v>
      </x:c>
      <x:c r="B2452" s="888" t="n">
        <x:v>46027</x:v>
      </x:c>
      <x:c r="C2452" t="str">
        <x:v>Scott Wheatley</x:v>
      </x:c>
      <x:c r="D2452" t="str">
        <x:v>Permanent</x:v>
      </x:c>
      <x:c r="E2452" t="str">
        <x:v>Birmingham</x:v>
      </x:c>
      <x:c r="F2452" t="str">
        <x:v>Operative Porter</x:v>
      </x:c>
      <x:c r="G2452" t="str">
        <x:v>397334</x:v>
      </x:c>
      <x:c r="H2452" t="str">
        <x:v>West Midlands Police</x:v>
      </x:c>
      <x:c r="I2452" s="22" t="n">
        <x:v>8</x:v>
      </x:c>
      <x:c r="J2452" t="str">
        <x:v>Worked</x:v>
      </x:c>
      <x:c r="K2452" t="str">
        <x:v>Employee 103747; home branch Birmingham; assigned role Operative Porter | Deployment branch: Birmingham | Actual role: Operative Porter | Jobs: 397334 | Customers: West Midlands Police | Actual hours: 8.0; source records: 1</x:v>
      </x:c>
      <x:c r="L2452" t="str">
        <x:v>Include</x:v>
      </x:c>
      <x:c r="M2452"/>
      <x:c r="N2452"/>
    </x:row>
    <x:row r="2453">
      <x:c r="A2453" t="str">
        <x:v>Scott Wheatley|2026-01-07</x:v>
      </x:c>
      <x:c r="B2453" s="888" t="n">
        <x:v>46029</x:v>
      </x:c>
      <x:c r="C2453" t="str">
        <x:v>Scott Wheatley</x:v>
      </x:c>
      <x:c r="D2453" t="str">
        <x:v>Permanent</x:v>
      </x:c>
      <x:c r="E2453" t="str">
        <x:v>Birmingham</x:v>
      </x:c>
      <x:c r="F2453" t="str">
        <x:v>Operative Porter</x:v>
      </x:c>
      <x:c r="G2453" t="str">
        <x:v>390743B</x:v>
      </x:c>
      <x:c r="H2453" t="str">
        <x:v>West Midlands Police - Facilities</x:v>
      </x:c>
      <x:c r="I2453" s="22" t="n">
        <x:v>8.5</x:v>
      </x:c>
      <x:c r="J2453" t="str">
        <x:v>Worked</x:v>
      </x:c>
      <x:c r="K2453" t="str">
        <x:v>Employee 103747; home branch Birmingham; assigned role Operative Porter | Deployment branch: Birmingham | Actual role: Operative Porter | Jobs: 390743B | Customers: West Midlands Police - Facilities | Actual hours: 8.5; source records: 1</x:v>
      </x:c>
      <x:c r="L2453" t="str">
        <x:v>Include</x:v>
      </x:c>
      <x:c r="M2453"/>
      <x:c r="N2453"/>
    </x:row>
    <x:row r="2454">
      <x:c r="A2454" t="str">
        <x:v>Scott Wheatley|2026-01-08</x:v>
      </x:c>
      <x:c r="B2454" s="888" t="n">
        <x:v>46030</x:v>
      </x:c>
      <x:c r="C2454" t="str">
        <x:v>Scott Wheatley</x:v>
      </x:c>
      <x:c r="D2454" t="str">
        <x:v>Permanent</x:v>
      </x:c>
      <x:c r="E2454" t="str">
        <x:v>Birmingham</x:v>
      </x:c>
      <x:c r="F2454" t="str">
        <x:v>Operative Porter</x:v>
      </x:c>
      <x:c r="G2454" t="str">
        <x:v>399322</x:v>
      </x:c>
      <x:c r="H2454" t="str">
        <x:v>West Midlands Police</x:v>
      </x:c>
      <x:c r="I2454" s="22" t="n">
        <x:v>9.5</x:v>
      </x:c>
      <x:c r="J2454" t="str">
        <x:v>Worked</x:v>
      </x:c>
      <x:c r="K2454" t="str">
        <x:v>Employee 103747; home branch Birmingham; assigned role Operative Porter | Deployment branch: Birmingham | Actual role: Operative Porter | Jobs: 399322 | Customers: West Midlands Police | Actual hours: 9.5; source records: 1</x:v>
      </x:c>
      <x:c r="L2454" t="str">
        <x:v>Include</x:v>
      </x:c>
      <x:c r="M2454"/>
      <x:c r="N2454"/>
    </x:row>
    <x:row r="2455">
      <x:c r="A2455" t="str">
        <x:v>Scott Wheatley|2026-01-12</x:v>
      </x:c>
      <x:c r="B2455" s="888" t="n">
        <x:v>46034</x:v>
      </x:c>
      <x:c r="C2455" t="str">
        <x:v>Scott Wheatley</x:v>
      </x:c>
      <x:c r="D2455" t="str">
        <x:v>Permanent</x:v>
      </x:c>
      <x:c r="E2455" t="str">
        <x:v>Birmingham</x:v>
      </x:c>
      <x:c r="F2455" t="str">
        <x:v>Operative Porter</x:v>
      </x:c>
      <x:c r="G2455" t="str">
        <x:v>399504</x:v>
      </x:c>
      <x:c r="H2455" t="str">
        <x:v>West Midlands Police</x:v>
      </x:c>
      <x:c r="I2455" s="22" t="n">
        <x:v>10</x:v>
      </x:c>
      <x:c r="J2455" t="str">
        <x:v>Worked</x:v>
      </x:c>
      <x:c r="K2455" t="str">
        <x:v>Employee 103747; home branch Birmingham; assigned role Operative Porter | Deployment branch: Birmingham | Actual role: Operative Porter | Jobs: 399504 | Customers: West Midlands Police | Actual hours: 10.0; source records: 1</x:v>
      </x:c>
      <x:c r="L2455" t="str">
        <x:v>Include</x:v>
      </x:c>
      <x:c r="M2455"/>
      <x:c r="N2455"/>
    </x:row>
    <x:row r="2456">
      <x:c r="A2456" t="str">
        <x:v>Scott Wheatley|2026-01-13</x:v>
      </x:c>
      <x:c r="B2456" s="888" t="n">
        <x:v>46035</x:v>
      </x:c>
      <x:c r="C2456" t="str">
        <x:v>Scott Wheatley</x:v>
      </x:c>
      <x:c r="D2456" t="str">
        <x:v>Permanent</x:v>
      </x:c>
      <x:c r="E2456" t="str">
        <x:v>Birmingham</x:v>
      </x:c>
      <x:c r="F2456" t="str">
        <x:v>Operative Porter</x:v>
      </x:c>
      <x:c r="G2456" t="str">
        <x:v>399504</x:v>
      </x:c>
      <x:c r="H2456" t="str">
        <x:v>West Midlands Police</x:v>
      </x:c>
      <x:c r="I2456" s="22" t="n">
        <x:v>8.5</x:v>
      </x:c>
      <x:c r="J2456" t="str">
        <x:v>Worked</x:v>
      </x:c>
      <x:c r="K2456" t="str">
        <x:v>Employee 103747; home branch Birmingham; assigned role Operative Porter | Deployment branch: Birmingham | Actual role: Operative Porter | Jobs: 399504 | Customers: West Midlands Police | Actual hours: 8.5; source records: 1</x:v>
      </x:c>
      <x:c r="L2456" t="str">
        <x:v>Include</x:v>
      </x:c>
      <x:c r="M2456"/>
      <x:c r="N2456"/>
    </x:row>
    <x:row r="2457">
      <x:c r="A2457" t="str">
        <x:v>Scott Wheatley|2026-01-14</x:v>
      </x:c>
      <x:c r="B2457" s="888" t="n">
        <x:v>46036</x:v>
      </x:c>
      <x:c r="C2457" t="str">
        <x:v>Scott Wheatley</x:v>
      </x:c>
      <x:c r="D2457" t="str">
        <x:v>Permanent</x:v>
      </x:c>
      <x:c r="E2457" t="str">
        <x:v>Birmingham</x:v>
      </x:c>
      <x:c r="F2457" t="str">
        <x:v>Operative Porter</x:v>
      </x:c>
      <x:c r="G2457" t="str">
        <x:v>399504</x:v>
      </x:c>
      <x:c r="H2457" t="str">
        <x:v>West Midlands Police</x:v>
      </x:c>
      <x:c r="I2457" s="22" t="n">
        <x:v>8</x:v>
      </x:c>
      <x:c r="J2457" t="str">
        <x:v>Worked</x:v>
      </x:c>
      <x:c r="K2457" t="str">
        <x:v>Employee 103747; home branch Birmingham; assigned role Operative Porter | Deployment branch: Birmingham | Actual role: Operative Porter | Jobs: 399504 | Customers: West Midlands Police | Actual hours: 8.0; source records: 1</x:v>
      </x:c>
      <x:c r="L2457" t="str">
        <x:v>Include</x:v>
      </x:c>
      <x:c r="M2457"/>
      <x:c r="N2457"/>
    </x:row>
    <x:row r="2458">
      <x:c r="A2458" t="str">
        <x:v>Scott Wheatley|2026-01-15</x:v>
      </x:c>
      <x:c r="B2458" s="888" t="n">
        <x:v>46037</x:v>
      </x:c>
      <x:c r="C2458" t="str">
        <x:v>Scott Wheatley</x:v>
      </x:c>
      <x:c r="D2458" t="str">
        <x:v>Permanent</x:v>
      </x:c>
      <x:c r="E2458" t="str">
        <x:v>Birmingham</x:v>
      </x:c>
      <x:c r="F2458" t="str">
        <x:v>Operative Porter</x:v>
      </x:c>
      <x:c r="G2458" t="str">
        <x:v>399504</x:v>
      </x:c>
      <x:c r="H2458" t="str">
        <x:v>West Midlands Police</x:v>
      </x:c>
      <x:c r="I2458" s="22" t="n">
        <x:v>9.5</x:v>
      </x:c>
      <x:c r="J2458" t="str">
        <x:v>Worked</x:v>
      </x:c>
      <x:c r="K2458" t="str">
        <x:v>Employee 103747; home branch Birmingham; assigned role Operative Porter | Deployment branch: Birmingham | Actual role: Operative Porter | Jobs: 399504 | Customers: West Midlands Police | Actual hours: 9.5; source records: 1</x:v>
      </x:c>
      <x:c r="L2458" t="str">
        <x:v>Include</x:v>
      </x:c>
      <x:c r="M2458"/>
      <x:c r="N2458"/>
    </x:row>
    <x:row r="2459">
      <x:c r="A2459" t="str">
        <x:v>Scott Wheatley|2026-01-16</x:v>
      </x:c>
      <x:c r="B2459" s="888" t="n">
        <x:v>46038</x:v>
      </x:c>
      <x:c r="C2459" t="str">
        <x:v>Scott Wheatley</x:v>
      </x:c>
      <x:c r="D2459" t="str">
        <x:v>Permanent</x:v>
      </x:c>
      <x:c r="E2459" t="str">
        <x:v>Birmingham</x:v>
      </x:c>
      <x:c r="F2459" t="str">
        <x:v>Operative Porter</x:v>
      </x:c>
      <x:c r="G2459" t="str">
        <x:v>399504</x:v>
      </x:c>
      <x:c r="H2459" t="str">
        <x:v>West Midlands Police</x:v>
      </x:c>
      <x:c r="I2459" s="22" t="n">
        <x:v>8</x:v>
      </x:c>
      <x:c r="J2459" t="str">
        <x:v>Worked</x:v>
      </x:c>
      <x:c r="K2459" t="str">
        <x:v>Employee 103747; home branch Birmingham; assigned role Operative Porter | Deployment branch: Birmingham | Actual role: Operative Porter | Jobs: 399504 | Customers: West Midlands Police | Actual hours: 8.0; source records: 1</x:v>
      </x:c>
      <x:c r="L2459" t="str">
        <x:v>Include</x:v>
      </x:c>
      <x:c r="M2459"/>
      <x:c r="N2459"/>
    </x:row>
    <x:row r="2460">
      <x:c r="A2460" t="str">
        <x:v>Scott Wheatley|2026-01-17</x:v>
      </x:c>
      <x:c r="B2460" s="888" t="n">
        <x:v>46039</x:v>
      </x:c>
      <x:c r="C2460" t="str">
        <x:v>Scott Wheatley</x:v>
      </x:c>
      <x:c r="D2460" t="str">
        <x:v>Permanent</x:v>
      </x:c>
      <x:c r="E2460" t="str">
        <x:v>Birmingham</x:v>
      </x:c>
      <x:c r="F2460" t="str">
        <x:v>Operative Porter</x:v>
      </x:c>
      <x:c r="G2460" t="str">
        <x:v>396714</x:v>
      </x:c>
      <x:c r="H2460" t="str">
        <x:v>Jaguar Land Rover Limited</x:v>
      </x:c>
      <x:c r="I2460" s="22" t="n">
        <x:v>9.5</x:v>
      </x:c>
      <x:c r="J2460" t="str">
        <x:v>Worked</x:v>
      </x:c>
      <x:c r="K2460" t="str">
        <x:v>Employee 103747; home branch Birmingham; assigned role Operative Porter | Deployment branch: Birmingham | Actual role: Operative Porter | Jobs: 396714 | Customers: Jaguar Land Rover Limited | Actual hours: 9.5; source records: 1</x:v>
      </x:c>
      <x:c r="L2460" t="str">
        <x:v>Include</x:v>
      </x:c>
      <x:c r="M2460"/>
      <x:c r="N2460"/>
    </x:row>
    <x:row r="2461">
      <x:c r="A2461" t="str">
        <x:v>Scott Wheatley|2026-01-18</x:v>
      </x:c>
      <x:c r="B2461" s="888" t="n">
        <x:v>46040</x:v>
      </x:c>
      <x:c r="C2461" t="str">
        <x:v>Scott Wheatley</x:v>
      </x:c>
      <x:c r="D2461" t="str">
        <x:v>Permanent</x:v>
      </x:c>
      <x:c r="E2461" t="str">
        <x:v>Birmingham</x:v>
      </x:c>
      <x:c r="F2461" t="str">
        <x:v>Operative Porter</x:v>
      </x:c>
      <x:c r="G2461" t="str">
        <x:v>396714</x:v>
      </x:c>
      <x:c r="H2461" t="str">
        <x:v>Jaguar Land Rover Limited</x:v>
      </x:c>
      <x:c r="I2461" s="22" t="n">
        <x:v>7.5</x:v>
      </x:c>
      <x:c r="J2461" t="str">
        <x:v>Worked</x:v>
      </x:c>
      <x:c r="K2461" t="str">
        <x:v>Employee 103747; home branch Birmingham; assigned role Operative Porter | Deployment branch: Birmingham | Actual role: Operative Porter | Jobs: 396714 | Customers: Jaguar Land Rover Limited | Actual hours: 7.5; source records: 1</x:v>
      </x:c>
      <x:c r="L2461" t="str">
        <x:v>Include</x:v>
      </x:c>
      <x:c r="M2461"/>
      <x:c r="N2461"/>
    </x:row>
    <x:row r="2462">
      <x:c r="A2462" t="str">
        <x:v>Scott Wheatley|2026-01-21</x:v>
      </x:c>
      <x:c r="B2462" s="888" t="n">
        <x:v>46043</x:v>
      </x:c>
      <x:c r="C2462" t="str">
        <x:v>Scott Wheatley</x:v>
      </x:c>
      <x:c r="D2462" t="str">
        <x:v>Permanent</x:v>
      </x:c>
      <x:c r="E2462" t="str">
        <x:v>Birmingham</x:v>
      </x:c>
      <x:c r="F2462" t="str">
        <x:v>Operative Porter</x:v>
      </x:c>
      <x:c r="G2462" t="str">
        <x:v>394233</x:v>
      </x:c>
      <x:c r="H2462" t="str">
        <x:v>BT plc</x:v>
      </x:c>
      <x:c r="I2462" s="22" t="n">
        <x:v>9.5</x:v>
      </x:c>
      <x:c r="J2462" t="str">
        <x:v>Worked</x:v>
      </x:c>
      <x:c r="K2462" t="str">
        <x:v>Employee 103747; home branch Birmingham; assigned role Operative Porter | Deployment branch: Manchester | Actual role: Operative Porter | Jobs: 394233 | Customers: BT plc | Actual hours: 9.5; source records: 1</x:v>
      </x:c>
      <x:c r="L2462" t="str">
        <x:v>Include</x:v>
      </x:c>
      <x:c r="M2462"/>
      <x:c r="N2462"/>
    </x:row>
    <x:row r="2463">
      <x:c r="A2463" t="str">
        <x:v>Scott Wheatley|2026-01-22</x:v>
      </x:c>
      <x:c r="B2463" s="888" t="n">
        <x:v>46044</x:v>
      </x:c>
      <x:c r="C2463" t="str">
        <x:v>Scott Wheatley</x:v>
      </x:c>
      <x:c r="D2463" t="str">
        <x:v>Permanent</x:v>
      </x:c>
      <x:c r="E2463" t="str">
        <x:v>Birmingham</x:v>
      </x:c>
      <x:c r="F2463" t="str">
        <x:v>Operative Porter</x:v>
      </x:c>
      <x:c r="G2463" t="str">
        <x:v>399322</x:v>
      </x:c>
      <x:c r="H2463" t="str">
        <x:v>West Midlands Police</x:v>
      </x:c>
      <x:c r="I2463" s="22" t="n">
        <x:v>8.5</x:v>
      </x:c>
      <x:c r="J2463" t="str">
        <x:v>Worked</x:v>
      </x:c>
      <x:c r="K2463" t="str">
        <x:v>Employee 103747; home branch Birmingham; assigned role Operative Porter | Deployment branch: Birmingham | Actual role: Operative Porter | Jobs: 399322 | Customers: West Midlands Police | Actual hours: 8.5; source records: 1</x:v>
      </x:c>
      <x:c r="L2463" t="str">
        <x:v>Include</x:v>
      </x:c>
      <x:c r="M2463"/>
      <x:c r="N2463"/>
    </x:row>
    <x:row r="2464">
      <x:c r="A2464" t="str">
        <x:v>Scott Wheatley|2026-01-23</x:v>
      </x:c>
      <x:c r="B2464" s="888" t="n">
        <x:v>46045</x:v>
      </x:c>
      <x:c r="C2464" t="str">
        <x:v>Scott Wheatley</x:v>
      </x:c>
      <x:c r="D2464" t="str">
        <x:v>Permanent</x:v>
      </x:c>
      <x:c r="E2464" t="str">
        <x:v>Birmingham</x:v>
      </x:c>
      <x:c r="F2464" t="str">
        <x:v>Operative Porter</x:v>
      </x:c>
      <x:c r="G2464" t="str">
        <x:v>399660</x:v>
      </x:c>
      <x:c r="H2464" t="str">
        <x:v>West Midlands Police</x:v>
      </x:c>
      <x:c r="I2464" s="22" t="n">
        <x:v>10</x:v>
      </x:c>
      <x:c r="J2464" t="str">
        <x:v>Worked</x:v>
      </x:c>
      <x:c r="K2464" t="str">
        <x:v>Employee 103747; home branch Birmingham; assigned role Operative Porter | Deployment branch: Birmingham | Actual role: Operative Porter | Jobs: 399660 | Customers: West Midlands Police | Actual hours: 10.0; source records: 1</x:v>
      </x:c>
      <x:c r="L2464" t="str">
        <x:v>Include</x:v>
      </x:c>
      <x:c r="M2464"/>
      <x:c r="N2464"/>
    </x:row>
    <x:row r="2465">
      <x:c r="A2465" t="str">
        <x:v>Scott Wheatley|2026-01-26</x:v>
      </x:c>
      <x:c r="B2465" s="888" t="n">
        <x:v>46048</x:v>
      </x:c>
      <x:c r="C2465" t="str">
        <x:v>Scott Wheatley</x:v>
      </x:c>
      <x:c r="D2465" t="str">
        <x:v>Permanent</x:v>
      </x:c>
      <x:c r="E2465" t="str">
        <x:v>Birmingham</x:v>
      </x:c>
      <x:c r="F2465" t="str">
        <x:v>Operative Porter</x:v>
      </x:c>
      <x:c r="G2465" t="str">
        <x:v>399660</x:v>
      </x:c>
      <x:c r="H2465" t="str">
        <x:v>West Midlands Police</x:v>
      </x:c>
      <x:c r="I2465" s="22" t="n">
        <x:v>6.5</x:v>
      </x:c>
      <x:c r="J2465" t="str">
        <x:v>Worked</x:v>
      </x:c>
      <x:c r="K2465" t="str">
        <x:v>Employee 103747; home branch Birmingham; assigned role Operative Porter | Deployment branch: Birmingham | Actual role: Operative Porter | Jobs: 399660 | Customers: West Midlands Police | Actual hours: 6.5; source records: 1</x:v>
      </x:c>
      <x:c r="L2465" t="str">
        <x:v>Include</x:v>
      </x:c>
      <x:c r="M2465"/>
      <x:c r="N2465"/>
    </x:row>
    <x:row r="2466">
      <x:c r="A2466" t="str">
        <x:v>Scott Wheatley|2026-01-27</x:v>
      </x:c>
      <x:c r="B2466" s="888" t="n">
        <x:v>46049</x:v>
      </x:c>
      <x:c r="C2466" t="str">
        <x:v>Scott Wheatley</x:v>
      </x:c>
      <x:c r="D2466" t="str">
        <x:v>Permanent</x:v>
      </x:c>
      <x:c r="E2466" t="str">
        <x:v>Birmingham</x:v>
      </x:c>
      <x:c r="F2466" t="str">
        <x:v>Operative Porter</x:v>
      </x:c>
      <x:c r="G2466" t="str">
        <x:v>399468, 338365A</x:v>
      </x:c>
      <x:c r="H2466" t="str">
        <x:v>HSBC - January 2026 Deliveries; NHS England MIWFM IOSH</x:v>
      </x:c>
      <x:c r="I2466" s="22" t="n">
        <x:v>14</x:v>
      </x:c>
      <x:c r="J2466" t="str">
        <x:v>Worked — 2 records</x:v>
      </x:c>
      <x:c r="K2466" t="str">
        <x:v>Employee 103747; home branch Birmingham; assigned role Operative Porter | Deployment branch: Birmingham | Actual role: Operative Porter | Jobs: 399468, 338365A | Customers: HSBC - January 2026 Deliveries; NHS England MIWFM IOSH | Actual hours: 14.0; source records: 2</x:v>
      </x:c>
      <x:c r="L2466" t="str">
        <x:v>Include</x:v>
      </x:c>
      <x:c r="M2466"/>
      <x:c r="N2466"/>
    </x:row>
    <x:row r="2467">
      <x:c r="A2467" t="str">
        <x:v>Scott Wheatley|2026-01-29</x:v>
      </x:c>
      <x:c r="B2467" s="888" t="n">
        <x:v>46051</x:v>
      </x:c>
      <x:c r="C2467" t="str">
        <x:v>Scott Wheatley</x:v>
      </x:c>
      <x:c r="D2467" t="str">
        <x:v>Permanent</x:v>
      </x:c>
      <x:c r="E2467" t="str">
        <x:v>Birmingham</x:v>
      </x:c>
      <x:c r="F2467" t="str">
        <x:v>Operative Porter</x:v>
      </x:c>
      <x:c r="G2467" t="str">
        <x:v>394774, 375763A</x:v>
      </x:c>
      <x:c r="H2467" t="str">
        <x:v>Artifex interior systems; K3</x:v>
      </x:c>
      <x:c r="I2467" s="22" t="n">
        <x:v>8</x:v>
      </x:c>
      <x:c r="J2467" t="str">
        <x:v>Worked — 2 records</x:v>
      </x:c>
      <x:c r="K2467" t="str">
        <x:v>Employee 103747; home branch Birmingham; assigned role Operative Porter | Deployment branch: Birmingham | Actual role: Operative Porter | Jobs: 394774, 375763A | Customers: Artifex interior systems; K3 | Actual hours: 8.0; source records: 2</x:v>
      </x:c>
      <x:c r="L2467" t="str">
        <x:v>Include</x:v>
      </x:c>
      <x:c r="M2467"/>
      <x:c r="N2467"/>
    </x:row>
    <x:row r="2468">
      <x:c r="A2468" t="str">
        <x:v>Scott Wheatley|2026-01-30</x:v>
      </x:c>
      <x:c r="B2468" s="888" t="n">
        <x:v>46052</x:v>
      </x:c>
      <x:c r="C2468" t="str">
        <x:v>Scott Wheatley</x:v>
      </x:c>
      <x:c r="D2468" t="str">
        <x:v>Permanent</x:v>
      </x:c>
      <x:c r="E2468" t="str">
        <x:v>Birmingham</x:v>
      </x:c>
      <x:c r="F2468" t="str">
        <x:v>Operative Porter</x:v>
      </x:c>
      <x:c r="G2468" t="str">
        <x:v>395286</x:v>
      </x:c>
      <x:c r="H2468" t="str">
        <x:v>Jaguar Land Rover Limited</x:v>
      </x:c>
      <x:c r="I2468" s="22" t="n">
        <x:v>9</x:v>
      </x:c>
      <x:c r="J2468" t="str">
        <x:v>Worked</x:v>
      </x:c>
      <x:c r="K2468" t="str">
        <x:v>Employee 103747; home branch Birmingham; assigned role Operative Porter | Deployment branch: Birmingham | Actual role: Operative Porter | Jobs: 395286 | Customers: Jaguar Land Rover Limited | Actual hours: 9.0; source records: 1</x:v>
      </x:c>
      <x:c r="L2468" t="str">
        <x:v>Include</x:v>
      </x:c>
      <x:c r="M2468"/>
      <x:c r="N2468"/>
    </x:row>
    <x:row r="2469">
      <x:c r="A2469" t="str">
        <x:v>Sean Harris|2026-01-01</x:v>
      </x:c>
      <x:c r="B2469" s="888" t="n">
        <x:v>46023</x:v>
      </x:c>
      <x:c r="C2469" t="str">
        <x:v>Sean Harris</x:v>
      </x:c>
      <x:c r="D2469" t="str">
        <x:v>Permanent</x:v>
      </x:c>
      <x:c r="E2469" t="str">
        <x:v>Thurrock</x:v>
      </x:c>
      <x:c r="F2469" t="str">
        <x:v>Operative Porter</x:v>
      </x:c>
      <x:c r="G2469"/>
      <x:c r="H2469"/>
      <x:c r="I2469" s="22" t="n">
        <x:v>0</x:v>
      </x:c>
      <x:c r="J2469" t="str">
        <x:v>Annual leave</x:v>
      </x:c>
      <x:c r="K2469" t="str">
        <x:v>Employee 104364; home branch Thurrock; assigned role Operative Porter | Leave: Annual Leave (Hours) | Leave calendar basis: Variable-pattern period</x:v>
      </x:c>
      <x:c r="L2469" t="str">
        <x:v>Include</x:v>
      </x:c>
      <x:c r="M2469"/>
      <x:c r="N2469"/>
    </x:row>
    <x:row r="2470">
      <x:c r="A2470" t="str">
        <x:v>Sean Harris|2026-01-02</x:v>
      </x:c>
      <x:c r="B2470" s="888" t="n">
        <x:v>46024</x:v>
      </x:c>
      <x:c r="C2470" t="str">
        <x:v>Sean Harris</x:v>
      </x:c>
      <x:c r="D2470" t="str">
        <x:v>Permanent</x:v>
      </x:c>
      <x:c r="E2470" t="str">
        <x:v>Thurrock</x:v>
      </x:c>
      <x:c r="F2470" t="str">
        <x:v>Operative Porter</x:v>
      </x:c>
      <x:c r="G2470"/>
      <x:c r="H2470"/>
      <x:c r="I2470" s="22" t="n">
        <x:v>0</x:v>
      </x:c>
      <x:c r="J2470" t="str">
        <x:v>Annual leave</x:v>
      </x:c>
      <x:c r="K2470" t="str">
        <x:v>Employee 104364; home branch Thurrock; assigned role Operative Porter | Leave: Annual Leave (Hours) | Leave calendar basis: Variable-pattern period</x:v>
      </x:c>
      <x:c r="L2470" t="str">
        <x:v>Include</x:v>
      </x:c>
      <x:c r="M2470"/>
      <x:c r="N2470"/>
    </x:row>
    <x:row r="2471">
      <x:c r="A2471" t="str">
        <x:v>Sean Harris|2026-01-05</x:v>
      </x:c>
      <x:c r="B2471" s="888" t="n">
        <x:v>46027</x:v>
      </x:c>
      <x:c r="C2471" t="str">
        <x:v>Sean Harris</x:v>
      </x:c>
      <x:c r="D2471" t="str">
        <x:v>Permanent</x:v>
      </x:c>
      <x:c r="E2471" t="str">
        <x:v>Thurrock</x:v>
      </x:c>
      <x:c r="F2471" t="str">
        <x:v>Operative Porter</x:v>
      </x:c>
      <x:c r="G2471" t="str">
        <x:v>390133</x:v>
      </x:c>
      <x:c r="H2471" t="str">
        <x:v>FSCS</x:v>
      </x:c>
      <x:c r="I2471" s="22" t="n">
        <x:v>7.5</x:v>
      </x:c>
      <x:c r="J2471" t="str">
        <x:v>Worked</x:v>
      </x:c>
      <x:c r="K2471" t="str">
        <x:v>Employee 104364; home branch Thurrock; assigned role Operative Porter | Deployment branch: Thurrock | Actual role: Operative Driver | Jobs: 390133 | Customers: FSCS | Actual hours: 7.5; source records: 1</x:v>
      </x:c>
      <x:c r="L2471" t="str">
        <x:v>Include</x:v>
      </x:c>
      <x:c r="M2471"/>
      <x:c r="N2471"/>
    </x:row>
    <x:row r="2472">
      <x:c r="A2472" t="str">
        <x:v>Sean Harris|2026-01-06</x:v>
      </x:c>
      <x:c r="B2472" s="888" t="n">
        <x:v>46028</x:v>
      </x:c>
      <x:c r="C2472" t="str">
        <x:v>Sean Harris</x:v>
      </x:c>
      <x:c r="D2472" t="str">
        <x:v>Permanent</x:v>
      </x:c>
      <x:c r="E2472" t="str">
        <x:v>Thurrock</x:v>
      </x:c>
      <x:c r="F2472" t="str">
        <x:v>Operative Porter</x:v>
      </x:c>
      <x:c r="G2472" t="str">
        <x:v>394070A</x:v>
      </x:c>
      <x:c r="H2472" t="str">
        <x:v>Morshed/Ali</x:v>
      </x:c>
      <x:c r="I2472" s="22" t="n">
        <x:v>6</x:v>
      </x:c>
      <x:c r="J2472" t="str">
        <x:v>Worked</x:v>
      </x:c>
      <x:c r="K2472" t="str">
        <x:v>Employee 104364; home branch Thurrock; assigned role Operative Porter | Deployment branch: Thurrock | Actual role: Operative Driver | Jobs: 394070A | Customers: Morshed/Ali | Actual hours: 6.0; source records: 1</x:v>
      </x:c>
      <x:c r="L2472" t="str">
        <x:v>Include</x:v>
      </x:c>
      <x:c r="M2472"/>
      <x:c r="N2472"/>
    </x:row>
    <x:row r="2473">
      <x:c r="A2473" t="str">
        <x:v>Sean Harris|2026-01-07</x:v>
      </x:c>
      <x:c r="B2473" s="888" t="n">
        <x:v>46029</x:v>
      </x:c>
      <x:c r="C2473" t="str">
        <x:v>Sean Harris</x:v>
      </x:c>
      <x:c r="D2473" t="str">
        <x:v>Permanent</x:v>
      </x:c>
      <x:c r="E2473" t="str">
        <x:v>Thurrock</x:v>
      </x:c>
      <x:c r="F2473" t="str">
        <x:v>Operative Porter</x:v>
      </x:c>
      <x:c r="G2473" t="str">
        <x:v>399431</x:v>
      </x:c>
      <x:c r="H2473" t="str">
        <x:v>London Metropolitan University</x:v>
      </x:c>
      <x:c r="I2473" s="22" t="n">
        <x:v>7.5</x:v>
      </x:c>
      <x:c r="J2473" t="str">
        <x:v>Worked</x:v>
      </x:c>
      <x:c r="K2473" t="str">
        <x:v>Employee 104364; home branch Thurrock; assigned role Operative Porter | Deployment branch: Thurrock | Actual role: Operative Driver | Jobs: 399431 | Customers: London Metropolitan University | Actual hours: 7.5; source records: 1</x:v>
      </x:c>
      <x:c r="L2473" t="str">
        <x:v>Include</x:v>
      </x:c>
      <x:c r="M2473"/>
      <x:c r="N2473"/>
    </x:row>
    <x:row r="2474">
      <x:c r="A2474" t="str">
        <x:v>Sean Harris|2026-01-08</x:v>
      </x:c>
      <x:c r="B2474" s="888" t="n">
        <x:v>46030</x:v>
      </x:c>
      <x:c r="C2474" t="str">
        <x:v>Sean Harris</x:v>
      </x:c>
      <x:c r="D2474" t="str">
        <x:v>Permanent</x:v>
      </x:c>
      <x:c r="E2474" t="str">
        <x:v>Thurrock</x:v>
      </x:c>
      <x:c r="F2474" t="str">
        <x:v>Operative Porter</x:v>
      </x:c>
      <x:c r="G2474" t="str">
        <x:v>399431</x:v>
      </x:c>
      <x:c r="H2474" t="str">
        <x:v>London Metropolitan University</x:v>
      </x:c>
      <x:c r="I2474" s="22" t="n">
        <x:v>8</x:v>
      </x:c>
      <x:c r="J2474" t="str">
        <x:v>Worked</x:v>
      </x:c>
      <x:c r="K2474" t="str">
        <x:v>Employee 104364; home branch Thurrock; assigned role Operative Porter | Deployment branch: Thurrock | Actual role: Operative Driver | Jobs: 399431 | Customers: London Metropolitan University | Actual hours: 8.0; source records: 1</x:v>
      </x:c>
      <x:c r="L2474" t="str">
        <x:v>Include</x:v>
      </x:c>
      <x:c r="M2474"/>
      <x:c r="N2474"/>
    </x:row>
    <x:row r="2475">
      <x:c r="A2475" t="str">
        <x:v>Sean Harris|2026-01-09</x:v>
      </x:c>
      <x:c r="B2475" s="888" t="n">
        <x:v>46031</x:v>
      </x:c>
      <x:c r="C2475" t="str">
        <x:v>Sean Harris</x:v>
      </x:c>
      <x:c r="D2475" t="str">
        <x:v>Permanent</x:v>
      </x:c>
      <x:c r="E2475" t="str">
        <x:v>Thurrock</x:v>
      </x:c>
      <x:c r="F2475" t="str">
        <x:v>Operative Porter</x:v>
      </x:c>
      <x:c r="G2475" t="str">
        <x:v>392525</x:v>
      </x:c>
      <x:c r="H2475" t="str">
        <x:v>Accenture UK Ltd</x:v>
      </x:c>
      <x:c r="I2475" s="22" t="n">
        <x:v>1</x:v>
      </x:c>
      <x:c r="J2475" t="str">
        <x:v>Worked</x:v>
      </x:c>
      <x:c r="K2475" t="str">
        <x:v>Employee 104364; home branch Thurrock; assigned role Operative Porter | Deployment branch: Thurrock | Actual role: Operative Driver | Jobs: 392525 | Customers: Accenture UK Ltd | Actual hours: 1.0; source records: 1</x:v>
      </x:c>
      <x:c r="L2475" t="str">
        <x:v>Include</x:v>
      </x:c>
      <x:c r="M2475"/>
      <x:c r="N2475"/>
    </x:row>
    <x:row r="2476">
      <x:c r="A2476" t="str">
        <x:v>Sean Harris|2026-01-10</x:v>
      </x:c>
      <x:c r="B2476" s="888" t="n">
        <x:v>46032</x:v>
      </x:c>
      <x:c r="C2476" t="str">
        <x:v>Sean Harris</x:v>
      </x:c>
      <x:c r="D2476" t="str">
        <x:v>Permanent</x:v>
      </x:c>
      <x:c r="E2476" t="str">
        <x:v>Thurrock</x:v>
      </x:c>
      <x:c r="F2476" t="str">
        <x:v>Operative Porter</x:v>
      </x:c>
      <x:c r="G2476" t="str">
        <x:v>392525</x:v>
      </x:c>
      <x:c r="H2476" t="str">
        <x:v>Accenture UK Ltd</x:v>
      </x:c>
      <x:c r="I2476" s="22" t="n">
        <x:v>7.5</x:v>
      </x:c>
      <x:c r="J2476" t="str">
        <x:v>Worked</x:v>
      </x:c>
      <x:c r="K2476" t="str">
        <x:v>Employee 104364; home branch Thurrock; assigned role Operative Porter | Deployment branch: Thurrock | Actual role: Operative Driver | Jobs: 392525 | Customers: Accenture UK Ltd | Actual hours: 7.5; source records: 1</x:v>
      </x:c>
      <x:c r="L2476" t="str">
        <x:v>Include</x:v>
      </x:c>
      <x:c r="M2476"/>
      <x:c r="N2476"/>
    </x:row>
    <x:row r="2477">
      <x:c r="A2477" t="str">
        <x:v>Sean Harris|2026-01-12</x:v>
      </x:c>
      <x:c r="B2477" s="888" t="n">
        <x:v>46034</x:v>
      </x:c>
      <x:c r="C2477" t="str">
        <x:v>Sean Harris</x:v>
      </x:c>
      <x:c r="D2477" t="str">
        <x:v>Permanent</x:v>
      </x:c>
      <x:c r="E2477" t="str">
        <x:v>Thurrock</x:v>
      </x:c>
      <x:c r="F2477" t="str">
        <x:v>Operative Porter</x:v>
      </x:c>
      <x:c r="G2477" t="str">
        <x:v>393849A</x:v>
      </x:c>
      <x:c r="H2477" t="str">
        <x:v>Ogueri/Mrs Mrs Chinyere B</x:v>
      </x:c>
      <x:c r="I2477" s="22" t="n">
        <x:v>10</x:v>
      </x:c>
      <x:c r="J2477" t="str">
        <x:v>Worked</x:v>
      </x:c>
      <x:c r="K2477" t="str">
        <x:v>Employee 104364; home branch Thurrock; assigned role Operative Porter | Deployment branch: Thurrock | Actual role: Operative Driver | Jobs: 393849A | Customers: Ogueri/Mrs Mrs Chinyere B | Actual hours: 10.0; source records: 1</x:v>
      </x:c>
      <x:c r="L2477" t="str">
        <x:v>Include</x:v>
      </x:c>
      <x:c r="M2477"/>
      <x:c r="N2477"/>
    </x:row>
    <x:row r="2478">
      <x:c r="A2478" t="str">
        <x:v>Sean Harris|2026-01-14</x:v>
      </x:c>
      <x:c r="B2478" s="888" t="n">
        <x:v>46036</x:v>
      </x:c>
      <x:c r="C2478" t="str">
        <x:v>Sean Harris</x:v>
      </x:c>
      <x:c r="D2478" t="str">
        <x:v>Permanent</x:v>
      </x:c>
      <x:c r="E2478" t="str">
        <x:v>Thurrock</x:v>
      </x:c>
      <x:c r="F2478" t="str">
        <x:v>Operative Porter</x:v>
      </x:c>
      <x:c r="G2478" t="str">
        <x:v>397663</x:v>
      </x:c>
      <x:c r="H2478" t="str">
        <x:v>Restore – Doc Management/East &amp; North Herts NHS</x:v>
      </x:c>
      <x:c r="I2478" s="22" t="n">
        <x:v>8</x:v>
      </x:c>
      <x:c r="J2478" t="str">
        <x:v>Worked</x:v>
      </x:c>
      <x:c r="K2478" t="str">
        <x:v>Employee 104364; home branch Thurrock; assigned role Operative Porter | Deployment branch: Thurrock | Actual role: Operative Driver | Jobs: 397663 | Customers: Restore – Doc Management/East &amp; North Herts NHS | Actual hours: 8.0; source records: 1</x:v>
      </x:c>
      <x:c r="L2478" t="str">
        <x:v>Include</x:v>
      </x:c>
      <x:c r="M2478"/>
      <x:c r="N2478"/>
    </x:row>
    <x:row r="2479">
      <x:c r="A2479" t="str">
        <x:v>Sean Harris|2026-01-16</x:v>
      </x:c>
      <x:c r="B2479" s="888" t="n">
        <x:v>46038</x:v>
      </x:c>
      <x:c r="C2479" t="str">
        <x:v>Sean Harris</x:v>
      </x:c>
      <x:c r="D2479" t="str">
        <x:v>Permanent</x:v>
      </x:c>
      <x:c r="E2479" t="str">
        <x:v>Thurrock</x:v>
      </x:c>
      <x:c r="F2479" t="str">
        <x:v>Operative Porter</x:v>
      </x:c>
      <x:c r="G2479" t="str">
        <x:v>399113</x:v>
      </x:c>
      <x:c r="H2479" t="str">
        <x:v>The Hut Group Ltd (City AM / Ingenuity)</x:v>
      </x:c>
      <x:c r="I2479" s="22" t="n">
        <x:v>10</x:v>
      </x:c>
      <x:c r="J2479" t="str">
        <x:v>Worked</x:v>
      </x:c>
      <x:c r="K2479" t="str">
        <x:v>Employee 104364; home branch Thurrock; assigned role Operative Porter | Deployment branch: Thurrock | Actual role: Operative Driver | Jobs: 399113 | Customers: The Hut Group Ltd (City AM / Ingenuity) | Actual hours: 10.0; source records: 1</x:v>
      </x:c>
      <x:c r="L2479" t="str">
        <x:v>Include</x:v>
      </x:c>
      <x:c r="M2479"/>
      <x:c r="N2479"/>
    </x:row>
    <x:row r="2480">
      <x:c r="A2480" t="str">
        <x:v>Sean Harris|2026-01-19</x:v>
      </x:c>
      <x:c r="B2480" s="888" t="n">
        <x:v>46041</x:v>
      </x:c>
      <x:c r="C2480" t="str">
        <x:v>Sean Harris</x:v>
      </x:c>
      <x:c r="D2480" t="str">
        <x:v>Permanent</x:v>
      </x:c>
      <x:c r="E2480" t="str">
        <x:v>Thurrock</x:v>
      </x:c>
      <x:c r="F2480" t="str">
        <x:v>Operative Porter</x:v>
      </x:c>
      <x:c r="G2480" t="str">
        <x:v>397398</x:v>
      </x:c>
      <x:c r="H2480" t="str">
        <x:v>Accenture UK Ltd</x:v>
      </x:c>
      <x:c r="I2480" s="22" t="n">
        <x:v>1.5</x:v>
      </x:c>
      <x:c r="J2480" t="str">
        <x:v>Worked</x:v>
      </x:c>
      <x:c r="K2480" t="str">
        <x:v>Employee 104364; home branch Thurrock; assigned role Operative Porter | Deployment branch: Thurrock | Actual role: Operative Driver | Jobs: 397398 | Customers: Accenture UK Ltd | Actual hours: 1.5; source records: 1</x:v>
      </x:c>
      <x:c r="L2480" t="str">
        <x:v>Include</x:v>
      </x:c>
      <x:c r="M2480"/>
      <x:c r="N2480"/>
    </x:row>
    <x:row r="2481">
      <x:c r="A2481" t="str">
        <x:v>Sean Harris|2026-01-21</x:v>
      </x:c>
      <x:c r="B2481" s="888" t="n">
        <x:v>46043</x:v>
      </x:c>
      <x:c r="C2481" t="str">
        <x:v>Sean Harris</x:v>
      </x:c>
      <x:c r="D2481" t="str">
        <x:v>Permanent</x:v>
      </x:c>
      <x:c r="E2481" t="str">
        <x:v>Thurrock</x:v>
      </x:c>
      <x:c r="F2481" t="str">
        <x:v>Operative Porter</x:v>
      </x:c>
      <x:c r="G2481" t="str">
        <x:v>396632</x:v>
      </x:c>
      <x:c r="H2481" t="str">
        <x:v>Zweers/Mr Jason</x:v>
      </x:c>
      <x:c r="I2481" s="22" t="n">
        <x:v>6.5</x:v>
      </x:c>
      <x:c r="J2481" t="str">
        <x:v>Worked</x:v>
      </x:c>
      <x:c r="K2481" t="str">
        <x:v>Employee 104364; home branch Thurrock; assigned role Operative Porter | Deployment branch: Thurrock | Actual role: Operative Driver | Jobs: 396632 | Customers: Zweers/Mr Jason | Actual hours: 6.5; source records: 1</x:v>
      </x:c>
      <x:c r="L2481" t="str">
        <x:v>Include</x:v>
      </x:c>
      <x:c r="M2481"/>
      <x:c r="N2481"/>
    </x:row>
    <x:row r="2482">
      <x:c r="A2482" t="str">
        <x:v>Sean Harris|2026-01-22</x:v>
      </x:c>
      <x:c r="B2482" s="888" t="n">
        <x:v>46044</x:v>
      </x:c>
      <x:c r="C2482" t="str">
        <x:v>Sean Harris</x:v>
      </x:c>
      <x:c r="D2482" t="str">
        <x:v>Permanent</x:v>
      </x:c>
      <x:c r="E2482" t="str">
        <x:v>Thurrock</x:v>
      </x:c>
      <x:c r="F2482" t="str">
        <x:v>Operative Porter</x:v>
      </x:c>
      <x:c r="G2482" t="str">
        <x:v>398542</x:v>
      </x:c>
      <x:c r="H2482" t="str">
        <x:v>Restore records/Southbank Centre</x:v>
      </x:c>
      <x:c r="I2482" s="22" t="n">
        <x:v>7</x:v>
      </x:c>
      <x:c r="J2482" t="str">
        <x:v>Worked</x:v>
      </x:c>
      <x:c r="K2482" t="str">
        <x:v>Employee 104364; home branch Thurrock; assigned role Operative Porter | Deployment branch: Thurrock | Actual role: Operative Driver | Jobs: 398542 | Customers: Restore records/Southbank Centre | Actual hours: 7.0; source records: 1</x:v>
      </x:c>
      <x:c r="L2482" t="str">
        <x:v>Include</x:v>
      </x:c>
      <x:c r="M2482"/>
      <x:c r="N2482"/>
    </x:row>
    <x:row r="2483">
      <x:c r="A2483" t="str">
        <x:v>Sean Harris|2026-01-23</x:v>
      </x:c>
      <x:c r="B2483" s="888" t="n">
        <x:v>46045</x:v>
      </x:c>
      <x:c r="C2483" t="str">
        <x:v>Sean Harris</x:v>
      </x:c>
      <x:c r="D2483" t="str">
        <x:v>Permanent</x:v>
      </x:c>
      <x:c r="E2483" t="str">
        <x:v>Thurrock</x:v>
      </x:c>
      <x:c r="F2483" t="str">
        <x:v>Operative Porter</x:v>
      </x:c>
      <x:c r="G2483" t="str">
        <x:v>396897, 399813</x:v>
      </x:c>
      <x:c r="H2483" t="str">
        <x:v>Tata/Ms Aurora; The Financial Conduct Authority</x:v>
      </x:c>
      <x:c r="I2483" s="22" t="n">
        <x:v>13.5</x:v>
      </x:c>
      <x:c r="J2483" t="str">
        <x:v>Worked — 2 records</x:v>
      </x:c>
      <x:c r="K2483" t="str">
        <x:v>Employee 104364; home branch Thurrock; assigned role Operative Porter | Deployment branch: Thurrock | Actual role: Operative Driver | Jobs: 396897, 399813 | Customers: Tata/Ms Aurora; The Financial Conduct Authority | Actual hours: 13.5; source records: 2</x:v>
      </x:c>
      <x:c r="L2483" t="str">
        <x:v>Include</x:v>
      </x:c>
      <x:c r="M2483"/>
      <x:c r="N2483"/>
    </x:row>
    <x:row r="2484">
      <x:c r="A2484" t="str">
        <x:v>Sean Harris|2026-01-25</x:v>
      </x:c>
      <x:c r="B2484" s="888" t="n">
        <x:v>46047</x:v>
      </x:c>
      <x:c r="C2484" t="str">
        <x:v>Sean Harris</x:v>
      </x:c>
      <x:c r="D2484" t="str">
        <x:v>Permanent</x:v>
      </x:c>
      <x:c r="E2484" t="str">
        <x:v>Thurrock</x:v>
      </x:c>
      <x:c r="F2484" t="str">
        <x:v>Operative Porter</x:v>
      </x:c>
      <x:c r="G2484" t="str">
        <x:v>397398</x:v>
      </x:c>
      <x:c r="H2484" t="str">
        <x:v>Accenture UK Ltd</x:v>
      </x:c>
      <x:c r="I2484" s="22" t="n">
        <x:v>8</x:v>
      </x:c>
      <x:c r="J2484" t="str">
        <x:v>Worked</x:v>
      </x:c>
      <x:c r="K2484" t="str">
        <x:v>Employee 104364; home branch Thurrock; assigned role Operative Porter | Deployment branch: Thurrock | Actual role: Operative Driver | Jobs: 397398 | Customers: Accenture UK Ltd | Actual hours: 8.0; source records: 1</x:v>
      </x:c>
      <x:c r="L2484" t="str">
        <x:v>Include</x:v>
      </x:c>
      <x:c r="M2484"/>
      <x:c r="N2484"/>
    </x:row>
    <x:row r="2485">
      <x:c r="A2485" t="str">
        <x:v>Sean Harris|2026-01-26</x:v>
      </x:c>
      <x:c r="B2485" s="888" t="n">
        <x:v>46048</x:v>
      </x:c>
      <x:c r="C2485" t="str">
        <x:v>Sean Harris</x:v>
      </x:c>
      <x:c r="D2485" t="str">
        <x:v>Permanent</x:v>
      </x:c>
      <x:c r="E2485" t="str">
        <x:v>Thurrock</x:v>
      </x:c>
      <x:c r="F2485" t="str">
        <x:v>Operative Porter</x:v>
      </x:c>
      <x:c r="G2485" t="str">
        <x:v>396664</x:v>
      </x:c>
      <x:c r="H2485" t="str">
        <x:v>Herrera-Barrios/Mrs Esperanza</x:v>
      </x:c>
      <x:c r="I2485" s="22" t="n">
        <x:v>8</x:v>
      </x:c>
      <x:c r="J2485" t="str">
        <x:v>Worked</x:v>
      </x:c>
      <x:c r="K2485" t="str">
        <x:v>Employee 104364; home branch Thurrock; assigned role Operative Porter | Deployment branch: Thurrock | Actual role: Operative Driver | Jobs: 396664 | Customers: Herrera-Barrios/Mrs Esperanza | Actual hours: 8.0; source records: 1</x:v>
      </x:c>
      <x:c r="L2485" t="str">
        <x:v>Include</x:v>
      </x:c>
      <x:c r="M2485"/>
      <x:c r="N2485"/>
    </x:row>
    <x:row r="2486">
      <x:c r="A2486" t="str">
        <x:v>Sean Harris|2026-01-28</x:v>
      </x:c>
      <x:c r="B2486" s="888" t="n">
        <x:v>46050</x:v>
      </x:c>
      <x:c r="C2486" t="str">
        <x:v>Sean Harris</x:v>
      </x:c>
      <x:c r="D2486" t="str">
        <x:v>Permanent</x:v>
      </x:c>
      <x:c r="E2486" t="str">
        <x:v>Thurrock</x:v>
      </x:c>
      <x:c r="F2486" t="str">
        <x:v>Operative Porter</x:v>
      </x:c>
      <x:c r="G2486" t="str">
        <x:v>396207A</x:v>
      </x:c>
      <x:c r="H2486" t="str">
        <x:v>Linklaters LLP</x:v>
      </x:c>
      <x:c r="I2486" s="22" t="n">
        <x:v>8.5</x:v>
      </x:c>
      <x:c r="J2486" t="str">
        <x:v>Worked</x:v>
      </x:c>
      <x:c r="K2486" t="str">
        <x:v>Employee 104364; home branch Thurrock; assigned role Operative Porter | Deployment branch: Thurrock | Actual role: Operative Driver | Jobs: 396207A | Customers: Linklaters LLP | Actual hours: 8.5; source records: 1</x:v>
      </x:c>
      <x:c r="L2486" t="str">
        <x:v>Include</x:v>
      </x:c>
      <x:c r="M2486"/>
      <x:c r="N2486"/>
    </x:row>
    <x:row r="2487">
      <x:c r="A2487" t="str">
        <x:v>Sean Harris|2026-01-29</x:v>
      </x:c>
      <x:c r="B2487" s="888" t="n">
        <x:v>46051</x:v>
      </x:c>
      <x:c r="C2487" t="str">
        <x:v>Sean Harris</x:v>
      </x:c>
      <x:c r="D2487" t="str">
        <x:v>Permanent</x:v>
      </x:c>
      <x:c r="E2487" t="str">
        <x:v>Thurrock</x:v>
      </x:c>
      <x:c r="F2487" t="str">
        <x:v>Operative Porter</x:v>
      </x:c>
      <x:c r="G2487" t="str">
        <x:v>399438</x:v>
      </x:c>
      <x:c r="H2487" t="str">
        <x:v>Harrow Green Thurrock M/W use only</x:v>
      </x:c>
      <x:c r="I2487" s="22" t="n">
        <x:v>8.5</x:v>
      </x:c>
      <x:c r="J2487" t="str">
        <x:v>Worked</x:v>
      </x:c>
      <x:c r="K2487" t="str">
        <x:v>Employee 104364; home branch Thurrock; assigned role Operative Porter | Deployment branch: Thurrock | Actual role: Operative Driver | Jobs: 399438 | Customers: Harrow Green Thurrock M/W use only | Actual hours: 8.5; source records: 1</x:v>
      </x:c>
      <x:c r="L2487" t="str">
        <x:v>Include</x:v>
      </x:c>
      <x:c r="M2487"/>
      <x:c r="N2487"/>
    </x:row>
    <x:row r="2488">
      <x:c r="A2488" t="str">
        <x:v>Sean Harris|2026-01-30</x:v>
      </x:c>
      <x:c r="B2488" s="888" t="n">
        <x:v>46052</x:v>
      </x:c>
      <x:c r="C2488" t="str">
        <x:v>Sean Harris</x:v>
      </x:c>
      <x:c r="D2488" t="str">
        <x:v>Permanent</x:v>
      </x:c>
      <x:c r="E2488" t="str">
        <x:v>Thurrock</x:v>
      </x:c>
      <x:c r="F2488" t="str">
        <x:v>Operative Porter</x:v>
      </x:c>
      <x:c r="G2488" t="str">
        <x:v>397663</x:v>
      </x:c>
      <x:c r="H2488" t="str">
        <x:v>Restore – Doc Management/East &amp; North Herts NHS</x:v>
      </x:c>
      <x:c r="I2488" s="22" t="n">
        <x:v>6</x:v>
      </x:c>
      <x:c r="J2488" t="str">
        <x:v>Worked</x:v>
      </x:c>
      <x:c r="K2488" t="str">
        <x:v>Employee 104364; home branch Thurrock; assigned role Operative Porter | Deployment branch: Thurrock | Actual role: Operative Driver | Jobs: 397663 | Customers: Restore – Doc Management/East &amp; North Herts NHS | Actual hours: 6.0; source records: 1</x:v>
      </x:c>
      <x:c r="L2488" t="str">
        <x:v>Include</x:v>
      </x:c>
      <x:c r="M2488"/>
      <x:c r="N2488"/>
    </x:row>
    <x:row r="2489">
      <x:c r="A2489" t="str">
        <x:v>Serdzhin Aliev|2026-01-05</x:v>
      </x:c>
      <x:c r="B2489" s="888" t="n">
        <x:v>46027</x:v>
      </x:c>
      <x:c r="C2489" t="str">
        <x:v>Serdzhin Aliev</x:v>
      </x:c>
      <x:c r="D2489" t="str">
        <x:v>Permanent</x:v>
      </x:c>
      <x:c r="E2489" t="str">
        <x:v>Birmingham</x:v>
      </x:c>
      <x:c r="F2489" t="str">
        <x:v>Operative Driver</x:v>
      </x:c>
      <x:c r="G2489" t="str">
        <x:v>397334</x:v>
      </x:c>
      <x:c r="H2489" t="str">
        <x:v>West Midlands Police</x:v>
      </x:c>
      <x:c r="I2489" s="22" t="n">
        <x:v>8</x:v>
      </x:c>
      <x:c r="J2489" t="str">
        <x:v>Worked</x:v>
      </x:c>
      <x:c r="K2489" t="str">
        <x:v>Employee 1719; home branch Birmingham; assigned role Operative Driver | Deployment branch: Birmingham | Actual role: Operative Driver | Jobs: 397334 | Customers: West Midlands Police | Actual hours: 8.0; source records: 1</x:v>
      </x:c>
      <x:c r="L2489" t="str">
        <x:v>Include</x:v>
      </x:c>
      <x:c r="M2489"/>
      <x:c r="N2489"/>
    </x:row>
    <x:row r="2490">
      <x:c r="A2490" t="str">
        <x:v>Serdzhin Aliev|2026-01-06</x:v>
      </x:c>
      <x:c r="B2490" s="888" t="n">
        <x:v>46028</x:v>
      </x:c>
      <x:c r="C2490" t="str">
        <x:v>Serdzhin Aliev</x:v>
      </x:c>
      <x:c r="D2490" t="str">
        <x:v>Permanent</x:v>
      </x:c>
      <x:c r="E2490" t="str">
        <x:v>Birmingham</x:v>
      </x:c>
      <x:c r="F2490" t="str">
        <x:v>Operative Driver</x:v>
      </x:c>
      <x:c r="G2490" t="str">
        <x:v>397334</x:v>
      </x:c>
      <x:c r="H2490" t="str">
        <x:v>West Midlands Police</x:v>
      </x:c>
      <x:c r="I2490" s="22" t="n">
        <x:v>8</x:v>
      </x:c>
      <x:c r="J2490" t="str">
        <x:v>Worked</x:v>
      </x:c>
      <x:c r="K2490" t="str">
        <x:v>Employee 1719; home branch Birmingham; assigned role Operative Driver | Deployment branch: Birmingham | Actual role: Operative Driver | Jobs: 397334 | Customers: West Midlands Police | Actual hours: 8.0; source records: 1</x:v>
      </x:c>
      <x:c r="L2490" t="str">
        <x:v>Include</x:v>
      </x:c>
      <x:c r="M2490"/>
      <x:c r="N2490"/>
    </x:row>
    <x:row r="2491">
      <x:c r="A2491" t="str">
        <x:v>Serdzhin Aliev|2026-01-07</x:v>
      </x:c>
      <x:c r="B2491" s="888" t="n">
        <x:v>46029</x:v>
      </x:c>
      <x:c r="C2491" t="str">
        <x:v>Serdzhin Aliev</x:v>
      </x:c>
      <x:c r="D2491" t="str">
        <x:v>Permanent</x:v>
      </x:c>
      <x:c r="E2491" t="str">
        <x:v>Birmingham</x:v>
      </x:c>
      <x:c r="F2491" t="str">
        <x:v>Operative Driver</x:v>
      </x:c>
      <x:c r="G2491" t="str">
        <x:v>397334</x:v>
      </x:c>
      <x:c r="H2491" t="str">
        <x:v>West Midlands Police</x:v>
      </x:c>
      <x:c r="I2491" s="22" t="n">
        <x:v>7.5</x:v>
      </x:c>
      <x:c r="J2491" t="str">
        <x:v>Worked</x:v>
      </x:c>
      <x:c r="K2491" t="str">
        <x:v>Employee 1719; home branch Birmingham; assigned role Operative Driver | Deployment branch: Birmingham | Actual role: Operative Driver | Jobs: 397334 | Customers: West Midlands Police | Actual hours: 7.5; source records: 1</x:v>
      </x:c>
      <x:c r="L2491" t="str">
        <x:v>Include</x:v>
      </x:c>
      <x:c r="M2491"/>
      <x:c r="N2491"/>
    </x:row>
    <x:row r="2492">
      <x:c r="A2492" t="str">
        <x:v>Serdzhin Aliev|2026-01-08</x:v>
      </x:c>
      <x:c r="B2492" s="888" t="n">
        <x:v>46030</x:v>
      </x:c>
      <x:c r="C2492" t="str">
        <x:v>Serdzhin Aliev</x:v>
      </x:c>
      <x:c r="D2492" t="str">
        <x:v>Permanent</x:v>
      </x:c>
      <x:c r="E2492" t="str">
        <x:v>Birmingham</x:v>
      </x:c>
      <x:c r="F2492" t="str">
        <x:v>Operative Driver</x:v>
      </x:c>
      <x:c r="G2492" t="str">
        <x:v>399322</x:v>
      </x:c>
      <x:c r="H2492" t="str">
        <x:v>West Midlands Police</x:v>
      </x:c>
      <x:c r="I2492" s="22" t="n">
        <x:v>9.5</x:v>
      </x:c>
      <x:c r="J2492" t="str">
        <x:v>Worked</x:v>
      </x:c>
      <x:c r="K2492" t="str">
        <x:v>Employee 1719; home branch Birmingham; assigned role Operative Driver | Deployment branch: Birmingham | Actual role: Operative Driver | Jobs: 399322 | Customers: West Midlands Police | Actual hours: 9.5; source records: 1</x:v>
      </x:c>
      <x:c r="L2492" t="str">
        <x:v>Include</x:v>
      </x:c>
      <x:c r="M2492"/>
      <x:c r="N2492"/>
    </x:row>
    <x:row r="2493">
      <x:c r="A2493" t="str">
        <x:v>Serdzhin Aliev|2026-01-09</x:v>
      </x:c>
      <x:c r="B2493" s="888" t="n">
        <x:v>46031</x:v>
      </x:c>
      <x:c r="C2493" t="str">
        <x:v>Serdzhin Aliev</x:v>
      </x:c>
      <x:c r="D2493" t="str">
        <x:v>Permanent</x:v>
      </x:c>
      <x:c r="E2493" t="str">
        <x:v>Birmingham</x:v>
      </x:c>
      <x:c r="F2493" t="str">
        <x:v>Operative Driver</x:v>
      </x:c>
      <x:c r="G2493" t="str">
        <x:v>393446A</x:v>
      </x:c>
      <x:c r="H2493" t="str">
        <x:v>Nottingham University Hospitals</x:v>
      </x:c>
      <x:c r="I2493" s="22" t="n">
        <x:v>6.5</x:v>
      </x:c>
      <x:c r="J2493" t="str">
        <x:v>Worked</x:v>
      </x:c>
      <x:c r="K2493" t="str">
        <x:v>Employee 1719; home branch Birmingham; assigned role Operative Driver | Deployment branch: Birmingham | Actual role: Operative Driver | Jobs: 393446A | Customers: Nottingham University Hospitals | Actual hours: 6.5; source records: 1</x:v>
      </x:c>
      <x:c r="L2493" t="str">
        <x:v>Include</x:v>
      </x:c>
      <x:c r="M2493"/>
      <x:c r="N2493"/>
    </x:row>
    <x:row r="2494">
      <x:c r="A2494" t="str">
        <x:v>Serdzhin Aliev|2026-01-12</x:v>
      </x:c>
      <x:c r="B2494" s="888" t="n">
        <x:v>46034</x:v>
      </x:c>
      <x:c r="C2494" t="str">
        <x:v>Serdzhin Aliev</x:v>
      </x:c>
      <x:c r="D2494" t="str">
        <x:v>Permanent</x:v>
      </x:c>
      <x:c r="E2494" t="str">
        <x:v>Birmingham</x:v>
      </x:c>
      <x:c r="F2494" t="str">
        <x:v>Operative Driver</x:v>
      </x:c>
      <x:c r="G2494" t="str">
        <x:v>397334</x:v>
      </x:c>
      <x:c r="H2494" t="str">
        <x:v>West Midlands Police</x:v>
      </x:c>
      <x:c r="I2494" s="22" t="n">
        <x:v>8</x:v>
      </x:c>
      <x:c r="J2494" t="str">
        <x:v>Worked</x:v>
      </x:c>
      <x:c r="K2494" t="str">
        <x:v>Employee 1719; home branch Birmingham; assigned role Operative Driver | Deployment branch: Birmingham | Actual role: Operative Driver | Jobs: 397334 | Customers: West Midlands Police | Actual hours: 8.0; source records: 1</x:v>
      </x:c>
      <x:c r="L2494" t="str">
        <x:v>Include</x:v>
      </x:c>
      <x:c r="M2494"/>
      <x:c r="N2494"/>
    </x:row>
    <x:row r="2495">
      <x:c r="A2495" t="str">
        <x:v>Serdzhin Aliev|2026-01-13</x:v>
      </x:c>
      <x:c r="B2495" s="888" t="n">
        <x:v>46035</x:v>
      </x:c>
      <x:c r="C2495" t="str">
        <x:v>Serdzhin Aliev</x:v>
      </x:c>
      <x:c r="D2495" t="str">
        <x:v>Permanent</x:v>
      </x:c>
      <x:c r="E2495" t="str">
        <x:v>Birmingham</x:v>
      </x:c>
      <x:c r="F2495" t="str">
        <x:v>Operative Driver</x:v>
      </x:c>
      <x:c r="G2495" t="str">
        <x:v>397334</x:v>
      </x:c>
      <x:c r="H2495" t="str">
        <x:v>West Midlands Police</x:v>
      </x:c>
      <x:c r="I2495" s="22" t="n">
        <x:v>8</x:v>
      </x:c>
      <x:c r="J2495" t="str">
        <x:v>Worked</x:v>
      </x:c>
      <x:c r="K2495" t="str">
        <x:v>Employee 1719; home branch Birmingham; assigned role Operative Driver | Deployment branch: Birmingham | Actual role: Operative Driver | Jobs: 397334 | Customers: West Midlands Police | Actual hours: 8.0; source records: 1</x:v>
      </x:c>
      <x:c r="L2495" t="str">
        <x:v>Include</x:v>
      </x:c>
      <x:c r="M2495"/>
      <x:c r="N2495"/>
    </x:row>
    <x:row r="2496">
      <x:c r="A2496" t="str">
        <x:v>Serdzhin Aliev|2026-01-14</x:v>
      </x:c>
      <x:c r="B2496" s="888" t="n">
        <x:v>46036</x:v>
      </x:c>
      <x:c r="C2496" t="str">
        <x:v>Serdzhin Aliev</x:v>
      </x:c>
      <x:c r="D2496" t="str">
        <x:v>Permanent</x:v>
      </x:c>
      <x:c r="E2496" t="str">
        <x:v>Birmingham</x:v>
      </x:c>
      <x:c r="F2496" t="str">
        <x:v>Operative Driver</x:v>
      </x:c>
      <x:c r="G2496" t="str">
        <x:v>397334</x:v>
      </x:c>
      <x:c r="H2496" t="str">
        <x:v>West Midlands Police</x:v>
      </x:c>
      <x:c r="I2496" s="22" t="n">
        <x:v>7.5</x:v>
      </x:c>
      <x:c r="J2496" t="str">
        <x:v>Worked</x:v>
      </x:c>
      <x:c r="K2496" t="str">
        <x:v>Employee 1719; home branch Birmingham; assigned role Operative Driver | Deployment branch: Birmingham | Actual role: Operative Driver | Jobs: 397334 | Customers: West Midlands Police | Actual hours: 7.5; source records: 1</x:v>
      </x:c>
      <x:c r="L2496" t="str">
        <x:v>Include</x:v>
      </x:c>
      <x:c r="M2496"/>
      <x:c r="N2496"/>
    </x:row>
    <x:row r="2497">
      <x:c r="A2497" t="str">
        <x:v>Serdzhin Aliev|2026-01-15</x:v>
      </x:c>
      <x:c r="B2497" s="888" t="n">
        <x:v>46037</x:v>
      </x:c>
      <x:c r="C2497" t="str">
        <x:v>Serdzhin Aliev</x:v>
      </x:c>
      <x:c r="D2497" t="str">
        <x:v>Permanent</x:v>
      </x:c>
      <x:c r="E2497" t="str">
        <x:v>Birmingham</x:v>
      </x:c>
      <x:c r="F2497" t="str">
        <x:v>Operative Driver</x:v>
      </x:c>
      <x:c r="G2497" t="str">
        <x:v>397654</x:v>
      </x:c>
      <x:c r="H2497" t="str">
        <x:v>EVLO</x:v>
      </x:c>
      <x:c r="I2497" s="22" t="n">
        <x:v>8</x:v>
      </x:c>
      <x:c r="J2497" t="str">
        <x:v>Worked</x:v>
      </x:c>
      <x:c r="K2497" t="str">
        <x:v>Employee 1719; home branch Birmingham; assigned role Operative Driver | Deployment branch: Birmingham | Actual role: Operative Driver | Jobs: 397654 | Customers: EVLO | Actual hours: 8.0; source records: 1</x:v>
      </x:c>
      <x:c r="L2497" t="str">
        <x:v>Include</x:v>
      </x:c>
      <x:c r="M2497"/>
      <x:c r="N2497"/>
    </x:row>
    <x:row r="2498">
      <x:c r="A2498" t="str">
        <x:v>Serdzhin Aliev|2026-01-16</x:v>
      </x:c>
      <x:c r="B2498" s="888" t="n">
        <x:v>46038</x:v>
      </x:c>
      <x:c r="C2498" t="str">
        <x:v>Serdzhin Aliev</x:v>
      </x:c>
      <x:c r="D2498" t="str">
        <x:v>Permanent</x:v>
      </x:c>
      <x:c r="E2498" t="str">
        <x:v>Birmingham</x:v>
      </x:c>
      <x:c r="F2498" t="str">
        <x:v>Operative Driver</x:v>
      </x:c>
      <x:c r="G2498" t="str">
        <x:v>393446A</x:v>
      </x:c>
      <x:c r="H2498" t="str">
        <x:v>Nottingham University Hospitals</x:v>
      </x:c>
      <x:c r="I2498" s="22" t="n">
        <x:v>10.5</x:v>
      </x:c>
      <x:c r="J2498" t="str">
        <x:v>Worked</x:v>
      </x:c>
      <x:c r="K2498" t="str">
        <x:v>Employee 1719; home branch Birmingham; assigned role Operative Driver | Deployment branch: Birmingham | Actual role: Operative Driver | Jobs: 393446A | Customers: Nottingham University Hospitals | Actual hours: 10.5; source records: 1</x:v>
      </x:c>
      <x:c r="L2498" t="str">
        <x:v>Include</x:v>
      </x:c>
      <x:c r="M2498"/>
      <x:c r="N2498"/>
    </x:row>
    <x:row r="2499">
      <x:c r="A2499" t="str">
        <x:v>Serdzhin Aliev|2026-01-19</x:v>
      </x:c>
      <x:c r="B2499" s="888" t="n">
        <x:v>46041</x:v>
      </x:c>
      <x:c r="C2499" t="str">
        <x:v>Serdzhin Aliev</x:v>
      </x:c>
      <x:c r="D2499" t="str">
        <x:v>Permanent</x:v>
      </x:c>
      <x:c r="E2499" t="str">
        <x:v>Birmingham</x:v>
      </x:c>
      <x:c r="F2499" t="str">
        <x:v>Operative Driver</x:v>
      </x:c>
      <x:c r="G2499" t="str">
        <x:v>397334</x:v>
      </x:c>
      <x:c r="H2499" t="str">
        <x:v>West Midlands Police</x:v>
      </x:c>
      <x:c r="I2499" s="22" t="n">
        <x:v>9.5</x:v>
      </x:c>
      <x:c r="J2499" t="str">
        <x:v>Worked</x:v>
      </x:c>
      <x:c r="K2499" t="str">
        <x:v>Employee 1719; home branch Birmingham; assigned role Operative Driver | Deployment branch: Birmingham | Actual role: Operative Driver | Jobs: 397334 | Customers: West Midlands Police | Actual hours: 9.5; source records: 1</x:v>
      </x:c>
      <x:c r="L2499" t="str">
        <x:v>Include</x:v>
      </x:c>
      <x:c r="M2499"/>
      <x:c r="N2499"/>
    </x:row>
    <x:row r="2500">
      <x:c r="A2500" t="str">
        <x:v>Serdzhin Aliev|2026-01-20</x:v>
      </x:c>
      <x:c r="B2500" s="888" t="n">
        <x:v>46042</x:v>
      </x:c>
      <x:c r="C2500" t="str">
        <x:v>Serdzhin Aliev</x:v>
      </x:c>
      <x:c r="D2500" t="str">
        <x:v>Permanent</x:v>
      </x:c>
      <x:c r="E2500" t="str">
        <x:v>Birmingham</x:v>
      </x:c>
      <x:c r="F2500" t="str">
        <x:v>Operative Driver</x:v>
      </x:c>
      <x:c r="G2500" t="str">
        <x:v>397334</x:v>
      </x:c>
      <x:c r="H2500" t="str">
        <x:v>West Midlands Police</x:v>
      </x:c>
      <x:c r="I2500" s="22" t="n">
        <x:v>8.5</x:v>
      </x:c>
      <x:c r="J2500" t="str">
        <x:v>Worked</x:v>
      </x:c>
      <x:c r="K2500" t="str">
        <x:v>Employee 1719; home branch Birmingham; assigned role Operative Driver | Deployment branch: Birmingham | Actual role: Operative Driver | Jobs: 397334 | Customers: West Midlands Police | Actual hours: 8.5; source records: 1</x:v>
      </x:c>
      <x:c r="L2500" t="str">
        <x:v>Include</x:v>
      </x:c>
      <x:c r="M2500"/>
      <x:c r="N2500"/>
    </x:row>
    <x:row r="2501">
      <x:c r="A2501" t="str">
        <x:v>Serdzhin Aliev|2026-01-21</x:v>
      </x:c>
      <x:c r="B2501" s="888" t="n">
        <x:v>46043</x:v>
      </x:c>
      <x:c r="C2501" t="str">
        <x:v>Serdzhin Aliev</x:v>
      </x:c>
      <x:c r="D2501" t="str">
        <x:v>Permanent</x:v>
      </x:c>
      <x:c r="E2501" t="str">
        <x:v>Birmingham</x:v>
      </x:c>
      <x:c r="F2501" t="str">
        <x:v>Operative Driver</x:v>
      </x:c>
      <x:c r="G2501" t="str">
        <x:v>397334</x:v>
      </x:c>
      <x:c r="H2501" t="str">
        <x:v>West Midlands Police</x:v>
      </x:c>
      <x:c r="I2501" s="22" t="n">
        <x:v>10</x:v>
      </x:c>
      <x:c r="J2501" t="str">
        <x:v>Worked</x:v>
      </x:c>
      <x:c r="K2501" t="str">
        <x:v>Employee 1719; home branch Birmingham; assigned role Operative Driver | Deployment branch: Birmingham | Actual role: Operative Driver | Jobs: 397334 | Customers: West Midlands Police | Actual hours: 10.0; source records: 1</x:v>
      </x:c>
      <x:c r="L2501" t="str">
        <x:v>Include</x:v>
      </x:c>
      <x:c r="M2501"/>
      <x:c r="N2501"/>
    </x:row>
    <x:row r="2502">
      <x:c r="A2502" t="str">
        <x:v>Serdzhin Aliev|2026-01-22</x:v>
      </x:c>
      <x:c r="B2502" s="888" t="n">
        <x:v>46044</x:v>
      </x:c>
      <x:c r="C2502" t="str">
        <x:v>Serdzhin Aliev</x:v>
      </x:c>
      <x:c r="D2502" t="str">
        <x:v>Permanent</x:v>
      </x:c>
      <x:c r="E2502" t="str">
        <x:v>Birmingham</x:v>
      </x:c>
      <x:c r="F2502" t="str">
        <x:v>Operative Driver</x:v>
      </x:c>
      <x:c r="G2502" t="str">
        <x:v>399322</x:v>
      </x:c>
      <x:c r="H2502" t="str">
        <x:v>West Midlands Police</x:v>
      </x:c>
      <x:c r="I2502" s="22" t="n">
        <x:v>8.5</x:v>
      </x:c>
      <x:c r="J2502" t="str">
        <x:v>Worked</x:v>
      </x:c>
      <x:c r="K2502" t="str">
        <x:v>Employee 1719; home branch Birmingham; assigned role Operative Driver | Deployment branch: Birmingham | Actual role: Operative Driver | Jobs: 399322 | Customers: West Midlands Police | Actual hours: 8.5; source records: 1</x:v>
      </x:c>
      <x:c r="L2502" t="str">
        <x:v>Include</x:v>
      </x:c>
      <x:c r="M2502"/>
      <x:c r="N2502"/>
    </x:row>
    <x:row r="2503">
      <x:c r="A2503" t="str">
        <x:v>Serdzhin Aliev|2026-01-23</x:v>
      </x:c>
      <x:c r="B2503" s="888" t="n">
        <x:v>46045</x:v>
      </x:c>
      <x:c r="C2503" t="str">
        <x:v>Serdzhin Aliev</x:v>
      </x:c>
      <x:c r="D2503" t="str">
        <x:v>Permanent</x:v>
      </x:c>
      <x:c r="E2503" t="str">
        <x:v>Birmingham</x:v>
      </x:c>
      <x:c r="F2503" t="str">
        <x:v>Operative Driver</x:v>
      </x:c>
      <x:c r="G2503" t="str">
        <x:v>399265, 399841</x:v>
      </x:c>
      <x:c r="H2503" t="str">
        <x:v>Midland Heart; Midland Heart Limited</x:v>
      </x:c>
      <x:c r="I2503" s="22" t="n">
        <x:v>8</x:v>
      </x:c>
      <x:c r="J2503" t="str">
        <x:v>Worked — 2 records</x:v>
      </x:c>
      <x:c r="K2503" t="str">
        <x:v>Employee 1719; home branch Birmingham; assigned role Operative Driver | Deployment branch: Birmingham | Actual role: Operative Driver | Jobs: 399265, 399841 | Customers: Midland Heart; Midland Heart Limited | Actual hours: 8.0; source records: 2</x:v>
      </x:c>
      <x:c r="L2503" t="str">
        <x:v>Include</x:v>
      </x:c>
      <x:c r="M2503"/>
      <x:c r="N2503"/>
    </x:row>
    <x:row r="2504">
      <x:c r="A2504" t="str">
        <x:v>Serdzhin Aliev|2026-01-26</x:v>
      </x:c>
      <x:c r="B2504" s="888" t="n">
        <x:v>46048</x:v>
      </x:c>
      <x:c r="C2504" t="str">
        <x:v>Serdzhin Aliev</x:v>
      </x:c>
      <x:c r="D2504" t="str">
        <x:v>Permanent</x:v>
      </x:c>
      <x:c r="E2504" t="str">
        <x:v>Birmingham</x:v>
      </x:c>
      <x:c r="F2504" t="str">
        <x:v>Operative Driver</x:v>
      </x:c>
      <x:c r="G2504" t="str">
        <x:v>399660</x:v>
      </x:c>
      <x:c r="H2504" t="str">
        <x:v>West Midlands Police</x:v>
      </x:c>
      <x:c r="I2504" s="22" t="n">
        <x:v>6.5</x:v>
      </x:c>
      <x:c r="J2504" t="str">
        <x:v>Worked</x:v>
      </x:c>
      <x:c r="K2504" t="str">
        <x:v>Employee 1719; home branch Birmingham; assigned role Operative Driver | Deployment branch: Birmingham | Actual role: Operative Driver | Jobs: 399660 | Customers: West Midlands Police | Actual hours: 6.5; source records: 1</x:v>
      </x:c>
      <x:c r="L2504" t="str">
        <x:v>Include</x:v>
      </x:c>
      <x:c r="M2504"/>
      <x:c r="N2504"/>
    </x:row>
    <x:row r="2505">
      <x:c r="A2505" t="str">
        <x:v>Serdzhin Aliev|2026-01-27</x:v>
      </x:c>
      <x:c r="B2505" s="888" t="n">
        <x:v>46049</x:v>
      </x:c>
      <x:c r="C2505" t="str">
        <x:v>Serdzhin Aliev</x:v>
      </x:c>
      <x:c r="D2505" t="str">
        <x:v>Permanent</x:v>
      </x:c>
      <x:c r="E2505" t="str">
        <x:v>Birmingham</x:v>
      </x:c>
      <x:c r="F2505" t="str">
        <x:v>Operative Driver</x:v>
      </x:c>
      <x:c r="G2505" t="str">
        <x:v>399058</x:v>
      </x:c>
      <x:c r="H2505" t="str">
        <x:v>Jaguar Land Rover Limited</x:v>
      </x:c>
      <x:c r="I2505" s="22" t="n">
        <x:v>9</x:v>
      </x:c>
      <x:c r="J2505" t="str">
        <x:v>Worked</x:v>
      </x:c>
      <x:c r="K2505" t="str">
        <x:v>Employee 1719; home branch Birmingham; assigned role Operative Driver | Deployment branch: Birmingham | Actual role: Operative Driver | Jobs: 399058 | Customers: Jaguar Land Rover Limited | Actual hours: 9.0; source records: 1</x:v>
      </x:c>
      <x:c r="L2505" t="str">
        <x:v>Include</x:v>
      </x:c>
      <x:c r="M2505"/>
      <x:c r="N2505"/>
    </x:row>
    <x:row r="2506">
      <x:c r="A2506" t="str">
        <x:v>Serdzhin Aliev|2026-01-28</x:v>
      </x:c>
      <x:c r="B2506" s="888" t="n">
        <x:v>46050</x:v>
      </x:c>
      <x:c r="C2506" t="str">
        <x:v>Serdzhin Aliev</x:v>
      </x:c>
      <x:c r="D2506" t="str">
        <x:v>Permanent</x:v>
      </x:c>
      <x:c r="E2506" t="str">
        <x:v>Birmingham</x:v>
      </x:c>
      <x:c r="F2506" t="str">
        <x:v>Operative Driver</x:v>
      </x:c>
      <x:c r="G2506" t="str">
        <x:v>386884R, 398317</x:v>
      </x:c>
      <x:c r="H2506" t="str">
        <x:v>Restore Harrow Green</x:v>
      </x:c>
      <x:c r="I2506" s="22" t="n">
        <x:v>21.5</x:v>
      </x:c>
      <x:c r="J2506" t="str">
        <x:v>Worked — 2 records</x:v>
      </x:c>
      <x:c r="K2506" t="str">
        <x:v>Employee 1719; home branch Birmingham; assigned role Operative Driver | Deployment branch: Birmingham, Manchester | Actual role: Operative Driver, Operative Porter | Jobs: 386884R, 398317 | Customers: Restore Harrow Green | Actual hours: 21.5; source records: 2</x:v>
      </x:c>
      <x:c r="L2506" t="str">
        <x:v>Include</x:v>
      </x:c>
      <x:c r="M2506"/>
      <x:c r="N2506"/>
    </x:row>
    <x:row r="2507">
      <x:c r="A2507" t="str">
        <x:v>Serdzhin Aliev|2026-01-29</x:v>
      </x:c>
      <x:c r="B2507" s="888" t="n">
        <x:v>46051</x:v>
      </x:c>
      <x:c r="C2507" t="str">
        <x:v>Serdzhin Aliev</x:v>
      </x:c>
      <x:c r="D2507" t="str">
        <x:v>Permanent</x:v>
      </x:c>
      <x:c r="E2507" t="str">
        <x:v>Birmingham</x:v>
      </x:c>
      <x:c r="F2507" t="str">
        <x:v>Operative Driver</x:v>
      </x:c>
      <x:c r="G2507" t="str">
        <x:v>386884R, 398317</x:v>
      </x:c>
      <x:c r="H2507" t="str">
        <x:v>Restore Harrow Green</x:v>
      </x:c>
      <x:c r="I2507" s="22" t="n">
        <x:v>23</x:v>
      </x:c>
      <x:c r="J2507" t="str">
        <x:v>Worked — 2 records</x:v>
      </x:c>
      <x:c r="K2507" t="str">
        <x:v>Employee 1719; home branch Birmingham; assigned role Operative Driver | Deployment branch: Birmingham, Manchester | Actual role: Operative Driver | Jobs: 386884R, 398317 | Customers: Restore Harrow Green | Actual hours: 23.0; source records: 2</x:v>
      </x:c>
      <x:c r="L2507" t="str">
        <x:v>Include</x:v>
      </x:c>
      <x:c r="M2507"/>
      <x:c r="N2507"/>
    </x:row>
    <x:row r="2508">
      <x:c r="A2508" t="str">
        <x:v>Serdzhin Aliev|2026-01-30</x:v>
      </x:c>
      <x:c r="B2508" s="888" t="n">
        <x:v>46052</x:v>
      </x:c>
      <x:c r="C2508" t="str">
        <x:v>Serdzhin Aliev</x:v>
      </x:c>
      <x:c r="D2508" t="str">
        <x:v>Permanent</x:v>
      </x:c>
      <x:c r="E2508" t="str">
        <x:v>Birmingham</x:v>
      </x:c>
      <x:c r="F2508" t="str">
        <x:v>Operative Driver</x:v>
      </x:c>
      <x:c r="G2508" t="str">
        <x:v>395286</x:v>
      </x:c>
      <x:c r="H2508" t="str">
        <x:v>Jaguar Land Rover Limited</x:v>
      </x:c>
      <x:c r="I2508" s="22" t="n">
        <x:v>9</x:v>
      </x:c>
      <x:c r="J2508" t="str">
        <x:v>Worked</x:v>
      </x:c>
      <x:c r="K2508" t="str">
        <x:v>Employee 1719; home branch Birmingham; assigned role Operative Driver | Deployment branch: Birmingham | Actual role: Operative Driver | Jobs: 395286 | Customers: Jaguar Land Rover Limited | Actual hours: 9.0; source records: 1</x:v>
      </x:c>
      <x:c r="L2508" t="str">
        <x:v>Include</x:v>
      </x:c>
      <x:c r="M2508"/>
      <x:c r="N2508"/>
    </x:row>
    <x:row r="2509">
      <x:c r="A2509" t="str">
        <x:v>Shayne Luckman|2026-01-05</x:v>
      </x:c>
      <x:c r="B2509" s="888" t="n">
        <x:v>46027</x:v>
      </x:c>
      <x:c r="C2509" t="str">
        <x:v>Shayne Luckman</x:v>
      </x:c>
      <x:c r="D2509" t="str">
        <x:v>Permanent</x:v>
      </x:c>
      <x:c r="E2509" t="str">
        <x:v>Birmingham</x:v>
      </x:c>
      <x:c r="F2509" t="str">
        <x:v>Operative Porter</x:v>
      </x:c>
      <x:c r="G2509" t="str">
        <x:v>397334</x:v>
      </x:c>
      <x:c r="H2509" t="str">
        <x:v>West Midlands Police</x:v>
      </x:c>
      <x:c r="I2509" s="22" t="n">
        <x:v>8</x:v>
      </x:c>
      <x:c r="J2509" t="str">
        <x:v>Worked</x:v>
      </x:c>
      <x:c r="K2509" t="str">
        <x:v>Employee 103744; home branch Birmingham; assigned role Operative Porter | Deployment branch: Birmingham | Actual role: Operative Porter | Jobs: 397334 | Customers: West Midlands Police | Actual hours: 8.0; source records: 1</x:v>
      </x:c>
      <x:c r="L2509" t="str">
        <x:v>Include</x:v>
      </x:c>
      <x:c r="M2509"/>
      <x:c r="N2509"/>
    </x:row>
    <x:row r="2510">
      <x:c r="A2510" t="str">
        <x:v>Shayne Luckman|2026-01-06</x:v>
      </x:c>
      <x:c r="B2510" s="888" t="n">
        <x:v>46028</x:v>
      </x:c>
      <x:c r="C2510" t="str">
        <x:v>Shayne Luckman</x:v>
      </x:c>
      <x:c r="D2510" t="str">
        <x:v>Permanent</x:v>
      </x:c>
      <x:c r="E2510" t="str">
        <x:v>Birmingham</x:v>
      </x:c>
      <x:c r="F2510" t="str">
        <x:v>Operative Porter</x:v>
      </x:c>
      <x:c r="G2510" t="str">
        <x:v>390743B</x:v>
      </x:c>
      <x:c r="H2510" t="str">
        <x:v>West Midlands Police - Facilities</x:v>
      </x:c>
      <x:c r="I2510" s="22" t="n">
        <x:v>9</x:v>
      </x:c>
      <x:c r="J2510" t="str">
        <x:v>Worked</x:v>
      </x:c>
      <x:c r="K2510" t="str">
        <x:v>Employee 103744; home branch Birmingham; assigned role Operative Porter | Deployment branch: Birmingham | Actual role: Operative Porter | Jobs: 390743B | Customers: West Midlands Police - Facilities | Actual hours: 9.0; source records: 1</x:v>
      </x:c>
      <x:c r="L2510" t="str">
        <x:v>Include</x:v>
      </x:c>
      <x:c r="M2510"/>
      <x:c r="N2510"/>
    </x:row>
    <x:row r="2511">
      <x:c r="A2511" t="str">
        <x:v>Shayne Luckman|2026-01-08</x:v>
      </x:c>
      <x:c r="B2511" s="888" t="n">
        <x:v>46030</x:v>
      </x:c>
      <x:c r="C2511" t="str">
        <x:v>Shayne Luckman</x:v>
      </x:c>
      <x:c r="D2511" t="str">
        <x:v>Permanent</x:v>
      </x:c>
      <x:c r="E2511" t="str">
        <x:v>Birmingham</x:v>
      </x:c>
      <x:c r="F2511" t="str">
        <x:v>Operative Porter</x:v>
      </x:c>
      <x:c r="G2511" t="str">
        <x:v>399322</x:v>
      </x:c>
      <x:c r="H2511" t="str">
        <x:v>West Midlands Police</x:v>
      </x:c>
      <x:c r="I2511" s="22" t="n">
        <x:v>9.5</x:v>
      </x:c>
      <x:c r="J2511" t="str">
        <x:v>Worked</x:v>
      </x:c>
      <x:c r="K2511" t="str">
        <x:v>Employee 103744; home branch Birmingham; assigned role Operative Porter | Deployment branch: Birmingham | Actual role: Operative Porter | Jobs: 399322 | Customers: West Midlands Police | Actual hours: 9.5; source records: 1</x:v>
      </x:c>
      <x:c r="L2511" t="str">
        <x:v>Include</x:v>
      </x:c>
      <x:c r="M2511"/>
      <x:c r="N2511"/>
    </x:row>
    <x:row r="2512">
      <x:c r="A2512" t="str">
        <x:v>Shayne Luckman|2026-01-12</x:v>
      </x:c>
      <x:c r="B2512" s="888" t="n">
        <x:v>46034</x:v>
      </x:c>
      <x:c r="C2512" t="str">
        <x:v>Shayne Luckman</x:v>
      </x:c>
      <x:c r="D2512" t="str">
        <x:v>Permanent</x:v>
      </x:c>
      <x:c r="E2512" t="str">
        <x:v>Birmingham</x:v>
      </x:c>
      <x:c r="F2512" t="str">
        <x:v>Operative Porter</x:v>
      </x:c>
      <x:c r="G2512"/>
      <x:c r="H2512"/>
      <x:c r="I2512" s="22" t="n">
        <x:v>0</x:v>
      </x:c>
      <x:c r="J2512" t="str">
        <x:v>Annual leave</x:v>
      </x:c>
      <x:c r="K2512" t="str">
        <x:v>Employee 103744; home branch Birmingham; assigned role Operative Porter | Leave: Annual Leave (Hours) | Leave calendar basis: Variable-pattern period</x:v>
      </x:c>
      <x:c r="L2512" t="str">
        <x:v>Include</x:v>
      </x:c>
      <x:c r="M2512"/>
      <x:c r="N2512"/>
    </x:row>
    <x:row r="2513">
      <x:c r="A2513" t="str">
        <x:v>Shayne Luckman|2026-01-13</x:v>
      </x:c>
      <x:c r="B2513" s="888" t="n">
        <x:v>46035</x:v>
      </x:c>
      <x:c r="C2513" t="str">
        <x:v>Shayne Luckman</x:v>
      </x:c>
      <x:c r="D2513" t="str">
        <x:v>Permanent</x:v>
      </x:c>
      <x:c r="E2513" t="str">
        <x:v>Birmingham</x:v>
      </x:c>
      <x:c r="F2513" t="str">
        <x:v>Operative Porter</x:v>
      </x:c>
      <x:c r="G2513"/>
      <x:c r="H2513"/>
      <x:c r="I2513" s="22" t="n">
        <x:v>0</x:v>
      </x:c>
      <x:c r="J2513" t="str">
        <x:v>Annual leave</x:v>
      </x:c>
      <x:c r="K2513" t="str">
        <x:v>Employee 103744; home branch Birmingham; assigned role Operative Porter | Leave: Annual Leave (Hours) | Leave calendar basis: Variable-pattern period</x:v>
      </x:c>
      <x:c r="L2513" t="str">
        <x:v>Include</x:v>
      </x:c>
      <x:c r="M2513"/>
      <x:c r="N2513"/>
    </x:row>
    <x:row r="2514">
      <x:c r="A2514" t="str">
        <x:v>Shayne Luckman|2026-01-14</x:v>
      </x:c>
      <x:c r="B2514" s="888" t="n">
        <x:v>46036</x:v>
      </x:c>
      <x:c r="C2514" t="str">
        <x:v>Shayne Luckman</x:v>
      </x:c>
      <x:c r="D2514" t="str">
        <x:v>Permanent</x:v>
      </x:c>
      <x:c r="E2514" t="str">
        <x:v>Birmingham</x:v>
      </x:c>
      <x:c r="F2514" t="str">
        <x:v>Operative Porter</x:v>
      </x:c>
      <x:c r="G2514"/>
      <x:c r="H2514"/>
      <x:c r="I2514" s="22" t="n">
        <x:v>0</x:v>
      </x:c>
      <x:c r="J2514" t="str">
        <x:v>Annual leave</x:v>
      </x:c>
      <x:c r="K2514" t="str">
        <x:v>Employee 103744; home branch Birmingham; assigned role Operative Porter | Leave: Annual Leave (Hours) | Leave calendar basis: Variable-pattern period</x:v>
      </x:c>
      <x:c r="L2514" t="str">
        <x:v>Include</x:v>
      </x:c>
      <x:c r="M2514"/>
      <x:c r="N2514"/>
    </x:row>
    <x:row r="2515">
      <x:c r="A2515" t="str">
        <x:v>Shayne Luckman|2026-01-19</x:v>
      </x:c>
      <x:c r="B2515" s="888" t="n">
        <x:v>46041</x:v>
      </x:c>
      <x:c r="C2515" t="str">
        <x:v>Shayne Luckman</x:v>
      </x:c>
      <x:c r="D2515" t="str">
        <x:v>Permanent</x:v>
      </x:c>
      <x:c r="E2515" t="str">
        <x:v>Birmingham</x:v>
      </x:c>
      <x:c r="F2515" t="str">
        <x:v>Operative Porter</x:v>
      </x:c>
      <x:c r="G2515" t="str">
        <x:v>390743B</x:v>
      </x:c>
      <x:c r="H2515" t="str">
        <x:v>West Midlands Police - Facilities</x:v>
      </x:c>
      <x:c r="I2515" s="22" t="n">
        <x:v>9</x:v>
      </x:c>
      <x:c r="J2515" t="str">
        <x:v>Worked</x:v>
      </x:c>
      <x:c r="K2515" t="str">
        <x:v>Employee 103744; home branch Birmingham; assigned role Operative Porter | Deployment branch: Birmingham | Actual role: Operative Porter | Jobs: 390743B | Customers: West Midlands Police - Facilities | Actual hours: 9.0; source records: 1</x:v>
      </x:c>
      <x:c r="L2515" t="str">
        <x:v>Include</x:v>
      </x:c>
      <x:c r="M2515"/>
      <x:c r="N2515"/>
    </x:row>
    <x:row r="2516">
      <x:c r="A2516" t="str">
        <x:v>Shayne Luckman|2026-01-20</x:v>
      </x:c>
      <x:c r="B2516" s="888" t="n">
        <x:v>46042</x:v>
      </x:c>
      <x:c r="C2516" t="str">
        <x:v>Shayne Luckman</x:v>
      </x:c>
      <x:c r="D2516" t="str">
        <x:v>Permanent</x:v>
      </x:c>
      <x:c r="E2516" t="str">
        <x:v>Birmingham</x:v>
      </x:c>
      <x:c r="F2516" t="str">
        <x:v>Operative Porter</x:v>
      </x:c>
      <x:c r="G2516" t="str">
        <x:v>390743B</x:v>
      </x:c>
      <x:c r="H2516" t="str">
        <x:v>West Midlands Police - Facilities</x:v>
      </x:c>
      <x:c r="I2516" s="22" t="n">
        <x:v>9</x:v>
      </x:c>
      <x:c r="J2516" t="str">
        <x:v>Worked</x:v>
      </x:c>
      <x:c r="K2516" t="str">
        <x:v>Employee 103744; home branch Birmingham; assigned role Operative Porter | Deployment branch: Birmingham | Actual role: Operative Porter | Jobs: 390743B | Customers: West Midlands Police - Facilities | Actual hours: 9.0; source records: 1</x:v>
      </x:c>
      <x:c r="L2516" t="str">
        <x:v>Include</x:v>
      </x:c>
      <x:c r="M2516"/>
      <x:c r="N2516"/>
    </x:row>
    <x:row r="2517">
      <x:c r="A2517" t="str">
        <x:v>Shayne Luckman|2026-01-21</x:v>
      </x:c>
      <x:c r="B2517" s="888" t="n">
        <x:v>46043</x:v>
      </x:c>
      <x:c r="C2517" t="str">
        <x:v>Shayne Luckman</x:v>
      </x:c>
      <x:c r="D2517" t="str">
        <x:v>Permanent</x:v>
      </x:c>
      <x:c r="E2517" t="str">
        <x:v>Birmingham</x:v>
      </x:c>
      <x:c r="F2517" t="str">
        <x:v>Operative Porter</x:v>
      </x:c>
      <x:c r="G2517" t="str">
        <x:v>390743B</x:v>
      </x:c>
      <x:c r="H2517" t="str">
        <x:v>West Midlands Police - Facilities</x:v>
      </x:c>
      <x:c r="I2517" s="22" t="n">
        <x:v>9</x:v>
      </x:c>
      <x:c r="J2517" t="str">
        <x:v>Worked</x:v>
      </x:c>
      <x:c r="K2517" t="str">
        <x:v>Employee 103744; home branch Birmingham; assigned role Operative Porter | Deployment branch: Birmingham | Actual role: Operative Porter | Jobs: 390743B | Customers: West Midlands Police - Facilities | Actual hours: 9.0; source records: 1</x:v>
      </x:c>
      <x:c r="L2517" t="str">
        <x:v>Include</x:v>
      </x:c>
      <x:c r="M2517"/>
      <x:c r="N2517"/>
    </x:row>
    <x:row r="2518">
      <x:c r="A2518" t="str">
        <x:v>Shayne Luckman|2026-01-23</x:v>
      </x:c>
      <x:c r="B2518" s="888" t="n">
        <x:v>46045</x:v>
      </x:c>
      <x:c r="C2518" t="str">
        <x:v>Shayne Luckman</x:v>
      </x:c>
      <x:c r="D2518" t="str">
        <x:v>Permanent</x:v>
      </x:c>
      <x:c r="E2518" t="str">
        <x:v>Birmingham</x:v>
      </x:c>
      <x:c r="F2518" t="str">
        <x:v>Operative Porter</x:v>
      </x:c>
      <x:c r="G2518" t="str">
        <x:v>399660</x:v>
      </x:c>
      <x:c r="H2518" t="str">
        <x:v>West Midlands Police</x:v>
      </x:c>
      <x:c r="I2518" s="22" t="n">
        <x:v>10</x:v>
      </x:c>
      <x:c r="J2518" t="str">
        <x:v>Worked</x:v>
      </x:c>
      <x:c r="K2518" t="str">
        <x:v>Employee 103744; home branch Birmingham; assigned role Operative Porter | Deployment branch: Birmingham | Actual role: Operative Porter | Jobs: 399660 | Customers: West Midlands Police | Actual hours: 10.0; source records: 1</x:v>
      </x:c>
      <x:c r="L2518" t="str">
        <x:v>Include</x:v>
      </x:c>
      <x:c r="M2518"/>
      <x:c r="N2518"/>
    </x:row>
    <x:row r="2519">
      <x:c r="A2519" t="str">
        <x:v>Shayne Luckman|2026-01-26</x:v>
      </x:c>
      <x:c r="B2519" s="888" t="n">
        <x:v>46048</x:v>
      </x:c>
      <x:c r="C2519" t="str">
        <x:v>Shayne Luckman</x:v>
      </x:c>
      <x:c r="D2519" t="str">
        <x:v>Permanent</x:v>
      </x:c>
      <x:c r="E2519" t="str">
        <x:v>Birmingham</x:v>
      </x:c>
      <x:c r="F2519" t="str">
        <x:v>Operative Porter</x:v>
      </x:c>
      <x:c r="G2519" t="str">
        <x:v>390743B</x:v>
      </x:c>
      <x:c r="H2519" t="str">
        <x:v>West Midlands Police - Facilities</x:v>
      </x:c>
      <x:c r="I2519" s="22" t="n">
        <x:v>8.5</x:v>
      </x:c>
      <x:c r="J2519" t="str">
        <x:v>Worked</x:v>
      </x:c>
      <x:c r="K2519" t="str">
        <x:v>Employee 103744; home branch Birmingham; assigned role Operative Porter | Deployment branch: Birmingham | Actual role: Operative Porter | Jobs: 390743B | Customers: West Midlands Police - Facilities | Actual hours: 8.5; source records: 1</x:v>
      </x:c>
      <x:c r="L2519" t="str">
        <x:v>Include</x:v>
      </x:c>
      <x:c r="M2519"/>
      <x:c r="N2519"/>
    </x:row>
    <x:row r="2520">
      <x:c r="A2520" t="str">
        <x:v>Shayne Luckman|2026-01-27</x:v>
      </x:c>
      <x:c r="B2520" s="888" t="n">
        <x:v>46049</x:v>
      </x:c>
      <x:c r="C2520" t="str">
        <x:v>Shayne Luckman</x:v>
      </x:c>
      <x:c r="D2520" t="str">
        <x:v>Permanent</x:v>
      </x:c>
      <x:c r="E2520" t="str">
        <x:v>Birmingham</x:v>
      </x:c>
      <x:c r="F2520" t="str">
        <x:v>Operative Porter</x:v>
      </x:c>
      <x:c r="G2520" t="str">
        <x:v>390743B</x:v>
      </x:c>
      <x:c r="H2520" t="str">
        <x:v>West Midlands Police - Facilities</x:v>
      </x:c>
      <x:c r="I2520" s="22" t="n">
        <x:v>9</x:v>
      </x:c>
      <x:c r="J2520" t="str">
        <x:v>Worked</x:v>
      </x:c>
      <x:c r="K2520" t="str">
        <x:v>Employee 103744; home branch Birmingham; assigned role Operative Porter | Deployment branch: Birmingham | Actual role: Operative Porter | Jobs: 390743B | Customers: West Midlands Police - Facilities | Actual hours: 9.0; source records: 1</x:v>
      </x:c>
      <x:c r="L2520" t="str">
        <x:v>Include</x:v>
      </x:c>
      <x:c r="M2520"/>
      <x:c r="N2520"/>
    </x:row>
    <x:row r="2521">
      <x:c r="A2521" t="str">
        <x:v>Shayne Luckman|2026-01-29</x:v>
      </x:c>
      <x:c r="B2521" s="888" t="n">
        <x:v>46051</x:v>
      </x:c>
      <x:c r="C2521" t="str">
        <x:v>Shayne Luckman</x:v>
      </x:c>
      <x:c r="D2521" t="str">
        <x:v>Permanent</x:v>
      </x:c>
      <x:c r="E2521" t="str">
        <x:v>Birmingham</x:v>
      </x:c>
      <x:c r="F2521" t="str">
        <x:v>Operative Porter</x:v>
      </x:c>
      <x:c r="G2521" t="str">
        <x:v>386884R, 398317</x:v>
      </x:c>
      <x:c r="H2521" t="str">
        <x:v>Restore Harrow Green</x:v>
      </x:c>
      <x:c r="I2521" s="22" t="n">
        <x:v>23</x:v>
      </x:c>
      <x:c r="J2521" t="str">
        <x:v>Worked — 2 records</x:v>
      </x:c>
      <x:c r="K2521" t="str">
        <x:v>Employee 103744; home branch Birmingham; assigned role Operative Porter | Deployment branch: Birmingham, Manchester | Actual role: Operative Porter | Jobs: 386884R, 398317 | Customers: Restore Harrow Green | Actual hours: 23.0; source records: 2</x:v>
      </x:c>
      <x:c r="L2521" t="str">
        <x:v>Include</x:v>
      </x:c>
      <x:c r="M2521"/>
      <x:c r="N2521"/>
    </x:row>
    <x:row r="2522">
      <x:c r="A2522" t="str">
        <x:v>Shayne Luckman|2026-01-30</x:v>
      </x:c>
      <x:c r="B2522" s="888" t="n">
        <x:v>46052</x:v>
      </x:c>
      <x:c r="C2522" t="str">
        <x:v>Shayne Luckman</x:v>
      </x:c>
      <x:c r="D2522" t="str">
        <x:v>Permanent</x:v>
      </x:c>
      <x:c r="E2522" t="str">
        <x:v>Birmingham</x:v>
      </x:c>
      <x:c r="F2522" t="str">
        <x:v>Operative Porter</x:v>
      </x:c>
      <x:c r="G2522" t="str">
        <x:v>395286</x:v>
      </x:c>
      <x:c r="H2522" t="str">
        <x:v>Jaguar Land Rover Limited</x:v>
      </x:c>
      <x:c r="I2522" s="22" t="n">
        <x:v>9</x:v>
      </x:c>
      <x:c r="J2522" t="str">
        <x:v>Worked</x:v>
      </x:c>
      <x:c r="K2522" t="str">
        <x:v>Employee 103744; home branch Birmingham; assigned role Operative Porter | Deployment branch: Birmingham | Actual role: Operative Porter | Jobs: 395286 | Customers: Jaguar Land Rover Limited | Actual hours: 9.0; source records: 1</x:v>
      </x:c>
      <x:c r="L2522" t="str">
        <x:v>Include</x:v>
      </x:c>
      <x:c r="M2522"/>
      <x:c r="N2522"/>
    </x:row>
    <x:row r="2523">
      <x:c r="A2523" t="str">
        <x:v>Ste Smith|2026-01-05</x:v>
      </x:c>
      <x:c r="B2523" s="888" t="n">
        <x:v>46027</x:v>
      </x:c>
      <x:c r="C2523" t="str">
        <x:v>Ste Smith</x:v>
      </x:c>
      <x:c r="D2523" t="str">
        <x:v>Permanent</x:v>
      </x:c>
      <x:c r="E2523" t="str">
        <x:v>Manchester</x:v>
      </x:c>
      <x:c r="F2523" t="str">
        <x:v>Operative Porter</x:v>
      </x:c>
      <x:c r="G2523"/>
      <x:c r="H2523"/>
      <x:c r="I2523" s="22" t="n">
        <x:v>0</x:v>
      </x:c>
      <x:c r="J2523" t="str">
        <x:v>Annual leave</x:v>
      </x:c>
      <x:c r="K2523" t="str">
        <x:v>Employee 104097; home branch Manchester; assigned role Operative Porter | Leave: Annual Leave (Hours) | Leave calendar basis: Variable-pattern period</x:v>
      </x:c>
      <x:c r="L2523" t="str">
        <x:v>Include</x:v>
      </x:c>
      <x:c r="M2523"/>
      <x:c r="N2523"/>
    </x:row>
    <x:row r="2524">
      <x:c r="A2524" t="str">
        <x:v>Ste Smith|2026-01-06</x:v>
      </x:c>
      <x:c r="B2524" s="888" t="n">
        <x:v>46028</x:v>
      </x:c>
      <x:c r="C2524" t="str">
        <x:v>Ste Smith</x:v>
      </x:c>
      <x:c r="D2524" t="str">
        <x:v>Permanent</x:v>
      </x:c>
      <x:c r="E2524" t="str">
        <x:v>Manchester</x:v>
      </x:c>
      <x:c r="F2524" t="str">
        <x:v>Operative Porter</x:v>
      </x:c>
      <x:c r="G2524"/>
      <x:c r="H2524"/>
      <x:c r="I2524" s="22" t="n">
        <x:v>0</x:v>
      </x:c>
      <x:c r="J2524" t="str">
        <x:v>Annual leave</x:v>
      </x:c>
      <x:c r="K2524" t="str">
        <x:v>Employee 104097; home branch Manchester; assigned role Operative Porter | Leave: Annual Leave (Hours) | Leave calendar basis: Variable-pattern period</x:v>
      </x:c>
      <x:c r="L2524" t="str">
        <x:v>Include</x:v>
      </x:c>
      <x:c r="M2524"/>
      <x:c r="N2524"/>
    </x:row>
    <x:row r="2525">
      <x:c r="A2525" t="str">
        <x:v>Ste Smith|2026-01-07</x:v>
      </x:c>
      <x:c r="B2525" s="888" t="n">
        <x:v>46029</x:v>
      </x:c>
      <x:c r="C2525" t="str">
        <x:v>Ste Smith</x:v>
      </x:c>
      <x:c r="D2525" t="str">
        <x:v>Permanent</x:v>
      </x:c>
      <x:c r="E2525" t="str">
        <x:v>Manchester</x:v>
      </x:c>
      <x:c r="F2525" t="str">
        <x:v>Operative Porter</x:v>
      </x:c>
      <x:c r="G2525"/>
      <x:c r="H2525"/>
      <x:c r="I2525" s="22" t="n">
        <x:v>0</x:v>
      </x:c>
      <x:c r="J2525" t="str">
        <x:v>Annual leave</x:v>
      </x:c>
      <x:c r="K2525" t="str">
        <x:v>Employee 104097; home branch Manchester; assigned role Operative Porter | Leave: Annual Leave (Hours) | Leave calendar basis: Variable-pattern period</x:v>
      </x:c>
      <x:c r="L2525" t="str">
        <x:v>Include</x:v>
      </x:c>
      <x:c r="M2525"/>
      <x:c r="N2525"/>
    </x:row>
    <x:row r="2526">
      <x:c r="A2526" t="str">
        <x:v>Ste Smith|2026-01-08</x:v>
      </x:c>
      <x:c r="B2526" s="888" t="n">
        <x:v>46030</x:v>
      </x:c>
      <x:c r="C2526" t="str">
        <x:v>Ste Smith</x:v>
      </x:c>
      <x:c r="D2526" t="str">
        <x:v>Permanent</x:v>
      </x:c>
      <x:c r="E2526" t="str">
        <x:v>Manchester</x:v>
      </x:c>
      <x:c r="F2526" t="str">
        <x:v>Operative Porter</x:v>
      </x:c>
      <x:c r="G2526"/>
      <x:c r="H2526"/>
      <x:c r="I2526" s="22" t="n">
        <x:v>0</x:v>
      </x:c>
      <x:c r="J2526" t="str">
        <x:v>Annual leave</x:v>
      </x:c>
      <x:c r="K2526" t="str">
        <x:v>Employee 104097; home branch Manchester; assigned role Operative Porter | Leave: Annual Leave (Hours) | Leave calendar basis: Variable-pattern period</x:v>
      </x:c>
      <x:c r="L2526" t="str">
        <x:v>Include</x:v>
      </x:c>
      <x:c r="M2526"/>
      <x:c r="N2526"/>
    </x:row>
    <x:row r="2527">
      <x:c r="A2527" t="str">
        <x:v>Ste Smith|2026-01-09</x:v>
      </x:c>
      <x:c r="B2527" s="888" t="n">
        <x:v>46031</x:v>
      </x:c>
      <x:c r="C2527" t="str">
        <x:v>Ste Smith</x:v>
      </x:c>
      <x:c r="D2527" t="str">
        <x:v>Permanent</x:v>
      </x:c>
      <x:c r="E2527" t="str">
        <x:v>Manchester</x:v>
      </x:c>
      <x:c r="F2527" t="str">
        <x:v>Operative Porter</x:v>
      </x:c>
      <x:c r="G2527"/>
      <x:c r="H2527"/>
      <x:c r="I2527" s="22" t="n">
        <x:v>0</x:v>
      </x:c>
      <x:c r="J2527" t="str">
        <x:v>Annual leave</x:v>
      </x:c>
      <x:c r="K2527" t="str">
        <x:v>Employee 104097; home branch Manchester; assigned role Operative Porter | Leave: Annual Leave (Hours) | Leave calendar basis: Variable-pattern period</x:v>
      </x:c>
      <x:c r="L2527" t="str">
        <x:v>Include</x:v>
      </x:c>
      <x:c r="M2527"/>
      <x:c r="N2527"/>
    </x:row>
    <x:row r="2528">
      <x:c r="A2528" t="str">
        <x:v>Ste Smith|2026-01-12</x:v>
      </x:c>
      <x:c r="B2528" s="888" t="n">
        <x:v>46034</x:v>
      </x:c>
      <x:c r="C2528" t="str">
        <x:v>Ste Smith</x:v>
      </x:c>
      <x:c r="D2528" t="str">
        <x:v>Permanent</x:v>
      </x:c>
      <x:c r="E2528" t="str">
        <x:v>Manchester</x:v>
      </x:c>
      <x:c r="F2528" t="str">
        <x:v>Operative Porter</x:v>
      </x:c>
      <x:c r="G2528" t="str">
        <x:v>397539</x:v>
      </x:c>
      <x:c r="H2528" t="str">
        <x:v>Restore Harrow Green</x:v>
      </x:c>
      <x:c r="I2528" s="22" t="n">
        <x:v>6.5</x:v>
      </x:c>
      <x:c r="J2528" t="str">
        <x:v>Worked</x:v>
      </x:c>
      <x:c r="K2528" t="str">
        <x:v>Employee 104097; home branch Manchester; assigned role Operative Porter | Deployment branch: Manchester | Actual role: Operative Porter | Jobs: 397539 | Customers: Restore Harrow Green | Actual hours: 6.5; source records: 1</x:v>
      </x:c>
      <x:c r="L2528" t="str">
        <x:v>Include</x:v>
      </x:c>
      <x:c r="M2528"/>
      <x:c r="N2528"/>
    </x:row>
    <x:row r="2529">
      <x:c r="A2529" t="str">
        <x:v>Ste Smith|2026-01-13</x:v>
      </x:c>
      <x:c r="B2529" s="888" t="n">
        <x:v>46035</x:v>
      </x:c>
      <x:c r="C2529" t="str">
        <x:v>Ste Smith</x:v>
      </x:c>
      <x:c r="D2529" t="str">
        <x:v>Permanent</x:v>
      </x:c>
      <x:c r="E2529" t="str">
        <x:v>Manchester</x:v>
      </x:c>
      <x:c r="F2529" t="str">
        <x:v>Operative Porter</x:v>
      </x:c>
      <x:c r="G2529" t="str">
        <x:v>397539</x:v>
      </x:c>
      <x:c r="H2529" t="str">
        <x:v>Restore Harrow Green</x:v>
      </x:c>
      <x:c r="I2529" s="22" t="n">
        <x:v>7</x:v>
      </x:c>
      <x:c r="J2529" t="str">
        <x:v>Worked</x:v>
      </x:c>
      <x:c r="K2529" t="str">
        <x:v>Employee 104097; home branch Manchester; assigned role Operative Porter | Deployment branch: Manchester | Actual role: Operative Porter | Jobs: 397539 | Customers: Restore Harrow Green | Actual hours: 7.0; source records: 1</x:v>
      </x:c>
      <x:c r="L2529" t="str">
        <x:v>Include</x:v>
      </x:c>
      <x:c r="M2529"/>
      <x:c r="N2529"/>
    </x:row>
    <x:row r="2530">
      <x:c r="A2530" t="str">
        <x:v>Ste Smith|2026-01-15</x:v>
      </x:c>
      <x:c r="B2530" s="888" t="n">
        <x:v>46037</x:v>
      </x:c>
      <x:c r="C2530" t="str">
        <x:v>Ste Smith</x:v>
      </x:c>
      <x:c r="D2530" t="str">
        <x:v>Permanent</x:v>
      </x:c>
      <x:c r="E2530" t="str">
        <x:v>Manchester</x:v>
      </x:c>
      <x:c r="F2530" t="str">
        <x:v>Operative Porter</x:v>
      </x:c>
      <x:c r="G2530" t="str">
        <x:v>399275G</x:v>
      </x:c>
      <x:c r="H2530" t="str">
        <x:v>Avantor ( MANCHESTER  JAN 2026 )</x:v>
      </x:c>
      <x:c r="I2530" s="22" t="n">
        <x:v>7.5</x:v>
      </x:c>
      <x:c r="J2530" t="str">
        <x:v>Worked</x:v>
      </x:c>
      <x:c r="K2530" t="str">
        <x:v>Employee 104097; home branch Manchester; assigned role Operative Porter | Deployment branch: Cambridge | Actual role: Operative Porter | Jobs: 399275G | Customers: Avantor ( MANCHESTER  JAN 2026 ) | Actual hours: 7.5; source records: 1</x:v>
      </x:c>
      <x:c r="L2530" t="str">
        <x:v>Include</x:v>
      </x:c>
      <x:c r="M2530"/>
      <x:c r="N2530"/>
    </x:row>
    <x:row r="2531">
      <x:c r="A2531" t="str">
        <x:v>Ste Smith|2026-01-16</x:v>
      </x:c>
      <x:c r="B2531" s="888" t="n">
        <x:v>46038</x:v>
      </x:c>
      <x:c r="C2531" t="str">
        <x:v>Ste Smith</x:v>
      </x:c>
      <x:c r="D2531" t="str">
        <x:v>Permanent</x:v>
      </x:c>
      <x:c r="E2531" t="str">
        <x:v>Manchester</x:v>
      </x:c>
      <x:c r="F2531" t="str">
        <x:v>Operative Porter</x:v>
      </x:c>
      <x:c r="G2531" t="str">
        <x:v>398474</x:v>
      </x:c>
      <x:c r="H2531" t="str">
        <x:v>Cheshire Constabulary</x:v>
      </x:c>
      <x:c r="I2531" s="22" t="n">
        <x:v>7.5</x:v>
      </x:c>
      <x:c r="J2531" t="str">
        <x:v>Worked</x:v>
      </x:c>
      <x:c r="K2531" t="str">
        <x:v>Employee 104097; home branch Manchester; assigned role Operative Porter | Deployment branch: Manchester | Actual role: Operative Porter | Jobs: 398474 | Customers: Cheshire Constabulary | Actual hours: 7.5; source records: 1</x:v>
      </x:c>
      <x:c r="L2531" t="str">
        <x:v>Include</x:v>
      </x:c>
      <x:c r="M2531"/>
      <x:c r="N2531"/>
    </x:row>
    <x:row r="2532">
      <x:c r="A2532" t="str">
        <x:v>Ste Smith|2026-01-19</x:v>
      </x:c>
      <x:c r="B2532" s="888" t="n">
        <x:v>46041</x:v>
      </x:c>
      <x:c r="C2532" t="str">
        <x:v>Ste Smith</x:v>
      </x:c>
      <x:c r="D2532" t="str">
        <x:v>Permanent</x:v>
      </x:c>
      <x:c r="E2532" t="str">
        <x:v>Manchester</x:v>
      </x:c>
      <x:c r="F2532" t="str">
        <x:v>Operative Porter</x:v>
      </x:c>
      <x:c r="G2532" t="str">
        <x:v>399601</x:v>
      </x:c>
      <x:c r="H2532" t="str">
        <x:v>National Museums Liverpool</x:v>
      </x:c>
      <x:c r="I2532" s="22" t="n">
        <x:v>10.5</x:v>
      </x:c>
      <x:c r="J2532" t="str">
        <x:v>Worked</x:v>
      </x:c>
      <x:c r="K2532" t="str">
        <x:v>Employee 104097; home branch Manchester; assigned role Operative Porter | Deployment branch: Manchester | Actual role: Operative Porter | Jobs: 399601 | Customers: National Museums Liverpool | Actual hours: 10.5; source records: 1</x:v>
      </x:c>
      <x:c r="L2532" t="str">
        <x:v>Include</x:v>
      </x:c>
      <x:c r="M2532"/>
      <x:c r="N2532"/>
    </x:row>
    <x:row r="2533">
      <x:c r="A2533" t="str">
        <x:v>Ste Smith|2026-01-20</x:v>
      </x:c>
      <x:c r="B2533" s="888" t="n">
        <x:v>46042</x:v>
      </x:c>
      <x:c r="C2533" t="str">
        <x:v>Ste Smith</x:v>
      </x:c>
      <x:c r="D2533" t="str">
        <x:v>Permanent</x:v>
      </x:c>
      <x:c r="E2533" t="str">
        <x:v>Manchester</x:v>
      </x:c>
      <x:c r="F2533" t="str">
        <x:v>Operative Porter</x:v>
      </x:c>
      <x:c r="G2533" t="str">
        <x:v>399601</x:v>
      </x:c>
      <x:c r="H2533" t="str">
        <x:v>National Museums Liverpool</x:v>
      </x:c>
      <x:c r="I2533" s="22" t="n">
        <x:v>10.5</x:v>
      </x:c>
      <x:c r="J2533" t="str">
        <x:v>Worked</x:v>
      </x:c>
      <x:c r="K2533" t="str">
        <x:v>Employee 104097; home branch Manchester; assigned role Operative Porter | Deployment branch: Manchester | Actual role: Operative Porter | Jobs: 399601 | Customers: National Museums Liverpool | Actual hours: 10.5; source records: 1</x:v>
      </x:c>
      <x:c r="L2533" t="str">
        <x:v>Include</x:v>
      </x:c>
      <x:c r="M2533"/>
      <x:c r="N2533"/>
    </x:row>
    <x:row r="2534">
      <x:c r="A2534" t="str">
        <x:v>Ste Smith|2026-01-21</x:v>
      </x:c>
      <x:c r="B2534" s="888" t="n">
        <x:v>46043</x:v>
      </x:c>
      <x:c r="C2534" t="str">
        <x:v>Ste Smith</x:v>
      </x:c>
      <x:c r="D2534" t="str">
        <x:v>Permanent</x:v>
      </x:c>
      <x:c r="E2534" t="str">
        <x:v>Manchester</x:v>
      </x:c>
      <x:c r="F2534" t="str">
        <x:v>Operative Porter</x:v>
      </x:c>
      <x:c r="G2534" t="str">
        <x:v>399702, 399601</x:v>
      </x:c>
      <x:c r="H2534" t="str">
        <x:v>Cheshire Constabulary; National Museums Liverpool</x:v>
      </x:c>
      <x:c r="I2534" s="22" t="n">
        <x:v>14</x:v>
      </x:c>
      <x:c r="J2534" t="str">
        <x:v>Worked — 2 records</x:v>
      </x:c>
      <x:c r="K2534" t="str">
        <x:v>Employee 104097; home branch Manchester; assigned role Operative Porter | Deployment branch: Manchester | Actual role: Operative Porter | Jobs: 399702, 399601 | Customers: Cheshire Constabulary; National Museums Liverpool | Actual hours: 14.0; source records: 2</x:v>
      </x:c>
      <x:c r="L2534" t="str">
        <x:v>Include</x:v>
      </x:c>
      <x:c r="M2534"/>
      <x:c r="N2534"/>
    </x:row>
    <x:row r="2535">
      <x:c r="A2535" t="str">
        <x:v>Ste Smith|2026-01-22</x:v>
      </x:c>
      <x:c r="B2535" s="888" t="n">
        <x:v>46044</x:v>
      </x:c>
      <x:c r="C2535" t="str">
        <x:v>Ste Smith</x:v>
      </x:c>
      <x:c r="D2535" t="str">
        <x:v>Permanent</x:v>
      </x:c>
      <x:c r="E2535" t="str">
        <x:v>Manchester</x:v>
      </x:c>
      <x:c r="F2535" t="str">
        <x:v>Operative Porter</x:v>
      </x:c>
      <x:c r="G2535" t="str">
        <x:v>399601</x:v>
      </x:c>
      <x:c r="H2535" t="str">
        <x:v>National Museums Liverpool</x:v>
      </x:c>
      <x:c r="I2535" s="22" t="n">
        <x:v>9.5</x:v>
      </x:c>
      <x:c r="J2535" t="str">
        <x:v>Worked</x:v>
      </x:c>
      <x:c r="K2535" t="str">
        <x:v>Employee 104097; home branch Manchester; assigned role Operative Porter | Deployment branch: Manchester | Actual role: Operative Porter | Jobs: 399601 | Customers: National Museums Liverpool | Actual hours: 9.5; source records: 1</x:v>
      </x:c>
      <x:c r="L2535" t="str">
        <x:v>Include</x:v>
      </x:c>
      <x:c r="M2535"/>
      <x:c r="N2535"/>
    </x:row>
    <x:row r="2536">
      <x:c r="A2536" t="str">
        <x:v>Ste Smith|2026-01-23</x:v>
      </x:c>
      <x:c r="B2536" s="888" t="n">
        <x:v>46045</x:v>
      </x:c>
      <x:c r="C2536" t="str">
        <x:v>Ste Smith</x:v>
      </x:c>
      <x:c r="D2536" t="str">
        <x:v>Permanent</x:v>
      </x:c>
      <x:c r="E2536" t="str">
        <x:v>Manchester</x:v>
      </x:c>
      <x:c r="F2536" t="str">
        <x:v>Operative Porter</x:v>
      </x:c>
      <x:c r="G2536" t="str">
        <x:v>374044A, 399601</x:v>
      </x:c>
      <x:c r="H2536" t="str">
        <x:v>Hurstwood Environmental Consultants; National Museums Liverpool</x:v>
      </x:c>
      <x:c r="I2536" s="22" t="n">
        <x:v>11.5</x:v>
      </x:c>
      <x:c r="J2536" t="str">
        <x:v>Worked — 2 records</x:v>
      </x:c>
      <x:c r="K2536" t="str">
        <x:v>Employee 104097; home branch Manchester; assigned role Operative Porter | Deployment branch: Manchester | Actual role: Operative Porter | Jobs: 374044A, 399601 | Customers: Hurstwood Environmental Consultants; National Museums Liverpool | Actual hours: 11.5; source records: 2</x:v>
      </x:c>
      <x:c r="L2536" t="str">
        <x:v>Include</x:v>
      </x:c>
      <x:c r="M2536"/>
      <x:c r="N2536"/>
    </x:row>
    <x:row r="2537">
      <x:c r="A2537" t="str">
        <x:v>Ste Smith|2026-01-26</x:v>
      </x:c>
      <x:c r="B2537" s="888" t="n">
        <x:v>46048</x:v>
      </x:c>
      <x:c r="C2537" t="str">
        <x:v>Ste Smith</x:v>
      </x:c>
      <x:c r="D2537" t="str">
        <x:v>Permanent</x:v>
      </x:c>
      <x:c r="E2537" t="str">
        <x:v>Manchester</x:v>
      </x:c>
      <x:c r="F2537" t="str">
        <x:v>Operative Porter</x:v>
      </x:c>
      <x:c r="G2537"/>
      <x:c r="H2537"/>
      <x:c r="I2537" s="22" t="n">
        <x:v>0</x:v>
      </x:c>
      <x:c r="J2537" t="str">
        <x:v>Annual leave</x:v>
      </x:c>
      <x:c r="K2537" t="str">
        <x:v>Employee 104097; home branch Manchester; assigned role Operative Porter | Leave: Annual Leave (Hours) | Leave calendar basis: Variable-pattern period</x:v>
      </x:c>
      <x:c r="L2537" t="str">
        <x:v>Include</x:v>
      </x:c>
      <x:c r="M2537"/>
      <x:c r="N2537"/>
    </x:row>
    <x:row r="2538">
      <x:c r="A2538" t="str">
        <x:v>Ste Smith|2026-01-27</x:v>
      </x:c>
      <x:c r="B2538" s="888" t="n">
        <x:v>46049</x:v>
      </x:c>
      <x:c r="C2538" t="str">
        <x:v>Ste Smith</x:v>
      </x:c>
      <x:c r="D2538" t="str">
        <x:v>Permanent</x:v>
      </x:c>
      <x:c r="E2538" t="str">
        <x:v>Manchester</x:v>
      </x:c>
      <x:c r="F2538" t="str">
        <x:v>Operative Porter</x:v>
      </x:c>
      <x:c r="G2538" t="str">
        <x:v>398317</x:v>
      </x:c>
      <x:c r="H2538" t="str">
        <x:v>Restore Harrow Green</x:v>
      </x:c>
      <x:c r="I2538" s="22" t="n">
        <x:v>8.75</x:v>
      </x:c>
      <x:c r="J2538" t="str">
        <x:v>Worked</x:v>
      </x:c>
      <x:c r="K2538" t="str">
        <x:v>Employee 104097; home branch Manchester; assigned role Operative Porter | Deployment branch: Manchester | Actual role: Operative Porter | Jobs: 398317 | Customers: Restore Harrow Green | Actual hours: 8.8; source records: 1</x:v>
      </x:c>
      <x:c r="L2538" t="str">
        <x:v>Include</x:v>
      </x:c>
      <x:c r="M2538"/>
      <x:c r="N2538"/>
    </x:row>
    <x:row r="2539">
      <x:c r="A2539" t="str">
        <x:v>Ste Smith|2026-01-28</x:v>
      </x:c>
      <x:c r="B2539" s="888" t="n">
        <x:v>46050</x:v>
      </x:c>
      <x:c r="C2539" t="str">
        <x:v>Ste Smith</x:v>
      </x:c>
      <x:c r="D2539" t="str">
        <x:v>Permanent</x:v>
      </x:c>
      <x:c r="E2539" t="str">
        <x:v>Manchester</x:v>
      </x:c>
      <x:c r="F2539" t="str">
        <x:v>Operative Porter</x:v>
      </x:c>
      <x:c r="G2539" t="str">
        <x:v>399154, 398317</x:v>
      </x:c>
      <x:c r="H2539" t="str">
        <x:v>Crystec Pharma; Restore Harrow Green</x:v>
      </x:c>
      <x:c r="I2539" s="22" t="n">
        <x:v>24.5</x:v>
      </x:c>
      <x:c r="J2539" t="str">
        <x:v>Worked — 2 records</x:v>
      </x:c>
      <x:c r="K2539" t="str">
        <x:v>Employee 104097; home branch Manchester; assigned role Operative Porter | Deployment branch: Leeds, Manchester | Actual role: Operative Porter | Jobs: 399154, 398317 | Customers: Crystec Pharma; Restore Harrow Green | Actual hours: 24.5; source records: 2</x:v>
      </x:c>
      <x:c r="L2539" t="str">
        <x:v>Include</x:v>
      </x:c>
      <x:c r="M2539"/>
      <x:c r="N2539"/>
    </x:row>
    <x:row r="2540">
      <x:c r="A2540" t="str">
        <x:v>Ste Smith|2026-01-29</x:v>
      </x:c>
      <x:c r="B2540" s="888" t="n">
        <x:v>46051</x:v>
      </x:c>
      <x:c r="C2540" t="str">
        <x:v>Ste Smith</x:v>
      </x:c>
      <x:c r="D2540" t="str">
        <x:v>Permanent</x:v>
      </x:c>
      <x:c r="E2540" t="str">
        <x:v>Manchester</x:v>
      </x:c>
      <x:c r="F2540" t="str">
        <x:v>Operative Porter</x:v>
      </x:c>
      <x:c r="G2540" t="str">
        <x:v>399971, 392932, 398317</x:v>
      </x:c>
      <x:c r="H2540" t="str">
        <x:v>Midland Heart Limited; MOJ (Sodexo) SR:50663; Restore Harrow Green</x:v>
      </x:c>
      <x:c r="I2540" s="22" t="n">
        <x:v>10.5</x:v>
      </x:c>
      <x:c r="J2540" t="str">
        <x:v>Worked — 3 records</x:v>
      </x:c>
      <x:c r="K2540" t="str">
        <x:v>Employee 104097; home branch Manchester; assigned role Operative Porter | Deployment branch: Birmingham, Manchester | Actual role: Operative Porter | Jobs: 399971, 392932, 398317 | Customers: Midland Heart Limited; MOJ (Sodexo) SR:50663; Restore Harrow Green | Actual hours: 10.5; source records: 3</x:v>
      </x:c>
      <x:c r="L2540" t="str">
        <x:v>Include</x:v>
      </x:c>
      <x:c r="M2540"/>
      <x:c r="N2540"/>
    </x:row>
    <x:row r="2541">
      <x:c r="A2541" t="str">
        <x:v>Stephen Scott|2026-01-02</x:v>
      </x:c>
      <x:c r="B2541" s="888" t="n">
        <x:v>46024</x:v>
      </x:c>
      <x:c r="C2541" t="str">
        <x:v>Stephen Scott</x:v>
      </x:c>
      <x:c r="D2541" t="str">
        <x:v>Permanent</x:v>
      </x:c>
      <x:c r="E2541" t="str">
        <x:v>Thurrock</x:v>
      </x:c>
      <x:c r="F2541" t="str">
        <x:v>Operative Porter</x:v>
      </x:c>
      <x:c r="G2541"/>
      <x:c r="H2541"/>
      <x:c r="I2541" s="22" t="n">
        <x:v>0</x:v>
      </x:c>
      <x:c r="J2541" t="str">
        <x:v>Annual leave</x:v>
      </x:c>
      <x:c r="K2541" t="str">
        <x:v>Employee 1709; home branch Thurrock; assigned role Operative Porter | Leave: Annual Leave (Hours) | Leave calendar basis: Fixed schedule</x:v>
      </x:c>
      <x:c r="L2541" t="str">
        <x:v>Include</x:v>
      </x:c>
      <x:c r="M2541"/>
      <x:c r="N2541"/>
    </x:row>
    <x:row r="2542">
      <x:c r="A2542" t="str">
        <x:v>Stephen Scott|2026-01-03</x:v>
      </x:c>
      <x:c r="B2542" s="888" t="n">
        <x:v>46025</x:v>
      </x:c>
      <x:c r="C2542" t="str">
        <x:v>Stephen Scott</x:v>
      </x:c>
      <x:c r="D2542" t="str">
        <x:v>Permanent</x:v>
      </x:c>
      <x:c r="E2542" t="str">
        <x:v>Thurrock</x:v>
      </x:c>
      <x:c r="F2542" t="str">
        <x:v>Operative Porter</x:v>
      </x:c>
      <x:c r="G2542"/>
      <x:c r="H2542"/>
      <x:c r="I2542" s="22" t="n">
        <x:v>0</x:v>
      </x:c>
      <x:c r="J2542" t="str">
        <x:v>Annual leave</x:v>
      </x:c>
      <x:c r="K2542" t="str">
        <x:v>Employee 1709; home branch Thurrock; assigned role Operative Porter | Leave: Annual Leave (Hours) | Leave calendar basis: Fixed schedule</x:v>
      </x:c>
      <x:c r="L2542" t="str">
        <x:v>Include</x:v>
      </x:c>
      <x:c r="M2542"/>
      <x:c r="N2542"/>
    </x:row>
    <x:row r="2543">
      <x:c r="A2543" t="str">
        <x:v>Stephen Scott|2026-01-05</x:v>
      </x:c>
      <x:c r="B2543" s="888" t="n">
        <x:v>46027</x:v>
      </x:c>
      <x:c r="C2543" t="str">
        <x:v>Stephen Scott</x:v>
      </x:c>
      <x:c r="D2543" t="str">
        <x:v>Permanent</x:v>
      </x:c>
      <x:c r="E2543" t="str">
        <x:v>Thurrock</x:v>
      </x:c>
      <x:c r="F2543" t="str">
        <x:v>Operative Porter</x:v>
      </x:c>
      <x:c r="G2543" t="str">
        <x:v>399438</x:v>
      </x:c>
      <x:c r="H2543" t="str">
        <x:v>Harrow Green Thurrock M/W use only</x:v>
      </x:c>
      <x:c r="I2543" s="22" t="n">
        <x:v>9</x:v>
      </x:c>
      <x:c r="J2543" t="str">
        <x:v>Worked</x:v>
      </x:c>
      <x:c r="K2543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543" t="str">
        <x:v>Include</x:v>
      </x:c>
      <x:c r="M2543"/>
      <x:c r="N2543"/>
    </x:row>
    <x:row r="2544">
      <x:c r="A2544" t="str">
        <x:v>Stephen Scott|2026-01-09</x:v>
      </x:c>
      <x:c r="B2544" s="888" t="n">
        <x:v>46031</x:v>
      </x:c>
      <x:c r="C2544" t="str">
        <x:v>Stephen Scott</x:v>
      </x:c>
      <x:c r="D2544" t="str">
        <x:v>Permanent</x:v>
      </x:c>
      <x:c r="E2544" t="str">
        <x:v>Thurrock</x:v>
      </x:c>
      <x:c r="F2544" t="str">
        <x:v>Operative Porter</x:v>
      </x:c>
      <x:c r="G2544" t="str">
        <x:v>399438</x:v>
      </x:c>
      <x:c r="H2544" t="str">
        <x:v>Harrow Green Thurrock M/W use only</x:v>
      </x:c>
      <x:c r="I2544" s="22" t="n">
        <x:v>9</x:v>
      </x:c>
      <x:c r="J2544" t="str">
        <x:v>Worked</x:v>
      </x:c>
      <x:c r="K2544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544" t="str">
        <x:v>Include</x:v>
      </x:c>
      <x:c r="M2544"/>
      <x:c r="N2544"/>
    </x:row>
    <x:row r="2545">
      <x:c r="A2545" t="str">
        <x:v>Stephen Scott|2026-01-10</x:v>
      </x:c>
      <x:c r="B2545" s="888" t="n">
        <x:v>46032</x:v>
      </x:c>
      <x:c r="C2545" t="str">
        <x:v>Stephen Scott</x:v>
      </x:c>
      <x:c r="D2545" t="str">
        <x:v>Permanent</x:v>
      </x:c>
      <x:c r="E2545" t="str">
        <x:v>Thurrock</x:v>
      </x:c>
      <x:c r="F2545" t="str">
        <x:v>Operative Porter</x:v>
      </x:c>
      <x:c r="G2545" t="str">
        <x:v>399438</x:v>
      </x:c>
      <x:c r="H2545" t="str">
        <x:v>Harrow Green Thurrock M/W use only</x:v>
      </x:c>
      <x:c r="I2545" s="22" t="n">
        <x:v>8</x:v>
      </x:c>
      <x:c r="J2545" t="str">
        <x:v>Worked</x:v>
      </x:c>
      <x:c r="K2545" t="str">
        <x:v>Employee 1709; home branch Thurrock; assigned role Operative Porter | Deployment branch: Thurrock | Actual role: Operative Skilled | Jobs: 399438 | Customers: Harrow Green Thurrock M/W use only | Actual hours: 8.0; source records: 1</x:v>
      </x:c>
      <x:c r="L2545" t="str">
        <x:v>Include</x:v>
      </x:c>
      <x:c r="M2545"/>
      <x:c r="N2545"/>
    </x:row>
    <x:row r="2546">
      <x:c r="A2546" t="str">
        <x:v>Stephen Scott|2026-01-12</x:v>
      </x:c>
      <x:c r="B2546" s="888" t="n">
        <x:v>46034</x:v>
      </x:c>
      <x:c r="C2546" t="str">
        <x:v>Stephen Scott</x:v>
      </x:c>
      <x:c r="D2546" t="str">
        <x:v>Permanent</x:v>
      </x:c>
      <x:c r="E2546" t="str">
        <x:v>Thurrock</x:v>
      </x:c>
      <x:c r="F2546" t="str">
        <x:v>Operative Porter</x:v>
      </x:c>
      <x:c r="G2546" t="str">
        <x:v>399438</x:v>
      </x:c>
      <x:c r="H2546" t="str">
        <x:v>Harrow Green Thurrock M/W use only</x:v>
      </x:c>
      <x:c r="I2546" s="22" t="n">
        <x:v>9</x:v>
      </x:c>
      <x:c r="J2546" t="str">
        <x:v>Worked</x:v>
      </x:c>
      <x:c r="K2546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546" t="str">
        <x:v>Include</x:v>
      </x:c>
      <x:c r="M2546"/>
      <x:c r="N2546"/>
    </x:row>
    <x:row r="2547">
      <x:c r="A2547" t="str">
        <x:v>Stephen Scott|2026-01-16</x:v>
      </x:c>
      <x:c r="B2547" s="888" t="n">
        <x:v>46038</x:v>
      </x:c>
      <x:c r="C2547" t="str">
        <x:v>Stephen Scott</x:v>
      </x:c>
      <x:c r="D2547" t="str">
        <x:v>Permanent</x:v>
      </x:c>
      <x:c r="E2547" t="str">
        <x:v>Thurrock</x:v>
      </x:c>
      <x:c r="F2547" t="str">
        <x:v>Operative Porter</x:v>
      </x:c>
      <x:c r="G2547" t="str">
        <x:v>399438</x:v>
      </x:c>
      <x:c r="H2547" t="str">
        <x:v>Harrow Green Thurrock M/W use only</x:v>
      </x:c>
      <x:c r="I2547" s="22" t="n">
        <x:v>9</x:v>
      </x:c>
      <x:c r="J2547" t="str">
        <x:v>Worked</x:v>
      </x:c>
      <x:c r="K2547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547" t="str">
        <x:v>Include</x:v>
      </x:c>
      <x:c r="M2547"/>
      <x:c r="N2547"/>
    </x:row>
    <x:row r="2548">
      <x:c r="A2548" t="str">
        <x:v>Stephen Scott|2026-01-17</x:v>
      </x:c>
      <x:c r="B2548" s="888" t="n">
        <x:v>46039</x:v>
      </x:c>
      <x:c r="C2548" t="str">
        <x:v>Stephen Scott</x:v>
      </x:c>
      <x:c r="D2548" t="str">
        <x:v>Permanent</x:v>
      </x:c>
      <x:c r="E2548" t="str">
        <x:v>Thurrock</x:v>
      </x:c>
      <x:c r="F2548" t="str">
        <x:v>Operative Porter</x:v>
      </x:c>
      <x:c r="G2548" t="str">
        <x:v>399438</x:v>
      </x:c>
      <x:c r="H2548" t="str">
        <x:v>Harrow Green Thurrock M/W use only</x:v>
      </x:c>
      <x:c r="I2548" s="22" t="n">
        <x:v>8</x:v>
      </x:c>
      <x:c r="J2548" t="str">
        <x:v>Worked</x:v>
      </x:c>
      <x:c r="K2548" t="str">
        <x:v>Employee 1709; home branch Thurrock; assigned role Operative Porter | Deployment branch: Thurrock | Actual role: Operative Skilled | Jobs: 399438 | Customers: Harrow Green Thurrock M/W use only | Actual hours: 8.0; source records: 1</x:v>
      </x:c>
      <x:c r="L2548" t="str">
        <x:v>Include</x:v>
      </x:c>
      <x:c r="M2548"/>
      <x:c r="N2548"/>
    </x:row>
    <x:row r="2549">
      <x:c r="A2549" t="str">
        <x:v>Stephen Scott|2026-01-19</x:v>
      </x:c>
      <x:c r="B2549" s="888" t="n">
        <x:v>46041</x:v>
      </x:c>
      <x:c r="C2549" t="str">
        <x:v>Stephen Scott</x:v>
      </x:c>
      <x:c r="D2549" t="str">
        <x:v>Permanent</x:v>
      </x:c>
      <x:c r="E2549" t="str">
        <x:v>Thurrock</x:v>
      </x:c>
      <x:c r="F2549" t="str">
        <x:v>Operative Porter</x:v>
      </x:c>
      <x:c r="G2549" t="str">
        <x:v>399438</x:v>
      </x:c>
      <x:c r="H2549" t="str">
        <x:v>Harrow Green Thurrock M/W use only</x:v>
      </x:c>
      <x:c r="I2549" s="22" t="n">
        <x:v>9</x:v>
      </x:c>
      <x:c r="J2549" t="str">
        <x:v>Worked</x:v>
      </x:c>
      <x:c r="K2549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549" t="str">
        <x:v>Include</x:v>
      </x:c>
      <x:c r="M2549"/>
      <x:c r="N2549"/>
    </x:row>
    <x:row r="2550">
      <x:c r="A2550" t="str">
        <x:v>Stephen Scott|2026-01-23</x:v>
      </x:c>
      <x:c r="B2550" s="888" t="n">
        <x:v>46045</x:v>
      </x:c>
      <x:c r="C2550" t="str">
        <x:v>Stephen Scott</x:v>
      </x:c>
      <x:c r="D2550" t="str">
        <x:v>Permanent</x:v>
      </x:c>
      <x:c r="E2550" t="str">
        <x:v>Thurrock</x:v>
      </x:c>
      <x:c r="F2550" t="str">
        <x:v>Operative Porter</x:v>
      </x:c>
      <x:c r="G2550" t="str">
        <x:v>399438</x:v>
      </x:c>
      <x:c r="H2550" t="str">
        <x:v>Harrow Green Thurrock M/W use only</x:v>
      </x:c>
      <x:c r="I2550" s="22" t="n">
        <x:v>9</x:v>
      </x:c>
      <x:c r="J2550" t="str">
        <x:v>Worked</x:v>
      </x:c>
      <x:c r="K2550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550" t="str">
        <x:v>Include</x:v>
      </x:c>
      <x:c r="M2550"/>
      <x:c r="N2550"/>
    </x:row>
    <x:row r="2551">
      <x:c r="A2551" t="str">
        <x:v>Stephen Scott|2026-01-24</x:v>
      </x:c>
      <x:c r="B2551" s="888" t="n">
        <x:v>46046</x:v>
      </x:c>
      <x:c r="C2551" t="str">
        <x:v>Stephen Scott</x:v>
      </x:c>
      <x:c r="D2551" t="str">
        <x:v>Permanent</x:v>
      </x:c>
      <x:c r="E2551" t="str">
        <x:v>Thurrock</x:v>
      </x:c>
      <x:c r="F2551" t="str">
        <x:v>Operative Porter</x:v>
      </x:c>
      <x:c r="G2551" t="str">
        <x:v>399438</x:v>
      </x:c>
      <x:c r="H2551" t="str">
        <x:v>Harrow Green Thurrock M/W use only</x:v>
      </x:c>
      <x:c r="I2551" s="22" t="n">
        <x:v>8</x:v>
      </x:c>
      <x:c r="J2551" t="str">
        <x:v>Worked</x:v>
      </x:c>
      <x:c r="K2551" t="str">
        <x:v>Employee 1709; home branch Thurrock; assigned role Operative Porter | Deployment branch: Thurrock | Actual role: Operative Skilled | Jobs: 399438 | Customers: Harrow Green Thurrock M/W use only | Actual hours: 8.0; source records: 1</x:v>
      </x:c>
      <x:c r="L2551" t="str">
        <x:v>Include</x:v>
      </x:c>
      <x:c r="M2551"/>
      <x:c r="N2551"/>
    </x:row>
    <x:row r="2552">
      <x:c r="A2552" t="str">
        <x:v>Stephen Scott|2026-01-26</x:v>
      </x:c>
      <x:c r="B2552" s="888" t="n">
        <x:v>46048</x:v>
      </x:c>
      <x:c r="C2552" t="str">
        <x:v>Stephen Scott</x:v>
      </x:c>
      <x:c r="D2552" t="str">
        <x:v>Permanent</x:v>
      </x:c>
      <x:c r="E2552" t="str">
        <x:v>Thurrock</x:v>
      </x:c>
      <x:c r="F2552" t="str">
        <x:v>Operative Porter</x:v>
      </x:c>
      <x:c r="G2552" t="str">
        <x:v>399438</x:v>
      </x:c>
      <x:c r="H2552" t="str">
        <x:v>Harrow Green Thurrock M/W use only</x:v>
      </x:c>
      <x:c r="I2552" s="22" t="n">
        <x:v>9</x:v>
      </x:c>
      <x:c r="J2552" t="str">
        <x:v>Worked</x:v>
      </x:c>
      <x:c r="K2552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552" t="str">
        <x:v>Include</x:v>
      </x:c>
      <x:c r="M2552"/>
      <x:c r="N2552"/>
    </x:row>
    <x:row r="2553">
      <x:c r="A2553" t="str">
        <x:v>Stephen Scott|2026-01-30</x:v>
      </x:c>
      <x:c r="B2553" s="888" t="n">
        <x:v>46052</x:v>
      </x:c>
      <x:c r="C2553" t="str">
        <x:v>Stephen Scott</x:v>
      </x:c>
      <x:c r="D2553" t="str">
        <x:v>Permanent</x:v>
      </x:c>
      <x:c r="E2553" t="str">
        <x:v>Thurrock</x:v>
      </x:c>
      <x:c r="F2553" t="str">
        <x:v>Operative Porter</x:v>
      </x:c>
      <x:c r="G2553" t="str">
        <x:v>399438</x:v>
      </x:c>
      <x:c r="H2553" t="str">
        <x:v>Harrow Green Thurrock M/W use only</x:v>
      </x:c>
      <x:c r="I2553" s="22" t="n">
        <x:v>7</x:v>
      </x:c>
      <x:c r="J2553" t="str">
        <x:v>Worked</x:v>
      </x:c>
      <x:c r="K2553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553" t="str">
        <x:v>Include</x:v>
      </x:c>
      <x:c r="M2553"/>
      <x:c r="N2553"/>
    </x:row>
    <x:row r="2554">
      <x:c r="A2554" t="str">
        <x:v>Steve Allum|2026-01-02</x:v>
      </x:c>
      <x:c r="B2554" s="888" t="n">
        <x:v>46024</x:v>
      </x:c>
      <x:c r="C2554" t="str">
        <x:v>Steve Allum</x:v>
      </x:c>
      <x:c r="D2554" t="str">
        <x:v>Permanent</x:v>
      </x:c>
      <x:c r="E2554" t="str">
        <x:v>Oxford</x:v>
      </x:c>
      <x:c r="F2554" t="str">
        <x:v>Operative Driver</x:v>
      </x:c>
      <x:c r="G2554"/>
      <x:c r="H2554"/>
      <x:c r="I2554" s="22" t="n">
        <x:v>0</x:v>
      </x:c>
      <x:c r="J2554" t="str">
        <x:v>Annual leave</x:v>
      </x:c>
      <x:c r="K2554" t="str">
        <x:v>Employee 103776; home branch Oxford; assigned role Operative Driver | Leave: Annual Leave (Hours) | Leave calendar basis: Variable-pattern period</x:v>
      </x:c>
      <x:c r="L2554" t="str">
        <x:v>Include</x:v>
      </x:c>
      <x:c r="M2554"/>
      <x:c r="N2554"/>
    </x:row>
    <x:row r="2555">
      <x:c r="A2555" t="str">
        <x:v>Steve Allum|2026-01-06</x:v>
      </x:c>
      <x:c r="B2555" s="888" t="n">
        <x:v>46028</x:v>
      </x:c>
      <x:c r="C2555" t="str">
        <x:v>Steve Allum</x:v>
      </x:c>
      <x:c r="D2555" t="str">
        <x:v>Permanent</x:v>
      </x:c>
      <x:c r="E2555" t="str">
        <x:v>Oxford</x:v>
      </x:c>
      <x:c r="F2555" t="str">
        <x:v>Operative Driver</x:v>
      </x:c>
      <x:c r="G2555" t="str">
        <x:v>398740</x:v>
      </x:c>
      <x:c r="H2555" t="str">
        <x:v>Imperial College London (Equipnet)</x:v>
      </x:c>
      <x:c r="I2555" s="22" t="n">
        <x:v>9</x:v>
      </x:c>
      <x:c r="J2555" t="str">
        <x:v>Worked</x:v>
      </x:c>
      <x:c r="K2555" t="str">
        <x:v>Employee 103776; home branch Oxford; assigned role Operative Driver | Deployment branch: Oxford | Actual role: Operative Driver | Jobs: 398740 | Customers: Imperial College London (Equipnet) | Actual hours: 9.0; source records: 1</x:v>
      </x:c>
      <x:c r="L2555" t="str">
        <x:v>Include</x:v>
      </x:c>
      <x:c r="M2555"/>
      <x:c r="N2555"/>
    </x:row>
    <x:row r="2556">
      <x:c r="A2556" t="str">
        <x:v>Steve Allum|2026-01-07</x:v>
      </x:c>
      <x:c r="B2556" s="888" t="n">
        <x:v>46029</x:v>
      </x:c>
      <x:c r="C2556" t="str">
        <x:v>Steve Allum</x:v>
      </x:c>
      <x:c r="D2556" t="str">
        <x:v>Permanent</x:v>
      </x:c>
      <x:c r="E2556" t="str">
        <x:v>Oxford</x:v>
      </x:c>
      <x:c r="F2556" t="str">
        <x:v>Operative Driver</x:v>
      </x:c>
      <x:c r="G2556" t="str">
        <x:v>398740</x:v>
      </x:c>
      <x:c r="H2556" t="str">
        <x:v>Imperial College London (Equipnet)</x:v>
      </x:c>
      <x:c r="I2556" s="22" t="n">
        <x:v>7.5</x:v>
      </x:c>
      <x:c r="J2556" t="str">
        <x:v>Worked</x:v>
      </x:c>
      <x:c r="K2556" t="str">
        <x:v>Employee 103776; home branch Oxford; assigned role Operative Driver | Deployment branch: Oxford | Actual role: Operative Porter | Jobs: 398740 | Customers: Imperial College London (Equipnet) | Actual hours: 7.5; source records: 1</x:v>
      </x:c>
      <x:c r="L2556" t="str">
        <x:v>Include</x:v>
      </x:c>
      <x:c r="M2556"/>
      <x:c r="N2556"/>
    </x:row>
    <x:row r="2557">
      <x:c r="A2557" t="str">
        <x:v>Steve Allum|2026-01-08</x:v>
      </x:c>
      <x:c r="B2557" s="888" t="n">
        <x:v>46030</x:v>
      </x:c>
      <x:c r="C2557" t="str">
        <x:v>Steve Allum</x:v>
      </x:c>
      <x:c r="D2557" t="str">
        <x:v>Permanent</x:v>
      </x:c>
      <x:c r="E2557" t="str">
        <x:v>Oxford</x:v>
      </x:c>
      <x:c r="F2557" t="str">
        <x:v>Operative Driver</x:v>
      </x:c>
      <x:c r="G2557" t="str">
        <x:v>399245, 398740</x:v>
      </x:c>
      <x:c r="H2557" t="str">
        <x:v>Haier (Kings College); Imperial College London (Equipnet)</x:v>
      </x:c>
      <x:c r="I2557" s="22" t="n">
        <x:v>20</x:v>
      </x:c>
      <x:c r="J2557" t="str">
        <x:v>Worked — 2 records</x:v>
      </x:c>
      <x:c r="K2557" t="str">
        <x:v>Employee 103776; home branch Oxford; assigned role Operative Driver | Deployment branch: Oxford | Actual role: Operative Driver | Jobs: 399245, 398740 | Customers: Haier (Kings College); Imperial College London (Equipnet) | Actual hours: 20.0; source records: 2</x:v>
      </x:c>
      <x:c r="L2557" t="str">
        <x:v>Include</x:v>
      </x:c>
      <x:c r="M2557"/>
      <x:c r="N2557"/>
    </x:row>
    <x:row r="2558">
      <x:c r="A2558" t="str">
        <x:v>Steve Allum|2026-01-12</x:v>
      </x:c>
      <x:c r="B2558" s="888" t="n">
        <x:v>46034</x:v>
      </x:c>
      <x:c r="C2558" t="str">
        <x:v>Steve Allum</x:v>
      </x:c>
      <x:c r="D2558" t="str">
        <x:v>Permanent</x:v>
      </x:c>
      <x:c r="E2558" t="str">
        <x:v>Oxford</x:v>
      </x:c>
      <x:c r="F2558" t="str">
        <x:v>Operative Driver</x:v>
      </x:c>
      <x:c r="G2558" t="str">
        <x:v>398552</x:v>
      </x:c>
      <x:c r="H2558" t="str">
        <x:v>Ellison Institute of Technology</x:v>
      </x:c>
      <x:c r="I2558" s="22" t="n">
        <x:v>8</x:v>
      </x:c>
      <x:c r="J2558" t="str">
        <x:v>Worked</x:v>
      </x:c>
      <x:c r="K2558" t="str">
        <x:v>Employee 103776; home branch Oxford; assigned role Operative Driver | Deployment branch: Oxford | Actual role: Operative Driver | Jobs: 398552 | Customers: Ellison Institute of Technology | Actual hours: 8.0; source records: 1</x:v>
      </x:c>
      <x:c r="L2558" t="str">
        <x:v>Include</x:v>
      </x:c>
      <x:c r="M2558"/>
      <x:c r="N2558"/>
    </x:row>
    <x:row r="2559">
      <x:c r="A2559" t="str">
        <x:v>Steve Allum|2026-01-13</x:v>
      </x:c>
      <x:c r="B2559" s="888" t="n">
        <x:v>46035</x:v>
      </x:c>
      <x:c r="C2559" t="str">
        <x:v>Steve Allum</x:v>
      </x:c>
      <x:c r="D2559" t="str">
        <x:v>Permanent</x:v>
      </x:c>
      <x:c r="E2559" t="str">
        <x:v>Oxford</x:v>
      </x:c>
      <x:c r="F2559" t="str">
        <x:v>Operative Driver</x:v>
      </x:c>
      <x:c r="G2559" t="str">
        <x:v>399232</x:v>
      </x:c>
      <x:c r="H2559" t="str">
        <x:v>T-Squared Group</x:v>
      </x:c>
      <x:c r="I2559" s="22" t="n">
        <x:v>9</x:v>
      </x:c>
      <x:c r="J2559" t="str">
        <x:v>Worked</x:v>
      </x:c>
      <x:c r="K2559" t="str">
        <x:v>Employee 103776; home branch Oxford; assigned role Operative Driver | Deployment branch: Oxford | Actual role: Operative Driver | Jobs: 399232 | Customers: T-Squared Group | Actual hours: 9.0; source records: 1</x:v>
      </x:c>
      <x:c r="L2559" t="str">
        <x:v>Include</x:v>
      </x:c>
      <x:c r="M2559"/>
      <x:c r="N2559"/>
    </x:row>
    <x:row r="2560">
      <x:c r="A2560" t="str">
        <x:v>Steve Allum|2026-01-14</x:v>
      </x:c>
      <x:c r="B2560" s="888" t="n">
        <x:v>46036</x:v>
      </x:c>
      <x:c r="C2560" t="str">
        <x:v>Steve Allum</x:v>
      </x:c>
      <x:c r="D2560" t="str">
        <x:v>Permanent</x:v>
      </x:c>
      <x:c r="E2560" t="str">
        <x:v>Oxford</x:v>
      </x:c>
      <x:c r="F2560" t="str">
        <x:v>Operative Driver</x:v>
      </x:c>
      <x:c r="G2560" t="str">
        <x:v>399236</x:v>
      </x:c>
      <x:c r="H2560" t="str">
        <x:v>CGI</x:v>
      </x:c>
      <x:c r="I2560" s="22" t="n">
        <x:v>9</x:v>
      </x:c>
      <x:c r="J2560" t="str">
        <x:v>Worked</x:v>
      </x:c>
      <x:c r="K2560" t="str">
        <x:v>Employee 103776; home branch Oxford; assigned role Operative Driver | Deployment branch: Oxford | Actual role: Operative Driver | Jobs: 399236 | Customers: CGI | Actual hours: 9.0; source records: 1</x:v>
      </x:c>
      <x:c r="L2560" t="str">
        <x:v>Include</x:v>
      </x:c>
      <x:c r="M2560"/>
      <x:c r="N2560"/>
    </x:row>
    <x:row r="2561">
      <x:c r="A2561" t="str">
        <x:v>Steve Allum|2026-01-15</x:v>
      </x:c>
      <x:c r="B2561" s="888" t="n">
        <x:v>46037</x:v>
      </x:c>
      <x:c r="C2561" t="str">
        <x:v>Steve Allum</x:v>
      </x:c>
      <x:c r="D2561" t="str">
        <x:v>Permanent</x:v>
      </x:c>
      <x:c r="E2561" t="str">
        <x:v>Oxford</x:v>
      </x:c>
      <x:c r="F2561" t="str">
        <x:v>Operative Driver</x:v>
      </x:c>
      <x:c r="G2561" t="str">
        <x:v>399232</x:v>
      </x:c>
      <x:c r="H2561" t="str">
        <x:v>T-Squared Group</x:v>
      </x:c>
      <x:c r="I2561" s="22" t="n">
        <x:v>9</x:v>
      </x:c>
      <x:c r="J2561" t="str">
        <x:v>Worked</x:v>
      </x:c>
      <x:c r="K2561" t="str">
        <x:v>Employee 103776; home branch Oxford; assigned role Operative Driver | Deployment branch: Oxford | Actual role: Operative Driver | Jobs: 399232 | Customers: T-Squared Group | Actual hours: 9.0; source records: 1</x:v>
      </x:c>
      <x:c r="L2561" t="str">
        <x:v>Include</x:v>
      </x:c>
      <x:c r="M2561"/>
      <x:c r="N2561"/>
    </x:row>
    <x:row r="2562">
      <x:c r="A2562" t="str">
        <x:v>Steve Allum|2026-01-16</x:v>
      </x:c>
      <x:c r="B2562" s="888" t="n">
        <x:v>46038</x:v>
      </x:c>
      <x:c r="C2562" t="str">
        <x:v>Steve Allum</x:v>
      </x:c>
      <x:c r="D2562" t="str">
        <x:v>Permanent</x:v>
      </x:c>
      <x:c r="E2562" t="str">
        <x:v>Oxford</x:v>
      </x:c>
      <x:c r="F2562" t="str">
        <x:v>Operative Driver</x:v>
      </x:c>
      <x:c r="G2562" t="str">
        <x:v>386372A</x:v>
      </x:c>
      <x:c r="H2562" t="str">
        <x:v>Merck Sharpe &amp; Dohme (UK Ltd)</x:v>
      </x:c>
      <x:c r="I2562" s="22" t="n">
        <x:v>10</x:v>
      </x:c>
      <x:c r="J2562" t="str">
        <x:v>Worked</x:v>
      </x:c>
      <x:c r="K2562" t="str">
        <x:v>Employee 103776; home branch Oxford; assigned role Operative Driver | Deployment branch: Oxford | Actual role: Operative Driver | Jobs: 386372A | Customers: Merck Sharpe &amp; Dohme (UK Ltd) | Actual hours: 10.0; source records: 1</x:v>
      </x:c>
      <x:c r="L2562" t="str">
        <x:v>Include</x:v>
      </x:c>
      <x:c r="M2562"/>
      <x:c r="N2562"/>
    </x:row>
    <x:row r="2563">
      <x:c r="A2563" t="str">
        <x:v>Steve Allum|2026-01-19</x:v>
      </x:c>
      <x:c r="B2563" s="888" t="n">
        <x:v>46041</x:v>
      </x:c>
      <x:c r="C2563" t="str">
        <x:v>Steve Allum</x:v>
      </x:c>
      <x:c r="D2563" t="str">
        <x:v>Permanent</x:v>
      </x:c>
      <x:c r="E2563" t="str">
        <x:v>Oxford</x:v>
      </x:c>
      <x:c r="F2563" t="str">
        <x:v>Operative Driver</x:v>
      </x:c>
      <x:c r="G2563" t="str">
        <x:v>398109, 398961</x:v>
      </x:c>
      <x:c r="H2563" t="str">
        <x:v>Haier; Haier (ICL)</x:v>
      </x:c>
      <x:c r="I2563" s="22" t="n">
        <x:v>18</x:v>
      </x:c>
      <x:c r="J2563" t="str">
        <x:v>Worked — 2 records</x:v>
      </x:c>
      <x:c r="K2563" t="str">
        <x:v>Employee 103776; home branch Oxford; assigned role Operative Driver | Deployment branch: Oxford | Actual role: Operative Driver | Jobs: 398109, 398961 | Customers: Haier; Haier (ICL) | Actual hours: 18.0; source records: 2</x:v>
      </x:c>
      <x:c r="L2563" t="str">
        <x:v>Include</x:v>
      </x:c>
      <x:c r="M2563"/>
      <x:c r="N2563"/>
    </x:row>
    <x:row r="2564">
      <x:c r="A2564" t="str">
        <x:v>Steve Allum|2026-01-20</x:v>
      </x:c>
      <x:c r="B2564" s="888" t="n">
        <x:v>46042</x:v>
      </x:c>
      <x:c r="C2564" t="str">
        <x:v>Steve Allum</x:v>
      </x:c>
      <x:c r="D2564" t="str">
        <x:v>Permanent</x:v>
      </x:c>
      <x:c r="E2564" t="str">
        <x:v>Oxford</x:v>
      </x:c>
      <x:c r="F2564" t="str">
        <x:v>Operative Driver</x:v>
      </x:c>
      <x:c r="G2564" t="str">
        <x:v>399372</x:v>
      </x:c>
      <x:c r="H2564" t="str">
        <x:v>Houdini Bio</x:v>
      </x:c>
      <x:c r="I2564" s="22" t="n">
        <x:v>9</x:v>
      </x:c>
      <x:c r="J2564" t="str">
        <x:v>Worked</x:v>
      </x:c>
      <x:c r="K2564" t="str">
        <x:v>Employee 103776; home branch Oxford; assigned role Operative Driver | Deployment branch: Oxford | Actual role: Operative Driver | Jobs: 399372 | Customers: Houdini Bio | Actual hours: 9.0; source records: 1</x:v>
      </x:c>
      <x:c r="L2564" t="str">
        <x:v>Include</x:v>
      </x:c>
      <x:c r="M2564"/>
      <x:c r="N2564"/>
    </x:row>
    <x:row r="2565">
      <x:c r="A2565" t="str">
        <x:v>Steve Allum|2026-01-21</x:v>
      </x:c>
      <x:c r="B2565" s="888" t="n">
        <x:v>46043</x:v>
      </x:c>
      <x:c r="C2565" t="str">
        <x:v>Steve Allum</x:v>
      </x:c>
      <x:c r="D2565" t="str">
        <x:v>Permanent</x:v>
      </x:c>
      <x:c r="E2565" t="str">
        <x:v>Oxford</x:v>
      </x:c>
      <x:c r="F2565" t="str">
        <x:v>Operative Driver</x:v>
      </x:c>
      <x:c r="G2565" t="str">
        <x:v>399835</x:v>
      </x:c>
      <x:c r="H2565" t="str">
        <x:v>Skyline (EIT Storage)</x:v>
      </x:c>
      <x:c r="I2565" s="22" t="n">
        <x:v>7.5</x:v>
      </x:c>
      <x:c r="J2565" t="str">
        <x:v>Worked</x:v>
      </x:c>
      <x:c r="K2565" t="str">
        <x:v>Employee 103776; home branch Oxford; assigned role Operative Driver | Deployment branch: Oxford | Actual role: Operative Driver | Jobs: 399835 | Customers: Skyline (EIT Storage) | Actual hours: 7.5; source records: 1</x:v>
      </x:c>
      <x:c r="L2565" t="str">
        <x:v>Include</x:v>
      </x:c>
      <x:c r="M2565"/>
      <x:c r="N2565"/>
    </x:row>
    <x:row r="2566">
      <x:c r="A2566" t="str">
        <x:v>Steve Allum|2026-01-22</x:v>
      </x:c>
      <x:c r="B2566" s="888" t="n">
        <x:v>46044</x:v>
      </x:c>
      <x:c r="C2566" t="str">
        <x:v>Steve Allum</x:v>
      </x:c>
      <x:c r="D2566" t="str">
        <x:v>Permanent</x:v>
      </x:c>
      <x:c r="E2566" t="str">
        <x:v>Oxford</x:v>
      </x:c>
      <x:c r="F2566" t="str">
        <x:v>Operative Driver</x:v>
      </x:c>
      <x:c r="G2566" t="str">
        <x:v>399346</x:v>
      </x:c>
      <x:c r="H2566" t="str">
        <x:v>Evotec</x:v>
      </x:c>
      <x:c r="I2566" s="22" t="n">
        <x:v>9</x:v>
      </x:c>
      <x:c r="J2566" t="str">
        <x:v>Worked</x:v>
      </x:c>
      <x:c r="K2566" t="str">
        <x:v>Employee 103776; home branch Oxford; assigned role Operative Driver | Deployment branch: Oxford | Actual role: Operative Porter | Jobs: 399346 | Customers: Evotec | Actual hours: 9.0; source records: 1</x:v>
      </x:c>
      <x:c r="L2566" t="str">
        <x:v>Include</x:v>
      </x:c>
      <x:c r="M2566"/>
      <x:c r="N2566"/>
    </x:row>
    <x:row r="2567">
      <x:c r="A2567" t="str">
        <x:v>Steve Allum|2026-01-23</x:v>
      </x:c>
      <x:c r="B2567" s="888" t="n">
        <x:v>46045</x:v>
      </x:c>
      <x:c r="C2567" t="str">
        <x:v>Steve Allum</x:v>
      </x:c>
      <x:c r="D2567" t="str">
        <x:v>Permanent</x:v>
      </x:c>
      <x:c r="E2567" t="str">
        <x:v>Oxford</x:v>
      </x:c>
      <x:c r="F2567" t="str">
        <x:v>Operative Driver</x:v>
      </x:c>
      <x:c r="G2567" t="str">
        <x:v>399346</x:v>
      </x:c>
      <x:c r="H2567" t="str">
        <x:v>Evotec</x:v>
      </x:c>
      <x:c r="I2567" s="22" t="n">
        <x:v>10</x:v>
      </x:c>
      <x:c r="J2567" t="str">
        <x:v>Worked</x:v>
      </x:c>
      <x:c r="K2567" t="str">
        <x:v>Employee 103776; home branch Oxford; assigned role Operative Driver | Deployment branch: Oxford | Actual role: Operative Porter | Jobs: 399346 | Customers: Evotec | Actual hours: 10.0; source records: 1</x:v>
      </x:c>
      <x:c r="L2567" t="str">
        <x:v>Include</x:v>
      </x:c>
      <x:c r="M2567"/>
      <x:c r="N2567"/>
    </x:row>
    <x:row r="2568">
      <x:c r="A2568" t="str">
        <x:v>Steve Allum|2026-01-26</x:v>
      </x:c>
      <x:c r="B2568" s="888" t="n">
        <x:v>46048</x:v>
      </x:c>
      <x:c r="C2568" t="str">
        <x:v>Steve Allum</x:v>
      </x:c>
      <x:c r="D2568" t="str">
        <x:v>Permanent</x:v>
      </x:c>
      <x:c r="E2568" t="str">
        <x:v>Oxford</x:v>
      </x:c>
      <x:c r="F2568" t="str">
        <x:v>Operative Driver</x:v>
      </x:c>
      <x:c r="G2568" t="str">
        <x:v>397979M</x:v>
      </x:c>
      <x:c r="H2568" t="str">
        <x:v>Thames Valley Police</x:v>
      </x:c>
      <x:c r="I2568" s="22" t="n">
        <x:v>7.5</x:v>
      </x:c>
      <x:c r="J2568" t="str">
        <x:v>Worked</x:v>
      </x:c>
      <x:c r="K2568" t="str">
        <x:v>Employee 103776; home branch Oxford; assigned role Operative Driver | Deployment branch: Oxford | Actual role: Operative Porter | Jobs: 397979M | Customers: Thames Valley Police | Actual hours: 7.5; source records: 1</x:v>
      </x:c>
      <x:c r="L2568" t="str">
        <x:v>Include</x:v>
      </x:c>
      <x:c r="M2568"/>
      <x:c r="N2568"/>
    </x:row>
    <x:row r="2569">
      <x:c r="A2569" t="str">
        <x:v>Steve Allum|2026-01-27</x:v>
      </x:c>
      <x:c r="B2569" s="888" t="n">
        <x:v>46049</x:v>
      </x:c>
      <x:c r="C2569" t="str">
        <x:v>Steve Allum</x:v>
      </x:c>
      <x:c r="D2569" t="str">
        <x:v>Permanent</x:v>
      </x:c>
      <x:c r="E2569" t="str">
        <x:v>Oxford</x:v>
      </x:c>
      <x:c r="F2569" t="str">
        <x:v>Operative Driver</x:v>
      </x:c>
      <x:c r="G2569" t="str">
        <x:v>399275E</x:v>
      </x:c>
      <x:c r="H2569" t="str">
        <x:v>Avantor ( OXFORD  JAN 2026 )</x:v>
      </x:c>
      <x:c r="I2569" s="22" t="n">
        <x:v>4</x:v>
      </x:c>
      <x:c r="J2569" t="str">
        <x:v>Worked</x:v>
      </x:c>
      <x:c r="K2569" t="str">
        <x:v>Employee 103776; home branch Oxford; assigned role Operative Driver | Deployment branch: Cambridge | Actual role: Operative Driver | Jobs: 399275E | Customers: Avantor ( OXFORD  JAN 2026 ) | Actual hours: 4.0; source records: 1</x:v>
      </x:c>
      <x:c r="L2569" t="str">
        <x:v>Include</x:v>
      </x:c>
      <x:c r="M2569"/>
      <x:c r="N2569"/>
    </x:row>
    <x:row r="2570">
      <x:c r="A2570" t="str">
        <x:v>Steve Allum|2026-01-28</x:v>
      </x:c>
      <x:c r="B2570" s="888" t="n">
        <x:v>46050</x:v>
      </x:c>
      <x:c r="C2570" t="str">
        <x:v>Steve Allum</x:v>
      </x:c>
      <x:c r="D2570" t="str">
        <x:v>Permanent</x:v>
      </x:c>
      <x:c r="E2570" t="str">
        <x:v>Oxford</x:v>
      </x:c>
      <x:c r="F2570" t="str">
        <x:v>Operative Driver</x:v>
      </x:c>
      <x:c r="G2570" t="str">
        <x:v>399927</x:v>
      </x:c>
      <x:c r="H2570" t="str">
        <x:v>Science Care Ltd (MERCK)</x:v>
      </x:c>
      <x:c r="I2570" s="22" t="n">
        <x:v>4</x:v>
      </x:c>
      <x:c r="J2570" t="str">
        <x:v>Worked</x:v>
      </x:c>
      <x:c r="K2570" t="str">
        <x:v>Employee 103776; home branch Oxford; assigned role Operative Driver | Deployment branch: Oxford | Actual role: Operative Driver | Jobs: 399927 | Customers: Science Care Ltd (MERCK) | Actual hours: 4.0; source records: 1</x:v>
      </x:c>
      <x:c r="L2570" t="str">
        <x:v>Include</x:v>
      </x:c>
      <x:c r="M2570"/>
      <x:c r="N2570"/>
    </x:row>
    <x:row r="2571">
      <x:c r="A2571" t="str">
        <x:v>Steve Allum|2026-01-29</x:v>
      </x:c>
      <x:c r="B2571" s="888" t="n">
        <x:v>46051</x:v>
      </x:c>
      <x:c r="C2571" t="str">
        <x:v>Steve Allum</x:v>
      </x:c>
      <x:c r="D2571" t="str">
        <x:v>Permanent</x:v>
      </x:c>
      <x:c r="E2571" t="str">
        <x:v>Oxford</x:v>
      </x:c>
      <x:c r="F2571" t="str">
        <x:v>Operative Driver</x:v>
      </x:c>
      <x:c r="G2571" t="str">
        <x:v>398887A, 399737</x:v>
      </x:c>
      <x:c r="H2571" t="str">
        <x:v>Gilead; Vertex Pharmaceuticals Limited</x:v>
      </x:c>
      <x:c r="I2571" s="22" t="n">
        <x:v>4</x:v>
      </x:c>
      <x:c r="J2571" t="str">
        <x:v>Worked — 2 records</x:v>
      </x:c>
      <x:c r="K2571" t="str">
        <x:v>Employee 103776; home branch Oxford; assigned role Operative Driver | Deployment branch: Oxford | Actual role: Operative Driver | Jobs: 398887A, 399737 | Customers: Gilead; Vertex Pharmaceuticals Limited | Actual hours: 4.0; source records: 2</x:v>
      </x:c>
      <x:c r="L2571" t="str">
        <x:v>Include</x:v>
      </x:c>
      <x:c r="M2571"/>
      <x:c r="N2571"/>
    </x:row>
    <x:row r="2572">
      <x:c r="A2572" t="str">
        <x:v>Steve Allum|2026-01-30</x:v>
      </x:c>
      <x:c r="B2572" s="888" t="n">
        <x:v>46052</x:v>
      </x:c>
      <x:c r="C2572" t="str">
        <x:v>Steve Allum</x:v>
      </x:c>
      <x:c r="D2572" t="str">
        <x:v>Permanent</x:v>
      </x:c>
      <x:c r="E2572" t="str">
        <x:v>Oxford</x:v>
      </x:c>
      <x:c r="F2572" t="str">
        <x:v>Operative Driver</x:v>
      </x:c>
      <x:c r="G2572" t="str">
        <x:v>400044</x:v>
      </x:c>
      <x:c r="H2572" t="str">
        <x:v>Monmouth Scientific Limited (COLLECTION)</x:v>
      </x:c>
      <x:c r="I2572" s="22" t="n">
        <x:v>6</x:v>
      </x:c>
      <x:c r="J2572" t="str">
        <x:v>Worked</x:v>
      </x:c>
      <x:c r="K2572" t="str">
        <x:v>Employee 103776; home branch Oxford; assigned role Operative Driver | Deployment branch: Oxford | Actual role: Operative Driver | Jobs: 400044 | Customers: Monmouth Scientific Limited (COLLECTION) | Actual hours: 6.0; source records: 1</x:v>
      </x:c>
      <x:c r="L2572" t="str">
        <x:v>Include</x:v>
      </x:c>
      <x:c r="M2572"/>
      <x:c r="N2572"/>
    </x:row>
    <x:row r="2573">
      <x:c r="A2573" t="str">
        <x:v>Steven Baughan|2026-01-02</x:v>
      </x:c>
      <x:c r="B2573" s="888" t="n">
        <x:v>46024</x:v>
      </x:c>
      <x:c r="C2573" t="str">
        <x:v>Steven Baughan</x:v>
      </x:c>
      <x:c r="D2573" t="str">
        <x:v>Permanent</x:v>
      </x:c>
      <x:c r="E2573" t="str">
        <x:v>Birmingham</x:v>
      </x:c>
      <x:c r="F2573" t="str">
        <x:v>Operative Porter</x:v>
      </x:c>
      <x:c r="G2573"/>
      <x:c r="H2573"/>
      <x:c r="I2573" s="22" t="n">
        <x:v>0</x:v>
      </x:c>
      <x:c r="J2573" t="str">
        <x:v>Annual leave</x:v>
      </x:c>
      <x:c r="K2573" t="str">
        <x:v>Employee 103089; home branch Birmingham; assigned role Operative Porter | Leave: Annual Leave (Hours) | Leave calendar basis: Variable-pattern period</x:v>
      </x:c>
      <x:c r="L2573" t="str">
        <x:v>Include</x:v>
      </x:c>
      <x:c r="M2573"/>
      <x:c r="N2573"/>
    </x:row>
    <x:row r="2574">
      <x:c r="A2574" t="str">
        <x:v>Steven Baughan|2026-01-05</x:v>
      </x:c>
      <x:c r="B2574" s="888" t="n">
        <x:v>46027</x:v>
      </x:c>
      <x:c r="C2574" t="str">
        <x:v>Steven Baughan</x:v>
      </x:c>
      <x:c r="D2574" t="str">
        <x:v>Permanent</x:v>
      </x:c>
      <x:c r="E2574" t="str">
        <x:v>Birmingham</x:v>
      </x:c>
      <x:c r="F2574" t="str">
        <x:v>Operative Porter</x:v>
      </x:c>
      <x:c r="G2574" t="str">
        <x:v>390743B</x:v>
      </x:c>
      <x:c r="H2574" t="str">
        <x:v>West Midlands Police - Facilities</x:v>
      </x:c>
      <x:c r="I2574" s="22" t="n">
        <x:v>7.5</x:v>
      </x:c>
      <x:c r="J2574" t="str">
        <x:v>Worked</x:v>
      </x:c>
      <x:c r="K2574" t="str">
        <x:v>Employee 103089; home branch Birmingham; assigned role Operative Porter | Deployment branch: Birmingham | Actual role: Operative Porter | Jobs: 390743B | Customers: West Midlands Police - Facilities | Actual hours: 7.5; source records: 1</x:v>
      </x:c>
      <x:c r="L2574" t="str">
        <x:v>Include</x:v>
      </x:c>
      <x:c r="M2574"/>
      <x:c r="N2574"/>
    </x:row>
    <x:row r="2575">
      <x:c r="A2575" t="str">
        <x:v>Steven Baughan|2026-01-06</x:v>
      </x:c>
      <x:c r="B2575" s="888" t="n">
        <x:v>46028</x:v>
      </x:c>
      <x:c r="C2575" t="str">
        <x:v>Steven Baughan</x:v>
      </x:c>
      <x:c r="D2575" t="str">
        <x:v>Permanent</x:v>
      </x:c>
      <x:c r="E2575" t="str">
        <x:v>Birmingham</x:v>
      </x:c>
      <x:c r="F2575" t="str">
        <x:v>Operative Porter</x:v>
      </x:c>
      <x:c r="G2575" t="str">
        <x:v>397334</x:v>
      </x:c>
      <x:c r="H2575" t="str">
        <x:v>West Midlands Police</x:v>
      </x:c>
      <x:c r="I2575" s="22" t="n">
        <x:v>8</x:v>
      </x:c>
      <x:c r="J2575" t="str">
        <x:v>Worked</x:v>
      </x:c>
      <x:c r="K2575" t="str">
        <x:v>Employee 103089; home branch Birmingham; assigned role Operative Porter | Deployment branch: Birmingham | Actual role: Operative Porter | Jobs: 397334 | Customers: West Midlands Police | Actual hours: 8.0; source records: 1</x:v>
      </x:c>
      <x:c r="L2575" t="str">
        <x:v>Include</x:v>
      </x:c>
      <x:c r="M2575"/>
      <x:c r="N2575"/>
    </x:row>
    <x:row r="2576">
      <x:c r="A2576" t="str">
        <x:v>Steven Baughan|2026-01-07</x:v>
      </x:c>
      <x:c r="B2576" s="888" t="n">
        <x:v>46029</x:v>
      </x:c>
      <x:c r="C2576" t="str">
        <x:v>Steven Baughan</x:v>
      </x:c>
      <x:c r="D2576" t="str">
        <x:v>Permanent</x:v>
      </x:c>
      <x:c r="E2576" t="str">
        <x:v>Birmingham</x:v>
      </x:c>
      <x:c r="F2576" t="str">
        <x:v>Operative Porter</x:v>
      </x:c>
      <x:c r="G2576" t="str">
        <x:v>397334</x:v>
      </x:c>
      <x:c r="H2576" t="str">
        <x:v>West Midlands Police</x:v>
      </x:c>
      <x:c r="I2576" s="22" t="n">
        <x:v>7.5</x:v>
      </x:c>
      <x:c r="J2576" t="str">
        <x:v>Worked</x:v>
      </x:c>
      <x:c r="K2576" t="str">
        <x:v>Employee 103089; home branch Birmingham; assigned role Operative Porter | Deployment branch: Birmingham | Actual role: Operative Porter | Jobs: 397334 | Customers: West Midlands Police | Actual hours: 7.5; source records: 1</x:v>
      </x:c>
      <x:c r="L2576" t="str">
        <x:v>Include</x:v>
      </x:c>
      <x:c r="M2576"/>
      <x:c r="N2576"/>
    </x:row>
    <x:row r="2577">
      <x:c r="A2577" t="str">
        <x:v>Steven Baughan|2026-01-08</x:v>
      </x:c>
      <x:c r="B2577" s="888" t="n">
        <x:v>46030</x:v>
      </x:c>
      <x:c r="C2577" t="str">
        <x:v>Steven Baughan</x:v>
      </x:c>
      <x:c r="D2577" t="str">
        <x:v>Permanent</x:v>
      </x:c>
      <x:c r="E2577" t="str">
        <x:v>Birmingham</x:v>
      </x:c>
      <x:c r="F2577" t="str">
        <x:v>Operative Porter</x:v>
      </x:c>
      <x:c r="G2577" t="str">
        <x:v>399322</x:v>
      </x:c>
      <x:c r="H2577" t="str">
        <x:v>West Midlands Police</x:v>
      </x:c>
      <x:c r="I2577" s="22" t="n">
        <x:v>9.5</x:v>
      </x:c>
      <x:c r="J2577" t="str">
        <x:v>Worked</x:v>
      </x:c>
      <x:c r="K2577" t="str">
        <x:v>Employee 103089; home branch Birmingham; assigned role Operative Porter | Deployment branch: Birmingham | Actual role: Operative Porter | Jobs: 399322 | Customers: West Midlands Police | Actual hours: 9.5; source records: 1</x:v>
      </x:c>
      <x:c r="L2577" t="str">
        <x:v>Include</x:v>
      </x:c>
      <x:c r="M2577"/>
      <x:c r="N2577"/>
    </x:row>
    <x:row r="2578">
      <x:c r="A2578" t="str">
        <x:v>Steven Baughan|2026-01-09</x:v>
      </x:c>
      <x:c r="B2578" s="888" t="n">
        <x:v>46031</x:v>
      </x:c>
      <x:c r="C2578" t="str">
        <x:v>Steven Baughan</x:v>
      </x:c>
      <x:c r="D2578" t="str">
        <x:v>Permanent</x:v>
      </x:c>
      <x:c r="E2578" t="str">
        <x:v>Birmingham</x:v>
      </x:c>
      <x:c r="F2578" t="str">
        <x:v>Operative Porter</x:v>
      </x:c>
      <x:c r="G2578" t="str">
        <x:v>390743B</x:v>
      </x:c>
      <x:c r="H2578" t="str">
        <x:v>West Midlands Police - Facilities</x:v>
      </x:c>
      <x:c r="I2578" s="22" t="n">
        <x:v>8</x:v>
      </x:c>
      <x:c r="J2578" t="str">
        <x:v>Worked</x:v>
      </x:c>
      <x:c r="K2578" t="str">
        <x:v>Employee 103089; home branch Birmingham; assigned role Operative Porter | Deployment branch: Birmingham | Actual role: Operative Porter | Jobs: 390743B | Customers: West Midlands Police - Facilities | Actual hours: 8.0; source records: 1</x:v>
      </x:c>
      <x:c r="L2578" t="str">
        <x:v>Include</x:v>
      </x:c>
      <x:c r="M2578"/>
      <x:c r="N2578"/>
    </x:row>
    <x:row r="2579">
      <x:c r="A2579" t="str">
        <x:v>Steven Baughan|2026-01-12</x:v>
      </x:c>
      <x:c r="B2579" s="888" t="n">
        <x:v>46034</x:v>
      </x:c>
      <x:c r="C2579" t="str">
        <x:v>Steven Baughan</x:v>
      </x:c>
      <x:c r="D2579" t="str">
        <x:v>Permanent</x:v>
      </x:c>
      <x:c r="E2579" t="str">
        <x:v>Birmingham</x:v>
      </x:c>
      <x:c r="F2579" t="str">
        <x:v>Operative Porter</x:v>
      </x:c>
      <x:c r="G2579" t="str">
        <x:v>397334</x:v>
      </x:c>
      <x:c r="H2579" t="str">
        <x:v>West Midlands Police</x:v>
      </x:c>
      <x:c r="I2579" s="22" t="n">
        <x:v>8</x:v>
      </x:c>
      <x:c r="J2579" t="str">
        <x:v>Worked</x:v>
      </x:c>
      <x:c r="K2579" t="str">
        <x:v>Employee 103089; home branch Birmingham; assigned role Operative Porter | Deployment branch: Birmingham | Actual role: Operative Porter | Jobs: 397334 | Customers: West Midlands Police | Actual hours: 8.0; source records: 1</x:v>
      </x:c>
      <x:c r="L2579" t="str">
        <x:v>Include</x:v>
      </x:c>
      <x:c r="M2579"/>
      <x:c r="N2579"/>
    </x:row>
    <x:row r="2580">
      <x:c r="A2580" t="str">
        <x:v>Steven Baughan|2026-01-13</x:v>
      </x:c>
      <x:c r="B2580" s="888" t="n">
        <x:v>46035</x:v>
      </x:c>
      <x:c r="C2580" t="str">
        <x:v>Steven Baughan</x:v>
      </x:c>
      <x:c r="D2580" t="str">
        <x:v>Permanent</x:v>
      </x:c>
      <x:c r="E2580" t="str">
        <x:v>Birmingham</x:v>
      </x:c>
      <x:c r="F2580" t="str">
        <x:v>Operative Porter</x:v>
      </x:c>
      <x:c r="G2580" t="str">
        <x:v>397334</x:v>
      </x:c>
      <x:c r="H2580" t="str">
        <x:v>West Midlands Police</x:v>
      </x:c>
      <x:c r="I2580" s="22" t="n">
        <x:v>8</x:v>
      </x:c>
      <x:c r="J2580" t="str">
        <x:v>Worked</x:v>
      </x:c>
      <x:c r="K2580" t="str">
        <x:v>Employee 103089; home branch Birmingham; assigned role Operative Porter | Deployment branch: Birmingham | Actual role: Operative Porter | Jobs: 397334 | Customers: West Midlands Police | Actual hours: 8.0; source records: 1</x:v>
      </x:c>
      <x:c r="L2580" t="str">
        <x:v>Include</x:v>
      </x:c>
      <x:c r="M2580"/>
      <x:c r="N2580"/>
    </x:row>
    <x:row r="2581">
      <x:c r="A2581" t="str">
        <x:v>Steven Baughan|2026-01-14</x:v>
      </x:c>
      <x:c r="B2581" s="888" t="n">
        <x:v>46036</x:v>
      </x:c>
      <x:c r="C2581" t="str">
        <x:v>Steven Baughan</x:v>
      </x:c>
      <x:c r="D2581" t="str">
        <x:v>Permanent</x:v>
      </x:c>
      <x:c r="E2581" t="str">
        <x:v>Birmingham</x:v>
      </x:c>
      <x:c r="F2581" t="str">
        <x:v>Operative Porter</x:v>
      </x:c>
      <x:c r="G2581" t="str">
        <x:v>397334</x:v>
      </x:c>
      <x:c r="H2581" t="str">
        <x:v>West Midlands Police</x:v>
      </x:c>
      <x:c r="I2581" s="22" t="n">
        <x:v>7.5</x:v>
      </x:c>
      <x:c r="J2581" t="str">
        <x:v>Worked</x:v>
      </x:c>
      <x:c r="K2581" t="str">
        <x:v>Employee 103089; home branch Birmingham; assigned role Operative Porter | Deployment branch: Birmingham | Actual role: Operative Porter | Jobs: 397334 | Customers: West Midlands Police | Actual hours: 7.5; source records: 1</x:v>
      </x:c>
      <x:c r="L2581" t="str">
        <x:v>Include</x:v>
      </x:c>
      <x:c r="M2581"/>
      <x:c r="N2581"/>
    </x:row>
    <x:row r="2582">
      <x:c r="A2582" t="str">
        <x:v>Steven Baughan|2026-01-15</x:v>
      </x:c>
      <x:c r="B2582" s="888" t="n">
        <x:v>46037</x:v>
      </x:c>
      <x:c r="C2582" t="str">
        <x:v>Steven Baughan</x:v>
      </x:c>
      <x:c r="D2582" t="str">
        <x:v>Permanent</x:v>
      </x:c>
      <x:c r="E2582" t="str">
        <x:v>Birmingham</x:v>
      </x:c>
      <x:c r="F2582" t="str">
        <x:v>Operative Porter</x:v>
      </x:c>
      <x:c r="G2582" t="str">
        <x:v>390743B</x:v>
      </x:c>
      <x:c r="H2582" t="str">
        <x:v>West Midlands Police - Facilities</x:v>
      </x:c>
      <x:c r="I2582" s="22" t="n">
        <x:v>10</x:v>
      </x:c>
      <x:c r="J2582" t="str">
        <x:v>Worked</x:v>
      </x:c>
      <x:c r="K2582" t="str">
        <x:v>Employee 103089; home branch Birmingham; assigned role Operative Porter | Deployment branch: Birmingham | Actual role: Operative Porter | Jobs: 390743B | Customers: West Midlands Police - Facilities | Actual hours: 10.0; source records: 1</x:v>
      </x:c>
      <x:c r="L2582" t="str">
        <x:v>Include</x:v>
      </x:c>
      <x:c r="M2582"/>
      <x:c r="N2582"/>
    </x:row>
    <x:row r="2583">
      <x:c r="A2583" t="str">
        <x:v>Steven Baughan|2026-01-16</x:v>
      </x:c>
      <x:c r="B2583" s="888" t="n">
        <x:v>46038</x:v>
      </x:c>
      <x:c r="C2583" t="str">
        <x:v>Steven Baughan</x:v>
      </x:c>
      <x:c r="D2583" t="str">
        <x:v>Permanent</x:v>
      </x:c>
      <x:c r="E2583" t="str">
        <x:v>Birmingham</x:v>
      </x:c>
      <x:c r="F2583" t="str">
        <x:v>Operative Porter</x:v>
      </x:c>
      <x:c r="G2583" t="str">
        <x:v>390743B</x:v>
      </x:c>
      <x:c r="H2583" t="str">
        <x:v>West Midlands Police - Facilities</x:v>
      </x:c>
      <x:c r="I2583" s="22" t="n">
        <x:v>9</x:v>
      </x:c>
      <x:c r="J2583" t="str">
        <x:v>Worked</x:v>
      </x:c>
      <x:c r="K2583" t="str">
        <x:v>Employee 103089; home branch Birmingham; assigned role Operative Porter | Deployment branch: Birmingham | Actual role: Operative Porter | Jobs: 390743B | Customers: West Midlands Police - Facilities | Actual hours: 9.0; source records: 1</x:v>
      </x:c>
      <x:c r="L2583" t="str">
        <x:v>Include</x:v>
      </x:c>
      <x:c r="M2583"/>
      <x:c r="N2583"/>
    </x:row>
    <x:row r="2584">
      <x:c r="A2584" t="str">
        <x:v>Steven Baughan|2026-01-17</x:v>
      </x:c>
      <x:c r="B2584" s="888" t="n">
        <x:v>46039</x:v>
      </x:c>
      <x:c r="C2584" t="str">
        <x:v>Steven Baughan</x:v>
      </x:c>
      <x:c r="D2584" t="str">
        <x:v>Permanent</x:v>
      </x:c>
      <x:c r="E2584" t="str">
        <x:v>Birmingham</x:v>
      </x:c>
      <x:c r="F2584" t="str">
        <x:v>Operative Porter</x:v>
      </x:c>
      <x:c r="G2584" t="str">
        <x:v>396714</x:v>
      </x:c>
      <x:c r="H2584" t="str">
        <x:v>Jaguar Land Rover Limited</x:v>
      </x:c>
      <x:c r="I2584" s="22" t="n">
        <x:v>9.5</x:v>
      </x:c>
      <x:c r="J2584" t="str">
        <x:v>Worked</x:v>
      </x:c>
      <x:c r="K2584" t="str">
        <x:v>Employee 103089; home branch Birmingham; assigned role Operative Porter | Deployment branch: Birmingham | Actual role: Operative Porter | Jobs: 396714 | Customers: Jaguar Land Rover Limited | Actual hours: 9.5; source records: 1</x:v>
      </x:c>
      <x:c r="L2584" t="str">
        <x:v>Include</x:v>
      </x:c>
      <x:c r="M2584"/>
      <x:c r="N2584"/>
    </x:row>
    <x:row r="2585">
      <x:c r="A2585" t="str">
        <x:v>Steven Baughan|2026-01-18</x:v>
      </x:c>
      <x:c r="B2585" s="888" t="n">
        <x:v>46040</x:v>
      </x:c>
      <x:c r="C2585" t="str">
        <x:v>Steven Baughan</x:v>
      </x:c>
      <x:c r="D2585" t="str">
        <x:v>Permanent</x:v>
      </x:c>
      <x:c r="E2585" t="str">
        <x:v>Birmingham</x:v>
      </x:c>
      <x:c r="F2585" t="str">
        <x:v>Operative Porter</x:v>
      </x:c>
      <x:c r="G2585" t="str">
        <x:v>396714</x:v>
      </x:c>
      <x:c r="H2585" t="str">
        <x:v>Jaguar Land Rover Limited</x:v>
      </x:c>
      <x:c r="I2585" s="22" t="n">
        <x:v>7.5</x:v>
      </x:c>
      <x:c r="J2585" t="str">
        <x:v>Worked</x:v>
      </x:c>
      <x:c r="K2585" t="str">
        <x:v>Employee 103089; home branch Birmingham; assigned role Operative Porter | Deployment branch: Birmingham | Actual role: Operative Porter | Jobs: 396714 | Customers: Jaguar Land Rover Limited | Actual hours: 7.5; source records: 1</x:v>
      </x:c>
      <x:c r="L2585" t="str">
        <x:v>Include</x:v>
      </x:c>
      <x:c r="M2585"/>
      <x:c r="N2585"/>
    </x:row>
    <x:row r="2586">
      <x:c r="A2586" t="str">
        <x:v>Steven Baughan|2026-01-19</x:v>
      </x:c>
      <x:c r="B2586" s="888" t="n">
        <x:v>46041</x:v>
      </x:c>
      <x:c r="C2586" t="str">
        <x:v>Steven Baughan</x:v>
      </x:c>
      <x:c r="D2586" t="str">
        <x:v>Permanent</x:v>
      </x:c>
      <x:c r="E2586" t="str">
        <x:v>Birmingham</x:v>
      </x:c>
      <x:c r="F2586" t="str">
        <x:v>Operative Porter</x:v>
      </x:c>
      <x:c r="G2586" t="str">
        <x:v>397334</x:v>
      </x:c>
      <x:c r="H2586" t="str">
        <x:v>West Midlands Police</x:v>
      </x:c>
      <x:c r="I2586" s="22" t="n">
        <x:v>9.5</x:v>
      </x:c>
      <x:c r="J2586" t="str">
        <x:v>Worked</x:v>
      </x:c>
      <x:c r="K2586" t="str">
        <x:v>Employee 103089; home branch Birmingham; assigned role Operative Porter | Deployment branch: Birmingham | Actual role: Operative Porter | Jobs: 397334 | Customers: West Midlands Police | Actual hours: 9.5; source records: 1</x:v>
      </x:c>
      <x:c r="L2586" t="str">
        <x:v>Include</x:v>
      </x:c>
      <x:c r="M2586"/>
      <x:c r="N2586"/>
    </x:row>
    <x:row r="2587">
      <x:c r="A2587" t="str">
        <x:v>Steven Baughan|2026-01-20</x:v>
      </x:c>
      <x:c r="B2587" s="888" t="n">
        <x:v>46042</x:v>
      </x:c>
      <x:c r="C2587" t="str">
        <x:v>Steven Baughan</x:v>
      </x:c>
      <x:c r="D2587" t="str">
        <x:v>Permanent</x:v>
      </x:c>
      <x:c r="E2587" t="str">
        <x:v>Birmingham</x:v>
      </x:c>
      <x:c r="F2587" t="str">
        <x:v>Operative Porter</x:v>
      </x:c>
      <x:c r="G2587" t="str">
        <x:v>397334</x:v>
      </x:c>
      <x:c r="H2587" t="str">
        <x:v>West Midlands Police</x:v>
      </x:c>
      <x:c r="I2587" s="22" t="n">
        <x:v>8.5</x:v>
      </x:c>
      <x:c r="J2587" t="str">
        <x:v>Worked</x:v>
      </x:c>
      <x:c r="K2587" t="str">
        <x:v>Employee 103089; home branch Birmingham; assigned role Operative Porter | Deployment branch: Birmingham | Actual role: Operative Porter | Jobs: 397334 | Customers: West Midlands Police | Actual hours: 8.5; source records: 1</x:v>
      </x:c>
      <x:c r="L2587" t="str">
        <x:v>Include</x:v>
      </x:c>
      <x:c r="M2587"/>
      <x:c r="N2587"/>
    </x:row>
    <x:row r="2588">
      <x:c r="A2588" t="str">
        <x:v>Steven Baughan|2026-01-21</x:v>
      </x:c>
      <x:c r="B2588" s="888" t="n">
        <x:v>46043</x:v>
      </x:c>
      <x:c r="C2588" t="str">
        <x:v>Steven Baughan</x:v>
      </x:c>
      <x:c r="D2588" t="str">
        <x:v>Permanent</x:v>
      </x:c>
      <x:c r="E2588" t="str">
        <x:v>Birmingham</x:v>
      </x:c>
      <x:c r="F2588" t="str">
        <x:v>Operative Porter</x:v>
      </x:c>
      <x:c r="G2588" t="str">
        <x:v>397334</x:v>
      </x:c>
      <x:c r="H2588" t="str">
        <x:v>West Midlands Police</x:v>
      </x:c>
      <x:c r="I2588" s="22" t="n">
        <x:v>10</x:v>
      </x:c>
      <x:c r="J2588" t="str">
        <x:v>Worked</x:v>
      </x:c>
      <x:c r="K2588" t="str">
        <x:v>Employee 103089; home branch Birmingham; assigned role Operative Porter | Deployment branch: Birmingham | Actual role: Operative Porter | Jobs: 397334 | Customers: West Midlands Police | Actual hours: 10.0; source records: 1</x:v>
      </x:c>
      <x:c r="L2588" t="str">
        <x:v>Include</x:v>
      </x:c>
      <x:c r="M2588"/>
      <x:c r="N2588"/>
    </x:row>
    <x:row r="2589">
      <x:c r="A2589" t="str">
        <x:v>Steven Baughan|2026-01-22</x:v>
      </x:c>
      <x:c r="B2589" s="888" t="n">
        <x:v>46044</x:v>
      </x:c>
      <x:c r="C2589" t="str">
        <x:v>Steven Baughan</x:v>
      </x:c>
      <x:c r="D2589" t="str">
        <x:v>Permanent</x:v>
      </x:c>
      <x:c r="E2589" t="str">
        <x:v>Birmingham</x:v>
      </x:c>
      <x:c r="F2589" t="str">
        <x:v>Operative Porter</x:v>
      </x:c>
      <x:c r="G2589" t="str">
        <x:v>399322</x:v>
      </x:c>
      <x:c r="H2589" t="str">
        <x:v>West Midlands Police</x:v>
      </x:c>
      <x:c r="I2589" s="22" t="n">
        <x:v>8.5</x:v>
      </x:c>
      <x:c r="J2589" t="str">
        <x:v>Worked</x:v>
      </x:c>
      <x:c r="K2589" t="str">
        <x:v>Employee 103089; home branch Birmingham; assigned role Operative Porter | Deployment branch: Birmingham | Actual role: Operative Porter | Jobs: 399322 | Customers: West Midlands Police | Actual hours: 8.5; source records: 1</x:v>
      </x:c>
      <x:c r="L2589" t="str">
        <x:v>Include</x:v>
      </x:c>
      <x:c r="M2589"/>
      <x:c r="N2589"/>
    </x:row>
    <x:row r="2590">
      <x:c r="A2590" t="str">
        <x:v>Steven Baughan|2026-01-23</x:v>
      </x:c>
      <x:c r="B2590" s="888" t="n">
        <x:v>46045</x:v>
      </x:c>
      <x:c r="C2590" t="str">
        <x:v>Steven Baughan</x:v>
      </x:c>
      <x:c r="D2590" t="str">
        <x:v>Permanent</x:v>
      </x:c>
      <x:c r="E2590" t="str">
        <x:v>Birmingham</x:v>
      </x:c>
      <x:c r="F2590" t="str">
        <x:v>Operative Porter</x:v>
      </x:c>
      <x:c r="G2590" t="str">
        <x:v>399660</x:v>
      </x:c>
      <x:c r="H2590" t="str">
        <x:v>West Midlands Police</x:v>
      </x:c>
      <x:c r="I2590" s="22" t="n">
        <x:v>10</x:v>
      </x:c>
      <x:c r="J2590" t="str">
        <x:v>Worked</x:v>
      </x:c>
      <x:c r="K2590" t="str">
        <x:v>Employee 103089; home branch Birmingham; assigned role Operative Porter | Deployment branch: Birmingham | Actual role: Operative Porter | Jobs: 399660 | Customers: West Midlands Police | Actual hours: 10.0; source records: 1</x:v>
      </x:c>
      <x:c r="L2590" t="str">
        <x:v>Include</x:v>
      </x:c>
      <x:c r="M2590"/>
      <x:c r="N2590"/>
    </x:row>
    <x:row r="2591">
      <x:c r="A2591" t="str">
        <x:v>Steven Baughan|2026-01-26</x:v>
      </x:c>
      <x:c r="B2591" s="888" t="n">
        <x:v>46048</x:v>
      </x:c>
      <x:c r="C2591" t="str">
        <x:v>Steven Baughan</x:v>
      </x:c>
      <x:c r="D2591" t="str">
        <x:v>Permanent</x:v>
      </x:c>
      <x:c r="E2591" t="str">
        <x:v>Birmingham</x:v>
      </x:c>
      <x:c r="F2591" t="str">
        <x:v>Operative Porter</x:v>
      </x:c>
      <x:c r="G2591" t="str">
        <x:v>399660</x:v>
      </x:c>
      <x:c r="H2591" t="str">
        <x:v>West Midlands Police</x:v>
      </x:c>
      <x:c r="I2591" s="22" t="n">
        <x:v>6.5</x:v>
      </x:c>
      <x:c r="J2591" t="str">
        <x:v>Worked</x:v>
      </x:c>
      <x:c r="K2591" t="str">
        <x:v>Employee 103089; home branch Birmingham; assigned role Operative Porter | Deployment branch: Birmingham | Actual role: Operative Porter | Jobs: 399660 | Customers: West Midlands Police | Actual hours: 6.5; source records: 1</x:v>
      </x:c>
      <x:c r="L2591" t="str">
        <x:v>Include</x:v>
      </x:c>
      <x:c r="M2591"/>
      <x:c r="N2591"/>
    </x:row>
    <x:row r="2592">
      <x:c r="A2592" t="str">
        <x:v>Steven Baughan|2026-01-27</x:v>
      </x:c>
      <x:c r="B2592" s="888" t="n">
        <x:v>46049</x:v>
      </x:c>
      <x:c r="C2592" t="str">
        <x:v>Steven Baughan</x:v>
      </x:c>
      <x:c r="D2592" t="str">
        <x:v>Permanent</x:v>
      </x:c>
      <x:c r="E2592" t="str">
        <x:v>Birmingham</x:v>
      </x:c>
      <x:c r="F2592" t="str">
        <x:v>Operative Porter</x:v>
      </x:c>
      <x:c r="G2592" t="str">
        <x:v>396579</x:v>
      </x:c>
      <x:c r="H2592" t="str">
        <x:v>University of Birmingham</x:v>
      </x:c>
      <x:c r="I2592" s="22" t="n">
        <x:v>8.5</x:v>
      </x:c>
      <x:c r="J2592" t="str">
        <x:v>Worked</x:v>
      </x:c>
      <x:c r="K2592" t="str">
        <x:v>Employee 103089; home branch Birmingham; assigned role Operative Porter | Deployment branch: Birmingham | Actual role: Operative Porter | Jobs: 396579 | Customers: University of Birmingham | Actual hours: 8.5; source records: 1</x:v>
      </x:c>
      <x:c r="L2592" t="str">
        <x:v>Include</x:v>
      </x:c>
      <x:c r="M2592"/>
      <x:c r="N2592"/>
    </x:row>
    <x:row r="2593">
      <x:c r="A2593" t="str">
        <x:v>Steven Baughan|2026-01-28</x:v>
      </x:c>
      <x:c r="B2593" s="888" t="n">
        <x:v>46050</x:v>
      </x:c>
      <x:c r="C2593" t="str">
        <x:v>Steven Baughan</x:v>
      </x:c>
      <x:c r="D2593" t="str">
        <x:v>Permanent</x:v>
      </x:c>
      <x:c r="E2593" t="str">
        <x:v>Birmingham</x:v>
      </x:c>
      <x:c r="F2593" t="str">
        <x:v>Operative Porter</x:v>
      </x:c>
      <x:c r="G2593" t="str">
        <x:v>399901, 399787</x:v>
      </x:c>
      <x:c r="H2593" t="str">
        <x:v>Midland Heart; Midland Heart Limited</x:v>
      </x:c>
      <x:c r="I2593" s="22" t="n">
        <x:v>6.5</x:v>
      </x:c>
      <x:c r="J2593" t="str">
        <x:v>Worked — 2 records</x:v>
      </x:c>
      <x:c r="K2593" t="str">
        <x:v>Employee 103089; home branch Birmingham; assigned role Operative Porter | Deployment branch: Birmingham | Actual role: Operative Porter | Jobs: 399901, 399787 | Customers: Midland Heart; Midland Heart Limited | Actual hours: 6.5; source records: 2</x:v>
      </x:c>
      <x:c r="L2593" t="str">
        <x:v>Include</x:v>
      </x:c>
      <x:c r="M2593"/>
      <x:c r="N2593"/>
    </x:row>
    <x:row r="2594">
      <x:c r="A2594" t="str">
        <x:v>Steven Baughan|2026-01-29</x:v>
      </x:c>
      <x:c r="B2594" s="888" t="n">
        <x:v>46051</x:v>
      </x:c>
      <x:c r="C2594" t="str">
        <x:v>Steven Baughan</x:v>
      </x:c>
      <x:c r="D2594" t="str">
        <x:v>Permanent</x:v>
      </x:c>
      <x:c r="E2594" t="str">
        <x:v>Birmingham</x:v>
      </x:c>
      <x:c r="F2594" t="str">
        <x:v>Operative Porter</x:v>
      </x:c>
      <x:c r="G2594" t="str">
        <x:v>394774, 375763A</x:v>
      </x:c>
      <x:c r="H2594" t="str">
        <x:v>Artifex interior systems; K3</x:v>
      </x:c>
      <x:c r="I2594" s="22" t="n">
        <x:v>8</x:v>
      </x:c>
      <x:c r="J2594" t="str">
        <x:v>Worked — 2 records</x:v>
      </x:c>
      <x:c r="K2594" t="str">
        <x:v>Employee 103089; home branch Birmingham; assigned role Operative Porter | Deployment branch: Birmingham | Actual role: Operative Porter | Jobs: 394774, 375763A | Customers: Artifex interior systems; K3 | Actual hours: 8.0; source records: 2</x:v>
      </x:c>
      <x:c r="L2594" t="str">
        <x:v>Include</x:v>
      </x:c>
      <x:c r="M2594"/>
      <x:c r="N2594"/>
    </x:row>
    <x:row r="2595">
      <x:c r="A2595" t="str">
        <x:v>Steven Baughan|2026-01-30</x:v>
      </x:c>
      <x:c r="B2595" s="888" t="n">
        <x:v>46052</x:v>
      </x:c>
      <x:c r="C2595" t="str">
        <x:v>Steven Baughan</x:v>
      </x:c>
      <x:c r="D2595" t="str">
        <x:v>Permanent</x:v>
      </x:c>
      <x:c r="E2595" t="str">
        <x:v>Birmingham</x:v>
      </x:c>
      <x:c r="F2595" t="str">
        <x:v>Operative Porter</x:v>
      </x:c>
      <x:c r="G2595" t="str">
        <x:v>399940</x:v>
      </x:c>
      <x:c r="H2595" t="str">
        <x:v>Midland Heart</x:v>
      </x:c>
      <x:c r="I2595" s="22" t="n">
        <x:v>2</x:v>
      </x:c>
      <x:c r="J2595" t="str">
        <x:v>Worked</x:v>
      </x:c>
      <x:c r="K2595" t="str">
        <x:v>Employee 103089; home branch Birmingham; assigned role Operative Porter | Deployment branch: Birmingham | Actual role: Operative Porter | Jobs: 399940 | Customers: Midland Heart | Actual hours: 2.0; source records: 1</x:v>
      </x:c>
      <x:c r="L2595" t="str">
        <x:v>Include</x:v>
      </x:c>
      <x:c r="M2595"/>
      <x:c r="N2595"/>
    </x:row>
    <x:row r="2596">
      <x:c r="A2596" t="str">
        <x:v>Steven Childs|2026-01-05</x:v>
      </x:c>
      <x:c r="B2596" s="888" t="n">
        <x:v>46027</x:v>
      </x:c>
      <x:c r="C2596" t="str">
        <x:v>Steven Childs</x:v>
      </x:c>
      <x:c r="D2596" t="str">
        <x:v>Permanent</x:v>
      </x:c>
      <x:c r="E2596" t="str">
        <x:v>Manchester</x:v>
      </x:c>
      <x:c r="F2596" t="str">
        <x:v>Operative Driver</x:v>
      </x:c>
      <x:c r="G2596" t="str">
        <x:v>394233</x:v>
      </x:c>
      <x:c r="H2596" t="str">
        <x:v>BT plc</x:v>
      </x:c>
      <x:c r="I2596" s="22" t="n">
        <x:v>9</x:v>
      </x:c>
      <x:c r="J2596" t="str">
        <x:v>Worked</x:v>
      </x:c>
      <x:c r="K2596" t="str">
        <x:v>Employee 103579; home branch Manchester; assigned role Operative Driver | Deployment branch: Manchester | Actual role: Operative Driver | Jobs: 394233 | Customers: BT plc | Actual hours: 9.0; source records: 1</x:v>
      </x:c>
      <x:c r="L2596" t="str">
        <x:v>Include</x:v>
      </x:c>
      <x:c r="M2596"/>
      <x:c r="N2596"/>
    </x:row>
    <x:row r="2597">
      <x:c r="A2597" t="str">
        <x:v>Steven Childs|2026-01-06</x:v>
      </x:c>
      <x:c r="B2597" s="888" t="n">
        <x:v>46028</x:v>
      </x:c>
      <x:c r="C2597" t="str">
        <x:v>Steven Childs</x:v>
      </x:c>
      <x:c r="D2597" t="str">
        <x:v>Permanent</x:v>
      </x:c>
      <x:c r="E2597" t="str">
        <x:v>Manchester</x:v>
      </x:c>
      <x:c r="F2597" t="str">
        <x:v>Operative Driver</x:v>
      </x:c>
      <x:c r="G2597" t="str">
        <x:v>394233</x:v>
      </x:c>
      <x:c r="H2597" t="str">
        <x:v>BT plc</x:v>
      </x:c>
      <x:c r="I2597" s="22" t="n">
        <x:v>8</x:v>
      </x:c>
      <x:c r="J2597" t="str">
        <x:v>Worked</x:v>
      </x:c>
      <x:c r="K2597" t="str">
        <x:v>Employee 103579; home branch Manchester; assigned role Operative Driver | Deployment branch: Manchester | Actual role: Operative Driver | Jobs: 394233 | Customers: BT plc | Actual hours: 8.0; source records: 1</x:v>
      </x:c>
      <x:c r="L2597" t="str">
        <x:v>Include</x:v>
      </x:c>
      <x:c r="M2597"/>
      <x:c r="N2597"/>
    </x:row>
    <x:row r="2598">
      <x:c r="A2598" t="str">
        <x:v>Steven Childs|2026-01-07</x:v>
      </x:c>
      <x:c r="B2598" s="888" t="n">
        <x:v>46029</x:v>
      </x:c>
      <x:c r="C2598" t="str">
        <x:v>Steven Childs</x:v>
      </x:c>
      <x:c r="D2598" t="str">
        <x:v>Permanent</x:v>
      </x:c>
      <x:c r="E2598" t="str">
        <x:v>Manchester</x:v>
      </x:c>
      <x:c r="F2598" t="str">
        <x:v>Operative Driver</x:v>
      </x:c>
      <x:c r="G2598" t="str">
        <x:v>394233</x:v>
      </x:c>
      <x:c r="H2598" t="str">
        <x:v>BT plc</x:v>
      </x:c>
      <x:c r="I2598" s="22" t="n">
        <x:v>8.5</x:v>
      </x:c>
      <x:c r="J2598" t="str">
        <x:v>Worked</x:v>
      </x:c>
      <x:c r="K2598" t="str">
        <x:v>Employee 103579; home branch Manchester; assigned role Operative Driver | Deployment branch: Manchester | Actual role: Operative Driver | Jobs: 394233 | Customers: BT plc | Actual hours: 8.5; source records: 1</x:v>
      </x:c>
      <x:c r="L2598" t="str">
        <x:v>Include</x:v>
      </x:c>
      <x:c r="M2598"/>
      <x:c r="N2598"/>
    </x:row>
    <x:row r="2599">
      <x:c r="A2599" t="str">
        <x:v>Steven Childs|2026-01-08</x:v>
      </x:c>
      <x:c r="B2599" s="888" t="n">
        <x:v>46030</x:v>
      </x:c>
      <x:c r="C2599" t="str">
        <x:v>Steven Childs</x:v>
      </x:c>
      <x:c r="D2599" t="str">
        <x:v>Permanent</x:v>
      </x:c>
      <x:c r="E2599" t="str">
        <x:v>Manchester</x:v>
      </x:c>
      <x:c r="F2599" t="str">
        <x:v>Operative Driver</x:v>
      </x:c>
      <x:c r="G2599" t="str">
        <x:v>394233</x:v>
      </x:c>
      <x:c r="H2599" t="str">
        <x:v>BT plc</x:v>
      </x:c>
      <x:c r="I2599" s="22" t="n">
        <x:v>6.5</x:v>
      </x:c>
      <x:c r="J2599" t="str">
        <x:v>Worked</x:v>
      </x:c>
      <x:c r="K2599" t="str">
        <x:v>Employee 103579; home branch Manchester; assigned role Operative Driver | Deployment branch: Manchester | Actual role: Operative Driver | Jobs: 394233 | Customers: BT plc | Actual hours: 6.5; source records: 1</x:v>
      </x:c>
      <x:c r="L2599" t="str">
        <x:v>Include</x:v>
      </x:c>
      <x:c r="M2599"/>
      <x:c r="N2599"/>
    </x:row>
    <x:row r="2600">
      <x:c r="A2600" t="str">
        <x:v>Steven Childs|2026-01-09</x:v>
      </x:c>
      <x:c r="B2600" s="888" t="n">
        <x:v>46031</x:v>
      </x:c>
      <x:c r="C2600" t="str">
        <x:v>Steven Childs</x:v>
      </x:c>
      <x:c r="D2600" t="str">
        <x:v>Permanent</x:v>
      </x:c>
      <x:c r="E2600" t="str">
        <x:v>Manchester</x:v>
      </x:c>
      <x:c r="F2600" t="str">
        <x:v>Operative Driver</x:v>
      </x:c>
      <x:c r="G2600" t="str">
        <x:v>397539</x:v>
      </x:c>
      <x:c r="H2600" t="str">
        <x:v>Restore Harrow Green</x:v>
      </x:c>
      <x:c r="I2600" s="22" t="n">
        <x:v>0.5</x:v>
      </x:c>
      <x:c r="J2600" t="str">
        <x:v>Worked</x:v>
      </x:c>
      <x:c r="K2600" t="str">
        <x:v>Employee 103579; home branch Manchester; assigned role Operative Driver | Deployment branch: Manchester | Actual role: Operative Driver | Jobs: 397539 | Customers: Restore Harrow Green | Actual hours: 0.5; source records: 1</x:v>
      </x:c>
      <x:c r="L2600" t="str">
        <x:v>Include</x:v>
      </x:c>
      <x:c r="M2600"/>
      <x:c r="N2600"/>
    </x:row>
    <x:row r="2601">
      <x:c r="A2601" t="str">
        <x:v>Steven Childs|2026-01-12</x:v>
      </x:c>
      <x:c r="B2601" s="888" t="n">
        <x:v>46034</x:v>
      </x:c>
      <x:c r="C2601" t="str">
        <x:v>Steven Childs</x:v>
      </x:c>
      <x:c r="D2601" t="str">
        <x:v>Permanent</x:v>
      </x:c>
      <x:c r="E2601" t="str">
        <x:v>Manchester</x:v>
      </x:c>
      <x:c r="F2601" t="str">
        <x:v>Operative Driver</x:v>
      </x:c>
      <x:c r="G2601" t="str">
        <x:v>394233</x:v>
      </x:c>
      <x:c r="H2601" t="str">
        <x:v>BT plc</x:v>
      </x:c>
      <x:c r="I2601" s="22" t="n">
        <x:v>8.5</x:v>
      </x:c>
      <x:c r="J2601" t="str">
        <x:v>Worked</x:v>
      </x:c>
      <x:c r="K2601" t="str">
        <x:v>Employee 103579; home branch Manchester; assigned role Operative Driver | Deployment branch: Manchester | Actual role: Operative Driver | Jobs: 394233 | Customers: BT plc | Actual hours: 8.5; source records: 1</x:v>
      </x:c>
      <x:c r="L2601" t="str">
        <x:v>Include</x:v>
      </x:c>
      <x:c r="M2601"/>
      <x:c r="N2601"/>
    </x:row>
    <x:row r="2602">
      <x:c r="A2602" t="str">
        <x:v>Steven Childs|2026-01-26</x:v>
      </x:c>
      <x:c r="B2602" s="888" t="n">
        <x:v>46048</x:v>
      </x:c>
      <x:c r="C2602" t="str">
        <x:v>Steven Childs</x:v>
      </x:c>
      <x:c r="D2602" t="str">
        <x:v>Permanent</x:v>
      </x:c>
      <x:c r="E2602" t="str">
        <x:v>Manchester</x:v>
      </x:c>
      <x:c r="F2602" t="str">
        <x:v>Operative Driver</x:v>
      </x:c>
      <x:c r="G2602" t="str">
        <x:v>398317</x:v>
      </x:c>
      <x:c r="H2602" t="str">
        <x:v>Restore Harrow Green</x:v>
      </x:c>
      <x:c r="I2602" s="22" t="n">
        <x:v>8.75</x:v>
      </x:c>
      <x:c r="J2602" t="str">
        <x:v>Worked</x:v>
      </x:c>
      <x:c r="K2602" t="str">
        <x:v>Employee 103579; home branch Manchester; assigned role Operative Driver | Deployment branch: Manchester | Actual role: Operative Driver | Jobs: 398317 | Customers: Restore Harrow Green | Actual hours: 8.8; source records: 1</x:v>
      </x:c>
      <x:c r="L2602" t="str">
        <x:v>Include</x:v>
      </x:c>
      <x:c r="M2602"/>
      <x:c r="N2602"/>
    </x:row>
    <x:row r="2603">
      <x:c r="A2603" t="str">
        <x:v>Steven Childs|2026-01-27</x:v>
      </x:c>
      <x:c r="B2603" s="888" t="n">
        <x:v>46049</x:v>
      </x:c>
      <x:c r="C2603" t="str">
        <x:v>Steven Childs</x:v>
      </x:c>
      <x:c r="D2603" t="str">
        <x:v>Permanent</x:v>
      </x:c>
      <x:c r="E2603" t="str">
        <x:v>Manchester</x:v>
      </x:c>
      <x:c r="F2603" t="str">
        <x:v>Operative Driver</x:v>
      </x:c>
      <x:c r="G2603" t="str">
        <x:v>399691, 398317</x:v>
      </x:c>
      <x:c r="H2603" t="str">
        <x:v>Biopharma  - (LIVERPOOL WOMANS NHS FOUNDATION); Restore Harrow Green</x:v>
      </x:c>
      <x:c r="I2603" s="22" t="n">
        <x:v>10.75</x:v>
      </x:c>
      <x:c r="J2603" t="str">
        <x:v>Worked — 2 records</x:v>
      </x:c>
      <x:c r="K2603" t="str">
        <x:v>Employee 103579; home branch Manchester; assigned role Operative Driver | Deployment branch: Cambridge, Manchester | Actual role: Operative Driver | Jobs: 399691, 398317 | Customers: Biopharma  - (LIVERPOOL WOMANS NHS FOUNDATION); Restore Harrow Green | Actual hours: 10.8; source records: 2</x:v>
      </x:c>
      <x:c r="L2603" t="str">
        <x:v>Include</x:v>
      </x:c>
      <x:c r="M2603"/>
      <x:c r="N2603"/>
    </x:row>
    <x:row r="2604">
      <x:c r="A2604" t="str">
        <x:v>Steven Childs|2026-01-28</x:v>
      </x:c>
      <x:c r="B2604" s="888" t="n">
        <x:v>46050</x:v>
      </x:c>
      <x:c r="C2604" t="str">
        <x:v>Steven Childs</x:v>
      </x:c>
      <x:c r="D2604" t="str">
        <x:v>Permanent</x:v>
      </x:c>
      <x:c r="E2604" t="str">
        <x:v>Manchester</x:v>
      </x:c>
      <x:c r="F2604" t="str">
        <x:v>Operative Driver</x:v>
      </x:c>
      <x:c r="G2604" t="str">
        <x:v>398317</x:v>
      </x:c>
      <x:c r="H2604" t="str">
        <x:v>Restore Harrow Green</x:v>
      </x:c>
      <x:c r="I2604" s="22" t="n">
        <x:v>9.5</x:v>
      </x:c>
      <x:c r="J2604" t="str">
        <x:v>Worked</x:v>
      </x:c>
      <x:c r="K2604" t="str">
        <x:v>Employee 103579; home branch Manchester; assigned role Operative Driver | Deployment branch: Manchester | Actual role: Operative Driver | Jobs: 398317 | Customers: Restore Harrow Green | Actual hours: 9.5; source records: 1</x:v>
      </x:c>
      <x:c r="L2604" t="str">
        <x:v>Include</x:v>
      </x:c>
      <x:c r="M2604"/>
      <x:c r="N2604"/>
    </x:row>
    <x:row r="2605">
      <x:c r="A2605" t="str">
        <x:v>Steven Childs|2026-01-29</x:v>
      </x:c>
      <x:c r="B2605" s="888" t="n">
        <x:v>46051</x:v>
      </x:c>
      <x:c r="C2605" t="str">
        <x:v>Steven Childs</x:v>
      </x:c>
      <x:c r="D2605" t="str">
        <x:v>Permanent</x:v>
      </x:c>
      <x:c r="E2605" t="str">
        <x:v>Manchester</x:v>
      </x:c>
      <x:c r="F2605" t="str">
        <x:v>Operative Driver</x:v>
      </x:c>
      <x:c r="G2605" t="str">
        <x:v>398317</x:v>
      </x:c>
      <x:c r="H2605" t="str">
        <x:v>Restore Harrow Green</x:v>
      </x:c>
      <x:c r="I2605" s="22" t="n">
        <x:v>9</x:v>
      </x:c>
      <x:c r="J2605" t="str">
        <x:v>Worked</x:v>
      </x:c>
      <x:c r="K2605" t="str">
        <x:v>Employee 103579; home branch Manchester; assigned role Operative Driver | Deployment branch: Manchester | Actual role: Operative Driver | Jobs: 398317 | Customers: Restore Harrow Green | Actual hours: 9.0; source records: 1</x:v>
      </x:c>
      <x:c r="L2605" t="str">
        <x:v>Include</x:v>
      </x:c>
      <x:c r="M2605"/>
      <x:c r="N2605"/>
    </x:row>
    <x:row r="2606">
      <x:c r="A2606" t="str">
        <x:v>Steven Childs|2026-01-30</x:v>
      </x:c>
      <x:c r="B2606" s="888" t="n">
        <x:v>46052</x:v>
      </x:c>
      <x:c r="C2606" t="str">
        <x:v>Steven Childs</x:v>
      </x:c>
      <x:c r="D2606" t="str">
        <x:v>Permanent</x:v>
      </x:c>
      <x:c r="E2606" t="str">
        <x:v>Manchester</x:v>
      </x:c>
      <x:c r="F2606" t="str">
        <x:v>Operative Driver</x:v>
      </x:c>
      <x:c r="G2606" t="str">
        <x:v>398317</x:v>
      </x:c>
      <x:c r="H2606" t="str">
        <x:v>Restore Harrow Green</x:v>
      </x:c>
      <x:c r="I2606" s="22" t="n">
        <x:v>10</x:v>
      </x:c>
      <x:c r="J2606" t="str">
        <x:v>Worked</x:v>
      </x:c>
      <x:c r="K2606" t="str">
        <x:v>Employee 103579; home branch Manchester; assigned role Operative Driver | Deployment branch: Manchester | Actual role: Operative Driver | Jobs: 398317 | Customers: Restore Harrow Green | Actual hours: 10.0; source records: 1</x:v>
      </x:c>
      <x:c r="L2606" t="str">
        <x:v>Include</x:v>
      </x:c>
      <x:c r="M2606"/>
      <x:c r="N2606"/>
    </x:row>
    <x:row r="2607">
      <x:c r="A2607" t="str">
        <x:v>Steven Currie|2026-01-05</x:v>
      </x:c>
      <x:c r="B2607" s="888" t="n">
        <x:v>46027</x:v>
      </x:c>
      <x:c r="C2607" t="str">
        <x:v>Steven Currie</x:v>
      </x:c>
      <x:c r="D2607" t="str">
        <x:v>Permanent</x:v>
      </x:c>
      <x:c r="E2607" t="str">
        <x:v>Cambridge</x:v>
      </x:c>
      <x:c r="F2607" t="str">
        <x:v>Operative Driver</x:v>
      </x:c>
      <x:c r="G2607" t="str">
        <x:v>388272</x:v>
      </x:c>
      <x:c r="H2607" t="str">
        <x:v>Restore Harrow Green Cambridge M/W use only</x:v>
      </x:c>
      <x:c r="I2607" s="22" t="n">
        <x:v>8.7</x:v>
      </x:c>
      <x:c r="J2607" t="str">
        <x:v>Worked</x:v>
      </x:c>
      <x:c r="K2607" t="str">
        <x:v>Employee 103237; home branch Cambridge; assigned role Operative Driver | Deployment branch: Cambridge | Actual role: Operative Porter | Jobs: 388272 | Customers: Restore Harrow Green Cambridge M/W use only | Actual hours: 8.7; source records: 1</x:v>
      </x:c>
      <x:c r="L2607" t="str">
        <x:v>Include</x:v>
      </x:c>
      <x:c r="M2607"/>
      <x:c r="N2607"/>
    </x:row>
    <x:row r="2608">
      <x:c r="A2608" t="str">
        <x:v>Steven Currie|2026-01-06</x:v>
      </x:c>
      <x:c r="B2608" s="888" t="n">
        <x:v>46028</x:v>
      </x:c>
      <x:c r="C2608" t="str">
        <x:v>Steven Currie</x:v>
      </x:c>
      <x:c r="D2608" t="str">
        <x:v>Permanent</x:v>
      </x:c>
      <x:c r="E2608" t="str">
        <x:v>Cambridge</x:v>
      </x:c>
      <x:c r="F2608" t="str">
        <x:v>Operative Driver</x:v>
      </x:c>
      <x:c r="G2608" t="str">
        <x:v>399481</x:v>
      </x:c>
      <x:c r="H2608" t="str">
        <x:v>UniGreenScheme (Caerphilly)</x:v>
      </x:c>
      <x:c r="I2608" s="22" t="n">
        <x:v>9</x:v>
      </x:c>
      <x:c r="J2608" t="str">
        <x:v>Worked</x:v>
      </x:c>
      <x:c r="K2608" t="str">
        <x:v>Employee 103237; home branch Cambridge; assigned role Operative Driver | Deployment branch: Cambridge | Actual role: Operative Driver | Jobs: 399481 | Customers: UniGreenScheme (Caerphilly) | Actual hours: 9.0; source records: 1</x:v>
      </x:c>
      <x:c r="L2608" t="str">
        <x:v>Include</x:v>
      </x:c>
      <x:c r="M2608"/>
      <x:c r="N2608"/>
    </x:row>
    <x:row r="2609">
      <x:c r="A2609" t="str">
        <x:v>Steven Currie|2026-01-08</x:v>
      </x:c>
      <x:c r="B2609" s="888" t="n">
        <x:v>46030</x:v>
      </x:c>
      <x:c r="C2609" t="str">
        <x:v>Steven Currie</x:v>
      </x:c>
      <x:c r="D2609" t="str">
        <x:v>Permanent</x:v>
      </x:c>
      <x:c r="E2609" t="str">
        <x:v>Cambridge</x:v>
      </x:c>
      <x:c r="F2609" t="str">
        <x:v>Operative Driver</x:v>
      </x:c>
      <x:c r="G2609" t="str">
        <x:v>397702</x:v>
      </x:c>
      <x:c r="H2609" t="str">
        <x:v>Meira GTx</x:v>
      </x:c>
      <x:c r="I2609" s="22" t="n">
        <x:v>4.5</x:v>
      </x:c>
      <x:c r="J2609" t="str">
        <x:v>Worked</x:v>
      </x:c>
      <x:c r="K2609" t="str">
        <x:v>Employee 103237; home branch Cambridge; assigned role Operative Driver | Deployment branch: Cambridge | Actual role: Operative Driver | Jobs: 397702 | Customers: Meira GTx | Actual hours: 4.5; source records: 1</x:v>
      </x:c>
      <x:c r="L2609" t="str">
        <x:v>Include</x:v>
      </x:c>
      <x:c r="M2609"/>
      <x:c r="N2609"/>
    </x:row>
    <x:row r="2610">
      <x:c r="A2610" t="str">
        <x:v>Steven Currie|2026-01-15</x:v>
      </x:c>
      <x:c r="B2610" s="888" t="n">
        <x:v>46037</x:v>
      </x:c>
      <x:c r="C2610" t="str">
        <x:v>Steven Currie</x:v>
      </x:c>
      <x:c r="D2610" t="str">
        <x:v>Permanent</x:v>
      </x:c>
      <x:c r="E2610" t="str">
        <x:v>Cambridge</x:v>
      </x:c>
      <x:c r="F2610" t="str">
        <x:v>Operative Driver</x:v>
      </x:c>
      <x:c r="G2610" t="str">
        <x:v>399275F</x:v>
      </x:c>
      <x:c r="H2610" t="str">
        <x:v>Avantor ( CAMBRIDGE  JAN 2026 )</x:v>
      </x:c>
      <x:c r="I2610" s="22" t="n">
        <x:v>13</x:v>
      </x:c>
      <x:c r="J2610" t="str">
        <x:v>Worked</x:v>
      </x:c>
      <x:c r="K2610" t="str">
        <x:v>Employee 103237; home branch Cambridge; assigned role Operative Driver | Deployment branch: Cambridge | Actual role: Operative Porter | Jobs: 399275F | Customers: Avantor ( CAMBRIDGE  JAN 2026 ) | Actual hours: 13.0; source records: 1</x:v>
      </x:c>
      <x:c r="L2610" t="str">
        <x:v>Include</x:v>
      </x:c>
      <x:c r="M2610"/>
      <x:c r="N2610"/>
    </x:row>
    <x:row r="2611">
      <x:c r="A2611" t="str">
        <x:v>Steven Currie|2026-01-16</x:v>
      </x:c>
      <x:c r="B2611" s="888" t="n">
        <x:v>46038</x:v>
      </x:c>
      <x:c r="C2611" t="str">
        <x:v>Steven Currie</x:v>
      </x:c>
      <x:c r="D2611" t="str">
        <x:v>Permanent</x:v>
      </x:c>
      <x:c r="E2611" t="str">
        <x:v>Cambridge</x:v>
      </x:c>
      <x:c r="F2611" t="str">
        <x:v>Operative Driver</x:v>
      </x:c>
      <x:c r="G2611" t="str">
        <x:v>394877</x:v>
      </x:c>
      <x:c r="H2611" t="str">
        <x:v>Biopharma  - (GSK )</x:v>
      </x:c>
      <x:c r="I2611" s="22" t="n">
        <x:v>7</x:v>
      </x:c>
      <x:c r="J2611" t="str">
        <x:v>Worked</x:v>
      </x:c>
      <x:c r="K2611" t="str">
        <x:v>Employee 103237; home branch Cambridge; assigned role Operative Driver | Deployment branch: Cambridge | Actual role: Operative Porter | Jobs: 394877 | Customers: Biopharma  - (GSK ) | Actual hours: 7.0; source records: 1</x:v>
      </x:c>
      <x:c r="L2611" t="str">
        <x:v>Include</x:v>
      </x:c>
      <x:c r="M2611"/>
      <x:c r="N2611"/>
    </x:row>
    <x:row r="2612">
      <x:c r="A2612" t="str">
        <x:v>Steven Currie|2026-01-19</x:v>
      </x:c>
      <x:c r="B2612" s="888" t="n">
        <x:v>46041</x:v>
      </x:c>
      <x:c r="C2612" t="str">
        <x:v>Steven Currie</x:v>
      </x:c>
      <x:c r="D2612" t="str">
        <x:v>Permanent</x:v>
      </x:c>
      <x:c r="E2612" t="str">
        <x:v>Cambridge</x:v>
      </x:c>
      <x:c r="F2612" t="str">
        <x:v>Operative Driver</x:v>
      </x:c>
      <x:c r="G2612"/>
      <x:c r="H2612"/>
      <x:c r="I2612" s="22" t="n">
        <x:v>0</x:v>
      </x:c>
      <x:c r="J2612" t="str">
        <x:v>Annual leave</x:v>
      </x:c>
      <x:c r="K2612" t="str">
        <x:v>Employee 103237; home branch Cambridge; assigned role Operative Driver | Leave: Annual Leave (Hours) | Leave calendar basis: Variable-pattern period</x:v>
      </x:c>
      <x:c r="L2612" t="str">
        <x:v>Include</x:v>
      </x:c>
      <x:c r="M2612"/>
      <x:c r="N2612"/>
    </x:row>
    <x:row r="2613">
      <x:c r="A2613" t="str">
        <x:v>Steven Currie|2026-01-20</x:v>
      </x:c>
      <x:c r="B2613" s="888" t="n">
        <x:v>46042</x:v>
      </x:c>
      <x:c r="C2613" t="str">
        <x:v>Steven Currie</x:v>
      </x:c>
      <x:c r="D2613" t="str">
        <x:v>Permanent</x:v>
      </x:c>
      <x:c r="E2613" t="str">
        <x:v>Cambridge</x:v>
      </x:c>
      <x:c r="F2613" t="str">
        <x:v>Operative Driver</x:v>
      </x:c>
      <x:c r="G2613" t="str">
        <x:v>399399</x:v>
      </x:c>
      <x:c r="H2613" t="str">
        <x:v>Suffolk Constabulary</x:v>
      </x:c>
      <x:c r="I2613" s="22" t="n">
        <x:v>9</x:v>
      </x:c>
      <x:c r="J2613" t="str">
        <x:v>Worked</x:v>
      </x:c>
      <x:c r="K2613" t="str">
        <x:v>Employee 103237; home branch Cambridge; assigned role Operative Driver | Deployment branch: Cambridge | Actual role: Operative Porter | Jobs: 399399 | Customers: Suffolk Constabulary | Actual hours: 9.0; source records: 1</x:v>
      </x:c>
      <x:c r="L2613" t="str">
        <x:v>Include</x:v>
      </x:c>
      <x:c r="M2613"/>
      <x:c r="N2613"/>
    </x:row>
    <x:row r="2614">
      <x:c r="A2614" t="str">
        <x:v>Steven Currie|2026-01-28</x:v>
      </x:c>
      <x:c r="B2614" s="888" t="n">
        <x:v>46050</x:v>
      </x:c>
      <x:c r="C2614" t="str">
        <x:v>Steven Currie</x:v>
      </x:c>
      <x:c r="D2614" t="str">
        <x:v>Permanent</x:v>
      </x:c>
      <x:c r="E2614" t="str">
        <x:v>Cambridge</x:v>
      </x:c>
      <x:c r="F2614" t="str">
        <x:v>Operative Driver</x:v>
      </x:c>
      <x:c r="G2614" t="str">
        <x:v>399951</x:v>
      </x:c>
      <x:c r="H2614" t="str">
        <x:v>Immaterial</x:v>
      </x:c>
      <x:c r="I2614" s="22" t="n">
        <x:v>4.5</x:v>
      </x:c>
      <x:c r="J2614" t="str">
        <x:v>Worked</x:v>
      </x:c>
      <x:c r="K2614" t="str">
        <x:v>Employee 103237; home branch Cambridge; assigned role Operative Driver | Deployment branch: Cambridge | Actual role: Operative Driver | Jobs: 399951 | Customers: Immaterial | Actual hours: 4.5; source records: 1</x:v>
      </x:c>
      <x:c r="L2614" t="str">
        <x:v>Include</x:v>
      </x:c>
      <x:c r="M2614"/>
      <x:c r="N2614"/>
    </x:row>
    <x:row r="2615">
      <x:c r="A2615" t="str">
        <x:v>Steven Currie|2026-01-29</x:v>
      </x:c>
      <x:c r="B2615" s="888" t="n">
        <x:v>46051</x:v>
      </x:c>
      <x:c r="C2615" t="str">
        <x:v>Steven Currie</x:v>
      </x:c>
      <x:c r="D2615" t="str">
        <x:v>Permanent</x:v>
      </x:c>
      <x:c r="E2615" t="str">
        <x:v>Cambridge</x:v>
      </x:c>
      <x:c r="F2615" t="str">
        <x:v>Operative Driver</x:v>
      </x:c>
      <x:c r="G2615" t="str">
        <x:v>397414</x:v>
      </x:c>
      <x:c r="H2615" t="str">
        <x:v>Ellison Institute of Technology</x:v>
      </x:c>
      <x:c r="I2615" s="22" t="n">
        <x:v>8.7</x:v>
      </x:c>
      <x:c r="J2615" t="str">
        <x:v>Worked</x:v>
      </x:c>
      <x:c r="K2615" t="str">
        <x:v>Employee 103237; home branch Cambridge; assigned role Operative Driver | Deployment branch: Cambridge | Actual role: Operative Driver | Jobs: 397414 | Customers: Ellison Institute of Technology | Actual hours: 8.7; source records: 1</x:v>
      </x:c>
      <x:c r="L2615" t="str">
        <x:v>Include</x:v>
      </x:c>
      <x:c r="M2615"/>
      <x:c r="N2615"/>
    </x:row>
    <x:row r="2616">
      <x:c r="A2616" t="str">
        <x:v>T Barry (B)|2026-01-02</x:v>
      </x:c>
      <x:c r="B2616" s="888" t="n">
        <x:v>46024</x:v>
      </x:c>
      <x:c r="C2616" t="str">
        <x:v>T Barry (B)</x:v>
      </x:c>
      <x:c r="D2616" t="str">
        <x:v>Permanent</x:v>
      </x:c>
      <x:c r="E2616" t="str">
        <x:v>Thurrock</x:v>
      </x:c>
      <x:c r="F2616" t="str">
        <x:v>Operative Skilled</x:v>
      </x:c>
      <x:c r="G2616" t="str">
        <x:v>399427</x:v>
      </x:c>
      <x:c r="H2616" t="str">
        <x:v>Apple Europe Limited</x:v>
      </x:c>
      <x:c r="I2616" s="22" t="n">
        <x:v>9.5</x:v>
      </x:c>
      <x:c r="J2616" t="str">
        <x:v>Worked</x:v>
      </x:c>
      <x:c r="K2616" t="str">
        <x:v>Employee 2256; home branch Thurrock; assigned role Operative Skilled | Deployment branch: Thurrock | Actual role: Operative Porter | Jobs: 399427 | Customers: Apple Europe Limited | Actual hours: 9.5; source records: 1</x:v>
      </x:c>
      <x:c r="L2616" t="str">
        <x:v>Include</x:v>
      </x:c>
      <x:c r="M2616"/>
      <x:c r="N2616"/>
    </x:row>
    <x:row r="2617">
      <x:c r="A2617" t="str">
        <x:v>T Barry (B)|2026-01-05</x:v>
      </x:c>
      <x:c r="B2617" s="888" t="n">
        <x:v>46027</x:v>
      </x:c>
      <x:c r="C2617" t="str">
        <x:v>T Barry (B)</x:v>
      </x:c>
      <x:c r="D2617" t="str">
        <x:v>Permanent</x:v>
      </x:c>
      <x:c r="E2617" t="str">
        <x:v>Thurrock</x:v>
      </x:c>
      <x:c r="F2617" t="str">
        <x:v>Operative Skilled</x:v>
      </x:c>
      <x:c r="G2617" t="str">
        <x:v>399427</x:v>
      </x:c>
      <x:c r="H2617" t="str">
        <x:v>Apple Europe Limited</x:v>
      </x:c>
      <x:c r="I2617" s="22" t="n">
        <x:v>9.5</x:v>
      </x:c>
      <x:c r="J2617" t="str">
        <x:v>Worked</x:v>
      </x:c>
      <x:c r="K2617" t="str">
        <x:v>Employee 2256; home branch Thurrock; assigned role Operative Skilled | Deployment branch: Thurrock | Actual role: Operative Porter | Jobs: 399427 | Customers: Apple Europe Limited | Actual hours: 9.5; source records: 1</x:v>
      </x:c>
      <x:c r="L2617" t="str">
        <x:v>Include</x:v>
      </x:c>
      <x:c r="M2617"/>
      <x:c r="N2617"/>
    </x:row>
    <x:row r="2618">
      <x:c r="A2618" t="str">
        <x:v>T Barry (B)|2026-01-06</x:v>
      </x:c>
      <x:c r="B2618" s="888" t="n">
        <x:v>46028</x:v>
      </x:c>
      <x:c r="C2618" t="str">
        <x:v>T Barry (B)</x:v>
      </x:c>
      <x:c r="D2618" t="str">
        <x:v>Permanent</x:v>
      </x:c>
      <x:c r="E2618" t="str">
        <x:v>Thurrock</x:v>
      </x:c>
      <x:c r="F2618" t="str">
        <x:v>Operative Skilled</x:v>
      </x:c>
      <x:c r="G2618" t="str">
        <x:v>399427</x:v>
      </x:c>
      <x:c r="H2618" t="str">
        <x:v>Apple Europe Limited</x:v>
      </x:c>
      <x:c r="I2618" s="22" t="n">
        <x:v>9.5</x:v>
      </x:c>
      <x:c r="J2618" t="str">
        <x:v>Worked</x:v>
      </x:c>
      <x:c r="K2618" t="str">
        <x:v>Employee 2256; home branch Thurrock; assigned role Operative Skilled | Deployment branch: Thurrock | Actual role: Operative Porter | Jobs: 399427 | Customers: Apple Europe Limited | Actual hours: 9.5; source records: 1</x:v>
      </x:c>
      <x:c r="L2618" t="str">
        <x:v>Include</x:v>
      </x:c>
      <x:c r="M2618"/>
      <x:c r="N2618"/>
    </x:row>
    <x:row r="2619">
      <x:c r="A2619" t="str">
        <x:v>T Barry (B)|2026-01-07</x:v>
      </x:c>
      <x:c r="B2619" s="888" t="n">
        <x:v>46029</x:v>
      </x:c>
      <x:c r="C2619" t="str">
        <x:v>T Barry (B)</x:v>
      </x:c>
      <x:c r="D2619" t="str">
        <x:v>Permanent</x:v>
      </x:c>
      <x:c r="E2619" t="str">
        <x:v>Thurrock</x:v>
      </x:c>
      <x:c r="F2619" t="str">
        <x:v>Operative Skilled</x:v>
      </x:c>
      <x:c r="G2619" t="str">
        <x:v>399427</x:v>
      </x:c>
      <x:c r="H2619" t="str">
        <x:v>Apple Europe Limited</x:v>
      </x:c>
      <x:c r="I2619" s="22" t="n">
        <x:v>9.5</x:v>
      </x:c>
      <x:c r="J2619" t="str">
        <x:v>Worked</x:v>
      </x:c>
      <x:c r="K2619" t="str">
        <x:v>Employee 2256; home branch Thurrock; assigned role Operative Skilled | Deployment branch: Thurrock | Actual role: Operative Porter | Jobs: 399427 | Customers: Apple Europe Limited | Actual hours: 9.5; source records: 1</x:v>
      </x:c>
      <x:c r="L2619" t="str">
        <x:v>Include</x:v>
      </x:c>
      <x:c r="M2619"/>
      <x:c r="N2619"/>
    </x:row>
    <x:row r="2620">
      <x:c r="A2620" t="str">
        <x:v>T Barry (B)|2026-01-08</x:v>
      </x:c>
      <x:c r="B2620" s="888" t="n">
        <x:v>46030</x:v>
      </x:c>
      <x:c r="C2620" t="str">
        <x:v>T Barry (B)</x:v>
      </x:c>
      <x:c r="D2620" t="str">
        <x:v>Permanent</x:v>
      </x:c>
      <x:c r="E2620" t="str">
        <x:v>Thurrock</x:v>
      </x:c>
      <x:c r="F2620" t="str">
        <x:v>Operative Skilled</x:v>
      </x:c>
      <x:c r="G2620" t="str">
        <x:v>399427</x:v>
      </x:c>
      <x:c r="H2620" t="str">
        <x:v>Apple Europe Limited</x:v>
      </x:c>
      <x:c r="I2620" s="22" t="n">
        <x:v>9.5</x:v>
      </x:c>
      <x:c r="J2620" t="str">
        <x:v>Worked</x:v>
      </x:c>
      <x:c r="K2620" t="str">
        <x:v>Employee 2256; home branch Thurrock; assigned role Operative Skilled | Deployment branch: Thurrock | Actual role: Operative Porter | Jobs: 399427 | Customers: Apple Europe Limited | Actual hours: 9.5; source records: 1</x:v>
      </x:c>
      <x:c r="L2620" t="str">
        <x:v>Include</x:v>
      </x:c>
      <x:c r="M2620"/>
      <x:c r="N2620"/>
    </x:row>
    <x:row r="2621">
      <x:c r="A2621" t="str">
        <x:v>T Barry (B)|2026-01-09</x:v>
      </x:c>
      <x:c r="B2621" s="888" t="n">
        <x:v>46031</x:v>
      </x:c>
      <x:c r="C2621" t="str">
        <x:v>T Barry (B)</x:v>
      </x:c>
      <x:c r="D2621" t="str">
        <x:v>Permanent</x:v>
      </x:c>
      <x:c r="E2621" t="str">
        <x:v>Thurrock</x:v>
      </x:c>
      <x:c r="F2621" t="str">
        <x:v>Operative Skilled</x:v>
      </x:c>
      <x:c r="G2621" t="str">
        <x:v>399427</x:v>
      </x:c>
      <x:c r="H2621" t="str">
        <x:v>Apple Europe Limited</x:v>
      </x:c>
      <x:c r="I2621" s="22" t="n">
        <x:v>10.5</x:v>
      </x:c>
      <x:c r="J2621" t="str">
        <x:v>Worked</x:v>
      </x:c>
      <x:c r="K2621" t="str">
        <x:v>Employee 2256; home branch Thurrock; assigned role Operative Skilled | Deployment branch: Thurrock | Actual role: Operative Porter | Jobs: 399427 | Customers: Apple Europe Limited | Actual hours: 10.5; source records: 1</x:v>
      </x:c>
      <x:c r="L2621" t="str">
        <x:v>Include</x:v>
      </x:c>
      <x:c r="M2621"/>
      <x:c r="N2621"/>
    </x:row>
    <x:row r="2622">
      <x:c r="A2622" t="str">
        <x:v>T Barry (B)|2026-01-12</x:v>
      </x:c>
      <x:c r="B2622" s="888" t="n">
        <x:v>46034</x:v>
      </x:c>
      <x:c r="C2622" t="str">
        <x:v>T Barry (B)</x:v>
      </x:c>
      <x:c r="D2622" t="str">
        <x:v>Permanent</x:v>
      </x:c>
      <x:c r="E2622" t="str">
        <x:v>Thurrock</x:v>
      </x:c>
      <x:c r="F2622" t="str">
        <x:v>Operative Skilled</x:v>
      </x:c>
      <x:c r="G2622" t="str">
        <x:v>399427</x:v>
      </x:c>
      <x:c r="H2622" t="str">
        <x:v>Apple Europe Limited</x:v>
      </x:c>
      <x:c r="I2622" s="22" t="n">
        <x:v>9.5</x:v>
      </x:c>
      <x:c r="J2622" t="str">
        <x:v>Worked</x:v>
      </x:c>
      <x:c r="K2622" t="str">
        <x:v>Employee 2256; home branch Thurrock; assigned role Operative Skilled | Deployment branch: Thurrock | Actual role: Operative Porter | Jobs: 399427 | Customers: Apple Europe Limited | Actual hours: 9.5; source records: 1</x:v>
      </x:c>
      <x:c r="L2622" t="str">
        <x:v>Include</x:v>
      </x:c>
      <x:c r="M2622"/>
      <x:c r="N2622"/>
    </x:row>
    <x:row r="2623">
      <x:c r="A2623" t="str">
        <x:v>T Barry (B)|2026-01-13</x:v>
      </x:c>
      <x:c r="B2623" s="888" t="n">
        <x:v>46035</x:v>
      </x:c>
      <x:c r="C2623" t="str">
        <x:v>T Barry (B)</x:v>
      </x:c>
      <x:c r="D2623" t="str">
        <x:v>Permanent</x:v>
      </x:c>
      <x:c r="E2623" t="str">
        <x:v>Thurrock</x:v>
      </x:c>
      <x:c r="F2623" t="str">
        <x:v>Operative Skilled</x:v>
      </x:c>
      <x:c r="G2623" t="str">
        <x:v>399427</x:v>
      </x:c>
      <x:c r="H2623" t="str">
        <x:v>Apple Europe Limited</x:v>
      </x:c>
      <x:c r="I2623" s="22" t="n">
        <x:v>9.5</x:v>
      </x:c>
      <x:c r="J2623" t="str">
        <x:v>Worked</x:v>
      </x:c>
      <x:c r="K2623" t="str">
        <x:v>Employee 2256; home branch Thurrock; assigned role Operative Skilled | Deployment branch: Thurrock | Actual role: Operative Porter | Jobs: 399427 | Customers: Apple Europe Limited | Actual hours: 9.5; source records: 1</x:v>
      </x:c>
      <x:c r="L2623" t="str">
        <x:v>Include</x:v>
      </x:c>
      <x:c r="M2623"/>
      <x:c r="N2623"/>
    </x:row>
    <x:row r="2624">
      <x:c r="A2624" t="str">
        <x:v>T Barry (B)|2026-01-14</x:v>
      </x:c>
      <x:c r="B2624" s="888" t="n">
        <x:v>46036</x:v>
      </x:c>
      <x:c r="C2624" t="str">
        <x:v>T Barry (B)</x:v>
      </x:c>
      <x:c r="D2624" t="str">
        <x:v>Permanent</x:v>
      </x:c>
      <x:c r="E2624" t="str">
        <x:v>Thurrock</x:v>
      </x:c>
      <x:c r="F2624" t="str">
        <x:v>Operative Skilled</x:v>
      </x:c>
      <x:c r="G2624" t="str">
        <x:v>399427</x:v>
      </x:c>
      <x:c r="H2624" t="str">
        <x:v>Apple Europe Limited</x:v>
      </x:c>
      <x:c r="I2624" s="22" t="n">
        <x:v>9.5</x:v>
      </x:c>
      <x:c r="J2624" t="str">
        <x:v>Worked</x:v>
      </x:c>
      <x:c r="K2624" t="str">
        <x:v>Employee 2256; home branch Thurrock; assigned role Operative Skilled | Deployment branch: Thurrock | Actual role: Operative Porter | Jobs: 399427 | Customers: Apple Europe Limited | Actual hours: 9.5; source records: 1</x:v>
      </x:c>
      <x:c r="L2624" t="str">
        <x:v>Include</x:v>
      </x:c>
      <x:c r="M2624"/>
      <x:c r="N2624"/>
    </x:row>
    <x:row r="2625">
      <x:c r="A2625" t="str">
        <x:v>T Barry (B)|2026-01-15</x:v>
      </x:c>
      <x:c r="B2625" s="888" t="n">
        <x:v>46037</x:v>
      </x:c>
      <x:c r="C2625" t="str">
        <x:v>T Barry (B)</x:v>
      </x:c>
      <x:c r="D2625" t="str">
        <x:v>Permanent</x:v>
      </x:c>
      <x:c r="E2625" t="str">
        <x:v>Thurrock</x:v>
      </x:c>
      <x:c r="F2625" t="str">
        <x:v>Operative Skilled</x:v>
      </x:c>
      <x:c r="G2625" t="str">
        <x:v>399427</x:v>
      </x:c>
      <x:c r="H2625" t="str">
        <x:v>Apple Europe Limited</x:v>
      </x:c>
      <x:c r="I2625" s="22" t="n">
        <x:v>10.5</x:v>
      </x:c>
      <x:c r="J2625" t="str">
        <x:v>Worked</x:v>
      </x:c>
      <x:c r="K2625" t="str">
        <x:v>Employee 2256; home branch Thurrock; assigned role Operative Skilled | Deployment branch: Thurrock | Actual role: Operative Porter | Jobs: 399427 | Customers: Apple Europe Limited | Actual hours: 10.5; source records: 1</x:v>
      </x:c>
      <x:c r="L2625" t="str">
        <x:v>Include</x:v>
      </x:c>
      <x:c r="M2625"/>
      <x:c r="N2625"/>
    </x:row>
    <x:row r="2626">
      <x:c r="A2626" t="str">
        <x:v>T Barry (B)|2026-01-16</x:v>
      </x:c>
      <x:c r="B2626" s="888" t="n">
        <x:v>46038</x:v>
      </x:c>
      <x:c r="C2626" t="str">
        <x:v>T Barry (B)</x:v>
      </x:c>
      <x:c r="D2626" t="str">
        <x:v>Permanent</x:v>
      </x:c>
      <x:c r="E2626" t="str">
        <x:v>Thurrock</x:v>
      </x:c>
      <x:c r="F2626" t="str">
        <x:v>Operative Skilled</x:v>
      </x:c>
      <x:c r="G2626" t="str">
        <x:v>399427</x:v>
      </x:c>
      <x:c r="H2626" t="str">
        <x:v>Apple Europe Limited</x:v>
      </x:c>
      <x:c r="I2626" s="22" t="n">
        <x:v>9.5</x:v>
      </x:c>
      <x:c r="J2626" t="str">
        <x:v>Worked</x:v>
      </x:c>
      <x:c r="K2626" t="str">
        <x:v>Employee 2256; home branch Thurrock; assigned role Operative Skilled | Deployment branch: Thurrock | Actual role: Operative Porter | Jobs: 399427 | Customers: Apple Europe Limited | Actual hours: 9.5; source records: 1</x:v>
      </x:c>
      <x:c r="L2626" t="str">
        <x:v>Include</x:v>
      </x:c>
      <x:c r="M2626"/>
      <x:c r="N2626"/>
    </x:row>
    <x:row r="2627">
      <x:c r="A2627" t="str">
        <x:v>T Barry (B)|2026-01-19</x:v>
      </x:c>
      <x:c r="B2627" s="888" t="n">
        <x:v>46041</x:v>
      </x:c>
      <x:c r="C2627" t="str">
        <x:v>T Barry (B)</x:v>
      </x:c>
      <x:c r="D2627" t="str">
        <x:v>Permanent</x:v>
      </x:c>
      <x:c r="E2627" t="str">
        <x:v>Thurrock</x:v>
      </x:c>
      <x:c r="F2627" t="str">
        <x:v>Operative Skilled</x:v>
      </x:c>
      <x:c r="G2627" t="str">
        <x:v>399427</x:v>
      </x:c>
      <x:c r="H2627" t="str">
        <x:v>Apple Europe Limited</x:v>
      </x:c>
      <x:c r="I2627" s="22" t="n">
        <x:v>10.5</x:v>
      </x:c>
      <x:c r="J2627" t="str">
        <x:v>Worked</x:v>
      </x:c>
      <x:c r="K2627" t="str">
        <x:v>Employee 2256; home branch Thurrock; assigned role Operative Skilled | Deployment branch: Thurrock | Actual role: Operative Porter | Jobs: 399427 | Customers: Apple Europe Limited | Actual hours: 10.5; source records: 1</x:v>
      </x:c>
      <x:c r="L2627" t="str">
        <x:v>Include</x:v>
      </x:c>
      <x:c r="M2627"/>
      <x:c r="N2627"/>
    </x:row>
    <x:row r="2628">
      <x:c r="A2628" t="str">
        <x:v>T Barry (B)|2026-01-20</x:v>
      </x:c>
      <x:c r="B2628" s="888" t="n">
        <x:v>46042</x:v>
      </x:c>
      <x:c r="C2628" t="str">
        <x:v>T Barry (B)</x:v>
      </x:c>
      <x:c r="D2628" t="str">
        <x:v>Permanent</x:v>
      </x:c>
      <x:c r="E2628" t="str">
        <x:v>Thurrock</x:v>
      </x:c>
      <x:c r="F2628" t="str">
        <x:v>Operative Skilled</x:v>
      </x:c>
      <x:c r="G2628" t="str">
        <x:v>399427</x:v>
      </x:c>
      <x:c r="H2628" t="str">
        <x:v>Apple Europe Limited</x:v>
      </x:c>
      <x:c r="I2628" s="22" t="n">
        <x:v>9.5</x:v>
      </x:c>
      <x:c r="J2628" t="str">
        <x:v>Worked</x:v>
      </x:c>
      <x:c r="K2628" t="str">
        <x:v>Employee 2256; home branch Thurrock; assigned role Operative Skilled | Deployment branch: Thurrock | Actual role: Operative Porter | Jobs: 399427 | Customers: Apple Europe Limited | Actual hours: 9.5; source records: 1</x:v>
      </x:c>
      <x:c r="L2628" t="str">
        <x:v>Include</x:v>
      </x:c>
      <x:c r="M2628"/>
      <x:c r="N2628"/>
    </x:row>
    <x:row r="2629">
      <x:c r="A2629" t="str">
        <x:v>T Barry (B)|2026-01-21</x:v>
      </x:c>
      <x:c r="B2629" s="888" t="n">
        <x:v>46043</x:v>
      </x:c>
      <x:c r="C2629" t="str">
        <x:v>T Barry (B)</x:v>
      </x:c>
      <x:c r="D2629" t="str">
        <x:v>Permanent</x:v>
      </x:c>
      <x:c r="E2629" t="str">
        <x:v>Thurrock</x:v>
      </x:c>
      <x:c r="F2629" t="str">
        <x:v>Operative Skilled</x:v>
      </x:c>
      <x:c r="G2629" t="str">
        <x:v>399427</x:v>
      </x:c>
      <x:c r="H2629" t="str">
        <x:v>Apple Europe Limited</x:v>
      </x:c>
      <x:c r="I2629" s="22" t="n">
        <x:v>10.5</x:v>
      </x:c>
      <x:c r="J2629" t="str">
        <x:v>Worked</x:v>
      </x:c>
      <x:c r="K2629" t="str">
        <x:v>Employee 2256; home branch Thurrock; assigned role Operative Skilled | Deployment branch: Thurrock | Actual role: Operative Porter | Jobs: 399427 | Customers: Apple Europe Limited | Actual hours: 10.5; source records: 1</x:v>
      </x:c>
      <x:c r="L2629" t="str">
        <x:v>Include</x:v>
      </x:c>
      <x:c r="M2629"/>
      <x:c r="N2629"/>
    </x:row>
    <x:row r="2630">
      <x:c r="A2630" t="str">
        <x:v>T Barry (B)|2026-01-22</x:v>
      </x:c>
      <x:c r="B2630" s="888" t="n">
        <x:v>46044</x:v>
      </x:c>
      <x:c r="C2630" t="str">
        <x:v>T Barry (B)</x:v>
      </x:c>
      <x:c r="D2630" t="str">
        <x:v>Permanent</x:v>
      </x:c>
      <x:c r="E2630" t="str">
        <x:v>Thurrock</x:v>
      </x:c>
      <x:c r="F2630" t="str">
        <x:v>Operative Skilled</x:v>
      </x:c>
      <x:c r="G2630" t="str">
        <x:v>399427</x:v>
      </x:c>
      <x:c r="H2630" t="str">
        <x:v>Apple Europe Limited</x:v>
      </x:c>
      <x:c r="I2630" s="22" t="n">
        <x:v>9.5</x:v>
      </x:c>
      <x:c r="J2630" t="str">
        <x:v>Worked</x:v>
      </x:c>
      <x:c r="K2630" t="str">
        <x:v>Employee 2256; home branch Thurrock; assigned role Operative Skilled | Deployment branch: Thurrock | Actual role: Operative Porter | Jobs: 399427 | Customers: Apple Europe Limited | Actual hours: 9.5; source records: 1</x:v>
      </x:c>
      <x:c r="L2630" t="str">
        <x:v>Include</x:v>
      </x:c>
      <x:c r="M2630"/>
      <x:c r="N2630"/>
    </x:row>
    <x:row r="2631">
      <x:c r="A2631" t="str">
        <x:v>T Barry (B)|2026-01-23</x:v>
      </x:c>
      <x:c r="B2631" s="888" t="n">
        <x:v>46045</x:v>
      </x:c>
      <x:c r="C2631" t="str">
        <x:v>T Barry (B)</x:v>
      </x:c>
      <x:c r="D2631" t="str">
        <x:v>Permanent</x:v>
      </x:c>
      <x:c r="E2631" t="str">
        <x:v>Thurrock</x:v>
      </x:c>
      <x:c r="F2631" t="str">
        <x:v>Operative Skilled</x:v>
      </x:c>
      <x:c r="G2631" t="str">
        <x:v>399427</x:v>
      </x:c>
      <x:c r="H2631" t="str">
        <x:v>Apple Europe Limited</x:v>
      </x:c>
      <x:c r="I2631" s="22" t="n">
        <x:v>9.5</x:v>
      </x:c>
      <x:c r="J2631" t="str">
        <x:v>Worked</x:v>
      </x:c>
      <x:c r="K2631" t="str">
        <x:v>Employee 2256; home branch Thurrock; assigned role Operative Skilled | Deployment branch: Thurrock | Actual role: Operative Porter | Jobs: 399427 | Customers: Apple Europe Limited | Actual hours: 9.5; source records: 1</x:v>
      </x:c>
      <x:c r="L2631" t="str">
        <x:v>Include</x:v>
      </x:c>
      <x:c r="M2631"/>
      <x:c r="N2631"/>
    </x:row>
    <x:row r="2632">
      <x:c r="A2632" t="str">
        <x:v>T Barry (B)|2026-01-26</x:v>
      </x:c>
      <x:c r="B2632" s="888" t="n">
        <x:v>46048</x:v>
      </x:c>
      <x:c r="C2632" t="str">
        <x:v>T Barry (B)</x:v>
      </x:c>
      <x:c r="D2632" t="str">
        <x:v>Permanent</x:v>
      </x:c>
      <x:c r="E2632" t="str">
        <x:v>Thurrock</x:v>
      </x:c>
      <x:c r="F2632" t="str">
        <x:v>Operative Skilled</x:v>
      </x:c>
      <x:c r="G2632" t="str">
        <x:v>399427</x:v>
      </x:c>
      <x:c r="H2632" t="str">
        <x:v>Apple Europe Limited</x:v>
      </x:c>
      <x:c r="I2632" s="22" t="n">
        <x:v>9.5</x:v>
      </x:c>
      <x:c r="J2632" t="str">
        <x:v>Worked</x:v>
      </x:c>
      <x:c r="K2632" t="str">
        <x:v>Employee 2256; home branch Thurrock; assigned role Operative Skilled | Deployment branch: Thurrock | Actual role: Operative Porter | Jobs: 399427 | Customers: Apple Europe Limited | Actual hours: 9.5; source records: 1</x:v>
      </x:c>
      <x:c r="L2632" t="str">
        <x:v>Include</x:v>
      </x:c>
      <x:c r="M2632"/>
      <x:c r="N2632"/>
    </x:row>
    <x:row r="2633">
      <x:c r="A2633" t="str">
        <x:v>T Barry (B)|2026-01-27</x:v>
      </x:c>
      <x:c r="B2633" s="888" t="n">
        <x:v>46049</x:v>
      </x:c>
      <x:c r="C2633" t="str">
        <x:v>T Barry (B)</x:v>
      </x:c>
      <x:c r="D2633" t="str">
        <x:v>Permanent</x:v>
      </x:c>
      <x:c r="E2633" t="str">
        <x:v>Thurrock</x:v>
      </x:c>
      <x:c r="F2633" t="str">
        <x:v>Operative Skilled</x:v>
      </x:c>
      <x:c r="G2633" t="str">
        <x:v>399427</x:v>
      </x:c>
      <x:c r="H2633" t="str">
        <x:v>Apple Europe Limited</x:v>
      </x:c>
      <x:c r="I2633" s="22" t="n">
        <x:v>9.5</x:v>
      </x:c>
      <x:c r="J2633" t="str">
        <x:v>Worked</x:v>
      </x:c>
      <x:c r="K2633" t="str">
        <x:v>Employee 2256; home branch Thurrock; assigned role Operative Skilled | Deployment branch: Thurrock | Actual role: Operative Porter | Jobs: 399427 | Customers: Apple Europe Limited | Actual hours: 9.5; source records: 1</x:v>
      </x:c>
      <x:c r="L2633" t="str">
        <x:v>Include</x:v>
      </x:c>
      <x:c r="M2633"/>
      <x:c r="N2633"/>
    </x:row>
    <x:row r="2634">
      <x:c r="A2634" t="str">
        <x:v>T Barry (B)|2026-01-28</x:v>
      </x:c>
      <x:c r="B2634" s="888" t="n">
        <x:v>46050</x:v>
      </x:c>
      <x:c r="C2634" t="str">
        <x:v>T Barry (B)</x:v>
      </x:c>
      <x:c r="D2634" t="str">
        <x:v>Permanent</x:v>
      </x:c>
      <x:c r="E2634" t="str">
        <x:v>Thurrock</x:v>
      </x:c>
      <x:c r="F2634" t="str">
        <x:v>Operative Skilled</x:v>
      </x:c>
      <x:c r="G2634" t="str">
        <x:v>399427</x:v>
      </x:c>
      <x:c r="H2634" t="str">
        <x:v>Apple Europe Limited</x:v>
      </x:c>
      <x:c r="I2634" s="22" t="n">
        <x:v>10.5</x:v>
      </x:c>
      <x:c r="J2634" t="str">
        <x:v>Worked</x:v>
      </x:c>
      <x:c r="K2634" t="str">
        <x:v>Employee 2256; home branch Thurrock; assigned role Operative Skilled | Deployment branch: Thurrock | Actual role: Operative Porter | Jobs: 399427 | Customers: Apple Europe Limited | Actual hours: 10.5; source records: 1</x:v>
      </x:c>
      <x:c r="L2634" t="str">
        <x:v>Include</x:v>
      </x:c>
      <x:c r="M2634"/>
      <x:c r="N2634"/>
    </x:row>
    <x:row r="2635">
      <x:c r="A2635" t="str">
        <x:v>T Barry (B)|2026-01-29</x:v>
      </x:c>
      <x:c r="B2635" s="888" t="n">
        <x:v>46051</x:v>
      </x:c>
      <x:c r="C2635" t="str">
        <x:v>T Barry (B)</x:v>
      </x:c>
      <x:c r="D2635" t="str">
        <x:v>Permanent</x:v>
      </x:c>
      <x:c r="E2635" t="str">
        <x:v>Thurrock</x:v>
      </x:c>
      <x:c r="F2635" t="str">
        <x:v>Operative Skilled</x:v>
      </x:c>
      <x:c r="G2635" t="str">
        <x:v>399427</x:v>
      </x:c>
      <x:c r="H2635" t="str">
        <x:v>Apple Europe Limited</x:v>
      </x:c>
      <x:c r="I2635" s="22" t="n">
        <x:v>10.5</x:v>
      </x:c>
      <x:c r="J2635" t="str">
        <x:v>Worked</x:v>
      </x:c>
      <x:c r="K2635" t="str">
        <x:v>Employee 2256; home branch Thurrock; assigned role Operative Skilled | Deployment branch: Thurrock | Actual role: Operative Porter | Jobs: 399427 | Customers: Apple Europe Limited | Actual hours: 10.5; source records: 1</x:v>
      </x:c>
      <x:c r="L2635" t="str">
        <x:v>Include</x:v>
      </x:c>
      <x:c r="M2635"/>
      <x:c r="N2635"/>
    </x:row>
    <x:row r="2636">
      <x:c r="A2636" t="str">
        <x:v>T Barry (B)|2026-01-30</x:v>
      </x:c>
      <x:c r="B2636" s="888" t="n">
        <x:v>46052</x:v>
      </x:c>
      <x:c r="C2636" t="str">
        <x:v>T Barry (B)</x:v>
      </x:c>
      <x:c r="D2636" t="str">
        <x:v>Permanent</x:v>
      </x:c>
      <x:c r="E2636" t="str">
        <x:v>Thurrock</x:v>
      </x:c>
      <x:c r="F2636" t="str">
        <x:v>Operative Skilled</x:v>
      </x:c>
      <x:c r="G2636" t="str">
        <x:v>399427</x:v>
      </x:c>
      <x:c r="H2636" t="str">
        <x:v>Apple Europe Limited</x:v>
      </x:c>
      <x:c r="I2636" s="22" t="n">
        <x:v>10.5</x:v>
      </x:c>
      <x:c r="J2636" t="str">
        <x:v>Worked</x:v>
      </x:c>
      <x:c r="K2636" t="str">
        <x:v>Employee 2256; home branch Thurrock; assigned role Operative Skilled | Deployment branch: Thurrock | Actual role: Operative Porter | Jobs: 399427 | Customers: Apple Europe Limited | Actual hours: 10.5; source records: 1</x:v>
      </x:c>
      <x:c r="L2636" t="str">
        <x:v>Include</x:v>
      </x:c>
      <x:c r="M2636"/>
      <x:c r="N2636"/>
    </x:row>
    <x:row r="2637">
      <x:c r="A2637" t="str">
        <x:v>T Brindle|2026-01-20</x:v>
      </x:c>
      <x:c r="B2637" s="888" t="n">
        <x:v>46042</x:v>
      </x:c>
      <x:c r="C2637" t="str">
        <x:v>T Brindle</x:v>
      </x:c>
      <x:c r="D2637" t="str">
        <x:v>Permanent</x:v>
      </x:c>
      <x:c r="E2637" t="str">
        <x:v>Croydon</x:v>
      </x:c>
      <x:c r="F2637" t="str">
        <x:v>Warehouse</x:v>
      </x:c>
      <x:c r="G2637" t="str">
        <x:v>399205</x:v>
      </x:c>
      <x:c r="H2637" t="str">
        <x:v>Hermes Investment Management Ltd</x:v>
      </x:c>
      <x:c r="I2637" s="22" t="n">
        <x:v>4</x:v>
      </x:c>
      <x:c r="J2637" t="str">
        <x:v>Worked</x:v>
      </x:c>
      <x:c r="K2637" t="str">
        <x:v>Employee 1432; home branch Croydon; assigned role Warehouse | Deployment branch: Croydon | Actual role: Warehouse | Jobs: 399205 | Customers: Hermes Investment Management Ltd | Actual hours: 4.0; source records: 1</x:v>
      </x:c>
      <x:c r="L2637" t="str">
        <x:v>Include</x:v>
      </x:c>
      <x:c r="M2637"/>
      <x:c r="N2637"/>
    </x:row>
    <x:row r="2638">
      <x:c r="A2638" t="str">
        <x:v>T Brindle|2026-01-22</x:v>
      </x:c>
      <x:c r="B2638" s="888" t="n">
        <x:v>46044</x:v>
      </x:c>
      <x:c r="C2638" t="str">
        <x:v>T Brindle</x:v>
      </x:c>
      <x:c r="D2638" t="str">
        <x:v>Permanent</x:v>
      </x:c>
      <x:c r="E2638" t="str">
        <x:v>Croydon</x:v>
      </x:c>
      <x:c r="F2638" t="str">
        <x:v>Warehouse</x:v>
      </x:c>
      <x:c r="G2638" t="str">
        <x:v>399451A</x:v>
      </x:c>
      <x:c r="H2638" t="str">
        <x:v>Royal Borough of Kensington and Chelsea</x:v>
      </x:c>
      <x:c r="I2638" s="22" t="n">
        <x:v>4</x:v>
      </x:c>
      <x:c r="J2638" t="str">
        <x:v>Worked</x:v>
      </x:c>
      <x:c r="K2638" t="str">
        <x:v>Employee 1432; home branch Croydon; assigned role Warehouse | Deployment branch: Croydon | Actual role: Warehouse | Jobs: 399451A | Customers: Royal Borough of Kensington and Chelsea | Actual hours: 4.0; source records: 1</x:v>
      </x:c>
      <x:c r="L2638" t="str">
        <x:v>Include</x:v>
      </x:c>
      <x:c r="M2638"/>
      <x:c r="N2638"/>
    </x:row>
    <x:row r="2639">
      <x:c r="A2639" t="str">
        <x:v>T Mautsi (CE)|2026-01-01</x:v>
      </x:c>
      <x:c r="B2639" s="888" t="n">
        <x:v>46023</x:v>
      </x:c>
      <x:c r="C2639" t="str">
        <x:v>T Mautsi (CE)</x:v>
      </x:c>
      <x:c r="D2639" t="str">
        <x:v>Permanent</x:v>
      </x:c>
      <x:c r="E2639" t="str">
        <x:v>Thurrock</x:v>
      </x:c>
      <x:c r="F2639" t="str">
        <x:v>Operative Driver</x:v>
      </x:c>
      <x:c r="G2639"/>
      <x:c r="H2639"/>
      <x:c r="I2639" s="22" t="n">
        <x:v>0</x:v>
      </x:c>
      <x:c r="J2639" t="str">
        <x:v>Annual leave</x:v>
      </x:c>
      <x:c r="K2639" t="str">
        <x:v>Employee 2262; home branch Thurrock; assigned role Operative Driver | Leave: Annual Leave (Hours) | Leave calendar basis: Variable-pattern period</x:v>
      </x:c>
      <x:c r="L2639" t="str">
        <x:v>Include</x:v>
      </x:c>
      <x:c r="M2639"/>
      <x:c r="N2639"/>
    </x:row>
    <x:row r="2640">
      <x:c r="A2640" t="str">
        <x:v>T Mautsi (CE)|2026-01-03</x:v>
      </x:c>
      <x:c r="B2640" s="888" t="n">
        <x:v>46025</x:v>
      </x:c>
      <x:c r="C2640" t="str">
        <x:v>T Mautsi (CE)</x:v>
      </x:c>
      <x:c r="D2640" t="str">
        <x:v>Permanent</x:v>
      </x:c>
      <x:c r="E2640" t="str">
        <x:v>Thurrock</x:v>
      </x:c>
      <x:c r="F2640" t="str">
        <x:v>Operative Driver</x:v>
      </x:c>
      <x:c r="G2640" t="str">
        <x:v>399440</x:v>
      </x:c>
      <x:c r="H2640" t="str">
        <x:v>BNP Paribas Limited</x:v>
      </x:c>
      <x:c r="I2640" s="22" t="n">
        <x:v>10</x:v>
      </x:c>
      <x:c r="J2640" t="str">
        <x:v>Worked</x:v>
      </x:c>
      <x:c r="K2640" t="str">
        <x:v>Employee 2262; home branch Thurrock; assigned role Operative Driver | Deployment branch: Thurrock | Actual role: Operative Driver | Jobs: 399440 | Customers: BNP Paribas Limited | Actual hours: 10.0; source records: 1</x:v>
      </x:c>
      <x:c r="L2640" t="str">
        <x:v>Include</x:v>
      </x:c>
      <x:c r="M2640"/>
      <x:c r="N2640"/>
    </x:row>
    <x:row r="2641">
      <x:c r="A2641" t="str">
        <x:v>T Mautsi (CE)|2026-01-05</x:v>
      </x:c>
      <x:c r="B2641" s="888" t="n">
        <x:v>46027</x:v>
      </x:c>
      <x:c r="C2641" t="str">
        <x:v>T Mautsi (CE)</x:v>
      </x:c>
      <x:c r="D2641" t="str">
        <x:v>Permanent</x:v>
      </x:c>
      <x:c r="E2641" t="str">
        <x:v>Thurrock</x:v>
      </x:c>
      <x:c r="F2641" t="str">
        <x:v>Operative Driver</x:v>
      </x:c>
      <x:c r="G2641" t="str">
        <x:v>392132B</x:v>
      </x:c>
      <x:c r="H2641" t="str">
        <x:v>Carroll / Robinson/Lisa &amp; Antony</x:v>
      </x:c>
      <x:c r="I2641" s="22" t="n">
        <x:v>10</x:v>
      </x:c>
      <x:c r="J2641" t="str">
        <x:v>Worked</x:v>
      </x:c>
      <x:c r="K2641" t="str">
        <x:v>Employee 2262; home branch Thurrock; assigned role Operative Driver | Deployment branch: Thurrock | Actual role: Operative Driver | Jobs: 392132B | Customers: Carroll / Robinson/Lisa &amp; Antony | Actual hours: 10.0; source records: 1</x:v>
      </x:c>
      <x:c r="L2641" t="str">
        <x:v>Include</x:v>
      </x:c>
      <x:c r="M2641"/>
      <x:c r="N2641"/>
    </x:row>
    <x:row r="2642">
      <x:c r="A2642" t="str">
        <x:v>T Mautsi (CE)|2026-01-07</x:v>
      </x:c>
      <x:c r="B2642" s="888" t="n">
        <x:v>46029</x:v>
      </x:c>
      <x:c r="C2642" t="str">
        <x:v>T Mautsi (CE)</x:v>
      </x:c>
      <x:c r="D2642" t="str">
        <x:v>Permanent</x:v>
      </x:c>
      <x:c r="E2642" t="str">
        <x:v>Thurrock</x:v>
      </x:c>
      <x:c r="F2642" t="str">
        <x:v>Operative Driver</x:v>
      </x:c>
      <x:c r="G2642" t="str">
        <x:v>399072</x:v>
      </x:c>
      <x:c r="H2642" t="str">
        <x:v>HG - CRISIS 2025</x:v>
      </x:c>
      <x:c r="I2642" s="22" t="n">
        <x:v>7</x:v>
      </x:c>
      <x:c r="J2642" t="str">
        <x:v>Worked</x:v>
      </x:c>
      <x:c r="K2642" t="str">
        <x:v>Employee 2262; home branch Thurrock; assigned role Operative Driver | Deployment branch: Thurrock | Actual role: Operative Driver | Jobs: 399072 | Customers: HG - CRISIS 2025 | Actual hours: 7.0; source records: 1</x:v>
      </x:c>
      <x:c r="L2642" t="str">
        <x:v>Include</x:v>
      </x:c>
      <x:c r="M2642"/>
      <x:c r="N2642"/>
    </x:row>
    <x:row r="2643">
      <x:c r="A2643" t="str">
        <x:v>T Mautsi (CE)|2026-01-08</x:v>
      </x:c>
      <x:c r="B2643" s="888" t="n">
        <x:v>46030</x:v>
      </x:c>
      <x:c r="C2643" t="str">
        <x:v>T Mautsi (CE)</x:v>
      </x:c>
      <x:c r="D2643" t="str">
        <x:v>Permanent</x:v>
      </x:c>
      <x:c r="E2643" t="str">
        <x:v>Thurrock</x:v>
      </x:c>
      <x:c r="F2643" t="str">
        <x:v>Operative Driver</x:v>
      </x:c>
      <x:c r="G2643" t="str">
        <x:v>399444</x:v>
      </x:c>
      <x:c r="H2643" t="str">
        <x:v>FNZ</x:v>
      </x:c>
      <x:c r="I2643" s="22" t="n">
        <x:v>8.5</x:v>
      </x:c>
      <x:c r="J2643" t="str">
        <x:v>Worked</x:v>
      </x:c>
      <x:c r="K2643" t="str">
        <x:v>Employee 2262; home branch Thurrock; assigned role Operative Driver | Deployment branch: Thurrock | Actual role: Operative Driver | Jobs: 399444 | Customers: FNZ | Actual hours: 8.5; source records: 1</x:v>
      </x:c>
      <x:c r="L2643" t="str">
        <x:v>Include</x:v>
      </x:c>
      <x:c r="M2643"/>
      <x:c r="N2643"/>
    </x:row>
    <x:row r="2644">
      <x:c r="A2644" t="str">
        <x:v>T Mautsi (CE)|2026-01-10</x:v>
      </x:c>
      <x:c r="B2644" s="888" t="n">
        <x:v>46032</x:v>
      </x:c>
      <x:c r="C2644" t="str">
        <x:v>T Mautsi (CE)</x:v>
      </x:c>
      <x:c r="D2644" t="str">
        <x:v>Permanent</x:v>
      </x:c>
      <x:c r="E2644" t="str">
        <x:v>Thurrock</x:v>
      </x:c>
      <x:c r="F2644" t="str">
        <x:v>Operative Driver</x:v>
      </x:c>
      <x:c r="G2644" t="str">
        <x:v>399597, 399446</x:v>
      </x:c>
      <x:c r="H2644" t="str">
        <x:v>Harrow Green Logistics City M/W use only; Weil, Gotshal &amp; Manges (London) LLP</x:v>
      </x:c>
      <x:c r="I2644" s="22" t="n">
        <x:v>14</x:v>
      </x:c>
      <x:c r="J2644" t="str">
        <x:v>Worked — 2 records</x:v>
      </x:c>
      <x:c r="K2644" t="str">
        <x:v>Employee 2262; home branch Thurrock; assigned role Operative Driver | Deployment branch: Thurrock | Actual role: Operative Driver | Jobs: 399597, 399446 | Customers: Harrow Green Logistics City M/W use only; Weil, Gotshal &amp; Manges (London) LLP | Actual hours: 14.0; source records: 2</x:v>
      </x:c>
      <x:c r="L2644" t="str">
        <x:v>Include</x:v>
      </x:c>
      <x:c r="M2644"/>
      <x:c r="N2644"/>
    </x:row>
    <x:row r="2645">
      <x:c r="A2645" t="str">
        <x:v>T Mautsi (CE)|2026-01-12</x:v>
      </x:c>
      <x:c r="B2645" s="888" t="n">
        <x:v>46034</x:v>
      </x:c>
      <x:c r="C2645" t="str">
        <x:v>T Mautsi (CE)</x:v>
      </x:c>
      <x:c r="D2645" t="str">
        <x:v>Permanent</x:v>
      </x:c>
      <x:c r="E2645" t="str">
        <x:v>Thurrock</x:v>
      </x:c>
      <x:c r="F2645" t="str">
        <x:v>Operative Driver</x:v>
      </x:c>
      <x:c r="G2645" t="str">
        <x:v>399272</x:v>
      </x:c>
      <x:c r="H2645" t="str">
        <x:v>University of Hertfordshire</x:v>
      </x:c>
      <x:c r="I2645" s="22" t="n">
        <x:v>6.5</x:v>
      </x:c>
      <x:c r="J2645" t="str">
        <x:v>Worked</x:v>
      </x:c>
      <x:c r="K2645" t="str">
        <x:v>Employee 2262; home branch Thurrock; assigned role Operative Driver | Deployment branch: Thurrock | Actual role: Operative Porter | Jobs: 399272 | Customers: University of Hertfordshire | Actual hours: 6.5; source records: 1</x:v>
      </x:c>
      <x:c r="L2645" t="str">
        <x:v>Include</x:v>
      </x:c>
      <x:c r="M2645"/>
      <x:c r="N2645"/>
    </x:row>
    <x:row r="2646">
      <x:c r="A2646" t="str">
        <x:v>T Mautsi (CE)|2026-01-13</x:v>
      </x:c>
      <x:c r="B2646" s="888" t="n">
        <x:v>46035</x:v>
      </x:c>
      <x:c r="C2646" t="str">
        <x:v>T Mautsi (CE)</x:v>
      </x:c>
      <x:c r="D2646" t="str">
        <x:v>Permanent</x:v>
      </x:c>
      <x:c r="E2646" t="str">
        <x:v>Thurrock</x:v>
      </x:c>
      <x:c r="F2646" t="str">
        <x:v>Operative Driver</x:v>
      </x:c>
      <x:c r="G2646" t="str">
        <x:v>399556</x:v>
      </x:c>
      <x:c r="H2646" t="str">
        <x:v>Protech Network Solutions</x:v>
      </x:c>
      <x:c r="I2646" s="22" t="n">
        <x:v>8</x:v>
      </x:c>
      <x:c r="J2646" t="str">
        <x:v>Worked</x:v>
      </x:c>
      <x:c r="K2646" t="str">
        <x:v>Employee 2262; home branch Thurrock; assigned role Operative Driver | Deployment branch: Thurrock | Actual role: Operative Driver | Jobs: 399556 | Customers: Protech Network Solutions | Actual hours: 8.0; source records: 1</x:v>
      </x:c>
      <x:c r="L2646" t="str">
        <x:v>Include</x:v>
      </x:c>
      <x:c r="M2646"/>
      <x:c r="N2646"/>
    </x:row>
    <x:row r="2647">
      <x:c r="A2647" t="str">
        <x:v>T Mautsi (CE)|2026-01-15</x:v>
      </x:c>
      <x:c r="B2647" s="888" t="n">
        <x:v>46037</x:v>
      </x:c>
      <x:c r="C2647" t="str">
        <x:v>T Mautsi (CE)</x:v>
      </x:c>
      <x:c r="D2647" t="str">
        <x:v>Permanent</x:v>
      </x:c>
      <x:c r="E2647" t="str">
        <x:v>Thurrock</x:v>
      </x:c>
      <x:c r="F2647" t="str">
        <x:v>Operative Driver</x:v>
      </x:c>
      <x:c r="G2647" t="str">
        <x:v>397398</x:v>
      </x:c>
      <x:c r="H2647" t="str">
        <x:v>Accenture UK Ltd</x:v>
      </x:c>
      <x:c r="I2647" s="22" t="n">
        <x:v>8</x:v>
      </x:c>
      <x:c r="J2647" t="str">
        <x:v>Worked</x:v>
      </x:c>
      <x:c r="K2647" t="str">
        <x:v>Employee 2262; home branch Thurrock; assigned role Operative Driver | Deployment branch: Thurrock | Actual role: Operative Driver | Jobs: 397398 | Customers: Accenture UK Ltd | Actual hours: 8.0; source records: 1</x:v>
      </x:c>
      <x:c r="L2647" t="str">
        <x:v>Include</x:v>
      </x:c>
      <x:c r="M2647"/>
      <x:c r="N2647"/>
    </x:row>
    <x:row r="2648">
      <x:c r="A2648" t="str">
        <x:v>T Mautsi (CE)|2026-01-16</x:v>
      </x:c>
      <x:c r="B2648" s="888" t="n">
        <x:v>46038</x:v>
      </x:c>
      <x:c r="C2648" t="str">
        <x:v>T Mautsi (CE)</x:v>
      </x:c>
      <x:c r="D2648" t="str">
        <x:v>Permanent</x:v>
      </x:c>
      <x:c r="E2648" t="str">
        <x:v>Thurrock</x:v>
      </x:c>
      <x:c r="F2648" t="str">
        <x:v>Operative Driver</x:v>
      </x:c>
      <x:c r="G2648" t="str">
        <x:v>399251</x:v>
      </x:c>
      <x:c r="H2648" t="str">
        <x:v>UBS Investment Bank</x:v>
      </x:c>
      <x:c r="I2648" s="22" t="n">
        <x:v>7</x:v>
      </x:c>
      <x:c r="J2648" t="str">
        <x:v>Worked</x:v>
      </x:c>
      <x:c r="K2648" t="str">
        <x:v>Employee 2262; home branch Thurrock; assigned role Operative Driver | Deployment branch: Thurrock | Actual role: Operative Driver | Jobs: 399251 | Customers: UBS Investment Bank | Actual hours: 7.0; source records: 1</x:v>
      </x:c>
      <x:c r="L2648" t="str">
        <x:v>Include</x:v>
      </x:c>
      <x:c r="M2648"/>
      <x:c r="N2648"/>
    </x:row>
    <x:row r="2649">
      <x:c r="A2649" t="str">
        <x:v>T Mautsi (CE)|2026-01-19</x:v>
      </x:c>
      <x:c r="B2649" s="888" t="n">
        <x:v>46041</x:v>
      </x:c>
      <x:c r="C2649" t="str">
        <x:v>T Mautsi (CE)</x:v>
      </x:c>
      <x:c r="D2649" t="str">
        <x:v>Permanent</x:v>
      </x:c>
      <x:c r="E2649" t="str">
        <x:v>Thurrock</x:v>
      </x:c>
      <x:c r="F2649" t="str">
        <x:v>Operative Driver</x:v>
      </x:c>
      <x:c r="G2649" t="str">
        <x:v>399451A</x:v>
      </x:c>
      <x:c r="H2649" t="str">
        <x:v>Royal Borough of Kensington and Chelsea</x:v>
      </x:c>
      <x:c r="I2649" s="22" t="n">
        <x:v>9</x:v>
      </x:c>
      <x:c r="J2649" t="str">
        <x:v>Worked</x:v>
      </x:c>
      <x:c r="K2649" t="str">
        <x:v>Employee 2262; home branch Thurrock; assigned role Operative Driver | Deployment branch: Croydon | Actual role: Operative Driver | Jobs: 399451A | Customers: Royal Borough of Kensington and Chelsea | Actual hours: 9.0; source records: 1</x:v>
      </x:c>
      <x:c r="L2649" t="str">
        <x:v>Include</x:v>
      </x:c>
      <x:c r="M2649"/>
      <x:c r="N2649"/>
    </x:row>
    <x:row r="2650">
      <x:c r="A2650" t="str">
        <x:v>T Mautsi (CE)|2026-01-20</x:v>
      </x:c>
      <x:c r="B2650" s="888" t="n">
        <x:v>46042</x:v>
      </x:c>
      <x:c r="C2650" t="str">
        <x:v>T Mautsi (CE)</x:v>
      </x:c>
      <x:c r="D2650" t="str">
        <x:v>Permanent</x:v>
      </x:c>
      <x:c r="E2650" t="str">
        <x:v>Thurrock</x:v>
      </x:c>
      <x:c r="F2650" t="str">
        <x:v>Operative Driver</x:v>
      </x:c>
      <x:c r="G2650" t="str">
        <x:v>399715</x:v>
      </x:c>
      <x:c r="H2650" t="str">
        <x:v>Protech Network Solutions</x:v>
      </x:c>
      <x:c r="I2650" s="22" t="n">
        <x:v>8</x:v>
      </x:c>
      <x:c r="J2650" t="str">
        <x:v>Worked</x:v>
      </x:c>
      <x:c r="K2650" t="str">
        <x:v>Employee 2262; home branch Thurrock; assigned role Operative Driver | Deployment branch: Thurrock | Actual role: Operative Driver | Jobs: 399715 | Customers: Protech Network Solutions | Actual hours: 8.0; source records: 1</x:v>
      </x:c>
      <x:c r="L2650" t="str">
        <x:v>Include</x:v>
      </x:c>
      <x:c r="M2650"/>
      <x:c r="N2650"/>
    </x:row>
    <x:row r="2651">
      <x:c r="A2651" t="str">
        <x:v>T Mautsi (CE)|2026-01-21</x:v>
      </x:c>
      <x:c r="B2651" s="888" t="n">
        <x:v>46043</x:v>
      </x:c>
      <x:c r="C2651" t="str">
        <x:v>T Mautsi (CE)</x:v>
      </x:c>
      <x:c r="D2651" t="str">
        <x:v>Permanent</x:v>
      </x:c>
      <x:c r="E2651" t="str">
        <x:v>Thurrock</x:v>
      </x:c>
      <x:c r="F2651" t="str">
        <x:v>Operative Driver</x:v>
      </x:c>
      <x:c r="G2651" t="str">
        <x:v>399234</x:v>
      </x:c>
      <x:c r="H2651" t="str">
        <x:v>Kuehne &amp; Nagel Ltd - Park House</x:v>
      </x:c>
      <x:c r="I2651" s="22" t="n">
        <x:v>6</x:v>
      </x:c>
      <x:c r="J2651" t="str">
        <x:v>Worked</x:v>
      </x:c>
      <x:c r="K2651" t="str">
        <x:v>Employee 2262; home branch Thurrock; assigned role Operative Driver | Deployment branch: Thurrock | Actual role: Operative Skilled | Jobs: 399234 | Customers: Kuehne &amp; Nagel Ltd - Park House | Actual hours: 6.0; source records: 1</x:v>
      </x:c>
      <x:c r="L2651" t="str">
        <x:v>Include</x:v>
      </x:c>
      <x:c r="M2651"/>
      <x:c r="N2651"/>
    </x:row>
    <x:row r="2652">
      <x:c r="A2652" t="str">
        <x:v>T Mautsi (CE)|2026-01-22</x:v>
      </x:c>
      <x:c r="B2652" s="888" t="n">
        <x:v>46044</x:v>
      </x:c>
      <x:c r="C2652" t="str">
        <x:v>T Mautsi (CE)</x:v>
      </x:c>
      <x:c r="D2652" t="str">
        <x:v>Permanent</x:v>
      </x:c>
      <x:c r="E2652" t="str">
        <x:v>Thurrock</x:v>
      </x:c>
      <x:c r="F2652" t="str">
        <x:v>Operative Driver</x:v>
      </x:c>
      <x:c r="G2652" t="str">
        <x:v>399652</x:v>
      </x:c>
      <x:c r="H2652" t="str">
        <x:v>Jellyfish Group Ltd</x:v>
      </x:c>
      <x:c r="I2652" s="22" t="n">
        <x:v>11.5</x:v>
      </x:c>
      <x:c r="J2652" t="str">
        <x:v>Worked</x:v>
      </x:c>
      <x:c r="K2652" t="str">
        <x:v>Employee 2262; home branch Thurrock; assigned role Operative Driver | Deployment branch: Croydon | Actual role: Operative Driver | Jobs: 399652 | Customers: Jellyfish Group Ltd | Actual hours: 11.5; source records: 1</x:v>
      </x:c>
      <x:c r="L2652" t="str">
        <x:v>Include</x:v>
      </x:c>
      <x:c r="M2652"/>
      <x:c r="N2652"/>
    </x:row>
    <x:row r="2653">
      <x:c r="A2653" t="str">
        <x:v>T Mautsi (CE)|2026-01-23</x:v>
      </x:c>
      <x:c r="B2653" s="888" t="n">
        <x:v>46045</x:v>
      </x:c>
      <x:c r="C2653" t="str">
        <x:v>T Mautsi (CE)</x:v>
      </x:c>
      <x:c r="D2653" t="str">
        <x:v>Permanent</x:v>
      </x:c>
      <x:c r="E2653" t="str">
        <x:v>Thurrock</x:v>
      </x:c>
      <x:c r="F2653" t="str">
        <x:v>Operative Driver</x:v>
      </x:c>
      <x:c r="G2653" t="str">
        <x:v>399587</x:v>
      </x:c>
      <x:c r="H2653" t="str">
        <x:v>Bank of New York Mellon</x:v>
      </x:c>
      <x:c r="I2653" s="22" t="n">
        <x:v>3.5</x:v>
      </x:c>
      <x:c r="J2653" t="str">
        <x:v>CONFLICT — Worked + leave</x:v>
      </x:c>
      <x:c r="K2653" t="str">
        <x:v>Employee 2262; home branch Thurrock; assigned role Operative Driver | Deployment branch: Thurrock | Actual role: Operative Driver | Jobs: 399587 | Customers: Bank of New York Mellon | Actual hours: 3.5; source records: 1 | Leave: Annual Leave (Hours) | Leave calendar basis: Variable-pattern period</x:v>
      </x:c>
      <x:c r="L2653" t="str">
        <x:v>Include</x:v>
      </x:c>
      <x:c r="M2653"/>
      <x:c r="N2653"/>
    </x:row>
    <x:row r="2654">
      <x:c r="A2654" t="str">
        <x:v>T Mautsi (CE)|2026-01-25</x:v>
      </x:c>
      <x:c r="B2654" s="888" t="n">
        <x:v>46047</x:v>
      </x:c>
      <x:c r="C2654" t="str">
        <x:v>T Mautsi (CE)</x:v>
      </x:c>
      <x:c r="D2654" t="str">
        <x:v>Permanent</x:v>
      </x:c>
      <x:c r="E2654" t="str">
        <x:v>Thurrock</x:v>
      </x:c>
      <x:c r="F2654" t="str">
        <x:v>Operative Driver</x:v>
      </x:c>
      <x:c r="G2654" t="str">
        <x:v>396207</x:v>
      </x:c>
      <x:c r="H2654" t="str">
        <x:v>Linklaters LLP</x:v>
      </x:c>
      <x:c r="I2654" s="22" t="n">
        <x:v>7</x:v>
      </x:c>
      <x:c r="J2654" t="str">
        <x:v>Worked</x:v>
      </x:c>
      <x:c r="K2654" t="str">
        <x:v>Employee 2262; home branch Thurrock; assigned role Operative Driver | Deployment branch: Thurrock | Actual role: Operative Driver | Jobs: 396207 | Customers: Linklaters LLP | Actual hours: 7.0; source records: 1</x:v>
      </x:c>
      <x:c r="L2654" t="str">
        <x:v>Include</x:v>
      </x:c>
      <x:c r="M2654"/>
      <x:c r="N2654"/>
    </x:row>
    <x:row r="2655">
      <x:c r="A2655" t="str">
        <x:v>T Mautsi (CE)|2026-01-26</x:v>
      </x:c>
      <x:c r="B2655" s="888" t="n">
        <x:v>46048</x:v>
      </x:c>
      <x:c r="C2655" t="str">
        <x:v>T Mautsi (CE)</x:v>
      </x:c>
      <x:c r="D2655" t="str">
        <x:v>Permanent</x:v>
      </x:c>
      <x:c r="E2655" t="str">
        <x:v>Thurrock</x:v>
      </x:c>
      <x:c r="F2655" t="str">
        <x:v>Operative Driver</x:v>
      </x:c>
      <x:c r="G2655" t="str">
        <x:v>396612</x:v>
      </x:c>
      <x:c r="H2655" t="str">
        <x:v>Kassoul/Mr Mourad</x:v>
      </x:c>
      <x:c r="I2655" s="22" t="n">
        <x:v>6</x:v>
      </x:c>
      <x:c r="J2655" t="str">
        <x:v>Worked</x:v>
      </x:c>
      <x:c r="K2655" t="str">
        <x:v>Employee 2262; home branch Thurrock; assigned role Operative Driver | Deployment branch: Thurrock | Actual role: Operative Driver | Jobs: 396612 | Customers: Kassoul/Mr Mourad | Actual hours: 6.0; source records: 1</x:v>
      </x:c>
      <x:c r="L2655" t="str">
        <x:v>Include</x:v>
      </x:c>
      <x:c r="M2655"/>
      <x:c r="N2655"/>
    </x:row>
    <x:row r="2656">
      <x:c r="A2656" t="str">
        <x:v>T Mautsi (CE)|2026-01-27</x:v>
      </x:c>
      <x:c r="B2656" s="888" t="n">
        <x:v>46049</x:v>
      </x:c>
      <x:c r="C2656" t="str">
        <x:v>T Mautsi (CE)</x:v>
      </x:c>
      <x:c r="D2656" t="str">
        <x:v>Permanent</x:v>
      </x:c>
      <x:c r="E2656" t="str">
        <x:v>Thurrock</x:v>
      </x:c>
      <x:c r="F2656" t="str">
        <x:v>Operative Driver</x:v>
      </x:c>
      <x:c r="G2656" t="str">
        <x:v>394164</x:v>
      </x:c>
      <x:c r="H2656" t="str">
        <x:v>Restore – Doc Management - NWL collections</x:v>
      </x:c>
      <x:c r="I2656" s="22" t="n">
        <x:v>8</x:v>
      </x:c>
      <x:c r="J2656" t="str">
        <x:v>Worked</x:v>
      </x:c>
      <x:c r="K2656" t="str">
        <x:v>Employee 2262; home branch Thurrock; assigned role Operative Driver | Deployment branch: Thurrock | Actual role: Operative Driver | Jobs: 394164 | Customers: Restore – Doc Management - NWL collections | Actual hours: 8.0; source records: 1</x:v>
      </x:c>
      <x:c r="L2656" t="str">
        <x:v>Include</x:v>
      </x:c>
      <x:c r="M2656"/>
      <x:c r="N2656"/>
    </x:row>
    <x:row r="2657">
      <x:c r="A2657" t="str">
        <x:v>T Mautsi (CE)|2026-01-28</x:v>
      </x:c>
      <x:c r="B2657" s="888" t="n">
        <x:v>46050</x:v>
      </x:c>
      <x:c r="C2657" t="str">
        <x:v>T Mautsi (CE)</x:v>
      </x:c>
      <x:c r="D2657" t="str">
        <x:v>Permanent</x:v>
      </x:c>
      <x:c r="E2657" t="str">
        <x:v>Thurrock</x:v>
      </x:c>
      <x:c r="F2657" t="str">
        <x:v>Operative Driver</x:v>
      </x:c>
      <x:c r="G2657" t="str">
        <x:v>398547</x:v>
      </x:c>
      <x:c r="H2657" t="str">
        <x:v>Southbank Centre</x:v>
      </x:c>
      <x:c r="I2657" s="22" t="n">
        <x:v>8</x:v>
      </x:c>
      <x:c r="J2657" t="str">
        <x:v>Worked</x:v>
      </x:c>
      <x:c r="K2657" t="str">
        <x:v>Employee 2262; home branch Thurrock; assigned role Operative Driver | Deployment branch: Thurrock | Actual role: Operative Driver | Jobs: 398547 | Customers: Southbank Centre | Actual hours: 8.0; source records: 1</x:v>
      </x:c>
      <x:c r="L2657" t="str">
        <x:v>Include</x:v>
      </x:c>
      <x:c r="M2657"/>
      <x:c r="N2657"/>
    </x:row>
    <x:row r="2658">
      <x:c r="A2658" t="str">
        <x:v>T Mautsi (CE)|2026-01-29</x:v>
      </x:c>
      <x:c r="B2658" s="888" t="n">
        <x:v>46051</x:v>
      </x:c>
      <x:c r="C2658" t="str">
        <x:v>T Mautsi (CE)</x:v>
      </x:c>
      <x:c r="D2658" t="str">
        <x:v>Permanent</x:v>
      </x:c>
      <x:c r="E2658" t="str">
        <x:v>Thurrock</x:v>
      </x:c>
      <x:c r="F2658" t="str">
        <x:v>Operative Driver</x:v>
      </x:c>
      <x:c r="G2658" t="str">
        <x:v>398655</x:v>
      </x:c>
      <x:c r="H2658" t="str">
        <x:v>London Metropolitan University</x:v>
      </x:c>
      <x:c r="I2658" s="22" t="n">
        <x:v>8.5</x:v>
      </x:c>
      <x:c r="J2658" t="str">
        <x:v>Worked</x:v>
      </x:c>
      <x:c r="K2658" t="str">
        <x:v>Employee 2262; home branch Thurrock; assigned role Operative Driver | Deployment branch: Thurrock | Actual role: Operative Driver | Jobs: 398655 | Customers: London Metropolitan University | Actual hours: 8.5; source records: 1</x:v>
      </x:c>
      <x:c r="L2658" t="str">
        <x:v>Include</x:v>
      </x:c>
      <x:c r="M2658"/>
      <x:c r="N2658"/>
    </x:row>
    <x:row r="2659">
      <x:c r="A2659" t="str">
        <x:v>T Mautsi (CE)|2026-01-30</x:v>
      </x:c>
      <x:c r="B2659" s="888" t="n">
        <x:v>46052</x:v>
      </x:c>
      <x:c r="C2659" t="str">
        <x:v>T Mautsi (CE)</x:v>
      </x:c>
      <x:c r="D2659" t="str">
        <x:v>Permanent</x:v>
      </x:c>
      <x:c r="E2659" t="str">
        <x:v>Thurrock</x:v>
      </x:c>
      <x:c r="F2659" t="str">
        <x:v>Operative Driver</x:v>
      </x:c>
      <x:c r="G2659" t="str">
        <x:v>399704</x:v>
      </x:c>
      <x:c r="H2659" t="str">
        <x:v>Avrion</x:v>
      </x:c>
      <x:c r="I2659" s="22" t="n">
        <x:v>10.5</x:v>
      </x:c>
      <x:c r="J2659" t="str">
        <x:v>Worked</x:v>
      </x:c>
      <x:c r="K2659" t="str">
        <x:v>Employee 2262; home branch Thurrock; assigned role Operative Driver | Deployment branch: Thurrock | Actual role: Operative Driver | Jobs: 399704 | Customers: Avrion | Actual hours: 10.5; source records: 1</x:v>
      </x:c>
      <x:c r="L2659" t="str">
        <x:v>Include</x:v>
      </x:c>
      <x:c r="M2659"/>
      <x:c r="N2659"/>
    </x:row>
    <x:row r="2660">
      <x:c r="A2660" t="str">
        <x:v>T Wyss (B)|2026-01-02</x:v>
      </x:c>
      <x:c r="B2660" s="888" t="n">
        <x:v>46024</x:v>
      </x:c>
      <x:c r="C2660" t="str">
        <x:v>T Wyss (B)</x:v>
      </x:c>
      <x:c r="D2660" t="str">
        <x:v>Permanent</x:v>
      </x:c>
      <x:c r="E2660" t="str">
        <x:v>Thurrock</x:v>
      </x:c>
      <x:c r="F2660" t="str">
        <x:v>Operative Skilled</x:v>
      </x:c>
      <x:c r="G2660" t="str">
        <x:v>399380</x:v>
      </x:c>
      <x:c r="H2660" t="str">
        <x:v>TJP Store @ Restore Harrow Green</x:v>
      </x:c>
      <x:c r="I2660" s="22" t="n">
        <x:v>8.5</x:v>
      </x:c>
      <x:c r="J2660" t="str">
        <x:v>Worked</x:v>
      </x:c>
      <x:c r="K2660" t="str">
        <x:v>Employee 2240; home branch Thurrock; assigned role Operative Skilled | Deployment branch: Thurrock | Actual role: Operative Porter | Jobs: 399380 | Customers: TJP Store @ Restore Harrow Green | Actual hours: 8.5; source records: 1</x:v>
      </x:c>
      <x:c r="L2660" t="str">
        <x:v>Include</x:v>
      </x:c>
      <x:c r="M2660"/>
      <x:c r="N2660"/>
    </x:row>
    <x:row r="2661">
      <x:c r="A2661" t="str">
        <x:v>T Wyss (B)|2026-01-05</x:v>
      </x:c>
      <x:c r="B2661" s="888" t="n">
        <x:v>46027</x:v>
      </x:c>
      <x:c r="C2661" t="str">
        <x:v>T Wyss (B)</x:v>
      </x:c>
      <x:c r="D2661" t="str">
        <x:v>Permanent</x:v>
      </x:c>
      <x:c r="E2661" t="str">
        <x:v>Thurrock</x:v>
      </x:c>
      <x:c r="F2661" t="str">
        <x:v>Operative Skilled</x:v>
      </x:c>
      <x:c r="G2661" t="str">
        <x:v>396313</x:v>
      </x:c>
      <x:c r="H2661" t="str">
        <x:v>Haringey Council</x:v>
      </x:c>
      <x:c r="I2661" s="22" t="n">
        <x:v>8.5</x:v>
      </x:c>
      <x:c r="J2661" t="str">
        <x:v>Worked</x:v>
      </x:c>
      <x:c r="K2661" t="str">
        <x:v>Employee 2240; home branch Thurrock; assigned role Operative Skilled | Deployment branch: Thurrock | Actual role: Operative Skilled | Jobs: 396313 | Customers: Haringey Council | Actual hours: 8.5; source records: 1</x:v>
      </x:c>
      <x:c r="L2661" t="str">
        <x:v>Include</x:v>
      </x:c>
      <x:c r="M2661"/>
      <x:c r="N2661"/>
    </x:row>
    <x:row r="2662">
      <x:c r="A2662" t="str">
        <x:v>T Wyss (B)|2026-01-06</x:v>
      </x:c>
      <x:c r="B2662" s="888" t="n">
        <x:v>46028</x:v>
      </x:c>
      <x:c r="C2662" t="str">
        <x:v>T Wyss (B)</x:v>
      </x:c>
      <x:c r="D2662" t="str">
        <x:v>Permanent</x:v>
      </x:c>
      <x:c r="E2662" t="str">
        <x:v>Thurrock</x:v>
      </x:c>
      <x:c r="F2662" t="str">
        <x:v>Operative Skilled</x:v>
      </x:c>
      <x:c r="G2662" t="str">
        <x:v>398260</x:v>
      </x:c>
      <x:c r="H2662" t="str">
        <x:v>Fasanara Capital</x:v>
      </x:c>
      <x:c r="I2662" s="22" t="n">
        <x:v>8.5</x:v>
      </x:c>
      <x:c r="J2662" t="str">
        <x:v>Worked</x:v>
      </x:c>
      <x:c r="K2662" t="str">
        <x:v>Employee 2240; home branch Thurrock; assigned role Operative Skilled | Deployment branch: Thurrock | Actual role: Operative Porter | Jobs: 398260 | Customers: Fasanara Capital | Actual hours: 8.5; source records: 1</x:v>
      </x:c>
      <x:c r="L2662" t="str">
        <x:v>Include</x:v>
      </x:c>
      <x:c r="M2662"/>
      <x:c r="N2662"/>
    </x:row>
    <x:row r="2663">
      <x:c r="A2663" t="str">
        <x:v>T Wyss (B)|2026-01-07</x:v>
      </x:c>
      <x:c r="B2663" s="888" t="n">
        <x:v>46029</x:v>
      </x:c>
      <x:c r="C2663" t="str">
        <x:v>T Wyss (B)</x:v>
      </x:c>
      <x:c r="D2663" t="str">
        <x:v>Permanent</x:v>
      </x:c>
      <x:c r="E2663" t="str">
        <x:v>Thurrock</x:v>
      </x:c>
      <x:c r="F2663" t="str">
        <x:v>Operative Skilled</x:v>
      </x:c>
      <x:c r="G2663" t="str">
        <x:v>399474</x:v>
      </x:c>
      <x:c r="H2663" t="str">
        <x:v>BGC Partners</x:v>
      </x:c>
      <x:c r="I2663" s="22" t="n">
        <x:v>6</x:v>
      </x:c>
      <x:c r="J2663" t="str">
        <x:v>Worked</x:v>
      </x:c>
      <x:c r="K2663" t="str">
        <x:v>Employee 2240; home branch Thurrock; assigned role Operative Skilled | Deployment branch: Thurrock | Actual role: Operative Driver | Jobs: 399474 | Customers: BGC Partners | Actual hours: 6.0; source records: 1</x:v>
      </x:c>
      <x:c r="L2663" t="str">
        <x:v>Include</x:v>
      </x:c>
      <x:c r="M2663"/>
      <x:c r="N2663"/>
    </x:row>
    <x:row r="2664">
      <x:c r="A2664" t="str">
        <x:v>T Wyss (B)|2026-01-08</x:v>
      </x:c>
      <x:c r="B2664" s="888" t="n">
        <x:v>46030</x:v>
      </x:c>
      <x:c r="C2664" t="str">
        <x:v>T Wyss (B)</x:v>
      </x:c>
      <x:c r="D2664" t="str">
        <x:v>Permanent</x:v>
      </x:c>
      <x:c r="E2664" t="str">
        <x:v>Thurrock</x:v>
      </x:c>
      <x:c r="F2664" t="str">
        <x:v>Operative Skilled</x:v>
      </x:c>
      <x:c r="G2664" t="str">
        <x:v>399239</x:v>
      </x:c>
      <x:c r="H2664" t="str">
        <x:v>Nexus DMM Limited</x:v>
      </x:c>
      <x:c r="I2664" s="22" t="n">
        <x:v>8</x:v>
      </x:c>
      <x:c r="J2664" t="str">
        <x:v>Worked</x:v>
      </x:c>
      <x:c r="K2664" t="str">
        <x:v>Employee 2240; home branch Thurrock; assigned role Operative Skilled | Deployment branch: Thurrock | Actual role: Operative Skilled | Jobs: 399239 | Customers: Nexus DMM Limited | Actual hours: 8.0; source records: 1</x:v>
      </x:c>
      <x:c r="L2664" t="str">
        <x:v>Include</x:v>
      </x:c>
      <x:c r="M2664"/>
      <x:c r="N2664"/>
    </x:row>
    <x:row r="2665">
      <x:c r="A2665" t="str">
        <x:v>T Wyss (B)|2026-01-12</x:v>
      </x:c>
      <x:c r="B2665" s="888" t="n">
        <x:v>46034</x:v>
      </x:c>
      <x:c r="C2665" t="str">
        <x:v>T Wyss (B)</x:v>
      </x:c>
      <x:c r="D2665" t="str">
        <x:v>Permanent</x:v>
      </x:c>
      <x:c r="E2665" t="str">
        <x:v>Thurrock</x:v>
      </x:c>
      <x:c r="F2665" t="str">
        <x:v>Operative Skilled</x:v>
      </x:c>
      <x:c r="G2665" t="str">
        <x:v>399272</x:v>
      </x:c>
      <x:c r="H2665" t="str">
        <x:v>University of Hertfordshire</x:v>
      </x:c>
      <x:c r="I2665" s="22" t="n">
        <x:v>6.5</x:v>
      </x:c>
      <x:c r="J2665" t="str">
        <x:v>Worked</x:v>
      </x:c>
      <x:c r="K2665" t="str">
        <x:v>Employee 2240; home branch Thurrock; assigned role Operative Skilled | Deployment branch: Thurrock | Actual role: Operative Porter | Jobs: 399272 | Customers: University of Hertfordshire | Actual hours: 6.5; source records: 1</x:v>
      </x:c>
      <x:c r="L2665" t="str">
        <x:v>Include</x:v>
      </x:c>
      <x:c r="M2665"/>
      <x:c r="N2665"/>
    </x:row>
    <x:row r="2666">
      <x:c r="A2666" t="str">
        <x:v>T Wyss (B)|2026-01-13</x:v>
      </x:c>
      <x:c r="B2666" s="888" t="n">
        <x:v>46035</x:v>
      </x:c>
      <x:c r="C2666" t="str">
        <x:v>T Wyss (B)</x:v>
      </x:c>
      <x:c r="D2666" t="str">
        <x:v>Permanent</x:v>
      </x:c>
      <x:c r="E2666" t="str">
        <x:v>Thurrock</x:v>
      </x:c>
      <x:c r="F2666" t="str">
        <x:v>Operative Skilled</x:v>
      </x:c>
      <x:c r="G2666" t="str">
        <x:v>399456, 399461</x:v>
      </x:c>
      <x:c r="H2666" t="str">
        <x:v>Adediran/Ms Adetola; Cole/Naomie</x:v>
      </x:c>
      <x:c r="I2666" s="22" t="n">
        <x:v>8</x:v>
      </x:c>
      <x:c r="J2666" t="str">
        <x:v>Worked — 2 records</x:v>
      </x:c>
      <x:c r="K2666" t="str">
        <x:v>Employee 2240; home branch Thurrock; assigned role Operative Skilled | Deployment branch: Thurrock | Actual role: Operative Driver | Jobs: 399456, 399461 | Customers: Adediran/Ms Adetola; Cole/Naomie | Actual hours: 8.0; source records: 2</x:v>
      </x:c>
      <x:c r="L2666" t="str">
        <x:v>Include</x:v>
      </x:c>
      <x:c r="M2666"/>
      <x:c r="N2666"/>
    </x:row>
    <x:row r="2667">
      <x:c r="A2667" t="str">
        <x:v>T Wyss (B)|2026-01-14</x:v>
      </x:c>
      <x:c r="B2667" s="888" t="n">
        <x:v>46036</x:v>
      </x:c>
      <x:c r="C2667" t="str">
        <x:v>T Wyss (B)</x:v>
      </x:c>
      <x:c r="D2667" t="str">
        <x:v>Permanent</x:v>
      </x:c>
      <x:c r="E2667" t="str">
        <x:v>Thurrock</x:v>
      </x:c>
      <x:c r="F2667" t="str">
        <x:v>Operative Skilled</x:v>
      </x:c>
      <x:c r="G2667" t="str">
        <x:v>399272</x:v>
      </x:c>
      <x:c r="H2667" t="str">
        <x:v>University of Hertfordshire</x:v>
      </x:c>
      <x:c r="I2667" s="22" t="n">
        <x:v>5</x:v>
      </x:c>
      <x:c r="J2667" t="str">
        <x:v>Worked</x:v>
      </x:c>
      <x:c r="K2667" t="str">
        <x:v>Employee 2240; home branch Thurrock; assigned role Operative Skilled | Deployment branch: Thurrock | Actual role: Operative Porter | Jobs: 399272 | Customers: University of Hertfordshire | Actual hours: 5.0; source records: 1</x:v>
      </x:c>
      <x:c r="L2667" t="str">
        <x:v>Include</x:v>
      </x:c>
      <x:c r="M2667"/>
      <x:c r="N2667"/>
    </x:row>
    <x:row r="2668">
      <x:c r="A2668" t="str">
        <x:v>T Wyss (B)|2026-01-15</x:v>
      </x:c>
      <x:c r="B2668" s="888" t="n">
        <x:v>46037</x:v>
      </x:c>
      <x:c r="C2668" t="str">
        <x:v>T Wyss (B)</x:v>
      </x:c>
      <x:c r="D2668" t="str">
        <x:v>Permanent</x:v>
      </x:c>
      <x:c r="E2668" t="str">
        <x:v>Thurrock</x:v>
      </x:c>
      <x:c r="F2668" t="str">
        <x:v>Operative Skilled</x:v>
      </x:c>
      <x:c r="G2668" t="str">
        <x:v>399216, 399679</x:v>
      </x:c>
      <x:c r="H2668" t="str">
        <x:v>Evergreen Primary Care Centre (North Central London Integrated Care Board); XTX Markets Technologies Limited</x:v>
      </x:c>
      <x:c r="I2668" s="22" t="n">
        <x:v>8</x:v>
      </x:c>
      <x:c r="J2668" t="str">
        <x:v>Worked — 2 records</x:v>
      </x:c>
      <x:c r="K2668" t="str">
        <x:v>Employee 2240; home branch Thurrock; assigned role Operative Skilled | Deployment branch: Thurrock | Actual role: Operative Driver | Jobs: 399216, 399679 | Customers: Evergreen Primary Care Centre (North Central London Integrated Care Board); XTX Markets Technologies Limited | Actual hours: 8.0; source records: 2</x:v>
      </x:c>
      <x:c r="L2668" t="str">
        <x:v>Include</x:v>
      </x:c>
      <x:c r="M2668"/>
      <x:c r="N2668"/>
    </x:row>
    <x:row r="2669">
      <x:c r="A2669" t="str">
        <x:v>T Wyss (B)|2026-01-16</x:v>
      </x:c>
      <x:c r="B2669" s="888" t="n">
        <x:v>46038</x:v>
      </x:c>
      <x:c r="C2669" t="str">
        <x:v>T Wyss (B)</x:v>
      </x:c>
      <x:c r="D2669" t="str">
        <x:v>Permanent</x:v>
      </x:c>
      <x:c r="E2669" t="str">
        <x:v>Thurrock</x:v>
      </x:c>
      <x:c r="F2669" t="str">
        <x:v>Operative Skilled</x:v>
      </x:c>
      <x:c r="G2669" t="str">
        <x:v>399113</x:v>
      </x:c>
      <x:c r="H2669" t="str">
        <x:v>The Hut Group Ltd (City AM / Ingenuity)</x:v>
      </x:c>
      <x:c r="I2669" s="22" t="n">
        <x:v>10</x:v>
      </x:c>
      <x:c r="J2669" t="str">
        <x:v>Worked</x:v>
      </x:c>
      <x:c r="K2669" t="str">
        <x:v>Employee 2240; home branch Thurrock; assigned role Operative Skilled | Deployment branch: Thurrock | Actual role: Operative Skilled | Jobs: 399113 | Customers: The Hut Group Ltd (City AM / Ingenuity) | Actual hours: 10.0; source records: 1</x:v>
      </x:c>
      <x:c r="L2669" t="str">
        <x:v>Include</x:v>
      </x:c>
      <x:c r="M2669"/>
      <x:c r="N2669"/>
    </x:row>
    <x:row r="2670">
      <x:c r="A2670" t="str">
        <x:v>T Wyss (B)|2026-01-20</x:v>
      </x:c>
      <x:c r="B2670" s="888" t="n">
        <x:v>46042</x:v>
      </x:c>
      <x:c r="C2670" t="str">
        <x:v>T Wyss (B)</x:v>
      </x:c>
      <x:c r="D2670" t="str">
        <x:v>Permanent</x:v>
      </x:c>
      <x:c r="E2670" t="str">
        <x:v>Thurrock</x:v>
      </x:c>
      <x:c r="F2670" t="str">
        <x:v>Operative Skilled</x:v>
      </x:c>
      <x:c r="G2670" t="str">
        <x:v>399552</x:v>
      </x:c>
      <x:c r="H2670" t="str">
        <x:v>Quirke/Mr William</x:v>
      </x:c>
      <x:c r="I2670" s="22" t="n">
        <x:v>8</x:v>
      </x:c>
      <x:c r="J2670" t="str">
        <x:v>Worked</x:v>
      </x:c>
      <x:c r="K2670" t="str">
        <x:v>Employee 2240; home branch Thurrock; assigned role Operative Skilled | Deployment branch: Thurrock | Actual role: Operative Driver | Jobs: 399552 | Customers: Quirke/Mr William | Actual hours: 8.0; source records: 1</x:v>
      </x:c>
      <x:c r="L2670" t="str">
        <x:v>Include</x:v>
      </x:c>
      <x:c r="M2670"/>
      <x:c r="N2670"/>
    </x:row>
    <x:row r="2671">
      <x:c r="A2671" t="str">
        <x:v>T Wyss (B)|2026-01-21</x:v>
      </x:c>
      <x:c r="B2671" s="888" t="n">
        <x:v>46043</x:v>
      </x:c>
      <x:c r="C2671" t="str">
        <x:v>T Wyss (B)</x:v>
      </x:c>
      <x:c r="D2671" t="str">
        <x:v>Permanent</x:v>
      </x:c>
      <x:c r="E2671" t="str">
        <x:v>Thurrock</x:v>
      </x:c>
      <x:c r="F2671" t="str">
        <x:v>Operative Skilled</x:v>
      </x:c>
      <x:c r="G2671" t="str">
        <x:v>396920</x:v>
      </x:c>
      <x:c r="H2671" t="str">
        <x:v>Abdullai/Bolanle</x:v>
      </x:c>
      <x:c r="I2671" s="22" t="n">
        <x:v>7</x:v>
      </x:c>
      <x:c r="J2671" t="str">
        <x:v>Worked</x:v>
      </x:c>
      <x:c r="K2671" t="str">
        <x:v>Employee 2240; home branch Thurrock; assigned role Operative Skilled | Deployment branch: Thurrock | Actual role: Operative Skilled | Jobs: 396920 | Customers: Abdullai/Bolanle | Actual hours: 7.0; source records: 1</x:v>
      </x:c>
      <x:c r="L2671" t="str">
        <x:v>Include</x:v>
      </x:c>
      <x:c r="M2671"/>
      <x:c r="N2671"/>
    </x:row>
    <x:row r="2672">
      <x:c r="A2672" t="str">
        <x:v>T Wyss (B)|2026-01-22</x:v>
      </x:c>
      <x:c r="B2672" s="888" t="n">
        <x:v>46044</x:v>
      </x:c>
      <x:c r="C2672" t="str">
        <x:v>T Wyss (B)</x:v>
      </x:c>
      <x:c r="D2672" t="str">
        <x:v>Permanent</x:v>
      </x:c>
      <x:c r="E2672" t="str">
        <x:v>Thurrock</x:v>
      </x:c>
      <x:c r="F2672" t="str">
        <x:v>Operative Skilled</x:v>
      </x:c>
      <x:c r="G2672" t="str">
        <x:v>396207</x:v>
      </x:c>
      <x:c r="H2672" t="str">
        <x:v>Linklaters LLP</x:v>
      </x:c>
      <x:c r="I2672" s="22" t="n">
        <x:v>8</x:v>
      </x:c>
      <x:c r="J2672" t="str">
        <x:v>Worked</x:v>
      </x:c>
      <x:c r="K2672" t="str">
        <x:v>Employee 2240; home branch Thurrock; assigned role Operative Skilled | Deployment branch: Thurrock | Actual role: Operative Driver | Jobs: 396207 | Customers: Linklaters LLP | Actual hours: 8.0; source records: 1</x:v>
      </x:c>
      <x:c r="L2672" t="str">
        <x:v>Include</x:v>
      </x:c>
      <x:c r="M2672"/>
      <x:c r="N2672"/>
    </x:row>
    <x:row r="2673">
      <x:c r="A2673" t="str">
        <x:v>T Wyss (B)|2026-01-23</x:v>
      </x:c>
      <x:c r="B2673" s="888" t="n">
        <x:v>46045</x:v>
      </x:c>
      <x:c r="C2673" t="str">
        <x:v>T Wyss (B)</x:v>
      </x:c>
      <x:c r="D2673" t="str">
        <x:v>Permanent</x:v>
      </x:c>
      <x:c r="E2673" t="str">
        <x:v>Thurrock</x:v>
      </x:c>
      <x:c r="F2673" t="str">
        <x:v>Operative Skilled</x:v>
      </x:c>
      <x:c r="G2673" t="str">
        <x:v>399820</x:v>
      </x:c>
      <x:c r="H2673" t="str">
        <x:v>Prime Ministers Office</x:v>
      </x:c>
      <x:c r="I2673" s="22" t="n">
        <x:v>11</x:v>
      </x:c>
      <x:c r="J2673" t="str">
        <x:v>Worked</x:v>
      </x:c>
      <x:c r="K2673" t="str">
        <x:v>Employee 2240; home branch Thurrock; assigned role Operative Skilled | Deployment branch: Thurrock | Actual role: Operative Skilled | Jobs: 399820 | Customers: Prime Ministers Office | Actual hours: 11.0; source records: 1</x:v>
      </x:c>
      <x:c r="L2673" t="str">
        <x:v>Include</x:v>
      </x:c>
      <x:c r="M2673"/>
      <x:c r="N2673"/>
    </x:row>
    <x:row r="2674">
      <x:c r="A2674" t="str">
        <x:v>T Wyss (B)|2026-01-26</x:v>
      </x:c>
      <x:c r="B2674" s="888" t="n">
        <x:v>46048</x:v>
      </x:c>
      <x:c r="C2674" t="str">
        <x:v>T Wyss (B)</x:v>
      </x:c>
      <x:c r="D2674" t="str">
        <x:v>Permanent</x:v>
      </x:c>
      <x:c r="E2674" t="str">
        <x:v>Thurrock</x:v>
      </x:c>
      <x:c r="F2674" t="str">
        <x:v>Operative Skilled</x:v>
      </x:c>
      <x:c r="G2674" t="str">
        <x:v>398155</x:v>
      </x:c>
      <x:c r="H2674" t="str">
        <x:v>Hampshire Cultural Trust</x:v>
      </x:c>
      <x:c r="I2674" s="22" t="n">
        <x:v>9</x:v>
      </x:c>
      <x:c r="J2674" t="str">
        <x:v>Worked</x:v>
      </x:c>
      <x:c r="K2674" t="str">
        <x:v>Employee 2240; home branch Thurrock; assigned role Operative Skilled | Deployment branch: Thurrock | Actual role: Operative Skilled | Jobs: 398155 | Customers: Hampshire Cultural Trust | Actual hours: 9.0; source records: 1</x:v>
      </x:c>
      <x:c r="L2674" t="str">
        <x:v>Include</x:v>
      </x:c>
      <x:c r="M2674"/>
      <x:c r="N2674"/>
    </x:row>
    <x:row r="2675">
      <x:c r="A2675" t="str">
        <x:v>T Wyss (B)|2026-01-28</x:v>
      </x:c>
      <x:c r="B2675" s="888" t="n">
        <x:v>46050</x:v>
      </x:c>
      <x:c r="C2675" t="str">
        <x:v>T Wyss (B)</x:v>
      </x:c>
      <x:c r="D2675" t="str">
        <x:v>Permanent</x:v>
      </x:c>
      <x:c r="E2675" t="str">
        <x:v>Thurrock</x:v>
      </x:c>
      <x:c r="F2675" t="str">
        <x:v>Operative Skilled</x:v>
      </x:c>
      <x:c r="G2675" t="str">
        <x:v>399742</x:v>
      </x:c>
      <x:c r="H2675" t="str">
        <x:v>Sanou - Vulnerable/Abdoulaye</x:v>
      </x:c>
      <x:c r="I2675" s="22" t="n">
        <x:v>6.5</x:v>
      </x:c>
      <x:c r="J2675" t="str">
        <x:v>Worked</x:v>
      </x:c>
      <x:c r="K2675" t="str">
        <x:v>Employee 2240; home branch Thurrock; assigned role Operative Skilled | Deployment branch: Thurrock | Actual role: Operative Driver | Jobs: 399742 | Customers: Sanou - Vulnerable/Abdoulaye | Actual hours: 6.5; source records: 1</x:v>
      </x:c>
      <x:c r="L2675" t="str">
        <x:v>Include</x:v>
      </x:c>
      <x:c r="M2675"/>
      <x:c r="N2675"/>
    </x:row>
    <x:row r="2676">
      <x:c r="A2676" t="str">
        <x:v>T Wyss (B)|2026-01-29</x:v>
      </x:c>
      <x:c r="B2676" s="888" t="n">
        <x:v>46051</x:v>
      </x:c>
      <x:c r="C2676" t="str">
        <x:v>T Wyss (B)</x:v>
      </x:c>
      <x:c r="D2676" t="str">
        <x:v>Permanent</x:v>
      </x:c>
      <x:c r="E2676" t="str">
        <x:v>Thurrock</x:v>
      </x:c>
      <x:c r="F2676" t="str">
        <x:v>Operative Skilled</x:v>
      </x:c>
      <x:c r="G2676" t="str">
        <x:v>386372B</x:v>
      </x:c>
      <x:c r="H2676" t="str">
        <x:v>Merck Sharpe &amp; Dohme (UK Ltd)</x:v>
      </x:c>
      <x:c r="I2676" s="22" t="n">
        <x:v>9.5</x:v>
      </x:c>
      <x:c r="J2676" t="str">
        <x:v>Worked</x:v>
      </x:c>
      <x:c r="K2676" t="str">
        <x:v>Employee 2240; home branch Thurrock; assigned role Operative Skilled | Deployment branch: Oxford | Actual role: Operative Driver | Jobs: 386372B | Customers: Merck Sharpe &amp; Dohme (UK Ltd) | Actual hours: 9.5; source records: 1</x:v>
      </x:c>
      <x:c r="L2676" t="str">
        <x:v>Include</x:v>
      </x:c>
      <x:c r="M2676"/>
      <x:c r="N2676"/>
    </x:row>
    <x:row r="2677">
      <x:c r="A2677" t="str">
        <x:v>T Wyss (B)|2026-01-30</x:v>
      </x:c>
      <x:c r="B2677" s="888" t="n">
        <x:v>46052</x:v>
      </x:c>
      <x:c r="C2677" t="str">
        <x:v>T Wyss (B)</x:v>
      </x:c>
      <x:c r="D2677" t="str">
        <x:v>Permanent</x:v>
      </x:c>
      <x:c r="E2677" t="str">
        <x:v>Thurrock</x:v>
      </x:c>
      <x:c r="F2677" t="str">
        <x:v>Operative Skilled</x:v>
      </x:c>
      <x:c r="G2677" t="str">
        <x:v>399874</x:v>
      </x:c>
      <x:c r="H2677" t="str">
        <x:v>Protech Network Solutions</x:v>
      </x:c>
      <x:c r="I2677" s="22" t="n">
        <x:v>6</x:v>
      </x:c>
      <x:c r="J2677" t="str">
        <x:v>Worked</x:v>
      </x:c>
      <x:c r="K2677" t="str">
        <x:v>Employee 2240; home branch Thurrock; assigned role Operative Skilled | Deployment branch: Thurrock | Actual role: Operative Driver | Jobs: 399874 | Customers: Protech Network Solutions | Actual hours: 6.0; source records: 1</x:v>
      </x:c>
      <x:c r="L2677" t="str">
        <x:v>Include</x:v>
      </x:c>
      <x:c r="M2677"/>
      <x:c r="N2677"/>
    </x:row>
    <x:row r="2678">
      <x:c r="A2678" t="str">
        <x:v>Th Roberts|2026-01-01</x:v>
      </x:c>
      <x:c r="B2678" s="888" t="n">
        <x:v>46023</x:v>
      </x:c>
      <x:c r="C2678" t="str">
        <x:v>Th Roberts</x:v>
      </x:c>
      <x:c r="D2678" t="str">
        <x:v>Permanent</x:v>
      </x:c>
      <x:c r="E2678" t="str">
        <x:v>Croydon</x:v>
      </x:c>
      <x:c r="F2678" t="str">
        <x:v>Operative Porter</x:v>
      </x:c>
      <x:c r="G2678"/>
      <x:c r="H2678"/>
      <x:c r="I2678" s="22" t="n">
        <x:v>0</x:v>
      </x:c>
      <x:c r="J2678" t="str">
        <x:v>Annual leave</x:v>
      </x:c>
      <x:c r="K2678" t="str">
        <x:v>Employee 103979; home branch Croydon; assigned role Operative Porter | Leave: Annual Leave (Hours) | Leave calendar basis: Variable-pattern period</x:v>
      </x:c>
      <x:c r="L2678" t="str">
        <x:v>Include</x:v>
      </x:c>
      <x:c r="M2678"/>
      <x:c r="N2678"/>
    </x:row>
    <x:row r="2679">
      <x:c r="A2679" t="str">
        <x:v>Th Roberts|2026-01-06</x:v>
      </x:c>
      <x:c r="B2679" s="888" t="n">
        <x:v>46028</x:v>
      </x:c>
      <x:c r="C2679" t="str">
        <x:v>Th Roberts</x:v>
      </x:c>
      <x:c r="D2679" t="str">
        <x:v>Permanent</x:v>
      </x:c>
      <x:c r="E2679" t="str">
        <x:v>Croydon</x:v>
      </x:c>
      <x:c r="F2679" t="str">
        <x:v>Operative Porter</x:v>
      </x:c>
      <x:c r="G2679" t="str">
        <x:v>399089</x:v>
      </x:c>
      <x:c r="H2679" t="str">
        <x:v>QinetiQ</x:v>
      </x:c>
      <x:c r="I2679" s="22" t="n">
        <x:v>10</x:v>
      </x:c>
      <x:c r="J2679" t="str">
        <x:v>Worked</x:v>
      </x:c>
      <x:c r="K2679" t="str">
        <x:v>Employee 103979; home branch Croydon; assigned role Operative Porter | Deployment branch: Croydon | Actual role: Operative Porter | Jobs: 399089 | Customers: QinetiQ | Actual hours: 10.0; source records: 1</x:v>
      </x:c>
      <x:c r="L2679" t="str">
        <x:v>Include</x:v>
      </x:c>
      <x:c r="M2679"/>
      <x:c r="N2679"/>
    </x:row>
    <x:row r="2680">
      <x:c r="A2680" t="str">
        <x:v>Th Roberts|2026-01-07</x:v>
      </x:c>
      <x:c r="B2680" s="888" t="n">
        <x:v>46029</x:v>
      </x:c>
      <x:c r="C2680" t="str">
        <x:v>Th Roberts</x:v>
      </x:c>
      <x:c r="D2680" t="str">
        <x:v>Permanent</x:v>
      </x:c>
      <x:c r="E2680" t="str">
        <x:v>Croydon</x:v>
      </x:c>
      <x:c r="F2680" t="str">
        <x:v>Operative Porter</x:v>
      </x:c>
      <x:c r="G2680" t="str">
        <x:v>399515</x:v>
      </x:c>
      <x:c r="H2680" t="str">
        <x:v>Yard Duty, Vehicles Management and WHS support</x:v>
      </x:c>
      <x:c r="I2680" s="22" t="n">
        <x:v>4.5</x:v>
      </x:c>
      <x:c r="J2680" t="str">
        <x:v>Worked</x:v>
      </x:c>
      <x:c r="K2680" t="str">
        <x:v>Employee 103979; home branch Croydon; assigned role Operative Porter | Deployment branch: Croydon | Actual role: Operative Porter | Jobs: 399515 | Customers: Yard Duty, Vehicles Management and WHS support | Actual hours: 4.5; source records: 1</x:v>
      </x:c>
      <x:c r="L2680" t="str">
        <x:v>Include</x:v>
      </x:c>
      <x:c r="M2680"/>
      <x:c r="N2680"/>
    </x:row>
    <x:row r="2681">
      <x:c r="A2681" t="str">
        <x:v>Th Roberts|2026-01-08</x:v>
      </x:c>
      <x:c r="B2681" s="888" t="n">
        <x:v>46030</x:v>
      </x:c>
      <x:c r="C2681" t="str">
        <x:v>Th Roberts</x:v>
      </x:c>
      <x:c r="D2681" t="str">
        <x:v>Permanent</x:v>
      </x:c>
      <x:c r="E2681" t="str">
        <x:v>Croydon</x:v>
      </x:c>
      <x:c r="F2681" t="str">
        <x:v>Operative Porter</x:v>
      </x:c>
      <x:c r="G2681" t="str">
        <x:v>399515</x:v>
      </x:c>
      <x:c r="H2681" t="str">
        <x:v>Yard Duty, Vehicles Management and WHS support</x:v>
      </x:c>
      <x:c r="I2681" s="22" t="n">
        <x:v>6</x:v>
      </x:c>
      <x:c r="J2681" t="str">
        <x:v>Worked</x:v>
      </x:c>
      <x:c r="K2681" t="str">
        <x:v>Employee 103979; home branch Croydon; assigned role Operative Porter | Deployment branch: Croydon | Actual role: Operative Porter | Jobs: 399515 | Customers: Yard Duty, Vehicles Management and WHS support | Actual hours: 6.0; source records: 1</x:v>
      </x:c>
      <x:c r="L2681" t="str">
        <x:v>Include</x:v>
      </x:c>
      <x:c r="M2681"/>
      <x:c r="N2681"/>
    </x:row>
    <x:row r="2682">
      <x:c r="A2682" t="str">
        <x:v>Th Roberts|2026-01-09</x:v>
      </x:c>
      <x:c r="B2682" s="888" t="n">
        <x:v>46031</x:v>
      </x:c>
      <x:c r="C2682" t="str">
        <x:v>Th Roberts</x:v>
      </x:c>
      <x:c r="D2682" t="str">
        <x:v>Permanent</x:v>
      </x:c>
      <x:c r="E2682" t="str">
        <x:v>Croydon</x:v>
      </x:c>
      <x:c r="F2682" t="str">
        <x:v>Operative Porter</x:v>
      </x:c>
      <x:c r="G2682" t="str">
        <x:v>399515</x:v>
      </x:c>
      <x:c r="H2682" t="str">
        <x:v>Yard Duty, Vehicles Management and WHS support</x:v>
      </x:c>
      <x:c r="I2682" s="22" t="n">
        <x:v>6</x:v>
      </x:c>
      <x:c r="J2682" t="str">
        <x:v>Worked</x:v>
      </x:c>
      <x:c r="K2682" t="str">
        <x:v>Employee 103979; home branch Croydon; assigned role Operative Porter | Deployment branch: Croydon | Actual role: Operative Porter | Jobs: 399515 | Customers: Yard Duty, Vehicles Management and WHS support | Actual hours: 6.0; source records: 1</x:v>
      </x:c>
      <x:c r="L2682" t="str">
        <x:v>Include</x:v>
      </x:c>
      <x:c r="M2682"/>
      <x:c r="N2682"/>
    </x:row>
    <x:row r="2683">
      <x:c r="A2683" t="str">
        <x:v>Th Roberts|2026-01-12</x:v>
      </x:c>
      <x:c r="B2683" s="888" t="n">
        <x:v>46034</x:v>
      </x:c>
      <x:c r="C2683" t="str">
        <x:v>Th Roberts</x:v>
      </x:c>
      <x:c r="D2683" t="str">
        <x:v>Permanent</x:v>
      </x:c>
      <x:c r="E2683" t="str">
        <x:v>Croydon</x:v>
      </x:c>
      <x:c r="F2683" t="str">
        <x:v>Operative Porter</x:v>
      </x:c>
      <x:c r="G2683" t="str">
        <x:v>399384</x:v>
      </x:c>
      <x:c r="H2683" t="str">
        <x:v>Network Rail</x:v>
      </x:c>
      <x:c r="I2683" s="22" t="n">
        <x:v>5</x:v>
      </x:c>
      <x:c r="J2683" t="str">
        <x:v>Worked</x:v>
      </x:c>
      <x:c r="K2683" t="str">
        <x:v>Employee 103979; home branch Croydon; assigned role Operative Porter | Deployment branch: Croydon | Actual role: Operative Porter | Jobs: 399384 | Customers: Network Rail | Actual hours: 5.0; source records: 1</x:v>
      </x:c>
      <x:c r="L2683" t="str">
        <x:v>Include</x:v>
      </x:c>
      <x:c r="M2683"/>
      <x:c r="N2683"/>
    </x:row>
    <x:row r="2684">
      <x:c r="A2684" t="str">
        <x:v>Th Roberts|2026-01-15</x:v>
      </x:c>
      <x:c r="B2684" s="888" t="n">
        <x:v>46037</x:v>
      </x:c>
      <x:c r="C2684" t="str">
        <x:v>Th Roberts</x:v>
      </x:c>
      <x:c r="D2684" t="str">
        <x:v>Permanent</x:v>
      </x:c>
      <x:c r="E2684" t="str">
        <x:v>Croydon</x:v>
      </x:c>
      <x:c r="F2684" t="str">
        <x:v>Operative Porter</x:v>
      </x:c>
      <x:c r="G2684" t="str">
        <x:v>393361A</x:v>
      </x:c>
      <x:c r="H2684" t="str">
        <x:v>The Quadrant</x:v>
      </x:c>
      <x:c r="I2684" s="22" t="n">
        <x:v>8</x:v>
      </x:c>
      <x:c r="J2684" t="str">
        <x:v>Worked</x:v>
      </x:c>
      <x:c r="K2684" t="str">
        <x:v>Employee 103979; home branch Croydon; assigned role Operative Porter | Deployment branch: Croydon | Actual role: Operative Porter | Jobs: 393361A | Customers: The Quadrant | Actual hours: 8.0; source records: 1</x:v>
      </x:c>
      <x:c r="L2684" t="str">
        <x:v>Include</x:v>
      </x:c>
      <x:c r="M2684"/>
      <x:c r="N2684"/>
    </x:row>
    <x:row r="2685">
      <x:c r="A2685" t="str">
        <x:v>Th Roberts|2026-01-16</x:v>
      </x:c>
      <x:c r="B2685" s="888" t="n">
        <x:v>46038</x:v>
      </x:c>
      <x:c r="C2685" t="str">
        <x:v>Th Roberts</x:v>
      </x:c>
      <x:c r="D2685" t="str">
        <x:v>Permanent</x:v>
      </x:c>
      <x:c r="E2685" t="str">
        <x:v>Croydon</x:v>
      </x:c>
      <x:c r="F2685" t="str">
        <x:v>Operative Porter</x:v>
      </x:c>
      <x:c r="G2685" t="str">
        <x:v>398670</x:v>
      </x:c>
      <x:c r="H2685" t="str">
        <x:v>Handelsbanken (Chiswick)</x:v>
      </x:c>
      <x:c r="I2685" s="22" t="n">
        <x:v>6.5</x:v>
      </x:c>
      <x:c r="J2685" t="str">
        <x:v>Worked</x:v>
      </x:c>
      <x:c r="K2685" t="str">
        <x:v>Employee 103979; home branch Croydon; assigned role Operative Porter | Deployment branch: Croydon | Actual role: Operative Porter | Jobs: 398670 | Customers: Handelsbanken (Chiswick) | Actual hours: 6.5; source records: 1</x:v>
      </x:c>
      <x:c r="L2685" t="str">
        <x:v>Include</x:v>
      </x:c>
      <x:c r="M2685"/>
      <x:c r="N2685"/>
    </x:row>
    <x:row r="2686">
      <x:c r="A2686" t="str">
        <x:v>Th Roberts|2026-01-19</x:v>
      </x:c>
      <x:c r="B2686" s="888" t="n">
        <x:v>46041</x:v>
      </x:c>
      <x:c r="C2686" t="str">
        <x:v>Th Roberts</x:v>
      </x:c>
      <x:c r="D2686" t="str">
        <x:v>Permanent</x:v>
      </x:c>
      <x:c r="E2686" t="str">
        <x:v>Croydon</x:v>
      </x:c>
      <x:c r="F2686" t="str">
        <x:v>Operative Porter</x:v>
      </x:c>
      <x:c r="G2686" t="str">
        <x:v>393361A</x:v>
      </x:c>
      <x:c r="H2686" t="str">
        <x:v>The Quadrant</x:v>
      </x:c>
      <x:c r="I2686" s="22" t="n">
        <x:v>7.5</x:v>
      </x:c>
      <x:c r="J2686" t="str">
        <x:v>Worked</x:v>
      </x:c>
      <x:c r="K2686" t="str">
        <x:v>Employee 103979; home branch Croydon; assigned role Operative Porter | Deployment branch: Croydon | Actual role: Operative Porter | Jobs: 393361A | Customers: The Quadrant | Actual hours: 7.5; source records: 1</x:v>
      </x:c>
      <x:c r="L2686" t="str">
        <x:v>Include</x:v>
      </x:c>
      <x:c r="M2686"/>
      <x:c r="N2686"/>
    </x:row>
    <x:row r="2687">
      <x:c r="A2687" t="str">
        <x:v>Th Roberts|2026-01-20</x:v>
      </x:c>
      <x:c r="B2687" s="888" t="n">
        <x:v>46042</x:v>
      </x:c>
      <x:c r="C2687" t="str">
        <x:v>Th Roberts</x:v>
      </x:c>
      <x:c r="D2687" t="str">
        <x:v>Permanent</x:v>
      </x:c>
      <x:c r="E2687" t="str">
        <x:v>Croydon</x:v>
      </x:c>
      <x:c r="F2687" t="str">
        <x:v>Operative Porter</x:v>
      </x:c>
      <x:c r="G2687" t="str">
        <x:v>399515</x:v>
      </x:c>
      <x:c r="H2687" t="str">
        <x:v>Yard Duty, Vehicles Management and WHS support</x:v>
      </x:c>
      <x:c r="I2687" s="22" t="n">
        <x:v>6</x:v>
      </x:c>
      <x:c r="J2687" t="str">
        <x:v>Worked</x:v>
      </x:c>
      <x:c r="K2687" t="str">
        <x:v>Employee 103979; home branch Croydon; assigned role Operative Porter | Deployment branch: Croydon | Actual role: Operative Porter | Jobs: 399515 | Customers: Yard Duty, Vehicles Management and WHS support | Actual hours: 6.0; source records: 1</x:v>
      </x:c>
      <x:c r="L2687" t="str">
        <x:v>Include</x:v>
      </x:c>
      <x:c r="M2687"/>
      <x:c r="N2687"/>
    </x:row>
    <x:row r="2688">
      <x:c r="A2688" t="str">
        <x:v>Th Roberts|2026-01-21</x:v>
      </x:c>
      <x:c r="B2688" s="888" t="n">
        <x:v>46043</x:v>
      </x:c>
      <x:c r="C2688" t="str">
        <x:v>Th Roberts</x:v>
      </x:c>
      <x:c r="D2688" t="str">
        <x:v>Permanent</x:v>
      </x:c>
      <x:c r="E2688" t="str">
        <x:v>Croydon</x:v>
      </x:c>
      <x:c r="F2688" t="str">
        <x:v>Operative Porter</x:v>
      </x:c>
      <x:c r="G2688" t="str">
        <x:v>398670</x:v>
      </x:c>
      <x:c r="H2688" t="str">
        <x:v>Handelsbanken (Chiswick)</x:v>
      </x:c>
      <x:c r="I2688" s="22" t="n">
        <x:v>6</x:v>
      </x:c>
      <x:c r="J2688" t="str">
        <x:v>Worked</x:v>
      </x:c>
      <x:c r="K2688" t="str">
        <x:v>Employee 103979; home branch Croydon; assigned role Operative Porter | Deployment branch: Croydon | Actual role: Operative Porter | Jobs: 398670 | Customers: Handelsbanken (Chiswick) | Actual hours: 6.0; source records: 1</x:v>
      </x:c>
      <x:c r="L2688" t="str">
        <x:v>Include</x:v>
      </x:c>
      <x:c r="M2688"/>
      <x:c r="N2688"/>
    </x:row>
    <x:row r="2689">
      <x:c r="A2689" t="str">
        <x:v>Th Roberts|2026-01-22</x:v>
      </x:c>
      <x:c r="B2689" s="888" t="n">
        <x:v>46044</x:v>
      </x:c>
      <x:c r="C2689" t="str">
        <x:v>Th Roberts</x:v>
      </x:c>
      <x:c r="D2689" t="str">
        <x:v>Permanent</x:v>
      </x:c>
      <x:c r="E2689" t="str">
        <x:v>Croydon</x:v>
      </x:c>
      <x:c r="F2689" t="str">
        <x:v>Operative Porter</x:v>
      </x:c>
      <x:c r="G2689" t="str">
        <x:v>392752</x:v>
      </x:c>
      <x:c r="H2689" t="str">
        <x:v>Bromley Central Library</x:v>
      </x:c>
      <x:c r="I2689" s="22" t="n">
        <x:v>9</x:v>
      </x:c>
      <x:c r="J2689" t="str">
        <x:v>Worked</x:v>
      </x:c>
      <x:c r="K2689" t="str">
        <x:v>Employee 103979; home branch Croydon; assigned role Operative Porter | Deployment branch: Croydon | Actual role: Operative Skilled | Jobs: 392752 | Customers: Bromley Central Library | Actual hours: 9.0; source records: 1</x:v>
      </x:c>
      <x:c r="L2689" t="str">
        <x:v>Include</x:v>
      </x:c>
      <x:c r="M2689"/>
      <x:c r="N2689"/>
    </x:row>
    <x:row r="2690">
      <x:c r="A2690" t="str">
        <x:v>Th Roberts|2026-01-23</x:v>
      </x:c>
      <x:c r="B2690" s="888" t="n">
        <x:v>46045</x:v>
      </x:c>
      <x:c r="C2690" t="str">
        <x:v>Th Roberts</x:v>
      </x:c>
      <x:c r="D2690" t="str">
        <x:v>Permanent</x:v>
      </x:c>
      <x:c r="E2690" t="str">
        <x:v>Croydon</x:v>
      </x:c>
      <x:c r="F2690" t="str">
        <x:v>Operative Porter</x:v>
      </x:c>
      <x:c r="G2690" t="str">
        <x:v>393361A</x:v>
      </x:c>
      <x:c r="H2690" t="str">
        <x:v>The Quadrant</x:v>
      </x:c>
      <x:c r="I2690" s="22" t="n">
        <x:v>8.5</x:v>
      </x:c>
      <x:c r="J2690" t="str">
        <x:v>Worked</x:v>
      </x:c>
      <x:c r="K2690" t="str">
        <x:v>Employee 103979; home branch Croydon; assigned role Operative Porter | Deployment branch: Croydon | Actual role: Operative Porter | Jobs: 393361A | Customers: The Quadrant | Actual hours: 8.5; source records: 1</x:v>
      </x:c>
      <x:c r="L2690" t="str">
        <x:v>Include</x:v>
      </x:c>
      <x:c r="M2690"/>
      <x:c r="N2690"/>
    </x:row>
    <x:row r="2691">
      <x:c r="A2691" t="str">
        <x:v>Th Roberts|2026-01-26</x:v>
      </x:c>
      <x:c r="B2691" s="888" t="n">
        <x:v>46048</x:v>
      </x:c>
      <x:c r="C2691" t="str">
        <x:v>Th Roberts</x:v>
      </x:c>
      <x:c r="D2691" t="str">
        <x:v>Permanent</x:v>
      </x:c>
      <x:c r="E2691" t="str">
        <x:v>Croydon</x:v>
      </x:c>
      <x:c r="F2691" t="str">
        <x:v>Operative Porter</x:v>
      </x:c>
      <x:c r="G2691" t="str">
        <x:v>393361A</x:v>
      </x:c>
      <x:c r="H2691" t="str">
        <x:v>The Quadrant</x:v>
      </x:c>
      <x:c r="I2691" s="22" t="n">
        <x:v>5.5</x:v>
      </x:c>
      <x:c r="J2691" t="str">
        <x:v>Worked</x:v>
      </x:c>
      <x:c r="K2691" t="str">
        <x:v>Employee 103979; home branch Croydon; assigned role Operative Porter | Deployment branch: Croydon | Actual role: Operative Porter | Jobs: 393361A | Customers: The Quadrant | Actual hours: 5.5; source records: 1</x:v>
      </x:c>
      <x:c r="L2691" t="str">
        <x:v>Include</x:v>
      </x:c>
      <x:c r="M2691"/>
      <x:c r="N2691"/>
    </x:row>
    <x:row r="2692">
      <x:c r="A2692" t="str">
        <x:v>Th Roberts|2026-01-27</x:v>
      </x:c>
      <x:c r="B2692" s="888" t="n">
        <x:v>46049</x:v>
      </x:c>
      <x:c r="C2692" t="str">
        <x:v>Th Roberts</x:v>
      </x:c>
      <x:c r="D2692" t="str">
        <x:v>Permanent</x:v>
      </x:c>
      <x:c r="E2692" t="str">
        <x:v>Croydon</x:v>
      </x:c>
      <x:c r="F2692" t="str">
        <x:v>Operative Porter</x:v>
      </x:c>
      <x:c r="G2692" t="str">
        <x:v>399677</x:v>
      </x:c>
      <x:c r="H2692" t="str">
        <x:v>Telent</x:v>
      </x:c>
      <x:c r="I2692" s="22" t="n">
        <x:v>8</x:v>
      </x:c>
      <x:c r="J2692" t="str">
        <x:v>Worked</x:v>
      </x:c>
      <x:c r="K2692" t="str">
        <x:v>Employee 103979; home branch Croydon; assigned role Operative Porter | Deployment branch: Croydon | Actual role: Operative Porter | Jobs: 399677 | Customers: Telent | Actual hours: 8.0; source records: 1</x:v>
      </x:c>
      <x:c r="L2692" t="str">
        <x:v>Include</x:v>
      </x:c>
      <x:c r="M2692"/>
      <x:c r="N2692"/>
    </x:row>
    <x:row r="2693">
      <x:c r="A2693" t="str">
        <x:v>Th Roberts|2026-01-28</x:v>
      </x:c>
      <x:c r="B2693" s="888" t="n">
        <x:v>46050</x:v>
      </x:c>
      <x:c r="C2693" t="str">
        <x:v>Th Roberts</x:v>
      </x:c>
      <x:c r="D2693" t="str">
        <x:v>Permanent</x:v>
      </x:c>
      <x:c r="E2693" t="str">
        <x:v>Croydon</x:v>
      </x:c>
      <x:c r="F2693" t="str">
        <x:v>Operative Porter</x:v>
      </x:c>
      <x:c r="G2693" t="str">
        <x:v>399361</x:v>
      </x:c>
      <x:c r="H2693" t="str">
        <x:v>National Physical Laboratory</x:v>
      </x:c>
      <x:c r="I2693" s="22" t="n">
        <x:v>8</x:v>
      </x:c>
      <x:c r="J2693" t="str">
        <x:v>Worked</x:v>
      </x:c>
      <x:c r="K2693" t="str">
        <x:v>Employee 103979; home branch Croydon; assigned role Operative Porter | Deployment branch: Croydon | Actual role: Operative Porter | Jobs: 399361 | Customers: National Physical Laboratory | Actual hours: 8.0; source records: 1</x:v>
      </x:c>
      <x:c r="L2693" t="str">
        <x:v>Include</x:v>
      </x:c>
      <x:c r="M2693"/>
      <x:c r="N2693"/>
    </x:row>
    <x:row r="2694">
      <x:c r="A2694" t="str">
        <x:v>Th Roberts|2026-01-29</x:v>
      </x:c>
      <x:c r="B2694" s="888" t="n">
        <x:v>46051</x:v>
      </x:c>
      <x:c r="C2694" t="str">
        <x:v>Th Roberts</x:v>
      </x:c>
      <x:c r="D2694" t="str">
        <x:v>Permanent</x:v>
      </x:c>
      <x:c r="E2694" t="str">
        <x:v>Croydon</x:v>
      </x:c>
      <x:c r="F2694" t="str">
        <x:v>Operative Porter</x:v>
      </x:c>
      <x:c r="G2694" t="str">
        <x:v>392752</x:v>
      </x:c>
      <x:c r="H2694" t="str">
        <x:v>Bromley Central Library</x:v>
      </x:c>
      <x:c r="I2694" s="22" t="n">
        <x:v>9</x:v>
      </x:c>
      <x:c r="J2694" t="str">
        <x:v>Worked</x:v>
      </x:c>
      <x:c r="K2694" t="str">
        <x:v>Employee 103979; home branch Croydon; assigned role Operative Porter | Deployment branch: Croydon | Actual role: Operative Skilled | Jobs: 392752 | Customers: Bromley Central Library | Actual hours: 9.0; source records: 1</x:v>
      </x:c>
      <x:c r="L2694" t="str">
        <x:v>Include</x:v>
      </x:c>
      <x:c r="M2694"/>
      <x:c r="N2694"/>
    </x:row>
    <x:row r="2695">
      <x:c r="A2695" t="str">
        <x:v>Th Roberts|2026-01-30</x:v>
      </x:c>
      <x:c r="B2695" s="888" t="n">
        <x:v>46052</x:v>
      </x:c>
      <x:c r="C2695" t="str">
        <x:v>Th Roberts</x:v>
      </x:c>
      <x:c r="D2695" t="str">
        <x:v>Permanent</x:v>
      </x:c>
      <x:c r="E2695" t="str">
        <x:v>Croydon</x:v>
      </x:c>
      <x:c r="F2695" t="str">
        <x:v>Operative Porter</x:v>
      </x:c>
      <x:c r="G2695" t="str">
        <x:v>399955</x:v>
      </x:c>
      <x:c r="H2695" t="str">
        <x:v>AmTrust Management Services Ltd</x:v>
      </x:c>
      <x:c r="I2695" s="22" t="n">
        <x:v>7.5</x:v>
      </x:c>
      <x:c r="J2695" t="str">
        <x:v>Worked</x:v>
      </x:c>
      <x:c r="K2695" t="str">
        <x:v>Employee 103979; home branch Croydon; assigned role Operative Porter | Deployment branch: Croydon | Actual role: Operative Porter | Jobs: 399955 | Customers: AmTrust Management Services Ltd | Actual hours: 7.5; source records: 1</x:v>
      </x:c>
      <x:c r="L2695" t="str">
        <x:v>Include</x:v>
      </x:c>
      <x:c r="M2695"/>
      <x:c r="N2695"/>
    </x:row>
    <x:row r="2696">
      <x:c r="A2696" t="str">
        <x:v>Timur Kubanski|2026-01-05</x:v>
      </x:c>
      <x:c r="B2696" s="888" t="n">
        <x:v>46027</x:v>
      </x:c>
      <x:c r="C2696" t="str">
        <x:v>Timur Kubanski</x:v>
      </x:c>
      <x:c r="D2696" t="str">
        <x:v>Permanent</x:v>
      </x:c>
      <x:c r="E2696" t="str">
        <x:v>Birmingham</x:v>
      </x:c>
      <x:c r="F2696" t="str">
        <x:v>Operative Skilled</x:v>
      </x:c>
      <x:c r="G2696" t="str">
        <x:v>398993</x:v>
      </x:c>
      <x:c r="H2696" t="str">
        <x:v>LumiraDx UK Ltd (Roche Diagnostics)</x:v>
      </x:c>
      <x:c r="I2696" s="22" t="n">
        <x:v>8</x:v>
      </x:c>
      <x:c r="J2696" t="str">
        <x:v>Worked</x:v>
      </x:c>
      <x:c r="K2696" t="str">
        <x:v>Employee 1675; home branch Birmingham; assigned role Operative Skilled | Deployment branch: Birmingham | Actual role: Operative Skilled | Jobs: 398993 | Customers: LumiraDx UK Ltd (Roche Diagnostics) | Actual hours: 8.0; source records: 1</x:v>
      </x:c>
      <x:c r="L2696" t="str">
        <x:v>Include</x:v>
      </x:c>
      <x:c r="M2696"/>
      <x:c r="N2696"/>
    </x:row>
    <x:row r="2697">
      <x:c r="A2697" t="str">
        <x:v>Timur Kubanski|2026-01-07</x:v>
      </x:c>
      <x:c r="B2697" s="888" t="n">
        <x:v>46029</x:v>
      </x:c>
      <x:c r="C2697" t="str">
        <x:v>Timur Kubanski</x:v>
      </x:c>
      <x:c r="D2697" t="str">
        <x:v>Permanent</x:v>
      </x:c>
      <x:c r="E2697" t="str">
        <x:v>Birmingham</x:v>
      </x:c>
      <x:c r="F2697" t="str">
        <x:v>Operative Skilled</x:v>
      </x:c>
      <x:c r="G2697" t="str">
        <x:v>394233, 386884R</x:v>
      </x:c>
      <x:c r="H2697" t="str">
        <x:v>BT plc; Restore Harrow Green</x:v>
      </x:c>
      <x:c r="I2697" s="22" t="n">
        <x:v>19.5</x:v>
      </x:c>
      <x:c r="J2697" t="str">
        <x:v>Worked — 2 records</x:v>
      </x:c>
      <x:c r="K2697" t="str">
        <x:v>Employee 1675; home branch Birmingham; assigned role Operative Skilled | Deployment branch: Birmingham, Manchester | Actual role: Operative Porter | Jobs: 394233, 386884R | Customers: BT plc; Restore Harrow Green | Actual hours: 19.5; source records: 2</x:v>
      </x:c>
      <x:c r="L2697" t="str">
        <x:v>Include</x:v>
      </x:c>
      <x:c r="M2697"/>
      <x:c r="N2697"/>
    </x:row>
    <x:row r="2698">
      <x:c r="A2698" t="str">
        <x:v>Timur Kubanski|2026-01-08</x:v>
      </x:c>
      <x:c r="B2698" s="888" t="n">
        <x:v>46030</x:v>
      </x:c>
      <x:c r="C2698" t="str">
        <x:v>Timur Kubanski</x:v>
      </x:c>
      <x:c r="D2698" t="str">
        <x:v>Permanent</x:v>
      </x:c>
      <x:c r="E2698" t="str">
        <x:v>Birmingham</x:v>
      </x:c>
      <x:c r="F2698" t="str">
        <x:v>Operative Skilled</x:v>
      </x:c>
      <x:c r="G2698" t="str">
        <x:v>395322</x:v>
      </x:c>
      <x:c r="H2698" t="str">
        <x:v>Jaguar Land Rover Limited</x:v>
      </x:c>
      <x:c r="I2698" s="22" t="n">
        <x:v>8</x:v>
      </x:c>
      <x:c r="J2698" t="str">
        <x:v>Worked</x:v>
      </x:c>
      <x:c r="K2698" t="str">
        <x:v>Employee 1675; home branch Birmingham; assigned role Operative Skilled | Deployment branch: Birmingham | Actual role: Operative Skilled | Jobs: 395322 | Customers: Jaguar Land Rover Limited | Actual hours: 8.0; source records: 1</x:v>
      </x:c>
      <x:c r="L2698" t="str">
        <x:v>Include</x:v>
      </x:c>
      <x:c r="M2698"/>
      <x:c r="N2698"/>
    </x:row>
    <x:row r="2699">
      <x:c r="A2699" t="str">
        <x:v>Timur Kubanski|2026-01-09</x:v>
      </x:c>
      <x:c r="B2699" s="888" t="n">
        <x:v>46031</x:v>
      </x:c>
      <x:c r="C2699" t="str">
        <x:v>Timur Kubanski</x:v>
      </x:c>
      <x:c r="D2699" t="str">
        <x:v>Permanent</x:v>
      </x:c>
      <x:c r="E2699" t="str">
        <x:v>Birmingham</x:v>
      </x:c>
      <x:c r="F2699" t="str">
        <x:v>Operative Skilled</x:v>
      </x:c>
      <x:c r="G2699" t="str">
        <x:v>393446A</x:v>
      </x:c>
      <x:c r="H2699" t="str">
        <x:v>Nottingham University Hospitals</x:v>
      </x:c>
      <x:c r="I2699" s="22" t="n">
        <x:v>6.5</x:v>
      </x:c>
      <x:c r="J2699" t="str">
        <x:v>Worked</x:v>
      </x:c>
      <x:c r="K2699" t="str">
        <x:v>Employee 1675; home branch Birmingham; assigned role Operative Skilled | Deployment branch: Birmingham | Actual role: Operative Skilled | Jobs: 393446A | Customers: Nottingham University Hospitals | Actual hours: 6.5; source records: 1</x:v>
      </x:c>
      <x:c r="L2699" t="str">
        <x:v>Include</x:v>
      </x:c>
      <x:c r="M2699"/>
      <x:c r="N2699"/>
    </x:row>
    <x:row r="2700">
      <x:c r="A2700" t="str">
        <x:v>Timur Kubanski|2026-01-12</x:v>
      </x:c>
      <x:c r="B2700" s="888" t="n">
        <x:v>46034</x:v>
      </x:c>
      <x:c r="C2700" t="str">
        <x:v>Timur Kubanski</x:v>
      </x:c>
      <x:c r="D2700" t="str">
        <x:v>Permanent</x:v>
      </x:c>
      <x:c r="E2700" t="str">
        <x:v>Birmingham</x:v>
      </x:c>
      <x:c r="F2700" t="str">
        <x:v>Operative Skilled</x:v>
      </x:c>
      <x:c r="G2700" t="str">
        <x:v>396075</x:v>
      </x:c>
      <x:c r="H2700" t="str">
        <x:v>Jaguar Land Rover Limited</x:v>
      </x:c>
      <x:c r="I2700" s="22" t="n">
        <x:v>8.5</x:v>
      </x:c>
      <x:c r="J2700" t="str">
        <x:v>Worked</x:v>
      </x:c>
      <x:c r="K2700" t="str">
        <x:v>Employee 1675; home branch Birmingham; assigned role Operative Skilled | Deployment branch: Birmingham | Actual role: Operative Skilled | Jobs: 396075 | Customers: Jaguar Land Rover Limited | Actual hours: 8.5; source records: 1</x:v>
      </x:c>
      <x:c r="L2700" t="str">
        <x:v>Include</x:v>
      </x:c>
      <x:c r="M2700"/>
      <x:c r="N2700"/>
    </x:row>
    <x:row r="2701">
      <x:c r="A2701" t="str">
        <x:v>Timur Kubanski|2026-01-13</x:v>
      </x:c>
      <x:c r="B2701" s="888" t="n">
        <x:v>46035</x:v>
      </x:c>
      <x:c r="C2701" t="str">
        <x:v>Timur Kubanski</x:v>
      </x:c>
      <x:c r="D2701" t="str">
        <x:v>Permanent</x:v>
      </x:c>
      <x:c r="E2701" t="str">
        <x:v>Birmingham</x:v>
      </x:c>
      <x:c r="F2701" t="str">
        <x:v>Operative Skilled</x:v>
      </x:c>
      <x:c r="G2701" t="str">
        <x:v>399468</x:v>
      </x:c>
      <x:c r="H2701" t="str">
        <x:v>HSBC - January 2026 Deliveries</x:v>
      </x:c>
      <x:c r="I2701" s="22" t="n">
        <x:v>8</x:v>
      </x:c>
      <x:c r="J2701" t="str">
        <x:v>Worked</x:v>
      </x:c>
      <x:c r="K2701" t="str">
        <x:v>Employee 1675; home branch Birmingham; assigned role Operative Skilled | Deployment branch: Birmingham | Actual role: Operative Porter | Jobs: 399468 | Customers: HSBC - January 2026 Deliveries | Actual hours: 8.0; source records: 1</x:v>
      </x:c>
      <x:c r="L2701" t="str">
        <x:v>Include</x:v>
      </x:c>
      <x:c r="M2701"/>
      <x:c r="N2701"/>
    </x:row>
    <x:row r="2702">
      <x:c r="A2702" t="str">
        <x:v>Timur Kubanski|2026-01-14</x:v>
      </x:c>
      <x:c r="B2702" s="888" t="n">
        <x:v>46036</x:v>
      </x:c>
      <x:c r="C2702" t="str">
        <x:v>Timur Kubanski</x:v>
      </x:c>
      <x:c r="D2702" t="str">
        <x:v>Permanent</x:v>
      </x:c>
      <x:c r="E2702" t="str">
        <x:v>Birmingham</x:v>
      </x:c>
      <x:c r="F2702" t="str">
        <x:v>Operative Skilled</x:v>
      </x:c>
      <x:c r="G2702" t="str">
        <x:v>398426</x:v>
      </x:c>
      <x:c r="H2702" t="str">
        <x:v>Jaguar Land Rover Limited</x:v>
      </x:c>
      <x:c r="I2702" s="22" t="n">
        <x:v>8.5</x:v>
      </x:c>
      <x:c r="J2702" t="str">
        <x:v>Worked</x:v>
      </x:c>
      <x:c r="K2702" t="str">
        <x:v>Employee 1675; home branch Birmingham; assigned role Operative Skilled | Deployment branch: Birmingham | Actual role: Operative Skilled | Jobs: 398426 | Customers: Jaguar Land Rover Limited | Actual hours: 8.5; source records: 1</x:v>
      </x:c>
      <x:c r="L2702" t="str">
        <x:v>Include</x:v>
      </x:c>
      <x:c r="M2702"/>
      <x:c r="N2702"/>
    </x:row>
    <x:row r="2703">
      <x:c r="A2703" t="str">
        <x:v>Timur Kubanski|2026-01-15</x:v>
      </x:c>
      <x:c r="B2703" s="888" t="n">
        <x:v>46037</x:v>
      </x:c>
      <x:c r="C2703" t="str">
        <x:v>Timur Kubanski</x:v>
      </x:c>
      <x:c r="D2703" t="str">
        <x:v>Permanent</x:v>
      </x:c>
      <x:c r="E2703" t="str">
        <x:v>Birmingham</x:v>
      </x:c>
      <x:c r="F2703" t="str">
        <x:v>Operative Skilled</x:v>
      </x:c>
      <x:c r="G2703" t="str">
        <x:v>388297, 394996</x:v>
      </x:c>
      <x:c r="H2703" t="str">
        <x:v>Bulls in the City 2025; Jaguar Land Rover Limited</x:v>
      </x:c>
      <x:c r="I2703" s="22" t="n">
        <x:v>9.5</x:v>
      </x:c>
      <x:c r="J2703" t="str">
        <x:v>Worked — 2 records</x:v>
      </x:c>
      <x:c r="K2703" t="str">
        <x:v>Employee 1675; home branch Birmingham; assigned role Operative Skilled | Deployment branch: Birmingham | Actual role: Operative Skilled | Jobs: 388297, 394996 | Customers: Bulls in the City 2025; Jaguar Land Rover Limited | Actual hours: 9.5; source records: 2</x:v>
      </x:c>
      <x:c r="L2703" t="str">
        <x:v>Include</x:v>
      </x:c>
      <x:c r="M2703"/>
      <x:c r="N2703"/>
    </x:row>
    <x:row r="2704">
      <x:c r="A2704" t="str">
        <x:v>Timur Kubanski|2026-01-16</x:v>
      </x:c>
      <x:c r="B2704" s="888" t="n">
        <x:v>46038</x:v>
      </x:c>
      <x:c r="C2704" t="str">
        <x:v>Timur Kubanski</x:v>
      </x:c>
      <x:c r="D2704" t="str">
        <x:v>Permanent</x:v>
      </x:c>
      <x:c r="E2704" t="str">
        <x:v>Birmingham</x:v>
      </x:c>
      <x:c r="F2704" t="str">
        <x:v>Operative Skilled</x:v>
      </x:c>
      <x:c r="G2704" t="str">
        <x:v>394996</x:v>
      </x:c>
      <x:c r="H2704" t="str">
        <x:v>Jaguar Land Rover Limited</x:v>
      </x:c>
      <x:c r="I2704" s="22" t="n">
        <x:v>8.5</x:v>
      </x:c>
      <x:c r="J2704" t="str">
        <x:v>Worked</x:v>
      </x:c>
      <x:c r="K2704" t="str">
        <x:v>Employee 1675; home branch Birmingham; assigned role Operative Skilled | Deployment branch: Birmingham | Actual role: Operative Skilled | Jobs: 394996 | Customers: Jaguar Land Rover Limited | Actual hours: 8.5; source records: 1</x:v>
      </x:c>
      <x:c r="L2704" t="str">
        <x:v>Include</x:v>
      </x:c>
      <x:c r="M2704"/>
      <x:c r="N2704"/>
    </x:row>
    <x:row r="2705">
      <x:c r="A2705" t="str">
        <x:v>Timur Kubanski|2026-01-18</x:v>
      </x:c>
      <x:c r="B2705" s="888" t="n">
        <x:v>46040</x:v>
      </x:c>
      <x:c r="C2705" t="str">
        <x:v>Timur Kubanski</x:v>
      </x:c>
      <x:c r="D2705" t="str">
        <x:v>Permanent</x:v>
      </x:c>
      <x:c r="E2705" t="str">
        <x:v>Birmingham</x:v>
      </x:c>
      <x:c r="F2705" t="str">
        <x:v>Operative Skilled</x:v>
      </x:c>
      <x:c r="G2705" t="str">
        <x:v>396714</x:v>
      </x:c>
      <x:c r="H2705" t="str">
        <x:v>Jaguar Land Rover Limited</x:v>
      </x:c>
      <x:c r="I2705" s="22" t="n">
        <x:v>7.5</x:v>
      </x:c>
      <x:c r="J2705" t="str">
        <x:v>Worked</x:v>
      </x:c>
      <x:c r="K2705" t="str">
        <x:v>Employee 1675; home branch Birmingham; assigned role Operative Skilled | Deployment branch: Birmingham | Actual role: Operative Skilled | Jobs: 396714 | Customers: Jaguar Land Rover Limited | Actual hours: 7.5; source records: 1</x:v>
      </x:c>
      <x:c r="L2705" t="str">
        <x:v>Include</x:v>
      </x:c>
      <x:c r="M2705"/>
      <x:c r="N2705"/>
    </x:row>
    <x:row r="2706">
      <x:c r="A2706" t="str">
        <x:v>Timur Kubanski|2026-01-19</x:v>
      </x:c>
      <x:c r="B2706" s="888" t="n">
        <x:v>46041</x:v>
      </x:c>
      <x:c r="C2706" t="str">
        <x:v>Timur Kubanski</x:v>
      </x:c>
      <x:c r="D2706" t="str">
        <x:v>Permanent</x:v>
      </x:c>
      <x:c r="E2706" t="str">
        <x:v>Birmingham</x:v>
      </x:c>
      <x:c r="F2706" t="str">
        <x:v>Operative Skilled</x:v>
      </x:c>
      <x:c r="G2706" t="str">
        <x:v>396714</x:v>
      </x:c>
      <x:c r="H2706" t="str">
        <x:v>Jaguar Land Rover Limited</x:v>
      </x:c>
      <x:c r="I2706" s="22" t="n">
        <x:v>8.5</x:v>
      </x:c>
      <x:c r="J2706" t="str">
        <x:v>Worked</x:v>
      </x:c>
      <x:c r="K2706" t="str">
        <x:v>Employee 1675; home branch Birmingham; assigned role Operative Skilled | Deployment branch: Birmingham | Actual role: Operative Skilled | Jobs: 396714 | Customers: Jaguar Land Rover Limited | Actual hours: 8.5; source records: 1</x:v>
      </x:c>
      <x:c r="L2706" t="str">
        <x:v>Include</x:v>
      </x:c>
      <x:c r="M2706"/>
      <x:c r="N2706"/>
    </x:row>
    <x:row r="2707">
      <x:c r="A2707" t="str">
        <x:v>Timur Kubanski|2026-01-20</x:v>
      </x:c>
      <x:c r="B2707" s="888" t="n">
        <x:v>46042</x:v>
      </x:c>
      <x:c r="C2707" t="str">
        <x:v>Timur Kubanski</x:v>
      </x:c>
      <x:c r="D2707" t="str">
        <x:v>Permanent</x:v>
      </x:c>
      <x:c r="E2707" t="str">
        <x:v>Birmingham</x:v>
      </x:c>
      <x:c r="F2707" t="str">
        <x:v>Operative Skilled</x:v>
      </x:c>
      <x:c r="G2707" t="str">
        <x:v>396714</x:v>
      </x:c>
      <x:c r="H2707" t="str">
        <x:v>Jaguar Land Rover Limited</x:v>
      </x:c>
      <x:c r="I2707" s="22" t="n">
        <x:v>8</x:v>
      </x:c>
      <x:c r="J2707" t="str">
        <x:v>Worked</x:v>
      </x:c>
      <x:c r="K2707" t="str">
        <x:v>Employee 1675; home branch Birmingham; assigned role Operative Skilled | Deployment branch: Birmingham | Actual role: Operative Skilled | Jobs: 396714 | Customers: Jaguar Land Rover Limited | Actual hours: 8.0; source records: 1</x:v>
      </x:c>
      <x:c r="L2707" t="str">
        <x:v>Include</x:v>
      </x:c>
      <x:c r="M2707"/>
      <x:c r="N2707"/>
    </x:row>
    <x:row r="2708">
      <x:c r="A2708" t="str">
        <x:v>Timur Kubanski|2026-01-21</x:v>
      </x:c>
      <x:c r="B2708" s="888" t="n">
        <x:v>46043</x:v>
      </x:c>
      <x:c r="C2708" t="str">
        <x:v>Timur Kubanski</x:v>
      </x:c>
      <x:c r="D2708" t="str">
        <x:v>Permanent</x:v>
      </x:c>
      <x:c r="E2708" t="str">
        <x:v>Birmingham</x:v>
      </x:c>
      <x:c r="F2708" t="str">
        <x:v>Operative Skilled</x:v>
      </x:c>
      <x:c r="G2708" t="str">
        <x:v>396714</x:v>
      </x:c>
      <x:c r="H2708" t="str">
        <x:v>Jaguar Land Rover Limited</x:v>
      </x:c>
      <x:c r="I2708" s="22" t="n">
        <x:v>8</x:v>
      </x:c>
      <x:c r="J2708" t="str">
        <x:v>Worked</x:v>
      </x:c>
      <x:c r="K2708" t="str">
        <x:v>Employee 1675; home branch Birmingham; assigned role Operative Skilled | Deployment branch: Birmingham | Actual role: Operative Skilled | Jobs: 396714 | Customers: Jaguar Land Rover Limited | Actual hours: 8.0; source records: 1</x:v>
      </x:c>
      <x:c r="L2708" t="str">
        <x:v>Include</x:v>
      </x:c>
      <x:c r="M2708"/>
      <x:c r="N2708"/>
    </x:row>
    <x:row r="2709">
      <x:c r="A2709" t="str">
        <x:v>Timur Kubanski|2026-01-22</x:v>
      </x:c>
      <x:c r="B2709" s="888" t="n">
        <x:v>46044</x:v>
      </x:c>
      <x:c r="C2709" t="str">
        <x:v>Timur Kubanski</x:v>
      </x:c>
      <x:c r="D2709" t="str">
        <x:v>Permanent</x:v>
      </x:c>
      <x:c r="E2709" t="str">
        <x:v>Birmingham</x:v>
      </x:c>
      <x:c r="F2709" t="str">
        <x:v>Operative Skilled</x:v>
      </x:c>
      <x:c r="G2709" t="str">
        <x:v>396714</x:v>
      </x:c>
      <x:c r="H2709" t="str">
        <x:v>Jaguar Land Rover Limited</x:v>
      </x:c>
      <x:c r="I2709" s="22" t="n">
        <x:v>8</x:v>
      </x:c>
      <x:c r="J2709" t="str">
        <x:v>Worked</x:v>
      </x:c>
      <x:c r="K2709" t="str">
        <x:v>Employee 1675; home branch Birmingham; assigned role Operative Skilled | Deployment branch: Birmingham | Actual role: Operative Skilled | Jobs: 396714 | Customers: Jaguar Land Rover Limited | Actual hours: 8.0; source records: 1</x:v>
      </x:c>
      <x:c r="L2709" t="str">
        <x:v>Include</x:v>
      </x:c>
      <x:c r="M2709"/>
      <x:c r="N2709"/>
    </x:row>
    <x:row r="2710">
      <x:c r="A2710" t="str">
        <x:v>Timur Kubanski|2026-01-23</x:v>
      </x:c>
      <x:c r="B2710" s="888" t="n">
        <x:v>46045</x:v>
      </x:c>
      <x:c r="C2710" t="str">
        <x:v>Timur Kubanski</x:v>
      </x:c>
      <x:c r="D2710" t="str">
        <x:v>Permanent</x:v>
      </x:c>
      <x:c r="E2710" t="str">
        <x:v>Birmingham</x:v>
      </x:c>
      <x:c r="F2710" t="str">
        <x:v>Operative Skilled</x:v>
      </x:c>
      <x:c r="G2710" t="str">
        <x:v>396714</x:v>
      </x:c>
      <x:c r="H2710" t="str">
        <x:v>Jaguar Land Rover Limited</x:v>
      </x:c>
      <x:c r="I2710" s="22" t="n">
        <x:v>8</x:v>
      </x:c>
      <x:c r="J2710" t="str">
        <x:v>Worked</x:v>
      </x:c>
      <x:c r="K2710" t="str">
        <x:v>Employee 1675; home branch Birmingham; assigned role Operative Skilled | Deployment branch: Birmingham | Actual role: Operative Skilled | Jobs: 396714 | Customers: Jaguar Land Rover Limited | Actual hours: 8.0; source records: 1</x:v>
      </x:c>
      <x:c r="L2710" t="str">
        <x:v>Include</x:v>
      </x:c>
      <x:c r="M2710"/>
      <x:c r="N2710"/>
    </x:row>
    <x:row r="2711">
      <x:c r="A2711" t="str">
        <x:v>Timur Kubanski|2026-01-26</x:v>
      </x:c>
      <x:c r="B2711" s="888" t="n">
        <x:v>46048</x:v>
      </x:c>
      <x:c r="C2711" t="str">
        <x:v>Timur Kubanski</x:v>
      </x:c>
      <x:c r="D2711" t="str">
        <x:v>Permanent</x:v>
      </x:c>
      <x:c r="E2711" t="str">
        <x:v>Birmingham</x:v>
      </x:c>
      <x:c r="F2711" t="str">
        <x:v>Operative Skilled</x:v>
      </x:c>
      <x:c r="G2711" t="str">
        <x:v>397562A</x:v>
      </x:c>
      <x:c r="H2711" t="str">
        <x:v>Nottingham University Hospitals</x:v>
      </x:c>
      <x:c r="I2711" s="22" t="n">
        <x:v>7.5</x:v>
      </x:c>
      <x:c r="J2711" t="str">
        <x:v>Worked</x:v>
      </x:c>
      <x:c r="K2711" t="str">
        <x:v>Employee 1675; home branch Birmingham; assigned role Operative Skilled | Deployment branch: Birmingham | Actual role: Operative Porter | Jobs: 397562A | Customers: Nottingham University Hospitals | Actual hours: 7.5; source records: 1</x:v>
      </x:c>
      <x:c r="L2711" t="str">
        <x:v>Include</x:v>
      </x:c>
      <x:c r="M2711"/>
      <x:c r="N2711"/>
    </x:row>
    <x:row r="2712">
      <x:c r="A2712" t="str">
        <x:v>Timur Kubanski|2026-01-27</x:v>
      </x:c>
      <x:c r="B2712" s="888" t="n">
        <x:v>46049</x:v>
      </x:c>
      <x:c r="C2712" t="str">
        <x:v>Timur Kubanski</x:v>
      </x:c>
      <x:c r="D2712" t="str">
        <x:v>Permanent</x:v>
      </x:c>
      <x:c r="E2712" t="str">
        <x:v>Birmingham</x:v>
      </x:c>
      <x:c r="F2712" t="str">
        <x:v>Operative Skilled</x:v>
      </x:c>
      <x:c r="G2712" t="str">
        <x:v>399058</x:v>
      </x:c>
      <x:c r="H2712" t="str">
        <x:v>Jaguar Land Rover Limited</x:v>
      </x:c>
      <x:c r="I2712" s="22" t="n">
        <x:v>9</x:v>
      </x:c>
      <x:c r="J2712" t="str">
        <x:v>Worked</x:v>
      </x:c>
      <x:c r="K2712" t="str">
        <x:v>Employee 1675; home branch Birmingham; assigned role Operative Skilled | Deployment branch: Birmingham | Actual role: Operative Skilled | Jobs: 399058 | Customers: Jaguar Land Rover Limited | Actual hours: 9.0; source records: 1</x:v>
      </x:c>
      <x:c r="L2712" t="str">
        <x:v>Include</x:v>
      </x:c>
      <x:c r="M2712"/>
      <x:c r="N2712"/>
    </x:row>
    <x:row r="2713">
      <x:c r="A2713" t="str">
        <x:v>Timur Kubanski|2026-01-28</x:v>
      </x:c>
      <x:c r="B2713" s="888" t="n">
        <x:v>46050</x:v>
      </x:c>
      <x:c r="C2713" t="str">
        <x:v>Timur Kubanski</x:v>
      </x:c>
      <x:c r="D2713" t="str">
        <x:v>Permanent</x:v>
      </x:c>
      <x:c r="E2713" t="str">
        <x:v>Birmingham</x:v>
      </x:c>
      <x:c r="F2713" t="str">
        <x:v>Operative Skilled</x:v>
      </x:c>
      <x:c r="G2713" t="str">
        <x:v>386884R, 398317</x:v>
      </x:c>
      <x:c r="H2713" t="str">
        <x:v>Restore Harrow Green</x:v>
      </x:c>
      <x:c r="I2713" s="22" t="n">
        <x:v>21.5</x:v>
      </x:c>
      <x:c r="J2713" t="str">
        <x:v>Worked — 2 records</x:v>
      </x:c>
      <x:c r="K2713" t="str">
        <x:v>Employee 1675; home branch Birmingham; assigned role Operative Skilled | Deployment branch: Birmingham, Manchester | Actual role: Operative Porter | Jobs: 386884R, 398317 | Customers: Restore Harrow Green | Actual hours: 21.5; source records: 2</x:v>
      </x:c>
      <x:c r="L2713" t="str">
        <x:v>Include</x:v>
      </x:c>
      <x:c r="M2713"/>
      <x:c r="N2713"/>
    </x:row>
    <x:row r="2714">
      <x:c r="A2714" t="str">
        <x:v>Timur Kubanski|2026-01-29</x:v>
      </x:c>
      <x:c r="B2714" s="888" t="n">
        <x:v>46051</x:v>
      </x:c>
      <x:c r="C2714" t="str">
        <x:v>Timur Kubanski</x:v>
      </x:c>
      <x:c r="D2714" t="str">
        <x:v>Permanent</x:v>
      </x:c>
      <x:c r="E2714" t="str">
        <x:v>Birmingham</x:v>
      </x:c>
      <x:c r="F2714" t="str">
        <x:v>Operative Skilled</x:v>
      </x:c>
      <x:c r="G2714" t="str">
        <x:v>386884R, 398317</x:v>
      </x:c>
      <x:c r="H2714" t="str">
        <x:v>Restore Harrow Green</x:v>
      </x:c>
      <x:c r="I2714" s="22" t="n">
        <x:v>23</x:v>
      </x:c>
      <x:c r="J2714" t="str">
        <x:v>Worked — 2 records</x:v>
      </x:c>
      <x:c r="K2714" t="str">
        <x:v>Employee 1675; home branch Birmingham; assigned role Operative Skilled | Deployment branch: Birmingham, Manchester | Actual role: Operative Porter, Operative Skilled | Jobs: 386884R, 398317 | Customers: Restore Harrow Green | Actual hours: 23.0; source records: 2</x:v>
      </x:c>
      <x:c r="L2714" t="str">
        <x:v>Include</x:v>
      </x:c>
      <x:c r="M2714"/>
      <x:c r="N2714"/>
    </x:row>
    <x:row r="2715">
      <x:c r="A2715" t="str">
        <x:v>Timur Kubanski|2026-01-30</x:v>
      </x:c>
      <x:c r="B2715" s="888" t="n">
        <x:v>46052</x:v>
      </x:c>
      <x:c r="C2715" t="str">
        <x:v>Timur Kubanski</x:v>
      </x:c>
      <x:c r="D2715" t="str">
        <x:v>Permanent</x:v>
      </x:c>
      <x:c r="E2715" t="str">
        <x:v>Birmingham</x:v>
      </x:c>
      <x:c r="F2715" t="str">
        <x:v>Operative Skilled</x:v>
      </x:c>
      <x:c r="G2715" t="str">
        <x:v>395286</x:v>
      </x:c>
      <x:c r="H2715" t="str">
        <x:v>Jaguar Land Rover Limited</x:v>
      </x:c>
      <x:c r="I2715" s="22" t="n">
        <x:v>9</x:v>
      </x:c>
      <x:c r="J2715" t="str">
        <x:v>Worked</x:v>
      </x:c>
      <x:c r="K2715" t="str">
        <x:v>Employee 1675; home branch Birmingham; assigned role Operative Skilled | Deployment branch: Birmingham | Actual role: Operative Skilled | Jobs: 395286 | Customers: Jaguar Land Rover Limited | Actual hours: 9.0; source records: 1</x:v>
      </x:c>
      <x:c r="L2715" t="str">
        <x:v>Include</x:v>
      </x:c>
      <x:c r="M2715"/>
      <x:c r="N2715"/>
    </x:row>
    <x:row r="2716">
      <x:c r="A2716" t="str">
        <x:v>Toby Hubble|2026-01-06</x:v>
      </x:c>
      <x:c r="B2716" s="888" t="n">
        <x:v>46028</x:v>
      </x:c>
      <x:c r="C2716" t="str">
        <x:v>Toby Hubble</x:v>
      </x:c>
      <x:c r="D2716" t="str">
        <x:v>Permanent</x:v>
      </x:c>
      <x:c r="E2716" t="str">
        <x:v>Cambridge</x:v>
      </x:c>
      <x:c r="F2716" t="str">
        <x:v>Operative Skilled</x:v>
      </x:c>
      <x:c r="G2716" t="str">
        <x:v>398820</x:v>
      </x:c>
      <x:c r="H2716" t="str">
        <x:v>GROW Group Ltd</x:v>
      </x:c>
      <x:c r="I2716" s="22" t="n">
        <x:v>7.5</x:v>
      </x:c>
      <x:c r="J2716" t="str">
        <x:v>Worked</x:v>
      </x:c>
      <x:c r="K2716" t="str">
        <x:v>Employee 2637; home branch Cambridge; assigned role Operative Skilled | Deployment branch: Cambridge | Actual role: Operative Porter | Jobs: 398820 | Customers: GROW Group Ltd | Actual hours: 7.5; source records: 1</x:v>
      </x:c>
      <x:c r="L2716" t="str">
        <x:v>Include</x:v>
      </x:c>
      <x:c r="M2716"/>
      <x:c r="N2716"/>
    </x:row>
    <x:row r="2717">
      <x:c r="A2717" t="str">
        <x:v>Toby Hubble|2026-01-07</x:v>
      </x:c>
      <x:c r="B2717" s="888" t="n">
        <x:v>46029</x:v>
      </x:c>
      <x:c r="C2717" t="str">
        <x:v>Toby Hubble</x:v>
      </x:c>
      <x:c r="D2717" t="str">
        <x:v>Permanent</x:v>
      </x:c>
      <x:c r="E2717" t="str">
        <x:v>Cambridge</x:v>
      </x:c>
      <x:c r="F2717" t="str">
        <x:v>Operative Skilled</x:v>
      </x:c>
      <x:c r="G2717" t="str">
        <x:v>399364</x:v>
      </x:c>
      <x:c r="H2717" t="str">
        <x:v>Priorclave  (JANUARY 26)</x:v>
      </x:c>
      <x:c r="I2717" s="22" t="n">
        <x:v>8.5</x:v>
      </x:c>
      <x:c r="J2717" t="str">
        <x:v>Worked</x:v>
      </x:c>
      <x:c r="K2717" t="str">
        <x:v>Employee 2637; home branch Cambridge; assigned role Operative Skilled | Deployment branch: Cambridge | Actual role: Operative Porter | Jobs: 399364 | Customers: Priorclave  (JANUARY 26) | Actual hours: 8.5; source records: 1</x:v>
      </x:c>
      <x:c r="L2717" t="str">
        <x:v>Include</x:v>
      </x:c>
      <x:c r="M2717"/>
      <x:c r="N2717"/>
    </x:row>
    <x:row r="2718">
      <x:c r="A2718" t="str">
        <x:v>Toby Hubble|2026-01-08</x:v>
      </x:c>
      <x:c r="B2718" s="888" t="n">
        <x:v>46030</x:v>
      </x:c>
      <x:c r="C2718" t="str">
        <x:v>Toby Hubble</x:v>
      </x:c>
      <x:c r="D2718" t="str">
        <x:v>Permanent</x:v>
      </x:c>
      <x:c r="E2718" t="str">
        <x:v>Cambridge</x:v>
      </x:c>
      <x:c r="F2718" t="str">
        <x:v>Operative Skilled</x:v>
      </x:c>
      <x:c r="G2718" t="str">
        <x:v>397414</x:v>
      </x:c>
      <x:c r="H2718" t="str">
        <x:v>Ellison Institute of Technology</x:v>
      </x:c>
      <x:c r="I2718" s="22" t="n">
        <x:v>8.7</x:v>
      </x:c>
      <x:c r="J2718" t="str">
        <x:v>Worked</x:v>
      </x:c>
      <x:c r="K2718" t="str">
        <x:v>Employee 2637; home branch Cambridge; assigned role Operative Skilled | Deployment branch: Cambridge | Actual role: Operative Porter | Jobs: 397414 | Customers: Ellison Institute of Technology | Actual hours: 8.7; source records: 1</x:v>
      </x:c>
      <x:c r="L2718" t="str">
        <x:v>Include</x:v>
      </x:c>
      <x:c r="M2718"/>
      <x:c r="N2718"/>
    </x:row>
    <x:row r="2719">
      <x:c r="A2719" t="str">
        <x:v>Toby Hubble|2026-01-12</x:v>
      </x:c>
      <x:c r="B2719" s="888" t="n">
        <x:v>46034</x:v>
      </x:c>
      <x:c r="C2719" t="str">
        <x:v>Toby Hubble</x:v>
      </x:c>
      <x:c r="D2719" t="str">
        <x:v>Permanent</x:v>
      </x:c>
      <x:c r="E2719" t="str">
        <x:v>Cambridge</x:v>
      </x:c>
      <x:c r="F2719" t="str">
        <x:v>Operative Skilled</x:v>
      </x:c>
      <x:c r="G2719" t="str">
        <x:v>399275F</x:v>
      </x:c>
      <x:c r="H2719" t="str">
        <x:v>Avantor ( CAMBRIDGE  JAN 2026 )</x:v>
      </x:c>
      <x:c r="I2719" s="22" t="n">
        <x:v>8.5</x:v>
      </x:c>
      <x:c r="J2719" t="str">
        <x:v>Worked</x:v>
      </x:c>
      <x:c r="K2719" t="str">
        <x:v>Employee 2637; home branch Cambridge; assigned role Operative Skilled | Deployment branch: Cambridge | Actual role: Operative Skilled | Jobs: 399275F | Customers: Avantor ( CAMBRIDGE  JAN 2026 ) | Actual hours: 8.5; source records: 1</x:v>
      </x:c>
      <x:c r="L2719" t="str">
        <x:v>Include</x:v>
      </x:c>
      <x:c r="M2719"/>
      <x:c r="N2719"/>
    </x:row>
    <x:row r="2720">
      <x:c r="A2720" t="str">
        <x:v>Toby Hubble|2026-01-13</x:v>
      </x:c>
      <x:c r="B2720" s="888" t="n">
        <x:v>46035</x:v>
      </x:c>
      <x:c r="C2720" t="str">
        <x:v>Toby Hubble</x:v>
      </x:c>
      <x:c r="D2720" t="str">
        <x:v>Permanent</x:v>
      </x:c>
      <x:c r="E2720" t="str">
        <x:v>Cambridge</x:v>
      </x:c>
      <x:c r="F2720" t="str">
        <x:v>Operative Skilled</x:v>
      </x:c>
      <x:c r="G2720" t="str">
        <x:v>399275F</x:v>
      </x:c>
      <x:c r="H2720" t="str">
        <x:v>Avantor ( CAMBRIDGE  JAN 2026 )</x:v>
      </x:c>
      <x:c r="I2720" s="22" t="n">
        <x:v>8.5</x:v>
      </x:c>
      <x:c r="J2720" t="str">
        <x:v>Worked</x:v>
      </x:c>
      <x:c r="K2720" t="str">
        <x:v>Employee 2637; home branch Cambridge; assigned role Operative Skilled | Deployment branch: Cambridge | Actual role: Operative Porter | Jobs: 399275F | Customers: Avantor ( CAMBRIDGE  JAN 2026 ) | Actual hours: 8.5; source records: 1</x:v>
      </x:c>
      <x:c r="L2720" t="str">
        <x:v>Include</x:v>
      </x:c>
      <x:c r="M2720"/>
      <x:c r="N2720"/>
    </x:row>
    <x:row r="2721">
      <x:c r="A2721" t="str">
        <x:v>Toby Hubble|2026-01-19</x:v>
      </x:c>
      <x:c r="B2721" s="888" t="n">
        <x:v>46041</x:v>
      </x:c>
      <x:c r="C2721" t="str">
        <x:v>Toby Hubble</x:v>
      </x:c>
      <x:c r="D2721" t="str">
        <x:v>Permanent</x:v>
      </x:c>
      <x:c r="E2721" t="str">
        <x:v>Cambridge</x:v>
      </x:c>
      <x:c r="F2721" t="str">
        <x:v>Operative Skilled</x:v>
      </x:c>
      <x:c r="G2721" t="str">
        <x:v>399705</x:v>
      </x:c>
      <x:c r="H2721" t="str">
        <x:v>Biopharma (PROJECT OTRO)</x:v>
      </x:c>
      <x:c r="I2721" s="22" t="n">
        <x:v>3</x:v>
      </x:c>
      <x:c r="J2721" t="str">
        <x:v>Worked</x:v>
      </x:c>
      <x:c r="K2721" t="str">
        <x:v>Employee 2637; home branch Cambridge; assigned role Operative Skilled | Deployment branch: Cambridge | Actual role: Operative Skilled | Jobs: 399705 | Customers: Biopharma (PROJECT OTRO) | Actual hours: 3.0; source records: 1</x:v>
      </x:c>
      <x:c r="L2721" t="str">
        <x:v>Include</x:v>
      </x:c>
      <x:c r="M2721"/>
      <x:c r="N2721"/>
    </x:row>
    <x:row r="2722">
      <x:c r="A2722" t="str">
        <x:v>Toby Hubble|2026-01-20</x:v>
      </x:c>
      <x:c r="B2722" s="888" t="n">
        <x:v>46042</x:v>
      </x:c>
      <x:c r="C2722" t="str">
        <x:v>Toby Hubble</x:v>
      </x:c>
      <x:c r="D2722" t="str">
        <x:v>Permanent</x:v>
      </x:c>
      <x:c r="E2722" t="str">
        <x:v>Cambridge</x:v>
      </x:c>
      <x:c r="F2722" t="str">
        <x:v>Operative Skilled</x:v>
      </x:c>
      <x:c r="G2722" t="str">
        <x:v>394877</x:v>
      </x:c>
      <x:c r="H2722" t="str">
        <x:v>Biopharma  - (GSK )</x:v>
      </x:c>
      <x:c r="I2722" s="22" t="n">
        <x:v>8.5</x:v>
      </x:c>
      <x:c r="J2722" t="str">
        <x:v>Worked</x:v>
      </x:c>
      <x:c r="K2722" t="str">
        <x:v>Employee 2637; home branch Cambridge; assigned role Operative Skilled | Deployment branch: Cambridge | Actual role: Operative Driver | Jobs: 394877 | Customers: Biopharma  - (GSK ) | Actual hours: 8.5; source records: 1</x:v>
      </x:c>
      <x:c r="L2722" t="str">
        <x:v>Include</x:v>
      </x:c>
      <x:c r="M2722"/>
      <x:c r="N2722"/>
    </x:row>
    <x:row r="2723">
      <x:c r="A2723" t="str">
        <x:v>Toby Hubble|2026-01-28</x:v>
      </x:c>
      <x:c r="B2723" s="888" t="n">
        <x:v>46050</x:v>
      </x:c>
      <x:c r="C2723" t="str">
        <x:v>Toby Hubble</x:v>
      </x:c>
      <x:c r="D2723" t="str">
        <x:v>Permanent</x:v>
      </x:c>
      <x:c r="E2723" t="str">
        <x:v>Cambridge</x:v>
      </x:c>
      <x:c r="F2723" t="str">
        <x:v>Operative Skilled</x:v>
      </x:c>
      <x:c r="G2723" t="str">
        <x:v>399529</x:v>
      </x:c>
      <x:c r="H2723" t="str">
        <x:v>UniGreen (Primamente)</x:v>
      </x:c>
      <x:c r="I2723" s="22" t="n">
        <x:v>8.5</x:v>
      </x:c>
      <x:c r="J2723" t="str">
        <x:v>Worked</x:v>
      </x:c>
      <x:c r="K2723" t="str">
        <x:v>Employee 2637; home branch Cambridge; assigned role Operative Skilled | Deployment branch: Cambridge | Actual role: Operative Skilled | Jobs: 399529 | Customers: UniGreen (Primamente) | Actual hours: 8.5; source records: 1</x:v>
      </x:c>
      <x:c r="L2723" t="str">
        <x:v>Include</x:v>
      </x:c>
      <x:c r="M2723"/>
      <x:c r="N2723"/>
    </x:row>
    <x:row r="2724">
      <x:c r="A2724" t="str">
        <x:v>Toby Hubble|2026-01-29</x:v>
      </x:c>
      <x:c r="B2724" s="888" t="n">
        <x:v>46051</x:v>
      </x:c>
      <x:c r="C2724" t="str">
        <x:v>Toby Hubble</x:v>
      </x:c>
      <x:c r="D2724" t="str">
        <x:v>Permanent</x:v>
      </x:c>
      <x:c r="E2724" t="str">
        <x:v>Cambridge</x:v>
      </x:c>
      <x:c r="F2724" t="str">
        <x:v>Operative Skilled</x:v>
      </x:c>
      <x:c r="G2724" t="str">
        <x:v>399812</x:v>
      </x:c>
      <x:c r="H2724" t="str">
        <x:v>Axlab Ltd/University Hospital of North Tees</x:v>
      </x:c>
      <x:c r="I2724" s="22" t="n">
        <x:v>10.2</x:v>
      </x:c>
      <x:c r="J2724" t="str">
        <x:v>Worked</x:v>
      </x:c>
      <x:c r="K2724" t="str">
        <x:v>Employee 2637; home branch Cambridge; assigned role Operative Skilled | Deployment branch: Cambridge | Actual role: Operative Porter | Jobs: 399812 | Customers: Axlab Ltd/University Hospital of North Tees | Actual hours: 10.2; source records: 1</x:v>
      </x:c>
      <x:c r="L2724" t="str">
        <x:v>Include</x:v>
      </x:c>
      <x:c r="M2724"/>
      <x:c r="N2724"/>
    </x:row>
    <x:row r="2725">
      <x:c r="A2725" t="str">
        <x:v>Tom Taylor.|2026-01-06</x:v>
      </x:c>
      <x:c r="B2725" s="888" t="n">
        <x:v>46028</x:v>
      </x:c>
      <x:c r="C2725" t="str">
        <x:v>Tom Taylor.</x:v>
      </x:c>
      <x:c r="D2725" t="str">
        <x:v>Permanent</x:v>
      </x:c>
      <x:c r="E2725" t="str">
        <x:v>Croydon</x:v>
      </x:c>
      <x:c r="F2725" t="str">
        <x:v>Operative Skilled</x:v>
      </x:c>
      <x:c r="G2725" t="str">
        <x:v>399089</x:v>
      </x:c>
      <x:c r="H2725" t="str">
        <x:v>QinetiQ</x:v>
      </x:c>
      <x:c r="I2725" s="22" t="n">
        <x:v>10</x:v>
      </x:c>
      <x:c r="J2725" t="str">
        <x:v>Worked</x:v>
      </x:c>
      <x:c r="K2725" t="str">
        <x:v>Employee 1500; home branch Croydon; assigned role Operative Skilled | Deployment branch: Croydon | Actual role: Operative Skilled | Jobs: 399089 | Customers: QinetiQ | Actual hours: 10.0; source records: 1</x:v>
      </x:c>
      <x:c r="L2725" t="str">
        <x:v>Include</x:v>
      </x:c>
      <x:c r="M2725"/>
      <x:c r="N2725"/>
    </x:row>
    <x:row r="2726">
      <x:c r="A2726" t="str">
        <x:v>Tom Taylor.|2026-01-07</x:v>
      </x:c>
      <x:c r="B2726" s="888" t="n">
        <x:v>46029</x:v>
      </x:c>
      <x:c r="C2726" t="str">
        <x:v>Tom Taylor.</x:v>
      </x:c>
      <x:c r="D2726" t="str">
        <x:v>Permanent</x:v>
      </x:c>
      <x:c r="E2726" t="str">
        <x:v>Croydon</x:v>
      </x:c>
      <x:c r="F2726" t="str">
        <x:v>Operative Skilled</x:v>
      </x:c>
      <x:c r="G2726" t="str">
        <x:v>399515</x:v>
      </x:c>
      <x:c r="H2726" t="str">
        <x:v>Yard Duty, Vehicles Management and WHS support</x:v>
      </x:c>
      <x:c r="I2726" s="22" t="n">
        <x:v>4.5</x:v>
      </x:c>
      <x:c r="J2726" t="str">
        <x:v>Worked</x:v>
      </x:c>
      <x:c r="K2726" t="str">
        <x:v>Employee 1500; home branch Croydon; assigned role Operative Skilled | Deployment branch: Croydon | Actual role: Operative Porter | Jobs: 399515 | Customers: Yard Duty, Vehicles Management and WHS support | Actual hours: 4.5; source records: 1</x:v>
      </x:c>
      <x:c r="L2726" t="str">
        <x:v>Include</x:v>
      </x:c>
      <x:c r="M2726"/>
      <x:c r="N2726"/>
    </x:row>
    <x:row r="2727">
      <x:c r="A2727" t="str">
        <x:v>Tom Taylor.|2026-01-08</x:v>
      </x:c>
      <x:c r="B2727" s="888" t="n">
        <x:v>46030</x:v>
      </x:c>
      <x:c r="C2727" t="str">
        <x:v>Tom Taylor.</x:v>
      </x:c>
      <x:c r="D2727" t="str">
        <x:v>Permanent</x:v>
      </x:c>
      <x:c r="E2727" t="str">
        <x:v>Croydon</x:v>
      </x:c>
      <x:c r="F2727" t="str">
        <x:v>Operative Skilled</x:v>
      </x:c>
      <x:c r="G2727" t="str">
        <x:v>399468</x:v>
      </x:c>
      <x:c r="H2727" t="str">
        <x:v>HSBC - January 2026 Deliveries</x:v>
      </x:c>
      <x:c r="I2727" s="22" t="n">
        <x:v>6</x:v>
      </x:c>
      <x:c r="J2727" t="str">
        <x:v>Worked</x:v>
      </x:c>
      <x:c r="K2727" t="str">
        <x:v>Employee 1500; home branch Croydon; assigned role Operative Skilled | Deployment branch: Birmingham | Actual role: Operative Porter | Jobs: 399468 | Customers: HSBC - January 2026 Deliveries | Actual hours: 6.0; source records: 1</x:v>
      </x:c>
      <x:c r="L2727" t="str">
        <x:v>Include</x:v>
      </x:c>
      <x:c r="M2727"/>
      <x:c r="N2727"/>
    </x:row>
    <x:row r="2728">
      <x:c r="A2728" t="str">
        <x:v>Tom Taylor.|2026-01-09</x:v>
      </x:c>
      <x:c r="B2728" s="888" t="n">
        <x:v>46031</x:v>
      </x:c>
      <x:c r="C2728" t="str">
        <x:v>Tom Taylor.</x:v>
      </x:c>
      <x:c r="D2728" t="str">
        <x:v>Permanent</x:v>
      </x:c>
      <x:c r="E2728" t="str">
        <x:v>Croydon</x:v>
      </x:c>
      <x:c r="F2728" t="str">
        <x:v>Operative Skilled</x:v>
      </x:c>
      <x:c r="G2728"/>
      <x:c r="H2728"/>
      <x:c r="I2728" s="22" t="n">
        <x:v>0</x:v>
      </x:c>
      <x:c r="J2728" t="str">
        <x:v>Annual leave</x:v>
      </x:c>
      <x:c r="K2728" t="str">
        <x:v>Employee 1500; home branch Croydon; assigned role Operative Skilled | Leave: Annual Leave (Hours) | Leave calendar basis: Variable-pattern period</x:v>
      </x:c>
      <x:c r="L2728" t="str">
        <x:v>Include</x:v>
      </x:c>
      <x:c r="M2728"/>
      <x:c r="N2728"/>
    </x:row>
    <x:row r="2729">
      <x:c r="A2729" t="str">
        <x:v>Tom Taylor.|2026-01-12</x:v>
      </x:c>
      <x:c r="B2729" s="888" t="n">
        <x:v>46034</x:v>
      </x:c>
      <x:c r="C2729" t="str">
        <x:v>Tom Taylor.</x:v>
      </x:c>
      <x:c r="D2729" t="str">
        <x:v>Permanent</x:v>
      </x:c>
      <x:c r="E2729" t="str">
        <x:v>Croydon</x:v>
      </x:c>
      <x:c r="F2729" t="str">
        <x:v>Operative Skilled</x:v>
      </x:c>
      <x:c r="G2729"/>
      <x:c r="H2729"/>
      <x:c r="I2729" s="22" t="n">
        <x:v>0</x:v>
      </x:c>
      <x:c r="J2729" t="str">
        <x:v>Annual leave</x:v>
      </x:c>
      <x:c r="K2729" t="str">
        <x:v>Employee 1500; home branch Croydon; assigned role Operative Skilled | Leave: Annual Leave (Hours) | Leave calendar basis: Variable-pattern period</x:v>
      </x:c>
      <x:c r="L2729" t="str">
        <x:v>Include</x:v>
      </x:c>
      <x:c r="M2729"/>
      <x:c r="N2729"/>
    </x:row>
    <x:row r="2730">
      <x:c r="A2730" t="str">
        <x:v>Tom Taylor.|2026-01-13</x:v>
      </x:c>
      <x:c r="B2730" s="888" t="n">
        <x:v>46035</x:v>
      </x:c>
      <x:c r="C2730" t="str">
        <x:v>Tom Taylor.</x:v>
      </x:c>
      <x:c r="D2730" t="str">
        <x:v>Permanent</x:v>
      </x:c>
      <x:c r="E2730" t="str">
        <x:v>Croydon</x:v>
      </x:c>
      <x:c r="F2730" t="str">
        <x:v>Operative Skilled</x:v>
      </x:c>
      <x:c r="G2730"/>
      <x:c r="H2730"/>
      <x:c r="I2730" s="22" t="n">
        <x:v>0</x:v>
      </x:c>
      <x:c r="J2730" t="str">
        <x:v>Annual leave</x:v>
      </x:c>
      <x:c r="K2730" t="str">
        <x:v>Employee 1500; home branch Croydon; assigned role Operative Skilled | Leave: Annual Leave (Hours) | Leave calendar basis: Variable-pattern period</x:v>
      </x:c>
      <x:c r="L2730" t="str">
        <x:v>Include</x:v>
      </x:c>
      <x:c r="M2730"/>
      <x:c r="N2730"/>
    </x:row>
    <x:row r="2731">
      <x:c r="A2731" t="str">
        <x:v>Tom Taylor.|2026-01-14</x:v>
      </x:c>
      <x:c r="B2731" s="888" t="n">
        <x:v>46036</x:v>
      </x:c>
      <x:c r="C2731" t="str">
        <x:v>Tom Taylor.</x:v>
      </x:c>
      <x:c r="D2731" t="str">
        <x:v>Permanent</x:v>
      </x:c>
      <x:c r="E2731" t="str">
        <x:v>Croydon</x:v>
      </x:c>
      <x:c r="F2731" t="str">
        <x:v>Operative Skilled</x:v>
      </x:c>
      <x:c r="G2731" t="str">
        <x:v>397159</x:v>
      </x:c>
      <x:c r="H2731" t="str">
        <x:v>Kings College London</x:v>
      </x:c>
      <x:c r="I2731" s="22" t="n">
        <x:v>4</x:v>
      </x:c>
      <x:c r="J2731" t="str">
        <x:v>Worked</x:v>
      </x:c>
      <x:c r="K2731" t="str">
        <x:v>Employee 1500; home branch Croydon; assigned role Operative Skilled | Deployment branch: Croydon | Actual role: Operative Skilled | Jobs: 397159 | Customers: Kings College London | Actual hours: 4.0; source records: 1</x:v>
      </x:c>
      <x:c r="L2731" t="str">
        <x:v>Include</x:v>
      </x:c>
      <x:c r="M2731"/>
      <x:c r="N2731"/>
    </x:row>
    <x:row r="2732">
      <x:c r="A2732" t="str">
        <x:v>Tom Taylor.|2026-01-15</x:v>
      </x:c>
      <x:c r="B2732" s="888" t="n">
        <x:v>46037</x:v>
      </x:c>
      <x:c r="C2732" t="str">
        <x:v>Tom Taylor.</x:v>
      </x:c>
      <x:c r="D2732" t="str">
        <x:v>Permanent</x:v>
      </x:c>
      <x:c r="E2732" t="str">
        <x:v>Croydon</x:v>
      </x:c>
      <x:c r="F2732" t="str">
        <x:v>Operative Skilled</x:v>
      </x:c>
      <x:c r="G2732"/>
      <x:c r="H2732"/>
      <x:c r="I2732" s="22" t="n">
        <x:v>0</x:v>
      </x:c>
      <x:c r="J2732" t="str">
        <x:v>Annual leave</x:v>
      </x:c>
      <x:c r="K2732" t="str">
        <x:v>Employee 1500; home branch Croydon; assigned role Operative Skilled | Leave: Annual Leave (Hours) | Leave calendar basis: Variable-pattern period</x:v>
      </x:c>
      <x:c r="L2732" t="str">
        <x:v>Include</x:v>
      </x:c>
      <x:c r="M2732"/>
      <x:c r="N2732"/>
    </x:row>
    <x:row r="2733">
      <x:c r="A2733" t="str">
        <x:v>Tom Taylor.|2026-01-16</x:v>
      </x:c>
      <x:c r="B2733" s="888" t="n">
        <x:v>46038</x:v>
      </x:c>
      <x:c r="C2733" t="str">
        <x:v>Tom Taylor.</x:v>
      </x:c>
      <x:c r="D2733" t="str">
        <x:v>Permanent</x:v>
      </x:c>
      <x:c r="E2733" t="str">
        <x:v>Croydon</x:v>
      </x:c>
      <x:c r="F2733" t="str">
        <x:v>Operative Skilled</x:v>
      </x:c>
      <x:c r="G2733" t="str">
        <x:v>397159</x:v>
      </x:c>
      <x:c r="H2733" t="str">
        <x:v>Kings College London</x:v>
      </x:c>
      <x:c r="I2733" s="22" t="n">
        <x:v>5</x:v>
      </x:c>
      <x:c r="J2733" t="str">
        <x:v>Worked</x:v>
      </x:c>
      <x:c r="K2733" t="str">
        <x:v>Employee 1500; home branch Croydon; assigned role Operative Skilled | Deployment branch: Croydon | Actual role: Operative Skilled | Jobs: 397159 | Customers: Kings College London | Actual hours: 5.0; source records: 1</x:v>
      </x:c>
      <x:c r="L2733" t="str">
        <x:v>Include</x:v>
      </x:c>
      <x:c r="M2733"/>
      <x:c r="N2733"/>
    </x:row>
    <x:row r="2734">
      <x:c r="A2734" t="str">
        <x:v>Tom Taylor.|2026-01-19</x:v>
      </x:c>
      <x:c r="B2734" s="888" t="n">
        <x:v>46041</x:v>
      </x:c>
      <x:c r="C2734" t="str">
        <x:v>Tom Taylor.</x:v>
      </x:c>
      <x:c r="D2734" t="str">
        <x:v>Permanent</x:v>
      </x:c>
      <x:c r="E2734" t="str">
        <x:v>Croydon</x:v>
      </x:c>
      <x:c r="F2734" t="str">
        <x:v>Operative Skilled</x:v>
      </x:c>
      <x:c r="G2734" t="str">
        <x:v>397159</x:v>
      </x:c>
      <x:c r="H2734" t="str">
        <x:v>Kings College London</x:v>
      </x:c>
      <x:c r="I2734" s="22" t="n">
        <x:v>3.5</x:v>
      </x:c>
      <x:c r="J2734" t="str">
        <x:v>Worked</x:v>
      </x:c>
      <x:c r="K2734" t="str">
        <x:v>Employee 1500; home branch Croydon; assigned role Operative Skilled | Deployment branch: Croydon | Actual role: Operative Skilled | Jobs: 397159 | Customers: Kings College London | Actual hours: 3.5; source records: 1</x:v>
      </x:c>
      <x:c r="L2734" t="str">
        <x:v>Include</x:v>
      </x:c>
      <x:c r="M2734"/>
      <x:c r="N2734"/>
    </x:row>
    <x:row r="2735">
      <x:c r="A2735" t="str">
        <x:v>Tom Taylor.|2026-01-20</x:v>
      </x:c>
      <x:c r="B2735" s="888" t="n">
        <x:v>46042</x:v>
      </x:c>
      <x:c r="C2735" t="str">
        <x:v>Tom Taylor.</x:v>
      </x:c>
      <x:c r="D2735" t="str">
        <x:v>Permanent</x:v>
      </x:c>
      <x:c r="E2735" t="str">
        <x:v>Croydon</x:v>
      </x:c>
      <x:c r="F2735" t="str">
        <x:v>Operative Skilled</x:v>
      </x:c>
      <x:c r="G2735" t="str">
        <x:v>399515</x:v>
      </x:c>
      <x:c r="H2735" t="str">
        <x:v>Yard Duty, Vehicles Management and WHS support</x:v>
      </x:c>
      <x:c r="I2735" s="22" t="n">
        <x:v>6</x:v>
      </x:c>
      <x:c r="J2735" t="str">
        <x:v>Worked</x:v>
      </x:c>
      <x:c r="K2735" t="str">
        <x:v>Employee 1500; home branch Croydon; assigned role Operative Skilled | Deployment branch: Croydon | Actual role: Operative Skilled | Jobs: 399515 | Customers: Yard Duty, Vehicles Management and WHS support | Actual hours: 6.0; source records: 1</x:v>
      </x:c>
      <x:c r="L2735" t="str">
        <x:v>Include</x:v>
      </x:c>
      <x:c r="M2735"/>
      <x:c r="N2735"/>
    </x:row>
    <x:row r="2736">
      <x:c r="A2736" t="str">
        <x:v>Tom Taylor.|2026-01-21</x:v>
      </x:c>
      <x:c r="B2736" s="888" t="n">
        <x:v>46043</x:v>
      </x:c>
      <x:c r="C2736" t="str">
        <x:v>Tom Taylor.</x:v>
      </x:c>
      <x:c r="D2736" t="str">
        <x:v>Permanent</x:v>
      </x:c>
      <x:c r="E2736" t="str">
        <x:v>Croydon</x:v>
      </x:c>
      <x:c r="F2736" t="str">
        <x:v>Operative Skilled</x:v>
      </x:c>
      <x:c r="G2736" t="str">
        <x:v>399099</x:v>
      </x:c>
      <x:c r="H2736" t="str">
        <x:v>Adecco Group</x:v>
      </x:c>
      <x:c r="I2736" s="22" t="n">
        <x:v>5</x:v>
      </x:c>
      <x:c r="J2736" t="str">
        <x:v>Worked</x:v>
      </x:c>
      <x:c r="K2736" t="str">
        <x:v>Employee 1500; home branch Croydon; assigned role Operative Skilled | Deployment branch: Croydon | Actual role: Operative Skilled | Jobs: 399099 | Customers: Adecco Group | Actual hours: 5.0; source records: 1</x:v>
      </x:c>
      <x:c r="L2736" t="str">
        <x:v>Include</x:v>
      </x:c>
      <x:c r="M2736"/>
      <x:c r="N2736"/>
    </x:row>
    <x:row r="2737">
      <x:c r="A2737" t="str">
        <x:v>Tom Taylor.|2026-01-22</x:v>
      </x:c>
      <x:c r="B2737" s="888" t="n">
        <x:v>46044</x:v>
      </x:c>
      <x:c r="C2737" t="str">
        <x:v>Tom Taylor.</x:v>
      </x:c>
      <x:c r="D2737" t="str">
        <x:v>Permanent</x:v>
      </x:c>
      <x:c r="E2737" t="str">
        <x:v>Croydon</x:v>
      </x:c>
      <x:c r="F2737" t="str">
        <x:v>Operative Skilled</x:v>
      </x:c>
      <x:c r="G2737" t="str">
        <x:v>399451A</x:v>
      </x:c>
      <x:c r="H2737" t="str">
        <x:v>Royal Borough of Kensington and Chelsea</x:v>
      </x:c>
      <x:c r="I2737" s="22" t="n">
        <x:v>5.5</x:v>
      </x:c>
      <x:c r="J2737" t="str">
        <x:v>Worked</x:v>
      </x:c>
      <x:c r="K2737" t="str">
        <x:v>Employee 1500; home branch Croydon; assigned role Operative Skilled | Deployment branch: Croydon | Actual role: Operative Skilled | Jobs: 399451A | Customers: Royal Borough of Kensington and Chelsea | Actual hours: 5.5; source records: 1</x:v>
      </x:c>
      <x:c r="L2737" t="str">
        <x:v>Include</x:v>
      </x:c>
      <x:c r="M2737"/>
      <x:c r="N2737"/>
    </x:row>
    <x:row r="2738">
      <x:c r="A2738" t="str">
        <x:v>Tom Taylor.|2026-01-23</x:v>
      </x:c>
      <x:c r="B2738" s="888" t="n">
        <x:v>46045</x:v>
      </x:c>
      <x:c r="C2738" t="str">
        <x:v>Tom Taylor.</x:v>
      </x:c>
      <x:c r="D2738" t="str">
        <x:v>Permanent</x:v>
      </x:c>
      <x:c r="E2738" t="str">
        <x:v>Croydon</x:v>
      </x:c>
      <x:c r="F2738" t="str">
        <x:v>Operative Skilled</x:v>
      </x:c>
      <x:c r="G2738" t="str">
        <x:v>397159</x:v>
      </x:c>
      <x:c r="H2738" t="str">
        <x:v>Kings College London</x:v>
      </x:c>
      <x:c r="I2738" s="22" t="n">
        <x:v>6</x:v>
      </x:c>
      <x:c r="J2738" t="str">
        <x:v>Worked</x:v>
      </x:c>
      <x:c r="K2738" t="str">
        <x:v>Employee 1500; home branch Croydon; assigned role Operative Skilled | Deployment branch: Croydon | Actual role: Operative Skilled | Jobs: 397159 | Customers: Kings College London | Actual hours: 6.0; source records: 1</x:v>
      </x:c>
      <x:c r="L2738" t="str">
        <x:v>Include</x:v>
      </x:c>
      <x:c r="M2738"/>
      <x:c r="N2738"/>
    </x:row>
    <x:row r="2739">
      <x:c r="A2739" t="str">
        <x:v>Tom Taylor.|2026-01-26</x:v>
      </x:c>
      <x:c r="B2739" s="888" t="n">
        <x:v>46048</x:v>
      </x:c>
      <x:c r="C2739" t="str">
        <x:v>Tom Taylor.</x:v>
      </x:c>
      <x:c r="D2739" t="str">
        <x:v>Permanent</x:v>
      </x:c>
      <x:c r="E2739" t="str">
        <x:v>Croydon</x:v>
      </x:c>
      <x:c r="F2739" t="str">
        <x:v>Operative Skilled</x:v>
      </x:c>
      <x:c r="G2739" t="str">
        <x:v>399275C</x:v>
      </x:c>
      <x:c r="H2739" t="str">
        <x:v>Avantor (CROYDON JAN 2026 )</x:v>
      </x:c>
      <x:c r="I2739" s="22" t="n">
        <x:v>6</x:v>
      </x:c>
      <x:c r="J2739" t="str">
        <x:v>Worked</x:v>
      </x:c>
      <x:c r="K2739" t="str">
        <x:v>Employee 1500; home branch Croydon; assigned role Operative Skilled | Deployment branch: Cambridge | Actual role: Operative Porter | Jobs: 399275C | Customers: Avantor (CROYDON JAN 2026 ) | Actual hours: 6.0; source records: 1</x:v>
      </x:c>
      <x:c r="L2739" t="str">
        <x:v>Include</x:v>
      </x:c>
      <x:c r="M2739"/>
      <x:c r="N2739"/>
    </x:row>
    <x:row r="2740">
      <x:c r="A2740" t="str">
        <x:v>Tom Taylor.|2026-01-27</x:v>
      </x:c>
      <x:c r="B2740" s="888" t="n">
        <x:v>46049</x:v>
      </x:c>
      <x:c r="C2740" t="str">
        <x:v>Tom Taylor.</x:v>
      </x:c>
      <x:c r="D2740" t="str">
        <x:v>Permanent</x:v>
      </x:c>
      <x:c r="E2740" t="str">
        <x:v>Croydon</x:v>
      </x:c>
      <x:c r="F2740" t="str">
        <x:v>Operative Skilled</x:v>
      </x:c>
      <x:c r="G2740" t="str">
        <x:v>399677</x:v>
      </x:c>
      <x:c r="H2740" t="str">
        <x:v>Telent</x:v>
      </x:c>
      <x:c r="I2740" s="22" t="n">
        <x:v>8</x:v>
      </x:c>
      <x:c r="J2740" t="str">
        <x:v>Worked</x:v>
      </x:c>
      <x:c r="K2740" t="str">
        <x:v>Employee 1500; home branch Croydon; assigned role Operative Skilled | Deployment branch: Croydon | Actual role: Operative Skilled | Jobs: 399677 | Customers: Telent | Actual hours: 8.0; source records: 1</x:v>
      </x:c>
      <x:c r="L2740" t="str">
        <x:v>Include</x:v>
      </x:c>
      <x:c r="M2740"/>
      <x:c r="N2740"/>
    </x:row>
    <x:row r="2741">
      <x:c r="A2741" t="str">
        <x:v>Tom Taylor.|2026-01-28</x:v>
      </x:c>
      <x:c r="B2741" s="888" t="n">
        <x:v>46050</x:v>
      </x:c>
      <x:c r="C2741" t="str">
        <x:v>Tom Taylor.</x:v>
      </x:c>
      <x:c r="D2741" t="str">
        <x:v>Permanent</x:v>
      </x:c>
      <x:c r="E2741" t="str">
        <x:v>Croydon</x:v>
      </x:c>
      <x:c r="F2741" t="str">
        <x:v>Operative Skilled</x:v>
      </x:c>
      <x:c r="G2741" t="str">
        <x:v>399361</x:v>
      </x:c>
      <x:c r="H2741" t="str">
        <x:v>National Physical Laboratory</x:v>
      </x:c>
      <x:c r="I2741" s="22" t="n">
        <x:v>8</x:v>
      </x:c>
      <x:c r="J2741" t="str">
        <x:v>Worked</x:v>
      </x:c>
      <x:c r="K2741" t="str">
        <x:v>Employee 1500; home branch Croydon; assigned role Operative Skilled | Deployment branch: Croydon | Actual role: Operative Skilled | Jobs: 399361 | Customers: National Physical Laboratory | Actual hours: 8.0; source records: 1</x:v>
      </x:c>
      <x:c r="L2741" t="str">
        <x:v>Include</x:v>
      </x:c>
      <x:c r="M2741"/>
      <x:c r="N2741"/>
    </x:row>
    <x:row r="2742">
      <x:c r="A2742" t="str">
        <x:v>Tom Taylor.|2026-01-29</x:v>
      </x:c>
      <x:c r="B2742" s="888" t="n">
        <x:v>46051</x:v>
      </x:c>
      <x:c r="C2742" t="str">
        <x:v>Tom Taylor.</x:v>
      </x:c>
      <x:c r="D2742" t="str">
        <x:v>Permanent</x:v>
      </x:c>
      <x:c r="E2742" t="str">
        <x:v>Croydon</x:v>
      </x:c>
      <x:c r="F2742" t="str">
        <x:v>Operative Skilled</x:v>
      </x:c>
      <x:c r="G2742" t="str">
        <x:v>399858</x:v>
      </x:c>
      <x:c r="H2742" t="str">
        <x:v>Tracsis PLC</x:v>
      </x:c>
      <x:c r="I2742" s="22" t="n">
        <x:v>7.5</x:v>
      </x:c>
      <x:c r="J2742" t="str">
        <x:v>Worked</x:v>
      </x:c>
      <x:c r="K2742" t="str">
        <x:v>Employee 1500; home branch Croydon; assigned role Operative Skilled | Deployment branch: Croydon | Actual role: Operative Skilled | Jobs: 399858 | Customers: Tracsis PLC | Actual hours: 7.5; source records: 1</x:v>
      </x:c>
      <x:c r="L2742" t="str">
        <x:v>Include</x:v>
      </x:c>
      <x:c r="M2742"/>
      <x:c r="N2742"/>
    </x:row>
    <x:row r="2743">
      <x:c r="A2743" t="str">
        <x:v>Tom Taylor.|2026-01-30</x:v>
      </x:c>
      <x:c r="B2743" s="888" t="n">
        <x:v>46052</x:v>
      </x:c>
      <x:c r="C2743" t="str">
        <x:v>Tom Taylor.</x:v>
      </x:c>
      <x:c r="D2743" t="str">
        <x:v>Permanent</x:v>
      </x:c>
      <x:c r="E2743" t="str">
        <x:v>Croydon</x:v>
      </x:c>
      <x:c r="F2743" t="str">
        <x:v>Operative Skilled</x:v>
      </x:c>
      <x:c r="G2743" t="str">
        <x:v>399955</x:v>
      </x:c>
      <x:c r="H2743" t="str">
        <x:v>AmTrust Management Services Ltd</x:v>
      </x:c>
      <x:c r="I2743" s="22" t="n">
        <x:v>7.5</x:v>
      </x:c>
      <x:c r="J2743" t="str">
        <x:v>Worked</x:v>
      </x:c>
      <x:c r="K2743" t="str">
        <x:v>Employee 1500; home branch Croydon; assigned role Operative Skilled | Deployment branch: Croydon | Actual role: Operative Skilled | Jobs: 399955 | Customers: AmTrust Management Services Ltd | Actual hours: 7.5; source records: 1</x:v>
      </x:c>
      <x:c r="L2743" t="str">
        <x:v>Include</x:v>
      </x:c>
      <x:c r="M2743"/>
      <x:c r="N2743"/>
    </x:row>
    <x:row r="2744">
      <x:c r="A2744" t="str">
        <x:v>Trevor Kelly|2026-01-02</x:v>
      </x:c>
      <x:c r="B2744" s="888" t="n">
        <x:v>46024</x:v>
      </x:c>
      <x:c r="C2744" t="str">
        <x:v>Trevor Kelly</x:v>
      </x:c>
      <x:c r="D2744" t="str">
        <x:v>Permanent</x:v>
      </x:c>
      <x:c r="E2744" t="str">
        <x:v>Birmingham</x:v>
      </x:c>
      <x:c r="F2744" t="str">
        <x:v>Operative Porter</x:v>
      </x:c>
      <x:c r="G2744" t="str">
        <x:v>390743B</x:v>
      </x:c>
      <x:c r="H2744" t="str">
        <x:v>West Midlands Police - Facilities</x:v>
      </x:c>
      <x:c r="I2744" s="22" t="n">
        <x:v>6.5</x:v>
      </x:c>
      <x:c r="J2744" t="str">
        <x:v>Worked</x:v>
      </x:c>
      <x:c r="K2744" t="str">
        <x:v>Employee 1390; home branch Birmingham; assigned role Operative Porter | Deployment branch: Birmingham | Actual role: Operative Porter | Jobs: 390743B | Customers: West Midlands Police - Facilities | Actual hours: 6.5; source records: 1</x:v>
      </x:c>
      <x:c r="L2744" t="str">
        <x:v>Include</x:v>
      </x:c>
      <x:c r="M2744"/>
      <x:c r="N2744"/>
    </x:row>
    <x:row r="2745">
      <x:c r="A2745" t="str">
        <x:v>Trevor Kelly|2026-01-05</x:v>
      </x:c>
      <x:c r="B2745" s="888" t="n">
        <x:v>46027</x:v>
      </x:c>
      <x:c r="C2745" t="str">
        <x:v>Trevor Kelly</x:v>
      </x:c>
      <x:c r="D2745" t="str">
        <x:v>Permanent</x:v>
      </x:c>
      <x:c r="E2745" t="str">
        <x:v>Birmingham</x:v>
      </x:c>
      <x:c r="F2745" t="str">
        <x:v>Operative Porter</x:v>
      </x:c>
      <x:c r="G2745" t="str">
        <x:v>397334</x:v>
      </x:c>
      <x:c r="H2745" t="str">
        <x:v>West Midlands Police</x:v>
      </x:c>
      <x:c r="I2745" s="22" t="n">
        <x:v>8</x:v>
      </x:c>
      <x:c r="J2745" t="str">
        <x:v>Worked</x:v>
      </x:c>
      <x:c r="K2745" t="str">
        <x:v>Employee 1390; home branch Birmingham; assigned role Operative Porter | Deployment branch: Birmingham | Actual role: Operative Skilled | Jobs: 397334 | Customers: West Midlands Police | Actual hours: 8.0; source records: 1</x:v>
      </x:c>
      <x:c r="L2745" t="str">
        <x:v>Include</x:v>
      </x:c>
      <x:c r="M2745"/>
      <x:c r="N2745"/>
    </x:row>
    <x:row r="2746">
      <x:c r="A2746" t="str">
        <x:v>Trevor Kelly|2026-01-06</x:v>
      </x:c>
      <x:c r="B2746" s="888" t="n">
        <x:v>46028</x:v>
      </x:c>
      <x:c r="C2746" t="str">
        <x:v>Trevor Kelly</x:v>
      </x:c>
      <x:c r="D2746" t="str">
        <x:v>Permanent</x:v>
      </x:c>
      <x:c r="E2746" t="str">
        <x:v>Birmingham</x:v>
      </x:c>
      <x:c r="F2746" t="str">
        <x:v>Operative Porter</x:v>
      </x:c>
      <x:c r="G2746" t="str">
        <x:v>397334</x:v>
      </x:c>
      <x:c r="H2746" t="str">
        <x:v>West Midlands Police</x:v>
      </x:c>
      <x:c r="I2746" s="22" t="n">
        <x:v>8</x:v>
      </x:c>
      <x:c r="J2746" t="str">
        <x:v>Worked</x:v>
      </x:c>
      <x:c r="K2746" t="str">
        <x:v>Employee 1390; home branch Birmingham; assigned role Operative Porter | Deployment branch: Birmingham | Actual role: Operative Skilled | Jobs: 397334 | Customers: West Midlands Police | Actual hours: 8.0; source records: 1</x:v>
      </x:c>
      <x:c r="L2746" t="str">
        <x:v>Include</x:v>
      </x:c>
      <x:c r="M2746"/>
      <x:c r="N2746"/>
    </x:row>
    <x:row r="2747">
      <x:c r="A2747" t="str">
        <x:v>Trevor Kelly|2026-01-07</x:v>
      </x:c>
      <x:c r="B2747" s="888" t="n">
        <x:v>46029</x:v>
      </x:c>
      <x:c r="C2747" t="str">
        <x:v>Trevor Kelly</x:v>
      </x:c>
      <x:c r="D2747" t="str">
        <x:v>Permanent</x:v>
      </x:c>
      <x:c r="E2747" t="str">
        <x:v>Birmingham</x:v>
      </x:c>
      <x:c r="F2747" t="str">
        <x:v>Operative Porter</x:v>
      </x:c>
      <x:c r="G2747" t="str">
        <x:v>397334</x:v>
      </x:c>
      <x:c r="H2747" t="str">
        <x:v>West Midlands Police</x:v>
      </x:c>
      <x:c r="I2747" s="22" t="n">
        <x:v>7.5</x:v>
      </x:c>
      <x:c r="J2747" t="str">
        <x:v>Worked</x:v>
      </x:c>
      <x:c r="K2747" t="str">
        <x:v>Employee 1390; home branch Birmingham; assigned role Operative Porter | Deployment branch: Birmingham | Actual role: Operative Skilled | Jobs: 397334 | Customers: West Midlands Police | Actual hours: 7.5; source records: 1</x:v>
      </x:c>
      <x:c r="L2747" t="str">
        <x:v>Include</x:v>
      </x:c>
      <x:c r="M2747"/>
      <x:c r="N2747"/>
    </x:row>
    <x:row r="2748">
      <x:c r="A2748" t="str">
        <x:v>Trevor Kelly|2026-01-08</x:v>
      </x:c>
      <x:c r="B2748" s="888" t="n">
        <x:v>46030</x:v>
      </x:c>
      <x:c r="C2748" t="str">
        <x:v>Trevor Kelly</x:v>
      </x:c>
      <x:c r="D2748" t="str">
        <x:v>Permanent</x:v>
      </x:c>
      <x:c r="E2748" t="str">
        <x:v>Birmingham</x:v>
      </x:c>
      <x:c r="F2748" t="str">
        <x:v>Operative Porter</x:v>
      </x:c>
      <x:c r="G2748" t="str">
        <x:v>399322</x:v>
      </x:c>
      <x:c r="H2748" t="str">
        <x:v>West Midlands Police</x:v>
      </x:c>
      <x:c r="I2748" s="22" t="n">
        <x:v>9.5</x:v>
      </x:c>
      <x:c r="J2748" t="str">
        <x:v>Worked</x:v>
      </x:c>
      <x:c r="K2748" t="str">
        <x:v>Employee 1390; home branch Birmingham; assigned role Operative Porter | Deployment branch: Birmingham | Actual role: Operative Skilled | Jobs: 399322 | Customers: West Midlands Police | Actual hours: 9.5; source records: 1</x:v>
      </x:c>
      <x:c r="L2748" t="str">
        <x:v>Include</x:v>
      </x:c>
      <x:c r="M2748"/>
      <x:c r="N2748"/>
    </x:row>
    <x:row r="2749">
      <x:c r="A2749" t="str">
        <x:v>Trevor Kelly|2026-01-12</x:v>
      </x:c>
      <x:c r="B2749" s="888" t="n">
        <x:v>46034</x:v>
      </x:c>
      <x:c r="C2749" t="str">
        <x:v>Trevor Kelly</x:v>
      </x:c>
      <x:c r="D2749" t="str">
        <x:v>Permanent</x:v>
      </x:c>
      <x:c r="E2749" t="str">
        <x:v>Birmingham</x:v>
      </x:c>
      <x:c r="F2749" t="str">
        <x:v>Operative Porter</x:v>
      </x:c>
      <x:c r="G2749" t="str">
        <x:v>397334</x:v>
      </x:c>
      <x:c r="H2749" t="str">
        <x:v>West Midlands Police</x:v>
      </x:c>
      <x:c r="I2749" s="22" t="n">
        <x:v>8</x:v>
      </x:c>
      <x:c r="J2749" t="str">
        <x:v>Worked</x:v>
      </x:c>
      <x:c r="K2749" t="str">
        <x:v>Employee 1390; home branch Birmingham; assigned role Operative Porter | Deployment branch: Birmingham | Actual role: Operative Skilled | Jobs: 397334 | Customers: West Midlands Police | Actual hours: 8.0; source records: 1</x:v>
      </x:c>
      <x:c r="L2749" t="str">
        <x:v>Include</x:v>
      </x:c>
      <x:c r="M2749"/>
      <x:c r="N2749"/>
    </x:row>
    <x:row r="2750">
      <x:c r="A2750" t="str">
        <x:v>Trevor Kelly|2026-01-13</x:v>
      </x:c>
      <x:c r="B2750" s="888" t="n">
        <x:v>46035</x:v>
      </x:c>
      <x:c r="C2750" t="str">
        <x:v>Trevor Kelly</x:v>
      </x:c>
      <x:c r="D2750" t="str">
        <x:v>Permanent</x:v>
      </x:c>
      <x:c r="E2750" t="str">
        <x:v>Birmingham</x:v>
      </x:c>
      <x:c r="F2750" t="str">
        <x:v>Operative Porter</x:v>
      </x:c>
      <x:c r="G2750" t="str">
        <x:v>397334</x:v>
      </x:c>
      <x:c r="H2750" t="str">
        <x:v>West Midlands Police</x:v>
      </x:c>
      <x:c r="I2750" s="22" t="n">
        <x:v>8</x:v>
      </x:c>
      <x:c r="J2750" t="str">
        <x:v>Worked</x:v>
      </x:c>
      <x:c r="K2750" t="str">
        <x:v>Employee 1390; home branch Birmingham; assigned role Operative Porter | Deployment branch: Birmingham | Actual role: Operative Skilled | Jobs: 397334 | Customers: West Midlands Police | Actual hours: 8.0; source records: 1</x:v>
      </x:c>
      <x:c r="L2750" t="str">
        <x:v>Include</x:v>
      </x:c>
      <x:c r="M2750"/>
      <x:c r="N2750"/>
    </x:row>
    <x:row r="2751">
      <x:c r="A2751" t="str">
        <x:v>Trevor Kelly|2026-01-14</x:v>
      </x:c>
      <x:c r="B2751" s="888" t="n">
        <x:v>46036</x:v>
      </x:c>
      <x:c r="C2751" t="str">
        <x:v>Trevor Kelly</x:v>
      </x:c>
      <x:c r="D2751" t="str">
        <x:v>Permanent</x:v>
      </x:c>
      <x:c r="E2751" t="str">
        <x:v>Birmingham</x:v>
      </x:c>
      <x:c r="F2751" t="str">
        <x:v>Operative Porter</x:v>
      </x:c>
      <x:c r="G2751" t="str">
        <x:v>397334</x:v>
      </x:c>
      <x:c r="H2751" t="str">
        <x:v>West Midlands Police</x:v>
      </x:c>
      <x:c r="I2751" s="22" t="n">
        <x:v>7.5</x:v>
      </x:c>
      <x:c r="J2751" t="str">
        <x:v>Worked</x:v>
      </x:c>
      <x:c r="K2751" t="str">
        <x:v>Employee 1390; home branch Birmingham; assigned role Operative Porter | Deployment branch: Birmingham | Actual role: Operative Skilled | Jobs: 397334 | Customers: West Midlands Police | Actual hours: 7.5; source records: 1</x:v>
      </x:c>
      <x:c r="L2751" t="str">
        <x:v>Include</x:v>
      </x:c>
      <x:c r="M2751"/>
      <x:c r="N2751"/>
    </x:row>
    <x:row r="2752">
      <x:c r="A2752" t="str">
        <x:v>Trevor Kelly|2026-01-15</x:v>
      </x:c>
      <x:c r="B2752" s="888" t="n">
        <x:v>46037</x:v>
      </x:c>
      <x:c r="C2752" t="str">
        <x:v>Trevor Kelly</x:v>
      </x:c>
      <x:c r="D2752" t="str">
        <x:v>Permanent</x:v>
      </x:c>
      <x:c r="E2752" t="str">
        <x:v>Birmingham</x:v>
      </x:c>
      <x:c r="F2752" t="str">
        <x:v>Operative Porter</x:v>
      </x:c>
      <x:c r="G2752" t="str">
        <x:v>390743B</x:v>
      </x:c>
      <x:c r="H2752" t="str">
        <x:v>West Midlands Police - Facilities</x:v>
      </x:c>
      <x:c r="I2752" s="22" t="n">
        <x:v>10</x:v>
      </x:c>
      <x:c r="J2752" t="str">
        <x:v>Worked</x:v>
      </x:c>
      <x:c r="K2752" t="str">
        <x:v>Employee 1390; home branch Birmingham; assigned role Operative Porter | Deployment branch: Birmingham | Actual role: Operative Driver | Jobs: 390743B | Customers: West Midlands Police - Facilities | Actual hours: 10.0; source records: 1</x:v>
      </x:c>
      <x:c r="L2752" t="str">
        <x:v>Include</x:v>
      </x:c>
      <x:c r="M2752"/>
      <x:c r="N2752"/>
    </x:row>
    <x:row r="2753">
      <x:c r="A2753" t="str">
        <x:v>Trevor Kelly|2026-01-16</x:v>
      </x:c>
      <x:c r="B2753" s="888" t="n">
        <x:v>46038</x:v>
      </x:c>
      <x:c r="C2753" t="str">
        <x:v>Trevor Kelly</x:v>
      </x:c>
      <x:c r="D2753" t="str">
        <x:v>Permanent</x:v>
      </x:c>
      <x:c r="E2753" t="str">
        <x:v>Birmingham</x:v>
      </x:c>
      <x:c r="F2753" t="str">
        <x:v>Operative Porter</x:v>
      </x:c>
      <x:c r="G2753" t="str">
        <x:v>390743B</x:v>
      </x:c>
      <x:c r="H2753" t="str">
        <x:v>West Midlands Police - Facilities</x:v>
      </x:c>
      <x:c r="I2753" s="22" t="n">
        <x:v>9</x:v>
      </x:c>
      <x:c r="J2753" t="str">
        <x:v>Worked</x:v>
      </x:c>
      <x:c r="K2753" t="str">
        <x:v>Employee 1390; home branch Birmingham; assigned role Operative Porter | Deployment branch: Birmingham | Actual role: Operative Driver | Jobs: 390743B | Customers: West Midlands Police - Facilities | Actual hours: 9.0; source records: 1</x:v>
      </x:c>
      <x:c r="L2753" t="str">
        <x:v>Include</x:v>
      </x:c>
      <x:c r="M2753"/>
      <x:c r="N2753"/>
    </x:row>
    <x:row r="2754">
      <x:c r="A2754" t="str">
        <x:v>Trevor Kelly|2026-01-19</x:v>
      </x:c>
      <x:c r="B2754" s="888" t="n">
        <x:v>46041</x:v>
      </x:c>
      <x:c r="C2754" t="str">
        <x:v>Trevor Kelly</x:v>
      </x:c>
      <x:c r="D2754" t="str">
        <x:v>Permanent</x:v>
      </x:c>
      <x:c r="E2754" t="str">
        <x:v>Birmingham</x:v>
      </x:c>
      <x:c r="F2754" t="str">
        <x:v>Operative Porter</x:v>
      </x:c>
      <x:c r="G2754"/>
      <x:c r="H2754"/>
      <x:c r="I2754" s="22" t="n">
        <x:v>0</x:v>
      </x:c>
      <x:c r="J2754" t="str">
        <x:v>Annual leave</x:v>
      </x:c>
      <x:c r="K2754" t="str">
        <x:v>Employee 1390; home branch Birmingham; assigned role Operative Porter | Leave: Annual Leave (Hours) | Leave calendar basis: Variable-pattern period</x:v>
      </x:c>
      <x:c r="L2754" t="str">
        <x:v>Include</x:v>
      </x:c>
      <x:c r="M2754"/>
      <x:c r="N2754"/>
    </x:row>
    <x:row r="2755">
      <x:c r="A2755" t="str">
        <x:v>Trevor Kelly|2026-01-20</x:v>
      </x:c>
      <x:c r="B2755" s="888" t="n">
        <x:v>46042</x:v>
      </x:c>
      <x:c r="C2755" t="str">
        <x:v>Trevor Kelly</x:v>
      </x:c>
      <x:c r="D2755" t="str">
        <x:v>Permanent</x:v>
      </x:c>
      <x:c r="E2755" t="str">
        <x:v>Birmingham</x:v>
      </x:c>
      <x:c r="F2755" t="str">
        <x:v>Operative Porter</x:v>
      </x:c>
      <x:c r="G2755"/>
      <x:c r="H2755"/>
      <x:c r="I2755" s="22" t="n">
        <x:v>0</x:v>
      </x:c>
      <x:c r="J2755" t="str">
        <x:v>Annual leave</x:v>
      </x:c>
      <x:c r="K2755" t="str">
        <x:v>Employee 1390; home branch Birmingham; assigned role Operative Porter | Leave: Annual Leave (Hours) | Leave calendar basis: Variable-pattern period</x:v>
      </x:c>
      <x:c r="L2755" t="str">
        <x:v>Include</x:v>
      </x:c>
      <x:c r="M2755"/>
      <x:c r="N2755"/>
    </x:row>
    <x:row r="2756">
      <x:c r="A2756" t="str">
        <x:v>Trevor Kelly|2026-01-21</x:v>
      </x:c>
      <x:c r="B2756" s="888" t="n">
        <x:v>46043</x:v>
      </x:c>
      <x:c r="C2756" t="str">
        <x:v>Trevor Kelly</x:v>
      </x:c>
      <x:c r="D2756" t="str">
        <x:v>Permanent</x:v>
      </x:c>
      <x:c r="E2756" t="str">
        <x:v>Birmingham</x:v>
      </x:c>
      <x:c r="F2756" t="str">
        <x:v>Operative Porter</x:v>
      </x:c>
      <x:c r="G2756"/>
      <x:c r="H2756"/>
      <x:c r="I2756" s="22" t="n">
        <x:v>0</x:v>
      </x:c>
      <x:c r="J2756" t="str">
        <x:v>Annual leave</x:v>
      </x:c>
      <x:c r="K2756" t="str">
        <x:v>Employee 1390; home branch Birmingham; assigned role Operative Porter | Leave: Annual Leave (Hours) | Leave calendar basis: Variable-pattern period</x:v>
      </x:c>
      <x:c r="L2756" t="str">
        <x:v>Include</x:v>
      </x:c>
      <x:c r="M2756"/>
      <x:c r="N2756"/>
    </x:row>
    <x:row r="2757">
      <x:c r="A2757" t="str">
        <x:v>Trevor Kelly|2026-01-22</x:v>
      </x:c>
      <x:c r="B2757" s="888" t="n">
        <x:v>46044</x:v>
      </x:c>
      <x:c r="C2757" t="str">
        <x:v>Trevor Kelly</x:v>
      </x:c>
      <x:c r="D2757" t="str">
        <x:v>Permanent</x:v>
      </x:c>
      <x:c r="E2757" t="str">
        <x:v>Birmingham</x:v>
      </x:c>
      <x:c r="F2757" t="str">
        <x:v>Operative Porter</x:v>
      </x:c>
      <x:c r="G2757"/>
      <x:c r="H2757"/>
      <x:c r="I2757" s="22" t="n">
        <x:v>0</x:v>
      </x:c>
      <x:c r="J2757" t="str">
        <x:v>Annual leave</x:v>
      </x:c>
      <x:c r="K2757" t="str">
        <x:v>Employee 1390; home branch Birmingham; assigned role Operative Porter | Leave: Annual Leave (Hours) | Leave calendar basis: Variable-pattern period</x:v>
      </x:c>
      <x:c r="L2757" t="str">
        <x:v>Include</x:v>
      </x:c>
      <x:c r="M2757"/>
      <x:c r="N2757"/>
    </x:row>
    <x:row r="2758">
      <x:c r="A2758" t="str">
        <x:v>Trevor Kelly|2026-01-23</x:v>
      </x:c>
      <x:c r="B2758" s="888" t="n">
        <x:v>46045</x:v>
      </x:c>
      <x:c r="C2758" t="str">
        <x:v>Trevor Kelly</x:v>
      </x:c>
      <x:c r="D2758" t="str">
        <x:v>Permanent</x:v>
      </x:c>
      <x:c r="E2758" t="str">
        <x:v>Birmingham</x:v>
      </x:c>
      <x:c r="F2758" t="str">
        <x:v>Operative Porter</x:v>
      </x:c>
      <x:c r="G2758"/>
      <x:c r="H2758"/>
      <x:c r="I2758" s="22" t="n">
        <x:v>0</x:v>
      </x:c>
      <x:c r="J2758" t="str">
        <x:v>Annual leave</x:v>
      </x:c>
      <x:c r="K2758" t="str">
        <x:v>Employee 1390; home branch Birmingham; assigned role Operative Porter | Leave: Annual Leave (Hours) | Leave calendar basis: Variable-pattern period</x:v>
      </x:c>
      <x:c r="L2758" t="str">
        <x:v>Include</x:v>
      </x:c>
      <x:c r="M2758"/>
      <x:c r="N2758"/>
    </x:row>
    <x:row r="2759">
      <x:c r="A2759" t="str">
        <x:v>Trevor Kelly|2026-01-26</x:v>
      </x:c>
      <x:c r="B2759" s="888" t="n">
        <x:v>46048</x:v>
      </x:c>
      <x:c r="C2759" t="str">
        <x:v>Trevor Kelly</x:v>
      </x:c>
      <x:c r="D2759" t="str">
        <x:v>Permanent</x:v>
      </x:c>
      <x:c r="E2759" t="str">
        <x:v>Birmingham</x:v>
      </x:c>
      <x:c r="F2759" t="str">
        <x:v>Operative Porter</x:v>
      </x:c>
      <x:c r="G2759" t="str">
        <x:v>396579, 399717</x:v>
      </x:c>
      <x:c r="H2759" t="str">
        <x:v>University of Birmingham; West Midlands Police</x:v>
      </x:c>
      <x:c r="I2759" s="22" t="n">
        <x:v>9.5</x:v>
      </x:c>
      <x:c r="J2759" t="str">
        <x:v>Worked — 2 records</x:v>
      </x:c>
      <x:c r="K2759" t="str">
        <x:v>Employee 1390; home branch Birmingham; assigned role Operative Porter | Deployment branch: Birmingham | Actual role: Operative Skilled | Jobs: 396579, 399717 | Customers: University of Birmingham; West Midlands Police | Actual hours: 9.5; source records: 2</x:v>
      </x:c>
      <x:c r="L2759" t="str">
        <x:v>Include</x:v>
      </x:c>
      <x:c r="M2759"/>
      <x:c r="N2759"/>
    </x:row>
    <x:row r="2760">
      <x:c r="A2760" t="str">
        <x:v>Trevor Kelly|2026-01-27</x:v>
      </x:c>
      <x:c r="B2760" s="888" t="n">
        <x:v>46049</x:v>
      </x:c>
      <x:c r="C2760" t="str">
        <x:v>Trevor Kelly</x:v>
      </x:c>
      <x:c r="D2760" t="str">
        <x:v>Permanent</x:v>
      </x:c>
      <x:c r="E2760" t="str">
        <x:v>Birmingham</x:v>
      </x:c>
      <x:c r="F2760" t="str">
        <x:v>Operative Porter</x:v>
      </x:c>
      <x:c r="G2760" t="str">
        <x:v>396579</x:v>
      </x:c>
      <x:c r="H2760" t="str">
        <x:v>University of Birmingham</x:v>
      </x:c>
      <x:c r="I2760" s="22" t="n">
        <x:v>8.5</x:v>
      </x:c>
      <x:c r="J2760" t="str">
        <x:v>Worked</x:v>
      </x:c>
      <x:c r="K2760" t="str">
        <x:v>Employee 1390; home branch Birmingham; assigned role Operative Porter | Deployment branch: Birmingham | Actual role: Operative Skilled | Jobs: 396579 | Customers: University of Birmingham | Actual hours: 8.5; source records: 1</x:v>
      </x:c>
      <x:c r="L2760" t="str">
        <x:v>Include</x:v>
      </x:c>
      <x:c r="M2760"/>
      <x:c r="N2760"/>
    </x:row>
    <x:row r="2761">
      <x:c r="A2761" t="str">
        <x:v>Trevor Kelly|2026-01-29</x:v>
      </x:c>
      <x:c r="B2761" s="888" t="n">
        <x:v>46051</x:v>
      </x:c>
      <x:c r="C2761" t="str">
        <x:v>Trevor Kelly</x:v>
      </x:c>
      <x:c r="D2761" t="str">
        <x:v>Permanent</x:v>
      </x:c>
      <x:c r="E2761" t="str">
        <x:v>Birmingham</x:v>
      </x:c>
      <x:c r="F2761" t="str">
        <x:v>Operative Porter</x:v>
      </x:c>
      <x:c r="G2761" t="str">
        <x:v>399468, 398330</x:v>
      </x:c>
      <x:c r="H2761" t="str">
        <x:v>HSBC - January 2026 Deliveries; Sanderson Design Group</x:v>
      </x:c>
      <x:c r="I2761" s="22" t="n">
        <x:v>19.5</x:v>
      </x:c>
      <x:c r="J2761" t="str">
        <x:v>Worked — 2 records</x:v>
      </x:c>
      <x:c r="K2761" t="str">
        <x:v>Employee 1390; home branch Birmingham; assigned role Operative Porter | Deployment branch: Birmingham, Manchester | Actual role: Operative Driver | Jobs: 399468, 398330 | Customers: HSBC - January 2026 Deliveries; Sanderson Design Group | Actual hours: 19.5; source records: 2</x:v>
      </x:c>
      <x:c r="L2761" t="str">
        <x:v>Include</x:v>
      </x:c>
      <x:c r="M2761"/>
      <x:c r="N2761"/>
    </x:row>
    <x:row r="2762">
      <x:c r="A2762" t="str">
        <x:v>Vladimir Stoimenov|2026-01-06</x:v>
      </x:c>
      <x:c r="B2762" s="888" t="n">
        <x:v>46028</x:v>
      </x:c>
      <x:c r="C2762" t="str">
        <x:v>Vladimir Stoimenov</x:v>
      </x:c>
      <x:c r="D2762" t="str">
        <x:v>Permanent</x:v>
      </x:c>
      <x:c r="E2762" t="str">
        <x:v>Croydon</x:v>
      </x:c>
      <x:c r="F2762" t="str">
        <x:v>Operative Skilled</x:v>
      </x:c>
      <x:c r="G2762" t="str">
        <x:v>398990</x:v>
      </x:c>
      <x:c r="H2762" t="str">
        <x:v>Shimadzu (Shimadzu Research Laboratory)</x:v>
      </x:c>
      <x:c r="I2762" s="22" t="n">
        <x:v>13.5</x:v>
      </x:c>
      <x:c r="J2762" t="str">
        <x:v>Worked</x:v>
      </x:c>
      <x:c r="K2762" t="str">
        <x:v>Employee 104065; home branch Croydon; assigned role Operative Skilled | Deployment branch: Croydon | Actual role: Operative Skilled | Jobs: 398990 | Customers: Shimadzu (Shimadzu Research Laboratory) | Actual hours: 13.5; source records: 1</x:v>
      </x:c>
      <x:c r="L2762" t="str">
        <x:v>Include</x:v>
      </x:c>
      <x:c r="M2762"/>
      <x:c r="N2762"/>
    </x:row>
    <x:row r="2763">
      <x:c r="A2763" t="str">
        <x:v>Vladimir Stoimenov|2026-01-07</x:v>
      </x:c>
      <x:c r="B2763" s="888" t="n">
        <x:v>46029</x:v>
      </x:c>
      <x:c r="C2763" t="str">
        <x:v>Vladimir Stoimenov</x:v>
      </x:c>
      <x:c r="D2763" t="str">
        <x:v>Permanent</x:v>
      </x:c>
      <x:c r="E2763" t="str">
        <x:v>Croydon</x:v>
      </x:c>
      <x:c r="F2763" t="str">
        <x:v>Operative Skilled</x:v>
      </x:c>
      <x:c r="G2763" t="str">
        <x:v>399515</x:v>
      </x:c>
      <x:c r="H2763" t="str">
        <x:v>Yard Duty, Vehicles Management and WHS support</x:v>
      </x:c>
      <x:c r="I2763" s="22" t="n">
        <x:v>4.5</x:v>
      </x:c>
      <x:c r="J2763" t="str">
        <x:v>Worked</x:v>
      </x:c>
      <x:c r="K2763" t="str">
        <x:v>Employee 104065; home branch Croydon; assigned role Operative Skilled | Deployment branch: Croydon | Actual role: Operative Porter | Jobs: 399515 | Customers: Yard Duty, Vehicles Management and WHS support | Actual hours: 4.5; source records: 1</x:v>
      </x:c>
      <x:c r="L2763" t="str">
        <x:v>Include</x:v>
      </x:c>
      <x:c r="M2763"/>
      <x:c r="N2763"/>
    </x:row>
    <x:row r="2764">
      <x:c r="A2764" t="str">
        <x:v>Vladimir Stoimenov|2026-01-08</x:v>
      </x:c>
      <x:c r="B2764" s="888" t="n">
        <x:v>46030</x:v>
      </x:c>
      <x:c r="C2764" t="str">
        <x:v>Vladimir Stoimenov</x:v>
      </x:c>
      <x:c r="D2764" t="str">
        <x:v>Permanent</x:v>
      </x:c>
      <x:c r="E2764" t="str">
        <x:v>Croydon</x:v>
      </x:c>
      <x:c r="F2764" t="str">
        <x:v>Operative Skilled</x:v>
      </x:c>
      <x:c r="G2764" t="str">
        <x:v>399245, 398740, 399379</x:v>
      </x:c>
      <x:c r="H2764" t="str">
        <x:v>Haier (Kings College); Imperial College London (Equipnet); Restore Harrow Green Oxford  M/W use only</x:v>
      </x:c>
      <x:c r="I2764" s="22" t="n">
        <x:v>29</x:v>
      </x:c>
      <x:c r="J2764" t="str">
        <x:v>Worked — 3 records</x:v>
      </x:c>
      <x:c r="K2764" t="str">
        <x:v>Employee 104065; home branch Croydon; assigned role Operative Skilled | Deployment branch: Oxford | Actual role: Operative Skilled | Jobs: 399245, 398740, 399379 | Customers: Haier (Kings College); Imperial College London (Equipnet); Restore Harrow Green Oxford  M/W use only | Actual hours: 29.0; source records: 3</x:v>
      </x:c>
      <x:c r="L2764" t="str">
        <x:v>Include</x:v>
      </x:c>
      <x:c r="M2764"/>
      <x:c r="N2764"/>
    </x:row>
    <x:row r="2765">
      <x:c r="A2765" t="str">
        <x:v>Vladimir Stoimenov|2026-01-09</x:v>
      </x:c>
      <x:c r="B2765" s="888" t="n">
        <x:v>46031</x:v>
      </x:c>
      <x:c r="C2765" t="str">
        <x:v>Vladimir Stoimenov</x:v>
      </x:c>
      <x:c r="D2765" t="str">
        <x:v>Permanent</x:v>
      </x:c>
      <x:c r="E2765" t="str">
        <x:v>Croydon</x:v>
      </x:c>
      <x:c r="F2765" t="str">
        <x:v>Operative Skilled</x:v>
      </x:c>
      <x:c r="G2765" t="str">
        <x:v>399413</x:v>
      </x:c>
      <x:c r="H2765" t="str">
        <x:v>Oxleas NHS Foundation Trust</x:v>
      </x:c>
      <x:c r="I2765" s="22" t="n">
        <x:v>4</x:v>
      </x:c>
      <x:c r="J2765" t="str">
        <x:v>Worked</x:v>
      </x:c>
      <x:c r="K2765" t="str">
        <x:v>Employee 104065; home branch Croydon; assigned role Operative Skilled | Deployment branch: Croydon | Actual role: Operative Porter | Jobs: 399413 | Customers: Oxleas NHS Foundation Trust | Actual hours: 4.0; source records: 1</x:v>
      </x:c>
      <x:c r="L2765" t="str">
        <x:v>Include</x:v>
      </x:c>
      <x:c r="M2765"/>
      <x:c r="N2765"/>
    </x:row>
    <x:row r="2766">
      <x:c r="A2766" t="str">
        <x:v>Vladimir Stoimenov|2026-01-12</x:v>
      </x:c>
      <x:c r="B2766" s="888" t="n">
        <x:v>46034</x:v>
      </x:c>
      <x:c r="C2766" t="str">
        <x:v>Vladimir Stoimenov</x:v>
      </x:c>
      <x:c r="D2766" t="str">
        <x:v>Permanent</x:v>
      </x:c>
      <x:c r="E2766" t="str">
        <x:v>Croydon</x:v>
      </x:c>
      <x:c r="F2766" t="str">
        <x:v>Operative Skilled</x:v>
      </x:c>
      <x:c r="G2766" t="str">
        <x:v>393361A</x:v>
      </x:c>
      <x:c r="H2766" t="str">
        <x:v>The Quadrant</x:v>
      </x:c>
      <x:c r="I2766" s="22" t="n">
        <x:v>6</x:v>
      </x:c>
      <x:c r="J2766" t="str">
        <x:v>Worked</x:v>
      </x:c>
      <x:c r="K2766" t="str">
        <x:v>Employee 104065; home branch Croydon; assigned role Operative Skilled | Deployment branch: Croydon | Actual role: Operative Skilled | Jobs: 393361A | Customers: The Quadrant | Actual hours: 6.0; source records: 1</x:v>
      </x:c>
      <x:c r="L2766" t="str">
        <x:v>Include</x:v>
      </x:c>
      <x:c r="M2766"/>
      <x:c r="N2766"/>
    </x:row>
    <x:row r="2767">
      <x:c r="A2767" t="str">
        <x:v>Vladimir Stoimenov|2026-01-13</x:v>
      </x:c>
      <x:c r="B2767" s="888" t="n">
        <x:v>46035</x:v>
      </x:c>
      <x:c r="C2767" t="str">
        <x:v>Vladimir Stoimenov</x:v>
      </x:c>
      <x:c r="D2767" t="str">
        <x:v>Permanent</x:v>
      </x:c>
      <x:c r="E2767" t="str">
        <x:v>Croydon</x:v>
      </x:c>
      <x:c r="F2767" t="str">
        <x:v>Operative Skilled</x:v>
      </x:c>
      <x:c r="G2767" t="str">
        <x:v>393361A</x:v>
      </x:c>
      <x:c r="H2767" t="str">
        <x:v>The Quadrant</x:v>
      </x:c>
      <x:c r="I2767" s="22" t="n">
        <x:v>7.5</x:v>
      </x:c>
      <x:c r="J2767" t="str">
        <x:v>Worked</x:v>
      </x:c>
      <x:c r="K2767" t="str">
        <x:v>Employee 104065; home branch Croydon; assigned role Operative Skilled | Deployment branch: Croydon | Actual role: Operative Skilled | Jobs: 393361A | Customers: The Quadrant | Actual hours: 7.5; source records: 1</x:v>
      </x:c>
      <x:c r="L2767" t="str">
        <x:v>Include</x:v>
      </x:c>
      <x:c r="M2767"/>
      <x:c r="N2767"/>
    </x:row>
    <x:row r="2768">
      <x:c r="A2768" t="str">
        <x:v>Vladimir Stoimenov|2026-01-14</x:v>
      </x:c>
      <x:c r="B2768" s="888" t="n">
        <x:v>46036</x:v>
      </x:c>
      <x:c r="C2768" t="str">
        <x:v>Vladimir Stoimenov</x:v>
      </x:c>
      <x:c r="D2768" t="str">
        <x:v>Permanent</x:v>
      </x:c>
      <x:c r="E2768" t="str">
        <x:v>Croydon</x:v>
      </x:c>
      <x:c r="F2768" t="str">
        <x:v>Operative Skilled</x:v>
      </x:c>
      <x:c r="G2768" t="str">
        <x:v>393361A</x:v>
      </x:c>
      <x:c r="H2768" t="str">
        <x:v>The Quadrant</x:v>
      </x:c>
      <x:c r="I2768" s="22" t="n">
        <x:v>5.5</x:v>
      </x:c>
      <x:c r="J2768" t="str">
        <x:v>Worked</x:v>
      </x:c>
      <x:c r="K2768" t="str">
        <x:v>Employee 104065; home branch Croydon; assigned role Operative Skilled | Deployment branch: Croydon | Actual role: Operative Skilled | Jobs: 393361A | Customers: The Quadrant | Actual hours: 5.5; source records: 1</x:v>
      </x:c>
      <x:c r="L2768" t="str">
        <x:v>Include</x:v>
      </x:c>
      <x:c r="M2768"/>
      <x:c r="N2768"/>
    </x:row>
    <x:row r="2769">
      <x:c r="A2769" t="str">
        <x:v>Vladimir Stoimenov|2026-01-15</x:v>
      </x:c>
      <x:c r="B2769" s="888" t="n">
        <x:v>46037</x:v>
      </x:c>
      <x:c r="C2769" t="str">
        <x:v>Vladimir Stoimenov</x:v>
      </x:c>
      <x:c r="D2769" t="str">
        <x:v>Permanent</x:v>
      </x:c>
      <x:c r="E2769" t="str">
        <x:v>Croydon</x:v>
      </x:c>
      <x:c r="F2769" t="str">
        <x:v>Operative Skilled</x:v>
      </x:c>
      <x:c r="G2769" t="str">
        <x:v>393361A</x:v>
      </x:c>
      <x:c r="H2769" t="str">
        <x:v>The Quadrant</x:v>
      </x:c>
      <x:c r="I2769" s="22" t="n">
        <x:v>8</x:v>
      </x:c>
      <x:c r="J2769" t="str">
        <x:v>Worked</x:v>
      </x:c>
      <x:c r="K2769" t="str">
        <x:v>Employee 104065; home branch Croydon; assigned role Operative Skilled | Deployment branch: Croydon | Actual role: Operative Skilled | Jobs: 393361A | Customers: The Quadrant | Actual hours: 8.0; source records: 1</x:v>
      </x:c>
      <x:c r="L2769" t="str">
        <x:v>Include</x:v>
      </x:c>
      <x:c r="M2769"/>
      <x:c r="N2769"/>
    </x:row>
    <x:row r="2770">
      <x:c r="A2770" t="str">
        <x:v>Vladimir Stoimenov|2026-01-16</x:v>
      </x:c>
      <x:c r="B2770" s="888" t="n">
        <x:v>46038</x:v>
      </x:c>
      <x:c r="C2770" t="str">
        <x:v>Vladimir Stoimenov</x:v>
      </x:c>
      <x:c r="D2770" t="str">
        <x:v>Permanent</x:v>
      </x:c>
      <x:c r="E2770" t="str">
        <x:v>Croydon</x:v>
      </x:c>
      <x:c r="F2770" t="str">
        <x:v>Operative Skilled</x:v>
      </x:c>
      <x:c r="G2770" t="str">
        <x:v>393361A</x:v>
      </x:c>
      <x:c r="H2770" t="str">
        <x:v>The Quadrant</x:v>
      </x:c>
      <x:c r="I2770" s="22" t="n">
        <x:v>9</x:v>
      </x:c>
      <x:c r="J2770" t="str">
        <x:v>Worked</x:v>
      </x:c>
      <x:c r="K2770" t="str">
        <x:v>Employee 104065; home branch Croydon; assigned role Operative Skilled | Deployment branch: Croydon | Actual role: Operative Skilled | Jobs: 393361A | Customers: The Quadrant | Actual hours: 9.0; source records: 1</x:v>
      </x:c>
      <x:c r="L2770" t="str">
        <x:v>Include</x:v>
      </x:c>
      <x:c r="M2770"/>
      <x:c r="N2770"/>
    </x:row>
    <x:row r="2771">
      <x:c r="A2771" t="str">
        <x:v>Vladimir Stoimenov|2026-01-19</x:v>
      </x:c>
      <x:c r="B2771" s="888" t="n">
        <x:v>46041</x:v>
      </x:c>
      <x:c r="C2771" t="str">
        <x:v>Vladimir Stoimenov</x:v>
      </x:c>
      <x:c r="D2771" t="str">
        <x:v>Permanent</x:v>
      </x:c>
      <x:c r="E2771" t="str">
        <x:v>Croydon</x:v>
      </x:c>
      <x:c r="F2771" t="str">
        <x:v>Operative Skilled</x:v>
      </x:c>
      <x:c r="G2771" t="str">
        <x:v>393361A</x:v>
      </x:c>
      <x:c r="H2771" t="str">
        <x:v>The Quadrant</x:v>
      </x:c>
      <x:c r="I2771" s="22" t="n">
        <x:v>7.5</x:v>
      </x:c>
      <x:c r="J2771" t="str">
        <x:v>Worked</x:v>
      </x:c>
      <x:c r="K2771" t="str">
        <x:v>Employee 104065; home branch Croydon; assigned role Operative Skilled | Deployment branch: Croydon | Actual role: Operative Skilled | Jobs: 393361A | Customers: The Quadrant | Actual hours: 7.5; source records: 1</x:v>
      </x:c>
      <x:c r="L2771" t="str">
        <x:v>Include</x:v>
      </x:c>
      <x:c r="M2771"/>
      <x:c r="N2771"/>
    </x:row>
    <x:row r="2772">
      <x:c r="A2772" t="str">
        <x:v>Vladimir Stoimenov|2026-01-20</x:v>
      </x:c>
      <x:c r="B2772" s="888" t="n">
        <x:v>46042</x:v>
      </x:c>
      <x:c r="C2772" t="str">
        <x:v>Vladimir Stoimenov</x:v>
      </x:c>
      <x:c r="D2772" t="str">
        <x:v>Permanent</x:v>
      </x:c>
      <x:c r="E2772" t="str">
        <x:v>Croydon</x:v>
      </x:c>
      <x:c r="F2772" t="str">
        <x:v>Operative Skilled</x:v>
      </x:c>
      <x:c r="G2772" t="str">
        <x:v>393361A</x:v>
      </x:c>
      <x:c r="H2772" t="str">
        <x:v>The Quadrant</x:v>
      </x:c>
      <x:c r="I2772" s="22" t="n">
        <x:v>8.5</x:v>
      </x:c>
      <x:c r="J2772" t="str">
        <x:v>Worked</x:v>
      </x:c>
      <x:c r="K2772" t="str">
        <x:v>Employee 104065; home branch Croydon; assigned role Operative Skilled | Deployment branch: Croydon | Actual role: Operative Skilled | Jobs: 393361A | Customers: The Quadrant | Actual hours: 8.5; source records: 1</x:v>
      </x:c>
      <x:c r="L2772" t="str">
        <x:v>Include</x:v>
      </x:c>
      <x:c r="M2772"/>
      <x:c r="N2772"/>
    </x:row>
    <x:row r="2773">
      <x:c r="A2773" t="str">
        <x:v>Vladimir Stoimenov|2026-01-21</x:v>
      </x:c>
      <x:c r="B2773" s="888" t="n">
        <x:v>46043</x:v>
      </x:c>
      <x:c r="C2773" t="str">
        <x:v>Vladimir Stoimenov</x:v>
      </x:c>
      <x:c r="D2773" t="str">
        <x:v>Permanent</x:v>
      </x:c>
      <x:c r="E2773" t="str">
        <x:v>Croydon</x:v>
      </x:c>
      <x:c r="F2773" t="str">
        <x:v>Operative Skilled</x:v>
      </x:c>
      <x:c r="G2773" t="str">
        <x:v>393361A</x:v>
      </x:c>
      <x:c r="H2773" t="str">
        <x:v>The Quadrant</x:v>
      </x:c>
      <x:c r="I2773" s="22" t="n">
        <x:v>6</x:v>
      </x:c>
      <x:c r="J2773" t="str">
        <x:v>Worked</x:v>
      </x:c>
      <x:c r="K2773" t="str">
        <x:v>Employee 104065; home branch Croydon; assigned role Operative Skilled | Deployment branch: Croydon | Actual role: Operative Skilled | Jobs: 393361A | Customers: The Quadrant | Actual hours: 6.0; source records: 1</x:v>
      </x:c>
      <x:c r="L2773" t="str">
        <x:v>Include</x:v>
      </x:c>
      <x:c r="M2773"/>
      <x:c r="N2773"/>
    </x:row>
    <x:row r="2774">
      <x:c r="A2774" t="str">
        <x:v>Vladimir Stoimenov|2026-01-22</x:v>
      </x:c>
      <x:c r="B2774" s="888" t="n">
        <x:v>46044</x:v>
      </x:c>
      <x:c r="C2774" t="str">
        <x:v>Vladimir Stoimenov</x:v>
      </x:c>
      <x:c r="D2774" t="str">
        <x:v>Permanent</x:v>
      </x:c>
      <x:c r="E2774" t="str">
        <x:v>Croydon</x:v>
      </x:c>
      <x:c r="F2774" t="str">
        <x:v>Operative Skilled</x:v>
      </x:c>
      <x:c r="G2774" t="str">
        <x:v>393361A</x:v>
      </x:c>
      <x:c r="H2774" t="str">
        <x:v>The Quadrant</x:v>
      </x:c>
      <x:c r="I2774" s="22" t="n">
        <x:v>11</x:v>
      </x:c>
      <x:c r="J2774" t="str">
        <x:v>Worked</x:v>
      </x:c>
      <x:c r="K2774" t="str">
        <x:v>Employee 104065; home branch Croydon; assigned role Operative Skilled | Deployment branch: Croydon | Actual role: Operative Skilled | Jobs: 393361A | Customers: The Quadrant | Actual hours: 11.0; source records: 1</x:v>
      </x:c>
      <x:c r="L2774" t="str">
        <x:v>Include</x:v>
      </x:c>
      <x:c r="M2774"/>
      <x:c r="N2774"/>
    </x:row>
    <x:row r="2775">
      <x:c r="A2775" t="str">
        <x:v>Vladimir Stoimenov|2026-01-23</x:v>
      </x:c>
      <x:c r="B2775" s="888" t="n">
        <x:v>46045</x:v>
      </x:c>
      <x:c r="C2775" t="str">
        <x:v>Vladimir Stoimenov</x:v>
      </x:c>
      <x:c r="D2775" t="str">
        <x:v>Permanent</x:v>
      </x:c>
      <x:c r="E2775" t="str">
        <x:v>Croydon</x:v>
      </x:c>
      <x:c r="F2775" t="str">
        <x:v>Operative Skilled</x:v>
      </x:c>
      <x:c r="G2775" t="str">
        <x:v>393361A</x:v>
      </x:c>
      <x:c r="H2775" t="str">
        <x:v>The Quadrant</x:v>
      </x:c>
      <x:c r="I2775" t="n">
        <x:v>8.5</x:v>
      </x:c>
      <x:c r="J2775" t="str">
        <x:v>Worked</x:v>
      </x:c>
      <x:c r="K2775" t="str">
        <x:v>Employee 104065; home branch Croydon; assigned role Operative Skilled | Deployment branch: Croydon | Actual role: Operative Skilled | Jobs: 393361A | Customers: The Quadrant | Actual hours: 8.5; source records: 1</x:v>
      </x:c>
      <x:c r="L2775" t="str">
        <x:v>Include</x:v>
      </x:c>
      <x:c r="M2775"/>
      <x:c r="N2775"/>
    </x:row>
    <x:row r="2776">
      <x:c r="A2776" t="str">
        <x:v>Vladimir Stoimenov|2026-01-26</x:v>
      </x:c>
      <x:c r="B2776" s="888" t="n">
        <x:v>46048</x:v>
      </x:c>
      <x:c r="C2776" t="str">
        <x:v>Vladimir Stoimenov</x:v>
      </x:c>
      <x:c r="D2776" t="str">
        <x:v>Permanent</x:v>
      </x:c>
      <x:c r="E2776" t="str">
        <x:v>Croydon</x:v>
      </x:c>
      <x:c r="F2776" t="str">
        <x:v>Operative Skilled</x:v>
      </x:c>
      <x:c r="G2776" t="str">
        <x:v>393361A</x:v>
      </x:c>
      <x:c r="H2776" t="str">
        <x:v>The Quadrant</x:v>
      </x:c>
      <x:c r="I2776" t="n">
        <x:v>5.5</x:v>
      </x:c>
      <x:c r="J2776" t="str">
        <x:v>Worked</x:v>
      </x:c>
      <x:c r="K2776" t="str">
        <x:v>Employee 104065; home branch Croydon; assigned role Operative Skilled | Deployment branch: Croydon | Actual role: Operative Skilled | Jobs: 393361A | Customers: The Quadrant | Actual hours: 5.5; source records: 1</x:v>
      </x:c>
      <x:c r="L2776" t="str">
        <x:v>Include</x:v>
      </x:c>
      <x:c r="M2776"/>
      <x:c r="N2776"/>
    </x:row>
    <x:row r="2777">
      <x:c r="A2777" t="str">
        <x:v>Vladimir Stoimenov|2026-01-27</x:v>
      </x:c>
      <x:c r="B2777" s="888" t="n">
        <x:v>46049</x:v>
      </x:c>
      <x:c r="C2777" t="str">
        <x:v>Vladimir Stoimenov</x:v>
      </x:c>
      <x:c r="D2777" t="str">
        <x:v>Permanent</x:v>
      </x:c>
      <x:c r="E2777" t="str">
        <x:v>Croydon</x:v>
      </x:c>
      <x:c r="F2777" t="str">
        <x:v>Operative Skilled</x:v>
      </x:c>
      <x:c r="G2777" t="str">
        <x:v>399451A</x:v>
      </x:c>
      <x:c r="H2777" t="str">
        <x:v>Royal Borough of Kensington and Chelsea</x:v>
      </x:c>
      <x:c r="I2777" t="n">
        <x:v>8.5</x:v>
      </x:c>
      <x:c r="J2777" t="str">
        <x:v>Worked</x:v>
      </x:c>
      <x:c r="K2777" t="str">
        <x:v>Employee 104065; home branch Croydon; assigned role Operative Skilled | Deployment branch: Croydon | Actual role: Operative Skilled | Jobs: 399451A | Customers: Royal Borough of Kensington and Chelsea | Actual hours: 8.5; source records: 1</x:v>
      </x:c>
      <x:c r="L2777" t="str">
        <x:v>Include</x:v>
      </x:c>
      <x:c r="M2777"/>
      <x:c r="N2777"/>
    </x:row>
    <x:row r="2778">
      <x:c r="A2778" t="str">
        <x:v>Vladimir Stoimenov|2026-01-28</x:v>
      </x:c>
      <x:c r="B2778" s="888" t="n">
        <x:v>46050</x:v>
      </x:c>
      <x:c r="C2778" t="str">
        <x:v>Vladimir Stoimenov</x:v>
      </x:c>
      <x:c r="D2778" t="str">
        <x:v>Permanent</x:v>
      </x:c>
      <x:c r="E2778" t="str">
        <x:v>Croydon</x:v>
      </x:c>
      <x:c r="F2778" t="str">
        <x:v>Operative Skilled</x:v>
      </x:c>
      <x:c r="G2778" t="str">
        <x:v>393361A</x:v>
      </x:c>
      <x:c r="H2778" t="str">
        <x:v>The Quadrant</x:v>
      </x:c>
      <x:c r="I2778" t="n">
        <x:v>9</x:v>
      </x:c>
      <x:c r="J2778" t="str">
        <x:v>Worked</x:v>
      </x:c>
      <x:c r="K2778" t="str">
        <x:v>Employee 104065; home branch Croydon; assigned role Operative Skilled | Deployment branch: Croydon | Actual role: Operative Skilled | Jobs: 393361A | Customers: The Quadrant | Actual hours: 9.0; source records: 1</x:v>
      </x:c>
      <x:c r="L2778" t="str">
        <x:v>Include</x:v>
      </x:c>
      <x:c r="M2778"/>
      <x:c r="N2778"/>
    </x:row>
    <x:row r="2779">
      <x:c r="A2779" t="str">
        <x:v>Vladimir Stoimenov|2026-01-29</x:v>
      </x:c>
      <x:c r="B2779" s="888" t="n">
        <x:v>46051</x:v>
      </x:c>
      <x:c r="C2779" t="str">
        <x:v>Vladimir Stoimenov</x:v>
      </x:c>
      <x:c r="D2779" t="str">
        <x:v>Permanent</x:v>
      </x:c>
      <x:c r="E2779" t="str">
        <x:v>Croydon</x:v>
      </x:c>
      <x:c r="F2779" t="str">
        <x:v>Operative Skilled</x:v>
      </x:c>
      <x:c r="G2779" t="str">
        <x:v>393361A</x:v>
      </x:c>
      <x:c r="H2779" t="str">
        <x:v>The Quadrant</x:v>
      </x:c>
      <x:c r="I2779" t="n">
        <x:v>9</x:v>
      </x:c>
      <x:c r="J2779" t="str">
        <x:v>Worked</x:v>
      </x:c>
      <x:c r="K2779" t="str">
        <x:v>Employee 104065; home branch Croydon; assigned role Operative Skilled | Deployment branch: Croydon | Actual role: Operative Skilled | Jobs: 393361A | Customers: The Quadrant | Actual hours: 9.0; source records: 1</x:v>
      </x:c>
      <x:c r="L2779" t="str">
        <x:v>Include</x:v>
      </x:c>
      <x:c r="M2779"/>
      <x:c r="N2779"/>
    </x:row>
    <x:row r="2780">
      <x:c r="A2780" t="str">
        <x:v>Vladimir Stoimenov|2026-01-30</x:v>
      </x:c>
      <x:c r="B2780" s="888" t="n">
        <x:v>46052</x:v>
      </x:c>
      <x:c r="C2780" t="str">
        <x:v>Vladimir Stoimenov</x:v>
      </x:c>
      <x:c r="D2780" t="str">
        <x:v>Permanent</x:v>
      </x:c>
      <x:c r="E2780" t="str">
        <x:v>Croydon</x:v>
      </x:c>
      <x:c r="F2780" t="str">
        <x:v>Operative Skilled</x:v>
      </x:c>
      <x:c r="G2780" t="str">
        <x:v>393361A</x:v>
      </x:c>
      <x:c r="H2780" t="str">
        <x:v>The Quadrant</x:v>
      </x:c>
      <x:c r="I2780" t="n">
        <x:v>9</x:v>
      </x:c>
      <x:c r="J2780" t="str">
        <x:v>Worked</x:v>
      </x:c>
      <x:c r="K2780" t="str">
        <x:v>Employee 104065; home branch Croydon; assigned role Operative Skilled | Deployment branch: Croydon | Actual role: Operative Skilled | Jobs: 393361A | Customers: The Quadrant | Actual hours: 9.0; source records: 1</x:v>
      </x:c>
      <x:c r="L2780" t="str">
        <x:v>Include</x:v>
      </x:c>
      <x:c r="M2780"/>
      <x:c r="N2780"/>
    </x:row>
    <x:row r="2781">
      <x:c r="A2781" t="str">
        <x:v>W Barnett.|2026-01-02</x:v>
      </x:c>
      <x:c r="B2781" s="888" t="n">
        <x:v>46024</x:v>
      </x:c>
      <x:c r="C2781" t="str">
        <x:v>W Barnett.</x:v>
      </x:c>
      <x:c r="D2781" t="str">
        <x:v>Permanent</x:v>
      </x:c>
      <x:c r="E2781" t="str">
        <x:v>Thurrock</x:v>
      </x:c>
      <x:c r="F2781" t="str">
        <x:v>Operative Porter</x:v>
      </x:c>
      <x:c r="G2781"/>
      <x:c r="H2781"/>
      <x:c r="I2781" t="n">
        <x:v>0</x:v>
      </x:c>
      <x:c r="J2781" t="str">
        <x:v>Annual leave</x:v>
      </x:c>
      <x:c r="K2781" t="str">
        <x:v>Employee 2300; home branch Thurrock; assigned role Operative Porter | Leave: Annual Leave (Days) | Leave calendar basis: Fixed schedule</x:v>
      </x:c>
      <x:c r="L2781" t="str">
        <x:v>Include</x:v>
      </x:c>
      <x:c r="M2781"/>
      <x:c r="N2781"/>
    </x:row>
    <x:row r="2782">
      <x:c r="A2782" t="str">
        <x:v>W Barnett.|2026-01-07</x:v>
      </x:c>
      <x:c r="B2782" s="888" t="n">
        <x:v>46029</x:v>
      </x:c>
      <x:c r="C2782" t="str">
        <x:v>W Barnett.</x:v>
      </x:c>
      <x:c r="D2782" t="str">
        <x:v>Permanent</x:v>
      </x:c>
      <x:c r="E2782" t="str">
        <x:v>Thurrock</x:v>
      </x:c>
      <x:c r="F2782" t="str">
        <x:v>Operative Porter</x:v>
      </x:c>
      <x:c r="G2782" t="str">
        <x:v>399431</x:v>
      </x:c>
      <x:c r="H2782" t="str">
        <x:v>London Metropolitan University</x:v>
      </x:c>
      <x:c r="I2782" t="n">
        <x:v>7.5</x:v>
      </x:c>
      <x:c r="J2782" t="str">
        <x:v>Worked</x:v>
      </x:c>
      <x:c r="K2782" t="str">
        <x:v>Employee 2300; home branch Thurrock; assigned role Operative Porter | Deployment branch: Thurrock | Actual role: Operative Porter | Jobs: 399431 | Customers: London Metropolitan University | Actual hours: 7.5; source records: 1</x:v>
      </x:c>
      <x:c r="L2782" t="str">
        <x:v>Include</x:v>
      </x:c>
      <x:c r="M2782"/>
      <x:c r="N2782"/>
    </x:row>
    <x:row r="2783">
      <x:c r="A2783" t="str">
        <x:v>W Barnett.|2026-01-08</x:v>
      </x:c>
      <x:c r="B2783" s="888" t="n">
        <x:v>46030</x:v>
      </x:c>
      <x:c r="C2783" t="str">
        <x:v>W Barnett.</x:v>
      </x:c>
      <x:c r="D2783" t="str">
        <x:v>Permanent</x:v>
      </x:c>
      <x:c r="E2783" t="str">
        <x:v>Thurrock</x:v>
      </x:c>
      <x:c r="F2783" t="str">
        <x:v>Operative Porter</x:v>
      </x:c>
      <x:c r="G2783"/>
      <x:c r="H2783"/>
      <x:c r="I2783" t="n">
        <x:v>0</x:v>
      </x:c>
      <x:c r="J2783" t="str">
        <x:v>Annual leave</x:v>
      </x:c>
      <x:c r="K2783" t="str">
        <x:v>Employee 2300; home branch Thurrock; assigned role Operative Porter | Leave: Annual Leave (Days) | Leave calendar basis: Fixed schedule</x:v>
      </x:c>
      <x:c r="L2783" t="str">
        <x:v>Include</x:v>
      </x:c>
      <x:c r="M2783"/>
      <x:c r="N2783"/>
    </x:row>
    <x:row r="2784">
      <x:c r="A2784" t="str">
        <x:v>W Barnett.|2026-01-09</x:v>
      </x:c>
      <x:c r="B2784" s="888" t="n">
        <x:v>46031</x:v>
      </x:c>
      <x:c r="C2784" t="str">
        <x:v>W Barnett.</x:v>
      </x:c>
      <x:c r="D2784" t="str">
        <x:v>Permanent</x:v>
      </x:c>
      <x:c r="E2784" t="str">
        <x:v>Thurrock</x:v>
      </x:c>
      <x:c r="F2784" t="str">
        <x:v>Operative Porter</x:v>
      </x:c>
      <x:c r="G2784"/>
      <x:c r="H2784"/>
      <x:c r="I2784" t="n">
        <x:v>0</x:v>
      </x:c>
      <x:c r="J2784" t="str">
        <x:v>Annual leave</x:v>
      </x:c>
      <x:c r="K2784" t="str">
        <x:v>Employee 2300; home branch Thurrock; assigned role Operative Porter | Leave: Annual Leave (Days) | Leave calendar basis: Fixed schedule</x:v>
      </x:c>
      <x:c r="L2784" t="str">
        <x:v>Include</x:v>
      </x:c>
      <x:c r="M2784"/>
      <x:c r="N2784"/>
    </x:row>
    <x:row r="2785">
      <x:c r="A2785" t="str">
        <x:v>W Barnett.|2026-01-16</x:v>
      </x:c>
      <x:c r="B2785" s="888" t="n">
        <x:v>46038</x:v>
      </x:c>
      <x:c r="C2785" t="str">
        <x:v>W Barnett.</x:v>
      </x:c>
      <x:c r="D2785" t="str">
        <x:v>Permanent</x:v>
      </x:c>
      <x:c r="E2785" t="str">
        <x:v>Thurrock</x:v>
      </x:c>
      <x:c r="F2785" t="str">
        <x:v>Operative Porter</x:v>
      </x:c>
      <x:c r="G2785" t="str">
        <x:v>399113</x:v>
      </x:c>
      <x:c r="H2785" t="str">
        <x:v>The Hut Group Ltd (City AM / Ingenuity)</x:v>
      </x:c>
      <x:c r="I2785" t="n">
        <x:v>10</x:v>
      </x:c>
      <x:c r="J2785" t="str">
        <x:v>Worked</x:v>
      </x:c>
      <x:c r="K2785" t="str">
        <x:v>Employee 2300; home branch Thurrock; assigned role Operative Porter | Deployment branch: Thurrock | Actual role: Operative Porter | Jobs: 399113 | Customers: The Hut Group Ltd (City AM / Ingenuity) | Actual hours: 10.0; source records: 1</x:v>
      </x:c>
      <x:c r="L2785" t="str">
        <x:v>Include</x:v>
      </x:c>
      <x:c r="M2785"/>
      <x:c r="N2785"/>
    </x:row>
    <x:row r="2786">
      <x:c r="A2786" t="str">
        <x:v>W Barnett.|2026-01-21</x:v>
      </x:c>
      <x:c r="B2786" s="888" t="n">
        <x:v>46043</x:v>
      </x:c>
      <x:c r="C2786" t="str">
        <x:v>W Barnett.</x:v>
      </x:c>
      <x:c r="D2786" t="str">
        <x:v>Permanent</x:v>
      </x:c>
      <x:c r="E2786" t="str">
        <x:v>Thurrock</x:v>
      </x:c>
      <x:c r="F2786" t="str">
        <x:v>Operative Porter</x:v>
      </x:c>
      <x:c r="G2786"/>
      <x:c r="H2786"/>
      <x:c r="I2786" t="n">
        <x:v>0</x:v>
      </x:c>
      <x:c r="J2786" t="str">
        <x:v>Annual leave</x:v>
      </x:c>
      <x:c r="K2786" t="str">
        <x:v>Employee 2300; home branch Thurrock; assigned role Operative Porter | Leave: Annual Leave (Days) | Leave calendar basis: Fixed schedule</x:v>
      </x:c>
      <x:c r="L2786" t="str">
        <x:v>Include</x:v>
      </x:c>
      <x:c r="M2786"/>
      <x:c r="N2786"/>
    </x:row>
    <x:row r="2787">
      <x:c r="A2787" t="str">
        <x:v>W Barnett.|2026-01-22</x:v>
      </x:c>
      <x:c r="B2787" s="888" t="n">
        <x:v>46044</x:v>
      </x:c>
      <x:c r="C2787" t="str">
        <x:v>W Barnett.</x:v>
      </x:c>
      <x:c r="D2787" t="str">
        <x:v>Permanent</x:v>
      </x:c>
      <x:c r="E2787" t="str">
        <x:v>Thurrock</x:v>
      </x:c>
      <x:c r="F2787" t="str">
        <x:v>Operative Porter</x:v>
      </x:c>
      <x:c r="G2787"/>
      <x:c r="H2787"/>
      <x:c r="I2787" t="n">
        <x:v>0</x:v>
      </x:c>
      <x:c r="J2787" t="str">
        <x:v>Annual leave</x:v>
      </x:c>
      <x:c r="K2787" t="str">
        <x:v>Employee 2300; home branch Thurrock; assigned role Operative Porter | Leave: Annual Leave (Days) | Leave calendar basis: Fixed schedule</x:v>
      </x:c>
      <x:c r="L2787" t="str">
        <x:v>Include</x:v>
      </x:c>
      <x:c r="M2787"/>
      <x:c r="N2787"/>
    </x:row>
    <x:row r="2788">
      <x:c r="A2788" t="str">
        <x:v>W Barnett.|2026-01-23</x:v>
      </x:c>
      <x:c r="B2788" s="888" t="n">
        <x:v>46045</x:v>
      </x:c>
      <x:c r="C2788" t="str">
        <x:v>W Barnett.</x:v>
      </x:c>
      <x:c r="D2788" t="str">
        <x:v>Permanent</x:v>
      </x:c>
      <x:c r="E2788" t="str">
        <x:v>Thurrock</x:v>
      </x:c>
      <x:c r="F2788" t="str">
        <x:v>Operative Porter</x:v>
      </x:c>
      <x:c r="G2788" t="str">
        <x:v>396207</x:v>
      </x:c>
      <x:c r="H2788" t="str">
        <x:v>Linklaters LLP</x:v>
      </x:c>
      <x:c r="I2788" t="n">
        <x:v>8</x:v>
      </x:c>
      <x:c r="J2788" t="str">
        <x:v>Worked</x:v>
      </x:c>
      <x:c r="K2788" t="str">
        <x:v>Employee 2300; home branch Thurrock; assigned role Operative Porter | Deployment branch: Thurrock | Actual role: Operative Porter | Jobs: 396207 | Customers: Linklaters LLP | Actual hours: 8.0; source records: 1</x:v>
      </x:c>
      <x:c r="L2788" t="str">
        <x:v>Include</x:v>
      </x:c>
      <x:c r="M2788"/>
      <x:c r="N2788"/>
    </x:row>
    <x:row r="2789">
      <x:c r="A2789" t="str">
        <x:v>W Barnett.|2026-01-26</x:v>
      </x:c>
      <x:c r="B2789" s="888" t="n">
        <x:v>46048</x:v>
      </x:c>
      <x:c r="C2789" t="str">
        <x:v>W Barnett.</x:v>
      </x:c>
      <x:c r="D2789" t="str">
        <x:v>Permanent</x:v>
      </x:c>
      <x:c r="E2789" t="str">
        <x:v>Thurrock</x:v>
      </x:c>
      <x:c r="F2789" t="str">
        <x:v>Operative Porter</x:v>
      </x:c>
      <x:c r="G2789"/>
      <x:c r="H2789"/>
      <x:c r="I2789" t="n">
        <x:v>0</x:v>
      </x:c>
      <x:c r="J2789" t="str">
        <x:v>Annual leave</x:v>
      </x:c>
      <x:c r="K2789" t="str">
        <x:v>Employee 2300; home branch Thurrock; assigned role Operative Porter | Leave: Annual Leave (Days) | Leave calendar basis: Fixed schedule</x:v>
      </x:c>
      <x:c r="L2789" t="str">
        <x:v>Include</x:v>
      </x:c>
      <x:c r="M2789"/>
      <x:c r="N2789"/>
    </x:row>
    <x:row r="2790">
      <x:c r="A2790" t="str">
        <x:v>W Barnett.|2026-01-27</x:v>
      </x:c>
      <x:c r="B2790" s="888" t="n">
        <x:v>46049</x:v>
      </x:c>
      <x:c r="C2790" t="str">
        <x:v>W Barnett.</x:v>
      </x:c>
      <x:c r="D2790" t="str">
        <x:v>Permanent</x:v>
      </x:c>
      <x:c r="E2790" t="str">
        <x:v>Thurrock</x:v>
      </x:c>
      <x:c r="F2790" t="str">
        <x:v>Operative Porter</x:v>
      </x:c>
      <x:c r="G2790"/>
      <x:c r="H2790"/>
      <x:c r="I2790" t="n">
        <x:v>0</x:v>
      </x:c>
      <x:c r="J2790" t="str">
        <x:v>Annual leave</x:v>
      </x:c>
      <x:c r="K2790" t="str">
        <x:v>Employee 2300; home branch Thurrock; assigned role Operative Porter | Leave: Annual Leave (Days) | Leave calendar basis: Fixed schedule</x:v>
      </x:c>
      <x:c r="L2790" t="str">
        <x:v>Include</x:v>
      </x:c>
      <x:c r="M2790"/>
      <x:c r="N2790"/>
    </x:row>
    <x:row r="2791">
      <x:c r="A2791" t="str">
        <x:v>W Barnett.|2026-01-28</x:v>
      </x:c>
      <x:c r="B2791" s="888" t="n">
        <x:v>46050</x:v>
      </x:c>
      <x:c r="C2791" t="str">
        <x:v>W Barnett.</x:v>
      </x:c>
      <x:c r="D2791" t="str">
        <x:v>Permanent</x:v>
      </x:c>
      <x:c r="E2791" t="str">
        <x:v>Thurrock</x:v>
      </x:c>
      <x:c r="F2791" t="str">
        <x:v>Operative Porter</x:v>
      </x:c>
      <x:c r="G2791"/>
      <x:c r="H2791"/>
      <x:c r="I2791" t="n">
        <x:v>0</x:v>
      </x:c>
      <x:c r="J2791" t="str">
        <x:v>Annual leave</x:v>
      </x:c>
      <x:c r="K2791" t="str">
        <x:v>Employee 2300; home branch Thurrock; assigned role Operative Porter | Leave: Annual Leave (Days) | Leave calendar basis: Fixed schedule</x:v>
      </x:c>
      <x:c r="L2791" t="str">
        <x:v>Include</x:v>
      </x:c>
      <x:c r="M2791"/>
      <x:c r="N2791"/>
    </x:row>
    <x:row r="2792">
      <x:c r="A2792" t="str">
        <x:v>W Barnett.|2026-01-29</x:v>
      </x:c>
      <x:c r="B2792" s="888" t="n">
        <x:v>46051</x:v>
      </x:c>
      <x:c r="C2792" t="str">
        <x:v>W Barnett.</x:v>
      </x:c>
      <x:c r="D2792" t="str">
        <x:v>Permanent</x:v>
      </x:c>
      <x:c r="E2792" t="str">
        <x:v>Thurrock</x:v>
      </x:c>
      <x:c r="F2792" t="str">
        <x:v>Operative Porter</x:v>
      </x:c>
      <x:c r="G2792" t="str">
        <x:v>396207</x:v>
      </x:c>
      <x:c r="H2792" t="str">
        <x:v>Linklaters LLP</x:v>
      </x:c>
      <x:c r="I2792" t="n">
        <x:v>9.5</x:v>
      </x:c>
      <x:c r="J2792" t="str">
        <x:v>Worked</x:v>
      </x:c>
      <x:c r="K2792" t="str">
        <x:v>Employee 2300; home branch Thurrock; assigned role Operative Porter | Deployment branch: Thurrock | Actual role: Operative Porter | Jobs: 396207 | Customers: Linklaters LLP | Actual hours: 9.5; source records: 1</x:v>
      </x:c>
      <x:c r="L2792" t="str">
        <x:v>Include</x:v>
      </x:c>
      <x:c r="M2792"/>
      <x:c r="N2792"/>
    </x:row>
    <x:row r="2793">
      <x:c r="A2793" t="str">
        <x:v>W Barnett.|2026-01-30</x:v>
      </x:c>
      <x:c r="B2793" s="888" t="n">
        <x:v>46052</x:v>
      </x:c>
      <x:c r="C2793" t="str">
        <x:v>W Barnett.</x:v>
      </x:c>
      <x:c r="D2793" t="str">
        <x:v>Permanent</x:v>
      </x:c>
      <x:c r="E2793" t="str">
        <x:v>Thurrock</x:v>
      </x:c>
      <x:c r="F2793" t="str">
        <x:v>Operative Porter</x:v>
      </x:c>
      <x:c r="G2793" t="str">
        <x:v>396207A</x:v>
      </x:c>
      <x:c r="H2793" t="str">
        <x:v>Linklaters LLP</x:v>
      </x:c>
      <x:c r="I2793" t="n">
        <x:v>10.5</x:v>
      </x:c>
      <x:c r="J2793" t="str">
        <x:v>Worked</x:v>
      </x:c>
      <x:c r="K2793" t="str">
        <x:v>Employee 2300; home branch Thurrock; assigned role Operative Porter | Deployment branch: Thurrock | Actual role: Operative Porter | Jobs: 396207A | Customers: Linklaters LLP | Actual hours: 10.5; source records: 1</x:v>
      </x:c>
      <x:c r="L2793" t="str">
        <x:v>Include</x:v>
      </x:c>
      <x:c r="M2793"/>
      <x:c r="N2793"/>
    </x:row>
    <x:row r="2794">
      <x:c r="A2794" t="str">
        <x:v>W Campbell|2026-01-06</x:v>
      </x:c>
      <x:c r="B2794" s="888" t="n">
        <x:v>46028</x:v>
      </x:c>
      <x:c r="C2794" t="str">
        <x:v>W Campbell</x:v>
      </x:c>
      <x:c r="D2794" t="str">
        <x:v>Permanent</x:v>
      </x:c>
      <x:c r="E2794" t="str">
        <x:v>Croydon</x:v>
      </x:c>
      <x:c r="F2794" t="str">
        <x:v>Operative Skilled</x:v>
      </x:c>
      <x:c r="G2794" t="str">
        <x:v>399089</x:v>
      </x:c>
      <x:c r="H2794" t="str">
        <x:v>QinetiQ</x:v>
      </x:c>
      <x:c r="I2794" t="n">
        <x:v>7</x:v>
      </x:c>
      <x:c r="J2794" t="str">
        <x:v>Worked</x:v>
      </x:c>
      <x:c r="K2794" t="str">
        <x:v>Employee 1980; home branch Croydon; assigned role Operative Skilled | Deployment branch: Croydon | Actual role: Operative Skilled | Jobs: 399089 | Customers: QinetiQ | Actual hours: 7.0; source records: 1</x:v>
      </x:c>
      <x:c r="L2794" t="str">
        <x:v>Include</x:v>
      </x:c>
      <x:c r="M2794"/>
      <x:c r="N2794"/>
    </x:row>
    <x:row r="2795">
      <x:c r="A2795" t="str">
        <x:v>W Campbell|2026-01-07</x:v>
      </x:c>
      <x:c r="B2795" s="888" t="n">
        <x:v>46029</x:v>
      </x:c>
      <x:c r="C2795" t="str">
        <x:v>W Campbell</x:v>
      </x:c>
      <x:c r="D2795" t="str">
        <x:v>Permanent</x:v>
      </x:c>
      <x:c r="E2795" t="str">
        <x:v>Croydon</x:v>
      </x:c>
      <x:c r="F2795" t="str">
        <x:v>Operative Skilled</x:v>
      </x:c>
      <x:c r="G2795" t="str">
        <x:v>399363D</x:v>
      </x:c>
      <x:c r="H2795" t="str">
        <x:v>Thames Valley Police</x:v>
      </x:c>
      <x:c r="I2795" t="n">
        <x:v>6</x:v>
      </x:c>
      <x:c r="J2795" t="str">
        <x:v>Worked</x:v>
      </x:c>
      <x:c r="K2795" t="str">
        <x:v>Employee 1980; home branch Croydon; assigned role Operative Skilled | Deployment branch: Oxford | Actual role: Operative Porter | Jobs: 399363D | Customers: Thames Valley Police | Actual hours: 6.0; source records: 1</x:v>
      </x:c>
      <x:c r="L2795" t="str">
        <x:v>Include</x:v>
      </x:c>
      <x:c r="M2795"/>
      <x:c r="N2795"/>
    </x:row>
    <x:row r="2796">
      <x:c r="A2796" t="str">
        <x:v>W Campbell|2026-01-08</x:v>
      </x:c>
      <x:c r="B2796" s="888" t="n">
        <x:v>46030</x:v>
      </x:c>
      <x:c r="C2796" t="str">
        <x:v>W Campbell</x:v>
      </x:c>
      <x:c r="D2796" t="str">
        <x:v>Permanent</x:v>
      </x:c>
      <x:c r="E2796" t="str">
        <x:v>Croydon</x:v>
      </x:c>
      <x:c r="F2796" t="str">
        <x:v>Operative Skilled</x:v>
      </x:c>
      <x:c r="G2796" t="str">
        <x:v>399245, 398740, 399379</x:v>
      </x:c>
      <x:c r="H2796" t="str">
        <x:v>Haier (Kings College); Imperial College London (Equipnet); Restore Harrow Green Oxford  M/W use only</x:v>
      </x:c>
      <x:c r="I2796" t="n">
        <x:v>29</x:v>
      </x:c>
      <x:c r="J2796" t="str">
        <x:v>Worked — 3 records</x:v>
      </x:c>
      <x:c r="K2796" t="str">
        <x:v>Employee 1980; home branch Croydon; assigned role Operative Skilled | Deployment branch: Oxford | Actual role: Operative Skilled | Jobs: 399245, 398740, 399379 | Customers: Haier (Kings College); Imperial College London (Equipnet); Restore Harrow Green Oxford  M/W use only | Actual hours: 29.0; source records: 3</x:v>
      </x:c>
      <x:c r="L2796" t="str">
        <x:v>Include</x:v>
      </x:c>
      <x:c r="M2796"/>
      <x:c r="N2796"/>
    </x:row>
    <x:row r="2797">
      <x:c r="A2797" t="str">
        <x:v>W Campbell|2026-01-09</x:v>
      </x:c>
      <x:c r="B2797" s="888" t="n">
        <x:v>46031</x:v>
      </x:c>
      <x:c r="C2797" t="str">
        <x:v>W Campbell</x:v>
      </x:c>
      <x:c r="D2797" t="str">
        <x:v>Permanent</x:v>
      </x:c>
      <x:c r="E2797" t="str">
        <x:v>Croydon</x:v>
      </x:c>
      <x:c r="F2797" t="str">
        <x:v>Operative Skilled</x:v>
      </x:c>
      <x:c r="G2797" t="str">
        <x:v>399515</x:v>
      </x:c>
      <x:c r="H2797" t="str">
        <x:v>Yard Duty, Vehicles Management and WHS support</x:v>
      </x:c>
      <x:c r="I2797" t="n">
        <x:v>6</x:v>
      </x:c>
      <x:c r="J2797" t="str">
        <x:v>Worked</x:v>
      </x:c>
      <x:c r="K2797" t="str">
        <x:v>Employee 1980; home branch Croydon; assigned role Operative Skilled | Deployment branch: Croydon | Actual role: Operative Porter | Jobs: 399515 | Customers: Yard Duty, Vehicles Management and WHS support | Actual hours: 6.0; source records: 1</x:v>
      </x:c>
      <x:c r="L2797" t="str">
        <x:v>Include</x:v>
      </x:c>
      <x:c r="M2797"/>
      <x:c r="N2797"/>
    </x:row>
    <x:row r="2798">
      <x:c r="A2798" t="str">
        <x:v>W Campbell|2026-01-12</x:v>
      </x:c>
      <x:c r="B2798" s="888" t="n">
        <x:v>46034</x:v>
      </x:c>
      <x:c r="C2798" t="str">
        <x:v>W Campbell</x:v>
      </x:c>
      <x:c r="D2798" t="str">
        <x:v>Permanent</x:v>
      </x:c>
      <x:c r="E2798" t="str">
        <x:v>Croydon</x:v>
      </x:c>
      <x:c r="F2798" t="str">
        <x:v>Operative Skilled</x:v>
      </x:c>
      <x:c r="G2798" t="str">
        <x:v>399384</x:v>
      </x:c>
      <x:c r="H2798" t="str">
        <x:v>Network Rail</x:v>
      </x:c>
      <x:c r="I2798" t="n">
        <x:v>5</x:v>
      </x:c>
      <x:c r="J2798" t="str">
        <x:v>Worked</x:v>
      </x:c>
      <x:c r="K2798" t="str">
        <x:v>Employee 1980; home branch Croydon; assigned role Operative Skilled | Deployment branch: Croydon | Actual role: Operative Porter | Jobs: 399384 | Customers: Network Rail | Actual hours: 5.0; source records: 1</x:v>
      </x:c>
      <x:c r="L2798" t="str">
        <x:v>Include</x:v>
      </x:c>
      <x:c r="M2798"/>
      <x:c r="N2798"/>
    </x:row>
    <x:row r="2799">
      <x:c r="A2799" t="str">
        <x:v>W Campbell|2026-01-16</x:v>
      </x:c>
      <x:c r="B2799" s="888" t="n">
        <x:v>46038</x:v>
      </x:c>
      <x:c r="C2799" t="str">
        <x:v>W Campbell</x:v>
      </x:c>
      <x:c r="D2799" t="str">
        <x:v>Permanent</x:v>
      </x:c>
      <x:c r="E2799" t="str">
        <x:v>Croydon</x:v>
      </x:c>
      <x:c r="F2799" t="str">
        <x:v>Operative Skilled</x:v>
      </x:c>
      <x:c r="G2799" t="str">
        <x:v>398670</x:v>
      </x:c>
      <x:c r="H2799" t="str">
        <x:v>Handelsbanken (Chiswick)</x:v>
      </x:c>
      <x:c r="I2799" t="n">
        <x:v>6.5</x:v>
      </x:c>
      <x:c r="J2799" t="str">
        <x:v>Worked</x:v>
      </x:c>
      <x:c r="K2799" t="str">
        <x:v>Employee 1980; home branch Croydon; assigned role Operative Skilled | Deployment branch: Croydon | Actual role: Operative Skilled | Jobs: 398670 | Customers: Handelsbanken (Chiswick) | Actual hours: 6.5; source records: 1</x:v>
      </x:c>
      <x:c r="L2799" t="str">
        <x:v>Include</x:v>
      </x:c>
      <x:c r="M2799"/>
      <x:c r="N2799"/>
    </x:row>
    <x:row r="2800">
      <x:c r="A2800" t="str">
        <x:v>W Campbell|2026-01-19</x:v>
      </x:c>
      <x:c r="B2800" s="888" t="n">
        <x:v>46041</x:v>
      </x:c>
      <x:c r="C2800" t="str">
        <x:v>W Campbell</x:v>
      </x:c>
      <x:c r="D2800" t="str">
        <x:v>Permanent</x:v>
      </x:c>
      <x:c r="E2800" t="str">
        <x:v>Croydon</x:v>
      </x:c>
      <x:c r="F2800" t="str">
        <x:v>Operative Skilled</x:v>
      </x:c>
      <x:c r="G2800" t="str">
        <x:v>399255</x:v>
      </x:c>
      <x:c r="H2800" t="str">
        <x:v>Surrey County Council</x:v>
      </x:c>
      <x:c r="I2800" t="n">
        <x:v>5.5</x:v>
      </x:c>
      <x:c r="J2800" t="str">
        <x:v>Worked</x:v>
      </x:c>
      <x:c r="K2800" t="str">
        <x:v>Employee 1980; home branch Croydon; assigned role Operative Skilled | Deployment branch: Croydon | Actual role: Operative Porter | Jobs: 399255 | Customers: Surrey County Council | Actual hours: 5.5; source records: 1</x:v>
      </x:c>
      <x:c r="L2800" t="str">
        <x:v>Include</x:v>
      </x:c>
      <x:c r="M2800"/>
      <x:c r="N2800"/>
    </x:row>
    <x:row r="2801">
      <x:c r="A2801" t="str">
        <x:v>W Campbell|2026-01-20</x:v>
      </x:c>
      <x:c r="B2801" s="888" t="n">
        <x:v>46042</x:v>
      </x:c>
      <x:c r="C2801" t="str">
        <x:v>W Campbell</x:v>
      </x:c>
      <x:c r="D2801" t="str">
        <x:v>Permanent</x:v>
      </x:c>
      <x:c r="E2801" t="str">
        <x:v>Croydon</x:v>
      </x:c>
      <x:c r="F2801" t="str">
        <x:v>Operative Skilled</x:v>
      </x:c>
      <x:c r="G2801" t="str">
        <x:v>399205</x:v>
      </x:c>
      <x:c r="H2801" t="str">
        <x:v>Hermes Investment Management Ltd</x:v>
      </x:c>
      <x:c r="I2801" t="n">
        <x:v>7.5</x:v>
      </x:c>
      <x:c r="J2801" t="str">
        <x:v>Worked</x:v>
      </x:c>
      <x:c r="K2801" t="str">
        <x:v>Employee 1980; home branch Croydon; assigned role Operative Skilled | Deployment branch: Croydon | Actual role: Operative Porter | Jobs: 399205 | Customers: Hermes Investment Management Ltd | Actual hours: 7.5; source records: 1</x:v>
      </x:c>
      <x:c r="L2801" t="str">
        <x:v>Include</x:v>
      </x:c>
      <x:c r="M2801"/>
      <x:c r="N2801"/>
    </x:row>
    <x:row r="2802">
      <x:c r="A2802" t="str">
        <x:v>W Campbell|2026-01-21</x:v>
      </x:c>
      <x:c r="B2802" s="888" t="n">
        <x:v>46043</x:v>
      </x:c>
      <x:c r="C2802" t="str">
        <x:v>W Campbell</x:v>
      </x:c>
      <x:c r="D2802" t="str">
        <x:v>Permanent</x:v>
      </x:c>
      <x:c r="E2802" t="str">
        <x:v>Croydon</x:v>
      </x:c>
      <x:c r="F2802" t="str">
        <x:v>Operative Skilled</x:v>
      </x:c>
      <x:c r="G2802" t="str">
        <x:v>398670</x:v>
      </x:c>
      <x:c r="H2802" t="str">
        <x:v>Handelsbanken (Chiswick)</x:v>
      </x:c>
      <x:c r="I2802" t="n">
        <x:v>6</x:v>
      </x:c>
      <x:c r="J2802" t="str">
        <x:v>Worked</x:v>
      </x:c>
      <x:c r="K2802" t="str">
        <x:v>Employee 1980; home branch Croydon; assigned role Operative Skilled | Deployment branch: Croydon | Actual role: Operative Skilled | Jobs: 398670 | Customers: Handelsbanken (Chiswick) | Actual hours: 6.0; source records: 1</x:v>
      </x:c>
      <x:c r="L2802" t="str">
        <x:v>Include</x:v>
      </x:c>
      <x:c r="M2802"/>
      <x:c r="N2802"/>
    </x:row>
    <x:row r="2803">
      <x:c r="A2803" t="str">
        <x:v>W Campbell|2026-01-22</x:v>
      </x:c>
      <x:c r="B2803" s="888" t="n">
        <x:v>46044</x:v>
      </x:c>
      <x:c r="C2803" t="str">
        <x:v>W Campbell</x:v>
      </x:c>
      <x:c r="D2803" t="str">
        <x:v>Permanent</x:v>
      </x:c>
      <x:c r="E2803" t="str">
        <x:v>Croydon</x:v>
      </x:c>
      <x:c r="F2803" t="str">
        <x:v>Operative Skilled</x:v>
      </x:c>
      <x:c r="G2803" t="str">
        <x:v>399451A</x:v>
      </x:c>
      <x:c r="H2803" t="str">
        <x:v>Royal Borough of Kensington and Chelsea</x:v>
      </x:c>
      <x:c r="I2803" t="n">
        <x:v>5.5</x:v>
      </x:c>
      <x:c r="J2803" t="str">
        <x:v>Worked</x:v>
      </x:c>
      <x:c r="K2803" t="str">
        <x:v>Employee 1980; home branch Croydon; assigned role Operative Skilled | Deployment branch: Croydon | Actual role: Operative Skilled | Jobs: 399451A | Customers: Royal Borough of Kensington and Chelsea | Actual hours: 5.5; source records: 1</x:v>
      </x:c>
      <x:c r="L2803" t="str">
        <x:v>Include</x:v>
      </x:c>
      <x:c r="M2803"/>
      <x:c r="N2803"/>
    </x:row>
    <x:row r="2804">
      <x:c r="A2804" t="str">
        <x:v>W Campbell|2026-01-23</x:v>
      </x:c>
      <x:c r="B2804" s="888" t="n">
        <x:v>46045</x:v>
      </x:c>
      <x:c r="C2804" t="str">
        <x:v>W Campbell</x:v>
      </x:c>
      <x:c r="D2804" t="str">
        <x:v>Permanent</x:v>
      </x:c>
      <x:c r="E2804" t="str">
        <x:v>Croydon</x:v>
      </x:c>
      <x:c r="F2804" t="str">
        <x:v>Operative Skilled</x:v>
      </x:c>
      <x:c r="G2804" t="str">
        <x:v>399451A</x:v>
      </x:c>
      <x:c r="H2804" t="str">
        <x:v>Royal Borough of Kensington and Chelsea</x:v>
      </x:c>
      <x:c r="I2804" t="n">
        <x:v>9.5</x:v>
      </x:c>
      <x:c r="J2804" t="str">
        <x:v>Worked</x:v>
      </x:c>
      <x:c r="K2804" t="str">
        <x:v>Employee 1980; home branch Croydon; assigned role Operative Skilled | Deployment branch: Croydon | Actual role: Operative Skilled | Jobs: 399451A | Customers: Royal Borough of Kensington and Chelsea | Actual hours: 9.5; source records: 1</x:v>
      </x:c>
      <x:c r="L2804" t="str">
        <x:v>Include</x:v>
      </x:c>
      <x:c r="M2804"/>
      <x:c r="N2804"/>
    </x:row>
    <x:row r="2805">
      <x:c r="A2805" t="str">
        <x:v>W Campbell|2026-01-26</x:v>
      </x:c>
      <x:c r="B2805" s="888" t="n">
        <x:v>46048</x:v>
      </x:c>
      <x:c r="C2805" t="str">
        <x:v>W Campbell</x:v>
      </x:c>
      <x:c r="D2805" t="str">
        <x:v>Permanent</x:v>
      </x:c>
      <x:c r="E2805" t="str">
        <x:v>Croydon</x:v>
      </x:c>
      <x:c r="F2805" t="str">
        <x:v>Operative Skilled</x:v>
      </x:c>
      <x:c r="G2805" t="str">
        <x:v>399451A</x:v>
      </x:c>
      <x:c r="H2805" t="str">
        <x:v>Royal Borough of Kensington and Chelsea</x:v>
      </x:c>
      <x:c r="I2805" t="n">
        <x:v>4</x:v>
      </x:c>
      <x:c r="J2805" t="str">
        <x:v>Worked</x:v>
      </x:c>
      <x:c r="K2805" t="str">
        <x:v>Employee 1980; home branch Croydon; assigned role Operative Skilled | Deployment branch: Croydon | Actual role: Operative Skilled | Jobs: 399451A | Customers: Royal Borough of Kensington and Chelsea | Actual hours: 4.0; source records: 1</x:v>
      </x:c>
      <x:c r="L2805" t="str">
        <x:v>Include</x:v>
      </x:c>
      <x:c r="M2805"/>
      <x:c r="N2805"/>
    </x:row>
    <x:row r="2806">
      <x:c r="A2806" t="str">
        <x:v>W Campbell|2026-01-27</x:v>
      </x:c>
      <x:c r="B2806" s="888" t="n">
        <x:v>46049</x:v>
      </x:c>
      <x:c r="C2806" t="str">
        <x:v>W Campbell</x:v>
      </x:c>
      <x:c r="D2806" t="str">
        <x:v>Permanent</x:v>
      </x:c>
      <x:c r="E2806" t="str">
        <x:v>Croydon</x:v>
      </x:c>
      <x:c r="F2806" t="str">
        <x:v>Operative Skilled</x:v>
      </x:c>
      <x:c r="G2806" t="str">
        <x:v>399451A</x:v>
      </x:c>
      <x:c r="H2806" t="str">
        <x:v>Royal Borough of Kensington and Chelsea</x:v>
      </x:c>
      <x:c r="I2806" t="n">
        <x:v>10.5</x:v>
      </x:c>
      <x:c r="J2806" t="str">
        <x:v>Worked</x:v>
      </x:c>
      <x:c r="K2806" t="str">
        <x:v>Employee 1980; home branch Croydon; assigned role Operative Skilled | Deployment branch: Croydon | Actual role: Operative Skilled | Jobs: 399451A | Customers: Royal Borough of Kensington and Chelsea | Actual hours: 10.5; source records: 1</x:v>
      </x:c>
      <x:c r="L2806" t="str">
        <x:v>Include</x:v>
      </x:c>
      <x:c r="M2806"/>
      <x:c r="N2806"/>
    </x:row>
    <x:row r="2807">
      <x:c r="A2807" t="str">
        <x:v>W Campbell|2026-01-28</x:v>
      </x:c>
      <x:c r="B2807" s="888" t="n">
        <x:v>46050</x:v>
      </x:c>
      <x:c r="C2807" t="str">
        <x:v>W Campbell</x:v>
      </x:c>
      <x:c r="D2807" t="str">
        <x:v>Permanent</x:v>
      </x:c>
      <x:c r="E2807" t="str">
        <x:v>Croydon</x:v>
      </x:c>
      <x:c r="F2807" t="str">
        <x:v>Operative Skilled</x:v>
      </x:c>
      <x:c r="G2807" t="str">
        <x:v>399275C</x:v>
      </x:c>
      <x:c r="H2807" t="str">
        <x:v>Avantor (CROYDON JAN 2026 )</x:v>
      </x:c>
      <x:c r="I2807" t="n">
        <x:v>5</x:v>
      </x:c>
      <x:c r="J2807" t="str">
        <x:v>Worked</x:v>
      </x:c>
      <x:c r="K2807" t="str">
        <x:v>Employee 1980; home branch Croydon; assigned role Operative Skilled | Deployment branch: Cambridge | Actual role: Operative Skilled | Jobs: 399275C | Customers: Avantor (CROYDON JAN 2026 ) | Actual hours: 5.0; source records: 1</x:v>
      </x:c>
      <x:c r="L2807" t="str">
        <x:v>Include</x:v>
      </x:c>
      <x:c r="M2807"/>
      <x:c r="N2807"/>
    </x:row>
    <x:row r="2808">
      <x:c r="A2808" t="str">
        <x:v>W Campbell|2026-01-29</x:v>
      </x:c>
      <x:c r="B2808" s="888" t="n">
        <x:v>46051</x:v>
      </x:c>
      <x:c r="C2808" t="str">
        <x:v>W Campbell</x:v>
      </x:c>
      <x:c r="D2808" t="str">
        <x:v>Permanent</x:v>
      </x:c>
      <x:c r="E2808" t="str">
        <x:v>Croydon</x:v>
      </x:c>
      <x:c r="F2808" t="str">
        <x:v>Operative Skilled</x:v>
      </x:c>
      <x:c r="G2808" t="str">
        <x:v>399730</x:v>
      </x:c>
      <x:c r="H2808" t="str">
        <x:v>RSM UK</x:v>
      </x:c>
      <x:c r="I2808" t="n">
        <x:v>7</x:v>
      </x:c>
      <x:c r="J2808" t="str">
        <x:v>Worked</x:v>
      </x:c>
      <x:c r="K2808" t="str">
        <x:v>Employee 1980; home branch Croydon; assigned role Operative Skilled | Deployment branch: Croydon | Actual role: Operative Skilled | Jobs: 399730 | Customers: RSM UK | Actual hours: 7.0; source records: 1</x:v>
      </x:c>
      <x:c r="L2808" t="str">
        <x:v>Include</x:v>
      </x:c>
      <x:c r="M2808"/>
      <x:c r="N2808"/>
    </x:row>
    <x:row r="2809">
      <x:c r="A2809" t="str">
        <x:v>W Campbell|2026-01-30</x:v>
      </x:c>
      <x:c r="B2809" s="888" t="n">
        <x:v>46052</x:v>
      </x:c>
      <x:c r="C2809" t="str">
        <x:v>W Campbell</x:v>
      </x:c>
      <x:c r="D2809" t="str">
        <x:v>Permanent</x:v>
      </x:c>
      <x:c r="E2809" t="str">
        <x:v>Croydon</x:v>
      </x:c>
      <x:c r="F2809" t="str">
        <x:v>Operative Skilled</x:v>
      </x:c>
      <x:c r="G2809" t="str">
        <x:v>393361A</x:v>
      </x:c>
      <x:c r="H2809" t="str">
        <x:v>The Quadrant</x:v>
      </x:c>
      <x:c r="I2809" t="n">
        <x:v>9</x:v>
      </x:c>
      <x:c r="J2809" t="str">
        <x:v>Worked</x:v>
      </x:c>
      <x:c r="K2809" t="str">
        <x:v>Employee 1980; home branch Croydon; assigned role Operative Skilled | Deployment branch: Croydon | Actual role: Operative Porter | Jobs: 393361A | Customers: The Quadrant | Actual hours: 9.0; source records: 1</x:v>
      </x:c>
      <x:c r="L2809" t="str">
        <x:v>Include</x:v>
      </x:c>
      <x:c r="M2809"/>
      <x:c r="N2809"/>
    </x:row>
    <x:row r="2810">
      <x:c r="A2810" t="str">
        <x:v>Wayne Clark1|2026-01-01</x:v>
      </x:c>
      <x:c r="B2810" s="888" t="n">
        <x:v>46023</x:v>
      </x:c>
      <x:c r="C2810" t="str">
        <x:v>Wayne Clark1</x:v>
      </x:c>
      <x:c r="D2810" t="str">
        <x:v>Permanent</x:v>
      </x:c>
      <x:c r="E2810" t="str">
        <x:v>Leeds</x:v>
      </x:c>
      <x:c r="F2810" t="str">
        <x:v>Operative Driver</x:v>
      </x:c>
      <x:c r="G2810"/>
      <x:c r="H2810"/>
      <x:c r="I2810" t="n">
        <x:v>0</x:v>
      </x:c>
      <x:c r="J2810" t="str">
        <x:v>Annual leave</x:v>
      </x:c>
      <x:c r="K2810" t="str">
        <x:v>Employee 103945; home branch Leeds; assigned role Operative Driver | Leave: Annual Leave (Hours) | Leave calendar basis: Variable-pattern period</x:v>
      </x:c>
      <x:c r="L2810" t="str">
        <x:v>Include</x:v>
      </x:c>
      <x:c r="M2810"/>
      <x:c r="N2810"/>
    </x:row>
    <x:row r="2811">
      <x:c r="A2811" t="str">
        <x:v>Wayne Clark1|2026-01-05</x:v>
      </x:c>
      <x:c r="B2811" s="888" t="n">
        <x:v>46027</x:v>
      </x:c>
      <x:c r="C2811" t="str">
        <x:v>Wayne Clark1</x:v>
      </x:c>
      <x:c r="D2811" t="str">
        <x:v>Permanent</x:v>
      </x:c>
      <x:c r="E2811" t="str">
        <x:v>Leeds</x:v>
      </x:c>
      <x:c r="F2811" t="str">
        <x:v>Operative Driver</x:v>
      </x:c>
      <x:c r="G2811" t="str">
        <x:v>391651J</x:v>
      </x:c>
      <x:c r="H2811" t="str">
        <x:v>The British Library</x:v>
      </x:c>
      <x:c r="I2811" t="n">
        <x:v>12.5</x:v>
      </x:c>
      <x:c r="J2811" t="str">
        <x:v>Worked</x:v>
      </x:c>
      <x:c r="K2811" t="str">
        <x:v>Employee 103945; home branch Leeds; assigned role Operative Driver | Deployment branch: Leeds | Actual role: Operative Driver | Jobs: 391651J | Customers: The British Library | Actual hours: 12.5; source records: 1</x:v>
      </x:c>
      <x:c r="L2811" t="str">
        <x:v>Include</x:v>
      </x:c>
      <x:c r="M2811"/>
      <x:c r="N2811"/>
    </x:row>
    <x:row r="2812">
      <x:c r="A2812" t="str">
        <x:v>Wayne Clark1|2026-01-06</x:v>
      </x:c>
      <x:c r="B2812" s="888" t="n">
        <x:v>46028</x:v>
      </x:c>
      <x:c r="C2812" t="str">
        <x:v>Wayne Clark1</x:v>
      </x:c>
      <x:c r="D2812" t="str">
        <x:v>Permanent</x:v>
      </x:c>
      <x:c r="E2812" t="str">
        <x:v>Leeds</x:v>
      </x:c>
      <x:c r="F2812" t="str">
        <x:v>Operative Driver</x:v>
      </x:c>
      <x:c r="G2812" t="str">
        <x:v>391651J</x:v>
      </x:c>
      <x:c r="H2812" t="str">
        <x:v>The British Library</x:v>
      </x:c>
      <x:c r="I2812" t="n">
        <x:v>12.17</x:v>
      </x:c>
      <x:c r="J2812" t="str">
        <x:v>Worked</x:v>
      </x:c>
      <x:c r="K2812" t="str">
        <x:v>Employee 103945; home branch Leeds; assigned role Operative Driver | Deployment branch: Leeds | Actual role: Operative Driver | Jobs: 391651J | Customers: The British Library | Actual hours: 12.2; source records: 1</x:v>
      </x:c>
      <x:c r="L2812" t="str">
        <x:v>Include</x:v>
      </x:c>
      <x:c r="M2812"/>
      <x:c r="N2812"/>
    </x:row>
    <x:row r="2813">
      <x:c r="A2813" t="str">
        <x:v>Wayne Clark1|2026-01-07</x:v>
      </x:c>
      <x:c r="B2813" s="888" t="n">
        <x:v>46029</x:v>
      </x:c>
      <x:c r="C2813" t="str">
        <x:v>Wayne Clark1</x:v>
      </x:c>
      <x:c r="D2813" t="str">
        <x:v>Permanent</x:v>
      </x:c>
      <x:c r="E2813" t="str">
        <x:v>Leeds</x:v>
      </x:c>
      <x:c r="F2813" t="str">
        <x:v>Operative Driver</x:v>
      </x:c>
      <x:c r="G2813" t="str">
        <x:v>391651J</x:v>
      </x:c>
      <x:c r="H2813" t="str">
        <x:v>The British Library</x:v>
      </x:c>
      <x:c r="I2813" t="n">
        <x:v>12</x:v>
      </x:c>
      <x:c r="J2813" t="str">
        <x:v>Worked</x:v>
      </x:c>
      <x:c r="K2813" t="str">
        <x:v>Employee 103945; home branch Leeds; assigned role Operative Driver | Deployment branch: Leeds | Actual role: Operative Driver | Jobs: 391651J | Customers: The British Library | Actual hours: 12.0; source records: 1</x:v>
      </x:c>
      <x:c r="L2813" t="str">
        <x:v>Include</x:v>
      </x:c>
      <x:c r="M2813"/>
      <x:c r="N2813"/>
    </x:row>
    <x:row r="2814">
      <x:c r="A2814" t="str">
        <x:v>Wayne Clark1|2026-01-08</x:v>
      </x:c>
      <x:c r="B2814" s="888" t="n">
        <x:v>46030</x:v>
      </x:c>
      <x:c r="C2814" t="str">
        <x:v>Wayne Clark1</x:v>
      </x:c>
      <x:c r="D2814" t="str">
        <x:v>Permanent</x:v>
      </x:c>
      <x:c r="E2814" t="str">
        <x:v>Leeds</x:v>
      </x:c>
      <x:c r="F2814" t="str">
        <x:v>Operative Driver</x:v>
      </x:c>
      <x:c r="G2814" t="str">
        <x:v>391651J</x:v>
      </x:c>
      <x:c r="H2814" t="str">
        <x:v>The British Library</x:v>
      </x:c>
      <x:c r="I2814" t="n">
        <x:v>13.67</x:v>
      </x:c>
      <x:c r="J2814" t="str">
        <x:v>Worked</x:v>
      </x:c>
      <x:c r="K2814" t="str">
        <x:v>Employee 103945; home branch Leeds; assigned role Operative Driver | Deployment branch: Leeds | Actual role: Operative Driver | Jobs: 391651J | Customers: The British Library | Actual hours: 13.7; source records: 1</x:v>
      </x:c>
      <x:c r="L2814" t="str">
        <x:v>Include</x:v>
      </x:c>
      <x:c r="M2814"/>
      <x:c r="N2814"/>
    </x:row>
    <x:row r="2815">
      <x:c r="A2815" t="str">
        <x:v>Wayne Clark1|2026-01-09</x:v>
      </x:c>
      <x:c r="B2815" s="888" t="n">
        <x:v>46031</x:v>
      </x:c>
      <x:c r="C2815" t="str">
        <x:v>Wayne Clark1</x:v>
      </x:c>
      <x:c r="D2815" t="str">
        <x:v>Permanent</x:v>
      </x:c>
      <x:c r="E2815" t="str">
        <x:v>Leeds</x:v>
      </x:c>
      <x:c r="F2815" t="str">
        <x:v>Operative Driver</x:v>
      </x:c>
      <x:c r="G2815" t="str">
        <x:v>391651J</x:v>
      </x:c>
      <x:c r="H2815" t="str">
        <x:v>The British Library</x:v>
      </x:c>
      <x:c r="I2815" t="n">
        <x:v>12</x:v>
      </x:c>
      <x:c r="J2815" t="str">
        <x:v>Worked</x:v>
      </x:c>
      <x:c r="K2815" t="str">
        <x:v>Employee 103945; home branch Leeds; assigned role Operative Driver | Deployment branch: Leeds | Actual role: Operative Driver | Jobs: 391651J | Customers: The British Library | Actual hours: 12.0; source records: 1</x:v>
      </x:c>
      <x:c r="L2815" t="str">
        <x:v>Include</x:v>
      </x:c>
      <x:c r="M2815"/>
      <x:c r="N2815"/>
    </x:row>
    <x:row r="2816">
      <x:c r="A2816" t="str">
        <x:v>Wayne Clark1|2026-01-12</x:v>
      </x:c>
      <x:c r="B2816" s="888" t="n">
        <x:v>46034</x:v>
      </x:c>
      <x:c r="C2816" t="str">
        <x:v>Wayne Clark1</x:v>
      </x:c>
      <x:c r="D2816" t="str">
        <x:v>Permanent</x:v>
      </x:c>
      <x:c r="E2816" t="str">
        <x:v>Leeds</x:v>
      </x:c>
      <x:c r="F2816" t="str">
        <x:v>Operative Driver</x:v>
      </x:c>
      <x:c r="G2816" t="str">
        <x:v>391651J</x:v>
      </x:c>
      <x:c r="H2816" t="str">
        <x:v>The British Library</x:v>
      </x:c>
      <x:c r="I2816" t="n">
        <x:v>12.67</x:v>
      </x:c>
      <x:c r="J2816" t="str">
        <x:v>Worked</x:v>
      </x:c>
      <x:c r="K2816" t="str">
        <x:v>Employee 103945; home branch Leeds; assigned role Operative Driver | Deployment branch: Leeds | Actual role: Operative Driver | Jobs: 391651J | Customers: The British Library | Actual hours: 12.7; source records: 1</x:v>
      </x:c>
      <x:c r="L2816" t="str">
        <x:v>Include</x:v>
      </x:c>
      <x:c r="M2816"/>
      <x:c r="N2816"/>
    </x:row>
    <x:row r="2817">
      <x:c r="A2817" t="str">
        <x:v>Wayne Clark1|2026-01-13</x:v>
      </x:c>
      <x:c r="B2817" s="888" t="n">
        <x:v>46035</x:v>
      </x:c>
      <x:c r="C2817" t="str">
        <x:v>Wayne Clark1</x:v>
      </x:c>
      <x:c r="D2817" t="str">
        <x:v>Permanent</x:v>
      </x:c>
      <x:c r="E2817" t="str">
        <x:v>Leeds</x:v>
      </x:c>
      <x:c r="F2817" t="str">
        <x:v>Operative Driver</x:v>
      </x:c>
      <x:c r="G2817" t="str">
        <x:v>391651J</x:v>
      </x:c>
      <x:c r="H2817" t="str">
        <x:v>The British Library</x:v>
      </x:c>
      <x:c r="I2817" t="n">
        <x:v>12.33</x:v>
      </x:c>
      <x:c r="J2817" t="str">
        <x:v>Worked</x:v>
      </x:c>
      <x:c r="K2817" t="str">
        <x:v>Employee 103945; home branch Leeds; assigned role Operative Driver | Deployment branch: Leeds | Actual role: Operative Driver | Jobs: 391651J | Customers: The British Library | Actual hours: 12.3; source records: 1</x:v>
      </x:c>
      <x:c r="L2817" t="str">
        <x:v>Include</x:v>
      </x:c>
      <x:c r="M2817"/>
      <x:c r="N2817"/>
    </x:row>
    <x:row r="2818">
      <x:c r="A2818" t="str">
        <x:v>Wayne Clark1|2026-01-14</x:v>
      </x:c>
      <x:c r="B2818" s="888" t="n">
        <x:v>46036</x:v>
      </x:c>
      <x:c r="C2818" t="str">
        <x:v>Wayne Clark1</x:v>
      </x:c>
      <x:c r="D2818" t="str">
        <x:v>Permanent</x:v>
      </x:c>
      <x:c r="E2818" t="str">
        <x:v>Leeds</x:v>
      </x:c>
      <x:c r="F2818" t="str">
        <x:v>Operative Driver</x:v>
      </x:c>
      <x:c r="G2818" t="str">
        <x:v>391651J</x:v>
      </x:c>
      <x:c r="H2818" t="str">
        <x:v>The British Library</x:v>
      </x:c>
      <x:c r="I2818" t="n">
        <x:v>14.25</x:v>
      </x:c>
      <x:c r="J2818" t="str">
        <x:v>Worked</x:v>
      </x:c>
      <x:c r="K2818" t="str">
        <x:v>Employee 103945; home branch Leeds; assigned role Operative Driver | Deployment branch: Leeds | Actual role: Operative Driver | Jobs: 391651J | Customers: The British Library | Actual hours: 14.2; source records: 1</x:v>
      </x:c>
      <x:c r="L2818" t="str">
        <x:v>Include</x:v>
      </x:c>
      <x:c r="M2818"/>
      <x:c r="N2818"/>
    </x:row>
    <x:row r="2819">
      <x:c r="A2819" t="str">
        <x:v>Wayne Clark1|2026-01-15</x:v>
      </x:c>
      <x:c r="B2819" s="888" t="n">
        <x:v>46037</x:v>
      </x:c>
      <x:c r="C2819" t="str">
        <x:v>Wayne Clark1</x:v>
      </x:c>
      <x:c r="D2819" t="str">
        <x:v>Permanent</x:v>
      </x:c>
      <x:c r="E2819" t="str">
        <x:v>Leeds</x:v>
      </x:c>
      <x:c r="F2819" t="str">
        <x:v>Operative Driver</x:v>
      </x:c>
      <x:c r="G2819" t="str">
        <x:v>391651J</x:v>
      </x:c>
      <x:c r="H2819" t="str">
        <x:v>The British Library</x:v>
      </x:c>
      <x:c r="I2819" t="n">
        <x:v>14</x:v>
      </x:c>
      <x:c r="J2819" t="str">
        <x:v>Worked</x:v>
      </x:c>
      <x:c r="K2819" t="str">
        <x:v>Employee 103945; home branch Leeds; assigned role Operative Driver | Deployment branch: Leeds | Actual role: Operative Driver | Jobs: 391651J | Customers: The British Library | Actual hours: 14.0; source records: 1</x:v>
      </x:c>
      <x:c r="L2819" t="str">
        <x:v>Include</x:v>
      </x:c>
      <x:c r="M2819"/>
      <x:c r="N2819"/>
    </x:row>
    <x:row r="2820">
      <x:c r="A2820" t="str">
        <x:v>Wayne Clark1|2026-01-16</x:v>
      </x:c>
      <x:c r="B2820" s="888" t="n">
        <x:v>46038</x:v>
      </x:c>
      <x:c r="C2820" t="str">
        <x:v>Wayne Clark1</x:v>
      </x:c>
      <x:c r="D2820" t="str">
        <x:v>Permanent</x:v>
      </x:c>
      <x:c r="E2820" t="str">
        <x:v>Leeds</x:v>
      </x:c>
      <x:c r="F2820" t="str">
        <x:v>Operative Driver</x:v>
      </x:c>
      <x:c r="G2820" t="str">
        <x:v>391651J</x:v>
      </x:c>
      <x:c r="H2820" t="str">
        <x:v>The British Library</x:v>
      </x:c>
      <x:c r="I2820" t="n">
        <x:v>13.25</x:v>
      </x:c>
      <x:c r="J2820" t="str">
        <x:v>Worked</x:v>
      </x:c>
      <x:c r="K2820" t="str">
        <x:v>Employee 103945; home branch Leeds; assigned role Operative Driver | Deployment branch: Leeds | Actual role: Operative Driver | Jobs: 391651J | Customers: The British Library | Actual hours: 13.2; source records: 1</x:v>
      </x:c>
      <x:c r="L2820" t="str">
        <x:v>Include</x:v>
      </x:c>
      <x:c r="M2820"/>
      <x:c r="N2820"/>
    </x:row>
    <x:row r="2821">
      <x:c r="A2821" t="str">
        <x:v>Wayne Clark1|2026-01-19</x:v>
      </x:c>
      <x:c r="B2821" s="888" t="n">
        <x:v>46041</x:v>
      </x:c>
      <x:c r="C2821" t="str">
        <x:v>Wayne Clark1</x:v>
      </x:c>
      <x:c r="D2821" t="str">
        <x:v>Permanent</x:v>
      </x:c>
      <x:c r="E2821" t="str">
        <x:v>Leeds</x:v>
      </x:c>
      <x:c r="F2821" t="str">
        <x:v>Operative Driver</x:v>
      </x:c>
      <x:c r="G2821" t="str">
        <x:v>391651J</x:v>
      </x:c>
      <x:c r="H2821" t="str">
        <x:v>The British Library</x:v>
      </x:c>
      <x:c r="I2821" t="n">
        <x:v>14</x:v>
      </x:c>
      <x:c r="J2821" t="str">
        <x:v>Worked</x:v>
      </x:c>
      <x:c r="K2821" t="str">
        <x:v>Employee 103945; home branch Leeds; assigned role Operative Driver | Deployment branch: Leeds | Actual role: Operative Driver | Jobs: 391651J | Customers: The British Library | Actual hours: 14.0; source records: 1</x:v>
      </x:c>
      <x:c r="L2821" t="str">
        <x:v>Include</x:v>
      </x:c>
      <x:c r="M2821"/>
      <x:c r="N2821"/>
    </x:row>
    <x:row r="2822">
      <x:c r="A2822" t="str">
        <x:v>Wayne Clark1|2026-01-20</x:v>
      </x:c>
      <x:c r="B2822" s="888" t="n">
        <x:v>46042</x:v>
      </x:c>
      <x:c r="C2822" t="str">
        <x:v>Wayne Clark1</x:v>
      </x:c>
      <x:c r="D2822" t="str">
        <x:v>Permanent</x:v>
      </x:c>
      <x:c r="E2822" t="str">
        <x:v>Leeds</x:v>
      </x:c>
      <x:c r="F2822" t="str">
        <x:v>Operative Driver</x:v>
      </x:c>
      <x:c r="G2822" t="str">
        <x:v>391651J</x:v>
      </x:c>
      <x:c r="H2822" t="str">
        <x:v>The British Library</x:v>
      </x:c>
      <x:c r="I2822" t="n">
        <x:v>13.25</x:v>
      </x:c>
      <x:c r="J2822" t="str">
        <x:v>Worked</x:v>
      </x:c>
      <x:c r="K2822" t="str">
        <x:v>Employee 103945; home branch Leeds; assigned role Operative Driver | Deployment branch: Leeds | Actual role: Operative Driver | Jobs: 391651J | Customers: The British Library | Actual hours: 13.2; source records: 1</x:v>
      </x:c>
      <x:c r="L2822" t="str">
        <x:v>Include</x:v>
      </x:c>
      <x:c r="M2822"/>
      <x:c r="N2822"/>
    </x:row>
    <x:row r="2823">
      <x:c r="A2823" t="str">
        <x:v>Wayne Clark1|2026-01-21</x:v>
      </x:c>
      <x:c r="B2823" s="888" t="n">
        <x:v>46043</x:v>
      </x:c>
      <x:c r="C2823" t="str">
        <x:v>Wayne Clark1</x:v>
      </x:c>
      <x:c r="D2823" t="str">
        <x:v>Permanent</x:v>
      </x:c>
      <x:c r="E2823" t="str">
        <x:v>Leeds</x:v>
      </x:c>
      <x:c r="F2823" t="str">
        <x:v>Operative Driver</x:v>
      </x:c>
      <x:c r="G2823" t="str">
        <x:v>391651J</x:v>
      </x:c>
      <x:c r="H2823" t="str">
        <x:v>The British Library</x:v>
      </x:c>
      <x:c r="I2823" t="n">
        <x:v>13.75</x:v>
      </x:c>
      <x:c r="J2823" t="str">
        <x:v>Worked</x:v>
      </x:c>
      <x:c r="K2823" t="str">
        <x:v>Employee 103945; home branch Leeds; assigned role Operative Driver | Deployment branch: Leeds | Actual role: Operative Driver | Jobs: 391651J | Customers: The British Library | Actual hours: 13.8; source records: 1</x:v>
      </x:c>
      <x:c r="L2823" t="str">
        <x:v>Include</x:v>
      </x:c>
      <x:c r="M2823"/>
      <x:c r="N2823"/>
    </x:row>
    <x:row r="2824">
      <x:c r="A2824" t="str">
        <x:v>Wayne Clark1|2026-01-22</x:v>
      </x:c>
      <x:c r="B2824" s="888" t="n">
        <x:v>46044</x:v>
      </x:c>
      <x:c r="C2824" t="str">
        <x:v>Wayne Clark1</x:v>
      </x:c>
      <x:c r="D2824" t="str">
        <x:v>Permanent</x:v>
      </x:c>
      <x:c r="E2824" t="str">
        <x:v>Leeds</x:v>
      </x:c>
      <x:c r="F2824" t="str">
        <x:v>Operative Driver</x:v>
      </x:c>
      <x:c r="G2824" t="str">
        <x:v>391651J</x:v>
      </x:c>
      <x:c r="H2824" t="str">
        <x:v>The British Library</x:v>
      </x:c>
      <x:c r="I2824" t="n">
        <x:v>20</x:v>
      </x:c>
      <x:c r="J2824" t="str">
        <x:v>Worked</x:v>
      </x:c>
      <x:c r="K2824" t="str">
        <x:v>Employee 103945; home branch Leeds; assigned role Operative Driver | Deployment branch: Leeds | Actual role: Operative Driver | Jobs: 391651J | Customers: The British Library | Actual hours: 20.0; source records: 1</x:v>
      </x:c>
      <x:c r="L2824" t="str">
        <x:v>Include</x:v>
      </x:c>
      <x:c r="M2824"/>
      <x:c r="N2824"/>
    </x:row>
    <x:row r="2825">
      <x:c r="A2825" t="str">
        <x:v>Wayne Clark1|2026-01-23</x:v>
      </x:c>
      <x:c r="B2825" s="888" t="n">
        <x:v>46045</x:v>
      </x:c>
      <x:c r="C2825" t="str">
        <x:v>Wayne Clark1</x:v>
      </x:c>
      <x:c r="D2825" t="str">
        <x:v>Permanent</x:v>
      </x:c>
      <x:c r="E2825" t="str">
        <x:v>Leeds</x:v>
      </x:c>
      <x:c r="F2825" t="str">
        <x:v>Operative Driver</x:v>
      </x:c>
      <x:c r="G2825" t="str">
        <x:v>391651J</x:v>
      </x:c>
      <x:c r="H2825" t="str">
        <x:v>The British Library</x:v>
      </x:c>
      <x:c r="I2825" t="n">
        <x:v>12</x:v>
      </x:c>
      <x:c r="J2825" t="str">
        <x:v>Worked</x:v>
      </x:c>
      <x:c r="K2825" t="str">
        <x:v>Employee 103945; home branch Leeds; assigned role Operative Driver | Deployment branch: Leeds | Actual role: Operative Driver | Jobs: 391651J | Customers: The British Library | Actual hours: 12.0; source records: 1</x:v>
      </x:c>
      <x:c r="L2825" t="str">
        <x:v>Include</x:v>
      </x:c>
      <x:c r="M2825"/>
      <x:c r="N2825"/>
    </x:row>
    <x:row r="2826">
      <x:c r="A2826" t="str">
        <x:v>Wayne Clark1|2026-01-26</x:v>
      </x:c>
      <x:c r="B2826" s="888" t="n">
        <x:v>46048</x:v>
      </x:c>
      <x:c r="C2826" t="str">
        <x:v>Wayne Clark1</x:v>
      </x:c>
      <x:c r="D2826" t="str">
        <x:v>Permanent</x:v>
      </x:c>
      <x:c r="E2826" t="str">
        <x:v>Leeds</x:v>
      </x:c>
      <x:c r="F2826" t="str">
        <x:v>Operative Driver</x:v>
      </x:c>
      <x:c r="G2826" t="str">
        <x:v>391651J</x:v>
      </x:c>
      <x:c r="H2826" t="str">
        <x:v>The British Library</x:v>
      </x:c>
      <x:c r="I2826" t="n">
        <x:v>15</x:v>
      </x:c>
      <x:c r="J2826" t="str">
        <x:v>Worked</x:v>
      </x:c>
      <x:c r="K2826" t="str">
        <x:v>Employee 103945; home branch Leeds; assigned role Operative Driver | Deployment branch: Leeds | Actual role: Operative Driver | Jobs: 391651J | Customers: The British Library | Actual hours: 15.0; source records: 1</x:v>
      </x:c>
      <x:c r="L2826" t="str">
        <x:v>Include</x:v>
      </x:c>
      <x:c r="M2826"/>
      <x:c r="N2826"/>
    </x:row>
    <x:row r="2827">
      <x:c r="A2827" t="str">
        <x:v>Wayne Clark1|2026-01-27</x:v>
      </x:c>
      <x:c r="B2827" s="888" t="n">
        <x:v>46049</x:v>
      </x:c>
      <x:c r="C2827" t="str">
        <x:v>Wayne Clark1</x:v>
      </x:c>
      <x:c r="D2827" t="str">
        <x:v>Permanent</x:v>
      </x:c>
      <x:c r="E2827" t="str">
        <x:v>Leeds</x:v>
      </x:c>
      <x:c r="F2827" t="str">
        <x:v>Operative Driver</x:v>
      </x:c>
      <x:c r="G2827" t="str">
        <x:v>391651J</x:v>
      </x:c>
      <x:c r="H2827" t="str">
        <x:v>The British Library</x:v>
      </x:c>
      <x:c r="I2827" t="n">
        <x:v>13.5</x:v>
      </x:c>
      <x:c r="J2827" t="str">
        <x:v>Worked</x:v>
      </x:c>
      <x:c r="K2827" t="str">
        <x:v>Employee 103945; home branch Leeds; assigned role Operative Driver | Deployment branch: Leeds | Actual role: Operative Driver | Jobs: 391651J | Customers: The British Library | Actual hours: 13.5; source records: 1</x:v>
      </x:c>
      <x:c r="L2827" t="str">
        <x:v>Include</x:v>
      </x:c>
      <x:c r="M2827"/>
      <x:c r="N2827"/>
    </x:row>
    <x:row r="2828">
      <x:c r="A2828" t="str">
        <x:v>Wayne Clark1|2026-01-28</x:v>
      </x:c>
      <x:c r="B2828" s="888" t="n">
        <x:v>46050</x:v>
      </x:c>
      <x:c r="C2828" t="str">
        <x:v>Wayne Clark1</x:v>
      </x:c>
      <x:c r="D2828" t="str">
        <x:v>Permanent</x:v>
      </x:c>
      <x:c r="E2828" t="str">
        <x:v>Leeds</x:v>
      </x:c>
      <x:c r="F2828" t="str">
        <x:v>Operative Driver</x:v>
      </x:c>
      <x:c r="G2828" t="str">
        <x:v>391651J</x:v>
      </x:c>
      <x:c r="H2828" t="str">
        <x:v>The British Library</x:v>
      </x:c>
      <x:c r="I2828" t="n">
        <x:v>13.83</x:v>
      </x:c>
      <x:c r="J2828" t="str">
        <x:v>Worked</x:v>
      </x:c>
      <x:c r="K2828" t="str">
        <x:v>Employee 103945; home branch Leeds; assigned role Operative Driver | Deployment branch: Leeds | Actual role: Operative Driver | Jobs: 391651J | Customers: The British Library | Actual hours: 13.8; source records: 1</x:v>
      </x:c>
      <x:c r="L2828" t="str">
        <x:v>Include</x:v>
      </x:c>
      <x:c r="M2828"/>
      <x:c r="N2828"/>
    </x:row>
    <x:row r="2829">
      <x:c r="A2829" t="str">
        <x:v>Wayne Clark1|2026-01-29</x:v>
      </x:c>
      <x:c r="B2829" s="888" t="n">
        <x:v>46051</x:v>
      </x:c>
      <x:c r="C2829" t="str">
        <x:v>Wayne Clark1</x:v>
      </x:c>
      <x:c r="D2829" t="str">
        <x:v>Permanent</x:v>
      </x:c>
      <x:c r="E2829" t="str">
        <x:v>Leeds</x:v>
      </x:c>
      <x:c r="F2829" t="str">
        <x:v>Operative Driver</x:v>
      </x:c>
      <x:c r="G2829" t="str">
        <x:v>391651J</x:v>
      </x:c>
      <x:c r="H2829" t="str">
        <x:v>The British Library</x:v>
      </x:c>
      <x:c r="I2829" t="n">
        <x:v>13.25</x:v>
      </x:c>
      <x:c r="J2829" t="str">
        <x:v>Worked</x:v>
      </x:c>
      <x:c r="K2829" t="str">
        <x:v>Employee 103945; home branch Leeds; assigned role Operative Driver | Deployment branch: Leeds | Actual role: Operative Driver | Jobs: 391651J | Customers: The British Library | Actual hours: 13.2; source records: 1</x:v>
      </x:c>
      <x:c r="L2829" t="str">
        <x:v>Include</x:v>
      </x:c>
      <x:c r="M2829"/>
      <x:c r="N2829"/>
    </x:row>
    <x:row r="2830">
      <x:c r="A2830" t="str">
        <x:v>Wayne Clark1|2026-01-30</x:v>
      </x:c>
      <x:c r="B2830" s="888" t="n">
        <x:v>46052</x:v>
      </x:c>
      <x:c r="C2830" t="str">
        <x:v>Wayne Clark1</x:v>
      </x:c>
      <x:c r="D2830" t="str">
        <x:v>Permanent</x:v>
      </x:c>
      <x:c r="E2830" t="str">
        <x:v>Leeds</x:v>
      </x:c>
      <x:c r="F2830" t="str">
        <x:v>Operative Driver</x:v>
      </x:c>
      <x:c r="G2830" t="str">
        <x:v>391651J</x:v>
      </x:c>
      <x:c r="H2830" t="str">
        <x:v>The British Library</x:v>
      </x:c>
      <x:c r="I2830" t="n">
        <x:v>11.75</x:v>
      </x:c>
      <x:c r="J2830" t="str">
        <x:v>Worked</x:v>
      </x:c>
      <x:c r="K2830" t="str">
        <x:v>Employee 103945; home branch Leeds; assigned role Operative Driver | Deployment branch: Leeds | Actual role: Operative Driver | Jobs: 391651J | Customers: The British Library | Actual hours: 11.8; source records: 1</x:v>
      </x:c>
      <x:c r="L2830" t="str">
        <x:v>Include</x:v>
      </x:c>
      <x:c r="M2830"/>
      <x:c r="N2830"/>
    </x:row>
    <x:row r="2831">
      <x:c r="A2831" t="str">
        <x:v>Wayne Russell|2026-01-08</x:v>
      </x:c>
      <x:c r="B2831" s="888" t="n">
        <x:v>46030</x:v>
      </x:c>
      <x:c r="C2831" t="str">
        <x:v>Wayne Russell</x:v>
      </x:c>
      <x:c r="D2831" t="str">
        <x:v>Permanent</x:v>
      </x:c>
      <x:c r="E2831" t="str">
        <x:v>Birmingham</x:v>
      </x:c>
      <x:c r="F2831" t="str">
        <x:v>Operative Porter</x:v>
      </x:c>
      <x:c r="G2831" t="str">
        <x:v>399425</x:v>
      </x:c>
      <x:c r="H2831" t="str">
        <x:v>EVLO</x:v>
      </x:c>
      <x:c r="I2831" t="n">
        <x:v>7.5</x:v>
      </x:c>
      <x:c r="J2831" t="str">
        <x:v>Worked</x:v>
      </x:c>
      <x:c r="K2831" t="str">
        <x:v>Employee 1722; home branch Birmingham; assigned role Operative Porter | Deployment branch: Birmingham | Actual role: Operative Skilled | Jobs: 399425 | Customers: EVLO | Actual hours: 7.5; source records: 1</x:v>
      </x:c>
      <x:c r="L2831" t="str">
        <x:v>Include</x:v>
      </x:c>
      <x:c r="M2831"/>
      <x:c r="N2831"/>
    </x:row>
    <x:row r="2832">
      <x:c r="A2832" t="str">
        <x:v>Wayne Russell|2026-01-12</x:v>
      </x:c>
      <x:c r="B2832" s="888" t="n">
        <x:v>46034</x:v>
      </x:c>
      <x:c r="C2832" t="str">
        <x:v>Wayne Russell</x:v>
      </x:c>
      <x:c r="D2832" t="str">
        <x:v>Permanent</x:v>
      </x:c>
      <x:c r="E2832" t="str">
        <x:v>Birmingham</x:v>
      </x:c>
      <x:c r="F2832" t="str">
        <x:v>Operative Porter</x:v>
      </x:c>
      <x:c r="G2832" t="str">
        <x:v>398515, 399495</x:v>
      </x:c>
      <x:c r="H2832" t="str">
        <x:v>Midland Heart</x:v>
      </x:c>
      <x:c r="I2832" t="n">
        <x:v>7</x:v>
      </x:c>
      <x:c r="J2832" t="str">
        <x:v>Worked — 2 records</x:v>
      </x:c>
      <x:c r="K2832" t="str">
        <x:v>Employee 1722; home branch Birmingham; assigned role Operative Porter | Deployment branch: Birmingham | Actual role: Operative Skilled | Jobs: 398515, 399495 | Customers: Midland Heart | Actual hours: 7.0; source records: 2</x:v>
      </x:c>
      <x:c r="L2832" t="str">
        <x:v>Include</x:v>
      </x:c>
      <x:c r="M2832"/>
      <x:c r="N2832"/>
    </x:row>
    <x:row r="2833">
      <x:c r="A2833" t="str">
        <x:v>Wayne Russell|2026-01-14</x:v>
      </x:c>
      <x:c r="B2833" s="888" t="n">
        <x:v>46036</x:v>
      </x:c>
      <x:c r="C2833" t="str">
        <x:v>Wayne Russell</x:v>
      </x:c>
      <x:c r="D2833" t="str">
        <x:v>Permanent</x:v>
      </x:c>
      <x:c r="E2833" t="str">
        <x:v>Birmingham</x:v>
      </x:c>
      <x:c r="F2833" t="str">
        <x:v>Operative Porter</x:v>
      </x:c>
      <x:c r="G2833" t="str">
        <x:v>398692</x:v>
      </x:c>
      <x:c r="H2833" t="str">
        <x:v>University of Birmingham</x:v>
      </x:c>
      <x:c r="I2833" t="n">
        <x:v>9</x:v>
      </x:c>
      <x:c r="J2833" t="str">
        <x:v>Worked</x:v>
      </x:c>
      <x:c r="K2833" t="str">
        <x:v>Employee 1722; home branch Birmingham; assigned role Operative Porter | Deployment branch: Birmingham | Actual role: Operative Porter | Jobs: 398692 | Customers: University of Birmingham | Actual hours: 9.0; source records: 1</x:v>
      </x:c>
      <x:c r="L2833" t="str">
        <x:v>Include</x:v>
      </x:c>
      <x:c r="M2833"/>
      <x:c r="N2833"/>
    </x:row>
    <x:row r="2834">
      <x:c r="A2834" t="str">
        <x:v>Wayne Russell|2026-01-16</x:v>
      </x:c>
      <x:c r="B2834" s="888" t="n">
        <x:v>46038</x:v>
      </x:c>
      <x:c r="C2834" t="str">
        <x:v>Wayne Russell</x:v>
      </x:c>
      <x:c r="D2834" t="str">
        <x:v>Permanent</x:v>
      </x:c>
      <x:c r="E2834" t="str">
        <x:v>Birmingham</x:v>
      </x:c>
      <x:c r="F2834" t="str">
        <x:v>Operative Porter</x:v>
      </x:c>
      <x:c r="G2834" t="str">
        <x:v>393446A</x:v>
      </x:c>
      <x:c r="H2834" t="str">
        <x:v>Nottingham University Hospitals</x:v>
      </x:c>
      <x:c r="I2834" t="n">
        <x:v>10.5</x:v>
      </x:c>
      <x:c r="J2834" t="str">
        <x:v>Worked</x:v>
      </x:c>
      <x:c r="K2834" t="str">
        <x:v>Employee 1722; home branch Birmingham; assigned role Operative Porter | Deployment branch: Birmingham | Actual role: Operative Skilled | Jobs: 393446A | Customers: Nottingham University Hospitals | Actual hours: 10.5; source records: 1</x:v>
      </x:c>
      <x:c r="L2834" t="str">
        <x:v>Include</x:v>
      </x:c>
      <x:c r="M2834"/>
      <x:c r="N2834"/>
    </x:row>
    <x:row r="2835">
      <x:c r="A2835" t="str">
        <x:v>Wayne Russell|2026-01-17</x:v>
      </x:c>
      <x:c r="B2835" s="888" t="n">
        <x:v>46039</x:v>
      </x:c>
      <x:c r="C2835" t="str">
        <x:v>Wayne Russell</x:v>
      </x:c>
      <x:c r="D2835" t="str">
        <x:v>Permanent</x:v>
      </x:c>
      <x:c r="E2835" t="str">
        <x:v>Birmingham</x:v>
      </x:c>
      <x:c r="F2835" t="str">
        <x:v>Operative Porter</x:v>
      </x:c>
      <x:c r="G2835" t="str">
        <x:v>396714</x:v>
      </x:c>
      <x:c r="H2835" t="str">
        <x:v>Jaguar Land Rover Limited</x:v>
      </x:c>
      <x:c r="I2835" t="n">
        <x:v>9.5</x:v>
      </x:c>
      <x:c r="J2835" t="str">
        <x:v>Worked</x:v>
      </x:c>
      <x:c r="K2835" t="str">
        <x:v>Employee 1722; home branch Birmingham; assigned role Operative Porter | Deployment branch: Birmingham | Actual role: Operative Skilled | Jobs: 396714 | Customers: Jaguar Land Rover Limited | Actual hours: 9.5; source records: 1</x:v>
      </x:c>
      <x:c r="L2835" t="str">
        <x:v>Include</x:v>
      </x:c>
      <x:c r="M2835"/>
      <x:c r="N2835"/>
    </x:row>
    <x:row r="2836">
      <x:c r="A2836" t="str">
        <x:v>Wayne Russell|2026-01-18</x:v>
      </x:c>
      <x:c r="B2836" s="888" t="n">
        <x:v>46040</x:v>
      </x:c>
      <x:c r="C2836" t="str">
        <x:v>Wayne Russell</x:v>
      </x:c>
      <x:c r="D2836" t="str">
        <x:v>Permanent</x:v>
      </x:c>
      <x:c r="E2836" t="str">
        <x:v>Birmingham</x:v>
      </x:c>
      <x:c r="F2836" t="str">
        <x:v>Operative Porter</x:v>
      </x:c>
      <x:c r="G2836" t="str">
        <x:v>396714</x:v>
      </x:c>
      <x:c r="H2836" t="str">
        <x:v>Jaguar Land Rover Limited</x:v>
      </x:c>
      <x:c r="I2836" t="n">
        <x:v>7.5</x:v>
      </x:c>
      <x:c r="J2836" t="str">
        <x:v>Worked</x:v>
      </x:c>
      <x:c r="K2836" t="str">
        <x:v>Employee 1722; home branch Birmingham; assigned role Operative Porter | Deployment branch: Birmingham | Actual role: Operative Skilled | Jobs: 396714 | Customers: Jaguar Land Rover Limited | Actual hours: 7.5; source records: 1</x:v>
      </x:c>
      <x:c r="L2836" t="str">
        <x:v>Include</x:v>
      </x:c>
      <x:c r="M2836"/>
      <x:c r="N2836"/>
    </x:row>
    <x:row r="2837">
      <x:c r="A2837" t="str">
        <x:v>Wayne Russell|2026-01-20</x:v>
      </x:c>
      <x:c r="B2837" s="888" t="n">
        <x:v>46042</x:v>
      </x:c>
      <x:c r="C2837" t="str">
        <x:v>Wayne Russell</x:v>
      </x:c>
      <x:c r="D2837" t="str">
        <x:v>Permanent</x:v>
      </x:c>
      <x:c r="E2837" t="str">
        <x:v>Birmingham</x:v>
      </x:c>
      <x:c r="F2837" t="str">
        <x:v>Operative Porter</x:v>
      </x:c>
      <x:c r="G2837" t="str">
        <x:v>388297, 398515, 396579</x:v>
      </x:c>
      <x:c r="H2837" t="str">
        <x:v>Bulls in the City 2025; Midland Heart; University of Birmingham</x:v>
      </x:c>
      <x:c r="I2837" t="n">
        <x:v>8</x:v>
      </x:c>
      <x:c r="J2837" t="str">
        <x:v>Worked — 3 records</x:v>
      </x:c>
      <x:c r="K2837" t="str">
        <x:v>Employee 1722; home branch Birmingham; assigned role Operative Porter | Deployment branch: Birmingham | Actual role: Operative Porter, Operative Skilled | Jobs: 388297, 398515, 396579 | Customers: Bulls in the City 2025; Midland Heart; University of Birmingham | Actual hours: 8.0; source records: 3</x:v>
      </x:c>
      <x:c r="L2837" t="str">
        <x:v>Include</x:v>
      </x:c>
      <x:c r="M2837"/>
      <x:c r="N2837"/>
    </x:row>
    <x:row r="2838">
      <x:c r="A2838" t="str">
        <x:v>Wayne Russell|2026-01-30</x:v>
      </x:c>
      <x:c r="B2838" s="888" t="n">
        <x:v>46052</x:v>
      </x:c>
      <x:c r="C2838" t="str">
        <x:v>Wayne Russell</x:v>
      </x:c>
      <x:c r="D2838" t="str">
        <x:v>Permanent</x:v>
      </x:c>
      <x:c r="E2838" t="str">
        <x:v>Birmingham</x:v>
      </x:c>
      <x:c r="F2838" t="str">
        <x:v>Operative Porter</x:v>
      </x:c>
      <x:c r="G2838" t="str">
        <x:v>399922, 400023</x:v>
      </x:c>
      <x:c r="H2838" t="str">
        <x:v>Midland Heart; Midland Heart Limited</x:v>
      </x:c>
      <x:c r="I2838" t="n">
        <x:v>12</x:v>
      </x:c>
      <x:c r="J2838" t="str">
        <x:v>Worked — 2 records</x:v>
      </x:c>
      <x:c r="K2838" t="str">
        <x:v>Employee 1722; home branch Birmingham; assigned role Operative Porter | Deployment branch: Birmingham | Actual role: Operative Porter, Operative Skilled | Jobs: 399922, 400023 | Customers: Midland Heart; Midland Heart Limited | Actual hours: 12.0; source records: 2</x:v>
      </x:c>
      <x:c r="L2838" t="str">
        <x:v>Include</x:v>
      </x:c>
      <x:c r="M2838"/>
      <x:c r="N2838"/>
    </x:row>
    <x:row r="2839">
      <x:c r="A2839" t="str">
        <x:v>Will Horton.|2026-01-02</x:v>
      </x:c>
      <x:c r="B2839" s="888" t="n">
        <x:v>46024</x:v>
      </x:c>
      <x:c r="C2839" t="str">
        <x:v>Will Horton.</x:v>
      </x:c>
      <x:c r="D2839" t="str">
        <x:v>Permanent</x:v>
      </x:c>
      <x:c r="E2839" t="str">
        <x:v>Thurrock</x:v>
      </x:c>
      <x:c r="F2839" t="str">
        <x:v>Warehouse</x:v>
      </x:c>
      <x:c r="G2839" t="str">
        <x:v>363792D</x:v>
      </x:c>
      <x:c r="H2839" t="str">
        <x:v>Thurrock Warehouse</x:v>
      </x:c>
      <x:c r="I2839" t="n">
        <x:v>9</x:v>
      </x:c>
      <x:c r="J2839" t="str">
        <x:v>Worked</x:v>
      </x:c>
      <x:c r="K2839" t="str">
        <x:v>Employee 2280; home branch Thurrock; assigned role Warehouse | Deployment branch: Thurrock | Actual role: Operative Driver | Jobs: 363792D | Customers: Thurrock Warehouse | Actual hours: 9.0; source records: 1</x:v>
      </x:c>
      <x:c r="L2839" t="str">
        <x:v>Include</x:v>
      </x:c>
      <x:c r="M2839"/>
      <x:c r="N2839"/>
    </x:row>
    <x:row r="2840">
      <x:c r="A2840" t="str">
        <x:v>Will Horton.|2026-01-05</x:v>
      </x:c>
      <x:c r="B2840" s="888" t="n">
        <x:v>46027</x:v>
      </x:c>
      <x:c r="C2840" t="str">
        <x:v>Will Horton.</x:v>
      </x:c>
      <x:c r="D2840" t="str">
        <x:v>Permanent</x:v>
      </x:c>
      <x:c r="E2840" t="str">
        <x:v>Thurrock</x:v>
      </x:c>
      <x:c r="F2840" t="str">
        <x:v>Warehouse</x:v>
      </x:c>
      <x:c r="G2840" t="str">
        <x:v>363792D</x:v>
      </x:c>
      <x:c r="H2840" t="str">
        <x:v>Thurrock Warehouse</x:v>
      </x:c>
      <x:c r="I2840" t="n">
        <x:v>8.5</x:v>
      </x:c>
      <x:c r="J2840" t="str">
        <x:v>Worked</x:v>
      </x:c>
      <x:c r="K2840" t="str">
        <x:v>Employee 2280; home branch Thurrock; assigned role Warehouse | Deployment branch: Thurrock | Actual role: Operative Driver | Jobs: 363792D | Customers: Thurrock Warehouse | Actual hours: 8.5; source records: 1</x:v>
      </x:c>
      <x:c r="L2840" t="str">
        <x:v>Include</x:v>
      </x:c>
      <x:c r="M2840"/>
      <x:c r="N2840"/>
    </x:row>
    <x:row r="2841">
      <x:c r="A2841" t="str">
        <x:v>Will Horton.|2026-01-08</x:v>
      </x:c>
      <x:c r="B2841" s="888" t="n">
        <x:v>46030</x:v>
      </x:c>
      <x:c r="C2841" t="str">
        <x:v>Will Horton.</x:v>
      </x:c>
      <x:c r="D2841" t="str">
        <x:v>Permanent</x:v>
      </x:c>
      <x:c r="E2841" t="str">
        <x:v>Thurrock</x:v>
      </x:c>
      <x:c r="F2841" t="str">
        <x:v>Warehouse</x:v>
      </x:c>
      <x:c r="G2841" t="str">
        <x:v>363792D</x:v>
      </x:c>
      <x:c r="H2841" t="str">
        <x:v>Thurrock Warehouse</x:v>
      </x:c>
      <x:c r="I2841" t="n">
        <x:v>9</x:v>
      </x:c>
      <x:c r="J2841" t="str">
        <x:v>Worked</x:v>
      </x:c>
      <x:c r="K2841" t="str">
        <x:v>Employee 2280; home branch Thurrock; assigned role Warehouse | Deployment branch: Thurrock | Actual role: Operative Driver | Jobs: 363792D | Customers: Thurrock Warehouse | Actual hours: 9.0; source records: 1</x:v>
      </x:c>
      <x:c r="L2841" t="str">
        <x:v>Include</x:v>
      </x:c>
      <x:c r="M2841"/>
      <x:c r="N2841"/>
    </x:row>
    <x:row r="2842">
      <x:c r="A2842" t="str">
        <x:v>Will Horton.|2026-01-09</x:v>
      </x:c>
      <x:c r="B2842" s="888" t="n">
        <x:v>46031</x:v>
      </x:c>
      <x:c r="C2842" t="str">
        <x:v>Will Horton.</x:v>
      </x:c>
      <x:c r="D2842" t="str">
        <x:v>Permanent</x:v>
      </x:c>
      <x:c r="E2842" t="str">
        <x:v>Thurrock</x:v>
      </x:c>
      <x:c r="F2842" t="str">
        <x:v>Warehouse</x:v>
      </x:c>
      <x:c r="G2842" t="str">
        <x:v>363792D</x:v>
      </x:c>
      <x:c r="H2842" t="str">
        <x:v>Thurrock Warehouse</x:v>
      </x:c>
      <x:c r="I2842" t="n">
        <x:v>9</x:v>
      </x:c>
      <x:c r="J2842" t="str">
        <x:v>Worked</x:v>
      </x:c>
      <x:c r="K2842" t="str">
        <x:v>Employee 2280; home branch Thurrock; assigned role Warehouse | Deployment branch: Thurrock | Actual role: Operative Driver | Jobs: 363792D | Customers: Thurrock Warehouse | Actual hours: 9.0; source records: 1</x:v>
      </x:c>
      <x:c r="L2842" t="str">
        <x:v>Include</x:v>
      </x:c>
      <x:c r="M2842"/>
      <x:c r="N2842"/>
    </x:row>
    <x:row r="2843">
      <x:c r="A2843" t="str">
        <x:v>Will Horton.|2026-01-12</x:v>
      </x:c>
      <x:c r="B2843" s="888" t="n">
        <x:v>46034</x:v>
      </x:c>
      <x:c r="C2843" t="str">
        <x:v>Will Horton.</x:v>
      </x:c>
      <x:c r="D2843" t="str">
        <x:v>Permanent</x:v>
      </x:c>
      <x:c r="E2843" t="str">
        <x:v>Thurrock</x:v>
      </x:c>
      <x:c r="F2843" t="str">
        <x:v>Warehouse</x:v>
      </x:c>
      <x:c r="G2843" t="str">
        <x:v>363792D</x:v>
      </x:c>
      <x:c r="H2843" t="str">
        <x:v>Thurrock Warehouse</x:v>
      </x:c>
      <x:c r="I2843" t="n">
        <x:v>9</x:v>
      </x:c>
      <x:c r="J2843" t="str">
        <x:v>Worked</x:v>
      </x:c>
      <x:c r="K2843" t="str">
        <x:v>Employee 2280; home branch Thurrock; assigned role Warehouse | Deployment branch: Thurrock | Actual role: Operative Driver | Jobs: 363792D | Customers: Thurrock Warehouse | Actual hours: 9.0; source records: 1</x:v>
      </x:c>
      <x:c r="L2843" t="str">
        <x:v>Include</x:v>
      </x:c>
      <x:c r="M2843"/>
      <x:c r="N2843"/>
    </x:row>
    <x:row r="2844">
      <x:c r="A2844" t="str">
        <x:v>Will Horton.|2026-01-13</x:v>
      </x:c>
      <x:c r="B2844" s="888" t="n">
        <x:v>46035</x:v>
      </x:c>
      <x:c r="C2844" t="str">
        <x:v>Will Horton.</x:v>
      </x:c>
      <x:c r="D2844" t="str">
        <x:v>Permanent</x:v>
      </x:c>
      <x:c r="E2844" t="str">
        <x:v>Thurrock</x:v>
      </x:c>
      <x:c r="F2844" t="str">
        <x:v>Warehouse</x:v>
      </x:c>
      <x:c r="G2844" t="str">
        <x:v>363792D</x:v>
      </x:c>
      <x:c r="H2844" t="str">
        <x:v>Thurrock Warehouse</x:v>
      </x:c>
      <x:c r="I2844" t="n">
        <x:v>9</x:v>
      </x:c>
      <x:c r="J2844" t="str">
        <x:v>Worked</x:v>
      </x:c>
      <x:c r="K2844" t="str">
        <x:v>Employee 2280; home branch Thurrock; assigned role Warehouse | Deployment branch: Thurrock | Actual role: Operative Driver | Jobs: 363792D | Customers: Thurrock Warehouse | Actual hours: 9.0; source records: 1</x:v>
      </x:c>
      <x:c r="L2844" t="str">
        <x:v>Include</x:v>
      </x:c>
      <x:c r="M2844"/>
      <x:c r="N2844"/>
    </x:row>
    <x:row r="2845">
      <x:c r="A2845" t="str">
        <x:v>Will Horton.|2026-01-14</x:v>
      </x:c>
      <x:c r="B2845" s="888" t="n">
        <x:v>46036</x:v>
      </x:c>
      <x:c r="C2845" t="str">
        <x:v>Will Horton.</x:v>
      </x:c>
      <x:c r="D2845" t="str">
        <x:v>Permanent</x:v>
      </x:c>
      <x:c r="E2845" t="str">
        <x:v>Thurrock</x:v>
      </x:c>
      <x:c r="F2845" t="str">
        <x:v>Warehouse</x:v>
      </x:c>
      <x:c r="G2845" t="str">
        <x:v>363792D</x:v>
      </x:c>
      <x:c r="H2845" t="str">
        <x:v>Thurrock Warehouse</x:v>
      </x:c>
      <x:c r="I2845" t="n">
        <x:v>9</x:v>
      </x:c>
      <x:c r="J2845" t="str">
        <x:v>Worked</x:v>
      </x:c>
      <x:c r="K2845" t="str">
        <x:v>Employee 2280; home branch Thurrock; assigned role Warehouse | Deployment branch: Thurrock | Actual role: Operative Driver | Jobs: 363792D | Customers: Thurrock Warehouse | Actual hours: 9.0; source records: 1</x:v>
      </x:c>
      <x:c r="L2845" t="str">
        <x:v>Include</x:v>
      </x:c>
      <x:c r="M2845"/>
      <x:c r="N2845"/>
    </x:row>
    <x:row r="2846">
      <x:c r="A2846" t="str">
        <x:v>Will Horton.|2026-01-15</x:v>
      </x:c>
      <x:c r="B2846" s="888" t="n">
        <x:v>46037</x:v>
      </x:c>
      <x:c r="C2846" t="str">
        <x:v>Will Horton.</x:v>
      </x:c>
      <x:c r="D2846" t="str">
        <x:v>Permanent</x:v>
      </x:c>
      <x:c r="E2846" t="str">
        <x:v>Thurrock</x:v>
      </x:c>
      <x:c r="F2846" t="str">
        <x:v>Warehouse</x:v>
      </x:c>
      <x:c r="G2846" t="str">
        <x:v>363792D</x:v>
      </x:c>
      <x:c r="H2846" t="str">
        <x:v>Thurrock Warehouse</x:v>
      </x:c>
      <x:c r="I2846" t="n">
        <x:v>9</x:v>
      </x:c>
      <x:c r="J2846" t="str">
        <x:v>Worked</x:v>
      </x:c>
      <x:c r="K2846" t="str">
        <x:v>Employee 2280; home branch Thurrock; assigned role Warehouse | Deployment branch: Thurrock | Actual role: Operative Driver | Jobs: 363792D | Customers: Thurrock Warehouse | Actual hours: 9.0; source records: 1</x:v>
      </x:c>
      <x:c r="L2846" t="str">
        <x:v>Include</x:v>
      </x:c>
      <x:c r="M2846"/>
      <x:c r="N2846"/>
    </x:row>
    <x:row r="2847">
      <x:c r="A2847" t="str">
        <x:v>Will Horton.|2026-01-16</x:v>
      </x:c>
      <x:c r="B2847" s="888" t="n">
        <x:v>46038</x:v>
      </x:c>
      <x:c r="C2847" t="str">
        <x:v>Will Horton.</x:v>
      </x:c>
      <x:c r="D2847" t="str">
        <x:v>Permanent</x:v>
      </x:c>
      <x:c r="E2847" t="str">
        <x:v>Thurrock</x:v>
      </x:c>
      <x:c r="F2847" t="str">
        <x:v>Warehouse</x:v>
      </x:c>
      <x:c r="G2847" t="str">
        <x:v>363792D</x:v>
      </x:c>
      <x:c r="H2847" t="str">
        <x:v>Thurrock Warehouse</x:v>
      </x:c>
      <x:c r="I2847" t="n">
        <x:v>9</x:v>
      </x:c>
      <x:c r="J2847" t="str">
        <x:v>Worked</x:v>
      </x:c>
      <x:c r="K2847" t="str">
        <x:v>Employee 2280; home branch Thurrock; assigned role Warehouse | Deployment branch: Thurrock | Actual role: Operative Driver | Jobs: 363792D | Customers: Thurrock Warehouse | Actual hours: 9.0; source records: 1</x:v>
      </x:c>
      <x:c r="L2847" t="str">
        <x:v>Include</x:v>
      </x:c>
      <x:c r="M2847"/>
      <x:c r="N2847"/>
    </x:row>
    <x:row r="2848">
      <x:c r="A2848" t="str">
        <x:v>Will Horton.|2026-01-19</x:v>
      </x:c>
      <x:c r="B2848" s="888" t="n">
        <x:v>46041</x:v>
      </x:c>
      <x:c r="C2848" t="str">
        <x:v>Will Horton.</x:v>
      </x:c>
      <x:c r="D2848" t="str">
        <x:v>Permanent</x:v>
      </x:c>
      <x:c r="E2848" t="str">
        <x:v>Thurrock</x:v>
      </x:c>
      <x:c r="F2848" t="str">
        <x:v>Warehouse</x:v>
      </x:c>
      <x:c r="G2848" t="str">
        <x:v>363792D</x:v>
      </x:c>
      <x:c r="H2848" t="str">
        <x:v>Thurrock Warehouse</x:v>
      </x:c>
      <x:c r="I2848" t="n">
        <x:v>9</x:v>
      </x:c>
      <x:c r="J2848" t="str">
        <x:v>Worked</x:v>
      </x:c>
      <x:c r="K2848" t="str">
        <x:v>Employee 2280; home branch Thurrock; assigned role Warehouse | Deployment branch: Thurrock | Actual role: Operative Driver | Jobs: 363792D | Customers: Thurrock Warehouse | Actual hours: 9.0; source records: 1</x:v>
      </x:c>
      <x:c r="L2848" t="str">
        <x:v>Include</x:v>
      </x:c>
      <x:c r="M2848"/>
      <x:c r="N2848"/>
    </x:row>
    <x:row r="2849">
      <x:c r="A2849" t="str">
        <x:v>Will Horton.|2026-01-20</x:v>
      </x:c>
      <x:c r="B2849" s="888" t="n">
        <x:v>46042</x:v>
      </x:c>
      <x:c r="C2849" t="str">
        <x:v>Will Horton.</x:v>
      </x:c>
      <x:c r="D2849" t="str">
        <x:v>Permanent</x:v>
      </x:c>
      <x:c r="E2849" t="str">
        <x:v>Thurrock</x:v>
      </x:c>
      <x:c r="F2849" t="str">
        <x:v>Warehouse</x:v>
      </x:c>
      <x:c r="G2849" t="str">
        <x:v>363792D</x:v>
      </x:c>
      <x:c r="H2849" t="str">
        <x:v>Thurrock Warehouse</x:v>
      </x:c>
      <x:c r="I2849" t="n">
        <x:v>9</x:v>
      </x:c>
      <x:c r="J2849" t="str">
        <x:v>Worked</x:v>
      </x:c>
      <x:c r="K2849" t="str">
        <x:v>Employee 2280; home branch Thurrock; assigned role Warehouse | Deployment branch: Thurrock | Actual role: Operative Driver | Jobs: 363792D | Customers: Thurrock Warehouse | Actual hours: 9.0; source records: 1</x:v>
      </x:c>
      <x:c r="L2849" t="str">
        <x:v>Include</x:v>
      </x:c>
      <x:c r="M2849"/>
      <x:c r="N2849"/>
    </x:row>
    <x:row r="2850">
      <x:c r="A2850" t="str">
        <x:v>Will Horton.|2026-01-21</x:v>
      </x:c>
      <x:c r="B2850" s="888" t="n">
        <x:v>46043</x:v>
      </x:c>
      <x:c r="C2850" t="str">
        <x:v>Will Horton.</x:v>
      </x:c>
      <x:c r="D2850" t="str">
        <x:v>Permanent</x:v>
      </x:c>
      <x:c r="E2850" t="str">
        <x:v>Thurrock</x:v>
      </x:c>
      <x:c r="F2850" t="str">
        <x:v>Warehouse</x:v>
      </x:c>
      <x:c r="G2850" t="str">
        <x:v>363792D</x:v>
      </x:c>
      <x:c r="H2850" t="str">
        <x:v>Thurrock Warehouse</x:v>
      </x:c>
      <x:c r="I2850" t="n">
        <x:v>9</x:v>
      </x:c>
      <x:c r="J2850" t="str">
        <x:v>Worked</x:v>
      </x:c>
      <x:c r="K2850" t="str">
        <x:v>Employee 2280; home branch Thurrock; assigned role Warehouse | Deployment branch: Thurrock | Actual role: Operative Driver | Jobs: 363792D | Customers: Thurrock Warehouse | Actual hours: 9.0; source records: 1</x:v>
      </x:c>
      <x:c r="L2850" t="str">
        <x:v>Include</x:v>
      </x:c>
      <x:c r="M2850"/>
      <x:c r="N2850"/>
    </x:row>
    <x:row r="2851">
      <x:c r="A2851" t="str">
        <x:v>Will Horton.|2026-01-22</x:v>
      </x:c>
      <x:c r="B2851" s="888" t="n">
        <x:v>46044</x:v>
      </x:c>
      <x:c r="C2851" t="str">
        <x:v>Will Horton.</x:v>
      </x:c>
      <x:c r="D2851" t="str">
        <x:v>Permanent</x:v>
      </x:c>
      <x:c r="E2851" t="str">
        <x:v>Thurrock</x:v>
      </x:c>
      <x:c r="F2851" t="str">
        <x:v>Warehouse</x:v>
      </x:c>
      <x:c r="G2851" t="str">
        <x:v>363792D</x:v>
      </x:c>
      <x:c r="H2851" t="str">
        <x:v>Thurrock Warehouse</x:v>
      </x:c>
      <x:c r="I2851" t="n">
        <x:v>9</x:v>
      </x:c>
      <x:c r="J2851" t="str">
        <x:v>Worked</x:v>
      </x:c>
      <x:c r="K2851" t="str">
        <x:v>Employee 2280; home branch Thurrock; assigned role Warehouse | Deployment branch: Thurrock | Actual role: Operative Driver | Jobs: 363792D | Customers: Thurrock Warehouse | Actual hours: 9.0; source records: 1</x:v>
      </x:c>
      <x:c r="L2851" t="str">
        <x:v>Include</x:v>
      </x:c>
      <x:c r="M2851"/>
      <x:c r="N2851"/>
    </x:row>
    <x:row r="2852">
      <x:c r="A2852" t="str">
        <x:v>Will Horton.|2026-01-23</x:v>
      </x:c>
      <x:c r="B2852" s="888" t="n">
        <x:v>46045</x:v>
      </x:c>
      <x:c r="C2852" t="str">
        <x:v>Will Horton.</x:v>
      </x:c>
      <x:c r="D2852" t="str">
        <x:v>Permanent</x:v>
      </x:c>
      <x:c r="E2852" t="str">
        <x:v>Thurrock</x:v>
      </x:c>
      <x:c r="F2852" t="str">
        <x:v>Warehouse</x:v>
      </x:c>
      <x:c r="G2852"/>
      <x:c r="H2852"/>
      <x:c r="I2852" t="n">
        <x:v>0</x:v>
      </x:c>
      <x:c r="J2852" t="str">
        <x:v>Annual leave</x:v>
      </x:c>
      <x:c r="K2852" t="str">
        <x:v>Employee 2280; home branch Thurrock; assigned role Warehouse | Leave: Annual Leave (Days) | Leave calendar basis: Fixed schedule</x:v>
      </x:c>
      <x:c r="L2852" t="str">
        <x:v>Include</x:v>
      </x:c>
      <x:c r="M2852"/>
      <x:c r="N2852"/>
    </x:row>
    <x:row r="2853">
      <x:c r="A2853" t="str">
        <x:v>Will Horton.|2026-01-26</x:v>
      </x:c>
      <x:c r="B2853" s="888" t="n">
        <x:v>46048</x:v>
      </x:c>
      <x:c r="C2853" t="str">
        <x:v>Will Horton.</x:v>
      </x:c>
      <x:c r="D2853" t="str">
        <x:v>Permanent</x:v>
      </x:c>
      <x:c r="E2853" t="str">
        <x:v>Thurrock</x:v>
      </x:c>
      <x:c r="F2853" t="str">
        <x:v>Warehouse</x:v>
      </x:c>
      <x:c r="G2853" t="str">
        <x:v>363792D</x:v>
      </x:c>
      <x:c r="H2853" t="str">
        <x:v>Thurrock Warehouse</x:v>
      </x:c>
      <x:c r="I2853" t="n">
        <x:v>9</x:v>
      </x:c>
      <x:c r="J2853" t="str">
        <x:v>Worked</x:v>
      </x:c>
      <x:c r="K2853" t="str">
        <x:v>Employee 2280; home branch Thurrock; assigned role Warehouse | Deployment branch: Thurrock | Actual role: Operative Driver | Jobs: 363792D | Customers: Thurrock Warehouse | Actual hours: 9.0; source records: 1</x:v>
      </x:c>
      <x:c r="L2853" t="str">
        <x:v>Include</x:v>
      </x:c>
      <x:c r="M2853"/>
      <x:c r="N2853"/>
    </x:row>
    <x:row r="2854">
      <x:c r="A2854" t="str">
        <x:v>Will Horton.|2026-01-27</x:v>
      </x:c>
      <x:c r="B2854" s="888" t="n">
        <x:v>46049</x:v>
      </x:c>
      <x:c r="C2854" t="str">
        <x:v>Will Horton.</x:v>
      </x:c>
      <x:c r="D2854" t="str">
        <x:v>Permanent</x:v>
      </x:c>
      <x:c r="E2854" t="str">
        <x:v>Thurrock</x:v>
      </x:c>
      <x:c r="F2854" t="str">
        <x:v>Warehouse</x:v>
      </x:c>
      <x:c r="G2854" t="str">
        <x:v>363792D</x:v>
      </x:c>
      <x:c r="H2854" t="str">
        <x:v>Thurrock Warehouse</x:v>
      </x:c>
      <x:c r="I2854" t="n">
        <x:v>9</x:v>
      </x:c>
      <x:c r="J2854" t="str">
        <x:v>Worked</x:v>
      </x:c>
      <x:c r="K2854" t="str">
        <x:v>Employee 2280; home branch Thurrock; assigned role Warehouse | Deployment branch: Thurrock | Actual role: Operative Driver | Jobs: 363792D | Customers: Thurrock Warehouse | Actual hours: 9.0; source records: 1</x:v>
      </x:c>
      <x:c r="L2854" t="str">
        <x:v>Include</x:v>
      </x:c>
      <x:c r="M2854"/>
      <x:c r="N2854"/>
    </x:row>
    <x:row r="2855">
      <x:c r="A2855" t="str">
        <x:v>Will Horton.|2026-01-28</x:v>
      </x:c>
      <x:c r="B2855" s="888" t="n">
        <x:v>46050</x:v>
      </x:c>
      <x:c r="C2855" t="str">
        <x:v>Will Horton.</x:v>
      </x:c>
      <x:c r="D2855" t="str">
        <x:v>Permanent</x:v>
      </x:c>
      <x:c r="E2855" t="str">
        <x:v>Thurrock</x:v>
      </x:c>
      <x:c r="F2855" t="str">
        <x:v>Warehouse</x:v>
      </x:c>
      <x:c r="G2855" t="str">
        <x:v>363792D</x:v>
      </x:c>
      <x:c r="H2855" t="str">
        <x:v>Thurrock Warehouse</x:v>
      </x:c>
      <x:c r="I2855" t="n">
        <x:v>8.5</x:v>
      </x:c>
      <x:c r="J2855" t="str">
        <x:v>Worked</x:v>
      </x:c>
      <x:c r="K2855" t="str">
        <x:v>Employee 2280; home branch Thurrock; assigned role Warehouse | Deployment branch: Thurrock | Actual role: Operative Driver | Jobs: 363792D | Customers: Thurrock Warehouse | Actual hours: 8.5; source records: 1</x:v>
      </x:c>
      <x:c r="L2855" t="str">
        <x:v>Include</x:v>
      </x:c>
      <x:c r="M2855"/>
      <x:c r="N2855"/>
    </x:row>
    <x:row r="2856">
      <x:c r="A2856" t="str">
        <x:v>Will Horton.|2026-01-29</x:v>
      </x:c>
      <x:c r="B2856" s="888" t="n">
        <x:v>46051</x:v>
      </x:c>
      <x:c r="C2856" t="str">
        <x:v>Will Horton.</x:v>
      </x:c>
      <x:c r="D2856" t="str">
        <x:v>Permanent</x:v>
      </x:c>
      <x:c r="E2856" t="str">
        <x:v>Thurrock</x:v>
      </x:c>
      <x:c r="F2856" t="str">
        <x:v>Warehouse</x:v>
      </x:c>
      <x:c r="G2856" t="str">
        <x:v>363792D</x:v>
      </x:c>
      <x:c r="H2856" t="str">
        <x:v>Thurrock Warehouse</x:v>
      </x:c>
      <x:c r="I2856" t="n">
        <x:v>8.5</x:v>
      </x:c>
      <x:c r="J2856" t="str">
        <x:v>Worked</x:v>
      </x:c>
      <x:c r="K2856" t="str">
        <x:v>Employee 2280; home branch Thurrock; assigned role Warehouse | Deployment branch: Thurrock | Actual role: Operative Driver | Jobs: 363792D | Customers: Thurrock Warehouse | Actual hours: 8.5; source records: 1</x:v>
      </x:c>
      <x:c r="L2856" t="str">
        <x:v>Include</x:v>
      </x:c>
      <x:c r="M2856"/>
      <x:c r="N2856"/>
    </x:row>
    <x:row r="2857">
      <x:c r="A2857" t="str">
        <x:v>Will Horton.|2026-01-30</x:v>
      </x:c>
      <x:c r="B2857" s="888" t="n">
        <x:v>46052</x:v>
      </x:c>
      <x:c r="C2857" t="str">
        <x:v>Will Horton.</x:v>
      </x:c>
      <x:c r="D2857" t="str">
        <x:v>Permanent</x:v>
      </x:c>
      <x:c r="E2857" t="str">
        <x:v>Thurrock</x:v>
      </x:c>
      <x:c r="F2857" t="str">
        <x:v>Warehouse</x:v>
      </x:c>
      <x:c r="G2857" t="str">
        <x:v>363792D</x:v>
      </x:c>
      <x:c r="H2857" t="str">
        <x:v>Thurrock Warehouse</x:v>
      </x:c>
      <x:c r="I2857" t="n">
        <x:v>8.5</x:v>
      </x:c>
      <x:c r="J2857" t="str">
        <x:v>Worked</x:v>
      </x:c>
      <x:c r="K2857" t="str">
        <x:v>Employee 2280; home branch Thurrock; assigned role Warehouse | Deployment branch: Thurrock | Actual role: Operative Driver | Jobs: 363792D | Customers: Thurrock Warehouse | Actual hours: 8.5; source records: 1</x:v>
      </x:c>
      <x:c r="L2857" t="str">
        <x:v>Include</x:v>
      </x:c>
      <x:c r="M2857"/>
      <x:c r="N2857"/>
    </x:row>
    <x:row r="2858">
      <x:c r="A2858" t="str">
        <x:v>William Dzinski|2026-01-06</x:v>
      </x:c>
      <x:c r="B2858" s="888" t="n">
        <x:v>46028</x:v>
      </x:c>
      <x:c r="C2858" t="str">
        <x:v>William Dzinski</x:v>
      </x:c>
      <x:c r="D2858" t="str">
        <x:v>Permanent</x:v>
      </x:c>
      <x:c r="E2858" t="str">
        <x:v>Croydon</x:v>
      </x:c>
      <x:c r="F2858" t="str">
        <x:v>Operative Porter</x:v>
      </x:c>
      <x:c r="G2858" t="str">
        <x:v>399089</x:v>
      </x:c>
      <x:c r="H2858" t="str">
        <x:v>QinetiQ</x:v>
      </x:c>
      <x:c r="I2858" t="n">
        <x:v>7</x:v>
      </x:c>
      <x:c r="J2858" t="str">
        <x:v>Worked</x:v>
      </x:c>
      <x:c r="K2858" t="str">
        <x:v>Employee 1864; home branch Croydon; assigned role Operative Porter | Deployment branch: Croydon | Actual role: Operative Porter | Jobs: 399089 | Customers: QinetiQ | Actual hours: 7.0; source records: 1</x:v>
      </x:c>
      <x:c r="L2858" t="str">
        <x:v>Include</x:v>
      </x:c>
      <x:c r="M2858"/>
      <x:c r="N2858"/>
    </x:row>
    <x:row r="2859">
      <x:c r="A2859" t="str">
        <x:v>William Dzinski|2026-01-07</x:v>
      </x:c>
      <x:c r="B2859" s="888" t="n">
        <x:v>46029</x:v>
      </x:c>
      <x:c r="C2859" t="str">
        <x:v>William Dzinski</x:v>
      </x:c>
      <x:c r="D2859" t="str">
        <x:v>Permanent</x:v>
      </x:c>
      <x:c r="E2859" t="str">
        <x:v>Croydon</x:v>
      </x:c>
      <x:c r="F2859" t="str">
        <x:v>Operative Porter</x:v>
      </x:c>
      <x:c r="G2859" t="str">
        <x:v>399515</x:v>
      </x:c>
      <x:c r="H2859" t="str">
        <x:v>Yard Duty, Vehicles Management and WHS support</x:v>
      </x:c>
      <x:c r="I2859" t="n">
        <x:v>4.5</x:v>
      </x:c>
      <x:c r="J2859" t="str">
        <x:v>Worked</x:v>
      </x:c>
      <x:c r="K2859" t="str">
        <x:v>Employee 1864; home branch Croydon; assigned role Operative Porter | Deployment branch: Croydon | Actual role: Operative Porter | Jobs: 399515 | Customers: Yard Duty, Vehicles Management and WHS support | Actual hours: 4.5; source records: 1</x:v>
      </x:c>
      <x:c r="L2859" t="str">
        <x:v>Include</x:v>
      </x:c>
      <x:c r="M2859"/>
      <x:c r="N2859"/>
    </x:row>
    <x:row r="2860">
      <x:c r="A2860" t="str">
        <x:v>William Dzinski|2026-01-09</x:v>
      </x:c>
      <x:c r="B2860" s="888" t="n">
        <x:v>46031</x:v>
      </x:c>
      <x:c r="C2860" t="str">
        <x:v>William Dzinski</x:v>
      </x:c>
      <x:c r="D2860" t="str">
        <x:v>Permanent</x:v>
      </x:c>
      <x:c r="E2860" t="str">
        <x:v>Croydon</x:v>
      </x:c>
      <x:c r="F2860" t="str">
        <x:v>Operative Porter</x:v>
      </x:c>
      <x:c r="G2860" t="str">
        <x:v>399515</x:v>
      </x:c>
      <x:c r="H2860" t="str">
        <x:v>Yard Duty, Vehicles Management and WHS support</x:v>
      </x:c>
      <x:c r="I2860" t="n">
        <x:v>6</x:v>
      </x:c>
      <x:c r="J2860" t="str">
        <x:v>Worked</x:v>
      </x:c>
      <x:c r="K2860" t="str">
        <x:v>Employee 1864; home branch Croydon; assigned role Operative Porter | Deployment branch: Croydon | Actual role: Operative Porter | Jobs: 399515 | Customers: Yard Duty, Vehicles Management and WHS support | Actual hours: 6.0; source records: 1</x:v>
      </x:c>
      <x:c r="L2860" t="str">
        <x:v>Include</x:v>
      </x:c>
      <x:c r="M2860"/>
      <x:c r="N2860"/>
    </x:row>
    <x:row r="2861">
      <x:c r="A2861" t="str">
        <x:v>William Dzinski|2026-01-10</x:v>
      </x:c>
      <x:c r="B2861" s="888" t="n">
        <x:v>46032</x:v>
      </x:c>
      <x:c r="C2861" t="str">
        <x:v>William Dzinski</x:v>
      </x:c>
      <x:c r="D2861" t="str">
        <x:v>Permanent</x:v>
      </x:c>
      <x:c r="E2861" t="str">
        <x:v>Croydon</x:v>
      </x:c>
      <x:c r="F2861" t="str">
        <x:v>Operative Porter</x:v>
      </x:c>
      <x:c r="G2861" t="str">
        <x:v>398405</x:v>
      </x:c>
      <x:c r="H2861" t="str">
        <x:v>Vitruvian Partners</x:v>
      </x:c>
      <x:c r="I2861" t="n">
        <x:v>5</x:v>
      </x:c>
      <x:c r="J2861" t="str">
        <x:v>Worked</x:v>
      </x:c>
      <x:c r="K2861" t="str">
        <x:v>Employee 1864; home branch Croydon; assigned role Operative Porter | Deployment branch: Croydon | Actual role: Operative Skilled | Jobs: 398405 | Customers: Vitruvian Partners | Actual hours: 5.0; source records: 1</x:v>
      </x:c>
      <x:c r="L2861" t="str">
        <x:v>Include</x:v>
      </x:c>
      <x:c r="M2861"/>
      <x:c r="N2861"/>
    </x:row>
    <x:row r="2862">
      <x:c r="A2862" t="str">
        <x:v>William Dzinski|2026-01-12</x:v>
      </x:c>
      <x:c r="B2862" s="888" t="n">
        <x:v>46034</x:v>
      </x:c>
      <x:c r="C2862" t="str">
        <x:v>William Dzinski</x:v>
      </x:c>
      <x:c r="D2862" t="str">
        <x:v>Permanent</x:v>
      </x:c>
      <x:c r="E2862" t="str">
        <x:v>Croydon</x:v>
      </x:c>
      <x:c r="F2862" t="str">
        <x:v>Operative Porter</x:v>
      </x:c>
      <x:c r="G2862" t="str">
        <x:v>399384</x:v>
      </x:c>
      <x:c r="H2862" t="str">
        <x:v>Network Rail</x:v>
      </x:c>
      <x:c r="I2862" t="n">
        <x:v>5</x:v>
      </x:c>
      <x:c r="J2862" t="str">
        <x:v>Worked</x:v>
      </x:c>
      <x:c r="K2862" t="str">
        <x:v>Employee 1864; home branch Croydon; assigned role Operative Porter | Deployment branch: Croydon | Actual role: Operative Skilled | Jobs: 399384 | Customers: Network Rail | Actual hours: 5.0; source records: 1</x:v>
      </x:c>
      <x:c r="L2862" t="str">
        <x:v>Include</x:v>
      </x:c>
      <x:c r="M2862"/>
      <x:c r="N2862"/>
    </x:row>
    <x:row r="2863">
      <x:c r="A2863" t="str">
        <x:v>William Dzinski|2026-01-13</x:v>
      </x:c>
      <x:c r="B2863" s="888" t="n">
        <x:v>46035</x:v>
      </x:c>
      <x:c r="C2863" t="str">
        <x:v>William Dzinski</x:v>
      </x:c>
      <x:c r="D2863" t="str">
        <x:v>Permanent</x:v>
      </x:c>
      <x:c r="E2863" t="str">
        <x:v>Croydon</x:v>
      </x:c>
      <x:c r="F2863" t="str">
        <x:v>Operative Porter</x:v>
      </x:c>
      <x:c r="G2863" t="str">
        <x:v>393361A</x:v>
      </x:c>
      <x:c r="H2863" t="str">
        <x:v>The Quadrant</x:v>
      </x:c>
      <x:c r="I2863" t="n">
        <x:v>7.5</x:v>
      </x:c>
      <x:c r="J2863" t="str">
        <x:v>Worked</x:v>
      </x:c>
      <x:c r="K2863" t="str">
        <x:v>Employee 1864; home branch Croydon; assigned role Operative Porter | Deployment branch: Croydon | Actual role: Operative Porter | Jobs: 393361A | Customers: The Quadrant | Actual hours: 7.5; source records: 1</x:v>
      </x:c>
      <x:c r="L2863" t="str">
        <x:v>Include</x:v>
      </x:c>
      <x:c r="M2863"/>
      <x:c r="N2863"/>
    </x:row>
    <x:row r="2864">
      <x:c r="A2864" t="str">
        <x:v>William Dzinski|2026-01-14</x:v>
      </x:c>
      <x:c r="B2864" s="888" t="n">
        <x:v>46036</x:v>
      </x:c>
      <x:c r="C2864" t="str">
        <x:v>William Dzinski</x:v>
      </x:c>
      <x:c r="D2864" t="str">
        <x:v>Permanent</x:v>
      </x:c>
      <x:c r="E2864" t="str">
        <x:v>Croydon</x:v>
      </x:c>
      <x:c r="F2864" t="str">
        <x:v>Operative Porter</x:v>
      </x:c>
      <x:c r="G2864" t="str">
        <x:v>393361A</x:v>
      </x:c>
      <x:c r="H2864" t="str">
        <x:v>The Quadrant</x:v>
      </x:c>
      <x:c r="I2864" t="n">
        <x:v>5.5</x:v>
      </x:c>
      <x:c r="J2864" t="str">
        <x:v>Worked</x:v>
      </x:c>
      <x:c r="K2864" t="str">
        <x:v>Employee 1864; home branch Croydon; assigned role Operative Porter | Deployment branch: Croydon | Actual role: Operative Porter | Jobs: 393361A | Customers: The Quadrant | Actual hours: 5.5; source records: 1</x:v>
      </x:c>
      <x:c r="L2864" t="str">
        <x:v>Include</x:v>
      </x:c>
      <x:c r="M2864"/>
      <x:c r="N2864"/>
    </x:row>
    <x:row r="2865">
      <x:c r="A2865" t="str">
        <x:v>William Dzinski|2026-01-15</x:v>
      </x:c>
      <x:c r="B2865" s="888" t="n">
        <x:v>46037</x:v>
      </x:c>
      <x:c r="C2865" t="str">
        <x:v>William Dzinski</x:v>
      </x:c>
      <x:c r="D2865" t="str">
        <x:v>Permanent</x:v>
      </x:c>
      <x:c r="E2865" t="str">
        <x:v>Croydon</x:v>
      </x:c>
      <x:c r="F2865" t="str">
        <x:v>Operative Porter</x:v>
      </x:c>
      <x:c r="G2865" t="str">
        <x:v>399275C</x:v>
      </x:c>
      <x:c r="H2865" t="str">
        <x:v>Avantor (CROYDON JAN 2026 )</x:v>
      </x:c>
      <x:c r="I2865" t="n">
        <x:v>4</x:v>
      </x:c>
      <x:c r="J2865" t="str">
        <x:v>Worked</x:v>
      </x:c>
      <x:c r="K2865" t="str">
        <x:v>Employee 1864; home branch Croydon; assigned role Operative Porter | Deployment branch: Cambridge | Actual role: Operative Skilled | Jobs: 399275C | Customers: Avantor (CROYDON JAN 2026 ) | Actual hours: 4.0; source records: 1</x:v>
      </x:c>
      <x:c r="L2865" t="str">
        <x:v>Include</x:v>
      </x:c>
      <x:c r="M2865"/>
      <x:c r="N2865"/>
    </x:row>
    <x:row r="2866">
      <x:c r="A2866" t="str">
        <x:v>William Dzinski|2026-01-16</x:v>
      </x:c>
      <x:c r="B2866" s="888" t="n">
        <x:v>46038</x:v>
      </x:c>
      <x:c r="C2866" t="str">
        <x:v>William Dzinski</x:v>
      </x:c>
      <x:c r="D2866" t="str">
        <x:v>Permanent</x:v>
      </x:c>
      <x:c r="E2866" t="str">
        <x:v>Croydon</x:v>
      </x:c>
      <x:c r="F2866" t="str">
        <x:v>Operative Porter</x:v>
      </x:c>
      <x:c r="G2866" t="str">
        <x:v>398670</x:v>
      </x:c>
      <x:c r="H2866" t="str">
        <x:v>Handelsbanken (Chiswick)</x:v>
      </x:c>
      <x:c r="I2866" t="n">
        <x:v>7</x:v>
      </x:c>
      <x:c r="J2866" t="str">
        <x:v>Worked</x:v>
      </x:c>
      <x:c r="K2866" t="str">
        <x:v>Employee 1864; home branch Croydon; assigned role Operative Porter | Deployment branch: Croydon | Actual role: Operative Porter | Jobs: 398670 | Customers: Handelsbanken (Chiswick) | Actual hours: 7.0; source records: 1</x:v>
      </x:c>
      <x:c r="L2866" t="str">
        <x:v>Include</x:v>
      </x:c>
      <x:c r="M2866"/>
      <x:c r="N2866"/>
    </x:row>
    <x:row r="2867">
      <x:c r="A2867" t="str">
        <x:v>William Dzinski|2026-01-19</x:v>
      </x:c>
      <x:c r="B2867" s="888" t="n">
        <x:v>46041</x:v>
      </x:c>
      <x:c r="C2867" t="str">
        <x:v>William Dzinski</x:v>
      </x:c>
      <x:c r="D2867" t="str">
        <x:v>Permanent</x:v>
      </x:c>
      <x:c r="E2867" t="str">
        <x:v>Croydon</x:v>
      </x:c>
      <x:c r="F2867" t="str">
        <x:v>Operative Porter</x:v>
      </x:c>
      <x:c r="G2867" t="str">
        <x:v>393361A</x:v>
      </x:c>
      <x:c r="H2867" t="str">
        <x:v>The Quadrant</x:v>
      </x:c>
      <x:c r="I2867" t="n">
        <x:v>7.5</x:v>
      </x:c>
      <x:c r="J2867" t="str">
        <x:v>Worked</x:v>
      </x:c>
      <x:c r="K2867" t="str">
        <x:v>Employee 1864; home branch Croydon; assigned role Operative Porter | Deployment branch: Croydon | Actual role: Operative Porter | Jobs: 393361A | Customers: The Quadrant | Actual hours: 7.5; source records: 1</x:v>
      </x:c>
      <x:c r="L2867" t="str">
        <x:v>Include</x:v>
      </x:c>
      <x:c r="M2867"/>
      <x:c r="N2867"/>
    </x:row>
    <x:row r="2868">
      <x:c r="A2868" t="str">
        <x:v>William Dzinski|2026-01-20</x:v>
      </x:c>
      <x:c r="B2868" s="888" t="n">
        <x:v>46042</x:v>
      </x:c>
      <x:c r="C2868" t="str">
        <x:v>William Dzinski</x:v>
      </x:c>
      <x:c r="D2868" t="str">
        <x:v>Permanent</x:v>
      </x:c>
      <x:c r="E2868" t="str">
        <x:v>Croydon</x:v>
      </x:c>
      <x:c r="F2868" t="str">
        <x:v>Operative Porter</x:v>
      </x:c>
      <x:c r="G2868" t="str">
        <x:v>393361A</x:v>
      </x:c>
      <x:c r="H2868" t="str">
        <x:v>The Quadrant</x:v>
      </x:c>
      <x:c r="I2868" t="n">
        <x:v>8.5</x:v>
      </x:c>
      <x:c r="J2868" t="str">
        <x:v>Worked</x:v>
      </x:c>
      <x:c r="K2868" t="str">
        <x:v>Employee 1864; home branch Croydon; assigned role Operative Porter | Deployment branch: Croydon | Actual role: Operative Porter | Jobs: 393361A | Customers: The Quadrant | Actual hours: 8.5; source records: 1</x:v>
      </x:c>
      <x:c r="L2868" t="str">
        <x:v>Include</x:v>
      </x:c>
      <x:c r="M2868"/>
      <x:c r="N2868"/>
    </x:row>
    <x:row r="2869">
      <x:c r="A2869" t="str">
        <x:v>William Dzinski|2026-01-21</x:v>
      </x:c>
      <x:c r="B2869" s="888" t="n">
        <x:v>46043</x:v>
      </x:c>
      <x:c r="C2869" t="str">
        <x:v>William Dzinski</x:v>
      </x:c>
      <x:c r="D2869" t="str">
        <x:v>Permanent</x:v>
      </x:c>
      <x:c r="E2869" t="str">
        <x:v>Croydon</x:v>
      </x:c>
      <x:c r="F2869" t="str">
        <x:v>Operative Porter</x:v>
      </x:c>
      <x:c r="G2869" t="str">
        <x:v>399652</x:v>
      </x:c>
      <x:c r="H2869" t="str">
        <x:v>Jellyfish Group Ltd</x:v>
      </x:c>
      <x:c r="I2869" t="n">
        <x:v>6.5</x:v>
      </x:c>
      <x:c r="J2869" t="str">
        <x:v>Worked</x:v>
      </x:c>
      <x:c r="K2869" t="str">
        <x:v>Employee 1864; home branch Croydon; assigned role Operative Porter | Deployment branch: Croydon | Actual role: Operative Skilled | Jobs: 399652 | Customers: Jellyfish Group Ltd | Actual hours: 6.5; source records: 1</x:v>
      </x:c>
      <x:c r="L2869" t="str">
        <x:v>Include</x:v>
      </x:c>
      <x:c r="M2869"/>
      <x:c r="N2869"/>
    </x:row>
    <x:row r="2870">
      <x:c r="A2870" t="str">
        <x:v>William Dzinski|2026-01-22</x:v>
      </x:c>
      <x:c r="B2870" s="888" t="n">
        <x:v>46044</x:v>
      </x:c>
      <x:c r="C2870" t="str">
        <x:v>William Dzinski</x:v>
      </x:c>
      <x:c r="D2870" t="str">
        <x:v>Permanent</x:v>
      </x:c>
      <x:c r="E2870" t="str">
        <x:v>Croydon</x:v>
      </x:c>
      <x:c r="F2870" t="str">
        <x:v>Operative Porter</x:v>
      </x:c>
      <x:c r="G2870" t="str">
        <x:v>399652</x:v>
      </x:c>
      <x:c r="H2870" t="str">
        <x:v>Jellyfish Group Ltd</x:v>
      </x:c>
      <x:c r="I2870" t="n">
        <x:v>11.5</x:v>
      </x:c>
      <x:c r="J2870" t="str">
        <x:v>Worked</x:v>
      </x:c>
      <x:c r="K2870" t="str">
        <x:v>Employee 1864; home branch Croydon; assigned role Operative Porter | Deployment branch: Croydon | Actual role: Operative Skilled | Jobs: 399652 | Customers: Jellyfish Group Ltd | Actual hours: 11.5; source records: 1</x:v>
      </x:c>
      <x:c r="L2870" t="str">
        <x:v>Include</x:v>
      </x:c>
      <x:c r="M2870"/>
      <x:c r="N2870"/>
    </x:row>
    <x:row r="2871">
      <x:c r="A2871" t="str">
        <x:v>William Dzinski|2026-01-23</x:v>
      </x:c>
      <x:c r="B2871" s="888" t="n">
        <x:v>46045</x:v>
      </x:c>
      <x:c r="C2871" t="str">
        <x:v>William Dzinski</x:v>
      </x:c>
      <x:c r="D2871" t="str">
        <x:v>Permanent</x:v>
      </x:c>
      <x:c r="E2871" t="str">
        <x:v>Croydon</x:v>
      </x:c>
      <x:c r="F2871" t="str">
        <x:v>Operative Porter</x:v>
      </x:c>
      <x:c r="G2871" t="str">
        <x:v>396653</x:v>
      </x:c>
      <x:c r="H2871" t="str">
        <x:v>Avison Young</x:v>
      </x:c>
      <x:c r="I2871" t="n">
        <x:v>5</x:v>
      </x:c>
      <x:c r="J2871" t="str">
        <x:v>Worked</x:v>
      </x:c>
      <x:c r="K2871" t="str">
        <x:v>Employee 1864; home branch Croydon; assigned role Operative Porter | Deployment branch: Croydon | Actual role: Operative Porter | Jobs: 396653 | Customers: Avison Young | Actual hours: 5.0; source records: 1</x:v>
      </x:c>
      <x:c r="L2871" t="str">
        <x:v>Include</x:v>
      </x:c>
      <x:c r="M2871"/>
      <x:c r="N2871"/>
    </x:row>
    <x:row r="2872">
      <x:c r="A2872" t="str">
        <x:v>William Dzinski|2026-01-26</x:v>
      </x:c>
      <x:c r="B2872" s="888" t="n">
        <x:v>46048</x:v>
      </x:c>
      <x:c r="C2872" t="str">
        <x:v>William Dzinski</x:v>
      </x:c>
      <x:c r="D2872" t="str">
        <x:v>Permanent</x:v>
      </x:c>
      <x:c r="E2872" t="str">
        <x:v>Croydon</x:v>
      </x:c>
      <x:c r="F2872" t="str">
        <x:v>Operative Porter</x:v>
      </x:c>
      <x:c r="G2872" t="str">
        <x:v>393361A</x:v>
      </x:c>
      <x:c r="H2872" t="str">
        <x:v>The Quadrant</x:v>
      </x:c>
      <x:c r="I2872" t="n">
        <x:v>5.5</x:v>
      </x:c>
      <x:c r="J2872" t="str">
        <x:v>Worked</x:v>
      </x:c>
      <x:c r="K2872" t="str">
        <x:v>Employee 1864; home branch Croydon; assigned role Operative Porter | Deployment branch: Croydon | Actual role: Operative Porter | Jobs: 393361A | Customers: The Quadrant | Actual hours: 5.5; source records: 1</x:v>
      </x:c>
      <x:c r="L2872" t="str">
        <x:v>Include</x:v>
      </x:c>
      <x:c r="M2872"/>
      <x:c r="N2872"/>
    </x:row>
    <x:row r="2873">
      <x:c r="A2873" t="str">
        <x:v>William Dzinski|2026-01-27</x:v>
      </x:c>
      <x:c r="B2873" s="888" t="n">
        <x:v>46049</x:v>
      </x:c>
      <x:c r="C2873" t="str">
        <x:v>William Dzinski</x:v>
      </x:c>
      <x:c r="D2873" t="str">
        <x:v>Permanent</x:v>
      </x:c>
      <x:c r="E2873" t="str">
        <x:v>Croydon</x:v>
      </x:c>
      <x:c r="F2873" t="str">
        <x:v>Operative Porter</x:v>
      </x:c>
      <x:c r="G2873" t="str">
        <x:v>399451A</x:v>
      </x:c>
      <x:c r="H2873" t="str">
        <x:v>Royal Borough of Kensington and Chelsea</x:v>
      </x:c>
      <x:c r="I2873" t="n">
        <x:v>8.5</x:v>
      </x:c>
      <x:c r="J2873" t="str">
        <x:v>Worked</x:v>
      </x:c>
      <x:c r="K2873" t="str">
        <x:v>Employee 1864; home branch Croydon; assigned role Operative Porter | Deployment branch: Croydon | Actual role: Operative Skilled | Jobs: 399451A | Customers: Royal Borough of Kensington and Chelsea | Actual hours: 8.5; source records: 1</x:v>
      </x:c>
      <x:c r="L2873" t="str">
        <x:v>Include</x:v>
      </x:c>
      <x:c r="M2873"/>
      <x:c r="N2873"/>
    </x:row>
    <x:row r="2874">
      <x:c r="A2874" t="str">
        <x:v>William Dzinski|2026-01-28</x:v>
      </x:c>
      <x:c r="B2874" s="888" t="n">
        <x:v>46050</x:v>
      </x:c>
      <x:c r="C2874" t="str">
        <x:v>William Dzinski</x:v>
      </x:c>
      <x:c r="D2874" t="str">
        <x:v>Permanent</x:v>
      </x:c>
      <x:c r="E2874" t="str">
        <x:v>Croydon</x:v>
      </x:c>
      <x:c r="F2874" t="str">
        <x:v>Operative Porter</x:v>
      </x:c>
      <x:c r="G2874" t="str">
        <x:v>393361A</x:v>
      </x:c>
      <x:c r="H2874" t="str">
        <x:v>The Quadrant</x:v>
      </x:c>
      <x:c r="I2874" t="n">
        <x:v>9</x:v>
      </x:c>
      <x:c r="J2874" t="str">
        <x:v>Worked</x:v>
      </x:c>
      <x:c r="K2874" t="str">
        <x:v>Employee 1864; home branch Croydon; assigned role Operative Porter | Deployment branch: Croydon | Actual role: Operative Porter | Jobs: 393361A | Customers: The Quadrant | Actual hours: 9.0; source records: 1</x:v>
      </x:c>
      <x:c r="L2874" t="str">
        <x:v>Include</x:v>
      </x:c>
      <x:c r="M2874"/>
      <x:c r="N2874"/>
    </x:row>
    <x:row r="2875">
      <x:c r="A2875" t="str">
        <x:v>William Dzinski|2026-01-29</x:v>
      </x:c>
      <x:c r="B2875" s="888" t="n">
        <x:v>46051</x:v>
      </x:c>
      <x:c r="C2875" t="str">
        <x:v>William Dzinski</x:v>
      </x:c>
      <x:c r="D2875" t="str">
        <x:v>Permanent</x:v>
      </x:c>
      <x:c r="E2875" t="str">
        <x:v>Croydon</x:v>
      </x:c>
      <x:c r="F2875" t="str">
        <x:v>Operative Porter</x:v>
      </x:c>
      <x:c r="G2875" t="str">
        <x:v>399468</x:v>
      </x:c>
      <x:c r="H2875" t="str">
        <x:v>HSBC - January 2026 Deliveries</x:v>
      </x:c>
      <x:c r="I2875" t="n">
        <x:v>7.5</x:v>
      </x:c>
      <x:c r="J2875" t="str">
        <x:v>Worked</x:v>
      </x:c>
      <x:c r="K2875" t="str">
        <x:v>Employee 1864; home branch Croydon; assigned role Operative Porter | Deployment branch: Birmingham | Actual role: Operative Porter | Jobs: 399468 | Customers: HSBC - January 2026 Deliveries | Actual hours: 7.5; source records: 1</x:v>
      </x:c>
      <x:c r="L2875" t="str">
        <x:v>Include</x:v>
      </x:c>
      <x:c r="M2875"/>
      <x:c r="N2875"/>
    </x:row>
    <x:row r="2876">
      <x:c r="A2876" t="str">
        <x:v>William Dzinski|2026-01-30</x:v>
      </x:c>
      <x:c r="B2876" s="888" t="n">
        <x:v>46052</x:v>
      </x:c>
      <x:c r="C2876" t="str">
        <x:v>William Dzinski</x:v>
      </x:c>
      <x:c r="D2876" t="str">
        <x:v>Permanent</x:v>
      </x:c>
      <x:c r="E2876" t="str">
        <x:v>Croydon</x:v>
      </x:c>
      <x:c r="F2876" t="str">
        <x:v>Operative Porter</x:v>
      </x:c>
      <x:c r="G2876"/>
      <x:c r="H2876"/>
      <x:c r="I2876" t="n">
        <x:v>0</x:v>
      </x:c>
      <x:c r="J2876" t="str">
        <x:v>Annual leave</x:v>
      </x:c>
      <x:c r="K2876" t="str">
        <x:v>Employee 1864; home branch Croydon; assigned role Operative Porter | Leave: Annual Leave (Hours) | Leave calendar basis: Variable-pattern period</x:v>
      </x:c>
      <x:c r="L2876" t="str">
        <x:v>Include</x:v>
      </x:c>
      <x:c r="M2876"/>
      <x:c r="N2876"/>
    </x:row>
  </x:sheetData>
  <x:conditionalFormatting sqref="A4:L2774">
    <x:cfRule type="expression" dxfId="28" priority="1">
      <x:formula>$L4="Filtered out"</x:formula>
    </x:cfRule>
    <x:cfRule type="expression" dxfId="29" priority="2">
      <x:formula>LEFT($J4,8)="CONFLICT"</x:formula>
    </x:cfRule>
  </x:conditionalFormatting>
  <x:conditionalFormatting sqref="I4:I2774">
    <x:cfRule type="dataBar" priority="3">
      <x:dataBar>
        <x:cfvo type="min"/>
        <x:cfvo type="max"/>
        <x:color rgb="FF2F6F7E"/>
      </x:dataBar>
      <x:extLst>
        <x:ext xmlns:x14="http://schemas.microsoft.com/office/spreadsheetml/2009/9/main" uri="{B025F937-C7B1-47D3-B67F-A62EFF666E3E}">
          <x14:id>{FB9C7BB6-4188-D079-7B72-722AD3E36D9F}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FB9C7BB6-4188-D079-7B72-722AD3E36D9F}">
            <x14:dataBar gradient="1">
              <x14:cfvo type="min"/>
              <x14:cfvo type="max"/>
              <x14:fillColor rgb="FF2F6F7E"/>
            </x14:dataBar>
          </x14:cfRule>
          <xm:sqref>I4:I2774</xm:sqref>
        </x14:conditionalFormatting>
      </x14:conditionalFormattings>
    </x:ext>
  </x:extLst>
</x:worksheet>
</file>

<file path=xl/worksheets/sheet10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5" hidden="0" customWidth="1"/>
    <x:col min="3" max="3" width="28" hidden="0" customWidth="1"/>
    <x:col min="4" max="4" width="18" hidden="0" customWidth="1"/>
    <x:col min="5" max="5" width="18" hidden="0" customWidth="1"/>
    <x:col min="6" max="6" width="20" hidden="0" customWidth="1"/>
    <x:col min="7" max="7" width="28" hidden="0" customWidth="1"/>
    <x:col min="8" max="8" width="34" hidden="0" customWidth="1"/>
    <x:col min="9" max="9" width="14" hidden="0" customWidth="1"/>
    <x:col min="10" max="10" width="28" hidden="0" customWidth="1"/>
    <x:col min="11" max="11" width="70" hidden="0" customWidth="1"/>
    <x:col min="12" max="12" width="14" hidden="0" customWidth="1"/>
    <x:col min="13" max="13" width="18" hidden="0" customWidth="1"/>
    <x:col min="14" max="14" width="22" hidden="0" customWidth="1"/>
  </x:cols>
  <x:sheetData>
    <x:row r="1">
      <x:c r="A1" s="530" t="str">
        <x:v>Activity Feb 2026</x:v>
      </x:c>
      <x:c r="B1" s="530"/>
      <x:c r="C1" s="530"/>
      <x:c r="D1" s="530"/>
      <x:c r="E1" s="530"/>
      <x:c r="F1" s="530"/>
      <x:c r="G1" s="530"/>
      <x:c r="H1" s="530"/>
      <x:c r="I1" s="530"/>
      <x:c r="J1" s="530"/>
      <x:c r="K1" s="530"/>
      <x:c r="L1" s="530"/>
      <x:c r="M1" s="537" t="str">
        <x:v>Activity Controls</x:v>
      </x:c>
      <x:c r="N1" s="537"/>
    </x:row>
    <x:row r="2">
      <x:c r="A2" s="531" t="str">
        <x:v>3,074 work/leave person-days. Home Branch drives the global branch filter; deployment branch and actual role are retained in Full Detail.</x:v>
      </x:c>
      <x:c r="B2" s="531"/>
      <x:c r="C2" s="531"/>
      <x:c r="D2" s="531"/>
      <x:c r="E2" s="531"/>
      <x:c r="F2" s="531"/>
      <x:c r="G2" s="531"/>
      <x:c r="H2" s="531"/>
      <x:c r="I2" s="531"/>
      <x:c r="J2" s="531"/>
      <x:c r="K2" s="531"/>
      <x:c r="L2" s="531"/>
      <x:c r="M2" s="540" t="str">
        <x:v>Global branch</x:v>
      </x:c>
      <x:c r="N2" s="540" t="str">
        <x:f>'Summary Dashboard'!$B$3</x:f>
        <x:v>All</x:v>
      </x:c>
    </x:row>
    <x:row r="3">
      <x:c r="A3" s="534" t="str">
        <x:v>Person-Date Key</x:v>
      </x:c>
      <x:c r="B3" s="535" t="str">
        <x:v>Date</x:v>
      </x:c>
      <x:c r="C3" s="535" t="str">
        <x:v>Employee</x:v>
      </x:c>
      <x:c r="D3" s="535" t="str">
        <x:v>Employment Status</x:v>
      </x:c>
      <x:c r="E3" s="535" t="str">
        <x:v>Home Branch</x:v>
      </x:c>
      <x:c r="F3" s="535" t="str">
        <x:v>Assigned Role</x:v>
      </x:c>
      <x:c r="G3" s="535" t="str">
        <x:v>Jobs</x:v>
      </x:c>
      <x:c r="H3" s="535" t="str">
        <x:v>Customers</x:v>
      </x:c>
      <x:c r="I3" s="535" t="str">
        <x:v>Actual Hours</x:v>
      </x:c>
      <x:c r="J3" s="535" t="str">
        <x:v>Activity Code</x:v>
      </x:c>
      <x:c r="K3" s="535" t="str">
        <x:v>Full Detail</x:v>
      </x:c>
      <x:c r="L3" s="536" t="str">
        <x:v>Global View</x:v>
      </x:c>
      <x:c r="M3" s="539" t="str">
        <x:v>Month</x:v>
      </x:c>
      <x:c r="N3" s="539" t="str">
        <x:v>2026-02</x:v>
      </x:c>
    </x:row>
    <x:row r="4">
      <x:c r="A4" t="str">
        <x:v>A Apanisile|2026-02-01</x:v>
      </x:c>
      <x:c r="B4" s="888" t="n">
        <x:v>46054</x:v>
      </x:c>
      <x:c r="C4" t="str">
        <x:v>A Apanisile</x:v>
      </x:c>
      <x:c r="D4" t="str">
        <x:v>Permanent</x:v>
      </x:c>
      <x:c r="E4" t="str">
        <x:v>Thurrock</x:v>
      </x:c>
      <x:c r="F4" t="str">
        <x:v>Operative Porter</x:v>
      </x:c>
      <x:c r="G4" t="str">
        <x:v>399941</x:v>
      </x:c>
      <x:c r="H4" t="str">
        <x:v>Bank of America Merrill Lynch</x:v>
      </x:c>
      <x:c r="I4" s="22" t="n">
        <x:v>8.5</x:v>
      </x:c>
      <x:c r="J4" t="str">
        <x:v>Worked</x:v>
      </x:c>
      <x:c r="K4" t="str">
        <x:v>Employee 103160; home branch Thurrock; assigned role Operative Porter | Deployment branch: Thurrock | Actual role: Operative Porter | Jobs: 399941 | Customers: Bank of America Merrill Lynch | Actual hours: 8.5; source records: 1</x:v>
      </x:c>
      <x:c r="L4" t="str">
        <x:v>Include</x:v>
      </x:c>
      <x:c r="M4" s="539" t="str">
        <x:v>Rows loaded</x:v>
      </x:c>
      <x:c r="N4" s="539" t="n">
        <x:v>3074</x:v>
      </x:c>
    </x:row>
    <x:row r="5">
      <x:c r="A5" t="str">
        <x:v>A Apanisile|2026-02-02</x:v>
      </x:c>
      <x:c r="B5" s="888" t="n">
        <x:v>46055</x:v>
      </x:c>
      <x:c r="C5" t="str">
        <x:v>A Apanisile</x:v>
      </x:c>
      <x:c r="D5" t="str">
        <x:v>Permanent</x:v>
      </x:c>
      <x:c r="E5" t="str">
        <x:v>Thurrock</x:v>
      </x:c>
      <x:c r="F5" t="str">
        <x:v>Operative Porter</x:v>
      </x:c>
      <x:c r="G5" t="str">
        <x:v>399508</x:v>
      </x:c>
      <x:c r="H5" t="str">
        <x:v>Bravado</x:v>
      </x:c>
      <x:c r="I5" s="22" t="n">
        <x:v>14</x:v>
      </x:c>
      <x:c r="J5" t="str">
        <x:v>Worked</x:v>
      </x:c>
      <x:c r="K5" t="str">
        <x:v>Employee 103160; home branch Thurrock; assigned role Operative Porter | Deployment branch: Thurrock | Actual role: Operative Skilled | Jobs: 399508 | Customers: Bravado | Actual hours: 14.0; source records: 1</x:v>
      </x:c>
      <x:c r="L5" t="str">
        <x:v>Include</x:v>
      </x:c>
      <x:c r="M5"/>
      <x:c r="N5"/>
    </x:row>
    <x:row r="6">
      <x:c r="A6" t="str">
        <x:v>A Apanisile|2026-02-03</x:v>
      </x:c>
      <x:c r="B6" s="888" t="n">
        <x:v>46056</x:v>
      </x:c>
      <x:c r="C6" t="str">
        <x:v>A Apanisile</x:v>
      </x:c>
      <x:c r="D6" t="str">
        <x:v>Permanent</x:v>
      </x:c>
      <x:c r="E6" t="str">
        <x:v>Thurrock</x:v>
      </x:c>
      <x:c r="F6" t="str">
        <x:v>Operative Porter</x:v>
      </x:c>
      <x:c r="G6" t="str">
        <x:v>396798</x:v>
      </x:c>
      <x:c r="H6" t="str">
        <x:v>Kelsey Mann</x:v>
      </x:c>
      <x:c r="I6" s="22" t="n">
        <x:v>6.5</x:v>
      </x:c>
      <x:c r="J6" t="str">
        <x:v>Worked</x:v>
      </x:c>
      <x:c r="K6" t="str">
        <x:v>Employee 103160; home branch Thurrock; assigned role Operative Porter | Deployment branch: Thurrock | Actual role: Operative Skilled | Jobs: 396798 | Customers: Kelsey Mann | Actual hours: 6.5; source records: 1</x:v>
      </x:c>
      <x:c r="L6" t="str">
        <x:v>Include</x:v>
      </x:c>
      <x:c r="M6"/>
      <x:c r="N6"/>
    </x:row>
    <x:row r="7">
      <x:c r="A7" t="str">
        <x:v>A Apanisile|2026-02-04</x:v>
      </x:c>
      <x:c r="B7" s="888" t="n">
        <x:v>46057</x:v>
      </x:c>
      <x:c r="C7" t="str">
        <x:v>A Apanisile</x:v>
      </x:c>
      <x:c r="D7" t="str">
        <x:v>Permanent</x:v>
      </x:c>
      <x:c r="E7" t="str">
        <x:v>Thurrock</x:v>
      </x:c>
      <x:c r="F7" t="str">
        <x:v>Operative Porter</x:v>
      </x:c>
      <x:c r="G7" t="str">
        <x:v>397941, 396846, 396615</x:v>
      </x:c>
      <x:c r="H7" t="str">
        <x:v>Aliro Obote, Ms Lucy Angom/Mr Richard; Menacho/Ms Alicia; Wilkinson/Mr Jodie</x:v>
      </x:c>
      <x:c r="I7" s="22" t="n">
        <x:v>15</x:v>
      </x:c>
      <x:c r="J7" t="str">
        <x:v>Worked — 3 records</x:v>
      </x:c>
      <x:c r="K7" t="str">
        <x:v>Employee 103160; home branch Thurrock; assigned role Operative Porter | Deployment branch: Thurrock | Actual role: Operative Porter, Operative Skilled | Jobs: 397941, 396846, 396615 | Customers: Aliro Obote, Ms Lucy Angom/Mr Richard; Menacho/Ms Alicia; Wilkinson/Mr Jodie | Actual hours: 15.0; source records: 3</x:v>
      </x:c>
      <x:c r="L7" t="str">
        <x:v>Include</x:v>
      </x:c>
      <x:c r="M7"/>
      <x:c r="N7"/>
    </x:row>
    <x:row r="8">
      <x:c r="A8" t="str">
        <x:v>A Apanisile|2026-02-05</x:v>
      </x:c>
      <x:c r="B8" s="888" t="n">
        <x:v>46058</x:v>
      </x:c>
      <x:c r="C8" t="str">
        <x:v>A Apanisile</x:v>
      </x:c>
      <x:c r="D8" t="str">
        <x:v>Permanent</x:v>
      </x:c>
      <x:c r="E8" t="str">
        <x:v>Thurrock</x:v>
      </x:c>
      <x:c r="F8" t="str">
        <x:v>Operative Porter</x:v>
      </x:c>
      <x:c r="G8" t="str">
        <x:v>397038</x:v>
      </x:c>
      <x:c r="H8" t="str">
        <x:v>Sarah During</x:v>
      </x:c>
      <x:c r="I8" s="22" t="n">
        <x:v>3.5</x:v>
      </x:c>
      <x:c r="J8" t="str">
        <x:v>Worked</x:v>
      </x:c>
      <x:c r="K8" t="str">
        <x:v>Employee 103160; home branch Thurrock; assigned role Operative Porter | Deployment branch: Thurrock | Actual role: Operative Porter | Jobs: 397038 | Customers: Sarah During | Actual hours: 3.5; source records: 1</x:v>
      </x:c>
      <x:c r="L8" t="str">
        <x:v>Include</x:v>
      </x:c>
      <x:c r="M8"/>
      <x:c r="N8"/>
    </x:row>
    <x:row r="9">
      <x:c r="A9" t="str">
        <x:v>A Apanisile|2026-02-06</x:v>
      </x:c>
      <x:c r="B9" s="888" t="n">
        <x:v>46059</x:v>
      </x:c>
      <x:c r="C9" t="str">
        <x:v>A Apanisile</x:v>
      </x:c>
      <x:c r="D9" t="str">
        <x:v>Permanent</x:v>
      </x:c>
      <x:c r="E9" t="str">
        <x:v>Thurrock</x:v>
      </x:c>
      <x:c r="F9" t="str">
        <x:v>Operative Porter</x:v>
      </x:c>
      <x:c r="G9" t="str">
        <x:v>396896</x:v>
      </x:c>
      <x:c r="H9" t="str">
        <x:v>Ferrel/Derrol</x:v>
      </x:c>
      <x:c r="I9" s="22" t="n">
        <x:v>7.5</x:v>
      </x:c>
      <x:c r="J9" t="str">
        <x:v>Worked</x:v>
      </x:c>
      <x:c r="K9" t="str">
        <x:v>Employee 103160; home branch Thurrock; assigned role Operative Porter | Deployment branch: Thurrock | Actual role: Operative Porter | Jobs: 396896 | Customers: Ferrel/Derrol | Actual hours: 7.5; source records: 1</x:v>
      </x:c>
      <x:c r="L9" t="str">
        <x:v>Include</x:v>
      </x:c>
      <x:c r="M9"/>
      <x:c r="N9"/>
    </x:row>
    <x:row r="10">
      <x:c r="A10" t="str">
        <x:v>A Apanisile|2026-02-08</x:v>
      </x:c>
      <x:c r="B10" s="888" t="n">
        <x:v>46061</x:v>
      </x:c>
      <x:c r="C10" t="str">
        <x:v>A Apanisile</x:v>
      </x:c>
      <x:c r="D10" t="str">
        <x:v>Permanent</x:v>
      </x:c>
      <x:c r="E10" t="str">
        <x:v>Thurrock</x:v>
      </x:c>
      <x:c r="F10" t="str">
        <x:v>Operative Porter</x:v>
      </x:c>
      <x:c r="G10" t="str">
        <x:v>396207A</x:v>
      </x:c>
      <x:c r="H10" t="str">
        <x:v>Linklaters LLP</x:v>
      </x:c>
      <x:c r="I10" s="22" t="n">
        <x:v>8.5</x:v>
      </x:c>
      <x:c r="J10" t="str">
        <x:v>Worked</x:v>
      </x:c>
      <x:c r="K10" t="str">
        <x:v>Employee 103160; home branch Thurrock; assigned role Operative Porter | Deployment branch: Thurrock | Actual role: Operative Porter | Jobs: 396207A | Customers: Linklaters LLP | Actual hours: 8.5; source records: 1</x:v>
      </x:c>
      <x:c r="L10" t="str">
        <x:v>Include</x:v>
      </x:c>
      <x:c r="M10"/>
      <x:c r="N10"/>
    </x:row>
    <x:row r="11">
      <x:c r="A11" t="str">
        <x:v>A Apanisile|2026-02-10</x:v>
      </x:c>
      <x:c r="B11" s="888" t="n">
        <x:v>46063</x:v>
      </x:c>
      <x:c r="C11" t="str">
        <x:v>A Apanisile</x:v>
      </x:c>
      <x:c r="D11" t="str">
        <x:v>Permanent</x:v>
      </x:c>
      <x:c r="E11" t="str">
        <x:v>Thurrock</x:v>
      </x:c>
      <x:c r="F11" t="str">
        <x:v>Operative Porter</x:v>
      </x:c>
      <x:c r="G11" t="str">
        <x:v>397042</x:v>
      </x:c>
      <x:c r="H11" t="str">
        <x:v>Bernard Ibiwoye</x:v>
      </x:c>
      <x:c r="I11" s="22" t="n">
        <x:v>6.5</x:v>
      </x:c>
      <x:c r="J11" t="str">
        <x:v>Worked</x:v>
      </x:c>
      <x:c r="K11" t="str">
        <x:v>Employee 103160; home branch Thurrock; assigned role Operative Porter | Deployment branch: Thurrock | Actual role: Operative Skilled | Jobs: 397042 | Customers: Bernard Ibiwoye | Actual hours: 6.5; source records: 1</x:v>
      </x:c>
      <x:c r="L11" t="str">
        <x:v>Include</x:v>
      </x:c>
      <x:c r="M11"/>
      <x:c r="N11"/>
    </x:row>
    <x:row r="12">
      <x:c r="A12" t="str">
        <x:v>A Apanisile|2026-02-11</x:v>
      </x:c>
      <x:c r="B12" s="888" t="n">
        <x:v>46064</x:v>
      </x:c>
      <x:c r="C12" t="str">
        <x:v>A Apanisile</x:v>
      </x:c>
      <x:c r="D12" t="str">
        <x:v>Permanent</x:v>
      </x:c>
      <x:c r="E12" t="str">
        <x:v>Thurrock</x:v>
      </x:c>
      <x:c r="F12" t="str">
        <x:v>Operative Porter</x:v>
      </x:c>
      <x:c r="G12" t="str">
        <x:v>396676</x:v>
      </x:c>
      <x:c r="H12" t="str">
        <x:v>Sobers/Mr Elvis</x:v>
      </x:c>
      <x:c r="I12" s="22" t="n">
        <x:v>7.5</x:v>
      </x:c>
      <x:c r="J12" t="str">
        <x:v>Worked</x:v>
      </x:c>
      <x:c r="K12" t="str">
        <x:v>Employee 103160; home branch Thurrock; assigned role Operative Porter | Deployment branch: Thurrock | Actual role: Operative Skilled | Jobs: 396676 | Customers: Sobers/Mr Elvis | Actual hours: 7.5; source records: 1</x:v>
      </x:c>
      <x:c r="L12" t="str">
        <x:v>Include</x:v>
      </x:c>
      <x:c r="M12"/>
      <x:c r="N12"/>
    </x:row>
    <x:row r="13">
      <x:c r="A13" t="str">
        <x:v>A Apanisile|2026-02-12</x:v>
      </x:c>
      <x:c r="B13" s="888" t="n">
        <x:v>46065</x:v>
      </x:c>
      <x:c r="C13" t="str">
        <x:v>A Apanisile</x:v>
      </x:c>
      <x:c r="D13" t="str">
        <x:v>Permanent</x:v>
      </x:c>
      <x:c r="E13" t="str">
        <x:v>Thurrock</x:v>
      </x:c>
      <x:c r="F13" t="str">
        <x:v>Operative Porter</x:v>
      </x:c>
      <x:c r="G13" t="str">
        <x:v>400320</x:v>
      </x:c>
      <x:c r="H13" t="str">
        <x:v>Galliford Try Site Office</x:v>
      </x:c>
      <x:c r="I13" s="22" t="n">
        <x:v>7</x:v>
      </x:c>
      <x:c r="J13" t="str">
        <x:v>Worked</x:v>
      </x:c>
      <x:c r="K13" t="str">
        <x:v>Employee 103160; home branch Thurrock; assigned role Operative Porter | Deployment branch: Thurrock | Actual role: Operative Porter | Jobs: 400320 | Customers: Galliford Try Site Office | Actual hours: 7.0; source records: 1</x:v>
      </x:c>
      <x:c r="L13" t="str">
        <x:v>Include</x:v>
      </x:c>
      <x:c r="M13"/>
      <x:c r="N13"/>
    </x:row>
    <x:row r="14">
      <x:c r="A14" t="str">
        <x:v>A Apanisile|2026-02-13</x:v>
      </x:c>
      <x:c r="B14" s="888" t="n">
        <x:v>46066</x:v>
      </x:c>
      <x:c r="C14" t="str">
        <x:v>A Apanisile</x:v>
      </x:c>
      <x:c r="D14" t="str">
        <x:v>Permanent</x:v>
      </x:c>
      <x:c r="E14" t="str">
        <x:v>Thurrock</x:v>
      </x:c>
      <x:c r="F14" t="str">
        <x:v>Operative Porter</x:v>
      </x:c>
      <x:c r="G14" t="str">
        <x:v>397170</x:v>
      </x:c>
      <x:c r="H14" t="str">
        <x:v>Okbe/Mr Tsehaye</x:v>
      </x:c>
      <x:c r="I14" s="22" t="n">
        <x:v>2</x:v>
      </x:c>
      <x:c r="J14" t="str">
        <x:v>Worked</x:v>
      </x:c>
      <x:c r="K14" t="str">
        <x:v>Employee 103160; home branch Thurrock; assigned role Operative Porter | Deployment branch: Thurrock | Actual role: Operative Porter | Jobs: 397170 | Customers: Okbe/Mr Tsehaye | Actual hours: 2.0; source records: 1</x:v>
      </x:c>
      <x:c r="L14" t="str">
        <x:v>Include</x:v>
      </x:c>
      <x:c r="M14"/>
      <x:c r="N14"/>
    </x:row>
    <x:row r="15">
      <x:c r="A15" t="str">
        <x:v>A Apanisile|2026-02-17</x:v>
      </x:c>
      <x:c r="B15" s="888" t="n">
        <x:v>46070</x:v>
      </x:c>
      <x:c r="C15" t="str">
        <x:v>A Apanisile</x:v>
      </x:c>
      <x:c r="D15" t="str">
        <x:v>Permanent</x:v>
      </x:c>
      <x:c r="E15" t="str">
        <x:v>Thurrock</x:v>
      </x:c>
      <x:c r="F15" t="str">
        <x:v>Operative Porter</x:v>
      </x:c>
      <x:c r="G15" t="str">
        <x:v>399505</x:v>
      </x:c>
      <x:c r="H15" t="str">
        <x:v>Kamara/Mohamed</x:v>
      </x:c>
      <x:c r="I15" s="22" t="n">
        <x:v>9</x:v>
      </x:c>
      <x:c r="J15" t="str">
        <x:v>Worked</x:v>
      </x:c>
      <x:c r="K15" t="str">
        <x:v>Employee 103160; home branch Thurrock; assigned role Operative Porter | Deployment branch: Thurrock | Actual role: Operative Skilled | Jobs: 399505 | Customers: Kamara/Mohamed | Actual hours: 9.0; source records: 1</x:v>
      </x:c>
      <x:c r="L15" t="str">
        <x:v>Include</x:v>
      </x:c>
      <x:c r="M15"/>
      <x:c r="N15"/>
    </x:row>
    <x:row r="16">
      <x:c r="A16" t="str">
        <x:v>A Apanisile|2026-02-18</x:v>
      </x:c>
      <x:c r="B16" s="888" t="n">
        <x:v>46071</x:v>
      </x:c>
      <x:c r="C16" t="str">
        <x:v>A Apanisile</x:v>
      </x:c>
      <x:c r="D16" t="str">
        <x:v>Permanent</x:v>
      </x:c>
      <x:c r="E16" t="str">
        <x:v>Thurrock</x:v>
      </x:c>
      <x:c r="F16" t="str">
        <x:v>Operative Porter</x:v>
      </x:c>
      <x:c r="G16" t="str">
        <x:v>396782</x:v>
      </x:c>
      <x:c r="H16" t="str">
        <x:v>Jegede/Mr Abidemi</x:v>
      </x:c>
      <x:c r="I16" s="22" t="n">
        <x:v>5.5</x:v>
      </x:c>
      <x:c r="J16" t="str">
        <x:v>Worked</x:v>
      </x:c>
      <x:c r="K16" t="str">
        <x:v>Employee 103160; home branch Thurrock; assigned role Operative Porter | Deployment branch: Thurrock | Actual role: Operative Skilled | Jobs: 396782 | Customers: Jegede/Mr Abidemi | Actual hours: 5.5; source records: 1</x:v>
      </x:c>
      <x:c r="L16" t="str">
        <x:v>Include</x:v>
      </x:c>
      <x:c r="M16"/>
      <x:c r="N16"/>
    </x:row>
    <x:row r="17">
      <x:c r="A17" t="str">
        <x:v>A Apanisile|2026-02-19</x:v>
      </x:c>
      <x:c r="B17" s="888" t="n">
        <x:v>46072</x:v>
      </x:c>
      <x:c r="C17" t="str">
        <x:v>A Apanisile</x:v>
      </x:c>
      <x:c r="D17" t="str">
        <x:v>Permanent</x:v>
      </x:c>
      <x:c r="E17" t="str">
        <x:v>Thurrock</x:v>
      </x:c>
      <x:c r="F17" t="str">
        <x:v>Operative Porter</x:v>
      </x:c>
      <x:c r="G17" t="str">
        <x:v>400250</x:v>
      </x:c>
      <x:c r="H17" t="str">
        <x:v>Apple Europe Limited</x:v>
      </x:c>
      <x:c r="I17" s="22" t="n">
        <x:v>6</x:v>
      </x:c>
      <x:c r="J17" t="str">
        <x:v>Worked</x:v>
      </x:c>
      <x:c r="K17" t="str">
        <x:v>Employee 103160; home branch Thurrock; assigned role Operative Porter | Deployment branch: Thurrock | Actual role: Operative Skilled | Jobs: 400250 | Customers: Apple Europe Limited | Actual hours: 6.0; source records: 1</x:v>
      </x:c>
      <x:c r="L17" t="str">
        <x:v>Include</x:v>
      </x:c>
      <x:c r="M17"/>
      <x:c r="N17"/>
    </x:row>
    <x:row r="18">
      <x:c r="A18" t="str">
        <x:v>A Apanisile|2026-02-20</x:v>
      </x:c>
      <x:c r="B18" s="888" t="n">
        <x:v>46073</x:v>
      </x:c>
      <x:c r="C18" t="str">
        <x:v>A Apanisile</x:v>
      </x:c>
      <x:c r="D18" t="str">
        <x:v>Permanent</x:v>
      </x:c>
      <x:c r="E18" t="str">
        <x:v>Thurrock</x:v>
      </x:c>
      <x:c r="F18" t="str">
        <x:v>Operative Porter</x:v>
      </x:c>
      <x:c r="G18" t="str">
        <x:v>396782</x:v>
      </x:c>
      <x:c r="H18" t="str">
        <x:v>Jegede/Mr Abidemi</x:v>
      </x:c>
      <x:c r="I18" s="22" t="n">
        <x:v>6</x:v>
      </x:c>
      <x:c r="J18" t="str">
        <x:v>Worked</x:v>
      </x:c>
      <x:c r="K18" t="str">
        <x:v>Employee 103160; home branch Thurrock; assigned role Operative Porter | Deployment branch: Thurrock | Actual role: Operative Porter | Jobs: 396782 | Customers: Jegede/Mr Abidemi | Actual hours: 6.0; source records: 1</x:v>
      </x:c>
      <x:c r="L18" t="str">
        <x:v>Include</x:v>
      </x:c>
      <x:c r="M18"/>
      <x:c r="N18"/>
    </x:row>
    <x:row r="19">
      <x:c r="A19" t="str">
        <x:v>A Apanisile|2026-02-21</x:v>
      </x:c>
      <x:c r="B19" s="888" t="n">
        <x:v>46074</x:v>
      </x:c>
      <x:c r="C19" t="str">
        <x:v>A Apanisile</x:v>
      </x:c>
      <x:c r="D19" t="str">
        <x:v>Permanent</x:v>
      </x:c>
      <x:c r="E19" t="str">
        <x:v>Thurrock</x:v>
      </x:c>
      <x:c r="F19" t="str">
        <x:v>Operative Porter</x:v>
      </x:c>
      <x:c r="G19" t="str">
        <x:v>400150</x:v>
      </x:c>
      <x:c r="H19" t="str">
        <x:v>Cooke, Young &amp; Keidan LLP</x:v>
      </x:c>
      <x:c r="I19" s="22" t="n">
        <x:v>8</x:v>
      </x:c>
      <x:c r="J19" t="str">
        <x:v>Worked</x:v>
      </x:c>
      <x:c r="K19" t="str">
        <x:v>Employee 103160; home branch Thurrock; assigned role Operative Porter | Deployment branch: Thurrock | Actual role: Operative Porter | Jobs: 400150 | Customers: Cooke, Young &amp; Keidan LLP | Actual hours: 8.0; source records: 1</x:v>
      </x:c>
      <x:c r="L19" t="str">
        <x:v>Include</x:v>
      </x:c>
      <x:c r="M19"/>
      <x:c r="N19"/>
    </x:row>
    <x:row r="20">
      <x:c r="A20" t="str">
        <x:v>A Apanisile|2026-02-22</x:v>
      </x:c>
      <x:c r="B20" s="888" t="n">
        <x:v>46075</x:v>
      </x:c>
      <x:c r="C20" t="str">
        <x:v>A Apanisile</x:v>
      </x:c>
      <x:c r="D20" t="str">
        <x:v>Permanent</x:v>
      </x:c>
      <x:c r="E20" t="str">
        <x:v>Thurrock</x:v>
      </x:c>
      <x:c r="F20" t="str">
        <x:v>Operative Porter</x:v>
      </x:c>
      <x:c r="G20" t="str">
        <x:v>400150</x:v>
      </x:c>
      <x:c r="H20" t="str">
        <x:v>Cooke, Young &amp; Keidan LLP</x:v>
      </x:c>
      <x:c r="I20" s="22" t="n">
        <x:v>8</x:v>
      </x:c>
      <x:c r="J20" t="str">
        <x:v>Worked</x:v>
      </x:c>
      <x:c r="K20" t="str">
        <x:v>Employee 103160; home branch Thurrock; assigned role Operative Porter | Deployment branch: Thurrock | Actual role: Operative Porter | Jobs: 400150 | Customers: Cooke, Young &amp; Keidan LLP | Actual hours: 8.0; source records: 1</x:v>
      </x:c>
      <x:c r="L20" t="str">
        <x:v>Include</x:v>
      </x:c>
      <x:c r="M20"/>
      <x:c r="N20"/>
    </x:row>
    <x:row r="21">
      <x:c r="A21" t="str">
        <x:v>A Apanisile|2026-02-23</x:v>
      </x:c>
      <x:c r="B21" s="888" t="n">
        <x:v>46076</x:v>
      </x:c>
      <x:c r="C21" t="str">
        <x:v>A Apanisile</x:v>
      </x:c>
      <x:c r="D21" t="str">
        <x:v>Permanent</x:v>
      </x:c>
      <x:c r="E21" t="str">
        <x:v>Thurrock</x:v>
      </x:c>
      <x:c r="F21" t="str">
        <x:v>Operative Porter</x:v>
      </x:c>
      <x:c r="G21" t="str">
        <x:v>396207</x:v>
      </x:c>
      <x:c r="H21" t="str">
        <x:v>Linklaters LLP</x:v>
      </x:c>
      <x:c r="I21" s="22" t="n">
        <x:v>10</x:v>
      </x:c>
      <x:c r="J21" t="str">
        <x:v>Worked</x:v>
      </x:c>
      <x:c r="K21" t="str">
        <x:v>Employee 103160; home branch Thurrock; assigned role Operative Porter | Deployment branch: Thurrock | Actual role: Operative Skilled | Jobs: 396207 | Customers: Linklaters LLP | Actual hours: 10.0; source records: 1</x:v>
      </x:c>
      <x:c r="L21" t="str">
        <x:v>Include</x:v>
      </x:c>
      <x:c r="M21"/>
      <x:c r="N21"/>
    </x:row>
    <x:row r="22">
      <x:c r="A22" t="str">
        <x:v>A Apanisile|2026-02-24</x:v>
      </x:c>
      <x:c r="B22" s="888" t="n">
        <x:v>46077</x:v>
      </x:c>
      <x:c r="C22" t="str">
        <x:v>A Apanisile</x:v>
      </x:c>
      <x:c r="D22" t="str">
        <x:v>Permanent</x:v>
      </x:c>
      <x:c r="E22" t="str">
        <x:v>Thurrock</x:v>
      </x:c>
      <x:c r="F22" t="str">
        <x:v>Operative Porter</x:v>
      </x:c>
      <x:c r="G22" t="str">
        <x:v>396207</x:v>
      </x:c>
      <x:c r="H22" t="str">
        <x:v>Linklaters LLP</x:v>
      </x:c>
      <x:c r="I22" s="22" t="n">
        <x:v>9.5</x:v>
      </x:c>
      <x:c r="J22" t="str">
        <x:v>Worked</x:v>
      </x:c>
      <x:c r="K22" t="str">
        <x:v>Employee 103160; home branch Thurrock; assigned role Operative Porter | Deployment branch: Thurrock | Actual role: Operative Skilled | Jobs: 396207 | Customers: Linklaters LLP | Actual hours: 9.5; source records: 1</x:v>
      </x:c>
      <x:c r="L22" t="str">
        <x:v>Include</x:v>
      </x:c>
      <x:c r="M22"/>
      <x:c r="N22"/>
    </x:row>
    <x:row r="23">
      <x:c r="A23" t="str">
        <x:v>A Apanisile|2026-02-25</x:v>
      </x:c>
      <x:c r="B23" s="888" t="n">
        <x:v>46078</x:v>
      </x:c>
      <x:c r="C23" t="str">
        <x:v>A Apanisile</x:v>
      </x:c>
      <x:c r="D23" t="str">
        <x:v>Permanent</x:v>
      </x:c>
      <x:c r="E23" t="str">
        <x:v>Thurrock</x:v>
      </x:c>
      <x:c r="F23" t="str">
        <x:v>Operative Porter</x:v>
      </x:c>
      <x:c r="G23" t="str">
        <x:v>396207</x:v>
      </x:c>
      <x:c r="H23" t="str">
        <x:v>Linklaters LLP</x:v>
      </x:c>
      <x:c r="I23" s="22" t="n">
        <x:v>9.5</x:v>
      </x:c>
      <x:c r="J23" t="str">
        <x:v>Worked</x:v>
      </x:c>
      <x:c r="K23" t="str">
        <x:v>Employee 103160; home branch Thurrock; assigned role Operative Porter | Deployment branch: Thurrock | Actual role: Operative Skilled | Jobs: 396207 | Customers: Linklaters LLP | Actual hours: 9.5; source records: 1</x:v>
      </x:c>
      <x:c r="L23" t="str">
        <x:v>Include</x:v>
      </x:c>
      <x:c r="M23"/>
      <x:c r="N23"/>
    </x:row>
    <x:row r="24">
      <x:c r="A24" t="str">
        <x:v>A Apanisile|2026-02-26</x:v>
      </x:c>
      <x:c r="B24" s="888" t="n">
        <x:v>46079</x:v>
      </x:c>
      <x:c r="C24" t="str">
        <x:v>A Apanisile</x:v>
      </x:c>
      <x:c r="D24" t="str">
        <x:v>Permanent</x:v>
      </x:c>
      <x:c r="E24" t="str">
        <x:v>Thurrock</x:v>
      </x:c>
      <x:c r="F24" t="str">
        <x:v>Operative Porter</x:v>
      </x:c>
      <x:c r="G24" t="str">
        <x:v>396207</x:v>
      </x:c>
      <x:c r="H24" t="str">
        <x:v>Linklaters LLP</x:v>
      </x:c>
      <x:c r="I24" s="22" t="n">
        <x:v>9.5</x:v>
      </x:c>
      <x:c r="J24" t="str">
        <x:v>Worked</x:v>
      </x:c>
      <x:c r="K24" t="str">
        <x:v>Employee 103160; home branch Thurrock; assigned role Operative Porter | Deployment branch: Thurrock | Actual role: Operative Skilled | Jobs: 396207 | Customers: Linklaters LLP | Actual hours: 9.5; source records: 1</x:v>
      </x:c>
      <x:c r="L24" t="str">
        <x:v>Include</x:v>
      </x:c>
      <x:c r="M24"/>
      <x:c r="N24"/>
    </x:row>
    <x:row r="25">
      <x:c r="A25" t="str">
        <x:v>A Apanisile|2026-02-27</x:v>
      </x:c>
      <x:c r="B25" s="888" t="n">
        <x:v>46080</x:v>
      </x:c>
      <x:c r="C25" t="str">
        <x:v>A Apanisile</x:v>
      </x:c>
      <x:c r="D25" t="str">
        <x:v>Permanent</x:v>
      </x:c>
      <x:c r="E25" t="str">
        <x:v>Thurrock</x:v>
      </x:c>
      <x:c r="F25" t="str">
        <x:v>Operative Porter</x:v>
      </x:c>
      <x:c r="G25" t="str">
        <x:v>400366, 396207</x:v>
      </x:c>
      <x:c r="H25" t="str">
        <x:v>JP Morgan Limited; Linklaters LLP</x:v>
      </x:c>
      <x:c r="I25" s="22" t="n">
        <x:v>18</x:v>
      </x:c>
      <x:c r="J25" t="str">
        <x:v>Worked — 2 records</x:v>
      </x:c>
      <x:c r="K25" t="str">
        <x:v>Employee 103160; home branch Thurrock; assigned role Operative Porter | Deployment branch: Thurrock | Actual role: Operative Porter, Operative Skilled | Jobs: 400366, 396207 | Customers: JP Morgan Limited; Linklaters LLP | Actual hours: 18.0; source records: 2</x:v>
      </x:c>
      <x:c r="L25" t="str">
        <x:v>Include</x:v>
      </x:c>
      <x:c r="M25"/>
      <x:c r="N25"/>
    </x:row>
    <x:row r="26">
      <x:c r="A26" t="str">
        <x:v>A Apanisile|2026-02-28</x:v>
      </x:c>
      <x:c r="B26" s="888" t="n">
        <x:v>46081</x:v>
      </x:c>
      <x:c r="C26" t="str">
        <x:v>A Apanisile</x:v>
      </x:c>
      <x:c r="D26" t="str">
        <x:v>Permanent</x:v>
      </x:c>
      <x:c r="E26" t="str">
        <x:v>Thurrock</x:v>
      </x:c>
      <x:c r="F26" t="str">
        <x:v>Operative Porter</x:v>
      </x:c>
      <x:c r="G26" t="str">
        <x:v>400150</x:v>
      </x:c>
      <x:c r="H26" t="str">
        <x:v>Cooke, Young &amp; Keidan LLP</x:v>
      </x:c>
      <x:c r="I26" s="22" t="n">
        <x:v>7.5</x:v>
      </x:c>
      <x:c r="J26" t="str">
        <x:v>Worked</x:v>
      </x:c>
      <x:c r="K26" t="str">
        <x:v>Employee 103160; home branch Thurrock; assigned role Operative Porter | Deployment branch: Thurrock | Actual role: Operative Skilled | Jobs: 400150 | Customers: Cooke, Young &amp; Keidan LLP | Actual hours: 7.5; source records: 1</x:v>
      </x:c>
      <x:c r="L26" t="str">
        <x:v>Include</x:v>
      </x:c>
      <x:c r="M26"/>
      <x:c r="N26"/>
    </x:row>
    <x:row r="27">
      <x:c r="A27" t="str">
        <x:v>A Barladeanu|2026-02-01</x:v>
      </x:c>
      <x:c r="B27" s="888" t="n">
        <x:v>46054</x:v>
      </x:c>
      <x:c r="C27" t="str">
        <x:v>A Barladeanu</x:v>
      </x:c>
      <x:c r="D27" t="str">
        <x:v>Permanent</x:v>
      </x:c>
      <x:c r="E27" t="str">
        <x:v>Thurrock</x:v>
      </x:c>
      <x:c r="F27" t="str">
        <x:v>Operative Porter</x:v>
      </x:c>
      <x:c r="G27" t="str">
        <x:v>399796</x:v>
      </x:c>
      <x:c r="H27" t="str">
        <x:v>Jivraj/Ms Naseem</x:v>
      </x:c>
      <x:c r="I27" s="22" t="n">
        <x:v>5.5</x:v>
      </x:c>
      <x:c r="J27" t="str">
        <x:v>Worked</x:v>
      </x:c>
      <x:c r="K27" t="str">
        <x:v>Employee 1521; home branch Thurrock; assigned role Operative Porter | Deployment branch: Thurrock | Actual role: Operative Skilled | Jobs: 399796 | Customers: Jivraj/Ms Naseem | Actual hours: 5.5; source records: 1</x:v>
      </x:c>
      <x:c r="L27" t="str">
        <x:v>Include</x:v>
      </x:c>
      <x:c r="M27"/>
      <x:c r="N27"/>
    </x:row>
    <x:row r="28">
      <x:c r="A28" t="str">
        <x:v>A Barladeanu|2026-02-02</x:v>
      </x:c>
      <x:c r="B28" s="888" t="n">
        <x:v>46055</x:v>
      </x:c>
      <x:c r="C28" t="str">
        <x:v>A Barladeanu</x:v>
      </x:c>
      <x:c r="D28" t="str">
        <x:v>Permanent</x:v>
      </x:c>
      <x:c r="E28" t="str">
        <x:v>Thurrock</x:v>
      </x:c>
      <x:c r="F28" t="str">
        <x:v>Operative Porter</x:v>
      </x:c>
      <x:c r="G28" t="str">
        <x:v>396877</x:v>
      </x:c>
      <x:c r="H28" t="str">
        <x:v>Tijani/Shakirat</x:v>
      </x:c>
      <x:c r="I28" s="22" t="n">
        <x:v>7</x:v>
      </x:c>
      <x:c r="J28" t="str">
        <x:v>Worked</x:v>
      </x:c>
      <x:c r="K28" t="str">
        <x:v>Employee 1521; home branch Thurrock; assigned role Operative Porter | Deployment branch: Thurrock | Actual role: Operative Skilled | Jobs: 396877 | Customers: Tijani/Shakirat | Actual hours: 7.0; source records: 1</x:v>
      </x:c>
      <x:c r="L28" t="str">
        <x:v>Include</x:v>
      </x:c>
      <x:c r="M28"/>
      <x:c r="N28"/>
    </x:row>
    <x:row r="29">
      <x:c r="A29" t="str">
        <x:v>A Barladeanu|2026-02-03</x:v>
      </x:c>
      <x:c r="B29" s="888" t="n">
        <x:v>46056</x:v>
      </x:c>
      <x:c r="C29" t="str">
        <x:v>A Barladeanu</x:v>
      </x:c>
      <x:c r="D29" t="str">
        <x:v>Permanent</x:v>
      </x:c>
      <x:c r="E29" t="str">
        <x:v>Thurrock</x:v>
      </x:c>
      <x:c r="F29" t="str">
        <x:v>Operative Porter</x:v>
      </x:c>
      <x:c r="G29" t="str">
        <x:v>400112, 399796</x:v>
      </x:c>
      <x:c r="H29" t="str">
        <x:v>Bank of New York Mellon; Jivraj/Ms Naseem</x:v>
      </x:c>
      <x:c r="I29" s="22" t="n">
        <x:v>30</x:v>
      </x:c>
      <x:c r="J29" t="str">
        <x:v>Worked — 2 records</x:v>
      </x:c>
      <x:c r="K29" t="str">
        <x:v>Employee 1521; home branch Thurrock; assigned role Operative Porter | Deployment branch: Thurrock | Actual role: Operative Porter, Operative Skilled | Jobs: 400112, 399796 | Customers: Bank of New York Mellon; Jivraj/Ms Naseem | Actual hours: 30.0; source records: 2</x:v>
      </x:c>
      <x:c r="L29" t="str">
        <x:v>Include</x:v>
      </x:c>
      <x:c r="M29"/>
      <x:c r="N29"/>
    </x:row>
    <x:row r="30">
      <x:c r="A30" t="str">
        <x:v>A Barladeanu|2026-02-04</x:v>
      </x:c>
      <x:c r="B30" s="888" t="n">
        <x:v>46057</x:v>
      </x:c>
      <x:c r="C30" t="str">
        <x:v>A Barladeanu</x:v>
      </x:c>
      <x:c r="D30" t="str">
        <x:v>Permanent</x:v>
      </x:c>
      <x:c r="E30" t="str">
        <x:v>Thurrock</x:v>
      </x:c>
      <x:c r="F30" t="str">
        <x:v>Operative Porter</x:v>
      </x:c>
      <x:c r="G30" t="str">
        <x:v>399796</x:v>
      </x:c>
      <x:c r="H30" t="str">
        <x:v>Jivraj/Ms Naseem</x:v>
      </x:c>
      <x:c r="I30" s="22" t="n">
        <x:v>10</x:v>
      </x:c>
      <x:c r="J30" t="str">
        <x:v>Worked</x:v>
      </x:c>
      <x:c r="K30" t="str">
        <x:v>Employee 1521; home branch Thurrock; assigned role Operative Porter | Deployment branch: Thurrock | Actual role: Operative Porter | Jobs: 399796 | Customers: Jivraj/Ms Naseem | Actual hours: 10.0; source records: 1</x:v>
      </x:c>
      <x:c r="L30" t="str">
        <x:v>Include</x:v>
      </x:c>
      <x:c r="M30"/>
      <x:c r="N30"/>
    </x:row>
    <x:row r="31">
      <x:c r="A31" t="str">
        <x:v>A Barladeanu|2026-02-05</x:v>
      </x:c>
      <x:c r="B31" s="888" t="n">
        <x:v>46058</x:v>
      </x:c>
      <x:c r="C31" t="str">
        <x:v>A Barladeanu</x:v>
      </x:c>
      <x:c r="D31" t="str">
        <x:v>Permanent</x:v>
      </x:c>
      <x:c r="E31" t="str">
        <x:v>Thurrock</x:v>
      </x:c>
      <x:c r="F31" t="str">
        <x:v>Operative Porter</x:v>
      </x:c>
      <x:c r="G31" t="str">
        <x:v>396658, 396883</x:v>
      </x:c>
      <x:c r="H31" t="str">
        <x:v>Rahman/Ms Shehnaz; Thomas/Ms Elizabeth</x:v>
      </x:c>
      <x:c r="I31" s="22" t="n">
        <x:v>8.5</x:v>
      </x:c>
      <x:c r="J31" t="str">
        <x:v>Worked — 2 records</x:v>
      </x:c>
      <x:c r="K31" t="str">
        <x:v>Employee 1521; home branch Thurrock; assigned role Operative Porter | Deployment branch: Thurrock | Actual role: Operative Skilled | Jobs: 396658, 396883 | Customers: Rahman/Ms Shehnaz; Thomas/Ms Elizabeth | Actual hours: 8.5; source records: 2</x:v>
      </x:c>
      <x:c r="L31" t="str">
        <x:v>Include</x:v>
      </x:c>
      <x:c r="M31"/>
      <x:c r="N31"/>
    </x:row>
    <x:row r="32">
      <x:c r="A32" t="str">
        <x:v>A Barladeanu|2026-02-06</x:v>
      </x:c>
      <x:c r="B32" s="888" t="n">
        <x:v>46059</x:v>
      </x:c>
      <x:c r="C32" t="str">
        <x:v>A Barladeanu</x:v>
      </x:c>
      <x:c r="D32" t="str">
        <x:v>Permanent</x:v>
      </x:c>
      <x:c r="E32" t="str">
        <x:v>Thurrock</x:v>
      </x:c>
      <x:c r="F32" t="str">
        <x:v>Operative Porter</x:v>
      </x:c>
      <x:c r="G32" t="str">
        <x:v>399606</x:v>
      </x:c>
      <x:c r="H32" t="str">
        <x:v>The Hut Group Ltd (Arrow Films)</x:v>
      </x:c>
      <x:c r="I32" s="22" t="n">
        <x:v>11</x:v>
      </x:c>
      <x:c r="J32" t="str">
        <x:v>Worked</x:v>
      </x:c>
      <x:c r="K32" t="str">
        <x:v>Employee 1521; home branch Thurrock; assigned role Operative Porter | Deployment branch: Thurrock | Actual role: Operative Skilled | Jobs: 399606 | Customers: The Hut Group Ltd (Arrow Films) | Actual hours: 11.0; source records: 1</x:v>
      </x:c>
      <x:c r="L32" t="str">
        <x:v>Include</x:v>
      </x:c>
      <x:c r="M32"/>
      <x:c r="N32"/>
    </x:row>
    <x:row r="33">
      <x:c r="A33" t="str">
        <x:v>A Barladeanu|2026-02-07</x:v>
      </x:c>
      <x:c r="B33" s="888" t="n">
        <x:v>46060</x:v>
      </x:c>
      <x:c r="C33" t="str">
        <x:v>A Barladeanu</x:v>
      </x:c>
      <x:c r="D33" t="str">
        <x:v>Permanent</x:v>
      </x:c>
      <x:c r="E33" t="str">
        <x:v>Thurrock</x:v>
      </x:c>
      <x:c r="F33" t="str">
        <x:v>Operative Porter</x:v>
      </x:c>
      <x:c r="G33" t="str">
        <x:v>400154</x:v>
      </x:c>
      <x:c r="H33" t="str">
        <x:v>BNP Paribas Limited</x:v>
      </x:c>
      <x:c r="I33" s="22" t="n">
        <x:v>10.5</x:v>
      </x:c>
      <x:c r="J33" t="str">
        <x:v>Worked</x:v>
      </x:c>
      <x:c r="K33" t="str">
        <x:v>Employee 1521; home branch Thurrock; assigned role Operative Porter | Deployment branch: Thurrock | Actual role: Operative Skilled | Jobs: 400154 | Customers: BNP Paribas Limited | Actual hours: 10.5; source records: 1</x:v>
      </x:c>
      <x:c r="L33" t="str">
        <x:v>Include</x:v>
      </x:c>
      <x:c r="M33"/>
      <x:c r="N33"/>
    </x:row>
    <x:row r="34">
      <x:c r="A34" t="str">
        <x:v>A Barladeanu|2026-02-09</x:v>
      </x:c>
      <x:c r="B34" s="888" t="n">
        <x:v>46062</x:v>
      </x:c>
      <x:c r="C34" t="str">
        <x:v>A Barladeanu</x:v>
      </x:c>
      <x:c r="D34" t="str">
        <x:v>Permanent</x:v>
      </x:c>
      <x:c r="E34" t="str">
        <x:v>Thurrock</x:v>
      </x:c>
      <x:c r="F34" t="str">
        <x:v>Operative Porter</x:v>
      </x:c>
      <x:c r="G34" t="str">
        <x:v>396668</x:v>
      </x:c>
      <x:c r="H34" t="str">
        <x:v>Stavro/Chari</x:v>
      </x:c>
      <x:c r="I34" s="22" t="n">
        <x:v>9</x:v>
      </x:c>
      <x:c r="J34" t="str">
        <x:v>Worked</x:v>
      </x:c>
      <x:c r="K34" t="str">
        <x:v>Employee 1521; home branch Thurrock; assigned role Operative Porter | Deployment branch: Thurrock | Actual role: Operative Skilled | Jobs: 396668 | Customers: Stavro/Chari | Actual hours: 9.0; source records: 1</x:v>
      </x:c>
      <x:c r="L34" t="str">
        <x:v>Include</x:v>
      </x:c>
      <x:c r="M34"/>
      <x:c r="N34"/>
    </x:row>
    <x:row r="35">
      <x:c r="A35" t="str">
        <x:v>A Barladeanu|2026-02-10</x:v>
      </x:c>
      <x:c r="B35" s="888" t="n">
        <x:v>46063</x:v>
      </x:c>
      <x:c r="C35" t="str">
        <x:v>A Barladeanu</x:v>
      </x:c>
      <x:c r="D35" t="str">
        <x:v>Permanent</x:v>
      </x:c>
      <x:c r="E35" t="str">
        <x:v>Thurrock</x:v>
      </x:c>
      <x:c r="F35" t="str">
        <x:v>Operative Porter</x:v>
      </x:c>
      <x:c r="G35" t="str">
        <x:v>396668</x:v>
      </x:c>
      <x:c r="H35" t="str">
        <x:v>Stavro/Chari</x:v>
      </x:c>
      <x:c r="I35" s="22" t="n">
        <x:v>9.5</x:v>
      </x:c>
      <x:c r="J35" t="str">
        <x:v>Worked</x:v>
      </x:c>
      <x:c r="K35" t="str">
        <x:v>Employee 1521; home branch Thurrock; assigned role Operative Porter | Deployment branch: Thurrock | Actual role: Operative Skilled | Jobs: 396668 | Customers: Stavro/Chari | Actual hours: 9.5; source records: 1</x:v>
      </x:c>
      <x:c r="L35" t="str">
        <x:v>Include</x:v>
      </x:c>
      <x:c r="M35"/>
      <x:c r="N35"/>
    </x:row>
    <x:row r="36">
      <x:c r="A36" t="str">
        <x:v>A Barladeanu|2026-02-11</x:v>
      </x:c>
      <x:c r="B36" s="888" t="n">
        <x:v>46064</x:v>
      </x:c>
      <x:c r="C36" t="str">
        <x:v>A Barladeanu</x:v>
      </x:c>
      <x:c r="D36" t="str">
        <x:v>Permanent</x:v>
      </x:c>
      <x:c r="E36" t="str">
        <x:v>Thurrock</x:v>
      </x:c>
      <x:c r="F36" t="str">
        <x:v>Operative Porter</x:v>
      </x:c>
      <x:c r="G36" t="str">
        <x:v>396676</x:v>
      </x:c>
      <x:c r="H36" t="str">
        <x:v>Sobers/Mr Elvis</x:v>
      </x:c>
      <x:c r="I36" s="22" t="n">
        <x:v>7.5</x:v>
      </x:c>
      <x:c r="J36" t="str">
        <x:v>Worked</x:v>
      </x:c>
      <x:c r="K36" t="str">
        <x:v>Employee 1521; home branch Thurrock; assigned role Operative Porter | Deployment branch: Thurrock | Actual role: Operative Skilled | Jobs: 396676 | Customers: Sobers/Mr Elvis | Actual hours: 7.5; source records: 1</x:v>
      </x:c>
      <x:c r="L36" t="str">
        <x:v>Include</x:v>
      </x:c>
      <x:c r="M36"/>
      <x:c r="N36"/>
    </x:row>
    <x:row r="37">
      <x:c r="A37" t="str">
        <x:v>A Barladeanu|2026-02-12</x:v>
      </x:c>
      <x:c r="B37" s="888" t="n">
        <x:v>46065</x:v>
      </x:c>
      <x:c r="C37" t="str">
        <x:v>A Barladeanu</x:v>
      </x:c>
      <x:c r="D37" t="str">
        <x:v>Permanent</x:v>
      </x:c>
      <x:c r="E37" t="str">
        <x:v>Thurrock</x:v>
      </x:c>
      <x:c r="F37" t="str">
        <x:v>Operative Porter</x:v>
      </x:c>
      <x:c r="G37" t="str">
        <x:v>399451A</x:v>
      </x:c>
      <x:c r="H37" t="str">
        <x:v>Royal Borough of Kensington and Chelsea</x:v>
      </x:c>
      <x:c r="I37" s="22" t="n">
        <x:v>9.5</x:v>
      </x:c>
      <x:c r="J37" t="str">
        <x:v>Worked</x:v>
      </x:c>
      <x:c r="K37" t="str">
        <x:v>Employee 1521; home branch Thurrock; assigned role Operative Porter | Deployment branch: Croydon | Actual role: Operative Skilled | Jobs: 399451A | Customers: Royal Borough of Kensington and Chelsea | Actual hours: 9.5; source records: 1</x:v>
      </x:c>
      <x:c r="L37" t="str">
        <x:v>Include</x:v>
      </x:c>
      <x:c r="M37"/>
      <x:c r="N37"/>
    </x:row>
    <x:row r="38">
      <x:c r="A38" t="str">
        <x:v>A Barladeanu|2026-02-13</x:v>
      </x:c>
      <x:c r="B38" s="888" t="n">
        <x:v>46066</x:v>
      </x:c>
      <x:c r="C38" t="str">
        <x:v>A Barladeanu</x:v>
      </x:c>
      <x:c r="D38" t="str">
        <x:v>Permanent</x:v>
      </x:c>
      <x:c r="E38" t="str">
        <x:v>Thurrock</x:v>
      </x:c>
      <x:c r="F38" t="str">
        <x:v>Operative Porter</x:v>
      </x:c>
      <x:c r="G38" t="str">
        <x:v>399051</x:v>
      </x:c>
      <x:c r="H38" t="str">
        <x:v>CDER Group Ltd</x:v>
      </x:c>
      <x:c r="I38" s="22" t="n">
        <x:v>11.5</x:v>
      </x:c>
      <x:c r="J38" t="str">
        <x:v>Worked</x:v>
      </x:c>
      <x:c r="K38" t="str">
        <x:v>Employee 1521; home branch Thurrock; assigned role Operative Porter | Deployment branch: Thurrock | Actual role: Operative Skilled | Jobs: 399051 | Customers: CDER Group Ltd | Actual hours: 11.5; source records: 1</x:v>
      </x:c>
      <x:c r="L38" t="str">
        <x:v>Include</x:v>
      </x:c>
      <x:c r="M38"/>
      <x:c r="N38"/>
    </x:row>
    <x:row r="39">
      <x:c r="A39" t="str">
        <x:v>A Barladeanu|2026-02-14</x:v>
      </x:c>
      <x:c r="B39" s="888" t="n">
        <x:v>46067</x:v>
      </x:c>
      <x:c r="C39" t="str">
        <x:v>A Barladeanu</x:v>
      </x:c>
      <x:c r="D39" t="str">
        <x:v>Permanent</x:v>
      </x:c>
      <x:c r="E39" t="str">
        <x:v>Thurrock</x:v>
      </x:c>
      <x:c r="F39" t="str">
        <x:v>Operative Porter</x:v>
      </x:c>
      <x:c r="G39" t="str">
        <x:v>399051</x:v>
      </x:c>
      <x:c r="H39" t="str">
        <x:v>CDER Group Ltd</x:v>
      </x:c>
      <x:c r="I39" s="22" t="n">
        <x:v>9</x:v>
      </x:c>
      <x:c r="J39" t="str">
        <x:v>Worked</x:v>
      </x:c>
      <x:c r="K39" t="str">
        <x:v>Employee 1521; home branch Thurrock; assigned role Operative Porter | Deployment branch: Thurrock | Actual role: Operative Skilled | Jobs: 399051 | Customers: CDER Group Ltd | Actual hours: 9.0; source records: 1</x:v>
      </x:c>
      <x:c r="L39" t="str">
        <x:v>Include</x:v>
      </x:c>
      <x:c r="M39"/>
      <x:c r="N39"/>
    </x:row>
    <x:row r="40">
      <x:c r="A40" t="str">
        <x:v>A Barladeanu|2026-02-16</x:v>
      </x:c>
      <x:c r="B40" s="888" t="n">
        <x:v>46069</x:v>
      </x:c>
      <x:c r="C40" t="str">
        <x:v>A Barladeanu</x:v>
      </x:c>
      <x:c r="D40" t="str">
        <x:v>Permanent</x:v>
      </x:c>
      <x:c r="E40" t="str">
        <x:v>Thurrock</x:v>
      </x:c>
      <x:c r="F40" t="str">
        <x:v>Operative Porter</x:v>
      </x:c>
      <x:c r="G40" t="str">
        <x:v>396805</x:v>
      </x:c>
      <x:c r="H40" t="str">
        <x:v>Scott/Ms Samantha</x:v>
      </x:c>
      <x:c r="I40" s="22" t="n">
        <x:v>6.5</x:v>
      </x:c>
      <x:c r="J40" t="str">
        <x:v>Worked</x:v>
      </x:c>
      <x:c r="K40" t="str">
        <x:v>Employee 1521; home branch Thurrock; assigned role Operative Porter | Deployment branch: Thurrock | Actual role: Operative Skilled | Jobs: 396805 | Customers: Scott/Ms Samantha | Actual hours: 6.5; source records: 1</x:v>
      </x:c>
      <x:c r="L40" t="str">
        <x:v>Include</x:v>
      </x:c>
      <x:c r="M40"/>
      <x:c r="N40"/>
    </x:row>
    <x:row r="41">
      <x:c r="A41" t="str">
        <x:v>A Barladeanu|2026-02-17</x:v>
      </x:c>
      <x:c r="B41" s="888" t="n">
        <x:v>46070</x:v>
      </x:c>
      <x:c r="C41" t="str">
        <x:v>A Barladeanu</x:v>
      </x:c>
      <x:c r="D41" t="str">
        <x:v>Permanent</x:v>
      </x:c>
      <x:c r="E41" t="str">
        <x:v>Thurrock</x:v>
      </x:c>
      <x:c r="F41" t="str">
        <x:v>Operative Porter</x:v>
      </x:c>
      <x:c r="G41" t="str">
        <x:v>400149, 396671, 398386, 400457</x:v>
      </x:c>
      <x:c r="H41" t="str">
        <x:v>Gordon/Ms Gloria; Gowan/Mr Patrick; Justin/Mr Marvin; Sia Lebbie</x:v>
      </x:c>
      <x:c r="I41" s="22" t="n">
        <x:v>11.5</x:v>
      </x:c>
      <x:c r="J41" t="str">
        <x:v>Worked — 4 records</x:v>
      </x:c>
      <x:c r="K41" t="str">
        <x:v>Employee 1521; home branch Thurrock; assigned role Operative Porter | Deployment branch: Thurrock | Actual role: Operative Skilled | Jobs: 400149, 396671, 398386, 400457 | Customers: Gordon/Ms Gloria; Gowan/Mr Patrick; Justin/Mr Marvin; Sia Lebbie | Actual hours: 11.5; source records: 4</x:v>
      </x:c>
      <x:c r="L41" t="str">
        <x:v>Include</x:v>
      </x:c>
      <x:c r="M41"/>
      <x:c r="N41"/>
    </x:row>
    <x:row r="42">
      <x:c r="A42" t="str">
        <x:v>A Barladeanu|2026-02-18</x:v>
      </x:c>
      <x:c r="B42" s="888" t="n">
        <x:v>46071</x:v>
      </x:c>
      <x:c r="C42" t="str">
        <x:v>A Barladeanu</x:v>
      </x:c>
      <x:c r="D42" t="str">
        <x:v>Permanent</x:v>
      </x:c>
      <x:c r="E42" t="str">
        <x:v>Thurrock</x:v>
      </x:c>
      <x:c r="F42" t="str">
        <x:v>Operative Porter</x:v>
      </x:c>
      <x:c r="G42" t="str">
        <x:v>396782</x:v>
      </x:c>
      <x:c r="H42" t="str">
        <x:v>Jegede/Mr Abidemi</x:v>
      </x:c>
      <x:c r="I42" s="22" t="n">
        <x:v>5.5</x:v>
      </x:c>
      <x:c r="J42" t="str">
        <x:v>Worked</x:v>
      </x:c>
      <x:c r="K42" t="str">
        <x:v>Employee 1521; home branch Thurrock; assigned role Operative Porter | Deployment branch: Thurrock | Actual role: Operative Skilled | Jobs: 396782 | Customers: Jegede/Mr Abidemi | Actual hours: 5.5; source records: 1</x:v>
      </x:c>
      <x:c r="L42" t="str">
        <x:v>Include</x:v>
      </x:c>
      <x:c r="M42"/>
      <x:c r="N42"/>
    </x:row>
    <x:row r="43">
      <x:c r="A43" t="str">
        <x:v>A Barladeanu|2026-02-19</x:v>
      </x:c>
      <x:c r="B43" s="888" t="n">
        <x:v>46072</x:v>
      </x:c>
      <x:c r="C43" t="str">
        <x:v>A Barladeanu</x:v>
      </x:c>
      <x:c r="D43" t="str">
        <x:v>Permanent</x:v>
      </x:c>
      <x:c r="E43" t="str">
        <x:v>Thurrock</x:v>
      </x:c>
      <x:c r="F43" t="str">
        <x:v>Operative Porter</x:v>
      </x:c>
      <x:c r="G43" t="str">
        <x:v>397391</x:v>
      </x:c>
      <x:c r="H43" t="str">
        <x:v>Mensah/Ms Vivien</x:v>
      </x:c>
      <x:c r="I43" s="22" t="n">
        <x:v>9</x:v>
      </x:c>
      <x:c r="J43" t="str">
        <x:v>Worked</x:v>
      </x:c>
      <x:c r="K43" t="str">
        <x:v>Employee 1521; home branch Thurrock; assigned role Operative Porter | Deployment branch: Thurrock | Actual role: Operative Skilled | Jobs: 397391 | Customers: Mensah/Ms Vivien | Actual hours: 9.0; source records: 1</x:v>
      </x:c>
      <x:c r="L43" t="str">
        <x:v>Include</x:v>
      </x:c>
      <x:c r="M43"/>
      <x:c r="N43"/>
    </x:row>
    <x:row r="44">
      <x:c r="A44" t="str">
        <x:v>A Barladeanu|2026-02-20</x:v>
      </x:c>
      <x:c r="B44" s="888" t="n">
        <x:v>46073</x:v>
      </x:c>
      <x:c r="C44" t="str">
        <x:v>A Barladeanu</x:v>
      </x:c>
      <x:c r="D44" t="str">
        <x:v>Permanent</x:v>
      </x:c>
      <x:c r="E44" t="str">
        <x:v>Thurrock</x:v>
      </x:c>
      <x:c r="F44" t="str">
        <x:v>Operative Porter</x:v>
      </x:c>
      <x:c r="G44" t="str">
        <x:v>397016, 396843</x:v>
      </x:c>
      <x:c r="H44" t="str">
        <x:v>Abu Egheomwanre; Fahy/Ms Mary</x:v>
      </x:c>
      <x:c r="I44" s="22" t="n">
        <x:v>10.75</x:v>
      </x:c>
      <x:c r="J44" t="str">
        <x:v>Worked — 2 records</x:v>
      </x:c>
      <x:c r="K44" t="str">
        <x:v>Employee 1521; home branch Thurrock; assigned role Operative Porter | Deployment branch: Thurrock | Actual role: Operative Skilled | Jobs: 397016, 396843 | Customers: Abu Egheomwanre; Fahy/Ms Mary | Actual hours: 10.8; source records: 2</x:v>
      </x:c>
      <x:c r="L44" t="str">
        <x:v>Include</x:v>
      </x:c>
      <x:c r="M44"/>
      <x:c r="N44"/>
    </x:row>
    <x:row r="45">
      <x:c r="A45" t="str">
        <x:v>A Barladeanu|2026-02-21</x:v>
      </x:c>
      <x:c r="B45" s="888" t="n">
        <x:v>46074</x:v>
      </x:c>
      <x:c r="C45" t="str">
        <x:v>A Barladeanu</x:v>
      </x:c>
      <x:c r="D45" t="str">
        <x:v>Permanent</x:v>
      </x:c>
      <x:c r="E45" t="str">
        <x:v>Thurrock</x:v>
      </x:c>
      <x:c r="F45" t="str">
        <x:v>Operative Porter</x:v>
      </x:c>
      <x:c r="G45" t="str">
        <x:v>396207A</x:v>
      </x:c>
      <x:c r="H45" t="str">
        <x:v>Linklaters LLP</x:v>
      </x:c>
      <x:c r="I45" s="22" t="n">
        <x:v>10.5</x:v>
      </x:c>
      <x:c r="J45" t="str">
        <x:v>Worked</x:v>
      </x:c>
      <x:c r="K45" t="str">
        <x:v>Employee 1521; home branch Thurrock; assigned role Operative Porter | Deployment branch: Thurrock | Actual role: Operative Porter | Jobs: 396207A | Customers: Linklaters LLP | Actual hours: 10.5; source records: 1</x:v>
      </x:c>
      <x:c r="L45" t="str">
        <x:v>Include</x:v>
      </x:c>
      <x:c r="M45"/>
      <x:c r="N45"/>
    </x:row>
    <x:row r="46">
      <x:c r="A46" t="str">
        <x:v>A Barladeanu|2026-02-23</x:v>
      </x:c>
      <x:c r="B46" s="888" t="n">
        <x:v>46076</x:v>
      </x:c>
      <x:c r="C46" t="str">
        <x:v>A Barladeanu</x:v>
      </x:c>
      <x:c r="D46" t="str">
        <x:v>Permanent</x:v>
      </x:c>
      <x:c r="E46" t="str">
        <x:v>Thurrock</x:v>
      </x:c>
      <x:c r="F46" t="str">
        <x:v>Operative Porter</x:v>
      </x:c>
      <x:c r="G46" t="str">
        <x:v>400328</x:v>
      </x:c>
      <x:c r="H46" t="str">
        <x:v>Kocho Group Ltd / Partners Capital (UK)</x:v>
      </x:c>
      <x:c r="I46" s="22" t="n">
        <x:v>7.5</x:v>
      </x:c>
      <x:c r="J46" t="str">
        <x:v>Worked</x:v>
      </x:c>
      <x:c r="K46" t="str">
        <x:v>Employee 1521; home branch Thurrock; assigned role Operative Porter | Deployment branch: Thurrock | Actual role: Operative Skilled | Jobs: 400328 | Customers: Kocho Group Ltd / Partners Capital (UK) | Actual hours: 7.5; source records: 1</x:v>
      </x:c>
      <x:c r="L46" t="str">
        <x:v>Include</x:v>
      </x:c>
      <x:c r="M46"/>
      <x:c r="N46"/>
    </x:row>
    <x:row r="47">
      <x:c r="A47" t="str">
        <x:v>A Barladeanu|2026-02-24</x:v>
      </x:c>
      <x:c r="B47" s="888" t="n">
        <x:v>46077</x:v>
      </x:c>
      <x:c r="C47" t="str">
        <x:v>A Barladeanu</x:v>
      </x:c>
      <x:c r="D47" t="str">
        <x:v>Permanent</x:v>
      </x:c>
      <x:c r="E47" t="str">
        <x:v>Thurrock</x:v>
      </x:c>
      <x:c r="F47" t="str">
        <x:v>Operative Porter</x:v>
      </x:c>
      <x:c r="G47" t="str">
        <x:v>396671</x:v>
      </x:c>
      <x:c r="H47" t="str">
        <x:v>Gowan/Mr Patrick</x:v>
      </x:c>
      <x:c r="I47" s="22" t="n">
        <x:v>7</x:v>
      </x:c>
      <x:c r="J47" t="str">
        <x:v>Worked</x:v>
      </x:c>
      <x:c r="K47" t="str">
        <x:v>Employee 1521; home branch Thurrock; assigned role Operative Porter | Deployment branch: Thurrock | Actual role: Operative Skilled | Jobs: 396671 | Customers: Gowan/Mr Patrick | Actual hours: 7.0; source records: 1</x:v>
      </x:c>
      <x:c r="L47" t="str">
        <x:v>Include</x:v>
      </x:c>
      <x:c r="M47"/>
      <x:c r="N47"/>
    </x:row>
    <x:row r="48">
      <x:c r="A48" t="str">
        <x:v>A Barladeanu|2026-02-25</x:v>
      </x:c>
      <x:c r="B48" s="888" t="n">
        <x:v>46078</x:v>
      </x:c>
      <x:c r="C48" t="str">
        <x:v>A Barladeanu</x:v>
      </x:c>
      <x:c r="D48" t="str">
        <x:v>Permanent</x:v>
      </x:c>
      <x:c r="E48" t="str">
        <x:v>Thurrock</x:v>
      </x:c>
      <x:c r="F48" t="str">
        <x:v>Operative Porter</x:v>
      </x:c>
      <x:c r="G48" t="str">
        <x:v>400112</x:v>
      </x:c>
      <x:c r="H48" t="str">
        <x:v>Bank of New York Mellon</x:v>
      </x:c>
      <x:c r="I48" s="22" t="n">
        <x:v>7.5</x:v>
      </x:c>
      <x:c r="J48" t="str">
        <x:v>Worked</x:v>
      </x:c>
      <x:c r="K48" t="str">
        <x:v>Employee 1521; home branch Thurrock; assigned role Operative Porter | Deployment branch: Thurrock | Actual role: Operative Skilled | Jobs: 400112 | Customers: Bank of New York Mellon | Actual hours: 7.5; source records: 1</x:v>
      </x:c>
      <x:c r="L48" t="str">
        <x:v>Include</x:v>
      </x:c>
      <x:c r="M48"/>
      <x:c r="N48"/>
    </x:row>
    <x:row r="49">
      <x:c r="A49" t="str">
        <x:v>A Barladeanu|2026-02-26</x:v>
      </x:c>
      <x:c r="B49" s="888" t="n">
        <x:v>46079</x:v>
      </x:c>
      <x:c r="C49" t="str">
        <x:v>A Barladeanu</x:v>
      </x:c>
      <x:c r="D49" t="str">
        <x:v>Permanent</x:v>
      </x:c>
      <x:c r="E49" t="str">
        <x:v>Thurrock</x:v>
      </x:c>
      <x:c r="F49" t="str">
        <x:v>Operative Porter</x:v>
      </x:c>
      <x:c r="G49" t="str">
        <x:v>396637</x:v>
      </x:c>
      <x:c r="H49" t="str">
        <x:v>Olarewaju/Abel</x:v>
      </x:c>
      <x:c r="I49" s="22" t="n">
        <x:v>8</x:v>
      </x:c>
      <x:c r="J49" t="str">
        <x:v>Worked</x:v>
      </x:c>
      <x:c r="K49" t="str">
        <x:v>Employee 1521; home branch Thurrock; assigned role Operative Porter | Deployment branch: Thurrock | Actual role: Operative Skilled | Jobs: 396637 | Customers: Olarewaju/Abel | Actual hours: 8.0; source records: 1</x:v>
      </x:c>
      <x:c r="L49" t="str">
        <x:v>Include</x:v>
      </x:c>
      <x:c r="M49"/>
      <x:c r="N49"/>
    </x:row>
    <x:row r="50">
      <x:c r="A50" t="str">
        <x:v>A Barladeanu|2026-02-27</x:v>
      </x:c>
      <x:c r="B50" s="888" t="n">
        <x:v>46080</x:v>
      </x:c>
      <x:c r="C50" t="str">
        <x:v>A Barladeanu</x:v>
      </x:c>
      <x:c r="D50" t="str">
        <x:v>Permanent</x:v>
      </x:c>
      <x:c r="E50" t="str">
        <x:v>Thurrock</x:v>
      </x:c>
      <x:c r="F50" t="str">
        <x:v>Operative Porter</x:v>
      </x:c>
      <x:c r="G50" t="str">
        <x:v>398171</x:v>
      </x:c>
      <x:c r="H50" t="str">
        <x:v>Two Sigma</x:v>
      </x:c>
      <x:c r="I50" s="22" t="n">
        <x:v>13</x:v>
      </x:c>
      <x:c r="J50" t="str">
        <x:v>Worked</x:v>
      </x:c>
      <x:c r="K50" t="str">
        <x:v>Employee 1521; home branch Thurrock; assigned role Operative Porter | Deployment branch: Thurrock | Actual role: Operative Skilled | Jobs: 398171 | Customers: Two Sigma | Actual hours: 13.0; source records: 1</x:v>
      </x:c>
      <x:c r="L50" t="str">
        <x:v>Include</x:v>
      </x:c>
      <x:c r="M50"/>
      <x:c r="N50"/>
    </x:row>
    <x:row r="51">
      <x:c r="A51" t="str">
        <x:v>A Whelton|2026-02-01</x:v>
      </x:c>
      <x:c r="B51" s="888" t="n">
        <x:v>46054</x:v>
      </x:c>
      <x:c r="C51" t="str">
        <x:v>A Whelton</x:v>
      </x:c>
      <x:c r="D51" t="str">
        <x:v>Permanent</x:v>
      </x:c>
      <x:c r="E51" t="str">
        <x:v>Thurrock</x:v>
      </x:c>
      <x:c r="F51" t="str">
        <x:v>Operative Skilled</x:v>
      </x:c>
      <x:c r="G51" t="str">
        <x:v>397398</x:v>
      </x:c>
      <x:c r="H51" t="str">
        <x:v>Accenture UK Ltd</x:v>
      </x:c>
      <x:c r="I51" s="22" t="n">
        <x:v>8</x:v>
      </x:c>
      <x:c r="J51" t="str">
        <x:v>Worked</x:v>
      </x:c>
      <x:c r="K51" t="str">
        <x:v>Employee 1187; home branch Thurrock; assigned role Operative Skilled | Deployment branch: Thurrock | Actual role: Operative Porter | Jobs: 397398 | Customers: Accenture UK Ltd | Actual hours: 8.0; source records: 1</x:v>
      </x:c>
      <x:c r="L51" t="str">
        <x:v>Include</x:v>
      </x:c>
      <x:c r="M51"/>
      <x:c r="N51"/>
    </x:row>
    <x:row r="52">
      <x:c r="A52" t="str">
        <x:v>A Whelton|2026-02-03</x:v>
      </x:c>
      <x:c r="B52" s="888" t="n">
        <x:v>46056</x:v>
      </x:c>
      <x:c r="C52" t="str">
        <x:v>A Whelton</x:v>
      </x:c>
      <x:c r="D52" t="str">
        <x:v>Permanent</x:v>
      </x:c>
      <x:c r="E52" t="str">
        <x:v>Thurrock</x:v>
      </x:c>
      <x:c r="F52" t="str">
        <x:v>Operative Skilled</x:v>
      </x:c>
      <x:c r="G52" t="str">
        <x:v>396207</x:v>
      </x:c>
      <x:c r="H52" t="str">
        <x:v>Linklaters LLP</x:v>
      </x:c>
      <x:c r="I52" s="22" t="n">
        <x:v>8.5</x:v>
      </x:c>
      <x:c r="J52" t="str">
        <x:v>Worked</x:v>
      </x:c>
      <x:c r="K52" t="str">
        <x:v>Employee 1187; home branch Thurrock; assigned role Operative Skilled | Deployment branch: Thurrock | Actual role: Operative Porter | Jobs: 396207 | Customers: Linklaters LLP | Actual hours: 8.5; source records: 1</x:v>
      </x:c>
      <x:c r="L52" t="str">
        <x:v>Include</x:v>
      </x:c>
      <x:c r="M52"/>
      <x:c r="N52"/>
    </x:row>
    <x:row r="53">
      <x:c r="A53" t="str">
        <x:v>A Whelton|2026-02-04</x:v>
      </x:c>
      <x:c r="B53" s="888" t="n">
        <x:v>46057</x:v>
      </x:c>
      <x:c r="C53" t="str">
        <x:v>A Whelton</x:v>
      </x:c>
      <x:c r="D53" t="str">
        <x:v>Permanent</x:v>
      </x:c>
      <x:c r="E53" t="str">
        <x:v>Thurrock</x:v>
      </x:c>
      <x:c r="F53" t="str">
        <x:v>Operative Skilled</x:v>
      </x:c>
      <x:c r="G53" t="str">
        <x:v>399609</x:v>
      </x:c>
      <x:c r="H53" t="str">
        <x:v>Accenture UK Ltd</x:v>
      </x:c>
      <x:c r="I53" s="22" t="n">
        <x:v>8</x:v>
      </x:c>
      <x:c r="J53" t="str">
        <x:v>Worked</x:v>
      </x:c>
      <x:c r="K53" t="str">
        <x:v>Employee 1187; home branch Thurrock; assigned role Operative Skilled | Deployment branch: Thurrock | Actual role: Operative Skilled | Jobs: 399609 | Customers: Accenture UK Ltd | Actual hours: 8.0; source records: 1</x:v>
      </x:c>
      <x:c r="L53" t="str">
        <x:v>Include</x:v>
      </x:c>
      <x:c r="M53"/>
      <x:c r="N53"/>
    </x:row>
    <x:row r="54">
      <x:c r="A54" t="str">
        <x:v>A Whelton|2026-02-05</x:v>
      </x:c>
      <x:c r="B54" s="888" t="n">
        <x:v>46058</x:v>
      </x:c>
      <x:c r="C54" t="str">
        <x:v>A Whelton</x:v>
      </x:c>
      <x:c r="D54" t="str">
        <x:v>Permanent</x:v>
      </x:c>
      <x:c r="E54" t="str">
        <x:v>Thurrock</x:v>
      </x:c>
      <x:c r="F54" t="str">
        <x:v>Operative Skilled</x:v>
      </x:c>
      <x:c r="G54" t="str">
        <x:v>399604</x:v>
      </x:c>
      <x:c r="H54" t="str">
        <x:v>UBS Milan</x:v>
      </x:c>
      <x:c r="I54" s="22" t="n">
        <x:v>8.5</x:v>
      </x:c>
      <x:c r="J54" t="str">
        <x:v>Worked</x:v>
      </x:c>
      <x:c r="K54" t="str">
        <x:v>Employee 1187; home branch Thurrock; assigned role Operative Skilled | Deployment branch: Thurrock | Actual role: Operative Skilled | Jobs: 399604 | Customers: UBS Milan | Actual hours: 8.5; source records: 1</x:v>
      </x:c>
      <x:c r="L54" t="str">
        <x:v>Include</x:v>
      </x:c>
      <x:c r="M54"/>
      <x:c r="N54"/>
    </x:row>
    <x:row r="55">
      <x:c r="A55" t="str">
        <x:v>A Whelton|2026-02-06</x:v>
      </x:c>
      <x:c r="B55" s="888" t="n">
        <x:v>46059</x:v>
      </x:c>
      <x:c r="C55" t="str">
        <x:v>A Whelton</x:v>
      </x:c>
      <x:c r="D55" t="str">
        <x:v>Permanent</x:v>
      </x:c>
      <x:c r="E55" t="str">
        <x:v>Thurrock</x:v>
      </x:c>
      <x:c r="F55" t="str">
        <x:v>Operative Skilled</x:v>
      </x:c>
      <x:c r="G55" t="str">
        <x:v>399604</x:v>
      </x:c>
      <x:c r="H55" t="str">
        <x:v>UBS Milan</x:v>
      </x:c>
      <x:c r="I55" s="22" t="n">
        <x:v>16</x:v>
      </x:c>
      <x:c r="J55" t="str">
        <x:v>Worked</x:v>
      </x:c>
      <x:c r="K55" t="str">
        <x:v>Employee 1187; home branch Thurrock; assigned role Operative Skilled | Deployment branch: Thurrock | Actual role: Operative Skilled | Jobs: 399604 | Customers: UBS Milan | Actual hours: 16.0; source records: 1</x:v>
      </x:c>
      <x:c r="L55" t="str">
        <x:v>Include</x:v>
      </x:c>
      <x:c r="M55"/>
      <x:c r="N55"/>
    </x:row>
    <x:row r="56">
      <x:c r="A56" t="str">
        <x:v>A Whelton|2026-02-07</x:v>
      </x:c>
      <x:c r="B56" s="888" t="n">
        <x:v>46060</x:v>
      </x:c>
      <x:c r="C56" t="str">
        <x:v>A Whelton</x:v>
      </x:c>
      <x:c r="D56" t="str">
        <x:v>Permanent</x:v>
      </x:c>
      <x:c r="E56" t="str">
        <x:v>Thurrock</x:v>
      </x:c>
      <x:c r="F56" t="str">
        <x:v>Operative Skilled</x:v>
      </x:c>
      <x:c r="G56" t="str">
        <x:v>399604</x:v>
      </x:c>
      <x:c r="H56" t="str">
        <x:v>UBS Milan</x:v>
      </x:c>
      <x:c r="I56" s="22" t="n">
        <x:v>8.5</x:v>
      </x:c>
      <x:c r="J56" t="str">
        <x:v>Worked</x:v>
      </x:c>
      <x:c r="K56" t="str">
        <x:v>Employee 1187; home branch Thurrock; assigned role Operative Skilled | Deployment branch: Thurrock | Actual role: Operative Skilled | Jobs: 399604 | Customers: UBS Milan | Actual hours: 8.5; source records: 1</x:v>
      </x:c>
      <x:c r="L56" t="str">
        <x:v>Include</x:v>
      </x:c>
      <x:c r="M56"/>
      <x:c r="N56"/>
    </x:row>
    <x:row r="57">
      <x:c r="A57" t="str">
        <x:v>A Whelton|2026-02-08</x:v>
      </x:c>
      <x:c r="B57" s="888" t="n">
        <x:v>46061</x:v>
      </x:c>
      <x:c r="C57" t="str">
        <x:v>A Whelton</x:v>
      </x:c>
      <x:c r="D57" t="str">
        <x:v>Permanent</x:v>
      </x:c>
      <x:c r="E57" t="str">
        <x:v>Thurrock</x:v>
      </x:c>
      <x:c r="F57" t="str">
        <x:v>Operative Skilled</x:v>
      </x:c>
      <x:c r="G57" t="str">
        <x:v>399604</x:v>
      </x:c>
      <x:c r="H57" t="str">
        <x:v>UBS Milan</x:v>
      </x:c>
      <x:c r="I57" s="22" t="n">
        <x:v>13.5</x:v>
      </x:c>
      <x:c r="J57" t="str">
        <x:v>Worked</x:v>
      </x:c>
      <x:c r="K57" t="str">
        <x:v>Employee 1187; home branch Thurrock; assigned role Operative Skilled | Deployment branch: Thurrock | Actual role: Operative Skilled | Jobs: 399604 | Customers: UBS Milan | Actual hours: 13.5; source records: 1</x:v>
      </x:c>
      <x:c r="L57" t="str">
        <x:v>Include</x:v>
      </x:c>
      <x:c r="M57"/>
      <x:c r="N57"/>
    </x:row>
    <x:row r="58">
      <x:c r="A58" t="str">
        <x:v>A Whelton|2026-02-09</x:v>
      </x:c>
      <x:c r="B58" s="888" t="n">
        <x:v>46062</x:v>
      </x:c>
      <x:c r="C58" t="str">
        <x:v>A Whelton</x:v>
      </x:c>
      <x:c r="D58" t="str">
        <x:v>Permanent</x:v>
      </x:c>
      <x:c r="E58" t="str">
        <x:v>Thurrock</x:v>
      </x:c>
      <x:c r="F58" t="str">
        <x:v>Operative Skilled</x:v>
      </x:c>
      <x:c r="G58" t="str">
        <x:v>399609</x:v>
      </x:c>
      <x:c r="H58" t="str">
        <x:v>Accenture UK Ltd</x:v>
      </x:c>
      <x:c r="I58" s="22" t="n">
        <x:v>6</x:v>
      </x:c>
      <x:c r="J58" t="str">
        <x:v>Worked</x:v>
      </x:c>
      <x:c r="K58" t="str">
        <x:v>Employee 1187; home branch Thurrock; assigned role Operative Skilled | Deployment branch: Thurrock | Actual role: Operative Porter | Jobs: 399609 | Customers: Accenture UK Ltd | Actual hours: 6.0; source records: 1</x:v>
      </x:c>
      <x:c r="L58" t="str">
        <x:v>Include</x:v>
      </x:c>
      <x:c r="M58"/>
      <x:c r="N58"/>
    </x:row>
    <x:row r="59">
      <x:c r="A59" t="str">
        <x:v>A Whelton|2026-02-10</x:v>
      </x:c>
      <x:c r="B59" s="888" t="n">
        <x:v>46063</x:v>
      </x:c>
      <x:c r="C59" t="str">
        <x:v>A Whelton</x:v>
      </x:c>
      <x:c r="D59" t="str">
        <x:v>Permanent</x:v>
      </x:c>
      <x:c r="E59" t="str">
        <x:v>Thurrock</x:v>
      </x:c>
      <x:c r="F59" t="str">
        <x:v>Operative Skilled</x:v>
      </x:c>
      <x:c r="G59" t="str">
        <x:v>399753</x:v>
      </x:c>
      <x:c r="H59" t="str">
        <x:v>Kwakye/Ms Afua</x:v>
      </x:c>
      <x:c r="I59" s="22" t="n">
        <x:v>6.5</x:v>
      </x:c>
      <x:c r="J59" t="str">
        <x:v>Worked</x:v>
      </x:c>
      <x:c r="K59" t="str">
        <x:v>Employee 1187; home branch Thurrock; assigned role Operative Skilled | Deployment branch: Thurrock | Actual role: Operative Skilled | Jobs: 399753 | Customers: Kwakye/Ms Afua | Actual hours: 6.5; source records: 1</x:v>
      </x:c>
      <x:c r="L59" t="str">
        <x:v>Include</x:v>
      </x:c>
      <x:c r="M59"/>
      <x:c r="N59"/>
    </x:row>
    <x:row r="60">
      <x:c r="A60" t="str">
        <x:v>A Whelton|2026-02-11</x:v>
      </x:c>
      <x:c r="B60" s="888" t="n">
        <x:v>46064</x:v>
      </x:c>
      <x:c r="C60" t="str">
        <x:v>A Whelton</x:v>
      </x:c>
      <x:c r="D60" t="str">
        <x:v>Permanent</x:v>
      </x:c>
      <x:c r="E60" t="str">
        <x:v>Thurrock</x:v>
      </x:c>
      <x:c r="F60" t="str">
        <x:v>Operative Skilled</x:v>
      </x:c>
      <x:c r="G60" t="str">
        <x:v>399609</x:v>
      </x:c>
      <x:c r="H60" t="str">
        <x:v>Accenture UK Ltd</x:v>
      </x:c>
      <x:c r="I60" s="22" t="n">
        <x:v>8.5</x:v>
      </x:c>
      <x:c r="J60" t="str">
        <x:v>Worked</x:v>
      </x:c>
      <x:c r="K60" t="str">
        <x:v>Employee 1187; home branch Thurrock; assigned role Operative Skilled | Deployment branch: Thurrock | Actual role: Operative Porter | Jobs: 399609 | Customers: Accenture UK Ltd | Actual hours: 8.5; source records: 1</x:v>
      </x:c>
      <x:c r="L60" t="str">
        <x:v>Include</x:v>
      </x:c>
      <x:c r="M60"/>
      <x:c r="N60"/>
    </x:row>
    <x:row r="61">
      <x:c r="A61" t="str">
        <x:v>A Whelton|2026-02-12</x:v>
      </x:c>
      <x:c r="B61" s="888" t="n">
        <x:v>46065</x:v>
      </x:c>
      <x:c r="C61" t="str">
        <x:v>A Whelton</x:v>
      </x:c>
      <x:c r="D61" t="str">
        <x:v>Permanent</x:v>
      </x:c>
      <x:c r="E61" t="str">
        <x:v>Thurrock</x:v>
      </x:c>
      <x:c r="F61" t="str">
        <x:v>Operative Skilled</x:v>
      </x:c>
      <x:c r="G61" t="str">
        <x:v>396883</x:v>
      </x:c>
      <x:c r="H61" t="str">
        <x:v>Thomas/Ms Elizabeth</x:v>
      </x:c>
      <x:c r="I61" s="22" t="n">
        <x:v>7.75</x:v>
      </x:c>
      <x:c r="J61" t="str">
        <x:v>Worked</x:v>
      </x:c>
      <x:c r="K61" t="str">
        <x:v>Employee 1187; home branch Thurrock; assigned role Operative Skilled | Deployment branch: Thurrock | Actual role: Operative Skilled | Jobs: 396883 | Customers: Thomas/Ms Elizabeth | Actual hours: 7.8; source records: 1</x:v>
      </x:c>
      <x:c r="L61" t="str">
        <x:v>Include</x:v>
      </x:c>
      <x:c r="M61"/>
      <x:c r="N61"/>
    </x:row>
    <x:row r="62">
      <x:c r="A62" t="str">
        <x:v>A Whelton|2026-02-13</x:v>
      </x:c>
      <x:c r="B62" s="888" t="n">
        <x:v>46066</x:v>
      </x:c>
      <x:c r="C62" t="str">
        <x:v>A Whelton</x:v>
      </x:c>
      <x:c r="D62" t="str">
        <x:v>Permanent</x:v>
      </x:c>
      <x:c r="E62" t="str">
        <x:v>Thurrock</x:v>
      </x:c>
      <x:c r="F62" t="str">
        <x:v>Operative Skilled</x:v>
      </x:c>
      <x:c r="G62" t="str">
        <x:v>396313A</x:v>
      </x:c>
      <x:c r="H62" t="str">
        <x:v>Haringey Council</x:v>
      </x:c>
      <x:c r="I62" s="22" t="n">
        <x:v>6</x:v>
      </x:c>
      <x:c r="J62" t="str">
        <x:v>Worked</x:v>
      </x:c>
      <x:c r="K62" t="str">
        <x:v>Employee 1187; home branch Thurrock; assigned role Operative Skilled | Deployment branch: Thurrock | Actual role: Operative Skilled | Jobs: 396313A | Customers: Haringey Council | Actual hours: 6.0; source records: 1</x:v>
      </x:c>
      <x:c r="L62" t="str">
        <x:v>Include</x:v>
      </x:c>
      <x:c r="M62"/>
      <x:c r="N62"/>
    </x:row>
    <x:row r="63">
      <x:c r="A63" t="str">
        <x:v>A Whelton|2026-02-16</x:v>
      </x:c>
      <x:c r="B63" s="888" t="n">
        <x:v>46069</x:v>
      </x:c>
      <x:c r="C63" t="str">
        <x:v>A Whelton</x:v>
      </x:c>
      <x:c r="D63" t="str">
        <x:v>Permanent</x:v>
      </x:c>
      <x:c r="E63" t="str">
        <x:v>Thurrock</x:v>
      </x:c>
      <x:c r="F63" t="str">
        <x:v>Operative Skilled</x:v>
      </x:c>
      <x:c r="G63" t="str">
        <x:v>400214</x:v>
      </x:c>
      <x:c r="H63" t="str">
        <x:v>University of Hertfordshire</x:v>
      </x:c>
      <x:c r="I63" s="22" t="n">
        <x:v>9.5</x:v>
      </x:c>
      <x:c r="J63" t="str">
        <x:v>Worked</x:v>
      </x:c>
      <x:c r="K63" t="str">
        <x:v>Employee 1187; home branch Thurrock; assigned role Operative Skilled | Deployment branch: Thurrock | Actual role: Operative Porter | Jobs: 400214 | Customers: University of Hertfordshire | Actual hours: 9.5; source records: 1</x:v>
      </x:c>
      <x:c r="L63" t="str">
        <x:v>Include</x:v>
      </x:c>
      <x:c r="M63"/>
      <x:c r="N63"/>
    </x:row>
    <x:row r="64">
      <x:c r="A64" t="str">
        <x:v>A Whelton|2026-02-17</x:v>
      </x:c>
      <x:c r="B64" s="888" t="n">
        <x:v>46070</x:v>
      </x:c>
      <x:c r="C64" t="str">
        <x:v>A Whelton</x:v>
      </x:c>
      <x:c r="D64" t="str">
        <x:v>Permanent</x:v>
      </x:c>
      <x:c r="E64" t="str">
        <x:v>Thurrock</x:v>
      </x:c>
      <x:c r="F64" t="str">
        <x:v>Operative Skilled</x:v>
      </x:c>
      <x:c r="G64" t="str">
        <x:v>400266</x:v>
      </x:c>
      <x:c r="H64" t="str">
        <x:v>Finch &amp; Partners</x:v>
      </x:c>
      <x:c r="I64" s="22" t="n">
        <x:v>8</x:v>
      </x:c>
      <x:c r="J64" t="str">
        <x:v>Worked</x:v>
      </x:c>
      <x:c r="K64" t="str">
        <x:v>Employee 1187; home branch Thurrock; assigned role Operative Skilled | Deployment branch: Thurrock | Actual role: Operative Skilled | Jobs: 400266 | Customers: Finch &amp; Partners | Actual hours: 8.0; source records: 1</x:v>
      </x:c>
      <x:c r="L64" t="str">
        <x:v>Include</x:v>
      </x:c>
      <x:c r="M64"/>
      <x:c r="N64"/>
    </x:row>
    <x:row r="65">
      <x:c r="A65" t="str">
        <x:v>A Whelton|2026-02-18</x:v>
      </x:c>
      <x:c r="B65" s="888" t="n">
        <x:v>46071</x:v>
      </x:c>
      <x:c r="C65" t="str">
        <x:v>A Whelton</x:v>
      </x:c>
      <x:c r="D65" t="str">
        <x:v>Permanent</x:v>
      </x:c>
      <x:c r="E65" t="str">
        <x:v>Thurrock</x:v>
      </x:c>
      <x:c r="F65" t="str">
        <x:v>Operative Skilled</x:v>
      </x:c>
      <x:c r="G65" t="str">
        <x:v>396313A</x:v>
      </x:c>
      <x:c r="H65" t="str">
        <x:v>Haringey Council</x:v>
      </x:c>
      <x:c r="I65" s="22" t="n">
        <x:v>9.5</x:v>
      </x:c>
      <x:c r="J65" t="str">
        <x:v>Worked</x:v>
      </x:c>
      <x:c r="K65" t="str">
        <x:v>Employee 1187; home branch Thurrock; assigned role Operative Skilled | Deployment branch: Thurrock | Actual role: Operative Skilled | Jobs: 396313A | Customers: Haringey Council | Actual hours: 9.5; source records: 1</x:v>
      </x:c>
      <x:c r="L65" t="str">
        <x:v>Include</x:v>
      </x:c>
      <x:c r="M65"/>
      <x:c r="N65"/>
    </x:row>
    <x:row r="66">
      <x:c r="A66" t="str">
        <x:v>A Whelton|2026-02-19</x:v>
      </x:c>
      <x:c r="B66" s="888" t="n">
        <x:v>46072</x:v>
      </x:c>
      <x:c r="C66" t="str">
        <x:v>A Whelton</x:v>
      </x:c>
      <x:c r="D66" t="str">
        <x:v>Permanent</x:v>
      </x:c>
      <x:c r="E66" t="str">
        <x:v>Thurrock</x:v>
      </x:c>
      <x:c r="F66" t="str">
        <x:v>Operative Skilled</x:v>
      </x:c>
      <x:c r="G66" t="str">
        <x:v>399201A</x:v>
      </x:c>
      <x:c r="H66" t="str">
        <x:v>Robinson / Ms Sillah/Myrna</x:v>
      </x:c>
      <x:c r="I66" s="22" t="n">
        <x:v>6.5</x:v>
      </x:c>
      <x:c r="J66" t="str">
        <x:v>Worked</x:v>
      </x:c>
      <x:c r="K66" t="str">
        <x:v>Employee 1187; home branch Thurrock; assigned role Operative Skilled | Deployment branch: Thurrock | Actual role: Operative Porter | Jobs: 399201A | Customers: Robinson / Ms Sillah/Myrna | Actual hours: 6.5; source records: 1</x:v>
      </x:c>
      <x:c r="L66" t="str">
        <x:v>Include</x:v>
      </x:c>
      <x:c r="M66"/>
      <x:c r="N66"/>
    </x:row>
    <x:row r="67">
      <x:c r="A67" t="str">
        <x:v>A Whelton|2026-02-23</x:v>
      </x:c>
      <x:c r="B67" s="888" t="n">
        <x:v>46076</x:v>
      </x:c>
      <x:c r="C67" t="str">
        <x:v>A Whelton</x:v>
      </x:c>
      <x:c r="D67" t="str">
        <x:v>Permanent</x:v>
      </x:c>
      <x:c r="E67" t="str">
        <x:v>Thurrock</x:v>
      </x:c>
      <x:c r="F67" t="str">
        <x:v>Operative Skilled</x:v>
      </x:c>
      <x:c r="G67" t="str">
        <x:v>398171</x:v>
      </x:c>
      <x:c r="H67" t="str">
        <x:v>Two Sigma</x:v>
      </x:c>
      <x:c r="I67" s="22" t="n">
        <x:v>10</x:v>
      </x:c>
      <x:c r="J67" t="str">
        <x:v>Worked</x:v>
      </x:c>
      <x:c r="K67" t="str">
        <x:v>Employee 1187; home branch Thurrock; assigned role Operative Skilled | Deployment branch: Thurrock | Actual role: Operative Skilled | Jobs: 398171 | Customers: Two Sigma | Actual hours: 10.0; source records: 1</x:v>
      </x:c>
      <x:c r="L67" t="str">
        <x:v>Include</x:v>
      </x:c>
      <x:c r="M67"/>
      <x:c r="N67"/>
    </x:row>
    <x:row r="68">
      <x:c r="A68" t="str">
        <x:v>A Whelton|2026-02-24</x:v>
      </x:c>
      <x:c r="B68" s="888" t="n">
        <x:v>46077</x:v>
      </x:c>
      <x:c r="C68" t="str">
        <x:v>A Whelton</x:v>
      </x:c>
      <x:c r="D68" t="str">
        <x:v>Permanent</x:v>
      </x:c>
      <x:c r="E68" t="str">
        <x:v>Thurrock</x:v>
      </x:c>
      <x:c r="F68" t="str">
        <x:v>Operative Skilled</x:v>
      </x:c>
      <x:c r="G68" t="str">
        <x:v>400155</x:v>
      </x:c>
      <x:c r="H68" t="str">
        <x:v>Chartered Insurance Institute</x:v>
      </x:c>
      <x:c r="I68" s="22" t="n">
        <x:v>7.5</x:v>
      </x:c>
      <x:c r="J68" t="str">
        <x:v>Worked</x:v>
      </x:c>
      <x:c r="K68" t="str">
        <x:v>Employee 1187; home branch Thurrock; assigned role Operative Skilled | Deployment branch: Thurrock | Actual role: Operative Skilled | Jobs: 400155 | Customers: Chartered Insurance Institute | Actual hours: 7.5; source records: 1</x:v>
      </x:c>
      <x:c r="L68" t="str">
        <x:v>Include</x:v>
      </x:c>
      <x:c r="M68"/>
      <x:c r="N68"/>
    </x:row>
    <x:row r="69">
      <x:c r="A69" t="str">
        <x:v>A Whelton|2026-02-25</x:v>
      </x:c>
      <x:c r="B69" s="888" t="n">
        <x:v>46078</x:v>
      </x:c>
      <x:c r="C69" t="str">
        <x:v>A Whelton</x:v>
      </x:c>
      <x:c r="D69" t="str">
        <x:v>Permanent</x:v>
      </x:c>
      <x:c r="E69" t="str">
        <x:v>Thurrock</x:v>
      </x:c>
      <x:c r="F69" t="str">
        <x:v>Operative Skilled</x:v>
      </x:c>
      <x:c r="G69" t="str">
        <x:v>399609</x:v>
      </x:c>
      <x:c r="H69" t="str">
        <x:v>Accenture UK Ltd</x:v>
      </x:c>
      <x:c r="I69" s="22" t="n">
        <x:v>8.5</x:v>
      </x:c>
      <x:c r="J69" t="str">
        <x:v>Worked</x:v>
      </x:c>
      <x:c r="K69" t="str">
        <x:v>Employee 1187; home branch Thurrock; assigned role Operative Skilled | Deployment branch: Thurrock | Actual role: Operative Porter | Jobs: 399609 | Customers: Accenture UK Ltd | Actual hours: 8.5; source records: 1</x:v>
      </x:c>
      <x:c r="L69" t="str">
        <x:v>Include</x:v>
      </x:c>
      <x:c r="M69"/>
      <x:c r="N69"/>
    </x:row>
    <x:row r="70">
      <x:c r="A70" t="str">
        <x:v>A Whelton|2026-02-26</x:v>
      </x:c>
      <x:c r="B70" s="888" t="n">
        <x:v>46079</x:v>
      </x:c>
      <x:c r="C70" t="str">
        <x:v>A Whelton</x:v>
      </x:c>
      <x:c r="D70" t="str">
        <x:v>Permanent</x:v>
      </x:c>
      <x:c r="E70" t="str">
        <x:v>Thurrock</x:v>
      </x:c>
      <x:c r="F70" t="str">
        <x:v>Operative Skilled</x:v>
      </x:c>
      <x:c r="G70" t="str">
        <x:v>396207A</x:v>
      </x:c>
      <x:c r="H70" t="str">
        <x:v>Linklaters LLP</x:v>
      </x:c>
      <x:c r="I70" s="22" t="n">
        <x:v>9.5</x:v>
      </x:c>
      <x:c r="J70" t="str">
        <x:v>Worked</x:v>
      </x:c>
      <x:c r="K70" t="str">
        <x:v>Employee 1187; home branch Thurrock; assigned role Operative Skilled | Deployment branch: Thurrock | Actual role: Operative Porter | Jobs: 396207A | Customers: Linklaters LLP | Actual hours: 9.5; source records: 1</x:v>
      </x:c>
      <x:c r="L70" t="str">
        <x:v>Include</x:v>
      </x:c>
      <x:c r="M70"/>
      <x:c r="N70"/>
    </x:row>
    <x:row r="71">
      <x:c r="A71" t="str">
        <x:v>A Whelton|2026-02-27</x:v>
      </x:c>
      <x:c r="B71" s="888" t="n">
        <x:v>46080</x:v>
      </x:c>
      <x:c r="C71" t="str">
        <x:v>A Whelton</x:v>
      </x:c>
      <x:c r="D71" t="str">
        <x:v>Permanent</x:v>
      </x:c>
      <x:c r="E71" t="str">
        <x:v>Thurrock</x:v>
      </x:c>
      <x:c r="F71" t="str">
        <x:v>Operative Skilled</x:v>
      </x:c>
      <x:c r="G71" t="str">
        <x:v>399609</x:v>
      </x:c>
      <x:c r="H71" t="str">
        <x:v>Accenture UK Ltd</x:v>
      </x:c>
      <x:c r="I71" s="22" t="n">
        <x:v>7.5</x:v>
      </x:c>
      <x:c r="J71" t="str">
        <x:v>Worked</x:v>
      </x:c>
      <x:c r="K71" t="str">
        <x:v>Employee 1187; home branch Thurrock; assigned role Operative Skilled | Deployment branch: Thurrock | Actual role: Operative Skilled | Jobs: 399609 | Customers: Accenture UK Ltd | Actual hours: 7.5; source records: 1</x:v>
      </x:c>
      <x:c r="L71" t="str">
        <x:v>Include</x:v>
      </x:c>
      <x:c r="M71"/>
      <x:c r="N71"/>
    </x:row>
    <x:row r="72">
      <x:c r="A72" t="str">
        <x:v>A Whelton|2026-02-28</x:v>
      </x:c>
      <x:c r="B72" s="888" t="n">
        <x:v>46081</x:v>
      </x:c>
      <x:c r="C72" t="str">
        <x:v>A Whelton</x:v>
      </x:c>
      <x:c r="D72" t="str">
        <x:v>Permanent</x:v>
      </x:c>
      <x:c r="E72" t="str">
        <x:v>Thurrock</x:v>
      </x:c>
      <x:c r="F72" t="str">
        <x:v>Operative Skilled</x:v>
      </x:c>
      <x:c r="G72" t="str">
        <x:v>400366</x:v>
      </x:c>
      <x:c r="H72" t="str">
        <x:v>JP Morgan Limited</x:v>
      </x:c>
      <x:c r="I72" s="22" t="n">
        <x:v>8.5</x:v>
      </x:c>
      <x:c r="J72" t="str">
        <x:v>Worked</x:v>
      </x:c>
      <x:c r="K72" t="str">
        <x:v>Employee 1187; home branch Thurrock; assigned role Operative Skilled | Deployment branch: Thurrock | Actual role: Operative Skilled | Jobs: 400366 | Customers: JP Morgan Limited | Actual hours: 8.5; source records: 1</x:v>
      </x:c>
      <x:c r="L72" t="str">
        <x:v>Include</x:v>
      </x:c>
      <x:c r="M72"/>
      <x:c r="N72"/>
    </x:row>
    <x:row r="73">
      <x:c r="A73" t="str">
        <x:v>Abdifatah Mahdi-Nur|2026-02-02</x:v>
      </x:c>
      <x:c r="B73" s="888" t="n">
        <x:v>46055</x:v>
      </x:c>
      <x:c r="C73" t="str">
        <x:v>Abdifatah Mahdi-Nur</x:v>
      </x:c>
      <x:c r="D73" t="str">
        <x:v>Permanent</x:v>
      </x:c>
      <x:c r="E73" t="str">
        <x:v>Birmingham</x:v>
      </x:c>
      <x:c r="F73" t="str">
        <x:v>Operative Driver</x:v>
      </x:c>
      <x:c r="G73" t="str">
        <x:v>394794</x:v>
      </x:c>
      <x:c r="H73" t="str">
        <x:v>West Midlands Police</x:v>
      </x:c>
      <x:c r="I73" s="22" t="n">
        <x:v>8</x:v>
      </x:c>
      <x:c r="J73" t="str">
        <x:v>Worked</x:v>
      </x:c>
      <x:c r="K73" t="str">
        <x:v>Employee 1018524; home branch Birmingham; assigned role Operative Driver | Deployment branch: Birmingham | Actual role: Operative Driver | Jobs: 394794 | Customers: West Midlands Police | Actual hours: 8.0; source records: 1</x:v>
      </x:c>
      <x:c r="L73" t="str">
        <x:v>Include</x:v>
      </x:c>
      <x:c r="M73"/>
      <x:c r="N73"/>
    </x:row>
    <x:row r="74">
      <x:c r="A74" t="str">
        <x:v>Abdifatah Mahdi-Nur|2026-02-03</x:v>
      </x:c>
      <x:c r="B74" s="888" t="n">
        <x:v>46056</x:v>
      </x:c>
      <x:c r="C74" t="str">
        <x:v>Abdifatah Mahdi-Nur</x:v>
      </x:c>
      <x:c r="D74" t="str">
        <x:v>Permanent</x:v>
      </x:c>
      <x:c r="E74" t="str">
        <x:v>Birmingham</x:v>
      </x:c>
      <x:c r="F74" t="str">
        <x:v>Operative Driver</x:v>
      </x:c>
      <x:c r="G74" t="str">
        <x:v>394794</x:v>
      </x:c>
      <x:c r="H74" t="str">
        <x:v>West Midlands Police</x:v>
      </x:c>
      <x:c r="I74" s="22" t="n">
        <x:v>9.5</x:v>
      </x:c>
      <x:c r="J74" t="str">
        <x:v>Worked</x:v>
      </x:c>
      <x:c r="K74" t="str">
        <x:v>Employee 1018524; home branch Birmingham; assigned role Operative Driver | Deployment branch: Birmingham | Actual role: Operative Driver | Jobs: 394794 | Customers: West Midlands Police | Actual hours: 9.5; source records: 1</x:v>
      </x:c>
      <x:c r="L74" t="str">
        <x:v>Include</x:v>
      </x:c>
      <x:c r="M74"/>
      <x:c r="N74"/>
    </x:row>
    <x:row r="75">
      <x:c r="A75" t="str">
        <x:v>Abdifatah Mahdi-Nur|2026-02-04</x:v>
      </x:c>
      <x:c r="B75" s="888" t="n">
        <x:v>46057</x:v>
      </x:c>
      <x:c r="C75" t="str">
        <x:v>Abdifatah Mahdi-Nur</x:v>
      </x:c>
      <x:c r="D75" t="str">
        <x:v>Permanent</x:v>
      </x:c>
      <x:c r="E75" t="str">
        <x:v>Birmingham</x:v>
      </x:c>
      <x:c r="F75" t="str">
        <x:v>Operative Driver</x:v>
      </x:c>
      <x:c r="G75" t="str">
        <x:v>394794</x:v>
      </x:c>
      <x:c r="H75" t="str">
        <x:v>West Midlands Police</x:v>
      </x:c>
      <x:c r="I75" s="22" t="n">
        <x:v>8</x:v>
      </x:c>
      <x:c r="J75" t="str">
        <x:v>Worked</x:v>
      </x:c>
      <x:c r="K75" t="str">
        <x:v>Employee 1018524; home branch Birmingham; assigned role Operative Driver | Deployment branch: Birmingham | Actual role: Operative Driver | Jobs: 394794 | Customers: West Midlands Police | Actual hours: 8.0; source records: 1</x:v>
      </x:c>
      <x:c r="L75" t="str">
        <x:v>Include</x:v>
      </x:c>
      <x:c r="M75"/>
      <x:c r="N75"/>
    </x:row>
    <x:row r="76">
      <x:c r="A76" t="str">
        <x:v>Abdifatah Mahdi-Nur|2026-02-05</x:v>
      </x:c>
      <x:c r="B76" s="888" t="n">
        <x:v>46058</x:v>
      </x:c>
      <x:c r="C76" t="str">
        <x:v>Abdifatah Mahdi-Nur</x:v>
      </x:c>
      <x:c r="D76" t="str">
        <x:v>Permanent</x:v>
      </x:c>
      <x:c r="E76" t="str">
        <x:v>Birmingham</x:v>
      </x:c>
      <x:c r="F76" t="str">
        <x:v>Operative Driver</x:v>
      </x:c>
      <x:c r="G76" t="str">
        <x:v>394794</x:v>
      </x:c>
      <x:c r="H76" t="str">
        <x:v>West Midlands Police</x:v>
      </x:c>
      <x:c r="I76" s="22" t="n">
        <x:v>8</x:v>
      </x:c>
      <x:c r="J76" t="str">
        <x:v>Worked</x:v>
      </x:c>
      <x:c r="K76" t="str">
        <x:v>Employee 1018524; home branch Birmingham; assigned role Operative Driver | Deployment branch: Birmingham | Actual role: Operative Driver | Jobs: 394794 | Customers: West Midlands Police | Actual hours: 8.0; source records: 1</x:v>
      </x:c>
      <x:c r="L76" t="str">
        <x:v>Include</x:v>
      </x:c>
      <x:c r="M76"/>
      <x:c r="N76"/>
    </x:row>
    <x:row r="77">
      <x:c r="A77" t="str">
        <x:v>Abdifatah Mahdi-Nur|2026-02-06</x:v>
      </x:c>
      <x:c r="B77" s="888" t="n">
        <x:v>46059</x:v>
      </x:c>
      <x:c r="C77" t="str">
        <x:v>Abdifatah Mahdi-Nur</x:v>
      </x:c>
      <x:c r="D77" t="str">
        <x:v>Permanent</x:v>
      </x:c>
      <x:c r="E77" t="str">
        <x:v>Birmingham</x:v>
      </x:c>
      <x:c r="F77" t="str">
        <x:v>Operative Driver</x:v>
      </x:c>
      <x:c r="G77" t="str">
        <x:v>394794</x:v>
      </x:c>
      <x:c r="H77" t="str">
        <x:v>West Midlands Police</x:v>
      </x:c>
      <x:c r="I77" s="22" t="n">
        <x:v>8.5</x:v>
      </x:c>
      <x:c r="J77" t="str">
        <x:v>Worked</x:v>
      </x:c>
      <x:c r="K77" t="str">
        <x:v>Employee 1018524; home branch Birmingham; assigned role Operative Driver | Deployment branch: Birmingham | Actual role: Operative Driver | Jobs: 394794 | Customers: West Midlands Police | Actual hours: 8.5; source records: 1</x:v>
      </x:c>
      <x:c r="L77" t="str">
        <x:v>Include</x:v>
      </x:c>
      <x:c r="M77"/>
      <x:c r="N77"/>
    </x:row>
    <x:row r="78">
      <x:c r="A78" t="str">
        <x:v>Abdifatah Mahdi-Nur|2026-02-09</x:v>
      </x:c>
      <x:c r="B78" s="888" t="n">
        <x:v>46062</x:v>
      </x:c>
      <x:c r="C78" t="str">
        <x:v>Abdifatah Mahdi-Nur</x:v>
      </x:c>
      <x:c r="D78" t="str">
        <x:v>Permanent</x:v>
      </x:c>
      <x:c r="E78" t="str">
        <x:v>Birmingham</x:v>
      </x:c>
      <x:c r="F78" t="str">
        <x:v>Operative Driver</x:v>
      </x:c>
      <x:c r="G78" t="str">
        <x:v>394794</x:v>
      </x:c>
      <x:c r="H78" t="str">
        <x:v>West Midlands Police</x:v>
      </x:c>
      <x:c r="I78" s="22" t="n">
        <x:v>8</x:v>
      </x:c>
      <x:c r="J78" t="str">
        <x:v>Worked</x:v>
      </x:c>
      <x:c r="K78" t="str">
        <x:v>Employee 1018524; home branch Birmingham; assigned role Operative Driver | Deployment branch: Birmingham | Actual role: Operative Driver | Jobs: 394794 | Customers: West Midlands Police | Actual hours: 8.0; source records: 1</x:v>
      </x:c>
      <x:c r="L78" t="str">
        <x:v>Include</x:v>
      </x:c>
      <x:c r="M78"/>
      <x:c r="N78"/>
    </x:row>
    <x:row r="79">
      <x:c r="A79" t="str">
        <x:v>Abdifatah Mahdi-Nur|2026-02-10</x:v>
      </x:c>
      <x:c r="B79" s="888" t="n">
        <x:v>46063</x:v>
      </x:c>
      <x:c r="C79" t="str">
        <x:v>Abdifatah Mahdi-Nur</x:v>
      </x:c>
      <x:c r="D79" t="str">
        <x:v>Permanent</x:v>
      </x:c>
      <x:c r="E79" t="str">
        <x:v>Birmingham</x:v>
      </x:c>
      <x:c r="F79" t="str">
        <x:v>Operative Driver</x:v>
      </x:c>
      <x:c r="G79" t="str">
        <x:v>394794</x:v>
      </x:c>
      <x:c r="H79" t="str">
        <x:v>West Midlands Police</x:v>
      </x:c>
      <x:c r="I79" s="22" t="n">
        <x:v>8</x:v>
      </x:c>
      <x:c r="J79" t="str">
        <x:v>Worked</x:v>
      </x:c>
      <x:c r="K79" t="str">
        <x:v>Employee 1018524; home branch Birmingham; assigned role Operative Driver | Deployment branch: Birmingham | Actual role: Operative Driver | Jobs: 394794 | Customers: West Midlands Police | Actual hours: 8.0; source records: 1</x:v>
      </x:c>
      <x:c r="L79" t="str">
        <x:v>Include</x:v>
      </x:c>
      <x:c r="M79"/>
      <x:c r="N79"/>
    </x:row>
    <x:row r="80">
      <x:c r="A80" t="str">
        <x:v>Abdifatah Mahdi-Nur|2026-02-11</x:v>
      </x:c>
      <x:c r="B80" s="888" t="n">
        <x:v>46064</x:v>
      </x:c>
      <x:c r="C80" t="str">
        <x:v>Abdifatah Mahdi-Nur</x:v>
      </x:c>
      <x:c r="D80" t="str">
        <x:v>Permanent</x:v>
      </x:c>
      <x:c r="E80" t="str">
        <x:v>Birmingham</x:v>
      </x:c>
      <x:c r="F80" t="str">
        <x:v>Operative Driver</x:v>
      </x:c>
      <x:c r="G80" t="str">
        <x:v>394794</x:v>
      </x:c>
      <x:c r="H80" t="str">
        <x:v>West Midlands Police</x:v>
      </x:c>
      <x:c r="I80" s="22" t="n">
        <x:v>6.5</x:v>
      </x:c>
      <x:c r="J80" t="str">
        <x:v>Worked — 2 records</x:v>
      </x:c>
      <x:c r="K80" t="str">
        <x:v>Employee 1018524; home branch Birmingham; assigned role Operative Driver | Deployment branch: Birmingham | Actual role: Operative Driver | Jobs: 394794 | Customers: West Midlands Police | Actual hours: 6.5; source records: 2</x:v>
      </x:c>
      <x:c r="L80" t="str">
        <x:v>Include</x:v>
      </x:c>
      <x:c r="M80"/>
      <x:c r="N80"/>
    </x:row>
    <x:row r="81">
      <x:c r="A81" t="str">
        <x:v>Abdifatah Mahdi-Nur|2026-02-12</x:v>
      </x:c>
      <x:c r="B81" s="888" t="n">
        <x:v>46065</x:v>
      </x:c>
      <x:c r="C81" t="str">
        <x:v>Abdifatah Mahdi-Nur</x:v>
      </x:c>
      <x:c r="D81" t="str">
        <x:v>Permanent</x:v>
      </x:c>
      <x:c r="E81" t="str">
        <x:v>Birmingham</x:v>
      </x:c>
      <x:c r="F81" t="str">
        <x:v>Operative Driver</x:v>
      </x:c>
      <x:c r="G81" t="str">
        <x:v>397936</x:v>
      </x:c>
      <x:c r="H81" t="str">
        <x:v>Furniture Sales</x:v>
      </x:c>
      <x:c r="I81" s="22" t="n">
        <x:v>8.5</x:v>
      </x:c>
      <x:c r="J81" t="str">
        <x:v>Worked</x:v>
      </x:c>
      <x:c r="K81" t="str">
        <x:v>Employee 1018524; home branch Birmingham; assigned role Operative Driver | Deployment branch: Birmingham | Actual role: Operative Driver | Jobs: 397936 | Customers: Furniture Sales | Actual hours: 8.5; source records: 1</x:v>
      </x:c>
      <x:c r="L81" t="str">
        <x:v>Include</x:v>
      </x:c>
      <x:c r="M81"/>
      <x:c r="N81"/>
    </x:row>
    <x:row r="82">
      <x:c r="A82" t="str">
        <x:v>Abdifatah Mahdi-Nur|2026-02-13</x:v>
      </x:c>
      <x:c r="B82" s="888" t="n">
        <x:v>46066</x:v>
      </x:c>
      <x:c r="C82" t="str">
        <x:v>Abdifatah Mahdi-Nur</x:v>
      </x:c>
      <x:c r="D82" t="str">
        <x:v>Permanent</x:v>
      </x:c>
      <x:c r="E82" t="str">
        <x:v>Birmingham</x:v>
      </x:c>
      <x:c r="F82" t="str">
        <x:v>Operative Driver</x:v>
      </x:c>
      <x:c r="G82" t="str">
        <x:v>400137</x:v>
      </x:c>
      <x:c r="H82" t="str">
        <x:v>HSBC - February 2026 Deliveries</x:v>
      </x:c>
      <x:c r="I82" s="22" t="n">
        <x:v>8</x:v>
      </x:c>
      <x:c r="J82" t="str">
        <x:v>Worked</x:v>
      </x:c>
      <x:c r="K82" t="str">
        <x:v>Employee 1018524; home branch Birmingham; assigned role Operative Driver | Deployment branch: Birmingham | Actual role: Operative Driver | Jobs: 400137 | Customers: HSBC - February 2026 Deliveries | Actual hours: 8.0; source records: 1</x:v>
      </x:c>
      <x:c r="L82" t="str">
        <x:v>Include</x:v>
      </x:c>
      <x:c r="M82"/>
      <x:c r="N82"/>
    </x:row>
    <x:row r="83">
      <x:c r="A83" t="str">
        <x:v>Abdifatah Mahdi-Nur|2026-02-16</x:v>
      </x:c>
      <x:c r="B83" s="888" t="n">
        <x:v>46069</x:v>
      </x:c>
      <x:c r="C83" t="str">
        <x:v>Abdifatah Mahdi-Nur</x:v>
      </x:c>
      <x:c r="D83" t="str">
        <x:v>Permanent</x:v>
      </x:c>
      <x:c r="E83" t="str">
        <x:v>Birmingham</x:v>
      </x:c>
      <x:c r="F83" t="str">
        <x:v>Operative Driver</x:v>
      </x:c>
      <x:c r="G83" t="str">
        <x:v>400137</x:v>
      </x:c>
      <x:c r="H83" t="str">
        <x:v>HSBC - February 2026 Deliveries</x:v>
      </x:c>
      <x:c r="I83" s="22" t="n">
        <x:v>9</x:v>
      </x:c>
      <x:c r="J83" t="str">
        <x:v>Worked</x:v>
      </x:c>
      <x:c r="K83" t="str">
        <x:v>Employee 1018524; home branch Birmingham; assigned role Operative Driver | Deployment branch: Birmingham | Actual role: Operative Driver | Jobs: 400137 | Customers: HSBC - February 2026 Deliveries | Actual hours: 9.0; source records: 1</x:v>
      </x:c>
      <x:c r="L83" t="str">
        <x:v>Include</x:v>
      </x:c>
      <x:c r="M83"/>
      <x:c r="N83"/>
    </x:row>
    <x:row r="84">
      <x:c r="A84" t="str">
        <x:v>Abdifatah Mahdi-Nur|2026-02-17</x:v>
      </x:c>
      <x:c r="B84" s="888" t="n">
        <x:v>46070</x:v>
      </x:c>
      <x:c r="C84" t="str">
        <x:v>Abdifatah Mahdi-Nur</x:v>
      </x:c>
      <x:c r="D84" t="str">
        <x:v>Permanent</x:v>
      </x:c>
      <x:c r="E84" t="str">
        <x:v>Birmingham</x:v>
      </x:c>
      <x:c r="F84" t="str">
        <x:v>Operative Driver</x:v>
      </x:c>
      <x:c r="G84" t="str">
        <x:v>399504</x:v>
      </x:c>
      <x:c r="H84" t="str">
        <x:v>West Midlands Police</x:v>
      </x:c>
      <x:c r="I84" s="22" t="n">
        <x:v>8</x:v>
      </x:c>
      <x:c r="J84" t="str">
        <x:v>Worked</x:v>
      </x:c>
      <x:c r="K84" t="str">
        <x:v>Employee 1018524; home branch Birmingham; assigned role Operative Driver | Deployment branch: Birmingham | Actual role: Operative Driver | Jobs: 399504 | Customers: West Midlands Police | Actual hours: 8.0; source records: 1</x:v>
      </x:c>
      <x:c r="L84" t="str">
        <x:v>Include</x:v>
      </x:c>
      <x:c r="M84"/>
      <x:c r="N84"/>
    </x:row>
    <x:row r="85">
      <x:c r="A85" t="str">
        <x:v>Abdifatah Mahdi-Nur|2026-02-18</x:v>
      </x:c>
      <x:c r="B85" s="888" t="n">
        <x:v>46071</x:v>
      </x:c>
      <x:c r="C85" t="str">
        <x:v>Abdifatah Mahdi-Nur</x:v>
      </x:c>
      <x:c r="D85" t="str">
        <x:v>Permanent</x:v>
      </x:c>
      <x:c r="E85" t="str">
        <x:v>Birmingham</x:v>
      </x:c>
      <x:c r="F85" t="str">
        <x:v>Operative Driver</x:v>
      </x:c>
      <x:c r="G85" t="str">
        <x:v>397675</x:v>
      </x:c>
      <x:c r="H85" t="str">
        <x:v>HSBC - November 2025 Deliveries</x:v>
      </x:c>
      <x:c r="I85" s="22" t="n">
        <x:v>10</x:v>
      </x:c>
      <x:c r="J85" t="str">
        <x:v>Worked</x:v>
      </x:c>
      <x:c r="K85" t="str">
        <x:v>Employee 1018524; home branch Birmingham; assigned role Operative Driver | Deployment branch: Birmingham | Actual role: Operative Driver | Jobs: 397675 | Customers: HSBC - November 2025 Deliveries | Actual hours: 10.0; source records: 1</x:v>
      </x:c>
      <x:c r="L85" t="str">
        <x:v>Include</x:v>
      </x:c>
      <x:c r="M85"/>
      <x:c r="N85"/>
    </x:row>
    <x:row r="86">
      <x:c r="A86" t="str">
        <x:v>Abdifatah Mahdi-Nur|2026-02-19</x:v>
      </x:c>
      <x:c r="B86" s="888" t="n">
        <x:v>46072</x:v>
      </x:c>
      <x:c r="C86" t="str">
        <x:v>Abdifatah Mahdi-Nur</x:v>
      </x:c>
      <x:c r="D86" t="str">
        <x:v>Permanent</x:v>
      </x:c>
      <x:c r="E86" t="str">
        <x:v>Birmingham</x:v>
      </x:c>
      <x:c r="F86" t="str">
        <x:v>Operative Driver</x:v>
      </x:c>
      <x:c r="G86" t="str">
        <x:v>399504</x:v>
      </x:c>
      <x:c r="H86" t="str">
        <x:v>West Midlands Police</x:v>
      </x:c>
      <x:c r="I86" s="22" t="n">
        <x:v>5</x:v>
      </x:c>
      <x:c r="J86" t="str">
        <x:v>Worked</x:v>
      </x:c>
      <x:c r="K86" t="str">
        <x:v>Employee 1018524; home branch Birmingham; assigned role Operative Driver | Deployment branch: Birmingham | Actual role: Operative Driver | Jobs: 399504 | Customers: West Midlands Police | Actual hours: 5.0; source records: 1</x:v>
      </x:c>
      <x:c r="L86" t="str">
        <x:v>Include</x:v>
      </x:c>
      <x:c r="M86"/>
      <x:c r="N86"/>
    </x:row>
    <x:row r="87">
      <x:c r="A87" t="str">
        <x:v>Abdifatah Mahdi-Nur|2026-02-20</x:v>
      </x:c>
      <x:c r="B87" s="888" t="n">
        <x:v>46073</x:v>
      </x:c>
      <x:c r="C87" t="str">
        <x:v>Abdifatah Mahdi-Nur</x:v>
      </x:c>
      <x:c r="D87" t="str">
        <x:v>Permanent</x:v>
      </x:c>
      <x:c r="E87" t="str">
        <x:v>Birmingham</x:v>
      </x:c>
      <x:c r="F87" t="str">
        <x:v>Operative Driver</x:v>
      </x:c>
      <x:c r="G87" t="str">
        <x:v>399504</x:v>
      </x:c>
      <x:c r="H87" t="str">
        <x:v>West Midlands Police</x:v>
      </x:c>
      <x:c r="I87" s="22" t="n">
        <x:v>6</x:v>
      </x:c>
      <x:c r="J87" t="str">
        <x:v>Worked</x:v>
      </x:c>
      <x:c r="K87" t="str">
        <x:v>Employee 1018524; home branch Birmingham; assigned role Operative Driver | Deployment branch: Birmingham | Actual role: Operative Driver | Jobs: 399504 | Customers: West Midlands Police | Actual hours: 6.0; source records: 1</x:v>
      </x:c>
      <x:c r="L87" t="str">
        <x:v>Include</x:v>
      </x:c>
      <x:c r="M87"/>
      <x:c r="N87"/>
    </x:row>
    <x:row r="88">
      <x:c r="A88" t="str">
        <x:v>Abdifatah Mahdi-Nur|2026-02-23</x:v>
      </x:c>
      <x:c r="B88" s="888" t="n">
        <x:v>46076</x:v>
      </x:c>
      <x:c r="C88" t="str">
        <x:v>Abdifatah Mahdi-Nur</x:v>
      </x:c>
      <x:c r="D88" t="str">
        <x:v>Permanent</x:v>
      </x:c>
      <x:c r="E88" t="str">
        <x:v>Birmingham</x:v>
      </x:c>
      <x:c r="F88" t="str">
        <x:v>Operative Driver</x:v>
      </x:c>
      <x:c r="G88" t="str">
        <x:v>400345</x:v>
      </x:c>
      <x:c r="H88" t="str">
        <x:v>West Midlands Police</x:v>
      </x:c>
      <x:c r="I88" s="22" t="n">
        <x:v>8.5</x:v>
      </x:c>
      <x:c r="J88" t="str">
        <x:v>Worked</x:v>
      </x:c>
      <x:c r="K88" t="str">
        <x:v>Employee 1018524; home branch Birmingham; assigned role Operative Driver | Deployment branch: Birmingham | Actual role: Operative Driver | Jobs: 400345 | Customers: West Midlands Police | Actual hours: 8.5; source records: 1</x:v>
      </x:c>
      <x:c r="L88" t="str">
        <x:v>Include</x:v>
      </x:c>
      <x:c r="M88"/>
      <x:c r="N88"/>
    </x:row>
    <x:row r="89">
      <x:c r="A89" t="str">
        <x:v>Abdifatah Mahdi-Nur|2026-02-24</x:v>
      </x:c>
      <x:c r="B89" s="888" t="n">
        <x:v>46077</x:v>
      </x:c>
      <x:c r="C89" t="str">
        <x:v>Abdifatah Mahdi-Nur</x:v>
      </x:c>
      <x:c r="D89" t="str">
        <x:v>Permanent</x:v>
      </x:c>
      <x:c r="E89" t="str">
        <x:v>Birmingham</x:v>
      </x:c>
      <x:c r="F89" t="str">
        <x:v>Operative Driver</x:v>
      </x:c>
      <x:c r="G89" t="str">
        <x:v>400345</x:v>
      </x:c>
      <x:c r="H89" t="str">
        <x:v>West Midlands Police</x:v>
      </x:c>
      <x:c r="I89" s="22" t="n">
        <x:v>8.5</x:v>
      </x:c>
      <x:c r="J89" t="str">
        <x:v>Worked</x:v>
      </x:c>
      <x:c r="K89" t="str">
        <x:v>Employee 1018524; home branch Birmingham; assigned role Operative Driver | Deployment branch: Birmingham | Actual role: Operative Driver | Jobs: 400345 | Customers: West Midlands Police | Actual hours: 8.5; source records: 1</x:v>
      </x:c>
      <x:c r="L89" t="str">
        <x:v>Include</x:v>
      </x:c>
      <x:c r="M89"/>
      <x:c r="N89"/>
    </x:row>
    <x:row r="90">
      <x:c r="A90" t="str">
        <x:v>Abdifatah Mahdi-Nur|2026-02-25</x:v>
      </x:c>
      <x:c r="B90" s="888" t="n">
        <x:v>46078</x:v>
      </x:c>
      <x:c r="C90" t="str">
        <x:v>Abdifatah Mahdi-Nur</x:v>
      </x:c>
      <x:c r="D90" t="str">
        <x:v>Permanent</x:v>
      </x:c>
      <x:c r="E90" t="str">
        <x:v>Birmingham</x:v>
      </x:c>
      <x:c r="F90" t="str">
        <x:v>Operative Driver</x:v>
      </x:c>
      <x:c r="G90" t="str">
        <x:v>399506</x:v>
      </x:c>
      <x:c r="H90" t="str">
        <x:v>HSBC - Storage 2026</x:v>
      </x:c>
      <x:c r="I90" s="22" t="n">
        <x:v>4</x:v>
      </x:c>
      <x:c r="J90" t="str">
        <x:v>Worked</x:v>
      </x:c>
      <x:c r="K90" t="str">
        <x:v>Employee 1018524; home branch Birmingham; assigned role Operative Driver | Deployment branch: Birmingham | Actual role: Operative Driver | Jobs: 399506 | Customers: HSBC - Storage 2026 | Actual hours: 4.0; source records: 1</x:v>
      </x:c>
      <x:c r="L90" t="str">
        <x:v>Include</x:v>
      </x:c>
      <x:c r="M90"/>
      <x:c r="N90"/>
    </x:row>
    <x:row r="91">
      <x:c r="A91" t="str">
        <x:v>Abdifatah Mahdi-Nur|2026-02-26</x:v>
      </x:c>
      <x:c r="B91" s="888" t="n">
        <x:v>46079</x:v>
      </x:c>
      <x:c r="C91" t="str">
        <x:v>Abdifatah Mahdi-Nur</x:v>
      </x:c>
      <x:c r="D91" t="str">
        <x:v>Permanent</x:v>
      </x:c>
      <x:c r="E91" t="str">
        <x:v>Birmingham</x:v>
      </x:c>
      <x:c r="F91" t="str">
        <x:v>Operative Driver</x:v>
      </x:c>
      <x:c r="G91" t="str">
        <x:v>399714</x:v>
      </x:c>
      <x:c r="H91" t="str">
        <x:v>Derbyshire Constabulary</x:v>
      </x:c>
      <x:c r="I91" s="22" t="n">
        <x:v>8.5</x:v>
      </x:c>
      <x:c r="J91" t="str">
        <x:v>Worked</x:v>
      </x:c>
      <x:c r="K91" t="str">
        <x:v>Employee 1018524; home branch Birmingham; assigned role Operative Driver | Deployment branch: Birmingham | Actual role: Operative Driver | Jobs: 399714 | Customers: Derbyshire Constabulary | Actual hours: 8.5; source records: 1</x:v>
      </x:c>
      <x:c r="L91" t="str">
        <x:v>Include</x:v>
      </x:c>
      <x:c r="M91"/>
      <x:c r="N91"/>
    </x:row>
    <x:row r="92">
      <x:c r="A92" t="str">
        <x:v>Aden Worth|2026-02-12</x:v>
      </x:c>
      <x:c r="B92" s="888" t="n">
        <x:v>46065</x:v>
      </x:c>
      <x:c r="C92" t="str">
        <x:v>Aden Worth</x:v>
      </x:c>
      <x:c r="D92" t="str">
        <x:v>Permanent</x:v>
      </x:c>
      <x:c r="E92" t="str">
        <x:v>Oxford</x:v>
      </x:c>
      <x:c r="F92" t="str">
        <x:v>Warehouse</x:v>
      </x:c>
      <x:c r="G92" t="str">
        <x:v>399016</x:v>
      </x:c>
      <x:c r="H92" t="str">
        <x:v>Esco Life Sciences (Ellison Institute of Technology)</x:v>
      </x:c>
      <x:c r="I92" s="22" t="n">
        <x:v>8.5</x:v>
      </x:c>
      <x:c r="J92" t="str">
        <x:v>Worked</x:v>
      </x:c>
      <x:c r="K92" t="str">
        <x:v>Employee 104441; home branch Oxford; assigned role Warehouse | Deployment branch: Cambridge | Actual role: Operative Skilled | Jobs: 399016 | Customers: Esco Life Sciences (Ellison Institute of Technology) | Actual hours: 8.5; source records: 1</x:v>
      </x:c>
      <x:c r="L92" t="str">
        <x:v>Include</x:v>
      </x:c>
      <x:c r="M92"/>
      <x:c r="N92"/>
    </x:row>
    <x:row r="93">
      <x:c r="A93" t="str">
        <x:v>Aden Worth|2026-02-16</x:v>
      </x:c>
      <x:c r="B93" s="888" t="n">
        <x:v>46069</x:v>
      </x:c>
      <x:c r="C93" t="str">
        <x:v>Aden Worth</x:v>
      </x:c>
      <x:c r="D93" t="str">
        <x:v>Permanent</x:v>
      </x:c>
      <x:c r="E93" t="str">
        <x:v>Oxford</x:v>
      </x:c>
      <x:c r="F93" t="str">
        <x:v>Warehouse</x:v>
      </x:c>
      <x:c r="G93"/>
      <x:c r="H93"/>
      <x:c r="I93" s="22" t="n">
        <x:v>0</x:v>
      </x:c>
      <x:c r="J93" t="str">
        <x:v>Other leave — Sickness</x:v>
      </x:c>
      <x:c r="K93" t="str">
        <x:v>Employee 104441; home branch Oxford; assigned role Warehouse | Leave: Sickness | Leave calendar basis: Variable-pattern period</x:v>
      </x:c>
      <x:c r="L93" t="str">
        <x:v>Include</x:v>
      </x:c>
      <x:c r="M93"/>
      <x:c r="N93"/>
    </x:row>
    <x:row r="94">
      <x:c r="A94" t="str">
        <x:v>Aden Worth|2026-02-18</x:v>
      </x:c>
      <x:c r="B94" s="888" t="n">
        <x:v>46071</x:v>
      </x:c>
      <x:c r="C94" t="str">
        <x:v>Aden Worth</x:v>
      </x:c>
      <x:c r="D94" t="str">
        <x:v>Permanent</x:v>
      </x:c>
      <x:c r="E94" t="str">
        <x:v>Oxford</x:v>
      </x:c>
      <x:c r="F94" t="str">
        <x:v>Warehouse</x:v>
      </x:c>
      <x:c r="G94" t="str">
        <x:v>398887B</x:v>
      </x:c>
      <x:c r="H94" t="str">
        <x:v>Gilead</x:v>
      </x:c>
      <x:c r="I94" s="22" t="n">
        <x:v>3.5</x:v>
      </x:c>
      <x:c r="J94" t="str">
        <x:v>Worked</x:v>
      </x:c>
      <x:c r="K94" t="str">
        <x:v>Employee 104441; home branch Oxford; assigned role Warehouse | Deployment branch: Oxford | Actual role: Operative Porter | Jobs: 398887B | Customers: Gilead | Actual hours: 3.5; source records: 1</x:v>
      </x:c>
      <x:c r="L94" t="str">
        <x:v>Include</x:v>
      </x:c>
      <x:c r="M94"/>
      <x:c r="N94"/>
    </x:row>
    <x:row r="95">
      <x:c r="A95" t="str">
        <x:v>Aden Worth|2026-02-24</x:v>
      </x:c>
      <x:c r="B95" s="888" t="n">
        <x:v>46077</x:v>
      </x:c>
      <x:c r="C95" t="str">
        <x:v>Aden Worth</x:v>
      </x:c>
      <x:c r="D95" t="str">
        <x:v>Permanent</x:v>
      </x:c>
      <x:c r="E95" t="str">
        <x:v>Oxford</x:v>
      </x:c>
      <x:c r="F95" t="str">
        <x:v>Warehouse</x:v>
      </x:c>
      <x:c r="G95" t="str">
        <x:v>399320</x:v>
      </x:c>
      <x:c r="H95" t="str">
        <x:v>Imperial War Museum</x:v>
      </x:c>
      <x:c r="I95" s="22" t="n">
        <x:v>7.5</x:v>
      </x:c>
      <x:c r="J95" t="str">
        <x:v>Worked</x:v>
      </x:c>
      <x:c r="K95" t="str">
        <x:v>Employee 104441; home branch Oxford; assigned role Warehouse | Deployment branch: Cambridge | Actual role: Operative Driver | Jobs: 399320 | Customers: Imperial War Museum | Actual hours: 7.5; source records: 1</x:v>
      </x:c>
      <x:c r="L95" t="str">
        <x:v>Include</x:v>
      </x:c>
      <x:c r="M95"/>
      <x:c r="N95"/>
    </x:row>
    <x:row r="96">
      <x:c r="A96" t="str">
        <x:v>Aden Worth|2026-02-26</x:v>
      </x:c>
      <x:c r="B96" s="888" t="n">
        <x:v>46079</x:v>
      </x:c>
      <x:c r="C96" t="str">
        <x:v>Aden Worth</x:v>
      </x:c>
      <x:c r="D96" t="str">
        <x:v>Permanent</x:v>
      </x:c>
      <x:c r="E96" t="str">
        <x:v>Oxford</x:v>
      </x:c>
      <x:c r="F96" t="str">
        <x:v>Warehouse</x:v>
      </x:c>
      <x:c r="G96" t="str">
        <x:v>399164</x:v>
      </x:c>
      <x:c r="H96" t="str">
        <x:v>Network Rail</x:v>
      </x:c>
      <x:c r="I96" s="22" t="n">
        <x:v>7</x:v>
      </x:c>
      <x:c r="J96" t="str">
        <x:v>Worked</x:v>
      </x:c>
      <x:c r="K96" t="str">
        <x:v>Employee 104441; home branch Oxford; assigned role Warehouse | Deployment branch: Oxford | Actual role: Operative Driver | Jobs: 399164 | Customers: Network Rail | Actual hours: 7.0; source records: 1</x:v>
      </x:c>
      <x:c r="L96" t="str">
        <x:v>Include</x:v>
      </x:c>
      <x:c r="M96"/>
      <x:c r="N96"/>
    </x:row>
    <x:row r="97">
      <x:c r="A97" t="str">
        <x:v>Aden Worth|2026-02-27</x:v>
      </x:c>
      <x:c r="B97" s="888" t="n">
        <x:v>46080</x:v>
      </x:c>
      <x:c r="C97" t="str">
        <x:v>Aden Worth</x:v>
      </x:c>
      <x:c r="D97" t="str">
        <x:v>Permanent</x:v>
      </x:c>
      <x:c r="E97" t="str">
        <x:v>Oxford</x:v>
      </x:c>
      <x:c r="F97" t="str">
        <x:v>Warehouse</x:v>
      </x:c>
      <x:c r="G97"/>
      <x:c r="H97"/>
      <x:c r="I97" s="22" t="n">
        <x:v>0</x:v>
      </x:c>
      <x:c r="J97" t="str">
        <x:v>Annual leave</x:v>
      </x:c>
      <x:c r="K97" t="str">
        <x:v>Employee 104441; home branch Oxford; assigned role Warehouse | Leave: Annual Leave (Hours) | Leave calendar basis: Variable-pattern period</x:v>
      </x:c>
      <x:c r="L97" t="str">
        <x:v>Include</x:v>
      </x:c>
      <x:c r="M97"/>
      <x:c r="N97"/>
    </x:row>
    <x:row r="98">
      <x:c r="A98" t="str">
        <x:v>Al Fofana|2026-02-01</x:v>
      </x:c>
      <x:c r="B98" s="888" t="n">
        <x:v>46054</x:v>
      </x:c>
      <x:c r="C98" t="str">
        <x:v>Al Fofana</x:v>
      </x:c>
      <x:c r="D98" t="str">
        <x:v>Permanent</x:v>
      </x:c>
      <x:c r="E98" t="str">
        <x:v>Thurrock</x:v>
      </x:c>
      <x:c r="F98" t="str">
        <x:v>Operative Porter</x:v>
      </x:c>
      <x:c r="G98" t="str">
        <x:v>399941</x:v>
      </x:c>
      <x:c r="H98" t="str">
        <x:v>Bank of America Merrill Lynch</x:v>
      </x:c>
      <x:c r="I98" s="22" t="n">
        <x:v>8.5</x:v>
      </x:c>
      <x:c r="J98" t="str">
        <x:v>Worked</x:v>
      </x:c>
      <x:c r="K98" t="str">
        <x:v>Employee 102657; home branch Thurrock; assigned role Operative Porter | Deployment branch: Thurrock | Actual role: Operative Porter | Jobs: 399941 | Customers: Bank of America Merrill Lynch | Actual hours: 8.5; source records: 1</x:v>
      </x:c>
      <x:c r="L98" t="str">
        <x:v>Include</x:v>
      </x:c>
      <x:c r="M98"/>
      <x:c r="N98"/>
    </x:row>
    <x:row r="99">
      <x:c r="A99" t="str">
        <x:v>Al Fofana|2026-02-02</x:v>
      </x:c>
      <x:c r="B99" s="888" t="n">
        <x:v>46055</x:v>
      </x:c>
      <x:c r="C99" t="str">
        <x:v>Al Fofana</x:v>
      </x:c>
      <x:c r="D99" t="str">
        <x:v>Permanent</x:v>
      </x:c>
      <x:c r="E99" t="str">
        <x:v>Thurrock</x:v>
      </x:c>
      <x:c r="F99" t="str">
        <x:v>Operative Porter</x:v>
      </x:c>
      <x:c r="G99" t="str">
        <x:v>399723</x:v>
      </x:c>
      <x:c r="H99" t="str">
        <x:v>Knotel UK Ltd</x:v>
      </x:c>
      <x:c r="I99" s="22" t="n">
        <x:v>8.5</x:v>
      </x:c>
      <x:c r="J99" t="str">
        <x:v>Worked</x:v>
      </x:c>
      <x:c r="K99" t="str">
        <x:v>Employee 102657; home branch Thurrock; assigned role Operative Porter | Deployment branch: Thurrock | Actual role: Operative Porter | Jobs: 399723 | Customers: Knotel UK Ltd | Actual hours: 8.5; source records: 1</x:v>
      </x:c>
      <x:c r="L99" t="str">
        <x:v>Include</x:v>
      </x:c>
      <x:c r="M99"/>
      <x:c r="N99"/>
    </x:row>
    <x:row r="100">
      <x:c r="A100" t="str">
        <x:v>Al Fofana|2026-02-06</x:v>
      </x:c>
      <x:c r="B100" s="888" t="n">
        <x:v>46059</x:v>
      </x:c>
      <x:c r="C100" t="str">
        <x:v>Al Fofana</x:v>
      </x:c>
      <x:c r="D100" t="str">
        <x:v>Permanent</x:v>
      </x:c>
      <x:c r="E100" t="str">
        <x:v>Thurrock</x:v>
      </x:c>
      <x:c r="F100" t="str">
        <x:v>Operative Porter</x:v>
      </x:c>
      <x:c r="G100" t="str">
        <x:v>399964, 399625</x:v>
      </x:c>
      <x:c r="H100" t="str">
        <x:v>British International Investment; JP Morgan Limited</x:v>
      </x:c>
      <x:c r="I100" s="22" t="n">
        <x:v>14</x:v>
      </x:c>
      <x:c r="J100" t="str">
        <x:v>Worked — 2 records</x:v>
      </x:c>
      <x:c r="K100" t="str">
        <x:v>Employee 102657; home branch Thurrock; assigned role Operative Porter | Deployment branch: Thurrock | Actual role: Operative Porter, Operative Skilled | Jobs: 399964, 399625 | Customers: British International Investment; JP Morgan Limited | Actual hours: 14.0; source records: 2</x:v>
      </x:c>
      <x:c r="L100" t="str">
        <x:v>Include</x:v>
      </x:c>
      <x:c r="M100"/>
      <x:c r="N100"/>
    </x:row>
    <x:row r="101">
      <x:c r="A101" t="str">
        <x:v>Al Fofana|2026-02-07</x:v>
      </x:c>
      <x:c r="B101" s="888" t="n">
        <x:v>46060</x:v>
      </x:c>
      <x:c r="C101" t="str">
        <x:v>Al Fofana</x:v>
      </x:c>
      <x:c r="D101" t="str">
        <x:v>Permanent</x:v>
      </x:c>
      <x:c r="E101" t="str">
        <x:v>Thurrock</x:v>
      </x:c>
      <x:c r="F101" t="str">
        <x:v>Operative Porter</x:v>
      </x:c>
      <x:c r="G101" t="str">
        <x:v>396207A</x:v>
      </x:c>
      <x:c r="H101" t="str">
        <x:v>Linklaters LLP</x:v>
      </x:c>
      <x:c r="I101" s="22" t="n">
        <x:v>9</x:v>
      </x:c>
      <x:c r="J101" t="str">
        <x:v>Worked</x:v>
      </x:c>
      <x:c r="K101" t="str">
        <x:v>Employee 102657; home branch Thurrock; assigned role Operative Porter | Deployment branch: Thurrock | Actual role: Operative Porter | Jobs: 396207A | Customers: Linklaters LLP | Actual hours: 9.0; source records: 1</x:v>
      </x:c>
      <x:c r="L101" t="str">
        <x:v>Include</x:v>
      </x:c>
      <x:c r="M101"/>
      <x:c r="N101"/>
    </x:row>
    <x:row r="102">
      <x:c r="A102" t="str">
        <x:v>Al Fofana|2026-02-09</x:v>
      </x:c>
      <x:c r="B102" s="888" t="n">
        <x:v>46062</x:v>
      </x:c>
      <x:c r="C102" t="str">
        <x:v>Al Fofana</x:v>
      </x:c>
      <x:c r="D102" t="str">
        <x:v>Permanent</x:v>
      </x:c>
      <x:c r="E102" t="str">
        <x:v>Thurrock</x:v>
      </x:c>
      <x:c r="F102" t="str">
        <x:v>Operative Porter</x:v>
      </x:c>
      <x:c r="G102" t="str">
        <x:v>399625</x:v>
      </x:c>
      <x:c r="H102" t="str">
        <x:v>JP Morgan Limited</x:v>
      </x:c>
      <x:c r="I102" s="22" t="n">
        <x:v>8.5</x:v>
      </x:c>
      <x:c r="J102" t="str">
        <x:v>Worked</x:v>
      </x:c>
      <x:c r="K102" t="str">
        <x:v>Employee 102657; home branch Thurrock; assigned role Operative Porter | Deployment branch: Thurrock | Actual role: Operative Porter | Jobs: 399625 | Customers: JP Morgan Limited | Actual hours: 8.5; source records: 1</x:v>
      </x:c>
      <x:c r="L102" t="str">
        <x:v>Include</x:v>
      </x:c>
      <x:c r="M102"/>
      <x:c r="N102"/>
    </x:row>
    <x:row r="103">
      <x:c r="A103" t="str">
        <x:v>Al Fofana|2026-02-10</x:v>
      </x:c>
      <x:c r="B103" s="888" t="n">
        <x:v>46063</x:v>
      </x:c>
      <x:c r="C103" t="str">
        <x:v>Al Fofana</x:v>
      </x:c>
      <x:c r="D103" t="str">
        <x:v>Permanent</x:v>
      </x:c>
      <x:c r="E103" t="str">
        <x:v>Thurrock</x:v>
      </x:c>
      <x:c r="F103" t="str">
        <x:v>Operative Porter</x:v>
      </x:c>
      <x:c r="G103" t="str">
        <x:v>399493</x:v>
      </x:c>
      <x:c r="H103" t="str">
        <x:v>Knotel UK Ltd</x:v>
      </x:c>
      <x:c r="I103" s="22" t="n">
        <x:v>10.5</x:v>
      </x:c>
      <x:c r="J103" t="str">
        <x:v>Worked</x:v>
      </x:c>
      <x:c r="K103" t="str">
        <x:v>Employee 102657; home branch Thurrock; assigned role Operative Porter | Deployment branch: Thurrock | Actual role: Operative Porter | Jobs: 399493 | Customers: Knotel UK Ltd | Actual hours: 10.5; source records: 1</x:v>
      </x:c>
      <x:c r="L103" t="str">
        <x:v>Include</x:v>
      </x:c>
      <x:c r="M103"/>
      <x:c r="N103"/>
    </x:row>
    <x:row r="104">
      <x:c r="A104" t="str">
        <x:v>Al Fofana|2026-02-11</x:v>
      </x:c>
      <x:c r="B104" s="888" t="n">
        <x:v>46064</x:v>
      </x:c>
      <x:c r="C104" t="str">
        <x:v>Al Fofana</x:v>
      </x:c>
      <x:c r="D104" t="str">
        <x:v>Permanent</x:v>
      </x:c>
      <x:c r="E104" t="str">
        <x:v>Thurrock</x:v>
      </x:c>
      <x:c r="F104" t="str">
        <x:v>Operative Porter</x:v>
      </x:c>
      <x:c r="G104" t="str">
        <x:v>396851</x:v>
      </x:c>
      <x:c r="H104" t="str">
        <x:v>Eshun/Sydney</x:v>
      </x:c>
      <x:c r="I104" s="22" t="n">
        <x:v>8</x:v>
      </x:c>
      <x:c r="J104" t="str">
        <x:v>Worked</x:v>
      </x:c>
      <x:c r="K104" t="str">
        <x:v>Employee 102657; home branch Thurrock; assigned role Operative Porter | Deployment branch: Thurrock | Actual role: Operative Porter | Jobs: 396851 | Customers: Eshun/Sydney | Actual hours: 8.0; source records: 1</x:v>
      </x:c>
      <x:c r="L104" t="str">
        <x:v>Include</x:v>
      </x:c>
      <x:c r="M104"/>
      <x:c r="N104"/>
    </x:row>
    <x:row r="105">
      <x:c r="A105" t="str">
        <x:v>Al Fofana|2026-02-12</x:v>
      </x:c>
      <x:c r="B105" s="888" t="n">
        <x:v>46065</x:v>
      </x:c>
      <x:c r="C105" t="str">
        <x:v>Al Fofana</x:v>
      </x:c>
      <x:c r="D105" t="str">
        <x:v>Permanent</x:v>
      </x:c>
      <x:c r="E105" t="str">
        <x:v>Thurrock</x:v>
      </x:c>
      <x:c r="F105" t="str">
        <x:v>Operative Porter</x:v>
      </x:c>
      <x:c r="G105" t="str">
        <x:v>400320</x:v>
      </x:c>
      <x:c r="H105" t="str">
        <x:v>Galliford Try Site Office</x:v>
      </x:c>
      <x:c r="I105" s="22" t="n">
        <x:v>7</x:v>
      </x:c>
      <x:c r="J105" t="str">
        <x:v>Worked</x:v>
      </x:c>
      <x:c r="K105" t="str">
        <x:v>Employee 102657; home branch Thurrock; assigned role Operative Porter | Deployment branch: Thurrock | Actual role: Operative Porter | Jobs: 400320 | Customers: Galliford Try Site Office | Actual hours: 7.0; source records: 1</x:v>
      </x:c>
      <x:c r="L105" t="str">
        <x:v>Include</x:v>
      </x:c>
      <x:c r="M105"/>
      <x:c r="N105"/>
    </x:row>
    <x:row r="106">
      <x:c r="A106" t="str">
        <x:v>Al Fofana|2026-02-13</x:v>
      </x:c>
      <x:c r="B106" s="888" t="n">
        <x:v>46066</x:v>
      </x:c>
      <x:c r="C106" t="str">
        <x:v>Al Fofana</x:v>
      </x:c>
      <x:c r="D106" t="str">
        <x:v>Permanent</x:v>
      </x:c>
      <x:c r="E106" t="str">
        <x:v>Thurrock</x:v>
      </x:c>
      <x:c r="F106" t="str">
        <x:v>Operative Porter</x:v>
      </x:c>
      <x:c r="G106" t="str">
        <x:v>400385, 400214</x:v>
      </x:c>
      <x:c r="H106" t="str">
        <x:v>Bank of America Merrill Lynch; University of Hertfordshire</x:v>
      </x:c>
      <x:c r="I106" s="22" t="n">
        <x:v>15.5</x:v>
      </x:c>
      <x:c r="J106" t="str">
        <x:v>Worked — 2 records</x:v>
      </x:c>
      <x:c r="K106" t="str">
        <x:v>Employee 102657; home branch Thurrock; assigned role Operative Porter | Deployment branch: Thurrock | Actual role: Operative Porter, Operative Skilled | Jobs: 400385, 400214 | Customers: Bank of America Merrill Lynch; University of Hertfordshire | Actual hours: 15.5; source records: 2</x:v>
      </x:c>
      <x:c r="L106" t="str">
        <x:v>Include</x:v>
      </x:c>
      <x:c r="M106"/>
      <x:c r="N106"/>
    </x:row>
    <x:row r="107">
      <x:c r="A107" t="str">
        <x:v>Al Fofana|2026-02-14</x:v>
      </x:c>
      <x:c r="B107" s="888" t="n">
        <x:v>46067</x:v>
      </x:c>
      <x:c r="C107" t="str">
        <x:v>Al Fofana</x:v>
      </x:c>
      <x:c r="D107" t="str">
        <x:v>Permanent</x:v>
      </x:c>
      <x:c r="E107" t="str">
        <x:v>Thurrock</x:v>
      </x:c>
      <x:c r="F107" t="str">
        <x:v>Operative Porter</x:v>
      </x:c>
      <x:c r="G107" t="str">
        <x:v>399559</x:v>
      </x:c>
      <x:c r="H107" t="str">
        <x:v>JP Morgan Limited</x:v>
      </x:c>
      <x:c r="I107" s="22" t="n">
        <x:v>8.5</x:v>
      </x:c>
      <x:c r="J107" t="str">
        <x:v>Worked</x:v>
      </x:c>
      <x:c r="K107" t="str">
        <x:v>Employee 102657; home branch Thurrock; assigned role Operative Porter | Deployment branch: Thurrock | Actual role: Operative Porter | Jobs: 399559 | Customers: JP Morgan Limited | Actual hours: 8.5; source records: 1</x:v>
      </x:c>
      <x:c r="L107" t="str">
        <x:v>Include</x:v>
      </x:c>
      <x:c r="M107"/>
      <x:c r="N107"/>
    </x:row>
    <x:row r="108">
      <x:c r="A108" t="str">
        <x:v>Al Fofana|2026-02-15</x:v>
      </x:c>
      <x:c r="B108" s="888" t="n">
        <x:v>46068</x:v>
      </x:c>
      <x:c r="C108" t="str">
        <x:v>Al Fofana</x:v>
      </x:c>
      <x:c r="D108" t="str">
        <x:v>Permanent</x:v>
      </x:c>
      <x:c r="E108" t="str">
        <x:v>Thurrock</x:v>
      </x:c>
      <x:c r="F108" t="str">
        <x:v>Operative Porter</x:v>
      </x:c>
      <x:c r="G108" t="str">
        <x:v>400385</x:v>
      </x:c>
      <x:c r="H108" t="str">
        <x:v>Bank of America Merrill Lynch</x:v>
      </x:c>
      <x:c r="I108" s="22" t="n">
        <x:v>8.5</x:v>
      </x:c>
      <x:c r="J108" t="str">
        <x:v>Worked</x:v>
      </x:c>
      <x:c r="K108" t="str">
        <x:v>Employee 102657; home branch Thurrock; assigned role Operative Porter | Deployment branch: Thurrock | Actual role: Operative Porter | Jobs: 400385 | Customers: Bank of America Merrill Lynch | Actual hours: 8.5; source records: 1</x:v>
      </x:c>
      <x:c r="L108" t="str">
        <x:v>Include</x:v>
      </x:c>
      <x:c r="M108"/>
      <x:c r="N108"/>
    </x:row>
    <x:row r="109">
      <x:c r="A109" t="str">
        <x:v>Al Fofana|2026-02-16</x:v>
      </x:c>
      <x:c r="B109" s="888" t="n">
        <x:v>46069</x:v>
      </x:c>
      <x:c r="C109" t="str">
        <x:v>Al Fofana</x:v>
      </x:c>
      <x:c r="D109" t="str">
        <x:v>Permanent</x:v>
      </x:c>
      <x:c r="E109" t="str">
        <x:v>Thurrock</x:v>
      </x:c>
      <x:c r="F109" t="str">
        <x:v>Operative Porter</x:v>
      </x:c>
      <x:c r="G109" t="str">
        <x:v>399559</x:v>
      </x:c>
      <x:c r="H109" t="str">
        <x:v>JP Morgan Limited</x:v>
      </x:c>
      <x:c r="I109" s="22" t="n">
        <x:v>8.5</x:v>
      </x:c>
      <x:c r="J109" t="str">
        <x:v>Worked</x:v>
      </x:c>
      <x:c r="K109" t="str">
        <x:v>Employee 102657; home branch Thurrock; assigned role Operative Porter | Deployment branch: Thurrock | Actual role: Operative Porter | Jobs: 399559 | Customers: JP Morgan Limited | Actual hours: 8.5; source records: 1</x:v>
      </x:c>
      <x:c r="L109" t="str">
        <x:v>Include</x:v>
      </x:c>
      <x:c r="M109"/>
      <x:c r="N109"/>
    </x:row>
    <x:row r="110">
      <x:c r="A110" t="str">
        <x:v>Al Fofana|2026-02-17</x:v>
      </x:c>
      <x:c r="B110" s="888" t="n">
        <x:v>46070</x:v>
      </x:c>
      <x:c r="C110" t="str">
        <x:v>Al Fofana</x:v>
      </x:c>
      <x:c r="D110" t="str">
        <x:v>Permanent</x:v>
      </x:c>
      <x:c r="E110" t="str">
        <x:v>Thurrock</x:v>
      </x:c>
      <x:c r="F110" t="str">
        <x:v>Operative Porter</x:v>
      </x:c>
      <x:c r="G110"/>
      <x:c r="H110"/>
      <x:c r="I110" s="22" t="n">
        <x:v>0</x:v>
      </x:c>
      <x:c r="J110" t="str">
        <x:v>Other leave — Went Home Sick</x:v>
      </x:c>
      <x:c r="K110" t="str">
        <x:v>Employee 102657; home branch Thurrock; assigned role Operative Porter | Leave: Went Home Sick | Leave calendar basis: Variable-pattern period</x:v>
      </x:c>
      <x:c r="L110" t="str">
        <x:v>Include</x:v>
      </x:c>
      <x:c r="M110"/>
      <x:c r="N110"/>
    </x:row>
    <x:row r="111">
      <x:c r="A111" t="str">
        <x:v>Al Fofana|2026-02-18</x:v>
      </x:c>
      <x:c r="B111" s="888" t="n">
        <x:v>46071</x:v>
      </x:c>
      <x:c r="C111" t="str">
        <x:v>Al Fofana</x:v>
      </x:c>
      <x:c r="D111" t="str">
        <x:v>Permanent</x:v>
      </x:c>
      <x:c r="E111" t="str">
        <x:v>Thurrock</x:v>
      </x:c>
      <x:c r="F111" t="str">
        <x:v>Operative Porter</x:v>
      </x:c>
      <x:c r="G111"/>
      <x:c r="H111"/>
      <x:c r="I111" s="22" t="n">
        <x:v>0</x:v>
      </x:c>
      <x:c r="J111" t="str">
        <x:v>Other leave — Sickness</x:v>
      </x:c>
      <x:c r="K111" t="str">
        <x:v>Employee 102657; home branch Thurrock; assigned role Operative Porter | Leave: Sickness | Leave calendar basis: Variable-pattern period</x:v>
      </x:c>
      <x:c r="L111" t="str">
        <x:v>Include</x:v>
      </x:c>
      <x:c r="M111"/>
      <x:c r="N111"/>
    </x:row>
    <x:row r="112">
      <x:c r="A112" t="str">
        <x:v>Al Fofana|2026-02-19</x:v>
      </x:c>
      <x:c r="B112" s="888" t="n">
        <x:v>46072</x:v>
      </x:c>
      <x:c r="C112" t="str">
        <x:v>Al Fofana</x:v>
      </x:c>
      <x:c r="D112" t="str">
        <x:v>Permanent</x:v>
      </x:c>
      <x:c r="E112" t="str">
        <x:v>Thurrock</x:v>
      </x:c>
      <x:c r="F112" t="str">
        <x:v>Operative Porter</x:v>
      </x:c>
      <x:c r="G112"/>
      <x:c r="H112"/>
      <x:c r="I112" s="22" t="n">
        <x:v>0</x:v>
      </x:c>
      <x:c r="J112" t="str">
        <x:v>Other leave — Sickness</x:v>
      </x:c>
      <x:c r="K112" t="str">
        <x:v>Employee 102657; home branch Thurrock; assigned role Operative Porter | Leave: Sickness | Leave calendar basis: Variable-pattern period</x:v>
      </x:c>
      <x:c r="L112" t="str">
        <x:v>Include</x:v>
      </x:c>
      <x:c r="M112"/>
      <x:c r="N112"/>
    </x:row>
    <x:row r="113">
      <x:c r="A113" t="str">
        <x:v>Al Fofana|2026-02-20</x:v>
      </x:c>
      <x:c r="B113" s="888" t="n">
        <x:v>46073</x:v>
      </x:c>
      <x:c r="C113" t="str">
        <x:v>Al Fofana</x:v>
      </x:c>
      <x:c r="D113" t="str">
        <x:v>Permanent</x:v>
      </x:c>
      <x:c r="E113" t="str">
        <x:v>Thurrock</x:v>
      </x:c>
      <x:c r="F113" t="str">
        <x:v>Operative Porter</x:v>
      </x:c>
      <x:c r="G113" t="str">
        <x:v>396207A</x:v>
      </x:c>
      <x:c r="H113" t="str">
        <x:v>Linklaters LLP</x:v>
      </x:c>
      <x:c r="I113" s="22" t="n">
        <x:v>11</x:v>
      </x:c>
      <x:c r="J113" t="str">
        <x:v>Worked</x:v>
      </x:c>
      <x:c r="K113" t="str">
        <x:v>Employee 102657; home branch Thurrock; assigned role Operative Porter | Deployment branch: Thurrock | Actual role: Operative Porter | Jobs: 396207A | Customers: Linklaters LLP | Actual hours: 11.0; source records: 1</x:v>
      </x:c>
      <x:c r="L113" t="str">
        <x:v>Include</x:v>
      </x:c>
      <x:c r="M113"/>
      <x:c r="N113"/>
    </x:row>
    <x:row r="114">
      <x:c r="A114" t="str">
        <x:v>Al Fofana|2026-02-21</x:v>
      </x:c>
      <x:c r="B114" s="888" t="n">
        <x:v>46074</x:v>
      </x:c>
      <x:c r="C114" t="str">
        <x:v>Al Fofana</x:v>
      </x:c>
      <x:c r="D114" t="str">
        <x:v>Permanent</x:v>
      </x:c>
      <x:c r="E114" t="str">
        <x:v>Thurrock</x:v>
      </x:c>
      <x:c r="F114" t="str">
        <x:v>Operative Porter</x:v>
      </x:c>
      <x:c r="G114" t="str">
        <x:v>396207A</x:v>
      </x:c>
      <x:c r="H114" t="str">
        <x:v>Linklaters LLP</x:v>
      </x:c>
      <x:c r="I114" s="22" t="n">
        <x:v>10.5</x:v>
      </x:c>
      <x:c r="J114" t="str">
        <x:v>Worked</x:v>
      </x:c>
      <x:c r="K114" t="str">
        <x:v>Employee 102657; home branch Thurrock; assigned role Operative Porter | Deployment branch: Thurrock | Actual role: Operative Porter | Jobs: 396207A | Customers: Linklaters LLP | Actual hours: 10.5; source records: 1</x:v>
      </x:c>
      <x:c r="L114" t="str">
        <x:v>Include</x:v>
      </x:c>
      <x:c r="M114"/>
      <x:c r="N114"/>
    </x:row>
    <x:row r="115">
      <x:c r="A115" t="str">
        <x:v>Al Fofana|2026-02-22</x:v>
      </x:c>
      <x:c r="B115" s="888" t="n">
        <x:v>46075</x:v>
      </x:c>
      <x:c r="C115" t="str">
        <x:v>Al Fofana</x:v>
      </x:c>
      <x:c r="D115" t="str">
        <x:v>Permanent</x:v>
      </x:c>
      <x:c r="E115" t="str">
        <x:v>Thurrock</x:v>
      </x:c>
      <x:c r="F115" t="str">
        <x:v>Operative Porter</x:v>
      </x:c>
      <x:c r="G115" t="str">
        <x:v>396207A</x:v>
      </x:c>
      <x:c r="H115" t="str">
        <x:v>Linklaters LLP</x:v>
      </x:c>
      <x:c r="I115" s="22" t="n">
        <x:v>10.5</x:v>
      </x:c>
      <x:c r="J115" t="str">
        <x:v>Worked</x:v>
      </x:c>
      <x:c r="K115" t="str">
        <x:v>Employee 102657; home branch Thurrock; assigned role Operative Porter | Deployment branch: Thurrock | Actual role: Operative Porter | Jobs: 396207A | Customers: Linklaters LLP | Actual hours: 10.5; source records: 1</x:v>
      </x:c>
      <x:c r="L115" t="str">
        <x:v>Include</x:v>
      </x:c>
      <x:c r="M115"/>
      <x:c r="N115"/>
    </x:row>
    <x:row r="116">
      <x:c r="A116" t="str">
        <x:v>Al Fofana|2026-02-24</x:v>
      </x:c>
      <x:c r="B116" s="888" t="n">
        <x:v>46077</x:v>
      </x:c>
      <x:c r="C116" t="str">
        <x:v>Al Fofana</x:v>
      </x:c>
      <x:c r="D116" t="str">
        <x:v>Permanent</x:v>
      </x:c>
      <x:c r="E116" t="str">
        <x:v>Thurrock</x:v>
      </x:c>
      <x:c r="F116" t="str">
        <x:v>Operative Porter</x:v>
      </x:c>
      <x:c r="G116" t="str">
        <x:v>400552</x:v>
      </x:c>
      <x:c r="H116" t="str">
        <x:v>Meenan/Mr Shaun</x:v>
      </x:c>
      <x:c r="I116" s="22" t="n">
        <x:v>11.5</x:v>
      </x:c>
      <x:c r="J116" t="str">
        <x:v>Worked</x:v>
      </x:c>
      <x:c r="K116" t="str">
        <x:v>Employee 102657; home branch Thurrock; assigned role Operative Porter | Deployment branch: Thurrock | Actual role: Operative Porter | Jobs: 400552 | Customers: Meenan/Mr Shaun | Actual hours: 11.5; source records: 1</x:v>
      </x:c>
      <x:c r="L116" t="str">
        <x:v>Include</x:v>
      </x:c>
      <x:c r="M116"/>
      <x:c r="N116"/>
    </x:row>
    <x:row r="117">
      <x:c r="A117" t="str">
        <x:v>Al Fofana|2026-02-25</x:v>
      </x:c>
      <x:c r="B117" s="888" t="n">
        <x:v>46078</x:v>
      </x:c>
      <x:c r="C117" t="str">
        <x:v>Al Fofana</x:v>
      </x:c>
      <x:c r="D117" t="str">
        <x:v>Permanent</x:v>
      </x:c>
      <x:c r="E117" t="str">
        <x:v>Thurrock</x:v>
      </x:c>
      <x:c r="F117" t="str">
        <x:v>Operative Porter</x:v>
      </x:c>
      <x:c r="G117" t="str">
        <x:v>400155</x:v>
      </x:c>
      <x:c r="H117" t="str">
        <x:v>Chartered Insurance Institute</x:v>
      </x:c>
      <x:c r="I117" s="22" t="n">
        <x:v>8</x:v>
      </x:c>
      <x:c r="J117" t="str">
        <x:v>Worked</x:v>
      </x:c>
      <x:c r="K117" t="str">
        <x:v>Employee 102657; home branch Thurrock; assigned role Operative Porter | Deployment branch: Thurrock | Actual role: Operative Porter | Jobs: 400155 | Customers: Chartered Insurance Institute | Actual hours: 8.0; source records: 1</x:v>
      </x:c>
      <x:c r="L117" t="str">
        <x:v>Include</x:v>
      </x:c>
      <x:c r="M117"/>
      <x:c r="N117"/>
    </x:row>
    <x:row r="118">
      <x:c r="A118" t="str">
        <x:v>Al Fofana|2026-02-26</x:v>
      </x:c>
      <x:c r="B118" s="888" t="n">
        <x:v>46079</x:v>
      </x:c>
      <x:c r="C118" t="str">
        <x:v>Al Fofana</x:v>
      </x:c>
      <x:c r="D118" t="str">
        <x:v>Permanent</x:v>
      </x:c>
      <x:c r="E118" t="str">
        <x:v>Thurrock</x:v>
      </x:c>
      <x:c r="F118" t="str">
        <x:v>Operative Porter</x:v>
      </x:c>
      <x:c r="G118" t="str">
        <x:v>396207A</x:v>
      </x:c>
      <x:c r="H118" t="str">
        <x:v>Linklaters LLP</x:v>
      </x:c>
      <x:c r="I118" s="22" t="n">
        <x:v>9.5</x:v>
      </x:c>
      <x:c r="J118" t="str">
        <x:v>Worked</x:v>
      </x:c>
      <x:c r="K118" t="str">
        <x:v>Employee 102657; home branch Thurrock; assigned role Operative Porter | Deployment branch: Thurrock | Actual role: Operative Porter | Jobs: 396207A | Customers: Linklaters LLP | Actual hours: 9.5; source records: 1</x:v>
      </x:c>
      <x:c r="L118" t="str">
        <x:v>Include</x:v>
      </x:c>
      <x:c r="M118"/>
      <x:c r="N118"/>
    </x:row>
    <x:row r="119">
      <x:c r="A119" t="str">
        <x:v>Al Fofana|2026-02-27</x:v>
      </x:c>
      <x:c r="B119" s="888" t="n">
        <x:v>46080</x:v>
      </x:c>
      <x:c r="C119" t="str">
        <x:v>Al Fofana</x:v>
      </x:c>
      <x:c r="D119" t="str">
        <x:v>Permanent</x:v>
      </x:c>
      <x:c r="E119" t="str">
        <x:v>Thurrock</x:v>
      </x:c>
      <x:c r="F119" t="str">
        <x:v>Operative Porter</x:v>
      </x:c>
      <x:c r="G119" t="str">
        <x:v>399609</x:v>
      </x:c>
      <x:c r="H119" t="str">
        <x:v>Accenture UK Ltd</x:v>
      </x:c>
      <x:c r="I119" s="22" t="n">
        <x:v>15.5</x:v>
      </x:c>
      <x:c r="J119" t="str">
        <x:v>Worked — 2 records</x:v>
      </x:c>
      <x:c r="K119" t="str">
        <x:v>Employee 102657; home branch Thurrock; assigned role Operative Porter | Deployment branch: Thurrock | Actual role: Operative Porter, Operative Skilled | Jobs: 399609 | Customers: Accenture UK Ltd | Actual hours: 15.5; source records: 2</x:v>
      </x:c>
      <x:c r="L119" t="str">
        <x:v>Include</x:v>
      </x:c>
      <x:c r="M119"/>
      <x:c r="N119"/>
    </x:row>
    <x:row r="120">
      <x:c r="A120" t="str">
        <x:v>Alkan Aliev|2026-02-02</x:v>
      </x:c>
      <x:c r="B120" s="888" t="n">
        <x:v>46055</x:v>
      </x:c>
      <x:c r="C120" t="str">
        <x:v>Alkan Aliev</x:v>
      </x:c>
      <x:c r="D120" t="str">
        <x:v>Permanent</x:v>
      </x:c>
      <x:c r="E120" t="str">
        <x:v>Birmingham</x:v>
      </x:c>
      <x:c r="F120" t="str">
        <x:v>Operative Driver</x:v>
      </x:c>
      <x:c r="G120" t="str">
        <x:v>394768</x:v>
      </x:c>
      <x:c r="H120" t="str">
        <x:v>EMCOR UK - UKHSA</x:v>
      </x:c>
      <x:c r="I120" s="22" t="n">
        <x:v>9.5</x:v>
      </x:c>
      <x:c r="J120" t="str">
        <x:v>Worked</x:v>
      </x:c>
      <x:c r="K120" t="str">
        <x:v>Employee 103810; home branch Birmingham; assigned role Operative Driver | Deployment branch: Birmingham | Actual role: Operative Driver | Jobs: 394768 | Customers: EMCOR UK - UKHSA | Actual hours: 9.5; source records: 1</x:v>
      </x:c>
      <x:c r="L120" t="str">
        <x:v>Include</x:v>
      </x:c>
      <x:c r="M120"/>
      <x:c r="N120"/>
    </x:row>
    <x:row r="121">
      <x:c r="A121" t="str">
        <x:v>Alkan Aliev|2026-02-03</x:v>
      </x:c>
      <x:c r="B121" s="888" t="n">
        <x:v>46056</x:v>
      </x:c>
      <x:c r="C121" t="str">
        <x:v>Alkan Aliev</x:v>
      </x:c>
      <x:c r="D121" t="str">
        <x:v>Permanent</x:v>
      </x:c>
      <x:c r="E121" t="str">
        <x:v>Birmingham</x:v>
      </x:c>
      <x:c r="F121" t="str">
        <x:v>Operative Driver</x:v>
      </x:c>
      <x:c r="G121" t="str">
        <x:v>394543</x:v>
      </x:c>
      <x:c r="H121" t="str">
        <x:v>EMCOR UK -  DHSC/NHS</x:v>
      </x:c>
      <x:c r="I121" s="22" t="n">
        <x:v>7.5</x:v>
      </x:c>
      <x:c r="J121" t="str">
        <x:v>Worked</x:v>
      </x:c>
      <x:c r="K121" t="str">
        <x:v>Employee 103810; home branch Birmingham; assigned role Operative Driver | Deployment branch: Birmingham | Actual role: Operative Driver | Jobs: 394543 | Customers: EMCOR UK -  DHSC/NHS | Actual hours: 7.5; source records: 1</x:v>
      </x:c>
      <x:c r="L121" t="str">
        <x:v>Include</x:v>
      </x:c>
      <x:c r="M121"/>
      <x:c r="N121"/>
    </x:row>
    <x:row r="122">
      <x:c r="A122" t="str">
        <x:v>Alkan Aliev|2026-02-04</x:v>
      </x:c>
      <x:c r="B122" s="888" t="n">
        <x:v>46057</x:v>
      </x:c>
      <x:c r="C122" t="str">
        <x:v>Alkan Aliev</x:v>
      </x:c>
      <x:c r="D122" t="str">
        <x:v>Permanent</x:v>
      </x:c>
      <x:c r="E122" t="str">
        <x:v>Birmingham</x:v>
      </x:c>
      <x:c r="F122" t="str">
        <x:v>Operative Driver</x:v>
      </x:c>
      <x:c r="G122" t="str">
        <x:v>398955</x:v>
      </x:c>
      <x:c r="H122" t="str">
        <x:v>Derby City Council</x:v>
      </x:c>
      <x:c r="I122" s="22" t="n">
        <x:v>8.5</x:v>
      </x:c>
      <x:c r="J122" t="str">
        <x:v>Worked</x:v>
      </x:c>
      <x:c r="K122" t="str">
        <x:v>Employee 103810; home branch Birmingham; assigned role Operative Driver | Deployment branch: Birmingham | Actual role: Operative Driver | Jobs: 398955 | Customers: Derby City Council | Actual hours: 8.5; source records: 1</x:v>
      </x:c>
      <x:c r="L122" t="str">
        <x:v>Include</x:v>
      </x:c>
      <x:c r="M122"/>
      <x:c r="N122"/>
    </x:row>
    <x:row r="123">
      <x:c r="A123" t="str">
        <x:v>Alkan Aliev|2026-02-05</x:v>
      </x:c>
      <x:c r="B123" s="888" t="n">
        <x:v>46058</x:v>
      </x:c>
      <x:c r="C123" t="str">
        <x:v>Alkan Aliev</x:v>
      </x:c>
      <x:c r="D123" t="str">
        <x:v>Permanent</x:v>
      </x:c>
      <x:c r="E123" t="str">
        <x:v>Birmingham</x:v>
      </x:c>
      <x:c r="F123" t="str">
        <x:v>Operative Driver</x:v>
      </x:c>
      <x:c r="G123" t="str">
        <x:v>398955</x:v>
      </x:c>
      <x:c r="H123" t="str">
        <x:v>Derby City Council</x:v>
      </x:c>
      <x:c r="I123" s="22" t="n">
        <x:v>9</x:v>
      </x:c>
      <x:c r="J123" t="str">
        <x:v>Worked</x:v>
      </x:c>
      <x:c r="K123" t="str">
        <x:v>Employee 103810; home branch Birmingham; assigned role Operative Driver | Deployment branch: Birmingham | Actual role: Operative Driver | Jobs: 398955 | Customers: Derby City Council | Actual hours: 9.0; source records: 1</x:v>
      </x:c>
      <x:c r="L123" t="str">
        <x:v>Include</x:v>
      </x:c>
      <x:c r="M123"/>
      <x:c r="N123"/>
    </x:row>
    <x:row r="124">
      <x:c r="A124" t="str">
        <x:v>Alkan Aliev|2026-02-06</x:v>
      </x:c>
      <x:c r="B124" s="888" t="n">
        <x:v>46059</x:v>
      </x:c>
      <x:c r="C124" t="str">
        <x:v>Alkan Aliev</x:v>
      </x:c>
      <x:c r="D124" t="str">
        <x:v>Permanent</x:v>
      </x:c>
      <x:c r="E124" t="str">
        <x:v>Birmingham</x:v>
      </x:c>
      <x:c r="F124" t="str">
        <x:v>Operative Driver</x:v>
      </x:c>
      <x:c r="G124" t="str">
        <x:v>398955</x:v>
      </x:c>
      <x:c r="H124" t="str">
        <x:v>Derby City Council</x:v>
      </x:c>
      <x:c r="I124" s="22" t="n">
        <x:v>9.5</x:v>
      </x:c>
      <x:c r="J124" t="str">
        <x:v>Worked</x:v>
      </x:c>
      <x:c r="K124" t="str">
        <x:v>Employee 103810; home branch Birmingham; assigned role Operative Driver | Deployment branch: Birmingham | Actual role: Operative Porter | Jobs: 398955 | Customers: Derby City Council | Actual hours: 9.5; source records: 1</x:v>
      </x:c>
      <x:c r="L124" t="str">
        <x:v>Include</x:v>
      </x:c>
      <x:c r="M124"/>
      <x:c r="N124"/>
    </x:row>
    <x:row r="125">
      <x:c r="A125" t="str">
        <x:v>Alkan Aliev|2026-02-09</x:v>
      </x:c>
      <x:c r="B125" s="888" t="n">
        <x:v>46062</x:v>
      </x:c>
      <x:c r="C125" t="str">
        <x:v>Alkan Aliev</x:v>
      </x:c>
      <x:c r="D125" t="str">
        <x:v>Permanent</x:v>
      </x:c>
      <x:c r="E125" t="str">
        <x:v>Birmingham</x:v>
      </x:c>
      <x:c r="F125" t="str">
        <x:v>Operative Driver</x:v>
      </x:c>
      <x:c r="G125" t="str">
        <x:v>394768</x:v>
      </x:c>
      <x:c r="H125" t="str">
        <x:v>EMCOR UK - UKHSA</x:v>
      </x:c>
      <x:c r="I125" s="22" t="n">
        <x:v>9</x:v>
      </x:c>
      <x:c r="J125" t="str">
        <x:v>Worked</x:v>
      </x:c>
      <x:c r="K125" t="str">
        <x:v>Employee 103810; home branch Birmingham; assigned role Operative Driver | Deployment branch: Birmingham | Actual role: Operative Driver | Jobs: 394768 | Customers: EMCOR UK - UKHSA | Actual hours: 9.0; source records: 1</x:v>
      </x:c>
      <x:c r="L125" t="str">
        <x:v>Include</x:v>
      </x:c>
      <x:c r="M125"/>
      <x:c r="N125"/>
    </x:row>
    <x:row r="126">
      <x:c r="A126" t="str">
        <x:v>Alkan Aliev|2026-02-10</x:v>
      </x:c>
      <x:c r="B126" s="888" t="n">
        <x:v>46063</x:v>
      </x:c>
      <x:c r="C126" t="str">
        <x:v>Alkan Aliev</x:v>
      </x:c>
      <x:c r="D126" t="str">
        <x:v>Permanent</x:v>
      </x:c>
      <x:c r="E126" t="str">
        <x:v>Birmingham</x:v>
      </x:c>
      <x:c r="F126" t="str">
        <x:v>Operative Driver</x:v>
      </x:c>
      <x:c r="G126" t="str">
        <x:v>394768</x:v>
      </x:c>
      <x:c r="H126" t="str">
        <x:v>EMCOR UK - UKHSA</x:v>
      </x:c>
      <x:c r="I126" s="22" t="n">
        <x:v>9</x:v>
      </x:c>
      <x:c r="J126" t="str">
        <x:v>Worked</x:v>
      </x:c>
      <x:c r="K126" t="str">
        <x:v>Employee 103810; home branch Birmingham; assigned role Operative Driver | Deployment branch: Birmingham | Actual role: Operative Driver | Jobs: 394768 | Customers: EMCOR UK - UKHSA | Actual hours: 9.0; source records: 1</x:v>
      </x:c>
      <x:c r="L126" t="str">
        <x:v>Include</x:v>
      </x:c>
      <x:c r="M126"/>
      <x:c r="N126"/>
    </x:row>
    <x:row r="127">
      <x:c r="A127" t="str">
        <x:v>Alkan Aliev|2026-02-12</x:v>
      </x:c>
      <x:c r="B127" s="888" t="n">
        <x:v>46065</x:v>
      </x:c>
      <x:c r="C127" t="str">
        <x:v>Alkan Aliev</x:v>
      </x:c>
      <x:c r="D127" t="str">
        <x:v>Permanent</x:v>
      </x:c>
      <x:c r="E127" t="str">
        <x:v>Birmingham</x:v>
      </x:c>
      <x:c r="F127" t="str">
        <x:v>Operative Driver</x:v>
      </x:c>
      <x:c r="G127" t="str">
        <x:v>400071</x:v>
      </x:c>
      <x:c r="H127" t="str">
        <x:v>Midland Heart</x:v>
      </x:c>
      <x:c r="I127" s="22" t="n">
        <x:v>7</x:v>
      </x:c>
      <x:c r="J127" t="str">
        <x:v>Worked</x:v>
      </x:c>
      <x:c r="K127" t="str">
        <x:v>Employee 103810; home branch Birmingham; assigned role Operative Driver | Deployment branch: Birmingham | Actual role: Operative Driver | Jobs: 400071 | Customers: Midland Heart | Actual hours: 7.0; source records: 1</x:v>
      </x:c>
      <x:c r="L127" t="str">
        <x:v>Include</x:v>
      </x:c>
      <x:c r="M127"/>
      <x:c r="N127"/>
    </x:row>
    <x:row r="128">
      <x:c r="A128" t="str">
        <x:v>Alkan Aliev|2026-02-13</x:v>
      </x:c>
      <x:c r="B128" s="888" t="n">
        <x:v>46066</x:v>
      </x:c>
      <x:c r="C128" t="str">
        <x:v>Alkan Aliev</x:v>
      </x:c>
      <x:c r="D128" t="str">
        <x:v>Permanent</x:v>
      </x:c>
      <x:c r="E128" t="str">
        <x:v>Birmingham</x:v>
      </x:c>
      <x:c r="F128" t="str">
        <x:v>Operative Driver</x:v>
      </x:c>
      <x:c r="G128" t="str">
        <x:v>399887G, 400400</x:v>
      </x:c>
      <x:c r="H128" t="str">
        <x:v>Avantor ( BIRMINGHAM   FEB 2026 ); Cushman &amp; Wakefield Debenham Tie Leung Ltd</x:v>
      </x:c>
      <x:c r="I128" s="22" t="n">
        <x:v>6</x:v>
      </x:c>
      <x:c r="J128" t="str">
        <x:v>Worked — 2 records</x:v>
      </x:c>
      <x:c r="K128" t="str">
        <x:v>Employee 103810; home branch Birmingham; assigned role Operative Driver | Deployment branch: Birmingham, Cambridge | Actual role: Operative Driver | Jobs: 399887G, 400400 | Customers: Avantor ( BIRMINGHAM   FEB 2026 ); Cushman &amp; Wakefield Debenham Tie Leung Ltd | Actual hours: 6.0; source records: 2</x:v>
      </x:c>
      <x:c r="L128" t="str">
        <x:v>Include</x:v>
      </x:c>
      <x:c r="M128"/>
      <x:c r="N128"/>
    </x:row>
    <x:row r="129">
      <x:c r="A129" t="str">
        <x:v>Alkan Aliev|2026-02-16</x:v>
      </x:c>
      <x:c r="B129" s="888" t="n">
        <x:v>46069</x:v>
      </x:c>
      <x:c r="C129" t="str">
        <x:v>Alkan Aliev</x:v>
      </x:c>
      <x:c r="D129" t="str">
        <x:v>Permanent</x:v>
      </x:c>
      <x:c r="E129" t="str">
        <x:v>Birmingham</x:v>
      </x:c>
      <x:c r="F129" t="str">
        <x:v>Operative Driver</x:v>
      </x:c>
      <x:c r="G129" t="str">
        <x:v>400361, 400302</x:v>
      </x:c>
      <x:c r="H129" t="str">
        <x:v>Midland Heart; Midland Heart Limited</x:v>
      </x:c>
      <x:c r="I129" s="22" t="n">
        <x:v>9</x:v>
      </x:c>
      <x:c r="J129" t="str">
        <x:v>Worked — 2 records</x:v>
      </x:c>
      <x:c r="K129" t="str">
        <x:v>Employee 103810; home branch Birmingham; assigned role Operative Driver | Deployment branch: Birmingham | Actual role: Operative Driver | Jobs: 400361, 400302 | Customers: Midland Heart; Midland Heart Limited | Actual hours: 9.0; source records: 2</x:v>
      </x:c>
      <x:c r="L129" t="str">
        <x:v>Include</x:v>
      </x:c>
      <x:c r="M129"/>
      <x:c r="N129"/>
    </x:row>
    <x:row r="130">
      <x:c r="A130" t="str">
        <x:v>Alkan Aliev|2026-02-17</x:v>
      </x:c>
      <x:c r="B130" s="888" t="n">
        <x:v>46070</x:v>
      </x:c>
      <x:c r="C130" t="str">
        <x:v>Alkan Aliev</x:v>
      </x:c>
      <x:c r="D130" t="str">
        <x:v>Permanent</x:v>
      </x:c>
      <x:c r="E130" t="str">
        <x:v>Birmingham</x:v>
      </x:c>
      <x:c r="F130" t="str">
        <x:v>Operative Driver</x:v>
      </x:c>
      <x:c r="G130" t="str">
        <x:v>397999</x:v>
      </x:c>
      <x:c r="H130" t="str">
        <x:v>Vocational Training Charitable Trust</x:v>
      </x:c>
      <x:c r="I130" s="22" t="n">
        <x:v>6.5</x:v>
      </x:c>
      <x:c r="J130" t="str">
        <x:v>Worked</x:v>
      </x:c>
      <x:c r="K130" t="str">
        <x:v>Employee 103810; home branch Birmingham; assigned role Operative Driver | Deployment branch: Birmingham | Actual role: Operative Driver | Jobs: 397999 | Customers: Vocational Training Charitable Trust | Actual hours: 6.5; source records: 1</x:v>
      </x:c>
      <x:c r="L130" t="str">
        <x:v>Include</x:v>
      </x:c>
      <x:c r="M130"/>
      <x:c r="N130"/>
    </x:row>
    <x:row r="131">
      <x:c r="A131" t="str">
        <x:v>Alkan Aliev|2026-02-18</x:v>
      </x:c>
      <x:c r="B131" s="888" t="n">
        <x:v>46071</x:v>
      </x:c>
      <x:c r="C131" t="str">
        <x:v>Alkan Aliev</x:v>
      </x:c>
      <x:c r="D131" t="str">
        <x:v>Permanent</x:v>
      </x:c>
      <x:c r="E131" t="str">
        <x:v>Birmingham</x:v>
      </x:c>
      <x:c r="F131" t="str">
        <x:v>Operative Driver</x:v>
      </x:c>
      <x:c r="G131" t="str">
        <x:v>397999</x:v>
      </x:c>
      <x:c r="H131" t="str">
        <x:v>Vocational Training Charitable Trust</x:v>
      </x:c>
      <x:c r="I131" s="22" t="n">
        <x:v>8</x:v>
      </x:c>
      <x:c r="J131" t="str">
        <x:v>Worked</x:v>
      </x:c>
      <x:c r="K131" t="str">
        <x:v>Employee 103810; home branch Birmingham; assigned role Operative Driver | Deployment branch: Birmingham | Actual role: Operative Driver | Jobs: 397999 | Customers: Vocational Training Charitable Trust | Actual hours: 8.0; source records: 1</x:v>
      </x:c>
      <x:c r="L131" t="str">
        <x:v>Include</x:v>
      </x:c>
      <x:c r="M131"/>
      <x:c r="N131"/>
    </x:row>
    <x:row r="132">
      <x:c r="A132" t="str">
        <x:v>Alkan Aliev|2026-02-19</x:v>
      </x:c>
      <x:c r="B132" s="888" t="n">
        <x:v>46072</x:v>
      </x:c>
      <x:c r="C132" t="str">
        <x:v>Alkan Aliev</x:v>
      </x:c>
      <x:c r="D132" t="str">
        <x:v>Permanent</x:v>
      </x:c>
      <x:c r="E132" t="str">
        <x:v>Birmingham</x:v>
      </x:c>
      <x:c r="F132" t="str">
        <x:v>Operative Driver</x:v>
      </x:c>
      <x:c r="G132" t="str">
        <x:v>398910</x:v>
      </x:c>
      <x:c r="H132" t="str">
        <x:v>JLR - eTrackers</x:v>
      </x:c>
      <x:c r="I132" s="22" t="n">
        <x:v>8.5</x:v>
      </x:c>
      <x:c r="J132" t="str">
        <x:v>Worked</x:v>
      </x:c>
      <x:c r="K132" t="str">
        <x:v>Employee 103810; home branch Birmingham; assigned role Operative Driver | Deployment branch: Birmingham | Actual role: Operative Driver | Jobs: 398910 | Customers: JLR - eTrackers | Actual hours: 8.5; source records: 1</x:v>
      </x:c>
      <x:c r="L132" t="str">
        <x:v>Include</x:v>
      </x:c>
      <x:c r="M132"/>
      <x:c r="N132"/>
    </x:row>
    <x:row r="133">
      <x:c r="A133" t="str">
        <x:v>Alkan Aliev|2026-02-20</x:v>
      </x:c>
      <x:c r="B133" s="888" t="n">
        <x:v>46073</x:v>
      </x:c>
      <x:c r="C133" t="str">
        <x:v>Alkan Aliev</x:v>
      </x:c>
      <x:c r="D133" t="str">
        <x:v>Permanent</x:v>
      </x:c>
      <x:c r="E133" t="str">
        <x:v>Birmingham</x:v>
      </x:c>
      <x:c r="F133" t="str">
        <x:v>Operative Driver</x:v>
      </x:c>
      <x:c r="G133" t="str">
        <x:v>397205</x:v>
      </x:c>
      <x:c r="H133" t="str">
        <x:v>Midland Heart</x:v>
      </x:c>
      <x:c r="I133" s="22" t="n">
        <x:v>5.5</x:v>
      </x:c>
      <x:c r="J133" t="str">
        <x:v>Worked</x:v>
      </x:c>
      <x:c r="K133" t="str">
        <x:v>Employee 103810; home branch Birmingham; assigned role Operative Driver | Deployment branch: Birmingham | Actual role: Operative Driver | Jobs: 397205 | Customers: Midland Heart | Actual hours: 5.5; source records: 1</x:v>
      </x:c>
      <x:c r="L133" t="str">
        <x:v>Include</x:v>
      </x:c>
      <x:c r="M133"/>
      <x:c r="N133"/>
    </x:row>
    <x:row r="134">
      <x:c r="A134" t="str">
        <x:v>Alkan Aliev|2026-02-23</x:v>
      </x:c>
      <x:c r="B134" s="888" t="n">
        <x:v>46076</x:v>
      </x:c>
      <x:c r="C134" t="str">
        <x:v>Alkan Aliev</x:v>
      </x:c>
      <x:c r="D134" t="str">
        <x:v>Permanent</x:v>
      </x:c>
      <x:c r="E134" t="str">
        <x:v>Birmingham</x:v>
      </x:c>
      <x:c r="F134" t="str">
        <x:v>Operative Driver</x:v>
      </x:c>
      <x:c r="G134" t="str">
        <x:v>400269, 400137</x:v>
      </x:c>
      <x:c r="H134" t="str">
        <x:v>Herefordshire &amp; Worcestershire Health &amp; Care NHS Trust; HSBC - February 2026 Deliveries</x:v>
      </x:c>
      <x:c r="I134" s="22" t="n">
        <x:v>6.5</x:v>
      </x:c>
      <x:c r="J134" t="str">
        <x:v>Worked — 2 records</x:v>
      </x:c>
      <x:c r="K134" t="str">
        <x:v>Employee 103810; home branch Birmingham; assigned role Operative Driver | Deployment branch: Birmingham | Actual role: Operative Driver | Jobs: 400269, 400137 | Customers: Herefordshire &amp; Worcestershire Health &amp; Care NHS Trust; HSBC - February 2026 Deliveries | Actual hours: 6.5; source records: 2</x:v>
      </x:c>
      <x:c r="L134" t="str">
        <x:v>Include</x:v>
      </x:c>
      <x:c r="M134"/>
      <x:c r="N134"/>
    </x:row>
    <x:row r="135">
      <x:c r="A135" t="str">
        <x:v>Alkan Aliev|2026-02-24</x:v>
      </x:c>
      <x:c r="B135" s="888" t="n">
        <x:v>46077</x:v>
      </x:c>
      <x:c r="C135" t="str">
        <x:v>Alkan Aliev</x:v>
      </x:c>
      <x:c r="D135" t="str">
        <x:v>Permanent</x:v>
      </x:c>
      <x:c r="E135" t="str">
        <x:v>Birmingham</x:v>
      </x:c>
      <x:c r="F135" t="str">
        <x:v>Operative Driver</x:v>
      </x:c>
      <x:c r="G135" t="str">
        <x:v>399666</x:v>
      </x:c>
      <x:c r="H135" t="str">
        <x:v>NCBRNC</x:v>
      </x:c>
      <x:c r="I135" s="22" t="n">
        <x:v>6</x:v>
      </x:c>
      <x:c r="J135" t="str">
        <x:v>Worked</x:v>
      </x:c>
      <x:c r="K135" t="str">
        <x:v>Employee 103810; home branch Birmingham; assigned role Operative Driver | Deployment branch: Birmingham | Actual role: Operative Driver | Jobs: 399666 | Customers: NCBRNC | Actual hours: 6.0; source records: 1</x:v>
      </x:c>
      <x:c r="L135" t="str">
        <x:v>Include</x:v>
      </x:c>
      <x:c r="M135"/>
      <x:c r="N135"/>
    </x:row>
    <x:row r="136">
      <x:c r="A136" t="str">
        <x:v>Alkan Aliev|2026-02-26</x:v>
      </x:c>
      <x:c r="B136" s="888" t="n">
        <x:v>46079</x:v>
      </x:c>
      <x:c r="C136" t="str">
        <x:v>Alkan Aliev</x:v>
      </x:c>
      <x:c r="D136" t="str">
        <x:v>Permanent</x:v>
      </x:c>
      <x:c r="E136" t="str">
        <x:v>Birmingham</x:v>
      </x:c>
      <x:c r="F136" t="str">
        <x:v>Operative Driver</x:v>
      </x:c>
      <x:c r="G136" t="str">
        <x:v>386884S</x:v>
      </x:c>
      <x:c r="H136" t="str">
        <x:v>Restore Harrow Green</x:v>
      </x:c>
      <x:c r="I136" s="22" t="n">
        <x:v>10</x:v>
      </x:c>
      <x:c r="J136" t="str">
        <x:v>Worked</x:v>
      </x:c>
      <x:c r="K136" t="str">
        <x:v>Employee 103810; home branch Birmingham; assigned role Operative Driver | Deployment branch: Birmingham | Actual role: Operative Driver | Jobs: 386884S | Customers: Restore Harrow Green | Actual hours: 10.0; source records: 1</x:v>
      </x:c>
      <x:c r="L136" t="str">
        <x:v>Include</x:v>
      </x:c>
      <x:c r="M136"/>
      <x:c r="N136"/>
    </x:row>
    <x:row r="137">
      <x:c r="A137" t="str">
        <x:v>Alkan Aliev|2026-02-27</x:v>
      </x:c>
      <x:c r="B137" s="888" t="n">
        <x:v>46080</x:v>
      </x:c>
      <x:c r="C137" t="str">
        <x:v>Alkan Aliev</x:v>
      </x:c>
      <x:c r="D137" t="str">
        <x:v>Permanent</x:v>
      </x:c>
      <x:c r="E137" t="str">
        <x:v>Birmingham</x:v>
      </x:c>
      <x:c r="F137" t="str">
        <x:v>Operative Driver</x:v>
      </x:c>
      <x:c r="G137" t="str">
        <x:v>400291</x:v>
      </x:c>
      <x:c r="H137" t="str">
        <x:v>HMPPS Probation</x:v>
      </x:c>
      <x:c r="I137" s="22" t="n">
        <x:v>3</x:v>
      </x:c>
      <x:c r="J137" t="str">
        <x:v>Worked</x:v>
      </x:c>
      <x:c r="K137" t="str">
        <x:v>Employee 103810; home branch Birmingham; assigned role Operative Driver | Deployment branch: Birmingham | Actual role: Operative Driver | Jobs: 400291 | Customers: HMPPS Probation | Actual hours: 3.0; source records: 1</x:v>
      </x:c>
      <x:c r="L137" t="str">
        <x:v>Include</x:v>
      </x:c>
      <x:c r="M137"/>
      <x:c r="N137"/>
    </x:row>
    <x:row r="138">
      <x:c r="A138" t="str">
        <x:v>Andy Corser|2026-02-02</x:v>
      </x:c>
      <x:c r="B138" s="888" t="n">
        <x:v>46055</x:v>
      </x:c>
      <x:c r="C138" t="str">
        <x:v>Andy Corser</x:v>
      </x:c>
      <x:c r="D138" t="str">
        <x:v>Permanent</x:v>
      </x:c>
      <x:c r="E138" t="str">
        <x:v>Manchester</x:v>
      </x:c>
      <x:c r="F138" t="str">
        <x:v>Operative Driver</x:v>
      </x:c>
      <x:c r="G138" t="str">
        <x:v>398317A</x:v>
      </x:c>
      <x:c r="H138" t="str">
        <x:v>Restore Harrow Green</x:v>
      </x:c>
      <x:c r="I138" s="22" t="n">
        <x:v>8.5</x:v>
      </x:c>
      <x:c r="J138" t="str">
        <x:v>Worked</x:v>
      </x:c>
      <x:c r="K138" t="str">
        <x:v>Employee 2305; home branch Manchester; assigned role Operative Driver | Deployment branch: Manchester | Actual role: Operative Driver | Jobs: 398317A | Customers: Restore Harrow Green | Actual hours: 8.5; source records: 1</x:v>
      </x:c>
      <x:c r="L138" t="str">
        <x:v>Include</x:v>
      </x:c>
      <x:c r="M138"/>
      <x:c r="N138"/>
    </x:row>
    <x:row r="139">
      <x:c r="A139" t="str">
        <x:v>Andy Corser|2026-02-03</x:v>
      </x:c>
      <x:c r="B139" s="888" t="n">
        <x:v>46056</x:v>
      </x:c>
      <x:c r="C139" t="str">
        <x:v>Andy Corser</x:v>
      </x:c>
      <x:c r="D139" t="str">
        <x:v>Permanent</x:v>
      </x:c>
      <x:c r="E139" t="str">
        <x:v>Manchester</x:v>
      </x:c>
      <x:c r="F139" t="str">
        <x:v>Operative Driver</x:v>
      </x:c>
      <x:c r="G139" t="str">
        <x:v>399887A, 399377, 399807, 399935</x:v>
      </x:c>
      <x:c r="H139" t="str">
        <x:v>Avantor (MANCHESTER FEB 2026 ); John Rylands University Library; Restore Digital Ltd; Sodexo Services Group Limited</x:v>
      </x:c>
      <x:c r="I139" s="22" t="n">
        <x:v>24.5</x:v>
      </x:c>
      <x:c r="J139" t="str">
        <x:v>Worked — 4 records</x:v>
      </x:c>
      <x:c r="K139" t="str">
        <x:v>Employee 2305; home branch Manchester; assigned role Operative Driver | Deployment branch: Cambridge, Manchester | Actual role: Operative Driver | Jobs: 399887A, 399377, 399807, 399935 | Customers: Avantor (MANCHESTER FEB 2026 ); John Rylands University Library; Restore Digital Ltd; Sodexo Services Group Limited | Actual hours: 24.5; source records: 4</x:v>
      </x:c>
      <x:c r="L139" t="str">
        <x:v>Include</x:v>
      </x:c>
      <x:c r="M139"/>
      <x:c r="N139"/>
    </x:row>
    <x:row r="140">
      <x:c r="A140" t="str">
        <x:v>Andy Corser|2026-02-04</x:v>
      </x:c>
      <x:c r="B140" s="888" t="n">
        <x:v>46057</x:v>
      </x:c>
      <x:c r="C140" t="str">
        <x:v>Andy Corser</x:v>
      </x:c>
      <x:c r="D140" t="str">
        <x:v>Permanent</x:v>
      </x:c>
      <x:c r="E140" t="str">
        <x:v>Manchester</x:v>
      </x:c>
      <x:c r="F140" t="str">
        <x:v>Operative Driver</x:v>
      </x:c>
      <x:c r="G140" t="str">
        <x:v>399377, 399378, 399807, 399935</x:v>
      </x:c>
      <x:c r="H140" t="str">
        <x:v>John Rylands University Library; Restore Digital Ltd; Sodexo Services Group Limited</x:v>
      </x:c>
      <x:c r="I140" s="22" t="n">
        <x:v>16.5</x:v>
      </x:c>
      <x:c r="J140" t="str">
        <x:v>Worked — 4 records</x:v>
      </x:c>
      <x:c r="K140" t="str">
        <x:v>Employee 2305; home branch Manchester; assigned role Operative Driver | Deployment branch: Manchester | Actual role: Operative Driver | Jobs: 399377, 399378, 399807, 399935 | Customers: John Rylands University Library; Restore Digital Ltd; Sodexo Services Group Limited | Actual hours: 16.5; source records: 4</x:v>
      </x:c>
      <x:c r="L140" t="str">
        <x:v>Include</x:v>
      </x:c>
      <x:c r="M140"/>
      <x:c r="N140"/>
    </x:row>
    <x:row r="141">
      <x:c r="A141" t="str">
        <x:v>Andy Corser|2026-02-05</x:v>
      </x:c>
      <x:c r="B141" s="888" t="n">
        <x:v>46058</x:v>
      </x:c>
      <x:c r="C141" t="str">
        <x:v>Andy Corser</x:v>
      </x:c>
      <x:c r="D141" t="str">
        <x:v>Permanent</x:v>
      </x:c>
      <x:c r="E141" t="str">
        <x:v>Manchester</x:v>
      </x:c>
      <x:c r="F141" t="str">
        <x:v>Operative Driver</x:v>
      </x:c>
      <x:c r="G141" t="str">
        <x:v>400137, 399378</x:v>
      </x:c>
      <x:c r="H141" t="str">
        <x:v>HSBC - February 2026 Deliveries; John Rylands University Library</x:v>
      </x:c>
      <x:c r="I141" s="22" t="n">
        <x:v>12</x:v>
      </x:c>
      <x:c r="J141" t="str">
        <x:v>Worked — 2 records</x:v>
      </x:c>
      <x:c r="K141" t="str">
        <x:v>Employee 2305; home branch Manchester; assigned role Operative Driver | Deployment branch: Birmingham, Manchester | Actual role: Operative Driver | Jobs: 400137, 399378 | Customers: HSBC - February 2026 Deliveries; John Rylands University Library | Actual hours: 12.0; source records: 2</x:v>
      </x:c>
      <x:c r="L141" t="str">
        <x:v>Include</x:v>
      </x:c>
      <x:c r="M141"/>
      <x:c r="N141"/>
    </x:row>
    <x:row r="142">
      <x:c r="A142" t="str">
        <x:v>Andy Corser|2026-02-06</x:v>
      </x:c>
      <x:c r="B142" s="888" t="n">
        <x:v>46059</x:v>
      </x:c>
      <x:c r="C142" t="str">
        <x:v>Andy Corser</x:v>
      </x:c>
      <x:c r="D142" t="str">
        <x:v>Permanent</x:v>
      </x:c>
      <x:c r="E142" t="str">
        <x:v>Manchester</x:v>
      </x:c>
      <x:c r="F142" t="str">
        <x:v>Operative Driver</x:v>
      </x:c>
      <x:c r="G142" t="str">
        <x:v>396654, 397650N</x:v>
      </x:c>
      <x:c r="H142" t="str">
        <x:v>K3 Business Technology Group; University of Manchester</x:v>
      </x:c>
      <x:c r="I142" s="22" t="n">
        <x:v>9.5</x:v>
      </x:c>
      <x:c r="J142" t="str">
        <x:v>Worked — 2 records</x:v>
      </x:c>
      <x:c r="K142" t="str">
        <x:v>Employee 2305; home branch Manchester; assigned role Operative Driver | Deployment branch: Manchester | Actual role: Operative Driver | Jobs: 396654, 397650N | Customers: K3 Business Technology Group; University of Manchester | Actual hours: 9.5; source records: 2</x:v>
      </x:c>
      <x:c r="L142" t="str">
        <x:v>Include</x:v>
      </x:c>
      <x:c r="M142"/>
      <x:c r="N142"/>
    </x:row>
    <x:row r="143">
      <x:c r="A143" t="str">
        <x:v>Andy Corser|2026-02-09</x:v>
      </x:c>
      <x:c r="B143" s="888" t="n">
        <x:v>46062</x:v>
      </x:c>
      <x:c r="C143" t="str">
        <x:v>Andy Corser</x:v>
      </x:c>
      <x:c r="D143" t="str">
        <x:v>Permanent</x:v>
      </x:c>
      <x:c r="E143" t="str">
        <x:v>Manchester</x:v>
      </x:c>
      <x:c r="F143" t="str">
        <x:v>Operative Driver</x:v>
      </x:c>
      <x:c r="G143" t="str">
        <x:v>398317A</x:v>
      </x:c>
      <x:c r="H143" t="str">
        <x:v>Restore Harrow Green</x:v>
      </x:c>
      <x:c r="I143" s="22" t="n">
        <x:v>10</x:v>
      </x:c>
      <x:c r="J143" t="str">
        <x:v>Worked</x:v>
      </x:c>
      <x:c r="K143" t="str">
        <x:v>Employee 2305; home branch Manchester; assigned role Operative Driver | Deployment branch: Manchester | Actual role: Operative Driver | Jobs: 398317A | Customers: Restore Harrow Green | Actual hours: 10.0; source records: 1</x:v>
      </x:c>
      <x:c r="L143" t="str">
        <x:v>Include</x:v>
      </x:c>
      <x:c r="M143"/>
      <x:c r="N143"/>
    </x:row>
    <x:row r="144">
      <x:c r="A144" t="str">
        <x:v>Andy Corser|2026-02-10</x:v>
      </x:c>
      <x:c r="B144" s="888" t="n">
        <x:v>46063</x:v>
      </x:c>
      <x:c r="C144" t="str">
        <x:v>Andy Corser</x:v>
      </x:c>
      <x:c r="D144" t="str">
        <x:v>Permanent</x:v>
      </x:c>
      <x:c r="E144" t="str">
        <x:v>Manchester</x:v>
      </x:c>
      <x:c r="F144" t="str">
        <x:v>Operative Driver</x:v>
      </x:c>
      <x:c r="G144" t="str">
        <x:v>399688</x:v>
      </x:c>
      <x:c r="H144" t="str">
        <x:v>University of Manchester</x:v>
      </x:c>
      <x:c r="I144" s="22" t="n">
        <x:v>9.75</x:v>
      </x:c>
      <x:c r="J144" t="str">
        <x:v>Worked</x:v>
      </x:c>
      <x:c r="K144" t="str">
        <x:v>Employee 2305; home branch Manchester; assigned role Operative Driver | Deployment branch: Manchester | Actual role: Operative Driver | Jobs: 399688 | Customers: University of Manchester | Actual hours: 9.8; source records: 1</x:v>
      </x:c>
      <x:c r="L144" t="str">
        <x:v>Include</x:v>
      </x:c>
      <x:c r="M144"/>
      <x:c r="N144"/>
    </x:row>
    <x:row r="145">
      <x:c r="A145" t="str">
        <x:v>Andy Corser|2026-02-11</x:v>
      </x:c>
      <x:c r="B145" s="888" t="n">
        <x:v>46064</x:v>
      </x:c>
      <x:c r="C145" t="str">
        <x:v>Andy Corser</x:v>
      </x:c>
      <x:c r="D145" t="str">
        <x:v>Permanent</x:v>
      </x:c>
      <x:c r="E145" t="str">
        <x:v>Manchester</x:v>
      </x:c>
      <x:c r="F145" t="str">
        <x:v>Operative Driver</x:v>
      </x:c>
      <x:c r="G145" t="str">
        <x:v>399887A</x:v>
      </x:c>
      <x:c r="H145" t="str">
        <x:v>Avantor (MANCHESTER FEB 2026 )</x:v>
      </x:c>
      <x:c r="I145" s="22" t="n">
        <x:v>11.5</x:v>
      </x:c>
      <x:c r="J145" t="str">
        <x:v>Worked — 2 records</x:v>
      </x:c>
      <x:c r="K145" t="str">
        <x:v>Employee 2305; home branch Manchester; assigned role Operative Driver | Deployment branch: Cambridge | Actual role: Operative Driver | Jobs: 399887A | Customers: Avantor (MANCHESTER FEB 2026 ) | Actual hours: 11.5; source records: 2</x:v>
      </x:c>
      <x:c r="L145" t="str">
        <x:v>Include</x:v>
      </x:c>
      <x:c r="M145"/>
      <x:c r="N145"/>
    </x:row>
    <x:row r="146">
      <x:c r="A146" t="str">
        <x:v>Andy Corser|2026-02-12</x:v>
      </x:c>
      <x:c r="B146" s="888" t="n">
        <x:v>46065</x:v>
      </x:c>
      <x:c r="C146" t="str">
        <x:v>Andy Corser</x:v>
      </x:c>
      <x:c r="D146" t="str">
        <x:v>Permanent</x:v>
      </x:c>
      <x:c r="E146" t="str">
        <x:v>Manchester</x:v>
      </x:c>
      <x:c r="F146" t="str">
        <x:v>Operative Driver</x:v>
      </x:c>
      <x:c r="G146" t="str">
        <x:v>400026</x:v>
      </x:c>
      <x:c r="H146" t="str">
        <x:v>RedX</x:v>
      </x:c>
      <x:c r="I146" s="22" t="n">
        <x:v>8.9</x:v>
      </x:c>
      <x:c r="J146" t="str">
        <x:v>Worked</x:v>
      </x:c>
      <x:c r="K146" t="str">
        <x:v>Employee 2305; home branch Manchester; assigned role Operative Driver | Deployment branch: Manchester | Actual role: Operative Driver | Jobs: 400026 | Customers: RedX | Actual hours: 8.9; source records: 1</x:v>
      </x:c>
      <x:c r="L146" t="str">
        <x:v>Include</x:v>
      </x:c>
      <x:c r="M146"/>
      <x:c r="N146"/>
    </x:row>
    <x:row r="147">
      <x:c r="A147" t="str">
        <x:v>Andy Corser|2026-02-13</x:v>
      </x:c>
      <x:c r="B147" s="888" t="n">
        <x:v>46066</x:v>
      </x:c>
      <x:c r="C147" t="str">
        <x:v>Andy Corser</x:v>
      </x:c>
      <x:c r="D147" t="str">
        <x:v>Permanent</x:v>
      </x:c>
      <x:c r="E147" t="str">
        <x:v>Manchester</x:v>
      </x:c>
      <x:c r="F147" t="str">
        <x:v>Operative Driver</x:v>
      </x:c>
      <x:c r="G147" t="str">
        <x:v>399769</x:v>
      </x:c>
      <x:c r="H147" t="str">
        <x:v>Cheshire Police</x:v>
      </x:c>
      <x:c r="I147" s="22" t="n">
        <x:v>8</x:v>
      </x:c>
      <x:c r="J147" t="str">
        <x:v>Worked</x:v>
      </x:c>
      <x:c r="K147" t="str">
        <x:v>Employee 2305; home branch Manchester; assigned role Operative Driver | Deployment branch: Manchester | Actual role: Operative Driver | Jobs: 399769 | Customers: Cheshire Police | Actual hours: 8.0; source records: 1</x:v>
      </x:c>
      <x:c r="L147" t="str">
        <x:v>Include</x:v>
      </x:c>
      <x:c r="M147"/>
      <x:c r="N147"/>
    </x:row>
    <x:row r="148">
      <x:c r="A148" t="str">
        <x:v>Andy Corser|2026-02-16</x:v>
      </x:c>
      <x:c r="B148" s="888" t="n">
        <x:v>46069</x:v>
      </x:c>
      <x:c r="C148" t="str">
        <x:v>Andy Corser</x:v>
      </x:c>
      <x:c r="D148" t="str">
        <x:v>Permanent</x:v>
      </x:c>
      <x:c r="E148" t="str">
        <x:v>Manchester</x:v>
      </x:c>
      <x:c r="F148" t="str">
        <x:v>Operative Driver</x:v>
      </x:c>
      <x:c r="G148" t="str">
        <x:v>394443</x:v>
      </x:c>
      <x:c r="H148" t="str">
        <x:v>BT</x:v>
      </x:c>
      <x:c r="I148" s="22" t="n">
        <x:v>8.5</x:v>
      </x:c>
      <x:c r="J148" t="str">
        <x:v>Worked</x:v>
      </x:c>
      <x:c r="K148" t="str">
        <x:v>Employee 2305; home branch Manchester; assigned role Operative Driver | Deployment branch: Manchester | Actual role: Operative Porter | Jobs: 394443 | Customers: BT | Actual hours: 8.5; source records: 1</x:v>
      </x:c>
      <x:c r="L148" t="str">
        <x:v>Include</x:v>
      </x:c>
      <x:c r="M148"/>
      <x:c r="N148"/>
    </x:row>
    <x:row r="149">
      <x:c r="A149" t="str">
        <x:v>Andy Corser|2026-02-17</x:v>
      </x:c>
      <x:c r="B149" s="888" t="n">
        <x:v>46070</x:v>
      </x:c>
      <x:c r="C149" t="str">
        <x:v>Andy Corser</x:v>
      </x:c>
      <x:c r="D149" t="str">
        <x:v>Permanent</x:v>
      </x:c>
      <x:c r="E149" t="str">
        <x:v>Manchester</x:v>
      </x:c>
      <x:c r="F149" t="str">
        <x:v>Operative Driver</x:v>
      </x:c>
      <x:c r="G149" t="str">
        <x:v>394443</x:v>
      </x:c>
      <x:c r="H149" t="str">
        <x:v>BT</x:v>
      </x:c>
      <x:c r="I149" s="22" t="n">
        <x:v>8.25</x:v>
      </x:c>
      <x:c r="J149" t="str">
        <x:v>Worked</x:v>
      </x:c>
      <x:c r="K149" t="str">
        <x:v>Employee 2305; home branch Manchester; assigned role Operative Driver | Deployment branch: Manchester | Actual role: Operative Porter | Jobs: 394443 | Customers: BT | Actual hours: 8.2; source records: 1</x:v>
      </x:c>
      <x:c r="L149" t="str">
        <x:v>Include</x:v>
      </x:c>
      <x:c r="M149"/>
      <x:c r="N149"/>
    </x:row>
    <x:row r="150">
      <x:c r="A150" t="str">
        <x:v>Andy Corser|2026-02-18</x:v>
      </x:c>
      <x:c r="B150" s="888" t="n">
        <x:v>46071</x:v>
      </x:c>
      <x:c r="C150" t="str">
        <x:v>Andy Corser</x:v>
      </x:c>
      <x:c r="D150" t="str">
        <x:v>Permanent</x:v>
      </x:c>
      <x:c r="E150" t="str">
        <x:v>Manchester</x:v>
      </x:c>
      <x:c r="F150" t="str">
        <x:v>Operative Driver</x:v>
      </x:c>
      <x:c r="G150" t="str">
        <x:v>398853</x:v>
      </x:c>
      <x:c r="H150" t="str">
        <x:v>Cheshire Fire</x:v>
      </x:c>
      <x:c r="I150" s="22" t="n">
        <x:v>7.5</x:v>
      </x:c>
      <x:c r="J150" t="str">
        <x:v>Worked</x:v>
      </x:c>
      <x:c r="K150" t="str">
        <x:v>Employee 2305; home branch Manchester; assigned role Operative Driver | Deployment branch: Manchester | Actual role: Operative Driver | Jobs: 398853 | Customers: Cheshire Fire | Actual hours: 7.5; source records: 1</x:v>
      </x:c>
      <x:c r="L150" t="str">
        <x:v>Include</x:v>
      </x:c>
      <x:c r="M150"/>
      <x:c r="N150"/>
    </x:row>
    <x:row r="151">
      <x:c r="A151" t="str">
        <x:v>Andy Corser|2026-02-19</x:v>
      </x:c>
      <x:c r="B151" s="888" t="n">
        <x:v>46072</x:v>
      </x:c>
      <x:c r="C151" t="str">
        <x:v>Andy Corser</x:v>
      </x:c>
      <x:c r="D151" t="str">
        <x:v>Permanent</x:v>
      </x:c>
      <x:c r="E151" t="str">
        <x:v>Manchester</x:v>
      </x:c>
      <x:c r="F151" t="str">
        <x:v>Operative Driver</x:v>
      </x:c>
      <x:c r="G151"/>
      <x:c r="H151"/>
      <x:c r="I151" s="22" t="n">
        <x:v>0</x:v>
      </x:c>
      <x:c r="J151" t="str">
        <x:v>Annual leave</x:v>
      </x:c>
      <x:c r="K151" t="str">
        <x:v>Employee 2305; home branch Manchester; assigned role Operative Driver | Leave: Annual Leave (Hours) | Leave calendar basis: Variable-pattern period</x:v>
      </x:c>
      <x:c r="L151" t="str">
        <x:v>Include</x:v>
      </x:c>
      <x:c r="M151"/>
      <x:c r="N151"/>
    </x:row>
    <x:row r="152">
      <x:c r="A152" t="str">
        <x:v>Andy Corser|2026-02-20</x:v>
      </x:c>
      <x:c r="B152" s="888" t="n">
        <x:v>46073</x:v>
      </x:c>
      <x:c r="C152" t="str">
        <x:v>Andy Corser</x:v>
      </x:c>
      <x:c r="D152" t="str">
        <x:v>Permanent</x:v>
      </x:c>
      <x:c r="E152" t="str">
        <x:v>Manchester</x:v>
      </x:c>
      <x:c r="F152" t="str">
        <x:v>Operative Driver</x:v>
      </x:c>
      <x:c r="G152"/>
      <x:c r="H152"/>
      <x:c r="I152" s="22" t="n">
        <x:v>0</x:v>
      </x:c>
      <x:c r="J152" t="str">
        <x:v>Annual leave</x:v>
      </x:c>
      <x:c r="K152" t="str">
        <x:v>Employee 2305; home branch Manchester; assigned role Operative Driver | Leave: Annual Leave (Hours) | Leave calendar basis: Variable-pattern period</x:v>
      </x:c>
      <x:c r="L152" t="str">
        <x:v>Include</x:v>
      </x:c>
      <x:c r="M152"/>
      <x:c r="N152"/>
    </x:row>
    <x:row r="153">
      <x:c r="A153" t="str">
        <x:v>Andy Corser|2026-02-23</x:v>
      </x:c>
      <x:c r="B153" s="888" t="n">
        <x:v>46076</x:v>
      </x:c>
      <x:c r="C153" t="str">
        <x:v>Andy Corser</x:v>
      </x:c>
      <x:c r="D153" t="str">
        <x:v>Permanent</x:v>
      </x:c>
      <x:c r="E153" t="str">
        <x:v>Manchester</x:v>
      </x:c>
      <x:c r="F153" t="str">
        <x:v>Operative Driver</x:v>
      </x:c>
      <x:c r="G153" t="str">
        <x:v>398317A</x:v>
      </x:c>
      <x:c r="H153" t="str">
        <x:v>Restore Harrow Green</x:v>
      </x:c>
      <x:c r="I153" s="22" t="n">
        <x:v>9</x:v>
      </x:c>
      <x:c r="J153" t="str">
        <x:v>Worked</x:v>
      </x:c>
      <x:c r="K153" t="str">
        <x:v>Employee 2305; home branch Manchester; assigned role Operative Driver | Deployment branch: Manchester | Actual role: Operative Driver | Jobs: 398317A | Customers: Restore Harrow Green | Actual hours: 9.0; source records: 1</x:v>
      </x:c>
      <x:c r="L153" t="str">
        <x:v>Include</x:v>
      </x:c>
      <x:c r="M153"/>
      <x:c r="N153"/>
    </x:row>
    <x:row r="154">
      <x:c r="A154" t="str">
        <x:v>Andy Corser|2026-02-24</x:v>
      </x:c>
      <x:c r="B154" s="888" t="n">
        <x:v>46077</x:v>
      </x:c>
      <x:c r="C154" t="str">
        <x:v>Andy Corser</x:v>
      </x:c>
      <x:c r="D154" t="str">
        <x:v>Permanent</x:v>
      </x:c>
      <x:c r="E154" t="str">
        <x:v>Manchester</x:v>
      </x:c>
      <x:c r="F154" t="str">
        <x:v>Operative Driver</x:v>
      </x:c>
      <x:c r="G154" t="str">
        <x:v>398317A</x:v>
      </x:c>
      <x:c r="H154" t="str">
        <x:v>Restore Harrow Green</x:v>
      </x:c>
      <x:c r="I154" s="22" t="n">
        <x:v>8</x:v>
      </x:c>
      <x:c r="J154" t="str">
        <x:v>Worked</x:v>
      </x:c>
      <x:c r="K154" t="str">
        <x:v>Employee 2305; home branch Manchester; assigned role Operative Driver | Deployment branch: Manchester | Actual role: Operative Driver | Jobs: 398317A | Customers: Restore Harrow Green | Actual hours: 8.0; source records: 1</x:v>
      </x:c>
      <x:c r="L154" t="str">
        <x:v>Include</x:v>
      </x:c>
      <x:c r="M154"/>
      <x:c r="N154"/>
    </x:row>
    <x:row r="155">
      <x:c r="A155" t="str">
        <x:v>Andy Corser|2026-02-25</x:v>
      </x:c>
      <x:c r="B155" s="888" t="n">
        <x:v>46078</x:v>
      </x:c>
      <x:c r="C155" t="str">
        <x:v>Andy Corser</x:v>
      </x:c>
      <x:c r="D155" t="str">
        <x:v>Permanent</x:v>
      </x:c>
      <x:c r="E155" t="str">
        <x:v>Manchester</x:v>
      </x:c>
      <x:c r="F155" t="str">
        <x:v>Operative Driver</x:v>
      </x:c>
      <x:c r="G155" t="str">
        <x:v>400326</x:v>
      </x:c>
      <x:c r="H155" t="str">
        <x:v>Access UK Ltd</x:v>
      </x:c>
      <x:c r="I155" s="22" t="n">
        <x:v>8</x:v>
      </x:c>
      <x:c r="J155" t="str">
        <x:v>Worked</x:v>
      </x:c>
      <x:c r="K155" t="str">
        <x:v>Employee 2305; home branch Manchester; assigned role Operative Driver | Deployment branch: Manchester | Actual role: Operative Driver | Jobs: 400326 | Customers: Access UK Ltd | Actual hours: 8.0; source records: 1</x:v>
      </x:c>
      <x:c r="L155" t="str">
        <x:v>Include</x:v>
      </x:c>
      <x:c r="M155"/>
      <x:c r="N155"/>
    </x:row>
    <x:row r="156">
      <x:c r="A156" t="str">
        <x:v>Andy Corser|2026-02-26</x:v>
      </x:c>
      <x:c r="B156" s="888" t="n">
        <x:v>46079</x:v>
      </x:c>
      <x:c r="C156" t="str">
        <x:v>Andy Corser</x:v>
      </x:c>
      <x:c r="D156" t="str">
        <x:v>Permanent</x:v>
      </x:c>
      <x:c r="E156" t="str">
        <x:v>Manchester</x:v>
      </x:c>
      <x:c r="F156" t="str">
        <x:v>Operative Driver</x:v>
      </x:c>
      <x:c r="G156" t="str">
        <x:v>400326</x:v>
      </x:c>
      <x:c r="H156" t="str">
        <x:v>Access UK Ltd</x:v>
      </x:c>
      <x:c r="I156" s="22" t="n">
        <x:v>8.5</x:v>
      </x:c>
      <x:c r="J156" t="str">
        <x:v>Worked</x:v>
      </x:c>
      <x:c r="K156" t="str">
        <x:v>Employee 2305; home branch Manchester; assigned role Operative Driver | Deployment branch: Manchester | Actual role: Operative Driver | Jobs: 400326 | Customers: Access UK Ltd | Actual hours: 8.5; source records: 1</x:v>
      </x:c>
      <x:c r="L156" t="str">
        <x:v>Include</x:v>
      </x:c>
      <x:c r="M156"/>
      <x:c r="N156"/>
    </x:row>
    <x:row r="157">
      <x:c r="A157" t="str">
        <x:v>Andy Corser|2026-02-27</x:v>
      </x:c>
      <x:c r="B157" s="888" t="n">
        <x:v>46080</x:v>
      </x:c>
      <x:c r="C157" t="str">
        <x:v>Andy Corser</x:v>
      </x:c>
      <x:c r="D157" t="str">
        <x:v>Permanent</x:v>
      </x:c>
      <x:c r="E157" t="str">
        <x:v>Manchester</x:v>
      </x:c>
      <x:c r="F157" t="str">
        <x:v>Operative Driver</x:v>
      </x:c>
      <x:c r="G157" t="str">
        <x:v>398317A</x:v>
      </x:c>
      <x:c r="H157" t="str">
        <x:v>Restore Harrow Green</x:v>
      </x:c>
      <x:c r="I157" s="22" t="n">
        <x:v>7.5</x:v>
      </x:c>
      <x:c r="J157" t="str">
        <x:v>Worked</x:v>
      </x:c>
      <x:c r="K157" t="str">
        <x:v>Employee 2305; home branch Manchester; assigned role Operative Driver | Deployment branch: Manchester | Actual role: Operative Driver | Jobs: 398317A | Customers: Restore Harrow Green | Actual hours: 7.5; source records: 1</x:v>
      </x:c>
      <x:c r="L157" t="str">
        <x:v>Include</x:v>
      </x:c>
      <x:c r="M157"/>
      <x:c r="N157"/>
    </x:row>
    <x:row r="158">
      <x:c r="A158" t="str">
        <x:v>Andy Docherty|2026-02-01</x:v>
      </x:c>
      <x:c r="B158" s="888" t="n">
        <x:v>46054</x:v>
      </x:c>
      <x:c r="C158" t="str">
        <x:v>Andy Docherty</x:v>
      </x:c>
      <x:c r="D158" t="str">
        <x:v>Permanent</x:v>
      </x:c>
      <x:c r="E158" t="str">
        <x:v>Thurrock</x:v>
      </x:c>
      <x:c r="F158" t="str">
        <x:v>Operative Skilled</x:v>
      </x:c>
      <x:c r="G158" t="str">
        <x:v>399941</x:v>
      </x:c>
      <x:c r="H158" t="str">
        <x:v>Bank of America Merrill Lynch</x:v>
      </x:c>
      <x:c r="I158" s="22" t="n">
        <x:v>8.5</x:v>
      </x:c>
      <x:c r="J158" t="str">
        <x:v>Worked</x:v>
      </x:c>
      <x:c r="K158" t="str">
        <x:v>Employee 103053; home branch Thurrock; assigned role Operative Skilled | Deployment branch: Thurrock | Actual role: Operative Skilled | Jobs: 399941 | Customers: Bank of America Merrill Lynch | Actual hours: 8.5; source records: 1</x:v>
      </x:c>
      <x:c r="L158" t="str">
        <x:v>Include</x:v>
      </x:c>
      <x:c r="M158"/>
      <x:c r="N158"/>
    </x:row>
    <x:row r="159">
      <x:c r="A159" t="str">
        <x:v>Andy Docherty|2026-02-02</x:v>
      </x:c>
      <x:c r="B159" s="888" t="n">
        <x:v>46055</x:v>
      </x:c>
      <x:c r="C159" t="str">
        <x:v>Andy Docherty</x:v>
      </x:c>
      <x:c r="D159" t="str">
        <x:v>Permanent</x:v>
      </x:c>
      <x:c r="E159" t="str">
        <x:v>Thurrock</x:v>
      </x:c>
      <x:c r="F159" t="str">
        <x:v>Operative Skilled</x:v>
      </x:c>
      <x:c r="G159" t="str">
        <x:v>400059</x:v>
      </x:c>
      <x:c r="H159" t="str">
        <x:v>Bank of America Merrill Lynch</x:v>
      </x:c>
      <x:c r="I159" s="22" t="n">
        <x:v>8.5</x:v>
      </x:c>
      <x:c r="J159" t="str">
        <x:v>Worked</x:v>
      </x:c>
      <x:c r="K159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59" t="str">
        <x:v>Include</x:v>
      </x:c>
      <x:c r="M159"/>
      <x:c r="N159"/>
    </x:row>
    <x:row r="160">
      <x:c r="A160" t="str">
        <x:v>Andy Docherty|2026-02-03</x:v>
      </x:c>
      <x:c r="B160" s="888" t="n">
        <x:v>46056</x:v>
      </x:c>
      <x:c r="C160" t="str">
        <x:v>Andy Docherty</x:v>
      </x:c>
      <x:c r="D160" t="str">
        <x:v>Permanent</x:v>
      </x:c>
      <x:c r="E160" t="str">
        <x:v>Thurrock</x:v>
      </x:c>
      <x:c r="F160" t="str">
        <x:v>Operative Skilled</x:v>
      </x:c>
      <x:c r="G160" t="str">
        <x:v>400059</x:v>
      </x:c>
      <x:c r="H160" t="str">
        <x:v>Bank of America Merrill Lynch</x:v>
      </x:c>
      <x:c r="I160" s="22" t="n">
        <x:v>8.5</x:v>
      </x:c>
      <x:c r="J160" t="str">
        <x:v>Worked</x:v>
      </x:c>
      <x:c r="K160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60" t="str">
        <x:v>Include</x:v>
      </x:c>
      <x:c r="M160"/>
      <x:c r="N160"/>
    </x:row>
    <x:row r="161">
      <x:c r="A161" t="str">
        <x:v>Andy Docherty|2026-02-04</x:v>
      </x:c>
      <x:c r="B161" s="888" t="n">
        <x:v>46057</x:v>
      </x:c>
      <x:c r="C161" t="str">
        <x:v>Andy Docherty</x:v>
      </x:c>
      <x:c r="D161" t="str">
        <x:v>Permanent</x:v>
      </x:c>
      <x:c r="E161" t="str">
        <x:v>Thurrock</x:v>
      </x:c>
      <x:c r="F161" t="str">
        <x:v>Operative Skilled</x:v>
      </x:c>
      <x:c r="G161" t="str">
        <x:v>400059</x:v>
      </x:c>
      <x:c r="H161" t="str">
        <x:v>Bank of America Merrill Lynch</x:v>
      </x:c>
      <x:c r="I161" s="22" t="n">
        <x:v>8.5</x:v>
      </x:c>
      <x:c r="J161" t="str">
        <x:v>Worked</x:v>
      </x:c>
      <x:c r="K161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61" t="str">
        <x:v>Include</x:v>
      </x:c>
      <x:c r="M161"/>
      <x:c r="N161"/>
    </x:row>
    <x:row r="162">
      <x:c r="A162" t="str">
        <x:v>Andy Docherty|2026-02-05</x:v>
      </x:c>
      <x:c r="B162" s="888" t="n">
        <x:v>46058</x:v>
      </x:c>
      <x:c r="C162" t="str">
        <x:v>Andy Docherty</x:v>
      </x:c>
      <x:c r="D162" t="str">
        <x:v>Permanent</x:v>
      </x:c>
      <x:c r="E162" t="str">
        <x:v>Thurrock</x:v>
      </x:c>
      <x:c r="F162" t="str">
        <x:v>Operative Skilled</x:v>
      </x:c>
      <x:c r="G162" t="str">
        <x:v>400059</x:v>
      </x:c>
      <x:c r="H162" t="str">
        <x:v>Bank of America Merrill Lynch</x:v>
      </x:c>
      <x:c r="I162" s="22" t="n">
        <x:v>8.5</x:v>
      </x:c>
      <x:c r="J162" t="str">
        <x:v>Worked</x:v>
      </x:c>
      <x:c r="K162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62" t="str">
        <x:v>Include</x:v>
      </x:c>
      <x:c r="M162"/>
      <x:c r="N162"/>
    </x:row>
    <x:row r="163">
      <x:c r="A163" t="str">
        <x:v>Andy Docherty|2026-02-06</x:v>
      </x:c>
      <x:c r="B163" s="888" t="n">
        <x:v>46059</x:v>
      </x:c>
      <x:c r="C163" t="str">
        <x:v>Andy Docherty</x:v>
      </x:c>
      <x:c r="D163" t="str">
        <x:v>Permanent</x:v>
      </x:c>
      <x:c r="E163" t="str">
        <x:v>Thurrock</x:v>
      </x:c>
      <x:c r="F163" t="str">
        <x:v>Operative Skilled</x:v>
      </x:c>
      <x:c r="G163" t="str">
        <x:v>400059</x:v>
      </x:c>
      <x:c r="H163" t="str">
        <x:v>Bank of America Merrill Lynch</x:v>
      </x:c>
      <x:c r="I163" s="22" t="n">
        <x:v>8.5</x:v>
      </x:c>
      <x:c r="J163" t="str">
        <x:v>Worked</x:v>
      </x:c>
      <x:c r="K163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63" t="str">
        <x:v>Include</x:v>
      </x:c>
      <x:c r="M163"/>
      <x:c r="N163"/>
    </x:row>
    <x:row r="164">
      <x:c r="A164" t="str">
        <x:v>Andy Docherty|2026-02-09</x:v>
      </x:c>
      <x:c r="B164" s="888" t="n">
        <x:v>46062</x:v>
      </x:c>
      <x:c r="C164" t="str">
        <x:v>Andy Docherty</x:v>
      </x:c>
      <x:c r="D164" t="str">
        <x:v>Permanent</x:v>
      </x:c>
      <x:c r="E164" t="str">
        <x:v>Thurrock</x:v>
      </x:c>
      <x:c r="F164" t="str">
        <x:v>Operative Skilled</x:v>
      </x:c>
      <x:c r="G164" t="str">
        <x:v>400059</x:v>
      </x:c>
      <x:c r="H164" t="str">
        <x:v>Bank of America Merrill Lynch</x:v>
      </x:c>
      <x:c r="I164" s="22" t="n">
        <x:v>8.5</x:v>
      </x:c>
      <x:c r="J164" t="str">
        <x:v>Worked</x:v>
      </x:c>
      <x:c r="K164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64" t="str">
        <x:v>Include</x:v>
      </x:c>
      <x:c r="M164"/>
      <x:c r="N164"/>
    </x:row>
    <x:row r="165">
      <x:c r="A165" t="str">
        <x:v>Andy Docherty|2026-02-10</x:v>
      </x:c>
      <x:c r="B165" s="888" t="n">
        <x:v>46063</x:v>
      </x:c>
      <x:c r="C165" t="str">
        <x:v>Andy Docherty</x:v>
      </x:c>
      <x:c r="D165" t="str">
        <x:v>Permanent</x:v>
      </x:c>
      <x:c r="E165" t="str">
        <x:v>Thurrock</x:v>
      </x:c>
      <x:c r="F165" t="str">
        <x:v>Operative Skilled</x:v>
      </x:c>
      <x:c r="G165" t="str">
        <x:v>400059</x:v>
      </x:c>
      <x:c r="H165" t="str">
        <x:v>Bank of America Merrill Lynch</x:v>
      </x:c>
      <x:c r="I165" s="22" t="n">
        <x:v>8.5</x:v>
      </x:c>
      <x:c r="J165" t="str">
        <x:v>Worked</x:v>
      </x:c>
      <x:c r="K165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65" t="str">
        <x:v>Include</x:v>
      </x:c>
      <x:c r="M165"/>
      <x:c r="N165"/>
    </x:row>
    <x:row r="166">
      <x:c r="A166" t="str">
        <x:v>Andy Docherty|2026-02-11</x:v>
      </x:c>
      <x:c r="B166" s="888" t="n">
        <x:v>46064</x:v>
      </x:c>
      <x:c r="C166" t="str">
        <x:v>Andy Docherty</x:v>
      </x:c>
      <x:c r="D166" t="str">
        <x:v>Permanent</x:v>
      </x:c>
      <x:c r="E166" t="str">
        <x:v>Thurrock</x:v>
      </x:c>
      <x:c r="F166" t="str">
        <x:v>Operative Skilled</x:v>
      </x:c>
      <x:c r="G166" t="str">
        <x:v>400059</x:v>
      </x:c>
      <x:c r="H166" t="str">
        <x:v>Bank of America Merrill Lynch</x:v>
      </x:c>
      <x:c r="I166" s="22" t="n">
        <x:v>8.5</x:v>
      </x:c>
      <x:c r="J166" t="str">
        <x:v>Worked</x:v>
      </x:c>
      <x:c r="K166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66" t="str">
        <x:v>Include</x:v>
      </x:c>
      <x:c r="M166"/>
      <x:c r="N166"/>
    </x:row>
    <x:row r="167">
      <x:c r="A167" t="str">
        <x:v>Andy Docherty|2026-02-12</x:v>
      </x:c>
      <x:c r="B167" s="888" t="n">
        <x:v>46065</x:v>
      </x:c>
      <x:c r="C167" t="str">
        <x:v>Andy Docherty</x:v>
      </x:c>
      <x:c r="D167" t="str">
        <x:v>Permanent</x:v>
      </x:c>
      <x:c r="E167" t="str">
        <x:v>Thurrock</x:v>
      </x:c>
      <x:c r="F167" t="str">
        <x:v>Operative Skilled</x:v>
      </x:c>
      <x:c r="G167" t="str">
        <x:v>400059</x:v>
      </x:c>
      <x:c r="H167" t="str">
        <x:v>Bank of America Merrill Lynch</x:v>
      </x:c>
      <x:c r="I167" s="22" t="n">
        <x:v>8.5</x:v>
      </x:c>
      <x:c r="J167" t="str">
        <x:v>Worked</x:v>
      </x:c>
      <x:c r="K167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67" t="str">
        <x:v>Include</x:v>
      </x:c>
      <x:c r="M167"/>
      <x:c r="N167"/>
    </x:row>
    <x:row r="168">
      <x:c r="A168" t="str">
        <x:v>Andy Docherty|2026-02-13</x:v>
      </x:c>
      <x:c r="B168" s="888" t="n">
        <x:v>46066</x:v>
      </x:c>
      <x:c r="C168" t="str">
        <x:v>Andy Docherty</x:v>
      </x:c>
      <x:c r="D168" t="str">
        <x:v>Permanent</x:v>
      </x:c>
      <x:c r="E168" t="str">
        <x:v>Thurrock</x:v>
      </x:c>
      <x:c r="F168" t="str">
        <x:v>Operative Skilled</x:v>
      </x:c>
      <x:c r="G168" t="str">
        <x:v>400059, 400340</x:v>
      </x:c>
      <x:c r="H168" t="str">
        <x:v>Bank of America Merrill Lynch</x:v>
      </x:c>
      <x:c r="I168" s="22" t="n">
        <x:v>14.5</x:v>
      </x:c>
      <x:c r="J168" t="str">
        <x:v>Worked — 2 records</x:v>
      </x:c>
      <x:c r="K168" t="str">
        <x:v>Employee 103053; home branch Thurrock; assigned role Operative Skilled | Deployment branch: Thurrock | Actual role: Operative Skilled | Jobs: 400059, 400340 | Customers: Bank of America Merrill Lynch | Actual hours: 14.5; source records: 2</x:v>
      </x:c>
      <x:c r="L168" t="str">
        <x:v>Include</x:v>
      </x:c>
      <x:c r="M168"/>
      <x:c r="N168"/>
    </x:row>
    <x:row r="169">
      <x:c r="A169" t="str">
        <x:v>Andy Docherty|2026-02-14</x:v>
      </x:c>
      <x:c r="B169" s="888" t="n">
        <x:v>46067</x:v>
      </x:c>
      <x:c r="C169" t="str">
        <x:v>Andy Docherty</x:v>
      </x:c>
      <x:c r="D169" t="str">
        <x:v>Permanent</x:v>
      </x:c>
      <x:c r="E169" t="str">
        <x:v>Thurrock</x:v>
      </x:c>
      <x:c r="F169" t="str">
        <x:v>Operative Skilled</x:v>
      </x:c>
      <x:c r="G169" t="str">
        <x:v>400340</x:v>
      </x:c>
      <x:c r="H169" t="str">
        <x:v>Bank of America Merrill Lynch</x:v>
      </x:c>
      <x:c r="I169" s="22" t="n">
        <x:v>8.5</x:v>
      </x:c>
      <x:c r="J169" t="str">
        <x:v>Worked</x:v>
      </x:c>
      <x:c r="K169" t="str">
        <x:v>Employee 103053; home branch Thurrock; assigned role Operative Skilled | Deployment branch: Thurrock | Actual role: Operative Skilled | Jobs: 400340 | Customers: Bank of America Merrill Lynch | Actual hours: 8.5; source records: 1</x:v>
      </x:c>
      <x:c r="L169" t="str">
        <x:v>Include</x:v>
      </x:c>
      <x:c r="M169"/>
      <x:c r="N169"/>
    </x:row>
    <x:row r="170">
      <x:c r="A170" t="str">
        <x:v>Andy Docherty|2026-02-15</x:v>
      </x:c>
      <x:c r="B170" s="888" t="n">
        <x:v>46068</x:v>
      </x:c>
      <x:c r="C170" t="str">
        <x:v>Andy Docherty</x:v>
      </x:c>
      <x:c r="D170" t="str">
        <x:v>Permanent</x:v>
      </x:c>
      <x:c r="E170" t="str">
        <x:v>Thurrock</x:v>
      </x:c>
      <x:c r="F170" t="str">
        <x:v>Operative Skilled</x:v>
      </x:c>
      <x:c r="G170" t="str">
        <x:v>400385</x:v>
      </x:c>
      <x:c r="H170" t="str">
        <x:v>Bank of America Merrill Lynch</x:v>
      </x:c>
      <x:c r="I170" s="22" t="n">
        <x:v>8.5</x:v>
      </x:c>
      <x:c r="J170" t="str">
        <x:v>Worked</x:v>
      </x:c>
      <x:c r="K170" t="str">
        <x:v>Employee 103053; home branch Thurrock; assigned role Operative Skilled | Deployment branch: Thurrock | Actual role: Operative Skilled | Jobs: 400385 | Customers: Bank of America Merrill Lynch | Actual hours: 8.5; source records: 1</x:v>
      </x:c>
      <x:c r="L170" t="str">
        <x:v>Include</x:v>
      </x:c>
      <x:c r="M170"/>
      <x:c r="N170"/>
    </x:row>
    <x:row r="171">
      <x:c r="A171" t="str">
        <x:v>Andy Docherty|2026-02-16</x:v>
      </x:c>
      <x:c r="B171" s="888" t="n">
        <x:v>46069</x:v>
      </x:c>
      <x:c r="C171" t="str">
        <x:v>Andy Docherty</x:v>
      </x:c>
      <x:c r="D171" t="str">
        <x:v>Permanent</x:v>
      </x:c>
      <x:c r="E171" t="str">
        <x:v>Thurrock</x:v>
      </x:c>
      <x:c r="F171" t="str">
        <x:v>Operative Skilled</x:v>
      </x:c>
      <x:c r="G171" t="str">
        <x:v>400385</x:v>
      </x:c>
      <x:c r="H171" t="str">
        <x:v>Bank of America Merrill Lynch</x:v>
      </x:c>
      <x:c r="I171" s="22" t="n">
        <x:v>8.5</x:v>
      </x:c>
      <x:c r="J171" t="str">
        <x:v>Worked</x:v>
      </x:c>
      <x:c r="K171" t="str">
        <x:v>Employee 103053; home branch Thurrock; assigned role Operative Skilled | Deployment branch: Thurrock | Actual role: Operative Skilled | Jobs: 400385 | Customers: Bank of America Merrill Lynch | Actual hours: 8.5; source records: 1</x:v>
      </x:c>
      <x:c r="L171" t="str">
        <x:v>Include</x:v>
      </x:c>
      <x:c r="M171"/>
      <x:c r="N171"/>
    </x:row>
    <x:row r="172">
      <x:c r="A172" t="str">
        <x:v>Andy Docherty|2026-02-17</x:v>
      </x:c>
      <x:c r="B172" s="888" t="n">
        <x:v>46070</x:v>
      </x:c>
      <x:c r="C172" t="str">
        <x:v>Andy Docherty</x:v>
      </x:c>
      <x:c r="D172" t="str">
        <x:v>Permanent</x:v>
      </x:c>
      <x:c r="E172" t="str">
        <x:v>Thurrock</x:v>
      </x:c>
      <x:c r="F172" t="str">
        <x:v>Operative Skilled</x:v>
      </x:c>
      <x:c r="G172" t="str">
        <x:v>400059</x:v>
      </x:c>
      <x:c r="H172" t="str">
        <x:v>Bank of America Merrill Lynch</x:v>
      </x:c>
      <x:c r="I172" s="22" t="n">
        <x:v>9</x:v>
      </x:c>
      <x:c r="J172" t="str">
        <x:v>Worked</x:v>
      </x:c>
      <x:c r="K172" t="str">
        <x:v>Employee 103053; home branch Thurrock; assigned role Operative Skilled | Deployment branch: Thurrock | Actual role: Operative Skilled | Jobs: 400059 | Customers: Bank of America Merrill Lynch | Actual hours: 9.0; source records: 1</x:v>
      </x:c>
      <x:c r="L172" t="str">
        <x:v>Include</x:v>
      </x:c>
      <x:c r="M172"/>
      <x:c r="N172"/>
    </x:row>
    <x:row r="173">
      <x:c r="A173" t="str">
        <x:v>Andy Docherty|2026-02-18</x:v>
      </x:c>
      <x:c r="B173" s="888" t="n">
        <x:v>46071</x:v>
      </x:c>
      <x:c r="C173" t="str">
        <x:v>Andy Docherty</x:v>
      </x:c>
      <x:c r="D173" t="str">
        <x:v>Permanent</x:v>
      </x:c>
      <x:c r="E173" t="str">
        <x:v>Thurrock</x:v>
      </x:c>
      <x:c r="F173" t="str">
        <x:v>Operative Skilled</x:v>
      </x:c>
      <x:c r="G173" t="str">
        <x:v>400059</x:v>
      </x:c>
      <x:c r="H173" t="str">
        <x:v>Bank of America Merrill Lynch</x:v>
      </x:c>
      <x:c r="I173" s="22" t="n">
        <x:v>9</x:v>
      </x:c>
      <x:c r="J173" t="str">
        <x:v>Worked</x:v>
      </x:c>
      <x:c r="K173" t="str">
        <x:v>Employee 103053; home branch Thurrock; assigned role Operative Skilled | Deployment branch: Thurrock | Actual role: Operative Skilled | Jobs: 400059 | Customers: Bank of America Merrill Lynch | Actual hours: 9.0; source records: 1</x:v>
      </x:c>
      <x:c r="L173" t="str">
        <x:v>Include</x:v>
      </x:c>
      <x:c r="M173"/>
      <x:c r="N173"/>
    </x:row>
    <x:row r="174">
      <x:c r="A174" t="str">
        <x:v>Andy Docherty|2026-02-19</x:v>
      </x:c>
      <x:c r="B174" s="888" t="n">
        <x:v>46072</x:v>
      </x:c>
      <x:c r="C174" t="str">
        <x:v>Andy Docherty</x:v>
      </x:c>
      <x:c r="D174" t="str">
        <x:v>Permanent</x:v>
      </x:c>
      <x:c r="E174" t="str">
        <x:v>Thurrock</x:v>
      </x:c>
      <x:c r="F174" t="str">
        <x:v>Operative Skilled</x:v>
      </x:c>
      <x:c r="G174" t="str">
        <x:v>400059</x:v>
      </x:c>
      <x:c r="H174" t="str">
        <x:v>Bank of America Merrill Lynch</x:v>
      </x:c>
      <x:c r="I174" s="22" t="n">
        <x:v>9</x:v>
      </x:c>
      <x:c r="J174" t="str">
        <x:v>Worked</x:v>
      </x:c>
      <x:c r="K174" t="str">
        <x:v>Employee 103053; home branch Thurrock; assigned role Operative Skilled | Deployment branch: Thurrock | Actual role: Operative Skilled | Jobs: 400059 | Customers: Bank of America Merrill Lynch | Actual hours: 9.0; source records: 1</x:v>
      </x:c>
      <x:c r="L174" t="str">
        <x:v>Include</x:v>
      </x:c>
      <x:c r="M174"/>
      <x:c r="N174"/>
    </x:row>
    <x:row r="175">
      <x:c r="A175" t="str">
        <x:v>Andy Docherty|2026-02-20</x:v>
      </x:c>
      <x:c r="B175" s="888" t="n">
        <x:v>46073</x:v>
      </x:c>
      <x:c r="C175" t="str">
        <x:v>Andy Docherty</x:v>
      </x:c>
      <x:c r="D175" t="str">
        <x:v>Permanent</x:v>
      </x:c>
      <x:c r="E175" t="str">
        <x:v>Thurrock</x:v>
      </x:c>
      <x:c r="F175" t="str">
        <x:v>Operative Skilled</x:v>
      </x:c>
      <x:c r="G175" t="str">
        <x:v>400059, 400505</x:v>
      </x:c>
      <x:c r="H175" t="str">
        <x:v>Bank of America Merrill Lynch</x:v>
      </x:c>
      <x:c r="I175" s="22" t="n">
        <x:v>15</x:v>
      </x:c>
      <x:c r="J175" t="str">
        <x:v>Worked — 2 records</x:v>
      </x:c>
      <x:c r="K175" t="str">
        <x:v>Employee 103053; home branch Thurrock; assigned role Operative Skilled | Deployment branch: Thurrock | Actual role: Operative Skilled | Jobs: 400059, 400505 | Customers: Bank of America Merrill Lynch | Actual hours: 15.0; source records: 2</x:v>
      </x:c>
      <x:c r="L175" t="str">
        <x:v>Include</x:v>
      </x:c>
      <x:c r="M175"/>
      <x:c r="N175"/>
    </x:row>
    <x:row r="176">
      <x:c r="A176" t="str">
        <x:v>Andy Docherty|2026-02-22</x:v>
      </x:c>
      <x:c r="B176" s="888" t="n">
        <x:v>46075</x:v>
      </x:c>
      <x:c r="C176" t="str">
        <x:v>Andy Docherty</x:v>
      </x:c>
      <x:c r="D176" t="str">
        <x:v>Permanent</x:v>
      </x:c>
      <x:c r="E176" t="str">
        <x:v>Thurrock</x:v>
      </x:c>
      <x:c r="F176" t="str">
        <x:v>Operative Skilled</x:v>
      </x:c>
      <x:c r="G176" t="str">
        <x:v>400505</x:v>
      </x:c>
      <x:c r="H176" t="str">
        <x:v>Bank of America Merrill Lynch</x:v>
      </x:c>
      <x:c r="I176" s="22" t="n">
        <x:v>8.5</x:v>
      </x:c>
      <x:c r="J176" t="str">
        <x:v>Worked</x:v>
      </x:c>
      <x:c r="K176" t="str">
        <x:v>Employee 103053; home branch Thurrock; assigned role Operative Skilled | Deployment branch: Thurrock | Actual role: Operative Skilled | Jobs: 400505 | Customers: Bank of America Merrill Lynch | Actual hours: 8.5; source records: 1</x:v>
      </x:c>
      <x:c r="L176" t="str">
        <x:v>Include</x:v>
      </x:c>
      <x:c r="M176"/>
      <x:c r="N176"/>
    </x:row>
    <x:row r="177">
      <x:c r="A177" t="str">
        <x:v>Andy Docherty|2026-02-23</x:v>
      </x:c>
      <x:c r="B177" s="888" t="n">
        <x:v>46076</x:v>
      </x:c>
      <x:c r="C177" t="str">
        <x:v>Andy Docherty</x:v>
      </x:c>
      <x:c r="D177" t="str">
        <x:v>Permanent</x:v>
      </x:c>
      <x:c r="E177" t="str">
        <x:v>Thurrock</x:v>
      </x:c>
      <x:c r="F177" t="str">
        <x:v>Operative Skilled</x:v>
      </x:c>
      <x:c r="G177" t="str">
        <x:v>400059</x:v>
      </x:c>
      <x:c r="H177" t="str">
        <x:v>Bank of America Merrill Lynch</x:v>
      </x:c>
      <x:c r="I177" s="22" t="n">
        <x:v>8.5</x:v>
      </x:c>
      <x:c r="J177" t="str">
        <x:v>Worked</x:v>
      </x:c>
      <x:c r="K177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77" t="str">
        <x:v>Include</x:v>
      </x:c>
      <x:c r="M177"/>
      <x:c r="N177"/>
    </x:row>
    <x:row r="178">
      <x:c r="A178" t="str">
        <x:v>Andy Docherty|2026-02-24</x:v>
      </x:c>
      <x:c r="B178" s="888" t="n">
        <x:v>46077</x:v>
      </x:c>
      <x:c r="C178" t="str">
        <x:v>Andy Docherty</x:v>
      </x:c>
      <x:c r="D178" t="str">
        <x:v>Permanent</x:v>
      </x:c>
      <x:c r="E178" t="str">
        <x:v>Thurrock</x:v>
      </x:c>
      <x:c r="F178" t="str">
        <x:v>Operative Skilled</x:v>
      </x:c>
      <x:c r="G178" t="str">
        <x:v>400059</x:v>
      </x:c>
      <x:c r="H178" t="str">
        <x:v>Bank of America Merrill Lynch</x:v>
      </x:c>
      <x:c r="I178" s="22" t="n">
        <x:v>8.5</x:v>
      </x:c>
      <x:c r="J178" t="str">
        <x:v>Worked</x:v>
      </x:c>
      <x:c r="K178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78" t="str">
        <x:v>Include</x:v>
      </x:c>
      <x:c r="M178"/>
      <x:c r="N178"/>
    </x:row>
    <x:row r="179">
      <x:c r="A179" t="str">
        <x:v>Andy Docherty|2026-02-25</x:v>
      </x:c>
      <x:c r="B179" s="888" t="n">
        <x:v>46078</x:v>
      </x:c>
      <x:c r="C179" t="str">
        <x:v>Andy Docherty</x:v>
      </x:c>
      <x:c r="D179" t="str">
        <x:v>Permanent</x:v>
      </x:c>
      <x:c r="E179" t="str">
        <x:v>Thurrock</x:v>
      </x:c>
      <x:c r="F179" t="str">
        <x:v>Operative Skilled</x:v>
      </x:c>
      <x:c r="G179" t="str">
        <x:v>400059</x:v>
      </x:c>
      <x:c r="H179" t="str">
        <x:v>Bank of America Merrill Lynch</x:v>
      </x:c>
      <x:c r="I179" s="22" t="n">
        <x:v>8.5</x:v>
      </x:c>
      <x:c r="J179" t="str">
        <x:v>Worked</x:v>
      </x:c>
      <x:c r="K179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79" t="str">
        <x:v>Include</x:v>
      </x:c>
      <x:c r="M179"/>
      <x:c r="N179"/>
    </x:row>
    <x:row r="180">
      <x:c r="A180" t="str">
        <x:v>Andy Docherty|2026-02-26</x:v>
      </x:c>
      <x:c r="B180" s="888" t="n">
        <x:v>46079</x:v>
      </x:c>
      <x:c r="C180" t="str">
        <x:v>Andy Docherty</x:v>
      </x:c>
      <x:c r="D180" t="str">
        <x:v>Permanent</x:v>
      </x:c>
      <x:c r="E180" t="str">
        <x:v>Thurrock</x:v>
      </x:c>
      <x:c r="F180" t="str">
        <x:v>Operative Skilled</x:v>
      </x:c>
      <x:c r="G180" t="str">
        <x:v>400059</x:v>
      </x:c>
      <x:c r="H180" t="str">
        <x:v>Bank of America Merrill Lynch</x:v>
      </x:c>
      <x:c r="I180" s="22" t="n">
        <x:v>8.5</x:v>
      </x:c>
      <x:c r="J180" t="str">
        <x:v>Worked</x:v>
      </x:c>
      <x:c r="K180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80" t="str">
        <x:v>Include</x:v>
      </x:c>
      <x:c r="M180"/>
      <x:c r="N180"/>
    </x:row>
    <x:row r="181">
      <x:c r="A181" t="str">
        <x:v>Andy Docherty|2026-02-27</x:v>
      </x:c>
      <x:c r="B181" s="888" t="n">
        <x:v>46080</x:v>
      </x:c>
      <x:c r="C181" t="str">
        <x:v>Andy Docherty</x:v>
      </x:c>
      <x:c r="D181" t="str">
        <x:v>Permanent</x:v>
      </x:c>
      <x:c r="E181" t="str">
        <x:v>Thurrock</x:v>
      </x:c>
      <x:c r="F181" t="str">
        <x:v>Operative Skilled</x:v>
      </x:c>
      <x:c r="G181" t="str">
        <x:v>400059, 400593</x:v>
      </x:c>
      <x:c r="H181" t="str">
        <x:v>Bank of America Merrill Lynch</x:v>
      </x:c>
      <x:c r="I181" s="22" t="n">
        <x:v>16.5</x:v>
      </x:c>
      <x:c r="J181" t="str">
        <x:v>Worked — 2 records</x:v>
      </x:c>
      <x:c r="K181" t="str">
        <x:v>Employee 103053; home branch Thurrock; assigned role Operative Skilled | Deployment branch: Thurrock | Actual role: Operative Skilled | Jobs: 400059, 400593 | Customers: Bank of America Merrill Lynch | Actual hours: 16.5; source records: 2</x:v>
      </x:c>
      <x:c r="L181" t="str">
        <x:v>Include</x:v>
      </x:c>
      <x:c r="M181"/>
      <x:c r="N181"/>
    </x:row>
    <x:row r="182">
      <x:c r="A182" t="str">
        <x:v>Anthony Norville|2026-02-02</x:v>
      </x:c>
      <x:c r="B182" s="888" t="n">
        <x:v>46055</x:v>
      </x:c>
      <x:c r="C182" t="str">
        <x:v>Anthony Norville</x:v>
      </x:c>
      <x:c r="D182" t="str">
        <x:v>Permanent</x:v>
      </x:c>
      <x:c r="E182" t="str">
        <x:v>Cambridge</x:v>
      </x:c>
      <x:c r="F182" t="str">
        <x:v>Operative Skilled</x:v>
      </x:c>
      <x:c r="G182" t="str">
        <x:v>399692</x:v>
      </x:c>
      <x:c r="H182" t="str">
        <x:v>Biopharma  - (WOLF (WYTHENSHAWE HOSPITAL))</x:v>
      </x:c>
      <x:c r="I182" s="22" t="n">
        <x:v>9</x:v>
      </x:c>
      <x:c r="J182" t="str">
        <x:v>Worked</x:v>
      </x:c>
      <x:c r="K182" t="str">
        <x:v>Employee 103236; home branch Cambridge; assigned role Operative Skilled | Deployment branch: Cambridge | Actual role: Operative Porter | Jobs: 399692 | Customers: Biopharma  - (WOLF (WYTHENSHAWE HOSPITAL)) | Actual hours: 9.0; source records: 1</x:v>
      </x:c>
      <x:c r="L182" t="str">
        <x:v>Include</x:v>
      </x:c>
      <x:c r="M182"/>
      <x:c r="N182"/>
    </x:row>
    <x:row r="183">
      <x:c r="A183" t="str">
        <x:v>Anthony Norville|2026-02-11</x:v>
      </x:c>
      <x:c r="B183" s="888" t="n">
        <x:v>46064</x:v>
      </x:c>
      <x:c r="C183" t="str">
        <x:v>Anthony Norville</x:v>
      </x:c>
      <x:c r="D183" t="str">
        <x:v>Permanent</x:v>
      </x:c>
      <x:c r="E183" t="str">
        <x:v>Cambridge</x:v>
      </x:c>
      <x:c r="F183" t="str">
        <x:v>Operative Skilled</x:v>
      </x:c>
      <x:c r="G183" t="str">
        <x:v>400144, 399802</x:v>
      </x:c>
      <x:c r="H183" t="str">
        <x:v>GPE (BioEscalator); Priorclave  (FEBRUARY  26)</x:v>
      </x:c>
      <x:c r="I183" s="22" t="n">
        <x:v>8</x:v>
      </x:c>
      <x:c r="J183" t="str">
        <x:v>Worked — 2 records</x:v>
      </x:c>
      <x:c r="K183" t="str">
        <x:v>Employee 103236; home branch Cambridge; assigned role Operative Skilled | Deployment branch: Cambridge | Actual role: Operative Porter | Jobs: 400144, 399802 | Customers: GPE (BioEscalator); Priorclave  (FEBRUARY  26) | Actual hours: 8.0; source records: 2</x:v>
      </x:c>
      <x:c r="L183" t="str">
        <x:v>Include</x:v>
      </x:c>
      <x:c r="M183"/>
      <x:c r="N183"/>
    </x:row>
    <x:row r="184">
      <x:c r="A184" t="str">
        <x:v>Anthony Norville|2026-02-12</x:v>
      </x:c>
      <x:c r="B184" s="888" t="n">
        <x:v>46065</x:v>
      </x:c>
      <x:c r="C184" t="str">
        <x:v>Anthony Norville</x:v>
      </x:c>
      <x:c r="D184" t="str">
        <x:v>Permanent</x:v>
      </x:c>
      <x:c r="E184" t="str">
        <x:v>Cambridge</x:v>
      </x:c>
      <x:c r="F184" t="str">
        <x:v>Operative Skilled</x:v>
      </x:c>
      <x:c r="G184" t="str">
        <x:v>399827, 399802</x:v>
      </x:c>
      <x:c r="H184" t="str">
        <x:v>Esco Life Sciences ( Ferrero, Thorntons Park); Priorclave  (FEBRUARY  26)</x:v>
      </x:c>
      <x:c r="I184" s="22" t="n">
        <x:v>25.5</x:v>
      </x:c>
      <x:c r="J184" t="str">
        <x:v>Worked — 2 records</x:v>
      </x:c>
      <x:c r="K184" t="str">
        <x:v>Employee 103236; home branch Cambridge; assigned role Operative Skilled | Deployment branch: Cambridge | Actual role: Operative Porter | Jobs: 399827, 399802 | Customers: Esco Life Sciences ( Ferrero, Thorntons Park); Priorclave  (FEBRUARY  26) | Actual hours: 25.5; source records: 2</x:v>
      </x:c>
      <x:c r="L184" t="str">
        <x:v>Include</x:v>
      </x:c>
      <x:c r="M184"/>
      <x:c r="N184"/>
    </x:row>
    <x:row r="185">
      <x:c r="A185" t="str">
        <x:v>Anthony Norville|2026-02-13</x:v>
      </x:c>
      <x:c r="B185" s="888" t="n">
        <x:v>46066</x:v>
      </x:c>
      <x:c r="C185" t="str">
        <x:v>Anthony Norville</x:v>
      </x:c>
      <x:c r="D185" t="str">
        <x:v>Permanent</x:v>
      </x:c>
      <x:c r="E185" t="str">
        <x:v>Cambridge</x:v>
      </x:c>
      <x:c r="F185" t="str">
        <x:v>Operative Skilled</x:v>
      </x:c>
      <x:c r="G185" t="str">
        <x:v>395121, 398349</x:v>
      </x:c>
      <x:c r="H185" t="str">
        <x:v>Bowmer and Kirkland; University of Hertfordshire</x:v>
      </x:c>
      <x:c r="I185" s="22" t="n">
        <x:v>3</x:v>
      </x:c>
      <x:c r="J185" t="str">
        <x:v>CONFLICT — Worked + leave</x:v>
      </x:c>
      <x:c r="K185" t="str">
        <x:v>Employee 103236; home branch Cambridge; assigned role Operative Skilled | Deployment branch: Cambridge, Thurrock | Actual role: Operative Porter | Jobs: 395121, 398349 | Customers: Bowmer and Kirkland; University of Hertfordshire | Actual hours: 3.0; source records: 2 | Leave: Annual Leave (Hours) | Leave calendar basis: Variable-pattern period</x:v>
      </x:c>
      <x:c r="L185" t="str">
        <x:v>Include</x:v>
      </x:c>
      <x:c r="M185"/>
      <x:c r="N185"/>
    </x:row>
    <x:row r="186">
      <x:c r="A186" t="str">
        <x:v>Anthony Norville|2026-02-20</x:v>
      </x:c>
      <x:c r="B186" s="888" t="n">
        <x:v>46073</x:v>
      </x:c>
      <x:c r="C186" t="str">
        <x:v>Anthony Norville</x:v>
      </x:c>
      <x:c r="D186" t="str">
        <x:v>Permanent</x:v>
      </x:c>
      <x:c r="E186" t="str">
        <x:v>Cambridge</x:v>
      </x:c>
      <x:c r="F186" t="str">
        <x:v>Operative Skilled</x:v>
      </x:c>
      <x:c r="G186" t="str">
        <x:v>400404</x:v>
      </x:c>
      <x:c r="H186" t="str">
        <x:v>Haier (Rxcelerate)</x:v>
      </x:c>
      <x:c r="I186" s="22" t="n">
        <x:v>4</x:v>
      </x:c>
      <x:c r="J186" t="str">
        <x:v>Worked</x:v>
      </x:c>
      <x:c r="K186" t="str">
        <x:v>Employee 103236; home branch Cambridge; assigned role Operative Skilled | Deployment branch: Oxford | Actual role: Operative Porter | Jobs: 400404 | Customers: Haier (Rxcelerate) | Actual hours: 4.0; source records: 1</x:v>
      </x:c>
      <x:c r="L186" t="str">
        <x:v>Include</x:v>
      </x:c>
      <x:c r="M186"/>
      <x:c r="N186"/>
    </x:row>
    <x:row r="187">
      <x:c r="A187" t="str">
        <x:v>Anthony Norville|2026-02-23</x:v>
      </x:c>
      <x:c r="B187" s="888" t="n">
        <x:v>46076</x:v>
      </x:c>
      <x:c r="C187" t="str">
        <x:v>Anthony Norville</x:v>
      </x:c>
      <x:c r="D187" t="str">
        <x:v>Permanent</x:v>
      </x:c>
      <x:c r="E187" t="str">
        <x:v>Cambridge</x:v>
      </x:c>
      <x:c r="F187" t="str">
        <x:v>Operative Skilled</x:v>
      </x:c>
      <x:c r="G187" t="str">
        <x:v>400411</x:v>
      </x:c>
      <x:c r="H187" t="str">
        <x:v>Biopharma  - (The University of Birmingham)</x:v>
      </x:c>
      <x:c r="I187" s="22" t="n">
        <x:v>8.5</x:v>
      </x:c>
      <x:c r="J187" t="str">
        <x:v>Worked</x:v>
      </x:c>
      <x:c r="K187" t="str">
        <x:v>Employee 103236; home branch Cambridge; assigned role Operative Skilled | Deployment branch: Cambridge | Actual role: Operative Porter | Jobs: 400411 | Customers: Biopharma  - (The University of Birmingham) | Actual hours: 8.5; source records: 1</x:v>
      </x:c>
      <x:c r="L187" t="str">
        <x:v>Include</x:v>
      </x:c>
      <x:c r="M187"/>
      <x:c r="N187"/>
    </x:row>
    <x:row r="188">
      <x:c r="A188" t="str">
        <x:v>Anthony Norville|2026-02-24</x:v>
      </x:c>
      <x:c r="B188" s="888" t="n">
        <x:v>46077</x:v>
      </x:c>
      <x:c r="C188" t="str">
        <x:v>Anthony Norville</x:v>
      </x:c>
      <x:c r="D188" t="str">
        <x:v>Permanent</x:v>
      </x:c>
      <x:c r="E188" t="str">
        <x:v>Cambridge</x:v>
      </x:c>
      <x:c r="F188" t="str">
        <x:v>Operative Skilled</x:v>
      </x:c>
      <x:c r="G188" t="str">
        <x:v>400570</x:v>
      </x:c>
      <x:c r="H188" t="str">
        <x:v>Axlab Ltd/Sheffield Teaching Hospital (Royal Hallamshire Hospital)</x:v>
      </x:c>
      <x:c r="I188" s="22" t="n">
        <x:v>9.5</x:v>
      </x:c>
      <x:c r="J188" t="str">
        <x:v>Worked</x:v>
      </x:c>
      <x:c r="K188" t="str">
        <x:v>Employee 103236; home branch Cambridge; assigned role Operative Skilled | Deployment branch: Cambridge | Actual role: Operative Porter | Jobs: 400570 | Customers: Axlab Ltd/Sheffield Teaching Hospital (Royal Hallamshire Hospital) | Actual hours: 9.5; source records: 1</x:v>
      </x:c>
      <x:c r="L188" t="str">
        <x:v>Include</x:v>
      </x:c>
      <x:c r="M188"/>
      <x:c r="N188"/>
    </x:row>
    <x:row r="189">
      <x:c r="A189" t="str">
        <x:v>Anthony Norville|2026-02-25</x:v>
      </x:c>
      <x:c r="B189" s="888" t="n">
        <x:v>46078</x:v>
      </x:c>
      <x:c r="C189" t="str">
        <x:v>Anthony Norville</x:v>
      </x:c>
      <x:c r="D189" t="str">
        <x:v>Permanent</x:v>
      </x:c>
      <x:c r="E189" t="str">
        <x:v>Cambridge</x:v>
      </x:c>
      <x:c r="F189" t="str">
        <x:v>Operative Skilled</x:v>
      </x:c>
      <x:c r="G189" t="str">
        <x:v>400197</x:v>
      </x:c>
      <x:c r="H189" t="str">
        <x:v>Suffolk Constabulary</x:v>
      </x:c>
      <x:c r="I189" s="22" t="n">
        <x:v>10</x:v>
      </x:c>
      <x:c r="J189" t="str">
        <x:v>Worked</x:v>
      </x:c>
      <x:c r="K189" t="str">
        <x:v>Employee 103236; home branch Cambridge; assigned role Operative Skilled | Deployment branch: Cambridge | Actual role: Operative Porter | Jobs: 400197 | Customers: Suffolk Constabulary | Actual hours: 10.0; source records: 1</x:v>
      </x:c>
      <x:c r="L189" t="str">
        <x:v>Include</x:v>
      </x:c>
      <x:c r="M189"/>
      <x:c r="N189"/>
    </x:row>
    <x:row r="190">
      <x:c r="A190" t="str">
        <x:v>Antony Fawcett|2026-02-02</x:v>
      </x:c>
      <x:c r="B190" s="888" t="n">
        <x:v>46055</x:v>
      </x:c>
      <x:c r="C190" t="str">
        <x:v>Antony Fawcett</x:v>
      </x:c>
      <x:c r="D190" t="str">
        <x:v>Permanent</x:v>
      </x:c>
      <x:c r="E190" t="str">
        <x:v>Leeds</x:v>
      </x:c>
      <x:c r="F190" t="str">
        <x:v>Operative Skilled</x:v>
      </x:c>
      <x:c r="G190" t="str">
        <x:v>399057, 399554</x:v>
      </x:c>
      <x:c r="H190" t="str">
        <x:v>Kirklees Council - Ann Marie Glenn; Kirklees Council - domestic</x:v>
      </x:c>
      <x:c r="I190" s="22" t="n">
        <x:v>8</x:v>
      </x:c>
      <x:c r="J190" t="str">
        <x:v>Worked — 2 records</x:v>
      </x:c>
      <x:c r="K190" t="str">
        <x:v>Employee 2642; home branch Leeds; assigned role Operative Skilled | Deployment branch: Leeds | Actual role: Operative Porter | Jobs: 399057, 399554 | Customers: Kirklees Council - Ann Marie Glenn; Kirklees Council - domestic | Actual hours: 8.0; source records: 2</x:v>
      </x:c>
      <x:c r="L190" t="str">
        <x:v>Include</x:v>
      </x:c>
      <x:c r="M190"/>
      <x:c r="N190"/>
    </x:row>
    <x:row r="191">
      <x:c r="A191" t="str">
        <x:v>Antony Fawcett|2026-02-03</x:v>
      </x:c>
      <x:c r="B191" s="888" t="n">
        <x:v>46056</x:v>
      </x:c>
      <x:c r="C191" t="str">
        <x:v>Antony Fawcett</x:v>
      </x:c>
      <x:c r="D191" t="str">
        <x:v>Permanent</x:v>
      </x:c>
      <x:c r="E191" t="str">
        <x:v>Leeds</x:v>
      </x:c>
      <x:c r="F191" t="str">
        <x:v>Operative Skilled</x:v>
      </x:c>
      <x:c r="G191" t="str">
        <x:v>394206</x:v>
      </x:c>
      <x:c r="H191" t="str">
        <x:v>BT plc</x:v>
      </x:c>
      <x:c r="I191" s="22" t="n">
        <x:v>13</x:v>
      </x:c>
      <x:c r="J191" t="str">
        <x:v>Worked</x:v>
      </x:c>
      <x:c r="K191" t="str">
        <x:v>Employee 2642; home branch Leeds; assigned role Operative Skilled | Deployment branch: Leeds | Actual role: Operative Porter | Jobs: 394206 | Customers: BT plc | Actual hours: 13.0; source records: 1</x:v>
      </x:c>
      <x:c r="L191" t="str">
        <x:v>Include</x:v>
      </x:c>
      <x:c r="M191"/>
      <x:c r="N191"/>
    </x:row>
    <x:row r="192">
      <x:c r="A192" t="str">
        <x:v>Antony Fawcett|2026-02-04</x:v>
      </x:c>
      <x:c r="B192" s="888" t="n">
        <x:v>46057</x:v>
      </x:c>
      <x:c r="C192" t="str">
        <x:v>Antony Fawcett</x:v>
      </x:c>
      <x:c r="D192" t="str">
        <x:v>Permanent</x:v>
      </x:c>
      <x:c r="E192" t="str">
        <x:v>Leeds</x:v>
      </x:c>
      <x:c r="F192" t="str">
        <x:v>Operative Skilled</x:v>
      </x:c>
      <x:c r="G192" t="str">
        <x:v>399957, 395537</x:v>
      </x:c>
      <x:c r="H192" t="str">
        <x:v>Asgard Controlled Environments; IRIS Project Solutions Ltd (Filtronic)</x:v>
      </x:c>
      <x:c r="I192" s="22" t="n">
        <x:v>6.5</x:v>
      </x:c>
      <x:c r="J192" t="str">
        <x:v>Worked — 2 records</x:v>
      </x:c>
      <x:c r="K192" t="str">
        <x:v>Employee 2642; home branch Leeds; assigned role Operative Skilled | Deployment branch: Leeds | Actual role: Operative Porter | Jobs: 399957, 395537 | Customers: Asgard Controlled Environments; IRIS Project Solutions Ltd (Filtronic) | Actual hours: 6.5; source records: 2</x:v>
      </x:c>
      <x:c r="L192" t="str">
        <x:v>Include</x:v>
      </x:c>
      <x:c r="M192"/>
      <x:c r="N192"/>
    </x:row>
    <x:row r="193">
      <x:c r="A193" t="str">
        <x:v>Antony Fawcett|2026-02-05</x:v>
      </x:c>
      <x:c r="B193" s="888" t="n">
        <x:v>46058</x:v>
      </x:c>
      <x:c r="C193" t="str">
        <x:v>Antony Fawcett</x:v>
      </x:c>
      <x:c r="D193" t="str">
        <x:v>Permanent</x:v>
      </x:c>
      <x:c r="E193" t="str">
        <x:v>Leeds</x:v>
      </x:c>
      <x:c r="F193" t="str">
        <x:v>Operative Skilled</x:v>
      </x:c>
      <x:c r="G193" t="str">
        <x:v>394206</x:v>
      </x:c>
      <x:c r="H193" t="str">
        <x:v>BT plc</x:v>
      </x:c>
      <x:c r="I193" s="22" t="n">
        <x:v>12.5</x:v>
      </x:c>
      <x:c r="J193" t="str">
        <x:v>Worked</x:v>
      </x:c>
      <x:c r="K193" t="str">
        <x:v>Employee 2642; home branch Leeds; assigned role Operative Skilled | Deployment branch: Leeds | Actual role: Operative Porter | Jobs: 394206 | Customers: BT plc | Actual hours: 12.5; source records: 1</x:v>
      </x:c>
      <x:c r="L193" t="str">
        <x:v>Include</x:v>
      </x:c>
      <x:c r="M193"/>
      <x:c r="N193"/>
    </x:row>
    <x:row r="194">
      <x:c r="A194" t="str">
        <x:v>Antony Fawcett|2026-02-06</x:v>
      </x:c>
      <x:c r="B194" s="888" t="n">
        <x:v>46059</x:v>
      </x:c>
      <x:c r="C194" t="str">
        <x:v>Antony Fawcett</x:v>
      </x:c>
      <x:c r="D194" t="str">
        <x:v>Permanent</x:v>
      </x:c>
      <x:c r="E194" t="str">
        <x:v>Leeds</x:v>
      </x:c>
      <x:c r="F194" t="str">
        <x:v>Operative Skilled</x:v>
      </x:c>
      <x:c r="G194" t="str">
        <x:v>395353B, 399939</x:v>
      </x:c>
      <x:c r="H194" t="str">
        <x:v>Kirklees Council - Faheema; MOJ - Sodexo SR:57455</x:v>
      </x:c>
      <x:c r="I194" s="22" t="n">
        <x:v>13.83</x:v>
      </x:c>
      <x:c r="J194" t="str">
        <x:v>Worked — 2 records</x:v>
      </x:c>
      <x:c r="K194" t="str">
        <x:v>Employee 2642; home branch Leeds; assigned role Operative Skilled | Deployment branch: Leeds | Actual role: Operative Porter | Jobs: 395353B, 399939 | Customers: Kirklees Council - Faheema; MOJ - Sodexo SR:57455 | Actual hours: 13.8; source records: 2</x:v>
      </x:c>
      <x:c r="L194" t="str">
        <x:v>Include</x:v>
      </x:c>
      <x:c r="M194"/>
      <x:c r="N194"/>
    </x:row>
    <x:row r="195">
      <x:c r="A195" t="str">
        <x:v>Antony Fawcett|2026-02-09</x:v>
      </x:c>
      <x:c r="B195" s="888" t="n">
        <x:v>46062</x:v>
      </x:c>
      <x:c r="C195" t="str">
        <x:v>Antony Fawcett</x:v>
      </x:c>
      <x:c r="D195" t="str">
        <x:v>Permanent</x:v>
      </x:c>
      <x:c r="E195" t="str">
        <x:v>Leeds</x:v>
      </x:c>
      <x:c r="F195" t="str">
        <x:v>Operative Skilled</x:v>
      </x:c>
      <x:c r="G195" t="str">
        <x:v>398270A</x:v>
      </x:c>
      <x:c r="H195" t="str">
        <x:v>Kirklees Council - Mohammed Fiaz</x:v>
      </x:c>
      <x:c r="I195" s="22" t="n">
        <x:v>4.5</x:v>
      </x:c>
      <x:c r="J195" t="str">
        <x:v>Worked</x:v>
      </x:c>
      <x:c r="K195" t="str">
        <x:v>Employee 2642; home branch Leeds; assigned role Operative Skilled | Deployment branch: Leeds | Actual role: Operative Porter | Jobs: 398270A | Customers: Kirklees Council - Mohammed Fiaz | Actual hours: 4.5; source records: 1</x:v>
      </x:c>
      <x:c r="L195" t="str">
        <x:v>Include</x:v>
      </x:c>
      <x:c r="M195"/>
      <x:c r="N195"/>
    </x:row>
    <x:row r="196">
      <x:c r="A196" t="str">
        <x:v>Antony Fawcett|2026-02-10</x:v>
      </x:c>
      <x:c r="B196" s="888" t="n">
        <x:v>46063</x:v>
      </x:c>
      <x:c r="C196" t="str">
        <x:v>Antony Fawcett</x:v>
      </x:c>
      <x:c r="D196" t="str">
        <x:v>Permanent</x:v>
      </x:c>
      <x:c r="E196" t="str">
        <x:v>Leeds</x:v>
      </x:c>
      <x:c r="F196" t="str">
        <x:v>Operative Skilled</x:v>
      </x:c>
      <x:c r="G196" t="str">
        <x:v>399766, 396755A</x:v>
      </x:c>
      <x:c r="H196" t="str">
        <x:v>EMCOR (H Dell Blem - Seat Hse); Kirklees Council - Andy Blair &amp; Lisa Broadhead</x:v>
      </x:c>
      <x:c r="I196" s="22" t="n">
        <x:v>5.5</x:v>
      </x:c>
      <x:c r="J196" t="str">
        <x:v>Worked — 2 records</x:v>
      </x:c>
      <x:c r="K196" t="str">
        <x:v>Employee 2642; home branch Leeds; assigned role Operative Skilled | Deployment branch: Leeds | Actual role: Operative Porter | Jobs: 399766, 396755A | Customers: EMCOR (H Dell Blem - Seat Hse); Kirklees Council - Andy Blair &amp; Lisa Broadhead | Actual hours: 5.5; source records: 2</x:v>
      </x:c>
      <x:c r="L196" t="str">
        <x:v>Include</x:v>
      </x:c>
      <x:c r="M196"/>
      <x:c r="N196"/>
    </x:row>
    <x:row r="197">
      <x:c r="A197" t="str">
        <x:v>Antony Fawcett|2026-02-11</x:v>
      </x:c>
      <x:c r="B197" s="888" t="n">
        <x:v>46064</x:v>
      </x:c>
      <x:c r="C197" t="str">
        <x:v>Antony Fawcett</x:v>
      </x:c>
      <x:c r="D197" t="str">
        <x:v>Permanent</x:v>
      </x:c>
      <x:c r="E197" t="str">
        <x:v>Leeds</x:v>
      </x:c>
      <x:c r="F197" t="str">
        <x:v>Operative Skilled</x:v>
      </x:c>
      <x:c r="G197" t="str">
        <x:v>399554, 399733</x:v>
      </x:c>
      <x:c r="H197" t="str">
        <x:v>Kirklees Council - domestic; Kirklees Council - Mrs Rubina Iqbal</x:v>
      </x:c>
      <x:c r="I197" s="22" t="n">
        <x:v>10.25</x:v>
      </x:c>
      <x:c r="J197" t="str">
        <x:v>Worked — 2 records</x:v>
      </x:c>
      <x:c r="K197" t="str">
        <x:v>Employee 2642; home branch Leeds; assigned role Operative Skilled | Deployment branch: Leeds | Actual role: Operative Porter | Jobs: 399554, 399733 | Customers: Kirklees Council - domestic; Kirklees Council - Mrs Rubina Iqbal | Actual hours: 10.2; source records: 2</x:v>
      </x:c>
      <x:c r="L197" t="str">
        <x:v>Include</x:v>
      </x:c>
      <x:c r="M197"/>
      <x:c r="N197"/>
    </x:row>
    <x:row r="198">
      <x:c r="A198" t="str">
        <x:v>Antony Fawcett|2026-02-12</x:v>
      </x:c>
      <x:c r="B198" s="888" t="n">
        <x:v>46065</x:v>
      </x:c>
      <x:c r="C198" t="str">
        <x:v>Antony Fawcett</x:v>
      </x:c>
      <x:c r="D198" t="str">
        <x:v>Permanent</x:v>
      </x:c>
      <x:c r="E198" t="str">
        <x:v>Leeds</x:v>
      </x:c>
      <x:c r="F198" t="str">
        <x:v>Operative Skilled</x:v>
      </x:c>
      <x:c r="G198" t="str">
        <x:v>399554</x:v>
      </x:c>
      <x:c r="H198" t="str">
        <x:v>Kirklees Council - domestic</x:v>
      </x:c>
      <x:c r="I198" s="22" t="n">
        <x:v>7.75</x:v>
      </x:c>
      <x:c r="J198" t="str">
        <x:v>Worked</x:v>
      </x:c>
      <x:c r="K198" t="str">
        <x:v>Employee 2642; home branch Leeds; assigned role Operative Skilled | Deployment branch: Leeds | Actual role: Operative Porter | Jobs: 399554 | Customers: Kirklees Council - domestic | Actual hours: 7.8; source records: 1</x:v>
      </x:c>
      <x:c r="L198" t="str">
        <x:v>Include</x:v>
      </x:c>
      <x:c r="M198"/>
      <x:c r="N198"/>
    </x:row>
    <x:row r="199">
      <x:c r="A199" t="str">
        <x:v>Antony Fawcett|2026-02-13</x:v>
      </x:c>
      <x:c r="B199" s="888" t="n">
        <x:v>46066</x:v>
      </x:c>
      <x:c r="C199" t="str">
        <x:v>Antony Fawcett</x:v>
      </x:c>
      <x:c r="D199" t="str">
        <x:v>Permanent</x:v>
      </x:c>
      <x:c r="E199" t="str">
        <x:v>Leeds</x:v>
      </x:c>
      <x:c r="F199" t="str">
        <x:v>Operative Skilled</x:v>
      </x:c>
      <x:c r="G199" t="str">
        <x:v>399631</x:v>
      </x:c>
      <x:c r="H199" t="str">
        <x:v>Wakefield Council</x:v>
      </x:c>
      <x:c r="I199" s="22" t="n">
        <x:v>6.75</x:v>
      </x:c>
      <x:c r="J199" t="str">
        <x:v>Worked</x:v>
      </x:c>
      <x:c r="K199" t="str">
        <x:v>Employee 2642; home branch Leeds; assigned role Operative Skilled | Deployment branch: Leeds | Actual role: Operative Skilled | Jobs: 399631 | Customers: Wakefield Council | Actual hours: 6.8; source records: 1</x:v>
      </x:c>
      <x:c r="L199" t="str">
        <x:v>Include</x:v>
      </x:c>
      <x:c r="M199"/>
      <x:c r="N199"/>
    </x:row>
    <x:row r="200">
      <x:c r="A200" t="str">
        <x:v>Antony Fawcett|2026-02-16</x:v>
      </x:c>
      <x:c r="B200" s="888" t="n">
        <x:v>46069</x:v>
      </x:c>
      <x:c r="C200" t="str">
        <x:v>Antony Fawcett</x:v>
      </x:c>
      <x:c r="D200" t="str">
        <x:v>Permanent</x:v>
      </x:c>
      <x:c r="E200" t="str">
        <x:v>Leeds</x:v>
      </x:c>
      <x:c r="F200" t="str">
        <x:v>Operative Skilled</x:v>
      </x:c>
      <x:c r="G200" t="str">
        <x:v>399631</x:v>
      </x:c>
      <x:c r="H200" t="str">
        <x:v>Wakefield Council</x:v>
      </x:c>
      <x:c r="I200" s="22" t="n">
        <x:v>6</x:v>
      </x:c>
      <x:c r="J200" t="str">
        <x:v>Worked</x:v>
      </x:c>
      <x:c r="K200" t="str">
        <x:v>Employee 2642; home branch Leeds; assigned role Operative Skilled | Deployment branch: Leeds | Actual role: Operative Porter | Jobs: 399631 | Customers: Wakefield Council | Actual hours: 6.0; source records: 1</x:v>
      </x:c>
      <x:c r="L200" t="str">
        <x:v>Include</x:v>
      </x:c>
      <x:c r="M200"/>
      <x:c r="N200"/>
    </x:row>
    <x:row r="201">
      <x:c r="A201" t="str">
        <x:v>Antony Fawcett|2026-02-17</x:v>
      </x:c>
      <x:c r="B201" s="888" t="n">
        <x:v>46070</x:v>
      </x:c>
      <x:c r="C201" t="str">
        <x:v>Antony Fawcett</x:v>
      </x:c>
      <x:c r="D201" t="str">
        <x:v>Permanent</x:v>
      </x:c>
      <x:c r="E201" t="str">
        <x:v>Leeds</x:v>
      </x:c>
      <x:c r="F201" t="str">
        <x:v>Operative Skilled</x:v>
      </x:c>
      <x:c r="G201" t="str">
        <x:v>400178, 400417</x:v>
      </x:c>
      <x:c r="H201" t="str">
        <x:v>HM Prison and Probation Service; Kirklees Council - domestic</x:v>
      </x:c>
      <x:c r="I201" s="22" t="n">
        <x:v>11.25</x:v>
      </x:c>
      <x:c r="J201" t="str">
        <x:v>Worked — 2 records</x:v>
      </x:c>
      <x:c r="K201" t="str">
        <x:v>Employee 2642; home branch Leeds; assigned role Operative Skilled | Deployment branch: Leeds | Actual role: Operative Porter | Jobs: 400178, 400417 | Customers: HM Prison and Probation Service; Kirklees Council - domestic | Actual hours: 11.2; source records: 2</x:v>
      </x:c>
      <x:c r="L201" t="str">
        <x:v>Include</x:v>
      </x:c>
      <x:c r="M201"/>
      <x:c r="N201"/>
    </x:row>
    <x:row r="202">
      <x:c r="A202" t="str">
        <x:v>Antony Fawcett|2026-02-18</x:v>
      </x:c>
      <x:c r="B202" s="888" t="n">
        <x:v>46071</x:v>
      </x:c>
      <x:c r="C202" t="str">
        <x:v>Antony Fawcett</x:v>
      </x:c>
      <x:c r="D202" t="str">
        <x:v>Permanent</x:v>
      </x:c>
      <x:c r="E202" t="str">
        <x:v>Leeds</x:v>
      </x:c>
      <x:c r="F202" t="str">
        <x:v>Operative Skilled</x:v>
      </x:c>
      <x:c r="G202" t="str">
        <x:v>400176</x:v>
      </x:c>
      <x:c r="H202" t="str">
        <x:v>Aqua Consultants Ltd</x:v>
      </x:c>
      <x:c r="I202" s="22" t="n">
        <x:v>5</x:v>
      </x:c>
      <x:c r="J202" t="str">
        <x:v>Worked</x:v>
      </x:c>
      <x:c r="K202" t="str">
        <x:v>Employee 2642; home branch Leeds; assigned role Operative Skilled | Deployment branch: Leeds | Actual role: Operative Skilled | Jobs: 400176 | Customers: Aqua Consultants Ltd | Actual hours: 5.0; source records: 1</x:v>
      </x:c>
      <x:c r="L202" t="str">
        <x:v>Include</x:v>
      </x:c>
      <x:c r="M202"/>
      <x:c r="N202"/>
    </x:row>
    <x:row r="203">
      <x:c r="A203" t="str">
        <x:v>Antony Fawcett|2026-02-19</x:v>
      </x:c>
      <x:c r="B203" s="888" t="n">
        <x:v>46072</x:v>
      </x:c>
      <x:c r="C203" t="str">
        <x:v>Antony Fawcett</x:v>
      </x:c>
      <x:c r="D203" t="str">
        <x:v>Permanent</x:v>
      </x:c>
      <x:c r="E203" t="str">
        <x:v>Leeds</x:v>
      </x:c>
      <x:c r="F203" t="str">
        <x:v>Operative Skilled</x:v>
      </x:c>
      <x:c r="G203" t="str">
        <x:v>400191</x:v>
      </x:c>
      <x:c r="H203" t="str">
        <x:v>Kirklees Council - Jerzy Nierutkiewicz</x:v>
      </x:c>
      <x:c r="I203" s="22" t="n">
        <x:v>5.5</x:v>
      </x:c>
      <x:c r="J203" t="str">
        <x:v>Worked</x:v>
      </x:c>
      <x:c r="K203" t="str">
        <x:v>Employee 2642; home branch Leeds; assigned role Operative Skilled | Deployment branch: Leeds | Actual role: Operative Porter | Jobs: 400191 | Customers: Kirklees Council - Jerzy Nierutkiewicz | Actual hours: 5.5; source records: 1</x:v>
      </x:c>
      <x:c r="L203" t="str">
        <x:v>Include</x:v>
      </x:c>
      <x:c r="M203"/>
      <x:c r="N203"/>
    </x:row>
    <x:row r="204">
      <x:c r="A204" t="str">
        <x:v>Antony Fawcett|2026-02-20</x:v>
      </x:c>
      <x:c r="B204" s="888" t="n">
        <x:v>46073</x:v>
      </x:c>
      <x:c r="C204" t="str">
        <x:v>Antony Fawcett</x:v>
      </x:c>
      <x:c r="D204" t="str">
        <x:v>Permanent</x:v>
      </x:c>
      <x:c r="E204" t="str">
        <x:v>Leeds</x:v>
      </x:c>
      <x:c r="F204" t="str">
        <x:v>Operative Skilled</x:v>
      </x:c>
      <x:c r="G204" t="str">
        <x:v>399887C, 399067</x:v>
      </x:c>
      <x:c r="H204" t="str">
        <x:v>Avantor ( LEEDS FEB 2026 ); Kirklees Council - Vicki Richards</x:v>
      </x:c>
      <x:c r="I204" s="22" t="n">
        <x:v>7.75</x:v>
      </x:c>
      <x:c r="J204" t="str">
        <x:v>Worked — 2 records</x:v>
      </x:c>
      <x:c r="K204" t="str">
        <x:v>Employee 2642; home branch Leeds; assigned role Operative Skilled | Deployment branch: Cambridge, Leeds | Actual role: Operative Porter | Jobs: 399887C, 399067 | Customers: Avantor ( LEEDS FEB 2026 ); Kirklees Council - Vicki Richards | Actual hours: 7.8; source records: 2</x:v>
      </x:c>
      <x:c r="L204" t="str">
        <x:v>Include</x:v>
      </x:c>
      <x:c r="M204"/>
      <x:c r="N204"/>
    </x:row>
    <x:row r="205">
      <x:c r="A205" t="str">
        <x:v>Antony Fawcett|2026-02-24</x:v>
      </x:c>
      <x:c r="B205" s="888" t="n">
        <x:v>46077</x:v>
      </x:c>
      <x:c r="C205" t="str">
        <x:v>Antony Fawcett</x:v>
      </x:c>
      <x:c r="D205" t="str">
        <x:v>Permanent</x:v>
      </x:c>
      <x:c r="E205" t="str">
        <x:v>Leeds</x:v>
      </x:c>
      <x:c r="F205" t="str">
        <x:v>Operative Skilled</x:v>
      </x:c>
      <x:c r="G205" t="str">
        <x:v>399751</x:v>
      </x:c>
      <x:c r="H205" t="str">
        <x:v>Kirklees Council - Miss Kidson</x:v>
      </x:c>
      <x:c r="I205" s="22" t="n">
        <x:v>4.25</x:v>
      </x:c>
      <x:c r="J205" t="str">
        <x:v>Worked</x:v>
      </x:c>
      <x:c r="K205" t="str">
        <x:v>Employee 2642; home branch Leeds; assigned role Operative Skilled | Deployment branch: Leeds | Actual role: Operative Porter | Jobs: 399751 | Customers: Kirklees Council - Miss Kidson | Actual hours: 4.2; source records: 1</x:v>
      </x:c>
      <x:c r="L205" t="str">
        <x:v>Include</x:v>
      </x:c>
      <x:c r="M205"/>
      <x:c r="N205"/>
    </x:row>
    <x:row r="206">
      <x:c r="A206" t="str">
        <x:v>Antony Fawcett|2026-02-25</x:v>
      </x:c>
      <x:c r="B206" s="888" t="n">
        <x:v>46078</x:v>
      </x:c>
      <x:c r="C206" t="str">
        <x:v>Antony Fawcett</x:v>
      </x:c>
      <x:c r="D206" t="str">
        <x:v>Permanent</x:v>
      </x:c>
      <x:c r="E206" t="str">
        <x:v>Leeds</x:v>
      </x:c>
      <x:c r="F206" t="str">
        <x:v>Operative Skilled</x:v>
      </x:c>
      <x:c r="G206" t="str">
        <x:v>398708</x:v>
      </x:c>
      <x:c r="H206" t="str">
        <x:v>Kirklees Council - Mr Lynch</x:v>
      </x:c>
      <x:c r="I206" s="22" t="n">
        <x:v>5.25</x:v>
      </x:c>
      <x:c r="J206" t="str">
        <x:v>Worked</x:v>
      </x:c>
      <x:c r="K206" t="str">
        <x:v>Employee 2642; home branch Leeds; assigned role Operative Skilled | Deployment branch: Leeds | Actual role: Operative Porter | Jobs: 398708 | Customers: Kirklees Council - Mr Lynch | Actual hours: 5.2; source records: 1</x:v>
      </x:c>
      <x:c r="L206" t="str">
        <x:v>Include</x:v>
      </x:c>
      <x:c r="M206"/>
      <x:c r="N206"/>
    </x:row>
    <x:row r="207">
      <x:c r="A207" t="str">
        <x:v>Antony Fawcett|2026-02-27</x:v>
      </x:c>
      <x:c r="B207" s="888" t="n">
        <x:v>46080</x:v>
      </x:c>
      <x:c r="C207" t="str">
        <x:v>Antony Fawcett</x:v>
      </x:c>
      <x:c r="D207" t="str">
        <x:v>Permanent</x:v>
      </x:c>
      <x:c r="E207" t="str">
        <x:v>Leeds</x:v>
      </x:c>
      <x:c r="F207" t="str">
        <x:v>Operative Skilled</x:v>
      </x:c>
      <x:c r="G207" t="str">
        <x:v>399631</x:v>
      </x:c>
      <x:c r="H207" t="str">
        <x:v>Wakefield Council</x:v>
      </x:c>
      <x:c r="I207" s="22" t="n">
        <x:v>5</x:v>
      </x:c>
      <x:c r="J207" t="str">
        <x:v>Worked</x:v>
      </x:c>
      <x:c r="K207" t="str">
        <x:v>Employee 2642; home branch Leeds; assigned role Operative Skilled | Deployment branch: Leeds | Actual role: Operative Porter | Jobs: 399631 | Customers: Wakefield Council | Actual hours: 5.0; source records: 1</x:v>
      </x:c>
      <x:c r="L207" t="str">
        <x:v>Include</x:v>
      </x:c>
      <x:c r="M207"/>
      <x:c r="N207"/>
    </x:row>
    <x:row r="208">
      <x:c r="A208" t="str">
        <x:v>Avtar Digpal|2026-02-02</x:v>
      </x:c>
      <x:c r="B208" s="888" t="n">
        <x:v>46055</x:v>
      </x:c>
      <x:c r="C208" t="str">
        <x:v>Avtar Digpal</x:v>
      </x:c>
      <x:c r="D208" t="str">
        <x:v>Permanent</x:v>
      </x:c>
      <x:c r="E208" t="str">
        <x:v>Leeds</x:v>
      </x:c>
      <x:c r="F208" t="str">
        <x:v>Operative Driver</x:v>
      </x:c>
      <x:c r="G208" t="str">
        <x:v>394206</x:v>
      </x:c>
      <x:c r="H208" t="str">
        <x:v>BT plc</x:v>
      </x:c>
      <x:c r="I208" s="22" t="n">
        <x:v>13</x:v>
      </x:c>
      <x:c r="J208" t="str">
        <x:v>Worked</x:v>
      </x:c>
      <x:c r="K208" t="str">
        <x:v>Employee 104836; home branch Leeds; assigned role Operative Driver | Deployment branch: Leeds | Actual role: Operative Driver | Jobs: 394206 | Customers: BT plc | Actual hours: 13.0; source records: 1</x:v>
      </x:c>
      <x:c r="L208" t="str">
        <x:v>Include</x:v>
      </x:c>
      <x:c r="M208"/>
      <x:c r="N208"/>
    </x:row>
    <x:row r="209">
      <x:c r="A209" t="str">
        <x:v>Avtar Digpal|2026-02-03</x:v>
      </x:c>
      <x:c r="B209" s="888" t="n">
        <x:v>46056</x:v>
      </x:c>
      <x:c r="C209" t="str">
        <x:v>Avtar Digpal</x:v>
      </x:c>
      <x:c r="D209" t="str">
        <x:v>Permanent</x:v>
      </x:c>
      <x:c r="E209" t="str">
        <x:v>Leeds</x:v>
      </x:c>
      <x:c r="F209" t="str">
        <x:v>Operative Driver</x:v>
      </x:c>
      <x:c r="G209" t="str">
        <x:v>399607</x:v>
      </x:c>
      <x:c r="H209" t="str">
        <x:v>Kirklees Council - domestic</x:v>
      </x:c>
      <x:c r="I209" s="22" t="n">
        <x:v>4.5</x:v>
      </x:c>
      <x:c r="J209" t="str">
        <x:v>Worked</x:v>
      </x:c>
      <x:c r="K209" t="str">
        <x:v>Employee 104836; home branch Leeds; assigned role Operative Driver | Deployment branch: Leeds | Actual role: Operative Driver | Jobs: 399607 | Customers: Kirklees Council - domestic | Actual hours: 4.5; source records: 1</x:v>
      </x:c>
      <x:c r="L209" t="str">
        <x:v>Include</x:v>
      </x:c>
      <x:c r="M209"/>
      <x:c r="N209"/>
    </x:row>
    <x:row r="210">
      <x:c r="A210" t="str">
        <x:v>Avtar Digpal|2026-02-04</x:v>
      </x:c>
      <x:c r="B210" s="888" t="n">
        <x:v>46057</x:v>
      </x:c>
      <x:c r="C210" t="str">
        <x:v>Avtar Digpal</x:v>
      </x:c>
      <x:c r="D210" t="str">
        <x:v>Permanent</x:v>
      </x:c>
      <x:c r="E210" t="str">
        <x:v>Leeds</x:v>
      </x:c>
      <x:c r="F210" t="str">
        <x:v>Operative Driver</x:v>
      </x:c>
      <x:c r="G210" t="str">
        <x:v>394206</x:v>
      </x:c>
      <x:c r="H210" t="str">
        <x:v>BT plc</x:v>
      </x:c>
      <x:c r="I210" s="22" t="n">
        <x:v>8.25</x:v>
      </x:c>
      <x:c r="J210" t="str">
        <x:v>Worked</x:v>
      </x:c>
      <x:c r="K210" t="str">
        <x:v>Employee 104836; home branch Leeds; assigned role Operative Driver | Deployment branch: Leeds | Actual role: Operative Driver | Jobs: 394206 | Customers: BT plc | Actual hours: 8.2; source records: 1</x:v>
      </x:c>
      <x:c r="L210" t="str">
        <x:v>Include</x:v>
      </x:c>
      <x:c r="M210"/>
      <x:c r="N210"/>
    </x:row>
    <x:row r="211">
      <x:c r="A211" t="str">
        <x:v>Avtar Digpal|2026-02-05</x:v>
      </x:c>
      <x:c r="B211" s="888" t="n">
        <x:v>46058</x:v>
      </x:c>
      <x:c r="C211" t="str">
        <x:v>Avtar Digpal</x:v>
      </x:c>
      <x:c r="D211" t="str">
        <x:v>Permanent</x:v>
      </x:c>
      <x:c r="E211" t="str">
        <x:v>Leeds</x:v>
      </x:c>
      <x:c r="F211" t="str">
        <x:v>Operative Driver</x:v>
      </x:c>
      <x:c r="G211" t="str">
        <x:v>399988</x:v>
      </x:c>
      <x:c r="H211" t="str">
        <x:v>HM Prison and Probation Service</x:v>
      </x:c>
      <x:c r="I211" s="22" t="n">
        <x:v>7.5</x:v>
      </x:c>
      <x:c r="J211" t="str">
        <x:v>Worked</x:v>
      </x:c>
      <x:c r="K211" t="str">
        <x:v>Employee 104836; home branch Leeds; assigned role Operative Driver | Deployment branch: Leeds | Actual role: Operative Driver | Jobs: 399988 | Customers: HM Prison and Probation Service | Actual hours: 7.5; source records: 1</x:v>
      </x:c>
      <x:c r="L211" t="str">
        <x:v>Include</x:v>
      </x:c>
      <x:c r="M211"/>
      <x:c r="N211"/>
    </x:row>
    <x:row r="212">
      <x:c r="A212" t="str">
        <x:v>Avtar Digpal|2026-02-06</x:v>
      </x:c>
      <x:c r="B212" s="888" t="n">
        <x:v>46059</x:v>
      </x:c>
      <x:c r="C212" t="str">
        <x:v>Avtar Digpal</x:v>
      </x:c>
      <x:c r="D212" t="str">
        <x:v>Permanent</x:v>
      </x:c>
      <x:c r="E212" t="str">
        <x:v>Leeds</x:v>
      </x:c>
      <x:c r="F212" t="str">
        <x:v>Operative Driver</x:v>
      </x:c>
      <x:c r="G212" t="str">
        <x:v>395353B, 399939</x:v>
      </x:c>
      <x:c r="H212" t="str">
        <x:v>Kirklees Council - Faheema; MOJ - Sodexo SR:57455</x:v>
      </x:c>
      <x:c r="I212" s="22" t="n">
        <x:v>13.83</x:v>
      </x:c>
      <x:c r="J212" t="str">
        <x:v>Worked — 2 records</x:v>
      </x:c>
      <x:c r="K212" t="str">
        <x:v>Employee 104836; home branch Leeds; assigned role Operative Driver | Deployment branch: Leeds | Actual role: Operative Driver | Jobs: 395353B, 399939 | Customers: Kirklees Council - Faheema; MOJ - Sodexo SR:57455 | Actual hours: 13.8; source records: 2</x:v>
      </x:c>
      <x:c r="L212" t="str">
        <x:v>Include</x:v>
      </x:c>
      <x:c r="M212"/>
      <x:c r="N212"/>
    </x:row>
    <x:row r="213">
      <x:c r="A213" t="str">
        <x:v>Avtar Digpal|2026-02-09</x:v>
      </x:c>
      <x:c r="B213" s="888" t="n">
        <x:v>46062</x:v>
      </x:c>
      <x:c r="C213" t="str">
        <x:v>Avtar Digpal</x:v>
      </x:c>
      <x:c r="D213" t="str">
        <x:v>Permanent</x:v>
      </x:c>
      <x:c r="E213" t="str">
        <x:v>Leeds</x:v>
      </x:c>
      <x:c r="F213" t="str">
        <x:v>Operative Driver</x:v>
      </x:c>
      <x:c r="G213" t="str">
        <x:v>398270A</x:v>
      </x:c>
      <x:c r="H213" t="str">
        <x:v>Kirklees Council - Mohammed Fiaz</x:v>
      </x:c>
      <x:c r="I213" s="22" t="n">
        <x:v>4.5</x:v>
      </x:c>
      <x:c r="J213" t="str">
        <x:v>Worked</x:v>
      </x:c>
      <x:c r="K213" t="str">
        <x:v>Employee 104836; home branch Leeds; assigned role Operative Driver | Deployment branch: Leeds | Actual role: Operative Driver | Jobs: 398270A | Customers: Kirklees Council - Mohammed Fiaz | Actual hours: 4.5; source records: 1</x:v>
      </x:c>
      <x:c r="L213" t="str">
        <x:v>Include</x:v>
      </x:c>
      <x:c r="M213"/>
      <x:c r="N213"/>
    </x:row>
    <x:row r="214">
      <x:c r="A214" t="str">
        <x:v>Avtar Digpal|2026-02-10</x:v>
      </x:c>
      <x:c r="B214" s="888" t="n">
        <x:v>46063</x:v>
      </x:c>
      <x:c r="C214" t="str">
        <x:v>Avtar Digpal</x:v>
      </x:c>
      <x:c r="D214" t="str">
        <x:v>Permanent</x:v>
      </x:c>
      <x:c r="E214" t="str">
        <x:v>Leeds</x:v>
      </x:c>
      <x:c r="F214" t="str">
        <x:v>Operative Driver</x:v>
      </x:c>
      <x:c r="G214" t="str">
        <x:v>399174</x:v>
      </x:c>
      <x:c r="H214" t="str">
        <x:v>The Museum of North Craven Life</x:v>
      </x:c>
      <x:c r="I214" s="22" t="n">
        <x:v>8.5</x:v>
      </x:c>
      <x:c r="J214" t="str">
        <x:v>Worked</x:v>
      </x:c>
      <x:c r="K214" t="str">
        <x:v>Employee 104836; home branch Leeds; assigned role Operative Driver | Deployment branch: Leeds | Actual role: Operative Driver | Jobs: 399174 | Customers: The Museum of North Craven Life | Actual hours: 8.5; source records: 1</x:v>
      </x:c>
      <x:c r="L214" t="str">
        <x:v>Include</x:v>
      </x:c>
      <x:c r="M214"/>
      <x:c r="N214"/>
    </x:row>
    <x:row r="215">
      <x:c r="A215" t="str">
        <x:v>Avtar Digpal|2026-02-11</x:v>
      </x:c>
      <x:c r="B215" s="888" t="n">
        <x:v>46064</x:v>
      </x:c>
      <x:c r="C215" t="str">
        <x:v>Avtar Digpal</x:v>
      </x:c>
      <x:c r="D215" t="str">
        <x:v>Permanent</x:v>
      </x:c>
      <x:c r="E215" t="str">
        <x:v>Leeds</x:v>
      </x:c>
      <x:c r="F215" t="str">
        <x:v>Operative Driver</x:v>
      </x:c>
      <x:c r="G215" t="str">
        <x:v>399174</x:v>
      </x:c>
      <x:c r="H215" t="str">
        <x:v>The Museum of North Craven Life</x:v>
      </x:c>
      <x:c r="I215" s="22" t="n">
        <x:v>9.25</x:v>
      </x:c>
      <x:c r="J215" t="str">
        <x:v>Worked</x:v>
      </x:c>
      <x:c r="K215" t="str">
        <x:v>Employee 104836; home branch Leeds; assigned role Operative Driver | Deployment branch: Leeds | Actual role: Operative Driver | Jobs: 399174 | Customers: The Museum of North Craven Life | Actual hours: 9.2; source records: 1</x:v>
      </x:c>
      <x:c r="L215" t="str">
        <x:v>Include</x:v>
      </x:c>
      <x:c r="M215"/>
      <x:c r="N215"/>
    </x:row>
    <x:row r="216">
      <x:c r="A216" t="str">
        <x:v>Avtar Digpal|2026-02-12</x:v>
      </x:c>
      <x:c r="B216" s="888" t="n">
        <x:v>46065</x:v>
      </x:c>
      <x:c r="C216" t="str">
        <x:v>Avtar Digpal</x:v>
      </x:c>
      <x:c r="D216" t="str">
        <x:v>Permanent</x:v>
      </x:c>
      <x:c r="E216" t="str">
        <x:v>Leeds</x:v>
      </x:c>
      <x:c r="F216" t="str">
        <x:v>Operative Driver</x:v>
      </x:c>
      <x:c r="G216" t="str">
        <x:v>399174</x:v>
      </x:c>
      <x:c r="H216" t="str">
        <x:v>The Museum of North Craven Life</x:v>
      </x:c>
      <x:c r="I216" s="22" t="n">
        <x:v>9.25</x:v>
      </x:c>
      <x:c r="J216" t="str">
        <x:v>Worked</x:v>
      </x:c>
      <x:c r="K216" t="str">
        <x:v>Employee 104836; home branch Leeds; assigned role Operative Driver | Deployment branch: Leeds | Actual role: Operative Driver | Jobs: 399174 | Customers: The Museum of North Craven Life | Actual hours: 9.2; source records: 1</x:v>
      </x:c>
      <x:c r="L216" t="str">
        <x:v>Include</x:v>
      </x:c>
      <x:c r="M216"/>
      <x:c r="N216"/>
    </x:row>
    <x:row r="217">
      <x:c r="A217" t="str">
        <x:v>Avtar Digpal|2026-02-13</x:v>
      </x:c>
      <x:c r="B217" s="888" t="n">
        <x:v>46066</x:v>
      </x:c>
      <x:c r="C217" t="str">
        <x:v>Avtar Digpal</x:v>
      </x:c>
      <x:c r="D217" t="str">
        <x:v>Permanent</x:v>
      </x:c>
      <x:c r="E217" t="str">
        <x:v>Leeds</x:v>
      </x:c>
      <x:c r="F217" t="str">
        <x:v>Operative Driver</x:v>
      </x:c>
      <x:c r="G217" t="str">
        <x:v>399174</x:v>
      </x:c>
      <x:c r="H217" t="str">
        <x:v>The Museum of North Craven Life</x:v>
      </x:c>
      <x:c r="I217" s="22" t="n">
        <x:v>8.25</x:v>
      </x:c>
      <x:c r="J217" t="str">
        <x:v>Worked</x:v>
      </x:c>
      <x:c r="K217" t="str">
        <x:v>Employee 104836; home branch Leeds; assigned role Operative Driver | Deployment branch: Leeds | Actual role: Operative Driver | Jobs: 399174 | Customers: The Museum of North Craven Life | Actual hours: 8.2; source records: 1</x:v>
      </x:c>
      <x:c r="L217" t="str">
        <x:v>Include</x:v>
      </x:c>
      <x:c r="M217"/>
      <x:c r="N217"/>
    </x:row>
    <x:row r="218">
      <x:c r="A218" t="str">
        <x:v>Avtar Digpal|2026-02-16</x:v>
      </x:c>
      <x:c r="B218" s="888" t="n">
        <x:v>46069</x:v>
      </x:c>
      <x:c r="C218" t="str">
        <x:v>Avtar Digpal</x:v>
      </x:c>
      <x:c r="D218" t="str">
        <x:v>Permanent</x:v>
      </x:c>
      <x:c r="E218" t="str">
        <x:v>Leeds</x:v>
      </x:c>
      <x:c r="F218" t="str">
        <x:v>Operative Driver</x:v>
      </x:c>
      <x:c r="G218" t="str">
        <x:v>399631</x:v>
      </x:c>
      <x:c r="H218" t="str">
        <x:v>Wakefield Council</x:v>
      </x:c>
      <x:c r="I218" s="22" t="n">
        <x:v>6</x:v>
      </x:c>
      <x:c r="J218" t="str">
        <x:v>Worked</x:v>
      </x:c>
      <x:c r="K218" t="str">
        <x:v>Employee 104836; home branch Leeds; assigned role Operative Driver | Deployment branch: Leeds | Actual role: Operative Driver | Jobs: 399631 | Customers: Wakefield Council | Actual hours: 6.0; source records: 1</x:v>
      </x:c>
      <x:c r="L218" t="str">
        <x:v>Include</x:v>
      </x:c>
      <x:c r="M218"/>
      <x:c r="N218"/>
    </x:row>
    <x:row r="219">
      <x:c r="A219" t="str">
        <x:v>Avtar Digpal|2026-02-17</x:v>
      </x:c>
      <x:c r="B219" s="888" t="n">
        <x:v>46070</x:v>
      </x:c>
      <x:c r="C219" t="str">
        <x:v>Avtar Digpal</x:v>
      </x:c>
      <x:c r="D219" t="str">
        <x:v>Permanent</x:v>
      </x:c>
      <x:c r="E219" t="str">
        <x:v>Leeds</x:v>
      </x:c>
      <x:c r="F219" t="str">
        <x:v>Operative Driver</x:v>
      </x:c>
      <x:c r="G219" t="str">
        <x:v>394443, 399454A</x:v>
      </x:c>
      <x:c r="H219" t="str">
        <x:v>BT; Restore Harrow Green</x:v>
      </x:c>
      <x:c r="I219" s="22" t="n">
        <x:v>18</x:v>
      </x:c>
      <x:c r="J219" t="str">
        <x:v>Worked — 2 records</x:v>
      </x:c>
      <x:c r="K219" t="str">
        <x:v>Employee 104836; home branch Leeds; assigned role Operative Driver | Deployment branch: Leeds, Manchester | Actual role: Operative Driver | Jobs: 394443, 399454A | Customers: BT; Restore Harrow Green | Actual hours: 18.0; source records: 2</x:v>
      </x:c>
      <x:c r="L219" t="str">
        <x:v>Include</x:v>
      </x:c>
      <x:c r="M219"/>
      <x:c r="N219"/>
    </x:row>
    <x:row r="220">
      <x:c r="A220" t="str">
        <x:v>Avtar Digpal|2026-02-18</x:v>
      </x:c>
      <x:c r="B220" s="888" t="n">
        <x:v>46071</x:v>
      </x:c>
      <x:c r="C220" t="str">
        <x:v>Avtar Digpal</x:v>
      </x:c>
      <x:c r="D220" t="str">
        <x:v>Permanent</x:v>
      </x:c>
      <x:c r="E220" t="str">
        <x:v>Leeds</x:v>
      </x:c>
      <x:c r="F220" t="str">
        <x:v>Operative Driver</x:v>
      </x:c>
      <x:c r="G220" t="str">
        <x:v>400327</x:v>
      </x:c>
      <x:c r="H220" t="str">
        <x:v>Adecco</x:v>
      </x:c>
      <x:c r="I220" s="22" t="n">
        <x:v>8.33</x:v>
      </x:c>
      <x:c r="J220" t="str">
        <x:v>Worked</x:v>
      </x:c>
      <x:c r="K220" t="str">
        <x:v>Employee 104836; home branch Leeds; assigned role Operative Driver | Deployment branch: Leeds | Actual role: Operative Driver | Jobs: 400327 | Customers: Adecco | Actual hours: 8.3; source records: 1</x:v>
      </x:c>
      <x:c r="L220" t="str">
        <x:v>Include</x:v>
      </x:c>
      <x:c r="M220"/>
      <x:c r="N220"/>
    </x:row>
    <x:row r="221">
      <x:c r="A221" t="str">
        <x:v>Avtar Digpal|2026-02-19</x:v>
      </x:c>
      <x:c r="B221" s="888" t="n">
        <x:v>46072</x:v>
      </x:c>
      <x:c r="C221" t="str">
        <x:v>Avtar Digpal</x:v>
      </x:c>
      <x:c r="D221" t="str">
        <x:v>Permanent</x:v>
      </x:c>
      <x:c r="E221" t="str">
        <x:v>Leeds</x:v>
      </x:c>
      <x:c r="F221" t="str">
        <x:v>Operative Driver</x:v>
      </x:c>
      <x:c r="G221" t="str">
        <x:v>400421</x:v>
      </x:c>
      <x:c r="H221" t="str">
        <x:v>Kirklees Council - Ms Janet Kaye</x:v>
      </x:c>
      <x:c r="I221" s="22" t="n">
        <x:v>7.5</x:v>
      </x:c>
      <x:c r="J221" t="str">
        <x:v>Worked</x:v>
      </x:c>
      <x:c r="K221" t="str">
        <x:v>Employee 104836; home branch Leeds; assigned role Operative Driver | Deployment branch: Leeds | Actual role: Operative Driver | Jobs: 400421 | Customers: Kirklees Council - Ms Janet Kaye | Actual hours: 7.5; source records: 1</x:v>
      </x:c>
      <x:c r="L221" t="str">
        <x:v>Include</x:v>
      </x:c>
      <x:c r="M221"/>
      <x:c r="N221"/>
    </x:row>
    <x:row r="222">
      <x:c r="A222" t="str">
        <x:v>Avtar Digpal|2026-02-20</x:v>
      </x:c>
      <x:c r="B222" s="888" t="n">
        <x:v>46073</x:v>
      </x:c>
      <x:c r="C222" t="str">
        <x:v>Avtar Digpal</x:v>
      </x:c>
      <x:c r="D222" t="str">
        <x:v>Permanent</x:v>
      </x:c>
      <x:c r="E222" t="str">
        <x:v>Leeds</x:v>
      </x:c>
      <x:c r="F222" t="str">
        <x:v>Operative Driver</x:v>
      </x:c>
      <x:c r="G222" t="str">
        <x:v>399887C, 399067</x:v>
      </x:c>
      <x:c r="H222" t="str">
        <x:v>Avantor ( LEEDS FEB 2026 ); Kirklees Council - Vicki Richards</x:v>
      </x:c>
      <x:c r="I222" s="22" t="n">
        <x:v>7.75</x:v>
      </x:c>
      <x:c r="J222" t="str">
        <x:v>Worked — 2 records</x:v>
      </x:c>
      <x:c r="K222" t="str">
        <x:v>Employee 104836; home branch Leeds; assigned role Operative Driver | Deployment branch: Cambridge, Leeds | Actual role: Operative Driver | Jobs: 399887C, 399067 | Customers: Avantor ( LEEDS FEB 2026 ); Kirklees Council - Vicki Richards | Actual hours: 7.8; source records: 2</x:v>
      </x:c>
      <x:c r="L222" t="str">
        <x:v>Include</x:v>
      </x:c>
      <x:c r="M222"/>
      <x:c r="N222"/>
    </x:row>
    <x:row r="223">
      <x:c r="A223" t="str">
        <x:v>Avtar Digpal|2026-02-23</x:v>
      </x:c>
      <x:c r="B223" s="888" t="n">
        <x:v>46076</x:v>
      </x:c>
      <x:c r="C223" t="str">
        <x:v>Avtar Digpal</x:v>
      </x:c>
      <x:c r="D223" t="str">
        <x:v>Permanent</x:v>
      </x:c>
      <x:c r="E223" t="str">
        <x:v>Leeds</x:v>
      </x:c>
      <x:c r="F223" t="str">
        <x:v>Operative Driver</x:v>
      </x:c>
      <x:c r="G223" t="str">
        <x:v>399068</x:v>
      </x:c>
      <x:c r="H223" t="str">
        <x:v>Kirklees Council - Caroline Croll</x:v>
      </x:c>
      <x:c r="I223" s="22" t="n">
        <x:v>3</x:v>
      </x:c>
      <x:c r="J223" t="str">
        <x:v>Worked</x:v>
      </x:c>
      <x:c r="K223" t="str">
        <x:v>Employee 104836; home branch Leeds; assigned role Operative Driver | Deployment branch: Leeds | Actual role: Operative Driver | Jobs: 399068 | Customers: Kirklees Council - Caroline Croll | Actual hours: 3.0; source records: 1</x:v>
      </x:c>
      <x:c r="L223" t="str">
        <x:v>Include</x:v>
      </x:c>
      <x:c r="M223"/>
      <x:c r="N223"/>
    </x:row>
    <x:row r="224">
      <x:c r="A224" t="str">
        <x:v>Avtar Digpal|2026-02-24</x:v>
      </x:c>
      <x:c r="B224" s="888" t="n">
        <x:v>46077</x:v>
      </x:c>
      <x:c r="C224" t="str">
        <x:v>Avtar Digpal</x:v>
      </x:c>
      <x:c r="D224" t="str">
        <x:v>Permanent</x:v>
      </x:c>
      <x:c r="E224" t="str">
        <x:v>Leeds</x:v>
      </x:c>
      <x:c r="F224" t="str">
        <x:v>Operative Driver</x:v>
      </x:c>
      <x:c r="G224" t="str">
        <x:v>396755A</x:v>
      </x:c>
      <x:c r="H224" t="str">
        <x:v>Kirklees Council - Andy Blair &amp; Lisa Broadhead</x:v>
      </x:c>
      <x:c r="I224" s="22" t="n">
        <x:v>8.5</x:v>
      </x:c>
      <x:c r="J224" t="str">
        <x:v>Worked</x:v>
      </x:c>
      <x:c r="K224" t="str">
        <x:v>Employee 104836; home branch Leeds; assigned role Operative Driver | Deployment branch: Leeds | Actual role: Operative Driver | Jobs: 396755A | Customers: Kirklees Council - Andy Blair &amp; Lisa Broadhead | Actual hours: 8.5; source records: 1</x:v>
      </x:c>
      <x:c r="L224" t="str">
        <x:v>Include</x:v>
      </x:c>
      <x:c r="M224"/>
      <x:c r="N224"/>
    </x:row>
    <x:row r="225">
      <x:c r="A225" t="str">
        <x:v>Avtar Digpal|2026-02-25</x:v>
      </x:c>
      <x:c r="B225" s="888" t="n">
        <x:v>46078</x:v>
      </x:c>
      <x:c r="C225" t="str">
        <x:v>Avtar Digpal</x:v>
      </x:c>
      <x:c r="D225" t="str">
        <x:v>Permanent</x:v>
      </x:c>
      <x:c r="E225" t="str">
        <x:v>Leeds</x:v>
      </x:c>
      <x:c r="F225" t="str">
        <x:v>Operative Driver</x:v>
      </x:c>
      <x:c r="G225" t="str">
        <x:v>394206</x:v>
      </x:c>
      <x:c r="H225" t="str">
        <x:v>BT plc</x:v>
      </x:c>
      <x:c r="I225" s="22" t="n">
        <x:v>11</x:v>
      </x:c>
      <x:c r="J225" t="str">
        <x:v>Worked</x:v>
      </x:c>
      <x:c r="K225" t="str">
        <x:v>Employee 104836; home branch Leeds; assigned role Operative Driver | Deployment branch: Leeds | Actual role: Operative Driver | Jobs: 394206 | Customers: BT plc | Actual hours: 11.0; source records: 1</x:v>
      </x:c>
      <x:c r="L225" t="str">
        <x:v>Include</x:v>
      </x:c>
      <x:c r="M225"/>
      <x:c r="N225"/>
    </x:row>
    <x:row r="226">
      <x:c r="A226" t="str">
        <x:v>Avtar Digpal|2026-02-26</x:v>
      </x:c>
      <x:c r="B226" s="888" t="n">
        <x:v>46079</x:v>
      </x:c>
      <x:c r="C226" t="str">
        <x:v>Avtar Digpal</x:v>
      </x:c>
      <x:c r="D226" t="str">
        <x:v>Permanent</x:v>
      </x:c>
      <x:c r="E226" t="str">
        <x:v>Leeds</x:v>
      </x:c>
      <x:c r="F226" t="str">
        <x:v>Operative Driver</x:v>
      </x:c>
      <x:c r="G226" t="str">
        <x:v>398716, 399454A</x:v>
      </x:c>
      <x:c r="H226" t="str">
        <x:v>Kirklees Council - Mr Howell; Restore Harrow Green</x:v>
      </x:c>
      <x:c r="I226" s="22" t="n">
        <x:v>9</x:v>
      </x:c>
      <x:c r="J226" t="str">
        <x:v>Worked — 2 records</x:v>
      </x:c>
      <x:c r="K226" t="str">
        <x:v>Employee 104836; home branch Leeds; assigned role Operative Driver | Deployment branch: Leeds | Actual role: Operative Porter | Jobs: 398716, 399454A | Customers: Kirklees Council - Mr Howell; Restore Harrow Green | Actual hours: 9.0; source records: 2</x:v>
      </x:c>
      <x:c r="L226" t="str">
        <x:v>Include</x:v>
      </x:c>
      <x:c r="M226"/>
      <x:c r="N226"/>
    </x:row>
    <x:row r="227">
      <x:c r="A227" t="str">
        <x:v>Avtar Digpal|2026-02-27</x:v>
      </x:c>
      <x:c r="B227" s="888" t="n">
        <x:v>46080</x:v>
      </x:c>
      <x:c r="C227" t="str">
        <x:v>Avtar Digpal</x:v>
      </x:c>
      <x:c r="D227" t="str">
        <x:v>Permanent</x:v>
      </x:c>
      <x:c r="E227" t="str">
        <x:v>Leeds</x:v>
      </x:c>
      <x:c r="F227" t="str">
        <x:v>Operative Driver</x:v>
      </x:c>
      <x:c r="G227" t="str">
        <x:v>399982</x:v>
      </x:c>
      <x:c r="H227" t="str">
        <x:v>Newcastle University</x:v>
      </x:c>
      <x:c r="I227" s="22" t="n">
        <x:v>6.75</x:v>
      </x:c>
      <x:c r="J227" t="str">
        <x:v>Worked</x:v>
      </x:c>
      <x:c r="K227" t="str">
        <x:v>Employee 104836; home branch Leeds; assigned role Operative Driver | Deployment branch: Leeds | Actual role: Operative Driver | Jobs: 399982 | Customers: Newcastle University | Actual hours: 6.8; source records: 1</x:v>
      </x:c>
      <x:c r="L227" t="str">
        <x:v>Include</x:v>
      </x:c>
      <x:c r="M227"/>
      <x:c r="N227"/>
    </x:row>
    <x:row r="228">
      <x:c r="A228" t="str">
        <x:v>B Gibbons|2026-02-05</x:v>
      </x:c>
      <x:c r="B228" s="888" t="n">
        <x:v>46058</x:v>
      </x:c>
      <x:c r="C228" t="str">
        <x:v>B Gibbons</x:v>
      </x:c>
      <x:c r="D228" t="str">
        <x:v>Permanent</x:v>
      </x:c>
      <x:c r="E228" t="str">
        <x:v>Thurrock</x:v>
      </x:c>
      <x:c r="F228" t="str">
        <x:v>Operative Porter</x:v>
      </x:c>
      <x:c r="G228" t="str">
        <x:v>400096</x:v>
      </x:c>
      <x:c r="H228" t="str">
        <x:v>Cushman &amp; Wakefield</x:v>
      </x:c>
      <x:c r="I228" s="22" t="n">
        <x:v>7</x:v>
      </x:c>
      <x:c r="J228" t="str">
        <x:v>Worked</x:v>
      </x:c>
      <x:c r="K228" t="str">
        <x:v>Employee 103080; home branch Thurrock; assigned role Operative Porter | Deployment branch: Thurrock | Actual role: Operative Porter | Jobs: 400096 | Customers: Cushman &amp; Wakefield | Actual hours: 7.0; source records: 1</x:v>
      </x:c>
      <x:c r="L228" t="str">
        <x:v>Include</x:v>
      </x:c>
      <x:c r="M228"/>
      <x:c r="N228"/>
    </x:row>
    <x:row r="229">
      <x:c r="A229" t="str">
        <x:v>B Gibbons|2026-02-06</x:v>
      </x:c>
      <x:c r="B229" s="888" t="n">
        <x:v>46059</x:v>
      </x:c>
      <x:c r="C229" t="str">
        <x:v>B Gibbons</x:v>
      </x:c>
      <x:c r="D229" t="str">
        <x:v>Permanent</x:v>
      </x:c>
      <x:c r="E229" t="str">
        <x:v>Thurrock</x:v>
      </x:c>
      <x:c r="F229" t="str">
        <x:v>Operative Porter</x:v>
      </x:c>
      <x:c r="G229" t="str">
        <x:v>399606</x:v>
      </x:c>
      <x:c r="H229" t="str">
        <x:v>The Hut Group Ltd (Arrow Films)</x:v>
      </x:c>
      <x:c r="I229" s="22" t="n">
        <x:v>11</x:v>
      </x:c>
      <x:c r="J229" t="str">
        <x:v>Worked</x:v>
      </x:c>
      <x:c r="K229" t="str">
        <x:v>Employee 103080; home branch Thurrock; assigned role Operative Porter | Deployment branch: Thurrock | Actual role: Operative Skilled | Jobs: 399606 | Customers: The Hut Group Ltd (Arrow Films) | Actual hours: 11.0; source records: 1</x:v>
      </x:c>
      <x:c r="L229" t="str">
        <x:v>Include</x:v>
      </x:c>
      <x:c r="M229"/>
      <x:c r="N229"/>
    </x:row>
    <x:row r="230">
      <x:c r="A230" t="str">
        <x:v>B Gibbons|2026-02-12</x:v>
      </x:c>
      <x:c r="B230" s="888" t="n">
        <x:v>46065</x:v>
      </x:c>
      <x:c r="C230" t="str">
        <x:v>B Gibbons</x:v>
      </x:c>
      <x:c r="D230" t="str">
        <x:v>Permanent</x:v>
      </x:c>
      <x:c r="E230" t="str">
        <x:v>Thurrock</x:v>
      </x:c>
      <x:c r="F230" t="str">
        <x:v>Operative Porter</x:v>
      </x:c>
      <x:c r="G230" t="str">
        <x:v>396803</x:v>
      </x:c>
      <x:c r="H230" t="str">
        <x:v>Ismael/Mr Hussein</x:v>
      </x:c>
      <x:c r="I230" s="22" t="n">
        <x:v>7</x:v>
      </x:c>
      <x:c r="J230" t="str">
        <x:v>Worked</x:v>
      </x:c>
      <x:c r="K230" t="str">
        <x:v>Employee 103080; home branch Thurrock; assigned role Operative Porter | Deployment branch: Thurrock | Actual role: Operative Porter | Jobs: 396803 | Customers: Ismael/Mr Hussein | Actual hours: 7.0; source records: 1</x:v>
      </x:c>
      <x:c r="L230" t="str">
        <x:v>Include</x:v>
      </x:c>
      <x:c r="M230"/>
      <x:c r="N230"/>
    </x:row>
    <x:row r="231">
      <x:c r="A231" t="str">
        <x:v>B Gibbons|2026-02-13</x:v>
      </x:c>
      <x:c r="B231" s="888" t="n">
        <x:v>46066</x:v>
      </x:c>
      <x:c r="C231" t="str">
        <x:v>B Gibbons</x:v>
      </x:c>
      <x:c r="D231" t="str">
        <x:v>Permanent</x:v>
      </x:c>
      <x:c r="E231" t="str">
        <x:v>Thurrock</x:v>
      </x:c>
      <x:c r="F231" t="str">
        <x:v>Operative Porter</x:v>
      </x:c>
      <x:c r="G231" t="str">
        <x:v>396207A</x:v>
      </x:c>
      <x:c r="H231" t="str">
        <x:v>Linklaters LLP</x:v>
      </x:c>
      <x:c r="I231" s="22" t="n">
        <x:v>11</x:v>
      </x:c>
      <x:c r="J231" t="str">
        <x:v>Worked</x:v>
      </x:c>
      <x:c r="K231" t="str">
        <x:v>Employee 103080; home branch Thurrock; assigned role Operative Porter | Deployment branch: Thurrock | Actual role: Operative Porter | Jobs: 396207A | Customers: Linklaters LLP | Actual hours: 11.0; source records: 1</x:v>
      </x:c>
      <x:c r="L231" t="str">
        <x:v>Include</x:v>
      </x:c>
      <x:c r="M231"/>
      <x:c r="N231"/>
    </x:row>
    <x:row r="232">
      <x:c r="A232" t="str">
        <x:v>B Gibbons|2026-02-16</x:v>
      </x:c>
      <x:c r="B232" s="888" t="n">
        <x:v>46069</x:v>
      </x:c>
      <x:c r="C232" t="str">
        <x:v>B Gibbons</x:v>
      </x:c>
      <x:c r="D232" t="str">
        <x:v>Permanent</x:v>
      </x:c>
      <x:c r="E232" t="str">
        <x:v>Thurrock</x:v>
      </x:c>
      <x:c r="F232" t="str">
        <x:v>Operative Porter</x:v>
      </x:c>
      <x:c r="G232" t="str">
        <x:v>400250</x:v>
      </x:c>
      <x:c r="H232" t="str">
        <x:v>Apple Europe Limited</x:v>
      </x:c>
      <x:c r="I232" s="22" t="n">
        <x:v>4</x:v>
      </x:c>
      <x:c r="J232" t="str">
        <x:v>Worked</x:v>
      </x:c>
      <x:c r="K232" t="str">
        <x:v>Employee 103080; home branch Thurrock; assigned role Operative Porter | Deployment branch: Thurrock | Actual role: Operative Porter | Jobs: 400250 | Customers: Apple Europe Limited | Actual hours: 4.0; source records: 1</x:v>
      </x:c>
      <x:c r="L232" t="str">
        <x:v>Include</x:v>
      </x:c>
      <x:c r="M232"/>
      <x:c r="N232"/>
    </x:row>
    <x:row r="233">
      <x:c r="A233" t="str">
        <x:v>B Gibbons|2026-02-19</x:v>
      </x:c>
      <x:c r="B233" s="888" t="n">
        <x:v>46072</x:v>
      </x:c>
      <x:c r="C233" t="str">
        <x:v>B Gibbons</x:v>
      </x:c>
      <x:c r="D233" t="str">
        <x:v>Permanent</x:v>
      </x:c>
      <x:c r="E233" t="str">
        <x:v>Thurrock</x:v>
      </x:c>
      <x:c r="F233" t="str">
        <x:v>Operative Porter</x:v>
      </x:c>
      <x:c r="G233"/>
      <x:c r="H233"/>
      <x:c r="I233" s="22" t="n">
        <x:v>0</x:v>
      </x:c>
      <x:c r="J233" t="str">
        <x:v>Annual leave</x:v>
      </x:c>
      <x:c r="K233" t="str">
        <x:v>Employee 103080; home branch Thurrock; assigned role Operative Porter | Leave: Annual Leave (Hours) | Leave calendar basis: Variable-pattern period</x:v>
      </x:c>
      <x:c r="L233" t="str">
        <x:v>Include</x:v>
      </x:c>
      <x:c r="M233"/>
      <x:c r="N233"/>
    </x:row>
    <x:row r="234">
      <x:c r="A234" t="str">
        <x:v>B Gibbons|2026-02-20</x:v>
      </x:c>
      <x:c r="B234" s="888" t="n">
        <x:v>46073</x:v>
      </x:c>
      <x:c r="C234" t="str">
        <x:v>B Gibbons</x:v>
      </x:c>
      <x:c r="D234" t="str">
        <x:v>Permanent</x:v>
      </x:c>
      <x:c r="E234" t="str">
        <x:v>Thurrock</x:v>
      </x:c>
      <x:c r="F234" t="str">
        <x:v>Operative Porter</x:v>
      </x:c>
      <x:c r="G234" t="str">
        <x:v>396207A</x:v>
      </x:c>
      <x:c r="H234" t="str">
        <x:v>Linklaters LLP</x:v>
      </x:c>
      <x:c r="I234" s="22" t="n">
        <x:v>9.5</x:v>
      </x:c>
      <x:c r="J234" t="str">
        <x:v>Worked</x:v>
      </x:c>
      <x:c r="K234" t="str">
        <x:v>Employee 103080; home branch Thurrock; assigned role Operative Porter | Deployment branch: Thurrock | Actual role: Operative Porter | Jobs: 396207A | Customers: Linklaters LLP | Actual hours: 9.5; source records: 1</x:v>
      </x:c>
      <x:c r="L234" t="str">
        <x:v>Include</x:v>
      </x:c>
      <x:c r="M234"/>
      <x:c r="N234"/>
    </x:row>
    <x:row r="235">
      <x:c r="A235" t="str">
        <x:v>B Gibbons|2026-02-23</x:v>
      </x:c>
      <x:c r="B235" s="888" t="n">
        <x:v>46076</x:v>
      </x:c>
      <x:c r="C235" t="str">
        <x:v>B Gibbons</x:v>
      </x:c>
      <x:c r="D235" t="str">
        <x:v>Permanent</x:v>
      </x:c>
      <x:c r="E235" t="str">
        <x:v>Thurrock</x:v>
      </x:c>
      <x:c r="F235" t="str">
        <x:v>Operative Porter</x:v>
      </x:c>
      <x:c r="G235" t="str">
        <x:v>396207</x:v>
      </x:c>
      <x:c r="H235" t="str">
        <x:v>Linklaters LLP</x:v>
      </x:c>
      <x:c r="I235" s="22" t="n">
        <x:v>10</x:v>
      </x:c>
      <x:c r="J235" t="str">
        <x:v>Worked</x:v>
      </x:c>
      <x:c r="K235" t="str">
        <x:v>Employee 103080; home branch Thurrock; assigned role Operative Porter | Deployment branch: Thurrock | Actual role: Operative Porter | Jobs: 396207 | Customers: Linklaters LLP | Actual hours: 10.0; source records: 1</x:v>
      </x:c>
      <x:c r="L235" t="str">
        <x:v>Include</x:v>
      </x:c>
      <x:c r="M235"/>
      <x:c r="N235"/>
    </x:row>
    <x:row r="236">
      <x:c r="A236" t="str">
        <x:v>B Gibbons|2026-02-24</x:v>
      </x:c>
      <x:c r="B236" s="888" t="n">
        <x:v>46077</x:v>
      </x:c>
      <x:c r="C236" t="str">
        <x:v>B Gibbons</x:v>
      </x:c>
      <x:c r="D236" t="str">
        <x:v>Permanent</x:v>
      </x:c>
      <x:c r="E236" t="str">
        <x:v>Thurrock</x:v>
      </x:c>
      <x:c r="F236" t="str">
        <x:v>Operative Porter</x:v>
      </x:c>
      <x:c r="G236" t="str">
        <x:v>396207</x:v>
      </x:c>
      <x:c r="H236" t="str">
        <x:v>Linklaters LLP</x:v>
      </x:c>
      <x:c r="I236" s="22" t="n">
        <x:v>9.5</x:v>
      </x:c>
      <x:c r="J236" t="str">
        <x:v>Worked</x:v>
      </x:c>
      <x:c r="K236" t="str">
        <x:v>Employee 103080; home branch Thurrock; assigned role Operative Porter | Deployment branch: Thurrock | Actual role: Operative Porter | Jobs: 396207 | Customers: Linklaters LLP | Actual hours: 9.5; source records: 1</x:v>
      </x:c>
      <x:c r="L236" t="str">
        <x:v>Include</x:v>
      </x:c>
      <x:c r="M236"/>
      <x:c r="N236"/>
    </x:row>
    <x:row r="237">
      <x:c r="A237" t="str">
        <x:v>B Gibbons|2026-02-25</x:v>
      </x:c>
      <x:c r="B237" s="888" t="n">
        <x:v>46078</x:v>
      </x:c>
      <x:c r="C237" t="str">
        <x:v>B Gibbons</x:v>
      </x:c>
      <x:c r="D237" t="str">
        <x:v>Permanent</x:v>
      </x:c>
      <x:c r="E237" t="str">
        <x:v>Thurrock</x:v>
      </x:c>
      <x:c r="F237" t="str">
        <x:v>Operative Porter</x:v>
      </x:c>
      <x:c r="G237" t="str">
        <x:v>396207</x:v>
      </x:c>
      <x:c r="H237" t="str">
        <x:v>Linklaters LLP</x:v>
      </x:c>
      <x:c r="I237" s="22" t="n">
        <x:v>9.5</x:v>
      </x:c>
      <x:c r="J237" t="str">
        <x:v>Worked</x:v>
      </x:c>
      <x:c r="K237" t="str">
        <x:v>Employee 103080; home branch Thurrock; assigned role Operative Porter | Deployment branch: Thurrock | Actual role: Operative Porter | Jobs: 396207 | Customers: Linklaters LLP | Actual hours: 9.5; source records: 1</x:v>
      </x:c>
      <x:c r="L237" t="str">
        <x:v>Include</x:v>
      </x:c>
      <x:c r="M237"/>
      <x:c r="N237"/>
    </x:row>
    <x:row r="238">
      <x:c r="A238" t="str">
        <x:v>B Gibbons|2026-02-26</x:v>
      </x:c>
      <x:c r="B238" s="888" t="n">
        <x:v>46079</x:v>
      </x:c>
      <x:c r="C238" t="str">
        <x:v>B Gibbons</x:v>
      </x:c>
      <x:c r="D238" t="str">
        <x:v>Permanent</x:v>
      </x:c>
      <x:c r="E238" t="str">
        <x:v>Thurrock</x:v>
      </x:c>
      <x:c r="F238" t="str">
        <x:v>Operative Porter</x:v>
      </x:c>
      <x:c r="G238" t="str">
        <x:v>396207</x:v>
      </x:c>
      <x:c r="H238" t="str">
        <x:v>Linklaters LLP</x:v>
      </x:c>
      <x:c r="I238" s="22" t="n">
        <x:v>9.5</x:v>
      </x:c>
      <x:c r="J238" t="str">
        <x:v>Worked</x:v>
      </x:c>
      <x:c r="K238" t="str">
        <x:v>Employee 103080; home branch Thurrock; assigned role Operative Porter | Deployment branch: Thurrock | Actual role: Operative Porter | Jobs: 396207 | Customers: Linklaters LLP | Actual hours: 9.5; source records: 1</x:v>
      </x:c>
      <x:c r="L238" t="str">
        <x:v>Include</x:v>
      </x:c>
      <x:c r="M238"/>
      <x:c r="N238"/>
    </x:row>
    <x:row r="239">
      <x:c r="A239" t="str">
        <x:v>B Gibbons|2026-02-27</x:v>
      </x:c>
      <x:c r="B239" s="888" t="n">
        <x:v>46080</x:v>
      </x:c>
      <x:c r="C239" t="str">
        <x:v>B Gibbons</x:v>
      </x:c>
      <x:c r="D239" t="str">
        <x:v>Permanent</x:v>
      </x:c>
      <x:c r="E239" t="str">
        <x:v>Thurrock</x:v>
      </x:c>
      <x:c r="F239" t="str">
        <x:v>Operative Porter</x:v>
      </x:c>
      <x:c r="G239" t="str">
        <x:v>396207</x:v>
      </x:c>
      <x:c r="H239" t="str">
        <x:v>Linklaters LLP</x:v>
      </x:c>
      <x:c r="I239" s="22" t="n">
        <x:v>9.5</x:v>
      </x:c>
      <x:c r="J239" t="str">
        <x:v>Worked</x:v>
      </x:c>
      <x:c r="K239" t="str">
        <x:v>Employee 103080; home branch Thurrock; assigned role Operative Porter | Deployment branch: Thurrock | Actual role: Operative Porter | Jobs: 396207 | Customers: Linklaters LLP | Actual hours: 9.5; source records: 1</x:v>
      </x:c>
      <x:c r="L239" t="str">
        <x:v>Include</x:v>
      </x:c>
      <x:c r="M239"/>
      <x:c r="N239"/>
    </x:row>
    <x:row r="240">
      <x:c r="A240" t="str">
        <x:v>B Kilula|2026-02-02</x:v>
      </x:c>
      <x:c r="B240" s="888" t="n">
        <x:v>46055</x:v>
      </x:c>
      <x:c r="C240" t="str">
        <x:v>B Kilula</x:v>
      </x:c>
      <x:c r="D240" t="str">
        <x:v>Permanent</x:v>
      </x:c>
      <x:c r="E240" t="str">
        <x:v>Croydon</x:v>
      </x:c>
      <x:c r="F240" t="str">
        <x:v>Operative Porter</x:v>
      </x:c>
      <x:c r="G240" t="str">
        <x:v>398450</x:v>
      </x:c>
      <x:c r="H240" t="str">
        <x:v>Apple Europe Ltd</x:v>
      </x:c>
      <x:c r="I240" s="22" t="n">
        <x:v>10</x:v>
      </x:c>
      <x:c r="J240" t="str">
        <x:v>Worked</x:v>
      </x:c>
      <x:c r="K240" t="str">
        <x:v>Employee 104064; home branch Croydon; assigned role Operative Porter | Deployment branch: Croydon | Actual role: Operative Porter | Jobs: 398450 | Customers: Apple Europe Ltd | Actual hours: 10.0; source records: 1</x:v>
      </x:c>
      <x:c r="L240" t="str">
        <x:v>Include</x:v>
      </x:c>
      <x:c r="M240"/>
      <x:c r="N240"/>
    </x:row>
    <x:row r="241">
      <x:c r="A241" t="str">
        <x:v>B Kilula|2026-02-03</x:v>
      </x:c>
      <x:c r="B241" s="888" t="n">
        <x:v>46056</x:v>
      </x:c>
      <x:c r="C241" t="str">
        <x:v>B Kilula</x:v>
      </x:c>
      <x:c r="D241" t="str">
        <x:v>Permanent</x:v>
      </x:c>
      <x:c r="E241" t="str">
        <x:v>Croydon</x:v>
      </x:c>
      <x:c r="F241" t="str">
        <x:v>Operative Porter</x:v>
      </x:c>
      <x:c r="G241" t="str">
        <x:v>398450</x:v>
      </x:c>
      <x:c r="H241" t="str">
        <x:v>Apple Europe Ltd</x:v>
      </x:c>
      <x:c r="I241" s="22" t="n">
        <x:v>10</x:v>
      </x:c>
      <x:c r="J241" t="str">
        <x:v>Worked</x:v>
      </x:c>
      <x:c r="K241" t="str">
        <x:v>Employee 104064; home branch Croydon; assigned role Operative Porter | Deployment branch: Croydon | Actual role: Operative Porter | Jobs: 398450 | Customers: Apple Europe Ltd | Actual hours: 10.0; source records: 1</x:v>
      </x:c>
      <x:c r="L241" t="str">
        <x:v>Include</x:v>
      </x:c>
      <x:c r="M241"/>
      <x:c r="N241"/>
    </x:row>
    <x:row r="242">
      <x:c r="A242" t="str">
        <x:v>B Kilula|2026-02-04</x:v>
      </x:c>
      <x:c r="B242" s="888" t="n">
        <x:v>46057</x:v>
      </x:c>
      <x:c r="C242" t="str">
        <x:v>B Kilula</x:v>
      </x:c>
      <x:c r="D242" t="str">
        <x:v>Permanent</x:v>
      </x:c>
      <x:c r="E242" t="str">
        <x:v>Croydon</x:v>
      </x:c>
      <x:c r="F242" t="str">
        <x:v>Operative Porter</x:v>
      </x:c>
      <x:c r="G242" t="str">
        <x:v>398450</x:v>
      </x:c>
      <x:c r="H242" t="str">
        <x:v>Apple Europe Ltd</x:v>
      </x:c>
      <x:c r="I242" s="22" t="n">
        <x:v>10</x:v>
      </x:c>
      <x:c r="J242" t="str">
        <x:v>Worked</x:v>
      </x:c>
      <x:c r="K242" t="str">
        <x:v>Employee 104064; home branch Croydon; assigned role Operative Porter | Deployment branch: Croydon | Actual role: Operative Porter | Jobs: 398450 | Customers: Apple Europe Ltd | Actual hours: 10.0; source records: 1</x:v>
      </x:c>
      <x:c r="L242" t="str">
        <x:v>Include</x:v>
      </x:c>
      <x:c r="M242"/>
      <x:c r="N242"/>
    </x:row>
    <x:row r="243">
      <x:c r="A243" t="str">
        <x:v>B Kilula|2026-02-05</x:v>
      </x:c>
      <x:c r="B243" s="888" t="n">
        <x:v>46058</x:v>
      </x:c>
      <x:c r="C243" t="str">
        <x:v>B Kilula</x:v>
      </x:c>
      <x:c r="D243" t="str">
        <x:v>Permanent</x:v>
      </x:c>
      <x:c r="E243" t="str">
        <x:v>Croydon</x:v>
      </x:c>
      <x:c r="F243" t="str">
        <x:v>Operative Porter</x:v>
      </x:c>
      <x:c r="G243" t="str">
        <x:v>398450</x:v>
      </x:c>
      <x:c r="H243" t="str">
        <x:v>Apple Europe Ltd</x:v>
      </x:c>
      <x:c r="I243" s="22" t="n">
        <x:v>10</x:v>
      </x:c>
      <x:c r="J243" t="str">
        <x:v>Worked</x:v>
      </x:c>
      <x:c r="K243" t="str">
        <x:v>Employee 104064; home branch Croydon; assigned role Operative Porter | Deployment branch: Croydon | Actual role: Operative Porter | Jobs: 398450 | Customers: Apple Europe Ltd | Actual hours: 10.0; source records: 1</x:v>
      </x:c>
      <x:c r="L243" t="str">
        <x:v>Include</x:v>
      </x:c>
      <x:c r="M243"/>
      <x:c r="N243"/>
    </x:row>
    <x:row r="244">
      <x:c r="A244" t="str">
        <x:v>B Kilula|2026-02-06</x:v>
      </x:c>
      <x:c r="B244" s="888" t="n">
        <x:v>46059</x:v>
      </x:c>
      <x:c r="C244" t="str">
        <x:v>B Kilula</x:v>
      </x:c>
      <x:c r="D244" t="str">
        <x:v>Permanent</x:v>
      </x:c>
      <x:c r="E244" t="str">
        <x:v>Croydon</x:v>
      </x:c>
      <x:c r="F244" t="str">
        <x:v>Operative Porter</x:v>
      </x:c>
      <x:c r="G244" t="str">
        <x:v>398450</x:v>
      </x:c>
      <x:c r="H244" t="str">
        <x:v>Apple Europe Ltd</x:v>
      </x:c>
      <x:c r="I244" s="22" t="n">
        <x:v>10</x:v>
      </x:c>
      <x:c r="J244" t="str">
        <x:v>Worked</x:v>
      </x:c>
      <x:c r="K244" t="str">
        <x:v>Employee 104064; home branch Croydon; assigned role Operative Porter | Deployment branch: Croydon | Actual role: Operative Porter | Jobs: 398450 | Customers: Apple Europe Ltd | Actual hours: 10.0; source records: 1</x:v>
      </x:c>
      <x:c r="L244" t="str">
        <x:v>Include</x:v>
      </x:c>
      <x:c r="M244"/>
      <x:c r="N244"/>
    </x:row>
    <x:row r="245">
      <x:c r="A245" t="str">
        <x:v>B Kilula|2026-02-09</x:v>
      </x:c>
      <x:c r="B245" s="888" t="n">
        <x:v>46062</x:v>
      </x:c>
      <x:c r="C245" t="str">
        <x:v>B Kilula</x:v>
      </x:c>
      <x:c r="D245" t="str">
        <x:v>Permanent</x:v>
      </x:c>
      <x:c r="E245" t="str">
        <x:v>Croydon</x:v>
      </x:c>
      <x:c r="F245" t="str">
        <x:v>Operative Porter</x:v>
      </x:c>
      <x:c r="G245" t="str">
        <x:v>398450</x:v>
      </x:c>
      <x:c r="H245" t="str">
        <x:v>Apple Europe Ltd</x:v>
      </x:c>
      <x:c r="I245" s="22" t="n">
        <x:v>10</x:v>
      </x:c>
      <x:c r="J245" t="str">
        <x:v>Worked</x:v>
      </x:c>
      <x:c r="K245" t="str">
        <x:v>Employee 104064; home branch Croydon; assigned role Operative Porter | Deployment branch: Croydon | Actual role: Operative Porter | Jobs: 398450 | Customers: Apple Europe Ltd | Actual hours: 10.0; source records: 1</x:v>
      </x:c>
      <x:c r="L245" t="str">
        <x:v>Include</x:v>
      </x:c>
      <x:c r="M245"/>
      <x:c r="N245"/>
    </x:row>
    <x:row r="246">
      <x:c r="A246" t="str">
        <x:v>B Kilula|2026-02-10</x:v>
      </x:c>
      <x:c r="B246" s="888" t="n">
        <x:v>46063</x:v>
      </x:c>
      <x:c r="C246" t="str">
        <x:v>B Kilula</x:v>
      </x:c>
      <x:c r="D246" t="str">
        <x:v>Permanent</x:v>
      </x:c>
      <x:c r="E246" t="str">
        <x:v>Croydon</x:v>
      </x:c>
      <x:c r="F246" t="str">
        <x:v>Operative Porter</x:v>
      </x:c>
      <x:c r="G246" t="str">
        <x:v>398450</x:v>
      </x:c>
      <x:c r="H246" t="str">
        <x:v>Apple Europe Ltd</x:v>
      </x:c>
      <x:c r="I246" s="22" t="n">
        <x:v>10</x:v>
      </x:c>
      <x:c r="J246" t="str">
        <x:v>Worked</x:v>
      </x:c>
      <x:c r="K246" t="str">
        <x:v>Employee 104064; home branch Croydon; assigned role Operative Porter | Deployment branch: Croydon | Actual role: Operative Porter | Jobs: 398450 | Customers: Apple Europe Ltd | Actual hours: 10.0; source records: 1</x:v>
      </x:c>
      <x:c r="L246" t="str">
        <x:v>Include</x:v>
      </x:c>
      <x:c r="M246"/>
      <x:c r="N246"/>
    </x:row>
    <x:row r="247">
      <x:c r="A247" t="str">
        <x:v>B Kilula|2026-02-11</x:v>
      </x:c>
      <x:c r="B247" s="888" t="n">
        <x:v>46064</x:v>
      </x:c>
      <x:c r="C247" t="str">
        <x:v>B Kilula</x:v>
      </x:c>
      <x:c r="D247" t="str">
        <x:v>Permanent</x:v>
      </x:c>
      <x:c r="E247" t="str">
        <x:v>Croydon</x:v>
      </x:c>
      <x:c r="F247" t="str">
        <x:v>Operative Porter</x:v>
      </x:c>
      <x:c r="G247" t="str">
        <x:v>398450</x:v>
      </x:c>
      <x:c r="H247" t="str">
        <x:v>Apple Europe Ltd</x:v>
      </x:c>
      <x:c r="I247" s="22" t="n">
        <x:v>10</x:v>
      </x:c>
      <x:c r="J247" t="str">
        <x:v>Worked</x:v>
      </x:c>
      <x:c r="K247" t="str">
        <x:v>Employee 104064; home branch Croydon; assigned role Operative Porter | Deployment branch: Croydon | Actual role: Operative Porter | Jobs: 398450 | Customers: Apple Europe Ltd | Actual hours: 10.0; source records: 1</x:v>
      </x:c>
      <x:c r="L247" t="str">
        <x:v>Include</x:v>
      </x:c>
      <x:c r="M247"/>
      <x:c r="N247"/>
    </x:row>
    <x:row r="248">
      <x:c r="A248" t="str">
        <x:v>B Kilula|2026-02-12</x:v>
      </x:c>
      <x:c r="B248" s="888" t="n">
        <x:v>46065</x:v>
      </x:c>
      <x:c r="C248" t="str">
        <x:v>B Kilula</x:v>
      </x:c>
      <x:c r="D248" t="str">
        <x:v>Permanent</x:v>
      </x:c>
      <x:c r="E248" t="str">
        <x:v>Croydon</x:v>
      </x:c>
      <x:c r="F248" t="str">
        <x:v>Operative Porter</x:v>
      </x:c>
      <x:c r="G248" t="str">
        <x:v>398450</x:v>
      </x:c>
      <x:c r="H248" t="str">
        <x:v>Apple Europe Ltd</x:v>
      </x:c>
      <x:c r="I248" s="22" t="n">
        <x:v>10</x:v>
      </x:c>
      <x:c r="J248" t="str">
        <x:v>Worked</x:v>
      </x:c>
      <x:c r="K248" t="str">
        <x:v>Employee 104064; home branch Croydon; assigned role Operative Porter | Deployment branch: Croydon | Actual role: Operative Porter | Jobs: 398450 | Customers: Apple Europe Ltd | Actual hours: 10.0; source records: 1</x:v>
      </x:c>
      <x:c r="L248" t="str">
        <x:v>Include</x:v>
      </x:c>
      <x:c r="M248"/>
      <x:c r="N248"/>
    </x:row>
    <x:row r="249">
      <x:c r="A249" t="str">
        <x:v>B Kilula|2026-02-13</x:v>
      </x:c>
      <x:c r="B249" s="888" t="n">
        <x:v>46066</x:v>
      </x:c>
      <x:c r="C249" t="str">
        <x:v>B Kilula</x:v>
      </x:c>
      <x:c r="D249" t="str">
        <x:v>Permanent</x:v>
      </x:c>
      <x:c r="E249" t="str">
        <x:v>Croydon</x:v>
      </x:c>
      <x:c r="F249" t="str">
        <x:v>Operative Porter</x:v>
      </x:c>
      <x:c r="G249" t="str">
        <x:v>398450</x:v>
      </x:c>
      <x:c r="H249" t="str">
        <x:v>Apple Europe Ltd</x:v>
      </x:c>
      <x:c r="I249" s="22" t="n">
        <x:v>10</x:v>
      </x:c>
      <x:c r="J249" t="str">
        <x:v>Worked</x:v>
      </x:c>
      <x:c r="K249" t="str">
        <x:v>Employee 104064; home branch Croydon; assigned role Operative Porter | Deployment branch: Croydon | Actual role: Operative Porter | Jobs: 398450 | Customers: Apple Europe Ltd | Actual hours: 10.0; source records: 1</x:v>
      </x:c>
      <x:c r="L249" t="str">
        <x:v>Include</x:v>
      </x:c>
      <x:c r="M249"/>
      <x:c r="N249"/>
    </x:row>
    <x:row r="250">
      <x:c r="A250" t="str">
        <x:v>B Kilula|2026-02-16</x:v>
      </x:c>
      <x:c r="B250" s="888" t="n">
        <x:v>46069</x:v>
      </x:c>
      <x:c r="C250" t="str">
        <x:v>B Kilula</x:v>
      </x:c>
      <x:c r="D250" t="str">
        <x:v>Permanent</x:v>
      </x:c>
      <x:c r="E250" t="str">
        <x:v>Croydon</x:v>
      </x:c>
      <x:c r="F250" t="str">
        <x:v>Operative Porter</x:v>
      </x:c>
      <x:c r="G250" t="str">
        <x:v>398450</x:v>
      </x:c>
      <x:c r="H250" t="str">
        <x:v>Apple Europe Ltd</x:v>
      </x:c>
      <x:c r="I250" s="22" t="n">
        <x:v>10</x:v>
      </x:c>
      <x:c r="J250" t="str">
        <x:v>Worked</x:v>
      </x:c>
      <x:c r="K250" t="str">
        <x:v>Employee 104064; home branch Croydon; assigned role Operative Porter | Deployment branch: Croydon | Actual role: Operative Porter | Jobs: 398450 | Customers: Apple Europe Ltd | Actual hours: 10.0; source records: 1</x:v>
      </x:c>
      <x:c r="L250" t="str">
        <x:v>Include</x:v>
      </x:c>
      <x:c r="M250"/>
      <x:c r="N250"/>
    </x:row>
    <x:row r="251">
      <x:c r="A251" t="str">
        <x:v>B Kilula|2026-02-17</x:v>
      </x:c>
      <x:c r="B251" s="888" t="n">
        <x:v>46070</x:v>
      </x:c>
      <x:c r="C251" t="str">
        <x:v>B Kilula</x:v>
      </x:c>
      <x:c r="D251" t="str">
        <x:v>Permanent</x:v>
      </x:c>
      <x:c r="E251" t="str">
        <x:v>Croydon</x:v>
      </x:c>
      <x:c r="F251" t="str">
        <x:v>Operative Porter</x:v>
      </x:c>
      <x:c r="G251" t="str">
        <x:v>398450</x:v>
      </x:c>
      <x:c r="H251" t="str">
        <x:v>Apple Europe Ltd</x:v>
      </x:c>
      <x:c r="I251" s="22" t="n">
        <x:v>10</x:v>
      </x:c>
      <x:c r="J251" t="str">
        <x:v>Worked</x:v>
      </x:c>
      <x:c r="K251" t="str">
        <x:v>Employee 104064; home branch Croydon; assigned role Operative Porter | Deployment branch: Croydon | Actual role: Operative Porter | Jobs: 398450 | Customers: Apple Europe Ltd | Actual hours: 10.0; source records: 1</x:v>
      </x:c>
      <x:c r="L251" t="str">
        <x:v>Include</x:v>
      </x:c>
      <x:c r="M251"/>
      <x:c r="N251"/>
    </x:row>
    <x:row r="252">
      <x:c r="A252" t="str">
        <x:v>B Kilula|2026-02-18</x:v>
      </x:c>
      <x:c r="B252" s="888" t="n">
        <x:v>46071</x:v>
      </x:c>
      <x:c r="C252" t="str">
        <x:v>B Kilula</x:v>
      </x:c>
      <x:c r="D252" t="str">
        <x:v>Permanent</x:v>
      </x:c>
      <x:c r="E252" t="str">
        <x:v>Croydon</x:v>
      </x:c>
      <x:c r="F252" t="str">
        <x:v>Operative Porter</x:v>
      </x:c>
      <x:c r="G252" t="str">
        <x:v>398450</x:v>
      </x:c>
      <x:c r="H252" t="str">
        <x:v>Apple Europe Ltd</x:v>
      </x:c>
      <x:c r="I252" s="22" t="n">
        <x:v>10</x:v>
      </x:c>
      <x:c r="J252" t="str">
        <x:v>Worked</x:v>
      </x:c>
      <x:c r="K252" t="str">
        <x:v>Employee 104064; home branch Croydon; assigned role Operative Porter | Deployment branch: Croydon | Actual role: Operative Porter | Jobs: 398450 | Customers: Apple Europe Ltd | Actual hours: 10.0; source records: 1</x:v>
      </x:c>
      <x:c r="L252" t="str">
        <x:v>Include</x:v>
      </x:c>
      <x:c r="M252"/>
      <x:c r="N252"/>
    </x:row>
    <x:row r="253">
      <x:c r="A253" t="str">
        <x:v>B Kilula|2026-02-19</x:v>
      </x:c>
      <x:c r="B253" s="888" t="n">
        <x:v>46072</x:v>
      </x:c>
      <x:c r="C253" t="str">
        <x:v>B Kilula</x:v>
      </x:c>
      <x:c r="D253" t="str">
        <x:v>Permanent</x:v>
      </x:c>
      <x:c r="E253" t="str">
        <x:v>Croydon</x:v>
      </x:c>
      <x:c r="F253" t="str">
        <x:v>Operative Porter</x:v>
      </x:c>
      <x:c r="G253" t="str">
        <x:v>398450</x:v>
      </x:c>
      <x:c r="H253" t="str">
        <x:v>Apple Europe Ltd</x:v>
      </x:c>
      <x:c r="I253" s="22" t="n">
        <x:v>10</x:v>
      </x:c>
      <x:c r="J253" t="str">
        <x:v>Worked</x:v>
      </x:c>
      <x:c r="K253" t="str">
        <x:v>Employee 104064; home branch Croydon; assigned role Operative Porter | Deployment branch: Croydon | Actual role: Operative Porter | Jobs: 398450 | Customers: Apple Europe Ltd | Actual hours: 10.0; source records: 1</x:v>
      </x:c>
      <x:c r="L253" t="str">
        <x:v>Include</x:v>
      </x:c>
      <x:c r="M253"/>
      <x:c r="N253"/>
    </x:row>
    <x:row r="254">
      <x:c r="A254" t="str">
        <x:v>B Kilula|2026-02-23</x:v>
      </x:c>
      <x:c r="B254" s="888" t="n">
        <x:v>46076</x:v>
      </x:c>
      <x:c r="C254" t="str">
        <x:v>B Kilula</x:v>
      </x:c>
      <x:c r="D254" t="str">
        <x:v>Permanent</x:v>
      </x:c>
      <x:c r="E254" t="str">
        <x:v>Croydon</x:v>
      </x:c>
      <x:c r="F254" t="str">
        <x:v>Operative Porter</x:v>
      </x:c>
      <x:c r="G254" t="str">
        <x:v>398450</x:v>
      </x:c>
      <x:c r="H254" t="str">
        <x:v>Apple Europe Ltd</x:v>
      </x:c>
      <x:c r="I254" s="22" t="n">
        <x:v>10</x:v>
      </x:c>
      <x:c r="J254" t="str">
        <x:v>Worked</x:v>
      </x:c>
      <x:c r="K254" t="str">
        <x:v>Employee 104064; home branch Croydon; assigned role Operative Porter | Deployment branch: Croydon | Actual role: Operative Porter | Jobs: 398450 | Customers: Apple Europe Ltd | Actual hours: 10.0; source records: 1</x:v>
      </x:c>
      <x:c r="L254" t="str">
        <x:v>Include</x:v>
      </x:c>
      <x:c r="M254"/>
      <x:c r="N254"/>
    </x:row>
    <x:row r="255">
      <x:c r="A255" t="str">
        <x:v>B Kilula|2026-02-24</x:v>
      </x:c>
      <x:c r="B255" s="888" t="n">
        <x:v>46077</x:v>
      </x:c>
      <x:c r="C255" t="str">
        <x:v>B Kilula</x:v>
      </x:c>
      <x:c r="D255" t="str">
        <x:v>Permanent</x:v>
      </x:c>
      <x:c r="E255" t="str">
        <x:v>Croydon</x:v>
      </x:c>
      <x:c r="F255" t="str">
        <x:v>Operative Porter</x:v>
      </x:c>
      <x:c r="G255" t="str">
        <x:v>398450</x:v>
      </x:c>
      <x:c r="H255" t="str">
        <x:v>Apple Europe Ltd</x:v>
      </x:c>
      <x:c r="I255" s="22" t="n">
        <x:v>10</x:v>
      </x:c>
      <x:c r="J255" t="str">
        <x:v>Worked</x:v>
      </x:c>
      <x:c r="K255" t="str">
        <x:v>Employee 104064; home branch Croydon; assigned role Operative Porter | Deployment branch: Croydon | Actual role: Operative Porter | Jobs: 398450 | Customers: Apple Europe Ltd | Actual hours: 10.0; source records: 1</x:v>
      </x:c>
      <x:c r="L255" t="str">
        <x:v>Include</x:v>
      </x:c>
      <x:c r="M255"/>
      <x:c r="N255"/>
    </x:row>
    <x:row r="256">
      <x:c r="A256" t="str">
        <x:v>B Kilula|2026-02-25</x:v>
      </x:c>
      <x:c r="B256" s="888" t="n">
        <x:v>46078</x:v>
      </x:c>
      <x:c r="C256" t="str">
        <x:v>B Kilula</x:v>
      </x:c>
      <x:c r="D256" t="str">
        <x:v>Permanent</x:v>
      </x:c>
      <x:c r="E256" t="str">
        <x:v>Croydon</x:v>
      </x:c>
      <x:c r="F256" t="str">
        <x:v>Operative Porter</x:v>
      </x:c>
      <x:c r="G256" t="str">
        <x:v>398450</x:v>
      </x:c>
      <x:c r="H256" t="str">
        <x:v>Apple Europe Ltd</x:v>
      </x:c>
      <x:c r="I256" s="22" t="n">
        <x:v>10</x:v>
      </x:c>
      <x:c r="J256" t="str">
        <x:v>Worked</x:v>
      </x:c>
      <x:c r="K256" t="str">
        <x:v>Employee 104064; home branch Croydon; assigned role Operative Porter | Deployment branch: Croydon | Actual role: Operative Porter | Jobs: 398450 | Customers: Apple Europe Ltd | Actual hours: 10.0; source records: 1</x:v>
      </x:c>
      <x:c r="L256" t="str">
        <x:v>Include</x:v>
      </x:c>
      <x:c r="M256"/>
      <x:c r="N256"/>
    </x:row>
    <x:row r="257">
      <x:c r="A257" t="str">
        <x:v>B Kilula|2026-02-26</x:v>
      </x:c>
      <x:c r="B257" s="888" t="n">
        <x:v>46079</x:v>
      </x:c>
      <x:c r="C257" t="str">
        <x:v>B Kilula</x:v>
      </x:c>
      <x:c r="D257" t="str">
        <x:v>Permanent</x:v>
      </x:c>
      <x:c r="E257" t="str">
        <x:v>Croydon</x:v>
      </x:c>
      <x:c r="F257" t="str">
        <x:v>Operative Porter</x:v>
      </x:c>
      <x:c r="G257" t="str">
        <x:v>398450</x:v>
      </x:c>
      <x:c r="H257" t="str">
        <x:v>Apple Europe Ltd</x:v>
      </x:c>
      <x:c r="I257" s="22" t="n">
        <x:v>10</x:v>
      </x:c>
      <x:c r="J257" t="str">
        <x:v>Worked</x:v>
      </x:c>
      <x:c r="K257" t="str">
        <x:v>Employee 104064; home branch Croydon; assigned role Operative Porter | Deployment branch: Croydon | Actual role: Operative Porter | Jobs: 398450 | Customers: Apple Europe Ltd | Actual hours: 10.0; source records: 1</x:v>
      </x:c>
      <x:c r="L257" t="str">
        <x:v>Include</x:v>
      </x:c>
      <x:c r="M257"/>
      <x:c r="N257"/>
    </x:row>
    <x:row r="258">
      <x:c r="A258" t="str">
        <x:v>B Kilula|2026-02-27</x:v>
      </x:c>
      <x:c r="B258" s="888" t="n">
        <x:v>46080</x:v>
      </x:c>
      <x:c r="C258" t="str">
        <x:v>B Kilula</x:v>
      </x:c>
      <x:c r="D258" t="str">
        <x:v>Permanent</x:v>
      </x:c>
      <x:c r="E258" t="str">
        <x:v>Croydon</x:v>
      </x:c>
      <x:c r="F258" t="str">
        <x:v>Operative Porter</x:v>
      </x:c>
      <x:c r="G258" t="str">
        <x:v>398450</x:v>
      </x:c>
      <x:c r="H258" t="str">
        <x:v>Apple Europe Ltd</x:v>
      </x:c>
      <x:c r="I258" s="22" t="n">
        <x:v>10</x:v>
      </x:c>
      <x:c r="J258" t="str">
        <x:v>Worked</x:v>
      </x:c>
      <x:c r="K258" t="str">
        <x:v>Employee 104064; home branch Croydon; assigned role Operative Porter | Deployment branch: Croydon | Actual role: Operative Porter | Jobs: 398450 | Customers: Apple Europe Ltd | Actual hours: 10.0; source records: 1</x:v>
      </x:c>
      <x:c r="L258" t="str">
        <x:v>Include</x:v>
      </x:c>
      <x:c r="M258"/>
      <x:c r="N258"/>
    </x:row>
    <x:row r="259">
      <x:c r="A259" t="str">
        <x:v>B Martin (B) EV|2026-02-01</x:v>
      </x:c>
      <x:c r="B259" s="888" t="n">
        <x:v>46054</x:v>
      </x:c>
      <x:c r="C259" t="str">
        <x:v>B Martin (B) EV</x:v>
      </x:c>
      <x:c r="D259" t="str">
        <x:v>Permanent</x:v>
      </x:c>
      <x:c r="E259" t="str">
        <x:v>Thurrock</x:v>
      </x:c>
      <x:c r="F259" t="str">
        <x:v>Operative Skilled</x:v>
      </x:c>
      <x:c r="G259" t="str">
        <x:v>399487</x:v>
      </x:c>
      <x:c r="H259" t="str">
        <x:v>UBS Investment Bank</x:v>
      </x:c>
      <x:c r="I259" s="22" t="n">
        <x:v>8.5</x:v>
      </x:c>
      <x:c r="J259" t="str">
        <x:v>Worked</x:v>
      </x:c>
      <x:c r="K259" t="str">
        <x:v>Employee 1128; home branch Thurrock; assigned role Operative Skilled | Deployment branch: Thurrock | Actual role: Operative Skilled | Jobs: 399487 | Customers: UBS Investment Bank | Actual hours: 8.5; source records: 1</x:v>
      </x:c>
      <x:c r="L259" t="str">
        <x:v>Include</x:v>
      </x:c>
      <x:c r="M259"/>
      <x:c r="N259"/>
    </x:row>
    <x:row r="260">
      <x:c r="A260" t="str">
        <x:v>B Martin (B) EV|2026-02-02</x:v>
      </x:c>
      <x:c r="B260" s="888" t="n">
        <x:v>46055</x:v>
      </x:c>
      <x:c r="C260" t="str">
        <x:v>B Martin (B) EV</x:v>
      </x:c>
      <x:c r="D260" t="str">
        <x:v>Permanent</x:v>
      </x:c>
      <x:c r="E260" t="str">
        <x:v>Thurrock</x:v>
      </x:c>
      <x:c r="F260" t="str">
        <x:v>Operative Skilled</x:v>
      </x:c>
      <x:c r="G260" t="str">
        <x:v>399351</x:v>
      </x:c>
      <x:c r="H260" t="str">
        <x:v>UBS Investment Bank</x:v>
      </x:c>
      <x:c r="I260" s="22" t="n">
        <x:v>6.5</x:v>
      </x:c>
      <x:c r="J260" t="str">
        <x:v>Worked</x:v>
      </x:c>
      <x:c r="K260" t="str">
        <x:v>Employee 1128; home branch Thurrock; assigned role Operative Skilled | Deployment branch: Thurrock | Actual role: Operative Skilled | Jobs: 399351 | Customers: UBS Investment Bank | Actual hours: 6.5; source records: 1</x:v>
      </x:c>
      <x:c r="L260" t="str">
        <x:v>Include</x:v>
      </x:c>
      <x:c r="M260"/>
      <x:c r="N260"/>
    </x:row>
    <x:row r="261">
      <x:c r="A261" t="str">
        <x:v>B Martin (B) EV|2026-02-03</x:v>
      </x:c>
      <x:c r="B261" s="888" t="n">
        <x:v>46056</x:v>
      </x:c>
      <x:c r="C261" t="str">
        <x:v>B Martin (B) EV</x:v>
      </x:c>
      <x:c r="D261" t="str">
        <x:v>Permanent</x:v>
      </x:c>
      <x:c r="E261" t="str">
        <x:v>Thurrock</x:v>
      </x:c>
      <x:c r="F261" t="str">
        <x:v>Operative Skilled</x:v>
      </x:c>
      <x:c r="G261" t="str">
        <x:v>399351</x:v>
      </x:c>
      <x:c r="H261" t="str">
        <x:v>UBS Investment Bank</x:v>
      </x:c>
      <x:c r="I261" s="22" t="n">
        <x:v>7.5</x:v>
      </x:c>
      <x:c r="J261" t="str">
        <x:v>Worked</x:v>
      </x:c>
      <x:c r="K261" t="str">
        <x:v>Employee 1128; home branch Thurrock; assigned role Operative Skilled | Deployment branch: Thurrock | Actual role: Operative Skilled | Jobs: 399351 | Customers: UBS Investment Bank | Actual hours: 7.5; source records: 1</x:v>
      </x:c>
      <x:c r="L261" t="str">
        <x:v>Include</x:v>
      </x:c>
      <x:c r="M261"/>
      <x:c r="N261"/>
    </x:row>
    <x:row r="262">
      <x:c r="A262" t="str">
        <x:v>B Martin (B) EV|2026-02-04</x:v>
      </x:c>
      <x:c r="B262" s="888" t="n">
        <x:v>46057</x:v>
      </x:c>
      <x:c r="C262" t="str">
        <x:v>B Martin (B) EV</x:v>
      </x:c>
      <x:c r="D262" t="str">
        <x:v>Permanent</x:v>
      </x:c>
      <x:c r="E262" t="str">
        <x:v>Thurrock</x:v>
      </x:c>
      <x:c r="F262" t="str">
        <x:v>Operative Skilled</x:v>
      </x:c>
      <x:c r="G262" t="str">
        <x:v>399351</x:v>
      </x:c>
      <x:c r="H262" t="str">
        <x:v>UBS Investment Bank</x:v>
      </x:c>
      <x:c r="I262" s="22" t="n">
        <x:v>8.5</x:v>
      </x:c>
      <x:c r="J262" t="str">
        <x:v>Worked</x:v>
      </x:c>
      <x:c r="K262" t="str">
        <x:v>Employee 1128; home branch Thurrock; assigned role Operative Skilled | Deployment branch: Thurrock | Actual role: Operative Skilled | Jobs: 399351 | Customers: UBS Investment Bank | Actual hours: 8.5; source records: 1</x:v>
      </x:c>
      <x:c r="L262" t="str">
        <x:v>Include</x:v>
      </x:c>
      <x:c r="M262"/>
      <x:c r="N262"/>
    </x:row>
    <x:row r="263">
      <x:c r="A263" t="str">
        <x:v>B Martin (B) EV|2026-02-05</x:v>
      </x:c>
      <x:c r="B263" s="888" t="n">
        <x:v>46058</x:v>
      </x:c>
      <x:c r="C263" t="str">
        <x:v>B Martin (B) EV</x:v>
      </x:c>
      <x:c r="D263" t="str">
        <x:v>Permanent</x:v>
      </x:c>
      <x:c r="E263" t="str">
        <x:v>Thurrock</x:v>
      </x:c>
      <x:c r="F263" t="str">
        <x:v>Operative Skilled</x:v>
      </x:c>
      <x:c r="G263" t="str">
        <x:v>399351</x:v>
      </x:c>
      <x:c r="H263" t="str">
        <x:v>UBS Investment Bank</x:v>
      </x:c>
      <x:c r="I263" s="22" t="n">
        <x:v>6</x:v>
      </x:c>
      <x:c r="J263" t="str">
        <x:v>Worked</x:v>
      </x:c>
      <x:c r="K263" t="str">
        <x:v>Employee 1128; home branch Thurrock; assigned role Operative Skilled | Deployment branch: Thurrock | Actual role: Operative Skilled | Jobs: 399351 | Customers: UBS Investment Bank | Actual hours: 6.0; source records: 1</x:v>
      </x:c>
      <x:c r="L263" t="str">
        <x:v>Include</x:v>
      </x:c>
      <x:c r="M263"/>
      <x:c r="N263"/>
    </x:row>
    <x:row r="264">
      <x:c r="A264" t="str">
        <x:v>B Martin (B) EV|2026-02-06</x:v>
      </x:c>
      <x:c r="B264" s="888" t="n">
        <x:v>46059</x:v>
      </x:c>
      <x:c r="C264" t="str">
        <x:v>B Martin (B) EV</x:v>
      </x:c>
      <x:c r="D264" t="str">
        <x:v>Permanent</x:v>
      </x:c>
      <x:c r="E264" t="str">
        <x:v>Thurrock</x:v>
      </x:c>
      <x:c r="F264" t="str">
        <x:v>Operative Skilled</x:v>
      </x:c>
      <x:c r="G264" t="str">
        <x:v>400098</x:v>
      </x:c>
      <x:c r="H264" t="str">
        <x:v>UBS Investment Bank</x:v>
      </x:c>
      <x:c r="I264" s="22" t="n">
        <x:v>14</x:v>
      </x:c>
      <x:c r="J264" t="str">
        <x:v>Worked</x:v>
      </x:c>
      <x:c r="K264" t="str">
        <x:v>Employee 1128; home branch Thurrock; assigned role Operative Skilled | Deployment branch: Thurrock | Actual role: Operative Skilled | Jobs: 400098 | Customers: UBS Investment Bank | Actual hours: 14.0; source records: 1</x:v>
      </x:c>
      <x:c r="L264" t="str">
        <x:v>Include</x:v>
      </x:c>
      <x:c r="M264"/>
      <x:c r="N264"/>
    </x:row>
    <x:row r="265">
      <x:c r="A265" t="str">
        <x:v>B Martin (B) EV|2026-02-07</x:v>
      </x:c>
      <x:c r="B265" s="888" t="n">
        <x:v>46060</x:v>
      </x:c>
      <x:c r="C265" t="str">
        <x:v>B Martin (B) EV</x:v>
      </x:c>
      <x:c r="D265" t="str">
        <x:v>Permanent</x:v>
      </x:c>
      <x:c r="E265" t="str">
        <x:v>Thurrock</x:v>
      </x:c>
      <x:c r="F265" t="str">
        <x:v>Operative Skilled</x:v>
      </x:c>
      <x:c r="G265" t="str">
        <x:v>400098</x:v>
      </x:c>
      <x:c r="H265" t="str">
        <x:v>UBS Investment Bank</x:v>
      </x:c>
      <x:c r="I265" s="22" t="n">
        <x:v>5</x:v>
      </x:c>
      <x:c r="J265" t="str">
        <x:v>Worked</x:v>
      </x:c>
      <x:c r="K265" t="str">
        <x:v>Employee 1128; home branch Thurrock; assigned role Operative Skilled | Deployment branch: Thurrock | Actual role: Operative Skilled | Jobs: 400098 | Customers: UBS Investment Bank | Actual hours: 5.0; source records: 1</x:v>
      </x:c>
      <x:c r="L265" t="str">
        <x:v>Include</x:v>
      </x:c>
      <x:c r="M265"/>
      <x:c r="N265"/>
    </x:row>
    <x:row r="266">
      <x:c r="A266" t="str">
        <x:v>B Martin (B) EV|2026-02-08</x:v>
      </x:c>
      <x:c r="B266" s="888" t="n">
        <x:v>46061</x:v>
      </x:c>
      <x:c r="C266" t="str">
        <x:v>B Martin (B) EV</x:v>
      </x:c>
      <x:c r="D266" t="str">
        <x:v>Permanent</x:v>
      </x:c>
      <x:c r="E266" t="str">
        <x:v>Thurrock</x:v>
      </x:c>
      <x:c r="F266" t="str">
        <x:v>Operative Skilled</x:v>
      </x:c>
      <x:c r="G266" t="str">
        <x:v>400098</x:v>
      </x:c>
      <x:c r="H266" t="str">
        <x:v>UBS Investment Bank</x:v>
      </x:c>
      <x:c r="I266" s="22" t="n">
        <x:v>6</x:v>
      </x:c>
      <x:c r="J266" t="str">
        <x:v>Worked</x:v>
      </x:c>
      <x:c r="K266" t="str">
        <x:v>Employee 1128; home branch Thurrock; assigned role Operative Skilled | Deployment branch: Thurrock | Actual role: Operative Skilled | Jobs: 400098 | Customers: UBS Investment Bank | Actual hours: 6.0; source records: 1</x:v>
      </x:c>
      <x:c r="L266" t="str">
        <x:v>Include</x:v>
      </x:c>
      <x:c r="M266"/>
      <x:c r="N266"/>
    </x:row>
    <x:row r="267">
      <x:c r="A267" t="str">
        <x:v>B Martin (B) EV|2026-02-09</x:v>
      </x:c>
      <x:c r="B267" s="888" t="n">
        <x:v>46062</x:v>
      </x:c>
      <x:c r="C267" t="str">
        <x:v>B Martin (B) EV</x:v>
      </x:c>
      <x:c r="D267" t="str">
        <x:v>Permanent</x:v>
      </x:c>
      <x:c r="E267" t="str">
        <x:v>Thurrock</x:v>
      </x:c>
      <x:c r="F267" t="str">
        <x:v>Operative Skilled</x:v>
      </x:c>
      <x:c r="G267" t="str">
        <x:v>394921</x:v>
      </x:c>
      <x:c r="H267" t="str">
        <x:v>MSC Cruise Management (UK) Limited</x:v>
      </x:c>
      <x:c r="I267" s="22" t="n">
        <x:v>7</x:v>
      </x:c>
      <x:c r="J267" t="str">
        <x:v>Worked</x:v>
      </x:c>
      <x:c r="K267" t="str">
        <x:v>Employee 1128; home branch Thurrock; assigned role Operative Skilled | Deployment branch: Croydon | Actual role: Operative Skilled | Jobs: 394921 | Customers: MSC Cruise Management (UK) Limited | Actual hours: 7.0; source records: 1</x:v>
      </x:c>
      <x:c r="L267" t="str">
        <x:v>Include</x:v>
      </x:c>
      <x:c r="M267"/>
      <x:c r="N267"/>
    </x:row>
    <x:row r="268">
      <x:c r="A268" t="str">
        <x:v>B Martin (B) EV|2026-02-10</x:v>
      </x:c>
      <x:c r="B268" s="888" t="n">
        <x:v>46063</x:v>
      </x:c>
      <x:c r="C268" t="str">
        <x:v>B Martin (B) EV</x:v>
      </x:c>
      <x:c r="D268" t="str">
        <x:v>Permanent</x:v>
      </x:c>
      <x:c r="E268" t="str">
        <x:v>Thurrock</x:v>
      </x:c>
      <x:c r="F268" t="str">
        <x:v>Operative Skilled</x:v>
      </x:c>
      <x:c r="G268" t="str">
        <x:v>394921</x:v>
      </x:c>
      <x:c r="H268" t="str">
        <x:v>MSC Cruise Management (UK) Limited</x:v>
      </x:c>
      <x:c r="I268" s="22" t="n">
        <x:v>6</x:v>
      </x:c>
      <x:c r="J268" t="str">
        <x:v>Worked</x:v>
      </x:c>
      <x:c r="K268" t="str">
        <x:v>Employee 1128; home branch Thurrock; assigned role Operative Skilled | Deployment branch: Croydon | Actual role: Operative Skilled | Jobs: 394921 | Customers: MSC Cruise Management (UK) Limited | Actual hours: 6.0; source records: 1</x:v>
      </x:c>
      <x:c r="L268" t="str">
        <x:v>Include</x:v>
      </x:c>
      <x:c r="M268"/>
      <x:c r="N268"/>
    </x:row>
    <x:row r="269">
      <x:c r="A269" t="str">
        <x:v>B Martin (B) EV|2026-02-11</x:v>
      </x:c>
      <x:c r="B269" s="888" t="n">
        <x:v>46064</x:v>
      </x:c>
      <x:c r="C269" t="str">
        <x:v>B Martin (B) EV</x:v>
      </x:c>
      <x:c r="D269" t="str">
        <x:v>Permanent</x:v>
      </x:c>
      <x:c r="E269" t="str">
        <x:v>Thurrock</x:v>
      </x:c>
      <x:c r="F269" t="str">
        <x:v>Operative Skilled</x:v>
      </x:c>
      <x:c r="G269" t="str">
        <x:v>394921</x:v>
      </x:c>
      <x:c r="H269" t="str">
        <x:v>MSC Cruise Management (UK) Limited</x:v>
      </x:c>
      <x:c r="I269" s="22" t="n">
        <x:v>9</x:v>
      </x:c>
      <x:c r="J269" t="str">
        <x:v>Worked</x:v>
      </x:c>
      <x:c r="K269" t="str">
        <x:v>Employee 1128; home branch Thurrock; assigned role Operative Skilled | Deployment branch: Croydon | Actual role: Operative Skilled | Jobs: 394921 | Customers: MSC Cruise Management (UK) Limited | Actual hours: 9.0; source records: 1</x:v>
      </x:c>
      <x:c r="L269" t="str">
        <x:v>Include</x:v>
      </x:c>
      <x:c r="M269"/>
      <x:c r="N269"/>
    </x:row>
    <x:row r="270">
      <x:c r="A270" t="str">
        <x:v>B Martin (B) EV|2026-02-12</x:v>
      </x:c>
      <x:c r="B270" s="888" t="n">
        <x:v>46065</x:v>
      </x:c>
      <x:c r="C270" t="str">
        <x:v>B Martin (B) EV</x:v>
      </x:c>
      <x:c r="D270" t="str">
        <x:v>Permanent</x:v>
      </x:c>
      <x:c r="E270" t="str">
        <x:v>Thurrock</x:v>
      </x:c>
      <x:c r="F270" t="str">
        <x:v>Operative Skilled</x:v>
      </x:c>
      <x:c r="G270" t="str">
        <x:v>400101</x:v>
      </x:c>
      <x:c r="H270" t="str">
        <x:v>UBS Investment Bank</x:v>
      </x:c>
      <x:c r="I270" s="22" t="n">
        <x:v>7.5</x:v>
      </x:c>
      <x:c r="J270" t="str">
        <x:v>Worked</x:v>
      </x:c>
      <x:c r="K270" t="str">
        <x:v>Employee 1128; home branch Thurrock; assigned role Operative Skilled | Deployment branch: Thurrock | Actual role: Operative Skilled | Jobs: 400101 | Customers: UBS Investment Bank | Actual hours: 7.5; source records: 1</x:v>
      </x:c>
      <x:c r="L270" t="str">
        <x:v>Include</x:v>
      </x:c>
      <x:c r="M270"/>
      <x:c r="N270"/>
    </x:row>
    <x:row r="271">
      <x:c r="A271" t="str">
        <x:v>B Martin (B) EV|2026-02-13</x:v>
      </x:c>
      <x:c r="B271" s="888" t="n">
        <x:v>46066</x:v>
      </x:c>
      <x:c r="C271" t="str">
        <x:v>B Martin (B) EV</x:v>
      </x:c>
      <x:c r="D271" t="str">
        <x:v>Permanent</x:v>
      </x:c>
      <x:c r="E271" t="str">
        <x:v>Thurrock</x:v>
      </x:c>
      <x:c r="F271" t="str">
        <x:v>Operative Skilled</x:v>
      </x:c>
      <x:c r="G271" t="str">
        <x:v>400101</x:v>
      </x:c>
      <x:c r="H271" t="str">
        <x:v>UBS Investment Bank</x:v>
      </x:c>
      <x:c r="I271" s="22" t="n">
        <x:v>16.5</x:v>
      </x:c>
      <x:c r="J271" t="str">
        <x:v>Worked</x:v>
      </x:c>
      <x:c r="K271" t="str">
        <x:v>Employee 1128; home branch Thurrock; assigned role Operative Skilled | Deployment branch: Thurrock | Actual role: Operative Skilled | Jobs: 400101 | Customers: UBS Investment Bank | Actual hours: 16.5; source records: 1</x:v>
      </x:c>
      <x:c r="L271" t="str">
        <x:v>Include</x:v>
      </x:c>
      <x:c r="M271"/>
      <x:c r="N271"/>
    </x:row>
    <x:row r="272">
      <x:c r="A272" t="str">
        <x:v>B Martin (B) EV|2026-02-14</x:v>
      </x:c>
      <x:c r="B272" s="888" t="n">
        <x:v>46067</x:v>
      </x:c>
      <x:c r="C272" t="str">
        <x:v>B Martin (B) EV</x:v>
      </x:c>
      <x:c r="D272" t="str">
        <x:v>Permanent</x:v>
      </x:c>
      <x:c r="E272" t="str">
        <x:v>Thurrock</x:v>
      </x:c>
      <x:c r="F272" t="str">
        <x:v>Operative Skilled</x:v>
      </x:c>
      <x:c r="G272" t="str">
        <x:v>400101</x:v>
      </x:c>
      <x:c r="H272" t="str">
        <x:v>UBS Investment Bank</x:v>
      </x:c>
      <x:c r="I272" s="22" t="n">
        <x:v>8.5</x:v>
      </x:c>
      <x:c r="J272" t="str">
        <x:v>Worked</x:v>
      </x:c>
      <x:c r="K272" t="str">
        <x:v>Employee 1128; home branch Thurrock; assigned role Operative Skilled | Deployment branch: Thurrock | Actual role: Operative Skilled | Jobs: 400101 | Customers: UBS Investment Bank | Actual hours: 8.5; source records: 1</x:v>
      </x:c>
      <x:c r="L272" t="str">
        <x:v>Include</x:v>
      </x:c>
      <x:c r="M272"/>
      <x:c r="N272"/>
    </x:row>
    <x:row r="273">
      <x:c r="A273" t="str">
        <x:v>B Martin (B) EV|2026-02-16</x:v>
      </x:c>
      <x:c r="B273" s="888" t="n">
        <x:v>46069</x:v>
      </x:c>
      <x:c r="C273" t="str">
        <x:v>B Martin (B) EV</x:v>
      </x:c>
      <x:c r="D273" t="str">
        <x:v>Permanent</x:v>
      </x:c>
      <x:c r="E273" t="str">
        <x:v>Thurrock</x:v>
      </x:c>
      <x:c r="F273" t="str">
        <x:v>Operative Skilled</x:v>
      </x:c>
      <x:c r="G273"/>
      <x:c r="H273"/>
      <x:c r="I273" s="22" t="n">
        <x:v>0</x:v>
      </x:c>
      <x:c r="J273" t="str">
        <x:v>Annual leave</x:v>
      </x:c>
      <x:c r="K273" t="str">
        <x:v>Employee 1128; home branch Thurrock; assigned role Operative Skilled | Leave: Annual Leave (Days) | Leave calendar basis: Fixed schedule</x:v>
      </x:c>
      <x:c r="L273" t="str">
        <x:v>Include</x:v>
      </x:c>
      <x:c r="M273"/>
      <x:c r="N273"/>
    </x:row>
    <x:row r="274">
      <x:c r="A274" t="str">
        <x:v>B Martin (B) EV|2026-02-17</x:v>
      </x:c>
      <x:c r="B274" s="888" t="n">
        <x:v>46070</x:v>
      </x:c>
      <x:c r="C274" t="str">
        <x:v>B Martin (B) EV</x:v>
      </x:c>
      <x:c r="D274" t="str">
        <x:v>Permanent</x:v>
      </x:c>
      <x:c r="E274" t="str">
        <x:v>Thurrock</x:v>
      </x:c>
      <x:c r="F274" t="str">
        <x:v>Operative Skilled</x:v>
      </x:c>
      <x:c r="G274"/>
      <x:c r="H274"/>
      <x:c r="I274" s="22" t="n">
        <x:v>0</x:v>
      </x:c>
      <x:c r="J274" t="str">
        <x:v>Annual leave</x:v>
      </x:c>
      <x:c r="K274" t="str">
        <x:v>Employee 1128; home branch Thurrock; assigned role Operative Skilled | Leave: Annual Leave (Days) | Leave calendar basis: Fixed schedule</x:v>
      </x:c>
      <x:c r="L274" t="str">
        <x:v>Include</x:v>
      </x:c>
      <x:c r="M274"/>
      <x:c r="N274"/>
    </x:row>
    <x:row r="275">
      <x:c r="A275" t="str">
        <x:v>B Martin (B) EV|2026-02-18</x:v>
      </x:c>
      <x:c r="B275" s="888" t="n">
        <x:v>46071</x:v>
      </x:c>
      <x:c r="C275" t="str">
        <x:v>B Martin (B) EV</x:v>
      </x:c>
      <x:c r="D275" t="str">
        <x:v>Permanent</x:v>
      </x:c>
      <x:c r="E275" t="str">
        <x:v>Thurrock</x:v>
      </x:c>
      <x:c r="F275" t="str">
        <x:v>Operative Skilled</x:v>
      </x:c>
      <x:c r="G275"/>
      <x:c r="H275"/>
      <x:c r="I275" s="22" t="n">
        <x:v>0</x:v>
      </x:c>
      <x:c r="J275" t="str">
        <x:v>Annual leave</x:v>
      </x:c>
      <x:c r="K275" t="str">
        <x:v>Employee 1128; home branch Thurrock; assigned role Operative Skilled | Leave: Annual Leave (Days) | Leave calendar basis: Fixed schedule</x:v>
      </x:c>
      <x:c r="L275" t="str">
        <x:v>Include</x:v>
      </x:c>
      <x:c r="M275"/>
      <x:c r="N275"/>
    </x:row>
    <x:row r="276">
      <x:c r="A276" t="str">
        <x:v>B Martin (B) EV|2026-02-19</x:v>
      </x:c>
      <x:c r="B276" s="888" t="n">
        <x:v>46072</x:v>
      </x:c>
      <x:c r="C276" t="str">
        <x:v>B Martin (B) EV</x:v>
      </x:c>
      <x:c r="D276" t="str">
        <x:v>Permanent</x:v>
      </x:c>
      <x:c r="E276" t="str">
        <x:v>Thurrock</x:v>
      </x:c>
      <x:c r="F276" t="str">
        <x:v>Operative Skilled</x:v>
      </x:c>
      <x:c r="G276" t="str">
        <x:v>399928</x:v>
      </x:c>
      <x:c r="H276" t="str">
        <x:v>UBS Investment Bank</x:v>
      </x:c>
      <x:c r="I276" s="22" t="n">
        <x:v>7</x:v>
      </x:c>
      <x:c r="J276" t="str">
        <x:v>Worked</x:v>
      </x:c>
      <x:c r="K276" t="str">
        <x:v>Employee 1128; home branch Thurrock; assigned role Operative Skilled | Deployment branch: Thurrock | Actual role: Operative Skilled | Jobs: 399928 | Customers: UBS Investment Bank | Actual hours: 7.0; source records: 1</x:v>
      </x:c>
      <x:c r="L276" t="str">
        <x:v>Include</x:v>
      </x:c>
      <x:c r="M276"/>
      <x:c r="N276"/>
    </x:row>
    <x:row r="277">
      <x:c r="A277" t="str">
        <x:v>B Martin (B) EV|2026-02-20</x:v>
      </x:c>
      <x:c r="B277" s="888" t="n">
        <x:v>46073</x:v>
      </x:c>
      <x:c r="C277" t="str">
        <x:v>B Martin (B) EV</x:v>
      </x:c>
      <x:c r="D277" t="str">
        <x:v>Permanent</x:v>
      </x:c>
      <x:c r="E277" t="str">
        <x:v>Thurrock</x:v>
      </x:c>
      <x:c r="F277" t="str">
        <x:v>Operative Skilled</x:v>
      </x:c>
      <x:c r="G277" t="str">
        <x:v>399928, 400333</x:v>
      </x:c>
      <x:c r="H277" t="str">
        <x:v>UBS Investment Bank</x:v>
      </x:c>
      <x:c r="I277" s="22" t="n">
        <x:v>13</x:v>
      </x:c>
      <x:c r="J277" t="str">
        <x:v>Worked — 2 records</x:v>
      </x:c>
      <x:c r="K277" t="str">
        <x:v>Employee 1128; home branch Thurrock; assigned role Operative Skilled | Deployment branch: Thurrock | Actual role: Operative Skilled | Jobs: 399928, 400333 | Customers: UBS Investment Bank | Actual hours: 13.0; source records: 2</x:v>
      </x:c>
      <x:c r="L277" t="str">
        <x:v>Include</x:v>
      </x:c>
      <x:c r="M277"/>
      <x:c r="N277"/>
    </x:row>
    <x:row r="278">
      <x:c r="A278" t="str">
        <x:v>B Martin (B) EV|2026-02-21</x:v>
      </x:c>
      <x:c r="B278" s="888" t="n">
        <x:v>46074</x:v>
      </x:c>
      <x:c r="C278" t="str">
        <x:v>B Martin (B) EV</x:v>
      </x:c>
      <x:c r="D278" t="str">
        <x:v>Permanent</x:v>
      </x:c>
      <x:c r="E278" t="str">
        <x:v>Thurrock</x:v>
      </x:c>
      <x:c r="F278" t="str">
        <x:v>Operative Skilled</x:v>
      </x:c>
      <x:c r="G278" t="str">
        <x:v>400333</x:v>
      </x:c>
      <x:c r="H278" t="str">
        <x:v>UBS Investment Bank</x:v>
      </x:c>
      <x:c r="I278" s="22" t="n">
        <x:v>8.5</x:v>
      </x:c>
      <x:c r="J278" t="str">
        <x:v>Worked</x:v>
      </x:c>
      <x:c r="K278" t="str">
        <x:v>Employee 1128; home branch Thurrock; assigned role Operative Skilled | Deployment branch: Thurrock | Actual role: Operative Skilled | Jobs: 400333 | Customers: UBS Investment Bank | Actual hours: 8.5; source records: 1</x:v>
      </x:c>
      <x:c r="L278" t="str">
        <x:v>Include</x:v>
      </x:c>
      <x:c r="M278"/>
      <x:c r="N278"/>
    </x:row>
    <x:row r="279">
      <x:c r="A279" t="str">
        <x:v>B Martin (B) EV|2026-02-23</x:v>
      </x:c>
      <x:c r="B279" s="888" t="n">
        <x:v>46076</x:v>
      </x:c>
      <x:c r="C279" t="str">
        <x:v>B Martin (B) EV</x:v>
      </x:c>
      <x:c r="D279" t="str">
        <x:v>Permanent</x:v>
      </x:c>
      <x:c r="E279" t="str">
        <x:v>Thurrock</x:v>
      </x:c>
      <x:c r="F279" t="str">
        <x:v>Operative Skilled</x:v>
      </x:c>
      <x:c r="G279" t="str">
        <x:v>400333</x:v>
      </x:c>
      <x:c r="H279" t="str">
        <x:v>UBS Investment Bank</x:v>
      </x:c>
      <x:c r="I279" s="22" t="n">
        <x:v>8.5</x:v>
      </x:c>
      <x:c r="J279" t="str">
        <x:v>Worked</x:v>
      </x:c>
      <x:c r="K279" t="str">
        <x:v>Employee 1128; home branch Thurrock; assigned role Operative Skilled | Deployment branch: Thurrock | Actual role: Operative Skilled | Jobs: 400333 | Customers: UBS Investment Bank | Actual hours: 8.5; source records: 1</x:v>
      </x:c>
      <x:c r="L279" t="str">
        <x:v>Include</x:v>
      </x:c>
      <x:c r="M279"/>
      <x:c r="N279"/>
    </x:row>
    <x:row r="280">
      <x:c r="A280" t="str">
        <x:v>B Martin (B) EV|2026-02-24</x:v>
      </x:c>
      <x:c r="B280" s="888" t="n">
        <x:v>46077</x:v>
      </x:c>
      <x:c r="C280" t="str">
        <x:v>B Martin (B) EV</x:v>
      </x:c>
      <x:c r="D280" t="str">
        <x:v>Permanent</x:v>
      </x:c>
      <x:c r="E280" t="str">
        <x:v>Thurrock</x:v>
      </x:c>
      <x:c r="F280" t="str">
        <x:v>Operative Skilled</x:v>
      </x:c>
      <x:c r="G280" t="str">
        <x:v>399136</x:v>
      </x:c>
      <x:c r="H280" t="str">
        <x:v>Tenpoint Therapeutics Limited</x:v>
      </x:c>
      <x:c r="I280" s="22" t="n">
        <x:v>6.5</x:v>
      </x:c>
      <x:c r="J280" t="str">
        <x:v>Worked</x:v>
      </x:c>
      <x:c r="K280" t="str">
        <x:v>Employee 1128; home branch Thurrock; assigned role Operative Skilled | Deployment branch: Thurrock | Actual role: Operative Skilled | Jobs: 399136 | Customers: Tenpoint Therapeutics Limited | Actual hours: 6.5; source records: 1</x:v>
      </x:c>
      <x:c r="L280" t="str">
        <x:v>Include</x:v>
      </x:c>
      <x:c r="M280"/>
      <x:c r="N280"/>
    </x:row>
    <x:row r="281">
      <x:c r="A281" t="str">
        <x:v>B Martin (B) EV|2026-02-25</x:v>
      </x:c>
      <x:c r="B281" s="888" t="n">
        <x:v>46078</x:v>
      </x:c>
      <x:c r="C281" t="str">
        <x:v>B Martin (B) EV</x:v>
      </x:c>
      <x:c r="D281" t="str">
        <x:v>Permanent</x:v>
      </x:c>
      <x:c r="E281" t="str">
        <x:v>Thurrock</x:v>
      </x:c>
      <x:c r="F281" t="str">
        <x:v>Operative Skilled</x:v>
      </x:c>
      <x:c r="G281" t="str">
        <x:v>400277</x:v>
      </x:c>
      <x:c r="H281" t="str">
        <x:v>GREYPARROT.AI LTD</x:v>
      </x:c>
      <x:c r="I281" s="22" t="n">
        <x:v>10.5</x:v>
      </x:c>
      <x:c r="J281" t="str">
        <x:v>Worked</x:v>
      </x:c>
      <x:c r="K281" t="str">
        <x:v>Employee 1128; home branch Thurrock; assigned role Operative Skilled | Deployment branch: Thurrock | Actual role: Operative Skilled | Jobs: 400277 | Customers: GREYPARROT.AI LTD | Actual hours: 10.5; source records: 1</x:v>
      </x:c>
      <x:c r="L281" t="str">
        <x:v>Include</x:v>
      </x:c>
      <x:c r="M281"/>
      <x:c r="N281"/>
    </x:row>
    <x:row r="282">
      <x:c r="A282" t="str">
        <x:v>B Martin (B) EV|2026-02-26</x:v>
      </x:c>
      <x:c r="B282" s="888" t="n">
        <x:v>46079</x:v>
      </x:c>
      <x:c r="C282" t="str">
        <x:v>B Martin (B) EV</x:v>
      </x:c>
      <x:c r="D282" t="str">
        <x:v>Permanent</x:v>
      </x:c>
      <x:c r="E282" t="str">
        <x:v>Thurrock</x:v>
      </x:c>
      <x:c r="F282" t="str">
        <x:v>Operative Skilled</x:v>
      </x:c>
      <x:c r="G282" t="str">
        <x:v>400214</x:v>
      </x:c>
      <x:c r="H282" t="str">
        <x:v>University of Hertfordshire</x:v>
      </x:c>
      <x:c r="I282" s="22" t="n">
        <x:v>8.5</x:v>
      </x:c>
      <x:c r="J282" t="str">
        <x:v>Worked</x:v>
      </x:c>
      <x:c r="K282" t="str">
        <x:v>Employee 1128; home branch Thurrock; assigned role Operative Skilled | Deployment branch: Thurrock | Actual role: Operative Skilled | Jobs: 400214 | Customers: University of Hertfordshire | Actual hours: 8.5; source records: 1</x:v>
      </x:c>
      <x:c r="L282" t="str">
        <x:v>Include</x:v>
      </x:c>
      <x:c r="M282"/>
      <x:c r="N282"/>
    </x:row>
    <x:row r="283">
      <x:c r="A283" t="str">
        <x:v>B Martin (B) EV|2026-02-27</x:v>
      </x:c>
      <x:c r="B283" s="888" t="n">
        <x:v>46080</x:v>
      </x:c>
      <x:c r="C283" t="str">
        <x:v>B Martin (B) EV</x:v>
      </x:c>
      <x:c r="D283" t="str">
        <x:v>Permanent</x:v>
      </x:c>
      <x:c r="E283" t="str">
        <x:v>Thurrock</x:v>
      </x:c>
      <x:c r="F283" t="str">
        <x:v>Operative Skilled</x:v>
      </x:c>
      <x:c r="G283" t="str">
        <x:v>398349</x:v>
      </x:c>
      <x:c r="H283" t="str">
        <x:v>University of Hertfordshire</x:v>
      </x:c>
      <x:c r="I283" s="22" t="n">
        <x:v>8</x:v>
      </x:c>
      <x:c r="J283" t="str">
        <x:v>Worked</x:v>
      </x:c>
      <x:c r="K283" t="str">
        <x:v>Employee 1128; home branch Thurrock; assigned role Operative Skilled | Deployment branch: Thurrock | Actual role: Operative Porter | Jobs: 398349 | Customers: University of Hertfordshire | Actual hours: 8.0; source records: 1</x:v>
      </x:c>
      <x:c r="L283" t="str">
        <x:v>Include</x:v>
      </x:c>
      <x:c r="M283"/>
      <x:c r="N283"/>
    </x:row>
    <x:row r="284">
      <x:c r="A284" t="str">
        <x:v>B Mason|2026-02-01</x:v>
      </x:c>
      <x:c r="B284" s="888" t="n">
        <x:v>46054</x:v>
      </x:c>
      <x:c r="C284" t="str">
        <x:v>B Mason</x:v>
      </x:c>
      <x:c r="D284" t="str">
        <x:v>Permanent</x:v>
      </x:c>
      <x:c r="E284" t="str">
        <x:v>Thurrock</x:v>
      </x:c>
      <x:c r="F284" t="str">
        <x:v>Operative Porter</x:v>
      </x:c>
      <x:c r="G284" t="str">
        <x:v>399625</x:v>
      </x:c>
      <x:c r="H284" t="str">
        <x:v>JP Morgan Limited</x:v>
      </x:c>
      <x:c r="I284" s="22" t="n">
        <x:v>8.5</x:v>
      </x:c>
      <x:c r="J284" t="str">
        <x:v>Worked</x:v>
      </x:c>
      <x:c r="K284" t="str">
        <x:v>Employee 103619; home branch Thurrock; assigned role Operative Porter | Deployment branch: Thurrock | Actual role: Operative Porter | Jobs: 399625 | Customers: JP Morgan Limited | Actual hours: 8.5; source records: 1</x:v>
      </x:c>
      <x:c r="L284" t="str">
        <x:v>Include</x:v>
      </x:c>
      <x:c r="M284"/>
      <x:c r="N284"/>
    </x:row>
    <x:row r="285">
      <x:c r="A285" t="str">
        <x:v>B Mason|2026-02-02</x:v>
      </x:c>
      <x:c r="B285" s="888" t="n">
        <x:v>46055</x:v>
      </x:c>
      <x:c r="C285" t="str">
        <x:v>B Mason</x:v>
      </x:c>
      <x:c r="D285" t="str">
        <x:v>Permanent</x:v>
      </x:c>
      <x:c r="E285" t="str">
        <x:v>Thurrock</x:v>
      </x:c>
      <x:c r="F285" t="str">
        <x:v>Operative Porter</x:v>
      </x:c>
      <x:c r="G285" t="str">
        <x:v>399625</x:v>
      </x:c>
      <x:c r="H285" t="str">
        <x:v>JP Morgan Limited</x:v>
      </x:c>
      <x:c r="I285" s="22" t="n">
        <x:v>8.5</x:v>
      </x:c>
      <x:c r="J285" t="str">
        <x:v>Worked</x:v>
      </x:c>
      <x:c r="K285" t="str">
        <x:v>Employee 103619; home branch Thurrock; assigned role Operative Porter | Deployment branch: Thurrock | Actual role: Operative Porter | Jobs: 399625 | Customers: JP Morgan Limited | Actual hours: 8.5; source records: 1</x:v>
      </x:c>
      <x:c r="L285" t="str">
        <x:v>Include</x:v>
      </x:c>
      <x:c r="M285"/>
      <x:c r="N285"/>
    </x:row>
    <x:row r="286">
      <x:c r="A286" t="str">
        <x:v>B Mason|2026-02-03</x:v>
      </x:c>
      <x:c r="B286" s="888" t="n">
        <x:v>46056</x:v>
      </x:c>
      <x:c r="C286" t="str">
        <x:v>B Mason</x:v>
      </x:c>
      <x:c r="D286" t="str">
        <x:v>Permanent</x:v>
      </x:c>
      <x:c r="E286" t="str">
        <x:v>Thurrock</x:v>
      </x:c>
      <x:c r="F286" t="str">
        <x:v>Operative Porter</x:v>
      </x:c>
      <x:c r="G286" t="str">
        <x:v>399351</x:v>
      </x:c>
      <x:c r="H286" t="str">
        <x:v>UBS Investment Bank</x:v>
      </x:c>
      <x:c r="I286" s="22" t="n">
        <x:v>7.5</x:v>
      </x:c>
      <x:c r="J286" t="str">
        <x:v>Worked</x:v>
      </x:c>
      <x:c r="K286" t="str">
        <x:v>Employee 103619; home branch Thurrock; assigned role Operative Porter | Deployment branch: Thurrock | Actual role: Operative Porter | Jobs: 399351 | Customers: UBS Investment Bank | Actual hours: 7.5; source records: 1</x:v>
      </x:c>
      <x:c r="L286" t="str">
        <x:v>Include</x:v>
      </x:c>
      <x:c r="M286"/>
      <x:c r="N286"/>
    </x:row>
    <x:row r="287">
      <x:c r="A287" t="str">
        <x:v>B Mason|2026-02-04</x:v>
      </x:c>
      <x:c r="B287" s="888" t="n">
        <x:v>46057</x:v>
      </x:c>
      <x:c r="C287" t="str">
        <x:v>B Mason</x:v>
      </x:c>
      <x:c r="D287" t="str">
        <x:v>Permanent</x:v>
      </x:c>
      <x:c r="E287" t="str">
        <x:v>Thurrock</x:v>
      </x:c>
      <x:c r="F287" t="str">
        <x:v>Operative Porter</x:v>
      </x:c>
      <x:c r="G287" t="str">
        <x:v>399559</x:v>
      </x:c>
      <x:c r="H287" t="str">
        <x:v>JP Morgan Limited</x:v>
      </x:c>
      <x:c r="I287" s="22" t="n">
        <x:v>8.5</x:v>
      </x:c>
      <x:c r="J287" t="str">
        <x:v>Worked</x:v>
      </x:c>
      <x:c r="K287" t="str">
        <x:v>Employee 103619; home branch Thurrock; assigned role Operative Porter | Deployment branch: Thurrock | Actual role: Operative Skilled | Jobs: 399559 | Customers: JP Morgan Limited | Actual hours: 8.5; source records: 1</x:v>
      </x:c>
      <x:c r="L287" t="str">
        <x:v>Include</x:v>
      </x:c>
      <x:c r="M287"/>
      <x:c r="N287"/>
    </x:row>
    <x:row r="288">
      <x:c r="A288" t="str">
        <x:v>B Mason|2026-02-05</x:v>
      </x:c>
      <x:c r="B288" s="888" t="n">
        <x:v>46058</x:v>
      </x:c>
      <x:c r="C288" t="str">
        <x:v>B Mason</x:v>
      </x:c>
      <x:c r="D288" t="str">
        <x:v>Permanent</x:v>
      </x:c>
      <x:c r="E288" t="str">
        <x:v>Thurrock</x:v>
      </x:c>
      <x:c r="F288" t="str">
        <x:v>Operative Porter</x:v>
      </x:c>
      <x:c r="G288" t="str">
        <x:v>396207</x:v>
      </x:c>
      <x:c r="H288" t="str">
        <x:v>Linklaters LLP</x:v>
      </x:c>
      <x:c r="I288" s="22" t="n">
        <x:v>11.5</x:v>
      </x:c>
      <x:c r="J288" t="str">
        <x:v>Worked</x:v>
      </x:c>
      <x:c r="K288" t="str">
        <x:v>Employee 103619; home branch Thurrock; assigned role Operative Porter | Deployment branch: Thurrock | Actual role: Operative Skilled | Jobs: 396207 | Customers: Linklaters LLP | Actual hours: 11.5; source records: 1</x:v>
      </x:c>
      <x:c r="L288" t="str">
        <x:v>Include</x:v>
      </x:c>
      <x:c r="M288"/>
      <x:c r="N288"/>
    </x:row>
    <x:row r="289">
      <x:c r="A289" t="str">
        <x:v>B Mason|2026-02-06</x:v>
      </x:c>
      <x:c r="B289" s="888" t="n">
        <x:v>46059</x:v>
      </x:c>
      <x:c r="C289" t="str">
        <x:v>B Mason</x:v>
      </x:c>
      <x:c r="D289" t="str">
        <x:v>Permanent</x:v>
      </x:c>
      <x:c r="E289" t="str">
        <x:v>Thurrock</x:v>
      </x:c>
      <x:c r="F289" t="str">
        <x:v>Operative Porter</x:v>
      </x:c>
      <x:c r="G289" t="str">
        <x:v>399625</x:v>
      </x:c>
      <x:c r="H289" t="str">
        <x:v>JP Morgan Limited</x:v>
      </x:c>
      <x:c r="I289" s="22" t="n">
        <x:v>17</x:v>
      </x:c>
      <x:c r="J289" t="str">
        <x:v>Worked</x:v>
      </x:c>
      <x:c r="K289" t="str">
        <x:v>Employee 103619; home branch Thurrock; assigned role Operative Porter | Deployment branch: Thurrock | Actual role: Operative Porter | Jobs: 399625 | Customers: JP Morgan Limited | Actual hours: 17.0; source records: 1</x:v>
      </x:c>
      <x:c r="L289" t="str">
        <x:v>Include</x:v>
      </x:c>
      <x:c r="M289"/>
      <x:c r="N289"/>
    </x:row>
    <x:row r="290">
      <x:c r="A290" t="str">
        <x:v>B Mason|2026-02-07</x:v>
      </x:c>
      <x:c r="B290" s="888" t="n">
        <x:v>46060</x:v>
      </x:c>
      <x:c r="C290" t="str">
        <x:v>B Mason</x:v>
      </x:c>
      <x:c r="D290" t="str">
        <x:v>Permanent</x:v>
      </x:c>
      <x:c r="E290" t="str">
        <x:v>Thurrock</x:v>
      </x:c>
      <x:c r="F290" t="str">
        <x:v>Operative Porter</x:v>
      </x:c>
      <x:c r="G290" t="str">
        <x:v>399625</x:v>
      </x:c>
      <x:c r="H290" t="str">
        <x:v>JP Morgan Limited</x:v>
      </x:c>
      <x:c r="I290" s="22" t="n">
        <x:v>8.5</x:v>
      </x:c>
      <x:c r="J290" t="str">
        <x:v>Worked</x:v>
      </x:c>
      <x:c r="K290" t="str">
        <x:v>Employee 103619; home branch Thurrock; assigned role Operative Porter | Deployment branch: Thurrock | Actual role: Operative Porter | Jobs: 399625 | Customers: JP Morgan Limited | Actual hours: 8.5; source records: 1</x:v>
      </x:c>
      <x:c r="L290" t="str">
        <x:v>Include</x:v>
      </x:c>
      <x:c r="M290"/>
      <x:c r="N290"/>
    </x:row>
    <x:row r="291">
      <x:c r="A291" t="str">
        <x:v>B Mason|2026-02-08</x:v>
      </x:c>
      <x:c r="B291" s="888" t="n">
        <x:v>46061</x:v>
      </x:c>
      <x:c r="C291" t="str">
        <x:v>B Mason</x:v>
      </x:c>
      <x:c r="D291" t="str">
        <x:v>Permanent</x:v>
      </x:c>
      <x:c r="E291" t="str">
        <x:v>Thurrock</x:v>
      </x:c>
      <x:c r="F291" t="str">
        <x:v>Operative Porter</x:v>
      </x:c>
      <x:c r="G291" t="str">
        <x:v>399625</x:v>
      </x:c>
      <x:c r="H291" t="str">
        <x:v>JP Morgan Limited</x:v>
      </x:c>
      <x:c r="I291" s="22" t="n">
        <x:v>8.5</x:v>
      </x:c>
      <x:c r="J291" t="str">
        <x:v>Worked</x:v>
      </x:c>
      <x:c r="K291" t="str">
        <x:v>Employee 103619; home branch Thurrock; assigned role Operative Porter | Deployment branch: Thurrock | Actual role: Operative Porter | Jobs: 399625 | Customers: JP Morgan Limited | Actual hours: 8.5; source records: 1</x:v>
      </x:c>
      <x:c r="L291" t="str">
        <x:v>Include</x:v>
      </x:c>
      <x:c r="M291"/>
      <x:c r="N291"/>
    </x:row>
    <x:row r="292">
      <x:c r="A292" t="str">
        <x:v>B Mason|2026-02-09</x:v>
      </x:c>
      <x:c r="B292" s="888" t="n">
        <x:v>46062</x:v>
      </x:c>
      <x:c r="C292" t="str">
        <x:v>B Mason</x:v>
      </x:c>
      <x:c r="D292" t="str">
        <x:v>Permanent</x:v>
      </x:c>
      <x:c r="E292" t="str">
        <x:v>Thurrock</x:v>
      </x:c>
      <x:c r="F292" t="str">
        <x:v>Operative Porter</x:v>
      </x:c>
      <x:c r="G292" t="str">
        <x:v>399625</x:v>
      </x:c>
      <x:c r="H292" t="str">
        <x:v>JP Morgan Limited</x:v>
      </x:c>
      <x:c r="I292" s="22" t="n">
        <x:v>8.5</x:v>
      </x:c>
      <x:c r="J292" t="str">
        <x:v>Worked</x:v>
      </x:c>
      <x:c r="K292" t="str">
        <x:v>Employee 103619; home branch Thurrock; assigned role Operative Porter | Deployment branch: Thurrock | Actual role: Operative Porter | Jobs: 399625 | Customers: JP Morgan Limited | Actual hours: 8.5; source records: 1</x:v>
      </x:c>
      <x:c r="L292" t="str">
        <x:v>Include</x:v>
      </x:c>
      <x:c r="M292"/>
      <x:c r="N292"/>
    </x:row>
    <x:row r="293">
      <x:c r="A293" t="str">
        <x:v>B Mason|2026-02-10</x:v>
      </x:c>
      <x:c r="B293" s="888" t="n">
        <x:v>46063</x:v>
      </x:c>
      <x:c r="C293" t="str">
        <x:v>B Mason</x:v>
      </x:c>
      <x:c r="D293" t="str">
        <x:v>Permanent</x:v>
      </x:c>
      <x:c r="E293" t="str">
        <x:v>Thurrock</x:v>
      </x:c>
      <x:c r="F293" t="str">
        <x:v>Operative Porter</x:v>
      </x:c>
      <x:c r="G293" t="str">
        <x:v>399625</x:v>
      </x:c>
      <x:c r="H293" t="str">
        <x:v>JP Morgan Limited</x:v>
      </x:c>
      <x:c r="I293" s="22" t="n">
        <x:v>8.5</x:v>
      </x:c>
      <x:c r="J293" t="str">
        <x:v>Worked</x:v>
      </x:c>
      <x:c r="K293" t="str">
        <x:v>Employee 103619; home branch Thurrock; assigned role Operative Porter | Deployment branch: Thurrock | Actual role: Operative Porter | Jobs: 399625 | Customers: JP Morgan Limited | Actual hours: 8.5; source records: 1</x:v>
      </x:c>
      <x:c r="L293" t="str">
        <x:v>Include</x:v>
      </x:c>
      <x:c r="M293"/>
      <x:c r="N293"/>
    </x:row>
    <x:row r="294">
      <x:c r="A294" t="str">
        <x:v>B Mason|2026-02-11</x:v>
      </x:c>
      <x:c r="B294" s="888" t="n">
        <x:v>46064</x:v>
      </x:c>
      <x:c r="C294" t="str">
        <x:v>B Mason</x:v>
      </x:c>
      <x:c r="D294" t="str">
        <x:v>Permanent</x:v>
      </x:c>
      <x:c r="E294" t="str">
        <x:v>Thurrock</x:v>
      </x:c>
      <x:c r="F294" t="str">
        <x:v>Operative Porter</x:v>
      </x:c>
      <x:c r="G294" t="str">
        <x:v>399609</x:v>
      </x:c>
      <x:c r="H294" t="str">
        <x:v>Accenture UK Ltd</x:v>
      </x:c>
      <x:c r="I294" s="22" t="n">
        <x:v>11</x:v>
      </x:c>
      <x:c r="J294" t="str">
        <x:v>Worked</x:v>
      </x:c>
      <x:c r="K294" t="str">
        <x:v>Employee 103619; home branch Thurrock; assigned role Operative Porter | Deployment branch: Thurrock | Actual role: Operative Skilled | Jobs: 399609 | Customers: Accenture UK Ltd | Actual hours: 11.0; source records: 1</x:v>
      </x:c>
      <x:c r="L294" t="str">
        <x:v>Include</x:v>
      </x:c>
      <x:c r="M294"/>
      <x:c r="N294"/>
    </x:row>
    <x:row r="295">
      <x:c r="A295" t="str">
        <x:v>B Mason|2026-02-12</x:v>
      </x:c>
      <x:c r="B295" s="888" t="n">
        <x:v>46065</x:v>
      </x:c>
      <x:c r="C295" t="str">
        <x:v>B Mason</x:v>
      </x:c>
      <x:c r="D295" t="str">
        <x:v>Permanent</x:v>
      </x:c>
      <x:c r="E295" t="str">
        <x:v>Thurrock</x:v>
      </x:c>
      <x:c r="F295" t="str">
        <x:v>Operative Porter</x:v>
      </x:c>
      <x:c r="G295" t="str">
        <x:v>399609</x:v>
      </x:c>
      <x:c r="H295" t="str">
        <x:v>Accenture UK Ltd</x:v>
      </x:c>
      <x:c r="I295" s="22" t="n">
        <x:v>8.5</x:v>
      </x:c>
      <x:c r="J295" t="str">
        <x:v>Worked</x:v>
      </x:c>
      <x:c r="K295" t="str">
        <x:v>Employee 103619; home branch Thurrock; assigned role Operative Porter | Deployment branch: Thurrock | Actual role: Operative Porter | Jobs: 399609 | Customers: Accenture UK Ltd | Actual hours: 8.5; source records: 1</x:v>
      </x:c>
      <x:c r="L295" t="str">
        <x:v>Include</x:v>
      </x:c>
      <x:c r="M295"/>
      <x:c r="N295"/>
    </x:row>
    <x:row r="296">
      <x:c r="A296" t="str">
        <x:v>B Mason|2026-02-13</x:v>
      </x:c>
      <x:c r="B296" s="888" t="n">
        <x:v>46066</x:v>
      </x:c>
      <x:c r="C296" t="str">
        <x:v>B Mason</x:v>
      </x:c>
      <x:c r="D296" t="str">
        <x:v>Permanent</x:v>
      </x:c>
      <x:c r="E296" t="str">
        <x:v>Thurrock</x:v>
      </x:c>
      <x:c r="F296" t="str">
        <x:v>Operative Porter</x:v>
      </x:c>
      <x:c r="G296" t="str">
        <x:v>399559</x:v>
      </x:c>
      <x:c r="H296" t="str">
        <x:v>JP Morgan Limited</x:v>
      </x:c>
      <x:c r="I296" s="22" t="n">
        <x:v>8.5</x:v>
      </x:c>
      <x:c r="J296" t="str">
        <x:v>Worked</x:v>
      </x:c>
      <x:c r="K296" t="str">
        <x:v>Employee 103619; home branch Thurrock; assigned role Operative Porter | Deployment branch: Thurrock | Actual role: Operative Skilled | Jobs: 399559 | Customers: JP Morgan Limited | Actual hours: 8.5; source records: 1</x:v>
      </x:c>
      <x:c r="L296" t="str">
        <x:v>Include</x:v>
      </x:c>
      <x:c r="M296"/>
      <x:c r="N296"/>
    </x:row>
    <x:row r="297">
      <x:c r="A297" t="str">
        <x:v>B Mason|2026-02-14</x:v>
      </x:c>
      <x:c r="B297" s="888" t="n">
        <x:v>46067</x:v>
      </x:c>
      <x:c r="C297" t="str">
        <x:v>B Mason</x:v>
      </x:c>
      <x:c r="D297" t="str">
        <x:v>Permanent</x:v>
      </x:c>
      <x:c r="E297" t="str">
        <x:v>Thurrock</x:v>
      </x:c>
      <x:c r="F297" t="str">
        <x:v>Operative Porter</x:v>
      </x:c>
      <x:c r="G297" t="str">
        <x:v>399559</x:v>
      </x:c>
      <x:c r="H297" t="str">
        <x:v>JP Morgan Limited</x:v>
      </x:c>
      <x:c r="I297" s="22" t="n">
        <x:v>8.5</x:v>
      </x:c>
      <x:c r="J297" t="str">
        <x:v>Worked</x:v>
      </x:c>
      <x:c r="K297" t="str">
        <x:v>Employee 103619; home branch Thurrock; assigned role Operative Porter | Deployment branch: Thurrock | Actual role: Operative Skilled | Jobs: 399559 | Customers: JP Morgan Limited | Actual hours: 8.5; source records: 1</x:v>
      </x:c>
      <x:c r="L297" t="str">
        <x:v>Include</x:v>
      </x:c>
      <x:c r="M297"/>
      <x:c r="N297"/>
    </x:row>
    <x:row r="298">
      <x:c r="A298" t="str">
        <x:v>B Mason|2026-02-16</x:v>
      </x:c>
      <x:c r="B298" s="888" t="n">
        <x:v>46069</x:v>
      </x:c>
      <x:c r="C298" t="str">
        <x:v>B Mason</x:v>
      </x:c>
      <x:c r="D298" t="str">
        <x:v>Permanent</x:v>
      </x:c>
      <x:c r="E298" t="str">
        <x:v>Thurrock</x:v>
      </x:c>
      <x:c r="F298" t="str">
        <x:v>Operative Porter</x:v>
      </x:c>
      <x:c r="G298" t="str">
        <x:v>399559</x:v>
      </x:c>
      <x:c r="H298" t="str">
        <x:v>JP Morgan Limited</x:v>
      </x:c>
      <x:c r="I298" s="22" t="n">
        <x:v>8.5</x:v>
      </x:c>
      <x:c r="J298" t="str">
        <x:v>Worked</x:v>
      </x:c>
      <x:c r="K298" t="str">
        <x:v>Employee 103619; home branch Thurrock; assigned role Operative Porter | Deployment branch: Thurrock | Actual role: Operative Skilled | Jobs: 399559 | Customers: JP Morgan Limited | Actual hours: 8.5; source records: 1</x:v>
      </x:c>
      <x:c r="L298" t="str">
        <x:v>Include</x:v>
      </x:c>
      <x:c r="M298"/>
      <x:c r="N298"/>
    </x:row>
    <x:row r="299">
      <x:c r="A299" t="str">
        <x:v>B Mason|2026-02-17</x:v>
      </x:c>
      <x:c r="B299" s="888" t="n">
        <x:v>46070</x:v>
      </x:c>
      <x:c r="C299" t="str">
        <x:v>B Mason</x:v>
      </x:c>
      <x:c r="D299" t="str">
        <x:v>Permanent</x:v>
      </x:c>
      <x:c r="E299" t="str">
        <x:v>Thurrock</x:v>
      </x:c>
      <x:c r="F299" t="str">
        <x:v>Operative Porter</x:v>
      </x:c>
      <x:c r="G299" t="str">
        <x:v>400250</x:v>
      </x:c>
      <x:c r="H299" t="str">
        <x:v>Apple Europe Limited</x:v>
      </x:c>
      <x:c r="I299" s="22" t="n">
        <x:v>8</x:v>
      </x:c>
      <x:c r="J299" t="str">
        <x:v>Worked</x:v>
      </x:c>
      <x:c r="K299" t="str">
        <x:v>Employee 103619; home branch Thurrock; assigned role Operative Porter | Deployment branch: Thurrock | Actual role: Operative Skilled | Jobs: 400250 | Customers: Apple Europe Limited | Actual hours: 8.0; source records: 1</x:v>
      </x:c>
      <x:c r="L299" t="str">
        <x:v>Include</x:v>
      </x:c>
      <x:c r="M299"/>
      <x:c r="N299"/>
    </x:row>
    <x:row r="300">
      <x:c r="A300" t="str">
        <x:v>B Mason|2026-02-18</x:v>
      </x:c>
      <x:c r="B300" s="888" t="n">
        <x:v>46071</x:v>
      </x:c>
      <x:c r="C300" t="str">
        <x:v>B Mason</x:v>
      </x:c>
      <x:c r="D300" t="str">
        <x:v>Permanent</x:v>
      </x:c>
      <x:c r="E300" t="str">
        <x:v>Thurrock</x:v>
      </x:c>
      <x:c r="F300" t="str">
        <x:v>Operative Porter</x:v>
      </x:c>
      <x:c r="G300" t="str">
        <x:v>400366</x:v>
      </x:c>
      <x:c r="H300" t="str">
        <x:v>JP Morgan Limited</x:v>
      </x:c>
      <x:c r="I300" s="22" t="n">
        <x:v>9</x:v>
      </x:c>
      <x:c r="J300" t="str">
        <x:v>Worked</x:v>
      </x:c>
      <x:c r="K300" t="str">
        <x:v>Employee 103619; home branch Thurrock; assigned role Operative Porter | Deployment branch: Thurrock | Actual role: Operative Porter | Jobs: 400366 | Customers: JP Morgan Limited | Actual hours: 9.0; source records: 1</x:v>
      </x:c>
      <x:c r="L300" t="str">
        <x:v>Include</x:v>
      </x:c>
      <x:c r="M300"/>
      <x:c r="N300"/>
    </x:row>
    <x:row r="301">
      <x:c r="A301" t="str">
        <x:v>B Mason|2026-02-19</x:v>
      </x:c>
      <x:c r="B301" s="888" t="n">
        <x:v>46072</x:v>
      </x:c>
      <x:c r="C301" t="str">
        <x:v>B Mason</x:v>
      </x:c>
      <x:c r="D301" t="str">
        <x:v>Permanent</x:v>
      </x:c>
      <x:c r="E301" t="str">
        <x:v>Thurrock</x:v>
      </x:c>
      <x:c r="F301" t="str">
        <x:v>Operative Porter</x:v>
      </x:c>
      <x:c r="G301" t="str">
        <x:v>396801</x:v>
      </x:c>
      <x:c r="H301" t="str">
        <x:v>McClearly/Mr Hugh</x:v>
      </x:c>
      <x:c r="I301" s="22" t="n">
        <x:v>8</x:v>
      </x:c>
      <x:c r="J301" t="str">
        <x:v>Worked</x:v>
      </x:c>
      <x:c r="K301" t="str">
        <x:v>Employee 103619; home branch Thurrock; assigned role Operative Porter | Deployment branch: Thurrock | Actual role: Operative Porter | Jobs: 396801 | Customers: McClearly/Mr Hugh | Actual hours: 8.0; source records: 1</x:v>
      </x:c>
      <x:c r="L301" t="str">
        <x:v>Include</x:v>
      </x:c>
      <x:c r="M301"/>
      <x:c r="N301"/>
    </x:row>
    <x:row r="302">
      <x:c r="A302" t="str">
        <x:v>B Mason|2026-02-20</x:v>
      </x:c>
      <x:c r="B302" s="888" t="n">
        <x:v>46073</x:v>
      </x:c>
      <x:c r="C302" t="str">
        <x:v>B Mason</x:v>
      </x:c>
      <x:c r="D302" t="str">
        <x:v>Permanent</x:v>
      </x:c>
      <x:c r="E302" t="str">
        <x:v>Thurrock</x:v>
      </x:c>
      <x:c r="F302" t="str">
        <x:v>Operative Porter</x:v>
      </x:c>
      <x:c r="G302" t="str">
        <x:v>400366</x:v>
      </x:c>
      <x:c r="H302" t="str">
        <x:v>JP Morgan Limited</x:v>
      </x:c>
      <x:c r="I302" s="22" t="n">
        <x:v>17</x:v>
      </x:c>
      <x:c r="J302" t="str">
        <x:v>Worked — 2 records</x:v>
      </x:c>
      <x:c r="K302" t="str">
        <x:v>Employee 103619; home branch Thurrock; assigned role Operative Porter | Deployment branch: Thurrock | Actual role: Operative Porter, Operative Skilled | Jobs: 400366 | Customers: JP Morgan Limited | Actual hours: 17.0; source records: 2</x:v>
      </x:c>
      <x:c r="L302" t="str">
        <x:v>Include</x:v>
      </x:c>
      <x:c r="M302"/>
      <x:c r="N302"/>
    </x:row>
    <x:row r="303">
      <x:c r="A303" t="str">
        <x:v>B Mason|2026-02-21</x:v>
      </x:c>
      <x:c r="B303" s="888" t="n">
        <x:v>46074</x:v>
      </x:c>
      <x:c r="C303" t="str">
        <x:v>B Mason</x:v>
      </x:c>
      <x:c r="D303" t="str">
        <x:v>Permanent</x:v>
      </x:c>
      <x:c r="E303" t="str">
        <x:v>Thurrock</x:v>
      </x:c>
      <x:c r="F303" t="str">
        <x:v>Operative Porter</x:v>
      </x:c>
      <x:c r="G303" t="str">
        <x:v>396207A</x:v>
      </x:c>
      <x:c r="H303" t="str">
        <x:v>Linklaters LLP</x:v>
      </x:c>
      <x:c r="I303" s="22" t="n">
        <x:v>10.5</x:v>
      </x:c>
      <x:c r="J303" t="str">
        <x:v>Worked</x:v>
      </x:c>
      <x:c r="K303" t="str">
        <x:v>Employee 103619; home branch Thurrock; assigned role Operative Porter | Deployment branch: Thurrock | Actual role: Operative Porter | Jobs: 396207A | Customers: Linklaters LLP | Actual hours: 10.5; source records: 1</x:v>
      </x:c>
      <x:c r="L303" t="str">
        <x:v>Include</x:v>
      </x:c>
      <x:c r="M303"/>
      <x:c r="N303"/>
    </x:row>
    <x:row r="304">
      <x:c r="A304" t="str">
        <x:v>B Mason|2026-02-22</x:v>
      </x:c>
      <x:c r="B304" s="888" t="n">
        <x:v>46075</x:v>
      </x:c>
      <x:c r="C304" t="str">
        <x:v>B Mason</x:v>
      </x:c>
      <x:c r="D304" t="str">
        <x:v>Permanent</x:v>
      </x:c>
      <x:c r="E304" t="str">
        <x:v>Thurrock</x:v>
      </x:c>
      <x:c r="F304" t="str">
        <x:v>Operative Porter</x:v>
      </x:c>
      <x:c r="G304" t="str">
        <x:v>400150</x:v>
      </x:c>
      <x:c r="H304" t="str">
        <x:v>Cooke, Young &amp; Keidan LLP</x:v>
      </x:c>
      <x:c r="I304" s="22" t="n">
        <x:v>8</x:v>
      </x:c>
      <x:c r="J304" t="str">
        <x:v>Worked</x:v>
      </x:c>
      <x:c r="K304" t="str">
        <x:v>Employee 103619; home branch Thurrock; assigned role Operative Porter | Deployment branch: Thurrock | Actual role: Operative Porter | Jobs: 400150 | Customers: Cooke, Young &amp; Keidan LLP | Actual hours: 8.0; source records: 1</x:v>
      </x:c>
      <x:c r="L304" t="str">
        <x:v>Include</x:v>
      </x:c>
      <x:c r="M304"/>
      <x:c r="N304"/>
    </x:row>
    <x:row r="305">
      <x:c r="A305" t="str">
        <x:v>B Mason|2026-02-23</x:v>
      </x:c>
      <x:c r="B305" s="888" t="n">
        <x:v>46076</x:v>
      </x:c>
      <x:c r="C305" t="str">
        <x:v>B Mason</x:v>
      </x:c>
      <x:c r="D305" t="str">
        <x:v>Permanent</x:v>
      </x:c>
      <x:c r="E305" t="str">
        <x:v>Thurrock</x:v>
      </x:c>
      <x:c r="F305" t="str">
        <x:v>Operative Porter</x:v>
      </x:c>
      <x:c r="G305" t="str">
        <x:v>400366</x:v>
      </x:c>
      <x:c r="H305" t="str">
        <x:v>JP Morgan Limited</x:v>
      </x:c>
      <x:c r="I305" s="22" t="n">
        <x:v>8.5</x:v>
      </x:c>
      <x:c r="J305" t="str">
        <x:v>Worked</x:v>
      </x:c>
      <x:c r="K305" t="str">
        <x:v>Employee 103619; home branch Thurrock; assigned role Operative Porter | Deployment branch: Thurrock | Actual role: Operative Skilled | Jobs: 400366 | Customers: JP Morgan Limited | Actual hours: 8.5; source records: 1</x:v>
      </x:c>
      <x:c r="L305" t="str">
        <x:v>Include</x:v>
      </x:c>
      <x:c r="M305"/>
      <x:c r="N305"/>
    </x:row>
    <x:row r="306">
      <x:c r="A306" t="str">
        <x:v>B Mason|2026-02-25</x:v>
      </x:c>
      <x:c r="B306" s="888" t="n">
        <x:v>46078</x:v>
      </x:c>
      <x:c r="C306" t="str">
        <x:v>B Mason</x:v>
      </x:c>
      <x:c r="D306" t="str">
        <x:v>Permanent</x:v>
      </x:c>
      <x:c r="E306" t="str">
        <x:v>Thurrock</x:v>
      </x:c>
      <x:c r="F306" t="str">
        <x:v>Operative Porter</x:v>
      </x:c>
      <x:c r="G306" t="str">
        <x:v>400366</x:v>
      </x:c>
      <x:c r="H306" t="str">
        <x:v>JP Morgan Limited</x:v>
      </x:c>
      <x:c r="I306" s="22" t="n">
        <x:v>8.5</x:v>
      </x:c>
      <x:c r="J306" t="str">
        <x:v>Worked</x:v>
      </x:c>
      <x:c r="K306" t="str">
        <x:v>Employee 103619; home branch Thurrock; assigned role Operative Porter | Deployment branch: Thurrock | Actual role: Operative Porter | Jobs: 400366 | Customers: JP Morgan Limited | Actual hours: 8.5; source records: 1</x:v>
      </x:c>
      <x:c r="L306" t="str">
        <x:v>Include</x:v>
      </x:c>
      <x:c r="M306"/>
      <x:c r="N306"/>
    </x:row>
    <x:row r="307">
      <x:c r="A307" t="str">
        <x:v>B Mason|2026-02-26</x:v>
      </x:c>
      <x:c r="B307" s="888" t="n">
        <x:v>46079</x:v>
      </x:c>
      <x:c r="C307" t="str">
        <x:v>B Mason</x:v>
      </x:c>
      <x:c r="D307" t="str">
        <x:v>Permanent</x:v>
      </x:c>
      <x:c r="E307" t="str">
        <x:v>Thurrock</x:v>
      </x:c>
      <x:c r="F307" t="str">
        <x:v>Operative Porter</x:v>
      </x:c>
      <x:c r="G307" t="str">
        <x:v>400366</x:v>
      </x:c>
      <x:c r="H307" t="str">
        <x:v>JP Morgan Limited</x:v>
      </x:c>
      <x:c r="I307" s="22" t="n">
        <x:v>8.5</x:v>
      </x:c>
      <x:c r="J307" t="str">
        <x:v>Worked</x:v>
      </x:c>
      <x:c r="K307" t="str">
        <x:v>Employee 103619; home branch Thurrock; assigned role Operative Porter | Deployment branch: Thurrock | Actual role: Operative Porter | Jobs: 400366 | Customers: JP Morgan Limited | Actual hours: 8.5; source records: 1</x:v>
      </x:c>
      <x:c r="L307" t="str">
        <x:v>Include</x:v>
      </x:c>
      <x:c r="M307"/>
      <x:c r="N307"/>
    </x:row>
    <x:row r="308">
      <x:c r="A308" t="str">
        <x:v>B Mason|2026-02-27</x:v>
      </x:c>
      <x:c r="B308" s="888" t="n">
        <x:v>46080</x:v>
      </x:c>
      <x:c r="C308" t="str">
        <x:v>B Mason</x:v>
      </x:c>
      <x:c r="D308" t="str">
        <x:v>Permanent</x:v>
      </x:c>
      <x:c r="E308" t="str">
        <x:v>Thurrock</x:v>
      </x:c>
      <x:c r="F308" t="str">
        <x:v>Operative Porter</x:v>
      </x:c>
      <x:c r="G308" t="str">
        <x:v>400366</x:v>
      </x:c>
      <x:c r="H308" t="str">
        <x:v>JP Morgan Limited</x:v>
      </x:c>
      <x:c r="I308" s="22" t="n">
        <x:v>17</x:v>
      </x:c>
      <x:c r="J308" t="str">
        <x:v>Worked — 2 records</x:v>
      </x:c>
      <x:c r="K308" t="str">
        <x:v>Employee 103619; home branch Thurrock; assigned role Operative Porter | Deployment branch: Thurrock | Actual role: Operative Porter, Operative Skilled | Jobs: 400366 | Customers: JP Morgan Limited | Actual hours: 17.0; source records: 2</x:v>
      </x:c>
      <x:c r="L308" t="str">
        <x:v>Include</x:v>
      </x:c>
      <x:c r="M308"/>
      <x:c r="N308"/>
    </x:row>
    <x:row r="309">
      <x:c r="A309" t="str">
        <x:v>B Mason|2026-02-28</x:v>
      </x:c>
      <x:c r="B309" s="888" t="n">
        <x:v>46081</x:v>
      </x:c>
      <x:c r="C309" t="str">
        <x:v>B Mason</x:v>
      </x:c>
      <x:c r="D309" t="str">
        <x:v>Permanent</x:v>
      </x:c>
      <x:c r="E309" t="str">
        <x:v>Thurrock</x:v>
      </x:c>
      <x:c r="F309" t="str">
        <x:v>Operative Porter</x:v>
      </x:c>
      <x:c r="G309" t="str">
        <x:v>400366</x:v>
      </x:c>
      <x:c r="H309" t="str">
        <x:v>JP Morgan Limited</x:v>
      </x:c>
      <x:c r="I309" s="22" t="n">
        <x:v>8.5</x:v>
      </x:c>
      <x:c r="J309" t="str">
        <x:v>Worked</x:v>
      </x:c>
      <x:c r="K309" t="str">
        <x:v>Employee 103619; home branch Thurrock; assigned role Operative Porter | Deployment branch: Thurrock | Actual role: Operative Skilled | Jobs: 400366 | Customers: JP Morgan Limited | Actual hours: 8.5; source records: 1</x:v>
      </x:c>
      <x:c r="L309" t="str">
        <x:v>Include</x:v>
      </x:c>
      <x:c r="M309"/>
      <x:c r="N309"/>
    </x:row>
    <x:row r="310">
      <x:c r="A310" t="str">
        <x:v>B McDonald (B) EV|2026-02-20</x:v>
      </x:c>
      <x:c r="B310" s="888" t="n">
        <x:v>46073</x:v>
      </x:c>
      <x:c r="C310" t="str">
        <x:v>B McDonald (B) EV</x:v>
      </x:c>
      <x:c r="D310" t="str">
        <x:v>Permanent</x:v>
      </x:c>
      <x:c r="E310" t="str">
        <x:v>Thurrock</x:v>
      </x:c>
      <x:c r="F310" t="str">
        <x:v>Operative Skilled</x:v>
      </x:c>
      <x:c r="G310"/>
      <x:c r="H310"/>
      <x:c r="I310" s="22" t="n">
        <x:v>0</x:v>
      </x:c>
      <x:c r="J310" t="str">
        <x:v>Other leave — Unpaid Leave (Authorised)</x:v>
      </x:c>
      <x:c r="K310" t="str">
        <x:v>Employee 2376; home branch Thurrock; assigned role Operative Skilled | Leave: Unpaid Leave (Authorised) | Leave calendar basis: Fixed schedule</x:v>
      </x:c>
      <x:c r="L310" t="str">
        <x:v>Include</x:v>
      </x:c>
      <x:c r="M310"/>
      <x:c r="N310"/>
    </x:row>
    <x:row r="311">
      <x:c r="A311" t="str">
        <x:v>B Williams|2026-02-02</x:v>
      </x:c>
      <x:c r="B311" s="888" t="n">
        <x:v>46055</x:v>
      </x:c>
      <x:c r="C311" t="str">
        <x:v>B Williams</x:v>
      </x:c>
      <x:c r="D311" t="str">
        <x:v>Permanent</x:v>
      </x:c>
      <x:c r="E311" t="str">
        <x:v>Thurrock</x:v>
      </x:c>
      <x:c r="F311" t="str">
        <x:v>Operative Porter</x:v>
      </x:c>
      <x:c r="G311" t="str">
        <x:v>399508</x:v>
      </x:c>
      <x:c r="H311" t="str">
        <x:v>Bravado</x:v>
      </x:c>
      <x:c r="I311" s="22" t="n">
        <x:v>14</x:v>
      </x:c>
      <x:c r="J311" t="str">
        <x:v>Worked</x:v>
      </x:c>
      <x:c r="K311" t="str">
        <x:v>Employee 103456; home branch Thurrock; assigned role Operative Porter | Deployment branch: Thurrock | Actual role: Operative Porter | Jobs: 399508 | Customers: Bravado | Actual hours: 14.0; source records: 1</x:v>
      </x:c>
      <x:c r="L311" t="str">
        <x:v>Include</x:v>
      </x:c>
      <x:c r="M311"/>
      <x:c r="N311"/>
    </x:row>
    <x:row r="312">
      <x:c r="A312" t="str">
        <x:v>B Williams|2026-02-03</x:v>
      </x:c>
      <x:c r="B312" s="888" t="n">
        <x:v>46056</x:v>
      </x:c>
      <x:c r="C312" t="str">
        <x:v>B Williams</x:v>
      </x:c>
      <x:c r="D312" t="str">
        <x:v>Permanent</x:v>
      </x:c>
      <x:c r="E312" t="str">
        <x:v>Thurrock</x:v>
      </x:c>
      <x:c r="F312" t="str">
        <x:v>Operative Porter</x:v>
      </x:c>
      <x:c r="G312" t="str">
        <x:v>396662</x:v>
      </x:c>
      <x:c r="H312" t="str">
        <x:v>Kebbeh/Rohie</x:v>
      </x:c>
      <x:c r="I312" s="22" t="n">
        <x:v>8.5</x:v>
      </x:c>
      <x:c r="J312" t="str">
        <x:v>Worked</x:v>
      </x:c>
      <x:c r="K312" t="str">
        <x:v>Employee 103456; home branch Thurrock; assigned role Operative Porter | Deployment branch: Thurrock | Actual role: Operative Porter | Jobs: 396662 | Customers: Kebbeh/Rohie | Actual hours: 8.5; source records: 1</x:v>
      </x:c>
      <x:c r="L312" t="str">
        <x:v>Include</x:v>
      </x:c>
      <x:c r="M312"/>
      <x:c r="N312"/>
    </x:row>
    <x:row r="313">
      <x:c r="A313" t="str">
        <x:v>B Williams|2026-02-04</x:v>
      </x:c>
      <x:c r="B313" s="888" t="n">
        <x:v>46057</x:v>
      </x:c>
      <x:c r="C313" t="str">
        <x:v>B Williams</x:v>
      </x:c>
      <x:c r="D313" t="str">
        <x:v>Permanent</x:v>
      </x:c>
      <x:c r="E313" t="str">
        <x:v>Thurrock</x:v>
      </x:c>
      <x:c r="F313" t="str">
        <x:v>Operative Porter</x:v>
      </x:c>
      <x:c r="G313" t="str">
        <x:v>399937</x:v>
      </x:c>
      <x:c r="H313" t="str">
        <x:v>Alarape/Habeeb</x:v>
      </x:c>
      <x:c r="I313" s="22" t="n">
        <x:v>6</x:v>
      </x:c>
      <x:c r="J313" t="str">
        <x:v>Worked</x:v>
      </x:c>
      <x:c r="K313" t="str">
        <x:v>Employee 103456; home branch Thurrock; assigned role Operative Porter | Deployment branch: Thurrock | Actual role: Operative Porter | Jobs: 399937 | Customers: Alarape/Habeeb | Actual hours: 6.0; source records: 1</x:v>
      </x:c>
      <x:c r="L313" t="str">
        <x:v>Include</x:v>
      </x:c>
      <x:c r="M313"/>
      <x:c r="N313"/>
    </x:row>
    <x:row r="314">
      <x:c r="A314" t="str">
        <x:v>B Williams|2026-02-06</x:v>
      </x:c>
      <x:c r="B314" s="888" t="n">
        <x:v>46059</x:v>
      </x:c>
      <x:c r="C314" t="str">
        <x:v>B Williams</x:v>
      </x:c>
      <x:c r="D314" t="str">
        <x:v>Permanent</x:v>
      </x:c>
      <x:c r="E314" t="str">
        <x:v>Thurrock</x:v>
      </x:c>
      <x:c r="F314" t="str">
        <x:v>Operative Porter</x:v>
      </x:c>
      <x:c r="G314"/>
      <x:c r="H314"/>
      <x:c r="I314" s="22" t="n">
        <x:v>0</x:v>
      </x:c>
      <x:c r="J314" t="str">
        <x:v>Other leave — Unpaid Absence (Unauthorised)</x:v>
      </x:c>
      <x:c r="K314" t="str">
        <x:v>Employee 103456; home branch Thurrock; assigned role Operative Porter | Leave: Unpaid Absence (Unauthorised) | Leave calendar basis: Variable-pattern period</x:v>
      </x:c>
      <x:c r="L314" t="str">
        <x:v>Include</x:v>
      </x:c>
      <x:c r="M314"/>
      <x:c r="N314"/>
    </x:row>
    <x:row r="315">
      <x:c r="A315" t="str">
        <x:v>B Williams|2026-02-10</x:v>
      </x:c>
      <x:c r="B315" s="888" t="n">
        <x:v>46063</x:v>
      </x:c>
      <x:c r="C315" t="str">
        <x:v>B Williams</x:v>
      </x:c>
      <x:c r="D315" t="str">
        <x:v>Permanent</x:v>
      </x:c>
      <x:c r="E315" t="str">
        <x:v>Thurrock</x:v>
      </x:c>
      <x:c r="F315" t="str">
        <x:v>Operative Porter</x:v>
      </x:c>
      <x:c r="G315" t="str">
        <x:v>400002</x:v>
      </x:c>
      <x:c r="H315" t="str">
        <x:v>Hoffman/Mr Daniel</x:v>
      </x:c>
      <x:c r="I315" s="22" t="n">
        <x:v>8.5</x:v>
      </x:c>
      <x:c r="J315" t="str">
        <x:v>Worked</x:v>
      </x:c>
      <x:c r="K315" t="str">
        <x:v>Employee 103456; home branch Thurrock; assigned role Operative Porter | Deployment branch: Thurrock | Actual role: Operative Porter | Jobs: 400002 | Customers: Hoffman/Mr Daniel | Actual hours: 8.5; source records: 1</x:v>
      </x:c>
      <x:c r="L315" t="str">
        <x:v>Include</x:v>
      </x:c>
      <x:c r="M315"/>
      <x:c r="N315"/>
    </x:row>
    <x:row r="316">
      <x:c r="A316" t="str">
        <x:v>B Williams|2026-02-11</x:v>
      </x:c>
      <x:c r="B316" s="888" t="n">
        <x:v>46064</x:v>
      </x:c>
      <x:c r="C316" t="str">
        <x:v>B Williams</x:v>
      </x:c>
      <x:c r="D316" t="str">
        <x:v>Permanent</x:v>
      </x:c>
      <x:c r="E316" t="str">
        <x:v>Thurrock</x:v>
      </x:c>
      <x:c r="F316" t="str">
        <x:v>Operative Porter</x:v>
      </x:c>
      <x:c r="G316" t="str">
        <x:v>396676</x:v>
      </x:c>
      <x:c r="H316" t="str">
        <x:v>Sobers/Mr Elvis</x:v>
      </x:c>
      <x:c r="I316" s="22" t="n">
        <x:v>7.5</x:v>
      </x:c>
      <x:c r="J316" t="str">
        <x:v>Worked</x:v>
      </x:c>
      <x:c r="K316" t="str">
        <x:v>Employee 103456; home branch Thurrock; assigned role Operative Porter | Deployment branch: Thurrock | Actual role: Operative Porter | Jobs: 396676 | Customers: Sobers/Mr Elvis | Actual hours: 7.5; source records: 1</x:v>
      </x:c>
      <x:c r="L316" t="str">
        <x:v>Include</x:v>
      </x:c>
      <x:c r="M316"/>
      <x:c r="N316"/>
    </x:row>
    <x:row r="317">
      <x:c r="A317" t="str">
        <x:v>B Williams|2026-02-12</x:v>
      </x:c>
      <x:c r="B317" s="888" t="n">
        <x:v>46065</x:v>
      </x:c>
      <x:c r="C317" t="str">
        <x:v>B Williams</x:v>
      </x:c>
      <x:c r="D317" t="str">
        <x:v>Permanent</x:v>
      </x:c>
      <x:c r="E317" t="str">
        <x:v>Thurrock</x:v>
      </x:c>
      <x:c r="F317" t="str">
        <x:v>Operative Porter</x:v>
      </x:c>
      <x:c r="G317"/>
      <x:c r="H317"/>
      <x:c r="I317" s="22" t="n">
        <x:v>0</x:v>
      </x:c>
      <x:c r="J317" t="str">
        <x:v>Other leave — Unpaid Leave (Authorised)</x:v>
      </x:c>
      <x:c r="K317" t="str">
        <x:v>Employee 103456; home branch Thurrock; assigned role Operative Porter | Leave: Unpaid Leave (Authorised) | Leave calendar basis: Variable-pattern period</x:v>
      </x:c>
      <x:c r="L317" t="str">
        <x:v>Include</x:v>
      </x:c>
      <x:c r="M317"/>
      <x:c r="N317"/>
    </x:row>
    <x:row r="318">
      <x:c r="A318" t="str">
        <x:v>B Williams|2026-02-16</x:v>
      </x:c>
      <x:c r="B318" s="888" t="n">
        <x:v>46069</x:v>
      </x:c>
      <x:c r="C318" t="str">
        <x:v>B Williams</x:v>
      </x:c>
      <x:c r="D318" t="str">
        <x:v>Permanent</x:v>
      </x:c>
      <x:c r="E318" t="str">
        <x:v>Thurrock</x:v>
      </x:c>
      <x:c r="F318" t="str">
        <x:v>Operative Porter</x:v>
      </x:c>
      <x:c r="G318" t="str">
        <x:v>396805</x:v>
      </x:c>
      <x:c r="H318" t="str">
        <x:v>Scott/Ms Samantha</x:v>
      </x:c>
      <x:c r="I318" s="22" t="n">
        <x:v>6.5</x:v>
      </x:c>
      <x:c r="J318" t="str">
        <x:v>Worked</x:v>
      </x:c>
      <x:c r="K318" t="str">
        <x:v>Employee 103456; home branch Thurrock; assigned role Operative Porter | Deployment branch: Thurrock | Actual role: Operative Porter | Jobs: 396805 | Customers: Scott/Ms Samantha | Actual hours: 6.5; source records: 1</x:v>
      </x:c>
      <x:c r="L318" t="str">
        <x:v>Include</x:v>
      </x:c>
      <x:c r="M318"/>
      <x:c r="N318"/>
    </x:row>
    <x:row r="319">
      <x:c r="A319" t="str">
        <x:v>B Williams|2026-02-19</x:v>
      </x:c>
      <x:c r="B319" s="888" t="n">
        <x:v>46072</x:v>
      </x:c>
      <x:c r="C319" t="str">
        <x:v>B Williams</x:v>
      </x:c>
      <x:c r="D319" t="str">
        <x:v>Permanent</x:v>
      </x:c>
      <x:c r="E319" t="str">
        <x:v>Thurrock</x:v>
      </x:c>
      <x:c r="F319" t="str">
        <x:v>Operative Porter</x:v>
      </x:c>
      <x:c r="G319" t="str">
        <x:v>400499</x:v>
      </x:c>
      <x:c r="H319" t="str">
        <x:v>Hampshire Cultural Trust</x:v>
      </x:c>
      <x:c r="I319" s="22" t="n">
        <x:v>11.5</x:v>
      </x:c>
      <x:c r="J319" t="str">
        <x:v>Worked</x:v>
      </x:c>
      <x:c r="K319" t="str">
        <x:v>Employee 103456; home branch Thurrock; assigned role Operative Porter | Deployment branch: Thurrock | Actual role: Operative Porter | Jobs: 400499 | Customers: Hampshire Cultural Trust | Actual hours: 11.5; source records: 1</x:v>
      </x:c>
      <x:c r="L319" t="str">
        <x:v>Include</x:v>
      </x:c>
      <x:c r="M319"/>
      <x:c r="N319"/>
    </x:row>
    <x:row r="320">
      <x:c r="A320" t="str">
        <x:v>B Williams|2026-02-20</x:v>
      </x:c>
      <x:c r="B320" s="888" t="n">
        <x:v>46073</x:v>
      </x:c>
      <x:c r="C320" t="str">
        <x:v>B Williams</x:v>
      </x:c>
      <x:c r="D320" t="str">
        <x:v>Permanent</x:v>
      </x:c>
      <x:c r="E320" t="str">
        <x:v>Thurrock</x:v>
      </x:c>
      <x:c r="F320" t="str">
        <x:v>Operative Porter</x:v>
      </x:c>
      <x:c r="G320" t="str">
        <x:v>397016</x:v>
      </x:c>
      <x:c r="H320" t="str">
        <x:v>Abu Egheomwanre</x:v>
      </x:c>
      <x:c r="I320" s="22" t="n">
        <x:v>9.75</x:v>
      </x:c>
      <x:c r="J320" t="str">
        <x:v>Worked</x:v>
      </x:c>
      <x:c r="K320" t="str">
        <x:v>Employee 103456; home branch Thurrock; assigned role Operative Porter | Deployment branch: Thurrock | Actual role: Operative Porter | Jobs: 397016 | Customers: Abu Egheomwanre | Actual hours: 9.8; source records: 1</x:v>
      </x:c>
      <x:c r="L320" t="str">
        <x:v>Include</x:v>
      </x:c>
      <x:c r="M320"/>
      <x:c r="N320"/>
    </x:row>
    <x:row r="321">
      <x:c r="A321" t="str">
        <x:v>B Williams|2026-02-23</x:v>
      </x:c>
      <x:c r="B321" s="888" t="n">
        <x:v>46076</x:v>
      </x:c>
      <x:c r="C321" t="str">
        <x:v>B Williams</x:v>
      </x:c>
      <x:c r="D321" t="str">
        <x:v>Permanent</x:v>
      </x:c>
      <x:c r="E321" t="str">
        <x:v>Thurrock</x:v>
      </x:c>
      <x:c r="F321" t="str">
        <x:v>Operative Porter</x:v>
      </x:c>
      <x:c r="G321" t="str">
        <x:v>398044</x:v>
      </x:c>
      <x:c r="H321" t="str">
        <x:v>Brandon Library/Mr Brian</x:v>
      </x:c>
      <x:c r="I321" s="22" t="n">
        <x:v>8</x:v>
      </x:c>
      <x:c r="J321" t="str">
        <x:v>Worked</x:v>
      </x:c>
      <x:c r="K321" t="str">
        <x:v>Employee 103456; home branch Thurrock; assigned role Operative Porter | Deployment branch: Thurrock | Actual role: Operative Porter | Jobs: 398044 | Customers: Brandon Library/Mr Brian | Actual hours: 8.0; source records: 1</x:v>
      </x:c>
      <x:c r="L321" t="str">
        <x:v>Include</x:v>
      </x:c>
      <x:c r="M321"/>
      <x:c r="N321"/>
    </x:row>
    <x:row r="322">
      <x:c r="A322" t="str">
        <x:v>B Williams|2026-02-24</x:v>
      </x:c>
      <x:c r="B322" s="888" t="n">
        <x:v>46077</x:v>
      </x:c>
      <x:c r="C322" t="str">
        <x:v>B Williams</x:v>
      </x:c>
      <x:c r="D322" t="str">
        <x:v>Permanent</x:v>
      </x:c>
      <x:c r="E322" t="str">
        <x:v>Thurrock</x:v>
      </x:c>
      <x:c r="F322" t="str">
        <x:v>Operative Porter</x:v>
      </x:c>
      <x:c r="G322" t="str">
        <x:v>398044</x:v>
      </x:c>
      <x:c r="H322" t="str">
        <x:v>Brandon Library/Mr Brian</x:v>
      </x:c>
      <x:c r="I322" s="22" t="n">
        <x:v>8</x:v>
      </x:c>
      <x:c r="J322" t="str">
        <x:v>Worked</x:v>
      </x:c>
      <x:c r="K322" t="str">
        <x:v>Employee 103456; home branch Thurrock; assigned role Operative Porter | Deployment branch: Thurrock | Actual role: Operative Porter | Jobs: 398044 | Customers: Brandon Library/Mr Brian | Actual hours: 8.0; source records: 1</x:v>
      </x:c>
      <x:c r="L322" t="str">
        <x:v>Include</x:v>
      </x:c>
      <x:c r="M322"/>
      <x:c r="N322"/>
    </x:row>
    <x:row r="323">
      <x:c r="A323" t="str">
        <x:v>B Williams|2026-02-25</x:v>
      </x:c>
      <x:c r="B323" s="888" t="n">
        <x:v>46078</x:v>
      </x:c>
      <x:c r="C323" t="str">
        <x:v>B Williams</x:v>
      </x:c>
      <x:c r="D323" t="str">
        <x:v>Permanent</x:v>
      </x:c>
      <x:c r="E323" t="str">
        <x:v>Thurrock</x:v>
      </x:c>
      <x:c r="F323" t="str">
        <x:v>Operative Porter</x:v>
      </x:c>
      <x:c r="G323" t="str">
        <x:v>400277</x:v>
      </x:c>
      <x:c r="H323" t="str">
        <x:v>GREYPARROT.AI LTD</x:v>
      </x:c>
      <x:c r="I323" s="22" t="n">
        <x:v>10.5</x:v>
      </x:c>
      <x:c r="J323" t="str">
        <x:v>Worked</x:v>
      </x:c>
      <x:c r="K323" t="str">
        <x:v>Employee 103456; home branch Thurrock; assigned role Operative Porter | Deployment branch: Thurrock | Actual role: Operative Porter | Jobs: 400277 | Customers: GREYPARROT.AI LTD | Actual hours: 10.5; source records: 1</x:v>
      </x:c>
      <x:c r="L323" t="str">
        <x:v>Include</x:v>
      </x:c>
      <x:c r="M323"/>
      <x:c r="N323"/>
    </x:row>
    <x:row r="324">
      <x:c r="A324" t="str">
        <x:v>Ben Cumbers|2026-02-02</x:v>
      </x:c>
      <x:c r="B324" s="888" t="n">
        <x:v>46055</x:v>
      </x:c>
      <x:c r="C324" t="str">
        <x:v>Ben Cumbers</x:v>
      </x:c>
      <x:c r="D324" t="str">
        <x:v>Permanent</x:v>
      </x:c>
      <x:c r="E324" t="str">
        <x:v>Leeds</x:v>
      </x:c>
      <x:c r="F324" t="str">
        <x:v>Operative Driver</x:v>
      </x:c>
      <x:c r="G324"/>
      <x:c r="H324"/>
      <x:c r="I324" s="22" t="n">
        <x:v>0</x:v>
      </x:c>
      <x:c r="J324" t="str">
        <x:v>Annual leave</x:v>
      </x:c>
      <x:c r="K324" t="str">
        <x:v>Employee 1012736; home branch Leeds; assigned role Operative Driver | Leave: Annual Leave (Hours) | Leave calendar basis: Variable-pattern period</x:v>
      </x:c>
      <x:c r="L324" t="str">
        <x:v>Include</x:v>
      </x:c>
      <x:c r="M324"/>
      <x:c r="N324"/>
    </x:row>
    <x:row r="325">
      <x:c r="A325" t="str">
        <x:v>Ben Cumbers|2026-02-03</x:v>
      </x:c>
      <x:c r="B325" s="888" t="n">
        <x:v>46056</x:v>
      </x:c>
      <x:c r="C325" t="str">
        <x:v>Ben Cumbers</x:v>
      </x:c>
      <x:c r="D325" t="str">
        <x:v>Permanent</x:v>
      </x:c>
      <x:c r="E325" t="str">
        <x:v>Leeds</x:v>
      </x:c>
      <x:c r="F325" t="str">
        <x:v>Operative Driver</x:v>
      </x:c>
      <x:c r="G325"/>
      <x:c r="H325"/>
      <x:c r="I325" s="22" t="n">
        <x:v>0</x:v>
      </x:c>
      <x:c r="J325" t="str">
        <x:v>Annual leave</x:v>
      </x:c>
      <x:c r="K325" t="str">
        <x:v>Employee 1012736; home branch Leeds; assigned role Operative Driver | Leave: Annual Leave (Hours) | Leave calendar basis: Variable-pattern period</x:v>
      </x:c>
      <x:c r="L325" t="str">
        <x:v>Include</x:v>
      </x:c>
      <x:c r="M325"/>
      <x:c r="N325"/>
    </x:row>
    <x:row r="326">
      <x:c r="A326" t="str">
        <x:v>Ben Cumbers|2026-02-04</x:v>
      </x:c>
      <x:c r="B326" s="888" t="n">
        <x:v>46057</x:v>
      </x:c>
      <x:c r="C326" t="str">
        <x:v>Ben Cumbers</x:v>
      </x:c>
      <x:c r="D326" t="str">
        <x:v>Permanent</x:v>
      </x:c>
      <x:c r="E326" t="str">
        <x:v>Leeds</x:v>
      </x:c>
      <x:c r="F326" t="str">
        <x:v>Operative Driver</x:v>
      </x:c>
      <x:c r="G326"/>
      <x:c r="H326"/>
      <x:c r="I326" s="22" t="n">
        <x:v>0</x:v>
      </x:c>
      <x:c r="J326" t="str">
        <x:v>Annual leave</x:v>
      </x:c>
      <x:c r="K326" t="str">
        <x:v>Employee 1012736; home branch Leeds; assigned role Operative Driver | Leave: Annual Leave (Hours) | Leave calendar basis: Variable-pattern period</x:v>
      </x:c>
      <x:c r="L326" t="str">
        <x:v>Include</x:v>
      </x:c>
      <x:c r="M326"/>
      <x:c r="N326"/>
    </x:row>
    <x:row r="327">
      <x:c r="A327" t="str">
        <x:v>Ben Cumbers|2026-02-05</x:v>
      </x:c>
      <x:c r="B327" s="888" t="n">
        <x:v>46058</x:v>
      </x:c>
      <x:c r="C327" t="str">
        <x:v>Ben Cumbers</x:v>
      </x:c>
      <x:c r="D327" t="str">
        <x:v>Permanent</x:v>
      </x:c>
      <x:c r="E327" t="str">
        <x:v>Leeds</x:v>
      </x:c>
      <x:c r="F327" t="str">
        <x:v>Operative Driver</x:v>
      </x:c>
      <x:c r="G327" t="str">
        <x:v>394206</x:v>
      </x:c>
      <x:c r="H327" t="str">
        <x:v>BT plc</x:v>
      </x:c>
      <x:c r="I327" s="22" t="n">
        <x:v>12.5</x:v>
      </x:c>
      <x:c r="J327" t="str">
        <x:v>Worked</x:v>
      </x:c>
      <x:c r="K327" t="str">
        <x:v>Employee 1012736; home branch Leeds; assigned role Operative Driver | Deployment branch: Leeds | Actual role: Operative Driver | Jobs: 394206 | Customers: BT plc | Actual hours: 12.5; source records: 1</x:v>
      </x:c>
      <x:c r="L327" t="str">
        <x:v>Include</x:v>
      </x:c>
      <x:c r="M327"/>
      <x:c r="N327"/>
    </x:row>
    <x:row r="328">
      <x:c r="A328" t="str">
        <x:v>Ben Cumbers|2026-02-06</x:v>
      </x:c>
      <x:c r="B328" s="888" t="n">
        <x:v>46059</x:v>
      </x:c>
      <x:c r="C328" t="str">
        <x:v>Ben Cumbers</x:v>
      </x:c>
      <x:c r="D328" t="str">
        <x:v>Permanent</x:v>
      </x:c>
      <x:c r="E328" t="str">
        <x:v>Leeds</x:v>
      </x:c>
      <x:c r="F328" t="str">
        <x:v>Operative Driver</x:v>
      </x:c>
      <x:c r="G328" t="str">
        <x:v>399174</x:v>
      </x:c>
      <x:c r="H328" t="str">
        <x:v>The Museum of North Craven Life</x:v>
      </x:c>
      <x:c r="I328" s="22" t="n">
        <x:v>9.5</x:v>
      </x:c>
      <x:c r="J328" t="str">
        <x:v>Worked</x:v>
      </x:c>
      <x:c r="K328" t="str">
        <x:v>Employee 1012736; home branch Leeds; assigned role Operative Driver | Deployment branch: Leeds | Actual role: Operative Driver | Jobs: 399174 | Customers: The Museum of North Craven Life | Actual hours: 9.5; source records: 1</x:v>
      </x:c>
      <x:c r="L328" t="str">
        <x:v>Include</x:v>
      </x:c>
      <x:c r="M328"/>
      <x:c r="N328"/>
    </x:row>
    <x:row r="329">
      <x:c r="A329" t="str">
        <x:v>Ben Cumbers|2026-02-13</x:v>
      </x:c>
      <x:c r="B329" s="888" t="n">
        <x:v>46066</x:v>
      </x:c>
      <x:c r="C329" t="str">
        <x:v>Ben Cumbers</x:v>
      </x:c>
      <x:c r="D329" t="str">
        <x:v>Permanent</x:v>
      </x:c>
      <x:c r="E329" t="str">
        <x:v>Leeds</x:v>
      </x:c>
      <x:c r="F329" t="str">
        <x:v>Operative Driver</x:v>
      </x:c>
      <x:c r="G329" t="str">
        <x:v>400073A, 399533</x:v>
      </x:c>
      <x:c r="H329" t="str">
        <x:v>Kirklees Council - domestic; Kirklees Council- Paul and Denise Greenwood</x:v>
      </x:c>
      <x:c r="I329" s="22" t="n">
        <x:v>3.67</x:v>
      </x:c>
      <x:c r="J329" t="str">
        <x:v>Worked — 2 records</x:v>
      </x:c>
      <x:c r="K329" t="str">
        <x:v>Employee 1012736; home branch Leeds; assigned role Operative Driver | Deployment branch: Leeds | Actual role: Operative Driver | Jobs: 400073A, 399533 | Customers: Kirklees Council - domestic; Kirklees Council- Paul and Denise Greenwood | Actual hours: 3.7; source records: 2</x:v>
      </x:c>
      <x:c r="L329" t="str">
        <x:v>Include</x:v>
      </x:c>
      <x:c r="M329"/>
      <x:c r="N329"/>
    </x:row>
    <x:row r="330">
      <x:c r="A330" t="str">
        <x:v>Ben Cumbers|2026-02-19</x:v>
      </x:c>
      <x:c r="B330" s="888" t="n">
        <x:v>46072</x:v>
      </x:c>
      <x:c r="C330" t="str">
        <x:v>Ben Cumbers</x:v>
      </x:c>
      <x:c r="D330" t="str">
        <x:v>Permanent</x:v>
      </x:c>
      <x:c r="E330" t="str">
        <x:v>Leeds</x:v>
      </x:c>
      <x:c r="F330" t="str">
        <x:v>Operative Driver</x:v>
      </x:c>
      <x:c r="G330" t="str">
        <x:v>399974</x:v>
      </x:c>
      <x:c r="H330" t="str">
        <x:v>HM Prison and Probation Service</x:v>
      </x:c>
      <x:c r="I330" s="22" t="n">
        <x:v>5</x:v>
      </x:c>
      <x:c r="J330" t="str">
        <x:v>Worked</x:v>
      </x:c>
      <x:c r="K330" t="str">
        <x:v>Employee 1012736; home branch Leeds; assigned role Operative Driver | Deployment branch: Leeds | Actual role: Operative Driver | Jobs: 399974 | Customers: HM Prison and Probation Service | Actual hours: 5.0; source records: 1</x:v>
      </x:c>
      <x:c r="L330" t="str">
        <x:v>Include</x:v>
      </x:c>
      <x:c r="M330"/>
      <x:c r="N330"/>
    </x:row>
    <x:row r="331">
      <x:c r="A331" t="str">
        <x:v>Ben Cumbers|2026-02-20</x:v>
      </x:c>
      <x:c r="B331" s="888" t="n">
        <x:v>46073</x:v>
      </x:c>
      <x:c r="C331" t="str">
        <x:v>Ben Cumbers</x:v>
      </x:c>
      <x:c r="D331" t="str">
        <x:v>Permanent</x:v>
      </x:c>
      <x:c r="E331" t="str">
        <x:v>Leeds</x:v>
      </x:c>
      <x:c r="F331" t="str">
        <x:v>Operative Driver</x:v>
      </x:c>
      <x:c r="G331" t="str">
        <x:v>399629</x:v>
      </x:c>
      <x:c r="H331" t="str">
        <x:v>HM Revenue &amp; Customs (J Madden)</x:v>
      </x:c>
      <x:c r="I331" s="22" t="n">
        <x:v>6</x:v>
      </x:c>
      <x:c r="J331" t="str">
        <x:v>Worked</x:v>
      </x:c>
      <x:c r="K331" t="str">
        <x:v>Employee 1012736; home branch Leeds; assigned role Operative Driver | Deployment branch: Leeds | Actual role: Operative Driver | Jobs: 399629 | Customers: HM Revenue &amp; Customs (J Madden) | Actual hours: 6.0; source records: 1</x:v>
      </x:c>
      <x:c r="L331" t="str">
        <x:v>Include</x:v>
      </x:c>
      <x:c r="M331"/>
      <x:c r="N331"/>
    </x:row>
    <x:row r="332">
      <x:c r="A332" t="str">
        <x:v>Brian DaCosta|2026-02-02</x:v>
      </x:c>
      <x:c r="B332" s="888" t="n">
        <x:v>46055</x:v>
      </x:c>
      <x:c r="C332" t="str">
        <x:v>Brian DaCosta</x:v>
      </x:c>
      <x:c r="D332" t="str">
        <x:v>Permanent</x:v>
      </x:c>
      <x:c r="E332" t="str">
        <x:v>Birmingham</x:v>
      </x:c>
      <x:c r="F332" t="str">
        <x:v>Operative Skilled</x:v>
      </x:c>
      <x:c r="G332" t="str">
        <x:v>394768</x:v>
      </x:c>
      <x:c r="H332" t="str">
        <x:v>EMCOR UK - UKHSA</x:v>
      </x:c>
      <x:c r="I332" s="22" t="n">
        <x:v>9.5</x:v>
      </x:c>
      <x:c r="J332" t="str">
        <x:v>Worked</x:v>
      </x:c>
      <x:c r="K332" t="str">
        <x:v>Employee 1301; home branch Birmingham; assigned role Operative Skilled | Deployment branch: Birmingham | Actual role: Operative Skilled | Jobs: 394768 | Customers: EMCOR UK - UKHSA | Actual hours: 9.5; source records: 1</x:v>
      </x:c>
      <x:c r="L332" t="str">
        <x:v>Include</x:v>
      </x:c>
      <x:c r="M332"/>
      <x:c r="N332"/>
    </x:row>
    <x:row r="333">
      <x:c r="A333" t="str">
        <x:v>Brian DaCosta|2026-02-03</x:v>
      </x:c>
      <x:c r="B333" s="888" t="n">
        <x:v>46056</x:v>
      </x:c>
      <x:c r="C333" t="str">
        <x:v>Brian DaCosta</x:v>
      </x:c>
      <x:c r="D333" t="str">
        <x:v>Permanent</x:v>
      </x:c>
      <x:c r="E333" t="str">
        <x:v>Birmingham</x:v>
      </x:c>
      <x:c r="F333" t="str">
        <x:v>Operative Skilled</x:v>
      </x:c>
      <x:c r="G333" t="str">
        <x:v>394543</x:v>
      </x:c>
      <x:c r="H333" t="str">
        <x:v>EMCOR UK -  DHSC/NHS</x:v>
      </x:c>
      <x:c r="I333" s="22" t="n">
        <x:v>7.5</x:v>
      </x:c>
      <x:c r="J333" t="str">
        <x:v>Worked</x:v>
      </x:c>
      <x:c r="K333" t="str">
        <x:v>Employee 1301; home branch Birmingham; assigned role Operative Skilled | Deployment branch: Birmingham | Actual role: Operative Skilled | Jobs: 394543 | Customers: EMCOR UK -  DHSC/NHS | Actual hours: 7.5; source records: 1</x:v>
      </x:c>
      <x:c r="L333" t="str">
        <x:v>Include</x:v>
      </x:c>
      <x:c r="M333"/>
      <x:c r="N333"/>
    </x:row>
    <x:row r="334">
      <x:c r="A334" t="str">
        <x:v>Brian DaCosta|2026-02-04</x:v>
      </x:c>
      <x:c r="B334" s="888" t="n">
        <x:v>46057</x:v>
      </x:c>
      <x:c r="C334" t="str">
        <x:v>Brian DaCosta</x:v>
      </x:c>
      <x:c r="D334" t="str">
        <x:v>Permanent</x:v>
      </x:c>
      <x:c r="E334" t="str">
        <x:v>Birmingham</x:v>
      </x:c>
      <x:c r="F334" t="str">
        <x:v>Operative Skilled</x:v>
      </x:c>
      <x:c r="G334" t="str">
        <x:v>394768</x:v>
      </x:c>
      <x:c r="H334" t="str">
        <x:v>EMCOR UK - UKHSA</x:v>
      </x:c>
      <x:c r="I334" s="22" t="n">
        <x:v>9.5</x:v>
      </x:c>
      <x:c r="J334" t="str">
        <x:v>Worked</x:v>
      </x:c>
      <x:c r="K334" t="str">
        <x:v>Employee 1301; home branch Birmingham; assigned role Operative Skilled | Deployment branch: Birmingham | Actual role: Operative Skilled | Jobs: 394768 | Customers: EMCOR UK - UKHSA | Actual hours: 9.5; source records: 1</x:v>
      </x:c>
      <x:c r="L334" t="str">
        <x:v>Include</x:v>
      </x:c>
      <x:c r="M334"/>
      <x:c r="N334"/>
    </x:row>
    <x:row r="335">
      <x:c r="A335" t="str">
        <x:v>Brian DaCosta|2026-02-05</x:v>
      </x:c>
      <x:c r="B335" s="888" t="n">
        <x:v>46058</x:v>
      </x:c>
      <x:c r="C335" t="str">
        <x:v>Brian DaCosta</x:v>
      </x:c>
      <x:c r="D335" t="str">
        <x:v>Permanent</x:v>
      </x:c>
      <x:c r="E335" t="str">
        <x:v>Birmingham</x:v>
      </x:c>
      <x:c r="F335" t="str">
        <x:v>Operative Skilled</x:v>
      </x:c>
      <x:c r="G335" t="str">
        <x:v>394768</x:v>
      </x:c>
      <x:c r="H335" t="str">
        <x:v>EMCOR UK - UKHSA</x:v>
      </x:c>
      <x:c r="I335" s="22" t="n">
        <x:v>7</x:v>
      </x:c>
      <x:c r="J335" t="str">
        <x:v>Worked</x:v>
      </x:c>
      <x:c r="K335" t="str">
        <x:v>Employee 1301; home branch Birmingham; assigned role Operative Skilled | Deployment branch: Birmingham | Actual role: Operative Skilled | Jobs: 394768 | Customers: EMCOR UK - UKHSA | Actual hours: 7.0; source records: 1</x:v>
      </x:c>
      <x:c r="L335" t="str">
        <x:v>Include</x:v>
      </x:c>
      <x:c r="M335"/>
      <x:c r="N335"/>
    </x:row>
    <x:row r="336">
      <x:c r="A336" t="str">
        <x:v>Brian DaCosta|2026-02-06</x:v>
      </x:c>
      <x:c r="B336" s="888" t="n">
        <x:v>46059</x:v>
      </x:c>
      <x:c r="C336" t="str">
        <x:v>Brian DaCosta</x:v>
      </x:c>
      <x:c r="D336" t="str">
        <x:v>Permanent</x:v>
      </x:c>
      <x:c r="E336" t="str">
        <x:v>Birmingham</x:v>
      </x:c>
      <x:c r="F336" t="str">
        <x:v>Operative Skilled</x:v>
      </x:c>
      <x:c r="G336" t="str">
        <x:v>400082, 399971</x:v>
      </x:c>
      <x:c r="H336" t="str">
        <x:v>Midland Heart; Midland Heart Limited</x:v>
      </x:c>
      <x:c r="I336" s="22" t="n">
        <x:v>5</x:v>
      </x:c>
      <x:c r="J336" t="str">
        <x:v>Worked — 2 records</x:v>
      </x:c>
      <x:c r="K336" t="str">
        <x:v>Employee 1301; home branch Birmingham; assigned role Operative Skilled | Deployment branch: Birmingham | Actual role: Operative Driver, Operative Skilled | Jobs: 400082, 399971 | Customers: Midland Heart; Midland Heart Limited | Actual hours: 5.0; source records: 2</x:v>
      </x:c>
      <x:c r="L336" t="str">
        <x:v>Include</x:v>
      </x:c>
      <x:c r="M336"/>
      <x:c r="N336"/>
    </x:row>
    <x:row r="337">
      <x:c r="A337" t="str">
        <x:v>C Barbu (B) ES1|2026-02-02</x:v>
      </x:c>
      <x:c r="B337" s="888" t="n">
        <x:v>46055</x:v>
      </x:c>
      <x:c r="C337" t="str">
        <x:v>C Barbu (B) ES1</x:v>
      </x:c>
      <x:c r="D337" t="str">
        <x:v>Permanent</x:v>
      </x:c>
      <x:c r="E337" t="str">
        <x:v>Croydon</x:v>
      </x:c>
      <x:c r="F337" t="str">
        <x:v>Operative Driver</x:v>
      </x:c>
      <x:c r="G337"/>
      <x:c r="H337"/>
      <x:c r="I337" s="22" t="n">
        <x:v>0</x:v>
      </x:c>
      <x:c r="J337" t="str">
        <x:v>Annual leave</x:v>
      </x:c>
      <x:c r="K337" t="str">
        <x:v>Employee 1862; home branch Croydon; assigned role Operative Driver | Leave: Annual Leave (Hours) | Leave calendar basis: Variable-pattern period</x:v>
      </x:c>
      <x:c r="L337" t="str">
        <x:v>Include</x:v>
      </x:c>
      <x:c r="M337"/>
      <x:c r="N337"/>
    </x:row>
    <x:row r="338">
      <x:c r="A338" t="str">
        <x:v>C Barbu (B) ES1|2026-02-03</x:v>
      </x:c>
      <x:c r="B338" s="888" t="n">
        <x:v>46056</x:v>
      </x:c>
      <x:c r="C338" t="str">
        <x:v>C Barbu (B) ES1</x:v>
      </x:c>
      <x:c r="D338" t="str">
        <x:v>Permanent</x:v>
      </x:c>
      <x:c r="E338" t="str">
        <x:v>Croydon</x:v>
      </x:c>
      <x:c r="F338" t="str">
        <x:v>Operative Driver</x:v>
      </x:c>
      <x:c r="G338"/>
      <x:c r="H338"/>
      <x:c r="I338" s="22" t="n">
        <x:v>0</x:v>
      </x:c>
      <x:c r="J338" t="str">
        <x:v>Annual leave</x:v>
      </x:c>
      <x:c r="K338" t="str">
        <x:v>Employee 1862; home branch Croydon; assigned role Operative Driver | Leave: Annual Leave (Hours) | Leave calendar basis: Variable-pattern period</x:v>
      </x:c>
      <x:c r="L338" t="str">
        <x:v>Include</x:v>
      </x:c>
      <x:c r="M338"/>
      <x:c r="N338"/>
    </x:row>
    <x:row r="339">
      <x:c r="A339" t="str">
        <x:v>C Barbu (B) ES1|2026-02-04</x:v>
      </x:c>
      <x:c r="B339" s="888" t="n">
        <x:v>46057</x:v>
      </x:c>
      <x:c r="C339" t="str">
        <x:v>C Barbu (B) ES1</x:v>
      </x:c>
      <x:c r="D339" t="str">
        <x:v>Permanent</x:v>
      </x:c>
      <x:c r="E339" t="str">
        <x:v>Croydon</x:v>
      </x:c>
      <x:c r="F339" t="str">
        <x:v>Operative Driver</x:v>
      </x:c>
      <x:c r="G339"/>
      <x:c r="H339"/>
      <x:c r="I339" s="22" t="n">
        <x:v>0</x:v>
      </x:c>
      <x:c r="J339" t="str">
        <x:v>Annual leave</x:v>
      </x:c>
      <x:c r="K339" t="str">
        <x:v>Employee 1862; home branch Croydon; assigned role Operative Driver | Leave: Annual Leave (Hours) | Leave calendar basis: Variable-pattern period</x:v>
      </x:c>
      <x:c r="L339" t="str">
        <x:v>Include</x:v>
      </x:c>
      <x:c r="M339"/>
      <x:c r="N339"/>
    </x:row>
    <x:row r="340">
      <x:c r="A340" t="str">
        <x:v>C Barbu (B) ES1|2026-02-05</x:v>
      </x:c>
      <x:c r="B340" s="888" t="n">
        <x:v>46058</x:v>
      </x:c>
      <x:c r="C340" t="str">
        <x:v>C Barbu (B) ES1</x:v>
      </x:c>
      <x:c r="D340" t="str">
        <x:v>Permanent</x:v>
      </x:c>
      <x:c r="E340" t="str">
        <x:v>Croydon</x:v>
      </x:c>
      <x:c r="F340" t="str">
        <x:v>Operative Driver</x:v>
      </x:c>
      <x:c r="G340"/>
      <x:c r="H340"/>
      <x:c r="I340" s="22" t="n">
        <x:v>0</x:v>
      </x:c>
      <x:c r="J340" t="str">
        <x:v>Annual leave</x:v>
      </x:c>
      <x:c r="K340" t="str">
        <x:v>Employee 1862; home branch Croydon; assigned role Operative Driver | Leave: Annual Leave (Hours) | Leave calendar basis: Variable-pattern period</x:v>
      </x:c>
      <x:c r="L340" t="str">
        <x:v>Include</x:v>
      </x:c>
      <x:c r="M340"/>
      <x:c r="N340"/>
    </x:row>
    <x:row r="341">
      <x:c r="A341" t="str">
        <x:v>C Barbu (B) ES1|2026-02-06</x:v>
      </x:c>
      <x:c r="B341" s="888" t="n">
        <x:v>46059</x:v>
      </x:c>
      <x:c r="C341" t="str">
        <x:v>C Barbu (B) ES1</x:v>
      </x:c>
      <x:c r="D341" t="str">
        <x:v>Permanent</x:v>
      </x:c>
      <x:c r="E341" t="str">
        <x:v>Croydon</x:v>
      </x:c>
      <x:c r="F341" t="str">
        <x:v>Operative Driver</x:v>
      </x:c>
      <x:c r="G341"/>
      <x:c r="H341"/>
      <x:c r="I341" s="22" t="n">
        <x:v>0</x:v>
      </x:c>
      <x:c r="J341" t="str">
        <x:v>Annual leave</x:v>
      </x:c>
      <x:c r="K341" t="str">
        <x:v>Employee 1862; home branch Croydon; assigned role Operative Driver | Leave: Annual Leave (Hours) | Leave calendar basis: Variable-pattern period</x:v>
      </x:c>
      <x:c r="L341" t="str">
        <x:v>Include</x:v>
      </x:c>
      <x:c r="M341"/>
      <x:c r="N341"/>
    </x:row>
    <x:row r="342">
      <x:c r="A342" t="str">
        <x:v>C Barbu (B) ES1|2026-02-09</x:v>
      </x:c>
      <x:c r="B342" s="888" t="n">
        <x:v>46062</x:v>
      </x:c>
      <x:c r="C342" t="str">
        <x:v>C Barbu (B) ES1</x:v>
      </x:c>
      <x:c r="D342" t="str">
        <x:v>Permanent</x:v>
      </x:c>
      <x:c r="E342" t="str">
        <x:v>Croydon</x:v>
      </x:c>
      <x:c r="F342" t="str">
        <x:v>Operative Driver</x:v>
      </x:c>
      <x:c r="G342" t="str">
        <x:v>398367</x:v>
      </x:c>
      <x:c r="H342" t="str">
        <x:v>Surrey County Council</x:v>
      </x:c>
      <x:c r="I342" s="22" t="n">
        <x:v>6.5</x:v>
      </x:c>
      <x:c r="J342" t="str">
        <x:v>Worked</x:v>
      </x:c>
      <x:c r="K342" t="str">
        <x:v>Employee 1862; home branch Croydon; assigned role Operative Driver | Deployment branch: Croydon | Actual role: Operative Driver | Jobs: 398367 | Customers: Surrey County Council | Actual hours: 6.5; source records: 1</x:v>
      </x:c>
      <x:c r="L342" t="str">
        <x:v>Include</x:v>
      </x:c>
      <x:c r="M342"/>
      <x:c r="N342"/>
    </x:row>
    <x:row r="343">
      <x:c r="A343" t="str">
        <x:v>C Barbu (B) ES1|2026-02-10</x:v>
      </x:c>
      <x:c r="B343" s="888" t="n">
        <x:v>46063</x:v>
      </x:c>
      <x:c r="C343" t="str">
        <x:v>C Barbu (B) ES1</x:v>
      </x:c>
      <x:c r="D343" t="str">
        <x:v>Permanent</x:v>
      </x:c>
      <x:c r="E343" t="str">
        <x:v>Croydon</x:v>
      </x:c>
      <x:c r="F343" t="str">
        <x:v>Operative Driver</x:v>
      </x:c>
      <x:c r="G343" t="str">
        <x:v>398367</x:v>
      </x:c>
      <x:c r="H343" t="str">
        <x:v>Surrey County Council</x:v>
      </x:c>
      <x:c r="I343" s="22" t="n">
        <x:v>7</x:v>
      </x:c>
      <x:c r="J343" t="str">
        <x:v>Worked</x:v>
      </x:c>
      <x:c r="K343" t="str">
        <x:v>Employee 1862; home branch Croydon; assigned role Operative Driver | Deployment branch: Croydon | Actual role: Operative Driver | Jobs: 398367 | Customers: Surrey County Council | Actual hours: 7.0; source records: 1</x:v>
      </x:c>
      <x:c r="L343" t="str">
        <x:v>Include</x:v>
      </x:c>
      <x:c r="M343"/>
      <x:c r="N343"/>
    </x:row>
    <x:row r="344">
      <x:c r="A344" t="str">
        <x:v>C Barbu (B) ES1|2026-02-11</x:v>
      </x:c>
      <x:c r="B344" s="888" t="n">
        <x:v>46064</x:v>
      </x:c>
      <x:c r="C344" t="str">
        <x:v>C Barbu (B) ES1</x:v>
      </x:c>
      <x:c r="D344" t="str">
        <x:v>Permanent</x:v>
      </x:c>
      <x:c r="E344" t="str">
        <x:v>Croydon</x:v>
      </x:c>
      <x:c r="F344" t="str">
        <x:v>Operative Driver</x:v>
      </x:c>
      <x:c r="G344" t="str">
        <x:v>398367</x:v>
      </x:c>
      <x:c r="H344" t="str">
        <x:v>Surrey County Council</x:v>
      </x:c>
      <x:c r="I344" s="22" t="n">
        <x:v>8.5</x:v>
      </x:c>
      <x:c r="J344" t="str">
        <x:v>Worked</x:v>
      </x:c>
      <x:c r="K344" t="str">
        <x:v>Employee 1862; home branch Croydon; assigned role Operative Driver | Deployment branch: Croydon | Actual role: Operative Driver | Jobs: 398367 | Customers: Surrey County Council | Actual hours: 8.5; source records: 1</x:v>
      </x:c>
      <x:c r="L344" t="str">
        <x:v>Include</x:v>
      </x:c>
      <x:c r="M344"/>
      <x:c r="N344"/>
    </x:row>
    <x:row r="345">
      <x:c r="A345" t="str">
        <x:v>C Barbu (B) ES1|2026-02-12</x:v>
      </x:c>
      <x:c r="B345" s="888" t="n">
        <x:v>46065</x:v>
      </x:c>
      <x:c r="C345" t="str">
        <x:v>C Barbu (B) ES1</x:v>
      </x:c>
      <x:c r="D345" t="str">
        <x:v>Permanent</x:v>
      </x:c>
      <x:c r="E345" t="str">
        <x:v>Croydon</x:v>
      </x:c>
      <x:c r="F345" t="str">
        <x:v>Operative Driver</x:v>
      </x:c>
      <x:c r="G345" t="str">
        <x:v>394921</x:v>
      </x:c>
      <x:c r="H345" t="str">
        <x:v>MSC Cruise Management (UK) Limited</x:v>
      </x:c>
      <x:c r="I345" s="22" t="n">
        <x:v>9</x:v>
      </x:c>
      <x:c r="J345" t="str">
        <x:v>Worked</x:v>
      </x:c>
      <x:c r="K345" t="str">
        <x:v>Employee 1862; home branch Croydon; assigned role Operative Driver | Deployment branch: Croydon | Actual role: Operative Driver | Jobs: 394921 | Customers: MSC Cruise Management (UK) Limited | Actual hours: 9.0; source records: 1</x:v>
      </x:c>
      <x:c r="L345" t="str">
        <x:v>Include</x:v>
      </x:c>
      <x:c r="M345"/>
      <x:c r="N345"/>
    </x:row>
    <x:row r="346">
      <x:c r="A346" t="str">
        <x:v>C Barbu (B) ES1|2026-02-13</x:v>
      </x:c>
      <x:c r="B346" s="888" t="n">
        <x:v>46066</x:v>
      </x:c>
      <x:c r="C346" t="str">
        <x:v>C Barbu (B) ES1</x:v>
      </x:c>
      <x:c r="D346" t="str">
        <x:v>Permanent</x:v>
      </x:c>
      <x:c r="E346" t="str">
        <x:v>Croydon</x:v>
      </x:c>
      <x:c r="F346" t="str">
        <x:v>Operative Driver</x:v>
      </x:c>
      <x:c r="G346" t="str">
        <x:v>400336</x:v>
      </x:c>
      <x:c r="H346" t="str">
        <x:v>Fidelis MGU</x:v>
      </x:c>
      <x:c r="I346" s="22" t="n">
        <x:v>6</x:v>
      </x:c>
      <x:c r="J346" t="str">
        <x:v>Worked</x:v>
      </x:c>
      <x:c r="K346" t="str">
        <x:v>Employee 1862; home branch Croydon; assigned role Operative Driver | Deployment branch: Croydon | Actual role: Operative Driver | Jobs: 400336 | Customers: Fidelis MGU | Actual hours: 6.0; source records: 1</x:v>
      </x:c>
      <x:c r="L346" t="str">
        <x:v>Include</x:v>
      </x:c>
      <x:c r="M346"/>
      <x:c r="N346"/>
    </x:row>
    <x:row r="347">
      <x:c r="A347" t="str">
        <x:v>C Barbu (B) ES1|2026-02-14</x:v>
      </x:c>
      <x:c r="B347" s="888" t="n">
        <x:v>46067</x:v>
      </x:c>
      <x:c r="C347" t="str">
        <x:v>C Barbu (B) ES1</x:v>
      </x:c>
      <x:c r="D347" t="str">
        <x:v>Permanent</x:v>
      </x:c>
      <x:c r="E347" t="str">
        <x:v>Croydon</x:v>
      </x:c>
      <x:c r="F347" t="str">
        <x:v>Operative Driver</x:v>
      </x:c>
      <x:c r="G347" t="str">
        <x:v>400336</x:v>
      </x:c>
      <x:c r="H347" t="str">
        <x:v>Fidelis MGU</x:v>
      </x:c>
      <x:c r="I347" s="22" t="n">
        <x:v>8.5</x:v>
      </x:c>
      <x:c r="J347" t="str">
        <x:v>Worked</x:v>
      </x:c>
      <x:c r="K347" t="str">
        <x:v>Employee 1862; home branch Croydon; assigned role Operative Driver | Deployment branch: Croydon | Actual role: Operative Driver | Jobs: 400336 | Customers: Fidelis MGU | Actual hours: 8.5; source records: 1</x:v>
      </x:c>
      <x:c r="L347" t="str">
        <x:v>Include</x:v>
      </x:c>
      <x:c r="M347"/>
      <x:c r="N347"/>
    </x:row>
    <x:row r="348">
      <x:c r="A348" t="str">
        <x:v>C Barbu (B) ES1|2026-02-16</x:v>
      </x:c>
      <x:c r="B348" s="888" t="n">
        <x:v>46069</x:v>
      </x:c>
      <x:c r="C348" t="str">
        <x:v>C Barbu (B) ES1</x:v>
      </x:c>
      <x:c r="D348" t="str">
        <x:v>Permanent</x:v>
      </x:c>
      <x:c r="E348" t="str">
        <x:v>Croydon</x:v>
      </x:c>
      <x:c r="F348" t="str">
        <x:v>Operative Driver</x:v>
      </x:c>
      <x:c r="G348" t="str">
        <x:v>399515</x:v>
      </x:c>
      <x:c r="H348" t="str">
        <x:v>Yard Duty, Vehicles Management and WHS support</x:v>
      </x:c>
      <x:c r="I348" s="22" t="n">
        <x:v>7</x:v>
      </x:c>
      <x:c r="J348" t="str">
        <x:v>Worked</x:v>
      </x:c>
      <x:c r="K348" t="str">
        <x:v>Employee 1862; home branch Croydon; assigned role Operative Driver | Deployment branch: Croydon | Actual role: Operative Driver | Jobs: 399515 | Customers: Yard Duty, Vehicles Management and WHS support | Actual hours: 7.0; source records: 1</x:v>
      </x:c>
      <x:c r="L348" t="str">
        <x:v>Include</x:v>
      </x:c>
      <x:c r="M348"/>
      <x:c r="N348"/>
    </x:row>
    <x:row r="349">
      <x:c r="A349" t="str">
        <x:v>C Barbu (B) ES1|2026-02-17</x:v>
      </x:c>
      <x:c r="B349" s="888" t="n">
        <x:v>46070</x:v>
      </x:c>
      <x:c r="C349" t="str">
        <x:v>C Barbu (B) ES1</x:v>
      </x:c>
      <x:c r="D349" t="str">
        <x:v>Permanent</x:v>
      </x:c>
      <x:c r="E349" t="str">
        <x:v>Croydon</x:v>
      </x:c>
      <x:c r="F349" t="str">
        <x:v>Operative Driver</x:v>
      </x:c>
      <x:c r="G349" t="str">
        <x:v>399887B</x:v>
      </x:c>
      <x:c r="H349" t="str">
        <x:v>Avantor ( CROYDON  FEB 2026 )</x:v>
      </x:c>
      <x:c r="I349" s="22" t="n">
        <x:v>4</x:v>
      </x:c>
      <x:c r="J349" t="str">
        <x:v>Worked</x:v>
      </x:c>
      <x:c r="K349" t="str">
        <x:v>Employee 1862; home branch Croydon; assigned role Operative Driver | Deployment branch: Cambridge | Actual role: Operative Driver | Jobs: 399887B | Customers: Avantor ( CROYDON  FEB 2026 ) | Actual hours: 4.0; source records: 1</x:v>
      </x:c>
      <x:c r="L349" t="str">
        <x:v>Include</x:v>
      </x:c>
      <x:c r="M349"/>
      <x:c r="N349"/>
    </x:row>
    <x:row r="350">
      <x:c r="A350" t="str">
        <x:v>C Barbu (B) ES1|2026-02-18</x:v>
      </x:c>
      <x:c r="B350" s="888" t="n">
        <x:v>46071</x:v>
      </x:c>
      <x:c r="C350" t="str">
        <x:v>C Barbu (B) ES1</x:v>
      </x:c>
      <x:c r="D350" t="str">
        <x:v>Permanent</x:v>
      </x:c>
      <x:c r="E350" t="str">
        <x:v>Croydon</x:v>
      </x:c>
      <x:c r="F350" t="str">
        <x:v>Operative Driver</x:v>
      </x:c>
      <x:c r="G350" t="str">
        <x:v>399887B</x:v>
      </x:c>
      <x:c r="H350" t="str">
        <x:v>Avantor ( CROYDON  FEB 2026 )</x:v>
      </x:c>
      <x:c r="I350" s="22" t="n">
        <x:v>5</x:v>
      </x:c>
      <x:c r="J350" t="str">
        <x:v>Worked</x:v>
      </x:c>
      <x:c r="K350" t="str">
        <x:v>Employee 1862; home branch Croydon; assigned role Operative Driver | Deployment branch: Cambridge | Actual role: Operative Driver | Jobs: 399887B | Customers: Avantor ( CROYDON  FEB 2026 ) | Actual hours: 5.0; source records: 1</x:v>
      </x:c>
      <x:c r="L350" t="str">
        <x:v>Include</x:v>
      </x:c>
      <x:c r="M350"/>
      <x:c r="N350"/>
    </x:row>
    <x:row r="351">
      <x:c r="A351" t="str">
        <x:v>C Barbu (B) ES1|2026-02-19</x:v>
      </x:c>
      <x:c r="B351" s="888" t="n">
        <x:v>46072</x:v>
      </x:c>
      <x:c r="C351" t="str">
        <x:v>C Barbu (B) ES1</x:v>
      </x:c>
      <x:c r="D351" t="str">
        <x:v>Permanent</x:v>
      </x:c>
      <x:c r="E351" t="str">
        <x:v>Croydon</x:v>
      </x:c>
      <x:c r="F351" t="str">
        <x:v>Operative Driver</x:v>
      </x:c>
      <x:c r="G351" t="str">
        <x:v>399167</x:v>
      </x:c>
      <x:c r="H351" t="str">
        <x:v>Duke Street Capital Management Services Ltd</x:v>
      </x:c>
      <x:c r="I351" s="22" t="n">
        <x:v>9.5</x:v>
      </x:c>
      <x:c r="J351" t="str">
        <x:v>Worked</x:v>
      </x:c>
      <x:c r="K351" t="str">
        <x:v>Employee 1862; home branch Croydon; assigned role Operative Driver | Deployment branch: Croydon | Actual role: Operative Driver | Jobs: 399167 | Customers: Duke Street Capital Management Services Ltd | Actual hours: 9.5; source records: 1</x:v>
      </x:c>
      <x:c r="L351" t="str">
        <x:v>Include</x:v>
      </x:c>
      <x:c r="M351"/>
      <x:c r="N351"/>
    </x:row>
    <x:row r="352">
      <x:c r="A352" t="str">
        <x:v>C Barbu (B) ES1|2026-02-20</x:v>
      </x:c>
      <x:c r="B352" s="888" t="n">
        <x:v>46073</x:v>
      </x:c>
      <x:c r="C352" t="str">
        <x:v>C Barbu (B) ES1</x:v>
      </x:c>
      <x:c r="D352" t="str">
        <x:v>Permanent</x:v>
      </x:c>
      <x:c r="E352" t="str">
        <x:v>Croydon</x:v>
      </x:c>
      <x:c r="F352" t="str">
        <x:v>Operative Driver</x:v>
      </x:c>
      <x:c r="G352" t="str">
        <x:v>399955</x:v>
      </x:c>
      <x:c r="H352" t="str">
        <x:v>AmTrust Management Services Ltd</x:v>
      </x:c>
      <x:c r="I352" s="22" t="n">
        <x:v>8.5</x:v>
      </x:c>
      <x:c r="J352" t="str">
        <x:v>Worked</x:v>
      </x:c>
      <x:c r="K352" t="str">
        <x:v>Employee 1862; home branch Croydon; assigned role Operative Driver | Deployment branch: Croydon | Actual role: Operative Driver | Jobs: 399955 | Customers: AmTrust Management Services Ltd | Actual hours: 8.5; source records: 1</x:v>
      </x:c>
      <x:c r="L352" t="str">
        <x:v>Include</x:v>
      </x:c>
      <x:c r="M352"/>
      <x:c r="N352"/>
    </x:row>
    <x:row r="353">
      <x:c r="A353" t="str">
        <x:v>C Barbu (B) ES1|2026-02-23</x:v>
      </x:c>
      <x:c r="B353" s="888" t="n">
        <x:v>46076</x:v>
      </x:c>
      <x:c r="C353" t="str">
        <x:v>C Barbu (B) ES1</x:v>
      </x:c>
      <x:c r="D353" t="str">
        <x:v>Permanent</x:v>
      </x:c>
      <x:c r="E353" t="str">
        <x:v>Croydon</x:v>
      </x:c>
      <x:c r="F353" t="str">
        <x:v>Operative Driver</x:v>
      </x:c>
      <x:c r="G353" t="str">
        <x:v>400258</x:v>
      </x:c>
      <x:c r="H353" t="str">
        <x:v>Alceus Bio</x:v>
      </x:c>
      <x:c r="I353" s="22" t="n">
        <x:v>5.5</x:v>
      </x:c>
      <x:c r="J353" t="str">
        <x:v>Worked</x:v>
      </x:c>
      <x:c r="K353" t="str">
        <x:v>Employee 1862; home branch Croydon; assigned role Operative Driver | Deployment branch: Croydon | Actual role: Operative Driver | Jobs: 400258 | Customers: Alceus Bio | Actual hours: 5.5; source records: 1</x:v>
      </x:c>
      <x:c r="L353" t="str">
        <x:v>Include</x:v>
      </x:c>
      <x:c r="M353"/>
      <x:c r="N353"/>
    </x:row>
    <x:row r="354">
      <x:c r="A354" t="str">
        <x:v>C Barbu (B) ES1|2026-02-24</x:v>
      </x:c>
      <x:c r="B354" s="888" t="n">
        <x:v>46077</x:v>
      </x:c>
      <x:c r="C354" t="str">
        <x:v>C Barbu (B) ES1</x:v>
      </x:c>
      <x:c r="D354" t="str">
        <x:v>Permanent</x:v>
      </x:c>
      <x:c r="E354" t="str">
        <x:v>Croydon</x:v>
      </x:c>
      <x:c r="F354" t="str">
        <x:v>Operative Driver</x:v>
      </x:c>
      <x:c r="G354" t="str">
        <x:v>399167</x:v>
      </x:c>
      <x:c r="H354" t="str">
        <x:v>Duke Street Capital Management Services Ltd</x:v>
      </x:c>
      <x:c r="I354" s="22" t="n">
        <x:v>7.5</x:v>
      </x:c>
      <x:c r="J354" t="str">
        <x:v>Worked</x:v>
      </x:c>
      <x:c r="K354" t="str">
        <x:v>Employee 1862; home branch Croydon; assigned role Operative Driver | Deployment branch: Croydon | Actual role: Operative Driver | Jobs: 399167 | Customers: Duke Street Capital Management Services Ltd | Actual hours: 7.5; source records: 1</x:v>
      </x:c>
      <x:c r="L354" t="str">
        <x:v>Include</x:v>
      </x:c>
      <x:c r="M354"/>
      <x:c r="N354"/>
    </x:row>
    <x:row r="355">
      <x:c r="A355" t="str">
        <x:v>C Barbu (B) ES1|2026-02-25</x:v>
      </x:c>
      <x:c r="B355" s="888" t="n">
        <x:v>46078</x:v>
      </x:c>
      <x:c r="C355" t="str">
        <x:v>C Barbu (B) ES1</x:v>
      </x:c>
      <x:c r="D355" t="str">
        <x:v>Permanent</x:v>
      </x:c>
      <x:c r="E355" t="str">
        <x:v>Croydon</x:v>
      </x:c>
      <x:c r="F355" t="str">
        <x:v>Operative Driver</x:v>
      </x:c>
      <x:c r="G355" t="str">
        <x:v>399110</x:v>
      </x:c>
      <x:c r="H355" t="str">
        <x:v>Network Rail</x:v>
      </x:c>
      <x:c r="I355" s="22" t="n">
        <x:v>7</x:v>
      </x:c>
      <x:c r="J355" t="str">
        <x:v>Worked</x:v>
      </x:c>
      <x:c r="K355" t="str">
        <x:v>Employee 1862; home branch Croydon; assigned role Operative Driver | Deployment branch: Croydon | Actual role: Operative Driver | Jobs: 399110 | Customers: Network Rail | Actual hours: 7.0; source records: 1</x:v>
      </x:c>
      <x:c r="L355" t="str">
        <x:v>Include</x:v>
      </x:c>
      <x:c r="M355"/>
      <x:c r="N355"/>
    </x:row>
    <x:row r="356">
      <x:c r="A356" t="str">
        <x:v>C Barbu (B) ES1|2026-02-26</x:v>
      </x:c>
      <x:c r="B356" s="888" t="n">
        <x:v>46079</x:v>
      </x:c>
      <x:c r="C356" t="str">
        <x:v>C Barbu (B) ES1</x:v>
      </x:c>
      <x:c r="D356" t="str">
        <x:v>Permanent</x:v>
      </x:c>
      <x:c r="E356" t="str">
        <x:v>Croydon</x:v>
      </x:c>
      <x:c r="F356" t="str">
        <x:v>Operative Driver</x:v>
      </x:c>
      <x:c r="G356" t="str">
        <x:v>399164, 399379A</x:v>
      </x:c>
      <x:c r="H356" t="str">
        <x:v>Network Rail; Restore Harrow Green Oxford  M/W use only</x:v>
      </x:c>
      <x:c r="I356" s="22" t="n">
        <x:v>19</x:v>
      </x:c>
      <x:c r="J356" t="str">
        <x:v>Worked — 2 records</x:v>
      </x:c>
      <x:c r="K356" t="str">
        <x:v>Employee 1862; home branch Croydon; assigned role Operative Driver | Deployment branch: Oxford | Actual role: Operative Driver | Jobs: 399164, 399379A | Customers: Network Rail; Restore Harrow Green Oxford  M/W use only | Actual hours: 19.0; source records: 2</x:v>
      </x:c>
      <x:c r="L356" t="str">
        <x:v>Include</x:v>
      </x:c>
      <x:c r="M356"/>
      <x:c r="N356"/>
    </x:row>
    <x:row r="357">
      <x:c r="A357" t="str">
        <x:v>C Barbu (B) ES1|2026-02-27</x:v>
      </x:c>
      <x:c r="B357" s="888" t="n">
        <x:v>46080</x:v>
      </x:c>
      <x:c r="C357" t="str">
        <x:v>C Barbu (B) ES1</x:v>
      </x:c>
      <x:c r="D357" t="str">
        <x:v>Permanent</x:v>
      </x:c>
      <x:c r="E357" t="str">
        <x:v>Croydon</x:v>
      </x:c>
      <x:c r="F357" t="str">
        <x:v>Operative Driver</x:v>
      </x:c>
      <x:c r="G357" t="str">
        <x:v>400336, 386891D</x:v>
      </x:c>
      <x:c r="H357" t="str">
        <x:v>Fidelis MGU; Restore Harrow Green</x:v>
      </x:c>
      <x:c r="I357" s="22" t="n">
        <x:v>7</x:v>
      </x:c>
      <x:c r="J357" t="str">
        <x:v>Worked — 2 records</x:v>
      </x:c>
      <x:c r="K357" t="str">
        <x:v>Employee 1862; home branch Croydon; assigned role Operative Driver | Deployment branch: Croydon | Actual role: Operative Driver | Jobs: 400336, 386891D | Customers: Fidelis MGU; Restore Harrow Green | Actual hours: 7.0; source records: 2</x:v>
      </x:c>
      <x:c r="L357" t="str">
        <x:v>Include</x:v>
      </x:c>
      <x:c r="M357"/>
      <x:c r="N357"/>
    </x:row>
    <x:row r="358">
      <x:c r="A358" t="str">
        <x:v>C Cotfasa (C)|2026-02-02</x:v>
      </x:c>
      <x:c r="B358" s="888" t="n">
        <x:v>46055</x:v>
      </x:c>
      <x:c r="C358" t="str">
        <x:v>C Cotfasa (C)</x:v>
      </x:c>
      <x:c r="D358" t="str">
        <x:v>Permanent</x:v>
      </x:c>
      <x:c r="E358" t="str">
        <x:v>Thurrock</x:v>
      </x:c>
      <x:c r="F358" t="str">
        <x:v>Operative Porter</x:v>
      </x:c>
      <x:c r="G358" t="str">
        <x:v>396877</x:v>
      </x:c>
      <x:c r="H358" t="str">
        <x:v>Tijani/Shakirat</x:v>
      </x:c>
      <x:c r="I358" s="22" t="n">
        <x:v>7</x:v>
      </x:c>
      <x:c r="J358" t="str">
        <x:v>Worked</x:v>
      </x:c>
      <x:c r="K358" t="str">
        <x:v>Employee 104235; home branch Thurrock; assigned role Operative Porter | Deployment branch: Thurrock | Actual role: Operative Driver | Jobs: 396877 | Customers: Tijani/Shakirat | Actual hours: 7.0; source records: 1</x:v>
      </x:c>
      <x:c r="L358" t="str">
        <x:v>Include</x:v>
      </x:c>
      <x:c r="M358"/>
      <x:c r="N358"/>
    </x:row>
    <x:row r="359">
      <x:c r="A359" t="str">
        <x:v>C Cotfasa (C)|2026-02-03</x:v>
      </x:c>
      <x:c r="B359" s="888" t="n">
        <x:v>46056</x:v>
      </x:c>
      <x:c r="C359" t="str">
        <x:v>C Cotfasa (C)</x:v>
      </x:c>
      <x:c r="D359" t="str">
        <x:v>Permanent</x:v>
      </x:c>
      <x:c r="E359" t="str">
        <x:v>Thurrock</x:v>
      </x:c>
      <x:c r="F359" t="str">
        <x:v>Operative Porter</x:v>
      </x:c>
      <x:c r="G359" t="str">
        <x:v>399526</x:v>
      </x:c>
      <x:c r="H359" t="str">
        <x:v>Knotel UK Ltd</x:v>
      </x:c>
      <x:c r="I359" s="22" t="n">
        <x:v>8.5</x:v>
      </x:c>
      <x:c r="J359" t="str">
        <x:v>Worked</x:v>
      </x:c>
      <x:c r="K359" t="str">
        <x:v>Employee 104235; home branch Thurrock; assigned role Operative Porter | Deployment branch: Thurrock | Actual role: Operative Driver | Jobs: 399526 | Customers: Knotel UK Ltd | Actual hours: 8.5; source records: 1</x:v>
      </x:c>
      <x:c r="L359" t="str">
        <x:v>Include</x:v>
      </x:c>
      <x:c r="M359"/>
      <x:c r="N359"/>
    </x:row>
    <x:row r="360">
      <x:c r="A360" t="str">
        <x:v>C Cotfasa (C)|2026-02-04</x:v>
      </x:c>
      <x:c r="B360" s="888" t="n">
        <x:v>46057</x:v>
      </x:c>
      <x:c r="C360" t="str">
        <x:v>C Cotfasa (C)</x:v>
      </x:c>
      <x:c r="D360" t="str">
        <x:v>Permanent</x:v>
      </x:c>
      <x:c r="E360" t="str">
        <x:v>Thurrock</x:v>
      </x:c>
      <x:c r="F360" t="str">
        <x:v>Operative Porter</x:v>
      </x:c>
      <x:c r="G360" t="str">
        <x:v>399526</x:v>
      </x:c>
      <x:c r="H360" t="str">
        <x:v>Knotel UK Ltd</x:v>
      </x:c>
      <x:c r="I360" s="22" t="n">
        <x:v>8</x:v>
      </x:c>
      <x:c r="J360" t="str">
        <x:v>Worked</x:v>
      </x:c>
      <x:c r="K360" t="str">
        <x:v>Employee 104235; home branch Thurrock; assigned role Operative Porter | Deployment branch: Thurrock | Actual role: Operative Driver | Jobs: 399526 | Customers: Knotel UK Ltd | Actual hours: 8.0; source records: 1</x:v>
      </x:c>
      <x:c r="L360" t="str">
        <x:v>Include</x:v>
      </x:c>
      <x:c r="M360"/>
      <x:c r="N360"/>
    </x:row>
    <x:row r="361">
      <x:c r="A361" t="str">
        <x:v>C Cotfasa (C)|2026-02-05</x:v>
      </x:c>
      <x:c r="B361" s="888" t="n">
        <x:v>46058</x:v>
      </x:c>
      <x:c r="C361" t="str">
        <x:v>C Cotfasa (C)</x:v>
      </x:c>
      <x:c r="D361" t="str">
        <x:v>Permanent</x:v>
      </x:c>
      <x:c r="E361" t="str">
        <x:v>Thurrock</x:v>
      </x:c>
      <x:c r="F361" t="str">
        <x:v>Operative Porter</x:v>
      </x:c>
      <x:c r="G361" t="str">
        <x:v>397038</x:v>
      </x:c>
      <x:c r="H361" t="str">
        <x:v>Sarah During</x:v>
      </x:c>
      <x:c r="I361" s="22" t="n">
        <x:v>3.5</x:v>
      </x:c>
      <x:c r="J361" t="str">
        <x:v>Worked</x:v>
      </x:c>
      <x:c r="K361" t="str">
        <x:v>Employee 104235; home branch Thurrock; assigned role Operative Porter | Deployment branch: Thurrock | Actual role: Operative Driver | Jobs: 397038 | Customers: Sarah During | Actual hours: 3.5; source records: 1</x:v>
      </x:c>
      <x:c r="L361" t="str">
        <x:v>Include</x:v>
      </x:c>
      <x:c r="M361"/>
      <x:c r="N361"/>
    </x:row>
    <x:row r="362">
      <x:c r="A362" t="str">
        <x:v>C Cotfasa (C)|2026-02-06</x:v>
      </x:c>
      <x:c r="B362" s="888" t="n">
        <x:v>46059</x:v>
      </x:c>
      <x:c r="C362" t="str">
        <x:v>C Cotfasa (C)</x:v>
      </x:c>
      <x:c r="D362" t="str">
        <x:v>Permanent</x:v>
      </x:c>
      <x:c r="E362" t="str">
        <x:v>Thurrock</x:v>
      </x:c>
      <x:c r="F362" t="str">
        <x:v>Operative Porter</x:v>
      </x:c>
      <x:c r="G362" t="str">
        <x:v>396207A</x:v>
      </x:c>
      <x:c r="H362" t="str">
        <x:v>Linklaters LLP</x:v>
      </x:c>
      <x:c r="I362" s="22" t="n">
        <x:v>11</x:v>
      </x:c>
      <x:c r="J362" t="str">
        <x:v>Worked</x:v>
      </x:c>
      <x:c r="K362" t="str">
        <x:v>Employee 104235; home branch Thurrock; assigned role Operative Porter | Deployment branch: Thurrock | Actual role: Operative Driver | Jobs: 396207A | Customers: Linklaters LLP | Actual hours: 11.0; source records: 1</x:v>
      </x:c>
      <x:c r="L362" t="str">
        <x:v>Include</x:v>
      </x:c>
      <x:c r="M362"/>
      <x:c r="N362"/>
    </x:row>
    <x:row r="363">
      <x:c r="A363" t="str">
        <x:v>C Cotfasa (C)|2026-02-07</x:v>
      </x:c>
      <x:c r="B363" s="888" t="n">
        <x:v>46060</x:v>
      </x:c>
      <x:c r="C363" t="str">
        <x:v>C Cotfasa (C)</x:v>
      </x:c>
      <x:c r="D363" t="str">
        <x:v>Permanent</x:v>
      </x:c>
      <x:c r="E363" t="str">
        <x:v>Thurrock</x:v>
      </x:c>
      <x:c r="F363" t="str">
        <x:v>Operative Porter</x:v>
      </x:c>
      <x:c r="G363" t="str">
        <x:v>396207A</x:v>
      </x:c>
      <x:c r="H363" t="str">
        <x:v>Linklaters LLP</x:v>
      </x:c>
      <x:c r="I363" s="22" t="n">
        <x:v>11</x:v>
      </x:c>
      <x:c r="J363" t="str">
        <x:v>Worked</x:v>
      </x:c>
      <x:c r="K363" t="str">
        <x:v>Employee 104235; home branch Thurrock; assigned role Operative Porter | Deployment branch: Thurrock | Actual role: Operative Driver | Jobs: 396207A | Customers: Linklaters LLP | Actual hours: 11.0; source records: 1</x:v>
      </x:c>
      <x:c r="L363" t="str">
        <x:v>Include</x:v>
      </x:c>
      <x:c r="M363"/>
      <x:c r="N363"/>
    </x:row>
    <x:row r="364">
      <x:c r="A364" t="str">
        <x:v>C Cotfasa (C)|2026-02-09</x:v>
      </x:c>
      <x:c r="B364" s="888" t="n">
        <x:v>46062</x:v>
      </x:c>
      <x:c r="C364" t="str">
        <x:v>C Cotfasa (C)</x:v>
      </x:c>
      <x:c r="D364" t="str">
        <x:v>Permanent</x:v>
      </x:c>
      <x:c r="E364" t="str">
        <x:v>Thurrock</x:v>
      </x:c>
      <x:c r="F364" t="str">
        <x:v>Operative Porter</x:v>
      </x:c>
      <x:c r="G364" t="str">
        <x:v>396668</x:v>
      </x:c>
      <x:c r="H364" t="str">
        <x:v>Stavro/Chari</x:v>
      </x:c>
      <x:c r="I364" s="22" t="n">
        <x:v>9</x:v>
      </x:c>
      <x:c r="J364" t="str">
        <x:v>Worked</x:v>
      </x:c>
      <x:c r="K364" t="str">
        <x:v>Employee 104235; home branch Thurrock; assigned role Operative Porter | Deployment branch: Thurrock | Actual role: Operative Driver | Jobs: 396668 | Customers: Stavro/Chari | Actual hours: 9.0; source records: 1</x:v>
      </x:c>
      <x:c r="L364" t="str">
        <x:v>Include</x:v>
      </x:c>
      <x:c r="M364"/>
      <x:c r="N364"/>
    </x:row>
    <x:row r="365">
      <x:c r="A365" t="str">
        <x:v>C Cotfasa (C)|2026-02-10</x:v>
      </x:c>
      <x:c r="B365" s="888" t="n">
        <x:v>46063</x:v>
      </x:c>
      <x:c r="C365" t="str">
        <x:v>C Cotfasa (C)</x:v>
      </x:c>
      <x:c r="D365" t="str">
        <x:v>Permanent</x:v>
      </x:c>
      <x:c r="E365" t="str">
        <x:v>Thurrock</x:v>
      </x:c>
      <x:c r="F365" t="str">
        <x:v>Operative Porter</x:v>
      </x:c>
      <x:c r="G365" t="str">
        <x:v>396668</x:v>
      </x:c>
      <x:c r="H365" t="str">
        <x:v>Stavro/Chari</x:v>
      </x:c>
      <x:c r="I365" s="22" t="n">
        <x:v>9.5</x:v>
      </x:c>
      <x:c r="J365" t="str">
        <x:v>Worked</x:v>
      </x:c>
      <x:c r="K365" t="str">
        <x:v>Employee 104235; home branch Thurrock; assigned role Operative Porter | Deployment branch: Thurrock | Actual role: Operative Driver | Jobs: 396668 | Customers: Stavro/Chari | Actual hours: 9.5; source records: 1</x:v>
      </x:c>
      <x:c r="L365" t="str">
        <x:v>Include</x:v>
      </x:c>
      <x:c r="M365"/>
      <x:c r="N365"/>
    </x:row>
    <x:row r="366">
      <x:c r="A366" t="str">
        <x:v>C Cotfasa (C)|2026-02-11</x:v>
      </x:c>
      <x:c r="B366" s="888" t="n">
        <x:v>46064</x:v>
      </x:c>
      <x:c r="C366" t="str">
        <x:v>C Cotfasa (C)</x:v>
      </x:c>
      <x:c r="D366" t="str">
        <x:v>Permanent</x:v>
      </x:c>
      <x:c r="E366" t="str">
        <x:v>Thurrock</x:v>
      </x:c>
      <x:c r="F366" t="str">
        <x:v>Operative Porter</x:v>
      </x:c>
      <x:c r="G366" t="str">
        <x:v>396676</x:v>
      </x:c>
      <x:c r="H366" t="str">
        <x:v>Sobers/Mr Elvis</x:v>
      </x:c>
      <x:c r="I366" s="22" t="n">
        <x:v>7.5</x:v>
      </x:c>
      <x:c r="J366" t="str">
        <x:v>Worked</x:v>
      </x:c>
      <x:c r="K366" t="str">
        <x:v>Employee 104235; home branch Thurrock; assigned role Operative Porter | Deployment branch: Thurrock | Actual role: Operative Driver | Jobs: 396676 | Customers: Sobers/Mr Elvis | Actual hours: 7.5; source records: 1</x:v>
      </x:c>
      <x:c r="L366" t="str">
        <x:v>Include</x:v>
      </x:c>
      <x:c r="M366"/>
      <x:c r="N366"/>
    </x:row>
    <x:row r="367">
      <x:c r="A367" t="str">
        <x:v>C Cotfasa (C)|2026-02-13</x:v>
      </x:c>
      <x:c r="B367" s="888" t="n">
        <x:v>46066</x:v>
      </x:c>
      <x:c r="C367" t="str">
        <x:v>C Cotfasa (C)</x:v>
      </x:c>
      <x:c r="D367" t="str">
        <x:v>Permanent</x:v>
      </x:c>
      <x:c r="E367" t="str">
        <x:v>Thurrock</x:v>
      </x:c>
      <x:c r="F367" t="str">
        <x:v>Operative Porter</x:v>
      </x:c>
      <x:c r="G367" t="str">
        <x:v>396207A</x:v>
      </x:c>
      <x:c r="H367" t="str">
        <x:v>Linklaters LLP</x:v>
      </x:c>
      <x:c r="I367" s="22" t="n">
        <x:v>11</x:v>
      </x:c>
      <x:c r="J367" t="str">
        <x:v>Worked</x:v>
      </x:c>
      <x:c r="K367" t="str">
        <x:v>Employee 104235; home branch Thurrock; assigned role Operative Porter | Deployment branch: Thurrock | Actual role: Operative Driver | Jobs: 396207A | Customers: Linklaters LLP | Actual hours: 11.0; source records: 1</x:v>
      </x:c>
      <x:c r="L367" t="str">
        <x:v>Include</x:v>
      </x:c>
      <x:c r="M367"/>
      <x:c r="N367"/>
    </x:row>
    <x:row r="368">
      <x:c r="A368" t="str">
        <x:v>C Cotfasa (C)|2026-02-17</x:v>
      </x:c>
      <x:c r="B368" s="888" t="n">
        <x:v>46070</x:v>
      </x:c>
      <x:c r="C368" t="str">
        <x:v>C Cotfasa (C)</x:v>
      </x:c>
      <x:c r="D368" t="str">
        <x:v>Permanent</x:v>
      </x:c>
      <x:c r="E368" t="str">
        <x:v>Thurrock</x:v>
      </x:c>
      <x:c r="F368" t="str">
        <x:v>Operative Porter</x:v>
      </x:c>
      <x:c r="G368" t="str">
        <x:v>400483</x:v>
      </x:c>
      <x:c r="H368" t="str">
        <x:v>Harrow Green Logistics City M/W use only</x:v>
      </x:c>
      <x:c r="I368" s="22" t="n">
        <x:v>6.5</x:v>
      </x:c>
      <x:c r="J368" t="str">
        <x:v>Worked</x:v>
      </x:c>
      <x:c r="K368" t="str">
        <x:v>Employee 104235; home branch Thurrock; assigned role Operative Porter | Deployment branch: Thurrock | Actual role: Operative Driver | Jobs: 400483 | Customers: Harrow Green Logistics City M/W use only | Actual hours: 6.5; source records: 1</x:v>
      </x:c>
      <x:c r="L368" t="str">
        <x:v>Include</x:v>
      </x:c>
      <x:c r="M368"/>
      <x:c r="N368"/>
    </x:row>
    <x:row r="369">
      <x:c r="A369" t="str">
        <x:v>C Cotfasa (C)|2026-02-18</x:v>
      </x:c>
      <x:c r="B369" s="888" t="n">
        <x:v>46071</x:v>
      </x:c>
      <x:c r="C369" t="str">
        <x:v>C Cotfasa (C)</x:v>
      </x:c>
      <x:c r="D369" t="str">
        <x:v>Permanent</x:v>
      </x:c>
      <x:c r="E369" t="str">
        <x:v>Thurrock</x:v>
      </x:c>
      <x:c r="F369" t="str">
        <x:v>Operative Porter</x:v>
      </x:c>
      <x:c r="G369" t="str">
        <x:v>400045</x:v>
      </x:c>
      <x:c r="H369" t="str">
        <x:v>Fidelis Marketing Limited</x:v>
      </x:c>
      <x:c r="I369" s="22" t="n">
        <x:v>9</x:v>
      </x:c>
      <x:c r="J369" t="str">
        <x:v>Worked</x:v>
      </x:c>
      <x:c r="K369" t="str">
        <x:v>Employee 104235; home branch Thurrock; assigned role Operative Porter | Deployment branch: Thurrock | Actual role: Operative Driver | Jobs: 400045 | Customers: Fidelis Marketing Limited | Actual hours: 9.0; source records: 1</x:v>
      </x:c>
      <x:c r="L369" t="str">
        <x:v>Include</x:v>
      </x:c>
      <x:c r="M369"/>
      <x:c r="N369"/>
    </x:row>
    <x:row r="370">
      <x:c r="A370" t="str">
        <x:v>C Cotfasa (C)|2026-02-19</x:v>
      </x:c>
      <x:c r="B370" s="888" t="n">
        <x:v>46072</x:v>
      </x:c>
      <x:c r="C370" t="str">
        <x:v>C Cotfasa (C)</x:v>
      </x:c>
      <x:c r="D370" t="str">
        <x:v>Permanent</x:v>
      </x:c>
      <x:c r="E370" t="str">
        <x:v>Thurrock</x:v>
      </x:c>
      <x:c r="F370" t="str">
        <x:v>Operative Porter</x:v>
      </x:c>
      <x:c r="G370" t="str">
        <x:v>399201A</x:v>
      </x:c>
      <x:c r="H370" t="str">
        <x:v>Robinson / Ms Sillah/Myrna</x:v>
      </x:c>
      <x:c r="I370" s="22" t="n">
        <x:v>6.5</x:v>
      </x:c>
      <x:c r="J370" t="str">
        <x:v>Worked</x:v>
      </x:c>
      <x:c r="K370" t="str">
        <x:v>Employee 104235; home branch Thurrock; assigned role Operative Porter | Deployment branch: Thurrock | Actual role: Operative Driver | Jobs: 399201A | Customers: Robinson / Ms Sillah/Myrna | Actual hours: 6.5; source records: 1</x:v>
      </x:c>
      <x:c r="L370" t="str">
        <x:v>Include</x:v>
      </x:c>
      <x:c r="M370"/>
      <x:c r="N370"/>
    </x:row>
    <x:row r="371">
      <x:c r="A371" t="str">
        <x:v>C Cotfasa (C)|2026-02-20</x:v>
      </x:c>
      <x:c r="B371" s="888" t="n">
        <x:v>46073</x:v>
      </x:c>
      <x:c r="C371" t="str">
        <x:v>C Cotfasa (C)</x:v>
      </x:c>
      <x:c r="D371" t="str">
        <x:v>Permanent</x:v>
      </x:c>
      <x:c r="E371" t="str">
        <x:v>Thurrock</x:v>
      </x:c>
      <x:c r="F371" t="str">
        <x:v>Operative Porter</x:v>
      </x:c>
      <x:c r="G371" t="str">
        <x:v>396782</x:v>
      </x:c>
      <x:c r="H371" t="str">
        <x:v>Jegede/Mr Abidemi</x:v>
      </x:c>
      <x:c r="I371" s="22" t="n">
        <x:v>6</x:v>
      </x:c>
      <x:c r="J371" t="str">
        <x:v>Worked</x:v>
      </x:c>
      <x:c r="K371" t="str">
        <x:v>Employee 104235; home branch Thurrock; assigned role Operative Porter | Deployment branch: Thurrock | Actual role: Operative Driver | Jobs: 396782 | Customers: Jegede/Mr Abidemi | Actual hours: 6.0; source records: 1</x:v>
      </x:c>
      <x:c r="L371" t="str">
        <x:v>Include</x:v>
      </x:c>
      <x:c r="M371"/>
      <x:c r="N371"/>
    </x:row>
    <x:row r="372">
      <x:c r="A372" t="str">
        <x:v>C Cotfasa (C)|2026-02-21</x:v>
      </x:c>
      <x:c r="B372" s="888" t="n">
        <x:v>46074</x:v>
      </x:c>
      <x:c r="C372" t="str">
        <x:v>C Cotfasa (C)</x:v>
      </x:c>
      <x:c r="D372" t="str">
        <x:v>Permanent</x:v>
      </x:c>
      <x:c r="E372" t="str">
        <x:v>Thurrock</x:v>
      </x:c>
      <x:c r="F372" t="str">
        <x:v>Operative Porter</x:v>
      </x:c>
      <x:c r="G372" t="str">
        <x:v>396207A</x:v>
      </x:c>
      <x:c r="H372" t="str">
        <x:v>Linklaters LLP</x:v>
      </x:c>
      <x:c r="I372" s="22" t="n">
        <x:v>10.5</x:v>
      </x:c>
      <x:c r="J372" t="str">
        <x:v>Worked</x:v>
      </x:c>
      <x:c r="K372" t="str">
        <x:v>Employee 104235; home branch Thurrock; assigned role Operative Porter | Deployment branch: Thurrock | Actual role: Operative Driver | Jobs: 396207A | Customers: Linklaters LLP | Actual hours: 10.5; source records: 1</x:v>
      </x:c>
      <x:c r="L372" t="str">
        <x:v>Include</x:v>
      </x:c>
      <x:c r="M372"/>
      <x:c r="N372"/>
    </x:row>
    <x:row r="373">
      <x:c r="A373" t="str">
        <x:v>C Cotfasa (C)|2026-02-24</x:v>
      </x:c>
      <x:c r="B373" s="888" t="n">
        <x:v>46077</x:v>
      </x:c>
      <x:c r="C373" t="str">
        <x:v>C Cotfasa (C)</x:v>
      </x:c>
      <x:c r="D373" t="str">
        <x:v>Permanent</x:v>
      </x:c>
      <x:c r="E373" t="str">
        <x:v>Thurrock</x:v>
      </x:c>
      <x:c r="F373" t="str">
        <x:v>Operative Porter</x:v>
      </x:c>
      <x:c r="G373" t="str">
        <x:v>397467, 396860</x:v>
      </x:c>
      <x:c r="H373" t="str">
        <x:v>Ali/Ms Shahena Sasha; Lou Kouame</x:v>
      </x:c>
      <x:c r="I373" s="22" t="n">
        <x:v>8.5</x:v>
      </x:c>
      <x:c r="J373" t="str">
        <x:v>Worked — 2 records</x:v>
      </x:c>
      <x:c r="K373" t="str">
        <x:v>Employee 104235; home branch Thurrock; assigned role Operative Porter | Deployment branch: Thurrock | Actual role: Operative Driver | Jobs: 397467, 396860 | Customers: Ali/Ms Shahena Sasha; Lou Kouame | Actual hours: 8.5; source records: 2</x:v>
      </x:c>
      <x:c r="L373" t="str">
        <x:v>Include</x:v>
      </x:c>
      <x:c r="M373"/>
      <x:c r="N373"/>
    </x:row>
    <x:row r="374">
      <x:c r="A374" t="str">
        <x:v>C Cotfasa (C)|2026-02-25</x:v>
      </x:c>
      <x:c r="B374" s="888" t="n">
        <x:v>46078</x:v>
      </x:c>
      <x:c r="C374" t="str">
        <x:v>C Cotfasa (C)</x:v>
      </x:c>
      <x:c r="D374" t="str">
        <x:v>Permanent</x:v>
      </x:c>
      <x:c r="E374" t="str">
        <x:v>Thurrock</x:v>
      </x:c>
      <x:c r="F374" t="str">
        <x:v>Operative Porter</x:v>
      </x:c>
      <x:c r="G374" t="str">
        <x:v>400277</x:v>
      </x:c>
      <x:c r="H374" t="str">
        <x:v>GREYPARROT.AI LTD</x:v>
      </x:c>
      <x:c r="I374" s="22" t="n">
        <x:v>10.5</x:v>
      </x:c>
      <x:c r="J374" t="str">
        <x:v>Worked</x:v>
      </x:c>
      <x:c r="K374" t="str">
        <x:v>Employee 104235; home branch Thurrock; assigned role Operative Porter | Deployment branch: Thurrock | Actual role: Operative Driver | Jobs: 400277 | Customers: GREYPARROT.AI LTD | Actual hours: 10.5; source records: 1</x:v>
      </x:c>
      <x:c r="L374" t="str">
        <x:v>Include</x:v>
      </x:c>
      <x:c r="M374"/>
      <x:c r="N374"/>
    </x:row>
    <x:row r="375">
      <x:c r="A375" t="str">
        <x:v>C Cotfasa (C)|2026-02-26</x:v>
      </x:c>
      <x:c r="B375" s="888" t="n">
        <x:v>46079</x:v>
      </x:c>
      <x:c r="C375" t="str">
        <x:v>C Cotfasa (C)</x:v>
      </x:c>
      <x:c r="D375" t="str">
        <x:v>Permanent</x:v>
      </x:c>
      <x:c r="E375" t="str">
        <x:v>Thurrock</x:v>
      </x:c>
      <x:c r="F375" t="str">
        <x:v>Operative Porter</x:v>
      </x:c>
      <x:c r="G375" t="str">
        <x:v>400582</x:v>
      </x:c>
      <x:c r="H375" t="str">
        <x:v>Restore Harrow-Green</x:v>
      </x:c>
      <x:c r="I375" s="22" t="n">
        <x:v>6.5</x:v>
      </x:c>
      <x:c r="J375" t="str">
        <x:v>Worked</x:v>
      </x:c>
      <x:c r="K375" t="str">
        <x:v>Employee 104235; home branch Thurrock; assigned role Operative Porter | Deployment branch: Thurrock | Actual role: Operative Driver | Jobs: 400582 | Customers: Restore Harrow-Green | Actual hours: 6.5; source records: 1</x:v>
      </x:c>
      <x:c r="L375" t="str">
        <x:v>Include</x:v>
      </x:c>
      <x:c r="M375"/>
      <x:c r="N375"/>
    </x:row>
    <x:row r="376">
      <x:c r="A376" t="str">
        <x:v>C Cotfasa (C)|2026-02-27</x:v>
      </x:c>
      <x:c r="B376" s="888" t="n">
        <x:v>46080</x:v>
      </x:c>
      <x:c r="C376" t="str">
        <x:v>C Cotfasa (C)</x:v>
      </x:c>
      <x:c r="D376" t="str">
        <x:v>Permanent</x:v>
      </x:c>
      <x:c r="E376" t="str">
        <x:v>Thurrock</x:v>
      </x:c>
      <x:c r="F376" t="str">
        <x:v>Operative Porter</x:v>
      </x:c>
      <x:c r="G376" t="str">
        <x:v>400582</x:v>
      </x:c>
      <x:c r="H376" t="str">
        <x:v>Restore Harrow-Green</x:v>
      </x:c>
      <x:c r="I376" s="22" t="n">
        <x:v>7.5</x:v>
      </x:c>
      <x:c r="J376" t="str">
        <x:v>Worked</x:v>
      </x:c>
      <x:c r="K376" t="str">
        <x:v>Employee 104235; home branch Thurrock; assigned role Operative Porter | Deployment branch: Thurrock | Actual role: Operative Driver | Jobs: 400582 | Customers: Restore Harrow-Green | Actual hours: 7.5; source records: 1</x:v>
      </x:c>
      <x:c r="L376" t="str">
        <x:v>Include</x:v>
      </x:c>
      <x:c r="M376"/>
      <x:c r="N376"/>
    </x:row>
    <x:row r="377">
      <x:c r="A377" t="str">
        <x:v>C Smith (C)|2026-02-02</x:v>
      </x:c>
      <x:c r="B377" s="888" t="n">
        <x:v>46055</x:v>
      </x:c>
      <x:c r="C377" t="str">
        <x:v>C Smith (C)</x:v>
      </x:c>
      <x:c r="D377" t="str">
        <x:v>Permanent</x:v>
      </x:c>
      <x:c r="E377" t="str">
        <x:v>Thurrock</x:v>
      </x:c>
      <x:c r="F377" t="str">
        <x:v>Operative Driver</x:v>
      </x:c>
      <x:c r="G377"/>
      <x:c r="H377"/>
      <x:c r="I377" s="22" t="n">
        <x:v>0</x:v>
      </x:c>
      <x:c r="J377" t="str">
        <x:v>Annual leave</x:v>
      </x:c>
      <x:c r="K377" t="str">
        <x:v>Employee 102626; home branch Thurrock; assigned role Operative Driver | Leave: Annual Leave (Hours) | Leave calendar basis: Variable-pattern period</x:v>
      </x:c>
      <x:c r="L377" t="str">
        <x:v>Include</x:v>
      </x:c>
      <x:c r="M377"/>
      <x:c r="N377"/>
    </x:row>
    <x:row r="378">
      <x:c r="A378" t="str">
        <x:v>C Smith (C)|2026-02-03</x:v>
      </x:c>
      <x:c r="B378" s="888" t="n">
        <x:v>46056</x:v>
      </x:c>
      <x:c r="C378" t="str">
        <x:v>C Smith (C)</x:v>
      </x:c>
      <x:c r="D378" t="str">
        <x:v>Permanent</x:v>
      </x:c>
      <x:c r="E378" t="str">
        <x:v>Thurrock</x:v>
      </x:c>
      <x:c r="F378" t="str">
        <x:v>Operative Driver</x:v>
      </x:c>
      <x:c r="G378" t="str">
        <x:v>399351</x:v>
      </x:c>
      <x:c r="H378" t="str">
        <x:v>UBS Investment Bank</x:v>
      </x:c>
      <x:c r="I378" s="22" t="n">
        <x:v>7.5</x:v>
      </x:c>
      <x:c r="J378" t="str">
        <x:v>Worked</x:v>
      </x:c>
      <x:c r="K378" t="str">
        <x:v>Employee 102626; home branch Thurrock; assigned role Operative Driver | Deployment branch: Thurrock | Actual role: Operative Driver | Jobs: 399351 | Customers: UBS Investment Bank | Actual hours: 7.5; source records: 1</x:v>
      </x:c>
      <x:c r="L378" t="str">
        <x:v>Include</x:v>
      </x:c>
      <x:c r="M378"/>
      <x:c r="N378"/>
    </x:row>
    <x:row r="379">
      <x:c r="A379" t="str">
        <x:v>C Smith (C)|2026-02-04</x:v>
      </x:c>
      <x:c r="B379" s="888" t="n">
        <x:v>46057</x:v>
      </x:c>
      <x:c r="C379" t="str">
        <x:v>C Smith (C)</x:v>
      </x:c>
      <x:c r="D379" t="str">
        <x:v>Permanent</x:v>
      </x:c>
      <x:c r="E379" t="str">
        <x:v>Thurrock</x:v>
      </x:c>
      <x:c r="F379" t="str">
        <x:v>Operative Driver</x:v>
      </x:c>
      <x:c r="G379" t="str">
        <x:v>399796</x:v>
      </x:c>
      <x:c r="H379" t="str">
        <x:v>Jivraj/Ms Naseem</x:v>
      </x:c>
      <x:c r="I379" s="22" t="n">
        <x:v>7.5</x:v>
      </x:c>
      <x:c r="J379" t="str">
        <x:v>Worked</x:v>
      </x:c>
      <x:c r="K379" t="str">
        <x:v>Employee 102626; home branch Thurrock; assigned role Operative Driver | Deployment branch: Thurrock | Actual role: Operative Driver | Jobs: 399796 | Customers: Jivraj/Ms Naseem | Actual hours: 7.5; source records: 1</x:v>
      </x:c>
      <x:c r="L379" t="str">
        <x:v>Include</x:v>
      </x:c>
      <x:c r="M379"/>
      <x:c r="N379"/>
    </x:row>
    <x:row r="380">
      <x:c r="A380" t="str">
        <x:v>C Smith (C)|2026-02-05</x:v>
      </x:c>
      <x:c r="B380" s="888" t="n">
        <x:v>46058</x:v>
      </x:c>
      <x:c r="C380" t="str">
        <x:v>C Smith (C)</x:v>
      </x:c>
      <x:c r="D380" t="str">
        <x:v>Permanent</x:v>
      </x:c>
      <x:c r="E380" t="str">
        <x:v>Thurrock</x:v>
      </x:c>
      <x:c r="F380" t="str">
        <x:v>Operative Driver</x:v>
      </x:c>
      <x:c r="G380" t="str">
        <x:v>400096</x:v>
      </x:c>
      <x:c r="H380" t="str">
        <x:v>Cushman &amp; Wakefield</x:v>
      </x:c>
      <x:c r="I380" s="22" t="n">
        <x:v>7</x:v>
      </x:c>
      <x:c r="J380" t="str">
        <x:v>Worked</x:v>
      </x:c>
      <x:c r="K380" t="str">
        <x:v>Employee 102626; home branch Thurrock; assigned role Operative Driver | Deployment branch: Thurrock | Actual role: Operative Driver | Jobs: 400096 | Customers: Cushman &amp; Wakefield | Actual hours: 7.0; source records: 1</x:v>
      </x:c>
      <x:c r="L380" t="str">
        <x:v>Include</x:v>
      </x:c>
      <x:c r="M380"/>
      <x:c r="N380"/>
    </x:row>
    <x:row r="381">
      <x:c r="A381" t="str">
        <x:v>C Smith (C)|2026-02-06</x:v>
      </x:c>
      <x:c r="B381" s="888" t="n">
        <x:v>46059</x:v>
      </x:c>
      <x:c r="C381" t="str">
        <x:v>C Smith (C)</x:v>
      </x:c>
      <x:c r="D381" t="str">
        <x:v>Permanent</x:v>
      </x:c>
      <x:c r="E381" t="str">
        <x:v>Thurrock</x:v>
      </x:c>
      <x:c r="F381" t="str">
        <x:v>Operative Driver</x:v>
      </x:c>
      <x:c r="G381" t="str">
        <x:v>399606</x:v>
      </x:c>
      <x:c r="H381" t="str">
        <x:v>The Hut Group Ltd (Arrow Films)</x:v>
      </x:c>
      <x:c r="I381" s="22" t="n">
        <x:v>11</x:v>
      </x:c>
      <x:c r="J381" t="str">
        <x:v>Worked</x:v>
      </x:c>
      <x:c r="K381" t="str">
        <x:v>Employee 102626; home branch Thurrock; assigned role Operative Driver | Deployment branch: Thurrock | Actual role: Operative Driver | Jobs: 399606 | Customers: The Hut Group Ltd (Arrow Films) | Actual hours: 11.0; source records: 1</x:v>
      </x:c>
      <x:c r="L381" t="str">
        <x:v>Include</x:v>
      </x:c>
      <x:c r="M381"/>
      <x:c r="N381"/>
    </x:row>
    <x:row r="382">
      <x:c r="A382" t="str">
        <x:v>C Smith (C)|2026-02-09</x:v>
      </x:c>
      <x:c r="B382" s="888" t="n">
        <x:v>46062</x:v>
      </x:c>
      <x:c r="C382" t="str">
        <x:v>C Smith (C)</x:v>
      </x:c>
      <x:c r="D382" t="str">
        <x:v>Permanent</x:v>
      </x:c>
      <x:c r="E382" t="str">
        <x:v>Thurrock</x:v>
      </x:c>
      <x:c r="F382" t="str">
        <x:v>Operative Driver</x:v>
      </x:c>
      <x:c r="G382" t="str">
        <x:v>399697</x:v>
      </x:c>
      <x:c r="H382" t="str">
        <x:v>Department of Health</x:v>
      </x:c>
      <x:c r="I382" s="22" t="n">
        <x:v>7</x:v>
      </x:c>
      <x:c r="J382" t="str">
        <x:v>Worked</x:v>
      </x:c>
      <x:c r="K382" t="str">
        <x:v>Employee 102626; home branch Thurrock; assigned role Operative Driver | Deployment branch: Thurrock | Actual role: Operative Driver | Jobs: 399697 | Customers: Department of Health | Actual hours: 7.0; source records: 1</x:v>
      </x:c>
      <x:c r="L382" t="str">
        <x:v>Include</x:v>
      </x:c>
      <x:c r="M382"/>
      <x:c r="N382"/>
    </x:row>
    <x:row r="383">
      <x:c r="A383" t="str">
        <x:v>C Smith (C)|2026-02-10</x:v>
      </x:c>
      <x:c r="B383" s="888" t="n">
        <x:v>46063</x:v>
      </x:c>
      <x:c r="C383" t="str">
        <x:v>C Smith (C)</x:v>
      </x:c>
      <x:c r="D383" t="str">
        <x:v>Permanent</x:v>
      </x:c>
      <x:c r="E383" t="str">
        <x:v>Thurrock</x:v>
      </x:c>
      <x:c r="F383" t="str">
        <x:v>Operative Driver</x:v>
      </x:c>
      <x:c r="G383" t="str">
        <x:v>399697</x:v>
      </x:c>
      <x:c r="H383" t="str">
        <x:v>Department of Health</x:v>
      </x:c>
      <x:c r="I383" s="22" t="n">
        <x:v>9.5</x:v>
      </x:c>
      <x:c r="J383" t="str">
        <x:v>Worked</x:v>
      </x:c>
      <x:c r="K383" t="str">
        <x:v>Employee 102626; home branch Thurrock; assigned role Operative Driver | Deployment branch: Thurrock | Actual role: Operative Driver | Jobs: 399697 | Customers: Department of Health | Actual hours: 9.5; source records: 1</x:v>
      </x:c>
      <x:c r="L383" t="str">
        <x:v>Include</x:v>
      </x:c>
      <x:c r="M383"/>
      <x:c r="N383"/>
    </x:row>
    <x:row r="384">
      <x:c r="A384" t="str">
        <x:v>C Smith (C)|2026-02-11</x:v>
      </x:c>
      <x:c r="B384" s="888" t="n">
        <x:v>46064</x:v>
      </x:c>
      <x:c r="C384" t="str">
        <x:v>C Smith (C)</x:v>
      </x:c>
      <x:c r="D384" t="str">
        <x:v>Permanent</x:v>
      </x:c>
      <x:c r="E384" t="str">
        <x:v>Thurrock</x:v>
      </x:c>
      <x:c r="F384" t="str">
        <x:v>Operative Driver</x:v>
      </x:c>
      <x:c r="G384" t="str">
        <x:v>400006</x:v>
      </x:c>
      <x:c r="H384" t="str">
        <x:v>Foster/Mr Neco</x:v>
      </x:c>
      <x:c r="I384" s="22" t="n">
        <x:v>8</x:v>
      </x:c>
      <x:c r="J384" t="str">
        <x:v>Worked</x:v>
      </x:c>
      <x:c r="K384" t="str">
        <x:v>Employee 102626; home branch Thurrock; assigned role Operative Driver | Deployment branch: Thurrock | Actual role: Operative Driver | Jobs: 400006 | Customers: Foster/Mr Neco | Actual hours: 8.0; source records: 1</x:v>
      </x:c>
      <x:c r="L384" t="str">
        <x:v>Include</x:v>
      </x:c>
      <x:c r="M384"/>
      <x:c r="N384"/>
    </x:row>
    <x:row r="385">
      <x:c r="A385" t="str">
        <x:v>C Smith (C)|2026-02-12</x:v>
      </x:c>
      <x:c r="B385" s="888" t="n">
        <x:v>46065</x:v>
      </x:c>
      <x:c r="C385" t="str">
        <x:v>C Smith (C)</x:v>
      </x:c>
      <x:c r="D385" t="str">
        <x:v>Permanent</x:v>
      </x:c>
      <x:c r="E385" t="str">
        <x:v>Thurrock</x:v>
      </x:c>
      <x:c r="F385" t="str">
        <x:v>Operative Driver</x:v>
      </x:c>
      <x:c r="G385" t="str">
        <x:v>400320</x:v>
      </x:c>
      <x:c r="H385" t="str">
        <x:v>Galliford Try Site Office</x:v>
      </x:c>
      <x:c r="I385" s="22" t="n">
        <x:v>7</x:v>
      </x:c>
      <x:c r="J385" t="str">
        <x:v>Worked</x:v>
      </x:c>
      <x:c r="K385" t="str">
        <x:v>Employee 102626; home branch Thurrock; assigned role Operative Driver | Deployment branch: Thurrock | Actual role: Operative Driver | Jobs: 400320 | Customers: Galliford Try Site Office | Actual hours: 7.0; source records: 1</x:v>
      </x:c>
      <x:c r="L385" t="str">
        <x:v>Include</x:v>
      </x:c>
      <x:c r="M385"/>
      <x:c r="N385"/>
    </x:row>
    <x:row r="386">
      <x:c r="A386" t="str">
        <x:v>C Smith (C)|2026-02-13</x:v>
      </x:c>
      <x:c r="B386" s="888" t="n">
        <x:v>46066</x:v>
      </x:c>
      <x:c r="C386" t="str">
        <x:v>C Smith (C)</x:v>
      </x:c>
      <x:c r="D386" t="str">
        <x:v>Permanent</x:v>
      </x:c>
      <x:c r="E386" t="str">
        <x:v>Thurrock</x:v>
      </x:c>
      <x:c r="F386" t="str">
        <x:v>Operative Driver</x:v>
      </x:c>
      <x:c r="G386" t="str">
        <x:v>400320</x:v>
      </x:c>
      <x:c r="H386" t="str">
        <x:v>Galliford Try Site Office</x:v>
      </x:c>
      <x:c r="I386" s="22" t="n">
        <x:v>7</x:v>
      </x:c>
      <x:c r="J386" t="str">
        <x:v>Worked</x:v>
      </x:c>
      <x:c r="K386" t="str">
        <x:v>Employee 102626; home branch Thurrock; assigned role Operative Driver | Deployment branch: Thurrock | Actual role: Operative Driver | Jobs: 400320 | Customers: Galliford Try Site Office | Actual hours: 7.0; source records: 1</x:v>
      </x:c>
      <x:c r="L386" t="str">
        <x:v>Include</x:v>
      </x:c>
      <x:c r="M386"/>
      <x:c r="N386"/>
    </x:row>
    <x:row r="387">
      <x:c r="A387" t="str">
        <x:v>C Smith (C)|2026-02-14</x:v>
      </x:c>
      <x:c r="B387" s="888" t="n">
        <x:v>46067</x:v>
      </x:c>
      <x:c r="C387" t="str">
        <x:v>C Smith (C)</x:v>
      </x:c>
      <x:c r="D387" t="str">
        <x:v>Permanent</x:v>
      </x:c>
      <x:c r="E387" t="str">
        <x:v>Thurrock</x:v>
      </x:c>
      <x:c r="F387" t="str">
        <x:v>Operative Driver</x:v>
      </x:c>
      <x:c r="G387" t="str">
        <x:v>396207A</x:v>
      </x:c>
      <x:c r="H387" t="str">
        <x:v>Linklaters LLP</x:v>
      </x:c>
      <x:c r="I387" s="22" t="n">
        <x:v>9.5</x:v>
      </x:c>
      <x:c r="J387" t="str">
        <x:v>Worked</x:v>
      </x:c>
      <x:c r="K387" t="str">
        <x:v>Employee 102626; home branch Thurrock; assigned role Operative Driver | Deployment branch: Thurrock | Actual role: Operative Driver | Jobs: 396207A | Customers: Linklaters LLP | Actual hours: 9.5; source records: 1</x:v>
      </x:c>
      <x:c r="L387" t="str">
        <x:v>Include</x:v>
      </x:c>
      <x:c r="M387"/>
      <x:c r="N387"/>
    </x:row>
    <x:row r="388">
      <x:c r="A388" t="str">
        <x:v>C Smith (C)|2026-02-17</x:v>
      </x:c>
      <x:c r="B388" s="888" t="n">
        <x:v>46070</x:v>
      </x:c>
      <x:c r="C388" t="str">
        <x:v>C Smith (C)</x:v>
      </x:c>
      <x:c r="D388" t="str">
        <x:v>Permanent</x:v>
      </x:c>
      <x:c r="E388" t="str">
        <x:v>Thurrock</x:v>
      </x:c>
      <x:c r="F388" t="str">
        <x:v>Operative Driver</x:v>
      </x:c>
      <x:c r="G388" t="str">
        <x:v>399505</x:v>
      </x:c>
      <x:c r="H388" t="str">
        <x:v>Kamara/Mohamed</x:v>
      </x:c>
      <x:c r="I388" s="22" t="n">
        <x:v>9</x:v>
      </x:c>
      <x:c r="J388" t="str">
        <x:v>Worked</x:v>
      </x:c>
      <x:c r="K388" t="str">
        <x:v>Employee 102626; home branch Thurrock; assigned role Operative Driver | Deployment branch: Thurrock | Actual role: Operative Driver | Jobs: 399505 | Customers: Kamara/Mohamed | Actual hours: 9.0; source records: 1</x:v>
      </x:c>
      <x:c r="L388" t="str">
        <x:v>Include</x:v>
      </x:c>
      <x:c r="M388"/>
      <x:c r="N388"/>
    </x:row>
    <x:row r="389">
      <x:c r="A389" t="str">
        <x:v>C Smith (C)|2026-02-18</x:v>
      </x:c>
      <x:c r="B389" s="888" t="n">
        <x:v>46071</x:v>
      </x:c>
      <x:c r="C389" t="str">
        <x:v>C Smith (C)</x:v>
      </x:c>
      <x:c r="D389" t="str">
        <x:v>Permanent</x:v>
      </x:c>
      <x:c r="E389" t="str">
        <x:v>Thurrock</x:v>
      </x:c>
      <x:c r="F389" t="str">
        <x:v>Operative Driver</x:v>
      </x:c>
      <x:c r="G389" t="str">
        <x:v>396804</x:v>
      </x:c>
      <x:c r="H389" t="str">
        <x:v>Yusuf/Ms Margaret</x:v>
      </x:c>
      <x:c r="I389" s="22" t="n">
        <x:v>9</x:v>
      </x:c>
      <x:c r="J389" t="str">
        <x:v>Worked</x:v>
      </x:c>
      <x:c r="K389" t="str">
        <x:v>Employee 102626; home branch Thurrock; assigned role Operative Driver | Deployment branch: Thurrock | Actual role: Operative Driver | Jobs: 396804 | Customers: Yusuf/Ms Margaret | Actual hours: 9.0; source records: 1</x:v>
      </x:c>
      <x:c r="L389" t="str">
        <x:v>Include</x:v>
      </x:c>
      <x:c r="M389"/>
      <x:c r="N389"/>
    </x:row>
    <x:row r="390">
      <x:c r="A390" t="str">
        <x:v>C Smith (C)|2026-02-19</x:v>
      </x:c>
      <x:c r="B390" s="888" t="n">
        <x:v>46072</x:v>
      </x:c>
      <x:c r="C390" t="str">
        <x:v>C Smith (C)</x:v>
      </x:c>
      <x:c r="D390" t="str">
        <x:v>Permanent</x:v>
      </x:c>
      <x:c r="E390" t="str">
        <x:v>Thurrock</x:v>
      </x:c>
      <x:c r="F390" t="str">
        <x:v>Operative Driver</x:v>
      </x:c>
      <x:c r="G390" t="str">
        <x:v>396801</x:v>
      </x:c>
      <x:c r="H390" t="str">
        <x:v>McClearly/Mr Hugh</x:v>
      </x:c>
      <x:c r="I390" s="22" t="n">
        <x:v>8</x:v>
      </x:c>
      <x:c r="J390" t="str">
        <x:v>Worked</x:v>
      </x:c>
      <x:c r="K390" t="str">
        <x:v>Employee 102626; home branch Thurrock; assigned role Operative Driver | Deployment branch: Thurrock | Actual role: Operative Driver | Jobs: 396801 | Customers: McClearly/Mr Hugh | Actual hours: 8.0; source records: 1</x:v>
      </x:c>
      <x:c r="L390" t="str">
        <x:v>Include</x:v>
      </x:c>
      <x:c r="M390"/>
      <x:c r="N390"/>
    </x:row>
    <x:row r="391">
      <x:c r="A391" t="str">
        <x:v>C Smith (C)|2026-02-20</x:v>
      </x:c>
      <x:c r="B391" s="888" t="n">
        <x:v>46073</x:v>
      </x:c>
      <x:c r="C391" t="str">
        <x:v>C Smith (C)</x:v>
      </x:c>
      <x:c r="D391" t="str">
        <x:v>Permanent</x:v>
      </x:c>
      <x:c r="E391" t="str">
        <x:v>Thurrock</x:v>
      </x:c>
      <x:c r="F391" t="str">
        <x:v>Operative Driver</x:v>
      </x:c>
      <x:c r="G391" t="str">
        <x:v>396207A</x:v>
      </x:c>
      <x:c r="H391" t="str">
        <x:v>Linklaters LLP</x:v>
      </x:c>
      <x:c r="I391" s="22" t="n">
        <x:v>11</x:v>
      </x:c>
      <x:c r="J391" t="str">
        <x:v>Worked</x:v>
      </x:c>
      <x:c r="K391" t="str">
        <x:v>Employee 102626; home branch Thurrock; assigned role Operative Driver | Deployment branch: Thurrock | Actual role: Operative Driver | Jobs: 396207A | Customers: Linklaters LLP | Actual hours: 11.0; source records: 1</x:v>
      </x:c>
      <x:c r="L391" t="str">
        <x:v>Include</x:v>
      </x:c>
      <x:c r="M391"/>
      <x:c r="N391"/>
    </x:row>
    <x:row r="392">
      <x:c r="A392" t="str">
        <x:v>C Smith (C)|2026-02-23</x:v>
      </x:c>
      <x:c r="B392" s="888" t="n">
        <x:v>46076</x:v>
      </x:c>
      <x:c r="C392" t="str">
        <x:v>C Smith (C)</x:v>
      </x:c>
      <x:c r="D392" t="str">
        <x:v>Permanent</x:v>
      </x:c>
      <x:c r="E392" t="str">
        <x:v>Thurrock</x:v>
      </x:c>
      <x:c r="F392" t="str">
        <x:v>Operative Driver</x:v>
      </x:c>
      <x:c r="G392" t="str">
        <x:v>397467, 400045</x:v>
      </x:c>
      <x:c r="H392" t="str">
        <x:v>Ali/Ms Shahena Sasha; Fidelis Marketing Limited</x:v>
      </x:c>
      <x:c r="I392" s="22" t="n">
        <x:v>12.5</x:v>
      </x:c>
      <x:c r="J392" t="str">
        <x:v>Worked — 2 records</x:v>
      </x:c>
      <x:c r="K392" t="str">
        <x:v>Employee 102626; home branch Thurrock; assigned role Operative Driver | Deployment branch: Thurrock | Actual role: Operative Driver | Jobs: 397467, 400045 | Customers: Ali/Ms Shahena Sasha; Fidelis Marketing Limited | Actual hours: 12.5; source records: 2</x:v>
      </x:c>
      <x:c r="L392" t="str">
        <x:v>Include</x:v>
      </x:c>
      <x:c r="M392"/>
      <x:c r="N392"/>
    </x:row>
    <x:row r="393">
      <x:c r="A393" t="str">
        <x:v>C Smith (C)|2026-02-24</x:v>
      </x:c>
      <x:c r="B393" s="888" t="n">
        <x:v>46077</x:v>
      </x:c>
      <x:c r="C393" t="str">
        <x:v>C Smith (C)</x:v>
      </x:c>
      <x:c r="D393" t="str">
        <x:v>Permanent</x:v>
      </x:c>
      <x:c r="E393" t="str">
        <x:v>Thurrock</x:v>
      </x:c>
      <x:c r="F393" t="str">
        <x:v>Operative Driver</x:v>
      </x:c>
      <x:c r="G393" t="str">
        <x:v>396671</x:v>
      </x:c>
      <x:c r="H393" t="str">
        <x:v>Gowan/Mr Patrick</x:v>
      </x:c>
      <x:c r="I393" s="22" t="n">
        <x:v>7</x:v>
      </x:c>
      <x:c r="J393" t="str">
        <x:v>Worked</x:v>
      </x:c>
      <x:c r="K393" t="str">
        <x:v>Employee 102626; home branch Thurrock; assigned role Operative Driver | Deployment branch: Thurrock | Actual role: Operative Driver | Jobs: 396671 | Customers: Gowan/Mr Patrick | Actual hours: 7.0; source records: 1</x:v>
      </x:c>
      <x:c r="L393" t="str">
        <x:v>Include</x:v>
      </x:c>
      <x:c r="M393"/>
      <x:c r="N393"/>
    </x:row>
    <x:row r="394">
      <x:c r="A394" t="str">
        <x:v>C Smith (C)|2026-02-25</x:v>
      </x:c>
      <x:c r="B394" s="888" t="n">
        <x:v>46078</x:v>
      </x:c>
      <x:c r="C394" t="str">
        <x:v>C Smith (C)</x:v>
      </x:c>
      <x:c r="D394" t="str">
        <x:v>Permanent</x:v>
      </x:c>
      <x:c r="E394" t="str">
        <x:v>Thurrock</x:v>
      </x:c>
      <x:c r="F394" t="str">
        <x:v>Operative Driver</x:v>
      </x:c>
      <x:c r="G394" t="str">
        <x:v>397546</x:v>
      </x:c>
      <x:c r="H394" t="str">
        <x:v>Degre/Bea</x:v>
      </x:c>
      <x:c r="I394" s="22" t="n">
        <x:v>10.5</x:v>
      </x:c>
      <x:c r="J394" t="str">
        <x:v>Worked</x:v>
      </x:c>
      <x:c r="K394" t="str">
        <x:v>Employee 102626; home branch Thurrock; assigned role Operative Driver | Deployment branch: Thurrock | Actual role: Operative Driver | Jobs: 397546 | Customers: Degre/Bea | Actual hours: 10.5; source records: 1</x:v>
      </x:c>
      <x:c r="L394" t="str">
        <x:v>Include</x:v>
      </x:c>
      <x:c r="M394"/>
      <x:c r="N394"/>
    </x:row>
    <x:row r="395">
      <x:c r="A395" t="str">
        <x:v>C Smith (C)|2026-02-26</x:v>
      </x:c>
      <x:c r="B395" s="888" t="n">
        <x:v>46079</x:v>
      </x:c>
      <x:c r="C395" t="str">
        <x:v>C Smith (C)</x:v>
      </x:c>
      <x:c r="D395" t="str">
        <x:v>Permanent</x:v>
      </x:c>
      <x:c r="E395" t="str">
        <x:v>Thurrock</x:v>
      </x:c>
      <x:c r="F395" t="str">
        <x:v>Operative Driver</x:v>
      </x:c>
      <x:c r="G395" t="str">
        <x:v>397612</x:v>
      </x:c>
      <x:c r="H395" t="str">
        <x:v>Campbell/Mr Marcus</x:v>
      </x:c>
      <x:c r="I395" s="22" t="n">
        <x:v>9</x:v>
      </x:c>
      <x:c r="J395" t="str">
        <x:v>Worked</x:v>
      </x:c>
      <x:c r="K395" t="str">
        <x:v>Employee 102626; home branch Thurrock; assigned role Operative Driver | Deployment branch: Thurrock | Actual role: Operative Driver | Jobs: 397612 | Customers: Campbell/Mr Marcus | Actual hours: 9.0; source records: 1</x:v>
      </x:c>
      <x:c r="L395" t="str">
        <x:v>Include</x:v>
      </x:c>
      <x:c r="M395"/>
      <x:c r="N395"/>
    </x:row>
    <x:row r="396">
      <x:c r="A396" t="str">
        <x:v>C Smith (C)|2026-02-28</x:v>
      </x:c>
      <x:c r="B396" s="888" t="n">
        <x:v>46081</x:v>
      </x:c>
      <x:c r="C396" t="str">
        <x:v>C Smith (C)</x:v>
      </x:c>
      <x:c r="D396" t="str">
        <x:v>Permanent</x:v>
      </x:c>
      <x:c r="E396" t="str">
        <x:v>Thurrock</x:v>
      </x:c>
      <x:c r="F396" t="str">
        <x:v>Operative Driver</x:v>
      </x:c>
      <x:c r="G396" t="str">
        <x:v>400150</x:v>
      </x:c>
      <x:c r="H396" t="str">
        <x:v>Cooke, Young &amp; Keidan LLP</x:v>
      </x:c>
      <x:c r="I396" s="22" t="n">
        <x:v>7.5</x:v>
      </x:c>
      <x:c r="J396" t="str">
        <x:v>Worked</x:v>
      </x:c>
      <x:c r="K396" t="str">
        <x:v>Employee 102626; home branch Thurrock; assigned role Operative Driver | Deployment branch: Thurrock | Actual role: Operative Driver | Jobs: 400150 | Customers: Cooke, Young &amp; Keidan LLP | Actual hours: 7.5; source records: 1</x:v>
      </x:c>
      <x:c r="L396" t="str">
        <x:v>Include</x:v>
      </x:c>
      <x:c r="M396"/>
      <x:c r="N396"/>
    </x:row>
    <x:row r="397">
      <x:c r="A397" t="str">
        <x:v>Callum Rayner|2026-02-02</x:v>
      </x:c>
      <x:c r="B397" s="888" t="n">
        <x:v>46055</x:v>
      </x:c>
      <x:c r="C397" t="str">
        <x:v>Callum Rayner</x:v>
      </x:c>
      <x:c r="D397" t="str">
        <x:v>Permanent</x:v>
      </x:c>
      <x:c r="E397" t="str">
        <x:v>Cambridge</x:v>
      </x:c>
      <x:c r="F397" t="str">
        <x:v>Operative Driver</x:v>
      </x:c>
      <x:c r="G397" t="str">
        <x:v>398255</x:v>
      </x:c>
      <x:c r="H397" t="str">
        <x:v>East &amp; North Hertfordshire NHS Trust</x:v>
      </x:c>
      <x:c r="I397" s="22" t="n">
        <x:v>8</x:v>
      </x:c>
      <x:c r="J397" t="str">
        <x:v>Worked</x:v>
      </x:c>
      <x:c r="K397" t="str">
        <x:v>Employee 104133; home branch Cambridge; assigned role Operative Driver | Deployment branch: Cambridge | Actual role: Operative Porter | Jobs: 398255 | Customers: East &amp; North Hertfordshire NHS Trust | Actual hours: 8.0; source records: 1</x:v>
      </x:c>
      <x:c r="L397" t="str">
        <x:v>Include</x:v>
      </x:c>
      <x:c r="M397"/>
      <x:c r="N397"/>
    </x:row>
    <x:row r="398">
      <x:c r="A398" t="str">
        <x:v>Callum Rayner|2026-02-03</x:v>
      </x:c>
      <x:c r="B398" s="888" t="n">
        <x:v>46056</x:v>
      </x:c>
      <x:c r="C398" t="str">
        <x:v>Callum Rayner</x:v>
      </x:c>
      <x:c r="D398" t="str">
        <x:v>Permanent</x:v>
      </x:c>
      <x:c r="E398" t="str">
        <x:v>Cambridge</x:v>
      </x:c>
      <x:c r="F398" t="str">
        <x:v>Operative Driver</x:v>
      </x:c>
      <x:c r="G398" t="str">
        <x:v>397026</x:v>
      </x:c>
      <x:c r="H398" t="str">
        <x:v>University of Cambridge (Metallurgy)</x:v>
      </x:c>
      <x:c r="I398" s="22" t="n">
        <x:v>8.5</x:v>
      </x:c>
      <x:c r="J398" t="str">
        <x:v>Worked</x:v>
      </x:c>
      <x:c r="K398" t="str">
        <x:v>Employee 104133; home branch Cambridge; assigned role Operative Driver | Deployment branch: Cambridge | Actual role: Operative Porter | Jobs: 397026 | Customers: University of Cambridge (Metallurgy) | Actual hours: 8.5; source records: 1</x:v>
      </x:c>
      <x:c r="L398" t="str">
        <x:v>Include</x:v>
      </x:c>
      <x:c r="M398"/>
      <x:c r="N398"/>
    </x:row>
    <x:row r="399">
      <x:c r="A399" t="str">
        <x:v>Callum Rayner|2026-02-10</x:v>
      </x:c>
      <x:c r="B399" s="888" t="n">
        <x:v>46063</x:v>
      </x:c>
      <x:c r="C399" t="str">
        <x:v>Callum Rayner</x:v>
      </x:c>
      <x:c r="D399" t="str">
        <x:v>Permanent</x:v>
      </x:c>
      <x:c r="E399" t="str">
        <x:v>Cambridge</x:v>
      </x:c>
      <x:c r="F399" t="str">
        <x:v>Operative Driver</x:v>
      </x:c>
      <x:c r="G399" t="str">
        <x:v>398255</x:v>
      </x:c>
      <x:c r="H399" t="str">
        <x:v>East &amp; North Hertfordshire NHS Trust</x:v>
      </x:c>
      <x:c r="I399" s="22" t="n">
        <x:v>8</x:v>
      </x:c>
      <x:c r="J399" t="str">
        <x:v>Worked</x:v>
      </x:c>
      <x:c r="K399" t="str">
        <x:v>Employee 104133; home branch Cambridge; assigned role Operative Driver | Deployment branch: Cambridge | Actual role: Operative Porter | Jobs: 398255 | Customers: East &amp; North Hertfordshire NHS Trust | Actual hours: 8.0; source records: 1</x:v>
      </x:c>
      <x:c r="L399" t="str">
        <x:v>Include</x:v>
      </x:c>
      <x:c r="M399"/>
      <x:c r="N399"/>
    </x:row>
    <x:row r="400">
      <x:c r="A400" t="str">
        <x:v>Callum Rayner|2026-02-11</x:v>
      </x:c>
      <x:c r="B400" s="888" t="n">
        <x:v>46064</x:v>
      </x:c>
      <x:c r="C400" t="str">
        <x:v>Callum Rayner</x:v>
      </x:c>
      <x:c r="D400" t="str">
        <x:v>Permanent</x:v>
      </x:c>
      <x:c r="E400" t="str">
        <x:v>Cambridge</x:v>
      </x:c>
      <x:c r="F400" t="str">
        <x:v>Operative Driver</x:v>
      </x:c>
      <x:c r="G400" t="str">
        <x:v>398255</x:v>
      </x:c>
      <x:c r="H400" t="str">
        <x:v>East &amp; North Hertfordshire NHS Trust</x:v>
      </x:c>
      <x:c r="I400" s="22" t="n">
        <x:v>8</x:v>
      </x:c>
      <x:c r="J400" t="str">
        <x:v>Worked</x:v>
      </x:c>
      <x:c r="K400" t="str">
        <x:v>Employee 104133; home branch Cambridge; assigned role Operative Driver | Deployment branch: Cambridge | Actual role: Operative Porter | Jobs: 398255 | Customers: East &amp; North Hertfordshire NHS Trust | Actual hours: 8.0; source records: 1</x:v>
      </x:c>
      <x:c r="L400" t="str">
        <x:v>Include</x:v>
      </x:c>
      <x:c r="M400"/>
      <x:c r="N400"/>
    </x:row>
    <x:row r="401">
      <x:c r="A401" t="str">
        <x:v>Callum Rayner|2026-02-12</x:v>
      </x:c>
      <x:c r="B401" s="888" t="n">
        <x:v>46065</x:v>
      </x:c>
      <x:c r="C401" t="str">
        <x:v>Callum Rayner</x:v>
      </x:c>
      <x:c r="D401" t="str">
        <x:v>Permanent</x:v>
      </x:c>
      <x:c r="E401" t="str">
        <x:v>Cambridge</x:v>
      </x:c>
      <x:c r="F401" t="str">
        <x:v>Operative Driver</x:v>
      </x:c>
      <x:c r="G401" t="str">
        <x:v>399827, 399802</x:v>
      </x:c>
      <x:c r="H401" t="str">
        <x:v>Esco Life Sciences ( Ferrero, Thorntons Park); Priorclave  (FEBRUARY  26)</x:v>
      </x:c>
      <x:c r="I401" s="22" t="n">
        <x:v>25.5</x:v>
      </x:c>
      <x:c r="J401" t="str">
        <x:v>Worked — 2 records</x:v>
      </x:c>
      <x:c r="K401" t="str">
        <x:v>Employee 104133; home branch Cambridge; assigned role Operative Driver | Deployment branch: Cambridge | Actual role: Operative Porter | Jobs: 399827, 399802 | Customers: Esco Life Sciences ( Ferrero, Thorntons Park); Priorclave  (FEBRUARY  26) | Actual hours: 25.5; source records: 2</x:v>
      </x:c>
      <x:c r="L401" t="str">
        <x:v>Include</x:v>
      </x:c>
      <x:c r="M401"/>
      <x:c r="N401"/>
    </x:row>
    <x:row r="402">
      <x:c r="A402" t="str">
        <x:v>Callum Rayner|2026-02-13</x:v>
      </x:c>
      <x:c r="B402" s="888" t="n">
        <x:v>46066</x:v>
      </x:c>
      <x:c r="C402" t="str">
        <x:v>Callum Rayner</x:v>
      </x:c>
      <x:c r="D402" t="str">
        <x:v>Permanent</x:v>
      </x:c>
      <x:c r="E402" t="str">
        <x:v>Cambridge</x:v>
      </x:c>
      <x:c r="F402" t="str">
        <x:v>Operative Driver</x:v>
      </x:c>
      <x:c r="G402"/>
      <x:c r="H402"/>
      <x:c r="I402" s="22" t="n">
        <x:v>0</x:v>
      </x:c>
      <x:c r="J402" t="str">
        <x:v>Annual leave</x:v>
      </x:c>
      <x:c r="K402" t="str">
        <x:v>Employee 104133; home branch Cambridge; assigned role Operative Driver | Leave: Annual Leave (Hours) | Leave calendar basis: Variable-pattern period</x:v>
      </x:c>
      <x:c r="L402" t="str">
        <x:v>Include</x:v>
      </x:c>
      <x:c r="M402"/>
      <x:c r="N402"/>
    </x:row>
    <x:row r="403">
      <x:c r="A403" t="str">
        <x:v>Callum Rayner|2026-02-23</x:v>
      </x:c>
      <x:c r="B403" s="888" t="n">
        <x:v>46076</x:v>
      </x:c>
      <x:c r="C403" t="str">
        <x:v>Callum Rayner</x:v>
      </x:c>
      <x:c r="D403" t="str">
        <x:v>Permanent</x:v>
      </x:c>
      <x:c r="E403" t="str">
        <x:v>Cambridge</x:v>
      </x:c>
      <x:c r="F403" t="str">
        <x:v>Operative Driver</x:v>
      </x:c>
      <x:c r="G403" t="str">
        <x:v>398255</x:v>
      </x:c>
      <x:c r="H403" t="str">
        <x:v>East &amp; North Hertfordshire NHS Trust</x:v>
      </x:c>
      <x:c r="I403" s="22" t="n">
        <x:v>8</x:v>
      </x:c>
      <x:c r="J403" t="str">
        <x:v>Worked</x:v>
      </x:c>
      <x:c r="K403" t="str">
        <x:v>Employee 104133; home branch Cambridge; assigned role Operative Driver | Deployment branch: Cambridge | Actual role: Operative Driver | Jobs: 398255 | Customers: East &amp; North Hertfordshire NHS Trust | Actual hours: 8.0; source records: 1</x:v>
      </x:c>
      <x:c r="L403" t="str">
        <x:v>Include</x:v>
      </x:c>
      <x:c r="M403"/>
      <x:c r="N403"/>
    </x:row>
    <x:row r="404">
      <x:c r="A404" t="str">
        <x:v>Callum Rayner|2026-02-24</x:v>
      </x:c>
      <x:c r="B404" s="888" t="n">
        <x:v>46077</x:v>
      </x:c>
      <x:c r="C404" t="str">
        <x:v>Callum Rayner</x:v>
      </x:c>
      <x:c r="D404" t="str">
        <x:v>Permanent</x:v>
      </x:c>
      <x:c r="E404" t="str">
        <x:v>Cambridge</x:v>
      </x:c>
      <x:c r="F404" t="str">
        <x:v>Operative Driver</x:v>
      </x:c>
      <x:c r="G404" t="str">
        <x:v>400428</x:v>
      </x:c>
      <x:c r="H404" t="str">
        <x:v>Cooper Surgical (HRH LOGISTICS)</x:v>
      </x:c>
      <x:c r="I404" s="22" t="n">
        <x:v>9.5</x:v>
      </x:c>
      <x:c r="J404" t="str">
        <x:v>Worked</x:v>
      </x:c>
      <x:c r="K404" t="str">
        <x:v>Employee 104133; home branch Cambridge; assigned role Operative Driver | Deployment branch: Cambridge | Actual role: Operative Driver | Jobs: 400428 | Customers: Cooper Surgical (HRH LOGISTICS) | Actual hours: 9.5; source records: 1</x:v>
      </x:c>
      <x:c r="L404" t="str">
        <x:v>Include</x:v>
      </x:c>
      <x:c r="M404"/>
      <x:c r="N404"/>
    </x:row>
    <x:row r="405">
      <x:c r="A405" t="str">
        <x:v>Callum Rayner|2026-02-25</x:v>
      </x:c>
      <x:c r="B405" s="888" t="n">
        <x:v>46078</x:v>
      </x:c>
      <x:c r="C405" t="str">
        <x:v>Callum Rayner</x:v>
      </x:c>
      <x:c r="D405" t="str">
        <x:v>Permanent</x:v>
      </x:c>
      <x:c r="E405" t="str">
        <x:v>Cambridge</x:v>
      </x:c>
      <x:c r="F405" t="str">
        <x:v>Operative Driver</x:v>
      </x:c>
      <x:c r="G405" t="str">
        <x:v>400197</x:v>
      </x:c>
      <x:c r="H405" t="str">
        <x:v>Suffolk Constabulary</x:v>
      </x:c>
      <x:c r="I405" s="22" t="n">
        <x:v>10</x:v>
      </x:c>
      <x:c r="J405" t="str">
        <x:v>Worked</x:v>
      </x:c>
      <x:c r="K405" t="str">
        <x:v>Employee 104133; home branch Cambridge; assigned role Operative Driver | Deployment branch: Cambridge | Actual role: Operative Porter | Jobs: 400197 | Customers: Suffolk Constabulary | Actual hours: 10.0; source records: 1</x:v>
      </x:c>
      <x:c r="L405" t="str">
        <x:v>Include</x:v>
      </x:c>
      <x:c r="M405"/>
      <x:c r="N405"/>
    </x:row>
    <x:row r="406">
      <x:c r="A406" t="str">
        <x:v>Carl Stell|2026-02-02</x:v>
      </x:c>
      <x:c r="B406" s="888" t="n">
        <x:v>46055</x:v>
      </x:c>
      <x:c r="C406" t="str">
        <x:v>Carl Stell</x:v>
      </x:c>
      <x:c r="D406" t="str">
        <x:v>Permanent</x:v>
      </x:c>
      <x:c r="E406" t="str">
        <x:v>Leeds</x:v>
      </x:c>
      <x:c r="F406" t="str">
        <x:v>Operative Porter</x:v>
      </x:c>
      <x:c r="G406" t="str">
        <x:v>394206</x:v>
      </x:c>
      <x:c r="H406" t="str">
        <x:v>BT plc</x:v>
      </x:c>
      <x:c r="I406" s="22" t="n">
        <x:v>13</x:v>
      </x:c>
      <x:c r="J406" t="str">
        <x:v>Worked</x:v>
      </x:c>
      <x:c r="K406" t="str">
        <x:v>Employee 102997; home branch Leeds; assigned role Operative Porter | Deployment branch: Leeds | Actual role: Operative Skilled | Jobs: 394206 | Customers: BT plc | Actual hours: 13.0; source records: 1</x:v>
      </x:c>
      <x:c r="L406" t="str">
        <x:v>Include</x:v>
      </x:c>
      <x:c r="M406"/>
      <x:c r="N406"/>
    </x:row>
    <x:row r="407">
      <x:c r="A407" t="str">
        <x:v>Carl Stell|2026-02-03</x:v>
      </x:c>
      <x:c r="B407" s="888" t="n">
        <x:v>46056</x:v>
      </x:c>
      <x:c r="C407" t="str">
        <x:v>Carl Stell</x:v>
      </x:c>
      <x:c r="D407" t="str">
        <x:v>Permanent</x:v>
      </x:c>
      <x:c r="E407" t="str">
        <x:v>Leeds</x:v>
      </x:c>
      <x:c r="F407" t="str">
        <x:v>Operative Porter</x:v>
      </x:c>
      <x:c r="G407" t="str">
        <x:v>394206</x:v>
      </x:c>
      <x:c r="H407" t="str">
        <x:v>BT plc</x:v>
      </x:c>
      <x:c r="I407" s="22" t="n">
        <x:v>13</x:v>
      </x:c>
      <x:c r="J407" t="str">
        <x:v>Worked</x:v>
      </x:c>
      <x:c r="K407" t="str">
        <x:v>Employee 102997; home branch Leeds; assigned role Operative Porter | Deployment branch: Leeds | Actual role: Operative Skilled | Jobs: 394206 | Customers: BT plc | Actual hours: 13.0; source records: 1</x:v>
      </x:c>
      <x:c r="L407" t="str">
        <x:v>Include</x:v>
      </x:c>
      <x:c r="M407"/>
      <x:c r="N407"/>
    </x:row>
    <x:row r="408">
      <x:c r="A408" t="str">
        <x:v>Carl Stell|2026-02-04</x:v>
      </x:c>
      <x:c r="B408" s="888" t="n">
        <x:v>46057</x:v>
      </x:c>
      <x:c r="C408" t="str">
        <x:v>Carl Stell</x:v>
      </x:c>
      <x:c r="D408" t="str">
        <x:v>Permanent</x:v>
      </x:c>
      <x:c r="E408" t="str">
        <x:v>Leeds</x:v>
      </x:c>
      <x:c r="F408" t="str">
        <x:v>Operative Porter</x:v>
      </x:c>
      <x:c r="G408" t="str">
        <x:v>394206, 399656</x:v>
      </x:c>
      <x:c r="H408" t="str">
        <x:v>BT plc; Key Property Solutions - Michael Syddall PS</x:v>
      </x:c>
      <x:c r="I408" s="22" t="n">
        <x:v>12</x:v>
      </x:c>
      <x:c r="J408" t="str">
        <x:v>Worked — 2 records</x:v>
      </x:c>
      <x:c r="K408" t="str">
        <x:v>Employee 102997; home branch Leeds; assigned role Operative Porter | Deployment branch: Leeds | Actual role: Operative Porter, Operative Skilled | Jobs: 394206, 399656 | Customers: BT plc; Key Property Solutions - Michael Syddall PS | Actual hours: 12.0; source records: 2</x:v>
      </x:c>
      <x:c r="L408" t="str">
        <x:v>Include</x:v>
      </x:c>
      <x:c r="M408"/>
      <x:c r="N408"/>
    </x:row>
    <x:row r="409">
      <x:c r="A409" t="str">
        <x:v>Carl Stell|2026-02-05</x:v>
      </x:c>
      <x:c r="B409" s="888" t="n">
        <x:v>46058</x:v>
      </x:c>
      <x:c r="C409" t="str">
        <x:v>Carl Stell</x:v>
      </x:c>
      <x:c r="D409" t="str">
        <x:v>Permanent</x:v>
      </x:c>
      <x:c r="E409" t="str">
        <x:v>Leeds</x:v>
      </x:c>
      <x:c r="F409" t="str">
        <x:v>Operative Porter</x:v>
      </x:c>
      <x:c r="G409" t="str">
        <x:v>394206</x:v>
      </x:c>
      <x:c r="H409" t="str">
        <x:v>BT plc</x:v>
      </x:c>
      <x:c r="I409" s="22" t="n">
        <x:v>12.5</x:v>
      </x:c>
      <x:c r="J409" t="str">
        <x:v>Worked</x:v>
      </x:c>
      <x:c r="K409" t="str">
        <x:v>Employee 102997; home branch Leeds; assigned role Operative Porter | Deployment branch: Leeds | Actual role: Operative Skilled | Jobs: 394206 | Customers: BT plc | Actual hours: 12.5; source records: 1</x:v>
      </x:c>
      <x:c r="L409" t="str">
        <x:v>Include</x:v>
      </x:c>
      <x:c r="M409"/>
      <x:c r="N409"/>
    </x:row>
    <x:row r="410">
      <x:c r="A410" t="str">
        <x:v>Carl Stell|2026-02-06</x:v>
      </x:c>
      <x:c r="B410" s="888" t="n">
        <x:v>46059</x:v>
      </x:c>
      <x:c r="C410" t="str">
        <x:v>Carl Stell</x:v>
      </x:c>
      <x:c r="D410" t="str">
        <x:v>Permanent</x:v>
      </x:c>
      <x:c r="E410" t="str">
        <x:v>Leeds</x:v>
      </x:c>
      <x:c r="F410" t="str">
        <x:v>Operative Porter</x:v>
      </x:c>
      <x:c r="G410" t="str">
        <x:v>399887C, 399988</x:v>
      </x:c>
      <x:c r="H410" t="str">
        <x:v>Avantor ( LEEDS FEB 2026 ); HM Prison and Probation Service</x:v>
      </x:c>
      <x:c r="I410" s="22" t="n">
        <x:v>8.92</x:v>
      </x:c>
      <x:c r="J410" t="str">
        <x:v>Worked — 2 records</x:v>
      </x:c>
      <x:c r="K410" t="str">
        <x:v>Employee 102997; home branch Leeds; assigned role Operative Porter | Deployment branch: Cambridge, Leeds | Actual role: Operative Porter | Jobs: 399887C, 399988 | Customers: Avantor ( LEEDS FEB 2026 ); HM Prison and Probation Service | Actual hours: 8.9; source records: 2</x:v>
      </x:c>
      <x:c r="L410" t="str">
        <x:v>Include</x:v>
      </x:c>
      <x:c r="M410"/>
      <x:c r="N410"/>
    </x:row>
    <x:row r="411">
      <x:c r="A411" t="str">
        <x:v>Carl Stell|2026-02-09</x:v>
      </x:c>
      <x:c r="B411" s="888" t="n">
        <x:v>46062</x:v>
      </x:c>
      <x:c r="C411" t="str">
        <x:v>Carl Stell</x:v>
      </x:c>
      <x:c r="D411" t="str">
        <x:v>Permanent</x:v>
      </x:c>
      <x:c r="E411" t="str">
        <x:v>Leeds</x:v>
      </x:c>
      <x:c r="F411" t="str">
        <x:v>Operative Porter</x:v>
      </x:c>
      <x:c r="G411" t="str">
        <x:v>399174</x:v>
      </x:c>
      <x:c r="H411" t="str">
        <x:v>The Museum of North Craven Life</x:v>
      </x:c>
      <x:c r="I411" s="22" t="n">
        <x:v>9.75</x:v>
      </x:c>
      <x:c r="J411" t="str">
        <x:v>Worked</x:v>
      </x:c>
      <x:c r="K411" t="str">
        <x:v>Employee 102997; home branch Leeds; assigned role Operative Porter | Deployment branch: Leeds | Actual role: Operative Porter | Jobs: 399174 | Customers: The Museum of North Craven Life | Actual hours: 9.8; source records: 1</x:v>
      </x:c>
      <x:c r="L411" t="str">
        <x:v>Include</x:v>
      </x:c>
      <x:c r="M411"/>
      <x:c r="N411"/>
    </x:row>
    <x:row r="412">
      <x:c r="A412" t="str">
        <x:v>Carl Stell|2026-02-10</x:v>
      </x:c>
      <x:c r="B412" s="888" t="n">
        <x:v>46063</x:v>
      </x:c>
      <x:c r="C412" t="str">
        <x:v>Carl Stell</x:v>
      </x:c>
      <x:c r="D412" t="str">
        <x:v>Permanent</x:v>
      </x:c>
      <x:c r="E412" t="str">
        <x:v>Leeds</x:v>
      </x:c>
      <x:c r="F412" t="str">
        <x:v>Operative Porter</x:v>
      </x:c>
      <x:c r="G412" t="str">
        <x:v>399174</x:v>
      </x:c>
      <x:c r="H412" t="str">
        <x:v>The Museum of North Craven Life</x:v>
      </x:c>
      <x:c r="I412" s="22" t="n">
        <x:v>8.5</x:v>
      </x:c>
      <x:c r="J412" t="str">
        <x:v>Worked</x:v>
      </x:c>
      <x:c r="K412" t="str">
        <x:v>Employee 102997; home branch Leeds; assigned role Operative Porter | Deployment branch: Leeds | Actual role: Operative Skilled | Jobs: 399174 | Customers: The Museum of North Craven Life | Actual hours: 8.5; source records: 1</x:v>
      </x:c>
      <x:c r="L412" t="str">
        <x:v>Include</x:v>
      </x:c>
      <x:c r="M412"/>
      <x:c r="N412"/>
    </x:row>
    <x:row r="413">
      <x:c r="A413" t="str">
        <x:v>Carl Stell|2026-02-11</x:v>
      </x:c>
      <x:c r="B413" s="888" t="n">
        <x:v>46064</x:v>
      </x:c>
      <x:c r="C413" t="str">
        <x:v>Carl Stell</x:v>
      </x:c>
      <x:c r="D413" t="str">
        <x:v>Permanent</x:v>
      </x:c>
      <x:c r="E413" t="str">
        <x:v>Leeds</x:v>
      </x:c>
      <x:c r="F413" t="str">
        <x:v>Operative Porter</x:v>
      </x:c>
      <x:c r="G413" t="str">
        <x:v>399174</x:v>
      </x:c>
      <x:c r="H413" t="str">
        <x:v>The Museum of North Craven Life</x:v>
      </x:c>
      <x:c r="I413" s="22" t="n">
        <x:v>9.25</x:v>
      </x:c>
      <x:c r="J413" t="str">
        <x:v>Worked</x:v>
      </x:c>
      <x:c r="K413" t="str">
        <x:v>Employee 102997; home branch Leeds; assigned role Operative Porter | Deployment branch: Leeds | Actual role: Operative Porter | Jobs: 399174 | Customers: The Museum of North Craven Life | Actual hours: 9.2; source records: 1</x:v>
      </x:c>
      <x:c r="L413" t="str">
        <x:v>Include</x:v>
      </x:c>
      <x:c r="M413"/>
      <x:c r="N413"/>
    </x:row>
    <x:row r="414">
      <x:c r="A414" t="str">
        <x:v>Carl Stell|2026-02-12</x:v>
      </x:c>
      <x:c r="B414" s="888" t="n">
        <x:v>46065</x:v>
      </x:c>
      <x:c r="C414" t="str">
        <x:v>Carl Stell</x:v>
      </x:c>
      <x:c r="D414" t="str">
        <x:v>Permanent</x:v>
      </x:c>
      <x:c r="E414" t="str">
        <x:v>Leeds</x:v>
      </x:c>
      <x:c r="F414" t="str">
        <x:v>Operative Porter</x:v>
      </x:c>
      <x:c r="G414" t="str">
        <x:v>399174</x:v>
      </x:c>
      <x:c r="H414" t="str">
        <x:v>The Museum of North Craven Life</x:v>
      </x:c>
      <x:c r="I414" s="22" t="n">
        <x:v>9.25</x:v>
      </x:c>
      <x:c r="J414" t="str">
        <x:v>Worked</x:v>
      </x:c>
      <x:c r="K414" t="str">
        <x:v>Employee 102997; home branch Leeds; assigned role Operative Porter | Deployment branch: Leeds | Actual role: Operative Porter | Jobs: 399174 | Customers: The Museum of North Craven Life | Actual hours: 9.2; source records: 1</x:v>
      </x:c>
      <x:c r="L414" t="str">
        <x:v>Include</x:v>
      </x:c>
      <x:c r="M414"/>
      <x:c r="N414"/>
    </x:row>
    <x:row r="415">
      <x:c r="A415" t="str">
        <x:v>Carl Stell|2026-02-13</x:v>
      </x:c>
      <x:c r="B415" s="888" t="n">
        <x:v>46066</x:v>
      </x:c>
      <x:c r="C415" t="str">
        <x:v>Carl Stell</x:v>
      </x:c>
      <x:c r="D415" t="str">
        <x:v>Permanent</x:v>
      </x:c>
      <x:c r="E415" t="str">
        <x:v>Leeds</x:v>
      </x:c>
      <x:c r="F415" t="str">
        <x:v>Operative Porter</x:v>
      </x:c>
      <x:c r="G415" t="str">
        <x:v>399174</x:v>
      </x:c>
      <x:c r="H415" t="str">
        <x:v>The Museum of North Craven Life</x:v>
      </x:c>
      <x:c r="I415" s="22" t="n">
        <x:v>8.25</x:v>
      </x:c>
      <x:c r="J415" t="str">
        <x:v>Worked</x:v>
      </x:c>
      <x:c r="K415" t="str">
        <x:v>Employee 102997; home branch Leeds; assigned role Operative Porter | Deployment branch: Leeds | Actual role: Operative Porter | Jobs: 399174 | Customers: The Museum of North Craven Life | Actual hours: 8.2; source records: 1</x:v>
      </x:c>
      <x:c r="L415" t="str">
        <x:v>Include</x:v>
      </x:c>
      <x:c r="M415"/>
      <x:c r="N415"/>
    </x:row>
    <x:row r="416">
      <x:c r="A416" t="str">
        <x:v>Carl Stell|2026-02-16</x:v>
      </x:c>
      <x:c r="B416" s="888" t="n">
        <x:v>46069</x:v>
      </x:c>
      <x:c r="C416" t="str">
        <x:v>Carl Stell</x:v>
      </x:c>
      <x:c r="D416" t="str">
        <x:v>Permanent</x:v>
      </x:c>
      <x:c r="E416" t="str">
        <x:v>Leeds</x:v>
      </x:c>
      <x:c r="F416" t="str">
        <x:v>Operative Porter</x:v>
      </x:c>
      <x:c r="G416" t="str">
        <x:v>398833, 399068</x:v>
      </x:c>
      <x:c r="H416" t="str">
        <x:v>Kirklees Council; Kirklees Council - Caroline Croll</x:v>
      </x:c>
      <x:c r="I416" s="22" t="n">
        <x:v>10.25</x:v>
      </x:c>
      <x:c r="J416" t="str">
        <x:v>Worked — 2 records</x:v>
      </x:c>
      <x:c r="K416" t="str">
        <x:v>Employee 102997; home branch Leeds; assigned role Operative Porter | Deployment branch: Leeds | Actual role: Operative Porter, Operative Skilled | Jobs: 398833, 399068 | Customers: Kirklees Council; Kirklees Council - Caroline Croll | Actual hours: 10.2; source records: 2</x:v>
      </x:c>
      <x:c r="L416" t="str">
        <x:v>Include</x:v>
      </x:c>
      <x:c r="M416"/>
      <x:c r="N416"/>
    </x:row>
    <x:row r="417">
      <x:c r="A417" t="str">
        <x:v>Carl Stell|2026-02-17</x:v>
      </x:c>
      <x:c r="B417" s="888" t="n">
        <x:v>46070</x:v>
      </x:c>
      <x:c r="C417" t="str">
        <x:v>Carl Stell</x:v>
      </x:c>
      <x:c r="D417" t="str">
        <x:v>Permanent</x:v>
      </x:c>
      <x:c r="E417" t="str">
        <x:v>Leeds</x:v>
      </x:c>
      <x:c r="F417" t="str">
        <x:v>Operative Porter</x:v>
      </x:c>
      <x:c r="G417" t="str">
        <x:v>394443, 399454A</x:v>
      </x:c>
      <x:c r="H417" t="str">
        <x:v>BT; Restore Harrow Green</x:v>
      </x:c>
      <x:c r="I417" s="22" t="n">
        <x:v>18</x:v>
      </x:c>
      <x:c r="J417" t="str">
        <x:v>Worked — 2 records</x:v>
      </x:c>
      <x:c r="K417" t="str">
        <x:v>Employee 102997; home branch Leeds; assigned role Operative Porter | Deployment branch: Leeds, Manchester | Actual role: Operative Porter | Jobs: 394443, 399454A | Customers: BT; Restore Harrow Green | Actual hours: 18.0; source records: 2</x:v>
      </x:c>
      <x:c r="L417" t="str">
        <x:v>Include</x:v>
      </x:c>
      <x:c r="M417"/>
      <x:c r="N417"/>
    </x:row>
    <x:row r="418">
      <x:c r="A418" t="str">
        <x:v>Carl Stell|2026-02-18</x:v>
      </x:c>
      <x:c r="B418" s="888" t="n">
        <x:v>46071</x:v>
      </x:c>
      <x:c r="C418" t="str">
        <x:v>Carl Stell</x:v>
      </x:c>
      <x:c r="D418" t="str">
        <x:v>Permanent</x:v>
      </x:c>
      <x:c r="E418" t="str">
        <x:v>Leeds</x:v>
      </x:c>
      <x:c r="F418" t="str">
        <x:v>Operative Porter</x:v>
      </x:c>
      <x:c r="G418" t="str">
        <x:v>400327</x:v>
      </x:c>
      <x:c r="H418" t="str">
        <x:v>Adecco</x:v>
      </x:c>
      <x:c r="I418" s="22" t="n">
        <x:v>8.33</x:v>
      </x:c>
      <x:c r="J418" t="str">
        <x:v>Worked</x:v>
      </x:c>
      <x:c r="K418" t="str">
        <x:v>Employee 102997; home branch Leeds; assigned role Operative Porter | Deployment branch: Leeds | Actual role: Operative Skilled | Jobs: 400327 | Customers: Adecco | Actual hours: 8.3; source records: 1</x:v>
      </x:c>
      <x:c r="L418" t="str">
        <x:v>Include</x:v>
      </x:c>
      <x:c r="M418"/>
      <x:c r="N418"/>
    </x:row>
    <x:row r="419">
      <x:c r="A419" t="str">
        <x:v>Carl Stell|2026-02-19</x:v>
      </x:c>
      <x:c r="B419" s="888" t="n">
        <x:v>46072</x:v>
      </x:c>
      <x:c r="C419" t="str">
        <x:v>Carl Stell</x:v>
      </x:c>
      <x:c r="D419" t="str">
        <x:v>Permanent</x:v>
      </x:c>
      <x:c r="E419" t="str">
        <x:v>Leeds</x:v>
      </x:c>
      <x:c r="F419" t="str">
        <x:v>Operative Porter</x:v>
      </x:c>
      <x:c r="G419" t="str">
        <x:v>400472</x:v>
      </x:c>
      <x:c r="H419" t="str">
        <x:v>OCS Group UK Limited</x:v>
      </x:c>
      <x:c r="I419" s="22" t="n">
        <x:v>7.5</x:v>
      </x:c>
      <x:c r="J419" t="str">
        <x:v>Worked</x:v>
      </x:c>
      <x:c r="K419" t="str">
        <x:v>Employee 102997; home branch Leeds; assigned role Operative Porter | Deployment branch: Leeds | Actual role: Operative Porter | Jobs: 400472 | Customers: OCS Group UK Limited | Actual hours: 7.5; source records: 1</x:v>
      </x:c>
      <x:c r="L419" t="str">
        <x:v>Include</x:v>
      </x:c>
      <x:c r="M419"/>
      <x:c r="N419"/>
    </x:row>
    <x:row r="420">
      <x:c r="A420" t="str">
        <x:v>Carl Stell|2026-02-20</x:v>
      </x:c>
      <x:c r="B420" s="888" t="n">
        <x:v>46073</x:v>
      </x:c>
      <x:c r="C420" t="str">
        <x:v>Carl Stell</x:v>
      </x:c>
      <x:c r="D420" t="str">
        <x:v>Permanent</x:v>
      </x:c>
      <x:c r="E420" t="str">
        <x:v>Leeds</x:v>
      </x:c>
      <x:c r="F420" t="str">
        <x:v>Operative Porter</x:v>
      </x:c>
      <x:c r="G420" t="str">
        <x:v>398833, 400511</x:v>
      </x:c>
      <x:c r="H420" t="str">
        <x:v>Kirklees Council; Kirklees Council - domestic</x:v>
      </x:c>
      <x:c r="I420" s="22" t="n">
        <x:v>11</x:v>
      </x:c>
      <x:c r="J420" t="str">
        <x:v>Worked — 2 records</x:v>
      </x:c>
      <x:c r="K420" t="str">
        <x:v>Employee 102997; home branch Leeds; assigned role Operative Porter | Deployment branch: Leeds | Actual role: Operative Porter | Jobs: 398833, 400511 | Customers: Kirklees Council; Kirklees Council - domestic | Actual hours: 11.0; source records: 2</x:v>
      </x:c>
      <x:c r="L420" t="str">
        <x:v>Include</x:v>
      </x:c>
      <x:c r="M420"/>
      <x:c r="N420"/>
    </x:row>
    <x:row r="421">
      <x:c r="A421" t="str">
        <x:v>Carl Stell|2026-02-24</x:v>
      </x:c>
      <x:c r="B421" s="888" t="n">
        <x:v>46077</x:v>
      </x:c>
      <x:c r="C421" t="str">
        <x:v>Carl Stell</x:v>
      </x:c>
      <x:c r="D421" t="str">
        <x:v>Permanent</x:v>
      </x:c>
      <x:c r="E421" t="str">
        <x:v>Leeds</x:v>
      </x:c>
      <x:c r="F421" t="str">
        <x:v>Operative Porter</x:v>
      </x:c>
      <x:c r="G421" t="str">
        <x:v>396755A</x:v>
      </x:c>
      <x:c r="H421" t="str">
        <x:v>Kirklees Council - Andy Blair &amp; Lisa Broadhead</x:v>
      </x:c>
      <x:c r="I421" s="22" t="n">
        <x:v>8.5</x:v>
      </x:c>
      <x:c r="J421" t="str">
        <x:v>Worked</x:v>
      </x:c>
      <x:c r="K421" t="str">
        <x:v>Employee 102997; home branch Leeds; assigned role Operative Porter | Deployment branch: Leeds | Actual role: Operative Porter | Jobs: 396755A | Customers: Kirklees Council - Andy Blair &amp; Lisa Broadhead | Actual hours: 8.5; source records: 1</x:v>
      </x:c>
      <x:c r="L421" t="str">
        <x:v>Include</x:v>
      </x:c>
      <x:c r="M421"/>
      <x:c r="N421"/>
    </x:row>
    <x:row r="422">
      <x:c r="A422" t="str">
        <x:v>Carl Stell|2026-02-25</x:v>
      </x:c>
      <x:c r="B422" s="888" t="n">
        <x:v>46078</x:v>
      </x:c>
      <x:c r="C422" t="str">
        <x:v>Carl Stell</x:v>
      </x:c>
      <x:c r="D422" t="str">
        <x:v>Permanent</x:v>
      </x:c>
      <x:c r="E422" t="str">
        <x:v>Leeds</x:v>
      </x:c>
      <x:c r="F422" t="str">
        <x:v>Operative Porter</x:v>
      </x:c>
      <x:c r="G422" t="str">
        <x:v>394206</x:v>
      </x:c>
      <x:c r="H422" t="str">
        <x:v>BT plc</x:v>
      </x:c>
      <x:c r="I422" s="22" t="n">
        <x:v>11</x:v>
      </x:c>
      <x:c r="J422" t="str">
        <x:v>Worked</x:v>
      </x:c>
      <x:c r="K422" t="str">
        <x:v>Employee 102997; home branch Leeds; assigned role Operative Porter | Deployment branch: Leeds | Actual role: Operative Porter | Jobs: 394206 | Customers: BT plc | Actual hours: 11.0; source records: 1</x:v>
      </x:c>
      <x:c r="L422" t="str">
        <x:v>Include</x:v>
      </x:c>
      <x:c r="M422"/>
      <x:c r="N422"/>
    </x:row>
    <x:row r="423">
      <x:c r="A423" t="str">
        <x:v>Carl Stell|2026-02-26</x:v>
      </x:c>
      <x:c r="B423" s="888" t="n">
        <x:v>46079</x:v>
      </x:c>
      <x:c r="C423" t="str">
        <x:v>Carl Stell</x:v>
      </x:c>
      <x:c r="D423" t="str">
        <x:v>Permanent</x:v>
      </x:c>
      <x:c r="E423" t="str">
        <x:v>Leeds</x:v>
      </x:c>
      <x:c r="F423" t="str">
        <x:v>Operative Porter</x:v>
      </x:c>
      <x:c r="G423" t="str">
        <x:v>398716, 399454A</x:v>
      </x:c>
      <x:c r="H423" t="str">
        <x:v>Kirklees Council - Mr Howell; Restore Harrow Green</x:v>
      </x:c>
      <x:c r="I423" s="22" t="n">
        <x:v>9</x:v>
      </x:c>
      <x:c r="J423" t="str">
        <x:v>Worked — 2 records</x:v>
      </x:c>
      <x:c r="K423" t="str">
        <x:v>Employee 102997; home branch Leeds; assigned role Operative Porter | Deployment branch: Leeds | Actual role: Operative Porter | Jobs: 398716, 399454A | Customers: Kirklees Council - Mr Howell; Restore Harrow Green | Actual hours: 9.0; source records: 2</x:v>
      </x:c>
      <x:c r="L423" t="str">
        <x:v>Include</x:v>
      </x:c>
      <x:c r="M423"/>
      <x:c r="N423"/>
    </x:row>
    <x:row r="424">
      <x:c r="A424" t="str">
        <x:v>Carl Stell|2026-02-27</x:v>
      </x:c>
      <x:c r="B424" s="888" t="n">
        <x:v>46080</x:v>
      </x:c>
      <x:c r="C424" t="str">
        <x:v>Carl Stell</x:v>
      </x:c>
      <x:c r="D424" t="str">
        <x:v>Permanent</x:v>
      </x:c>
      <x:c r="E424" t="str">
        <x:v>Leeds</x:v>
      </x:c>
      <x:c r="F424" t="str">
        <x:v>Operative Porter</x:v>
      </x:c>
      <x:c r="G424"/>
      <x:c r="H424"/>
      <x:c r="I424" s="22" t="n">
        <x:v>0</x:v>
      </x:c>
      <x:c r="J424" t="str">
        <x:v>Annual leave</x:v>
      </x:c>
      <x:c r="K424" t="str">
        <x:v>Employee 102997; home branch Leeds; assigned role Operative Porter | Leave: Annual Leave (Hours) | Leave calendar basis: Variable-pattern period</x:v>
      </x:c>
      <x:c r="L424" t="str">
        <x:v>Include</x:v>
      </x:c>
      <x:c r="M424"/>
      <x:c r="N424"/>
    </x:row>
    <x:row r="425">
      <x:c r="A425" t="str">
        <x:v>Charlie Cane|2026-02-02</x:v>
      </x:c>
      <x:c r="B425" s="888" t="n">
        <x:v>46055</x:v>
      </x:c>
      <x:c r="C425" t="str">
        <x:v>Charlie Cane</x:v>
      </x:c>
      <x:c r="D425" t="str">
        <x:v>Permanent</x:v>
      </x:c>
      <x:c r="E425" t="str">
        <x:v>Cambridge</x:v>
      </x:c>
      <x:c r="F425" t="str">
        <x:v>Operative Porter</x:v>
      </x:c>
      <x:c r="G425"/>
      <x:c r="H425"/>
      <x:c r="I425" s="22" t="n">
        <x:v>0</x:v>
      </x:c>
      <x:c r="J425" t="str">
        <x:v>Other leave — Sickness</x:v>
      </x:c>
      <x:c r="K425" t="str">
        <x:v>Employee 103355; home branch Cambridge; assigned role Operative Porter | Leave: Sickness | Leave calendar basis: Variable-pattern period</x:v>
      </x:c>
      <x:c r="L425" t="str">
        <x:v>Include</x:v>
      </x:c>
      <x:c r="M425"/>
      <x:c r="N425"/>
    </x:row>
    <x:row r="426">
      <x:c r="A426" t="str">
        <x:v>Charlie Cane|2026-02-03</x:v>
      </x:c>
      <x:c r="B426" s="888" t="n">
        <x:v>46056</x:v>
      </x:c>
      <x:c r="C426" t="str">
        <x:v>Charlie Cane</x:v>
      </x:c>
      <x:c r="D426" t="str">
        <x:v>Permanent</x:v>
      </x:c>
      <x:c r="E426" t="str">
        <x:v>Cambridge</x:v>
      </x:c>
      <x:c r="F426" t="str">
        <x:v>Operative Porter</x:v>
      </x:c>
      <x:c r="G426"/>
      <x:c r="H426"/>
      <x:c r="I426" s="22" t="n">
        <x:v>0</x:v>
      </x:c>
      <x:c r="J426" t="str">
        <x:v>Other leave — Sickness</x:v>
      </x:c>
      <x:c r="K426" t="str">
        <x:v>Employee 103355; home branch Cambridge; assigned role Operative Porter | Leave: Sickness | Leave calendar basis: Variable-pattern period</x:v>
      </x:c>
      <x:c r="L426" t="str">
        <x:v>Include</x:v>
      </x:c>
      <x:c r="M426"/>
      <x:c r="N426"/>
    </x:row>
    <x:row r="427">
      <x:c r="A427" t="str">
        <x:v>Charlie Cane|2026-02-04</x:v>
      </x:c>
      <x:c r="B427" s="888" t="n">
        <x:v>46057</x:v>
      </x:c>
      <x:c r="C427" t="str">
        <x:v>Charlie Cane</x:v>
      </x:c>
      <x:c r="D427" t="str">
        <x:v>Permanent</x:v>
      </x:c>
      <x:c r="E427" t="str">
        <x:v>Cambridge</x:v>
      </x:c>
      <x:c r="F427" t="str">
        <x:v>Operative Porter</x:v>
      </x:c>
      <x:c r="G427"/>
      <x:c r="H427"/>
      <x:c r="I427" s="22" t="n">
        <x:v>0</x:v>
      </x:c>
      <x:c r="J427" t="str">
        <x:v>Other leave — Sickness</x:v>
      </x:c>
      <x:c r="K427" t="str">
        <x:v>Employee 103355; home branch Cambridge; assigned role Operative Porter | Leave: Sickness | Leave calendar basis: Variable-pattern period</x:v>
      </x:c>
      <x:c r="L427" t="str">
        <x:v>Include</x:v>
      </x:c>
      <x:c r="M427"/>
      <x:c r="N427"/>
    </x:row>
    <x:row r="428">
      <x:c r="A428" t="str">
        <x:v>Charlie Cane|2026-02-05</x:v>
      </x:c>
      <x:c r="B428" s="888" t="n">
        <x:v>46058</x:v>
      </x:c>
      <x:c r="C428" t="str">
        <x:v>Charlie Cane</x:v>
      </x:c>
      <x:c r="D428" t="str">
        <x:v>Permanent</x:v>
      </x:c>
      <x:c r="E428" t="str">
        <x:v>Cambridge</x:v>
      </x:c>
      <x:c r="F428" t="str">
        <x:v>Operative Porter</x:v>
      </x:c>
      <x:c r="G428"/>
      <x:c r="H428"/>
      <x:c r="I428" s="22" t="n">
        <x:v>0</x:v>
      </x:c>
      <x:c r="J428" t="str">
        <x:v>Other leave — Sickness</x:v>
      </x:c>
      <x:c r="K428" t="str">
        <x:v>Employee 103355; home branch Cambridge; assigned role Operative Porter | Leave: Sickness | Leave calendar basis: Variable-pattern period</x:v>
      </x:c>
      <x:c r="L428" t="str">
        <x:v>Include</x:v>
      </x:c>
      <x:c r="M428"/>
      <x:c r="N428"/>
    </x:row>
    <x:row r="429">
      <x:c r="A429" t="str">
        <x:v>Charlie Cane|2026-02-06</x:v>
      </x:c>
      <x:c r="B429" s="888" t="n">
        <x:v>46059</x:v>
      </x:c>
      <x:c r="C429" t="str">
        <x:v>Charlie Cane</x:v>
      </x:c>
      <x:c r="D429" t="str">
        <x:v>Permanent</x:v>
      </x:c>
      <x:c r="E429" t="str">
        <x:v>Cambridge</x:v>
      </x:c>
      <x:c r="F429" t="str">
        <x:v>Operative Porter</x:v>
      </x:c>
      <x:c r="G429"/>
      <x:c r="H429"/>
      <x:c r="I429" s="22" t="n">
        <x:v>0</x:v>
      </x:c>
      <x:c r="J429" t="str">
        <x:v>Other leave — Sickness</x:v>
      </x:c>
      <x:c r="K429" t="str">
        <x:v>Employee 103355; home branch Cambridge; assigned role Operative Porter | Leave: Sickness | Leave calendar basis: Variable-pattern period</x:v>
      </x:c>
      <x:c r="L429" t="str">
        <x:v>Include</x:v>
      </x:c>
      <x:c r="M429"/>
      <x:c r="N429"/>
    </x:row>
    <x:row r="430">
      <x:c r="A430" t="str">
        <x:v>Christopher Kiely|2026-02-02</x:v>
      </x:c>
      <x:c r="B430" s="888" t="n">
        <x:v>46055</x:v>
      </x:c>
      <x:c r="C430" t="str">
        <x:v>Christopher Kiely</x:v>
      </x:c>
      <x:c r="D430" t="str">
        <x:v>Permanent</x:v>
      </x:c>
      <x:c r="E430" t="str">
        <x:v>Birmingham</x:v>
      </x:c>
      <x:c r="F430" t="str">
        <x:v>Operative Skilled</x:v>
      </x:c>
      <x:c r="G430"/>
      <x:c r="H430"/>
      <x:c r="I430" s="22" t="n">
        <x:v>0</x:v>
      </x:c>
      <x:c r="J430" t="str">
        <x:v>Annual leave</x:v>
      </x:c>
      <x:c r="K430" t="str">
        <x:v>Employee 102520; home branch Birmingham; assigned role Operative Skilled | Leave: Annual Leave (Hours) | Leave calendar basis: Variable-pattern period</x:v>
      </x:c>
      <x:c r="L430" t="str">
        <x:v>Include</x:v>
      </x:c>
      <x:c r="M430"/>
      <x:c r="N430"/>
    </x:row>
    <x:row r="431">
      <x:c r="A431" t="str">
        <x:v>Christopher Kiely|2026-02-03</x:v>
      </x:c>
      <x:c r="B431" s="888" t="n">
        <x:v>46056</x:v>
      </x:c>
      <x:c r="C431" t="str">
        <x:v>Christopher Kiely</x:v>
      </x:c>
      <x:c r="D431" t="str">
        <x:v>Permanent</x:v>
      </x:c>
      <x:c r="E431" t="str">
        <x:v>Birmingham</x:v>
      </x:c>
      <x:c r="F431" t="str">
        <x:v>Operative Skilled</x:v>
      </x:c>
      <x:c r="G431"/>
      <x:c r="H431"/>
      <x:c r="I431" s="22" t="n">
        <x:v>0</x:v>
      </x:c>
      <x:c r="J431" t="str">
        <x:v>Annual leave</x:v>
      </x:c>
      <x:c r="K431" t="str">
        <x:v>Employee 102520; home branch Birmingham; assigned role Operative Skilled | Leave: Annual Leave (Hours) | Leave calendar basis: Variable-pattern period</x:v>
      </x:c>
      <x:c r="L431" t="str">
        <x:v>Include</x:v>
      </x:c>
      <x:c r="M431"/>
      <x:c r="N431"/>
    </x:row>
    <x:row r="432">
      <x:c r="A432" t="str">
        <x:v>Christopher Kiely|2026-02-04</x:v>
      </x:c>
      <x:c r="B432" s="888" t="n">
        <x:v>46057</x:v>
      </x:c>
      <x:c r="C432" t="str">
        <x:v>Christopher Kiely</x:v>
      </x:c>
      <x:c r="D432" t="str">
        <x:v>Permanent</x:v>
      </x:c>
      <x:c r="E432" t="str">
        <x:v>Birmingham</x:v>
      </x:c>
      <x:c r="F432" t="str">
        <x:v>Operative Skilled</x:v>
      </x:c>
      <x:c r="G432"/>
      <x:c r="H432"/>
      <x:c r="I432" s="22" t="n">
        <x:v>0</x:v>
      </x:c>
      <x:c r="J432" t="str">
        <x:v>Annual leave</x:v>
      </x:c>
      <x:c r="K432" t="str">
        <x:v>Employee 102520; home branch Birmingham; assigned role Operative Skilled | Leave: Annual Leave (Hours) | Leave calendar basis: Variable-pattern period</x:v>
      </x:c>
      <x:c r="L432" t="str">
        <x:v>Include</x:v>
      </x:c>
      <x:c r="M432"/>
      <x:c r="N432"/>
    </x:row>
    <x:row r="433">
      <x:c r="A433" t="str">
        <x:v>Christopher Kiely|2026-02-05</x:v>
      </x:c>
      <x:c r="B433" s="888" t="n">
        <x:v>46058</x:v>
      </x:c>
      <x:c r="C433" t="str">
        <x:v>Christopher Kiely</x:v>
      </x:c>
      <x:c r="D433" t="str">
        <x:v>Permanent</x:v>
      </x:c>
      <x:c r="E433" t="str">
        <x:v>Birmingham</x:v>
      </x:c>
      <x:c r="F433" t="str">
        <x:v>Operative Skilled</x:v>
      </x:c>
      <x:c r="G433"/>
      <x:c r="H433"/>
      <x:c r="I433" s="22" t="n">
        <x:v>0</x:v>
      </x:c>
      <x:c r="J433" t="str">
        <x:v>Annual leave</x:v>
      </x:c>
      <x:c r="K433" t="str">
        <x:v>Employee 102520; home branch Birmingham; assigned role Operative Skilled | Leave: Annual Leave (Hours) | Leave calendar basis: Variable-pattern period</x:v>
      </x:c>
      <x:c r="L433" t="str">
        <x:v>Include</x:v>
      </x:c>
      <x:c r="M433"/>
      <x:c r="N433"/>
    </x:row>
    <x:row r="434">
      <x:c r="A434" t="str">
        <x:v>Christopher Kiely|2026-02-06</x:v>
      </x:c>
      <x:c r="B434" s="888" t="n">
        <x:v>46059</x:v>
      </x:c>
      <x:c r="C434" t="str">
        <x:v>Christopher Kiely</x:v>
      </x:c>
      <x:c r="D434" t="str">
        <x:v>Permanent</x:v>
      </x:c>
      <x:c r="E434" t="str">
        <x:v>Birmingham</x:v>
      </x:c>
      <x:c r="F434" t="str">
        <x:v>Operative Skilled</x:v>
      </x:c>
      <x:c r="G434"/>
      <x:c r="H434"/>
      <x:c r="I434" s="22" t="n">
        <x:v>0</x:v>
      </x:c>
      <x:c r="J434" t="str">
        <x:v>Annual leave</x:v>
      </x:c>
      <x:c r="K434" t="str">
        <x:v>Employee 102520; home branch Birmingham; assigned role Operative Skilled | Leave: Annual Leave (Hours) | Leave calendar basis: Variable-pattern period</x:v>
      </x:c>
      <x:c r="L434" t="str">
        <x:v>Include</x:v>
      </x:c>
      <x:c r="M434"/>
      <x:c r="N434"/>
    </x:row>
    <x:row r="435">
      <x:c r="A435" t="str">
        <x:v>Christopher Kiely|2026-02-09</x:v>
      </x:c>
      <x:c r="B435" s="888" t="n">
        <x:v>46062</x:v>
      </x:c>
      <x:c r="C435" t="str">
        <x:v>Christopher Kiely</x:v>
      </x:c>
      <x:c r="D435" t="str">
        <x:v>Permanent</x:v>
      </x:c>
      <x:c r="E435" t="str">
        <x:v>Birmingham</x:v>
      </x:c>
      <x:c r="F435" t="str">
        <x:v>Operative Skilled</x:v>
      </x:c>
      <x:c r="G435" t="str">
        <x:v>394768</x:v>
      </x:c>
      <x:c r="H435" t="str">
        <x:v>EMCOR UK - UKHSA</x:v>
      </x:c>
      <x:c r="I435" s="22" t="n">
        <x:v>9</x:v>
      </x:c>
      <x:c r="J435" t="str">
        <x:v>Worked</x:v>
      </x:c>
      <x:c r="K435" t="str">
        <x:v>Employee 102520; home branch Birmingham; assigned role Operative Skilled | Deployment branch: Birmingham | Actual role: Operative Porter | Jobs: 394768 | Customers: EMCOR UK - UKHSA | Actual hours: 9.0; source records: 1</x:v>
      </x:c>
      <x:c r="L435" t="str">
        <x:v>Include</x:v>
      </x:c>
      <x:c r="M435"/>
      <x:c r="N435"/>
    </x:row>
    <x:row r="436">
      <x:c r="A436" t="str">
        <x:v>Christopher Kiely|2026-02-10</x:v>
      </x:c>
      <x:c r="B436" s="888" t="n">
        <x:v>46063</x:v>
      </x:c>
      <x:c r="C436" t="str">
        <x:v>Christopher Kiely</x:v>
      </x:c>
      <x:c r="D436" t="str">
        <x:v>Permanent</x:v>
      </x:c>
      <x:c r="E436" t="str">
        <x:v>Birmingham</x:v>
      </x:c>
      <x:c r="F436" t="str">
        <x:v>Operative Skilled</x:v>
      </x:c>
      <x:c r="G436" t="str">
        <x:v>399766</x:v>
      </x:c>
      <x:c r="H436" t="str">
        <x:v>EMCOR (H Dell Blem - Seat Hse)</x:v>
      </x:c>
      <x:c r="I436" s="22" t="n">
        <x:v>10</x:v>
      </x:c>
      <x:c r="J436" t="str">
        <x:v>Worked</x:v>
      </x:c>
      <x:c r="K436" t="str">
        <x:v>Employee 102520; home branch Birmingham; assigned role Operative Skilled | Deployment branch: Leeds | Actual role: Operative Skilled | Jobs: 399766 | Customers: EMCOR (H Dell Blem - Seat Hse) | Actual hours: 10.0; source records: 1</x:v>
      </x:c>
      <x:c r="L436" t="str">
        <x:v>Include</x:v>
      </x:c>
      <x:c r="M436"/>
      <x:c r="N436"/>
    </x:row>
    <x:row r="437">
      <x:c r="A437" t="str">
        <x:v>Christopher Kiely|2026-02-11</x:v>
      </x:c>
      <x:c r="B437" s="888" t="n">
        <x:v>46064</x:v>
      </x:c>
      <x:c r="C437" t="str">
        <x:v>Christopher Kiely</x:v>
      </x:c>
      <x:c r="D437" t="str">
        <x:v>Permanent</x:v>
      </x:c>
      <x:c r="E437" t="str">
        <x:v>Birmingham</x:v>
      </x:c>
      <x:c r="F437" t="str">
        <x:v>Operative Skilled</x:v>
      </x:c>
      <x:c r="G437" t="str">
        <x:v>400248, 399710, 400080, 400103</x:v>
      </x:c>
      <x:c r="H437" t="str">
        <x:v>Midland Heart; MoJ; Shrewsbury Probation Office</x:v>
      </x:c>
      <x:c r="I437" s="22" t="n">
        <x:v>13</x:v>
      </x:c>
      <x:c r="J437" t="str">
        <x:v>Worked — 4 records</x:v>
      </x:c>
      <x:c r="K437" t="str">
        <x:v>Employee 102520; home branch Birmingham; assigned role Operative Skilled | Deployment branch: Birmingham | Actual role: Operative Porter, Operative Skilled | Jobs: 400248, 399710, 400080, 400103 | Customers: Midland Heart; MoJ; Shrewsbury Probation Office | Actual hours: 13.0; source records: 4</x:v>
      </x:c>
      <x:c r="L437" t="str">
        <x:v>Include</x:v>
      </x:c>
      <x:c r="M437"/>
      <x:c r="N437"/>
    </x:row>
    <x:row r="438">
      <x:c r="A438" t="str">
        <x:v>Christopher Kiely|2026-02-12</x:v>
      </x:c>
      <x:c r="B438" s="888" t="n">
        <x:v>46065</x:v>
      </x:c>
      <x:c r="C438" t="str">
        <x:v>Christopher Kiely</x:v>
      </x:c>
      <x:c r="D438" t="str">
        <x:v>Permanent</x:v>
      </x:c>
      <x:c r="E438" t="str">
        <x:v>Birmingham</x:v>
      </x:c>
      <x:c r="F438" t="str">
        <x:v>Operative Skilled</x:v>
      </x:c>
      <x:c r="G438" t="str">
        <x:v>400071</x:v>
      </x:c>
      <x:c r="H438" t="str">
        <x:v>Midland Heart</x:v>
      </x:c>
      <x:c r="I438" s="22" t="n">
        <x:v>7</x:v>
      </x:c>
      <x:c r="J438" t="str">
        <x:v>Worked</x:v>
      </x:c>
      <x:c r="K438" t="str">
        <x:v>Employee 102520; home branch Birmingham; assigned role Operative Skilled | Deployment branch: Birmingham | Actual role: Operative Skilled | Jobs: 400071 | Customers: Midland Heart | Actual hours: 7.0; source records: 1</x:v>
      </x:c>
      <x:c r="L438" t="str">
        <x:v>Include</x:v>
      </x:c>
      <x:c r="M438"/>
      <x:c r="N438"/>
    </x:row>
    <x:row r="439">
      <x:c r="A439" t="str">
        <x:v>Christopher Kiely|2026-02-13</x:v>
      </x:c>
      <x:c r="B439" s="888" t="n">
        <x:v>46066</x:v>
      </x:c>
      <x:c r="C439" t="str">
        <x:v>Christopher Kiely</x:v>
      </x:c>
      <x:c r="D439" t="str">
        <x:v>Permanent</x:v>
      </x:c>
      <x:c r="E439" t="str">
        <x:v>Birmingham</x:v>
      </x:c>
      <x:c r="F439" t="str">
        <x:v>Operative Skilled</x:v>
      </x:c>
      <x:c r="G439" t="str">
        <x:v>398833, 386884S</x:v>
      </x:c>
      <x:c r="H439" t="str">
        <x:v>Kirklees Council; Restore Harrow Green</x:v>
      </x:c>
      <x:c r="I439" s="22" t="n">
        <x:v>28.84</x:v>
      </x:c>
      <x:c r="J439" t="str">
        <x:v>Worked — 2 records</x:v>
      </x:c>
      <x:c r="K439" t="str">
        <x:v>Employee 102520; home branch Birmingham; assigned role Operative Skilled | Deployment branch: Birmingham, Leeds | Actual role: Operative Skilled | Jobs: 398833, 386884S | Customers: Kirklees Council; Restore Harrow Green | Actual hours: 28.8; source records: 2</x:v>
      </x:c>
      <x:c r="L439" t="str">
        <x:v>Include</x:v>
      </x:c>
      <x:c r="M439"/>
      <x:c r="N439"/>
    </x:row>
    <x:row r="440">
      <x:c r="A440" t="str">
        <x:v>Christopher Kiely|2026-02-17</x:v>
      </x:c>
      <x:c r="B440" s="888" t="n">
        <x:v>46070</x:v>
      </x:c>
      <x:c r="C440" t="str">
        <x:v>Christopher Kiely</x:v>
      </x:c>
      <x:c r="D440" t="str">
        <x:v>Permanent</x:v>
      </x:c>
      <x:c r="E440" t="str">
        <x:v>Birmingham</x:v>
      </x:c>
      <x:c r="F440" t="str">
        <x:v>Operative Skilled</x:v>
      </x:c>
      <x:c r="G440" t="str">
        <x:v>397778, 400278</x:v>
      </x:c>
      <x:c r="H440" t="str">
        <x:v>HMRC; Midland Heart</x:v>
      </x:c>
      <x:c r="I440" s="22" t="n">
        <x:v>9</x:v>
      </x:c>
      <x:c r="J440" t="str">
        <x:v>Worked — 2 records</x:v>
      </x:c>
      <x:c r="K440" t="str">
        <x:v>Employee 102520; home branch Birmingham; assigned role Operative Skilled | Deployment branch: Birmingham | Actual role: Operative Porter, Operative Skilled | Jobs: 397778, 400278 | Customers: HMRC; Midland Heart | Actual hours: 9.0; source records: 2</x:v>
      </x:c>
      <x:c r="L440" t="str">
        <x:v>Include</x:v>
      </x:c>
      <x:c r="M440"/>
      <x:c r="N440"/>
    </x:row>
    <x:row r="441">
      <x:c r="A441" t="str">
        <x:v>Christopher Kiely|2026-02-18</x:v>
      </x:c>
      <x:c r="B441" s="888" t="n">
        <x:v>46071</x:v>
      </x:c>
      <x:c r="C441" t="str">
        <x:v>Christopher Kiely</x:v>
      </x:c>
      <x:c r="D441" t="str">
        <x:v>Permanent</x:v>
      </x:c>
      <x:c r="E441" t="str">
        <x:v>Birmingham</x:v>
      </x:c>
      <x:c r="F441" t="str">
        <x:v>Operative Skilled</x:v>
      </x:c>
      <x:c r="G441" t="str">
        <x:v>397675</x:v>
      </x:c>
      <x:c r="H441" t="str">
        <x:v>HSBC - November 2025 Deliveries</x:v>
      </x:c>
      <x:c r="I441" s="22" t="n">
        <x:v>10</x:v>
      </x:c>
      <x:c r="J441" t="str">
        <x:v>Worked</x:v>
      </x:c>
      <x:c r="K441" t="str">
        <x:v>Employee 102520; home branch Birmingham; assigned role Operative Skilled | Deployment branch: Birmingham | Actual role: Operative Skilled | Jobs: 397675 | Customers: HSBC - November 2025 Deliveries | Actual hours: 10.0; source records: 1</x:v>
      </x:c>
      <x:c r="L441" t="str">
        <x:v>Include</x:v>
      </x:c>
      <x:c r="M441"/>
      <x:c r="N441"/>
    </x:row>
    <x:row r="442">
      <x:c r="A442" t="str">
        <x:v>Christopher Kiely|2026-02-19</x:v>
      </x:c>
      <x:c r="B442" s="888" t="n">
        <x:v>46072</x:v>
      </x:c>
      <x:c r="C442" t="str">
        <x:v>Christopher Kiely</x:v>
      </x:c>
      <x:c r="D442" t="str">
        <x:v>Permanent</x:v>
      </x:c>
      <x:c r="E442" t="str">
        <x:v>Birmingham</x:v>
      </x:c>
      <x:c r="F442" t="str">
        <x:v>Operative Skilled</x:v>
      </x:c>
      <x:c r="G442" t="str">
        <x:v>400137</x:v>
      </x:c>
      <x:c r="H442" t="str">
        <x:v>HSBC - February 2026 Deliveries</x:v>
      </x:c>
      <x:c r="I442" s="22" t="n">
        <x:v>12.5</x:v>
      </x:c>
      <x:c r="J442" t="str">
        <x:v>Worked</x:v>
      </x:c>
      <x:c r="K442" t="str">
        <x:v>Employee 102520; home branch Birmingham; assigned role Operative Skilled | Deployment branch: Birmingham | Actual role: Operative Porter | Jobs: 400137 | Customers: HSBC - February 2026 Deliveries | Actual hours: 12.5; source records: 1</x:v>
      </x:c>
      <x:c r="L442" t="str">
        <x:v>Include</x:v>
      </x:c>
      <x:c r="M442"/>
      <x:c r="N442"/>
    </x:row>
    <x:row r="443">
      <x:c r="A443" t="str">
        <x:v>Christopher Kiely|2026-02-20</x:v>
      </x:c>
      <x:c r="B443" s="888" t="n">
        <x:v>46073</x:v>
      </x:c>
      <x:c r="C443" t="str">
        <x:v>Christopher Kiely</x:v>
      </x:c>
      <x:c r="D443" t="str">
        <x:v>Permanent</x:v>
      </x:c>
      <x:c r="E443" t="str">
        <x:v>Birmingham</x:v>
      </x:c>
      <x:c r="F443" t="str">
        <x:v>Operative Skilled</x:v>
      </x:c>
      <x:c r="G443" t="str">
        <x:v>400137</x:v>
      </x:c>
      <x:c r="H443" t="str">
        <x:v>HSBC - February 2026 Deliveries</x:v>
      </x:c>
      <x:c r="I443" s="22" t="n">
        <x:v>12</x:v>
      </x:c>
      <x:c r="J443" t="str">
        <x:v>Worked</x:v>
      </x:c>
      <x:c r="K443" t="str">
        <x:v>Employee 102520; home branch Birmingham; assigned role Operative Skilled | Deployment branch: Birmingham | Actual role: Operative Porter | Jobs: 400137 | Customers: HSBC - February 2026 Deliveries | Actual hours: 12.0; source records: 1</x:v>
      </x:c>
      <x:c r="L443" t="str">
        <x:v>Include</x:v>
      </x:c>
      <x:c r="M443"/>
      <x:c r="N443"/>
    </x:row>
    <x:row r="444">
      <x:c r="A444" t="str">
        <x:v>Christopher Kiely|2026-02-23</x:v>
      </x:c>
      <x:c r="B444" s="888" t="n">
        <x:v>46076</x:v>
      </x:c>
      <x:c r="C444" t="str">
        <x:v>Christopher Kiely</x:v>
      </x:c>
      <x:c r="D444" t="str">
        <x:v>Permanent</x:v>
      </x:c>
      <x:c r="E444" t="str">
        <x:v>Birmingham</x:v>
      </x:c>
      <x:c r="F444" t="str">
        <x:v>Operative Skilled</x:v>
      </x:c>
      <x:c r="G444"/>
      <x:c r="H444"/>
      <x:c r="I444" s="22" t="n">
        <x:v>0</x:v>
      </x:c>
      <x:c r="J444" t="str">
        <x:v>Annual leave</x:v>
      </x:c>
      <x:c r="K444" t="str">
        <x:v>Employee 102520; home branch Birmingham; assigned role Operative Skilled | Leave: Annual Leave (Hours) | Leave calendar basis: Variable-pattern period</x:v>
      </x:c>
      <x:c r="L444" t="str">
        <x:v>Include</x:v>
      </x:c>
      <x:c r="M444"/>
      <x:c r="N444"/>
    </x:row>
    <x:row r="445">
      <x:c r="A445" t="str">
        <x:v>Christopher Kiely|2026-02-25</x:v>
      </x:c>
      <x:c r="B445" s="888" t="n">
        <x:v>46078</x:v>
      </x:c>
      <x:c r="C445" t="str">
        <x:v>Christopher Kiely</x:v>
      </x:c>
      <x:c r="D445" t="str">
        <x:v>Permanent</x:v>
      </x:c>
      <x:c r="E445" t="str">
        <x:v>Birmingham</x:v>
      </x:c>
      <x:c r="F445" t="str">
        <x:v>Operative Skilled</x:v>
      </x:c>
      <x:c r="G445" t="str">
        <x:v>399506</x:v>
      </x:c>
      <x:c r="H445" t="str">
        <x:v>HSBC - Storage 2026</x:v>
      </x:c>
      <x:c r="I445" s="22" t="n">
        <x:v>1.5</x:v>
      </x:c>
      <x:c r="J445" t="str">
        <x:v>Worked</x:v>
      </x:c>
      <x:c r="K445" t="str">
        <x:v>Employee 102520; home branch Birmingham; assigned role Operative Skilled | Deployment branch: Birmingham | Actual role: Operative Skilled | Jobs: 399506 | Customers: HSBC - Storage 2026 | Actual hours: 1.5; source records: 1</x:v>
      </x:c>
      <x:c r="L445" t="str">
        <x:v>Include</x:v>
      </x:c>
      <x:c r="M445"/>
      <x:c r="N445"/>
    </x:row>
    <x:row r="446">
      <x:c r="A446" t="str">
        <x:v>Christopher Kiely|2026-02-26</x:v>
      </x:c>
      <x:c r="B446" s="888" t="n">
        <x:v>46079</x:v>
      </x:c>
      <x:c r="C446" t="str">
        <x:v>Christopher Kiely</x:v>
      </x:c>
      <x:c r="D446" t="str">
        <x:v>Permanent</x:v>
      </x:c>
      <x:c r="E446" t="str">
        <x:v>Birmingham</x:v>
      </x:c>
      <x:c r="F446" t="str">
        <x:v>Operative Skilled</x:v>
      </x:c>
      <x:c r="G446" t="str">
        <x:v>399506</x:v>
      </x:c>
      <x:c r="H446" t="str">
        <x:v>HSBC - Storage 2026</x:v>
      </x:c>
      <x:c r="I446" s="22" t="n">
        <x:v>14</x:v>
      </x:c>
      <x:c r="J446" t="str">
        <x:v>Worked — 2 records</x:v>
      </x:c>
      <x:c r="K446" t="str">
        <x:v>Employee 102520; home branch Birmingham; assigned role Operative Skilled | Deployment branch: Birmingham | Actual role: Operative Porter, Operative Skilled | Jobs: 399506 | Customers: HSBC - Storage 2026 | Actual hours: 14.0; source records: 2</x:v>
      </x:c>
      <x:c r="L446" t="str">
        <x:v>Include</x:v>
      </x:c>
      <x:c r="M446"/>
      <x:c r="N446"/>
    </x:row>
    <x:row r="447">
      <x:c r="A447" t="str">
        <x:v>Christopher Kiely|2026-02-27</x:v>
      </x:c>
      <x:c r="B447" s="888" t="n">
        <x:v>46080</x:v>
      </x:c>
      <x:c r="C447" t="str">
        <x:v>Christopher Kiely</x:v>
      </x:c>
      <x:c r="D447" t="str">
        <x:v>Permanent</x:v>
      </x:c>
      <x:c r="E447" t="str">
        <x:v>Birmingham</x:v>
      </x:c>
      <x:c r="F447" t="str">
        <x:v>Operative Skilled</x:v>
      </x:c>
      <x:c r="G447" t="str">
        <x:v>400269</x:v>
      </x:c>
      <x:c r="H447" t="str">
        <x:v>Herefordshire &amp; Worcestershire Health &amp; Care NHS Trust</x:v>
      </x:c>
      <x:c r="I447" s="22" t="n">
        <x:v>9</x:v>
      </x:c>
      <x:c r="J447" t="str">
        <x:v>Worked</x:v>
      </x:c>
      <x:c r="K447" t="str">
        <x:v>Employee 102520; home branch Birmingham; assigned role Operative Skilled | Deployment branch: Birmingham | Actual role: Operative Porter | Jobs: 400269 | Customers: Herefordshire &amp; Worcestershire Health &amp; Care NHS Trust | Actual hours: 9.0; source records: 1</x:v>
      </x:c>
      <x:c r="L447" t="str">
        <x:v>Include</x:v>
      </x:c>
      <x:c r="M447"/>
      <x:c r="N447"/>
    </x:row>
    <x:row r="448">
      <x:c r="A448" t="str">
        <x:v>Ciprian Iacobut|2026-02-13</x:v>
      </x:c>
      <x:c r="B448" s="888" t="n">
        <x:v>46066</x:v>
      </x:c>
      <x:c r="C448" t="str">
        <x:v>Ciprian Iacobut</x:v>
      </x:c>
      <x:c r="D448" t="str">
        <x:v>Permanent</x:v>
      </x:c>
      <x:c r="E448" t="str">
        <x:v>Croydon</x:v>
      </x:c>
      <x:c r="F448" t="str">
        <x:v>Operative Skilled</x:v>
      </x:c>
      <x:c r="G448" t="str">
        <x:v>400336</x:v>
      </x:c>
      <x:c r="H448" t="str">
        <x:v>Fidelis MGU</x:v>
      </x:c>
      <x:c r="I448" s="22" t="n">
        <x:v>5</x:v>
      </x:c>
      <x:c r="J448" t="str">
        <x:v>Worked</x:v>
      </x:c>
      <x:c r="K448" t="str">
        <x:v>Employee 103351; home branch Croydon; assigned role Operative Skilled | Deployment branch: Croydon | Actual role: Operative Skilled | Jobs: 400336 | Customers: Fidelis MGU | Actual hours: 5.0; source records: 1</x:v>
      </x:c>
      <x:c r="L448" t="str">
        <x:v>Include</x:v>
      </x:c>
      <x:c r="M448"/>
      <x:c r="N448"/>
    </x:row>
    <x:row r="449">
      <x:c r="A449" t="str">
        <x:v>Ciprian Iacobut|2026-02-18</x:v>
      </x:c>
      <x:c r="B449" s="888" t="n">
        <x:v>46071</x:v>
      </x:c>
      <x:c r="C449" t="str">
        <x:v>Ciprian Iacobut</x:v>
      </x:c>
      <x:c r="D449" t="str">
        <x:v>Permanent</x:v>
      </x:c>
      <x:c r="E449" t="str">
        <x:v>Croydon</x:v>
      </x:c>
      <x:c r="F449" t="str">
        <x:v>Operative Skilled</x:v>
      </x:c>
      <x:c r="G449"/>
      <x:c r="H449"/>
      <x:c r="I449" s="22" t="n">
        <x:v>0</x:v>
      </x:c>
      <x:c r="J449" t="str">
        <x:v>Annual leave</x:v>
      </x:c>
      <x:c r="K449" t="str">
        <x:v>Employee 103351; home branch Croydon; assigned role Operative Skilled | Leave: Annual Leave (Hours) | Leave calendar basis: Variable-pattern period</x:v>
      </x:c>
      <x:c r="L449" t="str">
        <x:v>Include</x:v>
      </x:c>
      <x:c r="M449"/>
      <x:c r="N449"/>
    </x:row>
    <x:row r="450">
      <x:c r="A450" t="str">
        <x:v>Ciprian Iacobut|2026-02-19</x:v>
      </x:c>
      <x:c r="B450" s="888" t="n">
        <x:v>46072</x:v>
      </x:c>
      <x:c r="C450" t="str">
        <x:v>Ciprian Iacobut</x:v>
      </x:c>
      <x:c r="D450" t="str">
        <x:v>Permanent</x:v>
      </x:c>
      <x:c r="E450" t="str">
        <x:v>Croydon</x:v>
      </x:c>
      <x:c r="F450" t="str">
        <x:v>Operative Skilled</x:v>
      </x:c>
      <x:c r="G450"/>
      <x:c r="H450"/>
      <x:c r="I450" s="22" t="n">
        <x:v>0</x:v>
      </x:c>
      <x:c r="J450" t="str">
        <x:v>Annual leave</x:v>
      </x:c>
      <x:c r="K450" t="str">
        <x:v>Employee 103351; home branch Croydon; assigned role Operative Skilled | Leave: Annual Leave (Hours) | Leave calendar basis: Variable-pattern period</x:v>
      </x:c>
      <x:c r="L450" t="str">
        <x:v>Include</x:v>
      </x:c>
      <x:c r="M450"/>
      <x:c r="N450"/>
    </x:row>
    <x:row r="451">
      <x:c r="A451" t="str">
        <x:v>Ciprian Iacobut|2026-02-20</x:v>
      </x:c>
      <x:c r="B451" s="888" t="n">
        <x:v>46073</x:v>
      </x:c>
      <x:c r="C451" t="str">
        <x:v>Ciprian Iacobut</x:v>
      </x:c>
      <x:c r="D451" t="str">
        <x:v>Permanent</x:v>
      </x:c>
      <x:c r="E451" t="str">
        <x:v>Croydon</x:v>
      </x:c>
      <x:c r="F451" t="str">
        <x:v>Operative Skilled</x:v>
      </x:c>
      <x:c r="G451"/>
      <x:c r="H451"/>
      <x:c r="I451" s="22" t="n">
        <x:v>0</x:v>
      </x:c>
      <x:c r="J451" t="str">
        <x:v>Annual leave</x:v>
      </x:c>
      <x:c r="K451" t="str">
        <x:v>Employee 103351; home branch Croydon; assigned role Operative Skilled | Leave: Annual Leave (Hours) | Leave calendar basis: Variable-pattern period</x:v>
      </x:c>
      <x:c r="L451" t="str">
        <x:v>Include</x:v>
      </x:c>
      <x:c r="M451"/>
      <x:c r="N451"/>
    </x:row>
    <x:row r="452">
      <x:c r="A452" t="str">
        <x:v>Ciprian Iacobut|2026-02-23</x:v>
      </x:c>
      <x:c r="B452" s="888" t="n">
        <x:v>46076</x:v>
      </x:c>
      <x:c r="C452" t="str">
        <x:v>Ciprian Iacobut</x:v>
      </x:c>
      <x:c r="D452" t="str">
        <x:v>Permanent</x:v>
      </x:c>
      <x:c r="E452" t="str">
        <x:v>Croydon</x:v>
      </x:c>
      <x:c r="F452" t="str">
        <x:v>Operative Skilled</x:v>
      </x:c>
      <x:c r="G452"/>
      <x:c r="H452"/>
      <x:c r="I452" s="22" t="n">
        <x:v>0</x:v>
      </x:c>
      <x:c r="J452" t="str">
        <x:v>Annual leave</x:v>
      </x:c>
      <x:c r="K452" t="str">
        <x:v>Employee 103351; home branch Croydon; assigned role Operative Skilled | Leave: Annual Leave (Hours) | Leave calendar basis: Variable-pattern period</x:v>
      </x:c>
      <x:c r="L452" t="str">
        <x:v>Include</x:v>
      </x:c>
      <x:c r="M452"/>
      <x:c r="N452"/>
    </x:row>
    <x:row r="453">
      <x:c r="A453" t="str">
        <x:v>Cl Gaspar|2026-02-01</x:v>
      </x:c>
      <x:c r="B453" s="888" t="n">
        <x:v>46054</x:v>
      </x:c>
      <x:c r="C453" t="str">
        <x:v>Cl Gaspar</x:v>
      </x:c>
      <x:c r="D453" t="str">
        <x:v>Permanent</x:v>
      </x:c>
      <x:c r="E453" t="str">
        <x:v>Thurrock</x:v>
      </x:c>
      <x:c r="F453" t="str">
        <x:v>Operative Porter</x:v>
      </x:c>
      <x:c r="G453" t="str">
        <x:v>396207A</x:v>
      </x:c>
      <x:c r="H453" t="str">
        <x:v>Linklaters LLP</x:v>
      </x:c>
      <x:c r="I453" s="22" t="n">
        <x:v>8.5</x:v>
      </x:c>
      <x:c r="J453" t="str">
        <x:v>Worked</x:v>
      </x:c>
      <x:c r="K453" t="str">
        <x:v>Employee 103135; home branch Thurrock; assigned role Operative Porter | Deployment branch: Thurrock | Actual role: Operative Porter | Jobs: 396207A | Customers: Linklaters LLP | Actual hours: 8.5; source records: 1</x:v>
      </x:c>
      <x:c r="L453" t="str">
        <x:v>Include</x:v>
      </x:c>
      <x:c r="M453"/>
      <x:c r="N453"/>
    </x:row>
    <x:row r="454">
      <x:c r="A454" t="str">
        <x:v>Cl Gaspar|2026-02-02</x:v>
      </x:c>
      <x:c r="B454" s="888" t="n">
        <x:v>46055</x:v>
      </x:c>
      <x:c r="C454" t="str">
        <x:v>Cl Gaspar</x:v>
      </x:c>
      <x:c r="D454" t="str">
        <x:v>Permanent</x:v>
      </x:c>
      <x:c r="E454" t="str">
        <x:v>Thurrock</x:v>
      </x:c>
      <x:c r="F454" t="str">
        <x:v>Operative Porter</x:v>
      </x:c>
      <x:c r="G454" t="str">
        <x:v>396207A</x:v>
      </x:c>
      <x:c r="H454" t="str">
        <x:v>Linklaters LLP</x:v>
      </x:c>
      <x:c r="I454" s="22" t="n">
        <x:v>8.5</x:v>
      </x:c>
      <x:c r="J454" t="str">
        <x:v>Worked</x:v>
      </x:c>
      <x:c r="K454" t="str">
        <x:v>Employee 103135; home branch Thurrock; assigned role Operative Porter | Deployment branch: Thurrock | Actual role: Operative Porter | Jobs: 396207A | Customers: Linklaters LLP | Actual hours: 8.5; source records: 1</x:v>
      </x:c>
      <x:c r="L454" t="str">
        <x:v>Include</x:v>
      </x:c>
      <x:c r="M454"/>
      <x:c r="N454"/>
    </x:row>
    <x:row r="455">
      <x:c r="A455" t="str">
        <x:v>Cl Gaspar|2026-02-03</x:v>
      </x:c>
      <x:c r="B455" s="888" t="n">
        <x:v>46056</x:v>
      </x:c>
      <x:c r="C455" t="str">
        <x:v>Cl Gaspar</x:v>
      </x:c>
      <x:c r="D455" t="str">
        <x:v>Permanent</x:v>
      </x:c>
      <x:c r="E455" t="str">
        <x:v>Thurrock</x:v>
      </x:c>
      <x:c r="F455" t="str">
        <x:v>Operative Porter</x:v>
      </x:c>
      <x:c r="G455" t="str">
        <x:v>396207A</x:v>
      </x:c>
      <x:c r="H455" t="str">
        <x:v>Linklaters LLP</x:v>
      </x:c>
      <x:c r="I455" s="22" t="n">
        <x:v>8.5</x:v>
      </x:c>
      <x:c r="J455" t="str">
        <x:v>Worked</x:v>
      </x:c>
      <x:c r="K455" t="str">
        <x:v>Employee 103135; home branch Thurrock; assigned role Operative Porter | Deployment branch: Thurrock | Actual role: Operative Porter | Jobs: 396207A | Customers: Linklaters LLP | Actual hours: 8.5; source records: 1</x:v>
      </x:c>
      <x:c r="L455" t="str">
        <x:v>Include</x:v>
      </x:c>
      <x:c r="M455"/>
      <x:c r="N455"/>
    </x:row>
    <x:row r="456">
      <x:c r="A456" t="str">
        <x:v>Cl Gaspar|2026-02-04</x:v>
      </x:c>
      <x:c r="B456" s="888" t="n">
        <x:v>46057</x:v>
      </x:c>
      <x:c r="C456" t="str">
        <x:v>Cl Gaspar</x:v>
      </x:c>
      <x:c r="D456" t="str">
        <x:v>Permanent</x:v>
      </x:c>
      <x:c r="E456" t="str">
        <x:v>Thurrock</x:v>
      </x:c>
      <x:c r="F456" t="str">
        <x:v>Operative Porter</x:v>
      </x:c>
      <x:c r="G456" t="str">
        <x:v>396207A</x:v>
      </x:c>
      <x:c r="H456" t="str">
        <x:v>Linklaters LLP</x:v>
      </x:c>
      <x:c r="I456" s="22" t="n">
        <x:v>9.5</x:v>
      </x:c>
      <x:c r="J456" t="str">
        <x:v>Worked</x:v>
      </x:c>
      <x:c r="K456" t="str">
        <x:v>Employee 103135; home branch Thurrock; assigned role Operative Porter | Deployment branch: Thurrock | Actual role: Operative Porter | Jobs: 396207A | Customers: Linklaters LLP | Actual hours: 9.5; source records: 1</x:v>
      </x:c>
      <x:c r="L456" t="str">
        <x:v>Include</x:v>
      </x:c>
      <x:c r="M456"/>
      <x:c r="N456"/>
    </x:row>
    <x:row r="457">
      <x:c r="A457" t="str">
        <x:v>Cl Gaspar|2026-02-05</x:v>
      </x:c>
      <x:c r="B457" s="888" t="n">
        <x:v>46058</x:v>
      </x:c>
      <x:c r="C457" t="str">
        <x:v>Cl Gaspar</x:v>
      </x:c>
      <x:c r="D457" t="str">
        <x:v>Permanent</x:v>
      </x:c>
      <x:c r="E457" t="str">
        <x:v>Thurrock</x:v>
      </x:c>
      <x:c r="F457" t="str">
        <x:v>Operative Porter</x:v>
      </x:c>
      <x:c r="G457" t="str">
        <x:v>400021</x:v>
      </x:c>
      <x:c r="H457" t="str">
        <x:v>BNP Paribas Limited</x:v>
      </x:c>
      <x:c r="I457" s="22" t="n">
        <x:v>6</x:v>
      </x:c>
      <x:c r="J457" t="str">
        <x:v>Worked</x:v>
      </x:c>
      <x:c r="K457" t="str">
        <x:v>Employee 103135; home branch Thurrock; assigned role Operative Porter | Deployment branch: Thurrock | Actual role: Operative Porter | Jobs: 400021 | Customers: BNP Paribas Limited | Actual hours: 6.0; source records: 1</x:v>
      </x:c>
      <x:c r="L457" t="str">
        <x:v>Include</x:v>
      </x:c>
      <x:c r="M457"/>
      <x:c r="N457"/>
    </x:row>
    <x:row r="458">
      <x:c r="A458" t="str">
        <x:v>Cl Gaspar|2026-02-06</x:v>
      </x:c>
      <x:c r="B458" s="888" t="n">
        <x:v>46059</x:v>
      </x:c>
      <x:c r="C458" t="str">
        <x:v>Cl Gaspar</x:v>
      </x:c>
      <x:c r="D458" t="str">
        <x:v>Permanent</x:v>
      </x:c>
      <x:c r="E458" t="str">
        <x:v>Thurrock</x:v>
      </x:c>
      <x:c r="F458" t="str">
        <x:v>Operative Porter</x:v>
      </x:c>
      <x:c r="G458" t="str">
        <x:v>399964, 400123</x:v>
      </x:c>
      <x:c r="H458" t="str">
        <x:v>British International Investment; Steadberry Warehouse</x:v>
      </x:c>
      <x:c r="I458" s="22" t="n">
        <x:v>12</x:v>
      </x:c>
      <x:c r="J458" t="str">
        <x:v>Worked — 2 records</x:v>
      </x:c>
      <x:c r="K458" t="str">
        <x:v>Employee 103135; home branch Thurrock; assigned role Operative Porter | Deployment branch: Thurrock | Actual role: Operative Porter | Jobs: 399964, 400123 | Customers: British International Investment; Steadberry Warehouse | Actual hours: 12.0; source records: 2</x:v>
      </x:c>
      <x:c r="L458" t="str">
        <x:v>Include</x:v>
      </x:c>
      <x:c r="M458"/>
      <x:c r="N458"/>
    </x:row>
    <x:row r="459">
      <x:c r="A459" t="str">
        <x:v>Cl Gaspar|2026-02-07</x:v>
      </x:c>
      <x:c r="B459" s="888" t="n">
        <x:v>46060</x:v>
      </x:c>
      <x:c r="C459" t="str">
        <x:v>Cl Gaspar</x:v>
      </x:c>
      <x:c r="D459" t="str">
        <x:v>Permanent</x:v>
      </x:c>
      <x:c r="E459" t="str">
        <x:v>Thurrock</x:v>
      </x:c>
      <x:c r="F459" t="str">
        <x:v>Operative Porter</x:v>
      </x:c>
      <x:c r="G459" t="str">
        <x:v>396207A</x:v>
      </x:c>
      <x:c r="H459" t="str">
        <x:v>Linklaters LLP</x:v>
      </x:c>
      <x:c r="I459" s="22" t="n">
        <x:v>9</x:v>
      </x:c>
      <x:c r="J459" t="str">
        <x:v>Worked</x:v>
      </x:c>
      <x:c r="K459" t="str">
        <x:v>Employee 103135; home branch Thurrock; assigned role Operative Porter | Deployment branch: Thurrock | Actual role: Operative Porter | Jobs: 396207A | Customers: Linklaters LLP | Actual hours: 9.0; source records: 1</x:v>
      </x:c>
      <x:c r="L459" t="str">
        <x:v>Include</x:v>
      </x:c>
      <x:c r="M459"/>
      <x:c r="N459"/>
    </x:row>
    <x:row r="460">
      <x:c r="A460" t="str">
        <x:v>Cl Gaspar|2026-02-08</x:v>
      </x:c>
      <x:c r="B460" s="888" t="n">
        <x:v>46061</x:v>
      </x:c>
      <x:c r="C460" t="str">
        <x:v>Cl Gaspar</x:v>
      </x:c>
      <x:c r="D460" t="str">
        <x:v>Permanent</x:v>
      </x:c>
      <x:c r="E460" t="str">
        <x:v>Thurrock</x:v>
      </x:c>
      <x:c r="F460" t="str">
        <x:v>Operative Porter</x:v>
      </x:c>
      <x:c r="G460" t="str">
        <x:v>396207A</x:v>
      </x:c>
      <x:c r="H460" t="str">
        <x:v>Linklaters LLP</x:v>
      </x:c>
      <x:c r="I460" s="22" t="n">
        <x:v>8.5</x:v>
      </x:c>
      <x:c r="J460" t="str">
        <x:v>Worked</x:v>
      </x:c>
      <x:c r="K460" t="str">
        <x:v>Employee 103135; home branch Thurrock; assigned role Operative Porter | Deployment branch: Thurrock | Actual role: Operative Porter | Jobs: 396207A | Customers: Linklaters LLP | Actual hours: 8.5; source records: 1</x:v>
      </x:c>
      <x:c r="L460" t="str">
        <x:v>Include</x:v>
      </x:c>
      <x:c r="M460"/>
      <x:c r="N460"/>
    </x:row>
    <x:row r="461">
      <x:c r="A461" t="str">
        <x:v>Cl Gaspar|2026-02-09</x:v>
      </x:c>
      <x:c r="B461" s="888" t="n">
        <x:v>46062</x:v>
      </x:c>
      <x:c r="C461" t="str">
        <x:v>Cl Gaspar</x:v>
      </x:c>
      <x:c r="D461" t="str">
        <x:v>Permanent</x:v>
      </x:c>
      <x:c r="E461" t="str">
        <x:v>Thurrock</x:v>
      </x:c>
      <x:c r="F461" t="str">
        <x:v>Operative Porter</x:v>
      </x:c>
      <x:c r="G461" t="str">
        <x:v>399424</x:v>
      </x:c>
      <x:c r="H461" t="str">
        <x:v>Apple Europe Limited</x:v>
      </x:c>
      <x:c r="I461" s="22" t="n">
        <x:v>11.5</x:v>
      </x:c>
      <x:c r="J461" t="str">
        <x:v>Worked</x:v>
      </x:c>
      <x:c r="K461" t="str">
        <x:v>Employee 103135; home branch Thurrock; assigned role Operative Porter | Deployment branch: Thurrock | Actual role: Operative Porter | Jobs: 399424 | Customers: Apple Europe Limited | Actual hours: 11.5; source records: 1</x:v>
      </x:c>
      <x:c r="L461" t="str">
        <x:v>Include</x:v>
      </x:c>
      <x:c r="M461"/>
      <x:c r="N461"/>
    </x:row>
    <x:row r="462">
      <x:c r="A462" t="str">
        <x:v>Cl Gaspar|2026-02-10</x:v>
      </x:c>
      <x:c r="B462" s="888" t="n">
        <x:v>46063</x:v>
      </x:c>
      <x:c r="C462" t="str">
        <x:v>Cl Gaspar</x:v>
      </x:c>
      <x:c r="D462" t="str">
        <x:v>Permanent</x:v>
      </x:c>
      <x:c r="E462" t="str">
        <x:v>Thurrock</x:v>
      </x:c>
      <x:c r="F462" t="str">
        <x:v>Operative Porter</x:v>
      </x:c>
      <x:c r="G462" t="str">
        <x:v>399424</x:v>
      </x:c>
      <x:c r="H462" t="str">
        <x:v>Apple Europe Limited</x:v>
      </x:c>
      <x:c r="I462" s="22" t="n">
        <x:v>11.5</x:v>
      </x:c>
      <x:c r="J462" t="str">
        <x:v>Worked</x:v>
      </x:c>
      <x:c r="K462" t="str">
        <x:v>Employee 103135; home branch Thurrock; assigned role Operative Porter | Deployment branch: Thurrock | Actual role: Operative Porter | Jobs: 399424 | Customers: Apple Europe Limited | Actual hours: 11.5; source records: 1</x:v>
      </x:c>
      <x:c r="L462" t="str">
        <x:v>Include</x:v>
      </x:c>
      <x:c r="M462"/>
      <x:c r="N462"/>
    </x:row>
    <x:row r="463">
      <x:c r="A463" t="str">
        <x:v>Cl Gaspar|2026-02-11</x:v>
      </x:c>
      <x:c r="B463" s="888" t="n">
        <x:v>46064</x:v>
      </x:c>
      <x:c r="C463" t="str">
        <x:v>Cl Gaspar</x:v>
      </x:c>
      <x:c r="D463" t="str">
        <x:v>Permanent</x:v>
      </x:c>
      <x:c r="E463" t="str">
        <x:v>Thurrock</x:v>
      </x:c>
      <x:c r="F463" t="str">
        <x:v>Operative Porter</x:v>
      </x:c>
      <x:c r="G463" t="str">
        <x:v>399426</x:v>
      </x:c>
      <x:c r="H463" t="str">
        <x:v>Apple Europe Limited</x:v>
      </x:c>
      <x:c r="I463" s="22" t="n">
        <x:v>11.5</x:v>
      </x:c>
      <x:c r="J463" t="str">
        <x:v>Worked</x:v>
      </x:c>
      <x:c r="K463" t="str">
        <x:v>Employee 103135; home branch Thurrock; assigned role Operative Porter | Deployment branch: Thurrock | Actual role: Operative Porter | Jobs: 399426 | Customers: Apple Europe Limited | Actual hours: 11.5; source records: 1</x:v>
      </x:c>
      <x:c r="L463" t="str">
        <x:v>Include</x:v>
      </x:c>
      <x:c r="M463"/>
      <x:c r="N463"/>
    </x:row>
    <x:row r="464">
      <x:c r="A464" t="str">
        <x:v>Cl Gaspar|2026-02-12</x:v>
      </x:c>
      <x:c r="B464" s="888" t="n">
        <x:v>46065</x:v>
      </x:c>
      <x:c r="C464" t="str">
        <x:v>Cl Gaspar</x:v>
      </x:c>
      <x:c r="D464" t="str">
        <x:v>Permanent</x:v>
      </x:c>
      <x:c r="E464" t="str">
        <x:v>Thurrock</x:v>
      </x:c>
      <x:c r="F464" t="str">
        <x:v>Operative Porter</x:v>
      </x:c>
      <x:c r="G464" t="str">
        <x:v>399451A</x:v>
      </x:c>
      <x:c r="H464" t="str">
        <x:v>Royal Borough of Kensington and Chelsea</x:v>
      </x:c>
      <x:c r="I464" s="22" t="n">
        <x:v>9.5</x:v>
      </x:c>
      <x:c r="J464" t="str">
        <x:v>Worked</x:v>
      </x:c>
      <x:c r="K464" t="str">
        <x:v>Employee 103135; home branch Thurrock; assigned role Operative Porter | Deployment branch: Croydon | Actual role: Operative Porter | Jobs: 399451A | Customers: Royal Borough of Kensington and Chelsea | Actual hours: 9.5; source records: 1</x:v>
      </x:c>
      <x:c r="L464" t="str">
        <x:v>Include</x:v>
      </x:c>
      <x:c r="M464"/>
      <x:c r="N464"/>
    </x:row>
    <x:row r="465">
      <x:c r="A465" t="str">
        <x:v>Cl Gaspar|2026-02-17</x:v>
      </x:c>
      <x:c r="B465" s="888" t="n">
        <x:v>46070</x:v>
      </x:c>
      <x:c r="C465" t="str">
        <x:v>Cl Gaspar</x:v>
      </x:c>
      <x:c r="D465" t="str">
        <x:v>Permanent</x:v>
      </x:c>
      <x:c r="E465" t="str">
        <x:v>Thurrock</x:v>
      </x:c>
      <x:c r="F465" t="str">
        <x:v>Operative Porter</x:v>
      </x:c>
      <x:c r="G465" t="str">
        <x:v>399505</x:v>
      </x:c>
      <x:c r="H465" t="str">
        <x:v>Kamara/Mohamed</x:v>
      </x:c>
      <x:c r="I465" s="22" t="n">
        <x:v>9</x:v>
      </x:c>
      <x:c r="J465" t="str">
        <x:v>Worked</x:v>
      </x:c>
      <x:c r="K465" t="str">
        <x:v>Employee 103135; home branch Thurrock; assigned role Operative Porter | Deployment branch: Thurrock | Actual role: Operative Porter | Jobs: 399505 | Customers: Kamara/Mohamed | Actual hours: 9.0; source records: 1</x:v>
      </x:c>
      <x:c r="L465" t="str">
        <x:v>Include</x:v>
      </x:c>
      <x:c r="M465"/>
      <x:c r="N465"/>
    </x:row>
    <x:row r="466">
      <x:c r="A466" t="str">
        <x:v>Cl Gaspar|2026-02-18</x:v>
      </x:c>
      <x:c r="B466" s="888" t="n">
        <x:v>46071</x:v>
      </x:c>
      <x:c r="C466" t="str">
        <x:v>Cl Gaspar</x:v>
      </x:c>
      <x:c r="D466" t="str">
        <x:v>Permanent</x:v>
      </x:c>
      <x:c r="E466" t="str">
        <x:v>Thurrock</x:v>
      </x:c>
      <x:c r="F466" t="str">
        <x:v>Operative Porter</x:v>
      </x:c>
      <x:c r="G466" t="str">
        <x:v>396804</x:v>
      </x:c>
      <x:c r="H466" t="str">
        <x:v>Yusuf/Ms Margaret</x:v>
      </x:c>
      <x:c r="I466" s="22" t="n">
        <x:v>9</x:v>
      </x:c>
      <x:c r="J466" t="str">
        <x:v>Worked</x:v>
      </x:c>
      <x:c r="K466" t="str">
        <x:v>Employee 103135; home branch Thurrock; assigned role Operative Porter | Deployment branch: Thurrock | Actual role: Operative Porter | Jobs: 396804 | Customers: Yusuf/Ms Margaret | Actual hours: 9.0; source records: 1</x:v>
      </x:c>
      <x:c r="L466" t="str">
        <x:v>Include</x:v>
      </x:c>
      <x:c r="M466"/>
      <x:c r="N466"/>
    </x:row>
    <x:row r="467">
      <x:c r="A467" t="str">
        <x:v>Cl Gaspar|2026-02-19</x:v>
      </x:c>
      <x:c r="B467" s="888" t="n">
        <x:v>46072</x:v>
      </x:c>
      <x:c r="C467" t="str">
        <x:v>Cl Gaspar</x:v>
      </x:c>
      <x:c r="D467" t="str">
        <x:v>Permanent</x:v>
      </x:c>
      <x:c r="E467" t="str">
        <x:v>Thurrock</x:v>
      </x:c>
      <x:c r="F467" t="str">
        <x:v>Operative Porter</x:v>
      </x:c>
      <x:c r="G467" t="str">
        <x:v>400250, 400112</x:v>
      </x:c>
      <x:c r="H467" t="str">
        <x:v>Apple Europe Limited; Bank of New York Mellon</x:v>
      </x:c>
      <x:c r="I467" s="22" t="n">
        <x:v>15</x:v>
      </x:c>
      <x:c r="J467" t="str">
        <x:v>Worked — 2 records</x:v>
      </x:c>
      <x:c r="K467" t="str">
        <x:v>Employee 103135; home branch Thurrock; assigned role Operative Porter | Deployment branch: Thurrock | Actual role: Operative Porter | Jobs: 400250, 400112 | Customers: Apple Europe Limited; Bank of New York Mellon | Actual hours: 15.0; source records: 2</x:v>
      </x:c>
      <x:c r="L467" t="str">
        <x:v>Include</x:v>
      </x:c>
      <x:c r="M467"/>
      <x:c r="N467"/>
    </x:row>
    <x:row r="468">
      <x:c r="A468" t="str">
        <x:v>Cl Gaspar|2026-02-20</x:v>
      </x:c>
      <x:c r="B468" s="888" t="n">
        <x:v>46073</x:v>
      </x:c>
      <x:c r="C468" t="str">
        <x:v>Cl Gaspar</x:v>
      </x:c>
      <x:c r="D468" t="str">
        <x:v>Permanent</x:v>
      </x:c>
      <x:c r="E468" t="str">
        <x:v>Thurrock</x:v>
      </x:c>
      <x:c r="F468" t="str">
        <x:v>Operative Porter</x:v>
      </x:c>
      <x:c r="G468" t="str">
        <x:v>400250</x:v>
      </x:c>
      <x:c r="H468" t="str">
        <x:v>Apple Europe Limited</x:v>
      </x:c>
      <x:c r="I468" s="22" t="n">
        <x:v>11.5</x:v>
      </x:c>
      <x:c r="J468" t="str">
        <x:v>Worked</x:v>
      </x:c>
      <x:c r="K468" t="str">
        <x:v>Employee 103135; home branch Thurrock; assigned role Operative Porter | Deployment branch: Thurrock | Actual role: Operative Porter | Jobs: 400250 | Customers: Apple Europe Limited | Actual hours: 11.5; source records: 1</x:v>
      </x:c>
      <x:c r="L468" t="str">
        <x:v>Include</x:v>
      </x:c>
      <x:c r="M468"/>
      <x:c r="N468"/>
    </x:row>
    <x:row r="469">
      <x:c r="A469" t="str">
        <x:v>Cl Gaspar|2026-02-21</x:v>
      </x:c>
      <x:c r="B469" s="888" t="n">
        <x:v>46074</x:v>
      </x:c>
      <x:c r="C469" t="str">
        <x:v>Cl Gaspar</x:v>
      </x:c>
      <x:c r="D469" t="str">
        <x:v>Permanent</x:v>
      </x:c>
      <x:c r="E469" t="str">
        <x:v>Thurrock</x:v>
      </x:c>
      <x:c r="F469" t="str">
        <x:v>Operative Porter</x:v>
      </x:c>
      <x:c r="G469" t="str">
        <x:v>396207A</x:v>
      </x:c>
      <x:c r="H469" t="str">
        <x:v>Linklaters LLP</x:v>
      </x:c>
      <x:c r="I469" s="22" t="n">
        <x:v>10.5</x:v>
      </x:c>
      <x:c r="J469" t="str">
        <x:v>Worked</x:v>
      </x:c>
      <x:c r="K469" t="str">
        <x:v>Employee 103135; home branch Thurrock; assigned role Operative Porter | Deployment branch: Thurrock | Actual role: Operative Porter | Jobs: 396207A | Customers: Linklaters LLP | Actual hours: 10.5; source records: 1</x:v>
      </x:c>
      <x:c r="L469" t="str">
        <x:v>Include</x:v>
      </x:c>
      <x:c r="M469"/>
      <x:c r="N469"/>
    </x:row>
    <x:row r="470">
      <x:c r="A470" t="str">
        <x:v>Cl Gaspar|2026-02-22</x:v>
      </x:c>
      <x:c r="B470" s="888" t="n">
        <x:v>46075</x:v>
      </x:c>
      <x:c r="C470" t="str">
        <x:v>Cl Gaspar</x:v>
      </x:c>
      <x:c r="D470" t="str">
        <x:v>Permanent</x:v>
      </x:c>
      <x:c r="E470" t="str">
        <x:v>Thurrock</x:v>
      </x:c>
      <x:c r="F470" t="str">
        <x:v>Operative Porter</x:v>
      </x:c>
      <x:c r="G470" t="str">
        <x:v>396207A</x:v>
      </x:c>
      <x:c r="H470" t="str">
        <x:v>Linklaters LLP</x:v>
      </x:c>
      <x:c r="I470" s="22" t="n">
        <x:v>10.5</x:v>
      </x:c>
      <x:c r="J470" t="str">
        <x:v>Worked</x:v>
      </x:c>
      <x:c r="K470" t="str">
        <x:v>Employee 103135; home branch Thurrock; assigned role Operative Porter | Deployment branch: Thurrock | Actual role: Operative Porter | Jobs: 396207A | Customers: Linklaters LLP | Actual hours: 10.5; source records: 1</x:v>
      </x:c>
      <x:c r="L470" t="str">
        <x:v>Include</x:v>
      </x:c>
      <x:c r="M470"/>
      <x:c r="N470"/>
    </x:row>
    <x:row r="471">
      <x:c r="A471" t="str">
        <x:v>Cl Gaspar|2026-02-23</x:v>
      </x:c>
      <x:c r="B471" s="888" t="n">
        <x:v>46076</x:v>
      </x:c>
      <x:c r="C471" t="str">
        <x:v>Cl Gaspar</x:v>
      </x:c>
      <x:c r="D471" t="str">
        <x:v>Permanent</x:v>
      </x:c>
      <x:c r="E471" t="str">
        <x:v>Thurrock</x:v>
      </x:c>
      <x:c r="F471" t="str">
        <x:v>Operative Porter</x:v>
      </x:c>
      <x:c r="G471" t="str">
        <x:v>399424, 399426</x:v>
      </x:c>
      <x:c r="H471" t="str">
        <x:v>Apple Europe Limited</x:v>
      </x:c>
      <x:c r="I471" s="22" t="n">
        <x:v>12.5</x:v>
      </x:c>
      <x:c r="J471" t="str">
        <x:v>Worked — 2 records</x:v>
      </x:c>
      <x:c r="K471" t="str">
        <x:v>Employee 103135; home branch Thurrock; assigned role Operative Porter | Deployment branch: Thurrock | Actual role: Operative Porter, Operative Skilled | Jobs: 399424, 399426 | Customers: Apple Europe Limited | Actual hours: 12.5; source records: 2</x:v>
      </x:c>
      <x:c r="L471" t="str">
        <x:v>Include</x:v>
      </x:c>
      <x:c r="M471"/>
      <x:c r="N471"/>
    </x:row>
    <x:row r="472">
      <x:c r="A472" t="str">
        <x:v>Cl Gaspar|2026-02-24</x:v>
      </x:c>
      <x:c r="B472" s="888" t="n">
        <x:v>46077</x:v>
      </x:c>
      <x:c r="C472" t="str">
        <x:v>Cl Gaspar</x:v>
      </x:c>
      <x:c r="D472" t="str">
        <x:v>Permanent</x:v>
      </x:c>
      <x:c r="E472" t="str">
        <x:v>Thurrock</x:v>
      </x:c>
      <x:c r="F472" t="str">
        <x:v>Operative Porter</x:v>
      </x:c>
      <x:c r="G472" t="str">
        <x:v>399424</x:v>
      </x:c>
      <x:c r="H472" t="str">
        <x:v>Apple Europe Limited</x:v>
      </x:c>
      <x:c r="I472" s="22" t="n">
        <x:v>11.5</x:v>
      </x:c>
      <x:c r="J472" t="str">
        <x:v>Worked</x:v>
      </x:c>
      <x:c r="K472" t="str">
        <x:v>Employee 103135; home branch Thurrock; assigned role Operative Porter | Deployment branch: Thurrock | Actual role: Operative Porter | Jobs: 399424 | Customers: Apple Europe Limited | Actual hours: 11.5; source records: 1</x:v>
      </x:c>
      <x:c r="L472" t="str">
        <x:v>Include</x:v>
      </x:c>
      <x:c r="M472"/>
      <x:c r="N472"/>
    </x:row>
    <x:row r="473">
      <x:c r="A473" t="str">
        <x:v>Cl Gaspar|2026-02-25</x:v>
      </x:c>
      <x:c r="B473" s="888" t="n">
        <x:v>46078</x:v>
      </x:c>
      <x:c r="C473" t="str">
        <x:v>Cl Gaspar</x:v>
      </x:c>
      <x:c r="D473" t="str">
        <x:v>Permanent</x:v>
      </x:c>
      <x:c r="E473" t="str">
        <x:v>Thurrock</x:v>
      </x:c>
      <x:c r="F473" t="str">
        <x:v>Operative Porter</x:v>
      </x:c>
      <x:c r="G473" t="str">
        <x:v>400250</x:v>
      </x:c>
      <x:c r="H473" t="str">
        <x:v>Apple Europe Limited</x:v>
      </x:c>
      <x:c r="I473" s="22" t="n">
        <x:v>11.5</x:v>
      </x:c>
      <x:c r="J473" t="str">
        <x:v>Worked</x:v>
      </x:c>
      <x:c r="K473" t="str">
        <x:v>Employee 103135; home branch Thurrock; assigned role Operative Porter | Deployment branch: Thurrock | Actual role: Operative Skilled | Jobs: 400250 | Customers: Apple Europe Limited | Actual hours: 11.5; source records: 1</x:v>
      </x:c>
      <x:c r="L473" t="str">
        <x:v>Include</x:v>
      </x:c>
      <x:c r="M473"/>
      <x:c r="N473"/>
    </x:row>
    <x:row r="474">
      <x:c r="A474" t="str">
        <x:v>Cl Gaspar|2026-02-26</x:v>
      </x:c>
      <x:c r="B474" s="888" t="n">
        <x:v>46079</x:v>
      </x:c>
      <x:c r="C474" t="str">
        <x:v>Cl Gaspar</x:v>
      </x:c>
      <x:c r="D474" t="str">
        <x:v>Permanent</x:v>
      </x:c>
      <x:c r="E474" t="str">
        <x:v>Thurrock</x:v>
      </x:c>
      <x:c r="F474" t="str">
        <x:v>Operative Porter</x:v>
      </x:c>
      <x:c r="G474" t="str">
        <x:v>400250</x:v>
      </x:c>
      <x:c r="H474" t="str">
        <x:v>Apple Europe Limited</x:v>
      </x:c>
      <x:c r="I474" s="22" t="n">
        <x:v>11.5</x:v>
      </x:c>
      <x:c r="J474" t="str">
        <x:v>Worked</x:v>
      </x:c>
      <x:c r="K474" t="str">
        <x:v>Employee 103135; home branch Thurrock; assigned role Operative Porter | Deployment branch: Thurrock | Actual role: Operative Skilled | Jobs: 400250 | Customers: Apple Europe Limited | Actual hours: 11.5; source records: 1</x:v>
      </x:c>
      <x:c r="L474" t="str">
        <x:v>Include</x:v>
      </x:c>
      <x:c r="M474"/>
      <x:c r="N474"/>
    </x:row>
    <x:row r="475">
      <x:c r="A475" t="str">
        <x:v>Cl Gaspar|2026-02-27</x:v>
      </x:c>
      <x:c r="B475" s="888" t="n">
        <x:v>46080</x:v>
      </x:c>
      <x:c r="C475" t="str">
        <x:v>Cl Gaspar</x:v>
      </x:c>
      <x:c r="D475" t="str">
        <x:v>Permanent</x:v>
      </x:c>
      <x:c r="E475" t="str">
        <x:v>Thurrock</x:v>
      </x:c>
      <x:c r="F475" t="str">
        <x:v>Operative Porter</x:v>
      </x:c>
      <x:c r="G475" t="str">
        <x:v>400366, 398262</x:v>
      </x:c>
      <x:c r="H475" t="str">
        <x:v>JP Morgan Limited; Ministry of Defence</x:v>
      </x:c>
      <x:c r="I475" s="22" t="n">
        <x:v>14.5</x:v>
      </x:c>
      <x:c r="J475" t="str">
        <x:v>Worked — 2 records</x:v>
      </x:c>
      <x:c r="K475" t="str">
        <x:v>Employee 103135; home branch Thurrock; assigned role Operative Porter | Deployment branch: Thurrock | Actual role: Operative Porter | Jobs: 400366, 398262 | Customers: JP Morgan Limited; Ministry of Defence | Actual hours: 14.5; source records: 2</x:v>
      </x:c>
      <x:c r="L475" t="str">
        <x:v>Include</x:v>
      </x:c>
      <x:c r="M475"/>
      <x:c r="N475"/>
    </x:row>
    <x:row r="476">
      <x:c r="A476" t="str">
        <x:v>Craig Marshall.|2026-02-13</x:v>
      </x:c>
      <x:c r="B476" s="888" t="n">
        <x:v>46066</x:v>
      </x:c>
      <x:c r="C476" t="str">
        <x:v>Craig Marshall.</x:v>
      </x:c>
      <x:c r="D476" t="str">
        <x:v>Permanent</x:v>
      </x:c>
      <x:c r="E476" t="str">
        <x:v>Cambridge</x:v>
      </x:c>
      <x:c r="F476" t="str">
        <x:v>Warehouse</x:v>
      </x:c>
      <x:c r="G476" t="str">
        <x:v>398349</x:v>
      </x:c>
      <x:c r="H476" t="str">
        <x:v>University of Hertfordshire</x:v>
      </x:c>
      <x:c r="I476" s="22" t="n">
        <x:v>2</x:v>
      </x:c>
      <x:c r="J476" t="str">
        <x:v>Worked</x:v>
      </x:c>
      <x:c r="K476" t="str">
        <x:v>Employee 103296; home branch Cambridge; assigned role Warehouse | Deployment branch: Thurrock | Actual role: Operative Porter | Jobs: 398349 | Customers: University of Hertfordshire | Actual hours: 2.0; source records: 1</x:v>
      </x:c>
      <x:c r="L476" t="str">
        <x:v>Include</x:v>
      </x:c>
      <x:c r="M476"/>
      <x:c r="N476"/>
    </x:row>
    <x:row r="477">
      <x:c r="A477" t="str">
        <x:v>Craig Marshall.|2026-02-15</x:v>
      </x:c>
      <x:c r="B477" s="888" t="n">
        <x:v>46068</x:v>
      </x:c>
      <x:c r="C477" t="str">
        <x:v>Craig Marshall.</x:v>
      </x:c>
      <x:c r="D477" t="str">
        <x:v>Permanent</x:v>
      </x:c>
      <x:c r="E477" t="str">
        <x:v>Cambridge</x:v>
      </x:c>
      <x:c r="F477" t="str">
        <x:v>Warehouse</x:v>
      </x:c>
      <x:c r="G477" t="str">
        <x:v>398349</x:v>
      </x:c>
      <x:c r="H477" t="str">
        <x:v>University of Hertfordshire</x:v>
      </x:c>
      <x:c r="I477" s="22" t="n">
        <x:v>19</x:v>
      </x:c>
      <x:c r="J477" t="str">
        <x:v>Worked — 2 records</x:v>
      </x:c>
      <x:c r="K477" t="str">
        <x:v>Employee 103296; home branch Cambridge; assigned role Warehouse | Deployment branch: Thurrock | Actual role: Operative Porter, Warehouse | Jobs: 398349 | Customers: University of Hertfordshire | Actual hours: 19.0; source records: 2</x:v>
      </x:c>
      <x:c r="L477" t="str">
        <x:v>Include</x:v>
      </x:c>
      <x:c r="M477"/>
      <x:c r="N477"/>
    </x:row>
    <x:row r="478">
      <x:c r="A478" t="str">
        <x:v>D Headland|2026-02-02</x:v>
      </x:c>
      <x:c r="B478" s="888" t="n">
        <x:v>46055</x:v>
      </x:c>
      <x:c r="C478" t="str">
        <x:v>D Headland</x:v>
      </x:c>
      <x:c r="D478" t="str">
        <x:v>Permanent</x:v>
      </x:c>
      <x:c r="E478" t="str">
        <x:v>Thurrock</x:v>
      </x:c>
      <x:c r="F478" t="str">
        <x:v>Operative Porter</x:v>
      </x:c>
      <x:c r="G478" t="str">
        <x:v>399424</x:v>
      </x:c>
      <x:c r="H478" t="str">
        <x:v>Apple Europe Limited</x:v>
      </x:c>
      <x:c r="I478" s="22" t="n">
        <x:v>11.5</x:v>
      </x:c>
      <x:c r="J478" t="str">
        <x:v>Worked</x:v>
      </x:c>
      <x:c r="K478" t="str">
        <x:v>Employee 1504; home branch Thurrock; assigned role Operative Porter | Deployment branch: Thurrock | Actual role: Operative Skilled | Jobs: 399424 | Customers: Apple Europe Limited | Actual hours: 11.5; source records: 1</x:v>
      </x:c>
      <x:c r="L478" t="str">
        <x:v>Include</x:v>
      </x:c>
      <x:c r="M478"/>
      <x:c r="N478"/>
    </x:row>
    <x:row r="479">
      <x:c r="A479" t="str">
        <x:v>D Headland|2026-02-03</x:v>
      </x:c>
      <x:c r="B479" s="888" t="n">
        <x:v>46056</x:v>
      </x:c>
      <x:c r="C479" t="str">
        <x:v>D Headland</x:v>
      </x:c>
      <x:c r="D479" t="str">
        <x:v>Permanent</x:v>
      </x:c>
      <x:c r="E479" t="str">
        <x:v>Thurrock</x:v>
      </x:c>
      <x:c r="F479" t="str">
        <x:v>Operative Porter</x:v>
      </x:c>
      <x:c r="G479" t="str">
        <x:v>399424</x:v>
      </x:c>
      <x:c r="H479" t="str">
        <x:v>Apple Europe Limited</x:v>
      </x:c>
      <x:c r="I479" s="22" t="n">
        <x:v>11.5</x:v>
      </x:c>
      <x:c r="J479" t="str">
        <x:v>Worked</x:v>
      </x:c>
      <x:c r="K479" t="str">
        <x:v>Employee 1504; home branch Thurrock; assigned role Operative Porter | Deployment branch: Thurrock | Actual role: Operative Skilled | Jobs: 399424 | Customers: Apple Europe Limited | Actual hours: 11.5; source records: 1</x:v>
      </x:c>
      <x:c r="L479" t="str">
        <x:v>Include</x:v>
      </x:c>
      <x:c r="M479"/>
      <x:c r="N479"/>
    </x:row>
    <x:row r="480">
      <x:c r="A480" t="str">
        <x:v>D Headland|2026-02-04</x:v>
      </x:c>
      <x:c r="B480" s="888" t="n">
        <x:v>46057</x:v>
      </x:c>
      <x:c r="C480" t="str">
        <x:v>D Headland</x:v>
      </x:c>
      <x:c r="D480" t="str">
        <x:v>Permanent</x:v>
      </x:c>
      <x:c r="E480" t="str">
        <x:v>Thurrock</x:v>
      </x:c>
      <x:c r="F480" t="str">
        <x:v>Operative Porter</x:v>
      </x:c>
      <x:c r="G480" t="str">
        <x:v>399424</x:v>
      </x:c>
      <x:c r="H480" t="str">
        <x:v>Apple Europe Limited</x:v>
      </x:c>
      <x:c r="I480" s="22" t="n">
        <x:v>11.5</x:v>
      </x:c>
      <x:c r="J480" t="str">
        <x:v>Worked</x:v>
      </x:c>
      <x:c r="K480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0" t="str">
        <x:v>Include</x:v>
      </x:c>
      <x:c r="M480"/>
      <x:c r="N480"/>
    </x:row>
    <x:row r="481">
      <x:c r="A481" t="str">
        <x:v>D Headland|2026-02-05</x:v>
      </x:c>
      <x:c r="B481" s="888" t="n">
        <x:v>46058</x:v>
      </x:c>
      <x:c r="C481" t="str">
        <x:v>D Headland</x:v>
      </x:c>
      <x:c r="D481" t="str">
        <x:v>Permanent</x:v>
      </x:c>
      <x:c r="E481" t="str">
        <x:v>Thurrock</x:v>
      </x:c>
      <x:c r="F481" t="str">
        <x:v>Operative Porter</x:v>
      </x:c>
      <x:c r="G481" t="str">
        <x:v>399424</x:v>
      </x:c>
      <x:c r="H481" t="str">
        <x:v>Apple Europe Limited</x:v>
      </x:c>
      <x:c r="I481" s="22" t="n">
        <x:v>11.5</x:v>
      </x:c>
      <x:c r="J481" t="str">
        <x:v>Worked</x:v>
      </x:c>
      <x:c r="K481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1" t="str">
        <x:v>Include</x:v>
      </x:c>
      <x:c r="M481"/>
      <x:c r="N481"/>
    </x:row>
    <x:row r="482">
      <x:c r="A482" t="str">
        <x:v>D Headland|2026-02-06</x:v>
      </x:c>
      <x:c r="B482" s="888" t="n">
        <x:v>46059</x:v>
      </x:c>
      <x:c r="C482" t="str">
        <x:v>D Headland</x:v>
      </x:c>
      <x:c r="D482" t="str">
        <x:v>Permanent</x:v>
      </x:c>
      <x:c r="E482" t="str">
        <x:v>Thurrock</x:v>
      </x:c>
      <x:c r="F482" t="str">
        <x:v>Operative Porter</x:v>
      </x:c>
      <x:c r="G482" t="str">
        <x:v>399424</x:v>
      </x:c>
      <x:c r="H482" t="str">
        <x:v>Apple Europe Limited</x:v>
      </x:c>
      <x:c r="I482" s="22" t="n">
        <x:v>11.5</x:v>
      </x:c>
      <x:c r="J482" t="str">
        <x:v>Worked</x:v>
      </x:c>
      <x:c r="K482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2" t="str">
        <x:v>Include</x:v>
      </x:c>
      <x:c r="M482"/>
      <x:c r="N482"/>
    </x:row>
    <x:row r="483">
      <x:c r="A483" t="str">
        <x:v>D Headland|2026-02-09</x:v>
      </x:c>
      <x:c r="B483" s="888" t="n">
        <x:v>46062</x:v>
      </x:c>
      <x:c r="C483" t="str">
        <x:v>D Headland</x:v>
      </x:c>
      <x:c r="D483" t="str">
        <x:v>Permanent</x:v>
      </x:c>
      <x:c r="E483" t="str">
        <x:v>Thurrock</x:v>
      </x:c>
      <x:c r="F483" t="str">
        <x:v>Operative Porter</x:v>
      </x:c>
      <x:c r="G483" t="str">
        <x:v>399424</x:v>
      </x:c>
      <x:c r="H483" t="str">
        <x:v>Apple Europe Limited</x:v>
      </x:c>
      <x:c r="I483" s="22" t="n">
        <x:v>11.5</x:v>
      </x:c>
      <x:c r="J483" t="str">
        <x:v>Worked</x:v>
      </x:c>
      <x:c r="K483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3" t="str">
        <x:v>Include</x:v>
      </x:c>
      <x:c r="M483"/>
      <x:c r="N483"/>
    </x:row>
    <x:row r="484">
      <x:c r="A484" t="str">
        <x:v>D Headland|2026-02-10</x:v>
      </x:c>
      <x:c r="B484" s="888" t="n">
        <x:v>46063</x:v>
      </x:c>
      <x:c r="C484" t="str">
        <x:v>D Headland</x:v>
      </x:c>
      <x:c r="D484" t="str">
        <x:v>Permanent</x:v>
      </x:c>
      <x:c r="E484" t="str">
        <x:v>Thurrock</x:v>
      </x:c>
      <x:c r="F484" t="str">
        <x:v>Operative Porter</x:v>
      </x:c>
      <x:c r="G484" t="str">
        <x:v>399424</x:v>
      </x:c>
      <x:c r="H484" t="str">
        <x:v>Apple Europe Limited</x:v>
      </x:c>
      <x:c r="I484" s="22" t="n">
        <x:v>11.5</x:v>
      </x:c>
      <x:c r="J484" t="str">
        <x:v>Worked</x:v>
      </x:c>
      <x:c r="K484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4" t="str">
        <x:v>Include</x:v>
      </x:c>
      <x:c r="M484"/>
      <x:c r="N484"/>
    </x:row>
    <x:row r="485">
      <x:c r="A485" t="str">
        <x:v>D Headland|2026-02-11</x:v>
      </x:c>
      <x:c r="B485" s="888" t="n">
        <x:v>46064</x:v>
      </x:c>
      <x:c r="C485" t="str">
        <x:v>D Headland</x:v>
      </x:c>
      <x:c r="D485" t="str">
        <x:v>Permanent</x:v>
      </x:c>
      <x:c r="E485" t="str">
        <x:v>Thurrock</x:v>
      </x:c>
      <x:c r="F485" t="str">
        <x:v>Operative Porter</x:v>
      </x:c>
      <x:c r="G485" t="str">
        <x:v>399424</x:v>
      </x:c>
      <x:c r="H485" t="str">
        <x:v>Apple Europe Limited</x:v>
      </x:c>
      <x:c r="I485" s="22" t="n">
        <x:v>11.5</x:v>
      </x:c>
      <x:c r="J485" t="str">
        <x:v>Worked</x:v>
      </x:c>
      <x:c r="K485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5" t="str">
        <x:v>Include</x:v>
      </x:c>
      <x:c r="M485"/>
      <x:c r="N485"/>
    </x:row>
    <x:row r="486">
      <x:c r="A486" t="str">
        <x:v>D Headland|2026-02-12</x:v>
      </x:c>
      <x:c r="B486" s="888" t="n">
        <x:v>46065</x:v>
      </x:c>
      <x:c r="C486" t="str">
        <x:v>D Headland</x:v>
      </x:c>
      <x:c r="D486" t="str">
        <x:v>Permanent</x:v>
      </x:c>
      <x:c r="E486" t="str">
        <x:v>Thurrock</x:v>
      </x:c>
      <x:c r="F486" t="str">
        <x:v>Operative Porter</x:v>
      </x:c>
      <x:c r="G486" t="str">
        <x:v>399424, 399426</x:v>
      </x:c>
      <x:c r="H486" t="str">
        <x:v>Apple Europe Limited</x:v>
      </x:c>
      <x:c r="I486" s="22" t="n">
        <x:v>13</x:v>
      </x:c>
      <x:c r="J486" t="str">
        <x:v>Worked — 2 records</x:v>
      </x:c>
      <x:c r="K486" t="str">
        <x:v>Employee 1504; home branch Thurrock; assigned role Operative Porter | Deployment branch: Thurrock | Actual role: Operative Skilled | Jobs: 399424, 399426 | Customers: Apple Europe Limited | Actual hours: 13.0; source records: 2</x:v>
      </x:c>
      <x:c r="L486" t="str">
        <x:v>Include</x:v>
      </x:c>
      <x:c r="M486"/>
      <x:c r="N486"/>
    </x:row>
    <x:row r="487">
      <x:c r="A487" t="str">
        <x:v>D Headland|2026-02-13</x:v>
      </x:c>
      <x:c r="B487" s="888" t="n">
        <x:v>46066</x:v>
      </x:c>
      <x:c r="C487" t="str">
        <x:v>D Headland</x:v>
      </x:c>
      <x:c r="D487" t="str">
        <x:v>Permanent</x:v>
      </x:c>
      <x:c r="E487" t="str">
        <x:v>Thurrock</x:v>
      </x:c>
      <x:c r="F487" t="str">
        <x:v>Operative Porter</x:v>
      </x:c>
      <x:c r="G487" t="str">
        <x:v>399424</x:v>
      </x:c>
      <x:c r="H487" t="str">
        <x:v>Apple Europe Limited</x:v>
      </x:c>
      <x:c r="I487" s="22" t="n">
        <x:v>12.5</x:v>
      </x:c>
      <x:c r="J487" t="str">
        <x:v>Worked — 2 records</x:v>
      </x:c>
      <x:c r="K487" t="str">
        <x:v>Employee 1504; home branch Thurrock; assigned role Operative Porter | Deployment branch: Thurrock | Actual role: Operative Skilled | Jobs: 399424 | Customers: Apple Europe Limited | Actual hours: 12.5; source records: 2</x:v>
      </x:c>
      <x:c r="L487" t="str">
        <x:v>Include</x:v>
      </x:c>
      <x:c r="M487"/>
      <x:c r="N487"/>
    </x:row>
    <x:row r="488">
      <x:c r="A488" t="str">
        <x:v>D Headland|2026-02-16</x:v>
      </x:c>
      <x:c r="B488" s="888" t="n">
        <x:v>46069</x:v>
      </x:c>
      <x:c r="C488" t="str">
        <x:v>D Headland</x:v>
      </x:c>
      <x:c r="D488" t="str">
        <x:v>Permanent</x:v>
      </x:c>
      <x:c r="E488" t="str">
        <x:v>Thurrock</x:v>
      </x:c>
      <x:c r="F488" t="str">
        <x:v>Operative Porter</x:v>
      </x:c>
      <x:c r="G488" t="str">
        <x:v>399424, 399426</x:v>
      </x:c>
      <x:c r="H488" t="str">
        <x:v>Apple Europe Limited</x:v>
      </x:c>
      <x:c r="I488" s="22" t="n">
        <x:v>12.5</x:v>
      </x:c>
      <x:c r="J488" t="str">
        <x:v>Worked — 2 records</x:v>
      </x:c>
      <x:c r="K488" t="str">
        <x:v>Employee 1504; home branch Thurrock; assigned role Operative Porter | Deployment branch: Thurrock | Actual role: Operative Skilled | Jobs: 399424, 399426 | Customers: Apple Europe Limited | Actual hours: 12.5; source records: 2</x:v>
      </x:c>
      <x:c r="L488" t="str">
        <x:v>Include</x:v>
      </x:c>
      <x:c r="M488"/>
      <x:c r="N488"/>
    </x:row>
    <x:row r="489">
      <x:c r="A489" t="str">
        <x:v>D Headland|2026-02-17</x:v>
      </x:c>
      <x:c r="B489" s="888" t="n">
        <x:v>46070</x:v>
      </x:c>
      <x:c r="C489" t="str">
        <x:v>D Headland</x:v>
      </x:c>
      <x:c r="D489" t="str">
        <x:v>Permanent</x:v>
      </x:c>
      <x:c r="E489" t="str">
        <x:v>Thurrock</x:v>
      </x:c>
      <x:c r="F489" t="str">
        <x:v>Operative Porter</x:v>
      </x:c>
      <x:c r="G489" t="str">
        <x:v>399424</x:v>
      </x:c>
      <x:c r="H489" t="str">
        <x:v>Apple Europe Limited</x:v>
      </x:c>
      <x:c r="I489" s="22" t="n">
        <x:v>12</x:v>
      </x:c>
      <x:c r="J489" t="str">
        <x:v>Worked</x:v>
      </x:c>
      <x:c r="K489" t="str">
        <x:v>Employee 1504; home branch Thurrock; assigned role Operative Porter | Deployment branch: Thurrock | Actual role: Operative Skilled | Jobs: 399424 | Customers: Apple Europe Limited | Actual hours: 12.0; source records: 1</x:v>
      </x:c>
      <x:c r="L489" t="str">
        <x:v>Include</x:v>
      </x:c>
      <x:c r="M489"/>
      <x:c r="N489"/>
    </x:row>
    <x:row r="490">
      <x:c r="A490" t="str">
        <x:v>D Headland|2026-02-18</x:v>
      </x:c>
      <x:c r="B490" s="888" t="n">
        <x:v>46071</x:v>
      </x:c>
      <x:c r="C490" t="str">
        <x:v>D Headland</x:v>
      </x:c>
      <x:c r="D490" t="str">
        <x:v>Permanent</x:v>
      </x:c>
      <x:c r="E490" t="str">
        <x:v>Thurrock</x:v>
      </x:c>
      <x:c r="F490" t="str">
        <x:v>Operative Porter</x:v>
      </x:c>
      <x:c r="G490" t="str">
        <x:v>399424</x:v>
      </x:c>
      <x:c r="H490" t="str">
        <x:v>Apple Europe Limited</x:v>
      </x:c>
      <x:c r="I490" s="22" t="n">
        <x:v>12</x:v>
      </x:c>
      <x:c r="J490" t="str">
        <x:v>Worked</x:v>
      </x:c>
      <x:c r="K490" t="str">
        <x:v>Employee 1504; home branch Thurrock; assigned role Operative Porter | Deployment branch: Thurrock | Actual role: Operative Skilled | Jobs: 399424 | Customers: Apple Europe Limited | Actual hours: 12.0; source records: 1</x:v>
      </x:c>
      <x:c r="L490" t="str">
        <x:v>Include</x:v>
      </x:c>
      <x:c r="M490"/>
      <x:c r="N490"/>
    </x:row>
    <x:row r="491">
      <x:c r="A491" t="str">
        <x:v>D Headland|2026-02-19</x:v>
      </x:c>
      <x:c r="B491" s="888" t="n">
        <x:v>46072</x:v>
      </x:c>
      <x:c r="C491" t="str">
        <x:v>D Headland</x:v>
      </x:c>
      <x:c r="D491" t="str">
        <x:v>Permanent</x:v>
      </x:c>
      <x:c r="E491" t="str">
        <x:v>Thurrock</x:v>
      </x:c>
      <x:c r="F491" t="str">
        <x:v>Operative Porter</x:v>
      </x:c>
      <x:c r="G491" t="str">
        <x:v>399424</x:v>
      </x:c>
      <x:c r="H491" t="str">
        <x:v>Apple Europe Limited</x:v>
      </x:c>
      <x:c r="I491" s="22" t="n">
        <x:v>12</x:v>
      </x:c>
      <x:c r="J491" t="str">
        <x:v>Worked</x:v>
      </x:c>
      <x:c r="K491" t="str">
        <x:v>Employee 1504; home branch Thurrock; assigned role Operative Porter | Deployment branch: Thurrock | Actual role: Operative Skilled | Jobs: 399424 | Customers: Apple Europe Limited | Actual hours: 12.0; source records: 1</x:v>
      </x:c>
      <x:c r="L491" t="str">
        <x:v>Include</x:v>
      </x:c>
      <x:c r="M491"/>
      <x:c r="N491"/>
    </x:row>
    <x:row r="492">
      <x:c r="A492" t="str">
        <x:v>D Headland|2026-02-20</x:v>
      </x:c>
      <x:c r="B492" s="888" t="n">
        <x:v>46073</x:v>
      </x:c>
      <x:c r="C492" t="str">
        <x:v>D Headland</x:v>
      </x:c>
      <x:c r="D492" t="str">
        <x:v>Permanent</x:v>
      </x:c>
      <x:c r="E492" t="str">
        <x:v>Thurrock</x:v>
      </x:c>
      <x:c r="F492" t="str">
        <x:v>Operative Porter</x:v>
      </x:c>
      <x:c r="G492" t="str">
        <x:v>399424</x:v>
      </x:c>
      <x:c r="H492" t="str">
        <x:v>Apple Europe Limited</x:v>
      </x:c>
      <x:c r="I492" s="22" t="n">
        <x:v>12.5</x:v>
      </x:c>
      <x:c r="J492" t="str">
        <x:v>Worked — 2 records</x:v>
      </x:c>
      <x:c r="K492" t="str">
        <x:v>Employee 1504; home branch Thurrock; assigned role Operative Porter | Deployment branch: Thurrock | Actual role: Operative Skilled | Jobs: 399424 | Customers: Apple Europe Limited | Actual hours: 12.5; source records: 2</x:v>
      </x:c>
      <x:c r="L492" t="str">
        <x:v>Include</x:v>
      </x:c>
      <x:c r="M492"/>
      <x:c r="N492"/>
    </x:row>
    <x:row r="493">
      <x:c r="A493" t="str">
        <x:v>D Headland|2026-02-23</x:v>
      </x:c>
      <x:c r="B493" s="888" t="n">
        <x:v>46076</x:v>
      </x:c>
      <x:c r="C493" t="str">
        <x:v>D Headland</x:v>
      </x:c>
      <x:c r="D493" t="str">
        <x:v>Permanent</x:v>
      </x:c>
      <x:c r="E493" t="str">
        <x:v>Thurrock</x:v>
      </x:c>
      <x:c r="F493" t="str">
        <x:v>Operative Porter</x:v>
      </x:c>
      <x:c r="G493" t="str">
        <x:v>399424, 399426</x:v>
      </x:c>
      <x:c r="H493" t="str">
        <x:v>Apple Europe Limited</x:v>
      </x:c>
      <x:c r="I493" s="22" t="n">
        <x:v>12.5</x:v>
      </x:c>
      <x:c r="J493" t="str">
        <x:v>Worked — 2 records</x:v>
      </x:c>
      <x:c r="K493" t="str">
        <x:v>Employee 1504; home branch Thurrock; assigned role Operative Porter | Deployment branch: Thurrock | Actual role: Operative Skilled | Jobs: 399424, 399426 | Customers: Apple Europe Limited | Actual hours: 12.5; source records: 2</x:v>
      </x:c>
      <x:c r="L493" t="str">
        <x:v>Include</x:v>
      </x:c>
      <x:c r="M493"/>
      <x:c r="N493"/>
    </x:row>
    <x:row r="494">
      <x:c r="A494" t="str">
        <x:v>D Headland|2026-02-24</x:v>
      </x:c>
      <x:c r="B494" s="888" t="n">
        <x:v>46077</x:v>
      </x:c>
      <x:c r="C494" t="str">
        <x:v>D Headland</x:v>
      </x:c>
      <x:c r="D494" t="str">
        <x:v>Permanent</x:v>
      </x:c>
      <x:c r="E494" t="str">
        <x:v>Thurrock</x:v>
      </x:c>
      <x:c r="F494" t="str">
        <x:v>Operative Porter</x:v>
      </x:c>
      <x:c r="G494" t="str">
        <x:v>399424</x:v>
      </x:c>
      <x:c r="H494" t="str">
        <x:v>Apple Europe Limited</x:v>
      </x:c>
      <x:c r="I494" s="22" t="n">
        <x:v>11.5</x:v>
      </x:c>
      <x:c r="J494" t="str">
        <x:v>Worked</x:v>
      </x:c>
      <x:c r="K494" t="str">
        <x:v>Employee 1504; home branch Thurrock; assigned role Operative Porter | Deployment branch: Thurrock | Actual role: Operative Skilled | Jobs: 399424 | Customers: Apple Europe Limited | Actual hours: 11.5; source records: 1</x:v>
      </x:c>
      <x:c r="L494" t="str">
        <x:v>Include</x:v>
      </x:c>
      <x:c r="M494"/>
      <x:c r="N494"/>
    </x:row>
    <x:row r="495">
      <x:c r="A495" t="str">
        <x:v>D Headland|2026-02-25</x:v>
      </x:c>
      <x:c r="B495" s="888" t="n">
        <x:v>46078</x:v>
      </x:c>
      <x:c r="C495" t="str">
        <x:v>D Headland</x:v>
      </x:c>
      <x:c r="D495" t="str">
        <x:v>Permanent</x:v>
      </x:c>
      <x:c r="E495" t="str">
        <x:v>Thurrock</x:v>
      </x:c>
      <x:c r="F495" t="str">
        <x:v>Operative Porter</x:v>
      </x:c>
      <x:c r="G495" t="str">
        <x:v>399424</x:v>
      </x:c>
      <x:c r="H495" t="str">
        <x:v>Apple Europe Limited</x:v>
      </x:c>
      <x:c r="I495" s="22" t="n">
        <x:v>11.5</x:v>
      </x:c>
      <x:c r="J495" t="str">
        <x:v>Worked</x:v>
      </x:c>
      <x:c r="K495" t="str">
        <x:v>Employee 1504; home branch Thurrock; assigned role Operative Porter | Deployment branch: Thurrock | Actual role: Operative Skilled | Jobs: 399424 | Customers: Apple Europe Limited | Actual hours: 11.5; source records: 1</x:v>
      </x:c>
      <x:c r="L495" t="str">
        <x:v>Include</x:v>
      </x:c>
      <x:c r="M495"/>
      <x:c r="N495"/>
    </x:row>
    <x:row r="496">
      <x:c r="A496" t="str">
        <x:v>D Headland|2026-02-26</x:v>
      </x:c>
      <x:c r="B496" s="888" t="n">
        <x:v>46079</x:v>
      </x:c>
      <x:c r="C496" t="str">
        <x:v>D Headland</x:v>
      </x:c>
      <x:c r="D496" t="str">
        <x:v>Permanent</x:v>
      </x:c>
      <x:c r="E496" t="str">
        <x:v>Thurrock</x:v>
      </x:c>
      <x:c r="F496" t="str">
        <x:v>Operative Porter</x:v>
      </x:c>
      <x:c r="G496" t="str">
        <x:v>399424</x:v>
      </x:c>
      <x:c r="H496" t="str">
        <x:v>Apple Europe Limited</x:v>
      </x:c>
      <x:c r="I496" s="22" t="n">
        <x:v>11.5</x:v>
      </x:c>
      <x:c r="J496" t="str">
        <x:v>Worked</x:v>
      </x:c>
      <x:c r="K496" t="str">
        <x:v>Employee 1504; home branch Thurrock; assigned role Operative Porter | Deployment branch: Thurrock | Actual role: Operative Skilled | Jobs: 399424 | Customers: Apple Europe Limited | Actual hours: 11.5; source records: 1</x:v>
      </x:c>
      <x:c r="L496" t="str">
        <x:v>Include</x:v>
      </x:c>
      <x:c r="M496"/>
      <x:c r="N496"/>
    </x:row>
    <x:row r="497">
      <x:c r="A497" t="str">
        <x:v>D Headland|2026-02-27</x:v>
      </x:c>
      <x:c r="B497" s="888" t="n">
        <x:v>46080</x:v>
      </x:c>
      <x:c r="C497" t="str">
        <x:v>D Headland</x:v>
      </x:c>
      <x:c r="D497" t="str">
        <x:v>Permanent</x:v>
      </x:c>
      <x:c r="E497" t="str">
        <x:v>Thurrock</x:v>
      </x:c>
      <x:c r="F497" t="str">
        <x:v>Operative Porter</x:v>
      </x:c>
      <x:c r="G497" t="str">
        <x:v>399424</x:v>
      </x:c>
      <x:c r="H497" t="str">
        <x:v>Apple Europe Limited</x:v>
      </x:c>
      <x:c r="I497" s="22" t="n">
        <x:v>11.5</x:v>
      </x:c>
      <x:c r="J497" t="str">
        <x:v>Worked</x:v>
      </x:c>
      <x:c r="K497" t="str">
        <x:v>Employee 1504; home branch Thurrock; assigned role Operative Porter | Deployment branch: Thurrock | Actual role: Operative Skilled | Jobs: 399424 | Customers: Apple Europe Limited | Actual hours: 11.5; source records: 1</x:v>
      </x:c>
      <x:c r="L497" t="str">
        <x:v>Include</x:v>
      </x:c>
      <x:c r="M497"/>
      <x:c r="N497"/>
    </x:row>
    <x:row r="498">
      <x:c r="A498" t="str">
        <x:v>D Hodgson (B)|2026-02-01</x:v>
      </x:c>
      <x:c r="B498" s="888" t="n">
        <x:v>46054</x:v>
      </x:c>
      <x:c r="C498" t="str">
        <x:v>D Hodgson (B)</x:v>
      </x:c>
      <x:c r="D498" t="str">
        <x:v>Permanent</x:v>
      </x:c>
      <x:c r="E498" t="str">
        <x:v>Thurrock</x:v>
      </x:c>
      <x:c r="F498" t="str">
        <x:v>Operative Skilled</x:v>
      </x:c>
      <x:c r="G498" t="str">
        <x:v>399487</x:v>
      </x:c>
      <x:c r="H498" t="str">
        <x:v>UBS Investment Bank</x:v>
      </x:c>
      <x:c r="I498" s="22" t="n">
        <x:v>8.5</x:v>
      </x:c>
      <x:c r="J498" t="str">
        <x:v>Worked</x:v>
      </x:c>
      <x:c r="K498" t="str">
        <x:v>Employee 1508; home branch Thurrock; assigned role Operative Skilled | Deployment branch: Thurrock | Actual role: Operative Skilled | Jobs: 399487 | Customers: UBS Investment Bank | Actual hours: 8.5; source records: 1</x:v>
      </x:c>
      <x:c r="L498" t="str">
        <x:v>Include</x:v>
      </x:c>
      <x:c r="M498"/>
      <x:c r="N498"/>
    </x:row>
    <x:row r="499">
      <x:c r="A499" t="str">
        <x:v>D Hodgson (B)|2026-02-02</x:v>
      </x:c>
      <x:c r="B499" s="888" t="n">
        <x:v>46055</x:v>
      </x:c>
      <x:c r="C499" t="str">
        <x:v>D Hodgson (B)</x:v>
      </x:c>
      <x:c r="D499" t="str">
        <x:v>Permanent</x:v>
      </x:c>
      <x:c r="E499" t="str">
        <x:v>Thurrock</x:v>
      </x:c>
      <x:c r="F499" t="str">
        <x:v>Operative Skilled</x:v>
      </x:c>
      <x:c r="G499" t="str">
        <x:v>399351</x:v>
      </x:c>
      <x:c r="H499" t="str">
        <x:v>UBS Investment Bank</x:v>
      </x:c>
      <x:c r="I499" s="22" t="n">
        <x:v>6.5</x:v>
      </x:c>
      <x:c r="J499" t="str">
        <x:v>Worked</x:v>
      </x:c>
      <x:c r="K499" t="str">
        <x:v>Employee 1508; home branch Thurrock; assigned role Operative Skilled | Deployment branch: Thurrock | Actual role: Operative Skilled | Jobs: 399351 | Customers: UBS Investment Bank | Actual hours: 6.5; source records: 1</x:v>
      </x:c>
      <x:c r="L499" t="str">
        <x:v>Include</x:v>
      </x:c>
      <x:c r="M499"/>
      <x:c r="N499"/>
    </x:row>
    <x:row r="500">
      <x:c r="A500" t="str">
        <x:v>D Hodgson (B)|2026-02-03</x:v>
      </x:c>
      <x:c r="B500" s="888" t="n">
        <x:v>46056</x:v>
      </x:c>
      <x:c r="C500" t="str">
        <x:v>D Hodgson (B)</x:v>
      </x:c>
      <x:c r="D500" t="str">
        <x:v>Permanent</x:v>
      </x:c>
      <x:c r="E500" t="str">
        <x:v>Thurrock</x:v>
      </x:c>
      <x:c r="F500" t="str">
        <x:v>Operative Skilled</x:v>
      </x:c>
      <x:c r="G500" t="str">
        <x:v>399351</x:v>
      </x:c>
      <x:c r="H500" t="str">
        <x:v>UBS Investment Bank</x:v>
      </x:c>
      <x:c r="I500" s="22" t="n">
        <x:v>7.5</x:v>
      </x:c>
      <x:c r="J500" t="str">
        <x:v>Worked</x:v>
      </x:c>
      <x:c r="K500" t="str">
        <x:v>Employee 1508; home branch Thurrock; assigned role Operative Skilled | Deployment branch: Thurrock | Actual role: Operative Skilled | Jobs: 399351 | Customers: UBS Investment Bank | Actual hours: 7.5; source records: 1</x:v>
      </x:c>
      <x:c r="L500" t="str">
        <x:v>Include</x:v>
      </x:c>
      <x:c r="M500"/>
      <x:c r="N500"/>
    </x:row>
    <x:row r="501">
      <x:c r="A501" t="str">
        <x:v>D Hodgson (B)|2026-02-04</x:v>
      </x:c>
      <x:c r="B501" s="888" t="n">
        <x:v>46057</x:v>
      </x:c>
      <x:c r="C501" t="str">
        <x:v>D Hodgson (B)</x:v>
      </x:c>
      <x:c r="D501" t="str">
        <x:v>Permanent</x:v>
      </x:c>
      <x:c r="E501" t="str">
        <x:v>Thurrock</x:v>
      </x:c>
      <x:c r="F501" t="str">
        <x:v>Operative Skilled</x:v>
      </x:c>
      <x:c r="G501" t="str">
        <x:v>399351</x:v>
      </x:c>
      <x:c r="H501" t="str">
        <x:v>UBS Investment Bank</x:v>
      </x:c>
      <x:c r="I501" s="22" t="n">
        <x:v>8.5</x:v>
      </x:c>
      <x:c r="J501" t="str">
        <x:v>Worked</x:v>
      </x:c>
      <x:c r="K501" t="str">
        <x:v>Employee 1508; home branch Thurrock; assigned role Operative Skilled | Deployment branch: Thurrock | Actual role: Operative Skilled | Jobs: 399351 | Customers: UBS Investment Bank | Actual hours: 8.5; source records: 1</x:v>
      </x:c>
      <x:c r="L501" t="str">
        <x:v>Include</x:v>
      </x:c>
      <x:c r="M501"/>
      <x:c r="N501"/>
    </x:row>
    <x:row r="502">
      <x:c r="A502" t="str">
        <x:v>D Hodgson (B)|2026-02-05</x:v>
      </x:c>
      <x:c r="B502" s="888" t="n">
        <x:v>46058</x:v>
      </x:c>
      <x:c r="C502" t="str">
        <x:v>D Hodgson (B)</x:v>
      </x:c>
      <x:c r="D502" t="str">
        <x:v>Permanent</x:v>
      </x:c>
      <x:c r="E502" t="str">
        <x:v>Thurrock</x:v>
      </x:c>
      <x:c r="F502" t="str">
        <x:v>Operative Skilled</x:v>
      </x:c>
      <x:c r="G502" t="str">
        <x:v>399351</x:v>
      </x:c>
      <x:c r="H502" t="str">
        <x:v>UBS Investment Bank</x:v>
      </x:c>
      <x:c r="I502" s="22" t="n">
        <x:v>6</x:v>
      </x:c>
      <x:c r="J502" t="str">
        <x:v>Worked</x:v>
      </x:c>
      <x:c r="K502" t="str">
        <x:v>Employee 1508; home branch Thurrock; assigned role Operative Skilled | Deployment branch: Thurrock | Actual role: Operative Skilled | Jobs: 399351 | Customers: UBS Investment Bank | Actual hours: 6.0; source records: 1</x:v>
      </x:c>
      <x:c r="L502" t="str">
        <x:v>Include</x:v>
      </x:c>
      <x:c r="M502"/>
      <x:c r="N502"/>
    </x:row>
    <x:row r="503">
      <x:c r="A503" t="str">
        <x:v>D Hodgson (B)|2026-02-06</x:v>
      </x:c>
      <x:c r="B503" s="888" t="n">
        <x:v>46059</x:v>
      </x:c>
      <x:c r="C503" t="str">
        <x:v>D Hodgson (B)</x:v>
      </x:c>
      <x:c r="D503" t="str">
        <x:v>Permanent</x:v>
      </x:c>
      <x:c r="E503" t="str">
        <x:v>Thurrock</x:v>
      </x:c>
      <x:c r="F503" t="str">
        <x:v>Operative Skilled</x:v>
      </x:c>
      <x:c r="G503" t="str">
        <x:v>400098</x:v>
      </x:c>
      <x:c r="H503" t="str">
        <x:v>UBS Investment Bank</x:v>
      </x:c>
      <x:c r="I503" s="22" t="n">
        <x:v>14</x:v>
      </x:c>
      <x:c r="J503" t="str">
        <x:v>Worked</x:v>
      </x:c>
      <x:c r="K503" t="str">
        <x:v>Employee 1508; home branch Thurrock; assigned role Operative Skilled | Deployment branch: Thurrock | Actual role: Operative Skilled | Jobs: 400098 | Customers: UBS Investment Bank | Actual hours: 14.0; source records: 1</x:v>
      </x:c>
      <x:c r="L503" t="str">
        <x:v>Include</x:v>
      </x:c>
      <x:c r="M503"/>
      <x:c r="N503"/>
    </x:row>
    <x:row r="504">
      <x:c r="A504" t="str">
        <x:v>D Hodgson (B)|2026-02-07</x:v>
      </x:c>
      <x:c r="B504" s="888" t="n">
        <x:v>46060</x:v>
      </x:c>
      <x:c r="C504" t="str">
        <x:v>D Hodgson (B)</x:v>
      </x:c>
      <x:c r="D504" t="str">
        <x:v>Permanent</x:v>
      </x:c>
      <x:c r="E504" t="str">
        <x:v>Thurrock</x:v>
      </x:c>
      <x:c r="F504" t="str">
        <x:v>Operative Skilled</x:v>
      </x:c>
      <x:c r="G504" t="str">
        <x:v>400098</x:v>
      </x:c>
      <x:c r="H504" t="str">
        <x:v>UBS Investment Bank</x:v>
      </x:c>
      <x:c r="I504" s="22" t="n">
        <x:v>5</x:v>
      </x:c>
      <x:c r="J504" t="str">
        <x:v>Worked</x:v>
      </x:c>
      <x:c r="K504" t="str">
        <x:v>Employee 1508; home branch Thurrock; assigned role Operative Skilled | Deployment branch: Thurrock | Actual role: Operative Skilled | Jobs: 400098 | Customers: UBS Investment Bank | Actual hours: 5.0; source records: 1</x:v>
      </x:c>
      <x:c r="L504" t="str">
        <x:v>Include</x:v>
      </x:c>
      <x:c r="M504"/>
      <x:c r="N504"/>
    </x:row>
    <x:row r="505">
      <x:c r="A505" t="str">
        <x:v>D Hodgson (B)|2026-02-08</x:v>
      </x:c>
      <x:c r="B505" s="888" t="n">
        <x:v>46061</x:v>
      </x:c>
      <x:c r="C505" t="str">
        <x:v>D Hodgson (B)</x:v>
      </x:c>
      <x:c r="D505" t="str">
        <x:v>Permanent</x:v>
      </x:c>
      <x:c r="E505" t="str">
        <x:v>Thurrock</x:v>
      </x:c>
      <x:c r="F505" t="str">
        <x:v>Operative Skilled</x:v>
      </x:c>
      <x:c r="G505" t="str">
        <x:v>400098</x:v>
      </x:c>
      <x:c r="H505" t="str">
        <x:v>UBS Investment Bank</x:v>
      </x:c>
      <x:c r="I505" s="22" t="n">
        <x:v>6</x:v>
      </x:c>
      <x:c r="J505" t="str">
        <x:v>Worked</x:v>
      </x:c>
      <x:c r="K505" t="str">
        <x:v>Employee 1508; home branch Thurrock; assigned role Operative Skilled | Deployment branch: Thurrock | Actual role: Operative Skilled | Jobs: 400098 | Customers: UBS Investment Bank | Actual hours: 6.0; source records: 1</x:v>
      </x:c>
      <x:c r="L505" t="str">
        <x:v>Include</x:v>
      </x:c>
      <x:c r="M505"/>
      <x:c r="N505"/>
    </x:row>
    <x:row r="506">
      <x:c r="A506" t="str">
        <x:v>D Hodgson (B)|2026-02-09</x:v>
      </x:c>
      <x:c r="B506" s="888" t="n">
        <x:v>46062</x:v>
      </x:c>
      <x:c r="C506" t="str">
        <x:v>D Hodgson (B)</x:v>
      </x:c>
      <x:c r="D506" t="str">
        <x:v>Permanent</x:v>
      </x:c>
      <x:c r="E506" t="str">
        <x:v>Thurrock</x:v>
      </x:c>
      <x:c r="F506" t="str">
        <x:v>Operative Skilled</x:v>
      </x:c>
      <x:c r="G506" t="str">
        <x:v>394921</x:v>
      </x:c>
      <x:c r="H506" t="str">
        <x:v>MSC Cruise Management (UK) Limited</x:v>
      </x:c>
      <x:c r="I506" s="22" t="n">
        <x:v>7</x:v>
      </x:c>
      <x:c r="J506" t="str">
        <x:v>Worked</x:v>
      </x:c>
      <x:c r="K506" t="str">
        <x:v>Employee 1508; home branch Thurrock; assigned role Operative Skilled | Deployment branch: Croydon | Actual role: Operative Porter | Jobs: 394921 | Customers: MSC Cruise Management (UK) Limited | Actual hours: 7.0; source records: 1</x:v>
      </x:c>
      <x:c r="L506" t="str">
        <x:v>Include</x:v>
      </x:c>
      <x:c r="M506"/>
      <x:c r="N506"/>
    </x:row>
    <x:row r="507">
      <x:c r="A507" t="str">
        <x:v>D Hodgson (B)|2026-02-10</x:v>
      </x:c>
      <x:c r="B507" s="888" t="n">
        <x:v>46063</x:v>
      </x:c>
      <x:c r="C507" t="str">
        <x:v>D Hodgson (B)</x:v>
      </x:c>
      <x:c r="D507" t="str">
        <x:v>Permanent</x:v>
      </x:c>
      <x:c r="E507" t="str">
        <x:v>Thurrock</x:v>
      </x:c>
      <x:c r="F507" t="str">
        <x:v>Operative Skilled</x:v>
      </x:c>
      <x:c r="G507" t="str">
        <x:v>394921</x:v>
      </x:c>
      <x:c r="H507" t="str">
        <x:v>MSC Cruise Management (UK) Limited</x:v>
      </x:c>
      <x:c r="I507" s="22" t="n">
        <x:v>6</x:v>
      </x:c>
      <x:c r="J507" t="str">
        <x:v>Worked</x:v>
      </x:c>
      <x:c r="K507" t="str">
        <x:v>Employee 1508; home branch Thurrock; assigned role Operative Skilled | Deployment branch: Croydon | Actual role: Operative Porter | Jobs: 394921 | Customers: MSC Cruise Management (UK) Limited | Actual hours: 6.0; source records: 1</x:v>
      </x:c>
      <x:c r="L507" t="str">
        <x:v>Include</x:v>
      </x:c>
      <x:c r="M507"/>
      <x:c r="N507"/>
    </x:row>
    <x:row r="508">
      <x:c r="A508" t="str">
        <x:v>D Hodgson (B)|2026-02-11</x:v>
      </x:c>
      <x:c r="B508" s="888" t="n">
        <x:v>46064</x:v>
      </x:c>
      <x:c r="C508" t="str">
        <x:v>D Hodgson (B)</x:v>
      </x:c>
      <x:c r="D508" t="str">
        <x:v>Permanent</x:v>
      </x:c>
      <x:c r="E508" t="str">
        <x:v>Thurrock</x:v>
      </x:c>
      <x:c r="F508" t="str">
        <x:v>Operative Skilled</x:v>
      </x:c>
      <x:c r="G508" t="str">
        <x:v>394921</x:v>
      </x:c>
      <x:c r="H508" t="str">
        <x:v>MSC Cruise Management (UK) Limited</x:v>
      </x:c>
      <x:c r="I508" s="22" t="n">
        <x:v>9</x:v>
      </x:c>
      <x:c r="J508" t="str">
        <x:v>Worked</x:v>
      </x:c>
      <x:c r="K508" t="str">
        <x:v>Employee 1508; home branch Thurrock; assigned role Operative Skilled | Deployment branch: Croydon | Actual role: Operative Skilled | Jobs: 394921 | Customers: MSC Cruise Management (UK) Limited | Actual hours: 9.0; source records: 1</x:v>
      </x:c>
      <x:c r="L508" t="str">
        <x:v>Include</x:v>
      </x:c>
      <x:c r="M508"/>
      <x:c r="N508"/>
    </x:row>
    <x:row r="509">
      <x:c r="A509" t="str">
        <x:v>D Hodgson (B)|2026-02-12</x:v>
      </x:c>
      <x:c r="B509" s="888" t="n">
        <x:v>46065</x:v>
      </x:c>
      <x:c r="C509" t="str">
        <x:v>D Hodgson (B)</x:v>
      </x:c>
      <x:c r="D509" t="str">
        <x:v>Permanent</x:v>
      </x:c>
      <x:c r="E509" t="str">
        <x:v>Thurrock</x:v>
      </x:c>
      <x:c r="F509" t="str">
        <x:v>Operative Skilled</x:v>
      </x:c>
      <x:c r="G509" t="str">
        <x:v>400101</x:v>
      </x:c>
      <x:c r="H509" t="str">
        <x:v>UBS Investment Bank</x:v>
      </x:c>
      <x:c r="I509" s="22" t="n">
        <x:v>7.5</x:v>
      </x:c>
      <x:c r="J509" t="str">
        <x:v>Worked</x:v>
      </x:c>
      <x:c r="K509" t="str">
        <x:v>Employee 1508; home branch Thurrock; assigned role Operative Skilled | Deployment branch: Thurrock | Actual role: Operative Skilled | Jobs: 400101 | Customers: UBS Investment Bank | Actual hours: 7.5; source records: 1</x:v>
      </x:c>
      <x:c r="L509" t="str">
        <x:v>Include</x:v>
      </x:c>
      <x:c r="M509"/>
      <x:c r="N509"/>
    </x:row>
    <x:row r="510">
      <x:c r="A510" t="str">
        <x:v>D Hodgson (B)|2026-02-13</x:v>
      </x:c>
      <x:c r="B510" s="888" t="n">
        <x:v>46066</x:v>
      </x:c>
      <x:c r="C510" t="str">
        <x:v>D Hodgson (B)</x:v>
      </x:c>
      <x:c r="D510" t="str">
        <x:v>Permanent</x:v>
      </x:c>
      <x:c r="E510" t="str">
        <x:v>Thurrock</x:v>
      </x:c>
      <x:c r="F510" t="str">
        <x:v>Operative Skilled</x:v>
      </x:c>
      <x:c r="G510" t="str">
        <x:v>400101</x:v>
      </x:c>
      <x:c r="H510" t="str">
        <x:v>UBS Investment Bank</x:v>
      </x:c>
      <x:c r="I510" s="22" t="n">
        <x:v>16.5</x:v>
      </x:c>
      <x:c r="J510" t="str">
        <x:v>Worked</x:v>
      </x:c>
      <x:c r="K510" t="str">
        <x:v>Employee 1508; home branch Thurrock; assigned role Operative Skilled | Deployment branch: Thurrock | Actual role: Operative Skilled | Jobs: 400101 | Customers: UBS Investment Bank | Actual hours: 16.5; source records: 1</x:v>
      </x:c>
      <x:c r="L510" t="str">
        <x:v>Include</x:v>
      </x:c>
      <x:c r="M510"/>
      <x:c r="N510"/>
    </x:row>
    <x:row r="511">
      <x:c r="A511" t="str">
        <x:v>D Hodgson (B)|2026-02-14</x:v>
      </x:c>
      <x:c r="B511" s="888" t="n">
        <x:v>46067</x:v>
      </x:c>
      <x:c r="C511" t="str">
        <x:v>D Hodgson (B)</x:v>
      </x:c>
      <x:c r="D511" t="str">
        <x:v>Permanent</x:v>
      </x:c>
      <x:c r="E511" t="str">
        <x:v>Thurrock</x:v>
      </x:c>
      <x:c r="F511" t="str">
        <x:v>Operative Skilled</x:v>
      </x:c>
      <x:c r="G511" t="str">
        <x:v>400101</x:v>
      </x:c>
      <x:c r="H511" t="str">
        <x:v>UBS Investment Bank</x:v>
      </x:c>
      <x:c r="I511" s="22" t="n">
        <x:v>8.5</x:v>
      </x:c>
      <x:c r="J511" t="str">
        <x:v>Worked</x:v>
      </x:c>
      <x:c r="K511" t="str">
        <x:v>Employee 1508; home branch Thurrock; assigned role Operative Skilled | Deployment branch: Thurrock | Actual role: Operative Skilled | Jobs: 400101 | Customers: UBS Investment Bank | Actual hours: 8.5; source records: 1</x:v>
      </x:c>
      <x:c r="L511" t="str">
        <x:v>Include</x:v>
      </x:c>
      <x:c r="M511"/>
      <x:c r="N511"/>
    </x:row>
    <x:row r="512">
      <x:c r="A512" t="str">
        <x:v>D Hodgson (B)|2026-02-16</x:v>
      </x:c>
      <x:c r="B512" s="888" t="n">
        <x:v>46069</x:v>
      </x:c>
      <x:c r="C512" t="str">
        <x:v>D Hodgson (B)</x:v>
      </x:c>
      <x:c r="D512" t="str">
        <x:v>Permanent</x:v>
      </x:c>
      <x:c r="E512" t="str">
        <x:v>Thurrock</x:v>
      </x:c>
      <x:c r="F512" t="str">
        <x:v>Operative Skilled</x:v>
      </x:c>
      <x:c r="G512"/>
      <x:c r="H512"/>
      <x:c r="I512" s="22" t="n">
        <x:v>0</x:v>
      </x:c>
      <x:c r="J512" t="str">
        <x:v>Annual leave</x:v>
      </x:c>
      <x:c r="K512" t="str">
        <x:v>Employee 1508; home branch Thurrock; assigned role Operative Skilled | Leave: Annual Leave (Hours) | Leave calendar basis: Variable-pattern period</x:v>
      </x:c>
      <x:c r="L512" t="str">
        <x:v>Include</x:v>
      </x:c>
      <x:c r="M512"/>
      <x:c r="N512"/>
    </x:row>
    <x:row r="513">
      <x:c r="A513" t="str">
        <x:v>D Hodgson (B)|2026-02-17</x:v>
      </x:c>
      <x:c r="B513" s="888" t="n">
        <x:v>46070</x:v>
      </x:c>
      <x:c r="C513" t="str">
        <x:v>D Hodgson (B)</x:v>
      </x:c>
      <x:c r="D513" t="str">
        <x:v>Permanent</x:v>
      </x:c>
      <x:c r="E513" t="str">
        <x:v>Thurrock</x:v>
      </x:c>
      <x:c r="F513" t="str">
        <x:v>Operative Skilled</x:v>
      </x:c>
      <x:c r="G513"/>
      <x:c r="H513"/>
      <x:c r="I513" s="22" t="n">
        <x:v>0</x:v>
      </x:c>
      <x:c r="J513" t="str">
        <x:v>Annual leave</x:v>
      </x:c>
      <x:c r="K513" t="str">
        <x:v>Employee 1508; home branch Thurrock; assigned role Operative Skilled | Leave: Annual Leave (Hours) | Leave calendar basis: Variable-pattern period</x:v>
      </x:c>
      <x:c r="L513" t="str">
        <x:v>Include</x:v>
      </x:c>
      <x:c r="M513"/>
      <x:c r="N513"/>
    </x:row>
    <x:row r="514">
      <x:c r="A514" t="str">
        <x:v>D Hodgson (B)|2026-02-18</x:v>
      </x:c>
      <x:c r="B514" s="888" t="n">
        <x:v>46071</x:v>
      </x:c>
      <x:c r="C514" t="str">
        <x:v>D Hodgson (B)</x:v>
      </x:c>
      <x:c r="D514" t="str">
        <x:v>Permanent</x:v>
      </x:c>
      <x:c r="E514" t="str">
        <x:v>Thurrock</x:v>
      </x:c>
      <x:c r="F514" t="str">
        <x:v>Operative Skilled</x:v>
      </x:c>
      <x:c r="G514"/>
      <x:c r="H514"/>
      <x:c r="I514" s="22" t="n">
        <x:v>0</x:v>
      </x:c>
      <x:c r="J514" t="str">
        <x:v>Annual leave</x:v>
      </x:c>
      <x:c r="K514" t="str">
        <x:v>Employee 1508; home branch Thurrock; assigned role Operative Skilled | Leave: Annual Leave (Hours) | Leave calendar basis: Variable-pattern period</x:v>
      </x:c>
      <x:c r="L514" t="str">
        <x:v>Include</x:v>
      </x:c>
      <x:c r="M514"/>
      <x:c r="N514"/>
    </x:row>
    <x:row r="515">
      <x:c r="A515" t="str">
        <x:v>D Hodgson (B)|2026-02-19</x:v>
      </x:c>
      <x:c r="B515" s="888" t="n">
        <x:v>46072</x:v>
      </x:c>
      <x:c r="C515" t="str">
        <x:v>D Hodgson (B)</x:v>
      </x:c>
      <x:c r="D515" t="str">
        <x:v>Permanent</x:v>
      </x:c>
      <x:c r="E515" t="str">
        <x:v>Thurrock</x:v>
      </x:c>
      <x:c r="F515" t="str">
        <x:v>Operative Skilled</x:v>
      </x:c>
      <x:c r="G515" t="str">
        <x:v>399928</x:v>
      </x:c>
      <x:c r="H515" t="str">
        <x:v>UBS Investment Bank</x:v>
      </x:c>
      <x:c r="I515" s="22" t="n">
        <x:v>7</x:v>
      </x:c>
      <x:c r="J515" t="str">
        <x:v>Worked</x:v>
      </x:c>
      <x:c r="K515" t="str">
        <x:v>Employee 1508; home branch Thurrock; assigned role Operative Skilled | Deployment branch: Thurrock | Actual role: Operative Skilled | Jobs: 399928 | Customers: UBS Investment Bank | Actual hours: 7.0; source records: 1</x:v>
      </x:c>
      <x:c r="L515" t="str">
        <x:v>Include</x:v>
      </x:c>
      <x:c r="M515"/>
      <x:c r="N515"/>
    </x:row>
    <x:row r="516">
      <x:c r="A516" t="str">
        <x:v>D Hodgson (B)|2026-02-20</x:v>
      </x:c>
      <x:c r="B516" s="888" t="n">
        <x:v>46073</x:v>
      </x:c>
      <x:c r="C516" t="str">
        <x:v>D Hodgson (B)</x:v>
      </x:c>
      <x:c r="D516" t="str">
        <x:v>Permanent</x:v>
      </x:c>
      <x:c r="E516" t="str">
        <x:v>Thurrock</x:v>
      </x:c>
      <x:c r="F516" t="str">
        <x:v>Operative Skilled</x:v>
      </x:c>
      <x:c r="G516" t="str">
        <x:v>399928, 400333</x:v>
      </x:c>
      <x:c r="H516" t="str">
        <x:v>UBS Investment Bank</x:v>
      </x:c>
      <x:c r="I516" s="22" t="n">
        <x:v>13</x:v>
      </x:c>
      <x:c r="J516" t="str">
        <x:v>Worked — 2 records</x:v>
      </x:c>
      <x:c r="K516" t="str">
        <x:v>Employee 1508; home branch Thurrock; assigned role Operative Skilled | Deployment branch: Thurrock | Actual role: Operative Skilled | Jobs: 399928, 400333 | Customers: UBS Investment Bank | Actual hours: 13.0; source records: 2</x:v>
      </x:c>
      <x:c r="L516" t="str">
        <x:v>Include</x:v>
      </x:c>
      <x:c r="M516"/>
      <x:c r="N516"/>
    </x:row>
    <x:row r="517">
      <x:c r="A517" t="str">
        <x:v>D Hodgson (B)|2026-02-21</x:v>
      </x:c>
      <x:c r="B517" s="888" t="n">
        <x:v>46074</x:v>
      </x:c>
      <x:c r="C517" t="str">
        <x:v>D Hodgson (B)</x:v>
      </x:c>
      <x:c r="D517" t="str">
        <x:v>Permanent</x:v>
      </x:c>
      <x:c r="E517" t="str">
        <x:v>Thurrock</x:v>
      </x:c>
      <x:c r="F517" t="str">
        <x:v>Operative Skilled</x:v>
      </x:c>
      <x:c r="G517" t="str">
        <x:v>400333</x:v>
      </x:c>
      <x:c r="H517" t="str">
        <x:v>UBS Investment Bank</x:v>
      </x:c>
      <x:c r="I517" s="22" t="n">
        <x:v>8.5</x:v>
      </x:c>
      <x:c r="J517" t="str">
        <x:v>Worked</x:v>
      </x:c>
      <x:c r="K517" t="str">
        <x:v>Employee 1508; home branch Thurrock; assigned role Operative Skilled | Deployment branch: Thurrock | Actual role: Operative Skilled | Jobs: 400333 | Customers: UBS Investment Bank | Actual hours: 8.5; source records: 1</x:v>
      </x:c>
      <x:c r="L517" t="str">
        <x:v>Include</x:v>
      </x:c>
      <x:c r="M517"/>
      <x:c r="N517"/>
    </x:row>
    <x:row r="518">
      <x:c r="A518" t="str">
        <x:v>D Hodgson (B)|2026-02-23</x:v>
      </x:c>
      <x:c r="B518" s="888" t="n">
        <x:v>46076</x:v>
      </x:c>
      <x:c r="C518" t="str">
        <x:v>D Hodgson (B)</x:v>
      </x:c>
      <x:c r="D518" t="str">
        <x:v>Permanent</x:v>
      </x:c>
      <x:c r="E518" t="str">
        <x:v>Thurrock</x:v>
      </x:c>
      <x:c r="F518" t="str">
        <x:v>Operative Skilled</x:v>
      </x:c>
      <x:c r="G518" t="str">
        <x:v>400333</x:v>
      </x:c>
      <x:c r="H518" t="str">
        <x:v>UBS Investment Bank</x:v>
      </x:c>
      <x:c r="I518" s="22" t="n">
        <x:v>8.5</x:v>
      </x:c>
      <x:c r="J518" t="str">
        <x:v>Worked</x:v>
      </x:c>
      <x:c r="K518" t="str">
        <x:v>Employee 1508; home branch Thurrock; assigned role Operative Skilled | Deployment branch: Thurrock | Actual role: Operative Skilled | Jobs: 400333 | Customers: UBS Investment Bank | Actual hours: 8.5; source records: 1</x:v>
      </x:c>
      <x:c r="L518" t="str">
        <x:v>Include</x:v>
      </x:c>
      <x:c r="M518"/>
      <x:c r="N518"/>
    </x:row>
    <x:row r="519">
      <x:c r="A519" t="str">
        <x:v>D Hodgson (B)|2026-02-24</x:v>
      </x:c>
      <x:c r="B519" s="888" t="n">
        <x:v>46077</x:v>
      </x:c>
      <x:c r="C519" t="str">
        <x:v>D Hodgson (B)</x:v>
      </x:c>
      <x:c r="D519" t="str">
        <x:v>Permanent</x:v>
      </x:c>
      <x:c r="E519" t="str">
        <x:v>Thurrock</x:v>
      </x:c>
      <x:c r="F519" t="str">
        <x:v>Operative Skilled</x:v>
      </x:c>
      <x:c r="G519" t="str">
        <x:v>399136</x:v>
      </x:c>
      <x:c r="H519" t="str">
        <x:v>Tenpoint Therapeutics Limited</x:v>
      </x:c>
      <x:c r="I519" s="22" t="n">
        <x:v>6.5</x:v>
      </x:c>
      <x:c r="J519" t="str">
        <x:v>Worked</x:v>
      </x:c>
      <x:c r="K519" t="str">
        <x:v>Employee 1508; home branch Thurrock; assigned role Operative Skilled | Deployment branch: Thurrock | Actual role: Operative Driver | Jobs: 399136 | Customers: Tenpoint Therapeutics Limited | Actual hours: 6.5; source records: 1</x:v>
      </x:c>
      <x:c r="L519" t="str">
        <x:v>Include</x:v>
      </x:c>
      <x:c r="M519"/>
      <x:c r="N519"/>
    </x:row>
    <x:row r="520">
      <x:c r="A520" t="str">
        <x:v>D Hodgson (B)|2026-02-25</x:v>
      </x:c>
      <x:c r="B520" s="888" t="n">
        <x:v>46078</x:v>
      </x:c>
      <x:c r="C520" t="str">
        <x:v>D Hodgson (B)</x:v>
      </x:c>
      <x:c r="D520" t="str">
        <x:v>Permanent</x:v>
      </x:c>
      <x:c r="E520" t="str">
        <x:v>Thurrock</x:v>
      </x:c>
      <x:c r="F520" t="str">
        <x:v>Operative Skilled</x:v>
      </x:c>
      <x:c r="G520" t="str">
        <x:v>400277</x:v>
      </x:c>
      <x:c r="H520" t="str">
        <x:v>GREYPARROT.AI LTD</x:v>
      </x:c>
      <x:c r="I520" s="22" t="n">
        <x:v>10.5</x:v>
      </x:c>
      <x:c r="J520" t="str">
        <x:v>Worked</x:v>
      </x:c>
      <x:c r="K520" t="str">
        <x:v>Employee 1508; home branch Thurrock; assigned role Operative Skilled | Deployment branch: Thurrock | Actual role: Operative Porter | Jobs: 400277 | Customers: GREYPARROT.AI LTD | Actual hours: 10.5; source records: 1</x:v>
      </x:c>
      <x:c r="L520" t="str">
        <x:v>Include</x:v>
      </x:c>
      <x:c r="M520"/>
      <x:c r="N520"/>
    </x:row>
    <x:row r="521">
      <x:c r="A521" t="str">
        <x:v>D Hodgson (B)|2026-02-26</x:v>
      </x:c>
      <x:c r="B521" s="888" t="n">
        <x:v>46079</x:v>
      </x:c>
      <x:c r="C521" t="str">
        <x:v>D Hodgson (B)</x:v>
      </x:c>
      <x:c r="D521" t="str">
        <x:v>Permanent</x:v>
      </x:c>
      <x:c r="E521" t="str">
        <x:v>Thurrock</x:v>
      </x:c>
      <x:c r="F521" t="str">
        <x:v>Operative Skilled</x:v>
      </x:c>
      <x:c r="G521" t="str">
        <x:v>400214</x:v>
      </x:c>
      <x:c r="H521" t="str">
        <x:v>University of Hertfordshire</x:v>
      </x:c>
      <x:c r="I521" s="22" t="n">
        <x:v>8.5</x:v>
      </x:c>
      <x:c r="J521" t="str">
        <x:v>Worked</x:v>
      </x:c>
      <x:c r="K521" t="str">
        <x:v>Employee 1508; home branch Thurrock; assigned role Operative Skilled | Deployment branch: Thurrock | Actual role: Operative Porter | Jobs: 400214 | Customers: University of Hertfordshire | Actual hours: 8.5; source records: 1</x:v>
      </x:c>
      <x:c r="L521" t="str">
        <x:v>Include</x:v>
      </x:c>
      <x:c r="M521"/>
      <x:c r="N521"/>
    </x:row>
    <x:row r="522">
      <x:c r="A522" t="str">
        <x:v>D Hodgson (B)|2026-02-27</x:v>
      </x:c>
      <x:c r="B522" s="888" t="n">
        <x:v>46080</x:v>
      </x:c>
      <x:c r="C522" t="str">
        <x:v>D Hodgson (B)</x:v>
      </x:c>
      <x:c r="D522" t="str">
        <x:v>Permanent</x:v>
      </x:c>
      <x:c r="E522" t="str">
        <x:v>Thurrock</x:v>
      </x:c>
      <x:c r="F522" t="str">
        <x:v>Operative Skilled</x:v>
      </x:c>
      <x:c r="G522" t="str">
        <x:v>398349</x:v>
      </x:c>
      <x:c r="H522" t="str">
        <x:v>University of Hertfordshire</x:v>
      </x:c>
      <x:c r="I522" s="22" t="n">
        <x:v>8</x:v>
      </x:c>
      <x:c r="J522" t="str">
        <x:v>Worked</x:v>
      </x:c>
      <x:c r="K522" t="str">
        <x:v>Employee 1508; home branch Thurrock; assigned role Operative Skilled | Deployment branch: Thurrock | Actual role: Operative Porter | Jobs: 398349 | Customers: University of Hertfordshire | Actual hours: 8.0; source records: 1</x:v>
      </x:c>
      <x:c r="L522" t="str">
        <x:v>Include</x:v>
      </x:c>
      <x:c r="M522"/>
      <x:c r="N522"/>
    </x:row>
    <x:row r="523">
      <x:c r="A523" t="str">
        <x:v>D O'Brien|2026-02-01</x:v>
      </x:c>
      <x:c r="B523" s="888" t="n">
        <x:v>46054</x:v>
      </x:c>
      <x:c r="C523" t="str">
        <x:v>D O'Brien</x:v>
      </x:c>
      <x:c r="D523" t="str">
        <x:v>Permanent</x:v>
      </x:c>
      <x:c r="E523" t="str">
        <x:v>Thurrock</x:v>
      </x:c>
      <x:c r="F523" t="str">
        <x:v>Operative Porter</x:v>
      </x:c>
      <x:c r="G523" t="str">
        <x:v>399625</x:v>
      </x:c>
      <x:c r="H523" t="str">
        <x:v>JP Morgan Limited</x:v>
      </x:c>
      <x:c r="I523" s="22" t="n">
        <x:v>8.5</x:v>
      </x:c>
      <x:c r="J523" t="str">
        <x:v>Worked</x:v>
      </x:c>
      <x:c r="K523" t="str">
        <x:v>Employee 2250; home branch Thurrock; assigned role Operative Porter | Deployment branch: Thurrock | Actual role: Operative Skilled | Jobs: 399625 | Customers: JP Morgan Limited | Actual hours: 8.5; source records: 1</x:v>
      </x:c>
      <x:c r="L523" t="str">
        <x:v>Include</x:v>
      </x:c>
      <x:c r="M523"/>
      <x:c r="N523"/>
    </x:row>
    <x:row r="524">
      <x:c r="A524" t="str">
        <x:v>D O'Brien|2026-02-02</x:v>
      </x:c>
      <x:c r="B524" s="888" t="n">
        <x:v>46055</x:v>
      </x:c>
      <x:c r="C524" t="str">
        <x:v>D O'Brien</x:v>
      </x:c>
      <x:c r="D524" t="str">
        <x:v>Permanent</x:v>
      </x:c>
      <x:c r="E524" t="str">
        <x:v>Thurrock</x:v>
      </x:c>
      <x:c r="F524" t="str">
        <x:v>Operative Porter</x:v>
      </x:c>
      <x:c r="G524" t="str">
        <x:v>399625</x:v>
      </x:c>
      <x:c r="H524" t="str">
        <x:v>JP Morgan Limited</x:v>
      </x:c>
      <x:c r="I524" s="22" t="n">
        <x:v>8.5</x:v>
      </x:c>
      <x:c r="J524" t="str">
        <x:v>Worked</x:v>
      </x:c>
      <x:c r="K524" t="str">
        <x:v>Employee 2250; home branch Thurrock; assigned role Operative Porter | Deployment branch: Thurrock | Actual role: Operative Skilled | Jobs: 399625 | Customers: JP Morgan Limited | Actual hours: 8.5; source records: 1</x:v>
      </x:c>
      <x:c r="L524" t="str">
        <x:v>Include</x:v>
      </x:c>
      <x:c r="M524"/>
      <x:c r="N524"/>
    </x:row>
    <x:row r="525">
      <x:c r="A525" t="str">
        <x:v>D O'Brien|2026-02-03</x:v>
      </x:c>
      <x:c r="B525" s="888" t="n">
        <x:v>46056</x:v>
      </x:c>
      <x:c r="C525" t="str">
        <x:v>D O'Brien</x:v>
      </x:c>
      <x:c r="D525" t="str">
        <x:v>Permanent</x:v>
      </x:c>
      <x:c r="E525" t="str">
        <x:v>Thurrock</x:v>
      </x:c>
      <x:c r="F525" t="str">
        <x:v>Operative Porter</x:v>
      </x:c>
      <x:c r="G525" t="str">
        <x:v>399526</x:v>
      </x:c>
      <x:c r="H525" t="str">
        <x:v>Knotel UK Ltd</x:v>
      </x:c>
      <x:c r="I525" s="22" t="n">
        <x:v>8.5</x:v>
      </x:c>
      <x:c r="J525" t="str">
        <x:v>Worked</x:v>
      </x:c>
      <x:c r="K525" t="str">
        <x:v>Employee 2250; home branch Thurrock; assigned role Operative Porter | Deployment branch: Thurrock | Actual role: Operative Porter | Jobs: 399526 | Customers: Knotel UK Ltd | Actual hours: 8.5; source records: 1</x:v>
      </x:c>
      <x:c r="L525" t="str">
        <x:v>Include</x:v>
      </x:c>
      <x:c r="M525"/>
      <x:c r="N525"/>
    </x:row>
    <x:row r="526">
      <x:c r="A526" t="str">
        <x:v>D O'Brien|2026-02-04</x:v>
      </x:c>
      <x:c r="B526" s="888" t="n">
        <x:v>46057</x:v>
      </x:c>
      <x:c r="C526" t="str">
        <x:v>D O'Brien</x:v>
      </x:c>
      <x:c r="D526" t="str">
        <x:v>Permanent</x:v>
      </x:c>
      <x:c r="E526" t="str">
        <x:v>Thurrock</x:v>
      </x:c>
      <x:c r="F526" t="str">
        <x:v>Operative Porter</x:v>
      </x:c>
      <x:c r="G526" t="str">
        <x:v>399625</x:v>
      </x:c>
      <x:c r="H526" t="str">
        <x:v>JP Morgan Limited</x:v>
      </x:c>
      <x:c r="I526" s="22" t="n">
        <x:v>8.5</x:v>
      </x:c>
      <x:c r="J526" t="str">
        <x:v>Worked</x:v>
      </x:c>
      <x:c r="K526" t="str">
        <x:v>Employee 2250; home branch Thurrock; assigned role Operative Porter | Deployment branch: Thurrock | Actual role: Operative Skilled | Jobs: 399625 | Customers: JP Morgan Limited | Actual hours: 8.5; source records: 1</x:v>
      </x:c>
      <x:c r="L526" t="str">
        <x:v>Include</x:v>
      </x:c>
      <x:c r="M526"/>
      <x:c r="N526"/>
    </x:row>
    <x:row r="527">
      <x:c r="A527" t="str">
        <x:v>D O'Brien|2026-02-05</x:v>
      </x:c>
      <x:c r="B527" s="888" t="n">
        <x:v>46058</x:v>
      </x:c>
      <x:c r="C527" t="str">
        <x:v>D O'Brien</x:v>
      </x:c>
      <x:c r="D527" t="str">
        <x:v>Permanent</x:v>
      </x:c>
      <x:c r="E527" t="str">
        <x:v>Thurrock</x:v>
      </x:c>
      <x:c r="F527" t="str">
        <x:v>Operative Porter</x:v>
      </x:c>
      <x:c r="G527" t="str">
        <x:v>399625</x:v>
      </x:c>
      <x:c r="H527" t="str">
        <x:v>JP Morgan Limited</x:v>
      </x:c>
      <x:c r="I527" s="22" t="n">
        <x:v>8.5</x:v>
      </x:c>
      <x:c r="J527" t="str">
        <x:v>Worked</x:v>
      </x:c>
      <x:c r="K527" t="str">
        <x:v>Employee 2250; home branch Thurrock; assigned role Operative Porter | Deployment branch: Thurrock | Actual role: Operative Skilled | Jobs: 399625 | Customers: JP Morgan Limited | Actual hours: 8.5; source records: 1</x:v>
      </x:c>
      <x:c r="L527" t="str">
        <x:v>Include</x:v>
      </x:c>
      <x:c r="M527"/>
      <x:c r="N527"/>
    </x:row>
    <x:row r="528">
      <x:c r="A528" t="str">
        <x:v>D O'Brien|2026-02-06</x:v>
      </x:c>
      <x:c r="B528" s="888" t="n">
        <x:v>46059</x:v>
      </x:c>
      <x:c r="C528" t="str">
        <x:v>D O'Brien</x:v>
      </x:c>
      <x:c r="D528" t="str">
        <x:v>Permanent</x:v>
      </x:c>
      <x:c r="E528" t="str">
        <x:v>Thurrock</x:v>
      </x:c>
      <x:c r="F528" t="str">
        <x:v>Operative Porter</x:v>
      </x:c>
      <x:c r="G528" t="str">
        <x:v>399625</x:v>
      </x:c>
      <x:c r="H528" t="str">
        <x:v>JP Morgan Limited</x:v>
      </x:c>
      <x:c r="I528" s="22" t="n">
        <x:v>17</x:v>
      </x:c>
      <x:c r="J528" t="str">
        <x:v>Worked</x:v>
      </x:c>
      <x:c r="K528" t="str">
        <x:v>Employee 2250; home branch Thurrock; assigned role Operative Porter | Deployment branch: Thurrock | Actual role: Operative Skilled | Jobs: 399625 | Customers: JP Morgan Limited | Actual hours: 17.0; source records: 1</x:v>
      </x:c>
      <x:c r="L528" t="str">
        <x:v>Include</x:v>
      </x:c>
      <x:c r="M528"/>
      <x:c r="N528"/>
    </x:row>
    <x:row r="529">
      <x:c r="A529" t="str">
        <x:v>D O'Brien|2026-02-07</x:v>
      </x:c>
      <x:c r="B529" s="888" t="n">
        <x:v>46060</x:v>
      </x:c>
      <x:c r="C529" t="str">
        <x:v>D O'Brien</x:v>
      </x:c>
      <x:c r="D529" t="str">
        <x:v>Permanent</x:v>
      </x:c>
      <x:c r="E529" t="str">
        <x:v>Thurrock</x:v>
      </x:c>
      <x:c r="F529" t="str">
        <x:v>Operative Porter</x:v>
      </x:c>
      <x:c r="G529" t="str">
        <x:v>399625</x:v>
      </x:c>
      <x:c r="H529" t="str">
        <x:v>JP Morgan Limited</x:v>
      </x:c>
      <x:c r="I529" s="22" t="n">
        <x:v>8.5</x:v>
      </x:c>
      <x:c r="J529" t="str">
        <x:v>Worked</x:v>
      </x:c>
      <x:c r="K529" t="str">
        <x:v>Employee 2250; home branch Thurrock; assigned role Operative Porter | Deployment branch: Thurrock | Actual role: Operative Skilled | Jobs: 399625 | Customers: JP Morgan Limited | Actual hours: 8.5; source records: 1</x:v>
      </x:c>
      <x:c r="L529" t="str">
        <x:v>Include</x:v>
      </x:c>
      <x:c r="M529"/>
      <x:c r="N529"/>
    </x:row>
    <x:row r="530">
      <x:c r="A530" t="str">
        <x:v>D O'Brien|2026-02-08</x:v>
      </x:c>
      <x:c r="B530" s="888" t="n">
        <x:v>46061</x:v>
      </x:c>
      <x:c r="C530" t="str">
        <x:v>D O'Brien</x:v>
      </x:c>
      <x:c r="D530" t="str">
        <x:v>Permanent</x:v>
      </x:c>
      <x:c r="E530" t="str">
        <x:v>Thurrock</x:v>
      </x:c>
      <x:c r="F530" t="str">
        <x:v>Operative Porter</x:v>
      </x:c>
      <x:c r="G530" t="str">
        <x:v>399625</x:v>
      </x:c>
      <x:c r="H530" t="str">
        <x:v>JP Morgan Limited</x:v>
      </x:c>
      <x:c r="I530" s="22" t="n">
        <x:v>8.5</x:v>
      </x:c>
      <x:c r="J530" t="str">
        <x:v>Worked</x:v>
      </x:c>
      <x:c r="K530" t="str">
        <x:v>Employee 2250; home branch Thurrock; assigned role Operative Porter | Deployment branch: Thurrock | Actual role: Operative Skilled | Jobs: 399625 | Customers: JP Morgan Limited | Actual hours: 8.5; source records: 1</x:v>
      </x:c>
      <x:c r="L530" t="str">
        <x:v>Include</x:v>
      </x:c>
      <x:c r="M530"/>
      <x:c r="N530"/>
    </x:row>
    <x:row r="531">
      <x:c r="A531" t="str">
        <x:v>D O'Brien|2026-02-09</x:v>
      </x:c>
      <x:c r="B531" s="888" t="n">
        <x:v>46062</x:v>
      </x:c>
      <x:c r="C531" t="str">
        <x:v>D O'Brien</x:v>
      </x:c>
      <x:c r="D531" t="str">
        <x:v>Permanent</x:v>
      </x:c>
      <x:c r="E531" t="str">
        <x:v>Thurrock</x:v>
      </x:c>
      <x:c r="F531" t="str">
        <x:v>Operative Porter</x:v>
      </x:c>
      <x:c r="G531" t="str">
        <x:v>399625</x:v>
      </x:c>
      <x:c r="H531" t="str">
        <x:v>JP Morgan Limited</x:v>
      </x:c>
      <x:c r="I531" s="22" t="n">
        <x:v>8.5</x:v>
      </x:c>
      <x:c r="J531" t="str">
        <x:v>Worked</x:v>
      </x:c>
      <x:c r="K531" t="str">
        <x:v>Employee 2250; home branch Thurrock; assigned role Operative Porter | Deployment branch: Thurrock | Actual role: Operative Skilled | Jobs: 399625 | Customers: JP Morgan Limited | Actual hours: 8.5; source records: 1</x:v>
      </x:c>
      <x:c r="L531" t="str">
        <x:v>Include</x:v>
      </x:c>
      <x:c r="M531"/>
      <x:c r="N531"/>
    </x:row>
    <x:row r="532">
      <x:c r="A532" t="str">
        <x:v>D O'Brien|2026-02-10</x:v>
      </x:c>
      <x:c r="B532" s="888" t="n">
        <x:v>46063</x:v>
      </x:c>
      <x:c r="C532" t="str">
        <x:v>D O'Brien</x:v>
      </x:c>
      <x:c r="D532" t="str">
        <x:v>Permanent</x:v>
      </x:c>
      <x:c r="E532" t="str">
        <x:v>Thurrock</x:v>
      </x:c>
      <x:c r="F532" t="str">
        <x:v>Operative Porter</x:v>
      </x:c>
      <x:c r="G532" t="str">
        <x:v>399625</x:v>
      </x:c>
      <x:c r="H532" t="str">
        <x:v>JP Morgan Limited</x:v>
      </x:c>
      <x:c r="I532" s="22" t="n">
        <x:v>8.5</x:v>
      </x:c>
      <x:c r="J532" t="str">
        <x:v>Worked</x:v>
      </x:c>
      <x:c r="K532" t="str">
        <x:v>Employee 2250; home branch Thurrock; assigned role Operative Porter | Deployment branch: Thurrock | Actual role: Operative Skilled | Jobs: 399625 | Customers: JP Morgan Limited | Actual hours: 8.5; source records: 1</x:v>
      </x:c>
      <x:c r="L532" t="str">
        <x:v>Include</x:v>
      </x:c>
      <x:c r="M532"/>
      <x:c r="N532"/>
    </x:row>
    <x:row r="533">
      <x:c r="A533" t="str">
        <x:v>D O'Brien|2026-02-11</x:v>
      </x:c>
      <x:c r="B533" s="888" t="n">
        <x:v>46064</x:v>
      </x:c>
      <x:c r="C533" t="str">
        <x:v>D O'Brien</x:v>
      </x:c>
      <x:c r="D533" t="str">
        <x:v>Permanent</x:v>
      </x:c>
      <x:c r="E533" t="str">
        <x:v>Thurrock</x:v>
      </x:c>
      <x:c r="F533" t="str">
        <x:v>Operative Porter</x:v>
      </x:c>
      <x:c r="G533" t="str">
        <x:v>399625</x:v>
      </x:c>
      <x:c r="H533" t="str">
        <x:v>JP Morgan Limited</x:v>
      </x:c>
      <x:c r="I533" s="22" t="n">
        <x:v>8.5</x:v>
      </x:c>
      <x:c r="J533" t="str">
        <x:v>Worked</x:v>
      </x:c>
      <x:c r="K533" t="str">
        <x:v>Employee 2250; home branch Thurrock; assigned role Operative Porter | Deployment branch: Thurrock | Actual role: Operative Skilled | Jobs: 399625 | Customers: JP Morgan Limited | Actual hours: 8.5; source records: 1</x:v>
      </x:c>
      <x:c r="L533" t="str">
        <x:v>Include</x:v>
      </x:c>
      <x:c r="M533"/>
      <x:c r="N533"/>
    </x:row>
    <x:row r="534">
      <x:c r="A534" t="str">
        <x:v>D O'Brien|2026-02-12</x:v>
      </x:c>
      <x:c r="B534" s="888" t="n">
        <x:v>46065</x:v>
      </x:c>
      <x:c r="C534" t="str">
        <x:v>D O'Brien</x:v>
      </x:c>
      <x:c r="D534" t="str">
        <x:v>Permanent</x:v>
      </x:c>
      <x:c r="E534" t="str">
        <x:v>Thurrock</x:v>
      </x:c>
      <x:c r="F534" t="str">
        <x:v>Operative Porter</x:v>
      </x:c>
      <x:c r="G534" t="str">
        <x:v>400214</x:v>
      </x:c>
      <x:c r="H534" t="str">
        <x:v>University of Hertfordshire</x:v>
      </x:c>
      <x:c r="I534" s="22" t="n">
        <x:v>8.5</x:v>
      </x:c>
      <x:c r="J534" t="str">
        <x:v>Worked</x:v>
      </x:c>
      <x:c r="K534" t="str">
        <x:v>Employee 2250; home branch Thurrock; assigned role Operative Porter | Deployment branch: Thurrock | Actual role: Operative Porter | Jobs: 400214 | Customers: University of Hertfordshire | Actual hours: 8.5; source records: 1</x:v>
      </x:c>
      <x:c r="L534" t="str">
        <x:v>Include</x:v>
      </x:c>
      <x:c r="M534"/>
      <x:c r="N534"/>
    </x:row>
    <x:row r="535">
      <x:c r="A535" t="str">
        <x:v>D O'Brien|2026-02-13</x:v>
      </x:c>
      <x:c r="B535" s="888" t="n">
        <x:v>46066</x:v>
      </x:c>
      <x:c r="C535" t="str">
        <x:v>D O'Brien</x:v>
      </x:c>
      <x:c r="D535" t="str">
        <x:v>Permanent</x:v>
      </x:c>
      <x:c r="E535" t="str">
        <x:v>Thurrock</x:v>
      </x:c>
      <x:c r="F535" t="str">
        <x:v>Operative Porter</x:v>
      </x:c>
      <x:c r="G535" t="str">
        <x:v>399559</x:v>
      </x:c>
      <x:c r="H535" t="str">
        <x:v>JP Morgan Limited</x:v>
      </x:c>
      <x:c r="I535" s="22" t="n">
        <x:v>17</x:v>
      </x:c>
      <x:c r="J535" t="str">
        <x:v>Worked</x:v>
      </x:c>
      <x:c r="K535" t="str">
        <x:v>Employee 2250; home branch Thurrock; assigned role Operative Porter | Deployment branch: Thurrock | Actual role: Operative Skilled | Jobs: 399559 | Customers: JP Morgan Limited | Actual hours: 17.0; source records: 1</x:v>
      </x:c>
      <x:c r="L535" t="str">
        <x:v>Include</x:v>
      </x:c>
      <x:c r="M535"/>
      <x:c r="N535"/>
    </x:row>
    <x:row r="536">
      <x:c r="A536" t="str">
        <x:v>D O'Brien|2026-02-14</x:v>
      </x:c>
      <x:c r="B536" s="888" t="n">
        <x:v>46067</x:v>
      </x:c>
      <x:c r="C536" t="str">
        <x:v>D O'Brien</x:v>
      </x:c>
      <x:c r="D536" t="str">
        <x:v>Permanent</x:v>
      </x:c>
      <x:c r="E536" t="str">
        <x:v>Thurrock</x:v>
      </x:c>
      <x:c r="F536" t="str">
        <x:v>Operative Porter</x:v>
      </x:c>
      <x:c r="G536" t="str">
        <x:v>399559</x:v>
      </x:c>
      <x:c r="H536" t="str">
        <x:v>JP Morgan Limited</x:v>
      </x:c>
      <x:c r="I536" s="22" t="n">
        <x:v>8.5</x:v>
      </x:c>
      <x:c r="J536" t="str">
        <x:v>Worked</x:v>
      </x:c>
      <x:c r="K536" t="str">
        <x:v>Employee 2250; home branch Thurrock; assigned role Operative Porter | Deployment branch: Thurrock | Actual role: Operative Skilled | Jobs: 399559 | Customers: JP Morgan Limited | Actual hours: 8.5; source records: 1</x:v>
      </x:c>
      <x:c r="L536" t="str">
        <x:v>Include</x:v>
      </x:c>
      <x:c r="M536"/>
      <x:c r="N536"/>
    </x:row>
    <x:row r="537">
      <x:c r="A537" t="str">
        <x:v>D O'Brien|2026-02-16</x:v>
      </x:c>
      <x:c r="B537" s="888" t="n">
        <x:v>46069</x:v>
      </x:c>
      <x:c r="C537" t="str">
        <x:v>D O'Brien</x:v>
      </x:c>
      <x:c r="D537" t="str">
        <x:v>Permanent</x:v>
      </x:c>
      <x:c r="E537" t="str">
        <x:v>Thurrock</x:v>
      </x:c>
      <x:c r="F537" t="str">
        <x:v>Operative Porter</x:v>
      </x:c>
      <x:c r="G537" t="str">
        <x:v>399559</x:v>
      </x:c>
      <x:c r="H537" t="str">
        <x:v>JP Morgan Limited</x:v>
      </x:c>
      <x:c r="I537" s="22" t="n">
        <x:v>8.5</x:v>
      </x:c>
      <x:c r="J537" t="str">
        <x:v>Worked</x:v>
      </x:c>
      <x:c r="K537" t="str">
        <x:v>Employee 2250; home branch Thurrock; assigned role Operative Porter | Deployment branch: Thurrock | Actual role: Operative Skilled | Jobs: 399559 | Customers: JP Morgan Limited | Actual hours: 8.5; source records: 1</x:v>
      </x:c>
      <x:c r="L537" t="str">
        <x:v>Include</x:v>
      </x:c>
      <x:c r="M537"/>
      <x:c r="N537"/>
    </x:row>
    <x:row r="538">
      <x:c r="A538" t="str">
        <x:v>D O'Brien|2026-02-17</x:v>
      </x:c>
      <x:c r="B538" s="888" t="n">
        <x:v>46070</x:v>
      </x:c>
      <x:c r="C538" t="str">
        <x:v>D O'Brien</x:v>
      </x:c>
      <x:c r="D538" t="str">
        <x:v>Permanent</x:v>
      </x:c>
      <x:c r="E538" t="str">
        <x:v>Thurrock</x:v>
      </x:c>
      <x:c r="F538" t="str">
        <x:v>Operative Porter</x:v>
      </x:c>
      <x:c r="G538" t="str">
        <x:v>399559</x:v>
      </x:c>
      <x:c r="H538" t="str">
        <x:v>JP Morgan Limited</x:v>
      </x:c>
      <x:c r="I538" s="22" t="n">
        <x:v>9</x:v>
      </x:c>
      <x:c r="J538" t="str">
        <x:v>Worked</x:v>
      </x:c>
      <x:c r="K538" t="str">
        <x:v>Employee 2250; home branch Thurrock; assigned role Operative Porter | Deployment branch: Thurrock | Actual role: Operative Skilled | Jobs: 399559 | Customers: JP Morgan Limited | Actual hours: 9.0; source records: 1</x:v>
      </x:c>
      <x:c r="L538" t="str">
        <x:v>Include</x:v>
      </x:c>
      <x:c r="M538"/>
      <x:c r="N538"/>
    </x:row>
    <x:row r="539">
      <x:c r="A539" t="str">
        <x:v>D O'Brien|2026-02-18</x:v>
      </x:c>
      <x:c r="B539" s="888" t="n">
        <x:v>46071</x:v>
      </x:c>
      <x:c r="C539" t="str">
        <x:v>D O'Brien</x:v>
      </x:c>
      <x:c r="D539" t="str">
        <x:v>Permanent</x:v>
      </x:c>
      <x:c r="E539" t="str">
        <x:v>Thurrock</x:v>
      </x:c>
      <x:c r="F539" t="str">
        <x:v>Operative Porter</x:v>
      </x:c>
      <x:c r="G539" t="str">
        <x:v>400366</x:v>
      </x:c>
      <x:c r="H539" t="str">
        <x:v>JP Morgan Limited</x:v>
      </x:c>
      <x:c r="I539" s="22" t="n">
        <x:v>9</x:v>
      </x:c>
      <x:c r="J539" t="str">
        <x:v>Worked</x:v>
      </x:c>
      <x:c r="K539" t="str">
        <x:v>Employee 2250; home branch Thurrock; assigned role Operative Porter | Deployment branch: Thurrock | Actual role: Operative Skilled | Jobs: 400366 | Customers: JP Morgan Limited | Actual hours: 9.0; source records: 1</x:v>
      </x:c>
      <x:c r="L539" t="str">
        <x:v>Include</x:v>
      </x:c>
      <x:c r="M539"/>
      <x:c r="N539"/>
    </x:row>
    <x:row r="540">
      <x:c r="A540" t="str">
        <x:v>D O'Brien|2026-02-19</x:v>
      </x:c>
      <x:c r="B540" s="888" t="n">
        <x:v>46072</x:v>
      </x:c>
      <x:c r="C540" t="str">
        <x:v>D O'Brien</x:v>
      </x:c>
      <x:c r="D540" t="str">
        <x:v>Permanent</x:v>
      </x:c>
      <x:c r="E540" t="str">
        <x:v>Thurrock</x:v>
      </x:c>
      <x:c r="F540" t="str">
        <x:v>Operative Porter</x:v>
      </x:c>
      <x:c r="G540"/>
      <x:c r="H540"/>
      <x:c r="I540" s="22" t="n">
        <x:v>0</x:v>
      </x:c>
      <x:c r="J540" t="str">
        <x:v>Annual leave</x:v>
      </x:c>
      <x:c r="K540" t="str">
        <x:v>Employee 2250; home branch Thurrock; assigned role Operative Porter | Leave: Annual Leave (Days) | Leave calendar basis: Fixed schedule</x:v>
      </x:c>
      <x:c r="L540" t="str">
        <x:v>Include</x:v>
      </x:c>
      <x:c r="M540"/>
      <x:c r="N540"/>
    </x:row>
    <x:row r="541">
      <x:c r="A541" t="str">
        <x:v>D O'Brien|2026-02-20</x:v>
      </x:c>
      <x:c r="B541" s="888" t="n">
        <x:v>46073</x:v>
      </x:c>
      <x:c r="C541" t="str">
        <x:v>D O'Brien</x:v>
      </x:c>
      <x:c r="D541" t="str">
        <x:v>Permanent</x:v>
      </x:c>
      <x:c r="E541" t="str">
        <x:v>Thurrock</x:v>
      </x:c>
      <x:c r="F541" t="str">
        <x:v>Operative Porter</x:v>
      </x:c>
      <x:c r="G541"/>
      <x:c r="H541"/>
      <x:c r="I541" s="22" t="n">
        <x:v>0</x:v>
      </x:c>
      <x:c r="J541" t="str">
        <x:v>Other leave — Unpaid Leave (Authorised)</x:v>
      </x:c>
      <x:c r="K541" t="str">
        <x:v>Employee 2250; home branch Thurrock; assigned role Operative Porter | Leave: Unpaid Leave (Authorised) | Leave calendar basis: Fixed schedule</x:v>
      </x:c>
      <x:c r="L541" t="str">
        <x:v>Include</x:v>
      </x:c>
      <x:c r="M541"/>
      <x:c r="N541"/>
    </x:row>
    <x:row r="542">
      <x:c r="A542" t="str">
        <x:v>D O'Brien|2026-02-23</x:v>
      </x:c>
      <x:c r="B542" s="888" t="n">
        <x:v>46076</x:v>
      </x:c>
      <x:c r="C542" t="str">
        <x:v>D O'Brien</x:v>
      </x:c>
      <x:c r="D542" t="str">
        <x:v>Permanent</x:v>
      </x:c>
      <x:c r="E542" t="str">
        <x:v>Thurrock</x:v>
      </x:c>
      <x:c r="F542" t="str">
        <x:v>Operative Porter</x:v>
      </x:c>
      <x:c r="G542" t="str">
        <x:v>398171</x:v>
      </x:c>
      <x:c r="H542" t="str">
        <x:v>Two Sigma</x:v>
      </x:c>
      <x:c r="I542" s="22" t="n">
        <x:v>10</x:v>
      </x:c>
      <x:c r="J542" t="str">
        <x:v>Worked</x:v>
      </x:c>
      <x:c r="K542" t="str">
        <x:v>Employee 2250; home branch Thurrock; assigned role Operative Porter | Deployment branch: Thurrock | Actual role: Operative Skilled | Jobs: 398171 | Customers: Two Sigma | Actual hours: 10.0; source records: 1</x:v>
      </x:c>
      <x:c r="L542" t="str">
        <x:v>Include</x:v>
      </x:c>
      <x:c r="M542"/>
      <x:c r="N542"/>
    </x:row>
    <x:row r="543">
      <x:c r="A543" t="str">
        <x:v>D O'Brien|2026-02-24</x:v>
      </x:c>
      <x:c r="B543" s="888" t="n">
        <x:v>46077</x:v>
      </x:c>
      <x:c r="C543" t="str">
        <x:v>D O'Brien</x:v>
      </x:c>
      <x:c r="D543" t="str">
        <x:v>Permanent</x:v>
      </x:c>
      <x:c r="E543" t="str">
        <x:v>Thurrock</x:v>
      </x:c>
      <x:c r="F543" t="str">
        <x:v>Operative Porter</x:v>
      </x:c>
      <x:c r="G543" t="str">
        <x:v>400155</x:v>
      </x:c>
      <x:c r="H543" t="str">
        <x:v>Chartered Insurance Institute</x:v>
      </x:c>
      <x:c r="I543" s="22" t="n">
        <x:v>7.5</x:v>
      </x:c>
      <x:c r="J543" t="str">
        <x:v>Worked</x:v>
      </x:c>
      <x:c r="K543" t="str">
        <x:v>Employee 2250; home branch Thurrock; assigned role Operative Porter | Deployment branch: Thurrock | Actual role: Operative Porter | Jobs: 400155 | Customers: Chartered Insurance Institute | Actual hours: 7.5; source records: 1</x:v>
      </x:c>
      <x:c r="L543" t="str">
        <x:v>Include</x:v>
      </x:c>
      <x:c r="M543"/>
      <x:c r="N543"/>
    </x:row>
    <x:row r="544">
      <x:c r="A544" t="str">
        <x:v>D O'Brien|2026-02-25</x:v>
      </x:c>
      <x:c r="B544" s="888" t="n">
        <x:v>46078</x:v>
      </x:c>
      <x:c r="C544" t="str">
        <x:v>D O'Brien</x:v>
      </x:c>
      <x:c r="D544" t="str">
        <x:v>Permanent</x:v>
      </x:c>
      <x:c r="E544" t="str">
        <x:v>Thurrock</x:v>
      </x:c>
      <x:c r="F544" t="str">
        <x:v>Operative Porter</x:v>
      </x:c>
      <x:c r="G544" t="str">
        <x:v>400155</x:v>
      </x:c>
      <x:c r="H544" t="str">
        <x:v>Chartered Insurance Institute</x:v>
      </x:c>
      <x:c r="I544" s="22" t="n">
        <x:v>8</x:v>
      </x:c>
      <x:c r="J544" t="str">
        <x:v>Worked</x:v>
      </x:c>
      <x:c r="K544" t="str">
        <x:v>Employee 2250; home branch Thurrock; assigned role Operative Porter | Deployment branch: Thurrock | Actual role: Operative Skilled | Jobs: 400155 | Customers: Chartered Insurance Institute | Actual hours: 8.0; source records: 1</x:v>
      </x:c>
      <x:c r="L544" t="str">
        <x:v>Include</x:v>
      </x:c>
      <x:c r="M544"/>
      <x:c r="N544"/>
    </x:row>
    <x:row r="545">
      <x:c r="A545" t="str">
        <x:v>D O'Brien|2026-02-26</x:v>
      </x:c>
      <x:c r="B545" s="888" t="n">
        <x:v>46079</x:v>
      </x:c>
      <x:c r="C545" t="str">
        <x:v>D O'Brien</x:v>
      </x:c>
      <x:c r="D545" t="str">
        <x:v>Permanent</x:v>
      </x:c>
      <x:c r="E545" t="str">
        <x:v>Thurrock</x:v>
      </x:c>
      <x:c r="F545" t="str">
        <x:v>Operative Porter</x:v>
      </x:c>
      <x:c r="G545" t="str">
        <x:v>400525</x:v>
      </x:c>
      <x:c r="H545" t="str">
        <x:v>JP Morgan Limited</x:v>
      </x:c>
      <x:c r="I545" s="22" t="n">
        <x:v>8.5</x:v>
      </x:c>
      <x:c r="J545" t="str">
        <x:v>Worked</x:v>
      </x:c>
      <x:c r="K545" t="str">
        <x:v>Employee 2250; home branch Thurrock; assigned role Operative Porter | Deployment branch: Thurrock | Actual role: Operative Skilled | Jobs: 400525 | Customers: JP Morgan Limited | Actual hours: 8.5; source records: 1</x:v>
      </x:c>
      <x:c r="L545" t="str">
        <x:v>Include</x:v>
      </x:c>
      <x:c r="M545"/>
      <x:c r="N545"/>
    </x:row>
    <x:row r="546">
      <x:c r="A546" t="str">
        <x:v>D O'Brien|2026-02-27</x:v>
      </x:c>
      <x:c r="B546" s="888" t="n">
        <x:v>46080</x:v>
      </x:c>
      <x:c r="C546" t="str">
        <x:v>D O'Brien</x:v>
      </x:c>
      <x:c r="D546" t="str">
        <x:v>Permanent</x:v>
      </x:c>
      <x:c r="E546" t="str">
        <x:v>Thurrock</x:v>
      </x:c>
      <x:c r="F546" t="str">
        <x:v>Operative Porter</x:v>
      </x:c>
      <x:c r="G546" t="str">
        <x:v>400366</x:v>
      </x:c>
      <x:c r="H546" t="str">
        <x:v>JP Morgan Limited</x:v>
      </x:c>
      <x:c r="I546" s="22" t="n">
        <x:v>17</x:v>
      </x:c>
      <x:c r="J546" t="str">
        <x:v>Worked — 2 records</x:v>
      </x:c>
      <x:c r="K546" t="str">
        <x:v>Employee 2250; home branch Thurrock; assigned role Operative Porter | Deployment branch: Thurrock | Actual role: Operative Porter, Operative Skilled | Jobs: 400366 | Customers: JP Morgan Limited | Actual hours: 17.0; source records: 2</x:v>
      </x:c>
      <x:c r="L546" t="str">
        <x:v>Include</x:v>
      </x:c>
      <x:c r="M546"/>
      <x:c r="N546"/>
    </x:row>
    <x:row r="547">
      <x:c r="A547" t="str">
        <x:v>D O'Brien|2026-02-28</x:v>
      </x:c>
      <x:c r="B547" s="888" t="n">
        <x:v>46081</x:v>
      </x:c>
      <x:c r="C547" t="str">
        <x:v>D O'Brien</x:v>
      </x:c>
      <x:c r="D547" t="str">
        <x:v>Permanent</x:v>
      </x:c>
      <x:c r="E547" t="str">
        <x:v>Thurrock</x:v>
      </x:c>
      <x:c r="F547" t="str">
        <x:v>Operative Porter</x:v>
      </x:c>
      <x:c r="G547" t="str">
        <x:v>400366</x:v>
      </x:c>
      <x:c r="H547" t="str">
        <x:v>JP Morgan Limited</x:v>
      </x:c>
      <x:c r="I547" s="22" t="n">
        <x:v>8.5</x:v>
      </x:c>
      <x:c r="J547" t="str">
        <x:v>Worked</x:v>
      </x:c>
      <x:c r="K547" t="str">
        <x:v>Employee 2250; home branch Thurrock; assigned role Operative Porter | Deployment branch: Thurrock | Actual role: Operative Skilled | Jobs: 400366 | Customers: JP Morgan Limited | Actual hours: 8.5; source records: 1</x:v>
      </x:c>
      <x:c r="L547" t="str">
        <x:v>Include</x:v>
      </x:c>
      <x:c r="M547"/>
      <x:c r="N547"/>
    </x:row>
    <x:row r="548">
      <x:c r="A548" t="str">
        <x:v>D Pekov (B)|2026-02-02</x:v>
      </x:c>
      <x:c r="B548" s="888" t="n">
        <x:v>46055</x:v>
      </x:c>
      <x:c r="C548" t="str">
        <x:v>D Pekov (B)</x:v>
      </x:c>
      <x:c r="D548" t="str">
        <x:v>Permanent</x:v>
      </x:c>
      <x:c r="E548" t="str">
        <x:v>Croydon</x:v>
      </x:c>
      <x:c r="F548" t="str">
        <x:v>Operative Skilled</x:v>
      </x:c>
      <x:c r="G548" t="str">
        <x:v>393361A</x:v>
      </x:c>
      <x:c r="H548" t="str">
        <x:v>The Quadrant</x:v>
      </x:c>
      <x:c r="I548" s="22" t="n">
        <x:v>7.5</x:v>
      </x:c>
      <x:c r="J548" t="str">
        <x:v>Worked</x:v>
      </x:c>
      <x:c r="K548" t="str">
        <x:v>Employee 1461; home branch Croydon; assigned role Operative Skilled | Deployment branch: Croydon | Actual role: Operative Skilled | Jobs: 393361A | Customers: The Quadrant | Actual hours: 7.5; source records: 1</x:v>
      </x:c>
      <x:c r="L548" t="str">
        <x:v>Include</x:v>
      </x:c>
      <x:c r="M548"/>
      <x:c r="N548"/>
    </x:row>
    <x:row r="549">
      <x:c r="A549" t="str">
        <x:v>D Pekov (B)|2026-02-03</x:v>
      </x:c>
      <x:c r="B549" s="888" t="n">
        <x:v>46056</x:v>
      </x:c>
      <x:c r="C549" t="str">
        <x:v>D Pekov (B)</x:v>
      </x:c>
      <x:c r="D549" t="str">
        <x:v>Permanent</x:v>
      </x:c>
      <x:c r="E549" t="str">
        <x:v>Croydon</x:v>
      </x:c>
      <x:c r="F549" t="str">
        <x:v>Operative Skilled</x:v>
      </x:c>
      <x:c r="G549" t="str">
        <x:v>393361A</x:v>
      </x:c>
      <x:c r="H549" t="str">
        <x:v>The Quadrant</x:v>
      </x:c>
      <x:c r="I549" s="22" t="n">
        <x:v>7</x:v>
      </x:c>
      <x:c r="J549" t="str">
        <x:v>Worked</x:v>
      </x:c>
      <x:c r="K549" t="str">
        <x:v>Employee 1461; home branch Croydon; assigned role Operative Skilled | Deployment branch: Croydon | Actual role: Operative Skilled | Jobs: 393361A | Customers: The Quadrant | Actual hours: 7.0; source records: 1</x:v>
      </x:c>
      <x:c r="L549" t="str">
        <x:v>Include</x:v>
      </x:c>
      <x:c r="M549"/>
      <x:c r="N549"/>
    </x:row>
    <x:row r="550">
      <x:c r="A550" t="str">
        <x:v>D Pekov (B)|2026-02-04</x:v>
      </x:c>
      <x:c r="B550" s="888" t="n">
        <x:v>46057</x:v>
      </x:c>
      <x:c r="C550" t="str">
        <x:v>D Pekov (B)</x:v>
      </x:c>
      <x:c r="D550" t="str">
        <x:v>Permanent</x:v>
      </x:c>
      <x:c r="E550" t="str">
        <x:v>Croydon</x:v>
      </x:c>
      <x:c r="F550" t="str">
        <x:v>Operative Skilled</x:v>
      </x:c>
      <x:c r="G550" t="str">
        <x:v>393361A</x:v>
      </x:c>
      <x:c r="H550" t="str">
        <x:v>The Quadrant</x:v>
      </x:c>
      <x:c r="I550" s="22" t="n">
        <x:v>7.5</x:v>
      </x:c>
      <x:c r="J550" t="str">
        <x:v>Worked</x:v>
      </x:c>
      <x:c r="K550" t="str">
        <x:v>Employee 1461; home branch Croydon; assigned role Operative Skilled | Deployment branch: Croydon | Actual role: Operative Skilled | Jobs: 393361A | Customers: The Quadrant | Actual hours: 7.5; source records: 1</x:v>
      </x:c>
      <x:c r="L550" t="str">
        <x:v>Include</x:v>
      </x:c>
      <x:c r="M550"/>
      <x:c r="N550"/>
    </x:row>
    <x:row r="551">
      <x:c r="A551" t="str">
        <x:v>D Pekov (B)|2026-02-05</x:v>
      </x:c>
      <x:c r="B551" s="888" t="n">
        <x:v>46058</x:v>
      </x:c>
      <x:c r="C551" t="str">
        <x:v>D Pekov (B)</x:v>
      </x:c>
      <x:c r="D551" t="str">
        <x:v>Permanent</x:v>
      </x:c>
      <x:c r="E551" t="str">
        <x:v>Croydon</x:v>
      </x:c>
      <x:c r="F551" t="str">
        <x:v>Operative Skilled</x:v>
      </x:c>
      <x:c r="G551" t="str">
        <x:v>393361A</x:v>
      </x:c>
      <x:c r="H551" t="str">
        <x:v>The Quadrant</x:v>
      </x:c>
      <x:c r="I551" s="22" t="n">
        <x:v>7.5</x:v>
      </x:c>
      <x:c r="J551" t="str">
        <x:v>Worked</x:v>
      </x:c>
      <x:c r="K551" t="str">
        <x:v>Employee 1461; home branch Croydon; assigned role Operative Skilled | Deployment branch: Croydon | Actual role: Operative Skilled | Jobs: 393361A | Customers: The Quadrant | Actual hours: 7.5; source records: 1</x:v>
      </x:c>
      <x:c r="L551" t="str">
        <x:v>Include</x:v>
      </x:c>
      <x:c r="M551"/>
      <x:c r="N551"/>
    </x:row>
    <x:row r="552">
      <x:c r="A552" t="str">
        <x:v>D Pekov (B)|2026-02-06</x:v>
      </x:c>
      <x:c r="B552" s="888" t="n">
        <x:v>46059</x:v>
      </x:c>
      <x:c r="C552" t="str">
        <x:v>D Pekov (B)</x:v>
      </x:c>
      <x:c r="D552" t="str">
        <x:v>Permanent</x:v>
      </x:c>
      <x:c r="E552" t="str">
        <x:v>Croydon</x:v>
      </x:c>
      <x:c r="F552" t="str">
        <x:v>Operative Skilled</x:v>
      </x:c>
      <x:c r="G552" t="str">
        <x:v>394921</x:v>
      </x:c>
      <x:c r="H552" t="str">
        <x:v>MSC Cruise Management (UK) Limited</x:v>
      </x:c>
      <x:c r="I552" s="22" t="n">
        <x:v>6</x:v>
      </x:c>
      <x:c r="J552" t="str">
        <x:v>Worked</x:v>
      </x:c>
      <x:c r="K552" t="str">
        <x:v>Employee 1461; home branch Croydon; assigned role Operative Skilled | Deployment branch: Croydon | Actual role: Operative Skilled | Jobs: 394921 | Customers: MSC Cruise Management (UK) Limited | Actual hours: 6.0; source records: 1</x:v>
      </x:c>
      <x:c r="L552" t="str">
        <x:v>Include</x:v>
      </x:c>
      <x:c r="M552"/>
      <x:c r="N552"/>
    </x:row>
    <x:row r="553">
      <x:c r="A553" t="str">
        <x:v>D Pekov (B)|2026-02-09</x:v>
      </x:c>
      <x:c r="B553" s="888" t="n">
        <x:v>46062</x:v>
      </x:c>
      <x:c r="C553" t="str">
        <x:v>D Pekov (B)</x:v>
      </x:c>
      <x:c r="D553" t="str">
        <x:v>Permanent</x:v>
      </x:c>
      <x:c r="E553" t="str">
        <x:v>Croydon</x:v>
      </x:c>
      <x:c r="F553" t="str">
        <x:v>Operative Skilled</x:v>
      </x:c>
      <x:c r="G553" t="str">
        <x:v>393361A</x:v>
      </x:c>
      <x:c r="H553" t="str">
        <x:v>The Quadrant</x:v>
      </x:c>
      <x:c r="I553" s="22" t="n">
        <x:v>8</x:v>
      </x:c>
      <x:c r="J553" t="str">
        <x:v>Worked</x:v>
      </x:c>
      <x:c r="K553" t="str">
        <x:v>Employee 1461; home branch Croydon; assigned role Operative Skilled | Deployment branch: Croydon | Actual role: Operative Skilled | Jobs: 393361A | Customers: The Quadrant | Actual hours: 8.0; source records: 1</x:v>
      </x:c>
      <x:c r="L553" t="str">
        <x:v>Include</x:v>
      </x:c>
      <x:c r="M553"/>
      <x:c r="N553"/>
    </x:row>
    <x:row r="554">
      <x:c r="A554" t="str">
        <x:v>D Pekov (B)|2026-02-10</x:v>
      </x:c>
      <x:c r="B554" s="888" t="n">
        <x:v>46063</x:v>
      </x:c>
      <x:c r="C554" t="str">
        <x:v>D Pekov (B)</x:v>
      </x:c>
      <x:c r="D554" t="str">
        <x:v>Permanent</x:v>
      </x:c>
      <x:c r="E554" t="str">
        <x:v>Croydon</x:v>
      </x:c>
      <x:c r="F554" t="str">
        <x:v>Operative Skilled</x:v>
      </x:c>
      <x:c r="G554" t="str">
        <x:v>393361A</x:v>
      </x:c>
      <x:c r="H554" t="str">
        <x:v>The Quadrant</x:v>
      </x:c>
      <x:c r="I554" s="22" t="n">
        <x:v>8</x:v>
      </x:c>
      <x:c r="J554" t="str">
        <x:v>Worked</x:v>
      </x:c>
      <x:c r="K554" t="str">
        <x:v>Employee 1461; home branch Croydon; assigned role Operative Skilled | Deployment branch: Croydon | Actual role: Operative Skilled | Jobs: 393361A | Customers: The Quadrant | Actual hours: 8.0; source records: 1</x:v>
      </x:c>
      <x:c r="L554" t="str">
        <x:v>Include</x:v>
      </x:c>
      <x:c r="M554"/>
      <x:c r="N554"/>
    </x:row>
    <x:row r="555">
      <x:c r="A555" t="str">
        <x:v>D Pekov (B)|2026-02-11</x:v>
      </x:c>
      <x:c r="B555" s="888" t="n">
        <x:v>46064</x:v>
      </x:c>
      <x:c r="C555" t="str">
        <x:v>D Pekov (B)</x:v>
      </x:c>
      <x:c r="D555" t="str">
        <x:v>Permanent</x:v>
      </x:c>
      <x:c r="E555" t="str">
        <x:v>Croydon</x:v>
      </x:c>
      <x:c r="F555" t="str">
        <x:v>Operative Skilled</x:v>
      </x:c>
      <x:c r="G555" t="str">
        <x:v>393361A</x:v>
      </x:c>
      <x:c r="H555" t="str">
        <x:v>The Quadrant</x:v>
      </x:c>
      <x:c r="I555" s="22" t="n">
        <x:v>8</x:v>
      </x:c>
      <x:c r="J555" t="str">
        <x:v>Worked</x:v>
      </x:c>
      <x:c r="K555" t="str">
        <x:v>Employee 1461; home branch Croydon; assigned role Operative Skilled | Deployment branch: Croydon | Actual role: Operative Skilled | Jobs: 393361A | Customers: The Quadrant | Actual hours: 8.0; source records: 1</x:v>
      </x:c>
      <x:c r="L555" t="str">
        <x:v>Include</x:v>
      </x:c>
      <x:c r="M555"/>
      <x:c r="N555"/>
    </x:row>
    <x:row r="556">
      <x:c r="A556" t="str">
        <x:v>D Pekov (B)|2026-02-12</x:v>
      </x:c>
      <x:c r="B556" s="888" t="n">
        <x:v>46065</x:v>
      </x:c>
      <x:c r="C556" t="str">
        <x:v>D Pekov (B)</x:v>
      </x:c>
      <x:c r="D556" t="str">
        <x:v>Permanent</x:v>
      </x:c>
      <x:c r="E556" t="str">
        <x:v>Croydon</x:v>
      </x:c>
      <x:c r="F556" t="str">
        <x:v>Operative Skilled</x:v>
      </x:c>
      <x:c r="G556" t="str">
        <x:v>393361A</x:v>
      </x:c>
      <x:c r="H556" t="str">
        <x:v>The Quadrant</x:v>
      </x:c>
      <x:c r="I556" s="22" t="n">
        <x:v>8</x:v>
      </x:c>
      <x:c r="J556" t="str">
        <x:v>Worked</x:v>
      </x:c>
      <x:c r="K556" t="str">
        <x:v>Employee 1461; home branch Croydon; assigned role Operative Skilled | Deployment branch: Croydon | Actual role: Operative Skilled | Jobs: 393361A | Customers: The Quadrant | Actual hours: 8.0; source records: 1</x:v>
      </x:c>
      <x:c r="L556" t="str">
        <x:v>Include</x:v>
      </x:c>
      <x:c r="M556"/>
      <x:c r="N556"/>
    </x:row>
    <x:row r="557">
      <x:c r="A557" t="str">
        <x:v>D Pekov (B)|2026-02-13</x:v>
      </x:c>
      <x:c r="B557" s="888" t="n">
        <x:v>46066</x:v>
      </x:c>
      <x:c r="C557" t="str">
        <x:v>D Pekov (B)</x:v>
      </x:c>
      <x:c r="D557" t="str">
        <x:v>Permanent</x:v>
      </x:c>
      <x:c r="E557" t="str">
        <x:v>Croydon</x:v>
      </x:c>
      <x:c r="F557" t="str">
        <x:v>Operative Skilled</x:v>
      </x:c>
      <x:c r="G557" t="str">
        <x:v>400227</x:v>
      </x:c>
      <x:c r="H557" t="str">
        <x:v>Network Rail</x:v>
      </x:c>
      <x:c r="I557" s="22" t="n">
        <x:v>7.5</x:v>
      </x:c>
      <x:c r="J557" t="str">
        <x:v>Worked</x:v>
      </x:c>
      <x:c r="K557" t="str">
        <x:v>Employee 1461; home branch Croydon; assigned role Operative Skilled | Deployment branch: Croydon | Actual role: Operative Skilled | Jobs: 400227 | Customers: Network Rail | Actual hours: 7.5; source records: 1</x:v>
      </x:c>
      <x:c r="L557" t="str">
        <x:v>Include</x:v>
      </x:c>
      <x:c r="M557"/>
      <x:c r="N557"/>
    </x:row>
    <x:row r="558">
      <x:c r="A558" t="str">
        <x:v>D Pekov (B)|2026-02-16</x:v>
      </x:c>
      <x:c r="B558" s="888" t="n">
        <x:v>46069</x:v>
      </x:c>
      <x:c r="C558" t="str">
        <x:v>D Pekov (B)</x:v>
      </x:c>
      <x:c r="D558" t="str">
        <x:v>Permanent</x:v>
      </x:c>
      <x:c r="E558" t="str">
        <x:v>Croydon</x:v>
      </x:c>
      <x:c r="F558" t="str">
        <x:v>Operative Skilled</x:v>
      </x:c>
      <x:c r="G558" t="str">
        <x:v>393361A</x:v>
      </x:c>
      <x:c r="H558" t="str">
        <x:v>The Quadrant</x:v>
      </x:c>
      <x:c r="I558" s="22" t="n">
        <x:v>8</x:v>
      </x:c>
      <x:c r="J558" t="str">
        <x:v>Worked</x:v>
      </x:c>
      <x:c r="K558" t="str">
        <x:v>Employee 1461; home branch Croydon; assigned role Operative Skilled | Deployment branch: Croydon | Actual role: Operative Skilled | Jobs: 393361A | Customers: The Quadrant | Actual hours: 8.0; source records: 1</x:v>
      </x:c>
      <x:c r="L558" t="str">
        <x:v>Include</x:v>
      </x:c>
      <x:c r="M558"/>
      <x:c r="N558"/>
    </x:row>
    <x:row r="559">
      <x:c r="A559" t="str">
        <x:v>D Pekov (B)|2026-02-17</x:v>
      </x:c>
      <x:c r="B559" s="888" t="n">
        <x:v>46070</x:v>
      </x:c>
      <x:c r="C559" t="str">
        <x:v>D Pekov (B)</x:v>
      </x:c>
      <x:c r="D559" t="str">
        <x:v>Permanent</x:v>
      </x:c>
      <x:c r="E559" t="str">
        <x:v>Croydon</x:v>
      </x:c>
      <x:c r="F559" t="str">
        <x:v>Operative Skilled</x:v>
      </x:c>
      <x:c r="G559" t="str">
        <x:v>393361A</x:v>
      </x:c>
      <x:c r="H559" t="str">
        <x:v>The Quadrant</x:v>
      </x:c>
      <x:c r="I559" s="22" t="n">
        <x:v>8</x:v>
      </x:c>
      <x:c r="J559" t="str">
        <x:v>Worked</x:v>
      </x:c>
      <x:c r="K559" t="str">
        <x:v>Employee 1461; home branch Croydon; assigned role Operative Skilled | Deployment branch: Croydon | Actual role: Operative Skilled | Jobs: 393361A | Customers: The Quadrant | Actual hours: 8.0; source records: 1</x:v>
      </x:c>
      <x:c r="L559" t="str">
        <x:v>Include</x:v>
      </x:c>
      <x:c r="M559"/>
      <x:c r="N559"/>
    </x:row>
    <x:row r="560">
      <x:c r="A560" t="str">
        <x:v>D Pekov (B)|2026-02-18</x:v>
      </x:c>
      <x:c r="B560" s="888" t="n">
        <x:v>46071</x:v>
      </x:c>
      <x:c r="C560" t="str">
        <x:v>D Pekov (B)</x:v>
      </x:c>
      <x:c r="D560" t="str">
        <x:v>Permanent</x:v>
      </x:c>
      <x:c r="E560" t="str">
        <x:v>Croydon</x:v>
      </x:c>
      <x:c r="F560" t="str">
        <x:v>Operative Skilled</x:v>
      </x:c>
      <x:c r="G560" t="str">
        <x:v>393361A</x:v>
      </x:c>
      <x:c r="H560" t="str">
        <x:v>The Quadrant</x:v>
      </x:c>
      <x:c r="I560" s="22" t="n">
        <x:v>7.5</x:v>
      </x:c>
      <x:c r="J560" t="str">
        <x:v>Worked</x:v>
      </x:c>
      <x:c r="K560" t="str">
        <x:v>Employee 1461; home branch Croydon; assigned role Operative Skilled | Deployment branch: Croydon | Actual role: Operative Skilled | Jobs: 393361A | Customers: The Quadrant | Actual hours: 7.5; source records: 1</x:v>
      </x:c>
      <x:c r="L560" t="str">
        <x:v>Include</x:v>
      </x:c>
      <x:c r="M560"/>
      <x:c r="N560"/>
    </x:row>
    <x:row r="561">
      <x:c r="A561" t="str">
        <x:v>D Pekov (B)|2026-02-19</x:v>
      </x:c>
      <x:c r="B561" s="888" t="n">
        <x:v>46072</x:v>
      </x:c>
      <x:c r="C561" t="str">
        <x:v>D Pekov (B)</x:v>
      </x:c>
      <x:c r="D561" t="str">
        <x:v>Permanent</x:v>
      </x:c>
      <x:c r="E561" t="str">
        <x:v>Croydon</x:v>
      </x:c>
      <x:c r="F561" t="str">
        <x:v>Operative Skilled</x:v>
      </x:c>
      <x:c r="G561" t="str">
        <x:v>393361A</x:v>
      </x:c>
      <x:c r="H561" t="str">
        <x:v>The Quadrant</x:v>
      </x:c>
      <x:c r="I561" s="22" t="n">
        <x:v>8.5</x:v>
      </x:c>
      <x:c r="J561" t="str">
        <x:v>Worked</x:v>
      </x:c>
      <x:c r="K561" t="str">
        <x:v>Employee 1461; home branch Croydon; assigned role Operative Skilled | Deployment branch: Croydon | Actual role: Operative Skilled | Jobs: 393361A | Customers: The Quadrant | Actual hours: 8.5; source records: 1</x:v>
      </x:c>
      <x:c r="L561" t="str">
        <x:v>Include</x:v>
      </x:c>
      <x:c r="M561"/>
      <x:c r="N561"/>
    </x:row>
    <x:row r="562">
      <x:c r="A562" t="str">
        <x:v>D Pekov (B)|2026-02-20</x:v>
      </x:c>
      <x:c r="B562" s="888" t="n">
        <x:v>46073</x:v>
      </x:c>
      <x:c r="C562" t="str">
        <x:v>D Pekov (B)</x:v>
      </x:c>
      <x:c r="D562" t="str">
        <x:v>Permanent</x:v>
      </x:c>
      <x:c r="E562" t="str">
        <x:v>Croydon</x:v>
      </x:c>
      <x:c r="F562" t="str">
        <x:v>Operative Skilled</x:v>
      </x:c>
      <x:c r="G562" t="str">
        <x:v>393361A</x:v>
      </x:c>
      <x:c r="H562" t="str">
        <x:v>The Quadrant</x:v>
      </x:c>
      <x:c r="I562" s="22" t="n">
        <x:v>8.5</x:v>
      </x:c>
      <x:c r="J562" t="str">
        <x:v>Worked</x:v>
      </x:c>
      <x:c r="K562" t="str">
        <x:v>Employee 1461; home branch Croydon; assigned role Operative Skilled | Deployment branch: Croydon | Actual role: Operative Skilled | Jobs: 393361A | Customers: The Quadrant | Actual hours: 8.5; source records: 1</x:v>
      </x:c>
      <x:c r="L562" t="str">
        <x:v>Include</x:v>
      </x:c>
      <x:c r="M562"/>
      <x:c r="N562"/>
    </x:row>
    <x:row r="563">
      <x:c r="A563" t="str">
        <x:v>D Pekov (B)|2026-02-23</x:v>
      </x:c>
      <x:c r="B563" s="888" t="n">
        <x:v>46076</x:v>
      </x:c>
      <x:c r="C563" t="str">
        <x:v>D Pekov (B)</x:v>
      </x:c>
      <x:c r="D563" t="str">
        <x:v>Permanent</x:v>
      </x:c>
      <x:c r="E563" t="str">
        <x:v>Croydon</x:v>
      </x:c>
      <x:c r="F563" t="str">
        <x:v>Operative Skilled</x:v>
      </x:c>
      <x:c r="G563" t="str">
        <x:v>393361A</x:v>
      </x:c>
      <x:c r="H563" t="str">
        <x:v>The Quadrant</x:v>
      </x:c>
      <x:c r="I563" s="22" t="n">
        <x:v>8.5</x:v>
      </x:c>
      <x:c r="J563" t="str">
        <x:v>Worked</x:v>
      </x:c>
      <x:c r="K563" t="str">
        <x:v>Employee 1461; home branch Croydon; assigned role Operative Skilled | Deployment branch: Croydon | Actual role: Operative Skilled | Jobs: 393361A | Customers: The Quadrant | Actual hours: 8.5; source records: 1</x:v>
      </x:c>
      <x:c r="L563" t="str">
        <x:v>Include</x:v>
      </x:c>
      <x:c r="M563"/>
      <x:c r="N563"/>
    </x:row>
    <x:row r="564">
      <x:c r="A564" t="str">
        <x:v>D Pekov (B)|2026-02-24</x:v>
      </x:c>
      <x:c r="B564" s="888" t="n">
        <x:v>46077</x:v>
      </x:c>
      <x:c r="C564" t="str">
        <x:v>D Pekov (B)</x:v>
      </x:c>
      <x:c r="D564" t="str">
        <x:v>Permanent</x:v>
      </x:c>
      <x:c r="E564" t="str">
        <x:v>Croydon</x:v>
      </x:c>
      <x:c r="F564" t="str">
        <x:v>Operative Skilled</x:v>
      </x:c>
      <x:c r="G564" t="str">
        <x:v>393361A</x:v>
      </x:c>
      <x:c r="H564" t="str">
        <x:v>The Quadrant</x:v>
      </x:c>
      <x:c r="I564" s="22" t="n">
        <x:v>8</x:v>
      </x:c>
      <x:c r="J564" t="str">
        <x:v>Worked</x:v>
      </x:c>
      <x:c r="K564" t="str">
        <x:v>Employee 1461; home branch Croydon; assigned role Operative Skilled | Deployment branch: Croydon | Actual role: Operative Skilled | Jobs: 393361A | Customers: The Quadrant | Actual hours: 8.0; source records: 1</x:v>
      </x:c>
      <x:c r="L564" t="str">
        <x:v>Include</x:v>
      </x:c>
      <x:c r="M564"/>
      <x:c r="N564"/>
    </x:row>
    <x:row r="565">
      <x:c r="A565" t="str">
        <x:v>D Pekov (B)|2026-02-25</x:v>
      </x:c>
      <x:c r="B565" s="888" t="n">
        <x:v>46078</x:v>
      </x:c>
      <x:c r="C565" t="str">
        <x:v>D Pekov (B)</x:v>
      </x:c>
      <x:c r="D565" t="str">
        <x:v>Permanent</x:v>
      </x:c>
      <x:c r="E565" t="str">
        <x:v>Croydon</x:v>
      </x:c>
      <x:c r="F565" t="str">
        <x:v>Operative Skilled</x:v>
      </x:c>
      <x:c r="G565" t="str">
        <x:v>393361A</x:v>
      </x:c>
      <x:c r="H565" t="str">
        <x:v>The Quadrant</x:v>
      </x:c>
      <x:c r="I565" s="22" t="n">
        <x:v>8</x:v>
      </x:c>
      <x:c r="J565" t="str">
        <x:v>Worked</x:v>
      </x:c>
      <x:c r="K565" t="str">
        <x:v>Employee 1461; home branch Croydon; assigned role Operative Skilled | Deployment branch: Croydon | Actual role: Operative Skilled | Jobs: 393361A | Customers: The Quadrant | Actual hours: 8.0; source records: 1</x:v>
      </x:c>
      <x:c r="L565" t="str">
        <x:v>Include</x:v>
      </x:c>
      <x:c r="M565"/>
      <x:c r="N565"/>
    </x:row>
    <x:row r="566">
      <x:c r="A566" t="str">
        <x:v>D Pekov (B)|2026-02-27</x:v>
      </x:c>
      <x:c r="B566" s="888" t="n">
        <x:v>46080</x:v>
      </x:c>
      <x:c r="C566" t="str">
        <x:v>D Pekov (B)</x:v>
      </x:c>
      <x:c r="D566" t="str">
        <x:v>Permanent</x:v>
      </x:c>
      <x:c r="E566" t="str">
        <x:v>Croydon</x:v>
      </x:c>
      <x:c r="F566" t="str">
        <x:v>Operative Skilled</x:v>
      </x:c>
      <x:c r="G566" t="str">
        <x:v>393361A</x:v>
      </x:c>
      <x:c r="H566" t="str">
        <x:v>The Quadrant</x:v>
      </x:c>
      <x:c r="I566" s="22" t="n">
        <x:v>8</x:v>
      </x:c>
      <x:c r="J566" t="str">
        <x:v>Worked</x:v>
      </x:c>
      <x:c r="K566" t="str">
        <x:v>Employee 1461; home branch Croydon; assigned role Operative Skilled | Deployment branch: Croydon | Actual role: Operative Skilled | Jobs: 393361A | Customers: The Quadrant | Actual hours: 8.0; source records: 1</x:v>
      </x:c>
      <x:c r="L566" t="str">
        <x:v>Include</x:v>
      </x:c>
      <x:c r="M566"/>
      <x:c r="N566"/>
    </x:row>
    <x:row r="567">
      <x:c r="A567" t="str">
        <x:v>D Roberts|2026-02-02</x:v>
      </x:c>
      <x:c r="B567" s="888" t="n">
        <x:v>46055</x:v>
      </x:c>
      <x:c r="C567" t="str">
        <x:v>D Roberts</x:v>
      </x:c>
      <x:c r="D567" t="str">
        <x:v>Permanent</x:v>
      </x:c>
      <x:c r="E567" t="str">
        <x:v>Thurrock</x:v>
      </x:c>
      <x:c r="F567" t="str">
        <x:v>Operative Porter</x:v>
      </x:c>
      <x:c r="G567" t="str">
        <x:v>399814</x:v>
      </x:c>
      <x:c r="H567" t="str">
        <x:v>Cushman &amp; Wakefield</x:v>
      </x:c>
      <x:c r="I567" s="22" t="n">
        <x:v>8.25</x:v>
      </x:c>
      <x:c r="J567" t="str">
        <x:v>Worked</x:v>
      </x:c>
      <x:c r="K567" t="str">
        <x:v>Employee 102662; home branch Thurrock; assigned role Operative Porter | Deployment branch: Thurrock | Actual role: Operative Skilled | Jobs: 399814 | Customers: Cushman &amp; Wakefield | Actual hours: 8.2; source records: 1</x:v>
      </x:c>
      <x:c r="L567" t="str">
        <x:v>Include</x:v>
      </x:c>
      <x:c r="M567"/>
      <x:c r="N567"/>
    </x:row>
    <x:row r="568">
      <x:c r="A568" t="str">
        <x:v>D Roberts|2026-02-03</x:v>
      </x:c>
      <x:c r="B568" s="888" t="n">
        <x:v>46056</x:v>
      </x:c>
      <x:c r="C568" t="str">
        <x:v>D Roberts</x:v>
      </x:c>
      <x:c r="D568" t="str">
        <x:v>Permanent</x:v>
      </x:c>
      <x:c r="E568" t="str">
        <x:v>Thurrock</x:v>
      </x:c>
      <x:c r="F568" t="str">
        <x:v>Operative Porter</x:v>
      </x:c>
      <x:c r="G568" t="str">
        <x:v>396662</x:v>
      </x:c>
      <x:c r="H568" t="str">
        <x:v>Kebbeh/Rohie</x:v>
      </x:c>
      <x:c r="I568" s="22" t="n">
        <x:v>8.5</x:v>
      </x:c>
      <x:c r="J568" t="str">
        <x:v>Worked</x:v>
      </x:c>
      <x:c r="K568" t="str">
        <x:v>Employee 102662; home branch Thurrock; assigned role Operative Porter | Deployment branch: Thurrock | Actual role: Operative Skilled | Jobs: 396662 | Customers: Kebbeh/Rohie | Actual hours: 8.5; source records: 1</x:v>
      </x:c>
      <x:c r="L568" t="str">
        <x:v>Include</x:v>
      </x:c>
      <x:c r="M568"/>
      <x:c r="N568"/>
    </x:row>
    <x:row r="569">
      <x:c r="A569" t="str">
        <x:v>D Roberts|2026-02-04</x:v>
      </x:c>
      <x:c r="B569" s="888" t="n">
        <x:v>46057</x:v>
      </x:c>
      <x:c r="C569" t="str">
        <x:v>D Roberts</x:v>
      </x:c>
      <x:c r="D569" t="str">
        <x:v>Permanent</x:v>
      </x:c>
      <x:c r="E569" t="str">
        <x:v>Thurrock</x:v>
      </x:c>
      <x:c r="F569" t="str">
        <x:v>Operative Porter</x:v>
      </x:c>
      <x:c r="G569" t="str">
        <x:v>397941, 396846, 396615</x:v>
      </x:c>
      <x:c r="H569" t="str">
        <x:v>Aliro Obote, Ms Lucy Angom/Mr Richard; Menacho/Ms Alicia; Wilkinson/Mr Jodie</x:v>
      </x:c>
      <x:c r="I569" s="22" t="n">
        <x:v>15</x:v>
      </x:c>
      <x:c r="J569" t="str">
        <x:v>Worked — 3 records</x:v>
      </x:c>
      <x:c r="K569" t="str">
        <x:v>Employee 102662; home branch Thurrock; assigned role Operative Porter | Deployment branch: Thurrock | Actual role: Operative Skilled | Jobs: 397941, 396846, 396615 | Customers: Aliro Obote, Ms Lucy Angom/Mr Richard; Menacho/Ms Alicia; Wilkinson/Mr Jodie | Actual hours: 15.0; source records: 3</x:v>
      </x:c>
      <x:c r="L569" t="str">
        <x:v>Include</x:v>
      </x:c>
      <x:c r="M569"/>
      <x:c r="N569"/>
    </x:row>
    <x:row r="570">
      <x:c r="A570" t="str">
        <x:v>D Roberts|2026-02-05</x:v>
      </x:c>
      <x:c r="B570" s="888" t="n">
        <x:v>46058</x:v>
      </x:c>
      <x:c r="C570" t="str">
        <x:v>D Roberts</x:v>
      </x:c>
      <x:c r="D570" t="str">
        <x:v>Permanent</x:v>
      </x:c>
      <x:c r="E570" t="str">
        <x:v>Thurrock</x:v>
      </x:c>
      <x:c r="F570" t="str">
        <x:v>Operative Porter</x:v>
      </x:c>
      <x:c r="G570"/>
      <x:c r="H570"/>
      <x:c r="I570" s="22" t="n">
        <x:v>0</x:v>
      </x:c>
      <x:c r="J570" t="str">
        <x:v>Annual leave</x:v>
      </x:c>
      <x:c r="K570" t="str">
        <x:v>Employee 102662; home branch Thurrock; assigned role Operative Porter | Leave: Annual Leave (Hours) | Leave calendar basis: Variable-pattern period</x:v>
      </x:c>
      <x:c r="L570" t="str">
        <x:v>Include</x:v>
      </x:c>
      <x:c r="M570"/>
      <x:c r="N570"/>
    </x:row>
    <x:row r="571">
      <x:c r="A571" t="str">
        <x:v>D Roberts|2026-02-06</x:v>
      </x:c>
      <x:c r="B571" s="888" t="n">
        <x:v>46059</x:v>
      </x:c>
      <x:c r="C571" t="str">
        <x:v>D Roberts</x:v>
      </x:c>
      <x:c r="D571" t="str">
        <x:v>Permanent</x:v>
      </x:c>
      <x:c r="E571" t="str">
        <x:v>Thurrock</x:v>
      </x:c>
      <x:c r="F571" t="str">
        <x:v>Operative Porter</x:v>
      </x:c>
      <x:c r="G571"/>
      <x:c r="H571"/>
      <x:c r="I571" s="22" t="n">
        <x:v>0</x:v>
      </x:c>
      <x:c r="J571" t="str">
        <x:v>Annual leave</x:v>
      </x:c>
      <x:c r="K571" t="str">
        <x:v>Employee 102662; home branch Thurrock; assigned role Operative Porter | Leave: Annual Leave (Hours) | Leave calendar basis: Variable-pattern period</x:v>
      </x:c>
      <x:c r="L571" t="str">
        <x:v>Include</x:v>
      </x:c>
      <x:c r="M571"/>
      <x:c r="N571"/>
    </x:row>
    <x:row r="572">
      <x:c r="A572" t="str">
        <x:v>D Roberts|2026-02-09</x:v>
      </x:c>
      <x:c r="B572" s="888" t="n">
        <x:v>46062</x:v>
      </x:c>
      <x:c r="C572" t="str">
        <x:v>D Roberts</x:v>
      </x:c>
      <x:c r="D572" t="str">
        <x:v>Permanent</x:v>
      </x:c>
      <x:c r="E572" t="str">
        <x:v>Thurrock</x:v>
      </x:c>
      <x:c r="F572" t="str">
        <x:v>Operative Porter</x:v>
      </x:c>
      <x:c r="G572" t="str">
        <x:v>396668</x:v>
      </x:c>
      <x:c r="H572" t="str">
        <x:v>Stavro/Chari</x:v>
      </x:c>
      <x:c r="I572" s="22" t="n">
        <x:v>9</x:v>
      </x:c>
      <x:c r="J572" t="str">
        <x:v>Worked</x:v>
      </x:c>
      <x:c r="K572" t="str">
        <x:v>Employee 102662; home branch Thurrock; assigned role Operative Porter | Deployment branch: Thurrock | Actual role: Operative Porter | Jobs: 396668 | Customers: Stavro/Chari | Actual hours: 9.0; source records: 1</x:v>
      </x:c>
      <x:c r="L572" t="str">
        <x:v>Include</x:v>
      </x:c>
      <x:c r="M572"/>
      <x:c r="N572"/>
    </x:row>
    <x:row r="573">
      <x:c r="A573" t="str">
        <x:v>D Roberts|2026-02-10</x:v>
      </x:c>
      <x:c r="B573" s="888" t="n">
        <x:v>46063</x:v>
      </x:c>
      <x:c r="C573" t="str">
        <x:v>D Roberts</x:v>
      </x:c>
      <x:c r="D573" t="str">
        <x:v>Permanent</x:v>
      </x:c>
      <x:c r="E573" t="str">
        <x:v>Thurrock</x:v>
      </x:c>
      <x:c r="F573" t="str">
        <x:v>Operative Porter</x:v>
      </x:c>
      <x:c r="G573" t="str">
        <x:v>396882</x:v>
      </x:c>
      <x:c r="H573" t="str">
        <x:v>Gilaj/Ms Luce</x:v>
      </x:c>
      <x:c r="I573" s="22" t="n">
        <x:v>8.5</x:v>
      </x:c>
      <x:c r="J573" t="str">
        <x:v>Worked</x:v>
      </x:c>
      <x:c r="K573" t="str">
        <x:v>Employee 102662; home branch Thurrock; assigned role Operative Porter | Deployment branch: Thurrock | Actual role: Operative Skilled | Jobs: 396882 | Customers: Gilaj/Ms Luce | Actual hours: 8.5; source records: 1</x:v>
      </x:c>
      <x:c r="L573" t="str">
        <x:v>Include</x:v>
      </x:c>
      <x:c r="M573"/>
      <x:c r="N573"/>
    </x:row>
    <x:row r="574">
      <x:c r="A574" t="str">
        <x:v>D Roberts|2026-02-11</x:v>
      </x:c>
      <x:c r="B574" s="888" t="n">
        <x:v>46064</x:v>
      </x:c>
      <x:c r="C574" t="str">
        <x:v>D Roberts</x:v>
      </x:c>
      <x:c r="D574" t="str">
        <x:v>Permanent</x:v>
      </x:c>
      <x:c r="E574" t="str">
        <x:v>Thurrock</x:v>
      </x:c>
      <x:c r="F574" t="str">
        <x:v>Operative Porter</x:v>
      </x:c>
      <x:c r="G574" t="str">
        <x:v>400006</x:v>
      </x:c>
      <x:c r="H574" t="str">
        <x:v>Foster/Mr Neco</x:v>
      </x:c>
      <x:c r="I574" s="22" t="n">
        <x:v>8</x:v>
      </x:c>
      <x:c r="J574" t="str">
        <x:v>Worked</x:v>
      </x:c>
      <x:c r="K574" t="str">
        <x:v>Employee 102662; home branch Thurrock; assigned role Operative Porter | Deployment branch: Thurrock | Actual role: Operative Skilled | Jobs: 400006 | Customers: Foster/Mr Neco | Actual hours: 8.0; source records: 1</x:v>
      </x:c>
      <x:c r="L574" t="str">
        <x:v>Include</x:v>
      </x:c>
      <x:c r="M574"/>
      <x:c r="N574"/>
    </x:row>
    <x:row r="575">
      <x:c r="A575" t="str">
        <x:v>D Roberts|2026-02-13</x:v>
      </x:c>
      <x:c r="B575" s="888" t="n">
        <x:v>46066</x:v>
      </x:c>
      <x:c r="C575" t="str">
        <x:v>D Roberts</x:v>
      </x:c>
      <x:c r="D575" t="str">
        <x:v>Permanent</x:v>
      </x:c>
      <x:c r="E575" t="str">
        <x:v>Thurrock</x:v>
      </x:c>
      <x:c r="F575" t="str">
        <x:v>Operative Porter</x:v>
      </x:c>
      <x:c r="G575" t="str">
        <x:v>397170</x:v>
      </x:c>
      <x:c r="H575" t="str">
        <x:v>Okbe/Mr Tsehaye</x:v>
      </x:c>
      <x:c r="I575" s="22" t="n">
        <x:v>2</x:v>
      </x:c>
      <x:c r="J575" t="str">
        <x:v>Worked</x:v>
      </x:c>
      <x:c r="K575" t="str">
        <x:v>Employee 102662; home branch Thurrock; assigned role Operative Porter | Deployment branch: Thurrock | Actual role: Operative Skilled | Jobs: 397170 | Customers: Okbe/Mr Tsehaye | Actual hours: 2.0; source records: 1</x:v>
      </x:c>
      <x:c r="L575" t="str">
        <x:v>Include</x:v>
      </x:c>
      <x:c r="M575"/>
      <x:c r="N575"/>
    </x:row>
    <x:row r="576">
      <x:c r="A576" t="str">
        <x:v>D Roberts|2026-02-17</x:v>
      </x:c>
      <x:c r="B576" s="888" t="n">
        <x:v>46070</x:v>
      </x:c>
      <x:c r="C576" t="str">
        <x:v>D Roberts</x:v>
      </x:c>
      <x:c r="D576" t="str">
        <x:v>Permanent</x:v>
      </x:c>
      <x:c r="E576" t="str">
        <x:v>Thurrock</x:v>
      </x:c>
      <x:c r="F576" t="str">
        <x:v>Operative Porter</x:v>
      </x:c>
      <x:c r="G576" t="str">
        <x:v>399505</x:v>
      </x:c>
      <x:c r="H576" t="str">
        <x:v>Kamara/Mohamed</x:v>
      </x:c>
      <x:c r="I576" s="22" t="n">
        <x:v>9</x:v>
      </x:c>
      <x:c r="J576" t="str">
        <x:v>Worked</x:v>
      </x:c>
      <x:c r="K576" t="str">
        <x:v>Employee 102662; home branch Thurrock; assigned role Operative Porter | Deployment branch: Thurrock | Actual role: Operative Skilled | Jobs: 399505 | Customers: Kamara/Mohamed | Actual hours: 9.0; source records: 1</x:v>
      </x:c>
      <x:c r="L576" t="str">
        <x:v>Include</x:v>
      </x:c>
      <x:c r="M576"/>
      <x:c r="N576"/>
    </x:row>
    <x:row r="577">
      <x:c r="A577" t="str">
        <x:v>D Roberts|2026-02-19</x:v>
      </x:c>
      <x:c r="B577" s="888" t="n">
        <x:v>46072</x:v>
      </x:c>
      <x:c r="C577" t="str">
        <x:v>D Roberts</x:v>
      </x:c>
      <x:c r="D577" t="str">
        <x:v>Permanent</x:v>
      </x:c>
      <x:c r="E577" t="str">
        <x:v>Thurrock</x:v>
      </x:c>
      <x:c r="F577" t="str">
        <x:v>Operative Porter</x:v>
      </x:c>
      <x:c r="G577" t="str">
        <x:v>276693C</x:v>
      </x:c>
      <x:c r="H577" t="str">
        <x:v>Charalambous/Mr Paul</x:v>
      </x:c>
      <x:c r="I577" s="22" t="n">
        <x:v>9</x:v>
      </x:c>
      <x:c r="J577" t="str">
        <x:v>Worked</x:v>
      </x:c>
      <x:c r="K577" t="str">
        <x:v>Employee 102662; home branch Thurrock; assigned role Operative Porter | Deployment branch: Thurrock | Actual role: Operative Skilled | Jobs: 276693C | Customers: Charalambous/Mr Paul | Actual hours: 9.0; source records: 1</x:v>
      </x:c>
      <x:c r="L577" t="str">
        <x:v>Include</x:v>
      </x:c>
      <x:c r="M577"/>
      <x:c r="N577"/>
    </x:row>
    <x:row r="578">
      <x:c r="A578" t="str">
        <x:v>D Roberts|2026-02-20</x:v>
      </x:c>
      <x:c r="B578" s="888" t="n">
        <x:v>46073</x:v>
      </x:c>
      <x:c r="C578" t="str">
        <x:v>D Roberts</x:v>
      </x:c>
      <x:c r="D578" t="str">
        <x:v>Permanent</x:v>
      </x:c>
      <x:c r="E578" t="str">
        <x:v>Thurrock</x:v>
      </x:c>
      <x:c r="F578" t="str">
        <x:v>Operative Porter</x:v>
      </x:c>
      <x:c r="G578" t="str">
        <x:v>396848, 396924</x:v>
      </x:c>
      <x:c r="H578" t="str">
        <x:v>Foster/Ms Tameka; Thompson/Ms Opal</x:v>
      </x:c>
      <x:c r="I578" s="22" t="n">
        <x:v>8</x:v>
      </x:c>
      <x:c r="J578" t="str">
        <x:v>Worked — 2 records</x:v>
      </x:c>
      <x:c r="K578" t="str">
        <x:v>Employee 102662; home branch Thurrock; assigned role Operative Porter | Deployment branch: Thurrock | Actual role: Operative Skilled | Jobs: 396848, 396924 | Customers: Foster/Ms Tameka; Thompson/Ms Opal | Actual hours: 8.0; source records: 2</x:v>
      </x:c>
      <x:c r="L578" t="str">
        <x:v>Include</x:v>
      </x:c>
      <x:c r="M578"/>
      <x:c r="N578"/>
    </x:row>
    <x:row r="579">
      <x:c r="A579" t="str">
        <x:v>D Roberts|2026-02-21</x:v>
      </x:c>
      <x:c r="B579" s="888" t="n">
        <x:v>46074</x:v>
      </x:c>
      <x:c r="C579" t="str">
        <x:v>D Roberts</x:v>
      </x:c>
      <x:c r="D579" t="str">
        <x:v>Permanent</x:v>
      </x:c>
      <x:c r="E579" t="str">
        <x:v>Thurrock</x:v>
      </x:c>
      <x:c r="F579" t="str">
        <x:v>Operative Porter</x:v>
      </x:c>
      <x:c r="G579"/>
      <x:c r="H579"/>
      <x:c r="I579" s="22" t="n">
        <x:v>0</x:v>
      </x:c>
      <x:c r="J579" t="str">
        <x:v>Other leave — Unpaid Leave (Authorised)</x:v>
      </x:c>
      <x:c r="K579" t="str">
        <x:v>Employee 102662; home branch Thurrock; assigned role Operative Porter | Leave: Unpaid Leave (Authorised) | Leave calendar basis: Variable-pattern period</x:v>
      </x:c>
      <x:c r="L579" t="str">
        <x:v>Include</x:v>
      </x:c>
      <x:c r="M579"/>
      <x:c r="N579"/>
    </x:row>
    <x:row r="580">
      <x:c r="A580" t="str">
        <x:v>D Roberts|2026-02-23</x:v>
      </x:c>
      <x:c r="B580" s="888" t="n">
        <x:v>46076</x:v>
      </x:c>
      <x:c r="C580" t="str">
        <x:v>D Roberts</x:v>
      </x:c>
      <x:c r="D580" t="str">
        <x:v>Permanent</x:v>
      </x:c>
      <x:c r="E580" t="str">
        <x:v>Thurrock</x:v>
      </x:c>
      <x:c r="F580" t="str">
        <x:v>Operative Porter</x:v>
      </x:c>
      <x:c r="G580" t="str">
        <x:v>400112</x:v>
      </x:c>
      <x:c r="H580" t="str">
        <x:v>Bank of New York Mellon</x:v>
      </x:c>
      <x:c r="I580" s="22" t="n">
        <x:v>6.5</x:v>
      </x:c>
      <x:c r="J580" t="str">
        <x:v>Worked</x:v>
      </x:c>
      <x:c r="K580" t="str">
        <x:v>Employee 102662; home branch Thurrock; assigned role Operative Porter | Deployment branch: Thurrock | Actual role: Operative Skilled | Jobs: 400112 | Customers: Bank of New York Mellon | Actual hours: 6.5; source records: 1</x:v>
      </x:c>
      <x:c r="L580" t="str">
        <x:v>Include</x:v>
      </x:c>
      <x:c r="M580"/>
      <x:c r="N580"/>
    </x:row>
    <x:row r="581">
      <x:c r="A581" t="str">
        <x:v>D Roberts|2026-02-24</x:v>
      </x:c>
      <x:c r="B581" s="888" t="n">
        <x:v>46077</x:v>
      </x:c>
      <x:c r="C581" t="str">
        <x:v>D Roberts</x:v>
      </x:c>
      <x:c r="D581" t="str">
        <x:v>Permanent</x:v>
      </x:c>
      <x:c r="E581" t="str">
        <x:v>Thurrock</x:v>
      </x:c>
      <x:c r="F581" t="str">
        <x:v>Operative Porter</x:v>
      </x:c>
      <x:c r="G581" t="str">
        <x:v>396884</x:v>
      </x:c>
      <x:c r="H581" t="str">
        <x:v>Roulston/Ms Alison</x:v>
      </x:c>
      <x:c r="I581" s="22" t="n">
        <x:v>8.5</x:v>
      </x:c>
      <x:c r="J581" t="str">
        <x:v>Worked</x:v>
      </x:c>
      <x:c r="K581" t="str">
        <x:v>Employee 102662; home branch Thurrock; assigned role Operative Porter | Deployment branch: Thurrock | Actual role: Operative Skilled | Jobs: 396884 | Customers: Roulston/Ms Alison | Actual hours: 8.5; source records: 1</x:v>
      </x:c>
      <x:c r="L581" t="str">
        <x:v>Include</x:v>
      </x:c>
      <x:c r="M581"/>
      <x:c r="N581"/>
    </x:row>
    <x:row r="582">
      <x:c r="A582" t="str">
        <x:v>D Roberts|2026-02-25</x:v>
      </x:c>
      <x:c r="B582" s="888" t="n">
        <x:v>46078</x:v>
      </x:c>
      <x:c r="C582" t="str">
        <x:v>D Roberts</x:v>
      </x:c>
      <x:c r="D582" t="str">
        <x:v>Permanent</x:v>
      </x:c>
      <x:c r="E582" t="str">
        <x:v>Thurrock</x:v>
      </x:c>
      <x:c r="F582" t="str">
        <x:v>Operative Porter</x:v>
      </x:c>
      <x:c r="G582" t="str">
        <x:v>397546</x:v>
      </x:c>
      <x:c r="H582" t="str">
        <x:v>Degre/Bea</x:v>
      </x:c>
      <x:c r="I582" s="22" t="n">
        <x:v>10.5</x:v>
      </x:c>
      <x:c r="J582" t="str">
        <x:v>Worked</x:v>
      </x:c>
      <x:c r="K582" t="str">
        <x:v>Employee 102662; home branch Thurrock; assigned role Operative Porter | Deployment branch: Thurrock | Actual role: Operative Skilled | Jobs: 397546 | Customers: Degre/Bea | Actual hours: 10.5; source records: 1</x:v>
      </x:c>
      <x:c r="L582" t="str">
        <x:v>Include</x:v>
      </x:c>
      <x:c r="M582"/>
      <x:c r="N582"/>
    </x:row>
    <x:row r="583">
      <x:c r="A583" t="str">
        <x:v>D Roberts|2026-02-26</x:v>
      </x:c>
      <x:c r="B583" s="888" t="n">
        <x:v>46079</x:v>
      </x:c>
      <x:c r="C583" t="str">
        <x:v>D Roberts</x:v>
      </x:c>
      <x:c r="D583" t="str">
        <x:v>Permanent</x:v>
      </x:c>
      <x:c r="E583" t="str">
        <x:v>Thurrock</x:v>
      </x:c>
      <x:c r="F583" t="str">
        <x:v>Operative Porter</x:v>
      </x:c>
      <x:c r="G583" t="str">
        <x:v>397612</x:v>
      </x:c>
      <x:c r="H583" t="str">
        <x:v>Campbell/Mr Marcus</x:v>
      </x:c>
      <x:c r="I583" s="22" t="n">
        <x:v>9</x:v>
      </x:c>
      <x:c r="J583" t="str">
        <x:v>Worked</x:v>
      </x:c>
      <x:c r="K583" t="str">
        <x:v>Employee 102662; home branch Thurrock; assigned role Operative Porter | Deployment branch: Thurrock | Actual role: Operative Skilled | Jobs: 397612 | Customers: Campbell/Mr Marcus | Actual hours: 9.0; source records: 1</x:v>
      </x:c>
      <x:c r="L583" t="str">
        <x:v>Include</x:v>
      </x:c>
      <x:c r="M583"/>
      <x:c r="N583"/>
    </x:row>
    <x:row r="584">
      <x:c r="A584" t="str">
        <x:v>D Roberts|2026-02-27</x:v>
      </x:c>
      <x:c r="B584" s="888" t="n">
        <x:v>46080</x:v>
      </x:c>
      <x:c r="C584" t="str">
        <x:v>D Roberts</x:v>
      </x:c>
      <x:c r="D584" t="str">
        <x:v>Permanent</x:v>
      </x:c>
      <x:c r="E584" t="str">
        <x:v>Thurrock</x:v>
      </x:c>
      <x:c r="F584" t="str">
        <x:v>Operative Porter</x:v>
      </x:c>
      <x:c r="G584" t="str">
        <x:v>399145</x:v>
      </x:c>
      <x:c r="H584" t="str">
        <x:v>Alii/Miss Samira</x:v>
      </x:c>
      <x:c r="I584" s="22" t="n">
        <x:v>7.5</x:v>
      </x:c>
      <x:c r="J584" t="str">
        <x:v>Worked</x:v>
      </x:c>
      <x:c r="K584" t="str">
        <x:v>Employee 102662; home branch Thurrock; assigned role Operative Porter | Deployment branch: Thurrock | Actual role: Operative Skilled | Jobs: 399145 | Customers: Alii/Miss Samira | Actual hours: 7.5; source records: 1</x:v>
      </x:c>
      <x:c r="L584" t="str">
        <x:v>Include</x:v>
      </x:c>
      <x:c r="M584"/>
      <x:c r="N584"/>
    </x:row>
    <x:row r="585">
      <x:c r="A585" t="str">
        <x:v>D Walker|2026-02-02</x:v>
      </x:c>
      <x:c r="B585" s="888" t="n">
        <x:v>46055</x:v>
      </x:c>
      <x:c r="C585" t="str">
        <x:v>D Walker</x:v>
      </x:c>
      <x:c r="D585" t="str">
        <x:v>Permanent</x:v>
      </x:c>
      <x:c r="E585" t="str">
        <x:v>Thurrock</x:v>
      </x:c>
      <x:c r="F585" t="str">
        <x:v>Operative Porter</x:v>
      </x:c>
      <x:c r="G585" t="str">
        <x:v>399723</x:v>
      </x:c>
      <x:c r="H585" t="str">
        <x:v>Knotel UK Ltd</x:v>
      </x:c>
      <x:c r="I585" s="22" t="n">
        <x:v>8.5</x:v>
      </x:c>
      <x:c r="J585" t="str">
        <x:v>Worked</x:v>
      </x:c>
      <x:c r="K585" t="str">
        <x:v>Employee 1607; home branch Thurrock; assigned role Operative Porter | Deployment branch: Thurrock | Actual role: Operative Skilled | Jobs: 399723 | Customers: Knotel UK Ltd | Actual hours: 8.5; source records: 1</x:v>
      </x:c>
      <x:c r="L585" t="str">
        <x:v>Include</x:v>
      </x:c>
      <x:c r="M585"/>
      <x:c r="N585"/>
    </x:row>
    <x:row r="586">
      <x:c r="A586" t="str">
        <x:v>D Walker|2026-02-03</x:v>
      </x:c>
      <x:c r="B586" s="888" t="n">
        <x:v>46056</x:v>
      </x:c>
      <x:c r="C586" t="str">
        <x:v>D Walker</x:v>
      </x:c>
      <x:c r="D586" t="str">
        <x:v>Permanent</x:v>
      </x:c>
      <x:c r="E586" t="str">
        <x:v>Thurrock</x:v>
      </x:c>
      <x:c r="F586" t="str">
        <x:v>Operative Porter</x:v>
      </x:c>
      <x:c r="G586" t="str">
        <x:v>400045</x:v>
      </x:c>
      <x:c r="H586" t="str">
        <x:v>Fidelis Marketing Limited</x:v>
      </x:c>
      <x:c r="I586" s="22" t="n">
        <x:v>4</x:v>
      </x:c>
      <x:c r="J586" t="str">
        <x:v>Worked</x:v>
      </x:c>
      <x:c r="K586" t="str">
        <x:v>Employee 1607; home branch Thurrock; assigned role Operative Porter | Deployment branch: Thurrock | Actual role: Operative Skilled | Jobs: 400045 | Customers: Fidelis Marketing Limited | Actual hours: 4.0; source records: 1</x:v>
      </x:c>
      <x:c r="L586" t="str">
        <x:v>Include</x:v>
      </x:c>
      <x:c r="M586"/>
      <x:c r="N586"/>
    </x:row>
    <x:row r="587">
      <x:c r="A587" t="str">
        <x:v>D Walker|2026-02-04</x:v>
      </x:c>
      <x:c r="B587" s="888" t="n">
        <x:v>46057</x:v>
      </x:c>
      <x:c r="C587" t="str">
        <x:v>D Walker</x:v>
      </x:c>
      <x:c r="D587" t="str">
        <x:v>Permanent</x:v>
      </x:c>
      <x:c r="E587" t="str">
        <x:v>Thurrock</x:v>
      </x:c>
      <x:c r="F587" t="str">
        <x:v>Operative Porter</x:v>
      </x:c>
      <x:c r="G587" t="str">
        <x:v>399937</x:v>
      </x:c>
      <x:c r="H587" t="str">
        <x:v>Alarape/Habeeb</x:v>
      </x:c>
      <x:c r="I587" s="22" t="n">
        <x:v>6</x:v>
      </x:c>
      <x:c r="J587" t="str">
        <x:v>Worked</x:v>
      </x:c>
      <x:c r="K587" t="str">
        <x:v>Employee 1607; home branch Thurrock; assigned role Operative Porter | Deployment branch: Thurrock | Actual role: Operative Skilled | Jobs: 399937 | Customers: Alarape/Habeeb | Actual hours: 6.0; source records: 1</x:v>
      </x:c>
      <x:c r="L587" t="str">
        <x:v>Include</x:v>
      </x:c>
      <x:c r="M587"/>
      <x:c r="N587"/>
    </x:row>
    <x:row r="588">
      <x:c r="A588" t="str">
        <x:v>D Walker|2026-02-05</x:v>
      </x:c>
      <x:c r="B588" s="888" t="n">
        <x:v>46058</x:v>
      </x:c>
      <x:c r="C588" t="str">
        <x:v>D Walker</x:v>
      </x:c>
      <x:c r="D588" t="str">
        <x:v>Permanent</x:v>
      </x:c>
      <x:c r="E588" t="str">
        <x:v>Thurrock</x:v>
      </x:c>
      <x:c r="F588" t="str">
        <x:v>Operative Porter</x:v>
      </x:c>
      <x:c r="G588" t="str">
        <x:v>396842</x:v>
      </x:c>
      <x:c r="H588" t="str">
        <x:v>Kanu/Mr Hassan</x:v>
      </x:c>
      <x:c r="I588" s="22" t="n">
        <x:v>8</x:v>
      </x:c>
      <x:c r="J588" t="str">
        <x:v>Worked</x:v>
      </x:c>
      <x:c r="K588" t="str">
        <x:v>Employee 1607; home branch Thurrock; assigned role Operative Porter | Deployment branch: Thurrock | Actual role: Operative Skilled | Jobs: 396842 | Customers: Kanu/Mr Hassan | Actual hours: 8.0; source records: 1</x:v>
      </x:c>
      <x:c r="L588" t="str">
        <x:v>Include</x:v>
      </x:c>
      <x:c r="M588"/>
      <x:c r="N588"/>
    </x:row>
    <x:row r="589">
      <x:c r="A589" t="str">
        <x:v>D Walker|2026-02-06</x:v>
      </x:c>
      <x:c r="B589" s="888" t="n">
        <x:v>46059</x:v>
      </x:c>
      <x:c r="C589" t="str">
        <x:v>D Walker</x:v>
      </x:c>
      <x:c r="D589" t="str">
        <x:v>Permanent</x:v>
      </x:c>
      <x:c r="E589" t="str">
        <x:v>Thurrock</x:v>
      </x:c>
      <x:c r="F589" t="str">
        <x:v>Operative Porter</x:v>
      </x:c>
      <x:c r="G589" t="str">
        <x:v>396896</x:v>
      </x:c>
      <x:c r="H589" t="str">
        <x:v>Ferrel/Derrol</x:v>
      </x:c>
      <x:c r="I589" s="22" t="n">
        <x:v>7.5</x:v>
      </x:c>
      <x:c r="J589" t="str">
        <x:v>Worked</x:v>
      </x:c>
      <x:c r="K589" t="str">
        <x:v>Employee 1607; home branch Thurrock; assigned role Operative Porter | Deployment branch: Thurrock | Actual role: Operative Skilled | Jobs: 396896 | Customers: Ferrel/Derrol | Actual hours: 7.5; source records: 1</x:v>
      </x:c>
      <x:c r="L589" t="str">
        <x:v>Include</x:v>
      </x:c>
      <x:c r="M589"/>
      <x:c r="N589"/>
    </x:row>
    <x:row r="590">
      <x:c r="A590" t="str">
        <x:v>D Walker|2026-02-09</x:v>
      </x:c>
      <x:c r="B590" s="888" t="n">
        <x:v>46062</x:v>
      </x:c>
      <x:c r="C590" t="str">
        <x:v>D Walker</x:v>
      </x:c>
      <x:c r="D590" t="str">
        <x:v>Permanent</x:v>
      </x:c>
      <x:c r="E590" t="str">
        <x:v>Thurrock</x:v>
      </x:c>
      <x:c r="F590" t="str">
        <x:v>Operative Porter</x:v>
      </x:c>
      <x:c r="G590" t="str">
        <x:v>396668</x:v>
      </x:c>
      <x:c r="H590" t="str">
        <x:v>Stavro/Chari</x:v>
      </x:c>
      <x:c r="I590" s="22" t="n">
        <x:v>9</x:v>
      </x:c>
      <x:c r="J590" t="str">
        <x:v>Worked</x:v>
      </x:c>
      <x:c r="K590" t="str">
        <x:v>Employee 1607; home branch Thurrock; assigned role Operative Porter | Deployment branch: Thurrock | Actual role: Operative Skilled | Jobs: 396668 | Customers: Stavro/Chari | Actual hours: 9.0; source records: 1</x:v>
      </x:c>
      <x:c r="L590" t="str">
        <x:v>Include</x:v>
      </x:c>
      <x:c r="M590"/>
      <x:c r="N590"/>
    </x:row>
    <x:row r="591">
      <x:c r="A591" t="str">
        <x:v>D Walker|2026-02-10</x:v>
      </x:c>
      <x:c r="B591" s="888" t="n">
        <x:v>46063</x:v>
      </x:c>
      <x:c r="C591" t="str">
        <x:v>D Walker</x:v>
      </x:c>
      <x:c r="D591" t="str">
        <x:v>Permanent</x:v>
      </x:c>
      <x:c r="E591" t="str">
        <x:v>Thurrock</x:v>
      </x:c>
      <x:c r="F591" t="str">
        <x:v>Operative Porter</x:v>
      </x:c>
      <x:c r="G591" t="str">
        <x:v>396668</x:v>
      </x:c>
      <x:c r="H591" t="str">
        <x:v>Stavro/Chari</x:v>
      </x:c>
      <x:c r="I591" s="22" t="n">
        <x:v>9.5</x:v>
      </x:c>
      <x:c r="J591" t="str">
        <x:v>Worked</x:v>
      </x:c>
      <x:c r="K591" t="str">
        <x:v>Employee 1607; home branch Thurrock; assigned role Operative Porter | Deployment branch: Thurrock | Actual role: Operative Skilled | Jobs: 396668 | Customers: Stavro/Chari | Actual hours: 9.5; source records: 1</x:v>
      </x:c>
      <x:c r="L591" t="str">
        <x:v>Include</x:v>
      </x:c>
      <x:c r="M591"/>
      <x:c r="N591"/>
    </x:row>
    <x:row r="592">
      <x:c r="A592" t="str">
        <x:v>D Walker|2026-02-11</x:v>
      </x:c>
      <x:c r="B592" s="888" t="n">
        <x:v>46064</x:v>
      </x:c>
      <x:c r="C592" t="str">
        <x:v>D Walker</x:v>
      </x:c>
      <x:c r="D592" t="str">
        <x:v>Permanent</x:v>
      </x:c>
      <x:c r="E592" t="str">
        <x:v>Thurrock</x:v>
      </x:c>
      <x:c r="F592" t="str">
        <x:v>Operative Porter</x:v>
      </x:c>
      <x:c r="G592" t="str">
        <x:v>396676</x:v>
      </x:c>
      <x:c r="H592" t="str">
        <x:v>Sobers/Mr Elvis</x:v>
      </x:c>
      <x:c r="I592" s="22" t="n">
        <x:v>7.5</x:v>
      </x:c>
      <x:c r="J592" t="str">
        <x:v>Worked</x:v>
      </x:c>
      <x:c r="K592" t="str">
        <x:v>Employee 1607; home branch Thurrock; assigned role Operative Porter | Deployment branch: Thurrock | Actual role: Operative Skilled | Jobs: 396676 | Customers: Sobers/Mr Elvis | Actual hours: 7.5; source records: 1</x:v>
      </x:c>
      <x:c r="L592" t="str">
        <x:v>Include</x:v>
      </x:c>
      <x:c r="M592"/>
      <x:c r="N592"/>
    </x:row>
    <x:row r="593">
      <x:c r="A593" t="str">
        <x:v>D Walker|2026-02-13</x:v>
      </x:c>
      <x:c r="B593" s="888" t="n">
        <x:v>46066</x:v>
      </x:c>
      <x:c r="C593" t="str">
        <x:v>D Walker</x:v>
      </x:c>
      <x:c r="D593" t="str">
        <x:v>Permanent</x:v>
      </x:c>
      <x:c r="E593" t="str">
        <x:v>Thurrock</x:v>
      </x:c>
      <x:c r="F593" t="str">
        <x:v>Operative Porter</x:v>
      </x:c>
      <x:c r="G593" t="str">
        <x:v>399051</x:v>
      </x:c>
      <x:c r="H593" t="str">
        <x:v>CDER Group Ltd</x:v>
      </x:c>
      <x:c r="I593" s="22" t="n">
        <x:v>11.5</x:v>
      </x:c>
      <x:c r="J593" t="str">
        <x:v>Worked</x:v>
      </x:c>
      <x:c r="K593" t="str">
        <x:v>Employee 1607; home branch Thurrock; assigned role Operative Porter | Deployment branch: Thurrock | Actual role: Operative Skilled | Jobs: 399051 | Customers: CDER Group Ltd | Actual hours: 11.5; source records: 1</x:v>
      </x:c>
      <x:c r="L593" t="str">
        <x:v>Include</x:v>
      </x:c>
      <x:c r="M593"/>
      <x:c r="N593"/>
    </x:row>
    <x:row r="594">
      <x:c r="A594" t="str">
        <x:v>D Walker|2026-02-23</x:v>
      </x:c>
      <x:c r="B594" s="888" t="n">
        <x:v>46076</x:v>
      </x:c>
      <x:c r="C594" t="str">
        <x:v>D Walker</x:v>
      </x:c>
      <x:c r="D594" t="str">
        <x:v>Permanent</x:v>
      </x:c>
      <x:c r="E594" t="str">
        <x:v>Thurrock</x:v>
      </x:c>
      <x:c r="F594" t="str">
        <x:v>Operative Porter</x:v>
      </x:c>
      <x:c r="G594" t="str">
        <x:v>398044</x:v>
      </x:c>
      <x:c r="H594" t="str">
        <x:v>Brandon Library/Mr Brian</x:v>
      </x:c>
      <x:c r="I594" s="22" t="n">
        <x:v>8</x:v>
      </x:c>
      <x:c r="J594" t="str">
        <x:v>Worked</x:v>
      </x:c>
      <x:c r="K594" t="str">
        <x:v>Employee 1607; home branch Thurrock; assigned role Operative Porter | Deployment branch: Thurrock | Actual role: Operative Skilled | Jobs: 398044 | Customers: Brandon Library/Mr Brian | Actual hours: 8.0; source records: 1</x:v>
      </x:c>
      <x:c r="L594" t="str">
        <x:v>Include</x:v>
      </x:c>
      <x:c r="M594"/>
      <x:c r="N594"/>
    </x:row>
    <x:row r="595">
      <x:c r="A595" t="str">
        <x:v>D Walker|2026-02-24</x:v>
      </x:c>
      <x:c r="B595" s="888" t="n">
        <x:v>46077</x:v>
      </x:c>
      <x:c r="C595" t="str">
        <x:v>D Walker</x:v>
      </x:c>
      <x:c r="D595" t="str">
        <x:v>Permanent</x:v>
      </x:c>
      <x:c r="E595" t="str">
        <x:v>Thurrock</x:v>
      </x:c>
      <x:c r="F595" t="str">
        <x:v>Operative Porter</x:v>
      </x:c>
      <x:c r="G595" t="str">
        <x:v>400552</x:v>
      </x:c>
      <x:c r="H595" t="str">
        <x:v>Meenan/Mr Shaun</x:v>
      </x:c>
      <x:c r="I595" s="22" t="n">
        <x:v>11.5</x:v>
      </x:c>
      <x:c r="J595" t="str">
        <x:v>Worked</x:v>
      </x:c>
      <x:c r="K595" t="str">
        <x:v>Employee 1607; home branch Thurrock; assigned role Operative Porter | Deployment branch: Thurrock | Actual role: Operative Skilled | Jobs: 400552 | Customers: Meenan/Mr Shaun | Actual hours: 11.5; source records: 1</x:v>
      </x:c>
      <x:c r="L595" t="str">
        <x:v>Include</x:v>
      </x:c>
      <x:c r="M595"/>
      <x:c r="N595"/>
    </x:row>
    <x:row r="596">
      <x:c r="A596" t="str">
        <x:v>D Walker|2026-02-25</x:v>
      </x:c>
      <x:c r="B596" s="888" t="n">
        <x:v>46078</x:v>
      </x:c>
      <x:c r="C596" t="str">
        <x:v>D Walker</x:v>
      </x:c>
      <x:c r="D596" t="str">
        <x:v>Permanent</x:v>
      </x:c>
      <x:c r="E596" t="str">
        <x:v>Thurrock</x:v>
      </x:c>
      <x:c r="F596" t="str">
        <x:v>Operative Porter</x:v>
      </x:c>
      <x:c r="G596" t="str">
        <x:v>397546</x:v>
      </x:c>
      <x:c r="H596" t="str">
        <x:v>Degre/Bea</x:v>
      </x:c>
      <x:c r="I596" s="22" t="n">
        <x:v>10.5</x:v>
      </x:c>
      <x:c r="J596" t="str">
        <x:v>Worked</x:v>
      </x:c>
      <x:c r="K596" t="str">
        <x:v>Employee 1607; home branch Thurrock; assigned role Operative Porter | Deployment branch: Thurrock | Actual role: Operative Skilled | Jobs: 397546 | Customers: Degre/Bea | Actual hours: 10.5; source records: 1</x:v>
      </x:c>
      <x:c r="L596" t="str">
        <x:v>Include</x:v>
      </x:c>
      <x:c r="M596"/>
      <x:c r="N596"/>
    </x:row>
    <x:row r="597">
      <x:c r="A597" t="str">
        <x:v>D Walker|2026-02-26</x:v>
      </x:c>
      <x:c r="B597" s="888" t="n">
        <x:v>46079</x:v>
      </x:c>
      <x:c r="C597" t="str">
        <x:v>D Walker</x:v>
      </x:c>
      <x:c r="D597" t="str">
        <x:v>Permanent</x:v>
      </x:c>
      <x:c r="E597" t="str">
        <x:v>Thurrock</x:v>
      </x:c>
      <x:c r="F597" t="str">
        <x:v>Operative Porter</x:v>
      </x:c>
      <x:c r="G597" t="str">
        <x:v>382761A</x:v>
      </x:c>
      <x:c r="H597" t="str">
        <x:v>Eshun/Ms Sydney</x:v>
      </x:c>
      <x:c r="I597" s="22" t="n">
        <x:v>8</x:v>
      </x:c>
      <x:c r="J597" t="str">
        <x:v>Worked</x:v>
      </x:c>
      <x:c r="K597" t="str">
        <x:v>Employee 1607; home branch Thurrock; assigned role Operative Porter | Deployment branch: Thurrock | Actual role: Operative Skilled | Jobs: 382761A | Customers: Eshun/Ms Sydney | Actual hours: 8.0; source records: 1</x:v>
      </x:c>
      <x:c r="L597" t="str">
        <x:v>Include</x:v>
      </x:c>
      <x:c r="M597"/>
      <x:c r="N597"/>
    </x:row>
    <x:row r="598">
      <x:c r="A598" t="str">
        <x:v>D Walker|2026-02-27</x:v>
      </x:c>
      <x:c r="B598" s="888" t="n">
        <x:v>46080</x:v>
      </x:c>
      <x:c r="C598" t="str">
        <x:v>D Walker</x:v>
      </x:c>
      <x:c r="D598" t="str">
        <x:v>Permanent</x:v>
      </x:c>
      <x:c r="E598" t="str">
        <x:v>Thurrock</x:v>
      </x:c>
      <x:c r="F598" t="str">
        <x:v>Operative Porter</x:v>
      </x:c>
      <x:c r="G598" t="str">
        <x:v>398262</x:v>
      </x:c>
      <x:c r="H598" t="str">
        <x:v>Ministry of Defence</x:v>
      </x:c>
      <x:c r="I598" s="22" t="n">
        <x:v>6</x:v>
      </x:c>
      <x:c r="J598" t="str">
        <x:v>Worked</x:v>
      </x:c>
      <x:c r="K598" t="str">
        <x:v>Employee 1607; home branch Thurrock; assigned role Operative Porter | Deployment branch: Thurrock | Actual role: Operative Porter | Jobs: 398262 | Customers: Ministry of Defence | Actual hours: 6.0; source records: 1</x:v>
      </x:c>
      <x:c r="L598" t="str">
        <x:v>Include</x:v>
      </x:c>
      <x:c r="M598"/>
      <x:c r="N598"/>
    </x:row>
    <x:row r="599">
      <x:c r="A599" t="str">
        <x:v>D Wawrzewski|2026-02-02</x:v>
      </x:c>
      <x:c r="B599" s="888" t="n">
        <x:v>46055</x:v>
      </x:c>
      <x:c r="C599" t="str">
        <x:v>D Wawrzewski</x:v>
      </x:c>
      <x:c r="D599" t="str">
        <x:v>Permanent</x:v>
      </x:c>
      <x:c r="E599" t="str">
        <x:v>Thurrock</x:v>
      </x:c>
      <x:c r="F599" t="str">
        <x:v>Operative Skilled</x:v>
      </x:c>
      <x:c r="G599" t="str">
        <x:v>399426</x:v>
      </x:c>
      <x:c r="H599" t="str">
        <x:v>Apple Europe Limited</x:v>
      </x:c>
      <x:c r="I599" s="22" t="n">
        <x:v>11.5</x:v>
      </x:c>
      <x:c r="J599" t="str">
        <x:v>Worked</x:v>
      </x:c>
      <x:c r="K599" t="str">
        <x:v>Employee 1130; home branch Thurrock; assigned role Operative Skilled | Deployment branch: Thurrock | Actual role: Operative Porter | Jobs: 399426 | Customers: Apple Europe Limited | Actual hours: 11.5; source records: 1</x:v>
      </x:c>
      <x:c r="L599" t="str">
        <x:v>Include</x:v>
      </x:c>
      <x:c r="M599"/>
      <x:c r="N599"/>
    </x:row>
    <x:row r="600">
      <x:c r="A600" t="str">
        <x:v>D Wawrzewski|2026-02-03</x:v>
      </x:c>
      <x:c r="B600" s="888" t="n">
        <x:v>46056</x:v>
      </x:c>
      <x:c r="C600" t="str">
        <x:v>D Wawrzewski</x:v>
      </x:c>
      <x:c r="D600" t="str">
        <x:v>Permanent</x:v>
      </x:c>
      <x:c r="E600" t="str">
        <x:v>Thurrock</x:v>
      </x:c>
      <x:c r="F600" t="str">
        <x:v>Operative Skilled</x:v>
      </x:c>
      <x:c r="G600" t="str">
        <x:v>399426</x:v>
      </x:c>
      <x:c r="H600" t="str">
        <x:v>Apple Europe Limited</x:v>
      </x:c>
      <x:c r="I600" s="22" t="n">
        <x:v>11.5</x:v>
      </x:c>
      <x:c r="J600" t="str">
        <x:v>Worked</x:v>
      </x:c>
      <x:c r="K600" t="str">
        <x:v>Employee 1130; home branch Thurrock; assigned role Operative Skilled | Deployment branch: Thurrock | Actual role: Operative Porter | Jobs: 399426 | Customers: Apple Europe Limited | Actual hours: 11.5; source records: 1</x:v>
      </x:c>
      <x:c r="L600" t="str">
        <x:v>Include</x:v>
      </x:c>
      <x:c r="M600"/>
      <x:c r="N600"/>
    </x:row>
    <x:row r="601">
      <x:c r="A601" t="str">
        <x:v>D Wawrzewski|2026-02-04</x:v>
      </x:c>
      <x:c r="B601" s="888" t="n">
        <x:v>46057</x:v>
      </x:c>
      <x:c r="C601" t="str">
        <x:v>D Wawrzewski</x:v>
      </x:c>
      <x:c r="D601" t="str">
        <x:v>Permanent</x:v>
      </x:c>
      <x:c r="E601" t="str">
        <x:v>Thurrock</x:v>
      </x:c>
      <x:c r="F601" t="str">
        <x:v>Operative Skilled</x:v>
      </x:c>
      <x:c r="G601" t="str">
        <x:v>399426</x:v>
      </x:c>
      <x:c r="H601" t="str">
        <x:v>Apple Europe Limited</x:v>
      </x:c>
      <x:c r="I601" s="22" t="n">
        <x:v>11.5</x:v>
      </x:c>
      <x:c r="J601" t="str">
        <x:v>Worked</x:v>
      </x:c>
      <x:c r="K601" t="str">
        <x:v>Employee 1130; home branch Thurrock; assigned role Operative Skilled | Deployment branch: Thurrock | Actual role: Operative Porter | Jobs: 399426 | Customers: Apple Europe Limited | Actual hours: 11.5; source records: 1</x:v>
      </x:c>
      <x:c r="L601" t="str">
        <x:v>Include</x:v>
      </x:c>
      <x:c r="M601"/>
      <x:c r="N601"/>
    </x:row>
    <x:row r="602">
      <x:c r="A602" t="str">
        <x:v>D Wawrzewski|2026-02-05</x:v>
      </x:c>
      <x:c r="B602" s="888" t="n">
        <x:v>46058</x:v>
      </x:c>
      <x:c r="C602" t="str">
        <x:v>D Wawrzewski</x:v>
      </x:c>
      <x:c r="D602" t="str">
        <x:v>Permanent</x:v>
      </x:c>
      <x:c r="E602" t="str">
        <x:v>Thurrock</x:v>
      </x:c>
      <x:c r="F602" t="str">
        <x:v>Operative Skilled</x:v>
      </x:c>
      <x:c r="G602"/>
      <x:c r="H602"/>
      <x:c r="I602" s="22" t="n">
        <x:v>0</x:v>
      </x:c>
      <x:c r="J602" t="str">
        <x:v>Other leave — Sickness</x:v>
      </x:c>
      <x:c r="K602" t="str">
        <x:v>Employee 1130; home branch Thurrock; assigned role Operative Skilled | Leave: Sickness | Leave calendar basis: Fixed schedule</x:v>
      </x:c>
      <x:c r="L602" t="str">
        <x:v>Include</x:v>
      </x:c>
      <x:c r="M602"/>
      <x:c r="N602"/>
    </x:row>
    <x:row r="603">
      <x:c r="A603" t="str">
        <x:v>D Wawrzewski|2026-02-06</x:v>
      </x:c>
      <x:c r="B603" s="888" t="n">
        <x:v>46059</x:v>
      </x:c>
      <x:c r="C603" t="str">
        <x:v>D Wawrzewski</x:v>
      </x:c>
      <x:c r="D603" t="str">
        <x:v>Permanent</x:v>
      </x:c>
      <x:c r="E603" t="str">
        <x:v>Thurrock</x:v>
      </x:c>
      <x:c r="F603" t="str">
        <x:v>Operative Skilled</x:v>
      </x:c>
      <x:c r="G603" t="str">
        <x:v>399426</x:v>
      </x:c>
      <x:c r="H603" t="str">
        <x:v>Apple Europe Limited</x:v>
      </x:c>
      <x:c r="I603" s="22" t="n">
        <x:v>11.5</x:v>
      </x:c>
      <x:c r="J603" t="str">
        <x:v>Worked</x:v>
      </x:c>
      <x:c r="K603" t="str">
        <x:v>Employee 1130; home branch Thurrock; assigned role Operative Skilled | Deployment branch: Thurrock | Actual role: Operative Porter | Jobs: 399426 | Customers: Apple Europe Limited | Actual hours: 11.5; source records: 1</x:v>
      </x:c>
      <x:c r="L603" t="str">
        <x:v>Include</x:v>
      </x:c>
      <x:c r="M603"/>
      <x:c r="N603"/>
    </x:row>
    <x:row r="604">
      <x:c r="A604" t="str">
        <x:v>D Wawrzewski|2026-02-09</x:v>
      </x:c>
      <x:c r="B604" s="888" t="n">
        <x:v>46062</x:v>
      </x:c>
      <x:c r="C604" t="str">
        <x:v>D Wawrzewski</x:v>
      </x:c>
      <x:c r="D604" t="str">
        <x:v>Permanent</x:v>
      </x:c>
      <x:c r="E604" t="str">
        <x:v>Thurrock</x:v>
      </x:c>
      <x:c r="F604" t="str">
        <x:v>Operative Skilled</x:v>
      </x:c>
      <x:c r="G604"/>
      <x:c r="H604"/>
      <x:c r="I604" s="22" t="n">
        <x:v>0</x:v>
      </x:c>
      <x:c r="J604" t="str">
        <x:v>Other leave — Discretionary Leave (Unpaid)</x:v>
      </x:c>
      <x:c r="K604" t="str">
        <x:v>Employee 1130; home branch Thurrock; assigned role Operative Skilled | Leave: Discretionary Leave (Unpaid) | Leave calendar basis: Fixed schedule</x:v>
      </x:c>
      <x:c r="L604" t="str">
        <x:v>Include</x:v>
      </x:c>
      <x:c r="M604"/>
      <x:c r="N604"/>
    </x:row>
    <x:row r="605">
      <x:c r="A605" t="str">
        <x:v>D Wawrzewski|2026-02-10</x:v>
      </x:c>
      <x:c r="B605" s="888" t="n">
        <x:v>46063</x:v>
      </x:c>
      <x:c r="C605" t="str">
        <x:v>D Wawrzewski</x:v>
      </x:c>
      <x:c r="D605" t="str">
        <x:v>Permanent</x:v>
      </x:c>
      <x:c r="E605" t="str">
        <x:v>Thurrock</x:v>
      </x:c>
      <x:c r="F605" t="str">
        <x:v>Operative Skilled</x:v>
      </x:c>
      <x:c r="G605"/>
      <x:c r="H605"/>
      <x:c r="I605" s="22" t="n">
        <x:v>0</x:v>
      </x:c>
      <x:c r="J605" t="str">
        <x:v>Other leave — Discretionary Leave (Unpaid)</x:v>
      </x:c>
      <x:c r="K605" t="str">
        <x:v>Employee 1130; home branch Thurrock; assigned role Operative Skilled | Leave: Discretionary Leave (Unpaid) | Leave calendar basis: Fixed schedule</x:v>
      </x:c>
      <x:c r="L605" t="str">
        <x:v>Include</x:v>
      </x:c>
      <x:c r="M605"/>
      <x:c r="N605"/>
    </x:row>
    <x:row r="606">
      <x:c r="A606" t="str">
        <x:v>D Wawrzewski|2026-02-11</x:v>
      </x:c>
      <x:c r="B606" s="888" t="n">
        <x:v>46064</x:v>
      </x:c>
      <x:c r="C606" t="str">
        <x:v>D Wawrzewski</x:v>
      </x:c>
      <x:c r="D606" t="str">
        <x:v>Permanent</x:v>
      </x:c>
      <x:c r="E606" t="str">
        <x:v>Thurrock</x:v>
      </x:c>
      <x:c r="F606" t="str">
        <x:v>Operative Skilled</x:v>
      </x:c>
      <x:c r="G606"/>
      <x:c r="H606"/>
      <x:c r="I606" s="22" t="n">
        <x:v>0</x:v>
      </x:c>
      <x:c r="J606" t="str">
        <x:v>Other leave — Compassionate Leave (Paid)</x:v>
      </x:c>
      <x:c r="K606" t="str">
        <x:v>Employee 1130; home branch Thurrock; assigned role Operative Skilled | Leave: Compassionate Leave (Paid) | Leave calendar basis: Fixed schedule</x:v>
      </x:c>
      <x:c r="L606" t="str">
        <x:v>Include</x:v>
      </x:c>
      <x:c r="M606"/>
      <x:c r="N606"/>
    </x:row>
    <x:row r="607">
      <x:c r="A607" t="str">
        <x:v>D Wawrzewski|2026-02-12</x:v>
      </x:c>
      <x:c r="B607" s="888" t="n">
        <x:v>46065</x:v>
      </x:c>
      <x:c r="C607" t="str">
        <x:v>D Wawrzewski</x:v>
      </x:c>
      <x:c r="D607" t="str">
        <x:v>Permanent</x:v>
      </x:c>
      <x:c r="E607" t="str">
        <x:v>Thurrock</x:v>
      </x:c>
      <x:c r="F607" t="str">
        <x:v>Operative Skilled</x:v>
      </x:c>
      <x:c r="G607"/>
      <x:c r="H607"/>
      <x:c r="I607" s="22" t="n">
        <x:v>0</x:v>
      </x:c>
      <x:c r="J607" t="str">
        <x:v>Other leave — Compassionate Leave (Paid)</x:v>
      </x:c>
      <x:c r="K607" t="str">
        <x:v>Employee 1130; home branch Thurrock; assigned role Operative Skilled | Leave: Compassionate Leave (Paid) | Leave calendar basis: Fixed schedule</x:v>
      </x:c>
      <x:c r="L607" t="str">
        <x:v>Include</x:v>
      </x:c>
      <x:c r="M607"/>
      <x:c r="N607"/>
    </x:row>
    <x:row r="608">
      <x:c r="A608" t="str">
        <x:v>D Wawrzewski|2026-02-13</x:v>
      </x:c>
      <x:c r="B608" s="888" t="n">
        <x:v>46066</x:v>
      </x:c>
      <x:c r="C608" t="str">
        <x:v>D Wawrzewski</x:v>
      </x:c>
      <x:c r="D608" t="str">
        <x:v>Permanent</x:v>
      </x:c>
      <x:c r="E608" t="str">
        <x:v>Thurrock</x:v>
      </x:c>
      <x:c r="F608" t="str">
        <x:v>Operative Skilled</x:v>
      </x:c>
      <x:c r="G608"/>
      <x:c r="H608"/>
      <x:c r="I608" s="22" t="n">
        <x:v>0</x:v>
      </x:c>
      <x:c r="J608" t="str">
        <x:v>Other leave — Compassionate Leave (Paid)</x:v>
      </x:c>
      <x:c r="K608" t="str">
        <x:v>Employee 1130; home branch Thurrock; assigned role Operative Skilled | Leave: Compassionate Leave (Paid) | Leave calendar basis: Fixed schedule</x:v>
      </x:c>
      <x:c r="L608" t="str">
        <x:v>Include</x:v>
      </x:c>
      <x:c r="M608"/>
      <x:c r="N608"/>
    </x:row>
    <x:row r="609">
      <x:c r="A609" t="str">
        <x:v>D Wawrzewski|2026-02-16</x:v>
      </x:c>
      <x:c r="B609" s="888" t="n">
        <x:v>46069</x:v>
      </x:c>
      <x:c r="C609" t="str">
        <x:v>D Wawrzewski</x:v>
      </x:c>
      <x:c r="D609" t="str">
        <x:v>Permanent</x:v>
      </x:c>
      <x:c r="E609" t="str">
        <x:v>Thurrock</x:v>
      </x:c>
      <x:c r="F609" t="str">
        <x:v>Operative Skilled</x:v>
      </x:c>
      <x:c r="G609" t="str">
        <x:v>399426</x:v>
      </x:c>
      <x:c r="H609" t="str">
        <x:v>Apple Europe Limited</x:v>
      </x:c>
      <x:c r="I609" s="22" t="n">
        <x:v>11.5</x:v>
      </x:c>
      <x:c r="J609" t="str">
        <x:v>Worked</x:v>
      </x:c>
      <x:c r="K609" t="str">
        <x:v>Employee 1130; home branch Thurrock; assigned role Operative Skilled | Deployment branch: Thurrock | Actual role: Operative Porter | Jobs: 399426 | Customers: Apple Europe Limited | Actual hours: 11.5; source records: 1</x:v>
      </x:c>
      <x:c r="L609" t="str">
        <x:v>Include</x:v>
      </x:c>
      <x:c r="M609"/>
      <x:c r="N609"/>
    </x:row>
    <x:row r="610">
      <x:c r="A610" t="str">
        <x:v>D Wawrzewski|2026-02-17</x:v>
      </x:c>
      <x:c r="B610" s="888" t="n">
        <x:v>46070</x:v>
      </x:c>
      <x:c r="C610" t="str">
        <x:v>D Wawrzewski</x:v>
      </x:c>
      <x:c r="D610" t="str">
        <x:v>Permanent</x:v>
      </x:c>
      <x:c r="E610" t="str">
        <x:v>Thurrock</x:v>
      </x:c>
      <x:c r="F610" t="str">
        <x:v>Operative Skilled</x:v>
      </x:c>
      <x:c r="G610" t="str">
        <x:v>399426</x:v>
      </x:c>
      <x:c r="H610" t="str">
        <x:v>Apple Europe Limited</x:v>
      </x:c>
      <x:c r="I610" s="22" t="n">
        <x:v>12</x:v>
      </x:c>
      <x:c r="J610" t="str">
        <x:v>Worked</x:v>
      </x:c>
      <x:c r="K610" t="str">
        <x:v>Employee 1130; home branch Thurrock; assigned role Operative Skilled | Deployment branch: Thurrock | Actual role: Operative Porter | Jobs: 399426 | Customers: Apple Europe Limited | Actual hours: 12.0; source records: 1</x:v>
      </x:c>
      <x:c r="L610" t="str">
        <x:v>Include</x:v>
      </x:c>
      <x:c r="M610"/>
      <x:c r="N610"/>
    </x:row>
    <x:row r="611">
      <x:c r="A611" t="str">
        <x:v>D Wawrzewski|2026-02-18</x:v>
      </x:c>
      <x:c r="B611" s="888" t="n">
        <x:v>46071</x:v>
      </x:c>
      <x:c r="C611" t="str">
        <x:v>D Wawrzewski</x:v>
      </x:c>
      <x:c r="D611" t="str">
        <x:v>Permanent</x:v>
      </x:c>
      <x:c r="E611" t="str">
        <x:v>Thurrock</x:v>
      </x:c>
      <x:c r="F611" t="str">
        <x:v>Operative Skilled</x:v>
      </x:c>
      <x:c r="G611" t="str">
        <x:v>399426</x:v>
      </x:c>
      <x:c r="H611" t="str">
        <x:v>Apple Europe Limited</x:v>
      </x:c>
      <x:c r="I611" s="22" t="n">
        <x:v>12</x:v>
      </x:c>
      <x:c r="J611" t="str">
        <x:v>Worked</x:v>
      </x:c>
      <x:c r="K611" t="str">
        <x:v>Employee 1130; home branch Thurrock; assigned role Operative Skilled | Deployment branch: Thurrock | Actual role: Operative Porter | Jobs: 399426 | Customers: Apple Europe Limited | Actual hours: 12.0; source records: 1</x:v>
      </x:c>
      <x:c r="L611" t="str">
        <x:v>Include</x:v>
      </x:c>
      <x:c r="M611"/>
      <x:c r="N611"/>
    </x:row>
    <x:row r="612">
      <x:c r="A612" t="str">
        <x:v>D Wawrzewski|2026-02-19</x:v>
      </x:c>
      <x:c r="B612" s="888" t="n">
        <x:v>46072</x:v>
      </x:c>
      <x:c r="C612" t="str">
        <x:v>D Wawrzewski</x:v>
      </x:c>
      <x:c r="D612" t="str">
        <x:v>Permanent</x:v>
      </x:c>
      <x:c r="E612" t="str">
        <x:v>Thurrock</x:v>
      </x:c>
      <x:c r="F612" t="str">
        <x:v>Operative Skilled</x:v>
      </x:c>
      <x:c r="G612" t="str">
        <x:v>399426</x:v>
      </x:c>
      <x:c r="H612" t="str">
        <x:v>Apple Europe Limited</x:v>
      </x:c>
      <x:c r="I612" s="22" t="n">
        <x:v>12</x:v>
      </x:c>
      <x:c r="J612" t="str">
        <x:v>Worked</x:v>
      </x:c>
      <x:c r="K612" t="str">
        <x:v>Employee 1130; home branch Thurrock; assigned role Operative Skilled | Deployment branch: Thurrock | Actual role: Operative Porter | Jobs: 399426 | Customers: Apple Europe Limited | Actual hours: 12.0; source records: 1</x:v>
      </x:c>
      <x:c r="L612" t="str">
        <x:v>Include</x:v>
      </x:c>
      <x:c r="M612"/>
      <x:c r="N612"/>
    </x:row>
    <x:row r="613">
      <x:c r="A613" t="str">
        <x:v>D Wawrzewski|2026-02-20</x:v>
      </x:c>
      <x:c r="B613" s="888" t="n">
        <x:v>46073</x:v>
      </x:c>
      <x:c r="C613" t="str">
        <x:v>D Wawrzewski</x:v>
      </x:c>
      <x:c r="D613" t="str">
        <x:v>Permanent</x:v>
      </x:c>
      <x:c r="E613" t="str">
        <x:v>Thurrock</x:v>
      </x:c>
      <x:c r="F613" t="str">
        <x:v>Operative Skilled</x:v>
      </x:c>
      <x:c r="G613" t="str">
        <x:v>399426</x:v>
      </x:c>
      <x:c r="H613" t="str">
        <x:v>Apple Europe Limited</x:v>
      </x:c>
      <x:c r="I613" s="22" t="n">
        <x:v>11.5</x:v>
      </x:c>
      <x:c r="J613" t="str">
        <x:v>Worked</x:v>
      </x:c>
      <x:c r="K613" t="str">
        <x:v>Employee 1130; home branch Thurrock; assigned role Operative Skilled | Deployment branch: Thurrock | Actual role: Operative Porter | Jobs: 399426 | Customers: Apple Europe Limited | Actual hours: 11.5; source records: 1</x:v>
      </x:c>
      <x:c r="L613" t="str">
        <x:v>Include</x:v>
      </x:c>
      <x:c r="M613"/>
      <x:c r="N613"/>
    </x:row>
    <x:row r="614">
      <x:c r="A614" t="str">
        <x:v>D Wawrzewski|2026-02-23</x:v>
      </x:c>
      <x:c r="B614" s="888" t="n">
        <x:v>46076</x:v>
      </x:c>
      <x:c r="C614" t="str">
        <x:v>D Wawrzewski</x:v>
      </x:c>
      <x:c r="D614" t="str">
        <x:v>Permanent</x:v>
      </x:c>
      <x:c r="E614" t="str">
        <x:v>Thurrock</x:v>
      </x:c>
      <x:c r="F614" t="str">
        <x:v>Operative Skilled</x:v>
      </x:c>
      <x:c r="G614" t="str">
        <x:v>399426</x:v>
      </x:c>
      <x:c r="H614" t="str">
        <x:v>Apple Europe Limited</x:v>
      </x:c>
      <x:c r="I614" s="22" t="n">
        <x:v>11.5</x:v>
      </x:c>
      <x:c r="J614" t="str">
        <x:v>Worked</x:v>
      </x:c>
      <x:c r="K614" t="str">
        <x:v>Employee 1130; home branch Thurrock; assigned role Operative Skilled | Deployment branch: Thurrock | Actual role: Operative Porter | Jobs: 399426 | Customers: Apple Europe Limited | Actual hours: 11.5; source records: 1</x:v>
      </x:c>
      <x:c r="L614" t="str">
        <x:v>Include</x:v>
      </x:c>
      <x:c r="M614"/>
      <x:c r="N614"/>
    </x:row>
    <x:row r="615">
      <x:c r="A615" t="str">
        <x:v>D Wawrzewski|2026-02-24</x:v>
      </x:c>
      <x:c r="B615" s="888" t="n">
        <x:v>46077</x:v>
      </x:c>
      <x:c r="C615" t="str">
        <x:v>D Wawrzewski</x:v>
      </x:c>
      <x:c r="D615" t="str">
        <x:v>Permanent</x:v>
      </x:c>
      <x:c r="E615" t="str">
        <x:v>Thurrock</x:v>
      </x:c>
      <x:c r="F615" t="str">
        <x:v>Operative Skilled</x:v>
      </x:c>
      <x:c r="G615" t="str">
        <x:v>399426</x:v>
      </x:c>
      <x:c r="H615" t="str">
        <x:v>Apple Europe Limited</x:v>
      </x:c>
      <x:c r="I615" s="22" t="n">
        <x:v>11.5</x:v>
      </x:c>
      <x:c r="J615" t="str">
        <x:v>Worked</x:v>
      </x:c>
      <x:c r="K615" t="str">
        <x:v>Employee 1130; home branch Thurrock; assigned role Operative Skilled | Deployment branch: Thurrock | Actual role: Operative Porter | Jobs: 399426 | Customers: Apple Europe Limited | Actual hours: 11.5; source records: 1</x:v>
      </x:c>
      <x:c r="L615" t="str">
        <x:v>Include</x:v>
      </x:c>
      <x:c r="M615"/>
      <x:c r="N615"/>
    </x:row>
    <x:row r="616">
      <x:c r="A616" t="str">
        <x:v>D Wawrzewski|2026-02-25</x:v>
      </x:c>
      <x:c r="B616" s="888" t="n">
        <x:v>46078</x:v>
      </x:c>
      <x:c r="C616" t="str">
        <x:v>D Wawrzewski</x:v>
      </x:c>
      <x:c r="D616" t="str">
        <x:v>Permanent</x:v>
      </x:c>
      <x:c r="E616" t="str">
        <x:v>Thurrock</x:v>
      </x:c>
      <x:c r="F616" t="str">
        <x:v>Operative Skilled</x:v>
      </x:c>
      <x:c r="G616" t="str">
        <x:v>399426</x:v>
      </x:c>
      <x:c r="H616" t="str">
        <x:v>Apple Europe Limited</x:v>
      </x:c>
      <x:c r="I616" s="22" t="n">
        <x:v>11.5</x:v>
      </x:c>
      <x:c r="J616" t="str">
        <x:v>Worked</x:v>
      </x:c>
      <x:c r="K616" t="str">
        <x:v>Employee 1130; home branch Thurrock; assigned role Operative Skilled | Deployment branch: Thurrock | Actual role: Operative Porter | Jobs: 399426 | Customers: Apple Europe Limited | Actual hours: 11.5; source records: 1</x:v>
      </x:c>
      <x:c r="L616" t="str">
        <x:v>Include</x:v>
      </x:c>
      <x:c r="M616"/>
      <x:c r="N616"/>
    </x:row>
    <x:row r="617">
      <x:c r="A617" t="str">
        <x:v>D Wawrzewski|2026-02-26</x:v>
      </x:c>
      <x:c r="B617" s="888" t="n">
        <x:v>46079</x:v>
      </x:c>
      <x:c r="C617" t="str">
        <x:v>D Wawrzewski</x:v>
      </x:c>
      <x:c r="D617" t="str">
        <x:v>Permanent</x:v>
      </x:c>
      <x:c r="E617" t="str">
        <x:v>Thurrock</x:v>
      </x:c>
      <x:c r="F617" t="str">
        <x:v>Operative Skilled</x:v>
      </x:c>
      <x:c r="G617" t="str">
        <x:v>399426</x:v>
      </x:c>
      <x:c r="H617" t="str">
        <x:v>Apple Europe Limited</x:v>
      </x:c>
      <x:c r="I617" s="22" t="n">
        <x:v>11.5</x:v>
      </x:c>
      <x:c r="J617" t="str">
        <x:v>Worked</x:v>
      </x:c>
      <x:c r="K617" t="str">
        <x:v>Employee 1130; home branch Thurrock; assigned role Operative Skilled | Deployment branch: Thurrock | Actual role: Operative Porter | Jobs: 399426 | Customers: Apple Europe Limited | Actual hours: 11.5; source records: 1</x:v>
      </x:c>
      <x:c r="L617" t="str">
        <x:v>Include</x:v>
      </x:c>
      <x:c r="M617"/>
      <x:c r="N617"/>
    </x:row>
    <x:row r="618">
      <x:c r="A618" t="str">
        <x:v>D Wawrzewski|2026-02-27</x:v>
      </x:c>
      <x:c r="B618" s="888" t="n">
        <x:v>46080</x:v>
      </x:c>
      <x:c r="C618" t="str">
        <x:v>D Wawrzewski</x:v>
      </x:c>
      <x:c r="D618" t="str">
        <x:v>Permanent</x:v>
      </x:c>
      <x:c r="E618" t="str">
        <x:v>Thurrock</x:v>
      </x:c>
      <x:c r="F618" t="str">
        <x:v>Operative Skilled</x:v>
      </x:c>
      <x:c r="G618" t="str">
        <x:v>399426</x:v>
      </x:c>
      <x:c r="H618" t="str">
        <x:v>Apple Europe Limited</x:v>
      </x:c>
      <x:c r="I618" s="22" t="n">
        <x:v>11.5</x:v>
      </x:c>
      <x:c r="J618" t="str">
        <x:v>Worked</x:v>
      </x:c>
      <x:c r="K618" t="str">
        <x:v>Employee 1130; home branch Thurrock; assigned role Operative Skilled | Deployment branch: Thurrock | Actual role: Operative Porter | Jobs: 399426 | Customers: Apple Europe Limited | Actual hours: 11.5; source records: 1</x:v>
      </x:c>
      <x:c r="L618" t="str">
        <x:v>Include</x:v>
      </x:c>
      <x:c r="M618"/>
      <x:c r="N618"/>
    </x:row>
    <x:row r="619">
      <x:c r="A619" t="str">
        <x:v>Dam Robinson|2026-02-02</x:v>
      </x:c>
      <x:c r="B619" s="888" t="n">
        <x:v>46055</x:v>
      </x:c>
      <x:c r="C619" t="str">
        <x:v>Dam Robinson</x:v>
      </x:c>
      <x:c r="D619" t="str">
        <x:v>Permanent</x:v>
      </x:c>
      <x:c r="E619" t="str">
        <x:v>Thurrock</x:v>
      </x:c>
      <x:c r="F619" t="str">
        <x:v>Operative Porter</x:v>
      </x:c>
      <x:c r="G619" t="str">
        <x:v>396207</x:v>
      </x:c>
      <x:c r="H619" t="str">
        <x:v>Linklaters LLP</x:v>
      </x:c>
      <x:c r="I619" s="22" t="n">
        <x:v>8.5</x:v>
      </x:c>
      <x:c r="J619" t="str">
        <x:v>Worked</x:v>
      </x:c>
      <x:c r="K619" t="str">
        <x:v>Employee 102999; home branch Thurrock; assigned role Operative Porter | Deployment branch: Thurrock | Actual role: Operative Porter | Jobs: 396207 | Customers: Linklaters LLP | Actual hours: 8.5; source records: 1</x:v>
      </x:c>
      <x:c r="L619" t="str">
        <x:v>Include</x:v>
      </x:c>
      <x:c r="M619"/>
      <x:c r="N619"/>
    </x:row>
    <x:row r="620">
      <x:c r="A620" t="str">
        <x:v>Dam Robinson|2026-02-03</x:v>
      </x:c>
      <x:c r="B620" s="888" t="n">
        <x:v>46056</x:v>
      </x:c>
      <x:c r="C620" t="str">
        <x:v>Dam Robinson</x:v>
      </x:c>
      <x:c r="D620" t="str">
        <x:v>Permanent</x:v>
      </x:c>
      <x:c r="E620" t="str">
        <x:v>Thurrock</x:v>
      </x:c>
      <x:c r="F620" t="str">
        <x:v>Operative Porter</x:v>
      </x:c>
      <x:c r="G620" t="str">
        <x:v>396207</x:v>
      </x:c>
      <x:c r="H620" t="str">
        <x:v>Linklaters LLP</x:v>
      </x:c>
      <x:c r="I620" s="22" t="n">
        <x:v>8.5</x:v>
      </x:c>
      <x:c r="J620" t="str">
        <x:v>Worked</x:v>
      </x:c>
      <x:c r="K620" t="str">
        <x:v>Employee 102999; home branch Thurrock; assigned role Operative Porter | Deployment branch: Thurrock | Actual role: Operative Porter | Jobs: 396207 | Customers: Linklaters LLP | Actual hours: 8.5; source records: 1</x:v>
      </x:c>
      <x:c r="L620" t="str">
        <x:v>Include</x:v>
      </x:c>
      <x:c r="M620"/>
      <x:c r="N620"/>
    </x:row>
    <x:row r="621">
      <x:c r="A621" t="str">
        <x:v>Dam Robinson|2026-02-04</x:v>
      </x:c>
      <x:c r="B621" s="888" t="n">
        <x:v>46057</x:v>
      </x:c>
      <x:c r="C621" t="str">
        <x:v>Dam Robinson</x:v>
      </x:c>
      <x:c r="D621" t="str">
        <x:v>Permanent</x:v>
      </x:c>
      <x:c r="E621" t="str">
        <x:v>Thurrock</x:v>
      </x:c>
      <x:c r="F621" t="str">
        <x:v>Operative Porter</x:v>
      </x:c>
      <x:c r="G621" t="str">
        <x:v>400089</x:v>
      </x:c>
      <x:c r="H621" t="str">
        <x:v>Caswell/Mr Harry</x:v>
      </x:c>
      <x:c r="I621" s="22" t="n">
        <x:v>10</x:v>
      </x:c>
      <x:c r="J621" t="str">
        <x:v>Worked</x:v>
      </x:c>
      <x:c r="K621" t="str">
        <x:v>Employee 102999; home branch Thurrock; assigned role Operative Porter | Deployment branch: Thurrock | Actual role: Operative Porter | Jobs: 400089 | Customers: Caswell/Mr Harry | Actual hours: 10.0; source records: 1</x:v>
      </x:c>
      <x:c r="L621" t="str">
        <x:v>Include</x:v>
      </x:c>
      <x:c r="M621"/>
      <x:c r="N621"/>
    </x:row>
    <x:row r="622">
      <x:c r="A622" t="str">
        <x:v>Dam Robinson|2026-02-05</x:v>
      </x:c>
      <x:c r="B622" s="888" t="n">
        <x:v>46058</x:v>
      </x:c>
      <x:c r="C622" t="str">
        <x:v>Dam Robinson</x:v>
      </x:c>
      <x:c r="D622" t="str">
        <x:v>Permanent</x:v>
      </x:c>
      <x:c r="E622" t="str">
        <x:v>Thurrock</x:v>
      </x:c>
      <x:c r="F622" t="str">
        <x:v>Operative Porter</x:v>
      </x:c>
      <x:c r="G622" t="str">
        <x:v>396842</x:v>
      </x:c>
      <x:c r="H622" t="str">
        <x:v>Kanu/Mr Hassan</x:v>
      </x:c>
      <x:c r="I622" s="22" t="n">
        <x:v>8</x:v>
      </x:c>
      <x:c r="J622" t="str">
        <x:v>Worked</x:v>
      </x:c>
      <x:c r="K622" t="str">
        <x:v>Employee 102999; home branch Thurrock; assigned role Operative Porter | Deployment branch: Thurrock | Actual role: Operative Porter | Jobs: 396842 | Customers: Kanu/Mr Hassan | Actual hours: 8.0; source records: 1</x:v>
      </x:c>
      <x:c r="L622" t="str">
        <x:v>Include</x:v>
      </x:c>
      <x:c r="M622"/>
      <x:c r="N622"/>
    </x:row>
    <x:row r="623">
      <x:c r="A623" t="str">
        <x:v>Dam Robinson|2026-02-06</x:v>
      </x:c>
      <x:c r="B623" s="888" t="n">
        <x:v>46059</x:v>
      </x:c>
      <x:c r="C623" t="str">
        <x:v>Dam Robinson</x:v>
      </x:c>
      <x:c r="D623" t="str">
        <x:v>Permanent</x:v>
      </x:c>
      <x:c r="E623" t="str">
        <x:v>Thurrock</x:v>
      </x:c>
      <x:c r="F623" t="str">
        <x:v>Operative Porter</x:v>
      </x:c>
      <x:c r="G623" t="str">
        <x:v>396658</x:v>
      </x:c>
      <x:c r="H623" t="str">
        <x:v>Rahman/Ms Shehnaz</x:v>
      </x:c>
      <x:c r="I623" s="22" t="n">
        <x:v>8.5</x:v>
      </x:c>
      <x:c r="J623" t="str">
        <x:v>Worked</x:v>
      </x:c>
      <x:c r="K623" t="str">
        <x:v>Employee 102999; home branch Thurrock; assigned role Operative Porter | Deployment branch: Thurrock | Actual role: Operative Porter | Jobs: 396658 | Customers: Rahman/Ms Shehnaz | Actual hours: 8.5; source records: 1</x:v>
      </x:c>
      <x:c r="L623" t="str">
        <x:v>Include</x:v>
      </x:c>
      <x:c r="M623"/>
      <x:c r="N623"/>
    </x:row>
    <x:row r="624">
      <x:c r="A624" t="str">
        <x:v>Dam Robinson|2026-02-09</x:v>
      </x:c>
      <x:c r="B624" s="888" t="n">
        <x:v>46062</x:v>
      </x:c>
      <x:c r="C624" t="str">
        <x:v>Dam Robinson</x:v>
      </x:c>
      <x:c r="D624" t="str">
        <x:v>Permanent</x:v>
      </x:c>
      <x:c r="E624" t="str">
        <x:v>Thurrock</x:v>
      </x:c>
      <x:c r="F624" t="str">
        <x:v>Operative Porter</x:v>
      </x:c>
      <x:c r="G624" t="str">
        <x:v>399493</x:v>
      </x:c>
      <x:c r="H624" t="str">
        <x:v>Knotel UK Ltd</x:v>
      </x:c>
      <x:c r="I624" s="22" t="n">
        <x:v>10</x:v>
      </x:c>
      <x:c r="J624" t="str">
        <x:v>Worked</x:v>
      </x:c>
      <x:c r="K624" t="str">
        <x:v>Employee 102999; home branch Thurrock; assigned role Operative Porter | Deployment branch: Thurrock | Actual role: Operative Porter | Jobs: 399493 | Customers: Knotel UK Ltd | Actual hours: 10.0; source records: 1</x:v>
      </x:c>
      <x:c r="L624" t="str">
        <x:v>Include</x:v>
      </x:c>
      <x:c r="M624"/>
      <x:c r="N624"/>
    </x:row>
    <x:row r="625">
      <x:c r="A625" t="str">
        <x:v>Dam Robinson|2026-02-10</x:v>
      </x:c>
      <x:c r="B625" s="888" t="n">
        <x:v>46063</x:v>
      </x:c>
      <x:c r="C625" t="str">
        <x:v>Dam Robinson</x:v>
      </x:c>
      <x:c r="D625" t="str">
        <x:v>Permanent</x:v>
      </x:c>
      <x:c r="E625" t="str">
        <x:v>Thurrock</x:v>
      </x:c>
      <x:c r="F625" t="str">
        <x:v>Operative Porter</x:v>
      </x:c>
      <x:c r="G625" t="str">
        <x:v>400002</x:v>
      </x:c>
      <x:c r="H625" t="str">
        <x:v>Hoffman/Mr Daniel</x:v>
      </x:c>
      <x:c r="I625" s="22" t="n">
        <x:v>8.5</x:v>
      </x:c>
      <x:c r="J625" t="str">
        <x:v>Worked</x:v>
      </x:c>
      <x:c r="K625" t="str">
        <x:v>Employee 102999; home branch Thurrock; assigned role Operative Porter | Deployment branch: Thurrock | Actual role: Operative Porter | Jobs: 400002 | Customers: Hoffman/Mr Daniel | Actual hours: 8.5; source records: 1</x:v>
      </x:c>
      <x:c r="L625" t="str">
        <x:v>Include</x:v>
      </x:c>
      <x:c r="M625"/>
      <x:c r="N625"/>
    </x:row>
    <x:row r="626">
      <x:c r="A626" t="str">
        <x:v>Dam Robinson|2026-02-11</x:v>
      </x:c>
      <x:c r="B626" s="888" t="n">
        <x:v>46064</x:v>
      </x:c>
      <x:c r="C626" t="str">
        <x:v>Dam Robinson</x:v>
      </x:c>
      <x:c r="D626" t="str">
        <x:v>Permanent</x:v>
      </x:c>
      <x:c r="E626" t="str">
        <x:v>Thurrock</x:v>
      </x:c>
      <x:c r="F626" t="str">
        <x:v>Operative Porter</x:v>
      </x:c>
      <x:c r="G626" t="str">
        <x:v>400193</x:v>
      </x:c>
      <x:c r="H626" t="str">
        <x:v>British Dental Association</x:v>
      </x:c>
      <x:c r="I626" s="22" t="n">
        <x:v>9</x:v>
      </x:c>
      <x:c r="J626" t="str">
        <x:v>Worked</x:v>
      </x:c>
      <x:c r="K626" t="str">
        <x:v>Employee 102999; home branch Thurrock; assigned role Operative Porter | Deployment branch: Oxford | Actual role: Operative Porter | Jobs: 400193 | Customers: British Dental Association | Actual hours: 9.0; source records: 1</x:v>
      </x:c>
      <x:c r="L626" t="str">
        <x:v>Include</x:v>
      </x:c>
      <x:c r="M626"/>
      <x:c r="N626"/>
    </x:row>
    <x:row r="627">
      <x:c r="A627" t="str">
        <x:v>Dam Robinson|2026-02-12</x:v>
      </x:c>
      <x:c r="B627" s="888" t="n">
        <x:v>46065</x:v>
      </x:c>
      <x:c r="C627" t="str">
        <x:v>Dam Robinson</x:v>
      </x:c>
      <x:c r="D627" t="str">
        <x:v>Permanent</x:v>
      </x:c>
      <x:c r="E627" t="str">
        <x:v>Thurrock</x:v>
      </x:c>
      <x:c r="F627" t="str">
        <x:v>Operative Porter</x:v>
      </x:c>
      <x:c r="G627" t="str">
        <x:v>399451A</x:v>
      </x:c>
      <x:c r="H627" t="str">
        <x:v>Royal Borough of Kensington and Chelsea</x:v>
      </x:c>
      <x:c r="I627" s="22" t="n">
        <x:v>9.5</x:v>
      </x:c>
      <x:c r="J627" t="str">
        <x:v>Worked</x:v>
      </x:c>
      <x:c r="K627" t="str">
        <x:v>Employee 102999; home branch Thurrock; assigned role Operative Porter | Deployment branch: Croydon | Actual role: Operative Porter | Jobs: 399451A | Customers: Royal Borough of Kensington and Chelsea | Actual hours: 9.5; source records: 1</x:v>
      </x:c>
      <x:c r="L627" t="str">
        <x:v>Include</x:v>
      </x:c>
      <x:c r="M627"/>
      <x:c r="N627"/>
    </x:row>
    <x:row r="628">
      <x:c r="A628" t="str">
        <x:v>Dam Robinson|2026-02-13</x:v>
      </x:c>
      <x:c r="B628" s="888" t="n">
        <x:v>46066</x:v>
      </x:c>
      <x:c r="C628" t="str">
        <x:v>Dam Robinson</x:v>
      </x:c>
      <x:c r="D628" t="str">
        <x:v>Permanent</x:v>
      </x:c>
      <x:c r="E628" t="str">
        <x:v>Thurrock</x:v>
      </x:c>
      <x:c r="F628" t="str">
        <x:v>Operative Porter</x:v>
      </x:c>
      <x:c r="G628" t="str">
        <x:v>399051</x:v>
      </x:c>
      <x:c r="H628" t="str">
        <x:v>CDER Group Ltd</x:v>
      </x:c>
      <x:c r="I628" s="22" t="n">
        <x:v>11.5</x:v>
      </x:c>
      <x:c r="J628" t="str">
        <x:v>Worked</x:v>
      </x:c>
      <x:c r="K628" t="str">
        <x:v>Employee 102999; home branch Thurrock; assigned role Operative Porter | Deployment branch: Thurrock | Actual role: Operative Porter | Jobs: 399051 | Customers: CDER Group Ltd | Actual hours: 11.5; source records: 1</x:v>
      </x:c>
      <x:c r="L628" t="str">
        <x:v>Include</x:v>
      </x:c>
      <x:c r="M628"/>
      <x:c r="N628"/>
    </x:row>
    <x:row r="629">
      <x:c r="A629" t="str">
        <x:v>Dam Robinson|2026-02-16</x:v>
      </x:c>
      <x:c r="B629" s="888" t="n">
        <x:v>46069</x:v>
      </x:c>
      <x:c r="C629" t="str">
        <x:v>Dam Robinson</x:v>
      </x:c>
      <x:c r="D629" t="str">
        <x:v>Permanent</x:v>
      </x:c>
      <x:c r="E629" t="str">
        <x:v>Thurrock</x:v>
      </x:c>
      <x:c r="F629" t="str">
        <x:v>Operative Porter</x:v>
      </x:c>
      <x:c r="G629"/>
      <x:c r="H629"/>
      <x:c r="I629" s="22" t="n">
        <x:v>0</x:v>
      </x:c>
      <x:c r="J629" t="str">
        <x:v>Annual leave</x:v>
      </x:c>
      <x:c r="K629" t="str">
        <x:v>Employee 102999; home branch Thurrock; assigned role Operative Porter | Leave: Annual Leave (Hours) | Leave calendar basis: Variable-pattern period</x:v>
      </x:c>
      <x:c r="L629" t="str">
        <x:v>Include</x:v>
      </x:c>
      <x:c r="M629"/>
      <x:c r="N629"/>
    </x:row>
    <x:row r="630">
      <x:c r="A630" t="str">
        <x:v>Dam Robinson|2026-02-17</x:v>
      </x:c>
      <x:c r="B630" s="888" t="n">
        <x:v>46070</x:v>
      </x:c>
      <x:c r="C630" t="str">
        <x:v>Dam Robinson</x:v>
      </x:c>
      <x:c r="D630" t="str">
        <x:v>Permanent</x:v>
      </x:c>
      <x:c r="E630" t="str">
        <x:v>Thurrock</x:v>
      </x:c>
      <x:c r="F630" t="str">
        <x:v>Operative Porter</x:v>
      </x:c>
      <x:c r="G630" t="str">
        <x:v>400150</x:v>
      </x:c>
      <x:c r="H630" t="str">
        <x:v>Cooke, Young &amp; Keidan LLP</x:v>
      </x:c>
      <x:c r="I630" s="22" t="n">
        <x:v>8</x:v>
      </x:c>
      <x:c r="J630" t="str">
        <x:v>Worked</x:v>
      </x:c>
      <x:c r="K630" t="str">
        <x:v>Employee 102999; home branch Thurrock; assigned role Operative Porter | Deployment branch: Thurrock | Actual role: Operative Porter | Jobs: 400150 | Customers: Cooke, Young &amp; Keidan LLP | Actual hours: 8.0; source records: 1</x:v>
      </x:c>
      <x:c r="L630" t="str">
        <x:v>Include</x:v>
      </x:c>
      <x:c r="M630"/>
      <x:c r="N630"/>
    </x:row>
    <x:row r="631">
      <x:c r="A631" t="str">
        <x:v>Dam Robinson|2026-02-18</x:v>
      </x:c>
      <x:c r="B631" s="888" t="n">
        <x:v>46071</x:v>
      </x:c>
      <x:c r="C631" t="str">
        <x:v>Dam Robinson</x:v>
      </x:c>
      <x:c r="D631" t="str">
        <x:v>Permanent</x:v>
      </x:c>
      <x:c r="E631" t="str">
        <x:v>Thurrock</x:v>
      </x:c>
      <x:c r="F631" t="str">
        <x:v>Operative Porter</x:v>
      </x:c>
      <x:c r="G631"/>
      <x:c r="H631"/>
      <x:c r="I631" s="22" t="n">
        <x:v>0</x:v>
      </x:c>
      <x:c r="J631" t="str">
        <x:v>Annual leave</x:v>
      </x:c>
      <x:c r="K631" t="str">
        <x:v>Employee 102999; home branch Thurrock; assigned role Operative Porter | Leave: Annual Leave (Hours) | Leave calendar basis: Variable-pattern period</x:v>
      </x:c>
      <x:c r="L631" t="str">
        <x:v>Include</x:v>
      </x:c>
      <x:c r="M631"/>
      <x:c r="N631"/>
    </x:row>
    <x:row r="632">
      <x:c r="A632" t="str">
        <x:v>Dam Robinson|2026-02-19</x:v>
      </x:c>
      <x:c r="B632" s="888" t="n">
        <x:v>46072</x:v>
      </x:c>
      <x:c r="C632" t="str">
        <x:v>Dam Robinson</x:v>
      </x:c>
      <x:c r="D632" t="str">
        <x:v>Permanent</x:v>
      </x:c>
      <x:c r="E632" t="str">
        <x:v>Thurrock</x:v>
      </x:c>
      <x:c r="F632" t="str">
        <x:v>Operative Porter</x:v>
      </x:c>
      <x:c r="G632"/>
      <x:c r="H632"/>
      <x:c r="I632" s="22" t="n">
        <x:v>0</x:v>
      </x:c>
      <x:c r="J632" t="str">
        <x:v>Annual leave</x:v>
      </x:c>
      <x:c r="K632" t="str">
        <x:v>Employee 102999; home branch Thurrock; assigned role Operative Porter | Leave: Annual Leave (Hours) | Leave calendar basis: Variable-pattern period</x:v>
      </x:c>
      <x:c r="L632" t="str">
        <x:v>Include</x:v>
      </x:c>
      <x:c r="M632"/>
      <x:c r="N632"/>
    </x:row>
    <x:row r="633">
      <x:c r="A633" t="str">
        <x:v>Dam Robinson|2026-02-20</x:v>
      </x:c>
      <x:c r="B633" s="888" t="n">
        <x:v>46073</x:v>
      </x:c>
      <x:c r="C633" t="str">
        <x:v>Dam Robinson</x:v>
      </x:c>
      <x:c r="D633" t="str">
        <x:v>Permanent</x:v>
      </x:c>
      <x:c r="E633" t="str">
        <x:v>Thurrock</x:v>
      </x:c>
      <x:c r="F633" t="str">
        <x:v>Operative Porter</x:v>
      </x:c>
      <x:c r="G633"/>
      <x:c r="H633"/>
      <x:c r="I633" s="22" t="n">
        <x:v>0</x:v>
      </x:c>
      <x:c r="J633" t="str">
        <x:v>Annual leave</x:v>
      </x:c>
      <x:c r="K633" t="str">
        <x:v>Employee 102999; home branch Thurrock; assigned role Operative Porter | Leave: Annual Leave (Hours) | Leave calendar basis: Variable-pattern period</x:v>
      </x:c>
      <x:c r="L633" t="str">
        <x:v>Include</x:v>
      </x:c>
      <x:c r="M633"/>
      <x:c r="N633"/>
    </x:row>
    <x:row r="634">
      <x:c r="A634" t="str">
        <x:v>Dam Robinson|2026-02-23</x:v>
      </x:c>
      <x:c r="B634" s="888" t="n">
        <x:v>46076</x:v>
      </x:c>
      <x:c r="C634" t="str">
        <x:v>Dam Robinson</x:v>
      </x:c>
      <x:c r="D634" t="str">
        <x:v>Permanent</x:v>
      </x:c>
      <x:c r="E634" t="str">
        <x:v>Thurrock</x:v>
      </x:c>
      <x:c r="F634" t="str">
        <x:v>Operative Porter</x:v>
      </x:c>
      <x:c r="G634" t="str">
        <x:v>398171</x:v>
      </x:c>
      <x:c r="H634" t="str">
        <x:v>Two Sigma</x:v>
      </x:c>
      <x:c r="I634" s="22" t="n">
        <x:v>10</x:v>
      </x:c>
      <x:c r="J634" t="str">
        <x:v>Worked</x:v>
      </x:c>
      <x:c r="K634" t="str">
        <x:v>Employee 102999; home branch Thurrock; assigned role Operative Porter | Deployment branch: Thurrock | Actual role: Operative Porter | Jobs: 398171 | Customers: Two Sigma | Actual hours: 10.0; source records: 1</x:v>
      </x:c>
      <x:c r="L634" t="str">
        <x:v>Include</x:v>
      </x:c>
      <x:c r="M634"/>
      <x:c r="N634"/>
    </x:row>
    <x:row r="635">
      <x:c r="A635" t="str">
        <x:v>Dam Robinson|2026-02-24</x:v>
      </x:c>
      <x:c r="B635" s="888" t="n">
        <x:v>46077</x:v>
      </x:c>
      <x:c r="C635" t="str">
        <x:v>Dam Robinson</x:v>
      </x:c>
      <x:c r="D635" t="str">
        <x:v>Permanent</x:v>
      </x:c>
      <x:c r="E635" t="str">
        <x:v>Thurrock</x:v>
      </x:c>
      <x:c r="F635" t="str">
        <x:v>Operative Porter</x:v>
      </x:c>
      <x:c r="G635" t="str">
        <x:v>400155</x:v>
      </x:c>
      <x:c r="H635" t="str">
        <x:v>Chartered Insurance Institute</x:v>
      </x:c>
      <x:c r="I635" s="22" t="n">
        <x:v>7.5</x:v>
      </x:c>
      <x:c r="J635" t="str">
        <x:v>Worked</x:v>
      </x:c>
      <x:c r="K635" t="str">
        <x:v>Employee 102999; home branch Thurrock; assigned role Operative Porter | Deployment branch: Thurrock | Actual role: Operative Porter | Jobs: 400155 | Customers: Chartered Insurance Institute | Actual hours: 7.5; source records: 1</x:v>
      </x:c>
      <x:c r="L635" t="str">
        <x:v>Include</x:v>
      </x:c>
      <x:c r="M635"/>
      <x:c r="N635"/>
    </x:row>
    <x:row r="636">
      <x:c r="A636" t="str">
        <x:v>Dam Robinson|2026-02-25</x:v>
      </x:c>
      <x:c r="B636" s="888" t="n">
        <x:v>46078</x:v>
      </x:c>
      <x:c r="C636" t="str">
        <x:v>Dam Robinson</x:v>
      </x:c>
      <x:c r="D636" t="str">
        <x:v>Permanent</x:v>
      </x:c>
      <x:c r="E636" t="str">
        <x:v>Thurrock</x:v>
      </x:c>
      <x:c r="F636" t="str">
        <x:v>Operative Porter</x:v>
      </x:c>
      <x:c r="G636" t="str">
        <x:v>400155</x:v>
      </x:c>
      <x:c r="H636" t="str">
        <x:v>Chartered Insurance Institute</x:v>
      </x:c>
      <x:c r="I636" s="22" t="n">
        <x:v>8</x:v>
      </x:c>
      <x:c r="J636" t="str">
        <x:v>Worked</x:v>
      </x:c>
      <x:c r="K636" t="str">
        <x:v>Employee 102999; home branch Thurrock; assigned role Operative Porter | Deployment branch: Thurrock | Actual role: Operative Porter | Jobs: 400155 | Customers: Chartered Insurance Institute | Actual hours: 8.0; source records: 1</x:v>
      </x:c>
      <x:c r="L636" t="str">
        <x:v>Include</x:v>
      </x:c>
      <x:c r="M636"/>
      <x:c r="N636"/>
    </x:row>
    <x:row r="637">
      <x:c r="A637" t="str">
        <x:v>Dam Robinson|2026-02-26</x:v>
      </x:c>
      <x:c r="B637" s="888" t="n">
        <x:v>46079</x:v>
      </x:c>
      <x:c r="C637" t="str">
        <x:v>Dam Robinson</x:v>
      </x:c>
      <x:c r="D637" t="str">
        <x:v>Permanent</x:v>
      </x:c>
      <x:c r="E637" t="str">
        <x:v>Thurrock</x:v>
      </x:c>
      <x:c r="F637" t="str">
        <x:v>Operative Porter</x:v>
      </x:c>
      <x:c r="G637" t="str">
        <x:v>396742</x:v>
      </x:c>
      <x:c r="H637" t="str">
        <x:v>Tamia James</x:v>
      </x:c>
      <x:c r="I637" s="22" t="n">
        <x:v>8.5</x:v>
      </x:c>
      <x:c r="J637" t="str">
        <x:v>Worked</x:v>
      </x:c>
      <x:c r="K637" t="str">
        <x:v>Employee 102999; home branch Thurrock; assigned role Operative Porter | Deployment branch: Thurrock | Actual role: Operative Porter | Jobs: 396742 | Customers: Tamia James | Actual hours: 8.5; source records: 1</x:v>
      </x:c>
      <x:c r="L637" t="str">
        <x:v>Include</x:v>
      </x:c>
      <x:c r="M637"/>
      <x:c r="N637"/>
    </x:row>
    <x:row r="638">
      <x:c r="A638" t="str">
        <x:v>Dam Robinson|2026-02-27</x:v>
      </x:c>
      <x:c r="B638" s="888" t="n">
        <x:v>46080</x:v>
      </x:c>
      <x:c r="C638" t="str">
        <x:v>Dam Robinson</x:v>
      </x:c>
      <x:c r="D638" t="str">
        <x:v>Permanent</x:v>
      </x:c>
      <x:c r="E638" t="str">
        <x:v>Thurrock</x:v>
      </x:c>
      <x:c r="F638" t="str">
        <x:v>Operative Porter</x:v>
      </x:c>
      <x:c r="G638" t="str">
        <x:v>398171</x:v>
      </x:c>
      <x:c r="H638" t="str">
        <x:v>Two Sigma</x:v>
      </x:c>
      <x:c r="I638" s="22" t="n">
        <x:v>13</x:v>
      </x:c>
      <x:c r="J638" t="str">
        <x:v>Worked</x:v>
      </x:c>
      <x:c r="K638" t="str">
        <x:v>Employee 102999; home branch Thurrock; assigned role Operative Porter | Deployment branch: Thurrock | Actual role: Operative Porter | Jobs: 398171 | Customers: Two Sigma | Actual hours: 13.0; source records: 1</x:v>
      </x:c>
      <x:c r="L638" t="str">
        <x:v>Include</x:v>
      </x:c>
      <x:c r="M638"/>
      <x:c r="N638"/>
    </x:row>
    <x:row r="639">
      <x:c r="A639" t="str">
        <x:v>Dan Jones|2026-02-02</x:v>
      </x:c>
      <x:c r="B639" s="888" t="n">
        <x:v>46055</x:v>
      </x:c>
      <x:c r="C639" t="str">
        <x:v>Dan Jones</x:v>
      </x:c>
      <x:c r="D639" t="str">
        <x:v>Permanent</x:v>
      </x:c>
      <x:c r="E639" t="str">
        <x:v>Bristol</x:v>
      </x:c>
      <x:c r="F639" t="str">
        <x:v>Operative Driver</x:v>
      </x:c>
      <x:c r="G639" t="str">
        <x:v>399776</x:v>
      </x:c>
      <x:c r="H639" t="str">
        <x:v>Aardman Animations</x:v>
      </x:c>
      <x:c r="I639" s="22" t="n">
        <x:v>8.75</x:v>
      </x:c>
      <x:c r="J639" t="str">
        <x:v>Worked</x:v>
      </x:c>
      <x:c r="K639" t="str">
        <x:v>Employee 103864; home branch Bristol; assigned role Operative Driver | Deployment branch: Bristol | Actual role: Operative Driver | Jobs: 399776 | Customers: Aardman Animations | Actual hours: 8.8; source records: 1</x:v>
      </x:c>
      <x:c r="L639" t="str">
        <x:v>Include</x:v>
      </x:c>
      <x:c r="M639"/>
      <x:c r="N639"/>
    </x:row>
    <x:row r="640">
      <x:c r="A640" t="str">
        <x:v>Dan Jones|2026-02-03</x:v>
      </x:c>
      <x:c r="B640" s="888" t="n">
        <x:v>46056</x:v>
      </x:c>
      <x:c r="C640" t="str">
        <x:v>Dan Jones</x:v>
      </x:c>
      <x:c r="D640" t="str">
        <x:v>Permanent</x:v>
      </x:c>
      <x:c r="E640" t="str">
        <x:v>Bristol</x:v>
      </x:c>
      <x:c r="F640" t="str">
        <x:v>Operative Driver</x:v>
      </x:c>
      <x:c r="G640" t="str">
        <x:v>399776</x:v>
      </x:c>
      <x:c r="H640" t="str">
        <x:v>Aardman Animations</x:v>
      </x:c>
      <x:c r="I640" s="22" t="n">
        <x:v>8.5</x:v>
      </x:c>
      <x:c r="J640" t="str">
        <x:v>Worked</x:v>
      </x:c>
      <x:c r="K640" t="str">
        <x:v>Employee 103864; home branch Bristol; assigned role Operative Driver | Deployment branch: Bristol | Actual role: Operative Driver | Jobs: 399776 | Customers: Aardman Animations | Actual hours: 8.5; source records: 1</x:v>
      </x:c>
      <x:c r="L640" t="str">
        <x:v>Include</x:v>
      </x:c>
      <x:c r="M640"/>
      <x:c r="N640"/>
    </x:row>
    <x:row r="641">
      <x:c r="A641" t="str">
        <x:v>Dan Jones|2026-02-04</x:v>
      </x:c>
      <x:c r="B641" s="888" t="n">
        <x:v>46057</x:v>
      </x:c>
      <x:c r="C641" t="str">
        <x:v>Dan Jones</x:v>
      </x:c>
      <x:c r="D641" t="str">
        <x:v>Permanent</x:v>
      </x:c>
      <x:c r="E641" t="str">
        <x:v>Bristol</x:v>
      </x:c>
      <x:c r="F641" t="str">
        <x:v>Operative Driver</x:v>
      </x:c>
      <x:c r="G641" t="str">
        <x:v>399776</x:v>
      </x:c>
      <x:c r="H641" t="str">
        <x:v>Aardman Animations</x:v>
      </x:c>
      <x:c r="I641" s="22" t="n">
        <x:v>9</x:v>
      </x:c>
      <x:c r="J641" t="str">
        <x:v>Worked</x:v>
      </x:c>
      <x:c r="K641" t="str">
        <x:v>Employee 103864; home branch Bristol; assigned role Operative Driver | Deployment branch: Bristol | Actual role: Operative Driver | Jobs: 399776 | Customers: Aardman Animations | Actual hours: 9.0; source records: 1</x:v>
      </x:c>
      <x:c r="L641" t="str">
        <x:v>Include</x:v>
      </x:c>
      <x:c r="M641"/>
      <x:c r="N641"/>
    </x:row>
    <x:row r="642">
      <x:c r="A642" t="str">
        <x:v>Dan Jones|2026-02-05</x:v>
      </x:c>
      <x:c r="B642" s="888" t="n">
        <x:v>46058</x:v>
      </x:c>
      <x:c r="C642" t="str">
        <x:v>Dan Jones</x:v>
      </x:c>
      <x:c r="D642" t="str">
        <x:v>Permanent</x:v>
      </x:c>
      <x:c r="E642" t="str">
        <x:v>Bristol</x:v>
      </x:c>
      <x:c r="F642" t="str">
        <x:v>Operative Driver</x:v>
      </x:c>
      <x:c r="G642" t="str">
        <x:v>399776</x:v>
      </x:c>
      <x:c r="H642" t="str">
        <x:v>Aardman Animations</x:v>
      </x:c>
      <x:c r="I642" s="22" t="n">
        <x:v>9</x:v>
      </x:c>
      <x:c r="J642" t="str">
        <x:v>Worked</x:v>
      </x:c>
      <x:c r="K642" t="str">
        <x:v>Employee 103864; home branch Bristol; assigned role Operative Driver | Deployment branch: Bristol | Actual role: Operative Driver | Jobs: 399776 | Customers: Aardman Animations | Actual hours: 9.0; source records: 1</x:v>
      </x:c>
      <x:c r="L642" t="str">
        <x:v>Include</x:v>
      </x:c>
      <x:c r="M642"/>
      <x:c r="N642"/>
    </x:row>
    <x:row r="643">
      <x:c r="A643" t="str">
        <x:v>Dan Jones|2026-02-06</x:v>
      </x:c>
      <x:c r="B643" s="888" t="n">
        <x:v>46059</x:v>
      </x:c>
      <x:c r="C643" t="str">
        <x:v>Dan Jones</x:v>
      </x:c>
      <x:c r="D643" t="str">
        <x:v>Permanent</x:v>
      </x:c>
      <x:c r="E643" t="str">
        <x:v>Bristol</x:v>
      </x:c>
      <x:c r="F643" t="str">
        <x:v>Operative Driver</x:v>
      </x:c>
      <x:c r="G643" t="str">
        <x:v>399776</x:v>
      </x:c>
      <x:c r="H643" t="str">
        <x:v>Aardman Animations</x:v>
      </x:c>
      <x:c r="I643" s="22" t="n">
        <x:v>8.25</x:v>
      </x:c>
      <x:c r="J643" t="str">
        <x:v>Worked</x:v>
      </x:c>
      <x:c r="K643" t="str">
        <x:v>Employee 103864; home branch Bristol; assigned role Operative Driver | Deployment branch: Bristol | Actual role: Operative Driver | Jobs: 399776 | Customers: Aardman Animations | Actual hours: 8.2; source records: 1</x:v>
      </x:c>
      <x:c r="L643" t="str">
        <x:v>Include</x:v>
      </x:c>
      <x:c r="M643"/>
      <x:c r="N643"/>
    </x:row>
    <x:row r="644">
      <x:c r="A644" t="str">
        <x:v>Dan Jones|2026-02-09</x:v>
      </x:c>
      <x:c r="B644" s="888" t="n">
        <x:v>46062</x:v>
      </x:c>
      <x:c r="C644" t="str">
        <x:v>Dan Jones</x:v>
      </x:c>
      <x:c r="D644" t="str">
        <x:v>Permanent</x:v>
      </x:c>
      <x:c r="E644" t="str">
        <x:v>Bristol</x:v>
      </x:c>
      <x:c r="F644" t="str">
        <x:v>Operative Driver</x:v>
      </x:c>
      <x:c r="G644" t="str">
        <x:v>399776</x:v>
      </x:c>
      <x:c r="H644" t="str">
        <x:v>Aardman Animations</x:v>
      </x:c>
      <x:c r="I644" s="22" t="n">
        <x:v>8.75</x:v>
      </x:c>
      <x:c r="J644" t="str">
        <x:v>Worked</x:v>
      </x:c>
      <x:c r="K644" t="str">
        <x:v>Employee 103864; home branch Bristol; assigned role Operative Driver | Deployment branch: Bristol | Actual role: Operative Driver | Jobs: 399776 | Customers: Aardman Animations | Actual hours: 8.8; source records: 1</x:v>
      </x:c>
      <x:c r="L644" t="str">
        <x:v>Include</x:v>
      </x:c>
      <x:c r="M644"/>
      <x:c r="N644"/>
    </x:row>
    <x:row r="645">
      <x:c r="A645" t="str">
        <x:v>Dan Jones|2026-02-10</x:v>
      </x:c>
      <x:c r="B645" s="888" t="n">
        <x:v>46063</x:v>
      </x:c>
      <x:c r="C645" t="str">
        <x:v>Dan Jones</x:v>
      </x:c>
      <x:c r="D645" t="str">
        <x:v>Permanent</x:v>
      </x:c>
      <x:c r="E645" t="str">
        <x:v>Bristol</x:v>
      </x:c>
      <x:c r="F645" t="str">
        <x:v>Operative Driver</x:v>
      </x:c>
      <x:c r="G645" t="str">
        <x:v>395156, 398973</x:v>
      </x:c>
      <x:c r="H645" t="str">
        <x:v>OVO Energy; UWE - Northavon House</x:v>
      </x:c>
      <x:c r="I645" s="22" t="n">
        <x:v>18</x:v>
      </x:c>
      <x:c r="J645" t="str">
        <x:v>Worked — 2 records</x:v>
      </x:c>
      <x:c r="K645" t="str">
        <x:v>Employee 103864; home branch Bristol; assigned role Operative Driver | Deployment branch: Bristol | Actual role: Operative Driver | Jobs: 395156, 398973 | Customers: OVO Energy; UWE - Northavon House | Actual hours: 18.0; source records: 2</x:v>
      </x:c>
      <x:c r="L645" t="str">
        <x:v>Include</x:v>
      </x:c>
      <x:c r="M645"/>
      <x:c r="N645"/>
    </x:row>
    <x:row r="646">
      <x:c r="A646" t="str">
        <x:v>Dan Jones|2026-02-11</x:v>
      </x:c>
      <x:c r="B646" s="888" t="n">
        <x:v>46064</x:v>
      </x:c>
      <x:c r="C646" t="str">
        <x:v>Dan Jones</x:v>
      </x:c>
      <x:c r="D646" t="str">
        <x:v>Permanent</x:v>
      </x:c>
      <x:c r="E646" t="str">
        <x:v>Bristol</x:v>
      </x:c>
      <x:c r="F646" t="str">
        <x:v>Operative Driver</x:v>
      </x:c>
      <x:c r="G646" t="str">
        <x:v>395156</x:v>
      </x:c>
      <x:c r="H646" t="str">
        <x:v>OVO Energy</x:v>
      </x:c>
      <x:c r="I646" s="22" t="n">
        <x:v>9</x:v>
      </x:c>
      <x:c r="J646" t="str">
        <x:v>Worked</x:v>
      </x:c>
      <x:c r="K646" t="str">
        <x:v>Employee 103864; home branch Bristol; assigned role Operative Driver | Deployment branch: Bristol | Actual role: Operative Driver | Jobs: 395156 | Customers: OVO Energy | Actual hours: 9.0; source records: 1</x:v>
      </x:c>
      <x:c r="L646" t="str">
        <x:v>Include</x:v>
      </x:c>
      <x:c r="M646"/>
      <x:c r="N646"/>
    </x:row>
    <x:row r="647">
      <x:c r="A647" t="str">
        <x:v>Dan Jones|2026-02-12</x:v>
      </x:c>
      <x:c r="B647" s="888" t="n">
        <x:v>46065</x:v>
      </x:c>
      <x:c r="C647" t="str">
        <x:v>Dan Jones</x:v>
      </x:c>
      <x:c r="D647" t="str">
        <x:v>Permanent</x:v>
      </x:c>
      <x:c r="E647" t="str">
        <x:v>Bristol</x:v>
      </x:c>
      <x:c r="F647" t="str">
        <x:v>Operative Driver</x:v>
      </x:c>
      <x:c r="G647" t="str">
        <x:v>395156</x:v>
      </x:c>
      <x:c r="H647" t="str">
        <x:v>OVO Energy</x:v>
      </x:c>
      <x:c r="I647" s="22" t="n">
        <x:v>9.25</x:v>
      </x:c>
      <x:c r="J647" t="str">
        <x:v>Worked</x:v>
      </x:c>
      <x:c r="K647" t="str">
        <x:v>Employee 103864; home branch Bristol; assigned role Operative Driver | Deployment branch: Bristol | Actual role: Operative Driver | Jobs: 395156 | Customers: OVO Energy | Actual hours: 9.2; source records: 1</x:v>
      </x:c>
      <x:c r="L647" t="str">
        <x:v>Include</x:v>
      </x:c>
      <x:c r="M647"/>
      <x:c r="N647"/>
    </x:row>
    <x:row r="648">
      <x:c r="A648" t="str">
        <x:v>Dan Jones|2026-02-13</x:v>
      </x:c>
      <x:c r="B648" s="888" t="n">
        <x:v>46066</x:v>
      </x:c>
      <x:c r="C648" t="str">
        <x:v>Dan Jones</x:v>
      </x:c>
      <x:c r="D648" t="str">
        <x:v>Permanent</x:v>
      </x:c>
      <x:c r="E648" t="str">
        <x:v>Bristol</x:v>
      </x:c>
      <x:c r="F648" t="str">
        <x:v>Operative Driver</x:v>
      </x:c>
      <x:c r="G648" t="str">
        <x:v>399776</x:v>
      </x:c>
      <x:c r="H648" t="str">
        <x:v>Aardman Animations</x:v>
      </x:c>
      <x:c r="I648" s="22" t="n">
        <x:v>9</x:v>
      </x:c>
      <x:c r="J648" t="str">
        <x:v>Worked</x:v>
      </x:c>
      <x:c r="K648" t="str">
        <x:v>Employee 103864; home branch Bristol; assigned role Operative Driver | Deployment branch: Bristol | Actual role: Operative Driver | Jobs: 399776 | Customers: Aardman Animations | Actual hours: 9.0; source records: 1</x:v>
      </x:c>
      <x:c r="L648" t="str">
        <x:v>Include</x:v>
      </x:c>
      <x:c r="M648"/>
      <x:c r="N648"/>
    </x:row>
    <x:row r="649">
      <x:c r="A649" t="str">
        <x:v>Dan Jones|2026-02-14</x:v>
      </x:c>
      <x:c r="B649" s="888" t="n">
        <x:v>46067</x:v>
      </x:c>
      <x:c r="C649" t="str">
        <x:v>Dan Jones</x:v>
      </x:c>
      <x:c r="D649" t="str">
        <x:v>Permanent</x:v>
      </x:c>
      <x:c r="E649" t="str">
        <x:v>Bristol</x:v>
      </x:c>
      <x:c r="F649" t="str">
        <x:v>Operative Driver</x:v>
      </x:c>
      <x:c r="G649" t="str">
        <x:v>400052</x:v>
      </x:c>
      <x:c r="H649" t="str">
        <x:v>BT plc</x:v>
      </x:c>
      <x:c r="I649" s="22" t="n">
        <x:v>9.5</x:v>
      </x:c>
      <x:c r="J649" t="str">
        <x:v>Worked</x:v>
      </x:c>
      <x:c r="K649" t="str">
        <x:v>Employee 103864; home branch Bristol; assigned role Operative Driver | Deployment branch: Bristol | Actual role: Operative Porter | Jobs: 400052 | Customers: BT plc | Actual hours: 9.5; source records: 1</x:v>
      </x:c>
      <x:c r="L649" t="str">
        <x:v>Include</x:v>
      </x:c>
      <x:c r="M649"/>
      <x:c r="N649"/>
    </x:row>
    <x:row r="650">
      <x:c r="A650" t="str">
        <x:v>Dan Jones|2026-02-16</x:v>
      </x:c>
      <x:c r="B650" s="888" t="n">
        <x:v>46069</x:v>
      </x:c>
      <x:c r="C650" t="str">
        <x:v>Dan Jones</x:v>
      </x:c>
      <x:c r="D650" t="str">
        <x:v>Permanent</x:v>
      </x:c>
      <x:c r="E650" t="str">
        <x:v>Bristol</x:v>
      </x:c>
      <x:c r="F650" t="str">
        <x:v>Operative Driver</x:v>
      </x:c>
      <x:c r="G650" t="str">
        <x:v>400180</x:v>
      </x:c>
      <x:c r="H650" t="str">
        <x:v>Lumentum (C/O CBRE)</x:v>
      </x:c>
      <x:c r="I650" s="22" t="n">
        <x:v>10.25</x:v>
      </x:c>
      <x:c r="J650" t="str">
        <x:v>Worked</x:v>
      </x:c>
      <x:c r="K650" t="str">
        <x:v>Employee 103864; home branch Bristol; assigned role Operative Driver | Deployment branch: Bristol | Actual role: Operative Driver | Jobs: 400180 | Customers: Lumentum (C/O CBRE) | Actual hours: 10.2; source records: 1</x:v>
      </x:c>
      <x:c r="L650" t="str">
        <x:v>Include</x:v>
      </x:c>
      <x:c r="M650"/>
      <x:c r="N650"/>
    </x:row>
    <x:row r="651">
      <x:c r="A651" t="str">
        <x:v>Dan Jones|2026-02-17</x:v>
      </x:c>
      <x:c r="B651" s="888" t="n">
        <x:v>46070</x:v>
      </x:c>
      <x:c r="C651" t="str">
        <x:v>Dan Jones</x:v>
      </x:c>
      <x:c r="D651" t="str">
        <x:v>Permanent</x:v>
      </x:c>
      <x:c r="E651" t="str">
        <x:v>Bristol</x:v>
      </x:c>
      <x:c r="F651" t="str">
        <x:v>Operative Driver</x:v>
      </x:c>
      <x:c r="G651" t="str">
        <x:v>400180</x:v>
      </x:c>
      <x:c r="H651" t="str">
        <x:v>Lumentum (C/O CBRE)</x:v>
      </x:c>
      <x:c r="I651" s="22" t="n">
        <x:v>10.75</x:v>
      </x:c>
      <x:c r="J651" t="str">
        <x:v>Worked</x:v>
      </x:c>
      <x:c r="K651" t="str">
        <x:v>Employee 103864; home branch Bristol; assigned role Operative Driver | Deployment branch: Bristol | Actual role: Operative Driver | Jobs: 400180 | Customers: Lumentum (C/O CBRE) | Actual hours: 10.8; source records: 1</x:v>
      </x:c>
      <x:c r="L651" t="str">
        <x:v>Include</x:v>
      </x:c>
      <x:c r="M651"/>
      <x:c r="N651"/>
    </x:row>
    <x:row r="652">
      <x:c r="A652" t="str">
        <x:v>Dan Jones|2026-02-18</x:v>
      </x:c>
      <x:c r="B652" s="888" t="n">
        <x:v>46071</x:v>
      </x:c>
      <x:c r="C652" t="str">
        <x:v>Dan Jones</x:v>
      </x:c>
      <x:c r="D652" t="str">
        <x:v>Permanent</x:v>
      </x:c>
      <x:c r="E652" t="str">
        <x:v>Bristol</x:v>
      </x:c>
      <x:c r="F652" t="str">
        <x:v>Operative Driver</x:v>
      </x:c>
      <x:c r="G652" t="str">
        <x:v>400180</x:v>
      </x:c>
      <x:c r="H652" t="str">
        <x:v>Lumentum (C/O CBRE)</x:v>
      </x:c>
      <x:c r="I652" s="22" t="n">
        <x:v>9</x:v>
      </x:c>
      <x:c r="J652" t="str">
        <x:v>Worked</x:v>
      </x:c>
      <x:c r="K652" t="str">
        <x:v>Employee 103864; home branch Bristol; assigned role Operative Driver | Deployment branch: Bristol | Actual role: Operative Driver | Jobs: 400180 | Customers: Lumentum (C/O CBRE) | Actual hours: 9.0; source records: 1</x:v>
      </x:c>
      <x:c r="L652" t="str">
        <x:v>Include</x:v>
      </x:c>
      <x:c r="M652"/>
      <x:c r="N652"/>
    </x:row>
    <x:row r="653">
      <x:c r="A653" t="str">
        <x:v>Dan Jones|2026-02-19</x:v>
      </x:c>
      <x:c r="B653" s="888" t="n">
        <x:v>46072</x:v>
      </x:c>
      <x:c r="C653" t="str">
        <x:v>Dan Jones</x:v>
      </x:c>
      <x:c r="D653" t="str">
        <x:v>Permanent</x:v>
      </x:c>
      <x:c r="E653" t="str">
        <x:v>Bristol</x:v>
      </x:c>
      <x:c r="F653" t="str">
        <x:v>Operative Driver</x:v>
      </x:c>
      <x:c r="G653" t="str">
        <x:v>400180</x:v>
      </x:c>
      <x:c r="H653" t="str">
        <x:v>Lumentum (C/O CBRE)</x:v>
      </x:c>
      <x:c r="I653" s="22" t="n">
        <x:v>9.25</x:v>
      </x:c>
      <x:c r="J653" t="str">
        <x:v>Worked</x:v>
      </x:c>
      <x:c r="K653" t="str">
        <x:v>Employee 103864; home branch Bristol; assigned role Operative Driver | Deployment branch: Bristol | Actual role: Operative Driver | Jobs: 400180 | Customers: Lumentum (C/O CBRE) | Actual hours: 9.2; source records: 1</x:v>
      </x:c>
      <x:c r="L653" t="str">
        <x:v>Include</x:v>
      </x:c>
      <x:c r="M653"/>
      <x:c r="N653"/>
    </x:row>
    <x:row r="654">
      <x:c r="A654" t="str">
        <x:v>Dan Jones|2026-02-20</x:v>
      </x:c>
      <x:c r="B654" s="888" t="n">
        <x:v>46073</x:v>
      </x:c>
      <x:c r="C654" t="str">
        <x:v>Dan Jones</x:v>
      </x:c>
      <x:c r="D654" t="str">
        <x:v>Permanent</x:v>
      </x:c>
      <x:c r="E654" t="str">
        <x:v>Bristol</x:v>
      </x:c>
      <x:c r="F654" t="str">
        <x:v>Operative Driver</x:v>
      </x:c>
      <x:c r="G654" t="str">
        <x:v>400180</x:v>
      </x:c>
      <x:c r="H654" t="str">
        <x:v>Lumentum (C/O CBRE)</x:v>
      </x:c>
      <x:c r="I654" s="22" t="n">
        <x:v>10.25</x:v>
      </x:c>
      <x:c r="J654" t="str">
        <x:v>Worked</x:v>
      </x:c>
      <x:c r="K654" t="str">
        <x:v>Employee 103864; home branch Bristol; assigned role Operative Driver | Deployment branch: Bristol | Actual role: Operative Driver | Jobs: 400180 | Customers: Lumentum (C/O CBRE) | Actual hours: 10.2; source records: 1</x:v>
      </x:c>
      <x:c r="L654" t="str">
        <x:v>Include</x:v>
      </x:c>
      <x:c r="M654"/>
      <x:c r="N654"/>
    </x:row>
    <x:row r="655">
      <x:c r="A655" t="str">
        <x:v>Dan Jones|2026-02-23</x:v>
      </x:c>
      <x:c r="B655" s="888" t="n">
        <x:v>46076</x:v>
      </x:c>
      <x:c r="C655" t="str">
        <x:v>Dan Jones</x:v>
      </x:c>
      <x:c r="D655" t="str">
        <x:v>Permanent</x:v>
      </x:c>
      <x:c r="E655" t="str">
        <x:v>Bristol</x:v>
      </x:c>
      <x:c r="F655" t="str">
        <x:v>Operative Driver</x:v>
      </x:c>
      <x:c r="G655" t="str">
        <x:v>399887F</x:v>
      </x:c>
      <x:c r="H655" t="str">
        <x:v>Avantor ( BRISTOL  FEB 2026 )</x:v>
      </x:c>
      <x:c r="I655" s="22" t="n">
        <x:v>18</x:v>
      </x:c>
      <x:c r="J655" t="str">
        <x:v>Worked</x:v>
      </x:c>
      <x:c r="K655" t="str">
        <x:v>Employee 103864; home branch Bristol; assigned role Operative Driver | Deployment branch: Cambridge | Actual role: Operative Driver | Jobs: 399887F | Customers: Avantor ( BRISTOL  FEB 2026 ) | Actual hours: 18.0; source records: 1</x:v>
      </x:c>
      <x:c r="L655" t="str">
        <x:v>Include</x:v>
      </x:c>
      <x:c r="M655"/>
      <x:c r="N655"/>
    </x:row>
    <x:row r="656">
      <x:c r="A656" t="str">
        <x:v>Dan Jones|2026-02-24</x:v>
      </x:c>
      <x:c r="B656" s="888" t="n">
        <x:v>46077</x:v>
      </x:c>
      <x:c r="C656" t="str">
        <x:v>Dan Jones</x:v>
      </x:c>
      <x:c r="D656" t="str">
        <x:v>Permanent</x:v>
      </x:c>
      <x:c r="E656" t="str">
        <x:v>Bristol</x:v>
      </x:c>
      <x:c r="F656" t="str">
        <x:v>Operative Driver</x:v>
      </x:c>
      <x:c r="G656" t="str">
        <x:v>394570</x:v>
      </x:c>
      <x:c r="H656" t="str">
        <x:v>Bath &amp; North East Somerset Council</x:v>
      </x:c>
      <x:c r="I656" s="22" t="n">
        <x:v>9</x:v>
      </x:c>
      <x:c r="J656" t="str">
        <x:v>Worked</x:v>
      </x:c>
      <x:c r="K656" t="str">
        <x:v>Employee 103864; home branch Bristol; assigned role Operative Driver | Deployment branch: Bristol | Actual role: Operative Driver | Jobs: 394570 | Customers: Bath &amp; North East Somerset Council | Actual hours: 9.0; source records: 1</x:v>
      </x:c>
      <x:c r="L656" t="str">
        <x:v>Include</x:v>
      </x:c>
      <x:c r="M656"/>
      <x:c r="N656"/>
    </x:row>
    <x:row r="657">
      <x:c r="A657" t="str">
        <x:v>Dan Jones|2026-02-25</x:v>
      </x:c>
      <x:c r="B657" s="888" t="n">
        <x:v>46078</x:v>
      </x:c>
      <x:c r="C657" t="str">
        <x:v>Dan Jones</x:v>
      </x:c>
      <x:c r="D657" t="str">
        <x:v>Permanent</x:v>
      </x:c>
      <x:c r="E657" t="str">
        <x:v>Bristol</x:v>
      </x:c>
      <x:c r="F657" t="str">
        <x:v>Operative Driver</x:v>
      </x:c>
      <x:c r="G657" t="str">
        <x:v>394570</x:v>
      </x:c>
      <x:c r="H657" t="str">
        <x:v>Bath &amp; North East Somerset Council</x:v>
      </x:c>
      <x:c r="I657" s="22" t="n">
        <x:v>9</x:v>
      </x:c>
      <x:c r="J657" t="str">
        <x:v>Worked</x:v>
      </x:c>
      <x:c r="K657" t="str">
        <x:v>Employee 103864; home branch Bristol; assigned role Operative Driver | Deployment branch: Bristol | Actual role: Operative Driver | Jobs: 394570 | Customers: Bath &amp; North East Somerset Council | Actual hours: 9.0; source records: 1</x:v>
      </x:c>
      <x:c r="L657" t="str">
        <x:v>Include</x:v>
      </x:c>
      <x:c r="M657"/>
      <x:c r="N657"/>
    </x:row>
    <x:row r="658">
      <x:c r="A658" t="str">
        <x:v>Dan Jones|2026-02-26</x:v>
      </x:c>
      <x:c r="B658" s="888" t="n">
        <x:v>46079</x:v>
      </x:c>
      <x:c r="C658" t="str">
        <x:v>Dan Jones</x:v>
      </x:c>
      <x:c r="D658" t="str">
        <x:v>Permanent</x:v>
      </x:c>
      <x:c r="E658" t="str">
        <x:v>Bristol</x:v>
      </x:c>
      <x:c r="F658" t="str">
        <x:v>Operative Driver</x:v>
      </x:c>
      <x:c r="G658" t="str">
        <x:v>394570</x:v>
      </x:c>
      <x:c r="H658" t="str">
        <x:v>Bath &amp; North East Somerset Council</x:v>
      </x:c>
      <x:c r="I658" s="22" t="n">
        <x:v>9</x:v>
      </x:c>
      <x:c r="J658" t="str">
        <x:v>Worked</x:v>
      </x:c>
      <x:c r="K658" t="str">
        <x:v>Employee 103864; home branch Bristol; assigned role Operative Driver | Deployment branch: Bristol | Actual role: Operative Driver | Jobs: 394570 | Customers: Bath &amp; North East Somerset Council | Actual hours: 9.0; source records: 1</x:v>
      </x:c>
      <x:c r="L658" t="str">
        <x:v>Include</x:v>
      </x:c>
      <x:c r="M658"/>
      <x:c r="N658"/>
    </x:row>
    <x:row r="659">
      <x:c r="A659" t="str">
        <x:v>Dan Jones|2026-02-27</x:v>
      </x:c>
      <x:c r="B659" s="888" t="n">
        <x:v>46080</x:v>
      </x:c>
      <x:c r="C659" t="str">
        <x:v>Dan Jones</x:v>
      </x:c>
      <x:c r="D659" t="str">
        <x:v>Permanent</x:v>
      </x:c>
      <x:c r="E659" t="str">
        <x:v>Bristol</x:v>
      </x:c>
      <x:c r="F659" t="str">
        <x:v>Operative Driver</x:v>
      </x:c>
      <x:c r="G659" t="str">
        <x:v>394570</x:v>
      </x:c>
      <x:c r="H659" t="str">
        <x:v>Bath &amp; North East Somerset Council</x:v>
      </x:c>
      <x:c r="I659" s="22" t="n">
        <x:v>9.25</x:v>
      </x:c>
      <x:c r="J659" t="str">
        <x:v>Worked</x:v>
      </x:c>
      <x:c r="K659" t="str">
        <x:v>Employee 103864; home branch Bristol; assigned role Operative Driver | Deployment branch: Bristol | Actual role: Operative Driver | Jobs: 394570 | Customers: Bath &amp; North East Somerset Council | Actual hours: 9.2; source records: 1</x:v>
      </x:c>
      <x:c r="L659" t="str">
        <x:v>Include</x:v>
      </x:c>
      <x:c r="M659"/>
      <x:c r="N659"/>
    </x:row>
    <x:row r="660">
      <x:c r="A660" t="str">
        <x:v>Danny Jones (B)|2026-02-01</x:v>
      </x:c>
      <x:c r="B660" s="888" t="n">
        <x:v>46054</x:v>
      </x:c>
      <x:c r="C660" t="str">
        <x:v>Danny Jones (B)</x:v>
      </x:c>
      <x:c r="D660" t="str">
        <x:v>Permanent</x:v>
      </x:c>
      <x:c r="E660" t="str">
        <x:v>Thurrock</x:v>
      </x:c>
      <x:c r="F660" t="str">
        <x:v>Operative Skilled</x:v>
      </x:c>
      <x:c r="G660" t="str">
        <x:v>399796</x:v>
      </x:c>
      <x:c r="H660" t="str">
        <x:v>Jivraj/Ms Naseem</x:v>
      </x:c>
      <x:c r="I660" s="22" t="n">
        <x:v>5.5</x:v>
      </x:c>
      <x:c r="J660" t="str">
        <x:v>Worked</x:v>
      </x:c>
      <x:c r="K660" t="str">
        <x:v>Employee 1129; home branch Thurrock; assigned role Operative Skilled | Deployment branch: Thurrock | Actual role: Operative Porter | Jobs: 399796 | Customers: Jivraj/Ms Naseem | Actual hours: 5.5; source records: 1</x:v>
      </x:c>
      <x:c r="L660" t="str">
        <x:v>Include</x:v>
      </x:c>
      <x:c r="M660"/>
      <x:c r="N660"/>
    </x:row>
    <x:row r="661">
      <x:c r="A661" t="str">
        <x:v>Danny Jones (B)|2026-02-02</x:v>
      </x:c>
      <x:c r="B661" s="888" t="n">
        <x:v>46055</x:v>
      </x:c>
      <x:c r="C661" t="str">
        <x:v>Danny Jones (B)</x:v>
      </x:c>
      <x:c r="D661" t="str">
        <x:v>Permanent</x:v>
      </x:c>
      <x:c r="E661" t="str">
        <x:v>Thurrock</x:v>
      </x:c>
      <x:c r="F661" t="str">
        <x:v>Operative Skilled</x:v>
      </x:c>
      <x:c r="G661" t="str">
        <x:v>399963</x:v>
      </x:c>
      <x:c r="H661" t="str">
        <x:v>HSBC/JLL</x:v>
      </x:c>
      <x:c r="I661" s="22" t="n">
        <x:v>17</x:v>
      </x:c>
      <x:c r="J661" t="str">
        <x:v>Worked</x:v>
      </x:c>
      <x:c r="K661" t="str">
        <x:v>Employee 1129; home branch Thurrock; assigned role Operative Skilled | Deployment branch: Thurrock | Actual role: Operative Porter | Jobs: 399963 | Customers: HSBC/JLL | Actual hours: 17.0; source records: 1</x:v>
      </x:c>
      <x:c r="L661" t="str">
        <x:v>Include</x:v>
      </x:c>
      <x:c r="M661"/>
      <x:c r="N661"/>
    </x:row>
    <x:row r="662">
      <x:c r="A662" t="str">
        <x:v>Danny Jones (B)|2026-02-03</x:v>
      </x:c>
      <x:c r="B662" s="888" t="n">
        <x:v>46056</x:v>
      </x:c>
      <x:c r="C662" t="str">
        <x:v>Danny Jones (B)</x:v>
      </x:c>
      <x:c r="D662" t="str">
        <x:v>Permanent</x:v>
      </x:c>
      <x:c r="E662" t="str">
        <x:v>Thurrock</x:v>
      </x:c>
      <x:c r="F662" t="str">
        <x:v>Operative Skilled</x:v>
      </x:c>
      <x:c r="G662" t="str">
        <x:v>400045, 399963</x:v>
      </x:c>
      <x:c r="H662" t="str">
        <x:v>Fidelis Marketing Limited; HSBC/JLL</x:v>
      </x:c>
      <x:c r="I662" s="22" t="n">
        <x:v>12.5</x:v>
      </x:c>
      <x:c r="J662" t="str">
        <x:v>Worked — 2 records</x:v>
      </x:c>
      <x:c r="K662" t="str">
        <x:v>Employee 1129; home branch Thurrock; assigned role Operative Skilled | Deployment branch: Thurrock | Actual role: Operative Driver, Operative Porter | Jobs: 400045, 399963 | Customers: Fidelis Marketing Limited; HSBC/JLL | Actual hours: 12.5; source records: 2</x:v>
      </x:c>
      <x:c r="L662" t="str">
        <x:v>Include</x:v>
      </x:c>
      <x:c r="M662"/>
      <x:c r="N662"/>
    </x:row>
    <x:row r="663">
      <x:c r="A663" t="str">
        <x:v>Danny Jones (B)|2026-02-04</x:v>
      </x:c>
      <x:c r="B663" s="888" t="n">
        <x:v>46057</x:v>
      </x:c>
      <x:c r="C663" t="str">
        <x:v>Danny Jones (B)</x:v>
      </x:c>
      <x:c r="D663" t="str">
        <x:v>Permanent</x:v>
      </x:c>
      <x:c r="E663" t="str">
        <x:v>Thurrock</x:v>
      </x:c>
      <x:c r="F663" t="str">
        <x:v>Operative Skilled</x:v>
      </x:c>
      <x:c r="G663" t="str">
        <x:v>400112, 399963</x:v>
      </x:c>
      <x:c r="H663" t="str">
        <x:v>Bank of New York Mellon; HSBC/JLL</x:v>
      </x:c>
      <x:c r="I663" s="22" t="n">
        <x:v>14.5</x:v>
      </x:c>
      <x:c r="J663" t="str">
        <x:v>Worked — 2 records</x:v>
      </x:c>
      <x:c r="K663" t="str">
        <x:v>Employee 1129; home branch Thurrock; assigned role Operative Skilled | Deployment branch: Thurrock | Actual role: Operative Skilled | Jobs: 400112, 399963 | Customers: Bank of New York Mellon; HSBC/JLL | Actual hours: 14.5; source records: 2</x:v>
      </x:c>
      <x:c r="L663" t="str">
        <x:v>Include</x:v>
      </x:c>
      <x:c r="M663"/>
      <x:c r="N663"/>
    </x:row>
    <x:row r="664">
      <x:c r="A664" t="str">
        <x:v>Danny Jones (B)|2026-02-05</x:v>
      </x:c>
      <x:c r="B664" s="888" t="n">
        <x:v>46058</x:v>
      </x:c>
      <x:c r="C664" t="str">
        <x:v>Danny Jones (B)</x:v>
      </x:c>
      <x:c r="D664" t="str">
        <x:v>Permanent</x:v>
      </x:c>
      <x:c r="E664" t="str">
        <x:v>Thurrock</x:v>
      </x:c>
      <x:c r="F664" t="str">
        <x:v>Operative Skilled</x:v>
      </x:c>
      <x:c r="G664" t="str">
        <x:v>400035</x:v>
      </x:c>
      <x:c r="H664" t="str">
        <x:v>Cushman &amp; Wakefield</x:v>
      </x:c>
      <x:c r="I664" s="22" t="n">
        <x:v>5.5</x:v>
      </x:c>
      <x:c r="J664" t="str">
        <x:v>Worked</x:v>
      </x:c>
      <x:c r="K664" t="str">
        <x:v>Employee 1129; home branch Thurrock; assigned role Operative Skilled | Deployment branch: Thurrock | Actual role: Operative Skilled | Jobs: 400035 | Customers: Cushman &amp; Wakefield | Actual hours: 5.5; source records: 1</x:v>
      </x:c>
      <x:c r="L664" t="str">
        <x:v>Include</x:v>
      </x:c>
      <x:c r="M664"/>
      <x:c r="N664"/>
    </x:row>
    <x:row r="665">
      <x:c r="A665" t="str">
        <x:v>Danny Jones (B)|2026-02-06</x:v>
      </x:c>
      <x:c r="B665" s="888" t="n">
        <x:v>46059</x:v>
      </x:c>
      <x:c r="C665" t="str">
        <x:v>Danny Jones (B)</x:v>
      </x:c>
      <x:c r="D665" t="str">
        <x:v>Permanent</x:v>
      </x:c>
      <x:c r="E665" t="str">
        <x:v>Thurrock</x:v>
      </x:c>
      <x:c r="F665" t="str">
        <x:v>Operative Skilled</x:v>
      </x:c>
      <x:c r="G665" t="str">
        <x:v>399606</x:v>
      </x:c>
      <x:c r="H665" t="str">
        <x:v>The Hut Group Ltd (Arrow Films)</x:v>
      </x:c>
      <x:c r="I665" s="22" t="n">
        <x:v>11</x:v>
      </x:c>
      <x:c r="J665" t="str">
        <x:v>Worked</x:v>
      </x:c>
      <x:c r="K665" t="str">
        <x:v>Employee 1129; home branch Thurrock; assigned role Operative Skilled | Deployment branch: Thurrock | Actual role: Operative Skilled | Jobs: 399606 | Customers: The Hut Group Ltd (Arrow Films) | Actual hours: 11.0; source records: 1</x:v>
      </x:c>
      <x:c r="L665" t="str">
        <x:v>Include</x:v>
      </x:c>
      <x:c r="M665"/>
      <x:c r="N665"/>
    </x:row>
    <x:row r="666">
      <x:c r="A666" t="str">
        <x:v>Danny Jones (B)|2026-02-07</x:v>
      </x:c>
      <x:c r="B666" s="888" t="n">
        <x:v>46060</x:v>
      </x:c>
      <x:c r="C666" t="str">
        <x:v>Danny Jones (B)</x:v>
      </x:c>
      <x:c r="D666" t="str">
        <x:v>Permanent</x:v>
      </x:c>
      <x:c r="E666" t="str">
        <x:v>Thurrock</x:v>
      </x:c>
      <x:c r="F666" t="str">
        <x:v>Operative Skilled</x:v>
      </x:c>
      <x:c r="G666" t="str">
        <x:v>399689</x:v>
      </x:c>
      <x:c r="H666" t="str">
        <x:v>UBS Investment Bank</x:v>
      </x:c>
      <x:c r="I666" s="22" t="n">
        <x:v>6</x:v>
      </x:c>
      <x:c r="J666" t="str">
        <x:v>Worked</x:v>
      </x:c>
      <x:c r="K666" t="str">
        <x:v>Employee 1129; home branch Thurrock; assigned role Operative Skilled | Deployment branch: Thurrock | Actual role: Operative Porter | Jobs: 399689 | Customers: UBS Investment Bank | Actual hours: 6.0; source records: 1</x:v>
      </x:c>
      <x:c r="L666" t="str">
        <x:v>Include</x:v>
      </x:c>
      <x:c r="M666"/>
      <x:c r="N666"/>
    </x:row>
    <x:row r="667">
      <x:c r="A667" t="str">
        <x:v>Danny Jones (B)|2026-02-09</x:v>
      </x:c>
      <x:c r="B667" s="888" t="n">
        <x:v>46062</x:v>
      </x:c>
      <x:c r="C667" t="str">
        <x:v>Danny Jones (B)</x:v>
      </x:c>
      <x:c r="D667" t="str">
        <x:v>Permanent</x:v>
      </x:c>
      <x:c r="E667" t="str">
        <x:v>Thurrock</x:v>
      </x:c>
      <x:c r="F667" t="str">
        <x:v>Operative Skilled</x:v>
      </x:c>
      <x:c r="G667" t="str">
        <x:v>399493</x:v>
      </x:c>
      <x:c r="H667" t="str">
        <x:v>Knotel UK Ltd</x:v>
      </x:c>
      <x:c r="I667" s="22" t="n">
        <x:v>10</x:v>
      </x:c>
      <x:c r="J667" t="str">
        <x:v>Worked</x:v>
      </x:c>
      <x:c r="K667" t="str">
        <x:v>Employee 1129; home branch Thurrock; assigned role Operative Skilled | Deployment branch: Thurrock | Actual role: Operative Skilled | Jobs: 399493 | Customers: Knotel UK Ltd | Actual hours: 10.0; source records: 1</x:v>
      </x:c>
      <x:c r="L667" t="str">
        <x:v>Include</x:v>
      </x:c>
      <x:c r="M667"/>
      <x:c r="N667"/>
    </x:row>
    <x:row r="668">
      <x:c r="A668" t="str">
        <x:v>Danny Jones (B)|2026-02-10</x:v>
      </x:c>
      <x:c r="B668" s="888" t="n">
        <x:v>46063</x:v>
      </x:c>
      <x:c r="C668" t="str">
        <x:v>Danny Jones (B)</x:v>
      </x:c>
      <x:c r="D668" t="str">
        <x:v>Permanent</x:v>
      </x:c>
      <x:c r="E668" t="str">
        <x:v>Thurrock</x:v>
      </x:c>
      <x:c r="F668" t="str">
        <x:v>Operative Skilled</x:v>
      </x:c>
      <x:c r="G668" t="str">
        <x:v>400230</x:v>
      </x:c>
      <x:c r="H668" t="str">
        <x:v>Protech Network Solutions</x:v>
      </x:c>
      <x:c r="I668" s="22" t="n">
        <x:v>8.5</x:v>
      </x:c>
      <x:c r="J668" t="str">
        <x:v>Worked</x:v>
      </x:c>
      <x:c r="K668" t="str">
        <x:v>Employee 1129; home branch Thurrock; assigned role Operative Skilled | Deployment branch: Thurrock | Actual role: Operative Driver | Jobs: 400230 | Customers: Protech Network Solutions | Actual hours: 8.5; source records: 1</x:v>
      </x:c>
      <x:c r="L668" t="str">
        <x:v>Include</x:v>
      </x:c>
      <x:c r="M668"/>
      <x:c r="N668"/>
    </x:row>
    <x:row r="669">
      <x:c r="A669" t="str">
        <x:v>Danny Jones (B)|2026-02-11</x:v>
      </x:c>
      <x:c r="B669" s="888" t="n">
        <x:v>46064</x:v>
      </x:c>
      <x:c r="C669" t="str">
        <x:v>Danny Jones (B)</x:v>
      </x:c>
      <x:c r="D669" t="str">
        <x:v>Permanent</x:v>
      </x:c>
      <x:c r="E669" t="str">
        <x:v>Thurrock</x:v>
      </x:c>
      <x:c r="F669" t="str">
        <x:v>Operative Skilled</x:v>
      </x:c>
      <x:c r="G669" t="str">
        <x:v>400193</x:v>
      </x:c>
      <x:c r="H669" t="str">
        <x:v>British Dental Association</x:v>
      </x:c>
      <x:c r="I669" s="22" t="n">
        <x:v>9</x:v>
      </x:c>
      <x:c r="J669" t="str">
        <x:v>Worked</x:v>
      </x:c>
      <x:c r="K669" t="str">
        <x:v>Employee 1129; home branch Thurrock; assigned role Operative Skilled | Deployment branch: Oxford | Actual role: Operative Skilled | Jobs: 400193 | Customers: British Dental Association | Actual hours: 9.0; source records: 1</x:v>
      </x:c>
      <x:c r="L669" t="str">
        <x:v>Include</x:v>
      </x:c>
      <x:c r="M669"/>
      <x:c r="N669"/>
    </x:row>
    <x:row r="670">
      <x:c r="A670" t="str">
        <x:v>Danny Jones (B)|2026-02-12</x:v>
      </x:c>
      <x:c r="B670" s="888" t="n">
        <x:v>46065</x:v>
      </x:c>
      <x:c r="C670" t="str">
        <x:v>Danny Jones (B)</x:v>
      </x:c>
      <x:c r="D670" t="str">
        <x:v>Permanent</x:v>
      </x:c>
      <x:c r="E670" t="str">
        <x:v>Thurrock</x:v>
      </x:c>
      <x:c r="F670" t="str">
        <x:v>Operative Skilled</x:v>
      </x:c>
      <x:c r="G670" t="str">
        <x:v>400231</x:v>
      </x:c>
      <x:c r="H670" t="str">
        <x:v>Protech Network Solutions</x:v>
      </x:c>
      <x:c r="I670" s="22" t="n">
        <x:v>9</x:v>
      </x:c>
      <x:c r="J670" t="str">
        <x:v>Worked</x:v>
      </x:c>
      <x:c r="K670" t="str">
        <x:v>Employee 1129; home branch Thurrock; assigned role Operative Skilled | Deployment branch: Thurrock | Actual role: Operative Driver | Jobs: 400231 | Customers: Protech Network Solutions | Actual hours: 9.0; source records: 1</x:v>
      </x:c>
      <x:c r="L670" t="str">
        <x:v>Include</x:v>
      </x:c>
      <x:c r="M670"/>
      <x:c r="N670"/>
    </x:row>
    <x:row r="671">
      <x:c r="A671" t="str">
        <x:v>Danny Jones (B)|2026-02-13</x:v>
      </x:c>
      <x:c r="B671" s="888" t="n">
        <x:v>46066</x:v>
      </x:c>
      <x:c r="C671" t="str">
        <x:v>Danny Jones (B)</x:v>
      </x:c>
      <x:c r="D671" t="str">
        <x:v>Permanent</x:v>
      </x:c>
      <x:c r="E671" t="str">
        <x:v>Thurrock</x:v>
      </x:c>
      <x:c r="F671" t="str">
        <x:v>Operative Skilled</x:v>
      </x:c>
      <x:c r="G671" t="str">
        <x:v>400422</x:v>
      </x:c>
      <x:c r="H671" t="str">
        <x:v>HG Thurrock</x:v>
      </x:c>
      <x:c r="I671" s="22" t="n">
        <x:v>4</x:v>
      </x:c>
      <x:c r="J671" t="str">
        <x:v>Worked</x:v>
      </x:c>
      <x:c r="K671" t="str">
        <x:v>Employee 1129; home branch Thurrock; assigned role Operative Skilled | Deployment branch: Thurrock | Actual role: Operative Driver | Jobs: 400422 | Customers: HG Thurrock | Actual hours: 4.0; source records: 1</x:v>
      </x:c>
      <x:c r="L671" t="str">
        <x:v>Include</x:v>
      </x:c>
      <x:c r="M671"/>
      <x:c r="N671"/>
    </x:row>
    <x:row r="672">
      <x:c r="A672" t="str">
        <x:v>Danny Jones (B)|2026-02-16</x:v>
      </x:c>
      <x:c r="B672" s="888" t="n">
        <x:v>46069</x:v>
      </x:c>
      <x:c r="C672" t="str">
        <x:v>Danny Jones (B)</x:v>
      </x:c>
      <x:c r="D672" t="str">
        <x:v>Permanent</x:v>
      </x:c>
      <x:c r="E672" t="str">
        <x:v>Thurrock</x:v>
      </x:c>
      <x:c r="F672" t="str">
        <x:v>Operative Skilled</x:v>
      </x:c>
      <x:c r="G672" t="str">
        <x:v>396204</x:v>
      </x:c>
      <x:c r="H672" t="str">
        <x:v>Knotel UK Ltd</x:v>
      </x:c>
      <x:c r="I672" s="22" t="n">
        <x:v>8.5</x:v>
      </x:c>
      <x:c r="J672" t="str">
        <x:v>Worked</x:v>
      </x:c>
      <x:c r="K672" t="str">
        <x:v>Employee 1129; home branch Thurrock; assigned role Operative Skilled | Deployment branch: Thurrock | Actual role: Operative Skilled | Jobs: 396204 | Customers: Knotel UK Ltd | Actual hours: 8.5; source records: 1</x:v>
      </x:c>
      <x:c r="L672" t="str">
        <x:v>Include</x:v>
      </x:c>
      <x:c r="M672"/>
      <x:c r="N672"/>
    </x:row>
    <x:row r="673">
      <x:c r="A673" t="str">
        <x:v>Danny Jones (B)|2026-02-17</x:v>
      </x:c>
      <x:c r="B673" s="888" t="n">
        <x:v>46070</x:v>
      </x:c>
      <x:c r="C673" t="str">
        <x:v>Danny Jones (B)</x:v>
      </x:c>
      <x:c r="D673" t="str">
        <x:v>Permanent</x:v>
      </x:c>
      <x:c r="E673" t="str">
        <x:v>Thurrock</x:v>
      </x:c>
      <x:c r="F673" t="str">
        <x:v>Operative Skilled</x:v>
      </x:c>
      <x:c r="G673" t="str">
        <x:v>396204</x:v>
      </x:c>
      <x:c r="H673" t="str">
        <x:v>Knotel UK Ltd</x:v>
      </x:c>
      <x:c r="I673" s="22" t="n">
        <x:v>9</x:v>
      </x:c>
      <x:c r="J673" t="str">
        <x:v>Worked</x:v>
      </x:c>
      <x:c r="K673" t="str">
        <x:v>Employee 1129; home branch Thurrock; assigned role Operative Skilled | Deployment branch: Thurrock | Actual role: Operative Skilled | Jobs: 396204 | Customers: Knotel UK Ltd | Actual hours: 9.0; source records: 1</x:v>
      </x:c>
      <x:c r="L673" t="str">
        <x:v>Include</x:v>
      </x:c>
      <x:c r="M673"/>
      <x:c r="N673"/>
    </x:row>
    <x:row r="674">
      <x:c r="A674" t="str">
        <x:v>Danny Jones (B)|2026-02-21</x:v>
      </x:c>
      <x:c r="B674" s="888" t="n">
        <x:v>46074</x:v>
      </x:c>
      <x:c r="C674" t="str">
        <x:v>Danny Jones (B)</x:v>
      </x:c>
      <x:c r="D674" t="str">
        <x:v>Permanent</x:v>
      </x:c>
      <x:c r="E674" t="str">
        <x:v>Thurrock</x:v>
      </x:c>
      <x:c r="F674" t="str">
        <x:v>Operative Skilled</x:v>
      </x:c>
      <x:c r="G674" t="str">
        <x:v>400150</x:v>
      </x:c>
      <x:c r="H674" t="str">
        <x:v>Cooke, Young &amp; Keidan LLP</x:v>
      </x:c>
      <x:c r="I674" s="22" t="n">
        <x:v>8</x:v>
      </x:c>
      <x:c r="J674" t="str">
        <x:v>Worked</x:v>
      </x:c>
      <x:c r="K674" t="str">
        <x:v>Employee 1129; home branch Thurrock; assigned role Operative Skilled | Deployment branch: Thurrock | Actual role: Operative Skilled | Jobs: 400150 | Customers: Cooke, Young &amp; Keidan LLP | Actual hours: 8.0; source records: 1</x:v>
      </x:c>
      <x:c r="L674" t="str">
        <x:v>Include</x:v>
      </x:c>
      <x:c r="M674"/>
      <x:c r="N674"/>
    </x:row>
    <x:row r="675">
      <x:c r="A675" t="str">
        <x:v>Danny Jones (B)|2026-02-22</x:v>
      </x:c>
      <x:c r="B675" s="888" t="n">
        <x:v>46075</x:v>
      </x:c>
      <x:c r="C675" t="str">
        <x:v>Danny Jones (B)</x:v>
      </x:c>
      <x:c r="D675" t="str">
        <x:v>Permanent</x:v>
      </x:c>
      <x:c r="E675" t="str">
        <x:v>Thurrock</x:v>
      </x:c>
      <x:c r="F675" t="str">
        <x:v>Operative Skilled</x:v>
      </x:c>
      <x:c r="G675" t="str">
        <x:v>400150</x:v>
      </x:c>
      <x:c r="H675" t="str">
        <x:v>Cooke, Young &amp; Keidan LLP</x:v>
      </x:c>
      <x:c r="I675" s="22" t="n">
        <x:v>8</x:v>
      </x:c>
      <x:c r="J675" t="str">
        <x:v>Worked</x:v>
      </x:c>
      <x:c r="K675" t="str">
        <x:v>Employee 1129; home branch Thurrock; assigned role Operative Skilled | Deployment branch: Thurrock | Actual role: Operative Skilled | Jobs: 400150 | Customers: Cooke, Young &amp; Keidan LLP | Actual hours: 8.0; source records: 1</x:v>
      </x:c>
      <x:c r="L675" t="str">
        <x:v>Include</x:v>
      </x:c>
      <x:c r="M675"/>
      <x:c r="N675"/>
    </x:row>
    <x:row r="676">
      <x:c r="A676" t="str">
        <x:v>Danny Jones (B)|2026-02-23</x:v>
      </x:c>
      <x:c r="B676" s="888" t="n">
        <x:v>46076</x:v>
      </x:c>
      <x:c r="C676" t="str">
        <x:v>Danny Jones (B)</x:v>
      </x:c>
      <x:c r="D676" t="str">
        <x:v>Permanent</x:v>
      </x:c>
      <x:c r="E676" t="str">
        <x:v>Thurrock</x:v>
      </x:c>
      <x:c r="F676" t="str">
        <x:v>Operative Skilled</x:v>
      </x:c>
      <x:c r="G676" t="str">
        <x:v>400446</x:v>
      </x:c>
      <x:c r="H676" t="str">
        <x:v>Protech Network Solutions</x:v>
      </x:c>
      <x:c r="I676" s="22" t="n">
        <x:v>7</x:v>
      </x:c>
      <x:c r="J676" t="str">
        <x:v>Worked</x:v>
      </x:c>
      <x:c r="K676" t="str">
        <x:v>Employee 1129; home branch Thurrock; assigned role Operative Skilled | Deployment branch: Thurrock | Actual role: Operative Driver | Jobs: 400446 | Customers: Protech Network Solutions | Actual hours: 7.0; source records: 1</x:v>
      </x:c>
      <x:c r="L676" t="str">
        <x:v>Include</x:v>
      </x:c>
      <x:c r="M676"/>
      <x:c r="N676"/>
    </x:row>
    <x:row r="677">
      <x:c r="A677" t="str">
        <x:v>Danny Jones (B)|2026-02-24</x:v>
      </x:c>
      <x:c r="B677" s="888" t="n">
        <x:v>46077</x:v>
      </x:c>
      <x:c r="C677" t="str">
        <x:v>Danny Jones (B)</x:v>
      </x:c>
      <x:c r="D677" t="str">
        <x:v>Permanent</x:v>
      </x:c>
      <x:c r="E677" t="str">
        <x:v>Thurrock</x:v>
      </x:c>
      <x:c r="F677" t="str">
        <x:v>Operative Skilled</x:v>
      </x:c>
      <x:c r="G677" t="str">
        <x:v>400471</x:v>
      </x:c>
      <x:c r="H677" t="str">
        <x:v>Hammersmith &amp; Fulham Borough Council</x:v>
      </x:c>
      <x:c r="I677" s="22" t="n">
        <x:v>9</x:v>
      </x:c>
      <x:c r="J677" t="str">
        <x:v>Worked</x:v>
      </x:c>
      <x:c r="K677" t="str">
        <x:v>Employee 1129; home branch Thurrock; assigned role Operative Skilled | Deployment branch: Croydon | Actual role: Operative Skilled | Jobs: 400471 | Customers: Hammersmith &amp; Fulham Borough Council | Actual hours: 9.0; source records: 1</x:v>
      </x:c>
      <x:c r="L677" t="str">
        <x:v>Include</x:v>
      </x:c>
      <x:c r="M677"/>
      <x:c r="N677"/>
    </x:row>
    <x:row r="678">
      <x:c r="A678" t="str">
        <x:v>Danny Jones (B)|2026-02-25</x:v>
      </x:c>
      <x:c r="B678" s="888" t="n">
        <x:v>46078</x:v>
      </x:c>
      <x:c r="C678" t="str">
        <x:v>Danny Jones (B)</x:v>
      </x:c>
      <x:c r="D678" t="str">
        <x:v>Permanent</x:v>
      </x:c>
      <x:c r="E678" t="str">
        <x:v>Thurrock</x:v>
      </x:c>
      <x:c r="F678" t="str">
        <x:v>Operative Skilled</x:v>
      </x:c>
      <x:c r="G678" t="str">
        <x:v>400508</x:v>
      </x:c>
      <x:c r="H678" t="str">
        <x:v>Protech Network Solutions</x:v>
      </x:c>
      <x:c r="I678" s="22" t="n">
        <x:v>5.5</x:v>
      </x:c>
      <x:c r="J678" t="str">
        <x:v>Worked</x:v>
      </x:c>
      <x:c r="K678" t="str">
        <x:v>Employee 1129; home branch Thurrock; assigned role Operative Skilled | Deployment branch: Thurrock | Actual role: Operative Driver | Jobs: 400508 | Customers: Protech Network Solutions | Actual hours: 5.5; source records: 1</x:v>
      </x:c>
      <x:c r="L678" t="str">
        <x:v>Include</x:v>
      </x:c>
      <x:c r="M678"/>
      <x:c r="N678"/>
    </x:row>
    <x:row r="679">
      <x:c r="A679" t="str">
        <x:v>Danny Jones (B)|2026-02-26</x:v>
      </x:c>
      <x:c r="B679" s="888" t="n">
        <x:v>46079</x:v>
      </x:c>
      <x:c r="C679" t="str">
        <x:v>Danny Jones (B)</x:v>
      </x:c>
      <x:c r="D679" t="str">
        <x:v>Permanent</x:v>
      </x:c>
      <x:c r="E679" t="str">
        <x:v>Thurrock</x:v>
      </x:c>
      <x:c r="F679" t="str">
        <x:v>Operative Skilled</x:v>
      </x:c>
      <x:c r="G679" t="str">
        <x:v>400509</x:v>
      </x:c>
      <x:c r="H679" t="str">
        <x:v>Protech Network Solutions</x:v>
      </x:c>
      <x:c r="I679" s="22" t="n">
        <x:v>5.5</x:v>
      </x:c>
      <x:c r="J679" t="str">
        <x:v>Worked</x:v>
      </x:c>
      <x:c r="K679" t="str">
        <x:v>Employee 1129; home branch Thurrock; assigned role Operative Skilled | Deployment branch: Thurrock | Actual role: Operative Driver | Jobs: 400509 | Customers: Protech Network Solutions | Actual hours: 5.5; source records: 1</x:v>
      </x:c>
      <x:c r="L679" t="str">
        <x:v>Include</x:v>
      </x:c>
      <x:c r="M679"/>
      <x:c r="N679"/>
    </x:row>
    <x:row r="680">
      <x:c r="A680" t="str">
        <x:v>Danny Jones (B)|2026-02-27</x:v>
      </x:c>
      <x:c r="B680" s="888" t="n">
        <x:v>46080</x:v>
      </x:c>
      <x:c r="C680" t="str">
        <x:v>Danny Jones (B)</x:v>
      </x:c>
      <x:c r="D680" t="str">
        <x:v>Permanent</x:v>
      </x:c>
      <x:c r="E680" t="str">
        <x:v>Thurrock</x:v>
      </x:c>
      <x:c r="F680" t="str">
        <x:v>Operative Skilled</x:v>
      </x:c>
      <x:c r="G680" t="str">
        <x:v>398171</x:v>
      </x:c>
      <x:c r="H680" t="str">
        <x:v>Two Sigma</x:v>
      </x:c>
      <x:c r="I680" s="22" t="n">
        <x:v>13</x:v>
      </x:c>
      <x:c r="J680" t="str">
        <x:v>Worked</x:v>
      </x:c>
      <x:c r="K680" t="str">
        <x:v>Employee 1129; home branch Thurrock; assigned role Operative Skilled | Deployment branch: Thurrock | Actual role: Operative Skilled | Jobs: 398171 | Customers: Two Sigma | Actual hours: 13.0; source records: 1</x:v>
      </x:c>
      <x:c r="L680" t="str">
        <x:v>Include</x:v>
      </x:c>
      <x:c r="M680"/>
      <x:c r="N680"/>
    </x:row>
    <x:row r="681">
      <x:c r="A681" t="str">
        <x:v>Darren Oxley-Goody|2026-02-03</x:v>
      </x:c>
      <x:c r="B681" s="888" t="n">
        <x:v>46056</x:v>
      </x:c>
      <x:c r="C681" t="str">
        <x:v>Darren Oxley-Goody</x:v>
      </x:c>
      <x:c r="D681" t="str">
        <x:v>Permanent</x:v>
      </x:c>
      <x:c r="E681" t="str">
        <x:v>Cambridge</x:v>
      </x:c>
      <x:c r="F681" t="str">
        <x:v>Operative Porter</x:v>
      </x:c>
      <x:c r="G681" t="str">
        <x:v>397026</x:v>
      </x:c>
      <x:c r="H681" t="str">
        <x:v>University of Cambridge (Metallurgy)</x:v>
      </x:c>
      <x:c r="I681" s="22" t="n">
        <x:v>8.5</x:v>
      </x:c>
      <x:c r="J681" t="str">
        <x:v>Worked</x:v>
      </x:c>
      <x:c r="K681" t="str">
        <x:v>Employee 104136; home branch Cambridge; assigned role Operative Porter | Deployment branch: Cambridge | Actual role: Operative Porter | Jobs: 397026 | Customers: University of Cambridge (Metallurgy) | Actual hours: 8.5; source records: 1</x:v>
      </x:c>
      <x:c r="L681" t="str">
        <x:v>Include</x:v>
      </x:c>
      <x:c r="M681"/>
      <x:c r="N681"/>
    </x:row>
    <x:row r="682">
      <x:c r="A682" t="str">
        <x:v>Darren Oxley-Goody|2026-02-23</x:v>
      </x:c>
      <x:c r="B682" s="888" t="n">
        <x:v>46076</x:v>
      </x:c>
      <x:c r="C682" t="str">
        <x:v>Darren Oxley-Goody</x:v>
      </x:c>
      <x:c r="D682" t="str">
        <x:v>Permanent</x:v>
      </x:c>
      <x:c r="E682" t="str">
        <x:v>Cambridge</x:v>
      </x:c>
      <x:c r="F682" t="str">
        <x:v>Operative Porter</x:v>
      </x:c>
      <x:c r="G682" t="str">
        <x:v>400485</x:v>
      </x:c>
      <x:c r="H682" t="str">
        <x:v>ESTS (GB) Ltd - (Kiwa Electrical Compliance)</x:v>
      </x:c>
      <x:c r="I682" s="22" t="n">
        <x:v>8.5</x:v>
      </x:c>
      <x:c r="J682" t="str">
        <x:v>Worked</x:v>
      </x:c>
      <x:c r="K682" t="str">
        <x:v>Employee 104136; home branch Cambridge; assigned role Operative Porter | Deployment branch: Cambridge | Actual role: Operative Porter | Jobs: 400485 | Customers: ESTS (GB) Ltd - (Kiwa Electrical Compliance) | Actual hours: 8.5; source records: 1</x:v>
      </x:c>
      <x:c r="L682" t="str">
        <x:v>Include</x:v>
      </x:c>
      <x:c r="M682"/>
      <x:c r="N682"/>
    </x:row>
    <x:row r="683">
      <x:c r="A683" t="str">
        <x:v>Darren Oxley-Goody|2026-02-25</x:v>
      </x:c>
      <x:c r="B683" s="888" t="n">
        <x:v>46078</x:v>
      </x:c>
      <x:c r="C683" t="str">
        <x:v>Darren Oxley-Goody</x:v>
      </x:c>
      <x:c r="D683" t="str">
        <x:v>Permanent</x:v>
      </x:c>
      <x:c r="E683" t="str">
        <x:v>Cambridge</x:v>
      </x:c>
      <x:c r="F683" t="str">
        <x:v>Operative Porter</x:v>
      </x:c>
      <x:c r="G683" t="str">
        <x:v>398255</x:v>
      </x:c>
      <x:c r="H683" t="str">
        <x:v>East &amp; North Hertfordshire NHS Trust</x:v>
      </x:c>
      <x:c r="I683" s="22" t="n">
        <x:v>8.5</x:v>
      </x:c>
      <x:c r="J683" t="str">
        <x:v>Worked</x:v>
      </x:c>
      <x:c r="K683" t="str">
        <x:v>Employee 104136; home branch Cambridge; assigned role Operative Porter | Deployment branch: Cambridge | Actual role: Operative Porter | Jobs: 398255 | Customers: East &amp; North Hertfordshire NHS Trust | Actual hours: 8.5; source records: 1</x:v>
      </x:c>
      <x:c r="L683" t="str">
        <x:v>Include</x:v>
      </x:c>
      <x:c r="M683"/>
      <x:c r="N683"/>
    </x:row>
    <x:row r="684">
      <x:c r="A684" t="str">
        <x:v>Darren Walpole|2026-02-03</x:v>
      </x:c>
      <x:c r="B684" s="888" t="n">
        <x:v>46056</x:v>
      </x:c>
      <x:c r="C684" t="str">
        <x:v>Darren Walpole</x:v>
      </x:c>
      <x:c r="D684" t="str">
        <x:v>Permanent</x:v>
      </x:c>
      <x:c r="E684" t="str">
        <x:v>Cambridge</x:v>
      </x:c>
      <x:c r="F684" t="str">
        <x:v>Operative Porter</x:v>
      </x:c>
      <x:c r="G684" t="str">
        <x:v>398255</x:v>
      </x:c>
      <x:c r="H684" t="str">
        <x:v>East &amp; North Hertfordshire NHS Trust</x:v>
      </x:c>
      <x:c r="I684" s="22" t="n">
        <x:v>8</x:v>
      </x:c>
      <x:c r="J684" t="str">
        <x:v>Worked</x:v>
      </x:c>
      <x:c r="K684" t="str">
        <x:v>Employee 104057; home branch Cambridge; assigned role Operative Porter | Deployment branch: Cambridge | Actual role: Operative Porter | Jobs: 398255 | Customers: East &amp; North Hertfordshire NHS Trust | Actual hours: 8.0; source records: 1</x:v>
      </x:c>
      <x:c r="L684" t="str">
        <x:v>Include</x:v>
      </x:c>
      <x:c r="M684"/>
      <x:c r="N684"/>
    </x:row>
    <x:row r="685">
      <x:c r="A685" t="str">
        <x:v>Darren Walpole|2026-02-10</x:v>
      </x:c>
      <x:c r="B685" s="888" t="n">
        <x:v>46063</x:v>
      </x:c>
      <x:c r="C685" t="str">
        <x:v>Darren Walpole</x:v>
      </x:c>
      <x:c r="D685" t="str">
        <x:v>Permanent</x:v>
      </x:c>
      <x:c r="E685" t="str">
        <x:v>Cambridge</x:v>
      </x:c>
      <x:c r="F685" t="str">
        <x:v>Operative Porter</x:v>
      </x:c>
      <x:c r="G685" t="str">
        <x:v>398255</x:v>
      </x:c>
      <x:c r="H685" t="str">
        <x:v>East &amp; North Hertfordshire NHS Trust</x:v>
      </x:c>
      <x:c r="I685" s="22" t="n">
        <x:v>8</x:v>
      </x:c>
      <x:c r="J685" t="str">
        <x:v>Worked</x:v>
      </x:c>
      <x:c r="K685" t="str">
        <x:v>Employee 104057; home branch Cambridge; assigned role Operative Porter | Deployment branch: Cambridge | Actual role: Operative Porter | Jobs: 398255 | Customers: East &amp; North Hertfordshire NHS Trust | Actual hours: 8.0; source records: 1</x:v>
      </x:c>
      <x:c r="L685" t="str">
        <x:v>Include</x:v>
      </x:c>
      <x:c r="M685"/>
      <x:c r="N685"/>
    </x:row>
    <x:row r="686">
      <x:c r="A686" t="str">
        <x:v>Darren Walpole|2026-02-11</x:v>
      </x:c>
      <x:c r="B686" s="888" t="n">
        <x:v>46064</x:v>
      </x:c>
      <x:c r="C686" t="str">
        <x:v>Darren Walpole</x:v>
      </x:c>
      <x:c r="D686" t="str">
        <x:v>Permanent</x:v>
      </x:c>
      <x:c r="E686" t="str">
        <x:v>Cambridge</x:v>
      </x:c>
      <x:c r="F686" t="str">
        <x:v>Operative Porter</x:v>
      </x:c>
      <x:c r="G686" t="str">
        <x:v>400144, 399802</x:v>
      </x:c>
      <x:c r="H686" t="str">
        <x:v>GPE (BioEscalator); Priorclave  (FEBRUARY  26)</x:v>
      </x:c>
      <x:c r="I686" s="22" t="n">
        <x:v>8</x:v>
      </x:c>
      <x:c r="J686" t="str">
        <x:v>Worked — 2 records</x:v>
      </x:c>
      <x:c r="K686" t="str">
        <x:v>Employee 104057; home branch Cambridge; assigned role Operative Porter | Deployment branch: Cambridge | Actual role: Operative Porter | Jobs: 400144, 399802 | Customers: GPE (BioEscalator); Priorclave  (FEBRUARY  26) | Actual hours: 8.0; source records: 2</x:v>
      </x:c>
      <x:c r="L686" t="str">
        <x:v>Include</x:v>
      </x:c>
      <x:c r="M686"/>
      <x:c r="N686"/>
    </x:row>
    <x:row r="687">
      <x:c r="A687" t="str">
        <x:v>Darren Walpole|2026-02-12</x:v>
      </x:c>
      <x:c r="B687" s="888" t="n">
        <x:v>46065</x:v>
      </x:c>
      <x:c r="C687" t="str">
        <x:v>Darren Walpole</x:v>
      </x:c>
      <x:c r="D687" t="str">
        <x:v>Permanent</x:v>
      </x:c>
      <x:c r="E687" t="str">
        <x:v>Cambridge</x:v>
      </x:c>
      <x:c r="F687" t="str">
        <x:v>Operative Porter</x:v>
      </x:c>
      <x:c r="G687" t="str">
        <x:v>398255</x:v>
      </x:c>
      <x:c r="H687" t="str">
        <x:v>East &amp; North Hertfordshire NHS Trust</x:v>
      </x:c>
      <x:c r="I687" s="22" t="n">
        <x:v>8</x:v>
      </x:c>
      <x:c r="J687" t="str">
        <x:v>Worked</x:v>
      </x:c>
      <x:c r="K687" t="str">
        <x:v>Employee 104057; home branch Cambridge; assigned role Operative Porter | Deployment branch: Cambridge | Actual role: Operative Porter | Jobs: 398255 | Customers: East &amp; North Hertfordshire NHS Trust | Actual hours: 8.0; source records: 1</x:v>
      </x:c>
      <x:c r="L687" t="str">
        <x:v>Include</x:v>
      </x:c>
      <x:c r="M687"/>
      <x:c r="N687"/>
    </x:row>
    <x:row r="688">
      <x:c r="A688" t="str">
        <x:v>Darren Walpole|2026-02-13</x:v>
      </x:c>
      <x:c r="B688" s="888" t="n">
        <x:v>46066</x:v>
      </x:c>
      <x:c r="C688" t="str">
        <x:v>Darren Walpole</x:v>
      </x:c>
      <x:c r="D688" t="str">
        <x:v>Permanent</x:v>
      </x:c>
      <x:c r="E688" t="str">
        <x:v>Cambridge</x:v>
      </x:c>
      <x:c r="F688" t="str">
        <x:v>Operative Porter</x:v>
      </x:c>
      <x:c r="G688" t="str">
        <x:v>398255</x:v>
      </x:c>
      <x:c r="H688" t="str">
        <x:v>East &amp; North Hertfordshire NHS Trust</x:v>
      </x:c>
      <x:c r="I688" s="22" t="n">
        <x:v>8</x:v>
      </x:c>
      <x:c r="J688" t="str">
        <x:v>Worked</x:v>
      </x:c>
      <x:c r="K688" t="str">
        <x:v>Employee 104057; home branch Cambridge; assigned role Operative Porter | Deployment branch: Cambridge | Actual role: Operative Porter | Jobs: 398255 | Customers: East &amp; North Hertfordshire NHS Trust | Actual hours: 8.0; source records: 1</x:v>
      </x:c>
      <x:c r="L688" t="str">
        <x:v>Include</x:v>
      </x:c>
      <x:c r="M688"/>
      <x:c r="N688"/>
    </x:row>
    <x:row r="689">
      <x:c r="A689" t="str">
        <x:v>Darren Walpole|2026-02-23</x:v>
      </x:c>
      <x:c r="B689" s="888" t="n">
        <x:v>46076</x:v>
      </x:c>
      <x:c r="C689" t="str">
        <x:v>Darren Walpole</x:v>
      </x:c>
      <x:c r="D689" t="str">
        <x:v>Permanent</x:v>
      </x:c>
      <x:c r="E689" t="str">
        <x:v>Cambridge</x:v>
      </x:c>
      <x:c r="F689" t="str">
        <x:v>Operative Porter</x:v>
      </x:c>
      <x:c r="G689" t="str">
        <x:v>398255</x:v>
      </x:c>
      <x:c r="H689" t="str">
        <x:v>East &amp; North Hertfordshire NHS Trust</x:v>
      </x:c>
      <x:c r="I689" s="22" t="n">
        <x:v>8</x:v>
      </x:c>
      <x:c r="J689" t="str">
        <x:v>Worked</x:v>
      </x:c>
      <x:c r="K689" t="str">
        <x:v>Employee 104057; home branch Cambridge; assigned role Operative Porter | Deployment branch: Cambridge | Actual role: Operative Porter | Jobs: 398255 | Customers: East &amp; North Hertfordshire NHS Trust | Actual hours: 8.0; source records: 1</x:v>
      </x:c>
      <x:c r="L689" t="str">
        <x:v>Include</x:v>
      </x:c>
      <x:c r="M689"/>
      <x:c r="N689"/>
    </x:row>
    <x:row r="690">
      <x:c r="A690" t="str">
        <x:v>Darren Walpole|2026-02-24</x:v>
      </x:c>
      <x:c r="B690" s="888" t="n">
        <x:v>46077</x:v>
      </x:c>
      <x:c r="C690" t="str">
        <x:v>Darren Walpole</x:v>
      </x:c>
      <x:c r="D690" t="str">
        <x:v>Permanent</x:v>
      </x:c>
      <x:c r="E690" t="str">
        <x:v>Cambridge</x:v>
      </x:c>
      <x:c r="F690" t="str">
        <x:v>Operative Porter</x:v>
      </x:c>
      <x:c r="G690" t="str">
        <x:v>398255</x:v>
      </x:c>
      <x:c r="H690" t="str">
        <x:v>East &amp; North Hertfordshire NHS Trust</x:v>
      </x:c>
      <x:c r="I690" s="22" t="n">
        <x:v>8</x:v>
      </x:c>
      <x:c r="J690" t="str">
        <x:v>Worked</x:v>
      </x:c>
      <x:c r="K690" t="str">
        <x:v>Employee 104057; home branch Cambridge; assigned role Operative Porter | Deployment branch: Cambridge | Actual role: Operative Skilled | Jobs: 398255 | Customers: East &amp; North Hertfordshire NHS Trust | Actual hours: 8.0; source records: 1</x:v>
      </x:c>
      <x:c r="L690" t="str">
        <x:v>Include</x:v>
      </x:c>
      <x:c r="M690"/>
      <x:c r="N690"/>
    </x:row>
    <x:row r="691">
      <x:c r="A691" t="str">
        <x:v>Darren Walpole|2026-02-25</x:v>
      </x:c>
      <x:c r="B691" s="888" t="n">
        <x:v>46078</x:v>
      </x:c>
      <x:c r="C691" t="str">
        <x:v>Darren Walpole</x:v>
      </x:c>
      <x:c r="D691" t="str">
        <x:v>Permanent</x:v>
      </x:c>
      <x:c r="E691" t="str">
        <x:v>Cambridge</x:v>
      </x:c>
      <x:c r="F691" t="str">
        <x:v>Operative Porter</x:v>
      </x:c>
      <x:c r="G691" t="str">
        <x:v>398255</x:v>
      </x:c>
      <x:c r="H691" t="str">
        <x:v>East &amp; North Hertfordshire NHS Trust</x:v>
      </x:c>
      <x:c r="I691" s="22" t="n">
        <x:v>8.5</x:v>
      </x:c>
      <x:c r="J691" t="str">
        <x:v>Worked</x:v>
      </x:c>
      <x:c r="K691" t="str">
        <x:v>Employee 104057; home branch Cambridge; assigned role Operative Porter | Deployment branch: Cambridge | Actual role: Operative Porter | Jobs: 398255 | Customers: East &amp; North Hertfordshire NHS Trust | Actual hours: 8.5; source records: 1</x:v>
      </x:c>
      <x:c r="L691" t="str">
        <x:v>Include</x:v>
      </x:c>
      <x:c r="M691"/>
      <x:c r="N691"/>
    </x:row>
    <x:row r="692">
      <x:c r="A692" t="str">
        <x:v>Dave Robinson (B)|2026-02-03</x:v>
      </x:c>
      <x:c r="B692" s="888" t="n">
        <x:v>46056</x:v>
      </x:c>
      <x:c r="C692" t="str">
        <x:v>Dave Robinson (B)</x:v>
      </x:c>
      <x:c r="D692" t="str">
        <x:v>Permanent</x:v>
      </x:c>
      <x:c r="E692" t="str">
        <x:v>Thurrock</x:v>
      </x:c>
      <x:c r="F692" t="str">
        <x:v>Operative Skilled</x:v>
      </x:c>
      <x:c r="G692" t="str">
        <x:v>396662</x:v>
      </x:c>
      <x:c r="H692" t="str">
        <x:v>Kebbeh/Rohie</x:v>
      </x:c>
      <x:c r="I692" s="22" t="n">
        <x:v>8.5</x:v>
      </x:c>
      <x:c r="J692" t="str">
        <x:v>Worked</x:v>
      </x:c>
      <x:c r="K692" t="str">
        <x:v>Employee 102889; home branch Thurrock; assigned role Operative Skilled | Deployment branch: Thurrock | Actual role: Operative Skilled | Jobs: 396662 | Customers: Kebbeh/Rohie | Actual hours: 8.5; source records: 1</x:v>
      </x:c>
      <x:c r="L692" t="str">
        <x:v>Include</x:v>
      </x:c>
      <x:c r="M692"/>
      <x:c r="N692"/>
    </x:row>
    <x:row r="693">
      <x:c r="A693" t="str">
        <x:v>Dave Robinson (B)|2026-02-04</x:v>
      </x:c>
      <x:c r="B693" s="888" t="n">
        <x:v>46057</x:v>
      </x:c>
      <x:c r="C693" t="str">
        <x:v>Dave Robinson (B)</x:v>
      </x:c>
      <x:c r="D693" t="str">
        <x:v>Permanent</x:v>
      </x:c>
      <x:c r="E693" t="str">
        <x:v>Thurrock</x:v>
      </x:c>
      <x:c r="F693" t="str">
        <x:v>Operative Skilled</x:v>
      </x:c>
      <x:c r="G693" t="str">
        <x:v>399796</x:v>
      </x:c>
      <x:c r="H693" t="str">
        <x:v>Jivraj/Ms Naseem</x:v>
      </x:c>
      <x:c r="I693" s="22" t="n">
        <x:v>7.5</x:v>
      </x:c>
      <x:c r="J693" t="str">
        <x:v>Worked</x:v>
      </x:c>
      <x:c r="K693" t="str">
        <x:v>Employee 102889; home branch Thurrock; assigned role Operative Skilled | Deployment branch: Thurrock | Actual role: Operative Skilled | Jobs: 399796 | Customers: Jivraj/Ms Naseem | Actual hours: 7.5; source records: 1</x:v>
      </x:c>
      <x:c r="L693" t="str">
        <x:v>Include</x:v>
      </x:c>
      <x:c r="M693"/>
      <x:c r="N693"/>
    </x:row>
    <x:row r="694">
      <x:c r="A694" t="str">
        <x:v>Dave Robinson (B)|2026-02-05</x:v>
      </x:c>
      <x:c r="B694" s="888" t="n">
        <x:v>46058</x:v>
      </x:c>
      <x:c r="C694" t="str">
        <x:v>Dave Robinson (B)</x:v>
      </x:c>
      <x:c r="D694" t="str">
        <x:v>Permanent</x:v>
      </x:c>
      <x:c r="E694" t="str">
        <x:v>Thurrock</x:v>
      </x:c>
      <x:c r="F694" t="str">
        <x:v>Operative Skilled</x:v>
      </x:c>
      <x:c r="G694" t="str">
        <x:v>397038</x:v>
      </x:c>
      <x:c r="H694" t="str">
        <x:v>Sarah During</x:v>
      </x:c>
      <x:c r="I694" s="22" t="n">
        <x:v>3.5</x:v>
      </x:c>
      <x:c r="J694" t="str">
        <x:v>Worked</x:v>
      </x:c>
      <x:c r="K694" t="str">
        <x:v>Employee 102889; home branch Thurrock; assigned role Operative Skilled | Deployment branch: Thurrock | Actual role: Operative Skilled | Jobs: 397038 | Customers: Sarah During | Actual hours: 3.5; source records: 1</x:v>
      </x:c>
      <x:c r="L694" t="str">
        <x:v>Include</x:v>
      </x:c>
      <x:c r="M694"/>
      <x:c r="N694"/>
    </x:row>
    <x:row r="695">
      <x:c r="A695" t="str">
        <x:v>David Woodyard|2026-02-02</x:v>
      </x:c>
      <x:c r="B695" s="888" t="n">
        <x:v>46055</x:v>
      </x:c>
      <x:c r="C695" t="str">
        <x:v>David Woodyard</x:v>
      </x:c>
      <x:c r="D695" t="str">
        <x:v>Permanent</x:v>
      </x:c>
      <x:c r="E695" t="str">
        <x:v>Manchester</x:v>
      </x:c>
      <x:c r="F695" t="str">
        <x:v>Operative Skilled</x:v>
      </x:c>
      <x:c r="G695"/>
      <x:c r="H695"/>
      <x:c r="I695" s="22" t="n">
        <x:v>0</x:v>
      </x:c>
      <x:c r="J695" t="str">
        <x:v>Annual leave</x:v>
      </x:c>
      <x:c r="K695" t="str">
        <x:v>Employee 2302; home branch Manchester; assigned role Operative Skilled | Leave: Annual Leave (Hours) | Leave calendar basis: Variable-pattern period</x:v>
      </x:c>
      <x:c r="L695" t="str">
        <x:v>Include</x:v>
      </x:c>
      <x:c r="M695"/>
      <x:c r="N695"/>
    </x:row>
    <x:row r="696">
      <x:c r="A696" t="str">
        <x:v>David Woodyard|2026-02-03</x:v>
      </x:c>
      <x:c r="B696" s="888" t="n">
        <x:v>46056</x:v>
      </x:c>
      <x:c r="C696" t="str">
        <x:v>David Woodyard</x:v>
      </x:c>
      <x:c r="D696" t="str">
        <x:v>Permanent</x:v>
      </x:c>
      <x:c r="E696" t="str">
        <x:v>Manchester</x:v>
      </x:c>
      <x:c r="F696" t="str">
        <x:v>Operative Skilled</x:v>
      </x:c>
      <x:c r="G696"/>
      <x:c r="H696"/>
      <x:c r="I696" s="22" t="n">
        <x:v>0</x:v>
      </x:c>
      <x:c r="J696" t="str">
        <x:v>Annual leave</x:v>
      </x:c>
      <x:c r="K696" t="str">
        <x:v>Employee 2302; home branch Manchester; assigned role Operative Skilled | Leave: Annual Leave (Hours) | Leave calendar basis: Variable-pattern period</x:v>
      </x:c>
      <x:c r="L696" t="str">
        <x:v>Include</x:v>
      </x:c>
      <x:c r="M696"/>
      <x:c r="N696"/>
    </x:row>
    <x:row r="697">
      <x:c r="A697" t="str">
        <x:v>David Woodyard|2026-02-04</x:v>
      </x:c>
      <x:c r="B697" s="888" t="n">
        <x:v>46057</x:v>
      </x:c>
      <x:c r="C697" t="str">
        <x:v>David Woodyard</x:v>
      </x:c>
      <x:c r="D697" t="str">
        <x:v>Permanent</x:v>
      </x:c>
      <x:c r="E697" t="str">
        <x:v>Manchester</x:v>
      </x:c>
      <x:c r="F697" t="str">
        <x:v>Operative Skilled</x:v>
      </x:c>
      <x:c r="G697"/>
      <x:c r="H697"/>
      <x:c r="I697" s="22" t="n">
        <x:v>0</x:v>
      </x:c>
      <x:c r="J697" t="str">
        <x:v>Annual leave</x:v>
      </x:c>
      <x:c r="K697" t="str">
        <x:v>Employee 2302; home branch Manchester; assigned role Operative Skilled | Leave: Annual Leave (Hours) | Leave calendar basis: Variable-pattern period</x:v>
      </x:c>
      <x:c r="L697" t="str">
        <x:v>Include</x:v>
      </x:c>
      <x:c r="M697"/>
      <x:c r="N697"/>
    </x:row>
    <x:row r="698">
      <x:c r="A698" t="str">
        <x:v>David Woodyard|2026-02-05</x:v>
      </x:c>
      <x:c r="B698" s="888" t="n">
        <x:v>46058</x:v>
      </x:c>
      <x:c r="C698" t="str">
        <x:v>David Woodyard</x:v>
      </x:c>
      <x:c r="D698" t="str">
        <x:v>Permanent</x:v>
      </x:c>
      <x:c r="E698" t="str">
        <x:v>Manchester</x:v>
      </x:c>
      <x:c r="F698" t="str">
        <x:v>Operative Skilled</x:v>
      </x:c>
      <x:c r="G698" t="str">
        <x:v>398317A</x:v>
      </x:c>
      <x:c r="H698" t="str">
        <x:v>Restore Harrow Green</x:v>
      </x:c>
      <x:c r="I698" s="22" t="n">
        <x:v>8.98</x:v>
      </x:c>
      <x:c r="J698" t="str">
        <x:v>Worked</x:v>
      </x:c>
      <x:c r="K698" t="str">
        <x:v>Employee 2302; home branch Manchester; assigned role Operative Skilled | Deployment branch: Manchester | Actual role: Operative Skilled | Jobs: 398317A | Customers: Restore Harrow Green | Actual hours: 9.0; source records: 1</x:v>
      </x:c>
      <x:c r="L698" t="str">
        <x:v>Include</x:v>
      </x:c>
      <x:c r="M698"/>
      <x:c r="N698"/>
    </x:row>
    <x:row r="699">
      <x:c r="A699" t="str">
        <x:v>David Woodyard|2026-02-06</x:v>
      </x:c>
      <x:c r="B699" s="888" t="n">
        <x:v>46059</x:v>
      </x:c>
      <x:c r="C699" t="str">
        <x:v>David Woodyard</x:v>
      </x:c>
      <x:c r="D699" t="str">
        <x:v>Permanent</x:v>
      </x:c>
      <x:c r="E699" t="str">
        <x:v>Manchester</x:v>
      </x:c>
      <x:c r="F699" t="str">
        <x:v>Operative Skilled</x:v>
      </x:c>
      <x:c r="G699" t="str">
        <x:v>396654</x:v>
      </x:c>
      <x:c r="H699" t="str">
        <x:v>K3 Business Technology Group</x:v>
      </x:c>
      <x:c r="I699" s="22" t="n">
        <x:v>9</x:v>
      </x:c>
      <x:c r="J699" t="str">
        <x:v>Worked</x:v>
      </x:c>
      <x:c r="K699" t="str">
        <x:v>Employee 2302; home branch Manchester; assigned role Operative Skilled | Deployment branch: Manchester | Actual role: Operative Skilled | Jobs: 396654 | Customers: K3 Business Technology Group | Actual hours: 9.0; source records: 1</x:v>
      </x:c>
      <x:c r="L699" t="str">
        <x:v>Include</x:v>
      </x:c>
      <x:c r="M699"/>
      <x:c r="N699"/>
    </x:row>
    <x:row r="700">
      <x:c r="A700" t="str">
        <x:v>David Woodyard|2026-02-09</x:v>
      </x:c>
      <x:c r="B700" s="888" t="n">
        <x:v>46062</x:v>
      </x:c>
      <x:c r="C700" t="str">
        <x:v>David Woodyard</x:v>
      </x:c>
      <x:c r="D700" t="str">
        <x:v>Permanent</x:v>
      </x:c>
      <x:c r="E700" t="str">
        <x:v>Manchester</x:v>
      </x:c>
      <x:c r="F700" t="str">
        <x:v>Operative Skilled</x:v>
      </x:c>
      <x:c r="G700" t="str">
        <x:v>396654</x:v>
      </x:c>
      <x:c r="H700" t="str">
        <x:v>K3 Business Technology Group</x:v>
      </x:c>
      <x:c r="I700" s="22" t="n">
        <x:v>9.05</x:v>
      </x:c>
      <x:c r="J700" t="str">
        <x:v>Worked</x:v>
      </x:c>
      <x:c r="K700" t="str">
        <x:v>Employee 2302; home branch Manchester; assigned role Operative Skilled | Deployment branch: Manchester | Actual role: Operative Skilled | Jobs: 396654 | Customers: K3 Business Technology Group | Actual hours: 9.1; source records: 1</x:v>
      </x:c>
      <x:c r="L700" t="str">
        <x:v>Include</x:v>
      </x:c>
      <x:c r="M700"/>
      <x:c r="N700"/>
    </x:row>
    <x:row r="701">
      <x:c r="A701" t="str">
        <x:v>David Woodyard|2026-02-10</x:v>
      </x:c>
      <x:c r="B701" s="888" t="n">
        <x:v>46063</x:v>
      </x:c>
      <x:c r="C701" t="str">
        <x:v>David Woodyard</x:v>
      </x:c>
      <x:c r="D701" t="str">
        <x:v>Permanent</x:v>
      </x:c>
      <x:c r="E701" t="str">
        <x:v>Manchester</x:v>
      </x:c>
      <x:c r="F701" t="str">
        <x:v>Operative Skilled</x:v>
      </x:c>
      <x:c r="G701" t="str">
        <x:v>399688</x:v>
      </x:c>
      <x:c r="H701" t="str">
        <x:v>University of Manchester</x:v>
      </x:c>
      <x:c r="I701" s="22" t="n">
        <x:v>9.75</x:v>
      </x:c>
      <x:c r="J701" t="str">
        <x:v>Worked</x:v>
      </x:c>
      <x:c r="K701" t="str">
        <x:v>Employee 2302; home branch Manchester; assigned role Operative Skilled | Deployment branch: Manchester | Actual role: Operative Skilled | Jobs: 399688 | Customers: University of Manchester | Actual hours: 9.8; source records: 1</x:v>
      </x:c>
      <x:c r="L701" t="str">
        <x:v>Include</x:v>
      </x:c>
      <x:c r="M701"/>
      <x:c r="N701"/>
    </x:row>
    <x:row r="702">
      <x:c r="A702" t="str">
        <x:v>David Woodyard|2026-02-11</x:v>
      </x:c>
      <x:c r="B702" s="888" t="n">
        <x:v>46064</x:v>
      </x:c>
      <x:c r="C702" t="str">
        <x:v>David Woodyard</x:v>
      </x:c>
      <x:c r="D702" t="str">
        <x:v>Permanent</x:v>
      </x:c>
      <x:c r="E702" t="str">
        <x:v>Manchester</x:v>
      </x:c>
      <x:c r="F702" t="str">
        <x:v>Operative Skilled</x:v>
      </x:c>
      <x:c r="G702" t="str">
        <x:v>400321, 400356</x:v>
      </x:c>
      <x:c r="H702" t="str">
        <x:v>Irwell Valley Homes; MOJ (Sodexo)SR:57895</x:v>
      </x:c>
      <x:c r="I702" s="22" t="n">
        <x:v>7.75</x:v>
      </x:c>
      <x:c r="J702" t="str">
        <x:v>CONFLICT — Worked + leave</x:v>
      </x:c>
      <x:c r="K702" t="str">
        <x:v>Employee 2302; home branch Manchester; assigned role Operative Skilled | Deployment branch: Manchester | Actual role: Operative Porter, Operative Skilled | Jobs: 400321, 400356 | Customers: Irwell Valley Homes; MOJ (Sodexo)SR:57895 | Actual hours: 7.8; source records: 2 | Leave: Sickness | Leave calendar basis: Variable-pattern period</x:v>
      </x:c>
      <x:c r="L702" t="str">
        <x:v>Include</x:v>
      </x:c>
      <x:c r="M702"/>
      <x:c r="N702"/>
    </x:row>
    <x:row r="703">
      <x:c r="A703" t="str">
        <x:v>David Woodyard|2026-02-12</x:v>
      </x:c>
      <x:c r="B703" s="888" t="n">
        <x:v>46065</x:v>
      </x:c>
      <x:c r="C703" t="str">
        <x:v>David Woodyard</x:v>
      </x:c>
      <x:c r="D703" t="str">
        <x:v>Permanent</x:v>
      </x:c>
      <x:c r="E703" t="str">
        <x:v>Manchester</x:v>
      </x:c>
      <x:c r="F703" t="str">
        <x:v>Operative Skilled</x:v>
      </x:c>
      <x:c r="G703"/>
      <x:c r="H703"/>
      <x:c r="I703" s="22" t="n">
        <x:v>0</x:v>
      </x:c>
      <x:c r="J703" t="str">
        <x:v>Other leave — Annual Leave (Hours), Sickness</x:v>
      </x:c>
      <x:c r="K703" t="str">
        <x:v>Employee 2302; home branch Manchester; assigned role Operative Skilled | Leave: Annual Leave (Hours), Sickness | Leave calendar basis: Variable-pattern period</x:v>
      </x:c>
      <x:c r="L703" t="str">
        <x:v>Include</x:v>
      </x:c>
      <x:c r="M703"/>
      <x:c r="N703"/>
    </x:row>
    <x:row r="704">
      <x:c r="A704" t="str">
        <x:v>David Woodyard|2026-02-13</x:v>
      </x:c>
      <x:c r="B704" s="888" t="n">
        <x:v>46066</x:v>
      </x:c>
      <x:c r="C704" t="str">
        <x:v>David Woodyard</x:v>
      </x:c>
      <x:c r="D704" t="str">
        <x:v>Permanent</x:v>
      </x:c>
      <x:c r="E704" t="str">
        <x:v>Manchester</x:v>
      </x:c>
      <x:c r="F704" t="str">
        <x:v>Operative Skilled</x:v>
      </x:c>
      <x:c r="G704" t="str">
        <x:v>374044A</x:v>
      </x:c>
      <x:c r="H704" t="str">
        <x:v>Hurstwood Environmental Consultants</x:v>
      </x:c>
      <x:c r="I704" s="22" t="n">
        <x:v>8</x:v>
      </x:c>
      <x:c r="J704" t="str">
        <x:v>CONFLICT — Worked + leave</x:v>
      </x:c>
      <x:c r="K704" t="str">
        <x:v>Employee 2302; home branch Manchester; assigned role Operative Skilled | Deployment branch: Manchester | Actual role: Operative Skilled | Jobs: 374044A | Customers: Hurstwood Environmental Consultants | Actual hours: 8.0; source records: 1 | Leave: Sickness | Leave calendar basis: Variable-pattern period</x:v>
      </x:c>
      <x:c r="L704" t="str">
        <x:v>Include</x:v>
      </x:c>
      <x:c r="M704"/>
      <x:c r="N704"/>
    </x:row>
    <x:row r="705">
      <x:c r="A705" t="str">
        <x:v>David Woodyard|2026-02-17</x:v>
      </x:c>
      <x:c r="B705" s="888" t="n">
        <x:v>46070</x:v>
      </x:c>
      <x:c r="C705" t="str">
        <x:v>David Woodyard</x:v>
      </x:c>
      <x:c r="D705" t="str">
        <x:v>Permanent</x:v>
      </x:c>
      <x:c r="E705" t="str">
        <x:v>Manchester</x:v>
      </x:c>
      <x:c r="F705" t="str">
        <x:v>Operative Skilled</x:v>
      </x:c>
      <x:c r="G705" t="str">
        <x:v>400282, 399960</x:v>
      </x:c>
      <x:c r="H705" t="str">
        <x:v>Haier (University of Manchester); Wonderful Scientific ltd</x:v>
      </x:c>
      <x:c r="I705" s="22" t="n">
        <x:v>5.25</x:v>
      </x:c>
      <x:c r="J705" t="str">
        <x:v>Worked — 2 records</x:v>
      </x:c>
      <x:c r="K705" t="str">
        <x:v>Employee 2302; home branch Manchester; assigned role Operative Skilled | Deployment branch: Manchester, Oxford | Actual role: Operative Skilled | Jobs: 400282, 399960 | Customers: Haier (University of Manchester); Wonderful Scientific ltd | Actual hours: 5.2; source records: 2</x:v>
      </x:c>
      <x:c r="L705" t="str">
        <x:v>Include</x:v>
      </x:c>
      <x:c r="M705"/>
      <x:c r="N705"/>
    </x:row>
    <x:row r="706">
      <x:c r="A706" t="str">
        <x:v>David Woodyard|2026-02-18</x:v>
      </x:c>
      <x:c r="B706" s="888" t="n">
        <x:v>46071</x:v>
      </x:c>
      <x:c r="C706" t="str">
        <x:v>David Woodyard</x:v>
      </x:c>
      <x:c r="D706" t="str">
        <x:v>Permanent</x:v>
      </x:c>
      <x:c r="E706" t="str">
        <x:v>Manchester</x:v>
      </x:c>
      <x:c r="F706" t="str">
        <x:v>Operative Skilled</x:v>
      </x:c>
      <x:c r="G706" t="str">
        <x:v>399923</x:v>
      </x:c>
      <x:c r="H706" t="str">
        <x:v>Adecco</x:v>
      </x:c>
      <x:c r="I706" s="22" t="n">
        <x:v>6</x:v>
      </x:c>
      <x:c r="J706" t="str">
        <x:v>Worked</x:v>
      </x:c>
      <x:c r="K706" t="str">
        <x:v>Employee 2302; home branch Manchester; assigned role Operative Skilled | Deployment branch: Manchester | Actual role: Operative Skilled | Jobs: 399923 | Customers: Adecco | Actual hours: 6.0; source records: 1</x:v>
      </x:c>
      <x:c r="L706" t="str">
        <x:v>Include</x:v>
      </x:c>
      <x:c r="M706"/>
      <x:c r="N706"/>
    </x:row>
    <x:row r="707">
      <x:c r="A707" t="str">
        <x:v>David Woodyard|2026-02-19</x:v>
      </x:c>
      <x:c r="B707" s="888" t="n">
        <x:v>46072</x:v>
      </x:c>
      <x:c r="C707" t="str">
        <x:v>David Woodyard</x:v>
      </x:c>
      <x:c r="D707" t="str">
        <x:v>Permanent</x:v>
      </x:c>
      <x:c r="E707" t="str">
        <x:v>Manchester</x:v>
      </x:c>
      <x:c r="F707" t="str">
        <x:v>Operative Skilled</x:v>
      </x:c>
      <x:c r="G707" t="str">
        <x:v>399887A, 400208</x:v>
      </x:c>
      <x:c r="H707" t="str">
        <x:v>Avantor (MANCHESTER FEB 2026 ); HMPPS</x:v>
      </x:c>
      <x:c r="I707" s="22" t="n">
        <x:v>3.25</x:v>
      </x:c>
      <x:c r="J707" t="str">
        <x:v>Worked — 2 records</x:v>
      </x:c>
      <x:c r="K707" t="str">
        <x:v>Employee 2302; home branch Manchester; assigned role Operative Skilled | Deployment branch: Cambridge, Manchester | Actual role: Operative Porter | Jobs: 399887A, 400208 | Customers: Avantor (MANCHESTER FEB 2026 ); HMPPS | Actual hours: 3.2; source records: 2</x:v>
      </x:c>
      <x:c r="L707" t="str">
        <x:v>Include</x:v>
      </x:c>
      <x:c r="M707"/>
      <x:c r="N707"/>
    </x:row>
    <x:row r="708">
      <x:c r="A708" t="str">
        <x:v>David Woodyard|2026-02-20</x:v>
      </x:c>
      <x:c r="B708" s="888" t="n">
        <x:v>46073</x:v>
      </x:c>
      <x:c r="C708" t="str">
        <x:v>David Woodyard</x:v>
      </x:c>
      <x:c r="D708" t="str">
        <x:v>Permanent</x:v>
      </x:c>
      <x:c r="E708" t="str">
        <x:v>Manchester</x:v>
      </x:c>
      <x:c r="F708" t="str">
        <x:v>Operative Skilled</x:v>
      </x:c>
      <x:c r="G708" t="str">
        <x:v>399818</x:v>
      </x:c>
      <x:c r="H708" t="str">
        <x:v>National Waterfront Museum</x:v>
      </x:c>
      <x:c r="I708" s="22" t="n">
        <x:v>5</x:v>
      </x:c>
      <x:c r="J708" t="str">
        <x:v>Worked</x:v>
      </x:c>
      <x:c r="K708" t="str">
        <x:v>Employee 2302; home branch Manchester; assigned role Operative Skilled | Deployment branch: Manchester | Actual role: Operative Skilled | Jobs: 399818 | Customers: National Waterfront Museum | Actual hours: 5.0; source records: 1</x:v>
      </x:c>
      <x:c r="L708" t="str">
        <x:v>Include</x:v>
      </x:c>
      <x:c r="M708"/>
      <x:c r="N708"/>
    </x:row>
    <x:row r="709">
      <x:c r="A709" t="str">
        <x:v>David Woodyard|2026-02-23</x:v>
      </x:c>
      <x:c r="B709" s="888" t="n">
        <x:v>46076</x:v>
      </x:c>
      <x:c r="C709" t="str">
        <x:v>David Woodyard</x:v>
      </x:c>
      <x:c r="D709" t="str">
        <x:v>Permanent</x:v>
      </x:c>
      <x:c r="E709" t="str">
        <x:v>Manchester</x:v>
      </x:c>
      <x:c r="F709" t="str">
        <x:v>Operative Skilled</x:v>
      </x:c>
      <x:c r="G709" t="str">
        <x:v>400555</x:v>
      </x:c>
      <x:c r="H709" t="str">
        <x:v>Balfour Beatty</x:v>
      </x:c>
      <x:c r="I709" s="22" t="n">
        <x:v>7</x:v>
      </x:c>
      <x:c r="J709" t="str">
        <x:v>Worked</x:v>
      </x:c>
      <x:c r="K709" t="str">
        <x:v>Employee 2302; home branch Manchester; assigned role Operative Skilled | Deployment branch: Croydon | Actual role: Operative Skilled | Jobs: 400555 | Customers: Balfour Beatty | Actual hours: 7.0; source records: 1</x:v>
      </x:c>
      <x:c r="L709" t="str">
        <x:v>Include</x:v>
      </x:c>
      <x:c r="M709"/>
      <x:c r="N709"/>
    </x:row>
    <x:row r="710">
      <x:c r="A710" t="str">
        <x:v>David Woodyard|2026-02-24</x:v>
      </x:c>
      <x:c r="B710" s="888" t="n">
        <x:v>46077</x:v>
      </x:c>
      <x:c r="C710" t="str">
        <x:v>David Woodyard</x:v>
      </x:c>
      <x:c r="D710" t="str">
        <x:v>Permanent</x:v>
      </x:c>
      <x:c r="E710" t="str">
        <x:v>Manchester</x:v>
      </x:c>
      <x:c r="F710" t="str">
        <x:v>Operative Skilled</x:v>
      </x:c>
      <x:c r="G710" t="str">
        <x:v>399919</x:v>
      </x:c>
      <x:c r="H710" t="str">
        <x:v>Worldwide Clinical Trials</x:v>
      </x:c>
      <x:c r="I710" s="22" t="n">
        <x:v>5.25</x:v>
      </x:c>
      <x:c r="J710" t="str">
        <x:v>Worked</x:v>
      </x:c>
      <x:c r="K710" t="str">
        <x:v>Employee 2302; home branch Manchester; assigned role Operative Skilled | Deployment branch: Manchester | Actual role: Operative Skilled | Jobs: 399919 | Customers: Worldwide Clinical Trials | Actual hours: 5.2; source records: 1</x:v>
      </x:c>
      <x:c r="L710" t="str">
        <x:v>Include</x:v>
      </x:c>
      <x:c r="M710"/>
      <x:c r="N710"/>
    </x:row>
    <x:row r="711">
      <x:c r="A711" t="str">
        <x:v>David Woodyard|2026-02-25</x:v>
      </x:c>
      <x:c r="B711" s="888" t="n">
        <x:v>46078</x:v>
      </x:c>
      <x:c r="C711" t="str">
        <x:v>David Woodyard</x:v>
      </x:c>
      <x:c r="D711" t="str">
        <x:v>Permanent</x:v>
      </x:c>
      <x:c r="E711" t="str">
        <x:v>Manchester</x:v>
      </x:c>
      <x:c r="F711" t="str">
        <x:v>Operative Skilled</x:v>
      </x:c>
      <x:c r="G711" t="str">
        <x:v>399919</x:v>
      </x:c>
      <x:c r="H711" t="str">
        <x:v>Worldwide Clinical Trials</x:v>
      </x:c>
      <x:c r="I711" s="22" t="n">
        <x:v>4.25</x:v>
      </x:c>
      <x:c r="J711" t="str">
        <x:v>Worked</x:v>
      </x:c>
      <x:c r="K711" t="str">
        <x:v>Employee 2302; home branch Manchester; assigned role Operative Skilled | Deployment branch: Manchester | Actual role: Operative Skilled | Jobs: 399919 | Customers: Worldwide Clinical Trials | Actual hours: 4.2; source records: 1</x:v>
      </x:c>
      <x:c r="L711" t="str">
        <x:v>Include</x:v>
      </x:c>
      <x:c r="M711"/>
      <x:c r="N711"/>
    </x:row>
    <x:row r="712">
      <x:c r="A712" t="str">
        <x:v>David Woodyard|2026-02-26</x:v>
      </x:c>
      <x:c r="B712" s="888" t="n">
        <x:v>46079</x:v>
      </x:c>
      <x:c r="C712" t="str">
        <x:v>David Woodyard</x:v>
      </x:c>
      <x:c r="D712" t="str">
        <x:v>Permanent</x:v>
      </x:c>
      <x:c r="E712" t="str">
        <x:v>Manchester</x:v>
      </x:c>
      <x:c r="F712" t="str">
        <x:v>Operative Skilled</x:v>
      </x:c>
      <x:c r="G712" t="str">
        <x:v>398317A</x:v>
      </x:c>
      <x:c r="H712" t="str">
        <x:v>Restore Harrow Green</x:v>
      </x:c>
      <x:c r="I712" s="22" t="n">
        <x:v>3.25</x:v>
      </x:c>
      <x:c r="J712" t="str">
        <x:v>Worked — 2 records</x:v>
      </x:c>
      <x:c r="K712" t="str">
        <x:v>Employee 2302; home branch Manchester; assigned role Operative Skilled | Deployment branch: Manchester | Actual role: Operative Skilled | Jobs: 398317A | Customers: Restore Harrow Green | Actual hours: 3.2; source records: 2</x:v>
      </x:c>
      <x:c r="L712" t="str">
        <x:v>Include</x:v>
      </x:c>
      <x:c r="M712"/>
      <x:c r="N712"/>
    </x:row>
    <x:row r="713">
      <x:c r="A713" t="str">
        <x:v>David Woodyard|2026-02-28</x:v>
      </x:c>
      <x:c r="B713" s="888" t="n">
        <x:v>46081</x:v>
      </x:c>
      <x:c r="C713" t="str">
        <x:v>David Woodyard</x:v>
      </x:c>
      <x:c r="D713" t="str">
        <x:v>Permanent</x:v>
      </x:c>
      <x:c r="E713" t="str">
        <x:v>Manchester</x:v>
      </x:c>
      <x:c r="F713" t="str">
        <x:v>Operative Skilled</x:v>
      </x:c>
      <x:c r="G713"/>
      <x:c r="H713"/>
      <x:c r="I713" s="22" t="n">
        <x:v>0</x:v>
      </x:c>
      <x:c r="J713" t="str">
        <x:v>Annual leave</x:v>
      </x:c>
      <x:c r="K713" t="str">
        <x:v>Employee 2302; home branch Manchester; assigned role Operative Skilled | Leave: Annual Leave (Hours) | Leave calendar basis: Variable-pattern period</x:v>
      </x:c>
      <x:c r="L713" t="str">
        <x:v>Include</x:v>
      </x:c>
      <x:c r="M713"/>
      <x:c r="N713"/>
    </x:row>
    <x:row r="714">
      <x:c r="A714" t="str">
        <x:v>Delano White|2026-02-02</x:v>
      </x:c>
      <x:c r="B714" s="888" t="n">
        <x:v>46055</x:v>
      </x:c>
      <x:c r="C714" t="str">
        <x:v>Delano White</x:v>
      </x:c>
      <x:c r="D714" t="str">
        <x:v>Permanent</x:v>
      </x:c>
      <x:c r="E714" t="str">
        <x:v>Birmingham</x:v>
      </x:c>
      <x:c r="F714" t="str">
        <x:v>Operative Porter</x:v>
      </x:c>
      <x:c r="G714" t="str">
        <x:v>394794</x:v>
      </x:c>
      <x:c r="H714" t="str">
        <x:v>West Midlands Police</x:v>
      </x:c>
      <x:c r="I714" s="22" t="n">
        <x:v>8</x:v>
      </x:c>
      <x:c r="J714" t="str">
        <x:v>Worked</x:v>
      </x:c>
      <x:c r="K714" t="str">
        <x:v>Employee 1495; home branch Birmingham; assigned role Operative Porter | Deployment branch: Birmingham | Actual role: Operative Porter | Jobs: 394794 | Customers: West Midlands Police | Actual hours: 8.0; source records: 1</x:v>
      </x:c>
      <x:c r="L714" t="str">
        <x:v>Include</x:v>
      </x:c>
      <x:c r="M714"/>
      <x:c r="N714"/>
    </x:row>
    <x:row r="715">
      <x:c r="A715" t="str">
        <x:v>Delano White|2026-02-03</x:v>
      </x:c>
      <x:c r="B715" s="888" t="n">
        <x:v>46056</x:v>
      </x:c>
      <x:c r="C715" t="str">
        <x:v>Delano White</x:v>
      </x:c>
      <x:c r="D715" t="str">
        <x:v>Permanent</x:v>
      </x:c>
      <x:c r="E715" t="str">
        <x:v>Birmingham</x:v>
      </x:c>
      <x:c r="F715" t="str">
        <x:v>Operative Porter</x:v>
      </x:c>
      <x:c r="G715" t="str">
        <x:v>394794</x:v>
      </x:c>
      <x:c r="H715" t="str">
        <x:v>West Midlands Police</x:v>
      </x:c>
      <x:c r="I715" s="22" t="n">
        <x:v>9.5</x:v>
      </x:c>
      <x:c r="J715" t="str">
        <x:v>Worked</x:v>
      </x:c>
      <x:c r="K715" t="str">
        <x:v>Employee 1495; home branch Birmingham; assigned role Operative Porter | Deployment branch: Birmingham | Actual role: Operative Porter | Jobs: 394794 | Customers: West Midlands Police | Actual hours: 9.5; source records: 1</x:v>
      </x:c>
      <x:c r="L715" t="str">
        <x:v>Include</x:v>
      </x:c>
      <x:c r="M715"/>
      <x:c r="N715"/>
    </x:row>
    <x:row r="716">
      <x:c r="A716" t="str">
        <x:v>Delano White|2026-02-04</x:v>
      </x:c>
      <x:c r="B716" s="888" t="n">
        <x:v>46057</x:v>
      </x:c>
      <x:c r="C716" t="str">
        <x:v>Delano White</x:v>
      </x:c>
      <x:c r="D716" t="str">
        <x:v>Permanent</x:v>
      </x:c>
      <x:c r="E716" t="str">
        <x:v>Birmingham</x:v>
      </x:c>
      <x:c r="F716" t="str">
        <x:v>Operative Porter</x:v>
      </x:c>
      <x:c r="G716" t="str">
        <x:v>394794</x:v>
      </x:c>
      <x:c r="H716" t="str">
        <x:v>West Midlands Police</x:v>
      </x:c>
      <x:c r="I716" s="22" t="n">
        <x:v>8</x:v>
      </x:c>
      <x:c r="J716" t="str">
        <x:v>Worked</x:v>
      </x:c>
      <x:c r="K716" t="str">
        <x:v>Employee 1495; home branch Birmingham; assigned role Operative Porter | Deployment branch: Birmingham | Actual role: Operative Porter | Jobs: 394794 | Customers: West Midlands Police | Actual hours: 8.0; source records: 1</x:v>
      </x:c>
      <x:c r="L716" t="str">
        <x:v>Include</x:v>
      </x:c>
      <x:c r="M716"/>
      <x:c r="N716"/>
    </x:row>
    <x:row r="717">
      <x:c r="A717" t="str">
        <x:v>Delano White|2026-02-05</x:v>
      </x:c>
      <x:c r="B717" s="888" t="n">
        <x:v>46058</x:v>
      </x:c>
      <x:c r="C717" t="str">
        <x:v>Delano White</x:v>
      </x:c>
      <x:c r="D717" t="str">
        <x:v>Permanent</x:v>
      </x:c>
      <x:c r="E717" t="str">
        <x:v>Birmingham</x:v>
      </x:c>
      <x:c r="F717" t="str">
        <x:v>Operative Porter</x:v>
      </x:c>
      <x:c r="G717"/>
      <x:c r="H717"/>
      <x:c r="I717" s="22" t="n">
        <x:v>0</x:v>
      </x:c>
      <x:c r="J717" t="str">
        <x:v>Annual leave</x:v>
      </x:c>
      <x:c r="K717" t="str">
        <x:v>Employee 1495; home branch Birmingham; assigned role Operative Porter | Leave: Annual Leave (Hours) | Leave calendar basis: Variable-pattern period</x:v>
      </x:c>
      <x:c r="L717" t="str">
        <x:v>Include</x:v>
      </x:c>
      <x:c r="M717"/>
      <x:c r="N717"/>
    </x:row>
    <x:row r="718">
      <x:c r="A718" t="str">
        <x:v>Delano White|2026-02-06</x:v>
      </x:c>
      <x:c r="B718" s="888" t="n">
        <x:v>46059</x:v>
      </x:c>
      <x:c r="C718" t="str">
        <x:v>Delano White</x:v>
      </x:c>
      <x:c r="D718" t="str">
        <x:v>Permanent</x:v>
      </x:c>
      <x:c r="E718" t="str">
        <x:v>Birmingham</x:v>
      </x:c>
      <x:c r="F718" t="str">
        <x:v>Operative Porter</x:v>
      </x:c>
      <x:c r="G718" t="str">
        <x:v>394794</x:v>
      </x:c>
      <x:c r="H718" t="str">
        <x:v>West Midlands Police</x:v>
      </x:c>
      <x:c r="I718" s="22" t="n">
        <x:v>8.5</x:v>
      </x:c>
      <x:c r="J718" t="str">
        <x:v>Worked</x:v>
      </x:c>
      <x:c r="K718" t="str">
        <x:v>Employee 1495; home branch Birmingham; assigned role Operative Porter | Deployment branch: Birmingham | Actual role: Operative Porter | Jobs: 394794 | Customers: West Midlands Police | Actual hours: 8.5; source records: 1</x:v>
      </x:c>
      <x:c r="L718" t="str">
        <x:v>Include</x:v>
      </x:c>
      <x:c r="M718"/>
      <x:c r="N718"/>
    </x:row>
    <x:row r="719">
      <x:c r="A719" t="str">
        <x:v>Delano White|2026-02-09</x:v>
      </x:c>
      <x:c r="B719" s="888" t="n">
        <x:v>46062</x:v>
      </x:c>
      <x:c r="C719" t="str">
        <x:v>Delano White</x:v>
      </x:c>
      <x:c r="D719" t="str">
        <x:v>Permanent</x:v>
      </x:c>
      <x:c r="E719" t="str">
        <x:v>Birmingham</x:v>
      </x:c>
      <x:c r="F719" t="str">
        <x:v>Operative Porter</x:v>
      </x:c>
      <x:c r="G719" t="str">
        <x:v>394794</x:v>
      </x:c>
      <x:c r="H719" t="str">
        <x:v>West Midlands Police</x:v>
      </x:c>
      <x:c r="I719" s="22" t="n">
        <x:v>8</x:v>
      </x:c>
      <x:c r="J719" t="str">
        <x:v>Worked</x:v>
      </x:c>
      <x:c r="K719" t="str">
        <x:v>Employee 1495; home branch Birmingham; assigned role Operative Porter | Deployment branch: Birmingham | Actual role: Operative Porter | Jobs: 394794 | Customers: West Midlands Police | Actual hours: 8.0; source records: 1</x:v>
      </x:c>
      <x:c r="L719" t="str">
        <x:v>Include</x:v>
      </x:c>
      <x:c r="M719"/>
      <x:c r="N719"/>
    </x:row>
    <x:row r="720">
      <x:c r="A720" t="str">
        <x:v>Delano White|2026-02-10</x:v>
      </x:c>
      <x:c r="B720" s="888" t="n">
        <x:v>46063</x:v>
      </x:c>
      <x:c r="C720" t="str">
        <x:v>Delano White</x:v>
      </x:c>
      <x:c r="D720" t="str">
        <x:v>Permanent</x:v>
      </x:c>
      <x:c r="E720" t="str">
        <x:v>Birmingham</x:v>
      </x:c>
      <x:c r="F720" t="str">
        <x:v>Operative Porter</x:v>
      </x:c>
      <x:c r="G720"/>
      <x:c r="H720"/>
      <x:c r="I720" s="22" t="n">
        <x:v>0</x:v>
      </x:c>
      <x:c r="J720" t="str">
        <x:v>Annual leave</x:v>
      </x:c>
      <x:c r="K720" t="str">
        <x:v>Employee 1495; home branch Birmingham; assigned role Operative Porter | Leave: Annual Leave (Hours) | Leave calendar basis: Variable-pattern period</x:v>
      </x:c>
      <x:c r="L720" t="str">
        <x:v>Include</x:v>
      </x:c>
      <x:c r="M720"/>
      <x:c r="N720"/>
    </x:row>
    <x:row r="721">
      <x:c r="A721" t="str">
        <x:v>Delano White|2026-02-11</x:v>
      </x:c>
      <x:c r="B721" s="888" t="n">
        <x:v>46064</x:v>
      </x:c>
      <x:c r="C721" t="str">
        <x:v>Delano White</x:v>
      </x:c>
      <x:c r="D721" t="str">
        <x:v>Permanent</x:v>
      </x:c>
      <x:c r="E721" t="str">
        <x:v>Birmingham</x:v>
      </x:c>
      <x:c r="F721" t="str">
        <x:v>Operative Porter</x:v>
      </x:c>
      <x:c r="G721"/>
      <x:c r="H721"/>
      <x:c r="I721" s="22" t="n">
        <x:v>0</x:v>
      </x:c>
      <x:c r="J721" t="str">
        <x:v>Annual leave</x:v>
      </x:c>
      <x:c r="K721" t="str">
        <x:v>Employee 1495; home branch Birmingham; assigned role Operative Porter | Leave: Annual Leave (Hours) | Leave calendar basis: Variable-pattern period</x:v>
      </x:c>
      <x:c r="L721" t="str">
        <x:v>Include</x:v>
      </x:c>
      <x:c r="M721"/>
      <x:c r="N721"/>
    </x:row>
    <x:row r="722">
      <x:c r="A722" t="str">
        <x:v>Delano White|2026-02-12</x:v>
      </x:c>
      <x:c r="B722" s="888" t="n">
        <x:v>46065</x:v>
      </x:c>
      <x:c r="C722" t="str">
        <x:v>Delano White</x:v>
      </x:c>
      <x:c r="D722" t="str">
        <x:v>Permanent</x:v>
      </x:c>
      <x:c r="E722" t="str">
        <x:v>Birmingham</x:v>
      </x:c>
      <x:c r="F722" t="str">
        <x:v>Operative Porter</x:v>
      </x:c>
      <x:c r="G722" t="str">
        <x:v>400137</x:v>
      </x:c>
      <x:c r="H722" t="str">
        <x:v>HSBC - February 2026 Deliveries</x:v>
      </x:c>
      <x:c r="I722" s="22" t="n">
        <x:v>5.5</x:v>
      </x:c>
      <x:c r="J722" t="str">
        <x:v>Worked</x:v>
      </x:c>
      <x:c r="K722" t="str">
        <x:v>Employee 1495; home branch Birmingham; assigned role Operative Porter | Deployment branch: Birmingham | Actual role: Operative Driver | Jobs: 400137 | Customers: HSBC - February 2026 Deliveries | Actual hours: 5.5; source records: 1</x:v>
      </x:c>
      <x:c r="L722" t="str">
        <x:v>Include</x:v>
      </x:c>
      <x:c r="M722"/>
      <x:c r="N722"/>
    </x:row>
    <x:row r="723">
      <x:c r="A723" t="str">
        <x:v>Delano White|2026-02-13</x:v>
      </x:c>
      <x:c r="B723" s="888" t="n">
        <x:v>46066</x:v>
      </x:c>
      <x:c r="C723" t="str">
        <x:v>Delano White</x:v>
      </x:c>
      <x:c r="D723" t="str">
        <x:v>Permanent</x:v>
      </x:c>
      <x:c r="E723" t="str">
        <x:v>Birmingham</x:v>
      </x:c>
      <x:c r="F723" t="str">
        <x:v>Operative Porter</x:v>
      </x:c>
      <x:c r="G723" t="str">
        <x:v>400212, 400203</x:v>
      </x:c>
      <x:c r="H723" t="str">
        <x:v>Midland Heart; Midland Heart Limited</x:v>
      </x:c>
      <x:c r="I723" s="22" t="n">
        <x:v>5</x:v>
      </x:c>
      <x:c r="J723" t="str">
        <x:v>Worked — 2 records</x:v>
      </x:c>
      <x:c r="K723" t="str">
        <x:v>Employee 1495; home branch Birmingham; assigned role Operative Porter | Deployment branch: Birmingham | Actual role: Operative Skilled | Jobs: 400212, 400203 | Customers: Midland Heart; Midland Heart Limited | Actual hours: 5.0; source records: 2</x:v>
      </x:c>
      <x:c r="L723" t="str">
        <x:v>Include</x:v>
      </x:c>
      <x:c r="M723"/>
      <x:c r="N723"/>
    </x:row>
    <x:row r="724">
      <x:c r="A724" t="str">
        <x:v>Delano White|2026-02-17</x:v>
      </x:c>
      <x:c r="B724" s="888" t="n">
        <x:v>46070</x:v>
      </x:c>
      <x:c r="C724" t="str">
        <x:v>Delano White</x:v>
      </x:c>
      <x:c r="D724" t="str">
        <x:v>Permanent</x:v>
      </x:c>
      <x:c r="E724" t="str">
        <x:v>Birmingham</x:v>
      </x:c>
      <x:c r="F724" t="str">
        <x:v>Operative Porter</x:v>
      </x:c>
      <x:c r="G724" t="str">
        <x:v>399504</x:v>
      </x:c>
      <x:c r="H724" t="str">
        <x:v>West Midlands Police</x:v>
      </x:c>
      <x:c r="I724" s="22" t="n">
        <x:v>8</x:v>
      </x:c>
      <x:c r="J724" t="str">
        <x:v>Worked</x:v>
      </x:c>
      <x:c r="K724" t="str">
        <x:v>Employee 1495; home branch Birmingham; assigned role Operative Porter | Deployment branch: Birmingham | Actual role: Operative Skilled | Jobs: 399504 | Customers: West Midlands Police | Actual hours: 8.0; source records: 1</x:v>
      </x:c>
      <x:c r="L724" t="str">
        <x:v>Include</x:v>
      </x:c>
      <x:c r="M724"/>
      <x:c r="N724"/>
    </x:row>
    <x:row r="725">
      <x:c r="A725" t="str">
        <x:v>Delano White|2026-02-18</x:v>
      </x:c>
      <x:c r="B725" s="888" t="n">
        <x:v>46071</x:v>
      </x:c>
      <x:c r="C725" t="str">
        <x:v>Delano White</x:v>
      </x:c>
      <x:c r="D725" t="str">
        <x:v>Permanent</x:v>
      </x:c>
      <x:c r="E725" t="str">
        <x:v>Birmingham</x:v>
      </x:c>
      <x:c r="F725" t="str">
        <x:v>Operative Porter</x:v>
      </x:c>
      <x:c r="G725" t="str">
        <x:v>397999</x:v>
      </x:c>
      <x:c r="H725" t="str">
        <x:v>Vocational Training Charitable Trust</x:v>
      </x:c>
      <x:c r="I725" s="22" t="n">
        <x:v>6.5</x:v>
      </x:c>
      <x:c r="J725" t="str">
        <x:v>Worked</x:v>
      </x:c>
      <x:c r="K725" t="str">
        <x:v>Employee 1495; home branch Birmingham; assigned role Operative Porter | Deployment branch: Birmingham | Actual role: Operative Skilled | Jobs: 397999 | Customers: Vocational Training Charitable Trust | Actual hours: 6.5; source records: 1</x:v>
      </x:c>
      <x:c r="L725" t="str">
        <x:v>Include</x:v>
      </x:c>
      <x:c r="M725"/>
      <x:c r="N725"/>
    </x:row>
    <x:row r="726">
      <x:c r="A726" t="str">
        <x:v>Delano White|2026-02-19</x:v>
      </x:c>
      <x:c r="B726" s="888" t="n">
        <x:v>46072</x:v>
      </x:c>
      <x:c r="C726" t="str">
        <x:v>Delano White</x:v>
      </x:c>
      <x:c r="D726" t="str">
        <x:v>Permanent</x:v>
      </x:c>
      <x:c r="E726" t="str">
        <x:v>Birmingham</x:v>
      </x:c>
      <x:c r="F726" t="str">
        <x:v>Operative Porter</x:v>
      </x:c>
      <x:c r="G726" t="str">
        <x:v>400137</x:v>
      </x:c>
      <x:c r="H726" t="str">
        <x:v>HSBC - February 2026 Deliveries</x:v>
      </x:c>
      <x:c r="I726" s="22" t="n">
        <x:v>12.5</x:v>
      </x:c>
      <x:c r="J726" t="str">
        <x:v>Worked</x:v>
      </x:c>
      <x:c r="K726" t="str">
        <x:v>Employee 1495; home branch Birmingham; assigned role Operative Porter | Deployment branch: Birmingham | Actual role: Operative Driver | Jobs: 400137 | Customers: HSBC - February 2026 Deliveries | Actual hours: 12.5; source records: 1</x:v>
      </x:c>
      <x:c r="L726" t="str">
        <x:v>Include</x:v>
      </x:c>
      <x:c r="M726"/>
      <x:c r="N726"/>
    </x:row>
    <x:row r="727">
      <x:c r="A727" t="str">
        <x:v>Delano White|2026-02-20</x:v>
      </x:c>
      <x:c r="B727" s="888" t="n">
        <x:v>46073</x:v>
      </x:c>
      <x:c r="C727" t="str">
        <x:v>Delano White</x:v>
      </x:c>
      <x:c r="D727" t="str">
        <x:v>Permanent</x:v>
      </x:c>
      <x:c r="E727" t="str">
        <x:v>Birmingham</x:v>
      </x:c>
      <x:c r="F727" t="str">
        <x:v>Operative Porter</x:v>
      </x:c>
      <x:c r="G727" t="str">
        <x:v>400137</x:v>
      </x:c>
      <x:c r="H727" t="str">
        <x:v>HSBC - February 2026 Deliveries</x:v>
      </x:c>
      <x:c r="I727" s="22" t="n">
        <x:v>12</x:v>
      </x:c>
      <x:c r="J727" t="str">
        <x:v>Worked</x:v>
      </x:c>
      <x:c r="K727" t="str">
        <x:v>Employee 1495; home branch Birmingham; assigned role Operative Porter | Deployment branch: Birmingham | Actual role: Operative Driver | Jobs: 400137 | Customers: HSBC - February 2026 Deliveries | Actual hours: 12.0; source records: 1</x:v>
      </x:c>
      <x:c r="L727" t="str">
        <x:v>Include</x:v>
      </x:c>
      <x:c r="M727"/>
      <x:c r="N727"/>
    </x:row>
    <x:row r="728">
      <x:c r="A728" t="str">
        <x:v>Delano White|2026-02-23</x:v>
      </x:c>
      <x:c r="B728" s="888" t="n">
        <x:v>46076</x:v>
      </x:c>
      <x:c r="C728" t="str">
        <x:v>Delano White</x:v>
      </x:c>
      <x:c r="D728" t="str">
        <x:v>Permanent</x:v>
      </x:c>
      <x:c r="E728" t="str">
        <x:v>Birmingham</x:v>
      </x:c>
      <x:c r="F728" t="str">
        <x:v>Operative Porter</x:v>
      </x:c>
      <x:c r="G728" t="str">
        <x:v>400345</x:v>
      </x:c>
      <x:c r="H728" t="str">
        <x:v>West Midlands Police</x:v>
      </x:c>
      <x:c r="I728" s="22" t="n">
        <x:v>8.5</x:v>
      </x:c>
      <x:c r="J728" t="str">
        <x:v>Worked</x:v>
      </x:c>
      <x:c r="K728" t="str">
        <x:v>Employee 1495; home branch Birmingham; assigned role Operative Porter | Deployment branch: Birmingham | Actual role: Operative Skilled | Jobs: 400345 | Customers: West Midlands Police | Actual hours: 8.5; source records: 1</x:v>
      </x:c>
      <x:c r="L728" t="str">
        <x:v>Include</x:v>
      </x:c>
      <x:c r="M728"/>
      <x:c r="N728"/>
    </x:row>
    <x:row r="729">
      <x:c r="A729" t="str">
        <x:v>Delano White|2026-02-24</x:v>
      </x:c>
      <x:c r="B729" s="888" t="n">
        <x:v>46077</x:v>
      </x:c>
      <x:c r="C729" t="str">
        <x:v>Delano White</x:v>
      </x:c>
      <x:c r="D729" t="str">
        <x:v>Permanent</x:v>
      </x:c>
      <x:c r="E729" t="str">
        <x:v>Birmingham</x:v>
      </x:c>
      <x:c r="F729" t="str">
        <x:v>Operative Porter</x:v>
      </x:c>
      <x:c r="G729" t="str">
        <x:v>400345</x:v>
      </x:c>
      <x:c r="H729" t="str">
        <x:v>West Midlands Police</x:v>
      </x:c>
      <x:c r="I729" s="22" t="n">
        <x:v>8.5</x:v>
      </x:c>
      <x:c r="J729" t="str">
        <x:v>Worked</x:v>
      </x:c>
      <x:c r="K729" t="str">
        <x:v>Employee 1495; home branch Birmingham; assigned role Operative Porter | Deployment branch: Birmingham | Actual role: Operative Skilled | Jobs: 400345 | Customers: West Midlands Police | Actual hours: 8.5; source records: 1</x:v>
      </x:c>
      <x:c r="L729" t="str">
        <x:v>Include</x:v>
      </x:c>
      <x:c r="M729"/>
      <x:c r="N729"/>
    </x:row>
    <x:row r="730">
      <x:c r="A730" t="str">
        <x:v>Delano White|2026-02-25</x:v>
      </x:c>
      <x:c r="B730" s="888" t="n">
        <x:v>46078</x:v>
      </x:c>
      <x:c r="C730" t="str">
        <x:v>Delano White</x:v>
      </x:c>
      <x:c r="D730" t="str">
        <x:v>Permanent</x:v>
      </x:c>
      <x:c r="E730" t="str">
        <x:v>Birmingham</x:v>
      </x:c>
      <x:c r="F730" t="str">
        <x:v>Operative Porter</x:v>
      </x:c>
      <x:c r="G730" t="str">
        <x:v>399432, 400345</x:v>
      </x:c>
      <x:c r="H730" t="str">
        <x:v>West Midlands Police</x:v>
      </x:c>
      <x:c r="I730" s="22" t="n">
        <x:v>10</x:v>
      </x:c>
      <x:c r="J730" t="str">
        <x:v>Worked — 2 records</x:v>
      </x:c>
      <x:c r="K730" t="str">
        <x:v>Employee 1495; home branch Birmingham; assigned role Operative Porter | Deployment branch: Birmingham | Actual role: Operative Driver | Jobs: 399432, 400345 | Customers: West Midlands Police | Actual hours: 10.0; source records: 2</x:v>
      </x:c>
      <x:c r="L730" t="str">
        <x:v>Include</x:v>
      </x:c>
      <x:c r="M730"/>
      <x:c r="N730"/>
    </x:row>
    <x:row r="731">
      <x:c r="A731" t="str">
        <x:v>Delano White|2026-02-26</x:v>
      </x:c>
      <x:c r="B731" s="888" t="n">
        <x:v>46079</x:v>
      </x:c>
      <x:c r="C731" t="str">
        <x:v>Delano White</x:v>
      </x:c>
      <x:c r="D731" t="str">
        <x:v>Permanent</x:v>
      </x:c>
      <x:c r="E731" t="str">
        <x:v>Birmingham</x:v>
      </x:c>
      <x:c r="F731" t="str">
        <x:v>Operative Porter</x:v>
      </x:c>
      <x:c r="G731" t="str">
        <x:v>395182</x:v>
      </x:c>
      <x:c r="H731" t="str">
        <x:v>UK Biocentre</x:v>
      </x:c>
      <x:c r="I731" s="22" t="n">
        <x:v>10.5</x:v>
      </x:c>
      <x:c r="J731" t="str">
        <x:v>Worked</x:v>
      </x:c>
      <x:c r="K731" t="str">
        <x:v>Employee 1495; home branch Birmingham; assigned role Operative Porter | Deployment branch: Birmingham | Actual role: Operative Skilled | Jobs: 395182 | Customers: UK Biocentre | Actual hours: 10.5; source records: 1</x:v>
      </x:c>
      <x:c r="L731" t="str">
        <x:v>Include</x:v>
      </x:c>
      <x:c r="M731"/>
      <x:c r="N731"/>
    </x:row>
    <x:row r="732">
      <x:c r="A732" t="str">
        <x:v>Delano White|2026-02-27</x:v>
      </x:c>
      <x:c r="B732" s="888" t="n">
        <x:v>46080</x:v>
      </x:c>
      <x:c r="C732" t="str">
        <x:v>Delano White</x:v>
      </x:c>
      <x:c r="D732" t="str">
        <x:v>Permanent</x:v>
      </x:c>
      <x:c r="E732" t="str">
        <x:v>Birmingham</x:v>
      </x:c>
      <x:c r="F732" t="str">
        <x:v>Operative Porter</x:v>
      </x:c>
      <x:c r="G732" t="str">
        <x:v>394774, 400547</x:v>
      </x:c>
      <x:c r="H732" t="str">
        <x:v>Artifex interior systems; MoJ</x:v>
      </x:c>
      <x:c r="I732" s="22" t="n">
        <x:v>3.5</x:v>
      </x:c>
      <x:c r="J732" t="str">
        <x:v>Worked — 2 records</x:v>
      </x:c>
      <x:c r="K732" t="str">
        <x:v>Employee 1495; home branch Birmingham; assigned role Operative Porter | Deployment branch: Birmingham | Actual role: Operative Driver | Jobs: 394774, 400547 | Customers: Artifex interior systems; MoJ | Actual hours: 3.5; source records: 2</x:v>
      </x:c>
      <x:c r="L732" t="str">
        <x:v>Include</x:v>
      </x:c>
      <x:c r="M732"/>
      <x:c r="N732"/>
    </x:row>
    <x:row r="733">
      <x:c r="A733" t="str">
        <x:v>Delano White|2026-02-28</x:v>
      </x:c>
      <x:c r="B733" s="888" t="n">
        <x:v>46081</x:v>
      </x:c>
      <x:c r="C733" t="str">
        <x:v>Delano White</x:v>
      </x:c>
      <x:c r="D733" t="str">
        <x:v>Permanent</x:v>
      </x:c>
      <x:c r="E733" t="str">
        <x:v>Birmingham</x:v>
      </x:c>
      <x:c r="F733" t="str">
        <x:v>Operative Porter</x:v>
      </x:c>
      <x:c r="G733" t="str">
        <x:v>400415</x:v>
      </x:c>
      <x:c r="H733" t="str">
        <x:v>Derbyshire Constabulary</x:v>
      </x:c>
      <x:c r="I733" s="22" t="n">
        <x:v>6</x:v>
      </x:c>
      <x:c r="J733" t="str">
        <x:v>Worked</x:v>
      </x:c>
      <x:c r="K733" t="str">
        <x:v>Employee 1495; home branch Birmingham; assigned role Operative Porter | Deployment branch: Birmingham | Actual role: Operative Skilled | Jobs: 400415 | Customers: Derbyshire Constabulary | Actual hours: 6.0; source records: 1</x:v>
      </x:c>
      <x:c r="L733" t="str">
        <x:v>Include</x:v>
      </x:c>
      <x:c r="M733"/>
      <x:c r="N733"/>
    </x:row>
    <x:row r="734">
      <x:c r="A734" t="str">
        <x:v>E Mboua (B)|2026-02-02</x:v>
      </x:c>
      <x:c r="B734" s="888" t="n">
        <x:v>46055</x:v>
      </x:c>
      <x:c r="C734" t="str">
        <x:v>E Mboua (B)</x:v>
      </x:c>
      <x:c r="D734" t="str">
        <x:v>Permanent</x:v>
      </x:c>
      <x:c r="E734" t="str">
        <x:v>Thurrock</x:v>
      </x:c>
      <x:c r="F734" t="str">
        <x:v>Operative Driver</x:v>
      </x:c>
      <x:c r="G734" t="str">
        <x:v>399814</x:v>
      </x:c>
      <x:c r="H734" t="str">
        <x:v>Cushman &amp; Wakefield</x:v>
      </x:c>
      <x:c r="I734" s="22" t="n">
        <x:v>8.25</x:v>
      </x:c>
      <x:c r="J734" t="str">
        <x:v>Worked</x:v>
      </x:c>
      <x:c r="K734" t="str">
        <x:v>Employee 103632; home branch Thurrock; assigned role Operative Driver | Deployment branch: Thurrock | Actual role: Operative Driver | Jobs: 399814 | Customers: Cushman &amp; Wakefield | Actual hours: 8.2; source records: 1</x:v>
      </x:c>
      <x:c r="L734" t="str">
        <x:v>Include</x:v>
      </x:c>
      <x:c r="M734"/>
      <x:c r="N734"/>
    </x:row>
    <x:row r="735">
      <x:c r="A735" t="str">
        <x:v>E Mboua (B)|2026-02-03</x:v>
      </x:c>
      <x:c r="B735" s="888" t="n">
        <x:v>46056</x:v>
      </x:c>
      <x:c r="C735" t="str">
        <x:v>E Mboua (B)</x:v>
      </x:c>
      <x:c r="D735" t="str">
        <x:v>Permanent</x:v>
      </x:c>
      <x:c r="E735" t="str">
        <x:v>Thurrock</x:v>
      </x:c>
      <x:c r="F735" t="str">
        <x:v>Operative Driver</x:v>
      </x:c>
      <x:c r="G735" t="str">
        <x:v>400112</x:v>
      </x:c>
      <x:c r="H735" t="str">
        <x:v>Bank of New York Mellon</x:v>
      </x:c>
      <x:c r="I735" s="22" t="n">
        <x:v>13</x:v>
      </x:c>
      <x:c r="J735" t="str">
        <x:v>Worked</x:v>
      </x:c>
      <x:c r="K735" t="str">
        <x:v>Employee 103632; home branch Thurrock; assigned role Operative Driver | Deployment branch: Thurrock | Actual role: Operative Driver | Jobs: 400112 | Customers: Bank of New York Mellon | Actual hours: 13.0; source records: 1</x:v>
      </x:c>
      <x:c r="L735" t="str">
        <x:v>Include</x:v>
      </x:c>
      <x:c r="M735"/>
      <x:c r="N735"/>
    </x:row>
    <x:row r="736">
      <x:c r="A736" t="str">
        <x:v>E Mboua (B)|2026-02-04</x:v>
      </x:c>
      <x:c r="B736" s="888" t="n">
        <x:v>46057</x:v>
      </x:c>
      <x:c r="C736" t="str">
        <x:v>E Mboua (B)</x:v>
      </x:c>
      <x:c r="D736" t="str">
        <x:v>Permanent</x:v>
      </x:c>
      <x:c r="E736" t="str">
        <x:v>Thurrock</x:v>
      </x:c>
      <x:c r="F736" t="str">
        <x:v>Operative Driver</x:v>
      </x:c>
      <x:c r="G736" t="str">
        <x:v>399937</x:v>
      </x:c>
      <x:c r="H736" t="str">
        <x:v>Alarape/Habeeb</x:v>
      </x:c>
      <x:c r="I736" s="22" t="n">
        <x:v>6</x:v>
      </x:c>
      <x:c r="J736" t="str">
        <x:v>Worked</x:v>
      </x:c>
      <x:c r="K736" t="str">
        <x:v>Employee 103632; home branch Thurrock; assigned role Operative Driver | Deployment branch: Thurrock | Actual role: Operative Driver | Jobs: 399937 | Customers: Alarape/Habeeb | Actual hours: 6.0; source records: 1</x:v>
      </x:c>
      <x:c r="L736" t="str">
        <x:v>Include</x:v>
      </x:c>
      <x:c r="M736"/>
      <x:c r="N736"/>
    </x:row>
    <x:row r="737">
      <x:c r="A737" t="str">
        <x:v>E Mboua (B)|2026-02-06</x:v>
      </x:c>
      <x:c r="B737" s="888" t="n">
        <x:v>46059</x:v>
      </x:c>
      <x:c r="C737" t="str">
        <x:v>E Mboua (B)</x:v>
      </x:c>
      <x:c r="D737" t="str">
        <x:v>Permanent</x:v>
      </x:c>
      <x:c r="E737" t="str">
        <x:v>Thurrock</x:v>
      </x:c>
      <x:c r="F737" t="str">
        <x:v>Operative Driver</x:v>
      </x:c>
      <x:c r="G737" t="str">
        <x:v>396896</x:v>
      </x:c>
      <x:c r="H737" t="str">
        <x:v>Ferrel/Derrol</x:v>
      </x:c>
      <x:c r="I737" s="22" t="n">
        <x:v>7.5</x:v>
      </x:c>
      <x:c r="J737" t="str">
        <x:v>Worked</x:v>
      </x:c>
      <x:c r="K737" t="str">
        <x:v>Employee 103632; home branch Thurrock; assigned role Operative Driver | Deployment branch: Thurrock | Actual role: Operative Driver | Jobs: 396896 | Customers: Ferrel/Derrol | Actual hours: 7.5; source records: 1</x:v>
      </x:c>
      <x:c r="L737" t="str">
        <x:v>Include</x:v>
      </x:c>
      <x:c r="M737"/>
      <x:c r="N737"/>
    </x:row>
    <x:row r="738">
      <x:c r="A738" t="str">
        <x:v>E Mboua (B)|2026-02-12</x:v>
      </x:c>
      <x:c r="B738" s="888" t="n">
        <x:v>46065</x:v>
      </x:c>
      <x:c r="C738" t="str">
        <x:v>E Mboua (B)</x:v>
      </x:c>
      <x:c r="D738" t="str">
        <x:v>Permanent</x:v>
      </x:c>
      <x:c r="E738" t="str">
        <x:v>Thurrock</x:v>
      </x:c>
      <x:c r="F738" t="str">
        <x:v>Operative Driver</x:v>
      </x:c>
      <x:c r="G738" t="str">
        <x:v>400299</x:v>
      </x:c>
      <x:c r="H738" t="str">
        <x:v>BNP Paribas Limited</x:v>
      </x:c>
      <x:c r="I738" s="22" t="n">
        <x:v>4</x:v>
      </x:c>
      <x:c r="J738" t="str">
        <x:v>Worked</x:v>
      </x:c>
      <x:c r="K738" t="str">
        <x:v>Employee 103632; home branch Thurrock; assigned role Operative Driver | Deployment branch: Thurrock | Actual role: Operative Driver | Jobs: 400299 | Customers: BNP Paribas Limited | Actual hours: 4.0; source records: 1</x:v>
      </x:c>
      <x:c r="L738" t="str">
        <x:v>Include</x:v>
      </x:c>
      <x:c r="M738"/>
      <x:c r="N738"/>
    </x:row>
    <x:row r="739">
      <x:c r="A739" t="str">
        <x:v>E Mboua (B)|2026-02-13</x:v>
      </x:c>
      <x:c r="B739" s="888" t="n">
        <x:v>46066</x:v>
      </x:c>
      <x:c r="C739" t="str">
        <x:v>E Mboua (B)</x:v>
      </x:c>
      <x:c r="D739" t="str">
        <x:v>Permanent</x:v>
      </x:c>
      <x:c r="E739" t="str">
        <x:v>Thurrock</x:v>
      </x:c>
      <x:c r="F739" t="str">
        <x:v>Operative Driver</x:v>
      </x:c>
      <x:c r="G739" t="str">
        <x:v>396313A</x:v>
      </x:c>
      <x:c r="H739" t="str">
        <x:v>Haringey Council</x:v>
      </x:c>
      <x:c r="I739" s="22" t="n">
        <x:v>6</x:v>
      </x:c>
      <x:c r="J739" t="str">
        <x:v>Worked</x:v>
      </x:c>
      <x:c r="K739" t="str">
        <x:v>Employee 103632; home branch Thurrock; assigned role Operative Driver | Deployment branch: Thurrock | Actual role: Operative Porter | Jobs: 396313A | Customers: Haringey Council | Actual hours: 6.0; source records: 1</x:v>
      </x:c>
      <x:c r="L739" t="str">
        <x:v>Include</x:v>
      </x:c>
      <x:c r="M739"/>
      <x:c r="N739"/>
    </x:row>
    <x:row r="740">
      <x:c r="A740" t="str">
        <x:v>E Mboua (B)|2026-02-17</x:v>
      </x:c>
      <x:c r="B740" s="888" t="n">
        <x:v>46070</x:v>
      </x:c>
      <x:c r="C740" t="str">
        <x:v>E Mboua (B)</x:v>
      </x:c>
      <x:c r="D740" t="str">
        <x:v>Permanent</x:v>
      </x:c>
      <x:c r="E740" t="str">
        <x:v>Thurrock</x:v>
      </x:c>
      <x:c r="F740" t="str">
        <x:v>Operative Driver</x:v>
      </x:c>
      <x:c r="G740" t="str">
        <x:v>400112</x:v>
      </x:c>
      <x:c r="H740" t="str">
        <x:v>Bank of New York Mellon</x:v>
      </x:c>
      <x:c r="I740" s="22" t="n">
        <x:v>6</x:v>
      </x:c>
      <x:c r="J740" t="str">
        <x:v>Worked</x:v>
      </x:c>
      <x:c r="K740" t="str">
        <x:v>Employee 103632; home branch Thurrock; assigned role Operative Driver | Deployment branch: Thurrock | Actual role: Operative Driver | Jobs: 400112 | Customers: Bank of New York Mellon | Actual hours: 6.0; source records: 1</x:v>
      </x:c>
      <x:c r="L740" t="str">
        <x:v>Include</x:v>
      </x:c>
      <x:c r="M740"/>
      <x:c r="N740"/>
    </x:row>
    <x:row r="741">
      <x:c r="A741" t="str">
        <x:v>E Mboua (B)|2026-02-18</x:v>
      </x:c>
      <x:c r="B741" s="888" t="n">
        <x:v>46071</x:v>
      </x:c>
      <x:c r="C741" t="str">
        <x:v>E Mboua (B)</x:v>
      </x:c>
      <x:c r="D741" t="str">
        <x:v>Permanent</x:v>
      </x:c>
      <x:c r="E741" t="str">
        <x:v>Thurrock</x:v>
      </x:c>
      <x:c r="F741" t="str">
        <x:v>Operative Driver</x:v>
      </x:c>
      <x:c r="G741" t="str">
        <x:v>396313A</x:v>
      </x:c>
      <x:c r="H741" t="str">
        <x:v>Haringey Council</x:v>
      </x:c>
      <x:c r="I741" s="22" t="n">
        <x:v>9.5</x:v>
      </x:c>
      <x:c r="J741" t="str">
        <x:v>Worked</x:v>
      </x:c>
      <x:c r="K741" t="str">
        <x:v>Employee 103632; home branch Thurrock; assigned role Operative Driver | Deployment branch: Thurrock | Actual role: Operative Porter | Jobs: 396313A | Customers: Haringey Council | Actual hours: 9.5; source records: 1</x:v>
      </x:c>
      <x:c r="L741" t="str">
        <x:v>Include</x:v>
      </x:c>
      <x:c r="M741"/>
      <x:c r="N741"/>
    </x:row>
    <x:row r="742">
      <x:c r="A742" t="str">
        <x:v>E Mboua (B)|2026-02-26</x:v>
      </x:c>
      <x:c r="B742" s="888" t="n">
        <x:v>46079</x:v>
      </x:c>
      <x:c r="C742" t="str">
        <x:v>E Mboua (B)</x:v>
      </x:c>
      <x:c r="D742" t="str">
        <x:v>Permanent</x:v>
      </x:c>
      <x:c r="E742" t="str">
        <x:v>Thurrock</x:v>
      </x:c>
      <x:c r="F742" t="str">
        <x:v>Operative Driver</x:v>
      </x:c>
      <x:c r="G742" t="str">
        <x:v>396207A</x:v>
      </x:c>
      <x:c r="H742" t="str">
        <x:v>Linklaters LLP</x:v>
      </x:c>
      <x:c r="I742" s="22" t="n">
        <x:v>9.5</x:v>
      </x:c>
      <x:c r="J742" t="str">
        <x:v>Worked</x:v>
      </x:c>
      <x:c r="K742" t="str">
        <x:v>Employee 103632; home branch Thurrock; assigned role Operative Driver | Deployment branch: Thurrock | Actual role: Operative Porter | Jobs: 396207A | Customers: Linklaters LLP | Actual hours: 9.5; source records: 1</x:v>
      </x:c>
      <x:c r="L742" t="str">
        <x:v>Include</x:v>
      </x:c>
      <x:c r="M742"/>
      <x:c r="N742"/>
    </x:row>
    <x:row r="743">
      <x:c r="A743" t="str">
        <x:v>E Mboua (B)|2026-02-27</x:v>
      </x:c>
      <x:c r="B743" s="888" t="n">
        <x:v>46080</x:v>
      </x:c>
      <x:c r="C743" t="str">
        <x:v>E Mboua (B)</x:v>
      </x:c>
      <x:c r="D743" t="str">
        <x:v>Permanent</x:v>
      </x:c>
      <x:c r="E743" t="str">
        <x:v>Thurrock</x:v>
      </x:c>
      <x:c r="F743" t="str">
        <x:v>Operative Driver</x:v>
      </x:c>
      <x:c r="G743" t="str">
        <x:v>398262</x:v>
      </x:c>
      <x:c r="H743" t="str">
        <x:v>Ministry of Defence</x:v>
      </x:c>
      <x:c r="I743" s="22" t="n">
        <x:v>6</x:v>
      </x:c>
      <x:c r="J743" t="str">
        <x:v>Worked</x:v>
      </x:c>
      <x:c r="K743" t="str">
        <x:v>Employee 103632; home branch Thurrock; assigned role Operative Driver | Deployment branch: Thurrock | Actual role: Operative Driver | Jobs: 398262 | Customers: Ministry of Defence | Actual hours: 6.0; source records: 1</x:v>
      </x:c>
      <x:c r="L743" t="str">
        <x:v>Include</x:v>
      </x:c>
      <x:c r="M743"/>
      <x:c r="N743"/>
    </x:row>
    <x:row r="744">
      <x:c r="A744" t="str">
        <x:v>E Rexhepi (B)|2026-02-02</x:v>
      </x:c>
      <x:c r="B744" s="888" t="n">
        <x:v>46055</x:v>
      </x:c>
      <x:c r="C744" t="str">
        <x:v>E Rexhepi (B)</x:v>
      </x:c>
      <x:c r="D744" t="str">
        <x:v>Permanent</x:v>
      </x:c>
      <x:c r="E744" t="str">
        <x:v>Croydon</x:v>
      </x:c>
      <x:c r="F744" t="str">
        <x:v>Operative Porter</x:v>
      </x:c>
      <x:c r="G744" t="str">
        <x:v>386891D, 396877</x:v>
      </x:c>
      <x:c r="H744" t="str">
        <x:v>Restore Harrow Green; Tijani/Shakirat</x:v>
      </x:c>
      <x:c r="I744" s="22" t="n">
        <x:v>17</x:v>
      </x:c>
      <x:c r="J744" t="str">
        <x:v>Worked — 2 records</x:v>
      </x:c>
      <x:c r="K744" t="str">
        <x:v>Employee 1440; home branch Croydon; assigned role Operative Porter | Deployment branch: Croydon, Thurrock | Actual role: Operative Porter | Jobs: 386891D, 396877 | Customers: Restore Harrow Green; Tijani/Shakirat | Actual hours: 17.0; source records: 2</x:v>
      </x:c>
      <x:c r="L744" t="str">
        <x:v>Include</x:v>
      </x:c>
      <x:c r="M744"/>
      <x:c r="N744"/>
    </x:row>
    <x:row r="745">
      <x:c r="A745" t="str">
        <x:v>E Rexhepi (B)|2026-02-03</x:v>
      </x:c>
      <x:c r="B745" s="888" t="n">
        <x:v>46056</x:v>
      </x:c>
      <x:c r="C745" t="str">
        <x:v>E Rexhepi (B)</x:v>
      </x:c>
      <x:c r="D745" t="str">
        <x:v>Permanent</x:v>
      </x:c>
      <x:c r="E745" t="str">
        <x:v>Croydon</x:v>
      </x:c>
      <x:c r="F745" t="str">
        <x:v>Operative Porter</x:v>
      </x:c>
      <x:c r="G745" t="str">
        <x:v>393361A</x:v>
      </x:c>
      <x:c r="H745" t="str">
        <x:v>The Quadrant</x:v>
      </x:c>
      <x:c r="I745" s="22" t="n">
        <x:v>7</x:v>
      </x:c>
      <x:c r="J745" t="str">
        <x:v>Worked</x:v>
      </x:c>
      <x:c r="K745" t="str">
        <x:v>Employee 1440; home branch Croydon; assigned role Operative Porter | Deployment branch: Croydon | Actual role: Operative Porter | Jobs: 393361A | Customers: The Quadrant | Actual hours: 7.0; source records: 1</x:v>
      </x:c>
      <x:c r="L745" t="str">
        <x:v>Include</x:v>
      </x:c>
      <x:c r="M745"/>
      <x:c r="N745"/>
    </x:row>
    <x:row r="746">
      <x:c r="A746" t="str">
        <x:v>E Rexhepi (B)|2026-02-04</x:v>
      </x:c>
      <x:c r="B746" s="888" t="n">
        <x:v>46057</x:v>
      </x:c>
      <x:c r="C746" t="str">
        <x:v>E Rexhepi (B)</x:v>
      </x:c>
      <x:c r="D746" t="str">
        <x:v>Permanent</x:v>
      </x:c>
      <x:c r="E746" t="str">
        <x:v>Croydon</x:v>
      </x:c>
      <x:c r="F746" t="str">
        <x:v>Operative Porter</x:v>
      </x:c>
      <x:c r="G746" t="str">
        <x:v>393361A</x:v>
      </x:c>
      <x:c r="H746" t="str">
        <x:v>The Quadrant</x:v>
      </x:c>
      <x:c r="I746" s="22" t="n">
        <x:v>7.5</x:v>
      </x:c>
      <x:c r="J746" t="str">
        <x:v>Worked</x:v>
      </x:c>
      <x:c r="K746" t="str">
        <x:v>Employee 1440; home branch Croydon; assigned role Operative Porter | Deployment branch: Croydon | Actual role: Operative Porter | Jobs: 393361A | Customers: The Quadrant | Actual hours: 7.5; source records: 1</x:v>
      </x:c>
      <x:c r="L746" t="str">
        <x:v>Include</x:v>
      </x:c>
      <x:c r="M746"/>
      <x:c r="N746"/>
    </x:row>
    <x:row r="747">
      <x:c r="A747" t="str">
        <x:v>E Rexhepi (B)|2026-02-05</x:v>
      </x:c>
      <x:c r="B747" s="888" t="n">
        <x:v>46058</x:v>
      </x:c>
      <x:c r="C747" t="str">
        <x:v>E Rexhepi (B)</x:v>
      </x:c>
      <x:c r="D747" t="str">
        <x:v>Permanent</x:v>
      </x:c>
      <x:c r="E747" t="str">
        <x:v>Croydon</x:v>
      </x:c>
      <x:c r="F747" t="str">
        <x:v>Operative Porter</x:v>
      </x:c>
      <x:c r="G747" t="str">
        <x:v>393361A</x:v>
      </x:c>
      <x:c r="H747" t="str">
        <x:v>The Quadrant</x:v>
      </x:c>
      <x:c r="I747" s="22" t="n">
        <x:v>7.5</x:v>
      </x:c>
      <x:c r="J747" t="str">
        <x:v>Worked</x:v>
      </x:c>
      <x:c r="K747" t="str">
        <x:v>Employee 1440; home branch Croydon; assigned role Operative Porter | Deployment branch: Croydon | Actual role: Operative Porter | Jobs: 393361A | Customers: The Quadrant | Actual hours: 7.5; source records: 1</x:v>
      </x:c>
      <x:c r="L747" t="str">
        <x:v>Include</x:v>
      </x:c>
      <x:c r="M747"/>
      <x:c r="N747"/>
    </x:row>
    <x:row r="748">
      <x:c r="A748" t="str">
        <x:v>E Rexhepi (B)|2026-02-06</x:v>
      </x:c>
      <x:c r="B748" s="888" t="n">
        <x:v>46059</x:v>
      </x:c>
      <x:c r="C748" t="str">
        <x:v>E Rexhepi (B)</x:v>
      </x:c>
      <x:c r="D748" t="str">
        <x:v>Permanent</x:v>
      </x:c>
      <x:c r="E748" t="str">
        <x:v>Croydon</x:v>
      </x:c>
      <x:c r="F748" t="str">
        <x:v>Operative Porter</x:v>
      </x:c>
      <x:c r="G748" t="str">
        <x:v>399515</x:v>
      </x:c>
      <x:c r="H748" t="str">
        <x:v>Yard Duty, Vehicles Management and WHS support</x:v>
      </x:c>
      <x:c r="I748" s="22" t="n">
        <x:v>6</x:v>
      </x:c>
      <x:c r="J748" t="str">
        <x:v>Worked</x:v>
      </x:c>
      <x:c r="K748" t="str">
        <x:v>Employee 1440; home branch Croydon; assigned role Operative Porter | Deployment branch: Croydon | Actual role: Operative Driver | Jobs: 399515 | Customers: Yard Duty, Vehicles Management and WHS support | Actual hours: 6.0; source records: 1</x:v>
      </x:c>
      <x:c r="L748" t="str">
        <x:v>Include</x:v>
      </x:c>
      <x:c r="M748"/>
      <x:c r="N748"/>
    </x:row>
    <x:row r="749">
      <x:c r="A749" t="str">
        <x:v>E Rexhepi (B)|2026-02-07</x:v>
      </x:c>
      <x:c r="B749" s="888" t="n">
        <x:v>46060</x:v>
      </x:c>
      <x:c r="C749" t="str">
        <x:v>E Rexhepi (B)</x:v>
      </x:c>
      <x:c r="D749" t="str">
        <x:v>Permanent</x:v>
      </x:c>
      <x:c r="E749" t="str">
        <x:v>Croydon</x:v>
      </x:c>
      <x:c r="F749" t="str">
        <x:v>Operative Porter</x:v>
      </x:c>
      <x:c r="G749" t="str">
        <x:v>398367</x:v>
      </x:c>
      <x:c r="H749" t="str">
        <x:v>Surrey County Council</x:v>
      </x:c>
      <x:c r="I749" s="22" t="n">
        <x:v>8</x:v>
      </x:c>
      <x:c r="J749" t="str">
        <x:v>Worked</x:v>
      </x:c>
      <x:c r="K749" t="str">
        <x:v>Employee 1440; home branch Croydon; assigned role Operative Porter | Deployment branch: Croydon | Actual role: Operative Driver | Jobs: 398367 | Customers: Surrey County Council | Actual hours: 8.0; source records: 1</x:v>
      </x:c>
      <x:c r="L749" t="str">
        <x:v>Include</x:v>
      </x:c>
      <x:c r="M749"/>
      <x:c r="N749"/>
    </x:row>
    <x:row r="750">
      <x:c r="A750" t="str">
        <x:v>E Rexhepi (B)|2026-02-09</x:v>
      </x:c>
      <x:c r="B750" s="888" t="n">
        <x:v>46062</x:v>
      </x:c>
      <x:c r="C750" t="str">
        <x:v>E Rexhepi (B)</x:v>
      </x:c>
      <x:c r="D750" t="str">
        <x:v>Permanent</x:v>
      </x:c>
      <x:c r="E750" t="str">
        <x:v>Croydon</x:v>
      </x:c>
      <x:c r="F750" t="str">
        <x:v>Operative Porter</x:v>
      </x:c>
      <x:c r="G750" t="str">
        <x:v>398367</x:v>
      </x:c>
      <x:c r="H750" t="str">
        <x:v>Surrey County Council</x:v>
      </x:c>
      <x:c r="I750" s="22" t="n">
        <x:v>6.5</x:v>
      </x:c>
      <x:c r="J750" t="str">
        <x:v>Worked</x:v>
      </x:c>
      <x:c r="K750" t="str">
        <x:v>Employee 1440; home branch Croydon; assigned role Operative Porter | Deployment branch: Croydon | Actual role: Operative Porter | Jobs: 398367 | Customers: Surrey County Council | Actual hours: 6.5; source records: 1</x:v>
      </x:c>
      <x:c r="L750" t="str">
        <x:v>Include</x:v>
      </x:c>
      <x:c r="M750"/>
      <x:c r="N750"/>
    </x:row>
    <x:row r="751">
      <x:c r="A751" t="str">
        <x:v>E Rexhepi (B)|2026-02-10</x:v>
      </x:c>
      <x:c r="B751" s="888" t="n">
        <x:v>46063</x:v>
      </x:c>
      <x:c r="C751" t="str">
        <x:v>E Rexhepi (B)</x:v>
      </x:c>
      <x:c r="D751" t="str">
        <x:v>Permanent</x:v>
      </x:c>
      <x:c r="E751" t="str">
        <x:v>Croydon</x:v>
      </x:c>
      <x:c r="F751" t="str">
        <x:v>Operative Porter</x:v>
      </x:c>
      <x:c r="G751" t="str">
        <x:v>398367</x:v>
      </x:c>
      <x:c r="H751" t="str">
        <x:v>Surrey County Council</x:v>
      </x:c>
      <x:c r="I751" s="22" t="n">
        <x:v>7</x:v>
      </x:c>
      <x:c r="J751" t="str">
        <x:v>Worked</x:v>
      </x:c>
      <x:c r="K751" t="str">
        <x:v>Employee 1440; home branch Croydon; assigned role Operative Porter | Deployment branch: Croydon | Actual role: Operative Porter | Jobs: 398367 | Customers: Surrey County Council | Actual hours: 7.0; source records: 1</x:v>
      </x:c>
      <x:c r="L751" t="str">
        <x:v>Include</x:v>
      </x:c>
      <x:c r="M751"/>
      <x:c r="N751"/>
    </x:row>
    <x:row r="752">
      <x:c r="A752" t="str">
        <x:v>E Rexhepi (B)|2026-02-11</x:v>
      </x:c>
      <x:c r="B752" s="888" t="n">
        <x:v>46064</x:v>
      </x:c>
      <x:c r="C752" t="str">
        <x:v>E Rexhepi (B)</x:v>
      </x:c>
      <x:c r="D752" t="str">
        <x:v>Permanent</x:v>
      </x:c>
      <x:c r="E752" t="str">
        <x:v>Croydon</x:v>
      </x:c>
      <x:c r="F752" t="str">
        <x:v>Operative Porter</x:v>
      </x:c>
      <x:c r="G752" t="str">
        <x:v>398367</x:v>
      </x:c>
      <x:c r="H752" t="str">
        <x:v>Surrey County Council</x:v>
      </x:c>
      <x:c r="I752" s="22" t="n">
        <x:v>8.5</x:v>
      </x:c>
      <x:c r="J752" t="str">
        <x:v>Worked</x:v>
      </x:c>
      <x:c r="K752" t="str">
        <x:v>Employee 1440; home branch Croydon; assigned role Operative Porter | Deployment branch: Croydon | Actual role: Operative Porter | Jobs: 398367 | Customers: Surrey County Council | Actual hours: 8.5; source records: 1</x:v>
      </x:c>
      <x:c r="L752" t="str">
        <x:v>Include</x:v>
      </x:c>
      <x:c r="M752"/>
      <x:c r="N752"/>
    </x:row>
    <x:row r="753">
      <x:c r="A753" t="str">
        <x:v>E Rexhepi (B)|2026-02-12</x:v>
      </x:c>
      <x:c r="B753" s="888" t="n">
        <x:v>46065</x:v>
      </x:c>
      <x:c r="C753" t="str">
        <x:v>E Rexhepi (B)</x:v>
      </x:c>
      <x:c r="D753" t="str">
        <x:v>Permanent</x:v>
      </x:c>
      <x:c r="E753" t="str">
        <x:v>Croydon</x:v>
      </x:c>
      <x:c r="F753" t="str">
        <x:v>Operative Porter</x:v>
      </x:c>
      <x:c r="G753" t="str">
        <x:v>399962</x:v>
      </x:c>
      <x:c r="H753" t="str">
        <x:v>British Film Institute</x:v>
      </x:c>
      <x:c r="I753" s="22" t="n">
        <x:v>7</x:v>
      </x:c>
      <x:c r="J753" t="str">
        <x:v>Worked</x:v>
      </x:c>
      <x:c r="K753" t="str">
        <x:v>Employee 1440; home branch Croydon; assigned role Operative Porter | Deployment branch: Croydon | Actual role: Operative Driver | Jobs: 399962 | Customers: British Film Institute | Actual hours: 7.0; source records: 1</x:v>
      </x:c>
      <x:c r="L753" t="str">
        <x:v>Include</x:v>
      </x:c>
      <x:c r="M753"/>
      <x:c r="N753"/>
    </x:row>
    <x:row r="754">
      <x:c r="A754" t="str">
        <x:v>E Rexhepi (B)|2026-02-13</x:v>
      </x:c>
      <x:c r="B754" s="888" t="n">
        <x:v>46066</x:v>
      </x:c>
      <x:c r="C754" t="str">
        <x:v>E Rexhepi (B)</x:v>
      </x:c>
      <x:c r="D754" t="str">
        <x:v>Permanent</x:v>
      </x:c>
      <x:c r="E754" t="str">
        <x:v>Croydon</x:v>
      </x:c>
      <x:c r="F754" t="str">
        <x:v>Operative Porter</x:v>
      </x:c>
      <x:c r="G754" t="str">
        <x:v>400336, 400227</x:v>
      </x:c>
      <x:c r="H754" t="str">
        <x:v>Fidelis MGU; Network Rail</x:v>
      </x:c>
      <x:c r="I754" s="22" t="n">
        <x:v>13.5</x:v>
      </x:c>
      <x:c r="J754" t="str">
        <x:v>Worked — 2 records</x:v>
      </x:c>
      <x:c r="K754" t="str">
        <x:v>Employee 1440; home branch Croydon; assigned role Operative Porter | Deployment branch: Croydon | Actual role: Operative Driver, Operative Porter | Jobs: 400336, 400227 | Customers: Fidelis MGU; Network Rail | Actual hours: 13.5; source records: 2</x:v>
      </x:c>
      <x:c r="L754" t="str">
        <x:v>Include</x:v>
      </x:c>
      <x:c r="M754"/>
      <x:c r="N754"/>
    </x:row>
    <x:row r="755">
      <x:c r="A755" t="str">
        <x:v>E Rexhepi (B)|2026-02-14</x:v>
      </x:c>
      <x:c r="B755" s="888" t="n">
        <x:v>46067</x:v>
      </x:c>
      <x:c r="C755" t="str">
        <x:v>E Rexhepi (B)</x:v>
      </x:c>
      <x:c r="D755" t="str">
        <x:v>Permanent</x:v>
      </x:c>
      <x:c r="E755" t="str">
        <x:v>Croydon</x:v>
      </x:c>
      <x:c r="F755" t="str">
        <x:v>Operative Porter</x:v>
      </x:c>
      <x:c r="G755" t="str">
        <x:v>400336</x:v>
      </x:c>
      <x:c r="H755" t="str">
        <x:v>Fidelis MGU</x:v>
      </x:c>
      <x:c r="I755" s="22" t="n">
        <x:v>8.5</x:v>
      </x:c>
      <x:c r="J755" t="str">
        <x:v>Worked</x:v>
      </x:c>
      <x:c r="K755" t="str">
        <x:v>Employee 1440; home branch Croydon; assigned role Operative Porter | Deployment branch: Croydon | Actual role: Operative Porter | Jobs: 400336 | Customers: Fidelis MGU | Actual hours: 8.5; source records: 1</x:v>
      </x:c>
      <x:c r="L755" t="str">
        <x:v>Include</x:v>
      </x:c>
      <x:c r="M755"/>
      <x:c r="N755"/>
    </x:row>
    <x:row r="756">
      <x:c r="A756" t="str">
        <x:v>E Rexhepi (B)|2026-02-16</x:v>
      </x:c>
      <x:c r="B756" s="888" t="n">
        <x:v>46069</x:v>
      </x:c>
      <x:c r="C756" t="str">
        <x:v>E Rexhepi (B)</x:v>
      </x:c>
      <x:c r="D756" t="str">
        <x:v>Permanent</x:v>
      </x:c>
      <x:c r="E756" t="str">
        <x:v>Croydon</x:v>
      </x:c>
      <x:c r="F756" t="str">
        <x:v>Operative Porter</x:v>
      </x:c>
      <x:c r="G756" t="str">
        <x:v>399515</x:v>
      </x:c>
      <x:c r="H756" t="str">
        <x:v>Yard Duty, Vehicles Management and WHS support</x:v>
      </x:c>
      <x:c r="I756" s="22" t="n">
        <x:v>7</x:v>
      </x:c>
      <x:c r="J756" t="str">
        <x:v>Worked</x:v>
      </x:c>
      <x:c r="K756" t="str">
        <x:v>Employee 1440; home branch Croydon; assigned role Operative Porter | Deployment branch: Croydon | Actual role: Operative Porter | Jobs: 399515 | Customers: Yard Duty, Vehicles Management and WHS support | Actual hours: 7.0; source records: 1</x:v>
      </x:c>
      <x:c r="L756" t="str">
        <x:v>Include</x:v>
      </x:c>
      <x:c r="M756"/>
      <x:c r="N756"/>
    </x:row>
    <x:row r="757">
      <x:c r="A757" t="str">
        <x:v>E Rexhepi (B)|2026-02-17</x:v>
      </x:c>
      <x:c r="B757" s="888" t="n">
        <x:v>46070</x:v>
      </x:c>
      <x:c r="C757" t="str">
        <x:v>E Rexhepi (B)</x:v>
      </x:c>
      <x:c r="D757" t="str">
        <x:v>Permanent</x:v>
      </x:c>
      <x:c r="E757" t="str">
        <x:v>Croydon</x:v>
      </x:c>
      <x:c r="F757" t="str">
        <x:v>Operative Porter</x:v>
      </x:c>
      <x:c r="G757" t="str">
        <x:v>399515</x:v>
      </x:c>
      <x:c r="H757" t="str">
        <x:v>Yard Duty, Vehicles Management and WHS support</x:v>
      </x:c>
      <x:c r="I757" s="22" t="n">
        <x:v>6</x:v>
      </x:c>
      <x:c r="J757" t="str">
        <x:v>Worked</x:v>
      </x:c>
      <x:c r="K757" t="str">
        <x:v>Employee 1440; home branch Croydon; assigned role Operative Porter | Deployment branch: Croydon | Actual role: Operative Porter | Jobs: 399515 | Customers: Yard Duty, Vehicles Management and WHS support | Actual hours: 6.0; source records: 1</x:v>
      </x:c>
      <x:c r="L757" t="str">
        <x:v>Include</x:v>
      </x:c>
      <x:c r="M757"/>
      <x:c r="N757"/>
    </x:row>
    <x:row r="758">
      <x:c r="A758" t="str">
        <x:v>E Rexhepi (B)|2026-02-18</x:v>
      </x:c>
      <x:c r="B758" s="888" t="n">
        <x:v>46071</x:v>
      </x:c>
      <x:c r="C758" t="str">
        <x:v>E Rexhepi (B)</x:v>
      </x:c>
      <x:c r="D758" t="str">
        <x:v>Permanent</x:v>
      </x:c>
      <x:c r="E758" t="str">
        <x:v>Croydon</x:v>
      </x:c>
      <x:c r="F758" t="str">
        <x:v>Operative Porter</x:v>
      </x:c>
      <x:c r="G758" t="str">
        <x:v>399451A</x:v>
      </x:c>
      <x:c r="H758" t="str">
        <x:v>Royal Borough of Kensington and Chelsea</x:v>
      </x:c>
      <x:c r="I758" s="22" t="n">
        <x:v>6</x:v>
      </x:c>
      <x:c r="J758" t="str">
        <x:v>Worked</x:v>
      </x:c>
      <x:c r="K758" t="str">
        <x:v>Employee 1440; home branch Croydon; assigned role Operative Porter | Deployment branch: Croydon | Actual role: Operative Driver | Jobs: 399451A | Customers: Royal Borough of Kensington and Chelsea | Actual hours: 6.0; source records: 1</x:v>
      </x:c>
      <x:c r="L758" t="str">
        <x:v>Include</x:v>
      </x:c>
      <x:c r="M758"/>
      <x:c r="N758"/>
    </x:row>
    <x:row r="759">
      <x:c r="A759" t="str">
        <x:v>E Rexhepi (B)|2026-02-19</x:v>
      </x:c>
      <x:c r="B759" s="888" t="n">
        <x:v>46072</x:v>
      </x:c>
      <x:c r="C759" t="str">
        <x:v>E Rexhepi (B)</x:v>
      </x:c>
      <x:c r="D759" t="str">
        <x:v>Permanent</x:v>
      </x:c>
      <x:c r="E759" t="str">
        <x:v>Croydon</x:v>
      </x:c>
      <x:c r="F759" t="str">
        <x:v>Operative Porter</x:v>
      </x:c>
      <x:c r="G759" t="str">
        <x:v>399167</x:v>
      </x:c>
      <x:c r="H759" t="str">
        <x:v>Duke Street Capital Management Services Ltd</x:v>
      </x:c>
      <x:c r="I759" s="22" t="n">
        <x:v>9.5</x:v>
      </x:c>
      <x:c r="J759" t="str">
        <x:v>Worked</x:v>
      </x:c>
      <x:c r="K759" t="str">
        <x:v>Employee 1440; home branch Croydon; assigned role Operative Porter | Deployment branch: Croydon | Actual role: Operative Porter | Jobs: 399167 | Customers: Duke Street Capital Management Services Ltd | Actual hours: 9.5; source records: 1</x:v>
      </x:c>
      <x:c r="L759" t="str">
        <x:v>Include</x:v>
      </x:c>
      <x:c r="M759"/>
      <x:c r="N759"/>
    </x:row>
    <x:row r="760">
      <x:c r="A760" t="str">
        <x:v>E Rexhepi (B)|2026-02-20</x:v>
      </x:c>
      <x:c r="B760" s="888" t="n">
        <x:v>46073</x:v>
      </x:c>
      <x:c r="C760" t="str">
        <x:v>E Rexhepi (B)</x:v>
      </x:c>
      <x:c r="D760" t="str">
        <x:v>Permanent</x:v>
      </x:c>
      <x:c r="E760" t="str">
        <x:v>Croydon</x:v>
      </x:c>
      <x:c r="F760" t="str">
        <x:v>Operative Porter</x:v>
      </x:c>
      <x:c r="G760" t="str">
        <x:v>399451A</x:v>
      </x:c>
      <x:c r="H760" t="str">
        <x:v>Royal Borough of Kensington and Chelsea</x:v>
      </x:c>
      <x:c r="I760" s="22" t="n">
        <x:v>6</x:v>
      </x:c>
      <x:c r="J760" t="str">
        <x:v>Worked</x:v>
      </x:c>
      <x:c r="K760" t="str">
        <x:v>Employee 1440; home branch Croydon; assigned role Operative Porter | Deployment branch: Croydon | Actual role: Operative Porter | Jobs: 399451A | Customers: Royal Borough of Kensington and Chelsea | Actual hours: 6.0; source records: 1</x:v>
      </x:c>
      <x:c r="L760" t="str">
        <x:v>Include</x:v>
      </x:c>
      <x:c r="M760"/>
      <x:c r="N760"/>
    </x:row>
    <x:row r="761">
      <x:c r="A761" t="str">
        <x:v>E Rexhepi (B)|2026-02-22</x:v>
      </x:c>
      <x:c r="B761" s="888" t="n">
        <x:v>46075</x:v>
      </x:c>
      <x:c r="C761" t="str">
        <x:v>E Rexhepi (B)</x:v>
      </x:c>
      <x:c r="D761" t="str">
        <x:v>Permanent</x:v>
      </x:c>
      <x:c r="E761" t="str">
        <x:v>Croydon</x:v>
      </x:c>
      <x:c r="F761" t="str">
        <x:v>Operative Porter</x:v>
      </x:c>
      <x:c r="G761" t="str">
        <x:v>400555</x:v>
      </x:c>
      <x:c r="H761" t="str">
        <x:v>Balfour Beatty</x:v>
      </x:c>
      <x:c r="I761" s="22" t="n">
        <x:v>6</x:v>
      </x:c>
      <x:c r="J761" t="str">
        <x:v>Worked</x:v>
      </x:c>
      <x:c r="K761" t="str">
        <x:v>Employee 1440; home branch Croydon; assigned role Operative Porter | Deployment branch: Croydon | Actual role: Operative Porter | Jobs: 400555 | Customers: Balfour Beatty | Actual hours: 6.0; source records: 1</x:v>
      </x:c>
      <x:c r="L761" t="str">
        <x:v>Include</x:v>
      </x:c>
      <x:c r="M761"/>
      <x:c r="N761"/>
    </x:row>
    <x:row r="762">
      <x:c r="A762" t="str">
        <x:v>E Rexhepi (B)|2026-02-23</x:v>
      </x:c>
      <x:c r="B762" s="888" t="n">
        <x:v>46076</x:v>
      </x:c>
      <x:c r="C762" t="str">
        <x:v>E Rexhepi (B)</x:v>
      </x:c>
      <x:c r="D762" t="str">
        <x:v>Permanent</x:v>
      </x:c>
      <x:c r="E762" t="str">
        <x:v>Croydon</x:v>
      </x:c>
      <x:c r="F762" t="str">
        <x:v>Operative Porter</x:v>
      </x:c>
      <x:c r="G762" t="str">
        <x:v>399451A</x:v>
      </x:c>
      <x:c r="H762" t="str">
        <x:v>Royal Borough of Kensington and Chelsea</x:v>
      </x:c>
      <x:c r="I762" s="22" t="n">
        <x:v>6</x:v>
      </x:c>
      <x:c r="J762" t="str">
        <x:v>Worked</x:v>
      </x:c>
      <x:c r="K762" t="str">
        <x:v>Employee 1440; home branch Croydon; assigned role Operative Porter | Deployment branch: Croydon | Actual role: Operative Porter | Jobs: 399451A | Customers: Royal Borough of Kensington and Chelsea | Actual hours: 6.0; source records: 1</x:v>
      </x:c>
      <x:c r="L762" t="str">
        <x:v>Include</x:v>
      </x:c>
      <x:c r="M762"/>
      <x:c r="N762"/>
    </x:row>
    <x:row r="763">
      <x:c r="A763" t="str">
        <x:v>E Rexhepi (B)|2026-02-24</x:v>
      </x:c>
      <x:c r="B763" s="888" t="n">
        <x:v>46077</x:v>
      </x:c>
      <x:c r="C763" t="str">
        <x:v>E Rexhepi (B)</x:v>
      </x:c>
      <x:c r="D763" t="str">
        <x:v>Permanent</x:v>
      </x:c>
      <x:c r="E763" t="str">
        <x:v>Croydon</x:v>
      </x:c>
      <x:c r="F763" t="str">
        <x:v>Operative Porter</x:v>
      </x:c>
      <x:c r="G763" t="str">
        <x:v>399167</x:v>
      </x:c>
      <x:c r="H763" t="str">
        <x:v>Duke Street Capital Management Services Ltd</x:v>
      </x:c>
      <x:c r="I763" s="22" t="n">
        <x:v>7.5</x:v>
      </x:c>
      <x:c r="J763" t="str">
        <x:v>Worked</x:v>
      </x:c>
      <x:c r="K763" t="str">
        <x:v>Employee 1440; home branch Croydon; assigned role Operative Porter | Deployment branch: Croydon | Actual role: Operative Porter | Jobs: 399167 | Customers: Duke Street Capital Management Services Ltd | Actual hours: 7.5; source records: 1</x:v>
      </x:c>
      <x:c r="L763" t="str">
        <x:v>Include</x:v>
      </x:c>
      <x:c r="M763"/>
      <x:c r="N763"/>
    </x:row>
    <x:row r="764">
      <x:c r="A764" t="str">
        <x:v>E Rexhepi (B)|2026-02-25</x:v>
      </x:c>
      <x:c r="B764" s="888" t="n">
        <x:v>46078</x:v>
      </x:c>
      <x:c r="C764" t="str">
        <x:v>E Rexhepi (B)</x:v>
      </x:c>
      <x:c r="D764" t="str">
        <x:v>Permanent</x:v>
      </x:c>
      <x:c r="E764" t="str">
        <x:v>Croydon</x:v>
      </x:c>
      <x:c r="F764" t="str">
        <x:v>Operative Porter</x:v>
      </x:c>
      <x:c r="G764" t="str">
        <x:v>392752</x:v>
      </x:c>
      <x:c r="H764" t="str">
        <x:v>Bromley Central Library</x:v>
      </x:c>
      <x:c r="I764" s="22" t="n">
        <x:v>5</x:v>
      </x:c>
      <x:c r="J764" t="str">
        <x:v>Worked</x:v>
      </x:c>
      <x:c r="K764" t="str">
        <x:v>Employee 1440; home branch Croydon; assigned role Operative Porter | Deployment branch: Croydon | Actual role: Operative Driver | Jobs: 392752 | Customers: Bromley Central Library | Actual hours: 5.0; source records: 1</x:v>
      </x:c>
      <x:c r="L764" t="str">
        <x:v>Include</x:v>
      </x:c>
      <x:c r="M764"/>
      <x:c r="N764"/>
    </x:row>
    <x:row r="765">
      <x:c r="A765" t="str">
        <x:v>E Rexhepi (B)|2026-02-26</x:v>
      </x:c>
      <x:c r="B765" s="888" t="n">
        <x:v>46079</x:v>
      </x:c>
      <x:c r="C765" t="str">
        <x:v>E Rexhepi (B)</x:v>
      </x:c>
      <x:c r="D765" t="str">
        <x:v>Permanent</x:v>
      </x:c>
      <x:c r="E765" t="str">
        <x:v>Croydon</x:v>
      </x:c>
      <x:c r="F765" t="str">
        <x:v>Operative Porter</x:v>
      </x:c>
      <x:c r="G765" t="str">
        <x:v>400616</x:v>
      </x:c>
      <x:c r="H765" t="str">
        <x:v>Surrey County Council</x:v>
      </x:c>
      <x:c r="I765" s="22" t="n">
        <x:v>7</x:v>
      </x:c>
      <x:c r="J765" t="str">
        <x:v>Worked</x:v>
      </x:c>
      <x:c r="K765" t="str">
        <x:v>Employee 1440; home branch Croydon; assigned role Operative Porter | Deployment branch: Croydon | Actual role: Operative Driver | Jobs: 400616 | Customers: Surrey County Council | Actual hours: 7.0; source records: 1</x:v>
      </x:c>
      <x:c r="L765" t="str">
        <x:v>Include</x:v>
      </x:c>
      <x:c r="M765"/>
      <x:c r="N765"/>
    </x:row>
    <x:row r="766">
      <x:c r="A766" t="str">
        <x:v>E Rexhepi (B)|2026-02-27</x:v>
      </x:c>
      <x:c r="B766" s="888" t="n">
        <x:v>46080</x:v>
      </x:c>
      <x:c r="C766" t="str">
        <x:v>E Rexhepi (B)</x:v>
      </x:c>
      <x:c r="D766" t="str">
        <x:v>Permanent</x:v>
      </x:c>
      <x:c r="E766" t="str">
        <x:v>Croydon</x:v>
      </x:c>
      <x:c r="F766" t="str">
        <x:v>Operative Porter</x:v>
      </x:c>
      <x:c r="G766" t="str">
        <x:v>400075</x:v>
      </x:c>
      <x:c r="H766" t="str">
        <x:v>Equans</x:v>
      </x:c>
      <x:c r="I766" s="22" t="n">
        <x:v>9.5</x:v>
      </x:c>
      <x:c r="J766" t="str">
        <x:v>Worked</x:v>
      </x:c>
      <x:c r="K766" t="str">
        <x:v>Employee 1440; home branch Croydon; assigned role Operative Porter | Deployment branch: Croydon | Actual role: Operative Porter | Jobs: 400075 | Customers: Equans | Actual hours: 9.5; source records: 1</x:v>
      </x:c>
      <x:c r="L766" t="str">
        <x:v>Include</x:v>
      </x:c>
      <x:c r="M766"/>
      <x:c r="N766"/>
    </x:row>
    <x:row r="767">
      <x:c r="A767" t="str">
        <x:v>Ed Barnes|2026-02-01</x:v>
      </x:c>
      <x:c r="B767" s="888" t="n">
        <x:v>46054</x:v>
      </x:c>
      <x:c r="C767" t="str">
        <x:v>Ed Barnes</x:v>
      </x:c>
      <x:c r="D767" t="str">
        <x:v>Permanent</x:v>
      </x:c>
      <x:c r="E767" t="str">
        <x:v>Thurrock</x:v>
      </x:c>
      <x:c r="F767" t="str">
        <x:v>Operative Porter</x:v>
      </x:c>
      <x:c r="G767" t="str">
        <x:v>399938</x:v>
      </x:c>
      <x:c r="H767" t="str">
        <x:v>Bank Of America</x:v>
      </x:c>
      <x:c r="I767" s="22" t="n">
        <x:v>8.5</x:v>
      </x:c>
      <x:c r="J767" t="str">
        <x:v>Worked</x:v>
      </x:c>
      <x:c r="K767" t="str">
        <x:v>Employee 103096; home branch Thurrock; assigned role Operative Porter | Deployment branch: Thurrock | Actual role: Operative Porter | Jobs: 399938 | Customers: Bank Of America | Actual hours: 8.5; source records: 1</x:v>
      </x:c>
      <x:c r="L767" t="str">
        <x:v>Include</x:v>
      </x:c>
      <x:c r="M767"/>
      <x:c r="N767"/>
    </x:row>
    <x:row r="768">
      <x:c r="A768" t="str">
        <x:v>Ed Barnes|2026-02-02</x:v>
      </x:c>
      <x:c r="B768" s="888" t="n">
        <x:v>46055</x:v>
      </x:c>
      <x:c r="C768" t="str">
        <x:v>Ed Barnes</x:v>
      </x:c>
      <x:c r="D768" t="str">
        <x:v>Permanent</x:v>
      </x:c>
      <x:c r="E768" t="str">
        <x:v>Thurrock</x:v>
      </x:c>
      <x:c r="F768" t="str">
        <x:v>Operative Porter</x:v>
      </x:c>
      <x:c r="G768" t="str">
        <x:v>399508</x:v>
      </x:c>
      <x:c r="H768" t="str">
        <x:v>Bravado</x:v>
      </x:c>
      <x:c r="I768" s="22" t="n">
        <x:v>14</x:v>
      </x:c>
      <x:c r="J768" t="str">
        <x:v>Worked</x:v>
      </x:c>
      <x:c r="K768" t="str">
        <x:v>Employee 103096; home branch Thurrock; assigned role Operative Porter | Deployment branch: Thurrock | Actual role: Operative Porter | Jobs: 399508 | Customers: Bravado | Actual hours: 14.0; source records: 1</x:v>
      </x:c>
      <x:c r="L768" t="str">
        <x:v>Include</x:v>
      </x:c>
      <x:c r="M768"/>
      <x:c r="N768"/>
    </x:row>
    <x:row r="769">
      <x:c r="A769" t="str">
        <x:v>Ed Barnes|2026-02-03</x:v>
      </x:c>
      <x:c r="B769" s="888" t="n">
        <x:v>46056</x:v>
      </x:c>
      <x:c r="C769" t="str">
        <x:v>Ed Barnes</x:v>
      </x:c>
      <x:c r="D769" t="str">
        <x:v>Permanent</x:v>
      </x:c>
      <x:c r="E769" t="str">
        <x:v>Thurrock</x:v>
      </x:c>
      <x:c r="F769" t="str">
        <x:v>Operative Porter</x:v>
      </x:c>
      <x:c r="G769" t="str">
        <x:v>399963</x:v>
      </x:c>
      <x:c r="H769" t="str">
        <x:v>HSBC/JLL</x:v>
      </x:c>
      <x:c r="I769" s="22" t="n">
        <x:v>8.5</x:v>
      </x:c>
      <x:c r="J769" t="str">
        <x:v>Worked</x:v>
      </x:c>
      <x:c r="K769" t="str">
        <x:v>Employee 103096; home branch Thurrock; assigned role Operative Porter | Deployment branch: Thurrock | Actual role: Operative Porter | Jobs: 399963 | Customers: HSBC/JLL | Actual hours: 8.5; source records: 1</x:v>
      </x:c>
      <x:c r="L769" t="str">
        <x:v>Include</x:v>
      </x:c>
      <x:c r="M769"/>
      <x:c r="N769"/>
    </x:row>
    <x:row r="770">
      <x:c r="A770" t="str">
        <x:v>Ed Barnes|2026-02-04</x:v>
      </x:c>
      <x:c r="B770" s="888" t="n">
        <x:v>46057</x:v>
      </x:c>
      <x:c r="C770" t="str">
        <x:v>Ed Barnes</x:v>
      </x:c>
      <x:c r="D770" t="str">
        <x:v>Permanent</x:v>
      </x:c>
      <x:c r="E770" t="str">
        <x:v>Thurrock</x:v>
      </x:c>
      <x:c r="F770" t="str">
        <x:v>Operative Porter</x:v>
      </x:c>
      <x:c r="G770" t="str">
        <x:v>399963</x:v>
      </x:c>
      <x:c r="H770" t="str">
        <x:v>HSBC/JLL</x:v>
      </x:c>
      <x:c r="I770" s="22" t="n">
        <x:v>8.5</x:v>
      </x:c>
      <x:c r="J770" t="str">
        <x:v>Worked</x:v>
      </x:c>
      <x:c r="K770" t="str">
        <x:v>Employee 103096; home branch Thurrock; assigned role Operative Porter | Deployment branch: Thurrock | Actual role: Operative Porter | Jobs: 399963 | Customers: HSBC/JLL | Actual hours: 8.5; source records: 1</x:v>
      </x:c>
      <x:c r="L770" t="str">
        <x:v>Include</x:v>
      </x:c>
      <x:c r="M770"/>
      <x:c r="N770"/>
    </x:row>
    <x:row r="771">
      <x:c r="A771" t="str">
        <x:v>Ed Barnes|2026-02-05</x:v>
      </x:c>
      <x:c r="B771" s="888" t="n">
        <x:v>46058</x:v>
      </x:c>
      <x:c r="C771" t="str">
        <x:v>Ed Barnes</x:v>
      </x:c>
      <x:c r="D771" t="str">
        <x:v>Permanent</x:v>
      </x:c>
      <x:c r="E771" t="str">
        <x:v>Thurrock</x:v>
      </x:c>
      <x:c r="F771" t="str">
        <x:v>Operative Porter</x:v>
      </x:c>
      <x:c r="G771" t="str">
        <x:v>400035</x:v>
      </x:c>
      <x:c r="H771" t="str">
        <x:v>Cushman &amp; Wakefield</x:v>
      </x:c>
      <x:c r="I771" s="22" t="n">
        <x:v>5.5</x:v>
      </x:c>
      <x:c r="J771" t="str">
        <x:v>Worked</x:v>
      </x:c>
      <x:c r="K771" t="str">
        <x:v>Employee 103096; home branch Thurrock; assigned role Operative Porter | Deployment branch: Thurrock | Actual role: Operative Porter | Jobs: 400035 | Customers: Cushman &amp; Wakefield | Actual hours: 5.5; source records: 1</x:v>
      </x:c>
      <x:c r="L771" t="str">
        <x:v>Include</x:v>
      </x:c>
      <x:c r="M771"/>
      <x:c r="N771"/>
    </x:row>
    <x:row r="772">
      <x:c r="A772" t="str">
        <x:v>Ed Barnes|2026-02-06</x:v>
      </x:c>
      <x:c r="B772" s="888" t="n">
        <x:v>46059</x:v>
      </x:c>
      <x:c r="C772" t="str">
        <x:v>Ed Barnes</x:v>
      </x:c>
      <x:c r="D772" t="str">
        <x:v>Permanent</x:v>
      </x:c>
      <x:c r="E772" t="str">
        <x:v>Thurrock</x:v>
      </x:c>
      <x:c r="F772" t="str">
        <x:v>Operative Porter</x:v>
      </x:c>
      <x:c r="G772" t="str">
        <x:v>400134</x:v>
      </x:c>
      <x:c r="H772" t="str">
        <x:v>Bank Of America</x:v>
      </x:c>
      <x:c r="I772" s="22" t="n">
        <x:v>6.5</x:v>
      </x:c>
      <x:c r="J772" t="str">
        <x:v>Worked</x:v>
      </x:c>
      <x:c r="K772" t="str">
        <x:v>Employee 103096; home branch Thurrock; assigned role Operative Porter | Deployment branch: Thurrock | Actual role: Operative Porter | Jobs: 400134 | Customers: Bank Of America | Actual hours: 6.5; source records: 1</x:v>
      </x:c>
      <x:c r="L772" t="str">
        <x:v>Include</x:v>
      </x:c>
      <x:c r="M772"/>
      <x:c r="N772"/>
    </x:row>
    <x:row r="773">
      <x:c r="A773" t="str">
        <x:v>Ed Barnes|2026-02-07</x:v>
      </x:c>
      <x:c r="B773" s="888" t="n">
        <x:v>46060</x:v>
      </x:c>
      <x:c r="C773" t="str">
        <x:v>Ed Barnes</x:v>
      </x:c>
      <x:c r="D773" t="str">
        <x:v>Permanent</x:v>
      </x:c>
      <x:c r="E773" t="str">
        <x:v>Thurrock</x:v>
      </x:c>
      <x:c r="F773" t="str">
        <x:v>Operative Porter</x:v>
      </x:c>
      <x:c r="G773" t="str">
        <x:v>396207A</x:v>
      </x:c>
      <x:c r="H773" t="str">
        <x:v>Linklaters LLP</x:v>
      </x:c>
      <x:c r="I773" s="22" t="n">
        <x:v>11</x:v>
      </x:c>
      <x:c r="J773" t="str">
        <x:v>Worked</x:v>
      </x:c>
      <x:c r="K773" t="str">
        <x:v>Employee 103096; home branch Thurrock; assigned role Operative Porter | Deployment branch: Thurrock | Actual role: Operative Porter | Jobs: 396207A | Customers: Linklaters LLP | Actual hours: 11.0; source records: 1</x:v>
      </x:c>
      <x:c r="L773" t="str">
        <x:v>Include</x:v>
      </x:c>
      <x:c r="M773"/>
      <x:c r="N773"/>
    </x:row>
    <x:row r="774">
      <x:c r="A774" t="str">
        <x:v>Ed Barnes|2026-02-08</x:v>
      </x:c>
      <x:c r="B774" s="888" t="n">
        <x:v>46061</x:v>
      </x:c>
      <x:c r="C774" t="str">
        <x:v>Ed Barnes</x:v>
      </x:c>
      <x:c r="D774" t="str">
        <x:v>Permanent</x:v>
      </x:c>
      <x:c r="E774" t="str">
        <x:v>Thurrock</x:v>
      </x:c>
      <x:c r="F774" t="str">
        <x:v>Operative Porter</x:v>
      </x:c>
      <x:c r="G774" t="str">
        <x:v>400134</x:v>
      </x:c>
      <x:c r="H774" t="str">
        <x:v>Bank Of America</x:v>
      </x:c>
      <x:c r="I774" s="22" t="n">
        <x:v>8.5</x:v>
      </x:c>
      <x:c r="J774" t="str">
        <x:v>Worked</x:v>
      </x:c>
      <x:c r="K774" t="str">
        <x:v>Employee 103096; home branch Thurrock; assigned role Operative Porter | Deployment branch: Thurrock | Actual role: Operative Porter | Jobs: 400134 | Customers: Bank Of America | Actual hours: 8.5; source records: 1</x:v>
      </x:c>
      <x:c r="L774" t="str">
        <x:v>Include</x:v>
      </x:c>
      <x:c r="M774"/>
      <x:c r="N774"/>
    </x:row>
    <x:row r="775">
      <x:c r="A775" t="str">
        <x:v>Ed Barnes|2026-02-09</x:v>
      </x:c>
      <x:c r="B775" s="888" t="n">
        <x:v>46062</x:v>
      </x:c>
      <x:c r="C775" t="str">
        <x:v>Ed Barnes</x:v>
      </x:c>
      <x:c r="D775" t="str">
        <x:v>Permanent</x:v>
      </x:c>
      <x:c r="E775" t="str">
        <x:v>Thurrock</x:v>
      </x:c>
      <x:c r="F775" t="str">
        <x:v>Operative Porter</x:v>
      </x:c>
      <x:c r="G775" t="str">
        <x:v>400221</x:v>
      </x:c>
      <x:c r="H775" t="str">
        <x:v>Bank Of America</x:v>
      </x:c>
      <x:c r="I775" s="22" t="n">
        <x:v>5.5</x:v>
      </x:c>
      <x:c r="J775" t="str">
        <x:v>Worked</x:v>
      </x:c>
      <x:c r="K775" t="str">
        <x:v>Employee 103096; home branch Thurrock; assigned role Operative Porter | Deployment branch: Thurrock | Actual role: Operative Porter | Jobs: 400221 | Customers: Bank Of America | Actual hours: 5.5; source records: 1</x:v>
      </x:c>
      <x:c r="L775" t="str">
        <x:v>Include</x:v>
      </x:c>
      <x:c r="M775"/>
      <x:c r="N775"/>
    </x:row>
    <x:row r="776">
      <x:c r="A776" t="str">
        <x:v>Ed Barnes|2026-02-10</x:v>
      </x:c>
      <x:c r="B776" s="888" t="n">
        <x:v>46063</x:v>
      </x:c>
      <x:c r="C776" t="str">
        <x:v>Ed Barnes</x:v>
      </x:c>
      <x:c r="D776" t="str">
        <x:v>Permanent</x:v>
      </x:c>
      <x:c r="E776" t="str">
        <x:v>Thurrock</x:v>
      </x:c>
      <x:c r="F776" t="str">
        <x:v>Operative Porter</x:v>
      </x:c>
      <x:c r="G776" t="str">
        <x:v>399983</x:v>
      </x:c>
      <x:c r="H776" t="str">
        <x:v>Restore – Doc Management/Skoda Maidstone</x:v>
      </x:c>
      <x:c r="I776" s="22" t="n">
        <x:v>6</x:v>
      </x:c>
      <x:c r="J776" t="str">
        <x:v>Worked</x:v>
      </x:c>
      <x:c r="K776" t="str">
        <x:v>Employee 103096; home branch Thurrock; assigned role Operative Porter | Deployment branch: Thurrock | Actual role: Operative Porter | Jobs: 399983 | Customers: Restore – Doc Management/Skoda Maidstone | Actual hours: 6.0; source records: 1</x:v>
      </x:c>
      <x:c r="L776" t="str">
        <x:v>Include</x:v>
      </x:c>
      <x:c r="M776"/>
      <x:c r="N776"/>
    </x:row>
    <x:row r="777">
      <x:c r="A777" t="str">
        <x:v>Ed Barnes|2026-02-11</x:v>
      </x:c>
      <x:c r="B777" s="888" t="n">
        <x:v>46064</x:v>
      </x:c>
      <x:c r="C777" t="str">
        <x:v>Ed Barnes</x:v>
      </x:c>
      <x:c r="D777" t="str">
        <x:v>Permanent</x:v>
      </x:c>
      <x:c r="E777" t="str">
        <x:v>Thurrock</x:v>
      </x:c>
      <x:c r="F777" t="str">
        <x:v>Operative Porter</x:v>
      </x:c>
      <x:c r="G777" t="str">
        <x:v>400112, 399331A</x:v>
      </x:c>
      <x:c r="H777" t="str">
        <x:v>Bank of New York Mellon; Dolinsky/Mr Igor</x:v>
      </x:c>
      <x:c r="I777" s="22" t="n">
        <x:v>12</x:v>
      </x:c>
      <x:c r="J777" t="str">
        <x:v>Worked — 2 records</x:v>
      </x:c>
      <x:c r="K777" t="str">
        <x:v>Employee 103096; home branch Thurrock; assigned role Operative Porter | Deployment branch: Thurrock | Actual role: Operative Porter | Jobs: 400112, 399331A | Customers: Bank of New York Mellon; Dolinsky/Mr Igor | Actual hours: 12.0; source records: 2</x:v>
      </x:c>
      <x:c r="L777" t="str">
        <x:v>Include</x:v>
      </x:c>
      <x:c r="M777"/>
      <x:c r="N777"/>
    </x:row>
    <x:row r="778">
      <x:c r="A778" t="str">
        <x:v>Ed Barnes|2026-02-12</x:v>
      </x:c>
      <x:c r="B778" s="888" t="n">
        <x:v>46065</x:v>
      </x:c>
      <x:c r="C778" t="str">
        <x:v>Ed Barnes</x:v>
      </x:c>
      <x:c r="D778" t="str">
        <x:v>Permanent</x:v>
      </x:c>
      <x:c r="E778" t="str">
        <x:v>Thurrock</x:v>
      </x:c>
      <x:c r="F778" t="str">
        <x:v>Operative Porter</x:v>
      </x:c>
      <x:c r="G778" t="str">
        <x:v>400365</x:v>
      </x:c>
      <x:c r="H778" t="str">
        <x:v>Bank Of America</x:v>
      </x:c>
      <x:c r="I778" s="22" t="n">
        <x:v>4.5</x:v>
      </x:c>
      <x:c r="J778" t="str">
        <x:v>Worked</x:v>
      </x:c>
      <x:c r="K778" t="str">
        <x:v>Employee 103096; home branch Thurrock; assigned role Operative Porter | Deployment branch: Thurrock | Actual role: Operative Porter | Jobs: 400365 | Customers: Bank Of America | Actual hours: 4.5; source records: 1</x:v>
      </x:c>
      <x:c r="L778" t="str">
        <x:v>Include</x:v>
      </x:c>
      <x:c r="M778"/>
      <x:c r="N778"/>
    </x:row>
    <x:row r="779">
      <x:c r="A779" t="str">
        <x:v>Ed Barnes|2026-02-15</x:v>
      </x:c>
      <x:c r="B779" s="888" t="n">
        <x:v>46068</x:v>
      </x:c>
      <x:c r="C779" t="str">
        <x:v>Ed Barnes</x:v>
      </x:c>
      <x:c r="D779" t="str">
        <x:v>Permanent</x:v>
      </x:c>
      <x:c r="E779" t="str">
        <x:v>Thurrock</x:v>
      </x:c>
      <x:c r="F779" t="str">
        <x:v>Operative Porter</x:v>
      </x:c>
      <x:c r="G779" t="str">
        <x:v>396207A</x:v>
      </x:c>
      <x:c r="H779" t="str">
        <x:v>Linklaters LLP</x:v>
      </x:c>
      <x:c r="I779" s="22" t="n">
        <x:v>10</x:v>
      </x:c>
      <x:c r="J779" t="str">
        <x:v>Worked</x:v>
      </x:c>
      <x:c r="K779" t="str">
        <x:v>Employee 103096; home branch Thurrock; assigned role Operative Porter | Deployment branch: Thurrock | Actual role: Operative Porter | Jobs: 396207A | Customers: Linklaters LLP | Actual hours: 10.0; source records: 1</x:v>
      </x:c>
      <x:c r="L779" t="str">
        <x:v>Include</x:v>
      </x:c>
      <x:c r="M779"/>
      <x:c r="N779"/>
    </x:row>
    <x:row r="780">
      <x:c r="A780" t="str">
        <x:v>Ed Barnes|2026-02-16</x:v>
      </x:c>
      <x:c r="B780" s="888" t="n">
        <x:v>46069</x:v>
      </x:c>
      <x:c r="C780" t="str">
        <x:v>Ed Barnes</x:v>
      </x:c>
      <x:c r="D780" t="str">
        <x:v>Permanent</x:v>
      </x:c>
      <x:c r="E780" t="str">
        <x:v>Thurrock</x:v>
      </x:c>
      <x:c r="F780" t="str">
        <x:v>Operative Porter</x:v>
      </x:c>
      <x:c r="G780" t="str">
        <x:v>396204</x:v>
      </x:c>
      <x:c r="H780" t="str">
        <x:v>Knotel UK Ltd</x:v>
      </x:c>
      <x:c r="I780" s="22" t="n">
        <x:v>8.5</x:v>
      </x:c>
      <x:c r="J780" t="str">
        <x:v>Worked</x:v>
      </x:c>
      <x:c r="K780" t="str">
        <x:v>Employee 103096; home branch Thurrock; assigned role Operative Porter | Deployment branch: Thurrock | Actual role: Operative Porter | Jobs: 396204 | Customers: Knotel UK Ltd | Actual hours: 8.5; source records: 1</x:v>
      </x:c>
      <x:c r="L780" t="str">
        <x:v>Include</x:v>
      </x:c>
      <x:c r="M780"/>
      <x:c r="N780"/>
    </x:row>
    <x:row r="781">
      <x:c r="A781" t="str">
        <x:v>Ed Barnes|2026-02-18</x:v>
      </x:c>
      <x:c r="B781" s="888" t="n">
        <x:v>46071</x:v>
      </x:c>
      <x:c r="C781" t="str">
        <x:v>Ed Barnes</x:v>
      </x:c>
      <x:c r="D781" t="str">
        <x:v>Permanent</x:v>
      </x:c>
      <x:c r="E781" t="str">
        <x:v>Thurrock</x:v>
      </x:c>
      <x:c r="F781" t="str">
        <x:v>Operative Porter</x:v>
      </x:c>
      <x:c r="G781" t="str">
        <x:v>400245</x:v>
      </x:c>
      <x:c r="H781" t="str">
        <x:v>Canada Water Libriary</x:v>
      </x:c>
      <x:c r="I781" s="22" t="n">
        <x:v>7.5</x:v>
      </x:c>
      <x:c r="J781" t="str">
        <x:v>Worked</x:v>
      </x:c>
      <x:c r="K781" t="str">
        <x:v>Employee 103096; home branch Thurrock; assigned role Operative Porter | Deployment branch: Thurrock | Actual role: Operative Porter | Jobs: 400245 | Customers: Canada Water Libriary | Actual hours: 7.5; source records: 1</x:v>
      </x:c>
      <x:c r="L781" t="str">
        <x:v>Include</x:v>
      </x:c>
      <x:c r="M781"/>
      <x:c r="N781"/>
    </x:row>
    <x:row r="782">
      <x:c r="A782" t="str">
        <x:v>Ed Barnes|2026-02-19</x:v>
      </x:c>
      <x:c r="B782" s="888" t="n">
        <x:v>46072</x:v>
      </x:c>
      <x:c r="C782" t="str">
        <x:v>Ed Barnes</x:v>
      </x:c>
      <x:c r="D782" t="str">
        <x:v>Permanent</x:v>
      </x:c>
      <x:c r="E782" t="str">
        <x:v>Thurrock</x:v>
      </x:c>
      <x:c r="F782" t="str">
        <x:v>Operative Porter</x:v>
      </x:c>
      <x:c r="G782" t="str">
        <x:v>400250</x:v>
      </x:c>
      <x:c r="H782" t="str">
        <x:v>Apple Europe Limited</x:v>
      </x:c>
      <x:c r="I782" s="22" t="n">
        <x:v>6</x:v>
      </x:c>
      <x:c r="J782" t="str">
        <x:v>Worked</x:v>
      </x:c>
      <x:c r="K782" t="str">
        <x:v>Employee 103096; home branch Thurrock; assigned role Operative Porter | Deployment branch: Thurrock | Actual role: Operative Porter | Jobs: 400250 | Customers: Apple Europe Limited | Actual hours: 6.0; source records: 1</x:v>
      </x:c>
      <x:c r="L782" t="str">
        <x:v>Include</x:v>
      </x:c>
      <x:c r="M782"/>
      <x:c r="N782"/>
    </x:row>
    <x:row r="783">
      <x:c r="A783" t="str">
        <x:v>Ed Barnes|2026-02-20</x:v>
      </x:c>
      <x:c r="B783" s="888" t="n">
        <x:v>46073</x:v>
      </x:c>
      <x:c r="C783" t="str">
        <x:v>Ed Barnes</x:v>
      </x:c>
      <x:c r="D783" t="str">
        <x:v>Permanent</x:v>
      </x:c>
      <x:c r="E783" t="str">
        <x:v>Thurrock</x:v>
      </x:c>
      <x:c r="F783" t="str">
        <x:v>Operative Porter</x:v>
      </x:c>
      <x:c r="G783" t="str">
        <x:v>399928</x:v>
      </x:c>
      <x:c r="H783" t="str">
        <x:v>UBS Investment Bank</x:v>
      </x:c>
      <x:c r="I783" s="22" t="n">
        <x:v>7</x:v>
      </x:c>
      <x:c r="J783" t="str">
        <x:v>Worked</x:v>
      </x:c>
      <x:c r="K783" t="str">
        <x:v>Employee 103096; home branch Thurrock; assigned role Operative Porter | Deployment branch: Thurrock | Actual role: Operative Porter | Jobs: 399928 | Customers: UBS Investment Bank | Actual hours: 7.0; source records: 1</x:v>
      </x:c>
      <x:c r="L783" t="str">
        <x:v>Include</x:v>
      </x:c>
      <x:c r="M783"/>
      <x:c r="N783"/>
    </x:row>
    <x:row r="784">
      <x:c r="A784" t="str">
        <x:v>Ed Barnes|2026-02-23</x:v>
      </x:c>
      <x:c r="B784" s="888" t="n">
        <x:v>46076</x:v>
      </x:c>
      <x:c r="C784" t="str">
        <x:v>Ed Barnes</x:v>
      </x:c>
      <x:c r="D784" t="str">
        <x:v>Permanent</x:v>
      </x:c>
      <x:c r="E784" t="str">
        <x:v>Thurrock</x:v>
      </x:c>
      <x:c r="F784" t="str">
        <x:v>Operative Porter</x:v>
      </x:c>
      <x:c r="G784"/>
      <x:c r="H784"/>
      <x:c r="I784" s="22" t="n">
        <x:v>0</x:v>
      </x:c>
      <x:c r="J784" t="str">
        <x:v>Annual leave</x:v>
      </x:c>
      <x:c r="K784" t="str">
        <x:v>Employee 103096; home branch Thurrock; assigned role Operative Porter | Leave: Annual Leave (Hours) | Leave calendar basis: Variable-pattern period</x:v>
      </x:c>
      <x:c r="L784" t="str">
        <x:v>Include</x:v>
      </x:c>
      <x:c r="M784"/>
      <x:c r="N784"/>
    </x:row>
    <x:row r="785">
      <x:c r="A785" t="str">
        <x:v>Ed Barnes|2026-02-24</x:v>
      </x:c>
      <x:c r="B785" s="888" t="n">
        <x:v>46077</x:v>
      </x:c>
      <x:c r="C785" t="str">
        <x:v>Ed Barnes</x:v>
      </x:c>
      <x:c r="D785" t="str">
        <x:v>Permanent</x:v>
      </x:c>
      <x:c r="E785" t="str">
        <x:v>Thurrock</x:v>
      </x:c>
      <x:c r="F785" t="str">
        <x:v>Operative Porter</x:v>
      </x:c>
      <x:c r="G785"/>
      <x:c r="H785"/>
      <x:c r="I785" s="22" t="n">
        <x:v>0</x:v>
      </x:c>
      <x:c r="J785" t="str">
        <x:v>Annual leave</x:v>
      </x:c>
      <x:c r="K785" t="str">
        <x:v>Employee 103096; home branch Thurrock; assigned role Operative Porter | Leave: Annual Leave (Hours) | Leave calendar basis: Variable-pattern period</x:v>
      </x:c>
      <x:c r="L785" t="str">
        <x:v>Include</x:v>
      </x:c>
      <x:c r="M785"/>
      <x:c r="N785"/>
    </x:row>
    <x:row r="786">
      <x:c r="A786" t="str">
        <x:v>Ed Barnes|2026-02-25</x:v>
      </x:c>
      <x:c r="B786" s="888" t="n">
        <x:v>46078</x:v>
      </x:c>
      <x:c r="C786" t="str">
        <x:v>Ed Barnes</x:v>
      </x:c>
      <x:c r="D786" t="str">
        <x:v>Permanent</x:v>
      </x:c>
      <x:c r="E786" t="str">
        <x:v>Thurrock</x:v>
      </x:c>
      <x:c r="F786" t="str">
        <x:v>Operative Porter</x:v>
      </x:c>
      <x:c r="G786"/>
      <x:c r="H786"/>
      <x:c r="I786" s="22" t="n">
        <x:v>0</x:v>
      </x:c>
      <x:c r="J786" t="str">
        <x:v>Annual leave</x:v>
      </x:c>
      <x:c r="K786" t="str">
        <x:v>Employee 103096; home branch Thurrock; assigned role Operative Porter | Leave: Annual Leave (Hours) | Leave calendar basis: Variable-pattern period</x:v>
      </x:c>
      <x:c r="L786" t="str">
        <x:v>Include</x:v>
      </x:c>
      <x:c r="M786"/>
      <x:c r="N786"/>
    </x:row>
    <x:row r="787">
      <x:c r="A787" t="str">
        <x:v>Emin Ahmed|2026-02-02</x:v>
      </x:c>
      <x:c r="B787" s="888" t="n">
        <x:v>46055</x:v>
      </x:c>
      <x:c r="C787" t="str">
        <x:v>Emin Ahmed</x:v>
      </x:c>
      <x:c r="D787" t="str">
        <x:v>Permanent</x:v>
      </x:c>
      <x:c r="E787" t="str">
        <x:v>Birmingham</x:v>
      </x:c>
      <x:c r="F787" t="str">
        <x:v>Operative Driver</x:v>
      </x:c>
      <x:c r="G787" t="str">
        <x:v>396714</x:v>
      </x:c>
      <x:c r="H787" t="str">
        <x:v>Jaguar Land Rover Limited</x:v>
      </x:c>
      <x:c r="I787" s="22" t="n">
        <x:v>8.5</x:v>
      </x:c>
      <x:c r="J787" t="str">
        <x:v>Worked</x:v>
      </x:c>
      <x:c r="K787" t="str">
        <x:v>Employee 1674; home branch Birmingham; assigned role Operative Driver | Deployment branch: Birmingham | Actual role: Operative Driver | Jobs: 396714 | Customers: Jaguar Land Rover Limited | Actual hours: 8.5; source records: 1</x:v>
      </x:c>
      <x:c r="L787" t="str">
        <x:v>Include</x:v>
      </x:c>
      <x:c r="M787"/>
      <x:c r="N787"/>
    </x:row>
    <x:row r="788">
      <x:c r="A788" t="str">
        <x:v>Emin Ahmed|2026-02-03</x:v>
      </x:c>
      <x:c r="B788" s="888" t="n">
        <x:v>46056</x:v>
      </x:c>
      <x:c r="C788" t="str">
        <x:v>Emin Ahmed</x:v>
      </x:c>
      <x:c r="D788" t="str">
        <x:v>Permanent</x:v>
      </x:c>
      <x:c r="E788" t="str">
        <x:v>Birmingham</x:v>
      </x:c>
      <x:c r="F788" t="str">
        <x:v>Operative Driver</x:v>
      </x:c>
      <x:c r="G788" t="str">
        <x:v>399815, 399944</x:v>
      </x:c>
      <x:c r="H788" t="str">
        <x:v>MoJ; West Midlands Police</x:v>
      </x:c>
      <x:c r="I788" s="22" t="n">
        <x:v>6</x:v>
      </x:c>
      <x:c r="J788" t="str">
        <x:v>Worked — 2 records</x:v>
      </x:c>
      <x:c r="K788" t="str">
        <x:v>Employee 1674; home branch Birmingham; assigned role Operative Driver | Deployment branch: Birmingham | Actual role: Operative Driver | Jobs: 399815, 399944 | Customers: MoJ; West Midlands Police | Actual hours: 6.0; source records: 2</x:v>
      </x:c>
      <x:c r="L788" t="str">
        <x:v>Include</x:v>
      </x:c>
      <x:c r="M788"/>
      <x:c r="N788"/>
    </x:row>
    <x:row r="789">
      <x:c r="A789" t="str">
        <x:v>Emin Ahmed|2026-02-04</x:v>
      </x:c>
      <x:c r="B789" s="888" t="n">
        <x:v>46057</x:v>
      </x:c>
      <x:c r="C789" t="str">
        <x:v>Emin Ahmed</x:v>
      </x:c>
      <x:c r="D789" t="str">
        <x:v>Permanent</x:v>
      </x:c>
      <x:c r="E789" t="str">
        <x:v>Birmingham</x:v>
      </x:c>
      <x:c r="F789" t="str">
        <x:v>Operative Driver</x:v>
      </x:c>
      <x:c r="G789" t="str">
        <x:v>399100</x:v>
      </x:c>
      <x:c r="H789" t="str">
        <x:v>Midland Heart</x:v>
      </x:c>
      <x:c r="I789" s="22" t="n">
        <x:v>4.5</x:v>
      </x:c>
      <x:c r="J789" t="str">
        <x:v>Worked</x:v>
      </x:c>
      <x:c r="K789" t="str">
        <x:v>Employee 1674; home branch Birmingham; assigned role Operative Driver | Deployment branch: Birmingham | Actual role: Operative Driver | Jobs: 399100 | Customers: Midland Heart | Actual hours: 4.5; source records: 1</x:v>
      </x:c>
      <x:c r="L789" t="str">
        <x:v>Include</x:v>
      </x:c>
      <x:c r="M789"/>
      <x:c r="N789"/>
    </x:row>
    <x:row r="790">
      <x:c r="A790" t="str">
        <x:v>Emin Ahmed|2026-02-05</x:v>
      </x:c>
      <x:c r="B790" s="888" t="n">
        <x:v>46058</x:v>
      </x:c>
      <x:c r="C790" t="str">
        <x:v>Emin Ahmed</x:v>
      </x:c>
      <x:c r="D790" t="str">
        <x:v>Permanent</x:v>
      </x:c>
      <x:c r="E790" t="str">
        <x:v>Birmingham</x:v>
      </x:c>
      <x:c r="F790" t="str">
        <x:v>Operative Driver</x:v>
      </x:c>
      <x:c r="G790" t="str">
        <x:v>398111</x:v>
      </x:c>
      <x:c r="H790" t="str">
        <x:v>West Midlands Police</x:v>
      </x:c>
      <x:c r="I790" s="22" t="n">
        <x:v>9</x:v>
      </x:c>
      <x:c r="J790" t="str">
        <x:v>Worked</x:v>
      </x:c>
      <x:c r="K790" t="str">
        <x:v>Employee 1674; home branch Birmingham; assigned role Operative Driver | Deployment branch: Birmingham | Actual role: Operative Driver | Jobs: 398111 | Customers: West Midlands Police | Actual hours: 9.0; source records: 1</x:v>
      </x:c>
      <x:c r="L790" t="str">
        <x:v>Include</x:v>
      </x:c>
      <x:c r="M790"/>
      <x:c r="N790"/>
    </x:row>
    <x:row r="791">
      <x:c r="A791" t="str">
        <x:v>Emin Ahmed|2026-02-06</x:v>
      </x:c>
      <x:c r="B791" s="888" t="n">
        <x:v>46059</x:v>
      </x:c>
      <x:c r="C791" t="str">
        <x:v>Emin Ahmed</x:v>
      </x:c>
      <x:c r="D791" t="str">
        <x:v>Permanent</x:v>
      </x:c>
      <x:c r="E791" t="str">
        <x:v>Birmingham</x:v>
      </x:c>
      <x:c r="F791" t="str">
        <x:v>Operative Driver</x:v>
      </x:c>
      <x:c r="G791" t="str">
        <x:v>398111</x:v>
      </x:c>
      <x:c r="H791" t="str">
        <x:v>West Midlands Police</x:v>
      </x:c>
      <x:c r="I791" s="22" t="n">
        <x:v>9</x:v>
      </x:c>
      <x:c r="J791" t="str">
        <x:v>Worked</x:v>
      </x:c>
      <x:c r="K791" t="str">
        <x:v>Employee 1674; home branch Birmingham; assigned role Operative Driver | Deployment branch: Birmingham | Actual role: Operative Driver | Jobs: 398111 | Customers: West Midlands Police | Actual hours: 9.0; source records: 1</x:v>
      </x:c>
      <x:c r="L791" t="str">
        <x:v>Include</x:v>
      </x:c>
      <x:c r="M791"/>
      <x:c r="N791"/>
    </x:row>
    <x:row r="792">
      <x:c r="A792" t="str">
        <x:v>Emin Ahmed|2026-02-09</x:v>
      </x:c>
      <x:c r="B792" s="888" t="n">
        <x:v>46062</x:v>
      </x:c>
      <x:c r="C792" t="str">
        <x:v>Emin Ahmed</x:v>
      </x:c>
      <x:c r="D792" t="str">
        <x:v>Permanent</x:v>
      </x:c>
      <x:c r="E792" t="str">
        <x:v>Birmingham</x:v>
      </x:c>
      <x:c r="F792" t="str">
        <x:v>Operative Driver</x:v>
      </x:c>
      <x:c r="G792" t="str">
        <x:v>400203, 400206, 391379</x:v>
      </x:c>
      <x:c r="H792" t="str">
        <x:v>Midland Heart Limited; Restore Information Management (Restore Digital)</x:v>
      </x:c>
      <x:c r="I792" s="22" t="n">
        <x:v>5</x:v>
      </x:c>
      <x:c r="J792" t="str">
        <x:v>Worked — 3 records</x:v>
      </x:c>
      <x:c r="K792" t="str">
        <x:v>Employee 1674; home branch Birmingham; assigned role Operative Driver | Deployment branch: Birmingham | Actual role: Operative Driver | Jobs: 400203, 400206, 391379 | Customers: Midland Heart Limited; Restore Information Management (Restore Digital) | Actual hours: 5.0; source records: 3</x:v>
      </x:c>
      <x:c r="L792" t="str">
        <x:v>Include</x:v>
      </x:c>
      <x:c r="M792"/>
      <x:c r="N792"/>
    </x:row>
    <x:row r="793">
      <x:c r="A793" t="str">
        <x:v>Emin Ahmed|2026-02-10</x:v>
      </x:c>
      <x:c r="B793" s="888" t="n">
        <x:v>46063</x:v>
      </x:c>
      <x:c r="C793" t="str">
        <x:v>Emin Ahmed</x:v>
      </x:c>
      <x:c r="D793" t="str">
        <x:v>Permanent</x:v>
      </x:c>
      <x:c r="E793" t="str">
        <x:v>Birmingham</x:v>
      </x:c>
      <x:c r="F793" t="str">
        <x:v>Operative Driver</x:v>
      </x:c>
      <x:c r="G793" t="str">
        <x:v>399697</x:v>
      </x:c>
      <x:c r="H793" t="str">
        <x:v>Department of Health</x:v>
      </x:c>
      <x:c r="I793" s="22" t="n">
        <x:v>8.5</x:v>
      </x:c>
      <x:c r="J793" t="str">
        <x:v>Worked</x:v>
      </x:c>
      <x:c r="K793" t="str">
        <x:v>Employee 1674; home branch Birmingham; assigned role Operative Driver | Deployment branch: Thurrock | Actual role: Operative Porter | Jobs: 399697 | Customers: Department of Health | Actual hours: 8.5; source records: 1</x:v>
      </x:c>
      <x:c r="L793" t="str">
        <x:v>Include</x:v>
      </x:c>
      <x:c r="M793"/>
      <x:c r="N793"/>
    </x:row>
    <x:row r="794">
      <x:c r="A794" t="str">
        <x:v>Emin Ahmed|2026-02-11</x:v>
      </x:c>
      <x:c r="B794" s="888" t="n">
        <x:v>46064</x:v>
      </x:c>
      <x:c r="C794" t="str">
        <x:v>Emin Ahmed</x:v>
      </x:c>
      <x:c r="D794" t="str">
        <x:v>Permanent</x:v>
      </x:c>
      <x:c r="E794" t="str">
        <x:v>Birmingham</x:v>
      </x:c>
      <x:c r="F794" t="str">
        <x:v>Operative Driver</x:v>
      </x:c>
      <x:c r="G794" t="str">
        <x:v>400074</x:v>
      </x:c>
      <x:c r="H794" t="str">
        <x:v>Midland Heart</x:v>
      </x:c>
      <x:c r="I794" s="22" t="n">
        <x:v>6</x:v>
      </x:c>
      <x:c r="J794" t="str">
        <x:v>Worked</x:v>
      </x:c>
      <x:c r="K794" t="str">
        <x:v>Employee 1674; home branch Birmingham; assigned role Operative Driver | Deployment branch: Birmingham | Actual role: Operative Driver | Jobs: 400074 | Customers: Midland Heart | Actual hours: 6.0; source records: 1</x:v>
      </x:c>
      <x:c r="L794" t="str">
        <x:v>Include</x:v>
      </x:c>
      <x:c r="M794"/>
      <x:c r="N794"/>
    </x:row>
    <x:row r="795">
      <x:c r="A795" t="str">
        <x:v>Emin Ahmed|2026-02-12</x:v>
      </x:c>
      <x:c r="B795" s="888" t="n">
        <x:v>46065</x:v>
      </x:c>
      <x:c r="C795" t="str">
        <x:v>Emin Ahmed</x:v>
      </x:c>
      <x:c r="D795" t="str">
        <x:v>Permanent</x:v>
      </x:c>
      <x:c r="E795" t="str">
        <x:v>Birmingham</x:v>
      </x:c>
      <x:c r="F795" t="str">
        <x:v>Operative Driver</x:v>
      </x:c>
      <x:c r="G795" t="str">
        <x:v>400256</x:v>
      </x:c>
      <x:c r="H795" t="str">
        <x:v>Marel GB Ltd</x:v>
      </x:c>
      <x:c r="I795" s="22" t="n">
        <x:v>8</x:v>
      </x:c>
      <x:c r="J795" t="str">
        <x:v>Worked</x:v>
      </x:c>
      <x:c r="K795" t="str">
        <x:v>Employee 1674; home branch Birmingham; assigned role Operative Driver | Deployment branch: Birmingham | Actual role: Operative Driver | Jobs: 400256 | Customers: Marel GB Ltd | Actual hours: 8.0; source records: 1</x:v>
      </x:c>
      <x:c r="L795" t="str">
        <x:v>Include</x:v>
      </x:c>
      <x:c r="M795"/>
      <x:c r="N795"/>
    </x:row>
    <x:row r="796">
      <x:c r="A796" t="str">
        <x:v>Emin Ahmed|2026-02-13</x:v>
      </x:c>
      <x:c r="B796" s="888" t="n">
        <x:v>46066</x:v>
      </x:c>
      <x:c r="C796" t="str">
        <x:v>Emin Ahmed</x:v>
      </x:c>
      <x:c r="D796" t="str">
        <x:v>Permanent</x:v>
      </x:c>
      <x:c r="E796" t="str">
        <x:v>Birmingham</x:v>
      </x:c>
      <x:c r="F796" t="str">
        <x:v>Operative Driver</x:v>
      </x:c>
      <x:c r="G796" t="str">
        <x:v>398910</x:v>
      </x:c>
      <x:c r="H796" t="str">
        <x:v>JLR - eTrackers</x:v>
      </x:c>
      <x:c r="I796" s="22" t="n">
        <x:v>8.5</x:v>
      </x:c>
      <x:c r="J796" t="str">
        <x:v>Worked</x:v>
      </x:c>
      <x:c r="K796" t="str">
        <x:v>Employee 1674; home branch Birmingham; assigned role Operative Driver | Deployment branch: Birmingham | Actual role: Operative Driver | Jobs: 398910 | Customers: JLR - eTrackers | Actual hours: 8.5; source records: 1</x:v>
      </x:c>
      <x:c r="L796" t="str">
        <x:v>Include</x:v>
      </x:c>
      <x:c r="M796"/>
      <x:c r="N796"/>
    </x:row>
    <x:row r="797">
      <x:c r="A797" t="str">
        <x:v>Emin Ahmed|2026-02-16</x:v>
      </x:c>
      <x:c r="B797" s="888" t="n">
        <x:v>46069</x:v>
      </x:c>
      <x:c r="C797" t="str">
        <x:v>Emin Ahmed</x:v>
      </x:c>
      <x:c r="D797" t="str">
        <x:v>Permanent</x:v>
      </x:c>
      <x:c r="E797" t="str">
        <x:v>Birmingham</x:v>
      </x:c>
      <x:c r="F797" t="str">
        <x:v>Operative Driver</x:v>
      </x:c>
      <x:c r="G797" t="str">
        <x:v>400137</x:v>
      </x:c>
      <x:c r="H797" t="str">
        <x:v>HSBC - February 2026 Deliveries</x:v>
      </x:c>
      <x:c r="I797" s="22" t="n">
        <x:v>9</x:v>
      </x:c>
      <x:c r="J797" t="str">
        <x:v>Worked</x:v>
      </x:c>
      <x:c r="K797" t="str">
        <x:v>Employee 1674; home branch Birmingham; assigned role Operative Driver | Deployment branch: Birmingham | Actual role: Operative Driver | Jobs: 400137 | Customers: HSBC - February 2026 Deliveries | Actual hours: 9.0; source records: 1</x:v>
      </x:c>
      <x:c r="L797" t="str">
        <x:v>Include</x:v>
      </x:c>
      <x:c r="M797"/>
      <x:c r="N797"/>
    </x:row>
    <x:row r="798">
      <x:c r="A798" t="str">
        <x:v>Emin Ahmed|2026-02-18</x:v>
      </x:c>
      <x:c r="B798" s="888" t="n">
        <x:v>46071</x:v>
      </x:c>
      <x:c r="C798" t="str">
        <x:v>Emin Ahmed</x:v>
      </x:c>
      <x:c r="D798" t="str">
        <x:v>Permanent</x:v>
      </x:c>
      <x:c r="E798" t="str">
        <x:v>Birmingham</x:v>
      </x:c>
      <x:c r="F798" t="str">
        <x:v>Operative Driver</x:v>
      </x:c>
      <x:c r="G798" t="str">
        <x:v>397675</x:v>
      </x:c>
      <x:c r="H798" t="str">
        <x:v>HSBC - November 2025 Deliveries</x:v>
      </x:c>
      <x:c r="I798" s="22" t="n">
        <x:v>10</x:v>
      </x:c>
      <x:c r="J798" t="str">
        <x:v>Worked</x:v>
      </x:c>
      <x:c r="K798" t="str">
        <x:v>Employee 1674; home branch Birmingham; assigned role Operative Driver | Deployment branch: Birmingham | Actual role: Operative Driver | Jobs: 397675 | Customers: HSBC - November 2025 Deliveries | Actual hours: 10.0; source records: 1</x:v>
      </x:c>
      <x:c r="L798" t="str">
        <x:v>Include</x:v>
      </x:c>
      <x:c r="M798"/>
      <x:c r="N798"/>
    </x:row>
    <x:row r="799">
      <x:c r="A799" t="str">
        <x:v>Emin Ahmed|2026-02-19</x:v>
      </x:c>
      <x:c r="B799" s="888" t="n">
        <x:v>46072</x:v>
      </x:c>
      <x:c r="C799" t="str">
        <x:v>Emin Ahmed</x:v>
      </x:c>
      <x:c r="D799" t="str">
        <x:v>Permanent</x:v>
      </x:c>
      <x:c r="E799" t="str">
        <x:v>Birmingham</x:v>
      </x:c>
      <x:c r="F799" t="str">
        <x:v>Operative Driver</x:v>
      </x:c>
      <x:c r="G799" t="str">
        <x:v>399504</x:v>
      </x:c>
      <x:c r="H799" t="str">
        <x:v>West Midlands Police</x:v>
      </x:c>
      <x:c r="I799" s="22" t="n">
        <x:v>5</x:v>
      </x:c>
      <x:c r="J799" t="str">
        <x:v>Worked</x:v>
      </x:c>
      <x:c r="K799" t="str">
        <x:v>Employee 1674; home branch Birmingham; assigned role Operative Driver | Deployment branch: Birmingham | Actual role: Operative Porter | Jobs: 399504 | Customers: West Midlands Police | Actual hours: 5.0; source records: 1</x:v>
      </x:c>
      <x:c r="L799" t="str">
        <x:v>Include</x:v>
      </x:c>
      <x:c r="M799"/>
      <x:c r="N799"/>
    </x:row>
    <x:row r="800">
      <x:c r="A800" t="str">
        <x:v>Emin Ahmed|2026-02-20</x:v>
      </x:c>
      <x:c r="B800" s="888" t="n">
        <x:v>46073</x:v>
      </x:c>
      <x:c r="C800" t="str">
        <x:v>Emin Ahmed</x:v>
      </x:c>
      <x:c r="D800" t="str">
        <x:v>Permanent</x:v>
      </x:c>
      <x:c r="E800" t="str">
        <x:v>Birmingham</x:v>
      </x:c>
      <x:c r="F800" t="str">
        <x:v>Operative Driver</x:v>
      </x:c>
      <x:c r="G800" t="str">
        <x:v>389734, 400492</x:v>
      </x:c>
      <x:c r="H800" t="str">
        <x:v>Environmental Concern; Midland Heart Limited</x:v>
      </x:c>
      <x:c r="I800" s="22" t="n">
        <x:v>11</x:v>
      </x:c>
      <x:c r="J800" t="str">
        <x:v>Worked — 2 records</x:v>
      </x:c>
      <x:c r="K800" t="str">
        <x:v>Employee 1674; home branch Birmingham; assigned role Operative Driver | Deployment branch: Birmingham | Actual role: Operative Driver | Jobs: 389734, 400492 | Customers: Environmental Concern; Midland Heart Limited | Actual hours: 11.0; source records: 2</x:v>
      </x:c>
      <x:c r="L800" t="str">
        <x:v>Include</x:v>
      </x:c>
      <x:c r="M800"/>
      <x:c r="N800"/>
    </x:row>
    <x:row r="801">
      <x:c r="A801" t="str">
        <x:v>Emin Ahmed|2026-02-23</x:v>
      </x:c>
      <x:c r="B801" s="888" t="n">
        <x:v>46076</x:v>
      </x:c>
      <x:c r="C801" t="str">
        <x:v>Emin Ahmed</x:v>
      </x:c>
      <x:c r="D801" t="str">
        <x:v>Permanent</x:v>
      </x:c>
      <x:c r="E801" t="str">
        <x:v>Birmingham</x:v>
      </x:c>
      <x:c r="F801" t="str">
        <x:v>Operative Driver</x:v>
      </x:c>
      <x:c r="G801" t="str">
        <x:v>399714</x:v>
      </x:c>
      <x:c r="H801" t="str">
        <x:v>Derbyshire Constabulary</x:v>
      </x:c>
      <x:c r="I801" s="22" t="n">
        <x:v>9.5</x:v>
      </x:c>
      <x:c r="J801" t="str">
        <x:v>Worked</x:v>
      </x:c>
      <x:c r="K801" t="str">
        <x:v>Employee 1674; home branch Birmingham; assigned role Operative Driver | Deployment branch: Birmingham | Actual role: Operative Driver | Jobs: 399714 | Customers: Derbyshire Constabulary | Actual hours: 9.5; source records: 1</x:v>
      </x:c>
      <x:c r="L801" t="str">
        <x:v>Include</x:v>
      </x:c>
      <x:c r="M801"/>
      <x:c r="N801"/>
    </x:row>
    <x:row r="802">
      <x:c r="A802" t="str">
        <x:v>Emin Ahmed|2026-02-24</x:v>
      </x:c>
      <x:c r="B802" s="888" t="n">
        <x:v>46077</x:v>
      </x:c>
      <x:c r="C802" t="str">
        <x:v>Emin Ahmed</x:v>
      </x:c>
      <x:c r="D802" t="str">
        <x:v>Permanent</x:v>
      </x:c>
      <x:c r="E802" t="str">
        <x:v>Birmingham</x:v>
      </x:c>
      <x:c r="F802" t="str">
        <x:v>Operative Driver</x:v>
      </x:c>
      <x:c r="G802" t="str">
        <x:v>399714</x:v>
      </x:c>
      <x:c r="H802" t="str">
        <x:v>Derbyshire Constabulary</x:v>
      </x:c>
      <x:c r="I802" s="22" t="n">
        <x:v>9</x:v>
      </x:c>
      <x:c r="J802" t="str">
        <x:v>Worked</x:v>
      </x:c>
      <x:c r="K802" t="str">
        <x:v>Employee 1674; home branch Birmingham; assigned role Operative Driver | Deployment branch: Birmingham | Actual role: Operative Driver | Jobs: 399714 | Customers: Derbyshire Constabulary | Actual hours: 9.0; source records: 1</x:v>
      </x:c>
      <x:c r="L802" t="str">
        <x:v>Include</x:v>
      </x:c>
      <x:c r="M802"/>
      <x:c r="N802"/>
    </x:row>
    <x:row r="803">
      <x:c r="A803" t="str">
        <x:v>Emin Ahmed|2026-02-25</x:v>
      </x:c>
      <x:c r="B803" s="888" t="n">
        <x:v>46078</x:v>
      </x:c>
      <x:c r="C803" t="str">
        <x:v>Emin Ahmed</x:v>
      </x:c>
      <x:c r="D803" t="str">
        <x:v>Permanent</x:v>
      </x:c>
      <x:c r="E803" t="str">
        <x:v>Birmingham</x:v>
      </x:c>
      <x:c r="F803" t="str">
        <x:v>Operative Driver</x:v>
      </x:c>
      <x:c r="G803" t="str">
        <x:v>399714</x:v>
      </x:c>
      <x:c r="H803" t="str">
        <x:v>Derbyshire Constabulary</x:v>
      </x:c>
      <x:c r="I803" s="22" t="n">
        <x:v>9.5</x:v>
      </x:c>
      <x:c r="J803" t="str">
        <x:v>Worked</x:v>
      </x:c>
      <x:c r="K803" t="str">
        <x:v>Employee 1674; home branch Birmingham; assigned role Operative Driver | Deployment branch: Birmingham | Actual role: Operative Driver | Jobs: 399714 | Customers: Derbyshire Constabulary | Actual hours: 9.5; source records: 1</x:v>
      </x:c>
      <x:c r="L803" t="str">
        <x:v>Include</x:v>
      </x:c>
      <x:c r="M803"/>
      <x:c r="N803"/>
    </x:row>
    <x:row r="804">
      <x:c r="A804" t="str">
        <x:v>Emin Ahmed|2026-02-26</x:v>
      </x:c>
      <x:c r="B804" s="888" t="n">
        <x:v>46079</x:v>
      </x:c>
      <x:c r="C804" t="str">
        <x:v>Emin Ahmed</x:v>
      </x:c>
      <x:c r="D804" t="str">
        <x:v>Permanent</x:v>
      </x:c>
      <x:c r="E804" t="str">
        <x:v>Birmingham</x:v>
      </x:c>
      <x:c r="F804" t="str">
        <x:v>Operative Driver</x:v>
      </x:c>
      <x:c r="G804" t="str">
        <x:v>395182</x:v>
      </x:c>
      <x:c r="H804" t="str">
        <x:v>UK Biocentre</x:v>
      </x:c>
      <x:c r="I804" s="22" t="n">
        <x:v>10.5</x:v>
      </x:c>
      <x:c r="J804" t="str">
        <x:v>Worked</x:v>
      </x:c>
      <x:c r="K804" t="str">
        <x:v>Employee 1674; home branch Birmingham; assigned role Operative Driver | Deployment branch: Birmingham | Actual role: Operative Driver | Jobs: 395182 | Customers: UK Biocentre | Actual hours: 10.5; source records: 1</x:v>
      </x:c>
      <x:c r="L804" t="str">
        <x:v>Include</x:v>
      </x:c>
      <x:c r="M804"/>
      <x:c r="N804"/>
    </x:row>
    <x:row r="805">
      <x:c r="A805" t="str">
        <x:v>Emin Ahmed|2026-02-27</x:v>
      </x:c>
      <x:c r="B805" s="888" t="n">
        <x:v>46080</x:v>
      </x:c>
      <x:c r="C805" t="str">
        <x:v>Emin Ahmed</x:v>
      </x:c>
      <x:c r="D805" t="str">
        <x:v>Permanent</x:v>
      </x:c>
      <x:c r="E805" t="str">
        <x:v>Birmingham</x:v>
      </x:c>
      <x:c r="F805" t="str">
        <x:v>Operative Driver</x:v>
      </x:c>
      <x:c r="G805" t="str">
        <x:v>399266, 400637</x:v>
      </x:c>
      <x:c r="H805" t="str">
        <x:v>Midland Heart; Midland Heart Limited</x:v>
      </x:c>
      <x:c r="I805" s="22" t="n">
        <x:v>4</x:v>
      </x:c>
      <x:c r="J805" t="str">
        <x:v>Worked — 2 records</x:v>
      </x:c>
      <x:c r="K805" t="str">
        <x:v>Employee 1674; home branch Birmingham; assigned role Operative Driver | Deployment branch: Birmingham | Actual role: Operative Driver | Jobs: 399266, 400637 | Customers: Midland Heart; Midland Heart Limited | Actual hours: 4.0; source records: 2</x:v>
      </x:c>
      <x:c r="L805" t="str">
        <x:v>Include</x:v>
      </x:c>
      <x:c r="M805"/>
      <x:c r="N805"/>
    </x:row>
    <x:row r="806">
      <x:c r="A806" t="str">
        <x:v>Emin Ahmed|2026-02-28</x:v>
      </x:c>
      <x:c r="B806" s="888" t="n">
        <x:v>46081</x:v>
      </x:c>
      <x:c r="C806" t="str">
        <x:v>Emin Ahmed</x:v>
      </x:c>
      <x:c r="D806" t="str">
        <x:v>Permanent</x:v>
      </x:c>
      <x:c r="E806" t="str">
        <x:v>Birmingham</x:v>
      </x:c>
      <x:c r="F806" t="str">
        <x:v>Operative Driver</x:v>
      </x:c>
      <x:c r="G806" t="str">
        <x:v>400415</x:v>
      </x:c>
      <x:c r="H806" t="str">
        <x:v>Derbyshire Constabulary</x:v>
      </x:c>
      <x:c r="I806" s="22" t="n">
        <x:v>6</x:v>
      </x:c>
      <x:c r="J806" t="str">
        <x:v>Worked</x:v>
      </x:c>
      <x:c r="K806" t="str">
        <x:v>Employee 1674; home branch Birmingham; assigned role Operative Driver | Deployment branch: Birmingham | Actual role: Operative Driver | Jobs: 400415 | Customers: Derbyshire Constabulary | Actual hours: 6.0; source records: 1</x:v>
      </x:c>
      <x:c r="L806" t="str">
        <x:v>Include</x:v>
      </x:c>
      <x:c r="M806"/>
      <x:c r="N806"/>
    </x:row>
    <x:row r="807">
      <x:c r="A807" t="str">
        <x:v>Fabian Crane|2026-02-06</x:v>
      </x:c>
      <x:c r="B807" s="888" t="n">
        <x:v>46059</x:v>
      </x:c>
      <x:c r="C807" t="str">
        <x:v>Fabian Crane</x:v>
      </x:c>
      <x:c r="D807" t="str">
        <x:v>Permanent</x:v>
      </x:c>
      <x:c r="E807" t="str">
        <x:v>Oxford</x:v>
      </x:c>
      <x:c r="F807" t="str">
        <x:v>Operative Porter</x:v>
      </x:c>
      <x:c r="G807"/>
      <x:c r="H807"/>
      <x:c r="I807" s="22" t="n">
        <x:v>0</x:v>
      </x:c>
      <x:c r="J807" t="str">
        <x:v>Annual leave</x:v>
      </x:c>
      <x:c r="K807" t="str">
        <x:v>Employee 104528; home branch Oxford; assigned role Operative Porter | Leave: Annual Leave (Days) | Leave calendar basis: Variable-pattern period</x:v>
      </x:c>
      <x:c r="L807" t="str">
        <x:v>Include</x:v>
      </x:c>
      <x:c r="M807"/>
      <x:c r="N807"/>
    </x:row>
    <x:row r="808">
      <x:c r="A808" t="str">
        <x:v>Fabian Crane|2026-02-17</x:v>
      </x:c>
      <x:c r="B808" s="888" t="n">
        <x:v>46070</x:v>
      </x:c>
      <x:c r="C808" t="str">
        <x:v>Fabian Crane</x:v>
      </x:c>
      <x:c r="D808" t="str">
        <x:v>Permanent</x:v>
      </x:c>
      <x:c r="E808" t="str">
        <x:v>Oxford</x:v>
      </x:c>
      <x:c r="F808" t="str">
        <x:v>Operative Porter</x:v>
      </x:c>
      <x:c r="G808" t="str">
        <x:v>396252</x:v>
      </x:c>
      <x:c r="H808" t="str">
        <x:v>PepsiCo</x:v>
      </x:c>
      <x:c r="I808" s="22" t="n">
        <x:v>10</x:v>
      </x:c>
      <x:c r="J808" t="str">
        <x:v>Worked</x:v>
      </x:c>
      <x:c r="K808" t="str">
        <x:v>Employee 104528; home branch Oxford; assigned role Operative Porter | Deployment branch: Oxford | Actual role: Operative Driver | Jobs: 396252 | Customers: PepsiCo | Actual hours: 10.0; source records: 1</x:v>
      </x:c>
      <x:c r="L808" t="str">
        <x:v>Include</x:v>
      </x:c>
      <x:c r="M808"/>
      <x:c r="N808"/>
    </x:row>
    <x:row r="809">
      <x:c r="A809" t="str">
        <x:v>Fabian Crane|2026-02-26</x:v>
      </x:c>
      <x:c r="B809" s="888" t="n">
        <x:v>46079</x:v>
      </x:c>
      <x:c r="C809" t="str">
        <x:v>Fabian Crane</x:v>
      </x:c>
      <x:c r="D809" t="str">
        <x:v>Permanent</x:v>
      </x:c>
      <x:c r="E809" t="str">
        <x:v>Oxford</x:v>
      </x:c>
      <x:c r="F809" t="str">
        <x:v>Operative Porter</x:v>
      </x:c>
      <x:c r="G809" t="str">
        <x:v>400533</x:v>
      </x:c>
      <x:c r="H809" t="str">
        <x:v>Vertex Pharmaceuticals Limited</x:v>
      </x:c>
      <x:c r="I809" s="22" t="n">
        <x:v>3</x:v>
      </x:c>
      <x:c r="J809" t="str">
        <x:v>Worked</x:v>
      </x:c>
      <x:c r="K809" t="str">
        <x:v>Employee 104528; home branch Oxford; assigned role Operative Porter | Deployment branch: Oxford | Actual role: Operative Driver | Jobs: 400533 | Customers: Vertex Pharmaceuticals Limited | Actual hours: 3.0; source records: 1</x:v>
      </x:c>
      <x:c r="L809" t="str">
        <x:v>Include</x:v>
      </x:c>
      <x:c r="M809"/>
      <x:c r="N809"/>
    </x:row>
    <x:row r="810">
      <x:c r="A810" t="str">
        <x:v>Fabian Crane|2026-02-27</x:v>
      </x:c>
      <x:c r="B810" s="888" t="n">
        <x:v>46080</x:v>
      </x:c>
      <x:c r="C810" t="str">
        <x:v>Fabian Crane</x:v>
      </x:c>
      <x:c r="D810" t="str">
        <x:v>Permanent</x:v>
      </x:c>
      <x:c r="E810" t="str">
        <x:v>Oxford</x:v>
      </x:c>
      <x:c r="F810" t="str">
        <x:v>Operative Porter</x:v>
      </x:c>
      <x:c r="G810"/>
      <x:c r="H810"/>
      <x:c r="I810" s="22" t="n">
        <x:v>0</x:v>
      </x:c>
      <x:c r="J810" t="str">
        <x:v>Annual leave</x:v>
      </x:c>
      <x:c r="K810" t="str">
        <x:v>Employee 104528; home branch Oxford; assigned role Operative Porter | Leave: Annual Leave (Days) | Leave calendar basis: Variable-pattern period</x:v>
      </x:c>
      <x:c r="L810" t="str">
        <x:v>Include</x:v>
      </x:c>
      <x:c r="M810"/>
      <x:c r="N810"/>
    </x:row>
    <x:row r="811">
      <x:c r="A811" t="str">
        <x:v>G Disbrey|2026-02-01</x:v>
      </x:c>
      <x:c r="B811" s="888" t="n">
        <x:v>46054</x:v>
      </x:c>
      <x:c r="C811" t="str">
        <x:v>G Disbrey</x:v>
      </x:c>
      <x:c r="D811" t="str">
        <x:v>Permanent</x:v>
      </x:c>
      <x:c r="E811" t="str">
        <x:v>Thurrock</x:v>
      </x:c>
      <x:c r="F811" t="str">
        <x:v>Operative Skilled</x:v>
      </x:c>
      <x:c r="G811" t="str">
        <x:v>396207A</x:v>
      </x:c>
      <x:c r="H811" t="str">
        <x:v>Linklaters LLP</x:v>
      </x:c>
      <x:c r="I811" s="22" t="n">
        <x:v>8.5</x:v>
      </x:c>
      <x:c r="J811" t="str">
        <x:v>Worked</x:v>
      </x:c>
      <x:c r="K811" t="str">
        <x:v>Employee 2267; home branch Thurrock; assigned role Operative Skilled | Deployment branch: Thurrock | Actual role: Operative Skilled | Jobs: 396207A | Customers: Linklaters LLP | Actual hours: 8.5; source records: 1</x:v>
      </x:c>
      <x:c r="L811" t="str">
        <x:v>Include</x:v>
      </x:c>
      <x:c r="M811"/>
      <x:c r="N811"/>
    </x:row>
    <x:row r="812">
      <x:c r="A812" t="str">
        <x:v>G Disbrey|2026-02-02</x:v>
      </x:c>
      <x:c r="B812" s="888" t="n">
        <x:v>46055</x:v>
      </x:c>
      <x:c r="C812" t="str">
        <x:v>G Disbrey</x:v>
      </x:c>
      <x:c r="D812" t="str">
        <x:v>Permanent</x:v>
      </x:c>
      <x:c r="E812" t="str">
        <x:v>Thurrock</x:v>
      </x:c>
      <x:c r="F812" t="str">
        <x:v>Operative Skilled</x:v>
      </x:c>
      <x:c r="G812" t="str">
        <x:v>399723</x:v>
      </x:c>
      <x:c r="H812" t="str">
        <x:v>Knotel UK Ltd</x:v>
      </x:c>
      <x:c r="I812" s="22" t="n">
        <x:v>8.5</x:v>
      </x:c>
      <x:c r="J812" t="str">
        <x:v>Worked</x:v>
      </x:c>
      <x:c r="K812" t="str">
        <x:v>Employee 2267; home branch Thurrock; assigned role Operative Skilled | Deployment branch: Thurrock | Actual role: Operative Skilled | Jobs: 399723 | Customers: Knotel UK Ltd | Actual hours: 8.5; source records: 1</x:v>
      </x:c>
      <x:c r="L812" t="str">
        <x:v>Include</x:v>
      </x:c>
      <x:c r="M812"/>
      <x:c r="N812"/>
    </x:row>
    <x:row r="813">
      <x:c r="A813" t="str">
        <x:v>G Disbrey|2026-02-03</x:v>
      </x:c>
      <x:c r="B813" s="888" t="n">
        <x:v>46056</x:v>
      </x:c>
      <x:c r="C813" t="str">
        <x:v>G Disbrey</x:v>
      </x:c>
      <x:c r="D813" t="str">
        <x:v>Permanent</x:v>
      </x:c>
      <x:c r="E813" t="str">
        <x:v>Thurrock</x:v>
      </x:c>
      <x:c r="F813" t="str">
        <x:v>Operative Skilled</x:v>
      </x:c>
      <x:c r="G813" t="str">
        <x:v>399526</x:v>
      </x:c>
      <x:c r="H813" t="str">
        <x:v>Knotel UK Ltd</x:v>
      </x:c>
      <x:c r="I813" s="22" t="n">
        <x:v>8.5</x:v>
      </x:c>
      <x:c r="J813" t="str">
        <x:v>Worked</x:v>
      </x:c>
      <x:c r="K813" t="str">
        <x:v>Employee 2267; home branch Thurrock; assigned role Operative Skilled | Deployment branch: Thurrock | Actual role: Operative Skilled | Jobs: 399526 | Customers: Knotel UK Ltd | Actual hours: 8.5; source records: 1</x:v>
      </x:c>
      <x:c r="L813" t="str">
        <x:v>Include</x:v>
      </x:c>
      <x:c r="M813"/>
      <x:c r="N813"/>
    </x:row>
    <x:row r="814">
      <x:c r="A814" t="str">
        <x:v>G Disbrey|2026-02-04</x:v>
      </x:c>
      <x:c r="B814" s="888" t="n">
        <x:v>46057</x:v>
      </x:c>
      <x:c r="C814" t="str">
        <x:v>G Disbrey</x:v>
      </x:c>
      <x:c r="D814" t="str">
        <x:v>Permanent</x:v>
      </x:c>
      <x:c r="E814" t="str">
        <x:v>Thurrock</x:v>
      </x:c>
      <x:c r="F814" t="str">
        <x:v>Operative Skilled</x:v>
      </x:c>
      <x:c r="G814" t="str">
        <x:v>399526</x:v>
      </x:c>
      <x:c r="H814" t="str">
        <x:v>Knotel UK Ltd</x:v>
      </x:c>
      <x:c r="I814" s="22" t="n">
        <x:v>8</x:v>
      </x:c>
      <x:c r="J814" t="str">
        <x:v>Worked</x:v>
      </x:c>
      <x:c r="K814" t="str">
        <x:v>Employee 2267; home branch Thurrock; assigned role Operative Skilled | Deployment branch: Thurrock | Actual role: Operative Skilled | Jobs: 399526 | Customers: Knotel UK Ltd | Actual hours: 8.0; source records: 1</x:v>
      </x:c>
      <x:c r="L814" t="str">
        <x:v>Include</x:v>
      </x:c>
      <x:c r="M814"/>
      <x:c r="N814"/>
    </x:row>
    <x:row r="815">
      <x:c r="A815" t="str">
        <x:v>G Disbrey|2026-02-05</x:v>
      </x:c>
      <x:c r="B815" s="888" t="n">
        <x:v>46058</x:v>
      </x:c>
      <x:c r="C815" t="str">
        <x:v>G Disbrey</x:v>
      </x:c>
      <x:c r="D815" t="str">
        <x:v>Permanent</x:v>
      </x:c>
      <x:c r="E815" t="str">
        <x:v>Thurrock</x:v>
      </x:c>
      <x:c r="F815" t="str">
        <x:v>Operative Skilled</x:v>
      </x:c>
      <x:c r="G815" t="str">
        <x:v>400036</x:v>
      </x:c>
      <x:c r="H815" t="str">
        <x:v>The Financial Conduct Authority</x:v>
      </x:c>
      <x:c r="I815" s="22" t="n">
        <x:v>6.5</x:v>
      </x:c>
      <x:c r="J815" t="str">
        <x:v>Worked</x:v>
      </x:c>
      <x:c r="K815" t="str">
        <x:v>Employee 2267; home branch Thurrock; assigned role Operative Skilled | Deployment branch: Thurrock | Actual role: Operative Skilled | Jobs: 400036 | Customers: The Financial Conduct Authority | Actual hours: 6.5; source records: 1</x:v>
      </x:c>
      <x:c r="L815" t="str">
        <x:v>Include</x:v>
      </x:c>
      <x:c r="M815"/>
      <x:c r="N815"/>
    </x:row>
    <x:row r="816">
      <x:c r="A816" t="str">
        <x:v>G Disbrey|2026-02-06</x:v>
      </x:c>
      <x:c r="B816" s="888" t="n">
        <x:v>46059</x:v>
      </x:c>
      <x:c r="C816" t="str">
        <x:v>G Disbrey</x:v>
      </x:c>
      <x:c r="D816" t="str">
        <x:v>Permanent</x:v>
      </x:c>
      <x:c r="E816" t="str">
        <x:v>Thurrock</x:v>
      </x:c>
      <x:c r="F816" t="str">
        <x:v>Operative Skilled</x:v>
      </x:c>
      <x:c r="G816" t="str">
        <x:v>396207A</x:v>
      </x:c>
      <x:c r="H816" t="str">
        <x:v>Linklaters LLP</x:v>
      </x:c>
      <x:c r="I816" s="22" t="n">
        <x:v>10</x:v>
      </x:c>
      <x:c r="J816" t="str">
        <x:v>Worked</x:v>
      </x:c>
      <x:c r="K816" t="str">
        <x:v>Employee 2267; home branch Thurrock; assigned role Operative Skilled | Deployment branch: Thurrock | Actual role: Operative Skilled | Jobs: 396207A | Customers: Linklaters LLP | Actual hours: 10.0; source records: 1</x:v>
      </x:c>
      <x:c r="L816" t="str">
        <x:v>Include</x:v>
      </x:c>
      <x:c r="M816"/>
      <x:c r="N816"/>
    </x:row>
    <x:row r="817">
      <x:c r="A817" t="str">
        <x:v>G Disbrey|2026-02-07</x:v>
      </x:c>
      <x:c r="B817" s="888" t="n">
        <x:v>46060</x:v>
      </x:c>
      <x:c r="C817" t="str">
        <x:v>G Disbrey</x:v>
      </x:c>
      <x:c r="D817" t="str">
        <x:v>Permanent</x:v>
      </x:c>
      <x:c r="E817" t="str">
        <x:v>Thurrock</x:v>
      </x:c>
      <x:c r="F817" t="str">
        <x:v>Operative Skilled</x:v>
      </x:c>
      <x:c r="G817" t="str">
        <x:v>396207A</x:v>
      </x:c>
      <x:c r="H817" t="str">
        <x:v>Linklaters LLP</x:v>
      </x:c>
      <x:c r="I817" s="22" t="n">
        <x:v>9</x:v>
      </x:c>
      <x:c r="J817" t="str">
        <x:v>Worked</x:v>
      </x:c>
      <x:c r="K817" t="str">
        <x:v>Employee 2267; home branch Thurrock; assigned role Operative Skilled | Deployment branch: Thurrock | Actual role: Operative Skilled | Jobs: 396207A | Customers: Linklaters LLP | Actual hours: 9.0; source records: 1</x:v>
      </x:c>
      <x:c r="L817" t="str">
        <x:v>Include</x:v>
      </x:c>
      <x:c r="M817"/>
      <x:c r="N817"/>
    </x:row>
    <x:row r="818">
      <x:c r="A818" t="str">
        <x:v>G Disbrey|2026-02-08</x:v>
      </x:c>
      <x:c r="B818" s="888" t="n">
        <x:v>46061</x:v>
      </x:c>
      <x:c r="C818" t="str">
        <x:v>G Disbrey</x:v>
      </x:c>
      <x:c r="D818" t="str">
        <x:v>Permanent</x:v>
      </x:c>
      <x:c r="E818" t="str">
        <x:v>Thurrock</x:v>
      </x:c>
      <x:c r="F818" t="str">
        <x:v>Operative Skilled</x:v>
      </x:c>
      <x:c r="G818" t="str">
        <x:v>396207A</x:v>
      </x:c>
      <x:c r="H818" t="str">
        <x:v>Linklaters LLP</x:v>
      </x:c>
      <x:c r="I818" s="22" t="n">
        <x:v>8.5</x:v>
      </x:c>
      <x:c r="J818" t="str">
        <x:v>Worked</x:v>
      </x:c>
      <x:c r="K818" t="str">
        <x:v>Employee 2267; home branch Thurrock; assigned role Operative Skilled | Deployment branch: Thurrock | Actual role: Operative Skilled | Jobs: 396207A | Customers: Linklaters LLP | Actual hours: 8.5; source records: 1</x:v>
      </x:c>
      <x:c r="L818" t="str">
        <x:v>Include</x:v>
      </x:c>
      <x:c r="M818"/>
      <x:c r="N818"/>
    </x:row>
    <x:row r="819">
      <x:c r="A819" t="str">
        <x:v>G Disbrey|2026-02-09</x:v>
      </x:c>
      <x:c r="B819" s="888" t="n">
        <x:v>46062</x:v>
      </x:c>
      <x:c r="C819" t="str">
        <x:v>G Disbrey</x:v>
      </x:c>
      <x:c r="D819" t="str">
        <x:v>Permanent</x:v>
      </x:c>
      <x:c r="E819" t="str">
        <x:v>Thurrock</x:v>
      </x:c>
      <x:c r="F819" t="str">
        <x:v>Operative Skilled</x:v>
      </x:c>
      <x:c r="G819" t="str">
        <x:v>399697</x:v>
      </x:c>
      <x:c r="H819" t="str">
        <x:v>Department of Health</x:v>
      </x:c>
      <x:c r="I819" s="22" t="n">
        <x:v>7</x:v>
      </x:c>
      <x:c r="J819" t="str">
        <x:v>Worked</x:v>
      </x:c>
      <x:c r="K819" t="str">
        <x:v>Employee 2267; home branch Thurrock; assigned role Operative Skilled | Deployment branch: Thurrock | Actual role: Operative Skilled | Jobs: 399697 | Customers: Department of Health | Actual hours: 7.0; source records: 1</x:v>
      </x:c>
      <x:c r="L819" t="str">
        <x:v>Include</x:v>
      </x:c>
      <x:c r="M819"/>
      <x:c r="N819"/>
    </x:row>
    <x:row r="820">
      <x:c r="A820" t="str">
        <x:v>G Disbrey|2026-02-10</x:v>
      </x:c>
      <x:c r="B820" s="888" t="n">
        <x:v>46063</x:v>
      </x:c>
      <x:c r="C820" t="str">
        <x:v>G Disbrey</x:v>
      </x:c>
      <x:c r="D820" t="str">
        <x:v>Permanent</x:v>
      </x:c>
      <x:c r="E820" t="str">
        <x:v>Thurrock</x:v>
      </x:c>
      <x:c r="F820" t="str">
        <x:v>Operative Skilled</x:v>
      </x:c>
      <x:c r="G820" t="str">
        <x:v>399493, 400157</x:v>
      </x:c>
      <x:c r="H820" t="str">
        <x:v>Knotel UK Ltd</x:v>
      </x:c>
      <x:c r="I820" s="22" t="n">
        <x:v>13.5</x:v>
      </x:c>
      <x:c r="J820" t="str">
        <x:v>Worked — 2 records</x:v>
      </x:c>
      <x:c r="K820" t="str">
        <x:v>Employee 2267; home branch Thurrock; assigned role Operative Skilled | Deployment branch: Thurrock | Actual role: Operative Porter, Operative Skilled | Jobs: 399493, 400157 | Customers: Knotel UK Ltd | Actual hours: 13.5; source records: 2</x:v>
      </x:c>
      <x:c r="L820" t="str">
        <x:v>Include</x:v>
      </x:c>
      <x:c r="M820"/>
      <x:c r="N820"/>
    </x:row>
    <x:row r="821">
      <x:c r="A821" t="str">
        <x:v>G Disbrey|2026-02-11</x:v>
      </x:c>
      <x:c r="B821" s="888" t="n">
        <x:v>46064</x:v>
      </x:c>
      <x:c r="C821" t="str">
        <x:v>G Disbrey</x:v>
      </x:c>
      <x:c r="D821" t="str">
        <x:v>Permanent</x:v>
      </x:c>
      <x:c r="E821" t="str">
        <x:v>Thurrock</x:v>
      </x:c>
      <x:c r="F821" t="str">
        <x:v>Operative Skilled</x:v>
      </x:c>
      <x:c r="G821"/>
      <x:c r="H821"/>
      <x:c r="I821" s="22" t="n">
        <x:v>0</x:v>
      </x:c>
      <x:c r="J821" t="str">
        <x:v>Other leave — Sickness</x:v>
      </x:c>
      <x:c r="K821" t="str">
        <x:v>Employee 2267; home branch Thurrock; assigned role Operative Skilled | Leave: Sickness | Leave calendar basis: Fixed schedule</x:v>
      </x:c>
      <x:c r="L821" t="str">
        <x:v>Include</x:v>
      </x:c>
      <x:c r="M821"/>
      <x:c r="N821"/>
    </x:row>
    <x:row r="822">
      <x:c r="A822" t="str">
        <x:v>G Disbrey|2026-02-13</x:v>
      </x:c>
      <x:c r="B822" s="888" t="n">
        <x:v>46066</x:v>
      </x:c>
      <x:c r="C822" t="str">
        <x:v>G Disbrey</x:v>
      </x:c>
      <x:c r="D822" t="str">
        <x:v>Permanent</x:v>
      </x:c>
      <x:c r="E822" t="str">
        <x:v>Thurrock</x:v>
      </x:c>
      <x:c r="F822" t="str">
        <x:v>Operative Skilled</x:v>
      </x:c>
      <x:c r="G822" t="str">
        <x:v>400232, 400371</x:v>
      </x:c>
      <x:c r="H822" t="str">
        <x:v>Credit Agricole Corporate &amp; Investment Bank London Branch; The Financial Conduct Authority</x:v>
      </x:c>
      <x:c r="I822" s="22" t="n">
        <x:v>8.5</x:v>
      </x:c>
      <x:c r="J822" t="str">
        <x:v>Worked — 2 records</x:v>
      </x:c>
      <x:c r="K822" t="str">
        <x:v>Employee 2267; home branch Thurrock; assigned role Operative Skilled | Deployment branch: Thurrock | Actual role: Operative Porter, Operative Skilled | Jobs: 400232, 400371 | Customers: Credit Agricole Corporate &amp; Investment Bank London Branch; The Financial Conduct Authority | Actual hours: 8.5; source records: 2</x:v>
      </x:c>
      <x:c r="L822" t="str">
        <x:v>Include</x:v>
      </x:c>
      <x:c r="M822"/>
      <x:c r="N822"/>
    </x:row>
    <x:row r="823">
      <x:c r="A823" t="str">
        <x:v>G Disbrey|2026-02-14</x:v>
      </x:c>
      <x:c r="B823" s="888" t="n">
        <x:v>46067</x:v>
      </x:c>
      <x:c r="C823" t="str">
        <x:v>G Disbrey</x:v>
      </x:c>
      <x:c r="D823" t="str">
        <x:v>Permanent</x:v>
      </x:c>
      <x:c r="E823" t="str">
        <x:v>Thurrock</x:v>
      </x:c>
      <x:c r="F823" t="str">
        <x:v>Operative Skilled</x:v>
      </x:c>
      <x:c r="G823" t="str">
        <x:v>400371</x:v>
      </x:c>
      <x:c r="H823" t="str">
        <x:v>The Financial Conduct Authority</x:v>
      </x:c>
      <x:c r="I823" s="22" t="n">
        <x:v>6.5</x:v>
      </x:c>
      <x:c r="J823" t="str">
        <x:v>Worked</x:v>
      </x:c>
      <x:c r="K823" t="str">
        <x:v>Employee 2267; home branch Thurrock; assigned role Operative Skilled | Deployment branch: Thurrock | Actual role: Operative Skilled | Jobs: 400371 | Customers: The Financial Conduct Authority | Actual hours: 6.5; source records: 1</x:v>
      </x:c>
      <x:c r="L823" t="str">
        <x:v>Include</x:v>
      </x:c>
      <x:c r="M823"/>
      <x:c r="N823"/>
    </x:row>
    <x:row r="824">
      <x:c r="A824" t="str">
        <x:v>G Disbrey|2026-02-16</x:v>
      </x:c>
      <x:c r="B824" s="888" t="n">
        <x:v>46069</x:v>
      </x:c>
      <x:c r="C824" t="str">
        <x:v>G Disbrey</x:v>
      </x:c>
      <x:c r="D824" t="str">
        <x:v>Permanent</x:v>
      </x:c>
      <x:c r="E824" t="str">
        <x:v>Thurrock</x:v>
      </x:c>
      <x:c r="F824" t="str">
        <x:v>Operative Skilled</x:v>
      </x:c>
      <x:c r="G824" t="str">
        <x:v>400214</x:v>
      </x:c>
      <x:c r="H824" t="str">
        <x:v>University of Hertfordshire</x:v>
      </x:c>
      <x:c r="I824" s="22" t="n">
        <x:v>7</x:v>
      </x:c>
      <x:c r="J824" t="str">
        <x:v>Worked</x:v>
      </x:c>
      <x:c r="K824" t="str">
        <x:v>Employee 2267; home branch Thurrock; assigned role Operative Skilled | Deployment branch: Thurrock | Actual role: Operative Skilled | Jobs: 400214 | Customers: University of Hertfordshire | Actual hours: 7.0; source records: 1</x:v>
      </x:c>
      <x:c r="L824" t="str">
        <x:v>Include</x:v>
      </x:c>
      <x:c r="M824"/>
      <x:c r="N824"/>
    </x:row>
    <x:row r="825">
      <x:c r="A825" t="str">
        <x:v>G Disbrey|2026-02-17</x:v>
      </x:c>
      <x:c r="B825" s="888" t="n">
        <x:v>46070</x:v>
      </x:c>
      <x:c r="C825" t="str">
        <x:v>G Disbrey</x:v>
      </x:c>
      <x:c r="D825" t="str">
        <x:v>Permanent</x:v>
      </x:c>
      <x:c r="E825" t="str">
        <x:v>Thurrock</x:v>
      </x:c>
      <x:c r="F825" t="str">
        <x:v>Operative Skilled</x:v>
      </x:c>
      <x:c r="G825" t="str">
        <x:v>400150</x:v>
      </x:c>
      <x:c r="H825" t="str">
        <x:v>Cooke, Young &amp; Keidan LLP</x:v>
      </x:c>
      <x:c r="I825" s="22" t="n">
        <x:v>8</x:v>
      </x:c>
      <x:c r="J825" t="str">
        <x:v>Worked</x:v>
      </x:c>
      <x:c r="K825" t="str">
        <x:v>Employee 2267; home branch Thurrock; assigned role Operative Skilled | Deployment branch: Thurrock | Actual role: Operative Skilled | Jobs: 400150 | Customers: Cooke, Young &amp; Keidan LLP | Actual hours: 8.0; source records: 1</x:v>
      </x:c>
      <x:c r="L825" t="str">
        <x:v>Include</x:v>
      </x:c>
      <x:c r="M825"/>
      <x:c r="N825"/>
    </x:row>
    <x:row r="826">
      <x:c r="A826" t="str">
        <x:v>G Disbrey|2026-02-18</x:v>
      </x:c>
      <x:c r="B826" s="888" t="n">
        <x:v>46071</x:v>
      </x:c>
      <x:c r="C826" t="str">
        <x:v>G Disbrey</x:v>
      </x:c>
      <x:c r="D826" t="str">
        <x:v>Permanent</x:v>
      </x:c>
      <x:c r="E826" t="str">
        <x:v>Thurrock</x:v>
      </x:c>
      <x:c r="F826" t="str">
        <x:v>Operative Skilled</x:v>
      </x:c>
      <x:c r="G826" t="str">
        <x:v>400045</x:v>
      </x:c>
      <x:c r="H826" t="str">
        <x:v>Fidelis Marketing Limited</x:v>
      </x:c>
      <x:c r="I826" s="22" t="n">
        <x:v>9</x:v>
      </x:c>
      <x:c r="J826" t="str">
        <x:v>Worked</x:v>
      </x:c>
      <x:c r="K826" t="str">
        <x:v>Employee 2267; home branch Thurrock; assigned role Operative Skilled | Deployment branch: Thurrock | Actual role: Operative Skilled | Jobs: 400045 | Customers: Fidelis Marketing Limited | Actual hours: 9.0; source records: 1</x:v>
      </x:c>
      <x:c r="L826" t="str">
        <x:v>Include</x:v>
      </x:c>
      <x:c r="M826"/>
      <x:c r="N826"/>
    </x:row>
    <x:row r="827">
      <x:c r="A827" t="str">
        <x:v>G Disbrey|2026-02-19</x:v>
      </x:c>
      <x:c r="B827" s="888" t="n">
        <x:v>46072</x:v>
      </x:c>
      <x:c r="C827" t="str">
        <x:v>G Disbrey</x:v>
      </x:c>
      <x:c r="D827" t="str">
        <x:v>Permanent</x:v>
      </x:c>
      <x:c r="E827" t="str">
        <x:v>Thurrock</x:v>
      </x:c>
      <x:c r="F827" t="str">
        <x:v>Operative Skilled</x:v>
      </x:c>
      <x:c r="G827" t="str">
        <x:v>400150, 400325</x:v>
      </x:c>
      <x:c r="H827" t="str">
        <x:v>Cooke, Young &amp; Keidan LLP; Knotel UK Ltd</x:v>
      </x:c>
      <x:c r="I827" s="22" t="n">
        <x:v>12.5</x:v>
      </x:c>
      <x:c r="J827" t="str">
        <x:v>Worked — 2 records</x:v>
      </x:c>
      <x:c r="K827" t="str">
        <x:v>Employee 2267; home branch Thurrock; assigned role Operative Skilled | Deployment branch: Thurrock | Actual role: Operative Skilled | Jobs: 400150, 400325 | Customers: Cooke, Young &amp; Keidan LLP; Knotel UK Ltd | Actual hours: 12.5; source records: 2</x:v>
      </x:c>
      <x:c r="L827" t="str">
        <x:v>Include</x:v>
      </x:c>
      <x:c r="M827"/>
      <x:c r="N827"/>
    </x:row>
    <x:row r="828">
      <x:c r="A828" t="str">
        <x:v>G Disbrey|2026-02-20</x:v>
      </x:c>
      <x:c r="B828" s="888" t="n">
        <x:v>46073</x:v>
      </x:c>
      <x:c r="C828" t="str">
        <x:v>G Disbrey</x:v>
      </x:c>
      <x:c r="D828" t="str">
        <x:v>Permanent</x:v>
      </x:c>
      <x:c r="E828" t="str">
        <x:v>Thurrock</x:v>
      </x:c>
      <x:c r="F828" t="str">
        <x:v>Operative Skilled</x:v>
      </x:c>
      <x:c r="G828" t="str">
        <x:v>400250</x:v>
      </x:c>
      <x:c r="H828" t="str">
        <x:v>Apple Europe Limited</x:v>
      </x:c>
      <x:c r="I828" s="22" t="n">
        <x:v>11</x:v>
      </x:c>
      <x:c r="J828" t="str">
        <x:v>Worked</x:v>
      </x:c>
      <x:c r="K828" t="str">
        <x:v>Employee 2267; home branch Thurrock; assigned role Operative Skilled | Deployment branch: Thurrock | Actual role: Operative Skilled | Jobs: 400250 | Customers: Apple Europe Limited | Actual hours: 11.0; source records: 1</x:v>
      </x:c>
      <x:c r="L828" t="str">
        <x:v>Include</x:v>
      </x:c>
      <x:c r="M828"/>
      <x:c r="N828"/>
    </x:row>
    <x:row r="829">
      <x:c r="A829" t="str">
        <x:v>G Disbrey|2026-02-21</x:v>
      </x:c>
      <x:c r="B829" s="888" t="n">
        <x:v>46074</x:v>
      </x:c>
      <x:c r="C829" t="str">
        <x:v>G Disbrey</x:v>
      </x:c>
      <x:c r="D829" t="str">
        <x:v>Permanent</x:v>
      </x:c>
      <x:c r="E829" t="str">
        <x:v>Thurrock</x:v>
      </x:c>
      <x:c r="F829" t="str">
        <x:v>Operative Skilled</x:v>
      </x:c>
      <x:c r="G829" t="str">
        <x:v>400150</x:v>
      </x:c>
      <x:c r="H829" t="str">
        <x:v>Cooke, Young &amp; Keidan LLP</x:v>
      </x:c>
      <x:c r="I829" s="22" t="n">
        <x:v>8</x:v>
      </x:c>
      <x:c r="J829" t="str">
        <x:v>Worked</x:v>
      </x:c>
      <x:c r="K829" t="str">
        <x:v>Employee 2267; home branch Thurrock; assigned role Operative Skilled | Deployment branch: Thurrock | Actual role: Operative Skilled | Jobs: 400150 | Customers: Cooke, Young &amp; Keidan LLP | Actual hours: 8.0; source records: 1</x:v>
      </x:c>
      <x:c r="L829" t="str">
        <x:v>Include</x:v>
      </x:c>
      <x:c r="M829"/>
      <x:c r="N829"/>
    </x:row>
    <x:row r="830">
      <x:c r="A830" t="str">
        <x:v>G Disbrey|2026-02-22</x:v>
      </x:c>
      <x:c r="B830" s="888" t="n">
        <x:v>46075</x:v>
      </x:c>
      <x:c r="C830" t="str">
        <x:v>G Disbrey</x:v>
      </x:c>
      <x:c r="D830" t="str">
        <x:v>Permanent</x:v>
      </x:c>
      <x:c r="E830" t="str">
        <x:v>Thurrock</x:v>
      </x:c>
      <x:c r="F830" t="str">
        <x:v>Operative Skilled</x:v>
      </x:c>
      <x:c r="G830" t="str">
        <x:v>400150</x:v>
      </x:c>
      <x:c r="H830" t="str">
        <x:v>Cooke, Young &amp; Keidan LLP</x:v>
      </x:c>
      <x:c r="I830" s="22" t="n">
        <x:v>8</x:v>
      </x:c>
      <x:c r="J830" t="str">
        <x:v>Worked</x:v>
      </x:c>
      <x:c r="K830" t="str">
        <x:v>Employee 2267; home branch Thurrock; assigned role Operative Skilled | Deployment branch: Thurrock | Actual role: Operative Skilled | Jobs: 400150 | Customers: Cooke, Young &amp; Keidan LLP | Actual hours: 8.0; source records: 1</x:v>
      </x:c>
      <x:c r="L830" t="str">
        <x:v>Include</x:v>
      </x:c>
      <x:c r="M830"/>
      <x:c r="N830"/>
    </x:row>
    <x:row r="831">
      <x:c r="A831" t="str">
        <x:v>G Disbrey|2026-02-24</x:v>
      </x:c>
      <x:c r="B831" s="888" t="n">
        <x:v>46077</x:v>
      </x:c>
      <x:c r="C831" t="str">
        <x:v>G Disbrey</x:v>
      </x:c>
      <x:c r="D831" t="str">
        <x:v>Permanent</x:v>
      </x:c>
      <x:c r="E831" t="str">
        <x:v>Thurrock</x:v>
      </x:c>
      <x:c r="F831" t="str">
        <x:v>Operative Skilled</x:v>
      </x:c>
      <x:c r="G831" t="str">
        <x:v>400155</x:v>
      </x:c>
      <x:c r="H831" t="str">
        <x:v>Chartered Insurance Institute</x:v>
      </x:c>
      <x:c r="I831" s="22" t="n">
        <x:v>7.5</x:v>
      </x:c>
      <x:c r="J831" t="str">
        <x:v>Worked</x:v>
      </x:c>
      <x:c r="K831" t="str">
        <x:v>Employee 2267; home branch Thurrock; assigned role Operative Skilled | Deployment branch: Thurrock | Actual role: Operative Skilled | Jobs: 400155 | Customers: Chartered Insurance Institute | Actual hours: 7.5; source records: 1</x:v>
      </x:c>
      <x:c r="L831" t="str">
        <x:v>Include</x:v>
      </x:c>
      <x:c r="M831"/>
      <x:c r="N831"/>
    </x:row>
    <x:row r="832">
      <x:c r="A832" t="str">
        <x:v>G Disbrey|2026-02-25</x:v>
      </x:c>
      <x:c r="B832" s="888" t="n">
        <x:v>46078</x:v>
      </x:c>
      <x:c r="C832" t="str">
        <x:v>G Disbrey</x:v>
      </x:c>
      <x:c r="D832" t="str">
        <x:v>Permanent</x:v>
      </x:c>
      <x:c r="E832" t="str">
        <x:v>Thurrock</x:v>
      </x:c>
      <x:c r="F832" t="str">
        <x:v>Operative Skilled</x:v>
      </x:c>
      <x:c r="G832" t="str">
        <x:v>397246</x:v>
      </x:c>
      <x:c r="H832" t="str">
        <x:v>Ministry of Defence</x:v>
      </x:c>
      <x:c r="I832" s="22" t="n">
        <x:v>8.5</x:v>
      </x:c>
      <x:c r="J832" t="str">
        <x:v>Worked</x:v>
      </x:c>
      <x:c r="K832" t="str">
        <x:v>Employee 2267; home branch Thurrock; assigned role Operative Skilled | Deployment branch: Thurrock | Actual role: Operative Skilled | Jobs: 397246 | Customers: Ministry of Defence | Actual hours: 8.5; source records: 1</x:v>
      </x:c>
      <x:c r="L832" t="str">
        <x:v>Include</x:v>
      </x:c>
      <x:c r="M832"/>
      <x:c r="N832"/>
    </x:row>
    <x:row r="833">
      <x:c r="A833" t="str">
        <x:v>G Disbrey|2026-02-26</x:v>
      </x:c>
      <x:c r="B833" s="888" t="n">
        <x:v>46079</x:v>
      </x:c>
      <x:c r="C833" t="str">
        <x:v>G Disbrey</x:v>
      </x:c>
      <x:c r="D833" t="str">
        <x:v>Permanent</x:v>
      </x:c>
      <x:c r="E833" t="str">
        <x:v>Thurrock</x:v>
      </x:c>
      <x:c r="F833" t="str">
        <x:v>Operative Skilled</x:v>
      </x:c>
      <x:c r="G833" t="str">
        <x:v>400519</x:v>
      </x:c>
      <x:c r="H833" t="str">
        <x:v>The Financial Conduct Authority</x:v>
      </x:c>
      <x:c r="I833" s="22" t="n">
        <x:v>4</x:v>
      </x:c>
      <x:c r="J833" t="str">
        <x:v>Worked</x:v>
      </x:c>
      <x:c r="K833" t="str">
        <x:v>Employee 2267; home branch Thurrock; assigned role Operative Skilled | Deployment branch: Thurrock | Actual role: Operative Skilled | Jobs: 400519 | Customers: The Financial Conduct Authority | Actual hours: 4.0; source records: 1</x:v>
      </x:c>
      <x:c r="L833" t="str">
        <x:v>Include</x:v>
      </x:c>
      <x:c r="M833"/>
      <x:c r="N833"/>
    </x:row>
    <x:row r="834">
      <x:c r="A834" t="str">
        <x:v>G Disbrey|2026-02-27</x:v>
      </x:c>
      <x:c r="B834" s="888" t="n">
        <x:v>46080</x:v>
      </x:c>
      <x:c r="C834" t="str">
        <x:v>G Disbrey</x:v>
      </x:c>
      <x:c r="D834" t="str">
        <x:v>Permanent</x:v>
      </x:c>
      <x:c r="E834" t="str">
        <x:v>Thurrock</x:v>
      </x:c>
      <x:c r="F834" t="str">
        <x:v>Operative Skilled</x:v>
      </x:c>
      <x:c r="G834"/>
      <x:c r="H834"/>
      <x:c r="I834" s="22" t="n">
        <x:v>0</x:v>
      </x:c>
      <x:c r="J834" t="str">
        <x:v>Other leave — Sickness</x:v>
      </x:c>
      <x:c r="K834" t="str">
        <x:v>Employee 2267; home branch Thurrock; assigned role Operative Skilled | Leave: Sickness | Leave calendar basis: Fixed schedule</x:v>
      </x:c>
      <x:c r="L834" t="str">
        <x:v>Include</x:v>
      </x:c>
      <x:c r="M834"/>
      <x:c r="N834"/>
    </x:row>
    <x:row r="835">
      <x:c r="A835" t="str">
        <x:v>G Disbrey|2026-02-28</x:v>
      </x:c>
      <x:c r="B835" s="888" t="n">
        <x:v>46081</x:v>
      </x:c>
      <x:c r="C835" t="str">
        <x:v>G Disbrey</x:v>
      </x:c>
      <x:c r="D835" t="str">
        <x:v>Permanent</x:v>
      </x:c>
      <x:c r="E835" t="str">
        <x:v>Thurrock</x:v>
      </x:c>
      <x:c r="F835" t="str">
        <x:v>Operative Skilled</x:v>
      </x:c>
      <x:c r="G835" t="str">
        <x:v>400150</x:v>
      </x:c>
      <x:c r="H835" t="str">
        <x:v>Cooke, Young &amp; Keidan LLP</x:v>
      </x:c>
      <x:c r="I835" s="22" t="n">
        <x:v>7.5</x:v>
      </x:c>
      <x:c r="J835" t="str">
        <x:v>Worked</x:v>
      </x:c>
      <x:c r="K835" t="str">
        <x:v>Employee 2267; home branch Thurrock; assigned role Operative Skilled | Deployment branch: Thurrock | Actual role: Operative Skilled | Jobs: 400150 | Customers: Cooke, Young &amp; Keidan LLP | Actual hours: 7.5; source records: 1</x:v>
      </x:c>
      <x:c r="L835" t="str">
        <x:v>Include</x:v>
      </x:c>
      <x:c r="M835"/>
      <x:c r="N835"/>
    </x:row>
    <x:row r="836">
      <x:c r="A836" t="str">
        <x:v>G Sawell (C1)|2026-02-02</x:v>
      </x:c>
      <x:c r="B836" s="888" t="n">
        <x:v>46055</x:v>
      </x:c>
      <x:c r="C836" t="str">
        <x:v>G Sawell (C1)</x:v>
      </x:c>
      <x:c r="D836" t="str">
        <x:v>Permanent</x:v>
      </x:c>
      <x:c r="E836" t="str">
        <x:v>Croydon</x:v>
      </x:c>
      <x:c r="F836" t="str">
        <x:v>Operative Driver</x:v>
      </x:c>
      <x:c r="G836" t="str">
        <x:v>399089</x:v>
      </x:c>
      <x:c r="H836" t="str">
        <x:v>QinetiQ</x:v>
      </x:c>
      <x:c r="I836" s="22" t="n">
        <x:v>8.5</x:v>
      </x:c>
      <x:c r="J836" t="str">
        <x:v>Worked</x:v>
      </x:c>
      <x:c r="K836" t="str">
        <x:v>Employee 2587; home branch Croydon; assigned role Operative Driver | Deployment branch: Croydon | Actual role: Operative Driver | Jobs: 399089 | Customers: QinetiQ | Actual hours: 8.5; source records: 1</x:v>
      </x:c>
      <x:c r="L836" t="str">
        <x:v>Include</x:v>
      </x:c>
      <x:c r="M836"/>
      <x:c r="N836"/>
    </x:row>
    <x:row r="837">
      <x:c r="A837" t="str">
        <x:v>G Sawell (C1)|2026-02-03</x:v>
      </x:c>
      <x:c r="B837" s="888" t="n">
        <x:v>46056</x:v>
      </x:c>
      <x:c r="C837" t="str">
        <x:v>G Sawell (C1)</x:v>
      </x:c>
      <x:c r="D837" t="str">
        <x:v>Permanent</x:v>
      </x:c>
      <x:c r="E837" t="str">
        <x:v>Croydon</x:v>
      </x:c>
      <x:c r="F837" t="str">
        <x:v>Operative Driver</x:v>
      </x:c>
      <x:c r="G837" t="str">
        <x:v>399089</x:v>
      </x:c>
      <x:c r="H837" t="str">
        <x:v>QinetiQ</x:v>
      </x:c>
      <x:c r="I837" s="22" t="n">
        <x:v>8</x:v>
      </x:c>
      <x:c r="J837" t="str">
        <x:v>Worked</x:v>
      </x:c>
      <x:c r="K837" t="str">
        <x:v>Employee 2587; home branch Croydon; assigned role Operative Driver | Deployment branch: Croydon | Actual role: Operative Driver | Jobs: 399089 | Customers: QinetiQ | Actual hours: 8.0; source records: 1</x:v>
      </x:c>
      <x:c r="L837" t="str">
        <x:v>Include</x:v>
      </x:c>
      <x:c r="M837"/>
      <x:c r="N837"/>
    </x:row>
    <x:row r="838">
      <x:c r="A838" t="str">
        <x:v>G Sawell (C1)|2026-02-04</x:v>
      </x:c>
      <x:c r="B838" s="888" t="n">
        <x:v>46057</x:v>
      </x:c>
      <x:c r="C838" t="str">
        <x:v>G Sawell (C1)</x:v>
      </x:c>
      <x:c r="D838" t="str">
        <x:v>Permanent</x:v>
      </x:c>
      <x:c r="E838" t="str">
        <x:v>Croydon</x:v>
      </x:c>
      <x:c r="F838" t="str">
        <x:v>Operative Driver</x:v>
      </x:c>
      <x:c r="G838"/>
      <x:c r="H838"/>
      <x:c r="I838" s="22" t="n">
        <x:v>0</x:v>
      </x:c>
      <x:c r="J838" t="str">
        <x:v>Annual leave</x:v>
      </x:c>
      <x:c r="K838" t="str">
        <x:v>Employee 2587; home branch Croydon; assigned role Operative Driver | Leave: Annual Leave (Hours) | Leave calendar basis: Variable-pattern period</x:v>
      </x:c>
      <x:c r="L838" t="str">
        <x:v>Include</x:v>
      </x:c>
      <x:c r="M838"/>
      <x:c r="N838"/>
    </x:row>
    <x:row r="839">
      <x:c r="A839" t="str">
        <x:v>G Sawell (C1)|2026-02-05</x:v>
      </x:c>
      <x:c r="B839" s="888" t="n">
        <x:v>46058</x:v>
      </x:c>
      <x:c r="C839" t="str">
        <x:v>G Sawell (C1)</x:v>
      </x:c>
      <x:c r="D839" t="str">
        <x:v>Permanent</x:v>
      </x:c>
      <x:c r="E839" t="str">
        <x:v>Croydon</x:v>
      </x:c>
      <x:c r="F839" t="str">
        <x:v>Operative Driver</x:v>
      </x:c>
      <x:c r="G839" t="str">
        <x:v>399451A</x:v>
      </x:c>
      <x:c r="H839" t="str">
        <x:v>Royal Borough of Kensington and Chelsea</x:v>
      </x:c>
      <x:c r="I839" s="22" t="n">
        <x:v>7.5</x:v>
      </x:c>
      <x:c r="J839" t="str">
        <x:v>Worked</x:v>
      </x:c>
      <x:c r="K839" t="str">
        <x:v>Employee 2587; home branch Croydon; assigned role Operative Driver | Deployment branch: Croydon | Actual role: Operative Driver | Jobs: 399451A | Customers: Royal Borough of Kensington and Chelsea | Actual hours: 7.5; source records: 1</x:v>
      </x:c>
      <x:c r="L839" t="str">
        <x:v>Include</x:v>
      </x:c>
      <x:c r="M839"/>
      <x:c r="N839"/>
    </x:row>
    <x:row r="840">
      <x:c r="A840" t="str">
        <x:v>G Sawell (C1)|2026-02-06</x:v>
      </x:c>
      <x:c r="B840" s="888" t="n">
        <x:v>46059</x:v>
      </x:c>
      <x:c r="C840" t="str">
        <x:v>G Sawell (C1)</x:v>
      </x:c>
      <x:c r="D840" t="str">
        <x:v>Permanent</x:v>
      </x:c>
      <x:c r="E840" t="str">
        <x:v>Croydon</x:v>
      </x:c>
      <x:c r="F840" t="str">
        <x:v>Operative Driver</x:v>
      </x:c>
      <x:c r="G840" t="str">
        <x:v>400123</x:v>
      </x:c>
      <x:c r="H840" t="str">
        <x:v>Steadberry Warehouse</x:v>
      </x:c>
      <x:c r="I840" s="22" t="n">
        <x:v>6.5</x:v>
      </x:c>
      <x:c r="J840" t="str">
        <x:v>Worked</x:v>
      </x:c>
      <x:c r="K840" t="str">
        <x:v>Employee 2587; home branch Croydon; assigned role Operative Driver | Deployment branch: Thurrock | Actual role: Operative Driver | Jobs: 400123 | Customers: Steadberry Warehouse | Actual hours: 6.5; source records: 1</x:v>
      </x:c>
      <x:c r="L840" t="str">
        <x:v>Include</x:v>
      </x:c>
      <x:c r="M840"/>
      <x:c r="N840"/>
    </x:row>
    <x:row r="841">
      <x:c r="A841" t="str">
        <x:v>G Sawell (C1)|2026-02-09</x:v>
      </x:c>
      <x:c r="B841" s="888" t="n">
        <x:v>46062</x:v>
      </x:c>
      <x:c r="C841" t="str">
        <x:v>G Sawell (C1)</x:v>
      </x:c>
      <x:c r="D841" t="str">
        <x:v>Permanent</x:v>
      </x:c>
      <x:c r="E841" t="str">
        <x:v>Croydon</x:v>
      </x:c>
      <x:c r="F841" t="str">
        <x:v>Operative Driver</x:v>
      </x:c>
      <x:c r="G841" t="str">
        <x:v>394921</x:v>
      </x:c>
      <x:c r="H841" t="str">
        <x:v>MSC Cruise Management (UK) Limited</x:v>
      </x:c>
      <x:c r="I841" s="22" t="n">
        <x:v>8</x:v>
      </x:c>
      <x:c r="J841" t="str">
        <x:v>Worked</x:v>
      </x:c>
      <x:c r="K841" t="str">
        <x:v>Employee 2587; home branch Croydon; assigned role Operative Driver | Deployment branch: Croydon | Actual role: Operative Driver | Jobs: 394921 | Customers: MSC Cruise Management (UK) Limited | Actual hours: 8.0; source records: 1</x:v>
      </x:c>
      <x:c r="L841" t="str">
        <x:v>Include</x:v>
      </x:c>
      <x:c r="M841"/>
      <x:c r="N841"/>
    </x:row>
    <x:row r="842">
      <x:c r="A842" t="str">
        <x:v>G Sawell (C1)|2026-02-10</x:v>
      </x:c>
      <x:c r="B842" s="888" t="n">
        <x:v>46063</x:v>
      </x:c>
      <x:c r="C842" t="str">
        <x:v>G Sawell (C1)</x:v>
      </x:c>
      <x:c r="D842" t="str">
        <x:v>Permanent</x:v>
      </x:c>
      <x:c r="E842" t="str">
        <x:v>Croydon</x:v>
      </x:c>
      <x:c r="F842" t="str">
        <x:v>Operative Driver</x:v>
      </x:c>
      <x:c r="G842" t="str">
        <x:v>394921</x:v>
      </x:c>
      <x:c r="H842" t="str">
        <x:v>MSC Cruise Management (UK) Limited</x:v>
      </x:c>
      <x:c r="I842" s="22" t="n">
        <x:v>9.5</x:v>
      </x:c>
      <x:c r="J842" t="str">
        <x:v>Worked</x:v>
      </x:c>
      <x:c r="K842" t="str">
        <x:v>Employee 2587; home branch Croydon; assigned role Operative Driver | Deployment branch: Croydon | Actual role: Operative Driver | Jobs: 394921 | Customers: MSC Cruise Management (UK) Limited | Actual hours: 9.5; source records: 1</x:v>
      </x:c>
      <x:c r="L842" t="str">
        <x:v>Include</x:v>
      </x:c>
      <x:c r="M842"/>
      <x:c r="N842"/>
    </x:row>
    <x:row r="843">
      <x:c r="A843" t="str">
        <x:v>G Sawell (C1)|2026-02-11</x:v>
      </x:c>
      <x:c r="B843" s="888" t="n">
        <x:v>46064</x:v>
      </x:c>
      <x:c r="C843" t="str">
        <x:v>G Sawell (C1)</x:v>
      </x:c>
      <x:c r="D843" t="str">
        <x:v>Permanent</x:v>
      </x:c>
      <x:c r="E843" t="str">
        <x:v>Croydon</x:v>
      </x:c>
      <x:c r="F843" t="str">
        <x:v>Operative Driver</x:v>
      </x:c>
      <x:c r="G843" t="str">
        <x:v>394921</x:v>
      </x:c>
      <x:c r="H843" t="str">
        <x:v>MSC Cruise Management (UK) Limited</x:v>
      </x:c>
      <x:c r="I843" s="22" t="n">
        <x:v>10.5</x:v>
      </x:c>
      <x:c r="J843" t="str">
        <x:v>Worked</x:v>
      </x:c>
      <x:c r="K843" t="str">
        <x:v>Employee 2587; home branch Croydon; assigned role Operative Driver | Deployment branch: Croydon | Actual role: Operative Driver | Jobs: 394921 | Customers: MSC Cruise Management (UK) Limited | Actual hours: 10.5; source records: 1</x:v>
      </x:c>
      <x:c r="L843" t="str">
        <x:v>Include</x:v>
      </x:c>
      <x:c r="M843"/>
      <x:c r="N843"/>
    </x:row>
    <x:row r="844">
      <x:c r="A844" t="str">
        <x:v>G Sawell (C1)|2026-02-12</x:v>
      </x:c>
      <x:c r="B844" s="888" t="n">
        <x:v>46065</x:v>
      </x:c>
      <x:c r="C844" t="str">
        <x:v>G Sawell (C1)</x:v>
      </x:c>
      <x:c r="D844" t="str">
        <x:v>Permanent</x:v>
      </x:c>
      <x:c r="E844" t="str">
        <x:v>Croydon</x:v>
      </x:c>
      <x:c r="F844" t="str">
        <x:v>Operative Driver</x:v>
      </x:c>
      <x:c r="G844" t="str">
        <x:v>394921</x:v>
      </x:c>
      <x:c r="H844" t="str">
        <x:v>MSC Cruise Management (UK) Limited</x:v>
      </x:c>
      <x:c r="I844" s="22" t="n">
        <x:v>9</x:v>
      </x:c>
      <x:c r="J844" t="str">
        <x:v>Worked</x:v>
      </x:c>
      <x:c r="K844" t="str">
        <x:v>Employee 2587; home branch Croydon; assigned role Operative Driver | Deployment branch: Croydon | Actual role: Operative Driver | Jobs: 394921 | Customers: MSC Cruise Management (UK) Limited | Actual hours: 9.0; source records: 1</x:v>
      </x:c>
      <x:c r="L844" t="str">
        <x:v>Include</x:v>
      </x:c>
      <x:c r="M844"/>
      <x:c r="N844"/>
    </x:row>
    <x:row r="845">
      <x:c r="A845" t="str">
        <x:v>G Sawell (C1)|2026-02-13</x:v>
      </x:c>
      <x:c r="B845" s="888" t="n">
        <x:v>46066</x:v>
      </x:c>
      <x:c r="C845" t="str">
        <x:v>G Sawell (C1)</x:v>
      </x:c>
      <x:c r="D845" t="str">
        <x:v>Permanent</x:v>
      </x:c>
      <x:c r="E845" t="str">
        <x:v>Croydon</x:v>
      </x:c>
      <x:c r="F845" t="str">
        <x:v>Operative Driver</x:v>
      </x:c>
      <x:c r="G845" t="str">
        <x:v>394921</x:v>
      </x:c>
      <x:c r="H845" t="str">
        <x:v>MSC Cruise Management (UK) Limited</x:v>
      </x:c>
      <x:c r="I845" s="22" t="n">
        <x:v>12.5</x:v>
      </x:c>
      <x:c r="J845" t="str">
        <x:v>Worked</x:v>
      </x:c>
      <x:c r="K845" t="str">
        <x:v>Employee 2587; home branch Croydon; assigned role Operative Driver | Deployment branch: Croydon | Actual role: Operative Driver | Jobs: 394921 | Customers: MSC Cruise Management (UK) Limited | Actual hours: 12.5; source records: 1</x:v>
      </x:c>
      <x:c r="L845" t="str">
        <x:v>Include</x:v>
      </x:c>
      <x:c r="M845"/>
      <x:c r="N845"/>
    </x:row>
    <x:row r="846">
      <x:c r="A846" t="str">
        <x:v>G Sawell (C1)|2026-02-16</x:v>
      </x:c>
      <x:c r="B846" s="888" t="n">
        <x:v>46069</x:v>
      </x:c>
      <x:c r="C846" t="str">
        <x:v>G Sawell (C1)</x:v>
      </x:c>
      <x:c r="D846" t="str">
        <x:v>Permanent</x:v>
      </x:c>
      <x:c r="E846" t="str">
        <x:v>Croydon</x:v>
      </x:c>
      <x:c r="F846" t="str">
        <x:v>Operative Driver</x:v>
      </x:c>
      <x:c r="G846" t="str">
        <x:v>399515</x:v>
      </x:c>
      <x:c r="H846" t="str">
        <x:v>Yard Duty, Vehicles Management and WHS support</x:v>
      </x:c>
      <x:c r="I846" s="22" t="n">
        <x:v>7</x:v>
      </x:c>
      <x:c r="J846" t="str">
        <x:v>Worked</x:v>
      </x:c>
      <x:c r="K846" t="str">
        <x:v>Employee 2587; home branch Croydon; assigned role Operative Driver | Deployment branch: Croydon | Actual role: Operative Driver | Jobs: 399515 | Customers: Yard Duty, Vehicles Management and WHS support | Actual hours: 7.0; source records: 1</x:v>
      </x:c>
      <x:c r="L846" t="str">
        <x:v>Include</x:v>
      </x:c>
      <x:c r="M846"/>
      <x:c r="N846"/>
    </x:row>
    <x:row r="847">
      <x:c r="A847" t="str">
        <x:v>G Sawell (C1)|2026-02-17</x:v>
      </x:c>
      <x:c r="B847" s="888" t="n">
        <x:v>46070</x:v>
      </x:c>
      <x:c r="C847" t="str">
        <x:v>G Sawell (C1)</x:v>
      </x:c>
      <x:c r="D847" t="str">
        <x:v>Permanent</x:v>
      </x:c>
      <x:c r="E847" t="str">
        <x:v>Croydon</x:v>
      </x:c>
      <x:c r="F847" t="str">
        <x:v>Operative Driver</x:v>
      </x:c>
      <x:c r="G847" t="str">
        <x:v>386891D</x:v>
      </x:c>
      <x:c r="H847" t="str">
        <x:v>Restore Harrow Green</x:v>
      </x:c>
      <x:c r="I847" s="22" t="n">
        <x:v>11</x:v>
      </x:c>
      <x:c r="J847" t="str">
        <x:v>Worked</x:v>
      </x:c>
      <x:c r="K847" t="str">
        <x:v>Employee 2587; home branch Croydon; assigned role Operative Driver | Deployment branch: Croydon | Actual role: Operative Driver | Jobs: 386891D | Customers: Restore Harrow Green | Actual hours: 11.0; source records: 1</x:v>
      </x:c>
      <x:c r="L847" t="str">
        <x:v>Include</x:v>
      </x:c>
      <x:c r="M847"/>
      <x:c r="N847"/>
    </x:row>
    <x:row r="848">
      <x:c r="A848" t="str">
        <x:v>G Sawell (C1)|2026-02-18</x:v>
      </x:c>
      <x:c r="B848" s="888" t="n">
        <x:v>46071</x:v>
      </x:c>
      <x:c r="C848" t="str">
        <x:v>G Sawell (C1)</x:v>
      </x:c>
      <x:c r="D848" t="str">
        <x:v>Permanent</x:v>
      </x:c>
      <x:c r="E848" t="str">
        <x:v>Croydon</x:v>
      </x:c>
      <x:c r="F848" t="str">
        <x:v>Operative Driver</x:v>
      </x:c>
      <x:c r="G848" t="str">
        <x:v>386891D</x:v>
      </x:c>
      <x:c r="H848" t="str">
        <x:v>Restore Harrow Green</x:v>
      </x:c>
      <x:c r="I848" s="22" t="n">
        <x:v>10</x:v>
      </x:c>
      <x:c r="J848" t="str">
        <x:v>Worked</x:v>
      </x:c>
      <x:c r="K848" t="str">
        <x:v>Employee 2587; home branch Croydon; assigned role Operative Driver | Deployment branch: Croydon | Actual role: Operative Driver | Jobs: 386891D | Customers: Restore Harrow Green | Actual hours: 10.0; source records: 1</x:v>
      </x:c>
      <x:c r="L848" t="str">
        <x:v>Include</x:v>
      </x:c>
      <x:c r="M848"/>
      <x:c r="N848"/>
    </x:row>
    <x:row r="849">
      <x:c r="A849" t="str">
        <x:v>G Sawell (C1)|2026-02-19</x:v>
      </x:c>
      <x:c r="B849" s="888" t="n">
        <x:v>46072</x:v>
      </x:c>
      <x:c r="C849" t="str">
        <x:v>G Sawell (C1)</x:v>
      </x:c>
      <x:c r="D849" t="str">
        <x:v>Permanent</x:v>
      </x:c>
      <x:c r="E849" t="str">
        <x:v>Croydon</x:v>
      </x:c>
      <x:c r="F849" t="str">
        <x:v>Operative Driver</x:v>
      </x:c>
      <x:c r="G849" t="str">
        <x:v>386891D</x:v>
      </x:c>
      <x:c r="H849" t="str">
        <x:v>Restore Harrow Green</x:v>
      </x:c>
      <x:c r="I849" s="22" t="n">
        <x:v>13</x:v>
      </x:c>
      <x:c r="J849" t="str">
        <x:v>Worked</x:v>
      </x:c>
      <x:c r="K849" t="str">
        <x:v>Employee 2587; home branch Croydon; assigned role Operative Driver | Deployment branch: Croydon | Actual role: Operative Driver | Jobs: 386891D | Customers: Restore Harrow Green | Actual hours: 13.0; source records: 1</x:v>
      </x:c>
      <x:c r="L849" t="str">
        <x:v>Include</x:v>
      </x:c>
      <x:c r="M849"/>
      <x:c r="N849"/>
    </x:row>
    <x:row r="850">
      <x:c r="A850" t="str">
        <x:v>G Sawell (C1)|2026-02-20</x:v>
      </x:c>
      <x:c r="B850" s="888" t="n">
        <x:v>46073</x:v>
      </x:c>
      <x:c r="C850" t="str">
        <x:v>G Sawell (C1)</x:v>
      </x:c>
      <x:c r="D850" t="str">
        <x:v>Permanent</x:v>
      </x:c>
      <x:c r="E850" t="str">
        <x:v>Croydon</x:v>
      </x:c>
      <x:c r="F850" t="str">
        <x:v>Operative Driver</x:v>
      </x:c>
      <x:c r="G850" t="str">
        <x:v>399451A</x:v>
      </x:c>
      <x:c r="H850" t="str">
        <x:v>Royal Borough of Kensington and Chelsea</x:v>
      </x:c>
      <x:c r="I850" s="22" t="n">
        <x:v>6</x:v>
      </x:c>
      <x:c r="J850" t="str">
        <x:v>Worked</x:v>
      </x:c>
      <x:c r="K850" t="str">
        <x:v>Employee 2587; home branch Croydon; assigned role Operative Driver | Deployment branch: Croydon | Actual role: Operative Driver | Jobs: 399451A | Customers: Royal Borough of Kensington and Chelsea | Actual hours: 6.0; source records: 1</x:v>
      </x:c>
      <x:c r="L850" t="str">
        <x:v>Include</x:v>
      </x:c>
      <x:c r="M850"/>
      <x:c r="N850"/>
    </x:row>
    <x:row r="851">
      <x:c r="A851" t="str">
        <x:v>G Sawell (C1)|2026-02-23</x:v>
      </x:c>
      <x:c r="B851" s="888" t="n">
        <x:v>46076</x:v>
      </x:c>
      <x:c r="C851" t="str">
        <x:v>G Sawell (C1)</x:v>
      </x:c>
      <x:c r="D851" t="str">
        <x:v>Permanent</x:v>
      </x:c>
      <x:c r="E851" t="str">
        <x:v>Croydon</x:v>
      </x:c>
      <x:c r="F851" t="str">
        <x:v>Operative Driver</x:v>
      </x:c>
      <x:c r="G851" t="str">
        <x:v>399451A</x:v>
      </x:c>
      <x:c r="H851" t="str">
        <x:v>Royal Borough of Kensington and Chelsea</x:v>
      </x:c>
      <x:c r="I851" s="22" t="n">
        <x:v>6</x:v>
      </x:c>
      <x:c r="J851" t="str">
        <x:v>Worked</x:v>
      </x:c>
      <x:c r="K851" t="str">
        <x:v>Employee 2587; home branch Croydon; assigned role Operative Driver | Deployment branch: Croydon | Actual role: Operative Driver | Jobs: 399451A | Customers: Royal Borough of Kensington and Chelsea | Actual hours: 6.0; source records: 1</x:v>
      </x:c>
      <x:c r="L851" t="str">
        <x:v>Include</x:v>
      </x:c>
      <x:c r="M851"/>
      <x:c r="N851"/>
    </x:row>
    <x:row r="852">
      <x:c r="A852" t="str">
        <x:v>G Sawell (C1)|2026-02-24</x:v>
      </x:c>
      <x:c r="B852" s="888" t="n">
        <x:v>46077</x:v>
      </x:c>
      <x:c r="C852" t="str">
        <x:v>G Sawell (C1)</x:v>
      </x:c>
      <x:c r="D852" t="str">
        <x:v>Permanent</x:v>
      </x:c>
      <x:c r="E852" t="str">
        <x:v>Croydon</x:v>
      </x:c>
      <x:c r="F852" t="str">
        <x:v>Operative Driver</x:v>
      </x:c>
      <x:c r="G852" t="str">
        <x:v>400322</x:v>
      </x:c>
      <x:c r="H852" t="str">
        <x:v>Surrey County Council</x:v>
      </x:c>
      <x:c r="I852" s="22" t="n">
        <x:v>5</x:v>
      </x:c>
      <x:c r="J852" t="str">
        <x:v>Worked</x:v>
      </x:c>
      <x:c r="K852" t="str">
        <x:v>Employee 2587; home branch Croydon; assigned role Operative Driver | Deployment branch: Croydon | Actual role: Operative Driver | Jobs: 400322 | Customers: Surrey County Council | Actual hours: 5.0; source records: 1</x:v>
      </x:c>
      <x:c r="L852" t="str">
        <x:v>Include</x:v>
      </x:c>
      <x:c r="M852"/>
      <x:c r="N852"/>
    </x:row>
    <x:row r="853">
      <x:c r="A853" t="str">
        <x:v>G Sawell (C1)|2026-02-25</x:v>
      </x:c>
      <x:c r="B853" s="888" t="n">
        <x:v>46078</x:v>
      </x:c>
      <x:c r="C853" t="str">
        <x:v>G Sawell (C1)</x:v>
      </x:c>
      <x:c r="D853" t="str">
        <x:v>Permanent</x:v>
      </x:c>
      <x:c r="E853" t="str">
        <x:v>Croydon</x:v>
      </x:c>
      <x:c r="F853" t="str">
        <x:v>Operative Driver</x:v>
      </x:c>
      <x:c r="G853" t="str">
        <x:v>392752</x:v>
      </x:c>
      <x:c r="H853" t="str">
        <x:v>Bromley Central Library</x:v>
      </x:c>
      <x:c r="I853" s="22" t="n">
        <x:v>8.5</x:v>
      </x:c>
      <x:c r="J853" t="str">
        <x:v>Worked</x:v>
      </x:c>
      <x:c r="K853" t="str">
        <x:v>Employee 2587; home branch Croydon; assigned role Operative Driver | Deployment branch: Croydon | Actual role: Operative Driver | Jobs: 392752 | Customers: Bromley Central Library | Actual hours: 8.5; source records: 1</x:v>
      </x:c>
      <x:c r="L853" t="str">
        <x:v>Include</x:v>
      </x:c>
      <x:c r="M853"/>
      <x:c r="N853"/>
    </x:row>
    <x:row r="854">
      <x:c r="A854" t="str">
        <x:v>G Sawell (C1)|2026-02-26</x:v>
      </x:c>
      <x:c r="B854" s="888" t="n">
        <x:v>46079</x:v>
      </x:c>
      <x:c r="C854" t="str">
        <x:v>G Sawell (C1)</x:v>
      </x:c>
      <x:c r="D854" t="str">
        <x:v>Permanent</x:v>
      </x:c>
      <x:c r="E854" t="str">
        <x:v>Croydon</x:v>
      </x:c>
      <x:c r="F854" t="str">
        <x:v>Operative Driver</x:v>
      </x:c>
      <x:c r="G854" t="str">
        <x:v>400644</x:v>
      </x:c>
      <x:c r="H854" t="str">
        <x:v>MSC Cruise Management (UK)</x:v>
      </x:c>
      <x:c r="I854" s="22" t="n">
        <x:v>6.5</x:v>
      </x:c>
      <x:c r="J854" t="str">
        <x:v>Worked</x:v>
      </x:c>
      <x:c r="K854" t="str">
        <x:v>Employee 2587; home branch Croydon; assigned role Operative Driver | Deployment branch: Croydon | Actual role: Operative Driver | Jobs: 400644 | Customers: MSC Cruise Management (UK) | Actual hours: 6.5; source records: 1</x:v>
      </x:c>
      <x:c r="L854" t="str">
        <x:v>Include</x:v>
      </x:c>
      <x:c r="M854"/>
      <x:c r="N854"/>
    </x:row>
    <x:row r="855">
      <x:c r="A855" t="str">
        <x:v>G Sawell (C1)|2026-02-27</x:v>
      </x:c>
      <x:c r="B855" s="888" t="n">
        <x:v>46080</x:v>
      </x:c>
      <x:c r="C855" t="str">
        <x:v>G Sawell (C1)</x:v>
      </x:c>
      <x:c r="D855" t="str">
        <x:v>Permanent</x:v>
      </x:c>
      <x:c r="E855" t="str">
        <x:v>Croydon</x:v>
      </x:c>
      <x:c r="F855" t="str">
        <x:v>Operative Driver</x:v>
      </x:c>
      <x:c r="G855" t="str">
        <x:v>400075</x:v>
      </x:c>
      <x:c r="H855" t="str">
        <x:v>Equans</x:v>
      </x:c>
      <x:c r="I855" s="22" t="n">
        <x:v>9.5</x:v>
      </x:c>
      <x:c r="J855" t="str">
        <x:v>Worked</x:v>
      </x:c>
      <x:c r="K855" t="str">
        <x:v>Employee 2587; home branch Croydon; assigned role Operative Driver | Deployment branch: Croydon | Actual role: Operative Driver | Jobs: 400075 | Customers: Equans | Actual hours: 9.5; source records: 1</x:v>
      </x:c>
      <x:c r="L855" t="str">
        <x:v>Include</x:v>
      </x:c>
      <x:c r="M855"/>
      <x:c r="N855"/>
    </x:row>
    <x:row r="856">
      <x:c r="A856" t="str">
        <x:v>G Talpos (C1)|2026-02-16</x:v>
      </x:c>
      <x:c r="B856" s="888" t="n">
        <x:v>46069</x:v>
      </x:c>
      <x:c r="C856" t="str">
        <x:v>G Talpos (C1)</x:v>
      </x:c>
      <x:c r="D856" t="str">
        <x:v>Permanent</x:v>
      </x:c>
      <x:c r="E856" t="str">
        <x:v>Thurrock</x:v>
      </x:c>
      <x:c r="F856" t="str">
        <x:v>Operative Driver</x:v>
      </x:c>
      <x:c r="G856" t="str">
        <x:v>400250</x:v>
      </x:c>
      <x:c r="H856" t="str">
        <x:v>Apple Europe Limited</x:v>
      </x:c>
      <x:c r="I856" s="22" t="n">
        <x:v>4</x:v>
      </x:c>
      <x:c r="J856" t="str">
        <x:v>Worked</x:v>
      </x:c>
      <x:c r="K856" t="str">
        <x:v>Employee 2833; home branch Thurrock; assigned role Operative Driver | Deployment branch: Thurrock | Actual role: Operative Driver | Jobs: 400250 | Customers: Apple Europe Limited | Actual hours: 4.0; source records: 1</x:v>
      </x:c>
      <x:c r="L856" t="str">
        <x:v>Include</x:v>
      </x:c>
      <x:c r="M856"/>
      <x:c r="N856"/>
    </x:row>
    <x:row r="857">
      <x:c r="A857" t="str">
        <x:v>G Talpos (C1)|2026-02-18</x:v>
      </x:c>
      <x:c r="B857" s="888" t="n">
        <x:v>46071</x:v>
      </x:c>
      <x:c r="C857" t="str">
        <x:v>G Talpos (C1)</x:v>
      </x:c>
      <x:c r="D857" t="str">
        <x:v>Permanent</x:v>
      </x:c>
      <x:c r="E857" t="str">
        <x:v>Thurrock</x:v>
      </x:c>
      <x:c r="F857" t="str">
        <x:v>Operative Driver</x:v>
      </x:c>
      <x:c r="G857"/>
      <x:c r="H857"/>
      <x:c r="I857" s="22" t="n">
        <x:v>0</x:v>
      </x:c>
      <x:c r="J857" t="str">
        <x:v>Annual leave</x:v>
      </x:c>
      <x:c r="K857" t="str">
        <x:v>Employee 2833; home branch Thurrock; assigned role Operative Driver | Leave: Annual Leave (Hours) | Leave calendar basis: Fixed schedule</x:v>
      </x:c>
      <x:c r="L857" t="str">
        <x:v>Include</x:v>
      </x:c>
      <x:c r="M857"/>
      <x:c r="N857"/>
    </x:row>
    <x:row r="858">
      <x:c r="A858" t="str">
        <x:v>G Talpos (C1)|2026-02-19</x:v>
      </x:c>
      <x:c r="B858" s="888" t="n">
        <x:v>46072</x:v>
      </x:c>
      <x:c r="C858" t="str">
        <x:v>G Talpos (C1)</x:v>
      </x:c>
      <x:c r="D858" t="str">
        <x:v>Permanent</x:v>
      </x:c>
      <x:c r="E858" t="str">
        <x:v>Thurrock</x:v>
      </x:c>
      <x:c r="F858" t="str">
        <x:v>Operative Driver</x:v>
      </x:c>
      <x:c r="G858"/>
      <x:c r="H858"/>
      <x:c r="I858" s="22" t="n">
        <x:v>0</x:v>
      </x:c>
      <x:c r="J858" t="str">
        <x:v>Annual leave</x:v>
      </x:c>
      <x:c r="K858" t="str">
        <x:v>Employee 2833; home branch Thurrock; assigned role Operative Driver | Leave: Annual Leave (Hours) | Leave calendar basis: Fixed schedule</x:v>
      </x:c>
      <x:c r="L858" t="str">
        <x:v>Include</x:v>
      </x:c>
      <x:c r="M858"/>
      <x:c r="N858"/>
    </x:row>
    <x:row r="859">
      <x:c r="A859" t="str">
        <x:v>G Talpos (C1)|2026-02-20</x:v>
      </x:c>
      <x:c r="B859" s="888" t="n">
        <x:v>46073</x:v>
      </x:c>
      <x:c r="C859" t="str">
        <x:v>G Talpos (C1)</x:v>
      </x:c>
      <x:c r="D859" t="str">
        <x:v>Permanent</x:v>
      </x:c>
      <x:c r="E859" t="str">
        <x:v>Thurrock</x:v>
      </x:c>
      <x:c r="F859" t="str">
        <x:v>Operative Driver</x:v>
      </x:c>
      <x:c r="G859"/>
      <x:c r="H859"/>
      <x:c r="I859" s="22" t="n">
        <x:v>0</x:v>
      </x:c>
      <x:c r="J859" t="str">
        <x:v>Annual leave</x:v>
      </x:c>
      <x:c r="K859" t="str">
        <x:v>Employee 2833; home branch Thurrock; assigned role Operative Driver | Leave: Annual Leave (Hours) | Leave calendar basis: Fixed schedule</x:v>
      </x:c>
      <x:c r="L859" t="str">
        <x:v>Include</x:v>
      </x:c>
      <x:c r="M859"/>
      <x:c r="N859"/>
    </x:row>
    <x:row r="860">
      <x:c r="A860" t="str">
        <x:v>G Talpos (C1)|2026-02-23</x:v>
      </x:c>
      <x:c r="B860" s="888" t="n">
        <x:v>46076</x:v>
      </x:c>
      <x:c r="C860" t="str">
        <x:v>G Talpos (C1)</x:v>
      </x:c>
      <x:c r="D860" t="str">
        <x:v>Permanent</x:v>
      </x:c>
      <x:c r="E860" t="str">
        <x:v>Thurrock</x:v>
      </x:c>
      <x:c r="F860" t="str">
        <x:v>Operative Driver</x:v>
      </x:c>
      <x:c r="G860"/>
      <x:c r="H860"/>
      <x:c r="I860" s="22" t="n">
        <x:v>0</x:v>
      </x:c>
      <x:c r="J860" t="str">
        <x:v>Annual leave</x:v>
      </x:c>
      <x:c r="K860" t="str">
        <x:v>Employee 2833; home branch Thurrock; assigned role Operative Driver | Leave: Annual Leave (Hours) | Leave calendar basis: Fixed schedule</x:v>
      </x:c>
      <x:c r="L860" t="str">
        <x:v>Include</x:v>
      </x:c>
      <x:c r="M860"/>
      <x:c r="N860"/>
    </x:row>
    <x:row r="861">
      <x:c r="A861" t="str">
        <x:v>G Talpos (C1)|2026-02-24</x:v>
      </x:c>
      <x:c r="B861" s="888" t="n">
        <x:v>46077</x:v>
      </x:c>
      <x:c r="C861" t="str">
        <x:v>G Talpos (C1)</x:v>
      </x:c>
      <x:c r="D861" t="str">
        <x:v>Permanent</x:v>
      </x:c>
      <x:c r="E861" t="str">
        <x:v>Thurrock</x:v>
      </x:c>
      <x:c r="F861" t="str">
        <x:v>Operative Driver</x:v>
      </x:c>
      <x:c r="G861"/>
      <x:c r="H861"/>
      <x:c r="I861" s="22" t="n">
        <x:v>0</x:v>
      </x:c>
      <x:c r="J861" t="str">
        <x:v>Annual leave</x:v>
      </x:c>
      <x:c r="K861" t="str">
        <x:v>Employee 2833; home branch Thurrock; assigned role Operative Driver | Leave: Annual Leave (Hours) | Leave calendar basis: Fixed schedule</x:v>
      </x:c>
      <x:c r="L861" t="str">
        <x:v>Include</x:v>
      </x:c>
      <x:c r="M861"/>
      <x:c r="N861"/>
    </x:row>
    <x:row r="862">
      <x:c r="A862" t="str">
        <x:v>G Talpos (C1)|2026-02-25</x:v>
      </x:c>
      <x:c r="B862" s="888" t="n">
        <x:v>46078</x:v>
      </x:c>
      <x:c r="C862" t="str">
        <x:v>G Talpos (C1)</x:v>
      </x:c>
      <x:c r="D862" t="str">
        <x:v>Permanent</x:v>
      </x:c>
      <x:c r="E862" t="str">
        <x:v>Thurrock</x:v>
      </x:c>
      <x:c r="F862" t="str">
        <x:v>Operative Driver</x:v>
      </x:c>
      <x:c r="G862"/>
      <x:c r="H862"/>
      <x:c r="I862" s="22" t="n">
        <x:v>0</x:v>
      </x:c>
      <x:c r="J862" t="str">
        <x:v>Annual leave</x:v>
      </x:c>
      <x:c r="K862" t="str">
        <x:v>Employee 2833; home branch Thurrock; assigned role Operative Driver | Leave: Annual Leave (Hours) | Leave calendar basis: Fixed schedule</x:v>
      </x:c>
      <x:c r="L862" t="str">
        <x:v>Include</x:v>
      </x:c>
      <x:c r="M862"/>
      <x:c r="N862"/>
    </x:row>
    <x:row r="863">
      <x:c r="A863" t="str">
        <x:v>G Talpos (C1)|2026-02-26</x:v>
      </x:c>
      <x:c r="B863" s="888" t="n">
        <x:v>46079</x:v>
      </x:c>
      <x:c r="C863" t="str">
        <x:v>G Talpos (C1)</x:v>
      </x:c>
      <x:c r="D863" t="str">
        <x:v>Permanent</x:v>
      </x:c>
      <x:c r="E863" t="str">
        <x:v>Thurrock</x:v>
      </x:c>
      <x:c r="F863" t="str">
        <x:v>Operative Driver</x:v>
      </x:c>
      <x:c r="G863"/>
      <x:c r="H863"/>
      <x:c r="I863" s="22" t="n">
        <x:v>0</x:v>
      </x:c>
      <x:c r="J863" t="str">
        <x:v>Annual leave</x:v>
      </x:c>
      <x:c r="K863" t="str">
        <x:v>Employee 2833; home branch Thurrock; assigned role Operative Driver | Leave: Annual Leave (Hours) | Leave calendar basis: Fixed schedule</x:v>
      </x:c>
      <x:c r="L863" t="str">
        <x:v>Include</x:v>
      </x:c>
      <x:c r="M863"/>
      <x:c r="N863"/>
    </x:row>
    <x:row r="864">
      <x:c r="A864" t="str">
        <x:v>G Talpos (C1)|2026-02-27</x:v>
      </x:c>
      <x:c r="B864" s="888" t="n">
        <x:v>46080</x:v>
      </x:c>
      <x:c r="C864" t="str">
        <x:v>G Talpos (C1)</x:v>
      </x:c>
      <x:c r="D864" t="str">
        <x:v>Permanent</x:v>
      </x:c>
      <x:c r="E864" t="str">
        <x:v>Thurrock</x:v>
      </x:c>
      <x:c r="F864" t="str">
        <x:v>Operative Driver</x:v>
      </x:c>
      <x:c r="G864"/>
      <x:c r="H864"/>
      <x:c r="I864" s="22" t="n">
        <x:v>0</x:v>
      </x:c>
      <x:c r="J864" t="str">
        <x:v>Annual leave</x:v>
      </x:c>
      <x:c r="K864" t="str">
        <x:v>Employee 2833; home branch Thurrock; assigned role Operative Driver | Leave: Annual Leave (Hours) | Leave calendar basis: Fixed schedule</x:v>
      </x:c>
      <x:c r="L864" t="str">
        <x:v>Include</x:v>
      </x:c>
      <x:c r="M864"/>
      <x:c r="N864"/>
    </x:row>
    <x:row r="865">
      <x:c r="A865" t="str">
        <x:v>Garry Dobson|2026-02-02</x:v>
      </x:c>
      <x:c r="B865" s="888" t="n">
        <x:v>46055</x:v>
      </x:c>
      <x:c r="C865" t="str">
        <x:v>Garry Dobson</x:v>
      </x:c>
      <x:c r="D865" t="str">
        <x:v>Permanent</x:v>
      </x:c>
      <x:c r="E865" t="str">
        <x:v>Birmingham</x:v>
      </x:c>
      <x:c r="F865" t="str">
        <x:v>Warehouse</x:v>
      </x:c>
      <x:c r="G865" t="str">
        <x:v>394025, 394543</x:v>
      </x:c>
      <x:c r="H865" t="str">
        <x:v>EMCOR; EMCOR UK -  DHSC/NHS</x:v>
      </x:c>
      <x:c r="I865" s="22" t="n">
        <x:v>19</x:v>
      </x:c>
      <x:c r="J865" t="str">
        <x:v>Worked — 2 records</x:v>
      </x:c>
      <x:c r="K865" t="str">
        <x:v>Employee 2284; home branch Birmingham; assigned role Warehouse | Deployment branch: Birmingham | Actual role: Warehouse | Jobs: 394025, 394543 | Customers: EMCOR; EMCOR UK -  DHSC/NHS | Actual hours: 19.0; source records: 2</x:v>
      </x:c>
      <x:c r="L865" t="str">
        <x:v>Include</x:v>
      </x:c>
      <x:c r="M865"/>
      <x:c r="N865"/>
    </x:row>
    <x:row r="866">
      <x:c r="A866" t="str">
        <x:v>Garry Dobson|2026-02-23</x:v>
      </x:c>
      <x:c r="B866" s="888" t="n">
        <x:v>46076</x:v>
      </x:c>
      <x:c r="C866" t="str">
        <x:v>Garry Dobson</x:v>
      </x:c>
      <x:c r="D866" t="str">
        <x:v>Permanent</x:v>
      </x:c>
      <x:c r="E866" t="str">
        <x:v>Birmingham</x:v>
      </x:c>
      <x:c r="F866" t="str">
        <x:v>Warehouse</x:v>
      </x:c>
      <x:c r="G866" t="str">
        <x:v>399506</x:v>
      </x:c>
      <x:c r="H866" t="str">
        <x:v>HSBC - Storage 2026</x:v>
      </x:c>
      <x:c r="I866" s="22" t="n">
        <x:v>8.5</x:v>
      </x:c>
      <x:c r="J866" t="str">
        <x:v>Worked</x:v>
      </x:c>
      <x:c r="K866" t="str">
        <x:v>Employee 2284; home branch Birmingham; assigned role Warehouse | Deployment branch: Birmingham | Actual role: Warehouse | Jobs: 399506 | Customers: HSBC - Storage 2026 | Actual hours: 8.5; source records: 1</x:v>
      </x:c>
      <x:c r="L866" t="str">
        <x:v>Include</x:v>
      </x:c>
      <x:c r="M866"/>
      <x:c r="N866"/>
    </x:row>
    <x:row r="867">
      <x:c r="A867" t="str">
        <x:v>Garry Dobson|2026-02-24</x:v>
      </x:c>
      <x:c r="B867" s="888" t="n">
        <x:v>46077</x:v>
      </x:c>
      <x:c r="C867" t="str">
        <x:v>Garry Dobson</x:v>
      </x:c>
      <x:c r="D867" t="str">
        <x:v>Permanent</x:v>
      </x:c>
      <x:c r="E867" t="str">
        <x:v>Birmingham</x:v>
      </x:c>
      <x:c r="F867" t="str">
        <x:v>Warehouse</x:v>
      </x:c>
      <x:c r="G867" t="str">
        <x:v>399506</x:v>
      </x:c>
      <x:c r="H867" t="str">
        <x:v>HSBC - Storage 2026</x:v>
      </x:c>
      <x:c r="I867" s="22" t="n">
        <x:v>8.5</x:v>
      </x:c>
      <x:c r="J867" t="str">
        <x:v>Worked</x:v>
      </x:c>
      <x:c r="K867" t="str">
        <x:v>Employee 2284; home branch Birmingham; assigned role Warehouse | Deployment branch: Birmingham | Actual role: Warehouse | Jobs: 399506 | Customers: HSBC - Storage 2026 | Actual hours: 8.5; source records: 1</x:v>
      </x:c>
      <x:c r="L867" t="str">
        <x:v>Include</x:v>
      </x:c>
      <x:c r="M867"/>
      <x:c r="N867"/>
    </x:row>
    <x:row r="868">
      <x:c r="A868" t="str">
        <x:v>Garry Dobson|2026-02-25</x:v>
      </x:c>
      <x:c r="B868" s="888" t="n">
        <x:v>46078</x:v>
      </x:c>
      <x:c r="C868" t="str">
        <x:v>Garry Dobson</x:v>
      </x:c>
      <x:c r="D868" t="str">
        <x:v>Permanent</x:v>
      </x:c>
      <x:c r="E868" t="str">
        <x:v>Birmingham</x:v>
      </x:c>
      <x:c r="F868" t="str">
        <x:v>Warehouse</x:v>
      </x:c>
      <x:c r="G868" t="str">
        <x:v>399506</x:v>
      </x:c>
      <x:c r="H868" t="str">
        <x:v>HSBC - Storage 2026</x:v>
      </x:c>
      <x:c r="I868" s="22" t="n">
        <x:v>8.5</x:v>
      </x:c>
      <x:c r="J868" t="str">
        <x:v>Worked</x:v>
      </x:c>
      <x:c r="K868" t="str">
        <x:v>Employee 2284; home branch Birmingham; assigned role Warehouse | Deployment branch: Birmingham | Actual role: Warehouse | Jobs: 399506 | Customers: HSBC - Storage 2026 | Actual hours: 8.5; source records: 1</x:v>
      </x:c>
      <x:c r="L868" t="str">
        <x:v>Include</x:v>
      </x:c>
      <x:c r="M868"/>
      <x:c r="N868"/>
    </x:row>
    <x:row r="869">
      <x:c r="A869" t="str">
        <x:v>Garry Dobson|2026-02-27</x:v>
      </x:c>
      <x:c r="B869" s="888" t="n">
        <x:v>46080</x:v>
      </x:c>
      <x:c r="C869" t="str">
        <x:v>Garry Dobson</x:v>
      </x:c>
      <x:c r="D869" t="str">
        <x:v>Permanent</x:v>
      </x:c>
      <x:c r="E869" t="str">
        <x:v>Birmingham</x:v>
      </x:c>
      <x:c r="F869" t="str">
        <x:v>Warehouse</x:v>
      </x:c>
      <x:c r="G869" t="str">
        <x:v>399506</x:v>
      </x:c>
      <x:c r="H869" t="str">
        <x:v>HSBC - Storage 2026</x:v>
      </x:c>
      <x:c r="I869" s="22" t="n">
        <x:v>8.5</x:v>
      </x:c>
      <x:c r="J869" t="str">
        <x:v>Worked</x:v>
      </x:c>
      <x:c r="K869" t="str">
        <x:v>Employee 2284; home branch Birmingham; assigned role Warehouse | Deployment branch: Birmingham | Actual role: Warehouse | Jobs: 399506 | Customers: HSBC - Storage 2026 | Actual hours: 8.5; source records: 1</x:v>
      </x:c>
      <x:c r="L869" t="str">
        <x:v>Include</x:v>
      </x:c>
      <x:c r="M869"/>
      <x:c r="N869"/>
    </x:row>
    <x:row r="870">
      <x:c r="A870" t="str">
        <x:v>Gary Atkins|2026-02-02</x:v>
      </x:c>
      <x:c r="B870" s="888" t="n">
        <x:v>46055</x:v>
      </x:c>
      <x:c r="C870" t="str">
        <x:v>Gary Atkins</x:v>
      </x:c>
      <x:c r="D870" t="str">
        <x:v>Permanent</x:v>
      </x:c>
      <x:c r="E870" t="str">
        <x:v>Birmingham</x:v>
      </x:c>
      <x:c r="F870" t="str">
        <x:v>Operative Porter</x:v>
      </x:c>
      <x:c r="G870" t="str">
        <x:v>394794</x:v>
      </x:c>
      <x:c r="H870" t="str">
        <x:v>West Midlands Police</x:v>
      </x:c>
      <x:c r="I870" s="22" t="n">
        <x:v>8</x:v>
      </x:c>
      <x:c r="J870" t="str">
        <x:v>Worked</x:v>
      </x:c>
      <x:c r="K870" t="str">
        <x:v>Employee 2303; home branch Birmingham; assigned role Operative Porter | Deployment branch: Birmingham | Actual role: Operative Skilled | Jobs: 394794 | Customers: West Midlands Police | Actual hours: 8.0; source records: 1</x:v>
      </x:c>
      <x:c r="L870" t="str">
        <x:v>Include</x:v>
      </x:c>
      <x:c r="M870"/>
      <x:c r="N870"/>
    </x:row>
    <x:row r="871">
      <x:c r="A871" t="str">
        <x:v>Gary Atkins|2026-02-03</x:v>
      </x:c>
      <x:c r="B871" s="888" t="n">
        <x:v>46056</x:v>
      </x:c>
      <x:c r="C871" t="str">
        <x:v>Gary Atkins</x:v>
      </x:c>
      <x:c r="D871" t="str">
        <x:v>Permanent</x:v>
      </x:c>
      <x:c r="E871" t="str">
        <x:v>Birmingham</x:v>
      </x:c>
      <x:c r="F871" t="str">
        <x:v>Operative Porter</x:v>
      </x:c>
      <x:c r="G871" t="str">
        <x:v>394794</x:v>
      </x:c>
      <x:c r="H871" t="str">
        <x:v>West Midlands Police</x:v>
      </x:c>
      <x:c r="I871" s="22" t="n">
        <x:v>9.5</x:v>
      </x:c>
      <x:c r="J871" t="str">
        <x:v>Worked</x:v>
      </x:c>
      <x:c r="K871" t="str">
        <x:v>Employee 2303; home branch Birmingham; assigned role Operative Porter | Deployment branch: Birmingham | Actual role: Operative Skilled | Jobs: 394794 | Customers: West Midlands Police | Actual hours: 9.5; source records: 1</x:v>
      </x:c>
      <x:c r="L871" t="str">
        <x:v>Include</x:v>
      </x:c>
      <x:c r="M871"/>
      <x:c r="N871"/>
    </x:row>
    <x:row r="872">
      <x:c r="A872" t="str">
        <x:v>Gary Atkins|2026-02-04</x:v>
      </x:c>
      <x:c r="B872" s="888" t="n">
        <x:v>46057</x:v>
      </x:c>
      <x:c r="C872" t="str">
        <x:v>Gary Atkins</x:v>
      </x:c>
      <x:c r="D872" t="str">
        <x:v>Permanent</x:v>
      </x:c>
      <x:c r="E872" t="str">
        <x:v>Birmingham</x:v>
      </x:c>
      <x:c r="F872" t="str">
        <x:v>Operative Porter</x:v>
      </x:c>
      <x:c r="G872" t="str">
        <x:v>394794</x:v>
      </x:c>
      <x:c r="H872" t="str">
        <x:v>West Midlands Police</x:v>
      </x:c>
      <x:c r="I872" s="22" t="n">
        <x:v>8</x:v>
      </x:c>
      <x:c r="J872" t="str">
        <x:v>Worked</x:v>
      </x:c>
      <x:c r="K872" t="str">
        <x:v>Employee 2303; home branch Birmingham; assigned role Operative Porter | Deployment branch: Birmingham | Actual role: Operative Skilled | Jobs: 394794 | Customers: West Midlands Police | Actual hours: 8.0; source records: 1</x:v>
      </x:c>
      <x:c r="L872" t="str">
        <x:v>Include</x:v>
      </x:c>
      <x:c r="M872"/>
      <x:c r="N872"/>
    </x:row>
    <x:row r="873">
      <x:c r="A873" t="str">
        <x:v>Gary Atkins|2026-02-05</x:v>
      </x:c>
      <x:c r="B873" s="888" t="n">
        <x:v>46058</x:v>
      </x:c>
      <x:c r="C873" t="str">
        <x:v>Gary Atkins</x:v>
      </x:c>
      <x:c r="D873" t="str">
        <x:v>Permanent</x:v>
      </x:c>
      <x:c r="E873" t="str">
        <x:v>Birmingham</x:v>
      </x:c>
      <x:c r="F873" t="str">
        <x:v>Operative Porter</x:v>
      </x:c>
      <x:c r="G873" t="str">
        <x:v>394794</x:v>
      </x:c>
      <x:c r="H873" t="str">
        <x:v>West Midlands Police</x:v>
      </x:c>
      <x:c r="I873" s="22" t="n">
        <x:v>8</x:v>
      </x:c>
      <x:c r="J873" t="str">
        <x:v>Worked</x:v>
      </x:c>
      <x:c r="K873" t="str">
        <x:v>Employee 2303; home branch Birmingham; assigned role Operative Porter | Deployment branch: Birmingham | Actual role: Operative Skilled | Jobs: 394794 | Customers: West Midlands Police | Actual hours: 8.0; source records: 1</x:v>
      </x:c>
      <x:c r="L873" t="str">
        <x:v>Include</x:v>
      </x:c>
      <x:c r="M873"/>
      <x:c r="N873"/>
    </x:row>
    <x:row r="874">
      <x:c r="A874" t="str">
        <x:v>Gary Atkins|2026-02-06</x:v>
      </x:c>
      <x:c r="B874" s="888" t="n">
        <x:v>46059</x:v>
      </x:c>
      <x:c r="C874" t="str">
        <x:v>Gary Atkins</x:v>
      </x:c>
      <x:c r="D874" t="str">
        <x:v>Permanent</x:v>
      </x:c>
      <x:c r="E874" t="str">
        <x:v>Birmingham</x:v>
      </x:c>
      <x:c r="F874" t="str">
        <x:v>Operative Porter</x:v>
      </x:c>
      <x:c r="G874" t="str">
        <x:v>394794</x:v>
      </x:c>
      <x:c r="H874" t="str">
        <x:v>West Midlands Police</x:v>
      </x:c>
      <x:c r="I874" s="22" t="n">
        <x:v>8.5</x:v>
      </x:c>
      <x:c r="J874" t="str">
        <x:v>Worked</x:v>
      </x:c>
      <x:c r="K874" t="str">
        <x:v>Employee 2303; home branch Birmingham; assigned role Operative Porter | Deployment branch: Birmingham | Actual role: Operative Skilled | Jobs: 394794 | Customers: West Midlands Police | Actual hours: 8.5; source records: 1</x:v>
      </x:c>
      <x:c r="L874" t="str">
        <x:v>Include</x:v>
      </x:c>
      <x:c r="M874"/>
      <x:c r="N874"/>
    </x:row>
    <x:row r="875">
      <x:c r="A875" t="str">
        <x:v>Gary Atkins|2026-02-09</x:v>
      </x:c>
      <x:c r="B875" s="888" t="n">
        <x:v>46062</x:v>
      </x:c>
      <x:c r="C875" t="str">
        <x:v>Gary Atkins</x:v>
      </x:c>
      <x:c r="D875" t="str">
        <x:v>Permanent</x:v>
      </x:c>
      <x:c r="E875" t="str">
        <x:v>Birmingham</x:v>
      </x:c>
      <x:c r="F875" t="str">
        <x:v>Operative Porter</x:v>
      </x:c>
      <x:c r="G875" t="str">
        <x:v>394794</x:v>
      </x:c>
      <x:c r="H875" t="str">
        <x:v>West Midlands Police</x:v>
      </x:c>
      <x:c r="I875" s="22" t="n">
        <x:v>8</x:v>
      </x:c>
      <x:c r="J875" t="str">
        <x:v>Worked</x:v>
      </x:c>
      <x:c r="K875" t="str">
        <x:v>Employee 2303; home branch Birmingham; assigned role Operative Porter | Deployment branch: Birmingham | Actual role: Operative Skilled | Jobs: 394794 | Customers: West Midlands Police | Actual hours: 8.0; source records: 1</x:v>
      </x:c>
      <x:c r="L875" t="str">
        <x:v>Include</x:v>
      </x:c>
      <x:c r="M875"/>
      <x:c r="N875"/>
    </x:row>
    <x:row r="876">
      <x:c r="A876" t="str">
        <x:v>Gary Atkins|2026-02-10</x:v>
      </x:c>
      <x:c r="B876" s="888" t="n">
        <x:v>46063</x:v>
      </x:c>
      <x:c r="C876" t="str">
        <x:v>Gary Atkins</x:v>
      </x:c>
      <x:c r="D876" t="str">
        <x:v>Permanent</x:v>
      </x:c>
      <x:c r="E876" t="str">
        <x:v>Birmingham</x:v>
      </x:c>
      <x:c r="F876" t="str">
        <x:v>Operative Porter</x:v>
      </x:c>
      <x:c r="G876" t="str">
        <x:v>394794</x:v>
      </x:c>
      <x:c r="H876" t="str">
        <x:v>West Midlands Police</x:v>
      </x:c>
      <x:c r="I876" s="22" t="n">
        <x:v>8</x:v>
      </x:c>
      <x:c r="J876" t="str">
        <x:v>Worked</x:v>
      </x:c>
      <x:c r="K876" t="str">
        <x:v>Employee 2303; home branch Birmingham; assigned role Operative Porter | Deployment branch: Birmingham | Actual role: Operative Skilled | Jobs: 394794 | Customers: West Midlands Police | Actual hours: 8.0; source records: 1</x:v>
      </x:c>
      <x:c r="L876" t="str">
        <x:v>Include</x:v>
      </x:c>
      <x:c r="M876"/>
      <x:c r="N876"/>
    </x:row>
    <x:row r="877">
      <x:c r="A877" t="str">
        <x:v>Gary Atkins|2026-02-11</x:v>
      </x:c>
      <x:c r="B877" s="888" t="n">
        <x:v>46064</x:v>
      </x:c>
      <x:c r="C877" t="str">
        <x:v>Gary Atkins</x:v>
      </x:c>
      <x:c r="D877" t="str">
        <x:v>Permanent</x:v>
      </x:c>
      <x:c r="E877" t="str">
        <x:v>Birmingham</x:v>
      </x:c>
      <x:c r="F877" t="str">
        <x:v>Operative Porter</x:v>
      </x:c>
      <x:c r="G877"/>
      <x:c r="H877"/>
      <x:c r="I877" s="22" t="n">
        <x:v>0</x:v>
      </x:c>
      <x:c r="J877" t="str">
        <x:v>Other leave — Sickness</x:v>
      </x:c>
      <x:c r="K877" t="str">
        <x:v>Employee 2303; home branch Birmingham; assigned role Operative Porter | Leave: Sickness | Leave calendar basis: Variable-pattern period</x:v>
      </x:c>
      <x:c r="L877" t="str">
        <x:v>Include</x:v>
      </x:c>
      <x:c r="M877"/>
      <x:c r="N877"/>
    </x:row>
    <x:row r="878">
      <x:c r="A878" t="str">
        <x:v>Gary Atkins|2026-02-12</x:v>
      </x:c>
      <x:c r="B878" s="888" t="n">
        <x:v>46065</x:v>
      </x:c>
      <x:c r="C878" t="str">
        <x:v>Gary Atkins</x:v>
      </x:c>
      <x:c r="D878" t="str">
        <x:v>Permanent</x:v>
      </x:c>
      <x:c r="E878" t="str">
        <x:v>Birmingham</x:v>
      </x:c>
      <x:c r="F878" t="str">
        <x:v>Operative Porter</x:v>
      </x:c>
      <x:c r="G878" t="str">
        <x:v>400071, 400341, 400156, 400239</x:v>
      </x:c>
      <x:c r="H878" t="str">
        <x:v>Midland Heart; Midland Heart Limited; MoJ; University Hospitals Birmingham NHS Foun</x:v>
      </x:c>
      <x:c r="I878" s="22" t="n">
        <x:v>13</x:v>
      </x:c>
      <x:c r="J878" t="str">
        <x:v>Worked — 4 records</x:v>
      </x:c>
      <x:c r="K878" t="str">
        <x:v>Employee 2303; home branch Birmingham; assigned role Operative Porter | Deployment branch: Birmingham | Actual role: Operative Driver, Operative Porter | Jobs: 400071, 400341, 400156, 400239 | Customers: Midland Heart; Midland Heart Limited; MoJ; University Hospitals Birmingham NHS Foun | Actual hours: 13.0; source records: 4</x:v>
      </x:c>
      <x:c r="L878" t="str">
        <x:v>Include</x:v>
      </x:c>
      <x:c r="M878"/>
      <x:c r="N878"/>
    </x:row>
    <x:row r="879">
      <x:c r="A879" t="str">
        <x:v>Gary Atkins|2026-02-13</x:v>
      </x:c>
      <x:c r="B879" s="888" t="n">
        <x:v>46066</x:v>
      </x:c>
      <x:c r="C879" t="str">
        <x:v>Gary Atkins</x:v>
      </x:c>
      <x:c r="D879" t="str">
        <x:v>Permanent</x:v>
      </x:c>
      <x:c r="E879" t="str">
        <x:v>Birmingham</x:v>
      </x:c>
      <x:c r="F879" t="str">
        <x:v>Operative Porter</x:v>
      </x:c>
      <x:c r="G879" t="str">
        <x:v>400212, 400203</x:v>
      </x:c>
      <x:c r="H879" t="str">
        <x:v>Midland Heart; Midland Heart Limited</x:v>
      </x:c>
      <x:c r="I879" s="22" t="n">
        <x:v>5</x:v>
      </x:c>
      <x:c r="J879" t="str">
        <x:v>Worked — 2 records</x:v>
      </x:c>
      <x:c r="K879" t="str">
        <x:v>Employee 2303; home branch Birmingham; assigned role Operative Porter | Deployment branch: Birmingham | Actual role: Operative Porter, Operative Skilled | Jobs: 400212, 400203 | Customers: Midland Heart; Midland Heart Limited | Actual hours: 5.0; source records: 2</x:v>
      </x:c>
      <x:c r="L879" t="str">
        <x:v>Include</x:v>
      </x:c>
      <x:c r="M879"/>
      <x:c r="N879"/>
    </x:row>
    <x:row r="880">
      <x:c r="A880" t="str">
        <x:v>Gary Atkins|2026-02-16</x:v>
      </x:c>
      <x:c r="B880" s="888" t="n">
        <x:v>46069</x:v>
      </x:c>
      <x:c r="C880" t="str">
        <x:v>Gary Atkins</x:v>
      </x:c>
      <x:c r="D880" t="str">
        <x:v>Permanent</x:v>
      </x:c>
      <x:c r="E880" t="str">
        <x:v>Birmingham</x:v>
      </x:c>
      <x:c r="F880" t="str">
        <x:v>Operative Porter</x:v>
      </x:c>
      <x:c r="G880" t="str">
        <x:v>400137</x:v>
      </x:c>
      <x:c r="H880" t="str">
        <x:v>HSBC - February 2026 Deliveries</x:v>
      </x:c>
      <x:c r="I880" s="22" t="n">
        <x:v>7</x:v>
      </x:c>
      <x:c r="J880" t="str">
        <x:v>Worked</x:v>
      </x:c>
      <x:c r="K880" t="str">
        <x:v>Employee 2303; home branch Birmingham; assigned role Operative Porter | Deployment branch: Birmingham | Actual role: Operative Porter | Jobs: 400137 | Customers: HSBC - February 2026 Deliveries | Actual hours: 7.0; source records: 1</x:v>
      </x:c>
      <x:c r="L880" t="str">
        <x:v>Include</x:v>
      </x:c>
      <x:c r="M880"/>
      <x:c r="N880"/>
    </x:row>
    <x:row r="881">
      <x:c r="A881" t="str">
        <x:v>Gary Atkins|2026-02-17</x:v>
      </x:c>
      <x:c r="B881" s="888" t="n">
        <x:v>46070</x:v>
      </x:c>
      <x:c r="C881" t="str">
        <x:v>Gary Atkins</x:v>
      </x:c>
      <x:c r="D881" t="str">
        <x:v>Permanent</x:v>
      </x:c>
      <x:c r="E881" t="str">
        <x:v>Birmingham</x:v>
      </x:c>
      <x:c r="F881" t="str">
        <x:v>Operative Porter</x:v>
      </x:c>
      <x:c r="G881" t="str">
        <x:v>399504</x:v>
      </x:c>
      <x:c r="H881" t="str">
        <x:v>West Midlands Police</x:v>
      </x:c>
      <x:c r="I881" s="22" t="n">
        <x:v>8</x:v>
      </x:c>
      <x:c r="J881" t="str">
        <x:v>Worked</x:v>
      </x:c>
      <x:c r="K881" t="str">
        <x:v>Employee 2303; home branch Birmingham; assigned role Operative Porter | Deployment branch: Birmingham | Actual role: Operative Porter | Jobs: 399504 | Customers: West Midlands Police | Actual hours: 8.0; source records: 1</x:v>
      </x:c>
      <x:c r="L881" t="str">
        <x:v>Include</x:v>
      </x:c>
      <x:c r="M881"/>
      <x:c r="N881"/>
    </x:row>
    <x:row r="882">
      <x:c r="A882" t="str">
        <x:v>Gary Atkins|2026-02-18</x:v>
      </x:c>
      <x:c r="B882" s="888" t="n">
        <x:v>46071</x:v>
      </x:c>
      <x:c r="C882" t="str">
        <x:v>Gary Atkins</x:v>
      </x:c>
      <x:c r="D882" t="str">
        <x:v>Permanent</x:v>
      </x:c>
      <x:c r="E882" t="str">
        <x:v>Birmingham</x:v>
      </x:c>
      <x:c r="F882" t="str">
        <x:v>Operative Porter</x:v>
      </x:c>
      <x:c r="G882" t="str">
        <x:v>399504</x:v>
      </x:c>
      <x:c r="H882" t="str">
        <x:v>West Midlands Police</x:v>
      </x:c>
      <x:c r="I882" s="22" t="n">
        <x:v>8.5</x:v>
      </x:c>
      <x:c r="J882" t="str">
        <x:v>Worked</x:v>
      </x:c>
      <x:c r="K882" t="str">
        <x:v>Employee 2303; home branch Birmingham; assigned role Operative Porter | Deployment branch: Birmingham | Actual role: Operative Porter | Jobs: 399504 | Customers: West Midlands Police | Actual hours: 8.5; source records: 1</x:v>
      </x:c>
      <x:c r="L882" t="str">
        <x:v>Include</x:v>
      </x:c>
      <x:c r="M882"/>
      <x:c r="N882"/>
    </x:row>
    <x:row r="883">
      <x:c r="A883" t="str">
        <x:v>Gary Atkins|2026-02-19</x:v>
      </x:c>
      <x:c r="B883" s="888" t="n">
        <x:v>46072</x:v>
      </x:c>
      <x:c r="C883" t="str">
        <x:v>Gary Atkins</x:v>
      </x:c>
      <x:c r="D883" t="str">
        <x:v>Permanent</x:v>
      </x:c>
      <x:c r="E883" t="str">
        <x:v>Birmingham</x:v>
      </x:c>
      <x:c r="F883" t="str">
        <x:v>Operative Porter</x:v>
      </x:c>
      <x:c r="G883" t="str">
        <x:v>399504, 400158</x:v>
      </x:c>
      <x:c r="H883" t="str">
        <x:v>West Midlands Police</x:v>
      </x:c>
      <x:c r="I883" s="22" t="n">
        <x:v>10</x:v>
      </x:c>
      <x:c r="J883" t="str">
        <x:v>Worked — 2 records</x:v>
      </x:c>
      <x:c r="K883" t="str">
        <x:v>Employee 2303; home branch Birmingham; assigned role Operative Porter | Deployment branch: Birmingham | Actual role: Operative Porter | Jobs: 399504, 400158 | Customers: West Midlands Police | Actual hours: 10.0; source records: 2</x:v>
      </x:c>
      <x:c r="L883" t="str">
        <x:v>Include</x:v>
      </x:c>
      <x:c r="M883"/>
      <x:c r="N883"/>
    </x:row>
    <x:row r="884">
      <x:c r="A884" t="str">
        <x:v>Gary Atkins|2026-02-20</x:v>
      </x:c>
      <x:c r="B884" s="888" t="n">
        <x:v>46073</x:v>
      </x:c>
      <x:c r="C884" t="str">
        <x:v>Gary Atkins</x:v>
      </x:c>
      <x:c r="D884" t="str">
        <x:v>Permanent</x:v>
      </x:c>
      <x:c r="E884" t="str">
        <x:v>Birmingham</x:v>
      </x:c>
      <x:c r="F884" t="str">
        <x:v>Operative Porter</x:v>
      </x:c>
      <x:c r="G884" t="str">
        <x:v>399504</x:v>
      </x:c>
      <x:c r="H884" t="str">
        <x:v>West Midlands Police</x:v>
      </x:c>
      <x:c r="I884" s="22" t="n">
        <x:v>8.5</x:v>
      </x:c>
      <x:c r="J884" t="str">
        <x:v>Worked</x:v>
      </x:c>
      <x:c r="K884" t="str">
        <x:v>Employee 2303; home branch Birmingham; assigned role Operative Porter | Deployment branch: Birmingham | Actual role: Operative Skilled | Jobs: 399504 | Customers: West Midlands Police | Actual hours: 8.5; source records: 1</x:v>
      </x:c>
      <x:c r="L884" t="str">
        <x:v>Include</x:v>
      </x:c>
      <x:c r="M884"/>
      <x:c r="N884"/>
    </x:row>
    <x:row r="885">
      <x:c r="A885" t="str">
        <x:v>Gary Atkins|2026-02-23</x:v>
      </x:c>
      <x:c r="B885" s="888" t="n">
        <x:v>46076</x:v>
      </x:c>
      <x:c r="C885" t="str">
        <x:v>Gary Atkins</x:v>
      </x:c>
      <x:c r="D885" t="str">
        <x:v>Permanent</x:v>
      </x:c>
      <x:c r="E885" t="str">
        <x:v>Birmingham</x:v>
      </x:c>
      <x:c r="F885" t="str">
        <x:v>Operative Porter</x:v>
      </x:c>
      <x:c r="G885" t="str">
        <x:v>399714</x:v>
      </x:c>
      <x:c r="H885" t="str">
        <x:v>Derbyshire Constabulary</x:v>
      </x:c>
      <x:c r="I885" s="22" t="n">
        <x:v>9.5</x:v>
      </x:c>
      <x:c r="J885" t="str">
        <x:v>Worked</x:v>
      </x:c>
      <x:c r="K885" t="str">
        <x:v>Employee 2303; home branch Birmingham; assigned role Operative Porter | Deployment branch: Birmingham | Actual role: Operative Skilled | Jobs: 399714 | Customers: Derbyshire Constabulary | Actual hours: 9.5; source records: 1</x:v>
      </x:c>
      <x:c r="L885" t="str">
        <x:v>Include</x:v>
      </x:c>
      <x:c r="M885"/>
      <x:c r="N885"/>
    </x:row>
    <x:row r="886">
      <x:c r="A886" t="str">
        <x:v>Gary Atkins|2026-02-24</x:v>
      </x:c>
      <x:c r="B886" s="888" t="n">
        <x:v>46077</x:v>
      </x:c>
      <x:c r="C886" t="str">
        <x:v>Gary Atkins</x:v>
      </x:c>
      <x:c r="D886" t="str">
        <x:v>Permanent</x:v>
      </x:c>
      <x:c r="E886" t="str">
        <x:v>Birmingham</x:v>
      </x:c>
      <x:c r="F886" t="str">
        <x:v>Operative Porter</x:v>
      </x:c>
      <x:c r="G886" t="str">
        <x:v>390743B</x:v>
      </x:c>
      <x:c r="H886" t="str">
        <x:v>West Midlands Police - Facilities</x:v>
      </x:c>
      <x:c r="I886" s="22" t="n">
        <x:v>9</x:v>
      </x:c>
      <x:c r="J886" t="str">
        <x:v>Worked</x:v>
      </x:c>
      <x:c r="K886" t="str">
        <x:v>Employee 2303; home branch Birmingham; assigned role Operative Porter | Deployment branch: Birmingham | Actual role: Operative Driver | Jobs: 390743B | Customers: West Midlands Police - Facilities | Actual hours: 9.0; source records: 1</x:v>
      </x:c>
      <x:c r="L886" t="str">
        <x:v>Include</x:v>
      </x:c>
      <x:c r="M886"/>
      <x:c r="N886"/>
    </x:row>
    <x:row r="887">
      <x:c r="A887" t="str">
        <x:v>Gary Atkins|2026-02-25</x:v>
      </x:c>
      <x:c r="B887" s="888" t="n">
        <x:v>46078</x:v>
      </x:c>
      <x:c r="C887" t="str">
        <x:v>Gary Atkins</x:v>
      </x:c>
      <x:c r="D887" t="str">
        <x:v>Permanent</x:v>
      </x:c>
      <x:c r="E887" t="str">
        <x:v>Birmingham</x:v>
      </x:c>
      <x:c r="F887" t="str">
        <x:v>Operative Porter</x:v>
      </x:c>
      <x:c r="G887" t="str">
        <x:v>390743B</x:v>
      </x:c>
      <x:c r="H887" t="str">
        <x:v>West Midlands Police - Facilities</x:v>
      </x:c>
      <x:c r="I887" s="22" t="n">
        <x:v>9.5</x:v>
      </x:c>
      <x:c r="J887" t="str">
        <x:v>Worked</x:v>
      </x:c>
      <x:c r="K887" t="str">
        <x:v>Employee 2303; home branch Birmingham; assigned role Operative Porter | Deployment branch: Birmingham | Actual role: Operative Driver | Jobs: 390743B | Customers: West Midlands Police - Facilities | Actual hours: 9.5; source records: 1</x:v>
      </x:c>
      <x:c r="L887" t="str">
        <x:v>Include</x:v>
      </x:c>
      <x:c r="M887"/>
      <x:c r="N887"/>
    </x:row>
    <x:row r="888">
      <x:c r="A888" t="str">
        <x:v>Gary Atkins|2026-02-26</x:v>
      </x:c>
      <x:c r="B888" s="888" t="n">
        <x:v>46079</x:v>
      </x:c>
      <x:c r="C888" t="str">
        <x:v>Gary Atkins</x:v>
      </x:c>
      <x:c r="D888" t="str">
        <x:v>Permanent</x:v>
      </x:c>
      <x:c r="E888" t="str">
        <x:v>Birmingham</x:v>
      </x:c>
      <x:c r="F888" t="str">
        <x:v>Operative Porter</x:v>
      </x:c>
      <x:c r="G888" t="str">
        <x:v>390743B</x:v>
      </x:c>
      <x:c r="H888" t="str">
        <x:v>West Midlands Police - Facilities</x:v>
      </x:c>
      <x:c r="I888" s="22" t="n">
        <x:v>8.5</x:v>
      </x:c>
      <x:c r="J888" t="str">
        <x:v>Worked</x:v>
      </x:c>
      <x:c r="K888" t="str">
        <x:v>Employee 2303; home branch Birmingham; assigned role Operative Porter | Deployment branch: Birmingham | Actual role: Operative Driver | Jobs: 390743B | Customers: West Midlands Police - Facilities | Actual hours: 8.5; source records: 1</x:v>
      </x:c>
      <x:c r="L888" t="str">
        <x:v>Include</x:v>
      </x:c>
      <x:c r="M888"/>
      <x:c r="N888"/>
    </x:row>
    <x:row r="889">
      <x:c r="A889" t="str">
        <x:v>Gary Atkins|2026-02-28</x:v>
      </x:c>
      <x:c r="B889" s="888" t="n">
        <x:v>46081</x:v>
      </x:c>
      <x:c r="C889" t="str">
        <x:v>Gary Atkins</x:v>
      </x:c>
      <x:c r="D889" t="str">
        <x:v>Permanent</x:v>
      </x:c>
      <x:c r="E889" t="str">
        <x:v>Birmingham</x:v>
      </x:c>
      <x:c r="F889" t="str">
        <x:v>Operative Porter</x:v>
      </x:c>
      <x:c r="G889" t="str">
        <x:v>400415</x:v>
      </x:c>
      <x:c r="H889" t="str">
        <x:v>Derbyshire Constabulary</x:v>
      </x:c>
      <x:c r="I889" s="22" t="n">
        <x:v>6</x:v>
      </x:c>
      <x:c r="J889" t="str">
        <x:v>Worked</x:v>
      </x:c>
      <x:c r="K889" t="str">
        <x:v>Employee 2303; home branch Birmingham; assigned role Operative Porter | Deployment branch: Birmingham | Actual role: Operative Skilled | Jobs: 400415 | Customers: Derbyshire Constabulary | Actual hours: 6.0; source records: 1</x:v>
      </x:c>
      <x:c r="L889" t="str">
        <x:v>Include</x:v>
      </x:c>
      <x:c r="M889"/>
      <x:c r="N889"/>
    </x:row>
    <x:row r="890">
      <x:c r="A890" t="str">
        <x:v>Gene Ellson|2026-02-02</x:v>
      </x:c>
      <x:c r="B890" s="888" t="n">
        <x:v>46055</x:v>
      </x:c>
      <x:c r="C890" t="str">
        <x:v>Gene Ellson</x:v>
      </x:c>
      <x:c r="D890" t="str">
        <x:v>Permanent</x:v>
      </x:c>
      <x:c r="E890" t="str">
        <x:v>Birmingham</x:v>
      </x:c>
      <x:c r="F890" t="str">
        <x:v>Operative Driver</x:v>
      </x:c>
      <x:c r="G890" t="str">
        <x:v>396714</x:v>
      </x:c>
      <x:c r="H890" t="str">
        <x:v>Jaguar Land Rover Limited</x:v>
      </x:c>
      <x:c r="I890" s="22" t="n">
        <x:v>8.5</x:v>
      </x:c>
      <x:c r="J890" t="str">
        <x:v>Worked</x:v>
      </x:c>
      <x:c r="K890" t="str">
        <x:v>Employee 2531; home branch Birmingham; assigned role Operative Driver | Deployment branch: Birmingham | Actual role: Operative Porter | Jobs: 396714 | Customers: Jaguar Land Rover Limited | Actual hours: 8.5; source records: 1</x:v>
      </x:c>
      <x:c r="L890" t="str">
        <x:v>Include</x:v>
      </x:c>
      <x:c r="M890"/>
      <x:c r="N890"/>
    </x:row>
    <x:row r="891">
      <x:c r="A891" t="str">
        <x:v>Gene Ellson|2026-02-03</x:v>
      </x:c>
      <x:c r="B891" s="888" t="n">
        <x:v>46056</x:v>
      </x:c>
      <x:c r="C891" t="str">
        <x:v>Gene Ellson</x:v>
      </x:c>
      <x:c r="D891" t="str">
        <x:v>Permanent</x:v>
      </x:c>
      <x:c r="E891" t="str">
        <x:v>Birmingham</x:v>
      </x:c>
      <x:c r="F891" t="str">
        <x:v>Operative Driver</x:v>
      </x:c>
      <x:c r="G891" t="str">
        <x:v>395322</x:v>
      </x:c>
      <x:c r="H891" t="str">
        <x:v>Jaguar Land Rover Limited</x:v>
      </x:c>
      <x:c r="I891" s="22" t="n">
        <x:v>7</x:v>
      </x:c>
      <x:c r="J891" t="str">
        <x:v>Worked</x:v>
      </x:c>
      <x:c r="K891" t="str">
        <x:v>Employee 2531; home branch Birmingham; assigned role Operative Driver | Deployment branch: Birmingham | Actual role: Operative Driver | Jobs: 395322 | Customers: Jaguar Land Rover Limited | Actual hours: 7.0; source records: 1</x:v>
      </x:c>
      <x:c r="L891" t="str">
        <x:v>Include</x:v>
      </x:c>
      <x:c r="M891"/>
      <x:c r="N891"/>
    </x:row>
    <x:row r="892">
      <x:c r="A892" t="str">
        <x:v>Gene Ellson|2026-02-04</x:v>
      </x:c>
      <x:c r="B892" s="888" t="n">
        <x:v>46057</x:v>
      </x:c>
      <x:c r="C892" t="str">
        <x:v>Gene Ellson</x:v>
      </x:c>
      <x:c r="D892" t="str">
        <x:v>Permanent</x:v>
      </x:c>
      <x:c r="E892" t="str">
        <x:v>Birmingham</x:v>
      </x:c>
      <x:c r="F892" t="str">
        <x:v>Operative Driver</x:v>
      </x:c>
      <x:c r="G892" t="str">
        <x:v>398955</x:v>
      </x:c>
      <x:c r="H892" t="str">
        <x:v>Derby City Council</x:v>
      </x:c>
      <x:c r="I892" s="22" t="n">
        <x:v>8.5</x:v>
      </x:c>
      <x:c r="J892" t="str">
        <x:v>Worked</x:v>
      </x:c>
      <x:c r="K892" t="str">
        <x:v>Employee 2531; home branch Birmingham; assigned role Operative Driver | Deployment branch: Birmingham | Actual role: Operative Porter | Jobs: 398955 | Customers: Derby City Council | Actual hours: 8.5; source records: 1</x:v>
      </x:c>
      <x:c r="L892" t="str">
        <x:v>Include</x:v>
      </x:c>
      <x:c r="M892"/>
      <x:c r="N892"/>
    </x:row>
    <x:row r="893">
      <x:c r="A893" t="str">
        <x:v>Gene Ellson|2026-02-05</x:v>
      </x:c>
      <x:c r="B893" s="888" t="n">
        <x:v>46058</x:v>
      </x:c>
      <x:c r="C893" t="str">
        <x:v>Gene Ellson</x:v>
      </x:c>
      <x:c r="D893" t="str">
        <x:v>Permanent</x:v>
      </x:c>
      <x:c r="E893" t="str">
        <x:v>Birmingham</x:v>
      </x:c>
      <x:c r="F893" t="str">
        <x:v>Operative Driver</x:v>
      </x:c>
      <x:c r="G893" t="str">
        <x:v>394794</x:v>
      </x:c>
      <x:c r="H893" t="str">
        <x:v>West Midlands Police</x:v>
      </x:c>
      <x:c r="I893" s="22" t="n">
        <x:v>8</x:v>
      </x:c>
      <x:c r="J893" t="str">
        <x:v>Worked</x:v>
      </x:c>
      <x:c r="K893" t="str">
        <x:v>Employee 2531; home branch Birmingham; assigned role Operative Driver | Deployment branch: Birmingham | Actual role: Operative Skilled | Jobs: 394794 | Customers: West Midlands Police | Actual hours: 8.0; source records: 1</x:v>
      </x:c>
      <x:c r="L893" t="str">
        <x:v>Include</x:v>
      </x:c>
      <x:c r="M893"/>
      <x:c r="N893"/>
    </x:row>
    <x:row r="894">
      <x:c r="A894" t="str">
        <x:v>Gene Ellson|2026-02-06</x:v>
      </x:c>
      <x:c r="B894" s="888" t="n">
        <x:v>46059</x:v>
      </x:c>
      <x:c r="C894" t="str">
        <x:v>Gene Ellson</x:v>
      </x:c>
      <x:c r="D894" t="str">
        <x:v>Permanent</x:v>
      </x:c>
      <x:c r="E894" t="str">
        <x:v>Birmingham</x:v>
      </x:c>
      <x:c r="F894" t="str">
        <x:v>Operative Driver</x:v>
      </x:c>
      <x:c r="G894" t="str">
        <x:v>399741</x:v>
      </x:c>
      <x:c r="H894" t="str">
        <x:v>West Midlands Police</x:v>
      </x:c>
      <x:c r="I894" s="22" t="n">
        <x:v>8.5</x:v>
      </x:c>
      <x:c r="J894" t="str">
        <x:v>Worked</x:v>
      </x:c>
      <x:c r="K894" t="str">
        <x:v>Employee 2531; home branch Birmingham; assigned role Operative Driver | Deployment branch: Birmingham | Actual role: Operative Skilled | Jobs: 399741 | Customers: West Midlands Police | Actual hours: 8.5; source records: 1</x:v>
      </x:c>
      <x:c r="L894" t="str">
        <x:v>Include</x:v>
      </x:c>
      <x:c r="M894"/>
      <x:c r="N894"/>
    </x:row>
    <x:row r="895">
      <x:c r="A895" t="str">
        <x:v>Gene Ellson|2026-02-09</x:v>
      </x:c>
      <x:c r="B895" s="888" t="n">
        <x:v>46062</x:v>
      </x:c>
      <x:c r="C895" t="str">
        <x:v>Gene Ellson</x:v>
      </x:c>
      <x:c r="D895" t="str">
        <x:v>Permanent</x:v>
      </x:c>
      <x:c r="E895" t="str">
        <x:v>Birmingham</x:v>
      </x:c>
      <x:c r="F895" t="str">
        <x:v>Operative Driver</x:v>
      </x:c>
      <x:c r="G895" t="str">
        <x:v>400031</x:v>
      </x:c>
      <x:c r="H895" t="str">
        <x:v>West Midlands Police</x:v>
      </x:c>
      <x:c r="I895" s="22" t="n">
        <x:v>8</x:v>
      </x:c>
      <x:c r="J895" t="str">
        <x:v>Worked</x:v>
      </x:c>
      <x:c r="K895" t="str">
        <x:v>Employee 2531; home branch Birmingham; assigned role Operative Driver | Deployment branch: Birmingham | Actual role: Operative Skilled | Jobs: 400031 | Customers: West Midlands Police | Actual hours: 8.0; source records: 1</x:v>
      </x:c>
      <x:c r="L895" t="str">
        <x:v>Include</x:v>
      </x:c>
      <x:c r="M895"/>
      <x:c r="N895"/>
    </x:row>
    <x:row r="896">
      <x:c r="A896" t="str">
        <x:v>Gene Ellson|2026-02-10</x:v>
      </x:c>
      <x:c r="B896" s="888" t="n">
        <x:v>46063</x:v>
      </x:c>
      <x:c r="C896" t="str">
        <x:v>Gene Ellson</x:v>
      </x:c>
      <x:c r="D896" t="str">
        <x:v>Permanent</x:v>
      </x:c>
      <x:c r="E896" t="str">
        <x:v>Birmingham</x:v>
      </x:c>
      <x:c r="F896" t="str">
        <x:v>Operative Driver</x:v>
      </x:c>
      <x:c r="G896" t="str">
        <x:v>394794</x:v>
      </x:c>
      <x:c r="H896" t="str">
        <x:v>West Midlands Police</x:v>
      </x:c>
      <x:c r="I896" s="22" t="n">
        <x:v>8</x:v>
      </x:c>
      <x:c r="J896" t="str">
        <x:v>Worked</x:v>
      </x:c>
      <x:c r="K896" t="str">
        <x:v>Employee 2531; home branch Birmingham; assigned role Operative Driver | Deployment branch: Birmingham | Actual role: Operative Porter | Jobs: 394794 | Customers: West Midlands Police | Actual hours: 8.0; source records: 1</x:v>
      </x:c>
      <x:c r="L896" t="str">
        <x:v>Include</x:v>
      </x:c>
      <x:c r="M896"/>
      <x:c r="N896"/>
    </x:row>
    <x:row r="897">
      <x:c r="A897" t="str">
        <x:v>Gene Ellson|2026-02-11</x:v>
      </x:c>
      <x:c r="B897" s="888" t="n">
        <x:v>46064</x:v>
      </x:c>
      <x:c r="C897" t="str">
        <x:v>Gene Ellson</x:v>
      </x:c>
      <x:c r="D897" t="str">
        <x:v>Permanent</x:v>
      </x:c>
      <x:c r="E897" t="str">
        <x:v>Birmingham</x:v>
      </x:c>
      <x:c r="F897" t="str">
        <x:v>Operative Driver</x:v>
      </x:c>
      <x:c r="G897" t="str">
        <x:v>399659, 400104</x:v>
      </x:c>
      <x:c r="H897" t="str">
        <x:v>MoJ</x:v>
      </x:c>
      <x:c r="I897" s="22" t="n">
        <x:v>7</x:v>
      </x:c>
      <x:c r="J897" t="str">
        <x:v>Worked — 2 records</x:v>
      </x:c>
      <x:c r="K897" t="str">
        <x:v>Employee 2531; home branch Birmingham; assigned role Operative Driver | Deployment branch: Birmingham | Actual role: Operative Driver | Jobs: 399659, 400104 | Customers: MoJ | Actual hours: 7.0; source records: 2</x:v>
      </x:c>
      <x:c r="L897" t="str">
        <x:v>Include</x:v>
      </x:c>
      <x:c r="M897"/>
      <x:c r="N897"/>
    </x:row>
    <x:row r="898">
      <x:c r="A898" t="str">
        <x:v>Gene Ellson|2026-02-12</x:v>
      </x:c>
      <x:c r="B898" s="888" t="n">
        <x:v>46065</x:v>
      </x:c>
      <x:c r="C898" t="str">
        <x:v>Gene Ellson</x:v>
      </x:c>
      <x:c r="D898" t="str">
        <x:v>Permanent</x:v>
      </x:c>
      <x:c r="E898" t="str">
        <x:v>Birmingham</x:v>
      </x:c>
      <x:c r="F898" t="str">
        <x:v>Operative Driver</x:v>
      </x:c>
      <x:c r="G898" t="str">
        <x:v>394543</x:v>
      </x:c>
      <x:c r="H898" t="str">
        <x:v>EMCOR UK -  DHSC/NHS</x:v>
      </x:c>
      <x:c r="I898" s="22" t="n">
        <x:v>8</x:v>
      </x:c>
      <x:c r="J898" t="str">
        <x:v>Worked</x:v>
      </x:c>
      <x:c r="K898" t="str">
        <x:v>Employee 2531; home branch Birmingham; assigned role Operative Driver | Deployment branch: Birmingham | Actual role: Operative Skilled | Jobs: 394543 | Customers: EMCOR UK -  DHSC/NHS | Actual hours: 8.0; source records: 1</x:v>
      </x:c>
      <x:c r="L898" t="str">
        <x:v>Include</x:v>
      </x:c>
      <x:c r="M898"/>
      <x:c r="N898"/>
    </x:row>
    <x:row r="899">
      <x:c r="A899" t="str">
        <x:v>Gene Ellson|2026-02-13</x:v>
      </x:c>
      <x:c r="B899" s="888" t="n">
        <x:v>46066</x:v>
      </x:c>
      <x:c r="C899" t="str">
        <x:v>Gene Ellson</x:v>
      </x:c>
      <x:c r="D899" t="str">
        <x:v>Permanent</x:v>
      </x:c>
      <x:c r="E899" t="str">
        <x:v>Birmingham</x:v>
      </x:c>
      <x:c r="F899" t="str">
        <x:v>Operative Driver</x:v>
      </x:c>
      <x:c r="G899" t="str">
        <x:v>400212, 400203, 400380</x:v>
      </x:c>
      <x:c r="H899" t="str">
        <x:v>Midland Heart; Midland Heart Limited</x:v>
      </x:c>
      <x:c r="I899" s="22" t="n">
        <x:v>6.5</x:v>
      </x:c>
      <x:c r="J899" t="str">
        <x:v>Worked — 3 records</x:v>
      </x:c>
      <x:c r="K899" t="str">
        <x:v>Employee 2531; home branch Birmingham; assigned role Operative Driver | Deployment branch: Birmingham | Actual role: Operative Driver | Jobs: 400212, 400203, 400380 | Customers: Midland Heart; Midland Heart Limited | Actual hours: 6.5; source records: 3</x:v>
      </x:c>
      <x:c r="L899" t="str">
        <x:v>Include</x:v>
      </x:c>
      <x:c r="M899"/>
      <x:c r="N899"/>
    </x:row>
    <x:row r="900">
      <x:c r="A900" t="str">
        <x:v>Gene Ellson|2026-02-16</x:v>
      </x:c>
      <x:c r="B900" s="888" t="n">
        <x:v>46069</x:v>
      </x:c>
      <x:c r="C900" t="str">
        <x:v>Gene Ellson</x:v>
      </x:c>
      <x:c r="D900" t="str">
        <x:v>Permanent</x:v>
      </x:c>
      <x:c r="E900" t="str">
        <x:v>Birmingham</x:v>
      </x:c>
      <x:c r="F900" t="str">
        <x:v>Operative Driver</x:v>
      </x:c>
      <x:c r="G900" t="str">
        <x:v>399504</x:v>
      </x:c>
      <x:c r="H900" t="str">
        <x:v>West Midlands Police</x:v>
      </x:c>
      <x:c r="I900" s="22" t="n">
        <x:v>8</x:v>
      </x:c>
      <x:c r="J900" t="str">
        <x:v>Worked</x:v>
      </x:c>
      <x:c r="K900" t="str">
        <x:v>Employee 2531; home branch Birmingham; assigned role Operative Driver | Deployment branch: Birmingham | Actual role: Operative Porter | Jobs: 399504 | Customers: West Midlands Police | Actual hours: 8.0; source records: 1</x:v>
      </x:c>
      <x:c r="L900" t="str">
        <x:v>Include</x:v>
      </x:c>
      <x:c r="M900"/>
      <x:c r="N900"/>
    </x:row>
    <x:row r="901">
      <x:c r="A901" t="str">
        <x:v>Gene Ellson|2026-02-17</x:v>
      </x:c>
      <x:c r="B901" s="888" t="n">
        <x:v>46070</x:v>
      </x:c>
      <x:c r="C901" t="str">
        <x:v>Gene Ellson</x:v>
      </x:c>
      <x:c r="D901" t="str">
        <x:v>Permanent</x:v>
      </x:c>
      <x:c r="E901" t="str">
        <x:v>Birmingham</x:v>
      </x:c>
      <x:c r="F901" t="str">
        <x:v>Operative Driver</x:v>
      </x:c>
      <x:c r="G901" t="str">
        <x:v>398910</x:v>
      </x:c>
      <x:c r="H901" t="str">
        <x:v>JLR - eTrackers</x:v>
      </x:c>
      <x:c r="I901" s="22" t="n">
        <x:v>8.5</x:v>
      </x:c>
      <x:c r="J901" t="str">
        <x:v>Worked</x:v>
      </x:c>
      <x:c r="K901" t="str">
        <x:v>Employee 2531; home branch Birmingham; assigned role Operative Driver | Deployment branch: Birmingham | Actual role: Operative Driver | Jobs: 398910 | Customers: JLR - eTrackers | Actual hours: 8.5; source records: 1</x:v>
      </x:c>
      <x:c r="L901" t="str">
        <x:v>Include</x:v>
      </x:c>
      <x:c r="M901"/>
      <x:c r="N901"/>
    </x:row>
    <x:row r="902">
      <x:c r="A902" t="str">
        <x:v>Gene Ellson|2026-02-18</x:v>
      </x:c>
      <x:c r="B902" s="888" t="n">
        <x:v>46071</x:v>
      </x:c>
      <x:c r="C902" t="str">
        <x:v>Gene Ellson</x:v>
      </x:c>
      <x:c r="D902" t="str">
        <x:v>Permanent</x:v>
      </x:c>
      <x:c r="E902" t="str">
        <x:v>Birmingham</x:v>
      </x:c>
      <x:c r="F902" t="str">
        <x:v>Operative Driver</x:v>
      </x:c>
      <x:c r="G902" t="str">
        <x:v>398910</x:v>
      </x:c>
      <x:c r="H902" t="str">
        <x:v>JLR - eTrackers</x:v>
      </x:c>
      <x:c r="I902" s="22" t="n">
        <x:v>8.5</x:v>
      </x:c>
      <x:c r="J902" t="str">
        <x:v>Worked</x:v>
      </x:c>
      <x:c r="K902" t="str">
        <x:v>Employee 2531; home branch Birmingham; assigned role Operative Driver | Deployment branch: Birmingham | Actual role: Operative Driver | Jobs: 398910 | Customers: JLR - eTrackers | Actual hours: 8.5; source records: 1</x:v>
      </x:c>
      <x:c r="L902" t="str">
        <x:v>Include</x:v>
      </x:c>
      <x:c r="M902"/>
      <x:c r="N902"/>
    </x:row>
    <x:row r="903">
      <x:c r="A903" t="str">
        <x:v>Gene Ellson|2026-02-19</x:v>
      </x:c>
      <x:c r="B903" s="888" t="n">
        <x:v>46072</x:v>
      </x:c>
      <x:c r="C903" t="str">
        <x:v>Gene Ellson</x:v>
      </x:c>
      <x:c r="D903" t="str">
        <x:v>Permanent</x:v>
      </x:c>
      <x:c r="E903" t="str">
        <x:v>Birmingham</x:v>
      </x:c>
      <x:c r="F903" t="str">
        <x:v>Operative Driver</x:v>
      </x:c>
      <x:c r="G903" t="str">
        <x:v>400158</x:v>
      </x:c>
      <x:c r="H903" t="str">
        <x:v>West Midlands Police</x:v>
      </x:c>
      <x:c r="I903" s="22" t="n">
        <x:v>5</x:v>
      </x:c>
      <x:c r="J903" t="str">
        <x:v>Worked</x:v>
      </x:c>
      <x:c r="K903" t="str">
        <x:v>Employee 2531; home branch Birmingham; assigned role Operative Driver | Deployment branch: Birmingham | Actual role: Operative Porter | Jobs: 400158 | Customers: West Midlands Police | Actual hours: 5.0; source records: 1</x:v>
      </x:c>
      <x:c r="L903" t="str">
        <x:v>Include</x:v>
      </x:c>
      <x:c r="M903"/>
      <x:c r="N903"/>
    </x:row>
    <x:row r="904">
      <x:c r="A904" t="str">
        <x:v>Gene Ellson|2026-02-20</x:v>
      </x:c>
      <x:c r="B904" s="888" t="n">
        <x:v>46073</x:v>
      </x:c>
      <x:c r="C904" t="str">
        <x:v>Gene Ellson</x:v>
      </x:c>
      <x:c r="D904" t="str">
        <x:v>Permanent</x:v>
      </x:c>
      <x:c r="E904" t="str">
        <x:v>Birmingham</x:v>
      </x:c>
      <x:c r="F904" t="str">
        <x:v>Operative Driver</x:v>
      </x:c>
      <x:c r="G904" t="str">
        <x:v>400380</x:v>
      </x:c>
      <x:c r="H904" t="str">
        <x:v>Midland Heart Limited</x:v>
      </x:c>
      <x:c r="I904" s="22" t="n">
        <x:v>4.5</x:v>
      </x:c>
      <x:c r="J904" t="str">
        <x:v>Worked</x:v>
      </x:c>
      <x:c r="K904" t="str">
        <x:v>Employee 2531; home branch Birmingham; assigned role Operative Driver | Deployment branch: Birmingham | Actual role: Operative Skilled | Jobs: 400380 | Customers: Midland Heart Limited | Actual hours: 4.5; source records: 1</x:v>
      </x:c>
      <x:c r="L904" t="str">
        <x:v>Include</x:v>
      </x:c>
      <x:c r="M904"/>
      <x:c r="N904"/>
    </x:row>
    <x:row r="905">
      <x:c r="A905" t="str">
        <x:v>Gene Ellson|2026-02-23</x:v>
      </x:c>
      <x:c r="B905" s="888" t="n">
        <x:v>46076</x:v>
      </x:c>
      <x:c r="C905" t="str">
        <x:v>Gene Ellson</x:v>
      </x:c>
      <x:c r="D905" t="str">
        <x:v>Permanent</x:v>
      </x:c>
      <x:c r="E905" t="str">
        <x:v>Birmingham</x:v>
      </x:c>
      <x:c r="F905" t="str">
        <x:v>Operative Driver</x:v>
      </x:c>
      <x:c r="G905" t="str">
        <x:v>400345</x:v>
      </x:c>
      <x:c r="H905" t="str">
        <x:v>West Midlands Police</x:v>
      </x:c>
      <x:c r="I905" s="22" t="n">
        <x:v>8.5</x:v>
      </x:c>
      <x:c r="J905" t="str">
        <x:v>Worked</x:v>
      </x:c>
      <x:c r="K905" t="str">
        <x:v>Employee 2531; home branch Birmingham; assigned role Operative Driver | Deployment branch: Birmingham | Actual role: Operative Skilled | Jobs: 400345 | Customers: West Midlands Police | Actual hours: 8.5; source records: 1</x:v>
      </x:c>
      <x:c r="L905" t="str">
        <x:v>Include</x:v>
      </x:c>
      <x:c r="M905"/>
      <x:c r="N905"/>
    </x:row>
    <x:row r="906">
      <x:c r="A906" t="str">
        <x:v>Gene Ellson|2026-02-24</x:v>
      </x:c>
      <x:c r="B906" s="888" t="n">
        <x:v>46077</x:v>
      </x:c>
      <x:c r="C906" t="str">
        <x:v>Gene Ellson</x:v>
      </x:c>
      <x:c r="D906" t="str">
        <x:v>Permanent</x:v>
      </x:c>
      <x:c r="E906" t="str">
        <x:v>Birmingham</x:v>
      </x:c>
      <x:c r="F906" t="str">
        <x:v>Operative Driver</x:v>
      </x:c>
      <x:c r="G906" t="str">
        <x:v>398910</x:v>
      </x:c>
      <x:c r="H906" t="str">
        <x:v>JLR - eTrackers</x:v>
      </x:c>
      <x:c r="I906" s="22" t="n">
        <x:v>9.5</x:v>
      </x:c>
      <x:c r="J906" t="str">
        <x:v>Worked</x:v>
      </x:c>
      <x:c r="K906" t="str">
        <x:v>Employee 2531; home branch Birmingham; assigned role Operative Driver | Deployment branch: Birmingham | Actual role: Operative Driver | Jobs: 398910 | Customers: JLR - eTrackers | Actual hours: 9.5; source records: 1</x:v>
      </x:c>
      <x:c r="L906" t="str">
        <x:v>Include</x:v>
      </x:c>
      <x:c r="M906"/>
      <x:c r="N906"/>
    </x:row>
    <x:row r="907">
      <x:c r="A907" t="str">
        <x:v>Gene Ellson|2026-02-25</x:v>
      </x:c>
      <x:c r="B907" s="888" t="n">
        <x:v>46078</x:v>
      </x:c>
      <x:c r="C907" t="str">
        <x:v>Gene Ellson</x:v>
      </x:c>
      <x:c r="D907" t="str">
        <x:v>Permanent</x:v>
      </x:c>
      <x:c r="E907" t="str">
        <x:v>Birmingham</x:v>
      </x:c>
      <x:c r="F907" t="str">
        <x:v>Operative Driver</x:v>
      </x:c>
      <x:c r="G907" t="str">
        <x:v>398910</x:v>
      </x:c>
      <x:c r="H907" t="str">
        <x:v>JLR - eTrackers</x:v>
      </x:c>
      <x:c r="I907" s="22" t="n">
        <x:v>8.5</x:v>
      </x:c>
      <x:c r="J907" t="str">
        <x:v>Worked</x:v>
      </x:c>
      <x:c r="K907" t="str">
        <x:v>Employee 2531; home branch Birmingham; assigned role Operative Driver | Deployment branch: Birmingham | Actual role: Operative Driver | Jobs: 398910 | Customers: JLR - eTrackers | Actual hours: 8.5; source records: 1</x:v>
      </x:c>
      <x:c r="L907" t="str">
        <x:v>Include</x:v>
      </x:c>
      <x:c r="M907"/>
      <x:c r="N907"/>
    </x:row>
    <x:row r="908">
      <x:c r="A908" t="str">
        <x:v>Gene Ellson|2026-02-26</x:v>
      </x:c>
      <x:c r="B908" s="888" t="n">
        <x:v>46079</x:v>
      </x:c>
      <x:c r="C908" t="str">
        <x:v>Gene Ellson</x:v>
      </x:c>
      <x:c r="D908" t="str">
        <x:v>Permanent</x:v>
      </x:c>
      <x:c r="E908" t="str">
        <x:v>Birmingham</x:v>
      </x:c>
      <x:c r="F908" t="str">
        <x:v>Operative Driver</x:v>
      </x:c>
      <x:c r="G908" t="str">
        <x:v>398910</x:v>
      </x:c>
      <x:c r="H908" t="str">
        <x:v>JLR - eTrackers</x:v>
      </x:c>
      <x:c r="I908" s="22" t="n">
        <x:v>8</x:v>
      </x:c>
      <x:c r="J908" t="str">
        <x:v>Worked</x:v>
      </x:c>
      <x:c r="K908" t="str">
        <x:v>Employee 2531; home branch Birmingham; assigned role Operative Driver | Deployment branch: Birmingham | Actual role: Operative Driver | Jobs: 398910 | Customers: JLR - eTrackers | Actual hours: 8.0; source records: 1</x:v>
      </x:c>
      <x:c r="L908" t="str">
        <x:v>Include</x:v>
      </x:c>
      <x:c r="M908"/>
      <x:c r="N908"/>
    </x:row>
    <x:row r="909">
      <x:c r="A909" t="str">
        <x:v>Gene Ellson|2026-02-27</x:v>
      </x:c>
      <x:c r="B909" s="888" t="n">
        <x:v>46080</x:v>
      </x:c>
      <x:c r="C909" t="str">
        <x:v>Gene Ellson</x:v>
      </x:c>
      <x:c r="D909" t="str">
        <x:v>Permanent</x:v>
      </x:c>
      <x:c r="E909" t="str">
        <x:v>Birmingham</x:v>
      </x:c>
      <x:c r="F909" t="str">
        <x:v>Operative Driver</x:v>
      </x:c>
      <x:c r="G909" t="str">
        <x:v>399058</x:v>
      </x:c>
      <x:c r="H909" t="str">
        <x:v>Jaguar Land Rover Limited</x:v>
      </x:c>
      <x:c r="I909" s="22" t="n">
        <x:v>7.5</x:v>
      </x:c>
      <x:c r="J909" t="str">
        <x:v>Worked</x:v>
      </x:c>
      <x:c r="K909" t="str">
        <x:v>Employee 2531; home branch Birmingham; assigned role Operative Driver | Deployment branch: Birmingham | Actual role: Operative Driver | Jobs: 399058 | Customers: Jaguar Land Rover Limited | Actual hours: 7.5; source records: 1</x:v>
      </x:c>
      <x:c r="L909" t="str">
        <x:v>Include</x:v>
      </x:c>
      <x:c r="M909"/>
      <x:c r="N909"/>
    </x:row>
    <x:row r="910">
      <x:c r="A910" t="str">
        <x:v>Geoff Malpas|2026-02-02</x:v>
      </x:c>
      <x:c r="B910" s="888" t="n">
        <x:v>46055</x:v>
      </x:c>
      <x:c r="C910" t="str">
        <x:v>Geoff Malpas</x:v>
      </x:c>
      <x:c r="D910" t="str">
        <x:v>Permanent</x:v>
      </x:c>
      <x:c r="E910" t="str">
        <x:v>Bristol</x:v>
      </x:c>
      <x:c r="F910" t="str">
        <x:v>Operative Porter</x:v>
      </x:c>
      <x:c r="G910" t="str">
        <x:v>399776</x:v>
      </x:c>
      <x:c r="H910" t="str">
        <x:v>Aardman Animations</x:v>
      </x:c>
      <x:c r="I910" s="22" t="n">
        <x:v>8.75</x:v>
      </x:c>
      <x:c r="J910" t="str">
        <x:v>Worked</x:v>
      </x:c>
      <x:c r="K910" t="str">
        <x:v>Employee 2251; home branch Bristol; assigned role Operative Porter | Deployment branch: Bristol | Actual role: Operative Skilled | Jobs: 399776 | Customers: Aardman Animations | Actual hours: 8.8; source records: 1</x:v>
      </x:c>
      <x:c r="L910" t="str">
        <x:v>Include</x:v>
      </x:c>
      <x:c r="M910"/>
      <x:c r="N910"/>
    </x:row>
    <x:row r="911">
      <x:c r="A911" t="str">
        <x:v>Geoff Malpas|2026-02-03</x:v>
      </x:c>
      <x:c r="B911" s="888" t="n">
        <x:v>46056</x:v>
      </x:c>
      <x:c r="C911" t="str">
        <x:v>Geoff Malpas</x:v>
      </x:c>
      <x:c r="D911" t="str">
        <x:v>Permanent</x:v>
      </x:c>
      <x:c r="E911" t="str">
        <x:v>Bristol</x:v>
      </x:c>
      <x:c r="F911" t="str">
        <x:v>Operative Porter</x:v>
      </x:c>
      <x:c r="G911" t="str">
        <x:v>399776</x:v>
      </x:c>
      <x:c r="H911" t="str">
        <x:v>Aardman Animations</x:v>
      </x:c>
      <x:c r="I911" s="22" t="n">
        <x:v>8.5</x:v>
      </x:c>
      <x:c r="J911" t="str">
        <x:v>Worked</x:v>
      </x:c>
      <x:c r="K911" t="str">
        <x:v>Employee 2251; home branch Bristol; assigned role Operative Porter | Deployment branch: Bristol | Actual role: Operative Skilled | Jobs: 399776 | Customers: Aardman Animations | Actual hours: 8.5; source records: 1</x:v>
      </x:c>
      <x:c r="L911" t="str">
        <x:v>Include</x:v>
      </x:c>
      <x:c r="M911"/>
      <x:c r="N911"/>
    </x:row>
    <x:row r="912">
      <x:c r="A912" t="str">
        <x:v>Geoff Malpas|2026-02-04</x:v>
      </x:c>
      <x:c r="B912" s="888" t="n">
        <x:v>46057</x:v>
      </x:c>
      <x:c r="C912" t="str">
        <x:v>Geoff Malpas</x:v>
      </x:c>
      <x:c r="D912" t="str">
        <x:v>Permanent</x:v>
      </x:c>
      <x:c r="E912" t="str">
        <x:v>Bristol</x:v>
      </x:c>
      <x:c r="F912" t="str">
        <x:v>Operative Porter</x:v>
      </x:c>
      <x:c r="G912" t="str">
        <x:v>399776</x:v>
      </x:c>
      <x:c r="H912" t="str">
        <x:v>Aardman Animations</x:v>
      </x:c>
      <x:c r="I912" s="22" t="n">
        <x:v>9</x:v>
      </x:c>
      <x:c r="J912" t="str">
        <x:v>Worked</x:v>
      </x:c>
      <x:c r="K912" t="str">
        <x:v>Employee 2251; home branch Bristol; assigned role Operative Porter | Deployment branch: Bristol | Actual role: Operative Skilled | Jobs: 399776 | Customers: Aardman Animations | Actual hours: 9.0; source records: 1</x:v>
      </x:c>
      <x:c r="L912" t="str">
        <x:v>Include</x:v>
      </x:c>
      <x:c r="M912"/>
      <x:c r="N912"/>
    </x:row>
    <x:row r="913">
      <x:c r="A913" t="str">
        <x:v>Geoff Malpas|2026-02-05</x:v>
      </x:c>
      <x:c r="B913" s="888" t="n">
        <x:v>46058</x:v>
      </x:c>
      <x:c r="C913" t="str">
        <x:v>Geoff Malpas</x:v>
      </x:c>
      <x:c r="D913" t="str">
        <x:v>Permanent</x:v>
      </x:c>
      <x:c r="E913" t="str">
        <x:v>Bristol</x:v>
      </x:c>
      <x:c r="F913" t="str">
        <x:v>Operative Porter</x:v>
      </x:c>
      <x:c r="G913" t="str">
        <x:v>399776</x:v>
      </x:c>
      <x:c r="H913" t="str">
        <x:v>Aardman Animations</x:v>
      </x:c>
      <x:c r="I913" s="22" t="n">
        <x:v>9</x:v>
      </x:c>
      <x:c r="J913" t="str">
        <x:v>Worked</x:v>
      </x:c>
      <x:c r="K913" t="str">
        <x:v>Employee 2251; home branch Bristol; assigned role Operative Porter | Deployment branch: Bristol | Actual role: Operative Skilled | Jobs: 399776 | Customers: Aardman Animations | Actual hours: 9.0; source records: 1</x:v>
      </x:c>
      <x:c r="L913" t="str">
        <x:v>Include</x:v>
      </x:c>
      <x:c r="M913"/>
      <x:c r="N913"/>
    </x:row>
    <x:row r="914">
      <x:c r="A914" t="str">
        <x:v>Geoff Malpas|2026-02-06</x:v>
      </x:c>
      <x:c r="B914" s="888" t="n">
        <x:v>46059</x:v>
      </x:c>
      <x:c r="C914" t="str">
        <x:v>Geoff Malpas</x:v>
      </x:c>
      <x:c r="D914" t="str">
        <x:v>Permanent</x:v>
      </x:c>
      <x:c r="E914" t="str">
        <x:v>Bristol</x:v>
      </x:c>
      <x:c r="F914" t="str">
        <x:v>Operative Porter</x:v>
      </x:c>
      <x:c r="G914" t="str">
        <x:v>399776</x:v>
      </x:c>
      <x:c r="H914" t="str">
        <x:v>Aardman Animations</x:v>
      </x:c>
      <x:c r="I914" s="22" t="n">
        <x:v>8.25</x:v>
      </x:c>
      <x:c r="J914" t="str">
        <x:v>Worked</x:v>
      </x:c>
      <x:c r="K914" t="str">
        <x:v>Employee 2251; home branch Bristol; assigned role Operative Porter | Deployment branch: Bristol | Actual role: Operative Skilled | Jobs: 399776 | Customers: Aardman Animations | Actual hours: 8.2; source records: 1</x:v>
      </x:c>
      <x:c r="L914" t="str">
        <x:v>Include</x:v>
      </x:c>
      <x:c r="M914"/>
      <x:c r="N914"/>
    </x:row>
    <x:row r="915">
      <x:c r="A915" t="str">
        <x:v>Geoff Malpas|2026-02-07</x:v>
      </x:c>
      <x:c r="B915" s="888" t="n">
        <x:v>46060</x:v>
      </x:c>
      <x:c r="C915" t="str">
        <x:v>Geoff Malpas</x:v>
      </x:c>
      <x:c r="D915" t="str">
        <x:v>Permanent</x:v>
      </x:c>
      <x:c r="E915" t="str">
        <x:v>Bristol</x:v>
      </x:c>
      <x:c r="F915" t="str">
        <x:v>Operative Porter</x:v>
      </x:c>
      <x:c r="G915" t="str">
        <x:v>399918</x:v>
      </x:c>
      <x:c r="H915" t="str">
        <x:v>BCC - Tom Price</x:v>
      </x:c>
      <x:c r="I915" s="22" t="n">
        <x:v>8</x:v>
      </x:c>
      <x:c r="J915" t="str">
        <x:v>Worked</x:v>
      </x:c>
      <x:c r="K915" t="str">
        <x:v>Employee 2251; home branch Bristol; assigned role Operative Porter | Deployment branch: Bristol | Actual role: Operative Driver | Jobs: 399918 | Customers: BCC - Tom Price | Actual hours: 8.0; source records: 1</x:v>
      </x:c>
      <x:c r="L915" t="str">
        <x:v>Include</x:v>
      </x:c>
      <x:c r="M915"/>
      <x:c r="N915"/>
    </x:row>
    <x:row r="916">
      <x:c r="A916" t="str">
        <x:v>Geoff Malpas|2026-02-09</x:v>
      </x:c>
      <x:c r="B916" s="888" t="n">
        <x:v>46062</x:v>
      </x:c>
      <x:c r="C916" t="str">
        <x:v>Geoff Malpas</x:v>
      </x:c>
      <x:c r="D916" t="str">
        <x:v>Permanent</x:v>
      </x:c>
      <x:c r="E916" t="str">
        <x:v>Bristol</x:v>
      </x:c>
      <x:c r="F916" t="str">
        <x:v>Operative Porter</x:v>
      </x:c>
      <x:c r="G916" t="str">
        <x:v>399776</x:v>
      </x:c>
      <x:c r="H916" t="str">
        <x:v>Aardman Animations</x:v>
      </x:c>
      <x:c r="I916" s="22" t="n">
        <x:v>8.75</x:v>
      </x:c>
      <x:c r="J916" t="str">
        <x:v>Worked</x:v>
      </x:c>
      <x:c r="K916" t="str">
        <x:v>Employee 2251; home branch Bristol; assigned role Operative Porter | Deployment branch: Bristol | Actual role: Operative Skilled | Jobs: 399776 | Customers: Aardman Animations | Actual hours: 8.8; source records: 1</x:v>
      </x:c>
      <x:c r="L916" t="str">
        <x:v>Include</x:v>
      </x:c>
      <x:c r="M916"/>
      <x:c r="N916"/>
    </x:row>
    <x:row r="917">
      <x:c r="A917" t="str">
        <x:v>Geoff Malpas|2026-02-10</x:v>
      </x:c>
      <x:c r="B917" s="888" t="n">
        <x:v>46063</x:v>
      </x:c>
      <x:c r="C917" t="str">
        <x:v>Geoff Malpas</x:v>
      </x:c>
      <x:c r="D917" t="str">
        <x:v>Permanent</x:v>
      </x:c>
      <x:c r="E917" t="str">
        <x:v>Bristol</x:v>
      </x:c>
      <x:c r="F917" t="str">
        <x:v>Operative Porter</x:v>
      </x:c>
      <x:c r="G917" t="str">
        <x:v>399776</x:v>
      </x:c>
      <x:c r="H917" t="str">
        <x:v>Aardman Animations</x:v>
      </x:c>
      <x:c r="I917" s="22" t="n">
        <x:v>8</x:v>
      </x:c>
      <x:c r="J917" t="str">
        <x:v>Worked</x:v>
      </x:c>
      <x:c r="K917" t="str">
        <x:v>Employee 2251; home branch Bristol; assigned role Operative Porter | Deployment branch: Bristol | Actual role: Operative Porter | Jobs: 399776 | Customers: Aardman Animations | Actual hours: 8.0; source records: 1</x:v>
      </x:c>
      <x:c r="L917" t="str">
        <x:v>Include</x:v>
      </x:c>
      <x:c r="M917"/>
      <x:c r="N917"/>
    </x:row>
    <x:row r="918">
      <x:c r="A918" t="str">
        <x:v>Geoff Malpas|2026-02-11</x:v>
      </x:c>
      <x:c r="B918" s="888" t="n">
        <x:v>46064</x:v>
      </x:c>
      <x:c r="C918" t="str">
        <x:v>Geoff Malpas</x:v>
      </x:c>
      <x:c r="D918" t="str">
        <x:v>Permanent</x:v>
      </x:c>
      <x:c r="E918" t="str">
        <x:v>Bristol</x:v>
      </x:c>
      <x:c r="F918" t="str">
        <x:v>Operative Porter</x:v>
      </x:c>
      <x:c r="G918" t="str">
        <x:v>399776</x:v>
      </x:c>
      <x:c r="H918" t="str">
        <x:v>Aardman Animations</x:v>
      </x:c>
      <x:c r="I918" s="22" t="n">
        <x:v>9.25</x:v>
      </x:c>
      <x:c r="J918" t="str">
        <x:v>Worked</x:v>
      </x:c>
      <x:c r="K918" t="str">
        <x:v>Employee 2251; home branch Bristol; assigned role Operative Porter | Deployment branch: Bristol | Actual role: Operative Porter | Jobs: 399776 | Customers: Aardman Animations | Actual hours: 9.2; source records: 1</x:v>
      </x:c>
      <x:c r="L918" t="str">
        <x:v>Include</x:v>
      </x:c>
      <x:c r="M918"/>
      <x:c r="N918"/>
    </x:row>
    <x:row r="919">
      <x:c r="A919" t="str">
        <x:v>Geoff Malpas|2026-02-12</x:v>
      </x:c>
      <x:c r="B919" s="888" t="n">
        <x:v>46065</x:v>
      </x:c>
      <x:c r="C919" t="str">
        <x:v>Geoff Malpas</x:v>
      </x:c>
      <x:c r="D919" t="str">
        <x:v>Permanent</x:v>
      </x:c>
      <x:c r="E919" t="str">
        <x:v>Bristol</x:v>
      </x:c>
      <x:c r="F919" t="str">
        <x:v>Operative Porter</x:v>
      </x:c>
      <x:c r="G919" t="str">
        <x:v>399776</x:v>
      </x:c>
      <x:c r="H919" t="str">
        <x:v>Aardman Animations</x:v>
      </x:c>
      <x:c r="I919" s="22" t="n">
        <x:v>9</x:v>
      </x:c>
      <x:c r="J919" t="str">
        <x:v>Worked</x:v>
      </x:c>
      <x:c r="K919" t="str">
        <x:v>Employee 2251; home branch Bristol; assigned role Operative Porter | Deployment branch: Bristol | Actual role: Operative Porter | Jobs: 399776 | Customers: Aardman Animations | Actual hours: 9.0; source records: 1</x:v>
      </x:c>
      <x:c r="L919" t="str">
        <x:v>Include</x:v>
      </x:c>
      <x:c r="M919"/>
      <x:c r="N919"/>
    </x:row>
    <x:row r="920">
      <x:c r="A920" t="str">
        <x:v>Geoff Malpas|2026-02-13</x:v>
      </x:c>
      <x:c r="B920" s="888" t="n">
        <x:v>46066</x:v>
      </x:c>
      <x:c r="C920" t="str">
        <x:v>Geoff Malpas</x:v>
      </x:c>
      <x:c r="D920" t="str">
        <x:v>Permanent</x:v>
      </x:c>
      <x:c r="E920" t="str">
        <x:v>Bristol</x:v>
      </x:c>
      <x:c r="F920" t="str">
        <x:v>Operative Porter</x:v>
      </x:c>
      <x:c r="G920" t="str">
        <x:v>399776</x:v>
      </x:c>
      <x:c r="H920" t="str">
        <x:v>Aardman Animations</x:v>
      </x:c>
      <x:c r="I920" s="22" t="n">
        <x:v>9</x:v>
      </x:c>
      <x:c r="J920" t="str">
        <x:v>Worked</x:v>
      </x:c>
      <x:c r="K920" t="str">
        <x:v>Employee 2251; home branch Bristol; assigned role Operative Porter | Deployment branch: Bristol | Actual role: Operative Porter | Jobs: 399776 | Customers: Aardman Animations | Actual hours: 9.0; source records: 1</x:v>
      </x:c>
      <x:c r="L920" t="str">
        <x:v>Include</x:v>
      </x:c>
      <x:c r="M920"/>
      <x:c r="N920"/>
    </x:row>
    <x:row r="921">
      <x:c r="A921" t="str">
        <x:v>Geoff Malpas|2026-02-16</x:v>
      </x:c>
      <x:c r="B921" s="888" t="n">
        <x:v>46069</x:v>
      </x:c>
      <x:c r="C921" t="str">
        <x:v>Geoff Malpas</x:v>
      </x:c>
      <x:c r="D921" t="str">
        <x:v>Permanent</x:v>
      </x:c>
      <x:c r="E921" t="str">
        <x:v>Bristol</x:v>
      </x:c>
      <x:c r="F921" t="str">
        <x:v>Operative Porter</x:v>
      </x:c>
      <x:c r="G921" t="str">
        <x:v>400180</x:v>
      </x:c>
      <x:c r="H921" t="str">
        <x:v>Lumentum (C/O CBRE)</x:v>
      </x:c>
      <x:c r="I921" s="22" t="n">
        <x:v>10.25</x:v>
      </x:c>
      <x:c r="J921" t="str">
        <x:v>Worked</x:v>
      </x:c>
      <x:c r="K921" t="str">
        <x:v>Employee 2251; home branch Bristol; assigned role Operative Porter | Deployment branch: Bristol | Actual role: Operative Porter | Jobs: 400180 | Customers: Lumentum (C/O CBRE) | Actual hours: 10.2; source records: 1</x:v>
      </x:c>
      <x:c r="L921" t="str">
        <x:v>Include</x:v>
      </x:c>
      <x:c r="M921"/>
      <x:c r="N921"/>
    </x:row>
    <x:row r="922">
      <x:c r="A922" t="str">
        <x:v>Geoff Malpas|2026-02-17</x:v>
      </x:c>
      <x:c r="B922" s="888" t="n">
        <x:v>46070</x:v>
      </x:c>
      <x:c r="C922" t="str">
        <x:v>Geoff Malpas</x:v>
      </x:c>
      <x:c r="D922" t="str">
        <x:v>Permanent</x:v>
      </x:c>
      <x:c r="E922" t="str">
        <x:v>Bristol</x:v>
      </x:c>
      <x:c r="F922" t="str">
        <x:v>Operative Porter</x:v>
      </x:c>
      <x:c r="G922" t="str">
        <x:v>400180</x:v>
      </x:c>
      <x:c r="H922" t="str">
        <x:v>Lumentum (C/O CBRE)</x:v>
      </x:c>
      <x:c r="I922" s="22" t="n">
        <x:v>10.75</x:v>
      </x:c>
      <x:c r="J922" t="str">
        <x:v>Worked</x:v>
      </x:c>
      <x:c r="K922" t="str">
        <x:v>Employee 2251; home branch Bristol; assigned role Operative Porter | Deployment branch: Bristol | Actual role: Operative Skilled | Jobs: 400180 | Customers: Lumentum (C/O CBRE) | Actual hours: 10.8; source records: 1</x:v>
      </x:c>
      <x:c r="L922" t="str">
        <x:v>Include</x:v>
      </x:c>
      <x:c r="M922"/>
      <x:c r="N922"/>
    </x:row>
    <x:row r="923">
      <x:c r="A923" t="str">
        <x:v>Geoff Malpas|2026-02-18</x:v>
      </x:c>
      <x:c r="B923" s="888" t="n">
        <x:v>46071</x:v>
      </x:c>
      <x:c r="C923" t="str">
        <x:v>Geoff Malpas</x:v>
      </x:c>
      <x:c r="D923" t="str">
        <x:v>Permanent</x:v>
      </x:c>
      <x:c r="E923" t="str">
        <x:v>Bristol</x:v>
      </x:c>
      <x:c r="F923" t="str">
        <x:v>Operative Porter</x:v>
      </x:c>
      <x:c r="G923" t="str">
        <x:v>400180</x:v>
      </x:c>
      <x:c r="H923" t="str">
        <x:v>Lumentum (C/O CBRE)</x:v>
      </x:c>
      <x:c r="I923" s="22" t="n">
        <x:v>9</x:v>
      </x:c>
      <x:c r="J923" t="str">
        <x:v>Worked</x:v>
      </x:c>
      <x:c r="K923" t="str">
        <x:v>Employee 2251; home branch Bristol; assigned role Operative Porter | Deployment branch: Bristol | Actual role: Operative Skilled | Jobs: 400180 | Customers: Lumentum (C/O CBRE) | Actual hours: 9.0; source records: 1</x:v>
      </x:c>
      <x:c r="L923" t="str">
        <x:v>Include</x:v>
      </x:c>
      <x:c r="M923"/>
      <x:c r="N923"/>
    </x:row>
    <x:row r="924">
      <x:c r="A924" t="str">
        <x:v>Geoff Malpas|2026-02-19</x:v>
      </x:c>
      <x:c r="B924" s="888" t="n">
        <x:v>46072</x:v>
      </x:c>
      <x:c r="C924" t="str">
        <x:v>Geoff Malpas</x:v>
      </x:c>
      <x:c r="D924" t="str">
        <x:v>Permanent</x:v>
      </x:c>
      <x:c r="E924" t="str">
        <x:v>Bristol</x:v>
      </x:c>
      <x:c r="F924" t="str">
        <x:v>Operative Porter</x:v>
      </x:c>
      <x:c r="G924" t="str">
        <x:v>400180</x:v>
      </x:c>
      <x:c r="H924" t="str">
        <x:v>Lumentum (C/O CBRE)</x:v>
      </x:c>
      <x:c r="I924" s="22" t="n">
        <x:v>9.25</x:v>
      </x:c>
      <x:c r="J924" t="str">
        <x:v>Worked</x:v>
      </x:c>
      <x:c r="K924" t="str">
        <x:v>Employee 2251; home branch Bristol; assigned role Operative Porter | Deployment branch: Bristol | Actual role: Operative Skilled | Jobs: 400180 | Customers: Lumentum (C/O CBRE) | Actual hours: 9.2; source records: 1</x:v>
      </x:c>
      <x:c r="L924" t="str">
        <x:v>Include</x:v>
      </x:c>
      <x:c r="M924"/>
      <x:c r="N924"/>
    </x:row>
    <x:row r="925">
      <x:c r="A925" t="str">
        <x:v>Geoff Malpas|2026-02-20</x:v>
      </x:c>
      <x:c r="B925" s="888" t="n">
        <x:v>46073</x:v>
      </x:c>
      <x:c r="C925" t="str">
        <x:v>Geoff Malpas</x:v>
      </x:c>
      <x:c r="D925" t="str">
        <x:v>Permanent</x:v>
      </x:c>
      <x:c r="E925" t="str">
        <x:v>Bristol</x:v>
      </x:c>
      <x:c r="F925" t="str">
        <x:v>Operative Porter</x:v>
      </x:c>
      <x:c r="G925" t="str">
        <x:v>400180</x:v>
      </x:c>
      <x:c r="H925" t="str">
        <x:v>Lumentum (C/O CBRE)</x:v>
      </x:c>
      <x:c r="I925" s="22" t="n">
        <x:v>10.25</x:v>
      </x:c>
      <x:c r="J925" t="str">
        <x:v>Worked</x:v>
      </x:c>
      <x:c r="K925" t="str">
        <x:v>Employee 2251; home branch Bristol; assigned role Operative Porter | Deployment branch: Bristol | Actual role: Operative Skilled | Jobs: 400180 | Customers: Lumentum (C/O CBRE) | Actual hours: 10.2; source records: 1</x:v>
      </x:c>
      <x:c r="L925" t="str">
        <x:v>Include</x:v>
      </x:c>
      <x:c r="M925"/>
      <x:c r="N925"/>
    </x:row>
    <x:row r="926">
      <x:c r="A926" t="str">
        <x:v>Geoff Malpas|2026-02-23</x:v>
      </x:c>
      <x:c r="B926" s="888" t="n">
        <x:v>46076</x:v>
      </x:c>
      <x:c r="C926" t="str">
        <x:v>Geoff Malpas</x:v>
      </x:c>
      <x:c r="D926" t="str">
        <x:v>Permanent</x:v>
      </x:c>
      <x:c r="E926" t="str">
        <x:v>Bristol</x:v>
      </x:c>
      <x:c r="F926" t="str">
        <x:v>Operative Porter</x:v>
      </x:c>
      <x:c r="G926" t="str">
        <x:v>399887F</x:v>
      </x:c>
      <x:c r="H926" t="str">
        <x:v>Avantor ( BRISTOL  FEB 2026 )</x:v>
      </x:c>
      <x:c r="I926" s="22" t="n">
        <x:v>18</x:v>
      </x:c>
      <x:c r="J926" t="str">
        <x:v>Worked</x:v>
      </x:c>
      <x:c r="K926" t="str">
        <x:v>Employee 2251; home branch Bristol; assigned role Operative Porter | Deployment branch: Cambridge | Actual role: Operative Porter | Jobs: 399887F | Customers: Avantor ( BRISTOL  FEB 2026 ) | Actual hours: 18.0; source records: 1</x:v>
      </x:c>
      <x:c r="L926" t="str">
        <x:v>Include</x:v>
      </x:c>
      <x:c r="M926"/>
      <x:c r="N926"/>
    </x:row>
    <x:row r="927">
      <x:c r="A927" t="str">
        <x:v>Geoff Malpas|2026-02-24</x:v>
      </x:c>
      <x:c r="B927" s="888" t="n">
        <x:v>46077</x:v>
      </x:c>
      <x:c r="C927" t="str">
        <x:v>Geoff Malpas</x:v>
      </x:c>
      <x:c r="D927" t="str">
        <x:v>Permanent</x:v>
      </x:c>
      <x:c r="E927" t="str">
        <x:v>Bristol</x:v>
      </x:c>
      <x:c r="F927" t="str">
        <x:v>Operative Porter</x:v>
      </x:c>
      <x:c r="G927" t="str">
        <x:v>394570</x:v>
      </x:c>
      <x:c r="H927" t="str">
        <x:v>Bath &amp; North East Somerset Council</x:v>
      </x:c>
      <x:c r="I927" s="22" t="n">
        <x:v>9</x:v>
      </x:c>
      <x:c r="J927" t="str">
        <x:v>Worked</x:v>
      </x:c>
      <x:c r="K927" t="str">
        <x:v>Employee 2251; home branch Bristol; assigned role Operative Porter | Deployment branch: Bristol | Actual role: Operative Driver | Jobs: 394570 | Customers: Bath &amp; North East Somerset Council | Actual hours: 9.0; source records: 1</x:v>
      </x:c>
      <x:c r="L927" t="str">
        <x:v>Include</x:v>
      </x:c>
      <x:c r="M927"/>
      <x:c r="N927"/>
    </x:row>
    <x:row r="928">
      <x:c r="A928" t="str">
        <x:v>Geoff Malpas|2026-02-25</x:v>
      </x:c>
      <x:c r="B928" s="888" t="n">
        <x:v>46078</x:v>
      </x:c>
      <x:c r="C928" t="str">
        <x:v>Geoff Malpas</x:v>
      </x:c>
      <x:c r="D928" t="str">
        <x:v>Permanent</x:v>
      </x:c>
      <x:c r="E928" t="str">
        <x:v>Bristol</x:v>
      </x:c>
      <x:c r="F928" t="str">
        <x:v>Operative Porter</x:v>
      </x:c>
      <x:c r="G928" t="str">
        <x:v>394570</x:v>
      </x:c>
      <x:c r="H928" t="str">
        <x:v>Bath &amp; North East Somerset Council</x:v>
      </x:c>
      <x:c r="I928" s="22" t="n">
        <x:v>9</x:v>
      </x:c>
      <x:c r="J928" t="str">
        <x:v>Worked</x:v>
      </x:c>
      <x:c r="K928" t="str">
        <x:v>Employee 2251; home branch Bristol; assigned role Operative Porter | Deployment branch: Bristol | Actual role: Operative Skilled | Jobs: 394570 | Customers: Bath &amp; North East Somerset Council | Actual hours: 9.0; source records: 1</x:v>
      </x:c>
      <x:c r="L928" t="str">
        <x:v>Include</x:v>
      </x:c>
      <x:c r="M928"/>
      <x:c r="N928"/>
    </x:row>
    <x:row r="929">
      <x:c r="A929" t="str">
        <x:v>Geoff Malpas|2026-02-26</x:v>
      </x:c>
      <x:c r="B929" s="888" t="n">
        <x:v>46079</x:v>
      </x:c>
      <x:c r="C929" t="str">
        <x:v>Geoff Malpas</x:v>
      </x:c>
      <x:c r="D929" t="str">
        <x:v>Permanent</x:v>
      </x:c>
      <x:c r="E929" t="str">
        <x:v>Bristol</x:v>
      </x:c>
      <x:c r="F929" t="str">
        <x:v>Operative Porter</x:v>
      </x:c>
      <x:c r="G929" t="str">
        <x:v>394570</x:v>
      </x:c>
      <x:c r="H929" t="str">
        <x:v>Bath &amp; North East Somerset Council</x:v>
      </x:c>
      <x:c r="I929" s="22" t="n">
        <x:v>9</x:v>
      </x:c>
      <x:c r="J929" t="str">
        <x:v>Worked</x:v>
      </x:c>
      <x:c r="K929" t="str">
        <x:v>Employee 2251; home branch Bristol; assigned role Operative Porter | Deployment branch: Bristol | Actual role: Operative Skilled | Jobs: 394570 | Customers: Bath &amp; North East Somerset Council | Actual hours: 9.0; source records: 1</x:v>
      </x:c>
      <x:c r="L929" t="str">
        <x:v>Include</x:v>
      </x:c>
      <x:c r="M929"/>
      <x:c r="N929"/>
    </x:row>
    <x:row r="930">
      <x:c r="A930" t="str">
        <x:v>Geoff Malpas|2026-02-27</x:v>
      </x:c>
      <x:c r="B930" s="888" t="n">
        <x:v>46080</x:v>
      </x:c>
      <x:c r="C930" t="str">
        <x:v>Geoff Malpas</x:v>
      </x:c>
      <x:c r="D930" t="str">
        <x:v>Permanent</x:v>
      </x:c>
      <x:c r="E930" t="str">
        <x:v>Bristol</x:v>
      </x:c>
      <x:c r="F930" t="str">
        <x:v>Operative Porter</x:v>
      </x:c>
      <x:c r="G930" t="str">
        <x:v>394570</x:v>
      </x:c>
      <x:c r="H930" t="str">
        <x:v>Bath &amp; North East Somerset Council</x:v>
      </x:c>
      <x:c r="I930" s="22" t="n">
        <x:v>9.25</x:v>
      </x:c>
      <x:c r="J930" t="str">
        <x:v>Worked</x:v>
      </x:c>
      <x:c r="K930" t="str">
        <x:v>Employee 2251; home branch Bristol; assigned role Operative Porter | Deployment branch: Bristol | Actual role: Operative Skilled | Jobs: 394570 | Customers: Bath &amp; North East Somerset Council | Actual hours: 9.2; source records: 1</x:v>
      </x:c>
      <x:c r="L930" t="str">
        <x:v>Include</x:v>
      </x:c>
      <x:c r="M930"/>
      <x:c r="N930"/>
    </x:row>
    <x:row r="931">
      <x:c r="A931" t="str">
        <x:v>Greg Georgiou|2026-02-02</x:v>
      </x:c>
      <x:c r="B931" s="888" t="n">
        <x:v>46055</x:v>
      </x:c>
      <x:c r="C931" t="str">
        <x:v>Greg Georgiou</x:v>
      </x:c>
      <x:c r="D931" t="str">
        <x:v>Permanent</x:v>
      </x:c>
      <x:c r="E931" t="str">
        <x:v>Bristol</x:v>
      </x:c>
      <x:c r="F931" t="str">
        <x:v>Operative Porter</x:v>
      </x:c>
      <x:c r="G931" t="str">
        <x:v>398973</x:v>
      </x:c>
      <x:c r="H931" t="str">
        <x:v>UWE - Northavon House</x:v>
      </x:c>
      <x:c r="I931" s="22" t="n">
        <x:v>9.25</x:v>
      </x:c>
      <x:c r="J931" t="str">
        <x:v>Worked</x:v>
      </x:c>
      <x:c r="K931" t="str">
        <x:v>Employee 1676; home branch Bristol; assigned role Operative Porter | Deployment branch: Bristol | Actual role: Operative Skilled | Jobs: 398973 | Customers: UWE - Northavon House | Actual hours: 9.2; source records: 1</x:v>
      </x:c>
      <x:c r="L931" t="str">
        <x:v>Include</x:v>
      </x:c>
      <x:c r="M931"/>
      <x:c r="N931"/>
    </x:row>
    <x:row r="932">
      <x:c r="A932" t="str">
        <x:v>Greg Georgiou|2026-02-03</x:v>
      </x:c>
      <x:c r="B932" s="888" t="n">
        <x:v>46056</x:v>
      </x:c>
      <x:c r="C932" t="str">
        <x:v>Greg Georgiou</x:v>
      </x:c>
      <x:c r="D932" t="str">
        <x:v>Permanent</x:v>
      </x:c>
      <x:c r="E932" t="str">
        <x:v>Bristol</x:v>
      </x:c>
      <x:c r="F932" t="str">
        <x:v>Operative Porter</x:v>
      </x:c>
      <x:c r="G932" t="str">
        <x:v>398973</x:v>
      </x:c>
      <x:c r="H932" t="str">
        <x:v>UWE - Northavon House</x:v>
      </x:c>
      <x:c r="I932" s="22" t="n">
        <x:v>9</x:v>
      </x:c>
      <x:c r="J932" t="str">
        <x:v>Worked</x:v>
      </x:c>
      <x:c r="K932" t="str">
        <x:v>Employee 1676; home branch Bristol; assigned role Operative Porter | Deployment branch: Bristol | Actual role: Operative Skilled | Jobs: 398973 | Customers: UWE - Northavon House | Actual hours: 9.0; source records: 1</x:v>
      </x:c>
      <x:c r="L932" t="str">
        <x:v>Include</x:v>
      </x:c>
      <x:c r="M932"/>
      <x:c r="N932"/>
    </x:row>
    <x:row r="933">
      <x:c r="A933" t="str">
        <x:v>Greg Georgiou|2026-02-04</x:v>
      </x:c>
      <x:c r="B933" s="888" t="n">
        <x:v>46057</x:v>
      </x:c>
      <x:c r="C933" t="str">
        <x:v>Greg Georgiou</x:v>
      </x:c>
      <x:c r="D933" t="str">
        <x:v>Permanent</x:v>
      </x:c>
      <x:c r="E933" t="str">
        <x:v>Bristol</x:v>
      </x:c>
      <x:c r="F933" t="str">
        <x:v>Operative Porter</x:v>
      </x:c>
      <x:c r="G933" t="str">
        <x:v>398973</x:v>
      </x:c>
      <x:c r="H933" t="str">
        <x:v>UWE - Northavon House</x:v>
      </x:c>
      <x:c r="I933" s="22" t="n">
        <x:v>9</x:v>
      </x:c>
      <x:c r="J933" t="str">
        <x:v>Worked</x:v>
      </x:c>
      <x:c r="K933" t="str">
        <x:v>Employee 1676; home branch Bristol; assigned role Operative Porter | Deployment branch: Bristol | Actual role: Operative Skilled | Jobs: 398973 | Customers: UWE - Northavon House | Actual hours: 9.0; source records: 1</x:v>
      </x:c>
      <x:c r="L933" t="str">
        <x:v>Include</x:v>
      </x:c>
      <x:c r="M933"/>
      <x:c r="N933"/>
    </x:row>
    <x:row r="934">
      <x:c r="A934" t="str">
        <x:v>Greg Georgiou|2026-02-05</x:v>
      </x:c>
      <x:c r="B934" s="888" t="n">
        <x:v>46058</x:v>
      </x:c>
      <x:c r="C934" t="str">
        <x:v>Greg Georgiou</x:v>
      </x:c>
      <x:c r="D934" t="str">
        <x:v>Permanent</x:v>
      </x:c>
      <x:c r="E934" t="str">
        <x:v>Bristol</x:v>
      </x:c>
      <x:c r="F934" t="str">
        <x:v>Operative Porter</x:v>
      </x:c>
      <x:c r="G934" t="str">
        <x:v>398973</x:v>
      </x:c>
      <x:c r="H934" t="str">
        <x:v>UWE - Northavon House</x:v>
      </x:c>
      <x:c r="I934" s="22" t="n">
        <x:v>9</x:v>
      </x:c>
      <x:c r="J934" t="str">
        <x:v>Worked</x:v>
      </x:c>
      <x:c r="K934" t="str">
        <x:v>Employee 1676; home branch Bristol; assigned role Operative Porter | Deployment branch: Bristol | Actual role: Operative Skilled | Jobs: 398973 | Customers: UWE - Northavon House | Actual hours: 9.0; source records: 1</x:v>
      </x:c>
      <x:c r="L934" t="str">
        <x:v>Include</x:v>
      </x:c>
      <x:c r="M934"/>
      <x:c r="N934"/>
    </x:row>
    <x:row r="935">
      <x:c r="A935" t="str">
        <x:v>Greg Georgiou|2026-02-07</x:v>
      </x:c>
      <x:c r="B935" s="888" t="n">
        <x:v>46060</x:v>
      </x:c>
      <x:c r="C935" t="str">
        <x:v>Greg Georgiou</x:v>
      </x:c>
      <x:c r="D935" t="str">
        <x:v>Permanent</x:v>
      </x:c>
      <x:c r="E935" t="str">
        <x:v>Bristol</x:v>
      </x:c>
      <x:c r="F935" t="str">
        <x:v>Operative Porter</x:v>
      </x:c>
      <x:c r="G935" t="str">
        <x:v>399918</x:v>
      </x:c>
      <x:c r="H935" t="str">
        <x:v>BCC - Tom Price</x:v>
      </x:c>
      <x:c r="I935" s="22" t="n">
        <x:v>8</x:v>
      </x:c>
      <x:c r="J935" t="str">
        <x:v>Worked</x:v>
      </x:c>
      <x:c r="K935" t="str">
        <x:v>Employee 1676; home branch Bristol; assigned role Operative Porter | Deployment branch: Bristol | Actual role: Operative Skilled | Jobs: 399918 | Customers: BCC - Tom Price | Actual hours: 8.0; source records: 1</x:v>
      </x:c>
      <x:c r="L935" t="str">
        <x:v>Include</x:v>
      </x:c>
      <x:c r="M935"/>
      <x:c r="N935"/>
    </x:row>
    <x:row r="936">
      <x:c r="A936" t="str">
        <x:v>Greg Georgiou|2026-02-09</x:v>
      </x:c>
      <x:c r="B936" s="888" t="n">
        <x:v>46062</x:v>
      </x:c>
      <x:c r="C936" t="str">
        <x:v>Greg Georgiou</x:v>
      </x:c>
      <x:c r="D936" t="str">
        <x:v>Permanent</x:v>
      </x:c>
      <x:c r="E936" t="str">
        <x:v>Bristol</x:v>
      </x:c>
      <x:c r="F936" t="str">
        <x:v>Operative Porter</x:v>
      </x:c>
      <x:c r="G936" t="str">
        <x:v>395156</x:v>
      </x:c>
      <x:c r="H936" t="str">
        <x:v>OVO Energy</x:v>
      </x:c>
      <x:c r="I936" s="22" t="n">
        <x:v>8.75</x:v>
      </x:c>
      <x:c r="J936" t="str">
        <x:v>Worked</x:v>
      </x:c>
      <x:c r="K936" t="str">
        <x:v>Employee 1676; home branch Bristol; assigned role Operative Porter | Deployment branch: Bristol | Actual role: Operative Skilled | Jobs: 395156 | Customers: OVO Energy | Actual hours: 8.8; source records: 1</x:v>
      </x:c>
      <x:c r="L936" t="str">
        <x:v>Include</x:v>
      </x:c>
      <x:c r="M936"/>
      <x:c r="N936"/>
    </x:row>
    <x:row r="937">
      <x:c r="A937" t="str">
        <x:v>Greg Georgiou|2026-02-10</x:v>
      </x:c>
      <x:c r="B937" s="888" t="n">
        <x:v>46063</x:v>
      </x:c>
      <x:c r="C937" t="str">
        <x:v>Greg Georgiou</x:v>
      </x:c>
      <x:c r="D937" t="str">
        <x:v>Permanent</x:v>
      </x:c>
      <x:c r="E937" t="str">
        <x:v>Bristol</x:v>
      </x:c>
      <x:c r="F937" t="str">
        <x:v>Operative Porter</x:v>
      </x:c>
      <x:c r="G937" t="str">
        <x:v>395156, 398973</x:v>
      </x:c>
      <x:c r="H937" t="str">
        <x:v>OVO Energy; UWE - Northavon House</x:v>
      </x:c>
      <x:c r="I937" s="22" t="n">
        <x:v>18</x:v>
      </x:c>
      <x:c r="J937" t="str">
        <x:v>Worked — 2 records</x:v>
      </x:c>
      <x:c r="K937" t="str">
        <x:v>Employee 1676; home branch Bristol; assigned role Operative Porter | Deployment branch: Bristol | Actual role: Operative Skilled | Jobs: 395156, 398973 | Customers: OVO Energy; UWE - Northavon House | Actual hours: 18.0; source records: 2</x:v>
      </x:c>
      <x:c r="L937" t="str">
        <x:v>Include</x:v>
      </x:c>
      <x:c r="M937"/>
      <x:c r="N937"/>
    </x:row>
    <x:row r="938">
      <x:c r="A938" t="str">
        <x:v>Greg Georgiou|2026-02-11</x:v>
      </x:c>
      <x:c r="B938" s="888" t="n">
        <x:v>46064</x:v>
      </x:c>
      <x:c r="C938" t="str">
        <x:v>Greg Georgiou</x:v>
      </x:c>
      <x:c r="D938" t="str">
        <x:v>Permanent</x:v>
      </x:c>
      <x:c r="E938" t="str">
        <x:v>Bristol</x:v>
      </x:c>
      <x:c r="F938" t="str">
        <x:v>Operative Porter</x:v>
      </x:c>
      <x:c r="G938" t="str">
        <x:v>395156</x:v>
      </x:c>
      <x:c r="H938" t="str">
        <x:v>OVO Energy</x:v>
      </x:c>
      <x:c r="I938" s="22" t="n">
        <x:v>9</x:v>
      </x:c>
      <x:c r="J938" t="str">
        <x:v>Worked</x:v>
      </x:c>
      <x:c r="K938" t="str">
        <x:v>Employee 1676; home branch Bristol; assigned role Operative Porter | Deployment branch: Bristol | Actual role: Operative Skilled | Jobs: 395156 | Customers: OVO Energy | Actual hours: 9.0; source records: 1</x:v>
      </x:c>
      <x:c r="L938" t="str">
        <x:v>Include</x:v>
      </x:c>
      <x:c r="M938"/>
      <x:c r="N938"/>
    </x:row>
    <x:row r="939">
      <x:c r="A939" t="str">
        <x:v>Greg Georgiou|2026-02-12</x:v>
      </x:c>
      <x:c r="B939" s="888" t="n">
        <x:v>46065</x:v>
      </x:c>
      <x:c r="C939" t="str">
        <x:v>Greg Georgiou</x:v>
      </x:c>
      <x:c r="D939" t="str">
        <x:v>Permanent</x:v>
      </x:c>
      <x:c r="E939" t="str">
        <x:v>Bristol</x:v>
      </x:c>
      <x:c r="F939" t="str">
        <x:v>Operative Porter</x:v>
      </x:c>
      <x:c r="G939" t="str">
        <x:v>395156</x:v>
      </x:c>
      <x:c r="H939" t="str">
        <x:v>OVO Energy</x:v>
      </x:c>
      <x:c r="I939" s="22" t="n">
        <x:v>9.25</x:v>
      </x:c>
      <x:c r="J939" t="str">
        <x:v>Worked</x:v>
      </x:c>
      <x:c r="K939" t="str">
        <x:v>Employee 1676; home branch Bristol; assigned role Operative Porter | Deployment branch: Bristol | Actual role: Operative Skilled | Jobs: 395156 | Customers: OVO Energy | Actual hours: 9.2; source records: 1</x:v>
      </x:c>
      <x:c r="L939" t="str">
        <x:v>Include</x:v>
      </x:c>
      <x:c r="M939"/>
      <x:c r="N939"/>
    </x:row>
    <x:row r="940">
      <x:c r="A940" t="str">
        <x:v>Greg Georgiou|2026-02-13</x:v>
      </x:c>
      <x:c r="B940" s="888" t="n">
        <x:v>46066</x:v>
      </x:c>
      <x:c r="C940" t="str">
        <x:v>Greg Georgiou</x:v>
      </x:c>
      <x:c r="D940" t="str">
        <x:v>Permanent</x:v>
      </x:c>
      <x:c r="E940" t="str">
        <x:v>Bristol</x:v>
      </x:c>
      <x:c r="F940" t="str">
        <x:v>Operative Porter</x:v>
      </x:c>
      <x:c r="G940" t="str">
        <x:v>395156</x:v>
      </x:c>
      <x:c r="H940" t="str">
        <x:v>OVO Energy</x:v>
      </x:c>
      <x:c r="I940" s="22" t="n">
        <x:v>9</x:v>
      </x:c>
      <x:c r="J940" t="str">
        <x:v>Worked</x:v>
      </x:c>
      <x:c r="K940" t="str">
        <x:v>Employee 1676; home branch Bristol; assigned role Operative Porter | Deployment branch: Bristol | Actual role: Operative Skilled | Jobs: 395156 | Customers: OVO Energy | Actual hours: 9.0; source records: 1</x:v>
      </x:c>
      <x:c r="L940" t="str">
        <x:v>Include</x:v>
      </x:c>
      <x:c r="M940"/>
      <x:c r="N940"/>
    </x:row>
    <x:row r="941">
      <x:c r="A941" t="str">
        <x:v>Greg Georgiou|2026-02-16</x:v>
      </x:c>
      <x:c r="B941" s="888" t="n">
        <x:v>46069</x:v>
      </x:c>
      <x:c r="C941" t="str">
        <x:v>Greg Georgiou</x:v>
      </x:c>
      <x:c r="D941" t="str">
        <x:v>Permanent</x:v>
      </x:c>
      <x:c r="E941" t="str">
        <x:v>Bristol</x:v>
      </x:c>
      <x:c r="F941" t="str">
        <x:v>Operative Porter</x:v>
      </x:c>
      <x:c r="G941" t="str">
        <x:v>395156</x:v>
      </x:c>
      <x:c r="H941" t="str">
        <x:v>OVO Energy</x:v>
      </x:c>
      <x:c r="I941" s="22" t="n">
        <x:v>9.75</x:v>
      </x:c>
      <x:c r="J941" t="str">
        <x:v>Worked</x:v>
      </x:c>
      <x:c r="K941" t="str">
        <x:v>Employee 1676; home branch Bristol; assigned role Operative Porter | Deployment branch: Bristol | Actual role: Operative Skilled | Jobs: 395156 | Customers: OVO Energy | Actual hours: 9.8; source records: 1</x:v>
      </x:c>
      <x:c r="L941" t="str">
        <x:v>Include</x:v>
      </x:c>
      <x:c r="M941"/>
      <x:c r="N941"/>
    </x:row>
    <x:row r="942">
      <x:c r="A942" t="str">
        <x:v>Greg Georgiou|2026-02-17</x:v>
      </x:c>
      <x:c r="B942" s="888" t="n">
        <x:v>46070</x:v>
      </x:c>
      <x:c r="C942" t="str">
        <x:v>Greg Georgiou</x:v>
      </x:c>
      <x:c r="D942" t="str">
        <x:v>Permanent</x:v>
      </x:c>
      <x:c r="E942" t="str">
        <x:v>Bristol</x:v>
      </x:c>
      <x:c r="F942" t="str">
        <x:v>Operative Porter</x:v>
      </x:c>
      <x:c r="G942" t="str">
        <x:v>395156</x:v>
      </x:c>
      <x:c r="H942" t="str">
        <x:v>OVO Energy</x:v>
      </x:c>
      <x:c r="I942" s="22" t="n">
        <x:v>9.5</x:v>
      </x:c>
      <x:c r="J942" t="str">
        <x:v>Worked</x:v>
      </x:c>
      <x:c r="K942" t="str">
        <x:v>Employee 1676; home branch Bristol; assigned role Operative Porter | Deployment branch: Bristol | Actual role: Operative Skilled | Jobs: 395156 | Customers: OVO Energy | Actual hours: 9.5; source records: 1</x:v>
      </x:c>
      <x:c r="L942" t="str">
        <x:v>Include</x:v>
      </x:c>
      <x:c r="M942"/>
      <x:c r="N942"/>
    </x:row>
    <x:row r="943">
      <x:c r="A943" t="str">
        <x:v>Greg Georgiou|2026-02-18</x:v>
      </x:c>
      <x:c r="B943" s="888" t="n">
        <x:v>46071</x:v>
      </x:c>
      <x:c r="C943" t="str">
        <x:v>Greg Georgiou</x:v>
      </x:c>
      <x:c r="D943" t="str">
        <x:v>Permanent</x:v>
      </x:c>
      <x:c r="E943" t="str">
        <x:v>Bristol</x:v>
      </x:c>
      <x:c r="F943" t="str">
        <x:v>Operative Porter</x:v>
      </x:c>
      <x:c r="G943" t="str">
        <x:v>395156</x:v>
      </x:c>
      <x:c r="H943" t="str">
        <x:v>OVO Energy</x:v>
      </x:c>
      <x:c r="I943" s="22" t="n">
        <x:v>9</x:v>
      </x:c>
      <x:c r="J943" t="str">
        <x:v>Worked</x:v>
      </x:c>
      <x:c r="K943" t="str">
        <x:v>Employee 1676; home branch Bristol; assigned role Operative Porter | Deployment branch: Bristol | Actual role: Operative Skilled | Jobs: 395156 | Customers: OVO Energy | Actual hours: 9.0; source records: 1</x:v>
      </x:c>
      <x:c r="L943" t="str">
        <x:v>Include</x:v>
      </x:c>
      <x:c r="M943"/>
      <x:c r="N943"/>
    </x:row>
    <x:row r="944">
      <x:c r="A944" t="str">
        <x:v>Greg Georgiou|2026-02-19</x:v>
      </x:c>
      <x:c r="B944" s="888" t="n">
        <x:v>46072</x:v>
      </x:c>
      <x:c r="C944" t="str">
        <x:v>Greg Georgiou</x:v>
      </x:c>
      <x:c r="D944" t="str">
        <x:v>Permanent</x:v>
      </x:c>
      <x:c r="E944" t="str">
        <x:v>Bristol</x:v>
      </x:c>
      <x:c r="F944" t="str">
        <x:v>Operative Porter</x:v>
      </x:c>
      <x:c r="G944" t="str">
        <x:v>395156</x:v>
      </x:c>
      <x:c r="H944" t="str">
        <x:v>OVO Energy</x:v>
      </x:c>
      <x:c r="I944" s="22" t="n">
        <x:v>9</x:v>
      </x:c>
      <x:c r="J944" t="str">
        <x:v>Worked</x:v>
      </x:c>
      <x:c r="K944" t="str">
        <x:v>Employee 1676; home branch Bristol; assigned role Operative Porter | Deployment branch: Bristol | Actual role: Operative Skilled | Jobs: 395156 | Customers: OVO Energy | Actual hours: 9.0; source records: 1</x:v>
      </x:c>
      <x:c r="L944" t="str">
        <x:v>Include</x:v>
      </x:c>
      <x:c r="M944"/>
      <x:c r="N944"/>
    </x:row>
    <x:row r="945">
      <x:c r="A945" t="str">
        <x:v>Greg Georgiou|2026-02-20</x:v>
      </x:c>
      <x:c r="B945" s="888" t="n">
        <x:v>46073</x:v>
      </x:c>
      <x:c r="C945" t="str">
        <x:v>Greg Georgiou</x:v>
      </x:c>
      <x:c r="D945" t="str">
        <x:v>Permanent</x:v>
      </x:c>
      <x:c r="E945" t="str">
        <x:v>Bristol</x:v>
      </x:c>
      <x:c r="F945" t="str">
        <x:v>Operative Porter</x:v>
      </x:c>
      <x:c r="G945" t="str">
        <x:v>400445</x:v>
      </x:c>
      <x:c r="H945" t="str">
        <x:v>OVO Energy General Recycling</x:v>
      </x:c>
      <x:c r="I945" s="22" t="n">
        <x:v>10</x:v>
      </x:c>
      <x:c r="J945" t="str">
        <x:v>Worked</x:v>
      </x:c>
      <x:c r="K945" t="str">
        <x:v>Employee 1676; home branch Bristol; assigned role Operative Porter | Deployment branch: Bristol | Actual role: Operative Skilled | Jobs: 400445 | Customers: OVO Energy General Recycling | Actual hours: 10.0; source records: 1</x:v>
      </x:c>
      <x:c r="L945" t="str">
        <x:v>Include</x:v>
      </x:c>
      <x:c r="M945"/>
      <x:c r="N945"/>
    </x:row>
    <x:row r="946">
      <x:c r="A946" t="str">
        <x:v>Greg Georgiou|2026-02-23</x:v>
      </x:c>
      <x:c r="B946" s="888" t="n">
        <x:v>46076</x:v>
      </x:c>
      <x:c r="C946" t="str">
        <x:v>Greg Georgiou</x:v>
      </x:c>
      <x:c r="D946" t="str">
        <x:v>Permanent</x:v>
      </x:c>
      <x:c r="E946" t="str">
        <x:v>Bristol</x:v>
      </x:c>
      <x:c r="F946" t="str">
        <x:v>Operative Porter</x:v>
      </x:c>
      <x:c r="G946" t="str">
        <x:v>394570</x:v>
      </x:c>
      <x:c r="H946" t="str">
        <x:v>Bath &amp; North East Somerset Council</x:v>
      </x:c>
      <x:c r="I946" s="22" t="n">
        <x:v>9</x:v>
      </x:c>
      <x:c r="J946" t="str">
        <x:v>Worked</x:v>
      </x:c>
      <x:c r="K946" t="str">
        <x:v>Employee 1676; home branch Bristol; assigned role Operative Porter | Deployment branch: Bristol | Actual role: Operative Skilled | Jobs: 394570 | Customers: Bath &amp; North East Somerset Council | Actual hours: 9.0; source records: 1</x:v>
      </x:c>
      <x:c r="L946" t="str">
        <x:v>Include</x:v>
      </x:c>
      <x:c r="M946"/>
      <x:c r="N946"/>
    </x:row>
    <x:row r="947">
      <x:c r="A947" t="str">
        <x:v>Greg Georgiou|2026-02-24</x:v>
      </x:c>
      <x:c r="B947" s="888" t="n">
        <x:v>46077</x:v>
      </x:c>
      <x:c r="C947" t="str">
        <x:v>Greg Georgiou</x:v>
      </x:c>
      <x:c r="D947" t="str">
        <x:v>Permanent</x:v>
      </x:c>
      <x:c r="E947" t="str">
        <x:v>Bristol</x:v>
      </x:c>
      <x:c r="F947" t="str">
        <x:v>Operative Porter</x:v>
      </x:c>
      <x:c r="G947" t="str">
        <x:v>394570</x:v>
      </x:c>
      <x:c r="H947" t="str">
        <x:v>Bath &amp; North East Somerset Council</x:v>
      </x:c>
      <x:c r="I947" s="22" t="n">
        <x:v>9</x:v>
      </x:c>
      <x:c r="J947" t="str">
        <x:v>Worked</x:v>
      </x:c>
      <x:c r="K947" t="str">
        <x:v>Employee 1676; home branch Bristol; assigned role Operative Porter | Deployment branch: Bristol | Actual role: Operative Skilled | Jobs: 394570 | Customers: Bath &amp; North East Somerset Council | Actual hours: 9.0; source records: 1</x:v>
      </x:c>
      <x:c r="L947" t="str">
        <x:v>Include</x:v>
      </x:c>
      <x:c r="M947"/>
      <x:c r="N947"/>
    </x:row>
    <x:row r="948">
      <x:c r="A948" t="str">
        <x:v>Greg Georgiou|2026-02-25</x:v>
      </x:c>
      <x:c r="B948" s="888" t="n">
        <x:v>46078</x:v>
      </x:c>
      <x:c r="C948" t="str">
        <x:v>Greg Georgiou</x:v>
      </x:c>
      <x:c r="D948" t="str">
        <x:v>Permanent</x:v>
      </x:c>
      <x:c r="E948" t="str">
        <x:v>Bristol</x:v>
      </x:c>
      <x:c r="F948" t="str">
        <x:v>Operative Porter</x:v>
      </x:c>
      <x:c r="G948" t="str">
        <x:v>394570</x:v>
      </x:c>
      <x:c r="H948" t="str">
        <x:v>Bath &amp; North East Somerset Council</x:v>
      </x:c>
      <x:c r="I948" s="22" t="n">
        <x:v>9</x:v>
      </x:c>
      <x:c r="J948" t="str">
        <x:v>Worked</x:v>
      </x:c>
      <x:c r="K948" t="str">
        <x:v>Employee 1676; home branch Bristol; assigned role Operative Porter | Deployment branch: Bristol | Actual role: Operative Skilled | Jobs: 394570 | Customers: Bath &amp; North East Somerset Council | Actual hours: 9.0; source records: 1</x:v>
      </x:c>
      <x:c r="L948" t="str">
        <x:v>Include</x:v>
      </x:c>
      <x:c r="M948"/>
      <x:c r="N948"/>
    </x:row>
    <x:row r="949">
      <x:c r="A949" t="str">
        <x:v>Greg Georgiou|2026-02-26</x:v>
      </x:c>
      <x:c r="B949" s="888" t="n">
        <x:v>46079</x:v>
      </x:c>
      <x:c r="C949" t="str">
        <x:v>Greg Georgiou</x:v>
      </x:c>
      <x:c r="D949" t="str">
        <x:v>Permanent</x:v>
      </x:c>
      <x:c r="E949" t="str">
        <x:v>Bristol</x:v>
      </x:c>
      <x:c r="F949" t="str">
        <x:v>Operative Porter</x:v>
      </x:c>
      <x:c r="G949" t="str">
        <x:v>394570</x:v>
      </x:c>
      <x:c r="H949" t="str">
        <x:v>Bath &amp; North East Somerset Council</x:v>
      </x:c>
      <x:c r="I949" s="22" t="n">
        <x:v>9</x:v>
      </x:c>
      <x:c r="J949" t="str">
        <x:v>Worked</x:v>
      </x:c>
      <x:c r="K949" t="str">
        <x:v>Employee 1676; home branch Bristol; assigned role Operative Porter | Deployment branch: Bristol | Actual role: Operative Skilled | Jobs: 394570 | Customers: Bath &amp; North East Somerset Council | Actual hours: 9.0; source records: 1</x:v>
      </x:c>
      <x:c r="L949" t="str">
        <x:v>Include</x:v>
      </x:c>
      <x:c r="M949"/>
      <x:c r="N949"/>
    </x:row>
    <x:row r="950">
      <x:c r="A950" t="str">
        <x:v>Greg Georgiou|2026-02-27</x:v>
      </x:c>
      <x:c r="B950" s="888" t="n">
        <x:v>46080</x:v>
      </x:c>
      <x:c r="C950" t="str">
        <x:v>Greg Georgiou</x:v>
      </x:c>
      <x:c r="D950" t="str">
        <x:v>Permanent</x:v>
      </x:c>
      <x:c r="E950" t="str">
        <x:v>Bristol</x:v>
      </x:c>
      <x:c r="F950" t="str">
        <x:v>Operative Porter</x:v>
      </x:c>
      <x:c r="G950" t="str">
        <x:v>394570</x:v>
      </x:c>
      <x:c r="H950" t="str">
        <x:v>Bath &amp; North East Somerset Council</x:v>
      </x:c>
      <x:c r="I950" s="22" t="n">
        <x:v>9.25</x:v>
      </x:c>
      <x:c r="J950" t="str">
        <x:v>Worked</x:v>
      </x:c>
      <x:c r="K950" t="str">
        <x:v>Employee 1676; home branch Bristol; assigned role Operative Porter | Deployment branch: Bristol | Actual role: Operative Skilled | Jobs: 394570 | Customers: Bath &amp; North East Somerset Council | Actual hours: 9.2; source records: 1</x:v>
      </x:c>
      <x:c r="L950" t="str">
        <x:v>Include</x:v>
      </x:c>
      <x:c r="M950"/>
      <x:c r="N950"/>
    </x:row>
    <x:row r="951">
      <x:c r="A951" t="str">
        <x:v>H Lorryman|2026-02-02</x:v>
      </x:c>
      <x:c r="B951" s="888" t="n">
        <x:v>46055</x:v>
      </x:c>
      <x:c r="C951" t="str">
        <x:v>H Lorryman</x:v>
      </x:c>
      <x:c r="D951" t="str">
        <x:v>Permanent</x:v>
      </x:c>
      <x:c r="E951" t="str">
        <x:v>Thurrock</x:v>
      </x:c>
      <x:c r="F951" t="str">
        <x:v>Operative Porter</x:v>
      </x:c>
      <x:c r="G951" t="str">
        <x:v>399963</x:v>
      </x:c>
      <x:c r="H951" t="str">
        <x:v>HSBC/JLL</x:v>
      </x:c>
      <x:c r="I951" s="22" t="n">
        <x:v>17</x:v>
      </x:c>
      <x:c r="J951" t="str">
        <x:v>Worked</x:v>
      </x:c>
      <x:c r="K951" t="str">
        <x:v>Employee 1184; home branch Thurrock; assigned role Operative Porter | Deployment branch: Thurrock | Actual role: Operative Porter | Jobs: 399963 | Customers: HSBC/JLL | Actual hours: 17.0; source records: 1</x:v>
      </x:c>
      <x:c r="L951" t="str">
        <x:v>Include</x:v>
      </x:c>
      <x:c r="M951"/>
      <x:c r="N951"/>
    </x:row>
    <x:row r="952">
      <x:c r="A952" t="str">
        <x:v>H Lorryman|2026-02-03</x:v>
      </x:c>
      <x:c r="B952" s="888" t="n">
        <x:v>46056</x:v>
      </x:c>
      <x:c r="C952" t="str">
        <x:v>H Lorryman</x:v>
      </x:c>
      <x:c r="D952" t="str">
        <x:v>Permanent</x:v>
      </x:c>
      <x:c r="E952" t="str">
        <x:v>Thurrock</x:v>
      </x:c>
      <x:c r="F952" t="str">
        <x:v>Operative Porter</x:v>
      </x:c>
      <x:c r="G952" t="str">
        <x:v>400045, 399963</x:v>
      </x:c>
      <x:c r="H952" t="str">
        <x:v>Fidelis Marketing Limited; HSBC/JLL</x:v>
      </x:c>
      <x:c r="I952" s="22" t="n">
        <x:v>12.5</x:v>
      </x:c>
      <x:c r="J952" t="str">
        <x:v>Worked — 2 records</x:v>
      </x:c>
      <x:c r="K952" t="str">
        <x:v>Employee 1184; home branch Thurrock; assigned role Operative Porter | Deployment branch: Thurrock | Actual role: Operative Porter, Operative Skilled | Jobs: 400045, 399963 | Customers: Fidelis Marketing Limited; HSBC/JLL | Actual hours: 12.5; source records: 2</x:v>
      </x:c>
      <x:c r="L952" t="str">
        <x:v>Include</x:v>
      </x:c>
      <x:c r="M952"/>
      <x:c r="N952"/>
    </x:row>
    <x:row r="953">
      <x:c r="A953" t="str">
        <x:v>H Lorryman|2026-02-04</x:v>
      </x:c>
      <x:c r="B953" s="888" t="n">
        <x:v>46057</x:v>
      </x:c>
      <x:c r="C953" t="str">
        <x:v>H Lorryman</x:v>
      </x:c>
      <x:c r="D953" t="str">
        <x:v>Permanent</x:v>
      </x:c>
      <x:c r="E953" t="str">
        <x:v>Thurrock</x:v>
      </x:c>
      <x:c r="F953" t="str">
        <x:v>Operative Porter</x:v>
      </x:c>
      <x:c r="G953" t="str">
        <x:v>400112, 399963</x:v>
      </x:c>
      <x:c r="H953" t="str">
        <x:v>Bank of New York Mellon; HSBC/JLL</x:v>
      </x:c>
      <x:c r="I953" s="22" t="n">
        <x:v>14.5</x:v>
      </x:c>
      <x:c r="J953" t="str">
        <x:v>Worked — 2 records</x:v>
      </x:c>
      <x:c r="K953" t="str">
        <x:v>Employee 1184; home branch Thurrock; assigned role Operative Porter | Deployment branch: Thurrock | Actual role: Operative Porter | Jobs: 400112, 399963 | Customers: Bank of New York Mellon; HSBC/JLL | Actual hours: 14.5; source records: 2</x:v>
      </x:c>
      <x:c r="L953" t="str">
        <x:v>Include</x:v>
      </x:c>
      <x:c r="M953"/>
      <x:c r="N953"/>
    </x:row>
    <x:row r="954">
      <x:c r="A954" t="str">
        <x:v>H Lorryman|2026-02-05</x:v>
      </x:c>
      <x:c r="B954" s="888" t="n">
        <x:v>46058</x:v>
      </x:c>
      <x:c r="C954" t="str">
        <x:v>H Lorryman</x:v>
      </x:c>
      <x:c r="D954" t="str">
        <x:v>Permanent</x:v>
      </x:c>
      <x:c r="E954" t="str">
        <x:v>Thurrock</x:v>
      </x:c>
      <x:c r="F954" t="str">
        <x:v>Operative Porter</x:v>
      </x:c>
      <x:c r="G954" t="str">
        <x:v>396207</x:v>
      </x:c>
      <x:c r="H954" t="str">
        <x:v>Linklaters LLP</x:v>
      </x:c>
      <x:c r="I954" s="22" t="n">
        <x:v>11.5</x:v>
      </x:c>
      <x:c r="J954" t="str">
        <x:v>Worked</x:v>
      </x:c>
      <x:c r="K954" t="str">
        <x:v>Employee 1184; home branch Thurrock; assigned role Operative Porter | Deployment branch: Thurrock | Actual role: Operative Skilled | Jobs: 396207 | Customers: Linklaters LLP | Actual hours: 11.5; source records: 1</x:v>
      </x:c>
      <x:c r="L954" t="str">
        <x:v>Include</x:v>
      </x:c>
      <x:c r="M954"/>
      <x:c r="N954"/>
    </x:row>
    <x:row r="955">
      <x:c r="A955" t="str">
        <x:v>H Lorryman|2026-02-06</x:v>
      </x:c>
      <x:c r="B955" s="888" t="n">
        <x:v>46059</x:v>
      </x:c>
      <x:c r="C955" t="str">
        <x:v>H Lorryman</x:v>
      </x:c>
      <x:c r="D955" t="str">
        <x:v>Permanent</x:v>
      </x:c>
      <x:c r="E955" t="str">
        <x:v>Thurrock</x:v>
      </x:c>
      <x:c r="F955" t="str">
        <x:v>Operative Porter</x:v>
      </x:c>
      <x:c r="G955" t="str">
        <x:v>400035</x:v>
      </x:c>
      <x:c r="H955" t="str">
        <x:v>Cushman &amp; Wakefield</x:v>
      </x:c>
      <x:c r="I955" s="22" t="n">
        <x:v>8.5</x:v>
      </x:c>
      <x:c r="J955" t="str">
        <x:v>Worked</x:v>
      </x:c>
      <x:c r="K955" t="str">
        <x:v>Employee 1184; home branch Thurrock; assigned role Operative Porter | Deployment branch: Thurrock | Actual role: Operative Skilled | Jobs: 400035 | Customers: Cushman &amp; Wakefield | Actual hours: 8.5; source records: 1</x:v>
      </x:c>
      <x:c r="L955" t="str">
        <x:v>Include</x:v>
      </x:c>
      <x:c r="M955"/>
      <x:c r="N955"/>
    </x:row>
    <x:row r="956">
      <x:c r="A956" t="str">
        <x:v>H Lorryman|2026-02-09</x:v>
      </x:c>
      <x:c r="B956" s="888" t="n">
        <x:v>46062</x:v>
      </x:c>
      <x:c r="C956" t="str">
        <x:v>H Lorryman</x:v>
      </x:c>
      <x:c r="D956" t="str">
        <x:v>Permanent</x:v>
      </x:c>
      <x:c r="E956" t="str">
        <x:v>Thurrock</x:v>
      </x:c>
      <x:c r="F956" t="str">
        <x:v>Operative Porter</x:v>
      </x:c>
      <x:c r="G956" t="str">
        <x:v>399609</x:v>
      </x:c>
      <x:c r="H956" t="str">
        <x:v>Accenture UK Ltd</x:v>
      </x:c>
      <x:c r="I956" s="22" t="n">
        <x:v>6</x:v>
      </x:c>
      <x:c r="J956" t="str">
        <x:v>Worked</x:v>
      </x:c>
      <x:c r="K956" t="str">
        <x:v>Employee 1184; home branch Thurrock; assigned role Operative Porter | Deployment branch: Thurrock | Actual role: Operative Porter | Jobs: 399609 | Customers: Accenture UK Ltd | Actual hours: 6.0; source records: 1</x:v>
      </x:c>
      <x:c r="L956" t="str">
        <x:v>Include</x:v>
      </x:c>
      <x:c r="M956"/>
      <x:c r="N956"/>
    </x:row>
    <x:row r="957">
      <x:c r="A957" t="str">
        <x:v>H Lorryman|2026-02-10</x:v>
      </x:c>
      <x:c r="B957" s="888" t="n">
        <x:v>46063</x:v>
      </x:c>
      <x:c r="C957" t="str">
        <x:v>H Lorryman</x:v>
      </x:c>
      <x:c r="D957" t="str">
        <x:v>Permanent</x:v>
      </x:c>
      <x:c r="E957" t="str">
        <x:v>Thurrock</x:v>
      </x:c>
      <x:c r="F957" t="str">
        <x:v>Operative Porter</x:v>
      </x:c>
      <x:c r="G957" t="str">
        <x:v>396658</x:v>
      </x:c>
      <x:c r="H957" t="str">
        <x:v>Rahman/Ms Shehnaz</x:v>
      </x:c>
      <x:c r="I957" s="22" t="n">
        <x:v>8.5</x:v>
      </x:c>
      <x:c r="J957" t="str">
        <x:v>Worked</x:v>
      </x:c>
      <x:c r="K957" t="str">
        <x:v>Employee 1184; home branch Thurrock; assigned role Operative Porter | Deployment branch: Thurrock | Actual role: Operative Porter | Jobs: 396658 | Customers: Rahman/Ms Shehnaz | Actual hours: 8.5; source records: 1</x:v>
      </x:c>
      <x:c r="L957" t="str">
        <x:v>Include</x:v>
      </x:c>
      <x:c r="M957"/>
      <x:c r="N957"/>
    </x:row>
    <x:row r="958">
      <x:c r="A958" t="str">
        <x:v>H Lorryman|2026-02-11</x:v>
      </x:c>
      <x:c r="B958" s="888" t="n">
        <x:v>46064</x:v>
      </x:c>
      <x:c r="C958" t="str">
        <x:v>H Lorryman</x:v>
      </x:c>
      <x:c r="D958" t="str">
        <x:v>Permanent</x:v>
      </x:c>
      <x:c r="E958" t="str">
        <x:v>Thurrock</x:v>
      </x:c>
      <x:c r="F958" t="str">
        <x:v>Operative Porter</x:v>
      </x:c>
      <x:c r="G958" t="str">
        <x:v>400136</x:v>
      </x:c>
      <x:c r="H958" t="str">
        <x:v>Knotel UK Ltd</x:v>
      </x:c>
      <x:c r="I958" s="22" t="n">
        <x:v>7.5</x:v>
      </x:c>
      <x:c r="J958" t="str">
        <x:v>Worked</x:v>
      </x:c>
      <x:c r="K958" t="str">
        <x:v>Employee 1184; home branch Thurrock; assigned role Operative Porter | Deployment branch: Thurrock | Actual role: Operative Porter | Jobs: 400136 | Customers: Knotel UK Ltd | Actual hours: 7.5; source records: 1</x:v>
      </x:c>
      <x:c r="L958" t="str">
        <x:v>Include</x:v>
      </x:c>
      <x:c r="M958"/>
      <x:c r="N958"/>
    </x:row>
    <x:row r="959">
      <x:c r="A959" t="str">
        <x:v>H Lorryman|2026-02-12</x:v>
      </x:c>
      <x:c r="B959" s="888" t="n">
        <x:v>46065</x:v>
      </x:c>
      <x:c r="C959" t="str">
        <x:v>H Lorryman</x:v>
      </x:c>
      <x:c r="D959" t="str">
        <x:v>Permanent</x:v>
      </x:c>
      <x:c r="E959" t="str">
        <x:v>Thurrock</x:v>
      </x:c>
      <x:c r="F959" t="str">
        <x:v>Operative Porter</x:v>
      </x:c>
      <x:c r="G959"/>
      <x:c r="H959"/>
      <x:c r="I959" s="22" t="n">
        <x:v>0</x:v>
      </x:c>
      <x:c r="J959" t="str">
        <x:v>Other leave — Sickness</x:v>
      </x:c>
      <x:c r="K959" t="str">
        <x:v>Employee 1184; home branch Thurrock; assigned role Operative Porter | Leave: Sickness | Leave calendar basis: Fixed schedule</x:v>
      </x:c>
      <x:c r="L959" t="str">
        <x:v>Include</x:v>
      </x:c>
      <x:c r="M959"/>
      <x:c r="N959"/>
    </x:row>
    <x:row r="960">
      <x:c r="A960" t="str">
        <x:v>H Lorryman|2026-02-13</x:v>
      </x:c>
      <x:c r="B960" s="888" t="n">
        <x:v>46066</x:v>
      </x:c>
      <x:c r="C960" t="str">
        <x:v>H Lorryman</x:v>
      </x:c>
      <x:c r="D960" t="str">
        <x:v>Permanent</x:v>
      </x:c>
      <x:c r="E960" t="str">
        <x:v>Thurrock</x:v>
      </x:c>
      <x:c r="F960" t="str">
        <x:v>Operative Porter</x:v>
      </x:c>
      <x:c r="G960" t="str">
        <x:v>396207A</x:v>
      </x:c>
      <x:c r="H960" t="str">
        <x:v>Linklaters LLP</x:v>
      </x:c>
      <x:c r="I960" s="22" t="n">
        <x:v>11</x:v>
      </x:c>
      <x:c r="J960" t="str">
        <x:v>Worked</x:v>
      </x:c>
      <x:c r="K960" t="str">
        <x:v>Employee 1184; home branch Thurrock; assigned role Operative Porter | Deployment branch: Thurrock | Actual role: Operative Skilled | Jobs: 396207A | Customers: Linklaters LLP | Actual hours: 11.0; source records: 1</x:v>
      </x:c>
      <x:c r="L960" t="str">
        <x:v>Include</x:v>
      </x:c>
      <x:c r="M960"/>
      <x:c r="N960"/>
    </x:row>
    <x:row r="961">
      <x:c r="A961" t="str">
        <x:v>H Lorryman|2026-02-16</x:v>
      </x:c>
      <x:c r="B961" s="888" t="n">
        <x:v>46069</x:v>
      </x:c>
      <x:c r="C961" t="str">
        <x:v>H Lorryman</x:v>
      </x:c>
      <x:c r="D961" t="str">
        <x:v>Permanent</x:v>
      </x:c>
      <x:c r="E961" t="str">
        <x:v>Thurrock</x:v>
      </x:c>
      <x:c r="F961" t="str">
        <x:v>Operative Porter</x:v>
      </x:c>
      <x:c r="G961" t="str">
        <x:v>396204</x:v>
      </x:c>
      <x:c r="H961" t="str">
        <x:v>Knotel UK Ltd</x:v>
      </x:c>
      <x:c r="I961" s="22" t="n">
        <x:v>8.5</x:v>
      </x:c>
      <x:c r="J961" t="str">
        <x:v>Worked</x:v>
      </x:c>
      <x:c r="K961" t="str">
        <x:v>Employee 1184; home branch Thurrock; assigned role Operative Porter | Deployment branch: Thurrock | Actual role: Operative Porter | Jobs: 396204 | Customers: Knotel UK Ltd | Actual hours: 8.5; source records: 1</x:v>
      </x:c>
      <x:c r="L961" t="str">
        <x:v>Include</x:v>
      </x:c>
      <x:c r="M961"/>
      <x:c r="N961"/>
    </x:row>
    <x:row r="962">
      <x:c r="A962" t="str">
        <x:v>H Lorryman|2026-02-17</x:v>
      </x:c>
      <x:c r="B962" s="888" t="n">
        <x:v>46070</x:v>
      </x:c>
      <x:c r="C962" t="str">
        <x:v>H Lorryman</x:v>
      </x:c>
      <x:c r="D962" t="str">
        <x:v>Permanent</x:v>
      </x:c>
      <x:c r="E962" t="str">
        <x:v>Thurrock</x:v>
      </x:c>
      <x:c r="F962" t="str">
        <x:v>Operative Porter</x:v>
      </x:c>
      <x:c r="G962" t="str">
        <x:v>396204</x:v>
      </x:c>
      <x:c r="H962" t="str">
        <x:v>Knotel UK Ltd</x:v>
      </x:c>
      <x:c r="I962" s="22" t="n">
        <x:v>9</x:v>
      </x:c>
      <x:c r="J962" t="str">
        <x:v>Worked</x:v>
      </x:c>
      <x:c r="K962" t="str">
        <x:v>Employee 1184; home branch Thurrock; assigned role Operative Porter | Deployment branch: Thurrock | Actual role: Operative Porter | Jobs: 396204 | Customers: Knotel UK Ltd | Actual hours: 9.0; source records: 1</x:v>
      </x:c>
      <x:c r="L962" t="str">
        <x:v>Include</x:v>
      </x:c>
      <x:c r="M962"/>
      <x:c r="N962"/>
    </x:row>
    <x:row r="963">
      <x:c r="A963" t="str">
        <x:v>H Lorryman|2026-02-18</x:v>
      </x:c>
      <x:c r="B963" s="888" t="n">
        <x:v>46071</x:v>
      </x:c>
      <x:c r="C963" t="str">
        <x:v>H Lorryman</x:v>
      </x:c>
      <x:c r="D963" t="str">
        <x:v>Permanent</x:v>
      </x:c>
      <x:c r="E963" t="str">
        <x:v>Thurrock</x:v>
      </x:c>
      <x:c r="F963" t="str">
        <x:v>Operative Porter</x:v>
      </x:c>
      <x:c r="G963"/>
      <x:c r="H963"/>
      <x:c r="I963" s="22" t="n">
        <x:v>0</x:v>
      </x:c>
      <x:c r="J963" t="str">
        <x:v>Annual leave</x:v>
      </x:c>
      <x:c r="K963" t="str">
        <x:v>Employee 1184; home branch Thurrock; assigned role Operative Porter | Leave: Annual Leave (Days) | Leave calendar basis: Fixed schedule</x:v>
      </x:c>
      <x:c r="L963" t="str">
        <x:v>Include</x:v>
      </x:c>
      <x:c r="M963"/>
      <x:c r="N963"/>
    </x:row>
    <x:row r="964">
      <x:c r="A964" t="str">
        <x:v>H Lorryman|2026-02-19</x:v>
      </x:c>
      <x:c r="B964" s="888" t="n">
        <x:v>46072</x:v>
      </x:c>
      <x:c r="C964" t="str">
        <x:v>H Lorryman</x:v>
      </x:c>
      <x:c r="D964" t="str">
        <x:v>Permanent</x:v>
      </x:c>
      <x:c r="E964" t="str">
        <x:v>Thurrock</x:v>
      </x:c>
      <x:c r="F964" t="str">
        <x:v>Operative Porter</x:v>
      </x:c>
      <x:c r="G964" t="str">
        <x:v>400474</x:v>
      </x:c>
      <x:c r="H964" t="str">
        <x:v>Camberwell Library</x:v>
      </x:c>
      <x:c r="I964" s="22" t="n">
        <x:v>6</x:v>
      </x:c>
      <x:c r="J964" t="str">
        <x:v>Worked</x:v>
      </x:c>
      <x:c r="K964" t="str">
        <x:v>Employee 1184; home branch Thurrock; assigned role Operative Porter | Deployment branch: Thurrock | Actual role: Operative Skilled | Jobs: 400474 | Customers: Camberwell Library | Actual hours: 6.0; source records: 1</x:v>
      </x:c>
      <x:c r="L964" t="str">
        <x:v>Include</x:v>
      </x:c>
      <x:c r="M964"/>
      <x:c r="N964"/>
    </x:row>
    <x:row r="965">
      <x:c r="A965" t="str">
        <x:v>H Lorryman|2026-02-20</x:v>
      </x:c>
      <x:c r="B965" s="888" t="n">
        <x:v>46073</x:v>
      </x:c>
      <x:c r="C965" t="str">
        <x:v>H Lorryman</x:v>
      </x:c>
      <x:c r="D965" t="str">
        <x:v>Permanent</x:v>
      </x:c>
      <x:c r="E965" t="str">
        <x:v>Thurrock</x:v>
      </x:c>
      <x:c r="F965" t="str">
        <x:v>Operative Porter</x:v>
      </x:c>
      <x:c r="G965"/>
      <x:c r="H965"/>
      <x:c r="I965" s="22" t="n">
        <x:v>0</x:v>
      </x:c>
      <x:c r="J965" t="str">
        <x:v>Annual leave</x:v>
      </x:c>
      <x:c r="K965" t="str">
        <x:v>Employee 1184; home branch Thurrock; assigned role Operative Porter | Leave: Annual Leave (Days) | Leave calendar basis: Fixed schedule</x:v>
      </x:c>
      <x:c r="L965" t="str">
        <x:v>Include</x:v>
      </x:c>
      <x:c r="M965"/>
      <x:c r="N965"/>
    </x:row>
    <x:row r="966">
      <x:c r="A966" t="str">
        <x:v>H Lorryman|2026-02-23</x:v>
      </x:c>
      <x:c r="B966" s="888" t="n">
        <x:v>46076</x:v>
      </x:c>
      <x:c r="C966" t="str">
        <x:v>H Lorryman</x:v>
      </x:c>
      <x:c r="D966" t="str">
        <x:v>Permanent</x:v>
      </x:c>
      <x:c r="E966" t="str">
        <x:v>Thurrock</x:v>
      </x:c>
      <x:c r="F966" t="str">
        <x:v>Operative Porter</x:v>
      </x:c>
      <x:c r="G966" t="str">
        <x:v>398044</x:v>
      </x:c>
      <x:c r="H966" t="str">
        <x:v>Brandon Library/Mr Brian</x:v>
      </x:c>
      <x:c r="I966" s="22" t="n">
        <x:v>8</x:v>
      </x:c>
      <x:c r="J966" t="str">
        <x:v>Worked</x:v>
      </x:c>
      <x:c r="K966" t="str">
        <x:v>Employee 1184; home branch Thurrock; assigned role Operative Porter | Deployment branch: Thurrock | Actual role: Operative Skilled | Jobs: 398044 | Customers: Brandon Library/Mr Brian | Actual hours: 8.0; source records: 1</x:v>
      </x:c>
      <x:c r="L966" t="str">
        <x:v>Include</x:v>
      </x:c>
      <x:c r="M966"/>
      <x:c r="N966"/>
    </x:row>
    <x:row r="967">
      <x:c r="A967" t="str">
        <x:v>H Lorryman|2026-02-24</x:v>
      </x:c>
      <x:c r="B967" s="888" t="n">
        <x:v>46077</x:v>
      </x:c>
      <x:c r="C967" t="str">
        <x:v>H Lorryman</x:v>
      </x:c>
      <x:c r="D967" t="str">
        <x:v>Permanent</x:v>
      </x:c>
      <x:c r="E967" t="str">
        <x:v>Thurrock</x:v>
      </x:c>
      <x:c r="F967" t="str">
        <x:v>Operative Porter</x:v>
      </x:c>
      <x:c r="G967" t="str">
        <x:v>398044</x:v>
      </x:c>
      <x:c r="H967" t="str">
        <x:v>Brandon Library/Mr Brian</x:v>
      </x:c>
      <x:c r="I967" s="22" t="n">
        <x:v>8</x:v>
      </x:c>
      <x:c r="J967" t="str">
        <x:v>Worked</x:v>
      </x:c>
      <x:c r="K967" t="str">
        <x:v>Employee 1184; home branch Thurrock; assigned role Operative Porter | Deployment branch: Thurrock | Actual role: Operative Skilled | Jobs: 398044 | Customers: Brandon Library/Mr Brian | Actual hours: 8.0; source records: 1</x:v>
      </x:c>
      <x:c r="L967" t="str">
        <x:v>Include</x:v>
      </x:c>
      <x:c r="M967"/>
      <x:c r="N967"/>
    </x:row>
    <x:row r="968">
      <x:c r="A968" t="str">
        <x:v>H Lorryman|2026-02-25</x:v>
      </x:c>
      <x:c r="B968" s="888" t="n">
        <x:v>46078</x:v>
      </x:c>
      <x:c r="C968" t="str">
        <x:v>H Lorryman</x:v>
      </x:c>
      <x:c r="D968" t="str">
        <x:v>Permanent</x:v>
      </x:c>
      <x:c r="E968" t="str">
        <x:v>Thurrock</x:v>
      </x:c>
      <x:c r="F968" t="str">
        <x:v>Operative Porter</x:v>
      </x:c>
      <x:c r="G968" t="str">
        <x:v>397246</x:v>
      </x:c>
      <x:c r="H968" t="str">
        <x:v>Ministry of Defence</x:v>
      </x:c>
      <x:c r="I968" s="22" t="n">
        <x:v>8.5</x:v>
      </x:c>
      <x:c r="J968" t="str">
        <x:v>Worked</x:v>
      </x:c>
      <x:c r="K968" t="str">
        <x:v>Employee 1184; home branch Thurrock; assigned role Operative Porter | Deployment branch: Thurrock | Actual role: Operative Porter | Jobs: 397246 | Customers: Ministry of Defence | Actual hours: 8.5; source records: 1</x:v>
      </x:c>
      <x:c r="L968" t="str">
        <x:v>Include</x:v>
      </x:c>
      <x:c r="M968"/>
      <x:c r="N968"/>
    </x:row>
    <x:row r="969">
      <x:c r="A969" t="str">
        <x:v>H Lorryman|2026-02-26</x:v>
      </x:c>
      <x:c r="B969" s="888" t="n">
        <x:v>46079</x:v>
      </x:c>
      <x:c r="C969" t="str">
        <x:v>H Lorryman</x:v>
      </x:c>
      <x:c r="D969" t="str">
        <x:v>Permanent</x:v>
      </x:c>
      <x:c r="E969" t="str">
        <x:v>Thurrock</x:v>
      </x:c>
      <x:c r="F969" t="str">
        <x:v>Operative Porter</x:v>
      </x:c>
      <x:c r="G969" t="str">
        <x:v>400250</x:v>
      </x:c>
      <x:c r="H969" t="str">
        <x:v>Apple Europe Limited</x:v>
      </x:c>
      <x:c r="I969" s="22" t="n">
        <x:v>11.5</x:v>
      </x:c>
      <x:c r="J969" t="str">
        <x:v>Worked</x:v>
      </x:c>
      <x:c r="K969" t="str">
        <x:v>Employee 1184; home branch Thurrock; assigned role Operative Porter | Deployment branch: Thurrock | Actual role: Operative Skilled | Jobs: 400250 | Customers: Apple Europe Limited | Actual hours: 11.5; source records: 1</x:v>
      </x:c>
      <x:c r="L969" t="str">
        <x:v>Include</x:v>
      </x:c>
      <x:c r="M969"/>
      <x:c r="N969"/>
    </x:row>
    <x:row r="970">
      <x:c r="A970" t="str">
        <x:v>H Lorryman|2026-02-27</x:v>
      </x:c>
      <x:c r="B970" s="888" t="n">
        <x:v>46080</x:v>
      </x:c>
      <x:c r="C970" t="str">
        <x:v>H Lorryman</x:v>
      </x:c>
      <x:c r="D970" t="str">
        <x:v>Permanent</x:v>
      </x:c>
      <x:c r="E970" t="str">
        <x:v>Thurrock</x:v>
      </x:c>
      <x:c r="F970" t="str">
        <x:v>Operative Porter</x:v>
      </x:c>
      <x:c r="G970" t="str">
        <x:v>398262</x:v>
      </x:c>
      <x:c r="H970" t="str">
        <x:v>Ministry of Defence</x:v>
      </x:c>
      <x:c r="I970" s="22" t="n">
        <x:v>6</x:v>
      </x:c>
      <x:c r="J970" t="str">
        <x:v>Worked</x:v>
      </x:c>
      <x:c r="K970" t="str">
        <x:v>Employee 1184; home branch Thurrock; assigned role Operative Porter | Deployment branch: Thurrock | Actual role: Operative Porter | Jobs: 398262 | Customers: Ministry of Defence | Actual hours: 6.0; source records: 1</x:v>
      </x:c>
      <x:c r="L970" t="str">
        <x:v>Include</x:v>
      </x:c>
      <x:c r="M970"/>
      <x:c r="N970"/>
    </x:row>
    <x:row r="971">
      <x:c r="A971" t="str">
        <x:v>H Woods|2026-02-02</x:v>
      </x:c>
      <x:c r="B971" s="888" t="n">
        <x:v>46055</x:v>
      </x:c>
      <x:c r="C971" t="str">
        <x:v>H Woods</x:v>
      </x:c>
      <x:c r="D971" t="str">
        <x:v>Permanent</x:v>
      </x:c>
      <x:c r="E971" t="str">
        <x:v>Thurrock</x:v>
      </x:c>
      <x:c r="F971" t="str">
        <x:v>Operative Porter</x:v>
      </x:c>
      <x:c r="G971" t="str">
        <x:v>363792D</x:v>
      </x:c>
      <x:c r="H971" t="str">
        <x:v>Thurrock Warehouse</x:v>
      </x:c>
      <x:c r="I971" s="22" t="n">
        <x:v>7.5</x:v>
      </x:c>
      <x:c r="J971" t="str">
        <x:v>Worked</x:v>
      </x:c>
      <x:c r="K971" t="str">
        <x:v>Employee 103082; home branch Thurrock; assigned role Operative Porter | Deployment branch: Thurrock | Actual role: Operative Skilled | Jobs: 363792D | Customers: Thurrock Warehouse | Actual hours: 7.5; source records: 1</x:v>
      </x:c>
      <x:c r="L971" t="str">
        <x:v>Include</x:v>
      </x:c>
      <x:c r="M971"/>
      <x:c r="N971"/>
    </x:row>
    <x:row r="972">
      <x:c r="A972" t="str">
        <x:v>H Woods|2026-02-03</x:v>
      </x:c>
      <x:c r="B972" s="888" t="n">
        <x:v>46056</x:v>
      </x:c>
      <x:c r="C972" t="str">
        <x:v>H Woods</x:v>
      </x:c>
      <x:c r="D972" t="str">
        <x:v>Permanent</x:v>
      </x:c>
      <x:c r="E972" t="str">
        <x:v>Thurrock</x:v>
      </x:c>
      <x:c r="F972" t="str">
        <x:v>Operative Porter</x:v>
      </x:c>
      <x:c r="G972" t="str">
        <x:v>363792D</x:v>
      </x:c>
      <x:c r="H972" t="str">
        <x:v>Thurrock Warehouse</x:v>
      </x:c>
      <x:c r="I972" s="22" t="n">
        <x:v>8.5</x:v>
      </x:c>
      <x:c r="J972" t="str">
        <x:v>Worked</x:v>
      </x:c>
      <x:c r="K972" t="str">
        <x:v>Employee 103082; home branch Thurrock; assigned role Operative Porter | Deployment branch: Thurrock | Actual role: Operative Skilled | Jobs: 363792D | Customers: Thurrock Warehouse | Actual hours: 8.5; source records: 1</x:v>
      </x:c>
      <x:c r="L972" t="str">
        <x:v>Include</x:v>
      </x:c>
      <x:c r="M972"/>
      <x:c r="N972"/>
    </x:row>
    <x:row r="973">
      <x:c r="A973" t="str">
        <x:v>H Woods|2026-02-04</x:v>
      </x:c>
      <x:c r="B973" s="888" t="n">
        <x:v>46057</x:v>
      </x:c>
      <x:c r="C973" t="str">
        <x:v>H Woods</x:v>
      </x:c>
      <x:c r="D973" t="str">
        <x:v>Permanent</x:v>
      </x:c>
      <x:c r="E973" t="str">
        <x:v>Thurrock</x:v>
      </x:c>
      <x:c r="F973" t="str">
        <x:v>Operative Porter</x:v>
      </x:c>
      <x:c r="G973" t="str">
        <x:v>363792D</x:v>
      </x:c>
      <x:c r="H973" t="str">
        <x:v>Thurrock Warehouse</x:v>
      </x:c>
      <x:c r="I973" s="22" t="n">
        <x:v>6.5</x:v>
      </x:c>
      <x:c r="J973" t="str">
        <x:v>Worked</x:v>
      </x:c>
      <x:c r="K973" t="str">
        <x:v>Employee 103082; home branch Thurrock; assigned role Operative Porter | Deployment branch: Thurrock | Actual role: Operative Skilled | Jobs: 363792D | Customers: Thurrock Warehouse | Actual hours: 6.5; source records: 1</x:v>
      </x:c>
      <x:c r="L973" t="str">
        <x:v>Include</x:v>
      </x:c>
      <x:c r="M973"/>
      <x:c r="N973"/>
    </x:row>
    <x:row r="974">
      <x:c r="A974" t="str">
        <x:v>H Woods|2026-02-05</x:v>
      </x:c>
      <x:c r="B974" s="888" t="n">
        <x:v>46058</x:v>
      </x:c>
      <x:c r="C974" t="str">
        <x:v>H Woods</x:v>
      </x:c>
      <x:c r="D974" t="str">
        <x:v>Permanent</x:v>
      </x:c>
      <x:c r="E974" t="str">
        <x:v>Thurrock</x:v>
      </x:c>
      <x:c r="F974" t="str">
        <x:v>Operative Porter</x:v>
      </x:c>
      <x:c r="G974" t="str">
        <x:v>363792D</x:v>
      </x:c>
      <x:c r="H974" t="str">
        <x:v>Thurrock Warehouse</x:v>
      </x:c>
      <x:c r="I974" s="22" t="n">
        <x:v>8.5</x:v>
      </x:c>
      <x:c r="J974" t="str">
        <x:v>Worked</x:v>
      </x:c>
      <x:c r="K974" t="str">
        <x:v>Employee 103082; home branch Thurrock; assigned role Operative Porter | Deployment branch: Thurrock | Actual role: Operative Skilled | Jobs: 363792D | Customers: Thurrock Warehouse | Actual hours: 8.5; source records: 1</x:v>
      </x:c>
      <x:c r="L974" t="str">
        <x:v>Include</x:v>
      </x:c>
      <x:c r="M974"/>
      <x:c r="N974"/>
    </x:row>
    <x:row r="975">
      <x:c r="A975" t="str">
        <x:v>H Woods|2026-02-06</x:v>
      </x:c>
      <x:c r="B975" s="888" t="n">
        <x:v>46059</x:v>
      </x:c>
      <x:c r="C975" t="str">
        <x:v>H Woods</x:v>
      </x:c>
      <x:c r="D975" t="str">
        <x:v>Permanent</x:v>
      </x:c>
      <x:c r="E975" t="str">
        <x:v>Thurrock</x:v>
      </x:c>
      <x:c r="F975" t="str">
        <x:v>Operative Porter</x:v>
      </x:c>
      <x:c r="G975" t="str">
        <x:v>363792D</x:v>
      </x:c>
      <x:c r="H975" t="str">
        <x:v>Thurrock Warehouse</x:v>
      </x:c>
      <x:c r="I975" s="22" t="n">
        <x:v>8.5</x:v>
      </x:c>
      <x:c r="J975" t="str">
        <x:v>Worked</x:v>
      </x:c>
      <x:c r="K975" t="str">
        <x:v>Employee 103082; home branch Thurrock; assigned role Operative Porter | Deployment branch: Thurrock | Actual role: Operative Skilled | Jobs: 363792D | Customers: Thurrock Warehouse | Actual hours: 8.5; source records: 1</x:v>
      </x:c>
      <x:c r="L975" t="str">
        <x:v>Include</x:v>
      </x:c>
      <x:c r="M975"/>
      <x:c r="N975"/>
    </x:row>
    <x:row r="976">
      <x:c r="A976" t="str">
        <x:v>H Woods|2026-02-09</x:v>
      </x:c>
      <x:c r="B976" s="888" t="n">
        <x:v>46062</x:v>
      </x:c>
      <x:c r="C976" t="str">
        <x:v>H Woods</x:v>
      </x:c>
      <x:c r="D976" t="str">
        <x:v>Permanent</x:v>
      </x:c>
      <x:c r="E976" t="str">
        <x:v>Thurrock</x:v>
      </x:c>
      <x:c r="F976" t="str">
        <x:v>Operative Porter</x:v>
      </x:c>
      <x:c r="G976" t="str">
        <x:v>363792D</x:v>
      </x:c>
      <x:c r="H976" t="str">
        <x:v>Thurrock Warehouse</x:v>
      </x:c>
      <x:c r="I976" s="22" t="n">
        <x:v>8.5</x:v>
      </x:c>
      <x:c r="J976" t="str">
        <x:v>Worked</x:v>
      </x:c>
      <x:c r="K976" t="str">
        <x:v>Employee 103082; home branch Thurrock; assigned role Operative Porter | Deployment branch: Thurrock | Actual role: Operative Skilled | Jobs: 363792D | Customers: Thurrock Warehouse | Actual hours: 8.5; source records: 1</x:v>
      </x:c>
      <x:c r="L976" t="str">
        <x:v>Include</x:v>
      </x:c>
      <x:c r="M976"/>
      <x:c r="N976"/>
    </x:row>
    <x:row r="977">
      <x:c r="A977" t="str">
        <x:v>H Woods|2026-02-10</x:v>
      </x:c>
      <x:c r="B977" s="888" t="n">
        <x:v>46063</x:v>
      </x:c>
      <x:c r="C977" t="str">
        <x:v>H Woods</x:v>
      </x:c>
      <x:c r="D977" t="str">
        <x:v>Permanent</x:v>
      </x:c>
      <x:c r="E977" t="str">
        <x:v>Thurrock</x:v>
      </x:c>
      <x:c r="F977" t="str">
        <x:v>Operative Porter</x:v>
      </x:c>
      <x:c r="G977" t="str">
        <x:v>363792D</x:v>
      </x:c>
      <x:c r="H977" t="str">
        <x:v>Thurrock Warehouse</x:v>
      </x:c>
      <x:c r="I977" s="22" t="n">
        <x:v>8.5</x:v>
      </x:c>
      <x:c r="J977" t="str">
        <x:v>Worked</x:v>
      </x:c>
      <x:c r="K977" t="str">
        <x:v>Employee 103082; home branch Thurrock; assigned role Operative Porter | Deployment branch: Thurrock | Actual role: Operative Skilled | Jobs: 363792D | Customers: Thurrock Warehouse | Actual hours: 8.5; source records: 1</x:v>
      </x:c>
      <x:c r="L977" t="str">
        <x:v>Include</x:v>
      </x:c>
      <x:c r="M977"/>
      <x:c r="N977"/>
    </x:row>
    <x:row r="978">
      <x:c r="A978" t="str">
        <x:v>H Woods|2026-02-11</x:v>
      </x:c>
      <x:c r="B978" s="888" t="n">
        <x:v>46064</x:v>
      </x:c>
      <x:c r="C978" t="str">
        <x:v>H Woods</x:v>
      </x:c>
      <x:c r="D978" t="str">
        <x:v>Permanent</x:v>
      </x:c>
      <x:c r="E978" t="str">
        <x:v>Thurrock</x:v>
      </x:c>
      <x:c r="F978" t="str">
        <x:v>Operative Porter</x:v>
      </x:c>
      <x:c r="G978" t="str">
        <x:v>363792D</x:v>
      </x:c>
      <x:c r="H978" t="str">
        <x:v>Thurrock Warehouse</x:v>
      </x:c>
      <x:c r="I978" s="22" t="n">
        <x:v>8.5</x:v>
      </x:c>
      <x:c r="J978" t="str">
        <x:v>Worked</x:v>
      </x:c>
      <x:c r="K978" t="str">
        <x:v>Employee 103082; home branch Thurrock; assigned role Operative Porter | Deployment branch: Thurrock | Actual role: Operative Skilled | Jobs: 363792D | Customers: Thurrock Warehouse | Actual hours: 8.5; source records: 1</x:v>
      </x:c>
      <x:c r="L978" t="str">
        <x:v>Include</x:v>
      </x:c>
      <x:c r="M978"/>
      <x:c r="N978"/>
    </x:row>
    <x:row r="979">
      <x:c r="A979" t="str">
        <x:v>H Woods|2026-02-12</x:v>
      </x:c>
      <x:c r="B979" s="888" t="n">
        <x:v>46065</x:v>
      </x:c>
      <x:c r="C979" t="str">
        <x:v>H Woods</x:v>
      </x:c>
      <x:c r="D979" t="str">
        <x:v>Permanent</x:v>
      </x:c>
      <x:c r="E979" t="str">
        <x:v>Thurrock</x:v>
      </x:c>
      <x:c r="F979" t="str">
        <x:v>Operative Porter</x:v>
      </x:c>
      <x:c r="G979" t="str">
        <x:v>363792D</x:v>
      </x:c>
      <x:c r="H979" t="str">
        <x:v>Thurrock Warehouse</x:v>
      </x:c>
      <x:c r="I979" s="22" t="n">
        <x:v>9</x:v>
      </x:c>
      <x:c r="J979" t="str">
        <x:v>Worked</x:v>
      </x:c>
      <x:c r="K979" t="str">
        <x:v>Employee 103082; home branch Thurrock; assigned role Operative Porter | Deployment branch: Thurrock | Actual role: Operative Skilled | Jobs: 363792D | Customers: Thurrock Warehouse | Actual hours: 9.0; source records: 1</x:v>
      </x:c>
      <x:c r="L979" t="str">
        <x:v>Include</x:v>
      </x:c>
      <x:c r="M979"/>
      <x:c r="N979"/>
    </x:row>
    <x:row r="980">
      <x:c r="A980" t="str">
        <x:v>H Woods|2026-02-13</x:v>
      </x:c>
      <x:c r="B980" s="888" t="n">
        <x:v>46066</x:v>
      </x:c>
      <x:c r="C980" t="str">
        <x:v>H Woods</x:v>
      </x:c>
      <x:c r="D980" t="str">
        <x:v>Permanent</x:v>
      </x:c>
      <x:c r="E980" t="str">
        <x:v>Thurrock</x:v>
      </x:c>
      <x:c r="F980" t="str">
        <x:v>Operative Porter</x:v>
      </x:c>
      <x:c r="G980" t="str">
        <x:v>363792D</x:v>
      </x:c>
      <x:c r="H980" t="str">
        <x:v>Thurrock Warehouse</x:v>
      </x:c>
      <x:c r="I980" s="22" t="n">
        <x:v>8.5</x:v>
      </x:c>
      <x:c r="J980" t="str">
        <x:v>Worked</x:v>
      </x:c>
      <x:c r="K980" t="str">
        <x:v>Employee 103082; home branch Thurrock; assigned role Operative Porter | Deployment branch: Thurrock | Actual role: Operative Skilled | Jobs: 363792D | Customers: Thurrock Warehouse | Actual hours: 8.5; source records: 1</x:v>
      </x:c>
      <x:c r="L980" t="str">
        <x:v>Include</x:v>
      </x:c>
      <x:c r="M980"/>
      <x:c r="N980"/>
    </x:row>
    <x:row r="981">
      <x:c r="A981" t="str">
        <x:v>H Woods|2026-02-16</x:v>
      </x:c>
      <x:c r="B981" s="888" t="n">
        <x:v>46069</x:v>
      </x:c>
      <x:c r="C981" t="str">
        <x:v>H Woods</x:v>
      </x:c>
      <x:c r="D981" t="str">
        <x:v>Permanent</x:v>
      </x:c>
      <x:c r="E981" t="str">
        <x:v>Thurrock</x:v>
      </x:c>
      <x:c r="F981" t="str">
        <x:v>Operative Porter</x:v>
      </x:c>
      <x:c r="G981" t="str">
        <x:v>363792D</x:v>
      </x:c>
      <x:c r="H981" t="str">
        <x:v>Thurrock Warehouse</x:v>
      </x:c>
      <x:c r="I981" s="22" t="n">
        <x:v>8.5</x:v>
      </x:c>
      <x:c r="J981" t="str">
        <x:v>Worked</x:v>
      </x:c>
      <x:c r="K981" t="str">
        <x:v>Employee 103082; home branch Thurrock; assigned role Operative Porter | Deployment branch: Thurrock | Actual role: Operative Skilled | Jobs: 363792D | Customers: Thurrock Warehouse | Actual hours: 8.5; source records: 1</x:v>
      </x:c>
      <x:c r="L981" t="str">
        <x:v>Include</x:v>
      </x:c>
      <x:c r="M981"/>
      <x:c r="N981"/>
    </x:row>
    <x:row r="982">
      <x:c r="A982" t="str">
        <x:v>H Woods|2026-02-17</x:v>
      </x:c>
      <x:c r="B982" s="888" t="n">
        <x:v>46070</x:v>
      </x:c>
      <x:c r="C982" t="str">
        <x:v>H Woods</x:v>
      </x:c>
      <x:c r="D982" t="str">
        <x:v>Permanent</x:v>
      </x:c>
      <x:c r="E982" t="str">
        <x:v>Thurrock</x:v>
      </x:c>
      <x:c r="F982" t="str">
        <x:v>Operative Porter</x:v>
      </x:c>
      <x:c r="G982" t="str">
        <x:v>363792D</x:v>
      </x:c>
      <x:c r="H982" t="str">
        <x:v>Thurrock Warehouse</x:v>
      </x:c>
      <x:c r="I982" s="22" t="n">
        <x:v>9</x:v>
      </x:c>
      <x:c r="J982" t="str">
        <x:v>Worked</x:v>
      </x:c>
      <x:c r="K982" t="str">
        <x:v>Employee 103082; home branch Thurrock; assigned role Operative Porter | Deployment branch: Thurrock | Actual role: Operative Skilled | Jobs: 363792D | Customers: Thurrock Warehouse | Actual hours: 9.0; source records: 1</x:v>
      </x:c>
      <x:c r="L982" t="str">
        <x:v>Include</x:v>
      </x:c>
      <x:c r="M982"/>
      <x:c r="N982"/>
    </x:row>
    <x:row r="983">
      <x:c r="A983" t="str">
        <x:v>H Woods|2026-02-18</x:v>
      </x:c>
      <x:c r="B983" s="888" t="n">
        <x:v>46071</x:v>
      </x:c>
      <x:c r="C983" t="str">
        <x:v>H Woods</x:v>
      </x:c>
      <x:c r="D983" t="str">
        <x:v>Permanent</x:v>
      </x:c>
      <x:c r="E983" t="str">
        <x:v>Thurrock</x:v>
      </x:c>
      <x:c r="F983" t="str">
        <x:v>Operative Porter</x:v>
      </x:c>
      <x:c r="G983" t="str">
        <x:v>363792D</x:v>
      </x:c>
      <x:c r="H983" t="str">
        <x:v>Thurrock Warehouse</x:v>
      </x:c>
      <x:c r="I983" s="22" t="n">
        <x:v>9</x:v>
      </x:c>
      <x:c r="J983" t="str">
        <x:v>Worked</x:v>
      </x:c>
      <x:c r="K983" t="str">
        <x:v>Employee 103082; home branch Thurrock; assigned role Operative Porter | Deployment branch: Thurrock | Actual role: Operative Skilled | Jobs: 363792D | Customers: Thurrock Warehouse | Actual hours: 9.0; source records: 1</x:v>
      </x:c>
      <x:c r="L983" t="str">
        <x:v>Include</x:v>
      </x:c>
      <x:c r="M983"/>
      <x:c r="N983"/>
    </x:row>
    <x:row r="984">
      <x:c r="A984" t="str">
        <x:v>H Woods|2026-02-19</x:v>
      </x:c>
      <x:c r="B984" s="888" t="n">
        <x:v>46072</x:v>
      </x:c>
      <x:c r="C984" t="str">
        <x:v>H Woods</x:v>
      </x:c>
      <x:c r="D984" t="str">
        <x:v>Permanent</x:v>
      </x:c>
      <x:c r="E984" t="str">
        <x:v>Thurrock</x:v>
      </x:c>
      <x:c r="F984" t="str">
        <x:v>Operative Porter</x:v>
      </x:c>
      <x:c r="G984" t="str">
        <x:v>363792D</x:v>
      </x:c>
      <x:c r="H984" t="str">
        <x:v>Thurrock Warehouse</x:v>
      </x:c>
      <x:c r="I984" s="22" t="n">
        <x:v>9</x:v>
      </x:c>
      <x:c r="J984" t="str">
        <x:v>Worked</x:v>
      </x:c>
      <x:c r="K984" t="str">
        <x:v>Employee 103082; home branch Thurrock; assigned role Operative Porter | Deployment branch: Thurrock | Actual role: Operative Skilled | Jobs: 363792D | Customers: Thurrock Warehouse | Actual hours: 9.0; source records: 1</x:v>
      </x:c>
      <x:c r="L984" t="str">
        <x:v>Include</x:v>
      </x:c>
      <x:c r="M984"/>
      <x:c r="N984"/>
    </x:row>
    <x:row r="985">
      <x:c r="A985" t="str">
        <x:v>H Woods|2026-02-20</x:v>
      </x:c>
      <x:c r="B985" s="888" t="n">
        <x:v>46073</x:v>
      </x:c>
      <x:c r="C985" t="str">
        <x:v>H Woods</x:v>
      </x:c>
      <x:c r="D985" t="str">
        <x:v>Permanent</x:v>
      </x:c>
      <x:c r="E985" t="str">
        <x:v>Thurrock</x:v>
      </x:c>
      <x:c r="F985" t="str">
        <x:v>Operative Porter</x:v>
      </x:c>
      <x:c r="G985" t="str">
        <x:v>363792D</x:v>
      </x:c>
      <x:c r="H985" t="str">
        <x:v>Thurrock Warehouse</x:v>
      </x:c>
      <x:c r="I985" s="22" t="n">
        <x:v>8.5</x:v>
      </x:c>
      <x:c r="J985" t="str">
        <x:v>Worked</x:v>
      </x:c>
      <x:c r="K985" t="str">
        <x:v>Employee 103082; home branch Thurrock; assigned role Operative Porter | Deployment branch: Thurrock | Actual role: Operative Skilled | Jobs: 363792D | Customers: Thurrock Warehouse | Actual hours: 8.5; source records: 1</x:v>
      </x:c>
      <x:c r="L985" t="str">
        <x:v>Include</x:v>
      </x:c>
      <x:c r="M985"/>
      <x:c r="N985"/>
    </x:row>
    <x:row r="986">
      <x:c r="A986" t="str">
        <x:v>H Woods|2026-02-23</x:v>
      </x:c>
      <x:c r="B986" s="888" t="n">
        <x:v>46076</x:v>
      </x:c>
      <x:c r="C986" t="str">
        <x:v>H Woods</x:v>
      </x:c>
      <x:c r="D986" t="str">
        <x:v>Permanent</x:v>
      </x:c>
      <x:c r="E986" t="str">
        <x:v>Thurrock</x:v>
      </x:c>
      <x:c r="F986" t="str">
        <x:v>Operative Porter</x:v>
      </x:c>
      <x:c r="G986" t="str">
        <x:v>363792D</x:v>
      </x:c>
      <x:c r="H986" t="str">
        <x:v>Thurrock Warehouse</x:v>
      </x:c>
      <x:c r="I986" s="22" t="n">
        <x:v>10</x:v>
      </x:c>
      <x:c r="J986" t="str">
        <x:v>Worked</x:v>
      </x:c>
      <x:c r="K986" t="str">
        <x:v>Employee 103082; home branch Thurrock; assigned role Operative Porter | Deployment branch: Thurrock | Actual role: Operative Skilled | Jobs: 363792D | Customers: Thurrock Warehouse | Actual hours: 10.0; source records: 1</x:v>
      </x:c>
      <x:c r="L986" t="str">
        <x:v>Include</x:v>
      </x:c>
      <x:c r="M986"/>
      <x:c r="N986"/>
    </x:row>
    <x:row r="987">
      <x:c r="A987" t="str">
        <x:v>H Woods|2026-02-24</x:v>
      </x:c>
      <x:c r="B987" s="888" t="n">
        <x:v>46077</x:v>
      </x:c>
      <x:c r="C987" t="str">
        <x:v>H Woods</x:v>
      </x:c>
      <x:c r="D987" t="str">
        <x:v>Permanent</x:v>
      </x:c>
      <x:c r="E987" t="str">
        <x:v>Thurrock</x:v>
      </x:c>
      <x:c r="F987" t="str">
        <x:v>Operative Porter</x:v>
      </x:c>
      <x:c r="G987" t="str">
        <x:v>363792D</x:v>
      </x:c>
      <x:c r="H987" t="str">
        <x:v>Thurrock Warehouse</x:v>
      </x:c>
      <x:c r="I987" s="22" t="n">
        <x:v>9</x:v>
      </x:c>
      <x:c r="J987" t="str">
        <x:v>Worked</x:v>
      </x:c>
      <x:c r="K987" t="str">
        <x:v>Employee 103082; home branch Thurrock; assigned role Operative Porter | Deployment branch: Thurrock | Actual role: Operative Skilled | Jobs: 363792D | Customers: Thurrock Warehouse | Actual hours: 9.0; source records: 1</x:v>
      </x:c>
      <x:c r="L987" t="str">
        <x:v>Include</x:v>
      </x:c>
      <x:c r="M987"/>
      <x:c r="N987"/>
    </x:row>
    <x:row r="988">
      <x:c r="A988" t="str">
        <x:v>H Woods|2026-02-25</x:v>
      </x:c>
      <x:c r="B988" s="888" t="n">
        <x:v>46078</x:v>
      </x:c>
      <x:c r="C988" t="str">
        <x:v>H Woods</x:v>
      </x:c>
      <x:c r="D988" t="str">
        <x:v>Permanent</x:v>
      </x:c>
      <x:c r="E988" t="str">
        <x:v>Thurrock</x:v>
      </x:c>
      <x:c r="F988" t="str">
        <x:v>Operative Porter</x:v>
      </x:c>
      <x:c r="G988" t="str">
        <x:v>363792D</x:v>
      </x:c>
      <x:c r="H988" t="str">
        <x:v>Thurrock Warehouse</x:v>
      </x:c>
      <x:c r="I988" s="22" t="n">
        <x:v>9</x:v>
      </x:c>
      <x:c r="J988" t="str">
        <x:v>Worked</x:v>
      </x:c>
      <x:c r="K988" t="str">
        <x:v>Employee 103082; home branch Thurrock; assigned role Operative Porter | Deployment branch: Thurrock | Actual role: Operative Skilled | Jobs: 363792D | Customers: Thurrock Warehouse | Actual hours: 9.0; source records: 1</x:v>
      </x:c>
      <x:c r="L988" t="str">
        <x:v>Include</x:v>
      </x:c>
      <x:c r="M988"/>
      <x:c r="N988"/>
    </x:row>
    <x:row r="989">
      <x:c r="A989" t="str">
        <x:v>H Woods|2026-02-26</x:v>
      </x:c>
      <x:c r="B989" s="888" t="n">
        <x:v>46079</x:v>
      </x:c>
      <x:c r="C989" t="str">
        <x:v>H Woods</x:v>
      </x:c>
      <x:c r="D989" t="str">
        <x:v>Permanent</x:v>
      </x:c>
      <x:c r="E989" t="str">
        <x:v>Thurrock</x:v>
      </x:c>
      <x:c r="F989" t="str">
        <x:v>Operative Porter</x:v>
      </x:c>
      <x:c r="G989" t="str">
        <x:v>397612</x:v>
      </x:c>
      <x:c r="H989" t="str">
        <x:v>Campbell/Mr Marcus</x:v>
      </x:c>
      <x:c r="I989" s="22" t="n">
        <x:v>9</x:v>
      </x:c>
      <x:c r="J989" t="str">
        <x:v>Worked</x:v>
      </x:c>
      <x:c r="K989" t="str">
        <x:v>Employee 103082; home branch Thurrock; assigned role Operative Porter | Deployment branch: Thurrock | Actual role: Operative Porter | Jobs: 397612 | Customers: Campbell/Mr Marcus | Actual hours: 9.0; source records: 1</x:v>
      </x:c>
      <x:c r="L989" t="str">
        <x:v>Include</x:v>
      </x:c>
      <x:c r="M989"/>
      <x:c r="N989"/>
    </x:row>
    <x:row r="990">
      <x:c r="A990" t="str">
        <x:v>H Woods|2026-02-27</x:v>
      </x:c>
      <x:c r="B990" s="888" t="n">
        <x:v>46080</x:v>
      </x:c>
      <x:c r="C990" t="str">
        <x:v>H Woods</x:v>
      </x:c>
      <x:c r="D990" t="str">
        <x:v>Permanent</x:v>
      </x:c>
      <x:c r="E990" t="str">
        <x:v>Thurrock</x:v>
      </x:c>
      <x:c r="F990" t="str">
        <x:v>Operative Porter</x:v>
      </x:c>
      <x:c r="G990" t="str">
        <x:v>398171</x:v>
      </x:c>
      <x:c r="H990" t="str">
        <x:v>Two Sigma</x:v>
      </x:c>
      <x:c r="I990" s="22" t="n">
        <x:v>13</x:v>
      </x:c>
      <x:c r="J990" t="str">
        <x:v>Worked</x:v>
      </x:c>
      <x:c r="K990" t="str">
        <x:v>Employee 103082; home branch Thurrock; assigned role Operative Porter | Deployment branch: Thurrock | Actual role: Operative Porter | Jobs: 398171 | Customers: Two Sigma | Actual hours: 13.0; source records: 1</x:v>
      </x:c>
      <x:c r="L990" t="str">
        <x:v>Include</x:v>
      </x:c>
      <x:c r="M990"/>
      <x:c r="N990"/>
    </x:row>
    <x:row r="991">
      <x:c r="A991" t="str">
        <x:v>Hakan Anguen|2026-02-03</x:v>
      </x:c>
      <x:c r="B991" s="888" t="n">
        <x:v>46056</x:v>
      </x:c>
      <x:c r="C991" t="str">
        <x:v>Hakan Anguen</x:v>
      </x:c>
      <x:c r="D991" t="str">
        <x:v>Permanent</x:v>
      </x:c>
      <x:c r="E991" t="str">
        <x:v>Cambridge</x:v>
      </x:c>
      <x:c r="F991" t="str">
        <x:v>Operative Driver</x:v>
      </x:c>
      <x:c r="G991" t="str">
        <x:v>397026</x:v>
      </x:c>
      <x:c r="H991" t="str">
        <x:v>University of Cambridge (Metallurgy)</x:v>
      </x:c>
      <x:c r="I991" s="22" t="n">
        <x:v>8.5</x:v>
      </x:c>
      <x:c r="J991" t="str">
        <x:v>Worked</x:v>
      </x:c>
      <x:c r="K991" t="str">
        <x:v>Employee 104134; home branch Cambridge; assigned role Operative Driver | Deployment branch: Cambridge | Actual role: Operative Porter | Jobs: 397026 | Customers: University of Cambridge (Metallurgy) | Actual hours: 8.5; source records: 1</x:v>
      </x:c>
      <x:c r="L991" t="str">
        <x:v>Include</x:v>
      </x:c>
      <x:c r="M991"/>
      <x:c r="N991"/>
    </x:row>
    <x:row r="992">
      <x:c r="A992" t="str">
        <x:v>Hakan Anguen|2026-02-05</x:v>
      </x:c>
      <x:c r="B992" s="888" t="n">
        <x:v>46058</x:v>
      </x:c>
      <x:c r="C992" t="str">
        <x:v>Hakan Anguen</x:v>
      </x:c>
      <x:c r="D992" t="str">
        <x:v>Permanent</x:v>
      </x:c>
      <x:c r="E992" t="str">
        <x:v>Cambridge</x:v>
      </x:c>
      <x:c r="F992" t="str">
        <x:v>Operative Driver</x:v>
      </x:c>
      <x:c r="G992" t="str">
        <x:v>398955</x:v>
      </x:c>
      <x:c r="H992" t="str">
        <x:v>Derby City Council</x:v>
      </x:c>
      <x:c r="I992" s="22" t="n">
        <x:v>9</x:v>
      </x:c>
      <x:c r="J992" t="str">
        <x:v>Worked</x:v>
      </x:c>
      <x:c r="K992" t="str">
        <x:v>Employee 104134; home branch Cambridge; assigned role Operative Driver | Deployment branch: Birmingham | Actual role: Operative Driver | Jobs: 398955 | Customers: Derby City Council | Actual hours: 9.0; source records: 1</x:v>
      </x:c>
      <x:c r="L992" t="str">
        <x:v>Include</x:v>
      </x:c>
      <x:c r="M992"/>
      <x:c r="N992"/>
    </x:row>
    <x:row r="993">
      <x:c r="A993" t="str">
        <x:v>Hakan Anguen|2026-02-06</x:v>
      </x:c>
      <x:c r="B993" s="888" t="n">
        <x:v>46059</x:v>
      </x:c>
      <x:c r="C993" t="str">
        <x:v>Hakan Anguen</x:v>
      </x:c>
      <x:c r="D993" t="str">
        <x:v>Permanent</x:v>
      </x:c>
      <x:c r="E993" t="str">
        <x:v>Cambridge</x:v>
      </x:c>
      <x:c r="F993" t="str">
        <x:v>Operative Driver</x:v>
      </x:c>
      <x:c r="G993" t="str">
        <x:v>398955</x:v>
      </x:c>
      <x:c r="H993" t="str">
        <x:v>Derby City Council</x:v>
      </x:c>
      <x:c r="I993" s="22" t="n">
        <x:v>9.5</x:v>
      </x:c>
      <x:c r="J993" t="str">
        <x:v>Worked</x:v>
      </x:c>
      <x:c r="K993" t="str">
        <x:v>Employee 104134; home branch Cambridge; assigned role Operative Driver | Deployment branch: Birmingham | Actual role: Operative Driver | Jobs: 398955 | Customers: Derby City Council | Actual hours: 9.5; source records: 1</x:v>
      </x:c>
      <x:c r="L993" t="str">
        <x:v>Include</x:v>
      </x:c>
      <x:c r="M993"/>
      <x:c r="N993"/>
    </x:row>
    <x:row r="994">
      <x:c r="A994" t="str">
        <x:v>Hakan Anguen|2026-02-09</x:v>
      </x:c>
      <x:c r="B994" s="888" t="n">
        <x:v>46062</x:v>
      </x:c>
      <x:c r="C994" t="str">
        <x:v>Hakan Anguen</x:v>
      </x:c>
      <x:c r="D994" t="str">
        <x:v>Permanent</x:v>
      </x:c>
      <x:c r="E994" t="str">
        <x:v>Cambridge</x:v>
      </x:c>
      <x:c r="F994" t="str">
        <x:v>Operative Driver</x:v>
      </x:c>
      <x:c r="G994" t="str">
        <x:v>398255</x:v>
      </x:c>
      <x:c r="H994" t="str">
        <x:v>East &amp; North Hertfordshire NHS Trust</x:v>
      </x:c>
      <x:c r="I994" s="22" t="n">
        <x:v>8</x:v>
      </x:c>
      <x:c r="J994" t="str">
        <x:v>Worked</x:v>
      </x:c>
      <x:c r="K994" t="str">
        <x:v>Employee 104134; home branch Cambridge; assigned role Operative Driver | Deployment branch: Cambridge | Actual role: Operative Porter | Jobs: 398255 | Customers: East &amp; North Hertfordshire NHS Trust | Actual hours: 8.0; source records: 1</x:v>
      </x:c>
      <x:c r="L994" t="str">
        <x:v>Include</x:v>
      </x:c>
      <x:c r="M994"/>
      <x:c r="N994"/>
    </x:row>
    <x:row r="995">
      <x:c r="A995" t="str">
        <x:v>Hakan Anguen|2026-02-10</x:v>
      </x:c>
      <x:c r="B995" s="888" t="n">
        <x:v>46063</x:v>
      </x:c>
      <x:c r="C995" t="str">
        <x:v>Hakan Anguen</x:v>
      </x:c>
      <x:c r="D995" t="str">
        <x:v>Permanent</x:v>
      </x:c>
      <x:c r="E995" t="str">
        <x:v>Cambridge</x:v>
      </x:c>
      <x:c r="F995" t="str">
        <x:v>Operative Driver</x:v>
      </x:c>
      <x:c r="G995" t="str">
        <x:v>398255</x:v>
      </x:c>
      <x:c r="H995" t="str">
        <x:v>East &amp; North Hertfordshire NHS Trust</x:v>
      </x:c>
      <x:c r="I995" s="22" t="n">
        <x:v>8</x:v>
      </x:c>
      <x:c r="J995" t="str">
        <x:v>Worked</x:v>
      </x:c>
      <x:c r="K995" t="str">
        <x:v>Employee 104134; home branch Cambridge; assigned role Operative Driver | Deployment branch: Cambridge | Actual role: Operative Porter | Jobs: 398255 | Customers: East &amp; North Hertfordshire NHS Trust | Actual hours: 8.0; source records: 1</x:v>
      </x:c>
      <x:c r="L995" t="str">
        <x:v>Include</x:v>
      </x:c>
      <x:c r="M995"/>
      <x:c r="N995"/>
    </x:row>
    <x:row r="996">
      <x:c r="A996" t="str">
        <x:v>Hakan Anguen|2026-02-11</x:v>
      </x:c>
      <x:c r="B996" s="888" t="n">
        <x:v>46064</x:v>
      </x:c>
      <x:c r="C996" t="str">
        <x:v>Hakan Anguen</x:v>
      </x:c>
      <x:c r="D996" t="str">
        <x:v>Permanent</x:v>
      </x:c>
      <x:c r="E996" t="str">
        <x:v>Cambridge</x:v>
      </x:c>
      <x:c r="F996" t="str">
        <x:v>Operative Driver</x:v>
      </x:c>
      <x:c r="G996" t="str">
        <x:v>398946</x:v>
      </x:c>
      <x:c r="H996" t="str">
        <x:v>Biopharma  - (IMPERIAL COLLEGE )</x:v>
      </x:c>
      <x:c r="I996" s="22" t="n">
        <x:v>8.5</x:v>
      </x:c>
      <x:c r="J996" t="str">
        <x:v>Worked</x:v>
      </x:c>
      <x:c r="K996" t="str">
        <x:v>Employee 104134; home branch Cambridge; assigned role Operative Driver | Deployment branch: Cambridge | Actual role: Operative Driver | Jobs: 398946 | Customers: Biopharma  - (IMPERIAL COLLEGE ) | Actual hours: 8.5; source records: 1</x:v>
      </x:c>
      <x:c r="L996" t="str">
        <x:v>Include</x:v>
      </x:c>
      <x:c r="M996"/>
      <x:c r="N996"/>
    </x:row>
    <x:row r="997">
      <x:c r="A997" t="str">
        <x:v>Hakan Anguen|2026-02-12</x:v>
      </x:c>
      <x:c r="B997" s="888" t="n">
        <x:v>46065</x:v>
      </x:c>
      <x:c r="C997" t="str">
        <x:v>Hakan Anguen</x:v>
      </x:c>
      <x:c r="D997" t="str">
        <x:v>Permanent</x:v>
      </x:c>
      <x:c r="E997" t="str">
        <x:v>Cambridge</x:v>
      </x:c>
      <x:c r="F997" t="str">
        <x:v>Operative Driver</x:v>
      </x:c>
      <x:c r="G997" t="str">
        <x:v>398255</x:v>
      </x:c>
      <x:c r="H997" t="str">
        <x:v>East &amp; North Hertfordshire NHS Trust</x:v>
      </x:c>
      <x:c r="I997" s="22" t="n">
        <x:v>8</x:v>
      </x:c>
      <x:c r="J997" t="str">
        <x:v>Worked</x:v>
      </x:c>
      <x:c r="K997" t="str">
        <x:v>Employee 104134; home branch Cambridge; assigned role Operative Driver | Deployment branch: Cambridge | Actual role: Operative Porter | Jobs: 398255 | Customers: East &amp; North Hertfordshire NHS Trust | Actual hours: 8.0; source records: 1</x:v>
      </x:c>
      <x:c r="L997" t="str">
        <x:v>Include</x:v>
      </x:c>
      <x:c r="M997"/>
      <x:c r="N997"/>
    </x:row>
    <x:row r="998">
      <x:c r="A998" t="str">
        <x:v>Hakan Anguen|2026-02-13</x:v>
      </x:c>
      <x:c r="B998" s="888" t="n">
        <x:v>46066</x:v>
      </x:c>
      <x:c r="C998" t="str">
        <x:v>Hakan Anguen</x:v>
      </x:c>
      <x:c r="D998" t="str">
        <x:v>Permanent</x:v>
      </x:c>
      <x:c r="E998" t="str">
        <x:v>Cambridge</x:v>
      </x:c>
      <x:c r="F998" t="str">
        <x:v>Operative Driver</x:v>
      </x:c>
      <x:c r="G998" t="str">
        <x:v>398255</x:v>
      </x:c>
      <x:c r="H998" t="str">
        <x:v>East &amp; North Hertfordshire NHS Trust</x:v>
      </x:c>
      <x:c r="I998" s="22" t="n">
        <x:v>8</x:v>
      </x:c>
      <x:c r="J998" t="str">
        <x:v>Worked</x:v>
      </x:c>
      <x:c r="K998" t="str">
        <x:v>Employee 104134; home branch Cambridge; assigned role Operative Driver | Deployment branch: Cambridge | Actual role: Operative Porter | Jobs: 398255 | Customers: East &amp; North Hertfordshire NHS Trust | Actual hours: 8.0; source records: 1</x:v>
      </x:c>
      <x:c r="L998" t="str">
        <x:v>Include</x:v>
      </x:c>
      <x:c r="M998"/>
      <x:c r="N998"/>
    </x:row>
    <x:row r="999">
      <x:c r="A999" t="str">
        <x:v>Hakan Anguen|2026-02-15</x:v>
      </x:c>
      <x:c r="B999" s="888" t="n">
        <x:v>46068</x:v>
      </x:c>
      <x:c r="C999" t="str">
        <x:v>Hakan Anguen</x:v>
      </x:c>
      <x:c r="D999" t="str">
        <x:v>Permanent</x:v>
      </x:c>
      <x:c r="E999" t="str">
        <x:v>Cambridge</x:v>
      </x:c>
      <x:c r="F999" t="str">
        <x:v>Operative Driver</x:v>
      </x:c>
      <x:c r="G999" t="str">
        <x:v>398349</x:v>
      </x:c>
      <x:c r="H999" t="str">
        <x:v>University of Hertfordshire</x:v>
      </x:c>
      <x:c r="I999" s="22" t="n">
        <x:v>10.5</x:v>
      </x:c>
      <x:c r="J999" t="str">
        <x:v>Worked</x:v>
      </x:c>
      <x:c r="K999" t="str">
        <x:v>Employee 104134; home branch Cambridge; assigned role Operative Driver | Deployment branch: Thurrock | Actual role: Operative Driver | Jobs: 398349 | Customers: University of Hertfordshire | Actual hours: 10.5; source records: 1</x:v>
      </x:c>
      <x:c r="L999" t="str">
        <x:v>Include</x:v>
      </x:c>
      <x:c r="M999"/>
      <x:c r="N999"/>
    </x:row>
    <x:row r="1000">
      <x:c r="A1000" t="str">
        <x:v>Hakan Anguen|2026-02-23</x:v>
      </x:c>
      <x:c r="B1000" s="888" t="n">
        <x:v>46076</x:v>
      </x:c>
      <x:c r="C1000" t="str">
        <x:v>Hakan Anguen</x:v>
      </x:c>
      <x:c r="D1000" t="str">
        <x:v>Permanent</x:v>
      </x:c>
      <x:c r="E1000" t="str">
        <x:v>Cambridge</x:v>
      </x:c>
      <x:c r="F1000" t="str">
        <x:v>Operative Driver</x:v>
      </x:c>
      <x:c r="G1000" t="str">
        <x:v>398255</x:v>
      </x:c>
      <x:c r="H1000" t="str">
        <x:v>East &amp; North Hertfordshire NHS Trust</x:v>
      </x:c>
      <x:c r="I1000" s="22" t="n">
        <x:v>8</x:v>
      </x:c>
      <x:c r="J1000" t="str">
        <x:v>Worked</x:v>
      </x:c>
      <x:c r="K1000" t="str">
        <x:v>Employee 104134; home branch Cambridge; assigned role Operative Driver | Deployment branch: Cambridge | Actual role: Operative Driver | Jobs: 398255 | Customers: East &amp; North Hertfordshire NHS Trust | Actual hours: 8.0; source records: 1</x:v>
      </x:c>
      <x:c r="L1000" t="str">
        <x:v>Include</x:v>
      </x:c>
      <x:c r="M1000"/>
      <x:c r="N1000"/>
    </x:row>
    <x:row r="1001">
      <x:c r="A1001" t="str">
        <x:v>Hakan Anguen|2026-02-24</x:v>
      </x:c>
      <x:c r="B1001" s="888" t="n">
        <x:v>46077</x:v>
      </x:c>
      <x:c r="C1001" t="str">
        <x:v>Hakan Anguen</x:v>
      </x:c>
      <x:c r="D1001" t="str">
        <x:v>Permanent</x:v>
      </x:c>
      <x:c r="E1001" t="str">
        <x:v>Cambridge</x:v>
      </x:c>
      <x:c r="F1001" t="str">
        <x:v>Operative Driver</x:v>
      </x:c>
      <x:c r="G1001" t="str">
        <x:v>398255</x:v>
      </x:c>
      <x:c r="H1001" t="str">
        <x:v>East &amp; North Hertfordshire NHS Trust</x:v>
      </x:c>
      <x:c r="I1001" s="22" t="n">
        <x:v>8</x:v>
      </x:c>
      <x:c r="J1001" t="str">
        <x:v>Worked</x:v>
      </x:c>
      <x:c r="K1001" t="str">
        <x:v>Employee 104134; home branch Cambridge; assigned role Operative Driver | Deployment branch: Cambridge | Actual role: Operative Porter | Jobs: 398255 | Customers: East &amp; North Hertfordshire NHS Trust | Actual hours: 8.0; source records: 1</x:v>
      </x:c>
      <x:c r="L1001" t="str">
        <x:v>Include</x:v>
      </x:c>
      <x:c r="M1001"/>
      <x:c r="N1001"/>
    </x:row>
    <x:row r="1002">
      <x:c r="A1002" t="str">
        <x:v>I Salim|2026-02-01</x:v>
      </x:c>
      <x:c r="B1002" s="888" t="n">
        <x:v>46054</x:v>
      </x:c>
      <x:c r="C1002" t="str">
        <x:v>I Salim</x:v>
      </x:c>
      <x:c r="D1002" t="str">
        <x:v>Permanent</x:v>
      </x:c>
      <x:c r="E1002" t="str">
        <x:v>Thurrock</x:v>
      </x:c>
      <x:c r="F1002" t="str">
        <x:v>Operative Porter</x:v>
      </x:c>
      <x:c r="G1002" t="str">
        <x:v>397398</x:v>
      </x:c>
      <x:c r="H1002" t="str">
        <x:v>Accenture UK Ltd</x:v>
      </x:c>
      <x:c r="I1002" s="22" t="n">
        <x:v>8</x:v>
      </x:c>
      <x:c r="J1002" t="str">
        <x:v>Worked</x:v>
      </x:c>
      <x:c r="K1002" t="str">
        <x:v>Employee 104356; home branch Thurrock; assigned role Operative Porter | Deployment branch: Thurrock | Actual role: Operative Porter | Jobs: 397398 | Customers: Accenture UK Ltd | Actual hours: 8.0; source records: 1</x:v>
      </x:c>
      <x:c r="L1002" t="str">
        <x:v>Include</x:v>
      </x:c>
      <x:c r="M1002"/>
      <x:c r="N1002"/>
    </x:row>
    <x:row r="1003">
      <x:c r="A1003" t="str">
        <x:v>I Salim|2026-02-02</x:v>
      </x:c>
      <x:c r="B1003" s="888" t="n">
        <x:v>46055</x:v>
      </x:c>
      <x:c r="C1003" t="str">
        <x:v>I Salim</x:v>
      </x:c>
      <x:c r="D1003" t="str">
        <x:v>Permanent</x:v>
      </x:c>
      <x:c r="E1003" t="str">
        <x:v>Thurrock</x:v>
      </x:c>
      <x:c r="F1003" t="str">
        <x:v>Operative Porter</x:v>
      </x:c>
      <x:c r="G1003" t="str">
        <x:v>399609</x:v>
      </x:c>
      <x:c r="H1003" t="str">
        <x:v>Accenture UK Ltd</x:v>
      </x:c>
      <x:c r="I1003" s="22" t="n">
        <x:v>8.5</x:v>
      </x:c>
      <x:c r="J1003" t="str">
        <x:v>Worked</x:v>
      </x:c>
      <x:c r="K1003" t="str">
        <x:v>Employee 104356; home branch Thurrock; assigned role Operative Porter | Deployment branch: Thurrock | Actual role: Operative Porter | Jobs: 399609 | Customers: Accenture UK Ltd | Actual hours: 8.5; source records: 1</x:v>
      </x:c>
      <x:c r="L1003" t="str">
        <x:v>Include</x:v>
      </x:c>
      <x:c r="M1003"/>
      <x:c r="N1003"/>
    </x:row>
    <x:row r="1004">
      <x:c r="A1004" t="str">
        <x:v>I Salim|2026-02-03</x:v>
      </x:c>
      <x:c r="B1004" s="888" t="n">
        <x:v>46056</x:v>
      </x:c>
      <x:c r="C1004" t="str">
        <x:v>I Salim</x:v>
      </x:c>
      <x:c r="D1004" t="str">
        <x:v>Permanent</x:v>
      </x:c>
      <x:c r="E1004" t="str">
        <x:v>Thurrock</x:v>
      </x:c>
      <x:c r="F1004" t="str">
        <x:v>Operative Porter</x:v>
      </x:c>
      <x:c r="G1004" t="str">
        <x:v>399609</x:v>
      </x:c>
      <x:c r="H1004" t="str">
        <x:v>Accenture UK Ltd</x:v>
      </x:c>
      <x:c r="I1004" s="22" t="n">
        <x:v>8.5</x:v>
      </x:c>
      <x:c r="J1004" t="str">
        <x:v>Worked</x:v>
      </x:c>
      <x:c r="K1004" t="str">
        <x:v>Employee 104356; home branch Thurrock; assigned role Operative Porter | Deployment branch: Thurrock | Actual role: Operative Porter | Jobs: 399609 | Customers: Accenture UK Ltd | Actual hours: 8.5; source records: 1</x:v>
      </x:c>
      <x:c r="L1004" t="str">
        <x:v>Include</x:v>
      </x:c>
      <x:c r="M1004"/>
      <x:c r="N1004"/>
    </x:row>
    <x:row r="1005">
      <x:c r="A1005" t="str">
        <x:v>I Salim|2026-02-04</x:v>
      </x:c>
      <x:c r="B1005" s="888" t="n">
        <x:v>46057</x:v>
      </x:c>
      <x:c r="C1005" t="str">
        <x:v>I Salim</x:v>
      </x:c>
      <x:c r="D1005" t="str">
        <x:v>Permanent</x:v>
      </x:c>
      <x:c r="E1005" t="str">
        <x:v>Thurrock</x:v>
      </x:c>
      <x:c r="F1005" t="str">
        <x:v>Operative Porter</x:v>
      </x:c>
      <x:c r="G1005" t="str">
        <x:v>399609</x:v>
      </x:c>
      <x:c r="H1005" t="str">
        <x:v>Accenture UK Ltd</x:v>
      </x:c>
      <x:c r="I1005" s="22" t="n">
        <x:v>8.5</x:v>
      </x:c>
      <x:c r="J1005" t="str">
        <x:v>Worked</x:v>
      </x:c>
      <x:c r="K1005" t="str">
        <x:v>Employee 104356; home branch Thurrock; assigned role Operative Porter | Deployment branch: Thurrock | Actual role: Operative Porter | Jobs: 399609 | Customers: Accenture UK Ltd | Actual hours: 8.5; source records: 1</x:v>
      </x:c>
      <x:c r="L1005" t="str">
        <x:v>Include</x:v>
      </x:c>
      <x:c r="M1005"/>
      <x:c r="N1005"/>
    </x:row>
    <x:row r="1006">
      <x:c r="A1006" t="str">
        <x:v>I Salim|2026-02-05</x:v>
      </x:c>
      <x:c r="B1006" s="888" t="n">
        <x:v>46058</x:v>
      </x:c>
      <x:c r="C1006" t="str">
        <x:v>I Salim</x:v>
      </x:c>
      <x:c r="D1006" t="str">
        <x:v>Permanent</x:v>
      </x:c>
      <x:c r="E1006" t="str">
        <x:v>Thurrock</x:v>
      </x:c>
      <x:c r="F1006" t="str">
        <x:v>Operative Porter</x:v>
      </x:c>
      <x:c r="G1006" t="str">
        <x:v>399609</x:v>
      </x:c>
      <x:c r="H1006" t="str">
        <x:v>Accenture UK Ltd</x:v>
      </x:c>
      <x:c r="I1006" s="22" t="n">
        <x:v>8.5</x:v>
      </x:c>
      <x:c r="J1006" t="str">
        <x:v>Worked</x:v>
      </x:c>
      <x:c r="K1006" t="str">
        <x:v>Employee 104356; home branch Thurrock; assigned role Operative Porter | Deployment branch: Thurrock | Actual role: Operative Porter | Jobs: 399609 | Customers: Accenture UK Ltd | Actual hours: 8.5; source records: 1</x:v>
      </x:c>
      <x:c r="L1006" t="str">
        <x:v>Include</x:v>
      </x:c>
      <x:c r="M1006"/>
      <x:c r="N1006"/>
    </x:row>
    <x:row r="1007">
      <x:c r="A1007" t="str">
        <x:v>I Salim|2026-02-06</x:v>
      </x:c>
      <x:c r="B1007" s="888" t="n">
        <x:v>46059</x:v>
      </x:c>
      <x:c r="C1007" t="str">
        <x:v>I Salim</x:v>
      </x:c>
      <x:c r="D1007" t="str">
        <x:v>Permanent</x:v>
      </x:c>
      <x:c r="E1007" t="str">
        <x:v>Thurrock</x:v>
      </x:c>
      <x:c r="F1007" t="str">
        <x:v>Operative Porter</x:v>
      </x:c>
      <x:c r="G1007" t="str">
        <x:v>399609</x:v>
      </x:c>
      <x:c r="H1007" t="str">
        <x:v>Accenture UK Ltd</x:v>
      </x:c>
      <x:c r="I1007" s="22" t="n">
        <x:v>8.5</x:v>
      </x:c>
      <x:c r="J1007" t="str">
        <x:v>Worked</x:v>
      </x:c>
      <x:c r="K1007" t="str">
        <x:v>Employee 104356; home branch Thurrock; assigned role Operative Porter | Deployment branch: Thurrock | Actual role: Operative Porter | Jobs: 399609 | Customers: Accenture UK Ltd | Actual hours: 8.5; source records: 1</x:v>
      </x:c>
      <x:c r="L1007" t="str">
        <x:v>Include</x:v>
      </x:c>
      <x:c r="M1007"/>
      <x:c r="N1007"/>
    </x:row>
    <x:row r="1008">
      <x:c r="A1008" t="str">
        <x:v>I Salim|2026-02-09</x:v>
      </x:c>
      <x:c r="B1008" s="888" t="n">
        <x:v>46062</x:v>
      </x:c>
      <x:c r="C1008" t="str">
        <x:v>I Salim</x:v>
      </x:c>
      <x:c r="D1008" t="str">
        <x:v>Permanent</x:v>
      </x:c>
      <x:c r="E1008" t="str">
        <x:v>Thurrock</x:v>
      </x:c>
      <x:c r="F1008" t="str">
        <x:v>Operative Porter</x:v>
      </x:c>
      <x:c r="G1008" t="str">
        <x:v>399609</x:v>
      </x:c>
      <x:c r="H1008" t="str">
        <x:v>Accenture UK Ltd</x:v>
      </x:c>
      <x:c r="I1008" s="22" t="n">
        <x:v>8.5</x:v>
      </x:c>
      <x:c r="J1008" t="str">
        <x:v>Worked</x:v>
      </x:c>
      <x:c r="K1008" t="str">
        <x:v>Employee 104356; home branch Thurrock; assigned role Operative Porter | Deployment branch: Thurrock | Actual role: Operative Porter | Jobs: 399609 | Customers: Accenture UK Ltd | Actual hours: 8.5; source records: 1</x:v>
      </x:c>
      <x:c r="L1008" t="str">
        <x:v>Include</x:v>
      </x:c>
      <x:c r="M1008"/>
      <x:c r="N1008"/>
    </x:row>
    <x:row r="1009">
      <x:c r="A1009" t="str">
        <x:v>I Salim|2026-02-10</x:v>
      </x:c>
      <x:c r="B1009" s="888" t="n">
        <x:v>46063</x:v>
      </x:c>
      <x:c r="C1009" t="str">
        <x:v>I Salim</x:v>
      </x:c>
      <x:c r="D1009" t="str">
        <x:v>Permanent</x:v>
      </x:c>
      <x:c r="E1009" t="str">
        <x:v>Thurrock</x:v>
      </x:c>
      <x:c r="F1009" t="str">
        <x:v>Operative Porter</x:v>
      </x:c>
      <x:c r="G1009" t="str">
        <x:v>399609</x:v>
      </x:c>
      <x:c r="H1009" t="str">
        <x:v>Accenture UK Ltd</x:v>
      </x:c>
      <x:c r="I1009" s="22" t="n">
        <x:v>8.5</x:v>
      </x:c>
      <x:c r="J1009" t="str">
        <x:v>Worked</x:v>
      </x:c>
      <x:c r="K1009" t="str">
        <x:v>Employee 104356; home branch Thurrock; assigned role Operative Porter | Deployment branch: Thurrock | Actual role: Operative Porter | Jobs: 399609 | Customers: Accenture UK Ltd | Actual hours: 8.5; source records: 1</x:v>
      </x:c>
      <x:c r="L1009" t="str">
        <x:v>Include</x:v>
      </x:c>
      <x:c r="M1009"/>
      <x:c r="N1009"/>
    </x:row>
    <x:row r="1010">
      <x:c r="A1010" t="str">
        <x:v>I Salim|2026-02-11</x:v>
      </x:c>
      <x:c r="B1010" s="888" t="n">
        <x:v>46064</x:v>
      </x:c>
      <x:c r="C1010" t="str">
        <x:v>I Salim</x:v>
      </x:c>
      <x:c r="D1010" t="str">
        <x:v>Permanent</x:v>
      </x:c>
      <x:c r="E1010" t="str">
        <x:v>Thurrock</x:v>
      </x:c>
      <x:c r="F1010" t="str">
        <x:v>Operative Porter</x:v>
      </x:c>
      <x:c r="G1010" t="str">
        <x:v>399609</x:v>
      </x:c>
      <x:c r="H1010" t="str">
        <x:v>Accenture UK Ltd</x:v>
      </x:c>
      <x:c r="I1010" s="22" t="n">
        <x:v>8.5</x:v>
      </x:c>
      <x:c r="J1010" t="str">
        <x:v>Worked</x:v>
      </x:c>
      <x:c r="K1010" t="str">
        <x:v>Employee 104356; home branch Thurrock; assigned role Operative Porter | Deployment branch: Thurrock | Actual role: Operative Porter | Jobs: 399609 | Customers: Accenture UK Ltd | Actual hours: 8.5; source records: 1</x:v>
      </x:c>
      <x:c r="L1010" t="str">
        <x:v>Include</x:v>
      </x:c>
      <x:c r="M1010"/>
      <x:c r="N1010"/>
    </x:row>
    <x:row r="1011">
      <x:c r="A1011" t="str">
        <x:v>I Salim|2026-02-12</x:v>
      </x:c>
      <x:c r="B1011" s="888" t="n">
        <x:v>46065</x:v>
      </x:c>
      <x:c r="C1011" t="str">
        <x:v>I Salim</x:v>
      </x:c>
      <x:c r="D1011" t="str">
        <x:v>Permanent</x:v>
      </x:c>
      <x:c r="E1011" t="str">
        <x:v>Thurrock</x:v>
      </x:c>
      <x:c r="F1011" t="str">
        <x:v>Operative Porter</x:v>
      </x:c>
      <x:c r="G1011" t="str">
        <x:v>399609</x:v>
      </x:c>
      <x:c r="H1011" t="str">
        <x:v>Accenture UK Ltd</x:v>
      </x:c>
      <x:c r="I1011" s="22" t="n">
        <x:v>8.5</x:v>
      </x:c>
      <x:c r="J1011" t="str">
        <x:v>Worked</x:v>
      </x:c>
      <x:c r="K1011" t="str">
        <x:v>Employee 104356; home branch Thurrock; assigned role Operative Porter | Deployment branch: Thurrock | Actual role: Operative Porter | Jobs: 399609 | Customers: Accenture UK Ltd | Actual hours: 8.5; source records: 1</x:v>
      </x:c>
      <x:c r="L1011" t="str">
        <x:v>Include</x:v>
      </x:c>
      <x:c r="M1011"/>
      <x:c r="N1011"/>
    </x:row>
    <x:row r="1012">
      <x:c r="A1012" t="str">
        <x:v>I Salim|2026-02-13</x:v>
      </x:c>
      <x:c r="B1012" s="888" t="n">
        <x:v>46066</x:v>
      </x:c>
      <x:c r="C1012" t="str">
        <x:v>I Salim</x:v>
      </x:c>
      <x:c r="D1012" t="str">
        <x:v>Permanent</x:v>
      </x:c>
      <x:c r="E1012" t="str">
        <x:v>Thurrock</x:v>
      </x:c>
      <x:c r="F1012" t="str">
        <x:v>Operative Porter</x:v>
      </x:c>
      <x:c r="G1012" t="str">
        <x:v>399609</x:v>
      </x:c>
      <x:c r="H1012" t="str">
        <x:v>Accenture UK Ltd</x:v>
      </x:c>
      <x:c r="I1012" s="22" t="n">
        <x:v>8.5</x:v>
      </x:c>
      <x:c r="J1012" t="str">
        <x:v>Worked</x:v>
      </x:c>
      <x:c r="K1012" t="str">
        <x:v>Employee 104356; home branch Thurrock; assigned role Operative Porter | Deployment branch: Thurrock | Actual role: Operative Porter | Jobs: 399609 | Customers: Accenture UK Ltd | Actual hours: 8.5; source records: 1</x:v>
      </x:c>
      <x:c r="L1012" t="str">
        <x:v>Include</x:v>
      </x:c>
      <x:c r="M1012"/>
      <x:c r="N1012"/>
    </x:row>
    <x:row r="1013">
      <x:c r="A1013" t="str">
        <x:v>I Salim|2026-02-14</x:v>
      </x:c>
      <x:c r="B1013" s="888" t="n">
        <x:v>46067</x:v>
      </x:c>
      <x:c r="C1013" t="str">
        <x:v>I Salim</x:v>
      </x:c>
      <x:c r="D1013" t="str">
        <x:v>Permanent</x:v>
      </x:c>
      <x:c r="E1013" t="str">
        <x:v>Thurrock</x:v>
      </x:c>
      <x:c r="F1013" t="str">
        <x:v>Operative Porter</x:v>
      </x:c>
      <x:c r="G1013" t="str">
        <x:v>399348</x:v>
      </x:c>
      <x:c r="H1013" t="str">
        <x:v>Accenture UK Ltd</x:v>
      </x:c>
      <x:c r="I1013" s="22" t="n">
        <x:v>8.5</x:v>
      </x:c>
      <x:c r="J1013" t="str">
        <x:v>Worked</x:v>
      </x:c>
      <x:c r="K1013" t="str">
        <x:v>Employee 104356; home branch Thurrock; assigned role Operative Porter | Deployment branch: Thurrock | Actual role: Operative Porter | Jobs: 399348 | Customers: Accenture UK Ltd | Actual hours: 8.5; source records: 1</x:v>
      </x:c>
      <x:c r="L1013" t="str">
        <x:v>Include</x:v>
      </x:c>
      <x:c r="M1013"/>
      <x:c r="N1013"/>
    </x:row>
    <x:row r="1014">
      <x:c r="A1014" t="str">
        <x:v>I Salim|2026-02-16</x:v>
      </x:c>
      <x:c r="B1014" s="888" t="n">
        <x:v>46069</x:v>
      </x:c>
      <x:c r="C1014" t="str">
        <x:v>I Salim</x:v>
      </x:c>
      <x:c r="D1014" t="str">
        <x:v>Permanent</x:v>
      </x:c>
      <x:c r="E1014" t="str">
        <x:v>Thurrock</x:v>
      </x:c>
      <x:c r="F1014" t="str">
        <x:v>Operative Porter</x:v>
      </x:c>
      <x:c r="G1014" t="str">
        <x:v>399609</x:v>
      </x:c>
      <x:c r="H1014" t="str">
        <x:v>Accenture UK Ltd</x:v>
      </x:c>
      <x:c r="I1014" s="22" t="n">
        <x:v>8.5</x:v>
      </x:c>
      <x:c r="J1014" t="str">
        <x:v>Worked</x:v>
      </x:c>
      <x:c r="K1014" t="str">
        <x:v>Employee 104356; home branch Thurrock; assigned role Operative Porter | Deployment branch: Thurrock | Actual role: Operative Porter | Jobs: 399609 | Customers: Accenture UK Ltd | Actual hours: 8.5; source records: 1</x:v>
      </x:c>
      <x:c r="L1014" t="str">
        <x:v>Include</x:v>
      </x:c>
      <x:c r="M1014"/>
      <x:c r="N1014"/>
    </x:row>
    <x:row r="1015">
      <x:c r="A1015" t="str">
        <x:v>I Salim|2026-02-17</x:v>
      </x:c>
      <x:c r="B1015" s="888" t="n">
        <x:v>46070</x:v>
      </x:c>
      <x:c r="C1015" t="str">
        <x:v>I Salim</x:v>
      </x:c>
      <x:c r="D1015" t="str">
        <x:v>Permanent</x:v>
      </x:c>
      <x:c r="E1015" t="str">
        <x:v>Thurrock</x:v>
      </x:c>
      <x:c r="F1015" t="str">
        <x:v>Operative Porter</x:v>
      </x:c>
      <x:c r="G1015" t="str">
        <x:v>399609</x:v>
      </x:c>
      <x:c r="H1015" t="str">
        <x:v>Accenture UK Ltd</x:v>
      </x:c>
      <x:c r="I1015" s="22" t="n">
        <x:v>9</x:v>
      </x:c>
      <x:c r="J1015" t="str">
        <x:v>Worked</x:v>
      </x:c>
      <x:c r="K1015" t="str">
        <x:v>Employee 104356; home branch Thurrock; assigned role Operative Porter | Deployment branch: Thurrock | Actual role: Operative Porter | Jobs: 399609 | Customers: Accenture UK Ltd | Actual hours: 9.0; source records: 1</x:v>
      </x:c>
      <x:c r="L1015" t="str">
        <x:v>Include</x:v>
      </x:c>
      <x:c r="M1015"/>
      <x:c r="N1015"/>
    </x:row>
    <x:row r="1016">
      <x:c r="A1016" t="str">
        <x:v>I Salim|2026-02-18</x:v>
      </x:c>
      <x:c r="B1016" s="888" t="n">
        <x:v>46071</x:v>
      </x:c>
      <x:c r="C1016" t="str">
        <x:v>I Salim</x:v>
      </x:c>
      <x:c r="D1016" t="str">
        <x:v>Permanent</x:v>
      </x:c>
      <x:c r="E1016" t="str">
        <x:v>Thurrock</x:v>
      </x:c>
      <x:c r="F1016" t="str">
        <x:v>Operative Porter</x:v>
      </x:c>
      <x:c r="G1016" t="str">
        <x:v>399609</x:v>
      </x:c>
      <x:c r="H1016" t="str">
        <x:v>Accenture UK Ltd</x:v>
      </x:c>
      <x:c r="I1016" s="22" t="n">
        <x:v>9</x:v>
      </x:c>
      <x:c r="J1016" t="str">
        <x:v>Worked</x:v>
      </x:c>
      <x:c r="K1016" t="str">
        <x:v>Employee 104356; home branch Thurrock; assigned role Operative Porter | Deployment branch: Thurrock | Actual role: Operative Porter | Jobs: 399609 | Customers: Accenture UK Ltd | Actual hours: 9.0; source records: 1</x:v>
      </x:c>
      <x:c r="L1016" t="str">
        <x:v>Include</x:v>
      </x:c>
      <x:c r="M1016"/>
      <x:c r="N1016"/>
    </x:row>
    <x:row r="1017">
      <x:c r="A1017" t="str">
        <x:v>I Salim|2026-02-19</x:v>
      </x:c>
      <x:c r="B1017" s="888" t="n">
        <x:v>46072</x:v>
      </x:c>
      <x:c r="C1017" t="str">
        <x:v>I Salim</x:v>
      </x:c>
      <x:c r="D1017" t="str">
        <x:v>Permanent</x:v>
      </x:c>
      <x:c r="E1017" t="str">
        <x:v>Thurrock</x:v>
      </x:c>
      <x:c r="F1017" t="str">
        <x:v>Operative Porter</x:v>
      </x:c>
      <x:c r="G1017" t="str">
        <x:v>399609</x:v>
      </x:c>
      <x:c r="H1017" t="str">
        <x:v>Accenture UK Ltd</x:v>
      </x:c>
      <x:c r="I1017" s="22" t="n">
        <x:v>9</x:v>
      </x:c>
      <x:c r="J1017" t="str">
        <x:v>Worked</x:v>
      </x:c>
      <x:c r="K1017" t="str">
        <x:v>Employee 104356; home branch Thurrock; assigned role Operative Porter | Deployment branch: Thurrock | Actual role: Operative Porter | Jobs: 399609 | Customers: Accenture UK Ltd | Actual hours: 9.0; source records: 1</x:v>
      </x:c>
      <x:c r="L1017" t="str">
        <x:v>Include</x:v>
      </x:c>
      <x:c r="M1017"/>
      <x:c r="N1017"/>
    </x:row>
    <x:row r="1018">
      <x:c r="A1018" t="str">
        <x:v>I Salim|2026-02-20</x:v>
      </x:c>
      <x:c r="B1018" s="888" t="n">
        <x:v>46073</x:v>
      </x:c>
      <x:c r="C1018" t="str">
        <x:v>I Salim</x:v>
      </x:c>
      <x:c r="D1018" t="str">
        <x:v>Permanent</x:v>
      </x:c>
      <x:c r="E1018" t="str">
        <x:v>Thurrock</x:v>
      </x:c>
      <x:c r="F1018" t="str">
        <x:v>Operative Porter</x:v>
      </x:c>
      <x:c r="G1018" t="str">
        <x:v>399609</x:v>
      </x:c>
      <x:c r="H1018" t="str">
        <x:v>Accenture UK Ltd</x:v>
      </x:c>
      <x:c r="I1018" s="22" t="n">
        <x:v>8.5</x:v>
      </x:c>
      <x:c r="J1018" t="str">
        <x:v>Worked</x:v>
      </x:c>
      <x:c r="K1018" t="str">
        <x:v>Employee 104356; home branch Thurrock; assigned role Operative Porter | Deployment branch: Thurrock | Actual role: Operative Porter | Jobs: 399609 | Customers: Accenture UK Ltd | Actual hours: 8.5; source records: 1</x:v>
      </x:c>
      <x:c r="L1018" t="str">
        <x:v>Include</x:v>
      </x:c>
      <x:c r="M1018"/>
      <x:c r="N1018"/>
    </x:row>
    <x:row r="1019">
      <x:c r="A1019" t="str">
        <x:v>I Salim|2026-02-23</x:v>
      </x:c>
      <x:c r="B1019" s="888" t="n">
        <x:v>46076</x:v>
      </x:c>
      <x:c r="C1019" t="str">
        <x:v>I Salim</x:v>
      </x:c>
      <x:c r="D1019" t="str">
        <x:v>Permanent</x:v>
      </x:c>
      <x:c r="E1019" t="str">
        <x:v>Thurrock</x:v>
      </x:c>
      <x:c r="F1019" t="str">
        <x:v>Operative Porter</x:v>
      </x:c>
      <x:c r="G1019" t="str">
        <x:v>399609</x:v>
      </x:c>
      <x:c r="H1019" t="str">
        <x:v>Accenture UK Ltd</x:v>
      </x:c>
      <x:c r="I1019" s="22" t="n">
        <x:v>8.5</x:v>
      </x:c>
      <x:c r="J1019" t="str">
        <x:v>Worked</x:v>
      </x:c>
      <x:c r="K1019" t="str">
        <x:v>Employee 104356; home branch Thurrock; assigned role Operative Porter | Deployment branch: Thurrock | Actual role: Operative Porter | Jobs: 399609 | Customers: Accenture UK Ltd | Actual hours: 8.5; source records: 1</x:v>
      </x:c>
      <x:c r="L1019" t="str">
        <x:v>Include</x:v>
      </x:c>
      <x:c r="M1019"/>
      <x:c r="N1019"/>
    </x:row>
    <x:row r="1020">
      <x:c r="A1020" t="str">
        <x:v>I Salim|2026-02-24</x:v>
      </x:c>
      <x:c r="B1020" s="888" t="n">
        <x:v>46077</x:v>
      </x:c>
      <x:c r="C1020" t="str">
        <x:v>I Salim</x:v>
      </x:c>
      <x:c r="D1020" t="str">
        <x:v>Permanent</x:v>
      </x:c>
      <x:c r="E1020" t="str">
        <x:v>Thurrock</x:v>
      </x:c>
      <x:c r="F1020" t="str">
        <x:v>Operative Porter</x:v>
      </x:c>
      <x:c r="G1020"/>
      <x:c r="H1020"/>
      <x:c r="I1020" s="22" t="n">
        <x:v>0</x:v>
      </x:c>
      <x:c r="J1020" t="str">
        <x:v>Other leave — Sickness</x:v>
      </x:c>
      <x:c r="K1020" t="str">
        <x:v>Employee 104356; home branch Thurrock; assigned role Operative Porter | Leave: Sickness | Leave calendar basis: Variable-pattern period</x:v>
      </x:c>
      <x:c r="L1020" t="str">
        <x:v>Include</x:v>
      </x:c>
      <x:c r="M1020"/>
      <x:c r="N1020"/>
    </x:row>
    <x:row r="1021">
      <x:c r="A1021" t="str">
        <x:v>I Salim|2026-02-25</x:v>
      </x:c>
      <x:c r="B1021" s="888" t="n">
        <x:v>46078</x:v>
      </x:c>
      <x:c r="C1021" t="str">
        <x:v>I Salim</x:v>
      </x:c>
      <x:c r="D1021" t="str">
        <x:v>Permanent</x:v>
      </x:c>
      <x:c r="E1021" t="str">
        <x:v>Thurrock</x:v>
      </x:c>
      <x:c r="F1021" t="str">
        <x:v>Operative Porter</x:v>
      </x:c>
      <x:c r="G1021"/>
      <x:c r="H1021"/>
      <x:c r="I1021" s="22" t="n">
        <x:v>0</x:v>
      </x:c>
      <x:c r="J1021" t="str">
        <x:v>Other leave — Sickness</x:v>
      </x:c>
      <x:c r="K1021" t="str">
        <x:v>Employee 104356; home branch Thurrock; assigned role Operative Porter | Leave: Sickness | Leave calendar basis: Variable-pattern period</x:v>
      </x:c>
      <x:c r="L1021" t="str">
        <x:v>Include</x:v>
      </x:c>
      <x:c r="M1021"/>
      <x:c r="N1021"/>
    </x:row>
    <x:row r="1022">
      <x:c r="A1022" t="str">
        <x:v>I Salim|2026-02-26</x:v>
      </x:c>
      <x:c r="B1022" s="888" t="n">
        <x:v>46079</x:v>
      </x:c>
      <x:c r="C1022" t="str">
        <x:v>I Salim</x:v>
      </x:c>
      <x:c r="D1022" t="str">
        <x:v>Permanent</x:v>
      </x:c>
      <x:c r="E1022" t="str">
        <x:v>Thurrock</x:v>
      </x:c>
      <x:c r="F1022" t="str">
        <x:v>Operative Porter</x:v>
      </x:c>
      <x:c r="G1022" t="str">
        <x:v>399609</x:v>
      </x:c>
      <x:c r="H1022" t="str">
        <x:v>Accenture UK Ltd</x:v>
      </x:c>
      <x:c r="I1022" s="22" t="n">
        <x:v>8.5</x:v>
      </x:c>
      <x:c r="J1022" t="str">
        <x:v>Worked</x:v>
      </x:c>
      <x:c r="K1022" t="str">
        <x:v>Employee 104356; home branch Thurrock; assigned role Operative Porter | Deployment branch: Thurrock | Actual role: Operative Porter | Jobs: 399609 | Customers: Accenture UK Ltd | Actual hours: 8.5; source records: 1</x:v>
      </x:c>
      <x:c r="L1022" t="str">
        <x:v>Include</x:v>
      </x:c>
      <x:c r="M1022"/>
      <x:c r="N1022"/>
    </x:row>
    <x:row r="1023">
      <x:c r="A1023" t="str">
        <x:v>I Salim|2026-02-27</x:v>
      </x:c>
      <x:c r="B1023" s="888" t="n">
        <x:v>46080</x:v>
      </x:c>
      <x:c r="C1023" t="str">
        <x:v>I Salim</x:v>
      </x:c>
      <x:c r="D1023" t="str">
        <x:v>Permanent</x:v>
      </x:c>
      <x:c r="E1023" t="str">
        <x:v>Thurrock</x:v>
      </x:c>
      <x:c r="F1023" t="str">
        <x:v>Operative Porter</x:v>
      </x:c>
      <x:c r="G1023" t="str">
        <x:v>399609</x:v>
      </x:c>
      <x:c r="H1023" t="str">
        <x:v>Accenture UK Ltd</x:v>
      </x:c>
      <x:c r="I1023" s="22" t="n">
        <x:v>8.5</x:v>
      </x:c>
      <x:c r="J1023" t="str">
        <x:v>Worked</x:v>
      </x:c>
      <x:c r="K1023" t="str">
        <x:v>Employee 104356; home branch Thurrock; assigned role Operative Porter | Deployment branch: Thurrock | Actual role: Operative Porter | Jobs: 399609 | Customers: Accenture UK Ltd | Actual hours: 8.5; source records: 1</x:v>
      </x:c>
      <x:c r="L1023" t="str">
        <x:v>Include</x:v>
      </x:c>
      <x:c r="M1023"/>
      <x:c r="N1023"/>
    </x:row>
    <x:row r="1024">
      <x:c r="A1024" t="str">
        <x:v>Isaak Shockledge|2026-02-09</x:v>
      </x:c>
      <x:c r="B1024" s="888" t="n">
        <x:v>46062</x:v>
      </x:c>
      <x:c r="C1024" t="str">
        <x:v>Isaak Shockledge</x:v>
      </x:c>
      <x:c r="D1024" t="str">
        <x:v>Permanent</x:v>
      </x:c>
      <x:c r="E1024" t="str">
        <x:v>Cambridge</x:v>
      </x:c>
      <x:c r="F1024" t="str">
        <x:v>Operative Porter</x:v>
      </x:c>
      <x:c r="G1024" t="str">
        <x:v>398255</x:v>
      </x:c>
      <x:c r="H1024" t="str">
        <x:v>East &amp; North Hertfordshire NHS Trust</x:v>
      </x:c>
      <x:c r="I1024" s="22" t="n">
        <x:v>8</x:v>
      </x:c>
      <x:c r="J1024" t="str">
        <x:v>Worked</x:v>
      </x:c>
      <x:c r="K1024" t="str">
        <x:v>Employee 104162; home branch Cambridge; assigned role Operative Porter | Deployment branch: Cambridge | Actual role: Operative Porter | Jobs: 398255 | Customers: East &amp; North Hertfordshire NHS Trust | Actual hours: 8.0; source records: 1</x:v>
      </x:c>
      <x:c r="L1024" t="str">
        <x:v>Include</x:v>
      </x:c>
      <x:c r="M1024"/>
      <x:c r="N1024"/>
    </x:row>
    <x:row r="1025">
      <x:c r="A1025" t="str">
        <x:v>Isaak Shockledge|2026-02-10</x:v>
      </x:c>
      <x:c r="B1025" s="888" t="n">
        <x:v>46063</x:v>
      </x:c>
      <x:c r="C1025" t="str">
        <x:v>Isaak Shockledge</x:v>
      </x:c>
      <x:c r="D1025" t="str">
        <x:v>Permanent</x:v>
      </x:c>
      <x:c r="E1025" t="str">
        <x:v>Cambridge</x:v>
      </x:c>
      <x:c r="F1025" t="str">
        <x:v>Operative Porter</x:v>
      </x:c>
      <x:c r="G1025" t="str">
        <x:v>400144</x:v>
      </x:c>
      <x:c r="H1025" t="str">
        <x:v>GPE (BioEscalator)</x:v>
      </x:c>
      <x:c r="I1025" s="22" t="n">
        <x:v>8.5</x:v>
      </x:c>
      <x:c r="J1025" t="str">
        <x:v>Worked</x:v>
      </x:c>
      <x:c r="K1025" t="str">
        <x:v>Employee 104162; home branch Cambridge; assigned role Operative Porter | Deployment branch: Cambridge | Actual role: Operative Porter | Jobs: 400144 | Customers: GPE (BioEscalator) | Actual hours: 8.5; source records: 1</x:v>
      </x:c>
      <x:c r="L1025" t="str">
        <x:v>Include</x:v>
      </x:c>
      <x:c r="M1025"/>
      <x:c r="N1025"/>
    </x:row>
    <x:row r="1026">
      <x:c r="A1026" t="str">
        <x:v>Isaak Shockledge|2026-02-15</x:v>
      </x:c>
      <x:c r="B1026" s="888" t="n">
        <x:v>46068</x:v>
      </x:c>
      <x:c r="C1026" t="str">
        <x:v>Isaak Shockledge</x:v>
      </x:c>
      <x:c r="D1026" t="str">
        <x:v>Permanent</x:v>
      </x:c>
      <x:c r="E1026" t="str">
        <x:v>Cambridge</x:v>
      </x:c>
      <x:c r="F1026" t="str">
        <x:v>Operative Porter</x:v>
      </x:c>
      <x:c r="G1026" t="str">
        <x:v>398349</x:v>
      </x:c>
      <x:c r="H1026" t="str">
        <x:v>University of Hertfordshire</x:v>
      </x:c>
      <x:c r="I1026" s="22" t="n">
        <x:v>10.5</x:v>
      </x:c>
      <x:c r="J1026" t="str">
        <x:v>Worked</x:v>
      </x:c>
      <x:c r="K1026" t="str">
        <x:v>Employee 104162; home branch Cambridge; assigned role Operative Porter | Deployment branch: Thurrock | Actual role: Operative Porter | Jobs: 398349 | Customers: University of Hertfordshire | Actual hours: 10.5; source records: 1</x:v>
      </x:c>
      <x:c r="L1026" t="str">
        <x:v>Include</x:v>
      </x:c>
      <x:c r="M1026"/>
      <x:c r="N1026"/>
    </x:row>
    <x:row r="1027">
      <x:c r="A1027" t="str">
        <x:v>Isaak Shockledge|2026-02-23</x:v>
      </x:c>
      <x:c r="B1027" s="888" t="n">
        <x:v>46076</x:v>
      </x:c>
      <x:c r="C1027" t="str">
        <x:v>Isaak Shockledge</x:v>
      </x:c>
      <x:c r="D1027" t="str">
        <x:v>Permanent</x:v>
      </x:c>
      <x:c r="E1027" t="str">
        <x:v>Cambridge</x:v>
      </x:c>
      <x:c r="F1027" t="str">
        <x:v>Operative Porter</x:v>
      </x:c>
      <x:c r="G1027" t="str">
        <x:v>400485</x:v>
      </x:c>
      <x:c r="H1027" t="str">
        <x:v>ESTS (GB) Ltd - (Kiwa Electrical Compliance)</x:v>
      </x:c>
      <x:c r="I1027" s="22" t="n">
        <x:v>8.5</x:v>
      </x:c>
      <x:c r="J1027" t="str">
        <x:v>Worked</x:v>
      </x:c>
      <x:c r="K1027" t="str">
        <x:v>Employee 104162; home branch Cambridge; assigned role Operative Porter | Deployment branch: Cambridge | Actual role: Operative Porter | Jobs: 400485 | Customers: ESTS (GB) Ltd - (Kiwa Electrical Compliance) | Actual hours: 8.5; source records: 1</x:v>
      </x:c>
      <x:c r="L1027" t="str">
        <x:v>Include</x:v>
      </x:c>
      <x:c r="M1027"/>
      <x:c r="N1027"/>
    </x:row>
    <x:row r="1028">
      <x:c r="A1028" t="str">
        <x:v>Isaak Shockledge|2026-02-24</x:v>
      </x:c>
      <x:c r="B1028" s="888" t="n">
        <x:v>46077</x:v>
      </x:c>
      <x:c r="C1028" t="str">
        <x:v>Isaak Shockledge</x:v>
      </x:c>
      <x:c r="D1028" t="str">
        <x:v>Permanent</x:v>
      </x:c>
      <x:c r="E1028" t="str">
        <x:v>Cambridge</x:v>
      </x:c>
      <x:c r="F1028" t="str">
        <x:v>Operative Porter</x:v>
      </x:c>
      <x:c r="G1028" t="str">
        <x:v>400428</x:v>
      </x:c>
      <x:c r="H1028" t="str">
        <x:v>Cooper Surgical (HRH LOGISTICS)</x:v>
      </x:c>
      <x:c r="I1028" s="22" t="n">
        <x:v>9.5</x:v>
      </x:c>
      <x:c r="J1028" t="str">
        <x:v>Worked</x:v>
      </x:c>
      <x:c r="K1028" t="str">
        <x:v>Employee 104162; home branch Cambridge; assigned role Operative Porter | Deployment branch: Cambridge | Actual role: Operative Porter | Jobs: 400428 | Customers: Cooper Surgical (HRH LOGISTICS) | Actual hours: 9.5; source records: 1</x:v>
      </x:c>
      <x:c r="L1028" t="str">
        <x:v>Include</x:v>
      </x:c>
      <x:c r="M1028"/>
      <x:c r="N1028"/>
    </x:row>
    <x:row r="1029">
      <x:c r="A1029" t="str">
        <x:v>J Callender|2026-02-02</x:v>
      </x:c>
      <x:c r="B1029" s="888" t="n">
        <x:v>46055</x:v>
      </x:c>
      <x:c r="C1029" t="str">
        <x:v>J Callender</x:v>
      </x:c>
      <x:c r="D1029" t="str">
        <x:v>Permanent</x:v>
      </x:c>
      <x:c r="E1029" t="str">
        <x:v>Thurrock</x:v>
      </x:c>
      <x:c r="F1029" t="str">
        <x:v>Operative Porter</x:v>
      </x:c>
      <x:c r="G1029" t="str">
        <x:v>399424</x:v>
      </x:c>
      <x:c r="H1029" t="str">
        <x:v>Apple Europe Limited</x:v>
      </x:c>
      <x:c r="I1029" s="22" t="n">
        <x:v>11.5</x:v>
      </x:c>
      <x:c r="J1029" t="str">
        <x:v>Worked</x:v>
      </x:c>
      <x:c r="K1029" t="str">
        <x:v>Employee 1166; home branch Thurrock; assigned role Operative Porter | Deployment branch: Thurrock | Actual role: Operative Porter | Jobs: 399424 | Customers: Apple Europe Limited | Actual hours: 11.5; source records: 1</x:v>
      </x:c>
      <x:c r="L1029" t="str">
        <x:v>Include</x:v>
      </x:c>
      <x:c r="M1029"/>
      <x:c r="N1029"/>
    </x:row>
    <x:row r="1030">
      <x:c r="A1030" t="str">
        <x:v>J Callender|2026-02-03</x:v>
      </x:c>
      <x:c r="B1030" s="888" t="n">
        <x:v>46056</x:v>
      </x:c>
      <x:c r="C1030" t="str">
        <x:v>J Callender</x:v>
      </x:c>
      <x:c r="D1030" t="str">
        <x:v>Permanent</x:v>
      </x:c>
      <x:c r="E1030" t="str">
        <x:v>Thurrock</x:v>
      </x:c>
      <x:c r="F1030" t="str">
        <x:v>Operative Porter</x:v>
      </x:c>
      <x:c r="G1030" t="str">
        <x:v>399424</x:v>
      </x:c>
      <x:c r="H1030" t="str">
        <x:v>Apple Europe Limited</x:v>
      </x:c>
      <x:c r="I1030" s="22" t="n">
        <x:v>11.5</x:v>
      </x:c>
      <x:c r="J1030" t="str">
        <x:v>Worked</x:v>
      </x:c>
      <x:c r="K1030" t="str">
        <x:v>Employee 1166; home branch Thurrock; assigned role Operative Porter | Deployment branch: Thurrock | Actual role: Operative Porter | Jobs: 399424 | Customers: Apple Europe Limited | Actual hours: 11.5; source records: 1</x:v>
      </x:c>
      <x:c r="L1030" t="str">
        <x:v>Include</x:v>
      </x:c>
      <x:c r="M1030"/>
      <x:c r="N1030"/>
    </x:row>
    <x:row r="1031">
      <x:c r="A1031" t="str">
        <x:v>J Callender|2026-02-04</x:v>
      </x:c>
      <x:c r="B1031" s="888" t="n">
        <x:v>46057</x:v>
      </x:c>
      <x:c r="C1031" t="str">
        <x:v>J Callender</x:v>
      </x:c>
      <x:c r="D1031" t="str">
        <x:v>Permanent</x:v>
      </x:c>
      <x:c r="E1031" t="str">
        <x:v>Thurrock</x:v>
      </x:c>
      <x:c r="F1031" t="str">
        <x:v>Operative Porter</x:v>
      </x:c>
      <x:c r="G1031" t="str">
        <x:v>399424</x:v>
      </x:c>
      <x:c r="H1031" t="str">
        <x:v>Apple Europe Limited</x:v>
      </x:c>
      <x:c r="I1031" s="22" t="n">
        <x:v>11.5</x:v>
      </x:c>
      <x:c r="J1031" t="str">
        <x:v>Worked</x:v>
      </x:c>
      <x:c r="K1031" t="str">
        <x:v>Employee 1166; home branch Thurrock; assigned role Operative Porter | Deployment branch: Thurrock | Actual role: Operative Porter | Jobs: 399424 | Customers: Apple Europe Limited | Actual hours: 11.5; source records: 1</x:v>
      </x:c>
      <x:c r="L1031" t="str">
        <x:v>Include</x:v>
      </x:c>
      <x:c r="M1031"/>
      <x:c r="N1031"/>
    </x:row>
    <x:row r="1032">
      <x:c r="A1032" t="str">
        <x:v>J Callender|2026-02-05</x:v>
      </x:c>
      <x:c r="B1032" s="888" t="n">
        <x:v>46058</x:v>
      </x:c>
      <x:c r="C1032" t="str">
        <x:v>J Callender</x:v>
      </x:c>
      <x:c r="D1032" t="str">
        <x:v>Permanent</x:v>
      </x:c>
      <x:c r="E1032" t="str">
        <x:v>Thurrock</x:v>
      </x:c>
      <x:c r="F1032" t="str">
        <x:v>Operative Porter</x:v>
      </x:c>
      <x:c r="G1032" t="str">
        <x:v>399424</x:v>
      </x:c>
      <x:c r="H1032" t="str">
        <x:v>Apple Europe Limited</x:v>
      </x:c>
      <x:c r="I1032" s="22" t="n">
        <x:v>11.5</x:v>
      </x:c>
      <x:c r="J1032" t="str">
        <x:v>Worked</x:v>
      </x:c>
      <x:c r="K1032" t="str">
        <x:v>Employee 1166; home branch Thurrock; assigned role Operative Porter | Deployment branch: Thurrock | Actual role: Operative Porter | Jobs: 399424 | Customers: Apple Europe Limited | Actual hours: 11.5; source records: 1</x:v>
      </x:c>
      <x:c r="L1032" t="str">
        <x:v>Include</x:v>
      </x:c>
      <x:c r="M1032"/>
      <x:c r="N1032"/>
    </x:row>
    <x:row r="1033">
      <x:c r="A1033" t="str">
        <x:v>J Callender|2026-02-06</x:v>
      </x:c>
      <x:c r="B1033" s="888" t="n">
        <x:v>46059</x:v>
      </x:c>
      <x:c r="C1033" t="str">
        <x:v>J Callender</x:v>
      </x:c>
      <x:c r="D1033" t="str">
        <x:v>Permanent</x:v>
      </x:c>
      <x:c r="E1033" t="str">
        <x:v>Thurrock</x:v>
      </x:c>
      <x:c r="F1033" t="str">
        <x:v>Operative Porter</x:v>
      </x:c>
      <x:c r="G1033" t="str">
        <x:v>399424</x:v>
      </x:c>
      <x:c r="H1033" t="str">
        <x:v>Apple Europe Limited</x:v>
      </x:c>
      <x:c r="I1033" s="22" t="n">
        <x:v>11.5</x:v>
      </x:c>
      <x:c r="J1033" t="str">
        <x:v>Worked</x:v>
      </x:c>
      <x:c r="K1033" t="str">
        <x:v>Employee 1166; home branch Thurrock; assigned role Operative Porter | Deployment branch: Thurrock | Actual role: Operative Porter | Jobs: 399424 | Customers: Apple Europe Limited | Actual hours: 11.5; source records: 1</x:v>
      </x:c>
      <x:c r="L1033" t="str">
        <x:v>Include</x:v>
      </x:c>
      <x:c r="M1033"/>
      <x:c r="N1033"/>
    </x:row>
    <x:row r="1034">
      <x:c r="A1034" t="str">
        <x:v>J Callender|2026-02-07</x:v>
      </x:c>
      <x:c r="B1034" s="888" t="n">
        <x:v>46060</x:v>
      </x:c>
      <x:c r="C1034" t="str">
        <x:v>J Callender</x:v>
      </x:c>
      <x:c r="D1034" t="str">
        <x:v>Permanent</x:v>
      </x:c>
      <x:c r="E1034" t="str">
        <x:v>Thurrock</x:v>
      </x:c>
      <x:c r="F1034" t="str">
        <x:v>Operative Porter</x:v>
      </x:c>
      <x:c r="G1034" t="str">
        <x:v>396207A</x:v>
      </x:c>
      <x:c r="H1034" t="str">
        <x:v>Linklaters LLP</x:v>
      </x:c>
      <x:c r="I1034" s="22" t="n">
        <x:v>9</x:v>
      </x:c>
      <x:c r="J1034" t="str">
        <x:v>Worked</x:v>
      </x:c>
      <x:c r="K1034" t="str">
        <x:v>Employee 1166; home branch Thurrock; assigned role Operative Porter | Deployment branch: Thurrock | Actual role: Operative Porter | Jobs: 396207A | Customers: Linklaters LLP | Actual hours: 9.0; source records: 1</x:v>
      </x:c>
      <x:c r="L1034" t="str">
        <x:v>Include</x:v>
      </x:c>
      <x:c r="M1034"/>
      <x:c r="N1034"/>
    </x:row>
    <x:row r="1035">
      <x:c r="A1035" t="str">
        <x:v>J Callender|2026-02-09</x:v>
      </x:c>
      <x:c r="B1035" s="888" t="n">
        <x:v>46062</x:v>
      </x:c>
      <x:c r="C1035" t="str">
        <x:v>J Callender</x:v>
      </x:c>
      <x:c r="D1035" t="str">
        <x:v>Permanent</x:v>
      </x:c>
      <x:c r="E1035" t="str">
        <x:v>Thurrock</x:v>
      </x:c>
      <x:c r="F1035" t="str">
        <x:v>Operative Porter</x:v>
      </x:c>
      <x:c r="G1035"/>
      <x:c r="H1035"/>
      <x:c r="I1035" s="22" t="n">
        <x:v>0</x:v>
      </x:c>
      <x:c r="J1035" t="str">
        <x:v>Annual leave</x:v>
      </x:c>
      <x:c r="K1035" t="str">
        <x:v>Employee 1166; home branch Thurrock; assigned role Operative Porter | Leave: Annual Leave (Days) | Leave calendar basis: Fixed schedule</x:v>
      </x:c>
      <x:c r="L1035" t="str">
        <x:v>Include</x:v>
      </x:c>
      <x:c r="M1035"/>
      <x:c r="N1035"/>
    </x:row>
    <x:row r="1036">
      <x:c r="A1036" t="str">
        <x:v>J Callender|2026-02-10</x:v>
      </x:c>
      <x:c r="B1036" s="888" t="n">
        <x:v>46063</x:v>
      </x:c>
      <x:c r="C1036" t="str">
        <x:v>J Callender</x:v>
      </x:c>
      <x:c r="D1036" t="str">
        <x:v>Permanent</x:v>
      </x:c>
      <x:c r="E1036" t="str">
        <x:v>Thurrock</x:v>
      </x:c>
      <x:c r="F1036" t="str">
        <x:v>Operative Porter</x:v>
      </x:c>
      <x:c r="G1036"/>
      <x:c r="H1036"/>
      <x:c r="I1036" s="22" t="n">
        <x:v>0</x:v>
      </x:c>
      <x:c r="J1036" t="str">
        <x:v>Annual leave</x:v>
      </x:c>
      <x:c r="K1036" t="str">
        <x:v>Employee 1166; home branch Thurrock; assigned role Operative Porter | Leave: Annual Leave (Days) | Leave calendar basis: Fixed schedule</x:v>
      </x:c>
      <x:c r="L1036" t="str">
        <x:v>Include</x:v>
      </x:c>
      <x:c r="M1036"/>
      <x:c r="N1036"/>
    </x:row>
    <x:row r="1037">
      <x:c r="A1037" t="str">
        <x:v>J Callender|2026-02-11</x:v>
      </x:c>
      <x:c r="B1037" s="888" t="n">
        <x:v>46064</x:v>
      </x:c>
      <x:c r="C1037" t="str">
        <x:v>J Callender</x:v>
      </x:c>
      <x:c r="D1037" t="str">
        <x:v>Permanent</x:v>
      </x:c>
      <x:c r="E1037" t="str">
        <x:v>Thurrock</x:v>
      </x:c>
      <x:c r="F1037" t="str">
        <x:v>Operative Porter</x:v>
      </x:c>
      <x:c r="G1037" t="str">
        <x:v>399424</x:v>
      </x:c>
      <x:c r="H1037" t="str">
        <x:v>Apple Europe Limited</x:v>
      </x:c>
      <x:c r="I1037" s="22" t="n">
        <x:v>11.5</x:v>
      </x:c>
      <x:c r="J1037" t="str">
        <x:v>Worked</x:v>
      </x:c>
      <x:c r="K1037" t="str">
        <x:v>Employee 1166; home branch Thurrock; assigned role Operative Porter | Deployment branch: Thurrock | Actual role: Operative Porter | Jobs: 399424 | Customers: Apple Europe Limited | Actual hours: 11.5; source records: 1</x:v>
      </x:c>
      <x:c r="L1037" t="str">
        <x:v>Include</x:v>
      </x:c>
      <x:c r="M1037"/>
      <x:c r="N1037"/>
    </x:row>
    <x:row r="1038">
      <x:c r="A1038" t="str">
        <x:v>J Callender|2026-02-12</x:v>
      </x:c>
      <x:c r="B1038" s="888" t="n">
        <x:v>46065</x:v>
      </x:c>
      <x:c r="C1038" t="str">
        <x:v>J Callender</x:v>
      </x:c>
      <x:c r="D1038" t="str">
        <x:v>Permanent</x:v>
      </x:c>
      <x:c r="E1038" t="str">
        <x:v>Thurrock</x:v>
      </x:c>
      <x:c r="F1038" t="str">
        <x:v>Operative Porter</x:v>
      </x:c>
      <x:c r="G1038" t="str">
        <x:v>399424</x:v>
      </x:c>
      <x:c r="H1038" t="str">
        <x:v>Apple Europe Limited</x:v>
      </x:c>
      <x:c r="I1038" s="22" t="n">
        <x:v>11.5</x:v>
      </x:c>
      <x:c r="J1038" t="str">
        <x:v>Worked</x:v>
      </x:c>
      <x:c r="K1038" t="str">
        <x:v>Employee 1166; home branch Thurrock; assigned role Operative Porter | Deployment branch: Thurrock | Actual role: Operative Porter | Jobs: 399424 | Customers: Apple Europe Limited | Actual hours: 11.5; source records: 1</x:v>
      </x:c>
      <x:c r="L1038" t="str">
        <x:v>Include</x:v>
      </x:c>
      <x:c r="M1038"/>
      <x:c r="N1038"/>
    </x:row>
    <x:row r="1039">
      <x:c r="A1039" t="str">
        <x:v>J Callender|2026-02-13</x:v>
      </x:c>
      <x:c r="B1039" s="888" t="n">
        <x:v>46066</x:v>
      </x:c>
      <x:c r="C1039" t="str">
        <x:v>J Callender</x:v>
      </x:c>
      <x:c r="D1039" t="str">
        <x:v>Permanent</x:v>
      </x:c>
      <x:c r="E1039" t="str">
        <x:v>Thurrock</x:v>
      </x:c>
      <x:c r="F1039" t="str">
        <x:v>Operative Porter</x:v>
      </x:c>
      <x:c r="G1039" t="str">
        <x:v>399424</x:v>
      </x:c>
      <x:c r="H1039" t="str">
        <x:v>Apple Europe Limited</x:v>
      </x:c>
      <x:c r="I1039" s="22" t="n">
        <x:v>12.5</x:v>
      </x:c>
      <x:c r="J1039" t="str">
        <x:v>Worked — 2 records</x:v>
      </x:c>
      <x:c r="K1039" t="str">
        <x:v>Employee 1166; home branch Thurrock; assigned role Operative Porter | Deployment branch: Thurrock | Actual role: Operative Porter | Jobs: 399424 | Customers: Apple Europe Limited | Actual hours: 12.5; source records: 2</x:v>
      </x:c>
      <x:c r="L1039" t="str">
        <x:v>Include</x:v>
      </x:c>
      <x:c r="M1039"/>
      <x:c r="N1039"/>
    </x:row>
    <x:row r="1040">
      <x:c r="A1040" t="str">
        <x:v>J Callender|2026-02-14</x:v>
      </x:c>
      <x:c r="B1040" s="888" t="n">
        <x:v>46067</x:v>
      </x:c>
      <x:c r="C1040" t="str">
        <x:v>J Callender</x:v>
      </x:c>
      <x:c r="D1040" t="str">
        <x:v>Permanent</x:v>
      </x:c>
      <x:c r="E1040" t="str">
        <x:v>Thurrock</x:v>
      </x:c>
      <x:c r="F1040" t="str">
        <x:v>Operative Porter</x:v>
      </x:c>
      <x:c r="G1040" t="str">
        <x:v>396207A</x:v>
      </x:c>
      <x:c r="H1040" t="str">
        <x:v>Linklaters LLP</x:v>
      </x:c>
      <x:c r="I1040" s="22" t="n">
        <x:v>9.5</x:v>
      </x:c>
      <x:c r="J1040" t="str">
        <x:v>Worked</x:v>
      </x:c>
      <x:c r="K1040" t="str">
        <x:v>Employee 1166; home branch Thurrock; assigned role Operative Porter | Deployment branch: Thurrock | Actual role: Operative Porter | Jobs: 396207A | Customers: Linklaters LLP | Actual hours: 9.5; source records: 1</x:v>
      </x:c>
      <x:c r="L1040" t="str">
        <x:v>Include</x:v>
      </x:c>
      <x:c r="M1040"/>
      <x:c r="N1040"/>
    </x:row>
    <x:row r="1041">
      <x:c r="A1041" t="str">
        <x:v>J Callender|2026-02-15</x:v>
      </x:c>
      <x:c r="B1041" s="888" t="n">
        <x:v>46068</x:v>
      </x:c>
      <x:c r="C1041" t="str">
        <x:v>J Callender</x:v>
      </x:c>
      <x:c r="D1041" t="str">
        <x:v>Permanent</x:v>
      </x:c>
      <x:c r="E1041" t="str">
        <x:v>Thurrock</x:v>
      </x:c>
      <x:c r="F1041" t="str">
        <x:v>Operative Porter</x:v>
      </x:c>
      <x:c r="G1041" t="str">
        <x:v>396207A</x:v>
      </x:c>
      <x:c r="H1041" t="str">
        <x:v>Linklaters LLP</x:v>
      </x:c>
      <x:c r="I1041" s="22" t="n">
        <x:v>10</x:v>
      </x:c>
      <x:c r="J1041" t="str">
        <x:v>Worked</x:v>
      </x:c>
      <x:c r="K1041" t="str">
        <x:v>Employee 1166; home branch Thurrock; assigned role Operative Porter | Deployment branch: Thurrock | Actual role: Operative Porter | Jobs: 396207A | Customers: Linklaters LLP | Actual hours: 10.0; source records: 1</x:v>
      </x:c>
      <x:c r="L1041" t="str">
        <x:v>Include</x:v>
      </x:c>
      <x:c r="M1041"/>
      <x:c r="N1041"/>
    </x:row>
    <x:row r="1042">
      <x:c r="A1042" t="str">
        <x:v>J Callender|2026-02-16</x:v>
      </x:c>
      <x:c r="B1042" s="888" t="n">
        <x:v>46069</x:v>
      </x:c>
      <x:c r="C1042" t="str">
        <x:v>J Callender</x:v>
      </x:c>
      <x:c r="D1042" t="str">
        <x:v>Permanent</x:v>
      </x:c>
      <x:c r="E1042" t="str">
        <x:v>Thurrock</x:v>
      </x:c>
      <x:c r="F1042" t="str">
        <x:v>Operative Porter</x:v>
      </x:c>
      <x:c r="G1042" t="str">
        <x:v>399424, 399426</x:v>
      </x:c>
      <x:c r="H1042" t="str">
        <x:v>Apple Europe Limited</x:v>
      </x:c>
      <x:c r="I1042" s="22" t="n">
        <x:v>12.5</x:v>
      </x:c>
      <x:c r="J1042" t="str">
        <x:v>Worked — 2 records</x:v>
      </x:c>
      <x:c r="K1042" t="str">
        <x:v>Employee 1166; home branch Thurrock; assigned role Operative Porter | Deployment branch: Thurrock | Actual role: Operative Porter, Operative Skilled | Jobs: 399424, 399426 | Customers: Apple Europe Limited | Actual hours: 12.5; source records: 2</x:v>
      </x:c>
      <x:c r="L1042" t="str">
        <x:v>Include</x:v>
      </x:c>
      <x:c r="M1042"/>
      <x:c r="N1042"/>
    </x:row>
    <x:row r="1043">
      <x:c r="A1043" t="str">
        <x:v>J Callender|2026-02-17</x:v>
      </x:c>
      <x:c r="B1043" s="888" t="n">
        <x:v>46070</x:v>
      </x:c>
      <x:c r="C1043" t="str">
        <x:v>J Callender</x:v>
      </x:c>
      <x:c r="D1043" t="str">
        <x:v>Permanent</x:v>
      </x:c>
      <x:c r="E1043" t="str">
        <x:v>Thurrock</x:v>
      </x:c>
      <x:c r="F1043" t="str">
        <x:v>Operative Porter</x:v>
      </x:c>
      <x:c r="G1043" t="str">
        <x:v>399424</x:v>
      </x:c>
      <x:c r="H1043" t="str">
        <x:v>Apple Europe Limited</x:v>
      </x:c>
      <x:c r="I1043" s="22" t="n">
        <x:v>12</x:v>
      </x:c>
      <x:c r="J1043" t="str">
        <x:v>Worked</x:v>
      </x:c>
      <x:c r="K1043" t="str">
        <x:v>Employee 1166; home branch Thurrock; assigned role Operative Porter | Deployment branch: Thurrock | Actual role: Operative Porter | Jobs: 399424 | Customers: Apple Europe Limited | Actual hours: 12.0; source records: 1</x:v>
      </x:c>
      <x:c r="L1043" t="str">
        <x:v>Include</x:v>
      </x:c>
      <x:c r="M1043"/>
      <x:c r="N1043"/>
    </x:row>
    <x:row r="1044">
      <x:c r="A1044" t="str">
        <x:v>J Callender|2026-02-18</x:v>
      </x:c>
      <x:c r="B1044" s="888" t="n">
        <x:v>46071</x:v>
      </x:c>
      <x:c r="C1044" t="str">
        <x:v>J Callender</x:v>
      </x:c>
      <x:c r="D1044" t="str">
        <x:v>Permanent</x:v>
      </x:c>
      <x:c r="E1044" t="str">
        <x:v>Thurrock</x:v>
      </x:c>
      <x:c r="F1044" t="str">
        <x:v>Operative Porter</x:v>
      </x:c>
      <x:c r="G1044"/>
      <x:c r="H1044"/>
      <x:c r="I1044" s="22" t="n">
        <x:v>0</x:v>
      </x:c>
      <x:c r="J1044" t="str">
        <x:v>Annual leave</x:v>
      </x:c>
      <x:c r="K1044" t="str">
        <x:v>Employee 1166; home branch Thurrock; assigned role Operative Porter | Leave: Annual Leave (Days) | Leave calendar basis: Fixed schedule</x:v>
      </x:c>
      <x:c r="L1044" t="str">
        <x:v>Include</x:v>
      </x:c>
      <x:c r="M1044"/>
      <x:c r="N1044"/>
    </x:row>
    <x:row r="1045">
      <x:c r="A1045" t="str">
        <x:v>J Callender|2026-02-19</x:v>
      </x:c>
      <x:c r="B1045" s="888" t="n">
        <x:v>46072</x:v>
      </x:c>
      <x:c r="C1045" t="str">
        <x:v>J Callender</x:v>
      </x:c>
      <x:c r="D1045" t="str">
        <x:v>Permanent</x:v>
      </x:c>
      <x:c r="E1045" t="str">
        <x:v>Thurrock</x:v>
      </x:c>
      <x:c r="F1045" t="str">
        <x:v>Operative Porter</x:v>
      </x:c>
      <x:c r="G1045" t="str">
        <x:v>399424, 399426</x:v>
      </x:c>
      <x:c r="H1045" t="str">
        <x:v>Apple Europe Limited</x:v>
      </x:c>
      <x:c r="I1045" s="22" t="n">
        <x:v>13.5</x:v>
      </x:c>
      <x:c r="J1045" t="str">
        <x:v>Worked — 2 records</x:v>
      </x:c>
      <x:c r="K1045" t="str">
        <x:v>Employee 1166; home branch Thurrock; assigned role Operative Porter | Deployment branch: Thurrock | Actual role: Operative Porter, Operative Skilled | Jobs: 399424, 399426 | Customers: Apple Europe Limited | Actual hours: 13.5; source records: 2</x:v>
      </x:c>
      <x:c r="L1045" t="str">
        <x:v>Include</x:v>
      </x:c>
      <x:c r="M1045"/>
      <x:c r="N1045"/>
    </x:row>
    <x:row r="1046">
      <x:c r="A1046" t="str">
        <x:v>J Callender|2026-02-20</x:v>
      </x:c>
      <x:c r="B1046" s="888" t="n">
        <x:v>46073</x:v>
      </x:c>
      <x:c r="C1046" t="str">
        <x:v>J Callender</x:v>
      </x:c>
      <x:c r="D1046" t="str">
        <x:v>Permanent</x:v>
      </x:c>
      <x:c r="E1046" t="str">
        <x:v>Thurrock</x:v>
      </x:c>
      <x:c r="F1046" t="str">
        <x:v>Operative Porter</x:v>
      </x:c>
      <x:c r="G1046" t="str">
        <x:v>399424</x:v>
      </x:c>
      <x:c r="H1046" t="str">
        <x:v>Apple Europe Limited</x:v>
      </x:c>
      <x:c r="I1046" s="22" t="n">
        <x:v>12.5</x:v>
      </x:c>
      <x:c r="J1046" t="str">
        <x:v>Worked — 2 records</x:v>
      </x:c>
      <x:c r="K1046" t="str">
        <x:v>Employee 1166; home branch Thurrock; assigned role Operative Porter | Deployment branch: Thurrock | Actual role: Operative Porter | Jobs: 399424 | Customers: Apple Europe Limited | Actual hours: 12.5; source records: 2</x:v>
      </x:c>
      <x:c r="L1046" t="str">
        <x:v>Include</x:v>
      </x:c>
      <x:c r="M1046"/>
      <x:c r="N1046"/>
    </x:row>
    <x:row r="1047">
      <x:c r="A1047" t="str">
        <x:v>J Callender|2026-02-21</x:v>
      </x:c>
      <x:c r="B1047" s="888" t="n">
        <x:v>46074</x:v>
      </x:c>
      <x:c r="C1047" t="str">
        <x:v>J Callender</x:v>
      </x:c>
      <x:c r="D1047" t="str">
        <x:v>Permanent</x:v>
      </x:c>
      <x:c r="E1047" t="str">
        <x:v>Thurrock</x:v>
      </x:c>
      <x:c r="F1047" t="str">
        <x:v>Operative Porter</x:v>
      </x:c>
      <x:c r="G1047" t="str">
        <x:v>396207A</x:v>
      </x:c>
      <x:c r="H1047" t="str">
        <x:v>Linklaters LLP</x:v>
      </x:c>
      <x:c r="I1047" s="22" t="n">
        <x:v>10.5</x:v>
      </x:c>
      <x:c r="J1047" t="str">
        <x:v>Worked</x:v>
      </x:c>
      <x:c r="K1047" t="str">
        <x:v>Employee 1166; home branch Thurrock; assigned role Operative Porter | Deployment branch: Thurrock | Actual role: Operative Porter | Jobs: 396207A | Customers: Linklaters LLP | Actual hours: 10.5; source records: 1</x:v>
      </x:c>
      <x:c r="L1047" t="str">
        <x:v>Include</x:v>
      </x:c>
      <x:c r="M1047"/>
      <x:c r="N1047"/>
    </x:row>
    <x:row r="1048">
      <x:c r="A1048" t="str">
        <x:v>J Callender|2026-02-23</x:v>
      </x:c>
      <x:c r="B1048" s="888" t="n">
        <x:v>46076</x:v>
      </x:c>
      <x:c r="C1048" t="str">
        <x:v>J Callender</x:v>
      </x:c>
      <x:c r="D1048" t="str">
        <x:v>Permanent</x:v>
      </x:c>
      <x:c r="E1048" t="str">
        <x:v>Thurrock</x:v>
      </x:c>
      <x:c r="F1048" t="str">
        <x:v>Operative Porter</x:v>
      </x:c>
      <x:c r="G1048"/>
      <x:c r="H1048"/>
      <x:c r="I1048" s="22" t="n">
        <x:v>0</x:v>
      </x:c>
      <x:c r="J1048" t="str">
        <x:v>Annual leave</x:v>
      </x:c>
      <x:c r="K1048" t="str">
        <x:v>Employee 1166; home branch Thurrock; assigned role Operative Porter | Leave: Annual Leave (Days) | Leave calendar basis: Fixed schedule</x:v>
      </x:c>
      <x:c r="L1048" t="str">
        <x:v>Include</x:v>
      </x:c>
      <x:c r="M1048"/>
      <x:c r="N1048"/>
    </x:row>
    <x:row r="1049">
      <x:c r="A1049" t="str">
        <x:v>J Callender|2026-02-24</x:v>
      </x:c>
      <x:c r="B1049" s="888" t="n">
        <x:v>46077</x:v>
      </x:c>
      <x:c r="C1049" t="str">
        <x:v>J Callender</x:v>
      </x:c>
      <x:c r="D1049" t="str">
        <x:v>Permanent</x:v>
      </x:c>
      <x:c r="E1049" t="str">
        <x:v>Thurrock</x:v>
      </x:c>
      <x:c r="F1049" t="str">
        <x:v>Operative Porter</x:v>
      </x:c>
      <x:c r="G1049"/>
      <x:c r="H1049"/>
      <x:c r="I1049" s="22" t="n">
        <x:v>0</x:v>
      </x:c>
      <x:c r="J1049" t="str">
        <x:v>Annual leave</x:v>
      </x:c>
      <x:c r="K1049" t="str">
        <x:v>Employee 1166; home branch Thurrock; assigned role Operative Porter | Leave: Annual Leave (Days) | Leave calendar basis: Fixed schedule</x:v>
      </x:c>
      <x:c r="L1049" t="str">
        <x:v>Include</x:v>
      </x:c>
      <x:c r="M1049"/>
      <x:c r="N1049"/>
    </x:row>
    <x:row r="1050">
      <x:c r="A1050" t="str">
        <x:v>J Callender|2026-02-25</x:v>
      </x:c>
      <x:c r="B1050" s="888" t="n">
        <x:v>46078</x:v>
      </x:c>
      <x:c r="C1050" t="str">
        <x:v>J Callender</x:v>
      </x:c>
      <x:c r="D1050" t="str">
        <x:v>Permanent</x:v>
      </x:c>
      <x:c r="E1050" t="str">
        <x:v>Thurrock</x:v>
      </x:c>
      <x:c r="F1050" t="str">
        <x:v>Operative Porter</x:v>
      </x:c>
      <x:c r="G1050" t="str">
        <x:v>399424</x:v>
      </x:c>
      <x:c r="H1050" t="str">
        <x:v>Apple Europe Limited</x:v>
      </x:c>
      <x:c r="I1050" s="22" t="n">
        <x:v>11.5</x:v>
      </x:c>
      <x:c r="J1050" t="str">
        <x:v>Worked</x:v>
      </x:c>
      <x:c r="K1050" t="str">
        <x:v>Employee 1166; home branch Thurrock; assigned role Operative Porter | Deployment branch: Thurrock | Actual role: Operative Porter | Jobs: 399424 | Customers: Apple Europe Limited | Actual hours: 11.5; source records: 1</x:v>
      </x:c>
      <x:c r="L1050" t="str">
        <x:v>Include</x:v>
      </x:c>
      <x:c r="M1050"/>
      <x:c r="N1050"/>
    </x:row>
    <x:row r="1051">
      <x:c r="A1051" t="str">
        <x:v>J Callender|2026-02-26</x:v>
      </x:c>
      <x:c r="B1051" s="888" t="n">
        <x:v>46079</x:v>
      </x:c>
      <x:c r="C1051" t="str">
        <x:v>J Callender</x:v>
      </x:c>
      <x:c r="D1051" t="str">
        <x:v>Permanent</x:v>
      </x:c>
      <x:c r="E1051" t="str">
        <x:v>Thurrock</x:v>
      </x:c>
      <x:c r="F1051" t="str">
        <x:v>Operative Porter</x:v>
      </x:c>
      <x:c r="G1051" t="str">
        <x:v>399424</x:v>
      </x:c>
      <x:c r="H1051" t="str">
        <x:v>Apple Europe Limited</x:v>
      </x:c>
      <x:c r="I1051" s="22" t="n">
        <x:v>11.5</x:v>
      </x:c>
      <x:c r="J1051" t="str">
        <x:v>Worked</x:v>
      </x:c>
      <x:c r="K1051" t="str">
        <x:v>Employee 1166; home branch Thurrock; assigned role Operative Porter | Deployment branch: Thurrock | Actual role: Operative Porter | Jobs: 399424 | Customers: Apple Europe Limited | Actual hours: 11.5; source records: 1</x:v>
      </x:c>
      <x:c r="L1051" t="str">
        <x:v>Include</x:v>
      </x:c>
      <x:c r="M1051"/>
      <x:c r="N1051"/>
    </x:row>
    <x:row r="1052">
      <x:c r="A1052" t="str">
        <x:v>J Callender|2026-02-27</x:v>
      </x:c>
      <x:c r="B1052" s="888" t="n">
        <x:v>46080</x:v>
      </x:c>
      <x:c r="C1052" t="str">
        <x:v>J Callender</x:v>
      </x:c>
      <x:c r="D1052" t="str">
        <x:v>Permanent</x:v>
      </x:c>
      <x:c r="E1052" t="str">
        <x:v>Thurrock</x:v>
      </x:c>
      <x:c r="F1052" t="str">
        <x:v>Operative Porter</x:v>
      </x:c>
      <x:c r="G1052" t="str">
        <x:v>399424</x:v>
      </x:c>
      <x:c r="H1052" t="str">
        <x:v>Apple Europe Limited</x:v>
      </x:c>
      <x:c r="I1052" s="22" t="n">
        <x:v>11.5</x:v>
      </x:c>
      <x:c r="J1052" t="str">
        <x:v>Worked</x:v>
      </x:c>
      <x:c r="K1052" t="str">
        <x:v>Employee 1166; home branch Thurrock; assigned role Operative Porter | Deployment branch: Thurrock | Actual role: Operative Porter | Jobs: 399424 | Customers: Apple Europe Limited | Actual hours: 11.5; source records: 1</x:v>
      </x:c>
      <x:c r="L1052" t="str">
        <x:v>Include</x:v>
      </x:c>
      <x:c r="M1052"/>
      <x:c r="N1052"/>
    </x:row>
    <x:row r="1053">
      <x:c r="A1053" t="str">
        <x:v>J Kiero-Watson|2026-02-02</x:v>
      </x:c>
      <x:c r="B1053" s="888" t="n">
        <x:v>46055</x:v>
      </x:c>
      <x:c r="C1053" t="str">
        <x:v>J Kiero-Watson</x:v>
      </x:c>
      <x:c r="D1053" t="str">
        <x:v>Permanent</x:v>
      </x:c>
      <x:c r="E1053" t="str">
        <x:v>Croydon</x:v>
      </x:c>
      <x:c r="F1053" t="str">
        <x:v>Operative Skilled</x:v>
      </x:c>
      <x:c r="G1053" t="str">
        <x:v>399017</x:v>
      </x:c>
      <x:c r="H1053" t="str">
        <x:v>Apple Europe Ltd</x:v>
      </x:c>
      <x:c r="I1053" s="22" t="n">
        <x:v>10</x:v>
      </x:c>
      <x:c r="J1053" t="str">
        <x:v>Worked</x:v>
      </x:c>
      <x:c r="K1053" t="str">
        <x:v>Employee 103857; home branch Croydon; assigned role Operative Skilled | Deployment branch: Croydon | Actual role: Operative Porter | Jobs: 399017 | Customers: Apple Europe Ltd | Actual hours: 10.0; source records: 1</x:v>
      </x:c>
      <x:c r="L1053" t="str">
        <x:v>Include</x:v>
      </x:c>
      <x:c r="M1053"/>
      <x:c r="N1053"/>
    </x:row>
    <x:row r="1054">
      <x:c r="A1054" t="str">
        <x:v>J Kiero-Watson|2026-02-03</x:v>
      </x:c>
      <x:c r="B1054" s="888" t="n">
        <x:v>46056</x:v>
      </x:c>
      <x:c r="C1054" t="str">
        <x:v>J Kiero-Watson</x:v>
      </x:c>
      <x:c r="D1054" t="str">
        <x:v>Permanent</x:v>
      </x:c>
      <x:c r="E1054" t="str">
        <x:v>Croydon</x:v>
      </x:c>
      <x:c r="F1054" t="str">
        <x:v>Operative Skilled</x:v>
      </x:c>
      <x:c r="G1054" t="str">
        <x:v>399017</x:v>
      </x:c>
      <x:c r="H1054" t="str">
        <x:v>Apple Europe Ltd</x:v>
      </x:c>
      <x:c r="I1054" s="22" t="n">
        <x:v>10</x:v>
      </x:c>
      <x:c r="J1054" t="str">
        <x:v>Worked</x:v>
      </x:c>
      <x:c r="K1054" t="str">
        <x:v>Employee 103857; home branch Croydon; assigned role Operative Skilled | Deployment branch: Croydon | Actual role: Operative Porter | Jobs: 399017 | Customers: Apple Europe Ltd | Actual hours: 10.0; source records: 1</x:v>
      </x:c>
      <x:c r="L1054" t="str">
        <x:v>Include</x:v>
      </x:c>
      <x:c r="M1054"/>
      <x:c r="N1054"/>
    </x:row>
    <x:row r="1055">
      <x:c r="A1055" t="str">
        <x:v>J Kiero-Watson|2026-02-04</x:v>
      </x:c>
      <x:c r="B1055" s="888" t="n">
        <x:v>46057</x:v>
      </x:c>
      <x:c r="C1055" t="str">
        <x:v>J Kiero-Watson</x:v>
      </x:c>
      <x:c r="D1055" t="str">
        <x:v>Permanent</x:v>
      </x:c>
      <x:c r="E1055" t="str">
        <x:v>Croydon</x:v>
      </x:c>
      <x:c r="F1055" t="str">
        <x:v>Operative Skilled</x:v>
      </x:c>
      <x:c r="G1055" t="str">
        <x:v>399017</x:v>
      </x:c>
      <x:c r="H1055" t="str">
        <x:v>Apple Europe Ltd</x:v>
      </x:c>
      <x:c r="I1055" s="22" t="n">
        <x:v>10</x:v>
      </x:c>
      <x:c r="J1055" t="str">
        <x:v>Worked</x:v>
      </x:c>
      <x:c r="K1055" t="str">
        <x:v>Employee 103857; home branch Croydon; assigned role Operative Skilled | Deployment branch: Croydon | Actual role: Operative Porter | Jobs: 399017 | Customers: Apple Europe Ltd | Actual hours: 10.0; source records: 1</x:v>
      </x:c>
      <x:c r="L1055" t="str">
        <x:v>Include</x:v>
      </x:c>
      <x:c r="M1055"/>
      <x:c r="N1055"/>
    </x:row>
    <x:row r="1056">
      <x:c r="A1056" t="str">
        <x:v>J Kiero-Watson|2026-02-05</x:v>
      </x:c>
      <x:c r="B1056" s="888" t="n">
        <x:v>46058</x:v>
      </x:c>
      <x:c r="C1056" t="str">
        <x:v>J Kiero-Watson</x:v>
      </x:c>
      <x:c r="D1056" t="str">
        <x:v>Permanent</x:v>
      </x:c>
      <x:c r="E1056" t="str">
        <x:v>Croydon</x:v>
      </x:c>
      <x:c r="F1056" t="str">
        <x:v>Operative Skilled</x:v>
      </x:c>
      <x:c r="G1056" t="str">
        <x:v>399017</x:v>
      </x:c>
      <x:c r="H1056" t="str">
        <x:v>Apple Europe Ltd</x:v>
      </x:c>
      <x:c r="I1056" s="22" t="n">
        <x:v>10</x:v>
      </x:c>
      <x:c r="J1056" t="str">
        <x:v>Worked</x:v>
      </x:c>
      <x:c r="K1056" t="str">
        <x:v>Employee 103857; home branch Croydon; assigned role Operative Skilled | Deployment branch: Croydon | Actual role: Operative Porter | Jobs: 399017 | Customers: Apple Europe Ltd | Actual hours: 10.0; source records: 1</x:v>
      </x:c>
      <x:c r="L1056" t="str">
        <x:v>Include</x:v>
      </x:c>
      <x:c r="M1056"/>
      <x:c r="N1056"/>
    </x:row>
    <x:row r="1057">
      <x:c r="A1057" t="str">
        <x:v>J Kiero-Watson|2026-02-06</x:v>
      </x:c>
      <x:c r="B1057" s="888" t="n">
        <x:v>46059</x:v>
      </x:c>
      <x:c r="C1057" t="str">
        <x:v>J Kiero-Watson</x:v>
      </x:c>
      <x:c r="D1057" t="str">
        <x:v>Permanent</x:v>
      </x:c>
      <x:c r="E1057" t="str">
        <x:v>Croydon</x:v>
      </x:c>
      <x:c r="F1057" t="str">
        <x:v>Operative Skilled</x:v>
      </x:c>
      <x:c r="G1057" t="str">
        <x:v>399017</x:v>
      </x:c>
      <x:c r="H1057" t="str">
        <x:v>Apple Europe Ltd</x:v>
      </x:c>
      <x:c r="I1057" s="22" t="n">
        <x:v>10</x:v>
      </x:c>
      <x:c r="J1057" t="str">
        <x:v>Worked</x:v>
      </x:c>
      <x:c r="K1057" t="str">
        <x:v>Employee 103857; home branch Croydon; assigned role Operative Skilled | Deployment branch: Croydon | Actual role: Operative Porter | Jobs: 399017 | Customers: Apple Europe Ltd | Actual hours: 10.0; source records: 1</x:v>
      </x:c>
      <x:c r="L1057" t="str">
        <x:v>Include</x:v>
      </x:c>
      <x:c r="M1057"/>
      <x:c r="N1057"/>
    </x:row>
    <x:row r="1058">
      <x:c r="A1058" t="str">
        <x:v>J Kiero-Watson|2026-02-07</x:v>
      </x:c>
      <x:c r="B1058" s="888" t="n">
        <x:v>46060</x:v>
      </x:c>
      <x:c r="C1058" t="str">
        <x:v>J Kiero-Watson</x:v>
      </x:c>
      <x:c r="D1058" t="str">
        <x:v>Permanent</x:v>
      </x:c>
      <x:c r="E1058" t="str">
        <x:v>Croydon</x:v>
      </x:c>
      <x:c r="F1058" t="str">
        <x:v>Operative Skilled</x:v>
      </x:c>
      <x:c r="G1058" t="str">
        <x:v>398367</x:v>
      </x:c>
      <x:c r="H1058" t="str">
        <x:v>Surrey County Council</x:v>
      </x:c>
      <x:c r="I1058" s="22" t="n">
        <x:v>8</x:v>
      </x:c>
      <x:c r="J1058" t="str">
        <x:v>Worked</x:v>
      </x:c>
      <x:c r="K1058" t="str">
        <x:v>Employee 103857; home branch Croydon; assigned role Operative Skilled | Deployment branch: Croydon | Actual role: Operative Skilled | Jobs: 398367 | Customers: Surrey County Council | Actual hours: 8.0; source records: 1</x:v>
      </x:c>
      <x:c r="L1058" t="str">
        <x:v>Include</x:v>
      </x:c>
      <x:c r="M1058"/>
      <x:c r="N1058"/>
    </x:row>
    <x:row r="1059">
      <x:c r="A1059" t="str">
        <x:v>J Kiero-Watson|2026-02-09</x:v>
      </x:c>
      <x:c r="B1059" s="888" t="n">
        <x:v>46062</x:v>
      </x:c>
      <x:c r="C1059" t="str">
        <x:v>J Kiero-Watson</x:v>
      </x:c>
      <x:c r="D1059" t="str">
        <x:v>Permanent</x:v>
      </x:c>
      <x:c r="E1059" t="str">
        <x:v>Croydon</x:v>
      </x:c>
      <x:c r="F1059" t="str">
        <x:v>Operative Skilled</x:v>
      </x:c>
      <x:c r="G1059" t="str">
        <x:v>399017</x:v>
      </x:c>
      <x:c r="H1059" t="str">
        <x:v>Apple Europe Ltd</x:v>
      </x:c>
      <x:c r="I1059" s="22" t="n">
        <x:v>10</x:v>
      </x:c>
      <x:c r="J1059" t="str">
        <x:v>Worked</x:v>
      </x:c>
      <x:c r="K1059" t="str">
        <x:v>Employee 103857; home branch Croydon; assigned role Operative Skilled | Deployment branch: Croydon | Actual role: Operative Porter | Jobs: 399017 | Customers: Apple Europe Ltd | Actual hours: 10.0; source records: 1</x:v>
      </x:c>
      <x:c r="L1059" t="str">
        <x:v>Include</x:v>
      </x:c>
      <x:c r="M1059"/>
      <x:c r="N1059"/>
    </x:row>
    <x:row r="1060">
      <x:c r="A1060" t="str">
        <x:v>J Kiero-Watson|2026-02-10</x:v>
      </x:c>
      <x:c r="B1060" s="888" t="n">
        <x:v>46063</x:v>
      </x:c>
      <x:c r="C1060" t="str">
        <x:v>J Kiero-Watson</x:v>
      </x:c>
      <x:c r="D1060" t="str">
        <x:v>Permanent</x:v>
      </x:c>
      <x:c r="E1060" t="str">
        <x:v>Croydon</x:v>
      </x:c>
      <x:c r="F1060" t="str">
        <x:v>Operative Skilled</x:v>
      </x:c>
      <x:c r="G1060" t="str">
        <x:v>399017</x:v>
      </x:c>
      <x:c r="H1060" t="str">
        <x:v>Apple Europe Ltd</x:v>
      </x:c>
      <x:c r="I1060" s="22" t="n">
        <x:v>10</x:v>
      </x:c>
      <x:c r="J1060" t="str">
        <x:v>Worked</x:v>
      </x:c>
      <x:c r="K1060" t="str">
        <x:v>Employee 103857; home branch Croydon; assigned role Operative Skilled | Deployment branch: Croydon | Actual role: Operative Porter | Jobs: 399017 | Customers: Apple Europe Ltd | Actual hours: 10.0; source records: 1</x:v>
      </x:c>
      <x:c r="L1060" t="str">
        <x:v>Include</x:v>
      </x:c>
      <x:c r="M1060"/>
      <x:c r="N1060"/>
    </x:row>
    <x:row r="1061">
      <x:c r="A1061" t="str">
        <x:v>J Kiero-Watson|2026-02-11</x:v>
      </x:c>
      <x:c r="B1061" s="888" t="n">
        <x:v>46064</x:v>
      </x:c>
      <x:c r="C1061" t="str">
        <x:v>J Kiero-Watson</x:v>
      </x:c>
      <x:c r="D1061" t="str">
        <x:v>Permanent</x:v>
      </x:c>
      <x:c r="E1061" t="str">
        <x:v>Croydon</x:v>
      </x:c>
      <x:c r="F1061" t="str">
        <x:v>Operative Skilled</x:v>
      </x:c>
      <x:c r="G1061" t="str">
        <x:v>399017</x:v>
      </x:c>
      <x:c r="H1061" t="str">
        <x:v>Apple Europe Ltd</x:v>
      </x:c>
      <x:c r="I1061" s="22" t="n">
        <x:v>10</x:v>
      </x:c>
      <x:c r="J1061" t="str">
        <x:v>Worked</x:v>
      </x:c>
      <x:c r="K1061" t="str">
        <x:v>Employee 103857; home branch Croydon; assigned role Operative Skilled | Deployment branch: Croydon | Actual role: Operative Porter | Jobs: 399017 | Customers: Apple Europe Ltd | Actual hours: 10.0; source records: 1</x:v>
      </x:c>
      <x:c r="L1061" t="str">
        <x:v>Include</x:v>
      </x:c>
      <x:c r="M1061"/>
      <x:c r="N1061"/>
    </x:row>
    <x:row r="1062">
      <x:c r="A1062" t="str">
        <x:v>J Kiero-Watson|2026-02-12</x:v>
      </x:c>
      <x:c r="B1062" s="888" t="n">
        <x:v>46065</x:v>
      </x:c>
      <x:c r="C1062" t="str">
        <x:v>J Kiero-Watson</x:v>
      </x:c>
      <x:c r="D1062" t="str">
        <x:v>Permanent</x:v>
      </x:c>
      <x:c r="E1062" t="str">
        <x:v>Croydon</x:v>
      </x:c>
      <x:c r="F1062" t="str">
        <x:v>Operative Skilled</x:v>
      </x:c>
      <x:c r="G1062" t="str">
        <x:v>399017</x:v>
      </x:c>
      <x:c r="H1062" t="str">
        <x:v>Apple Europe Ltd</x:v>
      </x:c>
      <x:c r="I1062" s="22" t="n">
        <x:v>12</x:v>
      </x:c>
      <x:c r="J1062" t="str">
        <x:v>Worked</x:v>
      </x:c>
      <x:c r="K1062" t="str">
        <x:v>Employee 103857; home branch Croydon; assigned role Operative Skilled | Deployment branch: Croydon | Actual role: Operative Porter | Jobs: 399017 | Customers: Apple Europe Ltd | Actual hours: 12.0; source records: 1</x:v>
      </x:c>
      <x:c r="L1062" t="str">
        <x:v>Include</x:v>
      </x:c>
      <x:c r="M1062"/>
      <x:c r="N1062"/>
    </x:row>
    <x:row r="1063">
      <x:c r="A1063" t="str">
        <x:v>J Kiero-Watson|2026-02-13</x:v>
      </x:c>
      <x:c r="B1063" s="888" t="n">
        <x:v>46066</x:v>
      </x:c>
      <x:c r="C1063" t="str">
        <x:v>J Kiero-Watson</x:v>
      </x:c>
      <x:c r="D1063" t="str">
        <x:v>Permanent</x:v>
      </x:c>
      <x:c r="E1063" t="str">
        <x:v>Croydon</x:v>
      </x:c>
      <x:c r="F1063" t="str">
        <x:v>Operative Skilled</x:v>
      </x:c>
      <x:c r="G1063" t="str">
        <x:v>399017</x:v>
      </x:c>
      <x:c r="H1063" t="str">
        <x:v>Apple Europe Ltd</x:v>
      </x:c>
      <x:c r="I1063" s="22" t="n">
        <x:v>10</x:v>
      </x:c>
      <x:c r="J1063" t="str">
        <x:v>Worked</x:v>
      </x:c>
      <x:c r="K1063" t="str">
        <x:v>Employee 103857; home branch Croydon; assigned role Operative Skilled | Deployment branch: Croydon | Actual role: Operative Porter | Jobs: 399017 | Customers: Apple Europe Ltd | Actual hours: 10.0; source records: 1</x:v>
      </x:c>
      <x:c r="L1063" t="str">
        <x:v>Include</x:v>
      </x:c>
      <x:c r="M1063"/>
      <x:c r="N1063"/>
    </x:row>
    <x:row r="1064">
      <x:c r="A1064" t="str">
        <x:v>J Kiero-Watson|2026-02-16</x:v>
      </x:c>
      <x:c r="B1064" s="888" t="n">
        <x:v>46069</x:v>
      </x:c>
      <x:c r="C1064" t="str">
        <x:v>J Kiero-Watson</x:v>
      </x:c>
      <x:c r="D1064" t="str">
        <x:v>Permanent</x:v>
      </x:c>
      <x:c r="E1064" t="str">
        <x:v>Croydon</x:v>
      </x:c>
      <x:c r="F1064" t="str">
        <x:v>Operative Skilled</x:v>
      </x:c>
      <x:c r="G1064"/>
      <x:c r="H1064"/>
      <x:c r="I1064" s="22" t="n">
        <x:v>0</x:v>
      </x:c>
      <x:c r="J1064" t="str">
        <x:v>Annual leave</x:v>
      </x:c>
      <x:c r="K1064" t="str">
        <x:v>Employee 103857; home branch Croydon; assigned role Operative Skilled | Leave: Annual Leave (Hours) | Leave calendar basis: Variable-pattern period</x:v>
      </x:c>
      <x:c r="L1064" t="str">
        <x:v>Include</x:v>
      </x:c>
      <x:c r="M1064"/>
      <x:c r="N1064"/>
    </x:row>
    <x:row r="1065">
      <x:c r="A1065" t="str">
        <x:v>J Kiero-Watson|2026-02-17</x:v>
      </x:c>
      <x:c r="B1065" s="888" t="n">
        <x:v>46070</x:v>
      </x:c>
      <x:c r="C1065" t="str">
        <x:v>J Kiero-Watson</x:v>
      </x:c>
      <x:c r="D1065" t="str">
        <x:v>Permanent</x:v>
      </x:c>
      <x:c r="E1065" t="str">
        <x:v>Croydon</x:v>
      </x:c>
      <x:c r="F1065" t="str">
        <x:v>Operative Skilled</x:v>
      </x:c>
      <x:c r="G1065" t="str">
        <x:v>399017</x:v>
      </x:c>
      <x:c r="H1065" t="str">
        <x:v>Apple Europe Ltd</x:v>
      </x:c>
      <x:c r="I1065" s="22" t="n">
        <x:v>10</x:v>
      </x:c>
      <x:c r="J1065" t="str">
        <x:v>Worked</x:v>
      </x:c>
      <x:c r="K1065" t="str">
        <x:v>Employee 103857; home branch Croydon; assigned role Operative Skilled | Deployment branch: Croydon | Actual role: Operative Porter | Jobs: 399017 | Customers: Apple Europe Ltd | Actual hours: 10.0; source records: 1</x:v>
      </x:c>
      <x:c r="L1065" t="str">
        <x:v>Include</x:v>
      </x:c>
      <x:c r="M1065"/>
      <x:c r="N1065"/>
    </x:row>
    <x:row r="1066">
      <x:c r="A1066" t="str">
        <x:v>J Kiero-Watson|2026-02-18</x:v>
      </x:c>
      <x:c r="B1066" s="888" t="n">
        <x:v>46071</x:v>
      </x:c>
      <x:c r="C1066" t="str">
        <x:v>J Kiero-Watson</x:v>
      </x:c>
      <x:c r="D1066" t="str">
        <x:v>Permanent</x:v>
      </x:c>
      <x:c r="E1066" t="str">
        <x:v>Croydon</x:v>
      </x:c>
      <x:c r="F1066" t="str">
        <x:v>Operative Skilled</x:v>
      </x:c>
      <x:c r="G1066" t="str">
        <x:v>399017</x:v>
      </x:c>
      <x:c r="H1066" t="str">
        <x:v>Apple Europe Ltd</x:v>
      </x:c>
      <x:c r="I1066" s="22" t="n">
        <x:v>10</x:v>
      </x:c>
      <x:c r="J1066" t="str">
        <x:v>Worked</x:v>
      </x:c>
      <x:c r="K1066" t="str">
        <x:v>Employee 103857; home branch Croydon; assigned role Operative Skilled | Deployment branch: Croydon | Actual role: Operative Porter | Jobs: 399017 | Customers: Apple Europe Ltd | Actual hours: 10.0; source records: 1</x:v>
      </x:c>
      <x:c r="L1066" t="str">
        <x:v>Include</x:v>
      </x:c>
      <x:c r="M1066"/>
      <x:c r="N1066"/>
    </x:row>
    <x:row r="1067">
      <x:c r="A1067" t="str">
        <x:v>J Kiero-Watson|2026-02-19</x:v>
      </x:c>
      <x:c r="B1067" s="888" t="n">
        <x:v>46072</x:v>
      </x:c>
      <x:c r="C1067" t="str">
        <x:v>J Kiero-Watson</x:v>
      </x:c>
      <x:c r="D1067" t="str">
        <x:v>Permanent</x:v>
      </x:c>
      <x:c r="E1067" t="str">
        <x:v>Croydon</x:v>
      </x:c>
      <x:c r="F1067" t="str">
        <x:v>Operative Skilled</x:v>
      </x:c>
      <x:c r="G1067" t="str">
        <x:v>399426, 399017</x:v>
      </x:c>
      <x:c r="H1067" t="str">
        <x:v>Apple Europe Limited; Apple Europe Ltd</x:v>
      </x:c>
      <x:c r="I1067" s="22" t="n">
        <x:v>12.5</x:v>
      </x:c>
      <x:c r="J1067" t="str">
        <x:v>Worked — 2 records</x:v>
      </x:c>
      <x:c r="K1067" t="str">
        <x:v>Employee 103857; home branch Croydon; assigned role Operative Skilled | Deployment branch: Croydon, Thurrock | Actual role: Operative Porter | Jobs: 399426, 399017 | Customers: Apple Europe Limited; Apple Europe Ltd | Actual hours: 12.5; source records: 2</x:v>
      </x:c>
      <x:c r="L1067" t="str">
        <x:v>Include</x:v>
      </x:c>
      <x:c r="M1067"/>
      <x:c r="N1067"/>
    </x:row>
    <x:row r="1068">
      <x:c r="A1068" t="str">
        <x:v>J Kiero-Watson|2026-02-20</x:v>
      </x:c>
      <x:c r="B1068" s="888" t="n">
        <x:v>46073</x:v>
      </x:c>
      <x:c r="C1068" t="str">
        <x:v>J Kiero-Watson</x:v>
      </x:c>
      <x:c r="D1068" t="str">
        <x:v>Permanent</x:v>
      </x:c>
      <x:c r="E1068" t="str">
        <x:v>Croydon</x:v>
      </x:c>
      <x:c r="F1068" t="str">
        <x:v>Operative Skilled</x:v>
      </x:c>
      <x:c r="G1068" t="str">
        <x:v>399017</x:v>
      </x:c>
      <x:c r="H1068" t="str">
        <x:v>Apple Europe Ltd</x:v>
      </x:c>
      <x:c r="I1068" s="22" t="n">
        <x:v>10</x:v>
      </x:c>
      <x:c r="J1068" t="str">
        <x:v>Worked</x:v>
      </x:c>
      <x:c r="K1068" t="str">
        <x:v>Employee 103857; home branch Croydon; assigned role Operative Skilled | Deployment branch: Croydon | Actual role: Operative Porter | Jobs: 399017 | Customers: Apple Europe Ltd | Actual hours: 10.0; source records: 1</x:v>
      </x:c>
      <x:c r="L1068" t="str">
        <x:v>Include</x:v>
      </x:c>
      <x:c r="M1068"/>
      <x:c r="N1068"/>
    </x:row>
    <x:row r="1069">
      <x:c r="A1069" t="str">
        <x:v>J Kiero-Watson|2026-02-23</x:v>
      </x:c>
      <x:c r="B1069" s="888" t="n">
        <x:v>46076</x:v>
      </x:c>
      <x:c r="C1069" t="str">
        <x:v>J Kiero-Watson</x:v>
      </x:c>
      <x:c r="D1069" t="str">
        <x:v>Permanent</x:v>
      </x:c>
      <x:c r="E1069" t="str">
        <x:v>Croydon</x:v>
      </x:c>
      <x:c r="F1069" t="str">
        <x:v>Operative Skilled</x:v>
      </x:c>
      <x:c r="G1069" t="str">
        <x:v>399017</x:v>
      </x:c>
      <x:c r="H1069" t="str">
        <x:v>Apple Europe Ltd</x:v>
      </x:c>
      <x:c r="I1069" s="22" t="n">
        <x:v>10</x:v>
      </x:c>
      <x:c r="J1069" t="str">
        <x:v>Worked</x:v>
      </x:c>
      <x:c r="K1069" t="str">
        <x:v>Employee 103857; home branch Croydon; assigned role Operative Skilled | Deployment branch: Croydon | Actual role: Operative Porter | Jobs: 399017 | Customers: Apple Europe Ltd | Actual hours: 10.0; source records: 1</x:v>
      </x:c>
      <x:c r="L1069" t="str">
        <x:v>Include</x:v>
      </x:c>
      <x:c r="M1069"/>
      <x:c r="N1069"/>
    </x:row>
    <x:row r="1070">
      <x:c r="A1070" t="str">
        <x:v>J Kiero-Watson|2026-02-24</x:v>
      </x:c>
      <x:c r="B1070" s="888" t="n">
        <x:v>46077</x:v>
      </x:c>
      <x:c r="C1070" t="str">
        <x:v>J Kiero-Watson</x:v>
      </x:c>
      <x:c r="D1070" t="str">
        <x:v>Permanent</x:v>
      </x:c>
      <x:c r="E1070" t="str">
        <x:v>Croydon</x:v>
      </x:c>
      <x:c r="F1070" t="str">
        <x:v>Operative Skilled</x:v>
      </x:c>
      <x:c r="G1070" t="str">
        <x:v>399017</x:v>
      </x:c>
      <x:c r="H1070" t="str">
        <x:v>Apple Europe Ltd</x:v>
      </x:c>
      <x:c r="I1070" s="22" t="n">
        <x:v>10</x:v>
      </x:c>
      <x:c r="J1070" t="str">
        <x:v>Worked</x:v>
      </x:c>
      <x:c r="K1070" t="str">
        <x:v>Employee 103857; home branch Croydon; assigned role Operative Skilled | Deployment branch: Croydon | Actual role: Operative Porter | Jobs: 399017 | Customers: Apple Europe Ltd | Actual hours: 10.0; source records: 1</x:v>
      </x:c>
      <x:c r="L1070" t="str">
        <x:v>Include</x:v>
      </x:c>
      <x:c r="M1070"/>
      <x:c r="N1070"/>
    </x:row>
    <x:row r="1071">
      <x:c r="A1071" t="str">
        <x:v>J Kiero-Watson|2026-02-25</x:v>
      </x:c>
      <x:c r="B1071" s="888" t="n">
        <x:v>46078</x:v>
      </x:c>
      <x:c r="C1071" t="str">
        <x:v>J Kiero-Watson</x:v>
      </x:c>
      <x:c r="D1071" t="str">
        <x:v>Permanent</x:v>
      </x:c>
      <x:c r="E1071" t="str">
        <x:v>Croydon</x:v>
      </x:c>
      <x:c r="F1071" t="str">
        <x:v>Operative Skilled</x:v>
      </x:c>
      <x:c r="G1071" t="str">
        <x:v>399017</x:v>
      </x:c>
      <x:c r="H1071" t="str">
        <x:v>Apple Europe Ltd</x:v>
      </x:c>
      <x:c r="I1071" s="22" t="n">
        <x:v>10</x:v>
      </x:c>
      <x:c r="J1071" t="str">
        <x:v>Worked</x:v>
      </x:c>
      <x:c r="K1071" t="str">
        <x:v>Employee 103857; home branch Croydon; assigned role Operative Skilled | Deployment branch: Croydon | Actual role: Operative Porter | Jobs: 399017 | Customers: Apple Europe Ltd | Actual hours: 10.0; source records: 1</x:v>
      </x:c>
      <x:c r="L1071" t="str">
        <x:v>Include</x:v>
      </x:c>
      <x:c r="M1071"/>
      <x:c r="N1071"/>
    </x:row>
    <x:row r="1072">
      <x:c r="A1072" t="str">
        <x:v>J Kiero-Watson|2026-02-26</x:v>
      </x:c>
      <x:c r="B1072" s="888" t="n">
        <x:v>46079</x:v>
      </x:c>
      <x:c r="C1072" t="str">
        <x:v>J Kiero-Watson</x:v>
      </x:c>
      <x:c r="D1072" t="str">
        <x:v>Permanent</x:v>
      </x:c>
      <x:c r="E1072" t="str">
        <x:v>Croydon</x:v>
      </x:c>
      <x:c r="F1072" t="str">
        <x:v>Operative Skilled</x:v>
      </x:c>
      <x:c r="G1072" t="str">
        <x:v>399017</x:v>
      </x:c>
      <x:c r="H1072" t="str">
        <x:v>Apple Europe Ltd</x:v>
      </x:c>
      <x:c r="I1072" s="22" t="n">
        <x:v>10</x:v>
      </x:c>
      <x:c r="J1072" t="str">
        <x:v>Worked</x:v>
      </x:c>
      <x:c r="K1072" t="str">
        <x:v>Employee 103857; home branch Croydon; assigned role Operative Skilled | Deployment branch: Croydon | Actual role: Operative Porter | Jobs: 399017 | Customers: Apple Europe Ltd | Actual hours: 10.0; source records: 1</x:v>
      </x:c>
      <x:c r="L1072" t="str">
        <x:v>Include</x:v>
      </x:c>
      <x:c r="M1072"/>
      <x:c r="N1072"/>
    </x:row>
    <x:row r="1073">
      <x:c r="A1073" t="str">
        <x:v>J Kiero-Watson|2026-02-27</x:v>
      </x:c>
      <x:c r="B1073" s="888" t="n">
        <x:v>46080</x:v>
      </x:c>
      <x:c r="C1073" t="str">
        <x:v>J Kiero-Watson</x:v>
      </x:c>
      <x:c r="D1073" t="str">
        <x:v>Permanent</x:v>
      </x:c>
      <x:c r="E1073" t="str">
        <x:v>Croydon</x:v>
      </x:c>
      <x:c r="F1073" t="str">
        <x:v>Operative Skilled</x:v>
      </x:c>
      <x:c r="G1073" t="str">
        <x:v>399017</x:v>
      </x:c>
      <x:c r="H1073" t="str">
        <x:v>Apple Europe Ltd</x:v>
      </x:c>
      <x:c r="I1073" s="22" t="n">
        <x:v>10</x:v>
      </x:c>
      <x:c r="J1073" t="str">
        <x:v>Worked</x:v>
      </x:c>
      <x:c r="K1073" t="str">
        <x:v>Employee 103857; home branch Croydon; assigned role Operative Skilled | Deployment branch: Croydon | Actual role: Operative Porter | Jobs: 399017 | Customers: Apple Europe Ltd | Actual hours: 10.0; source records: 1</x:v>
      </x:c>
      <x:c r="L1073" t="str">
        <x:v>Include</x:v>
      </x:c>
      <x:c r="M1073"/>
      <x:c r="N1073"/>
    </x:row>
    <x:row r="1074">
      <x:c r="A1074" t="str">
        <x:v>J McGinley|2026-02-02</x:v>
      </x:c>
      <x:c r="B1074" s="888" t="n">
        <x:v>46055</x:v>
      </x:c>
      <x:c r="C1074" t="str">
        <x:v>J McGinley</x:v>
      </x:c>
      <x:c r="D1074" t="str">
        <x:v>Permanent</x:v>
      </x:c>
      <x:c r="E1074" t="str">
        <x:v>Thurrock</x:v>
      </x:c>
      <x:c r="F1074" t="str">
        <x:v>Operative Skilled</x:v>
      </x:c>
      <x:c r="G1074" t="str">
        <x:v>399609</x:v>
      </x:c>
      <x:c r="H1074" t="str">
        <x:v>Accenture UK Ltd</x:v>
      </x:c>
      <x:c r="I1074" s="22" t="n">
        <x:v>10.5</x:v>
      </x:c>
      <x:c r="J1074" t="str">
        <x:v>Worked</x:v>
      </x:c>
      <x:c r="K1074" t="str">
        <x:v>Employee 1063; home branch Thurrock; assigned role Operative Skilled | Deployment branch: Thurrock | Actual role: Operative Skilled | Jobs: 399609 | Customers: Accenture UK Ltd | Actual hours: 10.5; source records: 1</x:v>
      </x:c>
      <x:c r="L1074" t="str">
        <x:v>Include</x:v>
      </x:c>
      <x:c r="M1074"/>
      <x:c r="N1074"/>
    </x:row>
    <x:row r="1075">
      <x:c r="A1075" t="str">
        <x:v>J McGinley|2026-02-03</x:v>
      </x:c>
      <x:c r="B1075" s="888" t="n">
        <x:v>46056</x:v>
      </x:c>
      <x:c r="C1075" t="str">
        <x:v>J McGinley</x:v>
      </x:c>
      <x:c r="D1075" t="str">
        <x:v>Permanent</x:v>
      </x:c>
      <x:c r="E1075" t="str">
        <x:v>Thurrock</x:v>
      </x:c>
      <x:c r="F1075" t="str">
        <x:v>Operative Skilled</x:v>
      </x:c>
      <x:c r="G1075" t="str">
        <x:v>399609</x:v>
      </x:c>
      <x:c r="H1075" t="str">
        <x:v>Accenture UK Ltd</x:v>
      </x:c>
      <x:c r="I1075" s="22" t="n">
        <x:v>10.5</x:v>
      </x:c>
      <x:c r="J1075" t="str">
        <x:v>Worked</x:v>
      </x:c>
      <x:c r="K1075" t="str">
        <x:v>Employee 1063; home branch Thurrock; assigned role Operative Skilled | Deployment branch: Thurrock | Actual role: Operative Skilled | Jobs: 399609 | Customers: Accenture UK Ltd | Actual hours: 10.5; source records: 1</x:v>
      </x:c>
      <x:c r="L1075" t="str">
        <x:v>Include</x:v>
      </x:c>
      <x:c r="M1075"/>
      <x:c r="N1075"/>
    </x:row>
    <x:row r="1076">
      <x:c r="A1076" t="str">
        <x:v>J McGinley|2026-02-04</x:v>
      </x:c>
      <x:c r="B1076" s="888" t="n">
        <x:v>46057</x:v>
      </x:c>
      <x:c r="C1076" t="str">
        <x:v>J McGinley</x:v>
      </x:c>
      <x:c r="D1076" t="str">
        <x:v>Permanent</x:v>
      </x:c>
      <x:c r="E1076" t="str">
        <x:v>Thurrock</x:v>
      </x:c>
      <x:c r="F1076" t="str">
        <x:v>Operative Skilled</x:v>
      </x:c>
      <x:c r="G1076" t="str">
        <x:v>399609</x:v>
      </x:c>
      <x:c r="H1076" t="str">
        <x:v>Accenture UK Ltd</x:v>
      </x:c>
      <x:c r="I1076" s="22" t="n">
        <x:v>10.5</x:v>
      </x:c>
      <x:c r="J1076" t="str">
        <x:v>Worked</x:v>
      </x:c>
      <x:c r="K1076" t="str">
        <x:v>Employee 1063; home branch Thurrock; assigned role Operative Skilled | Deployment branch: Thurrock | Actual role: Operative Skilled | Jobs: 399609 | Customers: Accenture UK Ltd | Actual hours: 10.5; source records: 1</x:v>
      </x:c>
      <x:c r="L1076" t="str">
        <x:v>Include</x:v>
      </x:c>
      <x:c r="M1076"/>
      <x:c r="N1076"/>
    </x:row>
    <x:row r="1077">
      <x:c r="A1077" t="str">
        <x:v>J McGinley|2026-02-05</x:v>
      </x:c>
      <x:c r="B1077" s="888" t="n">
        <x:v>46058</x:v>
      </x:c>
      <x:c r="C1077" t="str">
        <x:v>J McGinley</x:v>
      </x:c>
      <x:c r="D1077" t="str">
        <x:v>Permanent</x:v>
      </x:c>
      <x:c r="E1077" t="str">
        <x:v>Thurrock</x:v>
      </x:c>
      <x:c r="F1077" t="str">
        <x:v>Operative Skilled</x:v>
      </x:c>
      <x:c r="G1077" t="str">
        <x:v>399609</x:v>
      </x:c>
      <x:c r="H1077" t="str">
        <x:v>Accenture UK Ltd</x:v>
      </x:c>
      <x:c r="I1077" s="22" t="n">
        <x:v>10.5</x:v>
      </x:c>
      <x:c r="J1077" t="str">
        <x:v>Worked</x:v>
      </x:c>
      <x:c r="K1077" t="str">
        <x:v>Employee 1063; home branch Thurrock; assigned role Operative Skilled | Deployment branch: Thurrock | Actual role: Operative Skilled | Jobs: 399609 | Customers: Accenture UK Ltd | Actual hours: 10.5; source records: 1</x:v>
      </x:c>
      <x:c r="L1077" t="str">
        <x:v>Include</x:v>
      </x:c>
      <x:c r="M1077"/>
      <x:c r="N1077"/>
    </x:row>
    <x:row r="1078">
      <x:c r="A1078" t="str">
        <x:v>J McGinley|2026-02-06</x:v>
      </x:c>
      <x:c r="B1078" s="888" t="n">
        <x:v>46059</x:v>
      </x:c>
      <x:c r="C1078" t="str">
        <x:v>J McGinley</x:v>
      </x:c>
      <x:c r="D1078" t="str">
        <x:v>Permanent</x:v>
      </x:c>
      <x:c r="E1078" t="str">
        <x:v>Thurrock</x:v>
      </x:c>
      <x:c r="F1078" t="str">
        <x:v>Operative Skilled</x:v>
      </x:c>
      <x:c r="G1078" t="str">
        <x:v>399609</x:v>
      </x:c>
      <x:c r="H1078" t="str">
        <x:v>Accenture UK Ltd</x:v>
      </x:c>
      <x:c r="I1078" s="22" t="n">
        <x:v>10.5</x:v>
      </x:c>
      <x:c r="J1078" t="str">
        <x:v>Worked</x:v>
      </x:c>
      <x:c r="K1078" t="str">
        <x:v>Employee 1063; home branch Thurrock; assigned role Operative Skilled | Deployment branch: Thurrock | Actual role: Operative Skilled | Jobs: 399609 | Customers: Accenture UK Ltd | Actual hours: 10.5; source records: 1</x:v>
      </x:c>
      <x:c r="L1078" t="str">
        <x:v>Include</x:v>
      </x:c>
      <x:c r="M1078"/>
      <x:c r="N1078"/>
    </x:row>
    <x:row r="1079">
      <x:c r="A1079" t="str">
        <x:v>J McGinley|2026-02-09</x:v>
      </x:c>
      <x:c r="B1079" s="888" t="n">
        <x:v>46062</x:v>
      </x:c>
      <x:c r="C1079" t="str">
        <x:v>J McGinley</x:v>
      </x:c>
      <x:c r="D1079" t="str">
        <x:v>Permanent</x:v>
      </x:c>
      <x:c r="E1079" t="str">
        <x:v>Thurrock</x:v>
      </x:c>
      <x:c r="F1079" t="str">
        <x:v>Operative Skilled</x:v>
      </x:c>
      <x:c r="G1079" t="str">
        <x:v>399609</x:v>
      </x:c>
      <x:c r="H1079" t="str">
        <x:v>Accenture UK Ltd</x:v>
      </x:c>
      <x:c r="I1079" s="22" t="n">
        <x:v>10.5</x:v>
      </x:c>
      <x:c r="J1079" t="str">
        <x:v>Worked</x:v>
      </x:c>
      <x:c r="K1079" t="str">
        <x:v>Employee 1063; home branch Thurrock; assigned role Operative Skilled | Deployment branch: Thurrock | Actual role: Operative Skilled | Jobs: 399609 | Customers: Accenture UK Ltd | Actual hours: 10.5; source records: 1</x:v>
      </x:c>
      <x:c r="L1079" t="str">
        <x:v>Include</x:v>
      </x:c>
      <x:c r="M1079"/>
      <x:c r="N1079"/>
    </x:row>
    <x:row r="1080">
      <x:c r="A1080" t="str">
        <x:v>J McGinley|2026-02-10</x:v>
      </x:c>
      <x:c r="B1080" s="888" t="n">
        <x:v>46063</x:v>
      </x:c>
      <x:c r="C1080" t="str">
        <x:v>J McGinley</x:v>
      </x:c>
      <x:c r="D1080" t="str">
        <x:v>Permanent</x:v>
      </x:c>
      <x:c r="E1080" t="str">
        <x:v>Thurrock</x:v>
      </x:c>
      <x:c r="F1080" t="str">
        <x:v>Operative Skilled</x:v>
      </x:c>
      <x:c r="G1080" t="str">
        <x:v>399609</x:v>
      </x:c>
      <x:c r="H1080" t="str">
        <x:v>Accenture UK Ltd</x:v>
      </x:c>
      <x:c r="I1080" s="22" t="n">
        <x:v>10.5</x:v>
      </x:c>
      <x:c r="J1080" t="str">
        <x:v>Worked</x:v>
      </x:c>
      <x:c r="K1080" t="str">
        <x:v>Employee 1063; home branch Thurrock; assigned role Operative Skilled | Deployment branch: Thurrock | Actual role: Operative Skilled | Jobs: 399609 | Customers: Accenture UK Ltd | Actual hours: 10.5; source records: 1</x:v>
      </x:c>
      <x:c r="L1080" t="str">
        <x:v>Include</x:v>
      </x:c>
      <x:c r="M1080"/>
      <x:c r="N1080"/>
    </x:row>
    <x:row r="1081">
      <x:c r="A1081" t="str">
        <x:v>J McGinley|2026-02-11</x:v>
      </x:c>
      <x:c r="B1081" s="888" t="n">
        <x:v>46064</x:v>
      </x:c>
      <x:c r="C1081" t="str">
        <x:v>J McGinley</x:v>
      </x:c>
      <x:c r="D1081" t="str">
        <x:v>Permanent</x:v>
      </x:c>
      <x:c r="E1081" t="str">
        <x:v>Thurrock</x:v>
      </x:c>
      <x:c r="F1081" t="str">
        <x:v>Operative Skilled</x:v>
      </x:c>
      <x:c r="G1081" t="str">
        <x:v>399609</x:v>
      </x:c>
      <x:c r="H1081" t="str">
        <x:v>Accenture UK Ltd</x:v>
      </x:c>
      <x:c r="I1081" s="22" t="n">
        <x:v>11</x:v>
      </x:c>
      <x:c r="J1081" t="str">
        <x:v>Worked</x:v>
      </x:c>
      <x:c r="K1081" t="str">
        <x:v>Employee 1063; home branch Thurrock; assigned role Operative Skilled | Deployment branch: Thurrock | Actual role: Operative Skilled | Jobs: 399609 | Customers: Accenture UK Ltd | Actual hours: 11.0; source records: 1</x:v>
      </x:c>
      <x:c r="L1081" t="str">
        <x:v>Include</x:v>
      </x:c>
      <x:c r="M1081"/>
      <x:c r="N1081"/>
    </x:row>
    <x:row r="1082">
      <x:c r="A1082" t="str">
        <x:v>J McGinley|2026-02-12</x:v>
      </x:c>
      <x:c r="B1082" s="888" t="n">
        <x:v>46065</x:v>
      </x:c>
      <x:c r="C1082" t="str">
        <x:v>J McGinley</x:v>
      </x:c>
      <x:c r="D1082" t="str">
        <x:v>Permanent</x:v>
      </x:c>
      <x:c r="E1082" t="str">
        <x:v>Thurrock</x:v>
      </x:c>
      <x:c r="F1082" t="str">
        <x:v>Operative Skilled</x:v>
      </x:c>
      <x:c r="G1082" t="str">
        <x:v>399609</x:v>
      </x:c>
      <x:c r="H1082" t="str">
        <x:v>Accenture UK Ltd</x:v>
      </x:c>
      <x:c r="I1082" s="22" t="n">
        <x:v>10.5</x:v>
      </x:c>
      <x:c r="J1082" t="str">
        <x:v>Worked</x:v>
      </x:c>
      <x:c r="K1082" t="str">
        <x:v>Employee 1063; home branch Thurrock; assigned role Operative Skilled | Deployment branch: Thurrock | Actual role: Operative Skilled | Jobs: 399609 | Customers: Accenture UK Ltd | Actual hours: 10.5; source records: 1</x:v>
      </x:c>
      <x:c r="L1082" t="str">
        <x:v>Include</x:v>
      </x:c>
      <x:c r="M1082"/>
      <x:c r="N1082"/>
    </x:row>
    <x:row r="1083">
      <x:c r="A1083" t="str">
        <x:v>J McGinley|2026-02-13</x:v>
      </x:c>
      <x:c r="B1083" s="888" t="n">
        <x:v>46066</x:v>
      </x:c>
      <x:c r="C1083" t="str">
        <x:v>J McGinley</x:v>
      </x:c>
      <x:c r="D1083" t="str">
        <x:v>Permanent</x:v>
      </x:c>
      <x:c r="E1083" t="str">
        <x:v>Thurrock</x:v>
      </x:c>
      <x:c r="F1083" t="str">
        <x:v>Operative Skilled</x:v>
      </x:c>
      <x:c r="G1083" t="str">
        <x:v>399609</x:v>
      </x:c>
      <x:c r="H1083" t="str">
        <x:v>Accenture UK Ltd</x:v>
      </x:c>
      <x:c r="I1083" s="22" t="n">
        <x:v>10.5</x:v>
      </x:c>
      <x:c r="J1083" t="str">
        <x:v>Worked</x:v>
      </x:c>
      <x:c r="K1083" t="str">
        <x:v>Employee 1063; home branch Thurrock; assigned role Operative Skilled | Deployment branch: Thurrock | Actual role: Operative Skilled | Jobs: 399609 | Customers: Accenture UK Ltd | Actual hours: 10.5; source records: 1</x:v>
      </x:c>
      <x:c r="L1083" t="str">
        <x:v>Include</x:v>
      </x:c>
      <x:c r="M1083"/>
      <x:c r="N1083"/>
    </x:row>
    <x:row r="1084">
      <x:c r="A1084" t="str">
        <x:v>J McGinley|2026-02-16</x:v>
      </x:c>
      <x:c r="B1084" s="888" t="n">
        <x:v>46069</x:v>
      </x:c>
      <x:c r="C1084" t="str">
        <x:v>J McGinley</x:v>
      </x:c>
      <x:c r="D1084" t="str">
        <x:v>Permanent</x:v>
      </x:c>
      <x:c r="E1084" t="str">
        <x:v>Thurrock</x:v>
      </x:c>
      <x:c r="F1084" t="str">
        <x:v>Operative Skilled</x:v>
      </x:c>
      <x:c r="G1084" t="str">
        <x:v>399609</x:v>
      </x:c>
      <x:c r="H1084" t="str">
        <x:v>Accenture UK Ltd</x:v>
      </x:c>
      <x:c r="I1084" s="22" t="n">
        <x:v>10.5</x:v>
      </x:c>
      <x:c r="J1084" t="str">
        <x:v>Worked</x:v>
      </x:c>
      <x:c r="K1084" t="str">
        <x:v>Employee 1063; home branch Thurrock; assigned role Operative Skilled | Deployment branch: Thurrock | Actual role: Operative Skilled | Jobs: 399609 | Customers: Accenture UK Ltd | Actual hours: 10.5; source records: 1</x:v>
      </x:c>
      <x:c r="L1084" t="str">
        <x:v>Include</x:v>
      </x:c>
      <x:c r="M1084"/>
      <x:c r="N1084"/>
    </x:row>
    <x:row r="1085">
      <x:c r="A1085" t="str">
        <x:v>J McGinley|2026-02-17</x:v>
      </x:c>
      <x:c r="B1085" s="888" t="n">
        <x:v>46070</x:v>
      </x:c>
      <x:c r="C1085" t="str">
        <x:v>J McGinley</x:v>
      </x:c>
      <x:c r="D1085" t="str">
        <x:v>Permanent</x:v>
      </x:c>
      <x:c r="E1085" t="str">
        <x:v>Thurrock</x:v>
      </x:c>
      <x:c r="F1085" t="str">
        <x:v>Operative Skilled</x:v>
      </x:c>
      <x:c r="G1085" t="str">
        <x:v>399609</x:v>
      </x:c>
      <x:c r="H1085" t="str">
        <x:v>Accenture UK Ltd</x:v>
      </x:c>
      <x:c r="I1085" s="22" t="n">
        <x:v>11</x:v>
      </x:c>
      <x:c r="J1085" t="str">
        <x:v>Worked</x:v>
      </x:c>
      <x:c r="K1085" t="str">
        <x:v>Employee 1063; home branch Thurrock; assigned role Operative Skilled | Deployment branch: Thurrock | Actual role: Operative Skilled | Jobs: 399609 | Customers: Accenture UK Ltd | Actual hours: 11.0; source records: 1</x:v>
      </x:c>
      <x:c r="L1085" t="str">
        <x:v>Include</x:v>
      </x:c>
      <x:c r="M1085"/>
      <x:c r="N1085"/>
    </x:row>
    <x:row r="1086">
      <x:c r="A1086" t="str">
        <x:v>J McGinley|2026-02-18</x:v>
      </x:c>
      <x:c r="B1086" s="888" t="n">
        <x:v>46071</x:v>
      </x:c>
      <x:c r="C1086" t="str">
        <x:v>J McGinley</x:v>
      </x:c>
      <x:c r="D1086" t="str">
        <x:v>Permanent</x:v>
      </x:c>
      <x:c r="E1086" t="str">
        <x:v>Thurrock</x:v>
      </x:c>
      <x:c r="F1086" t="str">
        <x:v>Operative Skilled</x:v>
      </x:c>
      <x:c r="G1086" t="str">
        <x:v>399609</x:v>
      </x:c>
      <x:c r="H1086" t="str">
        <x:v>Accenture UK Ltd</x:v>
      </x:c>
      <x:c r="I1086" s="22" t="n">
        <x:v>11</x:v>
      </x:c>
      <x:c r="J1086" t="str">
        <x:v>Worked</x:v>
      </x:c>
      <x:c r="K1086" t="str">
        <x:v>Employee 1063; home branch Thurrock; assigned role Operative Skilled | Deployment branch: Thurrock | Actual role: Operative Skilled | Jobs: 399609 | Customers: Accenture UK Ltd | Actual hours: 11.0; source records: 1</x:v>
      </x:c>
      <x:c r="L1086" t="str">
        <x:v>Include</x:v>
      </x:c>
      <x:c r="M1086"/>
      <x:c r="N1086"/>
    </x:row>
    <x:row r="1087">
      <x:c r="A1087" t="str">
        <x:v>J McGinley|2026-02-19</x:v>
      </x:c>
      <x:c r="B1087" s="888" t="n">
        <x:v>46072</x:v>
      </x:c>
      <x:c r="C1087" t="str">
        <x:v>J McGinley</x:v>
      </x:c>
      <x:c r="D1087" t="str">
        <x:v>Permanent</x:v>
      </x:c>
      <x:c r="E1087" t="str">
        <x:v>Thurrock</x:v>
      </x:c>
      <x:c r="F1087" t="str">
        <x:v>Operative Skilled</x:v>
      </x:c>
      <x:c r="G1087" t="str">
        <x:v>399609</x:v>
      </x:c>
      <x:c r="H1087" t="str">
        <x:v>Accenture UK Ltd</x:v>
      </x:c>
      <x:c r="I1087" s="22" t="n">
        <x:v>11</x:v>
      </x:c>
      <x:c r="J1087" t="str">
        <x:v>Worked</x:v>
      </x:c>
      <x:c r="K1087" t="str">
        <x:v>Employee 1063; home branch Thurrock; assigned role Operative Skilled | Deployment branch: Thurrock | Actual role: Operative Skilled | Jobs: 399609 | Customers: Accenture UK Ltd | Actual hours: 11.0; source records: 1</x:v>
      </x:c>
      <x:c r="L1087" t="str">
        <x:v>Include</x:v>
      </x:c>
      <x:c r="M1087"/>
      <x:c r="N1087"/>
    </x:row>
    <x:row r="1088">
      <x:c r="A1088" t="str">
        <x:v>J McGinley|2026-02-20</x:v>
      </x:c>
      <x:c r="B1088" s="888" t="n">
        <x:v>46073</x:v>
      </x:c>
      <x:c r="C1088" t="str">
        <x:v>J McGinley</x:v>
      </x:c>
      <x:c r="D1088" t="str">
        <x:v>Permanent</x:v>
      </x:c>
      <x:c r="E1088" t="str">
        <x:v>Thurrock</x:v>
      </x:c>
      <x:c r="F1088" t="str">
        <x:v>Operative Skilled</x:v>
      </x:c>
      <x:c r="G1088" t="str">
        <x:v>399609</x:v>
      </x:c>
      <x:c r="H1088" t="str">
        <x:v>Accenture UK Ltd</x:v>
      </x:c>
      <x:c r="I1088" s="22" t="n">
        <x:v>10.5</x:v>
      </x:c>
      <x:c r="J1088" t="str">
        <x:v>Worked</x:v>
      </x:c>
      <x:c r="K1088" t="str">
        <x:v>Employee 1063; home branch Thurrock; assigned role Operative Skilled | Deployment branch: Thurrock | Actual role: Operative Skilled | Jobs: 399609 | Customers: Accenture UK Ltd | Actual hours: 10.5; source records: 1</x:v>
      </x:c>
      <x:c r="L1088" t="str">
        <x:v>Include</x:v>
      </x:c>
      <x:c r="M1088"/>
      <x:c r="N1088"/>
    </x:row>
    <x:row r="1089">
      <x:c r="A1089" t="str">
        <x:v>J McGinley|2026-02-23</x:v>
      </x:c>
      <x:c r="B1089" s="888" t="n">
        <x:v>46076</x:v>
      </x:c>
      <x:c r="C1089" t="str">
        <x:v>J McGinley</x:v>
      </x:c>
      <x:c r="D1089" t="str">
        <x:v>Permanent</x:v>
      </x:c>
      <x:c r="E1089" t="str">
        <x:v>Thurrock</x:v>
      </x:c>
      <x:c r="F1089" t="str">
        <x:v>Operative Skilled</x:v>
      </x:c>
      <x:c r="G1089" t="str">
        <x:v>399609</x:v>
      </x:c>
      <x:c r="H1089" t="str">
        <x:v>Accenture UK Ltd</x:v>
      </x:c>
      <x:c r="I1089" s="22" t="n">
        <x:v>10.5</x:v>
      </x:c>
      <x:c r="J1089" t="str">
        <x:v>Worked</x:v>
      </x:c>
      <x:c r="K1089" t="str">
        <x:v>Employee 1063; home branch Thurrock; assigned role Operative Skilled | Deployment branch: Thurrock | Actual role: Operative Skilled | Jobs: 399609 | Customers: Accenture UK Ltd | Actual hours: 10.5; source records: 1</x:v>
      </x:c>
      <x:c r="L1089" t="str">
        <x:v>Include</x:v>
      </x:c>
      <x:c r="M1089"/>
      <x:c r="N1089"/>
    </x:row>
    <x:row r="1090">
      <x:c r="A1090" t="str">
        <x:v>J McGinley|2026-02-24</x:v>
      </x:c>
      <x:c r="B1090" s="888" t="n">
        <x:v>46077</x:v>
      </x:c>
      <x:c r="C1090" t="str">
        <x:v>J McGinley</x:v>
      </x:c>
      <x:c r="D1090" t="str">
        <x:v>Permanent</x:v>
      </x:c>
      <x:c r="E1090" t="str">
        <x:v>Thurrock</x:v>
      </x:c>
      <x:c r="F1090" t="str">
        <x:v>Operative Skilled</x:v>
      </x:c>
      <x:c r="G1090" t="str">
        <x:v>399609</x:v>
      </x:c>
      <x:c r="H1090" t="str">
        <x:v>Accenture UK Ltd</x:v>
      </x:c>
      <x:c r="I1090" s="22" t="n">
        <x:v>10.5</x:v>
      </x:c>
      <x:c r="J1090" t="str">
        <x:v>Worked</x:v>
      </x:c>
      <x:c r="K1090" t="str">
        <x:v>Employee 1063; home branch Thurrock; assigned role Operative Skilled | Deployment branch: Thurrock | Actual role: Operative Skilled | Jobs: 399609 | Customers: Accenture UK Ltd | Actual hours: 10.5; source records: 1</x:v>
      </x:c>
      <x:c r="L1090" t="str">
        <x:v>Include</x:v>
      </x:c>
      <x:c r="M1090"/>
      <x:c r="N1090"/>
    </x:row>
    <x:row r="1091">
      <x:c r="A1091" t="str">
        <x:v>J McGinley|2026-02-25</x:v>
      </x:c>
      <x:c r="B1091" s="888" t="n">
        <x:v>46078</x:v>
      </x:c>
      <x:c r="C1091" t="str">
        <x:v>J McGinley</x:v>
      </x:c>
      <x:c r="D1091" t="str">
        <x:v>Permanent</x:v>
      </x:c>
      <x:c r="E1091" t="str">
        <x:v>Thurrock</x:v>
      </x:c>
      <x:c r="F1091" t="str">
        <x:v>Operative Skilled</x:v>
      </x:c>
      <x:c r="G1091" t="str">
        <x:v>399609</x:v>
      </x:c>
      <x:c r="H1091" t="str">
        <x:v>Accenture UK Ltd</x:v>
      </x:c>
      <x:c r="I1091" s="22" t="n">
        <x:v>10.5</x:v>
      </x:c>
      <x:c r="J1091" t="str">
        <x:v>Worked</x:v>
      </x:c>
      <x:c r="K1091" t="str">
        <x:v>Employee 1063; home branch Thurrock; assigned role Operative Skilled | Deployment branch: Thurrock | Actual role: Operative Skilled | Jobs: 399609 | Customers: Accenture UK Ltd | Actual hours: 10.5; source records: 1</x:v>
      </x:c>
      <x:c r="L1091" t="str">
        <x:v>Include</x:v>
      </x:c>
      <x:c r="M1091"/>
      <x:c r="N1091"/>
    </x:row>
    <x:row r="1092">
      <x:c r="A1092" t="str">
        <x:v>J McGinley|2026-02-26</x:v>
      </x:c>
      <x:c r="B1092" s="888" t="n">
        <x:v>46079</x:v>
      </x:c>
      <x:c r="C1092" t="str">
        <x:v>J McGinley</x:v>
      </x:c>
      <x:c r="D1092" t="str">
        <x:v>Permanent</x:v>
      </x:c>
      <x:c r="E1092" t="str">
        <x:v>Thurrock</x:v>
      </x:c>
      <x:c r="F1092" t="str">
        <x:v>Operative Skilled</x:v>
      </x:c>
      <x:c r="G1092" t="str">
        <x:v>399609</x:v>
      </x:c>
      <x:c r="H1092" t="str">
        <x:v>Accenture UK Ltd</x:v>
      </x:c>
      <x:c r="I1092" s="22" t="n">
        <x:v>10.5</x:v>
      </x:c>
      <x:c r="J1092" t="str">
        <x:v>Worked</x:v>
      </x:c>
      <x:c r="K1092" t="str">
        <x:v>Employee 1063; home branch Thurrock; assigned role Operative Skilled | Deployment branch: Thurrock | Actual role: Operative Skilled | Jobs: 399609 | Customers: Accenture UK Ltd | Actual hours: 10.5; source records: 1</x:v>
      </x:c>
      <x:c r="L1092" t="str">
        <x:v>Include</x:v>
      </x:c>
      <x:c r="M1092"/>
      <x:c r="N1092"/>
    </x:row>
    <x:row r="1093">
      <x:c r="A1093" t="str">
        <x:v>J McGinley|2026-02-27</x:v>
      </x:c>
      <x:c r="B1093" s="888" t="n">
        <x:v>46080</x:v>
      </x:c>
      <x:c r="C1093" t="str">
        <x:v>J McGinley</x:v>
      </x:c>
      <x:c r="D1093" t="str">
        <x:v>Permanent</x:v>
      </x:c>
      <x:c r="E1093" t="str">
        <x:v>Thurrock</x:v>
      </x:c>
      <x:c r="F1093" t="str">
        <x:v>Operative Skilled</x:v>
      </x:c>
      <x:c r="G1093" t="str">
        <x:v>399609</x:v>
      </x:c>
      <x:c r="H1093" t="str">
        <x:v>Accenture UK Ltd</x:v>
      </x:c>
      <x:c r="I1093" s="22" t="n">
        <x:v>10.5</x:v>
      </x:c>
      <x:c r="J1093" t="str">
        <x:v>Worked</x:v>
      </x:c>
      <x:c r="K1093" t="str">
        <x:v>Employee 1063; home branch Thurrock; assigned role Operative Skilled | Deployment branch: Thurrock | Actual role: Operative Skilled | Jobs: 399609 | Customers: Accenture UK Ltd | Actual hours: 10.5; source records: 1</x:v>
      </x:c>
      <x:c r="L1093" t="str">
        <x:v>Include</x:v>
      </x:c>
      <x:c r="M1093"/>
      <x:c r="N1093"/>
    </x:row>
    <x:row r="1094">
      <x:c r="A1094" t="str">
        <x:v>J Samuels|2026-02-02</x:v>
      </x:c>
      <x:c r="B1094" s="888" t="n">
        <x:v>46055</x:v>
      </x:c>
      <x:c r="C1094" t="str">
        <x:v>J Samuels</x:v>
      </x:c>
      <x:c r="D1094" t="str">
        <x:v>Permanent</x:v>
      </x:c>
      <x:c r="E1094" t="str">
        <x:v>Croydon</x:v>
      </x:c>
      <x:c r="F1094" t="str">
        <x:v>Operative Skilled</x:v>
      </x:c>
      <x:c r="G1094" t="str">
        <x:v>399089</x:v>
      </x:c>
      <x:c r="H1094" t="str">
        <x:v>QinetiQ</x:v>
      </x:c>
      <x:c r="I1094" s="22" t="n">
        <x:v>8.5</x:v>
      </x:c>
      <x:c r="J1094" t="str">
        <x:v>Worked</x:v>
      </x:c>
      <x:c r="K1094" t="str">
        <x:v>Employee 103743; home branch Croydon; assigned role Operative Skilled | Deployment branch: Croydon | Actual role: Operative Porter | Jobs: 399089 | Customers: QinetiQ | Actual hours: 8.5; source records: 1</x:v>
      </x:c>
      <x:c r="L1094" t="str">
        <x:v>Include</x:v>
      </x:c>
      <x:c r="M1094"/>
      <x:c r="N1094"/>
    </x:row>
    <x:row r="1095">
      <x:c r="A1095" t="str">
        <x:v>J Samuels|2026-02-03</x:v>
      </x:c>
      <x:c r="B1095" s="888" t="n">
        <x:v>46056</x:v>
      </x:c>
      <x:c r="C1095" t="str">
        <x:v>J Samuels</x:v>
      </x:c>
      <x:c r="D1095" t="str">
        <x:v>Permanent</x:v>
      </x:c>
      <x:c r="E1095" t="str">
        <x:v>Croydon</x:v>
      </x:c>
      <x:c r="F1095" t="str">
        <x:v>Operative Skilled</x:v>
      </x:c>
      <x:c r="G1095" t="str">
        <x:v>399089</x:v>
      </x:c>
      <x:c r="H1095" t="str">
        <x:v>QinetiQ</x:v>
      </x:c>
      <x:c r="I1095" s="22" t="n">
        <x:v>8</x:v>
      </x:c>
      <x:c r="J1095" t="str">
        <x:v>Worked</x:v>
      </x:c>
      <x:c r="K1095" t="str">
        <x:v>Employee 103743; home branch Croydon; assigned role Operative Skilled | Deployment branch: Croydon | Actual role: Operative Porter | Jobs: 399089 | Customers: QinetiQ | Actual hours: 8.0; source records: 1</x:v>
      </x:c>
      <x:c r="L1095" t="str">
        <x:v>Include</x:v>
      </x:c>
      <x:c r="M1095"/>
      <x:c r="N1095"/>
    </x:row>
    <x:row r="1096">
      <x:c r="A1096" t="str">
        <x:v>J Samuels|2026-02-07</x:v>
      </x:c>
      <x:c r="B1096" s="888" t="n">
        <x:v>46060</x:v>
      </x:c>
      <x:c r="C1096" t="str">
        <x:v>J Samuels</x:v>
      </x:c>
      <x:c r="D1096" t="str">
        <x:v>Permanent</x:v>
      </x:c>
      <x:c r="E1096" t="str">
        <x:v>Croydon</x:v>
      </x:c>
      <x:c r="F1096" t="str">
        <x:v>Operative Skilled</x:v>
      </x:c>
      <x:c r="G1096" t="str">
        <x:v>398367</x:v>
      </x:c>
      <x:c r="H1096" t="str">
        <x:v>Surrey County Council</x:v>
      </x:c>
      <x:c r="I1096" s="22" t="n">
        <x:v>8</x:v>
      </x:c>
      <x:c r="J1096" t="str">
        <x:v>Worked</x:v>
      </x:c>
      <x:c r="K1096" t="str">
        <x:v>Employee 103743; home branch Croydon; assigned role Operative Skilled | Deployment branch: Croydon | Actual role: Operative Porter | Jobs: 398367 | Customers: Surrey County Council | Actual hours: 8.0; source records: 1</x:v>
      </x:c>
      <x:c r="L1096" t="str">
        <x:v>Include</x:v>
      </x:c>
      <x:c r="M1096"/>
      <x:c r="N1096"/>
    </x:row>
    <x:row r="1097">
      <x:c r="A1097" t="str">
        <x:v>J Samuels|2026-02-10</x:v>
      </x:c>
      <x:c r="B1097" s="888" t="n">
        <x:v>46063</x:v>
      </x:c>
      <x:c r="C1097" t="str">
        <x:v>J Samuels</x:v>
      </x:c>
      <x:c r="D1097" t="str">
        <x:v>Permanent</x:v>
      </x:c>
      <x:c r="E1097" t="str">
        <x:v>Croydon</x:v>
      </x:c>
      <x:c r="F1097" t="str">
        <x:v>Operative Skilled</x:v>
      </x:c>
      <x:c r="G1097" t="str">
        <x:v>398367</x:v>
      </x:c>
      <x:c r="H1097" t="str">
        <x:v>Surrey County Council</x:v>
      </x:c>
      <x:c r="I1097" s="22" t="n">
        <x:v>7</x:v>
      </x:c>
      <x:c r="J1097" t="str">
        <x:v>Worked</x:v>
      </x:c>
      <x:c r="K1097" t="str">
        <x:v>Employee 103743; home branch Croydon; assigned role Operative Skilled | Deployment branch: Croydon | Actual role: Operative Porter | Jobs: 398367 | Customers: Surrey County Council | Actual hours: 7.0; source records: 1</x:v>
      </x:c>
      <x:c r="L1097" t="str">
        <x:v>Include</x:v>
      </x:c>
      <x:c r="M1097"/>
      <x:c r="N1097"/>
    </x:row>
    <x:row r="1098">
      <x:c r="A1098" t="str">
        <x:v>J Samuels|2026-02-11</x:v>
      </x:c>
      <x:c r="B1098" s="888" t="n">
        <x:v>46064</x:v>
      </x:c>
      <x:c r="C1098" t="str">
        <x:v>J Samuels</x:v>
      </x:c>
      <x:c r="D1098" t="str">
        <x:v>Permanent</x:v>
      </x:c>
      <x:c r="E1098" t="str">
        <x:v>Croydon</x:v>
      </x:c>
      <x:c r="F1098" t="str">
        <x:v>Operative Skilled</x:v>
      </x:c>
      <x:c r="G1098" t="str">
        <x:v>398367</x:v>
      </x:c>
      <x:c r="H1098" t="str">
        <x:v>Surrey County Council</x:v>
      </x:c>
      <x:c r="I1098" s="22" t="n">
        <x:v>8.5</x:v>
      </x:c>
      <x:c r="J1098" t="str">
        <x:v>Worked</x:v>
      </x:c>
      <x:c r="K1098" t="str">
        <x:v>Employee 103743; home branch Croydon; assigned role Operative Skilled | Deployment branch: Croydon | Actual role: Operative Porter | Jobs: 398367 | Customers: Surrey County Council | Actual hours: 8.5; source records: 1</x:v>
      </x:c>
      <x:c r="L1098" t="str">
        <x:v>Include</x:v>
      </x:c>
      <x:c r="M1098"/>
      <x:c r="N1098"/>
    </x:row>
    <x:row r="1099">
      <x:c r="A1099" t="str">
        <x:v>J Samuels|2026-02-12</x:v>
      </x:c>
      <x:c r="B1099" s="888" t="n">
        <x:v>46065</x:v>
      </x:c>
      <x:c r="C1099" t="str">
        <x:v>J Samuels</x:v>
      </x:c>
      <x:c r="D1099" t="str">
        <x:v>Permanent</x:v>
      </x:c>
      <x:c r="E1099" t="str">
        <x:v>Croydon</x:v>
      </x:c>
      <x:c r="F1099" t="str">
        <x:v>Operative Skilled</x:v>
      </x:c>
      <x:c r="G1099" t="str">
        <x:v>399962</x:v>
      </x:c>
      <x:c r="H1099" t="str">
        <x:v>British Film Institute</x:v>
      </x:c>
      <x:c r="I1099" s="22" t="n">
        <x:v>7</x:v>
      </x:c>
      <x:c r="J1099" t="str">
        <x:v>Worked</x:v>
      </x:c>
      <x:c r="K1099" t="str">
        <x:v>Employee 103743; home branch Croydon; assigned role Operative Skilled | Deployment branch: Croydon | Actual role: Operative Skilled | Jobs: 399962 | Customers: British Film Institute | Actual hours: 7.0; source records: 1</x:v>
      </x:c>
      <x:c r="L1099" t="str">
        <x:v>Include</x:v>
      </x:c>
      <x:c r="M1099"/>
      <x:c r="N1099"/>
    </x:row>
    <x:row r="1100">
      <x:c r="A1100" t="str">
        <x:v>J Samuels|2026-02-18</x:v>
      </x:c>
      <x:c r="B1100" s="888" t="n">
        <x:v>46071</x:v>
      </x:c>
      <x:c r="C1100" t="str">
        <x:v>J Samuels</x:v>
      </x:c>
      <x:c r="D1100" t="str">
        <x:v>Permanent</x:v>
      </x:c>
      <x:c r="E1100" t="str">
        <x:v>Croydon</x:v>
      </x:c>
      <x:c r="F1100" t="str">
        <x:v>Operative Skilled</x:v>
      </x:c>
      <x:c r="G1100" t="str">
        <x:v>393361A</x:v>
      </x:c>
      <x:c r="H1100" t="str">
        <x:v>The Quadrant</x:v>
      </x:c>
      <x:c r="I1100" s="22" t="n">
        <x:v>7.5</x:v>
      </x:c>
      <x:c r="J1100" t="str">
        <x:v>Worked</x:v>
      </x:c>
      <x:c r="K1100" t="str">
        <x:v>Employee 103743; home branch Croydon; assigned role Operative Skilled | Deployment branch: Croydon | Actual role: Operative Porter | Jobs: 393361A | Customers: The Quadrant | Actual hours: 7.5; source records: 1</x:v>
      </x:c>
      <x:c r="L1100" t="str">
        <x:v>Include</x:v>
      </x:c>
      <x:c r="M1100"/>
      <x:c r="N1100"/>
    </x:row>
    <x:row r="1101">
      <x:c r="A1101" t="str">
        <x:v>J Samuels|2026-02-19</x:v>
      </x:c>
      <x:c r="B1101" s="888" t="n">
        <x:v>46072</x:v>
      </x:c>
      <x:c r="C1101" t="str">
        <x:v>J Samuels</x:v>
      </x:c>
      <x:c r="D1101" t="str">
        <x:v>Permanent</x:v>
      </x:c>
      <x:c r="E1101" t="str">
        <x:v>Croydon</x:v>
      </x:c>
      <x:c r="F1101" t="str">
        <x:v>Operative Skilled</x:v>
      </x:c>
      <x:c r="G1101" t="str">
        <x:v>399167</x:v>
      </x:c>
      <x:c r="H1101" t="str">
        <x:v>Duke Street Capital Management Services Ltd</x:v>
      </x:c>
      <x:c r="I1101" s="22" t="n">
        <x:v>9.5</x:v>
      </x:c>
      <x:c r="J1101" t="str">
        <x:v>Worked</x:v>
      </x:c>
      <x:c r="K1101" t="str">
        <x:v>Employee 103743; home branch Croydon; assigned role Operative Skilled | Deployment branch: Croydon | Actual role: Operative Porter | Jobs: 399167 | Customers: Duke Street Capital Management Services Ltd | Actual hours: 9.5; source records: 1</x:v>
      </x:c>
      <x:c r="L1101" t="str">
        <x:v>Include</x:v>
      </x:c>
      <x:c r="M1101"/>
      <x:c r="N1101"/>
    </x:row>
    <x:row r="1102">
      <x:c r="A1102" t="str">
        <x:v>J Samuels|2026-02-20</x:v>
      </x:c>
      <x:c r="B1102" s="888" t="n">
        <x:v>46073</x:v>
      </x:c>
      <x:c r="C1102" t="str">
        <x:v>J Samuels</x:v>
      </x:c>
      <x:c r="D1102" t="str">
        <x:v>Permanent</x:v>
      </x:c>
      <x:c r="E1102" t="str">
        <x:v>Croydon</x:v>
      </x:c>
      <x:c r="F1102" t="str">
        <x:v>Operative Skilled</x:v>
      </x:c>
      <x:c r="G1102" t="str">
        <x:v>399451A</x:v>
      </x:c>
      <x:c r="H1102" t="str">
        <x:v>Royal Borough of Kensington and Chelsea</x:v>
      </x:c>
      <x:c r="I1102" s="22" t="n">
        <x:v>6</x:v>
      </x:c>
      <x:c r="J1102" t="str">
        <x:v>Worked</x:v>
      </x:c>
      <x:c r="K1102" t="str">
        <x:v>Employee 103743; home branch Croydon; assigned role Operative Skilled | Deployment branch: Croydon | Actual role: Operative Porter | Jobs: 399451A | Customers: Royal Borough of Kensington and Chelsea | Actual hours: 6.0; source records: 1</x:v>
      </x:c>
      <x:c r="L1102" t="str">
        <x:v>Include</x:v>
      </x:c>
      <x:c r="M1102"/>
      <x:c r="N1102"/>
    </x:row>
    <x:row r="1103">
      <x:c r="A1103" t="str">
        <x:v>J Samuels|2026-02-24</x:v>
      </x:c>
      <x:c r="B1103" s="888" t="n">
        <x:v>46077</x:v>
      </x:c>
      <x:c r="C1103" t="str">
        <x:v>J Samuels</x:v>
      </x:c>
      <x:c r="D1103" t="str">
        <x:v>Permanent</x:v>
      </x:c>
      <x:c r="E1103" t="str">
        <x:v>Croydon</x:v>
      </x:c>
      <x:c r="F1103" t="str">
        <x:v>Operative Skilled</x:v>
      </x:c>
      <x:c r="G1103" t="str">
        <x:v>400090</x:v>
      </x:c>
      <x:c r="H1103" t="str">
        <x:v>HiveMinded</x:v>
      </x:c>
      <x:c r="I1103" s="22" t="n">
        <x:v>5.5</x:v>
      </x:c>
      <x:c r="J1103" t="str">
        <x:v>Worked</x:v>
      </x:c>
      <x:c r="K1103" t="str">
        <x:v>Employee 103743; home branch Croydon; assigned role Operative Skilled | Deployment branch: Croydon | Actual role: Operative Skilled | Jobs: 400090 | Customers: HiveMinded | Actual hours: 5.5; source records: 1</x:v>
      </x:c>
      <x:c r="L1103" t="str">
        <x:v>Include</x:v>
      </x:c>
      <x:c r="M1103"/>
      <x:c r="N1103"/>
    </x:row>
    <x:row r="1104">
      <x:c r="A1104" t="str">
        <x:v>J Samuels|2026-02-25</x:v>
      </x:c>
      <x:c r="B1104" s="888" t="n">
        <x:v>46078</x:v>
      </x:c>
      <x:c r="C1104" t="str">
        <x:v>J Samuels</x:v>
      </x:c>
      <x:c r="D1104" t="str">
        <x:v>Permanent</x:v>
      </x:c>
      <x:c r="E1104" t="str">
        <x:v>Croydon</x:v>
      </x:c>
      <x:c r="F1104" t="str">
        <x:v>Operative Skilled</x:v>
      </x:c>
      <x:c r="G1104" t="str">
        <x:v>392752</x:v>
      </x:c>
      <x:c r="H1104" t="str">
        <x:v>Bromley Central Library</x:v>
      </x:c>
      <x:c r="I1104" s="22" t="n">
        <x:v>5</x:v>
      </x:c>
      <x:c r="J1104" t="str">
        <x:v>Worked</x:v>
      </x:c>
      <x:c r="K1104" t="str">
        <x:v>Employee 103743; home branch Croydon; assigned role Operative Skilled | Deployment branch: Croydon | Actual role: Operative Porter | Jobs: 392752 | Customers: Bromley Central Library | Actual hours: 5.0; source records: 1</x:v>
      </x:c>
      <x:c r="L1104" t="str">
        <x:v>Include</x:v>
      </x:c>
      <x:c r="M1104"/>
      <x:c r="N1104"/>
    </x:row>
    <x:row r="1105">
      <x:c r="A1105" t="str">
        <x:v>J Samuels|2026-02-27</x:v>
      </x:c>
      <x:c r="B1105" s="888" t="n">
        <x:v>46080</x:v>
      </x:c>
      <x:c r="C1105" t="str">
        <x:v>J Samuels</x:v>
      </x:c>
      <x:c r="D1105" t="str">
        <x:v>Permanent</x:v>
      </x:c>
      <x:c r="E1105" t="str">
        <x:v>Croydon</x:v>
      </x:c>
      <x:c r="F1105" t="str">
        <x:v>Operative Skilled</x:v>
      </x:c>
      <x:c r="G1105"/>
      <x:c r="H1105"/>
      <x:c r="I1105" s="22" t="n">
        <x:v>0</x:v>
      </x:c>
      <x:c r="J1105" t="str">
        <x:v>Annual leave</x:v>
      </x:c>
      <x:c r="K1105" t="str">
        <x:v>Employee 103743; home branch Croydon; assigned role Operative Skilled | Leave: Annual Leave (Hours) | Leave calendar basis: Variable-pattern period</x:v>
      </x:c>
      <x:c r="L1105" t="str">
        <x:v>Include</x:v>
      </x:c>
      <x:c r="M1105"/>
      <x:c r="N1105"/>
    </x:row>
    <x:row r="1106">
      <x:c r="A1106" t="str">
        <x:v>J Stephenson|2026-02-02</x:v>
      </x:c>
      <x:c r="B1106" s="888" t="n">
        <x:v>46055</x:v>
      </x:c>
      <x:c r="C1106" t="str">
        <x:v>J Stephenson</x:v>
      </x:c>
      <x:c r="D1106" t="str">
        <x:v>Permanent</x:v>
      </x:c>
      <x:c r="E1106" t="str">
        <x:v>Thurrock</x:v>
      </x:c>
      <x:c r="F1106" t="str">
        <x:v>Operative Skilled</x:v>
      </x:c>
      <x:c r="G1106" t="str">
        <x:v>399963</x:v>
      </x:c>
      <x:c r="H1106" t="str">
        <x:v>HSBC/JLL</x:v>
      </x:c>
      <x:c r="I1106" s="22" t="n">
        <x:v>17</x:v>
      </x:c>
      <x:c r="J1106" t="str">
        <x:v>Worked — 2 records</x:v>
      </x:c>
      <x:c r="K1106" t="str">
        <x:v>Employee 1569; home branch Thurrock; assigned role Operative Skilled | Deployment branch: Thurrock | Actual role: Operative Porter, Operative Skilled | Jobs: 399963 | Customers: HSBC/JLL | Actual hours: 17.0; source records: 2</x:v>
      </x:c>
      <x:c r="L1106" t="str">
        <x:v>Include</x:v>
      </x:c>
      <x:c r="M1106"/>
      <x:c r="N1106"/>
    </x:row>
    <x:row r="1107">
      <x:c r="A1107" t="str">
        <x:v>J Stephenson|2026-02-03</x:v>
      </x:c>
      <x:c r="B1107" s="888" t="n">
        <x:v>46056</x:v>
      </x:c>
      <x:c r="C1107" t="str">
        <x:v>J Stephenson</x:v>
      </x:c>
      <x:c r="D1107" t="str">
        <x:v>Permanent</x:v>
      </x:c>
      <x:c r="E1107" t="str">
        <x:v>Thurrock</x:v>
      </x:c>
      <x:c r="F1107" t="str">
        <x:v>Operative Skilled</x:v>
      </x:c>
      <x:c r="G1107" t="str">
        <x:v>399963, 399932</x:v>
      </x:c>
      <x:c r="H1107" t="str">
        <x:v>HSBC/JLL; TRESIDOR INVESTMENT MANAGEMENT LLP</x:v>
      </x:c>
      <x:c r="I1107" s="22" t="n">
        <x:v>17</x:v>
      </x:c>
      <x:c r="J1107" t="str">
        <x:v>Worked — 2 records</x:v>
      </x:c>
      <x:c r="K1107" t="str">
        <x:v>Employee 1569; home branch Thurrock; assigned role Operative Skilled | Deployment branch: Thurrock | Actual role: Operative Skilled | Jobs: 399963, 399932 | Customers: HSBC/JLL; TRESIDOR INVESTMENT MANAGEMENT LLP | Actual hours: 17.0; source records: 2</x:v>
      </x:c>
      <x:c r="L1107" t="str">
        <x:v>Include</x:v>
      </x:c>
      <x:c r="M1107"/>
      <x:c r="N1107"/>
    </x:row>
    <x:row r="1108">
      <x:c r="A1108" t="str">
        <x:v>J Stephenson|2026-02-04</x:v>
      </x:c>
      <x:c r="B1108" s="888" t="n">
        <x:v>46057</x:v>
      </x:c>
      <x:c r="C1108" t="str">
        <x:v>J Stephenson</x:v>
      </x:c>
      <x:c r="D1108" t="str">
        <x:v>Permanent</x:v>
      </x:c>
      <x:c r="E1108" t="str">
        <x:v>Thurrock</x:v>
      </x:c>
      <x:c r="F1108" t="str">
        <x:v>Operative Skilled</x:v>
      </x:c>
      <x:c r="G1108" t="str">
        <x:v>399963</x:v>
      </x:c>
      <x:c r="H1108" t="str">
        <x:v>HSBC/JLL</x:v>
      </x:c>
      <x:c r="I1108" s="22" t="n">
        <x:v>17</x:v>
      </x:c>
      <x:c r="J1108" t="str">
        <x:v>Worked — 2 records</x:v>
      </x:c>
      <x:c r="K1108" t="str">
        <x:v>Employee 1569; home branch Thurrock; assigned role Operative Skilled | Deployment branch: Thurrock | Actual role: Operative Porter, Operative Skilled | Jobs: 399963 | Customers: HSBC/JLL | Actual hours: 17.0; source records: 2</x:v>
      </x:c>
      <x:c r="L1108" t="str">
        <x:v>Include</x:v>
      </x:c>
      <x:c r="M1108"/>
      <x:c r="N1108"/>
    </x:row>
    <x:row r="1109">
      <x:c r="A1109" t="str">
        <x:v>J Stephenson|2026-02-05</x:v>
      </x:c>
      <x:c r="B1109" s="888" t="n">
        <x:v>46058</x:v>
      </x:c>
      <x:c r="C1109" t="str">
        <x:v>J Stephenson</x:v>
      </x:c>
      <x:c r="D1109" t="str">
        <x:v>Permanent</x:v>
      </x:c>
      <x:c r="E1109" t="str">
        <x:v>Thurrock</x:v>
      </x:c>
      <x:c r="F1109" t="str">
        <x:v>Operative Skilled</x:v>
      </x:c>
      <x:c r="G1109" t="str">
        <x:v>400096</x:v>
      </x:c>
      <x:c r="H1109" t="str">
        <x:v>Cushman &amp; Wakefield</x:v>
      </x:c>
      <x:c r="I1109" s="22" t="n">
        <x:v>7.5</x:v>
      </x:c>
      <x:c r="J1109" t="str">
        <x:v>Worked</x:v>
      </x:c>
      <x:c r="K1109" t="str">
        <x:v>Employee 1569; home branch Thurrock; assigned role Operative Skilled | Deployment branch: Thurrock | Actual role: Operative Skilled | Jobs: 400096 | Customers: Cushman &amp; Wakefield | Actual hours: 7.5; source records: 1</x:v>
      </x:c>
      <x:c r="L1109" t="str">
        <x:v>Include</x:v>
      </x:c>
      <x:c r="M1109"/>
      <x:c r="N1109"/>
    </x:row>
    <x:row r="1110">
      <x:c r="A1110" t="str">
        <x:v>J Stephenson|2026-02-06</x:v>
      </x:c>
      <x:c r="B1110" s="888" t="n">
        <x:v>46059</x:v>
      </x:c>
      <x:c r="C1110" t="str">
        <x:v>J Stephenson</x:v>
      </x:c>
      <x:c r="D1110" t="str">
        <x:v>Permanent</x:v>
      </x:c>
      <x:c r="E1110" t="str">
        <x:v>Thurrock</x:v>
      </x:c>
      <x:c r="F1110" t="str">
        <x:v>Operative Skilled</x:v>
      </x:c>
      <x:c r="G1110" t="str">
        <x:v>399606</x:v>
      </x:c>
      <x:c r="H1110" t="str">
        <x:v>The Hut Group Ltd (Arrow Films)</x:v>
      </x:c>
      <x:c r="I1110" s="22" t="n">
        <x:v>11</x:v>
      </x:c>
      <x:c r="J1110" t="str">
        <x:v>Worked</x:v>
      </x:c>
      <x:c r="K1110" t="str">
        <x:v>Employee 1569; home branch Thurrock; assigned role Operative Skilled | Deployment branch: Thurrock | Actual role: Operative Skilled | Jobs: 399606 | Customers: The Hut Group Ltd (Arrow Films) | Actual hours: 11.0; source records: 1</x:v>
      </x:c>
      <x:c r="L1110" t="str">
        <x:v>Include</x:v>
      </x:c>
      <x:c r="M1110"/>
      <x:c r="N1110"/>
    </x:row>
    <x:row r="1111">
      <x:c r="A1111" t="str">
        <x:v>J Stephenson|2026-02-07</x:v>
      </x:c>
      <x:c r="B1111" s="888" t="n">
        <x:v>46060</x:v>
      </x:c>
      <x:c r="C1111" t="str">
        <x:v>J Stephenson</x:v>
      </x:c>
      <x:c r="D1111" t="str">
        <x:v>Permanent</x:v>
      </x:c>
      <x:c r="E1111" t="str">
        <x:v>Thurrock</x:v>
      </x:c>
      <x:c r="F1111" t="str">
        <x:v>Operative Skilled</x:v>
      </x:c>
      <x:c r="G1111" t="str">
        <x:v>399606</x:v>
      </x:c>
      <x:c r="H1111" t="str">
        <x:v>The Hut Group Ltd (Arrow Films)</x:v>
      </x:c>
      <x:c r="I1111" s="22" t="n">
        <x:v>9</x:v>
      </x:c>
      <x:c r="J1111" t="str">
        <x:v>Worked</x:v>
      </x:c>
      <x:c r="K1111" t="str">
        <x:v>Employee 1569; home branch Thurrock; assigned role Operative Skilled | Deployment branch: Thurrock | Actual role: Operative Skilled | Jobs: 399606 | Customers: The Hut Group Ltd (Arrow Films) | Actual hours: 9.0; source records: 1</x:v>
      </x:c>
      <x:c r="L1111" t="str">
        <x:v>Include</x:v>
      </x:c>
      <x:c r="M1111"/>
      <x:c r="N1111"/>
    </x:row>
    <x:row r="1112">
      <x:c r="A1112" t="str">
        <x:v>J Stephenson|2026-02-08</x:v>
      </x:c>
      <x:c r="B1112" s="888" t="n">
        <x:v>46061</x:v>
      </x:c>
      <x:c r="C1112" t="str">
        <x:v>J Stephenson</x:v>
      </x:c>
      <x:c r="D1112" t="str">
        <x:v>Permanent</x:v>
      </x:c>
      <x:c r="E1112" t="str">
        <x:v>Thurrock</x:v>
      </x:c>
      <x:c r="F1112" t="str">
        <x:v>Operative Skilled</x:v>
      </x:c>
      <x:c r="G1112" t="str">
        <x:v>396207A</x:v>
      </x:c>
      <x:c r="H1112" t="str">
        <x:v>Linklaters LLP</x:v>
      </x:c>
      <x:c r="I1112" s="22" t="n">
        <x:v>9</x:v>
      </x:c>
      <x:c r="J1112" t="str">
        <x:v>Worked</x:v>
      </x:c>
      <x:c r="K1112" t="str">
        <x:v>Employee 1569; home branch Thurrock; assigned role Operative Skilled | Deployment branch: Thurrock | Actual role: Operative Porter | Jobs: 396207A | Customers: Linklaters LLP | Actual hours: 9.0; source records: 1</x:v>
      </x:c>
      <x:c r="L1112" t="str">
        <x:v>Include</x:v>
      </x:c>
      <x:c r="M1112"/>
      <x:c r="N1112"/>
    </x:row>
    <x:row r="1113">
      <x:c r="A1113" t="str">
        <x:v>J Stephenson|2026-02-09</x:v>
      </x:c>
      <x:c r="B1113" s="888" t="n">
        <x:v>46062</x:v>
      </x:c>
      <x:c r="C1113" t="str">
        <x:v>J Stephenson</x:v>
      </x:c>
      <x:c r="D1113" t="str">
        <x:v>Permanent</x:v>
      </x:c>
      <x:c r="E1113" t="str">
        <x:v>Thurrock</x:v>
      </x:c>
      <x:c r="F1113" t="str">
        <x:v>Operative Skilled</x:v>
      </x:c>
      <x:c r="G1113" t="str">
        <x:v>396658</x:v>
      </x:c>
      <x:c r="H1113" t="str">
        <x:v>Rahman/Ms Shehnaz</x:v>
      </x:c>
      <x:c r="I1113" s="22" t="n">
        <x:v>9.5</x:v>
      </x:c>
      <x:c r="J1113" t="str">
        <x:v>Worked</x:v>
      </x:c>
      <x:c r="K1113" t="str">
        <x:v>Employee 1569; home branch Thurrock; assigned role Operative Skilled | Deployment branch: Thurrock | Actual role: Operative Skilled | Jobs: 396658 | Customers: Rahman/Ms Shehnaz | Actual hours: 9.5; source records: 1</x:v>
      </x:c>
      <x:c r="L1113" t="str">
        <x:v>Include</x:v>
      </x:c>
      <x:c r="M1113"/>
      <x:c r="N1113"/>
    </x:row>
    <x:row r="1114">
      <x:c r="A1114" t="str">
        <x:v>J Stephenson|2026-02-10</x:v>
      </x:c>
      <x:c r="B1114" s="888" t="n">
        <x:v>46063</x:v>
      </x:c>
      <x:c r="C1114" t="str">
        <x:v>J Stephenson</x:v>
      </x:c>
      <x:c r="D1114" t="str">
        <x:v>Permanent</x:v>
      </x:c>
      <x:c r="E1114" t="str">
        <x:v>Thurrock</x:v>
      </x:c>
      <x:c r="F1114" t="str">
        <x:v>Operative Skilled</x:v>
      </x:c>
      <x:c r="G1114" t="str">
        <x:v>396658</x:v>
      </x:c>
      <x:c r="H1114" t="str">
        <x:v>Rahman/Ms Shehnaz</x:v>
      </x:c>
      <x:c r="I1114" s="22" t="n">
        <x:v>8.5</x:v>
      </x:c>
      <x:c r="J1114" t="str">
        <x:v>Worked</x:v>
      </x:c>
      <x:c r="K1114" t="str">
        <x:v>Employee 1569; home branch Thurrock; assigned role Operative Skilled | Deployment branch: Thurrock | Actual role: Operative Skilled | Jobs: 396658 | Customers: Rahman/Ms Shehnaz | Actual hours: 8.5; source records: 1</x:v>
      </x:c>
      <x:c r="L1114" t="str">
        <x:v>Include</x:v>
      </x:c>
      <x:c r="M1114"/>
      <x:c r="N1114"/>
    </x:row>
    <x:row r="1115">
      <x:c r="A1115" t="str">
        <x:v>J Stephenson|2026-02-11</x:v>
      </x:c>
      <x:c r="B1115" s="888" t="n">
        <x:v>46064</x:v>
      </x:c>
      <x:c r="C1115" t="str">
        <x:v>J Stephenson</x:v>
      </x:c>
      <x:c r="D1115" t="str">
        <x:v>Permanent</x:v>
      </x:c>
      <x:c r="E1115" t="str">
        <x:v>Thurrock</x:v>
      </x:c>
      <x:c r="F1115" t="str">
        <x:v>Operative Skilled</x:v>
      </x:c>
      <x:c r="G1115" t="str">
        <x:v>382276A</x:v>
      </x:c>
      <x:c r="H1115" t="str">
        <x:v>British Telecom</x:v>
      </x:c>
      <x:c r="I1115" s="22" t="n">
        <x:v>9.5</x:v>
      </x:c>
      <x:c r="J1115" t="str">
        <x:v>Worked</x:v>
      </x:c>
      <x:c r="K1115" t="str">
        <x:v>Employee 1569; home branch Thurrock; assigned role Operative Skilled | Deployment branch: Thurrock | Actual role: Operative Skilled | Jobs: 382276A | Customers: British Telecom | Actual hours: 9.5; source records: 1</x:v>
      </x:c>
      <x:c r="L1115" t="str">
        <x:v>Include</x:v>
      </x:c>
      <x:c r="M1115"/>
      <x:c r="N1115"/>
    </x:row>
    <x:row r="1116">
      <x:c r="A1116" t="str">
        <x:v>J Stephenson|2026-02-12</x:v>
      </x:c>
      <x:c r="B1116" s="888" t="n">
        <x:v>46065</x:v>
      </x:c>
      <x:c r="C1116" t="str">
        <x:v>J Stephenson</x:v>
      </x:c>
      <x:c r="D1116" t="str">
        <x:v>Permanent</x:v>
      </x:c>
      <x:c r="E1116" t="str">
        <x:v>Thurrock</x:v>
      </x:c>
      <x:c r="F1116" t="str">
        <x:v>Operative Skilled</x:v>
      </x:c>
      <x:c r="G1116" t="str">
        <x:v>400320</x:v>
      </x:c>
      <x:c r="H1116" t="str">
        <x:v>Galliford Try Site Office</x:v>
      </x:c>
      <x:c r="I1116" s="22" t="n">
        <x:v>7</x:v>
      </x:c>
      <x:c r="J1116" t="str">
        <x:v>Worked</x:v>
      </x:c>
      <x:c r="K1116" t="str">
        <x:v>Employee 1569; home branch Thurrock; assigned role Operative Skilled | Deployment branch: Thurrock | Actual role: Operative Skilled | Jobs: 400320 | Customers: Galliford Try Site Office | Actual hours: 7.0; source records: 1</x:v>
      </x:c>
      <x:c r="L1116" t="str">
        <x:v>Include</x:v>
      </x:c>
      <x:c r="M1116"/>
      <x:c r="N1116"/>
    </x:row>
    <x:row r="1117">
      <x:c r="A1117" t="str">
        <x:v>J Stephenson|2026-02-13</x:v>
      </x:c>
      <x:c r="B1117" s="888" t="n">
        <x:v>46066</x:v>
      </x:c>
      <x:c r="C1117" t="str">
        <x:v>J Stephenson</x:v>
      </x:c>
      <x:c r="D1117" t="str">
        <x:v>Permanent</x:v>
      </x:c>
      <x:c r="E1117" t="str">
        <x:v>Thurrock</x:v>
      </x:c>
      <x:c r="F1117" t="str">
        <x:v>Operative Skilled</x:v>
      </x:c>
      <x:c r="G1117" t="str">
        <x:v>399051, 400001</x:v>
      </x:c>
      <x:c r="H1117" t="str">
        <x:v>CDER Group Ltd; Societe Generale</x:v>
      </x:c>
      <x:c r="I1117" s="22" t="n">
        <x:v>20</x:v>
      </x:c>
      <x:c r="J1117" t="str">
        <x:v>Worked — 2 records</x:v>
      </x:c>
      <x:c r="K1117" t="str">
        <x:v>Employee 1569; home branch Thurrock; assigned role Operative Skilled | Deployment branch: Thurrock | Actual role: Operative Skilled | Jobs: 399051, 400001 | Customers: CDER Group Ltd; Societe Generale | Actual hours: 20.0; source records: 2</x:v>
      </x:c>
      <x:c r="L1117" t="str">
        <x:v>Include</x:v>
      </x:c>
      <x:c r="M1117"/>
      <x:c r="N1117"/>
    </x:row>
    <x:row r="1118">
      <x:c r="A1118" t="str">
        <x:v>J Stephenson|2026-02-14</x:v>
      </x:c>
      <x:c r="B1118" s="888" t="n">
        <x:v>46067</x:v>
      </x:c>
      <x:c r="C1118" t="str">
        <x:v>J Stephenson</x:v>
      </x:c>
      <x:c r="D1118" t="str">
        <x:v>Permanent</x:v>
      </x:c>
      <x:c r="E1118" t="str">
        <x:v>Thurrock</x:v>
      </x:c>
      <x:c r="F1118" t="str">
        <x:v>Operative Skilled</x:v>
      </x:c>
      <x:c r="G1118" t="str">
        <x:v>399051</x:v>
      </x:c>
      <x:c r="H1118" t="str">
        <x:v>CDER Group Ltd</x:v>
      </x:c>
      <x:c r="I1118" s="22" t="n">
        <x:v>9</x:v>
      </x:c>
      <x:c r="J1118" t="str">
        <x:v>Worked</x:v>
      </x:c>
      <x:c r="K1118" t="str">
        <x:v>Employee 1569; home branch Thurrock; assigned role Operative Skilled | Deployment branch: Thurrock | Actual role: Operative Skilled | Jobs: 399051 | Customers: CDER Group Ltd | Actual hours: 9.0; source records: 1</x:v>
      </x:c>
      <x:c r="L1118" t="str">
        <x:v>Include</x:v>
      </x:c>
      <x:c r="M1118"/>
      <x:c r="N1118"/>
    </x:row>
    <x:row r="1119">
      <x:c r="A1119" t="str">
        <x:v>J Stephenson|2026-02-16</x:v>
      </x:c>
      <x:c r="B1119" s="888" t="n">
        <x:v>46069</x:v>
      </x:c>
      <x:c r="C1119" t="str">
        <x:v>J Stephenson</x:v>
      </x:c>
      <x:c r="D1119" t="str">
        <x:v>Permanent</x:v>
      </x:c>
      <x:c r="E1119" t="str">
        <x:v>Thurrock</x:v>
      </x:c>
      <x:c r="F1119" t="str">
        <x:v>Operative Skilled</x:v>
      </x:c>
      <x:c r="G1119" t="str">
        <x:v>382276A</x:v>
      </x:c>
      <x:c r="H1119" t="str">
        <x:v>British Telecom</x:v>
      </x:c>
      <x:c r="I1119" s="22" t="n">
        <x:v>7</x:v>
      </x:c>
      <x:c r="J1119" t="str">
        <x:v>Worked</x:v>
      </x:c>
      <x:c r="K1119" t="str">
        <x:v>Employee 1569; home branch Thurrock; assigned role Operative Skilled | Deployment branch: Thurrock | Actual role: Operative Skilled | Jobs: 382276A | Customers: British Telecom | Actual hours: 7.0; source records: 1</x:v>
      </x:c>
      <x:c r="L1119" t="str">
        <x:v>Include</x:v>
      </x:c>
      <x:c r="M1119"/>
      <x:c r="N1119"/>
    </x:row>
    <x:row r="1120">
      <x:c r="A1120" t="str">
        <x:v>J Stephenson|2026-02-17</x:v>
      </x:c>
      <x:c r="B1120" s="888" t="n">
        <x:v>46070</x:v>
      </x:c>
      <x:c r="C1120" t="str">
        <x:v>J Stephenson</x:v>
      </x:c>
      <x:c r="D1120" t="str">
        <x:v>Permanent</x:v>
      </x:c>
      <x:c r="E1120" t="str">
        <x:v>Thurrock</x:v>
      </x:c>
      <x:c r="F1120" t="str">
        <x:v>Operative Skilled</x:v>
      </x:c>
      <x:c r="G1120" t="str">
        <x:v>400266</x:v>
      </x:c>
      <x:c r="H1120" t="str">
        <x:v>Finch &amp; Partners</x:v>
      </x:c>
      <x:c r="I1120" s="22" t="n">
        <x:v>8</x:v>
      </x:c>
      <x:c r="J1120" t="str">
        <x:v>Worked</x:v>
      </x:c>
      <x:c r="K1120" t="str">
        <x:v>Employee 1569; home branch Thurrock; assigned role Operative Skilled | Deployment branch: Thurrock | Actual role: Operative Skilled | Jobs: 400266 | Customers: Finch &amp; Partners | Actual hours: 8.0; source records: 1</x:v>
      </x:c>
      <x:c r="L1120" t="str">
        <x:v>Include</x:v>
      </x:c>
      <x:c r="M1120"/>
      <x:c r="N1120"/>
    </x:row>
    <x:row r="1121">
      <x:c r="A1121" t="str">
        <x:v>J Stephenson|2026-02-18</x:v>
      </x:c>
      <x:c r="B1121" s="888" t="n">
        <x:v>46071</x:v>
      </x:c>
      <x:c r="C1121" t="str">
        <x:v>J Stephenson</x:v>
      </x:c>
      <x:c r="D1121" t="str">
        <x:v>Permanent</x:v>
      </x:c>
      <x:c r="E1121" t="str">
        <x:v>Thurrock</x:v>
      </x:c>
      <x:c r="F1121" t="str">
        <x:v>Operative Skilled</x:v>
      </x:c>
      <x:c r="G1121" t="str">
        <x:v>400266</x:v>
      </x:c>
      <x:c r="H1121" t="str">
        <x:v>Finch &amp; Partners</x:v>
      </x:c>
      <x:c r="I1121" s="22" t="n">
        <x:v>9</x:v>
      </x:c>
      <x:c r="J1121" t="str">
        <x:v>Worked</x:v>
      </x:c>
      <x:c r="K1121" t="str">
        <x:v>Employee 1569; home branch Thurrock; assigned role Operative Skilled | Deployment branch: Thurrock | Actual role: Operative Skilled | Jobs: 400266 | Customers: Finch &amp; Partners | Actual hours: 9.0; source records: 1</x:v>
      </x:c>
      <x:c r="L1121" t="str">
        <x:v>Include</x:v>
      </x:c>
      <x:c r="M1121"/>
      <x:c r="N1121"/>
    </x:row>
    <x:row r="1122">
      <x:c r="A1122" t="str">
        <x:v>J Stephenson|2026-02-19</x:v>
      </x:c>
      <x:c r="B1122" s="888" t="n">
        <x:v>46072</x:v>
      </x:c>
      <x:c r="C1122" t="str">
        <x:v>J Stephenson</x:v>
      </x:c>
      <x:c r="D1122" t="str">
        <x:v>Permanent</x:v>
      </x:c>
      <x:c r="E1122" t="str">
        <x:v>Thurrock</x:v>
      </x:c>
      <x:c r="F1122" t="str">
        <x:v>Operative Skilled</x:v>
      </x:c>
      <x:c r="G1122" t="str">
        <x:v>400250</x:v>
      </x:c>
      <x:c r="H1122" t="str">
        <x:v>Apple Europe Limited</x:v>
      </x:c>
      <x:c r="I1122" s="22" t="n">
        <x:v>8</x:v>
      </x:c>
      <x:c r="J1122" t="str">
        <x:v>Worked</x:v>
      </x:c>
      <x:c r="K1122" t="str">
        <x:v>Employee 1569; home branch Thurrock; assigned role Operative Skilled | Deployment branch: Thurrock | Actual role: Operative Skilled | Jobs: 400250 | Customers: Apple Europe Limited | Actual hours: 8.0; source records: 1</x:v>
      </x:c>
      <x:c r="L1122" t="str">
        <x:v>Include</x:v>
      </x:c>
      <x:c r="M1122"/>
      <x:c r="N1122"/>
    </x:row>
    <x:row r="1123">
      <x:c r="A1123" t="str">
        <x:v>J Stephenson|2026-02-20</x:v>
      </x:c>
      <x:c r="B1123" s="888" t="n">
        <x:v>46073</x:v>
      </x:c>
      <x:c r="C1123" t="str">
        <x:v>J Stephenson</x:v>
      </x:c>
      <x:c r="D1123" t="str">
        <x:v>Permanent</x:v>
      </x:c>
      <x:c r="E1123" t="str">
        <x:v>Thurrock</x:v>
      </x:c>
      <x:c r="F1123" t="str">
        <x:v>Operative Skilled</x:v>
      </x:c>
      <x:c r="G1123" t="str">
        <x:v>400250</x:v>
      </x:c>
      <x:c r="H1123" t="str">
        <x:v>Apple Europe Limited</x:v>
      </x:c>
      <x:c r="I1123" s="22" t="n">
        <x:v>11</x:v>
      </x:c>
      <x:c r="J1123" t="str">
        <x:v>Worked</x:v>
      </x:c>
      <x:c r="K1123" t="str">
        <x:v>Employee 1569; home branch Thurrock; assigned role Operative Skilled | Deployment branch: Thurrock | Actual role: Operative Skilled | Jobs: 400250 | Customers: Apple Europe Limited | Actual hours: 11.0; source records: 1</x:v>
      </x:c>
      <x:c r="L1123" t="str">
        <x:v>Include</x:v>
      </x:c>
      <x:c r="M1123"/>
      <x:c r="N1123"/>
    </x:row>
    <x:row r="1124">
      <x:c r="A1124" t="str">
        <x:v>J Stephenson|2026-02-21</x:v>
      </x:c>
      <x:c r="B1124" s="888" t="n">
        <x:v>46074</x:v>
      </x:c>
      <x:c r="C1124" t="str">
        <x:v>J Stephenson</x:v>
      </x:c>
      <x:c r="D1124" t="str">
        <x:v>Permanent</x:v>
      </x:c>
      <x:c r="E1124" t="str">
        <x:v>Thurrock</x:v>
      </x:c>
      <x:c r="F1124" t="str">
        <x:v>Operative Skilled</x:v>
      </x:c>
      <x:c r="G1124" t="str">
        <x:v>400150</x:v>
      </x:c>
      <x:c r="H1124" t="str">
        <x:v>Cooke, Young &amp; Keidan LLP</x:v>
      </x:c>
      <x:c r="I1124" s="22" t="n">
        <x:v>8</x:v>
      </x:c>
      <x:c r="J1124" t="str">
        <x:v>Worked</x:v>
      </x:c>
      <x:c r="K1124" t="str">
        <x:v>Employee 1569; home branch Thurrock; assigned role Operative Skilled | Deployment branch: Thurrock | Actual role: Operative Skilled | Jobs: 400150 | Customers: Cooke, Young &amp; Keidan LLP | Actual hours: 8.0; source records: 1</x:v>
      </x:c>
      <x:c r="L1124" t="str">
        <x:v>Include</x:v>
      </x:c>
      <x:c r="M1124"/>
      <x:c r="N1124"/>
    </x:row>
    <x:row r="1125">
      <x:c r="A1125" t="str">
        <x:v>J Stephenson|2026-02-23</x:v>
      </x:c>
      <x:c r="B1125" s="888" t="n">
        <x:v>46076</x:v>
      </x:c>
      <x:c r="C1125" t="str">
        <x:v>J Stephenson</x:v>
      </x:c>
      <x:c r="D1125" t="str">
        <x:v>Permanent</x:v>
      </x:c>
      <x:c r="E1125" t="str">
        <x:v>Thurrock</x:v>
      </x:c>
      <x:c r="F1125" t="str">
        <x:v>Operative Skilled</x:v>
      </x:c>
      <x:c r="G1125" t="str">
        <x:v>398171</x:v>
      </x:c>
      <x:c r="H1125" t="str">
        <x:v>Two Sigma</x:v>
      </x:c>
      <x:c r="I1125" s="22" t="n">
        <x:v>10</x:v>
      </x:c>
      <x:c r="J1125" t="str">
        <x:v>Worked</x:v>
      </x:c>
      <x:c r="K1125" t="str">
        <x:v>Employee 1569; home branch Thurrock; assigned role Operative Skilled | Deployment branch: Thurrock | Actual role: Operative Skilled | Jobs: 398171 | Customers: Two Sigma | Actual hours: 10.0; source records: 1</x:v>
      </x:c>
      <x:c r="L1125" t="str">
        <x:v>Include</x:v>
      </x:c>
      <x:c r="M1125"/>
      <x:c r="N1125"/>
    </x:row>
    <x:row r="1126">
      <x:c r="A1126" t="str">
        <x:v>J Stephenson|2026-02-24</x:v>
      </x:c>
      <x:c r="B1126" s="888" t="n">
        <x:v>46077</x:v>
      </x:c>
      <x:c r="C1126" t="str">
        <x:v>J Stephenson</x:v>
      </x:c>
      <x:c r="D1126" t="str">
        <x:v>Permanent</x:v>
      </x:c>
      <x:c r="E1126" t="str">
        <x:v>Thurrock</x:v>
      </x:c>
      <x:c r="F1126" t="str">
        <x:v>Operative Skilled</x:v>
      </x:c>
      <x:c r="G1126" t="str">
        <x:v>400540</x:v>
      </x:c>
      <x:c r="H1126" t="str">
        <x:v>Finch &amp; Partners</x:v>
      </x:c>
      <x:c r="I1126" s="22" t="n">
        <x:v>7.5</x:v>
      </x:c>
      <x:c r="J1126" t="str">
        <x:v>Worked</x:v>
      </x:c>
      <x:c r="K1126" t="str">
        <x:v>Employee 1569; home branch Thurrock; assigned role Operative Skilled | Deployment branch: Thurrock | Actual role: Operative Skilled | Jobs: 400540 | Customers: Finch &amp; Partners | Actual hours: 7.5; source records: 1</x:v>
      </x:c>
      <x:c r="L1126" t="str">
        <x:v>Include</x:v>
      </x:c>
      <x:c r="M1126"/>
      <x:c r="N1126"/>
    </x:row>
    <x:row r="1127">
      <x:c r="A1127" t="str">
        <x:v>J Stephenson|2026-02-25</x:v>
      </x:c>
      <x:c r="B1127" s="888" t="n">
        <x:v>46078</x:v>
      </x:c>
      <x:c r="C1127" t="str">
        <x:v>J Stephenson</x:v>
      </x:c>
      <x:c r="D1127" t="str">
        <x:v>Permanent</x:v>
      </x:c>
      <x:c r="E1127" t="str">
        <x:v>Thurrock</x:v>
      </x:c>
      <x:c r="F1127" t="str">
        <x:v>Operative Skilled</x:v>
      </x:c>
      <x:c r="G1127" t="str">
        <x:v>396207A</x:v>
      </x:c>
      <x:c r="H1127" t="str">
        <x:v>Linklaters LLP</x:v>
      </x:c>
      <x:c r="I1127" s="22" t="n">
        <x:v>7.5</x:v>
      </x:c>
      <x:c r="J1127" t="str">
        <x:v>Worked</x:v>
      </x:c>
      <x:c r="K1127" t="str">
        <x:v>Employee 1569; home branch Thurrock; assigned role Operative Skilled | Deployment branch: Thurrock | Actual role: Operative Porter | Jobs: 396207A | Customers: Linklaters LLP | Actual hours: 7.5; source records: 1</x:v>
      </x:c>
      <x:c r="L1127" t="str">
        <x:v>Include</x:v>
      </x:c>
      <x:c r="M1127"/>
      <x:c r="N1127"/>
    </x:row>
    <x:row r="1128">
      <x:c r="A1128" t="str">
        <x:v>J Stephenson|2026-02-26</x:v>
      </x:c>
      <x:c r="B1128" s="888" t="n">
        <x:v>46079</x:v>
      </x:c>
      <x:c r="C1128" t="str">
        <x:v>J Stephenson</x:v>
      </x:c>
      <x:c r="D1128" t="str">
        <x:v>Permanent</x:v>
      </x:c>
      <x:c r="E1128" t="str">
        <x:v>Thurrock</x:v>
      </x:c>
      <x:c r="F1128" t="str">
        <x:v>Operative Skilled</x:v>
      </x:c>
      <x:c r="G1128" t="str">
        <x:v>400250</x:v>
      </x:c>
      <x:c r="H1128" t="str">
        <x:v>Apple Europe Limited</x:v>
      </x:c>
      <x:c r="I1128" s="22" t="n">
        <x:v>11.5</x:v>
      </x:c>
      <x:c r="J1128" t="str">
        <x:v>Worked</x:v>
      </x:c>
      <x:c r="K1128" t="str">
        <x:v>Employee 1569; home branch Thurrock; assigned role Operative Skilled | Deployment branch: Thurrock | Actual role: Operative Skilled | Jobs: 400250 | Customers: Apple Europe Limited | Actual hours: 11.5; source records: 1</x:v>
      </x:c>
      <x:c r="L1128" t="str">
        <x:v>Include</x:v>
      </x:c>
      <x:c r="M1128"/>
      <x:c r="N1128"/>
    </x:row>
    <x:row r="1129">
      <x:c r="A1129" t="str">
        <x:v>J Stephenson|2026-02-27</x:v>
      </x:c>
      <x:c r="B1129" s="888" t="n">
        <x:v>46080</x:v>
      </x:c>
      <x:c r="C1129" t="str">
        <x:v>J Stephenson</x:v>
      </x:c>
      <x:c r="D1129" t="str">
        <x:v>Permanent</x:v>
      </x:c>
      <x:c r="E1129" t="str">
        <x:v>Thurrock</x:v>
      </x:c>
      <x:c r="F1129" t="str">
        <x:v>Operative Skilled</x:v>
      </x:c>
      <x:c r="G1129" t="str">
        <x:v>398171</x:v>
      </x:c>
      <x:c r="H1129" t="str">
        <x:v>Two Sigma</x:v>
      </x:c>
      <x:c r="I1129" s="22" t="n">
        <x:v>13</x:v>
      </x:c>
      <x:c r="J1129" t="str">
        <x:v>Worked</x:v>
      </x:c>
      <x:c r="K1129" t="str">
        <x:v>Employee 1569; home branch Thurrock; assigned role Operative Skilled | Deployment branch: Thurrock | Actual role: Operative Skilled | Jobs: 398171 | Customers: Two Sigma | Actual hours: 13.0; source records: 1</x:v>
      </x:c>
      <x:c r="L1129" t="str">
        <x:v>Include</x:v>
      </x:c>
      <x:c r="M1129"/>
      <x:c r="N1129"/>
    </x:row>
    <x:row r="1130">
      <x:c r="A1130" t="str">
        <x:v>J Stephenson|2026-02-28</x:v>
      </x:c>
      <x:c r="B1130" s="888" t="n">
        <x:v>46081</x:v>
      </x:c>
      <x:c r="C1130" t="str">
        <x:v>J Stephenson</x:v>
      </x:c>
      <x:c r="D1130" t="str">
        <x:v>Permanent</x:v>
      </x:c>
      <x:c r="E1130" t="str">
        <x:v>Thurrock</x:v>
      </x:c>
      <x:c r="F1130" t="str">
        <x:v>Operative Skilled</x:v>
      </x:c>
      <x:c r="G1130" t="str">
        <x:v>400150</x:v>
      </x:c>
      <x:c r="H1130" t="str">
        <x:v>Cooke, Young &amp; Keidan LLP</x:v>
      </x:c>
      <x:c r="I1130" s="22" t="n">
        <x:v>7.5</x:v>
      </x:c>
      <x:c r="J1130" t="str">
        <x:v>Worked</x:v>
      </x:c>
      <x:c r="K1130" t="str">
        <x:v>Employee 1569; home branch Thurrock; assigned role Operative Skilled | Deployment branch: Thurrock | Actual role: Operative Skilled | Jobs: 400150 | Customers: Cooke, Young &amp; Keidan LLP | Actual hours: 7.5; source records: 1</x:v>
      </x:c>
      <x:c r="L1130" t="str">
        <x:v>Include</x:v>
      </x:c>
      <x:c r="M1130"/>
      <x:c r="N1130"/>
    </x:row>
    <x:row r="1131">
      <x:c r="A1131" t="str">
        <x:v>J. Richardson|2026-02-02</x:v>
      </x:c>
      <x:c r="B1131" s="888" t="n">
        <x:v>46055</x:v>
      </x:c>
      <x:c r="C1131" t="str">
        <x:v>J. Richardson</x:v>
      </x:c>
      <x:c r="D1131" t="str">
        <x:v>Permanent</x:v>
      </x:c>
      <x:c r="E1131" t="str">
        <x:v>Thurrock</x:v>
      </x:c>
      <x:c r="F1131" t="str">
        <x:v>Operative Porter</x:v>
      </x:c>
      <x:c r="G1131" t="str">
        <x:v>399723</x:v>
      </x:c>
      <x:c r="H1131" t="str">
        <x:v>Knotel UK Ltd</x:v>
      </x:c>
      <x:c r="I1131" s="22" t="n">
        <x:v>8.5</x:v>
      </x:c>
      <x:c r="J1131" t="str">
        <x:v>Worked</x:v>
      </x:c>
      <x:c r="K1131" t="str">
        <x:v>Employee 1373; home branch Thurrock; assigned role Operative Porter | Deployment branch: Thurrock | Actual role: Operative Porter | Jobs: 399723 | Customers: Knotel UK Ltd | Actual hours: 8.5; source records: 1</x:v>
      </x:c>
      <x:c r="L1131" t="str">
        <x:v>Include</x:v>
      </x:c>
      <x:c r="M1131"/>
      <x:c r="N1131"/>
    </x:row>
    <x:row r="1132">
      <x:c r="A1132" t="str">
        <x:v>J. Richardson|2026-02-03</x:v>
      </x:c>
      <x:c r="B1132" s="888" t="n">
        <x:v>46056</x:v>
      </x:c>
      <x:c r="C1132" t="str">
        <x:v>J. Richardson</x:v>
      </x:c>
      <x:c r="D1132" t="str">
        <x:v>Permanent</x:v>
      </x:c>
      <x:c r="E1132" t="str">
        <x:v>Thurrock</x:v>
      </x:c>
      <x:c r="F1132" t="str">
        <x:v>Operative Porter</x:v>
      </x:c>
      <x:c r="G1132" t="str">
        <x:v>399963</x:v>
      </x:c>
      <x:c r="H1132" t="str">
        <x:v>HSBC/JLL</x:v>
      </x:c>
      <x:c r="I1132" s="22" t="n">
        <x:v>8.5</x:v>
      </x:c>
      <x:c r="J1132" t="str">
        <x:v>Worked</x:v>
      </x:c>
      <x:c r="K1132" t="str">
        <x:v>Employee 1373; home branch Thurrock; assigned role Operative Porter | Deployment branch: Thurrock | Actual role: Operative Porter | Jobs: 399963 | Customers: HSBC/JLL | Actual hours: 8.5; source records: 1</x:v>
      </x:c>
      <x:c r="L1132" t="str">
        <x:v>Include</x:v>
      </x:c>
      <x:c r="M1132"/>
      <x:c r="N1132"/>
    </x:row>
    <x:row r="1133">
      <x:c r="A1133" t="str">
        <x:v>J. Richardson|2026-02-04</x:v>
      </x:c>
      <x:c r="B1133" s="888" t="n">
        <x:v>46057</x:v>
      </x:c>
      <x:c r="C1133" t="str">
        <x:v>J. Richardson</x:v>
      </x:c>
      <x:c r="D1133" t="str">
        <x:v>Permanent</x:v>
      </x:c>
      <x:c r="E1133" t="str">
        <x:v>Thurrock</x:v>
      </x:c>
      <x:c r="F1133" t="str">
        <x:v>Operative Porter</x:v>
      </x:c>
      <x:c r="G1133" t="str">
        <x:v>399963</x:v>
      </x:c>
      <x:c r="H1133" t="str">
        <x:v>HSBC/JLL</x:v>
      </x:c>
      <x:c r="I1133" s="22" t="n">
        <x:v>8.5</x:v>
      </x:c>
      <x:c r="J1133" t="str">
        <x:v>Worked</x:v>
      </x:c>
      <x:c r="K1133" t="str">
        <x:v>Employee 1373; home branch Thurrock; assigned role Operative Porter | Deployment branch: Thurrock | Actual role: Operative Porter | Jobs: 399963 | Customers: HSBC/JLL | Actual hours: 8.5; source records: 1</x:v>
      </x:c>
      <x:c r="L1133" t="str">
        <x:v>Include</x:v>
      </x:c>
      <x:c r="M1133"/>
      <x:c r="N1133"/>
    </x:row>
    <x:row r="1134">
      <x:c r="A1134" t="str">
        <x:v>J. Richardson|2026-02-05</x:v>
      </x:c>
      <x:c r="B1134" s="888" t="n">
        <x:v>46058</x:v>
      </x:c>
      <x:c r="C1134" t="str">
        <x:v>J. Richardson</x:v>
      </x:c>
      <x:c r="D1134" t="str">
        <x:v>Permanent</x:v>
      </x:c>
      <x:c r="E1134" t="str">
        <x:v>Thurrock</x:v>
      </x:c>
      <x:c r="F1134" t="str">
        <x:v>Operative Porter</x:v>
      </x:c>
      <x:c r="G1134" t="str">
        <x:v>396207</x:v>
      </x:c>
      <x:c r="H1134" t="str">
        <x:v>Linklaters LLP</x:v>
      </x:c>
      <x:c r="I1134" s="22" t="n">
        <x:v>11.5</x:v>
      </x:c>
      <x:c r="J1134" t="str">
        <x:v>Worked</x:v>
      </x:c>
      <x:c r="K1134" t="str">
        <x:v>Employee 1373; home branch Thurrock; assigned role Operative Porter | Deployment branch: Thurrock | Actual role: Operative Porter | Jobs: 396207 | Customers: Linklaters LLP | Actual hours: 11.5; source records: 1</x:v>
      </x:c>
      <x:c r="L1134" t="str">
        <x:v>Include</x:v>
      </x:c>
      <x:c r="M1134"/>
      <x:c r="N1134"/>
    </x:row>
    <x:row r="1135">
      <x:c r="A1135" t="str">
        <x:v>J. Richardson|2026-02-06</x:v>
      </x:c>
      <x:c r="B1135" s="888" t="n">
        <x:v>46059</x:v>
      </x:c>
      <x:c r="C1135" t="str">
        <x:v>J. Richardson</x:v>
      </x:c>
      <x:c r="D1135" t="str">
        <x:v>Permanent</x:v>
      </x:c>
      <x:c r="E1135" t="str">
        <x:v>Thurrock</x:v>
      </x:c>
      <x:c r="F1135" t="str">
        <x:v>Operative Porter</x:v>
      </x:c>
      <x:c r="G1135" t="str">
        <x:v>399606</x:v>
      </x:c>
      <x:c r="H1135" t="str">
        <x:v>The Hut Group Ltd (Arrow Films)</x:v>
      </x:c>
      <x:c r="I1135" s="22" t="n">
        <x:v>11</x:v>
      </x:c>
      <x:c r="J1135" t="str">
        <x:v>Worked</x:v>
      </x:c>
      <x:c r="K1135" t="str">
        <x:v>Employee 1373; home branch Thurrock; assigned role Operative Porter | Deployment branch: Thurrock | Actual role: Operative Porter | Jobs: 399606 | Customers: The Hut Group Ltd (Arrow Films) | Actual hours: 11.0; source records: 1</x:v>
      </x:c>
      <x:c r="L1135" t="str">
        <x:v>Include</x:v>
      </x:c>
      <x:c r="M1135"/>
      <x:c r="N1135"/>
    </x:row>
    <x:row r="1136">
      <x:c r="A1136" t="str">
        <x:v>J. Richardson|2026-02-07</x:v>
      </x:c>
      <x:c r="B1136" s="888" t="n">
        <x:v>46060</x:v>
      </x:c>
      <x:c r="C1136" t="str">
        <x:v>J. Richardson</x:v>
      </x:c>
      <x:c r="D1136" t="str">
        <x:v>Permanent</x:v>
      </x:c>
      <x:c r="E1136" t="str">
        <x:v>Thurrock</x:v>
      </x:c>
      <x:c r="F1136" t="str">
        <x:v>Operative Porter</x:v>
      </x:c>
      <x:c r="G1136" t="str">
        <x:v>396207A</x:v>
      </x:c>
      <x:c r="H1136" t="str">
        <x:v>Linklaters LLP</x:v>
      </x:c>
      <x:c r="I1136" s="22" t="n">
        <x:v>11</x:v>
      </x:c>
      <x:c r="J1136" t="str">
        <x:v>Worked</x:v>
      </x:c>
      <x:c r="K1136" t="str">
        <x:v>Employee 1373; home branch Thurrock; assigned role Operative Porter | Deployment branch: Thurrock | Actual role: Operative Porter | Jobs: 396207A | Customers: Linklaters LLP | Actual hours: 11.0; source records: 1</x:v>
      </x:c>
      <x:c r="L1136" t="str">
        <x:v>Include</x:v>
      </x:c>
      <x:c r="M1136"/>
      <x:c r="N1136"/>
    </x:row>
    <x:row r="1137">
      <x:c r="A1137" t="str">
        <x:v>J. Richardson|2026-02-09</x:v>
      </x:c>
      <x:c r="B1137" s="888" t="n">
        <x:v>46062</x:v>
      </x:c>
      <x:c r="C1137" t="str">
        <x:v>J. Richardson</x:v>
      </x:c>
      <x:c r="D1137" t="str">
        <x:v>Permanent</x:v>
      </x:c>
      <x:c r="E1137" t="str">
        <x:v>Thurrock</x:v>
      </x:c>
      <x:c r="F1137" t="str">
        <x:v>Operative Porter</x:v>
      </x:c>
      <x:c r="G1137" t="str">
        <x:v>399697</x:v>
      </x:c>
      <x:c r="H1137" t="str">
        <x:v>Department of Health</x:v>
      </x:c>
      <x:c r="I1137" s="22" t="n">
        <x:v>7</x:v>
      </x:c>
      <x:c r="J1137" t="str">
        <x:v>Worked</x:v>
      </x:c>
      <x:c r="K1137" t="str">
        <x:v>Employee 1373; home branch Thurrock; assigned role Operative Porter | Deployment branch: Thurrock | Actual role: Operative Porter | Jobs: 399697 | Customers: Department of Health | Actual hours: 7.0; source records: 1</x:v>
      </x:c>
      <x:c r="L1137" t="str">
        <x:v>Include</x:v>
      </x:c>
      <x:c r="M1137"/>
      <x:c r="N1137"/>
    </x:row>
    <x:row r="1138">
      <x:c r="A1138" t="str">
        <x:v>J. Richardson|2026-02-10</x:v>
      </x:c>
      <x:c r="B1138" s="888" t="n">
        <x:v>46063</x:v>
      </x:c>
      <x:c r="C1138" t="str">
        <x:v>J. Richardson</x:v>
      </x:c>
      <x:c r="D1138" t="str">
        <x:v>Permanent</x:v>
      </x:c>
      <x:c r="E1138" t="str">
        <x:v>Thurrock</x:v>
      </x:c>
      <x:c r="F1138" t="str">
        <x:v>Operative Porter</x:v>
      </x:c>
      <x:c r="G1138" t="str">
        <x:v>396668</x:v>
      </x:c>
      <x:c r="H1138" t="str">
        <x:v>Stavro/Chari</x:v>
      </x:c>
      <x:c r="I1138" s="22" t="n">
        <x:v>9.5</x:v>
      </x:c>
      <x:c r="J1138" t="str">
        <x:v>Worked</x:v>
      </x:c>
      <x:c r="K1138" t="str">
        <x:v>Employee 1373; home branch Thurrock; assigned role Operative Porter | Deployment branch: Thurrock | Actual role: Operative Porter | Jobs: 396668 | Customers: Stavro/Chari | Actual hours: 9.5; source records: 1</x:v>
      </x:c>
      <x:c r="L1138" t="str">
        <x:v>Include</x:v>
      </x:c>
      <x:c r="M1138"/>
      <x:c r="N1138"/>
    </x:row>
    <x:row r="1139">
      <x:c r="A1139" t="str">
        <x:v>J. Richardson|2026-02-11</x:v>
      </x:c>
      <x:c r="B1139" s="888" t="n">
        <x:v>46064</x:v>
      </x:c>
      <x:c r="C1139" t="str">
        <x:v>J. Richardson</x:v>
      </x:c>
      <x:c r="D1139" t="str">
        <x:v>Permanent</x:v>
      </x:c>
      <x:c r="E1139" t="str">
        <x:v>Thurrock</x:v>
      </x:c>
      <x:c r="F1139" t="str">
        <x:v>Operative Porter</x:v>
      </x:c>
      <x:c r="G1139" t="str">
        <x:v>396676</x:v>
      </x:c>
      <x:c r="H1139" t="str">
        <x:v>Sobers/Mr Elvis</x:v>
      </x:c>
      <x:c r="I1139" s="22" t="n">
        <x:v>7.5</x:v>
      </x:c>
      <x:c r="J1139" t="str">
        <x:v>Worked</x:v>
      </x:c>
      <x:c r="K1139" t="str">
        <x:v>Employee 1373; home branch Thurrock; assigned role Operative Porter | Deployment branch: Thurrock | Actual role: Operative Porter | Jobs: 396676 | Customers: Sobers/Mr Elvis | Actual hours: 7.5; source records: 1</x:v>
      </x:c>
      <x:c r="L1139" t="str">
        <x:v>Include</x:v>
      </x:c>
      <x:c r="M1139"/>
      <x:c r="N1139"/>
    </x:row>
    <x:row r="1140">
      <x:c r="A1140" t="str">
        <x:v>J. Richardson|2026-02-12</x:v>
      </x:c>
      <x:c r="B1140" s="888" t="n">
        <x:v>46065</x:v>
      </x:c>
      <x:c r="C1140" t="str">
        <x:v>J. Richardson</x:v>
      </x:c>
      <x:c r="D1140" t="str">
        <x:v>Permanent</x:v>
      </x:c>
      <x:c r="E1140" t="str">
        <x:v>Thurrock</x:v>
      </x:c>
      <x:c r="F1140" t="str">
        <x:v>Operative Porter</x:v>
      </x:c>
      <x:c r="G1140" t="str">
        <x:v>400138</x:v>
      </x:c>
      <x:c r="H1140" t="str">
        <x:v>Powell/Ms Beverley</x:v>
      </x:c>
      <x:c r="I1140" s="22" t="n">
        <x:v>8</x:v>
      </x:c>
      <x:c r="J1140" t="str">
        <x:v>Worked</x:v>
      </x:c>
      <x:c r="K1140" t="str">
        <x:v>Employee 1373; home branch Thurrock; assigned role Operative Porter | Deployment branch: Thurrock | Actual role: Operative Porter | Jobs: 400138 | Customers: Powell/Ms Beverley | Actual hours: 8.0; source records: 1</x:v>
      </x:c>
      <x:c r="L1140" t="str">
        <x:v>Include</x:v>
      </x:c>
      <x:c r="M1140"/>
      <x:c r="N1140"/>
    </x:row>
    <x:row r="1141">
      <x:c r="A1141" t="str">
        <x:v>J. Richardson|2026-02-13</x:v>
      </x:c>
      <x:c r="B1141" s="888" t="n">
        <x:v>46066</x:v>
      </x:c>
      <x:c r="C1141" t="str">
        <x:v>J. Richardson</x:v>
      </x:c>
      <x:c r="D1141" t="str">
        <x:v>Permanent</x:v>
      </x:c>
      <x:c r="E1141" t="str">
        <x:v>Thurrock</x:v>
      </x:c>
      <x:c r="F1141" t="str">
        <x:v>Operative Porter</x:v>
      </x:c>
      <x:c r="G1141" t="str">
        <x:v>399559</x:v>
      </x:c>
      <x:c r="H1141" t="str">
        <x:v>JP Morgan Limited</x:v>
      </x:c>
      <x:c r="I1141" s="22" t="n">
        <x:v>8.5</x:v>
      </x:c>
      <x:c r="J1141" t="str">
        <x:v>Worked</x:v>
      </x:c>
      <x:c r="K1141" t="str">
        <x:v>Employee 1373; home branch Thurrock; assigned role Operative Porter | Deployment branch: Thurrock | Actual role: Operative Porter | Jobs: 399559 | Customers: JP Morgan Limited | Actual hours: 8.5; source records: 1</x:v>
      </x:c>
      <x:c r="L1141" t="str">
        <x:v>Include</x:v>
      </x:c>
      <x:c r="M1141"/>
      <x:c r="N1141"/>
    </x:row>
    <x:row r="1142">
      <x:c r="A1142" t="str">
        <x:v>J. Richardson|2026-02-14</x:v>
      </x:c>
      <x:c r="B1142" s="888" t="n">
        <x:v>46067</x:v>
      </x:c>
      <x:c r="C1142" t="str">
        <x:v>J. Richardson</x:v>
      </x:c>
      <x:c r="D1142" t="str">
        <x:v>Permanent</x:v>
      </x:c>
      <x:c r="E1142" t="str">
        <x:v>Thurrock</x:v>
      </x:c>
      <x:c r="F1142" t="str">
        <x:v>Operative Porter</x:v>
      </x:c>
      <x:c r="G1142" t="str">
        <x:v>396207A</x:v>
      </x:c>
      <x:c r="H1142" t="str">
        <x:v>Linklaters LLP</x:v>
      </x:c>
      <x:c r="I1142" s="22" t="n">
        <x:v>10</x:v>
      </x:c>
      <x:c r="J1142" t="str">
        <x:v>Worked</x:v>
      </x:c>
      <x:c r="K1142" t="str">
        <x:v>Employee 1373; home branch Thurrock; assigned role Operative Porter | Deployment branch: Thurrock | Actual role: Operative Porter | Jobs: 396207A | Customers: Linklaters LLP | Actual hours: 10.0; source records: 1</x:v>
      </x:c>
      <x:c r="L1142" t="str">
        <x:v>Include</x:v>
      </x:c>
      <x:c r="M1142"/>
      <x:c r="N1142"/>
    </x:row>
    <x:row r="1143">
      <x:c r="A1143" t="str">
        <x:v>J. Richardson|2026-02-16</x:v>
      </x:c>
      <x:c r="B1143" s="888" t="n">
        <x:v>46069</x:v>
      </x:c>
      <x:c r="C1143" t="str">
        <x:v>J. Richardson</x:v>
      </x:c>
      <x:c r="D1143" t="str">
        <x:v>Permanent</x:v>
      </x:c>
      <x:c r="E1143" t="str">
        <x:v>Thurrock</x:v>
      </x:c>
      <x:c r="F1143" t="str">
        <x:v>Operative Porter</x:v>
      </x:c>
      <x:c r="G1143" t="str">
        <x:v>396805</x:v>
      </x:c>
      <x:c r="H1143" t="str">
        <x:v>Scott/Ms Samantha</x:v>
      </x:c>
      <x:c r="I1143" s="22" t="n">
        <x:v>6.5</x:v>
      </x:c>
      <x:c r="J1143" t="str">
        <x:v>Worked</x:v>
      </x:c>
      <x:c r="K1143" t="str">
        <x:v>Employee 1373; home branch Thurrock; assigned role Operative Porter | Deployment branch: Thurrock | Actual role: Operative Porter | Jobs: 396805 | Customers: Scott/Ms Samantha | Actual hours: 6.5; source records: 1</x:v>
      </x:c>
      <x:c r="L1143" t="str">
        <x:v>Include</x:v>
      </x:c>
      <x:c r="M1143"/>
      <x:c r="N1143"/>
    </x:row>
    <x:row r="1144">
      <x:c r="A1144" t="str">
        <x:v>J. Richardson|2026-02-17</x:v>
      </x:c>
      <x:c r="B1144" s="888" t="n">
        <x:v>46070</x:v>
      </x:c>
      <x:c r="C1144" t="str">
        <x:v>J. Richardson</x:v>
      </x:c>
      <x:c r="D1144" t="str">
        <x:v>Permanent</x:v>
      </x:c>
      <x:c r="E1144" t="str">
        <x:v>Thurrock</x:v>
      </x:c>
      <x:c r="F1144" t="str">
        <x:v>Operative Porter</x:v>
      </x:c>
      <x:c r="G1144" t="str">
        <x:v>400369</x:v>
      </x:c>
      <x:c r="H1144" t="str">
        <x:v>Mekonnen/Ms Genet</x:v>
      </x:c>
      <x:c r="I1144" s="22" t="n">
        <x:v>7.5</x:v>
      </x:c>
      <x:c r="J1144" t="str">
        <x:v>Worked</x:v>
      </x:c>
      <x:c r="K1144" t="str">
        <x:v>Employee 1373; home branch Thurrock; assigned role Operative Porter | Deployment branch: Thurrock | Actual role: Operative Porter | Jobs: 400369 | Customers: Mekonnen/Ms Genet | Actual hours: 7.5; source records: 1</x:v>
      </x:c>
      <x:c r="L1144" t="str">
        <x:v>Include</x:v>
      </x:c>
      <x:c r="M1144"/>
      <x:c r="N1144"/>
    </x:row>
    <x:row r="1145">
      <x:c r="A1145" t="str">
        <x:v>J. Richardson|2026-02-18</x:v>
      </x:c>
      <x:c r="B1145" s="888" t="n">
        <x:v>46071</x:v>
      </x:c>
      <x:c r="C1145" t="str">
        <x:v>J. Richardson</x:v>
      </x:c>
      <x:c r="D1145" t="str">
        <x:v>Permanent</x:v>
      </x:c>
      <x:c r="E1145" t="str">
        <x:v>Thurrock</x:v>
      </x:c>
      <x:c r="F1145" t="str">
        <x:v>Operative Porter</x:v>
      </x:c>
      <x:c r="G1145" t="str">
        <x:v>396782</x:v>
      </x:c>
      <x:c r="H1145" t="str">
        <x:v>Jegede/Mr Abidemi</x:v>
      </x:c>
      <x:c r="I1145" s="22" t="n">
        <x:v>5.5</x:v>
      </x:c>
      <x:c r="J1145" t="str">
        <x:v>Worked</x:v>
      </x:c>
      <x:c r="K1145" t="str">
        <x:v>Employee 1373; home branch Thurrock; assigned role Operative Porter | Deployment branch: Thurrock | Actual role: Operative Porter | Jobs: 396782 | Customers: Jegede/Mr Abidemi | Actual hours: 5.5; source records: 1</x:v>
      </x:c>
      <x:c r="L1145" t="str">
        <x:v>Include</x:v>
      </x:c>
      <x:c r="M1145"/>
      <x:c r="N1145"/>
    </x:row>
    <x:row r="1146">
      <x:c r="A1146" t="str">
        <x:v>J. Richardson|2026-02-19</x:v>
      </x:c>
      <x:c r="B1146" s="888" t="n">
        <x:v>46072</x:v>
      </x:c>
      <x:c r="C1146" t="str">
        <x:v>J. Richardson</x:v>
      </x:c>
      <x:c r="D1146" t="str">
        <x:v>Permanent</x:v>
      </x:c>
      <x:c r="E1146" t="str">
        <x:v>Thurrock</x:v>
      </x:c>
      <x:c r="F1146" t="str">
        <x:v>Operative Porter</x:v>
      </x:c>
      <x:c r="G1146" t="str">
        <x:v>276693C</x:v>
      </x:c>
      <x:c r="H1146" t="str">
        <x:v>Charalambous/Mr Paul</x:v>
      </x:c>
      <x:c r="I1146" s="22" t="n">
        <x:v>9</x:v>
      </x:c>
      <x:c r="J1146" t="str">
        <x:v>Worked</x:v>
      </x:c>
      <x:c r="K1146" t="str">
        <x:v>Employee 1373; home branch Thurrock; assigned role Operative Porter | Deployment branch: Thurrock | Actual role: Operative Porter | Jobs: 276693C | Customers: Charalambous/Mr Paul | Actual hours: 9.0; source records: 1</x:v>
      </x:c>
      <x:c r="L1146" t="str">
        <x:v>Include</x:v>
      </x:c>
      <x:c r="M1146"/>
      <x:c r="N1146"/>
    </x:row>
    <x:row r="1147">
      <x:c r="A1147" t="str">
        <x:v>J. Richardson|2026-02-20</x:v>
      </x:c>
      <x:c r="B1147" s="888" t="n">
        <x:v>46073</x:v>
      </x:c>
      <x:c r="C1147" t="str">
        <x:v>J. Richardson</x:v>
      </x:c>
      <x:c r="D1147" t="str">
        <x:v>Permanent</x:v>
      </x:c>
      <x:c r="E1147" t="str">
        <x:v>Thurrock</x:v>
      </x:c>
      <x:c r="F1147" t="str">
        <x:v>Operative Porter</x:v>
      </x:c>
      <x:c r="G1147" t="str">
        <x:v>396207A</x:v>
      </x:c>
      <x:c r="H1147" t="str">
        <x:v>Linklaters LLP</x:v>
      </x:c>
      <x:c r="I1147" s="22" t="n">
        <x:v>9.5</x:v>
      </x:c>
      <x:c r="J1147" t="str">
        <x:v>Worked</x:v>
      </x:c>
      <x:c r="K1147" t="str">
        <x:v>Employee 1373; home branch Thurrock; assigned role Operative Porter | Deployment branch: Thurrock | Actual role: Operative Porter | Jobs: 396207A | Customers: Linklaters LLP | Actual hours: 9.5; source records: 1</x:v>
      </x:c>
      <x:c r="L1147" t="str">
        <x:v>Include</x:v>
      </x:c>
      <x:c r="M1147"/>
      <x:c r="N1147"/>
    </x:row>
    <x:row r="1148">
      <x:c r="A1148" t="str">
        <x:v>J. Richardson|2026-02-21</x:v>
      </x:c>
      <x:c r="B1148" s="888" t="n">
        <x:v>46074</x:v>
      </x:c>
      <x:c r="C1148" t="str">
        <x:v>J. Richardson</x:v>
      </x:c>
      <x:c r="D1148" t="str">
        <x:v>Permanent</x:v>
      </x:c>
      <x:c r="E1148" t="str">
        <x:v>Thurrock</x:v>
      </x:c>
      <x:c r="F1148" t="str">
        <x:v>Operative Porter</x:v>
      </x:c>
      <x:c r="G1148" t="str">
        <x:v>396207A</x:v>
      </x:c>
      <x:c r="H1148" t="str">
        <x:v>Linklaters LLP</x:v>
      </x:c>
      <x:c r="I1148" s="22" t="n">
        <x:v>10.5</x:v>
      </x:c>
      <x:c r="J1148" t="str">
        <x:v>Worked</x:v>
      </x:c>
      <x:c r="K1148" t="str">
        <x:v>Employee 1373; home branch Thurrock; assigned role Operative Porter | Deployment branch: Thurrock | Actual role: Operative Porter | Jobs: 396207A | Customers: Linklaters LLP | Actual hours: 10.5; source records: 1</x:v>
      </x:c>
      <x:c r="L1148" t="str">
        <x:v>Include</x:v>
      </x:c>
      <x:c r="M1148"/>
      <x:c r="N1148"/>
    </x:row>
    <x:row r="1149">
      <x:c r="A1149" t="str">
        <x:v>J. Richardson|2026-02-23</x:v>
      </x:c>
      <x:c r="B1149" s="888" t="n">
        <x:v>46076</x:v>
      </x:c>
      <x:c r="C1149" t="str">
        <x:v>J. Richardson</x:v>
      </x:c>
      <x:c r="D1149" t="str">
        <x:v>Permanent</x:v>
      </x:c>
      <x:c r="E1149" t="str">
        <x:v>Thurrock</x:v>
      </x:c>
      <x:c r="F1149" t="str">
        <x:v>Operative Porter</x:v>
      </x:c>
      <x:c r="G1149" t="str">
        <x:v>400250</x:v>
      </x:c>
      <x:c r="H1149" t="str">
        <x:v>Apple Europe Limited</x:v>
      </x:c>
      <x:c r="I1149" s="22" t="n">
        <x:v>11.5</x:v>
      </x:c>
      <x:c r="J1149" t="str">
        <x:v>Worked</x:v>
      </x:c>
      <x:c r="K1149" t="str">
        <x:v>Employee 1373; home branch Thurrock; assigned role Operative Porter | Deployment branch: Thurrock | Actual role: Operative Porter | Jobs: 400250 | Customers: Apple Europe Limited | Actual hours: 11.5; source records: 1</x:v>
      </x:c>
      <x:c r="L1149" t="str">
        <x:v>Include</x:v>
      </x:c>
      <x:c r="M1149"/>
      <x:c r="N1149"/>
    </x:row>
    <x:row r="1150">
      <x:c r="A1150" t="str">
        <x:v>J. Richardson|2026-02-24</x:v>
      </x:c>
      <x:c r="B1150" s="888" t="n">
        <x:v>46077</x:v>
      </x:c>
      <x:c r="C1150" t="str">
        <x:v>J. Richardson</x:v>
      </x:c>
      <x:c r="D1150" t="str">
        <x:v>Permanent</x:v>
      </x:c>
      <x:c r="E1150" t="str">
        <x:v>Thurrock</x:v>
      </x:c>
      <x:c r="F1150" t="str">
        <x:v>Operative Porter</x:v>
      </x:c>
      <x:c r="G1150" t="str">
        <x:v>400250</x:v>
      </x:c>
      <x:c r="H1150" t="str">
        <x:v>Apple Europe Limited</x:v>
      </x:c>
      <x:c r="I1150" s="22" t="n">
        <x:v>11.5</x:v>
      </x:c>
      <x:c r="J1150" t="str">
        <x:v>Worked</x:v>
      </x:c>
      <x:c r="K1150" t="str">
        <x:v>Employee 1373; home branch Thurrock; assigned role Operative Porter | Deployment branch: Thurrock | Actual role: Operative Porter | Jobs: 400250 | Customers: Apple Europe Limited | Actual hours: 11.5; source records: 1</x:v>
      </x:c>
      <x:c r="L1150" t="str">
        <x:v>Include</x:v>
      </x:c>
      <x:c r="M1150"/>
      <x:c r="N1150"/>
    </x:row>
    <x:row r="1151">
      <x:c r="A1151" t="str">
        <x:v>J. Richardson|2026-02-25</x:v>
      </x:c>
      <x:c r="B1151" s="888" t="n">
        <x:v>46078</x:v>
      </x:c>
      <x:c r="C1151" t="str">
        <x:v>J. Richardson</x:v>
      </x:c>
      <x:c r="D1151" t="str">
        <x:v>Permanent</x:v>
      </x:c>
      <x:c r="E1151" t="str">
        <x:v>Thurrock</x:v>
      </x:c>
      <x:c r="F1151" t="str">
        <x:v>Operative Porter</x:v>
      </x:c>
      <x:c r="G1151" t="str">
        <x:v>397246</x:v>
      </x:c>
      <x:c r="H1151" t="str">
        <x:v>Ministry of Defence</x:v>
      </x:c>
      <x:c r="I1151" s="22" t="n">
        <x:v>8.5</x:v>
      </x:c>
      <x:c r="J1151" t="str">
        <x:v>Worked</x:v>
      </x:c>
      <x:c r="K1151" t="str">
        <x:v>Employee 1373; home branch Thurrock; assigned role Operative Porter | Deployment branch: Thurrock | Actual role: Operative Porter | Jobs: 397246 | Customers: Ministry of Defence | Actual hours: 8.5; source records: 1</x:v>
      </x:c>
      <x:c r="L1151" t="str">
        <x:v>Include</x:v>
      </x:c>
      <x:c r="M1151"/>
      <x:c r="N1151"/>
    </x:row>
    <x:row r="1152">
      <x:c r="A1152" t="str">
        <x:v>J. Richardson|2026-02-26</x:v>
      </x:c>
      <x:c r="B1152" s="888" t="n">
        <x:v>46079</x:v>
      </x:c>
      <x:c r="C1152" t="str">
        <x:v>J. Richardson</x:v>
      </x:c>
      <x:c r="D1152" t="str">
        <x:v>Permanent</x:v>
      </x:c>
      <x:c r="E1152" t="str">
        <x:v>Thurrock</x:v>
      </x:c>
      <x:c r="F1152" t="str">
        <x:v>Operative Porter</x:v>
      </x:c>
      <x:c r="G1152" t="str">
        <x:v>400250</x:v>
      </x:c>
      <x:c r="H1152" t="str">
        <x:v>Apple Europe Limited</x:v>
      </x:c>
      <x:c r="I1152" s="22" t="n">
        <x:v>11.5</x:v>
      </x:c>
      <x:c r="J1152" t="str">
        <x:v>Worked</x:v>
      </x:c>
      <x:c r="K1152" t="str">
        <x:v>Employee 1373; home branch Thurrock; assigned role Operative Porter | Deployment branch: Thurrock | Actual role: Operative Porter | Jobs: 400250 | Customers: Apple Europe Limited | Actual hours: 11.5; source records: 1</x:v>
      </x:c>
      <x:c r="L1152" t="str">
        <x:v>Include</x:v>
      </x:c>
      <x:c r="M1152"/>
      <x:c r="N1152"/>
    </x:row>
    <x:row r="1153">
      <x:c r="A1153" t="str">
        <x:v>J. Richardson|2026-02-27</x:v>
      </x:c>
      <x:c r="B1153" s="888" t="n">
        <x:v>46080</x:v>
      </x:c>
      <x:c r="C1153" t="str">
        <x:v>J. Richardson</x:v>
      </x:c>
      <x:c r="D1153" t="str">
        <x:v>Permanent</x:v>
      </x:c>
      <x:c r="E1153" t="str">
        <x:v>Thurrock</x:v>
      </x:c>
      <x:c r="F1153" t="str">
        <x:v>Operative Porter</x:v>
      </x:c>
      <x:c r="G1153" t="str">
        <x:v>400250</x:v>
      </x:c>
      <x:c r="H1153" t="str">
        <x:v>Apple Europe Limited</x:v>
      </x:c>
      <x:c r="I1153" s="22" t="n">
        <x:v>11.5</x:v>
      </x:c>
      <x:c r="J1153" t="str">
        <x:v>Worked</x:v>
      </x:c>
      <x:c r="K1153" t="str">
        <x:v>Employee 1373; home branch Thurrock; assigned role Operative Porter | Deployment branch: Thurrock | Actual role: Operative Skilled | Jobs: 400250 | Customers: Apple Europe Limited | Actual hours: 11.5; source records: 1</x:v>
      </x:c>
      <x:c r="L1153" t="str">
        <x:v>Include</x:v>
      </x:c>
      <x:c r="M1153"/>
      <x:c r="N1153"/>
    </x:row>
    <x:row r="1154">
      <x:c r="A1154" t="str">
        <x:v>Jack Bacon|2026-02-03</x:v>
      </x:c>
      <x:c r="B1154" s="888" t="n">
        <x:v>46056</x:v>
      </x:c>
      <x:c r="C1154" t="str">
        <x:v>Jack Bacon</x:v>
      </x:c>
      <x:c r="D1154" t="str">
        <x:v>Permanent</x:v>
      </x:c>
      <x:c r="E1154" t="str">
        <x:v>Manchester</x:v>
      </x:c>
      <x:c r="F1154" t="str">
        <x:v>Operative Porter</x:v>
      </x:c>
      <x:c r="G1154" t="str">
        <x:v>399887A, 399377, 399807, 399935</x:v>
      </x:c>
      <x:c r="H1154" t="str">
        <x:v>Avantor (MANCHESTER FEB 2026 ); John Rylands University Library; Restore Digital Ltd; Sodexo Services Group Limited</x:v>
      </x:c>
      <x:c r="I1154" s="22" t="n">
        <x:v>24.5</x:v>
      </x:c>
      <x:c r="J1154" t="str">
        <x:v>Worked — 4 records</x:v>
      </x:c>
      <x:c r="K1154" t="str">
        <x:v>Employee 104626; home branch Manchester; assigned role Operative Porter | Deployment branch: Cambridge, Manchester | Actual role: Operative Porter | Jobs: 399887A, 399377, 399807, 399935 | Customers: Avantor (MANCHESTER FEB 2026 ); John Rylands University Library; Restore Digital Ltd; Sodexo Services Group Limited | Actual hours: 24.5; source records: 4</x:v>
      </x:c>
      <x:c r="L1154" t="str">
        <x:v>Include</x:v>
      </x:c>
      <x:c r="M1154"/>
      <x:c r="N1154"/>
    </x:row>
    <x:row r="1155">
      <x:c r="A1155" t="str">
        <x:v>Jack Bacon|2026-02-04</x:v>
      </x:c>
      <x:c r="B1155" s="888" t="n">
        <x:v>46057</x:v>
      </x:c>
      <x:c r="C1155" t="str">
        <x:v>Jack Bacon</x:v>
      </x:c>
      <x:c r="D1155" t="str">
        <x:v>Permanent</x:v>
      </x:c>
      <x:c r="E1155" t="str">
        <x:v>Manchester</x:v>
      </x:c>
      <x:c r="F1155" t="str">
        <x:v>Operative Porter</x:v>
      </x:c>
      <x:c r="G1155" t="str">
        <x:v>399377, 399378, 399807, 399935</x:v>
      </x:c>
      <x:c r="H1155" t="str">
        <x:v>John Rylands University Library; Restore Digital Ltd; Sodexo Services Group Limited</x:v>
      </x:c>
      <x:c r="I1155" s="22" t="n">
        <x:v>16.5</x:v>
      </x:c>
      <x:c r="J1155" t="str">
        <x:v>Worked — 4 records</x:v>
      </x:c>
      <x:c r="K1155" t="str">
        <x:v>Employee 104626; home branch Manchester; assigned role Operative Porter | Deployment branch: Manchester | Actual role: Operative Porter | Jobs: 399377, 399378, 399807, 399935 | Customers: John Rylands University Library; Restore Digital Ltd; Sodexo Services Group Limited | Actual hours: 16.5; source records: 4</x:v>
      </x:c>
      <x:c r="L1155" t="str">
        <x:v>Include</x:v>
      </x:c>
      <x:c r="M1155"/>
      <x:c r="N1155"/>
    </x:row>
    <x:row r="1156">
      <x:c r="A1156" t="str">
        <x:v>Jack Bacon|2026-02-05</x:v>
      </x:c>
      <x:c r="B1156" s="888" t="n">
        <x:v>46058</x:v>
      </x:c>
      <x:c r="C1156" t="str">
        <x:v>Jack Bacon</x:v>
      </x:c>
      <x:c r="D1156" t="str">
        <x:v>Permanent</x:v>
      </x:c>
      <x:c r="E1156" t="str">
        <x:v>Manchester</x:v>
      </x:c>
      <x:c r="F1156" t="str">
        <x:v>Operative Porter</x:v>
      </x:c>
      <x:c r="G1156" t="str">
        <x:v>400137, 399378</x:v>
      </x:c>
      <x:c r="H1156" t="str">
        <x:v>HSBC - February 2026 Deliveries; John Rylands University Library</x:v>
      </x:c>
      <x:c r="I1156" s="22" t="n">
        <x:v>12</x:v>
      </x:c>
      <x:c r="J1156" t="str">
        <x:v>Worked — 2 records</x:v>
      </x:c>
      <x:c r="K1156" t="str">
        <x:v>Employee 104626; home branch Manchester; assigned role Operative Porter | Deployment branch: Birmingham, Manchester | Actual role: Operative Porter | Jobs: 400137, 399378 | Customers: HSBC - February 2026 Deliveries; John Rylands University Library | Actual hours: 12.0; source records: 2</x:v>
      </x:c>
      <x:c r="L1156" t="str">
        <x:v>Include</x:v>
      </x:c>
      <x:c r="M1156"/>
      <x:c r="N1156"/>
    </x:row>
    <x:row r="1157">
      <x:c r="A1157" t="str">
        <x:v>Jack Bacon|2026-02-06</x:v>
      </x:c>
      <x:c r="B1157" s="888" t="n">
        <x:v>46059</x:v>
      </x:c>
      <x:c r="C1157" t="str">
        <x:v>Jack Bacon</x:v>
      </x:c>
      <x:c r="D1157" t="str">
        <x:v>Permanent</x:v>
      </x:c>
      <x:c r="E1157" t="str">
        <x:v>Manchester</x:v>
      </x:c>
      <x:c r="F1157" t="str">
        <x:v>Operative Porter</x:v>
      </x:c>
      <x:c r="G1157" t="str">
        <x:v>400129, 374044A</x:v>
      </x:c>
      <x:c r="H1157" t="str">
        <x:v>Cheshire Police; Hurstwood Environmental Consultants</x:v>
      </x:c>
      <x:c r="I1157" s="22" t="n">
        <x:v>7</x:v>
      </x:c>
      <x:c r="J1157" t="str">
        <x:v>Worked — 2 records</x:v>
      </x:c>
      <x:c r="K1157" t="str">
        <x:v>Employee 104626; home branch Manchester; assigned role Operative Porter | Deployment branch: Manchester | Actual role: Operative Porter | Jobs: 400129, 374044A | Customers: Cheshire Police; Hurstwood Environmental Consultants | Actual hours: 7.0; source records: 2</x:v>
      </x:c>
      <x:c r="L1157" t="str">
        <x:v>Include</x:v>
      </x:c>
      <x:c r="M1157"/>
      <x:c r="N1157"/>
    </x:row>
    <x:row r="1158">
      <x:c r="A1158" t="str">
        <x:v>Jack Bacon|2026-02-09</x:v>
      </x:c>
      <x:c r="B1158" s="888" t="n">
        <x:v>46062</x:v>
      </x:c>
      <x:c r="C1158" t="str">
        <x:v>Jack Bacon</x:v>
      </x:c>
      <x:c r="D1158" t="str">
        <x:v>Permanent</x:v>
      </x:c>
      <x:c r="E1158" t="str">
        <x:v>Manchester</x:v>
      </x:c>
      <x:c r="F1158" t="str">
        <x:v>Operative Porter</x:v>
      </x:c>
      <x:c r="G1158" t="str">
        <x:v>398317A</x:v>
      </x:c>
      <x:c r="H1158" t="str">
        <x:v>Restore Harrow Green</x:v>
      </x:c>
      <x:c r="I1158" s="22" t="n">
        <x:v>8.5</x:v>
      </x:c>
      <x:c r="J1158" t="str">
        <x:v>Worked</x:v>
      </x:c>
      <x:c r="K1158" t="str">
        <x:v>Employee 104626; home branch Manchester; assigned role Operative Porter | Deployment branch: Manchester | Actual role: Operative Porter | Jobs: 398317A | Customers: Restore Harrow Green | Actual hours: 8.5; source records: 1</x:v>
      </x:c>
      <x:c r="L1158" t="str">
        <x:v>Include</x:v>
      </x:c>
      <x:c r="M1158"/>
      <x:c r="N1158"/>
    </x:row>
    <x:row r="1159">
      <x:c r="A1159" t="str">
        <x:v>Jack Bacon|2026-02-10</x:v>
      </x:c>
      <x:c r="B1159" s="888" t="n">
        <x:v>46063</x:v>
      </x:c>
      <x:c r="C1159" t="str">
        <x:v>Jack Bacon</x:v>
      </x:c>
      <x:c r="D1159" t="str">
        <x:v>Permanent</x:v>
      </x:c>
      <x:c r="E1159" t="str">
        <x:v>Manchester</x:v>
      </x:c>
      <x:c r="F1159" t="str">
        <x:v>Operative Porter</x:v>
      </x:c>
      <x:c r="G1159" t="str">
        <x:v>398317A</x:v>
      </x:c>
      <x:c r="H1159" t="str">
        <x:v>Restore Harrow Green</x:v>
      </x:c>
      <x:c r="I1159" s="22" t="n">
        <x:v>10</x:v>
      </x:c>
      <x:c r="J1159" t="str">
        <x:v>Worked</x:v>
      </x:c>
      <x:c r="K1159" t="str">
        <x:v>Employee 104626; home branch Manchester; assigned role Operative Porter | Deployment branch: Manchester | Actual role: Operative Porter | Jobs: 398317A | Customers: Restore Harrow Green | Actual hours: 10.0; source records: 1</x:v>
      </x:c>
      <x:c r="L1159" t="str">
        <x:v>Include</x:v>
      </x:c>
      <x:c r="M1159"/>
      <x:c r="N1159"/>
    </x:row>
    <x:row r="1160">
      <x:c r="A1160" t="str">
        <x:v>Jack Bacon|2026-02-11</x:v>
      </x:c>
      <x:c r="B1160" s="888" t="n">
        <x:v>46064</x:v>
      </x:c>
      <x:c r="C1160" t="str">
        <x:v>Jack Bacon</x:v>
      </x:c>
      <x:c r="D1160" t="str">
        <x:v>Permanent</x:v>
      </x:c>
      <x:c r="E1160" t="str">
        <x:v>Manchester</x:v>
      </x:c>
      <x:c r="F1160" t="str">
        <x:v>Operative Porter</x:v>
      </x:c>
      <x:c r="G1160" t="str">
        <x:v>399887A</x:v>
      </x:c>
      <x:c r="H1160" t="str">
        <x:v>Avantor (MANCHESTER FEB 2026 )</x:v>
      </x:c>
      <x:c r="I1160" s="22" t="n">
        <x:v>11.5</x:v>
      </x:c>
      <x:c r="J1160" t="str">
        <x:v>Worked — 2 records</x:v>
      </x:c>
      <x:c r="K1160" t="str">
        <x:v>Employee 104626; home branch Manchester; assigned role Operative Porter | Deployment branch: Cambridge | Actual role: Operative Porter, Operative Skilled | Jobs: 399887A | Customers: Avantor (MANCHESTER FEB 2026 ) | Actual hours: 11.5; source records: 2</x:v>
      </x:c>
      <x:c r="L1160" t="str">
        <x:v>Include</x:v>
      </x:c>
      <x:c r="M1160"/>
      <x:c r="N1160"/>
    </x:row>
    <x:row r="1161">
      <x:c r="A1161" t="str">
        <x:v>Jack Bacon|2026-02-12</x:v>
      </x:c>
      <x:c r="B1161" s="888" t="n">
        <x:v>46065</x:v>
      </x:c>
      <x:c r="C1161" t="str">
        <x:v>Jack Bacon</x:v>
      </x:c>
      <x:c r="D1161" t="str">
        <x:v>Permanent</x:v>
      </x:c>
      <x:c r="E1161" t="str">
        <x:v>Manchester</x:v>
      </x:c>
      <x:c r="F1161" t="str">
        <x:v>Operative Porter</x:v>
      </x:c>
      <x:c r="G1161" t="str">
        <x:v>400290</x:v>
      </x:c>
      <x:c r="H1161" t="str">
        <x:v>The Bread and Butter Thing</x:v>
      </x:c>
      <x:c r="I1161" s="22" t="n">
        <x:v>9</x:v>
      </x:c>
      <x:c r="J1161" t="str">
        <x:v>Worked</x:v>
      </x:c>
      <x:c r="K1161" t="str">
        <x:v>Employee 104626; home branch Manchester; assigned role Operative Porter | Deployment branch: Manchester | Actual role: Operative Porter | Jobs: 400290 | Customers: The Bread and Butter Thing | Actual hours: 9.0; source records: 1</x:v>
      </x:c>
      <x:c r="L1161" t="str">
        <x:v>Include</x:v>
      </x:c>
      <x:c r="M1161"/>
      <x:c r="N1161"/>
    </x:row>
    <x:row r="1162">
      <x:c r="A1162" t="str">
        <x:v>Jack Bacon|2026-02-13</x:v>
      </x:c>
      <x:c r="B1162" s="888" t="n">
        <x:v>46066</x:v>
      </x:c>
      <x:c r="C1162" t="str">
        <x:v>Jack Bacon</x:v>
      </x:c>
      <x:c r="D1162" t="str">
        <x:v>Permanent</x:v>
      </x:c>
      <x:c r="E1162" t="str">
        <x:v>Manchester</x:v>
      </x:c>
      <x:c r="F1162" t="str">
        <x:v>Operative Porter</x:v>
      </x:c>
      <x:c r="G1162" t="str">
        <x:v>400052</x:v>
      </x:c>
      <x:c r="H1162" t="str">
        <x:v>BT plc</x:v>
      </x:c>
      <x:c r="I1162" s="22" t="n">
        <x:v>8.5</x:v>
      </x:c>
      <x:c r="J1162" t="str">
        <x:v>Worked</x:v>
      </x:c>
      <x:c r="K1162" t="str">
        <x:v>Employee 104626; home branch Manchester; assigned role Operative Porter | Deployment branch: Bristol | Actual role: Operative Porter | Jobs: 400052 | Customers: BT plc | Actual hours: 8.5; source records: 1</x:v>
      </x:c>
      <x:c r="L1162" t="str">
        <x:v>Include</x:v>
      </x:c>
      <x:c r="M1162"/>
      <x:c r="N1162"/>
    </x:row>
    <x:row r="1163">
      <x:c r="A1163" t="str">
        <x:v>Jack Bacon|2026-02-16</x:v>
      </x:c>
      <x:c r="B1163" s="888" t="n">
        <x:v>46069</x:v>
      </x:c>
      <x:c r="C1163" t="str">
        <x:v>Jack Bacon</x:v>
      </x:c>
      <x:c r="D1163" t="str">
        <x:v>Permanent</x:v>
      </x:c>
      <x:c r="E1163" t="str">
        <x:v>Manchester</x:v>
      </x:c>
      <x:c r="F1163" t="str">
        <x:v>Operative Porter</x:v>
      </x:c>
      <x:c r="G1163" t="str">
        <x:v>399948, 400240</x:v>
      </x:c>
      <x:c r="H1163" t="str">
        <x:v>Broadcom (C/O CBRE); Wonderful Scientific ltd</x:v>
      </x:c>
      <x:c r="I1163" s="22" t="n">
        <x:v>10.25</x:v>
      </x:c>
      <x:c r="J1163" t="str">
        <x:v>Worked — 2 records</x:v>
      </x:c>
      <x:c r="K1163" t="str">
        <x:v>Employee 104626; home branch Manchester; assigned role Operative Porter | Deployment branch: Manchester | Actual role: Operative Porter | Jobs: 399948, 400240 | Customers: Broadcom (C/O CBRE); Wonderful Scientific ltd | Actual hours: 10.2; source records: 2</x:v>
      </x:c>
      <x:c r="L1163" t="str">
        <x:v>Include</x:v>
      </x:c>
      <x:c r="M1163"/>
      <x:c r="N1163"/>
    </x:row>
    <x:row r="1164">
      <x:c r="A1164" t="str">
        <x:v>Jack Bacon|2026-02-17</x:v>
      </x:c>
      <x:c r="B1164" s="888" t="n">
        <x:v>46070</x:v>
      </x:c>
      <x:c r="C1164" t="str">
        <x:v>Jack Bacon</x:v>
      </x:c>
      <x:c r="D1164" t="str">
        <x:v>Permanent</x:v>
      </x:c>
      <x:c r="E1164" t="str">
        <x:v>Manchester</x:v>
      </x:c>
      <x:c r="F1164" t="str">
        <x:v>Operative Porter</x:v>
      </x:c>
      <x:c r="G1164" t="str">
        <x:v>400282, 399960</x:v>
      </x:c>
      <x:c r="H1164" t="str">
        <x:v>Haier (University of Manchester); Wonderful Scientific ltd</x:v>
      </x:c>
      <x:c r="I1164" s="22" t="n">
        <x:v>5.25</x:v>
      </x:c>
      <x:c r="J1164" t="str">
        <x:v>Worked — 2 records</x:v>
      </x:c>
      <x:c r="K1164" t="str">
        <x:v>Employee 104626; home branch Manchester; assigned role Operative Porter | Deployment branch: Manchester, Oxford | Actual role: Operative Porter | Jobs: 400282, 399960 | Customers: Haier (University of Manchester); Wonderful Scientific ltd | Actual hours: 5.2; source records: 2</x:v>
      </x:c>
      <x:c r="L1164" t="str">
        <x:v>Include</x:v>
      </x:c>
      <x:c r="M1164"/>
      <x:c r="N1164"/>
    </x:row>
    <x:row r="1165">
      <x:c r="A1165" t="str">
        <x:v>Jack Bacon|2026-02-23</x:v>
      </x:c>
      <x:c r="B1165" s="888" t="n">
        <x:v>46076</x:v>
      </x:c>
      <x:c r="C1165" t="str">
        <x:v>Jack Bacon</x:v>
      </x:c>
      <x:c r="D1165" t="str">
        <x:v>Permanent</x:v>
      </x:c>
      <x:c r="E1165" t="str">
        <x:v>Manchester</x:v>
      </x:c>
      <x:c r="F1165" t="str">
        <x:v>Operative Porter</x:v>
      </x:c>
      <x:c r="G1165" t="str">
        <x:v>400311, 400177</x:v>
      </x:c>
      <x:c r="H1165" t="str">
        <x:v>Cheshire Constabulary; MOJ (Sodexo) SR:57677</x:v>
      </x:c>
      <x:c r="I1165" s="22" t="n">
        <x:v>7</x:v>
      </x:c>
      <x:c r="J1165" t="str">
        <x:v>Worked — 2 records</x:v>
      </x:c>
      <x:c r="K1165" t="str">
        <x:v>Employee 104626; home branch Manchester; assigned role Operative Porter | Deployment branch: Manchester | Actual role: Operative Porter | Jobs: 400311, 400177 | Customers: Cheshire Constabulary; MOJ (Sodexo) SR:57677 | Actual hours: 7.0; source records: 2</x:v>
      </x:c>
      <x:c r="L1165" t="str">
        <x:v>Include</x:v>
      </x:c>
      <x:c r="M1165"/>
      <x:c r="N1165"/>
    </x:row>
    <x:row r="1166">
      <x:c r="A1166" t="str">
        <x:v>Jack Bacon|2026-02-24</x:v>
      </x:c>
      <x:c r="B1166" s="888" t="n">
        <x:v>46077</x:v>
      </x:c>
      <x:c r="C1166" t="str">
        <x:v>Jack Bacon</x:v>
      </x:c>
      <x:c r="D1166" t="str">
        <x:v>Permanent</x:v>
      </x:c>
      <x:c r="E1166" t="str">
        <x:v>Manchester</x:v>
      </x:c>
      <x:c r="F1166" t="str">
        <x:v>Operative Porter</x:v>
      </x:c>
      <x:c r="G1166" t="str">
        <x:v>399919</x:v>
      </x:c>
      <x:c r="H1166" t="str">
        <x:v>Worldwide Clinical Trials</x:v>
      </x:c>
      <x:c r="I1166" s="22" t="n">
        <x:v>5.25</x:v>
      </x:c>
      <x:c r="J1166" t="str">
        <x:v>Worked</x:v>
      </x:c>
      <x:c r="K1166" t="str">
        <x:v>Employee 104626; home branch Manchester; assigned role Operative Porter | Deployment branch: Manchester | Actual role: Operative Porter | Jobs: 399919 | Customers: Worldwide Clinical Trials | Actual hours: 5.2; source records: 1</x:v>
      </x:c>
      <x:c r="L1166" t="str">
        <x:v>Include</x:v>
      </x:c>
      <x:c r="M1166"/>
      <x:c r="N1166"/>
    </x:row>
    <x:row r="1167">
      <x:c r="A1167" t="str">
        <x:v>Jack Bacon|2026-02-25</x:v>
      </x:c>
      <x:c r="B1167" s="888" t="n">
        <x:v>46078</x:v>
      </x:c>
      <x:c r="C1167" t="str">
        <x:v>Jack Bacon</x:v>
      </x:c>
      <x:c r="D1167" t="str">
        <x:v>Permanent</x:v>
      </x:c>
      <x:c r="E1167" t="str">
        <x:v>Manchester</x:v>
      </x:c>
      <x:c r="F1167" t="str">
        <x:v>Operative Porter</x:v>
      </x:c>
      <x:c r="G1167" t="str">
        <x:v>398317A</x:v>
      </x:c>
      <x:c r="H1167" t="str">
        <x:v>Restore Harrow Green</x:v>
      </x:c>
      <x:c r="I1167" s="22" t="n">
        <x:v>9</x:v>
      </x:c>
      <x:c r="J1167" t="str">
        <x:v>Worked</x:v>
      </x:c>
      <x:c r="K1167" t="str">
        <x:v>Employee 104626; home branch Manchester; assigned role Operative Porter | Deployment branch: Manchester | Actual role: Operative Porter | Jobs: 398317A | Customers: Restore Harrow Green | Actual hours: 9.0; source records: 1</x:v>
      </x:c>
      <x:c r="L1167" t="str">
        <x:v>Include</x:v>
      </x:c>
      <x:c r="M1167"/>
      <x:c r="N1167"/>
    </x:row>
    <x:row r="1168">
      <x:c r="A1168" t="str">
        <x:v>Jack Bacon|2026-02-26</x:v>
      </x:c>
      <x:c r="B1168" s="888" t="n">
        <x:v>46079</x:v>
      </x:c>
      <x:c r="C1168" t="str">
        <x:v>Jack Bacon</x:v>
      </x:c>
      <x:c r="D1168" t="str">
        <x:v>Permanent</x:v>
      </x:c>
      <x:c r="E1168" t="str">
        <x:v>Manchester</x:v>
      </x:c>
      <x:c r="F1168" t="str">
        <x:v>Operative Porter</x:v>
      </x:c>
      <x:c r="G1168" t="str">
        <x:v>400326</x:v>
      </x:c>
      <x:c r="H1168" t="str">
        <x:v>Access UK Ltd</x:v>
      </x:c>
      <x:c r="I1168" s="22" t="n">
        <x:v>8.5</x:v>
      </x:c>
      <x:c r="J1168" t="str">
        <x:v>Worked</x:v>
      </x:c>
      <x:c r="K1168" t="str">
        <x:v>Employee 104626; home branch Manchester; assigned role Operative Porter | Deployment branch: Manchester | Actual role: Operative Porter | Jobs: 400326 | Customers: Access UK Ltd | Actual hours: 8.5; source records: 1</x:v>
      </x:c>
      <x:c r="L1168" t="str">
        <x:v>Include</x:v>
      </x:c>
      <x:c r="M1168"/>
      <x:c r="N1168"/>
    </x:row>
    <x:row r="1169">
      <x:c r="A1169" t="str">
        <x:v>Jack Bacon|2026-02-27</x:v>
      </x:c>
      <x:c r="B1169" s="888" t="n">
        <x:v>46080</x:v>
      </x:c>
      <x:c r="C1169" t="str">
        <x:v>Jack Bacon</x:v>
      </x:c>
      <x:c r="D1169" t="str">
        <x:v>Permanent</x:v>
      </x:c>
      <x:c r="E1169" t="str">
        <x:v>Manchester</x:v>
      </x:c>
      <x:c r="F1169" t="str">
        <x:v>Operative Porter</x:v>
      </x:c>
      <x:c r="G1169" t="str">
        <x:v>399887A, 399982, 398317A</x:v>
      </x:c>
      <x:c r="H1169" t="str">
        <x:v>Avantor (MANCHESTER FEB 2026 ); Newcastle University; Restore Harrow Green</x:v>
      </x:c>
      <x:c r="I1169" s="22" t="n">
        <x:v>13.25</x:v>
      </x:c>
      <x:c r="J1169" t="str">
        <x:v>Worked — 3 records</x:v>
      </x:c>
      <x:c r="K1169" t="str">
        <x:v>Employee 104626; home branch Manchester; assigned role Operative Porter | Deployment branch: Cambridge, Leeds, Manchester | Actual role: Operative Porter | Jobs: 399887A, 399982, 398317A | Customers: Avantor (MANCHESTER FEB 2026 ); Newcastle University; Restore Harrow Green | Actual hours: 13.2; source records: 3</x:v>
      </x:c>
      <x:c r="L1169" t="str">
        <x:v>Include</x:v>
      </x:c>
      <x:c r="M1169"/>
      <x:c r="N1169"/>
    </x:row>
    <x:row r="1170">
      <x:c r="A1170" t="str">
        <x:v>Jake Giles|2026-02-02</x:v>
      </x:c>
      <x:c r="B1170" s="888" t="n">
        <x:v>46055</x:v>
      </x:c>
      <x:c r="C1170" t="str">
        <x:v>Jake Giles</x:v>
      </x:c>
      <x:c r="D1170" t="str">
        <x:v>Permanent</x:v>
      </x:c>
      <x:c r="E1170" t="str">
        <x:v>Oxford</x:v>
      </x:c>
      <x:c r="F1170" t="str">
        <x:v>Operative Porter</x:v>
      </x:c>
      <x:c r="G1170" t="str">
        <x:v>399363I</x:v>
      </x:c>
      <x:c r="H1170" t="str">
        <x:v>Thames Valley Police</x:v>
      </x:c>
      <x:c r="I1170" s="22" t="n">
        <x:v>5</x:v>
      </x:c>
      <x:c r="J1170" t="str">
        <x:v>Worked</x:v>
      </x:c>
      <x:c r="K1170" t="str">
        <x:v>Employee 103804; home branch Oxford; assigned role Operative Porter | Deployment branch: Oxford | Actual role: Operative Porter | Jobs: 399363I | Customers: Thames Valley Police | Actual hours: 5.0; source records: 1</x:v>
      </x:c>
      <x:c r="L1170" t="str">
        <x:v>Include</x:v>
      </x:c>
      <x:c r="M1170"/>
      <x:c r="N1170"/>
    </x:row>
    <x:row r="1171">
      <x:c r="A1171" t="str">
        <x:v>Jake Giles|2026-02-03</x:v>
      </x:c>
      <x:c r="B1171" s="888" t="n">
        <x:v>46056</x:v>
      </x:c>
      <x:c r="C1171" t="str">
        <x:v>Jake Giles</x:v>
      </x:c>
      <x:c r="D1171" t="str">
        <x:v>Permanent</x:v>
      </x:c>
      <x:c r="E1171" t="str">
        <x:v>Oxford</x:v>
      </x:c>
      <x:c r="F1171" t="str">
        <x:v>Operative Porter</x:v>
      </x:c>
      <x:c r="G1171" t="str">
        <x:v>399615</x:v>
      </x:c>
      <x:c r="H1171" t="str">
        <x:v>ESTS (GB) Ltd (Oxford Biomedica)</x:v>
      </x:c>
      <x:c r="I1171" s="22" t="n">
        <x:v>5</x:v>
      </x:c>
      <x:c r="J1171" t="str">
        <x:v>Worked</x:v>
      </x:c>
      <x:c r="K1171" t="str">
        <x:v>Employee 103804; home branch Oxford; assigned role Operative Porter | Deployment branch: Oxford | Actual role: Operative Skilled | Jobs: 399615 | Customers: ESTS (GB) Ltd (Oxford Biomedica) | Actual hours: 5.0; source records: 1</x:v>
      </x:c>
      <x:c r="L1171" t="str">
        <x:v>Include</x:v>
      </x:c>
      <x:c r="M1171"/>
      <x:c r="N1171"/>
    </x:row>
    <x:row r="1172">
      <x:c r="A1172" t="str">
        <x:v>Jake Giles|2026-02-04</x:v>
      </x:c>
      <x:c r="B1172" s="888" t="n">
        <x:v>46057</x:v>
      </x:c>
      <x:c r="C1172" t="str">
        <x:v>Jake Giles</x:v>
      </x:c>
      <x:c r="D1172" t="str">
        <x:v>Permanent</x:v>
      </x:c>
      <x:c r="E1172" t="str">
        <x:v>Oxford</x:v>
      </x:c>
      <x:c r="F1172" t="str">
        <x:v>Operative Porter</x:v>
      </x:c>
      <x:c r="G1172" t="str">
        <x:v>399363B</x:v>
      </x:c>
      <x:c r="H1172" t="str">
        <x:v>Thames Valley Police</x:v>
      </x:c>
      <x:c r="I1172" s="22" t="n">
        <x:v>6</x:v>
      </x:c>
      <x:c r="J1172" t="str">
        <x:v>Worked</x:v>
      </x:c>
      <x:c r="K1172" t="str">
        <x:v>Employee 103804; home branch Oxford; assigned role Operative Porter | Deployment branch: Oxford | Actual role: Operative Porter | Jobs: 399363B | Customers: Thames Valley Police | Actual hours: 6.0; source records: 1</x:v>
      </x:c>
      <x:c r="L1172" t="str">
        <x:v>Include</x:v>
      </x:c>
      <x:c r="M1172"/>
      <x:c r="N1172"/>
    </x:row>
    <x:row r="1173">
      <x:c r="A1173" t="str">
        <x:v>Jake Giles|2026-02-06</x:v>
      </x:c>
      <x:c r="B1173" s="888" t="n">
        <x:v>46059</x:v>
      </x:c>
      <x:c r="C1173" t="str">
        <x:v>Jake Giles</x:v>
      </x:c>
      <x:c r="D1173" t="str">
        <x:v>Permanent</x:v>
      </x:c>
      <x:c r="E1173" t="str">
        <x:v>Oxford</x:v>
      </x:c>
      <x:c r="F1173" t="str">
        <x:v>Operative Porter</x:v>
      </x:c>
      <x:c r="G1173"/>
      <x:c r="H1173"/>
      <x:c r="I1173" s="22" t="n">
        <x:v>0</x:v>
      </x:c>
      <x:c r="J1173" t="str">
        <x:v>Annual leave</x:v>
      </x:c>
      <x:c r="K1173" t="str">
        <x:v>Employee 103804; home branch Oxford; assigned role Operative Porter | Leave: Annual Leave (Hours) | Leave calendar basis: Variable-pattern period</x:v>
      </x:c>
      <x:c r="L1173" t="str">
        <x:v>Include</x:v>
      </x:c>
      <x:c r="M1173"/>
      <x:c r="N1173"/>
    </x:row>
    <x:row r="1174">
      <x:c r="A1174" t="str">
        <x:v>Jake Giles|2026-02-17</x:v>
      </x:c>
      <x:c r="B1174" s="888" t="n">
        <x:v>46070</x:v>
      </x:c>
      <x:c r="C1174" t="str">
        <x:v>Jake Giles</x:v>
      </x:c>
      <x:c r="D1174" t="str">
        <x:v>Permanent</x:v>
      </x:c>
      <x:c r="E1174" t="str">
        <x:v>Oxford</x:v>
      </x:c>
      <x:c r="F1174" t="str">
        <x:v>Operative Porter</x:v>
      </x:c>
      <x:c r="G1174" t="str">
        <x:v>396252</x:v>
      </x:c>
      <x:c r="H1174" t="str">
        <x:v>PepsiCo</x:v>
      </x:c>
      <x:c r="I1174" s="22" t="n">
        <x:v>10</x:v>
      </x:c>
      <x:c r="J1174" t="str">
        <x:v>Worked</x:v>
      </x:c>
      <x:c r="K1174" t="str">
        <x:v>Employee 103804; home branch Oxford; assigned role Operative Porter | Deployment branch: Oxford | Actual role: Operative Porter | Jobs: 396252 | Customers: PepsiCo | Actual hours: 10.0; source records: 1</x:v>
      </x:c>
      <x:c r="L1174" t="str">
        <x:v>Include</x:v>
      </x:c>
      <x:c r="M1174"/>
      <x:c r="N1174"/>
    </x:row>
    <x:row r="1175">
      <x:c r="A1175" t="str">
        <x:v>Jake Giles|2026-02-18</x:v>
      </x:c>
      <x:c r="B1175" s="888" t="n">
        <x:v>46071</x:v>
      </x:c>
      <x:c r="C1175" t="str">
        <x:v>Jake Giles</x:v>
      </x:c>
      <x:c r="D1175" t="str">
        <x:v>Permanent</x:v>
      </x:c>
      <x:c r="E1175" t="str">
        <x:v>Oxford</x:v>
      </x:c>
      <x:c r="F1175" t="str">
        <x:v>Operative Porter</x:v>
      </x:c>
      <x:c r="G1175" t="str">
        <x:v>398887B</x:v>
      </x:c>
      <x:c r="H1175" t="str">
        <x:v>Gilead</x:v>
      </x:c>
      <x:c r="I1175" s="22" t="n">
        <x:v>3.5</x:v>
      </x:c>
      <x:c r="J1175" t="str">
        <x:v>Worked</x:v>
      </x:c>
      <x:c r="K1175" t="str">
        <x:v>Employee 103804; home branch Oxford; assigned role Operative Porter | Deployment branch: Oxford | Actual role: Operative Porter | Jobs: 398887B | Customers: Gilead | Actual hours: 3.5; source records: 1</x:v>
      </x:c>
      <x:c r="L1175" t="str">
        <x:v>Include</x:v>
      </x:c>
      <x:c r="M1175"/>
      <x:c r="N1175"/>
    </x:row>
    <x:row r="1176">
      <x:c r="A1176" t="str">
        <x:v>Jake Giles|2026-02-19</x:v>
      </x:c>
      <x:c r="B1176" s="888" t="n">
        <x:v>46072</x:v>
      </x:c>
      <x:c r="C1176" t="str">
        <x:v>Jake Giles</x:v>
      </x:c>
      <x:c r="D1176" t="str">
        <x:v>Permanent</x:v>
      </x:c>
      <x:c r="E1176" t="str">
        <x:v>Oxford</x:v>
      </x:c>
      <x:c r="F1176" t="str">
        <x:v>Operative Porter</x:v>
      </x:c>
      <x:c r="G1176" t="str">
        <x:v>399810</x:v>
      </x:c>
      <x:c r="H1176" t="str">
        <x:v>UniGreen (CyanoCapture Ltd.)</x:v>
      </x:c>
      <x:c r="I1176" s="22" t="n">
        <x:v>4</x:v>
      </x:c>
      <x:c r="J1176" t="str">
        <x:v>Worked</x:v>
      </x:c>
      <x:c r="K1176" t="str">
        <x:v>Employee 103804; home branch Oxford; assigned role Operative Porter | Deployment branch: Cambridge | Actual role: Operative Porter | Jobs: 399810 | Customers: UniGreen (CyanoCapture Ltd.) | Actual hours: 4.0; source records: 1</x:v>
      </x:c>
      <x:c r="L1176" t="str">
        <x:v>Include</x:v>
      </x:c>
      <x:c r="M1176"/>
      <x:c r="N1176"/>
    </x:row>
    <x:row r="1177">
      <x:c r="A1177" t="str">
        <x:v>Jake Giles|2026-02-23</x:v>
      </x:c>
      <x:c r="B1177" s="888" t="n">
        <x:v>46076</x:v>
      </x:c>
      <x:c r="C1177" t="str">
        <x:v>Jake Giles</x:v>
      </x:c>
      <x:c r="D1177" t="str">
        <x:v>Permanent</x:v>
      </x:c>
      <x:c r="E1177" t="str">
        <x:v>Oxford</x:v>
      </x:c>
      <x:c r="F1177" t="str">
        <x:v>Operative Porter</x:v>
      </x:c>
      <x:c r="G1177" t="str">
        <x:v>399379A</x:v>
      </x:c>
      <x:c r="H1177" t="str">
        <x:v>Restore Harrow Green Oxford  M/W use only</x:v>
      </x:c>
      <x:c r="I1177" s="22" t="n">
        <x:v>10</x:v>
      </x:c>
      <x:c r="J1177" t="str">
        <x:v>Worked</x:v>
      </x:c>
      <x:c r="K1177" t="str">
        <x:v>Employee 103804; home branch Oxford; assigned role Operative Porter | Deployment branch: Oxford | Actual role: Operative Porter | Jobs: 399379A | Customers: Restore Harrow Green Oxford  M/W use only | Actual hours: 10.0; source records: 1</x:v>
      </x:c>
      <x:c r="L1177" t="str">
        <x:v>Include</x:v>
      </x:c>
      <x:c r="M1177"/>
      <x:c r="N1177"/>
    </x:row>
    <x:row r="1178">
      <x:c r="A1178" t="str">
        <x:v>Jake Giles|2026-02-24</x:v>
      </x:c>
      <x:c r="B1178" s="888" t="n">
        <x:v>46077</x:v>
      </x:c>
      <x:c r="C1178" t="str">
        <x:v>Jake Giles</x:v>
      </x:c>
      <x:c r="D1178" t="str">
        <x:v>Permanent</x:v>
      </x:c>
      <x:c r="E1178" t="str">
        <x:v>Oxford</x:v>
      </x:c>
      <x:c r="F1178" t="str">
        <x:v>Operative Porter</x:v>
      </x:c>
      <x:c r="G1178" t="str">
        <x:v>399379A</x:v>
      </x:c>
      <x:c r="H1178" t="str">
        <x:v>Restore Harrow Green Oxford  M/W use only</x:v>
      </x:c>
      <x:c r="I1178" s="22" t="n">
        <x:v>9</x:v>
      </x:c>
      <x:c r="J1178" t="str">
        <x:v>Worked</x:v>
      </x:c>
      <x:c r="K1178" t="str">
        <x:v>Employee 103804; home branch Oxford; assigned role Operative Porter | Deployment branch: Oxford | Actual role: Operative Porter | Jobs: 399379A | Customers: Restore Harrow Green Oxford  M/W use only | Actual hours: 9.0; source records: 1</x:v>
      </x:c>
      <x:c r="L1178" t="str">
        <x:v>Include</x:v>
      </x:c>
      <x:c r="M1178"/>
      <x:c r="N1178"/>
    </x:row>
    <x:row r="1179">
      <x:c r="A1179" t="str">
        <x:v>Jake Giles|2026-02-26</x:v>
      </x:c>
      <x:c r="B1179" s="888" t="n">
        <x:v>46079</x:v>
      </x:c>
      <x:c r="C1179" t="str">
        <x:v>Jake Giles</x:v>
      </x:c>
      <x:c r="D1179" t="str">
        <x:v>Permanent</x:v>
      </x:c>
      <x:c r="E1179" t="str">
        <x:v>Oxford</x:v>
      </x:c>
      <x:c r="F1179" t="str">
        <x:v>Operative Porter</x:v>
      </x:c>
      <x:c r="G1179" t="str">
        <x:v>399379A</x:v>
      </x:c>
      <x:c r="H1179" t="str">
        <x:v>Restore Harrow Green Oxford  M/W use only</x:v>
      </x:c>
      <x:c r="I1179" s="22" t="n">
        <x:v>9</x:v>
      </x:c>
      <x:c r="J1179" t="str">
        <x:v>Worked</x:v>
      </x:c>
      <x:c r="K1179" t="str">
        <x:v>Employee 103804; home branch Oxford; assigned role Operative Porter | Deployment branch: Oxford | Actual role: Operative Porter | Jobs: 399379A | Customers: Restore Harrow Green Oxford  M/W use only | Actual hours: 9.0; source records: 1</x:v>
      </x:c>
      <x:c r="L1179" t="str">
        <x:v>Include</x:v>
      </x:c>
      <x:c r="M1179"/>
      <x:c r="N1179"/>
    </x:row>
    <x:row r="1180">
      <x:c r="A1180" t="str">
        <x:v>Jake Mills|2026-02-02</x:v>
      </x:c>
      <x:c r="B1180" s="888" t="n">
        <x:v>46055</x:v>
      </x:c>
      <x:c r="C1180" t="str">
        <x:v>Jake Mills</x:v>
      </x:c>
      <x:c r="D1180" t="str">
        <x:v>Permanent</x:v>
      </x:c>
      <x:c r="E1180" t="str">
        <x:v>Manchester</x:v>
      </x:c>
      <x:c r="F1180" t="str">
        <x:v>Operative Porter</x:v>
      </x:c>
      <x:c r="G1180"/>
      <x:c r="H1180"/>
      <x:c r="I1180" s="22" t="n">
        <x:v>0</x:v>
      </x:c>
      <x:c r="J1180" t="str">
        <x:v>Annual leave</x:v>
      </x:c>
      <x:c r="K1180" t="str">
        <x:v>Employee 104547; home branch Manchester; assigned role Operative Porter | Leave: Annual Leave (Hours) | Leave calendar basis: Variable-pattern period</x:v>
      </x:c>
      <x:c r="L1180" t="str">
        <x:v>Include</x:v>
      </x:c>
      <x:c r="M1180"/>
      <x:c r="N1180"/>
    </x:row>
    <x:row r="1181">
      <x:c r="A1181" t="str">
        <x:v>Jake Mills|2026-02-03</x:v>
      </x:c>
      <x:c r="B1181" s="888" t="n">
        <x:v>46056</x:v>
      </x:c>
      <x:c r="C1181" t="str">
        <x:v>Jake Mills</x:v>
      </x:c>
      <x:c r="D1181" t="str">
        <x:v>Permanent</x:v>
      </x:c>
      <x:c r="E1181" t="str">
        <x:v>Manchester</x:v>
      </x:c>
      <x:c r="F1181" t="str">
        <x:v>Operative Porter</x:v>
      </x:c>
      <x:c r="G1181"/>
      <x:c r="H1181"/>
      <x:c r="I1181" s="22" t="n">
        <x:v>0</x:v>
      </x:c>
      <x:c r="J1181" t="str">
        <x:v>Annual leave</x:v>
      </x:c>
      <x:c r="K1181" t="str">
        <x:v>Employee 104547; home branch Manchester; assigned role Operative Porter | Leave: Annual Leave (Hours) | Leave calendar basis: Variable-pattern period</x:v>
      </x:c>
      <x:c r="L1181" t="str">
        <x:v>Include</x:v>
      </x:c>
      <x:c r="M1181"/>
      <x:c r="N1181"/>
    </x:row>
    <x:row r="1182">
      <x:c r="A1182" t="str">
        <x:v>Jake Mills|2026-02-04</x:v>
      </x:c>
      <x:c r="B1182" s="888" t="n">
        <x:v>46057</x:v>
      </x:c>
      <x:c r="C1182" t="str">
        <x:v>Jake Mills</x:v>
      </x:c>
      <x:c r="D1182" t="str">
        <x:v>Permanent</x:v>
      </x:c>
      <x:c r="E1182" t="str">
        <x:v>Manchester</x:v>
      </x:c>
      <x:c r="F1182" t="str">
        <x:v>Operative Porter</x:v>
      </x:c>
      <x:c r="G1182"/>
      <x:c r="H1182"/>
      <x:c r="I1182" s="22" t="n">
        <x:v>0</x:v>
      </x:c>
      <x:c r="J1182" t="str">
        <x:v>Annual leave</x:v>
      </x:c>
      <x:c r="K1182" t="str">
        <x:v>Employee 104547; home branch Manchester; assigned role Operative Porter | Leave: Annual Leave (Hours) | Leave calendar basis: Variable-pattern period</x:v>
      </x:c>
      <x:c r="L1182" t="str">
        <x:v>Include</x:v>
      </x:c>
      <x:c r="M1182"/>
      <x:c r="N1182"/>
    </x:row>
    <x:row r="1183">
      <x:c r="A1183" t="str">
        <x:v>Jake Mills|2026-02-05</x:v>
      </x:c>
      <x:c r="B1183" s="888" t="n">
        <x:v>46058</x:v>
      </x:c>
      <x:c r="C1183" t="str">
        <x:v>Jake Mills</x:v>
      </x:c>
      <x:c r="D1183" t="str">
        <x:v>Permanent</x:v>
      </x:c>
      <x:c r="E1183" t="str">
        <x:v>Manchester</x:v>
      </x:c>
      <x:c r="F1183" t="str">
        <x:v>Operative Porter</x:v>
      </x:c>
      <x:c r="G1183" t="str">
        <x:v>398317A</x:v>
      </x:c>
      <x:c r="H1183" t="str">
        <x:v>Restore Harrow Green</x:v>
      </x:c>
      <x:c r="I1183" s="22" t="n">
        <x:v>8.98</x:v>
      </x:c>
      <x:c r="J1183" t="str">
        <x:v>Worked</x:v>
      </x:c>
      <x:c r="K1183" t="str">
        <x:v>Employee 104547; home branch Manchester; assigned role Operative Porter | Deployment branch: Manchester | Actual role: Operative Skilled | Jobs: 398317A | Customers: Restore Harrow Green | Actual hours: 9.0; source records: 1</x:v>
      </x:c>
      <x:c r="L1183" t="str">
        <x:v>Include</x:v>
      </x:c>
      <x:c r="M1183"/>
      <x:c r="N1183"/>
    </x:row>
    <x:row r="1184">
      <x:c r="A1184" t="str">
        <x:v>Jake Mills|2026-02-06</x:v>
      </x:c>
      <x:c r="B1184" s="888" t="n">
        <x:v>46059</x:v>
      </x:c>
      <x:c r="C1184" t="str">
        <x:v>Jake Mills</x:v>
      </x:c>
      <x:c r="D1184" t="str">
        <x:v>Permanent</x:v>
      </x:c>
      <x:c r="E1184" t="str">
        <x:v>Manchester</x:v>
      </x:c>
      <x:c r="F1184" t="str">
        <x:v>Operative Porter</x:v>
      </x:c>
      <x:c r="G1184" t="str">
        <x:v>400129, 374044A</x:v>
      </x:c>
      <x:c r="H1184" t="str">
        <x:v>Cheshire Police; Hurstwood Environmental Consultants</x:v>
      </x:c>
      <x:c r="I1184" s="22" t="n">
        <x:v>7</x:v>
      </x:c>
      <x:c r="J1184" t="str">
        <x:v>Worked — 2 records</x:v>
      </x:c>
      <x:c r="K1184" t="str">
        <x:v>Employee 104547; home branch Manchester; assigned role Operative Porter | Deployment branch: Manchester | Actual role: Operative Skilled | Jobs: 400129, 374044A | Customers: Cheshire Police; Hurstwood Environmental Consultants | Actual hours: 7.0; source records: 2</x:v>
      </x:c>
      <x:c r="L1184" t="str">
        <x:v>Include</x:v>
      </x:c>
      <x:c r="M1184"/>
      <x:c r="N1184"/>
    </x:row>
    <x:row r="1185">
      <x:c r="A1185" t="str">
        <x:v>Jake Mills|2026-02-09</x:v>
      </x:c>
      <x:c r="B1185" s="888" t="n">
        <x:v>46062</x:v>
      </x:c>
      <x:c r="C1185" t="str">
        <x:v>Jake Mills</x:v>
      </x:c>
      <x:c r="D1185" t="str">
        <x:v>Permanent</x:v>
      </x:c>
      <x:c r="E1185" t="str">
        <x:v>Manchester</x:v>
      </x:c>
      <x:c r="F1185" t="str">
        <x:v>Operative Porter</x:v>
      </x:c>
      <x:c r="G1185" t="str">
        <x:v>394443</x:v>
      </x:c>
      <x:c r="H1185" t="str">
        <x:v>BT</x:v>
      </x:c>
      <x:c r="I1185" s="22" t="n">
        <x:v>9</x:v>
      </x:c>
      <x:c r="J1185" t="str">
        <x:v>Worked</x:v>
      </x:c>
      <x:c r="K1185" t="str">
        <x:v>Employee 104547; home branch Manchester; assigned role Operative Porter | Deployment branch: Manchester | Actual role: Operative Skilled | Jobs: 394443 | Customers: BT | Actual hours: 9.0; source records: 1</x:v>
      </x:c>
      <x:c r="L1185" t="str">
        <x:v>Include</x:v>
      </x:c>
      <x:c r="M1185"/>
      <x:c r="N1185"/>
    </x:row>
    <x:row r="1186">
      <x:c r="A1186" t="str">
        <x:v>Jake Mills|2026-02-10</x:v>
      </x:c>
      <x:c r="B1186" s="888" t="n">
        <x:v>46063</x:v>
      </x:c>
      <x:c r="C1186" t="str">
        <x:v>Jake Mills</x:v>
      </x:c>
      <x:c r="D1186" t="str">
        <x:v>Permanent</x:v>
      </x:c>
      <x:c r="E1186" t="str">
        <x:v>Manchester</x:v>
      </x:c>
      <x:c r="F1186" t="str">
        <x:v>Operative Porter</x:v>
      </x:c>
      <x:c r="G1186" t="str">
        <x:v>394443, 398317A</x:v>
      </x:c>
      <x:c r="H1186" t="str">
        <x:v>BT; Restore Harrow Green</x:v>
      </x:c>
      <x:c r="I1186" s="22" t="n">
        <x:v>19.25</x:v>
      </x:c>
      <x:c r="J1186" t="str">
        <x:v>Worked — 2 records</x:v>
      </x:c>
      <x:c r="K1186" t="str">
        <x:v>Employee 104547; home branch Manchester; assigned role Operative Porter | Deployment branch: Manchester | Actual role: Operative Skilled | Jobs: 394443, 398317A | Customers: BT; Restore Harrow Green | Actual hours: 19.2; source records: 2</x:v>
      </x:c>
      <x:c r="L1186" t="str">
        <x:v>Include</x:v>
      </x:c>
      <x:c r="M1186"/>
      <x:c r="N1186"/>
    </x:row>
    <x:row r="1187">
      <x:c r="A1187" t="str">
        <x:v>Jake Mills|2026-02-11</x:v>
      </x:c>
      <x:c r="B1187" s="888" t="n">
        <x:v>46064</x:v>
      </x:c>
      <x:c r="C1187" t="str">
        <x:v>Jake Mills</x:v>
      </x:c>
      <x:c r="D1187" t="str">
        <x:v>Permanent</x:v>
      </x:c>
      <x:c r="E1187" t="str">
        <x:v>Manchester</x:v>
      </x:c>
      <x:c r="F1187" t="str">
        <x:v>Operative Porter</x:v>
      </x:c>
      <x:c r="G1187" t="str">
        <x:v>394443</x:v>
      </x:c>
      <x:c r="H1187" t="str">
        <x:v>BT</x:v>
      </x:c>
      <x:c r="I1187" s="22" t="n">
        <x:v>8.5</x:v>
      </x:c>
      <x:c r="J1187" t="str">
        <x:v>Worked</x:v>
      </x:c>
      <x:c r="K1187" t="str">
        <x:v>Employee 104547; home branch Manchester; assigned role Operative Porter | Deployment branch: Manchester | Actual role: Operative Skilled | Jobs: 394443 | Customers: BT | Actual hours: 8.5; source records: 1</x:v>
      </x:c>
      <x:c r="L1187" t="str">
        <x:v>Include</x:v>
      </x:c>
      <x:c r="M1187"/>
      <x:c r="N1187"/>
    </x:row>
    <x:row r="1188">
      <x:c r="A1188" t="str">
        <x:v>Jake Mills|2026-02-12</x:v>
      </x:c>
      <x:c r="B1188" s="888" t="n">
        <x:v>46065</x:v>
      </x:c>
      <x:c r="C1188" t="str">
        <x:v>Jake Mills</x:v>
      </x:c>
      <x:c r="D1188" t="str">
        <x:v>Permanent</x:v>
      </x:c>
      <x:c r="E1188" t="str">
        <x:v>Manchester</x:v>
      </x:c>
      <x:c r="F1188" t="str">
        <x:v>Operative Porter</x:v>
      </x:c>
      <x:c r="G1188" t="str">
        <x:v>394443</x:v>
      </x:c>
      <x:c r="H1188" t="str">
        <x:v>BT</x:v>
      </x:c>
      <x:c r="I1188" s="22" t="n">
        <x:v>7.5</x:v>
      </x:c>
      <x:c r="J1188" t="str">
        <x:v>Worked</x:v>
      </x:c>
      <x:c r="K1188" t="str">
        <x:v>Employee 104547; home branch Manchester; assigned role Operative Porter | Deployment branch: Manchester | Actual role: Operative Skilled | Jobs: 394443 | Customers: BT | Actual hours: 7.5; source records: 1</x:v>
      </x:c>
      <x:c r="L1188" t="str">
        <x:v>Include</x:v>
      </x:c>
      <x:c r="M1188"/>
      <x:c r="N1188"/>
    </x:row>
    <x:row r="1189">
      <x:c r="A1189" t="str">
        <x:v>Jake Mills|2026-02-13</x:v>
      </x:c>
      <x:c r="B1189" s="888" t="n">
        <x:v>46066</x:v>
      </x:c>
      <x:c r="C1189" t="str">
        <x:v>Jake Mills</x:v>
      </x:c>
      <x:c r="D1189" t="str">
        <x:v>Permanent</x:v>
      </x:c>
      <x:c r="E1189" t="str">
        <x:v>Manchester</x:v>
      </x:c>
      <x:c r="F1189" t="str">
        <x:v>Operative Porter</x:v>
      </x:c>
      <x:c r="G1189" t="str">
        <x:v>394443</x:v>
      </x:c>
      <x:c r="H1189" t="str">
        <x:v>BT</x:v>
      </x:c>
      <x:c r="I1189" s="22" t="n">
        <x:v>8.5</x:v>
      </x:c>
      <x:c r="J1189" t="str">
        <x:v>Worked</x:v>
      </x:c>
      <x:c r="K1189" t="str">
        <x:v>Employee 104547; home branch Manchester; assigned role Operative Porter | Deployment branch: Manchester | Actual role: Operative Skilled | Jobs: 394443 | Customers: BT | Actual hours: 8.5; source records: 1</x:v>
      </x:c>
      <x:c r="L1189" t="str">
        <x:v>Include</x:v>
      </x:c>
      <x:c r="M1189"/>
      <x:c r="N1189"/>
    </x:row>
    <x:row r="1190">
      <x:c r="A1190" t="str">
        <x:v>Jake Mills|2026-02-16</x:v>
      </x:c>
      <x:c r="B1190" s="888" t="n">
        <x:v>46069</x:v>
      </x:c>
      <x:c r="C1190" t="str">
        <x:v>Jake Mills</x:v>
      </x:c>
      <x:c r="D1190" t="str">
        <x:v>Permanent</x:v>
      </x:c>
      <x:c r="E1190" t="str">
        <x:v>Manchester</x:v>
      </x:c>
      <x:c r="F1190" t="str">
        <x:v>Operative Porter</x:v>
      </x:c>
      <x:c r="G1190" t="str">
        <x:v>394443</x:v>
      </x:c>
      <x:c r="H1190" t="str">
        <x:v>BT</x:v>
      </x:c>
      <x:c r="I1190" s="22" t="n">
        <x:v>8.5</x:v>
      </x:c>
      <x:c r="J1190" t="str">
        <x:v>Worked</x:v>
      </x:c>
      <x:c r="K1190" t="str">
        <x:v>Employee 104547; home branch Manchester; assigned role Operative Porter | Deployment branch: Manchester | Actual role: Operative Skilled | Jobs: 394443 | Customers: BT | Actual hours: 8.5; source records: 1</x:v>
      </x:c>
      <x:c r="L1190" t="str">
        <x:v>Include</x:v>
      </x:c>
      <x:c r="M1190"/>
      <x:c r="N1190"/>
    </x:row>
    <x:row r="1191">
      <x:c r="A1191" t="str">
        <x:v>Jake Mills|2026-02-17</x:v>
      </x:c>
      <x:c r="B1191" s="888" t="n">
        <x:v>46070</x:v>
      </x:c>
      <x:c r="C1191" t="str">
        <x:v>Jake Mills</x:v>
      </x:c>
      <x:c r="D1191" t="str">
        <x:v>Permanent</x:v>
      </x:c>
      <x:c r="E1191" t="str">
        <x:v>Manchester</x:v>
      </x:c>
      <x:c r="F1191" t="str">
        <x:v>Operative Porter</x:v>
      </x:c>
      <x:c r="G1191" t="str">
        <x:v>394443</x:v>
      </x:c>
      <x:c r="H1191" t="str">
        <x:v>BT</x:v>
      </x:c>
      <x:c r="I1191" s="22" t="n">
        <x:v>8.25</x:v>
      </x:c>
      <x:c r="J1191" t="str">
        <x:v>Worked</x:v>
      </x:c>
      <x:c r="K1191" t="str">
        <x:v>Employee 104547; home branch Manchester; assigned role Operative Porter | Deployment branch: Manchester | Actual role: Operative Skilled | Jobs: 394443 | Customers: BT | Actual hours: 8.2; source records: 1</x:v>
      </x:c>
      <x:c r="L1191" t="str">
        <x:v>Include</x:v>
      </x:c>
      <x:c r="M1191"/>
      <x:c r="N1191"/>
    </x:row>
    <x:row r="1192">
      <x:c r="A1192" t="str">
        <x:v>Jake Mills|2026-02-18</x:v>
      </x:c>
      <x:c r="B1192" s="888" t="n">
        <x:v>46071</x:v>
      </x:c>
      <x:c r="C1192" t="str">
        <x:v>Jake Mills</x:v>
      </x:c>
      <x:c r="D1192" t="str">
        <x:v>Permanent</x:v>
      </x:c>
      <x:c r="E1192" t="str">
        <x:v>Manchester</x:v>
      </x:c>
      <x:c r="F1192" t="str">
        <x:v>Operative Porter</x:v>
      </x:c>
      <x:c r="G1192" t="str">
        <x:v>394443</x:v>
      </x:c>
      <x:c r="H1192" t="str">
        <x:v>BT</x:v>
      </x:c>
      <x:c r="I1192" s="22" t="n">
        <x:v>8.5</x:v>
      </x:c>
      <x:c r="J1192" t="str">
        <x:v>Worked</x:v>
      </x:c>
      <x:c r="K1192" t="str">
        <x:v>Employee 104547; home branch Manchester; assigned role Operative Porter | Deployment branch: Manchester | Actual role: Operative Skilled | Jobs: 394443 | Customers: BT | Actual hours: 8.5; source records: 1</x:v>
      </x:c>
      <x:c r="L1192" t="str">
        <x:v>Include</x:v>
      </x:c>
      <x:c r="M1192"/>
      <x:c r="N1192"/>
    </x:row>
    <x:row r="1193">
      <x:c r="A1193" t="str">
        <x:v>Jake Mills|2026-02-19</x:v>
      </x:c>
      <x:c r="B1193" s="888" t="n">
        <x:v>46072</x:v>
      </x:c>
      <x:c r="C1193" t="str">
        <x:v>Jake Mills</x:v>
      </x:c>
      <x:c r="D1193" t="str">
        <x:v>Permanent</x:v>
      </x:c>
      <x:c r="E1193" t="str">
        <x:v>Manchester</x:v>
      </x:c>
      <x:c r="F1193" t="str">
        <x:v>Operative Porter</x:v>
      </x:c>
      <x:c r="G1193" t="str">
        <x:v>394443</x:v>
      </x:c>
      <x:c r="H1193" t="str">
        <x:v>BT</x:v>
      </x:c>
      <x:c r="I1193" s="22" t="n">
        <x:v>8.75</x:v>
      </x:c>
      <x:c r="J1193" t="str">
        <x:v>Worked</x:v>
      </x:c>
      <x:c r="K1193" t="str">
        <x:v>Employee 104547; home branch Manchester; assigned role Operative Porter | Deployment branch: Manchester | Actual role: Operative Skilled | Jobs: 394443 | Customers: BT | Actual hours: 8.8; source records: 1</x:v>
      </x:c>
      <x:c r="L1193" t="str">
        <x:v>Include</x:v>
      </x:c>
      <x:c r="M1193"/>
      <x:c r="N1193"/>
    </x:row>
    <x:row r="1194">
      <x:c r="A1194" t="str">
        <x:v>Jake Mills|2026-02-20</x:v>
      </x:c>
      <x:c r="B1194" s="888" t="n">
        <x:v>46073</x:v>
      </x:c>
      <x:c r="C1194" t="str">
        <x:v>Jake Mills</x:v>
      </x:c>
      <x:c r="D1194" t="str">
        <x:v>Permanent</x:v>
      </x:c>
      <x:c r="E1194" t="str">
        <x:v>Manchester</x:v>
      </x:c>
      <x:c r="F1194" t="str">
        <x:v>Operative Porter</x:v>
      </x:c>
      <x:c r="G1194" t="str">
        <x:v>398317A</x:v>
      </x:c>
      <x:c r="H1194" t="str">
        <x:v>Restore Harrow Green</x:v>
      </x:c>
      <x:c r="I1194" s="22" t="n">
        <x:v>9.5</x:v>
      </x:c>
      <x:c r="J1194" t="str">
        <x:v>Worked</x:v>
      </x:c>
      <x:c r="K1194" t="str">
        <x:v>Employee 104547; home branch Manchester; assigned role Operative Porter | Deployment branch: Manchester | Actual role: Operative Skilled | Jobs: 398317A | Customers: Restore Harrow Green | Actual hours: 9.5; source records: 1</x:v>
      </x:c>
      <x:c r="L1194" t="str">
        <x:v>Include</x:v>
      </x:c>
      <x:c r="M1194"/>
      <x:c r="N1194"/>
    </x:row>
    <x:row r="1195">
      <x:c r="A1195" t="str">
        <x:v>Jake Mills|2026-02-23</x:v>
      </x:c>
      <x:c r="B1195" s="888" t="n">
        <x:v>46076</x:v>
      </x:c>
      <x:c r="C1195" t="str">
        <x:v>Jake Mills</x:v>
      </x:c>
      <x:c r="D1195" t="str">
        <x:v>Permanent</x:v>
      </x:c>
      <x:c r="E1195" t="str">
        <x:v>Manchester</x:v>
      </x:c>
      <x:c r="F1195" t="str">
        <x:v>Operative Porter</x:v>
      </x:c>
      <x:c r="G1195" t="str">
        <x:v>398317A</x:v>
      </x:c>
      <x:c r="H1195" t="str">
        <x:v>Restore Harrow Green</x:v>
      </x:c>
      <x:c r="I1195" s="22" t="n">
        <x:v>9</x:v>
      </x:c>
      <x:c r="J1195" t="str">
        <x:v>Worked</x:v>
      </x:c>
      <x:c r="K1195" t="str">
        <x:v>Employee 104547; home branch Manchester; assigned role Operative Porter | Deployment branch: Manchester | Actual role: Operative Skilled | Jobs: 398317A | Customers: Restore Harrow Green | Actual hours: 9.0; source records: 1</x:v>
      </x:c>
      <x:c r="L1195" t="str">
        <x:v>Include</x:v>
      </x:c>
      <x:c r="M1195"/>
      <x:c r="N1195"/>
    </x:row>
    <x:row r="1196">
      <x:c r="A1196" t="str">
        <x:v>Jake Mills|2026-02-24</x:v>
      </x:c>
      <x:c r="B1196" s="888" t="n">
        <x:v>46077</x:v>
      </x:c>
      <x:c r="C1196" t="str">
        <x:v>Jake Mills</x:v>
      </x:c>
      <x:c r="D1196" t="str">
        <x:v>Permanent</x:v>
      </x:c>
      <x:c r="E1196" t="str">
        <x:v>Manchester</x:v>
      </x:c>
      <x:c r="F1196" t="str">
        <x:v>Operative Porter</x:v>
      </x:c>
      <x:c r="G1196" t="str">
        <x:v>398317A</x:v>
      </x:c>
      <x:c r="H1196" t="str">
        <x:v>Restore Harrow Green</x:v>
      </x:c>
      <x:c r="I1196" s="22" t="n">
        <x:v>8</x:v>
      </x:c>
      <x:c r="J1196" t="str">
        <x:v>Worked</x:v>
      </x:c>
      <x:c r="K1196" t="str">
        <x:v>Employee 104547; home branch Manchester; assigned role Operative Porter | Deployment branch: Manchester | Actual role: Operative Skilled | Jobs: 398317A | Customers: Restore Harrow Green | Actual hours: 8.0; source records: 1</x:v>
      </x:c>
      <x:c r="L1196" t="str">
        <x:v>Include</x:v>
      </x:c>
      <x:c r="M1196"/>
      <x:c r="N1196"/>
    </x:row>
    <x:row r="1197">
      <x:c r="A1197" t="str">
        <x:v>Jake Mills|2026-02-25</x:v>
      </x:c>
      <x:c r="B1197" s="888" t="n">
        <x:v>46078</x:v>
      </x:c>
      <x:c r="C1197" t="str">
        <x:v>Jake Mills</x:v>
      </x:c>
      <x:c r="D1197" t="str">
        <x:v>Permanent</x:v>
      </x:c>
      <x:c r="E1197" t="str">
        <x:v>Manchester</x:v>
      </x:c>
      <x:c r="F1197" t="str">
        <x:v>Operative Porter</x:v>
      </x:c>
      <x:c r="G1197" t="str">
        <x:v>398317A</x:v>
      </x:c>
      <x:c r="H1197" t="str">
        <x:v>Restore Harrow Green</x:v>
      </x:c>
      <x:c r="I1197" s="22" t="n">
        <x:v>9</x:v>
      </x:c>
      <x:c r="J1197" t="str">
        <x:v>Worked</x:v>
      </x:c>
      <x:c r="K1197" t="str">
        <x:v>Employee 104547; home branch Manchester; assigned role Operative Porter | Deployment branch: Manchester | Actual role: Operative Skilled | Jobs: 398317A | Customers: Restore Harrow Green | Actual hours: 9.0; source records: 1</x:v>
      </x:c>
      <x:c r="L1197" t="str">
        <x:v>Include</x:v>
      </x:c>
      <x:c r="M1197"/>
      <x:c r="N1197"/>
    </x:row>
    <x:row r="1198">
      <x:c r="A1198" t="str">
        <x:v>Jake Mills|2026-02-26</x:v>
      </x:c>
      <x:c r="B1198" s="888" t="n">
        <x:v>46079</x:v>
      </x:c>
      <x:c r="C1198" t="str">
        <x:v>Jake Mills</x:v>
      </x:c>
      <x:c r="D1198" t="str">
        <x:v>Permanent</x:v>
      </x:c>
      <x:c r="E1198" t="str">
        <x:v>Manchester</x:v>
      </x:c>
      <x:c r="F1198" t="str">
        <x:v>Operative Porter</x:v>
      </x:c>
      <x:c r="G1198" t="str">
        <x:v>398317A</x:v>
      </x:c>
      <x:c r="H1198" t="str">
        <x:v>Restore Harrow Green</x:v>
      </x:c>
      <x:c r="I1198" s="22" t="n">
        <x:v>9</x:v>
      </x:c>
      <x:c r="J1198" t="str">
        <x:v>Worked</x:v>
      </x:c>
      <x:c r="K1198" t="str">
        <x:v>Employee 104547; home branch Manchester; assigned role Operative Porter | Deployment branch: Manchester | Actual role: Operative Skilled | Jobs: 398317A | Customers: Restore Harrow Green | Actual hours: 9.0; source records: 1</x:v>
      </x:c>
      <x:c r="L1198" t="str">
        <x:v>Include</x:v>
      </x:c>
      <x:c r="M1198"/>
      <x:c r="N1198"/>
    </x:row>
    <x:row r="1199">
      <x:c r="A1199" t="str">
        <x:v>Jake Mills|2026-02-27</x:v>
      </x:c>
      <x:c r="B1199" s="888" t="n">
        <x:v>46080</x:v>
      </x:c>
      <x:c r="C1199" t="str">
        <x:v>Jake Mills</x:v>
      </x:c>
      <x:c r="D1199" t="str">
        <x:v>Permanent</x:v>
      </x:c>
      <x:c r="E1199" t="str">
        <x:v>Manchester</x:v>
      </x:c>
      <x:c r="F1199" t="str">
        <x:v>Operative Porter</x:v>
      </x:c>
      <x:c r="G1199" t="str">
        <x:v>398317A, 398317B</x:v>
      </x:c>
      <x:c r="H1199" t="str">
        <x:v>Restore Harrow Green</x:v>
      </x:c>
      <x:c r="I1199" s="22" t="n">
        <x:v>1.75</x:v>
      </x:c>
      <x:c r="J1199" t="str">
        <x:v>Worked — 2 records</x:v>
      </x:c>
      <x:c r="K1199" t="str">
        <x:v>Employee 104547; home branch Manchester; assigned role Operative Porter | Deployment branch: Manchester | Actual role: Operative Skilled | Jobs: 398317A, 398317B | Customers: Restore Harrow Green | Actual hours: 1.8; source records: 2</x:v>
      </x:c>
      <x:c r="L1199" t="str">
        <x:v>Include</x:v>
      </x:c>
      <x:c r="M1199"/>
      <x:c r="N1199"/>
    </x:row>
    <x:row r="1200">
      <x:c r="A1200" t="str">
        <x:v>Jakub Zimnicki|2026-02-02</x:v>
      </x:c>
      <x:c r="B1200" s="888" t="n">
        <x:v>46055</x:v>
      </x:c>
      <x:c r="C1200" t="str">
        <x:v>Jakub Zimnicki</x:v>
      </x:c>
      <x:c r="D1200" t="str">
        <x:v>Permanent</x:v>
      </x:c>
      <x:c r="E1200" t="str">
        <x:v>Cambridge</x:v>
      </x:c>
      <x:c r="F1200" t="str">
        <x:v>Operative Porter</x:v>
      </x:c>
      <x:c r="G1200" t="str">
        <x:v>399692</x:v>
      </x:c>
      <x:c r="H1200" t="str">
        <x:v>Biopharma  - (WOLF (WYTHENSHAWE HOSPITAL))</x:v>
      </x:c>
      <x:c r="I1200" s="22" t="n">
        <x:v>9</x:v>
      </x:c>
      <x:c r="J1200" t="str">
        <x:v>Worked</x:v>
      </x:c>
      <x:c r="K1200" t="str">
        <x:v>Employee 103196; home branch Cambridge; assigned role Operative Porter | Deployment branch: Cambridge | Actual role: Operative Porter | Jobs: 399692 | Customers: Biopharma  - (WOLF (WYTHENSHAWE HOSPITAL)) | Actual hours: 9.0; source records: 1</x:v>
      </x:c>
      <x:c r="L1200" t="str">
        <x:v>Include</x:v>
      </x:c>
      <x:c r="M1200"/>
      <x:c r="N1200"/>
    </x:row>
    <x:row r="1201">
      <x:c r="A1201" t="str">
        <x:v>Jakub Zimnicki|2026-02-03</x:v>
      </x:c>
      <x:c r="B1201" s="888" t="n">
        <x:v>46056</x:v>
      </x:c>
      <x:c r="C1201" t="str">
        <x:v>Jakub Zimnicki</x:v>
      </x:c>
      <x:c r="D1201" t="str">
        <x:v>Permanent</x:v>
      </x:c>
      <x:c r="E1201" t="str">
        <x:v>Cambridge</x:v>
      </x:c>
      <x:c r="F1201" t="str">
        <x:v>Operative Porter</x:v>
      </x:c>
      <x:c r="G1201" t="str">
        <x:v>397026</x:v>
      </x:c>
      <x:c r="H1201" t="str">
        <x:v>University of Cambridge (Metallurgy)</x:v>
      </x:c>
      <x:c r="I1201" s="22" t="n">
        <x:v>8.5</x:v>
      </x:c>
      <x:c r="J1201" t="str">
        <x:v>Worked</x:v>
      </x:c>
      <x:c r="K1201" t="str">
        <x:v>Employee 103196; home branch Cambridge; assigned role Operative Porter | Deployment branch: Cambridge | Actual role: Operative Porter | Jobs: 397026 | Customers: University of Cambridge (Metallurgy) | Actual hours: 8.5; source records: 1</x:v>
      </x:c>
      <x:c r="L1201" t="str">
        <x:v>Include</x:v>
      </x:c>
      <x:c r="M1201"/>
      <x:c r="N1201"/>
    </x:row>
    <x:row r="1202">
      <x:c r="A1202" t="str">
        <x:v>Jakub Zimnicki|2026-02-09</x:v>
      </x:c>
      <x:c r="B1202" s="888" t="n">
        <x:v>46062</x:v>
      </x:c>
      <x:c r="C1202" t="str">
        <x:v>Jakub Zimnicki</x:v>
      </x:c>
      <x:c r="D1202" t="str">
        <x:v>Permanent</x:v>
      </x:c>
      <x:c r="E1202" t="str">
        <x:v>Cambridge</x:v>
      </x:c>
      <x:c r="F1202" t="str">
        <x:v>Operative Porter</x:v>
      </x:c>
      <x:c r="G1202" t="str">
        <x:v>399379A</x:v>
      </x:c>
      <x:c r="H1202" t="str">
        <x:v>Restore Harrow Green Oxford  M/W use only</x:v>
      </x:c>
      <x:c r="I1202" s="22" t="n">
        <x:v>11</x:v>
      </x:c>
      <x:c r="J1202" t="str">
        <x:v>Worked</x:v>
      </x:c>
      <x:c r="K1202" t="str">
        <x:v>Employee 103196; home branch Cambridge; assigned role Operative Porter | Deployment branch: Oxford | Actual role: Operative Porter | Jobs: 399379A | Customers: Restore Harrow Green Oxford  M/W use only | Actual hours: 11.0; source records: 1</x:v>
      </x:c>
      <x:c r="L1202" t="str">
        <x:v>Include</x:v>
      </x:c>
      <x:c r="M1202"/>
      <x:c r="N1202"/>
    </x:row>
    <x:row r="1203">
      <x:c r="A1203" t="str">
        <x:v>Jakub Zimnicki|2026-02-10</x:v>
      </x:c>
      <x:c r="B1203" s="888" t="n">
        <x:v>46063</x:v>
      </x:c>
      <x:c r="C1203" t="str">
        <x:v>Jakub Zimnicki</x:v>
      </x:c>
      <x:c r="D1203" t="str">
        <x:v>Permanent</x:v>
      </x:c>
      <x:c r="E1203" t="str">
        <x:v>Cambridge</x:v>
      </x:c>
      <x:c r="F1203" t="str">
        <x:v>Operative Porter</x:v>
      </x:c>
      <x:c r="G1203" t="str">
        <x:v>399379A</x:v>
      </x:c>
      <x:c r="H1203" t="str">
        <x:v>Restore Harrow Green Oxford  M/W use only</x:v>
      </x:c>
      <x:c r="I1203" s="22" t="n">
        <x:v>9</x:v>
      </x:c>
      <x:c r="J1203" t="str">
        <x:v>Worked</x:v>
      </x:c>
      <x:c r="K1203" t="str">
        <x:v>Employee 103196; home branch Cambridge; assigned role Operative Porter | Deployment branch: Oxford | Actual role: Operative Porter | Jobs: 399379A | Customers: Restore Harrow Green Oxford  M/W use only | Actual hours: 9.0; source records: 1</x:v>
      </x:c>
      <x:c r="L1203" t="str">
        <x:v>Include</x:v>
      </x:c>
      <x:c r="M1203"/>
      <x:c r="N1203"/>
    </x:row>
    <x:row r="1204">
      <x:c r="A1204" t="str">
        <x:v>Jakub Zimnicki|2026-02-11</x:v>
      </x:c>
      <x:c r="B1204" s="888" t="n">
        <x:v>46064</x:v>
      </x:c>
      <x:c r="C1204" t="str">
        <x:v>Jakub Zimnicki</x:v>
      </x:c>
      <x:c r="D1204" t="str">
        <x:v>Permanent</x:v>
      </x:c>
      <x:c r="E1204" t="str">
        <x:v>Cambridge</x:v>
      </x:c>
      <x:c r="F1204" t="str">
        <x:v>Operative Porter</x:v>
      </x:c>
      <x:c r="G1204" t="str">
        <x:v>399379A</x:v>
      </x:c>
      <x:c r="H1204" t="str">
        <x:v>Restore Harrow Green Oxford  M/W use only</x:v>
      </x:c>
      <x:c r="I1204" s="22" t="n">
        <x:v>9</x:v>
      </x:c>
      <x:c r="J1204" t="str">
        <x:v>Worked</x:v>
      </x:c>
      <x:c r="K1204" t="str">
        <x:v>Employee 103196; home branch Cambridge; assigned role Operative Porter | Deployment branch: Oxford | Actual role: Operative Porter | Jobs: 399379A | Customers: Restore Harrow Green Oxford  M/W use only | Actual hours: 9.0; source records: 1</x:v>
      </x:c>
      <x:c r="L1204" t="str">
        <x:v>Include</x:v>
      </x:c>
      <x:c r="M1204"/>
      <x:c r="N1204"/>
    </x:row>
    <x:row r="1205">
      <x:c r="A1205" t="str">
        <x:v>Jakub Zimnicki|2026-02-12</x:v>
      </x:c>
      <x:c r="B1205" s="888" t="n">
        <x:v>46065</x:v>
      </x:c>
      <x:c r="C1205" t="str">
        <x:v>Jakub Zimnicki</x:v>
      </x:c>
      <x:c r="D1205" t="str">
        <x:v>Permanent</x:v>
      </x:c>
      <x:c r="E1205" t="str">
        <x:v>Cambridge</x:v>
      </x:c>
      <x:c r="F1205" t="str">
        <x:v>Operative Porter</x:v>
      </x:c>
      <x:c r="G1205" t="str">
        <x:v>399016, 399379A</x:v>
      </x:c>
      <x:c r="H1205" t="str">
        <x:v>Esco Life Sciences (Ellison Institute of Technology); Restore Harrow Green Oxford  M/W use only</x:v>
      </x:c>
      <x:c r="I1205" s="22" t="n">
        <x:v>19</x:v>
      </x:c>
      <x:c r="J1205" t="str">
        <x:v>Worked — 2 records</x:v>
      </x:c>
      <x:c r="K1205" t="str">
        <x:v>Employee 103196; home branch Cambridge; assigned role Operative Porter | Deployment branch: Cambridge, Oxford | Actual role: Operative Porter | Jobs: 399016, 399379A | Customers: Esco Life Sciences (Ellison Institute of Technology); Restore Harrow Green Oxford  M/W use only | Actual hours: 19.0; source records: 2</x:v>
      </x:c>
      <x:c r="L1205" t="str">
        <x:v>Include</x:v>
      </x:c>
      <x:c r="M1205"/>
      <x:c r="N1205"/>
    </x:row>
    <x:row r="1206">
      <x:c r="A1206" t="str">
        <x:v>Jakub Zimnicki|2026-02-20</x:v>
      </x:c>
      <x:c r="B1206" s="888" t="n">
        <x:v>46073</x:v>
      </x:c>
      <x:c r="C1206" t="str">
        <x:v>Jakub Zimnicki</x:v>
      </x:c>
      <x:c r="D1206" t="str">
        <x:v>Permanent</x:v>
      </x:c>
      <x:c r="E1206" t="str">
        <x:v>Cambridge</x:v>
      </x:c>
      <x:c r="F1206" t="str">
        <x:v>Operative Porter</x:v>
      </x:c>
      <x:c r="G1206" t="str">
        <x:v>400404</x:v>
      </x:c>
      <x:c r="H1206" t="str">
        <x:v>Haier (Rxcelerate)</x:v>
      </x:c>
      <x:c r="I1206" s="22" t="n">
        <x:v>4</x:v>
      </x:c>
      <x:c r="J1206" t="str">
        <x:v>Worked</x:v>
      </x:c>
      <x:c r="K1206" t="str">
        <x:v>Employee 103196; home branch Cambridge; assigned role Operative Porter | Deployment branch: Oxford | Actual role: Operative Porter | Jobs: 400404 | Customers: Haier (Rxcelerate) | Actual hours: 4.0; source records: 1</x:v>
      </x:c>
      <x:c r="L1206" t="str">
        <x:v>Include</x:v>
      </x:c>
      <x:c r="M1206"/>
      <x:c r="N1206"/>
    </x:row>
    <x:row r="1207">
      <x:c r="A1207" t="str">
        <x:v>James Stevenson|2026-02-03</x:v>
      </x:c>
      <x:c r="B1207" s="888" t="n">
        <x:v>46056</x:v>
      </x:c>
      <x:c r="C1207" t="str">
        <x:v>James Stevenson</x:v>
      </x:c>
      <x:c r="D1207" t="str">
        <x:v>Permanent</x:v>
      </x:c>
      <x:c r="E1207" t="str">
        <x:v>Glasgow</x:v>
      </x:c>
      <x:c r="F1207" t="str">
        <x:v>Operative Porter</x:v>
      </x:c>
      <x:c r="G1207" t="str">
        <x:v>399826</x:v>
      </x:c>
      <x:c r="H1207" t="str">
        <x:v>FCO</x:v>
      </x:c>
      <x:c r="I1207" s="22" t="n">
        <x:v>7.5</x:v>
      </x:c>
      <x:c r="J1207" t="str">
        <x:v>Worked</x:v>
      </x:c>
      <x:c r="K1207" t="str">
        <x:v>Employee 1742; home branch Glasgow; assigned role Operative Porter | Deployment branch: Glasgow | Actual role: Operative Porter | Jobs: 399826 | Customers: FCO | Actual hours: 7.5; source records: 1</x:v>
      </x:c>
      <x:c r="L1207" t="str">
        <x:v>Include</x:v>
      </x:c>
      <x:c r="M1207"/>
      <x:c r="N1207"/>
    </x:row>
    <x:row r="1208">
      <x:c r="A1208" t="str">
        <x:v>James Stevenson|2026-02-04</x:v>
      </x:c>
      <x:c r="B1208" s="888" t="n">
        <x:v>46057</x:v>
      </x:c>
      <x:c r="C1208" t="str">
        <x:v>James Stevenson</x:v>
      </x:c>
      <x:c r="D1208" t="str">
        <x:v>Permanent</x:v>
      </x:c>
      <x:c r="E1208" t="str">
        <x:v>Glasgow</x:v>
      </x:c>
      <x:c r="F1208" t="str">
        <x:v>Operative Porter</x:v>
      </x:c>
      <x:c r="G1208" t="str">
        <x:v>399826</x:v>
      </x:c>
      <x:c r="H1208" t="str">
        <x:v>FCO</x:v>
      </x:c>
      <x:c r="I1208" s="22" t="n">
        <x:v>8.5</x:v>
      </x:c>
      <x:c r="J1208" t="str">
        <x:v>Worked</x:v>
      </x:c>
      <x:c r="K1208" t="str">
        <x:v>Employee 1742; home branch Glasgow; assigned role Operative Porter | Deployment branch: Glasgow | Actual role: Operative Porter | Jobs: 399826 | Customers: FCO | Actual hours: 8.5; source records: 1</x:v>
      </x:c>
      <x:c r="L1208" t="str">
        <x:v>Include</x:v>
      </x:c>
      <x:c r="M1208"/>
      <x:c r="N1208"/>
    </x:row>
    <x:row r="1209">
      <x:c r="A1209" t="str">
        <x:v>James Stevenson|2026-02-05</x:v>
      </x:c>
      <x:c r="B1209" s="888" t="n">
        <x:v>46058</x:v>
      </x:c>
      <x:c r="C1209" t="str">
        <x:v>James Stevenson</x:v>
      </x:c>
      <x:c r="D1209" t="str">
        <x:v>Permanent</x:v>
      </x:c>
      <x:c r="E1209" t="str">
        <x:v>Glasgow</x:v>
      </x:c>
      <x:c r="F1209" t="str">
        <x:v>Operative Porter</x:v>
      </x:c>
      <x:c r="G1209" t="str">
        <x:v>399826</x:v>
      </x:c>
      <x:c r="H1209" t="str">
        <x:v>FCO</x:v>
      </x:c>
      <x:c r="I1209" s="22" t="n">
        <x:v>8.5</x:v>
      </x:c>
      <x:c r="J1209" t="str">
        <x:v>Worked</x:v>
      </x:c>
      <x:c r="K1209" t="str">
        <x:v>Employee 1742; home branch Glasgow; assigned role Operative Porter | Deployment branch: Glasgow | Actual role: Operative Porter | Jobs: 399826 | Customers: FCO | Actual hours: 8.5; source records: 1</x:v>
      </x:c>
      <x:c r="L1209" t="str">
        <x:v>Include</x:v>
      </x:c>
      <x:c r="M1209"/>
      <x:c r="N1209"/>
    </x:row>
    <x:row r="1210">
      <x:c r="A1210" t="str">
        <x:v>James Stevenson|2026-02-06</x:v>
      </x:c>
      <x:c r="B1210" s="888" t="n">
        <x:v>46059</x:v>
      </x:c>
      <x:c r="C1210" t="str">
        <x:v>James Stevenson</x:v>
      </x:c>
      <x:c r="D1210" t="str">
        <x:v>Permanent</x:v>
      </x:c>
      <x:c r="E1210" t="str">
        <x:v>Glasgow</x:v>
      </x:c>
      <x:c r="F1210" t="str">
        <x:v>Operative Porter</x:v>
      </x:c>
      <x:c r="G1210" t="str">
        <x:v>400246</x:v>
      </x:c>
      <x:c r="H1210" t="str">
        <x:v>RHG Store</x:v>
      </x:c>
      <x:c r="I1210" s="22" t="n">
        <x:v>5.92</x:v>
      </x:c>
      <x:c r="J1210" t="str">
        <x:v>Worked</x:v>
      </x:c>
      <x:c r="K1210" t="str">
        <x:v>Employee 1742; home branch Glasgow; assigned role Operative Porter | Deployment branch: Glasgow | Actual role: Operative Porter | Jobs: 400246 | Customers: RHG Store | Actual hours: 5.9; source records: 1</x:v>
      </x:c>
      <x:c r="L1210" t="str">
        <x:v>Include</x:v>
      </x:c>
      <x:c r="M1210"/>
      <x:c r="N1210"/>
    </x:row>
    <x:row r="1211">
      <x:c r="A1211" t="str">
        <x:v>James Stevenson|2026-02-09</x:v>
      </x:c>
      <x:c r="B1211" s="888" t="n">
        <x:v>46062</x:v>
      </x:c>
      <x:c r="C1211" t="str">
        <x:v>James Stevenson</x:v>
      </x:c>
      <x:c r="D1211" t="str">
        <x:v>Permanent</x:v>
      </x:c>
      <x:c r="E1211" t="str">
        <x:v>Glasgow</x:v>
      </x:c>
      <x:c r="F1211" t="str">
        <x:v>Operative Porter</x:v>
      </x:c>
      <x:c r="G1211" t="str">
        <x:v>399826</x:v>
      </x:c>
      <x:c r="H1211" t="str">
        <x:v>FCO</x:v>
      </x:c>
      <x:c r="I1211" s="22" t="n">
        <x:v>8.5</x:v>
      </x:c>
      <x:c r="J1211" t="str">
        <x:v>Worked</x:v>
      </x:c>
      <x:c r="K1211" t="str">
        <x:v>Employee 1742; home branch Glasgow; assigned role Operative Porter | Deployment branch: Glasgow | Actual role: Operative Porter | Jobs: 399826 | Customers: FCO | Actual hours: 8.5; source records: 1</x:v>
      </x:c>
      <x:c r="L1211" t="str">
        <x:v>Include</x:v>
      </x:c>
      <x:c r="M1211"/>
      <x:c r="N1211"/>
    </x:row>
    <x:row r="1212">
      <x:c r="A1212" t="str">
        <x:v>James Stevenson|2026-02-10</x:v>
      </x:c>
      <x:c r="B1212" s="888" t="n">
        <x:v>46063</x:v>
      </x:c>
      <x:c r="C1212" t="str">
        <x:v>James Stevenson</x:v>
      </x:c>
      <x:c r="D1212" t="str">
        <x:v>Permanent</x:v>
      </x:c>
      <x:c r="E1212" t="str">
        <x:v>Glasgow</x:v>
      </x:c>
      <x:c r="F1212" t="str">
        <x:v>Operative Porter</x:v>
      </x:c>
      <x:c r="G1212" t="str">
        <x:v>399826</x:v>
      </x:c>
      <x:c r="H1212" t="str">
        <x:v>FCO</x:v>
      </x:c>
      <x:c r="I1212" s="22" t="n">
        <x:v>5.5</x:v>
      </x:c>
      <x:c r="J1212" t="str">
        <x:v>Worked</x:v>
      </x:c>
      <x:c r="K1212" t="str">
        <x:v>Employee 1742; home branch Glasgow; assigned role Operative Porter | Deployment branch: Glasgow | Actual role: Operative Porter | Jobs: 399826 | Customers: FCO | Actual hours: 5.5; source records: 1</x:v>
      </x:c>
      <x:c r="L1212" t="str">
        <x:v>Include</x:v>
      </x:c>
      <x:c r="M1212"/>
      <x:c r="N1212"/>
    </x:row>
    <x:row r="1213">
      <x:c r="A1213" t="str">
        <x:v>James Stevenson|2026-02-11</x:v>
      </x:c>
      <x:c r="B1213" s="888" t="n">
        <x:v>46064</x:v>
      </x:c>
      <x:c r="C1213" t="str">
        <x:v>James Stevenson</x:v>
      </x:c>
      <x:c r="D1213" t="str">
        <x:v>Permanent</x:v>
      </x:c>
      <x:c r="E1213" t="str">
        <x:v>Glasgow</x:v>
      </x:c>
      <x:c r="F1213" t="str">
        <x:v>Operative Porter</x:v>
      </x:c>
      <x:c r="G1213" t="str">
        <x:v>398684</x:v>
      </x:c>
      <x:c r="H1213" t="str">
        <x:v>University of Glasgow</x:v>
      </x:c>
      <x:c r="I1213" s="22" t="n">
        <x:v>4.75</x:v>
      </x:c>
      <x:c r="J1213" t="str">
        <x:v>Worked</x:v>
      </x:c>
      <x:c r="K1213" t="str">
        <x:v>Employee 1742; home branch Glasgow; assigned role Operative Porter | Deployment branch: Glasgow | Actual role: Operative Porter | Jobs: 398684 | Customers: University of Glasgow | Actual hours: 4.8; source records: 1</x:v>
      </x:c>
      <x:c r="L1213" t="str">
        <x:v>Include</x:v>
      </x:c>
      <x:c r="M1213"/>
      <x:c r="N1213"/>
    </x:row>
    <x:row r="1214">
      <x:c r="A1214" t="str">
        <x:v>James Stevenson|2026-02-12</x:v>
      </x:c>
      <x:c r="B1214" s="888" t="n">
        <x:v>46065</x:v>
      </x:c>
      <x:c r="C1214" t="str">
        <x:v>James Stevenson</x:v>
      </x:c>
      <x:c r="D1214" t="str">
        <x:v>Permanent</x:v>
      </x:c>
      <x:c r="E1214" t="str">
        <x:v>Glasgow</x:v>
      </x:c>
      <x:c r="F1214" t="str">
        <x:v>Operative Porter</x:v>
      </x:c>
      <x:c r="G1214" t="str">
        <x:v>400048</x:v>
      </x:c>
      <x:c r="H1214" t="str">
        <x:v>University of Glasgow</x:v>
      </x:c>
      <x:c r="I1214" s="22" t="n">
        <x:v>7</x:v>
      </x:c>
      <x:c r="J1214" t="str">
        <x:v>Worked</x:v>
      </x:c>
      <x:c r="K1214" t="str">
        <x:v>Employee 1742; home branch Glasgow; assigned role Operative Porter | Deployment branch: Glasgow | Actual role: Operative Porter | Jobs: 400048 | Customers: University of Glasgow | Actual hours: 7.0; source records: 1</x:v>
      </x:c>
      <x:c r="L1214" t="str">
        <x:v>Include</x:v>
      </x:c>
      <x:c r="M1214"/>
      <x:c r="N1214"/>
    </x:row>
    <x:row r="1215">
      <x:c r="A1215" t="str">
        <x:v>James Stevenson|2026-02-16</x:v>
      </x:c>
      <x:c r="B1215" s="888" t="n">
        <x:v>46069</x:v>
      </x:c>
      <x:c r="C1215" t="str">
        <x:v>James Stevenson</x:v>
      </x:c>
      <x:c r="D1215" t="str">
        <x:v>Permanent</x:v>
      </x:c>
      <x:c r="E1215" t="str">
        <x:v>Glasgow</x:v>
      </x:c>
      <x:c r="F1215" t="str">
        <x:v>Operative Porter</x:v>
      </x:c>
      <x:c r="G1215" t="str">
        <x:v>398680</x:v>
      </x:c>
      <x:c r="H1215" t="str">
        <x:v>North Ayrshire Council</x:v>
      </x:c>
      <x:c r="I1215" s="22" t="n">
        <x:v>6</x:v>
      </x:c>
      <x:c r="J1215" t="str">
        <x:v>Worked</x:v>
      </x:c>
      <x:c r="K1215" t="str">
        <x:v>Employee 1742; home branch Glasgow; assigned role Operative Porter | Deployment branch: Glasgow | Actual role: Operative Skilled | Jobs: 398680 | Customers: North Ayrshire Council | Actual hours: 6.0; source records: 1</x:v>
      </x:c>
      <x:c r="L1215" t="str">
        <x:v>Include</x:v>
      </x:c>
      <x:c r="M1215"/>
      <x:c r="N1215"/>
    </x:row>
    <x:row r="1216">
      <x:c r="A1216" t="str">
        <x:v>James Stevenson|2026-02-17</x:v>
      </x:c>
      <x:c r="B1216" s="888" t="n">
        <x:v>46070</x:v>
      </x:c>
      <x:c r="C1216" t="str">
        <x:v>James Stevenson</x:v>
      </x:c>
      <x:c r="D1216" t="str">
        <x:v>Permanent</x:v>
      </x:c>
      <x:c r="E1216" t="str">
        <x:v>Glasgow</x:v>
      </x:c>
      <x:c r="F1216" t="str">
        <x:v>Operative Porter</x:v>
      </x:c>
      <x:c r="G1216" t="str">
        <x:v>400308</x:v>
      </x:c>
      <x:c r="H1216" t="str">
        <x:v>Avison Young</x:v>
      </x:c>
      <x:c r="I1216" s="22" t="n">
        <x:v>12</x:v>
      </x:c>
      <x:c r="J1216" t="str">
        <x:v>Worked</x:v>
      </x:c>
      <x:c r="K1216" t="str">
        <x:v>Employee 1742; home branch Glasgow; assigned role Operative Porter | Deployment branch: Thurrock | Actual role: Operative Porter | Jobs: 400308 | Customers: Avison Young | Actual hours: 12.0; source records: 1</x:v>
      </x:c>
      <x:c r="L1216" t="str">
        <x:v>Include</x:v>
      </x:c>
      <x:c r="M1216"/>
      <x:c r="N1216"/>
    </x:row>
    <x:row r="1217">
      <x:c r="A1217" t="str">
        <x:v>James Stevenson|2026-02-23</x:v>
      </x:c>
      <x:c r="B1217" s="888" t="n">
        <x:v>46076</x:v>
      </x:c>
      <x:c r="C1217" t="str">
        <x:v>James Stevenson</x:v>
      </x:c>
      <x:c r="D1217" t="str">
        <x:v>Permanent</x:v>
      </x:c>
      <x:c r="E1217" t="str">
        <x:v>Glasgow</x:v>
      </x:c>
      <x:c r="F1217" t="str">
        <x:v>Operative Porter</x:v>
      </x:c>
      <x:c r="G1217" t="str">
        <x:v>400507</x:v>
      </x:c>
      <x:c r="H1217" t="str">
        <x:v>South Lanarkshire Council</x:v>
      </x:c>
      <x:c r="I1217" s="22" t="n">
        <x:v>6</x:v>
      </x:c>
      <x:c r="J1217" t="str">
        <x:v>Worked</x:v>
      </x:c>
      <x:c r="K1217" t="str">
        <x:v>Employee 1742; home branch Glasgow; assigned role Operative Porter | Deployment branch: Glasgow | Actual role: Operative Porter | Jobs: 400507 | Customers: South Lanarkshire Council | Actual hours: 6.0; source records: 1</x:v>
      </x:c>
      <x:c r="L1217" t="str">
        <x:v>Include</x:v>
      </x:c>
      <x:c r="M1217"/>
      <x:c r="N1217"/>
    </x:row>
    <x:row r="1218">
      <x:c r="A1218" t="str">
        <x:v>James Stevenson|2026-02-24</x:v>
      </x:c>
      <x:c r="B1218" s="888" t="n">
        <x:v>46077</x:v>
      </x:c>
      <x:c r="C1218" t="str">
        <x:v>James Stevenson</x:v>
      </x:c>
      <x:c r="D1218" t="str">
        <x:v>Permanent</x:v>
      </x:c>
      <x:c r="E1218" t="str">
        <x:v>Glasgow</x:v>
      </x:c>
      <x:c r="F1218" t="str">
        <x:v>Operative Porter</x:v>
      </x:c>
      <x:c r="G1218" t="str">
        <x:v>400280</x:v>
      </x:c>
      <x:c r="H1218" t="str">
        <x:v>Edinbarnet Primary School/Auchnacraig/ERS</x:v>
      </x:c>
      <x:c r="I1218" s="22" t="n">
        <x:v>5</x:v>
      </x:c>
      <x:c r="J1218" t="str">
        <x:v>Worked</x:v>
      </x:c>
      <x:c r="K1218" t="str">
        <x:v>Employee 1742; home branch Glasgow; assigned role Operative Porter | Deployment branch: Glasgow | Actual role: Operative Porter | Jobs: 400280 | Customers: Edinbarnet Primary School/Auchnacraig/ERS | Actual hours: 5.0; source records: 1</x:v>
      </x:c>
      <x:c r="L1218" t="str">
        <x:v>Include</x:v>
      </x:c>
      <x:c r="M1218"/>
      <x:c r="N1218"/>
    </x:row>
    <x:row r="1219">
      <x:c r="A1219" t="str">
        <x:v>James Stevenson|2026-02-25</x:v>
      </x:c>
      <x:c r="B1219" s="888" t="n">
        <x:v>46078</x:v>
      </x:c>
      <x:c r="C1219" t="str">
        <x:v>James Stevenson</x:v>
      </x:c>
      <x:c r="D1219" t="str">
        <x:v>Permanent</x:v>
      </x:c>
      <x:c r="E1219" t="str">
        <x:v>Glasgow</x:v>
      </x:c>
      <x:c r="F1219" t="str">
        <x:v>Operative Porter</x:v>
      </x:c>
      <x:c r="G1219" t="str">
        <x:v>400432</x:v>
      </x:c>
      <x:c r="H1219" t="str">
        <x:v>C/O South Lanarkshire Council</x:v>
      </x:c>
      <x:c r="I1219" s="22" t="n">
        <x:v>7.5</x:v>
      </x:c>
      <x:c r="J1219" t="str">
        <x:v>Worked</x:v>
      </x:c>
      <x:c r="K1219" t="str">
        <x:v>Employee 1742; home branch Glasgow; assigned role Operative Porter | Deployment branch: Glasgow | Actual role: Operative Porter | Jobs: 400432 | Customers: C/O South Lanarkshire Council | Actual hours: 7.5; source records: 1</x:v>
      </x:c>
      <x:c r="L1219" t="str">
        <x:v>Include</x:v>
      </x:c>
      <x:c r="M1219"/>
      <x:c r="N1219"/>
    </x:row>
    <x:row r="1220">
      <x:c r="A1220" t="str">
        <x:v>James Stevenson|2026-02-26</x:v>
      </x:c>
      <x:c r="B1220" s="888" t="n">
        <x:v>46079</x:v>
      </x:c>
      <x:c r="C1220" t="str">
        <x:v>James Stevenson</x:v>
      </x:c>
      <x:c r="D1220" t="str">
        <x:v>Permanent</x:v>
      </x:c>
      <x:c r="E1220" t="str">
        <x:v>Glasgow</x:v>
      </x:c>
      <x:c r="F1220" t="str">
        <x:v>Operative Porter</x:v>
      </x:c>
      <x:c r="G1220" t="str">
        <x:v>400280</x:v>
      </x:c>
      <x:c r="H1220" t="str">
        <x:v>Edinbarnet Primary School/Auchnacraig/ERS</x:v>
      </x:c>
      <x:c r="I1220" s="22" t="n">
        <x:v>6.25</x:v>
      </x:c>
      <x:c r="J1220" t="str">
        <x:v>Worked</x:v>
      </x:c>
      <x:c r="K1220" t="str">
        <x:v>Employee 1742; home branch Glasgow; assigned role Operative Porter | Deployment branch: Glasgow | Actual role: Operative Porter | Jobs: 400280 | Customers: Edinbarnet Primary School/Auchnacraig/ERS | Actual hours: 6.2; source records: 1</x:v>
      </x:c>
      <x:c r="L1220" t="str">
        <x:v>Include</x:v>
      </x:c>
      <x:c r="M1220"/>
      <x:c r="N1220"/>
    </x:row>
    <x:row r="1221">
      <x:c r="A1221" t="str">
        <x:v>James Stevenson|2026-02-27</x:v>
      </x:c>
      <x:c r="B1221" s="888" t="n">
        <x:v>46080</x:v>
      </x:c>
      <x:c r="C1221" t="str">
        <x:v>James Stevenson</x:v>
      </x:c>
      <x:c r="D1221" t="str">
        <x:v>Permanent</x:v>
      </x:c>
      <x:c r="E1221" t="str">
        <x:v>Glasgow</x:v>
      </x:c>
      <x:c r="F1221" t="str">
        <x:v>Operative Porter</x:v>
      </x:c>
      <x:c r="G1221" t="str">
        <x:v>400484</x:v>
      </x:c>
      <x:c r="H1221" t="str">
        <x:v>C/O South Lanarkshire Council</x:v>
      </x:c>
      <x:c r="I1221" s="22" t="n">
        <x:v>4.5</x:v>
      </x:c>
      <x:c r="J1221" t="str">
        <x:v>Worked</x:v>
      </x:c>
      <x:c r="K1221" t="str">
        <x:v>Employee 1742; home branch Glasgow; assigned role Operative Porter | Deployment branch: Glasgow | Actual role: Operative Porter | Jobs: 400484 | Customers: C/O South Lanarkshire Council | Actual hours: 4.5; source records: 1</x:v>
      </x:c>
      <x:c r="L1221" t="str">
        <x:v>Include</x:v>
      </x:c>
      <x:c r="M1221"/>
      <x:c r="N1221"/>
    </x:row>
    <x:row r="1222">
      <x:c r="A1222" t="str">
        <x:v>Jamie Robinson|2026-02-04</x:v>
      </x:c>
      <x:c r="B1222" s="888" t="n">
        <x:v>46057</x:v>
      </x:c>
      <x:c r="C1222" t="str">
        <x:v>Jamie Robinson</x:v>
      </x:c>
      <x:c r="D1222" t="str">
        <x:v>Permanent</x:v>
      </x:c>
      <x:c r="E1222" t="str">
        <x:v>Glasgow</x:v>
      </x:c>
      <x:c r="F1222" t="str">
        <x:v>Operative Skilled</x:v>
      </x:c>
      <x:c r="G1222" t="str">
        <x:v>399887E</x:v>
      </x:c>
      <x:c r="H1222" t="str">
        <x:v>Avantor ( GLASGOW FEB 2026 )</x:v>
      </x:c>
      <x:c r="I1222" s="22" t="n">
        <x:v>7.75</x:v>
      </x:c>
      <x:c r="J1222" t="str">
        <x:v>Worked</x:v>
      </x:c>
      <x:c r="K1222" t="str">
        <x:v>Employee 2452; home branch Glasgow; assigned role Operative Skilled | Deployment branch: Cambridge | Actual role: Operative Porter | Jobs: 399887E | Customers: Avantor ( GLASGOW FEB 2026 ) | Actual hours: 7.8; source records: 1</x:v>
      </x:c>
      <x:c r="L1222" t="str">
        <x:v>Include</x:v>
      </x:c>
      <x:c r="M1222"/>
      <x:c r="N1222"/>
    </x:row>
    <x:row r="1223">
      <x:c r="A1223" t="str">
        <x:v>Jamie Robinson|2026-02-05</x:v>
      </x:c>
      <x:c r="B1223" s="888" t="n">
        <x:v>46058</x:v>
      </x:c>
      <x:c r="C1223" t="str">
        <x:v>Jamie Robinson</x:v>
      </x:c>
      <x:c r="D1223" t="str">
        <x:v>Permanent</x:v>
      </x:c>
      <x:c r="E1223" t="str">
        <x:v>Glasgow</x:v>
      </x:c>
      <x:c r="F1223" t="str">
        <x:v>Operative Skilled</x:v>
      </x:c>
      <x:c r="G1223" t="str">
        <x:v>400048</x:v>
      </x:c>
      <x:c r="H1223" t="str">
        <x:v>University of Glasgow</x:v>
      </x:c>
      <x:c r="I1223" s="22" t="n">
        <x:v>3</x:v>
      </x:c>
      <x:c r="J1223" t="str">
        <x:v>Worked</x:v>
      </x:c>
      <x:c r="K1223" t="str">
        <x:v>Employee 2452; home branch Glasgow; assigned role Operative Skilled | Deployment branch: Glasgow | Actual role: Operative Porter | Jobs: 400048 | Customers: University of Glasgow | Actual hours: 3.0; source records: 1</x:v>
      </x:c>
      <x:c r="L1223" t="str">
        <x:v>Include</x:v>
      </x:c>
      <x:c r="M1223"/>
      <x:c r="N1223"/>
    </x:row>
    <x:row r="1224">
      <x:c r="A1224" t="str">
        <x:v>Jamie Robinson|2026-02-06</x:v>
      </x:c>
      <x:c r="B1224" s="888" t="n">
        <x:v>46059</x:v>
      </x:c>
      <x:c r="C1224" t="str">
        <x:v>Jamie Robinson</x:v>
      </x:c>
      <x:c r="D1224" t="str">
        <x:v>Permanent</x:v>
      </x:c>
      <x:c r="E1224" t="str">
        <x:v>Glasgow</x:v>
      </x:c>
      <x:c r="F1224" t="str">
        <x:v>Operative Skilled</x:v>
      </x:c>
      <x:c r="G1224" t="str">
        <x:v>399984</x:v>
      </x:c>
      <x:c r="H1224" t="str">
        <x:v>NHS C/O University of Glasgow</x:v>
      </x:c>
      <x:c r="I1224" s="22" t="n">
        <x:v>2.75</x:v>
      </x:c>
      <x:c r="J1224" t="str">
        <x:v>Worked</x:v>
      </x:c>
      <x:c r="K1224" t="str">
        <x:v>Employee 2452; home branch Glasgow; assigned role Operative Skilled | Deployment branch: Glasgow | Actual role: Operative Porter | Jobs: 399984 | Customers: NHS C/O University of Glasgow | Actual hours: 2.8; source records: 1</x:v>
      </x:c>
      <x:c r="L1224" t="str">
        <x:v>Include</x:v>
      </x:c>
      <x:c r="M1224"/>
      <x:c r="N1224"/>
    </x:row>
    <x:row r="1225">
      <x:c r="A1225" t="str">
        <x:v>Jamie Robinson|2026-02-09</x:v>
      </x:c>
      <x:c r="B1225" s="888" t="n">
        <x:v>46062</x:v>
      </x:c>
      <x:c r="C1225" t="str">
        <x:v>Jamie Robinson</x:v>
      </x:c>
      <x:c r="D1225" t="str">
        <x:v>Permanent</x:v>
      </x:c>
      <x:c r="E1225" t="str">
        <x:v>Glasgow</x:v>
      </x:c>
      <x:c r="F1225" t="str">
        <x:v>Operative Skilled</x:v>
      </x:c>
      <x:c r="G1225" t="str">
        <x:v>397089</x:v>
      </x:c>
      <x:c r="H1225" t="str">
        <x:v>Lumira DX</x:v>
      </x:c>
      <x:c r="I1225" s="22" t="n">
        <x:v>7.5</x:v>
      </x:c>
      <x:c r="J1225" t="str">
        <x:v>Worked</x:v>
      </x:c>
      <x:c r="K1225" t="str">
        <x:v>Employee 2452; home branch Glasgow; assigned role Operative Skilled | Deployment branch: Glasgow | Actual role: Operative Skilled | Jobs: 397089 | Customers: Lumira DX | Actual hours: 7.5; source records: 1</x:v>
      </x:c>
      <x:c r="L1225" t="str">
        <x:v>Include</x:v>
      </x:c>
      <x:c r="M1225"/>
      <x:c r="N1225"/>
    </x:row>
    <x:row r="1226">
      <x:c r="A1226" t="str">
        <x:v>Jamie Robinson|2026-02-10</x:v>
      </x:c>
      <x:c r="B1226" s="888" t="n">
        <x:v>46063</x:v>
      </x:c>
      <x:c r="C1226" t="str">
        <x:v>Jamie Robinson</x:v>
      </x:c>
      <x:c r="D1226" t="str">
        <x:v>Permanent</x:v>
      </x:c>
      <x:c r="E1226" t="str">
        <x:v>Glasgow</x:v>
      </x:c>
      <x:c r="F1226" t="str">
        <x:v>Operative Skilled</x:v>
      </x:c>
      <x:c r="G1226" t="str">
        <x:v>397089</x:v>
      </x:c>
      <x:c r="H1226" t="str">
        <x:v>Lumira DX</x:v>
      </x:c>
      <x:c r="I1226" s="22" t="n">
        <x:v>8</x:v>
      </x:c>
      <x:c r="J1226" t="str">
        <x:v>Worked</x:v>
      </x:c>
      <x:c r="K1226" t="str">
        <x:v>Employee 2452; home branch Glasgow; assigned role Operative Skilled | Deployment branch: Glasgow | Actual role: Operative Skilled | Jobs: 397089 | Customers: Lumira DX | Actual hours: 8.0; source records: 1</x:v>
      </x:c>
      <x:c r="L1226" t="str">
        <x:v>Include</x:v>
      </x:c>
      <x:c r="M1226"/>
      <x:c r="N1226"/>
    </x:row>
    <x:row r="1227">
      <x:c r="A1227" t="str">
        <x:v>Jamie Robinson|2026-02-11</x:v>
      </x:c>
      <x:c r="B1227" s="888" t="n">
        <x:v>46064</x:v>
      </x:c>
      <x:c r="C1227" t="str">
        <x:v>Jamie Robinson</x:v>
      </x:c>
      <x:c r="D1227" t="str">
        <x:v>Permanent</x:v>
      </x:c>
      <x:c r="E1227" t="str">
        <x:v>Glasgow</x:v>
      </x:c>
      <x:c r="F1227" t="str">
        <x:v>Operative Skilled</x:v>
      </x:c>
      <x:c r="G1227" t="str">
        <x:v>398360A, 398684</x:v>
      </x:c>
      <x:c r="H1227" t="str">
        <x:v>Restore Harrow Green; University of Glasgow</x:v>
      </x:c>
      <x:c r="I1227" s="22" t="n">
        <x:v>7.75</x:v>
      </x:c>
      <x:c r="J1227" t="str">
        <x:v>Worked — 2 records</x:v>
      </x:c>
      <x:c r="K1227" t="str">
        <x:v>Employee 2452; home branch Glasgow; assigned role Operative Skilled | Deployment branch: Glasgow | Actual role: Operative Driver, Operative Porter | Jobs: 398360A, 398684 | Customers: Restore Harrow Green; University of Glasgow | Actual hours: 7.8; source records: 2</x:v>
      </x:c>
      <x:c r="L1227" t="str">
        <x:v>Include</x:v>
      </x:c>
      <x:c r="M1227"/>
      <x:c r="N1227"/>
    </x:row>
    <x:row r="1228">
      <x:c r="A1228" t="str">
        <x:v>Jamie Robinson|2026-02-12</x:v>
      </x:c>
      <x:c r="B1228" s="888" t="n">
        <x:v>46065</x:v>
      </x:c>
      <x:c r="C1228" t="str">
        <x:v>Jamie Robinson</x:v>
      </x:c>
      <x:c r="D1228" t="str">
        <x:v>Permanent</x:v>
      </x:c>
      <x:c r="E1228" t="str">
        <x:v>Glasgow</x:v>
      </x:c>
      <x:c r="F1228" t="str">
        <x:v>Operative Skilled</x:v>
      </x:c>
      <x:c r="G1228" t="str">
        <x:v>399959</x:v>
      </x:c>
      <x:c r="H1228" t="str">
        <x:v>Arrochar House</x:v>
      </x:c>
      <x:c r="I1228" s="22" t="n">
        <x:v>4</x:v>
      </x:c>
      <x:c r="J1228" t="str">
        <x:v>Worked</x:v>
      </x:c>
      <x:c r="K1228" t="str">
        <x:v>Employee 2452; home branch Glasgow; assigned role Operative Skilled | Deployment branch: Glasgow | Actual role: Operative Porter | Jobs: 399959 | Customers: Arrochar House | Actual hours: 4.0; source records: 1</x:v>
      </x:c>
      <x:c r="L1228" t="str">
        <x:v>Include</x:v>
      </x:c>
      <x:c r="M1228"/>
      <x:c r="N1228"/>
    </x:row>
    <x:row r="1229">
      <x:c r="A1229" t="str">
        <x:v>Jamie Robinson|2026-02-16</x:v>
      </x:c>
      <x:c r="B1229" s="888" t="n">
        <x:v>46069</x:v>
      </x:c>
      <x:c r="C1229" t="str">
        <x:v>Jamie Robinson</x:v>
      </x:c>
      <x:c r="D1229" t="str">
        <x:v>Permanent</x:v>
      </x:c>
      <x:c r="E1229" t="str">
        <x:v>Glasgow</x:v>
      </x:c>
      <x:c r="F1229" t="str">
        <x:v>Operative Skilled</x:v>
      </x:c>
      <x:c r="G1229" t="str">
        <x:v>398680</x:v>
      </x:c>
      <x:c r="H1229" t="str">
        <x:v>North Ayrshire Council</x:v>
      </x:c>
      <x:c r="I1229" s="22" t="n">
        <x:v>6</x:v>
      </x:c>
      <x:c r="J1229" t="str">
        <x:v>Worked</x:v>
      </x:c>
      <x:c r="K1229" t="str">
        <x:v>Employee 2452; home branch Glasgow; assigned role Operative Skilled | Deployment branch: Glasgow | Actual role: Operative Skilled | Jobs: 398680 | Customers: North Ayrshire Council | Actual hours: 6.0; source records: 1</x:v>
      </x:c>
      <x:c r="L1229" t="str">
        <x:v>Include</x:v>
      </x:c>
      <x:c r="M1229"/>
      <x:c r="N1229"/>
    </x:row>
    <x:row r="1230">
      <x:c r="A1230" t="str">
        <x:v>Jamie Robinson|2026-02-17</x:v>
      </x:c>
      <x:c r="B1230" s="888" t="n">
        <x:v>46070</x:v>
      </x:c>
      <x:c r="C1230" t="str">
        <x:v>Jamie Robinson</x:v>
      </x:c>
      <x:c r="D1230" t="str">
        <x:v>Permanent</x:v>
      </x:c>
      <x:c r="E1230" t="str">
        <x:v>Glasgow</x:v>
      </x:c>
      <x:c r="F1230" t="str">
        <x:v>Operative Skilled</x:v>
      </x:c>
      <x:c r="G1230" t="str">
        <x:v>400308</x:v>
      </x:c>
      <x:c r="H1230" t="str">
        <x:v>Avison Young</x:v>
      </x:c>
      <x:c r="I1230" s="22" t="n">
        <x:v>12</x:v>
      </x:c>
      <x:c r="J1230" t="str">
        <x:v>Worked</x:v>
      </x:c>
      <x:c r="K1230" t="str">
        <x:v>Employee 2452; home branch Glasgow; assigned role Operative Skilled | Deployment branch: Thurrock | Actual role: Operative Porter | Jobs: 400308 | Customers: Avison Young | Actual hours: 12.0; source records: 1</x:v>
      </x:c>
      <x:c r="L1230" t="str">
        <x:v>Include</x:v>
      </x:c>
      <x:c r="M1230"/>
      <x:c r="N1230"/>
    </x:row>
    <x:row r="1231">
      <x:c r="A1231" t="str">
        <x:v>Jamie Robinson|2026-02-18</x:v>
      </x:c>
      <x:c r="B1231" s="888" t="n">
        <x:v>46071</x:v>
      </x:c>
      <x:c r="C1231" t="str">
        <x:v>Jamie Robinson</x:v>
      </x:c>
      <x:c r="D1231" t="str">
        <x:v>Permanent</x:v>
      </x:c>
      <x:c r="E1231" t="str">
        <x:v>Glasgow</x:v>
      </x:c>
      <x:c r="F1231" t="str">
        <x:v>Operative Skilled</x:v>
      </x:c>
      <x:c r="G1231" t="str">
        <x:v>400060</x:v>
      </x:c>
      <x:c r="H1231" t="str">
        <x:v>Monmouth Scientific Limited (GLASGOW)</x:v>
      </x:c>
      <x:c r="I1231" s="22" t="n">
        <x:v>6</x:v>
      </x:c>
      <x:c r="J1231" t="str">
        <x:v>Worked</x:v>
      </x:c>
      <x:c r="K1231" t="str">
        <x:v>Employee 2452; home branch Glasgow; assigned role Operative Skilled | Deployment branch: Oxford | Actual role: Operative Porter | Jobs: 400060 | Customers: Monmouth Scientific Limited (GLASGOW) | Actual hours: 6.0; source records: 1</x:v>
      </x:c>
      <x:c r="L1231" t="str">
        <x:v>Include</x:v>
      </x:c>
      <x:c r="M1231"/>
      <x:c r="N1231"/>
    </x:row>
    <x:row r="1232">
      <x:c r="A1232" t="str">
        <x:v>Jamie Robinson|2026-02-23</x:v>
      </x:c>
      <x:c r="B1232" s="888" t="n">
        <x:v>46076</x:v>
      </x:c>
      <x:c r="C1232" t="str">
        <x:v>Jamie Robinson</x:v>
      </x:c>
      <x:c r="D1232" t="str">
        <x:v>Permanent</x:v>
      </x:c>
      <x:c r="E1232" t="str">
        <x:v>Glasgow</x:v>
      </x:c>
      <x:c r="F1232" t="str">
        <x:v>Operative Skilled</x:v>
      </x:c>
      <x:c r="G1232" t="str">
        <x:v>395621</x:v>
      </x:c>
      <x:c r="H1232" t="str">
        <x:v>Esco Life Sciences (NHS National Services Scotland )</x:v>
      </x:c>
      <x:c r="I1232" s="22" t="n">
        <x:v>3</x:v>
      </x:c>
      <x:c r="J1232" t="str">
        <x:v>Worked</x:v>
      </x:c>
      <x:c r="K1232" t="str">
        <x:v>Employee 2452; home branch Glasgow; assigned role Operative Skilled | Deployment branch: Cambridge | Actual role: Operative Porter | Jobs: 395621 | Customers: Esco Life Sciences (NHS National Services Scotland ) | Actual hours: 3.0; source records: 1</x:v>
      </x:c>
      <x:c r="L1232" t="str">
        <x:v>Include</x:v>
      </x:c>
      <x:c r="M1232"/>
      <x:c r="N1232"/>
    </x:row>
    <x:row r="1233">
      <x:c r="A1233" t="str">
        <x:v>Jamie Robinson|2026-02-24</x:v>
      </x:c>
      <x:c r="B1233" s="888" t="n">
        <x:v>46077</x:v>
      </x:c>
      <x:c r="C1233" t="str">
        <x:v>Jamie Robinson</x:v>
      </x:c>
      <x:c r="D1233" t="str">
        <x:v>Permanent</x:v>
      </x:c>
      <x:c r="E1233" t="str">
        <x:v>Glasgow</x:v>
      </x:c>
      <x:c r="F1233" t="str">
        <x:v>Operative Skilled</x:v>
      </x:c>
      <x:c r="G1233" t="str">
        <x:v>400280</x:v>
      </x:c>
      <x:c r="H1233" t="str">
        <x:v>Edinbarnet Primary School/Auchnacraig/ERS</x:v>
      </x:c>
      <x:c r="I1233" s="22" t="n">
        <x:v>5</x:v>
      </x:c>
      <x:c r="J1233" t="str">
        <x:v>Worked</x:v>
      </x:c>
      <x:c r="K1233" t="str">
        <x:v>Employee 2452; home branch Glasgow; assigned role Operative Skilled | Deployment branch: Glasgow | Actual role: Operative Porter | Jobs: 400280 | Customers: Edinbarnet Primary School/Auchnacraig/ERS | Actual hours: 5.0; source records: 1</x:v>
      </x:c>
      <x:c r="L1233" t="str">
        <x:v>Include</x:v>
      </x:c>
      <x:c r="M1233"/>
      <x:c r="N1233"/>
    </x:row>
    <x:row r="1234">
      <x:c r="A1234" t="str">
        <x:v>Jamie Robinson|2026-02-25</x:v>
      </x:c>
      <x:c r="B1234" s="888" t="n">
        <x:v>46078</x:v>
      </x:c>
      <x:c r="C1234" t="str">
        <x:v>Jamie Robinson</x:v>
      </x:c>
      <x:c r="D1234" t="str">
        <x:v>Permanent</x:v>
      </x:c>
      <x:c r="E1234" t="str">
        <x:v>Glasgow</x:v>
      </x:c>
      <x:c r="F1234" t="str">
        <x:v>Operative Skilled</x:v>
      </x:c>
      <x:c r="G1234" t="str">
        <x:v>400546</x:v>
      </x:c>
      <x:c r="H1234" t="str">
        <x:v>C/O South Lanarkshire Council</x:v>
      </x:c>
      <x:c r="I1234" s="22" t="n">
        <x:v>7.5</x:v>
      </x:c>
      <x:c r="J1234" t="str">
        <x:v>Worked</x:v>
      </x:c>
      <x:c r="K1234" t="str">
        <x:v>Employee 2452; home branch Glasgow; assigned role Operative Skilled | Deployment branch: Glasgow | Actual role: Operative Porter | Jobs: 400546 | Customers: C/O South Lanarkshire Council | Actual hours: 7.5; source records: 1</x:v>
      </x:c>
      <x:c r="L1234" t="str">
        <x:v>Include</x:v>
      </x:c>
      <x:c r="M1234"/>
      <x:c r="N1234"/>
    </x:row>
    <x:row r="1235">
      <x:c r="A1235" t="str">
        <x:v>Jamie Robinson|2026-02-26</x:v>
      </x:c>
      <x:c r="B1235" s="888" t="n">
        <x:v>46079</x:v>
      </x:c>
      <x:c r="C1235" t="str">
        <x:v>Jamie Robinson</x:v>
      </x:c>
      <x:c r="D1235" t="str">
        <x:v>Permanent</x:v>
      </x:c>
      <x:c r="E1235" t="str">
        <x:v>Glasgow</x:v>
      </x:c>
      <x:c r="F1235" t="str">
        <x:v>Operative Skilled</x:v>
      </x:c>
      <x:c r="G1235" t="str">
        <x:v>400280</x:v>
      </x:c>
      <x:c r="H1235" t="str">
        <x:v>Edinbarnet Primary School/Auchnacraig/ERS</x:v>
      </x:c>
      <x:c r="I1235" s="22" t="n">
        <x:v>6.25</x:v>
      </x:c>
      <x:c r="J1235" t="str">
        <x:v>Worked</x:v>
      </x:c>
      <x:c r="K1235" t="str">
        <x:v>Employee 2452; home branch Glasgow; assigned role Operative Skilled | Deployment branch: Glasgow | Actual role: Operative Porter | Jobs: 400280 | Customers: Edinbarnet Primary School/Auchnacraig/ERS | Actual hours: 6.2; source records: 1</x:v>
      </x:c>
      <x:c r="L1235" t="str">
        <x:v>Include</x:v>
      </x:c>
      <x:c r="M1235"/>
      <x:c r="N1235"/>
    </x:row>
    <x:row r="1236">
      <x:c r="A1236" t="str">
        <x:v>Javaughn Daley|2026-02-02</x:v>
      </x:c>
      <x:c r="B1236" s="888" t="n">
        <x:v>46055</x:v>
      </x:c>
      <x:c r="C1236" t="str">
        <x:v>Javaughn Daley</x:v>
      </x:c>
      <x:c r="D1236" t="str">
        <x:v>Permanent</x:v>
      </x:c>
      <x:c r="E1236" t="str">
        <x:v>Birmingham</x:v>
      </x:c>
      <x:c r="F1236" t="str">
        <x:v>Operative Driver</x:v>
      </x:c>
      <x:c r="G1236" t="str">
        <x:v>399706</x:v>
      </x:c>
      <x:c r="H1236" t="str">
        <x:v>CGI IT UK Ltd</x:v>
      </x:c>
      <x:c r="I1236" s="22" t="n">
        <x:v>8</x:v>
      </x:c>
      <x:c r="J1236" t="str">
        <x:v>Worked</x:v>
      </x:c>
      <x:c r="K1236" t="str">
        <x:v>Employee 101922; home branch Birmingham; assigned role Operative Driver | Deployment branch: Birmingham | Actual role: Operative Porter | Jobs: 399706 | Customers: CGI IT UK Ltd | Actual hours: 8.0; source records: 1</x:v>
      </x:c>
      <x:c r="L1236" t="str">
        <x:v>Include</x:v>
      </x:c>
      <x:c r="M1236"/>
      <x:c r="N1236"/>
    </x:row>
    <x:row r="1237">
      <x:c r="A1237" t="str">
        <x:v>Javaughn Daley|2026-02-03</x:v>
      </x:c>
      <x:c r="B1237" s="888" t="n">
        <x:v>46056</x:v>
      </x:c>
      <x:c r="C1237" t="str">
        <x:v>Javaughn Daley</x:v>
      </x:c>
      <x:c r="D1237" t="str">
        <x:v>Permanent</x:v>
      </x:c>
      <x:c r="E1237" t="str">
        <x:v>Birmingham</x:v>
      </x:c>
      <x:c r="F1237" t="str">
        <x:v>Operative Driver</x:v>
      </x:c>
      <x:c r="G1237" t="str">
        <x:v>400074</x:v>
      </x:c>
      <x:c r="H1237" t="str">
        <x:v>Midland Heart</x:v>
      </x:c>
      <x:c r="I1237" s="22" t="n">
        <x:v>2</x:v>
      </x:c>
      <x:c r="J1237" t="str">
        <x:v>Worked</x:v>
      </x:c>
      <x:c r="K1237" t="str">
        <x:v>Employee 101922; home branch Birmingham; assigned role Operative Driver | Deployment branch: Birmingham | Actual role: Operative Driver | Jobs: 400074 | Customers: Midland Heart | Actual hours: 2.0; source records: 1</x:v>
      </x:c>
      <x:c r="L1237" t="str">
        <x:v>Include</x:v>
      </x:c>
      <x:c r="M1237"/>
      <x:c r="N1237"/>
    </x:row>
    <x:row r="1238">
      <x:c r="A1238" t="str">
        <x:v>Javaughn Daley|2026-02-04</x:v>
      </x:c>
      <x:c r="B1238" s="888" t="n">
        <x:v>46057</x:v>
      </x:c>
      <x:c r="C1238" t="str">
        <x:v>Javaughn Daley</x:v>
      </x:c>
      <x:c r="D1238" t="str">
        <x:v>Permanent</x:v>
      </x:c>
      <x:c r="E1238" t="str">
        <x:v>Birmingham</x:v>
      </x:c>
      <x:c r="F1238" t="str">
        <x:v>Operative Driver</x:v>
      </x:c>
      <x:c r="G1238" t="str">
        <x:v>400137</x:v>
      </x:c>
      <x:c r="H1238" t="str">
        <x:v>HSBC - February 2026 Deliveries</x:v>
      </x:c>
      <x:c r="I1238" s="22" t="n">
        <x:v>7.5</x:v>
      </x:c>
      <x:c r="J1238" t="str">
        <x:v>Worked</x:v>
      </x:c>
      <x:c r="K1238" t="str">
        <x:v>Employee 101922; home branch Birmingham; assigned role Operative Driver | Deployment branch: Birmingham | Actual role: Operative Driver | Jobs: 400137 | Customers: HSBC - February 2026 Deliveries | Actual hours: 7.5; source records: 1</x:v>
      </x:c>
      <x:c r="L1238" t="str">
        <x:v>Include</x:v>
      </x:c>
      <x:c r="M1238"/>
      <x:c r="N1238"/>
    </x:row>
    <x:row r="1239">
      <x:c r="A1239" t="str">
        <x:v>Javaughn Daley|2026-02-05</x:v>
      </x:c>
      <x:c r="B1239" s="888" t="n">
        <x:v>46058</x:v>
      </x:c>
      <x:c r="C1239" t="str">
        <x:v>Javaughn Daley</x:v>
      </x:c>
      <x:c r="D1239" t="str">
        <x:v>Permanent</x:v>
      </x:c>
      <x:c r="E1239" t="str">
        <x:v>Birmingham</x:v>
      </x:c>
      <x:c r="F1239" t="str">
        <x:v>Operative Driver</x:v>
      </x:c>
      <x:c r="G1239" t="str">
        <x:v>398955</x:v>
      </x:c>
      <x:c r="H1239" t="str">
        <x:v>Derby City Council</x:v>
      </x:c>
      <x:c r="I1239" s="22" t="n">
        <x:v>9</x:v>
      </x:c>
      <x:c r="J1239" t="str">
        <x:v>Worked</x:v>
      </x:c>
      <x:c r="K1239" t="str">
        <x:v>Employee 101922; home branch Birmingham; assigned role Operative Driver | Deployment branch: Birmingham | Actual role: Operative Porter | Jobs: 398955 | Customers: Derby City Council | Actual hours: 9.0; source records: 1</x:v>
      </x:c>
      <x:c r="L1239" t="str">
        <x:v>Include</x:v>
      </x:c>
      <x:c r="M1239"/>
      <x:c r="N1239"/>
    </x:row>
    <x:row r="1240">
      <x:c r="A1240" t="str">
        <x:v>Javaughn Daley|2026-02-06</x:v>
      </x:c>
      <x:c r="B1240" s="888" t="n">
        <x:v>46059</x:v>
      </x:c>
      <x:c r="C1240" t="str">
        <x:v>Javaughn Daley</x:v>
      </x:c>
      <x:c r="D1240" t="str">
        <x:v>Permanent</x:v>
      </x:c>
      <x:c r="E1240" t="str">
        <x:v>Birmingham</x:v>
      </x:c>
      <x:c r="F1240" t="str">
        <x:v>Operative Driver</x:v>
      </x:c>
      <x:c r="G1240" t="str">
        <x:v>400137</x:v>
      </x:c>
      <x:c r="H1240" t="str">
        <x:v>HSBC - February 2026 Deliveries</x:v>
      </x:c>
      <x:c r="I1240" s="22" t="n">
        <x:v>7</x:v>
      </x:c>
      <x:c r="J1240" t="str">
        <x:v>Worked</x:v>
      </x:c>
      <x:c r="K1240" t="str">
        <x:v>Employee 101922; home branch Birmingham; assigned role Operative Driver | Deployment branch: Birmingham | Actual role: Operative Driver | Jobs: 400137 | Customers: HSBC - February 2026 Deliveries | Actual hours: 7.0; source records: 1</x:v>
      </x:c>
      <x:c r="L1240" t="str">
        <x:v>Include</x:v>
      </x:c>
      <x:c r="M1240"/>
      <x:c r="N1240"/>
    </x:row>
    <x:row r="1241">
      <x:c r="A1241" t="str">
        <x:v>Javaughn Daley|2026-02-09</x:v>
      </x:c>
      <x:c r="B1241" s="888" t="n">
        <x:v>46062</x:v>
      </x:c>
      <x:c r="C1241" t="str">
        <x:v>Javaughn Daley</x:v>
      </x:c>
      <x:c r="D1241" t="str">
        <x:v>Permanent</x:v>
      </x:c>
      <x:c r="E1241" t="str">
        <x:v>Birmingham</x:v>
      </x:c>
      <x:c r="F1241" t="str">
        <x:v>Operative Driver</x:v>
      </x:c>
      <x:c r="G1241" t="str">
        <x:v>394768</x:v>
      </x:c>
      <x:c r="H1241" t="str">
        <x:v>EMCOR UK - UKHSA</x:v>
      </x:c>
      <x:c r="I1241" s="22" t="n">
        <x:v>9</x:v>
      </x:c>
      <x:c r="J1241" t="str">
        <x:v>Worked</x:v>
      </x:c>
      <x:c r="K1241" t="str">
        <x:v>Employee 101922; home branch Birmingham; assigned role Operative Driver | Deployment branch: Birmingham | Actual role: Operative Porter | Jobs: 394768 | Customers: EMCOR UK - UKHSA | Actual hours: 9.0; source records: 1</x:v>
      </x:c>
      <x:c r="L1241" t="str">
        <x:v>Include</x:v>
      </x:c>
      <x:c r="M1241"/>
      <x:c r="N1241"/>
    </x:row>
    <x:row r="1242">
      <x:c r="A1242" t="str">
        <x:v>Javaughn Daley|2026-02-11</x:v>
      </x:c>
      <x:c r="B1242" s="888" t="n">
        <x:v>46064</x:v>
      </x:c>
      <x:c r="C1242" t="str">
        <x:v>Javaughn Daley</x:v>
      </x:c>
      <x:c r="D1242" t="str">
        <x:v>Permanent</x:v>
      </x:c>
      <x:c r="E1242" t="str">
        <x:v>Birmingham</x:v>
      </x:c>
      <x:c r="F1242" t="str">
        <x:v>Operative Driver</x:v>
      </x:c>
      <x:c r="G1242" t="str">
        <x:v>400137</x:v>
      </x:c>
      <x:c r="H1242" t="str">
        <x:v>HSBC - February 2026 Deliveries</x:v>
      </x:c>
      <x:c r="I1242" s="22" t="n">
        <x:v>11</x:v>
      </x:c>
      <x:c r="J1242" t="str">
        <x:v>Worked</x:v>
      </x:c>
      <x:c r="K1242" t="str">
        <x:v>Employee 101922; home branch Birmingham; assigned role Operative Driver | Deployment branch: Birmingham | Actual role: Operative Driver | Jobs: 400137 | Customers: HSBC - February 2026 Deliveries | Actual hours: 11.0; source records: 1</x:v>
      </x:c>
      <x:c r="L1242" t="str">
        <x:v>Include</x:v>
      </x:c>
      <x:c r="M1242"/>
      <x:c r="N1242"/>
    </x:row>
    <x:row r="1243">
      <x:c r="A1243" t="str">
        <x:v>Javaughn Daley|2026-02-12</x:v>
      </x:c>
      <x:c r="B1243" s="888" t="n">
        <x:v>46065</x:v>
      </x:c>
      <x:c r="C1243" t="str">
        <x:v>Javaughn Daley</x:v>
      </x:c>
      <x:c r="D1243" t="str">
        <x:v>Permanent</x:v>
      </x:c>
      <x:c r="E1243" t="str">
        <x:v>Birmingham</x:v>
      </x:c>
      <x:c r="F1243" t="str">
        <x:v>Operative Driver</x:v>
      </x:c>
      <x:c r="G1243" t="str">
        <x:v>400071</x:v>
      </x:c>
      <x:c r="H1243" t="str">
        <x:v>Midland Heart</x:v>
      </x:c>
      <x:c r="I1243" s="22" t="n">
        <x:v>7</x:v>
      </x:c>
      <x:c r="J1243" t="str">
        <x:v>Worked</x:v>
      </x:c>
      <x:c r="K1243" t="str">
        <x:v>Employee 101922; home branch Birmingham; assigned role Operative Driver | Deployment branch: Birmingham | Actual role: Operative Driver | Jobs: 400071 | Customers: Midland Heart | Actual hours: 7.0; source records: 1</x:v>
      </x:c>
      <x:c r="L1243" t="str">
        <x:v>Include</x:v>
      </x:c>
      <x:c r="M1243"/>
      <x:c r="N1243"/>
    </x:row>
    <x:row r="1244">
      <x:c r="A1244" t="str">
        <x:v>Javaughn Daley|2026-02-13</x:v>
      </x:c>
      <x:c r="B1244" s="888" t="n">
        <x:v>46066</x:v>
      </x:c>
      <x:c r="C1244" t="str">
        <x:v>Javaughn Daley</x:v>
      </x:c>
      <x:c r="D1244" t="str">
        <x:v>Permanent</x:v>
      </x:c>
      <x:c r="E1244" t="str">
        <x:v>Birmingham</x:v>
      </x:c>
      <x:c r="F1244" t="str">
        <x:v>Operative Driver</x:v>
      </x:c>
      <x:c r="G1244" t="str">
        <x:v>400137</x:v>
      </x:c>
      <x:c r="H1244" t="str">
        <x:v>HSBC - February 2026 Deliveries</x:v>
      </x:c>
      <x:c r="I1244" s="22" t="n">
        <x:v>10</x:v>
      </x:c>
      <x:c r="J1244" t="str">
        <x:v>Worked</x:v>
      </x:c>
      <x:c r="K1244" t="str">
        <x:v>Employee 101922; home branch Birmingham; assigned role Operative Driver | Deployment branch: Birmingham | Actual role: Operative Driver | Jobs: 400137 | Customers: HSBC - February 2026 Deliveries | Actual hours: 10.0; source records: 1</x:v>
      </x:c>
      <x:c r="L1244" t="str">
        <x:v>Include</x:v>
      </x:c>
      <x:c r="M1244"/>
      <x:c r="N1244"/>
    </x:row>
    <x:row r="1245">
      <x:c r="A1245" t="str">
        <x:v>Javaughn Daley|2026-02-16</x:v>
      </x:c>
      <x:c r="B1245" s="888" t="n">
        <x:v>46069</x:v>
      </x:c>
      <x:c r="C1245" t="str">
        <x:v>Javaughn Daley</x:v>
      </x:c>
      <x:c r="D1245" t="str">
        <x:v>Permanent</x:v>
      </x:c>
      <x:c r="E1245" t="str">
        <x:v>Birmingham</x:v>
      </x:c>
      <x:c r="F1245" t="str">
        <x:v>Operative Driver</x:v>
      </x:c>
      <x:c r="G1245" t="str">
        <x:v>400137</x:v>
      </x:c>
      <x:c r="H1245" t="str">
        <x:v>HSBC - February 2026 Deliveries</x:v>
      </x:c>
      <x:c r="I1245" s="22" t="n">
        <x:v>7</x:v>
      </x:c>
      <x:c r="J1245" t="str">
        <x:v>Worked</x:v>
      </x:c>
      <x:c r="K1245" t="str">
        <x:v>Employee 101922; home branch Birmingham; assigned role Operative Driver | Deployment branch: Birmingham | Actual role: Operative Driver | Jobs: 400137 | Customers: HSBC - February 2026 Deliveries | Actual hours: 7.0; source records: 1</x:v>
      </x:c>
      <x:c r="L1245" t="str">
        <x:v>Include</x:v>
      </x:c>
      <x:c r="M1245"/>
      <x:c r="N1245"/>
    </x:row>
    <x:row r="1246">
      <x:c r="A1246" t="str">
        <x:v>Javaughn Daley|2026-02-17</x:v>
      </x:c>
      <x:c r="B1246" s="888" t="n">
        <x:v>46070</x:v>
      </x:c>
      <x:c r="C1246" t="str">
        <x:v>Javaughn Daley</x:v>
      </x:c>
      <x:c r="D1246" t="str">
        <x:v>Permanent</x:v>
      </x:c>
      <x:c r="E1246" t="str">
        <x:v>Birmingham</x:v>
      </x:c>
      <x:c r="F1246" t="str">
        <x:v>Operative Driver</x:v>
      </x:c>
      <x:c r="G1246" t="str">
        <x:v>397778, 400278</x:v>
      </x:c>
      <x:c r="H1246" t="str">
        <x:v>HMRC; Midland Heart</x:v>
      </x:c>
      <x:c r="I1246" s="22" t="n">
        <x:v>9</x:v>
      </x:c>
      <x:c r="J1246" t="str">
        <x:v>Worked — 2 records</x:v>
      </x:c>
      <x:c r="K1246" t="str">
        <x:v>Employee 101922; home branch Birmingham; assigned role Operative Driver | Deployment branch: Birmingham | Actual role: Operative Driver | Jobs: 397778, 400278 | Customers: HMRC; Midland Heart | Actual hours: 9.0; source records: 2</x:v>
      </x:c>
      <x:c r="L1246" t="str">
        <x:v>Include</x:v>
      </x:c>
      <x:c r="M1246"/>
      <x:c r="N1246"/>
    </x:row>
    <x:row r="1247">
      <x:c r="A1247" t="str">
        <x:v>Javaughn Daley|2026-02-18</x:v>
      </x:c>
      <x:c r="B1247" s="888" t="n">
        <x:v>46071</x:v>
      </x:c>
      <x:c r="C1247" t="str">
        <x:v>Javaughn Daley</x:v>
      </x:c>
      <x:c r="D1247" t="str">
        <x:v>Permanent</x:v>
      </x:c>
      <x:c r="E1247" t="str">
        <x:v>Birmingham</x:v>
      </x:c>
      <x:c r="F1247" t="str">
        <x:v>Operative Driver</x:v>
      </x:c>
      <x:c r="G1247" t="str">
        <x:v>397675</x:v>
      </x:c>
      <x:c r="H1247" t="str">
        <x:v>HSBC - November 2025 Deliveries</x:v>
      </x:c>
      <x:c r="I1247" s="22" t="n">
        <x:v>10</x:v>
      </x:c>
      <x:c r="J1247" t="str">
        <x:v>Worked</x:v>
      </x:c>
      <x:c r="K1247" t="str">
        <x:v>Employee 101922; home branch Birmingham; assigned role Operative Driver | Deployment branch: Birmingham | Actual role: Operative Porter | Jobs: 397675 | Customers: HSBC - November 2025 Deliveries | Actual hours: 10.0; source records: 1</x:v>
      </x:c>
      <x:c r="L1247" t="str">
        <x:v>Include</x:v>
      </x:c>
      <x:c r="M1247"/>
      <x:c r="N1247"/>
    </x:row>
    <x:row r="1248">
      <x:c r="A1248" t="str">
        <x:v>Javaughn Daley|2026-02-19</x:v>
      </x:c>
      <x:c r="B1248" s="888" t="n">
        <x:v>46072</x:v>
      </x:c>
      <x:c r="C1248" t="str">
        <x:v>Javaughn Daley</x:v>
      </x:c>
      <x:c r="D1248" t="str">
        <x:v>Permanent</x:v>
      </x:c>
      <x:c r="E1248" t="str">
        <x:v>Birmingham</x:v>
      </x:c>
      <x:c r="F1248" t="str">
        <x:v>Operative Driver</x:v>
      </x:c>
      <x:c r="G1248" t="str">
        <x:v>400216</x:v>
      </x:c>
      <x:c r="H1248" t="str">
        <x:v>Birmingham City Council</x:v>
      </x:c>
      <x:c r="I1248" s="22" t="n">
        <x:v>4.5</x:v>
      </x:c>
      <x:c r="J1248" t="str">
        <x:v>Worked</x:v>
      </x:c>
      <x:c r="K1248" t="str">
        <x:v>Employee 101922; home branch Birmingham; assigned role Operative Driver | Deployment branch: Birmingham | Actual role: Operative Driver | Jobs: 400216 | Customers: Birmingham City Council | Actual hours: 4.5; source records: 1</x:v>
      </x:c>
      <x:c r="L1248" t="str">
        <x:v>Include</x:v>
      </x:c>
      <x:c r="M1248"/>
      <x:c r="N1248"/>
    </x:row>
    <x:row r="1249">
      <x:c r="A1249" t="str">
        <x:v>Javaughn Daley|2026-02-23</x:v>
      </x:c>
      <x:c r="B1249" s="888" t="n">
        <x:v>46076</x:v>
      </x:c>
      <x:c r="C1249" t="str">
        <x:v>Javaughn Daley</x:v>
      </x:c>
      <x:c r="D1249" t="str">
        <x:v>Permanent</x:v>
      </x:c>
      <x:c r="E1249" t="str">
        <x:v>Birmingham</x:v>
      </x:c>
      <x:c r="F1249" t="str">
        <x:v>Operative Driver</x:v>
      </x:c>
      <x:c r="G1249" t="str">
        <x:v>400314, 400341</x:v>
      </x:c>
      <x:c r="H1249" t="str">
        <x:v>Midland Heart Limited</x:v>
      </x:c>
      <x:c r="I1249" s="22" t="n">
        <x:v>9.5</x:v>
      </x:c>
      <x:c r="J1249" t="str">
        <x:v>Worked — 2 records</x:v>
      </x:c>
      <x:c r="K1249" t="str">
        <x:v>Employee 101922; home branch Birmingham; assigned role Operative Driver | Deployment branch: Birmingham | Actual role: Operative Driver | Jobs: 400314, 400341 | Customers: Midland Heart Limited | Actual hours: 9.5; source records: 2</x:v>
      </x:c>
      <x:c r="L1249" t="str">
        <x:v>Include</x:v>
      </x:c>
      <x:c r="M1249"/>
      <x:c r="N1249"/>
    </x:row>
    <x:row r="1250">
      <x:c r="A1250" t="str">
        <x:v>Javaughn Daley|2026-02-24</x:v>
      </x:c>
      <x:c r="B1250" s="888" t="n">
        <x:v>46077</x:v>
      </x:c>
      <x:c r="C1250" t="str">
        <x:v>Javaughn Daley</x:v>
      </x:c>
      <x:c r="D1250" t="str">
        <x:v>Permanent</x:v>
      </x:c>
      <x:c r="E1250" t="str">
        <x:v>Birmingham</x:v>
      </x:c>
      <x:c r="F1250" t="str">
        <x:v>Operative Driver</x:v>
      </x:c>
      <x:c r="G1250" t="str">
        <x:v>399714</x:v>
      </x:c>
      <x:c r="H1250" t="str">
        <x:v>Derbyshire Constabulary</x:v>
      </x:c>
      <x:c r="I1250" s="22" t="n">
        <x:v>9</x:v>
      </x:c>
      <x:c r="J1250" t="str">
        <x:v>Worked</x:v>
      </x:c>
      <x:c r="K1250" t="str">
        <x:v>Employee 101922; home branch Birmingham; assigned role Operative Driver | Deployment branch: Birmingham | Actual role: Operative Driver | Jobs: 399714 | Customers: Derbyshire Constabulary | Actual hours: 9.0; source records: 1</x:v>
      </x:c>
      <x:c r="L1250" t="str">
        <x:v>Include</x:v>
      </x:c>
      <x:c r="M1250"/>
      <x:c r="N1250"/>
    </x:row>
    <x:row r="1251">
      <x:c r="A1251" t="str">
        <x:v>Javaughn Daley|2026-02-25</x:v>
      </x:c>
      <x:c r="B1251" s="888" t="n">
        <x:v>46078</x:v>
      </x:c>
      <x:c r="C1251" t="str">
        <x:v>Javaughn Daley</x:v>
      </x:c>
      <x:c r="D1251" t="str">
        <x:v>Permanent</x:v>
      </x:c>
      <x:c r="E1251" t="str">
        <x:v>Birmingham</x:v>
      </x:c>
      <x:c r="F1251" t="str">
        <x:v>Operative Driver</x:v>
      </x:c>
      <x:c r="G1251" t="str">
        <x:v>399714</x:v>
      </x:c>
      <x:c r="H1251" t="str">
        <x:v>Derbyshire Constabulary</x:v>
      </x:c>
      <x:c r="I1251" s="22" t="n">
        <x:v>9.5</x:v>
      </x:c>
      <x:c r="J1251" t="str">
        <x:v>Worked</x:v>
      </x:c>
      <x:c r="K1251" t="str">
        <x:v>Employee 101922; home branch Birmingham; assigned role Operative Driver | Deployment branch: Birmingham | Actual role: Operative Driver | Jobs: 399714 | Customers: Derbyshire Constabulary | Actual hours: 9.5; source records: 1</x:v>
      </x:c>
      <x:c r="L1251" t="str">
        <x:v>Include</x:v>
      </x:c>
      <x:c r="M1251"/>
      <x:c r="N1251"/>
    </x:row>
    <x:row r="1252">
      <x:c r="A1252" t="str">
        <x:v>Javaughn Daley|2026-02-26</x:v>
      </x:c>
      <x:c r="B1252" s="888" t="n">
        <x:v>46079</x:v>
      </x:c>
      <x:c r="C1252" t="str">
        <x:v>Javaughn Daley</x:v>
      </x:c>
      <x:c r="D1252" t="str">
        <x:v>Permanent</x:v>
      </x:c>
      <x:c r="E1252" t="str">
        <x:v>Birmingham</x:v>
      </x:c>
      <x:c r="F1252" t="str">
        <x:v>Operative Driver</x:v>
      </x:c>
      <x:c r="G1252" t="str">
        <x:v>399714</x:v>
      </x:c>
      <x:c r="H1252" t="str">
        <x:v>Derbyshire Constabulary</x:v>
      </x:c>
      <x:c r="I1252" s="22" t="n">
        <x:v>8.5</x:v>
      </x:c>
      <x:c r="J1252" t="str">
        <x:v>Worked</x:v>
      </x:c>
      <x:c r="K1252" t="str">
        <x:v>Employee 101922; home branch Birmingham; assigned role Operative Driver | Deployment branch: Birmingham | Actual role: Operative Driver | Jobs: 399714 | Customers: Derbyshire Constabulary | Actual hours: 8.5; source records: 1</x:v>
      </x:c>
      <x:c r="L1252" t="str">
        <x:v>Include</x:v>
      </x:c>
      <x:c r="M1252"/>
      <x:c r="N1252"/>
    </x:row>
    <x:row r="1253">
      <x:c r="A1253" t="str">
        <x:v>Javaughn Daley|2026-02-27</x:v>
      </x:c>
      <x:c r="B1253" s="888" t="n">
        <x:v>46080</x:v>
      </x:c>
      <x:c r="C1253" t="str">
        <x:v>Javaughn Daley</x:v>
      </x:c>
      <x:c r="D1253" t="str">
        <x:v>Permanent</x:v>
      </x:c>
      <x:c r="E1253" t="str">
        <x:v>Birmingham</x:v>
      </x:c>
      <x:c r="F1253" t="str">
        <x:v>Operative Driver</x:v>
      </x:c>
      <x:c r="G1253" t="str">
        <x:v>400269</x:v>
      </x:c>
      <x:c r="H1253" t="str">
        <x:v>Herefordshire &amp; Worcestershire Health &amp; Care NHS Trust</x:v>
      </x:c>
      <x:c r="I1253" s="22" t="n">
        <x:v>9</x:v>
      </x:c>
      <x:c r="J1253" t="str">
        <x:v>Worked</x:v>
      </x:c>
      <x:c r="K1253" t="str">
        <x:v>Employee 101922; home branch Birmingham; assigned role Operative Driver | Deployment branch: Birmingham | Actual role: Operative Driver | Jobs: 400269 | Customers: Herefordshire &amp; Worcestershire Health &amp; Care NHS Trust | Actual hours: 9.0; source records: 1</x:v>
      </x:c>
      <x:c r="L1253" t="str">
        <x:v>Include</x:v>
      </x:c>
      <x:c r="M1253"/>
      <x:c r="N1253"/>
    </x:row>
    <x:row r="1254">
      <x:c r="A1254" t="str">
        <x:v>Jay Newill|2026-02-02</x:v>
      </x:c>
      <x:c r="B1254" s="888" t="n">
        <x:v>46055</x:v>
      </x:c>
      <x:c r="C1254" t="str">
        <x:v>Jay Newill</x:v>
      </x:c>
      <x:c r="D1254" t="str">
        <x:v>Permanent</x:v>
      </x:c>
      <x:c r="E1254" t="str">
        <x:v>Thurrock</x:v>
      </x:c>
      <x:c r="F1254" t="str">
        <x:v>Operative Porter</x:v>
      </x:c>
      <x:c r="G1254"/>
      <x:c r="H1254"/>
      <x:c r="I1254" s="22" t="n">
        <x:v>0</x:v>
      </x:c>
      <x:c r="J1254" t="str">
        <x:v>Other leave — Sickness</x:v>
      </x:c>
      <x:c r="K1254" t="str">
        <x:v>Employee 1736; home branch Thurrock; assigned role Operative Porter | Leave: Sickness | Leave calendar basis: Fixed schedule</x:v>
      </x:c>
      <x:c r="L1254" t="str">
        <x:v>Include</x:v>
      </x:c>
      <x:c r="M1254"/>
      <x:c r="N1254"/>
    </x:row>
    <x:row r="1255">
      <x:c r="A1255" t="str">
        <x:v>Jay Newill|2026-02-03</x:v>
      </x:c>
      <x:c r="B1255" s="888" t="n">
        <x:v>46056</x:v>
      </x:c>
      <x:c r="C1255" t="str">
        <x:v>Jay Newill</x:v>
      </x:c>
      <x:c r="D1255" t="str">
        <x:v>Permanent</x:v>
      </x:c>
      <x:c r="E1255" t="str">
        <x:v>Thurrock</x:v>
      </x:c>
      <x:c r="F1255" t="str">
        <x:v>Operative Porter</x:v>
      </x:c>
      <x:c r="G1255" t="str">
        <x:v>399526</x:v>
      </x:c>
      <x:c r="H1255" t="str">
        <x:v>Knotel UK Ltd</x:v>
      </x:c>
      <x:c r="I1255" s="22" t="n">
        <x:v>8.5</x:v>
      </x:c>
      <x:c r="J1255" t="str">
        <x:v>Worked</x:v>
      </x:c>
      <x:c r="K1255" t="str">
        <x:v>Employee 1736; home branch Thurrock; assigned role Operative Porter | Deployment branch: Thurrock | Actual role: Operative Porter | Jobs: 399526 | Customers: Knotel UK Ltd | Actual hours: 8.5; source records: 1</x:v>
      </x:c>
      <x:c r="L1255" t="str">
        <x:v>Include</x:v>
      </x:c>
      <x:c r="M1255"/>
      <x:c r="N1255"/>
    </x:row>
    <x:row r="1256">
      <x:c r="A1256" t="str">
        <x:v>Jay Newill|2026-02-04</x:v>
      </x:c>
      <x:c r="B1256" s="888" t="n">
        <x:v>46057</x:v>
      </x:c>
      <x:c r="C1256" t="str">
        <x:v>Jay Newill</x:v>
      </x:c>
      <x:c r="D1256" t="str">
        <x:v>Permanent</x:v>
      </x:c>
      <x:c r="E1256" t="str">
        <x:v>Thurrock</x:v>
      </x:c>
      <x:c r="F1256" t="str">
        <x:v>Operative Porter</x:v>
      </x:c>
      <x:c r="G1256" t="str">
        <x:v>399526</x:v>
      </x:c>
      <x:c r="H1256" t="str">
        <x:v>Knotel UK Ltd</x:v>
      </x:c>
      <x:c r="I1256" s="22" t="n">
        <x:v>8</x:v>
      </x:c>
      <x:c r="J1256" t="str">
        <x:v>Worked</x:v>
      </x:c>
      <x:c r="K1256" t="str">
        <x:v>Employee 1736; home branch Thurrock; assigned role Operative Porter | Deployment branch: Thurrock | Actual role: Operative Porter | Jobs: 399526 | Customers: Knotel UK Ltd | Actual hours: 8.0; source records: 1</x:v>
      </x:c>
      <x:c r="L1256" t="str">
        <x:v>Include</x:v>
      </x:c>
      <x:c r="M1256"/>
      <x:c r="N1256"/>
    </x:row>
    <x:row r="1257">
      <x:c r="A1257" t="str">
        <x:v>Jay Newill|2026-02-05</x:v>
      </x:c>
      <x:c r="B1257" s="888" t="n">
        <x:v>46058</x:v>
      </x:c>
      <x:c r="C1257" t="str">
        <x:v>Jay Newill</x:v>
      </x:c>
      <x:c r="D1257" t="str">
        <x:v>Permanent</x:v>
      </x:c>
      <x:c r="E1257" t="str">
        <x:v>Thurrock</x:v>
      </x:c>
      <x:c r="F1257" t="str">
        <x:v>Operative Porter</x:v>
      </x:c>
      <x:c r="G1257" t="str">
        <x:v>396207</x:v>
      </x:c>
      <x:c r="H1257" t="str">
        <x:v>Linklaters LLP</x:v>
      </x:c>
      <x:c r="I1257" s="22" t="n">
        <x:v>11.5</x:v>
      </x:c>
      <x:c r="J1257" t="str">
        <x:v>Worked</x:v>
      </x:c>
      <x:c r="K1257" t="str">
        <x:v>Employee 1736; home branch Thurrock; assigned role Operative Porter | Deployment branch: Thurrock | Actual role: Operative Porter | Jobs: 396207 | Customers: Linklaters LLP | Actual hours: 11.5; source records: 1</x:v>
      </x:c>
      <x:c r="L1257" t="str">
        <x:v>Include</x:v>
      </x:c>
      <x:c r="M1257"/>
      <x:c r="N1257"/>
    </x:row>
    <x:row r="1258">
      <x:c r="A1258" t="str">
        <x:v>Jay Newill|2026-02-06</x:v>
      </x:c>
      <x:c r="B1258" s="888" t="n">
        <x:v>46059</x:v>
      </x:c>
      <x:c r="C1258" t="str">
        <x:v>Jay Newill</x:v>
      </x:c>
      <x:c r="D1258" t="str">
        <x:v>Permanent</x:v>
      </x:c>
      <x:c r="E1258" t="str">
        <x:v>Thurrock</x:v>
      </x:c>
      <x:c r="F1258" t="str">
        <x:v>Operative Porter</x:v>
      </x:c>
      <x:c r="G1258" t="str">
        <x:v>396207A</x:v>
      </x:c>
      <x:c r="H1258" t="str">
        <x:v>Linklaters LLP</x:v>
      </x:c>
      <x:c r="I1258" s="22" t="n">
        <x:v>10</x:v>
      </x:c>
      <x:c r="J1258" t="str">
        <x:v>Worked</x:v>
      </x:c>
      <x:c r="K1258" t="str">
        <x:v>Employee 1736; home branch Thurrock; assigned role Operative Porter | Deployment branch: Thurrock | Actual role: Operative Porter | Jobs: 396207A | Customers: Linklaters LLP | Actual hours: 10.0; source records: 1</x:v>
      </x:c>
      <x:c r="L1258" t="str">
        <x:v>Include</x:v>
      </x:c>
      <x:c r="M1258"/>
      <x:c r="N1258"/>
    </x:row>
    <x:row r="1259">
      <x:c r="A1259" t="str">
        <x:v>Jay Newill|2026-02-07</x:v>
      </x:c>
      <x:c r="B1259" s="888" t="n">
        <x:v>46060</x:v>
      </x:c>
      <x:c r="C1259" t="str">
        <x:v>Jay Newill</x:v>
      </x:c>
      <x:c r="D1259" t="str">
        <x:v>Permanent</x:v>
      </x:c>
      <x:c r="E1259" t="str">
        <x:v>Thurrock</x:v>
      </x:c>
      <x:c r="F1259" t="str">
        <x:v>Operative Porter</x:v>
      </x:c>
      <x:c r="G1259" t="str">
        <x:v>396207A</x:v>
      </x:c>
      <x:c r="H1259" t="str">
        <x:v>Linklaters LLP</x:v>
      </x:c>
      <x:c r="I1259" s="22" t="n">
        <x:v>9</x:v>
      </x:c>
      <x:c r="J1259" t="str">
        <x:v>Worked</x:v>
      </x:c>
      <x:c r="K1259" t="str">
        <x:v>Employee 1736; home branch Thurrock; assigned role Operative Porter | Deployment branch: Thurrock | Actual role: Operative Porter | Jobs: 396207A | Customers: Linklaters LLP | Actual hours: 9.0; source records: 1</x:v>
      </x:c>
      <x:c r="L1259" t="str">
        <x:v>Include</x:v>
      </x:c>
      <x:c r="M1259"/>
      <x:c r="N1259"/>
    </x:row>
    <x:row r="1260">
      <x:c r="A1260" t="str">
        <x:v>Jay Newill|2026-02-09</x:v>
      </x:c>
      <x:c r="B1260" s="888" t="n">
        <x:v>46062</x:v>
      </x:c>
      <x:c r="C1260" t="str">
        <x:v>Jay Newill</x:v>
      </x:c>
      <x:c r="D1260" t="str">
        <x:v>Permanent</x:v>
      </x:c>
      <x:c r="E1260" t="str">
        <x:v>Thurrock</x:v>
      </x:c>
      <x:c r="F1260" t="str">
        <x:v>Operative Porter</x:v>
      </x:c>
      <x:c r="G1260" t="str">
        <x:v>399348</x:v>
      </x:c>
      <x:c r="H1260" t="str">
        <x:v>Accenture UK Ltd</x:v>
      </x:c>
      <x:c r="I1260" s="22" t="n">
        <x:v>7.5</x:v>
      </x:c>
      <x:c r="J1260" t="str">
        <x:v>Worked</x:v>
      </x:c>
      <x:c r="K1260" t="str">
        <x:v>Employee 1736; home branch Thurrock; assigned role Operative Porter | Deployment branch: Thurrock | Actual role: Operative Porter | Jobs: 399348 | Customers: Accenture UK Ltd | Actual hours: 7.5; source records: 1</x:v>
      </x:c>
      <x:c r="L1260" t="str">
        <x:v>Include</x:v>
      </x:c>
      <x:c r="M1260"/>
      <x:c r="N1260"/>
    </x:row>
    <x:row r="1261">
      <x:c r="A1261" t="str">
        <x:v>Jay Newill|2026-02-10</x:v>
      </x:c>
      <x:c r="B1261" s="888" t="n">
        <x:v>46063</x:v>
      </x:c>
      <x:c r="C1261" t="str">
        <x:v>Jay Newill</x:v>
      </x:c>
      <x:c r="D1261" t="str">
        <x:v>Permanent</x:v>
      </x:c>
      <x:c r="E1261" t="str">
        <x:v>Thurrock</x:v>
      </x:c>
      <x:c r="F1261" t="str">
        <x:v>Operative Porter</x:v>
      </x:c>
      <x:c r="G1261"/>
      <x:c r="H1261"/>
      <x:c r="I1261" s="22" t="n">
        <x:v>0</x:v>
      </x:c>
      <x:c r="J1261" t="str">
        <x:v>Annual leave</x:v>
      </x:c>
      <x:c r="K1261" t="str">
        <x:v>Employee 1736; home branch Thurrock; assigned role Operative Porter | Leave: Annual Leave (Days) | Leave calendar basis: Fixed schedule</x:v>
      </x:c>
      <x:c r="L1261" t="str">
        <x:v>Include</x:v>
      </x:c>
      <x:c r="M1261"/>
      <x:c r="N1261"/>
    </x:row>
    <x:row r="1262">
      <x:c r="A1262" t="str">
        <x:v>Jay Newill|2026-02-11</x:v>
      </x:c>
      <x:c r="B1262" s="888" t="n">
        <x:v>46064</x:v>
      </x:c>
      <x:c r="C1262" t="str">
        <x:v>Jay Newill</x:v>
      </x:c>
      <x:c r="D1262" t="str">
        <x:v>Permanent</x:v>
      </x:c>
      <x:c r="E1262" t="str">
        <x:v>Thurrock</x:v>
      </x:c>
      <x:c r="F1262" t="str">
        <x:v>Operative Porter</x:v>
      </x:c>
      <x:c r="G1262" t="str">
        <x:v>400136</x:v>
      </x:c>
      <x:c r="H1262" t="str">
        <x:v>Knotel UK Ltd</x:v>
      </x:c>
      <x:c r="I1262" s="22" t="n">
        <x:v>7.5</x:v>
      </x:c>
      <x:c r="J1262" t="str">
        <x:v>Worked</x:v>
      </x:c>
      <x:c r="K1262" t="str">
        <x:v>Employee 1736; home branch Thurrock; assigned role Operative Porter | Deployment branch: Thurrock | Actual role: Operative Porter | Jobs: 400136 | Customers: Knotel UK Ltd | Actual hours: 7.5; source records: 1</x:v>
      </x:c>
      <x:c r="L1262" t="str">
        <x:v>Include</x:v>
      </x:c>
      <x:c r="M1262"/>
      <x:c r="N1262"/>
    </x:row>
    <x:row r="1263">
      <x:c r="A1263" t="str">
        <x:v>Jay Newill|2026-02-13</x:v>
      </x:c>
      <x:c r="B1263" s="888" t="n">
        <x:v>46066</x:v>
      </x:c>
      <x:c r="C1263" t="str">
        <x:v>Jay Newill</x:v>
      </x:c>
      <x:c r="D1263" t="str">
        <x:v>Permanent</x:v>
      </x:c>
      <x:c r="E1263" t="str">
        <x:v>Thurrock</x:v>
      </x:c>
      <x:c r="F1263" t="str">
        <x:v>Operative Porter</x:v>
      </x:c>
      <x:c r="G1263" t="str">
        <x:v>396207A</x:v>
      </x:c>
      <x:c r="H1263" t="str">
        <x:v>Linklaters LLP</x:v>
      </x:c>
      <x:c r="I1263" s="22" t="n">
        <x:v>11</x:v>
      </x:c>
      <x:c r="J1263" t="str">
        <x:v>Worked</x:v>
      </x:c>
      <x:c r="K1263" t="str">
        <x:v>Employee 1736; home branch Thurrock; assigned role Operative Porter | Deployment branch: Thurrock | Actual role: Operative Porter | Jobs: 396207A | Customers: Linklaters LLP | Actual hours: 11.0; source records: 1</x:v>
      </x:c>
      <x:c r="L1263" t="str">
        <x:v>Include</x:v>
      </x:c>
      <x:c r="M1263"/>
      <x:c r="N1263"/>
    </x:row>
    <x:row r="1264">
      <x:c r="A1264" t="str">
        <x:v>Jay Newill|2026-02-14</x:v>
      </x:c>
      <x:c r="B1264" s="888" t="n">
        <x:v>46067</x:v>
      </x:c>
      <x:c r="C1264" t="str">
        <x:v>Jay Newill</x:v>
      </x:c>
      <x:c r="D1264" t="str">
        <x:v>Permanent</x:v>
      </x:c>
      <x:c r="E1264" t="str">
        <x:v>Thurrock</x:v>
      </x:c>
      <x:c r="F1264" t="str">
        <x:v>Operative Porter</x:v>
      </x:c>
      <x:c r="G1264" t="str">
        <x:v>396207A</x:v>
      </x:c>
      <x:c r="H1264" t="str">
        <x:v>Linklaters LLP</x:v>
      </x:c>
      <x:c r="I1264" s="22" t="n">
        <x:v>8.5</x:v>
      </x:c>
      <x:c r="J1264" t="str">
        <x:v>Worked</x:v>
      </x:c>
      <x:c r="K1264" t="str">
        <x:v>Employee 1736; home branch Thurrock; assigned role Operative Porter | Deployment branch: Thurrock | Actual role: Operative Porter | Jobs: 396207A | Customers: Linklaters LLP | Actual hours: 8.5; source records: 1</x:v>
      </x:c>
      <x:c r="L1264" t="str">
        <x:v>Include</x:v>
      </x:c>
      <x:c r="M1264"/>
      <x:c r="N1264"/>
    </x:row>
    <x:row r="1265">
      <x:c r="A1265" t="str">
        <x:v>Jay Newill|2026-02-16</x:v>
      </x:c>
      <x:c r="B1265" s="888" t="n">
        <x:v>46069</x:v>
      </x:c>
      <x:c r="C1265" t="str">
        <x:v>Jay Newill</x:v>
      </x:c>
      <x:c r="D1265" t="str">
        <x:v>Permanent</x:v>
      </x:c>
      <x:c r="E1265" t="str">
        <x:v>Thurrock</x:v>
      </x:c>
      <x:c r="F1265" t="str">
        <x:v>Operative Porter</x:v>
      </x:c>
      <x:c r="G1265" t="str">
        <x:v>396207A</x:v>
      </x:c>
      <x:c r="H1265" t="str">
        <x:v>Linklaters LLP</x:v>
      </x:c>
      <x:c r="I1265" s="22" t="n">
        <x:v>7.5</x:v>
      </x:c>
      <x:c r="J1265" t="str">
        <x:v>Worked</x:v>
      </x:c>
      <x:c r="K1265" t="str">
        <x:v>Employee 1736; home branch Thurrock; assigned role Operative Porter | Deployment branch: Thurrock | Actual role: Operative Porter | Jobs: 396207A | Customers: Linklaters LLP | Actual hours: 7.5; source records: 1</x:v>
      </x:c>
      <x:c r="L1265" t="str">
        <x:v>Include</x:v>
      </x:c>
      <x:c r="M1265"/>
      <x:c r="N1265"/>
    </x:row>
    <x:row r="1266">
      <x:c r="A1266" t="str">
        <x:v>Jay Newill|2026-02-17</x:v>
      </x:c>
      <x:c r="B1266" s="888" t="n">
        <x:v>46070</x:v>
      </x:c>
      <x:c r="C1266" t="str">
        <x:v>Jay Newill</x:v>
      </x:c>
      <x:c r="D1266" t="str">
        <x:v>Permanent</x:v>
      </x:c>
      <x:c r="E1266" t="str">
        <x:v>Thurrock</x:v>
      </x:c>
      <x:c r="F1266" t="str">
        <x:v>Operative Porter</x:v>
      </x:c>
      <x:c r="G1266" t="str">
        <x:v>400112</x:v>
      </x:c>
      <x:c r="H1266" t="str">
        <x:v>Bank of New York Mellon</x:v>
      </x:c>
      <x:c r="I1266" s="22" t="n">
        <x:v>6</x:v>
      </x:c>
      <x:c r="J1266" t="str">
        <x:v>Worked</x:v>
      </x:c>
      <x:c r="K1266" t="str">
        <x:v>Employee 1736; home branch Thurrock; assigned role Operative Porter | Deployment branch: Thurrock | Actual role: Operative Porter | Jobs: 400112 | Customers: Bank of New York Mellon | Actual hours: 6.0; source records: 1</x:v>
      </x:c>
      <x:c r="L1266" t="str">
        <x:v>Include</x:v>
      </x:c>
      <x:c r="M1266"/>
      <x:c r="N1266"/>
    </x:row>
    <x:row r="1267">
      <x:c r="A1267" t="str">
        <x:v>Jay Newill|2026-02-19</x:v>
      </x:c>
      <x:c r="B1267" s="888" t="n">
        <x:v>46072</x:v>
      </x:c>
      <x:c r="C1267" t="str">
        <x:v>Jay Newill</x:v>
      </x:c>
      <x:c r="D1267" t="str">
        <x:v>Permanent</x:v>
      </x:c>
      <x:c r="E1267" t="str">
        <x:v>Thurrock</x:v>
      </x:c>
      <x:c r="F1267" t="str">
        <x:v>Operative Porter</x:v>
      </x:c>
      <x:c r="G1267" t="str">
        <x:v>399201A</x:v>
      </x:c>
      <x:c r="H1267" t="str">
        <x:v>Robinson / Ms Sillah/Myrna</x:v>
      </x:c>
      <x:c r="I1267" s="22" t="n">
        <x:v>6.5</x:v>
      </x:c>
      <x:c r="J1267" t="str">
        <x:v>Worked</x:v>
      </x:c>
      <x:c r="K1267" t="str">
        <x:v>Employee 1736; home branch Thurrock; assigned role Operative Porter | Deployment branch: Thurrock | Actual role: Operative Porter | Jobs: 399201A | Customers: Robinson / Ms Sillah/Myrna | Actual hours: 6.5; source records: 1</x:v>
      </x:c>
      <x:c r="L1267" t="str">
        <x:v>Include</x:v>
      </x:c>
      <x:c r="M1267"/>
      <x:c r="N1267"/>
    </x:row>
    <x:row r="1268">
      <x:c r="A1268" t="str">
        <x:v>Jay Newill|2026-02-20</x:v>
      </x:c>
      <x:c r="B1268" s="888" t="n">
        <x:v>46073</x:v>
      </x:c>
      <x:c r="C1268" t="str">
        <x:v>Jay Newill</x:v>
      </x:c>
      <x:c r="D1268" t="str">
        <x:v>Permanent</x:v>
      </x:c>
      <x:c r="E1268" t="str">
        <x:v>Thurrock</x:v>
      </x:c>
      <x:c r="F1268" t="str">
        <x:v>Operative Porter</x:v>
      </x:c>
      <x:c r="G1268" t="str">
        <x:v>396207A</x:v>
      </x:c>
      <x:c r="H1268" t="str">
        <x:v>Linklaters LLP</x:v>
      </x:c>
      <x:c r="I1268" s="22" t="n">
        <x:v>9.5</x:v>
      </x:c>
      <x:c r="J1268" t="str">
        <x:v>Worked</x:v>
      </x:c>
      <x:c r="K1268" t="str">
        <x:v>Employee 1736; home branch Thurrock; assigned role Operative Porter | Deployment branch: Thurrock | Actual role: Operative Porter | Jobs: 396207A | Customers: Linklaters LLP | Actual hours: 9.5; source records: 1</x:v>
      </x:c>
      <x:c r="L1268" t="str">
        <x:v>Include</x:v>
      </x:c>
      <x:c r="M1268"/>
      <x:c r="N1268"/>
    </x:row>
    <x:row r="1269">
      <x:c r="A1269" t="str">
        <x:v>Jay Newill|2026-02-21</x:v>
      </x:c>
      <x:c r="B1269" s="888" t="n">
        <x:v>46074</x:v>
      </x:c>
      <x:c r="C1269" t="str">
        <x:v>Jay Newill</x:v>
      </x:c>
      <x:c r="D1269" t="str">
        <x:v>Permanent</x:v>
      </x:c>
      <x:c r="E1269" t="str">
        <x:v>Thurrock</x:v>
      </x:c>
      <x:c r="F1269" t="str">
        <x:v>Operative Porter</x:v>
      </x:c>
      <x:c r="G1269" t="str">
        <x:v>396207A</x:v>
      </x:c>
      <x:c r="H1269" t="str">
        <x:v>Linklaters LLP</x:v>
      </x:c>
      <x:c r="I1269" s="22" t="n">
        <x:v>10.5</x:v>
      </x:c>
      <x:c r="J1269" t="str">
        <x:v>Worked</x:v>
      </x:c>
      <x:c r="K1269" t="str">
        <x:v>Employee 1736; home branch Thurrock; assigned role Operative Porter | Deployment branch: Thurrock | Actual role: Operative Porter | Jobs: 396207A | Customers: Linklaters LLP | Actual hours: 10.5; source records: 1</x:v>
      </x:c>
      <x:c r="L1269" t="str">
        <x:v>Include</x:v>
      </x:c>
      <x:c r="M1269"/>
      <x:c r="N1269"/>
    </x:row>
    <x:row r="1270">
      <x:c r="A1270" t="str">
        <x:v>Jay Newill|2026-02-22</x:v>
      </x:c>
      <x:c r="B1270" s="888" t="n">
        <x:v>46075</x:v>
      </x:c>
      <x:c r="C1270" t="str">
        <x:v>Jay Newill</x:v>
      </x:c>
      <x:c r="D1270" t="str">
        <x:v>Permanent</x:v>
      </x:c>
      <x:c r="E1270" t="str">
        <x:v>Thurrock</x:v>
      </x:c>
      <x:c r="F1270" t="str">
        <x:v>Operative Porter</x:v>
      </x:c>
      <x:c r="G1270" t="str">
        <x:v>396207A</x:v>
      </x:c>
      <x:c r="H1270" t="str">
        <x:v>Linklaters LLP</x:v>
      </x:c>
      <x:c r="I1270" s="22" t="n">
        <x:v>10.5</x:v>
      </x:c>
      <x:c r="J1270" t="str">
        <x:v>Worked</x:v>
      </x:c>
      <x:c r="K1270" t="str">
        <x:v>Employee 1736; home branch Thurrock; assigned role Operative Porter | Deployment branch: Thurrock | Actual role: Operative Skilled | Jobs: 396207A | Customers: Linklaters LLP | Actual hours: 10.5; source records: 1</x:v>
      </x:c>
      <x:c r="L1270" t="str">
        <x:v>Include</x:v>
      </x:c>
      <x:c r="M1270"/>
      <x:c r="N1270"/>
    </x:row>
    <x:row r="1271">
      <x:c r="A1271" t="str">
        <x:v>Jay Newill|2026-02-23</x:v>
      </x:c>
      <x:c r="B1271" s="888" t="n">
        <x:v>46076</x:v>
      </x:c>
      <x:c r="C1271" t="str">
        <x:v>Jay Newill</x:v>
      </x:c>
      <x:c r="D1271" t="str">
        <x:v>Permanent</x:v>
      </x:c>
      <x:c r="E1271" t="str">
        <x:v>Thurrock</x:v>
      </x:c>
      <x:c r="F1271" t="str">
        <x:v>Operative Porter</x:v>
      </x:c>
      <x:c r="G1271" t="str">
        <x:v>396207</x:v>
      </x:c>
      <x:c r="H1271" t="str">
        <x:v>Linklaters LLP</x:v>
      </x:c>
      <x:c r="I1271" s="22" t="n">
        <x:v>10</x:v>
      </x:c>
      <x:c r="J1271" t="str">
        <x:v>Worked</x:v>
      </x:c>
      <x:c r="K1271" t="str">
        <x:v>Employee 1736; home branch Thurrock; assigned role Operative Porter | Deployment branch: Thurrock | Actual role: Operative Porter | Jobs: 396207 | Customers: Linklaters LLP | Actual hours: 10.0; source records: 1</x:v>
      </x:c>
      <x:c r="L1271" t="str">
        <x:v>Include</x:v>
      </x:c>
      <x:c r="M1271"/>
      <x:c r="N1271"/>
    </x:row>
    <x:row r="1272">
      <x:c r="A1272" t="str">
        <x:v>Jay Newill|2026-02-24</x:v>
      </x:c>
      <x:c r="B1272" s="888" t="n">
        <x:v>46077</x:v>
      </x:c>
      <x:c r="C1272" t="str">
        <x:v>Jay Newill</x:v>
      </x:c>
      <x:c r="D1272" t="str">
        <x:v>Permanent</x:v>
      </x:c>
      <x:c r="E1272" t="str">
        <x:v>Thurrock</x:v>
      </x:c>
      <x:c r="F1272" t="str">
        <x:v>Operative Porter</x:v>
      </x:c>
      <x:c r="G1272" t="str">
        <x:v>396207</x:v>
      </x:c>
      <x:c r="H1272" t="str">
        <x:v>Linklaters LLP</x:v>
      </x:c>
      <x:c r="I1272" s="22" t="n">
        <x:v>9.5</x:v>
      </x:c>
      <x:c r="J1272" t="str">
        <x:v>Worked</x:v>
      </x:c>
      <x:c r="K1272" t="str">
        <x:v>Employee 1736; home branch Thurrock; assigned role Operative Porter | Deployment branch: Thurrock | Actual role: Operative Porter | Jobs: 396207 | Customers: Linklaters LLP | Actual hours: 9.5; source records: 1</x:v>
      </x:c>
      <x:c r="L1272" t="str">
        <x:v>Include</x:v>
      </x:c>
      <x:c r="M1272"/>
      <x:c r="N1272"/>
    </x:row>
    <x:row r="1273">
      <x:c r="A1273" t="str">
        <x:v>Jay Newill|2026-02-25</x:v>
      </x:c>
      <x:c r="B1273" s="888" t="n">
        <x:v>46078</x:v>
      </x:c>
      <x:c r="C1273" t="str">
        <x:v>Jay Newill</x:v>
      </x:c>
      <x:c r="D1273" t="str">
        <x:v>Permanent</x:v>
      </x:c>
      <x:c r="E1273" t="str">
        <x:v>Thurrock</x:v>
      </x:c>
      <x:c r="F1273" t="str">
        <x:v>Operative Porter</x:v>
      </x:c>
      <x:c r="G1273" t="str">
        <x:v>396207</x:v>
      </x:c>
      <x:c r="H1273" t="str">
        <x:v>Linklaters LLP</x:v>
      </x:c>
      <x:c r="I1273" s="22" t="n">
        <x:v>9.5</x:v>
      </x:c>
      <x:c r="J1273" t="str">
        <x:v>Worked</x:v>
      </x:c>
      <x:c r="K1273" t="str">
        <x:v>Employee 1736; home branch Thurrock; assigned role Operative Porter | Deployment branch: Thurrock | Actual role: Operative Porter | Jobs: 396207 | Customers: Linklaters LLP | Actual hours: 9.5; source records: 1</x:v>
      </x:c>
      <x:c r="L1273" t="str">
        <x:v>Include</x:v>
      </x:c>
      <x:c r="M1273"/>
      <x:c r="N1273"/>
    </x:row>
    <x:row r="1274">
      <x:c r="A1274" t="str">
        <x:v>Jay Newill|2026-02-26</x:v>
      </x:c>
      <x:c r="B1274" s="888" t="n">
        <x:v>46079</x:v>
      </x:c>
      <x:c r="C1274" t="str">
        <x:v>Jay Newill</x:v>
      </x:c>
      <x:c r="D1274" t="str">
        <x:v>Permanent</x:v>
      </x:c>
      <x:c r="E1274" t="str">
        <x:v>Thurrock</x:v>
      </x:c>
      <x:c r="F1274" t="str">
        <x:v>Operative Porter</x:v>
      </x:c>
      <x:c r="G1274" t="str">
        <x:v>396207</x:v>
      </x:c>
      <x:c r="H1274" t="str">
        <x:v>Linklaters LLP</x:v>
      </x:c>
      <x:c r="I1274" s="22" t="n">
        <x:v>9.5</x:v>
      </x:c>
      <x:c r="J1274" t="str">
        <x:v>Worked</x:v>
      </x:c>
      <x:c r="K1274" t="str">
        <x:v>Employee 1736; home branch Thurrock; assigned role Operative Porter | Deployment branch: Thurrock | Actual role: Operative Porter | Jobs: 396207 | Customers: Linklaters LLP | Actual hours: 9.5; source records: 1</x:v>
      </x:c>
      <x:c r="L1274" t="str">
        <x:v>Include</x:v>
      </x:c>
      <x:c r="M1274"/>
      <x:c r="N1274"/>
    </x:row>
    <x:row r="1275">
      <x:c r="A1275" t="str">
        <x:v>Jay Newill|2026-02-27</x:v>
      </x:c>
      <x:c r="B1275" s="888" t="n">
        <x:v>46080</x:v>
      </x:c>
      <x:c r="C1275" t="str">
        <x:v>Jay Newill</x:v>
      </x:c>
      <x:c r="D1275" t="str">
        <x:v>Permanent</x:v>
      </x:c>
      <x:c r="E1275" t="str">
        <x:v>Thurrock</x:v>
      </x:c>
      <x:c r="F1275" t="str">
        <x:v>Operative Porter</x:v>
      </x:c>
      <x:c r="G1275" t="str">
        <x:v>396207</x:v>
      </x:c>
      <x:c r="H1275" t="str">
        <x:v>Linklaters LLP</x:v>
      </x:c>
      <x:c r="I1275" s="22" t="n">
        <x:v>9.5</x:v>
      </x:c>
      <x:c r="J1275" t="str">
        <x:v>Worked</x:v>
      </x:c>
      <x:c r="K1275" t="str">
        <x:v>Employee 1736; home branch Thurrock; assigned role Operative Porter | Deployment branch: Thurrock | Actual role: Operative Porter | Jobs: 396207 | Customers: Linklaters LLP | Actual hours: 9.5; source records: 1</x:v>
      </x:c>
      <x:c r="L1275" t="str">
        <x:v>Include</x:v>
      </x:c>
      <x:c r="M1275"/>
      <x:c r="N1275"/>
    </x:row>
    <x:row r="1276">
      <x:c r="A1276" t="str">
        <x:v>John Smith|2026-02-27</x:v>
      </x:c>
      <x:c r="B1276" s="888" t="n">
        <x:v>46080</x:v>
      </x:c>
      <x:c r="C1276" t="str">
        <x:v>John Smith</x:v>
      </x:c>
      <x:c r="D1276" t="str">
        <x:v>Permanent</x:v>
      </x:c>
      <x:c r="E1276" t="str">
        <x:v>Leeds</x:v>
      </x:c>
      <x:c r="F1276" t="str">
        <x:v>Operative Porter</x:v>
      </x:c>
      <x:c r="G1276"/>
      <x:c r="H1276"/>
      <x:c r="I1276" s="22" t="n">
        <x:v>0</x:v>
      </x:c>
      <x:c r="J1276" t="str">
        <x:v>Annual leave</x:v>
      </x:c>
      <x:c r="K1276" t="str">
        <x:v>Employee 2237; home branch Leeds; assigned role Operative Porter | Leave: Annual Leave (Hours) | Leave calendar basis: Variable-pattern period</x:v>
      </x:c>
      <x:c r="L1276" t="str">
        <x:v>Include</x:v>
      </x:c>
      <x:c r="M1276"/>
      <x:c r="N1276"/>
    </x:row>
    <x:row r="1277">
      <x:c r="A1277" t="str">
        <x:v>Joshua Seeley|2026-02-02</x:v>
      </x:c>
      <x:c r="B1277" s="888" t="n">
        <x:v>46055</x:v>
      </x:c>
      <x:c r="C1277" t="str">
        <x:v>Joshua Seeley</x:v>
      </x:c>
      <x:c r="D1277" t="str">
        <x:v>Permanent</x:v>
      </x:c>
      <x:c r="E1277" t="str">
        <x:v>Cambridge</x:v>
      </x:c>
      <x:c r="F1277" t="str">
        <x:v>Operative Driver</x:v>
      </x:c>
      <x:c r="G1277" t="str">
        <x:v>399610</x:v>
      </x:c>
      <x:c r="H1277" t="str">
        <x:v>Haier (UCL)</x:v>
      </x:c>
      <x:c r="I1277" s="22" t="n">
        <x:v>9.5</x:v>
      </x:c>
      <x:c r="J1277" t="str">
        <x:v>Worked</x:v>
      </x:c>
      <x:c r="K1277" t="str">
        <x:v>Employee 2798; home branch Cambridge; assigned role Operative Driver | Deployment branch: Cambridge | Actual role: Operative Skilled | Jobs: 399610 | Customers: Haier (UCL) | Actual hours: 9.5; source records: 1</x:v>
      </x:c>
      <x:c r="L1277" t="str">
        <x:v>Include</x:v>
      </x:c>
      <x:c r="M1277"/>
      <x:c r="N1277"/>
    </x:row>
    <x:row r="1278">
      <x:c r="A1278" t="str">
        <x:v>Joshua Seeley|2026-02-03</x:v>
      </x:c>
      <x:c r="B1278" s="888" t="n">
        <x:v>46056</x:v>
      </x:c>
      <x:c r="C1278" t="str">
        <x:v>Joshua Seeley</x:v>
      </x:c>
      <x:c r="D1278" t="str">
        <x:v>Permanent</x:v>
      </x:c>
      <x:c r="E1278" t="str">
        <x:v>Cambridge</x:v>
      </x:c>
      <x:c r="F1278" t="str">
        <x:v>Operative Driver</x:v>
      </x:c>
      <x:c r="G1278" t="str">
        <x:v>397026</x:v>
      </x:c>
      <x:c r="H1278" t="str">
        <x:v>University of Cambridge (Metallurgy)</x:v>
      </x:c>
      <x:c r="I1278" s="22" t="n">
        <x:v>8.5</x:v>
      </x:c>
      <x:c r="J1278" t="str">
        <x:v>Worked</x:v>
      </x:c>
      <x:c r="K1278" t="str">
        <x:v>Employee 2798; home branch Cambridge; assigned role Operative Driver | Deployment branch: Cambridge | Actual role: Operative Driver | Jobs: 397026 | Customers: University of Cambridge (Metallurgy) | Actual hours: 8.5; source records: 1</x:v>
      </x:c>
      <x:c r="L1278" t="str">
        <x:v>Include</x:v>
      </x:c>
      <x:c r="M1278"/>
      <x:c r="N1278"/>
    </x:row>
    <x:row r="1279">
      <x:c r="A1279" t="str">
        <x:v>Joshua Seeley|2026-02-09</x:v>
      </x:c>
      <x:c r="B1279" s="888" t="n">
        <x:v>46062</x:v>
      </x:c>
      <x:c r="C1279" t="str">
        <x:v>Joshua Seeley</x:v>
      </x:c>
      <x:c r="D1279" t="str">
        <x:v>Permanent</x:v>
      </x:c>
      <x:c r="E1279" t="str">
        <x:v>Cambridge</x:v>
      </x:c>
      <x:c r="F1279" t="str">
        <x:v>Operative Driver</x:v>
      </x:c>
      <x:c r="G1279" t="str">
        <x:v>399802</x:v>
      </x:c>
      <x:c r="H1279" t="str">
        <x:v>Priorclave  (FEBRUARY  26)</x:v>
      </x:c>
      <x:c r="I1279" s="22" t="n">
        <x:v>8.7</x:v>
      </x:c>
      <x:c r="J1279" t="str">
        <x:v>Worked</x:v>
      </x:c>
      <x:c r="K1279" t="str">
        <x:v>Employee 2798; home branch Cambridge; assigned role Operative Driver | Deployment branch: Cambridge | Actual role: Operative Driver | Jobs: 399802 | Customers: Priorclave  (FEBRUARY  26) | Actual hours: 8.7; source records: 1</x:v>
      </x:c>
      <x:c r="L1279" t="str">
        <x:v>Include</x:v>
      </x:c>
      <x:c r="M1279"/>
      <x:c r="N1279"/>
    </x:row>
    <x:row r="1280">
      <x:c r="A1280" t="str">
        <x:v>Joshua Seeley|2026-02-10</x:v>
      </x:c>
      <x:c r="B1280" s="888" t="n">
        <x:v>46063</x:v>
      </x:c>
      <x:c r="C1280" t="str">
        <x:v>Joshua Seeley</x:v>
      </x:c>
      <x:c r="D1280" t="str">
        <x:v>Permanent</x:v>
      </x:c>
      <x:c r="E1280" t="str">
        <x:v>Cambridge</x:v>
      </x:c>
      <x:c r="F1280" t="str">
        <x:v>Operative Driver</x:v>
      </x:c>
      <x:c r="G1280" t="str">
        <x:v>396252, 399379A</x:v>
      </x:c>
      <x:c r="H1280" t="str">
        <x:v>PepsiCo; Restore Harrow Green Oxford  M/W use only</x:v>
      </x:c>
      <x:c r="I1280" s="22" t="n">
        <x:v>21.5</x:v>
      </x:c>
      <x:c r="J1280" t="str">
        <x:v>Worked — 2 records</x:v>
      </x:c>
      <x:c r="K1280" t="str">
        <x:v>Employee 2798; home branch Cambridge; assigned role Operative Driver | Deployment branch: Oxford | Actual role: Operative Driver | Jobs: 396252, 399379A | Customers: PepsiCo; Restore Harrow Green Oxford  M/W use only | Actual hours: 21.5; source records: 2</x:v>
      </x:c>
      <x:c r="L1280" t="str">
        <x:v>Include</x:v>
      </x:c>
      <x:c r="M1280"/>
      <x:c r="N1280"/>
    </x:row>
    <x:row r="1281">
      <x:c r="A1281" t="str">
        <x:v>Joshua Seeley|2026-02-11</x:v>
      </x:c>
      <x:c r="B1281" s="888" t="n">
        <x:v>46064</x:v>
      </x:c>
      <x:c r="C1281" t="str">
        <x:v>Joshua Seeley</x:v>
      </x:c>
      <x:c r="D1281" t="str">
        <x:v>Permanent</x:v>
      </x:c>
      <x:c r="E1281" t="str">
        <x:v>Cambridge</x:v>
      </x:c>
      <x:c r="F1281" t="str">
        <x:v>Operative Driver</x:v>
      </x:c>
      <x:c r="G1281" t="str">
        <x:v>399887, 400329</x:v>
      </x:c>
      <x:c r="H1281" t="str">
        <x:v>Avantor ( CAMBRIDGE FEB 2026 ); Shimadzu : Sun Chemical (Rochdale Technical Centre</x:v>
      </x:c>
      <x:c r="I1281" s="22" t="n">
        <x:v>9</x:v>
      </x:c>
      <x:c r="J1281" t="str">
        <x:v>Worked — 2 records</x:v>
      </x:c>
      <x:c r="K1281" t="str">
        <x:v>Employee 2798; home branch Cambridge; assigned role Operative Driver | Deployment branch: Cambridge | Actual role: Operative Driver | Jobs: 399887, 400329 | Customers: Avantor ( CAMBRIDGE FEB 2026 ); Shimadzu : Sun Chemical (Rochdale Technical Centre | Actual hours: 9.0; source records: 2</x:v>
      </x:c>
      <x:c r="L1281" t="str">
        <x:v>Include</x:v>
      </x:c>
      <x:c r="M1281"/>
      <x:c r="N1281"/>
    </x:row>
    <x:row r="1282">
      <x:c r="A1282" t="str">
        <x:v>Joshua Seeley|2026-02-12</x:v>
      </x:c>
      <x:c r="B1282" s="888" t="n">
        <x:v>46065</x:v>
      </x:c>
      <x:c r="C1282" t="str">
        <x:v>Joshua Seeley</x:v>
      </x:c>
      <x:c r="D1282" t="str">
        <x:v>Permanent</x:v>
      </x:c>
      <x:c r="E1282" t="str">
        <x:v>Cambridge</x:v>
      </x:c>
      <x:c r="F1282" t="str">
        <x:v>Operative Driver</x:v>
      </x:c>
      <x:c r="G1282" t="str">
        <x:v>399827, 399802</x:v>
      </x:c>
      <x:c r="H1282" t="str">
        <x:v>Esco Life Sciences ( Ferrero, Thorntons Park); Priorclave  (FEBRUARY  26)</x:v>
      </x:c>
      <x:c r="I1282" s="22" t="n">
        <x:v>25.5</x:v>
      </x:c>
      <x:c r="J1282" t="str">
        <x:v>Worked — 3 records</x:v>
      </x:c>
      <x:c r="K1282" t="str">
        <x:v>Employee 2798; home branch Cambridge; assigned role Operative Driver | Deployment branch: Cambridge | Actual role: Operative Driver | Jobs: 399827, 399802 | Customers: Esco Life Sciences ( Ferrero, Thorntons Park); Priorclave  (FEBRUARY  26) | Actual hours: 25.5; source records: 3</x:v>
      </x:c>
      <x:c r="L1282" t="str">
        <x:v>Include</x:v>
      </x:c>
      <x:c r="M1282"/>
      <x:c r="N1282"/>
    </x:row>
    <x:row r="1283">
      <x:c r="A1283" t="str">
        <x:v>Joshua Seeley|2026-02-23</x:v>
      </x:c>
      <x:c r="B1283" s="888" t="n">
        <x:v>46076</x:v>
      </x:c>
      <x:c r="C1283" t="str">
        <x:v>Joshua Seeley</x:v>
      </x:c>
      <x:c r="D1283" t="str">
        <x:v>Permanent</x:v>
      </x:c>
      <x:c r="E1283" t="str">
        <x:v>Cambridge</x:v>
      </x:c>
      <x:c r="F1283" t="str">
        <x:v>Operative Driver</x:v>
      </x:c>
      <x:c r="G1283"/>
      <x:c r="H1283"/>
      <x:c r="I1283" s="22" t="n">
        <x:v>0</x:v>
      </x:c>
      <x:c r="J1283" t="str">
        <x:v>Annual leave</x:v>
      </x:c>
      <x:c r="K1283" t="str">
        <x:v>Employee 2798; home branch Cambridge; assigned role Operative Driver | Leave: Annual Leave (Hours) | Leave calendar basis: Variable-pattern period</x:v>
      </x:c>
      <x:c r="L1283" t="str">
        <x:v>Include</x:v>
      </x:c>
      <x:c r="M1283"/>
      <x:c r="N1283"/>
    </x:row>
    <x:row r="1284">
      <x:c r="A1284" t="str">
        <x:v>Joshua Seeley|2026-02-24</x:v>
      </x:c>
      <x:c r="B1284" s="888" t="n">
        <x:v>46077</x:v>
      </x:c>
      <x:c r="C1284" t="str">
        <x:v>Joshua Seeley</x:v>
      </x:c>
      <x:c r="D1284" t="str">
        <x:v>Permanent</x:v>
      </x:c>
      <x:c r="E1284" t="str">
        <x:v>Cambridge</x:v>
      </x:c>
      <x:c r="F1284" t="str">
        <x:v>Operative Driver</x:v>
      </x:c>
      <x:c r="G1284" t="str">
        <x:v>400570</x:v>
      </x:c>
      <x:c r="H1284" t="str">
        <x:v>Axlab Ltd/Sheffield Teaching Hospital (Royal Hallamshire Hospital)</x:v>
      </x:c>
      <x:c r="I1284" s="22" t="n">
        <x:v>9.5</x:v>
      </x:c>
      <x:c r="J1284" t="str">
        <x:v>Worked</x:v>
      </x:c>
      <x:c r="K1284" t="str">
        <x:v>Employee 2798; home branch Cambridge; assigned role Operative Driver | Deployment branch: Cambridge | Actual role: Operative Driver | Jobs: 400570 | Customers: Axlab Ltd/Sheffield Teaching Hospital (Royal Hallamshire Hospital) | Actual hours: 9.5; source records: 1</x:v>
      </x:c>
      <x:c r="L1284" t="str">
        <x:v>Include</x:v>
      </x:c>
      <x:c r="M1284"/>
      <x:c r="N1284"/>
    </x:row>
    <x:row r="1285">
      <x:c r="A1285" t="str">
        <x:v>Joshua Seeley|2026-02-25</x:v>
      </x:c>
      <x:c r="B1285" s="888" t="n">
        <x:v>46078</x:v>
      </x:c>
      <x:c r="C1285" t="str">
        <x:v>Joshua Seeley</x:v>
      </x:c>
      <x:c r="D1285" t="str">
        <x:v>Permanent</x:v>
      </x:c>
      <x:c r="E1285" t="str">
        <x:v>Cambridge</x:v>
      </x:c>
      <x:c r="F1285" t="str">
        <x:v>Operative Driver</x:v>
      </x:c>
      <x:c r="G1285" t="str">
        <x:v>400197</x:v>
      </x:c>
      <x:c r="H1285" t="str">
        <x:v>Suffolk Constabulary</x:v>
      </x:c>
      <x:c r="I1285" s="22" t="n">
        <x:v>10</x:v>
      </x:c>
      <x:c r="J1285" t="str">
        <x:v>Worked</x:v>
      </x:c>
      <x:c r="K1285" t="str">
        <x:v>Employee 2798; home branch Cambridge; assigned role Operative Driver | Deployment branch: Cambridge | Actual role: Operative Driver | Jobs: 400197 | Customers: Suffolk Constabulary | Actual hours: 10.0; source records: 1</x:v>
      </x:c>
      <x:c r="L1285" t="str">
        <x:v>Include</x:v>
      </x:c>
      <x:c r="M1285"/>
      <x:c r="N1285"/>
    </x:row>
    <x:row r="1286">
      <x:c r="A1286" t="str">
        <x:v>Julian Patmore|2026-02-02</x:v>
      </x:c>
      <x:c r="B1286" s="888" t="n">
        <x:v>46055</x:v>
      </x:c>
      <x:c r="C1286" t="str">
        <x:v>Julian Patmore</x:v>
      </x:c>
      <x:c r="D1286" t="str">
        <x:v>Permanent</x:v>
      </x:c>
      <x:c r="E1286" t="str">
        <x:v>Cambridge</x:v>
      </x:c>
      <x:c r="F1286" t="str">
        <x:v>Operative Skilled</x:v>
      </x:c>
      <x:c r="G1286" t="str">
        <x:v>398255</x:v>
      </x:c>
      <x:c r="H1286" t="str">
        <x:v>East &amp; North Hertfordshire NHS Trust</x:v>
      </x:c>
      <x:c r="I1286" s="22" t="n">
        <x:v>8</x:v>
      </x:c>
      <x:c r="J1286" t="str">
        <x:v>Worked</x:v>
      </x:c>
      <x:c r="K1286" t="str">
        <x:v>Employee 104107; home branch Cambridge; assigned role Operative Skilled | Deployment branch: Cambridge | Actual role: Operative Porter | Jobs: 398255 | Customers: East &amp; North Hertfordshire NHS Trust | Actual hours: 8.0; source records: 1</x:v>
      </x:c>
      <x:c r="L1286" t="str">
        <x:v>Include</x:v>
      </x:c>
      <x:c r="M1286"/>
      <x:c r="N1286"/>
    </x:row>
    <x:row r="1287">
      <x:c r="A1287" t="str">
        <x:v>Julian Patmore|2026-02-03</x:v>
      </x:c>
      <x:c r="B1287" s="888" t="n">
        <x:v>46056</x:v>
      </x:c>
      <x:c r="C1287" t="str">
        <x:v>Julian Patmore</x:v>
      </x:c>
      <x:c r="D1287" t="str">
        <x:v>Permanent</x:v>
      </x:c>
      <x:c r="E1287" t="str">
        <x:v>Cambridge</x:v>
      </x:c>
      <x:c r="F1287" t="str">
        <x:v>Operative Skilled</x:v>
      </x:c>
      <x:c r="G1287" t="str">
        <x:v>398255</x:v>
      </x:c>
      <x:c r="H1287" t="str">
        <x:v>East &amp; North Hertfordshire NHS Trust</x:v>
      </x:c>
      <x:c r="I1287" s="22" t="n">
        <x:v>8</x:v>
      </x:c>
      <x:c r="J1287" t="str">
        <x:v>Worked</x:v>
      </x:c>
      <x:c r="K1287" t="str">
        <x:v>Employee 104107; home branch Cambridge; assigned role Operative Skilled | Deployment branch: Cambridge | Actual role: Operative Porter | Jobs: 398255 | Customers: East &amp; North Hertfordshire NHS Trust | Actual hours: 8.0; source records: 1</x:v>
      </x:c>
      <x:c r="L1287" t="str">
        <x:v>Include</x:v>
      </x:c>
      <x:c r="M1287"/>
      <x:c r="N1287"/>
    </x:row>
    <x:row r="1288">
      <x:c r="A1288" t="str">
        <x:v>Julian Patmore|2026-02-23</x:v>
      </x:c>
      <x:c r="B1288" s="888" t="n">
        <x:v>46076</x:v>
      </x:c>
      <x:c r="C1288" t="str">
        <x:v>Julian Patmore</x:v>
      </x:c>
      <x:c r="D1288" t="str">
        <x:v>Permanent</x:v>
      </x:c>
      <x:c r="E1288" t="str">
        <x:v>Cambridge</x:v>
      </x:c>
      <x:c r="F1288" t="str">
        <x:v>Operative Skilled</x:v>
      </x:c>
      <x:c r="G1288" t="str">
        <x:v>398255</x:v>
      </x:c>
      <x:c r="H1288" t="str">
        <x:v>East &amp; North Hertfordshire NHS Trust</x:v>
      </x:c>
      <x:c r="I1288" s="22" t="n">
        <x:v>8</x:v>
      </x:c>
      <x:c r="J1288" t="str">
        <x:v>Worked</x:v>
      </x:c>
      <x:c r="K1288" t="str">
        <x:v>Employee 104107; home branch Cambridge; assigned role Operative Skilled | Deployment branch: Cambridge | Actual role: Operative Porter | Jobs: 398255 | Customers: East &amp; North Hertfordshire NHS Trust | Actual hours: 8.0; source records: 1</x:v>
      </x:c>
      <x:c r="L1288" t="str">
        <x:v>Include</x:v>
      </x:c>
      <x:c r="M1288"/>
      <x:c r="N1288"/>
    </x:row>
    <x:row r="1289">
      <x:c r="A1289" t="str">
        <x:v>Julian Patmore|2026-02-24</x:v>
      </x:c>
      <x:c r="B1289" s="888" t="n">
        <x:v>46077</x:v>
      </x:c>
      <x:c r="C1289" t="str">
        <x:v>Julian Patmore</x:v>
      </x:c>
      <x:c r="D1289" t="str">
        <x:v>Permanent</x:v>
      </x:c>
      <x:c r="E1289" t="str">
        <x:v>Cambridge</x:v>
      </x:c>
      <x:c r="F1289" t="str">
        <x:v>Operative Skilled</x:v>
      </x:c>
      <x:c r="G1289" t="str">
        <x:v>398255</x:v>
      </x:c>
      <x:c r="H1289" t="str">
        <x:v>East &amp; North Hertfordshire NHS Trust</x:v>
      </x:c>
      <x:c r="I1289" s="22" t="n">
        <x:v>8</x:v>
      </x:c>
      <x:c r="J1289" t="str">
        <x:v>Worked</x:v>
      </x:c>
      <x:c r="K1289" t="str">
        <x:v>Employee 104107; home branch Cambridge; assigned role Operative Skilled | Deployment branch: Cambridge | Actual role: Operative Porter | Jobs: 398255 | Customers: East &amp; North Hertfordshire NHS Trust | Actual hours: 8.0; source records: 1</x:v>
      </x:c>
      <x:c r="L1289" t="str">
        <x:v>Include</x:v>
      </x:c>
      <x:c r="M1289"/>
      <x:c r="N1289"/>
    </x:row>
    <x:row r="1290">
      <x:c r="A1290" t="str">
        <x:v>Julian Patmore|2026-02-25</x:v>
      </x:c>
      <x:c r="B1290" s="888" t="n">
        <x:v>46078</x:v>
      </x:c>
      <x:c r="C1290" t="str">
        <x:v>Julian Patmore</x:v>
      </x:c>
      <x:c r="D1290" t="str">
        <x:v>Permanent</x:v>
      </x:c>
      <x:c r="E1290" t="str">
        <x:v>Cambridge</x:v>
      </x:c>
      <x:c r="F1290" t="str">
        <x:v>Operative Skilled</x:v>
      </x:c>
      <x:c r="G1290" t="str">
        <x:v>398255</x:v>
      </x:c>
      <x:c r="H1290" t="str">
        <x:v>East &amp; North Hertfordshire NHS Trust</x:v>
      </x:c>
      <x:c r="I1290" s="22" t="n">
        <x:v>8.5</x:v>
      </x:c>
      <x:c r="J1290" t="str">
        <x:v>Worked</x:v>
      </x:c>
      <x:c r="K1290" t="str">
        <x:v>Employee 104107; home branch Cambridge; assigned role Operative Skilled | Deployment branch: Cambridge | Actual role: Operative Porter | Jobs: 398255 | Customers: East &amp; North Hertfordshire NHS Trust | Actual hours: 8.5; source records: 1</x:v>
      </x:c>
      <x:c r="L1290" t="str">
        <x:v>Include</x:v>
      </x:c>
      <x:c r="M1290"/>
      <x:c r="N1290"/>
    </x:row>
    <x:row r="1291">
      <x:c r="A1291" t="str">
        <x:v>K Bouakkaz|2026-02-04</x:v>
      </x:c>
      <x:c r="B1291" s="888" t="n">
        <x:v>46057</x:v>
      </x:c>
      <x:c r="C1291" t="str">
        <x:v>K Bouakkaz</x:v>
      </x:c>
      <x:c r="D1291" t="str">
        <x:v>Permanent</x:v>
      </x:c>
      <x:c r="E1291" t="str">
        <x:v>Thurrock</x:v>
      </x:c>
      <x:c r="F1291" t="str">
        <x:v>Operative Porter</x:v>
      </x:c>
      <x:c r="G1291" t="str">
        <x:v>399963</x:v>
      </x:c>
      <x:c r="H1291" t="str">
        <x:v>HSBC/JLL</x:v>
      </x:c>
      <x:c r="I1291" s="22" t="n">
        <x:v>8.5</x:v>
      </x:c>
      <x:c r="J1291" t="str">
        <x:v>Worked</x:v>
      </x:c>
      <x:c r="K1291" t="str">
        <x:v>Employee 102725; home branch Thurrock; assigned role Operative Porter | Deployment branch: Thurrock | Actual role: Operative Porter | Jobs: 399963 | Customers: HSBC/JLL | Actual hours: 8.5; source records: 1</x:v>
      </x:c>
      <x:c r="L1291" t="str">
        <x:v>Include</x:v>
      </x:c>
      <x:c r="M1291"/>
      <x:c r="N1291"/>
    </x:row>
    <x:row r="1292">
      <x:c r="A1292" t="str">
        <x:v>K Bouakkaz|2026-02-05</x:v>
      </x:c>
      <x:c r="B1292" s="888" t="n">
        <x:v>46058</x:v>
      </x:c>
      <x:c r="C1292" t="str">
        <x:v>K Bouakkaz</x:v>
      </x:c>
      <x:c r="D1292" t="str">
        <x:v>Permanent</x:v>
      </x:c>
      <x:c r="E1292" t="str">
        <x:v>Thurrock</x:v>
      </x:c>
      <x:c r="F1292" t="str">
        <x:v>Operative Porter</x:v>
      </x:c>
      <x:c r="G1292" t="str">
        <x:v>400096</x:v>
      </x:c>
      <x:c r="H1292" t="str">
        <x:v>Cushman &amp; Wakefield</x:v>
      </x:c>
      <x:c r="I1292" s="22" t="n">
        <x:v>7</x:v>
      </x:c>
      <x:c r="J1292" t="str">
        <x:v>Worked</x:v>
      </x:c>
      <x:c r="K1292" t="str">
        <x:v>Employee 102725; home branch Thurrock; assigned role Operative Porter | Deployment branch: Thurrock | Actual role: Operative Porter | Jobs: 400096 | Customers: Cushman &amp; Wakefield | Actual hours: 7.0; source records: 1</x:v>
      </x:c>
      <x:c r="L1292" t="str">
        <x:v>Include</x:v>
      </x:c>
      <x:c r="M1292"/>
      <x:c r="N1292"/>
    </x:row>
    <x:row r="1293">
      <x:c r="A1293" t="str">
        <x:v>K Bouakkaz|2026-02-07</x:v>
      </x:c>
      <x:c r="B1293" s="888" t="n">
        <x:v>46060</x:v>
      </x:c>
      <x:c r="C1293" t="str">
        <x:v>K Bouakkaz</x:v>
      </x:c>
      <x:c r="D1293" t="str">
        <x:v>Permanent</x:v>
      </x:c>
      <x:c r="E1293" t="str">
        <x:v>Thurrock</x:v>
      </x:c>
      <x:c r="F1293" t="str">
        <x:v>Operative Porter</x:v>
      </x:c>
      <x:c r="G1293" t="str">
        <x:v>396207A</x:v>
      </x:c>
      <x:c r="H1293" t="str">
        <x:v>Linklaters LLP</x:v>
      </x:c>
      <x:c r="I1293" s="22" t="n">
        <x:v>11</x:v>
      </x:c>
      <x:c r="J1293" t="str">
        <x:v>Worked</x:v>
      </x:c>
      <x:c r="K1293" t="str">
        <x:v>Employee 102725; home branch Thurrock; assigned role Operative Porter | Deployment branch: Thurrock | Actual role: Operative Porter | Jobs: 396207A | Customers: Linklaters LLP | Actual hours: 11.0; source records: 1</x:v>
      </x:c>
      <x:c r="L1293" t="str">
        <x:v>Include</x:v>
      </x:c>
      <x:c r="M1293"/>
      <x:c r="N1293"/>
    </x:row>
    <x:row r="1294">
      <x:c r="A1294" t="str">
        <x:v>K Bouakkaz|2026-02-09</x:v>
      </x:c>
      <x:c r="B1294" s="888" t="n">
        <x:v>46062</x:v>
      </x:c>
      <x:c r="C1294" t="str">
        <x:v>K Bouakkaz</x:v>
      </x:c>
      <x:c r="D1294" t="str">
        <x:v>Permanent</x:v>
      </x:c>
      <x:c r="E1294" t="str">
        <x:v>Thurrock</x:v>
      </x:c>
      <x:c r="F1294" t="str">
        <x:v>Operative Porter</x:v>
      </x:c>
      <x:c r="G1294" t="str">
        <x:v>399625</x:v>
      </x:c>
      <x:c r="H1294" t="str">
        <x:v>JP Morgan Limited</x:v>
      </x:c>
      <x:c r="I1294" s="22" t="n">
        <x:v>8.5</x:v>
      </x:c>
      <x:c r="J1294" t="str">
        <x:v>Worked</x:v>
      </x:c>
      <x:c r="K1294" t="str">
        <x:v>Employee 102725; home branch Thurrock; assigned role Operative Porter | Deployment branch: Thurrock | Actual role: Operative Porter | Jobs: 399625 | Customers: JP Morgan Limited | Actual hours: 8.5; source records: 1</x:v>
      </x:c>
      <x:c r="L1294" t="str">
        <x:v>Include</x:v>
      </x:c>
      <x:c r="M1294"/>
      <x:c r="N1294"/>
    </x:row>
    <x:row r="1295">
      <x:c r="A1295" t="str">
        <x:v>K Bouakkaz|2026-02-10</x:v>
      </x:c>
      <x:c r="B1295" s="888" t="n">
        <x:v>46063</x:v>
      </x:c>
      <x:c r="C1295" t="str">
        <x:v>K Bouakkaz</x:v>
      </x:c>
      <x:c r="D1295" t="str">
        <x:v>Permanent</x:v>
      </x:c>
      <x:c r="E1295" t="str">
        <x:v>Thurrock</x:v>
      </x:c>
      <x:c r="F1295" t="str">
        <x:v>Operative Porter</x:v>
      </x:c>
      <x:c r="G1295" t="str">
        <x:v>396626</x:v>
      </x:c>
      <x:c r="H1295" t="str">
        <x:v>Mccomiskey/Mrs Margaret</x:v>
      </x:c>
      <x:c r="I1295" s="22" t="n">
        <x:v>6.5</x:v>
      </x:c>
      <x:c r="J1295" t="str">
        <x:v>Worked</x:v>
      </x:c>
      <x:c r="K1295" t="str">
        <x:v>Employee 102725; home branch Thurrock; assigned role Operative Porter | Deployment branch: Thurrock | Actual role: Operative Porter | Jobs: 396626 | Customers: Mccomiskey/Mrs Margaret | Actual hours: 6.5; source records: 1</x:v>
      </x:c>
      <x:c r="L1295" t="str">
        <x:v>Include</x:v>
      </x:c>
      <x:c r="M1295"/>
      <x:c r="N1295"/>
    </x:row>
    <x:row r="1296">
      <x:c r="A1296" t="str">
        <x:v>K Bouakkaz|2026-02-11</x:v>
      </x:c>
      <x:c r="B1296" s="888" t="n">
        <x:v>46064</x:v>
      </x:c>
      <x:c r="C1296" t="str">
        <x:v>K Bouakkaz</x:v>
      </x:c>
      <x:c r="D1296" t="str">
        <x:v>Permanent</x:v>
      </x:c>
      <x:c r="E1296" t="str">
        <x:v>Thurrock</x:v>
      </x:c>
      <x:c r="F1296" t="str">
        <x:v>Operative Porter</x:v>
      </x:c>
      <x:c r="G1296" t="str">
        <x:v>382276A</x:v>
      </x:c>
      <x:c r="H1296" t="str">
        <x:v>British Telecom</x:v>
      </x:c>
      <x:c r="I1296" s="22" t="n">
        <x:v>9.5</x:v>
      </x:c>
      <x:c r="J1296" t="str">
        <x:v>Worked</x:v>
      </x:c>
      <x:c r="K1296" t="str">
        <x:v>Employee 102725; home branch Thurrock; assigned role Operative Porter | Deployment branch: Thurrock | Actual role: Operative Porter | Jobs: 382276A | Customers: British Telecom | Actual hours: 9.5; source records: 1</x:v>
      </x:c>
      <x:c r="L1296" t="str">
        <x:v>Include</x:v>
      </x:c>
      <x:c r="M1296"/>
      <x:c r="N1296"/>
    </x:row>
    <x:row r="1297">
      <x:c r="A1297" t="str">
        <x:v>K Bouakkaz|2026-02-12</x:v>
      </x:c>
      <x:c r="B1297" s="888" t="n">
        <x:v>46065</x:v>
      </x:c>
      <x:c r="C1297" t="str">
        <x:v>K Bouakkaz</x:v>
      </x:c>
      <x:c r="D1297" t="str">
        <x:v>Permanent</x:v>
      </x:c>
      <x:c r="E1297" t="str">
        <x:v>Thurrock</x:v>
      </x:c>
      <x:c r="F1297" t="str">
        <x:v>Operative Porter</x:v>
      </x:c>
      <x:c r="G1297" t="str">
        <x:v>400320</x:v>
      </x:c>
      <x:c r="H1297" t="str">
        <x:v>Galliford Try Site Office</x:v>
      </x:c>
      <x:c r="I1297" s="22" t="n">
        <x:v>7</x:v>
      </x:c>
      <x:c r="J1297" t="str">
        <x:v>Worked</x:v>
      </x:c>
      <x:c r="K1297" t="str">
        <x:v>Employee 102725; home branch Thurrock; assigned role Operative Porter | Deployment branch: Thurrock | Actual role: Operative Porter | Jobs: 400320 | Customers: Galliford Try Site Office | Actual hours: 7.0; source records: 1</x:v>
      </x:c>
      <x:c r="L1297" t="str">
        <x:v>Include</x:v>
      </x:c>
      <x:c r="M1297"/>
      <x:c r="N1297"/>
    </x:row>
    <x:row r="1298">
      <x:c r="A1298" t="str">
        <x:v>K Bouakkaz|2026-02-13</x:v>
      </x:c>
      <x:c r="B1298" s="888" t="n">
        <x:v>46066</x:v>
      </x:c>
      <x:c r="C1298" t="str">
        <x:v>K Bouakkaz</x:v>
      </x:c>
      <x:c r="D1298" t="str">
        <x:v>Permanent</x:v>
      </x:c>
      <x:c r="E1298" t="str">
        <x:v>Thurrock</x:v>
      </x:c>
      <x:c r="F1298" t="str">
        <x:v>Operative Porter</x:v>
      </x:c>
      <x:c r="G1298" t="str">
        <x:v>399559</x:v>
      </x:c>
      <x:c r="H1298" t="str">
        <x:v>JP Morgan Limited</x:v>
      </x:c>
      <x:c r="I1298" s="22" t="n">
        <x:v>8.5</x:v>
      </x:c>
      <x:c r="J1298" t="str">
        <x:v>Worked</x:v>
      </x:c>
      <x:c r="K1298" t="str">
        <x:v>Employee 102725; home branch Thurrock; assigned role Operative Porter | Deployment branch: Thurrock | Actual role: Operative Porter | Jobs: 399559 | Customers: JP Morgan Limited | Actual hours: 8.5; source records: 1</x:v>
      </x:c>
      <x:c r="L1298" t="str">
        <x:v>Include</x:v>
      </x:c>
      <x:c r="M1298"/>
      <x:c r="N1298"/>
    </x:row>
    <x:row r="1299">
      <x:c r="A1299" t="str">
        <x:v>K Bouakkaz|2026-02-14</x:v>
      </x:c>
      <x:c r="B1299" s="888" t="n">
        <x:v>46067</x:v>
      </x:c>
      <x:c r="C1299" t="str">
        <x:v>K Bouakkaz</x:v>
      </x:c>
      <x:c r="D1299" t="str">
        <x:v>Permanent</x:v>
      </x:c>
      <x:c r="E1299" t="str">
        <x:v>Thurrock</x:v>
      </x:c>
      <x:c r="F1299" t="str">
        <x:v>Operative Porter</x:v>
      </x:c>
      <x:c r="G1299" t="str">
        <x:v>399559</x:v>
      </x:c>
      <x:c r="H1299" t="str">
        <x:v>JP Morgan Limited</x:v>
      </x:c>
      <x:c r="I1299" s="22" t="n">
        <x:v>8.5</x:v>
      </x:c>
      <x:c r="J1299" t="str">
        <x:v>Worked</x:v>
      </x:c>
      <x:c r="K1299" t="str">
        <x:v>Employee 102725; home branch Thurrock; assigned role Operative Porter | Deployment branch: Thurrock | Actual role: Operative Porter | Jobs: 399559 | Customers: JP Morgan Limited | Actual hours: 8.5; source records: 1</x:v>
      </x:c>
      <x:c r="L1299" t="str">
        <x:v>Include</x:v>
      </x:c>
      <x:c r="M1299"/>
      <x:c r="N1299"/>
    </x:row>
    <x:row r="1300">
      <x:c r="A1300" t="str">
        <x:v>K Bouakkaz|2026-02-16</x:v>
      </x:c>
      <x:c r="B1300" s="888" t="n">
        <x:v>46069</x:v>
      </x:c>
      <x:c r="C1300" t="str">
        <x:v>K Bouakkaz</x:v>
      </x:c>
      <x:c r="D1300" t="str">
        <x:v>Permanent</x:v>
      </x:c>
      <x:c r="E1300" t="str">
        <x:v>Thurrock</x:v>
      </x:c>
      <x:c r="F1300" t="str">
        <x:v>Operative Porter</x:v>
      </x:c>
      <x:c r="G1300" t="str">
        <x:v>399559</x:v>
      </x:c>
      <x:c r="H1300" t="str">
        <x:v>JP Morgan Limited</x:v>
      </x:c>
      <x:c r="I1300" s="22" t="n">
        <x:v>8.5</x:v>
      </x:c>
      <x:c r="J1300" t="str">
        <x:v>Worked</x:v>
      </x:c>
      <x:c r="K1300" t="str">
        <x:v>Employee 102725; home branch Thurrock; assigned role Operative Porter | Deployment branch: Thurrock | Actual role: Operative Porter | Jobs: 399559 | Customers: JP Morgan Limited | Actual hours: 8.5; source records: 1</x:v>
      </x:c>
      <x:c r="L1300" t="str">
        <x:v>Include</x:v>
      </x:c>
      <x:c r="M1300"/>
      <x:c r="N1300"/>
    </x:row>
    <x:row r="1301">
      <x:c r="A1301" t="str">
        <x:v>K Bouakkaz|2026-02-19</x:v>
      </x:c>
      <x:c r="B1301" s="888" t="n">
        <x:v>46072</x:v>
      </x:c>
      <x:c r="C1301" t="str">
        <x:v>K Bouakkaz</x:v>
      </x:c>
      <x:c r="D1301" t="str">
        <x:v>Permanent</x:v>
      </x:c>
      <x:c r="E1301" t="str">
        <x:v>Thurrock</x:v>
      </x:c>
      <x:c r="F1301" t="str">
        <x:v>Operative Porter</x:v>
      </x:c>
      <x:c r="G1301" t="str">
        <x:v>397391</x:v>
      </x:c>
      <x:c r="H1301" t="str">
        <x:v>Mensah/Ms Vivien</x:v>
      </x:c>
      <x:c r="I1301" s="22" t="n">
        <x:v>9</x:v>
      </x:c>
      <x:c r="J1301" t="str">
        <x:v>Worked</x:v>
      </x:c>
      <x:c r="K1301" t="str">
        <x:v>Employee 102725; home branch Thurrock; assigned role Operative Porter | Deployment branch: Thurrock | Actual role: Operative Porter | Jobs: 397391 | Customers: Mensah/Ms Vivien | Actual hours: 9.0; source records: 1</x:v>
      </x:c>
      <x:c r="L1301" t="str">
        <x:v>Include</x:v>
      </x:c>
      <x:c r="M1301"/>
      <x:c r="N1301"/>
    </x:row>
    <x:row r="1302">
      <x:c r="A1302" t="str">
        <x:v>K Bouakkaz|2026-02-21</x:v>
      </x:c>
      <x:c r="B1302" s="888" t="n">
        <x:v>46074</x:v>
      </x:c>
      <x:c r="C1302" t="str">
        <x:v>K Bouakkaz</x:v>
      </x:c>
      <x:c r="D1302" t="str">
        <x:v>Permanent</x:v>
      </x:c>
      <x:c r="E1302" t="str">
        <x:v>Thurrock</x:v>
      </x:c>
      <x:c r="F1302" t="str">
        <x:v>Operative Porter</x:v>
      </x:c>
      <x:c r="G1302" t="str">
        <x:v>396207A</x:v>
      </x:c>
      <x:c r="H1302" t="str">
        <x:v>Linklaters LLP</x:v>
      </x:c>
      <x:c r="I1302" s="22" t="n">
        <x:v>10.5</x:v>
      </x:c>
      <x:c r="J1302" t="str">
        <x:v>Worked</x:v>
      </x:c>
      <x:c r="K1302" t="str">
        <x:v>Employee 102725; home branch Thurrock; assigned role Operative Porter | Deployment branch: Thurrock | Actual role: Operative Porter | Jobs: 396207A | Customers: Linklaters LLP | Actual hours: 10.5; source records: 1</x:v>
      </x:c>
      <x:c r="L1302" t="str">
        <x:v>Include</x:v>
      </x:c>
      <x:c r="M1302"/>
      <x:c r="N1302"/>
    </x:row>
    <x:row r="1303">
      <x:c r="A1303" t="str">
        <x:v>K Bouakkaz|2026-02-22</x:v>
      </x:c>
      <x:c r="B1303" s="888" t="n">
        <x:v>46075</x:v>
      </x:c>
      <x:c r="C1303" t="str">
        <x:v>K Bouakkaz</x:v>
      </x:c>
      <x:c r="D1303" t="str">
        <x:v>Permanent</x:v>
      </x:c>
      <x:c r="E1303" t="str">
        <x:v>Thurrock</x:v>
      </x:c>
      <x:c r="F1303" t="str">
        <x:v>Operative Porter</x:v>
      </x:c>
      <x:c r="G1303" t="str">
        <x:v>396207A</x:v>
      </x:c>
      <x:c r="H1303" t="str">
        <x:v>Linklaters LLP</x:v>
      </x:c>
      <x:c r="I1303" s="22" t="n">
        <x:v>10.5</x:v>
      </x:c>
      <x:c r="J1303" t="str">
        <x:v>Worked</x:v>
      </x:c>
      <x:c r="K1303" t="str">
        <x:v>Employee 102725; home branch Thurrock; assigned role Operative Porter | Deployment branch: Thurrock | Actual role: Operative Porter | Jobs: 396207A | Customers: Linklaters LLP | Actual hours: 10.5; source records: 1</x:v>
      </x:c>
      <x:c r="L1303" t="str">
        <x:v>Include</x:v>
      </x:c>
      <x:c r="M1303"/>
      <x:c r="N1303"/>
    </x:row>
    <x:row r="1304">
      <x:c r="A1304" t="str">
        <x:v>K Bouakkaz|2026-02-23</x:v>
      </x:c>
      <x:c r="B1304" s="888" t="n">
        <x:v>46076</x:v>
      </x:c>
      <x:c r="C1304" t="str">
        <x:v>K Bouakkaz</x:v>
      </x:c>
      <x:c r="D1304" t="str">
        <x:v>Permanent</x:v>
      </x:c>
      <x:c r="E1304" t="str">
        <x:v>Thurrock</x:v>
      </x:c>
      <x:c r="F1304" t="str">
        <x:v>Operative Porter</x:v>
      </x:c>
      <x:c r="G1304" t="str">
        <x:v>398044</x:v>
      </x:c>
      <x:c r="H1304" t="str">
        <x:v>Brandon Library/Mr Brian</x:v>
      </x:c>
      <x:c r="I1304" s="22" t="n">
        <x:v>8</x:v>
      </x:c>
      <x:c r="J1304" t="str">
        <x:v>Worked</x:v>
      </x:c>
      <x:c r="K1304" t="str">
        <x:v>Employee 102725; home branch Thurrock; assigned role Operative Porter | Deployment branch: Thurrock | Actual role: Operative Porter | Jobs: 398044 | Customers: Brandon Library/Mr Brian | Actual hours: 8.0; source records: 1</x:v>
      </x:c>
      <x:c r="L1304" t="str">
        <x:v>Include</x:v>
      </x:c>
      <x:c r="M1304"/>
      <x:c r="N1304"/>
    </x:row>
    <x:row r="1305">
      <x:c r="A1305" t="str">
        <x:v>K Bouakkaz|2026-02-24</x:v>
      </x:c>
      <x:c r="B1305" s="888" t="n">
        <x:v>46077</x:v>
      </x:c>
      <x:c r="C1305" t="str">
        <x:v>K Bouakkaz</x:v>
      </x:c>
      <x:c r="D1305" t="str">
        <x:v>Permanent</x:v>
      </x:c>
      <x:c r="E1305" t="str">
        <x:v>Thurrock</x:v>
      </x:c>
      <x:c r="F1305" t="str">
        <x:v>Operative Porter</x:v>
      </x:c>
      <x:c r="G1305" t="str">
        <x:v>398044</x:v>
      </x:c>
      <x:c r="H1305" t="str">
        <x:v>Brandon Library/Mr Brian</x:v>
      </x:c>
      <x:c r="I1305" s="22" t="n">
        <x:v>8</x:v>
      </x:c>
      <x:c r="J1305" t="str">
        <x:v>Worked</x:v>
      </x:c>
      <x:c r="K1305" t="str">
        <x:v>Employee 102725; home branch Thurrock; assigned role Operative Porter | Deployment branch: Thurrock | Actual role: Operative Porter | Jobs: 398044 | Customers: Brandon Library/Mr Brian | Actual hours: 8.0; source records: 1</x:v>
      </x:c>
      <x:c r="L1305" t="str">
        <x:v>Include</x:v>
      </x:c>
      <x:c r="M1305"/>
      <x:c r="N1305"/>
    </x:row>
    <x:row r="1306">
      <x:c r="A1306" t="str">
        <x:v>K Bouakkaz|2026-02-26</x:v>
      </x:c>
      <x:c r="B1306" s="888" t="n">
        <x:v>46079</x:v>
      </x:c>
      <x:c r="C1306" t="str">
        <x:v>K Bouakkaz</x:v>
      </x:c>
      <x:c r="D1306" t="str">
        <x:v>Permanent</x:v>
      </x:c>
      <x:c r="E1306" t="str">
        <x:v>Thurrock</x:v>
      </x:c>
      <x:c r="F1306" t="str">
        <x:v>Operative Porter</x:v>
      </x:c>
      <x:c r="G1306" t="str">
        <x:v>396207A</x:v>
      </x:c>
      <x:c r="H1306" t="str">
        <x:v>Linklaters LLP</x:v>
      </x:c>
      <x:c r="I1306" s="22" t="n">
        <x:v>9.5</x:v>
      </x:c>
      <x:c r="J1306" t="str">
        <x:v>Worked</x:v>
      </x:c>
      <x:c r="K1306" t="str">
        <x:v>Employee 102725; home branch Thurrock; assigned role Operative Porter | Deployment branch: Thurrock | Actual role: Operative Porter | Jobs: 396207A | Customers: Linklaters LLP | Actual hours: 9.5; source records: 1</x:v>
      </x:c>
      <x:c r="L1306" t="str">
        <x:v>Include</x:v>
      </x:c>
      <x:c r="M1306"/>
      <x:c r="N1306"/>
    </x:row>
    <x:row r="1307">
      <x:c r="A1307" t="str">
        <x:v>K Bouakkaz|2026-02-27</x:v>
      </x:c>
      <x:c r="B1307" s="888" t="n">
        <x:v>46080</x:v>
      </x:c>
      <x:c r="C1307" t="str">
        <x:v>K Bouakkaz</x:v>
      </x:c>
      <x:c r="D1307" t="str">
        <x:v>Permanent</x:v>
      </x:c>
      <x:c r="E1307" t="str">
        <x:v>Thurrock</x:v>
      </x:c>
      <x:c r="F1307" t="str">
        <x:v>Operative Porter</x:v>
      </x:c>
      <x:c r="G1307" t="str">
        <x:v>400366</x:v>
      </x:c>
      <x:c r="H1307" t="str">
        <x:v>JP Morgan Limited</x:v>
      </x:c>
      <x:c r="I1307" s="22" t="n">
        <x:v>8.5</x:v>
      </x:c>
      <x:c r="J1307" t="str">
        <x:v>Worked</x:v>
      </x:c>
      <x:c r="K1307" t="str">
        <x:v>Employee 102725; home branch Thurrock; assigned role Operative Porter | Deployment branch: Thurrock | Actual role: Operative Porter | Jobs: 400366 | Customers: JP Morgan Limited | Actual hours: 8.5; source records: 1</x:v>
      </x:c>
      <x:c r="L1307" t="str">
        <x:v>Include</x:v>
      </x:c>
      <x:c r="M1307"/>
      <x:c r="N1307"/>
    </x:row>
    <x:row r="1308">
      <x:c r="A1308" t="str">
        <x:v>K Ford|2026-02-02</x:v>
      </x:c>
      <x:c r="B1308" s="888" t="n">
        <x:v>46055</x:v>
      </x:c>
      <x:c r="C1308" t="str">
        <x:v>K Ford</x:v>
      </x:c>
      <x:c r="D1308" t="str">
        <x:v>Permanent</x:v>
      </x:c>
      <x:c r="E1308" t="str">
        <x:v>Thurrock</x:v>
      </x:c>
      <x:c r="F1308" t="str">
        <x:v>Operative Skilled</x:v>
      </x:c>
      <x:c r="G1308" t="str">
        <x:v>399963</x:v>
      </x:c>
      <x:c r="H1308" t="str">
        <x:v>HSBC/JLL</x:v>
      </x:c>
      <x:c r="I1308" s="22" t="n">
        <x:v>17</x:v>
      </x:c>
      <x:c r="J1308" t="str">
        <x:v>Worked — 2 records</x:v>
      </x:c>
      <x:c r="K1308" t="str">
        <x:v>Employee 103012; home branch Thurrock; assigned role Operative Skilled | Deployment branch: Thurrock | Actual role: Operative Porter, Operative Skilled | Jobs: 399963 | Customers: HSBC/JLL | Actual hours: 17.0; source records: 2</x:v>
      </x:c>
      <x:c r="L1308" t="str">
        <x:v>Include</x:v>
      </x:c>
      <x:c r="M1308"/>
      <x:c r="N1308"/>
    </x:row>
    <x:row r="1309">
      <x:c r="A1309" t="str">
        <x:v>K Ford|2026-02-03</x:v>
      </x:c>
      <x:c r="B1309" s="888" t="n">
        <x:v>46056</x:v>
      </x:c>
      <x:c r="C1309" t="str">
        <x:v>K Ford</x:v>
      </x:c>
      <x:c r="D1309" t="str">
        <x:v>Permanent</x:v>
      </x:c>
      <x:c r="E1309" t="str">
        <x:v>Thurrock</x:v>
      </x:c>
      <x:c r="F1309" t="str">
        <x:v>Operative Skilled</x:v>
      </x:c>
      <x:c r="G1309" t="str">
        <x:v>399963, 399526</x:v>
      </x:c>
      <x:c r="H1309" t="str">
        <x:v>HSBC/JLL; Knotel UK Ltd</x:v>
      </x:c>
      <x:c r="I1309" s="22" t="n">
        <x:v>17</x:v>
      </x:c>
      <x:c r="J1309" t="str">
        <x:v>Worked — 2 records</x:v>
      </x:c>
      <x:c r="K1309" t="str">
        <x:v>Employee 103012; home branch Thurrock; assigned role Operative Skilled | Deployment branch: Thurrock | Actual role: Operative Porter, Operative Skilled | Jobs: 399963, 399526 | Customers: HSBC/JLL; Knotel UK Ltd | Actual hours: 17.0; source records: 2</x:v>
      </x:c>
      <x:c r="L1309" t="str">
        <x:v>Include</x:v>
      </x:c>
      <x:c r="M1309"/>
      <x:c r="N1309"/>
    </x:row>
    <x:row r="1310">
      <x:c r="A1310" t="str">
        <x:v>K Ford|2026-02-04</x:v>
      </x:c>
      <x:c r="B1310" s="888" t="n">
        <x:v>46057</x:v>
      </x:c>
      <x:c r="C1310" t="str">
        <x:v>K Ford</x:v>
      </x:c>
      <x:c r="D1310" t="str">
        <x:v>Permanent</x:v>
      </x:c>
      <x:c r="E1310" t="str">
        <x:v>Thurrock</x:v>
      </x:c>
      <x:c r="F1310" t="str">
        <x:v>Operative Skilled</x:v>
      </x:c>
      <x:c r="G1310" t="str">
        <x:v>399526</x:v>
      </x:c>
      <x:c r="H1310" t="str">
        <x:v>Knotel UK Ltd</x:v>
      </x:c>
      <x:c r="I1310" s="22" t="n">
        <x:v>8</x:v>
      </x:c>
      <x:c r="J1310" t="str">
        <x:v>Worked</x:v>
      </x:c>
      <x:c r="K1310" t="str">
        <x:v>Employee 103012; home branch Thurrock; assigned role Operative Skilled | Deployment branch: Thurrock | Actual role: Operative Skilled | Jobs: 399526 | Customers: Knotel UK Ltd | Actual hours: 8.0; source records: 1</x:v>
      </x:c>
      <x:c r="L1310" t="str">
        <x:v>Include</x:v>
      </x:c>
      <x:c r="M1310"/>
      <x:c r="N1310"/>
    </x:row>
    <x:row r="1311">
      <x:c r="A1311" t="str">
        <x:v>K Ford|2026-02-09</x:v>
      </x:c>
      <x:c r="B1311" s="888" t="n">
        <x:v>46062</x:v>
      </x:c>
      <x:c r="C1311" t="str">
        <x:v>K Ford</x:v>
      </x:c>
      <x:c r="D1311" t="str">
        <x:v>Permanent</x:v>
      </x:c>
      <x:c r="E1311" t="str">
        <x:v>Thurrock</x:v>
      </x:c>
      <x:c r="F1311" t="str">
        <x:v>Operative Skilled</x:v>
      </x:c>
      <x:c r="G1311" t="str">
        <x:v>399493</x:v>
      </x:c>
      <x:c r="H1311" t="str">
        <x:v>Knotel UK Ltd</x:v>
      </x:c>
      <x:c r="I1311" s="22" t="n">
        <x:v>10</x:v>
      </x:c>
      <x:c r="J1311" t="str">
        <x:v>Worked</x:v>
      </x:c>
      <x:c r="K1311" t="str">
        <x:v>Employee 103012; home branch Thurrock; assigned role Operative Skilled | Deployment branch: Thurrock | Actual role: Operative Skilled | Jobs: 399493 | Customers: Knotel UK Ltd | Actual hours: 10.0; source records: 1</x:v>
      </x:c>
      <x:c r="L1311" t="str">
        <x:v>Include</x:v>
      </x:c>
      <x:c r="M1311"/>
      <x:c r="N1311"/>
    </x:row>
    <x:row r="1312">
      <x:c r="A1312" t="str">
        <x:v>K Ford|2026-02-10</x:v>
      </x:c>
      <x:c r="B1312" s="888" t="n">
        <x:v>46063</x:v>
      </x:c>
      <x:c r="C1312" t="str">
        <x:v>K Ford</x:v>
      </x:c>
      <x:c r="D1312" t="str">
        <x:v>Permanent</x:v>
      </x:c>
      <x:c r="E1312" t="str">
        <x:v>Thurrock</x:v>
      </x:c>
      <x:c r="F1312" t="str">
        <x:v>Operative Skilled</x:v>
      </x:c>
      <x:c r="G1312" t="str">
        <x:v>399493</x:v>
      </x:c>
      <x:c r="H1312" t="str">
        <x:v>Knotel UK Ltd</x:v>
      </x:c>
      <x:c r="I1312" s="22" t="n">
        <x:v>10.5</x:v>
      </x:c>
      <x:c r="J1312" t="str">
        <x:v>Worked</x:v>
      </x:c>
      <x:c r="K1312" t="str">
        <x:v>Employee 103012; home branch Thurrock; assigned role Operative Skilled | Deployment branch: Thurrock | Actual role: Operative Skilled | Jobs: 399493 | Customers: Knotel UK Ltd | Actual hours: 10.5; source records: 1</x:v>
      </x:c>
      <x:c r="L1312" t="str">
        <x:v>Include</x:v>
      </x:c>
      <x:c r="M1312"/>
      <x:c r="N1312"/>
    </x:row>
    <x:row r="1313">
      <x:c r="A1313" t="str">
        <x:v>K Ford|2026-02-11</x:v>
      </x:c>
      <x:c r="B1313" s="888" t="n">
        <x:v>46064</x:v>
      </x:c>
      <x:c r="C1313" t="str">
        <x:v>K Ford</x:v>
      </x:c>
      <x:c r="D1313" t="str">
        <x:v>Permanent</x:v>
      </x:c>
      <x:c r="E1313" t="str">
        <x:v>Thurrock</x:v>
      </x:c>
      <x:c r="F1313" t="str">
        <x:v>Operative Skilled</x:v>
      </x:c>
      <x:c r="G1313" t="str">
        <x:v>399819</x:v>
      </x:c>
      <x:c r="H1313" t="str">
        <x:v>Troy/Mr Patrick</x:v>
      </x:c>
      <x:c r="I1313" s="22" t="n">
        <x:v>9</x:v>
      </x:c>
      <x:c r="J1313" t="str">
        <x:v>Worked</x:v>
      </x:c>
      <x:c r="K1313" t="str">
        <x:v>Employee 103012; home branch Thurrock; assigned role Operative Skilled | Deployment branch: Thurrock | Actual role: Operative Skilled | Jobs: 399819 | Customers: Troy/Mr Patrick | Actual hours: 9.0; source records: 1</x:v>
      </x:c>
      <x:c r="L1313" t="str">
        <x:v>Include</x:v>
      </x:c>
      <x:c r="M1313"/>
      <x:c r="N1313"/>
    </x:row>
    <x:row r="1314">
      <x:c r="A1314" t="str">
        <x:v>K Ford|2026-02-12</x:v>
      </x:c>
      <x:c r="B1314" s="888" t="n">
        <x:v>46065</x:v>
      </x:c>
      <x:c r="C1314" t="str">
        <x:v>K Ford</x:v>
      </x:c>
      <x:c r="D1314" t="str">
        <x:v>Permanent</x:v>
      </x:c>
      <x:c r="E1314" t="str">
        <x:v>Thurrock</x:v>
      </x:c>
      <x:c r="F1314" t="str">
        <x:v>Operative Skilled</x:v>
      </x:c>
      <x:c r="G1314" t="str">
        <x:v>396803</x:v>
      </x:c>
      <x:c r="H1314" t="str">
        <x:v>Ismael/Mr Hussein</x:v>
      </x:c>
      <x:c r="I1314" s="22" t="n">
        <x:v>7</x:v>
      </x:c>
      <x:c r="J1314" t="str">
        <x:v>Worked</x:v>
      </x:c>
      <x:c r="K1314" t="str">
        <x:v>Employee 103012; home branch Thurrock; assigned role Operative Skilled | Deployment branch: Thurrock | Actual role: Operative Skilled | Jobs: 396803 | Customers: Ismael/Mr Hussein | Actual hours: 7.0; source records: 1</x:v>
      </x:c>
      <x:c r="L1314" t="str">
        <x:v>Include</x:v>
      </x:c>
      <x:c r="M1314"/>
      <x:c r="N1314"/>
    </x:row>
    <x:row r="1315">
      <x:c r="A1315" t="str">
        <x:v>K Ford|2026-02-13</x:v>
      </x:c>
      <x:c r="B1315" s="888" t="n">
        <x:v>46066</x:v>
      </x:c>
      <x:c r="C1315" t="str">
        <x:v>K Ford</x:v>
      </x:c>
      <x:c r="D1315" t="str">
        <x:v>Permanent</x:v>
      </x:c>
      <x:c r="E1315" t="str">
        <x:v>Thurrock</x:v>
      </x:c>
      <x:c r="F1315" t="str">
        <x:v>Operative Skilled</x:v>
      </x:c>
      <x:c r="G1315" t="str">
        <x:v>399051</x:v>
      </x:c>
      <x:c r="H1315" t="str">
        <x:v>CDER Group Ltd</x:v>
      </x:c>
      <x:c r="I1315" s="22" t="n">
        <x:v>11.5</x:v>
      </x:c>
      <x:c r="J1315" t="str">
        <x:v>Worked</x:v>
      </x:c>
      <x:c r="K1315" t="str">
        <x:v>Employee 103012; home branch Thurrock; assigned role Operative Skilled | Deployment branch: Thurrock | Actual role: Operative Skilled | Jobs: 399051 | Customers: CDER Group Ltd | Actual hours: 11.5; source records: 1</x:v>
      </x:c>
      <x:c r="L1315" t="str">
        <x:v>Include</x:v>
      </x:c>
      <x:c r="M1315"/>
      <x:c r="N1315"/>
    </x:row>
    <x:row r="1316">
      <x:c r="A1316" t="str">
        <x:v>K Ford|2026-02-14</x:v>
      </x:c>
      <x:c r="B1316" s="888" t="n">
        <x:v>46067</x:v>
      </x:c>
      <x:c r="C1316" t="str">
        <x:v>K Ford</x:v>
      </x:c>
      <x:c r="D1316" t="str">
        <x:v>Permanent</x:v>
      </x:c>
      <x:c r="E1316" t="str">
        <x:v>Thurrock</x:v>
      </x:c>
      <x:c r="F1316" t="str">
        <x:v>Operative Skilled</x:v>
      </x:c>
      <x:c r="G1316" t="str">
        <x:v>399051</x:v>
      </x:c>
      <x:c r="H1316" t="str">
        <x:v>CDER Group Ltd</x:v>
      </x:c>
      <x:c r="I1316" s="22" t="n">
        <x:v>9</x:v>
      </x:c>
      <x:c r="J1316" t="str">
        <x:v>Worked</x:v>
      </x:c>
      <x:c r="K1316" t="str">
        <x:v>Employee 103012; home branch Thurrock; assigned role Operative Skilled | Deployment branch: Thurrock | Actual role: Operative Skilled | Jobs: 399051 | Customers: CDER Group Ltd | Actual hours: 9.0; source records: 1</x:v>
      </x:c>
      <x:c r="L1316" t="str">
        <x:v>Include</x:v>
      </x:c>
      <x:c r="M1316"/>
      <x:c r="N1316"/>
    </x:row>
    <x:row r="1317">
      <x:c r="A1317" t="str">
        <x:v>K Ford|2026-02-16</x:v>
      </x:c>
      <x:c r="B1317" s="888" t="n">
        <x:v>46069</x:v>
      </x:c>
      <x:c r="C1317" t="str">
        <x:v>K Ford</x:v>
      </x:c>
      <x:c r="D1317" t="str">
        <x:v>Permanent</x:v>
      </x:c>
      <x:c r="E1317" t="str">
        <x:v>Thurrock</x:v>
      </x:c>
      <x:c r="F1317" t="str">
        <x:v>Operative Skilled</x:v>
      </x:c>
      <x:c r="G1317" t="str">
        <x:v>399051</x:v>
      </x:c>
      <x:c r="H1317" t="str">
        <x:v>CDER Group Ltd</x:v>
      </x:c>
      <x:c r="I1317" s="22" t="n">
        <x:v>8</x:v>
      </x:c>
      <x:c r="J1317" t="str">
        <x:v>Worked</x:v>
      </x:c>
      <x:c r="K1317" t="str">
        <x:v>Employee 103012; home branch Thurrock; assigned role Operative Skilled | Deployment branch: Thurrock | Actual role: Operative Skilled | Jobs: 399051 | Customers: CDER Group Ltd | Actual hours: 8.0; source records: 1</x:v>
      </x:c>
      <x:c r="L1317" t="str">
        <x:v>Include</x:v>
      </x:c>
      <x:c r="M1317"/>
      <x:c r="N1317"/>
    </x:row>
    <x:row r="1318">
      <x:c r="A1318" t="str">
        <x:v>K Ford|2026-02-17</x:v>
      </x:c>
      <x:c r="B1318" s="888" t="n">
        <x:v>46070</x:v>
      </x:c>
      <x:c r="C1318" t="str">
        <x:v>K Ford</x:v>
      </x:c>
      <x:c r="D1318" t="str">
        <x:v>Permanent</x:v>
      </x:c>
      <x:c r="E1318" t="str">
        <x:v>Thurrock</x:v>
      </x:c>
      <x:c r="F1318" t="str">
        <x:v>Operative Skilled</x:v>
      </x:c>
      <x:c r="G1318" t="str">
        <x:v>396204</x:v>
      </x:c>
      <x:c r="H1318" t="str">
        <x:v>Knotel UK Ltd</x:v>
      </x:c>
      <x:c r="I1318" s="22" t="n">
        <x:v>9</x:v>
      </x:c>
      <x:c r="J1318" t="str">
        <x:v>Worked</x:v>
      </x:c>
      <x:c r="K1318" t="str">
        <x:v>Employee 103012; home branch Thurrock; assigned role Operative Skilled | Deployment branch: Thurrock | Actual role: Operative Skilled | Jobs: 396204 | Customers: Knotel UK Ltd | Actual hours: 9.0; source records: 1</x:v>
      </x:c>
      <x:c r="L1318" t="str">
        <x:v>Include</x:v>
      </x:c>
      <x:c r="M1318"/>
      <x:c r="N1318"/>
    </x:row>
    <x:row r="1319">
      <x:c r="A1319" t="str">
        <x:v>K Ford|2026-02-18</x:v>
      </x:c>
      <x:c r="B1319" s="888" t="n">
        <x:v>46071</x:v>
      </x:c>
      <x:c r="C1319" t="str">
        <x:v>K Ford</x:v>
      </x:c>
      <x:c r="D1319" t="str">
        <x:v>Permanent</x:v>
      </x:c>
      <x:c r="E1319" t="str">
        <x:v>Thurrock</x:v>
      </x:c>
      <x:c r="F1319" t="str">
        <x:v>Operative Skilled</x:v>
      </x:c>
      <x:c r="G1319" t="str">
        <x:v>400266</x:v>
      </x:c>
      <x:c r="H1319" t="str">
        <x:v>Finch &amp; Partners</x:v>
      </x:c>
      <x:c r="I1319" s="22" t="n">
        <x:v>9</x:v>
      </x:c>
      <x:c r="J1319" t="str">
        <x:v>Worked</x:v>
      </x:c>
      <x:c r="K1319" t="str">
        <x:v>Employee 103012; home branch Thurrock; assigned role Operative Skilled | Deployment branch: Thurrock | Actual role: Operative Skilled | Jobs: 400266 | Customers: Finch &amp; Partners | Actual hours: 9.0; source records: 1</x:v>
      </x:c>
      <x:c r="L1319" t="str">
        <x:v>Include</x:v>
      </x:c>
      <x:c r="M1319"/>
      <x:c r="N1319"/>
    </x:row>
    <x:row r="1320">
      <x:c r="A1320" t="str">
        <x:v>K Ford|2026-02-19</x:v>
      </x:c>
      <x:c r="B1320" s="888" t="n">
        <x:v>46072</x:v>
      </x:c>
      <x:c r="C1320" t="str">
        <x:v>K Ford</x:v>
      </x:c>
      <x:c r="D1320" t="str">
        <x:v>Permanent</x:v>
      </x:c>
      <x:c r="E1320" t="str">
        <x:v>Thurrock</x:v>
      </x:c>
      <x:c r="F1320" t="str">
        <x:v>Operative Skilled</x:v>
      </x:c>
      <x:c r="G1320" t="str">
        <x:v>399928</x:v>
      </x:c>
      <x:c r="H1320" t="str">
        <x:v>UBS Investment Bank</x:v>
      </x:c>
      <x:c r="I1320" s="22" t="n">
        <x:v>7</x:v>
      </x:c>
      <x:c r="J1320" t="str">
        <x:v>Worked</x:v>
      </x:c>
      <x:c r="K1320" t="str">
        <x:v>Employee 103012; home branch Thurrock; assigned role Operative Skilled | Deployment branch: Thurrock | Actual role: Operative Skilled | Jobs: 399928 | Customers: UBS Investment Bank | Actual hours: 7.0; source records: 1</x:v>
      </x:c>
      <x:c r="L1320" t="str">
        <x:v>Include</x:v>
      </x:c>
      <x:c r="M1320"/>
      <x:c r="N1320"/>
    </x:row>
    <x:row r="1321">
      <x:c r="A1321" t="str">
        <x:v>K Ford|2026-02-20</x:v>
      </x:c>
      <x:c r="B1321" s="888" t="n">
        <x:v>46073</x:v>
      </x:c>
      <x:c r="C1321" t="str">
        <x:v>K Ford</x:v>
      </x:c>
      <x:c r="D1321" t="str">
        <x:v>Permanent</x:v>
      </x:c>
      <x:c r="E1321" t="str">
        <x:v>Thurrock</x:v>
      </x:c>
      <x:c r="F1321" t="str">
        <x:v>Operative Skilled</x:v>
      </x:c>
      <x:c r="G1321" t="str">
        <x:v>397016</x:v>
      </x:c>
      <x:c r="H1321" t="str">
        <x:v>Abu Egheomwanre</x:v>
      </x:c>
      <x:c r="I1321" s="22" t="n">
        <x:v>9.75</x:v>
      </x:c>
      <x:c r="J1321" t="str">
        <x:v>Worked</x:v>
      </x:c>
      <x:c r="K1321" t="str">
        <x:v>Employee 103012; home branch Thurrock; assigned role Operative Skilled | Deployment branch: Thurrock | Actual role: Operative Skilled | Jobs: 397016 | Customers: Abu Egheomwanre | Actual hours: 9.8; source records: 1</x:v>
      </x:c>
      <x:c r="L1321" t="str">
        <x:v>Include</x:v>
      </x:c>
      <x:c r="M1321"/>
      <x:c r="N1321"/>
    </x:row>
    <x:row r="1322">
      <x:c r="A1322" t="str">
        <x:v>K Ford|2026-02-21</x:v>
      </x:c>
      <x:c r="B1322" s="888" t="n">
        <x:v>46074</x:v>
      </x:c>
      <x:c r="C1322" t="str">
        <x:v>K Ford</x:v>
      </x:c>
      <x:c r="D1322" t="str">
        <x:v>Permanent</x:v>
      </x:c>
      <x:c r="E1322" t="str">
        <x:v>Thurrock</x:v>
      </x:c>
      <x:c r="F1322" t="str">
        <x:v>Operative Skilled</x:v>
      </x:c>
      <x:c r="G1322" t="str">
        <x:v>400150</x:v>
      </x:c>
      <x:c r="H1322" t="str">
        <x:v>Cooke, Young &amp; Keidan LLP</x:v>
      </x:c>
      <x:c r="I1322" s="22" t="n">
        <x:v>8</x:v>
      </x:c>
      <x:c r="J1322" t="str">
        <x:v>Worked</x:v>
      </x:c>
      <x:c r="K1322" t="str">
        <x:v>Employee 103012; home branch Thurrock; assigned role Operative Skilled | Deployment branch: Thurrock | Actual role: Operative Skilled | Jobs: 400150 | Customers: Cooke, Young &amp; Keidan LLP | Actual hours: 8.0; source records: 1</x:v>
      </x:c>
      <x:c r="L1322" t="str">
        <x:v>Include</x:v>
      </x:c>
      <x:c r="M1322"/>
      <x:c r="N1322"/>
    </x:row>
    <x:row r="1323">
      <x:c r="A1323" t="str">
        <x:v>K Ford|2026-02-22</x:v>
      </x:c>
      <x:c r="B1323" s="888" t="n">
        <x:v>46075</x:v>
      </x:c>
      <x:c r="C1323" t="str">
        <x:v>K Ford</x:v>
      </x:c>
      <x:c r="D1323" t="str">
        <x:v>Permanent</x:v>
      </x:c>
      <x:c r="E1323" t="str">
        <x:v>Thurrock</x:v>
      </x:c>
      <x:c r="F1323" t="str">
        <x:v>Operative Skilled</x:v>
      </x:c>
      <x:c r="G1323" t="str">
        <x:v>400150</x:v>
      </x:c>
      <x:c r="H1323" t="str">
        <x:v>Cooke, Young &amp; Keidan LLP</x:v>
      </x:c>
      <x:c r="I1323" s="22" t="n">
        <x:v>8</x:v>
      </x:c>
      <x:c r="J1323" t="str">
        <x:v>Worked</x:v>
      </x:c>
      <x:c r="K1323" t="str">
        <x:v>Employee 103012; home branch Thurrock; assigned role Operative Skilled | Deployment branch: Thurrock | Actual role: Operative Skilled | Jobs: 400150 | Customers: Cooke, Young &amp; Keidan LLP | Actual hours: 8.0; source records: 1</x:v>
      </x:c>
      <x:c r="L1323" t="str">
        <x:v>Include</x:v>
      </x:c>
      <x:c r="M1323"/>
      <x:c r="N1323"/>
    </x:row>
    <x:row r="1324">
      <x:c r="A1324" t="str">
        <x:v>K Ford|2026-02-23</x:v>
      </x:c>
      <x:c r="B1324" s="888" t="n">
        <x:v>46076</x:v>
      </x:c>
      <x:c r="C1324" t="str">
        <x:v>K Ford</x:v>
      </x:c>
      <x:c r="D1324" t="str">
        <x:v>Permanent</x:v>
      </x:c>
      <x:c r="E1324" t="str">
        <x:v>Thurrock</x:v>
      </x:c>
      <x:c r="F1324" t="str">
        <x:v>Operative Skilled</x:v>
      </x:c>
      <x:c r="G1324" t="str">
        <x:v>398044</x:v>
      </x:c>
      <x:c r="H1324" t="str">
        <x:v>Brandon Library/Mr Brian</x:v>
      </x:c>
      <x:c r="I1324" s="22" t="n">
        <x:v>8</x:v>
      </x:c>
      <x:c r="J1324" t="str">
        <x:v>Worked</x:v>
      </x:c>
      <x:c r="K1324" t="str">
        <x:v>Employee 103012; home branch Thurrock; assigned role Operative Skilled | Deployment branch: Thurrock | Actual role: Operative Skilled | Jobs: 398044 | Customers: Brandon Library/Mr Brian | Actual hours: 8.0; source records: 1</x:v>
      </x:c>
      <x:c r="L1324" t="str">
        <x:v>Include</x:v>
      </x:c>
      <x:c r="M1324"/>
      <x:c r="N1324"/>
    </x:row>
    <x:row r="1325">
      <x:c r="A1325" t="str">
        <x:v>K Ford|2026-02-24</x:v>
      </x:c>
      <x:c r="B1325" s="888" t="n">
        <x:v>46077</x:v>
      </x:c>
      <x:c r="C1325" t="str">
        <x:v>K Ford</x:v>
      </x:c>
      <x:c r="D1325" t="str">
        <x:v>Permanent</x:v>
      </x:c>
      <x:c r="E1325" t="str">
        <x:v>Thurrock</x:v>
      </x:c>
      <x:c r="F1325" t="str">
        <x:v>Operative Skilled</x:v>
      </x:c>
      <x:c r="G1325" t="str">
        <x:v>398044</x:v>
      </x:c>
      <x:c r="H1325" t="str">
        <x:v>Brandon Library/Mr Brian</x:v>
      </x:c>
      <x:c r="I1325" s="22" t="n">
        <x:v>8</x:v>
      </x:c>
      <x:c r="J1325" t="str">
        <x:v>Worked</x:v>
      </x:c>
      <x:c r="K1325" t="str">
        <x:v>Employee 103012; home branch Thurrock; assigned role Operative Skilled | Deployment branch: Thurrock | Actual role: Operative Skilled | Jobs: 398044 | Customers: Brandon Library/Mr Brian | Actual hours: 8.0; source records: 1</x:v>
      </x:c>
      <x:c r="L1325" t="str">
        <x:v>Include</x:v>
      </x:c>
      <x:c r="M1325"/>
      <x:c r="N1325"/>
    </x:row>
    <x:row r="1326">
      <x:c r="A1326" t="str">
        <x:v>K Ford|2026-02-25</x:v>
      </x:c>
      <x:c r="B1326" s="888" t="n">
        <x:v>46078</x:v>
      </x:c>
      <x:c r="C1326" t="str">
        <x:v>K Ford</x:v>
      </x:c>
      <x:c r="D1326" t="str">
        <x:v>Permanent</x:v>
      </x:c>
      <x:c r="E1326" t="str">
        <x:v>Thurrock</x:v>
      </x:c>
      <x:c r="F1326" t="str">
        <x:v>Operative Skilled</x:v>
      </x:c>
      <x:c r="G1326" t="str">
        <x:v>398522</x:v>
      </x:c>
      <x:c r="H1326" t="str">
        <x:v>Brandon Library Youth Club/Tina</x:v>
      </x:c>
      <x:c r="I1326" s="22" t="n">
        <x:v>8</x:v>
      </x:c>
      <x:c r="J1326" t="str">
        <x:v>Worked</x:v>
      </x:c>
      <x:c r="K1326" t="str">
        <x:v>Employee 103012; home branch Thurrock; assigned role Operative Skilled | Deployment branch: Thurrock | Actual role: Operative Skilled | Jobs: 398522 | Customers: Brandon Library Youth Club/Tina | Actual hours: 8.0; source records: 1</x:v>
      </x:c>
      <x:c r="L1326" t="str">
        <x:v>Include</x:v>
      </x:c>
      <x:c r="M1326"/>
      <x:c r="N1326"/>
    </x:row>
    <x:row r="1327">
      <x:c r="A1327" t="str">
        <x:v>K Ford|2026-02-26</x:v>
      </x:c>
      <x:c r="B1327" s="888" t="n">
        <x:v>46079</x:v>
      </x:c>
      <x:c r="C1327" t="str">
        <x:v>K Ford</x:v>
      </x:c>
      <x:c r="D1327" t="str">
        <x:v>Permanent</x:v>
      </x:c>
      <x:c r="E1327" t="str">
        <x:v>Thurrock</x:v>
      </x:c>
      <x:c r="F1327" t="str">
        <x:v>Operative Skilled</x:v>
      </x:c>
      <x:c r="G1327" t="str">
        <x:v>396637</x:v>
      </x:c>
      <x:c r="H1327" t="str">
        <x:v>Olarewaju/Abel</x:v>
      </x:c>
      <x:c r="I1327" s="22" t="n">
        <x:v>8</x:v>
      </x:c>
      <x:c r="J1327" t="str">
        <x:v>Worked</x:v>
      </x:c>
      <x:c r="K1327" t="str">
        <x:v>Employee 103012; home branch Thurrock; assigned role Operative Skilled | Deployment branch: Thurrock | Actual role: Operative Skilled | Jobs: 396637 | Customers: Olarewaju/Abel | Actual hours: 8.0; source records: 1</x:v>
      </x:c>
      <x:c r="L1327" t="str">
        <x:v>Include</x:v>
      </x:c>
      <x:c r="M1327"/>
      <x:c r="N1327"/>
    </x:row>
    <x:row r="1328">
      <x:c r="A1328" t="str">
        <x:v>K Ford|2026-02-27</x:v>
      </x:c>
      <x:c r="B1328" s="888" t="n">
        <x:v>46080</x:v>
      </x:c>
      <x:c r="C1328" t="str">
        <x:v>K Ford</x:v>
      </x:c>
      <x:c r="D1328" t="str">
        <x:v>Permanent</x:v>
      </x:c>
      <x:c r="E1328" t="str">
        <x:v>Thurrock</x:v>
      </x:c>
      <x:c r="F1328" t="str">
        <x:v>Operative Skilled</x:v>
      </x:c>
      <x:c r="G1328" t="str">
        <x:v>398171</x:v>
      </x:c>
      <x:c r="H1328" t="str">
        <x:v>Two Sigma</x:v>
      </x:c>
      <x:c r="I1328" s="22" t="n">
        <x:v>13</x:v>
      </x:c>
      <x:c r="J1328" t="str">
        <x:v>Worked</x:v>
      </x:c>
      <x:c r="K1328" t="str">
        <x:v>Employee 103012; home branch Thurrock; assigned role Operative Skilled | Deployment branch: Thurrock | Actual role: Operative Skilled | Jobs: 398171 | Customers: Two Sigma | Actual hours: 13.0; source records: 1</x:v>
      </x:c>
      <x:c r="L1328" t="str">
        <x:v>Include</x:v>
      </x:c>
      <x:c r="M1328"/>
      <x:c r="N1328"/>
    </x:row>
    <x:row r="1329">
      <x:c r="A1329" t="str">
        <x:v>K Ford|2026-02-28</x:v>
      </x:c>
      <x:c r="B1329" s="888" t="n">
        <x:v>46081</x:v>
      </x:c>
      <x:c r="C1329" t="str">
        <x:v>K Ford</x:v>
      </x:c>
      <x:c r="D1329" t="str">
        <x:v>Permanent</x:v>
      </x:c>
      <x:c r="E1329" t="str">
        <x:v>Thurrock</x:v>
      </x:c>
      <x:c r="F1329" t="str">
        <x:v>Operative Skilled</x:v>
      </x:c>
      <x:c r="G1329" t="str">
        <x:v>400150</x:v>
      </x:c>
      <x:c r="H1329" t="str">
        <x:v>Cooke, Young &amp; Keidan LLP</x:v>
      </x:c>
      <x:c r="I1329" s="22" t="n">
        <x:v>7.5</x:v>
      </x:c>
      <x:c r="J1329" t="str">
        <x:v>Worked</x:v>
      </x:c>
      <x:c r="K1329" t="str">
        <x:v>Employee 103012; home branch Thurrock; assigned role Operative Skilled | Deployment branch: Thurrock | Actual role: Operative Skilled | Jobs: 400150 | Customers: Cooke, Young &amp; Keidan LLP | Actual hours: 7.5; source records: 1</x:v>
      </x:c>
      <x:c r="L1329" t="str">
        <x:v>Include</x:v>
      </x:c>
      <x:c r="M1329"/>
      <x:c r="N1329"/>
    </x:row>
    <x:row r="1330">
      <x:c r="A1330" t="str">
        <x:v>K Liberski (C)|2026-02-01</x:v>
      </x:c>
      <x:c r="B1330" s="888" t="n">
        <x:v>46054</x:v>
      </x:c>
      <x:c r="C1330" t="str">
        <x:v>K Liberski (C)</x:v>
      </x:c>
      <x:c r="D1330" t="str">
        <x:v>Permanent</x:v>
      </x:c>
      <x:c r="E1330" t="str">
        <x:v>Thurrock</x:v>
      </x:c>
      <x:c r="F1330" t="str">
        <x:v>Operative Driver</x:v>
      </x:c>
      <x:c r="G1330" t="str">
        <x:v>399796</x:v>
      </x:c>
      <x:c r="H1330" t="str">
        <x:v>Jivraj/Ms Naseem</x:v>
      </x:c>
      <x:c r="I1330" s="22" t="n">
        <x:v>5.5</x:v>
      </x:c>
      <x:c r="J1330" t="str">
        <x:v>Worked</x:v>
      </x:c>
      <x:c r="K1330" t="str">
        <x:v>Employee 1163; home branch Thurrock; assigned role Operative Driver | Deployment branch: Thurrock | Actual role: Operative Driver | Jobs: 399796 | Customers: Jivraj/Ms Naseem | Actual hours: 5.5; source records: 1</x:v>
      </x:c>
      <x:c r="L1330" t="str">
        <x:v>Include</x:v>
      </x:c>
      <x:c r="M1330"/>
      <x:c r="N1330"/>
    </x:row>
    <x:row r="1331">
      <x:c r="A1331" t="str">
        <x:v>K Liberski (C)|2026-02-03</x:v>
      </x:c>
      <x:c r="B1331" s="888" t="n">
        <x:v>46056</x:v>
      </x:c>
      <x:c r="C1331" t="str">
        <x:v>K Liberski (C)</x:v>
      </x:c>
      <x:c r="D1331" t="str">
        <x:v>Permanent</x:v>
      </x:c>
      <x:c r="E1331" t="str">
        <x:v>Thurrock</x:v>
      </x:c>
      <x:c r="F1331" t="str">
        <x:v>Operative Driver</x:v>
      </x:c>
      <x:c r="G1331" t="str">
        <x:v>399963</x:v>
      </x:c>
      <x:c r="H1331" t="str">
        <x:v>HSBC/JLL</x:v>
      </x:c>
      <x:c r="I1331" s="22" t="n">
        <x:v>8.5</x:v>
      </x:c>
      <x:c r="J1331" t="str">
        <x:v>Worked</x:v>
      </x:c>
      <x:c r="K1331" t="str">
        <x:v>Employee 1163; home branch Thurrock; assigned role Operative Driver | Deployment branch: Thurrock | Actual role: Operative Driver | Jobs: 399963 | Customers: HSBC/JLL | Actual hours: 8.5; source records: 1</x:v>
      </x:c>
      <x:c r="L1331" t="str">
        <x:v>Include</x:v>
      </x:c>
      <x:c r="M1331"/>
      <x:c r="N1331"/>
    </x:row>
    <x:row r="1332">
      <x:c r="A1332" t="str">
        <x:v>K Liberski (C)|2026-02-04</x:v>
      </x:c>
      <x:c r="B1332" s="888" t="n">
        <x:v>46057</x:v>
      </x:c>
      <x:c r="C1332" t="str">
        <x:v>K Liberski (C)</x:v>
      </x:c>
      <x:c r="D1332" t="str">
        <x:v>Permanent</x:v>
      </x:c>
      <x:c r="E1332" t="str">
        <x:v>Thurrock</x:v>
      </x:c>
      <x:c r="F1332" t="str">
        <x:v>Operative Driver</x:v>
      </x:c>
      <x:c r="G1332" t="str">
        <x:v>399963</x:v>
      </x:c>
      <x:c r="H1332" t="str">
        <x:v>HSBC/JLL</x:v>
      </x:c>
      <x:c r="I1332" s="22" t="n">
        <x:v>8</x:v>
      </x:c>
      <x:c r="J1332" t="str">
        <x:v>Worked</x:v>
      </x:c>
      <x:c r="K1332" t="str">
        <x:v>Employee 1163; home branch Thurrock; assigned role Operative Driver | Deployment branch: Thurrock | Actual role: Operative Driver | Jobs: 399963 | Customers: HSBC/JLL | Actual hours: 8.0; source records: 1</x:v>
      </x:c>
      <x:c r="L1332" t="str">
        <x:v>Include</x:v>
      </x:c>
      <x:c r="M1332"/>
      <x:c r="N1332"/>
    </x:row>
    <x:row r="1333">
      <x:c r="A1333" t="str">
        <x:v>K Liberski (C)|2026-02-06</x:v>
      </x:c>
      <x:c r="B1333" s="888" t="n">
        <x:v>46059</x:v>
      </x:c>
      <x:c r="C1333" t="str">
        <x:v>K Liberski (C)</x:v>
      </x:c>
      <x:c r="D1333" t="str">
        <x:v>Permanent</x:v>
      </x:c>
      <x:c r="E1333" t="str">
        <x:v>Thurrock</x:v>
      </x:c>
      <x:c r="F1333" t="str">
        <x:v>Operative Driver</x:v>
      </x:c>
      <x:c r="G1333" t="str">
        <x:v>396658</x:v>
      </x:c>
      <x:c r="H1333" t="str">
        <x:v>Rahman/Ms Shehnaz</x:v>
      </x:c>
      <x:c r="I1333" s="22" t="n">
        <x:v>8.5</x:v>
      </x:c>
      <x:c r="J1333" t="str">
        <x:v>Worked</x:v>
      </x:c>
      <x:c r="K1333" t="str">
        <x:v>Employee 1163; home branch Thurrock; assigned role Operative Driver | Deployment branch: Thurrock | Actual role: Operative Driver | Jobs: 396658 | Customers: Rahman/Ms Shehnaz | Actual hours: 8.5; source records: 1</x:v>
      </x:c>
      <x:c r="L1333" t="str">
        <x:v>Include</x:v>
      </x:c>
      <x:c r="M1333"/>
      <x:c r="N1333"/>
    </x:row>
    <x:row r="1334">
      <x:c r="A1334" t="str">
        <x:v>K Liberski (C)|2026-02-07</x:v>
      </x:c>
      <x:c r="B1334" s="888" t="n">
        <x:v>46060</x:v>
      </x:c>
      <x:c r="C1334" t="str">
        <x:v>K Liberski (C)</x:v>
      </x:c>
      <x:c r="D1334" t="str">
        <x:v>Permanent</x:v>
      </x:c>
      <x:c r="E1334" t="str">
        <x:v>Thurrock</x:v>
      </x:c>
      <x:c r="F1334" t="str">
        <x:v>Operative Driver</x:v>
      </x:c>
      <x:c r="G1334" t="str">
        <x:v>396207A</x:v>
      </x:c>
      <x:c r="H1334" t="str">
        <x:v>Linklaters LLP</x:v>
      </x:c>
      <x:c r="I1334" s="22" t="n">
        <x:v>11</x:v>
      </x:c>
      <x:c r="J1334" t="str">
        <x:v>Worked</x:v>
      </x:c>
      <x:c r="K1334" t="str">
        <x:v>Employee 1163; home branch Thurrock; assigned role Operative Driver | Deployment branch: Thurrock | Actual role: Operative Driver | Jobs: 396207A | Customers: Linklaters LLP | Actual hours: 11.0; source records: 1</x:v>
      </x:c>
      <x:c r="L1334" t="str">
        <x:v>Include</x:v>
      </x:c>
      <x:c r="M1334"/>
      <x:c r="N1334"/>
    </x:row>
    <x:row r="1335">
      <x:c r="A1335" t="str">
        <x:v>K Liberski (C)|2026-02-10</x:v>
      </x:c>
      <x:c r="B1335" s="888" t="n">
        <x:v>46063</x:v>
      </x:c>
      <x:c r="C1335" t="str">
        <x:v>K Liberski (C)</x:v>
      </x:c>
      <x:c r="D1335" t="str">
        <x:v>Permanent</x:v>
      </x:c>
      <x:c r="E1335" t="str">
        <x:v>Thurrock</x:v>
      </x:c>
      <x:c r="F1335" t="str">
        <x:v>Operative Driver</x:v>
      </x:c>
      <x:c r="G1335" t="str">
        <x:v>396882</x:v>
      </x:c>
      <x:c r="H1335" t="str">
        <x:v>Gilaj/Ms Luce</x:v>
      </x:c>
      <x:c r="I1335" s="22" t="n">
        <x:v>8.5</x:v>
      </x:c>
      <x:c r="J1335" t="str">
        <x:v>Worked</x:v>
      </x:c>
      <x:c r="K1335" t="str">
        <x:v>Employee 1163; home branch Thurrock; assigned role Operative Driver | Deployment branch: Thurrock | Actual role: Operative Driver | Jobs: 396882 | Customers: Gilaj/Ms Luce | Actual hours: 8.5; source records: 1</x:v>
      </x:c>
      <x:c r="L1335" t="str">
        <x:v>Include</x:v>
      </x:c>
      <x:c r="M1335"/>
      <x:c r="N1335"/>
    </x:row>
    <x:row r="1336">
      <x:c r="A1336" t="str">
        <x:v>K Liberski (C)|2026-02-11</x:v>
      </x:c>
      <x:c r="B1336" s="888" t="n">
        <x:v>46064</x:v>
      </x:c>
      <x:c r="C1336" t="str">
        <x:v>K Liberski (C)</x:v>
      </x:c>
      <x:c r="D1336" t="str">
        <x:v>Permanent</x:v>
      </x:c>
      <x:c r="E1336" t="str">
        <x:v>Thurrock</x:v>
      </x:c>
      <x:c r="F1336" t="str">
        <x:v>Operative Driver</x:v>
      </x:c>
      <x:c r="G1336" t="str">
        <x:v>382276A</x:v>
      </x:c>
      <x:c r="H1336" t="str">
        <x:v>British Telecom</x:v>
      </x:c>
      <x:c r="I1336" s="22" t="n">
        <x:v>9.5</x:v>
      </x:c>
      <x:c r="J1336" t="str">
        <x:v>Worked</x:v>
      </x:c>
      <x:c r="K1336" t="str">
        <x:v>Employee 1163; home branch Thurrock; assigned role Operative Driver | Deployment branch: Thurrock | Actual role: Operative Driver | Jobs: 382276A | Customers: British Telecom | Actual hours: 9.5; source records: 1</x:v>
      </x:c>
      <x:c r="L1336" t="str">
        <x:v>Include</x:v>
      </x:c>
      <x:c r="M1336"/>
      <x:c r="N1336"/>
    </x:row>
    <x:row r="1337">
      <x:c r="A1337" t="str">
        <x:v>K Liberski (C)|2026-02-12</x:v>
      </x:c>
      <x:c r="B1337" s="888" t="n">
        <x:v>46065</x:v>
      </x:c>
      <x:c r="C1337" t="str">
        <x:v>K Liberski (C)</x:v>
      </x:c>
      <x:c r="D1337" t="str">
        <x:v>Permanent</x:v>
      </x:c>
      <x:c r="E1337" t="str">
        <x:v>Thurrock</x:v>
      </x:c>
      <x:c r="F1337" t="str">
        <x:v>Operative Driver</x:v>
      </x:c>
      <x:c r="G1337" t="str">
        <x:v>396803</x:v>
      </x:c>
      <x:c r="H1337" t="str">
        <x:v>Ismael/Mr Hussein</x:v>
      </x:c>
      <x:c r="I1337" s="22" t="n">
        <x:v>7</x:v>
      </x:c>
      <x:c r="J1337" t="str">
        <x:v>Worked</x:v>
      </x:c>
      <x:c r="K1337" t="str">
        <x:v>Employee 1163; home branch Thurrock; assigned role Operative Driver | Deployment branch: Thurrock | Actual role: Operative Driver | Jobs: 396803 | Customers: Ismael/Mr Hussein | Actual hours: 7.0; source records: 1</x:v>
      </x:c>
      <x:c r="L1337" t="str">
        <x:v>Include</x:v>
      </x:c>
      <x:c r="M1337"/>
      <x:c r="N1337"/>
    </x:row>
    <x:row r="1338">
      <x:c r="A1338" t="str">
        <x:v>K Liberski (C)|2026-02-13</x:v>
      </x:c>
      <x:c r="B1338" s="888" t="n">
        <x:v>46066</x:v>
      </x:c>
      <x:c r="C1338" t="str">
        <x:v>K Liberski (C)</x:v>
      </x:c>
      <x:c r="D1338" t="str">
        <x:v>Permanent</x:v>
      </x:c>
      <x:c r="E1338" t="str">
        <x:v>Thurrock</x:v>
      </x:c>
      <x:c r="F1338" t="str">
        <x:v>Operative Driver</x:v>
      </x:c>
      <x:c r="G1338" t="str">
        <x:v>399051</x:v>
      </x:c>
      <x:c r="H1338" t="str">
        <x:v>CDER Group Ltd</x:v>
      </x:c>
      <x:c r="I1338" s="22" t="n">
        <x:v>11.5</x:v>
      </x:c>
      <x:c r="J1338" t="str">
        <x:v>Worked</x:v>
      </x:c>
      <x:c r="K1338" t="str">
        <x:v>Employee 1163; home branch Thurrock; assigned role Operative Driver | Deployment branch: Thurrock | Actual role: Operative Driver | Jobs: 399051 | Customers: CDER Group Ltd | Actual hours: 11.5; source records: 1</x:v>
      </x:c>
      <x:c r="L1338" t="str">
        <x:v>Include</x:v>
      </x:c>
      <x:c r="M1338"/>
      <x:c r="N1338"/>
    </x:row>
    <x:row r="1339">
      <x:c r="A1339" t="str">
        <x:v>K Liberski (C)|2026-02-14</x:v>
      </x:c>
      <x:c r="B1339" s="888" t="n">
        <x:v>46067</x:v>
      </x:c>
      <x:c r="C1339" t="str">
        <x:v>K Liberski (C)</x:v>
      </x:c>
      <x:c r="D1339" t="str">
        <x:v>Permanent</x:v>
      </x:c>
      <x:c r="E1339" t="str">
        <x:v>Thurrock</x:v>
      </x:c>
      <x:c r="F1339" t="str">
        <x:v>Operative Driver</x:v>
      </x:c>
      <x:c r="G1339" t="str">
        <x:v>396207A</x:v>
      </x:c>
      <x:c r="H1339" t="str">
        <x:v>Linklaters LLP</x:v>
      </x:c>
      <x:c r="I1339" s="22" t="n">
        <x:v>9.5</x:v>
      </x:c>
      <x:c r="J1339" t="str">
        <x:v>Worked</x:v>
      </x:c>
      <x:c r="K1339" t="str">
        <x:v>Employee 1163; home branch Thurrock; assigned role Operative Driver | Deployment branch: Thurrock | Actual role: Operative Driver | Jobs: 396207A | Customers: Linklaters LLP | Actual hours: 9.5; source records: 1</x:v>
      </x:c>
      <x:c r="L1339" t="str">
        <x:v>Include</x:v>
      </x:c>
      <x:c r="M1339"/>
      <x:c r="N1339"/>
    </x:row>
    <x:row r="1340">
      <x:c r="A1340" t="str">
        <x:v>K Liberski (C)|2026-02-15</x:v>
      </x:c>
      <x:c r="B1340" s="888" t="n">
        <x:v>46068</x:v>
      </x:c>
      <x:c r="C1340" t="str">
        <x:v>K Liberski (C)</x:v>
      </x:c>
      <x:c r="D1340" t="str">
        <x:v>Permanent</x:v>
      </x:c>
      <x:c r="E1340" t="str">
        <x:v>Thurrock</x:v>
      </x:c>
      <x:c r="F1340" t="str">
        <x:v>Operative Driver</x:v>
      </x:c>
      <x:c r="G1340" t="str">
        <x:v>396207A</x:v>
      </x:c>
      <x:c r="H1340" t="str">
        <x:v>Linklaters LLP</x:v>
      </x:c>
      <x:c r="I1340" s="22" t="n">
        <x:v>10</x:v>
      </x:c>
      <x:c r="J1340" t="str">
        <x:v>Worked</x:v>
      </x:c>
      <x:c r="K1340" t="str">
        <x:v>Employee 1163; home branch Thurrock; assigned role Operative Driver | Deployment branch: Thurrock | Actual role: Operative Driver | Jobs: 396207A | Customers: Linklaters LLP | Actual hours: 10.0; source records: 1</x:v>
      </x:c>
      <x:c r="L1340" t="str">
        <x:v>Include</x:v>
      </x:c>
      <x:c r="M1340"/>
      <x:c r="N1340"/>
    </x:row>
    <x:row r="1341">
      <x:c r="A1341" t="str">
        <x:v>K Liberski (C)|2026-02-19</x:v>
      </x:c>
      <x:c r="B1341" s="888" t="n">
        <x:v>46072</x:v>
      </x:c>
      <x:c r="C1341" t="str">
        <x:v>K Liberski (C)</x:v>
      </x:c>
      <x:c r="D1341" t="str">
        <x:v>Permanent</x:v>
      </x:c>
      <x:c r="E1341" t="str">
        <x:v>Thurrock</x:v>
      </x:c>
      <x:c r="F1341" t="str">
        <x:v>Operative Driver</x:v>
      </x:c>
      <x:c r="G1341" t="str">
        <x:v>400499</x:v>
      </x:c>
      <x:c r="H1341" t="str">
        <x:v>Hampshire Cultural Trust</x:v>
      </x:c>
      <x:c r="I1341" s="22" t="n">
        <x:v>11.5</x:v>
      </x:c>
      <x:c r="J1341" t="str">
        <x:v>Worked</x:v>
      </x:c>
      <x:c r="K1341" t="str">
        <x:v>Employee 1163; home branch Thurrock; assigned role Operative Driver | Deployment branch: Thurrock | Actual role: Operative Driver | Jobs: 400499 | Customers: Hampshire Cultural Trust | Actual hours: 11.5; source records: 1</x:v>
      </x:c>
      <x:c r="L1341" t="str">
        <x:v>Include</x:v>
      </x:c>
      <x:c r="M1341"/>
      <x:c r="N1341"/>
    </x:row>
    <x:row r="1342">
      <x:c r="A1342" t="str">
        <x:v>K Liberski (C)|2026-02-20</x:v>
      </x:c>
      <x:c r="B1342" s="888" t="n">
        <x:v>46073</x:v>
      </x:c>
      <x:c r="C1342" t="str">
        <x:v>K Liberski (C)</x:v>
      </x:c>
      <x:c r="D1342" t="str">
        <x:v>Permanent</x:v>
      </x:c>
      <x:c r="E1342" t="str">
        <x:v>Thurrock</x:v>
      </x:c>
      <x:c r="F1342" t="str">
        <x:v>Operative Driver</x:v>
      </x:c>
      <x:c r="G1342" t="str">
        <x:v>396207A</x:v>
      </x:c>
      <x:c r="H1342" t="str">
        <x:v>Linklaters LLP</x:v>
      </x:c>
      <x:c r="I1342" s="22" t="n">
        <x:v>11</x:v>
      </x:c>
      <x:c r="J1342" t="str">
        <x:v>Worked</x:v>
      </x:c>
      <x:c r="K1342" t="str">
        <x:v>Employee 1163; home branch Thurrock; assigned role Operative Driver | Deployment branch: Thurrock | Actual role: Operative Driver | Jobs: 396207A | Customers: Linklaters LLP | Actual hours: 11.0; source records: 1</x:v>
      </x:c>
      <x:c r="L1342" t="str">
        <x:v>Include</x:v>
      </x:c>
      <x:c r="M1342"/>
      <x:c r="N1342"/>
    </x:row>
    <x:row r="1343">
      <x:c r="A1343" t="str">
        <x:v>K Liberski (C)|2026-02-21</x:v>
      </x:c>
      <x:c r="B1343" s="888" t="n">
        <x:v>46074</x:v>
      </x:c>
      <x:c r="C1343" t="str">
        <x:v>K Liberski (C)</x:v>
      </x:c>
      <x:c r="D1343" t="str">
        <x:v>Permanent</x:v>
      </x:c>
      <x:c r="E1343" t="str">
        <x:v>Thurrock</x:v>
      </x:c>
      <x:c r="F1343" t="str">
        <x:v>Operative Driver</x:v>
      </x:c>
      <x:c r="G1343" t="str">
        <x:v>400150</x:v>
      </x:c>
      <x:c r="H1343" t="str">
        <x:v>Cooke, Young &amp; Keidan LLP</x:v>
      </x:c>
      <x:c r="I1343" s="22" t="n">
        <x:v>8</x:v>
      </x:c>
      <x:c r="J1343" t="str">
        <x:v>Worked</x:v>
      </x:c>
      <x:c r="K1343" t="str">
        <x:v>Employee 1163; home branch Thurrock; assigned role Operative Driver | Deployment branch: Thurrock | Actual role: Operative Driver | Jobs: 400150 | Customers: Cooke, Young &amp; Keidan LLP | Actual hours: 8.0; source records: 1</x:v>
      </x:c>
      <x:c r="L1343" t="str">
        <x:v>Include</x:v>
      </x:c>
      <x:c r="M1343"/>
      <x:c r="N1343"/>
    </x:row>
    <x:row r="1344">
      <x:c r="A1344" t="str">
        <x:v>K Liberski (C)|2026-02-22</x:v>
      </x:c>
      <x:c r="B1344" s="888" t="n">
        <x:v>46075</x:v>
      </x:c>
      <x:c r="C1344" t="str">
        <x:v>K Liberski (C)</x:v>
      </x:c>
      <x:c r="D1344" t="str">
        <x:v>Permanent</x:v>
      </x:c>
      <x:c r="E1344" t="str">
        <x:v>Thurrock</x:v>
      </x:c>
      <x:c r="F1344" t="str">
        <x:v>Operative Driver</x:v>
      </x:c>
      <x:c r="G1344" t="str">
        <x:v>396207A</x:v>
      </x:c>
      <x:c r="H1344" t="str">
        <x:v>Linklaters LLP</x:v>
      </x:c>
      <x:c r="I1344" s="22" t="n">
        <x:v>10.5</x:v>
      </x:c>
      <x:c r="J1344" t="str">
        <x:v>Worked</x:v>
      </x:c>
      <x:c r="K1344" t="str">
        <x:v>Employee 1163; home branch Thurrock; assigned role Operative Driver | Deployment branch: Thurrock | Actual role: Operative Driver | Jobs: 396207A | Customers: Linklaters LLP | Actual hours: 10.5; source records: 1</x:v>
      </x:c>
      <x:c r="L1344" t="str">
        <x:v>Include</x:v>
      </x:c>
      <x:c r="M1344"/>
      <x:c r="N1344"/>
    </x:row>
    <x:row r="1345">
      <x:c r="A1345" t="str">
        <x:v>K Liberski (C)|2026-02-25</x:v>
      </x:c>
      <x:c r="B1345" s="888" t="n">
        <x:v>46078</x:v>
      </x:c>
      <x:c r="C1345" t="str">
        <x:v>K Liberski (C)</x:v>
      </x:c>
      <x:c r="D1345" t="str">
        <x:v>Permanent</x:v>
      </x:c>
      <x:c r="E1345" t="str">
        <x:v>Thurrock</x:v>
      </x:c>
      <x:c r="F1345" t="str">
        <x:v>Operative Driver</x:v>
      </x:c>
      <x:c r="G1345" t="str">
        <x:v>400112</x:v>
      </x:c>
      <x:c r="H1345" t="str">
        <x:v>Bank of New York Mellon</x:v>
      </x:c>
      <x:c r="I1345" s="22" t="n">
        <x:v>7.5</x:v>
      </x:c>
      <x:c r="J1345" t="str">
        <x:v>Worked</x:v>
      </x:c>
      <x:c r="K1345" t="str">
        <x:v>Employee 1163; home branch Thurrock; assigned role Operative Driver | Deployment branch: Thurrock | Actual role: Operative Driver | Jobs: 400112 | Customers: Bank of New York Mellon | Actual hours: 7.5; source records: 1</x:v>
      </x:c>
      <x:c r="L1345" t="str">
        <x:v>Include</x:v>
      </x:c>
      <x:c r="M1345"/>
      <x:c r="N1345"/>
    </x:row>
    <x:row r="1346">
      <x:c r="A1346" t="str">
        <x:v>K Liberski (C)|2026-02-26</x:v>
      </x:c>
      <x:c r="B1346" s="888" t="n">
        <x:v>46079</x:v>
      </x:c>
      <x:c r="C1346" t="str">
        <x:v>K Liberski (C)</x:v>
      </x:c>
      <x:c r="D1346" t="str">
        <x:v>Permanent</x:v>
      </x:c>
      <x:c r="E1346" t="str">
        <x:v>Thurrock</x:v>
      </x:c>
      <x:c r="F1346" t="str">
        <x:v>Operative Driver</x:v>
      </x:c>
      <x:c r="G1346" t="str">
        <x:v>400519</x:v>
      </x:c>
      <x:c r="H1346" t="str">
        <x:v>The Financial Conduct Authority</x:v>
      </x:c>
      <x:c r="I1346" s="22" t="n">
        <x:v>4</x:v>
      </x:c>
      <x:c r="J1346" t="str">
        <x:v>Worked</x:v>
      </x:c>
      <x:c r="K1346" t="str">
        <x:v>Employee 1163; home branch Thurrock; assigned role Operative Driver | Deployment branch: Thurrock | Actual role: Operative Driver | Jobs: 400519 | Customers: The Financial Conduct Authority | Actual hours: 4.0; source records: 1</x:v>
      </x:c>
      <x:c r="L1346" t="str">
        <x:v>Include</x:v>
      </x:c>
      <x:c r="M1346"/>
      <x:c r="N1346"/>
    </x:row>
    <x:row r="1347">
      <x:c r="A1347" t="str">
        <x:v>K Liberski (C)|2026-02-27</x:v>
      </x:c>
      <x:c r="B1347" s="888" t="n">
        <x:v>46080</x:v>
      </x:c>
      <x:c r="C1347" t="str">
        <x:v>K Liberski (C)</x:v>
      </x:c>
      <x:c r="D1347" t="str">
        <x:v>Permanent</x:v>
      </x:c>
      <x:c r="E1347" t="str">
        <x:v>Thurrock</x:v>
      </x:c>
      <x:c r="F1347" t="str">
        <x:v>Operative Driver</x:v>
      </x:c>
      <x:c r="G1347" t="str">
        <x:v>399505</x:v>
      </x:c>
      <x:c r="H1347" t="str">
        <x:v>Kamara/Mohamed</x:v>
      </x:c>
      <x:c r="I1347" s="22" t="n">
        <x:v>4</x:v>
      </x:c>
      <x:c r="J1347" t="str">
        <x:v>Worked</x:v>
      </x:c>
      <x:c r="K1347" t="str">
        <x:v>Employee 1163; home branch Thurrock; assigned role Operative Driver | Deployment branch: Thurrock | Actual role: Operative Driver | Jobs: 399505 | Customers: Kamara/Mohamed | Actual hours: 4.0; source records: 1</x:v>
      </x:c>
      <x:c r="L1347" t="str">
        <x:v>Include</x:v>
      </x:c>
      <x:c r="M1347"/>
      <x:c r="N1347"/>
    </x:row>
    <x:row r="1348">
      <x:c r="A1348" t="str">
        <x:v>K Liberski (C)|2026-02-28</x:v>
      </x:c>
      <x:c r="B1348" s="888" t="n">
        <x:v>46081</x:v>
      </x:c>
      <x:c r="C1348" t="str">
        <x:v>K Liberski (C)</x:v>
      </x:c>
      <x:c r="D1348" t="str">
        <x:v>Permanent</x:v>
      </x:c>
      <x:c r="E1348" t="str">
        <x:v>Thurrock</x:v>
      </x:c>
      <x:c r="F1348" t="str">
        <x:v>Operative Driver</x:v>
      </x:c>
      <x:c r="G1348" t="str">
        <x:v>400150</x:v>
      </x:c>
      <x:c r="H1348" t="str">
        <x:v>Cooke, Young &amp; Keidan LLP</x:v>
      </x:c>
      <x:c r="I1348" s="22" t="n">
        <x:v>7.5</x:v>
      </x:c>
      <x:c r="J1348" t="str">
        <x:v>Worked</x:v>
      </x:c>
      <x:c r="K1348" t="str">
        <x:v>Employee 1163; home branch Thurrock; assigned role Operative Driver | Deployment branch: Thurrock | Actual role: Operative Driver | Jobs: 400150 | Customers: Cooke, Young &amp; Keidan LLP | Actual hours: 7.5; source records: 1</x:v>
      </x:c>
      <x:c r="L1348" t="str">
        <x:v>Include</x:v>
      </x:c>
      <x:c r="M1348"/>
      <x:c r="N1348"/>
    </x:row>
    <x:row r="1349">
      <x:c r="A1349" t="str">
        <x:v>K Neighbour|2026-02-02</x:v>
      </x:c>
      <x:c r="B1349" s="888" t="n">
        <x:v>46055</x:v>
      </x:c>
      <x:c r="C1349" t="str">
        <x:v>K Neighbour</x:v>
      </x:c>
      <x:c r="D1349" t="str">
        <x:v>Permanent</x:v>
      </x:c>
      <x:c r="E1349" t="str">
        <x:v>Croydon</x:v>
      </x:c>
      <x:c r="F1349" t="str">
        <x:v>Operative Skilled</x:v>
      </x:c>
      <x:c r="G1349" t="str">
        <x:v>393361A</x:v>
      </x:c>
      <x:c r="H1349" t="str">
        <x:v>The Quadrant</x:v>
      </x:c>
      <x:c r="I1349" s="22" t="n">
        <x:v>7.5</x:v>
      </x:c>
      <x:c r="J1349" t="str">
        <x:v>Worked</x:v>
      </x:c>
      <x:c r="K1349" t="str">
        <x:v>Employee 103078; home branch Croydon; assigned role Operative Skilled | Deployment branch: Croydon | Actual role: Operative Porter | Jobs: 393361A | Customers: The Quadrant | Actual hours: 7.5; source records: 1</x:v>
      </x:c>
      <x:c r="L1349" t="str">
        <x:v>Include</x:v>
      </x:c>
      <x:c r="M1349"/>
      <x:c r="N1349"/>
    </x:row>
    <x:row r="1350">
      <x:c r="A1350" t="str">
        <x:v>K Neighbour|2026-02-03</x:v>
      </x:c>
      <x:c r="B1350" s="888" t="n">
        <x:v>46056</x:v>
      </x:c>
      <x:c r="C1350" t="str">
        <x:v>K Neighbour</x:v>
      </x:c>
      <x:c r="D1350" t="str">
        <x:v>Permanent</x:v>
      </x:c>
      <x:c r="E1350" t="str">
        <x:v>Croydon</x:v>
      </x:c>
      <x:c r="F1350" t="str">
        <x:v>Operative Skilled</x:v>
      </x:c>
      <x:c r="G1350" t="str">
        <x:v>393361A</x:v>
      </x:c>
      <x:c r="H1350" t="str">
        <x:v>The Quadrant</x:v>
      </x:c>
      <x:c r="I1350" s="22" t="n">
        <x:v>7</x:v>
      </x:c>
      <x:c r="J1350" t="str">
        <x:v>Worked</x:v>
      </x:c>
      <x:c r="K1350" t="str">
        <x:v>Employee 103078; home branch Croydon; assigned role Operative Skilled | Deployment branch: Croydon | Actual role: Operative Porter | Jobs: 393361A | Customers: The Quadrant | Actual hours: 7.0; source records: 1</x:v>
      </x:c>
      <x:c r="L1350" t="str">
        <x:v>Include</x:v>
      </x:c>
      <x:c r="M1350"/>
      <x:c r="N1350"/>
    </x:row>
    <x:row r="1351">
      <x:c r="A1351" t="str">
        <x:v>K Neighbour|2026-02-04</x:v>
      </x:c>
      <x:c r="B1351" s="888" t="n">
        <x:v>46057</x:v>
      </x:c>
      <x:c r="C1351" t="str">
        <x:v>K Neighbour</x:v>
      </x:c>
      <x:c r="D1351" t="str">
        <x:v>Permanent</x:v>
      </x:c>
      <x:c r="E1351" t="str">
        <x:v>Croydon</x:v>
      </x:c>
      <x:c r="F1351" t="str">
        <x:v>Operative Skilled</x:v>
      </x:c>
      <x:c r="G1351" t="str">
        <x:v>393361A</x:v>
      </x:c>
      <x:c r="H1351" t="str">
        <x:v>The Quadrant</x:v>
      </x:c>
      <x:c r="I1351" s="22" t="n">
        <x:v>7.5</x:v>
      </x:c>
      <x:c r="J1351" t="str">
        <x:v>Worked</x:v>
      </x:c>
      <x:c r="K1351" t="str">
        <x:v>Employee 103078; home branch Croydon; assigned role Operative Skilled | Deployment branch: Croydon | Actual role: Operative Porter | Jobs: 393361A | Customers: The Quadrant | Actual hours: 7.5; source records: 1</x:v>
      </x:c>
      <x:c r="L1351" t="str">
        <x:v>Include</x:v>
      </x:c>
      <x:c r="M1351"/>
      <x:c r="N1351"/>
    </x:row>
    <x:row r="1352">
      <x:c r="A1352" t="str">
        <x:v>K Neighbour|2026-02-05</x:v>
      </x:c>
      <x:c r="B1352" s="888" t="n">
        <x:v>46058</x:v>
      </x:c>
      <x:c r="C1352" t="str">
        <x:v>K Neighbour</x:v>
      </x:c>
      <x:c r="D1352" t="str">
        <x:v>Permanent</x:v>
      </x:c>
      <x:c r="E1352" t="str">
        <x:v>Croydon</x:v>
      </x:c>
      <x:c r="F1352" t="str">
        <x:v>Operative Skilled</x:v>
      </x:c>
      <x:c r="G1352" t="str">
        <x:v>399451A</x:v>
      </x:c>
      <x:c r="H1352" t="str">
        <x:v>Royal Borough of Kensington and Chelsea</x:v>
      </x:c>
      <x:c r="I1352" s="22" t="n">
        <x:v>7.5</x:v>
      </x:c>
      <x:c r="J1352" t="str">
        <x:v>Worked</x:v>
      </x:c>
      <x:c r="K1352" t="str">
        <x:v>Employee 103078; home branch Croydon; assigned role Operative Skilled | Deployment branch: Croydon | Actual role: Operative Skilled | Jobs: 399451A | Customers: Royal Borough of Kensington and Chelsea | Actual hours: 7.5; source records: 1</x:v>
      </x:c>
      <x:c r="L1352" t="str">
        <x:v>Include</x:v>
      </x:c>
      <x:c r="M1352"/>
      <x:c r="N1352"/>
    </x:row>
    <x:row r="1353">
      <x:c r="A1353" t="str">
        <x:v>K Neighbour|2026-02-06</x:v>
      </x:c>
      <x:c r="B1353" s="888" t="n">
        <x:v>46059</x:v>
      </x:c>
      <x:c r="C1353" t="str">
        <x:v>K Neighbour</x:v>
      </x:c>
      <x:c r="D1353" t="str">
        <x:v>Permanent</x:v>
      </x:c>
      <x:c r="E1353" t="str">
        <x:v>Croydon</x:v>
      </x:c>
      <x:c r="F1353" t="str">
        <x:v>Operative Skilled</x:v>
      </x:c>
      <x:c r="G1353" t="str">
        <x:v>386891D, 399606</x:v>
      </x:c>
      <x:c r="H1353" t="str">
        <x:v>Restore Harrow Green; The Hut Group Ltd (Arrow Films)</x:v>
      </x:c>
      <x:c r="I1353" s="22" t="n">
        <x:v>20</x:v>
      </x:c>
      <x:c r="J1353" t="str">
        <x:v>Worked — 2 records</x:v>
      </x:c>
      <x:c r="K1353" t="str">
        <x:v>Employee 103078; home branch Croydon; assigned role Operative Skilled | Deployment branch: Croydon, Thurrock | Actual role: Operative Porter | Jobs: 386891D, 399606 | Customers: Restore Harrow Green; The Hut Group Ltd (Arrow Films) | Actual hours: 20.0; source records: 2</x:v>
      </x:c>
      <x:c r="L1353" t="str">
        <x:v>Include</x:v>
      </x:c>
      <x:c r="M1353"/>
      <x:c r="N1353"/>
    </x:row>
    <x:row r="1354">
      <x:c r="A1354" t="str">
        <x:v>K Neighbour|2026-02-09</x:v>
      </x:c>
      <x:c r="B1354" s="888" t="n">
        <x:v>46062</x:v>
      </x:c>
      <x:c r="C1354" t="str">
        <x:v>K Neighbour</x:v>
      </x:c>
      <x:c r="D1354" t="str">
        <x:v>Permanent</x:v>
      </x:c>
      <x:c r="E1354" t="str">
        <x:v>Croydon</x:v>
      </x:c>
      <x:c r="F1354" t="str">
        <x:v>Operative Skilled</x:v>
      </x:c>
      <x:c r="G1354" t="str">
        <x:v>394921</x:v>
      </x:c>
      <x:c r="H1354" t="str">
        <x:v>MSC Cruise Management (UK) Limited</x:v>
      </x:c>
      <x:c r="I1354" s="22" t="n">
        <x:v>8</x:v>
      </x:c>
      <x:c r="J1354" t="str">
        <x:v>Worked</x:v>
      </x:c>
      <x:c r="K1354" t="str">
        <x:v>Employee 103078; home branch Croydon; assigned role Operative Skilled | Deployment branch: Croydon | Actual role: Operative Porter | Jobs: 394921 | Customers: MSC Cruise Management (UK) Limited | Actual hours: 8.0; source records: 1</x:v>
      </x:c>
      <x:c r="L1354" t="str">
        <x:v>Include</x:v>
      </x:c>
      <x:c r="M1354"/>
      <x:c r="N1354"/>
    </x:row>
    <x:row r="1355">
      <x:c r="A1355" t="str">
        <x:v>K Neighbour|2026-02-10</x:v>
      </x:c>
      <x:c r="B1355" s="888" t="n">
        <x:v>46063</x:v>
      </x:c>
      <x:c r="C1355" t="str">
        <x:v>K Neighbour</x:v>
      </x:c>
      <x:c r="D1355" t="str">
        <x:v>Permanent</x:v>
      </x:c>
      <x:c r="E1355" t="str">
        <x:v>Croydon</x:v>
      </x:c>
      <x:c r="F1355" t="str">
        <x:v>Operative Skilled</x:v>
      </x:c>
      <x:c r="G1355" t="str">
        <x:v>394921</x:v>
      </x:c>
      <x:c r="H1355" t="str">
        <x:v>MSC Cruise Management (UK) Limited</x:v>
      </x:c>
      <x:c r="I1355" s="22" t="n">
        <x:v>9.5</x:v>
      </x:c>
      <x:c r="J1355" t="str">
        <x:v>Worked</x:v>
      </x:c>
      <x:c r="K1355" t="str">
        <x:v>Employee 103078; home branch Croydon; assigned role Operative Skilled | Deployment branch: Croydon | Actual role: Operative Porter | Jobs: 394921 | Customers: MSC Cruise Management (UK) Limited | Actual hours: 9.5; source records: 1</x:v>
      </x:c>
      <x:c r="L1355" t="str">
        <x:v>Include</x:v>
      </x:c>
      <x:c r="M1355"/>
      <x:c r="N1355"/>
    </x:row>
    <x:row r="1356">
      <x:c r="A1356" t="str">
        <x:v>K Neighbour|2026-02-11</x:v>
      </x:c>
      <x:c r="B1356" s="888" t="n">
        <x:v>46064</x:v>
      </x:c>
      <x:c r="C1356" t="str">
        <x:v>K Neighbour</x:v>
      </x:c>
      <x:c r="D1356" t="str">
        <x:v>Permanent</x:v>
      </x:c>
      <x:c r="E1356" t="str">
        <x:v>Croydon</x:v>
      </x:c>
      <x:c r="F1356" t="str">
        <x:v>Operative Skilled</x:v>
      </x:c>
      <x:c r="G1356" t="str">
        <x:v>394921</x:v>
      </x:c>
      <x:c r="H1356" t="str">
        <x:v>MSC Cruise Management (UK) Limited</x:v>
      </x:c>
      <x:c r="I1356" s="22" t="n">
        <x:v>10.5</x:v>
      </x:c>
      <x:c r="J1356" t="str">
        <x:v>Worked</x:v>
      </x:c>
      <x:c r="K1356" t="str">
        <x:v>Employee 103078; home branch Croydon; assigned role Operative Skilled | Deployment branch: Croydon | Actual role: Operative Porter | Jobs: 394921 | Customers: MSC Cruise Management (UK) Limited | Actual hours: 10.5; source records: 1</x:v>
      </x:c>
      <x:c r="L1356" t="str">
        <x:v>Include</x:v>
      </x:c>
      <x:c r="M1356"/>
      <x:c r="N1356"/>
    </x:row>
    <x:row r="1357">
      <x:c r="A1357" t="str">
        <x:v>K Neighbour|2026-02-12</x:v>
      </x:c>
      <x:c r="B1357" s="888" t="n">
        <x:v>46065</x:v>
      </x:c>
      <x:c r="C1357" t="str">
        <x:v>K Neighbour</x:v>
      </x:c>
      <x:c r="D1357" t="str">
        <x:v>Permanent</x:v>
      </x:c>
      <x:c r="E1357" t="str">
        <x:v>Croydon</x:v>
      </x:c>
      <x:c r="F1357" t="str">
        <x:v>Operative Skilled</x:v>
      </x:c>
      <x:c r="G1357" t="str">
        <x:v>394921</x:v>
      </x:c>
      <x:c r="H1357" t="str">
        <x:v>MSC Cruise Management (UK) Limited</x:v>
      </x:c>
      <x:c r="I1357" s="22" t="n">
        <x:v>9</x:v>
      </x:c>
      <x:c r="J1357" t="str">
        <x:v>Worked</x:v>
      </x:c>
      <x:c r="K1357" t="str">
        <x:v>Employee 103078; home branch Croydon; assigned role Operative Skilled | Deployment branch: Croydon | Actual role: Operative Porter | Jobs: 394921 | Customers: MSC Cruise Management (UK) Limited | Actual hours: 9.0; source records: 1</x:v>
      </x:c>
      <x:c r="L1357" t="str">
        <x:v>Include</x:v>
      </x:c>
      <x:c r="M1357"/>
      <x:c r="N1357"/>
    </x:row>
    <x:row r="1358">
      <x:c r="A1358" t="str">
        <x:v>K Neighbour|2026-02-13</x:v>
      </x:c>
      <x:c r="B1358" s="888" t="n">
        <x:v>46066</x:v>
      </x:c>
      <x:c r="C1358" t="str">
        <x:v>K Neighbour</x:v>
      </x:c>
      <x:c r="D1358" t="str">
        <x:v>Permanent</x:v>
      </x:c>
      <x:c r="E1358" t="str">
        <x:v>Croydon</x:v>
      </x:c>
      <x:c r="F1358" t="str">
        <x:v>Operative Skilled</x:v>
      </x:c>
      <x:c r="G1358" t="str">
        <x:v>394921</x:v>
      </x:c>
      <x:c r="H1358" t="str">
        <x:v>MSC Cruise Management (UK) Limited</x:v>
      </x:c>
      <x:c r="I1358" s="22" t="n">
        <x:v>12.5</x:v>
      </x:c>
      <x:c r="J1358" t="str">
        <x:v>Worked</x:v>
      </x:c>
      <x:c r="K1358" t="str">
        <x:v>Employee 103078; home branch Croydon; assigned role Operative Skilled | Deployment branch: Croydon | Actual role: Operative Porter | Jobs: 394921 | Customers: MSC Cruise Management (UK) Limited | Actual hours: 12.5; source records: 1</x:v>
      </x:c>
      <x:c r="L1358" t="str">
        <x:v>Include</x:v>
      </x:c>
      <x:c r="M1358"/>
      <x:c r="N1358"/>
    </x:row>
    <x:row r="1359">
      <x:c r="A1359" t="str">
        <x:v>K Neighbour|2026-02-16</x:v>
      </x:c>
      <x:c r="B1359" s="888" t="n">
        <x:v>46069</x:v>
      </x:c>
      <x:c r="C1359" t="str">
        <x:v>K Neighbour</x:v>
      </x:c>
      <x:c r="D1359" t="str">
        <x:v>Permanent</x:v>
      </x:c>
      <x:c r="E1359" t="str">
        <x:v>Croydon</x:v>
      </x:c>
      <x:c r="F1359" t="str">
        <x:v>Operative Skilled</x:v>
      </x:c>
      <x:c r="G1359" t="str">
        <x:v>393361A</x:v>
      </x:c>
      <x:c r="H1359" t="str">
        <x:v>The Quadrant</x:v>
      </x:c>
      <x:c r="I1359" s="22" t="n">
        <x:v>8</x:v>
      </x:c>
      <x:c r="J1359" t="str">
        <x:v>Worked</x:v>
      </x:c>
      <x:c r="K1359" t="str">
        <x:v>Employee 103078; home branch Croydon; assigned role Operative Skilled | Deployment branch: Croydon | Actual role: Operative Porter | Jobs: 393361A | Customers: The Quadrant | Actual hours: 8.0; source records: 1</x:v>
      </x:c>
      <x:c r="L1359" t="str">
        <x:v>Include</x:v>
      </x:c>
      <x:c r="M1359"/>
      <x:c r="N1359"/>
    </x:row>
    <x:row r="1360">
      <x:c r="A1360" t="str">
        <x:v>K Neighbour|2026-02-17</x:v>
      </x:c>
      <x:c r="B1360" s="888" t="n">
        <x:v>46070</x:v>
      </x:c>
      <x:c r="C1360" t="str">
        <x:v>K Neighbour</x:v>
      </x:c>
      <x:c r="D1360" t="str">
        <x:v>Permanent</x:v>
      </x:c>
      <x:c r="E1360" t="str">
        <x:v>Croydon</x:v>
      </x:c>
      <x:c r="F1360" t="str">
        <x:v>Operative Skilled</x:v>
      </x:c>
      <x:c r="G1360" t="str">
        <x:v>393361A</x:v>
      </x:c>
      <x:c r="H1360" t="str">
        <x:v>The Quadrant</x:v>
      </x:c>
      <x:c r="I1360" s="22" t="n">
        <x:v>8</x:v>
      </x:c>
      <x:c r="J1360" t="str">
        <x:v>Worked</x:v>
      </x:c>
      <x:c r="K1360" t="str">
        <x:v>Employee 103078; home branch Croydon; assigned role Operative Skilled | Deployment branch: Croydon | Actual role: Operative Porter | Jobs: 393361A | Customers: The Quadrant | Actual hours: 8.0; source records: 1</x:v>
      </x:c>
      <x:c r="L1360" t="str">
        <x:v>Include</x:v>
      </x:c>
      <x:c r="M1360"/>
      <x:c r="N1360"/>
    </x:row>
    <x:row r="1361">
      <x:c r="A1361" t="str">
        <x:v>K Neighbour|2026-02-18</x:v>
      </x:c>
      <x:c r="B1361" s="888" t="n">
        <x:v>46071</x:v>
      </x:c>
      <x:c r="C1361" t="str">
        <x:v>K Neighbour</x:v>
      </x:c>
      <x:c r="D1361" t="str">
        <x:v>Permanent</x:v>
      </x:c>
      <x:c r="E1361" t="str">
        <x:v>Croydon</x:v>
      </x:c>
      <x:c r="F1361" t="str">
        <x:v>Operative Skilled</x:v>
      </x:c>
      <x:c r="G1361" t="str">
        <x:v>393361A</x:v>
      </x:c>
      <x:c r="H1361" t="str">
        <x:v>The Quadrant</x:v>
      </x:c>
      <x:c r="I1361" s="22" t="n">
        <x:v>7.5</x:v>
      </x:c>
      <x:c r="J1361" t="str">
        <x:v>Worked</x:v>
      </x:c>
      <x:c r="K1361" t="str">
        <x:v>Employee 103078; home branch Croydon; assigned role Operative Skilled | Deployment branch: Croydon | Actual role: Operative Porter | Jobs: 393361A | Customers: The Quadrant | Actual hours: 7.5; source records: 1</x:v>
      </x:c>
      <x:c r="L1361" t="str">
        <x:v>Include</x:v>
      </x:c>
      <x:c r="M1361"/>
      <x:c r="N1361"/>
    </x:row>
    <x:row r="1362">
      <x:c r="A1362" t="str">
        <x:v>K Neighbour|2026-02-19</x:v>
      </x:c>
      <x:c r="B1362" s="888" t="n">
        <x:v>46072</x:v>
      </x:c>
      <x:c r="C1362" t="str">
        <x:v>K Neighbour</x:v>
      </x:c>
      <x:c r="D1362" t="str">
        <x:v>Permanent</x:v>
      </x:c>
      <x:c r="E1362" t="str">
        <x:v>Croydon</x:v>
      </x:c>
      <x:c r="F1362" t="str">
        <x:v>Operative Skilled</x:v>
      </x:c>
      <x:c r="G1362" t="str">
        <x:v>393361A</x:v>
      </x:c>
      <x:c r="H1362" t="str">
        <x:v>The Quadrant</x:v>
      </x:c>
      <x:c r="I1362" s="22" t="n">
        <x:v>8.5</x:v>
      </x:c>
      <x:c r="J1362" t="str">
        <x:v>Worked</x:v>
      </x:c>
      <x:c r="K1362" t="str">
        <x:v>Employee 103078; home branch Croydon; assigned role Operative Skilled | Deployment branch: Croydon | Actual role: Operative Porter | Jobs: 393361A | Customers: The Quadrant | Actual hours: 8.5; source records: 1</x:v>
      </x:c>
      <x:c r="L1362" t="str">
        <x:v>Include</x:v>
      </x:c>
      <x:c r="M1362"/>
      <x:c r="N1362"/>
    </x:row>
    <x:row r="1363">
      <x:c r="A1363" t="str">
        <x:v>K Neighbour|2026-02-20</x:v>
      </x:c>
      <x:c r="B1363" s="888" t="n">
        <x:v>46073</x:v>
      </x:c>
      <x:c r="C1363" t="str">
        <x:v>K Neighbour</x:v>
      </x:c>
      <x:c r="D1363" t="str">
        <x:v>Permanent</x:v>
      </x:c>
      <x:c r="E1363" t="str">
        <x:v>Croydon</x:v>
      </x:c>
      <x:c r="F1363" t="str">
        <x:v>Operative Skilled</x:v>
      </x:c>
      <x:c r="G1363" t="str">
        <x:v>399451A</x:v>
      </x:c>
      <x:c r="H1363" t="str">
        <x:v>Royal Borough of Kensington and Chelsea</x:v>
      </x:c>
      <x:c r="I1363" s="22" t="n">
        <x:v>6</x:v>
      </x:c>
      <x:c r="J1363" t="str">
        <x:v>Worked</x:v>
      </x:c>
      <x:c r="K1363" t="str">
        <x:v>Employee 103078; home branch Croydon; assigned role Operative Skilled | Deployment branch: Croydon | Actual role: Operative Skilled | Jobs: 399451A | Customers: Royal Borough of Kensington and Chelsea | Actual hours: 6.0; source records: 1</x:v>
      </x:c>
      <x:c r="L1363" t="str">
        <x:v>Include</x:v>
      </x:c>
      <x:c r="M1363"/>
      <x:c r="N1363"/>
    </x:row>
    <x:row r="1364">
      <x:c r="A1364" t="str">
        <x:v>K Neighbour|2026-02-22</x:v>
      </x:c>
      <x:c r="B1364" s="888" t="n">
        <x:v>46075</x:v>
      </x:c>
      <x:c r="C1364" t="str">
        <x:v>K Neighbour</x:v>
      </x:c>
      <x:c r="D1364" t="str">
        <x:v>Permanent</x:v>
      </x:c>
      <x:c r="E1364" t="str">
        <x:v>Croydon</x:v>
      </x:c>
      <x:c r="F1364" t="str">
        <x:v>Operative Skilled</x:v>
      </x:c>
      <x:c r="G1364" t="str">
        <x:v>400555</x:v>
      </x:c>
      <x:c r="H1364" t="str">
        <x:v>Balfour Beatty</x:v>
      </x:c>
      <x:c r="I1364" s="22" t="n">
        <x:v>6</x:v>
      </x:c>
      <x:c r="J1364" t="str">
        <x:v>Worked</x:v>
      </x:c>
      <x:c r="K1364" t="str">
        <x:v>Employee 103078; home branch Croydon; assigned role Operative Skilled | Deployment branch: Croydon | Actual role: Operative Skilled | Jobs: 400555 | Customers: Balfour Beatty | Actual hours: 6.0; source records: 1</x:v>
      </x:c>
      <x:c r="L1364" t="str">
        <x:v>Include</x:v>
      </x:c>
      <x:c r="M1364"/>
      <x:c r="N1364"/>
    </x:row>
    <x:row r="1365">
      <x:c r="A1365" t="str">
        <x:v>K Neighbour|2026-02-23</x:v>
      </x:c>
      <x:c r="B1365" s="888" t="n">
        <x:v>46076</x:v>
      </x:c>
      <x:c r="C1365" t="str">
        <x:v>K Neighbour</x:v>
      </x:c>
      <x:c r="D1365" t="str">
        <x:v>Permanent</x:v>
      </x:c>
      <x:c r="E1365" t="str">
        <x:v>Croydon</x:v>
      </x:c>
      <x:c r="F1365" t="str">
        <x:v>Operative Skilled</x:v>
      </x:c>
      <x:c r="G1365" t="str">
        <x:v>399451A</x:v>
      </x:c>
      <x:c r="H1365" t="str">
        <x:v>Royal Borough of Kensington and Chelsea</x:v>
      </x:c>
      <x:c r="I1365" s="22" t="n">
        <x:v>6</x:v>
      </x:c>
      <x:c r="J1365" t="str">
        <x:v>Worked</x:v>
      </x:c>
      <x:c r="K1365" t="str">
        <x:v>Employee 103078; home branch Croydon; assigned role Operative Skilled | Deployment branch: Croydon | Actual role: Operative Skilled | Jobs: 399451A | Customers: Royal Borough of Kensington and Chelsea | Actual hours: 6.0; source records: 1</x:v>
      </x:c>
      <x:c r="L1365" t="str">
        <x:v>Include</x:v>
      </x:c>
      <x:c r="M1365"/>
      <x:c r="N1365"/>
    </x:row>
    <x:row r="1366">
      <x:c r="A1366" t="str">
        <x:v>K Neighbour|2026-02-24</x:v>
      </x:c>
      <x:c r="B1366" s="888" t="n">
        <x:v>46077</x:v>
      </x:c>
      <x:c r="C1366" t="str">
        <x:v>K Neighbour</x:v>
      </x:c>
      <x:c r="D1366" t="str">
        <x:v>Permanent</x:v>
      </x:c>
      <x:c r="E1366" t="str">
        <x:v>Croydon</x:v>
      </x:c>
      <x:c r="F1366" t="str">
        <x:v>Operative Skilled</x:v>
      </x:c>
      <x:c r="G1366" t="str">
        <x:v>400322</x:v>
      </x:c>
      <x:c r="H1366" t="str">
        <x:v>Surrey County Council</x:v>
      </x:c>
      <x:c r="I1366" s="22" t="n">
        <x:v>5</x:v>
      </x:c>
      <x:c r="J1366" t="str">
        <x:v>Worked</x:v>
      </x:c>
      <x:c r="K1366" t="str">
        <x:v>Employee 103078; home branch Croydon; assigned role Operative Skilled | Deployment branch: Croydon | Actual role: Operative Skilled | Jobs: 400322 | Customers: Surrey County Council | Actual hours: 5.0; source records: 1</x:v>
      </x:c>
      <x:c r="L1366" t="str">
        <x:v>Include</x:v>
      </x:c>
      <x:c r="M1366"/>
      <x:c r="N1366"/>
    </x:row>
    <x:row r="1367">
      <x:c r="A1367" t="str">
        <x:v>K Neighbour|2026-02-25</x:v>
      </x:c>
      <x:c r="B1367" s="888" t="n">
        <x:v>46078</x:v>
      </x:c>
      <x:c r="C1367" t="str">
        <x:v>K Neighbour</x:v>
      </x:c>
      <x:c r="D1367" t="str">
        <x:v>Permanent</x:v>
      </x:c>
      <x:c r="E1367" t="str">
        <x:v>Croydon</x:v>
      </x:c>
      <x:c r="F1367" t="str">
        <x:v>Operative Skilled</x:v>
      </x:c>
      <x:c r="G1367" t="str">
        <x:v>393361A</x:v>
      </x:c>
      <x:c r="H1367" t="str">
        <x:v>The Quadrant</x:v>
      </x:c>
      <x:c r="I1367" s="22" t="n">
        <x:v>8</x:v>
      </x:c>
      <x:c r="J1367" t="str">
        <x:v>Worked</x:v>
      </x:c>
      <x:c r="K1367" t="str">
        <x:v>Employee 103078; home branch Croydon; assigned role Operative Skilled | Deployment branch: Croydon | Actual role: Operative Porter | Jobs: 393361A | Customers: The Quadrant | Actual hours: 8.0; source records: 1</x:v>
      </x:c>
      <x:c r="L1367" t="str">
        <x:v>Include</x:v>
      </x:c>
      <x:c r="M1367"/>
      <x:c r="N1367"/>
    </x:row>
    <x:row r="1368">
      <x:c r="A1368" t="str">
        <x:v>K Neighbour|2026-02-26</x:v>
      </x:c>
      <x:c r="B1368" s="888" t="n">
        <x:v>46079</x:v>
      </x:c>
      <x:c r="C1368" t="str">
        <x:v>K Neighbour</x:v>
      </x:c>
      <x:c r="D1368" t="str">
        <x:v>Permanent</x:v>
      </x:c>
      <x:c r="E1368" t="str">
        <x:v>Croydon</x:v>
      </x:c>
      <x:c r="F1368" t="str">
        <x:v>Operative Skilled</x:v>
      </x:c>
      <x:c r="G1368"/>
      <x:c r="H1368"/>
      <x:c r="I1368" s="22" t="n">
        <x:v>0</x:v>
      </x:c>
      <x:c r="J1368" t="str">
        <x:v>Annual leave</x:v>
      </x:c>
      <x:c r="K1368" t="str">
        <x:v>Employee 103078; home branch Croydon; assigned role Operative Skilled | Leave: Annual Leave (Days) | Leave calendar basis: Fixed schedule</x:v>
      </x:c>
      <x:c r="L1368" t="str">
        <x:v>Include</x:v>
      </x:c>
      <x:c r="M1368"/>
      <x:c r="N1368"/>
    </x:row>
    <x:row r="1369">
      <x:c r="A1369" t="str">
        <x:v>K Neighbour|2026-02-27</x:v>
      </x:c>
      <x:c r="B1369" s="888" t="n">
        <x:v>46080</x:v>
      </x:c>
      <x:c r="C1369" t="str">
        <x:v>K Neighbour</x:v>
      </x:c>
      <x:c r="D1369" t="str">
        <x:v>Permanent</x:v>
      </x:c>
      <x:c r="E1369" t="str">
        <x:v>Croydon</x:v>
      </x:c>
      <x:c r="F1369" t="str">
        <x:v>Operative Skilled</x:v>
      </x:c>
      <x:c r="G1369"/>
      <x:c r="H1369"/>
      <x:c r="I1369" s="22" t="n">
        <x:v>0</x:v>
      </x:c>
      <x:c r="J1369" t="str">
        <x:v>Annual leave</x:v>
      </x:c>
      <x:c r="K1369" t="str">
        <x:v>Employee 103078; home branch Croydon; assigned role Operative Skilled | Leave: Annual Leave (Days) | Leave calendar basis: Fixed schedule</x:v>
      </x:c>
      <x:c r="L1369" t="str">
        <x:v>Include</x:v>
      </x:c>
      <x:c r="M1369"/>
      <x:c r="N1369"/>
    </x:row>
    <x:row r="1370">
      <x:c r="A1370" t="str">
        <x:v>K Olajide|2026-02-02</x:v>
      </x:c>
      <x:c r="B1370" s="888" t="n">
        <x:v>46055</x:v>
      </x:c>
      <x:c r="C1370" t="str">
        <x:v>K Olajide</x:v>
      </x:c>
      <x:c r="D1370" t="str">
        <x:v>Permanent</x:v>
      </x:c>
      <x:c r="E1370" t="str">
        <x:v>Thurrock</x:v>
      </x:c>
      <x:c r="F1370" t="str">
        <x:v>Operative Porter</x:v>
      </x:c>
      <x:c r="G1370" t="str">
        <x:v>399990</x:v>
      </x:c>
      <x:c r="H1370" t="str">
        <x:v>Bank Of America</x:v>
      </x:c>
      <x:c r="I1370" s="22" t="n">
        <x:v>8.5</x:v>
      </x:c>
      <x:c r="J1370" t="str">
        <x:v>Worked</x:v>
      </x:c>
      <x:c r="K1370" t="str">
        <x:v>Employee 103434; home branch Thurrock; assigned role Operative Porter | Deployment branch: Thurrock | Actual role: Operative Porter | Jobs: 399990 | Customers: Bank Of America | Actual hours: 8.5; source records: 1</x:v>
      </x:c>
      <x:c r="L1370" t="str">
        <x:v>Include</x:v>
      </x:c>
      <x:c r="M1370"/>
      <x:c r="N1370"/>
    </x:row>
    <x:row r="1371">
      <x:c r="A1371" t="str">
        <x:v>K Olajide|2026-02-03</x:v>
      </x:c>
      <x:c r="B1371" s="888" t="n">
        <x:v>46056</x:v>
      </x:c>
      <x:c r="C1371" t="str">
        <x:v>K Olajide</x:v>
      </x:c>
      <x:c r="D1371" t="str">
        <x:v>Permanent</x:v>
      </x:c>
      <x:c r="E1371" t="str">
        <x:v>Thurrock</x:v>
      </x:c>
      <x:c r="F1371" t="str">
        <x:v>Operative Porter</x:v>
      </x:c>
      <x:c r="G1371" t="str">
        <x:v>399990</x:v>
      </x:c>
      <x:c r="H1371" t="str">
        <x:v>Bank Of America</x:v>
      </x:c>
      <x:c r="I1371" s="22" t="n">
        <x:v>8.5</x:v>
      </x:c>
      <x:c r="J1371" t="str">
        <x:v>Worked</x:v>
      </x:c>
      <x:c r="K1371" t="str">
        <x:v>Employee 103434; home branch Thurrock; assigned role Operative Porter | Deployment branch: Thurrock | Actual role: Operative Porter | Jobs: 399990 | Customers: Bank Of America | Actual hours: 8.5; source records: 1</x:v>
      </x:c>
      <x:c r="L1371" t="str">
        <x:v>Include</x:v>
      </x:c>
      <x:c r="M1371"/>
      <x:c r="N1371"/>
    </x:row>
    <x:row r="1372">
      <x:c r="A1372" t="str">
        <x:v>K Olajide|2026-02-04</x:v>
      </x:c>
      <x:c r="B1372" s="888" t="n">
        <x:v>46057</x:v>
      </x:c>
      <x:c r="C1372" t="str">
        <x:v>K Olajide</x:v>
      </x:c>
      <x:c r="D1372" t="str">
        <x:v>Permanent</x:v>
      </x:c>
      <x:c r="E1372" t="str">
        <x:v>Thurrock</x:v>
      </x:c>
      <x:c r="F1372" t="str">
        <x:v>Operative Porter</x:v>
      </x:c>
      <x:c r="G1372" t="str">
        <x:v>399990</x:v>
      </x:c>
      <x:c r="H1372" t="str">
        <x:v>Bank Of America</x:v>
      </x:c>
      <x:c r="I1372" s="22" t="n">
        <x:v>8.5</x:v>
      </x:c>
      <x:c r="J1372" t="str">
        <x:v>Worked</x:v>
      </x:c>
      <x:c r="K1372" t="str">
        <x:v>Employee 103434; home branch Thurrock; assigned role Operative Porter | Deployment branch: Thurrock | Actual role: Operative Porter | Jobs: 399990 | Customers: Bank Of America | Actual hours: 8.5; source records: 1</x:v>
      </x:c>
      <x:c r="L1372" t="str">
        <x:v>Include</x:v>
      </x:c>
      <x:c r="M1372"/>
      <x:c r="N1372"/>
    </x:row>
    <x:row r="1373">
      <x:c r="A1373" t="str">
        <x:v>K Olajide|2026-02-05</x:v>
      </x:c>
      <x:c r="B1373" s="888" t="n">
        <x:v>46058</x:v>
      </x:c>
      <x:c r="C1373" t="str">
        <x:v>K Olajide</x:v>
      </x:c>
      <x:c r="D1373" t="str">
        <x:v>Permanent</x:v>
      </x:c>
      <x:c r="E1373" t="str">
        <x:v>Thurrock</x:v>
      </x:c>
      <x:c r="F1373" t="str">
        <x:v>Operative Porter</x:v>
      </x:c>
      <x:c r="G1373" t="str">
        <x:v>399990</x:v>
      </x:c>
      <x:c r="H1373" t="str">
        <x:v>Bank Of America</x:v>
      </x:c>
      <x:c r="I1373" s="22" t="n">
        <x:v>8.5</x:v>
      </x:c>
      <x:c r="J1373" t="str">
        <x:v>Worked</x:v>
      </x:c>
      <x:c r="K1373" t="str">
        <x:v>Employee 103434; home branch Thurrock; assigned role Operative Porter | Deployment branch: Thurrock | Actual role: Operative Porter | Jobs: 399990 | Customers: Bank Of America | Actual hours: 8.5; source records: 1</x:v>
      </x:c>
      <x:c r="L1373" t="str">
        <x:v>Include</x:v>
      </x:c>
      <x:c r="M1373"/>
      <x:c r="N1373"/>
    </x:row>
    <x:row r="1374">
      <x:c r="A1374" t="str">
        <x:v>K Olajide|2026-02-06</x:v>
      </x:c>
      <x:c r="B1374" s="888" t="n">
        <x:v>46059</x:v>
      </x:c>
      <x:c r="C1374" t="str">
        <x:v>K Olajide</x:v>
      </x:c>
      <x:c r="D1374" t="str">
        <x:v>Permanent</x:v>
      </x:c>
      <x:c r="E1374" t="str">
        <x:v>Thurrock</x:v>
      </x:c>
      <x:c r="F1374" t="str">
        <x:v>Operative Porter</x:v>
      </x:c>
      <x:c r="G1374" t="str">
        <x:v>399990</x:v>
      </x:c>
      <x:c r="H1374" t="str">
        <x:v>Bank Of America</x:v>
      </x:c>
      <x:c r="I1374" s="22" t="n">
        <x:v>8.5</x:v>
      </x:c>
      <x:c r="J1374" t="str">
        <x:v>Worked</x:v>
      </x:c>
      <x:c r="K1374" t="str">
        <x:v>Employee 103434; home branch Thurrock; assigned role Operative Porter | Deployment branch: Thurrock | Actual role: Operative Porter | Jobs: 399990 | Customers: Bank Of America | Actual hours: 8.5; source records: 1</x:v>
      </x:c>
      <x:c r="L1374" t="str">
        <x:v>Include</x:v>
      </x:c>
      <x:c r="M1374"/>
      <x:c r="N1374"/>
    </x:row>
    <x:row r="1375">
      <x:c r="A1375" t="str">
        <x:v>K Olajide|2026-02-09</x:v>
      </x:c>
      <x:c r="B1375" s="888" t="n">
        <x:v>46062</x:v>
      </x:c>
      <x:c r="C1375" t="str">
        <x:v>K Olajide</x:v>
      </x:c>
      <x:c r="D1375" t="str">
        <x:v>Permanent</x:v>
      </x:c>
      <x:c r="E1375" t="str">
        <x:v>Thurrock</x:v>
      </x:c>
      <x:c r="F1375" t="str">
        <x:v>Operative Porter</x:v>
      </x:c>
      <x:c r="G1375" t="str">
        <x:v>399990</x:v>
      </x:c>
      <x:c r="H1375" t="str">
        <x:v>Bank Of America</x:v>
      </x:c>
      <x:c r="I1375" s="22" t="n">
        <x:v>8.5</x:v>
      </x:c>
      <x:c r="J1375" t="str">
        <x:v>Worked</x:v>
      </x:c>
      <x:c r="K1375" t="str">
        <x:v>Employee 103434; home branch Thurrock; assigned role Operative Porter | Deployment branch: Thurrock | Actual role: Operative Porter | Jobs: 399990 | Customers: Bank Of America | Actual hours: 8.5; source records: 1</x:v>
      </x:c>
      <x:c r="L1375" t="str">
        <x:v>Include</x:v>
      </x:c>
      <x:c r="M1375"/>
      <x:c r="N1375"/>
    </x:row>
    <x:row r="1376">
      <x:c r="A1376" t="str">
        <x:v>K Olajide|2026-02-10</x:v>
      </x:c>
      <x:c r="B1376" s="888" t="n">
        <x:v>46063</x:v>
      </x:c>
      <x:c r="C1376" t="str">
        <x:v>K Olajide</x:v>
      </x:c>
      <x:c r="D1376" t="str">
        <x:v>Permanent</x:v>
      </x:c>
      <x:c r="E1376" t="str">
        <x:v>Thurrock</x:v>
      </x:c>
      <x:c r="F1376" t="str">
        <x:v>Operative Porter</x:v>
      </x:c>
      <x:c r="G1376" t="str">
        <x:v>399426</x:v>
      </x:c>
      <x:c r="H1376" t="str">
        <x:v>Apple Europe Limited</x:v>
      </x:c>
      <x:c r="I1376" s="22" t="n">
        <x:v>11.5</x:v>
      </x:c>
      <x:c r="J1376" t="str">
        <x:v>Worked</x:v>
      </x:c>
      <x:c r="K1376" t="str">
        <x:v>Employee 103434; home branch Thurrock; assigned role Operative Porter | Deployment branch: Thurrock | Actual role: Operative Porter | Jobs: 399426 | Customers: Apple Europe Limited | Actual hours: 11.5; source records: 1</x:v>
      </x:c>
      <x:c r="L1376" t="str">
        <x:v>Include</x:v>
      </x:c>
      <x:c r="M1376"/>
      <x:c r="N1376"/>
    </x:row>
    <x:row r="1377">
      <x:c r="A1377" t="str">
        <x:v>K Olajide|2026-02-11</x:v>
      </x:c>
      <x:c r="B1377" s="888" t="n">
        <x:v>46064</x:v>
      </x:c>
      <x:c r="C1377" t="str">
        <x:v>K Olajide</x:v>
      </x:c>
      <x:c r="D1377" t="str">
        <x:v>Permanent</x:v>
      </x:c>
      <x:c r="E1377" t="str">
        <x:v>Thurrock</x:v>
      </x:c>
      <x:c r="F1377" t="str">
        <x:v>Operative Porter</x:v>
      </x:c>
      <x:c r="G1377" t="str">
        <x:v>399990</x:v>
      </x:c>
      <x:c r="H1377" t="str">
        <x:v>Bank Of America</x:v>
      </x:c>
      <x:c r="I1377" s="22" t="n">
        <x:v>8.5</x:v>
      </x:c>
      <x:c r="J1377" t="str">
        <x:v>Worked</x:v>
      </x:c>
      <x:c r="K1377" t="str">
        <x:v>Employee 103434; home branch Thurrock; assigned role Operative Porter | Deployment branch: Thurrock | Actual role: Operative Porter | Jobs: 399990 | Customers: Bank Of America | Actual hours: 8.5; source records: 1</x:v>
      </x:c>
      <x:c r="L1377" t="str">
        <x:v>Include</x:v>
      </x:c>
      <x:c r="M1377"/>
      <x:c r="N1377"/>
    </x:row>
    <x:row r="1378">
      <x:c r="A1378" t="str">
        <x:v>K Olajide|2026-02-12</x:v>
      </x:c>
      <x:c r="B1378" s="888" t="n">
        <x:v>46065</x:v>
      </x:c>
      <x:c r="C1378" t="str">
        <x:v>K Olajide</x:v>
      </x:c>
      <x:c r="D1378" t="str">
        <x:v>Permanent</x:v>
      </x:c>
      <x:c r="E1378" t="str">
        <x:v>Thurrock</x:v>
      </x:c>
      <x:c r="F1378" t="str">
        <x:v>Operative Porter</x:v>
      </x:c>
      <x:c r="G1378" t="str">
        <x:v>399426</x:v>
      </x:c>
      <x:c r="H1378" t="str">
        <x:v>Apple Europe Limited</x:v>
      </x:c>
      <x:c r="I1378" s="22" t="n">
        <x:v>11.5</x:v>
      </x:c>
      <x:c r="J1378" t="str">
        <x:v>Worked</x:v>
      </x:c>
      <x:c r="K1378" t="str">
        <x:v>Employee 103434; home branch Thurrock; assigned role Operative Porter | Deployment branch: Thurrock | Actual role: Operative Porter | Jobs: 399426 | Customers: Apple Europe Limited | Actual hours: 11.5; source records: 1</x:v>
      </x:c>
      <x:c r="L1378" t="str">
        <x:v>Include</x:v>
      </x:c>
      <x:c r="M1378"/>
      <x:c r="N1378"/>
    </x:row>
    <x:row r="1379">
      <x:c r="A1379" t="str">
        <x:v>K Olajide|2026-02-13</x:v>
      </x:c>
      <x:c r="B1379" s="888" t="n">
        <x:v>46066</x:v>
      </x:c>
      <x:c r="C1379" t="str">
        <x:v>K Olajide</x:v>
      </x:c>
      <x:c r="D1379" t="str">
        <x:v>Permanent</x:v>
      </x:c>
      <x:c r="E1379" t="str">
        <x:v>Thurrock</x:v>
      </x:c>
      <x:c r="F1379" t="str">
        <x:v>Operative Porter</x:v>
      </x:c>
      <x:c r="G1379" t="str">
        <x:v>399426</x:v>
      </x:c>
      <x:c r="H1379" t="str">
        <x:v>Apple Europe Limited</x:v>
      </x:c>
      <x:c r="I1379" s="22" t="n">
        <x:v>11.5</x:v>
      </x:c>
      <x:c r="J1379" t="str">
        <x:v>Worked</x:v>
      </x:c>
      <x:c r="K1379" t="str">
        <x:v>Employee 103434; home branch Thurrock; assigned role Operative Porter | Deployment branch: Thurrock | Actual role: Operative Porter | Jobs: 399426 | Customers: Apple Europe Limited | Actual hours: 11.5; source records: 1</x:v>
      </x:c>
      <x:c r="L1379" t="str">
        <x:v>Include</x:v>
      </x:c>
      <x:c r="M1379"/>
      <x:c r="N1379"/>
    </x:row>
    <x:row r="1380">
      <x:c r="A1380" t="str">
        <x:v>K Olajide|2026-02-14</x:v>
      </x:c>
      <x:c r="B1380" s="888" t="n">
        <x:v>46067</x:v>
      </x:c>
      <x:c r="C1380" t="str">
        <x:v>K Olajide</x:v>
      </x:c>
      <x:c r="D1380" t="str">
        <x:v>Permanent</x:v>
      </x:c>
      <x:c r="E1380" t="str">
        <x:v>Thurrock</x:v>
      </x:c>
      <x:c r="F1380" t="str">
        <x:v>Operative Porter</x:v>
      </x:c>
      <x:c r="G1380" t="str">
        <x:v>396207A</x:v>
      </x:c>
      <x:c r="H1380" t="str">
        <x:v>Linklaters LLP</x:v>
      </x:c>
      <x:c r="I1380" s="22" t="n">
        <x:v>9.5</x:v>
      </x:c>
      <x:c r="J1380" t="str">
        <x:v>Worked</x:v>
      </x:c>
      <x:c r="K1380" t="str">
        <x:v>Employee 103434; home branch Thurrock; assigned role Operative Porter | Deployment branch: Thurrock | Actual role: Operative Porter | Jobs: 396207A | Customers: Linklaters LLP | Actual hours: 9.5; source records: 1</x:v>
      </x:c>
      <x:c r="L1380" t="str">
        <x:v>Include</x:v>
      </x:c>
      <x:c r="M1380"/>
      <x:c r="N1380"/>
    </x:row>
    <x:row r="1381">
      <x:c r="A1381" t="str">
        <x:v>K Olajide|2026-02-16</x:v>
      </x:c>
      <x:c r="B1381" s="888" t="n">
        <x:v>46069</x:v>
      </x:c>
      <x:c r="C1381" t="str">
        <x:v>K Olajide</x:v>
      </x:c>
      <x:c r="D1381" t="str">
        <x:v>Permanent</x:v>
      </x:c>
      <x:c r="E1381" t="str">
        <x:v>Thurrock</x:v>
      </x:c>
      <x:c r="F1381" t="str">
        <x:v>Operative Porter</x:v>
      </x:c>
      <x:c r="G1381" t="str">
        <x:v>382276A</x:v>
      </x:c>
      <x:c r="H1381" t="str">
        <x:v>British Telecom</x:v>
      </x:c>
      <x:c r="I1381" s="22" t="n">
        <x:v>7</x:v>
      </x:c>
      <x:c r="J1381" t="str">
        <x:v>Worked</x:v>
      </x:c>
      <x:c r="K1381" t="str">
        <x:v>Employee 103434; home branch Thurrock; assigned role Operative Porter | Deployment branch: Thurrock | Actual role: Operative Porter | Jobs: 382276A | Customers: British Telecom | Actual hours: 7.0; source records: 1</x:v>
      </x:c>
      <x:c r="L1381" t="str">
        <x:v>Include</x:v>
      </x:c>
      <x:c r="M1381"/>
      <x:c r="N1381"/>
    </x:row>
    <x:row r="1382">
      <x:c r="A1382" t="str">
        <x:v>K Olajide|2026-02-17</x:v>
      </x:c>
      <x:c r="B1382" s="888" t="n">
        <x:v>46070</x:v>
      </x:c>
      <x:c r="C1382" t="str">
        <x:v>K Olajide</x:v>
      </x:c>
      <x:c r="D1382" t="str">
        <x:v>Permanent</x:v>
      </x:c>
      <x:c r="E1382" t="str">
        <x:v>Thurrock</x:v>
      </x:c>
      <x:c r="F1382" t="str">
        <x:v>Operative Porter</x:v>
      </x:c>
      <x:c r="G1382" t="str">
        <x:v>400250</x:v>
      </x:c>
      <x:c r="H1382" t="str">
        <x:v>Apple Europe Limited</x:v>
      </x:c>
      <x:c r="I1382" s="22" t="n">
        <x:v>8</x:v>
      </x:c>
      <x:c r="J1382" t="str">
        <x:v>Worked</x:v>
      </x:c>
      <x:c r="K1382" t="str">
        <x:v>Employee 103434; home branch Thurrock; assigned role Operative Porter | Deployment branch: Thurrock | Actual role: Operative Skilled | Jobs: 400250 | Customers: Apple Europe Limited | Actual hours: 8.0; source records: 1</x:v>
      </x:c>
      <x:c r="L1382" t="str">
        <x:v>Include</x:v>
      </x:c>
      <x:c r="M1382"/>
      <x:c r="N1382"/>
    </x:row>
    <x:row r="1383">
      <x:c r="A1383" t="str">
        <x:v>K Olajide|2026-02-18</x:v>
      </x:c>
      <x:c r="B1383" s="888" t="n">
        <x:v>46071</x:v>
      </x:c>
      <x:c r="C1383" t="str">
        <x:v>K Olajide</x:v>
      </x:c>
      <x:c r="D1383" t="str">
        <x:v>Permanent</x:v>
      </x:c>
      <x:c r="E1383" t="str">
        <x:v>Thurrock</x:v>
      </x:c>
      <x:c r="F1383" t="str">
        <x:v>Operative Porter</x:v>
      </x:c>
      <x:c r="G1383" t="str">
        <x:v>399424</x:v>
      </x:c>
      <x:c r="H1383" t="str">
        <x:v>Apple Europe Limited</x:v>
      </x:c>
      <x:c r="I1383" s="22" t="n">
        <x:v>12</x:v>
      </x:c>
      <x:c r="J1383" t="str">
        <x:v>Worked</x:v>
      </x:c>
      <x:c r="K1383" t="str">
        <x:v>Employee 103434; home branch Thurrock; assigned role Operative Porter | Deployment branch: Thurrock | Actual role: Operative Porter | Jobs: 399424 | Customers: Apple Europe Limited | Actual hours: 12.0; source records: 1</x:v>
      </x:c>
      <x:c r="L1383" t="str">
        <x:v>Include</x:v>
      </x:c>
      <x:c r="M1383"/>
      <x:c r="N1383"/>
    </x:row>
    <x:row r="1384">
      <x:c r="A1384" t="str">
        <x:v>K Olajide|2026-02-19</x:v>
      </x:c>
      <x:c r="B1384" s="888" t="n">
        <x:v>46072</x:v>
      </x:c>
      <x:c r="C1384" t="str">
        <x:v>K Olajide</x:v>
      </x:c>
      <x:c r="D1384" t="str">
        <x:v>Permanent</x:v>
      </x:c>
      <x:c r="E1384" t="str">
        <x:v>Thurrock</x:v>
      </x:c>
      <x:c r="F1384" t="str">
        <x:v>Operative Porter</x:v>
      </x:c>
      <x:c r="G1384" t="str">
        <x:v>396853</x:v>
      </x:c>
      <x:c r="H1384" t="str">
        <x:v>Colin Harris</x:v>
      </x:c>
      <x:c r="I1384" s="22" t="n">
        <x:v>8</x:v>
      </x:c>
      <x:c r="J1384" t="str">
        <x:v>Worked</x:v>
      </x:c>
      <x:c r="K1384" t="str">
        <x:v>Employee 103434; home branch Thurrock; assigned role Operative Porter | Deployment branch: Thurrock | Actual role: Operative Porter | Jobs: 396853 | Customers: Colin Harris | Actual hours: 8.0; source records: 1</x:v>
      </x:c>
      <x:c r="L1384" t="str">
        <x:v>Include</x:v>
      </x:c>
      <x:c r="M1384"/>
      <x:c r="N1384"/>
    </x:row>
    <x:row r="1385">
      <x:c r="A1385" t="str">
        <x:v>K Olajide|2026-02-20</x:v>
      </x:c>
      <x:c r="B1385" s="888" t="n">
        <x:v>46073</x:v>
      </x:c>
      <x:c r="C1385" t="str">
        <x:v>K Olajide</x:v>
      </x:c>
      <x:c r="D1385" t="str">
        <x:v>Permanent</x:v>
      </x:c>
      <x:c r="E1385" t="str">
        <x:v>Thurrock</x:v>
      </x:c>
      <x:c r="F1385" t="str">
        <x:v>Operative Porter</x:v>
      </x:c>
      <x:c r="G1385" t="str">
        <x:v>400250</x:v>
      </x:c>
      <x:c r="H1385" t="str">
        <x:v>Apple Europe Limited</x:v>
      </x:c>
      <x:c r="I1385" s="22" t="n">
        <x:v>11</x:v>
      </x:c>
      <x:c r="J1385" t="str">
        <x:v>Worked</x:v>
      </x:c>
      <x:c r="K1385" t="str">
        <x:v>Employee 103434; home branch Thurrock; assigned role Operative Porter | Deployment branch: Thurrock | Actual role: Operative Porter | Jobs: 400250 | Customers: Apple Europe Limited | Actual hours: 11.0; source records: 1</x:v>
      </x:c>
      <x:c r="L1385" t="str">
        <x:v>Include</x:v>
      </x:c>
      <x:c r="M1385"/>
      <x:c r="N1385"/>
    </x:row>
    <x:row r="1386">
      <x:c r="A1386" t="str">
        <x:v>K Olajide|2026-02-21</x:v>
      </x:c>
      <x:c r="B1386" s="888" t="n">
        <x:v>46074</x:v>
      </x:c>
      <x:c r="C1386" t="str">
        <x:v>K Olajide</x:v>
      </x:c>
      <x:c r="D1386" t="str">
        <x:v>Permanent</x:v>
      </x:c>
      <x:c r="E1386" t="str">
        <x:v>Thurrock</x:v>
      </x:c>
      <x:c r="F1386" t="str">
        <x:v>Operative Porter</x:v>
      </x:c>
      <x:c r="G1386" t="str">
        <x:v>396207A</x:v>
      </x:c>
      <x:c r="H1386" t="str">
        <x:v>Linklaters LLP</x:v>
      </x:c>
      <x:c r="I1386" s="22" t="n">
        <x:v>10.5</x:v>
      </x:c>
      <x:c r="J1386" t="str">
        <x:v>Worked</x:v>
      </x:c>
      <x:c r="K1386" t="str">
        <x:v>Employee 103434; home branch Thurrock; assigned role Operative Porter | Deployment branch: Thurrock | Actual role: Operative Porter | Jobs: 396207A | Customers: Linklaters LLP | Actual hours: 10.5; source records: 1</x:v>
      </x:c>
      <x:c r="L1386" t="str">
        <x:v>Include</x:v>
      </x:c>
      <x:c r="M1386"/>
      <x:c r="N1386"/>
    </x:row>
    <x:row r="1387">
      <x:c r="A1387" t="str">
        <x:v>K Olajide|2026-02-22</x:v>
      </x:c>
      <x:c r="B1387" s="888" t="n">
        <x:v>46075</x:v>
      </x:c>
      <x:c r="C1387" t="str">
        <x:v>K Olajide</x:v>
      </x:c>
      <x:c r="D1387" t="str">
        <x:v>Permanent</x:v>
      </x:c>
      <x:c r="E1387" t="str">
        <x:v>Thurrock</x:v>
      </x:c>
      <x:c r="F1387" t="str">
        <x:v>Operative Porter</x:v>
      </x:c>
      <x:c r="G1387" t="str">
        <x:v>396207A</x:v>
      </x:c>
      <x:c r="H1387" t="str">
        <x:v>Linklaters LLP</x:v>
      </x:c>
      <x:c r="I1387" s="22" t="n">
        <x:v>10.5</x:v>
      </x:c>
      <x:c r="J1387" t="str">
        <x:v>Worked</x:v>
      </x:c>
      <x:c r="K1387" t="str">
        <x:v>Employee 103434; home branch Thurrock; assigned role Operative Porter | Deployment branch: Thurrock | Actual role: Operative Porter | Jobs: 396207A | Customers: Linklaters LLP | Actual hours: 10.5; source records: 1</x:v>
      </x:c>
      <x:c r="L1387" t="str">
        <x:v>Include</x:v>
      </x:c>
      <x:c r="M1387"/>
      <x:c r="N1387"/>
    </x:row>
    <x:row r="1388">
      <x:c r="A1388" t="str">
        <x:v>K Olajide|2026-02-23</x:v>
      </x:c>
      <x:c r="B1388" s="888" t="n">
        <x:v>46076</x:v>
      </x:c>
      <x:c r="C1388" t="str">
        <x:v>K Olajide</x:v>
      </x:c>
      <x:c r="D1388" t="str">
        <x:v>Permanent</x:v>
      </x:c>
      <x:c r="E1388" t="str">
        <x:v>Thurrock</x:v>
      </x:c>
      <x:c r="F1388" t="str">
        <x:v>Operative Porter</x:v>
      </x:c>
      <x:c r="G1388" t="str">
        <x:v>400250</x:v>
      </x:c>
      <x:c r="H1388" t="str">
        <x:v>Apple Europe Limited</x:v>
      </x:c>
      <x:c r="I1388" s="22" t="n">
        <x:v>11.5</x:v>
      </x:c>
      <x:c r="J1388" t="str">
        <x:v>Worked</x:v>
      </x:c>
      <x:c r="K1388" t="str">
        <x:v>Employee 103434; home branch Thurrock; assigned role Operative Porter | Deployment branch: Thurrock | Actual role: Operative Porter | Jobs: 400250 | Customers: Apple Europe Limited | Actual hours: 11.5; source records: 1</x:v>
      </x:c>
      <x:c r="L1388" t="str">
        <x:v>Include</x:v>
      </x:c>
      <x:c r="M1388"/>
      <x:c r="N1388"/>
    </x:row>
    <x:row r="1389">
      <x:c r="A1389" t="str">
        <x:v>K Olajide|2026-02-24</x:v>
      </x:c>
      <x:c r="B1389" s="888" t="n">
        <x:v>46077</x:v>
      </x:c>
      <x:c r="C1389" t="str">
        <x:v>K Olajide</x:v>
      </x:c>
      <x:c r="D1389" t="str">
        <x:v>Permanent</x:v>
      </x:c>
      <x:c r="E1389" t="str">
        <x:v>Thurrock</x:v>
      </x:c>
      <x:c r="F1389" t="str">
        <x:v>Operative Porter</x:v>
      </x:c>
      <x:c r="G1389" t="str">
        <x:v>400250</x:v>
      </x:c>
      <x:c r="H1389" t="str">
        <x:v>Apple Europe Limited</x:v>
      </x:c>
      <x:c r="I1389" s="22" t="n">
        <x:v>11.5</x:v>
      </x:c>
      <x:c r="J1389" t="str">
        <x:v>Worked</x:v>
      </x:c>
      <x:c r="K1389" t="str">
        <x:v>Employee 103434; home branch Thurrock; assigned role Operative Porter | Deployment branch: Thurrock | Actual role: Operative Porter | Jobs: 400250 | Customers: Apple Europe Limited | Actual hours: 11.5; source records: 1</x:v>
      </x:c>
      <x:c r="L1389" t="str">
        <x:v>Include</x:v>
      </x:c>
      <x:c r="M1389"/>
      <x:c r="N1389"/>
    </x:row>
    <x:row r="1390">
      <x:c r="A1390" t="str">
        <x:v>K Olajide|2026-02-25</x:v>
      </x:c>
      <x:c r="B1390" s="888" t="n">
        <x:v>46078</x:v>
      </x:c>
      <x:c r="C1390" t="str">
        <x:v>K Olajide</x:v>
      </x:c>
      <x:c r="D1390" t="str">
        <x:v>Permanent</x:v>
      </x:c>
      <x:c r="E1390" t="str">
        <x:v>Thurrock</x:v>
      </x:c>
      <x:c r="F1390" t="str">
        <x:v>Operative Porter</x:v>
      </x:c>
      <x:c r="G1390" t="str">
        <x:v>400250</x:v>
      </x:c>
      <x:c r="H1390" t="str">
        <x:v>Apple Europe Limited</x:v>
      </x:c>
      <x:c r="I1390" s="22" t="n">
        <x:v>11.5</x:v>
      </x:c>
      <x:c r="J1390" t="str">
        <x:v>Worked</x:v>
      </x:c>
      <x:c r="K1390" t="str">
        <x:v>Employee 103434; home branch Thurrock; assigned role Operative Porter | Deployment branch: Thurrock | Actual role: Operative Porter | Jobs: 400250 | Customers: Apple Europe Limited | Actual hours: 11.5; source records: 1</x:v>
      </x:c>
      <x:c r="L1390" t="str">
        <x:v>Include</x:v>
      </x:c>
      <x:c r="M1390"/>
      <x:c r="N1390"/>
    </x:row>
    <x:row r="1391">
      <x:c r="A1391" t="str">
        <x:v>K Olajide|2026-02-26</x:v>
      </x:c>
      <x:c r="B1391" s="888" t="n">
        <x:v>46079</x:v>
      </x:c>
      <x:c r="C1391" t="str">
        <x:v>K Olajide</x:v>
      </x:c>
      <x:c r="D1391" t="str">
        <x:v>Permanent</x:v>
      </x:c>
      <x:c r="E1391" t="str">
        <x:v>Thurrock</x:v>
      </x:c>
      <x:c r="F1391" t="str">
        <x:v>Operative Porter</x:v>
      </x:c>
      <x:c r="G1391" t="str">
        <x:v>400250</x:v>
      </x:c>
      <x:c r="H1391" t="str">
        <x:v>Apple Europe Limited</x:v>
      </x:c>
      <x:c r="I1391" s="22" t="n">
        <x:v>11.5</x:v>
      </x:c>
      <x:c r="J1391" t="str">
        <x:v>Worked</x:v>
      </x:c>
      <x:c r="K1391" t="str">
        <x:v>Employee 103434; home branch Thurrock; assigned role Operative Porter | Deployment branch: Thurrock | Actual role: Operative Porter | Jobs: 400250 | Customers: Apple Europe Limited | Actual hours: 11.5; source records: 1</x:v>
      </x:c>
      <x:c r="L1391" t="str">
        <x:v>Include</x:v>
      </x:c>
      <x:c r="M1391"/>
      <x:c r="N1391"/>
    </x:row>
    <x:row r="1392">
      <x:c r="A1392" t="str">
        <x:v>K Olajide|2026-02-27</x:v>
      </x:c>
      <x:c r="B1392" s="888" t="n">
        <x:v>46080</x:v>
      </x:c>
      <x:c r="C1392" t="str">
        <x:v>K Olajide</x:v>
      </x:c>
      <x:c r="D1392" t="str">
        <x:v>Permanent</x:v>
      </x:c>
      <x:c r="E1392" t="str">
        <x:v>Thurrock</x:v>
      </x:c>
      <x:c r="F1392" t="str">
        <x:v>Operative Porter</x:v>
      </x:c>
      <x:c r="G1392" t="str">
        <x:v>400250</x:v>
      </x:c>
      <x:c r="H1392" t="str">
        <x:v>Apple Europe Limited</x:v>
      </x:c>
      <x:c r="I1392" s="22" t="n">
        <x:v>11.5</x:v>
      </x:c>
      <x:c r="J1392" t="str">
        <x:v>Worked</x:v>
      </x:c>
      <x:c r="K1392" t="str">
        <x:v>Employee 103434; home branch Thurrock; assigned role Operative Porter | Deployment branch: Thurrock | Actual role: Operative Porter | Jobs: 400250 | Customers: Apple Europe Limited | Actual hours: 11.5; source records: 1</x:v>
      </x:c>
      <x:c r="L1392" t="str">
        <x:v>Include</x:v>
      </x:c>
      <x:c r="M1392"/>
      <x:c r="N1392"/>
    </x:row>
    <x:row r="1393">
      <x:c r="A1393" t="str">
        <x:v>K Stappard|2026-02-01</x:v>
      </x:c>
      <x:c r="B1393" s="888" t="n">
        <x:v>46054</x:v>
      </x:c>
      <x:c r="C1393" t="str">
        <x:v>K Stappard</x:v>
      </x:c>
      <x:c r="D1393" t="str">
        <x:v>Permanent</x:v>
      </x:c>
      <x:c r="E1393" t="str">
        <x:v>Thurrock</x:v>
      </x:c>
      <x:c r="F1393" t="str">
        <x:v>Operative Porter</x:v>
      </x:c>
      <x:c r="G1393" t="str">
        <x:v>397398</x:v>
      </x:c>
      <x:c r="H1393" t="str">
        <x:v>Accenture UK Ltd</x:v>
      </x:c>
      <x:c r="I1393" s="22" t="n">
        <x:v>8</x:v>
      </x:c>
      <x:c r="J1393" t="str">
        <x:v>Worked</x:v>
      </x:c>
      <x:c r="K1393" t="str">
        <x:v>Employee 103617; home branch Thurrock; assigned role Operative Porter | Deployment branch: Thurrock | Actual role: Operative Porter | Jobs: 397398 | Customers: Accenture UK Ltd | Actual hours: 8.0; source records: 1</x:v>
      </x:c>
      <x:c r="L1393" t="str">
        <x:v>Include</x:v>
      </x:c>
      <x:c r="M1393"/>
      <x:c r="N1393"/>
    </x:row>
    <x:row r="1394">
      <x:c r="A1394" t="str">
        <x:v>K Stappard|2026-02-02</x:v>
      </x:c>
      <x:c r="B1394" s="888" t="n">
        <x:v>46055</x:v>
      </x:c>
      <x:c r="C1394" t="str">
        <x:v>K Stappard</x:v>
      </x:c>
      <x:c r="D1394" t="str">
        <x:v>Permanent</x:v>
      </x:c>
      <x:c r="E1394" t="str">
        <x:v>Thurrock</x:v>
      </x:c>
      <x:c r="F1394" t="str">
        <x:v>Operative Porter</x:v>
      </x:c>
      <x:c r="G1394" t="str">
        <x:v>396207A</x:v>
      </x:c>
      <x:c r="H1394" t="str">
        <x:v>Linklaters LLP</x:v>
      </x:c>
      <x:c r="I1394" s="22" t="n">
        <x:v>8.5</x:v>
      </x:c>
      <x:c r="J1394" t="str">
        <x:v>Worked</x:v>
      </x:c>
      <x:c r="K1394" t="str">
        <x:v>Employee 103617; home branch Thurrock; assigned role Operative Porter | Deployment branch: Thurrock | Actual role: Operative Porter | Jobs: 396207A | Customers: Linklaters LLP | Actual hours: 8.5; source records: 1</x:v>
      </x:c>
      <x:c r="L1394" t="str">
        <x:v>Include</x:v>
      </x:c>
      <x:c r="M1394"/>
      <x:c r="N1394"/>
    </x:row>
    <x:row r="1395">
      <x:c r="A1395" t="str">
        <x:v>K Stappard|2026-02-03</x:v>
      </x:c>
      <x:c r="B1395" s="888" t="n">
        <x:v>46056</x:v>
      </x:c>
      <x:c r="C1395" t="str">
        <x:v>K Stappard</x:v>
      </x:c>
      <x:c r="D1395" t="str">
        <x:v>Permanent</x:v>
      </x:c>
      <x:c r="E1395" t="str">
        <x:v>Thurrock</x:v>
      </x:c>
      <x:c r="F1395" t="str">
        <x:v>Operative Porter</x:v>
      </x:c>
      <x:c r="G1395" t="str">
        <x:v>396207A</x:v>
      </x:c>
      <x:c r="H1395" t="str">
        <x:v>Linklaters LLP</x:v>
      </x:c>
      <x:c r="I1395" s="22" t="n">
        <x:v>8.5</x:v>
      </x:c>
      <x:c r="J1395" t="str">
        <x:v>Worked</x:v>
      </x:c>
      <x:c r="K1395" t="str">
        <x:v>Employee 103617; home branch Thurrock; assigned role Operative Porter | Deployment branch: Thurrock | Actual role: Operative Porter | Jobs: 396207A | Customers: Linklaters LLP | Actual hours: 8.5; source records: 1</x:v>
      </x:c>
      <x:c r="L1395" t="str">
        <x:v>Include</x:v>
      </x:c>
      <x:c r="M1395"/>
      <x:c r="N1395"/>
    </x:row>
    <x:row r="1396">
      <x:c r="A1396" t="str">
        <x:v>K Stappard|2026-02-04</x:v>
      </x:c>
      <x:c r="B1396" s="888" t="n">
        <x:v>46057</x:v>
      </x:c>
      <x:c r="C1396" t="str">
        <x:v>K Stappard</x:v>
      </x:c>
      <x:c r="D1396" t="str">
        <x:v>Permanent</x:v>
      </x:c>
      <x:c r="E1396" t="str">
        <x:v>Thurrock</x:v>
      </x:c>
      <x:c r="F1396" t="str">
        <x:v>Operative Porter</x:v>
      </x:c>
      <x:c r="G1396" t="str">
        <x:v>396207A</x:v>
      </x:c>
      <x:c r="H1396" t="str">
        <x:v>Linklaters LLP</x:v>
      </x:c>
      <x:c r="I1396" s="22" t="n">
        <x:v>9.5</x:v>
      </x:c>
      <x:c r="J1396" t="str">
        <x:v>Worked</x:v>
      </x:c>
      <x:c r="K1396" t="str">
        <x:v>Employee 103617; home branch Thurrock; assigned role Operative Porter | Deployment branch: Thurrock | Actual role: Operative Porter | Jobs: 396207A | Customers: Linklaters LLP | Actual hours: 9.5; source records: 1</x:v>
      </x:c>
      <x:c r="L1396" t="str">
        <x:v>Include</x:v>
      </x:c>
      <x:c r="M1396"/>
      <x:c r="N1396"/>
    </x:row>
    <x:row r="1397">
      <x:c r="A1397" t="str">
        <x:v>K Stappard|2026-02-06</x:v>
      </x:c>
      <x:c r="B1397" s="888" t="n">
        <x:v>46059</x:v>
      </x:c>
      <x:c r="C1397" t="str">
        <x:v>K Stappard</x:v>
      </x:c>
      <x:c r="D1397" t="str">
        <x:v>Permanent</x:v>
      </x:c>
      <x:c r="E1397" t="str">
        <x:v>Thurrock</x:v>
      </x:c>
      <x:c r="F1397" t="str">
        <x:v>Operative Porter</x:v>
      </x:c>
      <x:c r="G1397" t="str">
        <x:v>396207A</x:v>
      </x:c>
      <x:c r="H1397" t="str">
        <x:v>Linklaters LLP</x:v>
      </x:c>
      <x:c r="I1397" s="22" t="n">
        <x:v>11</x:v>
      </x:c>
      <x:c r="J1397" t="str">
        <x:v>Worked</x:v>
      </x:c>
      <x:c r="K1397" t="str">
        <x:v>Employee 103617; home branch Thurrock; assigned role Operative Porter | Deployment branch: Thurrock | Actual role: Operative Porter | Jobs: 396207A | Customers: Linklaters LLP | Actual hours: 11.0; source records: 1</x:v>
      </x:c>
      <x:c r="L1397" t="str">
        <x:v>Include</x:v>
      </x:c>
      <x:c r="M1397"/>
      <x:c r="N1397"/>
    </x:row>
    <x:row r="1398">
      <x:c r="A1398" t="str">
        <x:v>K Stappard|2026-02-07</x:v>
      </x:c>
      <x:c r="B1398" s="888" t="n">
        <x:v>46060</x:v>
      </x:c>
      <x:c r="C1398" t="str">
        <x:v>K Stappard</x:v>
      </x:c>
      <x:c r="D1398" t="str">
        <x:v>Permanent</x:v>
      </x:c>
      <x:c r="E1398" t="str">
        <x:v>Thurrock</x:v>
      </x:c>
      <x:c r="F1398" t="str">
        <x:v>Operative Porter</x:v>
      </x:c>
      <x:c r="G1398" t="str">
        <x:v>396207A</x:v>
      </x:c>
      <x:c r="H1398" t="str">
        <x:v>Linklaters LLP</x:v>
      </x:c>
      <x:c r="I1398" s="22" t="n">
        <x:v>11</x:v>
      </x:c>
      <x:c r="J1398" t="str">
        <x:v>Worked</x:v>
      </x:c>
      <x:c r="K1398" t="str">
        <x:v>Employee 103617; home branch Thurrock; assigned role Operative Porter | Deployment branch: Thurrock | Actual role: Operative Porter | Jobs: 396207A | Customers: Linklaters LLP | Actual hours: 11.0; source records: 1</x:v>
      </x:c>
      <x:c r="L1398" t="str">
        <x:v>Include</x:v>
      </x:c>
      <x:c r="M1398"/>
      <x:c r="N1398"/>
    </x:row>
    <x:row r="1399">
      <x:c r="A1399" t="str">
        <x:v>K Stappard|2026-02-08</x:v>
      </x:c>
      <x:c r="B1399" s="888" t="n">
        <x:v>46061</x:v>
      </x:c>
      <x:c r="C1399" t="str">
        <x:v>K Stappard</x:v>
      </x:c>
      <x:c r="D1399" t="str">
        <x:v>Permanent</x:v>
      </x:c>
      <x:c r="E1399" t="str">
        <x:v>Thurrock</x:v>
      </x:c>
      <x:c r="F1399" t="str">
        <x:v>Operative Porter</x:v>
      </x:c>
      <x:c r="G1399" t="str">
        <x:v>396207A</x:v>
      </x:c>
      <x:c r="H1399" t="str">
        <x:v>Linklaters LLP</x:v>
      </x:c>
      <x:c r="I1399" s="22" t="n">
        <x:v>9</x:v>
      </x:c>
      <x:c r="J1399" t="str">
        <x:v>Worked</x:v>
      </x:c>
      <x:c r="K1399" t="str">
        <x:v>Employee 103617; home branch Thurrock; assigned role Operative Porter | Deployment branch: Thurrock | Actual role: Operative Porter | Jobs: 396207A | Customers: Linklaters LLP | Actual hours: 9.0; source records: 1</x:v>
      </x:c>
      <x:c r="L1399" t="str">
        <x:v>Include</x:v>
      </x:c>
      <x:c r="M1399"/>
      <x:c r="N1399"/>
    </x:row>
    <x:row r="1400">
      <x:c r="A1400" t="str">
        <x:v>K Stappard|2026-02-09</x:v>
      </x:c>
      <x:c r="B1400" s="888" t="n">
        <x:v>46062</x:v>
      </x:c>
      <x:c r="C1400" t="str">
        <x:v>K Stappard</x:v>
      </x:c>
      <x:c r="D1400" t="str">
        <x:v>Permanent</x:v>
      </x:c>
      <x:c r="E1400" t="str">
        <x:v>Thurrock</x:v>
      </x:c>
      <x:c r="F1400" t="str">
        <x:v>Operative Porter</x:v>
      </x:c>
      <x:c r="G1400" t="str">
        <x:v>396207A</x:v>
      </x:c>
      <x:c r="H1400" t="str">
        <x:v>Linklaters LLP</x:v>
      </x:c>
      <x:c r="I1400" s="22" t="n">
        <x:v>9.5</x:v>
      </x:c>
      <x:c r="J1400" t="str">
        <x:v>Worked</x:v>
      </x:c>
      <x:c r="K1400" t="str">
        <x:v>Employee 103617; home branch Thurrock; assigned role Operative Porter | Deployment branch: Thurrock | Actual role: Operative Porter | Jobs: 396207A | Customers: Linklaters LLP | Actual hours: 9.5; source records: 1</x:v>
      </x:c>
      <x:c r="L1400" t="str">
        <x:v>Include</x:v>
      </x:c>
      <x:c r="M1400"/>
      <x:c r="N1400"/>
    </x:row>
    <x:row r="1401">
      <x:c r="A1401" t="str">
        <x:v>K Stappard|2026-02-10</x:v>
      </x:c>
      <x:c r="B1401" s="888" t="n">
        <x:v>46063</x:v>
      </x:c>
      <x:c r="C1401" t="str">
        <x:v>K Stappard</x:v>
      </x:c>
      <x:c r="D1401" t="str">
        <x:v>Permanent</x:v>
      </x:c>
      <x:c r="E1401" t="str">
        <x:v>Thurrock</x:v>
      </x:c>
      <x:c r="F1401" t="str">
        <x:v>Operative Porter</x:v>
      </x:c>
      <x:c r="G1401" t="str">
        <x:v>396207A</x:v>
      </x:c>
      <x:c r="H1401" t="str">
        <x:v>Linklaters LLP</x:v>
      </x:c>
      <x:c r="I1401" s="22" t="n">
        <x:v>9.5</x:v>
      </x:c>
      <x:c r="J1401" t="str">
        <x:v>Worked</x:v>
      </x:c>
      <x:c r="K1401" t="str">
        <x:v>Employee 103617; home branch Thurrock; assigned role Operative Porter | Deployment branch: Thurrock | Actual role: Operative Porter | Jobs: 396207A | Customers: Linklaters LLP | Actual hours: 9.5; source records: 1</x:v>
      </x:c>
      <x:c r="L1401" t="str">
        <x:v>Include</x:v>
      </x:c>
      <x:c r="M1401"/>
      <x:c r="N1401"/>
    </x:row>
    <x:row r="1402">
      <x:c r="A1402" t="str">
        <x:v>K Stappard|2026-02-11</x:v>
      </x:c>
      <x:c r="B1402" s="888" t="n">
        <x:v>46064</x:v>
      </x:c>
      <x:c r="C1402" t="str">
        <x:v>K Stappard</x:v>
      </x:c>
      <x:c r="D1402" t="str">
        <x:v>Permanent</x:v>
      </x:c>
      <x:c r="E1402" t="str">
        <x:v>Thurrock</x:v>
      </x:c>
      <x:c r="F1402" t="str">
        <x:v>Operative Porter</x:v>
      </x:c>
      <x:c r="G1402" t="str">
        <x:v>399609</x:v>
      </x:c>
      <x:c r="H1402" t="str">
        <x:v>Accenture UK Ltd</x:v>
      </x:c>
      <x:c r="I1402" s="22" t="n">
        <x:v>8.5</x:v>
      </x:c>
      <x:c r="J1402" t="str">
        <x:v>Worked</x:v>
      </x:c>
      <x:c r="K1402" t="str">
        <x:v>Employee 103617; home branch Thurrock; assigned role Operative Porter | Deployment branch: Thurrock | Actual role: Operative Porter | Jobs: 399609 | Customers: Accenture UK Ltd | Actual hours: 8.5; source records: 1</x:v>
      </x:c>
      <x:c r="L1402" t="str">
        <x:v>Include</x:v>
      </x:c>
      <x:c r="M1402"/>
      <x:c r="N1402"/>
    </x:row>
    <x:row r="1403">
      <x:c r="A1403" t="str">
        <x:v>K Stappard|2026-02-12</x:v>
      </x:c>
      <x:c r="B1403" s="888" t="n">
        <x:v>46065</x:v>
      </x:c>
      <x:c r="C1403" t="str">
        <x:v>K Stappard</x:v>
      </x:c>
      <x:c r="D1403" t="str">
        <x:v>Permanent</x:v>
      </x:c>
      <x:c r="E1403" t="str">
        <x:v>Thurrock</x:v>
      </x:c>
      <x:c r="F1403" t="str">
        <x:v>Operative Porter</x:v>
      </x:c>
      <x:c r="G1403" t="str">
        <x:v>399609</x:v>
      </x:c>
      <x:c r="H1403" t="str">
        <x:v>Accenture UK Ltd</x:v>
      </x:c>
      <x:c r="I1403" s="22" t="n">
        <x:v>8.5</x:v>
      </x:c>
      <x:c r="J1403" t="str">
        <x:v>Worked</x:v>
      </x:c>
      <x:c r="K1403" t="str">
        <x:v>Employee 103617; home branch Thurrock; assigned role Operative Porter | Deployment branch: Thurrock | Actual role: Operative Porter | Jobs: 399609 | Customers: Accenture UK Ltd | Actual hours: 8.5; source records: 1</x:v>
      </x:c>
      <x:c r="L1403" t="str">
        <x:v>Include</x:v>
      </x:c>
      <x:c r="M1403"/>
      <x:c r="N1403"/>
    </x:row>
    <x:row r="1404">
      <x:c r="A1404" t="str">
        <x:v>K Stappard|2026-02-13</x:v>
      </x:c>
      <x:c r="B1404" s="888" t="n">
        <x:v>46066</x:v>
      </x:c>
      <x:c r="C1404" t="str">
        <x:v>K Stappard</x:v>
      </x:c>
      <x:c r="D1404" t="str">
        <x:v>Permanent</x:v>
      </x:c>
      <x:c r="E1404" t="str">
        <x:v>Thurrock</x:v>
      </x:c>
      <x:c r="F1404" t="str">
        <x:v>Operative Porter</x:v>
      </x:c>
      <x:c r="G1404" t="str">
        <x:v>396207A</x:v>
      </x:c>
      <x:c r="H1404" t="str">
        <x:v>Linklaters LLP</x:v>
      </x:c>
      <x:c r="I1404" s="22" t="n">
        <x:v>11</x:v>
      </x:c>
      <x:c r="J1404" t="str">
        <x:v>Worked</x:v>
      </x:c>
      <x:c r="K1404" t="str">
        <x:v>Employee 103617; home branch Thurrock; assigned role Operative Porter | Deployment branch: Thurrock | Actual role: Operative Skilled | Jobs: 396207A | Customers: Linklaters LLP | Actual hours: 11.0; source records: 1</x:v>
      </x:c>
      <x:c r="L1404" t="str">
        <x:v>Include</x:v>
      </x:c>
      <x:c r="M1404"/>
      <x:c r="N1404"/>
    </x:row>
    <x:row r="1405">
      <x:c r="A1405" t="str">
        <x:v>K Stappard|2026-02-14</x:v>
      </x:c>
      <x:c r="B1405" s="888" t="n">
        <x:v>46067</x:v>
      </x:c>
      <x:c r="C1405" t="str">
        <x:v>K Stappard</x:v>
      </x:c>
      <x:c r="D1405" t="str">
        <x:v>Permanent</x:v>
      </x:c>
      <x:c r="E1405" t="str">
        <x:v>Thurrock</x:v>
      </x:c>
      <x:c r="F1405" t="str">
        <x:v>Operative Porter</x:v>
      </x:c>
      <x:c r="G1405" t="str">
        <x:v>396207A</x:v>
      </x:c>
      <x:c r="H1405" t="str">
        <x:v>Linklaters LLP</x:v>
      </x:c>
      <x:c r="I1405" s="22" t="n">
        <x:v>8.5</x:v>
      </x:c>
      <x:c r="J1405" t="str">
        <x:v>Worked</x:v>
      </x:c>
      <x:c r="K1405" t="str">
        <x:v>Employee 103617; home branch Thurrock; assigned role Operative Porter | Deployment branch: Thurrock | Actual role: Operative Skilled | Jobs: 396207A | Customers: Linklaters LLP | Actual hours: 8.5; source records: 1</x:v>
      </x:c>
      <x:c r="L1405" t="str">
        <x:v>Include</x:v>
      </x:c>
      <x:c r="M1405"/>
      <x:c r="N1405"/>
    </x:row>
    <x:row r="1406">
      <x:c r="A1406" t="str">
        <x:v>K Stappard|2026-02-15</x:v>
      </x:c>
      <x:c r="B1406" s="888" t="n">
        <x:v>46068</x:v>
      </x:c>
      <x:c r="C1406" t="str">
        <x:v>K Stappard</x:v>
      </x:c>
      <x:c r="D1406" t="str">
        <x:v>Permanent</x:v>
      </x:c>
      <x:c r="E1406" t="str">
        <x:v>Thurrock</x:v>
      </x:c>
      <x:c r="F1406" t="str">
        <x:v>Operative Porter</x:v>
      </x:c>
      <x:c r="G1406" t="str">
        <x:v>396207A</x:v>
      </x:c>
      <x:c r="H1406" t="str">
        <x:v>Linklaters LLP</x:v>
      </x:c>
      <x:c r="I1406" s="22" t="n">
        <x:v>10</x:v>
      </x:c>
      <x:c r="J1406" t="str">
        <x:v>Worked</x:v>
      </x:c>
      <x:c r="K1406" t="str">
        <x:v>Employee 103617; home branch Thurrock; assigned role Operative Porter | Deployment branch: Thurrock | Actual role: Operative Skilled | Jobs: 396207A | Customers: Linklaters LLP | Actual hours: 10.0; source records: 1</x:v>
      </x:c>
      <x:c r="L1406" t="str">
        <x:v>Include</x:v>
      </x:c>
      <x:c r="M1406"/>
      <x:c r="N1406"/>
    </x:row>
    <x:row r="1407">
      <x:c r="A1407" t="str">
        <x:v>K Stappard|2026-02-17</x:v>
      </x:c>
      <x:c r="B1407" s="888" t="n">
        <x:v>46070</x:v>
      </x:c>
      <x:c r="C1407" t="str">
        <x:v>K Stappard</x:v>
      </x:c>
      <x:c r="D1407" t="str">
        <x:v>Permanent</x:v>
      </x:c>
      <x:c r="E1407" t="str">
        <x:v>Thurrock</x:v>
      </x:c>
      <x:c r="F1407" t="str">
        <x:v>Operative Porter</x:v>
      </x:c>
      <x:c r="G1407" t="str">
        <x:v>396207A</x:v>
      </x:c>
      <x:c r="H1407" t="str">
        <x:v>Linklaters LLP</x:v>
      </x:c>
      <x:c r="I1407" s="22" t="n">
        <x:v>10</x:v>
      </x:c>
      <x:c r="J1407" t="str">
        <x:v>Worked</x:v>
      </x:c>
      <x:c r="K1407" t="str">
        <x:v>Employee 103617; home branch Thurrock; assigned role Operative Porter | Deployment branch: Thurrock | Actual role: Operative Porter | Jobs: 396207A | Customers: Linklaters LLP | Actual hours: 10.0; source records: 1</x:v>
      </x:c>
      <x:c r="L1407" t="str">
        <x:v>Include</x:v>
      </x:c>
      <x:c r="M1407"/>
      <x:c r="N1407"/>
    </x:row>
    <x:row r="1408">
      <x:c r="A1408" t="str">
        <x:v>K Stappard|2026-02-18</x:v>
      </x:c>
      <x:c r="B1408" s="888" t="n">
        <x:v>46071</x:v>
      </x:c>
      <x:c r="C1408" t="str">
        <x:v>K Stappard</x:v>
      </x:c>
      <x:c r="D1408" t="str">
        <x:v>Permanent</x:v>
      </x:c>
      <x:c r="E1408" t="str">
        <x:v>Thurrock</x:v>
      </x:c>
      <x:c r="F1408" t="str">
        <x:v>Operative Porter</x:v>
      </x:c>
      <x:c r="G1408" t="str">
        <x:v>400045</x:v>
      </x:c>
      <x:c r="H1408" t="str">
        <x:v>Fidelis Marketing Limited</x:v>
      </x:c>
      <x:c r="I1408" s="22" t="n">
        <x:v>9</x:v>
      </x:c>
      <x:c r="J1408" t="str">
        <x:v>Worked</x:v>
      </x:c>
      <x:c r="K1408" t="str">
        <x:v>Employee 103617; home branch Thurrock; assigned role Operative Porter | Deployment branch: Thurrock | Actual role: Operative Porter | Jobs: 400045 | Customers: Fidelis Marketing Limited | Actual hours: 9.0; source records: 1</x:v>
      </x:c>
      <x:c r="L1408" t="str">
        <x:v>Include</x:v>
      </x:c>
      <x:c r="M1408"/>
      <x:c r="N1408"/>
    </x:row>
    <x:row r="1409">
      <x:c r="A1409" t="str">
        <x:v>K Stappard|2026-02-20</x:v>
      </x:c>
      <x:c r="B1409" s="888" t="n">
        <x:v>46073</x:v>
      </x:c>
      <x:c r="C1409" t="str">
        <x:v>K Stappard</x:v>
      </x:c>
      <x:c r="D1409" t="str">
        <x:v>Permanent</x:v>
      </x:c>
      <x:c r="E1409" t="str">
        <x:v>Thurrock</x:v>
      </x:c>
      <x:c r="F1409" t="str">
        <x:v>Operative Porter</x:v>
      </x:c>
      <x:c r="G1409" t="str">
        <x:v>396207A</x:v>
      </x:c>
      <x:c r="H1409" t="str">
        <x:v>Linklaters LLP</x:v>
      </x:c>
      <x:c r="I1409" s="22" t="n">
        <x:v>9.5</x:v>
      </x:c>
      <x:c r="J1409" t="str">
        <x:v>Worked</x:v>
      </x:c>
      <x:c r="K1409" t="str">
        <x:v>Employee 103617; home branch Thurrock; assigned role Operative Porter | Deployment branch: Thurrock | Actual role: Operative Skilled | Jobs: 396207A | Customers: Linklaters LLP | Actual hours: 9.5; source records: 1</x:v>
      </x:c>
      <x:c r="L1409" t="str">
        <x:v>Include</x:v>
      </x:c>
      <x:c r="M1409"/>
      <x:c r="N1409"/>
    </x:row>
    <x:row r="1410">
      <x:c r="A1410" t="str">
        <x:v>K Stappard|2026-02-21</x:v>
      </x:c>
      <x:c r="B1410" s="888" t="n">
        <x:v>46074</x:v>
      </x:c>
      <x:c r="C1410" t="str">
        <x:v>K Stappard</x:v>
      </x:c>
      <x:c r="D1410" t="str">
        <x:v>Permanent</x:v>
      </x:c>
      <x:c r="E1410" t="str">
        <x:v>Thurrock</x:v>
      </x:c>
      <x:c r="F1410" t="str">
        <x:v>Operative Porter</x:v>
      </x:c>
      <x:c r="G1410" t="str">
        <x:v>396207A</x:v>
      </x:c>
      <x:c r="H1410" t="str">
        <x:v>Linklaters LLP</x:v>
      </x:c>
      <x:c r="I1410" s="22" t="n">
        <x:v>10.5</x:v>
      </x:c>
      <x:c r="J1410" t="str">
        <x:v>Worked</x:v>
      </x:c>
      <x:c r="K1410" t="str">
        <x:v>Employee 103617; home branch Thurrock; assigned role Operative Porter | Deployment branch: Thurrock | Actual role: Operative Skilled | Jobs: 396207A | Customers: Linklaters LLP | Actual hours: 10.5; source records: 1</x:v>
      </x:c>
      <x:c r="L1410" t="str">
        <x:v>Include</x:v>
      </x:c>
      <x:c r="M1410"/>
      <x:c r="N1410"/>
    </x:row>
    <x:row r="1411">
      <x:c r="A1411" t="str">
        <x:v>K Stappard|2026-02-22</x:v>
      </x:c>
      <x:c r="B1411" s="888" t="n">
        <x:v>46075</x:v>
      </x:c>
      <x:c r="C1411" t="str">
        <x:v>K Stappard</x:v>
      </x:c>
      <x:c r="D1411" t="str">
        <x:v>Permanent</x:v>
      </x:c>
      <x:c r="E1411" t="str">
        <x:v>Thurrock</x:v>
      </x:c>
      <x:c r="F1411" t="str">
        <x:v>Operative Porter</x:v>
      </x:c>
      <x:c r="G1411" t="str">
        <x:v>396207A</x:v>
      </x:c>
      <x:c r="H1411" t="str">
        <x:v>Linklaters LLP</x:v>
      </x:c>
      <x:c r="I1411" s="22" t="n">
        <x:v>10.5</x:v>
      </x:c>
      <x:c r="J1411" t="str">
        <x:v>Worked</x:v>
      </x:c>
      <x:c r="K1411" t="str">
        <x:v>Employee 103617; home branch Thurrock; assigned role Operative Porter | Deployment branch: Thurrock | Actual role: Operative Skilled | Jobs: 396207A | Customers: Linklaters LLP | Actual hours: 10.5; source records: 1</x:v>
      </x:c>
      <x:c r="L1411" t="str">
        <x:v>Include</x:v>
      </x:c>
      <x:c r="M1411"/>
      <x:c r="N1411"/>
    </x:row>
    <x:row r="1412">
      <x:c r="A1412" t="str">
        <x:v>K Stappard|2026-02-23</x:v>
      </x:c>
      <x:c r="B1412" s="888" t="n">
        <x:v>46076</x:v>
      </x:c>
      <x:c r="C1412" t="str">
        <x:v>K Stappard</x:v>
      </x:c>
      <x:c r="D1412" t="str">
        <x:v>Permanent</x:v>
      </x:c>
      <x:c r="E1412" t="str">
        <x:v>Thurrock</x:v>
      </x:c>
      <x:c r="F1412" t="str">
        <x:v>Operative Porter</x:v>
      </x:c>
      <x:c r="G1412" t="str">
        <x:v>396207A</x:v>
      </x:c>
      <x:c r="H1412" t="str">
        <x:v>Linklaters LLP</x:v>
      </x:c>
      <x:c r="I1412" s="22" t="n">
        <x:v>10</x:v>
      </x:c>
      <x:c r="J1412" t="str">
        <x:v>Worked</x:v>
      </x:c>
      <x:c r="K1412" t="str">
        <x:v>Employee 103617; home branch Thurrock; assigned role Operative Porter | Deployment branch: Thurrock | Actual role: Operative Porter | Jobs: 396207A | Customers: Linklaters LLP | Actual hours: 10.0; source records: 1</x:v>
      </x:c>
      <x:c r="L1412" t="str">
        <x:v>Include</x:v>
      </x:c>
      <x:c r="M1412"/>
      <x:c r="N1412"/>
    </x:row>
    <x:row r="1413">
      <x:c r="A1413" t="str">
        <x:v>K Stappard|2026-02-24</x:v>
      </x:c>
      <x:c r="B1413" s="888" t="n">
        <x:v>46077</x:v>
      </x:c>
      <x:c r="C1413" t="str">
        <x:v>K Stappard</x:v>
      </x:c>
      <x:c r="D1413" t="str">
        <x:v>Permanent</x:v>
      </x:c>
      <x:c r="E1413" t="str">
        <x:v>Thurrock</x:v>
      </x:c>
      <x:c r="F1413" t="str">
        <x:v>Operative Porter</x:v>
      </x:c>
      <x:c r="G1413" t="str">
        <x:v>396207A</x:v>
      </x:c>
      <x:c r="H1413" t="str">
        <x:v>Linklaters LLP</x:v>
      </x:c>
      <x:c r="I1413" s="22" t="n">
        <x:v>9.5</x:v>
      </x:c>
      <x:c r="J1413" t="str">
        <x:v>Worked</x:v>
      </x:c>
      <x:c r="K1413" t="str">
        <x:v>Employee 103617; home branch Thurrock; assigned role Operative Porter | Deployment branch: Thurrock | Actual role: Operative Porter | Jobs: 396207A | Customers: Linklaters LLP | Actual hours: 9.5; source records: 1</x:v>
      </x:c>
      <x:c r="L1413" t="str">
        <x:v>Include</x:v>
      </x:c>
      <x:c r="M1413"/>
      <x:c r="N1413"/>
    </x:row>
    <x:row r="1414">
      <x:c r="A1414" t="str">
        <x:v>K Stappard|2026-02-25</x:v>
      </x:c>
      <x:c r="B1414" s="888" t="n">
        <x:v>46078</x:v>
      </x:c>
      <x:c r="C1414" t="str">
        <x:v>K Stappard</x:v>
      </x:c>
      <x:c r="D1414" t="str">
        <x:v>Permanent</x:v>
      </x:c>
      <x:c r="E1414" t="str">
        <x:v>Thurrock</x:v>
      </x:c>
      <x:c r="F1414" t="str">
        <x:v>Operative Porter</x:v>
      </x:c>
      <x:c r="G1414" t="str">
        <x:v>396207A</x:v>
      </x:c>
      <x:c r="H1414" t="str">
        <x:v>Linklaters LLP</x:v>
      </x:c>
      <x:c r="I1414" s="22" t="n">
        <x:v>7.5</x:v>
      </x:c>
      <x:c r="J1414" t="str">
        <x:v>Worked</x:v>
      </x:c>
      <x:c r="K1414" t="str">
        <x:v>Employee 103617; home branch Thurrock; assigned role Operative Porter | Deployment branch: Thurrock | Actual role: Operative Skilled | Jobs: 396207A | Customers: Linklaters LLP | Actual hours: 7.5; source records: 1</x:v>
      </x:c>
      <x:c r="L1414" t="str">
        <x:v>Include</x:v>
      </x:c>
      <x:c r="M1414"/>
      <x:c r="N1414"/>
    </x:row>
    <x:row r="1415">
      <x:c r="A1415" t="str">
        <x:v>K Stappard|2026-02-26</x:v>
      </x:c>
      <x:c r="B1415" s="888" t="n">
        <x:v>46079</x:v>
      </x:c>
      <x:c r="C1415" t="str">
        <x:v>K Stappard</x:v>
      </x:c>
      <x:c r="D1415" t="str">
        <x:v>Permanent</x:v>
      </x:c>
      <x:c r="E1415" t="str">
        <x:v>Thurrock</x:v>
      </x:c>
      <x:c r="F1415" t="str">
        <x:v>Operative Porter</x:v>
      </x:c>
      <x:c r="G1415" t="str">
        <x:v>399609</x:v>
      </x:c>
      <x:c r="H1415" t="str">
        <x:v>Accenture UK Ltd</x:v>
      </x:c>
      <x:c r="I1415" s="22" t="n">
        <x:v>10.5</x:v>
      </x:c>
      <x:c r="J1415" t="str">
        <x:v>Worked</x:v>
      </x:c>
      <x:c r="K1415" t="str">
        <x:v>Employee 103617; home branch Thurrock; assigned role Operative Porter | Deployment branch: Thurrock | Actual role: Operative Skilled | Jobs: 399609 | Customers: Accenture UK Ltd | Actual hours: 10.5; source records: 1</x:v>
      </x:c>
      <x:c r="L1415" t="str">
        <x:v>Include</x:v>
      </x:c>
      <x:c r="M1415"/>
      <x:c r="N1415"/>
    </x:row>
    <x:row r="1416">
      <x:c r="A1416" t="str">
        <x:v>K Stappard|2026-02-27</x:v>
      </x:c>
      <x:c r="B1416" s="888" t="n">
        <x:v>46080</x:v>
      </x:c>
      <x:c r="C1416" t="str">
        <x:v>K Stappard</x:v>
      </x:c>
      <x:c r="D1416" t="str">
        <x:v>Permanent</x:v>
      </x:c>
      <x:c r="E1416" t="str">
        <x:v>Thurrock</x:v>
      </x:c>
      <x:c r="F1416" t="str">
        <x:v>Operative Porter</x:v>
      </x:c>
      <x:c r="G1416" t="str">
        <x:v>399609</x:v>
      </x:c>
      <x:c r="H1416" t="str">
        <x:v>Accenture UK Ltd</x:v>
      </x:c>
      <x:c r="I1416" s="22" t="n">
        <x:v>8.5</x:v>
      </x:c>
      <x:c r="J1416" t="str">
        <x:v>Worked</x:v>
      </x:c>
      <x:c r="K1416" t="str">
        <x:v>Employee 103617; home branch Thurrock; assigned role Operative Porter | Deployment branch: Thurrock | Actual role: Operative Skilled | Jobs: 399609 | Customers: Accenture UK Ltd | Actual hours: 8.5; source records: 1</x:v>
      </x:c>
      <x:c r="L1416" t="str">
        <x:v>Include</x:v>
      </x:c>
      <x:c r="M1416"/>
      <x:c r="N1416"/>
    </x:row>
    <x:row r="1417">
      <x:c r="A1417" t="str">
        <x:v>Kaspar Dumpis|2026-02-02</x:v>
      </x:c>
      <x:c r="B1417" s="888" t="n">
        <x:v>46055</x:v>
      </x:c>
      <x:c r="C1417" t="str">
        <x:v>Kaspar Dumpis</x:v>
      </x:c>
      <x:c r="D1417" t="str">
        <x:v>Permanent</x:v>
      </x:c>
      <x:c r="E1417" t="str">
        <x:v>Thurrock</x:v>
      </x:c>
      <x:c r="F1417" t="str">
        <x:v>Warehouse</x:v>
      </x:c>
      <x:c r="G1417" t="str">
        <x:v>363792D</x:v>
      </x:c>
      <x:c r="H1417" t="str">
        <x:v>Thurrock Warehouse</x:v>
      </x:c>
      <x:c r="I1417" s="22" t="n">
        <x:v>7.5</x:v>
      </x:c>
      <x:c r="J1417" t="str">
        <x:v>Worked</x:v>
      </x:c>
      <x:c r="K1417" t="str">
        <x:v>Employee 104197; home branch Thurrock; assigned role Warehouse | Deployment branch: Thurrock | Actual role: Warehouse | Jobs: 363792D | Customers: Thurrock Warehouse | Actual hours: 7.5; source records: 1</x:v>
      </x:c>
      <x:c r="L1417" t="str">
        <x:v>Include</x:v>
      </x:c>
      <x:c r="M1417"/>
      <x:c r="N1417"/>
    </x:row>
    <x:row r="1418">
      <x:c r="A1418" t="str">
        <x:v>Kaspar Dumpis|2026-02-03</x:v>
      </x:c>
      <x:c r="B1418" s="888" t="n">
        <x:v>46056</x:v>
      </x:c>
      <x:c r="C1418" t="str">
        <x:v>Kaspar Dumpis</x:v>
      </x:c>
      <x:c r="D1418" t="str">
        <x:v>Permanent</x:v>
      </x:c>
      <x:c r="E1418" t="str">
        <x:v>Thurrock</x:v>
      </x:c>
      <x:c r="F1418" t="str">
        <x:v>Warehouse</x:v>
      </x:c>
      <x:c r="G1418" t="str">
        <x:v>363792D</x:v>
      </x:c>
      <x:c r="H1418" t="str">
        <x:v>Thurrock Warehouse</x:v>
      </x:c>
      <x:c r="I1418" s="22" t="n">
        <x:v>8.5</x:v>
      </x:c>
      <x:c r="J1418" t="str">
        <x:v>Worked</x:v>
      </x:c>
      <x:c r="K1418" t="str">
        <x:v>Employee 104197; home branch Thurrock; assigned role Warehouse | Deployment branch: Thurrock | Actual role: Warehouse | Jobs: 363792D | Customers: Thurrock Warehouse | Actual hours: 8.5; source records: 1</x:v>
      </x:c>
      <x:c r="L1418" t="str">
        <x:v>Include</x:v>
      </x:c>
      <x:c r="M1418"/>
      <x:c r="N1418"/>
    </x:row>
    <x:row r="1419">
      <x:c r="A1419" t="str">
        <x:v>Kaspar Dumpis|2026-02-04</x:v>
      </x:c>
      <x:c r="B1419" s="888" t="n">
        <x:v>46057</x:v>
      </x:c>
      <x:c r="C1419" t="str">
        <x:v>Kaspar Dumpis</x:v>
      </x:c>
      <x:c r="D1419" t="str">
        <x:v>Permanent</x:v>
      </x:c>
      <x:c r="E1419" t="str">
        <x:v>Thurrock</x:v>
      </x:c>
      <x:c r="F1419" t="str">
        <x:v>Warehouse</x:v>
      </x:c>
      <x:c r="G1419" t="str">
        <x:v>363792D</x:v>
      </x:c>
      <x:c r="H1419" t="str">
        <x:v>Thurrock Warehouse</x:v>
      </x:c>
      <x:c r="I1419" s="22" t="n">
        <x:v>6.5</x:v>
      </x:c>
      <x:c r="J1419" t="str">
        <x:v>Worked</x:v>
      </x:c>
      <x:c r="K1419" t="str">
        <x:v>Employee 104197; home branch Thurrock; assigned role Warehouse | Deployment branch: Thurrock | Actual role: Warehouse | Jobs: 363792D | Customers: Thurrock Warehouse | Actual hours: 6.5; source records: 1</x:v>
      </x:c>
      <x:c r="L1419" t="str">
        <x:v>Include</x:v>
      </x:c>
      <x:c r="M1419"/>
      <x:c r="N1419"/>
    </x:row>
    <x:row r="1420">
      <x:c r="A1420" t="str">
        <x:v>Kaspar Dumpis|2026-02-05</x:v>
      </x:c>
      <x:c r="B1420" s="888" t="n">
        <x:v>46058</x:v>
      </x:c>
      <x:c r="C1420" t="str">
        <x:v>Kaspar Dumpis</x:v>
      </x:c>
      <x:c r="D1420" t="str">
        <x:v>Permanent</x:v>
      </x:c>
      <x:c r="E1420" t="str">
        <x:v>Thurrock</x:v>
      </x:c>
      <x:c r="F1420" t="str">
        <x:v>Warehouse</x:v>
      </x:c>
      <x:c r="G1420" t="str">
        <x:v>363792D</x:v>
      </x:c>
      <x:c r="H1420" t="str">
        <x:v>Thurrock Warehouse</x:v>
      </x:c>
      <x:c r="I1420" s="22" t="n">
        <x:v>9</x:v>
      </x:c>
      <x:c r="J1420" t="str">
        <x:v>Worked</x:v>
      </x:c>
      <x:c r="K1420" t="str">
        <x:v>Employee 104197; home branch Thurrock; assigned role Warehouse | Deployment branch: Thurrock | Actual role: Warehouse | Jobs: 363792D | Customers: Thurrock Warehouse | Actual hours: 9.0; source records: 1</x:v>
      </x:c>
      <x:c r="L1420" t="str">
        <x:v>Include</x:v>
      </x:c>
      <x:c r="M1420"/>
      <x:c r="N1420"/>
    </x:row>
    <x:row r="1421">
      <x:c r="A1421" t="str">
        <x:v>Kaspar Dumpis|2026-02-06</x:v>
      </x:c>
      <x:c r="B1421" s="888" t="n">
        <x:v>46059</x:v>
      </x:c>
      <x:c r="C1421" t="str">
        <x:v>Kaspar Dumpis</x:v>
      </x:c>
      <x:c r="D1421" t="str">
        <x:v>Permanent</x:v>
      </x:c>
      <x:c r="E1421" t="str">
        <x:v>Thurrock</x:v>
      </x:c>
      <x:c r="F1421" t="str">
        <x:v>Warehouse</x:v>
      </x:c>
      <x:c r="G1421" t="str">
        <x:v>363792D</x:v>
      </x:c>
      <x:c r="H1421" t="str">
        <x:v>Thurrock Warehouse</x:v>
      </x:c>
      <x:c r="I1421" s="22" t="n">
        <x:v>9</x:v>
      </x:c>
      <x:c r="J1421" t="str">
        <x:v>Worked</x:v>
      </x:c>
      <x:c r="K1421" t="str">
        <x:v>Employee 104197; home branch Thurrock; assigned role Warehouse | Deployment branch: Thurrock | Actual role: Warehouse | Jobs: 363792D | Customers: Thurrock Warehouse | Actual hours: 9.0; source records: 1</x:v>
      </x:c>
      <x:c r="L1421" t="str">
        <x:v>Include</x:v>
      </x:c>
      <x:c r="M1421"/>
      <x:c r="N1421"/>
    </x:row>
    <x:row r="1422">
      <x:c r="A1422" t="str">
        <x:v>Kaspar Dumpis|2026-02-09</x:v>
      </x:c>
      <x:c r="B1422" s="888" t="n">
        <x:v>46062</x:v>
      </x:c>
      <x:c r="C1422" t="str">
        <x:v>Kaspar Dumpis</x:v>
      </x:c>
      <x:c r="D1422" t="str">
        <x:v>Permanent</x:v>
      </x:c>
      <x:c r="E1422" t="str">
        <x:v>Thurrock</x:v>
      </x:c>
      <x:c r="F1422" t="str">
        <x:v>Warehouse</x:v>
      </x:c>
      <x:c r="G1422"/>
      <x:c r="H1422"/>
      <x:c r="I1422" s="22" t="n">
        <x:v>0</x:v>
      </x:c>
      <x:c r="J1422" t="str">
        <x:v>Annual leave</x:v>
      </x:c>
      <x:c r="K1422" t="str">
        <x:v>Employee 104197; home branch Thurrock; assigned role Warehouse | Leave: Annual Leave (Hours) | Leave calendar basis: Variable-pattern period</x:v>
      </x:c>
      <x:c r="L1422" t="str">
        <x:v>Include</x:v>
      </x:c>
      <x:c r="M1422"/>
      <x:c r="N1422"/>
    </x:row>
    <x:row r="1423">
      <x:c r="A1423" t="str">
        <x:v>Kaspar Dumpis|2026-02-10</x:v>
      </x:c>
      <x:c r="B1423" s="888" t="n">
        <x:v>46063</x:v>
      </x:c>
      <x:c r="C1423" t="str">
        <x:v>Kaspar Dumpis</x:v>
      </x:c>
      <x:c r="D1423" t="str">
        <x:v>Permanent</x:v>
      </x:c>
      <x:c r="E1423" t="str">
        <x:v>Thurrock</x:v>
      </x:c>
      <x:c r="F1423" t="str">
        <x:v>Warehouse</x:v>
      </x:c>
      <x:c r="G1423" t="str">
        <x:v>363792D</x:v>
      </x:c>
      <x:c r="H1423" t="str">
        <x:v>Thurrock Warehouse</x:v>
      </x:c>
      <x:c r="I1423" s="22" t="n">
        <x:v>9</x:v>
      </x:c>
      <x:c r="J1423" t="str">
        <x:v>Worked</x:v>
      </x:c>
      <x:c r="K1423" t="str">
        <x:v>Employee 104197; home branch Thurrock; assigned role Warehouse | Deployment branch: Thurrock | Actual role: Warehouse | Jobs: 363792D | Customers: Thurrock Warehouse | Actual hours: 9.0; source records: 1</x:v>
      </x:c>
      <x:c r="L1423" t="str">
        <x:v>Include</x:v>
      </x:c>
      <x:c r="M1423"/>
      <x:c r="N1423"/>
    </x:row>
    <x:row r="1424">
      <x:c r="A1424" t="str">
        <x:v>Kaspar Dumpis|2026-02-11</x:v>
      </x:c>
      <x:c r="B1424" s="888" t="n">
        <x:v>46064</x:v>
      </x:c>
      <x:c r="C1424" t="str">
        <x:v>Kaspar Dumpis</x:v>
      </x:c>
      <x:c r="D1424" t="str">
        <x:v>Permanent</x:v>
      </x:c>
      <x:c r="E1424" t="str">
        <x:v>Thurrock</x:v>
      </x:c>
      <x:c r="F1424" t="str">
        <x:v>Warehouse</x:v>
      </x:c>
      <x:c r="G1424" t="str">
        <x:v>363792D</x:v>
      </x:c>
      <x:c r="H1424" t="str">
        <x:v>Thurrock Warehouse</x:v>
      </x:c>
      <x:c r="I1424" s="22" t="n">
        <x:v>8</x:v>
      </x:c>
      <x:c r="J1424" t="str">
        <x:v>Worked</x:v>
      </x:c>
      <x:c r="K1424" t="str">
        <x:v>Employee 104197; home branch Thurrock; assigned role Warehouse | Deployment branch: Thurrock | Actual role: Warehouse | Jobs: 363792D | Customers: Thurrock Warehouse | Actual hours: 8.0; source records: 1</x:v>
      </x:c>
      <x:c r="L1424" t="str">
        <x:v>Include</x:v>
      </x:c>
      <x:c r="M1424"/>
      <x:c r="N1424"/>
    </x:row>
    <x:row r="1425">
      <x:c r="A1425" t="str">
        <x:v>Kaspar Dumpis|2026-02-12</x:v>
      </x:c>
      <x:c r="B1425" s="888" t="n">
        <x:v>46065</x:v>
      </x:c>
      <x:c r="C1425" t="str">
        <x:v>Kaspar Dumpis</x:v>
      </x:c>
      <x:c r="D1425" t="str">
        <x:v>Permanent</x:v>
      </x:c>
      <x:c r="E1425" t="str">
        <x:v>Thurrock</x:v>
      </x:c>
      <x:c r="F1425" t="str">
        <x:v>Warehouse</x:v>
      </x:c>
      <x:c r="G1425" t="str">
        <x:v>363792D</x:v>
      </x:c>
      <x:c r="H1425" t="str">
        <x:v>Thurrock Warehouse</x:v>
      </x:c>
      <x:c r="I1425" s="22" t="n">
        <x:v>9</x:v>
      </x:c>
      <x:c r="J1425" t="str">
        <x:v>Worked</x:v>
      </x:c>
      <x:c r="K1425" t="str">
        <x:v>Employee 104197; home branch Thurrock; assigned role Warehouse | Deployment branch: Thurrock | Actual role: Warehouse | Jobs: 363792D | Customers: Thurrock Warehouse | Actual hours: 9.0; source records: 1</x:v>
      </x:c>
      <x:c r="L1425" t="str">
        <x:v>Include</x:v>
      </x:c>
      <x:c r="M1425"/>
      <x:c r="N1425"/>
    </x:row>
    <x:row r="1426">
      <x:c r="A1426" t="str">
        <x:v>Kaspar Dumpis|2026-02-16</x:v>
      </x:c>
      <x:c r="B1426" s="888" t="n">
        <x:v>46069</x:v>
      </x:c>
      <x:c r="C1426" t="str">
        <x:v>Kaspar Dumpis</x:v>
      </x:c>
      <x:c r="D1426" t="str">
        <x:v>Permanent</x:v>
      </x:c>
      <x:c r="E1426" t="str">
        <x:v>Thurrock</x:v>
      </x:c>
      <x:c r="F1426" t="str">
        <x:v>Warehouse</x:v>
      </x:c>
      <x:c r="G1426" t="str">
        <x:v>363792D</x:v>
      </x:c>
      <x:c r="H1426" t="str">
        <x:v>Thurrock Warehouse</x:v>
      </x:c>
      <x:c r="I1426" s="22" t="n">
        <x:v>9</x:v>
      </x:c>
      <x:c r="J1426" t="str">
        <x:v>Worked</x:v>
      </x:c>
      <x:c r="K1426" t="str">
        <x:v>Employee 104197; home branch Thurrock; assigned role Warehouse | Deployment branch: Thurrock | Actual role: Warehouse | Jobs: 363792D | Customers: Thurrock Warehouse | Actual hours: 9.0; source records: 1</x:v>
      </x:c>
      <x:c r="L1426" t="str">
        <x:v>Include</x:v>
      </x:c>
      <x:c r="M1426"/>
      <x:c r="N1426"/>
    </x:row>
    <x:row r="1427">
      <x:c r="A1427" t="str">
        <x:v>Kaspar Dumpis|2026-02-17</x:v>
      </x:c>
      <x:c r="B1427" s="888" t="n">
        <x:v>46070</x:v>
      </x:c>
      <x:c r="C1427" t="str">
        <x:v>Kaspar Dumpis</x:v>
      </x:c>
      <x:c r="D1427" t="str">
        <x:v>Permanent</x:v>
      </x:c>
      <x:c r="E1427" t="str">
        <x:v>Thurrock</x:v>
      </x:c>
      <x:c r="F1427" t="str">
        <x:v>Warehouse</x:v>
      </x:c>
      <x:c r="G1427" t="str">
        <x:v>363792D</x:v>
      </x:c>
      <x:c r="H1427" t="str">
        <x:v>Thurrock Warehouse</x:v>
      </x:c>
      <x:c r="I1427" s="22" t="n">
        <x:v>9</x:v>
      </x:c>
      <x:c r="J1427" t="str">
        <x:v>Worked</x:v>
      </x:c>
      <x:c r="K1427" t="str">
        <x:v>Employee 104197; home branch Thurrock; assigned role Warehouse | Deployment branch: Thurrock | Actual role: Warehouse | Jobs: 363792D | Customers: Thurrock Warehouse | Actual hours: 9.0; source records: 1</x:v>
      </x:c>
      <x:c r="L1427" t="str">
        <x:v>Include</x:v>
      </x:c>
      <x:c r="M1427"/>
      <x:c r="N1427"/>
    </x:row>
    <x:row r="1428">
      <x:c r="A1428" t="str">
        <x:v>Kaspar Dumpis|2026-02-18</x:v>
      </x:c>
      <x:c r="B1428" s="888" t="n">
        <x:v>46071</x:v>
      </x:c>
      <x:c r="C1428" t="str">
        <x:v>Kaspar Dumpis</x:v>
      </x:c>
      <x:c r="D1428" t="str">
        <x:v>Permanent</x:v>
      </x:c>
      <x:c r="E1428" t="str">
        <x:v>Thurrock</x:v>
      </x:c>
      <x:c r="F1428" t="str">
        <x:v>Warehouse</x:v>
      </x:c>
      <x:c r="G1428" t="str">
        <x:v>363792D</x:v>
      </x:c>
      <x:c r="H1428" t="str">
        <x:v>Thurrock Warehouse</x:v>
      </x:c>
      <x:c r="I1428" s="22" t="n">
        <x:v>9</x:v>
      </x:c>
      <x:c r="J1428" t="str">
        <x:v>Worked</x:v>
      </x:c>
      <x:c r="K1428" t="str">
        <x:v>Employee 104197; home branch Thurrock; assigned role Warehouse | Deployment branch: Thurrock | Actual role: Warehouse | Jobs: 363792D | Customers: Thurrock Warehouse | Actual hours: 9.0; source records: 1</x:v>
      </x:c>
      <x:c r="L1428" t="str">
        <x:v>Include</x:v>
      </x:c>
      <x:c r="M1428"/>
      <x:c r="N1428"/>
    </x:row>
    <x:row r="1429">
      <x:c r="A1429" t="str">
        <x:v>Kaspar Dumpis|2026-02-19</x:v>
      </x:c>
      <x:c r="B1429" s="888" t="n">
        <x:v>46072</x:v>
      </x:c>
      <x:c r="C1429" t="str">
        <x:v>Kaspar Dumpis</x:v>
      </x:c>
      <x:c r="D1429" t="str">
        <x:v>Permanent</x:v>
      </x:c>
      <x:c r="E1429" t="str">
        <x:v>Thurrock</x:v>
      </x:c>
      <x:c r="F1429" t="str">
        <x:v>Warehouse</x:v>
      </x:c>
      <x:c r="G1429" t="str">
        <x:v>363792D</x:v>
      </x:c>
      <x:c r="H1429" t="str">
        <x:v>Thurrock Warehouse</x:v>
      </x:c>
      <x:c r="I1429" s="22" t="n">
        <x:v>9</x:v>
      </x:c>
      <x:c r="J1429" t="str">
        <x:v>Worked</x:v>
      </x:c>
      <x:c r="K1429" t="str">
        <x:v>Employee 104197; home branch Thurrock; assigned role Warehouse | Deployment branch: Thurrock | Actual role: Warehouse | Jobs: 363792D | Customers: Thurrock Warehouse | Actual hours: 9.0; source records: 1</x:v>
      </x:c>
      <x:c r="L1429" t="str">
        <x:v>Include</x:v>
      </x:c>
      <x:c r="M1429"/>
      <x:c r="N1429"/>
    </x:row>
    <x:row r="1430">
      <x:c r="A1430" t="str">
        <x:v>Kaspar Dumpis|2026-02-20</x:v>
      </x:c>
      <x:c r="B1430" s="888" t="n">
        <x:v>46073</x:v>
      </x:c>
      <x:c r="C1430" t="str">
        <x:v>Kaspar Dumpis</x:v>
      </x:c>
      <x:c r="D1430" t="str">
        <x:v>Permanent</x:v>
      </x:c>
      <x:c r="E1430" t="str">
        <x:v>Thurrock</x:v>
      </x:c>
      <x:c r="F1430" t="str">
        <x:v>Warehouse</x:v>
      </x:c>
      <x:c r="G1430" t="str">
        <x:v>363792D</x:v>
      </x:c>
      <x:c r="H1430" t="str">
        <x:v>Thurrock Warehouse</x:v>
      </x:c>
      <x:c r="I1430" s="22" t="n">
        <x:v>9</x:v>
      </x:c>
      <x:c r="J1430" t="str">
        <x:v>Worked</x:v>
      </x:c>
      <x:c r="K1430" t="str">
        <x:v>Employee 104197; home branch Thurrock; assigned role Warehouse | Deployment branch: Thurrock | Actual role: Warehouse | Jobs: 363792D | Customers: Thurrock Warehouse | Actual hours: 9.0; source records: 1</x:v>
      </x:c>
      <x:c r="L1430" t="str">
        <x:v>Include</x:v>
      </x:c>
      <x:c r="M1430"/>
      <x:c r="N1430"/>
    </x:row>
    <x:row r="1431">
      <x:c r="A1431" t="str">
        <x:v>Kaspar Dumpis|2026-02-23</x:v>
      </x:c>
      <x:c r="B1431" s="888" t="n">
        <x:v>46076</x:v>
      </x:c>
      <x:c r="C1431" t="str">
        <x:v>Kaspar Dumpis</x:v>
      </x:c>
      <x:c r="D1431" t="str">
        <x:v>Permanent</x:v>
      </x:c>
      <x:c r="E1431" t="str">
        <x:v>Thurrock</x:v>
      </x:c>
      <x:c r="F1431" t="str">
        <x:v>Warehouse</x:v>
      </x:c>
      <x:c r="G1431" t="str">
        <x:v>363792D</x:v>
      </x:c>
      <x:c r="H1431" t="str">
        <x:v>Thurrock Warehouse</x:v>
      </x:c>
      <x:c r="I1431" s="22" t="n">
        <x:v>9</x:v>
      </x:c>
      <x:c r="J1431" t="str">
        <x:v>Worked</x:v>
      </x:c>
      <x:c r="K1431" t="str">
        <x:v>Employee 104197; home branch Thurrock; assigned role Warehouse | Deployment branch: Thurrock | Actual role: Warehouse | Jobs: 363792D | Customers: Thurrock Warehouse | Actual hours: 9.0; source records: 1</x:v>
      </x:c>
      <x:c r="L1431" t="str">
        <x:v>Include</x:v>
      </x:c>
      <x:c r="M1431"/>
      <x:c r="N1431"/>
    </x:row>
    <x:row r="1432">
      <x:c r="A1432" t="str">
        <x:v>Kaspar Dumpis|2026-02-24</x:v>
      </x:c>
      <x:c r="B1432" s="888" t="n">
        <x:v>46077</x:v>
      </x:c>
      <x:c r="C1432" t="str">
        <x:v>Kaspar Dumpis</x:v>
      </x:c>
      <x:c r="D1432" t="str">
        <x:v>Permanent</x:v>
      </x:c>
      <x:c r="E1432" t="str">
        <x:v>Thurrock</x:v>
      </x:c>
      <x:c r="F1432" t="str">
        <x:v>Warehouse</x:v>
      </x:c>
      <x:c r="G1432" t="str">
        <x:v>363792D</x:v>
      </x:c>
      <x:c r="H1432" t="str">
        <x:v>Thurrock Warehouse</x:v>
      </x:c>
      <x:c r="I1432" s="22" t="n">
        <x:v>9</x:v>
      </x:c>
      <x:c r="J1432" t="str">
        <x:v>Worked</x:v>
      </x:c>
      <x:c r="K1432" t="str">
        <x:v>Employee 104197; home branch Thurrock; assigned role Warehouse | Deployment branch: Thurrock | Actual role: Warehouse | Jobs: 363792D | Customers: Thurrock Warehouse | Actual hours: 9.0; source records: 1</x:v>
      </x:c>
      <x:c r="L1432" t="str">
        <x:v>Include</x:v>
      </x:c>
      <x:c r="M1432"/>
      <x:c r="N1432"/>
    </x:row>
    <x:row r="1433">
      <x:c r="A1433" t="str">
        <x:v>Kaspar Dumpis|2026-02-25</x:v>
      </x:c>
      <x:c r="B1433" s="888" t="n">
        <x:v>46078</x:v>
      </x:c>
      <x:c r="C1433" t="str">
        <x:v>Kaspar Dumpis</x:v>
      </x:c>
      <x:c r="D1433" t="str">
        <x:v>Permanent</x:v>
      </x:c>
      <x:c r="E1433" t="str">
        <x:v>Thurrock</x:v>
      </x:c>
      <x:c r="F1433" t="str">
        <x:v>Warehouse</x:v>
      </x:c>
      <x:c r="G1433" t="str">
        <x:v>363792D</x:v>
      </x:c>
      <x:c r="H1433" t="str">
        <x:v>Thurrock Warehouse</x:v>
      </x:c>
      <x:c r="I1433" s="22" t="n">
        <x:v>9</x:v>
      </x:c>
      <x:c r="J1433" t="str">
        <x:v>Worked</x:v>
      </x:c>
      <x:c r="K1433" t="str">
        <x:v>Employee 104197; home branch Thurrock; assigned role Warehouse | Deployment branch: Thurrock | Actual role: Warehouse | Jobs: 363792D | Customers: Thurrock Warehouse | Actual hours: 9.0; source records: 1</x:v>
      </x:c>
      <x:c r="L1433" t="str">
        <x:v>Include</x:v>
      </x:c>
      <x:c r="M1433"/>
      <x:c r="N1433"/>
    </x:row>
    <x:row r="1434">
      <x:c r="A1434" t="str">
        <x:v>Kaspar Dumpis|2026-02-26</x:v>
      </x:c>
      <x:c r="B1434" s="888" t="n">
        <x:v>46079</x:v>
      </x:c>
      <x:c r="C1434" t="str">
        <x:v>Kaspar Dumpis</x:v>
      </x:c>
      <x:c r="D1434" t="str">
        <x:v>Permanent</x:v>
      </x:c>
      <x:c r="E1434" t="str">
        <x:v>Thurrock</x:v>
      </x:c>
      <x:c r="F1434" t="str">
        <x:v>Warehouse</x:v>
      </x:c>
      <x:c r="G1434" t="str">
        <x:v>363792D</x:v>
      </x:c>
      <x:c r="H1434" t="str">
        <x:v>Thurrock Warehouse</x:v>
      </x:c>
      <x:c r="I1434" s="22" t="n">
        <x:v>9</x:v>
      </x:c>
      <x:c r="J1434" t="str">
        <x:v>Worked</x:v>
      </x:c>
      <x:c r="K1434" t="str">
        <x:v>Employee 104197; home branch Thurrock; assigned role Warehouse | Deployment branch: Thurrock | Actual role: Warehouse | Jobs: 363792D | Customers: Thurrock Warehouse | Actual hours: 9.0; source records: 1</x:v>
      </x:c>
      <x:c r="L1434" t="str">
        <x:v>Include</x:v>
      </x:c>
      <x:c r="M1434"/>
      <x:c r="N1434"/>
    </x:row>
    <x:row r="1435">
      <x:c r="A1435" t="str">
        <x:v>Kaspar Dumpis|2026-02-27</x:v>
      </x:c>
      <x:c r="B1435" s="888" t="n">
        <x:v>46080</x:v>
      </x:c>
      <x:c r="C1435" t="str">
        <x:v>Kaspar Dumpis</x:v>
      </x:c>
      <x:c r="D1435" t="str">
        <x:v>Permanent</x:v>
      </x:c>
      <x:c r="E1435" t="str">
        <x:v>Thurrock</x:v>
      </x:c>
      <x:c r="F1435" t="str">
        <x:v>Warehouse</x:v>
      </x:c>
      <x:c r="G1435" t="str">
        <x:v>363792D</x:v>
      </x:c>
      <x:c r="H1435" t="str">
        <x:v>Thurrock Warehouse</x:v>
      </x:c>
      <x:c r="I1435" s="22" t="n">
        <x:v>9</x:v>
      </x:c>
      <x:c r="J1435" t="str">
        <x:v>Worked</x:v>
      </x:c>
      <x:c r="K1435" t="str">
        <x:v>Employee 104197; home branch Thurrock; assigned role Warehouse | Deployment branch: Thurrock | Actual role: Warehouse | Jobs: 363792D | Customers: Thurrock Warehouse | Actual hours: 9.0; source records: 1</x:v>
      </x:c>
      <x:c r="L1435" t="str">
        <x:v>Include</x:v>
      </x:c>
      <x:c r="M1435"/>
      <x:c r="N1435"/>
    </x:row>
    <x:row r="1436">
      <x:c r="A1436" t="str">
        <x:v>Kevin McKnight|2026-02-02</x:v>
      </x:c>
      <x:c r="B1436" s="888" t="n">
        <x:v>46055</x:v>
      </x:c>
      <x:c r="C1436" t="str">
        <x:v>Kevin McKnight</x:v>
      </x:c>
      <x:c r="D1436" t="str">
        <x:v>Permanent</x:v>
      </x:c>
      <x:c r="E1436" t="str">
        <x:v>Thurrock</x:v>
      </x:c>
      <x:c r="F1436" t="str">
        <x:v>Operative Porter</x:v>
      </x:c>
      <x:c r="G1436" t="str">
        <x:v>399438</x:v>
      </x:c>
      <x:c r="H1436" t="str">
        <x:v>Harrow Green Thurrock M/W use only</x:v>
      </x:c>
      <x:c r="I1436" s="22" t="n">
        <x:v>9</x:v>
      </x:c>
      <x:c r="J1436" t="str">
        <x:v>Worked</x:v>
      </x:c>
      <x:c r="K1436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36" t="str">
        <x:v>Include</x:v>
      </x:c>
      <x:c r="M1436"/>
      <x:c r="N1436"/>
    </x:row>
    <x:row r="1437">
      <x:c r="A1437" t="str">
        <x:v>Kevin McKnight|2026-02-03</x:v>
      </x:c>
      <x:c r="B1437" s="888" t="n">
        <x:v>46056</x:v>
      </x:c>
      <x:c r="C1437" t="str">
        <x:v>Kevin McKnight</x:v>
      </x:c>
      <x:c r="D1437" t="str">
        <x:v>Permanent</x:v>
      </x:c>
      <x:c r="E1437" t="str">
        <x:v>Thurrock</x:v>
      </x:c>
      <x:c r="F1437" t="str">
        <x:v>Operative Porter</x:v>
      </x:c>
      <x:c r="G1437" t="str">
        <x:v>399438</x:v>
      </x:c>
      <x:c r="H1437" t="str">
        <x:v>Harrow Green Thurrock M/W use only</x:v>
      </x:c>
      <x:c r="I1437" s="22" t="n">
        <x:v>9</x:v>
      </x:c>
      <x:c r="J1437" t="str">
        <x:v>Worked</x:v>
      </x:c>
      <x:c r="K1437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37" t="str">
        <x:v>Include</x:v>
      </x:c>
      <x:c r="M1437"/>
      <x:c r="N1437"/>
    </x:row>
    <x:row r="1438">
      <x:c r="A1438" t="str">
        <x:v>Kevin McKnight|2026-02-04</x:v>
      </x:c>
      <x:c r="B1438" s="888" t="n">
        <x:v>46057</x:v>
      </x:c>
      <x:c r="C1438" t="str">
        <x:v>Kevin McKnight</x:v>
      </x:c>
      <x:c r="D1438" t="str">
        <x:v>Permanent</x:v>
      </x:c>
      <x:c r="E1438" t="str">
        <x:v>Thurrock</x:v>
      </x:c>
      <x:c r="F1438" t="str">
        <x:v>Operative Porter</x:v>
      </x:c>
      <x:c r="G1438" t="str">
        <x:v>399438</x:v>
      </x:c>
      <x:c r="H1438" t="str">
        <x:v>Harrow Green Thurrock M/W use only</x:v>
      </x:c>
      <x:c r="I1438" s="22" t="n">
        <x:v>9</x:v>
      </x:c>
      <x:c r="J1438" t="str">
        <x:v>Worked</x:v>
      </x:c>
      <x:c r="K1438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38" t="str">
        <x:v>Include</x:v>
      </x:c>
      <x:c r="M1438"/>
      <x:c r="N1438"/>
    </x:row>
    <x:row r="1439">
      <x:c r="A1439" t="str">
        <x:v>Kevin McKnight|2026-02-05</x:v>
      </x:c>
      <x:c r="B1439" s="888" t="n">
        <x:v>46058</x:v>
      </x:c>
      <x:c r="C1439" t="str">
        <x:v>Kevin McKnight</x:v>
      </x:c>
      <x:c r="D1439" t="str">
        <x:v>Permanent</x:v>
      </x:c>
      <x:c r="E1439" t="str">
        <x:v>Thurrock</x:v>
      </x:c>
      <x:c r="F1439" t="str">
        <x:v>Operative Porter</x:v>
      </x:c>
      <x:c r="G1439" t="str">
        <x:v>399438</x:v>
      </x:c>
      <x:c r="H1439" t="str">
        <x:v>Harrow Green Thurrock M/W use only</x:v>
      </x:c>
      <x:c r="I1439" s="22" t="n">
        <x:v>9</x:v>
      </x:c>
      <x:c r="J1439" t="str">
        <x:v>Worked</x:v>
      </x:c>
      <x:c r="K1439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39" t="str">
        <x:v>Include</x:v>
      </x:c>
      <x:c r="M1439"/>
      <x:c r="N1439"/>
    </x:row>
    <x:row r="1440">
      <x:c r="A1440" t="str">
        <x:v>Kevin McKnight|2026-02-06</x:v>
      </x:c>
      <x:c r="B1440" s="888" t="n">
        <x:v>46059</x:v>
      </x:c>
      <x:c r="C1440" t="str">
        <x:v>Kevin McKnight</x:v>
      </x:c>
      <x:c r="D1440" t="str">
        <x:v>Permanent</x:v>
      </x:c>
      <x:c r="E1440" t="str">
        <x:v>Thurrock</x:v>
      </x:c>
      <x:c r="F1440" t="str">
        <x:v>Operative Porter</x:v>
      </x:c>
      <x:c r="G1440" t="str">
        <x:v>399438</x:v>
      </x:c>
      <x:c r="H1440" t="str">
        <x:v>Harrow Green Thurrock M/W use only</x:v>
      </x:c>
      <x:c r="I1440" s="22" t="n">
        <x:v>8.5</x:v>
      </x:c>
      <x:c r="J1440" t="str">
        <x:v>Worked</x:v>
      </x:c>
      <x:c r="K1440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440" t="str">
        <x:v>Include</x:v>
      </x:c>
      <x:c r="M1440"/>
      <x:c r="N1440"/>
    </x:row>
    <x:row r="1441">
      <x:c r="A1441" t="str">
        <x:v>Kevin McKnight|2026-02-09</x:v>
      </x:c>
      <x:c r="B1441" s="888" t="n">
        <x:v>46062</x:v>
      </x:c>
      <x:c r="C1441" t="str">
        <x:v>Kevin McKnight</x:v>
      </x:c>
      <x:c r="D1441" t="str">
        <x:v>Permanent</x:v>
      </x:c>
      <x:c r="E1441" t="str">
        <x:v>Thurrock</x:v>
      </x:c>
      <x:c r="F1441" t="str">
        <x:v>Operative Porter</x:v>
      </x:c>
      <x:c r="G1441" t="str">
        <x:v>399438</x:v>
      </x:c>
      <x:c r="H1441" t="str">
        <x:v>Harrow Green Thurrock M/W use only</x:v>
      </x:c>
      <x:c r="I1441" s="22" t="n">
        <x:v>9</x:v>
      </x:c>
      <x:c r="J1441" t="str">
        <x:v>Worked</x:v>
      </x:c>
      <x:c r="K1441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41" t="str">
        <x:v>Include</x:v>
      </x:c>
      <x:c r="M1441"/>
      <x:c r="N1441"/>
    </x:row>
    <x:row r="1442">
      <x:c r="A1442" t="str">
        <x:v>Kevin McKnight|2026-02-10</x:v>
      </x:c>
      <x:c r="B1442" s="888" t="n">
        <x:v>46063</x:v>
      </x:c>
      <x:c r="C1442" t="str">
        <x:v>Kevin McKnight</x:v>
      </x:c>
      <x:c r="D1442" t="str">
        <x:v>Permanent</x:v>
      </x:c>
      <x:c r="E1442" t="str">
        <x:v>Thurrock</x:v>
      </x:c>
      <x:c r="F1442" t="str">
        <x:v>Operative Porter</x:v>
      </x:c>
      <x:c r="G1442" t="str">
        <x:v>399438</x:v>
      </x:c>
      <x:c r="H1442" t="str">
        <x:v>Harrow Green Thurrock M/W use only</x:v>
      </x:c>
      <x:c r="I1442" s="22" t="n">
        <x:v>8.5</x:v>
      </x:c>
      <x:c r="J1442" t="str">
        <x:v>Worked</x:v>
      </x:c>
      <x:c r="K1442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442" t="str">
        <x:v>Include</x:v>
      </x:c>
      <x:c r="M1442"/>
      <x:c r="N1442"/>
    </x:row>
    <x:row r="1443">
      <x:c r="A1443" t="str">
        <x:v>Kevin McKnight|2026-02-11</x:v>
      </x:c>
      <x:c r="B1443" s="888" t="n">
        <x:v>46064</x:v>
      </x:c>
      <x:c r="C1443" t="str">
        <x:v>Kevin McKnight</x:v>
      </x:c>
      <x:c r="D1443" t="str">
        <x:v>Permanent</x:v>
      </x:c>
      <x:c r="E1443" t="str">
        <x:v>Thurrock</x:v>
      </x:c>
      <x:c r="F1443" t="str">
        <x:v>Operative Porter</x:v>
      </x:c>
      <x:c r="G1443" t="str">
        <x:v>399438</x:v>
      </x:c>
      <x:c r="H1443" t="str">
        <x:v>Harrow Green Thurrock M/W use only</x:v>
      </x:c>
      <x:c r="I1443" s="22" t="n">
        <x:v>9</x:v>
      </x:c>
      <x:c r="J1443" t="str">
        <x:v>Worked</x:v>
      </x:c>
      <x:c r="K1443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43" t="str">
        <x:v>Include</x:v>
      </x:c>
      <x:c r="M1443"/>
      <x:c r="N1443"/>
    </x:row>
    <x:row r="1444">
      <x:c r="A1444" t="str">
        <x:v>Kevin McKnight|2026-02-12</x:v>
      </x:c>
      <x:c r="B1444" s="888" t="n">
        <x:v>46065</x:v>
      </x:c>
      <x:c r="C1444" t="str">
        <x:v>Kevin McKnight</x:v>
      </x:c>
      <x:c r="D1444" t="str">
        <x:v>Permanent</x:v>
      </x:c>
      <x:c r="E1444" t="str">
        <x:v>Thurrock</x:v>
      </x:c>
      <x:c r="F1444" t="str">
        <x:v>Operative Porter</x:v>
      </x:c>
      <x:c r="G1444" t="str">
        <x:v>399438</x:v>
      </x:c>
      <x:c r="H1444" t="str">
        <x:v>Harrow Green Thurrock M/W use only</x:v>
      </x:c>
      <x:c r="I1444" s="22" t="n">
        <x:v>8.5</x:v>
      </x:c>
      <x:c r="J1444" t="str">
        <x:v>Worked</x:v>
      </x:c>
      <x:c r="K1444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444" t="str">
        <x:v>Include</x:v>
      </x:c>
      <x:c r="M1444"/>
      <x:c r="N1444"/>
    </x:row>
    <x:row r="1445">
      <x:c r="A1445" t="str">
        <x:v>Kevin McKnight|2026-02-13</x:v>
      </x:c>
      <x:c r="B1445" s="888" t="n">
        <x:v>46066</x:v>
      </x:c>
      <x:c r="C1445" t="str">
        <x:v>Kevin McKnight</x:v>
      </x:c>
      <x:c r="D1445" t="str">
        <x:v>Permanent</x:v>
      </x:c>
      <x:c r="E1445" t="str">
        <x:v>Thurrock</x:v>
      </x:c>
      <x:c r="F1445" t="str">
        <x:v>Operative Porter</x:v>
      </x:c>
      <x:c r="G1445" t="str">
        <x:v>399438</x:v>
      </x:c>
      <x:c r="H1445" t="str">
        <x:v>Harrow Green Thurrock M/W use only</x:v>
      </x:c>
      <x:c r="I1445" s="22" t="n">
        <x:v>8.5</x:v>
      </x:c>
      <x:c r="J1445" t="str">
        <x:v>Worked</x:v>
      </x:c>
      <x:c r="K1445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445" t="str">
        <x:v>Include</x:v>
      </x:c>
      <x:c r="M1445"/>
      <x:c r="N1445"/>
    </x:row>
    <x:row r="1446">
      <x:c r="A1446" t="str">
        <x:v>Kevin McKnight|2026-02-16</x:v>
      </x:c>
      <x:c r="B1446" s="888" t="n">
        <x:v>46069</x:v>
      </x:c>
      <x:c r="C1446" t="str">
        <x:v>Kevin McKnight</x:v>
      </x:c>
      <x:c r="D1446" t="str">
        <x:v>Permanent</x:v>
      </x:c>
      <x:c r="E1446" t="str">
        <x:v>Thurrock</x:v>
      </x:c>
      <x:c r="F1446" t="str">
        <x:v>Operative Porter</x:v>
      </x:c>
      <x:c r="G1446" t="str">
        <x:v>399438</x:v>
      </x:c>
      <x:c r="H1446" t="str">
        <x:v>Harrow Green Thurrock M/W use only</x:v>
      </x:c>
      <x:c r="I1446" s="22" t="n">
        <x:v>8.5</x:v>
      </x:c>
      <x:c r="J1446" t="str">
        <x:v>Worked</x:v>
      </x:c>
      <x:c r="K1446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446" t="str">
        <x:v>Include</x:v>
      </x:c>
      <x:c r="M1446"/>
      <x:c r="N1446"/>
    </x:row>
    <x:row r="1447">
      <x:c r="A1447" t="str">
        <x:v>Kevin McKnight|2026-02-17</x:v>
      </x:c>
      <x:c r="B1447" s="888" t="n">
        <x:v>46070</x:v>
      </x:c>
      <x:c r="C1447" t="str">
        <x:v>Kevin McKnight</x:v>
      </x:c>
      <x:c r="D1447" t="str">
        <x:v>Permanent</x:v>
      </x:c>
      <x:c r="E1447" t="str">
        <x:v>Thurrock</x:v>
      </x:c>
      <x:c r="F1447" t="str">
        <x:v>Operative Porter</x:v>
      </x:c>
      <x:c r="G1447" t="str">
        <x:v>399438</x:v>
      </x:c>
      <x:c r="H1447" t="str">
        <x:v>Harrow Green Thurrock M/W use only</x:v>
      </x:c>
      <x:c r="I1447" s="22" t="n">
        <x:v>9</x:v>
      </x:c>
      <x:c r="J1447" t="str">
        <x:v>Worked</x:v>
      </x:c>
      <x:c r="K1447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47" t="str">
        <x:v>Include</x:v>
      </x:c>
      <x:c r="M1447"/>
      <x:c r="N1447"/>
    </x:row>
    <x:row r="1448">
      <x:c r="A1448" t="str">
        <x:v>Kevin McKnight|2026-02-18</x:v>
      </x:c>
      <x:c r="B1448" s="888" t="n">
        <x:v>46071</x:v>
      </x:c>
      <x:c r="C1448" t="str">
        <x:v>Kevin McKnight</x:v>
      </x:c>
      <x:c r="D1448" t="str">
        <x:v>Permanent</x:v>
      </x:c>
      <x:c r="E1448" t="str">
        <x:v>Thurrock</x:v>
      </x:c>
      <x:c r="F1448" t="str">
        <x:v>Operative Porter</x:v>
      </x:c>
      <x:c r="G1448" t="str">
        <x:v>399438</x:v>
      </x:c>
      <x:c r="H1448" t="str">
        <x:v>Harrow Green Thurrock M/W use only</x:v>
      </x:c>
      <x:c r="I1448" s="22" t="n">
        <x:v>9</x:v>
      </x:c>
      <x:c r="J1448" t="str">
        <x:v>Worked</x:v>
      </x:c>
      <x:c r="K1448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48" t="str">
        <x:v>Include</x:v>
      </x:c>
      <x:c r="M1448"/>
      <x:c r="N1448"/>
    </x:row>
    <x:row r="1449">
      <x:c r="A1449" t="str">
        <x:v>Kevin McKnight|2026-02-19</x:v>
      </x:c>
      <x:c r="B1449" s="888" t="n">
        <x:v>46072</x:v>
      </x:c>
      <x:c r="C1449" t="str">
        <x:v>Kevin McKnight</x:v>
      </x:c>
      <x:c r="D1449" t="str">
        <x:v>Permanent</x:v>
      </x:c>
      <x:c r="E1449" t="str">
        <x:v>Thurrock</x:v>
      </x:c>
      <x:c r="F1449" t="str">
        <x:v>Operative Porter</x:v>
      </x:c>
      <x:c r="G1449" t="str">
        <x:v>399438</x:v>
      </x:c>
      <x:c r="H1449" t="str">
        <x:v>Harrow Green Thurrock M/W use only</x:v>
      </x:c>
      <x:c r="I1449" s="22" t="n">
        <x:v>9</x:v>
      </x:c>
      <x:c r="J1449" t="str">
        <x:v>Worked</x:v>
      </x:c>
      <x:c r="K1449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49" t="str">
        <x:v>Include</x:v>
      </x:c>
      <x:c r="M1449"/>
      <x:c r="N1449"/>
    </x:row>
    <x:row r="1450">
      <x:c r="A1450" t="str">
        <x:v>Kevin McKnight|2026-02-20</x:v>
      </x:c>
      <x:c r="B1450" s="888" t="n">
        <x:v>46073</x:v>
      </x:c>
      <x:c r="C1450" t="str">
        <x:v>Kevin McKnight</x:v>
      </x:c>
      <x:c r="D1450" t="str">
        <x:v>Permanent</x:v>
      </x:c>
      <x:c r="E1450" t="str">
        <x:v>Thurrock</x:v>
      </x:c>
      <x:c r="F1450" t="str">
        <x:v>Operative Porter</x:v>
      </x:c>
      <x:c r="G1450" t="str">
        <x:v>399438</x:v>
      </x:c>
      <x:c r="H1450" t="str">
        <x:v>Harrow Green Thurrock M/W use only</x:v>
      </x:c>
      <x:c r="I1450" s="22" t="n">
        <x:v>8.5</x:v>
      </x:c>
      <x:c r="J1450" t="str">
        <x:v>Worked</x:v>
      </x:c>
      <x:c r="K1450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450" t="str">
        <x:v>Include</x:v>
      </x:c>
      <x:c r="M1450"/>
      <x:c r="N1450"/>
    </x:row>
    <x:row r="1451">
      <x:c r="A1451" t="str">
        <x:v>Kevin McKnight|2026-02-23</x:v>
      </x:c>
      <x:c r="B1451" s="888" t="n">
        <x:v>46076</x:v>
      </x:c>
      <x:c r="C1451" t="str">
        <x:v>Kevin McKnight</x:v>
      </x:c>
      <x:c r="D1451" t="str">
        <x:v>Permanent</x:v>
      </x:c>
      <x:c r="E1451" t="str">
        <x:v>Thurrock</x:v>
      </x:c>
      <x:c r="F1451" t="str">
        <x:v>Operative Porter</x:v>
      </x:c>
      <x:c r="G1451"/>
      <x:c r="H1451"/>
      <x:c r="I1451" s="22" t="n">
        <x:v>0</x:v>
      </x:c>
      <x:c r="J1451" t="str">
        <x:v>Annual leave</x:v>
      </x:c>
      <x:c r="K1451" t="str">
        <x:v>Employee 1165; home branch Thurrock; assigned role Operative Porter | Leave: Annual Leave (Hours) | Leave calendar basis: Variable-pattern period</x:v>
      </x:c>
      <x:c r="L1451" t="str">
        <x:v>Include</x:v>
      </x:c>
      <x:c r="M1451"/>
      <x:c r="N1451"/>
    </x:row>
    <x:row r="1452">
      <x:c r="A1452" t="str">
        <x:v>Kevin McKnight|2026-02-24</x:v>
      </x:c>
      <x:c r="B1452" s="888" t="n">
        <x:v>46077</x:v>
      </x:c>
      <x:c r="C1452" t="str">
        <x:v>Kevin McKnight</x:v>
      </x:c>
      <x:c r="D1452" t="str">
        <x:v>Permanent</x:v>
      </x:c>
      <x:c r="E1452" t="str">
        <x:v>Thurrock</x:v>
      </x:c>
      <x:c r="F1452" t="str">
        <x:v>Operative Porter</x:v>
      </x:c>
      <x:c r="G1452"/>
      <x:c r="H1452"/>
      <x:c r="I1452" s="22" t="n">
        <x:v>0</x:v>
      </x:c>
      <x:c r="J1452" t="str">
        <x:v>Annual leave</x:v>
      </x:c>
      <x:c r="K1452" t="str">
        <x:v>Employee 1165; home branch Thurrock; assigned role Operative Porter | Leave: Annual Leave (Hours) | Leave calendar basis: Variable-pattern period</x:v>
      </x:c>
      <x:c r="L1452" t="str">
        <x:v>Include</x:v>
      </x:c>
      <x:c r="M1452"/>
      <x:c r="N1452"/>
    </x:row>
    <x:row r="1453">
      <x:c r="A1453" t="str">
        <x:v>Kevin McKnight|2026-02-25</x:v>
      </x:c>
      <x:c r="B1453" s="888" t="n">
        <x:v>46078</x:v>
      </x:c>
      <x:c r="C1453" t="str">
        <x:v>Kevin McKnight</x:v>
      </x:c>
      <x:c r="D1453" t="str">
        <x:v>Permanent</x:v>
      </x:c>
      <x:c r="E1453" t="str">
        <x:v>Thurrock</x:v>
      </x:c>
      <x:c r="F1453" t="str">
        <x:v>Operative Porter</x:v>
      </x:c>
      <x:c r="G1453"/>
      <x:c r="H1453"/>
      <x:c r="I1453" s="22" t="n">
        <x:v>0</x:v>
      </x:c>
      <x:c r="J1453" t="str">
        <x:v>Annual leave</x:v>
      </x:c>
      <x:c r="K1453" t="str">
        <x:v>Employee 1165; home branch Thurrock; assigned role Operative Porter | Leave: Annual Leave (Hours) | Leave calendar basis: Variable-pattern period</x:v>
      </x:c>
      <x:c r="L1453" t="str">
        <x:v>Include</x:v>
      </x:c>
      <x:c r="M1453"/>
      <x:c r="N1453"/>
    </x:row>
    <x:row r="1454">
      <x:c r="A1454" t="str">
        <x:v>Kevin McKnight|2026-02-26</x:v>
      </x:c>
      <x:c r="B1454" s="888" t="n">
        <x:v>46079</x:v>
      </x:c>
      <x:c r="C1454" t="str">
        <x:v>Kevin McKnight</x:v>
      </x:c>
      <x:c r="D1454" t="str">
        <x:v>Permanent</x:v>
      </x:c>
      <x:c r="E1454" t="str">
        <x:v>Thurrock</x:v>
      </x:c>
      <x:c r="F1454" t="str">
        <x:v>Operative Porter</x:v>
      </x:c>
      <x:c r="G1454"/>
      <x:c r="H1454"/>
      <x:c r="I1454" s="22" t="n">
        <x:v>0</x:v>
      </x:c>
      <x:c r="J1454" t="str">
        <x:v>Annual leave</x:v>
      </x:c>
      <x:c r="K1454" t="str">
        <x:v>Employee 1165; home branch Thurrock; assigned role Operative Porter | Leave: Annual Leave (Hours) | Leave calendar basis: Variable-pattern period</x:v>
      </x:c>
      <x:c r="L1454" t="str">
        <x:v>Include</x:v>
      </x:c>
      <x:c r="M1454"/>
      <x:c r="N1454"/>
    </x:row>
    <x:row r="1455">
      <x:c r="A1455" t="str">
        <x:v>Kevin McKnight|2026-02-27</x:v>
      </x:c>
      <x:c r="B1455" s="888" t="n">
        <x:v>46080</x:v>
      </x:c>
      <x:c r="C1455" t="str">
        <x:v>Kevin McKnight</x:v>
      </x:c>
      <x:c r="D1455" t="str">
        <x:v>Permanent</x:v>
      </x:c>
      <x:c r="E1455" t="str">
        <x:v>Thurrock</x:v>
      </x:c>
      <x:c r="F1455" t="str">
        <x:v>Operative Porter</x:v>
      </x:c>
      <x:c r="G1455"/>
      <x:c r="H1455"/>
      <x:c r="I1455" s="22" t="n">
        <x:v>0</x:v>
      </x:c>
      <x:c r="J1455" t="str">
        <x:v>Annual leave</x:v>
      </x:c>
      <x:c r="K1455" t="str">
        <x:v>Employee 1165; home branch Thurrock; assigned role Operative Porter | Leave: Annual Leave (Hours) | Leave calendar basis: Variable-pattern period</x:v>
      </x:c>
      <x:c r="L1455" t="str">
        <x:v>Include</x:v>
      </x:c>
      <x:c r="M1455"/>
      <x:c r="N1455"/>
    </x:row>
    <x:row r="1456">
      <x:c r="A1456" t="str">
        <x:v>Kieran Chapman|2026-02-09</x:v>
      </x:c>
      <x:c r="B1456" s="888" t="n">
        <x:v>46062</x:v>
      </x:c>
      <x:c r="C1456" t="str">
        <x:v>Kieran Chapman</x:v>
      </x:c>
      <x:c r="D1456" t="str">
        <x:v>Permanent</x:v>
      </x:c>
      <x:c r="E1456" t="str">
        <x:v>Cambridge</x:v>
      </x:c>
      <x:c r="F1456" t="str">
        <x:v>Operative Porter</x:v>
      </x:c>
      <x:c r="G1456" t="str">
        <x:v>398255</x:v>
      </x:c>
      <x:c r="H1456" t="str">
        <x:v>East &amp; North Hertfordshire NHS Trust</x:v>
      </x:c>
      <x:c r="I1456" s="22" t="n">
        <x:v>8</x:v>
      </x:c>
      <x:c r="J1456" t="str">
        <x:v>Worked</x:v>
      </x:c>
      <x:c r="K1456" t="str">
        <x:v>Employee 103256; home branch Cambridge; assigned role Operative Porter | Deployment branch: Cambridge | Actual role: Operative Porter | Jobs: 398255 | Customers: East &amp; North Hertfordshire NHS Trust | Actual hours: 8.0; source records: 1</x:v>
      </x:c>
      <x:c r="L1456" t="str">
        <x:v>Include</x:v>
      </x:c>
      <x:c r="M1456"/>
      <x:c r="N1456"/>
    </x:row>
    <x:row r="1457">
      <x:c r="A1457" t="str">
        <x:v>Kieran Chapman|2026-02-10</x:v>
      </x:c>
      <x:c r="B1457" s="888" t="n">
        <x:v>46063</x:v>
      </x:c>
      <x:c r="C1457" t="str">
        <x:v>Kieran Chapman</x:v>
      </x:c>
      <x:c r="D1457" t="str">
        <x:v>Permanent</x:v>
      </x:c>
      <x:c r="E1457" t="str">
        <x:v>Cambridge</x:v>
      </x:c>
      <x:c r="F1457" t="str">
        <x:v>Operative Porter</x:v>
      </x:c>
      <x:c r="G1457" t="str">
        <x:v>398255</x:v>
      </x:c>
      <x:c r="H1457" t="str">
        <x:v>East &amp; North Hertfordshire NHS Trust</x:v>
      </x:c>
      <x:c r="I1457" s="22" t="n">
        <x:v>8</x:v>
      </x:c>
      <x:c r="J1457" t="str">
        <x:v>Worked</x:v>
      </x:c>
      <x:c r="K1457" t="str">
        <x:v>Employee 103256; home branch Cambridge; assigned role Operative Porter | Deployment branch: Cambridge | Actual role: Operative Porter | Jobs: 398255 | Customers: East &amp; North Hertfordshire NHS Trust | Actual hours: 8.0; source records: 1</x:v>
      </x:c>
      <x:c r="L1457" t="str">
        <x:v>Include</x:v>
      </x:c>
      <x:c r="M1457"/>
      <x:c r="N1457"/>
    </x:row>
    <x:row r="1458">
      <x:c r="A1458" t="str">
        <x:v>Kieran Chapman|2026-02-11</x:v>
      </x:c>
      <x:c r="B1458" s="888" t="n">
        <x:v>46064</x:v>
      </x:c>
      <x:c r="C1458" t="str">
        <x:v>Kieran Chapman</x:v>
      </x:c>
      <x:c r="D1458" t="str">
        <x:v>Permanent</x:v>
      </x:c>
      <x:c r="E1458" t="str">
        <x:v>Cambridge</x:v>
      </x:c>
      <x:c r="F1458" t="str">
        <x:v>Operative Porter</x:v>
      </x:c>
      <x:c r="G1458" t="str">
        <x:v>398255</x:v>
      </x:c>
      <x:c r="H1458" t="str">
        <x:v>East &amp; North Hertfordshire NHS Trust</x:v>
      </x:c>
      <x:c r="I1458" s="22" t="n">
        <x:v>8</x:v>
      </x:c>
      <x:c r="J1458" t="str">
        <x:v>Worked</x:v>
      </x:c>
      <x:c r="K1458" t="str">
        <x:v>Employee 103256; home branch Cambridge; assigned role Operative Porter | Deployment branch: Cambridge | Actual role: Operative Porter | Jobs: 398255 | Customers: East &amp; North Hertfordshire NHS Trust | Actual hours: 8.0; source records: 1</x:v>
      </x:c>
      <x:c r="L1458" t="str">
        <x:v>Include</x:v>
      </x:c>
      <x:c r="M1458"/>
      <x:c r="N1458"/>
    </x:row>
    <x:row r="1459">
      <x:c r="A1459" t="str">
        <x:v>Kieran Chapman|2026-02-12</x:v>
      </x:c>
      <x:c r="B1459" s="888" t="n">
        <x:v>46065</x:v>
      </x:c>
      <x:c r="C1459" t="str">
        <x:v>Kieran Chapman</x:v>
      </x:c>
      <x:c r="D1459" t="str">
        <x:v>Permanent</x:v>
      </x:c>
      <x:c r="E1459" t="str">
        <x:v>Cambridge</x:v>
      </x:c>
      <x:c r="F1459" t="str">
        <x:v>Operative Porter</x:v>
      </x:c>
      <x:c r="G1459" t="str">
        <x:v>398255</x:v>
      </x:c>
      <x:c r="H1459" t="str">
        <x:v>East &amp; North Hertfordshire NHS Trust</x:v>
      </x:c>
      <x:c r="I1459" s="22" t="n">
        <x:v>8</x:v>
      </x:c>
      <x:c r="J1459" t="str">
        <x:v>Worked</x:v>
      </x:c>
      <x:c r="K1459" t="str">
        <x:v>Employee 103256; home branch Cambridge; assigned role Operative Porter | Deployment branch: Cambridge | Actual role: Operative Porter | Jobs: 398255 | Customers: East &amp; North Hertfordshire NHS Trust | Actual hours: 8.0; source records: 1</x:v>
      </x:c>
      <x:c r="L1459" t="str">
        <x:v>Include</x:v>
      </x:c>
      <x:c r="M1459"/>
      <x:c r="N1459"/>
    </x:row>
    <x:row r="1460">
      <x:c r="A1460" t="str">
        <x:v>Kieran Chapman|2026-02-13</x:v>
      </x:c>
      <x:c r="B1460" s="888" t="n">
        <x:v>46066</x:v>
      </x:c>
      <x:c r="C1460" t="str">
        <x:v>Kieran Chapman</x:v>
      </x:c>
      <x:c r="D1460" t="str">
        <x:v>Permanent</x:v>
      </x:c>
      <x:c r="E1460" t="str">
        <x:v>Cambridge</x:v>
      </x:c>
      <x:c r="F1460" t="str">
        <x:v>Operative Porter</x:v>
      </x:c>
      <x:c r="G1460" t="str">
        <x:v>398255</x:v>
      </x:c>
      <x:c r="H1460" t="str">
        <x:v>East &amp; North Hertfordshire NHS Trust</x:v>
      </x:c>
      <x:c r="I1460" s="22" t="n">
        <x:v>8</x:v>
      </x:c>
      <x:c r="J1460" t="str">
        <x:v>Worked</x:v>
      </x:c>
      <x:c r="K1460" t="str">
        <x:v>Employee 103256; home branch Cambridge; assigned role Operative Porter | Deployment branch: Cambridge | Actual role: Operative Porter | Jobs: 398255 | Customers: East &amp; North Hertfordshire NHS Trust | Actual hours: 8.0; source records: 1</x:v>
      </x:c>
      <x:c r="L1460" t="str">
        <x:v>Include</x:v>
      </x:c>
      <x:c r="M1460"/>
      <x:c r="N1460"/>
    </x:row>
    <x:row r="1461">
      <x:c r="A1461" t="str">
        <x:v>Kieran Chapman|2026-02-23</x:v>
      </x:c>
      <x:c r="B1461" s="888" t="n">
        <x:v>46076</x:v>
      </x:c>
      <x:c r="C1461" t="str">
        <x:v>Kieran Chapman</x:v>
      </x:c>
      <x:c r="D1461" t="str">
        <x:v>Permanent</x:v>
      </x:c>
      <x:c r="E1461" t="str">
        <x:v>Cambridge</x:v>
      </x:c>
      <x:c r="F1461" t="str">
        <x:v>Operative Porter</x:v>
      </x:c>
      <x:c r="G1461" t="str">
        <x:v>398255</x:v>
      </x:c>
      <x:c r="H1461" t="str">
        <x:v>East &amp; North Hertfordshire NHS Trust</x:v>
      </x:c>
      <x:c r="I1461" s="22" t="n">
        <x:v>8</x:v>
      </x:c>
      <x:c r="J1461" t="str">
        <x:v>Worked</x:v>
      </x:c>
      <x:c r="K1461" t="str">
        <x:v>Employee 103256; home branch Cambridge; assigned role Operative Porter | Deployment branch: Cambridge | Actual role: Operative Porter | Jobs: 398255 | Customers: East &amp; North Hertfordshire NHS Trust | Actual hours: 8.0; source records: 1</x:v>
      </x:c>
      <x:c r="L1461" t="str">
        <x:v>Include</x:v>
      </x:c>
      <x:c r="M1461"/>
      <x:c r="N1461"/>
    </x:row>
    <x:row r="1462">
      <x:c r="A1462" t="str">
        <x:v>Kieran Chapman|2026-02-24</x:v>
      </x:c>
      <x:c r="B1462" s="888" t="n">
        <x:v>46077</x:v>
      </x:c>
      <x:c r="C1462" t="str">
        <x:v>Kieran Chapman</x:v>
      </x:c>
      <x:c r="D1462" t="str">
        <x:v>Permanent</x:v>
      </x:c>
      <x:c r="E1462" t="str">
        <x:v>Cambridge</x:v>
      </x:c>
      <x:c r="F1462" t="str">
        <x:v>Operative Porter</x:v>
      </x:c>
      <x:c r="G1462" t="str">
        <x:v>398255</x:v>
      </x:c>
      <x:c r="H1462" t="str">
        <x:v>East &amp; North Hertfordshire NHS Trust</x:v>
      </x:c>
      <x:c r="I1462" s="22" t="n">
        <x:v>8</x:v>
      </x:c>
      <x:c r="J1462" t="str">
        <x:v>Worked</x:v>
      </x:c>
      <x:c r="K1462" t="str">
        <x:v>Employee 103256; home branch Cambridge; assigned role Operative Porter | Deployment branch: Cambridge | Actual role: Operative Porter | Jobs: 398255 | Customers: East &amp; North Hertfordshire NHS Trust | Actual hours: 8.0; source records: 1</x:v>
      </x:c>
      <x:c r="L1462" t="str">
        <x:v>Include</x:v>
      </x:c>
      <x:c r="M1462"/>
      <x:c r="N1462"/>
    </x:row>
    <x:row r="1463">
      <x:c r="A1463" t="str">
        <x:v>Kieran Chapman|2026-02-25</x:v>
      </x:c>
      <x:c r="B1463" s="888" t="n">
        <x:v>46078</x:v>
      </x:c>
      <x:c r="C1463" t="str">
        <x:v>Kieran Chapman</x:v>
      </x:c>
      <x:c r="D1463" t="str">
        <x:v>Permanent</x:v>
      </x:c>
      <x:c r="E1463" t="str">
        <x:v>Cambridge</x:v>
      </x:c>
      <x:c r="F1463" t="str">
        <x:v>Operative Porter</x:v>
      </x:c>
      <x:c r="G1463" t="str">
        <x:v>400197</x:v>
      </x:c>
      <x:c r="H1463" t="str">
        <x:v>Suffolk Constabulary</x:v>
      </x:c>
      <x:c r="I1463" s="22" t="n">
        <x:v>10</x:v>
      </x:c>
      <x:c r="J1463" t="str">
        <x:v>Worked</x:v>
      </x:c>
      <x:c r="K1463" t="str">
        <x:v>Employee 103256; home branch Cambridge; assigned role Operative Porter | Deployment branch: Cambridge | Actual role: Operative Porter | Jobs: 400197 | Customers: Suffolk Constabulary | Actual hours: 10.0; source records: 1</x:v>
      </x:c>
      <x:c r="L1463" t="str">
        <x:v>Include</x:v>
      </x:c>
      <x:c r="M1463"/>
      <x:c r="N1463"/>
    </x:row>
    <x:row r="1464">
      <x:c r="A1464" t="str">
        <x:v>Kyle Gourley|2026-02-18</x:v>
      </x:c>
      <x:c r="B1464" s="888" t="n">
        <x:v>46071</x:v>
      </x:c>
      <x:c r="C1464" t="str">
        <x:v>Kyle Gourley</x:v>
      </x:c>
      <x:c r="D1464" t="str">
        <x:v>Permanent</x:v>
      </x:c>
      <x:c r="E1464" t="str">
        <x:v>Oxford</x:v>
      </x:c>
      <x:c r="F1464" t="str">
        <x:v>Operative Porter</x:v>
      </x:c>
      <x:c r="G1464" t="str">
        <x:v>398887B</x:v>
      </x:c>
      <x:c r="H1464" t="str">
        <x:v>Gilead</x:v>
      </x:c>
      <x:c r="I1464" s="22" t="n">
        <x:v>3.5</x:v>
      </x:c>
      <x:c r="J1464" t="str">
        <x:v>Worked</x:v>
      </x:c>
      <x:c r="K1464" t="str">
        <x:v>Employee 105233; home branch Oxford; assigned role Operative Porter | Deployment branch: Oxford | Actual role: Operative Porter | Jobs: 398887B | Customers: Gilead | Actual hours: 3.5; source records: 1</x:v>
      </x:c>
      <x:c r="L1464" t="str">
        <x:v>Include</x:v>
      </x:c>
      <x:c r="M1464"/>
      <x:c r="N1464"/>
    </x:row>
    <x:row r="1465">
      <x:c r="A1465" t="str">
        <x:v>Kyle Gourley|2026-02-19</x:v>
      </x:c>
      <x:c r="B1465" s="888" t="n">
        <x:v>46072</x:v>
      </x:c>
      <x:c r="C1465" t="str">
        <x:v>Kyle Gourley</x:v>
      </x:c>
      <x:c r="D1465" t="str">
        <x:v>Permanent</x:v>
      </x:c>
      <x:c r="E1465" t="str">
        <x:v>Oxford</x:v>
      </x:c>
      <x:c r="F1465" t="str">
        <x:v>Operative Porter</x:v>
      </x:c>
      <x:c r="G1465" t="str">
        <x:v>399887D</x:v>
      </x:c>
      <x:c r="H1465" t="str">
        <x:v>Avantor ( OXFORD FEB 2026 )</x:v>
      </x:c>
      <x:c r="I1465" s="22" t="n">
        <x:v>4</x:v>
      </x:c>
      <x:c r="J1465" t="str">
        <x:v>Worked</x:v>
      </x:c>
      <x:c r="K1465" t="str">
        <x:v>Employee 105233; home branch Oxford; assigned role Operative Porter | Deployment branch: Cambridge | Actual role: Operative Porter | Jobs: 399887D | Customers: Avantor ( OXFORD FEB 2026 ) | Actual hours: 4.0; source records: 1</x:v>
      </x:c>
      <x:c r="L1465" t="str">
        <x:v>Include</x:v>
      </x:c>
      <x:c r="M1465"/>
      <x:c r="N1465"/>
    </x:row>
    <x:row r="1466">
      <x:c r="A1466" t="str">
        <x:v>Kyle Gourley|2026-02-24</x:v>
      </x:c>
      <x:c r="B1466" s="888" t="n">
        <x:v>46077</x:v>
      </x:c>
      <x:c r="C1466" t="str">
        <x:v>Kyle Gourley</x:v>
      </x:c>
      <x:c r="D1466" t="str">
        <x:v>Permanent</x:v>
      </x:c>
      <x:c r="E1466" t="str">
        <x:v>Oxford</x:v>
      </x:c>
      <x:c r="F1466" t="str">
        <x:v>Operative Porter</x:v>
      </x:c>
      <x:c r="G1466" t="str">
        <x:v>399363H</x:v>
      </x:c>
      <x:c r="H1466" t="str">
        <x:v>Thames Valley Police</x:v>
      </x:c>
      <x:c r="I1466" s="22" t="n">
        <x:v>6.5</x:v>
      </x:c>
      <x:c r="J1466" t="str">
        <x:v>Worked</x:v>
      </x:c>
      <x:c r="K1466" t="str">
        <x:v>Employee 105233; home branch Oxford; assigned role Operative Porter | Deployment branch: Oxford | Actual role: Operative Porter | Jobs: 399363H | Customers: Thames Valley Police | Actual hours: 6.5; source records: 1</x:v>
      </x:c>
      <x:c r="L1466" t="str">
        <x:v>Include</x:v>
      </x:c>
      <x:c r="M1466"/>
      <x:c r="N1466"/>
    </x:row>
    <x:row r="1467">
      <x:c r="A1467" t="str">
        <x:v>Kyle Gourley|2026-02-25</x:v>
      </x:c>
      <x:c r="B1467" s="888" t="n">
        <x:v>46078</x:v>
      </x:c>
      <x:c r="C1467" t="str">
        <x:v>Kyle Gourley</x:v>
      </x:c>
      <x:c r="D1467" t="str">
        <x:v>Permanent</x:v>
      </x:c>
      <x:c r="E1467" t="str">
        <x:v>Oxford</x:v>
      </x:c>
      <x:c r="F1467" t="str">
        <x:v>Operative Porter</x:v>
      </x:c>
      <x:c r="G1467" t="str">
        <x:v>399363E</x:v>
      </x:c>
      <x:c r="H1467" t="str">
        <x:v>Thames Valley Police</x:v>
      </x:c>
      <x:c r="I1467" s="22" t="n">
        <x:v>5</x:v>
      </x:c>
      <x:c r="J1467" t="str">
        <x:v>Worked</x:v>
      </x:c>
      <x:c r="K1467" t="str">
        <x:v>Employee 105233; home branch Oxford; assigned role Operative Porter | Deployment branch: Oxford | Actual role: Operative Porter | Jobs: 399363E | Customers: Thames Valley Police | Actual hours: 5.0; source records: 1</x:v>
      </x:c>
      <x:c r="L1467" t="str">
        <x:v>Include</x:v>
      </x:c>
      <x:c r="M1467"/>
      <x:c r="N1467"/>
    </x:row>
    <x:row r="1468">
      <x:c r="A1468" t="str">
        <x:v>Kyle Gourley|2026-02-26</x:v>
      </x:c>
      <x:c r="B1468" s="888" t="n">
        <x:v>46079</x:v>
      </x:c>
      <x:c r="C1468" t="str">
        <x:v>Kyle Gourley</x:v>
      </x:c>
      <x:c r="D1468" t="str">
        <x:v>Permanent</x:v>
      </x:c>
      <x:c r="E1468" t="str">
        <x:v>Oxford</x:v>
      </x:c>
      <x:c r="F1468" t="str">
        <x:v>Operative Porter</x:v>
      </x:c>
      <x:c r="G1468" t="str">
        <x:v>400533</x:v>
      </x:c>
      <x:c r="H1468" t="str">
        <x:v>Vertex Pharmaceuticals Limited</x:v>
      </x:c>
      <x:c r="I1468" s="22" t="n">
        <x:v>3</x:v>
      </x:c>
      <x:c r="J1468" t="str">
        <x:v>Worked</x:v>
      </x:c>
      <x:c r="K1468" t="str">
        <x:v>Employee 105233; home branch Oxford; assigned role Operative Porter | Deployment branch: Oxford | Actual role: Operative Porter | Jobs: 400533 | Customers: Vertex Pharmaceuticals Limited | Actual hours: 3.0; source records: 1</x:v>
      </x:c>
      <x:c r="L1468" t="str">
        <x:v>Include</x:v>
      </x:c>
      <x:c r="M1468"/>
      <x:c r="N1468"/>
    </x:row>
    <x:row r="1469">
      <x:c r="A1469" t="str">
        <x:v>L Stephens|2026-02-02</x:v>
      </x:c>
      <x:c r="B1469" s="888" t="n">
        <x:v>46055</x:v>
      </x:c>
      <x:c r="C1469" t="str">
        <x:v>L Stephens</x:v>
      </x:c>
      <x:c r="D1469" t="str">
        <x:v>Permanent</x:v>
      </x:c>
      <x:c r="E1469" t="str">
        <x:v>Thurrock</x:v>
      </x:c>
      <x:c r="F1469" t="str">
        <x:v>Warehouse</x:v>
      </x:c>
      <x:c r="G1469" t="str">
        <x:v>363792D</x:v>
      </x:c>
      <x:c r="H1469" t="str">
        <x:v>Thurrock Warehouse</x:v>
      </x:c>
      <x:c r="I1469" s="22" t="n">
        <x:v>9</x:v>
      </x:c>
      <x:c r="J1469" t="str">
        <x:v>Worked</x:v>
      </x:c>
      <x:c r="K1469" t="str">
        <x:v>Employee 1775; home branch Thurrock; assigned role Warehouse | Deployment branch: Thurrock | Actual role: Operative Driver | Jobs: 363792D | Customers: Thurrock Warehouse | Actual hours: 9.0; source records: 1</x:v>
      </x:c>
      <x:c r="L1469" t="str">
        <x:v>Include</x:v>
      </x:c>
      <x:c r="M1469"/>
      <x:c r="N1469"/>
    </x:row>
    <x:row r="1470">
      <x:c r="A1470" t="str">
        <x:v>L Stephens|2026-02-03</x:v>
      </x:c>
      <x:c r="B1470" s="888" t="n">
        <x:v>46056</x:v>
      </x:c>
      <x:c r="C1470" t="str">
        <x:v>L Stephens</x:v>
      </x:c>
      <x:c r="D1470" t="str">
        <x:v>Permanent</x:v>
      </x:c>
      <x:c r="E1470" t="str">
        <x:v>Thurrock</x:v>
      </x:c>
      <x:c r="F1470" t="str">
        <x:v>Warehouse</x:v>
      </x:c>
      <x:c r="G1470" t="str">
        <x:v>363792D</x:v>
      </x:c>
      <x:c r="H1470" t="str">
        <x:v>Thurrock Warehouse</x:v>
      </x:c>
      <x:c r="I1470" s="22" t="n">
        <x:v>9</x:v>
      </x:c>
      <x:c r="J1470" t="str">
        <x:v>Worked</x:v>
      </x:c>
      <x:c r="K1470" t="str">
        <x:v>Employee 1775; home branch Thurrock; assigned role Warehouse | Deployment branch: Thurrock | Actual role: Operative Driver | Jobs: 363792D | Customers: Thurrock Warehouse | Actual hours: 9.0; source records: 1</x:v>
      </x:c>
      <x:c r="L1470" t="str">
        <x:v>Include</x:v>
      </x:c>
      <x:c r="M1470"/>
      <x:c r="N1470"/>
    </x:row>
    <x:row r="1471">
      <x:c r="A1471" t="str">
        <x:v>L Stephens|2026-02-04</x:v>
      </x:c>
      <x:c r="B1471" s="888" t="n">
        <x:v>46057</x:v>
      </x:c>
      <x:c r="C1471" t="str">
        <x:v>L Stephens</x:v>
      </x:c>
      <x:c r="D1471" t="str">
        <x:v>Permanent</x:v>
      </x:c>
      <x:c r="E1471" t="str">
        <x:v>Thurrock</x:v>
      </x:c>
      <x:c r="F1471" t="str">
        <x:v>Warehouse</x:v>
      </x:c>
      <x:c r="G1471" t="str">
        <x:v>363792D</x:v>
      </x:c>
      <x:c r="H1471" t="str">
        <x:v>Thurrock Warehouse</x:v>
      </x:c>
      <x:c r="I1471" s="22" t="n">
        <x:v>9</x:v>
      </x:c>
      <x:c r="J1471" t="str">
        <x:v>Worked</x:v>
      </x:c>
      <x:c r="K1471" t="str">
        <x:v>Employee 1775; home branch Thurrock; assigned role Warehouse | Deployment branch: Thurrock | Actual role: Operative Driver | Jobs: 363792D | Customers: Thurrock Warehouse | Actual hours: 9.0; source records: 1</x:v>
      </x:c>
      <x:c r="L1471" t="str">
        <x:v>Include</x:v>
      </x:c>
      <x:c r="M1471"/>
      <x:c r="N1471"/>
    </x:row>
    <x:row r="1472">
      <x:c r="A1472" t="str">
        <x:v>L Stephens|2026-02-05</x:v>
      </x:c>
      <x:c r="B1472" s="888" t="n">
        <x:v>46058</x:v>
      </x:c>
      <x:c r="C1472" t="str">
        <x:v>L Stephens</x:v>
      </x:c>
      <x:c r="D1472" t="str">
        <x:v>Permanent</x:v>
      </x:c>
      <x:c r="E1472" t="str">
        <x:v>Thurrock</x:v>
      </x:c>
      <x:c r="F1472" t="str">
        <x:v>Warehouse</x:v>
      </x:c>
      <x:c r="G1472" t="str">
        <x:v>363792D</x:v>
      </x:c>
      <x:c r="H1472" t="str">
        <x:v>Thurrock Warehouse</x:v>
      </x:c>
      <x:c r="I1472" s="22" t="n">
        <x:v>9</x:v>
      </x:c>
      <x:c r="J1472" t="str">
        <x:v>Worked</x:v>
      </x:c>
      <x:c r="K1472" t="str">
        <x:v>Employee 1775; home branch Thurrock; assigned role Warehouse | Deployment branch: Thurrock | Actual role: Operative Driver | Jobs: 363792D | Customers: Thurrock Warehouse | Actual hours: 9.0; source records: 1</x:v>
      </x:c>
      <x:c r="L1472" t="str">
        <x:v>Include</x:v>
      </x:c>
      <x:c r="M1472"/>
      <x:c r="N1472"/>
    </x:row>
    <x:row r="1473">
      <x:c r="A1473" t="str">
        <x:v>L Stephens|2026-02-06</x:v>
      </x:c>
      <x:c r="B1473" s="888" t="n">
        <x:v>46059</x:v>
      </x:c>
      <x:c r="C1473" t="str">
        <x:v>L Stephens</x:v>
      </x:c>
      <x:c r="D1473" t="str">
        <x:v>Permanent</x:v>
      </x:c>
      <x:c r="E1473" t="str">
        <x:v>Thurrock</x:v>
      </x:c>
      <x:c r="F1473" t="str">
        <x:v>Warehouse</x:v>
      </x:c>
      <x:c r="G1473" t="str">
        <x:v>363792D</x:v>
      </x:c>
      <x:c r="H1473" t="str">
        <x:v>Thurrock Warehouse</x:v>
      </x:c>
      <x:c r="I1473" s="22" t="n">
        <x:v>8.5</x:v>
      </x:c>
      <x:c r="J1473" t="str">
        <x:v>Worked</x:v>
      </x:c>
      <x:c r="K1473" t="str">
        <x:v>Employee 1775; home branch Thurrock; assigned role Warehouse | Deployment branch: Thurrock | Actual role: Operative Driver | Jobs: 363792D | Customers: Thurrock Warehouse | Actual hours: 8.5; source records: 1</x:v>
      </x:c>
      <x:c r="L1473" t="str">
        <x:v>Include</x:v>
      </x:c>
      <x:c r="M1473"/>
      <x:c r="N1473"/>
    </x:row>
    <x:row r="1474">
      <x:c r="A1474" t="str">
        <x:v>L Stephens|2026-02-07</x:v>
      </x:c>
      <x:c r="B1474" s="888" t="n">
        <x:v>46060</x:v>
      </x:c>
      <x:c r="C1474" t="str">
        <x:v>L Stephens</x:v>
      </x:c>
      <x:c r="D1474" t="str">
        <x:v>Permanent</x:v>
      </x:c>
      <x:c r="E1474" t="str">
        <x:v>Thurrock</x:v>
      </x:c>
      <x:c r="F1474" t="str">
        <x:v>Warehouse</x:v>
      </x:c>
      <x:c r="G1474" t="str">
        <x:v>363792D</x:v>
      </x:c>
      <x:c r="H1474" t="str">
        <x:v>Thurrock Warehouse</x:v>
      </x:c>
      <x:c r="I1474" s="22" t="n">
        <x:v>7.5</x:v>
      </x:c>
      <x:c r="J1474" t="str">
        <x:v>Worked</x:v>
      </x:c>
      <x:c r="K1474" t="str">
        <x:v>Employee 1775; home branch Thurrock; assigned role Warehouse | Deployment branch: Thurrock | Actual role: Operative Driver | Jobs: 363792D | Customers: Thurrock Warehouse | Actual hours: 7.5; source records: 1</x:v>
      </x:c>
      <x:c r="L1474" t="str">
        <x:v>Include</x:v>
      </x:c>
      <x:c r="M1474"/>
      <x:c r="N1474"/>
    </x:row>
    <x:row r="1475">
      <x:c r="A1475" t="str">
        <x:v>L Stephens|2026-02-09</x:v>
      </x:c>
      <x:c r="B1475" s="888" t="n">
        <x:v>46062</x:v>
      </x:c>
      <x:c r="C1475" t="str">
        <x:v>L Stephens</x:v>
      </x:c>
      <x:c r="D1475" t="str">
        <x:v>Permanent</x:v>
      </x:c>
      <x:c r="E1475" t="str">
        <x:v>Thurrock</x:v>
      </x:c>
      <x:c r="F1475" t="str">
        <x:v>Warehouse</x:v>
      </x:c>
      <x:c r="G1475" t="str">
        <x:v>363792D</x:v>
      </x:c>
      <x:c r="H1475" t="str">
        <x:v>Thurrock Warehouse</x:v>
      </x:c>
      <x:c r="I1475" s="22" t="n">
        <x:v>9</x:v>
      </x:c>
      <x:c r="J1475" t="str">
        <x:v>Worked</x:v>
      </x:c>
      <x:c r="K1475" t="str">
        <x:v>Employee 1775; home branch Thurrock; assigned role Warehouse | Deployment branch: Thurrock | Actual role: Operative Driver | Jobs: 363792D | Customers: Thurrock Warehouse | Actual hours: 9.0; source records: 1</x:v>
      </x:c>
      <x:c r="L1475" t="str">
        <x:v>Include</x:v>
      </x:c>
      <x:c r="M1475"/>
      <x:c r="N1475"/>
    </x:row>
    <x:row r="1476">
      <x:c r="A1476" t="str">
        <x:v>L Stephens|2026-02-10</x:v>
      </x:c>
      <x:c r="B1476" s="888" t="n">
        <x:v>46063</x:v>
      </x:c>
      <x:c r="C1476" t="str">
        <x:v>L Stephens</x:v>
      </x:c>
      <x:c r="D1476" t="str">
        <x:v>Permanent</x:v>
      </x:c>
      <x:c r="E1476" t="str">
        <x:v>Thurrock</x:v>
      </x:c>
      <x:c r="F1476" t="str">
        <x:v>Warehouse</x:v>
      </x:c>
      <x:c r="G1476" t="str">
        <x:v>363792D</x:v>
      </x:c>
      <x:c r="H1476" t="str">
        <x:v>Thurrock Warehouse</x:v>
      </x:c>
      <x:c r="I1476" s="22" t="n">
        <x:v>9</x:v>
      </x:c>
      <x:c r="J1476" t="str">
        <x:v>Worked</x:v>
      </x:c>
      <x:c r="K1476" t="str">
        <x:v>Employee 1775; home branch Thurrock; assigned role Warehouse | Deployment branch: Thurrock | Actual role: Operative Driver | Jobs: 363792D | Customers: Thurrock Warehouse | Actual hours: 9.0; source records: 1</x:v>
      </x:c>
      <x:c r="L1476" t="str">
        <x:v>Include</x:v>
      </x:c>
      <x:c r="M1476"/>
      <x:c r="N1476"/>
    </x:row>
    <x:row r="1477">
      <x:c r="A1477" t="str">
        <x:v>L Stephens|2026-02-11</x:v>
      </x:c>
      <x:c r="B1477" s="888" t="n">
        <x:v>46064</x:v>
      </x:c>
      <x:c r="C1477" t="str">
        <x:v>L Stephens</x:v>
      </x:c>
      <x:c r="D1477" t="str">
        <x:v>Permanent</x:v>
      </x:c>
      <x:c r="E1477" t="str">
        <x:v>Thurrock</x:v>
      </x:c>
      <x:c r="F1477" t="str">
        <x:v>Warehouse</x:v>
      </x:c>
      <x:c r="G1477" t="str">
        <x:v>363792D</x:v>
      </x:c>
      <x:c r="H1477" t="str">
        <x:v>Thurrock Warehouse</x:v>
      </x:c>
      <x:c r="I1477" s="22" t="n">
        <x:v>9</x:v>
      </x:c>
      <x:c r="J1477" t="str">
        <x:v>Worked</x:v>
      </x:c>
      <x:c r="K1477" t="str">
        <x:v>Employee 1775; home branch Thurrock; assigned role Warehouse | Deployment branch: Thurrock | Actual role: Operative Driver | Jobs: 363792D | Customers: Thurrock Warehouse | Actual hours: 9.0; source records: 1</x:v>
      </x:c>
      <x:c r="L1477" t="str">
        <x:v>Include</x:v>
      </x:c>
      <x:c r="M1477"/>
      <x:c r="N1477"/>
    </x:row>
    <x:row r="1478">
      <x:c r="A1478" t="str">
        <x:v>L Stephens|2026-02-12</x:v>
      </x:c>
      <x:c r="B1478" s="888" t="n">
        <x:v>46065</x:v>
      </x:c>
      <x:c r="C1478" t="str">
        <x:v>L Stephens</x:v>
      </x:c>
      <x:c r="D1478" t="str">
        <x:v>Permanent</x:v>
      </x:c>
      <x:c r="E1478" t="str">
        <x:v>Thurrock</x:v>
      </x:c>
      <x:c r="F1478" t="str">
        <x:v>Warehouse</x:v>
      </x:c>
      <x:c r="G1478" t="str">
        <x:v>363792D</x:v>
      </x:c>
      <x:c r="H1478" t="str">
        <x:v>Thurrock Warehouse</x:v>
      </x:c>
      <x:c r="I1478" s="22" t="n">
        <x:v>9</x:v>
      </x:c>
      <x:c r="J1478" t="str">
        <x:v>Worked</x:v>
      </x:c>
      <x:c r="K1478" t="str">
        <x:v>Employee 1775; home branch Thurrock; assigned role Warehouse | Deployment branch: Thurrock | Actual role: Operative Driver | Jobs: 363792D | Customers: Thurrock Warehouse | Actual hours: 9.0; source records: 1</x:v>
      </x:c>
      <x:c r="L1478" t="str">
        <x:v>Include</x:v>
      </x:c>
      <x:c r="M1478"/>
      <x:c r="N1478"/>
    </x:row>
    <x:row r="1479">
      <x:c r="A1479" t="str">
        <x:v>L Stephens|2026-02-13</x:v>
      </x:c>
      <x:c r="B1479" s="888" t="n">
        <x:v>46066</x:v>
      </x:c>
      <x:c r="C1479" t="str">
        <x:v>L Stephens</x:v>
      </x:c>
      <x:c r="D1479" t="str">
        <x:v>Permanent</x:v>
      </x:c>
      <x:c r="E1479" t="str">
        <x:v>Thurrock</x:v>
      </x:c>
      <x:c r="F1479" t="str">
        <x:v>Warehouse</x:v>
      </x:c>
      <x:c r="G1479" t="str">
        <x:v>363792D</x:v>
      </x:c>
      <x:c r="H1479" t="str">
        <x:v>Thurrock Warehouse</x:v>
      </x:c>
      <x:c r="I1479" s="22" t="n">
        <x:v>8.5</x:v>
      </x:c>
      <x:c r="J1479" t="str">
        <x:v>Worked</x:v>
      </x:c>
      <x:c r="K1479" t="str">
        <x:v>Employee 1775; home branch Thurrock; assigned role Warehouse | Deployment branch: Thurrock | Actual role: Operative Driver | Jobs: 363792D | Customers: Thurrock Warehouse | Actual hours: 8.5; source records: 1</x:v>
      </x:c>
      <x:c r="L1479" t="str">
        <x:v>Include</x:v>
      </x:c>
      <x:c r="M1479"/>
      <x:c r="N1479"/>
    </x:row>
    <x:row r="1480">
      <x:c r="A1480" t="str">
        <x:v>L Stephens|2026-02-16</x:v>
      </x:c>
      <x:c r="B1480" s="888" t="n">
        <x:v>46069</x:v>
      </x:c>
      <x:c r="C1480" t="str">
        <x:v>L Stephens</x:v>
      </x:c>
      <x:c r="D1480" t="str">
        <x:v>Permanent</x:v>
      </x:c>
      <x:c r="E1480" t="str">
        <x:v>Thurrock</x:v>
      </x:c>
      <x:c r="F1480" t="str">
        <x:v>Warehouse</x:v>
      </x:c>
      <x:c r="G1480" t="str">
        <x:v>363792D</x:v>
      </x:c>
      <x:c r="H1480" t="str">
        <x:v>Thurrock Warehouse</x:v>
      </x:c>
      <x:c r="I1480" s="22" t="n">
        <x:v>8</x:v>
      </x:c>
      <x:c r="J1480" t="str">
        <x:v>Worked</x:v>
      </x:c>
      <x:c r="K1480" t="str">
        <x:v>Employee 1775; home branch Thurrock; assigned role Warehouse | Deployment branch: Thurrock | Actual role: Operative Driver | Jobs: 363792D | Customers: Thurrock Warehouse | Actual hours: 8.0; source records: 1</x:v>
      </x:c>
      <x:c r="L1480" t="str">
        <x:v>Include</x:v>
      </x:c>
      <x:c r="M1480"/>
      <x:c r="N1480"/>
    </x:row>
    <x:row r="1481">
      <x:c r="A1481" t="str">
        <x:v>L Stephens|2026-02-17</x:v>
      </x:c>
      <x:c r="B1481" s="888" t="n">
        <x:v>46070</x:v>
      </x:c>
      <x:c r="C1481" t="str">
        <x:v>L Stephens</x:v>
      </x:c>
      <x:c r="D1481" t="str">
        <x:v>Permanent</x:v>
      </x:c>
      <x:c r="E1481" t="str">
        <x:v>Thurrock</x:v>
      </x:c>
      <x:c r="F1481" t="str">
        <x:v>Warehouse</x:v>
      </x:c>
      <x:c r="G1481" t="str">
        <x:v>363792D</x:v>
      </x:c>
      <x:c r="H1481" t="str">
        <x:v>Thurrock Warehouse</x:v>
      </x:c>
      <x:c r="I1481" s="22" t="n">
        <x:v>9</x:v>
      </x:c>
      <x:c r="J1481" t="str">
        <x:v>Worked</x:v>
      </x:c>
      <x:c r="K1481" t="str">
        <x:v>Employee 1775; home branch Thurrock; assigned role Warehouse | Deployment branch: Thurrock | Actual role: Operative Driver | Jobs: 363792D | Customers: Thurrock Warehouse | Actual hours: 9.0; source records: 1</x:v>
      </x:c>
      <x:c r="L1481" t="str">
        <x:v>Include</x:v>
      </x:c>
      <x:c r="M1481"/>
      <x:c r="N1481"/>
    </x:row>
    <x:row r="1482">
      <x:c r="A1482" t="str">
        <x:v>L Stephens|2026-02-18</x:v>
      </x:c>
      <x:c r="B1482" s="888" t="n">
        <x:v>46071</x:v>
      </x:c>
      <x:c r="C1482" t="str">
        <x:v>L Stephens</x:v>
      </x:c>
      <x:c r="D1482" t="str">
        <x:v>Permanent</x:v>
      </x:c>
      <x:c r="E1482" t="str">
        <x:v>Thurrock</x:v>
      </x:c>
      <x:c r="F1482" t="str">
        <x:v>Warehouse</x:v>
      </x:c>
      <x:c r="G1482" t="str">
        <x:v>363792D</x:v>
      </x:c>
      <x:c r="H1482" t="str">
        <x:v>Thurrock Warehouse</x:v>
      </x:c>
      <x:c r="I1482" s="22" t="n">
        <x:v>9</x:v>
      </x:c>
      <x:c r="J1482" t="str">
        <x:v>Worked</x:v>
      </x:c>
      <x:c r="K1482" t="str">
        <x:v>Employee 1775; home branch Thurrock; assigned role Warehouse | Deployment branch: Thurrock | Actual role: Operative Driver | Jobs: 363792D | Customers: Thurrock Warehouse | Actual hours: 9.0; source records: 1</x:v>
      </x:c>
      <x:c r="L1482" t="str">
        <x:v>Include</x:v>
      </x:c>
      <x:c r="M1482"/>
      <x:c r="N1482"/>
    </x:row>
    <x:row r="1483">
      <x:c r="A1483" t="str">
        <x:v>L Stephens|2026-02-19</x:v>
      </x:c>
      <x:c r="B1483" s="888" t="n">
        <x:v>46072</x:v>
      </x:c>
      <x:c r="C1483" t="str">
        <x:v>L Stephens</x:v>
      </x:c>
      <x:c r="D1483" t="str">
        <x:v>Permanent</x:v>
      </x:c>
      <x:c r="E1483" t="str">
        <x:v>Thurrock</x:v>
      </x:c>
      <x:c r="F1483" t="str">
        <x:v>Warehouse</x:v>
      </x:c>
      <x:c r="G1483" t="str">
        <x:v>363792D</x:v>
      </x:c>
      <x:c r="H1483" t="str">
        <x:v>Thurrock Warehouse</x:v>
      </x:c>
      <x:c r="I1483" s="22" t="n">
        <x:v>9</x:v>
      </x:c>
      <x:c r="J1483" t="str">
        <x:v>Worked</x:v>
      </x:c>
      <x:c r="K1483" t="str">
        <x:v>Employee 1775; home branch Thurrock; assigned role Warehouse | Deployment branch: Thurrock | Actual role: Operative Driver | Jobs: 363792D | Customers: Thurrock Warehouse | Actual hours: 9.0; source records: 1</x:v>
      </x:c>
      <x:c r="L1483" t="str">
        <x:v>Include</x:v>
      </x:c>
      <x:c r="M1483"/>
      <x:c r="N1483"/>
    </x:row>
    <x:row r="1484">
      <x:c r="A1484" t="str">
        <x:v>L Stephens|2026-02-20</x:v>
      </x:c>
      <x:c r="B1484" s="888" t="n">
        <x:v>46073</x:v>
      </x:c>
      <x:c r="C1484" t="str">
        <x:v>L Stephens</x:v>
      </x:c>
      <x:c r="D1484" t="str">
        <x:v>Permanent</x:v>
      </x:c>
      <x:c r="E1484" t="str">
        <x:v>Thurrock</x:v>
      </x:c>
      <x:c r="F1484" t="str">
        <x:v>Warehouse</x:v>
      </x:c>
      <x:c r="G1484" t="str">
        <x:v>363792D</x:v>
      </x:c>
      <x:c r="H1484" t="str">
        <x:v>Thurrock Warehouse</x:v>
      </x:c>
      <x:c r="I1484" s="22" t="n">
        <x:v>9</x:v>
      </x:c>
      <x:c r="J1484" t="str">
        <x:v>Worked</x:v>
      </x:c>
      <x:c r="K1484" t="str">
        <x:v>Employee 1775; home branch Thurrock; assigned role Warehouse | Deployment branch: Thurrock | Actual role: Operative Driver | Jobs: 363792D | Customers: Thurrock Warehouse | Actual hours: 9.0; source records: 1</x:v>
      </x:c>
      <x:c r="L1484" t="str">
        <x:v>Include</x:v>
      </x:c>
      <x:c r="M1484"/>
      <x:c r="N1484"/>
    </x:row>
    <x:row r="1485">
      <x:c r="A1485" t="str">
        <x:v>L Stephens|2026-02-21</x:v>
      </x:c>
      <x:c r="B1485" s="888" t="n">
        <x:v>46074</x:v>
      </x:c>
      <x:c r="C1485" t="str">
        <x:v>L Stephens</x:v>
      </x:c>
      <x:c r="D1485" t="str">
        <x:v>Permanent</x:v>
      </x:c>
      <x:c r="E1485" t="str">
        <x:v>Thurrock</x:v>
      </x:c>
      <x:c r="F1485" t="str">
        <x:v>Warehouse</x:v>
      </x:c>
      <x:c r="G1485" t="str">
        <x:v>363792D</x:v>
      </x:c>
      <x:c r="H1485" t="str">
        <x:v>Thurrock Warehouse</x:v>
      </x:c>
      <x:c r="I1485" s="22" t="n">
        <x:v>9</x:v>
      </x:c>
      <x:c r="J1485" t="str">
        <x:v>Worked</x:v>
      </x:c>
      <x:c r="K1485" t="str">
        <x:v>Employee 1775; home branch Thurrock; assigned role Warehouse | Deployment branch: Thurrock | Actual role: Operative Driver | Jobs: 363792D | Customers: Thurrock Warehouse | Actual hours: 9.0; source records: 1</x:v>
      </x:c>
      <x:c r="L1485" t="str">
        <x:v>Include</x:v>
      </x:c>
      <x:c r="M1485"/>
      <x:c r="N1485"/>
    </x:row>
    <x:row r="1486">
      <x:c r="A1486" t="str">
        <x:v>L Stephens|2026-02-23</x:v>
      </x:c>
      <x:c r="B1486" s="888" t="n">
        <x:v>46076</x:v>
      </x:c>
      <x:c r="C1486" t="str">
        <x:v>L Stephens</x:v>
      </x:c>
      <x:c r="D1486" t="str">
        <x:v>Permanent</x:v>
      </x:c>
      <x:c r="E1486" t="str">
        <x:v>Thurrock</x:v>
      </x:c>
      <x:c r="F1486" t="str">
        <x:v>Warehouse</x:v>
      </x:c>
      <x:c r="G1486" t="str">
        <x:v>363792D</x:v>
      </x:c>
      <x:c r="H1486" t="str">
        <x:v>Thurrock Warehouse</x:v>
      </x:c>
      <x:c r="I1486" s="22" t="n">
        <x:v>10</x:v>
      </x:c>
      <x:c r="J1486" t="str">
        <x:v>Worked</x:v>
      </x:c>
      <x:c r="K1486" t="str">
        <x:v>Employee 1775; home branch Thurrock; assigned role Warehouse | Deployment branch: Thurrock | Actual role: Operative Driver | Jobs: 363792D | Customers: Thurrock Warehouse | Actual hours: 10.0; source records: 1</x:v>
      </x:c>
      <x:c r="L1486" t="str">
        <x:v>Include</x:v>
      </x:c>
      <x:c r="M1486"/>
      <x:c r="N1486"/>
    </x:row>
    <x:row r="1487">
      <x:c r="A1487" t="str">
        <x:v>L Stephens|2026-02-24</x:v>
      </x:c>
      <x:c r="B1487" s="888" t="n">
        <x:v>46077</x:v>
      </x:c>
      <x:c r="C1487" t="str">
        <x:v>L Stephens</x:v>
      </x:c>
      <x:c r="D1487" t="str">
        <x:v>Permanent</x:v>
      </x:c>
      <x:c r="E1487" t="str">
        <x:v>Thurrock</x:v>
      </x:c>
      <x:c r="F1487" t="str">
        <x:v>Warehouse</x:v>
      </x:c>
      <x:c r="G1487" t="str">
        <x:v>363792D</x:v>
      </x:c>
      <x:c r="H1487" t="str">
        <x:v>Thurrock Warehouse</x:v>
      </x:c>
      <x:c r="I1487" s="22" t="n">
        <x:v>9</x:v>
      </x:c>
      <x:c r="J1487" t="str">
        <x:v>Worked</x:v>
      </x:c>
      <x:c r="K1487" t="str">
        <x:v>Employee 1775; home branch Thurrock; assigned role Warehouse | Deployment branch: Thurrock | Actual role: Operative Driver | Jobs: 363792D | Customers: Thurrock Warehouse | Actual hours: 9.0; source records: 1</x:v>
      </x:c>
      <x:c r="L1487" t="str">
        <x:v>Include</x:v>
      </x:c>
      <x:c r="M1487"/>
      <x:c r="N1487"/>
    </x:row>
    <x:row r="1488">
      <x:c r="A1488" t="str">
        <x:v>L Stephens|2026-02-25</x:v>
      </x:c>
      <x:c r="B1488" s="888" t="n">
        <x:v>46078</x:v>
      </x:c>
      <x:c r="C1488" t="str">
        <x:v>L Stephens</x:v>
      </x:c>
      <x:c r="D1488" t="str">
        <x:v>Permanent</x:v>
      </x:c>
      <x:c r="E1488" t="str">
        <x:v>Thurrock</x:v>
      </x:c>
      <x:c r="F1488" t="str">
        <x:v>Warehouse</x:v>
      </x:c>
      <x:c r="G1488" t="str">
        <x:v>363792D</x:v>
      </x:c>
      <x:c r="H1488" t="str">
        <x:v>Thurrock Warehouse</x:v>
      </x:c>
      <x:c r="I1488" s="22" t="n">
        <x:v>9</x:v>
      </x:c>
      <x:c r="J1488" t="str">
        <x:v>Worked</x:v>
      </x:c>
      <x:c r="K1488" t="str">
        <x:v>Employee 1775; home branch Thurrock; assigned role Warehouse | Deployment branch: Thurrock | Actual role: Operative Driver | Jobs: 363792D | Customers: Thurrock Warehouse | Actual hours: 9.0; source records: 1</x:v>
      </x:c>
      <x:c r="L1488" t="str">
        <x:v>Include</x:v>
      </x:c>
      <x:c r="M1488"/>
      <x:c r="N1488"/>
    </x:row>
    <x:row r="1489">
      <x:c r="A1489" t="str">
        <x:v>L Stephens|2026-02-26</x:v>
      </x:c>
      <x:c r="B1489" s="888" t="n">
        <x:v>46079</x:v>
      </x:c>
      <x:c r="C1489" t="str">
        <x:v>L Stephens</x:v>
      </x:c>
      <x:c r="D1489" t="str">
        <x:v>Permanent</x:v>
      </x:c>
      <x:c r="E1489" t="str">
        <x:v>Thurrock</x:v>
      </x:c>
      <x:c r="F1489" t="str">
        <x:v>Warehouse</x:v>
      </x:c>
      <x:c r="G1489" t="str">
        <x:v>363792D</x:v>
      </x:c>
      <x:c r="H1489" t="str">
        <x:v>Thurrock Warehouse</x:v>
      </x:c>
      <x:c r="I1489" s="22" t="n">
        <x:v>9</x:v>
      </x:c>
      <x:c r="J1489" t="str">
        <x:v>Worked</x:v>
      </x:c>
      <x:c r="K1489" t="str">
        <x:v>Employee 1775; home branch Thurrock; assigned role Warehouse | Deployment branch: Thurrock | Actual role: Operative Driver | Jobs: 363792D | Customers: Thurrock Warehouse | Actual hours: 9.0; source records: 1</x:v>
      </x:c>
      <x:c r="L1489" t="str">
        <x:v>Include</x:v>
      </x:c>
      <x:c r="M1489"/>
      <x:c r="N1489"/>
    </x:row>
    <x:row r="1490">
      <x:c r="A1490" t="str">
        <x:v>L Stephens|2026-02-27</x:v>
      </x:c>
      <x:c r="B1490" s="888" t="n">
        <x:v>46080</x:v>
      </x:c>
      <x:c r="C1490" t="str">
        <x:v>L Stephens</x:v>
      </x:c>
      <x:c r="D1490" t="str">
        <x:v>Permanent</x:v>
      </x:c>
      <x:c r="E1490" t="str">
        <x:v>Thurrock</x:v>
      </x:c>
      <x:c r="F1490" t="str">
        <x:v>Warehouse</x:v>
      </x:c>
      <x:c r="G1490" t="str">
        <x:v>363792D</x:v>
      </x:c>
      <x:c r="H1490" t="str">
        <x:v>Thurrock Warehouse</x:v>
      </x:c>
      <x:c r="I1490" s="22" t="n">
        <x:v>9</x:v>
      </x:c>
      <x:c r="J1490" t="str">
        <x:v>Worked</x:v>
      </x:c>
      <x:c r="K1490" t="str">
        <x:v>Employee 1775; home branch Thurrock; assigned role Warehouse | Deployment branch: Thurrock | Actual role: Operative Driver | Jobs: 363792D | Customers: Thurrock Warehouse | Actual hours: 9.0; source records: 1</x:v>
      </x:c>
      <x:c r="L1490" t="str">
        <x:v>Include</x:v>
      </x:c>
      <x:c r="M1490"/>
      <x:c r="N1490"/>
    </x:row>
    <x:row r="1491">
      <x:c r="A1491" t="str">
        <x:v>Lauris Vonda|2026-02-02</x:v>
      </x:c>
      <x:c r="B1491" s="888" t="n">
        <x:v>46055</x:v>
      </x:c>
      <x:c r="C1491" t="str">
        <x:v>Lauris Vonda</x:v>
      </x:c>
      <x:c r="D1491" t="str">
        <x:v>Permanent</x:v>
      </x:c>
      <x:c r="E1491" t="str">
        <x:v>Birmingham</x:v>
      </x:c>
      <x:c r="F1491" t="str">
        <x:v>Operative Porter</x:v>
      </x:c>
      <x:c r="G1491" t="str">
        <x:v>394768</x:v>
      </x:c>
      <x:c r="H1491" t="str">
        <x:v>EMCOR UK - UKHSA</x:v>
      </x:c>
      <x:c r="I1491" s="22" t="n">
        <x:v>9.5</x:v>
      </x:c>
      <x:c r="J1491" t="str">
        <x:v>Worked</x:v>
      </x:c>
      <x:c r="K1491" t="str">
        <x:v>Employee 1723; home branch Birmingham; assigned role Operative Porter | Deployment branch: Birmingham | Actual role: Operative Porter | Jobs: 394768 | Customers: EMCOR UK - UKHSA | Actual hours: 9.5; source records: 1</x:v>
      </x:c>
      <x:c r="L1491" t="str">
        <x:v>Include</x:v>
      </x:c>
      <x:c r="M1491"/>
      <x:c r="N1491"/>
    </x:row>
    <x:row r="1492">
      <x:c r="A1492" t="str">
        <x:v>Lauris Vonda|2026-02-03</x:v>
      </x:c>
      <x:c r="B1492" s="888" t="n">
        <x:v>46056</x:v>
      </x:c>
      <x:c r="C1492" t="str">
        <x:v>Lauris Vonda</x:v>
      </x:c>
      <x:c r="D1492" t="str">
        <x:v>Permanent</x:v>
      </x:c>
      <x:c r="E1492" t="str">
        <x:v>Birmingham</x:v>
      </x:c>
      <x:c r="F1492" t="str">
        <x:v>Operative Porter</x:v>
      </x:c>
      <x:c r="G1492" t="str">
        <x:v>394768</x:v>
      </x:c>
      <x:c r="H1492" t="str">
        <x:v>EMCOR UK - UKHSA</x:v>
      </x:c>
      <x:c r="I1492" s="22" t="n">
        <x:v>8.5</x:v>
      </x:c>
      <x:c r="J1492" t="str">
        <x:v>Worked</x:v>
      </x:c>
      <x:c r="K1492" t="str">
        <x:v>Employee 1723; home branch Birmingham; assigned role Operative Porter | Deployment branch: Birmingham | Actual role: Operative Skilled | Jobs: 394768 | Customers: EMCOR UK - UKHSA | Actual hours: 8.5; source records: 1</x:v>
      </x:c>
      <x:c r="L1492" t="str">
        <x:v>Include</x:v>
      </x:c>
      <x:c r="M1492"/>
      <x:c r="N1492"/>
    </x:row>
    <x:row r="1493">
      <x:c r="A1493" t="str">
        <x:v>Lauris Vonda|2026-02-04</x:v>
      </x:c>
      <x:c r="B1493" s="888" t="n">
        <x:v>46057</x:v>
      </x:c>
      <x:c r="C1493" t="str">
        <x:v>Lauris Vonda</x:v>
      </x:c>
      <x:c r="D1493" t="str">
        <x:v>Permanent</x:v>
      </x:c>
      <x:c r="E1493" t="str">
        <x:v>Birmingham</x:v>
      </x:c>
      <x:c r="F1493" t="str">
        <x:v>Operative Porter</x:v>
      </x:c>
      <x:c r="G1493" t="str">
        <x:v>399100</x:v>
      </x:c>
      <x:c r="H1493" t="str">
        <x:v>Midland Heart</x:v>
      </x:c>
      <x:c r="I1493" s="22" t="n">
        <x:v>4.5</x:v>
      </x:c>
      <x:c r="J1493" t="str">
        <x:v>Worked</x:v>
      </x:c>
      <x:c r="K1493" t="str">
        <x:v>Employee 1723; home branch Birmingham; assigned role Operative Porter | Deployment branch: Birmingham | Actual role: Operative Skilled | Jobs: 399100 | Customers: Midland Heart | Actual hours: 4.5; source records: 1</x:v>
      </x:c>
      <x:c r="L1493" t="str">
        <x:v>Include</x:v>
      </x:c>
      <x:c r="M1493"/>
      <x:c r="N1493"/>
    </x:row>
    <x:row r="1494">
      <x:c r="A1494" t="str">
        <x:v>Lauris Vonda|2026-02-06</x:v>
      </x:c>
      <x:c r="B1494" s="888" t="n">
        <x:v>46059</x:v>
      </x:c>
      <x:c r="C1494" t="str">
        <x:v>Lauris Vonda</x:v>
      </x:c>
      <x:c r="D1494" t="str">
        <x:v>Permanent</x:v>
      </x:c>
      <x:c r="E1494" t="str">
        <x:v>Birmingham</x:v>
      </x:c>
      <x:c r="F1494" t="str">
        <x:v>Operative Porter</x:v>
      </x:c>
      <x:c r="G1494" t="str">
        <x:v>399741</x:v>
      </x:c>
      <x:c r="H1494" t="str">
        <x:v>West Midlands Police</x:v>
      </x:c>
      <x:c r="I1494" s="22" t="n">
        <x:v>8.5</x:v>
      </x:c>
      <x:c r="J1494" t="str">
        <x:v>Worked</x:v>
      </x:c>
      <x:c r="K1494" t="str">
        <x:v>Employee 1723; home branch Birmingham; assigned role Operative Porter | Deployment branch: Birmingham | Actual role: Operative Skilled | Jobs: 399741 | Customers: West Midlands Police | Actual hours: 8.5; source records: 1</x:v>
      </x:c>
      <x:c r="L1494" t="str">
        <x:v>Include</x:v>
      </x:c>
      <x:c r="M1494"/>
      <x:c r="N1494"/>
    </x:row>
    <x:row r="1495">
      <x:c r="A1495" t="str">
        <x:v>Lauris Vonda|2026-02-09</x:v>
      </x:c>
      <x:c r="B1495" s="888" t="n">
        <x:v>46062</x:v>
      </x:c>
      <x:c r="C1495" t="str">
        <x:v>Lauris Vonda</x:v>
      </x:c>
      <x:c r="D1495" t="str">
        <x:v>Permanent</x:v>
      </x:c>
      <x:c r="E1495" t="str">
        <x:v>Birmingham</x:v>
      </x:c>
      <x:c r="F1495" t="str">
        <x:v>Operative Porter</x:v>
      </x:c>
      <x:c r="G1495" t="str">
        <x:v>394794</x:v>
      </x:c>
      <x:c r="H1495" t="str">
        <x:v>West Midlands Police</x:v>
      </x:c>
      <x:c r="I1495" s="22" t="n">
        <x:v>8</x:v>
      </x:c>
      <x:c r="J1495" t="str">
        <x:v>Worked</x:v>
      </x:c>
      <x:c r="K1495" t="str">
        <x:v>Employee 1723; home branch Birmingham; assigned role Operative Porter | Deployment branch: Birmingham | Actual role: Operative Porter | Jobs: 394794 | Customers: West Midlands Police | Actual hours: 8.0; source records: 1</x:v>
      </x:c>
      <x:c r="L1495" t="str">
        <x:v>Include</x:v>
      </x:c>
      <x:c r="M1495"/>
      <x:c r="N1495"/>
    </x:row>
    <x:row r="1496">
      <x:c r="A1496" t="str">
        <x:v>Lauris Vonda|2026-02-10</x:v>
      </x:c>
      <x:c r="B1496" s="888" t="n">
        <x:v>46063</x:v>
      </x:c>
      <x:c r="C1496" t="str">
        <x:v>Lauris Vonda</x:v>
      </x:c>
      <x:c r="D1496" t="str">
        <x:v>Permanent</x:v>
      </x:c>
      <x:c r="E1496" t="str">
        <x:v>Birmingham</x:v>
      </x:c>
      <x:c r="F1496" t="str">
        <x:v>Operative Porter</x:v>
      </x:c>
      <x:c r="G1496" t="str">
        <x:v>394768</x:v>
      </x:c>
      <x:c r="H1496" t="str">
        <x:v>EMCOR UK - UKHSA</x:v>
      </x:c>
      <x:c r="I1496" s="22" t="n">
        <x:v>9</x:v>
      </x:c>
      <x:c r="J1496" t="str">
        <x:v>Worked</x:v>
      </x:c>
      <x:c r="K1496" t="str">
        <x:v>Employee 1723; home branch Birmingham; assigned role Operative Porter | Deployment branch: Birmingham | Actual role: Operative Skilled | Jobs: 394768 | Customers: EMCOR UK - UKHSA | Actual hours: 9.0; source records: 1</x:v>
      </x:c>
      <x:c r="L1496" t="str">
        <x:v>Include</x:v>
      </x:c>
      <x:c r="M1496"/>
      <x:c r="N1496"/>
    </x:row>
    <x:row r="1497">
      <x:c r="A1497" t="str">
        <x:v>Lauris Vonda|2026-02-11</x:v>
      </x:c>
      <x:c r="B1497" s="888" t="n">
        <x:v>46064</x:v>
      </x:c>
      <x:c r="C1497" t="str">
        <x:v>Lauris Vonda</x:v>
      </x:c>
      <x:c r="D1497" t="str">
        <x:v>Permanent</x:v>
      </x:c>
      <x:c r="E1497" t="str">
        <x:v>Birmingham</x:v>
      </x:c>
      <x:c r="F1497" t="str">
        <x:v>Operative Porter</x:v>
      </x:c>
      <x:c r="G1497" t="str">
        <x:v>394543</x:v>
      </x:c>
      <x:c r="H1497" t="str">
        <x:v>EMCOR UK -  DHSC/NHS</x:v>
      </x:c>
      <x:c r="I1497" s="22" t="n">
        <x:v>7.5</x:v>
      </x:c>
      <x:c r="J1497" t="str">
        <x:v>Worked</x:v>
      </x:c>
      <x:c r="K1497" t="str">
        <x:v>Employee 1723; home branch Birmingham; assigned role Operative Porter | Deployment branch: Birmingham | Actual role: Operative Skilled | Jobs: 394543 | Customers: EMCOR UK -  DHSC/NHS | Actual hours: 7.5; source records: 1</x:v>
      </x:c>
      <x:c r="L1497" t="str">
        <x:v>Include</x:v>
      </x:c>
      <x:c r="M1497"/>
      <x:c r="N1497"/>
    </x:row>
    <x:row r="1498">
      <x:c r="A1498" t="str">
        <x:v>Lauris Vonda|2026-02-12</x:v>
      </x:c>
      <x:c r="B1498" s="888" t="n">
        <x:v>46065</x:v>
      </x:c>
      <x:c r="C1498" t="str">
        <x:v>Lauris Vonda</x:v>
      </x:c>
      <x:c r="D1498" t="str">
        <x:v>Permanent</x:v>
      </x:c>
      <x:c r="E1498" t="str">
        <x:v>Birmingham</x:v>
      </x:c>
      <x:c r="F1498" t="str">
        <x:v>Operative Porter</x:v>
      </x:c>
      <x:c r="G1498" t="str">
        <x:v>394543</x:v>
      </x:c>
      <x:c r="H1498" t="str">
        <x:v>EMCOR UK -  DHSC/NHS</x:v>
      </x:c>
      <x:c r="I1498" s="22" t="n">
        <x:v>8</x:v>
      </x:c>
      <x:c r="J1498" t="str">
        <x:v>Worked</x:v>
      </x:c>
      <x:c r="K1498" t="str">
        <x:v>Employee 1723; home branch Birmingham; assigned role Operative Porter | Deployment branch: Birmingham | Actual role: Operative Skilled | Jobs: 394543 | Customers: EMCOR UK -  DHSC/NHS | Actual hours: 8.0; source records: 1</x:v>
      </x:c>
      <x:c r="L1498" t="str">
        <x:v>Include</x:v>
      </x:c>
      <x:c r="M1498"/>
      <x:c r="N1498"/>
    </x:row>
    <x:row r="1499">
      <x:c r="A1499" t="str">
        <x:v>Lauris Vonda|2026-02-13</x:v>
      </x:c>
      <x:c r="B1499" s="888" t="n">
        <x:v>46066</x:v>
      </x:c>
      <x:c r="C1499" t="str">
        <x:v>Lauris Vonda</x:v>
      </x:c>
      <x:c r="D1499" t="str">
        <x:v>Permanent</x:v>
      </x:c>
      <x:c r="E1499" t="str">
        <x:v>Birmingham</x:v>
      </x:c>
      <x:c r="F1499" t="str">
        <x:v>Operative Porter</x:v>
      </x:c>
      <x:c r="G1499" t="str">
        <x:v>399887G, 400400</x:v>
      </x:c>
      <x:c r="H1499" t="str">
        <x:v>Avantor ( BIRMINGHAM   FEB 2026 ); Cushman &amp; Wakefield Debenham Tie Leung Ltd</x:v>
      </x:c>
      <x:c r="I1499" s="22" t="n">
        <x:v>6</x:v>
      </x:c>
      <x:c r="J1499" t="str">
        <x:v>Worked — 2 records</x:v>
      </x:c>
      <x:c r="K1499" t="str">
        <x:v>Employee 1723; home branch Birmingham; assigned role Operative Porter | Deployment branch: Birmingham, Cambridge | Actual role: Operative Porter | Jobs: 399887G, 400400 | Customers: Avantor ( BIRMINGHAM   FEB 2026 ); Cushman &amp; Wakefield Debenham Tie Leung Ltd | Actual hours: 6.0; source records: 2</x:v>
      </x:c>
      <x:c r="L1499" t="str">
        <x:v>Include</x:v>
      </x:c>
      <x:c r="M1499"/>
      <x:c r="N1499"/>
    </x:row>
    <x:row r="1500">
      <x:c r="A1500" t="str">
        <x:v>Lauris Vonda|2026-02-16</x:v>
      </x:c>
      <x:c r="B1500" s="888" t="n">
        <x:v>46069</x:v>
      </x:c>
      <x:c r="C1500" t="str">
        <x:v>Lauris Vonda</x:v>
      </x:c>
      <x:c r="D1500" t="str">
        <x:v>Permanent</x:v>
      </x:c>
      <x:c r="E1500" t="str">
        <x:v>Birmingham</x:v>
      </x:c>
      <x:c r="F1500" t="str">
        <x:v>Operative Porter</x:v>
      </x:c>
      <x:c r="G1500" t="str">
        <x:v>399504</x:v>
      </x:c>
      <x:c r="H1500" t="str">
        <x:v>West Midlands Police</x:v>
      </x:c>
      <x:c r="I1500" s="22" t="n">
        <x:v>8</x:v>
      </x:c>
      <x:c r="J1500" t="str">
        <x:v>Worked</x:v>
      </x:c>
      <x:c r="K1500" t="str">
        <x:v>Employee 1723; home branch Birmingham; assigned role Operative Porter | Deployment branch: Birmingham | Actual role: Operative Porter | Jobs: 399504 | Customers: West Midlands Police | Actual hours: 8.0; source records: 1</x:v>
      </x:c>
      <x:c r="L1500" t="str">
        <x:v>Include</x:v>
      </x:c>
      <x:c r="M1500"/>
      <x:c r="N1500"/>
    </x:row>
    <x:row r="1501">
      <x:c r="A1501" t="str">
        <x:v>Lauris Vonda|2026-02-17</x:v>
      </x:c>
      <x:c r="B1501" s="888" t="n">
        <x:v>46070</x:v>
      </x:c>
      <x:c r="C1501" t="str">
        <x:v>Lauris Vonda</x:v>
      </x:c>
      <x:c r="D1501" t="str">
        <x:v>Permanent</x:v>
      </x:c>
      <x:c r="E1501" t="str">
        <x:v>Birmingham</x:v>
      </x:c>
      <x:c r="F1501" t="str">
        <x:v>Operative Porter</x:v>
      </x:c>
      <x:c r="G1501" t="str">
        <x:v>394543</x:v>
      </x:c>
      <x:c r="H1501" t="str">
        <x:v>EMCOR UK -  DHSC/NHS</x:v>
      </x:c>
      <x:c r="I1501" s="22" t="n">
        <x:v>7.5</x:v>
      </x:c>
      <x:c r="J1501" t="str">
        <x:v>Worked</x:v>
      </x:c>
      <x:c r="K1501" t="str">
        <x:v>Employee 1723; home branch Birmingham; assigned role Operative Porter | Deployment branch: Birmingham | Actual role: Operative Skilled | Jobs: 394543 | Customers: EMCOR UK -  DHSC/NHS | Actual hours: 7.5; source records: 1</x:v>
      </x:c>
      <x:c r="L1501" t="str">
        <x:v>Include</x:v>
      </x:c>
      <x:c r="M1501"/>
      <x:c r="N1501"/>
    </x:row>
    <x:row r="1502">
      <x:c r="A1502" t="str">
        <x:v>Lauris Vonda|2026-02-18</x:v>
      </x:c>
      <x:c r="B1502" s="888" t="n">
        <x:v>46071</x:v>
      </x:c>
      <x:c r="C1502" t="str">
        <x:v>Lauris Vonda</x:v>
      </x:c>
      <x:c r="D1502" t="str">
        <x:v>Permanent</x:v>
      </x:c>
      <x:c r="E1502" t="str">
        <x:v>Birmingham</x:v>
      </x:c>
      <x:c r="F1502" t="str">
        <x:v>Operative Porter</x:v>
      </x:c>
      <x:c r="G1502" t="str">
        <x:v>399504</x:v>
      </x:c>
      <x:c r="H1502" t="str">
        <x:v>West Midlands Police</x:v>
      </x:c>
      <x:c r="I1502" s="22" t="n">
        <x:v>8.5</x:v>
      </x:c>
      <x:c r="J1502" t="str">
        <x:v>Worked</x:v>
      </x:c>
      <x:c r="K1502" t="str">
        <x:v>Employee 1723; home branch Birmingham; assigned role Operative Porter | Deployment branch: Birmingham | Actual role: Operative Skilled | Jobs: 399504 | Customers: West Midlands Police | Actual hours: 8.5; source records: 1</x:v>
      </x:c>
      <x:c r="L1502" t="str">
        <x:v>Include</x:v>
      </x:c>
      <x:c r="M1502"/>
      <x:c r="N1502"/>
    </x:row>
    <x:row r="1503">
      <x:c r="A1503" t="str">
        <x:v>Lauris Vonda|2026-02-19</x:v>
      </x:c>
      <x:c r="B1503" s="888" t="n">
        <x:v>46072</x:v>
      </x:c>
      <x:c r="C1503" t="str">
        <x:v>Lauris Vonda</x:v>
      </x:c>
      <x:c r="D1503" t="str">
        <x:v>Permanent</x:v>
      </x:c>
      <x:c r="E1503" t="str">
        <x:v>Birmingham</x:v>
      </x:c>
      <x:c r="F1503" t="str">
        <x:v>Operative Porter</x:v>
      </x:c>
      <x:c r="G1503" t="str">
        <x:v>400158</x:v>
      </x:c>
      <x:c r="H1503" t="str">
        <x:v>West Midlands Police</x:v>
      </x:c>
      <x:c r="I1503" s="22" t="n">
        <x:v>5</x:v>
      </x:c>
      <x:c r="J1503" t="str">
        <x:v>Worked</x:v>
      </x:c>
      <x:c r="K1503" t="str">
        <x:v>Employee 1723; home branch Birmingham; assigned role Operative Porter | Deployment branch: Birmingham | Actual role: Operative Skilled | Jobs: 400158 | Customers: West Midlands Police | Actual hours: 5.0; source records: 1</x:v>
      </x:c>
      <x:c r="L1503" t="str">
        <x:v>Include</x:v>
      </x:c>
      <x:c r="M1503"/>
      <x:c r="N1503"/>
    </x:row>
    <x:row r="1504">
      <x:c r="A1504" t="str">
        <x:v>Lauris Vonda|2026-02-20</x:v>
      </x:c>
      <x:c r="B1504" s="888" t="n">
        <x:v>46073</x:v>
      </x:c>
      <x:c r="C1504" t="str">
        <x:v>Lauris Vonda</x:v>
      </x:c>
      <x:c r="D1504" t="str">
        <x:v>Permanent</x:v>
      </x:c>
      <x:c r="E1504" t="str">
        <x:v>Birmingham</x:v>
      </x:c>
      <x:c r="F1504" t="str">
        <x:v>Operative Porter</x:v>
      </x:c>
      <x:c r="G1504" t="str">
        <x:v>399504</x:v>
      </x:c>
      <x:c r="H1504" t="str">
        <x:v>West Midlands Police</x:v>
      </x:c>
      <x:c r="I1504" s="22" t="n">
        <x:v>8.5</x:v>
      </x:c>
      <x:c r="J1504" t="str">
        <x:v>Worked</x:v>
      </x:c>
      <x:c r="K1504" t="str">
        <x:v>Employee 1723; home branch Birmingham; assigned role Operative Porter | Deployment branch: Birmingham | Actual role: Operative Porter | Jobs: 399504 | Customers: West Midlands Police | Actual hours: 8.5; source records: 1</x:v>
      </x:c>
      <x:c r="L1504" t="str">
        <x:v>Include</x:v>
      </x:c>
      <x:c r="M1504"/>
      <x:c r="N1504"/>
    </x:row>
    <x:row r="1505">
      <x:c r="A1505" t="str">
        <x:v>Lee Belcher|2026-02-02</x:v>
      </x:c>
      <x:c r="B1505" s="888" t="n">
        <x:v>46055</x:v>
      </x:c>
      <x:c r="C1505" t="str">
        <x:v>Lee Belcher</x:v>
      </x:c>
      <x:c r="D1505" t="str">
        <x:v>Permanent</x:v>
      </x:c>
      <x:c r="E1505" t="str">
        <x:v>Oxford</x:v>
      </x:c>
      <x:c r="F1505" t="str">
        <x:v>Operative Porter</x:v>
      </x:c>
      <x:c r="G1505" t="str">
        <x:v>399363I</x:v>
      </x:c>
      <x:c r="H1505" t="str">
        <x:v>Thames Valley Police</x:v>
      </x:c>
      <x:c r="I1505" s="22" t="n">
        <x:v>5</x:v>
      </x:c>
      <x:c r="J1505" t="str">
        <x:v>Worked</x:v>
      </x:c>
      <x:c r="K1505" t="str">
        <x:v>Employee 105015; home branch Oxford; assigned role Operative Porter | Deployment branch: Oxford | Actual role: Operative Porter | Jobs: 399363I | Customers: Thames Valley Police | Actual hours: 5.0; source records: 1</x:v>
      </x:c>
      <x:c r="L1505" t="str">
        <x:v>Include</x:v>
      </x:c>
      <x:c r="M1505"/>
      <x:c r="N1505"/>
    </x:row>
    <x:row r="1506">
      <x:c r="A1506" t="str">
        <x:v>Lee Belcher|2026-02-03</x:v>
      </x:c>
      <x:c r="B1506" s="888" t="n">
        <x:v>46056</x:v>
      </x:c>
      <x:c r="C1506" t="str">
        <x:v>Lee Belcher</x:v>
      </x:c>
      <x:c r="D1506" t="str">
        <x:v>Permanent</x:v>
      </x:c>
      <x:c r="E1506" t="str">
        <x:v>Oxford</x:v>
      </x:c>
      <x:c r="F1506" t="str">
        <x:v>Operative Porter</x:v>
      </x:c>
      <x:c r="G1506" t="str">
        <x:v>399615</x:v>
      </x:c>
      <x:c r="H1506" t="str">
        <x:v>ESTS (GB) Ltd (Oxford Biomedica)</x:v>
      </x:c>
      <x:c r="I1506" s="22" t="n">
        <x:v>5</x:v>
      </x:c>
      <x:c r="J1506" t="str">
        <x:v>Worked</x:v>
      </x:c>
      <x:c r="K1506" t="str">
        <x:v>Employee 105015; home branch Oxford; assigned role Operative Porter | Deployment branch: Oxford | Actual role: Operative Porter | Jobs: 399615 | Customers: ESTS (GB) Ltd (Oxford Biomedica) | Actual hours: 5.0; source records: 1</x:v>
      </x:c>
      <x:c r="L1506" t="str">
        <x:v>Include</x:v>
      </x:c>
      <x:c r="M1506"/>
      <x:c r="N1506"/>
    </x:row>
    <x:row r="1507">
      <x:c r="A1507" t="str">
        <x:v>Lee Belcher|2026-02-04</x:v>
      </x:c>
      <x:c r="B1507" s="888" t="n">
        <x:v>46057</x:v>
      </x:c>
      <x:c r="C1507" t="str">
        <x:v>Lee Belcher</x:v>
      </x:c>
      <x:c r="D1507" t="str">
        <x:v>Permanent</x:v>
      </x:c>
      <x:c r="E1507" t="str">
        <x:v>Oxford</x:v>
      </x:c>
      <x:c r="F1507" t="str">
        <x:v>Operative Porter</x:v>
      </x:c>
      <x:c r="G1507" t="str">
        <x:v>399363B</x:v>
      </x:c>
      <x:c r="H1507" t="str">
        <x:v>Thames Valley Police</x:v>
      </x:c>
      <x:c r="I1507" s="22" t="n">
        <x:v>6</x:v>
      </x:c>
      <x:c r="J1507" t="str">
        <x:v>Worked</x:v>
      </x:c>
      <x:c r="K1507" t="str">
        <x:v>Employee 105015; home branch Oxford; assigned role Operative Porter | Deployment branch: Oxford | Actual role: Operative Driver | Jobs: 399363B | Customers: Thames Valley Police | Actual hours: 6.0; source records: 1</x:v>
      </x:c>
      <x:c r="L1507" t="str">
        <x:v>Include</x:v>
      </x:c>
      <x:c r="M1507"/>
      <x:c r="N1507"/>
    </x:row>
    <x:row r="1508">
      <x:c r="A1508" t="str">
        <x:v>Lee Belcher|2026-02-16</x:v>
      </x:c>
      <x:c r="B1508" s="888" t="n">
        <x:v>46069</x:v>
      </x:c>
      <x:c r="C1508" t="str">
        <x:v>Lee Belcher</x:v>
      </x:c>
      <x:c r="D1508" t="str">
        <x:v>Permanent</x:v>
      </x:c>
      <x:c r="E1508" t="str">
        <x:v>Oxford</x:v>
      </x:c>
      <x:c r="F1508" t="str">
        <x:v>Operative Porter</x:v>
      </x:c>
      <x:c r="G1508" t="str">
        <x:v>399363J</x:v>
      </x:c>
      <x:c r="H1508" t="str">
        <x:v>Thames Valley Police</x:v>
      </x:c>
      <x:c r="I1508" s="22" t="n">
        <x:v>6</x:v>
      </x:c>
      <x:c r="J1508" t="str">
        <x:v>Worked</x:v>
      </x:c>
      <x:c r="K1508" t="str">
        <x:v>Employee 105015; home branch Oxford; assigned role Operative Porter | Deployment branch: Oxford | Actual role: Operative Porter | Jobs: 399363J | Customers: Thames Valley Police | Actual hours: 6.0; source records: 1</x:v>
      </x:c>
      <x:c r="L1508" t="str">
        <x:v>Include</x:v>
      </x:c>
      <x:c r="M1508"/>
      <x:c r="N1508"/>
    </x:row>
    <x:row r="1509">
      <x:c r="A1509" t="str">
        <x:v>Lee Belcher|2026-02-17</x:v>
      </x:c>
      <x:c r="B1509" s="888" t="n">
        <x:v>46070</x:v>
      </x:c>
      <x:c r="C1509" t="str">
        <x:v>Lee Belcher</x:v>
      </x:c>
      <x:c r="D1509" t="str">
        <x:v>Permanent</x:v>
      </x:c>
      <x:c r="E1509" t="str">
        <x:v>Oxford</x:v>
      </x:c>
      <x:c r="F1509" t="str">
        <x:v>Operative Porter</x:v>
      </x:c>
      <x:c r="G1509" t="str">
        <x:v>396252</x:v>
      </x:c>
      <x:c r="H1509" t="str">
        <x:v>PepsiCo</x:v>
      </x:c>
      <x:c r="I1509" s="22" t="n">
        <x:v>10</x:v>
      </x:c>
      <x:c r="J1509" t="str">
        <x:v>Worked</x:v>
      </x:c>
      <x:c r="K1509" t="str">
        <x:v>Employee 105015; home branch Oxford; assigned role Operative Porter | Deployment branch: Oxford | Actual role: Operative Driver | Jobs: 396252 | Customers: PepsiCo | Actual hours: 10.0; source records: 1</x:v>
      </x:c>
      <x:c r="L1509" t="str">
        <x:v>Include</x:v>
      </x:c>
      <x:c r="M1509"/>
      <x:c r="N1509"/>
    </x:row>
    <x:row r="1510">
      <x:c r="A1510" t="str">
        <x:v>Lee Belcher|2026-02-18</x:v>
      </x:c>
      <x:c r="B1510" s="888" t="n">
        <x:v>46071</x:v>
      </x:c>
      <x:c r="C1510" t="str">
        <x:v>Lee Belcher</x:v>
      </x:c>
      <x:c r="D1510" t="str">
        <x:v>Permanent</x:v>
      </x:c>
      <x:c r="E1510" t="str">
        <x:v>Oxford</x:v>
      </x:c>
      <x:c r="F1510" t="str">
        <x:v>Operative Porter</x:v>
      </x:c>
      <x:c r="G1510" t="str">
        <x:v>398887B</x:v>
      </x:c>
      <x:c r="H1510" t="str">
        <x:v>Gilead</x:v>
      </x:c>
      <x:c r="I1510" s="22" t="n">
        <x:v>3.5</x:v>
      </x:c>
      <x:c r="J1510" t="str">
        <x:v>Worked</x:v>
      </x:c>
      <x:c r="K1510" t="str">
        <x:v>Employee 105015; home branch Oxford; assigned role Operative Porter | Deployment branch: Oxford | Actual role: Operative Porter | Jobs: 398887B | Customers: Gilead | Actual hours: 3.5; source records: 1</x:v>
      </x:c>
      <x:c r="L1510" t="str">
        <x:v>Include</x:v>
      </x:c>
      <x:c r="M1510"/>
      <x:c r="N1510"/>
    </x:row>
    <x:row r="1511">
      <x:c r="A1511" t="str">
        <x:v>Lee Belcher|2026-02-19</x:v>
      </x:c>
      <x:c r="B1511" s="888" t="n">
        <x:v>46072</x:v>
      </x:c>
      <x:c r="C1511" t="str">
        <x:v>Lee Belcher</x:v>
      </x:c>
      <x:c r="D1511" t="str">
        <x:v>Permanent</x:v>
      </x:c>
      <x:c r="E1511" t="str">
        <x:v>Oxford</x:v>
      </x:c>
      <x:c r="F1511" t="str">
        <x:v>Operative Porter</x:v>
      </x:c>
      <x:c r="G1511" t="str">
        <x:v>399810</x:v>
      </x:c>
      <x:c r="H1511" t="str">
        <x:v>UniGreen (CyanoCapture Ltd.)</x:v>
      </x:c>
      <x:c r="I1511" s="22" t="n">
        <x:v>4</x:v>
      </x:c>
      <x:c r="J1511" t="str">
        <x:v>Worked</x:v>
      </x:c>
      <x:c r="K1511" t="str">
        <x:v>Employee 105015; home branch Oxford; assigned role Operative Porter | Deployment branch: Cambridge | Actual role: Operative Porter | Jobs: 399810 | Customers: UniGreen (CyanoCapture Ltd.) | Actual hours: 4.0; source records: 1</x:v>
      </x:c>
      <x:c r="L1511" t="str">
        <x:v>Include</x:v>
      </x:c>
      <x:c r="M1511"/>
      <x:c r="N1511"/>
    </x:row>
    <x:row r="1512">
      <x:c r="A1512" t="str">
        <x:v>Lee Belcher|2026-02-24</x:v>
      </x:c>
      <x:c r="B1512" s="888" t="n">
        <x:v>46077</x:v>
      </x:c>
      <x:c r="C1512" t="str">
        <x:v>Lee Belcher</x:v>
      </x:c>
      <x:c r="D1512" t="str">
        <x:v>Permanent</x:v>
      </x:c>
      <x:c r="E1512" t="str">
        <x:v>Oxford</x:v>
      </x:c>
      <x:c r="F1512" t="str">
        <x:v>Operative Porter</x:v>
      </x:c>
      <x:c r="G1512" t="str">
        <x:v>399363H</x:v>
      </x:c>
      <x:c r="H1512" t="str">
        <x:v>Thames Valley Police</x:v>
      </x:c>
      <x:c r="I1512" s="22" t="n">
        <x:v>6.5</x:v>
      </x:c>
      <x:c r="J1512" t="str">
        <x:v>Worked</x:v>
      </x:c>
      <x:c r="K1512" t="str">
        <x:v>Employee 105015; home branch Oxford; assigned role Operative Porter | Deployment branch: Oxford | Actual role: Operative Porter | Jobs: 399363H | Customers: Thames Valley Police | Actual hours: 6.5; source records: 1</x:v>
      </x:c>
      <x:c r="L1512" t="str">
        <x:v>Include</x:v>
      </x:c>
      <x:c r="M1512"/>
      <x:c r="N1512"/>
    </x:row>
    <x:row r="1513">
      <x:c r="A1513" t="str">
        <x:v>Lee Belcher|2026-02-25</x:v>
      </x:c>
      <x:c r="B1513" s="888" t="n">
        <x:v>46078</x:v>
      </x:c>
      <x:c r="C1513" t="str">
        <x:v>Lee Belcher</x:v>
      </x:c>
      <x:c r="D1513" t="str">
        <x:v>Permanent</x:v>
      </x:c>
      <x:c r="E1513" t="str">
        <x:v>Oxford</x:v>
      </x:c>
      <x:c r="F1513" t="str">
        <x:v>Operative Porter</x:v>
      </x:c>
      <x:c r="G1513" t="str">
        <x:v>399363E</x:v>
      </x:c>
      <x:c r="H1513" t="str">
        <x:v>Thames Valley Police</x:v>
      </x:c>
      <x:c r="I1513" s="22" t="n">
        <x:v>5</x:v>
      </x:c>
      <x:c r="J1513" t="str">
        <x:v>Worked</x:v>
      </x:c>
      <x:c r="K1513" t="str">
        <x:v>Employee 105015; home branch Oxford; assigned role Operative Porter | Deployment branch: Oxford | Actual role: Operative Porter | Jobs: 399363E | Customers: Thames Valley Police | Actual hours: 5.0; source records: 1</x:v>
      </x:c>
      <x:c r="L1513" t="str">
        <x:v>Include</x:v>
      </x:c>
      <x:c r="M1513"/>
      <x:c r="N1513"/>
    </x:row>
    <x:row r="1514">
      <x:c r="A1514" t="str">
        <x:v>Lee Belcher|2026-02-26</x:v>
      </x:c>
      <x:c r="B1514" s="888" t="n">
        <x:v>46079</x:v>
      </x:c>
      <x:c r="C1514" t="str">
        <x:v>Lee Belcher</x:v>
      </x:c>
      <x:c r="D1514" t="str">
        <x:v>Permanent</x:v>
      </x:c>
      <x:c r="E1514" t="str">
        <x:v>Oxford</x:v>
      </x:c>
      <x:c r="F1514" t="str">
        <x:v>Operative Porter</x:v>
      </x:c>
      <x:c r="G1514" t="str">
        <x:v>396252</x:v>
      </x:c>
      <x:c r="H1514" t="str">
        <x:v>PepsiCo</x:v>
      </x:c>
      <x:c r="I1514" s="22" t="n">
        <x:v>9</x:v>
      </x:c>
      <x:c r="J1514" t="str">
        <x:v>Worked</x:v>
      </x:c>
      <x:c r="K1514" t="str">
        <x:v>Employee 105015; home branch Oxford; assigned role Operative Porter | Deployment branch: Oxford | Actual role: Operative Porter | Jobs: 396252 | Customers: PepsiCo | Actual hours: 9.0; source records: 1</x:v>
      </x:c>
      <x:c r="L1514" t="str">
        <x:v>Include</x:v>
      </x:c>
      <x:c r="M1514"/>
      <x:c r="N1514"/>
    </x:row>
    <x:row r="1515">
      <x:c r="A1515" t="str">
        <x:v>Lee Smith 2|2026-02-02</x:v>
      </x:c>
      <x:c r="B1515" s="888" t="n">
        <x:v>46055</x:v>
      </x:c>
      <x:c r="C1515" t="str">
        <x:v>Lee Smith 2</x:v>
      </x:c>
      <x:c r="D1515" t="str">
        <x:v>Permanent</x:v>
      </x:c>
      <x:c r="E1515" t="str">
        <x:v>Manchester</x:v>
      </x:c>
      <x:c r="F1515" t="str">
        <x:v>Operative Porter</x:v>
      </x:c>
      <x:c r="G1515" t="str">
        <x:v>399818</x:v>
      </x:c>
      <x:c r="H1515" t="str">
        <x:v>National Waterfront Museum</x:v>
      </x:c>
      <x:c r="I1515" s="22" t="n">
        <x:v>11.5</x:v>
      </x:c>
      <x:c r="J1515" t="str">
        <x:v>Worked</x:v>
      </x:c>
      <x:c r="K1515" t="str">
        <x:v>Employee 104099; home branch Manchester; assigned role Operative Porter | Deployment branch: Manchester | Actual role: Operative Driver | Jobs: 399818 | Customers: National Waterfront Museum | Actual hours: 11.5; source records: 1</x:v>
      </x:c>
      <x:c r="L1515" t="str">
        <x:v>Include</x:v>
      </x:c>
      <x:c r="M1515"/>
      <x:c r="N1515"/>
    </x:row>
    <x:row r="1516">
      <x:c r="A1516" t="str">
        <x:v>Lee Smith 2|2026-02-03</x:v>
      </x:c>
      <x:c r="B1516" s="888" t="n">
        <x:v>46056</x:v>
      </x:c>
      <x:c r="C1516" t="str">
        <x:v>Lee Smith 2</x:v>
      </x:c>
      <x:c r="D1516" t="str">
        <x:v>Permanent</x:v>
      </x:c>
      <x:c r="E1516" t="str">
        <x:v>Manchester</x:v>
      </x:c>
      <x:c r="F1516" t="str">
        <x:v>Operative Porter</x:v>
      </x:c>
      <x:c r="G1516" t="str">
        <x:v>399818</x:v>
      </x:c>
      <x:c r="H1516" t="str">
        <x:v>National Waterfront Museum</x:v>
      </x:c>
      <x:c r="I1516" s="22" t="n">
        <x:v>9.5</x:v>
      </x:c>
      <x:c r="J1516" t="str">
        <x:v>Worked</x:v>
      </x:c>
      <x:c r="K1516" t="str">
        <x:v>Employee 104099; home branch Manchester; assigned role Operative Porter | Deployment branch: Manchester | Actual role: Operative Driver | Jobs: 399818 | Customers: National Waterfront Museum | Actual hours: 9.5; source records: 1</x:v>
      </x:c>
      <x:c r="L1516" t="str">
        <x:v>Include</x:v>
      </x:c>
      <x:c r="M1516"/>
      <x:c r="N1516"/>
    </x:row>
    <x:row r="1517">
      <x:c r="A1517" t="str">
        <x:v>Lee Smith 2|2026-02-04</x:v>
      </x:c>
      <x:c r="B1517" s="888" t="n">
        <x:v>46057</x:v>
      </x:c>
      <x:c r="C1517" t="str">
        <x:v>Lee Smith 2</x:v>
      </x:c>
      <x:c r="D1517" t="str">
        <x:v>Permanent</x:v>
      </x:c>
      <x:c r="E1517" t="str">
        <x:v>Manchester</x:v>
      </x:c>
      <x:c r="F1517" t="str">
        <x:v>Operative Porter</x:v>
      </x:c>
      <x:c r="G1517" t="str">
        <x:v>399818</x:v>
      </x:c>
      <x:c r="H1517" t="str">
        <x:v>National Waterfront Museum</x:v>
      </x:c>
      <x:c r="I1517" s="22" t="n">
        <x:v>8.75</x:v>
      </x:c>
      <x:c r="J1517" t="str">
        <x:v>Worked</x:v>
      </x:c>
      <x:c r="K1517" t="str">
        <x:v>Employee 104099; home branch Manchester; assigned role Operative Porter | Deployment branch: Manchester | Actual role: Operative Driver | Jobs: 399818 | Customers: National Waterfront Museum | Actual hours: 8.8; source records: 1</x:v>
      </x:c>
      <x:c r="L1517" t="str">
        <x:v>Include</x:v>
      </x:c>
      <x:c r="M1517"/>
      <x:c r="N1517"/>
    </x:row>
    <x:row r="1518">
      <x:c r="A1518" t="str">
        <x:v>Lee Smith 2|2026-02-05</x:v>
      </x:c>
      <x:c r="B1518" s="888" t="n">
        <x:v>46058</x:v>
      </x:c>
      <x:c r="C1518" t="str">
        <x:v>Lee Smith 2</x:v>
      </x:c>
      <x:c r="D1518" t="str">
        <x:v>Permanent</x:v>
      </x:c>
      <x:c r="E1518" t="str">
        <x:v>Manchester</x:v>
      </x:c>
      <x:c r="F1518" t="str">
        <x:v>Operative Porter</x:v>
      </x:c>
      <x:c r="G1518" t="str">
        <x:v>399818</x:v>
      </x:c>
      <x:c r="H1518" t="str">
        <x:v>National Waterfront Museum</x:v>
      </x:c>
      <x:c r="I1518" s="22" t="n">
        <x:v>9.25</x:v>
      </x:c>
      <x:c r="J1518" t="str">
        <x:v>Worked</x:v>
      </x:c>
      <x:c r="K1518" t="str">
        <x:v>Employee 104099; home branch Manchester; assigned role Operative Porter | Deployment branch: Manchester | Actual role: Operative Driver | Jobs: 399818 | Customers: National Waterfront Museum | Actual hours: 9.2; source records: 1</x:v>
      </x:c>
      <x:c r="L1518" t="str">
        <x:v>Include</x:v>
      </x:c>
      <x:c r="M1518"/>
      <x:c r="N1518"/>
    </x:row>
    <x:row r="1519">
      <x:c r="A1519" t="str">
        <x:v>Lee Smith 2|2026-02-06</x:v>
      </x:c>
      <x:c r="B1519" s="888" t="n">
        <x:v>46059</x:v>
      </x:c>
      <x:c r="C1519" t="str">
        <x:v>Lee Smith 2</x:v>
      </x:c>
      <x:c r="D1519" t="str">
        <x:v>Permanent</x:v>
      </x:c>
      <x:c r="E1519" t="str">
        <x:v>Manchester</x:v>
      </x:c>
      <x:c r="F1519" t="str">
        <x:v>Operative Porter</x:v>
      </x:c>
      <x:c r="G1519" t="str">
        <x:v>399818</x:v>
      </x:c>
      <x:c r="H1519" t="str">
        <x:v>National Waterfront Museum</x:v>
      </x:c>
      <x:c r="I1519" s="22" t="n">
        <x:v>8.75</x:v>
      </x:c>
      <x:c r="J1519" t="str">
        <x:v>Worked</x:v>
      </x:c>
      <x:c r="K1519" t="str">
        <x:v>Employee 104099; home branch Manchester; assigned role Operative Porter | Deployment branch: Manchester | Actual role: Operative Driver | Jobs: 399818 | Customers: National Waterfront Museum | Actual hours: 8.8; source records: 1</x:v>
      </x:c>
      <x:c r="L1519" t="str">
        <x:v>Include</x:v>
      </x:c>
      <x:c r="M1519"/>
      <x:c r="N1519"/>
    </x:row>
    <x:row r="1520">
      <x:c r="A1520" t="str">
        <x:v>Lee Smith 2|2026-02-09</x:v>
      </x:c>
      <x:c r="B1520" s="888" t="n">
        <x:v>46062</x:v>
      </x:c>
      <x:c r="C1520" t="str">
        <x:v>Lee Smith 2</x:v>
      </x:c>
      <x:c r="D1520" t="str">
        <x:v>Permanent</x:v>
      </x:c>
      <x:c r="E1520" t="str">
        <x:v>Manchester</x:v>
      </x:c>
      <x:c r="F1520" t="str">
        <x:v>Operative Porter</x:v>
      </x:c>
      <x:c r="G1520" t="str">
        <x:v>399818</x:v>
      </x:c>
      <x:c r="H1520" t="str">
        <x:v>National Waterfront Museum</x:v>
      </x:c>
      <x:c r="I1520" s="22" t="n">
        <x:v>10</x:v>
      </x:c>
      <x:c r="J1520" t="str">
        <x:v>Worked</x:v>
      </x:c>
      <x:c r="K1520" t="str">
        <x:v>Employee 104099; home branch Manchester; assigned role Operative Porter | Deployment branch: Manchester | Actual role: Operative Driver | Jobs: 399818 | Customers: National Waterfront Museum | Actual hours: 10.0; source records: 1</x:v>
      </x:c>
      <x:c r="L1520" t="str">
        <x:v>Include</x:v>
      </x:c>
      <x:c r="M1520"/>
      <x:c r="N1520"/>
    </x:row>
    <x:row r="1521">
      <x:c r="A1521" t="str">
        <x:v>Lee Smith 2|2026-02-10</x:v>
      </x:c>
      <x:c r="B1521" s="888" t="n">
        <x:v>46063</x:v>
      </x:c>
      <x:c r="C1521" t="str">
        <x:v>Lee Smith 2</x:v>
      </x:c>
      <x:c r="D1521" t="str">
        <x:v>Permanent</x:v>
      </x:c>
      <x:c r="E1521" t="str">
        <x:v>Manchester</x:v>
      </x:c>
      <x:c r="F1521" t="str">
        <x:v>Operative Porter</x:v>
      </x:c>
      <x:c r="G1521" t="str">
        <x:v>399818</x:v>
      </x:c>
      <x:c r="H1521" t="str">
        <x:v>National Waterfront Museum</x:v>
      </x:c>
      <x:c r="I1521" s="22" t="n">
        <x:v>8.25</x:v>
      </x:c>
      <x:c r="J1521" t="str">
        <x:v>Worked</x:v>
      </x:c>
      <x:c r="K1521" t="str">
        <x:v>Employee 104099; home branch Manchester; assigned role Operative Porter | Deployment branch: Manchester | Actual role: Operative Driver | Jobs: 399818 | Customers: National Waterfront Museum | Actual hours: 8.2; source records: 1</x:v>
      </x:c>
      <x:c r="L1521" t="str">
        <x:v>Include</x:v>
      </x:c>
      <x:c r="M1521"/>
      <x:c r="N1521"/>
    </x:row>
    <x:row r="1522">
      <x:c r="A1522" t="str">
        <x:v>Lee Smith 2|2026-02-11</x:v>
      </x:c>
      <x:c r="B1522" s="888" t="n">
        <x:v>46064</x:v>
      </x:c>
      <x:c r="C1522" t="str">
        <x:v>Lee Smith 2</x:v>
      </x:c>
      <x:c r="D1522" t="str">
        <x:v>Permanent</x:v>
      </x:c>
      <x:c r="E1522" t="str">
        <x:v>Manchester</x:v>
      </x:c>
      <x:c r="F1522" t="str">
        <x:v>Operative Porter</x:v>
      </x:c>
      <x:c r="G1522" t="str">
        <x:v>399818</x:v>
      </x:c>
      <x:c r="H1522" t="str">
        <x:v>National Waterfront Museum</x:v>
      </x:c>
      <x:c r="I1522" s="22" t="n">
        <x:v>8.25</x:v>
      </x:c>
      <x:c r="J1522" t="str">
        <x:v>Worked</x:v>
      </x:c>
      <x:c r="K1522" t="str">
        <x:v>Employee 104099; home branch Manchester; assigned role Operative Porter | Deployment branch: Manchester | Actual role: Operative Driver | Jobs: 399818 | Customers: National Waterfront Museum | Actual hours: 8.2; source records: 1</x:v>
      </x:c>
      <x:c r="L1522" t="str">
        <x:v>Include</x:v>
      </x:c>
      <x:c r="M1522"/>
      <x:c r="N1522"/>
    </x:row>
    <x:row r="1523">
      <x:c r="A1523" t="str">
        <x:v>Lee Smith 2|2026-02-12</x:v>
      </x:c>
      <x:c r="B1523" s="888" t="n">
        <x:v>46065</x:v>
      </x:c>
      <x:c r="C1523" t="str">
        <x:v>Lee Smith 2</x:v>
      </x:c>
      <x:c r="D1523" t="str">
        <x:v>Permanent</x:v>
      </x:c>
      <x:c r="E1523" t="str">
        <x:v>Manchester</x:v>
      </x:c>
      <x:c r="F1523" t="str">
        <x:v>Operative Porter</x:v>
      </x:c>
      <x:c r="G1523" t="str">
        <x:v>399818</x:v>
      </x:c>
      <x:c r="H1523" t="str">
        <x:v>National Waterfront Museum</x:v>
      </x:c>
      <x:c r="I1523" s="22" t="n">
        <x:v>7.65</x:v>
      </x:c>
      <x:c r="J1523" t="str">
        <x:v>Worked</x:v>
      </x:c>
      <x:c r="K1523" t="str">
        <x:v>Employee 104099; home branch Manchester; assigned role Operative Porter | Deployment branch: Manchester | Actual role: Operative Driver | Jobs: 399818 | Customers: National Waterfront Museum | Actual hours: 7.7; source records: 1</x:v>
      </x:c>
      <x:c r="L1523" t="str">
        <x:v>Include</x:v>
      </x:c>
      <x:c r="M1523"/>
      <x:c r="N1523"/>
    </x:row>
    <x:row r="1524">
      <x:c r="A1524" t="str">
        <x:v>Lee Smith 2|2026-02-13</x:v>
      </x:c>
      <x:c r="B1524" s="888" t="n">
        <x:v>46066</x:v>
      </x:c>
      <x:c r="C1524" t="str">
        <x:v>Lee Smith 2</x:v>
      </x:c>
      <x:c r="D1524" t="str">
        <x:v>Permanent</x:v>
      </x:c>
      <x:c r="E1524" t="str">
        <x:v>Manchester</x:v>
      </x:c>
      <x:c r="F1524" t="str">
        <x:v>Operative Porter</x:v>
      </x:c>
      <x:c r="G1524" t="str">
        <x:v>399818</x:v>
      </x:c>
      <x:c r="H1524" t="str">
        <x:v>National Waterfront Museum</x:v>
      </x:c>
      <x:c r="I1524" s="22" t="n">
        <x:v>8.25</x:v>
      </x:c>
      <x:c r="J1524" t="str">
        <x:v>Worked</x:v>
      </x:c>
      <x:c r="K1524" t="str">
        <x:v>Employee 104099; home branch Manchester; assigned role Operative Porter | Deployment branch: Manchester | Actual role: Operative Driver | Jobs: 399818 | Customers: National Waterfront Museum | Actual hours: 8.2; source records: 1</x:v>
      </x:c>
      <x:c r="L1524" t="str">
        <x:v>Include</x:v>
      </x:c>
      <x:c r="M1524"/>
      <x:c r="N1524"/>
    </x:row>
    <x:row r="1525">
      <x:c r="A1525" t="str">
        <x:v>Lee Smith 2|2026-02-16</x:v>
      </x:c>
      <x:c r="B1525" s="888" t="n">
        <x:v>46069</x:v>
      </x:c>
      <x:c r="C1525" t="str">
        <x:v>Lee Smith 2</x:v>
      </x:c>
      <x:c r="D1525" t="str">
        <x:v>Permanent</x:v>
      </x:c>
      <x:c r="E1525" t="str">
        <x:v>Manchester</x:v>
      </x:c>
      <x:c r="F1525" t="str">
        <x:v>Operative Porter</x:v>
      </x:c>
      <x:c r="G1525" t="str">
        <x:v>399818</x:v>
      </x:c>
      <x:c r="H1525" t="str">
        <x:v>National Waterfront Museum</x:v>
      </x:c>
      <x:c r="I1525" s="22" t="n">
        <x:v>9.5</x:v>
      </x:c>
      <x:c r="J1525" t="str">
        <x:v>Worked</x:v>
      </x:c>
      <x:c r="K1525" t="str">
        <x:v>Employee 104099; home branch Manchester; assigned role Operative Porter | Deployment branch: Manchester | Actual role: Operative Porter | Jobs: 399818 | Customers: National Waterfront Museum | Actual hours: 9.5; source records: 1</x:v>
      </x:c>
      <x:c r="L1525" t="str">
        <x:v>Include</x:v>
      </x:c>
      <x:c r="M1525"/>
      <x:c r="N1525"/>
    </x:row>
    <x:row r="1526">
      <x:c r="A1526" t="str">
        <x:v>Lee Smith 2|2026-02-17</x:v>
      </x:c>
      <x:c r="B1526" s="888" t="n">
        <x:v>46070</x:v>
      </x:c>
      <x:c r="C1526" t="str">
        <x:v>Lee Smith 2</x:v>
      </x:c>
      <x:c r="D1526" t="str">
        <x:v>Permanent</x:v>
      </x:c>
      <x:c r="E1526" t="str">
        <x:v>Manchester</x:v>
      </x:c>
      <x:c r="F1526" t="str">
        <x:v>Operative Porter</x:v>
      </x:c>
      <x:c r="G1526" t="str">
        <x:v>399818</x:v>
      </x:c>
      <x:c r="H1526" t="str">
        <x:v>National Waterfront Museum</x:v>
      </x:c>
      <x:c r="I1526" s="22" t="n">
        <x:v>8.25</x:v>
      </x:c>
      <x:c r="J1526" t="str">
        <x:v>Worked</x:v>
      </x:c>
      <x:c r="K1526" t="str">
        <x:v>Employee 104099; home branch Manchester; assigned role Operative Porter | Deployment branch: Manchester | Actual role: Operative Porter | Jobs: 399818 | Customers: National Waterfront Museum | Actual hours: 8.2; source records: 1</x:v>
      </x:c>
      <x:c r="L1526" t="str">
        <x:v>Include</x:v>
      </x:c>
      <x:c r="M1526"/>
      <x:c r="N1526"/>
    </x:row>
    <x:row r="1527">
      <x:c r="A1527" t="str">
        <x:v>Lee Smith 2|2026-02-18</x:v>
      </x:c>
      <x:c r="B1527" s="888" t="n">
        <x:v>46071</x:v>
      </x:c>
      <x:c r="C1527" t="str">
        <x:v>Lee Smith 2</x:v>
      </x:c>
      <x:c r="D1527" t="str">
        <x:v>Permanent</x:v>
      </x:c>
      <x:c r="E1527" t="str">
        <x:v>Manchester</x:v>
      </x:c>
      <x:c r="F1527" t="str">
        <x:v>Operative Porter</x:v>
      </x:c>
      <x:c r="G1527" t="str">
        <x:v>399818</x:v>
      </x:c>
      <x:c r="H1527" t="str">
        <x:v>National Waterfront Museum</x:v>
      </x:c>
      <x:c r="I1527" s="22" t="n">
        <x:v>8.75</x:v>
      </x:c>
      <x:c r="J1527" t="str">
        <x:v>Worked</x:v>
      </x:c>
      <x:c r="K1527" t="str">
        <x:v>Employee 104099; home branch Manchester; assigned role Operative Porter | Deployment branch: Manchester | Actual role: Operative Porter | Jobs: 399818 | Customers: National Waterfront Museum | Actual hours: 8.8; source records: 1</x:v>
      </x:c>
      <x:c r="L1527" t="str">
        <x:v>Include</x:v>
      </x:c>
      <x:c r="M1527"/>
      <x:c r="N1527"/>
    </x:row>
    <x:row r="1528">
      <x:c r="A1528" t="str">
        <x:v>Lee Smith 2|2026-02-19</x:v>
      </x:c>
      <x:c r="B1528" s="888" t="n">
        <x:v>46072</x:v>
      </x:c>
      <x:c r="C1528" t="str">
        <x:v>Lee Smith 2</x:v>
      </x:c>
      <x:c r="D1528" t="str">
        <x:v>Permanent</x:v>
      </x:c>
      <x:c r="E1528" t="str">
        <x:v>Manchester</x:v>
      </x:c>
      <x:c r="F1528" t="str">
        <x:v>Operative Porter</x:v>
      </x:c>
      <x:c r="G1528" t="str">
        <x:v>399818</x:v>
      </x:c>
      <x:c r="H1528" t="str">
        <x:v>National Waterfront Museum</x:v>
      </x:c>
      <x:c r="I1528" s="22" t="n">
        <x:v>8.25</x:v>
      </x:c>
      <x:c r="J1528" t="str">
        <x:v>Worked</x:v>
      </x:c>
      <x:c r="K1528" t="str">
        <x:v>Employee 104099; home branch Manchester; assigned role Operative Porter | Deployment branch: Manchester | Actual role: Operative Porter | Jobs: 399818 | Customers: National Waterfront Museum | Actual hours: 8.2; source records: 1</x:v>
      </x:c>
      <x:c r="L1528" t="str">
        <x:v>Include</x:v>
      </x:c>
      <x:c r="M1528"/>
      <x:c r="N1528"/>
    </x:row>
    <x:row r="1529">
      <x:c r="A1529" t="str">
        <x:v>Lee Smith 2|2026-02-20</x:v>
      </x:c>
      <x:c r="B1529" s="888" t="n">
        <x:v>46073</x:v>
      </x:c>
      <x:c r="C1529" t="str">
        <x:v>Lee Smith 2</x:v>
      </x:c>
      <x:c r="D1529" t="str">
        <x:v>Permanent</x:v>
      </x:c>
      <x:c r="E1529" t="str">
        <x:v>Manchester</x:v>
      </x:c>
      <x:c r="F1529" t="str">
        <x:v>Operative Porter</x:v>
      </x:c>
      <x:c r="G1529" t="str">
        <x:v>399818</x:v>
      </x:c>
      <x:c r="H1529" t="str">
        <x:v>National Waterfront Museum</x:v>
      </x:c>
      <x:c r="I1529" s="22" t="n">
        <x:v>5</x:v>
      </x:c>
      <x:c r="J1529" t="str">
        <x:v>Worked</x:v>
      </x:c>
      <x:c r="K1529" t="str">
        <x:v>Employee 104099; home branch Manchester; assigned role Operative Porter | Deployment branch: Manchester | Actual role: Operative Porter | Jobs: 399818 | Customers: National Waterfront Museum | Actual hours: 5.0; source records: 1</x:v>
      </x:c>
      <x:c r="L1529" t="str">
        <x:v>Include</x:v>
      </x:c>
      <x:c r="M1529"/>
      <x:c r="N1529"/>
    </x:row>
    <x:row r="1530">
      <x:c r="A1530" t="str">
        <x:v>Lee Smith 2|2026-02-23</x:v>
      </x:c>
      <x:c r="B1530" s="888" t="n">
        <x:v>46076</x:v>
      </x:c>
      <x:c r="C1530" t="str">
        <x:v>Lee Smith 2</x:v>
      </x:c>
      <x:c r="D1530" t="str">
        <x:v>Permanent</x:v>
      </x:c>
      <x:c r="E1530" t="str">
        <x:v>Manchester</x:v>
      </x:c>
      <x:c r="F1530" t="str">
        <x:v>Operative Porter</x:v>
      </x:c>
      <x:c r="G1530" t="str">
        <x:v>400555</x:v>
      </x:c>
      <x:c r="H1530" t="str">
        <x:v>Balfour Beatty</x:v>
      </x:c>
      <x:c r="I1530" s="22" t="n">
        <x:v>7</x:v>
      </x:c>
      <x:c r="J1530" t="str">
        <x:v>Worked</x:v>
      </x:c>
      <x:c r="K1530" t="str">
        <x:v>Employee 104099; home branch Manchester; assigned role Operative Porter | Deployment branch: Croydon | Actual role: Operative Porter | Jobs: 400555 | Customers: Balfour Beatty | Actual hours: 7.0; source records: 1</x:v>
      </x:c>
      <x:c r="L1530" t="str">
        <x:v>Include</x:v>
      </x:c>
      <x:c r="M1530"/>
      <x:c r="N1530"/>
    </x:row>
    <x:row r="1531">
      <x:c r="A1531" t="str">
        <x:v>Lee Smith 2|2026-02-24</x:v>
      </x:c>
      <x:c r="B1531" s="888" t="n">
        <x:v>46077</x:v>
      </x:c>
      <x:c r="C1531" t="str">
        <x:v>Lee Smith 2</x:v>
      </x:c>
      <x:c r="D1531" t="str">
        <x:v>Permanent</x:v>
      </x:c>
      <x:c r="E1531" t="str">
        <x:v>Manchester</x:v>
      </x:c>
      <x:c r="F1531" t="str">
        <x:v>Operative Porter</x:v>
      </x:c>
      <x:c r="G1531" t="str">
        <x:v>399919</x:v>
      </x:c>
      <x:c r="H1531" t="str">
        <x:v>Worldwide Clinical Trials</x:v>
      </x:c>
      <x:c r="I1531" s="22" t="n">
        <x:v>5.25</x:v>
      </x:c>
      <x:c r="J1531" t="str">
        <x:v>Worked</x:v>
      </x:c>
      <x:c r="K1531" t="str">
        <x:v>Employee 104099; home branch Manchester; assigned role Operative Porter | Deployment branch: Manchester | Actual role: Operative Porter | Jobs: 399919 | Customers: Worldwide Clinical Trials | Actual hours: 5.2; source records: 1</x:v>
      </x:c>
      <x:c r="L1531" t="str">
        <x:v>Include</x:v>
      </x:c>
      <x:c r="M1531"/>
      <x:c r="N1531"/>
    </x:row>
    <x:row r="1532">
      <x:c r="A1532" t="str">
        <x:v>Lee Smith 2|2026-02-25</x:v>
      </x:c>
      <x:c r="B1532" s="888" t="n">
        <x:v>46078</x:v>
      </x:c>
      <x:c r="C1532" t="str">
        <x:v>Lee Smith 2</x:v>
      </x:c>
      <x:c r="D1532" t="str">
        <x:v>Permanent</x:v>
      </x:c>
      <x:c r="E1532" t="str">
        <x:v>Manchester</x:v>
      </x:c>
      <x:c r="F1532" t="str">
        <x:v>Operative Porter</x:v>
      </x:c>
      <x:c r="G1532" t="str">
        <x:v>399818</x:v>
      </x:c>
      <x:c r="H1532" t="str">
        <x:v>National Waterfront Museum</x:v>
      </x:c>
      <x:c r="I1532" s="22" t="n">
        <x:v>8.75</x:v>
      </x:c>
      <x:c r="J1532" t="str">
        <x:v>Worked</x:v>
      </x:c>
      <x:c r="K1532" t="str">
        <x:v>Employee 104099; home branch Manchester; assigned role Operative Porter | Deployment branch: Manchester | Actual role: Operative Porter | Jobs: 399818 | Customers: National Waterfront Museum | Actual hours: 8.8; source records: 1</x:v>
      </x:c>
      <x:c r="L1532" t="str">
        <x:v>Include</x:v>
      </x:c>
      <x:c r="M1532"/>
      <x:c r="N1532"/>
    </x:row>
    <x:row r="1533">
      <x:c r="A1533" t="str">
        <x:v>Lee Smith 2|2026-02-26</x:v>
      </x:c>
      <x:c r="B1533" s="888" t="n">
        <x:v>46079</x:v>
      </x:c>
      <x:c r="C1533" t="str">
        <x:v>Lee Smith 2</x:v>
      </x:c>
      <x:c r="D1533" t="str">
        <x:v>Permanent</x:v>
      </x:c>
      <x:c r="E1533" t="str">
        <x:v>Manchester</x:v>
      </x:c>
      <x:c r="F1533" t="str">
        <x:v>Operative Porter</x:v>
      </x:c>
      <x:c r="G1533" t="str">
        <x:v>399818</x:v>
      </x:c>
      <x:c r="H1533" t="str">
        <x:v>National Waterfront Museum</x:v>
      </x:c>
      <x:c r="I1533" s="22" t="n">
        <x:v>8.25</x:v>
      </x:c>
      <x:c r="J1533" t="str">
        <x:v>Worked</x:v>
      </x:c>
      <x:c r="K1533" t="str">
        <x:v>Employee 104099; home branch Manchester; assigned role Operative Porter | Deployment branch: Manchester | Actual role: Operative Porter | Jobs: 399818 | Customers: National Waterfront Museum | Actual hours: 8.2; source records: 1</x:v>
      </x:c>
      <x:c r="L1533" t="str">
        <x:v>Include</x:v>
      </x:c>
      <x:c r="M1533"/>
      <x:c r="N1533"/>
    </x:row>
    <x:row r="1534">
      <x:c r="A1534" t="str">
        <x:v>Lee Smith 2|2026-02-27</x:v>
      </x:c>
      <x:c r="B1534" s="888" t="n">
        <x:v>46080</x:v>
      </x:c>
      <x:c r="C1534" t="str">
        <x:v>Lee Smith 2</x:v>
      </x:c>
      <x:c r="D1534" t="str">
        <x:v>Permanent</x:v>
      </x:c>
      <x:c r="E1534" t="str">
        <x:v>Manchester</x:v>
      </x:c>
      <x:c r="F1534" t="str">
        <x:v>Operative Porter</x:v>
      </x:c>
      <x:c r="G1534" t="str">
        <x:v>399818</x:v>
      </x:c>
      <x:c r="H1534" t="str">
        <x:v>National Waterfront Museum</x:v>
      </x:c>
      <x:c r="I1534" s="22" t="n">
        <x:v>8.75</x:v>
      </x:c>
      <x:c r="J1534" t="str">
        <x:v>Worked</x:v>
      </x:c>
      <x:c r="K1534" t="str">
        <x:v>Employee 104099; home branch Manchester; assigned role Operative Porter | Deployment branch: Manchester | Actual role: Operative Porter | Jobs: 399818 | Customers: National Waterfront Museum | Actual hours: 8.8; source records: 1</x:v>
      </x:c>
      <x:c r="L1534" t="str">
        <x:v>Include</x:v>
      </x:c>
      <x:c r="M1534"/>
      <x:c r="N1534"/>
    </x:row>
    <x:row r="1535">
      <x:c r="A1535" t="str">
        <x:v>Lewis Luckman|2026-02-02</x:v>
      </x:c>
      <x:c r="B1535" s="888" t="n">
        <x:v>46055</x:v>
      </x:c>
      <x:c r="C1535" t="str">
        <x:v>Lewis Luckman</x:v>
      </x:c>
      <x:c r="D1535" t="str">
        <x:v>Permanent</x:v>
      </x:c>
      <x:c r="E1535" t="str">
        <x:v>Birmingham</x:v>
      </x:c>
      <x:c r="F1535" t="str">
        <x:v>Operative Porter</x:v>
      </x:c>
      <x:c r="G1535" t="str">
        <x:v>394768</x:v>
      </x:c>
      <x:c r="H1535" t="str">
        <x:v>EMCOR UK - UKHSA</x:v>
      </x:c>
      <x:c r="I1535" s="22" t="n">
        <x:v>9.5</x:v>
      </x:c>
      <x:c r="J1535" t="str">
        <x:v>Worked</x:v>
      </x:c>
      <x:c r="K1535" t="str">
        <x:v>Employee 103775; home branch Birmingham; assigned role Operative Porter | Deployment branch: Birmingham | Actual role: Operative Porter | Jobs: 394768 | Customers: EMCOR UK - UKHSA | Actual hours: 9.5; source records: 1</x:v>
      </x:c>
      <x:c r="L1535" t="str">
        <x:v>Include</x:v>
      </x:c>
      <x:c r="M1535"/>
      <x:c r="N1535"/>
    </x:row>
    <x:row r="1536">
      <x:c r="A1536" t="str">
        <x:v>Lewis Luckman|2026-02-03</x:v>
      </x:c>
      <x:c r="B1536" s="888" t="n">
        <x:v>46056</x:v>
      </x:c>
      <x:c r="C1536" t="str">
        <x:v>Lewis Luckman</x:v>
      </x:c>
      <x:c r="D1536" t="str">
        <x:v>Permanent</x:v>
      </x:c>
      <x:c r="E1536" t="str">
        <x:v>Birmingham</x:v>
      </x:c>
      <x:c r="F1536" t="str">
        <x:v>Operative Porter</x:v>
      </x:c>
      <x:c r="G1536" t="str">
        <x:v>394543</x:v>
      </x:c>
      <x:c r="H1536" t="str">
        <x:v>EMCOR UK -  DHSC/NHS</x:v>
      </x:c>
      <x:c r="I1536" s="22" t="n">
        <x:v>7.5</x:v>
      </x:c>
      <x:c r="J1536" t="str">
        <x:v>Worked</x:v>
      </x:c>
      <x:c r="K1536" t="str">
        <x:v>Employee 103775; home branch Birmingham; assigned role Operative Porter | Deployment branch: Birmingham | Actual role: Operative Porter | Jobs: 394543 | Customers: EMCOR UK -  DHSC/NHS | Actual hours: 7.5; source records: 1</x:v>
      </x:c>
      <x:c r="L1536" t="str">
        <x:v>Include</x:v>
      </x:c>
      <x:c r="M1536"/>
      <x:c r="N1536"/>
    </x:row>
    <x:row r="1537">
      <x:c r="A1537" t="str">
        <x:v>Lewis Luckman|2026-02-04</x:v>
      </x:c>
      <x:c r="B1537" s="888" t="n">
        <x:v>46057</x:v>
      </x:c>
      <x:c r="C1537" t="str">
        <x:v>Lewis Luckman</x:v>
      </x:c>
      <x:c r="D1537" t="str">
        <x:v>Permanent</x:v>
      </x:c>
      <x:c r="E1537" t="str">
        <x:v>Birmingham</x:v>
      </x:c>
      <x:c r="F1537" t="str">
        <x:v>Operative Porter</x:v>
      </x:c>
      <x:c r="G1537" t="str">
        <x:v>398955</x:v>
      </x:c>
      <x:c r="H1537" t="str">
        <x:v>Derby City Council</x:v>
      </x:c>
      <x:c r="I1537" s="22" t="n">
        <x:v>8.5</x:v>
      </x:c>
      <x:c r="J1537" t="str">
        <x:v>Worked</x:v>
      </x:c>
      <x:c r="K1537" t="str">
        <x:v>Employee 103775; home branch Birmingham; assigned role Operative Porter | Deployment branch: Birmingham | Actual role: Operative Porter | Jobs: 398955 | Customers: Derby City Council | Actual hours: 8.5; source records: 1</x:v>
      </x:c>
      <x:c r="L1537" t="str">
        <x:v>Include</x:v>
      </x:c>
      <x:c r="M1537"/>
      <x:c r="N1537"/>
    </x:row>
    <x:row r="1538">
      <x:c r="A1538" t="str">
        <x:v>Lewis Luckman|2026-02-05</x:v>
      </x:c>
      <x:c r="B1538" s="888" t="n">
        <x:v>46058</x:v>
      </x:c>
      <x:c r="C1538" t="str">
        <x:v>Lewis Luckman</x:v>
      </x:c>
      <x:c r="D1538" t="str">
        <x:v>Permanent</x:v>
      </x:c>
      <x:c r="E1538" t="str">
        <x:v>Birmingham</x:v>
      </x:c>
      <x:c r="F1538" t="str">
        <x:v>Operative Porter</x:v>
      </x:c>
      <x:c r="G1538" t="str">
        <x:v>398955</x:v>
      </x:c>
      <x:c r="H1538" t="str">
        <x:v>Derby City Council</x:v>
      </x:c>
      <x:c r="I1538" s="22" t="n">
        <x:v>9</x:v>
      </x:c>
      <x:c r="J1538" t="str">
        <x:v>Worked</x:v>
      </x:c>
      <x:c r="K1538" t="str">
        <x:v>Employee 103775; home branch Birmingham; assigned role Operative Porter | Deployment branch: Birmingham | Actual role: Operative Porter | Jobs: 398955 | Customers: Derby City Council | Actual hours: 9.0; source records: 1</x:v>
      </x:c>
      <x:c r="L1538" t="str">
        <x:v>Include</x:v>
      </x:c>
      <x:c r="M1538"/>
      <x:c r="N1538"/>
    </x:row>
    <x:row r="1539">
      <x:c r="A1539" t="str">
        <x:v>Lewis Luckman|2026-02-06</x:v>
      </x:c>
      <x:c r="B1539" s="888" t="n">
        <x:v>46059</x:v>
      </x:c>
      <x:c r="C1539" t="str">
        <x:v>Lewis Luckman</x:v>
      </x:c>
      <x:c r="D1539" t="str">
        <x:v>Permanent</x:v>
      </x:c>
      <x:c r="E1539" t="str">
        <x:v>Birmingham</x:v>
      </x:c>
      <x:c r="F1539" t="str">
        <x:v>Operative Porter</x:v>
      </x:c>
      <x:c r="G1539" t="str">
        <x:v>400082, 399971</x:v>
      </x:c>
      <x:c r="H1539" t="str">
        <x:v>Midland Heart; Midland Heart Limited</x:v>
      </x:c>
      <x:c r="I1539" s="22" t="n">
        <x:v>5</x:v>
      </x:c>
      <x:c r="J1539" t="str">
        <x:v>Worked — 2 records</x:v>
      </x:c>
      <x:c r="K1539" t="str">
        <x:v>Employee 103775; home branch Birmingham; assigned role Operative Porter | Deployment branch: Birmingham | Actual role: Operative Porter | Jobs: 400082, 399971 | Customers: Midland Heart; Midland Heart Limited | Actual hours: 5.0; source records: 2</x:v>
      </x:c>
      <x:c r="L1539" t="str">
        <x:v>Include</x:v>
      </x:c>
      <x:c r="M1539"/>
      <x:c r="N1539"/>
    </x:row>
    <x:row r="1540">
      <x:c r="A1540" t="str">
        <x:v>Lewis Luckman|2026-02-10</x:v>
      </x:c>
      <x:c r="B1540" s="888" t="n">
        <x:v>46063</x:v>
      </x:c>
      <x:c r="C1540" t="str">
        <x:v>Lewis Luckman</x:v>
      </x:c>
      <x:c r="D1540" t="str">
        <x:v>Permanent</x:v>
      </x:c>
      <x:c r="E1540" t="str">
        <x:v>Birmingham</x:v>
      </x:c>
      <x:c r="F1540" t="str">
        <x:v>Operative Porter</x:v>
      </x:c>
      <x:c r="G1540" t="str">
        <x:v>394768</x:v>
      </x:c>
      <x:c r="H1540" t="str">
        <x:v>EMCOR UK - UKHSA</x:v>
      </x:c>
      <x:c r="I1540" s="22" t="n">
        <x:v>9</x:v>
      </x:c>
      <x:c r="J1540" t="str">
        <x:v>Worked</x:v>
      </x:c>
      <x:c r="K1540" t="str">
        <x:v>Employee 103775; home branch Birmingham; assigned role Operative Porter | Deployment branch: Birmingham | Actual role: Operative Porter | Jobs: 394768 | Customers: EMCOR UK - UKHSA | Actual hours: 9.0; source records: 1</x:v>
      </x:c>
      <x:c r="L1540" t="str">
        <x:v>Include</x:v>
      </x:c>
      <x:c r="M1540"/>
      <x:c r="N1540"/>
    </x:row>
    <x:row r="1541">
      <x:c r="A1541" t="str">
        <x:v>Lewis Luckman|2026-02-11</x:v>
      </x:c>
      <x:c r="B1541" s="888" t="n">
        <x:v>46064</x:v>
      </x:c>
      <x:c r="C1541" t="str">
        <x:v>Lewis Luckman</x:v>
      </x:c>
      <x:c r="D1541" t="str">
        <x:v>Permanent</x:v>
      </x:c>
      <x:c r="E1541" t="str">
        <x:v>Birmingham</x:v>
      </x:c>
      <x:c r="F1541" t="str">
        <x:v>Operative Porter</x:v>
      </x:c>
      <x:c r="G1541" t="str">
        <x:v>400074</x:v>
      </x:c>
      <x:c r="H1541" t="str">
        <x:v>Midland Heart</x:v>
      </x:c>
      <x:c r="I1541" s="22" t="n">
        <x:v>6</x:v>
      </x:c>
      <x:c r="J1541" t="str">
        <x:v>Worked</x:v>
      </x:c>
      <x:c r="K1541" t="str">
        <x:v>Employee 103775; home branch Birmingham; assigned role Operative Porter | Deployment branch: Birmingham | Actual role: Operative Porter | Jobs: 400074 | Customers: Midland Heart | Actual hours: 6.0; source records: 1</x:v>
      </x:c>
      <x:c r="L1541" t="str">
        <x:v>Include</x:v>
      </x:c>
      <x:c r="M1541"/>
      <x:c r="N1541"/>
    </x:row>
    <x:row r="1542">
      <x:c r="A1542" t="str">
        <x:v>Lewis Luckman|2026-02-12</x:v>
      </x:c>
      <x:c r="B1542" s="888" t="n">
        <x:v>46065</x:v>
      </x:c>
      <x:c r="C1542" t="str">
        <x:v>Lewis Luckman</x:v>
      </x:c>
      <x:c r="D1542" t="str">
        <x:v>Permanent</x:v>
      </x:c>
      <x:c r="E1542" t="str">
        <x:v>Birmingham</x:v>
      </x:c>
      <x:c r="F1542" t="str">
        <x:v>Operative Porter</x:v>
      </x:c>
      <x:c r="G1542" t="str">
        <x:v>397936</x:v>
      </x:c>
      <x:c r="H1542" t="str">
        <x:v>Furniture Sales</x:v>
      </x:c>
      <x:c r="I1542" s="22" t="n">
        <x:v>8.5</x:v>
      </x:c>
      <x:c r="J1542" t="str">
        <x:v>Worked</x:v>
      </x:c>
      <x:c r="K1542" t="str">
        <x:v>Employee 103775; home branch Birmingham; assigned role Operative Porter | Deployment branch: Birmingham | Actual role: Operative Porter | Jobs: 397936 | Customers: Furniture Sales | Actual hours: 8.5; source records: 1</x:v>
      </x:c>
      <x:c r="L1542" t="str">
        <x:v>Include</x:v>
      </x:c>
      <x:c r="M1542"/>
      <x:c r="N1542"/>
    </x:row>
    <x:row r="1543">
      <x:c r="A1543" t="str">
        <x:v>Lewis Luckman|2026-02-13</x:v>
      </x:c>
      <x:c r="B1543" s="888" t="n">
        <x:v>46066</x:v>
      </x:c>
      <x:c r="C1543" t="str">
        <x:v>Lewis Luckman</x:v>
      </x:c>
      <x:c r="D1543" t="str">
        <x:v>Permanent</x:v>
      </x:c>
      <x:c r="E1543" t="str">
        <x:v>Birmingham</x:v>
      </x:c>
      <x:c r="F1543" t="str">
        <x:v>Operative Porter</x:v>
      </x:c>
      <x:c r="G1543" t="str">
        <x:v>386884S, 399631</x:v>
      </x:c>
      <x:c r="H1543" t="str">
        <x:v>Restore Harrow Green; Wakefield Council</x:v>
      </x:c>
      <x:c r="I1543" s="22" t="n">
        <x:v>19.25</x:v>
      </x:c>
      <x:c r="J1543" t="str">
        <x:v>Worked — 2 records</x:v>
      </x:c>
      <x:c r="K1543" t="str">
        <x:v>Employee 103775; home branch Birmingham; assigned role Operative Porter | Deployment branch: Birmingham, Leeds | Actual role: Operative Porter | Jobs: 386884S, 399631 | Customers: Restore Harrow Green; Wakefield Council | Actual hours: 19.2; source records: 2</x:v>
      </x:c>
      <x:c r="L1543" t="str">
        <x:v>Include</x:v>
      </x:c>
      <x:c r="M1543"/>
      <x:c r="N1543"/>
    </x:row>
    <x:row r="1544">
      <x:c r="A1544" t="str">
        <x:v>Lewis Luckman|2026-02-17</x:v>
      </x:c>
      <x:c r="B1544" s="888" t="n">
        <x:v>46070</x:v>
      </x:c>
      <x:c r="C1544" t="str">
        <x:v>Lewis Luckman</x:v>
      </x:c>
      <x:c r="D1544" t="str">
        <x:v>Permanent</x:v>
      </x:c>
      <x:c r="E1544" t="str">
        <x:v>Birmingham</x:v>
      </x:c>
      <x:c r="F1544" t="str">
        <x:v>Operative Porter</x:v>
      </x:c>
      <x:c r="G1544" t="str">
        <x:v>397778</x:v>
      </x:c>
      <x:c r="H1544" t="str">
        <x:v>HMRC</x:v>
      </x:c>
      <x:c r="I1544" s="22" t="n">
        <x:v>8</x:v>
      </x:c>
      <x:c r="J1544" t="str">
        <x:v>Worked</x:v>
      </x:c>
      <x:c r="K1544" t="str">
        <x:v>Employee 103775; home branch Birmingham; assigned role Operative Porter | Deployment branch: Birmingham | Actual role: Operative Porter | Jobs: 397778 | Customers: HMRC | Actual hours: 8.0; source records: 1</x:v>
      </x:c>
      <x:c r="L1544" t="str">
        <x:v>Include</x:v>
      </x:c>
      <x:c r="M1544"/>
      <x:c r="N1544"/>
    </x:row>
    <x:row r="1545">
      <x:c r="A1545" t="str">
        <x:v>Lewis Luckman|2026-02-18</x:v>
      </x:c>
      <x:c r="B1545" s="888" t="n">
        <x:v>46071</x:v>
      </x:c>
      <x:c r="C1545" t="str">
        <x:v>Lewis Luckman</x:v>
      </x:c>
      <x:c r="D1545" t="str">
        <x:v>Permanent</x:v>
      </x:c>
      <x:c r="E1545" t="str">
        <x:v>Birmingham</x:v>
      </x:c>
      <x:c r="F1545" t="str">
        <x:v>Operative Porter</x:v>
      </x:c>
      <x:c r="G1545" t="str">
        <x:v>400216</x:v>
      </x:c>
      <x:c r="H1545" t="str">
        <x:v>Birmingham City Council</x:v>
      </x:c>
      <x:c r="I1545" s="22" t="n">
        <x:v>8.5</x:v>
      </x:c>
      <x:c r="J1545" t="str">
        <x:v>Worked</x:v>
      </x:c>
      <x:c r="K1545" t="str">
        <x:v>Employee 103775; home branch Birmingham; assigned role Operative Porter | Deployment branch: Birmingham | Actual role: Operative Porter | Jobs: 400216 | Customers: Birmingham City Council | Actual hours: 8.5; source records: 1</x:v>
      </x:c>
      <x:c r="L1545" t="str">
        <x:v>Include</x:v>
      </x:c>
      <x:c r="M1545"/>
      <x:c r="N1545"/>
    </x:row>
    <x:row r="1546">
      <x:c r="A1546" t="str">
        <x:v>Lewis Luckman|2026-02-19</x:v>
      </x:c>
      <x:c r="B1546" s="888" t="n">
        <x:v>46072</x:v>
      </x:c>
      <x:c r="C1546" t="str">
        <x:v>Lewis Luckman</x:v>
      </x:c>
      <x:c r="D1546" t="str">
        <x:v>Permanent</x:v>
      </x:c>
      <x:c r="E1546" t="str">
        <x:v>Birmingham</x:v>
      </x:c>
      <x:c r="F1546" t="str">
        <x:v>Operative Porter</x:v>
      </x:c>
      <x:c r="G1546" t="str">
        <x:v>400216</x:v>
      </x:c>
      <x:c r="H1546" t="str">
        <x:v>Birmingham City Council</x:v>
      </x:c>
      <x:c r="I1546" s="22" t="n">
        <x:v>8.5</x:v>
      </x:c>
      <x:c r="J1546" t="str">
        <x:v>Worked</x:v>
      </x:c>
      <x:c r="K1546" t="str">
        <x:v>Employee 103775; home branch Birmingham; assigned role Operative Porter | Deployment branch: Birmingham | Actual role: Operative Porter | Jobs: 400216 | Customers: Birmingham City Council | Actual hours: 8.5; source records: 1</x:v>
      </x:c>
      <x:c r="L1546" t="str">
        <x:v>Include</x:v>
      </x:c>
      <x:c r="M1546"/>
      <x:c r="N1546"/>
    </x:row>
    <x:row r="1547">
      <x:c r="A1547" t="str">
        <x:v>Lewis Luckman|2026-02-20</x:v>
      </x:c>
      <x:c r="B1547" s="888" t="n">
        <x:v>46073</x:v>
      </x:c>
      <x:c r="C1547" t="str">
        <x:v>Lewis Luckman</x:v>
      </x:c>
      <x:c r="D1547" t="str">
        <x:v>Permanent</x:v>
      </x:c>
      <x:c r="E1547" t="str">
        <x:v>Birmingham</x:v>
      </x:c>
      <x:c r="F1547" t="str">
        <x:v>Operative Porter</x:v>
      </x:c>
      <x:c r="G1547" t="str">
        <x:v>397205</x:v>
      </x:c>
      <x:c r="H1547" t="str">
        <x:v>Midland Heart</x:v>
      </x:c>
      <x:c r="I1547" s="22" t="n">
        <x:v>5.5</x:v>
      </x:c>
      <x:c r="J1547" t="str">
        <x:v>Worked</x:v>
      </x:c>
      <x:c r="K1547" t="str">
        <x:v>Employee 103775; home branch Birmingham; assigned role Operative Porter | Deployment branch: Birmingham | Actual role: Operative Porter | Jobs: 397205 | Customers: Midland Heart | Actual hours: 5.5; source records: 1</x:v>
      </x:c>
      <x:c r="L1547" t="str">
        <x:v>Include</x:v>
      </x:c>
      <x:c r="M1547"/>
      <x:c r="N1547"/>
    </x:row>
    <x:row r="1548">
      <x:c r="A1548" t="str">
        <x:v>Lewis Luckman|2026-02-23</x:v>
      </x:c>
      <x:c r="B1548" s="888" t="n">
        <x:v>46076</x:v>
      </x:c>
      <x:c r="C1548" t="str">
        <x:v>Lewis Luckman</x:v>
      </x:c>
      <x:c r="D1548" t="str">
        <x:v>Permanent</x:v>
      </x:c>
      <x:c r="E1548" t="str">
        <x:v>Birmingham</x:v>
      </x:c>
      <x:c r="F1548" t="str">
        <x:v>Operative Porter</x:v>
      </x:c>
      <x:c r="G1548" t="str">
        <x:v>399714</x:v>
      </x:c>
      <x:c r="H1548" t="str">
        <x:v>Derbyshire Constabulary</x:v>
      </x:c>
      <x:c r="I1548" s="22" t="n">
        <x:v>9.5</x:v>
      </x:c>
      <x:c r="J1548" t="str">
        <x:v>Worked</x:v>
      </x:c>
      <x:c r="K1548" t="str">
        <x:v>Employee 103775; home branch Birmingham; assigned role Operative Porter | Deployment branch: Birmingham | Actual role: Operative Porter | Jobs: 399714 | Customers: Derbyshire Constabulary | Actual hours: 9.5; source records: 1</x:v>
      </x:c>
      <x:c r="L1548" t="str">
        <x:v>Include</x:v>
      </x:c>
      <x:c r="M1548"/>
      <x:c r="N1548"/>
    </x:row>
    <x:row r="1549">
      <x:c r="A1549" t="str">
        <x:v>Lewis Luckman|2026-02-24</x:v>
      </x:c>
      <x:c r="B1549" s="888" t="n">
        <x:v>46077</x:v>
      </x:c>
      <x:c r="C1549" t="str">
        <x:v>Lewis Luckman</x:v>
      </x:c>
      <x:c r="D1549" t="str">
        <x:v>Permanent</x:v>
      </x:c>
      <x:c r="E1549" t="str">
        <x:v>Birmingham</x:v>
      </x:c>
      <x:c r="F1549" t="str">
        <x:v>Operative Porter</x:v>
      </x:c>
      <x:c r="G1549" t="str">
        <x:v>398910</x:v>
      </x:c>
      <x:c r="H1549" t="str">
        <x:v>JLR - eTrackers</x:v>
      </x:c>
      <x:c r="I1549" s="22" t="n">
        <x:v>9.5</x:v>
      </x:c>
      <x:c r="J1549" t="str">
        <x:v>Worked</x:v>
      </x:c>
      <x:c r="K1549" t="str">
        <x:v>Employee 103775; home branch Birmingham; assigned role Operative Porter | Deployment branch: Birmingham | Actual role: Operative Porter | Jobs: 398910 | Customers: JLR - eTrackers | Actual hours: 9.5; source records: 1</x:v>
      </x:c>
      <x:c r="L1549" t="str">
        <x:v>Include</x:v>
      </x:c>
      <x:c r="M1549"/>
      <x:c r="N1549"/>
    </x:row>
    <x:row r="1550">
      <x:c r="A1550" t="str">
        <x:v>Lewis Luckman|2026-02-25</x:v>
      </x:c>
      <x:c r="B1550" s="888" t="n">
        <x:v>46078</x:v>
      </x:c>
      <x:c r="C1550" t="str">
        <x:v>Lewis Luckman</x:v>
      </x:c>
      <x:c r="D1550" t="str">
        <x:v>Permanent</x:v>
      </x:c>
      <x:c r="E1550" t="str">
        <x:v>Birmingham</x:v>
      </x:c>
      <x:c r="F1550" t="str">
        <x:v>Operative Porter</x:v>
      </x:c>
      <x:c r="G1550" t="str">
        <x:v>399714</x:v>
      </x:c>
      <x:c r="H1550" t="str">
        <x:v>Derbyshire Constabulary</x:v>
      </x:c>
      <x:c r="I1550" s="22" t="n">
        <x:v>9.5</x:v>
      </x:c>
      <x:c r="J1550" t="str">
        <x:v>Worked</x:v>
      </x:c>
      <x:c r="K1550" t="str">
        <x:v>Employee 103775; home branch Birmingham; assigned role Operative Porter | Deployment branch: Birmingham | Actual role: Operative Porter | Jobs: 399714 | Customers: Derbyshire Constabulary | Actual hours: 9.5; source records: 1</x:v>
      </x:c>
      <x:c r="L1550" t="str">
        <x:v>Include</x:v>
      </x:c>
      <x:c r="M1550"/>
      <x:c r="N1550"/>
    </x:row>
    <x:row r="1551">
      <x:c r="A1551" t="str">
        <x:v>Lewis Luckman|2026-02-27</x:v>
      </x:c>
      <x:c r="B1551" s="888" t="n">
        <x:v>46080</x:v>
      </x:c>
      <x:c r="C1551" t="str">
        <x:v>Lewis Luckman</x:v>
      </x:c>
      <x:c r="D1551" t="str">
        <x:v>Permanent</x:v>
      </x:c>
      <x:c r="E1551" t="str">
        <x:v>Birmingham</x:v>
      </x:c>
      <x:c r="F1551" t="str">
        <x:v>Operative Porter</x:v>
      </x:c>
      <x:c r="G1551" t="str">
        <x:v>400269</x:v>
      </x:c>
      <x:c r="H1551" t="str">
        <x:v>Herefordshire &amp; Worcestershire Health &amp; Care NHS Trust</x:v>
      </x:c>
      <x:c r="I1551" s="22" t="n">
        <x:v>9</x:v>
      </x:c>
      <x:c r="J1551" t="str">
        <x:v>Worked</x:v>
      </x:c>
      <x:c r="K1551" t="str">
        <x:v>Employee 103775; home branch Birmingham; assigned role Operative Porter | Deployment branch: Birmingham | Actual role: Operative Porter | Jobs: 400269 | Customers: Herefordshire &amp; Worcestershire Health &amp; Care NHS Trust | Actual hours: 9.0; source records: 1</x:v>
      </x:c>
      <x:c r="L1551" t="str">
        <x:v>Include</x:v>
      </x:c>
      <x:c r="M1551"/>
      <x:c r="N1551"/>
    </x:row>
    <x:row r="1552">
      <x:c r="A1552" t="str">
        <x:v>Lewis Wright|2026-02-02</x:v>
      </x:c>
      <x:c r="B1552" s="888" t="n">
        <x:v>46055</x:v>
      </x:c>
      <x:c r="C1552" t="str">
        <x:v>Lewis Wright</x:v>
      </x:c>
      <x:c r="D1552" t="str">
        <x:v>Permanent</x:v>
      </x:c>
      <x:c r="E1552" t="str">
        <x:v>Thurrock</x:v>
      </x:c>
      <x:c r="F1552" t="str">
        <x:v>Warehouse</x:v>
      </x:c>
      <x:c r="G1552" t="str">
        <x:v>363792D</x:v>
      </x:c>
      <x:c r="H1552" t="str">
        <x:v>Thurrock Warehouse</x:v>
      </x:c>
      <x:c r="I1552" s="22" t="n">
        <x:v>8.5</x:v>
      </x:c>
      <x:c r="J1552" t="str">
        <x:v>Worked</x:v>
      </x:c>
      <x:c r="K1552" t="str">
        <x:v>Employee 104675; home branch Thurrock; assigned role Warehouse | Deployment branch: Thurrock | Actual role: Operative Skilled | Jobs: 363792D | Customers: Thurrock Warehouse | Actual hours: 8.5; source records: 1</x:v>
      </x:c>
      <x:c r="L1552" t="str">
        <x:v>Include</x:v>
      </x:c>
      <x:c r="M1552"/>
      <x:c r="N1552"/>
    </x:row>
    <x:row r="1553">
      <x:c r="A1553" t="str">
        <x:v>Lewis Wright|2026-02-03</x:v>
      </x:c>
      <x:c r="B1553" s="888" t="n">
        <x:v>46056</x:v>
      </x:c>
      <x:c r="C1553" t="str">
        <x:v>Lewis Wright</x:v>
      </x:c>
      <x:c r="D1553" t="str">
        <x:v>Permanent</x:v>
      </x:c>
      <x:c r="E1553" t="str">
        <x:v>Thurrock</x:v>
      </x:c>
      <x:c r="F1553" t="str">
        <x:v>Warehouse</x:v>
      </x:c>
      <x:c r="G1553" t="str">
        <x:v>363792D</x:v>
      </x:c>
      <x:c r="H1553" t="str">
        <x:v>Thurrock Warehouse</x:v>
      </x:c>
      <x:c r="I1553" s="22" t="n">
        <x:v>8.5</x:v>
      </x:c>
      <x:c r="J1553" t="str">
        <x:v>Worked</x:v>
      </x:c>
      <x:c r="K1553" t="str">
        <x:v>Employee 104675; home branch Thurrock; assigned role Warehouse | Deployment branch: Thurrock | Actual role: Operative Skilled | Jobs: 363792D | Customers: Thurrock Warehouse | Actual hours: 8.5; source records: 1</x:v>
      </x:c>
      <x:c r="L1553" t="str">
        <x:v>Include</x:v>
      </x:c>
      <x:c r="M1553"/>
      <x:c r="N1553"/>
    </x:row>
    <x:row r="1554">
      <x:c r="A1554" t="str">
        <x:v>Lewis Wright|2026-02-04</x:v>
      </x:c>
      <x:c r="B1554" s="888" t="n">
        <x:v>46057</x:v>
      </x:c>
      <x:c r="C1554" t="str">
        <x:v>Lewis Wright</x:v>
      </x:c>
      <x:c r="D1554" t="str">
        <x:v>Permanent</x:v>
      </x:c>
      <x:c r="E1554" t="str">
        <x:v>Thurrock</x:v>
      </x:c>
      <x:c r="F1554" t="str">
        <x:v>Warehouse</x:v>
      </x:c>
      <x:c r="G1554" t="str">
        <x:v>363792D</x:v>
      </x:c>
      <x:c r="H1554" t="str">
        <x:v>Thurrock Warehouse</x:v>
      </x:c>
      <x:c r="I1554" s="22" t="n">
        <x:v>9</x:v>
      </x:c>
      <x:c r="J1554" t="str">
        <x:v>Worked</x:v>
      </x:c>
      <x:c r="K1554" t="str">
        <x:v>Employee 104675; home branch Thurrock; assigned role Warehouse | Deployment branch: Thurrock | Actual role: Operative Skilled | Jobs: 363792D | Customers: Thurrock Warehouse | Actual hours: 9.0; source records: 1</x:v>
      </x:c>
      <x:c r="L1554" t="str">
        <x:v>Include</x:v>
      </x:c>
      <x:c r="M1554"/>
      <x:c r="N1554"/>
    </x:row>
    <x:row r="1555">
      <x:c r="A1555" t="str">
        <x:v>Lewis Wright|2026-02-05</x:v>
      </x:c>
      <x:c r="B1555" s="888" t="n">
        <x:v>46058</x:v>
      </x:c>
      <x:c r="C1555" t="str">
        <x:v>Lewis Wright</x:v>
      </x:c>
      <x:c r="D1555" t="str">
        <x:v>Permanent</x:v>
      </x:c>
      <x:c r="E1555" t="str">
        <x:v>Thurrock</x:v>
      </x:c>
      <x:c r="F1555" t="str">
        <x:v>Warehouse</x:v>
      </x:c>
      <x:c r="G1555" t="str">
        <x:v>363792D</x:v>
      </x:c>
      <x:c r="H1555" t="str">
        <x:v>Thurrock Warehouse</x:v>
      </x:c>
      <x:c r="I1555" s="22" t="n">
        <x:v>9</x:v>
      </x:c>
      <x:c r="J1555" t="str">
        <x:v>Worked</x:v>
      </x:c>
      <x:c r="K1555" t="str">
        <x:v>Employee 104675; home branch Thurrock; assigned role Warehouse | Deployment branch: Thurrock | Actual role: Operative Skilled | Jobs: 363792D | Customers: Thurrock Warehouse | Actual hours: 9.0; source records: 1</x:v>
      </x:c>
      <x:c r="L1555" t="str">
        <x:v>Include</x:v>
      </x:c>
      <x:c r="M1555"/>
      <x:c r="N1555"/>
    </x:row>
    <x:row r="1556">
      <x:c r="A1556" t="str">
        <x:v>Lewis Wright|2026-02-06</x:v>
      </x:c>
      <x:c r="B1556" s="888" t="n">
        <x:v>46059</x:v>
      </x:c>
      <x:c r="C1556" t="str">
        <x:v>Lewis Wright</x:v>
      </x:c>
      <x:c r="D1556" t="str">
        <x:v>Permanent</x:v>
      </x:c>
      <x:c r="E1556" t="str">
        <x:v>Thurrock</x:v>
      </x:c>
      <x:c r="F1556" t="str">
        <x:v>Warehouse</x:v>
      </x:c>
      <x:c r="G1556" t="str">
        <x:v>363792D</x:v>
      </x:c>
      <x:c r="H1556" t="str">
        <x:v>Thurrock Warehouse</x:v>
      </x:c>
      <x:c r="I1556" s="22" t="n">
        <x:v>9</x:v>
      </x:c>
      <x:c r="J1556" t="str">
        <x:v>Worked</x:v>
      </x:c>
      <x:c r="K1556" t="str">
        <x:v>Employee 104675; home branch Thurrock; assigned role Warehouse | Deployment branch: Thurrock | Actual role: Operative Skilled | Jobs: 363792D | Customers: Thurrock Warehouse | Actual hours: 9.0; source records: 1</x:v>
      </x:c>
      <x:c r="L1556" t="str">
        <x:v>Include</x:v>
      </x:c>
      <x:c r="M1556"/>
      <x:c r="N1556"/>
    </x:row>
    <x:row r="1557">
      <x:c r="A1557" t="str">
        <x:v>Lewis Wright|2026-02-09</x:v>
      </x:c>
      <x:c r="B1557" s="888" t="n">
        <x:v>46062</x:v>
      </x:c>
      <x:c r="C1557" t="str">
        <x:v>Lewis Wright</x:v>
      </x:c>
      <x:c r="D1557" t="str">
        <x:v>Permanent</x:v>
      </x:c>
      <x:c r="E1557" t="str">
        <x:v>Thurrock</x:v>
      </x:c>
      <x:c r="F1557" t="str">
        <x:v>Warehouse</x:v>
      </x:c>
      <x:c r="G1557" t="str">
        <x:v>363792D</x:v>
      </x:c>
      <x:c r="H1557" t="str">
        <x:v>Thurrock Warehouse</x:v>
      </x:c>
      <x:c r="I1557" s="22" t="n">
        <x:v>9</x:v>
      </x:c>
      <x:c r="J1557" t="str">
        <x:v>Worked</x:v>
      </x:c>
      <x:c r="K1557" t="str">
        <x:v>Employee 104675; home branch Thurrock; assigned role Warehouse | Deployment branch: Thurrock | Actual role: Operative Skilled | Jobs: 363792D | Customers: Thurrock Warehouse | Actual hours: 9.0; source records: 1</x:v>
      </x:c>
      <x:c r="L1557" t="str">
        <x:v>Include</x:v>
      </x:c>
      <x:c r="M1557"/>
      <x:c r="N1557"/>
    </x:row>
    <x:row r="1558">
      <x:c r="A1558" t="str">
        <x:v>Lewis Wright|2026-02-10</x:v>
      </x:c>
      <x:c r="B1558" s="888" t="n">
        <x:v>46063</x:v>
      </x:c>
      <x:c r="C1558" t="str">
        <x:v>Lewis Wright</x:v>
      </x:c>
      <x:c r="D1558" t="str">
        <x:v>Permanent</x:v>
      </x:c>
      <x:c r="E1558" t="str">
        <x:v>Thurrock</x:v>
      </x:c>
      <x:c r="F1558" t="str">
        <x:v>Warehouse</x:v>
      </x:c>
      <x:c r="G1558" t="str">
        <x:v>363792D</x:v>
      </x:c>
      <x:c r="H1558" t="str">
        <x:v>Thurrock Warehouse</x:v>
      </x:c>
      <x:c r="I1558" s="22" t="n">
        <x:v>9</x:v>
      </x:c>
      <x:c r="J1558" t="str">
        <x:v>Worked</x:v>
      </x:c>
      <x:c r="K1558" t="str">
        <x:v>Employee 104675; home branch Thurrock; assigned role Warehouse | Deployment branch: Thurrock | Actual role: Operative Skilled | Jobs: 363792D | Customers: Thurrock Warehouse | Actual hours: 9.0; source records: 1</x:v>
      </x:c>
      <x:c r="L1558" t="str">
        <x:v>Include</x:v>
      </x:c>
      <x:c r="M1558"/>
      <x:c r="N1558"/>
    </x:row>
    <x:row r="1559">
      <x:c r="A1559" t="str">
        <x:v>Lewis Wright|2026-02-11</x:v>
      </x:c>
      <x:c r="B1559" s="888" t="n">
        <x:v>46064</x:v>
      </x:c>
      <x:c r="C1559" t="str">
        <x:v>Lewis Wright</x:v>
      </x:c>
      <x:c r="D1559" t="str">
        <x:v>Permanent</x:v>
      </x:c>
      <x:c r="E1559" t="str">
        <x:v>Thurrock</x:v>
      </x:c>
      <x:c r="F1559" t="str">
        <x:v>Warehouse</x:v>
      </x:c>
      <x:c r="G1559" t="str">
        <x:v>363792D</x:v>
      </x:c>
      <x:c r="H1559" t="str">
        <x:v>Thurrock Warehouse</x:v>
      </x:c>
      <x:c r="I1559" s="22" t="n">
        <x:v>8</x:v>
      </x:c>
      <x:c r="J1559" t="str">
        <x:v>Worked</x:v>
      </x:c>
      <x:c r="K1559" t="str">
        <x:v>Employee 104675; home branch Thurrock; assigned role Warehouse | Deployment branch: Thurrock | Actual role: Operative Skilled | Jobs: 363792D | Customers: Thurrock Warehouse | Actual hours: 8.0; source records: 1</x:v>
      </x:c>
      <x:c r="L1559" t="str">
        <x:v>Include</x:v>
      </x:c>
      <x:c r="M1559"/>
      <x:c r="N1559"/>
    </x:row>
    <x:row r="1560">
      <x:c r="A1560" t="str">
        <x:v>Lewis Wright|2026-02-12</x:v>
      </x:c>
      <x:c r="B1560" s="888" t="n">
        <x:v>46065</x:v>
      </x:c>
      <x:c r="C1560" t="str">
        <x:v>Lewis Wright</x:v>
      </x:c>
      <x:c r="D1560" t="str">
        <x:v>Permanent</x:v>
      </x:c>
      <x:c r="E1560" t="str">
        <x:v>Thurrock</x:v>
      </x:c>
      <x:c r="F1560" t="str">
        <x:v>Warehouse</x:v>
      </x:c>
      <x:c r="G1560" t="str">
        <x:v>363792D</x:v>
      </x:c>
      <x:c r="H1560" t="str">
        <x:v>Thurrock Warehouse</x:v>
      </x:c>
      <x:c r="I1560" s="22" t="n">
        <x:v>9</x:v>
      </x:c>
      <x:c r="J1560" t="str">
        <x:v>Worked</x:v>
      </x:c>
      <x:c r="K1560" t="str">
        <x:v>Employee 104675; home branch Thurrock; assigned role Warehouse | Deployment branch: Thurrock | Actual role: Operative Skilled | Jobs: 363792D | Customers: Thurrock Warehouse | Actual hours: 9.0; source records: 1</x:v>
      </x:c>
      <x:c r="L1560" t="str">
        <x:v>Include</x:v>
      </x:c>
      <x:c r="M1560"/>
      <x:c r="N1560"/>
    </x:row>
    <x:row r="1561">
      <x:c r="A1561" t="str">
        <x:v>Lewis Wright|2026-02-13</x:v>
      </x:c>
      <x:c r="B1561" s="888" t="n">
        <x:v>46066</x:v>
      </x:c>
      <x:c r="C1561" t="str">
        <x:v>Lewis Wright</x:v>
      </x:c>
      <x:c r="D1561" t="str">
        <x:v>Permanent</x:v>
      </x:c>
      <x:c r="E1561" t="str">
        <x:v>Thurrock</x:v>
      </x:c>
      <x:c r="F1561" t="str">
        <x:v>Warehouse</x:v>
      </x:c>
      <x:c r="G1561" t="str">
        <x:v>363792D</x:v>
      </x:c>
      <x:c r="H1561" t="str">
        <x:v>Thurrock Warehouse</x:v>
      </x:c>
      <x:c r="I1561" s="22" t="n">
        <x:v>9</x:v>
      </x:c>
      <x:c r="J1561" t="str">
        <x:v>Worked</x:v>
      </x:c>
      <x:c r="K1561" t="str">
        <x:v>Employee 104675; home branch Thurrock; assigned role Warehouse | Deployment branch: Thurrock | Actual role: Operative Skilled | Jobs: 363792D | Customers: Thurrock Warehouse | Actual hours: 9.0; source records: 1</x:v>
      </x:c>
      <x:c r="L1561" t="str">
        <x:v>Include</x:v>
      </x:c>
      <x:c r="M1561"/>
      <x:c r="N1561"/>
    </x:row>
    <x:row r="1562">
      <x:c r="A1562" t="str">
        <x:v>Lewis Wright|2026-02-16</x:v>
      </x:c>
      <x:c r="B1562" s="888" t="n">
        <x:v>46069</x:v>
      </x:c>
      <x:c r="C1562" t="str">
        <x:v>Lewis Wright</x:v>
      </x:c>
      <x:c r="D1562" t="str">
        <x:v>Permanent</x:v>
      </x:c>
      <x:c r="E1562" t="str">
        <x:v>Thurrock</x:v>
      </x:c>
      <x:c r="F1562" t="str">
        <x:v>Warehouse</x:v>
      </x:c>
      <x:c r="G1562" t="str">
        <x:v>363792D</x:v>
      </x:c>
      <x:c r="H1562" t="str">
        <x:v>Thurrock Warehouse</x:v>
      </x:c>
      <x:c r="I1562" s="22" t="n">
        <x:v>9</x:v>
      </x:c>
      <x:c r="J1562" t="str">
        <x:v>Worked</x:v>
      </x:c>
      <x:c r="K1562" t="str">
        <x:v>Employee 104675; home branch Thurrock; assigned role Warehouse | Deployment branch: Thurrock | Actual role: Operative Skilled | Jobs: 363792D | Customers: Thurrock Warehouse | Actual hours: 9.0; source records: 1</x:v>
      </x:c>
      <x:c r="L1562" t="str">
        <x:v>Include</x:v>
      </x:c>
      <x:c r="M1562"/>
      <x:c r="N1562"/>
    </x:row>
    <x:row r="1563">
      <x:c r="A1563" t="str">
        <x:v>Lewis Wright|2026-02-17</x:v>
      </x:c>
      <x:c r="B1563" s="888" t="n">
        <x:v>46070</x:v>
      </x:c>
      <x:c r="C1563" t="str">
        <x:v>Lewis Wright</x:v>
      </x:c>
      <x:c r="D1563" t="str">
        <x:v>Permanent</x:v>
      </x:c>
      <x:c r="E1563" t="str">
        <x:v>Thurrock</x:v>
      </x:c>
      <x:c r="F1563" t="str">
        <x:v>Warehouse</x:v>
      </x:c>
      <x:c r="G1563" t="str">
        <x:v>363792D</x:v>
      </x:c>
      <x:c r="H1563" t="str">
        <x:v>Thurrock Warehouse</x:v>
      </x:c>
      <x:c r="I1563" s="22" t="n">
        <x:v>9</x:v>
      </x:c>
      <x:c r="J1563" t="str">
        <x:v>Worked</x:v>
      </x:c>
      <x:c r="K1563" t="str">
        <x:v>Employee 104675; home branch Thurrock; assigned role Warehouse | Deployment branch: Thurrock | Actual role: Operative Skilled | Jobs: 363792D | Customers: Thurrock Warehouse | Actual hours: 9.0; source records: 1</x:v>
      </x:c>
      <x:c r="L1563" t="str">
        <x:v>Include</x:v>
      </x:c>
      <x:c r="M1563"/>
      <x:c r="N1563"/>
    </x:row>
    <x:row r="1564">
      <x:c r="A1564" t="str">
        <x:v>Lewis Wright|2026-02-19</x:v>
      </x:c>
      <x:c r="B1564" s="888" t="n">
        <x:v>46072</x:v>
      </x:c>
      <x:c r="C1564" t="str">
        <x:v>Lewis Wright</x:v>
      </x:c>
      <x:c r="D1564" t="str">
        <x:v>Permanent</x:v>
      </x:c>
      <x:c r="E1564" t="str">
        <x:v>Thurrock</x:v>
      </x:c>
      <x:c r="F1564" t="str">
        <x:v>Warehouse</x:v>
      </x:c>
      <x:c r="G1564" t="str">
        <x:v>363792D</x:v>
      </x:c>
      <x:c r="H1564" t="str">
        <x:v>Thurrock Warehouse</x:v>
      </x:c>
      <x:c r="I1564" s="22" t="n">
        <x:v>9</x:v>
      </x:c>
      <x:c r="J1564" t="str">
        <x:v>Worked</x:v>
      </x:c>
      <x:c r="K1564" t="str">
        <x:v>Employee 104675; home branch Thurrock; assigned role Warehouse | Deployment branch: Thurrock | Actual role: Operative Skilled | Jobs: 363792D | Customers: Thurrock Warehouse | Actual hours: 9.0; source records: 1</x:v>
      </x:c>
      <x:c r="L1564" t="str">
        <x:v>Include</x:v>
      </x:c>
      <x:c r="M1564"/>
      <x:c r="N1564"/>
    </x:row>
    <x:row r="1565">
      <x:c r="A1565" t="str">
        <x:v>Lewis Wright|2026-02-20</x:v>
      </x:c>
      <x:c r="B1565" s="888" t="n">
        <x:v>46073</x:v>
      </x:c>
      <x:c r="C1565" t="str">
        <x:v>Lewis Wright</x:v>
      </x:c>
      <x:c r="D1565" t="str">
        <x:v>Permanent</x:v>
      </x:c>
      <x:c r="E1565" t="str">
        <x:v>Thurrock</x:v>
      </x:c>
      <x:c r="F1565" t="str">
        <x:v>Warehouse</x:v>
      </x:c>
      <x:c r="G1565" t="str">
        <x:v>363792D</x:v>
      </x:c>
      <x:c r="H1565" t="str">
        <x:v>Thurrock Warehouse</x:v>
      </x:c>
      <x:c r="I1565" s="22" t="n">
        <x:v>9</x:v>
      </x:c>
      <x:c r="J1565" t="str">
        <x:v>Worked</x:v>
      </x:c>
      <x:c r="K1565" t="str">
        <x:v>Employee 104675; home branch Thurrock; assigned role Warehouse | Deployment branch: Thurrock | Actual role: Operative Skilled | Jobs: 363792D | Customers: Thurrock Warehouse | Actual hours: 9.0; source records: 1</x:v>
      </x:c>
      <x:c r="L1565" t="str">
        <x:v>Include</x:v>
      </x:c>
      <x:c r="M1565"/>
      <x:c r="N1565"/>
    </x:row>
    <x:row r="1566">
      <x:c r="A1566" t="str">
        <x:v>Lewis Wright|2026-02-23</x:v>
      </x:c>
      <x:c r="B1566" s="888" t="n">
        <x:v>46076</x:v>
      </x:c>
      <x:c r="C1566" t="str">
        <x:v>Lewis Wright</x:v>
      </x:c>
      <x:c r="D1566" t="str">
        <x:v>Permanent</x:v>
      </x:c>
      <x:c r="E1566" t="str">
        <x:v>Thurrock</x:v>
      </x:c>
      <x:c r="F1566" t="str">
        <x:v>Warehouse</x:v>
      </x:c>
      <x:c r="G1566" t="str">
        <x:v>363792D</x:v>
      </x:c>
      <x:c r="H1566" t="str">
        <x:v>Thurrock Warehouse</x:v>
      </x:c>
      <x:c r="I1566" s="22" t="n">
        <x:v>9</x:v>
      </x:c>
      <x:c r="J1566" t="str">
        <x:v>Worked</x:v>
      </x:c>
      <x:c r="K1566" t="str">
        <x:v>Employee 104675; home branch Thurrock; assigned role Warehouse | Deployment branch: Thurrock | Actual role: Operative Skilled | Jobs: 363792D | Customers: Thurrock Warehouse | Actual hours: 9.0; source records: 1</x:v>
      </x:c>
      <x:c r="L1566" t="str">
        <x:v>Include</x:v>
      </x:c>
      <x:c r="M1566"/>
      <x:c r="N1566"/>
    </x:row>
    <x:row r="1567">
      <x:c r="A1567" t="str">
        <x:v>Lewis Wright|2026-02-24</x:v>
      </x:c>
      <x:c r="B1567" s="888" t="n">
        <x:v>46077</x:v>
      </x:c>
      <x:c r="C1567" t="str">
        <x:v>Lewis Wright</x:v>
      </x:c>
      <x:c r="D1567" t="str">
        <x:v>Permanent</x:v>
      </x:c>
      <x:c r="E1567" t="str">
        <x:v>Thurrock</x:v>
      </x:c>
      <x:c r="F1567" t="str">
        <x:v>Warehouse</x:v>
      </x:c>
      <x:c r="G1567" t="str">
        <x:v>363792D</x:v>
      </x:c>
      <x:c r="H1567" t="str">
        <x:v>Thurrock Warehouse</x:v>
      </x:c>
      <x:c r="I1567" s="22" t="n">
        <x:v>9</x:v>
      </x:c>
      <x:c r="J1567" t="str">
        <x:v>Worked</x:v>
      </x:c>
      <x:c r="K1567" t="str">
        <x:v>Employee 104675; home branch Thurrock; assigned role Warehouse | Deployment branch: Thurrock | Actual role: Operative Skilled | Jobs: 363792D | Customers: Thurrock Warehouse | Actual hours: 9.0; source records: 1</x:v>
      </x:c>
      <x:c r="L1567" t="str">
        <x:v>Include</x:v>
      </x:c>
      <x:c r="M1567"/>
      <x:c r="N1567"/>
    </x:row>
    <x:row r="1568">
      <x:c r="A1568" t="str">
        <x:v>Lewis Wright|2026-02-25</x:v>
      </x:c>
      <x:c r="B1568" s="888" t="n">
        <x:v>46078</x:v>
      </x:c>
      <x:c r="C1568" t="str">
        <x:v>Lewis Wright</x:v>
      </x:c>
      <x:c r="D1568" t="str">
        <x:v>Permanent</x:v>
      </x:c>
      <x:c r="E1568" t="str">
        <x:v>Thurrock</x:v>
      </x:c>
      <x:c r="F1568" t="str">
        <x:v>Warehouse</x:v>
      </x:c>
      <x:c r="G1568" t="str">
        <x:v>363792D</x:v>
      </x:c>
      <x:c r="H1568" t="str">
        <x:v>Thurrock Warehouse</x:v>
      </x:c>
      <x:c r="I1568" s="22" t="n">
        <x:v>9</x:v>
      </x:c>
      <x:c r="J1568" t="str">
        <x:v>Worked</x:v>
      </x:c>
      <x:c r="K1568" t="str">
        <x:v>Employee 104675; home branch Thurrock; assigned role Warehouse | Deployment branch: Thurrock | Actual role: Operative Skilled | Jobs: 363792D | Customers: Thurrock Warehouse | Actual hours: 9.0; source records: 1</x:v>
      </x:c>
      <x:c r="L1568" t="str">
        <x:v>Include</x:v>
      </x:c>
      <x:c r="M1568"/>
      <x:c r="N1568"/>
    </x:row>
    <x:row r="1569">
      <x:c r="A1569" t="str">
        <x:v>Lewis Wright|2026-02-26</x:v>
      </x:c>
      <x:c r="B1569" s="888" t="n">
        <x:v>46079</x:v>
      </x:c>
      <x:c r="C1569" t="str">
        <x:v>Lewis Wright</x:v>
      </x:c>
      <x:c r="D1569" t="str">
        <x:v>Permanent</x:v>
      </x:c>
      <x:c r="E1569" t="str">
        <x:v>Thurrock</x:v>
      </x:c>
      <x:c r="F1569" t="str">
        <x:v>Warehouse</x:v>
      </x:c>
      <x:c r="G1569" t="str">
        <x:v>363792D</x:v>
      </x:c>
      <x:c r="H1569" t="str">
        <x:v>Thurrock Warehouse</x:v>
      </x:c>
      <x:c r="I1569" s="22" t="n">
        <x:v>9</x:v>
      </x:c>
      <x:c r="J1569" t="str">
        <x:v>Worked</x:v>
      </x:c>
      <x:c r="K1569" t="str">
        <x:v>Employee 104675; home branch Thurrock; assigned role Warehouse | Deployment branch: Thurrock | Actual role: Operative Skilled | Jobs: 363792D | Customers: Thurrock Warehouse | Actual hours: 9.0; source records: 1</x:v>
      </x:c>
      <x:c r="L1569" t="str">
        <x:v>Include</x:v>
      </x:c>
      <x:c r="M1569"/>
      <x:c r="N1569"/>
    </x:row>
    <x:row r="1570">
      <x:c r="A1570" t="str">
        <x:v>Luke Nolan|2026-02-03</x:v>
      </x:c>
      <x:c r="B1570" s="888" t="n">
        <x:v>46056</x:v>
      </x:c>
      <x:c r="C1570" t="str">
        <x:v>Luke Nolan</x:v>
      </x:c>
      <x:c r="D1570" t="str">
        <x:v>Permanent</x:v>
      </x:c>
      <x:c r="E1570" t="str">
        <x:v>Manchester</x:v>
      </x:c>
      <x:c r="F1570" t="str">
        <x:v>Operative Porter</x:v>
      </x:c>
      <x:c r="G1570" t="str">
        <x:v>394768, 398317A</x:v>
      </x:c>
      <x:c r="H1570" t="str">
        <x:v>EMCOR UK - UKHSA; Restore Harrow Green</x:v>
      </x:c>
      <x:c r="I1570" s="22" t="n">
        <x:v>19</x:v>
      </x:c>
      <x:c r="J1570" t="str">
        <x:v>Worked — 2 records</x:v>
      </x:c>
      <x:c r="K1570" t="str">
        <x:v>Employee 104625; home branch Manchester; assigned role Operative Porter | Deployment branch: Birmingham, Manchester | Actual role: Operative Porter | Jobs: 394768, 398317A | Customers: EMCOR UK - UKHSA; Restore Harrow Green | Actual hours: 19.0; source records: 2</x:v>
      </x:c>
      <x:c r="L1570" t="str">
        <x:v>Include</x:v>
      </x:c>
      <x:c r="M1570"/>
      <x:c r="N1570"/>
    </x:row>
    <x:row r="1571">
      <x:c r="A1571" t="str">
        <x:v>Luke Nolan|2026-02-04</x:v>
      </x:c>
      <x:c r="B1571" s="888" t="n">
        <x:v>46057</x:v>
      </x:c>
      <x:c r="C1571" t="str">
        <x:v>Luke Nolan</x:v>
      </x:c>
      <x:c r="D1571" t="str">
        <x:v>Permanent</x:v>
      </x:c>
      <x:c r="E1571" t="str">
        <x:v>Manchester</x:v>
      </x:c>
      <x:c r="F1571" t="str">
        <x:v>Operative Porter</x:v>
      </x:c>
      <x:c r="G1571" t="str">
        <x:v>398317A</x:v>
      </x:c>
      <x:c r="H1571" t="str">
        <x:v>Restore Harrow Green</x:v>
      </x:c>
      <x:c r="I1571" s="22" t="n">
        <x:v>8</x:v>
      </x:c>
      <x:c r="J1571" t="str">
        <x:v>Worked</x:v>
      </x:c>
      <x:c r="K1571" t="str">
        <x:v>Employee 104625; home branch Manchester; assigned role Operative Porter | Deployment branch: Manchester | Actual role: Operative Porter | Jobs: 398317A | Customers: Restore Harrow Green | Actual hours: 8.0; source records: 1</x:v>
      </x:c>
      <x:c r="L1571" t="str">
        <x:v>Include</x:v>
      </x:c>
      <x:c r="M1571"/>
      <x:c r="N1571"/>
    </x:row>
    <x:row r="1572">
      <x:c r="A1572" t="str">
        <x:v>Luke Nolan|2026-02-05</x:v>
      </x:c>
      <x:c r="B1572" s="888" t="n">
        <x:v>46058</x:v>
      </x:c>
      <x:c r="C1572" t="str">
        <x:v>Luke Nolan</x:v>
      </x:c>
      <x:c r="D1572" t="str">
        <x:v>Permanent</x:v>
      </x:c>
      <x:c r="E1572" t="str">
        <x:v>Manchester</x:v>
      </x:c>
      <x:c r="F1572" t="str">
        <x:v>Operative Porter</x:v>
      </x:c>
      <x:c r="G1572" t="str">
        <x:v>399165, 400083, 398317A</x:v>
      </x:c>
      <x:c r="H1572" t="str">
        <x:v>Cheshire Police; Midland Heart Limited; Restore Harrow Green</x:v>
      </x:c>
      <x:c r="I1572" s="22" t="n">
        <x:v>18.98</x:v>
      </x:c>
      <x:c r="J1572" t="str">
        <x:v>Worked — 3 records</x:v>
      </x:c>
      <x:c r="K1572" t="str">
        <x:v>Employee 104625; home branch Manchester; assigned role Operative Porter | Deployment branch: Birmingham, Manchester | Actual role: Operative Porter | Jobs: 399165, 400083, 398317A | Customers: Cheshire Police; Midland Heart Limited; Restore Harrow Green | Actual hours: 19.0; source records: 3</x:v>
      </x:c>
      <x:c r="L1572" t="str">
        <x:v>Include</x:v>
      </x:c>
      <x:c r="M1572"/>
      <x:c r="N1572"/>
    </x:row>
    <x:row r="1573">
      <x:c r="A1573" t="str">
        <x:v>Luke Nolan|2026-02-06</x:v>
      </x:c>
      <x:c r="B1573" s="888" t="n">
        <x:v>46059</x:v>
      </x:c>
      <x:c r="C1573" t="str">
        <x:v>Luke Nolan</x:v>
      </x:c>
      <x:c r="D1573" t="str">
        <x:v>Permanent</x:v>
      </x:c>
      <x:c r="E1573" t="str">
        <x:v>Manchester</x:v>
      </x:c>
      <x:c r="F1573" t="str">
        <x:v>Operative Porter</x:v>
      </x:c>
      <x:c r="G1573" t="str">
        <x:v>396654</x:v>
      </x:c>
      <x:c r="H1573" t="str">
        <x:v>K3 Business Technology Group</x:v>
      </x:c>
      <x:c r="I1573" s="22" t="n">
        <x:v>9</x:v>
      </x:c>
      <x:c r="J1573" t="str">
        <x:v>Worked</x:v>
      </x:c>
      <x:c r="K1573" t="str">
        <x:v>Employee 104625; home branch Manchester; assigned role Operative Porter | Deployment branch: Manchester | Actual role: Operative Porter | Jobs: 396654 | Customers: K3 Business Technology Group | Actual hours: 9.0; source records: 1</x:v>
      </x:c>
      <x:c r="L1573" t="str">
        <x:v>Include</x:v>
      </x:c>
      <x:c r="M1573"/>
      <x:c r="N1573"/>
    </x:row>
    <x:row r="1574">
      <x:c r="A1574" t="str">
        <x:v>Luke Nolan|2026-02-09</x:v>
      </x:c>
      <x:c r="B1574" s="888" t="n">
        <x:v>46062</x:v>
      </x:c>
      <x:c r="C1574" t="str">
        <x:v>Luke Nolan</x:v>
      </x:c>
      <x:c r="D1574" t="str">
        <x:v>Permanent</x:v>
      </x:c>
      <x:c r="E1574" t="str">
        <x:v>Manchester</x:v>
      </x:c>
      <x:c r="F1574" t="str">
        <x:v>Operative Porter</x:v>
      </x:c>
      <x:c r="G1574" t="str">
        <x:v>399818</x:v>
      </x:c>
      <x:c r="H1574" t="str">
        <x:v>National Waterfront Museum</x:v>
      </x:c>
      <x:c r="I1574" s="22" t="n">
        <x:v>10</x:v>
      </x:c>
      <x:c r="J1574" t="str">
        <x:v>Worked</x:v>
      </x:c>
      <x:c r="K1574" t="str">
        <x:v>Employee 104625; home branch Manchester; assigned role Operative Porter | Deployment branch: Manchester | Actual role: Operative Porter | Jobs: 399818 | Customers: National Waterfront Museum | Actual hours: 10.0; source records: 1</x:v>
      </x:c>
      <x:c r="L1574" t="str">
        <x:v>Include</x:v>
      </x:c>
      <x:c r="M1574"/>
      <x:c r="N1574"/>
    </x:row>
    <x:row r="1575">
      <x:c r="A1575" t="str">
        <x:v>Luke Nolan|2026-02-10</x:v>
      </x:c>
      <x:c r="B1575" s="888" t="n">
        <x:v>46063</x:v>
      </x:c>
      <x:c r="C1575" t="str">
        <x:v>Luke Nolan</x:v>
      </x:c>
      <x:c r="D1575" t="str">
        <x:v>Permanent</x:v>
      </x:c>
      <x:c r="E1575" t="str">
        <x:v>Manchester</x:v>
      </x:c>
      <x:c r="F1575" t="str">
        <x:v>Operative Porter</x:v>
      </x:c>
      <x:c r="G1575" t="str">
        <x:v>399818</x:v>
      </x:c>
      <x:c r="H1575" t="str">
        <x:v>National Waterfront Museum</x:v>
      </x:c>
      <x:c r="I1575" s="22" t="n">
        <x:v>8.25</x:v>
      </x:c>
      <x:c r="J1575" t="str">
        <x:v>Worked</x:v>
      </x:c>
      <x:c r="K1575" t="str">
        <x:v>Employee 104625; home branch Manchester; assigned role Operative Porter | Deployment branch: Manchester | Actual role: Operative Porter | Jobs: 399818 | Customers: National Waterfront Museum | Actual hours: 8.2; source records: 1</x:v>
      </x:c>
      <x:c r="L1575" t="str">
        <x:v>Include</x:v>
      </x:c>
      <x:c r="M1575"/>
      <x:c r="N1575"/>
    </x:row>
    <x:row r="1576">
      <x:c r="A1576" t="str">
        <x:v>Luke Nolan|2026-02-11</x:v>
      </x:c>
      <x:c r="B1576" s="888" t="n">
        <x:v>46064</x:v>
      </x:c>
      <x:c r="C1576" t="str">
        <x:v>Luke Nolan</x:v>
      </x:c>
      <x:c r="D1576" t="str">
        <x:v>Permanent</x:v>
      </x:c>
      <x:c r="E1576" t="str">
        <x:v>Manchester</x:v>
      </x:c>
      <x:c r="F1576" t="str">
        <x:v>Operative Porter</x:v>
      </x:c>
      <x:c r="G1576" t="str">
        <x:v>399818</x:v>
      </x:c>
      <x:c r="H1576" t="str">
        <x:v>National Waterfront Museum</x:v>
      </x:c>
      <x:c r="I1576" s="22" t="n">
        <x:v>8.25</x:v>
      </x:c>
      <x:c r="J1576" t="str">
        <x:v>Worked</x:v>
      </x:c>
      <x:c r="K1576" t="str">
        <x:v>Employee 104625; home branch Manchester; assigned role Operative Porter | Deployment branch: Manchester | Actual role: Operative Porter | Jobs: 399818 | Customers: National Waterfront Museum | Actual hours: 8.2; source records: 1</x:v>
      </x:c>
      <x:c r="L1576" t="str">
        <x:v>Include</x:v>
      </x:c>
      <x:c r="M1576"/>
      <x:c r="N1576"/>
    </x:row>
    <x:row r="1577">
      <x:c r="A1577" t="str">
        <x:v>Luke Nolan|2026-02-12</x:v>
      </x:c>
      <x:c r="B1577" s="888" t="n">
        <x:v>46065</x:v>
      </x:c>
      <x:c r="C1577" t="str">
        <x:v>Luke Nolan</x:v>
      </x:c>
      <x:c r="D1577" t="str">
        <x:v>Permanent</x:v>
      </x:c>
      <x:c r="E1577" t="str">
        <x:v>Manchester</x:v>
      </x:c>
      <x:c r="F1577" t="str">
        <x:v>Operative Porter</x:v>
      </x:c>
      <x:c r="G1577" t="str">
        <x:v>399818</x:v>
      </x:c>
      <x:c r="H1577" t="str">
        <x:v>National Waterfront Museum</x:v>
      </x:c>
      <x:c r="I1577" s="22" t="n">
        <x:v>7.75</x:v>
      </x:c>
      <x:c r="J1577" t="str">
        <x:v>Worked</x:v>
      </x:c>
      <x:c r="K1577" t="str">
        <x:v>Employee 104625; home branch Manchester; assigned role Operative Porter | Deployment branch: Manchester | Actual role: Operative Porter | Jobs: 399818 | Customers: National Waterfront Museum | Actual hours: 7.8; source records: 1</x:v>
      </x:c>
      <x:c r="L1577" t="str">
        <x:v>Include</x:v>
      </x:c>
      <x:c r="M1577"/>
      <x:c r="N1577"/>
    </x:row>
    <x:row r="1578">
      <x:c r="A1578" t="str">
        <x:v>Luke Nolan|2026-02-13</x:v>
      </x:c>
      <x:c r="B1578" s="888" t="n">
        <x:v>46066</x:v>
      </x:c>
      <x:c r="C1578" t="str">
        <x:v>Luke Nolan</x:v>
      </x:c>
      <x:c r="D1578" t="str">
        <x:v>Permanent</x:v>
      </x:c>
      <x:c r="E1578" t="str">
        <x:v>Manchester</x:v>
      </x:c>
      <x:c r="F1578" t="str">
        <x:v>Operative Porter</x:v>
      </x:c>
      <x:c r="G1578" t="str">
        <x:v>399818</x:v>
      </x:c>
      <x:c r="H1578" t="str">
        <x:v>National Waterfront Museum</x:v>
      </x:c>
      <x:c r="I1578" s="22" t="n">
        <x:v>7.75</x:v>
      </x:c>
      <x:c r="J1578" t="str">
        <x:v>Worked</x:v>
      </x:c>
      <x:c r="K1578" t="str">
        <x:v>Employee 104625; home branch Manchester; assigned role Operative Porter | Deployment branch: Manchester | Actual role: Operative Porter | Jobs: 399818 | Customers: National Waterfront Museum | Actual hours: 7.8; source records: 1</x:v>
      </x:c>
      <x:c r="L1578" t="str">
        <x:v>Include</x:v>
      </x:c>
      <x:c r="M1578"/>
      <x:c r="N1578"/>
    </x:row>
    <x:row r="1579">
      <x:c r="A1579" t="str">
        <x:v>Luke Nolan|2026-02-16</x:v>
      </x:c>
      <x:c r="B1579" s="888" t="n">
        <x:v>46069</x:v>
      </x:c>
      <x:c r="C1579" t="str">
        <x:v>Luke Nolan</x:v>
      </x:c>
      <x:c r="D1579" t="str">
        <x:v>Permanent</x:v>
      </x:c>
      <x:c r="E1579" t="str">
        <x:v>Manchester</x:v>
      </x:c>
      <x:c r="F1579" t="str">
        <x:v>Operative Porter</x:v>
      </x:c>
      <x:c r="G1579" t="str">
        <x:v>399818</x:v>
      </x:c>
      <x:c r="H1579" t="str">
        <x:v>National Waterfront Museum</x:v>
      </x:c>
      <x:c r="I1579" s="22" t="n">
        <x:v>9.5</x:v>
      </x:c>
      <x:c r="J1579" t="str">
        <x:v>Worked</x:v>
      </x:c>
      <x:c r="K1579" t="str">
        <x:v>Employee 104625; home branch Manchester; assigned role Operative Porter | Deployment branch: Manchester | Actual role: Operative Porter | Jobs: 399818 | Customers: National Waterfront Museum | Actual hours: 9.5; source records: 1</x:v>
      </x:c>
      <x:c r="L1579" t="str">
        <x:v>Include</x:v>
      </x:c>
      <x:c r="M1579"/>
      <x:c r="N1579"/>
    </x:row>
    <x:row r="1580">
      <x:c r="A1580" t="str">
        <x:v>Luke Nolan|2026-02-17</x:v>
      </x:c>
      <x:c r="B1580" s="888" t="n">
        <x:v>46070</x:v>
      </x:c>
      <x:c r="C1580" t="str">
        <x:v>Luke Nolan</x:v>
      </x:c>
      <x:c r="D1580" t="str">
        <x:v>Permanent</x:v>
      </x:c>
      <x:c r="E1580" t="str">
        <x:v>Manchester</x:v>
      </x:c>
      <x:c r="F1580" t="str">
        <x:v>Operative Porter</x:v>
      </x:c>
      <x:c r="G1580" t="str">
        <x:v>399818</x:v>
      </x:c>
      <x:c r="H1580" t="str">
        <x:v>National Waterfront Museum</x:v>
      </x:c>
      <x:c r="I1580" s="22" t="n">
        <x:v>8.25</x:v>
      </x:c>
      <x:c r="J1580" t="str">
        <x:v>Worked</x:v>
      </x:c>
      <x:c r="K1580" t="str">
        <x:v>Employee 104625; home branch Manchester; assigned role Operative Porter | Deployment branch: Manchester | Actual role: Operative Porter | Jobs: 399818 | Customers: National Waterfront Museum | Actual hours: 8.2; source records: 1</x:v>
      </x:c>
      <x:c r="L1580" t="str">
        <x:v>Include</x:v>
      </x:c>
      <x:c r="M1580"/>
      <x:c r="N1580"/>
    </x:row>
    <x:row r="1581">
      <x:c r="A1581" t="str">
        <x:v>Luke Nolan|2026-02-18</x:v>
      </x:c>
      <x:c r="B1581" s="888" t="n">
        <x:v>46071</x:v>
      </x:c>
      <x:c r="C1581" t="str">
        <x:v>Luke Nolan</x:v>
      </x:c>
      <x:c r="D1581" t="str">
        <x:v>Permanent</x:v>
      </x:c>
      <x:c r="E1581" t="str">
        <x:v>Manchester</x:v>
      </x:c>
      <x:c r="F1581" t="str">
        <x:v>Operative Porter</x:v>
      </x:c>
      <x:c r="G1581" t="str">
        <x:v>399818</x:v>
      </x:c>
      <x:c r="H1581" t="str">
        <x:v>National Waterfront Museum</x:v>
      </x:c>
      <x:c r="I1581" s="22" t="n">
        <x:v>8.75</x:v>
      </x:c>
      <x:c r="J1581" t="str">
        <x:v>Worked</x:v>
      </x:c>
      <x:c r="K1581" t="str">
        <x:v>Employee 104625; home branch Manchester; assigned role Operative Porter | Deployment branch: Manchester | Actual role: Operative Porter | Jobs: 399818 | Customers: National Waterfront Museum | Actual hours: 8.8; source records: 1</x:v>
      </x:c>
      <x:c r="L1581" t="str">
        <x:v>Include</x:v>
      </x:c>
      <x:c r="M1581"/>
      <x:c r="N1581"/>
    </x:row>
    <x:row r="1582">
      <x:c r="A1582" t="str">
        <x:v>Luke Nolan|2026-02-19</x:v>
      </x:c>
      <x:c r="B1582" s="888" t="n">
        <x:v>46072</x:v>
      </x:c>
      <x:c r="C1582" t="str">
        <x:v>Luke Nolan</x:v>
      </x:c>
      <x:c r="D1582" t="str">
        <x:v>Permanent</x:v>
      </x:c>
      <x:c r="E1582" t="str">
        <x:v>Manchester</x:v>
      </x:c>
      <x:c r="F1582" t="str">
        <x:v>Operative Porter</x:v>
      </x:c>
      <x:c r="G1582" t="str">
        <x:v>399818</x:v>
      </x:c>
      <x:c r="H1582" t="str">
        <x:v>National Waterfront Museum</x:v>
      </x:c>
      <x:c r="I1582" s="22" t="n">
        <x:v>8.25</x:v>
      </x:c>
      <x:c r="J1582" t="str">
        <x:v>Worked</x:v>
      </x:c>
      <x:c r="K1582" t="str">
        <x:v>Employee 104625; home branch Manchester; assigned role Operative Porter | Deployment branch: Manchester | Actual role: Operative Porter | Jobs: 399818 | Customers: National Waterfront Museum | Actual hours: 8.2; source records: 1</x:v>
      </x:c>
      <x:c r="L1582" t="str">
        <x:v>Include</x:v>
      </x:c>
      <x:c r="M1582"/>
      <x:c r="N1582"/>
    </x:row>
    <x:row r="1583">
      <x:c r="A1583" t="str">
        <x:v>Luke Nolan|2026-02-20</x:v>
      </x:c>
      <x:c r="B1583" s="888" t="n">
        <x:v>46073</x:v>
      </x:c>
      <x:c r="C1583" t="str">
        <x:v>Luke Nolan</x:v>
      </x:c>
      <x:c r="D1583" t="str">
        <x:v>Permanent</x:v>
      </x:c>
      <x:c r="E1583" t="str">
        <x:v>Manchester</x:v>
      </x:c>
      <x:c r="F1583" t="str">
        <x:v>Operative Porter</x:v>
      </x:c>
      <x:c r="G1583" t="str">
        <x:v>399818</x:v>
      </x:c>
      <x:c r="H1583" t="str">
        <x:v>National Waterfront Museum</x:v>
      </x:c>
      <x:c r="I1583" s="22" t="n">
        <x:v>5</x:v>
      </x:c>
      <x:c r="J1583" t="str">
        <x:v>Worked</x:v>
      </x:c>
      <x:c r="K1583" t="str">
        <x:v>Employee 104625; home branch Manchester; assigned role Operative Porter | Deployment branch: Manchester | Actual role: Operative Porter | Jobs: 399818 | Customers: National Waterfront Museum | Actual hours: 5.0; source records: 1</x:v>
      </x:c>
      <x:c r="L1583" t="str">
        <x:v>Include</x:v>
      </x:c>
      <x:c r="M1583"/>
      <x:c r="N1583"/>
    </x:row>
    <x:row r="1584">
      <x:c r="A1584" t="str">
        <x:v>Luke Nolan|2026-02-23</x:v>
      </x:c>
      <x:c r="B1584" s="888" t="n">
        <x:v>46076</x:v>
      </x:c>
      <x:c r="C1584" t="str">
        <x:v>Luke Nolan</x:v>
      </x:c>
      <x:c r="D1584" t="str">
        <x:v>Permanent</x:v>
      </x:c>
      <x:c r="E1584" t="str">
        <x:v>Manchester</x:v>
      </x:c>
      <x:c r="F1584" t="str">
        <x:v>Operative Porter</x:v>
      </x:c>
      <x:c r="G1584" t="str">
        <x:v>399818</x:v>
      </x:c>
      <x:c r="H1584" t="str">
        <x:v>National Waterfront Museum</x:v>
      </x:c>
      <x:c r="I1584" s="22" t="n">
        <x:v>11</x:v>
      </x:c>
      <x:c r="J1584" t="str">
        <x:v>Worked</x:v>
      </x:c>
      <x:c r="K1584" t="str">
        <x:v>Employee 104625; home branch Manchester; assigned role Operative Porter | Deployment branch: Manchester | Actual role: Operative Driver | Jobs: 399818 | Customers: National Waterfront Museum | Actual hours: 11.0; source records: 1</x:v>
      </x:c>
      <x:c r="L1584" t="str">
        <x:v>Include</x:v>
      </x:c>
      <x:c r="M1584"/>
      <x:c r="N1584"/>
    </x:row>
    <x:row r="1585">
      <x:c r="A1585" t="str">
        <x:v>Luke Nolan|2026-02-24</x:v>
      </x:c>
      <x:c r="B1585" s="888" t="n">
        <x:v>46077</x:v>
      </x:c>
      <x:c r="C1585" t="str">
        <x:v>Luke Nolan</x:v>
      </x:c>
      <x:c r="D1585" t="str">
        <x:v>Permanent</x:v>
      </x:c>
      <x:c r="E1585" t="str">
        <x:v>Manchester</x:v>
      </x:c>
      <x:c r="F1585" t="str">
        <x:v>Operative Porter</x:v>
      </x:c>
      <x:c r="G1585" t="str">
        <x:v>399818</x:v>
      </x:c>
      <x:c r="H1585" t="str">
        <x:v>National Waterfront Museum</x:v>
      </x:c>
      <x:c r="I1585" s="22" t="n">
        <x:v>8.75</x:v>
      </x:c>
      <x:c r="J1585" t="str">
        <x:v>Worked</x:v>
      </x:c>
      <x:c r="K1585" t="str">
        <x:v>Employee 104625; home branch Manchester; assigned role Operative Porter | Deployment branch: Manchester | Actual role: Operative Driver | Jobs: 399818 | Customers: National Waterfront Museum | Actual hours: 8.8; source records: 1</x:v>
      </x:c>
      <x:c r="L1585" t="str">
        <x:v>Include</x:v>
      </x:c>
      <x:c r="M1585"/>
      <x:c r="N1585"/>
    </x:row>
    <x:row r="1586">
      <x:c r="A1586" t="str">
        <x:v>Luke Nolan|2026-02-25</x:v>
      </x:c>
      <x:c r="B1586" s="888" t="n">
        <x:v>46078</x:v>
      </x:c>
      <x:c r="C1586" t="str">
        <x:v>Luke Nolan</x:v>
      </x:c>
      <x:c r="D1586" t="str">
        <x:v>Permanent</x:v>
      </x:c>
      <x:c r="E1586" t="str">
        <x:v>Manchester</x:v>
      </x:c>
      <x:c r="F1586" t="str">
        <x:v>Operative Porter</x:v>
      </x:c>
      <x:c r="G1586" t="str">
        <x:v>399818</x:v>
      </x:c>
      <x:c r="H1586" t="str">
        <x:v>National Waterfront Museum</x:v>
      </x:c>
      <x:c r="I1586" s="22" t="n">
        <x:v>8.75</x:v>
      </x:c>
      <x:c r="J1586" t="str">
        <x:v>Worked</x:v>
      </x:c>
      <x:c r="K1586" t="str">
        <x:v>Employee 104625; home branch Manchester; assigned role Operative Porter | Deployment branch: Manchester | Actual role: Operative Porter | Jobs: 399818 | Customers: National Waterfront Museum | Actual hours: 8.8; source records: 1</x:v>
      </x:c>
      <x:c r="L1586" t="str">
        <x:v>Include</x:v>
      </x:c>
      <x:c r="M1586"/>
      <x:c r="N1586"/>
    </x:row>
    <x:row r="1587">
      <x:c r="A1587" t="str">
        <x:v>Luke Nolan|2026-02-26</x:v>
      </x:c>
      <x:c r="B1587" s="888" t="n">
        <x:v>46079</x:v>
      </x:c>
      <x:c r="C1587" t="str">
        <x:v>Luke Nolan</x:v>
      </x:c>
      <x:c r="D1587" t="str">
        <x:v>Permanent</x:v>
      </x:c>
      <x:c r="E1587" t="str">
        <x:v>Manchester</x:v>
      </x:c>
      <x:c r="F1587" t="str">
        <x:v>Operative Porter</x:v>
      </x:c>
      <x:c r="G1587" t="str">
        <x:v>399818</x:v>
      </x:c>
      <x:c r="H1587" t="str">
        <x:v>National Waterfront Museum</x:v>
      </x:c>
      <x:c r="I1587" s="22" t="n">
        <x:v>8.25</x:v>
      </x:c>
      <x:c r="J1587" t="str">
        <x:v>Worked</x:v>
      </x:c>
      <x:c r="K1587" t="str">
        <x:v>Employee 104625; home branch Manchester; assigned role Operative Porter | Deployment branch: Manchester | Actual role: Operative Porter | Jobs: 399818 | Customers: National Waterfront Museum | Actual hours: 8.2; source records: 1</x:v>
      </x:c>
      <x:c r="L1587" t="str">
        <x:v>Include</x:v>
      </x:c>
      <x:c r="M1587"/>
      <x:c r="N1587"/>
    </x:row>
    <x:row r="1588">
      <x:c r="A1588" t="str">
        <x:v>Luke Nolan|2026-02-27</x:v>
      </x:c>
      <x:c r="B1588" s="888" t="n">
        <x:v>46080</x:v>
      </x:c>
      <x:c r="C1588" t="str">
        <x:v>Luke Nolan</x:v>
      </x:c>
      <x:c r="D1588" t="str">
        <x:v>Permanent</x:v>
      </x:c>
      <x:c r="E1588" t="str">
        <x:v>Manchester</x:v>
      </x:c>
      <x:c r="F1588" t="str">
        <x:v>Operative Porter</x:v>
      </x:c>
      <x:c r="G1588" t="str">
        <x:v>399818</x:v>
      </x:c>
      <x:c r="H1588" t="str">
        <x:v>National Waterfront Museum</x:v>
      </x:c>
      <x:c r="I1588" s="22" t="n">
        <x:v>8.75</x:v>
      </x:c>
      <x:c r="J1588" t="str">
        <x:v>Worked</x:v>
      </x:c>
      <x:c r="K1588" t="str">
        <x:v>Employee 104625; home branch Manchester; assigned role Operative Porter | Deployment branch: Manchester | Actual role: Operative Porter | Jobs: 399818 | Customers: National Waterfront Museum | Actual hours: 8.8; source records: 1</x:v>
      </x:c>
      <x:c r="L1588" t="str">
        <x:v>Include</x:v>
      </x:c>
      <x:c r="M1588"/>
      <x:c r="N1588"/>
    </x:row>
    <x:row r="1589">
      <x:c r="A1589" t="str">
        <x:v>M Aliperti-Jones|2026-02-02</x:v>
      </x:c>
      <x:c r="B1589" s="888" t="n">
        <x:v>46055</x:v>
      </x:c>
      <x:c r="C1589" t="str">
        <x:v>M Aliperti-Jones</x:v>
      </x:c>
      <x:c r="D1589" t="str">
        <x:v>Permanent</x:v>
      </x:c>
      <x:c r="E1589" t="str">
        <x:v>Croydon</x:v>
      </x:c>
      <x:c r="F1589" t="str">
        <x:v>Operative Porter</x:v>
      </x:c>
      <x:c r="G1589" t="str">
        <x:v>399089</x:v>
      </x:c>
      <x:c r="H1589" t="str">
        <x:v>QinetiQ</x:v>
      </x:c>
      <x:c r="I1589" s="22" t="n">
        <x:v>8.5</x:v>
      </x:c>
      <x:c r="J1589" t="str">
        <x:v>Worked</x:v>
      </x:c>
      <x:c r="K1589" t="str">
        <x:v>Employee 102619; home branch Croydon; assigned role Operative Porter | Deployment branch: Croydon | Actual role: Operative Porter | Jobs: 399089 | Customers: QinetiQ | Actual hours: 8.5; source records: 1</x:v>
      </x:c>
      <x:c r="L1589" t="str">
        <x:v>Include</x:v>
      </x:c>
      <x:c r="M1589"/>
      <x:c r="N1589"/>
    </x:row>
    <x:row r="1590">
      <x:c r="A1590" t="str">
        <x:v>M Aliperti-Jones|2026-02-03</x:v>
      </x:c>
      <x:c r="B1590" s="888" t="n">
        <x:v>46056</x:v>
      </x:c>
      <x:c r="C1590" t="str">
        <x:v>M Aliperti-Jones</x:v>
      </x:c>
      <x:c r="D1590" t="str">
        <x:v>Permanent</x:v>
      </x:c>
      <x:c r="E1590" t="str">
        <x:v>Croydon</x:v>
      </x:c>
      <x:c r="F1590" t="str">
        <x:v>Operative Porter</x:v>
      </x:c>
      <x:c r="G1590" t="str">
        <x:v>399089</x:v>
      </x:c>
      <x:c r="H1590" t="str">
        <x:v>QinetiQ</x:v>
      </x:c>
      <x:c r="I1590" s="22" t="n">
        <x:v>8</x:v>
      </x:c>
      <x:c r="J1590" t="str">
        <x:v>Worked</x:v>
      </x:c>
      <x:c r="K1590" t="str">
        <x:v>Employee 102619; home branch Croydon; assigned role Operative Porter | Deployment branch: Croydon | Actual role: Operative Porter | Jobs: 399089 | Customers: QinetiQ | Actual hours: 8.0; source records: 1</x:v>
      </x:c>
      <x:c r="L1590" t="str">
        <x:v>Include</x:v>
      </x:c>
      <x:c r="M1590"/>
      <x:c r="N1590"/>
    </x:row>
    <x:row r="1591">
      <x:c r="A1591" t="str">
        <x:v>M Aliperti-Jones|2026-02-04</x:v>
      </x:c>
      <x:c r="B1591" s="888" t="n">
        <x:v>46057</x:v>
      </x:c>
      <x:c r="C1591" t="str">
        <x:v>M Aliperti-Jones</x:v>
      </x:c>
      <x:c r="D1591" t="str">
        <x:v>Permanent</x:v>
      </x:c>
      <x:c r="E1591" t="str">
        <x:v>Croydon</x:v>
      </x:c>
      <x:c r="F1591" t="str">
        <x:v>Operative Porter</x:v>
      </x:c>
      <x:c r="G1591" t="str">
        <x:v>399451A</x:v>
      </x:c>
      <x:c r="H1591" t="str">
        <x:v>Royal Borough of Kensington and Chelsea</x:v>
      </x:c>
      <x:c r="I1591" s="22" t="n">
        <x:v>7</x:v>
      </x:c>
      <x:c r="J1591" t="str">
        <x:v>Worked</x:v>
      </x:c>
      <x:c r="K1591" t="str">
        <x:v>Employee 102619; home branch Croydon; assigned role Operative Porter | Deployment branch: Croydon | Actual role: Operative Porter | Jobs: 399451A | Customers: Royal Borough of Kensington and Chelsea | Actual hours: 7.0; source records: 1</x:v>
      </x:c>
      <x:c r="L1591" t="str">
        <x:v>Include</x:v>
      </x:c>
      <x:c r="M1591"/>
      <x:c r="N1591"/>
    </x:row>
    <x:row r="1592">
      <x:c r="A1592" t="str">
        <x:v>M Aliperti-Jones|2026-02-05</x:v>
      </x:c>
      <x:c r="B1592" s="888" t="n">
        <x:v>46058</x:v>
      </x:c>
      <x:c r="C1592" t="str">
        <x:v>M Aliperti-Jones</x:v>
      </x:c>
      <x:c r="D1592" t="str">
        <x:v>Permanent</x:v>
      </x:c>
      <x:c r="E1592" t="str">
        <x:v>Croydon</x:v>
      </x:c>
      <x:c r="F1592" t="str">
        <x:v>Operative Porter</x:v>
      </x:c>
      <x:c r="G1592"/>
      <x:c r="H1592"/>
      <x:c r="I1592" s="22" t="n">
        <x:v>0</x:v>
      </x:c>
      <x:c r="J1592" t="str">
        <x:v>Annual leave</x:v>
      </x:c>
      <x:c r="K1592" t="str">
        <x:v>Employee 102619; home branch Croydon; assigned role Operative Porter | Leave: Annual Leave (Days) | Leave calendar basis: Variable-pattern period</x:v>
      </x:c>
      <x:c r="L1592" t="str">
        <x:v>Include</x:v>
      </x:c>
      <x:c r="M1592"/>
      <x:c r="N1592"/>
    </x:row>
    <x:row r="1593">
      <x:c r="A1593" t="str">
        <x:v>M Aliperti-Jones|2026-02-06</x:v>
      </x:c>
      <x:c r="B1593" s="888" t="n">
        <x:v>46059</x:v>
      </x:c>
      <x:c r="C1593" t="str">
        <x:v>M Aliperti-Jones</x:v>
      </x:c>
      <x:c r="D1593" t="str">
        <x:v>Permanent</x:v>
      </x:c>
      <x:c r="E1593" t="str">
        <x:v>Croydon</x:v>
      </x:c>
      <x:c r="F1593" t="str">
        <x:v>Operative Porter</x:v>
      </x:c>
      <x:c r="G1593"/>
      <x:c r="H1593"/>
      <x:c r="I1593" s="22" t="n">
        <x:v>0</x:v>
      </x:c>
      <x:c r="J1593" t="str">
        <x:v>Annual leave</x:v>
      </x:c>
      <x:c r="K1593" t="str">
        <x:v>Employee 102619; home branch Croydon; assigned role Operative Porter | Leave: Annual Leave (Days) | Leave calendar basis: Variable-pattern period</x:v>
      </x:c>
      <x:c r="L1593" t="str">
        <x:v>Include</x:v>
      </x:c>
      <x:c r="M1593"/>
      <x:c r="N1593"/>
    </x:row>
    <x:row r="1594">
      <x:c r="A1594" t="str">
        <x:v>M Aliperti-Jones|2026-02-09</x:v>
      </x:c>
      <x:c r="B1594" s="888" t="n">
        <x:v>46062</x:v>
      </x:c>
      <x:c r="C1594" t="str">
        <x:v>M Aliperti-Jones</x:v>
      </x:c>
      <x:c r="D1594" t="str">
        <x:v>Permanent</x:v>
      </x:c>
      <x:c r="E1594" t="str">
        <x:v>Croydon</x:v>
      </x:c>
      <x:c r="F1594" t="str">
        <x:v>Operative Porter</x:v>
      </x:c>
      <x:c r="G1594" t="str">
        <x:v>394921</x:v>
      </x:c>
      <x:c r="H1594" t="str">
        <x:v>MSC Cruise Management (UK) Limited</x:v>
      </x:c>
      <x:c r="I1594" s="22" t="n">
        <x:v>8</x:v>
      </x:c>
      <x:c r="J1594" t="str">
        <x:v>Worked</x:v>
      </x:c>
      <x:c r="K1594" t="str">
        <x:v>Employee 102619; home branch Croydon; assigned role Operative Porter | Deployment branch: Croydon | Actual role: Operative Porter | Jobs: 394921 | Customers: MSC Cruise Management (UK) Limited | Actual hours: 8.0; source records: 1</x:v>
      </x:c>
      <x:c r="L1594" t="str">
        <x:v>Include</x:v>
      </x:c>
      <x:c r="M1594"/>
      <x:c r="N1594"/>
    </x:row>
    <x:row r="1595">
      <x:c r="A1595" t="str">
        <x:v>M Aliperti-Jones|2026-02-10</x:v>
      </x:c>
      <x:c r="B1595" s="888" t="n">
        <x:v>46063</x:v>
      </x:c>
      <x:c r="C1595" t="str">
        <x:v>M Aliperti-Jones</x:v>
      </x:c>
      <x:c r="D1595" t="str">
        <x:v>Permanent</x:v>
      </x:c>
      <x:c r="E1595" t="str">
        <x:v>Croydon</x:v>
      </x:c>
      <x:c r="F1595" t="str">
        <x:v>Operative Porter</x:v>
      </x:c>
      <x:c r="G1595" t="str">
        <x:v>398367</x:v>
      </x:c>
      <x:c r="H1595" t="str">
        <x:v>Surrey County Council</x:v>
      </x:c>
      <x:c r="I1595" s="22" t="n">
        <x:v>7</x:v>
      </x:c>
      <x:c r="J1595" t="str">
        <x:v>Worked</x:v>
      </x:c>
      <x:c r="K1595" t="str">
        <x:v>Employee 102619; home branch Croydon; assigned role Operative Porter | Deployment branch: Croydon | Actual role: Operative Skilled | Jobs: 398367 | Customers: Surrey County Council | Actual hours: 7.0; source records: 1</x:v>
      </x:c>
      <x:c r="L1595" t="str">
        <x:v>Include</x:v>
      </x:c>
      <x:c r="M1595"/>
      <x:c r="N1595"/>
    </x:row>
    <x:row r="1596">
      <x:c r="A1596" t="str">
        <x:v>M Aliperti-Jones|2026-02-11</x:v>
      </x:c>
      <x:c r="B1596" s="888" t="n">
        <x:v>46064</x:v>
      </x:c>
      <x:c r="C1596" t="str">
        <x:v>M Aliperti-Jones</x:v>
      </x:c>
      <x:c r="D1596" t="str">
        <x:v>Permanent</x:v>
      </x:c>
      <x:c r="E1596" t="str">
        <x:v>Croydon</x:v>
      </x:c>
      <x:c r="F1596" t="str">
        <x:v>Operative Porter</x:v>
      </x:c>
      <x:c r="G1596" t="str">
        <x:v>393361A</x:v>
      </x:c>
      <x:c r="H1596" t="str">
        <x:v>The Quadrant</x:v>
      </x:c>
      <x:c r="I1596" s="22" t="n">
        <x:v>8</x:v>
      </x:c>
      <x:c r="J1596" t="str">
        <x:v>Worked</x:v>
      </x:c>
      <x:c r="K1596" t="str">
        <x:v>Employee 102619; home branch Croydon; assigned role Operative Porter | Deployment branch: Croydon | Actual role: Operative Porter | Jobs: 393361A | Customers: The Quadrant | Actual hours: 8.0; source records: 1</x:v>
      </x:c>
      <x:c r="L1596" t="str">
        <x:v>Include</x:v>
      </x:c>
      <x:c r="M1596"/>
      <x:c r="N1596"/>
    </x:row>
    <x:row r="1597">
      <x:c r="A1597" t="str">
        <x:v>M Aliperti-Jones|2026-02-12</x:v>
      </x:c>
      <x:c r="B1597" s="888" t="n">
        <x:v>46065</x:v>
      </x:c>
      <x:c r="C1597" t="str">
        <x:v>M Aliperti-Jones</x:v>
      </x:c>
      <x:c r="D1597" t="str">
        <x:v>Permanent</x:v>
      </x:c>
      <x:c r="E1597" t="str">
        <x:v>Croydon</x:v>
      </x:c>
      <x:c r="F1597" t="str">
        <x:v>Operative Porter</x:v>
      </x:c>
      <x:c r="G1597" t="str">
        <x:v>394921</x:v>
      </x:c>
      <x:c r="H1597" t="str">
        <x:v>MSC Cruise Management (UK) Limited</x:v>
      </x:c>
      <x:c r="I1597" s="22" t="n">
        <x:v>9</x:v>
      </x:c>
      <x:c r="J1597" t="str">
        <x:v>Worked</x:v>
      </x:c>
      <x:c r="K1597" t="str">
        <x:v>Employee 102619; home branch Croydon; assigned role Operative Porter | Deployment branch: Croydon | Actual role: Operative Porter | Jobs: 394921 | Customers: MSC Cruise Management (UK) Limited | Actual hours: 9.0; source records: 1</x:v>
      </x:c>
      <x:c r="L1597" t="str">
        <x:v>Include</x:v>
      </x:c>
      <x:c r="M1597"/>
      <x:c r="N1597"/>
    </x:row>
    <x:row r="1598">
      <x:c r="A1598" t="str">
        <x:v>M Aliperti-Jones|2026-02-13</x:v>
      </x:c>
      <x:c r="B1598" s="888" t="n">
        <x:v>46066</x:v>
      </x:c>
      <x:c r="C1598" t="str">
        <x:v>M Aliperti-Jones</x:v>
      </x:c>
      <x:c r="D1598" t="str">
        <x:v>Permanent</x:v>
      </x:c>
      <x:c r="E1598" t="str">
        <x:v>Croydon</x:v>
      </x:c>
      <x:c r="F1598" t="str">
        <x:v>Operative Porter</x:v>
      </x:c>
      <x:c r="G1598" t="str">
        <x:v>400336</x:v>
      </x:c>
      <x:c r="H1598" t="str">
        <x:v>Fidelis MGU</x:v>
      </x:c>
      <x:c r="I1598" s="22" t="n">
        <x:v>6</x:v>
      </x:c>
      <x:c r="J1598" t="str">
        <x:v>Worked</x:v>
      </x:c>
      <x:c r="K1598" t="str">
        <x:v>Employee 102619; home branch Croydon; assigned role Operative Porter | Deployment branch: Croydon | Actual role: Operative Porter | Jobs: 400336 | Customers: Fidelis MGU | Actual hours: 6.0; source records: 1</x:v>
      </x:c>
      <x:c r="L1598" t="str">
        <x:v>Include</x:v>
      </x:c>
      <x:c r="M1598"/>
      <x:c r="N1598"/>
    </x:row>
    <x:row r="1599">
      <x:c r="A1599" t="str">
        <x:v>M Aliperti-Jones|2026-02-14</x:v>
      </x:c>
      <x:c r="B1599" s="888" t="n">
        <x:v>46067</x:v>
      </x:c>
      <x:c r="C1599" t="str">
        <x:v>M Aliperti-Jones</x:v>
      </x:c>
      <x:c r="D1599" t="str">
        <x:v>Permanent</x:v>
      </x:c>
      <x:c r="E1599" t="str">
        <x:v>Croydon</x:v>
      </x:c>
      <x:c r="F1599" t="str">
        <x:v>Operative Porter</x:v>
      </x:c>
      <x:c r="G1599" t="str">
        <x:v>400336</x:v>
      </x:c>
      <x:c r="H1599" t="str">
        <x:v>Fidelis MGU</x:v>
      </x:c>
      <x:c r="I1599" s="22" t="n">
        <x:v>8.5</x:v>
      </x:c>
      <x:c r="J1599" t="str">
        <x:v>Worked</x:v>
      </x:c>
      <x:c r="K1599" t="str">
        <x:v>Employee 102619; home branch Croydon; assigned role Operative Porter | Deployment branch: Croydon | Actual role: Operative Porter | Jobs: 400336 | Customers: Fidelis MGU | Actual hours: 8.5; source records: 1</x:v>
      </x:c>
      <x:c r="L1599" t="str">
        <x:v>Include</x:v>
      </x:c>
      <x:c r="M1599"/>
      <x:c r="N1599"/>
    </x:row>
    <x:row r="1600">
      <x:c r="A1600" t="str">
        <x:v>M Aliperti-Jones|2026-02-16</x:v>
      </x:c>
      <x:c r="B1600" s="888" t="n">
        <x:v>46069</x:v>
      </x:c>
      <x:c r="C1600" t="str">
        <x:v>M Aliperti-Jones</x:v>
      </x:c>
      <x:c r="D1600" t="str">
        <x:v>Permanent</x:v>
      </x:c>
      <x:c r="E1600" t="str">
        <x:v>Croydon</x:v>
      </x:c>
      <x:c r="F1600" t="str">
        <x:v>Operative Porter</x:v>
      </x:c>
      <x:c r="G1600" t="str">
        <x:v>393361A</x:v>
      </x:c>
      <x:c r="H1600" t="str">
        <x:v>The Quadrant</x:v>
      </x:c>
      <x:c r="I1600" s="22" t="n">
        <x:v>8</x:v>
      </x:c>
      <x:c r="J1600" t="str">
        <x:v>Worked</x:v>
      </x:c>
      <x:c r="K1600" t="str">
        <x:v>Employee 102619; home branch Croydon; assigned role Operative Porter | Deployment branch: Croydon | Actual role: Operative Porter | Jobs: 393361A | Customers: The Quadrant | Actual hours: 8.0; source records: 1</x:v>
      </x:c>
      <x:c r="L1600" t="str">
        <x:v>Include</x:v>
      </x:c>
      <x:c r="M1600"/>
      <x:c r="N1600"/>
    </x:row>
    <x:row r="1601">
      <x:c r="A1601" t="str">
        <x:v>M Aliperti-Jones|2026-02-17</x:v>
      </x:c>
      <x:c r="B1601" s="888" t="n">
        <x:v>46070</x:v>
      </x:c>
      <x:c r="C1601" t="str">
        <x:v>M Aliperti-Jones</x:v>
      </x:c>
      <x:c r="D1601" t="str">
        <x:v>Permanent</x:v>
      </x:c>
      <x:c r="E1601" t="str">
        <x:v>Croydon</x:v>
      </x:c>
      <x:c r="F1601" t="str">
        <x:v>Operative Porter</x:v>
      </x:c>
      <x:c r="G1601" t="str">
        <x:v>393361A</x:v>
      </x:c>
      <x:c r="H1601" t="str">
        <x:v>The Quadrant</x:v>
      </x:c>
      <x:c r="I1601" s="22" t="n">
        <x:v>8</x:v>
      </x:c>
      <x:c r="J1601" t="str">
        <x:v>Worked</x:v>
      </x:c>
      <x:c r="K1601" t="str">
        <x:v>Employee 102619; home branch Croydon; assigned role Operative Porter | Deployment branch: Croydon | Actual role: Operative Porter | Jobs: 393361A | Customers: The Quadrant | Actual hours: 8.0; source records: 1</x:v>
      </x:c>
      <x:c r="L1601" t="str">
        <x:v>Include</x:v>
      </x:c>
      <x:c r="M1601"/>
      <x:c r="N1601"/>
    </x:row>
    <x:row r="1602">
      <x:c r="A1602" t="str">
        <x:v>M Aliperti-Jones|2026-02-18</x:v>
      </x:c>
      <x:c r="B1602" s="888" t="n">
        <x:v>46071</x:v>
      </x:c>
      <x:c r="C1602" t="str">
        <x:v>M Aliperti-Jones</x:v>
      </x:c>
      <x:c r="D1602" t="str">
        <x:v>Permanent</x:v>
      </x:c>
      <x:c r="E1602" t="str">
        <x:v>Croydon</x:v>
      </x:c>
      <x:c r="F1602" t="str">
        <x:v>Operative Porter</x:v>
      </x:c>
      <x:c r="G1602" t="str">
        <x:v>399451A</x:v>
      </x:c>
      <x:c r="H1602" t="str">
        <x:v>Royal Borough of Kensington and Chelsea</x:v>
      </x:c>
      <x:c r="I1602" s="22" t="n">
        <x:v>6</x:v>
      </x:c>
      <x:c r="J1602" t="str">
        <x:v>Worked</x:v>
      </x:c>
      <x:c r="K1602" t="str">
        <x:v>Employee 102619; home branch Croydon; assigned role Operative Porter | Deployment branch: Croydon | Actual role: Operative Porter | Jobs: 399451A | Customers: Royal Borough of Kensington and Chelsea | Actual hours: 6.0; source records: 1</x:v>
      </x:c>
      <x:c r="L1602" t="str">
        <x:v>Include</x:v>
      </x:c>
      <x:c r="M1602"/>
      <x:c r="N1602"/>
    </x:row>
    <x:row r="1603">
      <x:c r="A1603" t="str">
        <x:v>M Aliperti-Jones|2026-02-19</x:v>
      </x:c>
      <x:c r="B1603" s="888" t="n">
        <x:v>46072</x:v>
      </x:c>
      <x:c r="C1603" t="str">
        <x:v>M Aliperti-Jones</x:v>
      </x:c>
      <x:c r="D1603" t="str">
        <x:v>Permanent</x:v>
      </x:c>
      <x:c r="E1603" t="str">
        <x:v>Croydon</x:v>
      </x:c>
      <x:c r="F1603" t="str">
        <x:v>Operative Porter</x:v>
      </x:c>
      <x:c r="G1603" t="str">
        <x:v>399167</x:v>
      </x:c>
      <x:c r="H1603" t="str">
        <x:v>Duke Street Capital Management Services Ltd</x:v>
      </x:c>
      <x:c r="I1603" s="22" t="n">
        <x:v>9.5</x:v>
      </x:c>
      <x:c r="J1603" t="str">
        <x:v>Worked</x:v>
      </x:c>
      <x:c r="K1603" t="str">
        <x:v>Employee 102619; home branch Croydon; assigned role Operative Porter | Deployment branch: Croydon | Actual role: Operative Porter | Jobs: 399167 | Customers: Duke Street Capital Management Services Ltd | Actual hours: 9.5; source records: 1</x:v>
      </x:c>
      <x:c r="L1603" t="str">
        <x:v>Include</x:v>
      </x:c>
      <x:c r="M1603"/>
      <x:c r="N1603"/>
    </x:row>
    <x:row r="1604">
      <x:c r="A1604" t="str">
        <x:v>M Aliperti-Jones|2026-02-20</x:v>
      </x:c>
      <x:c r="B1604" s="888" t="n">
        <x:v>46073</x:v>
      </x:c>
      <x:c r="C1604" t="str">
        <x:v>M Aliperti-Jones</x:v>
      </x:c>
      <x:c r="D1604" t="str">
        <x:v>Permanent</x:v>
      </x:c>
      <x:c r="E1604" t="str">
        <x:v>Croydon</x:v>
      </x:c>
      <x:c r="F1604" t="str">
        <x:v>Operative Porter</x:v>
      </x:c>
      <x:c r="G1604" t="str">
        <x:v>399955</x:v>
      </x:c>
      <x:c r="H1604" t="str">
        <x:v>AmTrust Management Services Ltd</x:v>
      </x:c>
      <x:c r="I1604" s="22" t="n">
        <x:v>8.5</x:v>
      </x:c>
      <x:c r="J1604" t="str">
        <x:v>Worked</x:v>
      </x:c>
      <x:c r="K1604" t="str">
        <x:v>Employee 102619; home branch Croydon; assigned role Operative Porter | Deployment branch: Croydon | Actual role: Operative Porter | Jobs: 399955 | Customers: AmTrust Management Services Ltd | Actual hours: 8.5; source records: 1</x:v>
      </x:c>
      <x:c r="L1604" t="str">
        <x:v>Include</x:v>
      </x:c>
      <x:c r="M1604"/>
      <x:c r="N1604"/>
    </x:row>
    <x:row r="1605">
      <x:c r="A1605" t="str">
        <x:v>M Aliperti-Jones|2026-02-22</x:v>
      </x:c>
      <x:c r="B1605" s="888" t="n">
        <x:v>46075</x:v>
      </x:c>
      <x:c r="C1605" t="str">
        <x:v>M Aliperti-Jones</x:v>
      </x:c>
      <x:c r="D1605" t="str">
        <x:v>Permanent</x:v>
      </x:c>
      <x:c r="E1605" t="str">
        <x:v>Croydon</x:v>
      </x:c>
      <x:c r="F1605" t="str">
        <x:v>Operative Porter</x:v>
      </x:c>
      <x:c r="G1605" t="str">
        <x:v>400555</x:v>
      </x:c>
      <x:c r="H1605" t="str">
        <x:v>Balfour Beatty</x:v>
      </x:c>
      <x:c r="I1605" s="22" t="n">
        <x:v>6</x:v>
      </x:c>
      <x:c r="J1605" t="str">
        <x:v>Worked</x:v>
      </x:c>
      <x:c r="K1605" t="str">
        <x:v>Employee 102619; home branch Croydon; assigned role Operative Porter | Deployment branch: Croydon | Actual role: Operative Porter | Jobs: 400555 | Customers: Balfour Beatty | Actual hours: 6.0; source records: 1</x:v>
      </x:c>
      <x:c r="L1605" t="str">
        <x:v>Include</x:v>
      </x:c>
      <x:c r="M1605"/>
      <x:c r="N1605"/>
    </x:row>
    <x:row r="1606">
      <x:c r="A1606" t="str">
        <x:v>M Aliperti-Jones|2026-02-23</x:v>
      </x:c>
      <x:c r="B1606" s="888" t="n">
        <x:v>46076</x:v>
      </x:c>
      <x:c r="C1606" t="str">
        <x:v>M Aliperti-Jones</x:v>
      </x:c>
      <x:c r="D1606" t="str">
        <x:v>Permanent</x:v>
      </x:c>
      <x:c r="E1606" t="str">
        <x:v>Croydon</x:v>
      </x:c>
      <x:c r="F1606" t="str">
        <x:v>Operative Porter</x:v>
      </x:c>
      <x:c r="G1606" t="str">
        <x:v>400258</x:v>
      </x:c>
      <x:c r="H1606" t="str">
        <x:v>Alceus Bio</x:v>
      </x:c>
      <x:c r="I1606" s="22" t="n">
        <x:v>5.5</x:v>
      </x:c>
      <x:c r="J1606" t="str">
        <x:v>Worked</x:v>
      </x:c>
      <x:c r="K1606" t="str">
        <x:v>Employee 102619; home branch Croydon; assigned role Operative Porter | Deployment branch: Croydon | Actual role: Operative Skilled | Jobs: 400258 | Customers: Alceus Bio | Actual hours: 5.5; source records: 1</x:v>
      </x:c>
      <x:c r="L1606" t="str">
        <x:v>Include</x:v>
      </x:c>
      <x:c r="M1606"/>
      <x:c r="N1606"/>
    </x:row>
    <x:row r="1607">
      <x:c r="A1607" t="str">
        <x:v>M Aliperti-Jones|2026-02-25</x:v>
      </x:c>
      <x:c r="B1607" s="888" t="n">
        <x:v>46078</x:v>
      </x:c>
      <x:c r="C1607" t="str">
        <x:v>M Aliperti-Jones</x:v>
      </x:c>
      <x:c r="D1607" t="str">
        <x:v>Permanent</x:v>
      </x:c>
      <x:c r="E1607" t="str">
        <x:v>Croydon</x:v>
      </x:c>
      <x:c r="F1607" t="str">
        <x:v>Operative Porter</x:v>
      </x:c>
      <x:c r="G1607" t="str">
        <x:v>392752</x:v>
      </x:c>
      <x:c r="H1607" t="str">
        <x:v>Bromley Central Library</x:v>
      </x:c>
      <x:c r="I1607" s="22" t="n">
        <x:v>5</x:v>
      </x:c>
      <x:c r="J1607" t="str">
        <x:v>Worked</x:v>
      </x:c>
      <x:c r="K1607" t="str">
        <x:v>Employee 102619; home branch Croydon; assigned role Operative Porter | Deployment branch: Croydon | Actual role: Operative Porter | Jobs: 392752 | Customers: Bromley Central Library | Actual hours: 5.0; source records: 1</x:v>
      </x:c>
      <x:c r="L1607" t="str">
        <x:v>Include</x:v>
      </x:c>
      <x:c r="M1607"/>
      <x:c r="N1607"/>
    </x:row>
    <x:row r="1608">
      <x:c r="A1608" t="str">
        <x:v>M Aliperti-Jones|2026-02-26</x:v>
      </x:c>
      <x:c r="B1608" s="888" t="n">
        <x:v>46079</x:v>
      </x:c>
      <x:c r="C1608" t="str">
        <x:v>M Aliperti-Jones</x:v>
      </x:c>
      <x:c r="D1608" t="str">
        <x:v>Permanent</x:v>
      </x:c>
      <x:c r="E1608" t="str">
        <x:v>Croydon</x:v>
      </x:c>
      <x:c r="F1608" t="str">
        <x:v>Operative Porter</x:v>
      </x:c>
      <x:c r="G1608" t="str">
        <x:v>393361A</x:v>
      </x:c>
      <x:c r="H1608" t="str">
        <x:v>The Quadrant</x:v>
      </x:c>
      <x:c r="I1608" s="22" t="n">
        <x:v>8</x:v>
      </x:c>
      <x:c r="J1608" t="str">
        <x:v>Worked</x:v>
      </x:c>
      <x:c r="K1608" t="str">
        <x:v>Employee 102619; home branch Croydon; assigned role Operative Porter | Deployment branch: Croydon | Actual role: Operative Porter | Jobs: 393361A | Customers: The Quadrant | Actual hours: 8.0; source records: 1</x:v>
      </x:c>
      <x:c r="L1608" t="str">
        <x:v>Include</x:v>
      </x:c>
      <x:c r="M1608"/>
      <x:c r="N1608"/>
    </x:row>
    <x:row r="1609">
      <x:c r="A1609" t="str">
        <x:v>M Aliperti-Jones|2026-02-27</x:v>
      </x:c>
      <x:c r="B1609" s="888" t="n">
        <x:v>46080</x:v>
      </x:c>
      <x:c r="C1609" t="str">
        <x:v>M Aliperti-Jones</x:v>
      </x:c>
      <x:c r="D1609" t="str">
        <x:v>Permanent</x:v>
      </x:c>
      <x:c r="E1609" t="str">
        <x:v>Croydon</x:v>
      </x:c>
      <x:c r="F1609" t="str">
        <x:v>Operative Porter</x:v>
      </x:c>
      <x:c r="G1609"/>
      <x:c r="H1609"/>
      <x:c r="I1609" s="22" t="n">
        <x:v>0</x:v>
      </x:c>
      <x:c r="J1609" t="str">
        <x:v>Annual leave</x:v>
      </x:c>
      <x:c r="K1609" t="str">
        <x:v>Employee 102619; home branch Croydon; assigned role Operative Porter | Leave: Annual Leave (Days) | Leave calendar basis: Variable-pattern period</x:v>
      </x:c>
      <x:c r="L1609" t="str">
        <x:v>Include</x:v>
      </x:c>
      <x:c r="M1609"/>
      <x:c r="N1609"/>
    </x:row>
    <x:row r="1610">
      <x:c r="A1610" t="str">
        <x:v>M Azuimah Apung (C)|2026-02-04</x:v>
      </x:c>
      <x:c r="B1610" s="888" t="n">
        <x:v>46057</x:v>
      </x:c>
      <x:c r="C1610" t="str">
        <x:v>M Azuimah Apung (C)</x:v>
      </x:c>
      <x:c r="D1610" t="str">
        <x:v>Permanent</x:v>
      </x:c>
      <x:c r="E1610" t="str">
        <x:v>Croydon</x:v>
      </x:c>
      <x:c r="F1610" t="str">
        <x:v>Operative Porter</x:v>
      </x:c>
      <x:c r="G1610" t="str">
        <x:v>399451A</x:v>
      </x:c>
      <x:c r="H1610" t="str">
        <x:v>Royal Borough of Kensington and Chelsea</x:v>
      </x:c>
      <x:c r="I1610" s="22" t="n">
        <x:v>7</x:v>
      </x:c>
      <x:c r="J1610" t="str">
        <x:v>Worked</x:v>
      </x:c>
      <x:c r="K1610" t="str">
        <x:v>Employee 2655; home branch Croydon; assigned role Operative Porter | Deployment branch: Croydon | Actual role: Operative Driver | Jobs: 399451A | Customers: Royal Borough of Kensington and Chelsea | Actual hours: 7.0; source records: 1</x:v>
      </x:c>
      <x:c r="L1610" t="str">
        <x:v>Include</x:v>
      </x:c>
      <x:c r="M1610"/>
      <x:c r="N1610"/>
    </x:row>
    <x:row r="1611">
      <x:c r="A1611" t="str">
        <x:v>M Azuimah Apung (C)|2026-02-05</x:v>
      </x:c>
      <x:c r="B1611" s="888" t="n">
        <x:v>46058</x:v>
      </x:c>
      <x:c r="C1611" t="str">
        <x:v>M Azuimah Apung (C)</x:v>
      </x:c>
      <x:c r="D1611" t="str">
        <x:v>Permanent</x:v>
      </x:c>
      <x:c r="E1611" t="str">
        <x:v>Croydon</x:v>
      </x:c>
      <x:c r="F1611" t="str">
        <x:v>Operative Porter</x:v>
      </x:c>
      <x:c r="G1611" t="str">
        <x:v>399451A</x:v>
      </x:c>
      <x:c r="H1611" t="str">
        <x:v>Royal Borough of Kensington and Chelsea</x:v>
      </x:c>
      <x:c r="I1611" s="22" t="n">
        <x:v>7</x:v>
      </x:c>
      <x:c r="J1611" t="str">
        <x:v>Worked</x:v>
      </x:c>
      <x:c r="K1611" t="str">
        <x:v>Employee 2655; home branch Croydon; assigned role Operative Porter | Deployment branch: Croydon | Actual role: Operative Driver | Jobs: 399451A | Customers: Royal Borough of Kensington and Chelsea | Actual hours: 7.0; source records: 1</x:v>
      </x:c>
      <x:c r="L1611" t="str">
        <x:v>Include</x:v>
      </x:c>
      <x:c r="M1611"/>
      <x:c r="N1611"/>
    </x:row>
    <x:row r="1612">
      <x:c r="A1612" t="str">
        <x:v>M Azuimah Apung (C)|2026-02-06</x:v>
      </x:c>
      <x:c r="B1612" s="888" t="n">
        <x:v>46059</x:v>
      </x:c>
      <x:c r="C1612" t="str">
        <x:v>M Azuimah Apung (C)</x:v>
      </x:c>
      <x:c r="D1612" t="str">
        <x:v>Permanent</x:v>
      </x:c>
      <x:c r="E1612" t="str">
        <x:v>Croydon</x:v>
      </x:c>
      <x:c r="F1612" t="str">
        <x:v>Operative Porter</x:v>
      </x:c>
      <x:c r="G1612" t="str">
        <x:v>386891D, 399606</x:v>
      </x:c>
      <x:c r="H1612" t="str">
        <x:v>Restore Harrow Green; The Hut Group Ltd (Arrow Films)</x:v>
      </x:c>
      <x:c r="I1612" s="22" t="n">
        <x:v>20</x:v>
      </x:c>
      <x:c r="J1612" t="str">
        <x:v>Worked — 2 records</x:v>
      </x:c>
      <x:c r="K1612" t="str">
        <x:v>Employee 2655; home branch Croydon; assigned role Operative Porter | Deployment branch: Croydon, Thurrock | Actual role: Operative Driver | Jobs: 386891D, 399606 | Customers: Restore Harrow Green; The Hut Group Ltd (Arrow Films) | Actual hours: 20.0; source records: 2</x:v>
      </x:c>
      <x:c r="L1612" t="str">
        <x:v>Include</x:v>
      </x:c>
      <x:c r="M1612"/>
      <x:c r="N1612"/>
    </x:row>
    <x:row r="1613">
      <x:c r="A1613" t="str">
        <x:v>M Azuimah Apung (C)|2026-02-07</x:v>
      </x:c>
      <x:c r="B1613" s="888" t="n">
        <x:v>46060</x:v>
      </x:c>
      <x:c r="C1613" t="str">
        <x:v>M Azuimah Apung (C)</x:v>
      </x:c>
      <x:c r="D1613" t="str">
        <x:v>Permanent</x:v>
      </x:c>
      <x:c r="E1613" t="str">
        <x:v>Croydon</x:v>
      </x:c>
      <x:c r="F1613" t="str">
        <x:v>Operative Porter</x:v>
      </x:c>
      <x:c r="G1613" t="str">
        <x:v>398367</x:v>
      </x:c>
      <x:c r="H1613" t="str">
        <x:v>Surrey County Council</x:v>
      </x:c>
      <x:c r="I1613" s="22" t="n">
        <x:v>8</x:v>
      </x:c>
      <x:c r="J1613" t="str">
        <x:v>Worked</x:v>
      </x:c>
      <x:c r="K1613" t="str">
        <x:v>Employee 2655; home branch Croydon; assigned role Operative Porter | Deployment branch: Croydon | Actual role: Operative Driver | Jobs: 398367 | Customers: Surrey County Council | Actual hours: 8.0; source records: 1</x:v>
      </x:c>
      <x:c r="L1613" t="str">
        <x:v>Include</x:v>
      </x:c>
      <x:c r="M1613"/>
      <x:c r="N1613"/>
    </x:row>
    <x:row r="1614">
      <x:c r="A1614" t="str">
        <x:v>M Azuimah Apung (C)|2026-02-09</x:v>
      </x:c>
      <x:c r="B1614" s="888" t="n">
        <x:v>46062</x:v>
      </x:c>
      <x:c r="C1614" t="str">
        <x:v>M Azuimah Apung (C)</x:v>
      </x:c>
      <x:c r="D1614" t="str">
        <x:v>Permanent</x:v>
      </x:c>
      <x:c r="E1614" t="str">
        <x:v>Croydon</x:v>
      </x:c>
      <x:c r="F1614" t="str">
        <x:v>Operative Porter</x:v>
      </x:c>
      <x:c r="G1614" t="str">
        <x:v>398367</x:v>
      </x:c>
      <x:c r="H1614" t="str">
        <x:v>Surrey County Council</x:v>
      </x:c>
      <x:c r="I1614" s="22" t="n">
        <x:v>6.5</x:v>
      </x:c>
      <x:c r="J1614" t="str">
        <x:v>Worked</x:v>
      </x:c>
      <x:c r="K1614" t="str">
        <x:v>Employee 2655; home branch Croydon; assigned role Operative Porter | Deployment branch: Croydon | Actual role: Operative Driver | Jobs: 398367 | Customers: Surrey County Council | Actual hours: 6.5; source records: 1</x:v>
      </x:c>
      <x:c r="L1614" t="str">
        <x:v>Include</x:v>
      </x:c>
      <x:c r="M1614"/>
      <x:c r="N1614"/>
    </x:row>
    <x:row r="1615">
      <x:c r="A1615" t="str">
        <x:v>M Azuimah Apung (C)|2026-02-10</x:v>
      </x:c>
      <x:c r="B1615" s="888" t="n">
        <x:v>46063</x:v>
      </x:c>
      <x:c r="C1615" t="str">
        <x:v>M Azuimah Apung (C)</x:v>
      </x:c>
      <x:c r="D1615" t="str">
        <x:v>Permanent</x:v>
      </x:c>
      <x:c r="E1615" t="str">
        <x:v>Croydon</x:v>
      </x:c>
      <x:c r="F1615" t="str">
        <x:v>Operative Porter</x:v>
      </x:c>
      <x:c r="G1615" t="str">
        <x:v>398367</x:v>
      </x:c>
      <x:c r="H1615" t="str">
        <x:v>Surrey County Council</x:v>
      </x:c>
      <x:c r="I1615" s="22" t="n">
        <x:v>7</x:v>
      </x:c>
      <x:c r="J1615" t="str">
        <x:v>Worked</x:v>
      </x:c>
      <x:c r="K1615" t="str">
        <x:v>Employee 2655; home branch Croydon; assigned role Operative Porter | Deployment branch: Croydon | Actual role: Operative Driver | Jobs: 398367 | Customers: Surrey County Council | Actual hours: 7.0; source records: 1</x:v>
      </x:c>
      <x:c r="L1615" t="str">
        <x:v>Include</x:v>
      </x:c>
      <x:c r="M1615"/>
      <x:c r="N1615"/>
    </x:row>
    <x:row r="1616">
      <x:c r="A1616" t="str">
        <x:v>M Azuimah Apung (C)|2026-02-11</x:v>
      </x:c>
      <x:c r="B1616" s="888" t="n">
        <x:v>46064</x:v>
      </x:c>
      <x:c r="C1616" t="str">
        <x:v>M Azuimah Apung (C)</x:v>
      </x:c>
      <x:c r="D1616" t="str">
        <x:v>Permanent</x:v>
      </x:c>
      <x:c r="E1616" t="str">
        <x:v>Croydon</x:v>
      </x:c>
      <x:c r="F1616" t="str">
        <x:v>Operative Porter</x:v>
      </x:c>
      <x:c r="G1616" t="str">
        <x:v>398367</x:v>
      </x:c>
      <x:c r="H1616" t="str">
        <x:v>Surrey County Council</x:v>
      </x:c>
      <x:c r="I1616" s="22" t="n">
        <x:v>8.5</x:v>
      </x:c>
      <x:c r="J1616" t="str">
        <x:v>Worked</x:v>
      </x:c>
      <x:c r="K1616" t="str">
        <x:v>Employee 2655; home branch Croydon; assigned role Operative Porter | Deployment branch: Croydon | Actual role: Operative Driver | Jobs: 398367 | Customers: Surrey County Council | Actual hours: 8.5; source records: 1</x:v>
      </x:c>
      <x:c r="L1616" t="str">
        <x:v>Include</x:v>
      </x:c>
      <x:c r="M1616"/>
      <x:c r="N1616"/>
    </x:row>
    <x:row r="1617">
      <x:c r="A1617" t="str">
        <x:v>M Azuimah Apung (C)|2026-02-12</x:v>
      </x:c>
      <x:c r="B1617" s="888" t="n">
        <x:v>46065</x:v>
      </x:c>
      <x:c r="C1617" t="str">
        <x:v>M Azuimah Apung (C)</x:v>
      </x:c>
      <x:c r="D1617" t="str">
        <x:v>Permanent</x:v>
      </x:c>
      <x:c r="E1617" t="str">
        <x:v>Croydon</x:v>
      </x:c>
      <x:c r="F1617" t="str">
        <x:v>Operative Porter</x:v>
      </x:c>
      <x:c r="G1617" t="str">
        <x:v>400027</x:v>
      </x:c>
      <x:c r="H1617" t="str">
        <x:v>Sussex Police</x:v>
      </x:c>
      <x:c r="I1617" s="22" t="n">
        <x:v>8</x:v>
      </x:c>
      <x:c r="J1617" t="str">
        <x:v>Worked</x:v>
      </x:c>
      <x:c r="K1617" t="str">
        <x:v>Employee 2655; home branch Croydon; assigned role Operative Porter | Deployment branch: Croydon | Actual role: Operative Driver | Jobs: 400027 | Customers: Sussex Police | Actual hours: 8.0; source records: 1</x:v>
      </x:c>
      <x:c r="L1617" t="str">
        <x:v>Include</x:v>
      </x:c>
      <x:c r="M1617"/>
      <x:c r="N1617"/>
    </x:row>
    <x:row r="1618">
      <x:c r="A1618" t="str">
        <x:v>M Azuimah Apung (C)|2026-02-13</x:v>
      </x:c>
      <x:c r="B1618" s="888" t="n">
        <x:v>46066</x:v>
      </x:c>
      <x:c r="C1618" t="str">
        <x:v>M Azuimah Apung (C)</x:v>
      </x:c>
      <x:c r="D1618" t="str">
        <x:v>Permanent</x:v>
      </x:c>
      <x:c r="E1618" t="str">
        <x:v>Croydon</x:v>
      </x:c>
      <x:c r="F1618" t="str">
        <x:v>Operative Porter</x:v>
      </x:c>
      <x:c r="G1618" t="str">
        <x:v>400227</x:v>
      </x:c>
      <x:c r="H1618" t="str">
        <x:v>Network Rail</x:v>
      </x:c>
      <x:c r="I1618" s="22" t="n">
        <x:v>7.5</x:v>
      </x:c>
      <x:c r="J1618" t="str">
        <x:v>Worked</x:v>
      </x:c>
      <x:c r="K1618" t="str">
        <x:v>Employee 2655; home branch Croydon; assigned role Operative Porter | Deployment branch: Croydon | Actual role: Operative Driver | Jobs: 400227 | Customers: Network Rail | Actual hours: 7.5; source records: 1</x:v>
      </x:c>
      <x:c r="L1618" t="str">
        <x:v>Include</x:v>
      </x:c>
      <x:c r="M1618"/>
      <x:c r="N1618"/>
    </x:row>
    <x:row r="1619">
      <x:c r="A1619" t="str">
        <x:v>M Azuimah Apung (C)|2026-02-16</x:v>
      </x:c>
      <x:c r="B1619" s="888" t="n">
        <x:v>46069</x:v>
      </x:c>
      <x:c r="C1619" t="str">
        <x:v>M Azuimah Apung (C)</x:v>
      </x:c>
      <x:c r="D1619" t="str">
        <x:v>Permanent</x:v>
      </x:c>
      <x:c r="E1619" t="str">
        <x:v>Croydon</x:v>
      </x:c>
      <x:c r="F1619" t="str">
        <x:v>Operative Porter</x:v>
      </x:c>
      <x:c r="G1619" t="str">
        <x:v>399515</x:v>
      </x:c>
      <x:c r="H1619" t="str">
        <x:v>Yard Duty, Vehicles Management and WHS support</x:v>
      </x:c>
      <x:c r="I1619" s="22" t="n">
        <x:v>7</x:v>
      </x:c>
      <x:c r="J1619" t="str">
        <x:v>Worked</x:v>
      </x:c>
      <x:c r="K1619" t="str">
        <x:v>Employee 2655; home branch Croydon; assigned role Operative Porter | Deployment branch: Croydon | Actual role: Operative Driver | Jobs: 399515 | Customers: Yard Duty, Vehicles Management and WHS support | Actual hours: 7.0; source records: 1</x:v>
      </x:c>
      <x:c r="L1619" t="str">
        <x:v>Include</x:v>
      </x:c>
      <x:c r="M1619"/>
      <x:c r="N1619"/>
    </x:row>
    <x:row r="1620">
      <x:c r="A1620" t="str">
        <x:v>M Azuimah Apung (C)|2026-02-17</x:v>
      </x:c>
      <x:c r="B1620" s="888" t="n">
        <x:v>46070</x:v>
      </x:c>
      <x:c r="C1620" t="str">
        <x:v>M Azuimah Apung (C)</x:v>
      </x:c>
      <x:c r="D1620" t="str">
        <x:v>Permanent</x:v>
      </x:c>
      <x:c r="E1620" t="str">
        <x:v>Croydon</x:v>
      </x:c>
      <x:c r="F1620" t="str">
        <x:v>Operative Porter</x:v>
      </x:c>
      <x:c r="G1620" t="str">
        <x:v>399887B</x:v>
      </x:c>
      <x:c r="H1620" t="str">
        <x:v>Avantor ( CROYDON  FEB 2026 )</x:v>
      </x:c>
      <x:c r="I1620" s="22" t="n">
        <x:v>4.5</x:v>
      </x:c>
      <x:c r="J1620" t="str">
        <x:v>Worked</x:v>
      </x:c>
      <x:c r="K1620" t="str">
        <x:v>Employee 2655; home branch Croydon; assigned role Operative Porter | Deployment branch: Cambridge | Actual role: Operative Driver | Jobs: 399887B | Customers: Avantor ( CROYDON  FEB 2026 ) | Actual hours: 4.5; source records: 1</x:v>
      </x:c>
      <x:c r="L1620" t="str">
        <x:v>Include</x:v>
      </x:c>
      <x:c r="M1620"/>
      <x:c r="N1620"/>
    </x:row>
    <x:row r="1621">
      <x:c r="A1621" t="str">
        <x:v>M Azuimah Apung (C)|2026-02-18</x:v>
      </x:c>
      <x:c r="B1621" s="888" t="n">
        <x:v>46071</x:v>
      </x:c>
      <x:c r="C1621" t="str">
        <x:v>M Azuimah Apung (C)</x:v>
      </x:c>
      <x:c r="D1621" t="str">
        <x:v>Permanent</x:v>
      </x:c>
      <x:c r="E1621" t="str">
        <x:v>Croydon</x:v>
      </x:c>
      <x:c r="F1621" t="str">
        <x:v>Operative Porter</x:v>
      </x:c>
      <x:c r="G1621" t="str">
        <x:v>400040</x:v>
      </x:c>
      <x:c r="H1621" t="str">
        <x:v>UniGreenScheme (Caerphilly)</x:v>
      </x:c>
      <x:c r="I1621" s="22" t="n">
        <x:v>9</x:v>
      </x:c>
      <x:c r="J1621" t="str">
        <x:v>Worked</x:v>
      </x:c>
      <x:c r="K1621" t="str">
        <x:v>Employee 2655; home branch Croydon; assigned role Operative Porter | Deployment branch: Croydon | Actual role: Operative Driver | Jobs: 400040 | Customers: UniGreenScheme (Caerphilly) | Actual hours: 9.0; source records: 1</x:v>
      </x:c>
      <x:c r="L1621" t="str">
        <x:v>Include</x:v>
      </x:c>
      <x:c r="M1621"/>
      <x:c r="N1621"/>
    </x:row>
    <x:row r="1622">
      <x:c r="A1622" t="str">
        <x:v>M Azuimah Apung (C)|2026-02-19</x:v>
      </x:c>
      <x:c r="B1622" s="888" t="n">
        <x:v>46072</x:v>
      </x:c>
      <x:c r="C1622" t="str">
        <x:v>M Azuimah Apung (C)</x:v>
      </x:c>
      <x:c r="D1622" t="str">
        <x:v>Permanent</x:v>
      </x:c>
      <x:c r="E1622" t="str">
        <x:v>Croydon</x:v>
      </x:c>
      <x:c r="F1622" t="str">
        <x:v>Operative Porter</x:v>
      </x:c>
      <x:c r="G1622" t="str">
        <x:v>399167</x:v>
      </x:c>
      <x:c r="H1622" t="str">
        <x:v>Duke Street Capital Management Services Ltd</x:v>
      </x:c>
      <x:c r="I1622" s="22" t="n">
        <x:v>9.5</x:v>
      </x:c>
      <x:c r="J1622" t="str">
        <x:v>Worked</x:v>
      </x:c>
      <x:c r="K1622" t="str">
        <x:v>Employee 2655; home branch Croydon; assigned role Operative Porter | Deployment branch: Croydon | Actual role: Operative Driver | Jobs: 399167 | Customers: Duke Street Capital Management Services Ltd | Actual hours: 9.5; source records: 1</x:v>
      </x:c>
      <x:c r="L1622" t="str">
        <x:v>Include</x:v>
      </x:c>
      <x:c r="M1622"/>
      <x:c r="N1622"/>
    </x:row>
    <x:row r="1623">
      <x:c r="A1623" t="str">
        <x:v>M Azuimah Apung (C)|2026-02-20</x:v>
      </x:c>
      <x:c r="B1623" s="888" t="n">
        <x:v>46073</x:v>
      </x:c>
      <x:c r="C1623" t="str">
        <x:v>M Azuimah Apung (C)</x:v>
      </x:c>
      <x:c r="D1623" t="str">
        <x:v>Permanent</x:v>
      </x:c>
      <x:c r="E1623" t="str">
        <x:v>Croydon</x:v>
      </x:c>
      <x:c r="F1623" t="str">
        <x:v>Operative Porter</x:v>
      </x:c>
      <x:c r="G1623" t="str">
        <x:v>400186</x:v>
      </x:c>
      <x:c r="H1623" t="str">
        <x:v>The Clothworkers' Company</x:v>
      </x:c>
      <x:c r="I1623" s="22" t="n">
        <x:v>6.5</x:v>
      </x:c>
      <x:c r="J1623" t="str">
        <x:v>Worked</x:v>
      </x:c>
      <x:c r="K1623" t="str">
        <x:v>Employee 2655; home branch Croydon; assigned role Operative Porter | Deployment branch: Oxford | Actual role: Operative Driver | Jobs: 400186 | Customers: The Clothworkers' Company | Actual hours: 6.5; source records: 1</x:v>
      </x:c>
      <x:c r="L1623" t="str">
        <x:v>Include</x:v>
      </x:c>
      <x:c r="M1623"/>
      <x:c r="N1623"/>
    </x:row>
    <x:row r="1624">
      <x:c r="A1624" t="str">
        <x:v>M Azuimah Apung (C)|2026-02-22</x:v>
      </x:c>
      <x:c r="B1624" s="888" t="n">
        <x:v>46075</x:v>
      </x:c>
      <x:c r="C1624" t="str">
        <x:v>M Azuimah Apung (C)</x:v>
      </x:c>
      <x:c r="D1624" t="str">
        <x:v>Permanent</x:v>
      </x:c>
      <x:c r="E1624" t="str">
        <x:v>Croydon</x:v>
      </x:c>
      <x:c r="F1624" t="str">
        <x:v>Operative Porter</x:v>
      </x:c>
      <x:c r="G1624" t="str">
        <x:v>400555</x:v>
      </x:c>
      <x:c r="H1624" t="str">
        <x:v>Balfour Beatty</x:v>
      </x:c>
      <x:c r="I1624" s="22" t="n">
        <x:v>11.5</x:v>
      </x:c>
      <x:c r="J1624" t="str">
        <x:v>Worked</x:v>
      </x:c>
      <x:c r="K1624" t="str">
        <x:v>Employee 2655; home branch Croydon; assigned role Operative Porter | Deployment branch: Croydon | Actual role: Operative Driver | Jobs: 400555 | Customers: Balfour Beatty | Actual hours: 11.5; source records: 1</x:v>
      </x:c>
      <x:c r="L1624" t="str">
        <x:v>Include</x:v>
      </x:c>
      <x:c r="M1624"/>
      <x:c r="N1624"/>
    </x:row>
    <x:row r="1625">
      <x:c r="A1625" t="str">
        <x:v>M Azuimah Apung (C)|2026-02-23</x:v>
      </x:c>
      <x:c r="B1625" s="888" t="n">
        <x:v>46076</x:v>
      </x:c>
      <x:c r="C1625" t="str">
        <x:v>M Azuimah Apung (C)</x:v>
      </x:c>
      <x:c r="D1625" t="str">
        <x:v>Permanent</x:v>
      </x:c>
      <x:c r="E1625" t="str">
        <x:v>Croydon</x:v>
      </x:c>
      <x:c r="F1625" t="str">
        <x:v>Operative Porter</x:v>
      </x:c>
      <x:c r="G1625" t="str">
        <x:v>400555</x:v>
      </x:c>
      <x:c r="H1625" t="str">
        <x:v>Balfour Beatty</x:v>
      </x:c>
      <x:c r="I1625" s="22" t="n">
        <x:v>10</x:v>
      </x:c>
      <x:c r="J1625" t="str">
        <x:v>Worked</x:v>
      </x:c>
      <x:c r="K1625" t="str">
        <x:v>Employee 2655; home branch Croydon; assigned role Operative Porter | Deployment branch: Croydon | Actual role: Operative Driver | Jobs: 400555 | Customers: Balfour Beatty | Actual hours: 10.0; source records: 1</x:v>
      </x:c>
      <x:c r="L1625" t="str">
        <x:v>Include</x:v>
      </x:c>
      <x:c r="M1625"/>
      <x:c r="N1625"/>
    </x:row>
    <x:row r="1626">
      <x:c r="A1626" t="str">
        <x:v>M Azuimah Apung (C)|2026-02-24</x:v>
      </x:c>
      <x:c r="B1626" s="888" t="n">
        <x:v>46077</x:v>
      </x:c>
      <x:c r="C1626" t="str">
        <x:v>M Azuimah Apung (C)</x:v>
      </x:c>
      <x:c r="D1626" t="str">
        <x:v>Permanent</x:v>
      </x:c>
      <x:c r="E1626" t="str">
        <x:v>Croydon</x:v>
      </x:c>
      <x:c r="F1626" t="str">
        <x:v>Operative Porter</x:v>
      </x:c>
      <x:c r="G1626" t="str">
        <x:v>400090</x:v>
      </x:c>
      <x:c r="H1626" t="str">
        <x:v>HiveMinded</x:v>
      </x:c>
      <x:c r="I1626" s="22" t="n">
        <x:v>5.5</x:v>
      </x:c>
      <x:c r="J1626" t="str">
        <x:v>Worked</x:v>
      </x:c>
      <x:c r="K1626" t="str">
        <x:v>Employee 2655; home branch Croydon; assigned role Operative Porter | Deployment branch: Croydon | Actual role: Operative Driver | Jobs: 400090 | Customers: HiveMinded | Actual hours: 5.5; source records: 1</x:v>
      </x:c>
      <x:c r="L1626" t="str">
        <x:v>Include</x:v>
      </x:c>
      <x:c r="M1626"/>
      <x:c r="N1626"/>
    </x:row>
    <x:row r="1627">
      <x:c r="A1627" t="str">
        <x:v>M Azuimah Apung (C)|2026-02-26</x:v>
      </x:c>
      <x:c r="B1627" s="888" t="n">
        <x:v>46079</x:v>
      </x:c>
      <x:c r="C1627" t="str">
        <x:v>M Azuimah Apung (C)</x:v>
      </x:c>
      <x:c r="D1627" t="str">
        <x:v>Permanent</x:v>
      </x:c>
      <x:c r="E1627" t="str">
        <x:v>Croydon</x:v>
      </x:c>
      <x:c r="F1627" t="str">
        <x:v>Operative Porter</x:v>
      </x:c>
      <x:c r="G1627" t="str">
        <x:v>386891D</x:v>
      </x:c>
      <x:c r="H1627" t="str">
        <x:v>Restore Harrow Green</x:v>
      </x:c>
      <x:c r="I1627" s="22" t="n">
        <x:v>8.5</x:v>
      </x:c>
      <x:c r="J1627" t="str">
        <x:v>Worked</x:v>
      </x:c>
      <x:c r="K1627" t="str">
        <x:v>Employee 2655; home branch Croydon; assigned role Operative Porter | Deployment branch: Croydon | Actual role: Operative Driver | Jobs: 386891D | Customers: Restore Harrow Green | Actual hours: 8.5; source records: 1</x:v>
      </x:c>
      <x:c r="L1627" t="str">
        <x:v>Include</x:v>
      </x:c>
      <x:c r="M1627"/>
      <x:c r="N1627"/>
    </x:row>
    <x:row r="1628">
      <x:c r="A1628" t="str">
        <x:v>M Azuimah Apung (C)|2026-02-27</x:v>
      </x:c>
      <x:c r="B1628" s="888" t="n">
        <x:v>46080</x:v>
      </x:c>
      <x:c r="C1628" t="str">
        <x:v>M Azuimah Apung (C)</x:v>
      </x:c>
      <x:c r="D1628" t="str">
        <x:v>Permanent</x:v>
      </x:c>
      <x:c r="E1628" t="str">
        <x:v>Croydon</x:v>
      </x:c>
      <x:c r="F1628" t="str">
        <x:v>Operative Porter</x:v>
      </x:c>
      <x:c r="G1628"/>
      <x:c r="H1628"/>
      <x:c r="I1628" s="22" t="n">
        <x:v>0</x:v>
      </x:c>
      <x:c r="J1628" t="str">
        <x:v>Other leave — Sickness</x:v>
      </x:c>
      <x:c r="K1628" t="str">
        <x:v>Employee 2655; home branch Croydon; assigned role Operative Porter | Leave: Sickness | Leave calendar basis: Variable-pattern period</x:v>
      </x:c>
      <x:c r="L1628" t="str">
        <x:v>Include</x:v>
      </x:c>
      <x:c r="M1628"/>
      <x:c r="N1628"/>
    </x:row>
    <x:row r="1629">
      <x:c r="A1629" t="str">
        <x:v>M Barnett|2026-02-01</x:v>
      </x:c>
      <x:c r="B1629" s="888" t="n">
        <x:v>46054</x:v>
      </x:c>
      <x:c r="C1629" t="str">
        <x:v>M Barnett</x:v>
      </x:c>
      <x:c r="D1629" t="str">
        <x:v>Permanent</x:v>
      </x:c>
      <x:c r="E1629" t="str">
        <x:v>Thurrock</x:v>
      </x:c>
      <x:c r="F1629" t="str">
        <x:v>Operative Skilled</x:v>
      </x:c>
      <x:c r="G1629" t="str">
        <x:v>397398</x:v>
      </x:c>
      <x:c r="H1629" t="str">
        <x:v>Accenture UK Ltd</x:v>
      </x:c>
      <x:c r="I1629" s="22" t="n">
        <x:v>8</x:v>
      </x:c>
      <x:c r="J1629" t="str">
        <x:v>Worked</x:v>
      </x:c>
      <x:c r="K1629" t="str">
        <x:v>Employee 1596; home branch Thurrock; assigned role Operative Skilled | Deployment branch: Thurrock | Actual role: Operative Skilled | Jobs: 397398 | Customers: Accenture UK Ltd | Actual hours: 8.0; source records: 1</x:v>
      </x:c>
      <x:c r="L1629" t="str">
        <x:v>Include</x:v>
      </x:c>
      <x:c r="M1629"/>
      <x:c r="N1629"/>
    </x:row>
    <x:row r="1630">
      <x:c r="A1630" t="str">
        <x:v>M Barnett|2026-02-02</x:v>
      </x:c>
      <x:c r="B1630" s="888" t="n">
        <x:v>46055</x:v>
      </x:c>
      <x:c r="C1630" t="str">
        <x:v>M Barnett</x:v>
      </x:c>
      <x:c r="D1630" t="str">
        <x:v>Permanent</x:v>
      </x:c>
      <x:c r="E1630" t="str">
        <x:v>Thurrock</x:v>
      </x:c>
      <x:c r="F1630" t="str">
        <x:v>Operative Skilled</x:v>
      </x:c>
      <x:c r="G1630" t="str">
        <x:v>399609</x:v>
      </x:c>
      <x:c r="H1630" t="str">
        <x:v>Accenture UK Ltd</x:v>
      </x:c>
      <x:c r="I1630" s="22" t="n">
        <x:v>8.5</x:v>
      </x:c>
      <x:c r="J1630" t="str">
        <x:v>Worked</x:v>
      </x:c>
      <x:c r="K1630" t="str">
        <x:v>Employee 1596; home branch Thurrock; assigned role Operative Skilled | Deployment branch: Thurrock | Actual role: Operative Porter | Jobs: 399609 | Customers: Accenture UK Ltd | Actual hours: 8.5; source records: 1</x:v>
      </x:c>
      <x:c r="L1630" t="str">
        <x:v>Include</x:v>
      </x:c>
      <x:c r="M1630"/>
      <x:c r="N1630"/>
    </x:row>
    <x:row r="1631">
      <x:c r="A1631" t="str">
        <x:v>M Barnett|2026-02-03</x:v>
      </x:c>
      <x:c r="B1631" s="888" t="n">
        <x:v>46056</x:v>
      </x:c>
      <x:c r="C1631" t="str">
        <x:v>M Barnett</x:v>
      </x:c>
      <x:c r="D1631" t="str">
        <x:v>Permanent</x:v>
      </x:c>
      <x:c r="E1631" t="str">
        <x:v>Thurrock</x:v>
      </x:c>
      <x:c r="F1631" t="str">
        <x:v>Operative Skilled</x:v>
      </x:c>
      <x:c r="G1631" t="str">
        <x:v>399609</x:v>
      </x:c>
      <x:c r="H1631" t="str">
        <x:v>Accenture UK Ltd</x:v>
      </x:c>
      <x:c r="I1631" s="22" t="n">
        <x:v>8.5</x:v>
      </x:c>
      <x:c r="J1631" t="str">
        <x:v>Worked</x:v>
      </x:c>
      <x:c r="K1631" t="str">
        <x:v>Employee 1596; home branch Thurrock; assigned role Operative Skilled | Deployment branch: Thurrock | Actual role: Operative Porter | Jobs: 399609 | Customers: Accenture UK Ltd | Actual hours: 8.5; source records: 1</x:v>
      </x:c>
      <x:c r="L1631" t="str">
        <x:v>Include</x:v>
      </x:c>
      <x:c r="M1631"/>
      <x:c r="N1631"/>
    </x:row>
    <x:row r="1632">
      <x:c r="A1632" t="str">
        <x:v>M Barnett|2026-02-04</x:v>
      </x:c>
      <x:c r="B1632" s="888" t="n">
        <x:v>46057</x:v>
      </x:c>
      <x:c r="C1632" t="str">
        <x:v>M Barnett</x:v>
      </x:c>
      <x:c r="D1632" t="str">
        <x:v>Permanent</x:v>
      </x:c>
      <x:c r="E1632" t="str">
        <x:v>Thurrock</x:v>
      </x:c>
      <x:c r="F1632" t="str">
        <x:v>Operative Skilled</x:v>
      </x:c>
      <x:c r="G1632" t="str">
        <x:v>399609</x:v>
      </x:c>
      <x:c r="H1632" t="str">
        <x:v>Accenture UK Ltd</x:v>
      </x:c>
      <x:c r="I1632" s="22" t="n">
        <x:v>8.5</x:v>
      </x:c>
      <x:c r="J1632" t="str">
        <x:v>Worked</x:v>
      </x:c>
      <x:c r="K1632" t="str">
        <x:v>Employee 1596; home branch Thurrock; assigned role Operative Skilled | Deployment branch: Thurrock | Actual role: Operative Porter | Jobs: 399609 | Customers: Accenture UK Ltd | Actual hours: 8.5; source records: 1</x:v>
      </x:c>
      <x:c r="L1632" t="str">
        <x:v>Include</x:v>
      </x:c>
      <x:c r="M1632"/>
      <x:c r="N1632"/>
    </x:row>
    <x:row r="1633">
      <x:c r="A1633" t="str">
        <x:v>M Barnett|2026-02-05</x:v>
      </x:c>
      <x:c r="B1633" s="888" t="n">
        <x:v>46058</x:v>
      </x:c>
      <x:c r="C1633" t="str">
        <x:v>M Barnett</x:v>
      </x:c>
      <x:c r="D1633" t="str">
        <x:v>Permanent</x:v>
      </x:c>
      <x:c r="E1633" t="str">
        <x:v>Thurrock</x:v>
      </x:c>
      <x:c r="F1633" t="str">
        <x:v>Operative Skilled</x:v>
      </x:c>
      <x:c r="G1633" t="str">
        <x:v>399609</x:v>
      </x:c>
      <x:c r="H1633" t="str">
        <x:v>Accenture UK Ltd</x:v>
      </x:c>
      <x:c r="I1633" s="22" t="n">
        <x:v>8.5</x:v>
      </x:c>
      <x:c r="J1633" t="str">
        <x:v>Worked</x:v>
      </x:c>
      <x:c r="K1633" t="str">
        <x:v>Employee 1596; home branch Thurrock; assigned role Operative Skilled | Deployment branch: Thurrock | Actual role: Operative Porter | Jobs: 399609 | Customers: Accenture UK Ltd | Actual hours: 8.5; source records: 1</x:v>
      </x:c>
      <x:c r="L1633" t="str">
        <x:v>Include</x:v>
      </x:c>
      <x:c r="M1633"/>
      <x:c r="N1633"/>
    </x:row>
    <x:row r="1634">
      <x:c r="A1634" t="str">
        <x:v>M Barnett|2026-02-06</x:v>
      </x:c>
      <x:c r="B1634" s="888" t="n">
        <x:v>46059</x:v>
      </x:c>
      <x:c r="C1634" t="str">
        <x:v>M Barnett</x:v>
      </x:c>
      <x:c r="D1634" t="str">
        <x:v>Permanent</x:v>
      </x:c>
      <x:c r="E1634" t="str">
        <x:v>Thurrock</x:v>
      </x:c>
      <x:c r="F1634" t="str">
        <x:v>Operative Skilled</x:v>
      </x:c>
      <x:c r="G1634" t="str">
        <x:v>399609</x:v>
      </x:c>
      <x:c r="H1634" t="str">
        <x:v>Accenture UK Ltd</x:v>
      </x:c>
      <x:c r="I1634" s="22" t="n">
        <x:v>8.5</x:v>
      </x:c>
      <x:c r="J1634" t="str">
        <x:v>Worked</x:v>
      </x:c>
      <x:c r="K1634" t="str">
        <x:v>Employee 1596; home branch Thurrock; assigned role Operative Skilled | Deployment branch: Thurrock | Actual role: Operative Porter | Jobs: 399609 | Customers: Accenture UK Ltd | Actual hours: 8.5; source records: 1</x:v>
      </x:c>
      <x:c r="L1634" t="str">
        <x:v>Include</x:v>
      </x:c>
      <x:c r="M1634"/>
      <x:c r="N1634"/>
    </x:row>
    <x:row r="1635">
      <x:c r="A1635" t="str">
        <x:v>M Barnett|2026-02-09</x:v>
      </x:c>
      <x:c r="B1635" s="888" t="n">
        <x:v>46062</x:v>
      </x:c>
      <x:c r="C1635" t="str">
        <x:v>M Barnett</x:v>
      </x:c>
      <x:c r="D1635" t="str">
        <x:v>Permanent</x:v>
      </x:c>
      <x:c r="E1635" t="str">
        <x:v>Thurrock</x:v>
      </x:c>
      <x:c r="F1635" t="str">
        <x:v>Operative Skilled</x:v>
      </x:c>
      <x:c r="G1635" t="str">
        <x:v>399609</x:v>
      </x:c>
      <x:c r="H1635" t="str">
        <x:v>Accenture UK Ltd</x:v>
      </x:c>
      <x:c r="I1635" s="22" t="n">
        <x:v>8.5</x:v>
      </x:c>
      <x:c r="J1635" t="str">
        <x:v>Worked</x:v>
      </x:c>
      <x:c r="K1635" t="str">
        <x:v>Employee 1596; home branch Thurrock; assigned role Operative Skilled | Deployment branch: Thurrock | Actual role: Operative Porter | Jobs: 399609 | Customers: Accenture UK Ltd | Actual hours: 8.5; source records: 1</x:v>
      </x:c>
      <x:c r="L1635" t="str">
        <x:v>Include</x:v>
      </x:c>
      <x:c r="M1635"/>
      <x:c r="N1635"/>
    </x:row>
    <x:row r="1636">
      <x:c r="A1636" t="str">
        <x:v>M Barnett|2026-02-10</x:v>
      </x:c>
      <x:c r="B1636" s="888" t="n">
        <x:v>46063</x:v>
      </x:c>
      <x:c r="C1636" t="str">
        <x:v>M Barnett</x:v>
      </x:c>
      <x:c r="D1636" t="str">
        <x:v>Permanent</x:v>
      </x:c>
      <x:c r="E1636" t="str">
        <x:v>Thurrock</x:v>
      </x:c>
      <x:c r="F1636" t="str">
        <x:v>Operative Skilled</x:v>
      </x:c>
      <x:c r="G1636" t="str">
        <x:v>399609</x:v>
      </x:c>
      <x:c r="H1636" t="str">
        <x:v>Accenture UK Ltd</x:v>
      </x:c>
      <x:c r="I1636" s="22" t="n">
        <x:v>8.5</x:v>
      </x:c>
      <x:c r="J1636" t="str">
        <x:v>Worked</x:v>
      </x:c>
      <x:c r="K1636" t="str">
        <x:v>Employee 1596; home branch Thurrock; assigned role Operative Skilled | Deployment branch: Thurrock | Actual role: Operative Porter | Jobs: 399609 | Customers: Accenture UK Ltd | Actual hours: 8.5; source records: 1</x:v>
      </x:c>
      <x:c r="L1636" t="str">
        <x:v>Include</x:v>
      </x:c>
      <x:c r="M1636"/>
      <x:c r="N1636"/>
    </x:row>
    <x:row r="1637">
      <x:c r="A1637" t="str">
        <x:v>M Barnett|2026-02-11</x:v>
      </x:c>
      <x:c r="B1637" s="888" t="n">
        <x:v>46064</x:v>
      </x:c>
      <x:c r="C1637" t="str">
        <x:v>M Barnett</x:v>
      </x:c>
      <x:c r="D1637" t="str">
        <x:v>Permanent</x:v>
      </x:c>
      <x:c r="E1637" t="str">
        <x:v>Thurrock</x:v>
      </x:c>
      <x:c r="F1637" t="str">
        <x:v>Operative Skilled</x:v>
      </x:c>
      <x:c r="G1637" t="str">
        <x:v>399609</x:v>
      </x:c>
      <x:c r="H1637" t="str">
        <x:v>Accenture UK Ltd</x:v>
      </x:c>
      <x:c r="I1637" s="22" t="n">
        <x:v>8.5</x:v>
      </x:c>
      <x:c r="J1637" t="str">
        <x:v>Worked</x:v>
      </x:c>
      <x:c r="K1637" t="str">
        <x:v>Employee 1596; home branch Thurrock; assigned role Operative Skilled | Deployment branch: Thurrock | Actual role: Operative Porter | Jobs: 399609 | Customers: Accenture UK Ltd | Actual hours: 8.5; source records: 1</x:v>
      </x:c>
      <x:c r="L1637" t="str">
        <x:v>Include</x:v>
      </x:c>
      <x:c r="M1637"/>
      <x:c r="N1637"/>
    </x:row>
    <x:row r="1638">
      <x:c r="A1638" t="str">
        <x:v>M Barnett|2026-02-12</x:v>
      </x:c>
      <x:c r="B1638" s="888" t="n">
        <x:v>46065</x:v>
      </x:c>
      <x:c r="C1638" t="str">
        <x:v>M Barnett</x:v>
      </x:c>
      <x:c r="D1638" t="str">
        <x:v>Permanent</x:v>
      </x:c>
      <x:c r="E1638" t="str">
        <x:v>Thurrock</x:v>
      </x:c>
      <x:c r="F1638" t="str">
        <x:v>Operative Skilled</x:v>
      </x:c>
      <x:c r="G1638" t="str">
        <x:v>399609</x:v>
      </x:c>
      <x:c r="H1638" t="str">
        <x:v>Accenture UK Ltd</x:v>
      </x:c>
      <x:c r="I1638" s="22" t="n">
        <x:v>8.5</x:v>
      </x:c>
      <x:c r="J1638" t="str">
        <x:v>Worked</x:v>
      </x:c>
      <x:c r="K1638" t="str">
        <x:v>Employee 1596; home branch Thurrock; assigned role Operative Skilled | Deployment branch: Thurrock | Actual role: Operative Porter | Jobs: 399609 | Customers: Accenture UK Ltd | Actual hours: 8.5; source records: 1</x:v>
      </x:c>
      <x:c r="L1638" t="str">
        <x:v>Include</x:v>
      </x:c>
      <x:c r="M1638"/>
      <x:c r="N1638"/>
    </x:row>
    <x:row r="1639">
      <x:c r="A1639" t="str">
        <x:v>M Barnett|2026-02-13</x:v>
      </x:c>
      <x:c r="B1639" s="888" t="n">
        <x:v>46066</x:v>
      </x:c>
      <x:c r="C1639" t="str">
        <x:v>M Barnett</x:v>
      </x:c>
      <x:c r="D1639" t="str">
        <x:v>Permanent</x:v>
      </x:c>
      <x:c r="E1639" t="str">
        <x:v>Thurrock</x:v>
      </x:c>
      <x:c r="F1639" t="str">
        <x:v>Operative Skilled</x:v>
      </x:c>
      <x:c r="G1639" t="str">
        <x:v>399609</x:v>
      </x:c>
      <x:c r="H1639" t="str">
        <x:v>Accenture UK Ltd</x:v>
      </x:c>
      <x:c r="I1639" s="22" t="n">
        <x:v>8.5</x:v>
      </x:c>
      <x:c r="J1639" t="str">
        <x:v>Worked</x:v>
      </x:c>
      <x:c r="K1639" t="str">
        <x:v>Employee 1596; home branch Thurrock; assigned role Operative Skilled | Deployment branch: Thurrock | Actual role: Operative Porter | Jobs: 399609 | Customers: Accenture UK Ltd | Actual hours: 8.5; source records: 1</x:v>
      </x:c>
      <x:c r="L1639" t="str">
        <x:v>Include</x:v>
      </x:c>
      <x:c r="M1639"/>
      <x:c r="N1639"/>
    </x:row>
    <x:row r="1640">
      <x:c r="A1640" t="str">
        <x:v>M Barnett|2026-02-14</x:v>
      </x:c>
      <x:c r="B1640" s="888" t="n">
        <x:v>46067</x:v>
      </x:c>
      <x:c r="C1640" t="str">
        <x:v>M Barnett</x:v>
      </x:c>
      <x:c r="D1640" t="str">
        <x:v>Permanent</x:v>
      </x:c>
      <x:c r="E1640" t="str">
        <x:v>Thurrock</x:v>
      </x:c>
      <x:c r="F1640" t="str">
        <x:v>Operative Skilled</x:v>
      </x:c>
      <x:c r="G1640" t="str">
        <x:v>399348</x:v>
      </x:c>
      <x:c r="H1640" t="str">
        <x:v>Accenture UK Ltd</x:v>
      </x:c>
      <x:c r="I1640" s="22" t="n">
        <x:v>8.5</x:v>
      </x:c>
      <x:c r="J1640" t="str">
        <x:v>Worked</x:v>
      </x:c>
      <x:c r="K1640" t="str">
        <x:v>Employee 1596; home branch Thurrock; assigned role Operative Skilled | Deployment branch: Thurrock | Actual role: Operative Skilled | Jobs: 399348 | Customers: Accenture UK Ltd | Actual hours: 8.5; source records: 1</x:v>
      </x:c>
      <x:c r="L1640" t="str">
        <x:v>Include</x:v>
      </x:c>
      <x:c r="M1640"/>
      <x:c r="N1640"/>
    </x:row>
    <x:row r="1641">
      <x:c r="A1641" t="str">
        <x:v>M Barnett|2026-02-16</x:v>
      </x:c>
      <x:c r="B1641" s="888" t="n">
        <x:v>46069</x:v>
      </x:c>
      <x:c r="C1641" t="str">
        <x:v>M Barnett</x:v>
      </x:c>
      <x:c r="D1641" t="str">
        <x:v>Permanent</x:v>
      </x:c>
      <x:c r="E1641" t="str">
        <x:v>Thurrock</x:v>
      </x:c>
      <x:c r="F1641" t="str">
        <x:v>Operative Skilled</x:v>
      </x:c>
      <x:c r="G1641" t="str">
        <x:v>399609</x:v>
      </x:c>
      <x:c r="H1641" t="str">
        <x:v>Accenture UK Ltd</x:v>
      </x:c>
      <x:c r="I1641" s="22" t="n">
        <x:v>8.5</x:v>
      </x:c>
      <x:c r="J1641" t="str">
        <x:v>Worked</x:v>
      </x:c>
      <x:c r="K1641" t="str">
        <x:v>Employee 1596; home branch Thurrock; assigned role Operative Skilled | Deployment branch: Thurrock | Actual role: Operative Porter | Jobs: 399609 | Customers: Accenture UK Ltd | Actual hours: 8.5; source records: 1</x:v>
      </x:c>
      <x:c r="L1641" t="str">
        <x:v>Include</x:v>
      </x:c>
      <x:c r="M1641"/>
      <x:c r="N1641"/>
    </x:row>
    <x:row r="1642">
      <x:c r="A1642" t="str">
        <x:v>M Barnett|2026-02-17</x:v>
      </x:c>
      <x:c r="B1642" s="888" t="n">
        <x:v>46070</x:v>
      </x:c>
      <x:c r="C1642" t="str">
        <x:v>M Barnett</x:v>
      </x:c>
      <x:c r="D1642" t="str">
        <x:v>Permanent</x:v>
      </x:c>
      <x:c r="E1642" t="str">
        <x:v>Thurrock</x:v>
      </x:c>
      <x:c r="F1642" t="str">
        <x:v>Operative Skilled</x:v>
      </x:c>
      <x:c r="G1642" t="str">
        <x:v>399609</x:v>
      </x:c>
      <x:c r="H1642" t="str">
        <x:v>Accenture UK Ltd</x:v>
      </x:c>
      <x:c r="I1642" s="22" t="n">
        <x:v>9</x:v>
      </x:c>
      <x:c r="J1642" t="str">
        <x:v>Worked</x:v>
      </x:c>
      <x:c r="K1642" t="str">
        <x:v>Employee 1596; home branch Thurrock; assigned role Operative Skilled | Deployment branch: Thurrock | Actual role: Operative Porter | Jobs: 399609 | Customers: Accenture UK Ltd | Actual hours: 9.0; source records: 1</x:v>
      </x:c>
      <x:c r="L1642" t="str">
        <x:v>Include</x:v>
      </x:c>
      <x:c r="M1642"/>
      <x:c r="N1642"/>
    </x:row>
    <x:row r="1643">
      <x:c r="A1643" t="str">
        <x:v>M Barnett|2026-02-18</x:v>
      </x:c>
      <x:c r="B1643" s="888" t="n">
        <x:v>46071</x:v>
      </x:c>
      <x:c r="C1643" t="str">
        <x:v>M Barnett</x:v>
      </x:c>
      <x:c r="D1643" t="str">
        <x:v>Permanent</x:v>
      </x:c>
      <x:c r="E1643" t="str">
        <x:v>Thurrock</x:v>
      </x:c>
      <x:c r="F1643" t="str">
        <x:v>Operative Skilled</x:v>
      </x:c>
      <x:c r="G1643" t="str">
        <x:v>399609</x:v>
      </x:c>
      <x:c r="H1643" t="str">
        <x:v>Accenture UK Ltd</x:v>
      </x:c>
      <x:c r="I1643" s="22" t="n">
        <x:v>9</x:v>
      </x:c>
      <x:c r="J1643" t="str">
        <x:v>Worked</x:v>
      </x:c>
      <x:c r="K1643" t="str">
        <x:v>Employee 1596; home branch Thurrock; assigned role Operative Skilled | Deployment branch: Thurrock | Actual role: Operative Porter | Jobs: 399609 | Customers: Accenture UK Ltd | Actual hours: 9.0; source records: 1</x:v>
      </x:c>
      <x:c r="L1643" t="str">
        <x:v>Include</x:v>
      </x:c>
      <x:c r="M1643"/>
      <x:c r="N1643"/>
    </x:row>
    <x:row r="1644">
      <x:c r="A1644" t="str">
        <x:v>M Barnett|2026-02-19</x:v>
      </x:c>
      <x:c r="B1644" s="888" t="n">
        <x:v>46072</x:v>
      </x:c>
      <x:c r="C1644" t="str">
        <x:v>M Barnett</x:v>
      </x:c>
      <x:c r="D1644" t="str">
        <x:v>Permanent</x:v>
      </x:c>
      <x:c r="E1644" t="str">
        <x:v>Thurrock</x:v>
      </x:c>
      <x:c r="F1644" t="str">
        <x:v>Operative Skilled</x:v>
      </x:c>
      <x:c r="G1644" t="str">
        <x:v>399609</x:v>
      </x:c>
      <x:c r="H1644" t="str">
        <x:v>Accenture UK Ltd</x:v>
      </x:c>
      <x:c r="I1644" s="22" t="n">
        <x:v>9</x:v>
      </x:c>
      <x:c r="J1644" t="str">
        <x:v>Worked</x:v>
      </x:c>
      <x:c r="K1644" t="str">
        <x:v>Employee 1596; home branch Thurrock; assigned role Operative Skilled | Deployment branch: Thurrock | Actual role: Operative Porter | Jobs: 399609 | Customers: Accenture UK Ltd | Actual hours: 9.0; source records: 1</x:v>
      </x:c>
      <x:c r="L1644" t="str">
        <x:v>Include</x:v>
      </x:c>
      <x:c r="M1644"/>
      <x:c r="N1644"/>
    </x:row>
    <x:row r="1645">
      <x:c r="A1645" t="str">
        <x:v>M Barnett|2026-02-20</x:v>
      </x:c>
      <x:c r="B1645" s="888" t="n">
        <x:v>46073</x:v>
      </x:c>
      <x:c r="C1645" t="str">
        <x:v>M Barnett</x:v>
      </x:c>
      <x:c r="D1645" t="str">
        <x:v>Permanent</x:v>
      </x:c>
      <x:c r="E1645" t="str">
        <x:v>Thurrock</x:v>
      </x:c>
      <x:c r="F1645" t="str">
        <x:v>Operative Skilled</x:v>
      </x:c>
      <x:c r="G1645" t="str">
        <x:v>399609</x:v>
      </x:c>
      <x:c r="H1645" t="str">
        <x:v>Accenture UK Ltd</x:v>
      </x:c>
      <x:c r="I1645" s="22" t="n">
        <x:v>8.5</x:v>
      </x:c>
      <x:c r="J1645" t="str">
        <x:v>Worked</x:v>
      </x:c>
      <x:c r="K1645" t="str">
        <x:v>Employee 1596; home branch Thurrock; assigned role Operative Skilled | Deployment branch: Thurrock | Actual role: Operative Porter | Jobs: 399609 | Customers: Accenture UK Ltd | Actual hours: 8.5; source records: 1</x:v>
      </x:c>
      <x:c r="L1645" t="str">
        <x:v>Include</x:v>
      </x:c>
      <x:c r="M1645"/>
      <x:c r="N1645"/>
    </x:row>
    <x:row r="1646">
      <x:c r="A1646" t="str">
        <x:v>M Barnett|2026-02-23</x:v>
      </x:c>
      <x:c r="B1646" s="888" t="n">
        <x:v>46076</x:v>
      </x:c>
      <x:c r="C1646" t="str">
        <x:v>M Barnett</x:v>
      </x:c>
      <x:c r="D1646" t="str">
        <x:v>Permanent</x:v>
      </x:c>
      <x:c r="E1646" t="str">
        <x:v>Thurrock</x:v>
      </x:c>
      <x:c r="F1646" t="str">
        <x:v>Operative Skilled</x:v>
      </x:c>
      <x:c r="G1646" t="str">
        <x:v>399609</x:v>
      </x:c>
      <x:c r="H1646" t="str">
        <x:v>Accenture UK Ltd</x:v>
      </x:c>
      <x:c r="I1646" s="22" t="n">
        <x:v>8.5</x:v>
      </x:c>
      <x:c r="J1646" t="str">
        <x:v>Worked</x:v>
      </x:c>
      <x:c r="K1646" t="str">
        <x:v>Employee 1596; home branch Thurrock; assigned role Operative Skilled | Deployment branch: Thurrock | Actual role: Operative Porter | Jobs: 399609 | Customers: Accenture UK Ltd | Actual hours: 8.5; source records: 1</x:v>
      </x:c>
      <x:c r="L1646" t="str">
        <x:v>Include</x:v>
      </x:c>
      <x:c r="M1646"/>
      <x:c r="N1646"/>
    </x:row>
    <x:row r="1647">
      <x:c r="A1647" t="str">
        <x:v>M Barnett|2026-02-24</x:v>
      </x:c>
      <x:c r="B1647" s="888" t="n">
        <x:v>46077</x:v>
      </x:c>
      <x:c r="C1647" t="str">
        <x:v>M Barnett</x:v>
      </x:c>
      <x:c r="D1647" t="str">
        <x:v>Permanent</x:v>
      </x:c>
      <x:c r="E1647" t="str">
        <x:v>Thurrock</x:v>
      </x:c>
      <x:c r="F1647" t="str">
        <x:v>Operative Skilled</x:v>
      </x:c>
      <x:c r="G1647" t="str">
        <x:v>399609</x:v>
      </x:c>
      <x:c r="H1647" t="str">
        <x:v>Accenture UK Ltd</x:v>
      </x:c>
      <x:c r="I1647" s="22" t="n">
        <x:v>8.5</x:v>
      </x:c>
      <x:c r="J1647" t="str">
        <x:v>Worked</x:v>
      </x:c>
      <x:c r="K1647" t="str">
        <x:v>Employee 1596; home branch Thurrock; assigned role Operative Skilled | Deployment branch: Thurrock | Actual role: Operative Porter | Jobs: 399609 | Customers: Accenture UK Ltd | Actual hours: 8.5; source records: 1</x:v>
      </x:c>
      <x:c r="L1647" t="str">
        <x:v>Include</x:v>
      </x:c>
      <x:c r="M1647"/>
      <x:c r="N1647"/>
    </x:row>
    <x:row r="1648">
      <x:c r="A1648" t="str">
        <x:v>M Barnett|2026-02-25</x:v>
      </x:c>
      <x:c r="B1648" s="888" t="n">
        <x:v>46078</x:v>
      </x:c>
      <x:c r="C1648" t="str">
        <x:v>M Barnett</x:v>
      </x:c>
      <x:c r="D1648" t="str">
        <x:v>Permanent</x:v>
      </x:c>
      <x:c r="E1648" t="str">
        <x:v>Thurrock</x:v>
      </x:c>
      <x:c r="F1648" t="str">
        <x:v>Operative Skilled</x:v>
      </x:c>
      <x:c r="G1648" t="str">
        <x:v>399609</x:v>
      </x:c>
      <x:c r="H1648" t="str">
        <x:v>Accenture UK Ltd</x:v>
      </x:c>
      <x:c r="I1648" s="22" t="n">
        <x:v>8.5</x:v>
      </x:c>
      <x:c r="J1648" t="str">
        <x:v>Worked</x:v>
      </x:c>
      <x:c r="K1648" t="str">
        <x:v>Employee 1596; home branch Thurrock; assigned role Operative Skilled | Deployment branch: Thurrock | Actual role: Operative Porter | Jobs: 399609 | Customers: Accenture UK Ltd | Actual hours: 8.5; source records: 1</x:v>
      </x:c>
      <x:c r="L1648" t="str">
        <x:v>Include</x:v>
      </x:c>
      <x:c r="M1648"/>
      <x:c r="N1648"/>
    </x:row>
    <x:row r="1649">
      <x:c r="A1649" t="str">
        <x:v>M Barnett|2026-02-26</x:v>
      </x:c>
      <x:c r="B1649" s="888" t="n">
        <x:v>46079</x:v>
      </x:c>
      <x:c r="C1649" t="str">
        <x:v>M Barnett</x:v>
      </x:c>
      <x:c r="D1649" t="str">
        <x:v>Permanent</x:v>
      </x:c>
      <x:c r="E1649" t="str">
        <x:v>Thurrock</x:v>
      </x:c>
      <x:c r="F1649" t="str">
        <x:v>Operative Skilled</x:v>
      </x:c>
      <x:c r="G1649" t="str">
        <x:v>399609</x:v>
      </x:c>
      <x:c r="H1649" t="str">
        <x:v>Accenture UK Ltd</x:v>
      </x:c>
      <x:c r="I1649" s="22" t="n">
        <x:v>8.5</x:v>
      </x:c>
      <x:c r="J1649" t="str">
        <x:v>Worked</x:v>
      </x:c>
      <x:c r="K1649" t="str">
        <x:v>Employee 1596; home branch Thurrock; assigned role Operative Skilled | Deployment branch: Thurrock | Actual role: Operative Porter | Jobs: 399609 | Customers: Accenture UK Ltd | Actual hours: 8.5; source records: 1</x:v>
      </x:c>
      <x:c r="L1649" t="str">
        <x:v>Include</x:v>
      </x:c>
      <x:c r="M1649"/>
      <x:c r="N1649"/>
    </x:row>
    <x:row r="1650">
      <x:c r="A1650" t="str">
        <x:v>M Barnett|2026-02-27</x:v>
      </x:c>
      <x:c r="B1650" s="888" t="n">
        <x:v>46080</x:v>
      </x:c>
      <x:c r="C1650" t="str">
        <x:v>M Barnett</x:v>
      </x:c>
      <x:c r="D1650" t="str">
        <x:v>Permanent</x:v>
      </x:c>
      <x:c r="E1650" t="str">
        <x:v>Thurrock</x:v>
      </x:c>
      <x:c r="F1650" t="str">
        <x:v>Operative Skilled</x:v>
      </x:c>
      <x:c r="G1650" t="str">
        <x:v>399609</x:v>
      </x:c>
      <x:c r="H1650" t="str">
        <x:v>Accenture UK Ltd</x:v>
      </x:c>
      <x:c r="I1650" s="22" t="n">
        <x:v>8.5</x:v>
      </x:c>
      <x:c r="J1650" t="str">
        <x:v>Worked</x:v>
      </x:c>
      <x:c r="K1650" t="str">
        <x:v>Employee 1596; home branch Thurrock; assigned role Operative Skilled | Deployment branch: Thurrock | Actual role: Operative Porter | Jobs: 399609 | Customers: Accenture UK Ltd | Actual hours: 8.5; source records: 1</x:v>
      </x:c>
      <x:c r="L1650" t="str">
        <x:v>Include</x:v>
      </x:c>
      <x:c r="M1650"/>
      <x:c r="N1650"/>
    </x:row>
    <x:row r="1651">
      <x:c r="A1651" t="str">
        <x:v>M Haywood|2026-02-02</x:v>
      </x:c>
      <x:c r="B1651" s="888" t="n">
        <x:v>46055</x:v>
      </x:c>
      <x:c r="C1651" t="str">
        <x:v>M Haywood</x:v>
      </x:c>
      <x:c r="D1651" t="str">
        <x:v>Permanent</x:v>
      </x:c>
      <x:c r="E1651" t="str">
        <x:v>Thurrock</x:v>
      </x:c>
      <x:c r="F1651" t="str">
        <x:v>Operative Porter</x:v>
      </x:c>
      <x:c r="G1651" t="str">
        <x:v>399508</x:v>
      </x:c>
      <x:c r="H1651" t="str">
        <x:v>Bravado</x:v>
      </x:c>
      <x:c r="I1651" s="22" t="n">
        <x:v>14</x:v>
      </x:c>
      <x:c r="J1651" t="str">
        <x:v>Worked</x:v>
      </x:c>
      <x:c r="K1651" t="str">
        <x:v>Employee 103042; home branch Thurrock; assigned role Operative Porter | Deployment branch: Thurrock | Actual role: Operative Porter | Jobs: 399508 | Customers: Bravado | Actual hours: 14.0; source records: 1</x:v>
      </x:c>
      <x:c r="L1651" t="str">
        <x:v>Include</x:v>
      </x:c>
      <x:c r="M1651"/>
      <x:c r="N1651"/>
    </x:row>
    <x:row r="1652">
      <x:c r="A1652" t="str">
        <x:v>M Haywood|2026-02-03</x:v>
      </x:c>
      <x:c r="B1652" s="888" t="n">
        <x:v>46056</x:v>
      </x:c>
      <x:c r="C1652" t="str">
        <x:v>M Haywood</x:v>
      </x:c>
      <x:c r="D1652" t="str">
        <x:v>Permanent</x:v>
      </x:c>
      <x:c r="E1652" t="str">
        <x:v>Thurrock</x:v>
      </x:c>
      <x:c r="F1652" t="str">
        <x:v>Operative Porter</x:v>
      </x:c>
      <x:c r="G1652" t="str">
        <x:v>399526</x:v>
      </x:c>
      <x:c r="H1652" t="str">
        <x:v>Knotel UK Ltd</x:v>
      </x:c>
      <x:c r="I1652" s="22" t="n">
        <x:v>8.5</x:v>
      </x:c>
      <x:c r="J1652" t="str">
        <x:v>Worked</x:v>
      </x:c>
      <x:c r="K1652" t="str">
        <x:v>Employee 103042; home branch Thurrock; assigned role Operative Porter | Deployment branch: Thurrock | Actual role: Operative Porter | Jobs: 399526 | Customers: Knotel UK Ltd | Actual hours: 8.5; source records: 1</x:v>
      </x:c>
      <x:c r="L1652" t="str">
        <x:v>Include</x:v>
      </x:c>
      <x:c r="M1652"/>
      <x:c r="N1652"/>
    </x:row>
    <x:row r="1653">
      <x:c r="A1653" t="str">
        <x:v>M Haywood|2026-02-04</x:v>
      </x:c>
      <x:c r="B1653" s="888" t="n">
        <x:v>46057</x:v>
      </x:c>
      <x:c r="C1653" t="str">
        <x:v>M Haywood</x:v>
      </x:c>
      <x:c r="D1653" t="str">
        <x:v>Permanent</x:v>
      </x:c>
      <x:c r="E1653" t="str">
        <x:v>Thurrock</x:v>
      </x:c>
      <x:c r="F1653" t="str">
        <x:v>Operative Porter</x:v>
      </x:c>
      <x:c r="G1653" t="str">
        <x:v>400035</x:v>
      </x:c>
      <x:c r="H1653" t="str">
        <x:v>Cushman &amp; Wakefield</x:v>
      </x:c>
      <x:c r="I1653" s="22" t="n">
        <x:v>6</x:v>
      </x:c>
      <x:c r="J1653" t="str">
        <x:v>Worked</x:v>
      </x:c>
      <x:c r="K1653" t="str">
        <x:v>Employee 103042; home branch Thurrock; assigned role Operative Porter | Deployment branch: Thurrock | Actual role: Operative Porter | Jobs: 400035 | Customers: Cushman &amp; Wakefield | Actual hours: 6.0; source records: 1</x:v>
      </x:c>
      <x:c r="L1653" t="str">
        <x:v>Include</x:v>
      </x:c>
      <x:c r="M1653"/>
      <x:c r="N1653"/>
    </x:row>
    <x:row r="1654">
      <x:c r="A1654" t="str">
        <x:v>M Haywood|2026-02-05</x:v>
      </x:c>
      <x:c r="B1654" s="888" t="n">
        <x:v>46058</x:v>
      </x:c>
      <x:c r="C1654" t="str">
        <x:v>M Haywood</x:v>
      </x:c>
      <x:c r="D1654" t="str">
        <x:v>Permanent</x:v>
      </x:c>
      <x:c r="E1654" t="str">
        <x:v>Thurrock</x:v>
      </x:c>
      <x:c r="F1654" t="str">
        <x:v>Operative Porter</x:v>
      </x:c>
      <x:c r="G1654" t="str">
        <x:v>400172</x:v>
      </x:c>
      <x:c r="H1654" t="str">
        <x:v>Kings College London</x:v>
      </x:c>
      <x:c r="I1654" s="22" t="n">
        <x:v>6.5</x:v>
      </x:c>
      <x:c r="J1654" t="str">
        <x:v>Worked</x:v>
      </x:c>
      <x:c r="K1654" t="str">
        <x:v>Employee 103042; home branch Thurrock; assigned role Operative Porter | Deployment branch: Thurrock | Actual role: Operative Porter | Jobs: 400172 | Customers: Kings College London | Actual hours: 6.5; source records: 1</x:v>
      </x:c>
      <x:c r="L1654" t="str">
        <x:v>Include</x:v>
      </x:c>
      <x:c r="M1654"/>
      <x:c r="N1654"/>
    </x:row>
    <x:row r="1655">
      <x:c r="A1655" t="str">
        <x:v>M Haywood|2026-02-09</x:v>
      </x:c>
      <x:c r="B1655" s="888" t="n">
        <x:v>46062</x:v>
      </x:c>
      <x:c r="C1655" t="str">
        <x:v>M Haywood</x:v>
      </x:c>
      <x:c r="D1655" t="str">
        <x:v>Permanent</x:v>
      </x:c>
      <x:c r="E1655" t="str">
        <x:v>Thurrock</x:v>
      </x:c>
      <x:c r="F1655" t="str">
        <x:v>Operative Porter</x:v>
      </x:c>
      <x:c r="G1655" t="str">
        <x:v>399963</x:v>
      </x:c>
      <x:c r="H1655" t="str">
        <x:v>HSBC/JLL</x:v>
      </x:c>
      <x:c r="I1655" s="22" t="n">
        <x:v>6</x:v>
      </x:c>
      <x:c r="J1655" t="str">
        <x:v>Worked</x:v>
      </x:c>
      <x:c r="K1655" t="str">
        <x:v>Employee 103042; home branch Thurrock; assigned role Operative Porter | Deployment branch: Thurrock | Actual role: Operative Porter | Jobs: 399963 | Customers: HSBC/JLL | Actual hours: 6.0; source records: 1</x:v>
      </x:c>
      <x:c r="L1655" t="str">
        <x:v>Include</x:v>
      </x:c>
      <x:c r="M1655"/>
      <x:c r="N1655"/>
    </x:row>
    <x:row r="1656">
      <x:c r="A1656" t="str">
        <x:v>M Haywood|2026-02-10</x:v>
      </x:c>
      <x:c r="B1656" s="888" t="n">
        <x:v>46063</x:v>
      </x:c>
      <x:c r="C1656" t="str">
        <x:v>M Haywood</x:v>
      </x:c>
      <x:c r="D1656" t="str">
        <x:v>Permanent</x:v>
      </x:c>
      <x:c r="E1656" t="str">
        <x:v>Thurrock</x:v>
      </x:c>
      <x:c r="F1656" t="str">
        <x:v>Operative Porter</x:v>
      </x:c>
      <x:c r="G1656" t="str">
        <x:v>399753</x:v>
      </x:c>
      <x:c r="H1656" t="str">
        <x:v>Kwakye/Ms Afua</x:v>
      </x:c>
      <x:c r="I1656" s="22" t="n">
        <x:v>6.5</x:v>
      </x:c>
      <x:c r="J1656" t="str">
        <x:v>Worked</x:v>
      </x:c>
      <x:c r="K1656" t="str">
        <x:v>Employee 103042; home branch Thurrock; assigned role Operative Porter | Deployment branch: Thurrock | Actual role: Operative Porter | Jobs: 399753 | Customers: Kwakye/Ms Afua | Actual hours: 6.5; source records: 1</x:v>
      </x:c>
      <x:c r="L1656" t="str">
        <x:v>Include</x:v>
      </x:c>
      <x:c r="M1656"/>
      <x:c r="N1656"/>
    </x:row>
    <x:row r="1657">
      <x:c r="A1657" t="str">
        <x:v>M Haywood|2026-02-11</x:v>
      </x:c>
      <x:c r="B1657" s="888" t="n">
        <x:v>46064</x:v>
      </x:c>
      <x:c r="C1657" t="str">
        <x:v>M Haywood</x:v>
      </x:c>
      <x:c r="D1657" t="str">
        <x:v>Permanent</x:v>
      </x:c>
      <x:c r="E1657" t="str">
        <x:v>Thurrock</x:v>
      </x:c>
      <x:c r="F1657" t="str">
        <x:v>Operative Porter</x:v>
      </x:c>
      <x:c r="G1657" t="str">
        <x:v>400006</x:v>
      </x:c>
      <x:c r="H1657" t="str">
        <x:v>Foster/Mr Neco</x:v>
      </x:c>
      <x:c r="I1657" s="22" t="n">
        <x:v>8</x:v>
      </x:c>
      <x:c r="J1657" t="str">
        <x:v>Worked</x:v>
      </x:c>
      <x:c r="K1657" t="str">
        <x:v>Employee 103042; home branch Thurrock; assigned role Operative Porter | Deployment branch: Thurrock | Actual role: Operative Porter | Jobs: 400006 | Customers: Foster/Mr Neco | Actual hours: 8.0; source records: 1</x:v>
      </x:c>
      <x:c r="L1657" t="str">
        <x:v>Include</x:v>
      </x:c>
      <x:c r="M1657"/>
      <x:c r="N1657"/>
    </x:row>
    <x:row r="1658">
      <x:c r="A1658" t="str">
        <x:v>M Haywood|2026-02-13</x:v>
      </x:c>
      <x:c r="B1658" s="888" t="n">
        <x:v>46066</x:v>
      </x:c>
      <x:c r="C1658" t="str">
        <x:v>M Haywood</x:v>
      </x:c>
      <x:c r="D1658" t="str">
        <x:v>Permanent</x:v>
      </x:c>
      <x:c r="E1658" t="str">
        <x:v>Thurrock</x:v>
      </x:c>
      <x:c r="F1658" t="str">
        <x:v>Operative Porter</x:v>
      </x:c>
      <x:c r="G1658" t="str">
        <x:v>400320</x:v>
      </x:c>
      <x:c r="H1658" t="str">
        <x:v>Galliford Try Site Office</x:v>
      </x:c>
      <x:c r="I1658" s="22" t="n">
        <x:v>7</x:v>
      </x:c>
      <x:c r="J1658" t="str">
        <x:v>Worked</x:v>
      </x:c>
      <x:c r="K1658" t="str">
        <x:v>Employee 103042; home branch Thurrock; assigned role Operative Porter | Deployment branch: Thurrock | Actual role: Operative Porter | Jobs: 400320 | Customers: Galliford Try Site Office | Actual hours: 7.0; source records: 1</x:v>
      </x:c>
      <x:c r="L1658" t="str">
        <x:v>Include</x:v>
      </x:c>
      <x:c r="M1658"/>
      <x:c r="N1658"/>
    </x:row>
    <x:row r="1659">
      <x:c r="A1659" t="str">
        <x:v>M Haywood|2026-02-16</x:v>
      </x:c>
      <x:c r="B1659" s="888" t="n">
        <x:v>46069</x:v>
      </x:c>
      <x:c r="C1659" t="str">
        <x:v>M Haywood</x:v>
      </x:c>
      <x:c r="D1659" t="str">
        <x:v>Permanent</x:v>
      </x:c>
      <x:c r="E1659" t="str">
        <x:v>Thurrock</x:v>
      </x:c>
      <x:c r="F1659" t="str">
        <x:v>Operative Porter</x:v>
      </x:c>
      <x:c r="G1659" t="str">
        <x:v>396676</x:v>
      </x:c>
      <x:c r="H1659" t="str">
        <x:v>Sobers/Mr Elvis</x:v>
      </x:c>
      <x:c r="I1659" s="22" t="n">
        <x:v>8</x:v>
      </x:c>
      <x:c r="J1659" t="str">
        <x:v>Worked</x:v>
      </x:c>
      <x:c r="K1659" t="str">
        <x:v>Employee 103042; home branch Thurrock; assigned role Operative Porter | Deployment branch: Thurrock | Actual role: Operative Porter | Jobs: 396676 | Customers: Sobers/Mr Elvis | Actual hours: 8.0; source records: 1</x:v>
      </x:c>
      <x:c r="L1659" t="str">
        <x:v>Include</x:v>
      </x:c>
      <x:c r="M1659"/>
      <x:c r="N1659"/>
    </x:row>
    <x:row r="1660">
      <x:c r="A1660" t="str">
        <x:v>M Haywood|2026-02-23</x:v>
      </x:c>
      <x:c r="B1660" s="888" t="n">
        <x:v>46076</x:v>
      </x:c>
      <x:c r="C1660" t="str">
        <x:v>M Haywood</x:v>
      </x:c>
      <x:c r="D1660" t="str">
        <x:v>Permanent</x:v>
      </x:c>
      <x:c r="E1660" t="str">
        <x:v>Thurrock</x:v>
      </x:c>
      <x:c r="F1660" t="str">
        <x:v>Operative Porter</x:v>
      </x:c>
      <x:c r="G1660" t="str">
        <x:v>400471</x:v>
      </x:c>
      <x:c r="H1660" t="str">
        <x:v>Hammersmith &amp; Fulham Borough Council</x:v>
      </x:c>
      <x:c r="I1660" s="22" t="n">
        <x:v>7</x:v>
      </x:c>
      <x:c r="J1660" t="str">
        <x:v>Worked</x:v>
      </x:c>
      <x:c r="K1660" t="str">
        <x:v>Employee 103042; home branch Thurrock; assigned role Operative Porter | Deployment branch: Croydon | Actual role: Operative Porter | Jobs: 400471 | Customers: Hammersmith &amp; Fulham Borough Council | Actual hours: 7.0; source records: 1</x:v>
      </x:c>
      <x:c r="L1660" t="str">
        <x:v>Include</x:v>
      </x:c>
      <x:c r="M1660"/>
      <x:c r="N1660"/>
    </x:row>
    <x:row r="1661">
      <x:c r="A1661" t="str">
        <x:v>M Haywood|2026-02-24</x:v>
      </x:c>
      <x:c r="B1661" s="888" t="n">
        <x:v>46077</x:v>
      </x:c>
      <x:c r="C1661" t="str">
        <x:v>M Haywood</x:v>
      </x:c>
      <x:c r="D1661" t="str">
        <x:v>Permanent</x:v>
      </x:c>
      <x:c r="E1661" t="str">
        <x:v>Thurrock</x:v>
      </x:c>
      <x:c r="F1661" t="str">
        <x:v>Operative Porter</x:v>
      </x:c>
      <x:c r="G1661"/>
      <x:c r="H1661"/>
      <x:c r="I1661" s="22" t="n">
        <x:v>0</x:v>
      </x:c>
      <x:c r="J1661" t="str">
        <x:v>Other leave — Unpaid Leave (Authorised)</x:v>
      </x:c>
      <x:c r="K1661" t="str">
        <x:v>Employee 103042; home branch Thurrock; assigned role Operative Porter | Leave: Unpaid Leave (Authorised) | Leave calendar basis: Variable-pattern period</x:v>
      </x:c>
      <x:c r="L1661" t="str">
        <x:v>Include</x:v>
      </x:c>
      <x:c r="M1661"/>
      <x:c r="N1661"/>
    </x:row>
    <x:row r="1662">
      <x:c r="A1662" t="str">
        <x:v>M Haywood|2026-02-25</x:v>
      </x:c>
      <x:c r="B1662" s="888" t="n">
        <x:v>46078</x:v>
      </x:c>
      <x:c r="C1662" t="str">
        <x:v>M Haywood</x:v>
      </x:c>
      <x:c r="D1662" t="str">
        <x:v>Permanent</x:v>
      </x:c>
      <x:c r="E1662" t="str">
        <x:v>Thurrock</x:v>
      </x:c>
      <x:c r="F1662" t="str">
        <x:v>Operative Porter</x:v>
      </x:c>
      <x:c r="G1662" t="str">
        <x:v>397546</x:v>
      </x:c>
      <x:c r="H1662" t="str">
        <x:v>Degre/Bea</x:v>
      </x:c>
      <x:c r="I1662" s="22" t="n">
        <x:v>10.5</x:v>
      </x:c>
      <x:c r="J1662" t="str">
        <x:v>Worked</x:v>
      </x:c>
      <x:c r="K1662" t="str">
        <x:v>Employee 103042; home branch Thurrock; assigned role Operative Porter | Deployment branch: Thurrock | Actual role: Operative Porter | Jobs: 397546 | Customers: Degre/Bea | Actual hours: 10.5; source records: 1</x:v>
      </x:c>
      <x:c r="L1662" t="str">
        <x:v>Include</x:v>
      </x:c>
      <x:c r="M1662"/>
      <x:c r="N1662"/>
    </x:row>
    <x:row r="1663">
      <x:c r="A1663" t="str">
        <x:v>M Haywood|2026-02-26</x:v>
      </x:c>
      <x:c r="B1663" s="888" t="n">
        <x:v>46079</x:v>
      </x:c>
      <x:c r="C1663" t="str">
        <x:v>M Haywood</x:v>
      </x:c>
      <x:c r="D1663" t="str">
        <x:v>Permanent</x:v>
      </x:c>
      <x:c r="E1663" t="str">
        <x:v>Thurrock</x:v>
      </x:c>
      <x:c r="F1663" t="str">
        <x:v>Operative Porter</x:v>
      </x:c>
      <x:c r="G1663" t="str">
        <x:v>396637</x:v>
      </x:c>
      <x:c r="H1663" t="str">
        <x:v>Olarewaju/Abel</x:v>
      </x:c>
      <x:c r="I1663" s="22" t="n">
        <x:v>8</x:v>
      </x:c>
      <x:c r="J1663" t="str">
        <x:v>Worked</x:v>
      </x:c>
      <x:c r="K1663" t="str">
        <x:v>Employee 103042; home branch Thurrock; assigned role Operative Porter | Deployment branch: Thurrock | Actual role: Operative Porter | Jobs: 396637 | Customers: Olarewaju/Abel | Actual hours: 8.0; source records: 1</x:v>
      </x:c>
      <x:c r="L1663" t="str">
        <x:v>Include</x:v>
      </x:c>
      <x:c r="M1663"/>
      <x:c r="N1663"/>
    </x:row>
    <x:row r="1664">
      <x:c r="A1664" t="str">
        <x:v>M Haywood|2026-02-27</x:v>
      </x:c>
      <x:c r="B1664" s="888" t="n">
        <x:v>46080</x:v>
      </x:c>
      <x:c r="C1664" t="str">
        <x:v>M Haywood</x:v>
      </x:c>
      <x:c r="D1664" t="str">
        <x:v>Permanent</x:v>
      </x:c>
      <x:c r="E1664" t="str">
        <x:v>Thurrock</x:v>
      </x:c>
      <x:c r="F1664" t="str">
        <x:v>Operative Porter</x:v>
      </x:c>
      <x:c r="G1664" t="str">
        <x:v>399145</x:v>
      </x:c>
      <x:c r="H1664" t="str">
        <x:v>Alii/Miss Samira</x:v>
      </x:c>
      <x:c r="I1664" s="22" t="n">
        <x:v>7.5</x:v>
      </x:c>
      <x:c r="J1664" t="str">
        <x:v>Worked</x:v>
      </x:c>
      <x:c r="K1664" t="str">
        <x:v>Employee 103042; home branch Thurrock; assigned role Operative Porter | Deployment branch: Thurrock | Actual role: Operative Porter | Jobs: 399145 | Customers: Alii/Miss Samira | Actual hours: 7.5; source records: 1</x:v>
      </x:c>
      <x:c r="L1664" t="str">
        <x:v>Include</x:v>
      </x:c>
      <x:c r="M1664"/>
      <x:c r="N1664"/>
    </x:row>
    <x:row r="1665">
      <x:c r="A1665" t="str">
        <x:v>M Janney (C)|2026-02-02</x:v>
      </x:c>
      <x:c r="B1665" s="888" t="n">
        <x:v>46055</x:v>
      </x:c>
      <x:c r="C1665" t="str">
        <x:v>M Janney (C)</x:v>
      </x:c>
      <x:c r="D1665" t="str">
        <x:v>Permanent</x:v>
      </x:c>
      <x:c r="E1665" t="str">
        <x:v>Thurrock</x:v>
      </x:c>
      <x:c r="F1665" t="str">
        <x:v>Operative Driver</x:v>
      </x:c>
      <x:c r="G1665" t="str">
        <x:v>397663</x:v>
      </x:c>
      <x:c r="H1665" t="str">
        <x:v>Restore – Doc Management/East &amp; North Herts NHS</x:v>
      </x:c>
      <x:c r="I1665" s="22" t="n">
        <x:v>10</x:v>
      </x:c>
      <x:c r="J1665" t="str">
        <x:v>Worked</x:v>
      </x:c>
      <x:c r="K1665" t="str">
        <x:v>Employee 2795; home branch Thurrock; assigned role Operative Driver | Deployment branch: Thurrock | Actual role: Operative Driver | Jobs: 397663 | Customers: Restore – Doc Management/East &amp; North Herts NHS | Actual hours: 10.0; source records: 1</x:v>
      </x:c>
      <x:c r="L1665" t="str">
        <x:v>Include</x:v>
      </x:c>
      <x:c r="M1665"/>
      <x:c r="N1665"/>
    </x:row>
    <x:row r="1666">
      <x:c r="A1666" t="str">
        <x:v>M Janney (C)|2026-02-03</x:v>
      </x:c>
      <x:c r="B1666" s="888" t="n">
        <x:v>46056</x:v>
      </x:c>
      <x:c r="C1666" t="str">
        <x:v>M Janney (C)</x:v>
      </x:c>
      <x:c r="D1666" t="str">
        <x:v>Permanent</x:v>
      </x:c>
      <x:c r="E1666" t="str">
        <x:v>Thurrock</x:v>
      </x:c>
      <x:c r="F1666" t="str">
        <x:v>Operative Driver</x:v>
      </x:c>
      <x:c r="G1666" t="str">
        <x:v>396662</x:v>
      </x:c>
      <x:c r="H1666" t="str">
        <x:v>Kebbeh/Rohie</x:v>
      </x:c>
      <x:c r="I1666" s="22" t="n">
        <x:v>8.5</x:v>
      </x:c>
      <x:c r="J1666" t="str">
        <x:v>Worked</x:v>
      </x:c>
      <x:c r="K1666" t="str">
        <x:v>Employee 2795; home branch Thurrock; assigned role Operative Driver | Deployment branch: Thurrock | Actual role: Operative Driver | Jobs: 396662 | Customers: Kebbeh/Rohie | Actual hours: 8.5; source records: 1</x:v>
      </x:c>
      <x:c r="L1666" t="str">
        <x:v>Include</x:v>
      </x:c>
      <x:c r="M1666"/>
      <x:c r="N1666"/>
    </x:row>
    <x:row r="1667">
      <x:c r="A1667" t="str">
        <x:v>M Janney (C)|2026-02-04</x:v>
      </x:c>
      <x:c r="B1667" s="888" t="n">
        <x:v>46057</x:v>
      </x:c>
      <x:c r="C1667" t="str">
        <x:v>M Janney (C)</x:v>
      </x:c>
      <x:c r="D1667" t="str">
        <x:v>Permanent</x:v>
      </x:c>
      <x:c r="E1667" t="str">
        <x:v>Thurrock</x:v>
      </x:c>
      <x:c r="F1667" t="str">
        <x:v>Operative Driver</x:v>
      </x:c>
      <x:c r="G1667" t="str">
        <x:v>400089</x:v>
      </x:c>
      <x:c r="H1667" t="str">
        <x:v>Caswell/Mr Harry</x:v>
      </x:c>
      <x:c r="I1667" s="22" t="n">
        <x:v>10</x:v>
      </x:c>
      <x:c r="J1667" t="str">
        <x:v>Worked</x:v>
      </x:c>
      <x:c r="K1667" t="str">
        <x:v>Employee 2795; home branch Thurrock; assigned role Operative Driver | Deployment branch: Thurrock | Actual role: Operative Driver | Jobs: 400089 | Customers: Caswell/Mr Harry | Actual hours: 10.0; source records: 1</x:v>
      </x:c>
      <x:c r="L1667" t="str">
        <x:v>Include</x:v>
      </x:c>
      <x:c r="M1667"/>
      <x:c r="N1667"/>
    </x:row>
    <x:row r="1668">
      <x:c r="A1668" t="str">
        <x:v>M Janney (C)|2026-02-05</x:v>
      </x:c>
      <x:c r="B1668" s="888" t="n">
        <x:v>46058</x:v>
      </x:c>
      <x:c r="C1668" t="str">
        <x:v>M Janney (C)</x:v>
      </x:c>
      <x:c r="D1668" t="str">
        <x:v>Permanent</x:v>
      </x:c>
      <x:c r="E1668" t="str">
        <x:v>Thurrock</x:v>
      </x:c>
      <x:c r="F1668" t="str">
        <x:v>Operative Driver</x:v>
      </x:c>
      <x:c r="G1668" t="str">
        <x:v>396842</x:v>
      </x:c>
      <x:c r="H1668" t="str">
        <x:v>Kanu/Mr Hassan</x:v>
      </x:c>
      <x:c r="I1668" s="22" t="n">
        <x:v>8</x:v>
      </x:c>
      <x:c r="J1668" t="str">
        <x:v>Worked</x:v>
      </x:c>
      <x:c r="K1668" t="str">
        <x:v>Employee 2795; home branch Thurrock; assigned role Operative Driver | Deployment branch: Thurrock | Actual role: Operative Driver | Jobs: 396842 | Customers: Kanu/Mr Hassan | Actual hours: 8.0; source records: 1</x:v>
      </x:c>
      <x:c r="L1668" t="str">
        <x:v>Include</x:v>
      </x:c>
      <x:c r="M1668"/>
      <x:c r="N1668"/>
    </x:row>
    <x:row r="1669">
      <x:c r="A1669" t="str">
        <x:v>M Janney (C)|2026-02-06</x:v>
      </x:c>
      <x:c r="B1669" s="888" t="n">
        <x:v>46059</x:v>
      </x:c>
      <x:c r="C1669" t="str">
        <x:v>M Janney (C)</x:v>
      </x:c>
      <x:c r="D1669" t="str">
        <x:v>Permanent</x:v>
      </x:c>
      <x:c r="E1669" t="str">
        <x:v>Thurrock</x:v>
      </x:c>
      <x:c r="F1669" t="str">
        <x:v>Operative Driver</x:v>
      </x:c>
      <x:c r="G1669" t="str">
        <x:v>397663</x:v>
      </x:c>
      <x:c r="H1669" t="str">
        <x:v>Restore – Doc Management/East &amp; North Herts NHS</x:v>
      </x:c>
      <x:c r="I1669" s="22" t="n">
        <x:v>10.5</x:v>
      </x:c>
      <x:c r="J1669" t="str">
        <x:v>Worked</x:v>
      </x:c>
      <x:c r="K1669" t="str">
        <x:v>Employee 2795; home branch Thurrock; assigned role Operative Driver | Deployment branch: Thurrock | Actual role: Operative Driver | Jobs: 397663 | Customers: Restore – Doc Management/East &amp; North Herts NHS | Actual hours: 10.5; source records: 1</x:v>
      </x:c>
      <x:c r="L1669" t="str">
        <x:v>Include</x:v>
      </x:c>
      <x:c r="M1669"/>
      <x:c r="N1669"/>
    </x:row>
    <x:row r="1670">
      <x:c r="A1670" t="str">
        <x:v>M Janney (C)|2026-02-10</x:v>
      </x:c>
      <x:c r="B1670" s="888" t="n">
        <x:v>46063</x:v>
      </x:c>
      <x:c r="C1670" t="str">
        <x:v>M Janney (C)</x:v>
      </x:c>
      <x:c r="D1670" t="str">
        <x:v>Permanent</x:v>
      </x:c>
      <x:c r="E1670" t="str">
        <x:v>Thurrock</x:v>
      </x:c>
      <x:c r="F1670" t="str">
        <x:v>Operative Driver</x:v>
      </x:c>
      <x:c r="G1670" t="str">
        <x:v>396626</x:v>
      </x:c>
      <x:c r="H1670" t="str">
        <x:v>Mccomiskey/Mrs Margaret</x:v>
      </x:c>
      <x:c r="I1670" s="22" t="n">
        <x:v>6.5</x:v>
      </x:c>
      <x:c r="J1670" t="str">
        <x:v>Worked</x:v>
      </x:c>
      <x:c r="K1670" t="str">
        <x:v>Employee 2795; home branch Thurrock; assigned role Operative Driver | Deployment branch: Thurrock | Actual role: Operative Driver | Jobs: 396626 | Customers: Mccomiskey/Mrs Margaret | Actual hours: 6.5; source records: 1</x:v>
      </x:c>
      <x:c r="L1670" t="str">
        <x:v>Include</x:v>
      </x:c>
      <x:c r="M1670"/>
      <x:c r="N1670"/>
    </x:row>
    <x:row r="1671">
      <x:c r="A1671" t="str">
        <x:v>M Janney (C)|2026-02-11</x:v>
      </x:c>
      <x:c r="B1671" s="888" t="n">
        <x:v>46064</x:v>
      </x:c>
      <x:c r="C1671" t="str">
        <x:v>M Janney (C)</x:v>
      </x:c>
      <x:c r="D1671" t="str">
        <x:v>Permanent</x:v>
      </x:c>
      <x:c r="E1671" t="str">
        <x:v>Thurrock</x:v>
      </x:c>
      <x:c r="F1671" t="str">
        <x:v>Operative Driver</x:v>
      </x:c>
      <x:c r="G1671" t="str">
        <x:v>397663</x:v>
      </x:c>
      <x:c r="H1671" t="str">
        <x:v>Restore – Doc Management/East &amp; North Herts NHS</x:v>
      </x:c>
      <x:c r="I1671" s="22" t="n">
        <x:v>7.5</x:v>
      </x:c>
      <x:c r="J1671" t="str">
        <x:v>Worked</x:v>
      </x:c>
      <x:c r="K1671" t="str">
        <x:v>Employee 2795; home branch Thurrock; assigned role Operative Driver | Deployment branch: Thurrock | Actual role: Operative Driver | Jobs: 397663 | Customers: Restore – Doc Management/East &amp; North Herts NHS | Actual hours: 7.5; source records: 1</x:v>
      </x:c>
      <x:c r="L1671" t="str">
        <x:v>Include</x:v>
      </x:c>
      <x:c r="M1671"/>
      <x:c r="N1671"/>
    </x:row>
    <x:row r="1672">
      <x:c r="A1672" t="str">
        <x:v>M Janney (C)|2026-02-12</x:v>
      </x:c>
      <x:c r="B1672" s="888" t="n">
        <x:v>46065</x:v>
      </x:c>
      <x:c r="C1672" t="str">
        <x:v>M Janney (C)</x:v>
      </x:c>
      <x:c r="D1672" t="str">
        <x:v>Permanent</x:v>
      </x:c>
      <x:c r="E1672" t="str">
        <x:v>Thurrock</x:v>
      </x:c>
      <x:c r="F1672" t="str">
        <x:v>Operative Driver</x:v>
      </x:c>
      <x:c r="G1672" t="str">
        <x:v>394557A</x:v>
      </x:c>
      <x:c r="H1672" t="str">
        <x:v>Fayak Brarhaj Nader/Hoshman</x:v>
      </x:c>
      <x:c r="I1672" s="22" t="n">
        <x:v>3</x:v>
      </x:c>
      <x:c r="J1672" t="str">
        <x:v>Worked</x:v>
      </x:c>
      <x:c r="K1672" t="str">
        <x:v>Employee 2795; home branch Thurrock; assigned role Operative Driver | Deployment branch: Thurrock | Actual role: Operative Skilled | Jobs: 394557A | Customers: Fayak Brarhaj Nader/Hoshman | Actual hours: 3.0; source records: 1</x:v>
      </x:c>
      <x:c r="L1672" t="str">
        <x:v>Include</x:v>
      </x:c>
      <x:c r="M1672"/>
      <x:c r="N1672"/>
    </x:row>
    <x:row r="1673">
      <x:c r="A1673" t="str">
        <x:v>M Janney (C)|2026-02-16</x:v>
      </x:c>
      <x:c r="B1673" s="888" t="n">
        <x:v>46069</x:v>
      </x:c>
      <x:c r="C1673" t="str">
        <x:v>M Janney (C)</x:v>
      </x:c>
      <x:c r="D1673" t="str">
        <x:v>Permanent</x:v>
      </x:c>
      <x:c r="E1673" t="str">
        <x:v>Thurrock</x:v>
      </x:c>
      <x:c r="F1673" t="str">
        <x:v>Operative Driver</x:v>
      </x:c>
      <x:c r="G1673" t="str">
        <x:v>397663</x:v>
      </x:c>
      <x:c r="H1673" t="str">
        <x:v>Restore – Doc Management/East &amp; North Herts NHS</x:v>
      </x:c>
      <x:c r="I1673" s="22" t="n">
        <x:v>8.5</x:v>
      </x:c>
      <x:c r="J1673" t="str">
        <x:v>Worked</x:v>
      </x:c>
      <x:c r="K1673" t="str">
        <x:v>Employee 2795; home branch Thurrock; assigned role Operative Driver | Deployment branch: Thurrock | Actual role: Operative Driver | Jobs: 397663 | Customers: Restore – Doc Management/East &amp; North Herts NHS | Actual hours: 8.5; source records: 1</x:v>
      </x:c>
      <x:c r="L1673" t="str">
        <x:v>Include</x:v>
      </x:c>
      <x:c r="M1673"/>
      <x:c r="N1673"/>
    </x:row>
    <x:row r="1674">
      <x:c r="A1674" t="str">
        <x:v>M Janney (C)|2026-02-17</x:v>
      </x:c>
      <x:c r="B1674" s="888" t="n">
        <x:v>46070</x:v>
      </x:c>
      <x:c r="C1674" t="str">
        <x:v>M Janney (C)</x:v>
      </x:c>
      <x:c r="D1674" t="str">
        <x:v>Permanent</x:v>
      </x:c>
      <x:c r="E1674" t="str">
        <x:v>Thurrock</x:v>
      </x:c>
      <x:c r="F1674" t="str">
        <x:v>Operative Driver</x:v>
      </x:c>
      <x:c r="G1674" t="str">
        <x:v>400266</x:v>
      </x:c>
      <x:c r="H1674" t="str">
        <x:v>Finch &amp; Partners</x:v>
      </x:c>
      <x:c r="I1674" s="22" t="n">
        <x:v>8</x:v>
      </x:c>
      <x:c r="J1674" t="str">
        <x:v>Worked</x:v>
      </x:c>
      <x:c r="K1674" t="str">
        <x:v>Employee 2795; home branch Thurrock; assigned role Operative Driver | Deployment branch: Thurrock | Actual role: Operative Driver | Jobs: 400266 | Customers: Finch &amp; Partners | Actual hours: 8.0; source records: 1</x:v>
      </x:c>
      <x:c r="L1674" t="str">
        <x:v>Include</x:v>
      </x:c>
      <x:c r="M1674"/>
      <x:c r="N1674"/>
    </x:row>
    <x:row r="1675">
      <x:c r="A1675" t="str">
        <x:v>M Janney (C)|2026-02-18</x:v>
      </x:c>
      <x:c r="B1675" s="888" t="n">
        <x:v>46071</x:v>
      </x:c>
      <x:c r="C1675" t="str">
        <x:v>M Janney (C)</x:v>
      </x:c>
      <x:c r="D1675" t="str">
        <x:v>Permanent</x:v>
      </x:c>
      <x:c r="E1675" t="str">
        <x:v>Thurrock</x:v>
      </x:c>
      <x:c r="F1675" t="str">
        <x:v>Operative Driver</x:v>
      </x:c>
      <x:c r="G1675" t="str">
        <x:v>397663</x:v>
      </x:c>
      <x:c r="H1675" t="str">
        <x:v>Restore – Doc Management/East &amp; North Herts NHS</x:v>
      </x:c>
      <x:c r="I1675" s="22" t="n">
        <x:v>10</x:v>
      </x:c>
      <x:c r="J1675" t="str">
        <x:v>Worked</x:v>
      </x:c>
      <x:c r="K1675" t="str">
        <x:v>Employee 2795; home branch Thurrock; assigned role Operative Driver | Deployment branch: Thurrock | Actual role: Operative Driver | Jobs: 397663 | Customers: Restore – Doc Management/East &amp; North Herts NHS | Actual hours: 10.0; source records: 1</x:v>
      </x:c>
      <x:c r="L1675" t="str">
        <x:v>Include</x:v>
      </x:c>
      <x:c r="M1675"/>
      <x:c r="N1675"/>
    </x:row>
    <x:row r="1676">
      <x:c r="A1676" t="str">
        <x:v>M Janney (C)|2026-02-19</x:v>
      </x:c>
      <x:c r="B1676" s="888" t="n">
        <x:v>46072</x:v>
      </x:c>
      <x:c r="C1676" t="str">
        <x:v>M Janney (C)</x:v>
      </x:c>
      <x:c r="D1676" t="str">
        <x:v>Permanent</x:v>
      </x:c>
      <x:c r="E1676" t="str">
        <x:v>Thurrock</x:v>
      </x:c>
      <x:c r="F1676" t="str">
        <x:v>Operative Driver</x:v>
      </x:c>
      <x:c r="G1676" t="str">
        <x:v>396853</x:v>
      </x:c>
      <x:c r="H1676" t="str">
        <x:v>Colin Harris</x:v>
      </x:c>
      <x:c r="I1676" s="22" t="n">
        <x:v>8</x:v>
      </x:c>
      <x:c r="J1676" t="str">
        <x:v>Worked</x:v>
      </x:c>
      <x:c r="K1676" t="str">
        <x:v>Employee 2795; home branch Thurrock; assigned role Operative Driver | Deployment branch: Thurrock | Actual role: Operative Driver | Jobs: 396853 | Customers: Colin Harris | Actual hours: 8.0; source records: 1</x:v>
      </x:c>
      <x:c r="L1676" t="str">
        <x:v>Include</x:v>
      </x:c>
      <x:c r="M1676"/>
      <x:c r="N1676"/>
    </x:row>
    <x:row r="1677">
      <x:c r="A1677" t="str">
        <x:v>M Janney (C)|2026-02-20</x:v>
      </x:c>
      <x:c r="B1677" s="888" t="n">
        <x:v>46073</x:v>
      </x:c>
      <x:c r="C1677" t="str">
        <x:v>M Janney (C)</x:v>
      </x:c>
      <x:c r="D1677" t="str">
        <x:v>Permanent</x:v>
      </x:c>
      <x:c r="E1677" t="str">
        <x:v>Thurrock</x:v>
      </x:c>
      <x:c r="F1677" t="str">
        <x:v>Operative Driver</x:v>
      </x:c>
      <x:c r="G1677" t="str">
        <x:v>400123</x:v>
      </x:c>
      <x:c r="H1677" t="str">
        <x:v>Steadberry Warehouse</x:v>
      </x:c>
      <x:c r="I1677" s="22" t="n">
        <x:v>6</x:v>
      </x:c>
      <x:c r="J1677" t="str">
        <x:v>Worked</x:v>
      </x:c>
      <x:c r="K1677" t="str">
        <x:v>Employee 2795; home branch Thurrock; assigned role Operative Driver | Deployment branch: Thurrock | Actual role: Operative Driver | Jobs: 400123 | Customers: Steadberry Warehouse | Actual hours: 6.0; source records: 1</x:v>
      </x:c>
      <x:c r="L1677" t="str">
        <x:v>Include</x:v>
      </x:c>
      <x:c r="M1677"/>
      <x:c r="N1677"/>
    </x:row>
    <x:row r="1678">
      <x:c r="A1678" t="str">
        <x:v>M Janney (C)|2026-02-21</x:v>
      </x:c>
      <x:c r="B1678" s="888" t="n">
        <x:v>46074</x:v>
      </x:c>
      <x:c r="C1678" t="str">
        <x:v>M Janney (C)</x:v>
      </x:c>
      <x:c r="D1678" t="str">
        <x:v>Permanent</x:v>
      </x:c>
      <x:c r="E1678" t="str">
        <x:v>Thurrock</x:v>
      </x:c>
      <x:c r="F1678" t="str">
        <x:v>Operative Driver</x:v>
      </x:c>
      <x:c r="G1678" t="str">
        <x:v>396207A</x:v>
      </x:c>
      <x:c r="H1678" t="str">
        <x:v>Linklaters LLP</x:v>
      </x:c>
      <x:c r="I1678" s="22" t="n">
        <x:v>10.5</x:v>
      </x:c>
      <x:c r="J1678" t="str">
        <x:v>Worked</x:v>
      </x:c>
      <x:c r="K1678" t="str">
        <x:v>Employee 2795; home branch Thurrock; assigned role Operative Driver | Deployment branch: Thurrock | Actual role: Operative Driver | Jobs: 396207A | Customers: Linklaters LLP | Actual hours: 10.5; source records: 1</x:v>
      </x:c>
      <x:c r="L1678" t="str">
        <x:v>Include</x:v>
      </x:c>
      <x:c r="M1678"/>
      <x:c r="N1678"/>
    </x:row>
    <x:row r="1679">
      <x:c r="A1679" t="str">
        <x:v>M Janney (C)|2026-02-23</x:v>
      </x:c>
      <x:c r="B1679" s="888" t="n">
        <x:v>46076</x:v>
      </x:c>
      <x:c r="C1679" t="str">
        <x:v>M Janney (C)</x:v>
      </x:c>
      <x:c r="D1679" t="str">
        <x:v>Permanent</x:v>
      </x:c>
      <x:c r="E1679" t="str">
        <x:v>Thurrock</x:v>
      </x:c>
      <x:c r="F1679" t="str">
        <x:v>Operative Driver</x:v>
      </x:c>
      <x:c r="G1679" t="str">
        <x:v>397663</x:v>
      </x:c>
      <x:c r="H1679" t="str">
        <x:v>Restore – Doc Management/East &amp; North Herts NHS</x:v>
      </x:c>
      <x:c r="I1679" s="22" t="n">
        <x:v>8.75</x:v>
      </x:c>
      <x:c r="J1679" t="str">
        <x:v>Worked</x:v>
      </x:c>
      <x:c r="K1679" t="str">
        <x:v>Employee 2795; home branch Thurrock; assigned role Operative Driver | Deployment branch: Thurrock | Actual role: Operative Driver | Jobs: 397663 | Customers: Restore – Doc Management/East &amp; North Herts NHS | Actual hours: 8.8; source records: 1</x:v>
      </x:c>
      <x:c r="L1679" t="str">
        <x:v>Include</x:v>
      </x:c>
      <x:c r="M1679"/>
      <x:c r="N1679"/>
    </x:row>
    <x:row r="1680">
      <x:c r="A1680" t="str">
        <x:v>M Janney (C)|2026-02-24</x:v>
      </x:c>
      <x:c r="B1680" s="888" t="n">
        <x:v>46077</x:v>
      </x:c>
      <x:c r="C1680" t="str">
        <x:v>M Janney (C)</x:v>
      </x:c>
      <x:c r="D1680" t="str">
        <x:v>Permanent</x:v>
      </x:c>
      <x:c r="E1680" t="str">
        <x:v>Thurrock</x:v>
      </x:c>
      <x:c r="F1680" t="str">
        <x:v>Operative Driver</x:v>
      </x:c>
      <x:c r="G1680" t="str">
        <x:v>397663</x:v>
      </x:c>
      <x:c r="H1680" t="str">
        <x:v>Restore – Doc Management/East &amp; North Herts NHS</x:v>
      </x:c>
      <x:c r="I1680" s="22" t="n">
        <x:v>11</x:v>
      </x:c>
      <x:c r="J1680" t="str">
        <x:v>Worked</x:v>
      </x:c>
      <x:c r="K1680" t="str">
        <x:v>Employee 2795; home branch Thurrock; assigned role Operative Driver | Deployment branch: Thurrock | Actual role: Operative Driver | Jobs: 397663 | Customers: Restore – Doc Management/East &amp; North Herts NHS | Actual hours: 11.0; source records: 1</x:v>
      </x:c>
      <x:c r="L1680" t="str">
        <x:v>Include</x:v>
      </x:c>
      <x:c r="M1680"/>
      <x:c r="N1680"/>
    </x:row>
    <x:row r="1681">
      <x:c r="A1681" t="str">
        <x:v>M Janney (C)|2026-02-25</x:v>
      </x:c>
      <x:c r="B1681" s="888" t="n">
        <x:v>46078</x:v>
      </x:c>
      <x:c r="C1681" t="str">
        <x:v>M Janney (C)</x:v>
      </x:c>
      <x:c r="D1681" t="str">
        <x:v>Permanent</x:v>
      </x:c>
      <x:c r="E1681" t="str">
        <x:v>Thurrock</x:v>
      </x:c>
      <x:c r="F1681" t="str">
        <x:v>Operative Driver</x:v>
      </x:c>
      <x:c r="G1681" t="str">
        <x:v>397663</x:v>
      </x:c>
      <x:c r="H1681" t="str">
        <x:v>Restore – Doc Management/East &amp; North Herts NHS</x:v>
      </x:c>
      <x:c r="I1681" s="22" t="n">
        <x:v>11</x:v>
      </x:c>
      <x:c r="J1681" t="str">
        <x:v>Worked</x:v>
      </x:c>
      <x:c r="K1681" t="str">
        <x:v>Employee 2795; home branch Thurrock; assigned role Operative Driver | Deployment branch: Thurrock | Actual role: Operative Driver | Jobs: 397663 | Customers: Restore – Doc Management/East &amp; North Herts NHS | Actual hours: 11.0; source records: 1</x:v>
      </x:c>
      <x:c r="L1681" t="str">
        <x:v>Include</x:v>
      </x:c>
      <x:c r="M1681"/>
      <x:c r="N1681"/>
    </x:row>
    <x:row r="1682">
      <x:c r="A1682" t="str">
        <x:v>M Janney (C)|2026-02-26</x:v>
      </x:c>
      <x:c r="B1682" s="888" t="n">
        <x:v>46079</x:v>
      </x:c>
      <x:c r="C1682" t="str">
        <x:v>M Janney (C)</x:v>
      </x:c>
      <x:c r="D1682" t="str">
        <x:v>Permanent</x:v>
      </x:c>
      <x:c r="E1682" t="str">
        <x:v>Thurrock</x:v>
      </x:c>
      <x:c r="F1682" t="str">
        <x:v>Operative Driver</x:v>
      </x:c>
      <x:c r="G1682" t="str">
        <x:v>397663</x:v>
      </x:c>
      <x:c r="H1682" t="str">
        <x:v>Restore – Doc Management/East &amp; North Herts NHS</x:v>
      </x:c>
      <x:c r="I1682" s="22" t="n">
        <x:v>12</x:v>
      </x:c>
      <x:c r="J1682" t="str">
        <x:v>Worked</x:v>
      </x:c>
      <x:c r="K1682" t="str">
        <x:v>Employee 2795; home branch Thurrock; assigned role Operative Driver | Deployment branch: Thurrock | Actual role: Operative Driver | Jobs: 397663 | Customers: Restore – Doc Management/East &amp; North Herts NHS | Actual hours: 12.0; source records: 1</x:v>
      </x:c>
      <x:c r="L1682" t="str">
        <x:v>Include</x:v>
      </x:c>
      <x:c r="M1682"/>
      <x:c r="N1682"/>
    </x:row>
    <x:row r="1683">
      <x:c r="A1683" t="str">
        <x:v>M Janney (C)|2026-02-27</x:v>
      </x:c>
      <x:c r="B1683" s="888" t="n">
        <x:v>46080</x:v>
      </x:c>
      <x:c r="C1683" t="str">
        <x:v>M Janney (C)</x:v>
      </x:c>
      <x:c r="D1683" t="str">
        <x:v>Permanent</x:v>
      </x:c>
      <x:c r="E1683" t="str">
        <x:v>Thurrock</x:v>
      </x:c>
      <x:c r="F1683" t="str">
        <x:v>Operative Driver</x:v>
      </x:c>
      <x:c r="G1683" t="str">
        <x:v>397663</x:v>
      </x:c>
      <x:c r="H1683" t="str">
        <x:v>Restore – Doc Management/East &amp; North Herts NHS</x:v>
      </x:c>
      <x:c r="I1683" s="22" t="n">
        <x:v>9.5</x:v>
      </x:c>
      <x:c r="J1683" t="str">
        <x:v>Worked</x:v>
      </x:c>
      <x:c r="K1683" t="str">
        <x:v>Employee 2795; home branch Thurrock; assigned role Operative Driver | Deployment branch: Thurrock | Actual role: Operative Driver | Jobs: 397663 | Customers: Restore – Doc Management/East &amp; North Herts NHS | Actual hours: 9.5; source records: 1</x:v>
      </x:c>
      <x:c r="L1683" t="str">
        <x:v>Include</x:v>
      </x:c>
      <x:c r="M1683"/>
      <x:c r="N1683"/>
    </x:row>
    <x:row r="1684">
      <x:c r="A1684" t="str">
        <x:v>M Medina (B)|2026-02-02</x:v>
      </x:c>
      <x:c r="B1684" s="888" t="n">
        <x:v>46055</x:v>
      </x:c>
      <x:c r="C1684" t="str">
        <x:v>M Medina (B)</x:v>
      </x:c>
      <x:c r="D1684" t="str">
        <x:v>Permanent</x:v>
      </x:c>
      <x:c r="E1684" t="str">
        <x:v>Thurrock</x:v>
      </x:c>
      <x:c r="F1684" t="str">
        <x:v>Operative Driver</x:v>
      </x:c>
      <x:c r="G1684" t="str">
        <x:v>400065</x:v>
      </x:c>
      <x:c r="H1684" t="str">
        <x:v>Clifford Chance LLP</x:v>
      </x:c>
      <x:c r="I1684" s="22" t="n">
        <x:v>8.5</x:v>
      </x:c>
      <x:c r="J1684" t="str">
        <x:v>Worked</x:v>
      </x:c>
      <x:c r="K1684" t="str">
        <x:v>Employee 103537; home branch Thurrock; assigned role Operative Driver | Deployment branch: Thurrock | Actual role: Operative Driver | Jobs: 400065 | Customers: Clifford Chance LLP | Actual hours: 8.5; source records: 1</x:v>
      </x:c>
      <x:c r="L1684" t="str">
        <x:v>Include</x:v>
      </x:c>
      <x:c r="M1684"/>
      <x:c r="N1684"/>
    </x:row>
    <x:row r="1685">
      <x:c r="A1685" t="str">
        <x:v>M Medina (B)|2026-02-03</x:v>
      </x:c>
      <x:c r="B1685" s="888" t="n">
        <x:v>46056</x:v>
      </x:c>
      <x:c r="C1685" t="str">
        <x:v>M Medina (B)</x:v>
      </x:c>
      <x:c r="D1685" t="str">
        <x:v>Permanent</x:v>
      </x:c>
      <x:c r="E1685" t="str">
        <x:v>Thurrock</x:v>
      </x:c>
      <x:c r="F1685" t="str">
        <x:v>Operative Driver</x:v>
      </x:c>
      <x:c r="G1685" t="str">
        <x:v>399814</x:v>
      </x:c>
      <x:c r="H1685" t="str">
        <x:v>Cushman &amp; Wakefield</x:v>
      </x:c>
      <x:c r="I1685" s="22" t="n">
        <x:v>10.5</x:v>
      </x:c>
      <x:c r="J1685" t="str">
        <x:v>Worked</x:v>
      </x:c>
      <x:c r="K1685" t="str">
        <x:v>Employee 103537; home branch Thurrock; assigned role Operative Driver | Deployment branch: Thurrock | Actual role: Operative Driver | Jobs: 399814 | Customers: Cushman &amp; Wakefield | Actual hours: 10.5; source records: 1</x:v>
      </x:c>
      <x:c r="L1685" t="str">
        <x:v>Include</x:v>
      </x:c>
      <x:c r="M1685"/>
      <x:c r="N1685"/>
    </x:row>
    <x:row r="1686">
      <x:c r="A1686" t="str">
        <x:v>M Medina (B)|2026-02-04</x:v>
      </x:c>
      <x:c r="B1686" s="888" t="n">
        <x:v>46057</x:v>
      </x:c>
      <x:c r="C1686" t="str">
        <x:v>M Medina (B)</x:v>
      </x:c>
      <x:c r="D1686" t="str">
        <x:v>Permanent</x:v>
      </x:c>
      <x:c r="E1686" t="str">
        <x:v>Thurrock</x:v>
      </x:c>
      <x:c r="F1686" t="str">
        <x:v>Operative Driver</x:v>
      </x:c>
      <x:c r="G1686" t="str">
        <x:v>399814</x:v>
      </x:c>
      <x:c r="H1686" t="str">
        <x:v>Cushman &amp; Wakefield</x:v>
      </x:c>
      <x:c r="I1686" s="22" t="n">
        <x:v>9.5</x:v>
      </x:c>
      <x:c r="J1686" t="str">
        <x:v>Worked</x:v>
      </x:c>
      <x:c r="K1686" t="str">
        <x:v>Employee 103537; home branch Thurrock; assigned role Operative Driver | Deployment branch: Thurrock | Actual role: Operative Driver | Jobs: 399814 | Customers: Cushman &amp; Wakefield | Actual hours: 9.5; source records: 1</x:v>
      </x:c>
      <x:c r="L1686" t="str">
        <x:v>Include</x:v>
      </x:c>
      <x:c r="M1686"/>
      <x:c r="N1686"/>
    </x:row>
    <x:row r="1687">
      <x:c r="A1687" t="str">
        <x:v>M Medina (B)|2026-02-05</x:v>
      </x:c>
      <x:c r="B1687" s="888" t="n">
        <x:v>46058</x:v>
      </x:c>
      <x:c r="C1687" t="str">
        <x:v>M Medina (B)</x:v>
      </x:c>
      <x:c r="D1687" t="str">
        <x:v>Permanent</x:v>
      </x:c>
      <x:c r="E1687" t="str">
        <x:v>Thurrock</x:v>
      </x:c>
      <x:c r="F1687" t="str">
        <x:v>Operative Driver</x:v>
      </x:c>
      <x:c r="G1687" t="str">
        <x:v>399814</x:v>
      </x:c>
      <x:c r="H1687" t="str">
        <x:v>Cushman &amp; Wakefield</x:v>
      </x:c>
      <x:c r="I1687" s="22" t="n">
        <x:v>9.5</x:v>
      </x:c>
      <x:c r="J1687" t="str">
        <x:v>Worked</x:v>
      </x:c>
      <x:c r="K1687" t="str">
        <x:v>Employee 103537; home branch Thurrock; assigned role Operative Driver | Deployment branch: Thurrock | Actual role: Operative Driver | Jobs: 399814 | Customers: Cushman &amp; Wakefield | Actual hours: 9.5; source records: 1</x:v>
      </x:c>
      <x:c r="L1687" t="str">
        <x:v>Include</x:v>
      </x:c>
      <x:c r="M1687"/>
      <x:c r="N1687"/>
    </x:row>
    <x:row r="1688">
      <x:c r="A1688" t="str">
        <x:v>M Medina (B)|2026-02-06</x:v>
      </x:c>
      <x:c r="B1688" s="888" t="n">
        <x:v>46059</x:v>
      </x:c>
      <x:c r="C1688" t="str">
        <x:v>M Medina (B)</x:v>
      </x:c>
      <x:c r="D1688" t="str">
        <x:v>Permanent</x:v>
      </x:c>
      <x:c r="E1688" t="str">
        <x:v>Thurrock</x:v>
      </x:c>
      <x:c r="F1688" t="str">
        <x:v>Operative Driver</x:v>
      </x:c>
      <x:c r="G1688" t="str">
        <x:v>399964</x:v>
      </x:c>
      <x:c r="H1688" t="str">
        <x:v>British International Investment</x:v>
      </x:c>
      <x:c r="I1688" s="22" t="n">
        <x:v>5.5</x:v>
      </x:c>
      <x:c r="J1688" t="str">
        <x:v>Worked</x:v>
      </x:c>
      <x:c r="K1688" t="str">
        <x:v>Employee 103537; home branch Thurrock; assigned role Operative Driver | Deployment branch: Thurrock | Actual role: Operative Driver | Jobs: 399964 | Customers: British International Investment | Actual hours: 5.5; source records: 1</x:v>
      </x:c>
      <x:c r="L1688" t="str">
        <x:v>Include</x:v>
      </x:c>
      <x:c r="M1688"/>
      <x:c r="N1688"/>
    </x:row>
    <x:row r="1689">
      <x:c r="A1689" t="str">
        <x:v>M Medina (B)|2026-02-09</x:v>
      </x:c>
      <x:c r="B1689" s="888" t="n">
        <x:v>46062</x:v>
      </x:c>
      <x:c r="C1689" t="str">
        <x:v>M Medina (B)</x:v>
      </x:c>
      <x:c r="D1689" t="str">
        <x:v>Permanent</x:v>
      </x:c>
      <x:c r="E1689" t="str">
        <x:v>Thurrock</x:v>
      </x:c>
      <x:c r="F1689" t="str">
        <x:v>Operative Driver</x:v>
      </x:c>
      <x:c r="G1689" t="str">
        <x:v>399348</x:v>
      </x:c>
      <x:c r="H1689" t="str">
        <x:v>Accenture UK Ltd</x:v>
      </x:c>
      <x:c r="I1689" s="22" t="n">
        <x:v>7.5</x:v>
      </x:c>
      <x:c r="J1689" t="str">
        <x:v>Worked</x:v>
      </x:c>
      <x:c r="K1689" t="str">
        <x:v>Employee 103537; home branch Thurrock; assigned role Operative Driver | Deployment branch: Thurrock | Actual role: Operative Driver | Jobs: 399348 | Customers: Accenture UK Ltd | Actual hours: 7.5; source records: 1</x:v>
      </x:c>
      <x:c r="L1689" t="str">
        <x:v>Include</x:v>
      </x:c>
      <x:c r="M1689"/>
      <x:c r="N1689"/>
    </x:row>
    <x:row r="1690">
      <x:c r="A1690" t="str">
        <x:v>M Medina (B)|2026-02-10</x:v>
      </x:c>
      <x:c r="B1690" s="888" t="n">
        <x:v>46063</x:v>
      </x:c>
      <x:c r="C1690" t="str">
        <x:v>M Medina (B)</x:v>
      </x:c>
      <x:c r="D1690" t="str">
        <x:v>Permanent</x:v>
      </x:c>
      <x:c r="E1690" t="str">
        <x:v>Thurrock</x:v>
      </x:c>
      <x:c r="F1690" t="str">
        <x:v>Operative Driver</x:v>
      </x:c>
      <x:c r="G1690" t="str">
        <x:v>400112, 400281</x:v>
      </x:c>
      <x:c r="H1690" t="str">
        <x:v>Bank of New York Mellon; Institute of Ophthalmology,</x:v>
      </x:c>
      <x:c r="I1690" s="22" t="n">
        <x:v>7.5</x:v>
      </x:c>
      <x:c r="J1690" t="str">
        <x:v>Worked — 2 records</x:v>
      </x:c>
      <x:c r="K1690" t="str">
        <x:v>Employee 103537; home branch Thurrock; assigned role Operative Driver | Deployment branch: Thurrock | Actual role: Operative Driver | Jobs: 400112, 400281 | Customers: Bank of New York Mellon; Institute of Ophthalmology, | Actual hours: 7.5; source records: 2</x:v>
      </x:c>
      <x:c r="L1690" t="str">
        <x:v>Include</x:v>
      </x:c>
      <x:c r="M1690"/>
      <x:c r="N1690"/>
    </x:row>
    <x:row r="1691">
      <x:c r="A1691" t="str">
        <x:v>M Medina (B)|2026-02-11</x:v>
      </x:c>
      <x:c r="B1691" s="888" t="n">
        <x:v>46064</x:v>
      </x:c>
      <x:c r="C1691" t="str">
        <x:v>M Medina (B)</x:v>
      </x:c>
      <x:c r="D1691" t="str">
        <x:v>Permanent</x:v>
      </x:c>
      <x:c r="E1691" t="str">
        <x:v>Thurrock</x:v>
      </x:c>
      <x:c r="F1691" t="str">
        <x:v>Operative Driver</x:v>
      </x:c>
      <x:c r="G1691" t="str">
        <x:v>399819</x:v>
      </x:c>
      <x:c r="H1691" t="str">
        <x:v>Troy/Mr Patrick</x:v>
      </x:c>
      <x:c r="I1691" s="22" t="n">
        <x:v>9</x:v>
      </x:c>
      <x:c r="J1691" t="str">
        <x:v>Worked</x:v>
      </x:c>
      <x:c r="K1691" t="str">
        <x:v>Employee 103537; home branch Thurrock; assigned role Operative Driver | Deployment branch: Thurrock | Actual role: Operative Driver | Jobs: 399819 | Customers: Troy/Mr Patrick | Actual hours: 9.0; source records: 1</x:v>
      </x:c>
      <x:c r="L1691" t="str">
        <x:v>Include</x:v>
      </x:c>
      <x:c r="M1691"/>
      <x:c r="N1691"/>
    </x:row>
    <x:row r="1692">
      <x:c r="A1692" t="str">
        <x:v>M Medina (B)|2026-02-12</x:v>
      </x:c>
      <x:c r="B1692" s="888" t="n">
        <x:v>46065</x:v>
      </x:c>
      <x:c r="C1692" t="str">
        <x:v>M Medina (B)</x:v>
      </x:c>
      <x:c r="D1692" t="str">
        <x:v>Permanent</x:v>
      </x:c>
      <x:c r="E1692" t="str">
        <x:v>Thurrock</x:v>
      </x:c>
      <x:c r="F1692" t="str">
        <x:v>Operative Driver</x:v>
      </x:c>
      <x:c r="G1692" t="str">
        <x:v>399451A</x:v>
      </x:c>
      <x:c r="H1692" t="str">
        <x:v>Royal Borough of Kensington and Chelsea</x:v>
      </x:c>
      <x:c r="I1692" s="22" t="n">
        <x:v>9.5</x:v>
      </x:c>
      <x:c r="J1692" t="str">
        <x:v>Worked</x:v>
      </x:c>
      <x:c r="K1692" t="str">
        <x:v>Employee 103537; home branch Thurrock; assigned role Operative Driver | Deployment branch: Croydon | Actual role: Operative Driver | Jobs: 399451A | Customers: Royal Borough of Kensington and Chelsea | Actual hours: 9.5; source records: 1</x:v>
      </x:c>
      <x:c r="L1692" t="str">
        <x:v>Include</x:v>
      </x:c>
      <x:c r="M1692"/>
      <x:c r="N1692"/>
    </x:row>
    <x:row r="1693">
      <x:c r="A1693" t="str">
        <x:v>M Medina (B)|2026-02-13</x:v>
      </x:c>
      <x:c r="B1693" s="888" t="n">
        <x:v>46066</x:v>
      </x:c>
      <x:c r="C1693" t="str">
        <x:v>M Medina (B)</x:v>
      </x:c>
      <x:c r="D1693" t="str">
        <x:v>Permanent</x:v>
      </x:c>
      <x:c r="E1693" t="str">
        <x:v>Thurrock</x:v>
      </x:c>
      <x:c r="F1693" t="str">
        <x:v>Operative Driver</x:v>
      </x:c>
      <x:c r="G1693" t="str">
        <x:v>400214</x:v>
      </x:c>
      <x:c r="H1693" t="str">
        <x:v>University of Hertfordshire</x:v>
      </x:c>
      <x:c r="I1693" s="22" t="n">
        <x:v>9.5</x:v>
      </x:c>
      <x:c r="J1693" t="str">
        <x:v>Worked</x:v>
      </x:c>
      <x:c r="K1693" t="str">
        <x:v>Employee 103537; home branch Thurrock; assigned role Operative Driver | Deployment branch: Thurrock | Actual role: Operative Porter | Jobs: 400214 | Customers: University of Hertfordshire | Actual hours: 9.5; source records: 1</x:v>
      </x:c>
      <x:c r="L1693" t="str">
        <x:v>Include</x:v>
      </x:c>
      <x:c r="M1693"/>
      <x:c r="N1693"/>
    </x:row>
    <x:row r="1694">
      <x:c r="A1694" t="str">
        <x:v>M Medina (B)|2026-02-16</x:v>
      </x:c>
      <x:c r="B1694" s="888" t="n">
        <x:v>46069</x:v>
      </x:c>
      <x:c r="C1694" t="str">
        <x:v>M Medina (B)</x:v>
      </x:c>
      <x:c r="D1694" t="str">
        <x:v>Permanent</x:v>
      </x:c>
      <x:c r="E1694" t="str">
        <x:v>Thurrock</x:v>
      </x:c>
      <x:c r="F1694" t="str">
        <x:v>Operative Driver</x:v>
      </x:c>
      <x:c r="G1694" t="str">
        <x:v>400214</x:v>
      </x:c>
      <x:c r="H1694" t="str">
        <x:v>University of Hertfordshire</x:v>
      </x:c>
      <x:c r="I1694" s="22" t="n">
        <x:v>7</x:v>
      </x:c>
      <x:c r="J1694" t="str">
        <x:v>Worked</x:v>
      </x:c>
      <x:c r="K1694" t="str">
        <x:v>Employee 103537; home branch Thurrock; assigned role Operative Driver | Deployment branch: Thurrock | Actual role: Operative Driver | Jobs: 400214 | Customers: University of Hertfordshire | Actual hours: 7.0; source records: 1</x:v>
      </x:c>
      <x:c r="L1694" t="str">
        <x:v>Include</x:v>
      </x:c>
      <x:c r="M1694"/>
      <x:c r="N1694"/>
    </x:row>
    <x:row r="1695">
      <x:c r="A1695" t="str">
        <x:v>M Medina (B)|2026-02-17</x:v>
      </x:c>
      <x:c r="B1695" s="888" t="n">
        <x:v>46070</x:v>
      </x:c>
      <x:c r="C1695" t="str">
        <x:v>M Medina (B)</x:v>
      </x:c>
      <x:c r="D1695" t="str">
        <x:v>Permanent</x:v>
      </x:c>
      <x:c r="E1695" t="str">
        <x:v>Thurrock</x:v>
      </x:c>
      <x:c r="F1695" t="str">
        <x:v>Operative Driver</x:v>
      </x:c>
      <x:c r="G1695" t="str">
        <x:v>400112</x:v>
      </x:c>
      <x:c r="H1695" t="str">
        <x:v>Bank of New York Mellon</x:v>
      </x:c>
      <x:c r="I1695" s="22" t="n">
        <x:v>6</x:v>
      </x:c>
      <x:c r="J1695" t="str">
        <x:v>Worked</x:v>
      </x:c>
      <x:c r="K1695" t="str">
        <x:v>Employee 103537; home branch Thurrock; assigned role Operative Driver | Deployment branch: Thurrock | Actual role: Operative Driver | Jobs: 400112 | Customers: Bank of New York Mellon | Actual hours: 6.0; source records: 1</x:v>
      </x:c>
      <x:c r="L1695" t="str">
        <x:v>Include</x:v>
      </x:c>
      <x:c r="M1695"/>
      <x:c r="N1695"/>
    </x:row>
    <x:row r="1696">
      <x:c r="A1696" t="str">
        <x:v>M Medina (B)|2026-02-19</x:v>
      </x:c>
      <x:c r="B1696" s="888" t="n">
        <x:v>46072</x:v>
      </x:c>
      <x:c r="C1696" t="str">
        <x:v>M Medina (B)</x:v>
      </x:c>
      <x:c r="D1696" t="str">
        <x:v>Permanent</x:v>
      </x:c>
      <x:c r="E1696" t="str">
        <x:v>Thurrock</x:v>
      </x:c>
      <x:c r="F1696" t="str">
        <x:v>Operative Driver</x:v>
      </x:c>
      <x:c r="G1696" t="str">
        <x:v>400112</x:v>
      </x:c>
      <x:c r="H1696" t="str">
        <x:v>Bank of New York Mellon</x:v>
      </x:c>
      <x:c r="I1696" s="22" t="n">
        <x:v>9</x:v>
      </x:c>
      <x:c r="J1696" t="str">
        <x:v>Worked</x:v>
      </x:c>
      <x:c r="K1696" t="str">
        <x:v>Employee 103537; home branch Thurrock; assigned role Operative Driver | Deployment branch: Thurrock | Actual role: Operative Driver | Jobs: 400112 | Customers: Bank of New York Mellon | Actual hours: 9.0; source records: 1</x:v>
      </x:c>
      <x:c r="L1696" t="str">
        <x:v>Include</x:v>
      </x:c>
      <x:c r="M1696"/>
      <x:c r="N1696"/>
    </x:row>
    <x:row r="1697">
      <x:c r="A1697" t="str">
        <x:v>M Medina (B)|2026-02-20</x:v>
      </x:c>
      <x:c r="B1697" s="888" t="n">
        <x:v>46073</x:v>
      </x:c>
      <x:c r="C1697" t="str">
        <x:v>M Medina (B)</x:v>
      </x:c>
      <x:c r="D1697" t="str">
        <x:v>Permanent</x:v>
      </x:c>
      <x:c r="E1697" t="str">
        <x:v>Thurrock</x:v>
      </x:c>
      <x:c r="F1697" t="str">
        <x:v>Operative Driver</x:v>
      </x:c>
      <x:c r="G1697" t="str">
        <x:v>396924</x:v>
      </x:c>
      <x:c r="H1697" t="str">
        <x:v>Thompson/Ms Opal</x:v>
      </x:c>
      <x:c r="I1697" s="22" t="n">
        <x:v>7</x:v>
      </x:c>
      <x:c r="J1697" t="str">
        <x:v>Worked</x:v>
      </x:c>
      <x:c r="K1697" t="str">
        <x:v>Employee 103537; home branch Thurrock; assigned role Operative Driver | Deployment branch: Thurrock | Actual role: Operative Driver | Jobs: 396924 | Customers: Thompson/Ms Opal | Actual hours: 7.0; source records: 1</x:v>
      </x:c>
      <x:c r="L1697" t="str">
        <x:v>Include</x:v>
      </x:c>
      <x:c r="M1697"/>
      <x:c r="N1697"/>
    </x:row>
    <x:row r="1698">
      <x:c r="A1698" t="str">
        <x:v>M Medina (B)|2026-02-24</x:v>
      </x:c>
      <x:c r="B1698" s="888" t="n">
        <x:v>46077</x:v>
      </x:c>
      <x:c r="C1698" t="str">
        <x:v>M Medina (B)</x:v>
      </x:c>
      <x:c r="D1698" t="str">
        <x:v>Permanent</x:v>
      </x:c>
      <x:c r="E1698" t="str">
        <x:v>Thurrock</x:v>
      </x:c>
      <x:c r="F1698" t="str">
        <x:v>Operative Driver</x:v>
      </x:c>
      <x:c r="G1698" t="str">
        <x:v>400540, 395902</x:v>
      </x:c>
      <x:c r="H1698" t="str">
        <x:v>Finch &amp; Partners; Restore - FARRER &amp; CO</x:v>
      </x:c>
      <x:c r="I1698" s="22" t="n">
        <x:v>8.5</x:v>
      </x:c>
      <x:c r="J1698" t="str">
        <x:v>Worked — 2 records</x:v>
      </x:c>
      <x:c r="K1698" t="str">
        <x:v>Employee 103537; home branch Thurrock; assigned role Operative Driver | Deployment branch: Thurrock | Actual role: Operative Driver | Jobs: 400540, 395902 | Customers: Finch &amp; Partners; Restore - FARRER &amp; CO | Actual hours: 8.5; source records: 2</x:v>
      </x:c>
      <x:c r="L1698" t="str">
        <x:v>Include</x:v>
      </x:c>
      <x:c r="M1698"/>
      <x:c r="N1698"/>
    </x:row>
    <x:row r="1699">
      <x:c r="A1699" t="str">
        <x:v>M Medina (B)|2026-02-25</x:v>
      </x:c>
      <x:c r="B1699" s="888" t="n">
        <x:v>46078</x:v>
      </x:c>
      <x:c r="C1699" t="str">
        <x:v>M Medina (B)</x:v>
      </x:c>
      <x:c r="D1699" t="str">
        <x:v>Permanent</x:v>
      </x:c>
      <x:c r="E1699" t="str">
        <x:v>Thurrock</x:v>
      </x:c>
      <x:c r="F1699" t="str">
        <x:v>Operative Driver</x:v>
      </x:c>
      <x:c r="G1699" t="str">
        <x:v>400214</x:v>
      </x:c>
      <x:c r="H1699" t="str">
        <x:v>University of Hertfordshire</x:v>
      </x:c>
      <x:c r="I1699" s="22" t="n">
        <x:v>6.5</x:v>
      </x:c>
      <x:c r="J1699" t="str">
        <x:v>Worked</x:v>
      </x:c>
      <x:c r="K1699" t="str">
        <x:v>Employee 103537; home branch Thurrock; assigned role Operative Driver | Deployment branch: Thurrock | Actual role: Operative Driver | Jobs: 400214 | Customers: University of Hertfordshire | Actual hours: 6.5; source records: 1</x:v>
      </x:c>
      <x:c r="L1699" t="str">
        <x:v>Include</x:v>
      </x:c>
      <x:c r="M1699"/>
      <x:c r="N1699"/>
    </x:row>
    <x:row r="1700">
      <x:c r="A1700" t="str">
        <x:v>M Medina (B)|2026-02-26</x:v>
      </x:c>
      <x:c r="B1700" s="888" t="n">
        <x:v>46079</x:v>
      </x:c>
      <x:c r="C1700" t="str">
        <x:v>M Medina (B)</x:v>
      </x:c>
      <x:c r="D1700" t="str">
        <x:v>Permanent</x:v>
      </x:c>
      <x:c r="E1700" t="str">
        <x:v>Thurrock</x:v>
      </x:c>
      <x:c r="F1700" t="str">
        <x:v>Operative Driver</x:v>
      </x:c>
      <x:c r="G1700" t="str">
        <x:v>400112</x:v>
      </x:c>
      <x:c r="H1700" t="str">
        <x:v>Bank of New York Mellon</x:v>
      </x:c>
      <x:c r="I1700" s="22" t="n">
        <x:v>5.5</x:v>
      </x:c>
      <x:c r="J1700" t="str">
        <x:v>Worked</x:v>
      </x:c>
      <x:c r="K1700" t="str">
        <x:v>Employee 103537; home branch Thurrock; assigned role Operative Driver | Deployment branch: Thurrock | Actual role: Operative Driver | Jobs: 400112 | Customers: Bank of New York Mellon | Actual hours: 5.5; source records: 1</x:v>
      </x:c>
      <x:c r="L1700" t="str">
        <x:v>Include</x:v>
      </x:c>
      <x:c r="M1700"/>
      <x:c r="N1700"/>
    </x:row>
    <x:row r="1701">
      <x:c r="A1701" t="str">
        <x:v>M Medina (B)|2026-02-27</x:v>
      </x:c>
      <x:c r="B1701" s="888" t="n">
        <x:v>46080</x:v>
      </x:c>
      <x:c r="C1701" t="str">
        <x:v>M Medina (B)</x:v>
      </x:c>
      <x:c r="D1701" t="str">
        <x:v>Permanent</x:v>
      </x:c>
      <x:c r="E1701" t="str">
        <x:v>Thurrock</x:v>
      </x:c>
      <x:c r="F1701" t="str">
        <x:v>Operative Driver</x:v>
      </x:c>
      <x:c r="G1701" t="str">
        <x:v>398262</x:v>
      </x:c>
      <x:c r="H1701" t="str">
        <x:v>Ministry of Defence</x:v>
      </x:c>
      <x:c r="I1701" s="22" t="n">
        <x:v>6</x:v>
      </x:c>
      <x:c r="J1701" t="str">
        <x:v>Worked</x:v>
      </x:c>
      <x:c r="K1701" t="str">
        <x:v>Employee 103537; home branch Thurrock; assigned role Operative Driver | Deployment branch: Thurrock | Actual role: Operative Driver | Jobs: 398262 | Customers: Ministry of Defence | Actual hours: 6.0; source records: 1</x:v>
      </x:c>
      <x:c r="L1701" t="str">
        <x:v>Include</x:v>
      </x:c>
      <x:c r="M1701"/>
      <x:c r="N1701"/>
    </x:row>
    <x:row r="1702">
      <x:c r="A1702" t="str">
        <x:v>M Mynott (B)|2026-02-02</x:v>
      </x:c>
      <x:c r="B1702" s="888" t="n">
        <x:v>46055</x:v>
      </x:c>
      <x:c r="C1702" t="str">
        <x:v>M Mynott (B)</x:v>
      </x:c>
      <x:c r="D1702" t="str">
        <x:v>Permanent</x:v>
      </x:c>
      <x:c r="E1702" t="str">
        <x:v>Thurrock</x:v>
      </x:c>
      <x:c r="F1702" t="str">
        <x:v>Operative Skilled</x:v>
      </x:c>
      <x:c r="G1702" t="str">
        <x:v>399723</x:v>
      </x:c>
      <x:c r="H1702" t="str">
        <x:v>Knotel UK Ltd</x:v>
      </x:c>
      <x:c r="I1702" s="22" t="n">
        <x:v>8.5</x:v>
      </x:c>
      <x:c r="J1702" t="str">
        <x:v>Worked</x:v>
      </x:c>
      <x:c r="K1702" t="str">
        <x:v>Employee 1681; home branch Thurrock; assigned role Operative Skilled | Deployment branch: Thurrock | Actual role: Operative Skilled | Jobs: 399723 | Customers: Knotel UK Ltd | Actual hours: 8.5; source records: 1</x:v>
      </x:c>
      <x:c r="L1702" t="str">
        <x:v>Include</x:v>
      </x:c>
      <x:c r="M1702"/>
      <x:c r="N1702"/>
    </x:row>
    <x:row r="1703">
      <x:c r="A1703" t="str">
        <x:v>M Mynott (B)|2026-02-03</x:v>
      </x:c>
      <x:c r="B1703" s="888" t="n">
        <x:v>46056</x:v>
      </x:c>
      <x:c r="C1703" t="str">
        <x:v>M Mynott (B)</x:v>
      </x:c>
      <x:c r="D1703" t="str">
        <x:v>Permanent</x:v>
      </x:c>
      <x:c r="E1703" t="str">
        <x:v>Thurrock</x:v>
      </x:c>
      <x:c r="F1703" t="str">
        <x:v>Operative Skilled</x:v>
      </x:c>
      <x:c r="G1703" t="str">
        <x:v>399771, 400072</x:v>
      </x:c>
      <x:c r="H1703" t="str">
        <x:v>Kings College London; Protech Network Solutions</x:v>
      </x:c>
      <x:c r="I1703" s="22" t="n">
        <x:v>9</x:v>
      </x:c>
      <x:c r="J1703" t="str">
        <x:v>Worked — 2 records</x:v>
      </x:c>
      <x:c r="K1703" t="str">
        <x:v>Employee 1681; home branch Thurrock; assigned role Operative Skilled | Deployment branch: Thurrock | Actual role: Operative Driver, Operative Skilled | Jobs: 399771, 400072 | Customers: Kings College London; Protech Network Solutions | Actual hours: 9.0; source records: 2</x:v>
      </x:c>
      <x:c r="L1703" t="str">
        <x:v>Include</x:v>
      </x:c>
      <x:c r="M1703"/>
      <x:c r="N1703"/>
    </x:row>
    <x:row r="1704">
      <x:c r="A1704" t="str">
        <x:v>M Mynott (B)|2026-02-04</x:v>
      </x:c>
      <x:c r="B1704" s="888" t="n">
        <x:v>46057</x:v>
      </x:c>
      <x:c r="C1704" t="str">
        <x:v>M Mynott (B)</x:v>
      </x:c>
      <x:c r="D1704" t="str">
        <x:v>Permanent</x:v>
      </x:c>
      <x:c r="E1704" t="str">
        <x:v>Thurrock</x:v>
      </x:c>
      <x:c r="F1704" t="str">
        <x:v>Operative Skilled</x:v>
      </x:c>
      <x:c r="G1704" t="str">
        <x:v>400089</x:v>
      </x:c>
      <x:c r="H1704" t="str">
        <x:v>Caswell/Mr Harry</x:v>
      </x:c>
      <x:c r="I1704" s="22" t="n">
        <x:v>10</x:v>
      </x:c>
      <x:c r="J1704" t="str">
        <x:v>Worked</x:v>
      </x:c>
      <x:c r="K1704" t="str">
        <x:v>Employee 1681; home branch Thurrock; assigned role Operative Skilled | Deployment branch: Thurrock | Actual role: Operative Skilled | Jobs: 400089 | Customers: Caswell/Mr Harry | Actual hours: 10.0; source records: 1</x:v>
      </x:c>
      <x:c r="L1704" t="str">
        <x:v>Include</x:v>
      </x:c>
      <x:c r="M1704"/>
      <x:c r="N1704"/>
    </x:row>
    <x:row r="1705">
      <x:c r="A1705" t="str">
        <x:v>M Mynott (B)|2026-02-05</x:v>
      </x:c>
      <x:c r="B1705" s="888" t="n">
        <x:v>46058</x:v>
      </x:c>
      <x:c r="C1705" t="str">
        <x:v>M Mynott (B)</x:v>
      </x:c>
      <x:c r="D1705" t="str">
        <x:v>Permanent</x:v>
      </x:c>
      <x:c r="E1705" t="str">
        <x:v>Thurrock</x:v>
      </x:c>
      <x:c r="F1705" t="str">
        <x:v>Operative Skilled</x:v>
      </x:c>
      <x:c r="G1705" t="str">
        <x:v>400096</x:v>
      </x:c>
      <x:c r="H1705" t="str">
        <x:v>Cushman &amp; Wakefield</x:v>
      </x:c>
      <x:c r="I1705" s="22" t="n">
        <x:v>7.5</x:v>
      </x:c>
      <x:c r="J1705" t="str">
        <x:v>Worked</x:v>
      </x:c>
      <x:c r="K1705" t="str">
        <x:v>Employee 1681; home branch Thurrock; assigned role Operative Skilled | Deployment branch: Thurrock | Actual role: Operative Skilled | Jobs: 400096 | Customers: Cushman &amp; Wakefield | Actual hours: 7.5; source records: 1</x:v>
      </x:c>
      <x:c r="L1705" t="str">
        <x:v>Include</x:v>
      </x:c>
      <x:c r="M1705"/>
      <x:c r="N1705"/>
    </x:row>
    <x:row r="1706">
      <x:c r="A1706" t="str">
        <x:v>M Mynott (B)|2026-02-06</x:v>
      </x:c>
      <x:c r="B1706" s="888" t="n">
        <x:v>46059</x:v>
      </x:c>
      <x:c r="C1706" t="str">
        <x:v>M Mynott (B)</x:v>
      </x:c>
      <x:c r="D1706" t="str">
        <x:v>Permanent</x:v>
      </x:c>
      <x:c r="E1706" t="str">
        <x:v>Thurrock</x:v>
      </x:c>
      <x:c r="F1706" t="str">
        <x:v>Operative Skilled</x:v>
      </x:c>
      <x:c r="G1706" t="str">
        <x:v>399606</x:v>
      </x:c>
      <x:c r="H1706" t="str">
        <x:v>The Hut Group Ltd (Arrow Films)</x:v>
      </x:c>
      <x:c r="I1706" s="22" t="n">
        <x:v>11</x:v>
      </x:c>
      <x:c r="J1706" t="str">
        <x:v>Worked</x:v>
      </x:c>
      <x:c r="K1706" t="str">
        <x:v>Employee 1681; home branch Thurrock; assigned role Operative Skilled | Deployment branch: Thurrock | Actual role: Operative Skilled | Jobs: 399606 | Customers: The Hut Group Ltd (Arrow Films) | Actual hours: 11.0; source records: 1</x:v>
      </x:c>
      <x:c r="L1706" t="str">
        <x:v>Include</x:v>
      </x:c>
      <x:c r="M1706"/>
      <x:c r="N1706"/>
    </x:row>
    <x:row r="1707">
      <x:c r="A1707" t="str">
        <x:v>M Mynott (B)|2026-02-09</x:v>
      </x:c>
      <x:c r="B1707" s="888" t="n">
        <x:v>46062</x:v>
      </x:c>
      <x:c r="C1707" t="str">
        <x:v>M Mynott (B)</x:v>
      </x:c>
      <x:c r="D1707" t="str">
        <x:v>Permanent</x:v>
      </x:c>
      <x:c r="E1707" t="str">
        <x:v>Thurrock</x:v>
      </x:c>
      <x:c r="F1707" t="str">
        <x:v>Operative Skilled</x:v>
      </x:c>
      <x:c r="G1707" t="str">
        <x:v>396658</x:v>
      </x:c>
      <x:c r="H1707" t="str">
        <x:v>Rahman/Ms Shehnaz</x:v>
      </x:c>
      <x:c r="I1707" s="22" t="n">
        <x:v>9.5</x:v>
      </x:c>
      <x:c r="J1707" t="str">
        <x:v>Worked</x:v>
      </x:c>
      <x:c r="K1707" t="str">
        <x:v>Employee 1681; home branch Thurrock; assigned role Operative Skilled | Deployment branch: Thurrock | Actual role: Operative Skilled | Jobs: 396658 | Customers: Rahman/Ms Shehnaz | Actual hours: 9.5; source records: 1</x:v>
      </x:c>
      <x:c r="L1707" t="str">
        <x:v>Include</x:v>
      </x:c>
      <x:c r="M1707"/>
      <x:c r="N1707"/>
    </x:row>
    <x:row r="1708">
      <x:c r="A1708" t="str">
        <x:v>M Mynott (B)|2026-02-10</x:v>
      </x:c>
      <x:c r="B1708" s="888" t="n">
        <x:v>46063</x:v>
      </x:c>
      <x:c r="C1708" t="str">
        <x:v>M Mynott (B)</x:v>
      </x:c>
      <x:c r="D1708" t="str">
        <x:v>Permanent</x:v>
      </x:c>
      <x:c r="E1708" t="str">
        <x:v>Thurrock</x:v>
      </x:c>
      <x:c r="F1708" t="str">
        <x:v>Operative Skilled</x:v>
      </x:c>
      <x:c r="G1708" t="str">
        <x:v>400002</x:v>
      </x:c>
      <x:c r="H1708" t="str">
        <x:v>Hoffman/Mr Daniel</x:v>
      </x:c>
      <x:c r="I1708" s="22" t="n">
        <x:v>8.5</x:v>
      </x:c>
      <x:c r="J1708" t="str">
        <x:v>Worked</x:v>
      </x:c>
      <x:c r="K1708" t="str">
        <x:v>Employee 1681; home branch Thurrock; assigned role Operative Skilled | Deployment branch: Thurrock | Actual role: Operative Skilled | Jobs: 400002 | Customers: Hoffman/Mr Daniel | Actual hours: 8.5; source records: 1</x:v>
      </x:c>
      <x:c r="L1708" t="str">
        <x:v>Include</x:v>
      </x:c>
      <x:c r="M1708"/>
      <x:c r="N1708"/>
    </x:row>
    <x:row r="1709">
      <x:c r="A1709" t="str">
        <x:v>M Mynott (B)|2026-02-11</x:v>
      </x:c>
      <x:c r="B1709" s="888" t="n">
        <x:v>46064</x:v>
      </x:c>
      <x:c r="C1709" t="str">
        <x:v>M Mynott (B)</x:v>
      </x:c>
      <x:c r="D1709" t="str">
        <x:v>Permanent</x:v>
      </x:c>
      <x:c r="E1709" t="str">
        <x:v>Thurrock</x:v>
      </x:c>
      <x:c r="F1709" t="str">
        <x:v>Operative Skilled</x:v>
      </x:c>
      <x:c r="G1709" t="str">
        <x:v>396851</x:v>
      </x:c>
      <x:c r="H1709" t="str">
        <x:v>Eshun/Sydney</x:v>
      </x:c>
      <x:c r="I1709" s="22" t="n">
        <x:v>8</x:v>
      </x:c>
      <x:c r="J1709" t="str">
        <x:v>Worked</x:v>
      </x:c>
      <x:c r="K1709" t="str">
        <x:v>Employee 1681; home branch Thurrock; assigned role Operative Skilled | Deployment branch: Thurrock | Actual role: Operative Skilled | Jobs: 396851 | Customers: Eshun/Sydney | Actual hours: 8.0; source records: 1</x:v>
      </x:c>
      <x:c r="L1709" t="str">
        <x:v>Include</x:v>
      </x:c>
      <x:c r="M1709"/>
      <x:c r="N1709"/>
    </x:row>
    <x:row r="1710">
      <x:c r="A1710" t="str">
        <x:v>M Mynott (B)|2026-02-12</x:v>
      </x:c>
      <x:c r="B1710" s="888" t="n">
        <x:v>46065</x:v>
      </x:c>
      <x:c r="C1710" t="str">
        <x:v>M Mynott (B)</x:v>
      </x:c>
      <x:c r="D1710" t="str">
        <x:v>Permanent</x:v>
      </x:c>
      <x:c r="E1710" t="str">
        <x:v>Thurrock</x:v>
      </x:c>
      <x:c r="F1710" t="str">
        <x:v>Operative Skilled</x:v>
      </x:c>
      <x:c r="G1710" t="str">
        <x:v>400231</x:v>
      </x:c>
      <x:c r="H1710" t="str">
        <x:v>Protech Network Solutions</x:v>
      </x:c>
      <x:c r="I1710" s="22" t="n">
        <x:v>9</x:v>
      </x:c>
      <x:c r="J1710" t="str">
        <x:v>Worked</x:v>
      </x:c>
      <x:c r="K1710" t="str">
        <x:v>Employee 1681; home branch Thurrock; assigned role Operative Skilled | Deployment branch: Thurrock | Actual role: Operative Driver | Jobs: 400231 | Customers: Protech Network Solutions | Actual hours: 9.0; source records: 1</x:v>
      </x:c>
      <x:c r="L1710" t="str">
        <x:v>Include</x:v>
      </x:c>
      <x:c r="M1710"/>
      <x:c r="N1710"/>
    </x:row>
    <x:row r="1711">
      <x:c r="A1711" t="str">
        <x:v>M Mynott (B)|2026-02-13</x:v>
      </x:c>
      <x:c r="B1711" s="888" t="n">
        <x:v>46066</x:v>
      </x:c>
      <x:c r="C1711" t="str">
        <x:v>M Mynott (B)</x:v>
      </x:c>
      <x:c r="D1711" t="str">
        <x:v>Permanent</x:v>
      </x:c>
      <x:c r="E1711" t="str">
        <x:v>Thurrock</x:v>
      </x:c>
      <x:c r="F1711" t="str">
        <x:v>Operative Skilled</x:v>
      </x:c>
      <x:c r="G1711" t="str">
        <x:v>400007</x:v>
      </x:c>
      <x:c r="H1711" t="str">
        <x:v>Eyob/Ms Freedom</x:v>
      </x:c>
      <x:c r="I1711" s="22" t="n">
        <x:v>7.5</x:v>
      </x:c>
      <x:c r="J1711" t="str">
        <x:v>Worked</x:v>
      </x:c>
      <x:c r="K1711" t="str">
        <x:v>Employee 1681; home branch Thurrock; assigned role Operative Skilled | Deployment branch: Thurrock | Actual role: Operative Skilled | Jobs: 400007 | Customers: Eyob/Ms Freedom | Actual hours: 7.5; source records: 1</x:v>
      </x:c>
      <x:c r="L1711" t="str">
        <x:v>Include</x:v>
      </x:c>
      <x:c r="M1711"/>
      <x:c r="N1711"/>
    </x:row>
    <x:row r="1712">
      <x:c r="A1712" t="str">
        <x:v>M Mynott (B)|2026-02-16</x:v>
      </x:c>
      <x:c r="B1712" s="888" t="n">
        <x:v>46069</x:v>
      </x:c>
      <x:c r="C1712" t="str">
        <x:v>M Mynott (B)</x:v>
      </x:c>
      <x:c r="D1712" t="str">
        <x:v>Permanent</x:v>
      </x:c>
      <x:c r="E1712" t="str">
        <x:v>Thurrock</x:v>
      </x:c>
      <x:c r="F1712" t="str">
        <x:v>Operative Skilled</x:v>
      </x:c>
      <x:c r="G1712" t="str">
        <x:v>396204</x:v>
      </x:c>
      <x:c r="H1712" t="str">
        <x:v>Knotel UK Ltd</x:v>
      </x:c>
      <x:c r="I1712" s="22" t="n">
        <x:v>8.5</x:v>
      </x:c>
      <x:c r="J1712" t="str">
        <x:v>Worked</x:v>
      </x:c>
      <x:c r="K1712" t="str">
        <x:v>Employee 1681; home branch Thurrock; assigned role Operative Skilled | Deployment branch: Thurrock | Actual role: Operative Skilled | Jobs: 396204 | Customers: Knotel UK Ltd | Actual hours: 8.5; source records: 1</x:v>
      </x:c>
      <x:c r="L1712" t="str">
        <x:v>Include</x:v>
      </x:c>
      <x:c r="M1712"/>
      <x:c r="N1712"/>
    </x:row>
    <x:row r="1713">
      <x:c r="A1713" t="str">
        <x:v>M Mynott (B)|2026-02-17</x:v>
      </x:c>
      <x:c r="B1713" s="888" t="n">
        <x:v>46070</x:v>
      </x:c>
      <x:c r="C1713" t="str">
        <x:v>M Mynott (B)</x:v>
      </x:c>
      <x:c r="D1713" t="str">
        <x:v>Permanent</x:v>
      </x:c>
      <x:c r="E1713" t="str">
        <x:v>Thurrock</x:v>
      </x:c>
      <x:c r="F1713" t="str">
        <x:v>Operative Skilled</x:v>
      </x:c>
      <x:c r="G1713" t="str">
        <x:v>400150</x:v>
      </x:c>
      <x:c r="H1713" t="str">
        <x:v>Cooke, Young &amp; Keidan LLP</x:v>
      </x:c>
      <x:c r="I1713" s="22" t="n">
        <x:v>8</x:v>
      </x:c>
      <x:c r="J1713" t="str">
        <x:v>Worked</x:v>
      </x:c>
      <x:c r="K1713" t="str">
        <x:v>Employee 1681; home branch Thurrock; assigned role Operative Skilled | Deployment branch: Thurrock | Actual role: Operative Skilled | Jobs: 400150 | Customers: Cooke, Young &amp; Keidan LLP | Actual hours: 8.0; source records: 1</x:v>
      </x:c>
      <x:c r="L1713" t="str">
        <x:v>Include</x:v>
      </x:c>
      <x:c r="M1713"/>
      <x:c r="N1713"/>
    </x:row>
    <x:row r="1714">
      <x:c r="A1714" t="str">
        <x:v>M Mynott (B)|2026-02-18</x:v>
      </x:c>
      <x:c r="B1714" s="888" t="n">
        <x:v>46071</x:v>
      </x:c>
      <x:c r="C1714" t="str">
        <x:v>M Mynott (B)</x:v>
      </x:c>
      <x:c r="D1714" t="str">
        <x:v>Permanent</x:v>
      </x:c>
      <x:c r="E1714" t="str">
        <x:v>Thurrock</x:v>
      </x:c>
      <x:c r="F1714" t="str">
        <x:v>Operative Skilled</x:v>
      </x:c>
      <x:c r="G1714" t="str">
        <x:v>400245</x:v>
      </x:c>
      <x:c r="H1714" t="str">
        <x:v>Canada Water Libriary</x:v>
      </x:c>
      <x:c r="I1714" s="22" t="n">
        <x:v>7.5</x:v>
      </x:c>
      <x:c r="J1714" t="str">
        <x:v>Worked</x:v>
      </x:c>
      <x:c r="K1714" t="str">
        <x:v>Employee 1681; home branch Thurrock; assigned role Operative Skilled | Deployment branch: Thurrock | Actual role: Operative Skilled | Jobs: 400245 | Customers: Canada Water Libriary | Actual hours: 7.5; source records: 1</x:v>
      </x:c>
      <x:c r="L1714" t="str">
        <x:v>Include</x:v>
      </x:c>
      <x:c r="M1714"/>
      <x:c r="N1714"/>
    </x:row>
    <x:row r="1715">
      <x:c r="A1715" t="str">
        <x:v>M Mynott (B)|2026-02-19</x:v>
      </x:c>
      <x:c r="B1715" s="888" t="n">
        <x:v>46072</x:v>
      </x:c>
      <x:c r="C1715" t="str">
        <x:v>M Mynott (B)</x:v>
      </x:c>
      <x:c r="D1715" t="str">
        <x:v>Permanent</x:v>
      </x:c>
      <x:c r="E1715" t="str">
        <x:v>Thurrock</x:v>
      </x:c>
      <x:c r="F1715" t="str">
        <x:v>Operative Skilled</x:v>
      </x:c>
      <x:c r="G1715"/>
      <x:c r="H1715"/>
      <x:c r="I1715" s="22" t="n">
        <x:v>0</x:v>
      </x:c>
      <x:c r="J1715" t="str">
        <x:v>Annual leave</x:v>
      </x:c>
      <x:c r="K1715" t="str">
        <x:v>Employee 1681; home branch Thurrock; assigned role Operative Skilled | Leave: Annual Leave (Hours) | Leave calendar basis: Variable-pattern period</x:v>
      </x:c>
      <x:c r="L1715" t="str">
        <x:v>Include</x:v>
      </x:c>
      <x:c r="M1715"/>
      <x:c r="N1715"/>
    </x:row>
    <x:row r="1716">
      <x:c r="A1716" t="str">
        <x:v>M Mynott (B)|2026-02-20</x:v>
      </x:c>
      <x:c r="B1716" s="888" t="n">
        <x:v>46073</x:v>
      </x:c>
      <x:c r="C1716" t="str">
        <x:v>M Mynott (B)</x:v>
      </x:c>
      <x:c r="D1716" t="str">
        <x:v>Permanent</x:v>
      </x:c>
      <x:c r="E1716" t="str">
        <x:v>Thurrock</x:v>
      </x:c>
      <x:c r="F1716" t="str">
        <x:v>Operative Skilled</x:v>
      </x:c>
      <x:c r="G1716"/>
      <x:c r="H1716"/>
      <x:c r="I1716" s="22" t="n">
        <x:v>0</x:v>
      </x:c>
      <x:c r="J1716" t="str">
        <x:v>Annual leave</x:v>
      </x:c>
      <x:c r="K1716" t="str">
        <x:v>Employee 1681; home branch Thurrock; assigned role Operative Skilled | Leave: Annual Leave (Hours) | Leave calendar basis: Variable-pattern period</x:v>
      </x:c>
      <x:c r="L1716" t="str">
        <x:v>Include</x:v>
      </x:c>
      <x:c r="M1716"/>
      <x:c r="N1716"/>
    </x:row>
    <x:row r="1717">
      <x:c r="A1717" t="str">
        <x:v>M Mynott (B)|2026-02-23</x:v>
      </x:c>
      <x:c r="B1717" s="888" t="n">
        <x:v>46076</x:v>
      </x:c>
      <x:c r="C1717" t="str">
        <x:v>M Mynott (B)</x:v>
      </x:c>
      <x:c r="D1717" t="str">
        <x:v>Permanent</x:v>
      </x:c>
      <x:c r="E1717" t="str">
        <x:v>Thurrock</x:v>
      </x:c>
      <x:c r="F1717" t="str">
        <x:v>Operative Skilled</x:v>
      </x:c>
      <x:c r="G1717" t="str">
        <x:v>396671</x:v>
      </x:c>
      <x:c r="H1717" t="str">
        <x:v>Gowan/Mr Patrick</x:v>
      </x:c>
      <x:c r="I1717" s="22" t="n">
        <x:v>6.5</x:v>
      </x:c>
      <x:c r="J1717" t="str">
        <x:v>Worked</x:v>
      </x:c>
      <x:c r="K1717" t="str">
        <x:v>Employee 1681; home branch Thurrock; assigned role Operative Skilled | Deployment branch: Thurrock | Actual role: Operative Skilled | Jobs: 396671 | Customers: Gowan/Mr Patrick | Actual hours: 6.5; source records: 1</x:v>
      </x:c>
      <x:c r="L1717" t="str">
        <x:v>Include</x:v>
      </x:c>
      <x:c r="M1717"/>
      <x:c r="N1717"/>
    </x:row>
    <x:row r="1718">
      <x:c r="A1718" t="str">
        <x:v>M Mynott (B)|2026-02-24</x:v>
      </x:c>
      <x:c r="B1718" s="888" t="n">
        <x:v>46077</x:v>
      </x:c>
      <x:c r="C1718" t="str">
        <x:v>M Mynott (B)</x:v>
      </x:c>
      <x:c r="D1718" t="str">
        <x:v>Permanent</x:v>
      </x:c>
      <x:c r="E1718" t="str">
        <x:v>Thurrock</x:v>
      </x:c>
      <x:c r="F1718" t="str">
        <x:v>Operative Skilled</x:v>
      </x:c>
      <x:c r="G1718" t="str">
        <x:v>396671</x:v>
      </x:c>
      <x:c r="H1718" t="str">
        <x:v>Gowan/Mr Patrick</x:v>
      </x:c>
      <x:c r="I1718" s="22" t="n">
        <x:v>7</x:v>
      </x:c>
      <x:c r="J1718" t="str">
        <x:v>Worked</x:v>
      </x:c>
      <x:c r="K1718" t="str">
        <x:v>Employee 1681; home branch Thurrock; assigned role Operative Skilled | Deployment branch: Thurrock | Actual role: Operative Skilled | Jobs: 396671 | Customers: Gowan/Mr Patrick | Actual hours: 7.0; source records: 1</x:v>
      </x:c>
      <x:c r="L1718" t="str">
        <x:v>Include</x:v>
      </x:c>
      <x:c r="M1718"/>
      <x:c r="N1718"/>
    </x:row>
    <x:row r="1719">
      <x:c r="A1719" t="str">
        <x:v>M Mynott (B)|2026-02-25</x:v>
      </x:c>
      <x:c r="B1719" s="888" t="n">
        <x:v>46078</x:v>
      </x:c>
      <x:c r="C1719" t="str">
        <x:v>M Mynott (B)</x:v>
      </x:c>
      <x:c r="D1719" t="str">
        <x:v>Permanent</x:v>
      </x:c>
      <x:c r="E1719" t="str">
        <x:v>Thurrock</x:v>
      </x:c>
      <x:c r="F1719" t="str">
        <x:v>Operative Skilled</x:v>
      </x:c>
      <x:c r="G1719" t="str">
        <x:v>396207</x:v>
      </x:c>
      <x:c r="H1719" t="str">
        <x:v>Linklaters LLP</x:v>
      </x:c>
      <x:c r="I1719" s="22" t="n">
        <x:v>9.5</x:v>
      </x:c>
      <x:c r="J1719" t="str">
        <x:v>Worked</x:v>
      </x:c>
      <x:c r="K1719" t="str">
        <x:v>Employee 1681; home branch Thurrock; assigned role Operative Skilled | Deployment branch: Thurrock | Actual role: Operative Skilled | Jobs: 396207 | Customers: Linklaters LLP | Actual hours: 9.5; source records: 1</x:v>
      </x:c>
      <x:c r="L1719" t="str">
        <x:v>Include</x:v>
      </x:c>
      <x:c r="M1719"/>
      <x:c r="N1719"/>
    </x:row>
    <x:row r="1720">
      <x:c r="A1720" t="str">
        <x:v>M Mynott (B)|2026-02-26</x:v>
      </x:c>
      <x:c r="B1720" s="888" t="n">
        <x:v>46079</x:v>
      </x:c>
      <x:c r="C1720" t="str">
        <x:v>M Mynott (B)</x:v>
      </x:c>
      <x:c r="D1720" t="str">
        <x:v>Permanent</x:v>
      </x:c>
      <x:c r="E1720" t="str">
        <x:v>Thurrock</x:v>
      </x:c>
      <x:c r="F1720" t="str">
        <x:v>Operative Skilled</x:v>
      </x:c>
      <x:c r="G1720"/>
      <x:c r="H1720"/>
      <x:c r="I1720" s="22" t="n">
        <x:v>0</x:v>
      </x:c>
      <x:c r="J1720" t="str">
        <x:v>Other leave — Discretionary Leave (Unpaid)</x:v>
      </x:c>
      <x:c r="K1720" t="str">
        <x:v>Employee 1681; home branch Thurrock; assigned role Operative Skilled | Leave: Discretionary Leave (Unpaid) | Leave calendar basis: Variable-pattern period</x:v>
      </x:c>
      <x:c r="L1720" t="str">
        <x:v>Include</x:v>
      </x:c>
      <x:c r="M1720"/>
      <x:c r="N1720"/>
    </x:row>
    <x:row r="1721">
      <x:c r="A1721" t="str">
        <x:v>M Mynott (B)|2026-02-27</x:v>
      </x:c>
      <x:c r="B1721" s="888" t="n">
        <x:v>46080</x:v>
      </x:c>
      <x:c r="C1721" t="str">
        <x:v>M Mynott (B)</x:v>
      </x:c>
      <x:c r="D1721" t="str">
        <x:v>Permanent</x:v>
      </x:c>
      <x:c r="E1721" t="str">
        <x:v>Thurrock</x:v>
      </x:c>
      <x:c r="F1721" t="str">
        <x:v>Operative Skilled</x:v>
      </x:c>
      <x:c r="G1721" t="str">
        <x:v>399505</x:v>
      </x:c>
      <x:c r="H1721" t="str">
        <x:v>Kamara/Mohamed</x:v>
      </x:c>
      <x:c r="I1721" s="22" t="n">
        <x:v>4</x:v>
      </x:c>
      <x:c r="J1721" t="str">
        <x:v>Worked</x:v>
      </x:c>
      <x:c r="K1721" t="str">
        <x:v>Employee 1681; home branch Thurrock; assigned role Operative Skilled | Deployment branch: Thurrock | Actual role: Operative Skilled | Jobs: 399505 | Customers: Kamara/Mohamed | Actual hours: 4.0; source records: 1</x:v>
      </x:c>
      <x:c r="L1721" t="str">
        <x:v>Include</x:v>
      </x:c>
      <x:c r="M1721"/>
      <x:c r="N1721"/>
    </x:row>
    <x:row r="1722">
      <x:c r="A1722" t="str">
        <x:v>M Palmer (B)|2026-02-01</x:v>
      </x:c>
      <x:c r="B1722" s="888" t="n">
        <x:v>46054</x:v>
      </x:c>
      <x:c r="C1722" t="str">
        <x:v>M Palmer (B)</x:v>
      </x:c>
      <x:c r="D1722" t="str">
        <x:v>Permanent</x:v>
      </x:c>
      <x:c r="E1722" t="str">
        <x:v>Thurrock</x:v>
      </x:c>
      <x:c r="F1722" t="str">
        <x:v>Operative Skilled</x:v>
      </x:c>
      <x:c r="G1722" t="str">
        <x:v>397398</x:v>
      </x:c>
      <x:c r="H1722" t="str">
        <x:v>Accenture UK Ltd</x:v>
      </x:c>
      <x:c r="I1722" s="22" t="n">
        <x:v>8</x:v>
      </x:c>
      <x:c r="J1722" t="str">
        <x:v>Worked</x:v>
      </x:c>
      <x:c r="K1722" t="str">
        <x:v>Employee 2242; home branch Thurrock; assigned role Operative Skilled | Deployment branch: Thurrock | Actual role: Operative Skilled | Jobs: 397398 | Customers: Accenture UK Ltd | Actual hours: 8.0; source records: 1</x:v>
      </x:c>
      <x:c r="L1722" t="str">
        <x:v>Include</x:v>
      </x:c>
      <x:c r="M1722"/>
      <x:c r="N1722"/>
    </x:row>
    <x:row r="1723">
      <x:c r="A1723" t="str">
        <x:v>M Palmer (B)|2026-02-02</x:v>
      </x:c>
      <x:c r="B1723" s="888" t="n">
        <x:v>46055</x:v>
      </x:c>
      <x:c r="C1723" t="str">
        <x:v>M Palmer (B)</x:v>
      </x:c>
      <x:c r="D1723" t="str">
        <x:v>Permanent</x:v>
      </x:c>
      <x:c r="E1723" t="str">
        <x:v>Thurrock</x:v>
      </x:c>
      <x:c r="F1723" t="str">
        <x:v>Operative Skilled</x:v>
      </x:c>
      <x:c r="G1723" t="str">
        <x:v>399609</x:v>
      </x:c>
      <x:c r="H1723" t="str">
        <x:v>Accenture UK Ltd</x:v>
      </x:c>
      <x:c r="I1723" s="22" t="n">
        <x:v>10.5</x:v>
      </x:c>
      <x:c r="J1723" t="str">
        <x:v>Worked</x:v>
      </x:c>
      <x:c r="K1723" t="str">
        <x:v>Employee 2242; home branch Thurrock; assigned role Operative Skilled | Deployment branch: Thurrock | Actual role: Operative Skilled | Jobs: 399609 | Customers: Accenture UK Ltd | Actual hours: 10.5; source records: 1</x:v>
      </x:c>
      <x:c r="L1723" t="str">
        <x:v>Include</x:v>
      </x:c>
      <x:c r="M1723"/>
      <x:c r="N1723"/>
    </x:row>
    <x:row r="1724">
      <x:c r="A1724" t="str">
        <x:v>M Palmer (B)|2026-02-03</x:v>
      </x:c>
      <x:c r="B1724" s="888" t="n">
        <x:v>46056</x:v>
      </x:c>
      <x:c r="C1724" t="str">
        <x:v>M Palmer (B)</x:v>
      </x:c>
      <x:c r="D1724" t="str">
        <x:v>Permanent</x:v>
      </x:c>
      <x:c r="E1724" t="str">
        <x:v>Thurrock</x:v>
      </x:c>
      <x:c r="F1724" t="str">
        <x:v>Operative Skilled</x:v>
      </x:c>
      <x:c r="G1724" t="str">
        <x:v>399609</x:v>
      </x:c>
      <x:c r="H1724" t="str">
        <x:v>Accenture UK Ltd</x:v>
      </x:c>
      <x:c r="I1724" s="22" t="n">
        <x:v>10.5</x:v>
      </x:c>
      <x:c r="J1724" t="str">
        <x:v>Worked</x:v>
      </x:c>
      <x:c r="K1724" t="str">
        <x:v>Employee 2242; home branch Thurrock; assigned role Operative Skilled | Deployment branch: Thurrock | Actual role: Operative Skilled | Jobs: 399609 | Customers: Accenture UK Ltd | Actual hours: 10.5; source records: 1</x:v>
      </x:c>
      <x:c r="L1724" t="str">
        <x:v>Include</x:v>
      </x:c>
      <x:c r="M1724"/>
      <x:c r="N1724"/>
    </x:row>
    <x:row r="1725">
      <x:c r="A1725" t="str">
        <x:v>M Palmer (B)|2026-02-04</x:v>
      </x:c>
      <x:c r="B1725" s="888" t="n">
        <x:v>46057</x:v>
      </x:c>
      <x:c r="C1725" t="str">
        <x:v>M Palmer (B)</x:v>
      </x:c>
      <x:c r="D1725" t="str">
        <x:v>Permanent</x:v>
      </x:c>
      <x:c r="E1725" t="str">
        <x:v>Thurrock</x:v>
      </x:c>
      <x:c r="F1725" t="str">
        <x:v>Operative Skilled</x:v>
      </x:c>
      <x:c r="G1725" t="str">
        <x:v>399609</x:v>
      </x:c>
      <x:c r="H1725" t="str">
        <x:v>Accenture UK Ltd</x:v>
      </x:c>
      <x:c r="I1725" s="22" t="n">
        <x:v>10.5</x:v>
      </x:c>
      <x:c r="J1725" t="str">
        <x:v>Worked</x:v>
      </x:c>
      <x:c r="K1725" t="str">
        <x:v>Employee 2242; home branch Thurrock; assigned role Operative Skilled | Deployment branch: Thurrock | Actual role: Operative Skilled | Jobs: 399609 | Customers: Accenture UK Ltd | Actual hours: 10.5; source records: 1</x:v>
      </x:c>
      <x:c r="L1725" t="str">
        <x:v>Include</x:v>
      </x:c>
      <x:c r="M1725"/>
      <x:c r="N1725"/>
    </x:row>
    <x:row r="1726">
      <x:c r="A1726" t="str">
        <x:v>M Palmer (B)|2026-02-05</x:v>
      </x:c>
      <x:c r="B1726" s="888" t="n">
        <x:v>46058</x:v>
      </x:c>
      <x:c r="C1726" t="str">
        <x:v>M Palmer (B)</x:v>
      </x:c>
      <x:c r="D1726" t="str">
        <x:v>Permanent</x:v>
      </x:c>
      <x:c r="E1726" t="str">
        <x:v>Thurrock</x:v>
      </x:c>
      <x:c r="F1726" t="str">
        <x:v>Operative Skilled</x:v>
      </x:c>
      <x:c r="G1726" t="str">
        <x:v>399609</x:v>
      </x:c>
      <x:c r="H1726" t="str">
        <x:v>Accenture UK Ltd</x:v>
      </x:c>
      <x:c r="I1726" s="22" t="n">
        <x:v>10.5</x:v>
      </x:c>
      <x:c r="J1726" t="str">
        <x:v>Worked</x:v>
      </x:c>
      <x:c r="K1726" t="str">
        <x:v>Employee 2242; home branch Thurrock; assigned role Operative Skilled | Deployment branch: Thurrock | Actual role: Operative Skilled | Jobs: 399609 | Customers: Accenture UK Ltd | Actual hours: 10.5; source records: 1</x:v>
      </x:c>
      <x:c r="L1726" t="str">
        <x:v>Include</x:v>
      </x:c>
      <x:c r="M1726"/>
      <x:c r="N1726"/>
    </x:row>
    <x:row r="1727">
      <x:c r="A1727" t="str">
        <x:v>M Palmer (B)|2026-02-06</x:v>
      </x:c>
      <x:c r="B1727" s="888" t="n">
        <x:v>46059</x:v>
      </x:c>
      <x:c r="C1727" t="str">
        <x:v>M Palmer (B)</x:v>
      </x:c>
      <x:c r="D1727" t="str">
        <x:v>Permanent</x:v>
      </x:c>
      <x:c r="E1727" t="str">
        <x:v>Thurrock</x:v>
      </x:c>
      <x:c r="F1727" t="str">
        <x:v>Operative Skilled</x:v>
      </x:c>
      <x:c r="G1727" t="str">
        <x:v>399609</x:v>
      </x:c>
      <x:c r="H1727" t="str">
        <x:v>Accenture UK Ltd</x:v>
      </x:c>
      <x:c r="I1727" s="22" t="n">
        <x:v>10.5</x:v>
      </x:c>
      <x:c r="J1727" t="str">
        <x:v>Worked</x:v>
      </x:c>
      <x:c r="K1727" t="str">
        <x:v>Employee 2242; home branch Thurrock; assigned role Operative Skilled | Deployment branch: Thurrock | Actual role: Operative Skilled | Jobs: 399609 | Customers: Accenture UK Ltd | Actual hours: 10.5; source records: 1</x:v>
      </x:c>
      <x:c r="L1727" t="str">
        <x:v>Include</x:v>
      </x:c>
      <x:c r="M1727"/>
      <x:c r="N1727"/>
    </x:row>
    <x:row r="1728">
      <x:c r="A1728" t="str">
        <x:v>M Palmer (B)|2026-02-09</x:v>
      </x:c>
      <x:c r="B1728" s="888" t="n">
        <x:v>46062</x:v>
      </x:c>
      <x:c r="C1728" t="str">
        <x:v>M Palmer (B)</x:v>
      </x:c>
      <x:c r="D1728" t="str">
        <x:v>Permanent</x:v>
      </x:c>
      <x:c r="E1728" t="str">
        <x:v>Thurrock</x:v>
      </x:c>
      <x:c r="F1728" t="str">
        <x:v>Operative Skilled</x:v>
      </x:c>
      <x:c r="G1728" t="str">
        <x:v>399609</x:v>
      </x:c>
      <x:c r="H1728" t="str">
        <x:v>Accenture UK Ltd</x:v>
      </x:c>
      <x:c r="I1728" s="22" t="n">
        <x:v>10.5</x:v>
      </x:c>
      <x:c r="J1728" t="str">
        <x:v>Worked</x:v>
      </x:c>
      <x:c r="K1728" t="str">
        <x:v>Employee 2242; home branch Thurrock; assigned role Operative Skilled | Deployment branch: Thurrock | Actual role: Operative Skilled | Jobs: 399609 | Customers: Accenture UK Ltd | Actual hours: 10.5; source records: 1</x:v>
      </x:c>
      <x:c r="L1728" t="str">
        <x:v>Include</x:v>
      </x:c>
      <x:c r="M1728"/>
      <x:c r="N1728"/>
    </x:row>
    <x:row r="1729">
      <x:c r="A1729" t="str">
        <x:v>M Palmer (B)|2026-02-10</x:v>
      </x:c>
      <x:c r="B1729" s="888" t="n">
        <x:v>46063</x:v>
      </x:c>
      <x:c r="C1729" t="str">
        <x:v>M Palmer (B)</x:v>
      </x:c>
      <x:c r="D1729" t="str">
        <x:v>Permanent</x:v>
      </x:c>
      <x:c r="E1729" t="str">
        <x:v>Thurrock</x:v>
      </x:c>
      <x:c r="F1729" t="str">
        <x:v>Operative Skilled</x:v>
      </x:c>
      <x:c r="G1729" t="str">
        <x:v>399609</x:v>
      </x:c>
      <x:c r="H1729" t="str">
        <x:v>Accenture UK Ltd</x:v>
      </x:c>
      <x:c r="I1729" s="22" t="n">
        <x:v>10.5</x:v>
      </x:c>
      <x:c r="J1729" t="str">
        <x:v>Worked</x:v>
      </x:c>
      <x:c r="K1729" t="str">
        <x:v>Employee 2242; home branch Thurrock; assigned role Operative Skilled | Deployment branch: Thurrock | Actual role: Operative Skilled | Jobs: 399609 | Customers: Accenture UK Ltd | Actual hours: 10.5; source records: 1</x:v>
      </x:c>
      <x:c r="L1729" t="str">
        <x:v>Include</x:v>
      </x:c>
      <x:c r="M1729"/>
      <x:c r="N1729"/>
    </x:row>
    <x:row r="1730">
      <x:c r="A1730" t="str">
        <x:v>M Palmer (B)|2026-02-11</x:v>
      </x:c>
      <x:c r="B1730" s="888" t="n">
        <x:v>46064</x:v>
      </x:c>
      <x:c r="C1730" t="str">
        <x:v>M Palmer (B)</x:v>
      </x:c>
      <x:c r="D1730" t="str">
        <x:v>Permanent</x:v>
      </x:c>
      <x:c r="E1730" t="str">
        <x:v>Thurrock</x:v>
      </x:c>
      <x:c r="F1730" t="str">
        <x:v>Operative Skilled</x:v>
      </x:c>
      <x:c r="G1730"/>
      <x:c r="H1730"/>
      <x:c r="I1730" s="22" t="n">
        <x:v>0</x:v>
      </x:c>
      <x:c r="J1730" t="str">
        <x:v>Annual leave</x:v>
      </x:c>
      <x:c r="K1730" t="str">
        <x:v>Employee 2242; home branch Thurrock; assigned role Operative Skilled | Leave: Annual Leave (Days) | Leave calendar basis: Fixed schedule</x:v>
      </x:c>
      <x:c r="L1730" t="str">
        <x:v>Include</x:v>
      </x:c>
      <x:c r="M1730"/>
      <x:c r="N1730"/>
    </x:row>
    <x:row r="1731">
      <x:c r="A1731" t="str">
        <x:v>M Palmer (B)|2026-02-12</x:v>
      </x:c>
      <x:c r="B1731" s="888" t="n">
        <x:v>46065</x:v>
      </x:c>
      <x:c r="C1731" t="str">
        <x:v>M Palmer (B)</x:v>
      </x:c>
      <x:c r="D1731" t="str">
        <x:v>Permanent</x:v>
      </x:c>
      <x:c r="E1731" t="str">
        <x:v>Thurrock</x:v>
      </x:c>
      <x:c r="F1731" t="str">
        <x:v>Operative Skilled</x:v>
      </x:c>
      <x:c r="G1731" t="str">
        <x:v>399609</x:v>
      </x:c>
      <x:c r="H1731" t="str">
        <x:v>Accenture UK Ltd</x:v>
      </x:c>
      <x:c r="I1731" s="22" t="n">
        <x:v>10.5</x:v>
      </x:c>
      <x:c r="J1731" t="str">
        <x:v>Worked</x:v>
      </x:c>
      <x:c r="K1731" t="str">
        <x:v>Employee 2242; home branch Thurrock; assigned role Operative Skilled | Deployment branch: Thurrock | Actual role: Operative Skilled | Jobs: 399609 | Customers: Accenture UK Ltd | Actual hours: 10.5; source records: 1</x:v>
      </x:c>
      <x:c r="L1731" t="str">
        <x:v>Include</x:v>
      </x:c>
      <x:c r="M1731"/>
      <x:c r="N1731"/>
    </x:row>
    <x:row r="1732">
      <x:c r="A1732" t="str">
        <x:v>M Palmer (B)|2026-02-13</x:v>
      </x:c>
      <x:c r="B1732" s="888" t="n">
        <x:v>46066</x:v>
      </x:c>
      <x:c r="C1732" t="str">
        <x:v>M Palmer (B)</x:v>
      </x:c>
      <x:c r="D1732" t="str">
        <x:v>Permanent</x:v>
      </x:c>
      <x:c r="E1732" t="str">
        <x:v>Thurrock</x:v>
      </x:c>
      <x:c r="F1732" t="str">
        <x:v>Operative Skilled</x:v>
      </x:c>
      <x:c r="G1732" t="str">
        <x:v>399609</x:v>
      </x:c>
      <x:c r="H1732" t="str">
        <x:v>Accenture UK Ltd</x:v>
      </x:c>
      <x:c r="I1732" s="22" t="n">
        <x:v>10.5</x:v>
      </x:c>
      <x:c r="J1732" t="str">
        <x:v>Worked</x:v>
      </x:c>
      <x:c r="K1732" t="str">
        <x:v>Employee 2242; home branch Thurrock; assigned role Operative Skilled | Deployment branch: Thurrock | Actual role: Operative Skilled | Jobs: 399609 | Customers: Accenture UK Ltd | Actual hours: 10.5; source records: 1</x:v>
      </x:c>
      <x:c r="L1732" t="str">
        <x:v>Include</x:v>
      </x:c>
      <x:c r="M1732"/>
      <x:c r="N1732"/>
    </x:row>
    <x:row r="1733">
      <x:c r="A1733" t="str">
        <x:v>M Palmer (B)|2026-02-14</x:v>
      </x:c>
      <x:c r="B1733" s="888" t="n">
        <x:v>46067</x:v>
      </x:c>
      <x:c r="C1733" t="str">
        <x:v>M Palmer (B)</x:v>
      </x:c>
      <x:c r="D1733" t="str">
        <x:v>Permanent</x:v>
      </x:c>
      <x:c r="E1733" t="str">
        <x:v>Thurrock</x:v>
      </x:c>
      <x:c r="F1733" t="str">
        <x:v>Operative Skilled</x:v>
      </x:c>
      <x:c r="G1733" t="str">
        <x:v>399609</x:v>
      </x:c>
      <x:c r="H1733" t="str">
        <x:v>Accenture UK Ltd</x:v>
      </x:c>
      <x:c r="I1733" s="22" t="n">
        <x:v>8.5</x:v>
      </x:c>
      <x:c r="J1733" t="str">
        <x:v>Worked</x:v>
      </x:c>
      <x:c r="K1733" t="str">
        <x:v>Employee 2242; home branch Thurrock; assigned role Operative Skilled | Deployment branch: Thurrock | Actual role: Operative Skilled | Jobs: 399609 | Customers: Accenture UK Ltd | Actual hours: 8.5; source records: 1</x:v>
      </x:c>
      <x:c r="L1733" t="str">
        <x:v>Include</x:v>
      </x:c>
      <x:c r="M1733"/>
      <x:c r="N1733"/>
    </x:row>
    <x:row r="1734">
      <x:c r="A1734" t="str">
        <x:v>M Palmer (B)|2026-02-16</x:v>
      </x:c>
      <x:c r="B1734" s="888" t="n">
        <x:v>46069</x:v>
      </x:c>
      <x:c r="C1734" t="str">
        <x:v>M Palmer (B)</x:v>
      </x:c>
      <x:c r="D1734" t="str">
        <x:v>Permanent</x:v>
      </x:c>
      <x:c r="E1734" t="str">
        <x:v>Thurrock</x:v>
      </x:c>
      <x:c r="F1734" t="str">
        <x:v>Operative Skilled</x:v>
      </x:c>
      <x:c r="G1734" t="str">
        <x:v>399609</x:v>
      </x:c>
      <x:c r="H1734" t="str">
        <x:v>Accenture UK Ltd</x:v>
      </x:c>
      <x:c r="I1734" s="22" t="n">
        <x:v>10.5</x:v>
      </x:c>
      <x:c r="J1734" t="str">
        <x:v>Worked</x:v>
      </x:c>
      <x:c r="K1734" t="str">
        <x:v>Employee 2242; home branch Thurrock; assigned role Operative Skilled | Deployment branch: Thurrock | Actual role: Operative Skilled | Jobs: 399609 | Customers: Accenture UK Ltd | Actual hours: 10.5; source records: 1</x:v>
      </x:c>
      <x:c r="L1734" t="str">
        <x:v>Include</x:v>
      </x:c>
      <x:c r="M1734"/>
      <x:c r="N1734"/>
    </x:row>
    <x:row r="1735">
      <x:c r="A1735" t="str">
        <x:v>M Palmer (B)|2026-02-17</x:v>
      </x:c>
      <x:c r="B1735" s="888" t="n">
        <x:v>46070</x:v>
      </x:c>
      <x:c r="C1735" t="str">
        <x:v>M Palmer (B)</x:v>
      </x:c>
      <x:c r="D1735" t="str">
        <x:v>Permanent</x:v>
      </x:c>
      <x:c r="E1735" t="str">
        <x:v>Thurrock</x:v>
      </x:c>
      <x:c r="F1735" t="str">
        <x:v>Operative Skilled</x:v>
      </x:c>
      <x:c r="G1735" t="str">
        <x:v>399609</x:v>
      </x:c>
      <x:c r="H1735" t="str">
        <x:v>Accenture UK Ltd</x:v>
      </x:c>
      <x:c r="I1735" s="22" t="n">
        <x:v>11</x:v>
      </x:c>
      <x:c r="J1735" t="str">
        <x:v>Worked</x:v>
      </x:c>
      <x:c r="K1735" t="str">
        <x:v>Employee 2242; home branch Thurrock; assigned role Operative Skilled | Deployment branch: Thurrock | Actual role: Operative Skilled | Jobs: 399609 | Customers: Accenture UK Ltd | Actual hours: 11.0; source records: 1</x:v>
      </x:c>
      <x:c r="L1735" t="str">
        <x:v>Include</x:v>
      </x:c>
      <x:c r="M1735"/>
      <x:c r="N1735"/>
    </x:row>
    <x:row r="1736">
      <x:c r="A1736" t="str">
        <x:v>M Palmer (B)|2026-02-18</x:v>
      </x:c>
      <x:c r="B1736" s="888" t="n">
        <x:v>46071</x:v>
      </x:c>
      <x:c r="C1736" t="str">
        <x:v>M Palmer (B)</x:v>
      </x:c>
      <x:c r="D1736" t="str">
        <x:v>Permanent</x:v>
      </x:c>
      <x:c r="E1736" t="str">
        <x:v>Thurrock</x:v>
      </x:c>
      <x:c r="F1736" t="str">
        <x:v>Operative Skilled</x:v>
      </x:c>
      <x:c r="G1736" t="str">
        <x:v>399609</x:v>
      </x:c>
      <x:c r="H1736" t="str">
        <x:v>Accenture UK Ltd</x:v>
      </x:c>
      <x:c r="I1736" s="22" t="n">
        <x:v>11</x:v>
      </x:c>
      <x:c r="J1736" t="str">
        <x:v>Worked</x:v>
      </x:c>
      <x:c r="K1736" t="str">
        <x:v>Employee 2242; home branch Thurrock; assigned role Operative Skilled | Deployment branch: Thurrock | Actual role: Operative Skilled | Jobs: 399609 | Customers: Accenture UK Ltd | Actual hours: 11.0; source records: 1</x:v>
      </x:c>
      <x:c r="L1736" t="str">
        <x:v>Include</x:v>
      </x:c>
      <x:c r="M1736"/>
      <x:c r="N1736"/>
    </x:row>
    <x:row r="1737">
      <x:c r="A1737" t="str">
        <x:v>M Palmer (B)|2026-02-19</x:v>
      </x:c>
      <x:c r="B1737" s="888" t="n">
        <x:v>46072</x:v>
      </x:c>
      <x:c r="C1737" t="str">
        <x:v>M Palmer (B)</x:v>
      </x:c>
      <x:c r="D1737" t="str">
        <x:v>Permanent</x:v>
      </x:c>
      <x:c r="E1737" t="str">
        <x:v>Thurrock</x:v>
      </x:c>
      <x:c r="F1737" t="str">
        <x:v>Operative Skilled</x:v>
      </x:c>
      <x:c r="G1737" t="str">
        <x:v>399609</x:v>
      </x:c>
      <x:c r="H1737" t="str">
        <x:v>Accenture UK Ltd</x:v>
      </x:c>
      <x:c r="I1737" s="22" t="n">
        <x:v>11</x:v>
      </x:c>
      <x:c r="J1737" t="str">
        <x:v>Worked</x:v>
      </x:c>
      <x:c r="K1737" t="str">
        <x:v>Employee 2242; home branch Thurrock; assigned role Operative Skilled | Deployment branch: Thurrock | Actual role: Operative Skilled | Jobs: 399609 | Customers: Accenture UK Ltd | Actual hours: 11.0; source records: 1</x:v>
      </x:c>
      <x:c r="L1737" t="str">
        <x:v>Include</x:v>
      </x:c>
      <x:c r="M1737"/>
      <x:c r="N1737"/>
    </x:row>
    <x:row r="1738">
      <x:c r="A1738" t="str">
        <x:v>M Palmer (B)|2026-02-20</x:v>
      </x:c>
      <x:c r="B1738" s="888" t="n">
        <x:v>46073</x:v>
      </x:c>
      <x:c r="C1738" t="str">
        <x:v>M Palmer (B)</x:v>
      </x:c>
      <x:c r="D1738" t="str">
        <x:v>Permanent</x:v>
      </x:c>
      <x:c r="E1738" t="str">
        <x:v>Thurrock</x:v>
      </x:c>
      <x:c r="F1738" t="str">
        <x:v>Operative Skilled</x:v>
      </x:c>
      <x:c r="G1738" t="str">
        <x:v>399609</x:v>
      </x:c>
      <x:c r="H1738" t="str">
        <x:v>Accenture UK Ltd</x:v>
      </x:c>
      <x:c r="I1738" s="22" t="n">
        <x:v>10.5</x:v>
      </x:c>
      <x:c r="J1738" t="str">
        <x:v>Worked</x:v>
      </x:c>
      <x:c r="K1738" t="str">
        <x:v>Employee 2242; home branch Thurrock; assigned role Operative Skilled | Deployment branch: Thurrock | Actual role: Operative Skilled | Jobs: 399609 | Customers: Accenture UK Ltd | Actual hours: 10.5; source records: 1</x:v>
      </x:c>
      <x:c r="L1738" t="str">
        <x:v>Include</x:v>
      </x:c>
      <x:c r="M1738"/>
      <x:c r="N1738"/>
    </x:row>
    <x:row r="1739">
      <x:c r="A1739" t="str">
        <x:v>M Palmer (B)|2026-02-23</x:v>
      </x:c>
      <x:c r="B1739" s="888" t="n">
        <x:v>46076</x:v>
      </x:c>
      <x:c r="C1739" t="str">
        <x:v>M Palmer (B)</x:v>
      </x:c>
      <x:c r="D1739" t="str">
        <x:v>Permanent</x:v>
      </x:c>
      <x:c r="E1739" t="str">
        <x:v>Thurrock</x:v>
      </x:c>
      <x:c r="F1739" t="str">
        <x:v>Operative Skilled</x:v>
      </x:c>
      <x:c r="G1739" t="str">
        <x:v>399609</x:v>
      </x:c>
      <x:c r="H1739" t="str">
        <x:v>Accenture UK Ltd</x:v>
      </x:c>
      <x:c r="I1739" s="22" t="n">
        <x:v>10.5</x:v>
      </x:c>
      <x:c r="J1739" t="str">
        <x:v>Worked</x:v>
      </x:c>
      <x:c r="K1739" t="str">
        <x:v>Employee 2242; home branch Thurrock; assigned role Operative Skilled | Deployment branch: Thurrock | Actual role: Operative Skilled | Jobs: 399609 | Customers: Accenture UK Ltd | Actual hours: 10.5; source records: 1</x:v>
      </x:c>
      <x:c r="L1739" t="str">
        <x:v>Include</x:v>
      </x:c>
      <x:c r="M1739"/>
      <x:c r="N1739"/>
    </x:row>
    <x:row r="1740">
      <x:c r="A1740" t="str">
        <x:v>M Palmer (B)|2026-02-24</x:v>
      </x:c>
      <x:c r="B1740" s="888" t="n">
        <x:v>46077</x:v>
      </x:c>
      <x:c r="C1740" t="str">
        <x:v>M Palmer (B)</x:v>
      </x:c>
      <x:c r="D1740" t="str">
        <x:v>Permanent</x:v>
      </x:c>
      <x:c r="E1740" t="str">
        <x:v>Thurrock</x:v>
      </x:c>
      <x:c r="F1740" t="str">
        <x:v>Operative Skilled</x:v>
      </x:c>
      <x:c r="G1740" t="str">
        <x:v>399609</x:v>
      </x:c>
      <x:c r="H1740" t="str">
        <x:v>Accenture UK Ltd</x:v>
      </x:c>
      <x:c r="I1740" s="22" t="n">
        <x:v>10.5</x:v>
      </x:c>
      <x:c r="J1740" t="str">
        <x:v>Worked</x:v>
      </x:c>
      <x:c r="K1740" t="str">
        <x:v>Employee 2242; home branch Thurrock; assigned role Operative Skilled | Deployment branch: Thurrock | Actual role: Operative Skilled | Jobs: 399609 | Customers: Accenture UK Ltd | Actual hours: 10.5; source records: 1</x:v>
      </x:c>
      <x:c r="L1740" t="str">
        <x:v>Include</x:v>
      </x:c>
      <x:c r="M1740"/>
      <x:c r="N1740"/>
    </x:row>
    <x:row r="1741">
      <x:c r="A1741" t="str">
        <x:v>M Palmer (B)|2026-02-25</x:v>
      </x:c>
      <x:c r="B1741" s="888" t="n">
        <x:v>46078</x:v>
      </x:c>
      <x:c r="C1741" t="str">
        <x:v>M Palmer (B)</x:v>
      </x:c>
      <x:c r="D1741" t="str">
        <x:v>Permanent</x:v>
      </x:c>
      <x:c r="E1741" t="str">
        <x:v>Thurrock</x:v>
      </x:c>
      <x:c r="F1741" t="str">
        <x:v>Operative Skilled</x:v>
      </x:c>
      <x:c r="G1741" t="str">
        <x:v>399609</x:v>
      </x:c>
      <x:c r="H1741" t="str">
        <x:v>Accenture UK Ltd</x:v>
      </x:c>
      <x:c r="I1741" s="22" t="n">
        <x:v>10.5</x:v>
      </x:c>
      <x:c r="J1741" t="str">
        <x:v>Worked</x:v>
      </x:c>
      <x:c r="K1741" t="str">
        <x:v>Employee 2242; home branch Thurrock; assigned role Operative Skilled | Deployment branch: Thurrock | Actual role: Operative Skilled | Jobs: 399609 | Customers: Accenture UK Ltd | Actual hours: 10.5; source records: 1</x:v>
      </x:c>
      <x:c r="L1741" t="str">
        <x:v>Include</x:v>
      </x:c>
      <x:c r="M1741"/>
      <x:c r="N1741"/>
    </x:row>
    <x:row r="1742">
      <x:c r="A1742" t="str">
        <x:v>M Palmer (B)|2026-02-26</x:v>
      </x:c>
      <x:c r="B1742" s="888" t="n">
        <x:v>46079</x:v>
      </x:c>
      <x:c r="C1742" t="str">
        <x:v>M Palmer (B)</x:v>
      </x:c>
      <x:c r="D1742" t="str">
        <x:v>Permanent</x:v>
      </x:c>
      <x:c r="E1742" t="str">
        <x:v>Thurrock</x:v>
      </x:c>
      <x:c r="F1742" t="str">
        <x:v>Operative Skilled</x:v>
      </x:c>
      <x:c r="G1742"/>
      <x:c r="H1742"/>
      <x:c r="I1742" s="22" t="n">
        <x:v>0</x:v>
      </x:c>
      <x:c r="J1742" t="str">
        <x:v>Annual leave</x:v>
      </x:c>
      <x:c r="K1742" t="str">
        <x:v>Employee 2242; home branch Thurrock; assigned role Operative Skilled | Leave: Annual Leave (Days) | Leave calendar basis: Fixed schedule</x:v>
      </x:c>
      <x:c r="L1742" t="str">
        <x:v>Include</x:v>
      </x:c>
      <x:c r="M1742"/>
      <x:c r="N1742"/>
    </x:row>
    <x:row r="1743">
      <x:c r="A1743" t="str">
        <x:v>M Palmer (B)|2026-02-27</x:v>
      </x:c>
      <x:c r="B1743" s="888" t="n">
        <x:v>46080</x:v>
      </x:c>
      <x:c r="C1743" t="str">
        <x:v>M Palmer (B)</x:v>
      </x:c>
      <x:c r="D1743" t="str">
        <x:v>Permanent</x:v>
      </x:c>
      <x:c r="E1743" t="str">
        <x:v>Thurrock</x:v>
      </x:c>
      <x:c r="F1743" t="str">
        <x:v>Operative Skilled</x:v>
      </x:c>
      <x:c r="G1743"/>
      <x:c r="H1743"/>
      <x:c r="I1743" s="22" t="n">
        <x:v>0</x:v>
      </x:c>
      <x:c r="J1743" t="str">
        <x:v>Annual leave</x:v>
      </x:c>
      <x:c r="K1743" t="str">
        <x:v>Employee 2242; home branch Thurrock; assigned role Operative Skilled | Leave: Annual Leave (Days) | Leave calendar basis: Fixed schedule</x:v>
      </x:c>
      <x:c r="L1743" t="str">
        <x:v>Include</x:v>
      </x:c>
      <x:c r="M1743"/>
      <x:c r="N1743"/>
    </x:row>
    <x:row r="1744">
      <x:c r="A1744" t="str">
        <x:v>M Parker|2026-02-01</x:v>
      </x:c>
      <x:c r="B1744" s="888" t="n">
        <x:v>46054</x:v>
      </x:c>
      <x:c r="C1744" t="str">
        <x:v>M Parker</x:v>
      </x:c>
      <x:c r="D1744" t="str">
        <x:v>Permanent</x:v>
      </x:c>
      <x:c r="E1744" t="str">
        <x:v>Thurrock</x:v>
      </x:c>
      <x:c r="F1744" t="str">
        <x:v>Operative Skilled</x:v>
      </x:c>
      <x:c r="G1744" t="str">
        <x:v>396207A</x:v>
      </x:c>
      <x:c r="H1744" t="str">
        <x:v>Linklaters LLP</x:v>
      </x:c>
      <x:c r="I1744" s="22" t="n">
        <x:v>8.5</x:v>
      </x:c>
      <x:c r="J1744" t="str">
        <x:v>Worked</x:v>
      </x:c>
      <x:c r="K1744" t="str">
        <x:v>Employee 103193; home branch Thurrock; assigned role Operative Skilled | Deployment branch: Thurrock | Actual role: Operative Porter | Jobs: 396207A | Customers: Linklaters LLP | Actual hours: 8.5; source records: 1</x:v>
      </x:c>
      <x:c r="L1744" t="str">
        <x:v>Include</x:v>
      </x:c>
      <x:c r="M1744"/>
      <x:c r="N1744"/>
    </x:row>
    <x:row r="1745">
      <x:c r="A1745" t="str">
        <x:v>M Parker|2026-02-02</x:v>
      </x:c>
      <x:c r="B1745" s="888" t="n">
        <x:v>46055</x:v>
      </x:c>
      <x:c r="C1745" t="str">
        <x:v>M Parker</x:v>
      </x:c>
      <x:c r="D1745" t="str">
        <x:v>Permanent</x:v>
      </x:c>
      <x:c r="E1745" t="str">
        <x:v>Thurrock</x:v>
      </x:c>
      <x:c r="F1745" t="str">
        <x:v>Operative Skilled</x:v>
      </x:c>
      <x:c r="G1745" t="str">
        <x:v>396207</x:v>
      </x:c>
      <x:c r="H1745" t="str">
        <x:v>Linklaters LLP</x:v>
      </x:c>
      <x:c r="I1745" s="22" t="n">
        <x:v>8.5</x:v>
      </x:c>
      <x:c r="J1745" t="str">
        <x:v>Worked</x:v>
      </x:c>
      <x:c r="K1745" t="str">
        <x:v>Employee 103193; home branch Thurrock; assigned role Operative Skilled | Deployment branch: Thurrock | Actual role: Operative Porter | Jobs: 396207 | Customers: Linklaters LLP | Actual hours: 8.5; source records: 1</x:v>
      </x:c>
      <x:c r="L1745" t="str">
        <x:v>Include</x:v>
      </x:c>
      <x:c r="M1745"/>
      <x:c r="N1745"/>
    </x:row>
    <x:row r="1746">
      <x:c r="A1746" t="str">
        <x:v>M Parker|2026-02-06</x:v>
      </x:c>
      <x:c r="B1746" s="888" t="n">
        <x:v>46059</x:v>
      </x:c>
      <x:c r="C1746" t="str">
        <x:v>M Parker</x:v>
      </x:c>
      <x:c r="D1746" t="str">
        <x:v>Permanent</x:v>
      </x:c>
      <x:c r="E1746" t="str">
        <x:v>Thurrock</x:v>
      </x:c>
      <x:c r="F1746" t="str">
        <x:v>Operative Skilled</x:v>
      </x:c>
      <x:c r="G1746" t="str">
        <x:v>396207A</x:v>
      </x:c>
      <x:c r="H1746" t="str">
        <x:v>Linklaters LLP</x:v>
      </x:c>
      <x:c r="I1746" s="22" t="n">
        <x:v>10</x:v>
      </x:c>
      <x:c r="J1746" t="str">
        <x:v>Worked</x:v>
      </x:c>
      <x:c r="K1746" t="str">
        <x:v>Employee 103193; home branch Thurrock; assigned role Operative Skilled | Deployment branch: Thurrock | Actual role: Operative Porter | Jobs: 396207A | Customers: Linklaters LLP | Actual hours: 10.0; source records: 1</x:v>
      </x:c>
      <x:c r="L1746" t="str">
        <x:v>Include</x:v>
      </x:c>
      <x:c r="M1746"/>
      <x:c r="N1746"/>
    </x:row>
    <x:row r="1747">
      <x:c r="A1747" t="str">
        <x:v>M Parker|2026-02-07</x:v>
      </x:c>
      <x:c r="B1747" s="888" t="n">
        <x:v>46060</x:v>
      </x:c>
      <x:c r="C1747" t="str">
        <x:v>M Parker</x:v>
      </x:c>
      <x:c r="D1747" t="str">
        <x:v>Permanent</x:v>
      </x:c>
      <x:c r="E1747" t="str">
        <x:v>Thurrock</x:v>
      </x:c>
      <x:c r="F1747" t="str">
        <x:v>Operative Skilled</x:v>
      </x:c>
      <x:c r="G1747" t="str">
        <x:v>396207A</x:v>
      </x:c>
      <x:c r="H1747" t="str">
        <x:v>Linklaters LLP</x:v>
      </x:c>
      <x:c r="I1747" s="22" t="n">
        <x:v>9</x:v>
      </x:c>
      <x:c r="J1747" t="str">
        <x:v>Worked</x:v>
      </x:c>
      <x:c r="K1747" t="str">
        <x:v>Employee 103193; home branch Thurrock; assigned role Operative Skilled | Deployment branch: Thurrock | Actual role: Operative Porter | Jobs: 396207A | Customers: Linklaters LLP | Actual hours: 9.0; source records: 1</x:v>
      </x:c>
      <x:c r="L1747" t="str">
        <x:v>Include</x:v>
      </x:c>
      <x:c r="M1747"/>
      <x:c r="N1747"/>
    </x:row>
    <x:row r="1748">
      <x:c r="A1748" t="str">
        <x:v>M Parker|2026-02-08</x:v>
      </x:c>
      <x:c r="B1748" s="888" t="n">
        <x:v>46061</x:v>
      </x:c>
      <x:c r="C1748" t="str">
        <x:v>M Parker</x:v>
      </x:c>
      <x:c r="D1748" t="str">
        <x:v>Permanent</x:v>
      </x:c>
      <x:c r="E1748" t="str">
        <x:v>Thurrock</x:v>
      </x:c>
      <x:c r="F1748" t="str">
        <x:v>Operative Skilled</x:v>
      </x:c>
      <x:c r="G1748" t="str">
        <x:v>396207A</x:v>
      </x:c>
      <x:c r="H1748" t="str">
        <x:v>Linklaters LLP</x:v>
      </x:c>
      <x:c r="I1748" s="22" t="n">
        <x:v>8.5</x:v>
      </x:c>
      <x:c r="J1748" t="str">
        <x:v>Worked</x:v>
      </x:c>
      <x:c r="K1748" t="str">
        <x:v>Employee 103193; home branch Thurrock; assigned role Operative Skilled | Deployment branch: Thurrock | Actual role: Operative Porter | Jobs: 396207A | Customers: Linklaters LLP | Actual hours: 8.5; source records: 1</x:v>
      </x:c>
      <x:c r="L1748" t="str">
        <x:v>Include</x:v>
      </x:c>
      <x:c r="M1748"/>
      <x:c r="N1748"/>
    </x:row>
    <x:row r="1749">
      <x:c r="A1749" t="str">
        <x:v>M Parker|2026-02-09</x:v>
      </x:c>
      <x:c r="B1749" s="888" t="n">
        <x:v>46062</x:v>
      </x:c>
      <x:c r="C1749" t="str">
        <x:v>M Parker</x:v>
      </x:c>
      <x:c r="D1749" t="str">
        <x:v>Permanent</x:v>
      </x:c>
      <x:c r="E1749" t="str">
        <x:v>Thurrock</x:v>
      </x:c>
      <x:c r="F1749" t="str">
        <x:v>Operative Skilled</x:v>
      </x:c>
      <x:c r="G1749" t="str">
        <x:v>396207A</x:v>
      </x:c>
      <x:c r="H1749" t="str">
        <x:v>Linklaters LLP</x:v>
      </x:c>
      <x:c r="I1749" s="22" t="n">
        <x:v>9.5</x:v>
      </x:c>
      <x:c r="J1749" t="str">
        <x:v>Worked</x:v>
      </x:c>
      <x:c r="K1749" t="str">
        <x:v>Employee 103193; home branch Thurrock; assigned role Operative Skilled | Deployment branch: Thurrock | Actual role: Operative Porter | Jobs: 396207A | Customers: Linklaters LLP | Actual hours: 9.5; source records: 1</x:v>
      </x:c>
      <x:c r="L1749" t="str">
        <x:v>Include</x:v>
      </x:c>
      <x:c r="M1749"/>
      <x:c r="N1749"/>
    </x:row>
    <x:row r="1750">
      <x:c r="A1750" t="str">
        <x:v>M Parker|2026-02-10</x:v>
      </x:c>
      <x:c r="B1750" s="888" t="n">
        <x:v>46063</x:v>
      </x:c>
      <x:c r="C1750" t="str">
        <x:v>M Parker</x:v>
      </x:c>
      <x:c r="D1750" t="str">
        <x:v>Permanent</x:v>
      </x:c>
      <x:c r="E1750" t="str">
        <x:v>Thurrock</x:v>
      </x:c>
      <x:c r="F1750" t="str">
        <x:v>Operative Skilled</x:v>
      </x:c>
      <x:c r="G1750" t="str">
        <x:v>396207A</x:v>
      </x:c>
      <x:c r="H1750" t="str">
        <x:v>Linklaters LLP</x:v>
      </x:c>
      <x:c r="I1750" s="22" t="n">
        <x:v>9.5</x:v>
      </x:c>
      <x:c r="J1750" t="str">
        <x:v>Worked</x:v>
      </x:c>
      <x:c r="K1750" t="str">
        <x:v>Employee 103193; home branch Thurrock; assigned role Operative Skilled | Deployment branch: Thurrock | Actual role: Operative Porter | Jobs: 396207A | Customers: Linklaters LLP | Actual hours: 9.5; source records: 1</x:v>
      </x:c>
      <x:c r="L1750" t="str">
        <x:v>Include</x:v>
      </x:c>
      <x:c r="M1750"/>
      <x:c r="N1750"/>
    </x:row>
    <x:row r="1751">
      <x:c r="A1751" t="str">
        <x:v>M Parker|2026-02-11</x:v>
      </x:c>
      <x:c r="B1751" s="888" t="n">
        <x:v>46064</x:v>
      </x:c>
      <x:c r="C1751" t="str">
        <x:v>M Parker</x:v>
      </x:c>
      <x:c r="D1751" t="str">
        <x:v>Permanent</x:v>
      </x:c>
      <x:c r="E1751" t="str">
        <x:v>Thurrock</x:v>
      </x:c>
      <x:c r="F1751" t="str">
        <x:v>Operative Skilled</x:v>
      </x:c>
      <x:c r="G1751" t="str">
        <x:v>396207A</x:v>
      </x:c>
      <x:c r="H1751" t="str">
        <x:v>Linklaters LLP</x:v>
      </x:c>
      <x:c r="I1751" s="22" t="n">
        <x:v>8</x:v>
      </x:c>
      <x:c r="J1751" t="str">
        <x:v>Worked</x:v>
      </x:c>
      <x:c r="K1751" t="str">
        <x:v>Employee 103193; home branch Thurrock; assigned role Operative Skilled | Deployment branch: Thurrock | Actual role: Operative Porter | Jobs: 396207A | Customers: Linklaters LLP | Actual hours: 8.0; source records: 1</x:v>
      </x:c>
      <x:c r="L1751" t="str">
        <x:v>Include</x:v>
      </x:c>
      <x:c r="M1751"/>
      <x:c r="N1751"/>
    </x:row>
    <x:row r="1752">
      <x:c r="A1752" t="str">
        <x:v>M Parker|2026-02-12</x:v>
      </x:c>
      <x:c r="B1752" s="888" t="n">
        <x:v>46065</x:v>
      </x:c>
      <x:c r="C1752" t="str">
        <x:v>M Parker</x:v>
      </x:c>
      <x:c r="D1752" t="str">
        <x:v>Permanent</x:v>
      </x:c>
      <x:c r="E1752" t="str">
        <x:v>Thurrock</x:v>
      </x:c>
      <x:c r="F1752" t="str">
        <x:v>Operative Skilled</x:v>
      </x:c>
      <x:c r="G1752" t="str">
        <x:v>396803</x:v>
      </x:c>
      <x:c r="H1752" t="str">
        <x:v>Ismael/Mr Hussein</x:v>
      </x:c>
      <x:c r="I1752" s="22" t="n">
        <x:v>7</x:v>
      </x:c>
      <x:c r="J1752" t="str">
        <x:v>Worked</x:v>
      </x:c>
      <x:c r="K1752" t="str">
        <x:v>Employee 103193; home branch Thurrock; assigned role Operative Skilled | Deployment branch: Thurrock | Actual role: Operative Porter | Jobs: 396803 | Customers: Ismael/Mr Hussein | Actual hours: 7.0; source records: 1</x:v>
      </x:c>
      <x:c r="L1752" t="str">
        <x:v>Include</x:v>
      </x:c>
      <x:c r="M1752"/>
      <x:c r="N1752"/>
    </x:row>
    <x:row r="1753">
      <x:c r="A1753" t="str">
        <x:v>M Parker|2026-02-13</x:v>
      </x:c>
      <x:c r="B1753" s="888" t="n">
        <x:v>46066</x:v>
      </x:c>
      <x:c r="C1753" t="str">
        <x:v>M Parker</x:v>
      </x:c>
      <x:c r="D1753" t="str">
        <x:v>Permanent</x:v>
      </x:c>
      <x:c r="E1753" t="str">
        <x:v>Thurrock</x:v>
      </x:c>
      <x:c r="F1753" t="str">
        <x:v>Operative Skilled</x:v>
      </x:c>
      <x:c r="G1753" t="str">
        <x:v>399051</x:v>
      </x:c>
      <x:c r="H1753" t="str">
        <x:v>CDER Group Ltd</x:v>
      </x:c>
      <x:c r="I1753" s="22" t="n">
        <x:v>11.5</x:v>
      </x:c>
      <x:c r="J1753" t="str">
        <x:v>Worked</x:v>
      </x:c>
      <x:c r="K1753" t="str">
        <x:v>Employee 103193; home branch Thurrock; assigned role Operative Skilled | Deployment branch: Thurrock | Actual role: Operative Porter | Jobs: 399051 | Customers: CDER Group Ltd | Actual hours: 11.5; source records: 1</x:v>
      </x:c>
      <x:c r="L1753" t="str">
        <x:v>Include</x:v>
      </x:c>
      <x:c r="M1753"/>
      <x:c r="N1753"/>
    </x:row>
    <x:row r="1754">
      <x:c r="A1754" t="str">
        <x:v>M Parker|2026-02-16</x:v>
      </x:c>
      <x:c r="B1754" s="888" t="n">
        <x:v>46069</x:v>
      </x:c>
      <x:c r="C1754" t="str">
        <x:v>M Parker</x:v>
      </x:c>
      <x:c r="D1754" t="str">
        <x:v>Permanent</x:v>
      </x:c>
      <x:c r="E1754" t="str">
        <x:v>Thurrock</x:v>
      </x:c>
      <x:c r="F1754" t="str">
        <x:v>Operative Skilled</x:v>
      </x:c>
      <x:c r="G1754" t="str">
        <x:v>400214</x:v>
      </x:c>
      <x:c r="H1754" t="str">
        <x:v>University of Hertfordshire</x:v>
      </x:c>
      <x:c r="I1754" s="22" t="n">
        <x:v>7</x:v>
      </x:c>
      <x:c r="J1754" t="str">
        <x:v>Worked</x:v>
      </x:c>
      <x:c r="K1754" t="str">
        <x:v>Employee 103193; home branch Thurrock; assigned role Operative Skilled | Deployment branch: Thurrock | Actual role: Operative Porter | Jobs: 400214 | Customers: University of Hertfordshire | Actual hours: 7.0; source records: 1</x:v>
      </x:c>
      <x:c r="L1754" t="str">
        <x:v>Include</x:v>
      </x:c>
      <x:c r="M1754"/>
      <x:c r="N1754"/>
    </x:row>
    <x:row r="1755">
      <x:c r="A1755" t="str">
        <x:v>M Parker|2026-02-17</x:v>
      </x:c>
      <x:c r="B1755" s="888" t="n">
        <x:v>46070</x:v>
      </x:c>
      <x:c r="C1755" t="str">
        <x:v>M Parker</x:v>
      </x:c>
      <x:c r="D1755" t="str">
        <x:v>Permanent</x:v>
      </x:c>
      <x:c r="E1755" t="str">
        <x:v>Thurrock</x:v>
      </x:c>
      <x:c r="F1755" t="str">
        <x:v>Operative Skilled</x:v>
      </x:c>
      <x:c r="G1755" t="str">
        <x:v>400369</x:v>
      </x:c>
      <x:c r="H1755" t="str">
        <x:v>Mekonnen/Ms Genet</x:v>
      </x:c>
      <x:c r="I1755" s="22" t="n">
        <x:v>7.5</x:v>
      </x:c>
      <x:c r="J1755" t="str">
        <x:v>Worked</x:v>
      </x:c>
      <x:c r="K1755" t="str">
        <x:v>Employee 103193; home branch Thurrock; assigned role Operative Skilled | Deployment branch: Thurrock | Actual role: Operative Porter | Jobs: 400369 | Customers: Mekonnen/Ms Genet | Actual hours: 7.5; source records: 1</x:v>
      </x:c>
      <x:c r="L1755" t="str">
        <x:v>Include</x:v>
      </x:c>
      <x:c r="M1755"/>
      <x:c r="N1755"/>
    </x:row>
    <x:row r="1756">
      <x:c r="A1756" t="str">
        <x:v>M Parker|2026-02-18</x:v>
      </x:c>
      <x:c r="B1756" s="888" t="n">
        <x:v>46071</x:v>
      </x:c>
      <x:c r="C1756" t="str">
        <x:v>M Parker</x:v>
      </x:c>
      <x:c r="D1756" t="str">
        <x:v>Permanent</x:v>
      </x:c>
      <x:c r="E1756" t="str">
        <x:v>Thurrock</x:v>
      </x:c>
      <x:c r="F1756" t="str">
        <x:v>Operative Skilled</x:v>
      </x:c>
      <x:c r="G1756" t="str">
        <x:v>396804</x:v>
      </x:c>
      <x:c r="H1756" t="str">
        <x:v>Yusuf/Ms Margaret</x:v>
      </x:c>
      <x:c r="I1756" s="22" t="n">
        <x:v>9</x:v>
      </x:c>
      <x:c r="J1756" t="str">
        <x:v>Worked</x:v>
      </x:c>
      <x:c r="K1756" t="str">
        <x:v>Employee 103193; home branch Thurrock; assigned role Operative Skilled | Deployment branch: Thurrock | Actual role: Operative Porter | Jobs: 396804 | Customers: Yusuf/Ms Margaret | Actual hours: 9.0; source records: 1</x:v>
      </x:c>
      <x:c r="L1756" t="str">
        <x:v>Include</x:v>
      </x:c>
      <x:c r="M1756"/>
      <x:c r="N1756"/>
    </x:row>
    <x:row r="1757">
      <x:c r="A1757" t="str">
        <x:v>M Parker|2026-02-19</x:v>
      </x:c>
      <x:c r="B1757" s="888" t="n">
        <x:v>46072</x:v>
      </x:c>
      <x:c r="C1757" t="str">
        <x:v>M Parker</x:v>
      </x:c>
      <x:c r="D1757" t="str">
        <x:v>Permanent</x:v>
      </x:c>
      <x:c r="E1757" t="str">
        <x:v>Thurrock</x:v>
      </x:c>
      <x:c r="F1757" t="str">
        <x:v>Operative Skilled</x:v>
      </x:c>
      <x:c r="G1757"/>
      <x:c r="H1757"/>
      <x:c r="I1757" s="22" t="n">
        <x:v>0</x:v>
      </x:c>
      <x:c r="J1757" t="str">
        <x:v>Other leave — Sickness</x:v>
      </x:c>
      <x:c r="K1757" t="str">
        <x:v>Employee 103193; home branch Thurrock; assigned role Operative Skilled | Leave: Sickness | Leave calendar basis: Variable-pattern period</x:v>
      </x:c>
      <x:c r="L1757" t="str">
        <x:v>Include</x:v>
      </x:c>
      <x:c r="M1757"/>
      <x:c r="N1757"/>
    </x:row>
    <x:row r="1758">
      <x:c r="A1758" t="str">
        <x:v>M Parker|2026-02-20</x:v>
      </x:c>
      <x:c r="B1758" s="888" t="n">
        <x:v>46073</x:v>
      </x:c>
      <x:c r="C1758" t="str">
        <x:v>M Parker</x:v>
      </x:c>
      <x:c r="D1758" t="str">
        <x:v>Permanent</x:v>
      </x:c>
      <x:c r="E1758" t="str">
        <x:v>Thurrock</x:v>
      </x:c>
      <x:c r="F1758" t="str">
        <x:v>Operative Skilled</x:v>
      </x:c>
      <x:c r="G1758" t="str">
        <x:v>399928</x:v>
      </x:c>
      <x:c r="H1758" t="str">
        <x:v>UBS Investment Bank</x:v>
      </x:c>
      <x:c r="I1758" s="22" t="n">
        <x:v>7</x:v>
      </x:c>
      <x:c r="J1758" t="str">
        <x:v>Worked</x:v>
      </x:c>
      <x:c r="K1758" t="str">
        <x:v>Employee 103193; home branch Thurrock; assigned role Operative Skilled | Deployment branch: Thurrock | Actual role: Operative Porter | Jobs: 399928 | Customers: UBS Investment Bank | Actual hours: 7.0; source records: 1</x:v>
      </x:c>
      <x:c r="L1758" t="str">
        <x:v>Include</x:v>
      </x:c>
      <x:c r="M1758"/>
      <x:c r="N1758"/>
    </x:row>
    <x:row r="1759">
      <x:c r="A1759" t="str">
        <x:v>M Parker|2026-02-21</x:v>
      </x:c>
      <x:c r="B1759" s="888" t="n">
        <x:v>46074</x:v>
      </x:c>
      <x:c r="C1759" t="str">
        <x:v>M Parker</x:v>
      </x:c>
      <x:c r="D1759" t="str">
        <x:v>Permanent</x:v>
      </x:c>
      <x:c r="E1759" t="str">
        <x:v>Thurrock</x:v>
      </x:c>
      <x:c r="F1759" t="str">
        <x:v>Operative Skilled</x:v>
      </x:c>
      <x:c r="G1759" t="str">
        <x:v>400150</x:v>
      </x:c>
      <x:c r="H1759" t="str">
        <x:v>Cooke, Young &amp; Keidan LLP</x:v>
      </x:c>
      <x:c r="I1759" s="22" t="n">
        <x:v>8</x:v>
      </x:c>
      <x:c r="J1759" t="str">
        <x:v>Worked</x:v>
      </x:c>
      <x:c r="K1759" t="str">
        <x:v>Employee 103193; home branch Thurrock; assigned role Operative Skilled | Deployment branch: Thurrock | Actual role: Operative Porter | Jobs: 400150 | Customers: Cooke, Young &amp; Keidan LLP | Actual hours: 8.0; source records: 1</x:v>
      </x:c>
      <x:c r="L1759" t="str">
        <x:v>Include</x:v>
      </x:c>
      <x:c r="M1759"/>
      <x:c r="N1759"/>
    </x:row>
    <x:row r="1760">
      <x:c r="A1760" t="str">
        <x:v>M Parker|2026-02-22</x:v>
      </x:c>
      <x:c r="B1760" s="888" t="n">
        <x:v>46075</x:v>
      </x:c>
      <x:c r="C1760" t="str">
        <x:v>M Parker</x:v>
      </x:c>
      <x:c r="D1760" t="str">
        <x:v>Permanent</x:v>
      </x:c>
      <x:c r="E1760" t="str">
        <x:v>Thurrock</x:v>
      </x:c>
      <x:c r="F1760" t="str">
        <x:v>Operative Skilled</x:v>
      </x:c>
      <x:c r="G1760" t="str">
        <x:v>400150</x:v>
      </x:c>
      <x:c r="H1760" t="str">
        <x:v>Cooke, Young &amp; Keidan LLP</x:v>
      </x:c>
      <x:c r="I1760" s="22" t="n">
        <x:v>8</x:v>
      </x:c>
      <x:c r="J1760" t="str">
        <x:v>Worked</x:v>
      </x:c>
      <x:c r="K1760" t="str">
        <x:v>Employee 103193; home branch Thurrock; assigned role Operative Skilled | Deployment branch: Thurrock | Actual role: Operative Porter | Jobs: 400150 | Customers: Cooke, Young &amp; Keidan LLP | Actual hours: 8.0; source records: 1</x:v>
      </x:c>
      <x:c r="L1760" t="str">
        <x:v>Include</x:v>
      </x:c>
      <x:c r="M1760"/>
      <x:c r="N1760"/>
    </x:row>
    <x:row r="1761">
      <x:c r="A1761" t="str">
        <x:v>M Parker|2026-02-23</x:v>
      </x:c>
      <x:c r="B1761" s="888" t="n">
        <x:v>46076</x:v>
      </x:c>
      <x:c r="C1761" t="str">
        <x:v>M Parker</x:v>
      </x:c>
      <x:c r="D1761" t="str">
        <x:v>Permanent</x:v>
      </x:c>
      <x:c r="E1761" t="str">
        <x:v>Thurrock</x:v>
      </x:c>
      <x:c r="F1761" t="str">
        <x:v>Operative Skilled</x:v>
      </x:c>
      <x:c r="G1761" t="str">
        <x:v>398171</x:v>
      </x:c>
      <x:c r="H1761" t="str">
        <x:v>Two Sigma</x:v>
      </x:c>
      <x:c r="I1761" s="22" t="n">
        <x:v>10</x:v>
      </x:c>
      <x:c r="J1761" t="str">
        <x:v>Worked</x:v>
      </x:c>
      <x:c r="K1761" t="str">
        <x:v>Employee 103193; home branch Thurrock; assigned role Operative Skilled | Deployment branch: Thurrock | Actual role: Operative Porter | Jobs: 398171 | Customers: Two Sigma | Actual hours: 10.0; source records: 1</x:v>
      </x:c>
      <x:c r="L1761" t="str">
        <x:v>Include</x:v>
      </x:c>
      <x:c r="M1761"/>
      <x:c r="N1761"/>
    </x:row>
    <x:row r="1762">
      <x:c r="A1762" t="str">
        <x:v>M Parker|2026-02-24</x:v>
      </x:c>
      <x:c r="B1762" s="888" t="n">
        <x:v>46077</x:v>
      </x:c>
      <x:c r="C1762" t="str">
        <x:v>M Parker</x:v>
      </x:c>
      <x:c r="D1762" t="str">
        <x:v>Permanent</x:v>
      </x:c>
      <x:c r="E1762" t="str">
        <x:v>Thurrock</x:v>
      </x:c>
      <x:c r="F1762" t="str">
        <x:v>Operative Skilled</x:v>
      </x:c>
      <x:c r="G1762" t="str">
        <x:v>396671</x:v>
      </x:c>
      <x:c r="H1762" t="str">
        <x:v>Gowan/Mr Patrick</x:v>
      </x:c>
      <x:c r="I1762" s="22" t="n">
        <x:v>7</x:v>
      </x:c>
      <x:c r="J1762" t="str">
        <x:v>Worked</x:v>
      </x:c>
      <x:c r="K1762" t="str">
        <x:v>Employee 103193; home branch Thurrock; assigned role Operative Skilled | Deployment branch: Thurrock | Actual role: Operative Porter | Jobs: 396671 | Customers: Gowan/Mr Patrick | Actual hours: 7.0; source records: 1</x:v>
      </x:c>
      <x:c r="L1762" t="str">
        <x:v>Include</x:v>
      </x:c>
      <x:c r="M1762"/>
      <x:c r="N1762"/>
    </x:row>
    <x:row r="1763">
      <x:c r="A1763" t="str">
        <x:v>M Parker|2026-02-26</x:v>
      </x:c>
      <x:c r="B1763" s="888" t="n">
        <x:v>46079</x:v>
      </x:c>
      <x:c r="C1763" t="str">
        <x:v>M Parker</x:v>
      </x:c>
      <x:c r="D1763" t="str">
        <x:v>Permanent</x:v>
      </x:c>
      <x:c r="E1763" t="str">
        <x:v>Thurrock</x:v>
      </x:c>
      <x:c r="F1763" t="str">
        <x:v>Operative Skilled</x:v>
      </x:c>
      <x:c r="G1763" t="str">
        <x:v>396742</x:v>
      </x:c>
      <x:c r="H1763" t="str">
        <x:v>Tamia James</x:v>
      </x:c>
      <x:c r="I1763" s="22" t="n">
        <x:v>8.5</x:v>
      </x:c>
      <x:c r="J1763" t="str">
        <x:v>Worked</x:v>
      </x:c>
      <x:c r="K1763" t="str">
        <x:v>Employee 103193; home branch Thurrock; assigned role Operative Skilled | Deployment branch: Thurrock | Actual role: Operative Porter | Jobs: 396742 | Customers: Tamia James | Actual hours: 8.5; source records: 1</x:v>
      </x:c>
      <x:c r="L1763" t="str">
        <x:v>Include</x:v>
      </x:c>
      <x:c r="M1763"/>
      <x:c r="N1763"/>
    </x:row>
    <x:row r="1764">
      <x:c r="A1764" t="str">
        <x:v>M Parker|2026-02-27</x:v>
      </x:c>
      <x:c r="B1764" s="888" t="n">
        <x:v>46080</x:v>
      </x:c>
      <x:c r="C1764" t="str">
        <x:v>M Parker</x:v>
      </x:c>
      <x:c r="D1764" t="str">
        <x:v>Permanent</x:v>
      </x:c>
      <x:c r="E1764" t="str">
        <x:v>Thurrock</x:v>
      </x:c>
      <x:c r="F1764" t="str">
        <x:v>Operative Skilled</x:v>
      </x:c>
      <x:c r="G1764" t="str">
        <x:v>400366</x:v>
      </x:c>
      <x:c r="H1764" t="str">
        <x:v>JP Morgan Limited</x:v>
      </x:c>
      <x:c r="I1764" s="22" t="n">
        <x:v>8.5</x:v>
      </x:c>
      <x:c r="J1764" t="str">
        <x:v>Worked</x:v>
      </x:c>
      <x:c r="K1764" t="str">
        <x:v>Employee 103193; home branch Thurrock; assigned role Operative Skilled | Deployment branch: Thurrock | Actual role: Operative Porter | Jobs: 400366 | Customers: JP Morgan Limited | Actual hours: 8.5; source records: 1</x:v>
      </x:c>
      <x:c r="L1764" t="str">
        <x:v>Include</x:v>
      </x:c>
      <x:c r="M1764"/>
      <x:c r="N1764"/>
    </x:row>
    <x:row r="1765">
      <x:c r="A1765" t="str">
        <x:v>M Parker|2026-02-28</x:v>
      </x:c>
      <x:c r="B1765" s="888" t="n">
        <x:v>46081</x:v>
      </x:c>
      <x:c r="C1765" t="str">
        <x:v>M Parker</x:v>
      </x:c>
      <x:c r="D1765" t="str">
        <x:v>Permanent</x:v>
      </x:c>
      <x:c r="E1765" t="str">
        <x:v>Thurrock</x:v>
      </x:c>
      <x:c r="F1765" t="str">
        <x:v>Operative Skilled</x:v>
      </x:c>
      <x:c r="G1765" t="str">
        <x:v>400150</x:v>
      </x:c>
      <x:c r="H1765" t="str">
        <x:v>Cooke, Young &amp; Keidan LLP</x:v>
      </x:c>
      <x:c r="I1765" s="22" t="n">
        <x:v>7.5</x:v>
      </x:c>
      <x:c r="J1765" t="str">
        <x:v>Worked</x:v>
      </x:c>
      <x:c r="K1765" t="str">
        <x:v>Employee 103193; home branch Thurrock; assigned role Operative Skilled | Deployment branch: Thurrock | Actual role: Operative Porter | Jobs: 400150 | Customers: Cooke, Young &amp; Keidan LLP | Actual hours: 7.5; source records: 1</x:v>
      </x:c>
      <x:c r="L1765" t="str">
        <x:v>Include</x:v>
      </x:c>
      <x:c r="M1765"/>
      <x:c r="N1765"/>
    </x:row>
    <x:row r="1766">
      <x:c r="A1766" t="str">
        <x:v>M Rafferty|2026-02-03</x:v>
      </x:c>
      <x:c r="B1766" s="888" t="n">
        <x:v>46056</x:v>
      </x:c>
      <x:c r="C1766" t="str">
        <x:v>M Rafferty</x:v>
      </x:c>
      <x:c r="D1766" t="str">
        <x:v>Permanent</x:v>
      </x:c>
      <x:c r="E1766" t="str">
        <x:v>Thurrock</x:v>
      </x:c>
      <x:c r="F1766" t="str">
        <x:v>Operative Driver</x:v>
      </x:c>
      <x:c r="G1766" t="str">
        <x:v>399526</x:v>
      </x:c>
      <x:c r="H1766" t="str">
        <x:v>Knotel UK Ltd</x:v>
      </x:c>
      <x:c r="I1766" s="22" t="n">
        <x:v>8.5</x:v>
      </x:c>
      <x:c r="J1766" t="str">
        <x:v>Worked</x:v>
      </x:c>
      <x:c r="K1766" t="str">
        <x:v>Employee 1481; home branch Thurrock; assigned role Operative Driver | Deployment branch: Thurrock | Actual role: Operative Porter | Jobs: 399526 | Customers: Knotel UK Ltd | Actual hours: 8.5; source records: 1</x:v>
      </x:c>
      <x:c r="L1766" t="str">
        <x:v>Include</x:v>
      </x:c>
      <x:c r="M1766"/>
      <x:c r="N1766"/>
    </x:row>
    <x:row r="1767">
      <x:c r="A1767" t="str">
        <x:v>M Rafferty|2026-02-04</x:v>
      </x:c>
      <x:c r="B1767" s="888" t="n">
        <x:v>46057</x:v>
      </x:c>
      <x:c r="C1767" t="str">
        <x:v>M Rafferty</x:v>
      </x:c>
      <x:c r="D1767" t="str">
        <x:v>Permanent</x:v>
      </x:c>
      <x:c r="E1767" t="str">
        <x:v>Thurrock</x:v>
      </x:c>
      <x:c r="F1767" t="str">
        <x:v>Operative Driver</x:v>
      </x:c>
      <x:c r="G1767" t="str">
        <x:v>399609</x:v>
      </x:c>
      <x:c r="H1767" t="str">
        <x:v>Accenture UK Ltd</x:v>
      </x:c>
      <x:c r="I1767" s="22" t="n">
        <x:v>8</x:v>
      </x:c>
      <x:c r="J1767" t="str">
        <x:v>Worked</x:v>
      </x:c>
      <x:c r="K1767" t="str">
        <x:v>Employee 1481; home branch Thurrock; assigned role Operative Driver | Deployment branch: Thurrock | Actual role: Operative Porter | Jobs: 399609 | Customers: Accenture UK Ltd | Actual hours: 8.0; source records: 1</x:v>
      </x:c>
      <x:c r="L1767" t="str">
        <x:v>Include</x:v>
      </x:c>
      <x:c r="M1767"/>
      <x:c r="N1767"/>
    </x:row>
    <x:row r="1768">
      <x:c r="A1768" t="str">
        <x:v>M Rafferty|2026-02-05</x:v>
      </x:c>
      <x:c r="B1768" s="888" t="n">
        <x:v>46058</x:v>
      </x:c>
      <x:c r="C1768" t="str">
        <x:v>M Rafferty</x:v>
      </x:c>
      <x:c r="D1768" t="str">
        <x:v>Permanent</x:v>
      </x:c>
      <x:c r="E1768" t="str">
        <x:v>Thurrock</x:v>
      </x:c>
      <x:c r="F1768" t="str">
        <x:v>Operative Driver</x:v>
      </x:c>
      <x:c r="G1768" t="str">
        <x:v>399843</x:v>
      </x:c>
      <x:c r="H1768" t="str">
        <x:v>Societe Generale</x:v>
      </x:c>
      <x:c r="I1768" s="22" t="n">
        <x:v>6</x:v>
      </x:c>
      <x:c r="J1768" t="str">
        <x:v>Worked</x:v>
      </x:c>
      <x:c r="K1768" t="str">
        <x:v>Employee 1481; home branch Thurrock; assigned role Operative Driver | Deployment branch: Thurrock | Actual role: Operative Porter | Jobs: 399843 | Customers: Societe Generale | Actual hours: 6.0; source records: 1</x:v>
      </x:c>
      <x:c r="L1768" t="str">
        <x:v>Include</x:v>
      </x:c>
      <x:c r="M1768"/>
      <x:c r="N1768"/>
    </x:row>
    <x:row r="1769">
      <x:c r="A1769" t="str">
        <x:v>M Rafferty|2026-02-10</x:v>
      </x:c>
      <x:c r="B1769" s="888" t="n">
        <x:v>46063</x:v>
      </x:c>
      <x:c r="C1769" t="str">
        <x:v>M Rafferty</x:v>
      </x:c>
      <x:c r="D1769" t="str">
        <x:v>Permanent</x:v>
      </x:c>
      <x:c r="E1769" t="str">
        <x:v>Thurrock</x:v>
      </x:c>
      <x:c r="F1769" t="str">
        <x:v>Operative Driver</x:v>
      </x:c>
      <x:c r="G1769" t="str">
        <x:v>394921</x:v>
      </x:c>
      <x:c r="H1769" t="str">
        <x:v>MSC Cruise Management (UK) Limited</x:v>
      </x:c>
      <x:c r="I1769" s="22" t="n">
        <x:v>6</x:v>
      </x:c>
      <x:c r="J1769" t="str">
        <x:v>Worked</x:v>
      </x:c>
      <x:c r="K1769" t="str">
        <x:v>Employee 1481; home branch Thurrock; assigned role Operative Driver | Deployment branch: Croydon | Actual role: Operative Porter | Jobs: 394921 | Customers: MSC Cruise Management (UK) Limited | Actual hours: 6.0; source records: 1</x:v>
      </x:c>
      <x:c r="L1769" t="str">
        <x:v>Include</x:v>
      </x:c>
      <x:c r="M1769"/>
      <x:c r="N1769"/>
    </x:row>
    <x:row r="1770">
      <x:c r="A1770" t="str">
        <x:v>M Rafferty|2026-02-11</x:v>
      </x:c>
      <x:c r="B1770" s="888" t="n">
        <x:v>46064</x:v>
      </x:c>
      <x:c r="C1770" t="str">
        <x:v>M Rafferty</x:v>
      </x:c>
      <x:c r="D1770" t="str">
        <x:v>Permanent</x:v>
      </x:c>
      <x:c r="E1770" t="str">
        <x:v>Thurrock</x:v>
      </x:c>
      <x:c r="F1770" t="str">
        <x:v>Operative Driver</x:v>
      </x:c>
      <x:c r="G1770" t="str">
        <x:v>394921</x:v>
      </x:c>
      <x:c r="H1770" t="str">
        <x:v>MSC Cruise Management (UK) Limited</x:v>
      </x:c>
      <x:c r="I1770" s="22" t="n">
        <x:v>9</x:v>
      </x:c>
      <x:c r="J1770" t="str">
        <x:v>Worked</x:v>
      </x:c>
      <x:c r="K1770" t="str">
        <x:v>Employee 1481; home branch Thurrock; assigned role Operative Driver | Deployment branch: Croydon | Actual role: Operative Porter | Jobs: 394921 | Customers: MSC Cruise Management (UK) Limited | Actual hours: 9.0; source records: 1</x:v>
      </x:c>
      <x:c r="L1770" t="str">
        <x:v>Include</x:v>
      </x:c>
      <x:c r="M1770"/>
      <x:c r="N1770"/>
    </x:row>
    <x:row r="1771">
      <x:c r="A1771" t="str">
        <x:v>M Rafferty|2026-02-12</x:v>
      </x:c>
      <x:c r="B1771" s="888" t="n">
        <x:v>46065</x:v>
      </x:c>
      <x:c r="C1771" t="str">
        <x:v>M Rafferty</x:v>
      </x:c>
      <x:c r="D1771" t="str">
        <x:v>Permanent</x:v>
      </x:c>
      <x:c r="E1771" t="str">
        <x:v>Thurrock</x:v>
      </x:c>
      <x:c r="F1771" t="str">
        <x:v>Operative Driver</x:v>
      </x:c>
      <x:c r="G1771" t="str">
        <x:v>400112, 400032</x:v>
      </x:c>
      <x:c r="H1771" t="str">
        <x:v>Bank of New York Mellon; HG Thurrock</x:v>
      </x:c>
      <x:c r="I1771" s="22" t="n">
        <x:v>9</x:v>
      </x:c>
      <x:c r="J1771" t="str">
        <x:v>Worked — 2 records</x:v>
      </x:c>
      <x:c r="K1771" t="str">
        <x:v>Employee 1481; home branch Thurrock; assigned role Operative Driver | Deployment branch: Thurrock | Actual role: Operative Porter, Operative Skilled | Jobs: 400112, 400032 | Customers: Bank of New York Mellon; HG Thurrock | Actual hours: 9.0; source records: 2</x:v>
      </x:c>
      <x:c r="L1771" t="str">
        <x:v>Include</x:v>
      </x:c>
      <x:c r="M1771"/>
      <x:c r="N1771"/>
    </x:row>
    <x:row r="1772">
      <x:c r="A1772" t="str">
        <x:v>M Rafferty|2026-02-17</x:v>
      </x:c>
      <x:c r="B1772" s="888" t="n">
        <x:v>46070</x:v>
      </x:c>
      <x:c r="C1772" t="str">
        <x:v>M Rafferty</x:v>
      </x:c>
      <x:c r="D1772" t="str">
        <x:v>Permanent</x:v>
      </x:c>
      <x:c r="E1772" t="str">
        <x:v>Thurrock</x:v>
      </x:c>
      <x:c r="F1772" t="str">
        <x:v>Operative Driver</x:v>
      </x:c>
      <x:c r="G1772" t="str">
        <x:v>400266</x:v>
      </x:c>
      <x:c r="H1772" t="str">
        <x:v>Finch &amp; Partners</x:v>
      </x:c>
      <x:c r="I1772" s="22" t="n">
        <x:v>8</x:v>
      </x:c>
      <x:c r="J1772" t="str">
        <x:v>Worked</x:v>
      </x:c>
      <x:c r="K1772" t="str">
        <x:v>Employee 1481; home branch Thurrock; assigned role Operative Driver | Deployment branch: Thurrock | Actual role: Operative Porter | Jobs: 400266 | Customers: Finch &amp; Partners | Actual hours: 8.0; source records: 1</x:v>
      </x:c>
      <x:c r="L1772" t="str">
        <x:v>Include</x:v>
      </x:c>
      <x:c r="M1772"/>
      <x:c r="N1772"/>
    </x:row>
    <x:row r="1773">
      <x:c r="A1773" t="str">
        <x:v>M Rafferty|2026-02-24</x:v>
      </x:c>
      <x:c r="B1773" s="888" t="n">
        <x:v>46077</x:v>
      </x:c>
      <x:c r="C1773" t="str">
        <x:v>M Rafferty</x:v>
      </x:c>
      <x:c r="D1773" t="str">
        <x:v>Permanent</x:v>
      </x:c>
      <x:c r="E1773" t="str">
        <x:v>Thurrock</x:v>
      </x:c>
      <x:c r="F1773" t="str">
        <x:v>Operative Driver</x:v>
      </x:c>
      <x:c r="G1773" t="str">
        <x:v>400358</x:v>
      </x:c>
      <x:c r="H1773" t="str">
        <x:v>CTS Store @ Harrow Green</x:v>
      </x:c>
      <x:c r="I1773" s="22" t="n">
        <x:v>5.5</x:v>
      </x:c>
      <x:c r="J1773" t="str">
        <x:v>Worked</x:v>
      </x:c>
      <x:c r="K1773" t="str">
        <x:v>Employee 1481; home branch Thurrock; assigned role Operative Driver | Deployment branch: Thurrock | Actual role: Operative Porter | Jobs: 400358 | Customers: CTS Store @ Harrow Green | Actual hours: 5.5; source records: 1</x:v>
      </x:c>
      <x:c r="L1773" t="str">
        <x:v>Include</x:v>
      </x:c>
      <x:c r="M1773"/>
      <x:c r="N1773"/>
    </x:row>
    <x:row r="1774">
      <x:c r="A1774" t="str">
        <x:v>M Rafferty|2026-02-25</x:v>
      </x:c>
      <x:c r="B1774" s="888" t="n">
        <x:v>46078</x:v>
      </x:c>
      <x:c r="C1774" t="str">
        <x:v>M Rafferty</x:v>
      </x:c>
      <x:c r="D1774" t="str">
        <x:v>Permanent</x:v>
      </x:c>
      <x:c r="E1774" t="str">
        <x:v>Thurrock</x:v>
      </x:c>
      <x:c r="F1774" t="str">
        <x:v>Operative Driver</x:v>
      </x:c>
      <x:c r="G1774" t="str">
        <x:v>398522</x:v>
      </x:c>
      <x:c r="H1774" t="str">
        <x:v>Brandon Library Youth Club/Tina</x:v>
      </x:c>
      <x:c r="I1774" s="22" t="n">
        <x:v>8</x:v>
      </x:c>
      <x:c r="J1774" t="str">
        <x:v>Worked</x:v>
      </x:c>
      <x:c r="K1774" t="str">
        <x:v>Employee 1481; home branch Thurrock; assigned role Operative Driver | Deployment branch: Thurrock | Actual role: Operative Porter | Jobs: 398522 | Customers: Brandon Library Youth Club/Tina | Actual hours: 8.0; source records: 1</x:v>
      </x:c>
      <x:c r="L1774" t="str">
        <x:v>Include</x:v>
      </x:c>
      <x:c r="M1774"/>
      <x:c r="N1774"/>
    </x:row>
    <x:row r="1775">
      <x:c r="A1775" t="str">
        <x:v>M Rafferty|2026-02-26</x:v>
      </x:c>
      <x:c r="B1775" s="888" t="n">
        <x:v>46079</x:v>
      </x:c>
      <x:c r="C1775" t="str">
        <x:v>M Rafferty</x:v>
      </x:c>
      <x:c r="D1775" t="str">
        <x:v>Permanent</x:v>
      </x:c>
      <x:c r="E1775" t="str">
        <x:v>Thurrock</x:v>
      </x:c>
      <x:c r="F1775" t="str">
        <x:v>Operative Driver</x:v>
      </x:c>
      <x:c r="G1775" t="str">
        <x:v>382761A</x:v>
      </x:c>
      <x:c r="H1775" t="str">
        <x:v>Eshun/Ms Sydney</x:v>
      </x:c>
      <x:c r="I1775" s="22" t="n">
        <x:v>8</x:v>
      </x:c>
      <x:c r="J1775" t="str">
        <x:v>Worked</x:v>
      </x:c>
      <x:c r="K1775" t="str">
        <x:v>Employee 1481; home branch Thurrock; assigned role Operative Driver | Deployment branch: Thurrock | Actual role: Operative Porter | Jobs: 382761A | Customers: Eshun/Ms Sydney | Actual hours: 8.0; source records: 1</x:v>
      </x:c>
      <x:c r="L1775" t="str">
        <x:v>Include</x:v>
      </x:c>
      <x:c r="M1775"/>
      <x:c r="N1775"/>
    </x:row>
    <x:row r="1776">
      <x:c r="A1776" t="str">
        <x:v>M. Musadik Ali (B) EV|2026-02-02</x:v>
      </x:c>
      <x:c r="B1776" s="888" t="n">
        <x:v>46055</x:v>
      </x:c>
      <x:c r="C1776" t="str">
        <x:v>M. Musadik Ali (B) EV</x:v>
      </x:c>
      <x:c r="D1776" t="str">
        <x:v>Permanent</x:v>
      </x:c>
      <x:c r="E1776" t="str">
        <x:v>Thurrock</x:v>
      </x:c>
      <x:c r="F1776" t="str">
        <x:v>Operative Porter</x:v>
      </x:c>
      <x:c r="G1776" t="str">
        <x:v>396207</x:v>
      </x:c>
      <x:c r="H1776" t="str">
        <x:v>Linklaters LLP</x:v>
      </x:c>
      <x:c r="I1776" s="22" t="n">
        <x:v>8.5</x:v>
      </x:c>
      <x:c r="J1776" t="str">
        <x:v>Worked</x:v>
      </x:c>
      <x:c r="K1776" t="str">
        <x:v>Employee 103440; home branch Thurrock; assigned role Operative Porter | Deployment branch: Thurrock | Actual role: Operative Driver | Jobs: 396207 | Customers: Linklaters LLP | Actual hours: 8.5; source records: 1</x:v>
      </x:c>
      <x:c r="L1776" t="str">
        <x:v>Include</x:v>
      </x:c>
      <x:c r="M1776"/>
      <x:c r="N1776"/>
    </x:row>
    <x:row r="1777">
      <x:c r="A1777" t="str">
        <x:v>M. Musadik Ali (B) EV|2026-02-03</x:v>
      </x:c>
      <x:c r="B1777" s="888" t="n">
        <x:v>46056</x:v>
      </x:c>
      <x:c r="C1777" t="str">
        <x:v>M. Musadik Ali (B) EV</x:v>
      </x:c>
      <x:c r="D1777" t="str">
        <x:v>Permanent</x:v>
      </x:c>
      <x:c r="E1777" t="str">
        <x:v>Thurrock</x:v>
      </x:c>
      <x:c r="F1777" t="str">
        <x:v>Operative Porter</x:v>
      </x:c>
      <x:c r="G1777"/>
      <x:c r="H1777"/>
      <x:c r="I1777" s="22" t="n">
        <x:v>0</x:v>
      </x:c>
      <x:c r="J1777" t="str">
        <x:v>Annual leave</x:v>
      </x:c>
      <x:c r="K1777" t="str">
        <x:v>Employee 103440; home branch Thurrock; assigned role Operative Porter | Leave: Annual Leave (Hours) | Leave calendar basis: Variable-pattern period</x:v>
      </x:c>
      <x:c r="L1777" t="str">
        <x:v>Include</x:v>
      </x:c>
      <x:c r="M1777"/>
      <x:c r="N1777"/>
    </x:row>
    <x:row r="1778">
      <x:c r="A1778" t="str">
        <x:v>M. Musadik Ali (B) EV|2026-02-04</x:v>
      </x:c>
      <x:c r="B1778" s="888" t="n">
        <x:v>46057</x:v>
      </x:c>
      <x:c r="C1778" t="str">
        <x:v>M. Musadik Ali (B) EV</x:v>
      </x:c>
      <x:c r="D1778" t="str">
        <x:v>Permanent</x:v>
      </x:c>
      <x:c r="E1778" t="str">
        <x:v>Thurrock</x:v>
      </x:c>
      <x:c r="F1778" t="str">
        <x:v>Operative Porter</x:v>
      </x:c>
      <x:c r="G1778"/>
      <x:c r="H1778"/>
      <x:c r="I1778" s="22" t="n">
        <x:v>0</x:v>
      </x:c>
      <x:c r="J1778" t="str">
        <x:v>Annual leave</x:v>
      </x:c>
      <x:c r="K1778" t="str">
        <x:v>Employee 103440; home branch Thurrock; assigned role Operative Porter | Leave: Annual Leave (Hours) | Leave calendar basis: Variable-pattern period</x:v>
      </x:c>
      <x:c r="L1778" t="str">
        <x:v>Include</x:v>
      </x:c>
      <x:c r="M1778"/>
      <x:c r="N1778"/>
    </x:row>
    <x:row r="1779">
      <x:c r="A1779" t="str">
        <x:v>M. Musadik Ali (B) EV|2026-02-05</x:v>
      </x:c>
      <x:c r="B1779" s="888" t="n">
        <x:v>46058</x:v>
      </x:c>
      <x:c r="C1779" t="str">
        <x:v>M. Musadik Ali (B) EV</x:v>
      </x:c>
      <x:c r="D1779" t="str">
        <x:v>Permanent</x:v>
      </x:c>
      <x:c r="E1779" t="str">
        <x:v>Thurrock</x:v>
      </x:c>
      <x:c r="F1779" t="str">
        <x:v>Operative Porter</x:v>
      </x:c>
      <x:c r="G1779"/>
      <x:c r="H1779"/>
      <x:c r="I1779" s="22" t="n">
        <x:v>0</x:v>
      </x:c>
      <x:c r="J1779" t="str">
        <x:v>Annual leave</x:v>
      </x:c>
      <x:c r="K1779" t="str">
        <x:v>Employee 103440; home branch Thurrock; assigned role Operative Porter | Leave: Annual Leave (Hours) | Leave calendar basis: Variable-pattern period</x:v>
      </x:c>
      <x:c r="L1779" t="str">
        <x:v>Include</x:v>
      </x:c>
      <x:c r="M1779"/>
      <x:c r="N1779"/>
    </x:row>
    <x:row r="1780">
      <x:c r="A1780" t="str">
        <x:v>M. Musadik Ali (B) EV|2026-02-06</x:v>
      </x:c>
      <x:c r="B1780" s="888" t="n">
        <x:v>46059</x:v>
      </x:c>
      <x:c r="C1780" t="str">
        <x:v>M. Musadik Ali (B) EV</x:v>
      </x:c>
      <x:c r="D1780" t="str">
        <x:v>Permanent</x:v>
      </x:c>
      <x:c r="E1780" t="str">
        <x:v>Thurrock</x:v>
      </x:c>
      <x:c r="F1780" t="str">
        <x:v>Operative Porter</x:v>
      </x:c>
      <x:c r="G1780"/>
      <x:c r="H1780"/>
      <x:c r="I1780" s="22" t="n">
        <x:v>0</x:v>
      </x:c>
      <x:c r="J1780" t="str">
        <x:v>Annual leave</x:v>
      </x:c>
      <x:c r="K1780" t="str">
        <x:v>Employee 103440; home branch Thurrock; assigned role Operative Porter | Leave: Annual Leave (Hours) | Leave calendar basis: Variable-pattern period</x:v>
      </x:c>
      <x:c r="L1780" t="str">
        <x:v>Include</x:v>
      </x:c>
      <x:c r="M1780"/>
      <x:c r="N1780"/>
    </x:row>
    <x:row r="1781">
      <x:c r="A1781" t="str">
        <x:v>M. Musadik Ali (B) EV|2026-02-09</x:v>
      </x:c>
      <x:c r="B1781" s="888" t="n">
        <x:v>46062</x:v>
      </x:c>
      <x:c r="C1781" t="str">
        <x:v>M. Musadik Ali (B) EV</x:v>
      </x:c>
      <x:c r="D1781" t="str">
        <x:v>Permanent</x:v>
      </x:c>
      <x:c r="E1781" t="str">
        <x:v>Thurrock</x:v>
      </x:c>
      <x:c r="F1781" t="str">
        <x:v>Operative Porter</x:v>
      </x:c>
      <x:c r="G1781"/>
      <x:c r="H1781"/>
      <x:c r="I1781" s="22" t="n">
        <x:v>0</x:v>
      </x:c>
      <x:c r="J1781" t="str">
        <x:v>Annual leave</x:v>
      </x:c>
      <x:c r="K1781" t="str">
        <x:v>Employee 103440; home branch Thurrock; assigned role Operative Porter | Leave: Annual Leave (Hours) | Leave calendar basis: Variable-pattern period</x:v>
      </x:c>
      <x:c r="L1781" t="str">
        <x:v>Include</x:v>
      </x:c>
      <x:c r="M1781"/>
      <x:c r="N1781"/>
    </x:row>
    <x:row r="1782">
      <x:c r="A1782" t="str">
        <x:v>M. Musadik Ali (B) EV|2026-02-10</x:v>
      </x:c>
      <x:c r="B1782" s="888" t="n">
        <x:v>46063</x:v>
      </x:c>
      <x:c r="C1782" t="str">
        <x:v>M. Musadik Ali (B) EV</x:v>
      </x:c>
      <x:c r="D1782" t="str">
        <x:v>Permanent</x:v>
      </x:c>
      <x:c r="E1782" t="str">
        <x:v>Thurrock</x:v>
      </x:c>
      <x:c r="F1782" t="str">
        <x:v>Operative Porter</x:v>
      </x:c>
      <x:c r="G1782" t="str">
        <x:v>399493, 400157</x:v>
      </x:c>
      <x:c r="H1782" t="str">
        <x:v>Knotel UK Ltd</x:v>
      </x:c>
      <x:c r="I1782" s="22" t="n">
        <x:v>13.5</x:v>
      </x:c>
      <x:c r="J1782" t="str">
        <x:v>Worked — 2 records</x:v>
      </x:c>
      <x:c r="K1782" t="str">
        <x:v>Employee 103440; home branch Thurrock; assigned role Operative Porter | Deployment branch: Thurrock | Actual role: Operative Driver | Jobs: 399493, 400157 | Customers: Knotel UK Ltd | Actual hours: 13.5; source records: 2</x:v>
      </x:c>
      <x:c r="L1782" t="str">
        <x:v>Include</x:v>
      </x:c>
      <x:c r="M1782"/>
      <x:c r="N1782"/>
    </x:row>
    <x:row r="1783">
      <x:c r="A1783" t="str">
        <x:v>M. Musadik Ali (B) EV|2026-02-11</x:v>
      </x:c>
      <x:c r="B1783" s="888" t="n">
        <x:v>46064</x:v>
      </x:c>
      <x:c r="C1783" t="str">
        <x:v>M. Musadik Ali (B) EV</x:v>
      </x:c>
      <x:c r="D1783" t="str">
        <x:v>Permanent</x:v>
      </x:c>
      <x:c r="E1783" t="str">
        <x:v>Thurrock</x:v>
      </x:c>
      <x:c r="F1783" t="str">
        <x:v>Operative Porter</x:v>
      </x:c>
      <x:c r="G1783" t="str">
        <x:v>400112, 396207A</x:v>
      </x:c>
      <x:c r="H1783" t="str">
        <x:v>Bank of New York Mellon; Linklaters LLP</x:v>
      </x:c>
      <x:c r="I1783" s="22" t="n">
        <x:v>15.5</x:v>
      </x:c>
      <x:c r="J1783" t="str">
        <x:v>Worked — 2 records</x:v>
      </x:c>
      <x:c r="K1783" t="str">
        <x:v>Employee 103440; home branch Thurrock; assigned role Operative Porter | Deployment branch: Thurrock | Actual role: Operative Driver | Jobs: 400112, 396207A | Customers: Bank of New York Mellon; Linklaters LLP | Actual hours: 15.5; source records: 2</x:v>
      </x:c>
      <x:c r="L1783" t="str">
        <x:v>Include</x:v>
      </x:c>
      <x:c r="M1783"/>
      <x:c r="N1783"/>
    </x:row>
    <x:row r="1784">
      <x:c r="A1784" t="str">
        <x:v>M. Musadik Ali (B) EV|2026-02-12</x:v>
      </x:c>
      <x:c r="B1784" s="888" t="n">
        <x:v>46065</x:v>
      </x:c>
      <x:c r="C1784" t="str">
        <x:v>M. Musadik Ali (B) EV</x:v>
      </x:c>
      <x:c r="D1784" t="str">
        <x:v>Permanent</x:v>
      </x:c>
      <x:c r="E1784" t="str">
        <x:v>Thurrock</x:v>
      </x:c>
      <x:c r="F1784" t="str">
        <x:v>Operative Porter</x:v>
      </x:c>
      <x:c r="G1784" t="str">
        <x:v>399451A</x:v>
      </x:c>
      <x:c r="H1784" t="str">
        <x:v>Royal Borough of Kensington and Chelsea</x:v>
      </x:c>
      <x:c r="I1784" s="22" t="n">
        <x:v>9.5</x:v>
      </x:c>
      <x:c r="J1784" t="str">
        <x:v>Worked</x:v>
      </x:c>
      <x:c r="K1784" t="str">
        <x:v>Employee 103440; home branch Thurrock; assigned role Operative Porter | Deployment branch: Croydon | Actual role: Operative Driver | Jobs: 399451A | Customers: Royal Borough of Kensington and Chelsea | Actual hours: 9.5; source records: 1</x:v>
      </x:c>
      <x:c r="L1784" t="str">
        <x:v>Include</x:v>
      </x:c>
      <x:c r="M1784"/>
      <x:c r="N1784"/>
    </x:row>
    <x:row r="1785">
      <x:c r="A1785" t="str">
        <x:v>M. Musadik Ali (B) EV|2026-02-13</x:v>
      </x:c>
      <x:c r="B1785" s="888" t="n">
        <x:v>46066</x:v>
      </x:c>
      <x:c r="C1785" t="str">
        <x:v>M. Musadik Ali (B) EV</x:v>
      </x:c>
      <x:c r="D1785" t="str">
        <x:v>Permanent</x:v>
      </x:c>
      <x:c r="E1785" t="str">
        <x:v>Thurrock</x:v>
      </x:c>
      <x:c r="F1785" t="str">
        <x:v>Operative Porter</x:v>
      </x:c>
      <x:c r="G1785"/>
      <x:c r="H1785"/>
      <x:c r="I1785" s="22" t="n">
        <x:v>0</x:v>
      </x:c>
      <x:c r="J1785" t="str">
        <x:v>Annual leave</x:v>
      </x:c>
      <x:c r="K1785" t="str">
        <x:v>Employee 103440; home branch Thurrock; assigned role Operative Porter | Leave: Annual Leave (Hours) | Leave calendar basis: Variable-pattern period</x:v>
      </x:c>
      <x:c r="L1785" t="str">
        <x:v>Include</x:v>
      </x:c>
      <x:c r="M1785"/>
      <x:c r="N1785"/>
    </x:row>
    <x:row r="1786">
      <x:c r="A1786" t="str">
        <x:v>M. Musadik Ali (B) EV|2026-02-16</x:v>
      </x:c>
      <x:c r="B1786" s="888" t="n">
        <x:v>46069</x:v>
      </x:c>
      <x:c r="C1786" t="str">
        <x:v>M. Musadik Ali (B) EV</x:v>
      </x:c>
      <x:c r="D1786" t="str">
        <x:v>Permanent</x:v>
      </x:c>
      <x:c r="E1786" t="str">
        <x:v>Thurrock</x:v>
      </x:c>
      <x:c r="F1786" t="str">
        <x:v>Operative Porter</x:v>
      </x:c>
      <x:c r="G1786" t="str">
        <x:v>400214</x:v>
      </x:c>
      <x:c r="H1786" t="str">
        <x:v>University of Hertfordshire</x:v>
      </x:c>
      <x:c r="I1786" s="22" t="n">
        <x:v>7</x:v>
      </x:c>
      <x:c r="J1786" t="str">
        <x:v>Worked</x:v>
      </x:c>
      <x:c r="K1786" t="str">
        <x:v>Employee 103440; home branch Thurrock; assigned role Operative Porter | Deployment branch: Thurrock | Actual role: Operative Porter | Jobs: 400214 | Customers: University of Hertfordshire | Actual hours: 7.0; source records: 1</x:v>
      </x:c>
      <x:c r="L1786" t="str">
        <x:v>Include</x:v>
      </x:c>
      <x:c r="M1786"/>
      <x:c r="N1786"/>
    </x:row>
    <x:row r="1787">
      <x:c r="A1787" t="str">
        <x:v>M. Musadik Ali (B) EV|2026-02-17</x:v>
      </x:c>
      <x:c r="B1787" s="888" t="n">
        <x:v>46070</x:v>
      </x:c>
      <x:c r="C1787" t="str">
        <x:v>M. Musadik Ali (B) EV</x:v>
      </x:c>
      <x:c r="D1787" t="str">
        <x:v>Permanent</x:v>
      </x:c>
      <x:c r="E1787" t="str">
        <x:v>Thurrock</x:v>
      </x:c>
      <x:c r="F1787" t="str">
        <x:v>Operative Porter</x:v>
      </x:c>
      <x:c r="G1787" t="str">
        <x:v>398539</x:v>
      </x:c>
      <x:c r="H1787" t="str">
        <x:v>Pirishola/Cynthia</x:v>
      </x:c>
      <x:c r="I1787" s="22" t="n">
        <x:v>8</x:v>
      </x:c>
      <x:c r="J1787" t="str">
        <x:v>Worked</x:v>
      </x:c>
      <x:c r="K1787" t="str">
        <x:v>Employee 103440; home branch Thurrock; assigned role Operative Porter | Deployment branch: Thurrock | Actual role: Operative Driver | Jobs: 398539 | Customers: Pirishola/Cynthia | Actual hours: 8.0; source records: 1</x:v>
      </x:c>
      <x:c r="L1787" t="str">
        <x:v>Include</x:v>
      </x:c>
      <x:c r="M1787"/>
      <x:c r="N1787"/>
    </x:row>
    <x:row r="1788">
      <x:c r="A1788" t="str">
        <x:v>M. Musadik Ali (B) EV|2026-02-18</x:v>
      </x:c>
      <x:c r="B1788" s="888" t="n">
        <x:v>46071</x:v>
      </x:c>
      <x:c r="C1788" t="str">
        <x:v>M. Musadik Ali (B) EV</x:v>
      </x:c>
      <x:c r="D1788" t="str">
        <x:v>Permanent</x:v>
      </x:c>
      <x:c r="E1788" t="str">
        <x:v>Thurrock</x:v>
      </x:c>
      <x:c r="F1788" t="str">
        <x:v>Operative Porter</x:v>
      </x:c>
      <x:c r="G1788" t="str">
        <x:v>400333</x:v>
      </x:c>
      <x:c r="H1788" t="str">
        <x:v>UBS Investment Bank</x:v>
      </x:c>
      <x:c r="I1788" s="22" t="n">
        <x:v>4.5</x:v>
      </x:c>
      <x:c r="J1788" t="str">
        <x:v>Worked</x:v>
      </x:c>
      <x:c r="K1788" t="str">
        <x:v>Employee 103440; home branch Thurrock; assigned role Operative Porter | Deployment branch: Thurrock | Actual role: Operative Driver | Jobs: 400333 | Customers: UBS Investment Bank | Actual hours: 4.5; source records: 1</x:v>
      </x:c>
      <x:c r="L1788" t="str">
        <x:v>Include</x:v>
      </x:c>
      <x:c r="M1788"/>
      <x:c r="N1788"/>
    </x:row>
    <x:row r="1789">
      <x:c r="A1789" t="str">
        <x:v>M. Musadik Ali (B) EV|2026-02-19</x:v>
      </x:c>
      <x:c r="B1789" s="888" t="n">
        <x:v>46072</x:v>
      </x:c>
      <x:c r="C1789" t="str">
        <x:v>M. Musadik Ali (B) EV</x:v>
      </x:c>
      <x:c r="D1789" t="str">
        <x:v>Permanent</x:v>
      </x:c>
      <x:c r="E1789" t="str">
        <x:v>Thurrock</x:v>
      </x:c>
      <x:c r="F1789" t="str">
        <x:v>Operative Porter</x:v>
      </x:c>
      <x:c r="G1789" t="str">
        <x:v>400112</x:v>
      </x:c>
      <x:c r="H1789" t="str">
        <x:v>Bank of New York Mellon</x:v>
      </x:c>
      <x:c r="I1789" s="22" t="n">
        <x:v>9</x:v>
      </x:c>
      <x:c r="J1789" t="str">
        <x:v>Worked</x:v>
      </x:c>
      <x:c r="K1789" t="str">
        <x:v>Employee 103440; home branch Thurrock; assigned role Operative Porter | Deployment branch: Thurrock | Actual role: Operative Driver | Jobs: 400112 | Customers: Bank of New York Mellon | Actual hours: 9.0; source records: 1</x:v>
      </x:c>
      <x:c r="L1789" t="str">
        <x:v>Include</x:v>
      </x:c>
      <x:c r="M1789"/>
      <x:c r="N1789"/>
    </x:row>
    <x:row r="1790">
      <x:c r="A1790" t="str">
        <x:v>M. Musadik Ali (B) EV|2026-02-20</x:v>
      </x:c>
      <x:c r="B1790" s="888" t="n">
        <x:v>46073</x:v>
      </x:c>
      <x:c r="C1790" t="str">
        <x:v>M. Musadik Ali (B) EV</x:v>
      </x:c>
      <x:c r="D1790" t="str">
        <x:v>Permanent</x:v>
      </x:c>
      <x:c r="E1790" t="str">
        <x:v>Thurrock</x:v>
      </x:c>
      <x:c r="F1790" t="str">
        <x:v>Operative Porter</x:v>
      </x:c>
      <x:c r="G1790" t="str">
        <x:v>396924</x:v>
      </x:c>
      <x:c r="H1790" t="str">
        <x:v>Thompson/Ms Opal</x:v>
      </x:c>
      <x:c r="I1790" s="22" t="n">
        <x:v>7</x:v>
      </x:c>
      <x:c r="J1790" t="str">
        <x:v>Worked</x:v>
      </x:c>
      <x:c r="K1790" t="str">
        <x:v>Employee 103440; home branch Thurrock; assigned role Operative Porter | Deployment branch: Thurrock | Actual role: Operative Driver | Jobs: 396924 | Customers: Thompson/Ms Opal | Actual hours: 7.0; source records: 1</x:v>
      </x:c>
      <x:c r="L1790" t="str">
        <x:v>Include</x:v>
      </x:c>
      <x:c r="M1790"/>
      <x:c r="N1790"/>
    </x:row>
    <x:row r="1791">
      <x:c r="A1791" t="str">
        <x:v>M. Musadik Ali (B) EV|2026-02-23</x:v>
      </x:c>
      <x:c r="B1791" s="888" t="n">
        <x:v>46076</x:v>
      </x:c>
      <x:c r="C1791" t="str">
        <x:v>M. Musadik Ali (B) EV</x:v>
      </x:c>
      <x:c r="D1791" t="str">
        <x:v>Permanent</x:v>
      </x:c>
      <x:c r="E1791" t="str">
        <x:v>Thurrock</x:v>
      </x:c>
      <x:c r="F1791" t="str">
        <x:v>Operative Porter</x:v>
      </x:c>
      <x:c r="G1791" t="str">
        <x:v>400328</x:v>
      </x:c>
      <x:c r="H1791" t="str">
        <x:v>Kocho Group Ltd / Partners Capital (UK)</x:v>
      </x:c>
      <x:c r="I1791" s="22" t="n">
        <x:v>7.5</x:v>
      </x:c>
      <x:c r="J1791" t="str">
        <x:v>Worked</x:v>
      </x:c>
      <x:c r="K1791" t="str">
        <x:v>Employee 103440; home branch Thurrock; assigned role Operative Porter | Deployment branch: Thurrock | Actual role: Operative Driver | Jobs: 400328 | Customers: Kocho Group Ltd / Partners Capital (UK) | Actual hours: 7.5; source records: 1</x:v>
      </x:c>
      <x:c r="L1791" t="str">
        <x:v>Include</x:v>
      </x:c>
      <x:c r="M1791"/>
      <x:c r="N1791"/>
    </x:row>
    <x:row r="1792">
      <x:c r="A1792" t="str">
        <x:v>M. Musadik Ali (B) EV|2026-02-24</x:v>
      </x:c>
      <x:c r="B1792" s="888" t="n">
        <x:v>46077</x:v>
      </x:c>
      <x:c r="C1792" t="str">
        <x:v>M. Musadik Ali (B) EV</x:v>
      </x:c>
      <x:c r="D1792" t="str">
        <x:v>Permanent</x:v>
      </x:c>
      <x:c r="E1792" t="str">
        <x:v>Thurrock</x:v>
      </x:c>
      <x:c r="F1792" t="str">
        <x:v>Operative Porter</x:v>
      </x:c>
      <x:c r="G1792" t="str">
        <x:v>400155</x:v>
      </x:c>
      <x:c r="H1792" t="str">
        <x:v>Chartered Insurance Institute</x:v>
      </x:c>
      <x:c r="I1792" s="22" t="n">
        <x:v>7.5</x:v>
      </x:c>
      <x:c r="J1792" t="str">
        <x:v>Worked</x:v>
      </x:c>
      <x:c r="K1792" t="str">
        <x:v>Employee 103440; home branch Thurrock; assigned role Operative Porter | Deployment branch: Thurrock | Actual role: Operative Driver | Jobs: 400155 | Customers: Chartered Insurance Institute | Actual hours: 7.5; source records: 1</x:v>
      </x:c>
      <x:c r="L1792" t="str">
        <x:v>Include</x:v>
      </x:c>
      <x:c r="M1792"/>
      <x:c r="N1792"/>
    </x:row>
    <x:row r="1793">
      <x:c r="A1793" t="str">
        <x:v>M. Musadik Ali (B) EV|2026-02-25</x:v>
      </x:c>
      <x:c r="B1793" s="888" t="n">
        <x:v>46078</x:v>
      </x:c>
      <x:c r="C1793" t="str">
        <x:v>M. Musadik Ali (B) EV</x:v>
      </x:c>
      <x:c r="D1793" t="str">
        <x:v>Permanent</x:v>
      </x:c>
      <x:c r="E1793" t="str">
        <x:v>Thurrock</x:v>
      </x:c>
      <x:c r="F1793" t="str">
        <x:v>Operative Porter</x:v>
      </x:c>
      <x:c r="G1793" t="str">
        <x:v>400582</x:v>
      </x:c>
      <x:c r="H1793" t="str">
        <x:v>Restore Harrow-Green</x:v>
      </x:c>
      <x:c r="I1793" s="22" t="n">
        <x:v>8.5</x:v>
      </x:c>
      <x:c r="J1793" t="str">
        <x:v>Worked</x:v>
      </x:c>
      <x:c r="K1793" t="str">
        <x:v>Employee 103440; home branch Thurrock; assigned role Operative Porter | Deployment branch: Thurrock | Actual role: Operative Driver | Jobs: 400582 | Customers: Restore Harrow-Green | Actual hours: 8.5; source records: 1</x:v>
      </x:c>
      <x:c r="L1793" t="str">
        <x:v>Include</x:v>
      </x:c>
      <x:c r="M1793"/>
      <x:c r="N1793"/>
    </x:row>
    <x:row r="1794">
      <x:c r="A1794" t="str">
        <x:v>M. Musadik Ali (B) EV|2026-02-26</x:v>
      </x:c>
      <x:c r="B1794" s="888" t="n">
        <x:v>46079</x:v>
      </x:c>
      <x:c r="C1794" t="str">
        <x:v>M. Musadik Ali (B) EV</x:v>
      </x:c>
      <x:c r="D1794" t="str">
        <x:v>Permanent</x:v>
      </x:c>
      <x:c r="E1794" t="str">
        <x:v>Thurrock</x:v>
      </x:c>
      <x:c r="F1794" t="str">
        <x:v>Operative Porter</x:v>
      </x:c>
      <x:c r="G1794" t="str">
        <x:v>400636</x:v>
      </x:c>
      <x:c r="H1794" t="str">
        <x:v>Harrow Green</x:v>
      </x:c>
      <x:c r="I1794" s="22" t="n">
        <x:v>2</x:v>
      </x:c>
      <x:c r="J1794" t="str">
        <x:v>Worked</x:v>
      </x:c>
      <x:c r="K1794" t="str">
        <x:v>Employee 103440; home branch Thurrock; assigned role Operative Porter | Deployment branch: Thurrock | Actual role: Operative Driver | Jobs: 400636 | Customers: Harrow Green | Actual hours: 2.0; source records: 1</x:v>
      </x:c>
      <x:c r="L1794" t="str">
        <x:v>Include</x:v>
      </x:c>
      <x:c r="M1794"/>
      <x:c r="N1794"/>
    </x:row>
    <x:row r="1795">
      <x:c r="A1795" t="str">
        <x:v>M. Musadik Ali (B) EV|2026-02-27</x:v>
      </x:c>
      <x:c r="B1795" s="888" t="n">
        <x:v>46080</x:v>
      </x:c>
      <x:c r="C1795" t="str">
        <x:v>M. Musadik Ali (B) EV</x:v>
      </x:c>
      <x:c r="D1795" t="str">
        <x:v>Permanent</x:v>
      </x:c>
      <x:c r="E1795" t="str">
        <x:v>Thurrock</x:v>
      </x:c>
      <x:c r="F1795" t="str">
        <x:v>Operative Porter</x:v>
      </x:c>
      <x:c r="G1795" t="str">
        <x:v>400684, 400651, 399544, 400143</x:v>
      </x:c>
      <x:c r="H1795" t="str">
        <x:v>Apple Europe Limited; BNP Paribas Limited; Clifford Chance LLP; ISS Facilities</x:v>
      </x:c>
      <x:c r="I1795" s="22" t="n">
        <x:v>7</x:v>
      </x:c>
      <x:c r="J1795" t="str">
        <x:v>Worked — 4 records</x:v>
      </x:c>
      <x:c r="K1795" t="str">
        <x:v>Employee 103440; home branch Thurrock; assigned role Operative Porter | Deployment branch: Thurrock | Actual role: Operative Driver | Jobs: 400684, 400651, 399544, 400143 | Customers: Apple Europe Limited; BNP Paribas Limited; Clifford Chance LLP; ISS Facilities | Actual hours: 7.0; source records: 4</x:v>
      </x:c>
      <x:c r="L1795" t="str">
        <x:v>Include</x:v>
      </x:c>
      <x:c r="M1795"/>
      <x:c r="N1795"/>
    </x:row>
    <x:row r="1796">
      <x:c r="A1796" t="str">
        <x:v>Maalik Duffus|2026-02-02</x:v>
      </x:c>
      <x:c r="B1796" s="888" t="n">
        <x:v>46055</x:v>
      </x:c>
      <x:c r="C1796" t="str">
        <x:v>Maalik Duffus</x:v>
      </x:c>
      <x:c r="D1796" t="str">
        <x:v>Permanent</x:v>
      </x:c>
      <x:c r="E1796" t="str">
        <x:v>Birmingham</x:v>
      </x:c>
      <x:c r="F1796" t="str">
        <x:v>Operative Porter</x:v>
      </x:c>
      <x:c r="G1796" t="str">
        <x:v>394768</x:v>
      </x:c>
      <x:c r="H1796" t="str">
        <x:v>EMCOR UK - UKHSA</x:v>
      </x:c>
      <x:c r="I1796" s="22" t="n">
        <x:v>9.5</x:v>
      </x:c>
      <x:c r="J1796" t="str">
        <x:v>Worked</x:v>
      </x:c>
      <x:c r="K1796" t="str">
        <x:v>Employee 103112; home branch Birmingham; assigned role Operative Porter | Deployment branch: Birmingham | Actual role: Operative Porter | Jobs: 394768 | Customers: EMCOR UK - UKHSA | Actual hours: 9.5; source records: 1</x:v>
      </x:c>
      <x:c r="L1796" t="str">
        <x:v>Include</x:v>
      </x:c>
      <x:c r="M1796"/>
      <x:c r="N1796"/>
    </x:row>
    <x:row r="1797">
      <x:c r="A1797" t="str">
        <x:v>Maalik Duffus|2026-02-03</x:v>
      </x:c>
      <x:c r="B1797" s="888" t="n">
        <x:v>46056</x:v>
      </x:c>
      <x:c r="C1797" t="str">
        <x:v>Maalik Duffus</x:v>
      </x:c>
      <x:c r="D1797" t="str">
        <x:v>Permanent</x:v>
      </x:c>
      <x:c r="E1797" t="str">
        <x:v>Birmingham</x:v>
      </x:c>
      <x:c r="F1797" t="str">
        <x:v>Operative Porter</x:v>
      </x:c>
      <x:c r="G1797" t="str">
        <x:v>394543</x:v>
      </x:c>
      <x:c r="H1797" t="str">
        <x:v>EMCOR UK -  DHSC/NHS</x:v>
      </x:c>
      <x:c r="I1797" s="22" t="n">
        <x:v>7.5</x:v>
      </x:c>
      <x:c r="J1797" t="str">
        <x:v>Worked</x:v>
      </x:c>
      <x:c r="K1797" t="str">
        <x:v>Employee 103112; home branch Birmingham; assigned role Operative Porter | Deployment branch: Birmingham | Actual role: Operative Porter | Jobs: 394543 | Customers: EMCOR UK -  DHSC/NHS | Actual hours: 7.5; source records: 1</x:v>
      </x:c>
      <x:c r="L1797" t="str">
        <x:v>Include</x:v>
      </x:c>
      <x:c r="M1797"/>
      <x:c r="N1797"/>
    </x:row>
    <x:row r="1798">
      <x:c r="A1798" t="str">
        <x:v>Maalik Duffus|2026-02-04</x:v>
      </x:c>
      <x:c r="B1798" s="888" t="n">
        <x:v>46057</x:v>
      </x:c>
      <x:c r="C1798" t="str">
        <x:v>Maalik Duffus</x:v>
      </x:c>
      <x:c r="D1798" t="str">
        <x:v>Permanent</x:v>
      </x:c>
      <x:c r="E1798" t="str">
        <x:v>Birmingham</x:v>
      </x:c>
      <x:c r="F1798" t="str">
        <x:v>Operative Porter</x:v>
      </x:c>
      <x:c r="G1798" t="str">
        <x:v>399766, 394768</x:v>
      </x:c>
      <x:c r="H1798" t="str">
        <x:v>EMCOR (H Dell Blem - Seat Hse); EMCOR UK - UKHSA</x:v>
      </x:c>
      <x:c r="I1798" s="22" t="n">
        <x:v>19</x:v>
      </x:c>
      <x:c r="J1798" t="str">
        <x:v>Worked — 2 records</x:v>
      </x:c>
      <x:c r="K1798" t="str">
        <x:v>Employee 103112; home branch Birmingham; assigned role Operative Porter | Deployment branch: Birmingham, Leeds | Actual role: Operative Porter | Jobs: 399766, 394768 | Customers: EMCOR (H Dell Blem - Seat Hse); EMCOR UK - UKHSA | Actual hours: 19.0; source records: 2</x:v>
      </x:c>
      <x:c r="L1798" t="str">
        <x:v>Include</x:v>
      </x:c>
      <x:c r="M1798"/>
      <x:c r="N1798"/>
    </x:row>
    <x:row r="1799">
      <x:c r="A1799" t="str">
        <x:v>Maalik Duffus|2026-02-05</x:v>
      </x:c>
      <x:c r="B1799" s="888" t="n">
        <x:v>46058</x:v>
      </x:c>
      <x:c r="C1799" t="str">
        <x:v>Maalik Duffus</x:v>
      </x:c>
      <x:c r="D1799" t="str">
        <x:v>Permanent</x:v>
      </x:c>
      <x:c r="E1799" t="str">
        <x:v>Birmingham</x:v>
      </x:c>
      <x:c r="F1799" t="str">
        <x:v>Operative Porter</x:v>
      </x:c>
      <x:c r="G1799" t="str">
        <x:v>394768</x:v>
      </x:c>
      <x:c r="H1799" t="str">
        <x:v>EMCOR UK - UKHSA</x:v>
      </x:c>
      <x:c r="I1799" s="22" t="n">
        <x:v>7</x:v>
      </x:c>
      <x:c r="J1799" t="str">
        <x:v>Worked</x:v>
      </x:c>
      <x:c r="K1799" t="str">
        <x:v>Employee 103112; home branch Birmingham; assigned role Operative Porter | Deployment branch: Birmingham | Actual role: Operative Porter | Jobs: 394768 | Customers: EMCOR UK - UKHSA | Actual hours: 7.0; source records: 1</x:v>
      </x:c>
      <x:c r="L1799" t="str">
        <x:v>Include</x:v>
      </x:c>
      <x:c r="M1799"/>
      <x:c r="N1799"/>
    </x:row>
    <x:row r="1800">
      <x:c r="A1800" t="str">
        <x:v>Maalik Duffus|2026-02-06</x:v>
      </x:c>
      <x:c r="B1800" s="888" t="n">
        <x:v>46059</x:v>
      </x:c>
      <x:c r="C1800" t="str">
        <x:v>Maalik Duffus</x:v>
      </x:c>
      <x:c r="D1800" t="str">
        <x:v>Permanent</x:v>
      </x:c>
      <x:c r="E1800" t="str">
        <x:v>Birmingham</x:v>
      </x:c>
      <x:c r="F1800" t="str">
        <x:v>Operative Porter</x:v>
      </x:c>
      <x:c r="G1800" t="str">
        <x:v>400082, 399971</x:v>
      </x:c>
      <x:c r="H1800" t="str">
        <x:v>Midland Heart; Midland Heart Limited</x:v>
      </x:c>
      <x:c r="I1800" s="22" t="n">
        <x:v>5</x:v>
      </x:c>
      <x:c r="J1800" t="str">
        <x:v>Worked — 2 records</x:v>
      </x:c>
      <x:c r="K1800" t="str">
        <x:v>Employee 103112; home branch Birmingham; assigned role Operative Porter | Deployment branch: Birmingham | Actual role: Operative Porter, Operative Skilled | Jobs: 400082, 399971 | Customers: Midland Heart; Midland Heart Limited | Actual hours: 5.0; source records: 2</x:v>
      </x:c>
      <x:c r="L1800" t="str">
        <x:v>Include</x:v>
      </x:c>
      <x:c r="M1800"/>
      <x:c r="N1800"/>
    </x:row>
    <x:row r="1801">
      <x:c r="A1801" t="str">
        <x:v>Maalik Duffus|2026-02-09</x:v>
      </x:c>
      <x:c r="B1801" s="888" t="n">
        <x:v>46062</x:v>
      </x:c>
      <x:c r="C1801" t="str">
        <x:v>Maalik Duffus</x:v>
      </x:c>
      <x:c r="D1801" t="str">
        <x:v>Permanent</x:v>
      </x:c>
      <x:c r="E1801" t="str">
        <x:v>Birmingham</x:v>
      </x:c>
      <x:c r="F1801" t="str">
        <x:v>Operative Porter</x:v>
      </x:c>
      <x:c r="G1801" t="str">
        <x:v>394768</x:v>
      </x:c>
      <x:c r="H1801" t="str">
        <x:v>EMCOR UK - UKHSA</x:v>
      </x:c>
      <x:c r="I1801" s="22" t="n">
        <x:v>9</x:v>
      </x:c>
      <x:c r="J1801" t="str">
        <x:v>Worked</x:v>
      </x:c>
      <x:c r="K1801" t="str">
        <x:v>Employee 103112; home branch Birmingham; assigned role Operative Porter | Deployment branch: Birmingham | Actual role: Operative Skilled | Jobs: 394768 | Customers: EMCOR UK - UKHSA | Actual hours: 9.0; source records: 1</x:v>
      </x:c>
      <x:c r="L1801" t="str">
        <x:v>Include</x:v>
      </x:c>
      <x:c r="M1801"/>
      <x:c r="N1801"/>
    </x:row>
    <x:row r="1802">
      <x:c r="A1802" t="str">
        <x:v>Maalik Duffus|2026-02-10</x:v>
      </x:c>
      <x:c r="B1802" s="888" t="n">
        <x:v>46063</x:v>
      </x:c>
      <x:c r="C1802" t="str">
        <x:v>Maalik Duffus</x:v>
      </x:c>
      <x:c r="D1802" t="str">
        <x:v>Permanent</x:v>
      </x:c>
      <x:c r="E1802" t="str">
        <x:v>Birmingham</x:v>
      </x:c>
      <x:c r="F1802" t="str">
        <x:v>Operative Porter</x:v>
      </x:c>
      <x:c r="G1802" t="str">
        <x:v>394768</x:v>
      </x:c>
      <x:c r="H1802" t="str">
        <x:v>EMCOR UK - UKHSA</x:v>
      </x:c>
      <x:c r="I1802" s="22" t="n">
        <x:v>9</x:v>
      </x:c>
      <x:c r="J1802" t="str">
        <x:v>Worked</x:v>
      </x:c>
      <x:c r="K1802" t="str">
        <x:v>Employee 103112; home branch Birmingham; assigned role Operative Porter | Deployment branch: Birmingham | Actual role: Operative Porter | Jobs: 394768 | Customers: EMCOR UK - UKHSA | Actual hours: 9.0; source records: 1</x:v>
      </x:c>
      <x:c r="L1802" t="str">
        <x:v>Include</x:v>
      </x:c>
      <x:c r="M1802"/>
      <x:c r="N1802"/>
    </x:row>
    <x:row r="1803">
      <x:c r="A1803" t="str">
        <x:v>Maalik Duffus|2026-02-11</x:v>
      </x:c>
      <x:c r="B1803" s="888" t="n">
        <x:v>46064</x:v>
      </x:c>
      <x:c r="C1803" t="str">
        <x:v>Maalik Duffus</x:v>
      </x:c>
      <x:c r="D1803" t="str">
        <x:v>Permanent</x:v>
      </x:c>
      <x:c r="E1803" t="str">
        <x:v>Birmingham</x:v>
      </x:c>
      <x:c r="F1803" t="str">
        <x:v>Operative Porter</x:v>
      </x:c>
      <x:c r="G1803" t="str">
        <x:v>394543</x:v>
      </x:c>
      <x:c r="H1803" t="str">
        <x:v>EMCOR UK -  DHSC/NHS</x:v>
      </x:c>
      <x:c r="I1803" s="22" t="n">
        <x:v>7.5</x:v>
      </x:c>
      <x:c r="J1803" t="str">
        <x:v>Worked</x:v>
      </x:c>
      <x:c r="K1803" t="str">
        <x:v>Employee 103112; home branch Birmingham; assigned role Operative Porter | Deployment branch: Birmingham | Actual role: Operative Porter | Jobs: 394543 | Customers: EMCOR UK -  DHSC/NHS | Actual hours: 7.5; source records: 1</x:v>
      </x:c>
      <x:c r="L1803" t="str">
        <x:v>Include</x:v>
      </x:c>
      <x:c r="M1803"/>
      <x:c r="N1803"/>
    </x:row>
    <x:row r="1804">
      <x:c r="A1804" t="str">
        <x:v>Maalik Duffus|2026-02-12</x:v>
      </x:c>
      <x:c r="B1804" s="888" t="n">
        <x:v>46065</x:v>
      </x:c>
      <x:c r="C1804" t="str">
        <x:v>Maalik Duffus</x:v>
      </x:c>
      <x:c r="D1804" t="str">
        <x:v>Permanent</x:v>
      </x:c>
      <x:c r="E1804" t="str">
        <x:v>Birmingham</x:v>
      </x:c>
      <x:c r="F1804" t="str">
        <x:v>Operative Porter</x:v>
      </x:c>
      <x:c r="G1804" t="str">
        <x:v>394543</x:v>
      </x:c>
      <x:c r="H1804" t="str">
        <x:v>EMCOR UK -  DHSC/NHS</x:v>
      </x:c>
      <x:c r="I1804" s="22" t="n">
        <x:v>8</x:v>
      </x:c>
      <x:c r="J1804" t="str">
        <x:v>Worked</x:v>
      </x:c>
      <x:c r="K1804" t="str">
        <x:v>Employee 103112; home branch Birmingham; assigned role Operative Porter | Deployment branch: Birmingham | Actual role: Operative Porter | Jobs: 394543 | Customers: EMCOR UK -  DHSC/NHS | Actual hours: 8.0; source records: 1</x:v>
      </x:c>
      <x:c r="L1804" t="str">
        <x:v>Include</x:v>
      </x:c>
      <x:c r="M1804"/>
      <x:c r="N1804"/>
    </x:row>
    <x:row r="1805">
      <x:c r="A1805" t="str">
        <x:v>Maalik Duffus|2026-02-13</x:v>
      </x:c>
      <x:c r="B1805" s="888" t="n">
        <x:v>46066</x:v>
      </x:c>
      <x:c r="C1805" t="str">
        <x:v>Maalik Duffus</x:v>
      </x:c>
      <x:c r="D1805" t="str">
        <x:v>Permanent</x:v>
      </x:c>
      <x:c r="E1805" t="str">
        <x:v>Birmingham</x:v>
      </x:c>
      <x:c r="F1805" t="str">
        <x:v>Operative Porter</x:v>
      </x:c>
      <x:c r="G1805" t="str">
        <x:v>398833, 386884S</x:v>
      </x:c>
      <x:c r="H1805" t="str">
        <x:v>Kirklees Council; Restore Harrow Green</x:v>
      </x:c>
      <x:c r="I1805" s="22" t="n">
        <x:v>28.84</x:v>
      </x:c>
      <x:c r="J1805" t="str">
        <x:v>Worked — 2 records</x:v>
      </x:c>
      <x:c r="K1805" t="str">
        <x:v>Employee 103112; home branch Birmingham; assigned role Operative Porter | Deployment branch: Birmingham, Leeds | Actual role: Operative Porter | Jobs: 398833, 386884S | Customers: Kirklees Council; Restore Harrow Green | Actual hours: 28.8; source records: 2</x:v>
      </x:c>
      <x:c r="L1805" t="str">
        <x:v>Include</x:v>
      </x:c>
      <x:c r="M1805"/>
      <x:c r="N1805"/>
    </x:row>
    <x:row r="1806">
      <x:c r="A1806" t="str">
        <x:v>Maalik Duffus|2026-02-17</x:v>
      </x:c>
      <x:c r="B1806" s="888" t="n">
        <x:v>46070</x:v>
      </x:c>
      <x:c r="C1806" t="str">
        <x:v>Maalik Duffus</x:v>
      </x:c>
      <x:c r="D1806" t="str">
        <x:v>Permanent</x:v>
      </x:c>
      <x:c r="E1806" t="str">
        <x:v>Birmingham</x:v>
      </x:c>
      <x:c r="F1806" t="str">
        <x:v>Operative Porter</x:v>
      </x:c>
      <x:c r="G1806" t="str">
        <x:v>397778</x:v>
      </x:c>
      <x:c r="H1806" t="str">
        <x:v>HMRC</x:v>
      </x:c>
      <x:c r="I1806" s="22" t="n">
        <x:v>8</x:v>
      </x:c>
      <x:c r="J1806" t="str">
        <x:v>Worked</x:v>
      </x:c>
      <x:c r="K1806" t="str">
        <x:v>Employee 103112; home branch Birmingham; assigned role Operative Porter | Deployment branch: Birmingham | Actual role: Operative Porter | Jobs: 397778 | Customers: HMRC | Actual hours: 8.0; source records: 1</x:v>
      </x:c>
      <x:c r="L1806" t="str">
        <x:v>Include</x:v>
      </x:c>
      <x:c r="M1806"/>
      <x:c r="N1806"/>
    </x:row>
    <x:row r="1807">
      <x:c r="A1807" t="str">
        <x:v>Maalik Duffus|2026-02-18</x:v>
      </x:c>
      <x:c r="B1807" s="888" t="n">
        <x:v>46071</x:v>
      </x:c>
      <x:c r="C1807" t="str">
        <x:v>Maalik Duffus</x:v>
      </x:c>
      <x:c r="D1807" t="str">
        <x:v>Permanent</x:v>
      </x:c>
      <x:c r="E1807" t="str">
        <x:v>Birmingham</x:v>
      </x:c>
      <x:c r="F1807" t="str">
        <x:v>Operative Porter</x:v>
      </x:c>
      <x:c r="G1807" t="str">
        <x:v>400216</x:v>
      </x:c>
      <x:c r="H1807" t="str">
        <x:v>Birmingham City Council</x:v>
      </x:c>
      <x:c r="I1807" s="22" t="n">
        <x:v>8.5</x:v>
      </x:c>
      <x:c r="J1807" t="str">
        <x:v>Worked</x:v>
      </x:c>
      <x:c r="K1807" t="str">
        <x:v>Employee 103112; home branch Birmingham; assigned role Operative Porter | Deployment branch: Birmingham | Actual role: Operative Skilled | Jobs: 400216 | Customers: Birmingham City Council | Actual hours: 8.5; source records: 1</x:v>
      </x:c>
      <x:c r="L1807" t="str">
        <x:v>Include</x:v>
      </x:c>
      <x:c r="M1807"/>
      <x:c r="N1807"/>
    </x:row>
    <x:row r="1808">
      <x:c r="A1808" t="str">
        <x:v>Maalik Duffus|2026-02-20</x:v>
      </x:c>
      <x:c r="B1808" s="888" t="n">
        <x:v>46073</x:v>
      </x:c>
      <x:c r="C1808" t="str">
        <x:v>Maalik Duffus</x:v>
      </x:c>
      <x:c r="D1808" t="str">
        <x:v>Permanent</x:v>
      </x:c>
      <x:c r="E1808" t="str">
        <x:v>Birmingham</x:v>
      </x:c>
      <x:c r="F1808" t="str">
        <x:v>Operative Porter</x:v>
      </x:c>
      <x:c r="G1808" t="str">
        <x:v>397205</x:v>
      </x:c>
      <x:c r="H1808" t="str">
        <x:v>Midland Heart</x:v>
      </x:c>
      <x:c r="I1808" s="22" t="n">
        <x:v>5.5</x:v>
      </x:c>
      <x:c r="J1808" t="str">
        <x:v>Worked</x:v>
      </x:c>
      <x:c r="K1808" t="str">
        <x:v>Employee 103112; home branch Birmingham; assigned role Operative Porter | Deployment branch: Birmingham | Actual role: Operative Porter | Jobs: 397205 | Customers: Midland Heart | Actual hours: 5.5; source records: 1</x:v>
      </x:c>
      <x:c r="L1808" t="str">
        <x:v>Include</x:v>
      </x:c>
      <x:c r="M1808"/>
      <x:c r="N1808"/>
    </x:row>
    <x:row r="1809">
      <x:c r="A1809" t="str">
        <x:v>Maalik Duffus|2026-02-23</x:v>
      </x:c>
      <x:c r="B1809" s="888" t="n">
        <x:v>46076</x:v>
      </x:c>
      <x:c r="C1809" t="str">
        <x:v>Maalik Duffus</x:v>
      </x:c>
      <x:c r="D1809" t="str">
        <x:v>Permanent</x:v>
      </x:c>
      <x:c r="E1809" t="str">
        <x:v>Birmingham</x:v>
      </x:c>
      <x:c r="F1809" t="str">
        <x:v>Operative Porter</x:v>
      </x:c>
      <x:c r="G1809" t="str">
        <x:v>400314, 400341</x:v>
      </x:c>
      <x:c r="H1809" t="str">
        <x:v>Midland Heart Limited</x:v>
      </x:c>
      <x:c r="I1809" s="22" t="n">
        <x:v>9.5</x:v>
      </x:c>
      <x:c r="J1809" t="str">
        <x:v>Worked — 2 records</x:v>
      </x:c>
      <x:c r="K1809" t="str">
        <x:v>Employee 103112; home branch Birmingham; assigned role Operative Porter | Deployment branch: Birmingham | Actual role: Operative Porter | Jobs: 400314, 400341 | Customers: Midland Heart Limited | Actual hours: 9.5; source records: 2</x:v>
      </x:c>
      <x:c r="L1809" t="str">
        <x:v>Include</x:v>
      </x:c>
      <x:c r="M1809"/>
      <x:c r="N1809"/>
    </x:row>
    <x:row r="1810">
      <x:c r="A1810" t="str">
        <x:v>Maalik Duffus|2026-02-24</x:v>
      </x:c>
      <x:c r="B1810" s="888" t="n">
        <x:v>46077</x:v>
      </x:c>
      <x:c r="C1810" t="str">
        <x:v>Maalik Duffus</x:v>
      </x:c>
      <x:c r="D1810" t="str">
        <x:v>Permanent</x:v>
      </x:c>
      <x:c r="E1810" t="str">
        <x:v>Birmingham</x:v>
      </x:c>
      <x:c r="F1810" t="str">
        <x:v>Operative Porter</x:v>
      </x:c>
      <x:c r="G1810" t="str">
        <x:v>399714</x:v>
      </x:c>
      <x:c r="H1810" t="str">
        <x:v>Derbyshire Constabulary</x:v>
      </x:c>
      <x:c r="I1810" s="22" t="n">
        <x:v>9</x:v>
      </x:c>
      <x:c r="J1810" t="str">
        <x:v>Worked</x:v>
      </x:c>
      <x:c r="K1810" t="str">
        <x:v>Employee 103112; home branch Birmingham; assigned role Operative Porter | Deployment branch: Birmingham | Actual role: Operative Porter | Jobs: 399714 | Customers: Derbyshire Constabulary | Actual hours: 9.0; source records: 1</x:v>
      </x:c>
      <x:c r="L1810" t="str">
        <x:v>Include</x:v>
      </x:c>
      <x:c r="M1810"/>
      <x:c r="N1810"/>
    </x:row>
    <x:row r="1811">
      <x:c r="A1811" t="str">
        <x:v>Maalik Duffus|2026-02-25</x:v>
      </x:c>
      <x:c r="B1811" s="888" t="n">
        <x:v>46078</x:v>
      </x:c>
      <x:c r="C1811" t="str">
        <x:v>Maalik Duffus</x:v>
      </x:c>
      <x:c r="D1811" t="str">
        <x:v>Permanent</x:v>
      </x:c>
      <x:c r="E1811" t="str">
        <x:v>Birmingham</x:v>
      </x:c>
      <x:c r="F1811" t="str">
        <x:v>Operative Porter</x:v>
      </x:c>
      <x:c r="G1811" t="str">
        <x:v>399506</x:v>
      </x:c>
      <x:c r="H1811" t="str">
        <x:v>HSBC - Storage 2026</x:v>
      </x:c>
      <x:c r="I1811" s="22" t="n">
        <x:v>1.5</x:v>
      </x:c>
      <x:c r="J1811" t="str">
        <x:v>Worked</x:v>
      </x:c>
      <x:c r="K1811" t="str">
        <x:v>Employee 103112; home branch Birmingham; assigned role Operative Porter | Deployment branch: Birmingham | Actual role: Operative Porter | Jobs: 399506 | Customers: HSBC - Storage 2026 | Actual hours: 1.5; source records: 1</x:v>
      </x:c>
      <x:c r="L1811" t="str">
        <x:v>Include</x:v>
      </x:c>
      <x:c r="M1811"/>
      <x:c r="N1811"/>
    </x:row>
    <x:row r="1812">
      <x:c r="A1812" t="str">
        <x:v>Maalik Duffus|2026-02-26</x:v>
      </x:c>
      <x:c r="B1812" s="888" t="n">
        <x:v>46079</x:v>
      </x:c>
      <x:c r="C1812" t="str">
        <x:v>Maalik Duffus</x:v>
      </x:c>
      <x:c r="D1812" t="str">
        <x:v>Permanent</x:v>
      </x:c>
      <x:c r="E1812" t="str">
        <x:v>Birmingham</x:v>
      </x:c>
      <x:c r="F1812" t="str">
        <x:v>Operative Porter</x:v>
      </x:c>
      <x:c r="G1812" t="str">
        <x:v>399506</x:v>
      </x:c>
      <x:c r="H1812" t="str">
        <x:v>HSBC - Storage 2026</x:v>
      </x:c>
      <x:c r="I1812" s="22" t="n">
        <x:v>6.5</x:v>
      </x:c>
      <x:c r="J1812" t="str">
        <x:v>Worked</x:v>
      </x:c>
      <x:c r="K1812" t="str">
        <x:v>Employee 103112; home branch Birmingham; assigned role Operative Porter | Deployment branch: Birmingham | Actual role: Operative Porter | Jobs: 399506 | Customers: HSBC - Storage 2026 | Actual hours: 6.5; source records: 1</x:v>
      </x:c>
      <x:c r="L1812" t="str">
        <x:v>Include</x:v>
      </x:c>
      <x:c r="M1812"/>
      <x:c r="N1812"/>
    </x:row>
    <x:row r="1813">
      <x:c r="A1813" t="str">
        <x:v>Maalik Duffus|2026-02-27</x:v>
      </x:c>
      <x:c r="B1813" s="888" t="n">
        <x:v>46080</x:v>
      </x:c>
      <x:c r="C1813" t="str">
        <x:v>Maalik Duffus</x:v>
      </x:c>
      <x:c r="D1813" t="str">
        <x:v>Permanent</x:v>
      </x:c>
      <x:c r="E1813" t="str">
        <x:v>Birmingham</x:v>
      </x:c>
      <x:c r="F1813" t="str">
        <x:v>Operative Porter</x:v>
      </x:c>
      <x:c r="G1813"/>
      <x:c r="H1813"/>
      <x:c r="I1813" s="22" t="n">
        <x:v>0</x:v>
      </x:c>
      <x:c r="J1813" t="str">
        <x:v>Annual leave</x:v>
      </x:c>
      <x:c r="K1813" t="str">
        <x:v>Employee 103112; home branch Birmingham; assigned role Operative Porter | Leave: Annual Leave (Hours) | Leave calendar basis: Variable-pattern period</x:v>
      </x:c>
      <x:c r="L1813" t="str">
        <x:v>Include</x:v>
      </x:c>
      <x:c r="M1813"/>
      <x:c r="N1813"/>
    </x:row>
    <x:row r="1814">
      <x:c r="A1814" t="str">
        <x:v>Matthew Spinks|2026-02-02</x:v>
      </x:c>
      <x:c r="B1814" s="888" t="n">
        <x:v>46055</x:v>
      </x:c>
      <x:c r="C1814" t="str">
        <x:v>Matthew Spinks</x:v>
      </x:c>
      <x:c r="D1814" t="str">
        <x:v>Permanent</x:v>
      </x:c>
      <x:c r="E1814" t="str">
        <x:v>Cambridge</x:v>
      </x:c>
      <x:c r="F1814" t="str">
        <x:v>Operative Driver</x:v>
      </x:c>
      <x:c r="G1814" t="str">
        <x:v>399610</x:v>
      </x:c>
      <x:c r="H1814" t="str">
        <x:v>Haier (UCL)</x:v>
      </x:c>
      <x:c r="I1814" s="22" t="n">
        <x:v>9.5</x:v>
      </x:c>
      <x:c r="J1814" t="str">
        <x:v>Worked</x:v>
      </x:c>
      <x:c r="K1814" t="str">
        <x:v>Employee 2652; home branch Cambridge; assigned role Operative Driver | Deployment branch: Cambridge | Actual role: Operative Driver | Jobs: 399610 | Customers: Haier (UCL) | Actual hours: 9.5; source records: 1</x:v>
      </x:c>
      <x:c r="L1814" t="str">
        <x:v>Include</x:v>
      </x:c>
      <x:c r="M1814"/>
      <x:c r="N1814"/>
    </x:row>
    <x:row r="1815">
      <x:c r="A1815" t="str">
        <x:v>Matthew Spinks|2026-02-09</x:v>
      </x:c>
      <x:c r="B1815" s="888" t="n">
        <x:v>46062</x:v>
      </x:c>
      <x:c r="C1815" t="str">
        <x:v>Matthew Spinks</x:v>
      </x:c>
      <x:c r="D1815" t="str">
        <x:v>Permanent</x:v>
      </x:c>
      <x:c r="E1815" t="str">
        <x:v>Cambridge</x:v>
      </x:c>
      <x:c r="F1815" t="str">
        <x:v>Operative Driver</x:v>
      </x:c>
      <x:c r="G1815" t="str">
        <x:v>399379A</x:v>
      </x:c>
      <x:c r="H1815" t="str">
        <x:v>Restore Harrow Green Oxford  M/W use only</x:v>
      </x:c>
      <x:c r="I1815" s="22" t="n">
        <x:v>11</x:v>
      </x:c>
      <x:c r="J1815" t="str">
        <x:v>Worked</x:v>
      </x:c>
      <x:c r="K1815" t="str">
        <x:v>Employee 2652; home branch Cambridge; assigned role Operative Driver | Deployment branch: Oxford | Actual role: Operative Driver | Jobs: 399379A | Customers: Restore Harrow Green Oxford  M/W use only | Actual hours: 11.0; source records: 1</x:v>
      </x:c>
      <x:c r="L1815" t="str">
        <x:v>Include</x:v>
      </x:c>
      <x:c r="M1815"/>
      <x:c r="N1815"/>
    </x:row>
    <x:row r="1816">
      <x:c r="A1816" t="str">
        <x:v>Matthew Spinks|2026-02-10</x:v>
      </x:c>
      <x:c r="B1816" s="888" t="n">
        <x:v>46063</x:v>
      </x:c>
      <x:c r="C1816" t="str">
        <x:v>Matthew Spinks</x:v>
      </x:c>
      <x:c r="D1816" t="str">
        <x:v>Permanent</x:v>
      </x:c>
      <x:c r="E1816" t="str">
        <x:v>Cambridge</x:v>
      </x:c>
      <x:c r="F1816" t="str">
        <x:v>Operative Driver</x:v>
      </x:c>
      <x:c r="G1816" t="str">
        <x:v>399379A</x:v>
      </x:c>
      <x:c r="H1816" t="str">
        <x:v>Restore Harrow Green Oxford  M/W use only</x:v>
      </x:c>
      <x:c r="I1816" s="22" t="n">
        <x:v>9</x:v>
      </x:c>
      <x:c r="J1816" t="str">
        <x:v>Worked</x:v>
      </x:c>
      <x:c r="K1816" t="str">
        <x:v>Employee 2652; home branch Cambridge; assigned role Operative Driver | Deployment branch: Oxford | Actual role: Operative Driver | Jobs: 399379A | Customers: Restore Harrow Green Oxford  M/W use only | Actual hours: 9.0; source records: 1</x:v>
      </x:c>
      <x:c r="L1816" t="str">
        <x:v>Include</x:v>
      </x:c>
      <x:c r="M1816"/>
      <x:c r="N1816"/>
    </x:row>
    <x:row r="1817">
      <x:c r="A1817" t="str">
        <x:v>Matthew Spinks|2026-02-11</x:v>
      </x:c>
      <x:c r="B1817" s="888" t="n">
        <x:v>46064</x:v>
      </x:c>
      <x:c r="C1817" t="str">
        <x:v>Matthew Spinks</x:v>
      </x:c>
      <x:c r="D1817" t="str">
        <x:v>Permanent</x:v>
      </x:c>
      <x:c r="E1817" t="str">
        <x:v>Cambridge</x:v>
      </x:c>
      <x:c r="F1817" t="str">
        <x:v>Operative Driver</x:v>
      </x:c>
      <x:c r="G1817" t="str">
        <x:v>399379A</x:v>
      </x:c>
      <x:c r="H1817" t="str">
        <x:v>Restore Harrow Green Oxford  M/W use only</x:v>
      </x:c>
      <x:c r="I1817" s="22" t="n">
        <x:v>9</x:v>
      </x:c>
      <x:c r="J1817" t="str">
        <x:v>Worked</x:v>
      </x:c>
      <x:c r="K1817" t="str">
        <x:v>Employee 2652; home branch Cambridge; assigned role Operative Driver | Deployment branch: Oxford | Actual role: Operative Driver | Jobs: 399379A | Customers: Restore Harrow Green Oxford  M/W use only | Actual hours: 9.0; source records: 1</x:v>
      </x:c>
      <x:c r="L1817" t="str">
        <x:v>Include</x:v>
      </x:c>
      <x:c r="M1817"/>
      <x:c r="N1817"/>
    </x:row>
    <x:row r="1818">
      <x:c r="A1818" t="str">
        <x:v>Matthew Spinks|2026-02-12</x:v>
      </x:c>
      <x:c r="B1818" s="888" t="n">
        <x:v>46065</x:v>
      </x:c>
      <x:c r="C1818" t="str">
        <x:v>Matthew Spinks</x:v>
      </x:c>
      <x:c r="D1818" t="str">
        <x:v>Permanent</x:v>
      </x:c>
      <x:c r="E1818" t="str">
        <x:v>Cambridge</x:v>
      </x:c>
      <x:c r="F1818" t="str">
        <x:v>Operative Driver</x:v>
      </x:c>
      <x:c r="G1818" t="str">
        <x:v>399016, 399379A</x:v>
      </x:c>
      <x:c r="H1818" t="str">
        <x:v>Esco Life Sciences (Ellison Institute of Technology); Restore Harrow Green Oxford  M/W use only</x:v>
      </x:c>
      <x:c r="I1818" s="22" t="n">
        <x:v>19</x:v>
      </x:c>
      <x:c r="J1818" t="str">
        <x:v>Worked — 2 records</x:v>
      </x:c>
      <x:c r="K1818" t="str">
        <x:v>Employee 2652; home branch Cambridge; assigned role Operative Driver | Deployment branch: Cambridge, Oxford | Actual role: Operative Driver | Jobs: 399016, 399379A | Customers: Esco Life Sciences (Ellison Institute of Technology); Restore Harrow Green Oxford  M/W use only | Actual hours: 19.0; source records: 2</x:v>
      </x:c>
      <x:c r="L1818" t="str">
        <x:v>Include</x:v>
      </x:c>
      <x:c r="M1818"/>
      <x:c r="N1818"/>
    </x:row>
    <x:row r="1819">
      <x:c r="A1819" t="str">
        <x:v>Matthew Spinks|2026-02-16</x:v>
      </x:c>
      <x:c r="B1819" s="888" t="n">
        <x:v>46069</x:v>
      </x:c>
      <x:c r="C1819" t="str">
        <x:v>Matthew Spinks</x:v>
      </x:c>
      <x:c r="D1819" t="str">
        <x:v>Permanent</x:v>
      </x:c>
      <x:c r="E1819" t="str">
        <x:v>Cambridge</x:v>
      </x:c>
      <x:c r="F1819" t="str">
        <x:v>Operative Driver</x:v>
      </x:c>
      <x:c r="G1819"/>
      <x:c r="H1819"/>
      <x:c r="I1819" s="22" t="n">
        <x:v>0</x:v>
      </x:c>
      <x:c r="J1819" t="str">
        <x:v>Annual leave</x:v>
      </x:c>
      <x:c r="K1819" t="str">
        <x:v>Employee 2652; home branch Cambridge; assigned role Operative Driver | Leave: Annual Leave (Hours) | Leave calendar basis: Variable-pattern period</x:v>
      </x:c>
      <x:c r="L1819" t="str">
        <x:v>Include</x:v>
      </x:c>
      <x:c r="M1819"/>
      <x:c r="N1819"/>
    </x:row>
    <x:row r="1820">
      <x:c r="A1820" t="str">
        <x:v>Matthew Spinks|2026-02-17</x:v>
      </x:c>
      <x:c r="B1820" s="888" t="n">
        <x:v>46070</x:v>
      </x:c>
      <x:c r="C1820" t="str">
        <x:v>Matthew Spinks</x:v>
      </x:c>
      <x:c r="D1820" t="str">
        <x:v>Permanent</x:v>
      </x:c>
      <x:c r="E1820" t="str">
        <x:v>Cambridge</x:v>
      </x:c>
      <x:c r="F1820" t="str">
        <x:v>Operative Driver</x:v>
      </x:c>
      <x:c r="G1820"/>
      <x:c r="H1820"/>
      <x:c r="I1820" s="22" t="n">
        <x:v>0</x:v>
      </x:c>
      <x:c r="J1820" t="str">
        <x:v>Annual leave</x:v>
      </x:c>
      <x:c r="K1820" t="str">
        <x:v>Employee 2652; home branch Cambridge; assigned role Operative Driver | Leave: Annual Leave (Hours) | Leave calendar basis: Variable-pattern period</x:v>
      </x:c>
      <x:c r="L1820" t="str">
        <x:v>Include</x:v>
      </x:c>
      <x:c r="M1820"/>
      <x:c r="N1820"/>
    </x:row>
    <x:row r="1821">
      <x:c r="A1821" t="str">
        <x:v>Matthew Spinks|2026-02-18</x:v>
      </x:c>
      <x:c r="B1821" s="888" t="n">
        <x:v>46071</x:v>
      </x:c>
      <x:c r="C1821" t="str">
        <x:v>Matthew Spinks</x:v>
      </x:c>
      <x:c r="D1821" t="str">
        <x:v>Permanent</x:v>
      </x:c>
      <x:c r="E1821" t="str">
        <x:v>Cambridge</x:v>
      </x:c>
      <x:c r="F1821" t="str">
        <x:v>Operative Driver</x:v>
      </x:c>
      <x:c r="G1821"/>
      <x:c r="H1821"/>
      <x:c r="I1821" s="22" t="n">
        <x:v>0</x:v>
      </x:c>
      <x:c r="J1821" t="str">
        <x:v>Annual leave</x:v>
      </x:c>
      <x:c r="K1821" t="str">
        <x:v>Employee 2652; home branch Cambridge; assigned role Operative Driver | Leave: Annual Leave (Hours) | Leave calendar basis: Variable-pattern period</x:v>
      </x:c>
      <x:c r="L1821" t="str">
        <x:v>Include</x:v>
      </x:c>
      <x:c r="M1821"/>
      <x:c r="N1821"/>
    </x:row>
    <x:row r="1822">
      <x:c r="A1822" t="str">
        <x:v>Matthew Spinks|2026-02-19</x:v>
      </x:c>
      <x:c r="B1822" s="888" t="n">
        <x:v>46072</x:v>
      </x:c>
      <x:c r="C1822" t="str">
        <x:v>Matthew Spinks</x:v>
      </x:c>
      <x:c r="D1822" t="str">
        <x:v>Permanent</x:v>
      </x:c>
      <x:c r="E1822" t="str">
        <x:v>Cambridge</x:v>
      </x:c>
      <x:c r="F1822" t="str">
        <x:v>Operative Driver</x:v>
      </x:c>
      <x:c r="G1822"/>
      <x:c r="H1822"/>
      <x:c r="I1822" s="22" t="n">
        <x:v>0</x:v>
      </x:c>
      <x:c r="J1822" t="str">
        <x:v>Annual leave</x:v>
      </x:c>
      <x:c r="K1822" t="str">
        <x:v>Employee 2652; home branch Cambridge; assigned role Operative Driver | Leave: Annual Leave (Hours) | Leave calendar basis: Variable-pattern period</x:v>
      </x:c>
      <x:c r="L1822" t="str">
        <x:v>Include</x:v>
      </x:c>
      <x:c r="M1822"/>
      <x:c r="N1822"/>
    </x:row>
    <x:row r="1823">
      <x:c r="A1823" t="str">
        <x:v>Matthew Spinks|2026-02-20</x:v>
      </x:c>
      <x:c r="B1823" s="888" t="n">
        <x:v>46073</x:v>
      </x:c>
      <x:c r="C1823" t="str">
        <x:v>Matthew Spinks</x:v>
      </x:c>
      <x:c r="D1823" t="str">
        <x:v>Permanent</x:v>
      </x:c>
      <x:c r="E1823" t="str">
        <x:v>Cambridge</x:v>
      </x:c>
      <x:c r="F1823" t="str">
        <x:v>Operative Driver</x:v>
      </x:c>
      <x:c r="G1823"/>
      <x:c r="H1823"/>
      <x:c r="I1823" s="22" t="n">
        <x:v>0</x:v>
      </x:c>
      <x:c r="J1823" t="str">
        <x:v>Annual leave</x:v>
      </x:c>
      <x:c r="K1823" t="str">
        <x:v>Employee 2652; home branch Cambridge; assigned role Operative Driver | Leave: Annual Leave (Hours) | Leave calendar basis: Variable-pattern period</x:v>
      </x:c>
      <x:c r="L1823" t="str">
        <x:v>Include</x:v>
      </x:c>
      <x:c r="M1823"/>
      <x:c r="N1823"/>
    </x:row>
    <x:row r="1824">
      <x:c r="A1824" t="str">
        <x:v>Matthew Spinks|2026-02-23</x:v>
      </x:c>
      <x:c r="B1824" s="888" t="n">
        <x:v>46076</x:v>
      </x:c>
      <x:c r="C1824" t="str">
        <x:v>Matthew Spinks</x:v>
      </x:c>
      <x:c r="D1824" t="str">
        <x:v>Permanent</x:v>
      </x:c>
      <x:c r="E1824" t="str">
        <x:v>Cambridge</x:v>
      </x:c>
      <x:c r="F1824" t="str">
        <x:v>Operative Driver</x:v>
      </x:c>
      <x:c r="G1824" t="str">
        <x:v>398895</x:v>
      </x:c>
      <x:c r="H1824" t="str">
        <x:v>Barbican Logistics</x:v>
      </x:c>
      <x:c r="I1824" s="22" t="n">
        <x:v>16.98</x:v>
      </x:c>
      <x:c r="J1824" t="str">
        <x:v>Worked</x:v>
      </x:c>
      <x:c r="K1824" t="str">
        <x:v>Employee 2652; home branch Cambridge; assigned role Operative Driver | Deployment branch: Cambridge | Actual role: Operative Driver | Jobs: 398895 | Customers: Barbican Logistics | Actual hours: 17.0; source records: 1</x:v>
      </x:c>
      <x:c r="L1824" t="str">
        <x:v>Include</x:v>
      </x:c>
      <x:c r="M1824"/>
      <x:c r="N1824"/>
    </x:row>
    <x:row r="1825">
      <x:c r="A1825" t="str">
        <x:v>Matthew Spinks|2026-02-24</x:v>
      </x:c>
      <x:c r="B1825" s="888" t="n">
        <x:v>46077</x:v>
      </x:c>
      <x:c r="C1825" t="str">
        <x:v>Matthew Spinks</x:v>
      </x:c>
      <x:c r="D1825" t="str">
        <x:v>Permanent</x:v>
      </x:c>
      <x:c r="E1825" t="str">
        <x:v>Cambridge</x:v>
      </x:c>
      <x:c r="F1825" t="str">
        <x:v>Operative Driver</x:v>
      </x:c>
      <x:c r="G1825" t="str">
        <x:v>398895</x:v>
      </x:c>
      <x:c r="H1825" t="str">
        <x:v>Barbican Logistics</x:v>
      </x:c>
      <x:c r="I1825" s="22" t="n">
        <x:v>12</x:v>
      </x:c>
      <x:c r="J1825" t="str">
        <x:v>Worked</x:v>
      </x:c>
      <x:c r="K1825" t="str">
        <x:v>Employee 2652; home branch Cambridge; assigned role Operative Driver | Deployment branch: Cambridge | Actual role: Operative Driver | Jobs: 398895 | Customers: Barbican Logistics | Actual hours: 12.0; source records: 1</x:v>
      </x:c>
      <x:c r="L1825" t="str">
        <x:v>Include</x:v>
      </x:c>
      <x:c r="M1825"/>
      <x:c r="N1825"/>
    </x:row>
    <x:row r="1826">
      <x:c r="A1826" t="str">
        <x:v>Matthew Spinks|2026-02-25</x:v>
      </x:c>
      <x:c r="B1826" s="888" t="n">
        <x:v>46078</x:v>
      </x:c>
      <x:c r="C1826" t="str">
        <x:v>Matthew Spinks</x:v>
      </x:c>
      <x:c r="D1826" t="str">
        <x:v>Permanent</x:v>
      </x:c>
      <x:c r="E1826" t="str">
        <x:v>Cambridge</x:v>
      </x:c>
      <x:c r="F1826" t="str">
        <x:v>Operative Driver</x:v>
      </x:c>
      <x:c r="G1826" t="str">
        <x:v>398895</x:v>
      </x:c>
      <x:c r="H1826" t="str">
        <x:v>Barbican Logistics</x:v>
      </x:c>
      <x:c r="I1826" s="22" t="n">
        <x:v>12</x:v>
      </x:c>
      <x:c r="J1826" t="str">
        <x:v>Worked</x:v>
      </x:c>
      <x:c r="K1826" t="str">
        <x:v>Employee 2652; home branch Cambridge; assigned role Operative Driver | Deployment branch: Cambridge | Actual role: Operative Driver | Jobs: 398895 | Customers: Barbican Logistics | Actual hours: 12.0; source records: 1</x:v>
      </x:c>
      <x:c r="L1826" t="str">
        <x:v>Include</x:v>
      </x:c>
      <x:c r="M1826"/>
      <x:c r="N1826"/>
    </x:row>
    <x:row r="1827">
      <x:c r="A1827" t="str">
        <x:v>Mel Holland (B EV)|2026-02-01</x:v>
      </x:c>
      <x:c r="B1827" s="888" t="n">
        <x:v>46054</x:v>
      </x:c>
      <x:c r="C1827" t="str">
        <x:v>Mel Holland (B EV)</x:v>
      </x:c>
      <x:c r="D1827" t="str">
        <x:v>Permanent</x:v>
      </x:c>
      <x:c r="E1827" t="str">
        <x:v>Thurrock</x:v>
      </x:c>
      <x:c r="F1827" t="str">
        <x:v>Operative Porter</x:v>
      </x:c>
      <x:c r="G1827" t="str">
        <x:v>399938</x:v>
      </x:c>
      <x:c r="H1827" t="str">
        <x:v>Bank Of America</x:v>
      </x:c>
      <x:c r="I1827" s="22" t="n">
        <x:v>8.5</x:v>
      </x:c>
      <x:c r="J1827" t="str">
        <x:v>Worked</x:v>
      </x:c>
      <x:c r="K1827" t="str">
        <x:v>Employee 1765; home branch Thurrock; assigned role Operative Porter | Deployment branch: Thurrock | Actual role: Operative Skilled | Jobs: 399938 | Customers: Bank Of America | Actual hours: 8.5; source records: 1</x:v>
      </x:c>
      <x:c r="L1827" t="str">
        <x:v>Include</x:v>
      </x:c>
      <x:c r="M1827"/>
      <x:c r="N1827"/>
    </x:row>
    <x:row r="1828">
      <x:c r="A1828" t="str">
        <x:v>Mel Holland (B EV)|2026-02-02</x:v>
      </x:c>
      <x:c r="B1828" s="888" t="n">
        <x:v>46055</x:v>
      </x:c>
      <x:c r="C1828" t="str">
        <x:v>Mel Holland (B EV)</x:v>
      </x:c>
      <x:c r="D1828" t="str">
        <x:v>Permanent</x:v>
      </x:c>
      <x:c r="E1828" t="str">
        <x:v>Thurrock</x:v>
      </x:c>
      <x:c r="F1828" t="str">
        <x:v>Operative Porter</x:v>
      </x:c>
      <x:c r="G1828" t="str">
        <x:v>399938, 399963</x:v>
      </x:c>
      <x:c r="H1828" t="str">
        <x:v>Bank Of America; HSBC/JLL</x:v>
      </x:c>
      <x:c r="I1828" s="22" t="n">
        <x:v>17</x:v>
      </x:c>
      <x:c r="J1828" t="str">
        <x:v>Worked — 2 records</x:v>
      </x:c>
      <x:c r="K1828" t="str">
        <x:v>Employee 1765; home branch Thurrock; assigned role Operative Porter | Deployment branch: Thurrock | Actual role: Operative Porter, Operative Skilled | Jobs: 399938, 399963 | Customers: Bank Of America; HSBC/JLL | Actual hours: 17.0; source records: 2</x:v>
      </x:c>
      <x:c r="L1828" t="str">
        <x:v>Include</x:v>
      </x:c>
      <x:c r="M1828"/>
      <x:c r="N1828"/>
    </x:row>
    <x:row r="1829">
      <x:c r="A1829" t="str">
        <x:v>Mel Holland (B EV)|2026-02-03</x:v>
      </x:c>
      <x:c r="B1829" s="888" t="n">
        <x:v>46056</x:v>
      </x:c>
      <x:c r="C1829" t="str">
        <x:v>Mel Holland (B EV)</x:v>
      </x:c>
      <x:c r="D1829" t="str">
        <x:v>Permanent</x:v>
      </x:c>
      <x:c r="E1829" t="str">
        <x:v>Thurrock</x:v>
      </x:c>
      <x:c r="F1829" t="str">
        <x:v>Operative Porter</x:v>
      </x:c>
      <x:c r="G1829" t="str">
        <x:v>399963</x:v>
      </x:c>
      <x:c r="H1829" t="str">
        <x:v>HSBC/JLL</x:v>
      </x:c>
      <x:c r="I1829" s="22" t="n">
        <x:v>17</x:v>
      </x:c>
      <x:c r="J1829" t="str">
        <x:v>Worked — 2 records</x:v>
      </x:c>
      <x:c r="K1829" t="str">
        <x:v>Employee 1765; home branch Thurrock; assigned role Operative Porter | Deployment branch: Thurrock | Actual role: Operative Porter, Operative Skilled | Jobs: 399963 | Customers: HSBC/JLL | Actual hours: 17.0; source records: 2</x:v>
      </x:c>
      <x:c r="L1829" t="str">
        <x:v>Include</x:v>
      </x:c>
      <x:c r="M1829"/>
      <x:c r="N1829"/>
    </x:row>
    <x:row r="1830">
      <x:c r="A1830" t="str">
        <x:v>Mel Holland (B EV)|2026-02-04</x:v>
      </x:c>
      <x:c r="B1830" s="888" t="n">
        <x:v>46057</x:v>
      </x:c>
      <x:c r="C1830" t="str">
        <x:v>Mel Holland (B EV)</x:v>
      </x:c>
      <x:c r="D1830" t="str">
        <x:v>Permanent</x:v>
      </x:c>
      <x:c r="E1830" t="str">
        <x:v>Thurrock</x:v>
      </x:c>
      <x:c r="F1830" t="str">
        <x:v>Operative Porter</x:v>
      </x:c>
      <x:c r="G1830" t="str">
        <x:v>399963</x:v>
      </x:c>
      <x:c r="H1830" t="str">
        <x:v>HSBC/JLL</x:v>
      </x:c>
      <x:c r="I1830" s="22" t="n">
        <x:v>17</x:v>
      </x:c>
      <x:c r="J1830" t="str">
        <x:v>Worked — 2 records</x:v>
      </x:c>
      <x:c r="K1830" t="str">
        <x:v>Employee 1765; home branch Thurrock; assigned role Operative Porter | Deployment branch: Thurrock | Actual role: Operative Porter, Operative Skilled | Jobs: 399963 | Customers: HSBC/JLL | Actual hours: 17.0; source records: 2</x:v>
      </x:c>
      <x:c r="L1830" t="str">
        <x:v>Include</x:v>
      </x:c>
      <x:c r="M1830"/>
      <x:c r="N1830"/>
    </x:row>
    <x:row r="1831">
      <x:c r="A1831" t="str">
        <x:v>Mel Holland (B EV)|2026-02-05</x:v>
      </x:c>
      <x:c r="B1831" s="888" t="n">
        <x:v>46058</x:v>
      </x:c>
      <x:c r="C1831" t="str">
        <x:v>Mel Holland (B EV)</x:v>
      </x:c>
      <x:c r="D1831" t="str">
        <x:v>Permanent</x:v>
      </x:c>
      <x:c r="E1831" t="str">
        <x:v>Thurrock</x:v>
      </x:c>
      <x:c r="F1831" t="str">
        <x:v>Operative Porter</x:v>
      </x:c>
      <x:c r="G1831" t="str">
        <x:v>397038</x:v>
      </x:c>
      <x:c r="H1831" t="str">
        <x:v>Sarah During</x:v>
      </x:c>
      <x:c r="I1831" s="22" t="n">
        <x:v>3.5</x:v>
      </x:c>
      <x:c r="J1831" t="str">
        <x:v>Worked</x:v>
      </x:c>
      <x:c r="K1831" t="str">
        <x:v>Employee 1765; home branch Thurrock; assigned role Operative Porter | Deployment branch: Thurrock | Actual role: Operative Skilled | Jobs: 397038 | Customers: Sarah During | Actual hours: 3.5; source records: 1</x:v>
      </x:c>
      <x:c r="L1831" t="str">
        <x:v>Include</x:v>
      </x:c>
      <x:c r="M1831"/>
      <x:c r="N1831"/>
    </x:row>
    <x:row r="1832">
      <x:c r="A1832" t="str">
        <x:v>Mel Holland (B EV)|2026-02-06</x:v>
      </x:c>
      <x:c r="B1832" s="888" t="n">
        <x:v>46059</x:v>
      </x:c>
      <x:c r="C1832" t="str">
        <x:v>Mel Holland (B EV)</x:v>
      </x:c>
      <x:c r="D1832" t="str">
        <x:v>Permanent</x:v>
      </x:c>
      <x:c r="E1832" t="str">
        <x:v>Thurrock</x:v>
      </x:c>
      <x:c r="F1832" t="str">
        <x:v>Operative Porter</x:v>
      </x:c>
      <x:c r="G1832" t="str">
        <x:v>400134, 396896</x:v>
      </x:c>
      <x:c r="H1832" t="str">
        <x:v>Bank Of America; Ferrel/Derrol</x:v>
      </x:c>
      <x:c r="I1832" s="22" t="n">
        <x:v>14</x:v>
      </x:c>
      <x:c r="J1832" t="str">
        <x:v>Worked — 2 records</x:v>
      </x:c>
      <x:c r="K1832" t="str">
        <x:v>Employee 1765; home branch Thurrock; assigned role Operative Porter | Deployment branch: Thurrock | Actual role: Operative Skilled | Jobs: 400134, 396896 | Customers: Bank Of America; Ferrel/Derrol | Actual hours: 14.0; source records: 2</x:v>
      </x:c>
      <x:c r="L1832" t="str">
        <x:v>Include</x:v>
      </x:c>
      <x:c r="M1832"/>
      <x:c r="N1832"/>
    </x:row>
    <x:row r="1833">
      <x:c r="A1833" t="str">
        <x:v>Mel Holland (B EV)|2026-02-07</x:v>
      </x:c>
      <x:c r="B1833" s="888" t="n">
        <x:v>46060</x:v>
      </x:c>
      <x:c r="C1833" t="str">
        <x:v>Mel Holland (B EV)</x:v>
      </x:c>
      <x:c r="D1833" t="str">
        <x:v>Permanent</x:v>
      </x:c>
      <x:c r="E1833" t="str">
        <x:v>Thurrock</x:v>
      </x:c>
      <x:c r="F1833" t="str">
        <x:v>Operative Porter</x:v>
      </x:c>
      <x:c r="G1833" t="str">
        <x:v>399606</x:v>
      </x:c>
      <x:c r="H1833" t="str">
        <x:v>The Hut Group Ltd (Arrow Films)</x:v>
      </x:c>
      <x:c r="I1833" s="22" t="n">
        <x:v>9</x:v>
      </x:c>
      <x:c r="J1833" t="str">
        <x:v>Worked</x:v>
      </x:c>
      <x:c r="K1833" t="str">
        <x:v>Employee 1765; home branch Thurrock; assigned role Operative Porter | Deployment branch: Thurrock | Actual role: Operative Skilled | Jobs: 399606 | Customers: The Hut Group Ltd (Arrow Films) | Actual hours: 9.0; source records: 1</x:v>
      </x:c>
      <x:c r="L1833" t="str">
        <x:v>Include</x:v>
      </x:c>
      <x:c r="M1833"/>
      <x:c r="N1833"/>
    </x:row>
    <x:row r="1834">
      <x:c r="A1834" t="str">
        <x:v>Mel Holland (B EV)|2026-02-08</x:v>
      </x:c>
      <x:c r="B1834" s="888" t="n">
        <x:v>46061</x:v>
      </x:c>
      <x:c r="C1834" t="str">
        <x:v>Mel Holland (B EV)</x:v>
      </x:c>
      <x:c r="D1834" t="str">
        <x:v>Permanent</x:v>
      </x:c>
      <x:c r="E1834" t="str">
        <x:v>Thurrock</x:v>
      </x:c>
      <x:c r="F1834" t="str">
        <x:v>Operative Porter</x:v>
      </x:c>
      <x:c r="G1834" t="str">
        <x:v>400134</x:v>
      </x:c>
      <x:c r="H1834" t="str">
        <x:v>Bank Of America</x:v>
      </x:c>
      <x:c r="I1834" s="22" t="n">
        <x:v>8.5</x:v>
      </x:c>
      <x:c r="J1834" t="str">
        <x:v>Worked</x:v>
      </x:c>
      <x:c r="K1834" t="str">
        <x:v>Employee 1765; home branch Thurrock; assigned role Operative Porter | Deployment branch: Thurrock | Actual role: Operative Skilled | Jobs: 400134 | Customers: Bank Of America | Actual hours: 8.5; source records: 1</x:v>
      </x:c>
      <x:c r="L1834" t="str">
        <x:v>Include</x:v>
      </x:c>
      <x:c r="M1834"/>
      <x:c r="N1834"/>
    </x:row>
    <x:row r="1835">
      <x:c r="A1835" t="str">
        <x:v>Mel Holland (B EV)|2026-02-09</x:v>
      </x:c>
      <x:c r="B1835" s="888" t="n">
        <x:v>46062</x:v>
      </x:c>
      <x:c r="C1835" t="str">
        <x:v>Mel Holland (B EV)</x:v>
      </x:c>
      <x:c r="D1835" t="str">
        <x:v>Permanent</x:v>
      </x:c>
      <x:c r="E1835" t="str">
        <x:v>Thurrock</x:v>
      </x:c>
      <x:c r="F1835" t="str">
        <x:v>Operative Porter</x:v>
      </x:c>
      <x:c r="G1835" t="str">
        <x:v>400134, 400221</x:v>
      </x:c>
      <x:c r="H1835" t="str">
        <x:v>Bank Of America</x:v>
      </x:c>
      <x:c r="I1835" s="22" t="n">
        <x:v>14</x:v>
      </x:c>
      <x:c r="J1835" t="str">
        <x:v>Worked — 2 records</x:v>
      </x:c>
      <x:c r="K1835" t="str">
        <x:v>Employee 1765; home branch Thurrock; assigned role Operative Porter | Deployment branch: Thurrock | Actual role: Operative Skilled | Jobs: 400134, 400221 | Customers: Bank Of America | Actual hours: 14.0; source records: 2</x:v>
      </x:c>
      <x:c r="L1835" t="str">
        <x:v>Include</x:v>
      </x:c>
      <x:c r="M1835"/>
      <x:c r="N1835"/>
    </x:row>
    <x:row r="1836">
      <x:c r="A1836" t="str">
        <x:v>Mel Holland (B EV)|2026-02-10</x:v>
      </x:c>
      <x:c r="B1836" s="888" t="n">
        <x:v>46063</x:v>
      </x:c>
      <x:c r="C1836" t="str">
        <x:v>Mel Holland (B EV)</x:v>
      </x:c>
      <x:c r="D1836" t="str">
        <x:v>Permanent</x:v>
      </x:c>
      <x:c r="E1836" t="str">
        <x:v>Thurrock</x:v>
      </x:c>
      <x:c r="F1836" t="str">
        <x:v>Operative Porter</x:v>
      </x:c>
      <x:c r="G1836" t="str">
        <x:v>400221, 397042</x:v>
      </x:c>
      <x:c r="H1836" t="str">
        <x:v>Bank Of America; Bernard Ibiwoye</x:v>
      </x:c>
      <x:c r="I1836" s="22" t="n">
        <x:v>12</x:v>
      </x:c>
      <x:c r="J1836" t="str">
        <x:v>Worked — 2 records</x:v>
      </x:c>
      <x:c r="K1836" t="str">
        <x:v>Employee 1765; home branch Thurrock; assigned role Operative Porter | Deployment branch: Thurrock | Actual role: Operative Porter, Operative Skilled | Jobs: 400221, 397042 | Customers: Bank Of America; Bernard Ibiwoye | Actual hours: 12.0; source records: 2</x:v>
      </x:c>
      <x:c r="L1836" t="str">
        <x:v>Include</x:v>
      </x:c>
      <x:c r="M1836"/>
      <x:c r="N1836"/>
    </x:row>
    <x:row r="1837">
      <x:c r="A1837" t="str">
        <x:v>Mel Holland (B EV)|2026-02-11</x:v>
      </x:c>
      <x:c r="B1837" s="888" t="n">
        <x:v>46064</x:v>
      </x:c>
      <x:c r="C1837" t="str">
        <x:v>Mel Holland (B EV)</x:v>
      </x:c>
      <x:c r="D1837" t="str">
        <x:v>Permanent</x:v>
      </x:c>
      <x:c r="E1837" t="str">
        <x:v>Thurrock</x:v>
      </x:c>
      <x:c r="F1837" t="str">
        <x:v>Operative Porter</x:v>
      </x:c>
      <x:c r="G1837" t="str">
        <x:v>396851</x:v>
      </x:c>
      <x:c r="H1837" t="str">
        <x:v>Eshun/Sydney</x:v>
      </x:c>
      <x:c r="I1837" s="22" t="n">
        <x:v>8</x:v>
      </x:c>
      <x:c r="J1837" t="str">
        <x:v>Worked</x:v>
      </x:c>
      <x:c r="K1837" t="str">
        <x:v>Employee 1765; home branch Thurrock; assigned role Operative Porter | Deployment branch: Thurrock | Actual role: Operative Skilled | Jobs: 396851 | Customers: Eshun/Sydney | Actual hours: 8.0; source records: 1</x:v>
      </x:c>
      <x:c r="L1837" t="str">
        <x:v>Include</x:v>
      </x:c>
      <x:c r="M1837"/>
      <x:c r="N1837"/>
    </x:row>
    <x:row r="1838">
      <x:c r="A1838" t="str">
        <x:v>Mel Holland (B EV)|2026-02-12</x:v>
      </x:c>
      <x:c r="B1838" s="888" t="n">
        <x:v>46065</x:v>
      </x:c>
      <x:c r="C1838" t="str">
        <x:v>Mel Holland (B EV)</x:v>
      </x:c>
      <x:c r="D1838" t="str">
        <x:v>Permanent</x:v>
      </x:c>
      <x:c r="E1838" t="str">
        <x:v>Thurrock</x:v>
      </x:c>
      <x:c r="F1838" t="str">
        <x:v>Operative Porter</x:v>
      </x:c>
      <x:c r="G1838" t="str">
        <x:v>400365, 396883</x:v>
      </x:c>
      <x:c r="H1838" t="str">
        <x:v>Bank Of America; Thomas/Ms Elizabeth</x:v>
      </x:c>
      <x:c r="I1838" s="22" t="n">
        <x:v>12.25</x:v>
      </x:c>
      <x:c r="J1838" t="str">
        <x:v>Worked — 2 records</x:v>
      </x:c>
      <x:c r="K1838" t="str">
        <x:v>Employee 1765; home branch Thurrock; assigned role Operative Porter | Deployment branch: Thurrock | Actual role: Operative Porter, Operative Skilled | Jobs: 400365, 396883 | Customers: Bank Of America; Thomas/Ms Elizabeth | Actual hours: 12.2; source records: 2</x:v>
      </x:c>
      <x:c r="L1838" t="str">
        <x:v>Include</x:v>
      </x:c>
      <x:c r="M1838"/>
      <x:c r="N1838"/>
    </x:row>
    <x:row r="1839">
      <x:c r="A1839" t="str">
        <x:v>Mel Holland (B EV)|2026-02-13</x:v>
      </x:c>
      <x:c r="B1839" s="888" t="n">
        <x:v>46066</x:v>
      </x:c>
      <x:c r="C1839" t="str">
        <x:v>Mel Holland (B EV)</x:v>
      </x:c>
      <x:c r="D1839" t="str">
        <x:v>Permanent</x:v>
      </x:c>
      <x:c r="E1839" t="str">
        <x:v>Thurrock</x:v>
      </x:c>
      <x:c r="F1839" t="str">
        <x:v>Operative Porter</x:v>
      </x:c>
      <x:c r="G1839" t="str">
        <x:v>399051</x:v>
      </x:c>
      <x:c r="H1839" t="str">
        <x:v>CDER Group Ltd</x:v>
      </x:c>
      <x:c r="I1839" s="22" t="n">
        <x:v>11.5</x:v>
      </x:c>
      <x:c r="J1839" t="str">
        <x:v>Worked</x:v>
      </x:c>
      <x:c r="K1839" t="str">
        <x:v>Employee 1765; home branch Thurrock; assigned role Operative Porter | Deployment branch: Thurrock | Actual role: Operative Skilled | Jobs: 399051 | Customers: CDER Group Ltd | Actual hours: 11.5; source records: 1</x:v>
      </x:c>
      <x:c r="L1839" t="str">
        <x:v>Include</x:v>
      </x:c>
      <x:c r="M1839"/>
      <x:c r="N1839"/>
    </x:row>
    <x:row r="1840">
      <x:c r="A1840" t="str">
        <x:v>Mel Holland (B EV)|2026-02-14</x:v>
      </x:c>
      <x:c r="B1840" s="888" t="n">
        <x:v>46067</x:v>
      </x:c>
      <x:c r="C1840" t="str">
        <x:v>Mel Holland (B EV)</x:v>
      </x:c>
      <x:c r="D1840" t="str">
        <x:v>Permanent</x:v>
      </x:c>
      <x:c r="E1840" t="str">
        <x:v>Thurrock</x:v>
      </x:c>
      <x:c r="F1840" t="str">
        <x:v>Operative Porter</x:v>
      </x:c>
      <x:c r="G1840" t="str">
        <x:v>399051</x:v>
      </x:c>
      <x:c r="H1840" t="str">
        <x:v>CDER Group Ltd</x:v>
      </x:c>
      <x:c r="I1840" s="22" t="n">
        <x:v>8.5</x:v>
      </x:c>
      <x:c r="J1840" t="str">
        <x:v>Worked</x:v>
      </x:c>
      <x:c r="K1840" t="str">
        <x:v>Employee 1765; home branch Thurrock; assigned role Operative Porter | Deployment branch: Thurrock | Actual role: Operative Skilled | Jobs: 399051 | Customers: CDER Group Ltd | Actual hours: 8.5; source records: 1</x:v>
      </x:c>
      <x:c r="L1840" t="str">
        <x:v>Include</x:v>
      </x:c>
      <x:c r="M1840"/>
      <x:c r="N1840"/>
    </x:row>
    <x:row r="1841">
      <x:c r="A1841" t="str">
        <x:v>Mel Holland (B EV)|2026-02-16</x:v>
      </x:c>
      <x:c r="B1841" s="888" t="n">
        <x:v>46069</x:v>
      </x:c>
      <x:c r="C1841" t="str">
        <x:v>Mel Holland (B EV)</x:v>
      </x:c>
      <x:c r="D1841" t="str">
        <x:v>Permanent</x:v>
      </x:c>
      <x:c r="E1841" t="str">
        <x:v>Thurrock</x:v>
      </x:c>
      <x:c r="F1841" t="str">
        <x:v>Operative Porter</x:v>
      </x:c>
      <x:c r="G1841" t="str">
        <x:v>382276A</x:v>
      </x:c>
      <x:c r="H1841" t="str">
        <x:v>British Telecom</x:v>
      </x:c>
      <x:c r="I1841" s="22" t="n">
        <x:v>7</x:v>
      </x:c>
      <x:c r="J1841" t="str">
        <x:v>Worked</x:v>
      </x:c>
      <x:c r="K1841" t="str">
        <x:v>Employee 1765; home branch Thurrock; assigned role Operative Porter | Deployment branch: Thurrock | Actual role: Operative Porter | Jobs: 382276A | Customers: British Telecom | Actual hours: 7.0; source records: 1</x:v>
      </x:c>
      <x:c r="L1841" t="str">
        <x:v>Include</x:v>
      </x:c>
      <x:c r="M1841"/>
      <x:c r="N1841"/>
    </x:row>
    <x:row r="1842">
      <x:c r="A1842" t="str">
        <x:v>Mel Holland (B EV)|2026-02-17</x:v>
      </x:c>
      <x:c r="B1842" s="888" t="n">
        <x:v>46070</x:v>
      </x:c>
      <x:c r="C1842" t="str">
        <x:v>Mel Holland (B EV)</x:v>
      </x:c>
      <x:c r="D1842" t="str">
        <x:v>Permanent</x:v>
      </x:c>
      <x:c r="E1842" t="str">
        <x:v>Thurrock</x:v>
      </x:c>
      <x:c r="F1842" t="str">
        <x:v>Operative Porter</x:v>
      </x:c>
      <x:c r="G1842" t="str">
        <x:v>400112</x:v>
      </x:c>
      <x:c r="H1842" t="str">
        <x:v>Bank of New York Mellon</x:v>
      </x:c>
      <x:c r="I1842" s="22" t="n">
        <x:v>6</x:v>
      </x:c>
      <x:c r="J1842" t="str">
        <x:v>Worked</x:v>
      </x:c>
      <x:c r="K1842" t="str">
        <x:v>Employee 1765; home branch Thurrock; assigned role Operative Porter | Deployment branch: Thurrock | Actual role: Operative Skilled | Jobs: 400112 | Customers: Bank of New York Mellon | Actual hours: 6.0; source records: 1</x:v>
      </x:c>
      <x:c r="L1842" t="str">
        <x:v>Include</x:v>
      </x:c>
      <x:c r="M1842"/>
      <x:c r="N1842"/>
    </x:row>
    <x:row r="1843">
      <x:c r="A1843" t="str">
        <x:v>Mel Holland (B EV)|2026-02-18</x:v>
      </x:c>
      <x:c r="B1843" s="888" t="n">
        <x:v>46071</x:v>
      </x:c>
      <x:c r="C1843" t="str">
        <x:v>Mel Holland (B EV)</x:v>
      </x:c>
      <x:c r="D1843" t="str">
        <x:v>Permanent</x:v>
      </x:c>
      <x:c r="E1843" t="str">
        <x:v>Thurrock</x:v>
      </x:c>
      <x:c r="F1843" t="str">
        <x:v>Operative Porter</x:v>
      </x:c>
      <x:c r="G1843" t="str">
        <x:v>396922</x:v>
      </x:c>
      <x:c r="H1843" t="str">
        <x:v>Barber/Mr Peter</x:v>
      </x:c>
      <x:c r="I1843" s="22" t="n">
        <x:v>7</x:v>
      </x:c>
      <x:c r="J1843" t="str">
        <x:v>Worked</x:v>
      </x:c>
      <x:c r="K1843" t="str">
        <x:v>Employee 1765; home branch Thurrock; assigned role Operative Porter | Deployment branch: Thurrock | Actual role: Operative Skilled | Jobs: 396922 | Customers: Barber/Mr Peter | Actual hours: 7.0; source records: 1</x:v>
      </x:c>
      <x:c r="L1843" t="str">
        <x:v>Include</x:v>
      </x:c>
      <x:c r="M1843"/>
      <x:c r="N1843"/>
    </x:row>
    <x:row r="1844">
      <x:c r="A1844" t="str">
        <x:v>Mel Holland (B EV)|2026-02-19</x:v>
      </x:c>
      <x:c r="B1844" s="888" t="n">
        <x:v>46072</x:v>
      </x:c>
      <x:c r="C1844" t="str">
        <x:v>Mel Holland (B EV)</x:v>
      </x:c>
      <x:c r="D1844" t="str">
        <x:v>Permanent</x:v>
      </x:c>
      <x:c r="E1844" t="str">
        <x:v>Thurrock</x:v>
      </x:c>
      <x:c r="F1844" t="str">
        <x:v>Operative Porter</x:v>
      </x:c>
      <x:c r="G1844" t="str">
        <x:v>400474</x:v>
      </x:c>
      <x:c r="H1844" t="str">
        <x:v>Camberwell Library</x:v>
      </x:c>
      <x:c r="I1844" s="22" t="n">
        <x:v>6</x:v>
      </x:c>
      <x:c r="J1844" t="str">
        <x:v>Worked</x:v>
      </x:c>
      <x:c r="K1844" t="str">
        <x:v>Employee 1765; home branch Thurrock; assigned role Operative Porter | Deployment branch: Thurrock | Actual role: Operative Skilled | Jobs: 400474 | Customers: Camberwell Library | Actual hours: 6.0; source records: 1</x:v>
      </x:c>
      <x:c r="L1844" t="str">
        <x:v>Include</x:v>
      </x:c>
      <x:c r="M1844"/>
      <x:c r="N1844"/>
    </x:row>
    <x:row r="1845">
      <x:c r="A1845" t="str">
        <x:v>Mel Holland (B EV)|2026-02-20</x:v>
      </x:c>
      <x:c r="B1845" s="888" t="n">
        <x:v>46073</x:v>
      </x:c>
      <x:c r="C1845" t="str">
        <x:v>Mel Holland (B EV)</x:v>
      </x:c>
      <x:c r="D1845" t="str">
        <x:v>Permanent</x:v>
      </x:c>
      <x:c r="E1845" t="str">
        <x:v>Thurrock</x:v>
      </x:c>
      <x:c r="F1845" t="str">
        <x:v>Operative Porter</x:v>
      </x:c>
      <x:c r="G1845" t="str">
        <x:v>396207A</x:v>
      </x:c>
      <x:c r="H1845" t="str">
        <x:v>Linklaters LLP</x:v>
      </x:c>
      <x:c r="I1845" s="22" t="n">
        <x:v>9.5</x:v>
      </x:c>
      <x:c r="J1845" t="str">
        <x:v>Worked</x:v>
      </x:c>
      <x:c r="K1845" t="str">
        <x:v>Employee 1765; home branch Thurrock; assigned role Operative Porter | Deployment branch: Thurrock | Actual role: Operative Skilled | Jobs: 396207A | Customers: Linklaters LLP | Actual hours: 9.5; source records: 1</x:v>
      </x:c>
      <x:c r="L1845" t="str">
        <x:v>Include</x:v>
      </x:c>
      <x:c r="M1845"/>
      <x:c r="N1845"/>
    </x:row>
    <x:row r="1846">
      <x:c r="A1846" t="str">
        <x:v>Mel Holland (B EV)|2026-02-21</x:v>
      </x:c>
      <x:c r="B1846" s="888" t="n">
        <x:v>46074</x:v>
      </x:c>
      <x:c r="C1846" t="str">
        <x:v>Mel Holland (B EV)</x:v>
      </x:c>
      <x:c r="D1846" t="str">
        <x:v>Permanent</x:v>
      </x:c>
      <x:c r="E1846" t="str">
        <x:v>Thurrock</x:v>
      </x:c>
      <x:c r="F1846" t="str">
        <x:v>Operative Porter</x:v>
      </x:c>
      <x:c r="G1846" t="str">
        <x:v>396207A</x:v>
      </x:c>
      <x:c r="H1846" t="str">
        <x:v>Linklaters LLP</x:v>
      </x:c>
      <x:c r="I1846" s="22" t="n">
        <x:v>10.5</x:v>
      </x:c>
      <x:c r="J1846" t="str">
        <x:v>Worked</x:v>
      </x:c>
      <x:c r="K1846" t="str">
        <x:v>Employee 1765; home branch Thurrock; assigned role Operative Porter | Deployment branch: Thurrock | Actual role: Operative Skilled | Jobs: 396207A | Customers: Linklaters LLP | Actual hours: 10.5; source records: 1</x:v>
      </x:c>
      <x:c r="L1846" t="str">
        <x:v>Include</x:v>
      </x:c>
      <x:c r="M1846"/>
      <x:c r="N1846"/>
    </x:row>
    <x:row r="1847">
      <x:c r="A1847" t="str">
        <x:v>Mel Holland (B EV)|2026-02-23</x:v>
      </x:c>
      <x:c r="B1847" s="888" t="n">
        <x:v>46076</x:v>
      </x:c>
      <x:c r="C1847" t="str">
        <x:v>Mel Holland (B EV)</x:v>
      </x:c>
      <x:c r="D1847" t="str">
        <x:v>Permanent</x:v>
      </x:c>
      <x:c r="E1847" t="str">
        <x:v>Thurrock</x:v>
      </x:c>
      <x:c r="F1847" t="str">
        <x:v>Operative Porter</x:v>
      </x:c>
      <x:c r="G1847" t="str">
        <x:v>398044</x:v>
      </x:c>
      <x:c r="H1847" t="str">
        <x:v>Brandon Library/Mr Brian</x:v>
      </x:c>
      <x:c r="I1847" s="22" t="n">
        <x:v>8</x:v>
      </x:c>
      <x:c r="J1847" t="str">
        <x:v>Worked</x:v>
      </x:c>
      <x:c r="K1847" t="str">
        <x:v>Employee 1765; home branch Thurrock; assigned role Operative Porter | Deployment branch: Thurrock | Actual role: Operative Porter | Jobs: 398044 | Customers: Brandon Library/Mr Brian | Actual hours: 8.0; source records: 1</x:v>
      </x:c>
      <x:c r="L1847" t="str">
        <x:v>Include</x:v>
      </x:c>
      <x:c r="M1847"/>
      <x:c r="N1847"/>
    </x:row>
    <x:row r="1848">
      <x:c r="A1848" t="str">
        <x:v>Mel Holland (B EV)|2026-02-24</x:v>
      </x:c>
      <x:c r="B1848" s="888" t="n">
        <x:v>46077</x:v>
      </x:c>
      <x:c r="C1848" t="str">
        <x:v>Mel Holland (B EV)</x:v>
      </x:c>
      <x:c r="D1848" t="str">
        <x:v>Permanent</x:v>
      </x:c>
      <x:c r="E1848" t="str">
        <x:v>Thurrock</x:v>
      </x:c>
      <x:c r="F1848" t="str">
        <x:v>Operative Porter</x:v>
      </x:c>
      <x:c r="G1848" t="str">
        <x:v>398044</x:v>
      </x:c>
      <x:c r="H1848" t="str">
        <x:v>Brandon Library/Mr Brian</x:v>
      </x:c>
      <x:c r="I1848" s="22" t="n">
        <x:v>8</x:v>
      </x:c>
      <x:c r="J1848" t="str">
        <x:v>Worked</x:v>
      </x:c>
      <x:c r="K1848" t="str">
        <x:v>Employee 1765; home branch Thurrock; assigned role Operative Porter | Deployment branch: Thurrock | Actual role: Operative Porter | Jobs: 398044 | Customers: Brandon Library/Mr Brian | Actual hours: 8.0; source records: 1</x:v>
      </x:c>
      <x:c r="L1848" t="str">
        <x:v>Include</x:v>
      </x:c>
      <x:c r="M1848"/>
      <x:c r="N1848"/>
    </x:row>
    <x:row r="1849">
      <x:c r="A1849" t="str">
        <x:v>Mel Holland (B EV)|2026-02-25</x:v>
      </x:c>
      <x:c r="B1849" s="888" t="n">
        <x:v>46078</x:v>
      </x:c>
      <x:c r="C1849" t="str">
        <x:v>Mel Holland (B EV)</x:v>
      </x:c>
      <x:c r="D1849" t="str">
        <x:v>Permanent</x:v>
      </x:c>
      <x:c r="E1849" t="str">
        <x:v>Thurrock</x:v>
      </x:c>
      <x:c r="F1849" t="str">
        <x:v>Operative Porter</x:v>
      </x:c>
      <x:c r="G1849" t="str">
        <x:v>398522</x:v>
      </x:c>
      <x:c r="H1849" t="str">
        <x:v>Brandon Library Youth Club/Tina</x:v>
      </x:c>
      <x:c r="I1849" s="22" t="n">
        <x:v>8</x:v>
      </x:c>
      <x:c r="J1849" t="str">
        <x:v>Worked</x:v>
      </x:c>
      <x:c r="K1849" t="str">
        <x:v>Employee 1765; home branch Thurrock; assigned role Operative Porter | Deployment branch: Thurrock | Actual role: Operative Porter | Jobs: 398522 | Customers: Brandon Library Youth Club/Tina | Actual hours: 8.0; source records: 1</x:v>
      </x:c>
      <x:c r="L1849" t="str">
        <x:v>Include</x:v>
      </x:c>
      <x:c r="M1849"/>
      <x:c r="N1849"/>
    </x:row>
    <x:row r="1850">
      <x:c r="A1850" t="str">
        <x:v>Mel Holland (B EV)|2026-02-26</x:v>
      </x:c>
      <x:c r="B1850" s="888" t="n">
        <x:v>46079</x:v>
      </x:c>
      <x:c r="C1850" t="str">
        <x:v>Mel Holland (B EV)</x:v>
      </x:c>
      <x:c r="D1850" t="str">
        <x:v>Permanent</x:v>
      </x:c>
      <x:c r="E1850" t="str">
        <x:v>Thurrock</x:v>
      </x:c>
      <x:c r="F1850" t="str">
        <x:v>Operative Porter</x:v>
      </x:c>
      <x:c r="G1850" t="str">
        <x:v>396207A</x:v>
      </x:c>
      <x:c r="H1850" t="str">
        <x:v>Linklaters LLP</x:v>
      </x:c>
      <x:c r="I1850" s="22" t="n">
        <x:v>9.5</x:v>
      </x:c>
      <x:c r="J1850" t="str">
        <x:v>Worked</x:v>
      </x:c>
      <x:c r="K1850" t="str">
        <x:v>Employee 1765; home branch Thurrock; assigned role Operative Porter | Deployment branch: Thurrock | Actual role: Operative Porter | Jobs: 396207A | Customers: Linklaters LLP | Actual hours: 9.5; source records: 1</x:v>
      </x:c>
      <x:c r="L1850" t="str">
        <x:v>Include</x:v>
      </x:c>
      <x:c r="M1850"/>
      <x:c r="N1850"/>
    </x:row>
    <x:row r="1851">
      <x:c r="A1851" t="str">
        <x:v>Mel Holland (B EV)|2026-02-27</x:v>
      </x:c>
      <x:c r="B1851" s="888" t="n">
        <x:v>46080</x:v>
      </x:c>
      <x:c r="C1851" t="str">
        <x:v>Mel Holland (B EV)</x:v>
      </x:c>
      <x:c r="D1851" t="str">
        <x:v>Permanent</x:v>
      </x:c>
      <x:c r="E1851" t="str">
        <x:v>Thurrock</x:v>
      </x:c>
      <x:c r="F1851" t="str">
        <x:v>Operative Porter</x:v>
      </x:c>
      <x:c r="G1851" t="str">
        <x:v>398171</x:v>
      </x:c>
      <x:c r="H1851" t="str">
        <x:v>Two Sigma</x:v>
      </x:c>
      <x:c r="I1851" s="22" t="n">
        <x:v>13</x:v>
      </x:c>
      <x:c r="J1851" t="str">
        <x:v>Worked</x:v>
      </x:c>
      <x:c r="K1851" t="str">
        <x:v>Employee 1765; home branch Thurrock; assigned role Operative Porter | Deployment branch: Thurrock | Actual role: Operative Porter | Jobs: 398171 | Customers: Two Sigma | Actual hours: 13.0; source records: 1</x:v>
      </x:c>
      <x:c r="L1851" t="str">
        <x:v>Include</x:v>
      </x:c>
      <x:c r="M1851"/>
      <x:c r="N1851"/>
    </x:row>
    <x:row r="1852">
      <x:c r="A1852" t="str">
        <x:v>Michael Carney|2026-02-02</x:v>
      </x:c>
      <x:c r="B1852" s="888" t="n">
        <x:v>46055</x:v>
      </x:c>
      <x:c r="C1852" t="str">
        <x:v>Michael Carney</x:v>
      </x:c>
      <x:c r="D1852" t="str">
        <x:v>Permanent</x:v>
      </x:c>
      <x:c r="E1852" t="str">
        <x:v>Manchester</x:v>
      </x:c>
      <x:c r="F1852" t="str">
        <x:v>Operative Porter</x:v>
      </x:c>
      <x:c r="G1852" t="str">
        <x:v>399818</x:v>
      </x:c>
      <x:c r="H1852" t="str">
        <x:v>National Waterfront Museum</x:v>
      </x:c>
      <x:c r="I1852" s="22" t="n">
        <x:v>11.5</x:v>
      </x:c>
      <x:c r="J1852" t="str">
        <x:v>Worked</x:v>
      </x:c>
      <x:c r="K1852" t="str">
        <x:v>Employee 104098; home branch Manchester; assigned role Operative Porter | Deployment branch: Manchester | Actual role: Operative Driver | Jobs: 399818 | Customers: National Waterfront Museum | Actual hours: 11.5; source records: 1</x:v>
      </x:c>
      <x:c r="L1852" t="str">
        <x:v>Include</x:v>
      </x:c>
      <x:c r="M1852"/>
      <x:c r="N1852"/>
    </x:row>
    <x:row r="1853">
      <x:c r="A1853" t="str">
        <x:v>Michael Carney|2026-02-03</x:v>
      </x:c>
      <x:c r="B1853" s="888" t="n">
        <x:v>46056</x:v>
      </x:c>
      <x:c r="C1853" t="str">
        <x:v>Michael Carney</x:v>
      </x:c>
      <x:c r="D1853" t="str">
        <x:v>Permanent</x:v>
      </x:c>
      <x:c r="E1853" t="str">
        <x:v>Manchester</x:v>
      </x:c>
      <x:c r="F1853" t="str">
        <x:v>Operative Porter</x:v>
      </x:c>
      <x:c r="G1853" t="str">
        <x:v>399818</x:v>
      </x:c>
      <x:c r="H1853" t="str">
        <x:v>National Waterfront Museum</x:v>
      </x:c>
      <x:c r="I1853" s="22" t="n">
        <x:v>9.5</x:v>
      </x:c>
      <x:c r="J1853" t="str">
        <x:v>Worked</x:v>
      </x:c>
      <x:c r="K1853" t="str">
        <x:v>Employee 104098; home branch Manchester; assigned role Operative Porter | Deployment branch: Manchester | Actual role: Operative Driver | Jobs: 399818 | Customers: National Waterfront Museum | Actual hours: 9.5; source records: 1</x:v>
      </x:c>
      <x:c r="L1853" t="str">
        <x:v>Include</x:v>
      </x:c>
      <x:c r="M1853"/>
      <x:c r="N1853"/>
    </x:row>
    <x:row r="1854">
      <x:c r="A1854" t="str">
        <x:v>Michael Carney|2026-02-04</x:v>
      </x:c>
      <x:c r="B1854" s="888" t="n">
        <x:v>46057</x:v>
      </x:c>
      <x:c r="C1854" t="str">
        <x:v>Michael Carney</x:v>
      </x:c>
      <x:c r="D1854" t="str">
        <x:v>Permanent</x:v>
      </x:c>
      <x:c r="E1854" t="str">
        <x:v>Manchester</x:v>
      </x:c>
      <x:c r="F1854" t="str">
        <x:v>Operative Porter</x:v>
      </x:c>
      <x:c r="G1854" t="str">
        <x:v>399818</x:v>
      </x:c>
      <x:c r="H1854" t="str">
        <x:v>National Waterfront Museum</x:v>
      </x:c>
      <x:c r="I1854" s="22" t="n">
        <x:v>8.75</x:v>
      </x:c>
      <x:c r="J1854" t="str">
        <x:v>Worked</x:v>
      </x:c>
      <x:c r="K1854" t="str">
        <x:v>Employee 104098; home branch Manchester; assigned role Operative Porter | Deployment branch: Manchester | Actual role: Operative Driver | Jobs: 399818 | Customers: National Waterfront Museum | Actual hours: 8.8; source records: 1</x:v>
      </x:c>
      <x:c r="L1854" t="str">
        <x:v>Include</x:v>
      </x:c>
      <x:c r="M1854"/>
      <x:c r="N1854"/>
    </x:row>
    <x:row r="1855">
      <x:c r="A1855" t="str">
        <x:v>Michael Carney|2026-02-05</x:v>
      </x:c>
      <x:c r="B1855" s="888" t="n">
        <x:v>46058</x:v>
      </x:c>
      <x:c r="C1855" t="str">
        <x:v>Michael Carney</x:v>
      </x:c>
      <x:c r="D1855" t="str">
        <x:v>Permanent</x:v>
      </x:c>
      <x:c r="E1855" t="str">
        <x:v>Manchester</x:v>
      </x:c>
      <x:c r="F1855" t="str">
        <x:v>Operative Porter</x:v>
      </x:c>
      <x:c r="G1855" t="str">
        <x:v>399818</x:v>
      </x:c>
      <x:c r="H1855" t="str">
        <x:v>National Waterfront Museum</x:v>
      </x:c>
      <x:c r="I1855" s="22" t="n">
        <x:v>9.25</x:v>
      </x:c>
      <x:c r="J1855" t="str">
        <x:v>Worked</x:v>
      </x:c>
      <x:c r="K1855" t="str">
        <x:v>Employee 104098; home branch Manchester; assigned role Operative Porter | Deployment branch: Manchester | Actual role: Operative Driver | Jobs: 399818 | Customers: National Waterfront Museum | Actual hours: 9.2; source records: 1</x:v>
      </x:c>
      <x:c r="L1855" t="str">
        <x:v>Include</x:v>
      </x:c>
      <x:c r="M1855"/>
      <x:c r="N1855"/>
    </x:row>
    <x:row r="1856">
      <x:c r="A1856" t="str">
        <x:v>Michael Carney|2026-02-06</x:v>
      </x:c>
      <x:c r="B1856" s="888" t="n">
        <x:v>46059</x:v>
      </x:c>
      <x:c r="C1856" t="str">
        <x:v>Michael Carney</x:v>
      </x:c>
      <x:c r="D1856" t="str">
        <x:v>Permanent</x:v>
      </x:c>
      <x:c r="E1856" t="str">
        <x:v>Manchester</x:v>
      </x:c>
      <x:c r="F1856" t="str">
        <x:v>Operative Porter</x:v>
      </x:c>
      <x:c r="G1856" t="str">
        <x:v>399818</x:v>
      </x:c>
      <x:c r="H1856" t="str">
        <x:v>National Waterfront Museum</x:v>
      </x:c>
      <x:c r="I1856" s="22" t="n">
        <x:v>8.75</x:v>
      </x:c>
      <x:c r="J1856" t="str">
        <x:v>Worked</x:v>
      </x:c>
      <x:c r="K1856" t="str">
        <x:v>Employee 104098; home branch Manchester; assigned role Operative Porter | Deployment branch: Manchester | Actual role: Operative Driver | Jobs: 399818 | Customers: National Waterfront Museum | Actual hours: 8.8; source records: 1</x:v>
      </x:c>
      <x:c r="L1856" t="str">
        <x:v>Include</x:v>
      </x:c>
      <x:c r="M1856"/>
      <x:c r="N1856"/>
    </x:row>
    <x:row r="1857">
      <x:c r="A1857" t="str">
        <x:v>Michael Carney|2026-02-09</x:v>
      </x:c>
      <x:c r="B1857" s="888" t="n">
        <x:v>46062</x:v>
      </x:c>
      <x:c r="C1857" t="str">
        <x:v>Michael Carney</x:v>
      </x:c>
      <x:c r="D1857" t="str">
        <x:v>Permanent</x:v>
      </x:c>
      <x:c r="E1857" t="str">
        <x:v>Manchester</x:v>
      </x:c>
      <x:c r="F1857" t="str">
        <x:v>Operative Porter</x:v>
      </x:c>
      <x:c r="G1857" t="str">
        <x:v>399818</x:v>
      </x:c>
      <x:c r="H1857" t="str">
        <x:v>National Waterfront Museum</x:v>
      </x:c>
      <x:c r="I1857" s="22" t="n">
        <x:v>10</x:v>
      </x:c>
      <x:c r="J1857" t="str">
        <x:v>Worked</x:v>
      </x:c>
      <x:c r="K1857" t="str">
        <x:v>Employee 104098; home branch Manchester; assigned role Operative Porter | Deployment branch: Manchester | Actual role: Operative Driver | Jobs: 399818 | Customers: National Waterfront Museum | Actual hours: 10.0; source records: 1</x:v>
      </x:c>
      <x:c r="L1857" t="str">
        <x:v>Include</x:v>
      </x:c>
      <x:c r="M1857"/>
      <x:c r="N1857"/>
    </x:row>
    <x:row r="1858">
      <x:c r="A1858" t="str">
        <x:v>Michael Carney|2026-02-10</x:v>
      </x:c>
      <x:c r="B1858" s="888" t="n">
        <x:v>46063</x:v>
      </x:c>
      <x:c r="C1858" t="str">
        <x:v>Michael Carney</x:v>
      </x:c>
      <x:c r="D1858" t="str">
        <x:v>Permanent</x:v>
      </x:c>
      <x:c r="E1858" t="str">
        <x:v>Manchester</x:v>
      </x:c>
      <x:c r="F1858" t="str">
        <x:v>Operative Porter</x:v>
      </x:c>
      <x:c r="G1858" t="str">
        <x:v>399818</x:v>
      </x:c>
      <x:c r="H1858" t="str">
        <x:v>National Waterfront Museum</x:v>
      </x:c>
      <x:c r="I1858" s="22" t="n">
        <x:v>8.25</x:v>
      </x:c>
      <x:c r="J1858" t="str">
        <x:v>Worked</x:v>
      </x:c>
      <x:c r="K1858" t="str">
        <x:v>Employee 104098; home branch Manchester; assigned role Operative Porter | Deployment branch: Manchester | Actual role: Operative Driver | Jobs: 399818 | Customers: National Waterfront Museum | Actual hours: 8.2; source records: 1</x:v>
      </x:c>
      <x:c r="L1858" t="str">
        <x:v>Include</x:v>
      </x:c>
      <x:c r="M1858"/>
      <x:c r="N1858"/>
    </x:row>
    <x:row r="1859">
      <x:c r="A1859" t="str">
        <x:v>Michael Carney|2026-02-11</x:v>
      </x:c>
      <x:c r="B1859" s="888" t="n">
        <x:v>46064</x:v>
      </x:c>
      <x:c r="C1859" t="str">
        <x:v>Michael Carney</x:v>
      </x:c>
      <x:c r="D1859" t="str">
        <x:v>Permanent</x:v>
      </x:c>
      <x:c r="E1859" t="str">
        <x:v>Manchester</x:v>
      </x:c>
      <x:c r="F1859" t="str">
        <x:v>Operative Porter</x:v>
      </x:c>
      <x:c r="G1859" t="str">
        <x:v>399818</x:v>
      </x:c>
      <x:c r="H1859" t="str">
        <x:v>National Waterfront Museum</x:v>
      </x:c>
      <x:c r="I1859" s="22" t="n">
        <x:v>8.25</x:v>
      </x:c>
      <x:c r="J1859" t="str">
        <x:v>Worked</x:v>
      </x:c>
      <x:c r="K1859" t="str">
        <x:v>Employee 104098; home branch Manchester; assigned role Operative Porter | Deployment branch: Manchester | Actual role: Operative Driver | Jobs: 399818 | Customers: National Waterfront Museum | Actual hours: 8.2; source records: 1</x:v>
      </x:c>
      <x:c r="L1859" t="str">
        <x:v>Include</x:v>
      </x:c>
      <x:c r="M1859"/>
      <x:c r="N1859"/>
    </x:row>
    <x:row r="1860">
      <x:c r="A1860" t="str">
        <x:v>Michael Carney|2026-02-12</x:v>
      </x:c>
      <x:c r="B1860" s="888" t="n">
        <x:v>46065</x:v>
      </x:c>
      <x:c r="C1860" t="str">
        <x:v>Michael Carney</x:v>
      </x:c>
      <x:c r="D1860" t="str">
        <x:v>Permanent</x:v>
      </x:c>
      <x:c r="E1860" t="str">
        <x:v>Manchester</x:v>
      </x:c>
      <x:c r="F1860" t="str">
        <x:v>Operative Porter</x:v>
      </x:c>
      <x:c r="G1860" t="str">
        <x:v>399818</x:v>
      </x:c>
      <x:c r="H1860" t="str">
        <x:v>National Waterfront Museum</x:v>
      </x:c>
      <x:c r="I1860" s="22" t="n">
        <x:v>7.65</x:v>
      </x:c>
      <x:c r="J1860" t="str">
        <x:v>Worked</x:v>
      </x:c>
      <x:c r="K1860" t="str">
        <x:v>Employee 104098; home branch Manchester; assigned role Operative Porter | Deployment branch: Manchester | Actual role: Operative Driver | Jobs: 399818 | Customers: National Waterfront Museum | Actual hours: 7.7; source records: 1</x:v>
      </x:c>
      <x:c r="L1860" t="str">
        <x:v>Include</x:v>
      </x:c>
      <x:c r="M1860"/>
      <x:c r="N1860"/>
    </x:row>
    <x:row r="1861">
      <x:c r="A1861" t="str">
        <x:v>Michael Carney|2026-02-13</x:v>
      </x:c>
      <x:c r="B1861" s="888" t="n">
        <x:v>46066</x:v>
      </x:c>
      <x:c r="C1861" t="str">
        <x:v>Michael Carney</x:v>
      </x:c>
      <x:c r="D1861" t="str">
        <x:v>Permanent</x:v>
      </x:c>
      <x:c r="E1861" t="str">
        <x:v>Manchester</x:v>
      </x:c>
      <x:c r="F1861" t="str">
        <x:v>Operative Porter</x:v>
      </x:c>
      <x:c r="G1861" t="str">
        <x:v>399818</x:v>
      </x:c>
      <x:c r="H1861" t="str">
        <x:v>National Waterfront Museum</x:v>
      </x:c>
      <x:c r="I1861" s="22" t="n">
        <x:v>8.25</x:v>
      </x:c>
      <x:c r="J1861" t="str">
        <x:v>Worked</x:v>
      </x:c>
      <x:c r="K1861" t="str">
        <x:v>Employee 104098; home branch Manchester; assigned role Operative Porter | Deployment branch: Manchester | Actual role: Operative Driver | Jobs: 399818 | Customers: National Waterfront Museum | Actual hours: 8.2; source records: 1</x:v>
      </x:c>
      <x:c r="L1861" t="str">
        <x:v>Include</x:v>
      </x:c>
      <x:c r="M1861"/>
      <x:c r="N1861"/>
    </x:row>
    <x:row r="1862">
      <x:c r="A1862" t="str">
        <x:v>Michael Carney|2026-02-16</x:v>
      </x:c>
      <x:c r="B1862" s="888" t="n">
        <x:v>46069</x:v>
      </x:c>
      <x:c r="C1862" t="str">
        <x:v>Michael Carney</x:v>
      </x:c>
      <x:c r="D1862" t="str">
        <x:v>Permanent</x:v>
      </x:c>
      <x:c r="E1862" t="str">
        <x:v>Manchester</x:v>
      </x:c>
      <x:c r="F1862" t="str">
        <x:v>Operative Porter</x:v>
      </x:c>
      <x:c r="G1862" t="str">
        <x:v>394443, 399818</x:v>
      </x:c>
      <x:c r="H1862" t="str">
        <x:v>BT; National Waterfront Museum</x:v>
      </x:c>
      <x:c r="I1862" s="22" t="n">
        <x:v>18</x:v>
      </x:c>
      <x:c r="J1862" t="str">
        <x:v>Worked — 2 records</x:v>
      </x:c>
      <x:c r="K1862" t="str">
        <x:v>Employee 104098; home branch Manchester; assigned role Operative Porter | Deployment branch: Manchester | Actual role: Operative Driver, Operative Porter | Jobs: 394443, 399818 | Customers: BT; National Waterfront Museum | Actual hours: 18.0; source records: 2</x:v>
      </x:c>
      <x:c r="L1862" t="str">
        <x:v>Include</x:v>
      </x:c>
      <x:c r="M1862"/>
      <x:c r="N1862"/>
    </x:row>
    <x:row r="1863">
      <x:c r="A1863" t="str">
        <x:v>Michael Carney|2026-02-17</x:v>
      </x:c>
      <x:c r="B1863" s="888" t="n">
        <x:v>46070</x:v>
      </x:c>
      <x:c r="C1863" t="str">
        <x:v>Michael Carney</x:v>
      </x:c>
      <x:c r="D1863" t="str">
        <x:v>Permanent</x:v>
      </x:c>
      <x:c r="E1863" t="str">
        <x:v>Manchester</x:v>
      </x:c>
      <x:c r="F1863" t="str">
        <x:v>Operative Porter</x:v>
      </x:c>
      <x:c r="G1863" t="str">
        <x:v>399818</x:v>
      </x:c>
      <x:c r="H1863" t="str">
        <x:v>National Waterfront Museum</x:v>
      </x:c>
      <x:c r="I1863" s="22" t="n">
        <x:v>8.25</x:v>
      </x:c>
      <x:c r="J1863" t="str">
        <x:v>Worked</x:v>
      </x:c>
      <x:c r="K1863" t="str">
        <x:v>Employee 104098; home branch Manchester; assigned role Operative Porter | Deployment branch: Manchester | Actual role: Operative Driver | Jobs: 399818 | Customers: National Waterfront Museum | Actual hours: 8.2; source records: 1</x:v>
      </x:c>
      <x:c r="L1863" t="str">
        <x:v>Include</x:v>
      </x:c>
      <x:c r="M1863"/>
      <x:c r="N1863"/>
    </x:row>
    <x:row r="1864">
      <x:c r="A1864" t="str">
        <x:v>Michael Carney|2026-02-18</x:v>
      </x:c>
      <x:c r="B1864" s="888" t="n">
        <x:v>46071</x:v>
      </x:c>
      <x:c r="C1864" t="str">
        <x:v>Michael Carney</x:v>
      </x:c>
      <x:c r="D1864" t="str">
        <x:v>Permanent</x:v>
      </x:c>
      <x:c r="E1864" t="str">
        <x:v>Manchester</x:v>
      </x:c>
      <x:c r="F1864" t="str">
        <x:v>Operative Porter</x:v>
      </x:c>
      <x:c r="G1864" t="str">
        <x:v>399818</x:v>
      </x:c>
      <x:c r="H1864" t="str">
        <x:v>National Waterfront Museum</x:v>
      </x:c>
      <x:c r="I1864" s="22" t="n">
        <x:v>8.75</x:v>
      </x:c>
      <x:c r="J1864" t="str">
        <x:v>Worked</x:v>
      </x:c>
      <x:c r="K1864" t="str">
        <x:v>Employee 104098; home branch Manchester; assigned role Operative Porter | Deployment branch: Manchester | Actual role: Operative Driver | Jobs: 399818 | Customers: National Waterfront Museum | Actual hours: 8.8; source records: 1</x:v>
      </x:c>
      <x:c r="L1864" t="str">
        <x:v>Include</x:v>
      </x:c>
      <x:c r="M1864"/>
      <x:c r="N1864"/>
    </x:row>
    <x:row r="1865">
      <x:c r="A1865" t="str">
        <x:v>Michael Carney|2026-02-19</x:v>
      </x:c>
      <x:c r="B1865" s="888" t="n">
        <x:v>46072</x:v>
      </x:c>
      <x:c r="C1865" t="str">
        <x:v>Michael Carney</x:v>
      </x:c>
      <x:c r="D1865" t="str">
        <x:v>Permanent</x:v>
      </x:c>
      <x:c r="E1865" t="str">
        <x:v>Manchester</x:v>
      </x:c>
      <x:c r="F1865" t="str">
        <x:v>Operative Porter</x:v>
      </x:c>
      <x:c r="G1865" t="str">
        <x:v>399818</x:v>
      </x:c>
      <x:c r="H1865" t="str">
        <x:v>National Waterfront Museum</x:v>
      </x:c>
      <x:c r="I1865" s="22" t="n">
        <x:v>8.25</x:v>
      </x:c>
      <x:c r="J1865" t="str">
        <x:v>Worked</x:v>
      </x:c>
      <x:c r="K1865" t="str">
        <x:v>Employee 104098; home branch Manchester; assigned role Operative Porter | Deployment branch: Manchester | Actual role: Operative Driver | Jobs: 399818 | Customers: National Waterfront Museum | Actual hours: 8.2; source records: 1</x:v>
      </x:c>
      <x:c r="L1865" t="str">
        <x:v>Include</x:v>
      </x:c>
      <x:c r="M1865"/>
      <x:c r="N1865"/>
    </x:row>
    <x:row r="1866">
      <x:c r="A1866" t="str">
        <x:v>Michael Carney|2026-02-20</x:v>
      </x:c>
      <x:c r="B1866" s="888" t="n">
        <x:v>46073</x:v>
      </x:c>
      <x:c r="C1866" t="str">
        <x:v>Michael Carney</x:v>
      </x:c>
      <x:c r="D1866" t="str">
        <x:v>Permanent</x:v>
      </x:c>
      <x:c r="E1866" t="str">
        <x:v>Manchester</x:v>
      </x:c>
      <x:c r="F1866" t="str">
        <x:v>Operative Porter</x:v>
      </x:c>
      <x:c r="G1866" t="str">
        <x:v>399818</x:v>
      </x:c>
      <x:c r="H1866" t="str">
        <x:v>National Waterfront Museum</x:v>
      </x:c>
      <x:c r="I1866" s="22" t="n">
        <x:v>5</x:v>
      </x:c>
      <x:c r="J1866" t="str">
        <x:v>Worked</x:v>
      </x:c>
      <x:c r="K1866" t="str">
        <x:v>Employee 104098; home branch Manchester; assigned role Operative Porter | Deployment branch: Manchester | Actual role: Operative Driver | Jobs: 399818 | Customers: National Waterfront Museum | Actual hours: 5.0; source records: 1</x:v>
      </x:c>
      <x:c r="L1866" t="str">
        <x:v>Include</x:v>
      </x:c>
      <x:c r="M1866"/>
      <x:c r="N1866"/>
    </x:row>
    <x:row r="1867">
      <x:c r="A1867" t="str">
        <x:v>Michael Carney|2026-02-23</x:v>
      </x:c>
      <x:c r="B1867" s="888" t="n">
        <x:v>46076</x:v>
      </x:c>
      <x:c r="C1867" t="str">
        <x:v>Michael Carney</x:v>
      </x:c>
      <x:c r="D1867" t="str">
        <x:v>Permanent</x:v>
      </x:c>
      <x:c r="E1867" t="str">
        <x:v>Manchester</x:v>
      </x:c>
      <x:c r="F1867" t="str">
        <x:v>Operative Porter</x:v>
      </x:c>
      <x:c r="G1867" t="str">
        <x:v>399818</x:v>
      </x:c>
      <x:c r="H1867" t="str">
        <x:v>National Waterfront Museum</x:v>
      </x:c>
      <x:c r="I1867" s="22" t="n">
        <x:v>11</x:v>
      </x:c>
      <x:c r="J1867" t="str">
        <x:v>CONFLICT — Worked + leave</x:v>
      </x:c>
      <x:c r="K1867" t="str">
        <x:v>Employee 104098; home branch Manchester; assigned role Operative Porter | Deployment branch: Manchester | Actual role: Operative Driver | Jobs: 399818 | Customers: National Waterfront Museum | Actual hours: 11.0; source records: 1 | Leave: Annual Leave (Hours) | Leave calendar basis: Variable-pattern period</x:v>
      </x:c>
      <x:c r="L1867" t="str">
        <x:v>Include</x:v>
      </x:c>
      <x:c r="M1867"/>
      <x:c r="N1867"/>
    </x:row>
    <x:row r="1868">
      <x:c r="A1868" t="str">
        <x:v>Michael Carney|2026-02-24</x:v>
      </x:c>
      <x:c r="B1868" s="888" t="n">
        <x:v>46077</x:v>
      </x:c>
      <x:c r="C1868" t="str">
        <x:v>Michael Carney</x:v>
      </x:c>
      <x:c r="D1868" t="str">
        <x:v>Permanent</x:v>
      </x:c>
      <x:c r="E1868" t="str">
        <x:v>Manchester</x:v>
      </x:c>
      <x:c r="F1868" t="str">
        <x:v>Operative Porter</x:v>
      </x:c>
      <x:c r="G1868" t="str">
        <x:v>399818</x:v>
      </x:c>
      <x:c r="H1868" t="str">
        <x:v>National Waterfront Museum</x:v>
      </x:c>
      <x:c r="I1868" s="22" t="n">
        <x:v>8.75</x:v>
      </x:c>
      <x:c r="J1868" t="str">
        <x:v>CONFLICT — Worked + leave</x:v>
      </x:c>
      <x:c r="K1868" t="str">
        <x:v>Employee 104098; home branch Manchester; assigned role Operative Porter | Deployment branch: Manchester | Actual role: Operative Driver | Jobs: 399818 | Customers: National Waterfront Museum | Actual hours: 8.8; source records: 1 | Leave: Annual Leave (Hours) | Leave calendar basis: Variable-pattern period</x:v>
      </x:c>
      <x:c r="L1868" t="str">
        <x:v>Include</x:v>
      </x:c>
      <x:c r="M1868"/>
      <x:c r="N1868"/>
    </x:row>
    <x:row r="1869">
      <x:c r="A1869" t="str">
        <x:v>Michael Carney|2026-02-25</x:v>
      </x:c>
      <x:c r="B1869" s="888" t="n">
        <x:v>46078</x:v>
      </x:c>
      <x:c r="C1869" t="str">
        <x:v>Michael Carney</x:v>
      </x:c>
      <x:c r="D1869" t="str">
        <x:v>Permanent</x:v>
      </x:c>
      <x:c r="E1869" t="str">
        <x:v>Manchester</x:v>
      </x:c>
      <x:c r="F1869" t="str">
        <x:v>Operative Porter</x:v>
      </x:c>
      <x:c r="G1869" t="str">
        <x:v>399818</x:v>
      </x:c>
      <x:c r="H1869" t="str">
        <x:v>National Waterfront Museum</x:v>
      </x:c>
      <x:c r="I1869" s="22" t="n">
        <x:v>8.75</x:v>
      </x:c>
      <x:c r="J1869" t="str">
        <x:v>CONFLICT — Worked + leave</x:v>
      </x:c>
      <x:c r="K1869" t="str">
        <x:v>Employee 104098; home branch Manchester; assigned role Operative Porter | Deployment branch: Manchester | Actual role: Operative Driver | Jobs: 399818 | Customers: National Waterfront Museum | Actual hours: 8.8; source records: 1 | Leave: Annual Leave (Hours) | Leave calendar basis: Variable-pattern period</x:v>
      </x:c>
      <x:c r="L1869" t="str">
        <x:v>Include</x:v>
      </x:c>
      <x:c r="M1869"/>
      <x:c r="N1869"/>
    </x:row>
    <x:row r="1870">
      <x:c r="A1870" t="str">
        <x:v>Michael Carney|2026-02-26</x:v>
      </x:c>
      <x:c r="B1870" s="888" t="n">
        <x:v>46079</x:v>
      </x:c>
      <x:c r="C1870" t="str">
        <x:v>Michael Carney</x:v>
      </x:c>
      <x:c r="D1870" t="str">
        <x:v>Permanent</x:v>
      </x:c>
      <x:c r="E1870" t="str">
        <x:v>Manchester</x:v>
      </x:c>
      <x:c r="F1870" t="str">
        <x:v>Operative Porter</x:v>
      </x:c>
      <x:c r="G1870" t="str">
        <x:v>399818</x:v>
      </x:c>
      <x:c r="H1870" t="str">
        <x:v>National Waterfront Museum</x:v>
      </x:c>
      <x:c r="I1870" s="22" t="n">
        <x:v>8.25</x:v>
      </x:c>
      <x:c r="J1870" t="str">
        <x:v>CONFLICT — Worked + leave</x:v>
      </x:c>
      <x:c r="K1870" t="str">
        <x:v>Employee 104098; home branch Manchester; assigned role Operative Porter | Deployment branch: Manchester | Actual role: Operative Driver | Jobs: 399818 | Customers: National Waterfront Museum | Actual hours: 8.2; source records: 1 | Leave: Annual Leave (Hours) | Leave calendar basis: Variable-pattern period</x:v>
      </x:c>
      <x:c r="L1870" t="str">
        <x:v>Include</x:v>
      </x:c>
      <x:c r="M1870"/>
      <x:c r="N1870"/>
    </x:row>
    <x:row r="1871">
      <x:c r="A1871" t="str">
        <x:v>Michael Carney|2026-02-27</x:v>
      </x:c>
      <x:c r="B1871" s="888" t="n">
        <x:v>46080</x:v>
      </x:c>
      <x:c r="C1871" t="str">
        <x:v>Michael Carney</x:v>
      </x:c>
      <x:c r="D1871" t="str">
        <x:v>Permanent</x:v>
      </x:c>
      <x:c r="E1871" t="str">
        <x:v>Manchester</x:v>
      </x:c>
      <x:c r="F1871" t="str">
        <x:v>Operative Porter</x:v>
      </x:c>
      <x:c r="G1871" t="str">
        <x:v>399818</x:v>
      </x:c>
      <x:c r="H1871" t="str">
        <x:v>National Waterfront Museum</x:v>
      </x:c>
      <x:c r="I1871" s="22" t="n">
        <x:v>8.75</x:v>
      </x:c>
      <x:c r="J1871" t="str">
        <x:v>CONFLICT — Worked + leave</x:v>
      </x:c>
      <x:c r="K1871" t="str">
        <x:v>Employee 104098; home branch Manchester; assigned role Operative Porter | Deployment branch: Manchester | Actual role: Operative Driver | Jobs: 399818 | Customers: National Waterfront Museum | Actual hours: 8.8; source records: 1 | Leave: Annual Leave (Hours) | Leave calendar basis: Variable-pattern period</x:v>
      </x:c>
      <x:c r="L1871" t="str">
        <x:v>Include</x:v>
      </x:c>
      <x:c r="M1871"/>
      <x:c r="N1871"/>
    </x:row>
    <x:row r="1872">
      <x:c r="A1872" t="str">
        <x:v>Mike Booth|2026-02-02</x:v>
      </x:c>
      <x:c r="B1872" s="888" t="n">
        <x:v>46055</x:v>
      </x:c>
      <x:c r="C1872" t="str">
        <x:v>Mike Booth</x:v>
      </x:c>
      <x:c r="D1872" t="str">
        <x:v>Permanent</x:v>
      </x:c>
      <x:c r="E1872" t="str">
        <x:v>Manchester</x:v>
      </x:c>
      <x:c r="F1872" t="str">
        <x:v>Operative Driver</x:v>
      </x:c>
      <x:c r="G1872" t="str">
        <x:v>399825, 398317</x:v>
      </x:c>
      <x:c r="H1872" t="str">
        <x:v>MOJ SR:57416; Restore Harrow Green</x:v>
      </x:c>
      <x:c r="I1872" s="22" t="n">
        <x:v>1.5</x:v>
      </x:c>
      <x:c r="J1872" t="str">
        <x:v>Worked — 2 records</x:v>
      </x:c>
      <x:c r="K1872" t="str">
        <x:v>Employee 104053; home branch Manchester; assigned role Operative Driver | Deployment branch: Manchester | Actual role: Operative Porter | Jobs: 399825, 398317 | Customers: MOJ SR:57416; Restore Harrow Green | Actual hours: 1.5; source records: 2</x:v>
      </x:c>
      <x:c r="L1872" t="str">
        <x:v>Include</x:v>
      </x:c>
      <x:c r="M1872"/>
      <x:c r="N1872"/>
    </x:row>
    <x:row r="1873">
      <x:c r="A1873" t="str">
        <x:v>Mike Booth|2026-02-03</x:v>
      </x:c>
      <x:c r="B1873" s="888" t="n">
        <x:v>46056</x:v>
      </x:c>
      <x:c r="C1873" t="str">
        <x:v>Mike Booth</x:v>
      </x:c>
      <x:c r="D1873" t="str">
        <x:v>Permanent</x:v>
      </x:c>
      <x:c r="E1873" t="str">
        <x:v>Manchester</x:v>
      </x:c>
      <x:c r="F1873" t="str">
        <x:v>Operative Driver</x:v>
      </x:c>
      <x:c r="G1873" t="str">
        <x:v>398317A</x:v>
      </x:c>
      <x:c r="H1873" t="str">
        <x:v>Restore Harrow Green</x:v>
      </x:c>
      <x:c r="I1873" s="22" t="n">
        <x:v>9.75</x:v>
      </x:c>
      <x:c r="J1873" t="str">
        <x:v>Worked</x:v>
      </x:c>
      <x:c r="K1873" t="str">
        <x:v>Employee 104053; home branch Manchester; assigned role Operative Driver | Deployment branch: Manchester | Actual role: Operative Driver | Jobs: 398317A | Customers: Restore Harrow Green | Actual hours: 9.8; source records: 1</x:v>
      </x:c>
      <x:c r="L1873" t="str">
        <x:v>Include</x:v>
      </x:c>
      <x:c r="M1873"/>
      <x:c r="N1873"/>
    </x:row>
    <x:row r="1874">
      <x:c r="A1874" t="str">
        <x:v>Mike Booth|2026-02-04</x:v>
      </x:c>
      <x:c r="B1874" s="888" t="n">
        <x:v>46057</x:v>
      </x:c>
      <x:c r="C1874" t="str">
        <x:v>Mike Booth</x:v>
      </x:c>
      <x:c r="D1874" t="str">
        <x:v>Permanent</x:v>
      </x:c>
      <x:c r="E1874" t="str">
        <x:v>Manchester</x:v>
      </x:c>
      <x:c r="F1874" t="str">
        <x:v>Operative Driver</x:v>
      </x:c>
      <x:c r="G1874" t="str">
        <x:v>400133</x:v>
      </x:c>
      <x:c r="H1874" t="str">
        <x:v>Cheshire Constabulary</x:v>
      </x:c>
      <x:c r="I1874" s="22" t="n">
        <x:v>2.5</x:v>
      </x:c>
      <x:c r="J1874" t="str">
        <x:v>Worked</x:v>
      </x:c>
      <x:c r="K1874" t="str">
        <x:v>Employee 104053; home branch Manchester; assigned role Operative Driver | Deployment branch: Manchester | Actual role: Operative Driver | Jobs: 400133 | Customers: Cheshire Constabulary | Actual hours: 2.5; source records: 1</x:v>
      </x:c>
      <x:c r="L1874" t="str">
        <x:v>Include</x:v>
      </x:c>
      <x:c r="M1874"/>
      <x:c r="N1874"/>
    </x:row>
    <x:row r="1875">
      <x:c r="A1875" t="str">
        <x:v>Mike Booth|2026-02-05</x:v>
      </x:c>
      <x:c r="B1875" s="888" t="n">
        <x:v>46058</x:v>
      </x:c>
      <x:c r="C1875" t="str">
        <x:v>Mike Booth</x:v>
      </x:c>
      <x:c r="D1875" t="str">
        <x:v>Permanent</x:v>
      </x:c>
      <x:c r="E1875" t="str">
        <x:v>Manchester</x:v>
      </x:c>
      <x:c r="F1875" t="str">
        <x:v>Operative Driver</x:v>
      </x:c>
      <x:c r="G1875" t="str">
        <x:v>399165, 400083, 398317A</x:v>
      </x:c>
      <x:c r="H1875" t="str">
        <x:v>Cheshire Police; Midland Heart Limited; Restore Harrow Green</x:v>
      </x:c>
      <x:c r="I1875" s="22" t="n">
        <x:v>18.98</x:v>
      </x:c>
      <x:c r="J1875" t="str">
        <x:v>Worked — 3 records</x:v>
      </x:c>
      <x:c r="K1875" t="str">
        <x:v>Employee 104053; home branch Manchester; assigned role Operative Driver | Deployment branch: Birmingham, Manchester | Actual role: Operative Driver | Jobs: 399165, 400083, 398317A | Customers: Cheshire Police; Midland Heart Limited; Restore Harrow Green | Actual hours: 19.0; source records: 3</x:v>
      </x:c>
      <x:c r="L1875" t="str">
        <x:v>Include</x:v>
      </x:c>
      <x:c r="M1875"/>
      <x:c r="N1875"/>
    </x:row>
    <x:row r="1876">
      <x:c r="A1876" t="str">
        <x:v>Mike Booth|2026-02-06</x:v>
      </x:c>
      <x:c r="B1876" s="888" t="n">
        <x:v>46059</x:v>
      </x:c>
      <x:c r="C1876" t="str">
        <x:v>Mike Booth</x:v>
      </x:c>
      <x:c r="D1876" t="str">
        <x:v>Permanent</x:v>
      </x:c>
      <x:c r="E1876" t="str">
        <x:v>Manchester</x:v>
      </x:c>
      <x:c r="F1876" t="str">
        <x:v>Operative Driver</x:v>
      </x:c>
      <x:c r="G1876"/>
      <x:c r="H1876"/>
      <x:c r="I1876" s="22" t="n">
        <x:v>0</x:v>
      </x:c>
      <x:c r="J1876" t="str">
        <x:v>Annual leave</x:v>
      </x:c>
      <x:c r="K1876" t="str">
        <x:v>Employee 104053; home branch Manchester; assigned role Operative Driver | Leave: Annual Leave (Hours) | Leave calendar basis: Variable-pattern period</x:v>
      </x:c>
      <x:c r="L1876" t="str">
        <x:v>Include</x:v>
      </x:c>
      <x:c r="M1876"/>
      <x:c r="N1876"/>
    </x:row>
    <x:row r="1877">
      <x:c r="A1877" t="str">
        <x:v>Mike Booth|2026-02-09</x:v>
      </x:c>
      <x:c r="B1877" s="888" t="n">
        <x:v>46062</x:v>
      </x:c>
      <x:c r="C1877" t="str">
        <x:v>Mike Booth</x:v>
      </x:c>
      <x:c r="D1877" t="str">
        <x:v>Permanent</x:v>
      </x:c>
      <x:c r="E1877" t="str">
        <x:v>Manchester</x:v>
      </x:c>
      <x:c r="F1877" t="str">
        <x:v>Operative Driver</x:v>
      </x:c>
      <x:c r="G1877"/>
      <x:c r="H1877"/>
      <x:c r="I1877" s="22" t="n">
        <x:v>0</x:v>
      </x:c>
      <x:c r="J1877" t="str">
        <x:v>Annual leave</x:v>
      </x:c>
      <x:c r="K1877" t="str">
        <x:v>Employee 104053; home branch Manchester; assigned role Operative Driver | Leave: Annual Leave (Hours) | Leave calendar basis: Variable-pattern period</x:v>
      </x:c>
      <x:c r="L1877" t="str">
        <x:v>Include</x:v>
      </x:c>
      <x:c r="M1877"/>
      <x:c r="N1877"/>
    </x:row>
    <x:row r="1878">
      <x:c r="A1878" t="str">
        <x:v>Mike Booth|2026-02-10</x:v>
      </x:c>
      <x:c r="B1878" s="888" t="n">
        <x:v>46063</x:v>
      </x:c>
      <x:c r="C1878" t="str">
        <x:v>Mike Booth</x:v>
      </x:c>
      <x:c r="D1878" t="str">
        <x:v>Permanent</x:v>
      </x:c>
      <x:c r="E1878" t="str">
        <x:v>Manchester</x:v>
      </x:c>
      <x:c r="F1878" t="str">
        <x:v>Operative Driver</x:v>
      </x:c>
      <x:c r="G1878" t="str">
        <x:v>399688</x:v>
      </x:c>
      <x:c r="H1878" t="str">
        <x:v>University of Manchester</x:v>
      </x:c>
      <x:c r="I1878" s="22" t="n">
        <x:v>9.75</x:v>
      </x:c>
      <x:c r="J1878" t="str">
        <x:v>Worked</x:v>
      </x:c>
      <x:c r="K1878" t="str">
        <x:v>Employee 104053; home branch Manchester; assigned role Operative Driver | Deployment branch: Manchester | Actual role: Operative Porter | Jobs: 399688 | Customers: University of Manchester | Actual hours: 9.8; source records: 1</x:v>
      </x:c>
      <x:c r="L1878" t="str">
        <x:v>Include</x:v>
      </x:c>
      <x:c r="M1878"/>
      <x:c r="N1878"/>
    </x:row>
    <x:row r="1879">
      <x:c r="A1879" t="str">
        <x:v>Mike Booth|2026-02-11</x:v>
      </x:c>
      <x:c r="B1879" s="888" t="n">
        <x:v>46064</x:v>
      </x:c>
      <x:c r="C1879" t="str">
        <x:v>Mike Booth</x:v>
      </x:c>
      <x:c r="D1879" t="str">
        <x:v>Permanent</x:v>
      </x:c>
      <x:c r="E1879" t="str">
        <x:v>Manchester</x:v>
      </x:c>
      <x:c r="F1879" t="str">
        <x:v>Operative Driver</x:v>
      </x:c>
      <x:c r="G1879" t="str">
        <x:v>394443</x:v>
      </x:c>
      <x:c r="H1879" t="str">
        <x:v>BT</x:v>
      </x:c>
      <x:c r="I1879" s="22" t="n">
        <x:v>8.5</x:v>
      </x:c>
      <x:c r="J1879" t="str">
        <x:v>Worked</x:v>
      </x:c>
      <x:c r="K1879" t="str">
        <x:v>Employee 104053; home branch Manchester; assigned role Operative Driver | Deployment branch: Manchester | Actual role: Operative Porter | Jobs: 394443 | Customers: BT | Actual hours: 8.5; source records: 1</x:v>
      </x:c>
      <x:c r="L1879" t="str">
        <x:v>Include</x:v>
      </x:c>
      <x:c r="M1879"/>
      <x:c r="N1879"/>
    </x:row>
    <x:row r="1880">
      <x:c r="A1880" t="str">
        <x:v>Mike Booth|2026-02-12</x:v>
      </x:c>
      <x:c r="B1880" s="888" t="n">
        <x:v>46065</x:v>
      </x:c>
      <x:c r="C1880" t="str">
        <x:v>Mike Booth</x:v>
      </x:c>
      <x:c r="D1880" t="str">
        <x:v>Permanent</x:v>
      </x:c>
      <x:c r="E1880" t="str">
        <x:v>Manchester</x:v>
      </x:c>
      <x:c r="F1880" t="str">
        <x:v>Operative Driver</x:v>
      </x:c>
      <x:c r="G1880" t="str">
        <x:v>394443</x:v>
      </x:c>
      <x:c r="H1880" t="str">
        <x:v>BT</x:v>
      </x:c>
      <x:c r="I1880" s="22" t="n">
        <x:v>7.5</x:v>
      </x:c>
      <x:c r="J1880" t="str">
        <x:v>Worked</x:v>
      </x:c>
      <x:c r="K1880" t="str">
        <x:v>Employee 104053; home branch Manchester; assigned role Operative Driver | Deployment branch: Manchester | Actual role: Operative Porter | Jobs: 394443 | Customers: BT | Actual hours: 7.5; source records: 1</x:v>
      </x:c>
      <x:c r="L1880" t="str">
        <x:v>Include</x:v>
      </x:c>
      <x:c r="M1880"/>
      <x:c r="N1880"/>
    </x:row>
    <x:row r="1881">
      <x:c r="A1881" t="str">
        <x:v>Mike Booth|2026-02-13</x:v>
      </x:c>
      <x:c r="B1881" s="888" t="n">
        <x:v>46066</x:v>
      </x:c>
      <x:c r="C1881" t="str">
        <x:v>Mike Booth</x:v>
      </x:c>
      <x:c r="D1881" t="str">
        <x:v>Permanent</x:v>
      </x:c>
      <x:c r="E1881" t="str">
        <x:v>Manchester</x:v>
      </x:c>
      <x:c r="F1881" t="str">
        <x:v>Operative Driver</x:v>
      </x:c>
      <x:c r="G1881" t="str">
        <x:v>374044A</x:v>
      </x:c>
      <x:c r="H1881" t="str">
        <x:v>Hurstwood Environmental Consultants</x:v>
      </x:c>
      <x:c r="I1881" s="22" t="n">
        <x:v>8</x:v>
      </x:c>
      <x:c r="J1881" t="str">
        <x:v>CONFLICT — Worked + leave</x:v>
      </x:c>
      <x:c r="K1881" t="str">
        <x:v>Employee 104053; home branch Manchester; assigned role Operative Driver | Deployment branch: Manchester | Actual role: Operative Driver | Jobs: 374044A | Customers: Hurstwood Environmental Consultants | Actual hours: 8.0; source records: 1 | Leave: Sickness | Leave calendar basis: Variable-pattern period</x:v>
      </x:c>
      <x:c r="L1881" t="str">
        <x:v>Include</x:v>
      </x:c>
      <x:c r="M1881"/>
      <x:c r="N1881"/>
    </x:row>
    <x:row r="1882">
      <x:c r="A1882" t="str">
        <x:v>Mike Booth|2026-02-16</x:v>
      </x:c>
      <x:c r="B1882" s="888" t="n">
        <x:v>46069</x:v>
      </x:c>
      <x:c r="C1882" t="str">
        <x:v>Mike Booth</x:v>
      </x:c>
      <x:c r="D1882" t="str">
        <x:v>Permanent</x:v>
      </x:c>
      <x:c r="E1882" t="str">
        <x:v>Manchester</x:v>
      </x:c>
      <x:c r="F1882" t="str">
        <x:v>Operative Driver</x:v>
      </x:c>
      <x:c r="G1882"/>
      <x:c r="H1882"/>
      <x:c r="I1882" s="22" t="n">
        <x:v>0</x:v>
      </x:c>
      <x:c r="J1882" t="str">
        <x:v>Other leave — Sickness</x:v>
      </x:c>
      <x:c r="K1882" t="str">
        <x:v>Employee 104053; home branch Manchester; assigned role Operative Driver | Leave: Sickness | Leave calendar basis: Variable-pattern period</x:v>
      </x:c>
      <x:c r="L1882" t="str">
        <x:v>Include</x:v>
      </x:c>
      <x:c r="M1882"/>
      <x:c r="N1882"/>
    </x:row>
    <x:row r="1883">
      <x:c r="A1883" t="str">
        <x:v>Mike Booth|2026-02-17</x:v>
      </x:c>
      <x:c r="B1883" s="888" t="n">
        <x:v>46070</x:v>
      </x:c>
      <x:c r="C1883" t="str">
        <x:v>Mike Booth</x:v>
      </x:c>
      <x:c r="D1883" t="str">
        <x:v>Permanent</x:v>
      </x:c>
      <x:c r="E1883" t="str">
        <x:v>Manchester</x:v>
      </x:c>
      <x:c r="F1883" t="str">
        <x:v>Operative Driver</x:v>
      </x:c>
      <x:c r="G1883"/>
      <x:c r="H1883"/>
      <x:c r="I1883" s="22" t="n">
        <x:v>0</x:v>
      </x:c>
      <x:c r="J1883" t="str">
        <x:v>Other leave — Sickness</x:v>
      </x:c>
      <x:c r="K1883" t="str">
        <x:v>Employee 104053; home branch Manchester; assigned role Operative Driver | Leave: Sickness | Leave calendar basis: Variable-pattern period</x:v>
      </x:c>
      <x:c r="L1883" t="str">
        <x:v>Include</x:v>
      </x:c>
      <x:c r="M1883"/>
      <x:c r="N1883"/>
    </x:row>
    <x:row r="1884">
      <x:c r="A1884" t="str">
        <x:v>Mike Booth|2026-02-18</x:v>
      </x:c>
      <x:c r="B1884" s="888" t="n">
        <x:v>46071</x:v>
      </x:c>
      <x:c r="C1884" t="str">
        <x:v>Mike Booth</x:v>
      </x:c>
      <x:c r="D1884" t="str">
        <x:v>Permanent</x:v>
      </x:c>
      <x:c r="E1884" t="str">
        <x:v>Manchester</x:v>
      </x:c>
      <x:c r="F1884" t="str">
        <x:v>Operative Driver</x:v>
      </x:c>
      <x:c r="G1884"/>
      <x:c r="H1884"/>
      <x:c r="I1884" s="22" t="n">
        <x:v>0</x:v>
      </x:c>
      <x:c r="J1884" t="str">
        <x:v>Other leave — Sickness</x:v>
      </x:c>
      <x:c r="K1884" t="str">
        <x:v>Employee 104053; home branch Manchester; assigned role Operative Driver | Leave: Sickness | Leave calendar basis: Variable-pattern period</x:v>
      </x:c>
      <x:c r="L1884" t="str">
        <x:v>Include</x:v>
      </x:c>
      <x:c r="M1884"/>
      <x:c r="N1884"/>
    </x:row>
    <x:row r="1885">
      <x:c r="A1885" t="str">
        <x:v>Mike Booth|2026-02-19</x:v>
      </x:c>
      <x:c r="B1885" s="888" t="n">
        <x:v>46072</x:v>
      </x:c>
      <x:c r="C1885" t="str">
        <x:v>Mike Booth</x:v>
      </x:c>
      <x:c r="D1885" t="str">
        <x:v>Permanent</x:v>
      </x:c>
      <x:c r="E1885" t="str">
        <x:v>Manchester</x:v>
      </x:c>
      <x:c r="F1885" t="str">
        <x:v>Operative Driver</x:v>
      </x:c>
      <x:c r="G1885"/>
      <x:c r="H1885"/>
      <x:c r="I1885" s="22" t="n">
        <x:v>0</x:v>
      </x:c>
      <x:c r="J1885" t="str">
        <x:v>Other leave — Sickness</x:v>
      </x:c>
      <x:c r="K1885" t="str">
        <x:v>Employee 104053; home branch Manchester; assigned role Operative Driver | Leave: Sickness | Leave calendar basis: Variable-pattern period</x:v>
      </x:c>
      <x:c r="L1885" t="str">
        <x:v>Include</x:v>
      </x:c>
      <x:c r="M1885"/>
      <x:c r="N1885"/>
    </x:row>
    <x:row r="1886">
      <x:c r="A1886" t="str">
        <x:v>Mike Booth|2026-02-20</x:v>
      </x:c>
      <x:c r="B1886" s="888" t="n">
        <x:v>46073</x:v>
      </x:c>
      <x:c r="C1886" t="str">
        <x:v>Mike Booth</x:v>
      </x:c>
      <x:c r="D1886" t="str">
        <x:v>Permanent</x:v>
      </x:c>
      <x:c r="E1886" t="str">
        <x:v>Manchester</x:v>
      </x:c>
      <x:c r="F1886" t="str">
        <x:v>Operative Driver</x:v>
      </x:c>
      <x:c r="G1886"/>
      <x:c r="H1886"/>
      <x:c r="I1886" s="22" t="n">
        <x:v>0</x:v>
      </x:c>
      <x:c r="J1886" t="str">
        <x:v>Other leave — Sickness</x:v>
      </x:c>
      <x:c r="K1886" t="str">
        <x:v>Employee 104053; home branch Manchester; assigned role Operative Driver | Leave: Sickness | Leave calendar basis: Variable-pattern period</x:v>
      </x:c>
      <x:c r="L1886" t="str">
        <x:v>Include</x:v>
      </x:c>
      <x:c r="M1886"/>
      <x:c r="N1886"/>
    </x:row>
    <x:row r="1887">
      <x:c r="A1887" t="str">
        <x:v>Mike Booth|2026-02-23</x:v>
      </x:c>
      <x:c r="B1887" s="888" t="n">
        <x:v>46076</x:v>
      </x:c>
      <x:c r="C1887" t="str">
        <x:v>Mike Booth</x:v>
      </x:c>
      <x:c r="D1887" t="str">
        <x:v>Permanent</x:v>
      </x:c>
      <x:c r="E1887" t="str">
        <x:v>Manchester</x:v>
      </x:c>
      <x:c r="F1887" t="str">
        <x:v>Operative Driver</x:v>
      </x:c>
      <x:c r="G1887"/>
      <x:c r="H1887"/>
      <x:c r="I1887" s="22" t="n">
        <x:v>0</x:v>
      </x:c>
      <x:c r="J1887" t="str">
        <x:v>Other leave — Sickness</x:v>
      </x:c>
      <x:c r="K1887" t="str">
        <x:v>Employee 104053; home branch Manchester; assigned role Operative Driver | Leave: Sickness | Leave calendar basis: Variable-pattern period</x:v>
      </x:c>
      <x:c r="L1887" t="str">
        <x:v>Include</x:v>
      </x:c>
      <x:c r="M1887"/>
      <x:c r="N1887"/>
    </x:row>
    <x:row r="1888">
      <x:c r="A1888" t="str">
        <x:v>Mike Booth|2026-02-24</x:v>
      </x:c>
      <x:c r="B1888" s="888" t="n">
        <x:v>46077</x:v>
      </x:c>
      <x:c r="C1888" t="str">
        <x:v>Mike Booth</x:v>
      </x:c>
      <x:c r="D1888" t="str">
        <x:v>Permanent</x:v>
      </x:c>
      <x:c r="E1888" t="str">
        <x:v>Manchester</x:v>
      </x:c>
      <x:c r="F1888" t="str">
        <x:v>Operative Driver</x:v>
      </x:c>
      <x:c r="G1888"/>
      <x:c r="H1888"/>
      <x:c r="I1888" s="22" t="n">
        <x:v>0</x:v>
      </x:c>
      <x:c r="J1888" t="str">
        <x:v>Other leave — Sickness</x:v>
      </x:c>
      <x:c r="K1888" t="str">
        <x:v>Employee 104053; home branch Manchester; assigned role Operative Driver | Leave: Sickness | Leave calendar basis: Variable-pattern period</x:v>
      </x:c>
      <x:c r="L1888" t="str">
        <x:v>Include</x:v>
      </x:c>
      <x:c r="M1888"/>
      <x:c r="N1888"/>
    </x:row>
    <x:row r="1889">
      <x:c r="A1889" t="str">
        <x:v>Mike Booth|2026-02-25</x:v>
      </x:c>
      <x:c r="B1889" s="888" t="n">
        <x:v>46078</x:v>
      </x:c>
      <x:c r="C1889" t="str">
        <x:v>Mike Booth</x:v>
      </x:c>
      <x:c r="D1889" t="str">
        <x:v>Permanent</x:v>
      </x:c>
      <x:c r="E1889" t="str">
        <x:v>Manchester</x:v>
      </x:c>
      <x:c r="F1889" t="str">
        <x:v>Operative Driver</x:v>
      </x:c>
      <x:c r="G1889"/>
      <x:c r="H1889"/>
      <x:c r="I1889" s="22" t="n">
        <x:v>0</x:v>
      </x:c>
      <x:c r="J1889" t="str">
        <x:v>Other leave — Sickness</x:v>
      </x:c>
      <x:c r="K1889" t="str">
        <x:v>Employee 104053; home branch Manchester; assigned role Operative Driver | Leave: Sickness | Leave calendar basis: Variable-pattern period</x:v>
      </x:c>
      <x:c r="L1889" t="str">
        <x:v>Include</x:v>
      </x:c>
      <x:c r="M1889"/>
      <x:c r="N1889"/>
    </x:row>
    <x:row r="1890">
      <x:c r="A1890" t="str">
        <x:v>Mike Booth|2026-02-26</x:v>
      </x:c>
      <x:c r="B1890" s="888" t="n">
        <x:v>46079</x:v>
      </x:c>
      <x:c r="C1890" t="str">
        <x:v>Mike Booth</x:v>
      </x:c>
      <x:c r="D1890" t="str">
        <x:v>Permanent</x:v>
      </x:c>
      <x:c r="E1890" t="str">
        <x:v>Manchester</x:v>
      </x:c>
      <x:c r="F1890" t="str">
        <x:v>Operative Driver</x:v>
      </x:c>
      <x:c r="G1890" t="str">
        <x:v>398317A</x:v>
      </x:c>
      <x:c r="H1890" t="str">
        <x:v>Restore Harrow Green</x:v>
      </x:c>
      <x:c r="I1890" s="22" t="n">
        <x:v>9</x:v>
      </x:c>
      <x:c r="J1890" t="str">
        <x:v>Worked</x:v>
      </x:c>
      <x:c r="K1890" t="str">
        <x:v>Employee 104053; home branch Manchester; assigned role Operative Driver | Deployment branch: Manchester | Actual role: Operative Driver | Jobs: 398317A | Customers: Restore Harrow Green | Actual hours: 9.0; source records: 1</x:v>
      </x:c>
      <x:c r="L1890" t="str">
        <x:v>Include</x:v>
      </x:c>
      <x:c r="M1890"/>
      <x:c r="N1890"/>
    </x:row>
    <x:row r="1891">
      <x:c r="A1891" t="str">
        <x:v>Mike Booth|2026-02-27</x:v>
      </x:c>
      <x:c r="B1891" s="888" t="n">
        <x:v>46080</x:v>
      </x:c>
      <x:c r="C1891" t="str">
        <x:v>Mike Booth</x:v>
      </x:c>
      <x:c r="D1891" t="str">
        <x:v>Permanent</x:v>
      </x:c>
      <x:c r="E1891" t="str">
        <x:v>Manchester</x:v>
      </x:c>
      <x:c r="F1891" t="str">
        <x:v>Operative Driver</x:v>
      </x:c>
      <x:c r="G1891" t="str">
        <x:v>398317A, 398317B</x:v>
      </x:c>
      <x:c r="H1891" t="str">
        <x:v>Restore Harrow Green</x:v>
      </x:c>
      <x:c r="I1891" s="22" t="n">
        <x:v>1.75</x:v>
      </x:c>
      <x:c r="J1891" t="str">
        <x:v>Worked — 2 records</x:v>
      </x:c>
      <x:c r="K1891" t="str">
        <x:v>Employee 104053; home branch Manchester; assigned role Operative Driver | Deployment branch: Manchester | Actual role: Operative Driver | Jobs: 398317A, 398317B | Customers: Restore Harrow Green | Actual hours: 1.8; source records: 2</x:v>
      </x:c>
      <x:c r="L1891" t="str">
        <x:v>Include</x:v>
      </x:c>
      <x:c r="M1891"/>
      <x:c r="N1891"/>
    </x:row>
    <x:row r="1892">
      <x:c r="A1892" t="str">
        <x:v>Miki Sguerra (B)|2026-02-03</x:v>
      </x:c>
      <x:c r="B1892" s="888" t="n">
        <x:v>46056</x:v>
      </x:c>
      <x:c r="C1892" t="str">
        <x:v>Miki Sguerra (B)</x:v>
      </x:c>
      <x:c r="D1892" t="str">
        <x:v>Permanent</x:v>
      </x:c>
      <x:c r="E1892" t="str">
        <x:v>Thurrock</x:v>
      </x:c>
      <x:c r="F1892" t="str">
        <x:v>Operative Driver</x:v>
      </x:c>
      <x:c r="G1892" t="str">
        <x:v>399814</x:v>
      </x:c>
      <x:c r="H1892" t="str">
        <x:v>Cushman &amp; Wakefield</x:v>
      </x:c>
      <x:c r="I1892" s="22" t="n">
        <x:v>10.5</x:v>
      </x:c>
      <x:c r="J1892" t="str">
        <x:v>Worked</x:v>
      </x:c>
      <x:c r="K1892" t="str">
        <x:v>Employee 103656; home branch Thurrock; assigned role Operative Driver | Deployment branch: Thurrock | Actual role: Operative Driver | Jobs: 399814 | Customers: Cushman &amp; Wakefield | Actual hours: 10.5; source records: 1</x:v>
      </x:c>
      <x:c r="L1892" t="str">
        <x:v>Include</x:v>
      </x:c>
      <x:c r="M1892"/>
      <x:c r="N1892"/>
    </x:row>
    <x:row r="1893">
      <x:c r="A1893" t="str">
        <x:v>Miki Sguerra (B)|2026-02-04</x:v>
      </x:c>
      <x:c r="B1893" s="888" t="n">
        <x:v>46057</x:v>
      </x:c>
      <x:c r="C1893" t="str">
        <x:v>Miki Sguerra (B)</x:v>
      </x:c>
      <x:c r="D1893" t="str">
        <x:v>Permanent</x:v>
      </x:c>
      <x:c r="E1893" t="str">
        <x:v>Thurrock</x:v>
      </x:c>
      <x:c r="F1893" t="str">
        <x:v>Operative Driver</x:v>
      </x:c>
      <x:c r="G1893" t="str">
        <x:v>399814</x:v>
      </x:c>
      <x:c r="H1893" t="str">
        <x:v>Cushman &amp; Wakefield</x:v>
      </x:c>
      <x:c r="I1893" s="22" t="n">
        <x:v>9.5</x:v>
      </x:c>
      <x:c r="J1893" t="str">
        <x:v>Worked</x:v>
      </x:c>
      <x:c r="K1893" t="str">
        <x:v>Employee 103656; home branch Thurrock; assigned role Operative Driver | Deployment branch: Thurrock | Actual role: Operative Driver | Jobs: 399814 | Customers: Cushman &amp; Wakefield | Actual hours: 9.5; source records: 1</x:v>
      </x:c>
      <x:c r="L1893" t="str">
        <x:v>Include</x:v>
      </x:c>
      <x:c r="M1893"/>
      <x:c r="N1893"/>
    </x:row>
    <x:row r="1894">
      <x:c r="A1894" t="str">
        <x:v>Miki Sguerra (B)|2026-02-05</x:v>
      </x:c>
      <x:c r="B1894" s="888" t="n">
        <x:v>46058</x:v>
      </x:c>
      <x:c r="C1894" t="str">
        <x:v>Miki Sguerra (B)</x:v>
      </x:c>
      <x:c r="D1894" t="str">
        <x:v>Permanent</x:v>
      </x:c>
      <x:c r="E1894" t="str">
        <x:v>Thurrock</x:v>
      </x:c>
      <x:c r="F1894" t="str">
        <x:v>Operative Driver</x:v>
      </x:c>
      <x:c r="G1894" t="str">
        <x:v>399814</x:v>
      </x:c>
      <x:c r="H1894" t="str">
        <x:v>Cushman &amp; Wakefield</x:v>
      </x:c>
      <x:c r="I1894" s="22" t="n">
        <x:v>9.5</x:v>
      </x:c>
      <x:c r="J1894" t="str">
        <x:v>Worked</x:v>
      </x:c>
      <x:c r="K1894" t="str">
        <x:v>Employee 103656; home branch Thurrock; assigned role Operative Driver | Deployment branch: Thurrock | Actual role: Operative Driver | Jobs: 399814 | Customers: Cushman &amp; Wakefield | Actual hours: 9.5; source records: 1</x:v>
      </x:c>
      <x:c r="L1894" t="str">
        <x:v>Include</x:v>
      </x:c>
      <x:c r="M1894"/>
      <x:c r="N1894"/>
    </x:row>
    <x:row r="1895">
      <x:c r="A1895" t="str">
        <x:v>Miki Sguerra (B)|2026-02-06</x:v>
      </x:c>
      <x:c r="B1895" s="888" t="n">
        <x:v>46059</x:v>
      </x:c>
      <x:c r="C1895" t="str">
        <x:v>Miki Sguerra (B)</x:v>
      </x:c>
      <x:c r="D1895" t="str">
        <x:v>Permanent</x:v>
      </x:c>
      <x:c r="E1895" t="str">
        <x:v>Thurrock</x:v>
      </x:c>
      <x:c r="F1895" t="str">
        <x:v>Operative Driver</x:v>
      </x:c>
      <x:c r="G1895" t="str">
        <x:v>399148</x:v>
      </x:c>
      <x:c r="H1895" t="str">
        <x:v>University of Hertfordshire</x:v>
      </x:c>
      <x:c r="I1895" s="22" t="n">
        <x:v>7</x:v>
      </x:c>
      <x:c r="J1895" t="str">
        <x:v>Worked</x:v>
      </x:c>
      <x:c r="K1895" t="str">
        <x:v>Employee 103656; home branch Thurrock; assigned role Operative Driver | Deployment branch: Thurrock | Actual role: Operative Skilled | Jobs: 399148 | Customers: University of Hertfordshire | Actual hours: 7.0; source records: 1</x:v>
      </x:c>
      <x:c r="L1895" t="str">
        <x:v>Include</x:v>
      </x:c>
      <x:c r="M1895"/>
      <x:c r="N1895"/>
    </x:row>
    <x:row r="1896">
      <x:c r="A1896" t="str">
        <x:v>Miki Sguerra (B)|2026-02-09</x:v>
      </x:c>
      <x:c r="B1896" s="888" t="n">
        <x:v>46062</x:v>
      </x:c>
      <x:c r="C1896" t="str">
        <x:v>Miki Sguerra (B)</x:v>
      </x:c>
      <x:c r="D1896" t="str">
        <x:v>Permanent</x:v>
      </x:c>
      <x:c r="E1896" t="str">
        <x:v>Thurrock</x:v>
      </x:c>
      <x:c r="F1896" t="str">
        <x:v>Operative Driver</x:v>
      </x:c>
      <x:c r="G1896" t="str">
        <x:v>399609</x:v>
      </x:c>
      <x:c r="H1896" t="str">
        <x:v>Accenture UK Ltd</x:v>
      </x:c>
      <x:c r="I1896" s="22" t="n">
        <x:v>8.5</x:v>
      </x:c>
      <x:c r="J1896" t="str">
        <x:v>Worked</x:v>
      </x:c>
      <x:c r="K1896" t="str">
        <x:v>Employee 103656; home branch Thurrock; assigned role Operative Driver | Deployment branch: Thurrock | Actual role: Operative Driver | Jobs: 399609 | Customers: Accenture UK Ltd | Actual hours: 8.5; source records: 1</x:v>
      </x:c>
      <x:c r="L1896" t="str">
        <x:v>Include</x:v>
      </x:c>
      <x:c r="M1896"/>
      <x:c r="N1896"/>
    </x:row>
    <x:row r="1897">
      <x:c r="A1897" t="str">
        <x:v>Miki Sguerra (B)|2026-02-10</x:v>
      </x:c>
      <x:c r="B1897" s="888" t="n">
        <x:v>46063</x:v>
      </x:c>
      <x:c r="C1897" t="str">
        <x:v>Miki Sguerra (B)</x:v>
      </x:c>
      <x:c r="D1897" t="str">
        <x:v>Permanent</x:v>
      </x:c>
      <x:c r="E1897" t="str">
        <x:v>Thurrock</x:v>
      </x:c>
      <x:c r="F1897" t="str">
        <x:v>Operative Driver</x:v>
      </x:c>
      <x:c r="G1897" t="str">
        <x:v>399753</x:v>
      </x:c>
      <x:c r="H1897" t="str">
        <x:v>Kwakye/Ms Afua</x:v>
      </x:c>
      <x:c r="I1897" s="22" t="n">
        <x:v>6.5</x:v>
      </x:c>
      <x:c r="J1897" t="str">
        <x:v>Worked</x:v>
      </x:c>
      <x:c r="K1897" t="str">
        <x:v>Employee 103656; home branch Thurrock; assigned role Operative Driver | Deployment branch: Thurrock | Actual role: Operative Driver | Jobs: 399753 | Customers: Kwakye/Ms Afua | Actual hours: 6.5; source records: 1</x:v>
      </x:c>
      <x:c r="L1897" t="str">
        <x:v>Include</x:v>
      </x:c>
      <x:c r="M1897"/>
      <x:c r="N1897"/>
    </x:row>
    <x:row r="1898">
      <x:c r="A1898" t="str">
        <x:v>Miki Sguerra (B)|2026-02-11</x:v>
      </x:c>
      <x:c r="B1898" s="888" t="n">
        <x:v>46064</x:v>
      </x:c>
      <x:c r="C1898" t="str">
        <x:v>Miki Sguerra (B)</x:v>
      </x:c>
      <x:c r="D1898" t="str">
        <x:v>Permanent</x:v>
      </x:c>
      <x:c r="E1898" t="str">
        <x:v>Thurrock</x:v>
      </x:c>
      <x:c r="F1898" t="str">
        <x:v>Operative Driver</x:v>
      </x:c>
      <x:c r="G1898" t="str">
        <x:v>400112, 399331A</x:v>
      </x:c>
      <x:c r="H1898" t="str">
        <x:v>Bank of New York Mellon; Dolinsky/Mr Igor</x:v>
      </x:c>
      <x:c r="I1898" s="22" t="n">
        <x:v>12</x:v>
      </x:c>
      <x:c r="J1898" t="str">
        <x:v>Worked — 2 records</x:v>
      </x:c>
      <x:c r="K1898" t="str">
        <x:v>Employee 103656; home branch Thurrock; assigned role Operative Driver | Deployment branch: Thurrock | Actual role: Operative Driver | Jobs: 400112, 399331A | Customers: Bank of New York Mellon; Dolinsky/Mr Igor | Actual hours: 12.0; source records: 2</x:v>
      </x:c>
      <x:c r="L1898" t="str">
        <x:v>Include</x:v>
      </x:c>
      <x:c r="M1898"/>
      <x:c r="N1898"/>
    </x:row>
    <x:row r="1899">
      <x:c r="A1899" t="str">
        <x:v>Miki Sguerra (B)|2026-02-12</x:v>
      </x:c>
      <x:c r="B1899" s="888" t="n">
        <x:v>46065</x:v>
      </x:c>
      <x:c r="C1899" t="str">
        <x:v>Miki Sguerra (B)</x:v>
      </x:c>
      <x:c r="D1899" t="str">
        <x:v>Permanent</x:v>
      </x:c>
      <x:c r="E1899" t="str">
        <x:v>Thurrock</x:v>
      </x:c>
      <x:c r="F1899" t="str">
        <x:v>Operative Driver</x:v>
      </x:c>
      <x:c r="G1899" t="str">
        <x:v>400214</x:v>
      </x:c>
      <x:c r="H1899" t="str">
        <x:v>University of Hertfordshire</x:v>
      </x:c>
      <x:c r="I1899" s="22" t="n">
        <x:v>8.5</x:v>
      </x:c>
      <x:c r="J1899" t="str">
        <x:v>Worked</x:v>
      </x:c>
      <x:c r="K1899" t="str">
        <x:v>Employee 103656; home branch Thurrock; assigned role Operative Driver | Deployment branch: Thurrock | Actual role: Operative Skilled | Jobs: 400214 | Customers: University of Hertfordshire | Actual hours: 8.5; source records: 1</x:v>
      </x:c>
      <x:c r="L1899" t="str">
        <x:v>Include</x:v>
      </x:c>
      <x:c r="M1899"/>
      <x:c r="N1899"/>
    </x:row>
    <x:row r="1900">
      <x:c r="A1900" t="str">
        <x:v>Miki Sguerra (B)|2026-02-13</x:v>
      </x:c>
      <x:c r="B1900" s="888" t="n">
        <x:v>46066</x:v>
      </x:c>
      <x:c r="C1900" t="str">
        <x:v>Miki Sguerra (B)</x:v>
      </x:c>
      <x:c r="D1900" t="str">
        <x:v>Permanent</x:v>
      </x:c>
      <x:c r="E1900" t="str">
        <x:v>Thurrock</x:v>
      </x:c>
      <x:c r="F1900" t="str">
        <x:v>Operative Driver</x:v>
      </x:c>
      <x:c r="G1900" t="str">
        <x:v>397663</x:v>
      </x:c>
      <x:c r="H1900" t="str">
        <x:v>Restore – Doc Management/East &amp; North Herts NHS</x:v>
      </x:c>
      <x:c r="I1900" s="22" t="n">
        <x:v>7</x:v>
      </x:c>
      <x:c r="J1900" t="str">
        <x:v>Worked</x:v>
      </x:c>
      <x:c r="K1900" t="str">
        <x:v>Employee 103656; home branch Thurrock; assigned role Operative Driver | Deployment branch: Thurrock | Actual role: Operative Driver | Jobs: 397663 | Customers: Restore – Doc Management/East &amp; North Herts NHS | Actual hours: 7.0; source records: 1</x:v>
      </x:c>
      <x:c r="L1900" t="str">
        <x:v>Include</x:v>
      </x:c>
      <x:c r="M1900"/>
      <x:c r="N1900"/>
    </x:row>
    <x:row r="1901">
      <x:c r="A1901" t="str">
        <x:v>Miki Sguerra (B)|2026-02-15</x:v>
      </x:c>
      <x:c r="B1901" s="888" t="n">
        <x:v>46068</x:v>
      </x:c>
      <x:c r="C1901" t="str">
        <x:v>Miki Sguerra (B)</x:v>
      </x:c>
      <x:c r="D1901" t="str">
        <x:v>Permanent</x:v>
      </x:c>
      <x:c r="E1901" t="str">
        <x:v>Thurrock</x:v>
      </x:c>
      <x:c r="F1901" t="str">
        <x:v>Operative Driver</x:v>
      </x:c>
      <x:c r="G1901" t="str">
        <x:v>398349</x:v>
      </x:c>
      <x:c r="H1901" t="str">
        <x:v>University of Hertfordshire</x:v>
      </x:c>
      <x:c r="I1901" s="22" t="n">
        <x:v>8.5</x:v>
      </x:c>
      <x:c r="J1901" t="str">
        <x:v>Worked</x:v>
      </x:c>
      <x:c r="K1901" t="str">
        <x:v>Employee 103656; home branch Thurrock; assigned role Operative Driver | Deployment branch: Thurrock | Actual role: Operative Driver | Jobs: 398349 | Customers: University of Hertfordshire | Actual hours: 8.5; source records: 1</x:v>
      </x:c>
      <x:c r="L1901" t="str">
        <x:v>Include</x:v>
      </x:c>
      <x:c r="M1901"/>
      <x:c r="N1901"/>
    </x:row>
    <x:row r="1902">
      <x:c r="A1902" t="str">
        <x:v>Miki Sguerra (B)|2026-02-16</x:v>
      </x:c>
      <x:c r="B1902" s="888" t="n">
        <x:v>46069</x:v>
      </x:c>
      <x:c r="C1902" t="str">
        <x:v>Miki Sguerra (B)</x:v>
      </x:c>
      <x:c r="D1902" t="str">
        <x:v>Permanent</x:v>
      </x:c>
      <x:c r="E1902" t="str">
        <x:v>Thurrock</x:v>
      </x:c>
      <x:c r="F1902" t="str">
        <x:v>Operative Driver</x:v>
      </x:c>
      <x:c r="G1902" t="str">
        <x:v>400214</x:v>
      </x:c>
      <x:c r="H1902" t="str">
        <x:v>University of Hertfordshire</x:v>
      </x:c>
      <x:c r="I1902" s="22" t="n">
        <x:v>9.5</x:v>
      </x:c>
      <x:c r="J1902" t="str">
        <x:v>Worked</x:v>
      </x:c>
      <x:c r="K1902" t="str">
        <x:v>Employee 103656; home branch Thurrock; assigned role Operative Driver | Deployment branch: Thurrock | Actual role: Operative Driver | Jobs: 400214 | Customers: University of Hertfordshire | Actual hours: 9.5; source records: 1</x:v>
      </x:c>
      <x:c r="L1902" t="str">
        <x:v>Include</x:v>
      </x:c>
      <x:c r="M1902"/>
      <x:c r="N1902"/>
    </x:row>
    <x:row r="1903">
      <x:c r="A1903" t="str">
        <x:v>Miki Sguerra (B)|2026-02-17</x:v>
      </x:c>
      <x:c r="B1903" s="888" t="n">
        <x:v>46070</x:v>
      </x:c>
      <x:c r="C1903" t="str">
        <x:v>Miki Sguerra (B)</x:v>
      </x:c>
      <x:c r="D1903" t="str">
        <x:v>Permanent</x:v>
      </x:c>
      <x:c r="E1903" t="str">
        <x:v>Thurrock</x:v>
      </x:c>
      <x:c r="F1903" t="str">
        <x:v>Operative Driver</x:v>
      </x:c>
      <x:c r="G1903" t="str">
        <x:v>400149, 396671, 398386, 400457</x:v>
      </x:c>
      <x:c r="H1903" t="str">
        <x:v>Gordon/Ms Gloria; Gowan/Mr Patrick; Justin/Mr Marvin; Sia Lebbie</x:v>
      </x:c>
      <x:c r="I1903" s="22" t="n">
        <x:v>11.5</x:v>
      </x:c>
      <x:c r="J1903" t="str">
        <x:v>Worked — 4 records</x:v>
      </x:c>
      <x:c r="K1903" t="str">
        <x:v>Employee 103656; home branch Thurrock; assigned role Operative Driver | Deployment branch: Thurrock | Actual role: Operative Driver | Jobs: 400149, 396671, 398386, 400457 | Customers: Gordon/Ms Gloria; Gowan/Mr Patrick; Justin/Mr Marvin; Sia Lebbie | Actual hours: 11.5; source records: 4</x:v>
      </x:c>
      <x:c r="L1903" t="str">
        <x:v>Include</x:v>
      </x:c>
      <x:c r="M1903"/>
      <x:c r="N1903"/>
    </x:row>
    <x:row r="1904">
      <x:c r="A1904" t="str">
        <x:v>Miki Sguerra (B)|2026-02-18</x:v>
      </x:c>
      <x:c r="B1904" s="888" t="n">
        <x:v>46071</x:v>
      </x:c>
      <x:c r="C1904" t="str">
        <x:v>Miki Sguerra (B)</x:v>
      </x:c>
      <x:c r="D1904" t="str">
        <x:v>Permanent</x:v>
      </x:c>
      <x:c r="E1904" t="str">
        <x:v>Thurrock</x:v>
      </x:c>
      <x:c r="F1904" t="str">
        <x:v>Operative Driver</x:v>
      </x:c>
      <x:c r="G1904" t="str">
        <x:v>396782</x:v>
      </x:c>
      <x:c r="H1904" t="str">
        <x:v>Jegede/Mr Abidemi</x:v>
      </x:c>
      <x:c r="I1904" s="22" t="n">
        <x:v>5.5</x:v>
      </x:c>
      <x:c r="J1904" t="str">
        <x:v>Worked</x:v>
      </x:c>
      <x:c r="K1904" t="str">
        <x:v>Employee 103656; home branch Thurrock; assigned role Operative Driver | Deployment branch: Thurrock | Actual role: Operative Driver | Jobs: 396782 | Customers: Jegede/Mr Abidemi | Actual hours: 5.5; source records: 1</x:v>
      </x:c>
      <x:c r="L1904" t="str">
        <x:v>Include</x:v>
      </x:c>
      <x:c r="M1904"/>
      <x:c r="N1904"/>
    </x:row>
    <x:row r="1905">
      <x:c r="A1905" t="str">
        <x:v>Miki Sguerra (B)|2026-02-20</x:v>
      </x:c>
      <x:c r="B1905" s="888" t="n">
        <x:v>46073</x:v>
      </x:c>
      <x:c r="C1905" t="str">
        <x:v>Miki Sguerra (B)</x:v>
      </x:c>
      <x:c r="D1905" t="str">
        <x:v>Permanent</x:v>
      </x:c>
      <x:c r="E1905" t="str">
        <x:v>Thurrock</x:v>
      </x:c>
      <x:c r="F1905" t="str">
        <x:v>Operative Driver</x:v>
      </x:c>
      <x:c r="G1905" t="str">
        <x:v>397663</x:v>
      </x:c>
      <x:c r="H1905" t="str">
        <x:v>Restore – Doc Management/East &amp; North Herts NHS</x:v>
      </x:c>
      <x:c r="I1905" s="22" t="n">
        <x:v>11</x:v>
      </x:c>
      <x:c r="J1905" t="str">
        <x:v>Worked</x:v>
      </x:c>
      <x:c r="K1905" t="str">
        <x:v>Employee 103656; home branch Thurrock; assigned role Operative Driver | Deployment branch: Thurrock | Actual role: Operative Driver | Jobs: 397663 | Customers: Restore – Doc Management/East &amp; North Herts NHS | Actual hours: 11.0; source records: 1</x:v>
      </x:c>
      <x:c r="L1905" t="str">
        <x:v>Include</x:v>
      </x:c>
      <x:c r="M1905"/>
      <x:c r="N1905"/>
    </x:row>
    <x:row r="1906">
      <x:c r="A1906" t="str">
        <x:v>Miki Sguerra (B)|2026-02-22</x:v>
      </x:c>
      <x:c r="B1906" s="888" t="n">
        <x:v>46075</x:v>
      </x:c>
      <x:c r="C1906" t="str">
        <x:v>Miki Sguerra (B)</x:v>
      </x:c>
      <x:c r="D1906" t="str">
        <x:v>Permanent</x:v>
      </x:c>
      <x:c r="E1906" t="str">
        <x:v>Thurrock</x:v>
      </x:c>
      <x:c r="F1906" t="str">
        <x:v>Operative Driver</x:v>
      </x:c>
      <x:c r="G1906" t="str">
        <x:v>400555</x:v>
      </x:c>
      <x:c r="H1906" t="str">
        <x:v>Balfour Beatty</x:v>
      </x:c>
      <x:c r="I1906" s="22" t="n">
        <x:v>10.5</x:v>
      </x:c>
      <x:c r="J1906" t="str">
        <x:v>Worked</x:v>
      </x:c>
      <x:c r="K1906" t="str">
        <x:v>Employee 103656; home branch Thurrock; assigned role Operative Driver | Deployment branch: Croydon | Actual role: Operative Driver | Jobs: 400555 | Customers: Balfour Beatty | Actual hours: 10.5; source records: 1</x:v>
      </x:c>
      <x:c r="L1906" t="str">
        <x:v>Include</x:v>
      </x:c>
      <x:c r="M1906"/>
      <x:c r="N1906"/>
    </x:row>
    <x:row r="1907">
      <x:c r="A1907" t="str">
        <x:v>Miki Sguerra (B)|2026-02-23</x:v>
      </x:c>
      <x:c r="B1907" s="888" t="n">
        <x:v>46076</x:v>
      </x:c>
      <x:c r="C1907" t="str">
        <x:v>Miki Sguerra (B)</x:v>
      </x:c>
      <x:c r="D1907" t="str">
        <x:v>Permanent</x:v>
      </x:c>
      <x:c r="E1907" t="str">
        <x:v>Thurrock</x:v>
      </x:c>
      <x:c r="F1907" t="str">
        <x:v>Operative Driver</x:v>
      </x:c>
      <x:c r="G1907" t="str">
        <x:v>400555</x:v>
      </x:c>
      <x:c r="H1907" t="str">
        <x:v>Balfour Beatty</x:v>
      </x:c>
      <x:c r="I1907" s="22" t="n">
        <x:v>11</x:v>
      </x:c>
      <x:c r="J1907" t="str">
        <x:v>Worked</x:v>
      </x:c>
      <x:c r="K1907" t="str">
        <x:v>Employee 103656; home branch Thurrock; assigned role Operative Driver | Deployment branch: Croydon | Actual role: Operative Driver | Jobs: 400555 | Customers: Balfour Beatty | Actual hours: 11.0; source records: 1</x:v>
      </x:c>
      <x:c r="L1907" t="str">
        <x:v>Include</x:v>
      </x:c>
      <x:c r="M1907"/>
      <x:c r="N1907"/>
    </x:row>
    <x:row r="1908">
      <x:c r="A1908" t="str">
        <x:v>Miki Sguerra (B)|2026-02-24</x:v>
      </x:c>
      <x:c r="B1908" s="888" t="n">
        <x:v>46077</x:v>
      </x:c>
      <x:c r="C1908" t="str">
        <x:v>Miki Sguerra (B)</x:v>
      </x:c>
      <x:c r="D1908" t="str">
        <x:v>Permanent</x:v>
      </x:c>
      <x:c r="E1908" t="str">
        <x:v>Thurrock</x:v>
      </x:c>
      <x:c r="F1908" t="str">
        <x:v>Operative Driver</x:v>
      </x:c>
      <x:c r="G1908" t="str">
        <x:v>400112</x:v>
      </x:c>
      <x:c r="H1908" t="str">
        <x:v>Bank of New York Mellon</x:v>
      </x:c>
      <x:c r="I1908" s="22" t="n">
        <x:v>8</x:v>
      </x:c>
      <x:c r="J1908" t="str">
        <x:v>Worked</x:v>
      </x:c>
      <x:c r="K1908" t="str">
        <x:v>Employee 103656; home branch Thurrock; assigned role Operative Driver | Deployment branch: Thurrock | Actual role: Operative Driver | Jobs: 400112 | Customers: Bank of New York Mellon | Actual hours: 8.0; source records: 1</x:v>
      </x:c>
      <x:c r="L1908" t="str">
        <x:v>Include</x:v>
      </x:c>
      <x:c r="M1908"/>
      <x:c r="N1908"/>
    </x:row>
    <x:row r="1909">
      <x:c r="A1909" t="str">
        <x:v>Miki Sguerra (B)|2026-02-25</x:v>
      </x:c>
      <x:c r="B1909" s="888" t="n">
        <x:v>46078</x:v>
      </x:c>
      <x:c r="C1909" t="str">
        <x:v>Miki Sguerra (B)</x:v>
      </x:c>
      <x:c r="D1909" t="str">
        <x:v>Permanent</x:v>
      </x:c>
      <x:c r="E1909" t="str">
        <x:v>Thurrock</x:v>
      </x:c>
      <x:c r="F1909" t="str">
        <x:v>Operative Driver</x:v>
      </x:c>
      <x:c r="G1909" t="str">
        <x:v>400214</x:v>
      </x:c>
      <x:c r="H1909" t="str">
        <x:v>University of Hertfordshire</x:v>
      </x:c>
      <x:c r="I1909" s="22" t="n">
        <x:v>6.5</x:v>
      </x:c>
      <x:c r="J1909" t="str">
        <x:v>Worked</x:v>
      </x:c>
      <x:c r="K1909" t="str">
        <x:v>Employee 103656; home branch Thurrock; assigned role Operative Driver | Deployment branch: Thurrock | Actual role: Operative Driver | Jobs: 400214 | Customers: University of Hertfordshire | Actual hours: 6.5; source records: 1</x:v>
      </x:c>
      <x:c r="L1909" t="str">
        <x:v>Include</x:v>
      </x:c>
      <x:c r="M1909"/>
      <x:c r="N1909"/>
    </x:row>
    <x:row r="1910">
      <x:c r="A1910" t="str">
        <x:v>Miki Sguerra (B)|2026-02-27</x:v>
      </x:c>
      <x:c r="B1910" s="888" t="n">
        <x:v>46080</x:v>
      </x:c>
      <x:c r="C1910" t="str">
        <x:v>Miki Sguerra (B)</x:v>
      </x:c>
      <x:c r="D1910" t="str">
        <x:v>Permanent</x:v>
      </x:c>
      <x:c r="E1910" t="str">
        <x:v>Thurrock</x:v>
      </x:c>
      <x:c r="F1910" t="str">
        <x:v>Operative Driver</x:v>
      </x:c>
      <x:c r="G1910" t="str">
        <x:v>398349</x:v>
      </x:c>
      <x:c r="H1910" t="str">
        <x:v>University of Hertfordshire</x:v>
      </x:c>
      <x:c r="I1910" s="22" t="n">
        <x:v>8</x:v>
      </x:c>
      <x:c r="J1910" t="str">
        <x:v>Worked</x:v>
      </x:c>
      <x:c r="K1910" t="str">
        <x:v>Employee 103656; home branch Thurrock; assigned role Operative Driver | Deployment branch: Thurrock | Actual role: Operative Driver | Jobs: 398349 | Customers: University of Hertfordshire | Actual hours: 8.0; source records: 1</x:v>
      </x:c>
      <x:c r="L1910" t="str">
        <x:v>Include</x:v>
      </x:c>
      <x:c r="M1910"/>
      <x:c r="N1910"/>
    </x:row>
    <x:row r="1911">
      <x:c r="A1911" t="str">
        <x:v>Mitchell Wroe|2026-02-03</x:v>
      </x:c>
      <x:c r="B1911" s="888" t="n">
        <x:v>46056</x:v>
      </x:c>
      <x:c r="C1911" t="str">
        <x:v>Mitchell Wroe</x:v>
      </x:c>
      <x:c r="D1911" t="str">
        <x:v>Permanent</x:v>
      </x:c>
      <x:c r="E1911" t="str">
        <x:v>Cambridge</x:v>
      </x:c>
      <x:c r="F1911" t="str">
        <x:v>Operative Driver</x:v>
      </x:c>
      <x:c r="G1911" t="str">
        <x:v>398255</x:v>
      </x:c>
      <x:c r="H1911" t="str">
        <x:v>East &amp; North Hertfordshire NHS Trust</x:v>
      </x:c>
      <x:c r="I1911" s="22" t="n">
        <x:v>8</x:v>
      </x:c>
      <x:c r="J1911" t="str">
        <x:v>Worked</x:v>
      </x:c>
      <x:c r="K1911" t="str">
        <x:v>Employee 103077; home branch Cambridge; assigned role Operative Driver | Deployment branch: Cambridge | Actual role: Operative Porter | Jobs: 398255 | Customers: East &amp; North Hertfordshire NHS Trust | Actual hours: 8.0; source records: 1</x:v>
      </x:c>
      <x:c r="L1911" t="str">
        <x:v>Include</x:v>
      </x:c>
      <x:c r="M1911"/>
      <x:c r="N1911"/>
    </x:row>
    <x:row r="1912">
      <x:c r="A1912" t="str">
        <x:v>Mitchell Wroe|2026-02-10</x:v>
      </x:c>
      <x:c r="B1912" s="888" t="n">
        <x:v>46063</x:v>
      </x:c>
      <x:c r="C1912" t="str">
        <x:v>Mitchell Wroe</x:v>
      </x:c>
      <x:c r="D1912" t="str">
        <x:v>Permanent</x:v>
      </x:c>
      <x:c r="E1912" t="str">
        <x:v>Cambridge</x:v>
      </x:c>
      <x:c r="F1912" t="str">
        <x:v>Operative Driver</x:v>
      </x:c>
      <x:c r="G1912" t="str">
        <x:v>400144</x:v>
      </x:c>
      <x:c r="H1912" t="str">
        <x:v>GPE (BioEscalator)</x:v>
      </x:c>
      <x:c r="I1912" s="22" t="n">
        <x:v>8.5</x:v>
      </x:c>
      <x:c r="J1912" t="str">
        <x:v>Worked</x:v>
      </x:c>
      <x:c r="K1912" t="str">
        <x:v>Employee 103077; home branch Cambridge; assigned role Operative Driver | Deployment branch: Cambridge | Actual role: Operative Porter | Jobs: 400144 | Customers: GPE (BioEscalator) | Actual hours: 8.5; source records: 1</x:v>
      </x:c>
      <x:c r="L1912" t="str">
        <x:v>Include</x:v>
      </x:c>
      <x:c r="M1912"/>
      <x:c r="N1912"/>
    </x:row>
    <x:row r="1913">
      <x:c r="A1913" t="str">
        <x:v>Mitchell Wroe|2026-02-11</x:v>
      </x:c>
      <x:c r="B1913" s="888" t="n">
        <x:v>46064</x:v>
      </x:c>
      <x:c r="C1913" t="str">
        <x:v>Mitchell Wroe</x:v>
      </x:c>
      <x:c r="D1913" t="str">
        <x:v>Permanent</x:v>
      </x:c>
      <x:c r="E1913" t="str">
        <x:v>Cambridge</x:v>
      </x:c>
      <x:c r="F1913" t="str">
        <x:v>Operative Driver</x:v>
      </x:c>
      <x:c r="G1913" t="str">
        <x:v>398946</x:v>
      </x:c>
      <x:c r="H1913" t="str">
        <x:v>Biopharma  - (IMPERIAL COLLEGE )</x:v>
      </x:c>
      <x:c r="I1913" s="22" t="n">
        <x:v>8.5</x:v>
      </x:c>
      <x:c r="J1913" t="str">
        <x:v>Worked</x:v>
      </x:c>
      <x:c r="K1913" t="str">
        <x:v>Employee 103077; home branch Cambridge; assigned role Operative Driver | Deployment branch: Cambridge | Actual role: Operative Porter | Jobs: 398946 | Customers: Biopharma  - (IMPERIAL COLLEGE ) | Actual hours: 8.5; source records: 1</x:v>
      </x:c>
      <x:c r="L1913" t="str">
        <x:v>Include</x:v>
      </x:c>
      <x:c r="M1913"/>
      <x:c r="N1913"/>
    </x:row>
    <x:row r="1914">
      <x:c r="A1914" t="str">
        <x:v>Mitchell Wroe|2026-02-12</x:v>
      </x:c>
      <x:c r="B1914" s="888" t="n">
        <x:v>46065</x:v>
      </x:c>
      <x:c r="C1914" t="str">
        <x:v>Mitchell Wroe</x:v>
      </x:c>
      <x:c r="D1914" t="str">
        <x:v>Permanent</x:v>
      </x:c>
      <x:c r="E1914" t="str">
        <x:v>Cambridge</x:v>
      </x:c>
      <x:c r="F1914" t="str">
        <x:v>Operative Driver</x:v>
      </x:c>
      <x:c r="G1914" t="str">
        <x:v>398255</x:v>
      </x:c>
      <x:c r="H1914" t="str">
        <x:v>East &amp; North Hertfordshire NHS Trust</x:v>
      </x:c>
      <x:c r="I1914" s="22" t="n">
        <x:v>8</x:v>
      </x:c>
      <x:c r="J1914" t="str">
        <x:v>Worked</x:v>
      </x:c>
      <x:c r="K1914" t="str">
        <x:v>Employee 103077; home branch Cambridge; assigned role Operative Driver | Deployment branch: Cambridge | Actual role: Operative Porter | Jobs: 398255 | Customers: East &amp; North Hertfordshire NHS Trust | Actual hours: 8.0; source records: 1</x:v>
      </x:c>
      <x:c r="L1914" t="str">
        <x:v>Include</x:v>
      </x:c>
      <x:c r="M1914"/>
      <x:c r="N1914"/>
    </x:row>
    <x:row r="1915">
      <x:c r="A1915" t="str">
        <x:v>Mitchell Wroe|2026-02-13</x:v>
      </x:c>
      <x:c r="B1915" s="888" t="n">
        <x:v>46066</x:v>
      </x:c>
      <x:c r="C1915" t="str">
        <x:v>Mitchell Wroe</x:v>
      </x:c>
      <x:c r="D1915" t="str">
        <x:v>Permanent</x:v>
      </x:c>
      <x:c r="E1915" t="str">
        <x:v>Cambridge</x:v>
      </x:c>
      <x:c r="F1915" t="str">
        <x:v>Operative Driver</x:v>
      </x:c>
      <x:c r="G1915" t="str">
        <x:v>398255</x:v>
      </x:c>
      <x:c r="H1915" t="str">
        <x:v>East &amp; North Hertfordshire NHS Trust</x:v>
      </x:c>
      <x:c r="I1915" s="22" t="n">
        <x:v>8</x:v>
      </x:c>
      <x:c r="J1915" t="str">
        <x:v>Worked</x:v>
      </x:c>
      <x:c r="K1915" t="str">
        <x:v>Employee 103077; home branch Cambridge; assigned role Operative Driver | Deployment branch: Cambridge | Actual role: Operative Porter | Jobs: 398255 | Customers: East &amp; North Hertfordshire NHS Trust | Actual hours: 8.0; source records: 1</x:v>
      </x:c>
      <x:c r="L1915" t="str">
        <x:v>Include</x:v>
      </x:c>
      <x:c r="M1915"/>
      <x:c r="N1915"/>
    </x:row>
    <x:row r="1916">
      <x:c r="A1916" t="str">
        <x:v>Mitchell Wroe|2026-02-23</x:v>
      </x:c>
      <x:c r="B1916" s="888" t="n">
        <x:v>46076</x:v>
      </x:c>
      <x:c r="C1916" t="str">
        <x:v>Mitchell Wroe</x:v>
      </x:c>
      <x:c r="D1916" t="str">
        <x:v>Permanent</x:v>
      </x:c>
      <x:c r="E1916" t="str">
        <x:v>Cambridge</x:v>
      </x:c>
      <x:c r="F1916" t="str">
        <x:v>Operative Driver</x:v>
      </x:c>
      <x:c r="G1916" t="str">
        <x:v>398255</x:v>
      </x:c>
      <x:c r="H1916" t="str">
        <x:v>East &amp; North Hertfordshire NHS Trust</x:v>
      </x:c>
      <x:c r="I1916" s="22" t="n">
        <x:v>8</x:v>
      </x:c>
      <x:c r="J1916" t="str">
        <x:v>Worked</x:v>
      </x:c>
      <x:c r="K1916" t="str">
        <x:v>Employee 103077; home branch Cambridge; assigned role Operative Driver | Deployment branch: Cambridge | Actual role: Operative Driver | Jobs: 398255 | Customers: East &amp; North Hertfordshire NHS Trust | Actual hours: 8.0; source records: 1</x:v>
      </x:c>
      <x:c r="L1916" t="str">
        <x:v>Include</x:v>
      </x:c>
      <x:c r="M1916"/>
      <x:c r="N1916"/>
    </x:row>
    <x:row r="1917">
      <x:c r="A1917" t="str">
        <x:v>Mitchell Wroe|2026-02-24</x:v>
      </x:c>
      <x:c r="B1917" s="888" t="n">
        <x:v>46077</x:v>
      </x:c>
      <x:c r="C1917" t="str">
        <x:v>Mitchell Wroe</x:v>
      </x:c>
      <x:c r="D1917" t="str">
        <x:v>Permanent</x:v>
      </x:c>
      <x:c r="E1917" t="str">
        <x:v>Cambridge</x:v>
      </x:c>
      <x:c r="F1917" t="str">
        <x:v>Operative Driver</x:v>
      </x:c>
      <x:c r="G1917" t="str">
        <x:v>398255</x:v>
      </x:c>
      <x:c r="H1917" t="str">
        <x:v>East &amp; North Hertfordshire NHS Trust</x:v>
      </x:c>
      <x:c r="I1917" s="22" t="n">
        <x:v>8</x:v>
      </x:c>
      <x:c r="J1917" t="str">
        <x:v>Worked</x:v>
      </x:c>
      <x:c r="K1917" t="str">
        <x:v>Employee 103077; home branch Cambridge; assigned role Operative Driver | Deployment branch: Cambridge | Actual role: Operative Porter | Jobs: 398255 | Customers: East &amp; North Hertfordshire NHS Trust | Actual hours: 8.0; source records: 1</x:v>
      </x:c>
      <x:c r="L1917" t="str">
        <x:v>Include</x:v>
      </x:c>
      <x:c r="M1917"/>
      <x:c r="N1917"/>
    </x:row>
    <x:row r="1918">
      <x:c r="A1918" t="str">
        <x:v>Mitchell Wroe|2026-02-25</x:v>
      </x:c>
      <x:c r="B1918" s="888" t="n">
        <x:v>46078</x:v>
      </x:c>
      <x:c r="C1918" t="str">
        <x:v>Mitchell Wroe</x:v>
      </x:c>
      <x:c r="D1918" t="str">
        <x:v>Permanent</x:v>
      </x:c>
      <x:c r="E1918" t="str">
        <x:v>Cambridge</x:v>
      </x:c>
      <x:c r="F1918" t="str">
        <x:v>Operative Driver</x:v>
      </x:c>
      <x:c r="G1918" t="str">
        <x:v>398255</x:v>
      </x:c>
      <x:c r="H1918" t="str">
        <x:v>East &amp; North Hertfordshire NHS Trust</x:v>
      </x:c>
      <x:c r="I1918" s="22" t="n">
        <x:v>8.5</x:v>
      </x:c>
      <x:c r="J1918" t="str">
        <x:v>Worked</x:v>
      </x:c>
      <x:c r="K1918" t="str">
        <x:v>Employee 103077; home branch Cambridge; assigned role Operative Driver | Deployment branch: Cambridge | Actual role: Operative Porter | Jobs: 398255 | Customers: East &amp; North Hertfordshire NHS Trust | Actual hours: 8.5; source records: 1</x:v>
      </x:c>
      <x:c r="L1918" t="str">
        <x:v>Include</x:v>
      </x:c>
      <x:c r="M1918"/>
      <x:c r="N1918"/>
    </x:row>
    <x:row r="1919">
      <x:c r="A1919" t="str">
        <x:v>Mohamed Musa|2026-02-02</x:v>
      </x:c>
      <x:c r="B1919" s="888" t="n">
        <x:v>46055</x:v>
      </x:c>
      <x:c r="C1919" t="str">
        <x:v>Mohamed Musa</x:v>
      </x:c>
      <x:c r="D1919" t="str">
        <x:v>Permanent</x:v>
      </x:c>
      <x:c r="E1919" t="str">
        <x:v>Thurrock</x:v>
      </x:c>
      <x:c r="F1919" t="str">
        <x:v>Operative Porter</x:v>
      </x:c>
      <x:c r="G1919" t="str">
        <x:v>399508</x:v>
      </x:c>
      <x:c r="H1919" t="str">
        <x:v>Bravado</x:v>
      </x:c>
      <x:c r="I1919" s="22" t="n">
        <x:v>14</x:v>
      </x:c>
      <x:c r="J1919" t="str">
        <x:v>Worked</x:v>
      </x:c>
      <x:c r="K1919" t="str">
        <x:v>Employee 103166; home branch Thurrock; assigned role Operative Porter | Deployment branch: Thurrock | Actual role: Operative Porter | Jobs: 399508 | Customers: Bravado | Actual hours: 14.0; source records: 1</x:v>
      </x:c>
      <x:c r="L1919" t="str">
        <x:v>Include</x:v>
      </x:c>
      <x:c r="M1919"/>
      <x:c r="N1919"/>
    </x:row>
    <x:row r="1920">
      <x:c r="A1920" t="str">
        <x:v>Mohamed Musa|2026-02-03</x:v>
      </x:c>
      <x:c r="B1920" s="888" t="n">
        <x:v>46056</x:v>
      </x:c>
      <x:c r="C1920" t="str">
        <x:v>Mohamed Musa</x:v>
      </x:c>
      <x:c r="D1920" t="str">
        <x:v>Permanent</x:v>
      </x:c>
      <x:c r="E1920" t="str">
        <x:v>Thurrock</x:v>
      </x:c>
      <x:c r="F1920" t="str">
        <x:v>Operative Porter</x:v>
      </x:c>
      <x:c r="G1920" t="str">
        <x:v>396662</x:v>
      </x:c>
      <x:c r="H1920" t="str">
        <x:v>Kebbeh/Rohie</x:v>
      </x:c>
      <x:c r="I1920" s="22" t="n">
        <x:v>8.5</x:v>
      </x:c>
      <x:c r="J1920" t="str">
        <x:v>Worked</x:v>
      </x:c>
      <x:c r="K1920" t="str">
        <x:v>Employee 103166; home branch Thurrock; assigned role Operative Porter | Deployment branch: Thurrock | Actual role: Operative Porter | Jobs: 396662 | Customers: Kebbeh/Rohie | Actual hours: 8.5; source records: 1</x:v>
      </x:c>
      <x:c r="L1920" t="str">
        <x:v>Include</x:v>
      </x:c>
      <x:c r="M1920"/>
      <x:c r="N1920"/>
    </x:row>
    <x:row r="1921">
      <x:c r="A1921" t="str">
        <x:v>Mohamed Musa|2026-02-04</x:v>
      </x:c>
      <x:c r="B1921" s="888" t="n">
        <x:v>46057</x:v>
      </x:c>
      <x:c r="C1921" t="str">
        <x:v>Mohamed Musa</x:v>
      </x:c>
      <x:c r="D1921" t="str">
        <x:v>Permanent</x:v>
      </x:c>
      <x:c r="E1921" t="str">
        <x:v>Thurrock</x:v>
      </x:c>
      <x:c r="F1921" t="str">
        <x:v>Operative Porter</x:v>
      </x:c>
      <x:c r="G1921" t="str">
        <x:v>399526</x:v>
      </x:c>
      <x:c r="H1921" t="str">
        <x:v>Knotel UK Ltd</x:v>
      </x:c>
      <x:c r="I1921" s="22" t="n">
        <x:v>8</x:v>
      </x:c>
      <x:c r="J1921" t="str">
        <x:v>Worked</x:v>
      </x:c>
      <x:c r="K1921" t="str">
        <x:v>Employee 103166; home branch Thurrock; assigned role Operative Porter | Deployment branch: Thurrock | Actual role: Operative Porter | Jobs: 399526 | Customers: Knotel UK Ltd | Actual hours: 8.0; source records: 1</x:v>
      </x:c>
      <x:c r="L1921" t="str">
        <x:v>Include</x:v>
      </x:c>
      <x:c r="M1921"/>
      <x:c r="N1921"/>
    </x:row>
    <x:row r="1922">
      <x:c r="A1922" t="str">
        <x:v>Mohamed Musa|2026-02-05</x:v>
      </x:c>
      <x:c r="B1922" s="888" t="n">
        <x:v>46058</x:v>
      </x:c>
      <x:c r="C1922" t="str">
        <x:v>Mohamed Musa</x:v>
      </x:c>
      <x:c r="D1922" t="str">
        <x:v>Permanent</x:v>
      </x:c>
      <x:c r="E1922" t="str">
        <x:v>Thurrock</x:v>
      </x:c>
      <x:c r="F1922" t="str">
        <x:v>Operative Porter</x:v>
      </x:c>
      <x:c r="G1922" t="str">
        <x:v>396883</x:v>
      </x:c>
      <x:c r="H1922" t="str">
        <x:v>Thomas/Ms Elizabeth</x:v>
      </x:c>
      <x:c r="I1922" s="22" t="n">
        <x:v>6</x:v>
      </x:c>
      <x:c r="J1922" t="str">
        <x:v>Worked</x:v>
      </x:c>
      <x:c r="K1922" t="str">
        <x:v>Employee 103166; home branch Thurrock; assigned role Operative Porter | Deployment branch: Thurrock | Actual role: Operative Porter | Jobs: 396883 | Customers: Thomas/Ms Elizabeth | Actual hours: 6.0; source records: 1</x:v>
      </x:c>
      <x:c r="L1922" t="str">
        <x:v>Include</x:v>
      </x:c>
      <x:c r="M1922"/>
      <x:c r="N1922"/>
    </x:row>
    <x:row r="1923">
      <x:c r="A1923" t="str">
        <x:v>Mohamed Musa|2026-02-10</x:v>
      </x:c>
      <x:c r="B1923" s="888" t="n">
        <x:v>46063</x:v>
      </x:c>
      <x:c r="C1923" t="str">
        <x:v>Mohamed Musa</x:v>
      </x:c>
      <x:c r="D1923" t="str">
        <x:v>Permanent</x:v>
      </x:c>
      <x:c r="E1923" t="str">
        <x:v>Thurrock</x:v>
      </x:c>
      <x:c r="F1923" t="str">
        <x:v>Operative Porter</x:v>
      </x:c>
      <x:c r="G1923" t="str">
        <x:v>396626</x:v>
      </x:c>
      <x:c r="H1923" t="str">
        <x:v>Mccomiskey/Mrs Margaret</x:v>
      </x:c>
      <x:c r="I1923" s="22" t="n">
        <x:v>6.5</x:v>
      </x:c>
      <x:c r="J1923" t="str">
        <x:v>Worked</x:v>
      </x:c>
      <x:c r="K1923" t="str">
        <x:v>Employee 103166; home branch Thurrock; assigned role Operative Porter | Deployment branch: Thurrock | Actual role: Operative Porter | Jobs: 396626 | Customers: Mccomiskey/Mrs Margaret | Actual hours: 6.5; source records: 1</x:v>
      </x:c>
      <x:c r="L1923" t="str">
        <x:v>Include</x:v>
      </x:c>
      <x:c r="M1923"/>
      <x:c r="N1923"/>
    </x:row>
    <x:row r="1924">
      <x:c r="A1924" t="str">
        <x:v>Mohamed Musa|2026-02-11</x:v>
      </x:c>
      <x:c r="B1924" s="888" t="n">
        <x:v>46064</x:v>
      </x:c>
      <x:c r="C1924" t="str">
        <x:v>Mohamed Musa</x:v>
      </x:c>
      <x:c r="D1924" t="str">
        <x:v>Permanent</x:v>
      </x:c>
      <x:c r="E1924" t="str">
        <x:v>Thurrock</x:v>
      </x:c>
      <x:c r="F1924" t="str">
        <x:v>Operative Porter</x:v>
      </x:c>
      <x:c r="G1924" t="str">
        <x:v>396830</x:v>
      </x:c>
      <x:c r="H1924" t="str">
        <x:v>Wysocki/Mr Janusz</x:v>
      </x:c>
      <x:c r="I1924" s="22" t="n">
        <x:v>8.5</x:v>
      </x:c>
      <x:c r="J1924" t="str">
        <x:v>Worked</x:v>
      </x:c>
      <x:c r="K1924" t="str">
        <x:v>Employee 103166; home branch Thurrock; assigned role Operative Porter | Deployment branch: Thurrock | Actual role: Operative Porter | Jobs: 396830 | Customers: Wysocki/Mr Janusz | Actual hours: 8.5; source records: 1</x:v>
      </x:c>
      <x:c r="L1924" t="str">
        <x:v>Include</x:v>
      </x:c>
      <x:c r="M1924"/>
      <x:c r="N1924"/>
    </x:row>
    <x:row r="1925">
      <x:c r="A1925" t="str">
        <x:v>Mohamed Musa|2026-02-12</x:v>
      </x:c>
      <x:c r="B1925" s="888" t="n">
        <x:v>46065</x:v>
      </x:c>
      <x:c r="C1925" t="str">
        <x:v>Mohamed Musa</x:v>
      </x:c>
      <x:c r="D1925" t="str">
        <x:v>Permanent</x:v>
      </x:c>
      <x:c r="E1925" t="str">
        <x:v>Thurrock</x:v>
      </x:c>
      <x:c r="F1925" t="str">
        <x:v>Operative Porter</x:v>
      </x:c>
      <x:c r="G1925" t="str">
        <x:v>399451A</x:v>
      </x:c>
      <x:c r="H1925" t="str">
        <x:v>Royal Borough of Kensington and Chelsea</x:v>
      </x:c>
      <x:c r="I1925" s="22" t="n">
        <x:v>9.5</x:v>
      </x:c>
      <x:c r="J1925" t="str">
        <x:v>Worked</x:v>
      </x:c>
      <x:c r="K1925" t="str">
        <x:v>Employee 103166; home branch Thurrock; assigned role Operative Porter | Deployment branch: Croydon | Actual role: Operative Porter | Jobs: 399451A | Customers: Royal Borough of Kensington and Chelsea | Actual hours: 9.5; source records: 1</x:v>
      </x:c>
      <x:c r="L1925" t="str">
        <x:v>Include</x:v>
      </x:c>
      <x:c r="M1925"/>
      <x:c r="N1925"/>
    </x:row>
    <x:row r="1926">
      <x:c r="A1926" t="str">
        <x:v>Mohamed Musa|2026-02-16</x:v>
      </x:c>
      <x:c r="B1926" s="888" t="n">
        <x:v>46069</x:v>
      </x:c>
      <x:c r="C1926" t="str">
        <x:v>Mohamed Musa</x:v>
      </x:c>
      <x:c r="D1926" t="str">
        <x:v>Permanent</x:v>
      </x:c>
      <x:c r="E1926" t="str">
        <x:v>Thurrock</x:v>
      </x:c>
      <x:c r="F1926" t="str">
        <x:v>Operative Porter</x:v>
      </x:c>
      <x:c r="G1926"/>
      <x:c r="H1926"/>
      <x:c r="I1926" s="22" t="n">
        <x:v>0</x:v>
      </x:c>
      <x:c r="J1926" t="str">
        <x:v>Annual leave</x:v>
      </x:c>
      <x:c r="K1926" t="str">
        <x:v>Employee 103166; home branch Thurrock; assigned role Operative Porter | Leave: Annual Leave (Hours) | Leave calendar basis: Variable-pattern period</x:v>
      </x:c>
      <x:c r="L1926" t="str">
        <x:v>Include</x:v>
      </x:c>
      <x:c r="M1926"/>
      <x:c r="N1926"/>
    </x:row>
    <x:row r="1927">
      <x:c r="A1927" t="str">
        <x:v>Mohamed Musa|2026-02-17</x:v>
      </x:c>
      <x:c r="B1927" s="888" t="n">
        <x:v>46070</x:v>
      </x:c>
      <x:c r="C1927" t="str">
        <x:v>Mohamed Musa</x:v>
      </x:c>
      <x:c r="D1927" t="str">
        <x:v>Permanent</x:v>
      </x:c>
      <x:c r="E1927" t="str">
        <x:v>Thurrock</x:v>
      </x:c>
      <x:c r="F1927" t="str">
        <x:v>Operative Porter</x:v>
      </x:c>
      <x:c r="G1927" t="str">
        <x:v>399505</x:v>
      </x:c>
      <x:c r="H1927" t="str">
        <x:v>Kamara/Mohamed</x:v>
      </x:c>
      <x:c r="I1927" s="22" t="n">
        <x:v>9</x:v>
      </x:c>
      <x:c r="J1927" t="str">
        <x:v>Worked</x:v>
      </x:c>
      <x:c r="K1927" t="str">
        <x:v>Employee 103166; home branch Thurrock; assigned role Operative Porter | Deployment branch: Thurrock | Actual role: Operative Porter | Jobs: 399505 | Customers: Kamara/Mohamed | Actual hours: 9.0; source records: 1</x:v>
      </x:c>
      <x:c r="L1927" t="str">
        <x:v>Include</x:v>
      </x:c>
      <x:c r="M1927"/>
      <x:c r="N1927"/>
    </x:row>
    <x:row r="1928">
      <x:c r="A1928" t="str">
        <x:v>Mohamed Musa|2026-02-19</x:v>
      </x:c>
      <x:c r="B1928" s="888" t="n">
        <x:v>46072</x:v>
      </x:c>
      <x:c r="C1928" t="str">
        <x:v>Mohamed Musa</x:v>
      </x:c>
      <x:c r="D1928" t="str">
        <x:v>Permanent</x:v>
      </x:c>
      <x:c r="E1928" t="str">
        <x:v>Thurrock</x:v>
      </x:c>
      <x:c r="F1928" t="str">
        <x:v>Operative Porter</x:v>
      </x:c>
      <x:c r="G1928" t="str">
        <x:v>276693C</x:v>
      </x:c>
      <x:c r="H1928" t="str">
        <x:v>Charalambous/Mr Paul</x:v>
      </x:c>
      <x:c r="I1928" s="22" t="n">
        <x:v>9</x:v>
      </x:c>
      <x:c r="J1928" t="str">
        <x:v>Worked</x:v>
      </x:c>
      <x:c r="K1928" t="str">
        <x:v>Employee 103166; home branch Thurrock; assigned role Operative Porter | Deployment branch: Thurrock | Actual role: Operative Porter | Jobs: 276693C | Customers: Charalambous/Mr Paul | Actual hours: 9.0; source records: 1</x:v>
      </x:c>
      <x:c r="L1928" t="str">
        <x:v>Include</x:v>
      </x:c>
      <x:c r="M1928"/>
      <x:c r="N1928"/>
    </x:row>
    <x:row r="1929">
      <x:c r="A1929" t="str">
        <x:v>Mohamed Musa|2026-02-23</x:v>
      </x:c>
      <x:c r="B1929" s="888" t="n">
        <x:v>46076</x:v>
      </x:c>
      <x:c r="C1929" t="str">
        <x:v>Mohamed Musa</x:v>
      </x:c>
      <x:c r="D1929" t="str">
        <x:v>Permanent</x:v>
      </x:c>
      <x:c r="E1929" t="str">
        <x:v>Thurrock</x:v>
      </x:c>
      <x:c r="F1929" t="str">
        <x:v>Operative Porter</x:v>
      </x:c>
      <x:c r="G1929"/>
      <x:c r="H1929"/>
      <x:c r="I1929" s="22" t="n">
        <x:v>0</x:v>
      </x:c>
      <x:c r="J1929" t="str">
        <x:v>Annual leave</x:v>
      </x:c>
      <x:c r="K1929" t="str">
        <x:v>Employee 103166; home branch Thurrock; assigned role Operative Porter | Leave: Annual Leave (Hours) | Leave calendar basis: Variable-pattern period</x:v>
      </x:c>
      <x:c r="L1929" t="str">
        <x:v>Include</x:v>
      </x:c>
      <x:c r="M1929"/>
      <x:c r="N1929"/>
    </x:row>
    <x:row r="1930">
      <x:c r="A1930" t="str">
        <x:v>Mohamed Musa|2026-02-24</x:v>
      </x:c>
      <x:c r="B1930" s="888" t="n">
        <x:v>46077</x:v>
      </x:c>
      <x:c r="C1930" t="str">
        <x:v>Mohamed Musa</x:v>
      </x:c>
      <x:c r="D1930" t="str">
        <x:v>Permanent</x:v>
      </x:c>
      <x:c r="E1930" t="str">
        <x:v>Thurrock</x:v>
      </x:c>
      <x:c r="F1930" t="str">
        <x:v>Operative Porter</x:v>
      </x:c>
      <x:c r="G1930" t="str">
        <x:v>396671</x:v>
      </x:c>
      <x:c r="H1930" t="str">
        <x:v>Gowan/Mr Patrick</x:v>
      </x:c>
      <x:c r="I1930" s="22" t="n">
        <x:v>7</x:v>
      </x:c>
      <x:c r="J1930" t="str">
        <x:v>Worked</x:v>
      </x:c>
      <x:c r="K1930" t="str">
        <x:v>Employee 103166; home branch Thurrock; assigned role Operative Porter | Deployment branch: Thurrock | Actual role: Operative Porter | Jobs: 396671 | Customers: Gowan/Mr Patrick | Actual hours: 7.0; source records: 1</x:v>
      </x:c>
      <x:c r="L1930" t="str">
        <x:v>Include</x:v>
      </x:c>
      <x:c r="M1930"/>
      <x:c r="N1930"/>
    </x:row>
    <x:row r="1931">
      <x:c r="A1931" t="str">
        <x:v>Mohamed Musa|2026-02-25</x:v>
      </x:c>
      <x:c r="B1931" s="888" t="n">
        <x:v>46078</x:v>
      </x:c>
      <x:c r="C1931" t="str">
        <x:v>Mohamed Musa</x:v>
      </x:c>
      <x:c r="D1931" t="str">
        <x:v>Permanent</x:v>
      </x:c>
      <x:c r="E1931" t="str">
        <x:v>Thurrock</x:v>
      </x:c>
      <x:c r="F1931" t="str">
        <x:v>Operative Porter</x:v>
      </x:c>
      <x:c r="G1931"/>
      <x:c r="H1931"/>
      <x:c r="I1931" s="22" t="n">
        <x:v>0</x:v>
      </x:c>
      <x:c r="J1931" t="str">
        <x:v>Annual leave</x:v>
      </x:c>
      <x:c r="K1931" t="str">
        <x:v>Employee 103166; home branch Thurrock; assigned role Operative Porter | Leave: Annual Leave (Hours) | Leave calendar basis: Variable-pattern period</x:v>
      </x:c>
      <x:c r="L1931" t="str">
        <x:v>Include</x:v>
      </x:c>
      <x:c r="M1931"/>
      <x:c r="N1931"/>
    </x:row>
    <x:row r="1932">
      <x:c r="A1932" t="str">
        <x:v>Mohamed Musa|2026-02-26</x:v>
      </x:c>
      <x:c r="B1932" s="888" t="n">
        <x:v>46079</x:v>
      </x:c>
      <x:c r="C1932" t="str">
        <x:v>Mohamed Musa</x:v>
      </x:c>
      <x:c r="D1932" t="str">
        <x:v>Permanent</x:v>
      </x:c>
      <x:c r="E1932" t="str">
        <x:v>Thurrock</x:v>
      </x:c>
      <x:c r="F1932" t="str">
        <x:v>Operative Porter</x:v>
      </x:c>
      <x:c r="G1932"/>
      <x:c r="H1932"/>
      <x:c r="I1932" s="22" t="n">
        <x:v>0</x:v>
      </x:c>
      <x:c r="J1932" t="str">
        <x:v>Annual leave</x:v>
      </x:c>
      <x:c r="K1932" t="str">
        <x:v>Employee 103166; home branch Thurrock; assigned role Operative Porter | Leave: Annual Leave (Hours) | Leave calendar basis: Variable-pattern period</x:v>
      </x:c>
      <x:c r="L1932" t="str">
        <x:v>Include</x:v>
      </x:c>
      <x:c r="M1932"/>
      <x:c r="N1932"/>
    </x:row>
    <x:row r="1933">
      <x:c r="A1933" t="str">
        <x:v>Morris Cockman|2026-02-23</x:v>
      </x:c>
      <x:c r="B1933" s="888" t="n">
        <x:v>46076</x:v>
      </x:c>
      <x:c r="C1933" t="str">
        <x:v>Morris Cockman</x:v>
      </x:c>
      <x:c r="D1933" t="str">
        <x:v>Permanent</x:v>
      </x:c>
      <x:c r="E1933" t="str">
        <x:v>Cambridge</x:v>
      </x:c>
      <x:c r="F1933" t="str">
        <x:v>Operative Driver</x:v>
      </x:c>
      <x:c r="G1933" t="str">
        <x:v>398895</x:v>
      </x:c>
      <x:c r="H1933" t="str">
        <x:v>Barbican Logistics</x:v>
      </x:c>
      <x:c r="I1933" s="22" t="n">
        <x:v>16.98</x:v>
      </x:c>
      <x:c r="J1933" t="str">
        <x:v>Worked</x:v>
      </x:c>
      <x:c r="K1933" t="str">
        <x:v>Employee 102573; home branch Cambridge; assigned role Operative Driver | Deployment branch: Cambridge | Actual role: Operative Driver | Jobs: 398895 | Customers: Barbican Logistics | Actual hours: 17.0; source records: 1</x:v>
      </x:c>
      <x:c r="L1933" t="str">
        <x:v>Include</x:v>
      </x:c>
      <x:c r="M1933"/>
      <x:c r="N1933"/>
    </x:row>
    <x:row r="1934">
      <x:c r="A1934" t="str">
        <x:v>Morris Cockman|2026-02-24</x:v>
      </x:c>
      <x:c r="B1934" s="888" t="n">
        <x:v>46077</x:v>
      </x:c>
      <x:c r="C1934" t="str">
        <x:v>Morris Cockman</x:v>
      </x:c>
      <x:c r="D1934" t="str">
        <x:v>Permanent</x:v>
      </x:c>
      <x:c r="E1934" t="str">
        <x:v>Cambridge</x:v>
      </x:c>
      <x:c r="F1934" t="str">
        <x:v>Operative Driver</x:v>
      </x:c>
      <x:c r="G1934" t="str">
        <x:v>398895</x:v>
      </x:c>
      <x:c r="H1934" t="str">
        <x:v>Barbican Logistics</x:v>
      </x:c>
      <x:c r="I1934" s="22" t="n">
        <x:v>12</x:v>
      </x:c>
      <x:c r="J1934" t="str">
        <x:v>Worked</x:v>
      </x:c>
      <x:c r="K1934" t="str">
        <x:v>Employee 102573; home branch Cambridge; assigned role Operative Driver | Deployment branch: Cambridge | Actual role: Operative Driver | Jobs: 398895 | Customers: Barbican Logistics | Actual hours: 12.0; source records: 1</x:v>
      </x:c>
      <x:c r="L1934" t="str">
        <x:v>Include</x:v>
      </x:c>
      <x:c r="M1934"/>
      <x:c r="N1934"/>
    </x:row>
    <x:row r="1935">
      <x:c r="A1935" t="str">
        <x:v>Morris Cockman|2026-02-25</x:v>
      </x:c>
      <x:c r="B1935" s="888" t="n">
        <x:v>46078</x:v>
      </x:c>
      <x:c r="C1935" t="str">
        <x:v>Morris Cockman</x:v>
      </x:c>
      <x:c r="D1935" t="str">
        <x:v>Permanent</x:v>
      </x:c>
      <x:c r="E1935" t="str">
        <x:v>Cambridge</x:v>
      </x:c>
      <x:c r="F1935" t="str">
        <x:v>Operative Driver</x:v>
      </x:c>
      <x:c r="G1935" t="str">
        <x:v>398895</x:v>
      </x:c>
      <x:c r="H1935" t="str">
        <x:v>Barbican Logistics</x:v>
      </x:c>
      <x:c r="I1935" s="22" t="n">
        <x:v>12</x:v>
      </x:c>
      <x:c r="J1935" t="str">
        <x:v>Worked</x:v>
      </x:c>
      <x:c r="K1935" t="str">
        <x:v>Employee 102573; home branch Cambridge; assigned role Operative Driver | Deployment branch: Cambridge | Actual role: Operative Driver | Jobs: 398895 | Customers: Barbican Logistics | Actual hours: 12.0; source records: 1</x:v>
      </x:c>
      <x:c r="L1935" t="str">
        <x:v>Include</x:v>
      </x:c>
      <x:c r="M1935"/>
      <x:c r="N1935"/>
    </x:row>
    <x:row r="1936">
      <x:c r="A1936" t="str">
        <x:v>N Adesanya|2026-02-02</x:v>
      </x:c>
      <x:c r="B1936" s="888" t="n">
        <x:v>46055</x:v>
      </x:c>
      <x:c r="C1936" t="str">
        <x:v>N Adesanya</x:v>
      </x:c>
      <x:c r="D1936" t="str">
        <x:v>Permanent</x:v>
      </x:c>
      <x:c r="E1936" t="str">
        <x:v>Thurrock</x:v>
      </x:c>
      <x:c r="F1936" t="str">
        <x:v>Operative Porter</x:v>
      </x:c>
      <x:c r="G1936" t="str">
        <x:v>399508</x:v>
      </x:c>
      <x:c r="H1936" t="str">
        <x:v>Bravado</x:v>
      </x:c>
      <x:c r="I1936" s="22" t="n">
        <x:v>14</x:v>
      </x:c>
      <x:c r="J1936" t="str">
        <x:v>Worked</x:v>
      </x:c>
      <x:c r="K1936" t="str">
        <x:v>Employee 102672; home branch Thurrock; assigned role Operative Porter | Deployment branch: Thurrock | Actual role: Operative Porter | Jobs: 399508 | Customers: Bravado | Actual hours: 14.0; source records: 1</x:v>
      </x:c>
      <x:c r="L1936" t="str">
        <x:v>Include</x:v>
      </x:c>
      <x:c r="M1936"/>
      <x:c r="N1936"/>
    </x:row>
    <x:row r="1937">
      <x:c r="A1937" t="str">
        <x:v>N Adesanya|2026-02-03</x:v>
      </x:c>
      <x:c r="B1937" s="888" t="n">
        <x:v>46056</x:v>
      </x:c>
      <x:c r="C1937" t="str">
        <x:v>N Adesanya</x:v>
      </x:c>
      <x:c r="D1937" t="str">
        <x:v>Permanent</x:v>
      </x:c>
      <x:c r="E1937" t="str">
        <x:v>Thurrock</x:v>
      </x:c>
      <x:c r="F1937" t="str">
        <x:v>Operative Porter</x:v>
      </x:c>
      <x:c r="G1937" t="str">
        <x:v>400112</x:v>
      </x:c>
      <x:c r="H1937" t="str">
        <x:v>Bank of New York Mellon</x:v>
      </x:c>
      <x:c r="I1937" s="22" t="n">
        <x:v>13</x:v>
      </x:c>
      <x:c r="J1937" t="str">
        <x:v>Worked</x:v>
      </x:c>
      <x:c r="K1937" t="str">
        <x:v>Employee 102672; home branch Thurrock; assigned role Operative Porter | Deployment branch: Thurrock | Actual role: Operative Porter | Jobs: 400112 | Customers: Bank of New York Mellon | Actual hours: 13.0; source records: 1</x:v>
      </x:c>
      <x:c r="L1937" t="str">
        <x:v>Include</x:v>
      </x:c>
      <x:c r="M1937"/>
      <x:c r="N1937"/>
    </x:row>
    <x:row r="1938">
      <x:c r="A1938" t="str">
        <x:v>N Adesanya|2026-02-04</x:v>
      </x:c>
      <x:c r="B1938" s="888" t="n">
        <x:v>46057</x:v>
      </x:c>
      <x:c r="C1938" t="str">
        <x:v>N Adesanya</x:v>
      </x:c>
      <x:c r="D1938" t="str">
        <x:v>Permanent</x:v>
      </x:c>
      <x:c r="E1938" t="str">
        <x:v>Thurrock</x:v>
      </x:c>
      <x:c r="F1938" t="str">
        <x:v>Operative Porter</x:v>
      </x:c>
      <x:c r="G1938" t="str">
        <x:v>399609</x:v>
      </x:c>
      <x:c r="H1938" t="str">
        <x:v>Accenture UK Ltd</x:v>
      </x:c>
      <x:c r="I1938" s="22" t="n">
        <x:v>8</x:v>
      </x:c>
      <x:c r="J1938" t="str">
        <x:v>Worked</x:v>
      </x:c>
      <x:c r="K1938" t="str">
        <x:v>Employee 102672; home branch Thurrock; assigned role Operative Porter | Deployment branch: Thurrock | Actual role: Operative Porter | Jobs: 399609 | Customers: Accenture UK Ltd | Actual hours: 8.0; source records: 1</x:v>
      </x:c>
      <x:c r="L1938" t="str">
        <x:v>Include</x:v>
      </x:c>
      <x:c r="M1938"/>
      <x:c r="N1938"/>
    </x:row>
    <x:row r="1939">
      <x:c r="A1939" t="str">
        <x:v>N Adesanya|2026-02-06</x:v>
      </x:c>
      <x:c r="B1939" s="888" t="n">
        <x:v>46059</x:v>
      </x:c>
      <x:c r="C1939" t="str">
        <x:v>N Adesanya</x:v>
      </x:c>
      <x:c r="D1939" t="str">
        <x:v>Permanent</x:v>
      </x:c>
      <x:c r="E1939" t="str">
        <x:v>Thurrock</x:v>
      </x:c>
      <x:c r="F1939" t="str">
        <x:v>Operative Porter</x:v>
      </x:c>
      <x:c r="G1939" t="str">
        <x:v>399606</x:v>
      </x:c>
      <x:c r="H1939" t="str">
        <x:v>The Hut Group Ltd (Arrow Films)</x:v>
      </x:c>
      <x:c r="I1939" s="22" t="n">
        <x:v>11</x:v>
      </x:c>
      <x:c r="J1939" t="str">
        <x:v>Worked</x:v>
      </x:c>
      <x:c r="K1939" t="str">
        <x:v>Employee 102672; home branch Thurrock; assigned role Operative Porter | Deployment branch: Thurrock | Actual role: Operative Porter | Jobs: 399606 | Customers: The Hut Group Ltd (Arrow Films) | Actual hours: 11.0; source records: 1</x:v>
      </x:c>
      <x:c r="L1939" t="str">
        <x:v>Include</x:v>
      </x:c>
      <x:c r="M1939"/>
      <x:c r="N1939"/>
    </x:row>
    <x:row r="1940">
      <x:c r="A1940" t="str">
        <x:v>N Adesanya|2026-02-07</x:v>
      </x:c>
      <x:c r="B1940" s="888" t="n">
        <x:v>46060</x:v>
      </x:c>
      <x:c r="C1940" t="str">
        <x:v>N Adesanya</x:v>
      </x:c>
      <x:c r="D1940" t="str">
        <x:v>Permanent</x:v>
      </x:c>
      <x:c r="E1940" t="str">
        <x:v>Thurrock</x:v>
      </x:c>
      <x:c r="F1940" t="str">
        <x:v>Operative Porter</x:v>
      </x:c>
      <x:c r="G1940" t="str">
        <x:v>399689</x:v>
      </x:c>
      <x:c r="H1940" t="str">
        <x:v>UBS Investment Bank</x:v>
      </x:c>
      <x:c r="I1940" s="22" t="n">
        <x:v>6</x:v>
      </x:c>
      <x:c r="J1940" t="str">
        <x:v>Worked</x:v>
      </x:c>
      <x:c r="K1940" t="str">
        <x:v>Employee 102672; home branch Thurrock; assigned role Operative Porter | Deployment branch: Thurrock | Actual role: Operative Porter | Jobs: 399689 | Customers: UBS Investment Bank | Actual hours: 6.0; source records: 1</x:v>
      </x:c>
      <x:c r="L1940" t="str">
        <x:v>Include</x:v>
      </x:c>
      <x:c r="M1940"/>
      <x:c r="N1940"/>
    </x:row>
    <x:row r="1941">
      <x:c r="A1941" t="str">
        <x:v>N Adesanya|2026-02-09</x:v>
      </x:c>
      <x:c r="B1941" s="888" t="n">
        <x:v>46062</x:v>
      </x:c>
      <x:c r="C1941" t="str">
        <x:v>N Adesanya</x:v>
      </x:c>
      <x:c r="D1941" t="str">
        <x:v>Permanent</x:v>
      </x:c>
      <x:c r="E1941" t="str">
        <x:v>Thurrock</x:v>
      </x:c>
      <x:c r="F1941" t="str">
        <x:v>Operative Porter</x:v>
      </x:c>
      <x:c r="G1941" t="str">
        <x:v>394921</x:v>
      </x:c>
      <x:c r="H1941" t="str">
        <x:v>MSC Cruise Management (UK) Limited</x:v>
      </x:c>
      <x:c r="I1941" s="22" t="n">
        <x:v>7</x:v>
      </x:c>
      <x:c r="J1941" t="str">
        <x:v>Worked</x:v>
      </x:c>
      <x:c r="K1941" t="str">
        <x:v>Employee 102672; home branch Thurrock; assigned role Operative Porter | Deployment branch: Croydon | Actual role: Operative Porter | Jobs: 394921 | Customers: MSC Cruise Management (UK) Limited | Actual hours: 7.0; source records: 1</x:v>
      </x:c>
      <x:c r="L1941" t="str">
        <x:v>Include</x:v>
      </x:c>
      <x:c r="M1941"/>
      <x:c r="N1941"/>
    </x:row>
    <x:row r="1942">
      <x:c r="A1942" t="str">
        <x:v>N Adesanya|2026-02-10</x:v>
      </x:c>
      <x:c r="B1942" s="888" t="n">
        <x:v>46063</x:v>
      </x:c>
      <x:c r="C1942" t="str">
        <x:v>N Adesanya</x:v>
      </x:c>
      <x:c r="D1942" t="str">
        <x:v>Permanent</x:v>
      </x:c>
      <x:c r="E1942" t="str">
        <x:v>Thurrock</x:v>
      </x:c>
      <x:c r="F1942" t="str">
        <x:v>Operative Porter</x:v>
      </x:c>
      <x:c r="G1942" t="str">
        <x:v>400112, 400281</x:v>
      </x:c>
      <x:c r="H1942" t="str">
        <x:v>Bank of New York Mellon; Institute of Ophthalmology,</x:v>
      </x:c>
      <x:c r="I1942" s="22" t="n">
        <x:v>7.5</x:v>
      </x:c>
      <x:c r="J1942" t="str">
        <x:v>Worked — 2 records</x:v>
      </x:c>
      <x:c r="K1942" t="str">
        <x:v>Employee 102672; home branch Thurrock; assigned role Operative Porter | Deployment branch: Thurrock | Actual role: Operative Porter, Operative Skilled | Jobs: 400112, 400281 | Customers: Bank of New York Mellon; Institute of Ophthalmology, | Actual hours: 7.5; source records: 2</x:v>
      </x:c>
      <x:c r="L1942" t="str">
        <x:v>Include</x:v>
      </x:c>
      <x:c r="M1942"/>
      <x:c r="N1942"/>
    </x:row>
    <x:row r="1943">
      <x:c r="A1943" t="str">
        <x:v>N Adesanya|2026-02-12</x:v>
      </x:c>
      <x:c r="B1943" s="888" t="n">
        <x:v>46065</x:v>
      </x:c>
      <x:c r="C1943" t="str">
        <x:v>N Adesanya</x:v>
      </x:c>
      <x:c r="D1943" t="str">
        <x:v>Permanent</x:v>
      </x:c>
      <x:c r="E1943" t="str">
        <x:v>Thurrock</x:v>
      </x:c>
      <x:c r="F1943" t="str">
        <x:v>Operative Porter</x:v>
      </x:c>
      <x:c r="G1943"/>
      <x:c r="H1943"/>
      <x:c r="I1943" s="22" t="n">
        <x:v>0</x:v>
      </x:c>
      <x:c r="J1943" t="str">
        <x:v>Annual leave</x:v>
      </x:c>
      <x:c r="K1943" t="str">
        <x:v>Employee 102672; home branch Thurrock; assigned role Operative Porter | Leave: Annual Leave (Hours) | Leave calendar basis: Variable-pattern period</x:v>
      </x:c>
      <x:c r="L1943" t="str">
        <x:v>Include</x:v>
      </x:c>
      <x:c r="M1943"/>
      <x:c r="N1943"/>
    </x:row>
    <x:row r="1944">
      <x:c r="A1944" t="str">
        <x:v>N Adesanya|2026-02-13</x:v>
      </x:c>
      <x:c r="B1944" s="888" t="n">
        <x:v>46066</x:v>
      </x:c>
      <x:c r="C1944" t="str">
        <x:v>N Adesanya</x:v>
      </x:c>
      <x:c r="D1944" t="str">
        <x:v>Permanent</x:v>
      </x:c>
      <x:c r="E1944" t="str">
        <x:v>Thurrock</x:v>
      </x:c>
      <x:c r="F1944" t="str">
        <x:v>Operative Porter</x:v>
      </x:c>
      <x:c r="G1944" t="str">
        <x:v>396207A</x:v>
      </x:c>
      <x:c r="H1944" t="str">
        <x:v>Linklaters LLP</x:v>
      </x:c>
      <x:c r="I1944" s="22" t="n">
        <x:v>11</x:v>
      </x:c>
      <x:c r="J1944" t="str">
        <x:v>Worked</x:v>
      </x:c>
      <x:c r="K1944" t="str">
        <x:v>Employee 102672; home branch Thurrock; assigned role Operative Porter | Deployment branch: Thurrock | Actual role: Operative Porter | Jobs: 396207A | Customers: Linklaters LLP | Actual hours: 11.0; source records: 1</x:v>
      </x:c>
      <x:c r="L1944" t="str">
        <x:v>Include</x:v>
      </x:c>
      <x:c r="M1944"/>
      <x:c r="N1944"/>
    </x:row>
    <x:row r="1945">
      <x:c r="A1945" t="str">
        <x:v>N Adesanya|2026-02-19</x:v>
      </x:c>
      <x:c r="B1945" s="888" t="n">
        <x:v>46072</x:v>
      </x:c>
      <x:c r="C1945" t="str">
        <x:v>N Adesanya</x:v>
      </x:c>
      <x:c r="D1945" t="str">
        <x:v>Permanent</x:v>
      </x:c>
      <x:c r="E1945" t="str">
        <x:v>Thurrock</x:v>
      </x:c>
      <x:c r="F1945" t="str">
        <x:v>Operative Porter</x:v>
      </x:c>
      <x:c r="G1945" t="str">
        <x:v>396853</x:v>
      </x:c>
      <x:c r="H1945" t="str">
        <x:v>Colin Harris</x:v>
      </x:c>
      <x:c r="I1945" s="22" t="n">
        <x:v>8</x:v>
      </x:c>
      <x:c r="J1945" t="str">
        <x:v>Worked</x:v>
      </x:c>
      <x:c r="K1945" t="str">
        <x:v>Employee 102672; home branch Thurrock; assigned role Operative Porter | Deployment branch: Thurrock | Actual role: Operative Porter | Jobs: 396853 | Customers: Colin Harris | Actual hours: 8.0; source records: 1</x:v>
      </x:c>
      <x:c r="L1945" t="str">
        <x:v>Include</x:v>
      </x:c>
      <x:c r="M1945"/>
      <x:c r="N1945"/>
    </x:row>
    <x:row r="1946">
      <x:c r="A1946" t="str">
        <x:v>N Adesanya|2026-02-20</x:v>
      </x:c>
      <x:c r="B1946" s="888" t="n">
        <x:v>46073</x:v>
      </x:c>
      <x:c r="C1946" t="str">
        <x:v>N Adesanya</x:v>
      </x:c>
      <x:c r="D1946" t="str">
        <x:v>Permanent</x:v>
      </x:c>
      <x:c r="E1946" t="str">
        <x:v>Thurrock</x:v>
      </x:c>
      <x:c r="F1946" t="str">
        <x:v>Operative Porter</x:v>
      </x:c>
      <x:c r="G1946" t="str">
        <x:v>400265</x:v>
      </x:c>
      <x:c r="H1946" t="str">
        <x:v>University of Hertfordshire</x:v>
      </x:c>
      <x:c r="I1946" s="22" t="n">
        <x:v>8</x:v>
      </x:c>
      <x:c r="J1946" t="str">
        <x:v>Worked</x:v>
      </x:c>
      <x:c r="K1946" t="str">
        <x:v>Employee 102672; home branch Thurrock; assigned role Operative Porter | Deployment branch: Thurrock | Actual role: Operative Porter | Jobs: 400265 | Customers: University of Hertfordshire | Actual hours: 8.0; source records: 1</x:v>
      </x:c>
      <x:c r="L1946" t="str">
        <x:v>Include</x:v>
      </x:c>
      <x:c r="M1946"/>
      <x:c r="N1946"/>
    </x:row>
    <x:row r="1947">
      <x:c r="A1947" t="str">
        <x:v>N Adesanya|2026-02-24</x:v>
      </x:c>
      <x:c r="B1947" s="888" t="n">
        <x:v>46077</x:v>
      </x:c>
      <x:c r="C1947" t="str">
        <x:v>N Adesanya</x:v>
      </x:c>
      <x:c r="D1947" t="str">
        <x:v>Permanent</x:v>
      </x:c>
      <x:c r="E1947" t="str">
        <x:v>Thurrock</x:v>
      </x:c>
      <x:c r="F1947" t="str">
        <x:v>Operative Porter</x:v>
      </x:c>
      <x:c r="G1947" t="str">
        <x:v>398044</x:v>
      </x:c>
      <x:c r="H1947" t="str">
        <x:v>Brandon Library/Mr Brian</x:v>
      </x:c>
      <x:c r="I1947" s="22" t="n">
        <x:v>8</x:v>
      </x:c>
      <x:c r="J1947" t="str">
        <x:v>Worked</x:v>
      </x:c>
      <x:c r="K1947" t="str">
        <x:v>Employee 102672; home branch Thurrock; assigned role Operative Porter | Deployment branch: Thurrock | Actual role: Operative Porter | Jobs: 398044 | Customers: Brandon Library/Mr Brian | Actual hours: 8.0; source records: 1</x:v>
      </x:c>
      <x:c r="L1947" t="str">
        <x:v>Include</x:v>
      </x:c>
      <x:c r="M1947"/>
      <x:c r="N1947"/>
    </x:row>
    <x:row r="1948">
      <x:c r="A1948" t="str">
        <x:v>N Adesanya|2026-02-26</x:v>
      </x:c>
      <x:c r="B1948" s="888" t="n">
        <x:v>46079</x:v>
      </x:c>
      <x:c r="C1948" t="str">
        <x:v>N Adesanya</x:v>
      </x:c>
      <x:c r="D1948" t="str">
        <x:v>Permanent</x:v>
      </x:c>
      <x:c r="E1948" t="str">
        <x:v>Thurrock</x:v>
      </x:c>
      <x:c r="F1948" t="str">
        <x:v>Operative Porter</x:v>
      </x:c>
      <x:c r="G1948" t="str">
        <x:v>400250</x:v>
      </x:c>
      <x:c r="H1948" t="str">
        <x:v>Apple Europe Limited</x:v>
      </x:c>
      <x:c r="I1948" s="22" t="n">
        <x:v>11.5</x:v>
      </x:c>
      <x:c r="J1948" t="str">
        <x:v>Worked</x:v>
      </x:c>
      <x:c r="K1948" t="str">
        <x:v>Employee 102672; home branch Thurrock; assigned role Operative Porter | Deployment branch: Thurrock | Actual role: Operative Porter | Jobs: 400250 | Customers: Apple Europe Limited | Actual hours: 11.5; source records: 1</x:v>
      </x:c>
      <x:c r="L1948" t="str">
        <x:v>Include</x:v>
      </x:c>
      <x:c r="M1948"/>
      <x:c r="N1948"/>
    </x:row>
    <x:row r="1949">
      <x:c r="A1949" t="str">
        <x:v>N Adesanya|2026-02-27</x:v>
      </x:c>
      <x:c r="B1949" s="888" t="n">
        <x:v>46080</x:v>
      </x:c>
      <x:c r="C1949" t="str">
        <x:v>N Adesanya</x:v>
      </x:c>
      <x:c r="D1949" t="str">
        <x:v>Permanent</x:v>
      </x:c>
      <x:c r="E1949" t="str">
        <x:v>Thurrock</x:v>
      </x:c>
      <x:c r="F1949" t="str">
        <x:v>Operative Porter</x:v>
      </x:c>
      <x:c r="G1949" t="str">
        <x:v>400366</x:v>
      </x:c>
      <x:c r="H1949" t="str">
        <x:v>JP Morgan Limited</x:v>
      </x:c>
      <x:c r="I1949" s="22" t="n">
        <x:v>8.5</x:v>
      </x:c>
      <x:c r="J1949" t="str">
        <x:v>Worked</x:v>
      </x:c>
      <x:c r="K1949" t="str">
        <x:v>Employee 102672; home branch Thurrock; assigned role Operative Porter | Deployment branch: Thurrock | Actual role: Operative Porter | Jobs: 400366 | Customers: JP Morgan Limited | Actual hours: 8.5; source records: 1</x:v>
      </x:c>
      <x:c r="L1949" t="str">
        <x:v>Include</x:v>
      </x:c>
      <x:c r="M1949"/>
      <x:c r="N1949"/>
    </x:row>
    <x:row r="1950">
      <x:c r="A1950" t="str">
        <x:v>N Storey|2026-02-01</x:v>
      </x:c>
      <x:c r="B1950" s="888" t="n">
        <x:v>46054</x:v>
      </x:c>
      <x:c r="C1950" t="str">
        <x:v>N Storey</x:v>
      </x:c>
      <x:c r="D1950" t="str">
        <x:v>Permanent</x:v>
      </x:c>
      <x:c r="E1950" t="str">
        <x:v>Thurrock</x:v>
      </x:c>
      <x:c r="F1950" t="str">
        <x:v>Operative Porter</x:v>
      </x:c>
      <x:c r="G1950" t="str">
        <x:v>399796</x:v>
      </x:c>
      <x:c r="H1950" t="str">
        <x:v>Jivraj/Ms Naseem</x:v>
      </x:c>
      <x:c r="I1950" s="22" t="n">
        <x:v>5.5</x:v>
      </x:c>
      <x:c r="J1950" t="str">
        <x:v>Worked</x:v>
      </x:c>
      <x:c r="K1950" t="str">
        <x:v>Employee 104307; home branch Thurrock; assigned role Operative Porter | Deployment branch: Thurrock | Actual role: Operative Skilled | Jobs: 399796 | Customers: Jivraj/Ms Naseem | Actual hours: 5.5; source records: 1</x:v>
      </x:c>
      <x:c r="L1950" t="str">
        <x:v>Include</x:v>
      </x:c>
      <x:c r="M1950"/>
      <x:c r="N1950"/>
    </x:row>
    <x:row r="1951">
      <x:c r="A1951" t="str">
        <x:v>N Storey|2026-02-02</x:v>
      </x:c>
      <x:c r="B1951" s="888" t="n">
        <x:v>46055</x:v>
      </x:c>
      <x:c r="C1951" t="str">
        <x:v>N Storey</x:v>
      </x:c>
      <x:c r="D1951" t="str">
        <x:v>Permanent</x:v>
      </x:c>
      <x:c r="E1951" t="str">
        <x:v>Thurrock</x:v>
      </x:c>
      <x:c r="F1951" t="str">
        <x:v>Operative Porter</x:v>
      </x:c>
      <x:c r="G1951" t="str">
        <x:v>399963</x:v>
      </x:c>
      <x:c r="H1951" t="str">
        <x:v>HSBC/JLL</x:v>
      </x:c>
      <x:c r="I1951" s="22" t="n">
        <x:v>17</x:v>
      </x:c>
      <x:c r="J1951" t="str">
        <x:v>Worked — 2 records</x:v>
      </x:c>
      <x:c r="K1951" t="str">
        <x:v>Employee 104307; home branch Thurrock; assigned role Operative Porter | Deployment branch: Thurrock | Actual role: Operative Porter, Operative Skilled | Jobs: 399963 | Customers: HSBC/JLL | Actual hours: 17.0; source records: 2</x:v>
      </x:c>
      <x:c r="L1951" t="str">
        <x:v>Include</x:v>
      </x:c>
      <x:c r="M1951"/>
      <x:c r="N1951"/>
    </x:row>
    <x:row r="1952">
      <x:c r="A1952" t="str">
        <x:v>N Storey|2026-02-03</x:v>
      </x:c>
      <x:c r="B1952" s="888" t="n">
        <x:v>46056</x:v>
      </x:c>
      <x:c r="C1952" t="str">
        <x:v>N Storey</x:v>
      </x:c>
      <x:c r="D1952" t="str">
        <x:v>Permanent</x:v>
      </x:c>
      <x:c r="E1952" t="str">
        <x:v>Thurrock</x:v>
      </x:c>
      <x:c r="F1952" t="str">
        <x:v>Operative Porter</x:v>
      </x:c>
      <x:c r="G1952" t="str">
        <x:v>399796</x:v>
      </x:c>
      <x:c r="H1952" t="str">
        <x:v>Jivraj/Ms Naseem</x:v>
      </x:c>
      <x:c r="I1952" s="22" t="n">
        <x:v>17</x:v>
      </x:c>
      <x:c r="J1952" t="str">
        <x:v>Worked</x:v>
      </x:c>
      <x:c r="K1952" t="str">
        <x:v>Employee 104307; home branch Thurrock; assigned role Operative Porter | Deployment branch: Thurrock | Actual role: Operative Skilled | Jobs: 399796 | Customers: Jivraj/Ms Naseem | Actual hours: 17.0; source records: 1</x:v>
      </x:c>
      <x:c r="L1952" t="str">
        <x:v>Include</x:v>
      </x:c>
      <x:c r="M1952"/>
      <x:c r="N1952"/>
    </x:row>
    <x:row r="1953">
      <x:c r="A1953" t="str">
        <x:v>N Storey|2026-02-04</x:v>
      </x:c>
      <x:c r="B1953" s="888" t="n">
        <x:v>46057</x:v>
      </x:c>
      <x:c r="C1953" t="str">
        <x:v>N Storey</x:v>
      </x:c>
      <x:c r="D1953" t="str">
        <x:v>Permanent</x:v>
      </x:c>
      <x:c r="E1953" t="str">
        <x:v>Thurrock</x:v>
      </x:c>
      <x:c r="F1953" t="str">
        <x:v>Operative Porter</x:v>
      </x:c>
      <x:c r="G1953" t="str">
        <x:v>399796</x:v>
      </x:c>
      <x:c r="H1953" t="str">
        <x:v>Jivraj/Ms Naseem</x:v>
      </x:c>
      <x:c r="I1953" s="22" t="n">
        <x:v>10</x:v>
      </x:c>
      <x:c r="J1953" t="str">
        <x:v>Worked</x:v>
      </x:c>
      <x:c r="K1953" t="str">
        <x:v>Employee 104307; home branch Thurrock; assigned role Operative Porter | Deployment branch: Thurrock | Actual role: Operative Skilled | Jobs: 399796 | Customers: Jivraj/Ms Naseem | Actual hours: 10.0; source records: 1</x:v>
      </x:c>
      <x:c r="L1953" t="str">
        <x:v>Include</x:v>
      </x:c>
      <x:c r="M1953"/>
      <x:c r="N1953"/>
    </x:row>
    <x:row r="1954">
      <x:c r="A1954" t="str">
        <x:v>N Storey|2026-02-06</x:v>
      </x:c>
      <x:c r="B1954" s="888" t="n">
        <x:v>46059</x:v>
      </x:c>
      <x:c r="C1954" t="str">
        <x:v>N Storey</x:v>
      </x:c>
      <x:c r="D1954" t="str">
        <x:v>Permanent</x:v>
      </x:c>
      <x:c r="E1954" t="str">
        <x:v>Thurrock</x:v>
      </x:c>
      <x:c r="F1954" t="str">
        <x:v>Operative Porter</x:v>
      </x:c>
      <x:c r="G1954" t="str">
        <x:v>399493</x:v>
      </x:c>
      <x:c r="H1954" t="str">
        <x:v>Knotel UK Ltd</x:v>
      </x:c>
      <x:c r="I1954" s="22" t="n">
        <x:v>11</x:v>
      </x:c>
      <x:c r="J1954" t="str">
        <x:v>Worked</x:v>
      </x:c>
      <x:c r="K1954" t="str">
        <x:v>Employee 104307; home branch Thurrock; assigned role Operative Porter | Deployment branch: Thurrock | Actual role: Operative Skilled | Jobs: 399493 | Customers: Knotel UK Ltd | Actual hours: 11.0; source records: 1</x:v>
      </x:c>
      <x:c r="L1954" t="str">
        <x:v>Include</x:v>
      </x:c>
      <x:c r="M1954"/>
      <x:c r="N1954"/>
    </x:row>
    <x:row r="1955">
      <x:c r="A1955" t="str">
        <x:v>N Storey|2026-02-07</x:v>
      </x:c>
      <x:c r="B1955" s="888" t="n">
        <x:v>46060</x:v>
      </x:c>
      <x:c r="C1955" t="str">
        <x:v>N Storey</x:v>
      </x:c>
      <x:c r="D1955" t="str">
        <x:v>Permanent</x:v>
      </x:c>
      <x:c r="E1955" t="str">
        <x:v>Thurrock</x:v>
      </x:c>
      <x:c r="F1955" t="str">
        <x:v>Operative Porter</x:v>
      </x:c>
      <x:c r="G1955" t="str">
        <x:v>400154</x:v>
      </x:c>
      <x:c r="H1955" t="str">
        <x:v>BNP Paribas Limited</x:v>
      </x:c>
      <x:c r="I1955" s="22" t="n">
        <x:v>10.5</x:v>
      </x:c>
      <x:c r="J1955" t="str">
        <x:v>Worked</x:v>
      </x:c>
      <x:c r="K1955" t="str">
        <x:v>Employee 104307; home branch Thurrock; assigned role Operative Porter | Deployment branch: Thurrock | Actual role: Operative Skilled | Jobs: 400154 | Customers: BNP Paribas Limited | Actual hours: 10.5; source records: 1</x:v>
      </x:c>
      <x:c r="L1955" t="str">
        <x:v>Include</x:v>
      </x:c>
      <x:c r="M1955"/>
      <x:c r="N1955"/>
    </x:row>
    <x:row r="1956">
      <x:c r="A1956" t="str">
        <x:v>N Storey|2026-02-08</x:v>
      </x:c>
      <x:c r="B1956" s="888" t="n">
        <x:v>46061</x:v>
      </x:c>
      <x:c r="C1956" t="str">
        <x:v>N Storey</x:v>
      </x:c>
      <x:c r="D1956" t="str">
        <x:v>Permanent</x:v>
      </x:c>
      <x:c r="E1956" t="str">
        <x:v>Thurrock</x:v>
      </x:c>
      <x:c r="F1956" t="str">
        <x:v>Operative Porter</x:v>
      </x:c>
      <x:c r="G1956" t="str">
        <x:v>396207A</x:v>
      </x:c>
      <x:c r="H1956" t="str">
        <x:v>Linklaters LLP</x:v>
      </x:c>
      <x:c r="I1956" s="22" t="n">
        <x:v>9</x:v>
      </x:c>
      <x:c r="J1956" t="str">
        <x:v>Worked</x:v>
      </x:c>
      <x:c r="K1956" t="str">
        <x:v>Employee 104307; home branch Thurrock; assigned role Operative Porter | Deployment branch: Thurrock | Actual role: Operative Porter | Jobs: 396207A | Customers: Linklaters LLP | Actual hours: 9.0; source records: 1</x:v>
      </x:c>
      <x:c r="L1956" t="str">
        <x:v>Include</x:v>
      </x:c>
      <x:c r="M1956"/>
      <x:c r="N1956"/>
    </x:row>
    <x:row r="1957">
      <x:c r="A1957" t="str">
        <x:v>N Storey|2026-02-09</x:v>
      </x:c>
      <x:c r="B1957" s="888" t="n">
        <x:v>46062</x:v>
      </x:c>
      <x:c r="C1957" t="str">
        <x:v>N Storey</x:v>
      </x:c>
      <x:c r="D1957" t="str">
        <x:v>Permanent</x:v>
      </x:c>
      <x:c r="E1957" t="str">
        <x:v>Thurrock</x:v>
      </x:c>
      <x:c r="F1957" t="str">
        <x:v>Operative Porter</x:v>
      </x:c>
      <x:c r="G1957" t="str">
        <x:v>399493</x:v>
      </x:c>
      <x:c r="H1957" t="str">
        <x:v>Knotel UK Ltd</x:v>
      </x:c>
      <x:c r="I1957" s="22" t="n">
        <x:v>10</x:v>
      </x:c>
      <x:c r="J1957" t="str">
        <x:v>Worked</x:v>
      </x:c>
      <x:c r="K1957" t="str">
        <x:v>Employee 104307; home branch Thurrock; assigned role Operative Porter | Deployment branch: Thurrock | Actual role: Operative Skilled | Jobs: 399493 | Customers: Knotel UK Ltd | Actual hours: 10.0; source records: 1</x:v>
      </x:c>
      <x:c r="L1957" t="str">
        <x:v>Include</x:v>
      </x:c>
      <x:c r="M1957"/>
      <x:c r="N1957"/>
    </x:row>
    <x:row r="1958">
      <x:c r="A1958" t="str">
        <x:v>N Storey|2026-02-10</x:v>
      </x:c>
      <x:c r="B1958" s="888" t="n">
        <x:v>46063</x:v>
      </x:c>
      <x:c r="C1958" t="str">
        <x:v>N Storey</x:v>
      </x:c>
      <x:c r="D1958" t="str">
        <x:v>Permanent</x:v>
      </x:c>
      <x:c r="E1958" t="str">
        <x:v>Thurrock</x:v>
      </x:c>
      <x:c r="F1958" t="str">
        <x:v>Operative Porter</x:v>
      </x:c>
      <x:c r="G1958" t="str">
        <x:v>396626</x:v>
      </x:c>
      <x:c r="H1958" t="str">
        <x:v>Mccomiskey/Mrs Margaret</x:v>
      </x:c>
      <x:c r="I1958" s="22" t="n">
        <x:v>6.5</x:v>
      </x:c>
      <x:c r="J1958" t="str">
        <x:v>Worked</x:v>
      </x:c>
      <x:c r="K1958" t="str">
        <x:v>Employee 104307; home branch Thurrock; assigned role Operative Porter | Deployment branch: Thurrock | Actual role: Operative Skilled | Jobs: 396626 | Customers: Mccomiskey/Mrs Margaret | Actual hours: 6.5; source records: 1</x:v>
      </x:c>
      <x:c r="L1958" t="str">
        <x:v>Include</x:v>
      </x:c>
      <x:c r="M1958"/>
      <x:c r="N1958"/>
    </x:row>
    <x:row r="1959">
      <x:c r="A1959" t="str">
        <x:v>N Storey|2026-02-11</x:v>
      </x:c>
      <x:c r="B1959" s="888" t="n">
        <x:v>46064</x:v>
      </x:c>
      <x:c r="C1959" t="str">
        <x:v>N Storey</x:v>
      </x:c>
      <x:c r="D1959" t="str">
        <x:v>Permanent</x:v>
      </x:c>
      <x:c r="E1959" t="str">
        <x:v>Thurrock</x:v>
      </x:c>
      <x:c r="F1959" t="str">
        <x:v>Operative Porter</x:v>
      </x:c>
      <x:c r="G1959" t="str">
        <x:v>400006</x:v>
      </x:c>
      <x:c r="H1959" t="str">
        <x:v>Foster/Mr Neco</x:v>
      </x:c>
      <x:c r="I1959" s="22" t="n">
        <x:v>8</x:v>
      </x:c>
      <x:c r="J1959" t="str">
        <x:v>Worked</x:v>
      </x:c>
      <x:c r="K1959" t="str">
        <x:v>Employee 104307; home branch Thurrock; assigned role Operative Porter | Deployment branch: Thurrock | Actual role: Operative Skilled | Jobs: 400006 | Customers: Foster/Mr Neco | Actual hours: 8.0; source records: 1</x:v>
      </x:c>
      <x:c r="L1959" t="str">
        <x:v>Include</x:v>
      </x:c>
      <x:c r="M1959"/>
      <x:c r="N1959"/>
    </x:row>
    <x:row r="1960">
      <x:c r="A1960" t="str">
        <x:v>N Storey|2026-02-12</x:v>
      </x:c>
      <x:c r="B1960" s="888" t="n">
        <x:v>46065</x:v>
      </x:c>
      <x:c r="C1960" t="str">
        <x:v>N Storey</x:v>
      </x:c>
      <x:c r="D1960" t="str">
        <x:v>Permanent</x:v>
      </x:c>
      <x:c r="E1960" t="str">
        <x:v>Thurrock</x:v>
      </x:c>
      <x:c r="F1960" t="str">
        <x:v>Operative Porter</x:v>
      </x:c>
      <x:c r="G1960" t="str">
        <x:v>400138</x:v>
      </x:c>
      <x:c r="H1960" t="str">
        <x:v>Powell/Ms Beverley</x:v>
      </x:c>
      <x:c r="I1960" s="22" t="n">
        <x:v>8</x:v>
      </x:c>
      <x:c r="J1960" t="str">
        <x:v>Worked</x:v>
      </x:c>
      <x:c r="K1960" t="str">
        <x:v>Employee 104307; home branch Thurrock; assigned role Operative Porter | Deployment branch: Thurrock | Actual role: Operative Skilled | Jobs: 400138 | Customers: Powell/Ms Beverley | Actual hours: 8.0; source records: 1</x:v>
      </x:c>
      <x:c r="L1960" t="str">
        <x:v>Include</x:v>
      </x:c>
      <x:c r="M1960"/>
      <x:c r="N1960"/>
    </x:row>
    <x:row r="1961">
      <x:c r="A1961" t="str">
        <x:v>N Storey|2026-02-13</x:v>
      </x:c>
      <x:c r="B1961" s="888" t="n">
        <x:v>46066</x:v>
      </x:c>
      <x:c r="C1961" t="str">
        <x:v>N Storey</x:v>
      </x:c>
      <x:c r="D1961" t="str">
        <x:v>Permanent</x:v>
      </x:c>
      <x:c r="E1961" t="str">
        <x:v>Thurrock</x:v>
      </x:c>
      <x:c r="F1961" t="str">
        <x:v>Operative Porter</x:v>
      </x:c>
      <x:c r="G1961" t="str">
        <x:v>400320</x:v>
      </x:c>
      <x:c r="H1961" t="str">
        <x:v>Galliford Try Site Office</x:v>
      </x:c>
      <x:c r="I1961" s="22" t="n">
        <x:v>7</x:v>
      </x:c>
      <x:c r="J1961" t="str">
        <x:v>Worked</x:v>
      </x:c>
      <x:c r="K1961" t="str">
        <x:v>Employee 104307; home branch Thurrock; assigned role Operative Porter | Deployment branch: Thurrock | Actual role: Operative Skilled | Jobs: 400320 | Customers: Galliford Try Site Office | Actual hours: 7.0; source records: 1</x:v>
      </x:c>
      <x:c r="L1961" t="str">
        <x:v>Include</x:v>
      </x:c>
      <x:c r="M1961"/>
      <x:c r="N1961"/>
    </x:row>
    <x:row r="1962">
      <x:c r="A1962" t="str">
        <x:v>N Storey|2026-02-14</x:v>
      </x:c>
      <x:c r="B1962" s="888" t="n">
        <x:v>46067</x:v>
      </x:c>
      <x:c r="C1962" t="str">
        <x:v>N Storey</x:v>
      </x:c>
      <x:c r="D1962" t="str">
        <x:v>Permanent</x:v>
      </x:c>
      <x:c r="E1962" t="str">
        <x:v>Thurrock</x:v>
      </x:c>
      <x:c r="F1962" t="str">
        <x:v>Operative Porter</x:v>
      </x:c>
      <x:c r="G1962" t="str">
        <x:v>399051</x:v>
      </x:c>
      <x:c r="H1962" t="str">
        <x:v>CDER Group Ltd</x:v>
      </x:c>
      <x:c r="I1962" s="22" t="n">
        <x:v>9</x:v>
      </x:c>
      <x:c r="J1962" t="str">
        <x:v>Worked</x:v>
      </x:c>
      <x:c r="K1962" t="str">
        <x:v>Employee 104307; home branch Thurrock; assigned role Operative Porter | Deployment branch: Thurrock | Actual role: Operative Skilled | Jobs: 399051 | Customers: CDER Group Ltd | Actual hours: 9.0; source records: 1</x:v>
      </x:c>
      <x:c r="L1962" t="str">
        <x:v>Include</x:v>
      </x:c>
      <x:c r="M1962"/>
      <x:c r="N1962"/>
    </x:row>
    <x:row r="1963">
      <x:c r="A1963" t="str">
        <x:v>N Storey|2026-02-15</x:v>
      </x:c>
      <x:c r="B1963" s="888" t="n">
        <x:v>46068</x:v>
      </x:c>
      <x:c r="C1963" t="str">
        <x:v>N Storey</x:v>
      </x:c>
      <x:c r="D1963" t="str">
        <x:v>Permanent</x:v>
      </x:c>
      <x:c r="E1963" t="str">
        <x:v>Thurrock</x:v>
      </x:c>
      <x:c r="F1963" t="str">
        <x:v>Operative Porter</x:v>
      </x:c>
      <x:c r="G1963" t="str">
        <x:v>396207A</x:v>
      </x:c>
      <x:c r="H1963" t="str">
        <x:v>Linklaters LLP</x:v>
      </x:c>
      <x:c r="I1963" s="22" t="n">
        <x:v>10</x:v>
      </x:c>
      <x:c r="J1963" t="str">
        <x:v>Worked</x:v>
      </x:c>
      <x:c r="K1963" t="str">
        <x:v>Employee 104307; home branch Thurrock; assigned role Operative Porter | Deployment branch: Thurrock | Actual role: Operative Porter | Jobs: 396207A | Customers: Linklaters LLP | Actual hours: 10.0; source records: 1</x:v>
      </x:c>
      <x:c r="L1963" t="str">
        <x:v>Include</x:v>
      </x:c>
      <x:c r="M1963"/>
      <x:c r="N1963"/>
    </x:row>
    <x:row r="1964">
      <x:c r="A1964" t="str">
        <x:v>N Storey|2026-02-16</x:v>
      </x:c>
      <x:c r="B1964" s="888" t="n">
        <x:v>46069</x:v>
      </x:c>
      <x:c r="C1964" t="str">
        <x:v>N Storey</x:v>
      </x:c>
      <x:c r="D1964" t="str">
        <x:v>Permanent</x:v>
      </x:c>
      <x:c r="E1964" t="str">
        <x:v>Thurrock</x:v>
      </x:c>
      <x:c r="F1964" t="str">
        <x:v>Operative Porter</x:v>
      </x:c>
      <x:c r="G1964" t="str">
        <x:v>396805</x:v>
      </x:c>
      <x:c r="H1964" t="str">
        <x:v>Scott/Ms Samantha</x:v>
      </x:c>
      <x:c r="I1964" s="22" t="n">
        <x:v>6.5</x:v>
      </x:c>
      <x:c r="J1964" t="str">
        <x:v>Worked</x:v>
      </x:c>
      <x:c r="K1964" t="str">
        <x:v>Employee 104307; home branch Thurrock; assigned role Operative Porter | Deployment branch: Thurrock | Actual role: Operative Skilled | Jobs: 396805 | Customers: Scott/Ms Samantha | Actual hours: 6.5; source records: 1</x:v>
      </x:c>
      <x:c r="L1964" t="str">
        <x:v>Include</x:v>
      </x:c>
      <x:c r="M1964"/>
      <x:c r="N1964"/>
    </x:row>
    <x:row r="1965">
      <x:c r="A1965" t="str">
        <x:v>N Storey|2026-02-17</x:v>
      </x:c>
      <x:c r="B1965" s="888" t="n">
        <x:v>46070</x:v>
      </x:c>
      <x:c r="C1965" t="str">
        <x:v>N Storey</x:v>
      </x:c>
      <x:c r="D1965" t="str">
        <x:v>Permanent</x:v>
      </x:c>
      <x:c r="E1965" t="str">
        <x:v>Thurrock</x:v>
      </x:c>
      <x:c r="F1965" t="str">
        <x:v>Operative Porter</x:v>
      </x:c>
      <x:c r="G1965" t="str">
        <x:v>400309</x:v>
      </x:c>
      <x:c r="H1965" t="str">
        <x:v>BNP Paribas Limited</x:v>
      </x:c>
      <x:c r="I1965" s="22" t="n">
        <x:v>11</x:v>
      </x:c>
      <x:c r="J1965" t="str">
        <x:v>Worked</x:v>
      </x:c>
      <x:c r="K1965" t="str">
        <x:v>Employee 104307; home branch Thurrock; assigned role Operative Porter | Deployment branch: Thurrock | Actual role: Operative Skilled | Jobs: 400309 | Customers: BNP Paribas Limited | Actual hours: 11.0; source records: 1</x:v>
      </x:c>
      <x:c r="L1965" t="str">
        <x:v>Include</x:v>
      </x:c>
      <x:c r="M1965"/>
      <x:c r="N1965"/>
    </x:row>
    <x:row r="1966">
      <x:c r="A1966" t="str">
        <x:v>N Storey|2026-02-18</x:v>
      </x:c>
      <x:c r="B1966" s="888" t="n">
        <x:v>46071</x:v>
      </x:c>
      <x:c r="C1966" t="str">
        <x:v>N Storey</x:v>
      </x:c>
      <x:c r="D1966" t="str">
        <x:v>Permanent</x:v>
      </x:c>
      <x:c r="E1966" t="str">
        <x:v>Thurrock</x:v>
      </x:c>
      <x:c r="F1966" t="str">
        <x:v>Operative Porter</x:v>
      </x:c>
      <x:c r="G1966" t="str">
        <x:v>400309</x:v>
      </x:c>
      <x:c r="H1966" t="str">
        <x:v>BNP Paribas Limited</x:v>
      </x:c>
      <x:c r="I1966" s="22" t="n">
        <x:v>11</x:v>
      </x:c>
      <x:c r="J1966" t="str">
        <x:v>Worked</x:v>
      </x:c>
      <x:c r="K1966" t="str">
        <x:v>Employee 104307; home branch Thurrock; assigned role Operative Porter | Deployment branch: Thurrock | Actual role: Operative Skilled | Jobs: 400309 | Customers: BNP Paribas Limited | Actual hours: 11.0; source records: 1</x:v>
      </x:c>
      <x:c r="L1966" t="str">
        <x:v>Include</x:v>
      </x:c>
      <x:c r="M1966"/>
      <x:c r="N1966"/>
    </x:row>
    <x:row r="1967">
      <x:c r="A1967" t="str">
        <x:v>N Storey|2026-02-19</x:v>
      </x:c>
      <x:c r="B1967" s="888" t="n">
        <x:v>46072</x:v>
      </x:c>
      <x:c r="C1967" t="str">
        <x:v>N Storey</x:v>
      </x:c>
      <x:c r="D1967" t="str">
        <x:v>Permanent</x:v>
      </x:c>
      <x:c r="E1967" t="str">
        <x:v>Thurrock</x:v>
      </x:c>
      <x:c r="F1967" t="str">
        <x:v>Operative Porter</x:v>
      </x:c>
      <x:c r="G1967" t="str">
        <x:v>396801</x:v>
      </x:c>
      <x:c r="H1967" t="str">
        <x:v>McClearly/Mr Hugh</x:v>
      </x:c>
      <x:c r="I1967" s="22" t="n">
        <x:v>8</x:v>
      </x:c>
      <x:c r="J1967" t="str">
        <x:v>Worked</x:v>
      </x:c>
      <x:c r="K1967" t="str">
        <x:v>Employee 104307; home branch Thurrock; assigned role Operative Porter | Deployment branch: Thurrock | Actual role: Operative Skilled | Jobs: 396801 | Customers: McClearly/Mr Hugh | Actual hours: 8.0; source records: 1</x:v>
      </x:c>
      <x:c r="L1967" t="str">
        <x:v>Include</x:v>
      </x:c>
      <x:c r="M1967"/>
      <x:c r="N1967"/>
    </x:row>
    <x:row r="1968">
      <x:c r="A1968" t="str">
        <x:v>N Storey|2026-02-20</x:v>
      </x:c>
      <x:c r="B1968" s="888" t="n">
        <x:v>46073</x:v>
      </x:c>
      <x:c r="C1968" t="str">
        <x:v>N Storey</x:v>
      </x:c>
      <x:c r="D1968" t="str">
        <x:v>Permanent</x:v>
      </x:c>
      <x:c r="E1968" t="str">
        <x:v>Thurrock</x:v>
      </x:c>
      <x:c r="F1968" t="str">
        <x:v>Operative Porter</x:v>
      </x:c>
      <x:c r="G1968" t="str">
        <x:v>396782</x:v>
      </x:c>
      <x:c r="H1968" t="str">
        <x:v>Jegede/Mr Abidemi</x:v>
      </x:c>
      <x:c r="I1968" s="22" t="n">
        <x:v>6</x:v>
      </x:c>
      <x:c r="J1968" t="str">
        <x:v>Worked</x:v>
      </x:c>
      <x:c r="K1968" t="str">
        <x:v>Employee 104307; home branch Thurrock; assigned role Operative Porter | Deployment branch: Thurrock | Actual role: Operative Skilled | Jobs: 396782 | Customers: Jegede/Mr Abidemi | Actual hours: 6.0; source records: 1</x:v>
      </x:c>
      <x:c r="L1968" t="str">
        <x:v>Include</x:v>
      </x:c>
      <x:c r="M1968"/>
      <x:c r="N1968"/>
    </x:row>
    <x:row r="1969">
      <x:c r="A1969" t="str">
        <x:v>N Storey|2026-02-23</x:v>
      </x:c>
      <x:c r="B1969" s="888" t="n">
        <x:v>46076</x:v>
      </x:c>
      <x:c r="C1969" t="str">
        <x:v>N Storey</x:v>
      </x:c>
      <x:c r="D1969" t="str">
        <x:v>Permanent</x:v>
      </x:c>
      <x:c r="E1969" t="str">
        <x:v>Thurrock</x:v>
      </x:c>
      <x:c r="F1969" t="str">
        <x:v>Operative Porter</x:v>
      </x:c>
      <x:c r="G1969" t="str">
        <x:v>396671</x:v>
      </x:c>
      <x:c r="H1969" t="str">
        <x:v>Gowan/Mr Patrick</x:v>
      </x:c>
      <x:c r="I1969" s="22" t="n">
        <x:v>6.5</x:v>
      </x:c>
      <x:c r="J1969" t="str">
        <x:v>Worked</x:v>
      </x:c>
      <x:c r="K1969" t="str">
        <x:v>Employee 104307; home branch Thurrock; assigned role Operative Porter | Deployment branch: Thurrock | Actual role: Operative Skilled | Jobs: 396671 | Customers: Gowan/Mr Patrick | Actual hours: 6.5; source records: 1</x:v>
      </x:c>
      <x:c r="L1969" t="str">
        <x:v>Include</x:v>
      </x:c>
      <x:c r="M1969"/>
      <x:c r="N1969"/>
    </x:row>
    <x:row r="1970">
      <x:c r="A1970" t="str">
        <x:v>N Storey|2026-02-24</x:v>
      </x:c>
      <x:c r="B1970" s="888" t="n">
        <x:v>46077</x:v>
      </x:c>
      <x:c r="C1970" t="str">
        <x:v>N Storey</x:v>
      </x:c>
      <x:c r="D1970" t="str">
        <x:v>Permanent</x:v>
      </x:c>
      <x:c r="E1970" t="str">
        <x:v>Thurrock</x:v>
      </x:c>
      <x:c r="F1970" t="str">
        <x:v>Operative Porter</x:v>
      </x:c>
      <x:c r="G1970" t="str">
        <x:v>396671</x:v>
      </x:c>
      <x:c r="H1970" t="str">
        <x:v>Gowan/Mr Patrick</x:v>
      </x:c>
      <x:c r="I1970" s="22" t="n">
        <x:v>7</x:v>
      </x:c>
      <x:c r="J1970" t="str">
        <x:v>Worked</x:v>
      </x:c>
      <x:c r="K1970" t="str">
        <x:v>Employee 104307; home branch Thurrock; assigned role Operative Porter | Deployment branch: Thurrock | Actual role: Operative Skilled | Jobs: 396671 | Customers: Gowan/Mr Patrick | Actual hours: 7.0; source records: 1</x:v>
      </x:c>
      <x:c r="L1970" t="str">
        <x:v>Include</x:v>
      </x:c>
      <x:c r="M1970"/>
      <x:c r="N1970"/>
    </x:row>
    <x:row r="1971">
      <x:c r="A1971" t="str">
        <x:v>N Storey|2026-02-25</x:v>
      </x:c>
      <x:c r="B1971" s="888" t="n">
        <x:v>46078</x:v>
      </x:c>
      <x:c r="C1971" t="str">
        <x:v>N Storey</x:v>
      </x:c>
      <x:c r="D1971" t="str">
        <x:v>Permanent</x:v>
      </x:c>
      <x:c r="E1971" t="str">
        <x:v>Thurrock</x:v>
      </x:c>
      <x:c r="F1971" t="str">
        <x:v>Operative Porter</x:v>
      </x:c>
      <x:c r="G1971" t="str">
        <x:v>398522</x:v>
      </x:c>
      <x:c r="H1971" t="str">
        <x:v>Brandon Library Youth Club/Tina</x:v>
      </x:c>
      <x:c r="I1971" s="22" t="n">
        <x:v>8</x:v>
      </x:c>
      <x:c r="J1971" t="str">
        <x:v>Worked</x:v>
      </x:c>
      <x:c r="K1971" t="str">
        <x:v>Employee 104307; home branch Thurrock; assigned role Operative Porter | Deployment branch: Thurrock | Actual role: Operative Porter | Jobs: 398522 | Customers: Brandon Library Youth Club/Tina | Actual hours: 8.0; source records: 1</x:v>
      </x:c>
      <x:c r="L1971" t="str">
        <x:v>Include</x:v>
      </x:c>
      <x:c r="M1971"/>
      <x:c r="N1971"/>
    </x:row>
    <x:row r="1972">
      <x:c r="A1972" t="str">
        <x:v>N Storey|2026-02-26</x:v>
      </x:c>
      <x:c r="B1972" s="888" t="n">
        <x:v>46079</x:v>
      </x:c>
      <x:c r="C1972" t="str">
        <x:v>N Storey</x:v>
      </x:c>
      <x:c r="D1972" t="str">
        <x:v>Permanent</x:v>
      </x:c>
      <x:c r="E1972" t="str">
        <x:v>Thurrock</x:v>
      </x:c>
      <x:c r="F1972" t="str">
        <x:v>Operative Porter</x:v>
      </x:c>
      <x:c r="G1972" t="str">
        <x:v>397612</x:v>
      </x:c>
      <x:c r="H1972" t="str">
        <x:v>Campbell/Mr Marcus</x:v>
      </x:c>
      <x:c r="I1972" s="22" t="n">
        <x:v>9</x:v>
      </x:c>
      <x:c r="J1972" t="str">
        <x:v>Worked</x:v>
      </x:c>
      <x:c r="K1972" t="str">
        <x:v>Employee 104307; home branch Thurrock; assigned role Operative Porter | Deployment branch: Thurrock | Actual role: Operative Skilled | Jobs: 397612 | Customers: Campbell/Mr Marcus | Actual hours: 9.0; source records: 1</x:v>
      </x:c>
      <x:c r="L1972" t="str">
        <x:v>Include</x:v>
      </x:c>
      <x:c r="M1972"/>
      <x:c r="N1972"/>
    </x:row>
    <x:row r="1973">
      <x:c r="A1973" t="str">
        <x:v>N Storey|2026-02-27</x:v>
      </x:c>
      <x:c r="B1973" s="888" t="n">
        <x:v>46080</x:v>
      </x:c>
      <x:c r="C1973" t="str">
        <x:v>N Storey</x:v>
      </x:c>
      <x:c r="D1973" t="str">
        <x:v>Permanent</x:v>
      </x:c>
      <x:c r="E1973" t="str">
        <x:v>Thurrock</x:v>
      </x:c>
      <x:c r="F1973" t="str">
        <x:v>Operative Porter</x:v>
      </x:c>
      <x:c r="G1973" t="str">
        <x:v>399145</x:v>
      </x:c>
      <x:c r="H1973" t="str">
        <x:v>Alii/Miss Samira</x:v>
      </x:c>
      <x:c r="I1973" s="22" t="n">
        <x:v>7.5</x:v>
      </x:c>
      <x:c r="J1973" t="str">
        <x:v>Worked</x:v>
      </x:c>
      <x:c r="K1973" t="str">
        <x:v>Employee 104307; home branch Thurrock; assigned role Operative Porter | Deployment branch: Thurrock | Actual role: Operative Skilled | Jobs: 399145 | Customers: Alii/Miss Samira | Actual hours: 7.5; source records: 1</x:v>
      </x:c>
      <x:c r="L1973" t="str">
        <x:v>Include</x:v>
      </x:c>
      <x:c r="M1973"/>
      <x:c r="N1973"/>
    </x:row>
    <x:row r="1974">
      <x:c r="A1974" t="str">
        <x:v>N Storey|2026-02-28</x:v>
      </x:c>
      <x:c r="B1974" s="888" t="n">
        <x:v>46081</x:v>
      </x:c>
      <x:c r="C1974" t="str">
        <x:v>N Storey</x:v>
      </x:c>
      <x:c r="D1974" t="str">
        <x:v>Permanent</x:v>
      </x:c>
      <x:c r="E1974" t="str">
        <x:v>Thurrock</x:v>
      </x:c>
      <x:c r="F1974" t="str">
        <x:v>Operative Porter</x:v>
      </x:c>
      <x:c r="G1974" t="str">
        <x:v>400651</x:v>
      </x:c>
      <x:c r="H1974" t="str">
        <x:v>BNP Paribas Limited</x:v>
      </x:c>
      <x:c r="I1974" s="22" t="n">
        <x:v>10.5</x:v>
      </x:c>
      <x:c r="J1974" t="str">
        <x:v>Worked</x:v>
      </x:c>
      <x:c r="K1974" t="str">
        <x:v>Employee 104307; home branch Thurrock; assigned role Operative Porter | Deployment branch: Thurrock | Actual role: Operative Skilled | Jobs: 400651 | Customers: BNP Paribas Limited | Actual hours: 10.5; source records: 1</x:v>
      </x:c>
      <x:c r="L1974" t="str">
        <x:v>Include</x:v>
      </x:c>
      <x:c r="M1974"/>
      <x:c r="N1974"/>
    </x:row>
    <x:row r="1975">
      <x:c r="A1975" t="str">
        <x:v>Nathan Moore|2026-02-02</x:v>
      </x:c>
      <x:c r="B1975" s="888" t="n">
        <x:v>46055</x:v>
      </x:c>
      <x:c r="C1975" t="str">
        <x:v>Nathan Moore</x:v>
      </x:c>
      <x:c r="D1975" t="str">
        <x:v>Permanent</x:v>
      </x:c>
      <x:c r="E1975" t="str">
        <x:v>Glasgow</x:v>
      </x:c>
      <x:c r="F1975" t="str">
        <x:v>Operative Driver</x:v>
      </x:c>
      <x:c r="G1975" t="str">
        <x:v>400063</x:v>
      </x:c>
      <x:c r="H1975" t="str">
        <x:v>C/O South Lanarkshire Council</x:v>
      </x:c>
      <x:c r="I1975" s="22" t="n">
        <x:v>4</x:v>
      </x:c>
      <x:c r="J1975" t="str">
        <x:v>Worked</x:v>
      </x:c>
      <x:c r="K1975" t="str">
        <x:v>Employee 1714; home branch Glasgow; assigned role Operative Driver | Deployment branch: Glasgow | Actual role: Operative Driver | Jobs: 400063 | Customers: C/O South Lanarkshire Council | Actual hours: 4.0; source records: 1</x:v>
      </x:c>
      <x:c r="L1975" t="str">
        <x:v>Include</x:v>
      </x:c>
      <x:c r="M1975"/>
      <x:c r="N1975"/>
    </x:row>
    <x:row r="1976">
      <x:c r="A1976" t="str">
        <x:v>Nathan Moore|2026-02-03</x:v>
      </x:c>
      <x:c r="B1976" s="888" t="n">
        <x:v>46056</x:v>
      </x:c>
      <x:c r="C1976" t="str">
        <x:v>Nathan Moore</x:v>
      </x:c>
      <x:c r="D1976" t="str">
        <x:v>Permanent</x:v>
      </x:c>
      <x:c r="E1976" t="str">
        <x:v>Glasgow</x:v>
      </x:c>
      <x:c r="F1976" t="str">
        <x:v>Operative Driver</x:v>
      </x:c>
      <x:c r="G1976" t="str">
        <x:v>399624</x:v>
      </x:c>
      <x:c r="H1976" t="str">
        <x:v>North Ayrshire Council</x:v>
      </x:c>
      <x:c r="I1976" s="22" t="n">
        <x:v>7</x:v>
      </x:c>
      <x:c r="J1976" t="str">
        <x:v>Worked</x:v>
      </x:c>
      <x:c r="K1976" t="str">
        <x:v>Employee 1714; home branch Glasgow; assigned role Operative Driver | Deployment branch: Glasgow | Actual role: Operative Driver | Jobs: 399624 | Customers: North Ayrshire Council | Actual hours: 7.0; source records: 1</x:v>
      </x:c>
      <x:c r="L1976" t="str">
        <x:v>Include</x:v>
      </x:c>
      <x:c r="M1976"/>
      <x:c r="N1976"/>
    </x:row>
    <x:row r="1977">
      <x:c r="A1977" t="str">
        <x:v>Nathan Moore|2026-02-04</x:v>
      </x:c>
      <x:c r="B1977" s="888" t="n">
        <x:v>46057</x:v>
      </x:c>
      <x:c r="C1977" t="str">
        <x:v>Nathan Moore</x:v>
      </x:c>
      <x:c r="D1977" t="str">
        <x:v>Permanent</x:v>
      </x:c>
      <x:c r="E1977" t="str">
        <x:v>Glasgow</x:v>
      </x:c>
      <x:c r="F1977" t="str">
        <x:v>Operative Driver</x:v>
      </x:c>
      <x:c r="G1977" t="str">
        <x:v>399887E</x:v>
      </x:c>
      <x:c r="H1977" t="str">
        <x:v>Avantor ( GLASGOW FEB 2026 )</x:v>
      </x:c>
      <x:c r="I1977" s="22" t="n">
        <x:v>7.75</x:v>
      </x:c>
      <x:c r="J1977" t="str">
        <x:v>Worked</x:v>
      </x:c>
      <x:c r="K1977" t="str">
        <x:v>Employee 1714; home branch Glasgow; assigned role Operative Driver | Deployment branch: Cambridge | Actual role: Operative Driver | Jobs: 399887E | Customers: Avantor ( GLASGOW FEB 2026 ) | Actual hours: 7.8; source records: 1</x:v>
      </x:c>
      <x:c r="L1977" t="str">
        <x:v>Include</x:v>
      </x:c>
      <x:c r="M1977"/>
      <x:c r="N1977"/>
    </x:row>
    <x:row r="1978">
      <x:c r="A1978" t="str">
        <x:v>Nathan Moore|2026-02-05</x:v>
      </x:c>
      <x:c r="B1978" s="888" t="n">
        <x:v>46058</x:v>
      </x:c>
      <x:c r="C1978" t="str">
        <x:v>Nathan Moore</x:v>
      </x:c>
      <x:c r="D1978" t="str">
        <x:v>Permanent</x:v>
      </x:c>
      <x:c r="E1978" t="str">
        <x:v>Glasgow</x:v>
      </x:c>
      <x:c r="F1978" t="str">
        <x:v>Operative Driver</x:v>
      </x:c>
      <x:c r="G1978" t="str">
        <x:v>399826</x:v>
      </x:c>
      <x:c r="H1978" t="str">
        <x:v>FCO</x:v>
      </x:c>
      <x:c r="I1978" s="22" t="n">
        <x:v>8.5</x:v>
      </x:c>
      <x:c r="J1978" t="str">
        <x:v>Worked</x:v>
      </x:c>
      <x:c r="K1978" t="str">
        <x:v>Employee 1714; home branch Glasgow; assigned role Operative Driver | Deployment branch: Glasgow | Actual role: Operative Driver | Jobs: 399826 | Customers: FCO | Actual hours: 8.5; source records: 1</x:v>
      </x:c>
      <x:c r="L1978" t="str">
        <x:v>Include</x:v>
      </x:c>
      <x:c r="M1978"/>
      <x:c r="N1978"/>
    </x:row>
    <x:row r="1979">
      <x:c r="A1979" t="str">
        <x:v>Nathan Moore|2026-02-10</x:v>
      </x:c>
      <x:c r="B1979" s="888" t="n">
        <x:v>46063</x:v>
      </x:c>
      <x:c r="C1979" t="str">
        <x:v>Nathan Moore</x:v>
      </x:c>
      <x:c r="D1979" t="str">
        <x:v>Permanent</x:v>
      </x:c>
      <x:c r="E1979" t="str">
        <x:v>Glasgow</x:v>
      </x:c>
      <x:c r="F1979" t="str">
        <x:v>Operative Driver</x:v>
      </x:c>
      <x:c r="G1979" t="str">
        <x:v>397089</x:v>
      </x:c>
      <x:c r="H1979" t="str">
        <x:v>Lumira DX</x:v>
      </x:c>
      <x:c r="I1979" s="22" t="n">
        <x:v>5</x:v>
      </x:c>
      <x:c r="J1979" t="str">
        <x:v>Worked</x:v>
      </x:c>
      <x:c r="K1979" t="str">
        <x:v>Employee 1714; home branch Glasgow; assigned role Operative Driver | Deployment branch: Glasgow | Actual role: Operative Porter | Jobs: 397089 | Customers: Lumira DX | Actual hours: 5.0; source records: 1</x:v>
      </x:c>
      <x:c r="L1979" t="str">
        <x:v>Include</x:v>
      </x:c>
      <x:c r="M1979"/>
      <x:c r="N1979"/>
    </x:row>
    <x:row r="1980">
      <x:c r="A1980" t="str">
        <x:v>Nathan Moore|2026-02-11</x:v>
      </x:c>
      <x:c r="B1980" s="888" t="n">
        <x:v>46064</x:v>
      </x:c>
      <x:c r="C1980" t="str">
        <x:v>Nathan Moore</x:v>
      </x:c>
      <x:c r="D1980" t="str">
        <x:v>Permanent</x:v>
      </x:c>
      <x:c r="E1980" t="str">
        <x:v>Glasgow</x:v>
      </x:c>
      <x:c r="F1980" t="str">
        <x:v>Operative Driver</x:v>
      </x:c>
      <x:c r="G1980" t="str">
        <x:v>398684</x:v>
      </x:c>
      <x:c r="H1980" t="str">
        <x:v>University of Glasgow</x:v>
      </x:c>
      <x:c r="I1980" s="22" t="n">
        <x:v>4.75</x:v>
      </x:c>
      <x:c r="J1980" t="str">
        <x:v>Worked</x:v>
      </x:c>
      <x:c r="K1980" t="str">
        <x:v>Employee 1714; home branch Glasgow; assigned role Operative Driver | Deployment branch: Glasgow | Actual role: Operative Skilled | Jobs: 398684 | Customers: University of Glasgow | Actual hours: 4.8; source records: 1</x:v>
      </x:c>
      <x:c r="L1980" t="str">
        <x:v>Include</x:v>
      </x:c>
      <x:c r="M1980"/>
      <x:c r="N1980"/>
    </x:row>
    <x:row r="1981">
      <x:c r="A1981" t="str">
        <x:v>Nathan Moore|2026-02-12</x:v>
      </x:c>
      <x:c r="B1981" s="888" t="n">
        <x:v>46065</x:v>
      </x:c>
      <x:c r="C1981" t="str">
        <x:v>Nathan Moore</x:v>
      </x:c>
      <x:c r="D1981" t="str">
        <x:v>Permanent</x:v>
      </x:c>
      <x:c r="E1981" t="str">
        <x:v>Glasgow</x:v>
      </x:c>
      <x:c r="F1981" t="str">
        <x:v>Operative Driver</x:v>
      </x:c>
      <x:c r="G1981" t="str">
        <x:v>399959</x:v>
      </x:c>
      <x:c r="H1981" t="str">
        <x:v>Arrochar House</x:v>
      </x:c>
      <x:c r="I1981" s="22" t="n">
        <x:v>4</x:v>
      </x:c>
      <x:c r="J1981" t="str">
        <x:v>Worked</x:v>
      </x:c>
      <x:c r="K1981" t="str">
        <x:v>Employee 1714; home branch Glasgow; assigned role Operative Driver | Deployment branch: Glasgow | Actual role: Operative Porter | Jobs: 399959 | Customers: Arrochar House | Actual hours: 4.0; source records: 1</x:v>
      </x:c>
      <x:c r="L1981" t="str">
        <x:v>Include</x:v>
      </x:c>
      <x:c r="M1981"/>
      <x:c r="N1981"/>
    </x:row>
    <x:row r="1982">
      <x:c r="A1982" t="str">
        <x:v>Nathan Moore|2026-02-13</x:v>
      </x:c>
      <x:c r="B1982" s="888" t="n">
        <x:v>46066</x:v>
      </x:c>
      <x:c r="C1982" t="str">
        <x:v>Nathan Moore</x:v>
      </x:c>
      <x:c r="D1982" t="str">
        <x:v>Permanent</x:v>
      </x:c>
      <x:c r="E1982" t="str">
        <x:v>Glasgow</x:v>
      </x:c>
      <x:c r="F1982" t="str">
        <x:v>Operative Driver</x:v>
      </x:c>
      <x:c r="G1982" t="str">
        <x:v>399987</x:v>
      </x:c>
      <x:c r="H1982" t="str">
        <x:v>C/O South Lanarkshire Council</x:v>
      </x:c>
      <x:c r="I1982" s="22" t="n">
        <x:v>3</x:v>
      </x:c>
      <x:c r="J1982" t="str">
        <x:v>Worked</x:v>
      </x:c>
      <x:c r="K1982" t="str">
        <x:v>Employee 1714; home branch Glasgow; assigned role Operative Driver | Deployment branch: Glasgow | Actual role: Operative Porter | Jobs: 399987 | Customers: C/O South Lanarkshire Council | Actual hours: 3.0; source records: 1</x:v>
      </x:c>
      <x:c r="L1982" t="str">
        <x:v>Include</x:v>
      </x:c>
      <x:c r="M1982"/>
      <x:c r="N1982"/>
    </x:row>
    <x:row r="1983">
      <x:c r="A1983" t="str">
        <x:v>Nathan Moore|2026-02-16</x:v>
      </x:c>
      <x:c r="B1983" s="888" t="n">
        <x:v>46069</x:v>
      </x:c>
      <x:c r="C1983" t="str">
        <x:v>Nathan Moore</x:v>
      </x:c>
      <x:c r="D1983" t="str">
        <x:v>Permanent</x:v>
      </x:c>
      <x:c r="E1983" t="str">
        <x:v>Glasgow</x:v>
      </x:c>
      <x:c r="F1983" t="str">
        <x:v>Operative Driver</x:v>
      </x:c>
      <x:c r="G1983" t="str">
        <x:v>398680</x:v>
      </x:c>
      <x:c r="H1983" t="str">
        <x:v>North Ayrshire Council</x:v>
      </x:c>
      <x:c r="I1983" s="22" t="n">
        <x:v>6</x:v>
      </x:c>
      <x:c r="J1983" t="str">
        <x:v>Worked</x:v>
      </x:c>
      <x:c r="K1983" t="str">
        <x:v>Employee 1714; home branch Glasgow; assigned role Operative Driver | Deployment branch: Glasgow | Actual role: Operative Skilled | Jobs: 398680 | Customers: North Ayrshire Council | Actual hours: 6.0; source records: 1</x:v>
      </x:c>
      <x:c r="L1983" t="str">
        <x:v>Include</x:v>
      </x:c>
      <x:c r="M1983"/>
      <x:c r="N1983"/>
    </x:row>
    <x:row r="1984">
      <x:c r="A1984" t="str">
        <x:v>Nathan Moore|2026-02-17</x:v>
      </x:c>
      <x:c r="B1984" s="888" t="n">
        <x:v>46070</x:v>
      </x:c>
      <x:c r="C1984" t="str">
        <x:v>Nathan Moore</x:v>
      </x:c>
      <x:c r="D1984" t="str">
        <x:v>Permanent</x:v>
      </x:c>
      <x:c r="E1984" t="str">
        <x:v>Glasgow</x:v>
      </x:c>
      <x:c r="F1984" t="str">
        <x:v>Operative Driver</x:v>
      </x:c>
      <x:c r="G1984" t="str">
        <x:v>400308</x:v>
      </x:c>
      <x:c r="H1984" t="str">
        <x:v>Avison Young</x:v>
      </x:c>
      <x:c r="I1984" s="22" t="n">
        <x:v>12</x:v>
      </x:c>
      <x:c r="J1984" t="str">
        <x:v>Worked</x:v>
      </x:c>
      <x:c r="K1984" t="str">
        <x:v>Employee 1714; home branch Glasgow; assigned role Operative Driver | Deployment branch: Thurrock | Actual role: Operative Porter | Jobs: 400308 | Customers: Avison Young | Actual hours: 12.0; source records: 1</x:v>
      </x:c>
      <x:c r="L1984" t="str">
        <x:v>Include</x:v>
      </x:c>
      <x:c r="M1984"/>
      <x:c r="N1984"/>
    </x:row>
    <x:row r="1985">
      <x:c r="A1985" t="str">
        <x:v>Nathan Moore|2026-02-18</x:v>
      </x:c>
      <x:c r="B1985" s="888" t="n">
        <x:v>46071</x:v>
      </x:c>
      <x:c r="C1985" t="str">
        <x:v>Nathan Moore</x:v>
      </x:c>
      <x:c r="D1985" t="str">
        <x:v>Permanent</x:v>
      </x:c>
      <x:c r="E1985" t="str">
        <x:v>Glasgow</x:v>
      </x:c>
      <x:c r="F1985" t="str">
        <x:v>Operative Driver</x:v>
      </x:c>
      <x:c r="G1985" t="str">
        <x:v>400060</x:v>
      </x:c>
      <x:c r="H1985" t="str">
        <x:v>Monmouth Scientific Limited (GLASGOW)</x:v>
      </x:c>
      <x:c r="I1985" s="22" t="n">
        <x:v>6</x:v>
      </x:c>
      <x:c r="J1985" t="str">
        <x:v>Worked</x:v>
      </x:c>
      <x:c r="K1985" t="str">
        <x:v>Employee 1714; home branch Glasgow; assigned role Operative Driver | Deployment branch: Oxford | Actual role: Operative Skilled | Jobs: 400060 | Customers: Monmouth Scientific Limited (GLASGOW) | Actual hours: 6.0; source records: 1</x:v>
      </x:c>
      <x:c r="L1985" t="str">
        <x:v>Include</x:v>
      </x:c>
      <x:c r="M1985"/>
      <x:c r="N1985"/>
    </x:row>
    <x:row r="1986">
      <x:c r="A1986" t="str">
        <x:v>Nathan Moore|2026-02-23</x:v>
      </x:c>
      <x:c r="B1986" s="888" t="n">
        <x:v>46076</x:v>
      </x:c>
      <x:c r="C1986" t="str">
        <x:v>Nathan Moore</x:v>
      </x:c>
      <x:c r="D1986" t="str">
        <x:v>Permanent</x:v>
      </x:c>
      <x:c r="E1986" t="str">
        <x:v>Glasgow</x:v>
      </x:c>
      <x:c r="F1986" t="str">
        <x:v>Operative Driver</x:v>
      </x:c>
      <x:c r="G1986" t="str">
        <x:v>395621</x:v>
      </x:c>
      <x:c r="H1986" t="str">
        <x:v>Esco Life Sciences (NHS National Services Scotland )</x:v>
      </x:c>
      <x:c r="I1986" s="22" t="n">
        <x:v>3</x:v>
      </x:c>
      <x:c r="J1986" t="str">
        <x:v>Worked</x:v>
      </x:c>
      <x:c r="K1986" t="str">
        <x:v>Employee 1714; home branch Glasgow; assigned role Operative Driver | Deployment branch: Cambridge | Actual role: Operative Porter | Jobs: 395621 | Customers: Esco Life Sciences (NHS National Services Scotland ) | Actual hours: 3.0; source records: 1</x:v>
      </x:c>
      <x:c r="L1986" t="str">
        <x:v>Include</x:v>
      </x:c>
      <x:c r="M1986"/>
      <x:c r="N1986"/>
    </x:row>
    <x:row r="1987">
      <x:c r="A1987" t="str">
        <x:v>Nathan Moore|2026-02-24</x:v>
      </x:c>
      <x:c r="B1987" s="888" t="n">
        <x:v>46077</x:v>
      </x:c>
      <x:c r="C1987" t="str">
        <x:v>Nathan Moore</x:v>
      </x:c>
      <x:c r="D1987" t="str">
        <x:v>Permanent</x:v>
      </x:c>
      <x:c r="E1987" t="str">
        <x:v>Glasgow</x:v>
      </x:c>
      <x:c r="F1987" t="str">
        <x:v>Operative Driver</x:v>
      </x:c>
      <x:c r="G1987" t="str">
        <x:v>400551</x:v>
      </x:c>
      <x:c r="H1987" t="str">
        <x:v>South Lanarkshire Council</x:v>
      </x:c>
      <x:c r="I1987" s="22" t="n">
        <x:v>4</x:v>
      </x:c>
      <x:c r="J1987" t="str">
        <x:v>Worked</x:v>
      </x:c>
      <x:c r="K1987" t="str">
        <x:v>Employee 1714; home branch Glasgow; assigned role Operative Driver | Deployment branch: Glasgow | Actual role: Operative Porter | Jobs: 400551 | Customers: South Lanarkshire Council | Actual hours: 4.0; source records: 1</x:v>
      </x:c>
      <x:c r="L1987" t="str">
        <x:v>Include</x:v>
      </x:c>
      <x:c r="M1987"/>
      <x:c r="N1987"/>
    </x:row>
    <x:row r="1988">
      <x:c r="A1988" t="str">
        <x:v>Nathan Moore|2026-02-25</x:v>
      </x:c>
      <x:c r="B1988" s="888" t="n">
        <x:v>46078</x:v>
      </x:c>
      <x:c r="C1988" t="str">
        <x:v>Nathan Moore</x:v>
      </x:c>
      <x:c r="D1988" t="str">
        <x:v>Permanent</x:v>
      </x:c>
      <x:c r="E1988" t="str">
        <x:v>Glasgow</x:v>
      </x:c>
      <x:c r="F1988" t="str">
        <x:v>Operative Driver</x:v>
      </x:c>
      <x:c r="G1988" t="str">
        <x:v>392194</x:v>
      </x:c>
      <x:c r="H1988" t="str">
        <x:v>University of Glasgow Library</x:v>
      </x:c>
      <x:c r="I1988" s="22" t="n">
        <x:v>6</x:v>
      </x:c>
      <x:c r="J1988" t="str">
        <x:v>Worked</x:v>
      </x:c>
      <x:c r="K1988" t="str">
        <x:v>Employee 1714; home branch Glasgow; assigned role Operative Driver | Deployment branch: Glasgow | Actual role: Operative Skilled | Jobs: 392194 | Customers: University of Glasgow Library | Actual hours: 6.0; source records: 1</x:v>
      </x:c>
      <x:c r="L1988" t="str">
        <x:v>Include</x:v>
      </x:c>
      <x:c r="M1988"/>
      <x:c r="N1988"/>
    </x:row>
    <x:row r="1989">
      <x:c r="A1989" t="str">
        <x:v>Nathan Moore|2026-02-26</x:v>
      </x:c>
      <x:c r="B1989" s="888" t="n">
        <x:v>46079</x:v>
      </x:c>
      <x:c r="C1989" t="str">
        <x:v>Nathan Moore</x:v>
      </x:c>
      <x:c r="D1989" t="str">
        <x:v>Permanent</x:v>
      </x:c>
      <x:c r="E1989" t="str">
        <x:v>Glasgow</x:v>
      </x:c>
      <x:c r="F1989" t="str">
        <x:v>Operative Driver</x:v>
      </x:c>
      <x:c r="G1989" t="str">
        <x:v>392194</x:v>
      </x:c>
      <x:c r="H1989" t="str">
        <x:v>University of Glasgow Library</x:v>
      </x:c>
      <x:c r="I1989" s="22" t="n">
        <x:v>6</x:v>
      </x:c>
      <x:c r="J1989" t="str">
        <x:v>Worked</x:v>
      </x:c>
      <x:c r="K1989" t="str">
        <x:v>Employee 1714; home branch Glasgow; assigned role Operative Driver | Deployment branch: Glasgow | Actual role: Operative Skilled | Jobs: 392194 | Customers: University of Glasgow Library | Actual hours: 6.0; source records: 1</x:v>
      </x:c>
      <x:c r="L1989" t="str">
        <x:v>Include</x:v>
      </x:c>
      <x:c r="M1989"/>
      <x:c r="N1989"/>
    </x:row>
    <x:row r="1990">
      <x:c r="A1990" t="str">
        <x:v>Nathan Pavely|2026-02-02</x:v>
      </x:c>
      <x:c r="B1990" s="888" t="n">
        <x:v>46055</x:v>
      </x:c>
      <x:c r="C1990" t="str">
        <x:v>Nathan Pavely</x:v>
      </x:c>
      <x:c r="D1990" t="str">
        <x:v>Permanent</x:v>
      </x:c>
      <x:c r="E1990" t="str">
        <x:v>Oxford</x:v>
      </x:c>
      <x:c r="F1990" t="str">
        <x:v>Operative Skilled</x:v>
      </x:c>
      <x:c r="G1990" t="str">
        <x:v>399363I</x:v>
      </x:c>
      <x:c r="H1990" t="str">
        <x:v>Thames Valley Police</x:v>
      </x:c>
      <x:c r="I1990" s="22" t="n">
        <x:v>5</x:v>
      </x:c>
      <x:c r="J1990" t="str">
        <x:v>Worked</x:v>
      </x:c>
      <x:c r="K1990" t="str">
        <x:v>Employee 103808; home branch Oxford; assigned role Operative Skilled | Deployment branch: Oxford | Actual role: Operative Skilled | Jobs: 399363I | Customers: Thames Valley Police | Actual hours: 5.0; source records: 1</x:v>
      </x:c>
      <x:c r="L1990" t="str">
        <x:v>Include</x:v>
      </x:c>
      <x:c r="M1990"/>
      <x:c r="N1990"/>
    </x:row>
    <x:row r="1991">
      <x:c r="A1991" t="str">
        <x:v>Nathan Pavely|2026-02-03</x:v>
      </x:c>
      <x:c r="B1991" s="888" t="n">
        <x:v>46056</x:v>
      </x:c>
      <x:c r="C1991" t="str">
        <x:v>Nathan Pavely</x:v>
      </x:c>
      <x:c r="D1991" t="str">
        <x:v>Permanent</x:v>
      </x:c>
      <x:c r="E1991" t="str">
        <x:v>Oxford</x:v>
      </x:c>
      <x:c r="F1991" t="str">
        <x:v>Operative Skilled</x:v>
      </x:c>
      <x:c r="G1991" t="str">
        <x:v>399615</x:v>
      </x:c>
      <x:c r="H1991" t="str">
        <x:v>ESTS (GB) Ltd (Oxford Biomedica)</x:v>
      </x:c>
      <x:c r="I1991" s="22" t="n">
        <x:v>5</x:v>
      </x:c>
      <x:c r="J1991" t="str">
        <x:v>Worked</x:v>
      </x:c>
      <x:c r="K1991" t="str">
        <x:v>Employee 103808; home branch Oxford; assigned role Operative Skilled | Deployment branch: Oxford | Actual role: Operative Skilled | Jobs: 399615 | Customers: ESTS (GB) Ltd (Oxford Biomedica) | Actual hours: 5.0; source records: 1</x:v>
      </x:c>
      <x:c r="L1991" t="str">
        <x:v>Include</x:v>
      </x:c>
      <x:c r="M1991"/>
      <x:c r="N1991"/>
    </x:row>
    <x:row r="1992">
      <x:c r="A1992" t="str">
        <x:v>Nathan Pavely|2026-02-04</x:v>
      </x:c>
      <x:c r="B1992" s="888" t="n">
        <x:v>46057</x:v>
      </x:c>
      <x:c r="C1992" t="str">
        <x:v>Nathan Pavely</x:v>
      </x:c>
      <x:c r="D1992" t="str">
        <x:v>Permanent</x:v>
      </x:c>
      <x:c r="E1992" t="str">
        <x:v>Oxford</x:v>
      </x:c>
      <x:c r="F1992" t="str">
        <x:v>Operative Skilled</x:v>
      </x:c>
      <x:c r="G1992" t="str">
        <x:v>399363B</x:v>
      </x:c>
      <x:c r="H1992" t="str">
        <x:v>Thames Valley Police</x:v>
      </x:c>
      <x:c r="I1992" s="22" t="n">
        <x:v>6</x:v>
      </x:c>
      <x:c r="J1992" t="str">
        <x:v>Worked</x:v>
      </x:c>
      <x:c r="K1992" t="str">
        <x:v>Employee 103808; home branch Oxford; assigned role Operative Skilled | Deployment branch: Oxford | Actual role: Operative Driver | Jobs: 399363B | Customers: Thames Valley Police | Actual hours: 6.0; source records: 1</x:v>
      </x:c>
      <x:c r="L1992" t="str">
        <x:v>Include</x:v>
      </x:c>
      <x:c r="M1992"/>
      <x:c r="N1992"/>
    </x:row>
    <x:row r="1993">
      <x:c r="A1993" t="str">
        <x:v>Nathan Pavely|2026-02-16</x:v>
      </x:c>
      <x:c r="B1993" s="888" t="n">
        <x:v>46069</x:v>
      </x:c>
      <x:c r="C1993" t="str">
        <x:v>Nathan Pavely</x:v>
      </x:c>
      <x:c r="D1993" t="str">
        <x:v>Permanent</x:v>
      </x:c>
      <x:c r="E1993" t="str">
        <x:v>Oxford</x:v>
      </x:c>
      <x:c r="F1993" t="str">
        <x:v>Operative Skilled</x:v>
      </x:c>
      <x:c r="G1993" t="str">
        <x:v>399363J</x:v>
      </x:c>
      <x:c r="H1993" t="str">
        <x:v>Thames Valley Police</x:v>
      </x:c>
      <x:c r="I1993" s="22" t="n">
        <x:v>6</x:v>
      </x:c>
      <x:c r="J1993" t="str">
        <x:v>Worked</x:v>
      </x:c>
      <x:c r="K1993" t="str">
        <x:v>Employee 103808; home branch Oxford; assigned role Operative Skilled | Deployment branch: Oxford | Actual role: Operative Skilled | Jobs: 399363J | Customers: Thames Valley Police | Actual hours: 6.0; source records: 1</x:v>
      </x:c>
      <x:c r="L1993" t="str">
        <x:v>Include</x:v>
      </x:c>
      <x:c r="M1993"/>
      <x:c r="N1993"/>
    </x:row>
    <x:row r="1994">
      <x:c r="A1994" t="str">
        <x:v>Nathan Pavely|2026-02-17</x:v>
      </x:c>
      <x:c r="B1994" s="888" t="n">
        <x:v>46070</x:v>
      </x:c>
      <x:c r="C1994" t="str">
        <x:v>Nathan Pavely</x:v>
      </x:c>
      <x:c r="D1994" t="str">
        <x:v>Permanent</x:v>
      </x:c>
      <x:c r="E1994" t="str">
        <x:v>Oxford</x:v>
      </x:c>
      <x:c r="F1994" t="str">
        <x:v>Operative Skilled</x:v>
      </x:c>
      <x:c r="G1994"/>
      <x:c r="H1994"/>
      <x:c r="I1994" s="22" t="n">
        <x:v>0</x:v>
      </x:c>
      <x:c r="J1994" t="str">
        <x:v>Annual leave</x:v>
      </x:c>
      <x:c r="K1994" t="str">
        <x:v>Employee 103808; home branch Oxford; assigned role Operative Skilled | Leave: Annual Leave (Hours) | Leave calendar basis: Variable-pattern period</x:v>
      </x:c>
      <x:c r="L1994" t="str">
        <x:v>Include</x:v>
      </x:c>
      <x:c r="M1994"/>
      <x:c r="N1994"/>
    </x:row>
    <x:row r="1995">
      <x:c r="A1995" t="str">
        <x:v>Nathan Pavely|2026-02-19</x:v>
      </x:c>
      <x:c r="B1995" s="888" t="n">
        <x:v>46072</x:v>
      </x:c>
      <x:c r="C1995" t="str">
        <x:v>Nathan Pavely</x:v>
      </x:c>
      <x:c r="D1995" t="str">
        <x:v>Permanent</x:v>
      </x:c>
      <x:c r="E1995" t="str">
        <x:v>Oxford</x:v>
      </x:c>
      <x:c r="F1995" t="str">
        <x:v>Operative Skilled</x:v>
      </x:c>
      <x:c r="G1995" t="str">
        <x:v>399887D</x:v>
      </x:c>
      <x:c r="H1995" t="str">
        <x:v>Avantor ( OXFORD FEB 2026 )</x:v>
      </x:c>
      <x:c r="I1995" s="22" t="n">
        <x:v>4</x:v>
      </x:c>
      <x:c r="J1995" t="str">
        <x:v>Worked</x:v>
      </x:c>
      <x:c r="K1995" t="str">
        <x:v>Employee 103808; home branch Oxford; assigned role Operative Skilled | Deployment branch: Cambridge | Actual role: Operative Skilled | Jobs: 399887D | Customers: Avantor ( OXFORD FEB 2026 ) | Actual hours: 4.0; source records: 1</x:v>
      </x:c>
      <x:c r="L1995" t="str">
        <x:v>Include</x:v>
      </x:c>
      <x:c r="M1995"/>
      <x:c r="N1995"/>
    </x:row>
    <x:row r="1996">
      <x:c r="A1996" t="str">
        <x:v>Nathan Pavely|2026-02-20</x:v>
      </x:c>
      <x:c r="B1996" s="888" t="n">
        <x:v>46073</x:v>
      </x:c>
      <x:c r="C1996" t="str">
        <x:v>Nathan Pavely</x:v>
      </x:c>
      <x:c r="D1996" t="str">
        <x:v>Permanent</x:v>
      </x:c>
      <x:c r="E1996" t="str">
        <x:v>Oxford</x:v>
      </x:c>
      <x:c r="F1996" t="str">
        <x:v>Operative Skilled</x:v>
      </x:c>
      <x:c r="G1996"/>
      <x:c r="H1996"/>
      <x:c r="I1996" s="22" t="n">
        <x:v>0</x:v>
      </x:c>
      <x:c r="J1996" t="str">
        <x:v>Annual leave</x:v>
      </x:c>
      <x:c r="K1996" t="str">
        <x:v>Employee 103808; home branch Oxford; assigned role Operative Skilled | Leave: Annual Leave (Hours) | Leave calendar basis: Variable-pattern period</x:v>
      </x:c>
      <x:c r="L1996" t="str">
        <x:v>Include</x:v>
      </x:c>
      <x:c r="M1996"/>
      <x:c r="N1996"/>
    </x:row>
    <x:row r="1997">
      <x:c r="A1997" t="str">
        <x:v>Nathan Pavely|2026-02-23</x:v>
      </x:c>
      <x:c r="B1997" s="888" t="n">
        <x:v>46076</x:v>
      </x:c>
      <x:c r="C1997" t="str">
        <x:v>Nathan Pavely</x:v>
      </x:c>
      <x:c r="D1997" t="str">
        <x:v>Permanent</x:v>
      </x:c>
      <x:c r="E1997" t="str">
        <x:v>Oxford</x:v>
      </x:c>
      <x:c r="F1997" t="str">
        <x:v>Operative Skilled</x:v>
      </x:c>
      <x:c r="G1997" t="str">
        <x:v>399372A</x:v>
      </x:c>
      <x:c r="H1997" t="str">
        <x:v>Gurpal Singh (MERCK)</x:v>
      </x:c>
      <x:c r="I1997" s="22" t="n">
        <x:v>3</x:v>
      </x:c>
      <x:c r="J1997" t="str">
        <x:v>Worked</x:v>
      </x:c>
      <x:c r="K1997" t="str">
        <x:v>Employee 103808; home branch Oxford; assigned role Operative Skilled | Deployment branch: Oxford | Actual role: Operative Driver | Jobs: 399372A | Customers: Gurpal Singh (MERCK) | Actual hours: 3.0; source records: 1</x:v>
      </x:c>
      <x:c r="L1997" t="str">
        <x:v>Include</x:v>
      </x:c>
      <x:c r="M1997"/>
      <x:c r="N1997"/>
    </x:row>
    <x:row r="1998">
      <x:c r="A1998" t="str">
        <x:v>Nathan Pavely|2026-02-24</x:v>
      </x:c>
      <x:c r="B1998" s="888" t="n">
        <x:v>46077</x:v>
      </x:c>
      <x:c r="C1998" t="str">
        <x:v>Nathan Pavely</x:v>
      </x:c>
      <x:c r="D1998" t="str">
        <x:v>Permanent</x:v>
      </x:c>
      <x:c r="E1998" t="str">
        <x:v>Oxford</x:v>
      </x:c>
      <x:c r="F1998" t="str">
        <x:v>Operative Skilled</x:v>
      </x:c>
      <x:c r="G1998" t="str">
        <x:v>399363H</x:v>
      </x:c>
      <x:c r="H1998" t="str">
        <x:v>Thames Valley Police</x:v>
      </x:c>
      <x:c r="I1998" s="22" t="n">
        <x:v>6.5</x:v>
      </x:c>
      <x:c r="J1998" t="str">
        <x:v>Worked</x:v>
      </x:c>
      <x:c r="K1998" t="str">
        <x:v>Employee 103808; home branch Oxford; assigned role Operative Skilled | Deployment branch: Oxford | Actual role: Operative Driver | Jobs: 399363H | Customers: Thames Valley Police | Actual hours: 6.5; source records: 1</x:v>
      </x:c>
      <x:c r="L1998" t="str">
        <x:v>Include</x:v>
      </x:c>
      <x:c r="M1998"/>
      <x:c r="N1998"/>
    </x:row>
    <x:row r="1999">
      <x:c r="A1999" t="str">
        <x:v>Nathan Pavely|2026-02-25</x:v>
      </x:c>
      <x:c r="B1999" s="888" t="n">
        <x:v>46078</x:v>
      </x:c>
      <x:c r="C1999" t="str">
        <x:v>Nathan Pavely</x:v>
      </x:c>
      <x:c r="D1999" t="str">
        <x:v>Permanent</x:v>
      </x:c>
      <x:c r="E1999" t="str">
        <x:v>Oxford</x:v>
      </x:c>
      <x:c r="F1999" t="str">
        <x:v>Operative Skilled</x:v>
      </x:c>
      <x:c r="G1999" t="str">
        <x:v>399363E</x:v>
      </x:c>
      <x:c r="H1999" t="str">
        <x:v>Thames Valley Police</x:v>
      </x:c>
      <x:c r="I1999" s="22" t="n">
        <x:v>5</x:v>
      </x:c>
      <x:c r="J1999" t="str">
        <x:v>Worked</x:v>
      </x:c>
      <x:c r="K1999" t="str">
        <x:v>Employee 103808; home branch Oxford; assigned role Operative Skilled | Deployment branch: Oxford | Actual role: Operative Porter | Jobs: 399363E | Customers: Thames Valley Police | Actual hours: 5.0; source records: 1</x:v>
      </x:c>
      <x:c r="L1999" t="str">
        <x:v>Include</x:v>
      </x:c>
      <x:c r="M1999"/>
      <x:c r="N1999"/>
    </x:row>
    <x:row r="2000">
      <x:c r="A2000" t="str">
        <x:v>Nathan Pavely|2026-02-26</x:v>
      </x:c>
      <x:c r="B2000" s="888" t="n">
        <x:v>46079</x:v>
      </x:c>
      <x:c r="C2000" t="str">
        <x:v>Nathan Pavely</x:v>
      </x:c>
      <x:c r="D2000" t="str">
        <x:v>Permanent</x:v>
      </x:c>
      <x:c r="E2000" t="str">
        <x:v>Oxford</x:v>
      </x:c>
      <x:c r="F2000" t="str">
        <x:v>Operative Skilled</x:v>
      </x:c>
      <x:c r="G2000" t="str">
        <x:v>399164</x:v>
      </x:c>
      <x:c r="H2000" t="str">
        <x:v>Network Rail</x:v>
      </x:c>
      <x:c r="I2000" s="22" t="n">
        <x:v>7</x:v>
      </x:c>
      <x:c r="J2000" t="str">
        <x:v>Worked</x:v>
      </x:c>
      <x:c r="K2000" t="str">
        <x:v>Employee 103808; home branch Oxford; assigned role Operative Skilled | Deployment branch: Oxford | Actual role: Operative Porter | Jobs: 399164 | Customers: Network Rail | Actual hours: 7.0; source records: 1</x:v>
      </x:c>
      <x:c r="L2000" t="str">
        <x:v>Include</x:v>
      </x:c>
      <x:c r="M2000"/>
      <x:c r="N2000"/>
    </x:row>
    <x:row r="2001">
      <x:c r="A2001" t="str">
        <x:v>Norbert Kocinec|2026-02-02</x:v>
      </x:c>
      <x:c r="B2001" s="888" t="n">
        <x:v>46055</x:v>
      </x:c>
      <x:c r="C2001" t="str">
        <x:v>Norbert Kocinec</x:v>
      </x:c>
      <x:c r="D2001" t="str">
        <x:v>Permanent</x:v>
      </x:c>
      <x:c r="E2001" t="str">
        <x:v>Manchester</x:v>
      </x:c>
      <x:c r="F2001" t="str">
        <x:v>Operative Driver</x:v>
      </x:c>
      <x:c r="G2001" t="str">
        <x:v>399818</x:v>
      </x:c>
      <x:c r="H2001" t="str">
        <x:v>National Waterfront Museum</x:v>
      </x:c>
      <x:c r="I2001" s="22" t="n">
        <x:v>11.5</x:v>
      </x:c>
      <x:c r="J2001" t="str">
        <x:v>Worked</x:v>
      </x:c>
      <x:c r="K2001" t="str">
        <x:v>Employee 2347; home branch Manchester; assigned role Operative Driver | Deployment branch: Manchester | Actual role: Operative Porter | Jobs: 399818 | Customers: National Waterfront Museum | Actual hours: 11.5; source records: 1</x:v>
      </x:c>
      <x:c r="L2001" t="str">
        <x:v>Include</x:v>
      </x:c>
      <x:c r="M2001"/>
      <x:c r="N2001"/>
    </x:row>
    <x:row r="2002">
      <x:c r="A2002" t="str">
        <x:v>Norbert Kocinec|2026-02-03</x:v>
      </x:c>
      <x:c r="B2002" s="888" t="n">
        <x:v>46056</x:v>
      </x:c>
      <x:c r="C2002" t="str">
        <x:v>Norbert Kocinec</x:v>
      </x:c>
      <x:c r="D2002" t="str">
        <x:v>Permanent</x:v>
      </x:c>
      <x:c r="E2002" t="str">
        <x:v>Manchester</x:v>
      </x:c>
      <x:c r="F2002" t="str">
        <x:v>Operative Driver</x:v>
      </x:c>
      <x:c r="G2002" t="str">
        <x:v>399818</x:v>
      </x:c>
      <x:c r="H2002" t="str">
        <x:v>National Waterfront Museum</x:v>
      </x:c>
      <x:c r="I2002" s="22" t="n">
        <x:v>9.5</x:v>
      </x:c>
      <x:c r="J2002" t="str">
        <x:v>Worked</x:v>
      </x:c>
      <x:c r="K2002" t="str">
        <x:v>Employee 2347; home branch Manchester; assigned role Operative Driver | Deployment branch: Manchester | Actual role: Operative Porter | Jobs: 399818 | Customers: National Waterfront Museum | Actual hours: 9.5; source records: 1</x:v>
      </x:c>
      <x:c r="L2002" t="str">
        <x:v>Include</x:v>
      </x:c>
      <x:c r="M2002"/>
      <x:c r="N2002"/>
    </x:row>
    <x:row r="2003">
      <x:c r="A2003" t="str">
        <x:v>Norbert Kocinec|2026-02-04</x:v>
      </x:c>
      <x:c r="B2003" s="888" t="n">
        <x:v>46057</x:v>
      </x:c>
      <x:c r="C2003" t="str">
        <x:v>Norbert Kocinec</x:v>
      </x:c>
      <x:c r="D2003" t="str">
        <x:v>Permanent</x:v>
      </x:c>
      <x:c r="E2003" t="str">
        <x:v>Manchester</x:v>
      </x:c>
      <x:c r="F2003" t="str">
        <x:v>Operative Driver</x:v>
      </x:c>
      <x:c r="G2003" t="str">
        <x:v>399818</x:v>
      </x:c>
      <x:c r="H2003" t="str">
        <x:v>National Waterfront Museum</x:v>
      </x:c>
      <x:c r="I2003" s="22" t="n">
        <x:v>8.75</x:v>
      </x:c>
      <x:c r="J2003" t="str">
        <x:v>Worked</x:v>
      </x:c>
      <x:c r="K2003" t="str">
        <x:v>Employee 2347; home branch Manchester; assigned role Operative Driver | Deployment branch: Manchester | Actual role: Operative Porter | Jobs: 399818 | Customers: National Waterfront Museum | Actual hours: 8.8; source records: 1</x:v>
      </x:c>
      <x:c r="L2003" t="str">
        <x:v>Include</x:v>
      </x:c>
      <x:c r="M2003"/>
      <x:c r="N2003"/>
    </x:row>
    <x:row r="2004">
      <x:c r="A2004" t="str">
        <x:v>Norbert Kocinec|2026-02-05</x:v>
      </x:c>
      <x:c r="B2004" s="888" t="n">
        <x:v>46058</x:v>
      </x:c>
      <x:c r="C2004" t="str">
        <x:v>Norbert Kocinec</x:v>
      </x:c>
      <x:c r="D2004" t="str">
        <x:v>Permanent</x:v>
      </x:c>
      <x:c r="E2004" t="str">
        <x:v>Manchester</x:v>
      </x:c>
      <x:c r="F2004" t="str">
        <x:v>Operative Driver</x:v>
      </x:c>
      <x:c r="G2004" t="str">
        <x:v>399818</x:v>
      </x:c>
      <x:c r="H2004" t="str">
        <x:v>National Waterfront Museum</x:v>
      </x:c>
      <x:c r="I2004" s="22" t="n">
        <x:v>9.25</x:v>
      </x:c>
      <x:c r="J2004" t="str">
        <x:v>Worked</x:v>
      </x:c>
      <x:c r="K2004" t="str">
        <x:v>Employee 2347; home branch Manchester; assigned role Operative Driver | Deployment branch: Manchester | Actual role: Operative Porter | Jobs: 399818 | Customers: National Waterfront Museum | Actual hours: 9.2; source records: 1</x:v>
      </x:c>
      <x:c r="L2004" t="str">
        <x:v>Include</x:v>
      </x:c>
      <x:c r="M2004"/>
      <x:c r="N2004"/>
    </x:row>
    <x:row r="2005">
      <x:c r="A2005" t="str">
        <x:v>Norbert Kocinec|2026-02-06</x:v>
      </x:c>
      <x:c r="B2005" s="888" t="n">
        <x:v>46059</x:v>
      </x:c>
      <x:c r="C2005" t="str">
        <x:v>Norbert Kocinec</x:v>
      </x:c>
      <x:c r="D2005" t="str">
        <x:v>Permanent</x:v>
      </x:c>
      <x:c r="E2005" t="str">
        <x:v>Manchester</x:v>
      </x:c>
      <x:c r="F2005" t="str">
        <x:v>Operative Driver</x:v>
      </x:c>
      <x:c r="G2005" t="str">
        <x:v>399818</x:v>
      </x:c>
      <x:c r="H2005" t="str">
        <x:v>National Waterfront Museum</x:v>
      </x:c>
      <x:c r="I2005" s="22" t="n">
        <x:v>8.75</x:v>
      </x:c>
      <x:c r="J2005" t="str">
        <x:v>Worked</x:v>
      </x:c>
      <x:c r="K2005" t="str">
        <x:v>Employee 2347; home branch Manchester; assigned role Operative Driver | Deployment branch: Manchester | Actual role: Operative Porter | Jobs: 399818 | Customers: National Waterfront Museum | Actual hours: 8.8; source records: 1</x:v>
      </x:c>
      <x:c r="L2005" t="str">
        <x:v>Include</x:v>
      </x:c>
      <x:c r="M2005"/>
      <x:c r="N2005"/>
    </x:row>
    <x:row r="2006">
      <x:c r="A2006" t="str">
        <x:v>Norbert Kocinec|2026-02-09</x:v>
      </x:c>
      <x:c r="B2006" s="888" t="n">
        <x:v>46062</x:v>
      </x:c>
      <x:c r="C2006" t="str">
        <x:v>Norbert Kocinec</x:v>
      </x:c>
      <x:c r="D2006" t="str">
        <x:v>Permanent</x:v>
      </x:c>
      <x:c r="E2006" t="str">
        <x:v>Manchester</x:v>
      </x:c>
      <x:c r="F2006" t="str">
        <x:v>Operative Driver</x:v>
      </x:c>
      <x:c r="G2006" t="str">
        <x:v>398833, 398317A</x:v>
      </x:c>
      <x:c r="H2006" t="str">
        <x:v>Kirklees Council; Restore Harrow Green</x:v>
      </x:c>
      <x:c r="I2006" s="22" t="n">
        <x:v>24.5</x:v>
      </x:c>
      <x:c r="J2006" t="str">
        <x:v>Worked — 2 records</x:v>
      </x:c>
      <x:c r="K2006" t="str">
        <x:v>Employee 2347; home branch Manchester; assigned role Operative Driver | Deployment branch: Leeds, Manchester | Actual role: Operative Driver | Jobs: 398833, 398317A | Customers: Kirklees Council; Restore Harrow Green | Actual hours: 24.5; source records: 2</x:v>
      </x:c>
      <x:c r="L2006" t="str">
        <x:v>Include</x:v>
      </x:c>
      <x:c r="M2006"/>
      <x:c r="N2006"/>
    </x:row>
    <x:row r="2007">
      <x:c r="A2007" t="str">
        <x:v>Norbert Kocinec|2026-02-10</x:v>
      </x:c>
      <x:c r="B2007" s="888" t="n">
        <x:v>46063</x:v>
      </x:c>
      <x:c r="C2007" t="str">
        <x:v>Norbert Kocinec</x:v>
      </x:c>
      <x:c r="D2007" t="str">
        <x:v>Permanent</x:v>
      </x:c>
      <x:c r="E2007" t="str">
        <x:v>Manchester</x:v>
      </x:c>
      <x:c r="F2007" t="str">
        <x:v>Operative Driver</x:v>
      </x:c>
      <x:c r="G2007" t="str">
        <x:v>398833, 398317A</x:v>
      </x:c>
      <x:c r="H2007" t="str">
        <x:v>Kirklees Council; Restore Harrow Green</x:v>
      </x:c>
      <x:c r="I2007" s="22" t="n">
        <x:v>27</x:v>
      </x:c>
      <x:c r="J2007" t="str">
        <x:v>Worked — 2 records</x:v>
      </x:c>
      <x:c r="K2007" t="str">
        <x:v>Employee 2347; home branch Manchester; assigned role Operative Driver | Deployment branch: Leeds, Manchester | Actual role: Operative Driver | Jobs: 398833, 398317A | Customers: Kirklees Council; Restore Harrow Green | Actual hours: 27.0; source records: 2</x:v>
      </x:c>
      <x:c r="L2007" t="str">
        <x:v>Include</x:v>
      </x:c>
      <x:c r="M2007"/>
      <x:c r="N2007"/>
    </x:row>
    <x:row r="2008">
      <x:c r="A2008" t="str">
        <x:v>Norbert Kocinec|2026-02-11</x:v>
      </x:c>
      <x:c r="B2008" s="888" t="n">
        <x:v>46064</x:v>
      </x:c>
      <x:c r="C2008" t="str">
        <x:v>Norbert Kocinec</x:v>
      </x:c>
      <x:c r="D2008" t="str">
        <x:v>Permanent</x:v>
      </x:c>
      <x:c r="E2008" t="str">
        <x:v>Manchester</x:v>
      </x:c>
      <x:c r="F2008" t="str">
        <x:v>Operative Driver</x:v>
      </x:c>
      <x:c r="G2008" t="str">
        <x:v>398833, 398317A</x:v>
      </x:c>
      <x:c r="H2008" t="str">
        <x:v>Kirklees Council; Restore Harrow Green</x:v>
      </x:c>
      <x:c r="I2008" s="22" t="n">
        <x:v>25</x:v>
      </x:c>
      <x:c r="J2008" t="str">
        <x:v>Worked — 2 records</x:v>
      </x:c>
      <x:c r="K2008" t="str">
        <x:v>Employee 2347; home branch Manchester; assigned role Operative Driver | Deployment branch: Leeds, Manchester | Actual role: Operative Driver | Jobs: 398833, 398317A | Customers: Kirklees Council; Restore Harrow Green | Actual hours: 25.0; source records: 2</x:v>
      </x:c>
      <x:c r="L2008" t="str">
        <x:v>Include</x:v>
      </x:c>
      <x:c r="M2008"/>
      <x:c r="N2008"/>
    </x:row>
    <x:row r="2009">
      <x:c r="A2009" t="str">
        <x:v>Norbert Kocinec|2026-02-12</x:v>
      </x:c>
      <x:c r="B2009" s="888" t="n">
        <x:v>46065</x:v>
      </x:c>
      <x:c r="C2009" t="str">
        <x:v>Norbert Kocinec</x:v>
      </x:c>
      <x:c r="D2009" t="str">
        <x:v>Permanent</x:v>
      </x:c>
      <x:c r="E2009" t="str">
        <x:v>Manchester</x:v>
      </x:c>
      <x:c r="F2009" t="str">
        <x:v>Operative Driver</x:v>
      </x:c>
      <x:c r="G2009" t="str">
        <x:v>400290</x:v>
      </x:c>
      <x:c r="H2009" t="str">
        <x:v>The Bread and Butter Thing</x:v>
      </x:c>
      <x:c r="I2009" s="22" t="n">
        <x:v>9</x:v>
      </x:c>
      <x:c r="J2009" t="str">
        <x:v>Worked</x:v>
      </x:c>
      <x:c r="K2009" t="str">
        <x:v>Employee 2347; home branch Manchester; assigned role Operative Driver | Deployment branch: Manchester | Actual role: Operative Driver | Jobs: 400290 | Customers: The Bread and Butter Thing | Actual hours: 9.0; source records: 1</x:v>
      </x:c>
      <x:c r="L2009" t="str">
        <x:v>Include</x:v>
      </x:c>
      <x:c r="M2009"/>
      <x:c r="N2009"/>
    </x:row>
    <x:row r="2010">
      <x:c r="A2010" t="str">
        <x:v>Norbert Kocinec|2026-02-13</x:v>
      </x:c>
      <x:c r="B2010" s="888" t="n">
        <x:v>46066</x:v>
      </x:c>
      <x:c r="C2010" t="str">
        <x:v>Norbert Kocinec</x:v>
      </x:c>
      <x:c r="D2010" t="str">
        <x:v>Permanent</x:v>
      </x:c>
      <x:c r="E2010" t="str">
        <x:v>Manchester</x:v>
      </x:c>
      <x:c r="F2010" t="str">
        <x:v>Operative Driver</x:v>
      </x:c>
      <x:c r="G2010" t="str">
        <x:v>400052</x:v>
      </x:c>
      <x:c r="H2010" t="str">
        <x:v>BT plc</x:v>
      </x:c>
      <x:c r="I2010" s="22" t="n">
        <x:v>14.5</x:v>
      </x:c>
      <x:c r="J2010" t="str">
        <x:v>Worked — 2 records</x:v>
      </x:c>
      <x:c r="K2010" t="str">
        <x:v>Employee 2347; home branch Manchester; assigned role Operative Driver | Deployment branch: Bristol | Actual role: Operative Driver | Jobs: 400052 | Customers: BT plc | Actual hours: 14.5; source records: 2</x:v>
      </x:c>
      <x:c r="L2010" t="str">
        <x:v>Include</x:v>
      </x:c>
      <x:c r="M2010"/>
      <x:c r="N2010"/>
    </x:row>
    <x:row r="2011">
      <x:c r="A2011" t="str">
        <x:v>Norbert Kocinec|2026-02-16</x:v>
      </x:c>
      <x:c r="B2011" s="888" t="n">
        <x:v>46069</x:v>
      </x:c>
      <x:c r="C2011" t="str">
        <x:v>Norbert Kocinec</x:v>
      </x:c>
      <x:c r="D2011" t="str">
        <x:v>Permanent</x:v>
      </x:c>
      <x:c r="E2011" t="str">
        <x:v>Manchester</x:v>
      </x:c>
      <x:c r="F2011" t="str">
        <x:v>Operative Driver</x:v>
      </x:c>
      <x:c r="G2011" t="str">
        <x:v>394443</x:v>
      </x:c>
      <x:c r="H2011" t="str">
        <x:v>BT</x:v>
      </x:c>
      <x:c r="I2011" s="22" t="n">
        <x:v>8.5</x:v>
      </x:c>
      <x:c r="J2011" t="str">
        <x:v>Worked</x:v>
      </x:c>
      <x:c r="K2011" t="str">
        <x:v>Employee 2347; home branch Manchester; assigned role Operative Driver | Deployment branch: Manchester | Actual role: Operative Porter | Jobs: 394443 | Customers: BT | Actual hours: 8.5; source records: 1</x:v>
      </x:c>
      <x:c r="L2011" t="str">
        <x:v>Include</x:v>
      </x:c>
      <x:c r="M2011"/>
      <x:c r="N2011"/>
    </x:row>
    <x:row r="2012">
      <x:c r="A2012" t="str">
        <x:v>Norbert Kocinec|2026-02-17</x:v>
      </x:c>
      <x:c r="B2012" s="888" t="n">
        <x:v>46070</x:v>
      </x:c>
      <x:c r="C2012" t="str">
        <x:v>Norbert Kocinec</x:v>
      </x:c>
      <x:c r="D2012" t="str">
        <x:v>Permanent</x:v>
      </x:c>
      <x:c r="E2012" t="str">
        <x:v>Manchester</x:v>
      </x:c>
      <x:c r="F2012" t="str">
        <x:v>Operative Driver</x:v>
      </x:c>
      <x:c r="G2012" t="str">
        <x:v>394443</x:v>
      </x:c>
      <x:c r="H2012" t="str">
        <x:v>BT</x:v>
      </x:c>
      <x:c r="I2012" s="22" t="n">
        <x:v>8.25</x:v>
      </x:c>
      <x:c r="J2012" t="str">
        <x:v>Worked</x:v>
      </x:c>
      <x:c r="K2012" t="str">
        <x:v>Employee 2347; home branch Manchester; assigned role Operative Driver | Deployment branch: Manchester | Actual role: Operative Porter | Jobs: 394443 | Customers: BT | Actual hours: 8.2; source records: 1</x:v>
      </x:c>
      <x:c r="L2012" t="str">
        <x:v>Include</x:v>
      </x:c>
      <x:c r="M2012"/>
      <x:c r="N2012"/>
    </x:row>
    <x:row r="2013">
      <x:c r="A2013" t="str">
        <x:v>Norbert Kocinec|2026-02-18</x:v>
      </x:c>
      <x:c r="B2013" s="888" t="n">
        <x:v>46071</x:v>
      </x:c>
      <x:c r="C2013" t="str">
        <x:v>Norbert Kocinec</x:v>
      </x:c>
      <x:c r="D2013" t="str">
        <x:v>Permanent</x:v>
      </x:c>
      <x:c r="E2013" t="str">
        <x:v>Manchester</x:v>
      </x:c>
      <x:c r="F2013" t="str">
        <x:v>Operative Driver</x:v>
      </x:c>
      <x:c r="G2013" t="str">
        <x:v>399923</x:v>
      </x:c>
      <x:c r="H2013" t="str">
        <x:v>Adecco</x:v>
      </x:c>
      <x:c r="I2013" s="22" t="n">
        <x:v>6</x:v>
      </x:c>
      <x:c r="J2013" t="str">
        <x:v>Worked</x:v>
      </x:c>
      <x:c r="K2013" t="str">
        <x:v>Employee 2347; home branch Manchester; assigned role Operative Driver | Deployment branch: Manchester | Actual role: Operative Driver | Jobs: 399923 | Customers: Adecco | Actual hours: 6.0; source records: 1</x:v>
      </x:c>
      <x:c r="L2013" t="str">
        <x:v>Include</x:v>
      </x:c>
      <x:c r="M2013"/>
      <x:c r="N2013"/>
    </x:row>
    <x:row r="2014">
      <x:c r="A2014" t="str">
        <x:v>Norbert Kocinec|2026-02-19</x:v>
      </x:c>
      <x:c r="B2014" s="888" t="n">
        <x:v>46072</x:v>
      </x:c>
      <x:c r="C2014" t="str">
        <x:v>Norbert Kocinec</x:v>
      </x:c>
      <x:c r="D2014" t="str">
        <x:v>Permanent</x:v>
      </x:c>
      <x:c r="E2014" t="str">
        <x:v>Manchester</x:v>
      </x:c>
      <x:c r="F2014" t="str">
        <x:v>Operative Driver</x:v>
      </x:c>
      <x:c r="G2014" t="str">
        <x:v>394443</x:v>
      </x:c>
      <x:c r="H2014" t="str">
        <x:v>BT</x:v>
      </x:c>
      <x:c r="I2014" s="22" t="n">
        <x:v>8.75</x:v>
      </x:c>
      <x:c r="J2014" t="str">
        <x:v>Worked</x:v>
      </x:c>
      <x:c r="K2014" t="str">
        <x:v>Employee 2347; home branch Manchester; assigned role Operative Driver | Deployment branch: Manchester | Actual role: Operative Porter | Jobs: 394443 | Customers: BT | Actual hours: 8.8; source records: 1</x:v>
      </x:c>
      <x:c r="L2014" t="str">
        <x:v>Include</x:v>
      </x:c>
      <x:c r="M2014"/>
      <x:c r="N2014"/>
    </x:row>
    <x:row r="2015">
      <x:c r="A2015" t="str">
        <x:v>Norbert Kocinec|2026-02-20</x:v>
      </x:c>
      <x:c r="B2015" s="888" t="n">
        <x:v>46073</x:v>
      </x:c>
      <x:c r="C2015" t="str">
        <x:v>Norbert Kocinec</x:v>
      </x:c>
      <x:c r="D2015" t="str">
        <x:v>Permanent</x:v>
      </x:c>
      <x:c r="E2015" t="str">
        <x:v>Manchester</x:v>
      </x:c>
      <x:c r="F2015" t="str">
        <x:v>Operative Driver</x:v>
      </x:c>
      <x:c r="G2015" t="str">
        <x:v>398317A</x:v>
      </x:c>
      <x:c r="H2015" t="str">
        <x:v>Restore Harrow Green</x:v>
      </x:c>
      <x:c r="I2015" s="22" t="n">
        <x:v>9.5</x:v>
      </x:c>
      <x:c r="J2015" t="str">
        <x:v>Worked</x:v>
      </x:c>
      <x:c r="K2015" t="str">
        <x:v>Employee 2347; home branch Manchester; assigned role Operative Driver | Deployment branch: Manchester | Actual role: Operative Porter | Jobs: 398317A | Customers: Restore Harrow Green | Actual hours: 9.5; source records: 1</x:v>
      </x:c>
      <x:c r="L2015" t="str">
        <x:v>Include</x:v>
      </x:c>
      <x:c r="M2015"/>
      <x:c r="N2015"/>
    </x:row>
    <x:row r="2016">
      <x:c r="A2016" t="str">
        <x:v>Norbert Kocinec|2026-02-23</x:v>
      </x:c>
      <x:c r="B2016" s="888" t="n">
        <x:v>46076</x:v>
      </x:c>
      <x:c r="C2016" t="str">
        <x:v>Norbert Kocinec</x:v>
      </x:c>
      <x:c r="D2016" t="str">
        <x:v>Permanent</x:v>
      </x:c>
      <x:c r="E2016" t="str">
        <x:v>Manchester</x:v>
      </x:c>
      <x:c r="F2016" t="str">
        <x:v>Operative Driver</x:v>
      </x:c>
      <x:c r="G2016" t="str">
        <x:v>400555</x:v>
      </x:c>
      <x:c r="H2016" t="str">
        <x:v>Balfour Beatty</x:v>
      </x:c>
      <x:c r="I2016" s="22" t="n">
        <x:v>7</x:v>
      </x:c>
      <x:c r="J2016" t="str">
        <x:v>Worked</x:v>
      </x:c>
      <x:c r="K2016" t="str">
        <x:v>Employee 2347; home branch Manchester; assigned role Operative Driver | Deployment branch: Croydon | Actual role: Operative Porter | Jobs: 400555 | Customers: Balfour Beatty | Actual hours: 7.0; source records: 1</x:v>
      </x:c>
      <x:c r="L2016" t="str">
        <x:v>Include</x:v>
      </x:c>
      <x:c r="M2016"/>
      <x:c r="N2016"/>
    </x:row>
    <x:row r="2017">
      <x:c r="A2017" t="str">
        <x:v>Norbert Kocinec|2026-02-24</x:v>
      </x:c>
      <x:c r="B2017" s="888" t="n">
        <x:v>46077</x:v>
      </x:c>
      <x:c r="C2017" t="str">
        <x:v>Norbert Kocinec</x:v>
      </x:c>
      <x:c r="D2017" t="str">
        <x:v>Permanent</x:v>
      </x:c>
      <x:c r="E2017" t="str">
        <x:v>Manchester</x:v>
      </x:c>
      <x:c r="F2017" t="str">
        <x:v>Operative Driver</x:v>
      </x:c>
      <x:c r="G2017" t="str">
        <x:v>398317A</x:v>
      </x:c>
      <x:c r="H2017" t="str">
        <x:v>Restore Harrow Green</x:v>
      </x:c>
      <x:c r="I2017" s="22" t="n">
        <x:v>8</x:v>
      </x:c>
      <x:c r="J2017" t="str">
        <x:v>Worked</x:v>
      </x:c>
      <x:c r="K2017" t="str">
        <x:v>Employee 2347; home branch Manchester; assigned role Operative Driver | Deployment branch: Manchester | Actual role: Operative Driver | Jobs: 398317A | Customers: Restore Harrow Green | Actual hours: 8.0; source records: 1</x:v>
      </x:c>
      <x:c r="L2017" t="str">
        <x:v>Include</x:v>
      </x:c>
      <x:c r="M2017"/>
      <x:c r="N2017"/>
    </x:row>
    <x:row r="2018">
      <x:c r="A2018" t="str">
        <x:v>Norbert Kocinec|2026-02-25</x:v>
      </x:c>
      <x:c r="B2018" s="888" t="n">
        <x:v>46078</x:v>
      </x:c>
      <x:c r="C2018" t="str">
        <x:v>Norbert Kocinec</x:v>
      </x:c>
      <x:c r="D2018" t="str">
        <x:v>Permanent</x:v>
      </x:c>
      <x:c r="E2018" t="str">
        <x:v>Manchester</x:v>
      </x:c>
      <x:c r="F2018" t="str">
        <x:v>Operative Driver</x:v>
      </x:c>
      <x:c r="G2018" t="str">
        <x:v>399818</x:v>
      </x:c>
      <x:c r="H2018" t="str">
        <x:v>National Waterfront Museum</x:v>
      </x:c>
      <x:c r="I2018" s="22" t="n">
        <x:v>8.75</x:v>
      </x:c>
      <x:c r="J2018" t="str">
        <x:v>Worked</x:v>
      </x:c>
      <x:c r="K2018" t="str">
        <x:v>Employee 2347; home branch Manchester; assigned role Operative Driver | Deployment branch: Manchester | Actual role: Operative Porter | Jobs: 399818 | Customers: National Waterfront Museum | Actual hours: 8.8; source records: 1</x:v>
      </x:c>
      <x:c r="L2018" t="str">
        <x:v>Include</x:v>
      </x:c>
      <x:c r="M2018"/>
      <x:c r="N2018"/>
    </x:row>
    <x:row r="2019">
      <x:c r="A2019" t="str">
        <x:v>Norbert Kocinec|2026-02-26</x:v>
      </x:c>
      <x:c r="B2019" s="888" t="n">
        <x:v>46079</x:v>
      </x:c>
      <x:c r="C2019" t="str">
        <x:v>Norbert Kocinec</x:v>
      </x:c>
      <x:c r="D2019" t="str">
        <x:v>Permanent</x:v>
      </x:c>
      <x:c r="E2019" t="str">
        <x:v>Manchester</x:v>
      </x:c>
      <x:c r="F2019" t="str">
        <x:v>Operative Driver</x:v>
      </x:c>
      <x:c r="G2019" t="str">
        <x:v>399818</x:v>
      </x:c>
      <x:c r="H2019" t="str">
        <x:v>National Waterfront Museum</x:v>
      </x:c>
      <x:c r="I2019" s="22" t="n">
        <x:v>8.25</x:v>
      </x:c>
      <x:c r="J2019" t="str">
        <x:v>Worked</x:v>
      </x:c>
      <x:c r="K2019" t="str">
        <x:v>Employee 2347; home branch Manchester; assigned role Operative Driver | Deployment branch: Manchester | Actual role: Operative Porter | Jobs: 399818 | Customers: National Waterfront Museum | Actual hours: 8.2; source records: 1</x:v>
      </x:c>
      <x:c r="L2019" t="str">
        <x:v>Include</x:v>
      </x:c>
      <x:c r="M2019"/>
      <x:c r="N2019"/>
    </x:row>
    <x:row r="2020">
      <x:c r="A2020" t="str">
        <x:v>Norbert Kocinec|2026-02-27</x:v>
      </x:c>
      <x:c r="B2020" s="888" t="n">
        <x:v>46080</x:v>
      </x:c>
      <x:c r="C2020" t="str">
        <x:v>Norbert Kocinec</x:v>
      </x:c>
      <x:c r="D2020" t="str">
        <x:v>Permanent</x:v>
      </x:c>
      <x:c r="E2020" t="str">
        <x:v>Manchester</x:v>
      </x:c>
      <x:c r="F2020" t="str">
        <x:v>Operative Driver</x:v>
      </x:c>
      <x:c r="G2020" t="str">
        <x:v>399818</x:v>
      </x:c>
      <x:c r="H2020" t="str">
        <x:v>National Waterfront Museum</x:v>
      </x:c>
      <x:c r="I2020" s="22" t="n">
        <x:v>8.75</x:v>
      </x:c>
      <x:c r="J2020" t="str">
        <x:v>Worked</x:v>
      </x:c>
      <x:c r="K2020" t="str">
        <x:v>Employee 2347; home branch Manchester; assigned role Operative Driver | Deployment branch: Manchester | Actual role: Operative Porter | Jobs: 399818 | Customers: National Waterfront Museum | Actual hours: 8.8; source records: 1</x:v>
      </x:c>
      <x:c r="L2020" t="str">
        <x:v>Include</x:v>
      </x:c>
      <x:c r="M2020"/>
      <x:c r="N2020"/>
    </x:row>
    <x:row r="2021">
      <x:c r="A2021" t="str">
        <x:v>O Myton|2026-02-01</x:v>
      </x:c>
      <x:c r="B2021" s="888" t="n">
        <x:v>46054</x:v>
      </x:c>
      <x:c r="C2021" t="str">
        <x:v>O Myton</x:v>
      </x:c>
      <x:c r="D2021" t="str">
        <x:v>Permanent</x:v>
      </x:c>
      <x:c r="E2021" t="str">
        <x:v>Thurrock</x:v>
      </x:c>
      <x:c r="F2021" t="str">
        <x:v>Operative Porter</x:v>
      </x:c>
      <x:c r="G2021" t="str">
        <x:v>399941</x:v>
      </x:c>
      <x:c r="H2021" t="str">
        <x:v>Bank of America Merrill Lynch</x:v>
      </x:c>
      <x:c r="I2021" s="22" t="n">
        <x:v>8.5</x:v>
      </x:c>
      <x:c r="J2021" t="str">
        <x:v>Worked</x:v>
      </x:c>
      <x:c r="K2021" t="str">
        <x:v>Employee 103182; home branch Thurrock; assigned role Operative Porter | Deployment branch: Thurrock | Actual role: Operative Porter | Jobs: 399941 | Customers: Bank of America Merrill Lynch | Actual hours: 8.5; source records: 1</x:v>
      </x:c>
      <x:c r="L2021" t="str">
        <x:v>Include</x:v>
      </x:c>
      <x:c r="M2021"/>
      <x:c r="N2021"/>
    </x:row>
    <x:row r="2022">
      <x:c r="A2022" t="str">
        <x:v>O Myton|2026-02-02</x:v>
      </x:c>
      <x:c r="B2022" s="888" t="n">
        <x:v>46055</x:v>
      </x:c>
      <x:c r="C2022" t="str">
        <x:v>O Myton</x:v>
      </x:c>
      <x:c r="D2022" t="str">
        <x:v>Permanent</x:v>
      </x:c>
      <x:c r="E2022" t="str">
        <x:v>Thurrock</x:v>
      </x:c>
      <x:c r="F2022" t="str">
        <x:v>Operative Porter</x:v>
      </x:c>
      <x:c r="G2022" t="str">
        <x:v>399941</x:v>
      </x:c>
      <x:c r="H2022" t="str">
        <x:v>Bank of America Merrill Lynch</x:v>
      </x:c>
      <x:c r="I2022" s="22" t="n">
        <x:v>8.5</x:v>
      </x:c>
      <x:c r="J2022" t="str">
        <x:v>Worked</x:v>
      </x:c>
      <x:c r="K2022" t="str">
        <x:v>Employee 103182; home branch Thurrock; assigned role Operative Porter | Deployment branch: Thurrock | Actual role: Operative Skilled | Jobs: 399941 | Customers: Bank of America Merrill Lynch | Actual hours: 8.5; source records: 1</x:v>
      </x:c>
      <x:c r="L2022" t="str">
        <x:v>Include</x:v>
      </x:c>
      <x:c r="M2022"/>
      <x:c r="N2022"/>
    </x:row>
    <x:row r="2023">
      <x:c r="A2023" t="str">
        <x:v>O Myton|2026-02-03</x:v>
      </x:c>
      <x:c r="B2023" s="888" t="n">
        <x:v>46056</x:v>
      </x:c>
      <x:c r="C2023" t="str">
        <x:v>O Myton</x:v>
      </x:c>
      <x:c r="D2023" t="str">
        <x:v>Permanent</x:v>
      </x:c>
      <x:c r="E2023" t="str">
        <x:v>Thurrock</x:v>
      </x:c>
      <x:c r="F2023" t="str">
        <x:v>Operative Porter</x:v>
      </x:c>
      <x:c r="G2023" t="str">
        <x:v>399351</x:v>
      </x:c>
      <x:c r="H2023" t="str">
        <x:v>UBS Investment Bank</x:v>
      </x:c>
      <x:c r="I2023" s="22" t="n">
        <x:v>7.5</x:v>
      </x:c>
      <x:c r="J2023" t="str">
        <x:v>Worked</x:v>
      </x:c>
      <x:c r="K2023" t="str">
        <x:v>Employee 103182; home branch Thurrock; assigned role Operative Porter | Deployment branch: Thurrock | Actual role: Operative Porter | Jobs: 399351 | Customers: UBS Investment Bank | Actual hours: 7.5; source records: 1</x:v>
      </x:c>
      <x:c r="L2023" t="str">
        <x:v>Include</x:v>
      </x:c>
      <x:c r="M2023"/>
      <x:c r="N2023"/>
    </x:row>
    <x:row r="2024">
      <x:c r="A2024" t="str">
        <x:v>O Myton|2026-02-04</x:v>
      </x:c>
      <x:c r="B2024" s="888" t="n">
        <x:v>46057</x:v>
      </x:c>
      <x:c r="C2024" t="str">
        <x:v>O Myton</x:v>
      </x:c>
      <x:c r="D2024" t="str">
        <x:v>Permanent</x:v>
      </x:c>
      <x:c r="E2024" t="str">
        <x:v>Thurrock</x:v>
      </x:c>
      <x:c r="F2024" t="str">
        <x:v>Operative Porter</x:v>
      </x:c>
      <x:c r="G2024" t="str">
        <x:v>399526</x:v>
      </x:c>
      <x:c r="H2024" t="str">
        <x:v>Knotel UK Ltd</x:v>
      </x:c>
      <x:c r="I2024" s="22" t="n">
        <x:v>8</x:v>
      </x:c>
      <x:c r="J2024" t="str">
        <x:v>Worked</x:v>
      </x:c>
      <x:c r="K2024" t="str">
        <x:v>Employee 103182; home branch Thurrock; assigned role Operative Porter | Deployment branch: Thurrock | Actual role: Operative Porter | Jobs: 399526 | Customers: Knotel UK Ltd | Actual hours: 8.0; source records: 1</x:v>
      </x:c>
      <x:c r="L2024" t="str">
        <x:v>Include</x:v>
      </x:c>
      <x:c r="M2024"/>
      <x:c r="N2024"/>
    </x:row>
    <x:row r="2025">
      <x:c r="A2025" t="str">
        <x:v>O Myton|2026-02-05</x:v>
      </x:c>
      <x:c r="B2025" s="888" t="n">
        <x:v>46058</x:v>
      </x:c>
      <x:c r="C2025" t="str">
        <x:v>O Myton</x:v>
      </x:c>
      <x:c r="D2025" t="str">
        <x:v>Permanent</x:v>
      </x:c>
      <x:c r="E2025" t="str">
        <x:v>Thurrock</x:v>
      </x:c>
      <x:c r="F2025" t="str">
        <x:v>Operative Porter</x:v>
      </x:c>
      <x:c r="G2025" t="str">
        <x:v>400008</x:v>
      </x:c>
      <x:c r="H2025" t="str">
        <x:v>Bank of America Merrill Lynch</x:v>
      </x:c>
      <x:c r="I2025" s="22" t="n">
        <x:v>8.5</x:v>
      </x:c>
      <x:c r="J2025" t="str">
        <x:v>Worked</x:v>
      </x:c>
      <x:c r="K2025" t="str">
        <x:v>Employee 103182; home branch Thurrock; assigned role Operative Porter | Deployment branch: Thurrock | Actual role: Operative Porter | Jobs: 400008 | Customers: Bank of America Merrill Lynch | Actual hours: 8.5; source records: 1</x:v>
      </x:c>
      <x:c r="L2025" t="str">
        <x:v>Include</x:v>
      </x:c>
      <x:c r="M2025"/>
      <x:c r="N2025"/>
    </x:row>
    <x:row r="2026">
      <x:c r="A2026" t="str">
        <x:v>O Myton|2026-02-06</x:v>
      </x:c>
      <x:c r="B2026" s="888" t="n">
        <x:v>46059</x:v>
      </x:c>
      <x:c r="C2026" t="str">
        <x:v>O Myton</x:v>
      </x:c>
      <x:c r="D2026" t="str">
        <x:v>Permanent</x:v>
      </x:c>
      <x:c r="E2026" t="str">
        <x:v>Thurrock</x:v>
      </x:c>
      <x:c r="F2026" t="str">
        <x:v>Operative Porter</x:v>
      </x:c>
      <x:c r="G2026" t="str">
        <x:v>399606</x:v>
      </x:c>
      <x:c r="H2026" t="str">
        <x:v>The Hut Group Ltd (Arrow Films)</x:v>
      </x:c>
      <x:c r="I2026" s="22" t="n">
        <x:v>11</x:v>
      </x:c>
      <x:c r="J2026" t="str">
        <x:v>Worked</x:v>
      </x:c>
      <x:c r="K2026" t="str">
        <x:v>Employee 103182; home branch Thurrock; assigned role Operative Porter | Deployment branch: Thurrock | Actual role: Operative Porter | Jobs: 399606 | Customers: The Hut Group Ltd (Arrow Films) | Actual hours: 11.0; source records: 1</x:v>
      </x:c>
      <x:c r="L2026" t="str">
        <x:v>Include</x:v>
      </x:c>
      <x:c r="M2026"/>
      <x:c r="N2026"/>
    </x:row>
    <x:row r="2027">
      <x:c r="A2027" t="str">
        <x:v>O Myton|2026-02-08</x:v>
      </x:c>
      <x:c r="B2027" s="888" t="n">
        <x:v>46061</x:v>
      </x:c>
      <x:c r="C2027" t="str">
        <x:v>O Myton</x:v>
      </x:c>
      <x:c r="D2027" t="str">
        <x:v>Permanent</x:v>
      </x:c>
      <x:c r="E2027" t="str">
        <x:v>Thurrock</x:v>
      </x:c>
      <x:c r="F2027" t="str">
        <x:v>Operative Porter</x:v>
      </x:c>
      <x:c r="G2027" t="str">
        <x:v>396207A</x:v>
      </x:c>
      <x:c r="H2027" t="str">
        <x:v>Linklaters LLP</x:v>
      </x:c>
      <x:c r="I2027" s="22" t="n">
        <x:v>9</x:v>
      </x:c>
      <x:c r="J2027" t="str">
        <x:v>Worked</x:v>
      </x:c>
      <x:c r="K2027" t="str">
        <x:v>Employee 103182; home branch Thurrock; assigned role Operative Porter | Deployment branch: Thurrock | Actual role: Operative Porter | Jobs: 396207A | Customers: Linklaters LLP | Actual hours: 9.0; source records: 1</x:v>
      </x:c>
      <x:c r="L2027" t="str">
        <x:v>Include</x:v>
      </x:c>
      <x:c r="M2027"/>
      <x:c r="N2027"/>
    </x:row>
    <x:row r="2028">
      <x:c r="A2028" t="str">
        <x:v>O Myton|2026-02-09</x:v>
      </x:c>
      <x:c r="B2028" s="888" t="n">
        <x:v>46062</x:v>
      </x:c>
      <x:c r="C2028" t="str">
        <x:v>O Myton</x:v>
      </x:c>
      <x:c r="D2028" t="str">
        <x:v>Permanent</x:v>
      </x:c>
      <x:c r="E2028" t="str">
        <x:v>Thurrock</x:v>
      </x:c>
      <x:c r="F2028" t="str">
        <x:v>Operative Porter</x:v>
      </x:c>
      <x:c r="G2028" t="str">
        <x:v>400221, 400059</x:v>
      </x:c>
      <x:c r="H2028" t="str">
        <x:v>Bank Of America; Bank of America Merrill Lynch</x:v>
      </x:c>
      <x:c r="I2028" s="22" t="n">
        <x:v>14</x:v>
      </x:c>
      <x:c r="J2028" t="str">
        <x:v>Worked — 2 records</x:v>
      </x:c>
      <x:c r="K2028" t="str">
        <x:v>Employee 103182; home branch Thurrock; assigned role Operative Porter | Deployment branch: Thurrock | Actual role: Operative Porter | Jobs: 400221, 400059 | Customers: Bank Of America; Bank of America Merrill Lynch | Actual hours: 14.0; source records: 2</x:v>
      </x:c>
      <x:c r="L2028" t="str">
        <x:v>Include</x:v>
      </x:c>
      <x:c r="M2028"/>
      <x:c r="N2028"/>
    </x:row>
    <x:row r="2029">
      <x:c r="A2029" t="str">
        <x:v>O Myton|2026-02-10</x:v>
      </x:c>
      <x:c r="B2029" s="888" t="n">
        <x:v>46063</x:v>
      </x:c>
      <x:c r="C2029" t="str">
        <x:v>O Myton</x:v>
      </x:c>
      <x:c r="D2029" t="str">
        <x:v>Permanent</x:v>
      </x:c>
      <x:c r="E2029" t="str">
        <x:v>Thurrock</x:v>
      </x:c>
      <x:c r="F2029" t="str">
        <x:v>Operative Porter</x:v>
      </x:c>
      <x:c r="G2029" t="str">
        <x:v>400221, 397042</x:v>
      </x:c>
      <x:c r="H2029" t="str">
        <x:v>Bank Of America; Bernard Ibiwoye</x:v>
      </x:c>
      <x:c r="I2029" s="22" t="n">
        <x:v>12</x:v>
      </x:c>
      <x:c r="J2029" t="str">
        <x:v>Worked — 2 records</x:v>
      </x:c>
      <x:c r="K2029" t="str">
        <x:v>Employee 103182; home branch Thurrock; assigned role Operative Porter | Deployment branch: Thurrock | Actual role: Operative Porter | Jobs: 400221, 397042 | Customers: Bank Of America; Bernard Ibiwoye | Actual hours: 12.0; source records: 2</x:v>
      </x:c>
      <x:c r="L2029" t="str">
        <x:v>Include</x:v>
      </x:c>
      <x:c r="M2029"/>
      <x:c r="N2029"/>
    </x:row>
    <x:row r="2030">
      <x:c r="A2030" t="str">
        <x:v>O Myton|2026-02-11</x:v>
      </x:c>
      <x:c r="B2030" s="888" t="n">
        <x:v>46064</x:v>
      </x:c>
      <x:c r="C2030" t="str">
        <x:v>O Myton</x:v>
      </x:c>
      <x:c r="D2030" t="str">
        <x:v>Permanent</x:v>
      </x:c>
      <x:c r="E2030" t="str">
        <x:v>Thurrock</x:v>
      </x:c>
      <x:c r="F2030" t="str">
        <x:v>Operative Porter</x:v>
      </x:c>
      <x:c r="G2030" t="str">
        <x:v>400357</x:v>
      </x:c>
      <x:c r="H2030" t="str">
        <x:v>Bank of America Merrill Lynch</x:v>
      </x:c>
      <x:c r="I2030" s="22" t="n">
        <x:v>8.5</x:v>
      </x:c>
      <x:c r="J2030" t="str">
        <x:v>Worked</x:v>
      </x:c>
      <x:c r="K2030" t="str">
        <x:v>Employee 103182; home branch Thurrock; assigned role Operative Porter | Deployment branch: Thurrock | Actual role: Operative Porter | Jobs: 400357 | Customers: Bank of America Merrill Lynch | Actual hours: 8.5; source records: 1</x:v>
      </x:c>
      <x:c r="L2030" t="str">
        <x:v>Include</x:v>
      </x:c>
      <x:c r="M2030"/>
      <x:c r="N2030"/>
    </x:row>
    <x:row r="2031">
      <x:c r="A2031" t="str">
        <x:v>O Myton|2026-02-12</x:v>
      </x:c>
      <x:c r="B2031" s="888" t="n">
        <x:v>46065</x:v>
      </x:c>
      <x:c r="C2031" t="str">
        <x:v>O Myton</x:v>
      </x:c>
      <x:c r="D2031" t="str">
        <x:v>Permanent</x:v>
      </x:c>
      <x:c r="E2031" t="str">
        <x:v>Thurrock</x:v>
      </x:c>
      <x:c r="F2031" t="str">
        <x:v>Operative Porter</x:v>
      </x:c>
      <x:c r="G2031" t="str">
        <x:v>400196</x:v>
      </x:c>
      <x:c r="H2031" t="str">
        <x:v>Bank of America Merrill Lynch</x:v>
      </x:c>
      <x:c r="I2031" s="22" t="n">
        <x:v>9.5</x:v>
      </x:c>
      <x:c r="J2031" t="str">
        <x:v>Worked</x:v>
      </x:c>
      <x:c r="K2031" t="str">
        <x:v>Employee 103182; home branch Thurrock; assigned role Operative Porter | Deployment branch: Thurrock | Actual role: Operative Porter | Jobs: 400196 | Customers: Bank of America Merrill Lynch | Actual hours: 9.5; source records: 1</x:v>
      </x:c>
      <x:c r="L2031" t="str">
        <x:v>Include</x:v>
      </x:c>
      <x:c r="M2031"/>
      <x:c r="N2031"/>
    </x:row>
    <x:row r="2032">
      <x:c r="A2032" t="str">
        <x:v>O Myton|2026-02-13</x:v>
      </x:c>
      <x:c r="B2032" s="888" t="n">
        <x:v>46066</x:v>
      </x:c>
      <x:c r="C2032" t="str">
        <x:v>O Myton</x:v>
      </x:c>
      <x:c r="D2032" t="str">
        <x:v>Permanent</x:v>
      </x:c>
      <x:c r="E2032" t="str">
        <x:v>Thurrock</x:v>
      </x:c>
      <x:c r="F2032" t="str">
        <x:v>Operative Porter</x:v>
      </x:c>
      <x:c r="G2032" t="str">
        <x:v>400385, 400320</x:v>
      </x:c>
      <x:c r="H2032" t="str">
        <x:v>Bank of America Merrill Lynch; Galliford Try Site Office</x:v>
      </x:c>
      <x:c r="I2032" s="22" t="n">
        <x:v>13</x:v>
      </x:c>
      <x:c r="J2032" t="str">
        <x:v>Worked — 2 records</x:v>
      </x:c>
      <x:c r="K2032" t="str">
        <x:v>Employee 103182; home branch Thurrock; assigned role Operative Porter | Deployment branch: Thurrock | Actual role: Operative Porter | Jobs: 400385, 400320 | Customers: Bank of America Merrill Lynch; Galliford Try Site Office | Actual hours: 13.0; source records: 2</x:v>
      </x:c>
      <x:c r="L2032" t="str">
        <x:v>Include</x:v>
      </x:c>
      <x:c r="M2032"/>
      <x:c r="N2032"/>
    </x:row>
    <x:row r="2033">
      <x:c r="A2033" t="str">
        <x:v>O Myton|2026-02-15</x:v>
      </x:c>
      <x:c r="B2033" s="888" t="n">
        <x:v>46068</x:v>
      </x:c>
      <x:c r="C2033" t="str">
        <x:v>O Myton</x:v>
      </x:c>
      <x:c r="D2033" t="str">
        <x:v>Permanent</x:v>
      </x:c>
      <x:c r="E2033" t="str">
        <x:v>Thurrock</x:v>
      </x:c>
      <x:c r="F2033" t="str">
        <x:v>Operative Porter</x:v>
      </x:c>
      <x:c r="G2033" t="str">
        <x:v>400385</x:v>
      </x:c>
      <x:c r="H2033" t="str">
        <x:v>Bank of America Merrill Lynch</x:v>
      </x:c>
      <x:c r="I2033" s="22" t="n">
        <x:v>8.5</x:v>
      </x:c>
      <x:c r="J2033" t="str">
        <x:v>Worked</x:v>
      </x:c>
      <x:c r="K2033" t="str">
        <x:v>Employee 103182; home branch Thurrock; assigned role Operative Porter | Deployment branch: Thurrock | Actual role: Operative Porter | Jobs: 400385 | Customers: Bank of America Merrill Lynch | Actual hours: 8.5; source records: 1</x:v>
      </x:c>
      <x:c r="L2033" t="str">
        <x:v>Include</x:v>
      </x:c>
      <x:c r="M2033"/>
      <x:c r="N2033"/>
    </x:row>
    <x:row r="2034">
      <x:c r="A2034" t="str">
        <x:v>O Myton|2026-02-16</x:v>
      </x:c>
      <x:c r="B2034" s="888" t="n">
        <x:v>46069</x:v>
      </x:c>
      <x:c r="C2034" t="str">
        <x:v>O Myton</x:v>
      </x:c>
      <x:c r="D2034" t="str">
        <x:v>Permanent</x:v>
      </x:c>
      <x:c r="E2034" t="str">
        <x:v>Thurrock</x:v>
      </x:c>
      <x:c r="F2034" t="str">
        <x:v>Operative Porter</x:v>
      </x:c>
      <x:c r="G2034" t="str">
        <x:v>400059</x:v>
      </x:c>
      <x:c r="H2034" t="str">
        <x:v>Bank of America Merrill Lynch</x:v>
      </x:c>
      <x:c r="I2034" s="22" t="n">
        <x:v>8.5</x:v>
      </x:c>
      <x:c r="J2034" t="str">
        <x:v>Worked</x:v>
      </x:c>
      <x:c r="K2034" t="str">
        <x:v>Employee 103182; home branch Thurrock; assigned role Operative Porter | Deployment branch: Thurrock | Actual role: Operative Skilled | Jobs: 400059 | Customers: Bank of America Merrill Lynch | Actual hours: 8.5; source records: 1</x:v>
      </x:c>
      <x:c r="L2034" t="str">
        <x:v>Include</x:v>
      </x:c>
      <x:c r="M2034"/>
      <x:c r="N2034"/>
    </x:row>
    <x:row r="2035">
      <x:c r="A2035" t="str">
        <x:v>O Myton|2026-02-17</x:v>
      </x:c>
      <x:c r="B2035" s="888" t="n">
        <x:v>46070</x:v>
      </x:c>
      <x:c r="C2035" t="str">
        <x:v>O Myton</x:v>
      </x:c>
      <x:c r="D2035" t="str">
        <x:v>Permanent</x:v>
      </x:c>
      <x:c r="E2035" t="str">
        <x:v>Thurrock</x:v>
      </x:c>
      <x:c r="F2035" t="str">
        <x:v>Operative Porter</x:v>
      </x:c>
      <x:c r="G2035" t="str">
        <x:v>400250</x:v>
      </x:c>
      <x:c r="H2035" t="str">
        <x:v>Apple Europe Limited</x:v>
      </x:c>
      <x:c r="I2035" s="22" t="n">
        <x:v>8</x:v>
      </x:c>
      <x:c r="J2035" t="str">
        <x:v>Worked</x:v>
      </x:c>
      <x:c r="K2035" t="str">
        <x:v>Employee 103182; home branch Thurrock; assigned role Operative Porter | Deployment branch: Thurrock | Actual role: Operative Skilled | Jobs: 400250 | Customers: Apple Europe Limited | Actual hours: 8.0; source records: 1</x:v>
      </x:c>
      <x:c r="L2035" t="str">
        <x:v>Include</x:v>
      </x:c>
      <x:c r="M2035"/>
      <x:c r="N2035"/>
    </x:row>
    <x:row r="2036">
      <x:c r="A2036" t="str">
        <x:v>O Myton|2026-02-18</x:v>
      </x:c>
      <x:c r="B2036" s="888" t="n">
        <x:v>46071</x:v>
      </x:c>
      <x:c r="C2036" t="str">
        <x:v>O Myton</x:v>
      </x:c>
      <x:c r="D2036" t="str">
        <x:v>Permanent</x:v>
      </x:c>
      <x:c r="E2036" t="str">
        <x:v>Thurrock</x:v>
      </x:c>
      <x:c r="F2036" t="str">
        <x:v>Operative Porter</x:v>
      </x:c>
      <x:c r="G2036" t="str">
        <x:v>396922</x:v>
      </x:c>
      <x:c r="H2036" t="str">
        <x:v>Barber/Mr Peter</x:v>
      </x:c>
      <x:c r="I2036" s="22" t="n">
        <x:v>7</x:v>
      </x:c>
      <x:c r="J2036" t="str">
        <x:v>Worked</x:v>
      </x:c>
      <x:c r="K2036" t="str">
        <x:v>Employee 103182; home branch Thurrock; assigned role Operative Porter | Deployment branch: Thurrock | Actual role: Operative Porter | Jobs: 396922 | Customers: Barber/Mr Peter | Actual hours: 7.0; source records: 1</x:v>
      </x:c>
      <x:c r="L2036" t="str">
        <x:v>Include</x:v>
      </x:c>
      <x:c r="M2036"/>
      <x:c r="N2036"/>
    </x:row>
    <x:row r="2037">
      <x:c r="A2037" t="str">
        <x:v>O Myton|2026-02-19</x:v>
      </x:c>
      <x:c r="B2037" s="888" t="n">
        <x:v>46072</x:v>
      </x:c>
      <x:c r="C2037" t="str">
        <x:v>O Myton</x:v>
      </x:c>
      <x:c r="D2037" t="str">
        <x:v>Permanent</x:v>
      </x:c>
      <x:c r="E2037" t="str">
        <x:v>Thurrock</x:v>
      </x:c>
      <x:c r="F2037" t="str">
        <x:v>Operative Porter</x:v>
      </x:c>
      <x:c r="G2037" t="str">
        <x:v>400250, 400112</x:v>
      </x:c>
      <x:c r="H2037" t="str">
        <x:v>Apple Europe Limited; Bank of New York Mellon</x:v>
      </x:c>
      <x:c r="I2037" s="22" t="n">
        <x:v>15</x:v>
      </x:c>
      <x:c r="J2037" t="str">
        <x:v>Worked — 2 records</x:v>
      </x:c>
      <x:c r="K2037" t="str">
        <x:v>Employee 103182; home branch Thurrock; assigned role Operative Porter | Deployment branch: Thurrock | Actual role: Operative Porter, Operative Skilled | Jobs: 400250, 400112 | Customers: Apple Europe Limited; Bank of New York Mellon | Actual hours: 15.0; source records: 2</x:v>
      </x:c>
      <x:c r="L2037" t="str">
        <x:v>Include</x:v>
      </x:c>
      <x:c r="M2037"/>
      <x:c r="N2037"/>
    </x:row>
    <x:row r="2038">
      <x:c r="A2038" t="str">
        <x:v>O Myton|2026-02-20</x:v>
      </x:c>
      <x:c r="B2038" s="888" t="n">
        <x:v>46073</x:v>
      </x:c>
      <x:c r="C2038" t="str">
        <x:v>O Myton</x:v>
      </x:c>
      <x:c r="D2038" t="str">
        <x:v>Permanent</x:v>
      </x:c>
      <x:c r="E2038" t="str">
        <x:v>Thurrock</x:v>
      </x:c>
      <x:c r="F2038" t="str">
        <x:v>Operative Porter</x:v>
      </x:c>
      <x:c r="G2038" t="str">
        <x:v>400250, 400505</x:v>
      </x:c>
      <x:c r="H2038" t="str">
        <x:v>Apple Europe Limited; Bank of America Merrill Lynch</x:v>
      </x:c>
      <x:c r="I2038" s="22" t="n">
        <x:v>17.5</x:v>
      </x:c>
      <x:c r="J2038" t="str">
        <x:v>Worked — 2 records</x:v>
      </x:c>
      <x:c r="K2038" t="str">
        <x:v>Employee 103182; home branch Thurrock; assigned role Operative Porter | Deployment branch: Thurrock | Actual role: Operative Porter | Jobs: 400250, 400505 | Customers: Apple Europe Limited; Bank of America Merrill Lynch | Actual hours: 17.5; source records: 2</x:v>
      </x:c>
      <x:c r="L2038" t="str">
        <x:v>Include</x:v>
      </x:c>
      <x:c r="M2038"/>
      <x:c r="N2038"/>
    </x:row>
    <x:row r="2039">
      <x:c r="A2039" t="str">
        <x:v>O Myton|2026-02-21</x:v>
      </x:c>
      <x:c r="B2039" s="888" t="n">
        <x:v>46074</x:v>
      </x:c>
      <x:c r="C2039" t="str">
        <x:v>O Myton</x:v>
      </x:c>
      <x:c r="D2039" t="str">
        <x:v>Permanent</x:v>
      </x:c>
      <x:c r="E2039" t="str">
        <x:v>Thurrock</x:v>
      </x:c>
      <x:c r="F2039" t="str">
        <x:v>Operative Porter</x:v>
      </x:c>
      <x:c r="G2039" t="str">
        <x:v>396207A</x:v>
      </x:c>
      <x:c r="H2039" t="str">
        <x:v>Linklaters LLP</x:v>
      </x:c>
      <x:c r="I2039" s="22" t="n">
        <x:v>10.5</x:v>
      </x:c>
      <x:c r="J2039" t="str">
        <x:v>Worked</x:v>
      </x:c>
      <x:c r="K2039" t="str">
        <x:v>Employee 103182; home branch Thurrock; assigned role Operative Porter | Deployment branch: Thurrock | Actual role: Operative Porter | Jobs: 396207A | Customers: Linklaters LLP | Actual hours: 10.5; source records: 1</x:v>
      </x:c>
      <x:c r="L2039" t="str">
        <x:v>Include</x:v>
      </x:c>
      <x:c r="M2039"/>
      <x:c r="N2039"/>
    </x:row>
    <x:row r="2040">
      <x:c r="A2040" t="str">
        <x:v>O Myton|2026-02-22</x:v>
      </x:c>
      <x:c r="B2040" s="888" t="n">
        <x:v>46075</x:v>
      </x:c>
      <x:c r="C2040" t="str">
        <x:v>O Myton</x:v>
      </x:c>
      <x:c r="D2040" t="str">
        <x:v>Permanent</x:v>
      </x:c>
      <x:c r="E2040" t="str">
        <x:v>Thurrock</x:v>
      </x:c>
      <x:c r="F2040" t="str">
        <x:v>Operative Porter</x:v>
      </x:c>
      <x:c r="G2040" t="str">
        <x:v>400505</x:v>
      </x:c>
      <x:c r="H2040" t="str">
        <x:v>Bank of America Merrill Lynch</x:v>
      </x:c>
      <x:c r="I2040" s="22" t="n">
        <x:v>8.5</x:v>
      </x:c>
      <x:c r="J2040" t="str">
        <x:v>Worked</x:v>
      </x:c>
      <x:c r="K2040" t="str">
        <x:v>Employee 103182; home branch Thurrock; assigned role Operative Porter | Deployment branch: Thurrock | Actual role: Operative Porter | Jobs: 400505 | Customers: Bank of America Merrill Lynch | Actual hours: 8.5; source records: 1</x:v>
      </x:c>
      <x:c r="L2040" t="str">
        <x:v>Include</x:v>
      </x:c>
      <x:c r="M2040"/>
      <x:c r="N2040"/>
    </x:row>
    <x:row r="2041">
      <x:c r="A2041" t="str">
        <x:v>O Myton|2026-02-23</x:v>
      </x:c>
      <x:c r="B2041" s="888" t="n">
        <x:v>46076</x:v>
      </x:c>
      <x:c r="C2041" t="str">
        <x:v>O Myton</x:v>
      </x:c>
      <x:c r="D2041" t="str">
        <x:v>Permanent</x:v>
      </x:c>
      <x:c r="E2041" t="str">
        <x:v>Thurrock</x:v>
      </x:c>
      <x:c r="F2041" t="str">
        <x:v>Operative Porter</x:v>
      </x:c>
      <x:c r="G2041" t="str">
        <x:v>400505</x:v>
      </x:c>
      <x:c r="H2041" t="str">
        <x:v>Bank of America Merrill Lynch</x:v>
      </x:c>
      <x:c r="I2041" s="22" t="n">
        <x:v>8.5</x:v>
      </x:c>
      <x:c r="J2041" t="str">
        <x:v>Worked</x:v>
      </x:c>
      <x:c r="K2041" t="str">
        <x:v>Employee 103182; home branch Thurrock; assigned role Operative Porter | Deployment branch: Thurrock | Actual role: Operative Skilled | Jobs: 400505 | Customers: Bank of America Merrill Lynch | Actual hours: 8.5; source records: 1</x:v>
      </x:c>
      <x:c r="L2041" t="str">
        <x:v>Include</x:v>
      </x:c>
      <x:c r="M2041"/>
      <x:c r="N2041"/>
    </x:row>
    <x:row r="2042">
      <x:c r="A2042" t="str">
        <x:v>O Myton|2026-02-24</x:v>
      </x:c>
      <x:c r="B2042" s="888" t="n">
        <x:v>46077</x:v>
      </x:c>
      <x:c r="C2042" t="str">
        <x:v>O Myton</x:v>
      </x:c>
      <x:c r="D2042" t="str">
        <x:v>Permanent</x:v>
      </x:c>
      <x:c r="E2042" t="str">
        <x:v>Thurrock</x:v>
      </x:c>
      <x:c r="F2042" t="str">
        <x:v>Operative Porter</x:v>
      </x:c>
      <x:c r="G2042" t="str">
        <x:v>396671</x:v>
      </x:c>
      <x:c r="H2042" t="str">
        <x:v>Gowan/Mr Patrick</x:v>
      </x:c>
      <x:c r="I2042" s="22" t="n">
        <x:v>7</x:v>
      </x:c>
      <x:c r="J2042" t="str">
        <x:v>Worked</x:v>
      </x:c>
      <x:c r="K2042" t="str">
        <x:v>Employee 103182; home branch Thurrock; assigned role Operative Porter | Deployment branch: Thurrock | Actual role: Operative Porter | Jobs: 396671 | Customers: Gowan/Mr Patrick | Actual hours: 7.0; source records: 1</x:v>
      </x:c>
      <x:c r="L2042" t="str">
        <x:v>Include</x:v>
      </x:c>
      <x:c r="M2042"/>
      <x:c r="N2042"/>
    </x:row>
    <x:row r="2043">
      <x:c r="A2043" t="str">
        <x:v>O Myton|2026-02-25</x:v>
      </x:c>
      <x:c r="B2043" s="888" t="n">
        <x:v>46078</x:v>
      </x:c>
      <x:c r="C2043" t="str">
        <x:v>O Myton</x:v>
      </x:c>
      <x:c r="D2043" t="str">
        <x:v>Permanent</x:v>
      </x:c>
      <x:c r="E2043" t="str">
        <x:v>Thurrock</x:v>
      </x:c>
      <x:c r="F2043" t="str">
        <x:v>Operative Porter</x:v>
      </x:c>
      <x:c r="G2043" t="str">
        <x:v>400593</x:v>
      </x:c>
      <x:c r="H2043" t="str">
        <x:v>Bank of America Merrill Lynch</x:v>
      </x:c>
      <x:c r="I2043" s="22" t="n">
        <x:v>8.5</x:v>
      </x:c>
      <x:c r="J2043" t="str">
        <x:v>Worked</x:v>
      </x:c>
      <x:c r="K2043" t="str">
        <x:v>Employee 103182; home branch Thurrock; assigned role Operative Porter | Deployment branch: Thurrock | Actual role: Operative Skilled | Jobs: 400593 | Customers: Bank of America Merrill Lynch | Actual hours: 8.5; source records: 1</x:v>
      </x:c>
      <x:c r="L2043" t="str">
        <x:v>Include</x:v>
      </x:c>
      <x:c r="M2043"/>
      <x:c r="N2043"/>
    </x:row>
    <x:row r="2044">
      <x:c r="A2044" t="str">
        <x:v>O Myton|2026-02-27</x:v>
      </x:c>
      <x:c r="B2044" s="888" t="n">
        <x:v>46080</x:v>
      </x:c>
      <x:c r="C2044" t="str">
        <x:v>O Myton</x:v>
      </x:c>
      <x:c r="D2044" t="str">
        <x:v>Permanent</x:v>
      </x:c>
      <x:c r="E2044" t="str">
        <x:v>Thurrock</x:v>
      </x:c>
      <x:c r="F2044" t="str">
        <x:v>Operative Porter</x:v>
      </x:c>
      <x:c r="G2044" t="str">
        <x:v>400593</x:v>
      </x:c>
      <x:c r="H2044" t="str">
        <x:v>Bank of America Merrill Lynch</x:v>
      </x:c>
      <x:c r="I2044" s="22" t="n">
        <x:v>8</x:v>
      </x:c>
      <x:c r="J2044" t="str">
        <x:v>Worked</x:v>
      </x:c>
      <x:c r="K2044" t="str">
        <x:v>Employee 103182; home branch Thurrock; assigned role Operative Porter | Deployment branch: Thurrock | Actual role: Operative Porter | Jobs: 400593 | Customers: Bank of America Merrill Lynch | Actual hours: 8.0; source records: 1</x:v>
      </x:c>
      <x:c r="L2044" t="str">
        <x:v>Include</x:v>
      </x:c>
      <x:c r="M2044"/>
      <x:c r="N2044"/>
    </x:row>
    <x:row r="2045">
      <x:c r="A2045" t="str">
        <x:v>P Maidlow|2026-02-02</x:v>
      </x:c>
      <x:c r="B2045" s="888" t="n">
        <x:v>46055</x:v>
      </x:c>
      <x:c r="C2045" t="str">
        <x:v>P Maidlow</x:v>
      </x:c>
      <x:c r="D2045" t="str">
        <x:v>Permanent</x:v>
      </x:c>
      <x:c r="E2045" t="str">
        <x:v>Thurrock</x:v>
      </x:c>
      <x:c r="F2045" t="str">
        <x:v>Operative Porter</x:v>
      </x:c>
      <x:c r="G2045" t="str">
        <x:v>400065</x:v>
      </x:c>
      <x:c r="H2045" t="str">
        <x:v>Clifford Chance LLP</x:v>
      </x:c>
      <x:c r="I2045" s="22" t="n">
        <x:v>8.5</x:v>
      </x:c>
      <x:c r="J2045" t="str">
        <x:v>Worked</x:v>
      </x:c>
      <x:c r="K2045" t="str">
        <x:v>Employee 1137; home branch Thurrock; assigned role Operative Porter | Deployment branch: Thurrock | Actual role: Operative Skilled | Jobs: 400065 | Customers: Clifford Chance LLP | Actual hours: 8.5; source records: 1</x:v>
      </x:c>
      <x:c r="L2045" t="str">
        <x:v>Include</x:v>
      </x:c>
      <x:c r="M2045"/>
      <x:c r="N2045"/>
    </x:row>
    <x:row r="2046">
      <x:c r="A2046" t="str">
        <x:v>P Maidlow|2026-02-03</x:v>
      </x:c>
      <x:c r="B2046" s="888" t="n">
        <x:v>46056</x:v>
      </x:c>
      <x:c r="C2046" t="str">
        <x:v>P Maidlow</x:v>
      </x:c>
      <x:c r="D2046" t="str">
        <x:v>Permanent</x:v>
      </x:c>
      <x:c r="E2046" t="str">
        <x:v>Thurrock</x:v>
      </x:c>
      <x:c r="F2046" t="str">
        <x:v>Operative Porter</x:v>
      </x:c>
      <x:c r="G2046" t="str">
        <x:v>399526</x:v>
      </x:c>
      <x:c r="H2046" t="str">
        <x:v>Knotel UK Ltd</x:v>
      </x:c>
      <x:c r="I2046" s="22" t="n">
        <x:v>8.5</x:v>
      </x:c>
      <x:c r="J2046" t="str">
        <x:v>Worked</x:v>
      </x:c>
      <x:c r="K2046" t="str">
        <x:v>Employee 1137; home branch Thurrock; assigned role Operative Porter | Deployment branch: Thurrock | Actual role: Operative Porter | Jobs: 399526 | Customers: Knotel UK Ltd | Actual hours: 8.5; source records: 1</x:v>
      </x:c>
      <x:c r="L2046" t="str">
        <x:v>Include</x:v>
      </x:c>
      <x:c r="M2046"/>
      <x:c r="N2046"/>
    </x:row>
    <x:row r="2047">
      <x:c r="A2047" t="str">
        <x:v>P Maidlow|2026-02-04</x:v>
      </x:c>
      <x:c r="B2047" s="888" t="n">
        <x:v>46057</x:v>
      </x:c>
      <x:c r="C2047" t="str">
        <x:v>P Maidlow</x:v>
      </x:c>
      <x:c r="D2047" t="str">
        <x:v>Permanent</x:v>
      </x:c>
      <x:c r="E2047" t="str">
        <x:v>Thurrock</x:v>
      </x:c>
      <x:c r="F2047" t="str">
        <x:v>Operative Porter</x:v>
      </x:c>
      <x:c r="G2047" t="str">
        <x:v>399526</x:v>
      </x:c>
      <x:c r="H2047" t="str">
        <x:v>Knotel UK Ltd</x:v>
      </x:c>
      <x:c r="I2047" s="22" t="n">
        <x:v>8</x:v>
      </x:c>
      <x:c r="J2047" t="str">
        <x:v>Worked</x:v>
      </x:c>
      <x:c r="K2047" t="str">
        <x:v>Employee 1137; home branch Thurrock; assigned role Operative Porter | Deployment branch: Thurrock | Actual role: Operative Porter | Jobs: 399526 | Customers: Knotel UK Ltd | Actual hours: 8.0; source records: 1</x:v>
      </x:c>
      <x:c r="L2047" t="str">
        <x:v>Include</x:v>
      </x:c>
      <x:c r="M2047"/>
      <x:c r="N2047"/>
    </x:row>
    <x:row r="2048">
      <x:c r="A2048" t="str">
        <x:v>P Maidlow|2026-02-06</x:v>
      </x:c>
      <x:c r="B2048" s="888" t="n">
        <x:v>46059</x:v>
      </x:c>
      <x:c r="C2048" t="str">
        <x:v>P Maidlow</x:v>
      </x:c>
      <x:c r="D2048" t="str">
        <x:v>Permanent</x:v>
      </x:c>
      <x:c r="E2048" t="str">
        <x:v>Thurrock</x:v>
      </x:c>
      <x:c r="F2048" t="str">
        <x:v>Operative Porter</x:v>
      </x:c>
      <x:c r="G2048" t="str">
        <x:v>396207A</x:v>
      </x:c>
      <x:c r="H2048" t="str">
        <x:v>Linklaters LLP</x:v>
      </x:c>
      <x:c r="I2048" s="22" t="n">
        <x:v>10</x:v>
      </x:c>
      <x:c r="J2048" t="str">
        <x:v>Worked</x:v>
      </x:c>
      <x:c r="K2048" t="str">
        <x:v>Employee 1137; home branch Thurrock; assigned role Operative Porter | Deployment branch: Thurrock | Actual role: Operative Skilled | Jobs: 396207A | Customers: Linklaters LLP | Actual hours: 10.0; source records: 1</x:v>
      </x:c>
      <x:c r="L2048" t="str">
        <x:v>Include</x:v>
      </x:c>
      <x:c r="M2048"/>
      <x:c r="N2048"/>
    </x:row>
    <x:row r="2049">
      <x:c r="A2049" t="str">
        <x:v>P Maidlow|2026-02-07</x:v>
      </x:c>
      <x:c r="B2049" s="888" t="n">
        <x:v>46060</x:v>
      </x:c>
      <x:c r="C2049" t="str">
        <x:v>P Maidlow</x:v>
      </x:c>
      <x:c r="D2049" t="str">
        <x:v>Permanent</x:v>
      </x:c>
      <x:c r="E2049" t="str">
        <x:v>Thurrock</x:v>
      </x:c>
      <x:c r="F2049" t="str">
        <x:v>Operative Porter</x:v>
      </x:c>
      <x:c r="G2049" t="str">
        <x:v>396207A</x:v>
      </x:c>
      <x:c r="H2049" t="str">
        <x:v>Linklaters LLP</x:v>
      </x:c>
      <x:c r="I2049" s="22" t="n">
        <x:v>9</x:v>
      </x:c>
      <x:c r="J2049" t="str">
        <x:v>Worked</x:v>
      </x:c>
      <x:c r="K2049" t="str">
        <x:v>Employee 1137; home branch Thurrock; assigned role Operative Porter | Deployment branch: Thurrock | Actual role: Operative Skilled | Jobs: 396207A | Customers: Linklaters LLP | Actual hours: 9.0; source records: 1</x:v>
      </x:c>
      <x:c r="L2049" t="str">
        <x:v>Include</x:v>
      </x:c>
      <x:c r="M2049"/>
      <x:c r="N2049"/>
    </x:row>
    <x:row r="2050">
      <x:c r="A2050" t="str">
        <x:v>P Maidlow|2026-02-08</x:v>
      </x:c>
      <x:c r="B2050" s="888" t="n">
        <x:v>46061</x:v>
      </x:c>
      <x:c r="C2050" t="str">
        <x:v>P Maidlow</x:v>
      </x:c>
      <x:c r="D2050" t="str">
        <x:v>Permanent</x:v>
      </x:c>
      <x:c r="E2050" t="str">
        <x:v>Thurrock</x:v>
      </x:c>
      <x:c r="F2050" t="str">
        <x:v>Operative Porter</x:v>
      </x:c>
      <x:c r="G2050" t="str">
        <x:v>396207A</x:v>
      </x:c>
      <x:c r="H2050" t="str">
        <x:v>Linklaters LLP</x:v>
      </x:c>
      <x:c r="I2050" s="22" t="n">
        <x:v>8.5</x:v>
      </x:c>
      <x:c r="J2050" t="str">
        <x:v>Worked</x:v>
      </x:c>
      <x:c r="K2050" t="str">
        <x:v>Employee 1137; home branch Thurrock; assigned role Operative Porter | Deployment branch: Thurrock | Actual role: Operative Skilled | Jobs: 396207A | Customers: Linklaters LLP | Actual hours: 8.5; source records: 1</x:v>
      </x:c>
      <x:c r="L2050" t="str">
        <x:v>Include</x:v>
      </x:c>
      <x:c r="M2050"/>
      <x:c r="N2050"/>
    </x:row>
    <x:row r="2051">
      <x:c r="A2051" t="str">
        <x:v>P Maidlow|2026-02-09</x:v>
      </x:c>
      <x:c r="B2051" s="888" t="n">
        <x:v>46062</x:v>
      </x:c>
      <x:c r="C2051" t="str">
        <x:v>P Maidlow</x:v>
      </x:c>
      <x:c r="D2051" t="str">
        <x:v>Permanent</x:v>
      </x:c>
      <x:c r="E2051" t="str">
        <x:v>Thurrock</x:v>
      </x:c>
      <x:c r="F2051" t="str">
        <x:v>Operative Porter</x:v>
      </x:c>
      <x:c r="G2051" t="str">
        <x:v>399535</x:v>
      </x:c>
      <x:c r="H2051" t="str">
        <x:v>Foreign Commonwealth Office</x:v>
      </x:c>
      <x:c r="I2051" s="22" t="n">
        <x:v>10.5</x:v>
      </x:c>
      <x:c r="J2051" t="str">
        <x:v>Worked</x:v>
      </x:c>
      <x:c r="K2051" t="str">
        <x:v>Employee 1137; home branch Thurrock; assigned role Operative Porter | Deployment branch: Thurrock | Actual role: Operative Porter | Jobs: 399535 | Customers: Foreign Commonwealth Office | Actual hours: 10.5; source records: 1</x:v>
      </x:c>
      <x:c r="L2051" t="str">
        <x:v>Include</x:v>
      </x:c>
      <x:c r="M2051"/>
      <x:c r="N2051"/>
    </x:row>
    <x:row r="2052">
      <x:c r="A2052" t="str">
        <x:v>P Maidlow|2026-02-10</x:v>
      </x:c>
      <x:c r="B2052" s="888" t="n">
        <x:v>46063</x:v>
      </x:c>
      <x:c r="C2052" t="str">
        <x:v>P Maidlow</x:v>
      </x:c>
      <x:c r="D2052" t="str">
        <x:v>Permanent</x:v>
      </x:c>
      <x:c r="E2052" t="str">
        <x:v>Thurrock</x:v>
      </x:c>
      <x:c r="F2052" t="str">
        <x:v>Operative Porter</x:v>
      </x:c>
      <x:c r="G2052" t="str">
        <x:v>397042</x:v>
      </x:c>
      <x:c r="H2052" t="str">
        <x:v>Bernard Ibiwoye</x:v>
      </x:c>
      <x:c r="I2052" s="22" t="n">
        <x:v>6.5</x:v>
      </x:c>
      <x:c r="J2052" t="str">
        <x:v>Worked</x:v>
      </x:c>
      <x:c r="K2052" t="str">
        <x:v>Employee 1137; home branch Thurrock; assigned role Operative Porter | Deployment branch: Thurrock | Actual role: Operative Skilled | Jobs: 397042 | Customers: Bernard Ibiwoye | Actual hours: 6.5; source records: 1</x:v>
      </x:c>
      <x:c r="L2052" t="str">
        <x:v>Include</x:v>
      </x:c>
      <x:c r="M2052"/>
      <x:c r="N2052"/>
    </x:row>
    <x:row r="2053">
      <x:c r="A2053" t="str">
        <x:v>P Maidlow|2026-02-11</x:v>
      </x:c>
      <x:c r="B2053" s="888" t="n">
        <x:v>46064</x:v>
      </x:c>
      <x:c r="C2053" t="str">
        <x:v>P Maidlow</x:v>
      </x:c>
      <x:c r="D2053" t="str">
        <x:v>Permanent</x:v>
      </x:c>
      <x:c r="E2053" t="str">
        <x:v>Thurrock</x:v>
      </x:c>
      <x:c r="F2053" t="str">
        <x:v>Operative Porter</x:v>
      </x:c>
      <x:c r="G2053" t="str">
        <x:v>382276A</x:v>
      </x:c>
      <x:c r="H2053" t="str">
        <x:v>British Telecom</x:v>
      </x:c>
      <x:c r="I2053" s="22" t="n">
        <x:v>9.5</x:v>
      </x:c>
      <x:c r="J2053" t="str">
        <x:v>Worked</x:v>
      </x:c>
      <x:c r="K2053" t="str">
        <x:v>Employee 1137; home branch Thurrock; assigned role Operative Porter | Deployment branch: Thurrock | Actual role: Operative Skilled | Jobs: 382276A | Customers: British Telecom | Actual hours: 9.5; source records: 1</x:v>
      </x:c>
      <x:c r="L2053" t="str">
        <x:v>Include</x:v>
      </x:c>
      <x:c r="M2053"/>
      <x:c r="N2053"/>
    </x:row>
    <x:row r="2054">
      <x:c r="A2054" t="str">
        <x:v>P Maidlow|2026-02-12</x:v>
      </x:c>
      <x:c r="B2054" s="888" t="n">
        <x:v>46065</x:v>
      </x:c>
      <x:c r="C2054" t="str">
        <x:v>P Maidlow</x:v>
      </x:c>
      <x:c r="D2054" t="str">
        <x:v>Permanent</x:v>
      </x:c>
      <x:c r="E2054" t="str">
        <x:v>Thurrock</x:v>
      </x:c>
      <x:c r="F2054" t="str">
        <x:v>Operative Porter</x:v>
      </x:c>
      <x:c r="G2054" t="str">
        <x:v>400309</x:v>
      </x:c>
      <x:c r="H2054" t="str">
        <x:v>BNP Paribas Limited</x:v>
      </x:c>
      <x:c r="I2054" s="22" t="n">
        <x:v>11.5</x:v>
      </x:c>
      <x:c r="J2054" t="str">
        <x:v>Worked</x:v>
      </x:c>
      <x:c r="K2054" t="str">
        <x:v>Employee 1137; home branch Thurrock; assigned role Operative Porter | Deployment branch: Thurrock | Actual role: Operative Skilled | Jobs: 400309 | Customers: BNP Paribas Limited | Actual hours: 11.5; source records: 1</x:v>
      </x:c>
      <x:c r="L2054" t="str">
        <x:v>Include</x:v>
      </x:c>
      <x:c r="M2054"/>
      <x:c r="N2054"/>
    </x:row>
    <x:row r="2055">
      <x:c r="A2055" t="str">
        <x:v>P Maidlow|2026-02-13</x:v>
      </x:c>
      <x:c r="B2055" s="888" t="n">
        <x:v>46066</x:v>
      </x:c>
      <x:c r="C2055" t="str">
        <x:v>P Maidlow</x:v>
      </x:c>
      <x:c r="D2055" t="str">
        <x:v>Permanent</x:v>
      </x:c>
      <x:c r="E2055" t="str">
        <x:v>Thurrock</x:v>
      </x:c>
      <x:c r="F2055" t="str">
        <x:v>Operative Porter</x:v>
      </x:c>
      <x:c r="G2055" t="str">
        <x:v>400309</x:v>
      </x:c>
      <x:c r="H2055" t="str">
        <x:v>BNP Paribas Limited</x:v>
      </x:c>
      <x:c r="I2055" s="22" t="n">
        <x:v>17</x:v>
      </x:c>
      <x:c r="J2055" t="str">
        <x:v>Worked</x:v>
      </x:c>
      <x:c r="K2055" t="str">
        <x:v>Employee 1137; home branch Thurrock; assigned role Operative Porter | Deployment branch: Thurrock | Actual role: Operative Skilled | Jobs: 400309 | Customers: BNP Paribas Limited | Actual hours: 17.0; source records: 1</x:v>
      </x:c>
      <x:c r="L2055" t="str">
        <x:v>Include</x:v>
      </x:c>
      <x:c r="M2055"/>
      <x:c r="N2055"/>
    </x:row>
    <x:row r="2056">
      <x:c r="A2056" t="str">
        <x:v>P Maidlow|2026-02-14</x:v>
      </x:c>
      <x:c r="B2056" s="888" t="n">
        <x:v>46067</x:v>
      </x:c>
      <x:c r="C2056" t="str">
        <x:v>P Maidlow</x:v>
      </x:c>
      <x:c r="D2056" t="str">
        <x:v>Permanent</x:v>
      </x:c>
      <x:c r="E2056" t="str">
        <x:v>Thurrock</x:v>
      </x:c>
      <x:c r="F2056" t="str">
        <x:v>Operative Porter</x:v>
      </x:c>
      <x:c r="G2056" t="str">
        <x:v>400371</x:v>
      </x:c>
      <x:c r="H2056" t="str">
        <x:v>The Financial Conduct Authority</x:v>
      </x:c>
      <x:c r="I2056" s="22" t="n">
        <x:v>6.5</x:v>
      </x:c>
      <x:c r="J2056" t="str">
        <x:v>Worked</x:v>
      </x:c>
      <x:c r="K2056" t="str">
        <x:v>Employee 1137; home branch Thurrock; assigned role Operative Porter | Deployment branch: Thurrock | Actual role: Operative Skilled | Jobs: 400371 | Customers: The Financial Conduct Authority | Actual hours: 6.5; source records: 1</x:v>
      </x:c>
      <x:c r="L2056" t="str">
        <x:v>Include</x:v>
      </x:c>
      <x:c r="M2056"/>
      <x:c r="N2056"/>
    </x:row>
    <x:row r="2057">
      <x:c r="A2057" t="str">
        <x:v>P Maidlow|2026-02-15</x:v>
      </x:c>
      <x:c r="B2057" s="888" t="n">
        <x:v>46068</x:v>
      </x:c>
      <x:c r="C2057" t="str">
        <x:v>P Maidlow</x:v>
      </x:c>
      <x:c r="D2057" t="str">
        <x:v>Permanent</x:v>
      </x:c>
      <x:c r="E2057" t="str">
        <x:v>Thurrock</x:v>
      </x:c>
      <x:c r="F2057" t="str">
        <x:v>Operative Porter</x:v>
      </x:c>
      <x:c r="G2057" t="str">
        <x:v>400309</x:v>
      </x:c>
      <x:c r="H2057" t="str">
        <x:v>BNP Paribas Limited</x:v>
      </x:c>
      <x:c r="I2057" s="22" t="n">
        <x:v>10.5</x:v>
      </x:c>
      <x:c r="J2057" t="str">
        <x:v>Worked</x:v>
      </x:c>
      <x:c r="K2057" t="str">
        <x:v>Employee 1137; home branch Thurrock; assigned role Operative Porter | Deployment branch: Thurrock | Actual role: Operative Porter | Jobs: 400309 | Customers: BNP Paribas Limited | Actual hours: 10.5; source records: 1</x:v>
      </x:c>
      <x:c r="L2057" t="str">
        <x:v>Include</x:v>
      </x:c>
      <x:c r="M2057"/>
      <x:c r="N2057"/>
    </x:row>
    <x:row r="2058">
      <x:c r="A2058" t="str">
        <x:v>P Maidlow|2026-02-16</x:v>
      </x:c>
      <x:c r="B2058" s="888" t="n">
        <x:v>46069</x:v>
      </x:c>
      <x:c r="C2058" t="str">
        <x:v>P Maidlow</x:v>
      </x:c>
      <x:c r="D2058" t="str">
        <x:v>Permanent</x:v>
      </x:c>
      <x:c r="E2058" t="str">
        <x:v>Thurrock</x:v>
      </x:c>
      <x:c r="F2058" t="str">
        <x:v>Operative Porter</x:v>
      </x:c>
      <x:c r="G2058" t="str">
        <x:v>400309</x:v>
      </x:c>
      <x:c r="H2058" t="str">
        <x:v>BNP Paribas Limited</x:v>
      </x:c>
      <x:c r="I2058" s="22" t="n">
        <x:v>10.5</x:v>
      </x:c>
      <x:c r="J2058" t="str">
        <x:v>Worked</x:v>
      </x:c>
      <x:c r="K2058" t="str">
        <x:v>Employee 1137; home branch Thurrock; assigned role Operative Porter | Deployment branch: Thurrock | Actual role: Operative Skilled | Jobs: 400309 | Customers: BNP Paribas Limited | Actual hours: 10.5; source records: 1</x:v>
      </x:c>
      <x:c r="L2058" t="str">
        <x:v>Include</x:v>
      </x:c>
      <x:c r="M2058"/>
      <x:c r="N2058"/>
    </x:row>
    <x:row r="2059">
      <x:c r="A2059" t="str">
        <x:v>P Maidlow|2026-02-17</x:v>
      </x:c>
      <x:c r="B2059" s="888" t="n">
        <x:v>46070</x:v>
      </x:c>
      <x:c r="C2059" t="str">
        <x:v>P Maidlow</x:v>
      </x:c>
      <x:c r="D2059" t="str">
        <x:v>Permanent</x:v>
      </x:c>
      <x:c r="E2059" t="str">
        <x:v>Thurrock</x:v>
      </x:c>
      <x:c r="F2059" t="str">
        <x:v>Operative Porter</x:v>
      </x:c>
      <x:c r="G2059" t="str">
        <x:v>400309</x:v>
      </x:c>
      <x:c r="H2059" t="str">
        <x:v>BNP Paribas Limited</x:v>
      </x:c>
      <x:c r="I2059" s="22" t="n">
        <x:v>11</x:v>
      </x:c>
      <x:c r="J2059" t="str">
        <x:v>Worked</x:v>
      </x:c>
      <x:c r="K2059" t="str">
        <x:v>Employee 1137; home branch Thurrock; assigned role Operative Porter | Deployment branch: Thurrock | Actual role: Operative Skilled | Jobs: 400309 | Customers: BNP Paribas Limited | Actual hours: 11.0; source records: 1</x:v>
      </x:c>
      <x:c r="L2059" t="str">
        <x:v>Include</x:v>
      </x:c>
      <x:c r="M2059"/>
      <x:c r="N2059"/>
    </x:row>
    <x:row r="2060">
      <x:c r="A2060" t="str">
        <x:v>P Maidlow|2026-02-18</x:v>
      </x:c>
      <x:c r="B2060" s="888" t="n">
        <x:v>46071</x:v>
      </x:c>
      <x:c r="C2060" t="str">
        <x:v>P Maidlow</x:v>
      </x:c>
      <x:c r="D2060" t="str">
        <x:v>Permanent</x:v>
      </x:c>
      <x:c r="E2060" t="str">
        <x:v>Thurrock</x:v>
      </x:c>
      <x:c r="F2060" t="str">
        <x:v>Operative Porter</x:v>
      </x:c>
      <x:c r="G2060" t="str">
        <x:v>400309</x:v>
      </x:c>
      <x:c r="H2060" t="str">
        <x:v>BNP Paribas Limited</x:v>
      </x:c>
      <x:c r="I2060" s="22" t="n">
        <x:v>11</x:v>
      </x:c>
      <x:c r="J2060" t="str">
        <x:v>Worked</x:v>
      </x:c>
      <x:c r="K2060" t="str">
        <x:v>Employee 1137; home branch Thurrock; assigned role Operative Porter | Deployment branch: Thurrock | Actual role: Operative Skilled | Jobs: 400309 | Customers: BNP Paribas Limited | Actual hours: 11.0; source records: 1</x:v>
      </x:c>
      <x:c r="L2060" t="str">
        <x:v>Include</x:v>
      </x:c>
      <x:c r="M2060"/>
      <x:c r="N2060"/>
    </x:row>
    <x:row r="2061">
      <x:c r="A2061" t="str">
        <x:v>P Maidlow|2026-02-19</x:v>
      </x:c>
      <x:c r="B2061" s="888" t="n">
        <x:v>46072</x:v>
      </x:c>
      <x:c r="C2061" t="str">
        <x:v>P Maidlow</x:v>
      </x:c>
      <x:c r="D2061" t="str">
        <x:v>Permanent</x:v>
      </x:c>
      <x:c r="E2061" t="str">
        <x:v>Thurrock</x:v>
      </x:c>
      <x:c r="F2061" t="str">
        <x:v>Operative Porter</x:v>
      </x:c>
      <x:c r="G2061" t="str">
        <x:v>400309</x:v>
      </x:c>
      <x:c r="H2061" t="str">
        <x:v>BNP Paribas Limited</x:v>
      </x:c>
      <x:c r="I2061" s="22" t="n">
        <x:v>11</x:v>
      </x:c>
      <x:c r="J2061" t="str">
        <x:v>Worked</x:v>
      </x:c>
      <x:c r="K2061" t="str">
        <x:v>Employee 1137; home branch Thurrock; assigned role Operative Porter | Deployment branch: Thurrock | Actual role: Operative Skilled | Jobs: 400309 | Customers: BNP Paribas Limited | Actual hours: 11.0; source records: 1</x:v>
      </x:c>
      <x:c r="L2061" t="str">
        <x:v>Include</x:v>
      </x:c>
      <x:c r="M2061"/>
      <x:c r="N2061"/>
    </x:row>
    <x:row r="2062">
      <x:c r="A2062" t="str">
        <x:v>P Maidlow|2026-02-20</x:v>
      </x:c>
      <x:c r="B2062" s="888" t="n">
        <x:v>46073</x:v>
      </x:c>
      <x:c r="C2062" t="str">
        <x:v>P Maidlow</x:v>
      </x:c>
      <x:c r="D2062" t="str">
        <x:v>Permanent</x:v>
      </x:c>
      <x:c r="E2062" t="str">
        <x:v>Thurrock</x:v>
      </x:c>
      <x:c r="F2062" t="str">
        <x:v>Operative Porter</x:v>
      </x:c>
      <x:c r="G2062" t="str">
        <x:v>400309</x:v>
      </x:c>
      <x:c r="H2062" t="str">
        <x:v>BNP Paribas Limited</x:v>
      </x:c>
      <x:c r="I2062" s="22" t="n">
        <x:v>17</x:v>
      </x:c>
      <x:c r="J2062" t="str">
        <x:v>Worked</x:v>
      </x:c>
      <x:c r="K2062" t="str">
        <x:v>Employee 1137; home branch Thurrock; assigned role Operative Porter | Deployment branch: Thurrock | Actual role: Operative Skilled | Jobs: 400309 | Customers: BNP Paribas Limited | Actual hours: 17.0; source records: 1</x:v>
      </x:c>
      <x:c r="L2062" t="str">
        <x:v>Include</x:v>
      </x:c>
      <x:c r="M2062"/>
      <x:c r="N2062"/>
    </x:row>
    <x:row r="2063">
      <x:c r="A2063" t="str">
        <x:v>P Maidlow|2026-02-21</x:v>
      </x:c>
      <x:c r="B2063" s="888" t="n">
        <x:v>46074</x:v>
      </x:c>
      <x:c r="C2063" t="str">
        <x:v>P Maidlow</x:v>
      </x:c>
      <x:c r="D2063" t="str">
        <x:v>Permanent</x:v>
      </x:c>
      <x:c r="E2063" t="str">
        <x:v>Thurrock</x:v>
      </x:c>
      <x:c r="F2063" t="str">
        <x:v>Operative Porter</x:v>
      </x:c>
      <x:c r="G2063" t="str">
        <x:v>396207A</x:v>
      </x:c>
      <x:c r="H2063" t="str">
        <x:v>Linklaters LLP</x:v>
      </x:c>
      <x:c r="I2063" s="22" t="n">
        <x:v>10.5</x:v>
      </x:c>
      <x:c r="J2063" t="str">
        <x:v>Worked</x:v>
      </x:c>
      <x:c r="K2063" t="str">
        <x:v>Employee 1137; home branch Thurrock; assigned role Operative Porter | Deployment branch: Thurrock | Actual role: Operative Porter | Jobs: 396207A | Customers: Linklaters LLP | Actual hours: 10.5; source records: 1</x:v>
      </x:c>
      <x:c r="L2063" t="str">
        <x:v>Include</x:v>
      </x:c>
      <x:c r="M2063"/>
      <x:c r="N2063"/>
    </x:row>
    <x:row r="2064">
      <x:c r="A2064" t="str">
        <x:v>P Maidlow|2026-02-22</x:v>
      </x:c>
      <x:c r="B2064" s="888" t="n">
        <x:v>46075</x:v>
      </x:c>
      <x:c r="C2064" t="str">
        <x:v>P Maidlow</x:v>
      </x:c>
      <x:c r="D2064" t="str">
        <x:v>Permanent</x:v>
      </x:c>
      <x:c r="E2064" t="str">
        <x:v>Thurrock</x:v>
      </x:c>
      <x:c r="F2064" t="str">
        <x:v>Operative Porter</x:v>
      </x:c>
      <x:c r="G2064" t="str">
        <x:v>400309</x:v>
      </x:c>
      <x:c r="H2064" t="str">
        <x:v>BNP Paribas Limited</x:v>
      </x:c>
      <x:c r="I2064" s="22" t="n">
        <x:v>8.5</x:v>
      </x:c>
      <x:c r="J2064" t="str">
        <x:v>Worked</x:v>
      </x:c>
      <x:c r="K2064" t="str">
        <x:v>Employee 1137; home branch Thurrock; assigned role Operative Porter | Deployment branch: Thurrock | Actual role: Operative Skilled | Jobs: 400309 | Customers: BNP Paribas Limited | Actual hours: 8.5; source records: 1</x:v>
      </x:c>
      <x:c r="L2064" t="str">
        <x:v>Include</x:v>
      </x:c>
      <x:c r="M2064"/>
      <x:c r="N2064"/>
    </x:row>
    <x:row r="2065">
      <x:c r="A2065" t="str">
        <x:v>P Maidlow|2026-02-23</x:v>
      </x:c>
      <x:c r="B2065" s="888" t="n">
        <x:v>46076</x:v>
      </x:c>
      <x:c r="C2065" t="str">
        <x:v>P Maidlow</x:v>
      </x:c>
      <x:c r="D2065" t="str">
        <x:v>Permanent</x:v>
      </x:c>
      <x:c r="E2065" t="str">
        <x:v>Thurrock</x:v>
      </x:c>
      <x:c r="F2065" t="str">
        <x:v>Operative Porter</x:v>
      </x:c>
      <x:c r="G2065" t="str">
        <x:v>400250</x:v>
      </x:c>
      <x:c r="H2065" t="str">
        <x:v>Apple Europe Limited</x:v>
      </x:c>
      <x:c r="I2065" s="22" t="n">
        <x:v>11.5</x:v>
      </x:c>
      <x:c r="J2065" t="str">
        <x:v>Worked</x:v>
      </x:c>
      <x:c r="K2065" t="str">
        <x:v>Employee 1137; home branch Thurrock; assigned role Operative Porter | Deployment branch: Thurrock | Actual role: Operative Skilled | Jobs: 400250 | Customers: Apple Europe Limited | Actual hours: 11.5; source records: 1</x:v>
      </x:c>
      <x:c r="L2065" t="str">
        <x:v>Include</x:v>
      </x:c>
      <x:c r="M2065"/>
      <x:c r="N2065"/>
    </x:row>
    <x:row r="2066">
      <x:c r="A2066" t="str">
        <x:v>P Maidlow|2026-02-24</x:v>
      </x:c>
      <x:c r="B2066" s="888" t="n">
        <x:v>46077</x:v>
      </x:c>
      <x:c r="C2066" t="str">
        <x:v>P Maidlow</x:v>
      </x:c>
      <x:c r="D2066" t="str">
        <x:v>Permanent</x:v>
      </x:c>
      <x:c r="E2066" t="str">
        <x:v>Thurrock</x:v>
      </x:c>
      <x:c r="F2066" t="str">
        <x:v>Operative Porter</x:v>
      </x:c>
      <x:c r="G2066" t="str">
        <x:v>400250</x:v>
      </x:c>
      <x:c r="H2066" t="str">
        <x:v>Apple Europe Limited</x:v>
      </x:c>
      <x:c r="I2066" s="22" t="n">
        <x:v>11.5</x:v>
      </x:c>
      <x:c r="J2066" t="str">
        <x:v>Worked</x:v>
      </x:c>
      <x:c r="K2066" t="str">
        <x:v>Employee 1137; home branch Thurrock; assigned role Operative Porter | Deployment branch: Thurrock | Actual role: Operative Skilled | Jobs: 400250 | Customers: Apple Europe Limited | Actual hours: 11.5; source records: 1</x:v>
      </x:c>
      <x:c r="L2066" t="str">
        <x:v>Include</x:v>
      </x:c>
      <x:c r="M2066"/>
      <x:c r="N2066"/>
    </x:row>
    <x:row r="2067">
      <x:c r="A2067" t="str">
        <x:v>P Maidlow|2026-02-25</x:v>
      </x:c>
      <x:c r="B2067" s="888" t="n">
        <x:v>46078</x:v>
      </x:c>
      <x:c r="C2067" t="str">
        <x:v>P Maidlow</x:v>
      </x:c>
      <x:c r="D2067" t="str">
        <x:v>Permanent</x:v>
      </x:c>
      <x:c r="E2067" t="str">
        <x:v>Thurrock</x:v>
      </x:c>
      <x:c r="F2067" t="str">
        <x:v>Operative Porter</x:v>
      </x:c>
      <x:c r="G2067" t="str">
        <x:v>397246</x:v>
      </x:c>
      <x:c r="H2067" t="str">
        <x:v>Ministry of Defence</x:v>
      </x:c>
      <x:c r="I2067" s="22" t="n">
        <x:v>8.5</x:v>
      </x:c>
      <x:c r="J2067" t="str">
        <x:v>Worked</x:v>
      </x:c>
      <x:c r="K2067" t="str">
        <x:v>Employee 1137; home branch Thurrock; assigned role Operative Porter | Deployment branch: Thurrock | Actual role: Operative Porter | Jobs: 397246 | Customers: Ministry of Defence | Actual hours: 8.5; source records: 1</x:v>
      </x:c>
      <x:c r="L2067" t="str">
        <x:v>Include</x:v>
      </x:c>
      <x:c r="M2067"/>
      <x:c r="N2067"/>
    </x:row>
    <x:row r="2068">
      <x:c r="A2068" t="str">
        <x:v>P Maidlow|2026-02-26</x:v>
      </x:c>
      <x:c r="B2068" s="888" t="n">
        <x:v>46079</x:v>
      </x:c>
      <x:c r="C2068" t="str">
        <x:v>P Maidlow</x:v>
      </x:c>
      <x:c r="D2068" t="str">
        <x:v>Permanent</x:v>
      </x:c>
      <x:c r="E2068" t="str">
        <x:v>Thurrock</x:v>
      </x:c>
      <x:c r="F2068" t="str">
        <x:v>Operative Porter</x:v>
      </x:c>
      <x:c r="G2068" t="str">
        <x:v>396207A</x:v>
      </x:c>
      <x:c r="H2068" t="str">
        <x:v>Linklaters LLP</x:v>
      </x:c>
      <x:c r="I2068" s="22" t="n">
        <x:v>9.5</x:v>
      </x:c>
      <x:c r="J2068" t="str">
        <x:v>Worked</x:v>
      </x:c>
      <x:c r="K2068" t="str">
        <x:v>Employee 1137; home branch Thurrock; assigned role Operative Porter | Deployment branch: Thurrock | Actual role: Operative Porter | Jobs: 396207A | Customers: Linklaters LLP | Actual hours: 9.5; source records: 1</x:v>
      </x:c>
      <x:c r="L2068" t="str">
        <x:v>Include</x:v>
      </x:c>
      <x:c r="M2068"/>
      <x:c r="N2068"/>
    </x:row>
    <x:row r="2069">
      <x:c r="A2069" t="str">
        <x:v>P Maidlow|2026-02-27</x:v>
      </x:c>
      <x:c r="B2069" s="888" t="n">
        <x:v>46080</x:v>
      </x:c>
      <x:c r="C2069" t="str">
        <x:v>P Maidlow</x:v>
      </x:c>
      <x:c r="D2069" t="str">
        <x:v>Permanent</x:v>
      </x:c>
      <x:c r="E2069" t="str">
        <x:v>Thurrock</x:v>
      </x:c>
      <x:c r="F2069" t="str">
        <x:v>Operative Porter</x:v>
      </x:c>
      <x:c r="G2069" t="str">
        <x:v>398262</x:v>
      </x:c>
      <x:c r="H2069" t="str">
        <x:v>Ministry of Defence</x:v>
      </x:c>
      <x:c r="I2069" s="22" t="n">
        <x:v>6</x:v>
      </x:c>
      <x:c r="J2069" t="str">
        <x:v>Worked</x:v>
      </x:c>
      <x:c r="K2069" t="str">
        <x:v>Employee 1137; home branch Thurrock; assigned role Operative Porter | Deployment branch: Thurrock | Actual role: Operative Skilled | Jobs: 398262 | Customers: Ministry of Defence | Actual hours: 6.0; source records: 1</x:v>
      </x:c>
      <x:c r="L2069" t="str">
        <x:v>Include</x:v>
      </x:c>
      <x:c r="M2069"/>
      <x:c r="N2069"/>
    </x:row>
    <x:row r="2070">
      <x:c r="A2070" t="str">
        <x:v>P McDavid|2026-02-02</x:v>
      </x:c>
      <x:c r="B2070" s="888" t="n">
        <x:v>46055</x:v>
      </x:c>
      <x:c r="C2070" t="str">
        <x:v>P McDavid</x:v>
      </x:c>
      <x:c r="D2070" t="str">
        <x:v>Permanent</x:v>
      </x:c>
      <x:c r="E2070" t="str">
        <x:v>Thurrock</x:v>
      </x:c>
      <x:c r="F2070" t="str">
        <x:v>Operative Porter</x:v>
      </x:c>
      <x:c r="G2070" t="str">
        <x:v>399508</x:v>
      </x:c>
      <x:c r="H2070" t="str">
        <x:v>Bravado</x:v>
      </x:c>
      <x:c r="I2070" s="22" t="n">
        <x:v>14</x:v>
      </x:c>
      <x:c r="J2070" t="str">
        <x:v>Worked</x:v>
      </x:c>
      <x:c r="K2070" t="str">
        <x:v>Employee 103428; home branch Thurrock; assigned role Operative Porter | Deployment branch: Thurrock | Actual role: Operative Porter | Jobs: 399508 | Customers: Bravado | Actual hours: 14.0; source records: 1</x:v>
      </x:c>
      <x:c r="L2070" t="str">
        <x:v>Include</x:v>
      </x:c>
      <x:c r="M2070"/>
      <x:c r="N2070"/>
    </x:row>
    <x:row r="2071">
      <x:c r="A2071" t="str">
        <x:v>P McDavid|2026-02-04</x:v>
      </x:c>
      <x:c r="B2071" s="888" t="n">
        <x:v>46057</x:v>
      </x:c>
      <x:c r="C2071" t="str">
        <x:v>P McDavid</x:v>
      </x:c>
      <x:c r="D2071" t="str">
        <x:v>Permanent</x:v>
      </x:c>
      <x:c r="E2071" t="str">
        <x:v>Thurrock</x:v>
      </x:c>
      <x:c r="F2071" t="str">
        <x:v>Operative Porter</x:v>
      </x:c>
      <x:c r="G2071" t="str">
        <x:v>399526</x:v>
      </x:c>
      <x:c r="H2071" t="str">
        <x:v>Knotel UK Ltd</x:v>
      </x:c>
      <x:c r="I2071" s="22" t="n">
        <x:v>8</x:v>
      </x:c>
      <x:c r="J2071" t="str">
        <x:v>Worked</x:v>
      </x:c>
      <x:c r="K2071" t="str">
        <x:v>Employee 103428; home branch Thurrock; assigned role Operative Porter | Deployment branch: Thurrock | Actual role: Operative Skilled | Jobs: 399526 | Customers: Knotel UK Ltd | Actual hours: 8.0; source records: 1</x:v>
      </x:c>
      <x:c r="L2071" t="str">
        <x:v>Include</x:v>
      </x:c>
      <x:c r="M2071"/>
      <x:c r="N2071"/>
    </x:row>
    <x:row r="2072">
      <x:c r="A2072" t="str">
        <x:v>P McDavid|2026-02-06</x:v>
      </x:c>
      <x:c r="B2072" s="888" t="n">
        <x:v>46059</x:v>
      </x:c>
      <x:c r="C2072" t="str">
        <x:v>P McDavid</x:v>
      </x:c>
      <x:c r="D2072" t="str">
        <x:v>Permanent</x:v>
      </x:c>
      <x:c r="E2072" t="str">
        <x:v>Thurrock</x:v>
      </x:c>
      <x:c r="F2072" t="str">
        <x:v>Operative Porter</x:v>
      </x:c>
      <x:c r="G2072" t="str">
        <x:v>396658</x:v>
      </x:c>
      <x:c r="H2072" t="str">
        <x:v>Rahman/Ms Shehnaz</x:v>
      </x:c>
      <x:c r="I2072" s="22" t="n">
        <x:v>8.5</x:v>
      </x:c>
      <x:c r="J2072" t="str">
        <x:v>Worked</x:v>
      </x:c>
      <x:c r="K2072" t="str">
        <x:v>Employee 103428; home branch Thurrock; assigned role Operative Porter | Deployment branch: Thurrock | Actual role: Operative Skilled | Jobs: 396658 | Customers: Rahman/Ms Shehnaz | Actual hours: 8.5; source records: 1</x:v>
      </x:c>
      <x:c r="L2072" t="str">
        <x:v>Include</x:v>
      </x:c>
      <x:c r="M2072"/>
      <x:c r="N2072"/>
    </x:row>
    <x:row r="2073">
      <x:c r="A2073" t="str">
        <x:v>P McDavid|2026-02-09</x:v>
      </x:c>
      <x:c r="B2073" s="888" t="n">
        <x:v>46062</x:v>
      </x:c>
      <x:c r="C2073" t="str">
        <x:v>P McDavid</x:v>
      </x:c>
      <x:c r="D2073" t="str">
        <x:v>Permanent</x:v>
      </x:c>
      <x:c r="E2073" t="str">
        <x:v>Thurrock</x:v>
      </x:c>
      <x:c r="F2073" t="str">
        <x:v>Operative Porter</x:v>
      </x:c>
      <x:c r="G2073" t="str">
        <x:v>396668</x:v>
      </x:c>
      <x:c r="H2073" t="str">
        <x:v>Stavro/Chari</x:v>
      </x:c>
      <x:c r="I2073" s="22" t="n">
        <x:v>9</x:v>
      </x:c>
      <x:c r="J2073" t="str">
        <x:v>Worked</x:v>
      </x:c>
      <x:c r="K2073" t="str">
        <x:v>Employee 103428; home branch Thurrock; assigned role Operative Porter | Deployment branch: Thurrock | Actual role: Operative Skilled | Jobs: 396668 | Customers: Stavro/Chari | Actual hours: 9.0; source records: 1</x:v>
      </x:c>
      <x:c r="L2073" t="str">
        <x:v>Include</x:v>
      </x:c>
      <x:c r="M2073"/>
      <x:c r="N2073"/>
    </x:row>
    <x:row r="2074">
      <x:c r="A2074" t="str">
        <x:v>P McDavid|2026-02-10</x:v>
      </x:c>
      <x:c r="B2074" s="888" t="n">
        <x:v>46063</x:v>
      </x:c>
      <x:c r="C2074" t="str">
        <x:v>P McDavid</x:v>
      </x:c>
      <x:c r="D2074" t="str">
        <x:v>Permanent</x:v>
      </x:c>
      <x:c r="E2074" t="str">
        <x:v>Thurrock</x:v>
      </x:c>
      <x:c r="F2074" t="str">
        <x:v>Operative Porter</x:v>
      </x:c>
      <x:c r="G2074" t="str">
        <x:v>396668</x:v>
      </x:c>
      <x:c r="H2074" t="str">
        <x:v>Stavro/Chari</x:v>
      </x:c>
      <x:c r="I2074" s="22" t="n">
        <x:v>9.5</x:v>
      </x:c>
      <x:c r="J2074" t="str">
        <x:v>Worked</x:v>
      </x:c>
      <x:c r="K2074" t="str">
        <x:v>Employee 103428; home branch Thurrock; assigned role Operative Porter | Deployment branch: Thurrock | Actual role: Operative Skilled | Jobs: 396668 | Customers: Stavro/Chari | Actual hours: 9.5; source records: 1</x:v>
      </x:c>
      <x:c r="L2074" t="str">
        <x:v>Include</x:v>
      </x:c>
      <x:c r="M2074"/>
      <x:c r="N2074"/>
    </x:row>
    <x:row r="2075">
      <x:c r="A2075" t="str">
        <x:v>P McDavid|2026-02-11</x:v>
      </x:c>
      <x:c r="B2075" s="888" t="n">
        <x:v>46064</x:v>
      </x:c>
      <x:c r="C2075" t="str">
        <x:v>P McDavid</x:v>
      </x:c>
      <x:c r="D2075" t="str">
        <x:v>Permanent</x:v>
      </x:c>
      <x:c r="E2075" t="str">
        <x:v>Thurrock</x:v>
      </x:c>
      <x:c r="F2075" t="str">
        <x:v>Operative Porter</x:v>
      </x:c>
      <x:c r="G2075" t="str">
        <x:v>396830</x:v>
      </x:c>
      <x:c r="H2075" t="str">
        <x:v>Wysocki/Mr Janusz</x:v>
      </x:c>
      <x:c r="I2075" s="22" t="n">
        <x:v>8.5</x:v>
      </x:c>
      <x:c r="J2075" t="str">
        <x:v>Worked</x:v>
      </x:c>
      <x:c r="K2075" t="str">
        <x:v>Employee 103428; home branch Thurrock; assigned role Operative Porter | Deployment branch: Thurrock | Actual role: Operative Porter | Jobs: 396830 | Customers: Wysocki/Mr Janusz | Actual hours: 8.5; source records: 1</x:v>
      </x:c>
      <x:c r="L2075" t="str">
        <x:v>Include</x:v>
      </x:c>
      <x:c r="M2075"/>
      <x:c r="N2075"/>
    </x:row>
    <x:row r="2076">
      <x:c r="A2076" t="str">
        <x:v>P McDavid|2026-02-16</x:v>
      </x:c>
      <x:c r="B2076" s="888" t="n">
        <x:v>46069</x:v>
      </x:c>
      <x:c r="C2076" t="str">
        <x:v>P McDavid</x:v>
      </x:c>
      <x:c r="D2076" t="str">
        <x:v>Permanent</x:v>
      </x:c>
      <x:c r="E2076" t="str">
        <x:v>Thurrock</x:v>
      </x:c>
      <x:c r="F2076" t="str">
        <x:v>Operative Porter</x:v>
      </x:c>
      <x:c r="G2076" t="str">
        <x:v>396676</x:v>
      </x:c>
      <x:c r="H2076" t="str">
        <x:v>Sobers/Mr Elvis</x:v>
      </x:c>
      <x:c r="I2076" s="22" t="n">
        <x:v>8</x:v>
      </x:c>
      <x:c r="J2076" t="str">
        <x:v>Worked</x:v>
      </x:c>
      <x:c r="K2076" t="str">
        <x:v>Employee 103428; home branch Thurrock; assigned role Operative Porter | Deployment branch: Thurrock | Actual role: Operative Skilled | Jobs: 396676 | Customers: Sobers/Mr Elvis | Actual hours: 8.0; source records: 1</x:v>
      </x:c>
      <x:c r="L2076" t="str">
        <x:v>Include</x:v>
      </x:c>
      <x:c r="M2076"/>
      <x:c r="N2076"/>
    </x:row>
    <x:row r="2077">
      <x:c r="A2077" t="str">
        <x:v>P McDavid|2026-02-17</x:v>
      </x:c>
      <x:c r="B2077" s="888" t="n">
        <x:v>46070</x:v>
      </x:c>
      <x:c r="C2077" t="str">
        <x:v>P McDavid</x:v>
      </x:c>
      <x:c r="D2077" t="str">
        <x:v>Permanent</x:v>
      </x:c>
      <x:c r="E2077" t="str">
        <x:v>Thurrock</x:v>
      </x:c>
      <x:c r="F2077" t="str">
        <x:v>Operative Porter</x:v>
      </x:c>
      <x:c r="G2077" t="str">
        <x:v>400369</x:v>
      </x:c>
      <x:c r="H2077" t="str">
        <x:v>Mekonnen/Ms Genet</x:v>
      </x:c>
      <x:c r="I2077" s="22" t="n">
        <x:v>7.5</x:v>
      </x:c>
      <x:c r="J2077" t="str">
        <x:v>Worked</x:v>
      </x:c>
      <x:c r="K2077" t="str">
        <x:v>Employee 103428; home branch Thurrock; assigned role Operative Porter | Deployment branch: Thurrock | Actual role: Operative Skilled | Jobs: 400369 | Customers: Mekonnen/Ms Genet | Actual hours: 7.5; source records: 1</x:v>
      </x:c>
      <x:c r="L2077" t="str">
        <x:v>Include</x:v>
      </x:c>
      <x:c r="M2077"/>
      <x:c r="N2077"/>
    </x:row>
    <x:row r="2078">
      <x:c r="A2078" t="str">
        <x:v>P McDavid|2026-02-18</x:v>
      </x:c>
      <x:c r="B2078" s="888" t="n">
        <x:v>46071</x:v>
      </x:c>
      <x:c r="C2078" t="str">
        <x:v>P McDavid</x:v>
      </x:c>
      <x:c r="D2078" t="str">
        <x:v>Permanent</x:v>
      </x:c>
      <x:c r="E2078" t="str">
        <x:v>Thurrock</x:v>
      </x:c>
      <x:c r="F2078" t="str">
        <x:v>Operative Porter</x:v>
      </x:c>
      <x:c r="G2078" t="str">
        <x:v>396922</x:v>
      </x:c>
      <x:c r="H2078" t="str">
        <x:v>Barber/Mr Peter</x:v>
      </x:c>
      <x:c r="I2078" s="22" t="n">
        <x:v>7</x:v>
      </x:c>
      <x:c r="J2078" t="str">
        <x:v>Worked</x:v>
      </x:c>
      <x:c r="K2078" t="str">
        <x:v>Employee 103428; home branch Thurrock; assigned role Operative Porter | Deployment branch: Thurrock | Actual role: Operative Skilled | Jobs: 396922 | Customers: Barber/Mr Peter | Actual hours: 7.0; source records: 1</x:v>
      </x:c>
      <x:c r="L2078" t="str">
        <x:v>Include</x:v>
      </x:c>
      <x:c r="M2078"/>
      <x:c r="N2078"/>
    </x:row>
    <x:row r="2079">
      <x:c r="A2079" t="str">
        <x:v>P McDavid|2026-02-23</x:v>
      </x:c>
      <x:c r="B2079" s="888" t="n">
        <x:v>46076</x:v>
      </x:c>
      <x:c r="C2079" t="str">
        <x:v>P McDavid</x:v>
      </x:c>
      <x:c r="D2079" t="str">
        <x:v>Permanent</x:v>
      </x:c>
      <x:c r="E2079" t="str">
        <x:v>Thurrock</x:v>
      </x:c>
      <x:c r="F2079" t="str">
        <x:v>Operative Porter</x:v>
      </x:c>
      <x:c r="G2079"/>
      <x:c r="H2079"/>
      <x:c r="I2079" s="22" t="n">
        <x:v>0</x:v>
      </x:c>
      <x:c r="J2079" t="str">
        <x:v>Annual leave</x:v>
      </x:c>
      <x:c r="K2079" t="str">
        <x:v>Employee 103428; home branch Thurrock; assigned role Operative Porter | Leave: Annual Leave (Hours) | Leave calendar basis: Variable-pattern period</x:v>
      </x:c>
      <x:c r="L2079" t="str">
        <x:v>Include</x:v>
      </x:c>
      <x:c r="M2079"/>
      <x:c r="N2079"/>
    </x:row>
    <x:row r="2080">
      <x:c r="A2080" t="str">
        <x:v>P McDavid|2026-02-24</x:v>
      </x:c>
      <x:c r="B2080" s="888" t="n">
        <x:v>46077</x:v>
      </x:c>
      <x:c r="C2080" t="str">
        <x:v>P McDavid</x:v>
      </x:c>
      <x:c r="D2080" t="str">
        <x:v>Permanent</x:v>
      </x:c>
      <x:c r="E2080" t="str">
        <x:v>Thurrock</x:v>
      </x:c>
      <x:c r="F2080" t="str">
        <x:v>Operative Porter</x:v>
      </x:c>
      <x:c r="G2080"/>
      <x:c r="H2080"/>
      <x:c r="I2080" s="22" t="n">
        <x:v>0</x:v>
      </x:c>
      <x:c r="J2080" t="str">
        <x:v>Annual leave</x:v>
      </x:c>
      <x:c r="K2080" t="str">
        <x:v>Employee 103428; home branch Thurrock; assigned role Operative Porter | Leave: Annual Leave (Hours) | Leave calendar basis: Variable-pattern period</x:v>
      </x:c>
      <x:c r="L2080" t="str">
        <x:v>Include</x:v>
      </x:c>
      <x:c r="M2080"/>
      <x:c r="N2080"/>
    </x:row>
    <x:row r="2081">
      <x:c r="A2081" t="str">
        <x:v>P McDavid|2026-02-25</x:v>
      </x:c>
      <x:c r="B2081" s="888" t="n">
        <x:v>46078</x:v>
      </x:c>
      <x:c r="C2081" t="str">
        <x:v>P McDavid</x:v>
      </x:c>
      <x:c r="D2081" t="str">
        <x:v>Permanent</x:v>
      </x:c>
      <x:c r="E2081" t="str">
        <x:v>Thurrock</x:v>
      </x:c>
      <x:c r="F2081" t="str">
        <x:v>Operative Porter</x:v>
      </x:c>
      <x:c r="G2081"/>
      <x:c r="H2081"/>
      <x:c r="I2081" s="22" t="n">
        <x:v>0</x:v>
      </x:c>
      <x:c r="J2081" t="str">
        <x:v>Annual leave</x:v>
      </x:c>
      <x:c r="K2081" t="str">
        <x:v>Employee 103428; home branch Thurrock; assigned role Operative Porter | Leave: Annual Leave (Hours) | Leave calendar basis: Variable-pattern period</x:v>
      </x:c>
      <x:c r="L2081" t="str">
        <x:v>Include</x:v>
      </x:c>
      <x:c r="M2081"/>
      <x:c r="N2081"/>
    </x:row>
    <x:row r="2082">
      <x:c r="A2082" t="str">
        <x:v>P McFarland (B)|2026-02-01</x:v>
      </x:c>
      <x:c r="B2082" s="888" t="n">
        <x:v>46054</x:v>
      </x:c>
      <x:c r="C2082" t="str">
        <x:v>P McFarland (B)</x:v>
      </x:c>
      <x:c r="D2082" t="str">
        <x:v>Permanent</x:v>
      </x:c>
      <x:c r="E2082" t="str">
        <x:v>Thurrock</x:v>
      </x:c>
      <x:c r="F2082" t="str">
        <x:v>Operative Porter</x:v>
      </x:c>
      <x:c r="G2082" t="str">
        <x:v>399938</x:v>
      </x:c>
      <x:c r="H2082" t="str">
        <x:v>Bank Of America</x:v>
      </x:c>
      <x:c r="I2082" s="22" t="n">
        <x:v>8.5</x:v>
      </x:c>
      <x:c r="J2082" t="str">
        <x:v>Worked</x:v>
      </x:c>
      <x:c r="K2082" t="str">
        <x:v>Employee 104302; home branch Thurrock; assigned role Operative Porter | Deployment branch: Thurrock | Actual role: Operative Porter | Jobs: 399938 | Customers: Bank Of America | Actual hours: 8.5; source records: 1</x:v>
      </x:c>
      <x:c r="L2082" t="str">
        <x:v>Include</x:v>
      </x:c>
      <x:c r="M2082"/>
      <x:c r="N2082"/>
    </x:row>
    <x:row r="2083">
      <x:c r="A2083" t="str">
        <x:v>P McFarland (B)|2026-02-03</x:v>
      </x:c>
      <x:c r="B2083" s="888" t="n">
        <x:v>46056</x:v>
      </x:c>
      <x:c r="C2083" t="str">
        <x:v>P McFarland (B)</x:v>
      </x:c>
      <x:c r="D2083" t="str">
        <x:v>Permanent</x:v>
      </x:c>
      <x:c r="E2083" t="str">
        <x:v>Thurrock</x:v>
      </x:c>
      <x:c r="F2083" t="str">
        <x:v>Operative Porter</x:v>
      </x:c>
      <x:c r="G2083" t="str">
        <x:v>399796, 396798</x:v>
      </x:c>
      <x:c r="H2083" t="str">
        <x:v>Jivraj/Ms Naseem; Kelsey Mann</x:v>
      </x:c>
      <x:c r="I2083" s="22" t="n">
        <x:v>23.5</x:v>
      </x:c>
      <x:c r="J2083" t="str">
        <x:v>Worked — 2 records</x:v>
      </x:c>
      <x:c r="K2083" t="str">
        <x:v>Employee 104302; home branch Thurrock; assigned role Operative Porter | Deployment branch: Thurrock | Actual role: Operative Porter, Operative Skilled | Jobs: 399796, 396798 | Customers: Jivraj/Ms Naseem; Kelsey Mann | Actual hours: 23.5; source records: 2</x:v>
      </x:c>
      <x:c r="L2083" t="str">
        <x:v>Include</x:v>
      </x:c>
      <x:c r="M2083"/>
      <x:c r="N2083"/>
    </x:row>
    <x:row r="2084">
      <x:c r="A2084" t="str">
        <x:v>P McFarland (B)|2026-02-04</x:v>
      </x:c>
      <x:c r="B2084" s="888" t="n">
        <x:v>46057</x:v>
      </x:c>
      <x:c r="C2084" t="str">
        <x:v>P McFarland (B)</x:v>
      </x:c>
      <x:c r="D2084" t="str">
        <x:v>Permanent</x:v>
      </x:c>
      <x:c r="E2084" t="str">
        <x:v>Thurrock</x:v>
      </x:c>
      <x:c r="F2084" t="str">
        <x:v>Operative Porter</x:v>
      </x:c>
      <x:c r="G2084" t="str">
        <x:v>400089</x:v>
      </x:c>
      <x:c r="H2084" t="str">
        <x:v>Caswell/Mr Harry</x:v>
      </x:c>
      <x:c r="I2084" s="22" t="n">
        <x:v>10</x:v>
      </x:c>
      <x:c r="J2084" t="str">
        <x:v>Worked</x:v>
      </x:c>
      <x:c r="K2084" t="str">
        <x:v>Employee 104302; home branch Thurrock; assigned role Operative Porter | Deployment branch: Thurrock | Actual role: Operative Porter | Jobs: 400089 | Customers: Caswell/Mr Harry | Actual hours: 10.0; source records: 1</x:v>
      </x:c>
      <x:c r="L2084" t="str">
        <x:v>Include</x:v>
      </x:c>
      <x:c r="M2084"/>
      <x:c r="N2084"/>
    </x:row>
    <x:row r="2085">
      <x:c r="A2085" t="str">
        <x:v>P McFarland (B)|2026-02-05</x:v>
      </x:c>
      <x:c r="B2085" s="888" t="n">
        <x:v>46058</x:v>
      </x:c>
      <x:c r="C2085" t="str">
        <x:v>P McFarland (B)</x:v>
      </x:c>
      <x:c r="D2085" t="str">
        <x:v>Permanent</x:v>
      </x:c>
      <x:c r="E2085" t="str">
        <x:v>Thurrock</x:v>
      </x:c>
      <x:c r="F2085" t="str">
        <x:v>Operative Porter</x:v>
      </x:c>
      <x:c r="G2085" t="str">
        <x:v>400021</x:v>
      </x:c>
      <x:c r="H2085" t="str">
        <x:v>BNP Paribas Limited</x:v>
      </x:c>
      <x:c r="I2085" s="22" t="n">
        <x:v>6</x:v>
      </x:c>
      <x:c r="J2085" t="str">
        <x:v>Worked</x:v>
      </x:c>
      <x:c r="K2085" t="str">
        <x:v>Employee 104302; home branch Thurrock; assigned role Operative Porter | Deployment branch: Thurrock | Actual role: Operative Skilled | Jobs: 400021 | Customers: BNP Paribas Limited | Actual hours: 6.0; source records: 1</x:v>
      </x:c>
      <x:c r="L2085" t="str">
        <x:v>Include</x:v>
      </x:c>
      <x:c r="M2085"/>
      <x:c r="N2085"/>
    </x:row>
    <x:row r="2086">
      <x:c r="A2086" t="str">
        <x:v>P McFarland (B)|2026-02-06</x:v>
      </x:c>
      <x:c r="B2086" s="888" t="n">
        <x:v>46059</x:v>
      </x:c>
      <x:c r="C2086" t="str">
        <x:v>P McFarland (B)</x:v>
      </x:c>
      <x:c r="D2086" t="str">
        <x:v>Permanent</x:v>
      </x:c>
      <x:c r="E2086" t="str">
        <x:v>Thurrock</x:v>
      </x:c>
      <x:c r="F2086" t="str">
        <x:v>Operative Porter</x:v>
      </x:c>
      <x:c r="G2086" t="str">
        <x:v>400134, 396658</x:v>
      </x:c>
      <x:c r="H2086" t="str">
        <x:v>Bank Of America; Rahman/Ms Shehnaz</x:v>
      </x:c>
      <x:c r="I2086" s="22" t="n">
        <x:v>15</x:v>
      </x:c>
      <x:c r="J2086" t="str">
        <x:v>Worked — 2 records</x:v>
      </x:c>
      <x:c r="K2086" t="str">
        <x:v>Employee 104302; home branch Thurrock; assigned role Operative Porter | Deployment branch: Thurrock | Actual role: Operative Porter, Operative Skilled | Jobs: 400134, 396658 | Customers: Bank Of America; Rahman/Ms Shehnaz | Actual hours: 15.0; source records: 2</x:v>
      </x:c>
      <x:c r="L2086" t="str">
        <x:v>Include</x:v>
      </x:c>
      <x:c r="M2086"/>
      <x:c r="N2086"/>
    </x:row>
    <x:row r="2087">
      <x:c r="A2087" t="str">
        <x:v>P McFarland (B)|2026-02-08</x:v>
      </x:c>
      <x:c r="B2087" s="888" t="n">
        <x:v>46061</x:v>
      </x:c>
      <x:c r="C2087" t="str">
        <x:v>P McFarland (B)</x:v>
      </x:c>
      <x:c r="D2087" t="str">
        <x:v>Permanent</x:v>
      </x:c>
      <x:c r="E2087" t="str">
        <x:v>Thurrock</x:v>
      </x:c>
      <x:c r="F2087" t="str">
        <x:v>Operative Porter</x:v>
      </x:c>
      <x:c r="G2087" t="str">
        <x:v>400134</x:v>
      </x:c>
      <x:c r="H2087" t="str">
        <x:v>Bank Of America</x:v>
      </x:c>
      <x:c r="I2087" s="22" t="n">
        <x:v>8.5</x:v>
      </x:c>
      <x:c r="J2087" t="str">
        <x:v>Worked</x:v>
      </x:c>
      <x:c r="K2087" t="str">
        <x:v>Employee 104302; home branch Thurrock; assigned role Operative Porter | Deployment branch: Thurrock | Actual role: Operative Porter | Jobs: 400134 | Customers: Bank Of America | Actual hours: 8.5; source records: 1</x:v>
      </x:c>
      <x:c r="L2087" t="str">
        <x:v>Include</x:v>
      </x:c>
      <x:c r="M2087"/>
      <x:c r="N2087"/>
    </x:row>
    <x:row r="2088">
      <x:c r="A2088" t="str">
        <x:v>P McFarland (B)|2026-02-09</x:v>
      </x:c>
      <x:c r="B2088" s="888" t="n">
        <x:v>46062</x:v>
      </x:c>
      <x:c r="C2088" t="str">
        <x:v>P McFarland (B)</x:v>
      </x:c>
      <x:c r="D2088" t="str">
        <x:v>Permanent</x:v>
      </x:c>
      <x:c r="E2088" t="str">
        <x:v>Thurrock</x:v>
      </x:c>
      <x:c r="F2088" t="str">
        <x:v>Operative Porter</x:v>
      </x:c>
      <x:c r="G2088" t="str">
        <x:v>400112, 396671</x:v>
      </x:c>
      <x:c r="H2088" t="str">
        <x:v>Bank of New York Mellon; Gowan/Mr Patrick</x:v>
      </x:c>
      <x:c r="I2088" s="22" t="n">
        <x:v>8</x:v>
      </x:c>
      <x:c r="J2088" t="str">
        <x:v>Worked — 2 records</x:v>
      </x:c>
      <x:c r="K2088" t="str">
        <x:v>Employee 104302; home branch Thurrock; assigned role Operative Porter | Deployment branch: Thurrock | Actual role: Operative Skilled | Jobs: 400112, 396671 | Customers: Bank of New York Mellon; Gowan/Mr Patrick | Actual hours: 8.0; source records: 2</x:v>
      </x:c>
      <x:c r="L2088" t="str">
        <x:v>Include</x:v>
      </x:c>
      <x:c r="M2088"/>
      <x:c r="N2088"/>
    </x:row>
    <x:row r="2089">
      <x:c r="A2089" t="str">
        <x:v>P McFarland (B)|2026-02-12</x:v>
      </x:c>
      <x:c r="B2089" s="888" t="n">
        <x:v>46065</x:v>
      </x:c>
      <x:c r="C2089" t="str">
        <x:v>P McFarland (B)</x:v>
      </x:c>
      <x:c r="D2089" t="str">
        <x:v>Permanent</x:v>
      </x:c>
      <x:c r="E2089" t="str">
        <x:v>Thurrock</x:v>
      </x:c>
      <x:c r="F2089" t="str">
        <x:v>Operative Porter</x:v>
      </x:c>
      <x:c r="G2089" t="str">
        <x:v>396803</x:v>
      </x:c>
      <x:c r="H2089" t="str">
        <x:v>Ismael/Mr Hussein</x:v>
      </x:c>
      <x:c r="I2089" s="22" t="n">
        <x:v>7</x:v>
      </x:c>
      <x:c r="J2089" t="str">
        <x:v>Worked</x:v>
      </x:c>
      <x:c r="K2089" t="str">
        <x:v>Employee 104302; home branch Thurrock; assigned role Operative Porter | Deployment branch: Thurrock | Actual role: Operative Skilled | Jobs: 396803 | Customers: Ismael/Mr Hussein | Actual hours: 7.0; source records: 1</x:v>
      </x:c>
      <x:c r="L2089" t="str">
        <x:v>Include</x:v>
      </x:c>
      <x:c r="M2089"/>
      <x:c r="N2089"/>
    </x:row>
    <x:row r="2090">
      <x:c r="A2090" t="str">
        <x:v>P McFarland (B)|2026-02-13</x:v>
      </x:c>
      <x:c r="B2090" s="888" t="n">
        <x:v>46066</x:v>
      </x:c>
      <x:c r="C2090" t="str">
        <x:v>P McFarland (B)</x:v>
      </x:c>
      <x:c r="D2090" t="str">
        <x:v>Permanent</x:v>
      </x:c>
      <x:c r="E2090" t="str">
        <x:v>Thurrock</x:v>
      </x:c>
      <x:c r="F2090" t="str">
        <x:v>Operative Porter</x:v>
      </x:c>
      <x:c r="G2090" t="str">
        <x:v>400007</x:v>
      </x:c>
      <x:c r="H2090" t="str">
        <x:v>Eyob/Ms Freedom</x:v>
      </x:c>
      <x:c r="I2090" s="22" t="n">
        <x:v>7.5</x:v>
      </x:c>
      <x:c r="J2090" t="str">
        <x:v>Worked</x:v>
      </x:c>
      <x:c r="K2090" t="str">
        <x:v>Employee 104302; home branch Thurrock; assigned role Operative Porter | Deployment branch: Thurrock | Actual role: Operative Driver | Jobs: 400007 | Customers: Eyob/Ms Freedom | Actual hours: 7.5; source records: 1</x:v>
      </x:c>
      <x:c r="L2090" t="str">
        <x:v>Include</x:v>
      </x:c>
      <x:c r="M2090"/>
      <x:c r="N2090"/>
    </x:row>
    <x:row r="2091">
      <x:c r="A2091" t="str">
        <x:v>P McFarland (B)|2026-02-14</x:v>
      </x:c>
      <x:c r="B2091" s="888" t="n">
        <x:v>46067</x:v>
      </x:c>
      <x:c r="C2091" t="str">
        <x:v>P McFarland (B)</x:v>
      </x:c>
      <x:c r="D2091" t="str">
        <x:v>Permanent</x:v>
      </x:c>
      <x:c r="E2091" t="str">
        <x:v>Thurrock</x:v>
      </x:c>
      <x:c r="F2091" t="str">
        <x:v>Operative Porter</x:v>
      </x:c>
      <x:c r="G2091" t="str">
        <x:v>396207A</x:v>
      </x:c>
      <x:c r="H2091" t="str">
        <x:v>Linklaters LLP</x:v>
      </x:c>
      <x:c r="I2091" s="22" t="n">
        <x:v>10</x:v>
      </x:c>
      <x:c r="J2091" t="str">
        <x:v>Worked</x:v>
      </x:c>
      <x:c r="K2091" t="str">
        <x:v>Employee 104302; home branch Thurrock; assigned role Operative Porter | Deployment branch: Thurrock | Actual role: Operative Skilled | Jobs: 396207A | Customers: Linklaters LLP | Actual hours: 10.0; source records: 1</x:v>
      </x:c>
      <x:c r="L2091" t="str">
        <x:v>Include</x:v>
      </x:c>
      <x:c r="M2091"/>
      <x:c r="N2091"/>
    </x:row>
    <x:row r="2092">
      <x:c r="A2092" t="str">
        <x:v>P McFarland (B)|2026-02-16</x:v>
      </x:c>
      <x:c r="B2092" s="888" t="n">
        <x:v>46069</x:v>
      </x:c>
      <x:c r="C2092" t="str">
        <x:v>P McFarland (B)</x:v>
      </x:c>
      <x:c r="D2092" t="str">
        <x:v>Permanent</x:v>
      </x:c>
      <x:c r="E2092" t="str">
        <x:v>Thurrock</x:v>
      </x:c>
      <x:c r="F2092" t="str">
        <x:v>Operative Porter</x:v>
      </x:c>
      <x:c r="G2092" t="str">
        <x:v>396676</x:v>
      </x:c>
      <x:c r="H2092" t="str">
        <x:v>Sobers/Mr Elvis</x:v>
      </x:c>
      <x:c r="I2092" s="22" t="n">
        <x:v>8</x:v>
      </x:c>
      <x:c r="J2092" t="str">
        <x:v>Worked</x:v>
      </x:c>
      <x:c r="K2092" t="str">
        <x:v>Employee 104302; home branch Thurrock; assigned role Operative Porter | Deployment branch: Thurrock | Actual role: Operative Skilled | Jobs: 396676 | Customers: Sobers/Mr Elvis | Actual hours: 8.0; source records: 1</x:v>
      </x:c>
      <x:c r="L2092" t="str">
        <x:v>Include</x:v>
      </x:c>
      <x:c r="M2092"/>
      <x:c r="N2092"/>
    </x:row>
    <x:row r="2093">
      <x:c r="A2093" t="str">
        <x:v>P McFarland (B)|2026-02-17</x:v>
      </x:c>
      <x:c r="B2093" s="888" t="n">
        <x:v>46070</x:v>
      </x:c>
      <x:c r="C2093" t="str">
        <x:v>P McFarland (B)</x:v>
      </x:c>
      <x:c r="D2093" t="str">
        <x:v>Permanent</x:v>
      </x:c>
      <x:c r="E2093" t="str">
        <x:v>Thurrock</x:v>
      </x:c>
      <x:c r="F2093" t="str">
        <x:v>Operative Porter</x:v>
      </x:c>
      <x:c r="G2093" t="str">
        <x:v>400369</x:v>
      </x:c>
      <x:c r="H2093" t="str">
        <x:v>Mekonnen/Ms Genet</x:v>
      </x:c>
      <x:c r="I2093" s="22" t="n">
        <x:v>7.5</x:v>
      </x:c>
      <x:c r="J2093" t="str">
        <x:v>Worked</x:v>
      </x:c>
      <x:c r="K2093" t="str">
        <x:v>Employee 104302; home branch Thurrock; assigned role Operative Porter | Deployment branch: Thurrock | Actual role: Operative Skilled | Jobs: 400369 | Customers: Mekonnen/Ms Genet | Actual hours: 7.5; source records: 1</x:v>
      </x:c>
      <x:c r="L2093" t="str">
        <x:v>Include</x:v>
      </x:c>
      <x:c r="M2093"/>
      <x:c r="N2093"/>
    </x:row>
    <x:row r="2094">
      <x:c r="A2094" t="str">
        <x:v>P McFarland (B)|2026-02-18</x:v>
      </x:c>
      <x:c r="B2094" s="888" t="n">
        <x:v>46071</x:v>
      </x:c>
      <x:c r="C2094" t="str">
        <x:v>P McFarland (B)</x:v>
      </x:c>
      <x:c r="D2094" t="str">
        <x:v>Permanent</x:v>
      </x:c>
      <x:c r="E2094" t="str">
        <x:v>Thurrock</x:v>
      </x:c>
      <x:c r="F2094" t="str">
        <x:v>Operative Porter</x:v>
      </x:c>
      <x:c r="G2094" t="str">
        <x:v>396804</x:v>
      </x:c>
      <x:c r="H2094" t="str">
        <x:v>Yusuf/Ms Margaret</x:v>
      </x:c>
      <x:c r="I2094" s="22" t="n">
        <x:v>9</x:v>
      </x:c>
      <x:c r="J2094" t="str">
        <x:v>Worked</x:v>
      </x:c>
      <x:c r="K2094" t="str">
        <x:v>Employee 104302; home branch Thurrock; assigned role Operative Porter | Deployment branch: Thurrock | Actual role: Operative Skilled | Jobs: 396804 | Customers: Yusuf/Ms Margaret | Actual hours: 9.0; source records: 1</x:v>
      </x:c>
      <x:c r="L2094" t="str">
        <x:v>Include</x:v>
      </x:c>
      <x:c r="M2094"/>
      <x:c r="N2094"/>
    </x:row>
    <x:row r="2095">
      <x:c r="A2095" t="str">
        <x:v>P McFarland (B)|2026-02-19</x:v>
      </x:c>
      <x:c r="B2095" s="888" t="n">
        <x:v>46072</x:v>
      </x:c>
      <x:c r="C2095" t="str">
        <x:v>P McFarland (B)</x:v>
      </x:c>
      <x:c r="D2095" t="str">
        <x:v>Permanent</x:v>
      </x:c>
      <x:c r="E2095" t="str">
        <x:v>Thurrock</x:v>
      </x:c>
      <x:c r="F2095" t="str">
        <x:v>Operative Porter</x:v>
      </x:c>
      <x:c r="G2095" t="str">
        <x:v>396853</x:v>
      </x:c>
      <x:c r="H2095" t="str">
        <x:v>Colin Harris</x:v>
      </x:c>
      <x:c r="I2095" s="22" t="n">
        <x:v>8</x:v>
      </x:c>
      <x:c r="J2095" t="str">
        <x:v>Worked</x:v>
      </x:c>
      <x:c r="K2095" t="str">
        <x:v>Employee 104302; home branch Thurrock; assigned role Operative Porter | Deployment branch: Thurrock | Actual role: Operative Skilled | Jobs: 396853 | Customers: Colin Harris | Actual hours: 8.0; source records: 1</x:v>
      </x:c>
      <x:c r="L2095" t="str">
        <x:v>Include</x:v>
      </x:c>
      <x:c r="M2095"/>
      <x:c r="N2095"/>
    </x:row>
    <x:row r="2096">
      <x:c r="A2096" t="str">
        <x:v>P McFarland (B)|2026-02-20</x:v>
      </x:c>
      <x:c r="B2096" s="888" t="n">
        <x:v>46073</x:v>
      </x:c>
      <x:c r="C2096" t="str">
        <x:v>P McFarland (B)</x:v>
      </x:c>
      <x:c r="D2096" t="str">
        <x:v>Permanent</x:v>
      </x:c>
      <x:c r="E2096" t="str">
        <x:v>Thurrock</x:v>
      </x:c>
      <x:c r="F2096" t="str">
        <x:v>Operative Porter</x:v>
      </x:c>
      <x:c r="G2096" t="str">
        <x:v>400529, 396782</x:v>
      </x:c>
      <x:c r="H2096" t="str">
        <x:v>Bassom/Mr D; Jegede/Mr Abidemi</x:v>
      </x:c>
      <x:c r="I2096" s="22" t="n">
        <x:v>8</x:v>
      </x:c>
      <x:c r="J2096" t="str">
        <x:v>Worked — 2 records</x:v>
      </x:c>
      <x:c r="K2096" t="str">
        <x:v>Employee 104302; home branch Thurrock; assigned role Operative Porter | Deployment branch: Thurrock | Actual role: Operative Skilled | Jobs: 400529, 396782 | Customers: Bassom/Mr D; Jegede/Mr Abidemi | Actual hours: 8.0; source records: 2</x:v>
      </x:c>
      <x:c r="L2096" t="str">
        <x:v>Include</x:v>
      </x:c>
      <x:c r="M2096"/>
      <x:c r="N2096"/>
    </x:row>
    <x:row r="2097">
      <x:c r="A2097" t="str">
        <x:v>P McFarland (B)|2026-02-22</x:v>
      </x:c>
      <x:c r="B2097" s="888" t="n">
        <x:v>46075</x:v>
      </x:c>
      <x:c r="C2097" t="str">
        <x:v>P McFarland (B)</x:v>
      </x:c>
      <x:c r="D2097" t="str">
        <x:v>Permanent</x:v>
      </x:c>
      <x:c r="E2097" t="str">
        <x:v>Thurrock</x:v>
      </x:c>
      <x:c r="F2097" t="str">
        <x:v>Operative Porter</x:v>
      </x:c>
      <x:c r="G2097" t="str">
        <x:v>400150</x:v>
      </x:c>
      <x:c r="H2097" t="str">
        <x:v>Cooke, Young &amp; Keidan LLP</x:v>
      </x:c>
      <x:c r="I2097" s="22" t="n">
        <x:v>8</x:v>
      </x:c>
      <x:c r="J2097" t="str">
        <x:v>Worked</x:v>
      </x:c>
      <x:c r="K2097" t="str">
        <x:v>Employee 104302; home branch Thurrock; assigned role Operative Porter | Deployment branch: Thurrock | Actual role: Operative Driver | Jobs: 400150 | Customers: Cooke, Young &amp; Keidan LLP | Actual hours: 8.0; source records: 1</x:v>
      </x:c>
      <x:c r="L2097" t="str">
        <x:v>Include</x:v>
      </x:c>
      <x:c r="M2097"/>
      <x:c r="N2097"/>
    </x:row>
    <x:row r="2098">
      <x:c r="A2098" t="str">
        <x:v>P McFarland (B)|2026-02-24</x:v>
      </x:c>
      <x:c r="B2098" s="888" t="n">
        <x:v>46077</x:v>
      </x:c>
      <x:c r="C2098" t="str">
        <x:v>P McFarland (B)</x:v>
      </x:c>
      <x:c r="D2098" t="str">
        <x:v>Permanent</x:v>
      </x:c>
      <x:c r="E2098" t="str">
        <x:v>Thurrock</x:v>
      </x:c>
      <x:c r="F2098" t="str">
        <x:v>Operative Porter</x:v>
      </x:c>
      <x:c r="G2098" t="str">
        <x:v>400552</x:v>
      </x:c>
      <x:c r="H2098" t="str">
        <x:v>Meenan/Mr Shaun</x:v>
      </x:c>
      <x:c r="I2098" s="22" t="n">
        <x:v>11.5</x:v>
      </x:c>
      <x:c r="J2098" t="str">
        <x:v>Worked</x:v>
      </x:c>
      <x:c r="K2098" t="str">
        <x:v>Employee 104302; home branch Thurrock; assigned role Operative Porter | Deployment branch: Thurrock | Actual role: Operative Driver | Jobs: 400552 | Customers: Meenan/Mr Shaun | Actual hours: 11.5; source records: 1</x:v>
      </x:c>
      <x:c r="L2098" t="str">
        <x:v>Include</x:v>
      </x:c>
      <x:c r="M2098"/>
      <x:c r="N2098"/>
    </x:row>
    <x:row r="2099">
      <x:c r="A2099" t="str">
        <x:v>P McFarland (B)|2026-02-25</x:v>
      </x:c>
      <x:c r="B2099" s="888" t="n">
        <x:v>46078</x:v>
      </x:c>
      <x:c r="C2099" t="str">
        <x:v>P McFarland (B)</x:v>
      </x:c>
      <x:c r="D2099" t="str">
        <x:v>Permanent</x:v>
      </x:c>
      <x:c r="E2099" t="str">
        <x:v>Thurrock</x:v>
      </x:c>
      <x:c r="F2099" t="str">
        <x:v>Operative Porter</x:v>
      </x:c>
      <x:c r="G2099" t="str">
        <x:v>400214</x:v>
      </x:c>
      <x:c r="H2099" t="str">
        <x:v>University of Hertfordshire</x:v>
      </x:c>
      <x:c r="I2099" s="22" t="n">
        <x:v>6.5</x:v>
      </x:c>
      <x:c r="J2099" t="str">
        <x:v>Worked</x:v>
      </x:c>
      <x:c r="K2099" t="str">
        <x:v>Employee 104302; home branch Thurrock; assigned role Operative Porter | Deployment branch: Thurrock | Actual role: Operative Skilled | Jobs: 400214 | Customers: University of Hertfordshire | Actual hours: 6.5; source records: 1</x:v>
      </x:c>
      <x:c r="L2099" t="str">
        <x:v>Include</x:v>
      </x:c>
      <x:c r="M2099"/>
      <x:c r="N2099"/>
    </x:row>
    <x:row r="2100">
      <x:c r="A2100" t="str">
        <x:v>P McFarland (B)|2026-02-27</x:v>
      </x:c>
      <x:c r="B2100" s="888" t="n">
        <x:v>46080</x:v>
      </x:c>
      <x:c r="C2100" t="str">
        <x:v>P McFarland (B)</x:v>
      </x:c>
      <x:c r="D2100" t="str">
        <x:v>Permanent</x:v>
      </x:c>
      <x:c r="E2100" t="str">
        <x:v>Thurrock</x:v>
      </x:c>
      <x:c r="F2100" t="str">
        <x:v>Operative Porter</x:v>
      </x:c>
      <x:c r="G2100" t="str">
        <x:v>399505</x:v>
      </x:c>
      <x:c r="H2100" t="str">
        <x:v>Kamara/Mohamed</x:v>
      </x:c>
      <x:c r="I2100" s="22" t="n">
        <x:v>4</x:v>
      </x:c>
      <x:c r="J2100" t="str">
        <x:v>Worked</x:v>
      </x:c>
      <x:c r="K2100" t="str">
        <x:v>Employee 104302; home branch Thurrock; assigned role Operative Porter | Deployment branch: Thurrock | Actual role: Operative Skilled | Jobs: 399505 | Customers: Kamara/Mohamed | Actual hours: 4.0; source records: 1</x:v>
      </x:c>
      <x:c r="L2100" t="str">
        <x:v>Include</x:v>
      </x:c>
      <x:c r="M2100"/>
      <x:c r="N2100"/>
    </x:row>
    <x:row r="2101">
      <x:c r="A2101" t="str">
        <x:v>P Middleton|2026-02-01</x:v>
      </x:c>
      <x:c r="B2101" s="888" t="n">
        <x:v>46054</x:v>
      </x:c>
      <x:c r="C2101" t="str">
        <x:v>P Middleton</x:v>
      </x:c>
      <x:c r="D2101" t="str">
        <x:v>Permanent</x:v>
      </x:c>
      <x:c r="E2101" t="str">
        <x:v>Thurrock</x:v>
      </x:c>
      <x:c r="F2101" t="str">
        <x:v>Operative Skilled</x:v>
      </x:c>
      <x:c r="G2101" t="str">
        <x:v>396207A</x:v>
      </x:c>
      <x:c r="H2101" t="str">
        <x:v>Linklaters LLP</x:v>
      </x:c>
      <x:c r="I2101" s="22" t="n">
        <x:v>8.5</x:v>
      </x:c>
      <x:c r="J2101" t="str">
        <x:v>Worked</x:v>
      </x:c>
      <x:c r="K2101" t="str">
        <x:v>Employee 1603; home branch Thurrock; assigned role Operative Skilled | Deployment branch: Thurrock | Actual role: Operative Skilled | Jobs: 396207A | Customers: Linklaters LLP | Actual hours: 8.5; source records: 1</x:v>
      </x:c>
      <x:c r="L2101" t="str">
        <x:v>Include</x:v>
      </x:c>
      <x:c r="M2101"/>
      <x:c r="N2101"/>
    </x:row>
    <x:row r="2102">
      <x:c r="A2102" t="str">
        <x:v>P Middleton|2026-02-02</x:v>
      </x:c>
      <x:c r="B2102" s="888" t="n">
        <x:v>46055</x:v>
      </x:c>
      <x:c r="C2102" t="str">
        <x:v>P Middleton</x:v>
      </x:c>
      <x:c r="D2102" t="str">
        <x:v>Permanent</x:v>
      </x:c>
      <x:c r="E2102" t="str">
        <x:v>Thurrock</x:v>
      </x:c>
      <x:c r="F2102" t="str">
        <x:v>Operative Skilled</x:v>
      </x:c>
      <x:c r="G2102" t="str">
        <x:v>396207A</x:v>
      </x:c>
      <x:c r="H2102" t="str">
        <x:v>Linklaters LLP</x:v>
      </x:c>
      <x:c r="I2102" s="22" t="n">
        <x:v>8.5</x:v>
      </x:c>
      <x:c r="J2102" t="str">
        <x:v>Worked</x:v>
      </x:c>
      <x:c r="K2102" t="str">
        <x:v>Employee 1603; home branch Thurrock; assigned role Operative Skilled | Deployment branch: Thurrock | Actual role: Operative Skilled | Jobs: 396207A | Customers: Linklaters LLP | Actual hours: 8.5; source records: 1</x:v>
      </x:c>
      <x:c r="L2102" t="str">
        <x:v>Include</x:v>
      </x:c>
      <x:c r="M2102"/>
      <x:c r="N2102"/>
    </x:row>
    <x:row r="2103">
      <x:c r="A2103" t="str">
        <x:v>P Middleton|2026-02-03</x:v>
      </x:c>
      <x:c r="B2103" s="888" t="n">
        <x:v>46056</x:v>
      </x:c>
      <x:c r="C2103" t="str">
        <x:v>P Middleton</x:v>
      </x:c>
      <x:c r="D2103" t="str">
        <x:v>Permanent</x:v>
      </x:c>
      <x:c r="E2103" t="str">
        <x:v>Thurrock</x:v>
      </x:c>
      <x:c r="F2103" t="str">
        <x:v>Operative Skilled</x:v>
      </x:c>
      <x:c r="G2103" t="str">
        <x:v>396207A</x:v>
      </x:c>
      <x:c r="H2103" t="str">
        <x:v>Linklaters LLP</x:v>
      </x:c>
      <x:c r="I2103" s="22" t="n">
        <x:v>8.5</x:v>
      </x:c>
      <x:c r="J2103" t="str">
        <x:v>Worked</x:v>
      </x:c>
      <x:c r="K2103" t="str">
        <x:v>Employee 1603; home branch Thurrock; assigned role Operative Skilled | Deployment branch: Thurrock | Actual role: Operative Skilled | Jobs: 396207A | Customers: Linklaters LLP | Actual hours: 8.5; source records: 1</x:v>
      </x:c>
      <x:c r="L2103" t="str">
        <x:v>Include</x:v>
      </x:c>
      <x:c r="M2103"/>
      <x:c r="N2103"/>
    </x:row>
    <x:row r="2104">
      <x:c r="A2104" t="str">
        <x:v>P Middleton|2026-02-04</x:v>
      </x:c>
      <x:c r="B2104" s="888" t="n">
        <x:v>46057</x:v>
      </x:c>
      <x:c r="C2104" t="str">
        <x:v>P Middleton</x:v>
      </x:c>
      <x:c r="D2104" t="str">
        <x:v>Permanent</x:v>
      </x:c>
      <x:c r="E2104" t="str">
        <x:v>Thurrock</x:v>
      </x:c>
      <x:c r="F2104" t="str">
        <x:v>Operative Skilled</x:v>
      </x:c>
      <x:c r="G2104" t="str">
        <x:v>396207A</x:v>
      </x:c>
      <x:c r="H2104" t="str">
        <x:v>Linklaters LLP</x:v>
      </x:c>
      <x:c r="I2104" s="22" t="n">
        <x:v>9.5</x:v>
      </x:c>
      <x:c r="J2104" t="str">
        <x:v>Worked</x:v>
      </x:c>
      <x:c r="K2104" t="str">
        <x:v>Employee 1603; home branch Thurrock; assigned role Operative Skilled | Deployment branch: Thurrock | Actual role: Operative Skilled | Jobs: 396207A | Customers: Linklaters LLP | Actual hours: 9.5; source records: 1</x:v>
      </x:c>
      <x:c r="L2104" t="str">
        <x:v>Include</x:v>
      </x:c>
      <x:c r="M2104"/>
      <x:c r="N2104"/>
    </x:row>
    <x:row r="2105">
      <x:c r="A2105" t="str">
        <x:v>P Middleton|2026-02-06</x:v>
      </x:c>
      <x:c r="B2105" s="888" t="n">
        <x:v>46059</x:v>
      </x:c>
      <x:c r="C2105" t="str">
        <x:v>P Middleton</x:v>
      </x:c>
      <x:c r="D2105" t="str">
        <x:v>Permanent</x:v>
      </x:c>
      <x:c r="E2105" t="str">
        <x:v>Thurrock</x:v>
      </x:c>
      <x:c r="F2105" t="str">
        <x:v>Operative Skilled</x:v>
      </x:c>
      <x:c r="G2105" t="str">
        <x:v>396207A</x:v>
      </x:c>
      <x:c r="H2105" t="str">
        <x:v>Linklaters LLP</x:v>
      </x:c>
      <x:c r="I2105" s="22" t="n">
        <x:v>11</x:v>
      </x:c>
      <x:c r="J2105" t="str">
        <x:v>Worked</x:v>
      </x:c>
      <x:c r="K2105" t="str">
        <x:v>Employee 1603; home branch Thurrock; assigned role Operative Skilled | Deployment branch: Thurrock | Actual role: Operative Skilled | Jobs: 396207A | Customers: Linklaters LLP | Actual hours: 11.0; source records: 1</x:v>
      </x:c>
      <x:c r="L2105" t="str">
        <x:v>Include</x:v>
      </x:c>
      <x:c r="M2105"/>
      <x:c r="N2105"/>
    </x:row>
    <x:row r="2106">
      <x:c r="A2106" t="str">
        <x:v>P Middleton|2026-02-07</x:v>
      </x:c>
      <x:c r="B2106" s="888" t="n">
        <x:v>46060</x:v>
      </x:c>
      <x:c r="C2106" t="str">
        <x:v>P Middleton</x:v>
      </x:c>
      <x:c r="D2106" t="str">
        <x:v>Permanent</x:v>
      </x:c>
      <x:c r="E2106" t="str">
        <x:v>Thurrock</x:v>
      </x:c>
      <x:c r="F2106" t="str">
        <x:v>Operative Skilled</x:v>
      </x:c>
      <x:c r="G2106" t="str">
        <x:v>396207A</x:v>
      </x:c>
      <x:c r="H2106" t="str">
        <x:v>Linklaters LLP</x:v>
      </x:c>
      <x:c r="I2106" s="22" t="n">
        <x:v>11</x:v>
      </x:c>
      <x:c r="J2106" t="str">
        <x:v>Worked</x:v>
      </x:c>
      <x:c r="K2106" t="str">
        <x:v>Employee 1603; home branch Thurrock; assigned role Operative Skilled | Deployment branch: Thurrock | Actual role: Operative Skilled | Jobs: 396207A | Customers: Linklaters LLP | Actual hours: 11.0; source records: 1</x:v>
      </x:c>
      <x:c r="L2106" t="str">
        <x:v>Include</x:v>
      </x:c>
      <x:c r="M2106"/>
      <x:c r="N2106"/>
    </x:row>
    <x:row r="2107">
      <x:c r="A2107" t="str">
        <x:v>P Middleton|2026-02-08</x:v>
      </x:c>
      <x:c r="B2107" s="888" t="n">
        <x:v>46061</x:v>
      </x:c>
      <x:c r="C2107" t="str">
        <x:v>P Middleton</x:v>
      </x:c>
      <x:c r="D2107" t="str">
        <x:v>Permanent</x:v>
      </x:c>
      <x:c r="E2107" t="str">
        <x:v>Thurrock</x:v>
      </x:c>
      <x:c r="F2107" t="str">
        <x:v>Operative Skilled</x:v>
      </x:c>
      <x:c r="G2107" t="str">
        <x:v>396207A</x:v>
      </x:c>
      <x:c r="H2107" t="str">
        <x:v>Linklaters LLP</x:v>
      </x:c>
      <x:c r="I2107" s="22" t="n">
        <x:v>9</x:v>
      </x:c>
      <x:c r="J2107" t="str">
        <x:v>Worked</x:v>
      </x:c>
      <x:c r="K2107" t="str">
        <x:v>Employee 1603; home branch Thurrock; assigned role Operative Skilled | Deployment branch: Thurrock | Actual role: Operative Skilled | Jobs: 396207A | Customers: Linklaters LLP | Actual hours: 9.0; source records: 1</x:v>
      </x:c>
      <x:c r="L2107" t="str">
        <x:v>Include</x:v>
      </x:c>
      <x:c r="M2107"/>
      <x:c r="N2107"/>
    </x:row>
    <x:row r="2108">
      <x:c r="A2108" t="str">
        <x:v>P Middleton|2026-02-09</x:v>
      </x:c>
      <x:c r="B2108" s="888" t="n">
        <x:v>46062</x:v>
      </x:c>
      <x:c r="C2108" t="str">
        <x:v>P Middleton</x:v>
      </x:c>
      <x:c r="D2108" t="str">
        <x:v>Permanent</x:v>
      </x:c>
      <x:c r="E2108" t="str">
        <x:v>Thurrock</x:v>
      </x:c>
      <x:c r="F2108" t="str">
        <x:v>Operative Skilled</x:v>
      </x:c>
      <x:c r="G2108" t="str">
        <x:v>396207A</x:v>
      </x:c>
      <x:c r="H2108" t="str">
        <x:v>Linklaters LLP</x:v>
      </x:c>
      <x:c r="I2108" s="22" t="n">
        <x:v>9.5</x:v>
      </x:c>
      <x:c r="J2108" t="str">
        <x:v>Worked</x:v>
      </x:c>
      <x:c r="K2108" t="str">
        <x:v>Employee 1603; home branch Thurrock; assigned role Operative Skilled | Deployment branch: Thurrock | Actual role: Operative Skilled | Jobs: 396207A | Customers: Linklaters LLP | Actual hours: 9.5; source records: 1</x:v>
      </x:c>
      <x:c r="L2108" t="str">
        <x:v>Include</x:v>
      </x:c>
      <x:c r="M2108"/>
      <x:c r="N2108"/>
    </x:row>
    <x:row r="2109">
      <x:c r="A2109" t="str">
        <x:v>P Middleton|2026-02-10</x:v>
      </x:c>
      <x:c r="B2109" s="888" t="n">
        <x:v>46063</x:v>
      </x:c>
      <x:c r="C2109" t="str">
        <x:v>P Middleton</x:v>
      </x:c>
      <x:c r="D2109" t="str">
        <x:v>Permanent</x:v>
      </x:c>
      <x:c r="E2109" t="str">
        <x:v>Thurrock</x:v>
      </x:c>
      <x:c r="F2109" t="str">
        <x:v>Operative Skilled</x:v>
      </x:c>
      <x:c r="G2109" t="str">
        <x:v>396207A</x:v>
      </x:c>
      <x:c r="H2109" t="str">
        <x:v>Linklaters LLP</x:v>
      </x:c>
      <x:c r="I2109" s="22" t="n">
        <x:v>9.5</x:v>
      </x:c>
      <x:c r="J2109" t="str">
        <x:v>Worked</x:v>
      </x:c>
      <x:c r="K2109" t="str">
        <x:v>Employee 1603; home branch Thurrock; assigned role Operative Skilled | Deployment branch: Thurrock | Actual role: Operative Skilled | Jobs: 396207A | Customers: Linklaters LLP | Actual hours: 9.5; source records: 1</x:v>
      </x:c>
      <x:c r="L2109" t="str">
        <x:v>Include</x:v>
      </x:c>
      <x:c r="M2109"/>
      <x:c r="N2109"/>
    </x:row>
    <x:row r="2110">
      <x:c r="A2110" t="str">
        <x:v>P Middleton|2026-02-11</x:v>
      </x:c>
      <x:c r="B2110" s="888" t="n">
        <x:v>46064</x:v>
      </x:c>
      <x:c r="C2110" t="str">
        <x:v>P Middleton</x:v>
      </x:c>
      <x:c r="D2110" t="str">
        <x:v>Permanent</x:v>
      </x:c>
      <x:c r="E2110" t="str">
        <x:v>Thurrock</x:v>
      </x:c>
      <x:c r="F2110" t="str">
        <x:v>Operative Skilled</x:v>
      </x:c>
      <x:c r="G2110" t="str">
        <x:v>396207A</x:v>
      </x:c>
      <x:c r="H2110" t="str">
        <x:v>Linklaters LLP</x:v>
      </x:c>
      <x:c r="I2110" s="22" t="n">
        <x:v>8</x:v>
      </x:c>
      <x:c r="J2110" t="str">
        <x:v>Worked</x:v>
      </x:c>
      <x:c r="K2110" t="str">
        <x:v>Employee 1603; home branch Thurrock; assigned role Operative Skilled | Deployment branch: Thurrock | Actual role: Operative Skilled | Jobs: 396207A | Customers: Linklaters LLP | Actual hours: 8.0; source records: 1</x:v>
      </x:c>
      <x:c r="L2110" t="str">
        <x:v>Include</x:v>
      </x:c>
      <x:c r="M2110"/>
      <x:c r="N2110"/>
    </x:row>
    <x:row r="2111">
      <x:c r="A2111" t="str">
        <x:v>P Middleton|2026-02-12</x:v>
      </x:c>
      <x:c r="B2111" s="888" t="n">
        <x:v>46065</x:v>
      </x:c>
      <x:c r="C2111" t="str">
        <x:v>P Middleton</x:v>
      </x:c>
      <x:c r="D2111" t="str">
        <x:v>Permanent</x:v>
      </x:c>
      <x:c r="E2111" t="str">
        <x:v>Thurrock</x:v>
      </x:c>
      <x:c r="F2111" t="str">
        <x:v>Operative Skilled</x:v>
      </x:c>
      <x:c r="G2111" t="str">
        <x:v>400320</x:v>
      </x:c>
      <x:c r="H2111" t="str">
        <x:v>Galliford Try Site Office</x:v>
      </x:c>
      <x:c r="I2111" s="22" t="n">
        <x:v>7</x:v>
      </x:c>
      <x:c r="J2111" t="str">
        <x:v>Worked</x:v>
      </x:c>
      <x:c r="K2111" t="str">
        <x:v>Employee 1603; home branch Thurrock; assigned role Operative Skilled | Deployment branch: Thurrock | Actual role: Operative Porter | Jobs: 400320 | Customers: Galliford Try Site Office | Actual hours: 7.0; source records: 1</x:v>
      </x:c>
      <x:c r="L2111" t="str">
        <x:v>Include</x:v>
      </x:c>
      <x:c r="M2111"/>
      <x:c r="N2111"/>
    </x:row>
    <x:row r="2112">
      <x:c r="A2112" t="str">
        <x:v>P Middleton|2026-02-13</x:v>
      </x:c>
      <x:c r="B2112" s="888" t="n">
        <x:v>46066</x:v>
      </x:c>
      <x:c r="C2112" t="str">
        <x:v>P Middleton</x:v>
      </x:c>
      <x:c r="D2112" t="str">
        <x:v>Permanent</x:v>
      </x:c>
      <x:c r="E2112" t="str">
        <x:v>Thurrock</x:v>
      </x:c>
      <x:c r="F2112" t="str">
        <x:v>Operative Skilled</x:v>
      </x:c>
      <x:c r="G2112" t="str">
        <x:v>396207A</x:v>
      </x:c>
      <x:c r="H2112" t="str">
        <x:v>Linklaters LLP</x:v>
      </x:c>
      <x:c r="I2112" s="22" t="n">
        <x:v>11</x:v>
      </x:c>
      <x:c r="J2112" t="str">
        <x:v>Worked</x:v>
      </x:c>
      <x:c r="K2112" t="str">
        <x:v>Employee 1603; home branch Thurrock; assigned role Operative Skilled | Deployment branch: Thurrock | Actual role: Operative Skilled | Jobs: 396207A | Customers: Linklaters LLP | Actual hours: 11.0; source records: 1</x:v>
      </x:c>
      <x:c r="L2112" t="str">
        <x:v>Include</x:v>
      </x:c>
      <x:c r="M2112"/>
      <x:c r="N2112"/>
    </x:row>
    <x:row r="2113">
      <x:c r="A2113" t="str">
        <x:v>P Middleton|2026-02-14</x:v>
      </x:c>
      <x:c r="B2113" s="888" t="n">
        <x:v>46067</x:v>
      </x:c>
      <x:c r="C2113" t="str">
        <x:v>P Middleton</x:v>
      </x:c>
      <x:c r="D2113" t="str">
        <x:v>Permanent</x:v>
      </x:c>
      <x:c r="E2113" t="str">
        <x:v>Thurrock</x:v>
      </x:c>
      <x:c r="F2113" t="str">
        <x:v>Operative Skilled</x:v>
      </x:c>
      <x:c r="G2113" t="str">
        <x:v>396207A</x:v>
      </x:c>
      <x:c r="H2113" t="str">
        <x:v>Linklaters LLP</x:v>
      </x:c>
      <x:c r="I2113" s="22" t="n">
        <x:v>9.5</x:v>
      </x:c>
      <x:c r="J2113" t="str">
        <x:v>Worked</x:v>
      </x:c>
      <x:c r="K2113" t="str">
        <x:v>Employee 1603; home branch Thurrock; assigned role Operative Skilled | Deployment branch: Thurrock | Actual role: Operative Skilled | Jobs: 396207A | Customers: Linklaters LLP | Actual hours: 9.5; source records: 1</x:v>
      </x:c>
      <x:c r="L2113" t="str">
        <x:v>Include</x:v>
      </x:c>
      <x:c r="M2113"/>
      <x:c r="N2113"/>
    </x:row>
    <x:row r="2114">
      <x:c r="A2114" t="str">
        <x:v>P Middleton|2026-02-15</x:v>
      </x:c>
      <x:c r="B2114" s="888" t="n">
        <x:v>46068</x:v>
      </x:c>
      <x:c r="C2114" t="str">
        <x:v>P Middleton</x:v>
      </x:c>
      <x:c r="D2114" t="str">
        <x:v>Permanent</x:v>
      </x:c>
      <x:c r="E2114" t="str">
        <x:v>Thurrock</x:v>
      </x:c>
      <x:c r="F2114" t="str">
        <x:v>Operative Skilled</x:v>
      </x:c>
      <x:c r="G2114" t="str">
        <x:v>396207A</x:v>
      </x:c>
      <x:c r="H2114" t="str">
        <x:v>Linklaters LLP</x:v>
      </x:c>
      <x:c r="I2114" s="22" t="n">
        <x:v>10</x:v>
      </x:c>
      <x:c r="J2114" t="str">
        <x:v>Worked</x:v>
      </x:c>
      <x:c r="K2114" t="str">
        <x:v>Employee 1603; home branch Thurrock; assigned role Operative Skilled | Deployment branch: Thurrock | Actual role: Operative Skilled | Jobs: 396207A | Customers: Linklaters LLP | Actual hours: 10.0; source records: 1</x:v>
      </x:c>
      <x:c r="L2114" t="str">
        <x:v>Include</x:v>
      </x:c>
      <x:c r="M2114"/>
      <x:c r="N2114"/>
    </x:row>
    <x:row r="2115">
      <x:c r="A2115" t="str">
        <x:v>P Middleton|2026-02-16</x:v>
      </x:c>
      <x:c r="B2115" s="888" t="n">
        <x:v>46069</x:v>
      </x:c>
      <x:c r="C2115" t="str">
        <x:v>P Middleton</x:v>
      </x:c>
      <x:c r="D2115" t="str">
        <x:v>Permanent</x:v>
      </x:c>
      <x:c r="E2115" t="str">
        <x:v>Thurrock</x:v>
      </x:c>
      <x:c r="F2115" t="str">
        <x:v>Operative Skilled</x:v>
      </x:c>
      <x:c r="G2115" t="str">
        <x:v>396207A</x:v>
      </x:c>
      <x:c r="H2115" t="str">
        <x:v>Linklaters LLP</x:v>
      </x:c>
      <x:c r="I2115" s="22" t="n">
        <x:v>7.5</x:v>
      </x:c>
      <x:c r="J2115" t="str">
        <x:v>Worked</x:v>
      </x:c>
      <x:c r="K2115" t="str">
        <x:v>Employee 1603; home branch Thurrock; assigned role Operative Skilled | Deployment branch: Thurrock | Actual role: Operative Skilled | Jobs: 396207A | Customers: Linklaters LLP | Actual hours: 7.5; source records: 1</x:v>
      </x:c>
      <x:c r="L2115" t="str">
        <x:v>Include</x:v>
      </x:c>
      <x:c r="M2115"/>
      <x:c r="N2115"/>
    </x:row>
    <x:row r="2116">
      <x:c r="A2116" t="str">
        <x:v>P Middleton|2026-02-17</x:v>
      </x:c>
      <x:c r="B2116" s="888" t="n">
        <x:v>46070</x:v>
      </x:c>
      <x:c r="C2116" t="str">
        <x:v>P Middleton</x:v>
      </x:c>
      <x:c r="D2116" t="str">
        <x:v>Permanent</x:v>
      </x:c>
      <x:c r="E2116" t="str">
        <x:v>Thurrock</x:v>
      </x:c>
      <x:c r="F2116" t="str">
        <x:v>Operative Skilled</x:v>
      </x:c>
      <x:c r="G2116" t="str">
        <x:v>396207A</x:v>
      </x:c>
      <x:c r="H2116" t="str">
        <x:v>Linklaters LLP</x:v>
      </x:c>
      <x:c r="I2116" s="22" t="n">
        <x:v>10</x:v>
      </x:c>
      <x:c r="J2116" t="str">
        <x:v>Worked</x:v>
      </x:c>
      <x:c r="K2116" t="str">
        <x:v>Employee 1603; home branch Thurrock; assigned role Operative Skilled | Deployment branch: Thurrock | Actual role: Operative Skilled | Jobs: 396207A | Customers: Linklaters LLP | Actual hours: 10.0; source records: 1</x:v>
      </x:c>
      <x:c r="L2116" t="str">
        <x:v>Include</x:v>
      </x:c>
      <x:c r="M2116"/>
      <x:c r="N2116"/>
    </x:row>
    <x:row r="2117">
      <x:c r="A2117" t="str">
        <x:v>P Middleton|2026-02-18</x:v>
      </x:c>
      <x:c r="B2117" s="888" t="n">
        <x:v>46071</x:v>
      </x:c>
      <x:c r="C2117" t="str">
        <x:v>P Middleton</x:v>
      </x:c>
      <x:c r="D2117" t="str">
        <x:v>Permanent</x:v>
      </x:c>
      <x:c r="E2117" t="str">
        <x:v>Thurrock</x:v>
      </x:c>
      <x:c r="F2117" t="str">
        <x:v>Operative Skilled</x:v>
      </x:c>
      <x:c r="G2117" t="str">
        <x:v>396207A</x:v>
      </x:c>
      <x:c r="H2117" t="str">
        <x:v>Linklaters LLP</x:v>
      </x:c>
      <x:c r="I2117" s="22" t="n">
        <x:v>10</x:v>
      </x:c>
      <x:c r="J2117" t="str">
        <x:v>Worked</x:v>
      </x:c>
      <x:c r="K2117" t="str">
        <x:v>Employee 1603; home branch Thurrock; assigned role Operative Skilled | Deployment branch: Thurrock | Actual role: Operative Skilled | Jobs: 396207A | Customers: Linklaters LLP | Actual hours: 10.0; source records: 1</x:v>
      </x:c>
      <x:c r="L2117" t="str">
        <x:v>Include</x:v>
      </x:c>
      <x:c r="M2117"/>
      <x:c r="N2117"/>
    </x:row>
    <x:row r="2118">
      <x:c r="A2118" t="str">
        <x:v>P Middleton|2026-02-19</x:v>
      </x:c>
      <x:c r="B2118" s="888" t="n">
        <x:v>46072</x:v>
      </x:c>
      <x:c r="C2118" t="str">
        <x:v>P Middleton</x:v>
      </x:c>
      <x:c r="D2118" t="str">
        <x:v>Permanent</x:v>
      </x:c>
      <x:c r="E2118" t="str">
        <x:v>Thurrock</x:v>
      </x:c>
      <x:c r="F2118" t="str">
        <x:v>Operative Skilled</x:v>
      </x:c>
      <x:c r="G2118" t="str">
        <x:v>400499</x:v>
      </x:c>
      <x:c r="H2118" t="str">
        <x:v>Hampshire Cultural Trust</x:v>
      </x:c>
      <x:c r="I2118" s="22" t="n">
        <x:v>11.5</x:v>
      </x:c>
      <x:c r="J2118" t="str">
        <x:v>Worked</x:v>
      </x:c>
      <x:c r="K2118" t="str">
        <x:v>Employee 1603; home branch Thurrock; assigned role Operative Skilled | Deployment branch: Thurrock | Actual role: Operative Porter | Jobs: 400499 | Customers: Hampshire Cultural Trust | Actual hours: 11.5; source records: 1</x:v>
      </x:c>
      <x:c r="L2118" t="str">
        <x:v>Include</x:v>
      </x:c>
      <x:c r="M2118"/>
      <x:c r="N2118"/>
    </x:row>
    <x:row r="2119">
      <x:c r="A2119" t="str">
        <x:v>P Middleton|2026-02-20</x:v>
      </x:c>
      <x:c r="B2119" s="888" t="n">
        <x:v>46073</x:v>
      </x:c>
      <x:c r="C2119" t="str">
        <x:v>P Middleton</x:v>
      </x:c>
      <x:c r="D2119" t="str">
        <x:v>Permanent</x:v>
      </x:c>
      <x:c r="E2119" t="str">
        <x:v>Thurrock</x:v>
      </x:c>
      <x:c r="F2119" t="str">
        <x:v>Operative Skilled</x:v>
      </x:c>
      <x:c r="G2119" t="str">
        <x:v>396207A</x:v>
      </x:c>
      <x:c r="H2119" t="str">
        <x:v>Linklaters LLP</x:v>
      </x:c>
      <x:c r="I2119" s="22" t="n">
        <x:v>9.5</x:v>
      </x:c>
      <x:c r="J2119" t="str">
        <x:v>Worked</x:v>
      </x:c>
      <x:c r="K2119" t="str">
        <x:v>Employee 1603; home branch Thurrock; assigned role Operative Skilled | Deployment branch: Thurrock | Actual role: Operative Skilled | Jobs: 396207A | Customers: Linklaters LLP | Actual hours: 9.5; source records: 1</x:v>
      </x:c>
      <x:c r="L2119" t="str">
        <x:v>Include</x:v>
      </x:c>
      <x:c r="M2119"/>
      <x:c r="N2119"/>
    </x:row>
    <x:row r="2120">
      <x:c r="A2120" t="str">
        <x:v>P Middleton|2026-02-21</x:v>
      </x:c>
      <x:c r="B2120" s="888" t="n">
        <x:v>46074</x:v>
      </x:c>
      <x:c r="C2120" t="str">
        <x:v>P Middleton</x:v>
      </x:c>
      <x:c r="D2120" t="str">
        <x:v>Permanent</x:v>
      </x:c>
      <x:c r="E2120" t="str">
        <x:v>Thurrock</x:v>
      </x:c>
      <x:c r="F2120" t="str">
        <x:v>Operative Skilled</x:v>
      </x:c>
      <x:c r="G2120" t="str">
        <x:v>396207A</x:v>
      </x:c>
      <x:c r="H2120" t="str">
        <x:v>Linklaters LLP</x:v>
      </x:c>
      <x:c r="I2120" s="22" t="n">
        <x:v>10.5</x:v>
      </x:c>
      <x:c r="J2120" t="str">
        <x:v>Worked</x:v>
      </x:c>
      <x:c r="K2120" t="str">
        <x:v>Employee 1603; home branch Thurrock; assigned role Operative Skilled | Deployment branch: Thurrock | Actual role: Operative Skilled | Jobs: 396207A | Customers: Linklaters LLP | Actual hours: 10.5; source records: 1</x:v>
      </x:c>
      <x:c r="L2120" t="str">
        <x:v>Include</x:v>
      </x:c>
      <x:c r="M2120"/>
      <x:c r="N2120"/>
    </x:row>
    <x:row r="2121">
      <x:c r="A2121" t="str">
        <x:v>P Middleton|2026-02-23</x:v>
      </x:c>
      <x:c r="B2121" s="888" t="n">
        <x:v>46076</x:v>
      </x:c>
      <x:c r="C2121" t="str">
        <x:v>P Middleton</x:v>
      </x:c>
      <x:c r="D2121" t="str">
        <x:v>Permanent</x:v>
      </x:c>
      <x:c r="E2121" t="str">
        <x:v>Thurrock</x:v>
      </x:c>
      <x:c r="F2121" t="str">
        <x:v>Operative Skilled</x:v>
      </x:c>
      <x:c r="G2121" t="str">
        <x:v>396207A</x:v>
      </x:c>
      <x:c r="H2121" t="str">
        <x:v>Linklaters LLP</x:v>
      </x:c>
      <x:c r="I2121" s="22" t="n">
        <x:v>10</x:v>
      </x:c>
      <x:c r="J2121" t="str">
        <x:v>Worked</x:v>
      </x:c>
      <x:c r="K2121" t="str">
        <x:v>Employee 1603; home branch Thurrock; assigned role Operative Skilled | Deployment branch: Thurrock | Actual role: Operative Skilled | Jobs: 396207A | Customers: Linklaters LLP | Actual hours: 10.0; source records: 1</x:v>
      </x:c>
      <x:c r="L2121" t="str">
        <x:v>Include</x:v>
      </x:c>
      <x:c r="M2121"/>
      <x:c r="N2121"/>
    </x:row>
    <x:row r="2122">
      <x:c r="A2122" t="str">
        <x:v>P Middleton|2026-02-24</x:v>
      </x:c>
      <x:c r="B2122" s="888" t="n">
        <x:v>46077</x:v>
      </x:c>
      <x:c r="C2122" t="str">
        <x:v>P Middleton</x:v>
      </x:c>
      <x:c r="D2122" t="str">
        <x:v>Permanent</x:v>
      </x:c>
      <x:c r="E2122" t="str">
        <x:v>Thurrock</x:v>
      </x:c>
      <x:c r="F2122" t="str">
        <x:v>Operative Skilled</x:v>
      </x:c>
      <x:c r="G2122" t="str">
        <x:v>396207A</x:v>
      </x:c>
      <x:c r="H2122" t="str">
        <x:v>Linklaters LLP</x:v>
      </x:c>
      <x:c r="I2122" s="22" t="n">
        <x:v>9.5</x:v>
      </x:c>
      <x:c r="J2122" t="str">
        <x:v>Worked</x:v>
      </x:c>
      <x:c r="K2122" t="str">
        <x:v>Employee 1603; home branch Thurrock; assigned role Operative Skilled | Deployment branch: Thurrock | Actual role: Operative Skilled | Jobs: 396207A | Customers: Linklaters LLP | Actual hours: 9.5; source records: 1</x:v>
      </x:c>
      <x:c r="L2122" t="str">
        <x:v>Include</x:v>
      </x:c>
      <x:c r="M2122"/>
      <x:c r="N2122"/>
    </x:row>
    <x:row r="2123">
      <x:c r="A2123" t="str">
        <x:v>P Middleton|2026-02-25</x:v>
      </x:c>
      <x:c r="B2123" s="888" t="n">
        <x:v>46078</x:v>
      </x:c>
      <x:c r="C2123" t="str">
        <x:v>P Middleton</x:v>
      </x:c>
      <x:c r="D2123" t="str">
        <x:v>Permanent</x:v>
      </x:c>
      <x:c r="E2123" t="str">
        <x:v>Thurrock</x:v>
      </x:c>
      <x:c r="F2123" t="str">
        <x:v>Operative Skilled</x:v>
      </x:c>
      <x:c r="G2123" t="str">
        <x:v>396207A</x:v>
      </x:c>
      <x:c r="H2123" t="str">
        <x:v>Linklaters LLP</x:v>
      </x:c>
      <x:c r="I2123" s="22" t="n">
        <x:v>9.5</x:v>
      </x:c>
      <x:c r="J2123" t="str">
        <x:v>Worked</x:v>
      </x:c>
      <x:c r="K2123" t="str">
        <x:v>Employee 1603; home branch Thurrock; assigned role Operative Skilled | Deployment branch: Thurrock | Actual role: Operative Skilled | Jobs: 396207A | Customers: Linklaters LLP | Actual hours: 9.5; source records: 1</x:v>
      </x:c>
      <x:c r="L2123" t="str">
        <x:v>Include</x:v>
      </x:c>
      <x:c r="M2123"/>
      <x:c r="N2123"/>
    </x:row>
    <x:row r="2124">
      <x:c r="A2124" t="str">
        <x:v>P Middleton|2026-02-26</x:v>
      </x:c>
      <x:c r="B2124" s="888" t="n">
        <x:v>46079</x:v>
      </x:c>
      <x:c r="C2124" t="str">
        <x:v>P Middleton</x:v>
      </x:c>
      <x:c r="D2124" t="str">
        <x:v>Permanent</x:v>
      </x:c>
      <x:c r="E2124" t="str">
        <x:v>Thurrock</x:v>
      </x:c>
      <x:c r="F2124" t="str">
        <x:v>Operative Skilled</x:v>
      </x:c>
      <x:c r="G2124" t="str">
        <x:v>396207A</x:v>
      </x:c>
      <x:c r="H2124" t="str">
        <x:v>Linklaters LLP</x:v>
      </x:c>
      <x:c r="I2124" s="22" t="n">
        <x:v>9.5</x:v>
      </x:c>
      <x:c r="J2124" t="str">
        <x:v>Worked</x:v>
      </x:c>
      <x:c r="K2124" t="str">
        <x:v>Employee 1603; home branch Thurrock; assigned role Operative Skilled | Deployment branch: Thurrock | Actual role: Operative Porter | Jobs: 396207A | Customers: Linklaters LLP | Actual hours: 9.5; source records: 1</x:v>
      </x:c>
      <x:c r="L2124" t="str">
        <x:v>Include</x:v>
      </x:c>
      <x:c r="M2124"/>
      <x:c r="N2124"/>
    </x:row>
    <x:row r="2125">
      <x:c r="A2125" t="str">
        <x:v>P Middleton|2026-02-27</x:v>
      </x:c>
      <x:c r="B2125" s="888" t="n">
        <x:v>46080</x:v>
      </x:c>
      <x:c r="C2125" t="str">
        <x:v>P Middleton</x:v>
      </x:c>
      <x:c r="D2125" t="str">
        <x:v>Permanent</x:v>
      </x:c>
      <x:c r="E2125" t="str">
        <x:v>Thurrock</x:v>
      </x:c>
      <x:c r="F2125" t="str">
        <x:v>Operative Skilled</x:v>
      </x:c>
      <x:c r="G2125" t="str">
        <x:v>399609</x:v>
      </x:c>
      <x:c r="H2125" t="str">
        <x:v>Accenture UK Ltd</x:v>
      </x:c>
      <x:c r="I2125" s="22" t="n">
        <x:v>16.5</x:v>
      </x:c>
      <x:c r="J2125" t="str">
        <x:v>Worked — 2 records</x:v>
      </x:c>
      <x:c r="K2125" t="str">
        <x:v>Employee 1603; home branch Thurrock; assigned role Operative Skilled | Deployment branch: Thurrock | Actual role: Operative Porter, Operative Skilled | Jobs: 399609 | Customers: Accenture UK Ltd | Actual hours: 16.5; source records: 2</x:v>
      </x:c>
      <x:c r="L2125" t="str">
        <x:v>Include</x:v>
      </x:c>
      <x:c r="M2125"/>
      <x:c r="N2125"/>
    </x:row>
    <x:row r="2126">
      <x:c r="A2126" t="str">
        <x:v>P Middleton|2026-02-28</x:v>
      </x:c>
      <x:c r="B2126" s="888" t="n">
        <x:v>46081</x:v>
      </x:c>
      <x:c r="C2126" t="str">
        <x:v>P Middleton</x:v>
      </x:c>
      <x:c r="D2126" t="str">
        <x:v>Permanent</x:v>
      </x:c>
      <x:c r="E2126" t="str">
        <x:v>Thurrock</x:v>
      </x:c>
      <x:c r="F2126" t="str">
        <x:v>Operative Skilled</x:v>
      </x:c>
      <x:c r="G2126" t="str">
        <x:v>400366</x:v>
      </x:c>
      <x:c r="H2126" t="str">
        <x:v>JP Morgan Limited</x:v>
      </x:c>
      <x:c r="I2126" s="22" t="n">
        <x:v>8.5</x:v>
      </x:c>
      <x:c r="J2126" t="str">
        <x:v>Worked</x:v>
      </x:c>
      <x:c r="K2126" t="str">
        <x:v>Employee 1603; home branch Thurrock; assigned role Operative Skilled | Deployment branch: Thurrock | Actual role: Operative Porter | Jobs: 400366 | Customers: JP Morgan Limited | Actual hours: 8.5; source records: 1</x:v>
      </x:c>
      <x:c r="L2126" t="str">
        <x:v>Include</x:v>
      </x:c>
      <x:c r="M2126"/>
      <x:c r="N2126"/>
    </x:row>
    <x:row r="2127">
      <x:c r="A2127" t="str">
        <x:v>P Ridge|2026-02-02</x:v>
      </x:c>
      <x:c r="B2127" s="888" t="n">
        <x:v>46055</x:v>
      </x:c>
      <x:c r="C2127" t="str">
        <x:v>P Ridge</x:v>
      </x:c>
      <x:c r="D2127" t="str">
        <x:v>Permanent</x:v>
      </x:c>
      <x:c r="E2127" t="str">
        <x:v>Thurrock</x:v>
      </x:c>
      <x:c r="F2127" t="str">
        <x:v>Operative Porter</x:v>
      </x:c>
      <x:c r="G2127" t="str">
        <x:v>396877</x:v>
      </x:c>
      <x:c r="H2127" t="str">
        <x:v>Tijani/Shakirat</x:v>
      </x:c>
      <x:c r="I2127" s="22" t="n">
        <x:v>7</x:v>
      </x:c>
      <x:c r="J2127" t="str">
        <x:v>Worked</x:v>
      </x:c>
      <x:c r="K2127" t="str">
        <x:v>Employee 1516; home branch Thurrock; assigned role Operative Porter | Deployment branch: Thurrock | Actual role: Operative Porter | Jobs: 396877 | Customers: Tijani/Shakirat | Actual hours: 7.0; source records: 1</x:v>
      </x:c>
      <x:c r="L2127" t="str">
        <x:v>Include</x:v>
      </x:c>
      <x:c r="M2127"/>
      <x:c r="N2127"/>
    </x:row>
    <x:row r="2128">
      <x:c r="A2128" t="str">
        <x:v>P Ridge|2026-02-03</x:v>
      </x:c>
      <x:c r="B2128" s="888" t="n">
        <x:v>46056</x:v>
      </x:c>
      <x:c r="C2128" t="str">
        <x:v>P Ridge</x:v>
      </x:c>
      <x:c r="D2128" t="str">
        <x:v>Permanent</x:v>
      </x:c>
      <x:c r="E2128" t="str">
        <x:v>Thurrock</x:v>
      </x:c>
      <x:c r="F2128" t="str">
        <x:v>Operative Porter</x:v>
      </x:c>
      <x:c r="G2128" t="str">
        <x:v>396798</x:v>
      </x:c>
      <x:c r="H2128" t="str">
        <x:v>Kelsey Mann</x:v>
      </x:c>
      <x:c r="I2128" s="22" t="n">
        <x:v>6.5</x:v>
      </x:c>
      <x:c r="J2128" t="str">
        <x:v>Worked</x:v>
      </x:c>
      <x:c r="K2128" t="str">
        <x:v>Employee 1516; home branch Thurrock; assigned role Operative Porter | Deployment branch: Thurrock | Actual role: Operative Porter | Jobs: 396798 | Customers: Kelsey Mann | Actual hours: 6.5; source records: 1</x:v>
      </x:c>
      <x:c r="L2128" t="str">
        <x:v>Include</x:v>
      </x:c>
      <x:c r="M2128"/>
      <x:c r="N2128"/>
    </x:row>
    <x:row r="2129">
      <x:c r="A2129" t="str">
        <x:v>P Ridge|2026-02-04</x:v>
      </x:c>
      <x:c r="B2129" s="888" t="n">
        <x:v>46057</x:v>
      </x:c>
      <x:c r="C2129" t="str">
        <x:v>P Ridge</x:v>
      </x:c>
      <x:c r="D2129" t="str">
        <x:v>Permanent</x:v>
      </x:c>
      <x:c r="E2129" t="str">
        <x:v>Thurrock</x:v>
      </x:c>
      <x:c r="F2129" t="str">
        <x:v>Operative Porter</x:v>
      </x:c>
      <x:c r="G2129" t="str">
        <x:v>399796</x:v>
      </x:c>
      <x:c r="H2129" t="str">
        <x:v>Jivraj/Ms Naseem</x:v>
      </x:c>
      <x:c r="I2129" s="22" t="n">
        <x:v>7.5</x:v>
      </x:c>
      <x:c r="J2129" t="str">
        <x:v>Worked</x:v>
      </x:c>
      <x:c r="K2129" t="str">
        <x:v>Employee 1516; home branch Thurrock; assigned role Operative Porter | Deployment branch: Thurrock | Actual role: Operative Porter | Jobs: 399796 | Customers: Jivraj/Ms Naseem | Actual hours: 7.5; source records: 1</x:v>
      </x:c>
      <x:c r="L2129" t="str">
        <x:v>Include</x:v>
      </x:c>
      <x:c r="M2129"/>
      <x:c r="N2129"/>
    </x:row>
    <x:row r="2130">
      <x:c r="A2130" t="str">
        <x:v>P Ridge|2026-02-05</x:v>
      </x:c>
      <x:c r="B2130" s="888" t="n">
        <x:v>46058</x:v>
      </x:c>
      <x:c r="C2130" t="str">
        <x:v>P Ridge</x:v>
      </x:c>
      <x:c r="D2130" t="str">
        <x:v>Permanent</x:v>
      </x:c>
      <x:c r="E2130" t="str">
        <x:v>Thurrock</x:v>
      </x:c>
      <x:c r="F2130" t="str">
        <x:v>Operative Porter</x:v>
      </x:c>
      <x:c r="G2130" t="str">
        <x:v>396842</x:v>
      </x:c>
      <x:c r="H2130" t="str">
        <x:v>Kanu/Mr Hassan</x:v>
      </x:c>
      <x:c r="I2130" s="22" t="n">
        <x:v>8</x:v>
      </x:c>
      <x:c r="J2130" t="str">
        <x:v>Worked</x:v>
      </x:c>
      <x:c r="K2130" t="str">
        <x:v>Employee 1516; home branch Thurrock; assigned role Operative Porter | Deployment branch: Thurrock | Actual role: Operative Porter | Jobs: 396842 | Customers: Kanu/Mr Hassan | Actual hours: 8.0; source records: 1</x:v>
      </x:c>
      <x:c r="L2130" t="str">
        <x:v>Include</x:v>
      </x:c>
      <x:c r="M2130"/>
      <x:c r="N2130"/>
    </x:row>
    <x:row r="2131">
      <x:c r="A2131" t="str">
        <x:v>P Ridge|2026-02-06</x:v>
      </x:c>
      <x:c r="B2131" s="888" t="n">
        <x:v>46059</x:v>
      </x:c>
      <x:c r="C2131" t="str">
        <x:v>P Ridge</x:v>
      </x:c>
      <x:c r="D2131" t="str">
        <x:v>Permanent</x:v>
      </x:c>
      <x:c r="E2131" t="str">
        <x:v>Thurrock</x:v>
      </x:c>
      <x:c r="F2131" t="str">
        <x:v>Operative Porter</x:v>
      </x:c>
      <x:c r="G2131" t="str">
        <x:v>399606</x:v>
      </x:c>
      <x:c r="H2131" t="str">
        <x:v>The Hut Group Ltd (Arrow Films)</x:v>
      </x:c>
      <x:c r="I2131" s="22" t="n">
        <x:v>11</x:v>
      </x:c>
      <x:c r="J2131" t="str">
        <x:v>Worked</x:v>
      </x:c>
      <x:c r="K2131" t="str">
        <x:v>Employee 1516; home branch Thurrock; assigned role Operative Porter | Deployment branch: Thurrock | Actual role: Operative Skilled | Jobs: 399606 | Customers: The Hut Group Ltd (Arrow Films) | Actual hours: 11.0; source records: 1</x:v>
      </x:c>
      <x:c r="L2131" t="str">
        <x:v>Include</x:v>
      </x:c>
      <x:c r="M2131"/>
      <x:c r="N2131"/>
    </x:row>
    <x:row r="2132">
      <x:c r="A2132" t="str">
        <x:v>P Ridge|2026-02-09</x:v>
      </x:c>
      <x:c r="B2132" s="888" t="n">
        <x:v>46062</x:v>
      </x:c>
      <x:c r="C2132" t="str">
        <x:v>P Ridge</x:v>
      </x:c>
      <x:c r="D2132" t="str">
        <x:v>Permanent</x:v>
      </x:c>
      <x:c r="E2132" t="str">
        <x:v>Thurrock</x:v>
      </x:c>
      <x:c r="F2132" t="str">
        <x:v>Operative Porter</x:v>
      </x:c>
      <x:c r="G2132" t="str">
        <x:v>399609</x:v>
      </x:c>
      <x:c r="H2132" t="str">
        <x:v>Accenture UK Ltd</x:v>
      </x:c>
      <x:c r="I2132" s="22" t="n">
        <x:v>8.5</x:v>
      </x:c>
      <x:c r="J2132" t="str">
        <x:v>Worked</x:v>
      </x:c>
      <x:c r="K2132" t="str">
        <x:v>Employee 1516; home branch Thurrock; assigned role Operative Porter | Deployment branch: Thurrock | Actual role: Operative Porter | Jobs: 399609 | Customers: Accenture UK Ltd | Actual hours: 8.5; source records: 1</x:v>
      </x:c>
      <x:c r="L2132" t="str">
        <x:v>Include</x:v>
      </x:c>
      <x:c r="M2132"/>
      <x:c r="N2132"/>
    </x:row>
    <x:row r="2133">
      <x:c r="A2133" t="str">
        <x:v>P Ridge|2026-02-10</x:v>
      </x:c>
      <x:c r="B2133" s="888" t="n">
        <x:v>46063</x:v>
      </x:c>
      <x:c r="C2133" t="str">
        <x:v>P Ridge</x:v>
      </x:c>
      <x:c r="D2133" t="str">
        <x:v>Permanent</x:v>
      </x:c>
      <x:c r="E2133" t="str">
        <x:v>Thurrock</x:v>
      </x:c>
      <x:c r="F2133" t="str">
        <x:v>Operative Porter</x:v>
      </x:c>
      <x:c r="G2133" t="str">
        <x:v>400002</x:v>
      </x:c>
      <x:c r="H2133" t="str">
        <x:v>Hoffman/Mr Daniel</x:v>
      </x:c>
      <x:c r="I2133" s="22" t="n">
        <x:v>8.5</x:v>
      </x:c>
      <x:c r="J2133" t="str">
        <x:v>Worked</x:v>
      </x:c>
      <x:c r="K2133" t="str">
        <x:v>Employee 1516; home branch Thurrock; assigned role Operative Porter | Deployment branch: Thurrock | Actual role: Operative Skilled | Jobs: 400002 | Customers: Hoffman/Mr Daniel | Actual hours: 8.5; source records: 1</x:v>
      </x:c>
      <x:c r="L2133" t="str">
        <x:v>Include</x:v>
      </x:c>
      <x:c r="M2133"/>
      <x:c r="N2133"/>
    </x:row>
    <x:row r="2134">
      <x:c r="A2134" t="str">
        <x:v>P Ridge|2026-02-11</x:v>
      </x:c>
      <x:c r="B2134" s="888" t="n">
        <x:v>46064</x:v>
      </x:c>
      <x:c r="C2134" t="str">
        <x:v>P Ridge</x:v>
      </x:c>
      <x:c r="D2134" t="str">
        <x:v>Permanent</x:v>
      </x:c>
      <x:c r="E2134" t="str">
        <x:v>Thurrock</x:v>
      </x:c>
      <x:c r="F2134" t="str">
        <x:v>Operative Porter</x:v>
      </x:c>
      <x:c r="G2134" t="str">
        <x:v>396830</x:v>
      </x:c>
      <x:c r="H2134" t="str">
        <x:v>Wysocki/Mr Janusz</x:v>
      </x:c>
      <x:c r="I2134" s="22" t="n">
        <x:v>8.5</x:v>
      </x:c>
      <x:c r="J2134" t="str">
        <x:v>Worked</x:v>
      </x:c>
      <x:c r="K2134" t="str">
        <x:v>Employee 1516; home branch Thurrock; assigned role Operative Porter | Deployment branch: Thurrock | Actual role: Operative Skilled | Jobs: 396830 | Customers: Wysocki/Mr Janusz | Actual hours: 8.5; source records: 1</x:v>
      </x:c>
      <x:c r="L2134" t="str">
        <x:v>Include</x:v>
      </x:c>
      <x:c r="M2134"/>
      <x:c r="N2134"/>
    </x:row>
    <x:row r="2135">
      <x:c r="A2135" t="str">
        <x:v>P Ridge|2026-02-12</x:v>
      </x:c>
      <x:c r="B2135" s="888" t="n">
        <x:v>46065</x:v>
      </x:c>
      <x:c r="C2135" t="str">
        <x:v>P Ridge</x:v>
      </x:c>
      <x:c r="D2135" t="str">
        <x:v>Permanent</x:v>
      </x:c>
      <x:c r="E2135" t="str">
        <x:v>Thurrock</x:v>
      </x:c>
      <x:c r="F2135" t="str">
        <x:v>Operative Porter</x:v>
      </x:c>
      <x:c r="G2135" t="str">
        <x:v>400138</x:v>
      </x:c>
      <x:c r="H2135" t="str">
        <x:v>Powell/Ms Beverley</x:v>
      </x:c>
      <x:c r="I2135" s="22" t="n">
        <x:v>8</x:v>
      </x:c>
      <x:c r="J2135" t="str">
        <x:v>Worked</x:v>
      </x:c>
      <x:c r="K2135" t="str">
        <x:v>Employee 1516; home branch Thurrock; assigned role Operative Porter | Deployment branch: Thurrock | Actual role: Operative Skilled | Jobs: 400138 | Customers: Powell/Ms Beverley | Actual hours: 8.0; source records: 1</x:v>
      </x:c>
      <x:c r="L2135" t="str">
        <x:v>Include</x:v>
      </x:c>
      <x:c r="M2135"/>
      <x:c r="N2135"/>
    </x:row>
    <x:row r="2136">
      <x:c r="A2136" t="str">
        <x:v>P Ridge|2026-02-13</x:v>
      </x:c>
      <x:c r="B2136" s="888" t="n">
        <x:v>46066</x:v>
      </x:c>
      <x:c r="C2136" t="str">
        <x:v>P Ridge</x:v>
      </x:c>
      <x:c r="D2136" t="str">
        <x:v>Permanent</x:v>
      </x:c>
      <x:c r="E2136" t="str">
        <x:v>Thurrock</x:v>
      </x:c>
      <x:c r="F2136" t="str">
        <x:v>Operative Porter</x:v>
      </x:c>
      <x:c r="G2136" t="str">
        <x:v>400007</x:v>
      </x:c>
      <x:c r="H2136" t="str">
        <x:v>Eyob/Ms Freedom</x:v>
      </x:c>
      <x:c r="I2136" s="22" t="n">
        <x:v>7.5</x:v>
      </x:c>
      <x:c r="J2136" t="str">
        <x:v>Worked</x:v>
      </x:c>
      <x:c r="K2136" t="str">
        <x:v>Employee 1516; home branch Thurrock; assigned role Operative Porter | Deployment branch: Thurrock | Actual role: Operative Porter | Jobs: 400007 | Customers: Eyob/Ms Freedom | Actual hours: 7.5; source records: 1</x:v>
      </x:c>
      <x:c r="L2136" t="str">
        <x:v>Include</x:v>
      </x:c>
      <x:c r="M2136"/>
      <x:c r="N2136"/>
    </x:row>
    <x:row r="2137">
      <x:c r="A2137" t="str">
        <x:v>P Ridge|2026-02-16</x:v>
      </x:c>
      <x:c r="B2137" s="888" t="n">
        <x:v>46069</x:v>
      </x:c>
      <x:c r="C2137" t="str">
        <x:v>P Ridge</x:v>
      </x:c>
      <x:c r="D2137" t="str">
        <x:v>Permanent</x:v>
      </x:c>
      <x:c r="E2137" t="str">
        <x:v>Thurrock</x:v>
      </x:c>
      <x:c r="F2137" t="str">
        <x:v>Operative Porter</x:v>
      </x:c>
      <x:c r="G2137" t="str">
        <x:v>396204</x:v>
      </x:c>
      <x:c r="H2137" t="str">
        <x:v>Knotel UK Ltd</x:v>
      </x:c>
      <x:c r="I2137" s="22" t="n">
        <x:v>8.5</x:v>
      </x:c>
      <x:c r="J2137" t="str">
        <x:v>Worked</x:v>
      </x:c>
      <x:c r="K2137" t="str">
        <x:v>Employee 1516; home branch Thurrock; assigned role Operative Porter | Deployment branch: Thurrock | Actual role: Operative Porter | Jobs: 396204 | Customers: Knotel UK Ltd | Actual hours: 8.5; source records: 1</x:v>
      </x:c>
      <x:c r="L2137" t="str">
        <x:v>Include</x:v>
      </x:c>
      <x:c r="M2137"/>
      <x:c r="N2137"/>
    </x:row>
    <x:row r="2138">
      <x:c r="A2138" t="str">
        <x:v>P Ridge|2026-02-17</x:v>
      </x:c>
      <x:c r="B2138" s="888" t="n">
        <x:v>46070</x:v>
      </x:c>
      <x:c r="C2138" t="str">
        <x:v>P Ridge</x:v>
      </x:c>
      <x:c r="D2138" t="str">
        <x:v>Permanent</x:v>
      </x:c>
      <x:c r="E2138" t="str">
        <x:v>Thurrock</x:v>
      </x:c>
      <x:c r="F2138" t="str">
        <x:v>Operative Porter</x:v>
      </x:c>
      <x:c r="G2138" t="str">
        <x:v>398539</x:v>
      </x:c>
      <x:c r="H2138" t="str">
        <x:v>Pirishola/Cynthia</x:v>
      </x:c>
      <x:c r="I2138" s="22" t="n">
        <x:v>8</x:v>
      </x:c>
      <x:c r="J2138" t="str">
        <x:v>Worked</x:v>
      </x:c>
      <x:c r="K2138" t="str">
        <x:v>Employee 1516; home branch Thurrock; assigned role Operative Porter | Deployment branch: Thurrock | Actual role: Operative Skilled | Jobs: 398539 | Customers: Pirishola/Cynthia | Actual hours: 8.0; source records: 1</x:v>
      </x:c>
      <x:c r="L2138" t="str">
        <x:v>Include</x:v>
      </x:c>
      <x:c r="M2138"/>
      <x:c r="N2138"/>
    </x:row>
    <x:row r="2139">
      <x:c r="A2139" t="str">
        <x:v>P Ridge|2026-02-18</x:v>
      </x:c>
      <x:c r="B2139" s="888" t="n">
        <x:v>46071</x:v>
      </x:c>
      <x:c r="C2139" t="str">
        <x:v>P Ridge</x:v>
      </x:c>
      <x:c r="D2139" t="str">
        <x:v>Permanent</x:v>
      </x:c>
      <x:c r="E2139" t="str">
        <x:v>Thurrock</x:v>
      </x:c>
      <x:c r="F2139" t="str">
        <x:v>Operative Porter</x:v>
      </x:c>
      <x:c r="G2139" t="str">
        <x:v>396922</x:v>
      </x:c>
      <x:c r="H2139" t="str">
        <x:v>Barber/Mr Peter</x:v>
      </x:c>
      <x:c r="I2139" s="22" t="n">
        <x:v>7</x:v>
      </x:c>
      <x:c r="J2139" t="str">
        <x:v>Worked</x:v>
      </x:c>
      <x:c r="K2139" t="str">
        <x:v>Employee 1516; home branch Thurrock; assigned role Operative Porter | Deployment branch: Thurrock | Actual role: Operative Porter | Jobs: 396922 | Customers: Barber/Mr Peter | Actual hours: 7.0; source records: 1</x:v>
      </x:c>
      <x:c r="L2139" t="str">
        <x:v>Include</x:v>
      </x:c>
      <x:c r="M2139"/>
      <x:c r="N2139"/>
    </x:row>
    <x:row r="2140">
      <x:c r="A2140" t="str">
        <x:v>P Ridge|2026-02-19</x:v>
      </x:c>
      <x:c r="B2140" s="888" t="n">
        <x:v>46072</x:v>
      </x:c>
      <x:c r="C2140" t="str">
        <x:v>P Ridge</x:v>
      </x:c>
      <x:c r="D2140" t="str">
        <x:v>Permanent</x:v>
      </x:c>
      <x:c r="E2140" t="str">
        <x:v>Thurrock</x:v>
      </x:c>
      <x:c r="F2140" t="str">
        <x:v>Operative Porter</x:v>
      </x:c>
      <x:c r="G2140" t="str">
        <x:v>397391</x:v>
      </x:c>
      <x:c r="H2140" t="str">
        <x:v>Mensah/Ms Vivien</x:v>
      </x:c>
      <x:c r="I2140" s="22" t="n">
        <x:v>9</x:v>
      </x:c>
      <x:c r="J2140" t="str">
        <x:v>Worked</x:v>
      </x:c>
      <x:c r="K2140" t="str">
        <x:v>Employee 1516; home branch Thurrock; assigned role Operative Porter | Deployment branch: Thurrock | Actual role: Operative Porter | Jobs: 397391 | Customers: Mensah/Ms Vivien | Actual hours: 9.0; source records: 1</x:v>
      </x:c>
      <x:c r="L2140" t="str">
        <x:v>Include</x:v>
      </x:c>
      <x:c r="M2140"/>
      <x:c r="N2140"/>
    </x:row>
    <x:row r="2141">
      <x:c r="A2141" t="str">
        <x:v>P Ridge|2026-02-20</x:v>
      </x:c>
      <x:c r="B2141" s="888" t="n">
        <x:v>46073</x:v>
      </x:c>
      <x:c r="C2141" t="str">
        <x:v>P Ridge</x:v>
      </x:c>
      <x:c r="D2141" t="str">
        <x:v>Permanent</x:v>
      </x:c>
      <x:c r="E2141" t="str">
        <x:v>Thurrock</x:v>
      </x:c>
      <x:c r="F2141" t="str">
        <x:v>Operative Porter</x:v>
      </x:c>
      <x:c r="G2141" t="str">
        <x:v>397016</x:v>
      </x:c>
      <x:c r="H2141" t="str">
        <x:v>Abu Egheomwanre</x:v>
      </x:c>
      <x:c r="I2141" s="22" t="n">
        <x:v>9.75</x:v>
      </x:c>
      <x:c r="J2141" t="str">
        <x:v>Worked</x:v>
      </x:c>
      <x:c r="K2141" t="str">
        <x:v>Employee 1516; home branch Thurrock; assigned role Operative Porter | Deployment branch: Thurrock | Actual role: Operative Porter | Jobs: 397016 | Customers: Abu Egheomwanre | Actual hours: 9.8; source records: 1</x:v>
      </x:c>
      <x:c r="L2141" t="str">
        <x:v>Include</x:v>
      </x:c>
      <x:c r="M2141"/>
      <x:c r="N2141"/>
    </x:row>
    <x:row r="2142">
      <x:c r="A2142" t="str">
        <x:v>P Ridge|2026-02-23</x:v>
      </x:c>
      <x:c r="B2142" s="888" t="n">
        <x:v>46076</x:v>
      </x:c>
      <x:c r="C2142" t="str">
        <x:v>P Ridge</x:v>
      </x:c>
      <x:c r="D2142" t="str">
        <x:v>Permanent</x:v>
      </x:c>
      <x:c r="E2142" t="str">
        <x:v>Thurrock</x:v>
      </x:c>
      <x:c r="F2142" t="str">
        <x:v>Operative Porter</x:v>
      </x:c>
      <x:c r="G2142" t="str">
        <x:v>397467, 400045</x:v>
      </x:c>
      <x:c r="H2142" t="str">
        <x:v>Ali/Ms Shahena Sasha; Fidelis Marketing Limited</x:v>
      </x:c>
      <x:c r="I2142" s="22" t="n">
        <x:v>12.5</x:v>
      </x:c>
      <x:c r="J2142" t="str">
        <x:v>Worked — 2 records</x:v>
      </x:c>
      <x:c r="K2142" t="str">
        <x:v>Employee 1516; home branch Thurrock; assigned role Operative Porter | Deployment branch: Thurrock | Actual role: Operative Porter, Operative Skilled | Jobs: 397467, 400045 | Customers: Ali/Ms Shahena Sasha; Fidelis Marketing Limited | Actual hours: 12.5; source records: 2</x:v>
      </x:c>
      <x:c r="L2142" t="str">
        <x:v>Include</x:v>
      </x:c>
      <x:c r="M2142"/>
      <x:c r="N2142"/>
    </x:row>
    <x:row r="2143">
      <x:c r="A2143" t="str">
        <x:v>P Ridge|2026-02-24</x:v>
      </x:c>
      <x:c r="B2143" s="888" t="n">
        <x:v>46077</x:v>
      </x:c>
      <x:c r="C2143" t="str">
        <x:v>P Ridge</x:v>
      </x:c>
      <x:c r="D2143" t="str">
        <x:v>Permanent</x:v>
      </x:c>
      <x:c r="E2143" t="str">
        <x:v>Thurrock</x:v>
      </x:c>
      <x:c r="F2143" t="str">
        <x:v>Operative Porter</x:v>
      </x:c>
      <x:c r="G2143" t="str">
        <x:v>397467, 396860</x:v>
      </x:c>
      <x:c r="H2143" t="str">
        <x:v>Ali/Ms Shahena Sasha; Lou Kouame</x:v>
      </x:c>
      <x:c r="I2143" s="22" t="n">
        <x:v>8.5</x:v>
      </x:c>
      <x:c r="J2143" t="str">
        <x:v>Worked — 2 records</x:v>
      </x:c>
      <x:c r="K2143" t="str">
        <x:v>Employee 1516; home branch Thurrock; assigned role Operative Porter | Deployment branch: Thurrock | Actual role: Operative Skilled | Jobs: 397467, 396860 | Customers: Ali/Ms Shahena Sasha; Lou Kouame | Actual hours: 8.5; source records: 2</x:v>
      </x:c>
      <x:c r="L2143" t="str">
        <x:v>Include</x:v>
      </x:c>
      <x:c r="M2143"/>
      <x:c r="N2143"/>
    </x:row>
    <x:row r="2144">
      <x:c r="A2144" t="str">
        <x:v>P Ridge|2026-02-25</x:v>
      </x:c>
      <x:c r="B2144" s="888" t="n">
        <x:v>46078</x:v>
      </x:c>
      <x:c r="C2144" t="str">
        <x:v>P Ridge</x:v>
      </x:c>
      <x:c r="D2144" t="str">
        <x:v>Permanent</x:v>
      </x:c>
      <x:c r="E2144" t="str">
        <x:v>Thurrock</x:v>
      </x:c>
      <x:c r="F2144" t="str">
        <x:v>Operative Porter</x:v>
      </x:c>
      <x:c r="G2144" t="str">
        <x:v>400112, 363792D</x:v>
      </x:c>
      <x:c r="H2144" t="str">
        <x:v>Bank of New York Mellon; Thurrock Warehouse</x:v>
      </x:c>
      <x:c r="I2144" s="22" t="n">
        <x:v>16.5</x:v>
      </x:c>
      <x:c r="J2144" t="str">
        <x:v>Worked — 2 records</x:v>
      </x:c>
      <x:c r="K2144" t="str">
        <x:v>Employee 1516; home branch Thurrock; assigned role Operative Porter | Deployment branch: Thurrock | Actual role: Operative Porter | Jobs: 400112, 363792D | Customers: Bank of New York Mellon; Thurrock Warehouse | Actual hours: 16.5; source records: 2</x:v>
      </x:c>
      <x:c r="L2144" t="str">
        <x:v>Include</x:v>
      </x:c>
      <x:c r="M2144"/>
      <x:c r="N2144"/>
    </x:row>
    <x:row r="2145">
      <x:c r="A2145" t="str">
        <x:v>P Ridge|2026-02-26</x:v>
      </x:c>
      <x:c r="B2145" s="888" t="n">
        <x:v>46079</x:v>
      </x:c>
      <x:c r="C2145" t="str">
        <x:v>P Ridge</x:v>
      </x:c>
      <x:c r="D2145" t="str">
        <x:v>Permanent</x:v>
      </x:c>
      <x:c r="E2145" t="str">
        <x:v>Thurrock</x:v>
      </x:c>
      <x:c r="F2145" t="str">
        <x:v>Operative Porter</x:v>
      </x:c>
      <x:c r="G2145" t="str">
        <x:v>396742</x:v>
      </x:c>
      <x:c r="H2145" t="str">
        <x:v>Tamia James</x:v>
      </x:c>
      <x:c r="I2145" s="22" t="n">
        <x:v>8.5</x:v>
      </x:c>
      <x:c r="J2145" t="str">
        <x:v>Worked</x:v>
      </x:c>
      <x:c r="K2145" t="str">
        <x:v>Employee 1516; home branch Thurrock; assigned role Operative Porter | Deployment branch: Thurrock | Actual role: Operative Skilled | Jobs: 396742 | Customers: Tamia James | Actual hours: 8.5; source records: 1</x:v>
      </x:c>
      <x:c r="L2145" t="str">
        <x:v>Include</x:v>
      </x:c>
      <x:c r="M2145"/>
      <x:c r="N2145"/>
    </x:row>
    <x:row r="2146">
      <x:c r="A2146" t="str">
        <x:v>P Ridge|2026-02-27</x:v>
      </x:c>
      <x:c r="B2146" s="888" t="n">
        <x:v>46080</x:v>
      </x:c>
      <x:c r="C2146" t="str">
        <x:v>P Ridge</x:v>
      </x:c>
      <x:c r="D2146" t="str">
        <x:v>Permanent</x:v>
      </x:c>
      <x:c r="E2146" t="str">
        <x:v>Thurrock</x:v>
      </x:c>
      <x:c r="F2146" t="str">
        <x:v>Operative Porter</x:v>
      </x:c>
      <x:c r="G2146" t="str">
        <x:v>399145</x:v>
      </x:c>
      <x:c r="H2146" t="str">
        <x:v>Alii/Miss Samira</x:v>
      </x:c>
      <x:c r="I2146" s="22" t="n">
        <x:v>7.5</x:v>
      </x:c>
      <x:c r="J2146" t="str">
        <x:v>Worked</x:v>
      </x:c>
      <x:c r="K2146" t="str">
        <x:v>Employee 1516; home branch Thurrock; assigned role Operative Porter | Deployment branch: Thurrock | Actual role: Operative Porter | Jobs: 399145 | Customers: Alii/Miss Samira | Actual hours: 7.5; source records: 1</x:v>
      </x:c>
      <x:c r="L2146" t="str">
        <x:v>Include</x:v>
      </x:c>
      <x:c r="M2146"/>
      <x:c r="N2146"/>
    </x:row>
    <x:row r="2147">
      <x:c r="A2147" t="str">
        <x:v>P Whitehead|2026-02-02</x:v>
      </x:c>
      <x:c r="B2147" s="888" t="n">
        <x:v>46055</x:v>
      </x:c>
      <x:c r="C2147" t="str">
        <x:v>P Whitehead</x:v>
      </x:c>
      <x:c r="D2147" t="str">
        <x:v>Permanent</x:v>
      </x:c>
      <x:c r="E2147" t="str">
        <x:v>Thurrock</x:v>
      </x:c>
      <x:c r="F2147" t="str">
        <x:v>Warehouse</x:v>
      </x:c>
      <x:c r="G2147" t="str">
        <x:v>363792D</x:v>
      </x:c>
      <x:c r="H2147" t="str">
        <x:v>Thurrock Warehouse</x:v>
      </x:c>
      <x:c r="I2147" s="22" t="n">
        <x:v>8.5</x:v>
      </x:c>
      <x:c r="J2147" t="str">
        <x:v>Worked</x:v>
      </x:c>
      <x:c r="K2147" t="str">
        <x:v>Employee 1711; home branch Thurrock; assigned role Warehouse | Deployment branch: Thurrock | Actual role: Operative Skilled | Jobs: 363792D | Customers: Thurrock Warehouse | Actual hours: 8.5; source records: 1</x:v>
      </x:c>
      <x:c r="L2147" t="str">
        <x:v>Include</x:v>
      </x:c>
      <x:c r="M2147"/>
      <x:c r="N2147"/>
    </x:row>
    <x:row r="2148">
      <x:c r="A2148" t="str">
        <x:v>P Whitehead|2026-02-04</x:v>
      </x:c>
      <x:c r="B2148" s="888" t="n">
        <x:v>46057</x:v>
      </x:c>
      <x:c r="C2148" t="str">
        <x:v>P Whitehead</x:v>
      </x:c>
      <x:c r="D2148" t="str">
        <x:v>Permanent</x:v>
      </x:c>
      <x:c r="E2148" t="str">
        <x:v>Thurrock</x:v>
      </x:c>
      <x:c r="F2148" t="str">
        <x:v>Warehouse</x:v>
      </x:c>
      <x:c r="G2148" t="str">
        <x:v>363792D</x:v>
      </x:c>
      <x:c r="H2148" t="str">
        <x:v>Thurrock Warehouse</x:v>
      </x:c>
      <x:c r="I2148" s="22" t="n">
        <x:v>9</x:v>
      </x:c>
      <x:c r="J2148" t="str">
        <x:v>Worked</x:v>
      </x:c>
      <x:c r="K2148" t="str">
        <x:v>Employee 1711; home branch Thurrock; assigned role Warehouse | Deployment branch: Thurrock | Actual role: Operative Skilled | Jobs: 363792D | Customers: Thurrock Warehouse | Actual hours: 9.0; source records: 1</x:v>
      </x:c>
      <x:c r="L2148" t="str">
        <x:v>Include</x:v>
      </x:c>
      <x:c r="M2148"/>
      <x:c r="N2148"/>
    </x:row>
    <x:row r="2149">
      <x:c r="A2149" t="str">
        <x:v>P Whitehead|2026-02-05</x:v>
      </x:c>
      <x:c r="B2149" s="888" t="n">
        <x:v>46058</x:v>
      </x:c>
      <x:c r="C2149" t="str">
        <x:v>P Whitehead</x:v>
      </x:c>
      <x:c r="D2149" t="str">
        <x:v>Permanent</x:v>
      </x:c>
      <x:c r="E2149" t="str">
        <x:v>Thurrock</x:v>
      </x:c>
      <x:c r="F2149" t="str">
        <x:v>Warehouse</x:v>
      </x:c>
      <x:c r="G2149" t="str">
        <x:v>363792D</x:v>
      </x:c>
      <x:c r="H2149" t="str">
        <x:v>Thurrock Warehouse</x:v>
      </x:c>
      <x:c r="I2149" s="22" t="n">
        <x:v>9</x:v>
      </x:c>
      <x:c r="J2149" t="str">
        <x:v>Worked</x:v>
      </x:c>
      <x:c r="K2149" t="str">
        <x:v>Employee 1711; home branch Thurrock; assigned role Warehouse | Deployment branch: Thurrock | Actual role: Operative Skilled | Jobs: 363792D | Customers: Thurrock Warehouse | Actual hours: 9.0; source records: 1</x:v>
      </x:c>
      <x:c r="L2149" t="str">
        <x:v>Include</x:v>
      </x:c>
      <x:c r="M2149"/>
      <x:c r="N2149"/>
    </x:row>
    <x:row r="2150">
      <x:c r="A2150" t="str">
        <x:v>P Whitehead|2026-02-09</x:v>
      </x:c>
      <x:c r="B2150" s="888" t="n">
        <x:v>46062</x:v>
      </x:c>
      <x:c r="C2150" t="str">
        <x:v>P Whitehead</x:v>
      </x:c>
      <x:c r="D2150" t="str">
        <x:v>Permanent</x:v>
      </x:c>
      <x:c r="E2150" t="str">
        <x:v>Thurrock</x:v>
      </x:c>
      <x:c r="F2150" t="str">
        <x:v>Warehouse</x:v>
      </x:c>
      <x:c r="G2150" t="str">
        <x:v>363792D</x:v>
      </x:c>
      <x:c r="H2150" t="str">
        <x:v>Thurrock Warehouse</x:v>
      </x:c>
      <x:c r="I2150" s="22" t="n">
        <x:v>9</x:v>
      </x:c>
      <x:c r="J2150" t="str">
        <x:v>Worked</x:v>
      </x:c>
      <x:c r="K2150" t="str">
        <x:v>Employee 1711; home branch Thurrock; assigned role Warehouse | Deployment branch: Thurrock | Actual role: Operative Skilled | Jobs: 363792D | Customers: Thurrock Warehouse | Actual hours: 9.0; source records: 1</x:v>
      </x:c>
      <x:c r="L2150" t="str">
        <x:v>Include</x:v>
      </x:c>
      <x:c r="M2150"/>
      <x:c r="N2150"/>
    </x:row>
    <x:row r="2151">
      <x:c r="A2151" t="str">
        <x:v>P Whitehead|2026-02-11</x:v>
      </x:c>
      <x:c r="B2151" s="888" t="n">
        <x:v>46064</x:v>
      </x:c>
      <x:c r="C2151" t="str">
        <x:v>P Whitehead</x:v>
      </x:c>
      <x:c r="D2151" t="str">
        <x:v>Permanent</x:v>
      </x:c>
      <x:c r="E2151" t="str">
        <x:v>Thurrock</x:v>
      </x:c>
      <x:c r="F2151" t="str">
        <x:v>Warehouse</x:v>
      </x:c>
      <x:c r="G2151" t="str">
        <x:v>363792D</x:v>
      </x:c>
      <x:c r="H2151" t="str">
        <x:v>Thurrock Warehouse</x:v>
      </x:c>
      <x:c r="I2151" s="22" t="n">
        <x:v>9</x:v>
      </x:c>
      <x:c r="J2151" t="str">
        <x:v>Worked</x:v>
      </x:c>
      <x:c r="K2151" t="str">
        <x:v>Employee 1711; home branch Thurrock; assigned role Warehouse | Deployment branch: Thurrock | Actual role: Operative Skilled | Jobs: 363792D | Customers: Thurrock Warehouse | Actual hours: 9.0; source records: 1</x:v>
      </x:c>
      <x:c r="L2151" t="str">
        <x:v>Include</x:v>
      </x:c>
      <x:c r="M2151"/>
      <x:c r="N2151"/>
    </x:row>
    <x:row r="2152">
      <x:c r="A2152" t="str">
        <x:v>P Whitehead|2026-02-12</x:v>
      </x:c>
      <x:c r="B2152" s="888" t="n">
        <x:v>46065</x:v>
      </x:c>
      <x:c r="C2152" t="str">
        <x:v>P Whitehead</x:v>
      </x:c>
      <x:c r="D2152" t="str">
        <x:v>Permanent</x:v>
      </x:c>
      <x:c r="E2152" t="str">
        <x:v>Thurrock</x:v>
      </x:c>
      <x:c r="F2152" t="str">
        <x:v>Warehouse</x:v>
      </x:c>
      <x:c r="G2152" t="str">
        <x:v>363792D</x:v>
      </x:c>
      <x:c r="H2152" t="str">
        <x:v>Thurrock Warehouse</x:v>
      </x:c>
      <x:c r="I2152" s="22" t="n">
        <x:v>9</x:v>
      </x:c>
      <x:c r="J2152" t="str">
        <x:v>Worked</x:v>
      </x:c>
      <x:c r="K2152" t="str">
        <x:v>Employee 1711; home branch Thurrock; assigned role Warehouse | Deployment branch: Thurrock | Actual role: Operative Skilled | Jobs: 363792D | Customers: Thurrock Warehouse | Actual hours: 9.0; source records: 1</x:v>
      </x:c>
      <x:c r="L2152" t="str">
        <x:v>Include</x:v>
      </x:c>
      <x:c r="M2152"/>
      <x:c r="N2152"/>
    </x:row>
    <x:row r="2153">
      <x:c r="A2153" t="str">
        <x:v>P Whitehead|2026-02-16</x:v>
      </x:c>
      <x:c r="B2153" s="888" t="n">
        <x:v>46069</x:v>
      </x:c>
      <x:c r="C2153" t="str">
        <x:v>P Whitehead</x:v>
      </x:c>
      <x:c r="D2153" t="str">
        <x:v>Permanent</x:v>
      </x:c>
      <x:c r="E2153" t="str">
        <x:v>Thurrock</x:v>
      </x:c>
      <x:c r="F2153" t="str">
        <x:v>Warehouse</x:v>
      </x:c>
      <x:c r="G2153" t="str">
        <x:v>363792D</x:v>
      </x:c>
      <x:c r="H2153" t="str">
        <x:v>Thurrock Warehouse</x:v>
      </x:c>
      <x:c r="I2153" s="22" t="n">
        <x:v>9</x:v>
      </x:c>
      <x:c r="J2153" t="str">
        <x:v>Worked</x:v>
      </x:c>
      <x:c r="K2153" t="str">
        <x:v>Employee 1711; home branch Thurrock; assigned role Warehouse | Deployment branch: Thurrock | Actual role: Operative Skilled | Jobs: 363792D | Customers: Thurrock Warehouse | Actual hours: 9.0; source records: 1</x:v>
      </x:c>
      <x:c r="L2153" t="str">
        <x:v>Include</x:v>
      </x:c>
      <x:c r="M2153"/>
      <x:c r="N2153"/>
    </x:row>
    <x:row r="2154">
      <x:c r="A2154" t="str">
        <x:v>P Whitehead|2026-02-18</x:v>
      </x:c>
      <x:c r="B2154" s="888" t="n">
        <x:v>46071</x:v>
      </x:c>
      <x:c r="C2154" t="str">
        <x:v>P Whitehead</x:v>
      </x:c>
      <x:c r="D2154" t="str">
        <x:v>Permanent</x:v>
      </x:c>
      <x:c r="E2154" t="str">
        <x:v>Thurrock</x:v>
      </x:c>
      <x:c r="F2154" t="str">
        <x:v>Warehouse</x:v>
      </x:c>
      <x:c r="G2154" t="str">
        <x:v>363792D</x:v>
      </x:c>
      <x:c r="H2154" t="str">
        <x:v>Thurrock Warehouse</x:v>
      </x:c>
      <x:c r="I2154" s="22" t="n">
        <x:v>9</x:v>
      </x:c>
      <x:c r="J2154" t="str">
        <x:v>Worked</x:v>
      </x:c>
      <x:c r="K2154" t="str">
        <x:v>Employee 1711; home branch Thurrock; assigned role Warehouse | Deployment branch: Thurrock | Actual role: Operative Skilled | Jobs: 363792D | Customers: Thurrock Warehouse | Actual hours: 9.0; source records: 1</x:v>
      </x:c>
      <x:c r="L2154" t="str">
        <x:v>Include</x:v>
      </x:c>
      <x:c r="M2154"/>
      <x:c r="N2154"/>
    </x:row>
    <x:row r="2155">
      <x:c r="A2155" t="str">
        <x:v>P Whitehead|2026-02-19</x:v>
      </x:c>
      <x:c r="B2155" s="888" t="n">
        <x:v>46072</x:v>
      </x:c>
      <x:c r="C2155" t="str">
        <x:v>P Whitehead</x:v>
      </x:c>
      <x:c r="D2155" t="str">
        <x:v>Permanent</x:v>
      </x:c>
      <x:c r="E2155" t="str">
        <x:v>Thurrock</x:v>
      </x:c>
      <x:c r="F2155" t="str">
        <x:v>Warehouse</x:v>
      </x:c>
      <x:c r="G2155" t="str">
        <x:v>363792D</x:v>
      </x:c>
      <x:c r="H2155" t="str">
        <x:v>Thurrock Warehouse</x:v>
      </x:c>
      <x:c r="I2155" s="22" t="n">
        <x:v>9</x:v>
      </x:c>
      <x:c r="J2155" t="str">
        <x:v>Worked</x:v>
      </x:c>
      <x:c r="K2155" t="str">
        <x:v>Employee 1711; home branch Thurrock; assigned role Warehouse | Deployment branch: Thurrock | Actual role: Operative Skilled | Jobs: 363792D | Customers: Thurrock Warehouse | Actual hours: 9.0; source records: 1</x:v>
      </x:c>
      <x:c r="L2155" t="str">
        <x:v>Include</x:v>
      </x:c>
      <x:c r="M2155"/>
      <x:c r="N2155"/>
    </x:row>
    <x:row r="2156">
      <x:c r="A2156" t="str">
        <x:v>P Whitehead|2026-02-23</x:v>
      </x:c>
      <x:c r="B2156" s="888" t="n">
        <x:v>46076</x:v>
      </x:c>
      <x:c r="C2156" t="str">
        <x:v>P Whitehead</x:v>
      </x:c>
      <x:c r="D2156" t="str">
        <x:v>Permanent</x:v>
      </x:c>
      <x:c r="E2156" t="str">
        <x:v>Thurrock</x:v>
      </x:c>
      <x:c r="F2156" t="str">
        <x:v>Warehouse</x:v>
      </x:c>
      <x:c r="G2156" t="str">
        <x:v>363792D</x:v>
      </x:c>
      <x:c r="H2156" t="str">
        <x:v>Thurrock Warehouse</x:v>
      </x:c>
      <x:c r="I2156" s="22" t="n">
        <x:v>9</x:v>
      </x:c>
      <x:c r="J2156" t="str">
        <x:v>Worked</x:v>
      </x:c>
      <x:c r="K2156" t="str">
        <x:v>Employee 1711; home branch Thurrock; assigned role Warehouse | Deployment branch: Thurrock | Actual role: Operative Skilled | Jobs: 363792D | Customers: Thurrock Warehouse | Actual hours: 9.0; source records: 1</x:v>
      </x:c>
      <x:c r="L2156" t="str">
        <x:v>Include</x:v>
      </x:c>
      <x:c r="M2156"/>
      <x:c r="N2156"/>
    </x:row>
    <x:row r="2157">
      <x:c r="A2157" t="str">
        <x:v>P Whitehead|2026-02-25</x:v>
      </x:c>
      <x:c r="B2157" s="888" t="n">
        <x:v>46078</x:v>
      </x:c>
      <x:c r="C2157" t="str">
        <x:v>P Whitehead</x:v>
      </x:c>
      <x:c r="D2157" t="str">
        <x:v>Permanent</x:v>
      </x:c>
      <x:c r="E2157" t="str">
        <x:v>Thurrock</x:v>
      </x:c>
      <x:c r="F2157" t="str">
        <x:v>Warehouse</x:v>
      </x:c>
      <x:c r="G2157" t="str">
        <x:v>363792D</x:v>
      </x:c>
      <x:c r="H2157" t="str">
        <x:v>Thurrock Warehouse</x:v>
      </x:c>
      <x:c r="I2157" s="22" t="n">
        <x:v>9</x:v>
      </x:c>
      <x:c r="J2157" t="str">
        <x:v>Worked</x:v>
      </x:c>
      <x:c r="K2157" t="str">
        <x:v>Employee 1711; home branch Thurrock; assigned role Warehouse | Deployment branch: Thurrock | Actual role: Operative Skilled | Jobs: 363792D | Customers: Thurrock Warehouse | Actual hours: 9.0; source records: 1</x:v>
      </x:c>
      <x:c r="L2157" t="str">
        <x:v>Include</x:v>
      </x:c>
      <x:c r="M2157"/>
      <x:c r="N2157"/>
    </x:row>
    <x:row r="2158">
      <x:c r="A2158" t="str">
        <x:v>P Whitehead|2026-02-26</x:v>
      </x:c>
      <x:c r="B2158" s="888" t="n">
        <x:v>46079</x:v>
      </x:c>
      <x:c r="C2158" t="str">
        <x:v>P Whitehead</x:v>
      </x:c>
      <x:c r="D2158" t="str">
        <x:v>Permanent</x:v>
      </x:c>
      <x:c r="E2158" t="str">
        <x:v>Thurrock</x:v>
      </x:c>
      <x:c r="F2158" t="str">
        <x:v>Warehouse</x:v>
      </x:c>
      <x:c r="G2158" t="str">
        <x:v>363792D</x:v>
      </x:c>
      <x:c r="H2158" t="str">
        <x:v>Thurrock Warehouse</x:v>
      </x:c>
      <x:c r="I2158" s="22" t="n">
        <x:v>9</x:v>
      </x:c>
      <x:c r="J2158" t="str">
        <x:v>Worked</x:v>
      </x:c>
      <x:c r="K2158" t="str">
        <x:v>Employee 1711; home branch Thurrock; assigned role Warehouse | Deployment branch: Thurrock | Actual role: Operative Skilled | Jobs: 363792D | Customers: Thurrock Warehouse | Actual hours: 9.0; source records: 1</x:v>
      </x:c>
      <x:c r="L2158" t="str">
        <x:v>Include</x:v>
      </x:c>
      <x:c r="M2158"/>
      <x:c r="N2158"/>
    </x:row>
    <x:row r="2159">
      <x:c r="A2159" t="str">
        <x:v>Paul Barker (C)|2026-02-02</x:v>
      </x:c>
      <x:c r="B2159" s="888" t="n">
        <x:v>46055</x:v>
      </x:c>
      <x:c r="C2159" t="str">
        <x:v>Paul Barker (C)</x:v>
      </x:c>
      <x:c r="D2159" t="str">
        <x:v>Permanent</x:v>
      </x:c>
      <x:c r="E2159" t="str">
        <x:v>Thurrock</x:v>
      </x:c>
      <x:c r="F2159" t="str">
        <x:v>Operative Porter</x:v>
      </x:c>
      <x:c r="G2159" t="str">
        <x:v>399963</x:v>
      </x:c>
      <x:c r="H2159" t="str">
        <x:v>HSBC/JLL</x:v>
      </x:c>
      <x:c r="I2159" s="22" t="n">
        <x:v>4.5</x:v>
      </x:c>
      <x:c r="J2159" t="str">
        <x:v>Worked</x:v>
      </x:c>
      <x:c r="K2159" t="str">
        <x:v>Employee 104327; home branch Thurrock; assigned role Operative Porter | Deployment branch: Thurrock | Actual role: Operative Driver | Jobs: 399963 | Customers: HSBC/JLL | Actual hours: 4.5; source records: 1</x:v>
      </x:c>
      <x:c r="L2159" t="str">
        <x:v>Include</x:v>
      </x:c>
      <x:c r="M2159"/>
      <x:c r="N2159"/>
    </x:row>
    <x:row r="2160">
      <x:c r="A2160" t="str">
        <x:v>Paul Barker (C)|2026-02-03</x:v>
      </x:c>
      <x:c r="B2160" s="888" t="n">
        <x:v>46056</x:v>
      </x:c>
      <x:c r="C2160" t="str">
        <x:v>Paul Barker (C)</x:v>
      </x:c>
      <x:c r="D2160" t="str">
        <x:v>Permanent</x:v>
      </x:c>
      <x:c r="E2160" t="str">
        <x:v>Thurrock</x:v>
      </x:c>
      <x:c r="F2160" t="str">
        <x:v>Operative Porter</x:v>
      </x:c>
      <x:c r="G2160" t="str">
        <x:v>399796</x:v>
      </x:c>
      <x:c r="H2160" t="str">
        <x:v>Jivraj/Ms Naseem</x:v>
      </x:c>
      <x:c r="I2160" s="22" t="n">
        <x:v>17</x:v>
      </x:c>
      <x:c r="J2160" t="str">
        <x:v>Worked</x:v>
      </x:c>
      <x:c r="K2160" t="str">
        <x:v>Employee 104327; home branch Thurrock; assigned role Operative Porter | Deployment branch: Thurrock | Actual role: Operative Driver | Jobs: 399796 | Customers: Jivraj/Ms Naseem | Actual hours: 17.0; source records: 1</x:v>
      </x:c>
      <x:c r="L2160" t="str">
        <x:v>Include</x:v>
      </x:c>
      <x:c r="M2160"/>
      <x:c r="N2160"/>
    </x:row>
    <x:row r="2161">
      <x:c r="A2161" t="str">
        <x:v>Paul Barker (C)|2026-02-04</x:v>
      </x:c>
      <x:c r="B2161" s="888" t="n">
        <x:v>46057</x:v>
      </x:c>
      <x:c r="C2161" t="str">
        <x:v>Paul Barker (C)</x:v>
      </x:c>
      <x:c r="D2161" t="str">
        <x:v>Permanent</x:v>
      </x:c>
      <x:c r="E2161" t="str">
        <x:v>Thurrock</x:v>
      </x:c>
      <x:c r="F2161" t="str">
        <x:v>Operative Porter</x:v>
      </x:c>
      <x:c r="G2161" t="str">
        <x:v>399796</x:v>
      </x:c>
      <x:c r="H2161" t="str">
        <x:v>Jivraj/Ms Naseem</x:v>
      </x:c>
      <x:c r="I2161" s="22" t="n">
        <x:v>10</x:v>
      </x:c>
      <x:c r="J2161" t="str">
        <x:v>Worked</x:v>
      </x:c>
      <x:c r="K2161" t="str">
        <x:v>Employee 104327; home branch Thurrock; assigned role Operative Porter | Deployment branch: Thurrock | Actual role: Operative Driver | Jobs: 399796 | Customers: Jivraj/Ms Naseem | Actual hours: 10.0; source records: 1</x:v>
      </x:c>
      <x:c r="L2161" t="str">
        <x:v>Include</x:v>
      </x:c>
      <x:c r="M2161"/>
      <x:c r="N2161"/>
    </x:row>
    <x:row r="2162">
      <x:c r="A2162" t="str">
        <x:v>Paul Barker (C)|2026-02-05</x:v>
      </x:c>
      <x:c r="B2162" s="888" t="n">
        <x:v>46058</x:v>
      </x:c>
      <x:c r="C2162" t="str">
        <x:v>Paul Barker (C)</x:v>
      </x:c>
      <x:c r="D2162" t="str">
        <x:v>Permanent</x:v>
      </x:c>
      <x:c r="E2162" t="str">
        <x:v>Thurrock</x:v>
      </x:c>
      <x:c r="F2162" t="str">
        <x:v>Operative Porter</x:v>
      </x:c>
      <x:c r="G2162" t="str">
        <x:v>400035</x:v>
      </x:c>
      <x:c r="H2162" t="str">
        <x:v>Cushman &amp; Wakefield</x:v>
      </x:c>
      <x:c r="I2162" s="22" t="n">
        <x:v>5.5</x:v>
      </x:c>
      <x:c r="J2162" t="str">
        <x:v>Worked</x:v>
      </x:c>
      <x:c r="K2162" t="str">
        <x:v>Employee 104327; home branch Thurrock; assigned role Operative Porter | Deployment branch: Thurrock | Actual role: Operative Driver | Jobs: 400035 | Customers: Cushman &amp; Wakefield | Actual hours: 5.5; source records: 1</x:v>
      </x:c>
      <x:c r="L2162" t="str">
        <x:v>Include</x:v>
      </x:c>
      <x:c r="M2162"/>
      <x:c r="N2162"/>
    </x:row>
    <x:row r="2163">
      <x:c r="A2163" t="str">
        <x:v>Paul Barker (C)|2026-02-06</x:v>
      </x:c>
      <x:c r="B2163" s="888" t="n">
        <x:v>46059</x:v>
      </x:c>
      <x:c r="C2163" t="str">
        <x:v>Paul Barker (C)</x:v>
      </x:c>
      <x:c r="D2163" t="str">
        <x:v>Permanent</x:v>
      </x:c>
      <x:c r="E2163" t="str">
        <x:v>Thurrock</x:v>
      </x:c>
      <x:c r="F2163" t="str">
        <x:v>Operative Porter</x:v>
      </x:c>
      <x:c r="G2163" t="str">
        <x:v>396207A</x:v>
      </x:c>
      <x:c r="H2163" t="str">
        <x:v>Linklaters LLP</x:v>
      </x:c>
      <x:c r="I2163" s="22" t="n">
        <x:v>11</x:v>
      </x:c>
      <x:c r="J2163" t="str">
        <x:v>Worked</x:v>
      </x:c>
      <x:c r="K2163" t="str">
        <x:v>Employee 104327; home branch Thurrock; assigned role Operative Porter | Deployment branch: Thurrock | Actual role: Operative Driver | Jobs: 396207A | Customers: Linklaters LLP | Actual hours: 11.0; source records: 1</x:v>
      </x:c>
      <x:c r="L2163" t="str">
        <x:v>Include</x:v>
      </x:c>
      <x:c r="M2163"/>
      <x:c r="N2163"/>
    </x:row>
    <x:row r="2164">
      <x:c r="A2164" t="str">
        <x:v>Paul Barker (C)|2026-02-09</x:v>
      </x:c>
      <x:c r="B2164" s="888" t="n">
        <x:v>46062</x:v>
      </x:c>
      <x:c r="C2164" t="str">
        <x:v>Paul Barker (C)</x:v>
      </x:c>
      <x:c r="D2164" t="str">
        <x:v>Permanent</x:v>
      </x:c>
      <x:c r="E2164" t="str">
        <x:v>Thurrock</x:v>
      </x:c>
      <x:c r="F2164" t="str">
        <x:v>Operative Porter</x:v>
      </x:c>
      <x:c r="G2164" t="str">
        <x:v>399609</x:v>
      </x:c>
      <x:c r="H2164" t="str">
        <x:v>Accenture UK Ltd</x:v>
      </x:c>
      <x:c r="I2164" s="22" t="n">
        <x:v>6</x:v>
      </x:c>
      <x:c r="J2164" t="str">
        <x:v>Worked</x:v>
      </x:c>
      <x:c r="K2164" t="str">
        <x:v>Employee 104327; home branch Thurrock; assigned role Operative Porter | Deployment branch: Thurrock | Actual role: Operative Driver | Jobs: 399609 | Customers: Accenture UK Ltd | Actual hours: 6.0; source records: 1</x:v>
      </x:c>
      <x:c r="L2164" t="str">
        <x:v>Include</x:v>
      </x:c>
      <x:c r="M2164"/>
      <x:c r="N2164"/>
    </x:row>
    <x:row r="2165">
      <x:c r="A2165" t="str">
        <x:v>Paul Barker (C)|2026-02-10</x:v>
      </x:c>
      <x:c r="B2165" s="888" t="n">
        <x:v>46063</x:v>
      </x:c>
      <x:c r="C2165" t="str">
        <x:v>Paul Barker (C)</x:v>
      </x:c>
      <x:c r="D2165" t="str">
        <x:v>Permanent</x:v>
      </x:c>
      <x:c r="E2165" t="str">
        <x:v>Thurrock</x:v>
      </x:c>
      <x:c r="F2165" t="str">
        <x:v>Operative Porter</x:v>
      </x:c>
      <x:c r="G2165" t="str">
        <x:v>397042</x:v>
      </x:c>
      <x:c r="H2165" t="str">
        <x:v>Bernard Ibiwoye</x:v>
      </x:c>
      <x:c r="I2165" s="22" t="n">
        <x:v>6.5</x:v>
      </x:c>
      <x:c r="J2165" t="str">
        <x:v>Worked</x:v>
      </x:c>
      <x:c r="K2165" t="str">
        <x:v>Employee 104327; home branch Thurrock; assigned role Operative Porter | Deployment branch: Thurrock | Actual role: Operative Driver | Jobs: 397042 | Customers: Bernard Ibiwoye | Actual hours: 6.5; source records: 1</x:v>
      </x:c>
      <x:c r="L2165" t="str">
        <x:v>Include</x:v>
      </x:c>
      <x:c r="M2165"/>
      <x:c r="N2165"/>
    </x:row>
    <x:row r="2166">
      <x:c r="A2166" t="str">
        <x:v>Paul Barker (C)|2026-02-11</x:v>
      </x:c>
      <x:c r="B2166" s="888" t="n">
        <x:v>46064</x:v>
      </x:c>
      <x:c r="C2166" t="str">
        <x:v>Paul Barker (C)</x:v>
      </x:c>
      <x:c r="D2166" t="str">
        <x:v>Permanent</x:v>
      </x:c>
      <x:c r="E2166" t="str">
        <x:v>Thurrock</x:v>
      </x:c>
      <x:c r="F2166" t="str">
        <x:v>Operative Porter</x:v>
      </x:c>
      <x:c r="G2166" t="str">
        <x:v>400136</x:v>
      </x:c>
      <x:c r="H2166" t="str">
        <x:v>Knotel UK Ltd</x:v>
      </x:c>
      <x:c r="I2166" s="22" t="n">
        <x:v>7.5</x:v>
      </x:c>
      <x:c r="J2166" t="str">
        <x:v>Worked</x:v>
      </x:c>
      <x:c r="K2166" t="str">
        <x:v>Employee 104327; home branch Thurrock; assigned role Operative Porter | Deployment branch: Thurrock | Actual role: Operative Driver | Jobs: 400136 | Customers: Knotel UK Ltd | Actual hours: 7.5; source records: 1</x:v>
      </x:c>
      <x:c r="L2166" t="str">
        <x:v>Include</x:v>
      </x:c>
      <x:c r="M2166"/>
      <x:c r="N2166"/>
    </x:row>
    <x:row r="2167">
      <x:c r="A2167" t="str">
        <x:v>Paul Barker (C)|2026-02-12</x:v>
      </x:c>
      <x:c r="B2167" s="888" t="n">
        <x:v>46065</x:v>
      </x:c>
      <x:c r="C2167" t="str">
        <x:v>Paul Barker (C)</x:v>
      </x:c>
      <x:c r="D2167" t="str">
        <x:v>Permanent</x:v>
      </x:c>
      <x:c r="E2167" t="str">
        <x:v>Thurrock</x:v>
      </x:c>
      <x:c r="F2167" t="str">
        <x:v>Operative Porter</x:v>
      </x:c>
      <x:c r="G2167" t="str">
        <x:v>396883</x:v>
      </x:c>
      <x:c r="H2167" t="str">
        <x:v>Thomas/Ms Elizabeth</x:v>
      </x:c>
      <x:c r="I2167" s="22" t="n">
        <x:v>7.75</x:v>
      </x:c>
      <x:c r="J2167" t="str">
        <x:v>Worked</x:v>
      </x:c>
      <x:c r="K2167" t="str">
        <x:v>Employee 104327; home branch Thurrock; assigned role Operative Porter | Deployment branch: Thurrock | Actual role: Operative Driver | Jobs: 396883 | Customers: Thomas/Ms Elizabeth | Actual hours: 7.8; source records: 1</x:v>
      </x:c>
      <x:c r="L2167" t="str">
        <x:v>Include</x:v>
      </x:c>
      <x:c r="M2167"/>
      <x:c r="N2167"/>
    </x:row>
    <x:row r="2168">
      <x:c r="A2168" t="str">
        <x:v>Paul Barker (C)|2026-02-13</x:v>
      </x:c>
      <x:c r="B2168" s="888" t="n">
        <x:v>46066</x:v>
      </x:c>
      <x:c r="C2168" t="str">
        <x:v>Paul Barker (C)</x:v>
      </x:c>
      <x:c r="D2168" t="str">
        <x:v>Permanent</x:v>
      </x:c>
      <x:c r="E2168" t="str">
        <x:v>Thurrock</x:v>
      </x:c>
      <x:c r="F2168" t="str">
        <x:v>Operative Porter</x:v>
      </x:c>
      <x:c r="G2168" t="str">
        <x:v>397170</x:v>
      </x:c>
      <x:c r="H2168" t="str">
        <x:v>Okbe/Mr Tsehaye</x:v>
      </x:c>
      <x:c r="I2168" s="22" t="n">
        <x:v>2</x:v>
      </x:c>
      <x:c r="J2168" t="str">
        <x:v>Worked</x:v>
      </x:c>
      <x:c r="K2168" t="str">
        <x:v>Employee 104327; home branch Thurrock; assigned role Operative Porter | Deployment branch: Thurrock | Actual role: Operative Driver | Jobs: 397170 | Customers: Okbe/Mr Tsehaye | Actual hours: 2.0; source records: 1</x:v>
      </x:c>
      <x:c r="L2168" t="str">
        <x:v>Include</x:v>
      </x:c>
      <x:c r="M2168"/>
      <x:c r="N2168"/>
    </x:row>
    <x:row r="2169">
      <x:c r="A2169" t="str">
        <x:v>Paul Barker (C)|2026-02-14</x:v>
      </x:c>
      <x:c r="B2169" s="888" t="n">
        <x:v>46067</x:v>
      </x:c>
      <x:c r="C2169" t="str">
        <x:v>Paul Barker (C)</x:v>
      </x:c>
      <x:c r="D2169" t="str">
        <x:v>Permanent</x:v>
      </x:c>
      <x:c r="E2169" t="str">
        <x:v>Thurrock</x:v>
      </x:c>
      <x:c r="F2169" t="str">
        <x:v>Operative Porter</x:v>
      </x:c>
      <x:c r="G2169" t="str">
        <x:v>399348</x:v>
      </x:c>
      <x:c r="H2169" t="str">
        <x:v>Accenture UK Ltd</x:v>
      </x:c>
      <x:c r="I2169" s="22" t="n">
        <x:v>4</x:v>
      </x:c>
      <x:c r="J2169" t="str">
        <x:v>Worked</x:v>
      </x:c>
      <x:c r="K2169" t="str">
        <x:v>Employee 104327; home branch Thurrock; assigned role Operative Porter | Deployment branch: Thurrock | Actual role: Operative Driver | Jobs: 399348 | Customers: Accenture UK Ltd | Actual hours: 4.0; source records: 1</x:v>
      </x:c>
      <x:c r="L2169" t="str">
        <x:v>Include</x:v>
      </x:c>
      <x:c r="M2169"/>
      <x:c r="N2169"/>
    </x:row>
    <x:row r="2170">
      <x:c r="A2170" t="str">
        <x:v>Paul Barker (C)|2026-02-16</x:v>
      </x:c>
      <x:c r="B2170" s="888" t="n">
        <x:v>46069</x:v>
      </x:c>
      <x:c r="C2170" t="str">
        <x:v>Paul Barker (C)</x:v>
      </x:c>
      <x:c r="D2170" t="str">
        <x:v>Permanent</x:v>
      </x:c>
      <x:c r="E2170" t="str">
        <x:v>Thurrock</x:v>
      </x:c>
      <x:c r="F2170" t="str">
        <x:v>Operative Porter</x:v>
      </x:c>
      <x:c r="G2170" t="str">
        <x:v>396805</x:v>
      </x:c>
      <x:c r="H2170" t="str">
        <x:v>Scott/Ms Samantha</x:v>
      </x:c>
      <x:c r="I2170" s="22" t="n">
        <x:v>6.5</x:v>
      </x:c>
      <x:c r="J2170" t="str">
        <x:v>Worked</x:v>
      </x:c>
      <x:c r="K2170" t="str">
        <x:v>Employee 104327; home branch Thurrock; assigned role Operative Porter | Deployment branch: Thurrock | Actual role: Operative Driver | Jobs: 396805 | Customers: Scott/Ms Samantha | Actual hours: 6.5; source records: 1</x:v>
      </x:c>
      <x:c r="L2170" t="str">
        <x:v>Include</x:v>
      </x:c>
      <x:c r="M2170"/>
      <x:c r="N2170"/>
    </x:row>
    <x:row r="2171">
      <x:c r="A2171" t="str">
        <x:v>Paul Barker (C)|2026-02-17</x:v>
      </x:c>
      <x:c r="B2171" s="888" t="n">
        <x:v>46070</x:v>
      </x:c>
      <x:c r="C2171" t="str">
        <x:v>Paul Barker (C)</x:v>
      </x:c>
      <x:c r="D2171" t="str">
        <x:v>Permanent</x:v>
      </x:c>
      <x:c r="E2171" t="str">
        <x:v>Thurrock</x:v>
      </x:c>
      <x:c r="F2171" t="str">
        <x:v>Operative Porter</x:v>
      </x:c>
      <x:c r="G2171" t="str">
        <x:v>400112</x:v>
      </x:c>
      <x:c r="H2171" t="str">
        <x:v>Bank of New York Mellon</x:v>
      </x:c>
      <x:c r="I2171" s="22" t="n">
        <x:v>6</x:v>
      </x:c>
      <x:c r="J2171" t="str">
        <x:v>Worked</x:v>
      </x:c>
      <x:c r="K2171" t="str">
        <x:v>Employee 104327; home branch Thurrock; assigned role Operative Porter | Deployment branch: Thurrock | Actual role: Operative Driver | Jobs: 400112 | Customers: Bank of New York Mellon | Actual hours: 6.0; source records: 1</x:v>
      </x:c>
      <x:c r="L2171" t="str">
        <x:v>Include</x:v>
      </x:c>
      <x:c r="M2171"/>
      <x:c r="N2171"/>
    </x:row>
    <x:row r="2172">
      <x:c r="A2172" t="str">
        <x:v>Paul Barker (C)|2026-02-18</x:v>
      </x:c>
      <x:c r="B2172" s="888" t="n">
        <x:v>46071</x:v>
      </x:c>
      <x:c r="C2172" t="str">
        <x:v>Paul Barker (C)</x:v>
      </x:c>
      <x:c r="D2172" t="str">
        <x:v>Permanent</x:v>
      </x:c>
      <x:c r="E2172" t="str">
        <x:v>Thurrock</x:v>
      </x:c>
      <x:c r="F2172" t="str">
        <x:v>Operative Porter</x:v>
      </x:c>
      <x:c r="G2172"/>
      <x:c r="H2172"/>
      <x:c r="I2172" s="22" t="n">
        <x:v>0</x:v>
      </x:c>
      <x:c r="J2172" t="str">
        <x:v>Annual leave</x:v>
      </x:c>
      <x:c r="K2172" t="str">
        <x:v>Employee 104327; home branch Thurrock; assigned role Operative Porter | Leave: Annual Leave (Hours) | Leave calendar basis: Variable-pattern period</x:v>
      </x:c>
      <x:c r="L2172" t="str">
        <x:v>Include</x:v>
      </x:c>
      <x:c r="M2172"/>
      <x:c r="N2172"/>
    </x:row>
    <x:row r="2173">
      <x:c r="A2173" t="str">
        <x:v>Paul Barker (C)|2026-02-19</x:v>
      </x:c>
      <x:c r="B2173" s="888" t="n">
        <x:v>46072</x:v>
      </x:c>
      <x:c r="C2173" t="str">
        <x:v>Paul Barker (C)</x:v>
      </x:c>
      <x:c r="D2173" t="str">
        <x:v>Permanent</x:v>
      </x:c>
      <x:c r="E2173" t="str">
        <x:v>Thurrock</x:v>
      </x:c>
      <x:c r="F2173" t="str">
        <x:v>Operative Porter</x:v>
      </x:c>
      <x:c r="G2173" t="str">
        <x:v>399928</x:v>
      </x:c>
      <x:c r="H2173" t="str">
        <x:v>UBS Investment Bank</x:v>
      </x:c>
      <x:c r="I2173" s="22" t="n">
        <x:v>7</x:v>
      </x:c>
      <x:c r="J2173" t="str">
        <x:v>Worked</x:v>
      </x:c>
      <x:c r="K2173" t="str">
        <x:v>Employee 104327; home branch Thurrock; assigned role Operative Porter | Deployment branch: Thurrock | Actual role: Operative Driver | Jobs: 399928 | Customers: UBS Investment Bank | Actual hours: 7.0; source records: 1</x:v>
      </x:c>
      <x:c r="L2173" t="str">
        <x:v>Include</x:v>
      </x:c>
      <x:c r="M2173"/>
      <x:c r="N2173"/>
    </x:row>
    <x:row r="2174">
      <x:c r="A2174" t="str">
        <x:v>Paul Barker (C)|2026-02-20</x:v>
      </x:c>
      <x:c r="B2174" s="888" t="n">
        <x:v>46073</x:v>
      </x:c>
      <x:c r="C2174" t="str">
        <x:v>Paul Barker (C)</x:v>
      </x:c>
      <x:c r="D2174" t="str">
        <x:v>Permanent</x:v>
      </x:c>
      <x:c r="E2174" t="str">
        <x:v>Thurrock</x:v>
      </x:c>
      <x:c r="F2174" t="str">
        <x:v>Operative Porter</x:v>
      </x:c>
      <x:c r="G2174" t="str">
        <x:v>399928</x:v>
      </x:c>
      <x:c r="H2174" t="str">
        <x:v>UBS Investment Bank</x:v>
      </x:c>
      <x:c r="I2174" s="22" t="n">
        <x:v>7</x:v>
      </x:c>
      <x:c r="J2174" t="str">
        <x:v>Worked</x:v>
      </x:c>
      <x:c r="K2174" t="str">
        <x:v>Employee 104327; home branch Thurrock; assigned role Operative Porter | Deployment branch: Thurrock | Actual role: Operative Driver | Jobs: 399928 | Customers: UBS Investment Bank | Actual hours: 7.0; source records: 1</x:v>
      </x:c>
      <x:c r="L2174" t="str">
        <x:v>Include</x:v>
      </x:c>
      <x:c r="M2174"/>
      <x:c r="N2174"/>
    </x:row>
    <x:row r="2175">
      <x:c r="A2175" t="str">
        <x:v>Paul Barker (C)|2026-02-23</x:v>
      </x:c>
      <x:c r="B2175" s="888" t="n">
        <x:v>46076</x:v>
      </x:c>
      <x:c r="C2175" t="str">
        <x:v>Paul Barker (C)</x:v>
      </x:c>
      <x:c r="D2175" t="str">
        <x:v>Permanent</x:v>
      </x:c>
      <x:c r="E2175" t="str">
        <x:v>Thurrock</x:v>
      </x:c>
      <x:c r="F2175" t="str">
        <x:v>Operative Porter</x:v>
      </x:c>
      <x:c r="G2175" t="str">
        <x:v>398044</x:v>
      </x:c>
      <x:c r="H2175" t="str">
        <x:v>Brandon Library/Mr Brian</x:v>
      </x:c>
      <x:c r="I2175" s="22" t="n">
        <x:v>8</x:v>
      </x:c>
      <x:c r="J2175" t="str">
        <x:v>Worked</x:v>
      </x:c>
      <x:c r="K2175" t="str">
        <x:v>Employee 104327; home branch Thurrock; assigned role Operative Porter | Deployment branch: Thurrock | Actual role: Operative Driver | Jobs: 398044 | Customers: Brandon Library/Mr Brian | Actual hours: 8.0; source records: 1</x:v>
      </x:c>
      <x:c r="L2175" t="str">
        <x:v>Include</x:v>
      </x:c>
      <x:c r="M2175"/>
      <x:c r="N2175"/>
    </x:row>
    <x:row r="2176">
      <x:c r="A2176" t="str">
        <x:v>Paul Barker (C)|2026-02-24</x:v>
      </x:c>
      <x:c r="B2176" s="888" t="n">
        <x:v>46077</x:v>
      </x:c>
      <x:c r="C2176" t="str">
        <x:v>Paul Barker (C)</x:v>
      </x:c>
      <x:c r="D2176" t="str">
        <x:v>Permanent</x:v>
      </x:c>
      <x:c r="E2176" t="str">
        <x:v>Thurrock</x:v>
      </x:c>
      <x:c r="F2176" t="str">
        <x:v>Operative Porter</x:v>
      </x:c>
      <x:c r="G2176" t="str">
        <x:v>398044</x:v>
      </x:c>
      <x:c r="H2176" t="str">
        <x:v>Brandon Library/Mr Brian</x:v>
      </x:c>
      <x:c r="I2176" s="22" t="n">
        <x:v>8</x:v>
      </x:c>
      <x:c r="J2176" t="str">
        <x:v>Worked</x:v>
      </x:c>
      <x:c r="K2176" t="str">
        <x:v>Employee 104327; home branch Thurrock; assigned role Operative Porter | Deployment branch: Thurrock | Actual role: Operative Driver | Jobs: 398044 | Customers: Brandon Library/Mr Brian | Actual hours: 8.0; source records: 1</x:v>
      </x:c>
      <x:c r="L2176" t="str">
        <x:v>Include</x:v>
      </x:c>
      <x:c r="M2176"/>
      <x:c r="N2176"/>
    </x:row>
    <x:row r="2177">
      <x:c r="A2177" t="str">
        <x:v>Paul Barker (C)|2026-02-25</x:v>
      </x:c>
      <x:c r="B2177" s="888" t="n">
        <x:v>46078</x:v>
      </x:c>
      <x:c r="C2177" t="str">
        <x:v>Paul Barker (C)</x:v>
      </x:c>
      <x:c r="D2177" t="str">
        <x:v>Permanent</x:v>
      </x:c>
      <x:c r="E2177" t="str">
        <x:v>Thurrock</x:v>
      </x:c>
      <x:c r="F2177" t="str">
        <x:v>Operative Porter</x:v>
      </x:c>
      <x:c r="G2177" t="str">
        <x:v>398522</x:v>
      </x:c>
      <x:c r="H2177" t="str">
        <x:v>Brandon Library Youth Club/Tina</x:v>
      </x:c>
      <x:c r="I2177" s="22" t="n">
        <x:v>8</x:v>
      </x:c>
      <x:c r="J2177" t="str">
        <x:v>Worked</x:v>
      </x:c>
      <x:c r="K2177" t="str">
        <x:v>Employee 104327; home branch Thurrock; assigned role Operative Porter | Deployment branch: Thurrock | Actual role: Operative Driver | Jobs: 398522 | Customers: Brandon Library Youth Club/Tina | Actual hours: 8.0; source records: 1</x:v>
      </x:c>
      <x:c r="L2177" t="str">
        <x:v>Include</x:v>
      </x:c>
      <x:c r="M2177"/>
      <x:c r="N2177"/>
    </x:row>
    <x:row r="2178">
      <x:c r="A2178" t="str">
        <x:v>Paul Barker (C)|2026-02-26</x:v>
      </x:c>
      <x:c r="B2178" s="888" t="n">
        <x:v>46079</x:v>
      </x:c>
      <x:c r="C2178" t="str">
        <x:v>Paul Barker (C)</x:v>
      </x:c>
      <x:c r="D2178" t="str">
        <x:v>Permanent</x:v>
      </x:c>
      <x:c r="E2178" t="str">
        <x:v>Thurrock</x:v>
      </x:c>
      <x:c r="F2178" t="str">
        <x:v>Operative Porter</x:v>
      </x:c>
      <x:c r="G2178" t="str">
        <x:v>396207A</x:v>
      </x:c>
      <x:c r="H2178" t="str">
        <x:v>Linklaters LLP</x:v>
      </x:c>
      <x:c r="I2178" s="22" t="n">
        <x:v>9.5</x:v>
      </x:c>
      <x:c r="J2178" t="str">
        <x:v>Worked</x:v>
      </x:c>
      <x:c r="K2178" t="str">
        <x:v>Employee 104327; home branch Thurrock; assigned role Operative Porter | Deployment branch: Thurrock | Actual role: Operative Driver | Jobs: 396207A | Customers: Linklaters LLP | Actual hours: 9.5; source records: 1</x:v>
      </x:c>
      <x:c r="L2178" t="str">
        <x:v>Include</x:v>
      </x:c>
      <x:c r="M2178"/>
      <x:c r="N2178"/>
    </x:row>
    <x:row r="2179">
      <x:c r="A2179" t="str">
        <x:v>Paul Barker (C)|2026-02-27</x:v>
      </x:c>
      <x:c r="B2179" s="888" t="n">
        <x:v>46080</x:v>
      </x:c>
      <x:c r="C2179" t="str">
        <x:v>Paul Barker (C)</x:v>
      </x:c>
      <x:c r="D2179" t="str">
        <x:v>Permanent</x:v>
      </x:c>
      <x:c r="E2179" t="str">
        <x:v>Thurrock</x:v>
      </x:c>
      <x:c r="F2179" t="str">
        <x:v>Operative Porter</x:v>
      </x:c>
      <x:c r="G2179" t="str">
        <x:v>399145</x:v>
      </x:c>
      <x:c r="H2179" t="str">
        <x:v>Alii/Miss Samira</x:v>
      </x:c>
      <x:c r="I2179" s="22" t="n">
        <x:v>7.5</x:v>
      </x:c>
      <x:c r="J2179" t="str">
        <x:v>Worked</x:v>
      </x:c>
      <x:c r="K2179" t="str">
        <x:v>Employee 104327; home branch Thurrock; assigned role Operative Porter | Deployment branch: Thurrock | Actual role: Operative Driver | Jobs: 399145 | Customers: Alii/Miss Samira | Actual hours: 7.5; source records: 1</x:v>
      </x:c>
      <x:c r="L2179" t="str">
        <x:v>Include</x:v>
      </x:c>
      <x:c r="M2179"/>
      <x:c r="N2179"/>
    </x:row>
    <x:row r="2180">
      <x:c r="A2180" t="str">
        <x:v>Paul Horton|2026-02-02</x:v>
      </x:c>
      <x:c r="B2180" s="888" t="n">
        <x:v>46055</x:v>
      </x:c>
      <x:c r="C2180" t="str">
        <x:v>Paul Horton</x:v>
      </x:c>
      <x:c r="D2180" t="str">
        <x:v>Permanent</x:v>
      </x:c>
      <x:c r="E2180" t="str">
        <x:v>Thurrock</x:v>
      </x:c>
      <x:c r="F2180" t="str">
        <x:v>Warehouse</x:v>
      </x:c>
      <x:c r="G2180" t="str">
        <x:v>363792D</x:v>
      </x:c>
      <x:c r="H2180" t="str">
        <x:v>Thurrock Warehouse</x:v>
      </x:c>
      <x:c r="I2180" s="22" t="n">
        <x:v>9.5</x:v>
      </x:c>
      <x:c r="J2180" t="str">
        <x:v>Worked</x:v>
      </x:c>
      <x:c r="K2180" t="str">
        <x:v>Employee 2279; home branch Thurrock; assigned role Warehouse | Deployment branch: Thurrock | Actual role: Operative Skilled | Jobs: 363792D | Customers: Thurrock Warehouse | Actual hours: 9.5; source records: 1</x:v>
      </x:c>
      <x:c r="L2180" t="str">
        <x:v>Include</x:v>
      </x:c>
      <x:c r="M2180"/>
      <x:c r="N2180"/>
    </x:row>
    <x:row r="2181">
      <x:c r="A2181" t="str">
        <x:v>Paul Horton|2026-02-03</x:v>
      </x:c>
      <x:c r="B2181" s="888" t="n">
        <x:v>46056</x:v>
      </x:c>
      <x:c r="C2181" t="str">
        <x:v>Paul Horton</x:v>
      </x:c>
      <x:c r="D2181" t="str">
        <x:v>Permanent</x:v>
      </x:c>
      <x:c r="E2181" t="str">
        <x:v>Thurrock</x:v>
      </x:c>
      <x:c r="F2181" t="str">
        <x:v>Warehouse</x:v>
      </x:c>
      <x:c r="G2181" t="str">
        <x:v>363792D</x:v>
      </x:c>
      <x:c r="H2181" t="str">
        <x:v>Thurrock Warehouse</x:v>
      </x:c>
      <x:c r="I2181" s="22" t="n">
        <x:v>10</x:v>
      </x:c>
      <x:c r="J2181" t="str">
        <x:v>Worked</x:v>
      </x:c>
      <x:c r="K2181" t="str">
        <x:v>Employee 2279; home branch Thurrock; assigned role Warehouse | Deployment branch: Thurrock | Actual role: Operative Skilled | Jobs: 363792D | Customers: Thurrock Warehouse | Actual hours: 10.0; source records: 1</x:v>
      </x:c>
      <x:c r="L2181" t="str">
        <x:v>Include</x:v>
      </x:c>
      <x:c r="M2181"/>
      <x:c r="N2181"/>
    </x:row>
    <x:row r="2182">
      <x:c r="A2182" t="str">
        <x:v>Paul Horton|2026-02-04</x:v>
      </x:c>
      <x:c r="B2182" s="888" t="n">
        <x:v>46057</x:v>
      </x:c>
      <x:c r="C2182" t="str">
        <x:v>Paul Horton</x:v>
      </x:c>
      <x:c r="D2182" t="str">
        <x:v>Permanent</x:v>
      </x:c>
      <x:c r="E2182" t="str">
        <x:v>Thurrock</x:v>
      </x:c>
      <x:c r="F2182" t="str">
        <x:v>Warehouse</x:v>
      </x:c>
      <x:c r="G2182" t="str">
        <x:v>363792D</x:v>
      </x:c>
      <x:c r="H2182" t="str">
        <x:v>Thurrock Warehouse</x:v>
      </x:c>
      <x:c r="I2182" s="22" t="n">
        <x:v>8.5</x:v>
      </x:c>
      <x:c r="J2182" t="str">
        <x:v>Worked</x:v>
      </x:c>
      <x:c r="K2182" t="str">
        <x:v>Employee 2279; home branch Thurrock; assigned role Warehouse | Deployment branch: Thurrock | Actual role: Operative Skilled | Jobs: 363792D | Customers: Thurrock Warehouse | Actual hours: 8.5; source records: 1</x:v>
      </x:c>
      <x:c r="L2182" t="str">
        <x:v>Include</x:v>
      </x:c>
      <x:c r="M2182"/>
      <x:c r="N2182"/>
    </x:row>
    <x:row r="2183">
      <x:c r="A2183" t="str">
        <x:v>Paul Horton|2026-02-05</x:v>
      </x:c>
      <x:c r="B2183" s="888" t="n">
        <x:v>46058</x:v>
      </x:c>
      <x:c r="C2183" t="str">
        <x:v>Paul Horton</x:v>
      </x:c>
      <x:c r="D2183" t="str">
        <x:v>Permanent</x:v>
      </x:c>
      <x:c r="E2183" t="str">
        <x:v>Thurrock</x:v>
      </x:c>
      <x:c r="F2183" t="str">
        <x:v>Warehouse</x:v>
      </x:c>
      <x:c r="G2183" t="str">
        <x:v>363792D</x:v>
      </x:c>
      <x:c r="H2183" t="str">
        <x:v>Thurrock Warehouse</x:v>
      </x:c>
      <x:c r="I2183" s="22" t="n">
        <x:v>8.5</x:v>
      </x:c>
      <x:c r="J2183" t="str">
        <x:v>Worked</x:v>
      </x:c>
      <x:c r="K2183" t="str">
        <x:v>Employee 2279; home branch Thurrock; assigned role Warehouse | Deployment branch: Thurrock | Actual role: Operative Skilled | Jobs: 363792D | Customers: Thurrock Warehouse | Actual hours: 8.5; source records: 1</x:v>
      </x:c>
      <x:c r="L2183" t="str">
        <x:v>Include</x:v>
      </x:c>
      <x:c r="M2183"/>
      <x:c r="N2183"/>
    </x:row>
    <x:row r="2184">
      <x:c r="A2184" t="str">
        <x:v>Paul Horton|2026-02-06</x:v>
      </x:c>
      <x:c r="B2184" s="888" t="n">
        <x:v>46059</x:v>
      </x:c>
      <x:c r="C2184" t="str">
        <x:v>Paul Horton</x:v>
      </x:c>
      <x:c r="D2184" t="str">
        <x:v>Permanent</x:v>
      </x:c>
      <x:c r="E2184" t="str">
        <x:v>Thurrock</x:v>
      </x:c>
      <x:c r="F2184" t="str">
        <x:v>Warehouse</x:v>
      </x:c>
      <x:c r="G2184" t="str">
        <x:v>363792D</x:v>
      </x:c>
      <x:c r="H2184" t="str">
        <x:v>Thurrock Warehouse</x:v>
      </x:c>
      <x:c r="I2184" s="22" t="n">
        <x:v>9.5</x:v>
      </x:c>
      <x:c r="J2184" t="str">
        <x:v>Worked</x:v>
      </x:c>
      <x:c r="K2184" t="str">
        <x:v>Employee 2279; home branch Thurrock; assigned role Warehouse | Deployment branch: Thurrock | Actual role: Operative Skilled | Jobs: 363792D | Customers: Thurrock Warehouse | Actual hours: 9.5; source records: 1</x:v>
      </x:c>
      <x:c r="L2184" t="str">
        <x:v>Include</x:v>
      </x:c>
      <x:c r="M2184"/>
      <x:c r="N2184"/>
    </x:row>
    <x:row r="2185">
      <x:c r="A2185" t="str">
        <x:v>Paul Horton|2026-02-09</x:v>
      </x:c>
      <x:c r="B2185" s="888" t="n">
        <x:v>46062</x:v>
      </x:c>
      <x:c r="C2185" t="str">
        <x:v>Paul Horton</x:v>
      </x:c>
      <x:c r="D2185" t="str">
        <x:v>Permanent</x:v>
      </x:c>
      <x:c r="E2185" t="str">
        <x:v>Thurrock</x:v>
      </x:c>
      <x:c r="F2185" t="str">
        <x:v>Warehouse</x:v>
      </x:c>
      <x:c r="G2185" t="str">
        <x:v>363792D</x:v>
      </x:c>
      <x:c r="H2185" t="str">
        <x:v>Thurrock Warehouse</x:v>
      </x:c>
      <x:c r="I2185" s="22" t="n">
        <x:v>9</x:v>
      </x:c>
      <x:c r="J2185" t="str">
        <x:v>Worked</x:v>
      </x:c>
      <x:c r="K2185" t="str">
        <x:v>Employee 2279; home branch Thurrock; assigned role Warehouse | Deployment branch: Thurrock | Actual role: Operative Skilled | Jobs: 363792D | Customers: Thurrock Warehouse | Actual hours: 9.0; source records: 1</x:v>
      </x:c>
      <x:c r="L2185" t="str">
        <x:v>Include</x:v>
      </x:c>
      <x:c r="M2185"/>
      <x:c r="N2185"/>
    </x:row>
    <x:row r="2186">
      <x:c r="A2186" t="str">
        <x:v>Paul Horton|2026-02-10</x:v>
      </x:c>
      <x:c r="B2186" s="888" t="n">
        <x:v>46063</x:v>
      </x:c>
      <x:c r="C2186" t="str">
        <x:v>Paul Horton</x:v>
      </x:c>
      <x:c r="D2186" t="str">
        <x:v>Permanent</x:v>
      </x:c>
      <x:c r="E2186" t="str">
        <x:v>Thurrock</x:v>
      </x:c>
      <x:c r="F2186" t="str">
        <x:v>Warehouse</x:v>
      </x:c>
      <x:c r="G2186" t="str">
        <x:v>363792D</x:v>
      </x:c>
      <x:c r="H2186" t="str">
        <x:v>Thurrock Warehouse</x:v>
      </x:c>
      <x:c r="I2186" s="22" t="n">
        <x:v>9</x:v>
      </x:c>
      <x:c r="J2186" t="str">
        <x:v>Worked</x:v>
      </x:c>
      <x:c r="K2186" t="str">
        <x:v>Employee 2279; home branch Thurrock; assigned role Warehouse | Deployment branch: Thurrock | Actual role: Operative Skilled | Jobs: 363792D | Customers: Thurrock Warehouse | Actual hours: 9.0; source records: 1</x:v>
      </x:c>
      <x:c r="L2186" t="str">
        <x:v>Include</x:v>
      </x:c>
      <x:c r="M2186"/>
      <x:c r="N2186"/>
    </x:row>
    <x:row r="2187">
      <x:c r="A2187" t="str">
        <x:v>Paul Horton|2026-02-11</x:v>
      </x:c>
      <x:c r="B2187" s="888" t="n">
        <x:v>46064</x:v>
      </x:c>
      <x:c r="C2187" t="str">
        <x:v>Paul Horton</x:v>
      </x:c>
      <x:c r="D2187" t="str">
        <x:v>Permanent</x:v>
      </x:c>
      <x:c r="E2187" t="str">
        <x:v>Thurrock</x:v>
      </x:c>
      <x:c r="F2187" t="str">
        <x:v>Warehouse</x:v>
      </x:c>
      <x:c r="G2187" t="str">
        <x:v>363792D</x:v>
      </x:c>
      <x:c r="H2187" t="str">
        <x:v>Thurrock Warehouse</x:v>
      </x:c>
      <x:c r="I2187" s="22" t="n">
        <x:v>9</x:v>
      </x:c>
      <x:c r="J2187" t="str">
        <x:v>Worked</x:v>
      </x:c>
      <x:c r="K2187" t="str">
        <x:v>Employee 2279; home branch Thurrock; assigned role Warehouse | Deployment branch: Thurrock | Actual role: Operative Skilled | Jobs: 363792D | Customers: Thurrock Warehouse | Actual hours: 9.0; source records: 1</x:v>
      </x:c>
      <x:c r="L2187" t="str">
        <x:v>Include</x:v>
      </x:c>
      <x:c r="M2187"/>
      <x:c r="N2187"/>
    </x:row>
    <x:row r="2188">
      <x:c r="A2188" t="str">
        <x:v>Paul Horton|2026-02-12</x:v>
      </x:c>
      <x:c r="B2188" s="888" t="n">
        <x:v>46065</x:v>
      </x:c>
      <x:c r="C2188" t="str">
        <x:v>Paul Horton</x:v>
      </x:c>
      <x:c r="D2188" t="str">
        <x:v>Permanent</x:v>
      </x:c>
      <x:c r="E2188" t="str">
        <x:v>Thurrock</x:v>
      </x:c>
      <x:c r="F2188" t="str">
        <x:v>Warehouse</x:v>
      </x:c>
      <x:c r="G2188" t="str">
        <x:v>363792D</x:v>
      </x:c>
      <x:c r="H2188" t="str">
        <x:v>Thurrock Warehouse</x:v>
      </x:c>
      <x:c r="I2188" s="22" t="n">
        <x:v>9</x:v>
      </x:c>
      <x:c r="J2188" t="str">
        <x:v>Worked</x:v>
      </x:c>
      <x:c r="K2188" t="str">
        <x:v>Employee 2279; home branch Thurrock; assigned role Warehouse | Deployment branch: Thurrock | Actual role: Operative Skilled | Jobs: 363792D | Customers: Thurrock Warehouse | Actual hours: 9.0; source records: 1</x:v>
      </x:c>
      <x:c r="L2188" t="str">
        <x:v>Include</x:v>
      </x:c>
      <x:c r="M2188"/>
      <x:c r="N2188"/>
    </x:row>
    <x:row r="2189">
      <x:c r="A2189" t="str">
        <x:v>Paul Horton|2026-02-13</x:v>
      </x:c>
      <x:c r="B2189" s="888" t="n">
        <x:v>46066</x:v>
      </x:c>
      <x:c r="C2189" t="str">
        <x:v>Paul Horton</x:v>
      </x:c>
      <x:c r="D2189" t="str">
        <x:v>Permanent</x:v>
      </x:c>
      <x:c r="E2189" t="str">
        <x:v>Thurrock</x:v>
      </x:c>
      <x:c r="F2189" t="str">
        <x:v>Warehouse</x:v>
      </x:c>
      <x:c r="G2189" t="str">
        <x:v>363792D</x:v>
      </x:c>
      <x:c r="H2189" t="str">
        <x:v>Thurrock Warehouse</x:v>
      </x:c>
      <x:c r="I2189" s="22" t="n">
        <x:v>8.5</x:v>
      </x:c>
      <x:c r="J2189" t="str">
        <x:v>Worked</x:v>
      </x:c>
      <x:c r="K2189" t="str">
        <x:v>Employee 2279; home branch Thurrock; assigned role Warehouse | Deployment branch: Thurrock | Actual role: Operative Skilled | Jobs: 363792D | Customers: Thurrock Warehouse | Actual hours: 8.5; source records: 1</x:v>
      </x:c>
      <x:c r="L2189" t="str">
        <x:v>Include</x:v>
      </x:c>
      <x:c r="M2189"/>
      <x:c r="N2189"/>
    </x:row>
    <x:row r="2190">
      <x:c r="A2190" t="str">
        <x:v>Paul Sibbick|2026-02-02</x:v>
      </x:c>
      <x:c r="B2190" s="888" t="n">
        <x:v>46055</x:v>
      </x:c>
      <x:c r="C2190" t="str">
        <x:v>Paul Sibbick</x:v>
      </x:c>
      <x:c r="D2190" t="str">
        <x:v>Permanent</x:v>
      </x:c>
      <x:c r="E2190" t="str">
        <x:v>Leeds</x:v>
      </x:c>
      <x:c r="F2190" t="str">
        <x:v>Operative Skilled</x:v>
      </x:c>
      <x:c r="G2190" t="str">
        <x:v>398911, 400073</x:v>
      </x:c>
      <x:c r="H2190" t="str">
        <x:v>Kirklees Council - Adele Gregory; Kirklees Council - domestic</x:v>
      </x:c>
      <x:c r="I2190" s="22" t="n">
        <x:v>7.25</x:v>
      </x:c>
      <x:c r="J2190" t="str">
        <x:v>Worked — 2 records</x:v>
      </x:c>
      <x:c r="K2190" t="str">
        <x:v>Employee 102995; home branch Leeds; assigned role Operative Skilled | Deployment branch: Leeds | Actual role: Operative Porter | Jobs: 398911, 400073 | Customers: Kirklees Council - Adele Gregory; Kirklees Council - domestic | Actual hours: 7.2; source records: 2</x:v>
      </x:c>
      <x:c r="L2190" t="str">
        <x:v>Include</x:v>
      </x:c>
      <x:c r="M2190"/>
      <x:c r="N2190"/>
    </x:row>
    <x:row r="2191">
      <x:c r="A2191" t="str">
        <x:v>Paul Sibbick|2026-02-03</x:v>
      </x:c>
      <x:c r="B2191" s="888" t="n">
        <x:v>46056</x:v>
      </x:c>
      <x:c r="C2191" t="str">
        <x:v>Paul Sibbick</x:v>
      </x:c>
      <x:c r="D2191" t="str">
        <x:v>Permanent</x:v>
      </x:c>
      <x:c r="E2191" t="str">
        <x:v>Leeds</x:v>
      </x:c>
      <x:c r="F2191" t="str">
        <x:v>Operative Skilled</x:v>
      </x:c>
      <x:c r="G2191" t="str">
        <x:v>394206</x:v>
      </x:c>
      <x:c r="H2191" t="str">
        <x:v>BT plc</x:v>
      </x:c>
      <x:c r="I2191" s="22" t="n">
        <x:v>13</x:v>
      </x:c>
      <x:c r="J2191" t="str">
        <x:v>Worked</x:v>
      </x:c>
      <x:c r="K2191" t="str">
        <x:v>Employee 102995; home branch Leeds; assigned role Operative Skilled | Deployment branch: Leeds | Actual role: Operative Porter | Jobs: 394206 | Customers: BT plc | Actual hours: 13.0; source records: 1</x:v>
      </x:c>
      <x:c r="L2191" t="str">
        <x:v>Include</x:v>
      </x:c>
      <x:c r="M2191"/>
      <x:c r="N2191"/>
    </x:row>
    <x:row r="2192">
      <x:c r="A2192" t="str">
        <x:v>Paul Sibbick|2026-02-04</x:v>
      </x:c>
      <x:c r="B2192" s="888" t="n">
        <x:v>46057</x:v>
      </x:c>
      <x:c r="C2192" t="str">
        <x:v>Paul Sibbick</x:v>
      </x:c>
      <x:c r="D2192" t="str">
        <x:v>Permanent</x:v>
      </x:c>
      <x:c r="E2192" t="str">
        <x:v>Leeds</x:v>
      </x:c>
      <x:c r="F2192" t="str">
        <x:v>Operative Skilled</x:v>
      </x:c>
      <x:c r="G2192" t="str">
        <x:v>399957, 395537</x:v>
      </x:c>
      <x:c r="H2192" t="str">
        <x:v>Asgard Controlled Environments; IRIS Project Solutions Ltd (Filtronic)</x:v>
      </x:c>
      <x:c r="I2192" s="22" t="n">
        <x:v>6.5</x:v>
      </x:c>
      <x:c r="J2192" t="str">
        <x:v>Worked — 2 records</x:v>
      </x:c>
      <x:c r="K2192" t="str">
        <x:v>Employee 102995; home branch Leeds; assigned role Operative Skilled | Deployment branch: Leeds | Actual role: Operative Skilled | Jobs: 399957, 395537 | Customers: Asgard Controlled Environments; IRIS Project Solutions Ltd (Filtronic) | Actual hours: 6.5; source records: 2</x:v>
      </x:c>
      <x:c r="L2192" t="str">
        <x:v>Include</x:v>
      </x:c>
      <x:c r="M2192"/>
      <x:c r="N2192"/>
    </x:row>
    <x:row r="2193">
      <x:c r="A2193" t="str">
        <x:v>Paul Sibbick|2026-02-05</x:v>
      </x:c>
      <x:c r="B2193" s="888" t="n">
        <x:v>46058</x:v>
      </x:c>
      <x:c r="C2193" t="str">
        <x:v>Paul Sibbick</x:v>
      </x:c>
      <x:c r="D2193" t="str">
        <x:v>Permanent</x:v>
      </x:c>
      <x:c r="E2193" t="str">
        <x:v>Leeds</x:v>
      </x:c>
      <x:c r="F2193" t="str">
        <x:v>Operative Skilled</x:v>
      </x:c>
      <x:c r="G2193" t="str">
        <x:v>399893</x:v>
      </x:c>
      <x:c r="H2193" t="str">
        <x:v>Leeds Teaching Hospitals NHS Trust</x:v>
      </x:c>
      <x:c r="I2193" s="22" t="n">
        <x:v>6.25</x:v>
      </x:c>
      <x:c r="J2193" t="str">
        <x:v>Worked</x:v>
      </x:c>
      <x:c r="K2193" t="str">
        <x:v>Employee 102995; home branch Leeds; assigned role Operative Skilled | Deployment branch: Leeds | Actual role: Operative Skilled | Jobs: 399893 | Customers: Leeds Teaching Hospitals NHS Trust | Actual hours: 6.2; source records: 1</x:v>
      </x:c>
      <x:c r="L2193" t="str">
        <x:v>Include</x:v>
      </x:c>
      <x:c r="M2193"/>
      <x:c r="N2193"/>
    </x:row>
    <x:row r="2194">
      <x:c r="A2194" t="str">
        <x:v>Paul Sibbick|2026-02-06</x:v>
      </x:c>
      <x:c r="B2194" s="888" t="n">
        <x:v>46059</x:v>
      </x:c>
      <x:c r="C2194" t="str">
        <x:v>Paul Sibbick</x:v>
      </x:c>
      <x:c r="D2194" t="str">
        <x:v>Permanent</x:v>
      </x:c>
      <x:c r="E2194" t="str">
        <x:v>Leeds</x:v>
      </x:c>
      <x:c r="F2194" t="str">
        <x:v>Operative Skilled</x:v>
      </x:c>
      <x:c r="G2194" t="str">
        <x:v>399174</x:v>
      </x:c>
      <x:c r="H2194" t="str">
        <x:v>The Museum of North Craven Life</x:v>
      </x:c>
      <x:c r="I2194" s="22" t="n">
        <x:v>9.5</x:v>
      </x:c>
      <x:c r="J2194" t="str">
        <x:v>Worked</x:v>
      </x:c>
      <x:c r="K2194" t="str">
        <x:v>Employee 102995; home branch Leeds; assigned role Operative Skilled | Deployment branch: Leeds | Actual role: Operative Porter | Jobs: 399174 | Customers: The Museum of North Craven Life | Actual hours: 9.5; source records: 1</x:v>
      </x:c>
      <x:c r="L2194" t="str">
        <x:v>Include</x:v>
      </x:c>
      <x:c r="M2194"/>
      <x:c r="N2194"/>
    </x:row>
    <x:row r="2195">
      <x:c r="A2195" t="str">
        <x:v>Paul Sibbick|2026-02-09</x:v>
      </x:c>
      <x:c r="B2195" s="888" t="n">
        <x:v>46062</x:v>
      </x:c>
      <x:c r="C2195" t="str">
        <x:v>Paul Sibbick</x:v>
      </x:c>
      <x:c r="D2195" t="str">
        <x:v>Permanent</x:v>
      </x:c>
      <x:c r="E2195" t="str">
        <x:v>Leeds</x:v>
      </x:c>
      <x:c r="F2195" t="str">
        <x:v>Operative Skilled</x:v>
      </x:c>
      <x:c r="G2195" t="str">
        <x:v>395537</x:v>
      </x:c>
      <x:c r="H2195" t="str">
        <x:v>IRIS Project Solutions Ltd (Filtronic)</x:v>
      </x:c>
      <x:c r="I2195" s="22" t="n">
        <x:v>10</x:v>
      </x:c>
      <x:c r="J2195" t="str">
        <x:v>Worked</x:v>
      </x:c>
      <x:c r="K2195" t="str">
        <x:v>Employee 102995; home branch Leeds; assigned role Operative Skilled | Deployment branch: Leeds | Actual role: Operative Skilled | Jobs: 395537 | Customers: IRIS Project Solutions Ltd (Filtronic) | Actual hours: 10.0; source records: 1</x:v>
      </x:c>
      <x:c r="L2195" t="str">
        <x:v>Include</x:v>
      </x:c>
      <x:c r="M2195"/>
      <x:c r="N2195"/>
    </x:row>
    <x:row r="2196">
      <x:c r="A2196" t="str">
        <x:v>Paul Sibbick|2026-02-10</x:v>
      </x:c>
      <x:c r="B2196" s="888" t="n">
        <x:v>46063</x:v>
      </x:c>
      <x:c r="C2196" t="str">
        <x:v>Paul Sibbick</x:v>
      </x:c>
      <x:c r="D2196" t="str">
        <x:v>Permanent</x:v>
      </x:c>
      <x:c r="E2196" t="str">
        <x:v>Leeds</x:v>
      </x:c>
      <x:c r="F2196" t="str">
        <x:v>Operative Skilled</x:v>
      </x:c>
      <x:c r="G2196" t="str">
        <x:v>395537</x:v>
      </x:c>
      <x:c r="H2196" t="str">
        <x:v>IRIS Project Solutions Ltd (Filtronic)</x:v>
      </x:c>
      <x:c r="I2196" s="22" t="n">
        <x:v>9</x:v>
      </x:c>
      <x:c r="J2196" t="str">
        <x:v>Worked</x:v>
      </x:c>
      <x:c r="K2196" t="str">
        <x:v>Employee 102995; home branch Leeds; assigned role Operative Skilled | Deployment branch: Leeds | Actual role: Operative Skilled | Jobs: 395537 | Customers: IRIS Project Solutions Ltd (Filtronic) | Actual hours: 9.0; source records: 1</x:v>
      </x:c>
      <x:c r="L2196" t="str">
        <x:v>Include</x:v>
      </x:c>
      <x:c r="M2196"/>
      <x:c r="N2196"/>
    </x:row>
    <x:row r="2197">
      <x:c r="A2197" t="str">
        <x:v>Paul Sibbick|2026-02-11</x:v>
      </x:c>
      <x:c r="B2197" s="888" t="n">
        <x:v>46064</x:v>
      </x:c>
      <x:c r="C2197" t="str">
        <x:v>Paul Sibbick</x:v>
      </x:c>
      <x:c r="D2197" t="str">
        <x:v>Permanent</x:v>
      </x:c>
      <x:c r="E2197" t="str">
        <x:v>Leeds</x:v>
      </x:c>
      <x:c r="F2197" t="str">
        <x:v>Operative Skilled</x:v>
      </x:c>
      <x:c r="G2197" t="str">
        <x:v>399977</x:v>
      </x:c>
      <x:c r="H2197" t="str">
        <x:v>MOJ - Sodexo SR:57523</x:v>
      </x:c>
      <x:c r="I2197" s="22" t="n">
        <x:v>3.25</x:v>
      </x:c>
      <x:c r="J2197" t="str">
        <x:v>Worked</x:v>
      </x:c>
      <x:c r="K2197" t="str">
        <x:v>Employee 102995; home branch Leeds; assigned role Operative Skilled | Deployment branch: Leeds | Actual role: Operative Porter | Jobs: 399977 | Customers: MOJ - Sodexo SR:57523 | Actual hours: 3.2; source records: 1</x:v>
      </x:c>
      <x:c r="L2197" t="str">
        <x:v>Include</x:v>
      </x:c>
      <x:c r="M2197"/>
      <x:c r="N2197"/>
    </x:row>
    <x:row r="2198">
      <x:c r="A2198" t="str">
        <x:v>Paul Sibbick|2026-02-13</x:v>
      </x:c>
      <x:c r="B2198" s="888" t="n">
        <x:v>46066</x:v>
      </x:c>
      <x:c r="C2198" t="str">
        <x:v>Paul Sibbick</x:v>
      </x:c>
      <x:c r="D2198" t="str">
        <x:v>Permanent</x:v>
      </x:c>
      <x:c r="E2198" t="str">
        <x:v>Leeds</x:v>
      </x:c>
      <x:c r="F2198" t="str">
        <x:v>Operative Skilled</x:v>
      </x:c>
      <x:c r="G2198" t="str">
        <x:v>399656</x:v>
      </x:c>
      <x:c r="H2198" t="str">
        <x:v>Key Property Solutions - Michael Syddall PS</x:v>
      </x:c>
      <x:c r="I2198" s="22" t="n">
        <x:v>4.5</x:v>
      </x:c>
      <x:c r="J2198" t="str">
        <x:v>Worked</x:v>
      </x:c>
      <x:c r="K2198" t="str">
        <x:v>Employee 102995; home branch Leeds; assigned role Operative Skilled | Deployment branch: Leeds | Actual role: Operative Skilled | Jobs: 399656 | Customers: Key Property Solutions - Michael Syddall PS | Actual hours: 4.5; source records: 1</x:v>
      </x:c>
      <x:c r="L2198" t="str">
        <x:v>Include</x:v>
      </x:c>
      <x:c r="M2198"/>
      <x:c r="N2198"/>
    </x:row>
    <x:row r="2199">
      <x:c r="A2199" t="str">
        <x:v>Paul Sibbick|2026-02-16</x:v>
      </x:c>
      <x:c r="B2199" s="888" t="n">
        <x:v>46069</x:v>
      </x:c>
      <x:c r="C2199" t="str">
        <x:v>Paul Sibbick</x:v>
      </x:c>
      <x:c r="D2199" t="str">
        <x:v>Permanent</x:v>
      </x:c>
      <x:c r="E2199" t="str">
        <x:v>Leeds</x:v>
      </x:c>
      <x:c r="F2199" t="str">
        <x:v>Operative Skilled</x:v>
      </x:c>
      <x:c r="G2199" t="str">
        <x:v>399631</x:v>
      </x:c>
      <x:c r="H2199" t="str">
        <x:v>Wakefield Council</x:v>
      </x:c>
      <x:c r="I2199" s="22" t="n">
        <x:v>6</x:v>
      </x:c>
      <x:c r="J2199" t="str">
        <x:v>Worked</x:v>
      </x:c>
      <x:c r="K2199" t="str">
        <x:v>Employee 102995; home branch Leeds; assigned role Operative Skilled | Deployment branch: Leeds | Actual role: Operative Porter | Jobs: 399631 | Customers: Wakefield Council | Actual hours: 6.0; source records: 1</x:v>
      </x:c>
      <x:c r="L2199" t="str">
        <x:v>Include</x:v>
      </x:c>
      <x:c r="M2199"/>
      <x:c r="N2199"/>
    </x:row>
    <x:row r="2200">
      <x:c r="A2200" t="str">
        <x:v>Paul Sibbick|2026-02-17</x:v>
      </x:c>
      <x:c r="B2200" s="888" t="n">
        <x:v>46070</x:v>
      </x:c>
      <x:c r="C2200" t="str">
        <x:v>Paul Sibbick</x:v>
      </x:c>
      <x:c r="D2200" t="str">
        <x:v>Permanent</x:v>
      </x:c>
      <x:c r="E2200" t="str">
        <x:v>Leeds</x:v>
      </x:c>
      <x:c r="F2200" t="str">
        <x:v>Operative Skilled</x:v>
      </x:c>
      <x:c r="G2200" t="str">
        <x:v>394443, 399454A</x:v>
      </x:c>
      <x:c r="H2200" t="str">
        <x:v>BT; Restore Harrow Green</x:v>
      </x:c>
      <x:c r="I2200" s="22" t="n">
        <x:v>18</x:v>
      </x:c>
      <x:c r="J2200" t="str">
        <x:v>Worked — 2 records</x:v>
      </x:c>
      <x:c r="K2200" t="str">
        <x:v>Employee 102995; home branch Leeds; assigned role Operative Skilled | Deployment branch: Leeds, Manchester | Actual role: Operative Porter | Jobs: 394443, 399454A | Customers: BT; Restore Harrow Green | Actual hours: 18.0; source records: 2</x:v>
      </x:c>
      <x:c r="L2200" t="str">
        <x:v>Include</x:v>
      </x:c>
      <x:c r="M2200"/>
      <x:c r="N2200"/>
    </x:row>
    <x:row r="2201">
      <x:c r="A2201" t="str">
        <x:v>Paul Sibbick|2026-02-18</x:v>
      </x:c>
      <x:c r="B2201" s="888" t="n">
        <x:v>46071</x:v>
      </x:c>
      <x:c r="C2201" t="str">
        <x:v>Paul Sibbick</x:v>
      </x:c>
      <x:c r="D2201" t="str">
        <x:v>Permanent</x:v>
      </x:c>
      <x:c r="E2201" t="str">
        <x:v>Leeds</x:v>
      </x:c>
      <x:c r="F2201" t="str">
        <x:v>Operative Skilled</x:v>
      </x:c>
      <x:c r="G2201" t="str">
        <x:v>400327</x:v>
      </x:c>
      <x:c r="H2201" t="str">
        <x:v>Adecco</x:v>
      </x:c>
      <x:c r="I2201" s="22" t="n">
        <x:v>8.33</x:v>
      </x:c>
      <x:c r="J2201" t="str">
        <x:v>Worked</x:v>
      </x:c>
      <x:c r="K2201" t="str">
        <x:v>Employee 102995; home branch Leeds; assigned role Operative Skilled | Deployment branch: Leeds | Actual role: Operative Porter | Jobs: 400327 | Customers: Adecco | Actual hours: 8.3; source records: 1</x:v>
      </x:c>
      <x:c r="L2201" t="str">
        <x:v>Include</x:v>
      </x:c>
      <x:c r="M2201"/>
      <x:c r="N2201"/>
    </x:row>
    <x:row r="2202">
      <x:c r="A2202" t="str">
        <x:v>Paul Sibbick|2026-02-19</x:v>
      </x:c>
      <x:c r="B2202" s="888" t="n">
        <x:v>46072</x:v>
      </x:c>
      <x:c r="C2202" t="str">
        <x:v>Paul Sibbick</x:v>
      </x:c>
      <x:c r="D2202" t="str">
        <x:v>Permanent</x:v>
      </x:c>
      <x:c r="E2202" t="str">
        <x:v>Leeds</x:v>
      </x:c>
      <x:c r="F2202" t="str">
        <x:v>Operative Skilled</x:v>
      </x:c>
      <x:c r="G2202" t="str">
        <x:v>400421</x:v>
      </x:c>
      <x:c r="H2202" t="str">
        <x:v>Kirklees Council - Ms Janet Kaye</x:v>
      </x:c>
      <x:c r="I2202" s="22" t="n">
        <x:v>7.5</x:v>
      </x:c>
      <x:c r="J2202" t="str">
        <x:v>Worked</x:v>
      </x:c>
      <x:c r="K2202" t="str">
        <x:v>Employee 102995; home branch Leeds; assigned role Operative Skilled | Deployment branch: Leeds | Actual role: Operative Porter | Jobs: 400421 | Customers: Kirklees Council - Ms Janet Kaye | Actual hours: 7.5; source records: 1</x:v>
      </x:c>
      <x:c r="L2202" t="str">
        <x:v>Include</x:v>
      </x:c>
      <x:c r="M2202"/>
      <x:c r="N2202"/>
    </x:row>
    <x:row r="2203">
      <x:c r="A2203" t="str">
        <x:v>Paul Sibbick|2026-02-20</x:v>
      </x:c>
      <x:c r="B2203" s="888" t="n">
        <x:v>46073</x:v>
      </x:c>
      <x:c r="C2203" t="str">
        <x:v>Paul Sibbick</x:v>
      </x:c>
      <x:c r="D2203" t="str">
        <x:v>Permanent</x:v>
      </x:c>
      <x:c r="E2203" t="str">
        <x:v>Leeds</x:v>
      </x:c>
      <x:c r="F2203" t="str">
        <x:v>Operative Skilled</x:v>
      </x:c>
      <x:c r="G2203"/>
      <x:c r="H2203"/>
      <x:c r="I2203" s="22" t="n">
        <x:v>0</x:v>
      </x:c>
      <x:c r="J2203" t="str">
        <x:v>Annual leave</x:v>
      </x:c>
      <x:c r="K2203" t="str">
        <x:v>Employee 102995; home branch Leeds; assigned role Operative Skilled | Leave: Annual Leave (Hours) | Leave calendar basis: Variable-pattern period</x:v>
      </x:c>
      <x:c r="L2203" t="str">
        <x:v>Include</x:v>
      </x:c>
      <x:c r="M2203"/>
      <x:c r="N2203"/>
    </x:row>
    <x:row r="2204">
      <x:c r="A2204" t="str">
        <x:v>Paul Sibbick|2026-02-23</x:v>
      </x:c>
      <x:c r="B2204" s="888" t="n">
        <x:v>46076</x:v>
      </x:c>
      <x:c r="C2204" t="str">
        <x:v>Paul Sibbick</x:v>
      </x:c>
      <x:c r="D2204" t="str">
        <x:v>Permanent</x:v>
      </x:c>
      <x:c r="E2204" t="str">
        <x:v>Leeds</x:v>
      </x:c>
      <x:c r="F2204" t="str">
        <x:v>Operative Skilled</x:v>
      </x:c>
      <x:c r="G2204" t="str">
        <x:v>399068</x:v>
      </x:c>
      <x:c r="H2204" t="str">
        <x:v>Kirklees Council - Caroline Croll</x:v>
      </x:c>
      <x:c r="I2204" s="22" t="n">
        <x:v>3</x:v>
      </x:c>
      <x:c r="J2204" t="str">
        <x:v>Worked</x:v>
      </x:c>
      <x:c r="K2204" t="str">
        <x:v>Employee 102995; home branch Leeds; assigned role Operative Skilled | Deployment branch: Leeds | Actual role: Operative Porter | Jobs: 399068 | Customers: Kirklees Council - Caroline Croll | Actual hours: 3.0; source records: 1</x:v>
      </x:c>
      <x:c r="L2204" t="str">
        <x:v>Include</x:v>
      </x:c>
      <x:c r="M2204"/>
      <x:c r="N2204"/>
    </x:row>
    <x:row r="2205">
      <x:c r="A2205" t="str">
        <x:v>Paul Sibbick|2026-02-24</x:v>
      </x:c>
      <x:c r="B2205" s="888" t="n">
        <x:v>46077</x:v>
      </x:c>
      <x:c r="C2205" t="str">
        <x:v>Paul Sibbick</x:v>
      </x:c>
      <x:c r="D2205" t="str">
        <x:v>Permanent</x:v>
      </x:c>
      <x:c r="E2205" t="str">
        <x:v>Leeds</x:v>
      </x:c>
      <x:c r="F2205" t="str">
        <x:v>Operative Skilled</x:v>
      </x:c>
      <x:c r="G2205"/>
      <x:c r="H2205"/>
      <x:c r="I2205" s="22" t="n">
        <x:v>0</x:v>
      </x:c>
      <x:c r="J2205" t="str">
        <x:v>Annual leave</x:v>
      </x:c>
      <x:c r="K2205" t="str">
        <x:v>Employee 102995; home branch Leeds; assigned role Operative Skilled | Leave: Annual Leave (Hours) | Leave calendar basis: Variable-pattern period</x:v>
      </x:c>
      <x:c r="L2205" t="str">
        <x:v>Include</x:v>
      </x:c>
      <x:c r="M2205"/>
      <x:c r="N2205"/>
    </x:row>
    <x:row r="2206">
      <x:c r="A2206" t="str">
        <x:v>Paul Sibbick|2026-02-25</x:v>
      </x:c>
      <x:c r="B2206" s="888" t="n">
        <x:v>46078</x:v>
      </x:c>
      <x:c r="C2206" t="str">
        <x:v>Paul Sibbick</x:v>
      </x:c>
      <x:c r="D2206" t="str">
        <x:v>Permanent</x:v>
      </x:c>
      <x:c r="E2206" t="str">
        <x:v>Leeds</x:v>
      </x:c>
      <x:c r="F2206" t="str">
        <x:v>Operative Skilled</x:v>
      </x:c>
      <x:c r="G2206" t="str">
        <x:v>394206</x:v>
      </x:c>
      <x:c r="H2206" t="str">
        <x:v>BT plc</x:v>
      </x:c>
      <x:c r="I2206" s="22" t="n">
        <x:v>11</x:v>
      </x:c>
      <x:c r="J2206" t="str">
        <x:v>Worked</x:v>
      </x:c>
      <x:c r="K2206" t="str">
        <x:v>Employee 102995; home branch Leeds; assigned role Operative Skilled | Deployment branch: Leeds | Actual role: Operative Skilled | Jobs: 394206 | Customers: BT plc | Actual hours: 11.0; source records: 1</x:v>
      </x:c>
      <x:c r="L2206" t="str">
        <x:v>Include</x:v>
      </x:c>
      <x:c r="M2206"/>
      <x:c r="N2206"/>
    </x:row>
    <x:row r="2207">
      <x:c r="A2207" t="str">
        <x:v>Paul Sibbick|2026-02-26</x:v>
      </x:c>
      <x:c r="B2207" s="888" t="n">
        <x:v>46079</x:v>
      </x:c>
      <x:c r="C2207" t="str">
        <x:v>Paul Sibbick</x:v>
      </x:c>
      <x:c r="D2207" t="str">
        <x:v>Permanent</x:v>
      </x:c>
      <x:c r="E2207" t="str">
        <x:v>Leeds</x:v>
      </x:c>
      <x:c r="F2207" t="str">
        <x:v>Operative Skilled</x:v>
      </x:c>
      <x:c r="G2207"/>
      <x:c r="H2207"/>
      <x:c r="I2207" s="22" t="n">
        <x:v>0</x:v>
      </x:c>
      <x:c r="J2207" t="str">
        <x:v>Annual leave</x:v>
      </x:c>
      <x:c r="K2207" t="str">
        <x:v>Employee 102995; home branch Leeds; assigned role Operative Skilled | Leave: Annual Leave (Hours) | Leave calendar basis: Variable-pattern period</x:v>
      </x:c>
      <x:c r="L2207" t="str">
        <x:v>Include</x:v>
      </x:c>
      <x:c r="M2207"/>
      <x:c r="N2207"/>
    </x:row>
    <x:row r="2208">
      <x:c r="A2208" t="str">
        <x:v>Paul Sibbick|2026-02-27</x:v>
      </x:c>
      <x:c r="B2208" s="888" t="n">
        <x:v>46080</x:v>
      </x:c>
      <x:c r="C2208" t="str">
        <x:v>Paul Sibbick</x:v>
      </x:c>
      <x:c r="D2208" t="str">
        <x:v>Permanent</x:v>
      </x:c>
      <x:c r="E2208" t="str">
        <x:v>Leeds</x:v>
      </x:c>
      <x:c r="F2208" t="str">
        <x:v>Operative Skilled</x:v>
      </x:c>
      <x:c r="G2208" t="str">
        <x:v>399982</x:v>
      </x:c>
      <x:c r="H2208" t="str">
        <x:v>Newcastle University</x:v>
      </x:c>
      <x:c r="I2208" s="22" t="n">
        <x:v>6.75</x:v>
      </x:c>
      <x:c r="J2208" t="str">
        <x:v>Worked</x:v>
      </x:c>
      <x:c r="K2208" t="str">
        <x:v>Employee 102995; home branch Leeds; assigned role Operative Skilled | Deployment branch: Leeds | Actual role: Operative Porter | Jobs: 399982 | Customers: Newcastle University | Actual hours: 6.8; source records: 1</x:v>
      </x:c>
      <x:c r="L2208" t="str">
        <x:v>Include</x:v>
      </x:c>
      <x:c r="M2208"/>
      <x:c r="N2208"/>
    </x:row>
    <x:row r="2209">
      <x:c r="A2209" t="str">
        <x:v>Paul Snowden|2026-02-02</x:v>
      </x:c>
      <x:c r="B2209" s="888" t="n">
        <x:v>46055</x:v>
      </x:c>
      <x:c r="C2209" t="str">
        <x:v>Paul Snowden</x:v>
      </x:c>
      <x:c r="D2209" t="str">
        <x:v>Permanent</x:v>
      </x:c>
      <x:c r="E2209" t="str">
        <x:v>Leeds</x:v>
      </x:c>
      <x:c r="F2209" t="str">
        <x:v>Operative Driver</x:v>
      </x:c>
      <x:c r="G2209" t="str">
        <x:v>398911, 400073</x:v>
      </x:c>
      <x:c r="H2209" t="str">
        <x:v>Kirklees Council - Adele Gregory; Kirklees Council - domestic</x:v>
      </x:c>
      <x:c r="I2209" s="22" t="n">
        <x:v>7.25</x:v>
      </x:c>
      <x:c r="J2209" t="str">
        <x:v>Worked — 2 records</x:v>
      </x:c>
      <x:c r="K2209" t="str">
        <x:v>Employee 1391; home branch Leeds; assigned role Operative Driver | Deployment branch: Leeds | Actual role: Operative Driver | Jobs: 398911, 400073 | Customers: Kirklees Council - Adele Gregory; Kirklees Council - domestic | Actual hours: 7.2; source records: 2</x:v>
      </x:c>
      <x:c r="L2209" t="str">
        <x:v>Include</x:v>
      </x:c>
      <x:c r="M2209"/>
      <x:c r="N2209"/>
    </x:row>
    <x:row r="2210">
      <x:c r="A2210" t="str">
        <x:v>Paul Snowden|2026-02-03</x:v>
      </x:c>
      <x:c r="B2210" s="888" t="n">
        <x:v>46056</x:v>
      </x:c>
      <x:c r="C2210" t="str">
        <x:v>Paul Snowden</x:v>
      </x:c>
      <x:c r="D2210" t="str">
        <x:v>Permanent</x:v>
      </x:c>
      <x:c r="E2210" t="str">
        <x:v>Leeds</x:v>
      </x:c>
      <x:c r="F2210" t="str">
        <x:v>Operative Driver</x:v>
      </x:c>
      <x:c r="G2210" t="str">
        <x:v>399607</x:v>
      </x:c>
      <x:c r="H2210" t="str">
        <x:v>Kirklees Council - domestic</x:v>
      </x:c>
      <x:c r="I2210" s="22" t="n">
        <x:v>4.5</x:v>
      </x:c>
      <x:c r="J2210" t="str">
        <x:v>Worked</x:v>
      </x:c>
      <x:c r="K2210" t="str">
        <x:v>Employee 1391; home branch Leeds; assigned role Operative Driver | Deployment branch: Leeds | Actual role: Operative Porter | Jobs: 399607 | Customers: Kirklees Council - domestic | Actual hours: 4.5; source records: 1</x:v>
      </x:c>
      <x:c r="L2210" t="str">
        <x:v>Include</x:v>
      </x:c>
      <x:c r="M2210"/>
      <x:c r="N2210"/>
    </x:row>
    <x:row r="2211">
      <x:c r="A2211" t="str">
        <x:v>Paul Snowden|2026-02-04</x:v>
      </x:c>
      <x:c r="B2211" s="888" t="n">
        <x:v>46057</x:v>
      </x:c>
      <x:c r="C2211" t="str">
        <x:v>Paul Snowden</x:v>
      </x:c>
      <x:c r="D2211" t="str">
        <x:v>Permanent</x:v>
      </x:c>
      <x:c r="E2211" t="str">
        <x:v>Leeds</x:v>
      </x:c>
      <x:c r="F2211" t="str">
        <x:v>Operative Driver</x:v>
      </x:c>
      <x:c r="G2211" t="str">
        <x:v>399926</x:v>
      </x:c>
      <x:c r="H2211" t="str">
        <x:v>Kirklees Council - Lesley Ann Foleher</x:v>
      </x:c>
      <x:c r="I2211" s="22" t="n">
        <x:v>6</x:v>
      </x:c>
      <x:c r="J2211" t="str">
        <x:v>Worked</x:v>
      </x:c>
      <x:c r="K2211" t="str">
        <x:v>Employee 1391; home branch Leeds; assigned role Operative Driver | Deployment branch: Leeds | Actual role: Operative Driver | Jobs: 399926 | Customers: Kirklees Council - Lesley Ann Foleher | Actual hours: 6.0; source records: 1</x:v>
      </x:c>
      <x:c r="L2211" t="str">
        <x:v>Include</x:v>
      </x:c>
      <x:c r="M2211"/>
      <x:c r="N2211"/>
    </x:row>
    <x:row r="2212">
      <x:c r="A2212" t="str">
        <x:v>Paul Snowden|2026-02-05</x:v>
      </x:c>
      <x:c r="B2212" s="888" t="n">
        <x:v>46058</x:v>
      </x:c>
      <x:c r="C2212" t="str">
        <x:v>Paul Snowden</x:v>
      </x:c>
      <x:c r="D2212" t="str">
        <x:v>Permanent</x:v>
      </x:c>
      <x:c r="E2212" t="str">
        <x:v>Leeds</x:v>
      </x:c>
      <x:c r="F2212" t="str">
        <x:v>Operative Driver</x:v>
      </x:c>
      <x:c r="G2212" t="str">
        <x:v>399791</x:v>
      </x:c>
      <x:c r="H2212" t="str">
        <x:v>Kirklees Council - Dannielle Naomi Kober</x:v>
      </x:c>
      <x:c r="I2212" s="22" t="n">
        <x:v>12</x:v>
      </x:c>
      <x:c r="J2212" t="str">
        <x:v>Worked</x:v>
      </x:c>
      <x:c r="K2212" t="str">
        <x:v>Employee 1391; home branch Leeds; assigned role Operative Driver | Deployment branch: Leeds | Actual role: Operative Driver | Jobs: 399791 | Customers: Kirklees Council - Dannielle Naomi Kober | Actual hours: 12.0; source records: 1</x:v>
      </x:c>
      <x:c r="L2212" t="str">
        <x:v>Include</x:v>
      </x:c>
      <x:c r="M2212"/>
      <x:c r="N2212"/>
    </x:row>
    <x:row r="2213">
      <x:c r="A2213" t="str">
        <x:v>Paul Snowden|2026-02-06</x:v>
      </x:c>
      <x:c r="B2213" s="888" t="n">
        <x:v>46059</x:v>
      </x:c>
      <x:c r="C2213" t="str">
        <x:v>Paul Snowden</x:v>
      </x:c>
      <x:c r="D2213" t="str">
        <x:v>Permanent</x:v>
      </x:c>
      <x:c r="E2213" t="str">
        <x:v>Leeds</x:v>
      </x:c>
      <x:c r="F2213" t="str">
        <x:v>Operative Driver</x:v>
      </x:c>
      <x:c r="G2213" t="str">
        <x:v>399887C, 399988</x:v>
      </x:c>
      <x:c r="H2213" t="str">
        <x:v>Avantor ( LEEDS FEB 2026 ); HM Prison and Probation Service</x:v>
      </x:c>
      <x:c r="I2213" s="22" t="n">
        <x:v>8.92</x:v>
      </x:c>
      <x:c r="J2213" t="str">
        <x:v>Worked — 2 records</x:v>
      </x:c>
      <x:c r="K2213" t="str">
        <x:v>Employee 1391; home branch Leeds; assigned role Operative Driver | Deployment branch: Cambridge, Leeds | Actual role: Operative Driver | Jobs: 399887C, 399988 | Customers: Avantor ( LEEDS FEB 2026 ); HM Prison and Probation Service | Actual hours: 8.9; source records: 2</x:v>
      </x:c>
      <x:c r="L2213" t="str">
        <x:v>Include</x:v>
      </x:c>
      <x:c r="M2213"/>
      <x:c r="N2213"/>
    </x:row>
    <x:row r="2214">
      <x:c r="A2214" t="str">
        <x:v>Paul Snowden|2026-02-09</x:v>
      </x:c>
      <x:c r="B2214" s="888" t="n">
        <x:v>46062</x:v>
      </x:c>
      <x:c r="C2214" t="str">
        <x:v>Paul Snowden</x:v>
      </x:c>
      <x:c r="D2214" t="str">
        <x:v>Permanent</x:v>
      </x:c>
      <x:c r="E2214" t="str">
        <x:v>Leeds</x:v>
      </x:c>
      <x:c r="F2214" t="str">
        <x:v>Operative Driver</x:v>
      </x:c>
      <x:c r="G2214" t="str">
        <x:v>398833</x:v>
      </x:c>
      <x:c r="H2214" t="str">
        <x:v>Kirklees Council</x:v>
      </x:c>
      <x:c r="I2214" s="22" t="n">
        <x:v>16</x:v>
      </x:c>
      <x:c r="J2214" t="str">
        <x:v>Worked</x:v>
      </x:c>
      <x:c r="K2214" t="str">
        <x:v>Employee 1391; home branch Leeds; assigned role Operative Driver | Deployment branch: Leeds | Actual role: Operative Driver | Jobs: 398833 | Customers: Kirklees Council | Actual hours: 16.0; source records: 1</x:v>
      </x:c>
      <x:c r="L2214" t="str">
        <x:v>Include</x:v>
      </x:c>
      <x:c r="M2214"/>
      <x:c r="N2214"/>
    </x:row>
    <x:row r="2215">
      <x:c r="A2215" t="str">
        <x:v>Paul Snowden|2026-02-10</x:v>
      </x:c>
      <x:c r="B2215" s="888" t="n">
        <x:v>46063</x:v>
      </x:c>
      <x:c r="C2215" t="str">
        <x:v>Paul Snowden</x:v>
      </x:c>
      <x:c r="D2215" t="str">
        <x:v>Permanent</x:v>
      </x:c>
      <x:c r="E2215" t="str">
        <x:v>Leeds</x:v>
      </x:c>
      <x:c r="F2215" t="str">
        <x:v>Operative Driver</x:v>
      </x:c>
      <x:c r="G2215" t="str">
        <x:v>398833</x:v>
      </x:c>
      <x:c r="H2215" t="str">
        <x:v>Kirklees Council</x:v>
      </x:c>
      <x:c r="I2215" s="22" t="n">
        <x:v>17</x:v>
      </x:c>
      <x:c r="J2215" t="str">
        <x:v>Worked</x:v>
      </x:c>
      <x:c r="K2215" t="str">
        <x:v>Employee 1391; home branch Leeds; assigned role Operative Driver | Deployment branch: Leeds | Actual role: Operative Driver | Jobs: 398833 | Customers: Kirklees Council | Actual hours: 17.0; source records: 1</x:v>
      </x:c>
      <x:c r="L2215" t="str">
        <x:v>Include</x:v>
      </x:c>
      <x:c r="M2215"/>
      <x:c r="N2215"/>
    </x:row>
    <x:row r="2216">
      <x:c r="A2216" t="str">
        <x:v>Paul Snowden|2026-02-11</x:v>
      </x:c>
      <x:c r="B2216" s="888" t="n">
        <x:v>46064</x:v>
      </x:c>
      <x:c r="C2216" t="str">
        <x:v>Paul Snowden</x:v>
      </x:c>
      <x:c r="D2216" t="str">
        <x:v>Permanent</x:v>
      </x:c>
      <x:c r="E2216" t="str">
        <x:v>Leeds</x:v>
      </x:c>
      <x:c r="F2216" t="str">
        <x:v>Operative Driver</x:v>
      </x:c>
      <x:c r="G2216" t="str">
        <x:v>398833</x:v>
      </x:c>
      <x:c r="H2216" t="str">
        <x:v>Kirklees Council</x:v>
      </x:c>
      <x:c r="I2216" s="22" t="n">
        <x:v>15</x:v>
      </x:c>
      <x:c r="J2216" t="str">
        <x:v>Worked</x:v>
      </x:c>
      <x:c r="K2216" t="str">
        <x:v>Employee 1391; home branch Leeds; assigned role Operative Driver | Deployment branch: Leeds | Actual role: Operative Driver | Jobs: 398833 | Customers: Kirklees Council | Actual hours: 15.0; source records: 1</x:v>
      </x:c>
      <x:c r="L2216" t="str">
        <x:v>Include</x:v>
      </x:c>
      <x:c r="M2216"/>
      <x:c r="N2216"/>
    </x:row>
    <x:row r="2217">
      <x:c r="A2217" t="str">
        <x:v>Paul Snowden|2026-02-12</x:v>
      </x:c>
      <x:c r="B2217" s="888" t="n">
        <x:v>46065</x:v>
      </x:c>
      <x:c r="C2217" t="str">
        <x:v>Paul Snowden</x:v>
      </x:c>
      <x:c r="D2217" t="str">
        <x:v>Permanent</x:v>
      </x:c>
      <x:c r="E2217" t="str">
        <x:v>Leeds</x:v>
      </x:c>
      <x:c r="F2217" t="str">
        <x:v>Operative Driver</x:v>
      </x:c>
      <x:c r="G2217" t="str">
        <x:v>398833</x:v>
      </x:c>
      <x:c r="H2217" t="str">
        <x:v>Kirklees Council</x:v>
      </x:c>
      <x:c r="I2217" s="22" t="n">
        <x:v>17</x:v>
      </x:c>
      <x:c r="J2217" t="str">
        <x:v>Worked</x:v>
      </x:c>
      <x:c r="K2217" t="str">
        <x:v>Employee 1391; home branch Leeds; assigned role Operative Driver | Deployment branch: Leeds | Actual role: Operative Driver | Jobs: 398833 | Customers: Kirklees Council | Actual hours: 17.0; source records: 1</x:v>
      </x:c>
      <x:c r="L2217" t="str">
        <x:v>Include</x:v>
      </x:c>
      <x:c r="M2217"/>
      <x:c r="N2217"/>
    </x:row>
    <x:row r="2218">
      <x:c r="A2218" t="str">
        <x:v>Paul Snowden|2026-02-13</x:v>
      </x:c>
      <x:c r="B2218" s="888" t="n">
        <x:v>46066</x:v>
      </x:c>
      <x:c r="C2218" t="str">
        <x:v>Paul Snowden</x:v>
      </x:c>
      <x:c r="D2218" t="str">
        <x:v>Permanent</x:v>
      </x:c>
      <x:c r="E2218" t="str">
        <x:v>Leeds</x:v>
      </x:c>
      <x:c r="F2218" t="str">
        <x:v>Operative Driver</x:v>
      </x:c>
      <x:c r="G2218" t="str">
        <x:v>399067, 399794</x:v>
      </x:c>
      <x:c r="H2218" t="str">
        <x:v>Kirklees Council - Vicki Richards; Kirklees Council- Domestic</x:v>
      </x:c>
      <x:c r="I2218" s="22" t="n">
        <x:v>7.75</x:v>
      </x:c>
      <x:c r="J2218" t="str">
        <x:v>Worked — 2 records</x:v>
      </x:c>
      <x:c r="K2218" t="str">
        <x:v>Employee 1391; home branch Leeds; assigned role Operative Driver | Deployment branch: Leeds | Actual role: Operative Driver | Jobs: 399067, 399794 | Customers: Kirklees Council - Vicki Richards; Kirklees Council- Domestic | Actual hours: 7.8; source records: 2</x:v>
      </x:c>
      <x:c r="L2218" t="str">
        <x:v>Include</x:v>
      </x:c>
      <x:c r="M2218"/>
      <x:c r="N2218"/>
    </x:row>
    <x:row r="2219">
      <x:c r="A2219" t="str">
        <x:v>Paul Snowden|2026-02-16</x:v>
      </x:c>
      <x:c r="B2219" s="888" t="n">
        <x:v>46069</x:v>
      </x:c>
      <x:c r="C2219" t="str">
        <x:v>Paul Snowden</x:v>
      </x:c>
      <x:c r="D2219" t="str">
        <x:v>Permanent</x:v>
      </x:c>
      <x:c r="E2219" t="str">
        <x:v>Leeds</x:v>
      </x:c>
      <x:c r="F2219" t="str">
        <x:v>Operative Driver</x:v>
      </x:c>
      <x:c r="G2219" t="str">
        <x:v>398833, 399068</x:v>
      </x:c>
      <x:c r="H2219" t="str">
        <x:v>Kirklees Council; Kirklees Council - Caroline Croll</x:v>
      </x:c>
      <x:c r="I2219" s="22" t="n">
        <x:v>10.25</x:v>
      </x:c>
      <x:c r="J2219" t="str">
        <x:v>Worked — 2 records</x:v>
      </x:c>
      <x:c r="K2219" t="str">
        <x:v>Employee 1391; home branch Leeds; assigned role Operative Driver | Deployment branch: Leeds | Actual role: Operative Driver | Jobs: 398833, 399068 | Customers: Kirklees Council; Kirklees Council - Caroline Croll | Actual hours: 10.2; source records: 2</x:v>
      </x:c>
      <x:c r="L2219" t="str">
        <x:v>Include</x:v>
      </x:c>
      <x:c r="M2219"/>
      <x:c r="N2219"/>
    </x:row>
    <x:row r="2220">
      <x:c r="A2220" t="str">
        <x:v>Paul Snowden|2026-02-17</x:v>
      </x:c>
      <x:c r="B2220" s="888" t="n">
        <x:v>46070</x:v>
      </x:c>
      <x:c r="C2220" t="str">
        <x:v>Paul Snowden</x:v>
      </x:c>
      <x:c r="D2220" t="str">
        <x:v>Permanent</x:v>
      </x:c>
      <x:c r="E2220" t="str">
        <x:v>Leeds</x:v>
      </x:c>
      <x:c r="F2220" t="str">
        <x:v>Operative Driver</x:v>
      </x:c>
      <x:c r="G2220" t="str">
        <x:v>400178, 400417</x:v>
      </x:c>
      <x:c r="H2220" t="str">
        <x:v>HM Prison and Probation Service; Kirklees Council - domestic</x:v>
      </x:c>
      <x:c r="I2220" s="22" t="n">
        <x:v>11.25</x:v>
      </x:c>
      <x:c r="J2220" t="str">
        <x:v>Worked — 2 records</x:v>
      </x:c>
      <x:c r="K2220" t="str">
        <x:v>Employee 1391; home branch Leeds; assigned role Operative Driver | Deployment branch: Leeds | Actual role: Operative Driver | Jobs: 400178, 400417 | Customers: HM Prison and Probation Service; Kirklees Council - domestic | Actual hours: 11.2; source records: 2</x:v>
      </x:c>
      <x:c r="L2220" t="str">
        <x:v>Include</x:v>
      </x:c>
      <x:c r="M2220"/>
      <x:c r="N2220"/>
    </x:row>
    <x:row r="2221">
      <x:c r="A2221" t="str">
        <x:v>Paul Snowden|2026-02-18</x:v>
      </x:c>
      <x:c r="B2221" s="888" t="n">
        <x:v>46071</x:v>
      </x:c>
      <x:c r="C2221" t="str">
        <x:v>Paul Snowden</x:v>
      </x:c>
      <x:c r="D2221" t="str">
        <x:v>Permanent</x:v>
      </x:c>
      <x:c r="E2221" t="str">
        <x:v>Leeds</x:v>
      </x:c>
      <x:c r="F2221" t="str">
        <x:v>Operative Driver</x:v>
      </x:c>
      <x:c r="G2221" t="str">
        <x:v>400020</x:v>
      </x:c>
      <x:c r="H2221" t="str">
        <x:v>Calibre ( CPI)</x:v>
      </x:c>
      <x:c r="I2221" s="22" t="n">
        <x:v>7</x:v>
      </x:c>
      <x:c r="J2221" t="str">
        <x:v>Worked</x:v>
      </x:c>
      <x:c r="K2221" t="str">
        <x:v>Employee 1391; home branch Leeds; assigned role Operative Driver | Deployment branch: Cambridge | Actual role: Operative Driver | Jobs: 400020 | Customers: Calibre ( CPI) | Actual hours: 7.0; source records: 1</x:v>
      </x:c>
      <x:c r="L2221" t="str">
        <x:v>Include</x:v>
      </x:c>
      <x:c r="M2221"/>
      <x:c r="N2221"/>
    </x:row>
    <x:row r="2222">
      <x:c r="A2222" t="str">
        <x:v>Paul Snowden|2026-02-19</x:v>
      </x:c>
      <x:c r="B2222" s="888" t="n">
        <x:v>46072</x:v>
      </x:c>
      <x:c r="C2222" t="str">
        <x:v>Paul Snowden</x:v>
      </x:c>
      <x:c r="D2222" t="str">
        <x:v>Permanent</x:v>
      </x:c>
      <x:c r="E2222" t="str">
        <x:v>Leeds</x:v>
      </x:c>
      <x:c r="F2222" t="str">
        <x:v>Operative Driver</x:v>
      </x:c>
      <x:c r="G2222" t="str">
        <x:v>400191</x:v>
      </x:c>
      <x:c r="H2222" t="str">
        <x:v>Kirklees Council - Jerzy Nierutkiewicz</x:v>
      </x:c>
      <x:c r="I2222" s="22" t="n">
        <x:v>5.5</x:v>
      </x:c>
      <x:c r="J2222" t="str">
        <x:v>Worked</x:v>
      </x:c>
      <x:c r="K2222" t="str">
        <x:v>Employee 1391; home branch Leeds; assigned role Operative Driver | Deployment branch: Leeds | Actual role: Operative Driver | Jobs: 400191 | Customers: Kirklees Council - Jerzy Nierutkiewicz | Actual hours: 5.5; source records: 1</x:v>
      </x:c>
      <x:c r="L2222" t="str">
        <x:v>Include</x:v>
      </x:c>
      <x:c r="M2222"/>
      <x:c r="N2222"/>
    </x:row>
    <x:row r="2223">
      <x:c r="A2223" t="str">
        <x:v>Paul Snowden|2026-02-20</x:v>
      </x:c>
      <x:c r="B2223" s="888" t="n">
        <x:v>46073</x:v>
      </x:c>
      <x:c r="C2223" t="str">
        <x:v>Paul Snowden</x:v>
      </x:c>
      <x:c r="D2223" t="str">
        <x:v>Permanent</x:v>
      </x:c>
      <x:c r="E2223" t="str">
        <x:v>Leeds</x:v>
      </x:c>
      <x:c r="F2223" t="str">
        <x:v>Operative Driver</x:v>
      </x:c>
      <x:c r="G2223" t="str">
        <x:v>398833, 400511</x:v>
      </x:c>
      <x:c r="H2223" t="str">
        <x:v>Kirklees Council; Kirklees Council - domestic</x:v>
      </x:c>
      <x:c r="I2223" s="22" t="n">
        <x:v>11</x:v>
      </x:c>
      <x:c r="J2223" t="str">
        <x:v>Worked — 2 records</x:v>
      </x:c>
      <x:c r="K2223" t="str">
        <x:v>Employee 1391; home branch Leeds; assigned role Operative Driver | Deployment branch: Leeds | Actual role: Operative Driver | Jobs: 398833, 400511 | Customers: Kirklees Council; Kirklees Council - domestic | Actual hours: 11.0; source records: 2</x:v>
      </x:c>
      <x:c r="L2223" t="str">
        <x:v>Include</x:v>
      </x:c>
      <x:c r="M2223"/>
      <x:c r="N2223"/>
    </x:row>
    <x:row r="2224">
      <x:c r="A2224" t="str">
        <x:v>Paul Snowden|2026-02-24</x:v>
      </x:c>
      <x:c r="B2224" s="888" t="n">
        <x:v>46077</x:v>
      </x:c>
      <x:c r="C2224" t="str">
        <x:v>Paul Snowden</x:v>
      </x:c>
      <x:c r="D2224" t="str">
        <x:v>Permanent</x:v>
      </x:c>
      <x:c r="E2224" t="str">
        <x:v>Leeds</x:v>
      </x:c>
      <x:c r="F2224" t="str">
        <x:v>Operative Driver</x:v>
      </x:c>
      <x:c r="G2224" t="str">
        <x:v>400394, 400500</x:v>
      </x:c>
      <x:c r="H2224" t="str">
        <x:v>Biopharma  - (Newcastle University); MOJ - Sodexo SR:58021</x:v>
      </x:c>
      <x:c r="I2224" s="22" t="n">
        <x:v>13</x:v>
      </x:c>
      <x:c r="J2224" t="str">
        <x:v>Worked — 2 records</x:v>
      </x:c>
      <x:c r="K2224" t="str">
        <x:v>Employee 1391; home branch Leeds; assigned role Operative Driver | Deployment branch: Cambridge, Leeds | Actual role: Operative Driver | Jobs: 400394, 400500 | Customers: Biopharma  - (Newcastle University); MOJ - Sodexo SR:58021 | Actual hours: 13.0; source records: 2</x:v>
      </x:c>
      <x:c r="L2224" t="str">
        <x:v>Include</x:v>
      </x:c>
      <x:c r="M2224"/>
      <x:c r="N2224"/>
    </x:row>
    <x:row r="2225">
      <x:c r="A2225" t="str">
        <x:v>Paul Snowden|2026-02-25</x:v>
      </x:c>
      <x:c r="B2225" s="888" t="n">
        <x:v>46078</x:v>
      </x:c>
      <x:c r="C2225" t="str">
        <x:v>Paul Snowden</x:v>
      </x:c>
      <x:c r="D2225" t="str">
        <x:v>Permanent</x:v>
      </x:c>
      <x:c r="E2225" t="str">
        <x:v>Leeds</x:v>
      </x:c>
      <x:c r="F2225" t="str">
        <x:v>Operative Driver</x:v>
      </x:c>
      <x:c r="G2225" t="str">
        <x:v>399982</x:v>
      </x:c>
      <x:c r="H2225" t="str">
        <x:v>Newcastle University</x:v>
      </x:c>
      <x:c r="I2225" s="22" t="n">
        <x:v>10</x:v>
      </x:c>
      <x:c r="J2225" t="str">
        <x:v>Worked</x:v>
      </x:c>
      <x:c r="K2225" t="str">
        <x:v>Employee 1391; home branch Leeds; assigned role Operative Driver | Deployment branch: Leeds | Actual role: Operative Driver | Jobs: 399982 | Customers: Newcastle University | Actual hours: 10.0; source records: 1</x:v>
      </x:c>
      <x:c r="L2225" t="str">
        <x:v>Include</x:v>
      </x:c>
      <x:c r="M2225"/>
      <x:c r="N2225"/>
    </x:row>
    <x:row r="2226">
      <x:c r="A2226" t="str">
        <x:v>Paul Snowden|2026-02-26</x:v>
      </x:c>
      <x:c r="B2226" s="888" t="n">
        <x:v>46079</x:v>
      </x:c>
      <x:c r="C2226" t="str">
        <x:v>Paul Snowden</x:v>
      </x:c>
      <x:c r="D2226" t="str">
        <x:v>Permanent</x:v>
      </x:c>
      <x:c r="E2226" t="str">
        <x:v>Leeds</x:v>
      </x:c>
      <x:c r="F2226" t="str">
        <x:v>Operative Driver</x:v>
      </x:c>
      <x:c r="G2226" t="str">
        <x:v>399982</x:v>
      </x:c>
      <x:c r="H2226" t="str">
        <x:v>Newcastle University</x:v>
      </x:c>
      <x:c r="I2226" s="22" t="n">
        <x:v>11.5</x:v>
      </x:c>
      <x:c r="J2226" t="str">
        <x:v>Worked</x:v>
      </x:c>
      <x:c r="K2226" t="str">
        <x:v>Employee 1391; home branch Leeds; assigned role Operative Driver | Deployment branch: Leeds | Actual role: Operative Driver | Jobs: 399982 | Customers: Newcastle University | Actual hours: 11.5; source records: 1</x:v>
      </x:c>
      <x:c r="L2226" t="str">
        <x:v>Include</x:v>
      </x:c>
      <x:c r="M2226"/>
      <x:c r="N2226"/>
    </x:row>
    <x:row r="2227">
      <x:c r="A2227" t="str">
        <x:v>Paul Snowden|2026-02-27</x:v>
      </x:c>
      <x:c r="B2227" s="888" t="n">
        <x:v>46080</x:v>
      </x:c>
      <x:c r="C2227" t="str">
        <x:v>Paul Snowden</x:v>
      </x:c>
      <x:c r="D2227" t="str">
        <x:v>Permanent</x:v>
      </x:c>
      <x:c r="E2227" t="str">
        <x:v>Leeds</x:v>
      </x:c>
      <x:c r="F2227" t="str">
        <x:v>Operative Driver</x:v>
      </x:c>
      <x:c r="G2227"/>
      <x:c r="H2227"/>
      <x:c r="I2227" s="22" t="n">
        <x:v>0</x:v>
      </x:c>
      <x:c r="J2227" t="str">
        <x:v>Annual leave</x:v>
      </x:c>
      <x:c r="K2227" t="str">
        <x:v>Employee 1391; home branch Leeds; assigned role Operative Driver | Leave: Annual Leave (Hours) | Leave calendar basis: Variable-pattern period</x:v>
      </x:c>
      <x:c r="L2227" t="str">
        <x:v>Include</x:v>
      </x:c>
      <x:c r="M2227"/>
      <x:c r="N2227"/>
    </x:row>
    <x:row r="2228">
      <x:c r="A2228" t="str">
        <x:v>Pete Addis|2026-02-12</x:v>
      </x:c>
      <x:c r="B2228" s="888" t="n">
        <x:v>46065</x:v>
      </x:c>
      <x:c r="C2228" t="str">
        <x:v>Pete Addis</x:v>
      </x:c>
      <x:c r="D2228" t="str">
        <x:v>Permanent</x:v>
      </x:c>
      <x:c r="E2228" t="str">
        <x:v>Birmingham</x:v>
      </x:c>
      <x:c r="F2228" t="str">
        <x:v>Operative Skilled</x:v>
      </x:c>
      <x:c r="G2228" t="str">
        <x:v>397936</x:v>
      </x:c>
      <x:c r="H2228" t="str">
        <x:v>Furniture Sales</x:v>
      </x:c>
      <x:c r="I2228" s="22" t="n">
        <x:v>8.5</x:v>
      </x:c>
      <x:c r="J2228" t="str">
        <x:v>Worked</x:v>
      </x:c>
      <x:c r="K2228" t="str">
        <x:v>Employee 2244; home branch Birmingham; assigned role Operative Skilled | Deployment branch: Birmingham | Actual role: Operative Skilled | Jobs: 397936 | Customers: Furniture Sales | Actual hours: 8.5; source records: 1</x:v>
      </x:c>
      <x:c r="L2228" t="str">
        <x:v>Include</x:v>
      </x:c>
      <x:c r="M2228"/>
      <x:c r="N2228"/>
    </x:row>
    <x:row r="2229">
      <x:c r="A2229" t="str">
        <x:v>Pete Addis|2026-02-27</x:v>
      </x:c>
      <x:c r="B2229" s="888" t="n">
        <x:v>46080</x:v>
      </x:c>
      <x:c r="C2229" t="str">
        <x:v>Pete Addis</x:v>
      </x:c>
      <x:c r="D2229" t="str">
        <x:v>Permanent</x:v>
      </x:c>
      <x:c r="E2229" t="str">
        <x:v>Birmingham</x:v>
      </x:c>
      <x:c r="F2229" t="str">
        <x:v>Operative Skilled</x:v>
      </x:c>
      <x:c r="G2229" t="str">
        <x:v>399058</x:v>
      </x:c>
      <x:c r="H2229" t="str">
        <x:v>Jaguar Land Rover Limited</x:v>
      </x:c>
      <x:c r="I2229" s="22" t="n">
        <x:v>7.5</x:v>
      </x:c>
      <x:c r="J2229" t="str">
        <x:v>Worked</x:v>
      </x:c>
      <x:c r="K2229" t="str">
        <x:v>Employee 2244; home branch Birmingham; assigned role Operative Skilled | Deployment branch: Birmingham | Actual role: Operative Skilled | Jobs: 399058 | Customers: Jaguar Land Rover Limited | Actual hours: 7.5; source records: 1</x:v>
      </x:c>
      <x:c r="L2229" t="str">
        <x:v>Include</x:v>
      </x:c>
      <x:c r="M2229"/>
      <x:c r="N2229"/>
    </x:row>
    <x:row r="2230">
      <x:c r="A2230" t="str">
        <x:v>Peter Buckley|2026-02-02</x:v>
      </x:c>
      <x:c r="B2230" s="888" t="n">
        <x:v>46055</x:v>
      </x:c>
      <x:c r="C2230" t="str">
        <x:v>Peter Buckley</x:v>
      </x:c>
      <x:c r="D2230" t="str">
        <x:v>Permanent</x:v>
      </x:c>
      <x:c r="E2230" t="str">
        <x:v>Birmingham</x:v>
      </x:c>
      <x:c r="F2230" t="str">
        <x:v>Operative Skilled</x:v>
      </x:c>
      <x:c r="G2230" t="str">
        <x:v>399706</x:v>
      </x:c>
      <x:c r="H2230" t="str">
        <x:v>CGI IT UK Ltd</x:v>
      </x:c>
      <x:c r="I2230" s="22" t="n">
        <x:v>8</x:v>
      </x:c>
      <x:c r="J2230" t="str">
        <x:v>Worked</x:v>
      </x:c>
      <x:c r="K2230" t="str">
        <x:v>Employee 2539; home branch Birmingham; assigned role Operative Skilled | Deployment branch: Birmingham | Actual role: Operative Skilled | Jobs: 399706 | Customers: CGI IT UK Ltd | Actual hours: 8.0; source records: 1</x:v>
      </x:c>
      <x:c r="L2230" t="str">
        <x:v>Include</x:v>
      </x:c>
      <x:c r="M2230"/>
      <x:c r="N2230"/>
    </x:row>
    <x:row r="2231">
      <x:c r="A2231" t="str">
        <x:v>Peter Buckley|2026-02-03</x:v>
      </x:c>
      <x:c r="B2231" s="888" t="n">
        <x:v>46056</x:v>
      </x:c>
      <x:c r="C2231" t="str">
        <x:v>Peter Buckley</x:v>
      </x:c>
      <x:c r="D2231" t="str">
        <x:v>Permanent</x:v>
      </x:c>
      <x:c r="E2231" t="str">
        <x:v>Birmingham</x:v>
      </x:c>
      <x:c r="F2231" t="str">
        <x:v>Operative Skilled</x:v>
      </x:c>
      <x:c r="G2231" t="str">
        <x:v>400074</x:v>
      </x:c>
      <x:c r="H2231" t="str">
        <x:v>Midland Heart</x:v>
      </x:c>
      <x:c r="I2231" s="22" t="n">
        <x:v>2</x:v>
      </x:c>
      <x:c r="J2231" t="str">
        <x:v>Worked</x:v>
      </x:c>
      <x:c r="K2231" t="str">
        <x:v>Employee 2539; home branch Birmingham; assigned role Operative Skilled | Deployment branch: Birmingham | Actual role: Operative Porter | Jobs: 400074 | Customers: Midland Heart | Actual hours: 2.0; source records: 1</x:v>
      </x:c>
      <x:c r="L2231" t="str">
        <x:v>Include</x:v>
      </x:c>
      <x:c r="M2231"/>
      <x:c r="N2231"/>
    </x:row>
    <x:row r="2232">
      <x:c r="A2232" t="str">
        <x:v>Peter Buckley|2026-02-04</x:v>
      </x:c>
      <x:c r="B2232" s="888" t="n">
        <x:v>46057</x:v>
      </x:c>
      <x:c r="C2232" t="str">
        <x:v>Peter Buckley</x:v>
      </x:c>
      <x:c r="D2232" t="str">
        <x:v>Permanent</x:v>
      </x:c>
      <x:c r="E2232" t="str">
        <x:v>Birmingham</x:v>
      </x:c>
      <x:c r="F2232" t="str">
        <x:v>Operative Skilled</x:v>
      </x:c>
      <x:c r="G2232" t="str">
        <x:v>398955</x:v>
      </x:c>
      <x:c r="H2232" t="str">
        <x:v>Derby City Council</x:v>
      </x:c>
      <x:c r="I2232" s="22" t="n">
        <x:v>8.5</x:v>
      </x:c>
      <x:c r="J2232" t="str">
        <x:v>Worked</x:v>
      </x:c>
      <x:c r="K2232" t="str">
        <x:v>Employee 2539; home branch Birmingham; assigned role Operative Skilled | Deployment branch: Birmingham | Actual role: Operative Skilled | Jobs: 398955 | Customers: Derby City Council | Actual hours: 8.5; source records: 1</x:v>
      </x:c>
      <x:c r="L2232" t="str">
        <x:v>Include</x:v>
      </x:c>
      <x:c r="M2232"/>
      <x:c r="N2232"/>
    </x:row>
    <x:row r="2233">
      <x:c r="A2233" t="str">
        <x:v>Peter Buckley|2026-02-05</x:v>
      </x:c>
      <x:c r="B2233" s="888" t="n">
        <x:v>46058</x:v>
      </x:c>
      <x:c r="C2233" t="str">
        <x:v>Peter Buckley</x:v>
      </x:c>
      <x:c r="D2233" t="str">
        <x:v>Permanent</x:v>
      </x:c>
      <x:c r="E2233" t="str">
        <x:v>Birmingham</x:v>
      </x:c>
      <x:c r="F2233" t="str">
        <x:v>Operative Skilled</x:v>
      </x:c>
      <x:c r="G2233" t="str">
        <x:v>398955</x:v>
      </x:c>
      <x:c r="H2233" t="str">
        <x:v>Derby City Council</x:v>
      </x:c>
      <x:c r="I2233" s="22" t="n">
        <x:v>9</x:v>
      </x:c>
      <x:c r="J2233" t="str">
        <x:v>Worked</x:v>
      </x:c>
      <x:c r="K2233" t="str">
        <x:v>Employee 2539; home branch Birmingham; assigned role Operative Skilled | Deployment branch: Birmingham | Actual role: Operative Skilled | Jobs: 398955 | Customers: Derby City Council | Actual hours: 9.0; source records: 1</x:v>
      </x:c>
      <x:c r="L2233" t="str">
        <x:v>Include</x:v>
      </x:c>
      <x:c r="M2233"/>
      <x:c r="N2233"/>
    </x:row>
    <x:row r="2234">
      <x:c r="A2234" t="str">
        <x:v>Peter Buckley|2026-02-06</x:v>
      </x:c>
      <x:c r="B2234" s="888" t="n">
        <x:v>46059</x:v>
      </x:c>
      <x:c r="C2234" t="str">
        <x:v>Peter Buckley</x:v>
      </x:c>
      <x:c r="D2234" t="str">
        <x:v>Permanent</x:v>
      </x:c>
      <x:c r="E2234" t="str">
        <x:v>Birmingham</x:v>
      </x:c>
      <x:c r="F2234" t="str">
        <x:v>Operative Skilled</x:v>
      </x:c>
      <x:c r="G2234" t="str">
        <x:v>398955</x:v>
      </x:c>
      <x:c r="H2234" t="str">
        <x:v>Derby City Council</x:v>
      </x:c>
      <x:c r="I2234" s="22" t="n">
        <x:v>9.5</x:v>
      </x:c>
      <x:c r="J2234" t="str">
        <x:v>Worked</x:v>
      </x:c>
      <x:c r="K2234" t="str">
        <x:v>Employee 2539; home branch Birmingham; assigned role Operative Skilled | Deployment branch: Birmingham | Actual role: Operative Porter | Jobs: 398955 | Customers: Derby City Council | Actual hours: 9.5; source records: 1</x:v>
      </x:c>
      <x:c r="L2234" t="str">
        <x:v>Include</x:v>
      </x:c>
      <x:c r="M2234"/>
      <x:c r="N2234"/>
    </x:row>
    <x:row r="2235">
      <x:c r="A2235" t="str">
        <x:v>Peter Buckley|2026-02-09</x:v>
      </x:c>
      <x:c r="B2235" s="888" t="n">
        <x:v>46062</x:v>
      </x:c>
      <x:c r="C2235" t="str">
        <x:v>Peter Buckley</x:v>
      </x:c>
      <x:c r="D2235" t="str">
        <x:v>Permanent</x:v>
      </x:c>
      <x:c r="E2235" t="str">
        <x:v>Birmingham</x:v>
      </x:c>
      <x:c r="F2235" t="str">
        <x:v>Operative Skilled</x:v>
      </x:c>
      <x:c r="G2235" t="str">
        <x:v>394768</x:v>
      </x:c>
      <x:c r="H2235" t="str">
        <x:v>EMCOR UK - UKHSA</x:v>
      </x:c>
      <x:c r="I2235" s="22" t="n">
        <x:v>9</x:v>
      </x:c>
      <x:c r="J2235" t="str">
        <x:v>Worked</x:v>
      </x:c>
      <x:c r="K2235" t="str">
        <x:v>Employee 2539; home branch Birmingham; assigned role Operative Skilled | Deployment branch: Birmingham | Actual role: Operative Porter | Jobs: 394768 | Customers: EMCOR UK - UKHSA | Actual hours: 9.0; source records: 1</x:v>
      </x:c>
      <x:c r="L2235" t="str">
        <x:v>Include</x:v>
      </x:c>
      <x:c r="M2235"/>
      <x:c r="N2235"/>
    </x:row>
    <x:row r="2236">
      <x:c r="A2236" t="str">
        <x:v>Peter Buckley|2026-02-10</x:v>
      </x:c>
      <x:c r="B2236" s="888" t="n">
        <x:v>46063</x:v>
      </x:c>
      <x:c r="C2236" t="str">
        <x:v>Peter Buckley</x:v>
      </x:c>
      <x:c r="D2236" t="str">
        <x:v>Permanent</x:v>
      </x:c>
      <x:c r="E2236" t="str">
        <x:v>Birmingham</x:v>
      </x:c>
      <x:c r="F2236" t="str">
        <x:v>Operative Skilled</x:v>
      </x:c>
      <x:c r="G2236" t="str">
        <x:v>399766</x:v>
      </x:c>
      <x:c r="H2236" t="str">
        <x:v>EMCOR (H Dell Blem - Seat Hse)</x:v>
      </x:c>
      <x:c r="I2236" s="22" t="n">
        <x:v>10</x:v>
      </x:c>
      <x:c r="J2236" t="str">
        <x:v>Worked</x:v>
      </x:c>
      <x:c r="K2236" t="str">
        <x:v>Employee 2539; home branch Birmingham; assigned role Operative Skilled | Deployment branch: Leeds | Actual role: Operative Skilled | Jobs: 399766 | Customers: EMCOR (H Dell Blem - Seat Hse) | Actual hours: 10.0; source records: 1</x:v>
      </x:c>
      <x:c r="L2236" t="str">
        <x:v>Include</x:v>
      </x:c>
      <x:c r="M2236"/>
      <x:c r="N2236"/>
    </x:row>
    <x:row r="2237">
      <x:c r="A2237" t="str">
        <x:v>Peter Buckley|2026-02-11</x:v>
      </x:c>
      <x:c r="B2237" s="888" t="n">
        <x:v>46064</x:v>
      </x:c>
      <x:c r="C2237" t="str">
        <x:v>Peter Buckley</x:v>
      </x:c>
      <x:c r="D2237" t="str">
        <x:v>Permanent</x:v>
      </x:c>
      <x:c r="E2237" t="str">
        <x:v>Birmingham</x:v>
      </x:c>
      <x:c r="F2237" t="str">
        <x:v>Operative Skilled</x:v>
      </x:c>
      <x:c r="G2237" t="str">
        <x:v>400137</x:v>
      </x:c>
      <x:c r="H2237" t="str">
        <x:v>HSBC - February 2026 Deliveries</x:v>
      </x:c>
      <x:c r="I2237" s="22" t="n">
        <x:v>11</x:v>
      </x:c>
      <x:c r="J2237" t="str">
        <x:v>Worked</x:v>
      </x:c>
      <x:c r="K2237" t="str">
        <x:v>Employee 2539; home branch Birmingham; assigned role Operative Skilled | Deployment branch: Birmingham | Actual role: Operative Skilled | Jobs: 400137 | Customers: HSBC - February 2026 Deliveries | Actual hours: 11.0; source records: 1</x:v>
      </x:c>
      <x:c r="L2237" t="str">
        <x:v>Include</x:v>
      </x:c>
      <x:c r="M2237"/>
      <x:c r="N2237"/>
    </x:row>
    <x:row r="2238">
      <x:c r="A2238" t="str">
        <x:v>Peter Buckley|2026-02-12</x:v>
      </x:c>
      <x:c r="B2238" s="888" t="n">
        <x:v>46065</x:v>
      </x:c>
      <x:c r="C2238" t="str">
        <x:v>Peter Buckley</x:v>
      </x:c>
      <x:c r="D2238" t="str">
        <x:v>Permanent</x:v>
      </x:c>
      <x:c r="E2238" t="str">
        <x:v>Birmingham</x:v>
      </x:c>
      <x:c r="F2238" t="str">
        <x:v>Operative Skilled</x:v>
      </x:c>
      <x:c r="G2238" t="str">
        <x:v>400256</x:v>
      </x:c>
      <x:c r="H2238" t="str">
        <x:v>Marel GB Ltd</x:v>
      </x:c>
      <x:c r="I2238" s="22" t="n">
        <x:v>8</x:v>
      </x:c>
      <x:c r="J2238" t="str">
        <x:v>Worked</x:v>
      </x:c>
      <x:c r="K2238" t="str">
        <x:v>Employee 2539; home branch Birmingham; assigned role Operative Skilled | Deployment branch: Birmingham | Actual role: Operative Skilled | Jobs: 400256 | Customers: Marel GB Ltd | Actual hours: 8.0; source records: 1</x:v>
      </x:c>
      <x:c r="L2238" t="str">
        <x:v>Include</x:v>
      </x:c>
      <x:c r="M2238"/>
      <x:c r="N2238"/>
    </x:row>
    <x:row r="2239">
      <x:c r="A2239" t="str">
        <x:v>Peter Buckley|2026-02-13</x:v>
      </x:c>
      <x:c r="B2239" s="888" t="n">
        <x:v>46066</x:v>
      </x:c>
      <x:c r="C2239" t="str">
        <x:v>Peter Buckley</x:v>
      </x:c>
      <x:c r="D2239" t="str">
        <x:v>Permanent</x:v>
      </x:c>
      <x:c r="E2239" t="str">
        <x:v>Birmingham</x:v>
      </x:c>
      <x:c r="F2239" t="str">
        <x:v>Operative Skilled</x:v>
      </x:c>
      <x:c r="G2239" t="str">
        <x:v>398833</x:v>
      </x:c>
      <x:c r="H2239" t="str">
        <x:v>Kirklees Council</x:v>
      </x:c>
      <x:c r="I2239" s="22" t="n">
        <x:v>16.34</x:v>
      </x:c>
      <x:c r="J2239" t="str">
        <x:v>Worked</x:v>
      </x:c>
      <x:c r="K2239" t="str">
        <x:v>Employee 2539; home branch Birmingham; assigned role Operative Skilled | Deployment branch: Leeds | Actual role: Operative Porter | Jobs: 398833 | Customers: Kirklees Council | Actual hours: 16.3; source records: 1</x:v>
      </x:c>
      <x:c r="L2239" t="str">
        <x:v>Include</x:v>
      </x:c>
      <x:c r="M2239"/>
      <x:c r="N2239"/>
    </x:row>
    <x:row r="2240">
      <x:c r="A2240" t="str">
        <x:v>Peter Buckley|2026-02-16</x:v>
      </x:c>
      <x:c r="B2240" s="888" t="n">
        <x:v>46069</x:v>
      </x:c>
      <x:c r="C2240" t="str">
        <x:v>Peter Buckley</x:v>
      </x:c>
      <x:c r="D2240" t="str">
        <x:v>Permanent</x:v>
      </x:c>
      <x:c r="E2240" t="str">
        <x:v>Birmingham</x:v>
      </x:c>
      <x:c r="F2240" t="str">
        <x:v>Operative Skilled</x:v>
      </x:c>
      <x:c r="G2240" t="str">
        <x:v>400361, 400302</x:v>
      </x:c>
      <x:c r="H2240" t="str">
        <x:v>Midland Heart; Midland Heart Limited</x:v>
      </x:c>
      <x:c r="I2240" s="22" t="n">
        <x:v>9</x:v>
      </x:c>
      <x:c r="J2240" t="str">
        <x:v>Worked — 2 records</x:v>
      </x:c>
      <x:c r="K2240" t="str">
        <x:v>Employee 2539; home branch Birmingham; assigned role Operative Skilled | Deployment branch: Birmingham | Actual role: Operative Porter | Jobs: 400361, 400302 | Customers: Midland Heart; Midland Heart Limited | Actual hours: 9.0; source records: 2</x:v>
      </x:c>
      <x:c r="L2240" t="str">
        <x:v>Include</x:v>
      </x:c>
      <x:c r="M2240"/>
      <x:c r="N2240"/>
    </x:row>
    <x:row r="2241">
      <x:c r="A2241" t="str">
        <x:v>Peter Buckley|2026-02-17</x:v>
      </x:c>
      <x:c r="B2241" s="888" t="n">
        <x:v>46070</x:v>
      </x:c>
      <x:c r="C2241" t="str">
        <x:v>Peter Buckley</x:v>
      </x:c>
      <x:c r="D2241" t="str">
        <x:v>Permanent</x:v>
      </x:c>
      <x:c r="E2241" t="str">
        <x:v>Birmingham</x:v>
      </x:c>
      <x:c r="F2241" t="str">
        <x:v>Operative Skilled</x:v>
      </x:c>
      <x:c r="G2241" t="str">
        <x:v>397778</x:v>
      </x:c>
      <x:c r="H2241" t="str">
        <x:v>HMRC</x:v>
      </x:c>
      <x:c r="I2241" s="22" t="n">
        <x:v>8</x:v>
      </x:c>
      <x:c r="J2241" t="str">
        <x:v>Worked</x:v>
      </x:c>
      <x:c r="K2241" t="str">
        <x:v>Employee 2539; home branch Birmingham; assigned role Operative Skilled | Deployment branch: Birmingham | Actual role: Operative Skilled | Jobs: 397778 | Customers: HMRC | Actual hours: 8.0; source records: 1</x:v>
      </x:c>
      <x:c r="L2241" t="str">
        <x:v>Include</x:v>
      </x:c>
      <x:c r="M2241"/>
      <x:c r="N2241"/>
    </x:row>
    <x:row r="2242">
      <x:c r="A2242" t="str">
        <x:v>Peter Buckley|2026-02-18</x:v>
      </x:c>
      <x:c r="B2242" s="888" t="n">
        <x:v>46071</x:v>
      </x:c>
      <x:c r="C2242" t="str">
        <x:v>Peter Buckley</x:v>
      </x:c>
      <x:c r="D2242" t="str">
        <x:v>Permanent</x:v>
      </x:c>
      <x:c r="E2242" t="str">
        <x:v>Birmingham</x:v>
      </x:c>
      <x:c r="F2242" t="str">
        <x:v>Operative Skilled</x:v>
      </x:c>
      <x:c r="G2242" t="str">
        <x:v>400216</x:v>
      </x:c>
      <x:c r="H2242" t="str">
        <x:v>Birmingham City Council</x:v>
      </x:c>
      <x:c r="I2242" s="22" t="n">
        <x:v>8.5</x:v>
      </x:c>
      <x:c r="J2242" t="str">
        <x:v>Worked</x:v>
      </x:c>
      <x:c r="K2242" t="str">
        <x:v>Employee 2539; home branch Birmingham; assigned role Operative Skilled | Deployment branch: Birmingham | Actual role: Operative Skilled | Jobs: 400216 | Customers: Birmingham City Council | Actual hours: 8.5; source records: 1</x:v>
      </x:c>
      <x:c r="L2242" t="str">
        <x:v>Include</x:v>
      </x:c>
      <x:c r="M2242"/>
      <x:c r="N2242"/>
    </x:row>
    <x:row r="2243">
      <x:c r="A2243" t="str">
        <x:v>Peter Buckley|2026-02-19</x:v>
      </x:c>
      <x:c r="B2243" s="888" t="n">
        <x:v>46072</x:v>
      </x:c>
      <x:c r="C2243" t="str">
        <x:v>Peter Buckley</x:v>
      </x:c>
      <x:c r="D2243" t="str">
        <x:v>Permanent</x:v>
      </x:c>
      <x:c r="E2243" t="str">
        <x:v>Birmingham</x:v>
      </x:c>
      <x:c r="F2243" t="str">
        <x:v>Operative Skilled</x:v>
      </x:c>
      <x:c r="G2243" t="str">
        <x:v>400216</x:v>
      </x:c>
      <x:c r="H2243" t="str">
        <x:v>Birmingham City Council</x:v>
      </x:c>
      <x:c r="I2243" s="22" t="n">
        <x:v>8.5</x:v>
      </x:c>
      <x:c r="J2243" t="str">
        <x:v>Worked</x:v>
      </x:c>
      <x:c r="K2243" t="str">
        <x:v>Employee 2539; home branch Birmingham; assigned role Operative Skilled | Deployment branch: Birmingham | Actual role: Operative Skilled | Jobs: 400216 | Customers: Birmingham City Council | Actual hours: 8.5; source records: 1</x:v>
      </x:c>
      <x:c r="L2243" t="str">
        <x:v>Include</x:v>
      </x:c>
      <x:c r="M2243"/>
      <x:c r="N2243"/>
    </x:row>
    <x:row r="2244">
      <x:c r="A2244" t="str">
        <x:v>Peter Buckley|2026-02-20</x:v>
      </x:c>
      <x:c r="B2244" s="888" t="n">
        <x:v>46073</x:v>
      </x:c>
      <x:c r="C2244" t="str">
        <x:v>Peter Buckley</x:v>
      </x:c>
      <x:c r="D2244" t="str">
        <x:v>Permanent</x:v>
      </x:c>
      <x:c r="E2244" t="str">
        <x:v>Birmingham</x:v>
      </x:c>
      <x:c r="F2244" t="str">
        <x:v>Operative Skilled</x:v>
      </x:c>
      <x:c r="G2244" t="str">
        <x:v>400380</x:v>
      </x:c>
      <x:c r="H2244" t="str">
        <x:v>Midland Heart Limited</x:v>
      </x:c>
      <x:c r="I2244" s="22" t="n">
        <x:v>4.5</x:v>
      </x:c>
      <x:c r="J2244" t="str">
        <x:v>Worked</x:v>
      </x:c>
      <x:c r="K2244" t="str">
        <x:v>Employee 2539; home branch Birmingham; assigned role Operative Skilled | Deployment branch: Birmingham | Actual role: Operative Porter | Jobs: 400380 | Customers: Midland Heart Limited | Actual hours: 4.5; source records: 1</x:v>
      </x:c>
      <x:c r="L2244" t="str">
        <x:v>Include</x:v>
      </x:c>
      <x:c r="M2244"/>
      <x:c r="N2244"/>
    </x:row>
    <x:row r="2245">
      <x:c r="A2245" t="str">
        <x:v>Peter Buckley|2026-02-23</x:v>
      </x:c>
      <x:c r="B2245" s="888" t="n">
        <x:v>46076</x:v>
      </x:c>
      <x:c r="C2245" t="str">
        <x:v>Peter Buckley</x:v>
      </x:c>
      <x:c r="D2245" t="str">
        <x:v>Permanent</x:v>
      </x:c>
      <x:c r="E2245" t="str">
        <x:v>Birmingham</x:v>
      </x:c>
      <x:c r="F2245" t="str">
        <x:v>Operative Skilled</x:v>
      </x:c>
      <x:c r="G2245" t="str">
        <x:v>400314, 400341</x:v>
      </x:c>
      <x:c r="H2245" t="str">
        <x:v>Midland Heart Limited</x:v>
      </x:c>
      <x:c r="I2245" s="22" t="n">
        <x:v>9.5</x:v>
      </x:c>
      <x:c r="J2245" t="str">
        <x:v>Worked — 2 records</x:v>
      </x:c>
      <x:c r="K2245" t="str">
        <x:v>Employee 2539; home branch Birmingham; assigned role Operative Skilled | Deployment branch: Birmingham | Actual role: Operative Skilled | Jobs: 400314, 400341 | Customers: Midland Heart Limited | Actual hours: 9.5; source records: 2</x:v>
      </x:c>
      <x:c r="L2245" t="str">
        <x:v>Include</x:v>
      </x:c>
      <x:c r="M2245"/>
      <x:c r="N2245"/>
    </x:row>
    <x:row r="2246">
      <x:c r="A2246" t="str">
        <x:v>Peter Buckley|2026-02-25</x:v>
      </x:c>
      <x:c r="B2246" s="888" t="n">
        <x:v>46078</x:v>
      </x:c>
      <x:c r="C2246" t="str">
        <x:v>Peter Buckley</x:v>
      </x:c>
      <x:c r="D2246" t="str">
        <x:v>Permanent</x:v>
      </x:c>
      <x:c r="E2246" t="str">
        <x:v>Birmingham</x:v>
      </x:c>
      <x:c r="F2246" t="str">
        <x:v>Operative Skilled</x:v>
      </x:c>
      <x:c r="G2246" t="str">
        <x:v>399714</x:v>
      </x:c>
      <x:c r="H2246" t="str">
        <x:v>Derbyshire Constabulary</x:v>
      </x:c>
      <x:c r="I2246" s="22" t="n">
        <x:v>9.5</x:v>
      </x:c>
      <x:c r="J2246" t="str">
        <x:v>Worked</x:v>
      </x:c>
      <x:c r="K2246" t="str">
        <x:v>Employee 2539; home branch Birmingham; assigned role Operative Skilled | Deployment branch: Birmingham | Actual role: Operative Skilled | Jobs: 399714 | Customers: Derbyshire Constabulary | Actual hours: 9.5; source records: 1</x:v>
      </x:c>
      <x:c r="L2246" t="str">
        <x:v>Include</x:v>
      </x:c>
      <x:c r="M2246"/>
      <x:c r="N2246"/>
    </x:row>
    <x:row r="2247">
      <x:c r="A2247" t="str">
        <x:v>Peter Buckley|2026-02-26</x:v>
      </x:c>
      <x:c r="B2247" s="888" t="n">
        <x:v>46079</x:v>
      </x:c>
      <x:c r="C2247" t="str">
        <x:v>Peter Buckley</x:v>
      </x:c>
      <x:c r="D2247" t="str">
        <x:v>Permanent</x:v>
      </x:c>
      <x:c r="E2247" t="str">
        <x:v>Birmingham</x:v>
      </x:c>
      <x:c r="F2247" t="str">
        <x:v>Operative Skilled</x:v>
      </x:c>
      <x:c r="G2247" t="str">
        <x:v>399714</x:v>
      </x:c>
      <x:c r="H2247" t="str">
        <x:v>Derbyshire Constabulary</x:v>
      </x:c>
      <x:c r="I2247" s="22" t="n">
        <x:v>8.5</x:v>
      </x:c>
      <x:c r="J2247" t="str">
        <x:v>Worked</x:v>
      </x:c>
      <x:c r="K2247" t="str">
        <x:v>Employee 2539; home branch Birmingham; assigned role Operative Skilled | Deployment branch: Birmingham | Actual role: Operative Skilled | Jobs: 399714 | Customers: Derbyshire Constabulary | Actual hours: 8.5; source records: 1</x:v>
      </x:c>
      <x:c r="L2247" t="str">
        <x:v>Include</x:v>
      </x:c>
      <x:c r="M2247"/>
      <x:c r="N2247"/>
    </x:row>
    <x:row r="2248">
      <x:c r="A2248" t="str">
        <x:v>Peter Buckley|2026-02-27</x:v>
      </x:c>
      <x:c r="B2248" s="888" t="n">
        <x:v>46080</x:v>
      </x:c>
      <x:c r="C2248" t="str">
        <x:v>Peter Buckley</x:v>
      </x:c>
      <x:c r="D2248" t="str">
        <x:v>Permanent</x:v>
      </x:c>
      <x:c r="E2248" t="str">
        <x:v>Birmingham</x:v>
      </x:c>
      <x:c r="F2248" t="str">
        <x:v>Operative Skilled</x:v>
      </x:c>
      <x:c r="G2248" t="str">
        <x:v>394774, 400547</x:v>
      </x:c>
      <x:c r="H2248" t="str">
        <x:v>Artifex interior systems; MoJ</x:v>
      </x:c>
      <x:c r="I2248" s="22" t="n">
        <x:v>3.5</x:v>
      </x:c>
      <x:c r="J2248" t="str">
        <x:v>Worked — 2 records</x:v>
      </x:c>
      <x:c r="K2248" t="str">
        <x:v>Employee 2539; home branch Birmingham; assigned role Operative Skilled | Deployment branch: Birmingham | Actual role: Operative Skilled | Jobs: 394774, 400547 | Customers: Artifex interior systems; MoJ | Actual hours: 3.5; source records: 2</x:v>
      </x:c>
      <x:c r="L2248" t="str">
        <x:v>Include</x:v>
      </x:c>
      <x:c r="M2248"/>
      <x:c r="N2248"/>
    </x:row>
    <x:row r="2249">
      <x:c r="A2249" t="str">
        <x:v>R Chohan (B)|2026-02-01</x:v>
      </x:c>
      <x:c r="B2249" s="888" t="n">
        <x:v>46054</x:v>
      </x:c>
      <x:c r="C2249" t="str">
        <x:v>R Chohan (B)</x:v>
      </x:c>
      <x:c r="D2249" t="str">
        <x:v>Permanent</x:v>
      </x:c>
      <x:c r="E2249" t="str">
        <x:v>Thurrock</x:v>
      </x:c>
      <x:c r="F2249" t="str">
        <x:v>Operative Skilled</x:v>
      </x:c>
      <x:c r="G2249" t="str">
        <x:v>399348</x:v>
      </x:c>
      <x:c r="H2249" t="str">
        <x:v>Accenture UK Ltd</x:v>
      </x:c>
      <x:c r="I2249" s="22" t="n">
        <x:v>7</x:v>
      </x:c>
      <x:c r="J2249" t="str">
        <x:v>Worked</x:v>
      </x:c>
      <x:c r="K2249" t="str">
        <x:v>Employee 2253; home branch Thurrock; assigned role Operative Skilled | Deployment branch: Thurrock | Actual role: Operative Skilled | Jobs: 399348 | Customers: Accenture UK Ltd | Actual hours: 7.0; source records: 1</x:v>
      </x:c>
      <x:c r="L2249" t="str">
        <x:v>Include</x:v>
      </x:c>
      <x:c r="M2249"/>
      <x:c r="N2249"/>
    </x:row>
    <x:row r="2250">
      <x:c r="A2250" t="str">
        <x:v>R Chohan (B)|2026-02-02</x:v>
      </x:c>
      <x:c r="B2250" s="888" t="n">
        <x:v>46055</x:v>
      </x:c>
      <x:c r="C2250" t="str">
        <x:v>R Chohan (B)</x:v>
      </x:c>
      <x:c r="D2250" t="str">
        <x:v>Permanent</x:v>
      </x:c>
      <x:c r="E2250" t="str">
        <x:v>Thurrock</x:v>
      </x:c>
      <x:c r="F2250" t="str">
        <x:v>Operative Skilled</x:v>
      </x:c>
      <x:c r="G2250" t="str">
        <x:v>399723</x:v>
      </x:c>
      <x:c r="H2250" t="str">
        <x:v>Knotel UK Ltd</x:v>
      </x:c>
      <x:c r="I2250" s="22" t="n">
        <x:v>8.5</x:v>
      </x:c>
      <x:c r="J2250" t="str">
        <x:v>Worked</x:v>
      </x:c>
      <x:c r="K2250" t="str">
        <x:v>Employee 2253; home branch Thurrock; assigned role Operative Skilled | Deployment branch: Thurrock | Actual role: Operative Skilled | Jobs: 399723 | Customers: Knotel UK Ltd | Actual hours: 8.5; source records: 1</x:v>
      </x:c>
      <x:c r="L2250" t="str">
        <x:v>Include</x:v>
      </x:c>
      <x:c r="M2250"/>
      <x:c r="N2250"/>
    </x:row>
    <x:row r="2251">
      <x:c r="A2251" t="str">
        <x:v>R Chohan (B)|2026-02-03</x:v>
      </x:c>
      <x:c r="B2251" s="888" t="n">
        <x:v>46056</x:v>
      </x:c>
      <x:c r="C2251" t="str">
        <x:v>R Chohan (B)</x:v>
      </x:c>
      <x:c r="D2251" t="str">
        <x:v>Permanent</x:v>
      </x:c>
      <x:c r="E2251" t="str">
        <x:v>Thurrock</x:v>
      </x:c>
      <x:c r="F2251" t="str">
        <x:v>Operative Skilled</x:v>
      </x:c>
      <x:c r="G2251" t="str">
        <x:v>399526</x:v>
      </x:c>
      <x:c r="H2251" t="str">
        <x:v>Knotel UK Ltd</x:v>
      </x:c>
      <x:c r="I2251" s="22" t="n">
        <x:v>8.5</x:v>
      </x:c>
      <x:c r="J2251" t="str">
        <x:v>Worked</x:v>
      </x:c>
      <x:c r="K2251" t="str">
        <x:v>Employee 2253; home branch Thurrock; assigned role Operative Skilled | Deployment branch: Thurrock | Actual role: Operative Skilled | Jobs: 399526 | Customers: Knotel UK Ltd | Actual hours: 8.5; source records: 1</x:v>
      </x:c>
      <x:c r="L2251" t="str">
        <x:v>Include</x:v>
      </x:c>
      <x:c r="M2251"/>
      <x:c r="N2251"/>
    </x:row>
    <x:row r="2252">
      <x:c r="A2252" t="str">
        <x:v>R Chohan (B)|2026-02-04</x:v>
      </x:c>
      <x:c r="B2252" s="888" t="n">
        <x:v>46057</x:v>
      </x:c>
      <x:c r="C2252" t="str">
        <x:v>R Chohan (B)</x:v>
      </x:c>
      <x:c r="D2252" t="str">
        <x:v>Permanent</x:v>
      </x:c>
      <x:c r="E2252" t="str">
        <x:v>Thurrock</x:v>
      </x:c>
      <x:c r="F2252" t="str">
        <x:v>Operative Skilled</x:v>
      </x:c>
      <x:c r="G2252" t="str">
        <x:v>399526</x:v>
      </x:c>
      <x:c r="H2252" t="str">
        <x:v>Knotel UK Ltd</x:v>
      </x:c>
      <x:c r="I2252" s="22" t="n">
        <x:v>8</x:v>
      </x:c>
      <x:c r="J2252" t="str">
        <x:v>Worked</x:v>
      </x:c>
      <x:c r="K2252" t="str">
        <x:v>Employee 2253; home branch Thurrock; assigned role Operative Skilled | Deployment branch: Thurrock | Actual role: Operative Skilled | Jobs: 399526 | Customers: Knotel UK Ltd | Actual hours: 8.0; source records: 1</x:v>
      </x:c>
      <x:c r="L2252" t="str">
        <x:v>Include</x:v>
      </x:c>
      <x:c r="M2252"/>
      <x:c r="N2252"/>
    </x:row>
    <x:row r="2253">
      <x:c r="A2253" t="str">
        <x:v>R Chohan (B)|2026-02-05</x:v>
      </x:c>
      <x:c r="B2253" s="888" t="n">
        <x:v>46058</x:v>
      </x:c>
      <x:c r="C2253" t="str">
        <x:v>R Chohan (B)</x:v>
      </x:c>
      <x:c r="D2253" t="str">
        <x:v>Permanent</x:v>
      </x:c>
      <x:c r="E2253" t="str">
        <x:v>Thurrock</x:v>
      </x:c>
      <x:c r="F2253" t="str">
        <x:v>Operative Skilled</x:v>
      </x:c>
      <x:c r="G2253" t="str">
        <x:v>399843</x:v>
      </x:c>
      <x:c r="H2253" t="str">
        <x:v>Societe Generale</x:v>
      </x:c>
      <x:c r="I2253" s="22" t="n">
        <x:v>6</x:v>
      </x:c>
      <x:c r="J2253" t="str">
        <x:v>Worked</x:v>
      </x:c>
      <x:c r="K2253" t="str">
        <x:v>Employee 2253; home branch Thurrock; assigned role Operative Skilled | Deployment branch: Thurrock | Actual role: Operative Driver | Jobs: 399843 | Customers: Societe Generale | Actual hours: 6.0; source records: 1</x:v>
      </x:c>
      <x:c r="L2253" t="str">
        <x:v>Include</x:v>
      </x:c>
      <x:c r="M2253"/>
      <x:c r="N2253"/>
    </x:row>
    <x:row r="2254">
      <x:c r="A2254" t="str">
        <x:v>R Chohan (B)|2026-02-06</x:v>
      </x:c>
      <x:c r="B2254" s="888" t="n">
        <x:v>46059</x:v>
      </x:c>
      <x:c r="C2254" t="str">
        <x:v>R Chohan (B)</x:v>
      </x:c>
      <x:c r="D2254" t="str">
        <x:v>Permanent</x:v>
      </x:c>
      <x:c r="E2254" t="str">
        <x:v>Thurrock</x:v>
      </x:c>
      <x:c r="F2254" t="str">
        <x:v>Operative Skilled</x:v>
      </x:c>
      <x:c r="G2254" t="str">
        <x:v>399493</x:v>
      </x:c>
      <x:c r="H2254" t="str">
        <x:v>Knotel UK Ltd</x:v>
      </x:c>
      <x:c r="I2254" s="22" t="n">
        <x:v>11</x:v>
      </x:c>
      <x:c r="J2254" t="str">
        <x:v>Worked</x:v>
      </x:c>
      <x:c r="K2254" t="str">
        <x:v>Employee 2253; home branch Thurrock; assigned role Operative Skilled | Deployment branch: Thurrock | Actual role: Operative Skilled | Jobs: 399493 | Customers: Knotel UK Ltd | Actual hours: 11.0; source records: 1</x:v>
      </x:c>
      <x:c r="L2254" t="str">
        <x:v>Include</x:v>
      </x:c>
      <x:c r="M2254"/>
      <x:c r="N2254"/>
    </x:row>
    <x:row r="2255">
      <x:c r="A2255" t="str">
        <x:v>R Chohan (B)|2026-02-07</x:v>
      </x:c>
      <x:c r="B2255" s="888" t="n">
        <x:v>46060</x:v>
      </x:c>
      <x:c r="C2255" t="str">
        <x:v>R Chohan (B)</x:v>
      </x:c>
      <x:c r="D2255" t="str">
        <x:v>Permanent</x:v>
      </x:c>
      <x:c r="E2255" t="str">
        <x:v>Thurrock</x:v>
      </x:c>
      <x:c r="F2255" t="str">
        <x:v>Operative Skilled</x:v>
      </x:c>
      <x:c r="G2255" t="str">
        <x:v>399689</x:v>
      </x:c>
      <x:c r="H2255" t="str">
        <x:v>UBS Investment Bank</x:v>
      </x:c>
      <x:c r="I2255" s="22" t="n">
        <x:v>6</x:v>
      </x:c>
      <x:c r="J2255" t="str">
        <x:v>Worked</x:v>
      </x:c>
      <x:c r="K2255" t="str">
        <x:v>Employee 2253; home branch Thurrock; assigned role Operative Skilled | Deployment branch: Thurrock | Actual role: Operative Skilled | Jobs: 399689 | Customers: UBS Investment Bank | Actual hours: 6.0; source records: 1</x:v>
      </x:c>
      <x:c r="L2255" t="str">
        <x:v>Include</x:v>
      </x:c>
      <x:c r="M2255"/>
      <x:c r="N2255"/>
    </x:row>
    <x:row r="2256">
      <x:c r="A2256" t="str">
        <x:v>R Chohan (B)|2026-02-08</x:v>
      </x:c>
      <x:c r="B2256" s="888" t="n">
        <x:v>46061</x:v>
      </x:c>
      <x:c r="C2256" t="str">
        <x:v>R Chohan (B)</x:v>
      </x:c>
      <x:c r="D2256" t="str">
        <x:v>Permanent</x:v>
      </x:c>
      <x:c r="E2256" t="str">
        <x:v>Thurrock</x:v>
      </x:c>
      <x:c r="F2256" t="str">
        <x:v>Operative Skilled</x:v>
      </x:c>
      <x:c r="G2256" t="str">
        <x:v>396207A</x:v>
      </x:c>
      <x:c r="H2256" t="str">
        <x:v>Linklaters LLP</x:v>
      </x:c>
      <x:c r="I2256" s="22" t="n">
        <x:v>9</x:v>
      </x:c>
      <x:c r="J2256" t="str">
        <x:v>Worked</x:v>
      </x:c>
      <x:c r="K2256" t="str">
        <x:v>Employee 2253; home branch Thurrock; assigned role Operative Skilled | Deployment branch: Thurrock | Actual role: Operative Porter | Jobs: 396207A | Customers: Linklaters LLP | Actual hours: 9.0; source records: 1</x:v>
      </x:c>
      <x:c r="L2256" t="str">
        <x:v>Include</x:v>
      </x:c>
      <x:c r="M2256"/>
      <x:c r="N2256"/>
    </x:row>
    <x:row r="2257">
      <x:c r="A2257" t="str">
        <x:v>R Chohan (B)|2026-02-09</x:v>
      </x:c>
      <x:c r="B2257" s="888" t="n">
        <x:v>46062</x:v>
      </x:c>
      <x:c r="C2257" t="str">
        <x:v>R Chohan (B)</x:v>
      </x:c>
      <x:c r="D2257" t="str">
        <x:v>Permanent</x:v>
      </x:c>
      <x:c r="E2257" t="str">
        <x:v>Thurrock</x:v>
      </x:c>
      <x:c r="F2257" t="str">
        <x:v>Operative Skilled</x:v>
      </x:c>
      <x:c r="G2257" t="str">
        <x:v>399493</x:v>
      </x:c>
      <x:c r="H2257" t="str">
        <x:v>Knotel UK Ltd</x:v>
      </x:c>
      <x:c r="I2257" s="22" t="n">
        <x:v>10</x:v>
      </x:c>
      <x:c r="J2257" t="str">
        <x:v>Worked</x:v>
      </x:c>
      <x:c r="K2257" t="str">
        <x:v>Employee 2253; home branch Thurrock; assigned role Operative Skilled | Deployment branch: Thurrock | Actual role: Operative Skilled | Jobs: 399493 | Customers: Knotel UK Ltd | Actual hours: 10.0; source records: 1</x:v>
      </x:c>
      <x:c r="L2257" t="str">
        <x:v>Include</x:v>
      </x:c>
      <x:c r="M2257"/>
      <x:c r="N2257"/>
    </x:row>
    <x:row r="2258">
      <x:c r="A2258" t="str">
        <x:v>R Chohan (B)|2026-02-10</x:v>
      </x:c>
      <x:c r="B2258" s="888" t="n">
        <x:v>46063</x:v>
      </x:c>
      <x:c r="C2258" t="str">
        <x:v>R Chohan (B)</x:v>
      </x:c>
      <x:c r="D2258" t="str">
        <x:v>Permanent</x:v>
      </x:c>
      <x:c r="E2258" t="str">
        <x:v>Thurrock</x:v>
      </x:c>
      <x:c r="F2258" t="str">
        <x:v>Operative Skilled</x:v>
      </x:c>
      <x:c r="G2258" t="str">
        <x:v>399493</x:v>
      </x:c>
      <x:c r="H2258" t="str">
        <x:v>Knotel UK Ltd</x:v>
      </x:c>
      <x:c r="I2258" s="22" t="n">
        <x:v>10.5</x:v>
      </x:c>
      <x:c r="J2258" t="str">
        <x:v>Worked</x:v>
      </x:c>
      <x:c r="K2258" t="str">
        <x:v>Employee 2253; home branch Thurrock; assigned role Operative Skilled | Deployment branch: Thurrock | Actual role: Operative Skilled | Jobs: 399493 | Customers: Knotel UK Ltd | Actual hours: 10.5; source records: 1</x:v>
      </x:c>
      <x:c r="L2258" t="str">
        <x:v>Include</x:v>
      </x:c>
      <x:c r="M2258"/>
      <x:c r="N2258"/>
    </x:row>
    <x:row r="2259">
      <x:c r="A2259" t="str">
        <x:v>R Chohan (B)|2026-02-11</x:v>
      </x:c>
      <x:c r="B2259" s="888" t="n">
        <x:v>46064</x:v>
      </x:c>
      <x:c r="C2259" t="str">
        <x:v>R Chohan (B)</x:v>
      </x:c>
      <x:c r="D2259" t="str">
        <x:v>Permanent</x:v>
      </x:c>
      <x:c r="E2259" t="str">
        <x:v>Thurrock</x:v>
      </x:c>
      <x:c r="F2259" t="str">
        <x:v>Operative Skilled</x:v>
      </x:c>
      <x:c r="G2259" t="str">
        <x:v>400136</x:v>
      </x:c>
      <x:c r="H2259" t="str">
        <x:v>Knotel UK Ltd</x:v>
      </x:c>
      <x:c r="I2259" s="22" t="n">
        <x:v>7.5</x:v>
      </x:c>
      <x:c r="J2259" t="str">
        <x:v>Worked</x:v>
      </x:c>
      <x:c r="K2259" t="str">
        <x:v>Employee 2253; home branch Thurrock; assigned role Operative Skilled | Deployment branch: Thurrock | Actual role: Operative Skilled | Jobs: 400136 | Customers: Knotel UK Ltd | Actual hours: 7.5; source records: 1</x:v>
      </x:c>
      <x:c r="L2259" t="str">
        <x:v>Include</x:v>
      </x:c>
      <x:c r="M2259"/>
      <x:c r="N2259"/>
    </x:row>
    <x:row r="2260">
      <x:c r="A2260" t="str">
        <x:v>R Chohan (B)|2026-02-12</x:v>
      </x:c>
      <x:c r="B2260" s="888" t="n">
        <x:v>46065</x:v>
      </x:c>
      <x:c r="C2260" t="str">
        <x:v>R Chohan (B)</x:v>
      </x:c>
      <x:c r="D2260" t="str">
        <x:v>Permanent</x:v>
      </x:c>
      <x:c r="E2260" t="str">
        <x:v>Thurrock</x:v>
      </x:c>
      <x:c r="F2260" t="str">
        <x:v>Operative Skilled</x:v>
      </x:c>
      <x:c r="G2260" t="str">
        <x:v>396883</x:v>
      </x:c>
      <x:c r="H2260" t="str">
        <x:v>Thomas/Ms Elizabeth</x:v>
      </x:c>
      <x:c r="I2260" s="22" t="n">
        <x:v>7.75</x:v>
      </x:c>
      <x:c r="J2260" t="str">
        <x:v>Worked</x:v>
      </x:c>
      <x:c r="K2260" t="str">
        <x:v>Employee 2253; home branch Thurrock; assigned role Operative Skilled | Deployment branch: Thurrock | Actual role: Operative Skilled | Jobs: 396883 | Customers: Thomas/Ms Elizabeth | Actual hours: 7.8; source records: 1</x:v>
      </x:c>
      <x:c r="L2260" t="str">
        <x:v>Include</x:v>
      </x:c>
      <x:c r="M2260"/>
      <x:c r="N2260"/>
    </x:row>
    <x:row r="2261">
      <x:c r="A2261" t="str">
        <x:v>R Chohan (B)|2026-02-13</x:v>
      </x:c>
      <x:c r="B2261" s="888" t="n">
        <x:v>46066</x:v>
      </x:c>
      <x:c r="C2261" t="str">
        <x:v>R Chohan (B)</x:v>
      </x:c>
      <x:c r="D2261" t="str">
        <x:v>Permanent</x:v>
      </x:c>
      <x:c r="E2261" t="str">
        <x:v>Thurrock</x:v>
      </x:c>
      <x:c r="F2261" t="str">
        <x:v>Operative Skilled</x:v>
      </x:c>
      <x:c r="G2261" t="str">
        <x:v>400101</x:v>
      </x:c>
      <x:c r="H2261" t="str">
        <x:v>UBS Investment Bank</x:v>
      </x:c>
      <x:c r="I2261" s="22" t="n">
        <x:v>8</x:v>
      </x:c>
      <x:c r="J2261" t="str">
        <x:v>Worked</x:v>
      </x:c>
      <x:c r="K2261" t="str">
        <x:v>Employee 2253; home branch Thurrock; assigned role Operative Skilled | Deployment branch: Thurrock | Actual role: Operative Porter | Jobs: 400101 | Customers: UBS Investment Bank | Actual hours: 8.0; source records: 1</x:v>
      </x:c>
      <x:c r="L2261" t="str">
        <x:v>Include</x:v>
      </x:c>
      <x:c r="M2261"/>
      <x:c r="N2261"/>
    </x:row>
    <x:row r="2262">
      <x:c r="A2262" t="str">
        <x:v>R Chohan (B)|2026-02-14</x:v>
      </x:c>
      <x:c r="B2262" s="888" t="n">
        <x:v>46067</x:v>
      </x:c>
      <x:c r="C2262" t="str">
        <x:v>R Chohan (B)</x:v>
      </x:c>
      <x:c r="D2262" t="str">
        <x:v>Permanent</x:v>
      </x:c>
      <x:c r="E2262" t="str">
        <x:v>Thurrock</x:v>
      </x:c>
      <x:c r="F2262" t="str">
        <x:v>Operative Skilled</x:v>
      </x:c>
      <x:c r="G2262" t="str">
        <x:v>399348</x:v>
      </x:c>
      <x:c r="H2262" t="str">
        <x:v>Accenture UK Ltd</x:v>
      </x:c>
      <x:c r="I2262" s="22" t="n">
        <x:v>8.5</x:v>
      </x:c>
      <x:c r="J2262" t="str">
        <x:v>Worked</x:v>
      </x:c>
      <x:c r="K2262" t="str">
        <x:v>Employee 2253; home branch Thurrock; assigned role Operative Skilled | Deployment branch: Thurrock | Actual role: Operative Skilled | Jobs: 399348 | Customers: Accenture UK Ltd | Actual hours: 8.5; source records: 1</x:v>
      </x:c>
      <x:c r="L2262" t="str">
        <x:v>Include</x:v>
      </x:c>
      <x:c r="M2262"/>
      <x:c r="N2262"/>
    </x:row>
    <x:row r="2263">
      <x:c r="A2263" t="str">
        <x:v>R Chohan (B)|2026-02-15</x:v>
      </x:c>
      <x:c r="B2263" s="888" t="n">
        <x:v>46068</x:v>
      </x:c>
      <x:c r="C2263" t="str">
        <x:v>R Chohan (B)</x:v>
      </x:c>
      <x:c r="D2263" t="str">
        <x:v>Permanent</x:v>
      </x:c>
      <x:c r="E2263" t="str">
        <x:v>Thurrock</x:v>
      </x:c>
      <x:c r="F2263" t="str">
        <x:v>Operative Skilled</x:v>
      </x:c>
      <x:c r="G2263" t="str">
        <x:v>398349</x:v>
      </x:c>
      <x:c r="H2263" t="str">
        <x:v>University of Hertfordshire</x:v>
      </x:c>
      <x:c r="I2263" s="22" t="n">
        <x:v>8.5</x:v>
      </x:c>
      <x:c r="J2263" t="str">
        <x:v>Worked</x:v>
      </x:c>
      <x:c r="K2263" t="str">
        <x:v>Employee 2253; home branch Thurrock; assigned role Operative Skilled | Deployment branch: Thurrock | Actual role: Operative Porter | Jobs: 398349 | Customers: University of Hertfordshire | Actual hours: 8.5; source records: 1</x:v>
      </x:c>
      <x:c r="L2263" t="str">
        <x:v>Include</x:v>
      </x:c>
      <x:c r="M2263"/>
      <x:c r="N2263"/>
    </x:row>
    <x:row r="2264">
      <x:c r="A2264" t="str">
        <x:v>R Chohan (B)|2026-02-16</x:v>
      </x:c>
      <x:c r="B2264" s="888" t="n">
        <x:v>46069</x:v>
      </x:c>
      <x:c r="C2264" t="str">
        <x:v>R Chohan (B)</x:v>
      </x:c>
      <x:c r="D2264" t="str">
        <x:v>Permanent</x:v>
      </x:c>
      <x:c r="E2264" t="str">
        <x:v>Thurrock</x:v>
      </x:c>
      <x:c r="F2264" t="str">
        <x:v>Operative Skilled</x:v>
      </x:c>
      <x:c r="G2264" t="str">
        <x:v>396204</x:v>
      </x:c>
      <x:c r="H2264" t="str">
        <x:v>Knotel UK Ltd</x:v>
      </x:c>
      <x:c r="I2264" s="22" t="n">
        <x:v>8.5</x:v>
      </x:c>
      <x:c r="J2264" t="str">
        <x:v>Worked</x:v>
      </x:c>
      <x:c r="K2264" t="str">
        <x:v>Employee 2253; home branch Thurrock; assigned role Operative Skilled | Deployment branch: Thurrock | Actual role: Operative Skilled | Jobs: 396204 | Customers: Knotel UK Ltd | Actual hours: 8.5; source records: 1</x:v>
      </x:c>
      <x:c r="L2264" t="str">
        <x:v>Include</x:v>
      </x:c>
      <x:c r="M2264"/>
      <x:c r="N2264"/>
    </x:row>
    <x:row r="2265">
      <x:c r="A2265" t="str">
        <x:v>R Chohan (B)|2026-02-17</x:v>
      </x:c>
      <x:c r="B2265" s="888" t="n">
        <x:v>46070</x:v>
      </x:c>
      <x:c r="C2265" t="str">
        <x:v>R Chohan (B)</x:v>
      </x:c>
      <x:c r="D2265" t="str">
        <x:v>Permanent</x:v>
      </x:c>
      <x:c r="E2265" t="str">
        <x:v>Thurrock</x:v>
      </x:c>
      <x:c r="F2265" t="str">
        <x:v>Operative Skilled</x:v>
      </x:c>
      <x:c r="G2265" t="str">
        <x:v>396204</x:v>
      </x:c>
      <x:c r="H2265" t="str">
        <x:v>Knotel UK Ltd</x:v>
      </x:c>
      <x:c r="I2265" s="22" t="n">
        <x:v>9</x:v>
      </x:c>
      <x:c r="J2265" t="str">
        <x:v>Worked</x:v>
      </x:c>
      <x:c r="K2265" t="str">
        <x:v>Employee 2253; home branch Thurrock; assigned role Operative Skilled | Deployment branch: Thurrock | Actual role: Operative Skilled | Jobs: 396204 | Customers: Knotel UK Ltd | Actual hours: 9.0; source records: 1</x:v>
      </x:c>
      <x:c r="L2265" t="str">
        <x:v>Include</x:v>
      </x:c>
      <x:c r="M2265"/>
      <x:c r="N2265"/>
    </x:row>
    <x:row r="2266">
      <x:c r="A2266" t="str">
        <x:v>R Chohan (B)|2026-02-18</x:v>
      </x:c>
      <x:c r="B2266" s="888" t="n">
        <x:v>46071</x:v>
      </x:c>
      <x:c r="C2266" t="str">
        <x:v>R Chohan (B)</x:v>
      </x:c>
      <x:c r="D2266" t="str">
        <x:v>Permanent</x:v>
      </x:c>
      <x:c r="E2266" t="str">
        <x:v>Thurrock</x:v>
      </x:c>
      <x:c r="F2266" t="str">
        <x:v>Operative Skilled</x:v>
      </x:c>
      <x:c r="G2266" t="str">
        <x:v>396782</x:v>
      </x:c>
      <x:c r="H2266" t="str">
        <x:v>Jegede/Mr Abidemi</x:v>
      </x:c>
      <x:c r="I2266" s="22" t="n">
        <x:v>5.5</x:v>
      </x:c>
      <x:c r="J2266" t="str">
        <x:v>Worked</x:v>
      </x:c>
      <x:c r="K2266" t="str">
        <x:v>Employee 2253; home branch Thurrock; assigned role Operative Skilled | Deployment branch: Thurrock | Actual role: Operative Skilled | Jobs: 396782 | Customers: Jegede/Mr Abidemi | Actual hours: 5.5; source records: 1</x:v>
      </x:c>
      <x:c r="L2266" t="str">
        <x:v>Include</x:v>
      </x:c>
      <x:c r="M2266"/>
      <x:c r="N2266"/>
    </x:row>
    <x:row r="2267">
      <x:c r="A2267" t="str">
        <x:v>R Chohan (B)|2026-02-19</x:v>
      </x:c>
      <x:c r="B2267" s="888" t="n">
        <x:v>46072</x:v>
      </x:c>
      <x:c r="C2267" t="str">
        <x:v>R Chohan (B)</x:v>
      </x:c>
      <x:c r="D2267" t="str">
        <x:v>Permanent</x:v>
      </x:c>
      <x:c r="E2267" t="str">
        <x:v>Thurrock</x:v>
      </x:c>
      <x:c r="F2267" t="str">
        <x:v>Operative Skilled</x:v>
      </x:c>
      <x:c r="G2267" t="str">
        <x:v>400150, 400325</x:v>
      </x:c>
      <x:c r="H2267" t="str">
        <x:v>Cooke, Young &amp; Keidan LLP; Knotel UK Ltd</x:v>
      </x:c>
      <x:c r="I2267" s="22" t="n">
        <x:v>12.5</x:v>
      </x:c>
      <x:c r="J2267" t="str">
        <x:v>Worked — 2 records</x:v>
      </x:c>
      <x:c r="K2267" t="str">
        <x:v>Employee 2253; home branch Thurrock; assigned role Operative Skilled | Deployment branch: Thurrock | Actual role: Operative Driver, Operative Skilled | Jobs: 400150, 400325 | Customers: Cooke, Young &amp; Keidan LLP; Knotel UK Ltd | Actual hours: 12.5; source records: 2</x:v>
      </x:c>
      <x:c r="L2267" t="str">
        <x:v>Include</x:v>
      </x:c>
      <x:c r="M2267"/>
      <x:c r="N2267"/>
    </x:row>
    <x:row r="2268">
      <x:c r="A2268" t="str">
        <x:v>R Chohan (B)|2026-02-20</x:v>
      </x:c>
      <x:c r="B2268" s="888" t="n">
        <x:v>46073</x:v>
      </x:c>
      <x:c r="C2268" t="str">
        <x:v>R Chohan (B)</x:v>
      </x:c>
      <x:c r="D2268" t="str">
        <x:v>Permanent</x:v>
      </x:c>
      <x:c r="E2268" t="str">
        <x:v>Thurrock</x:v>
      </x:c>
      <x:c r="F2268" t="str">
        <x:v>Operative Skilled</x:v>
      </x:c>
      <x:c r="G2268" t="str">
        <x:v>396782</x:v>
      </x:c>
      <x:c r="H2268" t="str">
        <x:v>Jegede/Mr Abidemi</x:v>
      </x:c>
      <x:c r="I2268" s="22" t="n">
        <x:v>6</x:v>
      </x:c>
      <x:c r="J2268" t="str">
        <x:v>Worked</x:v>
      </x:c>
      <x:c r="K2268" t="str">
        <x:v>Employee 2253; home branch Thurrock; assigned role Operative Skilled | Deployment branch: Thurrock | Actual role: Operative Driver | Jobs: 396782 | Customers: Jegede/Mr Abidemi | Actual hours: 6.0; source records: 1</x:v>
      </x:c>
      <x:c r="L2268" t="str">
        <x:v>Include</x:v>
      </x:c>
      <x:c r="M2268"/>
      <x:c r="N2268"/>
    </x:row>
    <x:row r="2269">
      <x:c r="A2269" t="str">
        <x:v>R Chohan (B)|2026-02-21</x:v>
      </x:c>
      <x:c r="B2269" s="888" t="n">
        <x:v>46074</x:v>
      </x:c>
      <x:c r="C2269" t="str">
        <x:v>R Chohan (B)</x:v>
      </x:c>
      <x:c r="D2269" t="str">
        <x:v>Permanent</x:v>
      </x:c>
      <x:c r="E2269" t="str">
        <x:v>Thurrock</x:v>
      </x:c>
      <x:c r="F2269" t="str">
        <x:v>Operative Skilled</x:v>
      </x:c>
      <x:c r="G2269" t="str">
        <x:v>400150</x:v>
      </x:c>
      <x:c r="H2269" t="str">
        <x:v>Cooke, Young &amp; Keidan LLP</x:v>
      </x:c>
      <x:c r="I2269" s="22" t="n">
        <x:v>8</x:v>
      </x:c>
      <x:c r="J2269" t="str">
        <x:v>Worked</x:v>
      </x:c>
      <x:c r="K2269" t="str">
        <x:v>Employee 2253; home branch Thurrock; assigned role Operative Skilled | Deployment branch: Thurrock | Actual role: Operative Skilled | Jobs: 400150 | Customers: Cooke, Young &amp; Keidan LLP | Actual hours: 8.0; source records: 1</x:v>
      </x:c>
      <x:c r="L2269" t="str">
        <x:v>Include</x:v>
      </x:c>
      <x:c r="M2269"/>
      <x:c r="N2269"/>
    </x:row>
    <x:row r="2270">
      <x:c r="A2270" t="str">
        <x:v>R Chohan (B)|2026-02-22</x:v>
      </x:c>
      <x:c r="B2270" s="888" t="n">
        <x:v>46075</x:v>
      </x:c>
      <x:c r="C2270" t="str">
        <x:v>R Chohan (B)</x:v>
      </x:c>
      <x:c r="D2270" t="str">
        <x:v>Permanent</x:v>
      </x:c>
      <x:c r="E2270" t="str">
        <x:v>Thurrock</x:v>
      </x:c>
      <x:c r="F2270" t="str">
        <x:v>Operative Skilled</x:v>
      </x:c>
      <x:c r="G2270" t="str">
        <x:v>400150</x:v>
      </x:c>
      <x:c r="H2270" t="str">
        <x:v>Cooke, Young &amp; Keidan LLP</x:v>
      </x:c>
      <x:c r="I2270" s="22" t="n">
        <x:v>8</x:v>
      </x:c>
      <x:c r="J2270" t="str">
        <x:v>Worked</x:v>
      </x:c>
      <x:c r="K2270" t="str">
        <x:v>Employee 2253; home branch Thurrock; assigned role Operative Skilled | Deployment branch: Thurrock | Actual role: Operative Skilled | Jobs: 400150 | Customers: Cooke, Young &amp; Keidan LLP | Actual hours: 8.0; source records: 1</x:v>
      </x:c>
      <x:c r="L2270" t="str">
        <x:v>Include</x:v>
      </x:c>
      <x:c r="M2270"/>
      <x:c r="N2270"/>
    </x:row>
    <x:row r="2271">
      <x:c r="A2271" t="str">
        <x:v>R Chohan (B)|2026-02-23</x:v>
      </x:c>
      <x:c r="B2271" s="888" t="n">
        <x:v>46076</x:v>
      </x:c>
      <x:c r="C2271" t="str">
        <x:v>R Chohan (B)</x:v>
      </x:c>
      <x:c r="D2271" t="str">
        <x:v>Permanent</x:v>
      </x:c>
      <x:c r="E2271" t="str">
        <x:v>Thurrock</x:v>
      </x:c>
      <x:c r="F2271" t="str">
        <x:v>Operative Skilled</x:v>
      </x:c>
      <x:c r="G2271" t="str">
        <x:v>396207</x:v>
      </x:c>
      <x:c r="H2271" t="str">
        <x:v>Linklaters LLP</x:v>
      </x:c>
      <x:c r="I2271" s="22" t="n">
        <x:v>10</x:v>
      </x:c>
      <x:c r="J2271" t="str">
        <x:v>Worked</x:v>
      </x:c>
      <x:c r="K2271" t="str">
        <x:v>Employee 2253; home branch Thurrock; assigned role Operative Skilled | Deployment branch: Thurrock | Actual role: Operative Skilled | Jobs: 396207 | Customers: Linklaters LLP | Actual hours: 10.0; source records: 1</x:v>
      </x:c>
      <x:c r="L2271" t="str">
        <x:v>Include</x:v>
      </x:c>
      <x:c r="M2271"/>
      <x:c r="N2271"/>
    </x:row>
    <x:row r="2272">
      <x:c r="A2272" t="str">
        <x:v>R Chohan (B)|2026-02-24</x:v>
      </x:c>
      <x:c r="B2272" s="888" t="n">
        <x:v>46077</x:v>
      </x:c>
      <x:c r="C2272" t="str">
        <x:v>R Chohan (B)</x:v>
      </x:c>
      <x:c r="D2272" t="str">
        <x:v>Permanent</x:v>
      </x:c>
      <x:c r="E2272" t="str">
        <x:v>Thurrock</x:v>
      </x:c>
      <x:c r="F2272" t="str">
        <x:v>Operative Skilled</x:v>
      </x:c>
      <x:c r="G2272" t="str">
        <x:v>396207</x:v>
      </x:c>
      <x:c r="H2272" t="str">
        <x:v>Linklaters LLP</x:v>
      </x:c>
      <x:c r="I2272" s="22" t="n">
        <x:v>9.5</x:v>
      </x:c>
      <x:c r="J2272" t="str">
        <x:v>Worked</x:v>
      </x:c>
      <x:c r="K2272" t="str">
        <x:v>Employee 2253; home branch Thurrock; assigned role Operative Skilled | Deployment branch: Thurrock | Actual role: Operative Skilled | Jobs: 396207 | Customers: Linklaters LLP | Actual hours: 9.5; source records: 1</x:v>
      </x:c>
      <x:c r="L2272" t="str">
        <x:v>Include</x:v>
      </x:c>
      <x:c r="M2272"/>
      <x:c r="N2272"/>
    </x:row>
    <x:row r="2273">
      <x:c r="A2273" t="str">
        <x:v>R Chohan (B)|2026-02-25</x:v>
      </x:c>
      <x:c r="B2273" s="888" t="n">
        <x:v>46078</x:v>
      </x:c>
      <x:c r="C2273" t="str">
        <x:v>R Chohan (B)</x:v>
      </x:c>
      <x:c r="D2273" t="str">
        <x:v>Permanent</x:v>
      </x:c>
      <x:c r="E2273" t="str">
        <x:v>Thurrock</x:v>
      </x:c>
      <x:c r="F2273" t="str">
        <x:v>Operative Skilled</x:v>
      </x:c>
      <x:c r="G2273" t="str">
        <x:v>396207</x:v>
      </x:c>
      <x:c r="H2273" t="str">
        <x:v>Linklaters LLP</x:v>
      </x:c>
      <x:c r="I2273" s="22" t="n">
        <x:v>9.5</x:v>
      </x:c>
      <x:c r="J2273" t="str">
        <x:v>Worked</x:v>
      </x:c>
      <x:c r="K2273" t="str">
        <x:v>Employee 2253; home branch Thurrock; assigned role Operative Skilled | Deployment branch: Thurrock | Actual role: Operative Skilled | Jobs: 396207 | Customers: Linklaters LLP | Actual hours: 9.5; source records: 1</x:v>
      </x:c>
      <x:c r="L2273" t="str">
        <x:v>Include</x:v>
      </x:c>
      <x:c r="M2273"/>
      <x:c r="N2273"/>
    </x:row>
    <x:row r="2274">
      <x:c r="A2274" t="str">
        <x:v>R Chohan (B)|2026-02-26</x:v>
      </x:c>
      <x:c r="B2274" s="888" t="n">
        <x:v>46079</x:v>
      </x:c>
      <x:c r="C2274" t="str">
        <x:v>R Chohan (B)</x:v>
      </x:c>
      <x:c r="D2274" t="str">
        <x:v>Permanent</x:v>
      </x:c>
      <x:c r="E2274" t="str">
        <x:v>Thurrock</x:v>
      </x:c>
      <x:c r="F2274" t="str">
        <x:v>Operative Skilled</x:v>
      </x:c>
      <x:c r="G2274" t="str">
        <x:v>396207</x:v>
      </x:c>
      <x:c r="H2274" t="str">
        <x:v>Linklaters LLP</x:v>
      </x:c>
      <x:c r="I2274" s="22" t="n">
        <x:v>9.5</x:v>
      </x:c>
      <x:c r="J2274" t="str">
        <x:v>Worked</x:v>
      </x:c>
      <x:c r="K2274" t="str">
        <x:v>Employee 2253; home branch Thurrock; assigned role Operative Skilled | Deployment branch: Thurrock | Actual role: Operative Skilled | Jobs: 396207 | Customers: Linklaters LLP | Actual hours: 9.5; source records: 1</x:v>
      </x:c>
      <x:c r="L2274" t="str">
        <x:v>Include</x:v>
      </x:c>
      <x:c r="M2274"/>
      <x:c r="N2274"/>
    </x:row>
    <x:row r="2275">
      <x:c r="A2275" t="str">
        <x:v>R Chohan (B)|2026-02-27</x:v>
      </x:c>
      <x:c r="B2275" s="888" t="n">
        <x:v>46080</x:v>
      </x:c>
      <x:c r="C2275" t="str">
        <x:v>R Chohan (B)</x:v>
      </x:c>
      <x:c r="D2275" t="str">
        <x:v>Permanent</x:v>
      </x:c>
      <x:c r="E2275" t="str">
        <x:v>Thurrock</x:v>
      </x:c>
      <x:c r="F2275" t="str">
        <x:v>Operative Skilled</x:v>
      </x:c>
      <x:c r="G2275" t="str">
        <x:v>396207</x:v>
      </x:c>
      <x:c r="H2275" t="str">
        <x:v>Linklaters LLP</x:v>
      </x:c>
      <x:c r="I2275" s="22" t="n">
        <x:v>9.5</x:v>
      </x:c>
      <x:c r="J2275" t="str">
        <x:v>Worked</x:v>
      </x:c>
      <x:c r="K2275" t="str">
        <x:v>Employee 2253; home branch Thurrock; assigned role Operative Skilled | Deployment branch: Thurrock | Actual role: Operative Skilled | Jobs: 396207 | Customers: Linklaters LLP | Actual hours: 9.5; source records: 1</x:v>
      </x:c>
      <x:c r="L2275" t="str">
        <x:v>Include</x:v>
      </x:c>
      <x:c r="M2275"/>
      <x:c r="N2275"/>
    </x:row>
    <x:row r="2276">
      <x:c r="A2276" t="str">
        <x:v>R Chohan (B)|2026-02-28</x:v>
      </x:c>
      <x:c r="B2276" s="888" t="n">
        <x:v>46081</x:v>
      </x:c>
      <x:c r="C2276" t="str">
        <x:v>R Chohan (B)</x:v>
      </x:c>
      <x:c r="D2276" t="str">
        <x:v>Permanent</x:v>
      </x:c>
      <x:c r="E2276" t="str">
        <x:v>Thurrock</x:v>
      </x:c>
      <x:c r="F2276" t="str">
        <x:v>Operative Skilled</x:v>
      </x:c>
      <x:c r="G2276" t="str">
        <x:v>400150</x:v>
      </x:c>
      <x:c r="H2276" t="str">
        <x:v>Cooke, Young &amp; Keidan LLP</x:v>
      </x:c>
      <x:c r="I2276" s="22" t="n">
        <x:v>7.5</x:v>
      </x:c>
      <x:c r="J2276" t="str">
        <x:v>Worked</x:v>
      </x:c>
      <x:c r="K2276" t="str">
        <x:v>Employee 2253; home branch Thurrock; assigned role Operative Skilled | Deployment branch: Thurrock | Actual role: Operative Skilled | Jobs: 400150 | Customers: Cooke, Young &amp; Keidan LLP | Actual hours: 7.5; source records: 1</x:v>
      </x:c>
      <x:c r="L2276" t="str">
        <x:v>Include</x:v>
      </x:c>
      <x:c r="M2276"/>
      <x:c r="N2276"/>
    </x:row>
    <x:row r="2277">
      <x:c r="A2277" t="str">
        <x:v>R Henry|2026-02-02</x:v>
      </x:c>
      <x:c r="B2277" s="888" t="n">
        <x:v>46055</x:v>
      </x:c>
      <x:c r="C2277" t="str">
        <x:v>R Henry</x:v>
      </x:c>
      <x:c r="D2277" t="str">
        <x:v>Permanent</x:v>
      </x:c>
      <x:c r="E2277" t="str">
        <x:v>Thurrock</x:v>
      </x:c>
      <x:c r="F2277" t="str">
        <x:v>Operative Skilled</x:v>
      </x:c>
      <x:c r="G2277" t="str">
        <x:v>399963</x:v>
      </x:c>
      <x:c r="H2277" t="str">
        <x:v>HSBC/JLL</x:v>
      </x:c>
      <x:c r="I2277" s="22" t="n">
        <x:v>17</x:v>
      </x:c>
      <x:c r="J2277" t="str">
        <x:v>Worked</x:v>
      </x:c>
      <x:c r="K2277" t="str">
        <x:v>Employee 1138; home branch Thurrock; assigned role Operative Skilled | Deployment branch: Thurrock | Actual role: Operative Skilled | Jobs: 399963 | Customers: HSBC/JLL | Actual hours: 17.0; source records: 1</x:v>
      </x:c>
      <x:c r="L2277" t="str">
        <x:v>Include</x:v>
      </x:c>
      <x:c r="M2277"/>
      <x:c r="N2277"/>
    </x:row>
    <x:row r="2278">
      <x:c r="A2278" t="str">
        <x:v>R Henry|2026-02-03</x:v>
      </x:c>
      <x:c r="B2278" s="888" t="n">
        <x:v>46056</x:v>
      </x:c>
      <x:c r="C2278" t="str">
        <x:v>R Henry</x:v>
      </x:c>
      <x:c r="D2278" t="str">
        <x:v>Permanent</x:v>
      </x:c>
      <x:c r="E2278" t="str">
        <x:v>Thurrock</x:v>
      </x:c>
      <x:c r="F2278" t="str">
        <x:v>Operative Skilled</x:v>
      </x:c>
      <x:c r="G2278" t="str">
        <x:v>399963</x:v>
      </x:c>
      <x:c r="H2278" t="str">
        <x:v>HSBC/JLL</x:v>
      </x:c>
      <x:c r="I2278" s="22" t="n">
        <x:v>17</x:v>
      </x:c>
      <x:c r="J2278" t="str">
        <x:v>Worked — 2 records</x:v>
      </x:c>
      <x:c r="K2278" t="str">
        <x:v>Employee 1138; home branch Thurrock; assigned role Operative Skilled | Deployment branch: Thurrock | Actual role: Operative Skilled | Jobs: 399963 | Customers: HSBC/JLL | Actual hours: 17.0; source records: 2</x:v>
      </x:c>
      <x:c r="L2278" t="str">
        <x:v>Include</x:v>
      </x:c>
      <x:c r="M2278"/>
      <x:c r="N2278"/>
    </x:row>
    <x:row r="2279">
      <x:c r="A2279" t="str">
        <x:v>R Henry|2026-02-04</x:v>
      </x:c>
      <x:c r="B2279" s="888" t="n">
        <x:v>46057</x:v>
      </x:c>
      <x:c r="C2279" t="str">
        <x:v>R Henry</x:v>
      </x:c>
      <x:c r="D2279" t="str">
        <x:v>Permanent</x:v>
      </x:c>
      <x:c r="E2279" t="str">
        <x:v>Thurrock</x:v>
      </x:c>
      <x:c r="F2279" t="str">
        <x:v>Operative Skilled</x:v>
      </x:c>
      <x:c r="G2279"/>
      <x:c r="H2279"/>
      <x:c r="I2279" s="22" t="n">
        <x:v>0</x:v>
      </x:c>
      <x:c r="J2279" t="str">
        <x:v>Other leave — Unpaid Leave (Authorised)</x:v>
      </x:c>
      <x:c r="K2279" t="str">
        <x:v>Employee 1138; home branch Thurrock; assigned role Operative Skilled | Leave: Unpaid Leave (Authorised) | Leave calendar basis: Variable-pattern period</x:v>
      </x:c>
      <x:c r="L2279" t="str">
        <x:v>Include</x:v>
      </x:c>
      <x:c r="M2279"/>
      <x:c r="N2279"/>
    </x:row>
    <x:row r="2280">
      <x:c r="A2280" t="str">
        <x:v>R Henry|2026-02-05</x:v>
      </x:c>
      <x:c r="B2280" s="888" t="n">
        <x:v>46058</x:v>
      </x:c>
      <x:c r="C2280" t="str">
        <x:v>R Henry</x:v>
      </x:c>
      <x:c r="D2280" t="str">
        <x:v>Permanent</x:v>
      </x:c>
      <x:c r="E2280" t="str">
        <x:v>Thurrock</x:v>
      </x:c>
      <x:c r="F2280" t="str">
        <x:v>Operative Skilled</x:v>
      </x:c>
      <x:c r="G2280"/>
      <x:c r="H2280"/>
      <x:c r="I2280" s="22" t="n">
        <x:v>0</x:v>
      </x:c>
      <x:c r="J2280" t="str">
        <x:v>Other leave — Unpaid Leave (Authorised)</x:v>
      </x:c>
      <x:c r="K2280" t="str">
        <x:v>Employee 1138; home branch Thurrock; assigned role Operative Skilled | Leave: Unpaid Leave (Authorised) | Leave calendar basis: Variable-pattern period</x:v>
      </x:c>
      <x:c r="L2280" t="str">
        <x:v>Include</x:v>
      </x:c>
      <x:c r="M2280"/>
      <x:c r="N2280"/>
    </x:row>
    <x:row r="2281">
      <x:c r="A2281" t="str">
        <x:v>R Henry|2026-02-06</x:v>
      </x:c>
      <x:c r="B2281" s="888" t="n">
        <x:v>46059</x:v>
      </x:c>
      <x:c r="C2281" t="str">
        <x:v>R Henry</x:v>
      </x:c>
      <x:c r="D2281" t="str">
        <x:v>Permanent</x:v>
      </x:c>
      <x:c r="E2281" t="str">
        <x:v>Thurrock</x:v>
      </x:c>
      <x:c r="F2281" t="str">
        <x:v>Operative Skilled</x:v>
      </x:c>
      <x:c r="G2281"/>
      <x:c r="H2281"/>
      <x:c r="I2281" s="22" t="n">
        <x:v>0</x:v>
      </x:c>
      <x:c r="J2281" t="str">
        <x:v>Other leave — Unpaid Leave (Authorised)</x:v>
      </x:c>
      <x:c r="K2281" t="str">
        <x:v>Employee 1138; home branch Thurrock; assigned role Operative Skilled | Leave: Unpaid Leave (Authorised) | Leave calendar basis: Variable-pattern period</x:v>
      </x:c>
      <x:c r="L2281" t="str">
        <x:v>Include</x:v>
      </x:c>
      <x:c r="M2281"/>
      <x:c r="N2281"/>
    </x:row>
    <x:row r="2282">
      <x:c r="A2282" t="str">
        <x:v>R Henry|2026-02-09</x:v>
      </x:c>
      <x:c r="B2282" s="888" t="n">
        <x:v>46062</x:v>
      </x:c>
      <x:c r="C2282" t="str">
        <x:v>R Henry</x:v>
      </x:c>
      <x:c r="D2282" t="str">
        <x:v>Permanent</x:v>
      </x:c>
      <x:c r="E2282" t="str">
        <x:v>Thurrock</x:v>
      </x:c>
      <x:c r="F2282" t="str">
        <x:v>Operative Skilled</x:v>
      </x:c>
      <x:c r="G2282"/>
      <x:c r="H2282"/>
      <x:c r="I2282" s="22" t="n">
        <x:v>0</x:v>
      </x:c>
      <x:c r="J2282" t="str">
        <x:v>Annual leave</x:v>
      </x:c>
      <x:c r="K2282" t="str">
        <x:v>Employee 1138; home branch Thurrock; assigned role Operative Skilled | Leave: Annual Leave (Hours) | Leave calendar basis: Variable-pattern period</x:v>
      </x:c>
      <x:c r="L2282" t="str">
        <x:v>Include</x:v>
      </x:c>
      <x:c r="M2282"/>
      <x:c r="N2282"/>
    </x:row>
    <x:row r="2283">
      <x:c r="A2283" t="str">
        <x:v>R Henry|2026-02-10</x:v>
      </x:c>
      <x:c r="B2283" s="888" t="n">
        <x:v>46063</x:v>
      </x:c>
      <x:c r="C2283" t="str">
        <x:v>R Henry</x:v>
      </x:c>
      <x:c r="D2283" t="str">
        <x:v>Permanent</x:v>
      </x:c>
      <x:c r="E2283" t="str">
        <x:v>Thurrock</x:v>
      </x:c>
      <x:c r="F2283" t="str">
        <x:v>Operative Skilled</x:v>
      </x:c>
      <x:c r="G2283"/>
      <x:c r="H2283"/>
      <x:c r="I2283" s="22" t="n">
        <x:v>0</x:v>
      </x:c>
      <x:c r="J2283" t="str">
        <x:v>Annual leave</x:v>
      </x:c>
      <x:c r="K2283" t="str">
        <x:v>Employee 1138; home branch Thurrock; assigned role Operative Skilled | Leave: Annual Leave (Hours) | Leave calendar basis: Variable-pattern period</x:v>
      </x:c>
      <x:c r="L2283" t="str">
        <x:v>Include</x:v>
      </x:c>
      <x:c r="M2283"/>
      <x:c r="N2283"/>
    </x:row>
    <x:row r="2284">
      <x:c r="A2284" t="str">
        <x:v>R Henry|2026-02-11</x:v>
      </x:c>
      <x:c r="B2284" s="888" t="n">
        <x:v>46064</x:v>
      </x:c>
      <x:c r="C2284" t="str">
        <x:v>R Henry</x:v>
      </x:c>
      <x:c r="D2284" t="str">
        <x:v>Permanent</x:v>
      </x:c>
      <x:c r="E2284" t="str">
        <x:v>Thurrock</x:v>
      </x:c>
      <x:c r="F2284" t="str">
        <x:v>Operative Skilled</x:v>
      </x:c>
      <x:c r="G2284"/>
      <x:c r="H2284"/>
      <x:c r="I2284" s="22" t="n">
        <x:v>0</x:v>
      </x:c>
      <x:c r="J2284" t="str">
        <x:v>Annual leave</x:v>
      </x:c>
      <x:c r="K2284" t="str">
        <x:v>Employee 1138; home branch Thurrock; assigned role Operative Skilled | Leave: Annual Leave (Hours) | Leave calendar basis: Variable-pattern period</x:v>
      </x:c>
      <x:c r="L2284" t="str">
        <x:v>Include</x:v>
      </x:c>
      <x:c r="M2284"/>
      <x:c r="N2284"/>
    </x:row>
    <x:row r="2285">
      <x:c r="A2285" t="str">
        <x:v>R Henry|2026-02-12</x:v>
      </x:c>
      <x:c r="B2285" s="888" t="n">
        <x:v>46065</x:v>
      </x:c>
      <x:c r="C2285" t="str">
        <x:v>R Henry</x:v>
      </x:c>
      <x:c r="D2285" t="str">
        <x:v>Permanent</x:v>
      </x:c>
      <x:c r="E2285" t="str">
        <x:v>Thurrock</x:v>
      </x:c>
      <x:c r="F2285" t="str">
        <x:v>Operative Skilled</x:v>
      </x:c>
      <x:c r="G2285"/>
      <x:c r="H2285"/>
      <x:c r="I2285" s="22" t="n">
        <x:v>0</x:v>
      </x:c>
      <x:c r="J2285" t="str">
        <x:v>Annual leave</x:v>
      </x:c>
      <x:c r="K2285" t="str">
        <x:v>Employee 1138; home branch Thurrock; assigned role Operative Skilled | Leave: Annual Leave (Hours) | Leave calendar basis: Variable-pattern period</x:v>
      </x:c>
      <x:c r="L2285" t="str">
        <x:v>Include</x:v>
      </x:c>
      <x:c r="M2285"/>
      <x:c r="N2285"/>
    </x:row>
    <x:row r="2286">
      <x:c r="A2286" t="str">
        <x:v>R Henry|2026-02-13</x:v>
      </x:c>
      <x:c r="B2286" s="888" t="n">
        <x:v>46066</x:v>
      </x:c>
      <x:c r="C2286" t="str">
        <x:v>R Henry</x:v>
      </x:c>
      <x:c r="D2286" t="str">
        <x:v>Permanent</x:v>
      </x:c>
      <x:c r="E2286" t="str">
        <x:v>Thurrock</x:v>
      </x:c>
      <x:c r="F2286" t="str">
        <x:v>Operative Skilled</x:v>
      </x:c>
      <x:c r="G2286"/>
      <x:c r="H2286"/>
      <x:c r="I2286" s="22" t="n">
        <x:v>0</x:v>
      </x:c>
      <x:c r="J2286" t="str">
        <x:v>Annual leave</x:v>
      </x:c>
      <x:c r="K2286" t="str">
        <x:v>Employee 1138; home branch Thurrock; assigned role Operative Skilled | Leave: Annual Leave (Hours) | Leave calendar basis: Variable-pattern period</x:v>
      </x:c>
      <x:c r="L2286" t="str">
        <x:v>Include</x:v>
      </x:c>
      <x:c r="M2286"/>
      <x:c r="N2286"/>
    </x:row>
    <x:row r="2287">
      <x:c r="A2287" t="str">
        <x:v>R Henry|2026-02-16</x:v>
      </x:c>
      <x:c r="B2287" s="888" t="n">
        <x:v>46069</x:v>
      </x:c>
      <x:c r="C2287" t="str">
        <x:v>R Henry</x:v>
      </x:c>
      <x:c r="D2287" t="str">
        <x:v>Permanent</x:v>
      </x:c>
      <x:c r="E2287" t="str">
        <x:v>Thurrock</x:v>
      </x:c>
      <x:c r="F2287" t="str">
        <x:v>Operative Skilled</x:v>
      </x:c>
      <x:c r="G2287"/>
      <x:c r="H2287"/>
      <x:c r="I2287" s="22" t="n">
        <x:v>0</x:v>
      </x:c>
      <x:c r="J2287" t="str">
        <x:v>Annual leave</x:v>
      </x:c>
      <x:c r="K2287" t="str">
        <x:v>Employee 1138; home branch Thurrock; assigned role Operative Skilled | Leave: Annual Leave (Hours) | Leave calendar basis: Variable-pattern period</x:v>
      </x:c>
      <x:c r="L2287" t="str">
        <x:v>Include</x:v>
      </x:c>
      <x:c r="M2287"/>
      <x:c r="N2287"/>
    </x:row>
    <x:row r="2288">
      <x:c r="A2288" t="str">
        <x:v>R Henry|2026-02-17</x:v>
      </x:c>
      <x:c r="B2288" s="888" t="n">
        <x:v>46070</x:v>
      </x:c>
      <x:c r="C2288" t="str">
        <x:v>R Henry</x:v>
      </x:c>
      <x:c r="D2288" t="str">
        <x:v>Permanent</x:v>
      </x:c>
      <x:c r="E2288" t="str">
        <x:v>Thurrock</x:v>
      </x:c>
      <x:c r="F2288" t="str">
        <x:v>Operative Skilled</x:v>
      </x:c>
      <x:c r="G2288"/>
      <x:c r="H2288"/>
      <x:c r="I2288" s="22" t="n">
        <x:v>0</x:v>
      </x:c>
      <x:c r="J2288" t="str">
        <x:v>Annual leave</x:v>
      </x:c>
      <x:c r="K2288" t="str">
        <x:v>Employee 1138; home branch Thurrock; assigned role Operative Skilled | Leave: Annual Leave (Hours) | Leave calendar basis: Variable-pattern period</x:v>
      </x:c>
      <x:c r="L2288" t="str">
        <x:v>Include</x:v>
      </x:c>
      <x:c r="M2288"/>
      <x:c r="N2288"/>
    </x:row>
    <x:row r="2289">
      <x:c r="A2289" t="str">
        <x:v>R Henry|2026-02-18</x:v>
      </x:c>
      <x:c r="B2289" s="888" t="n">
        <x:v>46071</x:v>
      </x:c>
      <x:c r="C2289" t="str">
        <x:v>R Henry</x:v>
      </x:c>
      <x:c r="D2289" t="str">
        <x:v>Permanent</x:v>
      </x:c>
      <x:c r="E2289" t="str">
        <x:v>Thurrock</x:v>
      </x:c>
      <x:c r="F2289" t="str">
        <x:v>Operative Skilled</x:v>
      </x:c>
      <x:c r="G2289"/>
      <x:c r="H2289"/>
      <x:c r="I2289" s="22" t="n">
        <x:v>0</x:v>
      </x:c>
      <x:c r="J2289" t="str">
        <x:v>Annual leave</x:v>
      </x:c>
      <x:c r="K2289" t="str">
        <x:v>Employee 1138; home branch Thurrock; assigned role Operative Skilled | Leave: Annual Leave (Hours) | Leave calendar basis: Variable-pattern period</x:v>
      </x:c>
      <x:c r="L2289" t="str">
        <x:v>Include</x:v>
      </x:c>
      <x:c r="M2289"/>
      <x:c r="N2289"/>
    </x:row>
    <x:row r="2290">
      <x:c r="A2290" t="str">
        <x:v>R Henry|2026-02-19</x:v>
      </x:c>
      <x:c r="B2290" s="888" t="n">
        <x:v>46072</x:v>
      </x:c>
      <x:c r="C2290" t="str">
        <x:v>R Henry</x:v>
      </x:c>
      <x:c r="D2290" t="str">
        <x:v>Permanent</x:v>
      </x:c>
      <x:c r="E2290" t="str">
        <x:v>Thurrock</x:v>
      </x:c>
      <x:c r="F2290" t="str">
        <x:v>Operative Skilled</x:v>
      </x:c>
      <x:c r="G2290"/>
      <x:c r="H2290"/>
      <x:c r="I2290" s="22" t="n">
        <x:v>0</x:v>
      </x:c>
      <x:c r="J2290" t="str">
        <x:v>Annual leave</x:v>
      </x:c>
      <x:c r="K2290" t="str">
        <x:v>Employee 1138; home branch Thurrock; assigned role Operative Skilled | Leave: Annual Leave (Hours) | Leave calendar basis: Variable-pattern period</x:v>
      </x:c>
      <x:c r="L2290" t="str">
        <x:v>Include</x:v>
      </x:c>
      <x:c r="M2290"/>
      <x:c r="N2290"/>
    </x:row>
    <x:row r="2291">
      <x:c r="A2291" t="str">
        <x:v>R Henry|2026-02-20</x:v>
      </x:c>
      <x:c r="B2291" s="888" t="n">
        <x:v>46073</x:v>
      </x:c>
      <x:c r="C2291" t="str">
        <x:v>R Henry</x:v>
      </x:c>
      <x:c r="D2291" t="str">
        <x:v>Permanent</x:v>
      </x:c>
      <x:c r="E2291" t="str">
        <x:v>Thurrock</x:v>
      </x:c>
      <x:c r="F2291" t="str">
        <x:v>Operative Skilled</x:v>
      </x:c>
      <x:c r="G2291"/>
      <x:c r="H2291"/>
      <x:c r="I2291" s="22" t="n">
        <x:v>0</x:v>
      </x:c>
      <x:c r="J2291" t="str">
        <x:v>Annual leave</x:v>
      </x:c>
      <x:c r="K2291" t="str">
        <x:v>Employee 1138; home branch Thurrock; assigned role Operative Skilled | Leave: Annual Leave (Hours) | Leave calendar basis: Variable-pattern period</x:v>
      </x:c>
      <x:c r="L2291" t="str">
        <x:v>Include</x:v>
      </x:c>
      <x:c r="M2291"/>
      <x:c r="N2291"/>
    </x:row>
    <x:row r="2292">
      <x:c r="A2292" t="str">
        <x:v>R Henry|2026-02-23</x:v>
      </x:c>
      <x:c r="B2292" s="888" t="n">
        <x:v>46076</x:v>
      </x:c>
      <x:c r="C2292" t="str">
        <x:v>R Henry</x:v>
      </x:c>
      <x:c r="D2292" t="str">
        <x:v>Permanent</x:v>
      </x:c>
      <x:c r="E2292" t="str">
        <x:v>Thurrock</x:v>
      </x:c>
      <x:c r="F2292" t="str">
        <x:v>Operative Skilled</x:v>
      </x:c>
      <x:c r="G2292"/>
      <x:c r="H2292"/>
      <x:c r="I2292" s="22" t="n">
        <x:v>0</x:v>
      </x:c>
      <x:c r="J2292" t="str">
        <x:v>Annual leave</x:v>
      </x:c>
      <x:c r="K2292" t="str">
        <x:v>Employee 1138; home branch Thurrock; assigned role Operative Skilled | Leave: Annual Leave (Hours) | Leave calendar basis: Variable-pattern period</x:v>
      </x:c>
      <x:c r="L2292" t="str">
        <x:v>Include</x:v>
      </x:c>
      <x:c r="M2292"/>
      <x:c r="N2292"/>
    </x:row>
    <x:row r="2293">
      <x:c r="A2293" t="str">
        <x:v>R Henry|2026-02-24</x:v>
      </x:c>
      <x:c r="B2293" s="888" t="n">
        <x:v>46077</x:v>
      </x:c>
      <x:c r="C2293" t="str">
        <x:v>R Henry</x:v>
      </x:c>
      <x:c r="D2293" t="str">
        <x:v>Permanent</x:v>
      </x:c>
      <x:c r="E2293" t="str">
        <x:v>Thurrock</x:v>
      </x:c>
      <x:c r="F2293" t="str">
        <x:v>Operative Skilled</x:v>
      </x:c>
      <x:c r="G2293"/>
      <x:c r="H2293"/>
      <x:c r="I2293" s="22" t="n">
        <x:v>0</x:v>
      </x:c>
      <x:c r="J2293" t="str">
        <x:v>Annual leave</x:v>
      </x:c>
      <x:c r="K2293" t="str">
        <x:v>Employee 1138; home branch Thurrock; assigned role Operative Skilled | Leave: Annual Leave (Hours) | Leave calendar basis: Variable-pattern period</x:v>
      </x:c>
      <x:c r="L2293" t="str">
        <x:v>Include</x:v>
      </x:c>
      <x:c r="M2293"/>
      <x:c r="N2293"/>
    </x:row>
    <x:row r="2294">
      <x:c r="A2294" t="str">
        <x:v>R Henry|2026-02-25</x:v>
      </x:c>
      <x:c r="B2294" s="888" t="n">
        <x:v>46078</x:v>
      </x:c>
      <x:c r="C2294" t="str">
        <x:v>R Henry</x:v>
      </x:c>
      <x:c r="D2294" t="str">
        <x:v>Permanent</x:v>
      </x:c>
      <x:c r="E2294" t="str">
        <x:v>Thurrock</x:v>
      </x:c>
      <x:c r="F2294" t="str">
        <x:v>Operative Skilled</x:v>
      </x:c>
      <x:c r="G2294"/>
      <x:c r="H2294"/>
      <x:c r="I2294" s="22" t="n">
        <x:v>0</x:v>
      </x:c>
      <x:c r="J2294" t="str">
        <x:v>Annual leave</x:v>
      </x:c>
      <x:c r="K2294" t="str">
        <x:v>Employee 1138; home branch Thurrock; assigned role Operative Skilled | Leave: Annual Leave (Hours) | Leave calendar basis: Variable-pattern period</x:v>
      </x:c>
      <x:c r="L2294" t="str">
        <x:v>Include</x:v>
      </x:c>
      <x:c r="M2294"/>
      <x:c r="N2294"/>
    </x:row>
    <x:row r="2295">
      <x:c r="A2295" t="str">
        <x:v>R Henry|2026-02-26</x:v>
      </x:c>
      <x:c r="B2295" s="888" t="n">
        <x:v>46079</x:v>
      </x:c>
      <x:c r="C2295" t="str">
        <x:v>R Henry</x:v>
      </x:c>
      <x:c r="D2295" t="str">
        <x:v>Permanent</x:v>
      </x:c>
      <x:c r="E2295" t="str">
        <x:v>Thurrock</x:v>
      </x:c>
      <x:c r="F2295" t="str">
        <x:v>Operative Skilled</x:v>
      </x:c>
      <x:c r="G2295"/>
      <x:c r="H2295"/>
      <x:c r="I2295" s="22" t="n">
        <x:v>0</x:v>
      </x:c>
      <x:c r="J2295" t="str">
        <x:v>Annual leave</x:v>
      </x:c>
      <x:c r="K2295" t="str">
        <x:v>Employee 1138; home branch Thurrock; assigned role Operative Skilled | Leave: Annual Leave (Hours) | Leave calendar basis: Variable-pattern period</x:v>
      </x:c>
      <x:c r="L2295" t="str">
        <x:v>Include</x:v>
      </x:c>
      <x:c r="M2295"/>
      <x:c r="N2295"/>
    </x:row>
    <x:row r="2296">
      <x:c r="A2296" t="str">
        <x:v>R Henry|2026-02-27</x:v>
      </x:c>
      <x:c r="B2296" s="888" t="n">
        <x:v>46080</x:v>
      </x:c>
      <x:c r="C2296" t="str">
        <x:v>R Henry</x:v>
      </x:c>
      <x:c r="D2296" t="str">
        <x:v>Permanent</x:v>
      </x:c>
      <x:c r="E2296" t="str">
        <x:v>Thurrock</x:v>
      </x:c>
      <x:c r="F2296" t="str">
        <x:v>Operative Skilled</x:v>
      </x:c>
      <x:c r="G2296"/>
      <x:c r="H2296"/>
      <x:c r="I2296" s="22" t="n">
        <x:v>0</x:v>
      </x:c>
      <x:c r="J2296" t="str">
        <x:v>Annual leave</x:v>
      </x:c>
      <x:c r="K2296" t="str">
        <x:v>Employee 1138; home branch Thurrock; assigned role Operative Skilled | Leave: Annual Leave (Hours) | Leave calendar basis: Variable-pattern period</x:v>
      </x:c>
      <x:c r="L2296" t="str">
        <x:v>Include</x:v>
      </x:c>
      <x:c r="M2296"/>
      <x:c r="N2296"/>
    </x:row>
    <x:row r="2297">
      <x:c r="A2297" t="str">
        <x:v>R Luis (C)|2026-02-01</x:v>
      </x:c>
      <x:c r="B2297" s="888" t="n">
        <x:v>46054</x:v>
      </x:c>
      <x:c r="C2297" t="str">
        <x:v>R Luis (C)</x:v>
      </x:c>
      <x:c r="D2297" t="str">
        <x:v>Permanent</x:v>
      </x:c>
      <x:c r="E2297" t="str">
        <x:v>Thurrock</x:v>
      </x:c>
      <x:c r="F2297" t="str">
        <x:v>Operative Driver</x:v>
      </x:c>
      <x:c r="G2297" t="str">
        <x:v>396207A</x:v>
      </x:c>
      <x:c r="H2297" t="str">
        <x:v>Linklaters LLP</x:v>
      </x:c>
      <x:c r="I2297" s="22" t="n">
        <x:v>8.5</x:v>
      </x:c>
      <x:c r="J2297" t="str">
        <x:v>Worked</x:v>
      </x:c>
      <x:c r="K2297" t="str">
        <x:v>Employee 2576; home branch Thurrock; assigned role Operative Driver | Deployment branch: Thurrock | Actual role: Operative Driver | Jobs: 396207A | Customers: Linklaters LLP | Actual hours: 8.5; source records: 1</x:v>
      </x:c>
      <x:c r="L2297" t="str">
        <x:v>Include</x:v>
      </x:c>
      <x:c r="M2297"/>
      <x:c r="N2297"/>
    </x:row>
    <x:row r="2298">
      <x:c r="A2298" t="str">
        <x:v>R Luis (C)|2026-02-02</x:v>
      </x:c>
      <x:c r="B2298" s="888" t="n">
        <x:v>46055</x:v>
      </x:c>
      <x:c r="C2298" t="str">
        <x:v>R Luis (C)</x:v>
      </x:c>
      <x:c r="D2298" t="str">
        <x:v>Permanent</x:v>
      </x:c>
      <x:c r="E2298" t="str">
        <x:v>Thurrock</x:v>
      </x:c>
      <x:c r="F2298" t="str">
        <x:v>Operative Driver</x:v>
      </x:c>
      <x:c r="G2298" t="str">
        <x:v>397398, 399508</x:v>
      </x:c>
      <x:c r="H2298" t="str">
        <x:v>Accenture UK Ltd; Bravado</x:v>
      </x:c>
      <x:c r="I2298" s="22" t="n">
        <x:v>16</x:v>
      </x:c>
      <x:c r="J2298" t="str">
        <x:v>Worked — 2 records</x:v>
      </x:c>
      <x:c r="K2298" t="str">
        <x:v>Employee 2576; home branch Thurrock; assigned role Operative Driver | Deployment branch: Thurrock | Actual role: Operative Driver | Jobs: 397398, 399508 | Customers: Accenture UK Ltd; Bravado | Actual hours: 16.0; source records: 2</x:v>
      </x:c>
      <x:c r="L2298" t="str">
        <x:v>Include</x:v>
      </x:c>
      <x:c r="M2298"/>
      <x:c r="N2298"/>
    </x:row>
    <x:row r="2299">
      <x:c r="A2299" t="str">
        <x:v>R Luis (C)|2026-02-03</x:v>
      </x:c>
      <x:c r="B2299" s="888" t="n">
        <x:v>46056</x:v>
      </x:c>
      <x:c r="C2299" t="str">
        <x:v>R Luis (C)</x:v>
      </x:c>
      <x:c r="D2299" t="str">
        <x:v>Permanent</x:v>
      </x:c>
      <x:c r="E2299" t="str">
        <x:v>Thurrock</x:v>
      </x:c>
      <x:c r="F2299" t="str">
        <x:v>Operative Driver</x:v>
      </x:c>
      <x:c r="G2299" t="str">
        <x:v>399963</x:v>
      </x:c>
      <x:c r="H2299" t="str">
        <x:v>HSBC/JLL</x:v>
      </x:c>
      <x:c r="I2299" s="22" t="n">
        <x:v>6</x:v>
      </x:c>
      <x:c r="J2299" t="str">
        <x:v>Worked</x:v>
      </x:c>
      <x:c r="K2299" t="str">
        <x:v>Employee 2576; home branch Thurrock; assigned role Operative Driver | Deployment branch: Thurrock | Actual role: Operative Driver | Jobs: 399963 | Customers: HSBC/JLL | Actual hours: 6.0; source records: 1</x:v>
      </x:c>
      <x:c r="L2299" t="str">
        <x:v>Include</x:v>
      </x:c>
      <x:c r="M2299"/>
      <x:c r="N2299"/>
    </x:row>
    <x:row r="2300">
      <x:c r="A2300" t="str">
        <x:v>R Luis (C)|2026-02-04</x:v>
      </x:c>
      <x:c r="B2300" s="888" t="n">
        <x:v>46057</x:v>
      </x:c>
      <x:c r="C2300" t="str">
        <x:v>R Luis (C)</x:v>
      </x:c>
      <x:c r="D2300" t="str">
        <x:v>Permanent</x:v>
      </x:c>
      <x:c r="E2300" t="str">
        <x:v>Thurrock</x:v>
      </x:c>
      <x:c r="F2300" t="str">
        <x:v>Operative Driver</x:v>
      </x:c>
      <x:c r="G2300" t="str">
        <x:v>400096</x:v>
      </x:c>
      <x:c r="H2300" t="str">
        <x:v>Cushman &amp; Wakefield</x:v>
      </x:c>
      <x:c r="I2300" s="22" t="n">
        <x:v>5</x:v>
      </x:c>
      <x:c r="J2300" t="str">
        <x:v>Worked</x:v>
      </x:c>
      <x:c r="K2300" t="str">
        <x:v>Employee 2576; home branch Thurrock; assigned role Operative Driver | Deployment branch: Thurrock | Actual role: Operative Driver | Jobs: 400096 | Customers: Cushman &amp; Wakefield | Actual hours: 5.0; source records: 1</x:v>
      </x:c>
      <x:c r="L2300" t="str">
        <x:v>Include</x:v>
      </x:c>
      <x:c r="M2300"/>
      <x:c r="N2300"/>
    </x:row>
    <x:row r="2301">
      <x:c r="A2301" t="str">
        <x:v>R Luis (C)|2026-02-05</x:v>
      </x:c>
      <x:c r="B2301" s="888" t="n">
        <x:v>46058</x:v>
      </x:c>
      <x:c r="C2301" t="str">
        <x:v>R Luis (C)</x:v>
      </x:c>
      <x:c r="D2301" t="str">
        <x:v>Permanent</x:v>
      </x:c>
      <x:c r="E2301" t="str">
        <x:v>Thurrock</x:v>
      </x:c>
      <x:c r="F2301" t="str">
        <x:v>Operative Driver</x:v>
      </x:c>
      <x:c r="G2301" t="str">
        <x:v>394164</x:v>
      </x:c>
      <x:c r="H2301" t="str">
        <x:v>Restore – Doc Management - NWL collections</x:v>
      </x:c>
      <x:c r="I2301" s="22" t="n">
        <x:v>8.5</x:v>
      </x:c>
      <x:c r="J2301" t="str">
        <x:v>Worked</x:v>
      </x:c>
      <x:c r="K2301" t="str">
        <x:v>Employee 2576; home branch Thurrock; assigned role Operative Driver | Deployment branch: Thurrock | Actual role: Operative Driver | Jobs: 394164 | Customers: Restore – Doc Management - NWL collections | Actual hours: 8.5; source records: 1</x:v>
      </x:c>
      <x:c r="L2301" t="str">
        <x:v>Include</x:v>
      </x:c>
      <x:c r="M2301"/>
      <x:c r="N2301"/>
    </x:row>
    <x:row r="2302">
      <x:c r="A2302" t="str">
        <x:v>R Luis (C)|2026-02-06</x:v>
      </x:c>
      <x:c r="B2302" s="888" t="n">
        <x:v>46059</x:v>
      </x:c>
      <x:c r="C2302" t="str">
        <x:v>R Luis (C)</x:v>
      </x:c>
      <x:c r="D2302" t="str">
        <x:v>Permanent</x:v>
      </x:c>
      <x:c r="E2302" t="str">
        <x:v>Thurrock</x:v>
      </x:c>
      <x:c r="F2302" t="str">
        <x:v>Operative Driver</x:v>
      </x:c>
      <x:c r="G2302" t="str">
        <x:v>396207A, 400098</x:v>
      </x:c>
      <x:c r="H2302" t="str">
        <x:v>Linklaters LLP; UBS Investment Bank</x:v>
      </x:c>
      <x:c r="I2302" s="22" t="n">
        <x:v>17.5</x:v>
      </x:c>
      <x:c r="J2302" t="str">
        <x:v>Worked — 2 records</x:v>
      </x:c>
      <x:c r="K2302" t="str">
        <x:v>Employee 2576; home branch Thurrock; assigned role Operative Driver | Deployment branch: Thurrock | Actual role: Operative Driver | Jobs: 396207A, 400098 | Customers: Linklaters LLP; UBS Investment Bank | Actual hours: 17.5; source records: 2</x:v>
      </x:c>
      <x:c r="L2302" t="str">
        <x:v>Include</x:v>
      </x:c>
      <x:c r="M2302"/>
      <x:c r="N2302"/>
    </x:row>
    <x:row r="2303">
      <x:c r="A2303" t="str">
        <x:v>R Luis (C)|2026-02-09</x:v>
      </x:c>
      <x:c r="B2303" s="888" t="n">
        <x:v>46062</x:v>
      </x:c>
      <x:c r="C2303" t="str">
        <x:v>R Luis (C)</x:v>
      </x:c>
      <x:c r="D2303" t="str">
        <x:v>Permanent</x:v>
      </x:c>
      <x:c r="E2303" t="str">
        <x:v>Thurrock</x:v>
      </x:c>
      <x:c r="F2303" t="str">
        <x:v>Operative Driver</x:v>
      </x:c>
      <x:c r="G2303" t="str">
        <x:v>394921</x:v>
      </x:c>
      <x:c r="H2303" t="str">
        <x:v>MSC Cruise Management (UK) Limited</x:v>
      </x:c>
      <x:c r="I2303" s="22" t="n">
        <x:v>7</x:v>
      </x:c>
      <x:c r="J2303" t="str">
        <x:v>Worked</x:v>
      </x:c>
      <x:c r="K2303" t="str">
        <x:v>Employee 2576; home branch Thurrock; assigned role Operative Driver | Deployment branch: Croydon | Actual role: Operative Driver | Jobs: 394921 | Customers: MSC Cruise Management (UK) Limited | Actual hours: 7.0; source records: 1</x:v>
      </x:c>
      <x:c r="L2303" t="str">
        <x:v>Include</x:v>
      </x:c>
      <x:c r="M2303"/>
      <x:c r="N2303"/>
    </x:row>
    <x:row r="2304">
      <x:c r="A2304" t="str">
        <x:v>R Luis (C)|2026-02-10</x:v>
      </x:c>
      <x:c r="B2304" s="888" t="n">
        <x:v>46063</x:v>
      </x:c>
      <x:c r="C2304" t="str">
        <x:v>R Luis (C)</x:v>
      </x:c>
      <x:c r="D2304" t="str">
        <x:v>Permanent</x:v>
      </x:c>
      <x:c r="E2304" t="str">
        <x:v>Thurrock</x:v>
      </x:c>
      <x:c r="F2304" t="str">
        <x:v>Operative Driver</x:v>
      </x:c>
      <x:c r="G2304" t="str">
        <x:v>394921</x:v>
      </x:c>
      <x:c r="H2304" t="str">
        <x:v>MSC Cruise Management (UK) Limited</x:v>
      </x:c>
      <x:c r="I2304" s="22" t="n">
        <x:v>6</x:v>
      </x:c>
      <x:c r="J2304" t="str">
        <x:v>Worked</x:v>
      </x:c>
      <x:c r="K2304" t="str">
        <x:v>Employee 2576; home branch Thurrock; assigned role Operative Driver | Deployment branch: Croydon | Actual role: Operative Driver | Jobs: 394921 | Customers: MSC Cruise Management (UK) Limited | Actual hours: 6.0; source records: 1</x:v>
      </x:c>
      <x:c r="L2304" t="str">
        <x:v>Include</x:v>
      </x:c>
      <x:c r="M2304"/>
      <x:c r="N2304"/>
    </x:row>
    <x:row r="2305">
      <x:c r="A2305" t="str">
        <x:v>R Luis (C)|2026-02-11</x:v>
      </x:c>
      <x:c r="B2305" s="888" t="n">
        <x:v>46064</x:v>
      </x:c>
      <x:c r="C2305" t="str">
        <x:v>R Luis (C)</x:v>
      </x:c>
      <x:c r="D2305" t="str">
        <x:v>Permanent</x:v>
      </x:c>
      <x:c r="E2305" t="str">
        <x:v>Thurrock</x:v>
      </x:c>
      <x:c r="F2305" t="str">
        <x:v>Operative Driver</x:v>
      </x:c>
      <x:c r="G2305" t="str">
        <x:v>394921</x:v>
      </x:c>
      <x:c r="H2305" t="str">
        <x:v>MSC Cruise Management (UK) Limited</x:v>
      </x:c>
      <x:c r="I2305" s="22" t="n">
        <x:v>9</x:v>
      </x:c>
      <x:c r="J2305" t="str">
        <x:v>Worked</x:v>
      </x:c>
      <x:c r="K2305" t="str">
        <x:v>Employee 2576; home branch Thurrock; assigned role Operative Driver | Deployment branch: Croydon | Actual role: Operative Driver | Jobs: 394921 | Customers: MSC Cruise Management (UK) Limited | Actual hours: 9.0; source records: 1</x:v>
      </x:c>
      <x:c r="L2305" t="str">
        <x:v>Include</x:v>
      </x:c>
      <x:c r="M2305"/>
      <x:c r="N2305"/>
    </x:row>
    <x:row r="2306">
      <x:c r="A2306" t="str">
        <x:v>R Luis (C)|2026-02-12</x:v>
      </x:c>
      <x:c r="B2306" s="888" t="n">
        <x:v>46065</x:v>
      </x:c>
      <x:c r="C2306" t="str">
        <x:v>R Luis (C)</x:v>
      </x:c>
      <x:c r="D2306" t="str">
        <x:v>Permanent</x:v>
      </x:c>
      <x:c r="E2306" t="str">
        <x:v>Thurrock</x:v>
      </x:c>
      <x:c r="F2306" t="str">
        <x:v>Operative Driver</x:v>
      </x:c>
      <x:c r="G2306" t="str">
        <x:v>400138</x:v>
      </x:c>
      <x:c r="H2306" t="str">
        <x:v>Powell/Ms Beverley</x:v>
      </x:c>
      <x:c r="I2306" s="22" t="n">
        <x:v>8</x:v>
      </x:c>
      <x:c r="J2306" t="str">
        <x:v>Worked</x:v>
      </x:c>
      <x:c r="K2306" t="str">
        <x:v>Employee 2576; home branch Thurrock; assigned role Operative Driver | Deployment branch: Thurrock | Actual role: Operative Driver | Jobs: 400138 | Customers: Powell/Ms Beverley | Actual hours: 8.0; source records: 1</x:v>
      </x:c>
      <x:c r="L2306" t="str">
        <x:v>Include</x:v>
      </x:c>
      <x:c r="M2306"/>
      <x:c r="N2306"/>
    </x:row>
    <x:row r="2307">
      <x:c r="A2307" t="str">
        <x:v>R Luis (C)|2026-02-13</x:v>
      </x:c>
      <x:c r="B2307" s="888" t="n">
        <x:v>46066</x:v>
      </x:c>
      <x:c r="C2307" t="str">
        <x:v>R Luis (C)</x:v>
      </x:c>
      <x:c r="D2307" t="str">
        <x:v>Permanent</x:v>
      </x:c>
      <x:c r="E2307" t="str">
        <x:v>Thurrock</x:v>
      </x:c>
      <x:c r="F2307" t="str">
        <x:v>Operative Driver</x:v>
      </x:c>
      <x:c r="G2307" t="str">
        <x:v>400101</x:v>
      </x:c>
      <x:c r="H2307" t="str">
        <x:v>UBS Investment Bank</x:v>
      </x:c>
      <x:c r="I2307" s="22" t="n">
        <x:v>8</x:v>
      </x:c>
      <x:c r="J2307" t="str">
        <x:v>Worked</x:v>
      </x:c>
      <x:c r="K2307" t="str">
        <x:v>Employee 2576; home branch Thurrock; assigned role Operative Driver | Deployment branch: Thurrock | Actual role: Operative Driver | Jobs: 400101 | Customers: UBS Investment Bank | Actual hours: 8.0; source records: 1</x:v>
      </x:c>
      <x:c r="L2307" t="str">
        <x:v>Include</x:v>
      </x:c>
      <x:c r="M2307"/>
      <x:c r="N2307"/>
    </x:row>
    <x:row r="2308">
      <x:c r="A2308" t="str">
        <x:v>R Luis (C)|2026-02-14</x:v>
      </x:c>
      <x:c r="B2308" s="888" t="n">
        <x:v>46067</x:v>
      </x:c>
      <x:c r="C2308" t="str">
        <x:v>R Luis (C)</x:v>
      </x:c>
      <x:c r="D2308" t="str">
        <x:v>Permanent</x:v>
      </x:c>
      <x:c r="E2308" t="str">
        <x:v>Thurrock</x:v>
      </x:c>
      <x:c r="F2308" t="str">
        <x:v>Operative Driver</x:v>
      </x:c>
      <x:c r="G2308" t="str">
        <x:v>396207A</x:v>
      </x:c>
      <x:c r="H2308" t="str">
        <x:v>Linklaters LLP</x:v>
      </x:c>
      <x:c r="I2308" s="22" t="n">
        <x:v>9.5</x:v>
      </x:c>
      <x:c r="J2308" t="str">
        <x:v>Worked</x:v>
      </x:c>
      <x:c r="K2308" t="str">
        <x:v>Employee 2576; home branch Thurrock; assigned role Operative Driver | Deployment branch: Thurrock | Actual role: Operative Driver | Jobs: 396207A | Customers: Linklaters LLP | Actual hours: 9.5; source records: 1</x:v>
      </x:c>
      <x:c r="L2308" t="str">
        <x:v>Include</x:v>
      </x:c>
      <x:c r="M2308"/>
      <x:c r="N2308"/>
    </x:row>
    <x:row r="2309">
      <x:c r="A2309" t="str">
        <x:v>R Luis (C)|2026-02-16</x:v>
      </x:c>
      <x:c r="B2309" s="888" t="n">
        <x:v>46069</x:v>
      </x:c>
      <x:c r="C2309" t="str">
        <x:v>R Luis (C)</x:v>
      </x:c>
      <x:c r="D2309" t="str">
        <x:v>Permanent</x:v>
      </x:c>
      <x:c r="E2309" t="str">
        <x:v>Thurrock</x:v>
      </x:c>
      <x:c r="F2309" t="str">
        <x:v>Operative Driver</x:v>
      </x:c>
      <x:c r="G2309" t="str">
        <x:v>396676</x:v>
      </x:c>
      <x:c r="H2309" t="str">
        <x:v>Sobers/Mr Elvis</x:v>
      </x:c>
      <x:c r="I2309" s="22" t="n">
        <x:v>8</x:v>
      </x:c>
      <x:c r="J2309" t="str">
        <x:v>Worked</x:v>
      </x:c>
      <x:c r="K2309" t="str">
        <x:v>Employee 2576; home branch Thurrock; assigned role Operative Driver | Deployment branch: Thurrock | Actual role: Operative Driver | Jobs: 396676 | Customers: Sobers/Mr Elvis | Actual hours: 8.0; source records: 1</x:v>
      </x:c>
      <x:c r="L2309" t="str">
        <x:v>Include</x:v>
      </x:c>
      <x:c r="M2309"/>
      <x:c r="N2309"/>
    </x:row>
    <x:row r="2310">
      <x:c r="A2310" t="str">
        <x:v>R Luis (C)|2026-02-17</x:v>
      </x:c>
      <x:c r="B2310" s="888" t="n">
        <x:v>46070</x:v>
      </x:c>
      <x:c r="C2310" t="str">
        <x:v>R Luis (C)</x:v>
      </x:c>
      <x:c r="D2310" t="str">
        <x:v>Permanent</x:v>
      </x:c>
      <x:c r="E2310" t="str">
        <x:v>Thurrock</x:v>
      </x:c>
      <x:c r="F2310" t="str">
        <x:v>Operative Driver</x:v>
      </x:c>
      <x:c r="G2310" t="str">
        <x:v>400150</x:v>
      </x:c>
      <x:c r="H2310" t="str">
        <x:v>Cooke, Young &amp; Keidan LLP</x:v>
      </x:c>
      <x:c r="I2310" s="22" t="n">
        <x:v>8</x:v>
      </x:c>
      <x:c r="J2310" t="str">
        <x:v>Worked</x:v>
      </x:c>
      <x:c r="K2310" t="str">
        <x:v>Employee 2576; home branch Thurrock; assigned role Operative Driver | Deployment branch: Thurrock | Actual role: Operative Driver | Jobs: 400150 | Customers: Cooke, Young &amp; Keidan LLP | Actual hours: 8.0; source records: 1</x:v>
      </x:c>
      <x:c r="L2310" t="str">
        <x:v>Include</x:v>
      </x:c>
      <x:c r="M2310"/>
      <x:c r="N2310"/>
    </x:row>
    <x:row r="2311">
      <x:c r="A2311" t="str">
        <x:v>R Luis (C)|2026-02-18</x:v>
      </x:c>
      <x:c r="B2311" s="888" t="n">
        <x:v>46071</x:v>
      </x:c>
      <x:c r="C2311" t="str">
        <x:v>R Luis (C)</x:v>
      </x:c>
      <x:c r="D2311" t="str">
        <x:v>Permanent</x:v>
      </x:c>
      <x:c r="E2311" t="str">
        <x:v>Thurrock</x:v>
      </x:c>
      <x:c r="F2311" t="str">
        <x:v>Operative Driver</x:v>
      </x:c>
      <x:c r="G2311" t="str">
        <x:v>396782</x:v>
      </x:c>
      <x:c r="H2311" t="str">
        <x:v>Jegede/Mr Abidemi</x:v>
      </x:c>
      <x:c r="I2311" s="22" t="n">
        <x:v>5.5</x:v>
      </x:c>
      <x:c r="J2311" t="str">
        <x:v>Worked</x:v>
      </x:c>
      <x:c r="K2311" t="str">
        <x:v>Employee 2576; home branch Thurrock; assigned role Operative Driver | Deployment branch: Thurrock | Actual role: Operative Driver | Jobs: 396782 | Customers: Jegede/Mr Abidemi | Actual hours: 5.5; source records: 1</x:v>
      </x:c>
      <x:c r="L2311" t="str">
        <x:v>Include</x:v>
      </x:c>
      <x:c r="M2311"/>
      <x:c r="N2311"/>
    </x:row>
    <x:row r="2312">
      <x:c r="A2312" t="str">
        <x:v>R Luis (C)|2026-02-19</x:v>
      </x:c>
      <x:c r="B2312" s="888" t="n">
        <x:v>46072</x:v>
      </x:c>
      <x:c r="C2312" t="str">
        <x:v>R Luis (C)</x:v>
      </x:c>
      <x:c r="D2312" t="str">
        <x:v>Permanent</x:v>
      </x:c>
      <x:c r="E2312" t="str">
        <x:v>Thurrock</x:v>
      </x:c>
      <x:c r="F2312" t="str">
        <x:v>Operative Driver</x:v>
      </x:c>
      <x:c r="G2312" t="str">
        <x:v>397391</x:v>
      </x:c>
      <x:c r="H2312" t="str">
        <x:v>Mensah/Ms Vivien</x:v>
      </x:c>
      <x:c r="I2312" s="22" t="n">
        <x:v>9</x:v>
      </x:c>
      <x:c r="J2312" t="str">
        <x:v>Worked</x:v>
      </x:c>
      <x:c r="K2312" t="str">
        <x:v>Employee 2576; home branch Thurrock; assigned role Operative Driver | Deployment branch: Thurrock | Actual role: Operative Driver | Jobs: 397391 | Customers: Mensah/Ms Vivien | Actual hours: 9.0; source records: 1</x:v>
      </x:c>
      <x:c r="L2312" t="str">
        <x:v>Include</x:v>
      </x:c>
      <x:c r="M2312"/>
      <x:c r="N2312"/>
    </x:row>
    <x:row r="2313">
      <x:c r="A2313" t="str">
        <x:v>R Luis (C)|2026-02-20</x:v>
      </x:c>
      <x:c r="B2313" s="888" t="n">
        <x:v>46073</x:v>
      </x:c>
      <x:c r="C2313" t="str">
        <x:v>R Luis (C)</x:v>
      </x:c>
      <x:c r="D2313" t="str">
        <x:v>Permanent</x:v>
      </x:c>
      <x:c r="E2313" t="str">
        <x:v>Thurrock</x:v>
      </x:c>
      <x:c r="F2313" t="str">
        <x:v>Operative Driver</x:v>
      </x:c>
      <x:c r="G2313" t="str">
        <x:v>397016</x:v>
      </x:c>
      <x:c r="H2313" t="str">
        <x:v>Abu Egheomwanre</x:v>
      </x:c>
      <x:c r="I2313" s="22" t="n">
        <x:v>9.75</x:v>
      </x:c>
      <x:c r="J2313" t="str">
        <x:v>Worked</x:v>
      </x:c>
      <x:c r="K2313" t="str">
        <x:v>Employee 2576; home branch Thurrock; assigned role Operative Driver | Deployment branch: Thurrock | Actual role: Operative Driver | Jobs: 397016 | Customers: Abu Egheomwanre | Actual hours: 9.8; source records: 1</x:v>
      </x:c>
      <x:c r="L2313" t="str">
        <x:v>Include</x:v>
      </x:c>
      <x:c r="M2313"/>
      <x:c r="N2313"/>
    </x:row>
    <x:row r="2314">
      <x:c r="A2314" t="str">
        <x:v>R Luis (C)|2026-02-23</x:v>
      </x:c>
      <x:c r="B2314" s="888" t="n">
        <x:v>46076</x:v>
      </x:c>
      <x:c r="C2314" t="str">
        <x:v>R Luis (C)</x:v>
      </x:c>
      <x:c r="D2314" t="str">
        <x:v>Permanent</x:v>
      </x:c>
      <x:c r="E2314" t="str">
        <x:v>Thurrock</x:v>
      </x:c>
      <x:c r="F2314" t="str">
        <x:v>Operative Driver</x:v>
      </x:c>
      <x:c r="G2314" t="str">
        <x:v>398044</x:v>
      </x:c>
      <x:c r="H2314" t="str">
        <x:v>Brandon Library/Mr Brian</x:v>
      </x:c>
      <x:c r="I2314" s="22" t="n">
        <x:v>8</x:v>
      </x:c>
      <x:c r="J2314" t="str">
        <x:v>Worked</x:v>
      </x:c>
      <x:c r="K2314" t="str">
        <x:v>Employee 2576; home branch Thurrock; assigned role Operative Driver | Deployment branch: Thurrock | Actual role: Operative Driver | Jobs: 398044 | Customers: Brandon Library/Mr Brian | Actual hours: 8.0; source records: 1</x:v>
      </x:c>
      <x:c r="L2314" t="str">
        <x:v>Include</x:v>
      </x:c>
      <x:c r="M2314"/>
      <x:c r="N2314"/>
    </x:row>
    <x:row r="2315">
      <x:c r="A2315" t="str">
        <x:v>R Luis (C)|2026-02-24</x:v>
      </x:c>
      <x:c r="B2315" s="888" t="n">
        <x:v>46077</x:v>
      </x:c>
      <x:c r="C2315" t="str">
        <x:v>R Luis (C)</x:v>
      </x:c>
      <x:c r="D2315" t="str">
        <x:v>Permanent</x:v>
      </x:c>
      <x:c r="E2315" t="str">
        <x:v>Thurrock</x:v>
      </x:c>
      <x:c r="F2315" t="str">
        <x:v>Operative Driver</x:v>
      </x:c>
      <x:c r="G2315" t="str">
        <x:v>398044</x:v>
      </x:c>
      <x:c r="H2315" t="str">
        <x:v>Brandon Library/Mr Brian</x:v>
      </x:c>
      <x:c r="I2315" s="22" t="n">
        <x:v>8</x:v>
      </x:c>
      <x:c r="J2315" t="str">
        <x:v>Worked</x:v>
      </x:c>
      <x:c r="K2315" t="str">
        <x:v>Employee 2576; home branch Thurrock; assigned role Operative Driver | Deployment branch: Thurrock | Actual role: Operative Driver | Jobs: 398044 | Customers: Brandon Library/Mr Brian | Actual hours: 8.0; source records: 1</x:v>
      </x:c>
      <x:c r="L2315" t="str">
        <x:v>Include</x:v>
      </x:c>
      <x:c r="M2315"/>
      <x:c r="N2315"/>
    </x:row>
    <x:row r="2316">
      <x:c r="A2316" t="str">
        <x:v>R Luis (C)|2026-02-25</x:v>
      </x:c>
      <x:c r="B2316" s="888" t="n">
        <x:v>46078</x:v>
      </x:c>
      <x:c r="C2316" t="str">
        <x:v>R Luis (C)</x:v>
      </x:c>
      <x:c r="D2316" t="str">
        <x:v>Permanent</x:v>
      </x:c>
      <x:c r="E2316" t="str">
        <x:v>Thurrock</x:v>
      </x:c>
      <x:c r="F2316" t="str">
        <x:v>Operative Driver</x:v>
      </x:c>
      <x:c r="G2316" t="str">
        <x:v>398522</x:v>
      </x:c>
      <x:c r="H2316" t="str">
        <x:v>Brandon Library Youth Club/Tina</x:v>
      </x:c>
      <x:c r="I2316" s="22" t="n">
        <x:v>8</x:v>
      </x:c>
      <x:c r="J2316" t="str">
        <x:v>Worked</x:v>
      </x:c>
      <x:c r="K2316" t="str">
        <x:v>Employee 2576; home branch Thurrock; assigned role Operative Driver | Deployment branch: Thurrock | Actual role: Operative Driver | Jobs: 398522 | Customers: Brandon Library Youth Club/Tina | Actual hours: 8.0; source records: 1</x:v>
      </x:c>
      <x:c r="L2316" t="str">
        <x:v>Include</x:v>
      </x:c>
      <x:c r="M2316"/>
      <x:c r="N2316"/>
    </x:row>
    <x:row r="2317">
      <x:c r="A2317" t="str">
        <x:v>R Luis (C)|2026-02-26</x:v>
      </x:c>
      <x:c r="B2317" s="888" t="n">
        <x:v>46079</x:v>
      </x:c>
      <x:c r="C2317" t="str">
        <x:v>R Luis (C)</x:v>
      </x:c>
      <x:c r="D2317" t="str">
        <x:v>Permanent</x:v>
      </x:c>
      <x:c r="E2317" t="str">
        <x:v>Thurrock</x:v>
      </x:c>
      <x:c r="F2317" t="str">
        <x:v>Operative Driver</x:v>
      </x:c>
      <x:c r="G2317" t="str">
        <x:v>396637</x:v>
      </x:c>
      <x:c r="H2317" t="str">
        <x:v>Olarewaju/Abel</x:v>
      </x:c>
      <x:c r="I2317" s="22" t="n">
        <x:v>8</x:v>
      </x:c>
      <x:c r="J2317" t="str">
        <x:v>Worked</x:v>
      </x:c>
      <x:c r="K2317" t="str">
        <x:v>Employee 2576; home branch Thurrock; assigned role Operative Driver | Deployment branch: Thurrock | Actual role: Operative Driver | Jobs: 396637 | Customers: Olarewaju/Abel | Actual hours: 8.0; source records: 1</x:v>
      </x:c>
      <x:c r="L2317" t="str">
        <x:v>Include</x:v>
      </x:c>
      <x:c r="M2317"/>
      <x:c r="N2317"/>
    </x:row>
    <x:row r="2318">
      <x:c r="A2318" t="str">
        <x:v>R Luis (C)|2026-02-27</x:v>
      </x:c>
      <x:c r="B2318" s="888" t="n">
        <x:v>46080</x:v>
      </x:c>
      <x:c r="C2318" t="str">
        <x:v>R Luis (C)</x:v>
      </x:c>
      <x:c r="D2318" t="str">
        <x:v>Permanent</x:v>
      </x:c>
      <x:c r="E2318" t="str">
        <x:v>Thurrock</x:v>
      </x:c>
      <x:c r="F2318" t="str">
        <x:v>Operative Driver</x:v>
      </x:c>
      <x:c r="G2318" t="str">
        <x:v>399609</x:v>
      </x:c>
      <x:c r="H2318" t="str">
        <x:v>Accenture UK Ltd</x:v>
      </x:c>
      <x:c r="I2318" s="22" t="n">
        <x:v>7.5</x:v>
      </x:c>
      <x:c r="J2318" t="str">
        <x:v>Worked</x:v>
      </x:c>
      <x:c r="K2318" t="str">
        <x:v>Employee 2576; home branch Thurrock; assigned role Operative Driver | Deployment branch: Thurrock | Actual role: Operative Driver | Jobs: 399609 | Customers: Accenture UK Ltd | Actual hours: 7.5; source records: 1</x:v>
      </x:c>
      <x:c r="L2318" t="str">
        <x:v>Include</x:v>
      </x:c>
      <x:c r="M2318"/>
      <x:c r="N2318"/>
    </x:row>
    <x:row r="2319">
      <x:c r="A2319" t="str">
        <x:v>R Stimson (B)|2026-02-02</x:v>
      </x:c>
      <x:c r="B2319" s="888" t="n">
        <x:v>46055</x:v>
      </x:c>
      <x:c r="C2319" t="str">
        <x:v>R Stimson (B)</x:v>
      </x:c>
      <x:c r="D2319" t="str">
        <x:v>Permanent</x:v>
      </x:c>
      <x:c r="E2319" t="str">
        <x:v>Thurrock</x:v>
      </x:c>
      <x:c r="F2319" t="str">
        <x:v>Operative Skilled</x:v>
      </x:c>
      <x:c r="G2319" t="str">
        <x:v>399508</x:v>
      </x:c>
      <x:c r="H2319" t="str">
        <x:v>Bravado</x:v>
      </x:c>
      <x:c r="I2319" s="22" t="n">
        <x:v>14</x:v>
      </x:c>
      <x:c r="J2319" t="str">
        <x:v>Worked</x:v>
      </x:c>
      <x:c r="K2319" t="str">
        <x:v>Employee 101924; home branch Thurrock; assigned role Operative Skilled | Deployment branch: Thurrock | Actual role: Operative Skilled | Jobs: 399508 | Customers: Bravado | Actual hours: 14.0; source records: 1</x:v>
      </x:c>
      <x:c r="L2319" t="str">
        <x:v>Include</x:v>
      </x:c>
      <x:c r="M2319"/>
      <x:c r="N2319"/>
    </x:row>
    <x:row r="2320">
      <x:c r="A2320" t="str">
        <x:v>R Stimson (B)|2026-02-03</x:v>
      </x:c>
      <x:c r="B2320" s="888" t="n">
        <x:v>46056</x:v>
      </x:c>
      <x:c r="C2320" t="str">
        <x:v>R Stimson (B)</x:v>
      </x:c>
      <x:c r="D2320" t="str">
        <x:v>Permanent</x:v>
      </x:c>
      <x:c r="E2320" t="str">
        <x:v>Thurrock</x:v>
      </x:c>
      <x:c r="F2320" t="str">
        <x:v>Operative Skilled</x:v>
      </x:c>
      <x:c r="G2320"/>
      <x:c r="H2320"/>
      <x:c r="I2320" s="22" t="n">
        <x:v>0</x:v>
      </x:c>
      <x:c r="J2320" t="str">
        <x:v>Other leave — Sickness</x:v>
      </x:c>
      <x:c r="K2320" t="str">
        <x:v>Employee 101924; home branch Thurrock; assigned role Operative Skilled | Leave: Sickness | Leave calendar basis: Variable-pattern period</x:v>
      </x:c>
      <x:c r="L2320" t="str">
        <x:v>Include</x:v>
      </x:c>
      <x:c r="M2320"/>
      <x:c r="N2320"/>
    </x:row>
    <x:row r="2321">
      <x:c r="A2321" t="str">
        <x:v>R Stimson (B)|2026-02-04</x:v>
      </x:c>
      <x:c r="B2321" s="888" t="n">
        <x:v>46057</x:v>
      </x:c>
      <x:c r="C2321" t="str">
        <x:v>R Stimson (B)</x:v>
      </x:c>
      <x:c r="D2321" t="str">
        <x:v>Permanent</x:v>
      </x:c>
      <x:c r="E2321" t="str">
        <x:v>Thurrock</x:v>
      </x:c>
      <x:c r="F2321" t="str">
        <x:v>Operative Skilled</x:v>
      </x:c>
      <x:c r="G2321" t="str">
        <x:v>399609</x:v>
      </x:c>
      <x:c r="H2321" t="str">
        <x:v>Accenture UK Ltd</x:v>
      </x:c>
      <x:c r="I2321" s="22" t="n">
        <x:v>8</x:v>
      </x:c>
      <x:c r="J2321" t="str">
        <x:v>Worked</x:v>
      </x:c>
      <x:c r="K2321" t="str">
        <x:v>Employee 101924; home branch Thurrock; assigned role Operative Skilled | Deployment branch: Thurrock | Actual role: Operative Skilled | Jobs: 399609 | Customers: Accenture UK Ltd | Actual hours: 8.0; source records: 1</x:v>
      </x:c>
      <x:c r="L2321" t="str">
        <x:v>Include</x:v>
      </x:c>
      <x:c r="M2321"/>
      <x:c r="N2321"/>
    </x:row>
    <x:row r="2322">
      <x:c r="A2322" t="str">
        <x:v>R Stimson (B)|2026-02-05</x:v>
      </x:c>
      <x:c r="B2322" s="888" t="n">
        <x:v>46058</x:v>
      </x:c>
      <x:c r="C2322" t="str">
        <x:v>R Stimson (B)</x:v>
      </x:c>
      <x:c r="D2322" t="str">
        <x:v>Permanent</x:v>
      </x:c>
      <x:c r="E2322" t="str">
        <x:v>Thurrock</x:v>
      </x:c>
      <x:c r="F2322" t="str">
        <x:v>Operative Skilled</x:v>
      </x:c>
      <x:c r="G2322"/>
      <x:c r="H2322"/>
      <x:c r="I2322" s="22" t="n">
        <x:v>0</x:v>
      </x:c>
      <x:c r="J2322" t="str">
        <x:v>Other leave — Sickness</x:v>
      </x:c>
      <x:c r="K2322" t="str">
        <x:v>Employee 101924; home branch Thurrock; assigned role Operative Skilled | Leave: Sickness | Leave calendar basis: Variable-pattern period</x:v>
      </x:c>
      <x:c r="L2322" t="str">
        <x:v>Include</x:v>
      </x:c>
      <x:c r="M2322"/>
      <x:c r="N2322"/>
    </x:row>
    <x:row r="2323">
      <x:c r="A2323" t="str">
        <x:v>R Stimson (B)|2026-02-06</x:v>
      </x:c>
      <x:c r="B2323" s="888" t="n">
        <x:v>46059</x:v>
      </x:c>
      <x:c r="C2323" t="str">
        <x:v>R Stimson (B)</x:v>
      </x:c>
      <x:c r="D2323" t="str">
        <x:v>Permanent</x:v>
      </x:c>
      <x:c r="E2323" t="str">
        <x:v>Thurrock</x:v>
      </x:c>
      <x:c r="F2323" t="str">
        <x:v>Operative Skilled</x:v>
      </x:c>
      <x:c r="G2323"/>
      <x:c r="H2323"/>
      <x:c r="I2323" s="22" t="n">
        <x:v>0</x:v>
      </x:c>
      <x:c r="J2323" t="str">
        <x:v>Other leave — Sickness</x:v>
      </x:c>
      <x:c r="K2323" t="str">
        <x:v>Employee 101924; home branch Thurrock; assigned role Operative Skilled | Leave: Sickness | Leave calendar basis: Variable-pattern period</x:v>
      </x:c>
      <x:c r="L2323" t="str">
        <x:v>Include</x:v>
      </x:c>
      <x:c r="M2323"/>
      <x:c r="N2323"/>
    </x:row>
    <x:row r="2324">
      <x:c r="A2324" t="str">
        <x:v>R Stimson (B)|2026-02-09</x:v>
      </x:c>
      <x:c r="B2324" s="888" t="n">
        <x:v>46062</x:v>
      </x:c>
      <x:c r="C2324" t="str">
        <x:v>R Stimson (B)</x:v>
      </x:c>
      <x:c r="D2324" t="str">
        <x:v>Permanent</x:v>
      </x:c>
      <x:c r="E2324" t="str">
        <x:v>Thurrock</x:v>
      </x:c>
      <x:c r="F2324" t="str">
        <x:v>Operative Skilled</x:v>
      </x:c>
      <x:c r="G2324"/>
      <x:c r="H2324"/>
      <x:c r="I2324" s="22" t="n">
        <x:v>0</x:v>
      </x:c>
      <x:c r="J2324" t="str">
        <x:v>Other leave — Sickness</x:v>
      </x:c>
      <x:c r="K2324" t="str">
        <x:v>Employee 101924; home branch Thurrock; assigned role Operative Skilled | Leave: Sickness | Leave calendar basis: Variable-pattern period</x:v>
      </x:c>
      <x:c r="L2324" t="str">
        <x:v>Include</x:v>
      </x:c>
      <x:c r="M2324"/>
      <x:c r="N2324"/>
    </x:row>
    <x:row r="2325">
      <x:c r="A2325" t="str">
        <x:v>R Stimson (B)|2026-02-10</x:v>
      </x:c>
      <x:c r="B2325" s="888" t="n">
        <x:v>46063</x:v>
      </x:c>
      <x:c r="C2325" t="str">
        <x:v>R Stimson (B)</x:v>
      </x:c>
      <x:c r="D2325" t="str">
        <x:v>Permanent</x:v>
      </x:c>
      <x:c r="E2325" t="str">
        <x:v>Thurrock</x:v>
      </x:c>
      <x:c r="F2325" t="str">
        <x:v>Operative Skilled</x:v>
      </x:c>
      <x:c r="G2325"/>
      <x:c r="H2325"/>
      <x:c r="I2325" s="22" t="n">
        <x:v>0</x:v>
      </x:c>
      <x:c r="J2325" t="str">
        <x:v>Other leave — Sickness</x:v>
      </x:c>
      <x:c r="K2325" t="str">
        <x:v>Employee 101924; home branch Thurrock; assigned role Operative Skilled | Leave: Sickness | Leave calendar basis: Variable-pattern period</x:v>
      </x:c>
      <x:c r="L2325" t="str">
        <x:v>Include</x:v>
      </x:c>
      <x:c r="M2325"/>
      <x:c r="N2325"/>
    </x:row>
    <x:row r="2326">
      <x:c r="A2326" t="str">
        <x:v>R Stimson (B)|2026-02-11</x:v>
      </x:c>
      <x:c r="B2326" s="888" t="n">
        <x:v>46064</x:v>
      </x:c>
      <x:c r="C2326" t="str">
        <x:v>R Stimson (B)</x:v>
      </x:c>
      <x:c r="D2326" t="str">
        <x:v>Permanent</x:v>
      </x:c>
      <x:c r="E2326" t="str">
        <x:v>Thurrock</x:v>
      </x:c>
      <x:c r="F2326" t="str">
        <x:v>Operative Skilled</x:v>
      </x:c>
      <x:c r="G2326"/>
      <x:c r="H2326"/>
      <x:c r="I2326" s="22" t="n">
        <x:v>0</x:v>
      </x:c>
      <x:c r="J2326" t="str">
        <x:v>Other leave — Sickness</x:v>
      </x:c>
      <x:c r="K2326" t="str">
        <x:v>Employee 101924; home branch Thurrock; assigned role Operative Skilled | Leave: Sickness | Leave calendar basis: Variable-pattern period</x:v>
      </x:c>
      <x:c r="L2326" t="str">
        <x:v>Include</x:v>
      </x:c>
      <x:c r="M2326"/>
      <x:c r="N2326"/>
    </x:row>
    <x:row r="2327">
      <x:c r="A2327" t="str">
        <x:v>R Stimson (B)|2026-02-12</x:v>
      </x:c>
      <x:c r="B2327" s="888" t="n">
        <x:v>46065</x:v>
      </x:c>
      <x:c r="C2327" t="str">
        <x:v>R Stimson (B)</x:v>
      </x:c>
      <x:c r="D2327" t="str">
        <x:v>Permanent</x:v>
      </x:c>
      <x:c r="E2327" t="str">
        <x:v>Thurrock</x:v>
      </x:c>
      <x:c r="F2327" t="str">
        <x:v>Operative Skilled</x:v>
      </x:c>
      <x:c r="G2327"/>
      <x:c r="H2327"/>
      <x:c r="I2327" s="22" t="n">
        <x:v>0</x:v>
      </x:c>
      <x:c r="J2327" t="str">
        <x:v>Other leave — Sickness</x:v>
      </x:c>
      <x:c r="K2327" t="str">
        <x:v>Employee 101924; home branch Thurrock; assigned role Operative Skilled | Leave: Sickness | Leave calendar basis: Variable-pattern period</x:v>
      </x:c>
      <x:c r="L2327" t="str">
        <x:v>Include</x:v>
      </x:c>
      <x:c r="M2327"/>
      <x:c r="N2327"/>
    </x:row>
    <x:row r="2328">
      <x:c r="A2328" t="str">
        <x:v>R Stimson (B)|2026-02-13</x:v>
      </x:c>
      <x:c r="B2328" s="888" t="n">
        <x:v>46066</x:v>
      </x:c>
      <x:c r="C2328" t="str">
        <x:v>R Stimson (B)</x:v>
      </x:c>
      <x:c r="D2328" t="str">
        <x:v>Permanent</x:v>
      </x:c>
      <x:c r="E2328" t="str">
        <x:v>Thurrock</x:v>
      </x:c>
      <x:c r="F2328" t="str">
        <x:v>Operative Skilled</x:v>
      </x:c>
      <x:c r="G2328"/>
      <x:c r="H2328"/>
      <x:c r="I2328" s="22" t="n">
        <x:v>0</x:v>
      </x:c>
      <x:c r="J2328" t="str">
        <x:v>Other leave — Sickness</x:v>
      </x:c>
      <x:c r="K2328" t="str">
        <x:v>Employee 101924; home branch Thurrock; assigned role Operative Skilled | Leave: Sickness | Leave calendar basis: Variable-pattern period</x:v>
      </x:c>
      <x:c r="L2328" t="str">
        <x:v>Include</x:v>
      </x:c>
      <x:c r="M2328"/>
      <x:c r="N2328"/>
    </x:row>
    <x:row r="2329">
      <x:c r="A2329" t="str">
        <x:v>R Stimson (B)|2026-02-16</x:v>
      </x:c>
      <x:c r="B2329" s="888" t="n">
        <x:v>46069</x:v>
      </x:c>
      <x:c r="C2329" t="str">
        <x:v>R Stimson (B)</x:v>
      </x:c>
      <x:c r="D2329" t="str">
        <x:v>Permanent</x:v>
      </x:c>
      <x:c r="E2329" t="str">
        <x:v>Thurrock</x:v>
      </x:c>
      <x:c r="F2329" t="str">
        <x:v>Operative Skilled</x:v>
      </x:c>
      <x:c r="G2329"/>
      <x:c r="H2329"/>
      <x:c r="I2329" s="22" t="n">
        <x:v>0</x:v>
      </x:c>
      <x:c r="J2329" t="str">
        <x:v>Other leave — Sickness</x:v>
      </x:c>
      <x:c r="K2329" t="str">
        <x:v>Employee 101924; home branch Thurrock; assigned role Operative Skilled | Leave: Sickness | Leave calendar basis: Variable-pattern period</x:v>
      </x:c>
      <x:c r="L2329" t="str">
        <x:v>Include</x:v>
      </x:c>
      <x:c r="M2329"/>
      <x:c r="N2329"/>
    </x:row>
    <x:row r="2330">
      <x:c r="A2330" t="str">
        <x:v>R Stimson (B)|2026-02-17</x:v>
      </x:c>
      <x:c r="B2330" s="888" t="n">
        <x:v>46070</x:v>
      </x:c>
      <x:c r="C2330" t="str">
        <x:v>R Stimson (B)</x:v>
      </x:c>
      <x:c r="D2330" t="str">
        <x:v>Permanent</x:v>
      </x:c>
      <x:c r="E2330" t="str">
        <x:v>Thurrock</x:v>
      </x:c>
      <x:c r="F2330" t="str">
        <x:v>Operative Skilled</x:v>
      </x:c>
      <x:c r="G2330"/>
      <x:c r="H2330"/>
      <x:c r="I2330" s="22" t="n">
        <x:v>0</x:v>
      </x:c>
      <x:c r="J2330" t="str">
        <x:v>Other leave — Sickness</x:v>
      </x:c>
      <x:c r="K2330" t="str">
        <x:v>Employee 101924; home branch Thurrock; assigned role Operative Skilled | Leave: Sickness | Leave calendar basis: Variable-pattern period</x:v>
      </x:c>
      <x:c r="L2330" t="str">
        <x:v>Include</x:v>
      </x:c>
      <x:c r="M2330"/>
      <x:c r="N2330"/>
    </x:row>
    <x:row r="2331">
      <x:c r="A2331" t="str">
        <x:v>R Stimson (B)|2026-02-18</x:v>
      </x:c>
      <x:c r="B2331" s="888" t="n">
        <x:v>46071</x:v>
      </x:c>
      <x:c r="C2331" t="str">
        <x:v>R Stimson (B)</x:v>
      </x:c>
      <x:c r="D2331" t="str">
        <x:v>Permanent</x:v>
      </x:c>
      <x:c r="E2331" t="str">
        <x:v>Thurrock</x:v>
      </x:c>
      <x:c r="F2331" t="str">
        <x:v>Operative Skilled</x:v>
      </x:c>
      <x:c r="G2331"/>
      <x:c r="H2331"/>
      <x:c r="I2331" s="22" t="n">
        <x:v>0</x:v>
      </x:c>
      <x:c r="J2331" t="str">
        <x:v>Other leave — Sickness</x:v>
      </x:c>
      <x:c r="K2331" t="str">
        <x:v>Employee 101924; home branch Thurrock; assigned role Operative Skilled | Leave: Sickness | Leave calendar basis: Variable-pattern period</x:v>
      </x:c>
      <x:c r="L2331" t="str">
        <x:v>Include</x:v>
      </x:c>
      <x:c r="M2331"/>
      <x:c r="N2331"/>
    </x:row>
    <x:row r="2332">
      <x:c r="A2332" t="str">
        <x:v>R Stimson (B)|2026-02-20</x:v>
      </x:c>
      <x:c r="B2332" s="888" t="n">
        <x:v>46073</x:v>
      </x:c>
      <x:c r="C2332" t="str">
        <x:v>R Stimson (B)</x:v>
      </x:c>
      <x:c r="D2332" t="str">
        <x:v>Permanent</x:v>
      </x:c>
      <x:c r="E2332" t="str">
        <x:v>Thurrock</x:v>
      </x:c>
      <x:c r="F2332" t="str">
        <x:v>Operative Skilled</x:v>
      </x:c>
      <x:c r="G2332" t="str">
        <x:v>397016</x:v>
      </x:c>
      <x:c r="H2332" t="str">
        <x:v>Abu Egheomwanre</x:v>
      </x:c>
      <x:c r="I2332" s="22" t="n">
        <x:v>9.75</x:v>
      </x:c>
      <x:c r="J2332" t="str">
        <x:v>Worked</x:v>
      </x:c>
      <x:c r="K2332" t="str">
        <x:v>Employee 101924; home branch Thurrock; assigned role Operative Skilled | Deployment branch: Thurrock | Actual role: Operative Skilled | Jobs: 397016 | Customers: Abu Egheomwanre | Actual hours: 9.8; source records: 1</x:v>
      </x:c>
      <x:c r="L2332" t="str">
        <x:v>Include</x:v>
      </x:c>
      <x:c r="M2332"/>
      <x:c r="N2332"/>
    </x:row>
    <x:row r="2333">
      <x:c r="A2333" t="str">
        <x:v>R Stimson (B)|2026-02-21</x:v>
      </x:c>
      <x:c r="B2333" s="888" t="n">
        <x:v>46074</x:v>
      </x:c>
      <x:c r="C2333" t="str">
        <x:v>R Stimson (B)</x:v>
      </x:c>
      <x:c r="D2333" t="str">
        <x:v>Permanent</x:v>
      </x:c>
      <x:c r="E2333" t="str">
        <x:v>Thurrock</x:v>
      </x:c>
      <x:c r="F2333" t="str">
        <x:v>Operative Skilled</x:v>
      </x:c>
      <x:c r="G2333" t="str">
        <x:v>396207A</x:v>
      </x:c>
      <x:c r="H2333" t="str">
        <x:v>Linklaters LLP</x:v>
      </x:c>
      <x:c r="I2333" s="22" t="n">
        <x:v>10.5</x:v>
      </x:c>
      <x:c r="J2333" t="str">
        <x:v>Worked</x:v>
      </x:c>
      <x:c r="K2333" t="str">
        <x:v>Employee 101924; home branch Thurrock; assigned role Operative Skilled | Deployment branch: Thurrock | Actual role: Operative Skilled | Jobs: 396207A | Customers: Linklaters LLP | Actual hours: 10.5; source records: 1</x:v>
      </x:c>
      <x:c r="L2333" t="str">
        <x:v>Include</x:v>
      </x:c>
      <x:c r="M2333"/>
      <x:c r="N2333"/>
    </x:row>
    <x:row r="2334">
      <x:c r="A2334" t="str">
        <x:v>R Stimson (B)|2026-02-23</x:v>
      </x:c>
      <x:c r="B2334" s="888" t="n">
        <x:v>46076</x:v>
      </x:c>
      <x:c r="C2334" t="str">
        <x:v>R Stimson (B)</x:v>
      </x:c>
      <x:c r="D2334" t="str">
        <x:v>Permanent</x:v>
      </x:c>
      <x:c r="E2334" t="str">
        <x:v>Thurrock</x:v>
      </x:c>
      <x:c r="F2334" t="str">
        <x:v>Operative Skilled</x:v>
      </x:c>
      <x:c r="G2334"/>
      <x:c r="H2334"/>
      <x:c r="I2334" s="22" t="n">
        <x:v>0</x:v>
      </x:c>
      <x:c r="J2334" t="str">
        <x:v>Annual leave</x:v>
      </x:c>
      <x:c r="K2334" t="str">
        <x:v>Employee 101924; home branch Thurrock; assigned role Operative Skilled | Leave: Annual Leave (Hours) | Leave calendar basis: Variable-pattern period</x:v>
      </x:c>
      <x:c r="L2334" t="str">
        <x:v>Include</x:v>
      </x:c>
      <x:c r="M2334"/>
      <x:c r="N2334"/>
    </x:row>
    <x:row r="2335">
      <x:c r="A2335" t="str">
        <x:v>R Stimson (B)|2026-02-24</x:v>
      </x:c>
      <x:c r="B2335" s="888" t="n">
        <x:v>46077</x:v>
      </x:c>
      <x:c r="C2335" t="str">
        <x:v>R Stimson (B)</x:v>
      </x:c>
      <x:c r="D2335" t="str">
        <x:v>Permanent</x:v>
      </x:c>
      <x:c r="E2335" t="str">
        <x:v>Thurrock</x:v>
      </x:c>
      <x:c r="F2335" t="str">
        <x:v>Operative Skilled</x:v>
      </x:c>
      <x:c r="G2335" t="str">
        <x:v>400471</x:v>
      </x:c>
      <x:c r="H2335" t="str">
        <x:v>Hammersmith &amp; Fulham Borough Council</x:v>
      </x:c>
      <x:c r="I2335" s="22" t="n">
        <x:v>9</x:v>
      </x:c>
      <x:c r="J2335" t="str">
        <x:v>Worked</x:v>
      </x:c>
      <x:c r="K2335" t="str">
        <x:v>Employee 101924; home branch Thurrock; assigned role Operative Skilled | Deployment branch: Croydon | Actual role: Operative Porter | Jobs: 400471 | Customers: Hammersmith &amp; Fulham Borough Council | Actual hours: 9.0; source records: 1</x:v>
      </x:c>
      <x:c r="L2335" t="str">
        <x:v>Include</x:v>
      </x:c>
      <x:c r="M2335"/>
      <x:c r="N2335"/>
    </x:row>
    <x:row r="2336">
      <x:c r="A2336" t="str">
        <x:v>R Stimson (B)|2026-02-25</x:v>
      </x:c>
      <x:c r="B2336" s="888" t="n">
        <x:v>46078</x:v>
      </x:c>
      <x:c r="C2336" t="str">
        <x:v>R Stimson (B)</x:v>
      </x:c>
      <x:c r="D2336" t="str">
        <x:v>Permanent</x:v>
      </x:c>
      <x:c r="E2336" t="str">
        <x:v>Thurrock</x:v>
      </x:c>
      <x:c r="F2336" t="str">
        <x:v>Operative Skilled</x:v>
      </x:c>
      <x:c r="G2336" t="str">
        <x:v>398522</x:v>
      </x:c>
      <x:c r="H2336" t="str">
        <x:v>Brandon Library Youth Club/Tina</x:v>
      </x:c>
      <x:c r="I2336" s="22" t="n">
        <x:v>8</x:v>
      </x:c>
      <x:c r="J2336" t="str">
        <x:v>Worked</x:v>
      </x:c>
      <x:c r="K2336" t="str">
        <x:v>Employee 101924; home branch Thurrock; assigned role Operative Skilled | Deployment branch: Thurrock | Actual role: Operative Porter | Jobs: 398522 | Customers: Brandon Library Youth Club/Tina | Actual hours: 8.0; source records: 1</x:v>
      </x:c>
      <x:c r="L2336" t="str">
        <x:v>Include</x:v>
      </x:c>
      <x:c r="M2336"/>
      <x:c r="N2336"/>
    </x:row>
    <x:row r="2337">
      <x:c r="A2337" t="str">
        <x:v>R Stimson (B)|2026-02-27</x:v>
      </x:c>
      <x:c r="B2337" s="888" t="n">
        <x:v>46080</x:v>
      </x:c>
      <x:c r="C2337" t="str">
        <x:v>R Stimson (B)</x:v>
      </x:c>
      <x:c r="D2337" t="str">
        <x:v>Permanent</x:v>
      </x:c>
      <x:c r="E2337" t="str">
        <x:v>Thurrock</x:v>
      </x:c>
      <x:c r="F2337" t="str">
        <x:v>Operative Skilled</x:v>
      </x:c>
      <x:c r="G2337" t="str">
        <x:v>396207</x:v>
      </x:c>
      <x:c r="H2337" t="str">
        <x:v>Linklaters LLP</x:v>
      </x:c>
      <x:c r="I2337" s="22" t="n">
        <x:v>9.5</x:v>
      </x:c>
      <x:c r="J2337" t="str">
        <x:v>Worked</x:v>
      </x:c>
      <x:c r="K2337" t="str">
        <x:v>Employee 101924; home branch Thurrock; assigned role Operative Skilled | Deployment branch: Thurrock | Actual role: Operative Skilled | Jobs: 396207 | Customers: Linklaters LLP | Actual hours: 9.5; source records: 1</x:v>
      </x:c>
      <x:c r="L2337" t="str">
        <x:v>Include</x:v>
      </x:c>
      <x:c r="M2337"/>
      <x:c r="N2337"/>
    </x:row>
    <x:row r="2338">
      <x:c r="A2338" t="str">
        <x:v>R Stimson (B)|2026-02-28</x:v>
      </x:c>
      <x:c r="B2338" s="888" t="n">
        <x:v>46081</x:v>
      </x:c>
      <x:c r="C2338" t="str">
        <x:v>R Stimson (B)</x:v>
      </x:c>
      <x:c r="D2338" t="str">
        <x:v>Permanent</x:v>
      </x:c>
      <x:c r="E2338" t="str">
        <x:v>Thurrock</x:v>
      </x:c>
      <x:c r="F2338" t="str">
        <x:v>Operative Skilled</x:v>
      </x:c>
      <x:c r="G2338" t="str">
        <x:v>400651</x:v>
      </x:c>
      <x:c r="H2338" t="str">
        <x:v>BNP Paribas Limited</x:v>
      </x:c>
      <x:c r="I2338" s="22" t="n">
        <x:v>10.5</x:v>
      </x:c>
      <x:c r="J2338" t="str">
        <x:v>Worked</x:v>
      </x:c>
      <x:c r="K2338" t="str">
        <x:v>Employee 101924; home branch Thurrock; assigned role Operative Skilled | Deployment branch: Thurrock | Actual role: Operative Skilled | Jobs: 400651 | Customers: BNP Paribas Limited | Actual hours: 10.5; source records: 1</x:v>
      </x:c>
      <x:c r="L2338" t="str">
        <x:v>Include</x:v>
      </x:c>
      <x:c r="M2338"/>
      <x:c r="N2338"/>
    </x:row>
    <x:row r="2339">
      <x:c r="A2339" t="str">
        <x:v>R Tuck|2026-02-01</x:v>
      </x:c>
      <x:c r="B2339" s="888" t="n">
        <x:v>46054</x:v>
      </x:c>
      <x:c r="C2339" t="str">
        <x:v>R Tuck</x:v>
      </x:c>
      <x:c r="D2339" t="str">
        <x:v>Permanent</x:v>
      </x:c>
      <x:c r="E2339" t="str">
        <x:v>Thurrock</x:v>
      </x:c>
      <x:c r="F2339" t="str">
        <x:v>Operative Skilled</x:v>
      </x:c>
      <x:c r="G2339" t="str">
        <x:v>397398</x:v>
      </x:c>
      <x:c r="H2339" t="str">
        <x:v>Accenture UK Ltd</x:v>
      </x:c>
      <x:c r="I2339" s="22" t="n">
        <x:v>8</x:v>
      </x:c>
      <x:c r="J2339" t="str">
        <x:v>Worked</x:v>
      </x:c>
      <x:c r="K2339" t="str">
        <x:v>Employee 2294; home branch Thurrock; assigned role Operative Skilled | Deployment branch: Thurrock | Actual role: Operative Skilled | Jobs: 397398 | Customers: Accenture UK Ltd | Actual hours: 8.0; source records: 1</x:v>
      </x:c>
      <x:c r="L2339" t="str">
        <x:v>Include</x:v>
      </x:c>
      <x:c r="M2339"/>
      <x:c r="N2339"/>
    </x:row>
    <x:row r="2340">
      <x:c r="A2340" t="str">
        <x:v>R Tuck|2026-02-02</x:v>
      </x:c>
      <x:c r="B2340" s="888" t="n">
        <x:v>46055</x:v>
      </x:c>
      <x:c r="C2340" t="str">
        <x:v>R Tuck</x:v>
      </x:c>
      <x:c r="D2340" t="str">
        <x:v>Permanent</x:v>
      </x:c>
      <x:c r="E2340" t="str">
        <x:v>Thurrock</x:v>
      </x:c>
      <x:c r="F2340" t="str">
        <x:v>Operative Skilled</x:v>
      </x:c>
      <x:c r="G2340" t="str">
        <x:v>399609</x:v>
      </x:c>
      <x:c r="H2340" t="str">
        <x:v>Accenture UK Ltd</x:v>
      </x:c>
      <x:c r="I2340" s="22" t="n">
        <x:v>10.5</x:v>
      </x:c>
      <x:c r="J2340" t="str">
        <x:v>Worked</x:v>
      </x:c>
      <x:c r="K2340" t="str">
        <x:v>Employee 2294; home branch Thurrock; assigned role Operative Skilled | Deployment branch: Thurrock | Actual role: Operative Skilled | Jobs: 399609 | Customers: Accenture UK Ltd | Actual hours: 10.5; source records: 1</x:v>
      </x:c>
      <x:c r="L2340" t="str">
        <x:v>Include</x:v>
      </x:c>
      <x:c r="M2340"/>
      <x:c r="N2340"/>
    </x:row>
    <x:row r="2341">
      <x:c r="A2341" t="str">
        <x:v>R Tuck|2026-02-03</x:v>
      </x:c>
      <x:c r="B2341" s="888" t="n">
        <x:v>46056</x:v>
      </x:c>
      <x:c r="C2341" t="str">
        <x:v>R Tuck</x:v>
      </x:c>
      <x:c r="D2341" t="str">
        <x:v>Permanent</x:v>
      </x:c>
      <x:c r="E2341" t="str">
        <x:v>Thurrock</x:v>
      </x:c>
      <x:c r="F2341" t="str">
        <x:v>Operative Skilled</x:v>
      </x:c>
      <x:c r="G2341" t="str">
        <x:v>399609</x:v>
      </x:c>
      <x:c r="H2341" t="str">
        <x:v>Accenture UK Ltd</x:v>
      </x:c>
      <x:c r="I2341" s="22" t="n">
        <x:v>10.5</x:v>
      </x:c>
      <x:c r="J2341" t="str">
        <x:v>Worked</x:v>
      </x:c>
      <x:c r="K2341" t="str">
        <x:v>Employee 2294; home branch Thurrock; assigned role Operative Skilled | Deployment branch: Thurrock | Actual role: Operative Skilled | Jobs: 399609 | Customers: Accenture UK Ltd | Actual hours: 10.5; source records: 1</x:v>
      </x:c>
      <x:c r="L2341" t="str">
        <x:v>Include</x:v>
      </x:c>
      <x:c r="M2341"/>
      <x:c r="N2341"/>
    </x:row>
    <x:row r="2342">
      <x:c r="A2342" t="str">
        <x:v>R Tuck|2026-02-04</x:v>
      </x:c>
      <x:c r="B2342" s="888" t="n">
        <x:v>46057</x:v>
      </x:c>
      <x:c r="C2342" t="str">
        <x:v>R Tuck</x:v>
      </x:c>
      <x:c r="D2342" t="str">
        <x:v>Permanent</x:v>
      </x:c>
      <x:c r="E2342" t="str">
        <x:v>Thurrock</x:v>
      </x:c>
      <x:c r="F2342" t="str">
        <x:v>Operative Skilled</x:v>
      </x:c>
      <x:c r="G2342" t="str">
        <x:v>399609</x:v>
      </x:c>
      <x:c r="H2342" t="str">
        <x:v>Accenture UK Ltd</x:v>
      </x:c>
      <x:c r="I2342" s="22" t="n">
        <x:v>10.5</x:v>
      </x:c>
      <x:c r="J2342" t="str">
        <x:v>Worked</x:v>
      </x:c>
      <x:c r="K2342" t="str">
        <x:v>Employee 2294; home branch Thurrock; assigned role Operative Skilled | Deployment branch: Thurrock | Actual role: Operative Skilled | Jobs: 399609 | Customers: Accenture UK Ltd | Actual hours: 10.5; source records: 1</x:v>
      </x:c>
      <x:c r="L2342" t="str">
        <x:v>Include</x:v>
      </x:c>
      <x:c r="M2342"/>
      <x:c r="N2342"/>
    </x:row>
    <x:row r="2343">
      <x:c r="A2343" t="str">
        <x:v>R Tuck|2026-02-05</x:v>
      </x:c>
      <x:c r="B2343" s="888" t="n">
        <x:v>46058</x:v>
      </x:c>
      <x:c r="C2343" t="str">
        <x:v>R Tuck</x:v>
      </x:c>
      <x:c r="D2343" t="str">
        <x:v>Permanent</x:v>
      </x:c>
      <x:c r="E2343" t="str">
        <x:v>Thurrock</x:v>
      </x:c>
      <x:c r="F2343" t="str">
        <x:v>Operative Skilled</x:v>
      </x:c>
      <x:c r="G2343" t="str">
        <x:v>399609</x:v>
      </x:c>
      <x:c r="H2343" t="str">
        <x:v>Accenture UK Ltd</x:v>
      </x:c>
      <x:c r="I2343" s="22" t="n">
        <x:v>10.5</x:v>
      </x:c>
      <x:c r="J2343" t="str">
        <x:v>Worked</x:v>
      </x:c>
      <x:c r="K2343" t="str">
        <x:v>Employee 2294; home branch Thurrock; assigned role Operative Skilled | Deployment branch: Thurrock | Actual role: Operative Skilled | Jobs: 399609 | Customers: Accenture UK Ltd | Actual hours: 10.5; source records: 1</x:v>
      </x:c>
      <x:c r="L2343" t="str">
        <x:v>Include</x:v>
      </x:c>
      <x:c r="M2343"/>
      <x:c r="N2343"/>
    </x:row>
    <x:row r="2344">
      <x:c r="A2344" t="str">
        <x:v>R Tuck|2026-02-06</x:v>
      </x:c>
      <x:c r="B2344" s="888" t="n">
        <x:v>46059</x:v>
      </x:c>
      <x:c r="C2344" t="str">
        <x:v>R Tuck</x:v>
      </x:c>
      <x:c r="D2344" t="str">
        <x:v>Permanent</x:v>
      </x:c>
      <x:c r="E2344" t="str">
        <x:v>Thurrock</x:v>
      </x:c>
      <x:c r="F2344" t="str">
        <x:v>Operative Skilled</x:v>
      </x:c>
      <x:c r="G2344"/>
      <x:c r="H2344"/>
      <x:c r="I2344" s="22" t="n">
        <x:v>0</x:v>
      </x:c>
      <x:c r="J2344" t="str">
        <x:v>Annual leave</x:v>
      </x:c>
      <x:c r="K2344" t="str">
        <x:v>Employee 2294; home branch Thurrock; assigned role Operative Skilled | Leave: Annual Leave (Days) | Leave calendar basis: Fixed schedule</x:v>
      </x:c>
      <x:c r="L2344" t="str">
        <x:v>Include</x:v>
      </x:c>
      <x:c r="M2344"/>
      <x:c r="N2344"/>
    </x:row>
    <x:row r="2345">
      <x:c r="A2345" t="str">
        <x:v>R Tuck|2026-02-09</x:v>
      </x:c>
      <x:c r="B2345" s="888" t="n">
        <x:v>46062</x:v>
      </x:c>
      <x:c r="C2345" t="str">
        <x:v>R Tuck</x:v>
      </x:c>
      <x:c r="D2345" t="str">
        <x:v>Permanent</x:v>
      </x:c>
      <x:c r="E2345" t="str">
        <x:v>Thurrock</x:v>
      </x:c>
      <x:c r="F2345" t="str">
        <x:v>Operative Skilled</x:v>
      </x:c>
      <x:c r="G2345" t="str">
        <x:v>399609</x:v>
      </x:c>
      <x:c r="H2345" t="str">
        <x:v>Accenture UK Ltd</x:v>
      </x:c>
      <x:c r="I2345" s="22" t="n">
        <x:v>10.5</x:v>
      </x:c>
      <x:c r="J2345" t="str">
        <x:v>Worked</x:v>
      </x:c>
      <x:c r="K2345" t="str">
        <x:v>Employee 2294; home branch Thurrock; assigned role Operative Skilled | Deployment branch: Thurrock | Actual role: Operative Skilled | Jobs: 399609 | Customers: Accenture UK Ltd | Actual hours: 10.5; source records: 1</x:v>
      </x:c>
      <x:c r="L2345" t="str">
        <x:v>Include</x:v>
      </x:c>
      <x:c r="M2345"/>
      <x:c r="N2345"/>
    </x:row>
    <x:row r="2346">
      <x:c r="A2346" t="str">
        <x:v>R Tuck|2026-02-10</x:v>
      </x:c>
      <x:c r="B2346" s="888" t="n">
        <x:v>46063</x:v>
      </x:c>
      <x:c r="C2346" t="str">
        <x:v>R Tuck</x:v>
      </x:c>
      <x:c r="D2346" t="str">
        <x:v>Permanent</x:v>
      </x:c>
      <x:c r="E2346" t="str">
        <x:v>Thurrock</x:v>
      </x:c>
      <x:c r="F2346" t="str">
        <x:v>Operative Skilled</x:v>
      </x:c>
      <x:c r="G2346" t="str">
        <x:v>399609</x:v>
      </x:c>
      <x:c r="H2346" t="str">
        <x:v>Accenture UK Ltd</x:v>
      </x:c>
      <x:c r="I2346" s="22" t="n">
        <x:v>10.5</x:v>
      </x:c>
      <x:c r="J2346" t="str">
        <x:v>Worked</x:v>
      </x:c>
      <x:c r="K2346" t="str">
        <x:v>Employee 2294; home branch Thurrock; assigned role Operative Skilled | Deployment branch: Thurrock | Actual role: Operative Skilled | Jobs: 399609 | Customers: Accenture UK Ltd | Actual hours: 10.5; source records: 1</x:v>
      </x:c>
      <x:c r="L2346" t="str">
        <x:v>Include</x:v>
      </x:c>
      <x:c r="M2346"/>
      <x:c r="N2346"/>
    </x:row>
    <x:row r="2347">
      <x:c r="A2347" t="str">
        <x:v>R Tuck|2026-02-11</x:v>
      </x:c>
      <x:c r="B2347" s="888" t="n">
        <x:v>46064</x:v>
      </x:c>
      <x:c r="C2347" t="str">
        <x:v>R Tuck</x:v>
      </x:c>
      <x:c r="D2347" t="str">
        <x:v>Permanent</x:v>
      </x:c>
      <x:c r="E2347" t="str">
        <x:v>Thurrock</x:v>
      </x:c>
      <x:c r="F2347" t="str">
        <x:v>Operative Skilled</x:v>
      </x:c>
      <x:c r="G2347" t="str">
        <x:v>399609</x:v>
      </x:c>
      <x:c r="H2347" t="str">
        <x:v>Accenture UK Ltd</x:v>
      </x:c>
      <x:c r="I2347" s="22" t="n">
        <x:v>11</x:v>
      </x:c>
      <x:c r="J2347" t="str">
        <x:v>Worked</x:v>
      </x:c>
      <x:c r="K2347" t="str">
        <x:v>Employee 2294; home branch Thurrock; assigned role Operative Skilled | Deployment branch: Thurrock | Actual role: Operative Skilled | Jobs: 399609 | Customers: Accenture UK Ltd | Actual hours: 11.0; source records: 1</x:v>
      </x:c>
      <x:c r="L2347" t="str">
        <x:v>Include</x:v>
      </x:c>
      <x:c r="M2347"/>
      <x:c r="N2347"/>
    </x:row>
    <x:row r="2348">
      <x:c r="A2348" t="str">
        <x:v>R Tuck|2026-02-12</x:v>
      </x:c>
      <x:c r="B2348" s="888" t="n">
        <x:v>46065</x:v>
      </x:c>
      <x:c r="C2348" t="str">
        <x:v>R Tuck</x:v>
      </x:c>
      <x:c r="D2348" t="str">
        <x:v>Permanent</x:v>
      </x:c>
      <x:c r="E2348" t="str">
        <x:v>Thurrock</x:v>
      </x:c>
      <x:c r="F2348" t="str">
        <x:v>Operative Skilled</x:v>
      </x:c>
      <x:c r="G2348" t="str">
        <x:v>399609</x:v>
      </x:c>
      <x:c r="H2348" t="str">
        <x:v>Accenture UK Ltd</x:v>
      </x:c>
      <x:c r="I2348" s="22" t="n">
        <x:v>11</x:v>
      </x:c>
      <x:c r="J2348" t="str">
        <x:v>Worked</x:v>
      </x:c>
      <x:c r="K2348" t="str">
        <x:v>Employee 2294; home branch Thurrock; assigned role Operative Skilled | Deployment branch: Thurrock | Actual role: Operative Skilled | Jobs: 399609 | Customers: Accenture UK Ltd | Actual hours: 11.0; source records: 1</x:v>
      </x:c>
      <x:c r="L2348" t="str">
        <x:v>Include</x:v>
      </x:c>
      <x:c r="M2348"/>
      <x:c r="N2348"/>
    </x:row>
    <x:row r="2349">
      <x:c r="A2349" t="str">
        <x:v>R Tuck|2026-02-13</x:v>
      </x:c>
      <x:c r="B2349" s="888" t="n">
        <x:v>46066</x:v>
      </x:c>
      <x:c r="C2349" t="str">
        <x:v>R Tuck</x:v>
      </x:c>
      <x:c r="D2349" t="str">
        <x:v>Permanent</x:v>
      </x:c>
      <x:c r="E2349" t="str">
        <x:v>Thurrock</x:v>
      </x:c>
      <x:c r="F2349" t="str">
        <x:v>Operative Skilled</x:v>
      </x:c>
      <x:c r="G2349"/>
      <x:c r="H2349"/>
      <x:c r="I2349" s="22" t="n">
        <x:v>0</x:v>
      </x:c>
      <x:c r="J2349" t="str">
        <x:v>Annual leave</x:v>
      </x:c>
      <x:c r="K2349" t="str">
        <x:v>Employee 2294; home branch Thurrock; assigned role Operative Skilled | Leave: Annual Leave (Days) | Leave calendar basis: Fixed schedule</x:v>
      </x:c>
      <x:c r="L2349" t="str">
        <x:v>Include</x:v>
      </x:c>
      <x:c r="M2349"/>
      <x:c r="N2349"/>
    </x:row>
    <x:row r="2350">
      <x:c r="A2350" t="str">
        <x:v>R Tuck|2026-02-14</x:v>
      </x:c>
      <x:c r="B2350" s="888" t="n">
        <x:v>46067</x:v>
      </x:c>
      <x:c r="C2350" t="str">
        <x:v>R Tuck</x:v>
      </x:c>
      <x:c r="D2350" t="str">
        <x:v>Permanent</x:v>
      </x:c>
      <x:c r="E2350" t="str">
        <x:v>Thurrock</x:v>
      </x:c>
      <x:c r="F2350" t="str">
        <x:v>Operative Skilled</x:v>
      </x:c>
      <x:c r="G2350" t="str">
        <x:v>399348</x:v>
      </x:c>
      <x:c r="H2350" t="str">
        <x:v>Accenture UK Ltd</x:v>
      </x:c>
      <x:c r="I2350" s="22" t="n">
        <x:v>8.5</x:v>
      </x:c>
      <x:c r="J2350" t="str">
        <x:v>Worked</x:v>
      </x:c>
      <x:c r="K2350" t="str">
        <x:v>Employee 2294; home branch Thurrock; assigned role Operative Skilled | Deployment branch: Thurrock | Actual role: Operative Skilled | Jobs: 399348 | Customers: Accenture UK Ltd | Actual hours: 8.5; source records: 1</x:v>
      </x:c>
      <x:c r="L2350" t="str">
        <x:v>Include</x:v>
      </x:c>
      <x:c r="M2350"/>
      <x:c r="N2350"/>
    </x:row>
    <x:row r="2351">
      <x:c r="A2351" t="str">
        <x:v>R Tuck|2026-02-16</x:v>
      </x:c>
      <x:c r="B2351" s="888" t="n">
        <x:v>46069</x:v>
      </x:c>
      <x:c r="C2351" t="str">
        <x:v>R Tuck</x:v>
      </x:c>
      <x:c r="D2351" t="str">
        <x:v>Permanent</x:v>
      </x:c>
      <x:c r="E2351" t="str">
        <x:v>Thurrock</x:v>
      </x:c>
      <x:c r="F2351" t="str">
        <x:v>Operative Skilled</x:v>
      </x:c>
      <x:c r="G2351" t="str">
        <x:v>396204</x:v>
      </x:c>
      <x:c r="H2351" t="str">
        <x:v>Knotel UK Ltd</x:v>
      </x:c>
      <x:c r="I2351" s="22" t="n">
        <x:v>8.5</x:v>
      </x:c>
      <x:c r="J2351" t="str">
        <x:v>Worked</x:v>
      </x:c>
      <x:c r="K2351" t="str">
        <x:v>Employee 2294; home branch Thurrock; assigned role Operative Skilled | Deployment branch: Thurrock | Actual role: Operative Skilled | Jobs: 396204 | Customers: Knotel UK Ltd | Actual hours: 8.5; source records: 1</x:v>
      </x:c>
      <x:c r="L2351" t="str">
        <x:v>Include</x:v>
      </x:c>
      <x:c r="M2351"/>
      <x:c r="N2351"/>
    </x:row>
    <x:row r="2352">
      <x:c r="A2352" t="str">
        <x:v>R Tuck|2026-02-17</x:v>
      </x:c>
      <x:c r="B2352" s="888" t="n">
        <x:v>46070</x:v>
      </x:c>
      <x:c r="C2352" t="str">
        <x:v>R Tuck</x:v>
      </x:c>
      <x:c r="D2352" t="str">
        <x:v>Permanent</x:v>
      </x:c>
      <x:c r="E2352" t="str">
        <x:v>Thurrock</x:v>
      </x:c>
      <x:c r="F2352" t="str">
        <x:v>Operative Skilled</x:v>
      </x:c>
      <x:c r="G2352" t="str">
        <x:v>399609</x:v>
      </x:c>
      <x:c r="H2352" t="str">
        <x:v>Accenture UK Ltd</x:v>
      </x:c>
      <x:c r="I2352" s="22" t="n">
        <x:v>11</x:v>
      </x:c>
      <x:c r="J2352" t="str">
        <x:v>Worked</x:v>
      </x:c>
      <x:c r="K2352" t="str">
        <x:v>Employee 2294; home branch Thurrock; assigned role Operative Skilled | Deployment branch: Thurrock | Actual role: Operative Skilled | Jobs: 399609 | Customers: Accenture UK Ltd | Actual hours: 11.0; source records: 1</x:v>
      </x:c>
      <x:c r="L2352" t="str">
        <x:v>Include</x:v>
      </x:c>
      <x:c r="M2352"/>
      <x:c r="N2352"/>
    </x:row>
    <x:row r="2353">
      <x:c r="A2353" t="str">
        <x:v>R Tuck|2026-02-18</x:v>
      </x:c>
      <x:c r="B2353" s="888" t="n">
        <x:v>46071</x:v>
      </x:c>
      <x:c r="C2353" t="str">
        <x:v>R Tuck</x:v>
      </x:c>
      <x:c r="D2353" t="str">
        <x:v>Permanent</x:v>
      </x:c>
      <x:c r="E2353" t="str">
        <x:v>Thurrock</x:v>
      </x:c>
      <x:c r="F2353" t="str">
        <x:v>Operative Skilled</x:v>
      </x:c>
      <x:c r="G2353" t="str">
        <x:v>399609</x:v>
      </x:c>
      <x:c r="H2353" t="str">
        <x:v>Accenture UK Ltd</x:v>
      </x:c>
      <x:c r="I2353" s="22" t="n">
        <x:v>11</x:v>
      </x:c>
      <x:c r="J2353" t="str">
        <x:v>Worked</x:v>
      </x:c>
      <x:c r="K2353" t="str">
        <x:v>Employee 2294; home branch Thurrock; assigned role Operative Skilled | Deployment branch: Thurrock | Actual role: Operative Skilled | Jobs: 399609 | Customers: Accenture UK Ltd | Actual hours: 11.0; source records: 1</x:v>
      </x:c>
      <x:c r="L2353" t="str">
        <x:v>Include</x:v>
      </x:c>
      <x:c r="M2353"/>
      <x:c r="N2353"/>
    </x:row>
    <x:row r="2354">
      <x:c r="A2354" t="str">
        <x:v>R Tuck|2026-02-19</x:v>
      </x:c>
      <x:c r="B2354" s="888" t="n">
        <x:v>46072</x:v>
      </x:c>
      <x:c r="C2354" t="str">
        <x:v>R Tuck</x:v>
      </x:c>
      <x:c r="D2354" t="str">
        <x:v>Permanent</x:v>
      </x:c>
      <x:c r="E2354" t="str">
        <x:v>Thurrock</x:v>
      </x:c>
      <x:c r="F2354" t="str">
        <x:v>Operative Skilled</x:v>
      </x:c>
      <x:c r="G2354" t="str">
        <x:v>399609</x:v>
      </x:c>
      <x:c r="H2354" t="str">
        <x:v>Accenture UK Ltd</x:v>
      </x:c>
      <x:c r="I2354" s="22" t="n">
        <x:v>11</x:v>
      </x:c>
      <x:c r="J2354" t="str">
        <x:v>Worked</x:v>
      </x:c>
      <x:c r="K2354" t="str">
        <x:v>Employee 2294; home branch Thurrock; assigned role Operative Skilled | Deployment branch: Thurrock | Actual role: Operative Skilled | Jobs: 399609 | Customers: Accenture UK Ltd | Actual hours: 11.0; source records: 1</x:v>
      </x:c>
      <x:c r="L2354" t="str">
        <x:v>Include</x:v>
      </x:c>
      <x:c r="M2354"/>
      <x:c r="N2354"/>
    </x:row>
    <x:row r="2355">
      <x:c r="A2355" t="str">
        <x:v>R Tuck|2026-02-20</x:v>
      </x:c>
      <x:c r="B2355" s="888" t="n">
        <x:v>46073</x:v>
      </x:c>
      <x:c r="C2355" t="str">
        <x:v>R Tuck</x:v>
      </x:c>
      <x:c r="D2355" t="str">
        <x:v>Permanent</x:v>
      </x:c>
      <x:c r="E2355" t="str">
        <x:v>Thurrock</x:v>
      </x:c>
      <x:c r="F2355" t="str">
        <x:v>Operative Skilled</x:v>
      </x:c>
      <x:c r="G2355" t="str">
        <x:v>396207A</x:v>
      </x:c>
      <x:c r="H2355" t="str">
        <x:v>Linklaters LLP</x:v>
      </x:c>
      <x:c r="I2355" s="22" t="n">
        <x:v>9.5</x:v>
      </x:c>
      <x:c r="J2355" t="str">
        <x:v>Worked</x:v>
      </x:c>
      <x:c r="K2355" t="str">
        <x:v>Employee 2294; home branch Thurrock; assigned role Operative Skilled | Deployment branch: Thurrock | Actual role: Operative Porter | Jobs: 396207A | Customers: Linklaters LLP | Actual hours: 9.5; source records: 1</x:v>
      </x:c>
      <x:c r="L2355" t="str">
        <x:v>Include</x:v>
      </x:c>
      <x:c r="M2355"/>
      <x:c r="N2355"/>
    </x:row>
    <x:row r="2356">
      <x:c r="A2356" t="str">
        <x:v>R Tuck|2026-02-23</x:v>
      </x:c>
      <x:c r="B2356" s="888" t="n">
        <x:v>46076</x:v>
      </x:c>
      <x:c r="C2356" t="str">
        <x:v>R Tuck</x:v>
      </x:c>
      <x:c r="D2356" t="str">
        <x:v>Permanent</x:v>
      </x:c>
      <x:c r="E2356" t="str">
        <x:v>Thurrock</x:v>
      </x:c>
      <x:c r="F2356" t="str">
        <x:v>Operative Skilled</x:v>
      </x:c>
      <x:c r="G2356" t="str">
        <x:v>396207</x:v>
      </x:c>
      <x:c r="H2356" t="str">
        <x:v>Linklaters LLP</x:v>
      </x:c>
      <x:c r="I2356" s="22" t="n">
        <x:v>10</x:v>
      </x:c>
      <x:c r="J2356" t="str">
        <x:v>Worked</x:v>
      </x:c>
      <x:c r="K2356" t="str">
        <x:v>Employee 2294; home branch Thurrock; assigned role Operative Skilled | Deployment branch: Thurrock | Actual role: Operative Skilled | Jobs: 396207 | Customers: Linklaters LLP | Actual hours: 10.0; source records: 1</x:v>
      </x:c>
      <x:c r="L2356" t="str">
        <x:v>Include</x:v>
      </x:c>
      <x:c r="M2356"/>
      <x:c r="N2356"/>
    </x:row>
    <x:row r="2357">
      <x:c r="A2357" t="str">
        <x:v>R Tuck|2026-02-24</x:v>
      </x:c>
      <x:c r="B2357" s="888" t="n">
        <x:v>46077</x:v>
      </x:c>
      <x:c r="C2357" t="str">
        <x:v>R Tuck</x:v>
      </x:c>
      <x:c r="D2357" t="str">
        <x:v>Permanent</x:v>
      </x:c>
      <x:c r="E2357" t="str">
        <x:v>Thurrock</x:v>
      </x:c>
      <x:c r="F2357" t="str">
        <x:v>Operative Skilled</x:v>
      </x:c>
      <x:c r="G2357" t="str">
        <x:v>399609</x:v>
      </x:c>
      <x:c r="H2357" t="str">
        <x:v>Accenture UK Ltd</x:v>
      </x:c>
      <x:c r="I2357" s="22" t="n">
        <x:v>10.5</x:v>
      </x:c>
      <x:c r="J2357" t="str">
        <x:v>Worked</x:v>
      </x:c>
      <x:c r="K2357" t="str">
        <x:v>Employee 2294; home branch Thurrock; assigned role Operative Skilled | Deployment branch: Thurrock | Actual role: Operative Skilled | Jobs: 399609 | Customers: Accenture UK Ltd | Actual hours: 10.5; source records: 1</x:v>
      </x:c>
      <x:c r="L2357" t="str">
        <x:v>Include</x:v>
      </x:c>
      <x:c r="M2357"/>
      <x:c r="N2357"/>
    </x:row>
    <x:row r="2358">
      <x:c r="A2358" t="str">
        <x:v>R Tuck|2026-02-25</x:v>
      </x:c>
      <x:c r="B2358" s="888" t="n">
        <x:v>46078</x:v>
      </x:c>
      <x:c r="C2358" t="str">
        <x:v>R Tuck</x:v>
      </x:c>
      <x:c r="D2358" t="str">
        <x:v>Permanent</x:v>
      </x:c>
      <x:c r="E2358" t="str">
        <x:v>Thurrock</x:v>
      </x:c>
      <x:c r="F2358" t="str">
        <x:v>Operative Skilled</x:v>
      </x:c>
      <x:c r="G2358" t="str">
        <x:v>399609</x:v>
      </x:c>
      <x:c r="H2358" t="str">
        <x:v>Accenture UK Ltd</x:v>
      </x:c>
      <x:c r="I2358" s="22" t="n">
        <x:v>10.5</x:v>
      </x:c>
      <x:c r="J2358" t="str">
        <x:v>Worked</x:v>
      </x:c>
      <x:c r="K2358" t="str">
        <x:v>Employee 2294; home branch Thurrock; assigned role Operative Skilled | Deployment branch: Thurrock | Actual role: Operative Skilled | Jobs: 399609 | Customers: Accenture UK Ltd | Actual hours: 10.5; source records: 1</x:v>
      </x:c>
      <x:c r="L2358" t="str">
        <x:v>Include</x:v>
      </x:c>
      <x:c r="M2358"/>
      <x:c r="N2358"/>
    </x:row>
    <x:row r="2359">
      <x:c r="A2359" t="str">
        <x:v>R Tuck|2026-02-26</x:v>
      </x:c>
      <x:c r="B2359" s="888" t="n">
        <x:v>46079</x:v>
      </x:c>
      <x:c r="C2359" t="str">
        <x:v>R Tuck</x:v>
      </x:c>
      <x:c r="D2359" t="str">
        <x:v>Permanent</x:v>
      </x:c>
      <x:c r="E2359" t="str">
        <x:v>Thurrock</x:v>
      </x:c>
      <x:c r="F2359" t="str">
        <x:v>Operative Skilled</x:v>
      </x:c>
      <x:c r="G2359" t="str">
        <x:v>399609</x:v>
      </x:c>
      <x:c r="H2359" t="str">
        <x:v>Accenture UK Ltd</x:v>
      </x:c>
      <x:c r="I2359" s="22" t="n">
        <x:v>10.5</x:v>
      </x:c>
      <x:c r="J2359" t="str">
        <x:v>Worked</x:v>
      </x:c>
      <x:c r="K2359" t="str">
        <x:v>Employee 2294; home branch Thurrock; assigned role Operative Skilled | Deployment branch: Thurrock | Actual role: Operative Skilled | Jobs: 399609 | Customers: Accenture UK Ltd | Actual hours: 10.5; source records: 1</x:v>
      </x:c>
      <x:c r="L2359" t="str">
        <x:v>Include</x:v>
      </x:c>
      <x:c r="M2359"/>
      <x:c r="N2359"/>
    </x:row>
    <x:row r="2360">
      <x:c r="A2360" t="str">
        <x:v>R Tuck|2026-02-27</x:v>
      </x:c>
      <x:c r="B2360" s="888" t="n">
        <x:v>46080</x:v>
      </x:c>
      <x:c r="C2360" t="str">
        <x:v>R Tuck</x:v>
      </x:c>
      <x:c r="D2360" t="str">
        <x:v>Permanent</x:v>
      </x:c>
      <x:c r="E2360" t="str">
        <x:v>Thurrock</x:v>
      </x:c>
      <x:c r="F2360" t="str">
        <x:v>Operative Skilled</x:v>
      </x:c>
      <x:c r="G2360" t="str">
        <x:v>399609</x:v>
      </x:c>
      <x:c r="H2360" t="str">
        <x:v>Accenture UK Ltd</x:v>
      </x:c>
      <x:c r="I2360" s="22" t="n">
        <x:v>10.5</x:v>
      </x:c>
      <x:c r="J2360" t="str">
        <x:v>Worked</x:v>
      </x:c>
      <x:c r="K2360" t="str">
        <x:v>Employee 2294; home branch Thurrock; assigned role Operative Skilled | Deployment branch: Thurrock | Actual role: Operative Skilled | Jobs: 399609 | Customers: Accenture UK Ltd | Actual hours: 10.5; source records: 1</x:v>
      </x:c>
      <x:c r="L2360" t="str">
        <x:v>Include</x:v>
      </x:c>
      <x:c r="M2360"/>
      <x:c r="N2360"/>
    </x:row>
    <x:row r="2361">
      <x:c r="A2361" t="str">
        <x:v>Randi Wisdom|2026-02-02</x:v>
      </x:c>
      <x:c r="B2361" s="888" t="n">
        <x:v>46055</x:v>
      </x:c>
      <x:c r="C2361" t="str">
        <x:v>Randi Wisdom</x:v>
      </x:c>
      <x:c r="D2361" t="str">
        <x:v>Permanent</x:v>
      </x:c>
      <x:c r="E2361" t="str">
        <x:v>Manchester</x:v>
      </x:c>
      <x:c r="F2361" t="str">
        <x:v>Operative Driver</x:v>
      </x:c>
      <x:c r="G2361" t="str">
        <x:v>398317A</x:v>
      </x:c>
      <x:c r="H2361" t="str">
        <x:v>Restore Harrow Green</x:v>
      </x:c>
      <x:c r="I2361" s="22" t="n">
        <x:v>11.5</x:v>
      </x:c>
      <x:c r="J2361" t="str">
        <x:v>Worked</x:v>
      </x:c>
      <x:c r="K2361" t="str">
        <x:v>Employee 1979; home branch Manchester; assigned role Operative Driver | Deployment branch: Manchester | Actual role: Operative Driver | Jobs: 398317A | Customers: Restore Harrow Green | Actual hours: 11.5; source records: 1</x:v>
      </x:c>
      <x:c r="L2361" t="str">
        <x:v>Include</x:v>
      </x:c>
      <x:c r="M2361"/>
      <x:c r="N2361"/>
    </x:row>
    <x:row r="2362">
      <x:c r="A2362" t="str">
        <x:v>Randi Wisdom|2026-02-04</x:v>
      </x:c>
      <x:c r="B2362" s="888" t="n">
        <x:v>46057</x:v>
      </x:c>
      <x:c r="C2362" t="str">
        <x:v>Randi Wisdom</x:v>
      </x:c>
      <x:c r="D2362" t="str">
        <x:v>Permanent</x:v>
      </x:c>
      <x:c r="E2362" t="str">
        <x:v>Manchester</x:v>
      </x:c>
      <x:c r="F2362" t="str">
        <x:v>Operative Driver</x:v>
      </x:c>
      <x:c r="G2362" t="str">
        <x:v>400133</x:v>
      </x:c>
      <x:c r="H2362" t="str">
        <x:v>Cheshire Constabulary</x:v>
      </x:c>
      <x:c r="I2362" s="22" t="n">
        <x:v>2.5</x:v>
      </x:c>
      <x:c r="J2362" t="str">
        <x:v>Worked</x:v>
      </x:c>
      <x:c r="K2362" t="str">
        <x:v>Employee 1979; home branch Manchester; assigned role Operative Driver | Deployment branch: Manchester | Actual role: Operative Skilled | Jobs: 400133 | Customers: Cheshire Constabulary | Actual hours: 2.5; source records: 1</x:v>
      </x:c>
      <x:c r="L2362" t="str">
        <x:v>Include</x:v>
      </x:c>
      <x:c r="M2362"/>
      <x:c r="N2362"/>
    </x:row>
    <x:row r="2363">
      <x:c r="A2363" t="str">
        <x:v>Randi Wisdom|2026-02-05</x:v>
      </x:c>
      <x:c r="B2363" s="888" t="n">
        <x:v>46058</x:v>
      </x:c>
      <x:c r="C2363" t="str">
        <x:v>Randi Wisdom</x:v>
      </x:c>
      <x:c r="D2363" t="str">
        <x:v>Permanent</x:v>
      </x:c>
      <x:c r="E2363" t="str">
        <x:v>Manchester</x:v>
      </x:c>
      <x:c r="F2363" t="str">
        <x:v>Operative Driver</x:v>
      </x:c>
      <x:c r="G2363" t="str">
        <x:v>399893, 398317A</x:v>
      </x:c>
      <x:c r="H2363" t="str">
        <x:v>Leeds Teaching Hospitals NHS Trust; Restore Harrow Green</x:v>
      </x:c>
      <x:c r="I2363" s="22" t="n">
        <x:v>16.25</x:v>
      </x:c>
      <x:c r="J2363" t="str">
        <x:v>Worked — 2 records</x:v>
      </x:c>
      <x:c r="K2363" t="str">
        <x:v>Employee 1979; home branch Manchester; assigned role Operative Driver | Deployment branch: Leeds, Manchester | Actual role: Operative Driver | Jobs: 399893, 398317A | Customers: Leeds Teaching Hospitals NHS Trust; Restore Harrow Green | Actual hours: 16.2; source records: 2</x:v>
      </x:c>
      <x:c r="L2363" t="str">
        <x:v>Include</x:v>
      </x:c>
      <x:c r="M2363"/>
      <x:c r="N2363"/>
    </x:row>
    <x:row r="2364">
      <x:c r="A2364" t="str">
        <x:v>Randi Wisdom|2026-02-06</x:v>
      </x:c>
      <x:c r="B2364" s="888" t="n">
        <x:v>46059</x:v>
      </x:c>
      <x:c r="C2364" t="str">
        <x:v>Randi Wisdom</x:v>
      </x:c>
      <x:c r="D2364" t="str">
        <x:v>Permanent</x:v>
      </x:c>
      <x:c r="E2364" t="str">
        <x:v>Manchester</x:v>
      </x:c>
      <x:c r="F2364" t="str">
        <x:v>Operative Driver</x:v>
      </x:c>
      <x:c r="G2364" t="str">
        <x:v>400129, 374044A</x:v>
      </x:c>
      <x:c r="H2364" t="str">
        <x:v>Cheshire Police; Hurstwood Environmental Consultants</x:v>
      </x:c>
      <x:c r="I2364" s="22" t="n">
        <x:v>7</x:v>
      </x:c>
      <x:c r="J2364" t="str">
        <x:v>Worked — 2 records</x:v>
      </x:c>
      <x:c r="K2364" t="str">
        <x:v>Employee 1979; home branch Manchester; assigned role Operative Driver | Deployment branch: Manchester | Actual role: Operative Driver | Jobs: 400129, 374044A | Customers: Cheshire Police; Hurstwood Environmental Consultants | Actual hours: 7.0; source records: 2</x:v>
      </x:c>
      <x:c r="L2364" t="str">
        <x:v>Include</x:v>
      </x:c>
      <x:c r="M2364"/>
      <x:c r="N2364"/>
    </x:row>
    <x:row r="2365">
      <x:c r="A2365" t="str">
        <x:v>Randi Wisdom|2026-02-09</x:v>
      </x:c>
      <x:c r="B2365" s="888" t="n">
        <x:v>46062</x:v>
      </x:c>
      <x:c r="C2365" t="str">
        <x:v>Randi Wisdom</x:v>
      </x:c>
      <x:c r="D2365" t="str">
        <x:v>Permanent</x:v>
      </x:c>
      <x:c r="E2365" t="str">
        <x:v>Manchester</x:v>
      </x:c>
      <x:c r="F2365" t="str">
        <x:v>Operative Driver</x:v>
      </x:c>
      <x:c r="G2365" t="str">
        <x:v>394443</x:v>
      </x:c>
      <x:c r="H2365" t="str">
        <x:v>BT</x:v>
      </x:c>
      <x:c r="I2365" s="22" t="n">
        <x:v>9</x:v>
      </x:c>
      <x:c r="J2365" t="str">
        <x:v>Worked</x:v>
      </x:c>
      <x:c r="K2365" t="str">
        <x:v>Employee 1979; home branch Manchester; assigned role Operative Driver | Deployment branch: Manchester | Actual role: Operative Skilled | Jobs: 394443 | Customers: BT | Actual hours: 9.0; source records: 1</x:v>
      </x:c>
      <x:c r="L2365" t="str">
        <x:v>Include</x:v>
      </x:c>
      <x:c r="M2365"/>
      <x:c r="N2365"/>
    </x:row>
    <x:row r="2366">
      <x:c r="A2366" t="str">
        <x:v>Randi Wisdom|2026-02-10</x:v>
      </x:c>
      <x:c r="B2366" s="888" t="n">
        <x:v>46063</x:v>
      </x:c>
      <x:c r="C2366" t="str">
        <x:v>Randi Wisdom</x:v>
      </x:c>
      <x:c r="D2366" t="str">
        <x:v>Permanent</x:v>
      </x:c>
      <x:c r="E2366" t="str">
        <x:v>Manchester</x:v>
      </x:c>
      <x:c r="F2366" t="str">
        <x:v>Operative Driver</x:v>
      </x:c>
      <x:c r="G2366" t="str">
        <x:v>394443, 398317A</x:v>
      </x:c>
      <x:c r="H2366" t="str">
        <x:v>BT; Restore Harrow Green</x:v>
      </x:c>
      <x:c r="I2366" s="22" t="n">
        <x:v>19.25</x:v>
      </x:c>
      <x:c r="J2366" t="str">
        <x:v>Worked — 2 records</x:v>
      </x:c>
      <x:c r="K2366" t="str">
        <x:v>Employee 1979; home branch Manchester; assigned role Operative Driver | Deployment branch: Manchester | Actual role: Operative Porter | Jobs: 394443, 398317A | Customers: BT; Restore Harrow Green | Actual hours: 19.2; source records: 2</x:v>
      </x:c>
      <x:c r="L2366" t="str">
        <x:v>Include</x:v>
      </x:c>
      <x:c r="M2366"/>
      <x:c r="N2366"/>
    </x:row>
    <x:row r="2367">
      <x:c r="A2367" t="str">
        <x:v>Randi Wisdom|2026-02-11</x:v>
      </x:c>
      <x:c r="B2367" s="888" t="n">
        <x:v>46064</x:v>
      </x:c>
      <x:c r="C2367" t="str">
        <x:v>Randi Wisdom</x:v>
      </x:c>
      <x:c r="D2367" t="str">
        <x:v>Permanent</x:v>
      </x:c>
      <x:c r="E2367" t="str">
        <x:v>Manchester</x:v>
      </x:c>
      <x:c r="F2367" t="str">
        <x:v>Operative Driver</x:v>
      </x:c>
      <x:c r="G2367" t="str">
        <x:v>400321, 400356</x:v>
      </x:c>
      <x:c r="H2367" t="str">
        <x:v>Irwell Valley Homes; MOJ (Sodexo)SR:57895</x:v>
      </x:c>
      <x:c r="I2367" s="22" t="n">
        <x:v>7.75</x:v>
      </x:c>
      <x:c r="J2367" t="str">
        <x:v>Worked — 2 records</x:v>
      </x:c>
      <x:c r="K2367" t="str">
        <x:v>Employee 1979; home branch Manchester; assigned role Operative Driver | Deployment branch: Manchester | Actual role: Operative Driver | Jobs: 400321, 400356 | Customers: Irwell Valley Homes; MOJ (Sodexo)SR:57895 | Actual hours: 7.8; source records: 2</x:v>
      </x:c>
      <x:c r="L2367" t="str">
        <x:v>Include</x:v>
      </x:c>
      <x:c r="M2367"/>
      <x:c r="N2367"/>
    </x:row>
    <x:row r="2368">
      <x:c r="A2368" t="str">
        <x:v>Randi Wisdom|2026-02-12</x:v>
      </x:c>
      <x:c r="B2368" s="888" t="n">
        <x:v>46065</x:v>
      </x:c>
      <x:c r="C2368" t="str">
        <x:v>Randi Wisdom</x:v>
      </x:c>
      <x:c r="D2368" t="str">
        <x:v>Permanent</x:v>
      </x:c>
      <x:c r="E2368" t="str">
        <x:v>Manchester</x:v>
      </x:c>
      <x:c r="F2368" t="str">
        <x:v>Operative Driver</x:v>
      </x:c>
      <x:c r="G2368" t="str">
        <x:v>400022</x:v>
      </x:c>
      <x:c r="H2368" t="str">
        <x:v>The British Library</x:v>
      </x:c>
      <x:c r="I2368" s="22" t="n">
        <x:v>11</x:v>
      </x:c>
      <x:c r="J2368" t="str">
        <x:v>Worked</x:v>
      </x:c>
      <x:c r="K2368" t="str">
        <x:v>Employee 1979; home branch Manchester; assigned role Operative Driver | Deployment branch: Leeds | Actual role: Operative Driver | Jobs: 400022 | Customers: The British Library | Actual hours: 11.0; source records: 1</x:v>
      </x:c>
      <x:c r="L2368" t="str">
        <x:v>Include</x:v>
      </x:c>
      <x:c r="M2368"/>
      <x:c r="N2368"/>
    </x:row>
    <x:row r="2369">
      <x:c r="A2369" t="str">
        <x:v>Randi Wisdom|2026-02-13</x:v>
      </x:c>
      <x:c r="B2369" s="888" t="n">
        <x:v>46066</x:v>
      </x:c>
      <x:c r="C2369" t="str">
        <x:v>Randi Wisdom</x:v>
      </x:c>
      <x:c r="D2369" t="str">
        <x:v>Permanent</x:v>
      </x:c>
      <x:c r="E2369" t="str">
        <x:v>Manchester</x:v>
      </x:c>
      <x:c r="F2369" t="str">
        <x:v>Operative Driver</x:v>
      </x:c>
      <x:c r="G2369" t="str">
        <x:v>398317A, 400022</x:v>
      </x:c>
      <x:c r="H2369" t="str">
        <x:v>Restore Harrow Green; The British Library</x:v>
      </x:c>
      <x:c r="I2369" s="22" t="n">
        <x:v>16.67</x:v>
      </x:c>
      <x:c r="J2369" t="str">
        <x:v>Worked — 2 records</x:v>
      </x:c>
      <x:c r="K2369" t="str">
        <x:v>Employee 1979; home branch Manchester; assigned role Operative Driver | Deployment branch: Leeds, Manchester | Actual role: Operative Driver | Jobs: 398317A, 400022 | Customers: Restore Harrow Green; The British Library | Actual hours: 16.7; source records: 2</x:v>
      </x:c>
      <x:c r="L2369" t="str">
        <x:v>Include</x:v>
      </x:c>
      <x:c r="M2369"/>
      <x:c r="N2369"/>
    </x:row>
    <x:row r="2370">
      <x:c r="A2370" t="str">
        <x:v>Randi Wisdom|2026-02-16</x:v>
      </x:c>
      <x:c r="B2370" s="888" t="n">
        <x:v>46069</x:v>
      </x:c>
      <x:c r="C2370" t="str">
        <x:v>Randi Wisdom</x:v>
      </x:c>
      <x:c r="D2370" t="str">
        <x:v>Permanent</x:v>
      </x:c>
      <x:c r="E2370" t="str">
        <x:v>Manchester</x:v>
      </x:c>
      <x:c r="F2370" t="str">
        <x:v>Operative Driver</x:v>
      </x:c>
      <x:c r="G2370" t="str">
        <x:v>399948, 400240</x:v>
      </x:c>
      <x:c r="H2370" t="str">
        <x:v>Broadcom (C/O CBRE); Wonderful Scientific ltd</x:v>
      </x:c>
      <x:c r="I2370" s="22" t="n">
        <x:v>10.25</x:v>
      </x:c>
      <x:c r="J2370" t="str">
        <x:v>Worked — 2 records</x:v>
      </x:c>
      <x:c r="K2370" t="str">
        <x:v>Employee 1979; home branch Manchester; assigned role Operative Driver | Deployment branch: Manchester | Actual role: Operative Driver | Jobs: 399948, 400240 | Customers: Broadcom (C/O CBRE); Wonderful Scientific ltd | Actual hours: 10.2; source records: 2</x:v>
      </x:c>
      <x:c r="L2370" t="str">
        <x:v>Include</x:v>
      </x:c>
      <x:c r="M2370"/>
      <x:c r="N2370"/>
    </x:row>
    <x:row r="2371">
      <x:c r="A2371" t="str">
        <x:v>Randi Wisdom|2026-02-17</x:v>
      </x:c>
      <x:c r="B2371" s="888" t="n">
        <x:v>46070</x:v>
      </x:c>
      <x:c r="C2371" t="str">
        <x:v>Randi Wisdom</x:v>
      </x:c>
      <x:c r="D2371" t="str">
        <x:v>Permanent</x:v>
      </x:c>
      <x:c r="E2371" t="str">
        <x:v>Manchester</x:v>
      </x:c>
      <x:c r="F2371" t="str">
        <x:v>Operative Driver</x:v>
      </x:c>
      <x:c r="G2371" t="str">
        <x:v>400282, 399960</x:v>
      </x:c>
      <x:c r="H2371" t="str">
        <x:v>Haier (University of Manchester); Wonderful Scientific ltd</x:v>
      </x:c>
      <x:c r="I2371" s="22" t="n">
        <x:v>5.25</x:v>
      </x:c>
      <x:c r="J2371" t="str">
        <x:v>Worked — 2 records</x:v>
      </x:c>
      <x:c r="K2371" t="str">
        <x:v>Employee 1979; home branch Manchester; assigned role Operative Driver | Deployment branch: Manchester, Oxford | Actual role: Operative Driver | Jobs: 400282, 399960 | Customers: Haier (University of Manchester); Wonderful Scientific ltd | Actual hours: 5.2; source records: 2</x:v>
      </x:c>
      <x:c r="L2371" t="str">
        <x:v>Include</x:v>
      </x:c>
      <x:c r="M2371"/>
      <x:c r="N2371"/>
    </x:row>
    <x:row r="2372">
      <x:c r="A2372" t="str">
        <x:v>Randi Wisdom|2026-02-18</x:v>
      </x:c>
      <x:c r="B2372" s="888" t="n">
        <x:v>46071</x:v>
      </x:c>
      <x:c r="C2372" t="str">
        <x:v>Randi Wisdom</x:v>
      </x:c>
      <x:c r="D2372" t="str">
        <x:v>Permanent</x:v>
      </x:c>
      <x:c r="E2372" t="str">
        <x:v>Manchester</x:v>
      </x:c>
      <x:c r="F2372" t="str">
        <x:v>Operative Driver</x:v>
      </x:c>
      <x:c r="G2372" t="str">
        <x:v>399923</x:v>
      </x:c>
      <x:c r="H2372" t="str">
        <x:v>Adecco</x:v>
      </x:c>
      <x:c r="I2372" s="22" t="n">
        <x:v>7.5</x:v>
      </x:c>
      <x:c r="J2372" t="str">
        <x:v>Worked</x:v>
      </x:c>
      <x:c r="K2372" t="str">
        <x:v>Employee 1979; home branch Manchester; assigned role Operative Driver | Deployment branch: Manchester | Actual role: Operative Skilled | Jobs: 399923 | Customers: Adecco | Actual hours: 7.5; source records: 1</x:v>
      </x:c>
      <x:c r="L2372" t="str">
        <x:v>Include</x:v>
      </x:c>
      <x:c r="M2372"/>
      <x:c r="N2372"/>
    </x:row>
    <x:row r="2373">
      <x:c r="A2373" t="str">
        <x:v>Randi Wisdom|2026-02-19</x:v>
      </x:c>
      <x:c r="B2373" s="888" t="n">
        <x:v>46072</x:v>
      </x:c>
      <x:c r="C2373" t="str">
        <x:v>Randi Wisdom</x:v>
      </x:c>
      <x:c r="D2373" t="str">
        <x:v>Permanent</x:v>
      </x:c>
      <x:c r="E2373" t="str">
        <x:v>Manchester</x:v>
      </x:c>
      <x:c r="F2373" t="str">
        <x:v>Operative Driver</x:v>
      </x:c>
      <x:c r="G2373" t="str">
        <x:v>399887A, 400208</x:v>
      </x:c>
      <x:c r="H2373" t="str">
        <x:v>Avantor (MANCHESTER FEB 2026 ); HMPPS</x:v>
      </x:c>
      <x:c r="I2373" s="22" t="n">
        <x:v>3.25</x:v>
      </x:c>
      <x:c r="J2373" t="str">
        <x:v>Worked — 2 records</x:v>
      </x:c>
      <x:c r="K2373" t="str">
        <x:v>Employee 1979; home branch Manchester; assigned role Operative Driver | Deployment branch: Cambridge, Manchester | Actual role: Operative Driver | Jobs: 399887A, 400208 | Customers: Avantor (MANCHESTER FEB 2026 ); HMPPS | Actual hours: 3.2; source records: 2</x:v>
      </x:c>
      <x:c r="L2373" t="str">
        <x:v>Include</x:v>
      </x:c>
      <x:c r="M2373"/>
      <x:c r="N2373"/>
    </x:row>
    <x:row r="2374">
      <x:c r="A2374" t="str">
        <x:v>Randi Wisdom|2026-02-20</x:v>
      </x:c>
      <x:c r="B2374" s="888" t="n">
        <x:v>46073</x:v>
      </x:c>
      <x:c r="C2374" t="str">
        <x:v>Randi Wisdom</x:v>
      </x:c>
      <x:c r="D2374" t="str">
        <x:v>Permanent</x:v>
      </x:c>
      <x:c r="E2374" t="str">
        <x:v>Manchester</x:v>
      </x:c>
      <x:c r="F2374" t="str">
        <x:v>Operative Driver</x:v>
      </x:c>
      <x:c r="G2374" t="str">
        <x:v>374044A, 400538</x:v>
      </x:c>
      <x:c r="H2374" t="str">
        <x:v>Hurstwood Environmental Consultants; Irwell Valley Homes</x:v>
      </x:c>
      <x:c r="I2374" s="22" t="n">
        <x:v>8</x:v>
      </x:c>
      <x:c r="J2374" t="str">
        <x:v>Worked — 2 records</x:v>
      </x:c>
      <x:c r="K2374" t="str">
        <x:v>Employee 1979; home branch Manchester; assigned role Operative Driver | Deployment branch: Manchester | Actual role: Operative Driver | Jobs: 374044A, 400538 | Customers: Hurstwood Environmental Consultants; Irwell Valley Homes | Actual hours: 8.0; source records: 2</x:v>
      </x:c>
      <x:c r="L2374" t="str">
        <x:v>Include</x:v>
      </x:c>
      <x:c r="M2374"/>
      <x:c r="N2374"/>
    </x:row>
    <x:row r="2375">
      <x:c r="A2375" t="str">
        <x:v>Randi Wisdom|2026-02-23</x:v>
      </x:c>
      <x:c r="B2375" s="888" t="n">
        <x:v>46076</x:v>
      </x:c>
      <x:c r="C2375" t="str">
        <x:v>Randi Wisdom</x:v>
      </x:c>
      <x:c r="D2375" t="str">
        <x:v>Permanent</x:v>
      </x:c>
      <x:c r="E2375" t="str">
        <x:v>Manchester</x:v>
      </x:c>
      <x:c r="F2375" t="str">
        <x:v>Operative Driver</x:v>
      </x:c>
      <x:c r="G2375" t="str">
        <x:v>400311, 400177</x:v>
      </x:c>
      <x:c r="H2375" t="str">
        <x:v>Cheshire Constabulary; MOJ (Sodexo) SR:57677</x:v>
      </x:c>
      <x:c r="I2375" s="22" t="n">
        <x:v>7</x:v>
      </x:c>
      <x:c r="J2375" t="str">
        <x:v>Worked — 2 records</x:v>
      </x:c>
      <x:c r="K2375" t="str">
        <x:v>Employee 1979; home branch Manchester; assigned role Operative Driver | Deployment branch: Manchester | Actual role: Operative Driver | Jobs: 400311, 400177 | Customers: Cheshire Constabulary; MOJ (Sodexo) SR:57677 | Actual hours: 7.0; source records: 2</x:v>
      </x:c>
      <x:c r="L2375" t="str">
        <x:v>Include</x:v>
      </x:c>
      <x:c r="M2375"/>
      <x:c r="N2375"/>
    </x:row>
    <x:row r="2376">
      <x:c r="A2376" t="str">
        <x:v>Randi Wisdom|2026-02-24</x:v>
      </x:c>
      <x:c r="B2376" s="888" t="n">
        <x:v>46077</x:v>
      </x:c>
      <x:c r="C2376" t="str">
        <x:v>Randi Wisdom</x:v>
      </x:c>
      <x:c r="D2376" t="str">
        <x:v>Permanent</x:v>
      </x:c>
      <x:c r="E2376" t="str">
        <x:v>Manchester</x:v>
      </x:c>
      <x:c r="F2376" t="str">
        <x:v>Operative Driver</x:v>
      </x:c>
      <x:c r="G2376" t="str">
        <x:v>400355</x:v>
      </x:c>
      <x:c r="H2376" t="str">
        <x:v>Network Rail</x:v>
      </x:c>
      <x:c r="I2376" s="22" t="n">
        <x:v>8</x:v>
      </x:c>
      <x:c r="J2376" t="str">
        <x:v>Worked</x:v>
      </x:c>
      <x:c r="K2376" t="str">
        <x:v>Employee 1979; home branch Manchester; assigned role Operative Driver | Deployment branch: Manchester | Actual role: Operative Driver | Jobs: 400355 | Customers: Network Rail | Actual hours: 8.0; source records: 1</x:v>
      </x:c>
      <x:c r="L2376" t="str">
        <x:v>Include</x:v>
      </x:c>
      <x:c r="M2376"/>
      <x:c r="N2376"/>
    </x:row>
    <x:row r="2377">
      <x:c r="A2377" t="str">
        <x:v>Randi Wisdom|2026-02-25</x:v>
      </x:c>
      <x:c r="B2377" s="888" t="n">
        <x:v>46078</x:v>
      </x:c>
      <x:c r="C2377" t="str">
        <x:v>Randi Wisdom</x:v>
      </x:c>
      <x:c r="D2377" t="str">
        <x:v>Permanent</x:v>
      </x:c>
      <x:c r="E2377" t="str">
        <x:v>Manchester</x:v>
      </x:c>
      <x:c r="F2377" t="str">
        <x:v>Operative Driver</x:v>
      </x:c>
      <x:c r="G2377" t="str">
        <x:v>399374, 399064</x:v>
      </x:c>
      <x:c r="H2377" t="str">
        <x:v>John Rylands University Library; Unilabs Rosshall Hospital</x:v>
      </x:c>
      <x:c r="I2377" s="22" t="n">
        <x:v>9.5</x:v>
      </x:c>
      <x:c r="J2377" t="str">
        <x:v>Worked — 2 records</x:v>
      </x:c>
      <x:c r="K2377" t="str">
        <x:v>Employee 1979; home branch Manchester; assigned role Operative Driver | Deployment branch: Glasgow, Manchester | Actual role: Operative Driver | Jobs: 399374, 399064 | Customers: John Rylands University Library; Unilabs Rosshall Hospital | Actual hours: 9.5; source records: 2</x:v>
      </x:c>
      <x:c r="L2377" t="str">
        <x:v>Include</x:v>
      </x:c>
      <x:c r="M2377"/>
      <x:c r="N2377"/>
    </x:row>
    <x:row r="2378">
      <x:c r="A2378" t="str">
        <x:v>Randi Wisdom|2026-02-26</x:v>
      </x:c>
      <x:c r="B2378" s="888" t="n">
        <x:v>46079</x:v>
      </x:c>
      <x:c r="C2378" t="str">
        <x:v>Randi Wisdom</x:v>
      </x:c>
      <x:c r="D2378" t="str">
        <x:v>Permanent</x:v>
      </x:c>
      <x:c r="E2378" t="str">
        <x:v>Manchester</x:v>
      </x:c>
      <x:c r="F2378" t="str">
        <x:v>Operative Driver</x:v>
      </x:c>
      <x:c r="G2378" t="str">
        <x:v>398317A</x:v>
      </x:c>
      <x:c r="H2378" t="str">
        <x:v>Restore Harrow Green</x:v>
      </x:c>
      <x:c r="I2378" s="22" t="n">
        <x:v>3.25</x:v>
      </x:c>
      <x:c r="J2378" t="str">
        <x:v>Worked — 2 records</x:v>
      </x:c>
      <x:c r="K2378" t="str">
        <x:v>Employee 1979; home branch Manchester; assigned role Operative Driver | Deployment branch: Manchester | Actual role: Operative Driver | Jobs: 398317A | Customers: Restore Harrow Green | Actual hours: 3.2; source records: 2</x:v>
      </x:c>
      <x:c r="L2378" t="str">
        <x:v>Include</x:v>
      </x:c>
      <x:c r="M2378"/>
      <x:c r="N2378"/>
    </x:row>
    <x:row r="2379">
      <x:c r="A2379" t="str">
        <x:v>Randi Wisdom|2026-02-27</x:v>
      </x:c>
      <x:c r="B2379" s="888" t="n">
        <x:v>46080</x:v>
      </x:c>
      <x:c r="C2379" t="str">
        <x:v>Randi Wisdom</x:v>
      </x:c>
      <x:c r="D2379" t="str">
        <x:v>Permanent</x:v>
      </x:c>
      <x:c r="E2379" t="str">
        <x:v>Manchester</x:v>
      </x:c>
      <x:c r="F2379" t="str">
        <x:v>Operative Driver</x:v>
      </x:c>
      <x:c r="G2379" t="str">
        <x:v>399887A, 399982, 398317A</x:v>
      </x:c>
      <x:c r="H2379" t="str">
        <x:v>Avantor (MANCHESTER FEB 2026 ); Newcastle University; Restore Harrow Green</x:v>
      </x:c>
      <x:c r="I2379" s="22" t="n">
        <x:v>13.25</x:v>
      </x:c>
      <x:c r="J2379" t="str">
        <x:v>Worked — 3 records</x:v>
      </x:c>
      <x:c r="K2379" t="str">
        <x:v>Employee 1979; home branch Manchester; assigned role Operative Driver | Deployment branch: Cambridge, Leeds, Manchester | Actual role: Operative Driver, Operative Skilled | Jobs: 399887A, 399982, 398317A | Customers: Avantor (MANCHESTER FEB 2026 ); Newcastle University; Restore Harrow Green | Actual hours: 13.2; source records: 3</x:v>
      </x:c>
      <x:c r="L2379" t="str">
        <x:v>Include</x:v>
      </x:c>
      <x:c r="M2379"/>
      <x:c r="N2379"/>
    </x:row>
    <x:row r="2380">
      <x:c r="A2380" t="str">
        <x:v>Ray Ahmed|2026-02-06</x:v>
      </x:c>
      <x:c r="B2380" s="888" t="n">
        <x:v>46059</x:v>
      </x:c>
      <x:c r="C2380" t="str">
        <x:v>Ray Ahmed</x:v>
      </x:c>
      <x:c r="D2380" t="str">
        <x:v>Permanent</x:v>
      </x:c>
      <x:c r="E2380" t="str">
        <x:v>Thurrock</x:v>
      </x:c>
      <x:c r="F2380" t="str">
        <x:v>Operative Porter</x:v>
      </x:c>
      <x:c r="G2380" t="str">
        <x:v>400098</x:v>
      </x:c>
      <x:c r="H2380" t="str">
        <x:v>UBS Investment Bank</x:v>
      </x:c>
      <x:c r="I2380" s="22" t="n">
        <x:v>6.5</x:v>
      </x:c>
      <x:c r="J2380" t="str">
        <x:v>Worked</x:v>
      </x:c>
      <x:c r="K2380" t="str">
        <x:v>Employee 102675; home branch Thurrock; assigned role Operative Porter | Deployment branch: Thurrock | Actual role: Operative Porter | Jobs: 400098 | Customers: UBS Investment Bank | Actual hours: 6.5; source records: 1</x:v>
      </x:c>
      <x:c r="L2380" t="str">
        <x:v>Include</x:v>
      </x:c>
      <x:c r="M2380"/>
      <x:c r="N2380"/>
    </x:row>
    <x:row r="2381">
      <x:c r="A2381" t="str">
        <x:v>Ray Ahmed|2026-02-07</x:v>
      </x:c>
      <x:c r="B2381" s="888" t="n">
        <x:v>46060</x:v>
      </x:c>
      <x:c r="C2381" t="str">
        <x:v>Ray Ahmed</x:v>
      </x:c>
      <x:c r="D2381" t="str">
        <x:v>Permanent</x:v>
      </x:c>
      <x:c r="E2381" t="str">
        <x:v>Thurrock</x:v>
      </x:c>
      <x:c r="F2381" t="str">
        <x:v>Operative Porter</x:v>
      </x:c>
      <x:c r="G2381" t="str">
        <x:v>396207A</x:v>
      </x:c>
      <x:c r="H2381" t="str">
        <x:v>Linklaters LLP</x:v>
      </x:c>
      <x:c r="I2381" s="22" t="n">
        <x:v>9</x:v>
      </x:c>
      <x:c r="J2381" t="str">
        <x:v>Worked</x:v>
      </x:c>
      <x:c r="K2381" t="str">
        <x:v>Employee 102675; home branch Thurrock; assigned role Operative Porter | Deployment branch: Thurrock | Actual role: Operative Porter | Jobs: 396207A | Customers: Linklaters LLP | Actual hours: 9.0; source records: 1</x:v>
      </x:c>
      <x:c r="L2381" t="str">
        <x:v>Include</x:v>
      </x:c>
      <x:c r="M2381"/>
      <x:c r="N2381"/>
    </x:row>
    <x:row r="2382">
      <x:c r="A2382" t="str">
        <x:v>Ray Ahmed|2026-02-08</x:v>
      </x:c>
      <x:c r="B2382" s="888" t="n">
        <x:v>46061</x:v>
      </x:c>
      <x:c r="C2382" t="str">
        <x:v>Ray Ahmed</x:v>
      </x:c>
      <x:c r="D2382" t="str">
        <x:v>Permanent</x:v>
      </x:c>
      <x:c r="E2382" t="str">
        <x:v>Thurrock</x:v>
      </x:c>
      <x:c r="F2382" t="str">
        <x:v>Operative Porter</x:v>
      </x:c>
      <x:c r="G2382" t="str">
        <x:v>396207A</x:v>
      </x:c>
      <x:c r="H2382" t="str">
        <x:v>Linklaters LLP</x:v>
      </x:c>
      <x:c r="I2382" s="22" t="n">
        <x:v>8.5</x:v>
      </x:c>
      <x:c r="J2382" t="str">
        <x:v>Worked</x:v>
      </x:c>
      <x:c r="K2382" t="str">
        <x:v>Employee 102675; home branch Thurrock; assigned role Operative Porter | Deployment branch: Thurrock | Actual role: Operative Porter | Jobs: 396207A | Customers: Linklaters LLP | Actual hours: 8.5; source records: 1</x:v>
      </x:c>
      <x:c r="L2382" t="str">
        <x:v>Include</x:v>
      </x:c>
      <x:c r="M2382"/>
      <x:c r="N2382"/>
    </x:row>
    <x:row r="2383">
      <x:c r="A2383" t="str">
        <x:v>Ray Ahmed|2026-02-12</x:v>
      </x:c>
      <x:c r="B2383" s="888" t="n">
        <x:v>46065</x:v>
      </x:c>
      <x:c r="C2383" t="str">
        <x:v>Ray Ahmed</x:v>
      </x:c>
      <x:c r="D2383" t="str">
        <x:v>Permanent</x:v>
      </x:c>
      <x:c r="E2383" t="str">
        <x:v>Thurrock</x:v>
      </x:c>
      <x:c r="F2383" t="str">
        <x:v>Operative Porter</x:v>
      </x:c>
      <x:c r="G2383" t="str">
        <x:v>399451A</x:v>
      </x:c>
      <x:c r="H2383" t="str">
        <x:v>Royal Borough of Kensington and Chelsea</x:v>
      </x:c>
      <x:c r="I2383" s="22" t="n">
        <x:v>9.5</x:v>
      </x:c>
      <x:c r="J2383" t="str">
        <x:v>Worked</x:v>
      </x:c>
      <x:c r="K2383" t="str">
        <x:v>Employee 102675; home branch Thurrock; assigned role Operative Porter | Deployment branch: Croydon | Actual role: Operative Porter | Jobs: 399451A | Customers: Royal Borough of Kensington and Chelsea | Actual hours: 9.5; source records: 1</x:v>
      </x:c>
      <x:c r="L2383" t="str">
        <x:v>Include</x:v>
      </x:c>
      <x:c r="M2383"/>
      <x:c r="N2383"/>
    </x:row>
    <x:row r="2384">
      <x:c r="A2384" t="str">
        <x:v>Ray Ahmed|2026-02-13</x:v>
      </x:c>
      <x:c r="B2384" s="888" t="n">
        <x:v>46066</x:v>
      </x:c>
      <x:c r="C2384" t="str">
        <x:v>Ray Ahmed</x:v>
      </x:c>
      <x:c r="D2384" t="str">
        <x:v>Permanent</x:v>
      </x:c>
      <x:c r="E2384" t="str">
        <x:v>Thurrock</x:v>
      </x:c>
      <x:c r="F2384" t="str">
        <x:v>Operative Porter</x:v>
      </x:c>
      <x:c r="G2384" t="str">
        <x:v>399559</x:v>
      </x:c>
      <x:c r="H2384" t="str">
        <x:v>JP Morgan Limited</x:v>
      </x:c>
      <x:c r="I2384" s="22" t="n">
        <x:v>8.5</x:v>
      </x:c>
      <x:c r="J2384" t="str">
        <x:v>Worked</x:v>
      </x:c>
      <x:c r="K2384" t="str">
        <x:v>Employee 102675; home branch Thurrock; assigned role Operative Porter | Deployment branch: Thurrock | Actual role: Operative Porter | Jobs: 399559 | Customers: JP Morgan Limited | Actual hours: 8.5; source records: 1</x:v>
      </x:c>
      <x:c r="L2384" t="str">
        <x:v>Include</x:v>
      </x:c>
      <x:c r="M2384"/>
      <x:c r="N2384"/>
    </x:row>
    <x:row r="2385">
      <x:c r="A2385" t="str">
        <x:v>Ray Ahmed|2026-02-14</x:v>
      </x:c>
      <x:c r="B2385" s="888" t="n">
        <x:v>46067</x:v>
      </x:c>
      <x:c r="C2385" t="str">
        <x:v>Ray Ahmed</x:v>
      </x:c>
      <x:c r="D2385" t="str">
        <x:v>Permanent</x:v>
      </x:c>
      <x:c r="E2385" t="str">
        <x:v>Thurrock</x:v>
      </x:c>
      <x:c r="F2385" t="str">
        <x:v>Operative Porter</x:v>
      </x:c>
      <x:c r="G2385" t="str">
        <x:v>399051</x:v>
      </x:c>
      <x:c r="H2385" t="str">
        <x:v>CDER Group Ltd</x:v>
      </x:c>
      <x:c r="I2385" s="22" t="n">
        <x:v>8.5</x:v>
      </x:c>
      <x:c r="J2385" t="str">
        <x:v>Worked</x:v>
      </x:c>
      <x:c r="K2385" t="str">
        <x:v>Employee 102675; home branch Thurrock; assigned role Operative Porter | Deployment branch: Thurrock | Actual role: Operative Porter | Jobs: 399051 | Customers: CDER Group Ltd | Actual hours: 8.5; source records: 1</x:v>
      </x:c>
      <x:c r="L2385" t="str">
        <x:v>Include</x:v>
      </x:c>
      <x:c r="M2385"/>
      <x:c r="N2385"/>
    </x:row>
    <x:row r="2386">
      <x:c r="A2386" t="str">
        <x:v>Ray Ahmed|2026-02-19</x:v>
      </x:c>
      <x:c r="B2386" s="888" t="n">
        <x:v>46072</x:v>
      </x:c>
      <x:c r="C2386" t="str">
        <x:v>Ray Ahmed</x:v>
      </x:c>
      <x:c r="D2386" t="str">
        <x:v>Permanent</x:v>
      </x:c>
      <x:c r="E2386" t="str">
        <x:v>Thurrock</x:v>
      </x:c>
      <x:c r="F2386" t="str">
        <x:v>Operative Porter</x:v>
      </x:c>
      <x:c r="G2386" t="str">
        <x:v>399928</x:v>
      </x:c>
      <x:c r="H2386" t="str">
        <x:v>UBS Investment Bank</x:v>
      </x:c>
      <x:c r="I2386" s="22" t="n">
        <x:v>7</x:v>
      </x:c>
      <x:c r="J2386" t="str">
        <x:v>Worked</x:v>
      </x:c>
      <x:c r="K2386" t="str">
        <x:v>Employee 102675; home branch Thurrock; assigned role Operative Porter | Deployment branch: Thurrock | Actual role: Operative Porter | Jobs: 399928 | Customers: UBS Investment Bank | Actual hours: 7.0; source records: 1</x:v>
      </x:c>
      <x:c r="L2386" t="str">
        <x:v>Include</x:v>
      </x:c>
      <x:c r="M2386"/>
      <x:c r="N2386"/>
    </x:row>
    <x:row r="2387">
      <x:c r="A2387" t="str">
        <x:v>Ray Ahmed|2026-02-20</x:v>
      </x:c>
      <x:c r="B2387" s="888" t="n">
        <x:v>46073</x:v>
      </x:c>
      <x:c r="C2387" t="str">
        <x:v>Ray Ahmed</x:v>
      </x:c>
      <x:c r="D2387" t="str">
        <x:v>Permanent</x:v>
      </x:c>
      <x:c r="E2387" t="str">
        <x:v>Thurrock</x:v>
      </x:c>
      <x:c r="F2387" t="str">
        <x:v>Operative Porter</x:v>
      </x:c>
      <x:c r="G2387" t="str">
        <x:v>399928</x:v>
      </x:c>
      <x:c r="H2387" t="str">
        <x:v>UBS Investment Bank</x:v>
      </x:c>
      <x:c r="I2387" s="22" t="n">
        <x:v>7</x:v>
      </x:c>
      <x:c r="J2387" t="str">
        <x:v>Worked</x:v>
      </x:c>
      <x:c r="K2387" t="str">
        <x:v>Employee 102675; home branch Thurrock; assigned role Operative Porter | Deployment branch: Thurrock | Actual role: Operative Porter | Jobs: 399928 | Customers: UBS Investment Bank | Actual hours: 7.0; source records: 1</x:v>
      </x:c>
      <x:c r="L2387" t="str">
        <x:v>Include</x:v>
      </x:c>
      <x:c r="M2387"/>
      <x:c r="N2387"/>
    </x:row>
    <x:row r="2388">
      <x:c r="A2388" t="str">
        <x:v>Ray Ahmed|2026-02-26</x:v>
      </x:c>
      <x:c r="B2388" s="888" t="n">
        <x:v>46079</x:v>
      </x:c>
      <x:c r="C2388" t="str">
        <x:v>Ray Ahmed</x:v>
      </x:c>
      <x:c r="D2388" t="str">
        <x:v>Permanent</x:v>
      </x:c>
      <x:c r="E2388" t="str">
        <x:v>Thurrock</x:v>
      </x:c>
      <x:c r="F2388" t="str">
        <x:v>Operative Porter</x:v>
      </x:c>
      <x:c r="G2388" t="str">
        <x:v>400525</x:v>
      </x:c>
      <x:c r="H2388" t="str">
        <x:v>JP Morgan Limited</x:v>
      </x:c>
      <x:c r="I2388" s="22" t="n">
        <x:v>8.5</x:v>
      </x:c>
      <x:c r="J2388" t="str">
        <x:v>Worked</x:v>
      </x:c>
      <x:c r="K2388" t="str">
        <x:v>Employee 102675; home branch Thurrock; assigned role Operative Porter | Deployment branch: Thurrock | Actual role: Operative Porter | Jobs: 400525 | Customers: JP Morgan Limited | Actual hours: 8.5; source records: 1</x:v>
      </x:c>
      <x:c r="L2388" t="str">
        <x:v>Include</x:v>
      </x:c>
      <x:c r="M2388"/>
      <x:c r="N2388"/>
    </x:row>
    <x:row r="2389">
      <x:c r="A2389" t="str">
        <x:v>Ray Ahmed|2026-02-27</x:v>
      </x:c>
      <x:c r="B2389" s="888" t="n">
        <x:v>46080</x:v>
      </x:c>
      <x:c r="C2389" t="str">
        <x:v>Ray Ahmed</x:v>
      </x:c>
      <x:c r="D2389" t="str">
        <x:v>Permanent</x:v>
      </x:c>
      <x:c r="E2389" t="str">
        <x:v>Thurrock</x:v>
      </x:c>
      <x:c r="F2389" t="str">
        <x:v>Operative Porter</x:v>
      </x:c>
      <x:c r="G2389" t="str">
        <x:v>400366</x:v>
      </x:c>
      <x:c r="H2389" t="str">
        <x:v>JP Morgan Limited</x:v>
      </x:c>
      <x:c r="I2389" s="22" t="n">
        <x:v>8.5</x:v>
      </x:c>
      <x:c r="J2389" t="str">
        <x:v>Worked</x:v>
      </x:c>
      <x:c r="K2389" t="str">
        <x:v>Employee 102675; home branch Thurrock; assigned role Operative Porter | Deployment branch: Thurrock | Actual role: Operative Porter | Jobs: 400366 | Customers: JP Morgan Limited | Actual hours: 8.5; source records: 1</x:v>
      </x:c>
      <x:c r="L2389" t="str">
        <x:v>Include</x:v>
      </x:c>
      <x:c r="M2389"/>
      <x:c r="N2389"/>
    </x:row>
    <x:row r="2390">
      <x:c r="A2390" t="str">
        <x:v>Ray Ahmed|2026-02-28</x:v>
      </x:c>
      <x:c r="B2390" s="888" t="n">
        <x:v>46081</x:v>
      </x:c>
      <x:c r="C2390" t="str">
        <x:v>Ray Ahmed</x:v>
      </x:c>
      <x:c r="D2390" t="str">
        <x:v>Permanent</x:v>
      </x:c>
      <x:c r="E2390" t="str">
        <x:v>Thurrock</x:v>
      </x:c>
      <x:c r="F2390" t="str">
        <x:v>Operative Porter</x:v>
      </x:c>
      <x:c r="G2390" t="str">
        <x:v>400366</x:v>
      </x:c>
      <x:c r="H2390" t="str">
        <x:v>JP Morgan Limited</x:v>
      </x:c>
      <x:c r="I2390" s="22" t="n">
        <x:v>8.5</x:v>
      </x:c>
      <x:c r="J2390" t="str">
        <x:v>Worked</x:v>
      </x:c>
      <x:c r="K2390" t="str">
        <x:v>Employee 102675; home branch Thurrock; assigned role Operative Porter | Deployment branch: Thurrock | Actual role: Operative Porter | Jobs: 400366 | Customers: JP Morgan Limited | Actual hours: 8.5; source records: 1</x:v>
      </x:c>
      <x:c r="L2390" t="str">
        <x:v>Include</x:v>
      </x:c>
      <x:c r="M2390"/>
      <x:c r="N2390"/>
    </x:row>
    <x:row r="2391">
      <x:c r="A2391" t="str">
        <x:v>Robert Moore|2026-02-02</x:v>
      </x:c>
      <x:c r="B2391" s="888" t="n">
        <x:v>46055</x:v>
      </x:c>
      <x:c r="C2391" t="str">
        <x:v>Robert Moore</x:v>
      </x:c>
      <x:c r="D2391" t="str">
        <x:v>Permanent</x:v>
      </x:c>
      <x:c r="E2391" t="str">
        <x:v>Glasgow</x:v>
      </x:c>
      <x:c r="F2391" t="str">
        <x:v>Operative Porter</x:v>
      </x:c>
      <x:c r="G2391" t="str">
        <x:v>400097, 400063</x:v>
      </x:c>
      <x:c r="H2391" t="str">
        <x:v>Autorek; C/O South Lanarkshire Council</x:v>
      </x:c>
      <x:c r="I2391" s="22" t="n">
        <x:v>7</x:v>
      </x:c>
      <x:c r="J2391" t="str">
        <x:v>Worked — 2 records</x:v>
      </x:c>
      <x:c r="K2391" t="str">
        <x:v>Employee 2309; home branch Glasgow; assigned role Operative Porter | Deployment branch: Glasgow | Actual role: Operative Porter | Jobs: 400097, 400063 | Customers: Autorek; C/O South Lanarkshire Council | Actual hours: 7.0; source records: 2</x:v>
      </x:c>
      <x:c r="L2391" t="str">
        <x:v>Include</x:v>
      </x:c>
      <x:c r="M2391"/>
      <x:c r="N2391"/>
    </x:row>
    <x:row r="2392">
      <x:c r="A2392" t="str">
        <x:v>Robert Moore|2026-02-03</x:v>
      </x:c>
      <x:c r="B2392" s="888" t="n">
        <x:v>46056</x:v>
      </x:c>
      <x:c r="C2392" t="str">
        <x:v>Robert Moore</x:v>
      </x:c>
      <x:c r="D2392" t="str">
        <x:v>Permanent</x:v>
      </x:c>
      <x:c r="E2392" t="str">
        <x:v>Glasgow</x:v>
      </x:c>
      <x:c r="F2392" t="str">
        <x:v>Operative Porter</x:v>
      </x:c>
      <x:c r="G2392" t="str">
        <x:v>399624</x:v>
      </x:c>
      <x:c r="H2392" t="str">
        <x:v>North Ayrshire Council</x:v>
      </x:c>
      <x:c r="I2392" s="22" t="n">
        <x:v>7</x:v>
      </x:c>
      <x:c r="J2392" t="str">
        <x:v>Worked</x:v>
      </x:c>
      <x:c r="K2392" t="str">
        <x:v>Employee 2309; home branch Glasgow; assigned role Operative Porter | Deployment branch: Glasgow | Actual role: Operative Porter | Jobs: 399624 | Customers: North Ayrshire Council | Actual hours: 7.0; source records: 1</x:v>
      </x:c>
      <x:c r="L2392" t="str">
        <x:v>Include</x:v>
      </x:c>
      <x:c r="M2392"/>
      <x:c r="N2392"/>
    </x:row>
    <x:row r="2393">
      <x:c r="A2393" t="str">
        <x:v>Robert Moore|2026-02-04</x:v>
      </x:c>
      <x:c r="B2393" s="888" t="n">
        <x:v>46057</x:v>
      </x:c>
      <x:c r="C2393" t="str">
        <x:v>Robert Moore</x:v>
      </x:c>
      <x:c r="D2393" t="str">
        <x:v>Permanent</x:v>
      </x:c>
      <x:c r="E2393" t="str">
        <x:v>Glasgow</x:v>
      </x:c>
      <x:c r="F2393" t="str">
        <x:v>Operative Porter</x:v>
      </x:c>
      <x:c r="G2393" t="str">
        <x:v>400100</x:v>
      </x:c>
      <x:c r="H2393" t="str">
        <x:v>C/O South Lanarkshire Council</x:v>
      </x:c>
      <x:c r="I2393" s="22" t="n">
        <x:v>6</x:v>
      </x:c>
      <x:c r="J2393" t="str">
        <x:v>Worked</x:v>
      </x:c>
      <x:c r="K2393" t="str">
        <x:v>Employee 2309; home branch Glasgow; assigned role Operative Porter | Deployment branch: Glasgow | Actual role: Operative Porter | Jobs: 400100 | Customers: C/O South Lanarkshire Council | Actual hours: 6.0; source records: 1</x:v>
      </x:c>
      <x:c r="L2393" t="str">
        <x:v>Include</x:v>
      </x:c>
      <x:c r="M2393"/>
      <x:c r="N2393"/>
    </x:row>
    <x:row r="2394">
      <x:c r="A2394" t="str">
        <x:v>Robert Moore|2026-02-05</x:v>
      </x:c>
      <x:c r="B2394" s="888" t="n">
        <x:v>46058</x:v>
      </x:c>
      <x:c r="C2394" t="str">
        <x:v>Robert Moore</x:v>
      </x:c>
      <x:c r="D2394" t="str">
        <x:v>Permanent</x:v>
      </x:c>
      <x:c r="E2394" t="str">
        <x:v>Glasgow</x:v>
      </x:c>
      <x:c r="F2394" t="str">
        <x:v>Operative Porter</x:v>
      </x:c>
      <x:c r="G2394" t="str">
        <x:v>400048</x:v>
      </x:c>
      <x:c r="H2394" t="str">
        <x:v>University of Glasgow</x:v>
      </x:c>
      <x:c r="I2394" s="22" t="n">
        <x:v>3</x:v>
      </x:c>
      <x:c r="J2394" t="str">
        <x:v>Worked</x:v>
      </x:c>
      <x:c r="K2394" t="str">
        <x:v>Employee 2309; home branch Glasgow; assigned role Operative Porter | Deployment branch: Glasgow | Actual role: Operative Porter | Jobs: 400048 | Customers: University of Glasgow | Actual hours: 3.0; source records: 1</x:v>
      </x:c>
      <x:c r="L2394" t="str">
        <x:v>Include</x:v>
      </x:c>
      <x:c r="M2394"/>
      <x:c r="N2394"/>
    </x:row>
    <x:row r="2395">
      <x:c r="A2395" t="str">
        <x:v>Robert Moore|2026-02-06</x:v>
      </x:c>
      <x:c r="B2395" s="888" t="n">
        <x:v>46059</x:v>
      </x:c>
      <x:c r="C2395" t="str">
        <x:v>Robert Moore</x:v>
      </x:c>
      <x:c r="D2395" t="str">
        <x:v>Permanent</x:v>
      </x:c>
      <x:c r="E2395" t="str">
        <x:v>Glasgow</x:v>
      </x:c>
      <x:c r="F2395" t="str">
        <x:v>Operative Porter</x:v>
      </x:c>
      <x:c r="G2395" t="str">
        <x:v>400246</x:v>
      </x:c>
      <x:c r="H2395" t="str">
        <x:v>RHG Store</x:v>
      </x:c>
      <x:c r="I2395" s="22" t="n">
        <x:v>5.92</x:v>
      </x:c>
      <x:c r="J2395" t="str">
        <x:v>Worked</x:v>
      </x:c>
      <x:c r="K2395" t="str">
        <x:v>Employee 2309; home branch Glasgow; assigned role Operative Porter | Deployment branch: Glasgow | Actual role: Operative Driver | Jobs: 400246 | Customers: RHG Store | Actual hours: 5.9; source records: 1</x:v>
      </x:c>
      <x:c r="L2395" t="str">
        <x:v>Include</x:v>
      </x:c>
      <x:c r="M2395"/>
      <x:c r="N2395"/>
    </x:row>
    <x:row r="2396">
      <x:c r="A2396" t="str">
        <x:v>Robert Moore|2026-02-09</x:v>
      </x:c>
      <x:c r="B2396" s="888" t="n">
        <x:v>46062</x:v>
      </x:c>
      <x:c r="C2396" t="str">
        <x:v>Robert Moore</x:v>
      </x:c>
      <x:c r="D2396" t="str">
        <x:v>Permanent</x:v>
      </x:c>
      <x:c r="E2396" t="str">
        <x:v>Glasgow</x:v>
      </x:c>
      <x:c r="F2396" t="str">
        <x:v>Operative Porter</x:v>
      </x:c>
      <x:c r="G2396" t="str">
        <x:v>397089</x:v>
      </x:c>
      <x:c r="H2396" t="str">
        <x:v>Lumira DX</x:v>
      </x:c>
      <x:c r="I2396" s="22" t="n">
        <x:v>7.5</x:v>
      </x:c>
      <x:c r="J2396" t="str">
        <x:v>Worked</x:v>
      </x:c>
      <x:c r="K2396" t="str">
        <x:v>Employee 2309; home branch Glasgow; assigned role Operative Porter | Deployment branch: Glasgow | Actual role: Operative Porter | Jobs: 397089 | Customers: Lumira DX | Actual hours: 7.5; source records: 1</x:v>
      </x:c>
      <x:c r="L2396" t="str">
        <x:v>Include</x:v>
      </x:c>
      <x:c r="M2396"/>
      <x:c r="N2396"/>
    </x:row>
    <x:row r="2397">
      <x:c r="A2397" t="str">
        <x:v>Robert Moore|2026-02-10</x:v>
      </x:c>
      <x:c r="B2397" s="888" t="n">
        <x:v>46063</x:v>
      </x:c>
      <x:c r="C2397" t="str">
        <x:v>Robert Moore</x:v>
      </x:c>
      <x:c r="D2397" t="str">
        <x:v>Permanent</x:v>
      </x:c>
      <x:c r="E2397" t="str">
        <x:v>Glasgow</x:v>
      </x:c>
      <x:c r="F2397" t="str">
        <x:v>Operative Porter</x:v>
      </x:c>
      <x:c r="G2397" t="str">
        <x:v>397089</x:v>
      </x:c>
      <x:c r="H2397" t="str">
        <x:v>Lumira DX</x:v>
      </x:c>
      <x:c r="I2397" s="22" t="n">
        <x:v>5</x:v>
      </x:c>
      <x:c r="J2397" t="str">
        <x:v>Worked</x:v>
      </x:c>
      <x:c r="K2397" t="str">
        <x:v>Employee 2309; home branch Glasgow; assigned role Operative Porter | Deployment branch: Glasgow | Actual role: Operative Porter | Jobs: 397089 | Customers: Lumira DX | Actual hours: 5.0; source records: 1</x:v>
      </x:c>
      <x:c r="L2397" t="str">
        <x:v>Include</x:v>
      </x:c>
      <x:c r="M2397"/>
      <x:c r="N2397"/>
    </x:row>
    <x:row r="2398">
      <x:c r="A2398" t="str">
        <x:v>Robert Moore|2026-02-11</x:v>
      </x:c>
      <x:c r="B2398" s="888" t="n">
        <x:v>46064</x:v>
      </x:c>
      <x:c r="C2398" t="str">
        <x:v>Robert Moore</x:v>
      </x:c>
      <x:c r="D2398" t="str">
        <x:v>Permanent</x:v>
      </x:c>
      <x:c r="E2398" t="str">
        <x:v>Glasgow</x:v>
      </x:c>
      <x:c r="F2398" t="str">
        <x:v>Operative Porter</x:v>
      </x:c>
      <x:c r="G2398" t="str">
        <x:v>398360A, 398684</x:v>
      </x:c>
      <x:c r="H2398" t="str">
        <x:v>Restore Harrow Green; University of Glasgow</x:v>
      </x:c>
      <x:c r="I2398" s="22" t="n">
        <x:v>7.75</x:v>
      </x:c>
      <x:c r="J2398" t="str">
        <x:v>Worked — 2 records</x:v>
      </x:c>
      <x:c r="K2398" t="str">
        <x:v>Employee 2309; home branch Glasgow; assigned role Operative Porter | Deployment branch: Glasgow | Actual role: Operative Driver, Operative Porter | Jobs: 398360A, 398684 | Customers: Restore Harrow Green; University of Glasgow | Actual hours: 7.8; source records: 2</x:v>
      </x:c>
      <x:c r="L2398" t="str">
        <x:v>Include</x:v>
      </x:c>
      <x:c r="M2398"/>
      <x:c r="N2398"/>
    </x:row>
    <x:row r="2399">
      <x:c r="A2399" t="str">
        <x:v>Robert Moore|2026-02-12</x:v>
      </x:c>
      <x:c r="B2399" s="888" t="n">
        <x:v>46065</x:v>
      </x:c>
      <x:c r="C2399" t="str">
        <x:v>Robert Moore</x:v>
      </x:c>
      <x:c r="D2399" t="str">
        <x:v>Permanent</x:v>
      </x:c>
      <x:c r="E2399" t="str">
        <x:v>Glasgow</x:v>
      </x:c>
      <x:c r="F2399" t="str">
        <x:v>Operative Porter</x:v>
      </x:c>
      <x:c r="G2399" t="str">
        <x:v>399959</x:v>
      </x:c>
      <x:c r="H2399" t="str">
        <x:v>Arrochar House</x:v>
      </x:c>
      <x:c r="I2399" s="22" t="n">
        <x:v>4</x:v>
      </x:c>
      <x:c r="J2399" t="str">
        <x:v>Worked</x:v>
      </x:c>
      <x:c r="K2399" t="str">
        <x:v>Employee 2309; home branch Glasgow; assigned role Operative Porter | Deployment branch: Glasgow | Actual role: Operative Porter | Jobs: 399959 | Customers: Arrochar House | Actual hours: 4.0; source records: 1</x:v>
      </x:c>
      <x:c r="L2399" t="str">
        <x:v>Include</x:v>
      </x:c>
      <x:c r="M2399"/>
      <x:c r="N2399"/>
    </x:row>
    <x:row r="2400">
      <x:c r="A2400" t="str">
        <x:v>Robert Moore|2026-02-16</x:v>
      </x:c>
      <x:c r="B2400" s="888" t="n">
        <x:v>46069</x:v>
      </x:c>
      <x:c r="C2400" t="str">
        <x:v>Robert Moore</x:v>
      </x:c>
      <x:c r="D2400" t="str">
        <x:v>Permanent</x:v>
      </x:c>
      <x:c r="E2400" t="str">
        <x:v>Glasgow</x:v>
      </x:c>
      <x:c r="F2400" t="str">
        <x:v>Operative Porter</x:v>
      </x:c>
      <x:c r="G2400" t="str">
        <x:v>398680</x:v>
      </x:c>
      <x:c r="H2400" t="str">
        <x:v>North Ayrshire Council</x:v>
      </x:c>
      <x:c r="I2400" s="22" t="n">
        <x:v>6</x:v>
      </x:c>
      <x:c r="J2400" t="str">
        <x:v>Worked</x:v>
      </x:c>
      <x:c r="K2400" t="str">
        <x:v>Employee 2309; home branch Glasgow; assigned role Operative Porter | Deployment branch: Glasgow | Actual role: Operative Porter | Jobs: 398680 | Customers: North Ayrshire Council | Actual hours: 6.0; source records: 1</x:v>
      </x:c>
      <x:c r="L2400" t="str">
        <x:v>Include</x:v>
      </x:c>
      <x:c r="M2400"/>
      <x:c r="N2400"/>
    </x:row>
    <x:row r="2401">
      <x:c r="A2401" t="str">
        <x:v>Robert Moore|2026-02-17</x:v>
      </x:c>
      <x:c r="B2401" s="888" t="n">
        <x:v>46070</x:v>
      </x:c>
      <x:c r="C2401" t="str">
        <x:v>Robert Moore</x:v>
      </x:c>
      <x:c r="D2401" t="str">
        <x:v>Permanent</x:v>
      </x:c>
      <x:c r="E2401" t="str">
        <x:v>Glasgow</x:v>
      </x:c>
      <x:c r="F2401" t="str">
        <x:v>Operative Porter</x:v>
      </x:c>
      <x:c r="G2401" t="str">
        <x:v>400308</x:v>
      </x:c>
      <x:c r="H2401" t="str">
        <x:v>Avison Young</x:v>
      </x:c>
      <x:c r="I2401" s="22" t="n">
        <x:v>12</x:v>
      </x:c>
      <x:c r="J2401" t="str">
        <x:v>Worked</x:v>
      </x:c>
      <x:c r="K2401" t="str">
        <x:v>Employee 2309; home branch Glasgow; assigned role Operative Porter | Deployment branch: Thurrock | Actual role: Operative Skilled | Jobs: 400308 | Customers: Avison Young | Actual hours: 12.0; source records: 1</x:v>
      </x:c>
      <x:c r="L2401" t="str">
        <x:v>Include</x:v>
      </x:c>
      <x:c r="M2401"/>
      <x:c r="N2401"/>
    </x:row>
    <x:row r="2402">
      <x:c r="A2402" t="str">
        <x:v>Robert Moore|2026-02-23</x:v>
      </x:c>
      <x:c r="B2402" s="888" t="n">
        <x:v>46076</x:v>
      </x:c>
      <x:c r="C2402" t="str">
        <x:v>Robert Moore</x:v>
      </x:c>
      <x:c r="D2402" t="str">
        <x:v>Permanent</x:v>
      </x:c>
      <x:c r="E2402" t="str">
        <x:v>Glasgow</x:v>
      </x:c>
      <x:c r="F2402" t="str">
        <x:v>Operative Porter</x:v>
      </x:c>
      <x:c r="G2402" t="str">
        <x:v>400507</x:v>
      </x:c>
      <x:c r="H2402" t="str">
        <x:v>South Lanarkshire Council</x:v>
      </x:c>
      <x:c r="I2402" s="22" t="n">
        <x:v>6</x:v>
      </x:c>
      <x:c r="J2402" t="str">
        <x:v>Worked</x:v>
      </x:c>
      <x:c r="K2402" t="str">
        <x:v>Employee 2309; home branch Glasgow; assigned role Operative Porter | Deployment branch: Glasgow | Actual role: Operative Driver | Jobs: 400507 | Customers: South Lanarkshire Council | Actual hours: 6.0; source records: 1</x:v>
      </x:c>
      <x:c r="L2402" t="str">
        <x:v>Include</x:v>
      </x:c>
      <x:c r="M2402"/>
      <x:c r="N2402"/>
    </x:row>
    <x:row r="2403">
      <x:c r="A2403" t="str">
        <x:v>Robert Moore|2026-02-24</x:v>
      </x:c>
      <x:c r="B2403" s="888" t="n">
        <x:v>46077</x:v>
      </x:c>
      <x:c r="C2403" t="str">
        <x:v>Robert Moore</x:v>
      </x:c>
      <x:c r="D2403" t="str">
        <x:v>Permanent</x:v>
      </x:c>
      <x:c r="E2403" t="str">
        <x:v>Glasgow</x:v>
      </x:c>
      <x:c r="F2403" t="str">
        <x:v>Operative Porter</x:v>
      </x:c>
      <x:c r="G2403" t="str">
        <x:v>400280</x:v>
      </x:c>
      <x:c r="H2403" t="str">
        <x:v>Edinbarnet Primary School/Auchnacraig/ERS</x:v>
      </x:c>
      <x:c r="I2403" s="22" t="n">
        <x:v>5</x:v>
      </x:c>
      <x:c r="J2403" t="str">
        <x:v>Worked</x:v>
      </x:c>
      <x:c r="K2403" t="str">
        <x:v>Employee 2309; home branch Glasgow; assigned role Operative Porter | Deployment branch: Glasgow | Actual role: Operative Porter | Jobs: 400280 | Customers: Edinbarnet Primary School/Auchnacraig/ERS | Actual hours: 5.0; source records: 1</x:v>
      </x:c>
      <x:c r="L2403" t="str">
        <x:v>Include</x:v>
      </x:c>
      <x:c r="M2403"/>
      <x:c r="N2403"/>
    </x:row>
    <x:row r="2404">
      <x:c r="A2404" t="str">
        <x:v>Robert Moore|2026-02-25</x:v>
      </x:c>
      <x:c r="B2404" s="888" t="n">
        <x:v>46078</x:v>
      </x:c>
      <x:c r="C2404" t="str">
        <x:v>Robert Moore</x:v>
      </x:c>
      <x:c r="D2404" t="str">
        <x:v>Permanent</x:v>
      </x:c>
      <x:c r="E2404" t="str">
        <x:v>Glasgow</x:v>
      </x:c>
      <x:c r="F2404" t="str">
        <x:v>Operative Porter</x:v>
      </x:c>
      <x:c r="G2404" t="str">
        <x:v>400280</x:v>
      </x:c>
      <x:c r="H2404" t="str">
        <x:v>Edinbarnet Primary School/Auchnacraig/ERS</x:v>
      </x:c>
      <x:c r="I2404" s="22" t="n">
        <x:v>5.5</x:v>
      </x:c>
      <x:c r="J2404" t="str">
        <x:v>Worked</x:v>
      </x:c>
      <x:c r="K2404" t="str">
        <x:v>Employee 2309; home branch Glasgow; assigned role Operative Porter | Deployment branch: Glasgow | Actual role: Operative Porter | Jobs: 400280 | Customers: Edinbarnet Primary School/Auchnacraig/ERS | Actual hours: 5.5; source records: 1</x:v>
      </x:c>
      <x:c r="L2404" t="str">
        <x:v>Include</x:v>
      </x:c>
      <x:c r="M2404"/>
      <x:c r="N2404"/>
    </x:row>
    <x:row r="2405">
      <x:c r="A2405" t="str">
        <x:v>Robert Moore|2026-02-26</x:v>
      </x:c>
      <x:c r="B2405" s="888" t="n">
        <x:v>46079</x:v>
      </x:c>
      <x:c r="C2405" t="str">
        <x:v>Robert Moore</x:v>
      </x:c>
      <x:c r="D2405" t="str">
        <x:v>Permanent</x:v>
      </x:c>
      <x:c r="E2405" t="str">
        <x:v>Glasgow</x:v>
      </x:c>
      <x:c r="F2405" t="str">
        <x:v>Operative Porter</x:v>
      </x:c>
      <x:c r="G2405" t="str">
        <x:v>400280</x:v>
      </x:c>
      <x:c r="H2405" t="str">
        <x:v>Edinbarnet Primary School/Auchnacraig/ERS</x:v>
      </x:c>
      <x:c r="I2405" s="22" t="n">
        <x:v>6.25</x:v>
      </x:c>
      <x:c r="J2405" t="str">
        <x:v>Worked</x:v>
      </x:c>
      <x:c r="K2405" t="str">
        <x:v>Employee 2309; home branch Glasgow; assigned role Operative Porter | Deployment branch: Glasgow | Actual role: Operative Porter | Jobs: 400280 | Customers: Edinbarnet Primary School/Auchnacraig/ERS | Actual hours: 6.2; source records: 1</x:v>
      </x:c>
      <x:c r="L2405" t="str">
        <x:v>Include</x:v>
      </x:c>
      <x:c r="M2405"/>
      <x:c r="N2405"/>
    </x:row>
    <x:row r="2406">
      <x:c r="A2406" t="str">
        <x:v>Robert Moore|2026-02-27</x:v>
      </x:c>
      <x:c r="B2406" s="888" t="n">
        <x:v>46080</x:v>
      </x:c>
      <x:c r="C2406" t="str">
        <x:v>Robert Moore</x:v>
      </x:c>
      <x:c r="D2406" t="str">
        <x:v>Permanent</x:v>
      </x:c>
      <x:c r="E2406" t="str">
        <x:v>Glasgow</x:v>
      </x:c>
      <x:c r="F2406" t="str">
        <x:v>Operative Porter</x:v>
      </x:c>
      <x:c r="G2406" t="str">
        <x:v>400484</x:v>
      </x:c>
      <x:c r="H2406" t="str">
        <x:v>C/O South Lanarkshire Council</x:v>
      </x:c>
      <x:c r="I2406" s="22" t="n">
        <x:v>4.5</x:v>
      </x:c>
      <x:c r="J2406" t="str">
        <x:v>Worked</x:v>
      </x:c>
      <x:c r="K2406" t="str">
        <x:v>Employee 2309; home branch Glasgow; assigned role Operative Porter | Deployment branch: Glasgow | Actual role: Operative Driver | Jobs: 400484 | Customers: C/O South Lanarkshire Council | Actual hours: 4.5; source records: 1</x:v>
      </x:c>
      <x:c r="L2406" t="str">
        <x:v>Include</x:v>
      </x:c>
      <x:c r="M2406"/>
      <x:c r="N2406"/>
    </x:row>
    <x:row r="2407">
      <x:c r="A2407" t="str">
        <x:v>Russell Eldin|2026-02-02</x:v>
      </x:c>
      <x:c r="B2407" s="888" t="n">
        <x:v>46055</x:v>
      </x:c>
      <x:c r="C2407" t="str">
        <x:v>Russell Eldin</x:v>
      </x:c>
      <x:c r="D2407" t="str">
        <x:v>Permanent</x:v>
      </x:c>
      <x:c r="E2407" t="str">
        <x:v>Cambridge</x:v>
      </x:c>
      <x:c r="F2407" t="str">
        <x:v>Operative Driver</x:v>
      </x:c>
      <x:c r="G2407" t="str">
        <x:v>399802</x:v>
      </x:c>
      <x:c r="H2407" t="str">
        <x:v>Priorclave  (FEBRUARY  26)</x:v>
      </x:c>
      <x:c r="I2407" s="22" t="n">
        <x:v>8.5</x:v>
      </x:c>
      <x:c r="J2407" t="str">
        <x:v>Worked</x:v>
      </x:c>
      <x:c r="K2407" t="str">
        <x:v>Employee 104150; home branch Cambridge; assigned role Operative Driver | Deployment branch: Cambridge | Actual role: Operative Porter | Jobs: 399802 | Customers: Priorclave  (FEBRUARY  26) | Actual hours: 8.5; source records: 1</x:v>
      </x:c>
      <x:c r="L2407" t="str">
        <x:v>Include</x:v>
      </x:c>
      <x:c r="M2407"/>
      <x:c r="N2407"/>
    </x:row>
    <x:row r="2408">
      <x:c r="A2408" t="str">
        <x:v>Russell Eldin|2026-02-03</x:v>
      </x:c>
      <x:c r="B2408" s="888" t="n">
        <x:v>46056</x:v>
      </x:c>
      <x:c r="C2408" t="str">
        <x:v>Russell Eldin</x:v>
      </x:c>
      <x:c r="D2408" t="str">
        <x:v>Permanent</x:v>
      </x:c>
      <x:c r="E2408" t="str">
        <x:v>Cambridge</x:v>
      </x:c>
      <x:c r="F2408" t="str">
        <x:v>Operative Driver</x:v>
      </x:c>
      <x:c r="G2408" t="str">
        <x:v>397026</x:v>
      </x:c>
      <x:c r="H2408" t="str">
        <x:v>University of Cambridge (Metallurgy)</x:v>
      </x:c>
      <x:c r="I2408" s="22" t="n">
        <x:v>8.5</x:v>
      </x:c>
      <x:c r="J2408" t="str">
        <x:v>Worked</x:v>
      </x:c>
      <x:c r="K2408" t="str">
        <x:v>Employee 104150; home branch Cambridge; assigned role Operative Driver | Deployment branch: Cambridge | Actual role: Operative Driver | Jobs: 397026 | Customers: University of Cambridge (Metallurgy) | Actual hours: 8.5; source records: 1</x:v>
      </x:c>
      <x:c r="L2408" t="str">
        <x:v>Include</x:v>
      </x:c>
      <x:c r="M2408"/>
      <x:c r="N2408"/>
    </x:row>
    <x:row r="2409">
      <x:c r="A2409" t="str">
        <x:v>Russell Eldin|2026-02-10</x:v>
      </x:c>
      <x:c r="B2409" s="888" t="n">
        <x:v>46063</x:v>
      </x:c>
      <x:c r="C2409" t="str">
        <x:v>Russell Eldin</x:v>
      </x:c>
      <x:c r="D2409" t="str">
        <x:v>Permanent</x:v>
      </x:c>
      <x:c r="E2409" t="str">
        <x:v>Cambridge</x:v>
      </x:c>
      <x:c r="F2409" t="str">
        <x:v>Operative Driver</x:v>
      </x:c>
      <x:c r="G2409" t="str">
        <x:v>396252, 399379A</x:v>
      </x:c>
      <x:c r="H2409" t="str">
        <x:v>PepsiCo; Restore Harrow Green Oxford  M/W use only</x:v>
      </x:c>
      <x:c r="I2409" s="22" t="n">
        <x:v>21.5</x:v>
      </x:c>
      <x:c r="J2409" t="str">
        <x:v>Worked — 2 records</x:v>
      </x:c>
      <x:c r="K2409" t="str">
        <x:v>Employee 104150; home branch Cambridge; assigned role Operative Driver | Deployment branch: Oxford | Actual role: Operative Driver | Jobs: 396252, 399379A | Customers: PepsiCo; Restore Harrow Green Oxford  M/W use only | Actual hours: 21.5; source records: 2</x:v>
      </x:c>
      <x:c r="L2409" t="str">
        <x:v>Include</x:v>
      </x:c>
      <x:c r="M2409"/>
      <x:c r="N2409"/>
    </x:row>
    <x:row r="2410">
      <x:c r="A2410" t="str">
        <x:v>Russell Eldin|2026-02-11</x:v>
      </x:c>
      <x:c r="B2410" s="888" t="n">
        <x:v>46064</x:v>
      </x:c>
      <x:c r="C2410" t="str">
        <x:v>Russell Eldin</x:v>
      </x:c>
      <x:c r="D2410" t="str">
        <x:v>Permanent</x:v>
      </x:c>
      <x:c r="E2410" t="str">
        <x:v>Cambridge</x:v>
      </x:c>
      <x:c r="F2410" t="str">
        <x:v>Operative Driver</x:v>
      </x:c>
      <x:c r="G2410" t="str">
        <x:v>399887, 400329</x:v>
      </x:c>
      <x:c r="H2410" t="str">
        <x:v>Avantor ( CAMBRIDGE FEB 2026 ); Shimadzu : Sun Chemical (Rochdale Technical Centre</x:v>
      </x:c>
      <x:c r="I2410" s="22" t="n">
        <x:v>9</x:v>
      </x:c>
      <x:c r="J2410" t="str">
        <x:v>Worked — 2 records</x:v>
      </x:c>
      <x:c r="K2410" t="str">
        <x:v>Employee 104150; home branch Cambridge; assigned role Operative Driver | Deployment branch: Cambridge | Actual role: Operative Porter | Jobs: 399887, 400329 | Customers: Avantor ( CAMBRIDGE FEB 2026 ); Shimadzu : Sun Chemical (Rochdale Technical Centre | Actual hours: 9.0; source records: 2</x:v>
      </x:c>
      <x:c r="L2410" t="str">
        <x:v>Include</x:v>
      </x:c>
      <x:c r="M2410"/>
      <x:c r="N2410"/>
    </x:row>
    <x:row r="2411">
      <x:c r="A2411" t="str">
        <x:v>Russell Eldin|2026-02-12</x:v>
      </x:c>
      <x:c r="B2411" s="888" t="n">
        <x:v>46065</x:v>
      </x:c>
      <x:c r="C2411" t="str">
        <x:v>Russell Eldin</x:v>
      </x:c>
      <x:c r="D2411" t="str">
        <x:v>Permanent</x:v>
      </x:c>
      <x:c r="E2411" t="str">
        <x:v>Cambridge</x:v>
      </x:c>
      <x:c r="F2411" t="str">
        <x:v>Operative Driver</x:v>
      </x:c>
      <x:c r="G2411" t="str">
        <x:v>398255</x:v>
      </x:c>
      <x:c r="H2411" t="str">
        <x:v>East &amp; North Hertfordshire NHS Trust</x:v>
      </x:c>
      <x:c r="I2411" s="22" t="n">
        <x:v>8</x:v>
      </x:c>
      <x:c r="J2411" t="str">
        <x:v>Worked</x:v>
      </x:c>
      <x:c r="K2411" t="str">
        <x:v>Employee 104150; home branch Cambridge; assigned role Operative Driver | Deployment branch: Cambridge | Actual role: Operative Porter | Jobs: 398255 | Customers: East &amp; North Hertfordshire NHS Trust | Actual hours: 8.0; source records: 1</x:v>
      </x:c>
      <x:c r="L2411" t="str">
        <x:v>Include</x:v>
      </x:c>
      <x:c r="M2411"/>
      <x:c r="N2411"/>
    </x:row>
    <x:row r="2412">
      <x:c r="A2412" t="str">
        <x:v>Russell Eldin|2026-02-15</x:v>
      </x:c>
      <x:c r="B2412" s="888" t="n">
        <x:v>46068</x:v>
      </x:c>
      <x:c r="C2412" t="str">
        <x:v>Russell Eldin</x:v>
      </x:c>
      <x:c r="D2412" t="str">
        <x:v>Permanent</x:v>
      </x:c>
      <x:c r="E2412" t="str">
        <x:v>Cambridge</x:v>
      </x:c>
      <x:c r="F2412" t="str">
        <x:v>Operative Driver</x:v>
      </x:c>
      <x:c r="G2412" t="str">
        <x:v>398349</x:v>
      </x:c>
      <x:c r="H2412" t="str">
        <x:v>University of Hertfordshire</x:v>
      </x:c>
      <x:c r="I2412" s="22" t="n">
        <x:v>10.5</x:v>
      </x:c>
      <x:c r="J2412" t="str">
        <x:v>Worked</x:v>
      </x:c>
      <x:c r="K2412" t="str">
        <x:v>Employee 104150; home branch Cambridge; assigned role Operative Driver | Deployment branch: Thurrock | Actual role: Operative Porter | Jobs: 398349 | Customers: University of Hertfordshire | Actual hours: 10.5; source records: 1</x:v>
      </x:c>
      <x:c r="L2412" t="str">
        <x:v>Include</x:v>
      </x:c>
      <x:c r="M2412"/>
      <x:c r="N2412"/>
    </x:row>
    <x:row r="2413">
      <x:c r="A2413" t="str">
        <x:v>Russell Eldin|2026-02-23</x:v>
      </x:c>
      <x:c r="B2413" s="888" t="n">
        <x:v>46076</x:v>
      </x:c>
      <x:c r="C2413" t="str">
        <x:v>Russell Eldin</x:v>
      </x:c>
      <x:c r="D2413" t="str">
        <x:v>Permanent</x:v>
      </x:c>
      <x:c r="E2413" t="str">
        <x:v>Cambridge</x:v>
      </x:c>
      <x:c r="F2413" t="str">
        <x:v>Operative Driver</x:v>
      </x:c>
      <x:c r="G2413" t="str">
        <x:v>400411</x:v>
      </x:c>
      <x:c r="H2413" t="str">
        <x:v>Biopharma  - (The University of Birmingham)</x:v>
      </x:c>
      <x:c r="I2413" s="22" t="n">
        <x:v>8.5</x:v>
      </x:c>
      <x:c r="J2413" t="str">
        <x:v>Worked</x:v>
      </x:c>
      <x:c r="K2413" t="str">
        <x:v>Employee 104150; home branch Cambridge; assigned role Operative Driver | Deployment branch: Cambridge | Actual role: Operative Driver | Jobs: 400411 | Customers: Biopharma  - (The University of Birmingham) | Actual hours: 8.5; source records: 1</x:v>
      </x:c>
      <x:c r="L2413" t="str">
        <x:v>Include</x:v>
      </x:c>
      <x:c r="M2413"/>
      <x:c r="N2413"/>
    </x:row>
    <x:row r="2414">
      <x:c r="A2414" t="str">
        <x:v>Russell Eldin|2026-02-25</x:v>
      </x:c>
      <x:c r="B2414" s="888" t="n">
        <x:v>46078</x:v>
      </x:c>
      <x:c r="C2414" t="str">
        <x:v>Russell Eldin</x:v>
      </x:c>
      <x:c r="D2414" t="str">
        <x:v>Permanent</x:v>
      </x:c>
      <x:c r="E2414" t="str">
        <x:v>Cambridge</x:v>
      </x:c>
      <x:c r="F2414" t="str">
        <x:v>Operative Driver</x:v>
      </x:c>
      <x:c r="G2414" t="str">
        <x:v>398255</x:v>
      </x:c>
      <x:c r="H2414" t="str">
        <x:v>East &amp; North Hertfordshire NHS Trust</x:v>
      </x:c>
      <x:c r="I2414" s="22" t="n">
        <x:v>8.5</x:v>
      </x:c>
      <x:c r="J2414" t="str">
        <x:v>Worked</x:v>
      </x:c>
      <x:c r="K2414" t="str">
        <x:v>Employee 104150; home branch Cambridge; assigned role Operative Driver | Deployment branch: Cambridge | Actual role: Operative Porter | Jobs: 398255 | Customers: East &amp; North Hertfordshire NHS Trust | Actual hours: 8.5; source records: 1</x:v>
      </x:c>
      <x:c r="L2414" t="str">
        <x:v>Include</x:v>
      </x:c>
      <x:c r="M2414"/>
      <x:c r="N2414"/>
    </x:row>
    <x:row r="2415">
      <x:c r="A2415" t="str">
        <x:v>Ryan Coupe|2026-02-02</x:v>
      </x:c>
      <x:c r="B2415" s="888" t="n">
        <x:v>46055</x:v>
      </x:c>
      <x:c r="C2415" t="str">
        <x:v>Ryan Coupe</x:v>
      </x:c>
      <x:c r="D2415" t="str">
        <x:v>Permanent</x:v>
      </x:c>
      <x:c r="E2415" t="str">
        <x:v>Manchester</x:v>
      </x:c>
      <x:c r="F2415" t="str">
        <x:v>Operative Porter</x:v>
      </x:c>
      <x:c r="G2415" t="str">
        <x:v>399818</x:v>
      </x:c>
      <x:c r="H2415" t="str">
        <x:v>National Waterfront Museum</x:v>
      </x:c>
      <x:c r="I2415" s="22" t="n">
        <x:v>11.5</x:v>
      </x:c>
      <x:c r="J2415" t="str">
        <x:v>Worked</x:v>
      </x:c>
      <x:c r="K2415" t="str">
        <x:v>Employee 104573; home branch Manchester; assigned role Operative Porter | Deployment branch: Manchester | Actual role: Operative Porter | Jobs: 399818 | Customers: National Waterfront Museum | Actual hours: 11.5; source records: 1</x:v>
      </x:c>
      <x:c r="L2415" t="str">
        <x:v>Include</x:v>
      </x:c>
      <x:c r="M2415"/>
      <x:c r="N2415"/>
    </x:row>
    <x:row r="2416">
      <x:c r="A2416" t="str">
        <x:v>Ryan Coupe|2026-02-03</x:v>
      </x:c>
      <x:c r="B2416" s="888" t="n">
        <x:v>46056</x:v>
      </x:c>
      <x:c r="C2416" t="str">
        <x:v>Ryan Coupe</x:v>
      </x:c>
      <x:c r="D2416" t="str">
        <x:v>Permanent</x:v>
      </x:c>
      <x:c r="E2416" t="str">
        <x:v>Manchester</x:v>
      </x:c>
      <x:c r="F2416" t="str">
        <x:v>Operative Porter</x:v>
      </x:c>
      <x:c r="G2416" t="str">
        <x:v>399818</x:v>
      </x:c>
      <x:c r="H2416" t="str">
        <x:v>National Waterfront Museum</x:v>
      </x:c>
      <x:c r="I2416" s="22" t="n">
        <x:v>9.5</x:v>
      </x:c>
      <x:c r="J2416" t="str">
        <x:v>Worked</x:v>
      </x:c>
      <x:c r="K2416" t="str">
        <x:v>Employee 104573; home branch Manchester; assigned role Operative Porter | Deployment branch: Manchester | Actual role: Operative Porter | Jobs: 399818 | Customers: National Waterfront Museum | Actual hours: 9.5; source records: 1</x:v>
      </x:c>
      <x:c r="L2416" t="str">
        <x:v>Include</x:v>
      </x:c>
      <x:c r="M2416"/>
      <x:c r="N2416"/>
    </x:row>
    <x:row r="2417">
      <x:c r="A2417" t="str">
        <x:v>Ryan Coupe|2026-02-04</x:v>
      </x:c>
      <x:c r="B2417" s="888" t="n">
        <x:v>46057</x:v>
      </x:c>
      <x:c r="C2417" t="str">
        <x:v>Ryan Coupe</x:v>
      </x:c>
      <x:c r="D2417" t="str">
        <x:v>Permanent</x:v>
      </x:c>
      <x:c r="E2417" t="str">
        <x:v>Manchester</x:v>
      </x:c>
      <x:c r="F2417" t="str">
        <x:v>Operative Porter</x:v>
      </x:c>
      <x:c r="G2417" t="str">
        <x:v>399818</x:v>
      </x:c>
      <x:c r="H2417" t="str">
        <x:v>National Waterfront Museum</x:v>
      </x:c>
      <x:c r="I2417" s="22" t="n">
        <x:v>8.75</x:v>
      </x:c>
      <x:c r="J2417" t="str">
        <x:v>Worked</x:v>
      </x:c>
      <x:c r="K2417" t="str">
        <x:v>Employee 104573; home branch Manchester; assigned role Operative Porter | Deployment branch: Manchester | Actual role: Operative Porter | Jobs: 399818 | Customers: National Waterfront Museum | Actual hours: 8.8; source records: 1</x:v>
      </x:c>
      <x:c r="L2417" t="str">
        <x:v>Include</x:v>
      </x:c>
      <x:c r="M2417"/>
      <x:c r="N2417"/>
    </x:row>
    <x:row r="2418">
      <x:c r="A2418" t="str">
        <x:v>Ryan Coupe|2026-02-05</x:v>
      </x:c>
      <x:c r="B2418" s="888" t="n">
        <x:v>46058</x:v>
      </x:c>
      <x:c r="C2418" t="str">
        <x:v>Ryan Coupe</x:v>
      </x:c>
      <x:c r="D2418" t="str">
        <x:v>Permanent</x:v>
      </x:c>
      <x:c r="E2418" t="str">
        <x:v>Manchester</x:v>
      </x:c>
      <x:c r="F2418" t="str">
        <x:v>Operative Porter</x:v>
      </x:c>
      <x:c r="G2418" t="str">
        <x:v>399818</x:v>
      </x:c>
      <x:c r="H2418" t="str">
        <x:v>National Waterfront Museum</x:v>
      </x:c>
      <x:c r="I2418" s="22" t="n">
        <x:v>9.25</x:v>
      </x:c>
      <x:c r="J2418" t="str">
        <x:v>Worked</x:v>
      </x:c>
      <x:c r="K2418" t="str">
        <x:v>Employee 104573; home branch Manchester; assigned role Operative Porter | Deployment branch: Manchester | Actual role: Operative Porter | Jobs: 399818 | Customers: National Waterfront Museum | Actual hours: 9.2; source records: 1</x:v>
      </x:c>
      <x:c r="L2418" t="str">
        <x:v>Include</x:v>
      </x:c>
      <x:c r="M2418"/>
      <x:c r="N2418"/>
    </x:row>
    <x:row r="2419">
      <x:c r="A2419" t="str">
        <x:v>Ryan Coupe|2026-02-06</x:v>
      </x:c>
      <x:c r="B2419" s="888" t="n">
        <x:v>46059</x:v>
      </x:c>
      <x:c r="C2419" t="str">
        <x:v>Ryan Coupe</x:v>
      </x:c>
      <x:c r="D2419" t="str">
        <x:v>Permanent</x:v>
      </x:c>
      <x:c r="E2419" t="str">
        <x:v>Manchester</x:v>
      </x:c>
      <x:c r="F2419" t="str">
        <x:v>Operative Porter</x:v>
      </x:c>
      <x:c r="G2419" t="str">
        <x:v>399818</x:v>
      </x:c>
      <x:c r="H2419" t="str">
        <x:v>National Waterfront Museum</x:v>
      </x:c>
      <x:c r="I2419" s="22" t="n">
        <x:v>8.75</x:v>
      </x:c>
      <x:c r="J2419" t="str">
        <x:v>Worked</x:v>
      </x:c>
      <x:c r="K2419" t="str">
        <x:v>Employee 104573; home branch Manchester; assigned role Operative Porter | Deployment branch: Manchester | Actual role: Operative Porter | Jobs: 399818 | Customers: National Waterfront Museum | Actual hours: 8.8; source records: 1</x:v>
      </x:c>
      <x:c r="L2419" t="str">
        <x:v>Include</x:v>
      </x:c>
      <x:c r="M2419"/>
      <x:c r="N2419"/>
    </x:row>
    <x:row r="2420">
      <x:c r="A2420" t="str">
        <x:v>Ryan Coupe|2026-02-09</x:v>
      </x:c>
      <x:c r="B2420" s="888" t="n">
        <x:v>46062</x:v>
      </x:c>
      <x:c r="C2420" t="str">
        <x:v>Ryan Coupe</x:v>
      </x:c>
      <x:c r="D2420" t="str">
        <x:v>Permanent</x:v>
      </x:c>
      <x:c r="E2420" t="str">
        <x:v>Manchester</x:v>
      </x:c>
      <x:c r="F2420" t="str">
        <x:v>Operative Porter</x:v>
      </x:c>
      <x:c r="G2420" t="str">
        <x:v>398833, 398317A</x:v>
      </x:c>
      <x:c r="H2420" t="str">
        <x:v>Kirklees Council; Restore Harrow Green</x:v>
      </x:c>
      <x:c r="I2420" s="22" t="n">
        <x:v>24.5</x:v>
      </x:c>
      <x:c r="J2420" t="str">
        <x:v>Worked — 2 records</x:v>
      </x:c>
      <x:c r="K2420" t="str">
        <x:v>Employee 104573; home branch Manchester; assigned role Operative Porter | Deployment branch: Leeds, Manchester | Actual role: Operative Porter | Jobs: 398833, 398317A | Customers: Kirklees Council; Restore Harrow Green | Actual hours: 24.5; source records: 2</x:v>
      </x:c>
      <x:c r="L2420" t="str">
        <x:v>Include</x:v>
      </x:c>
      <x:c r="M2420"/>
      <x:c r="N2420"/>
    </x:row>
    <x:row r="2421">
      <x:c r="A2421" t="str">
        <x:v>Ryan Coupe|2026-02-10</x:v>
      </x:c>
      <x:c r="B2421" s="888" t="n">
        <x:v>46063</x:v>
      </x:c>
      <x:c r="C2421" t="str">
        <x:v>Ryan Coupe</x:v>
      </x:c>
      <x:c r="D2421" t="str">
        <x:v>Permanent</x:v>
      </x:c>
      <x:c r="E2421" t="str">
        <x:v>Manchester</x:v>
      </x:c>
      <x:c r="F2421" t="str">
        <x:v>Operative Porter</x:v>
      </x:c>
      <x:c r="G2421" t="str">
        <x:v>394443, 398833</x:v>
      </x:c>
      <x:c r="H2421" t="str">
        <x:v>BT; Kirklees Council</x:v>
      </x:c>
      <x:c r="I2421" s="22" t="n">
        <x:v>26.25</x:v>
      </x:c>
      <x:c r="J2421" t="str">
        <x:v>Worked — 2 records</x:v>
      </x:c>
      <x:c r="K2421" t="str">
        <x:v>Employee 104573; home branch Manchester; assigned role Operative Porter | Deployment branch: Leeds, Manchester | Actual role: Operative Porter | Jobs: 394443, 398833 | Customers: BT; Kirklees Council | Actual hours: 26.2; source records: 2</x:v>
      </x:c>
      <x:c r="L2421" t="str">
        <x:v>Include</x:v>
      </x:c>
      <x:c r="M2421"/>
      <x:c r="N2421"/>
    </x:row>
    <x:row r="2422">
      <x:c r="A2422" t="str">
        <x:v>Ryan Coupe|2026-02-11</x:v>
      </x:c>
      <x:c r="B2422" s="888" t="n">
        <x:v>46064</x:v>
      </x:c>
      <x:c r="C2422" t="str">
        <x:v>Ryan Coupe</x:v>
      </x:c>
      <x:c r="D2422" t="str">
        <x:v>Permanent</x:v>
      </x:c>
      <x:c r="E2422" t="str">
        <x:v>Manchester</x:v>
      </x:c>
      <x:c r="F2422" t="str">
        <x:v>Operative Porter</x:v>
      </x:c>
      <x:c r="G2422" t="str">
        <x:v>394443</x:v>
      </x:c>
      <x:c r="H2422" t="str">
        <x:v>BT</x:v>
      </x:c>
      <x:c r="I2422" s="22" t="n">
        <x:v>8.5</x:v>
      </x:c>
      <x:c r="J2422" t="str">
        <x:v>Worked</x:v>
      </x:c>
      <x:c r="K2422" t="str">
        <x:v>Employee 104573; home branch Manchester; assigned role Operative Porter | Deployment branch: Manchester | Actual role: Operative Porter | Jobs: 394443 | Customers: BT | Actual hours: 8.5; source records: 1</x:v>
      </x:c>
      <x:c r="L2422" t="str">
        <x:v>Include</x:v>
      </x:c>
      <x:c r="M2422"/>
      <x:c r="N2422"/>
    </x:row>
    <x:row r="2423">
      <x:c r="A2423" t="str">
        <x:v>Ryan Coupe|2026-02-13</x:v>
      </x:c>
      <x:c r="B2423" s="888" t="n">
        <x:v>46066</x:v>
      </x:c>
      <x:c r="C2423" t="str">
        <x:v>Ryan Coupe</x:v>
      </x:c>
      <x:c r="D2423" t="str">
        <x:v>Permanent</x:v>
      </x:c>
      <x:c r="E2423" t="str">
        <x:v>Manchester</x:v>
      </x:c>
      <x:c r="F2423" t="str">
        <x:v>Operative Porter</x:v>
      </x:c>
      <x:c r="G2423"/>
      <x:c r="H2423"/>
      <x:c r="I2423" s="22" t="n">
        <x:v>0</x:v>
      </x:c>
      <x:c r="J2423" t="str">
        <x:v>Annual leave</x:v>
      </x:c>
      <x:c r="K2423" t="str">
        <x:v>Employee 104573; home branch Manchester; assigned role Operative Porter | Leave: Annual Leave (Hours) | Leave calendar basis: Variable-pattern period</x:v>
      </x:c>
      <x:c r="L2423" t="str">
        <x:v>Include</x:v>
      </x:c>
      <x:c r="M2423"/>
      <x:c r="N2423"/>
    </x:row>
    <x:row r="2424">
      <x:c r="A2424" t="str">
        <x:v>Ryan Coupe|2026-02-16</x:v>
      </x:c>
      <x:c r="B2424" s="888" t="n">
        <x:v>46069</x:v>
      </x:c>
      <x:c r="C2424" t="str">
        <x:v>Ryan Coupe</x:v>
      </x:c>
      <x:c r="D2424" t="str">
        <x:v>Permanent</x:v>
      </x:c>
      <x:c r="E2424" t="str">
        <x:v>Manchester</x:v>
      </x:c>
      <x:c r="F2424" t="str">
        <x:v>Operative Porter</x:v>
      </x:c>
      <x:c r="G2424"/>
      <x:c r="H2424"/>
      <x:c r="I2424" s="22" t="n">
        <x:v>0</x:v>
      </x:c>
      <x:c r="J2424" t="str">
        <x:v>Annual leave</x:v>
      </x:c>
      <x:c r="K2424" t="str">
        <x:v>Employee 104573; home branch Manchester; assigned role Operative Porter | Leave: Annual Leave (Hours) | Leave calendar basis: Variable-pattern period</x:v>
      </x:c>
      <x:c r="L2424" t="str">
        <x:v>Include</x:v>
      </x:c>
      <x:c r="M2424"/>
      <x:c r="N2424"/>
    </x:row>
    <x:row r="2425">
      <x:c r="A2425" t="str">
        <x:v>Ryan Coupe|2026-02-17</x:v>
      </x:c>
      <x:c r="B2425" s="888" t="n">
        <x:v>46070</x:v>
      </x:c>
      <x:c r="C2425" t="str">
        <x:v>Ryan Coupe</x:v>
      </x:c>
      <x:c r="D2425" t="str">
        <x:v>Permanent</x:v>
      </x:c>
      <x:c r="E2425" t="str">
        <x:v>Manchester</x:v>
      </x:c>
      <x:c r="F2425" t="str">
        <x:v>Operative Porter</x:v>
      </x:c>
      <x:c r="G2425" t="str">
        <x:v>394443</x:v>
      </x:c>
      <x:c r="H2425" t="str">
        <x:v>BT</x:v>
      </x:c>
      <x:c r="I2425" s="22" t="n">
        <x:v>8.25</x:v>
      </x:c>
      <x:c r="J2425" t="str">
        <x:v>Worked</x:v>
      </x:c>
      <x:c r="K2425" t="str">
        <x:v>Employee 104573; home branch Manchester; assigned role Operative Porter | Deployment branch: Manchester | Actual role: Operative Porter | Jobs: 394443 | Customers: BT | Actual hours: 8.2; source records: 1</x:v>
      </x:c>
      <x:c r="L2425" t="str">
        <x:v>Include</x:v>
      </x:c>
      <x:c r="M2425"/>
      <x:c r="N2425"/>
    </x:row>
    <x:row r="2426">
      <x:c r="A2426" t="str">
        <x:v>Ryan Coupe|2026-02-18</x:v>
      </x:c>
      <x:c r="B2426" s="888" t="n">
        <x:v>46071</x:v>
      </x:c>
      <x:c r="C2426" t="str">
        <x:v>Ryan Coupe</x:v>
      </x:c>
      <x:c r="D2426" t="str">
        <x:v>Permanent</x:v>
      </x:c>
      <x:c r="E2426" t="str">
        <x:v>Manchester</x:v>
      </x:c>
      <x:c r="F2426" t="str">
        <x:v>Operative Porter</x:v>
      </x:c>
      <x:c r="G2426" t="str">
        <x:v>399923</x:v>
      </x:c>
      <x:c r="H2426" t="str">
        <x:v>Adecco</x:v>
      </x:c>
      <x:c r="I2426" s="22" t="n">
        <x:v>6</x:v>
      </x:c>
      <x:c r="J2426" t="str">
        <x:v>Worked</x:v>
      </x:c>
      <x:c r="K2426" t="str">
        <x:v>Employee 104573; home branch Manchester; assigned role Operative Porter | Deployment branch: Manchester | Actual role: Operative Porter | Jobs: 399923 | Customers: Adecco | Actual hours: 6.0; source records: 1</x:v>
      </x:c>
      <x:c r="L2426" t="str">
        <x:v>Include</x:v>
      </x:c>
      <x:c r="M2426"/>
      <x:c r="N2426"/>
    </x:row>
    <x:row r="2427">
      <x:c r="A2427" t="str">
        <x:v>Ryan Coupe|2026-02-20</x:v>
      </x:c>
      <x:c r="B2427" s="888" t="n">
        <x:v>46073</x:v>
      </x:c>
      <x:c r="C2427" t="str">
        <x:v>Ryan Coupe</x:v>
      </x:c>
      <x:c r="D2427" t="str">
        <x:v>Permanent</x:v>
      </x:c>
      <x:c r="E2427" t="str">
        <x:v>Manchester</x:v>
      </x:c>
      <x:c r="F2427" t="str">
        <x:v>Operative Porter</x:v>
      </x:c>
      <x:c r="G2427" t="str">
        <x:v>374044A, 400538</x:v>
      </x:c>
      <x:c r="H2427" t="str">
        <x:v>Hurstwood Environmental Consultants; Irwell Valley Homes</x:v>
      </x:c>
      <x:c r="I2427" s="22" t="n">
        <x:v>8</x:v>
      </x:c>
      <x:c r="J2427" t="str">
        <x:v>Worked — 2 records</x:v>
      </x:c>
      <x:c r="K2427" t="str">
        <x:v>Employee 104573; home branch Manchester; assigned role Operative Porter | Deployment branch: Manchester | Actual role: Operative Porter | Jobs: 374044A, 400538 | Customers: Hurstwood Environmental Consultants; Irwell Valley Homes | Actual hours: 8.0; source records: 2</x:v>
      </x:c>
      <x:c r="L2427" t="str">
        <x:v>Include</x:v>
      </x:c>
      <x:c r="M2427"/>
      <x:c r="N2427"/>
    </x:row>
    <x:row r="2428">
      <x:c r="A2428" t="str">
        <x:v>Ryan Coupe|2026-02-23</x:v>
      </x:c>
      <x:c r="B2428" s="888" t="n">
        <x:v>46076</x:v>
      </x:c>
      <x:c r="C2428" t="str">
        <x:v>Ryan Coupe</x:v>
      </x:c>
      <x:c r="D2428" t="str">
        <x:v>Permanent</x:v>
      </x:c>
      <x:c r="E2428" t="str">
        <x:v>Manchester</x:v>
      </x:c>
      <x:c r="F2428" t="str">
        <x:v>Operative Porter</x:v>
      </x:c>
      <x:c r="G2428" t="str">
        <x:v>399818</x:v>
      </x:c>
      <x:c r="H2428" t="str">
        <x:v>National Waterfront Museum</x:v>
      </x:c>
      <x:c r="I2428" s="22" t="n">
        <x:v>11</x:v>
      </x:c>
      <x:c r="J2428" t="str">
        <x:v>Worked</x:v>
      </x:c>
      <x:c r="K2428" t="str">
        <x:v>Employee 104573; home branch Manchester; assigned role Operative Porter | Deployment branch: Manchester | Actual role: Operative Driver | Jobs: 399818 | Customers: National Waterfront Museum | Actual hours: 11.0; source records: 1</x:v>
      </x:c>
      <x:c r="L2428" t="str">
        <x:v>Include</x:v>
      </x:c>
      <x:c r="M2428"/>
      <x:c r="N2428"/>
    </x:row>
    <x:row r="2429">
      <x:c r="A2429" t="str">
        <x:v>Ryan Coupe|2026-02-24</x:v>
      </x:c>
      <x:c r="B2429" s="888" t="n">
        <x:v>46077</x:v>
      </x:c>
      <x:c r="C2429" t="str">
        <x:v>Ryan Coupe</x:v>
      </x:c>
      <x:c r="D2429" t="str">
        <x:v>Permanent</x:v>
      </x:c>
      <x:c r="E2429" t="str">
        <x:v>Manchester</x:v>
      </x:c>
      <x:c r="F2429" t="str">
        <x:v>Operative Porter</x:v>
      </x:c>
      <x:c r="G2429" t="str">
        <x:v>399818</x:v>
      </x:c>
      <x:c r="H2429" t="str">
        <x:v>National Waterfront Museum</x:v>
      </x:c>
      <x:c r="I2429" s="22" t="n">
        <x:v>8.75</x:v>
      </x:c>
      <x:c r="J2429" t="str">
        <x:v>Worked</x:v>
      </x:c>
      <x:c r="K2429" t="str">
        <x:v>Employee 104573; home branch Manchester; assigned role Operative Porter | Deployment branch: Manchester | Actual role: Operative Driver | Jobs: 399818 | Customers: National Waterfront Museum | Actual hours: 8.8; source records: 1</x:v>
      </x:c>
      <x:c r="L2429" t="str">
        <x:v>Include</x:v>
      </x:c>
      <x:c r="M2429"/>
      <x:c r="N2429"/>
    </x:row>
    <x:row r="2430">
      <x:c r="A2430" t="str">
        <x:v>Ryan Coupe|2026-02-25</x:v>
      </x:c>
      <x:c r="B2430" s="888" t="n">
        <x:v>46078</x:v>
      </x:c>
      <x:c r="C2430" t="str">
        <x:v>Ryan Coupe</x:v>
      </x:c>
      <x:c r="D2430" t="str">
        <x:v>Permanent</x:v>
      </x:c>
      <x:c r="E2430" t="str">
        <x:v>Manchester</x:v>
      </x:c>
      <x:c r="F2430" t="str">
        <x:v>Operative Porter</x:v>
      </x:c>
      <x:c r="G2430" t="str">
        <x:v>399818</x:v>
      </x:c>
      <x:c r="H2430" t="str">
        <x:v>National Waterfront Museum</x:v>
      </x:c>
      <x:c r="I2430" s="22" t="n">
        <x:v>8.75</x:v>
      </x:c>
      <x:c r="J2430" t="str">
        <x:v>Worked</x:v>
      </x:c>
      <x:c r="K2430" t="str">
        <x:v>Employee 104573; home branch Manchester; assigned role Operative Porter | Deployment branch: Manchester | Actual role: Operative Porter | Jobs: 399818 | Customers: National Waterfront Museum | Actual hours: 8.8; source records: 1</x:v>
      </x:c>
      <x:c r="L2430" t="str">
        <x:v>Include</x:v>
      </x:c>
      <x:c r="M2430"/>
      <x:c r="N2430"/>
    </x:row>
    <x:row r="2431">
      <x:c r="A2431" t="str">
        <x:v>Ryan Coupe|2026-02-26</x:v>
      </x:c>
      <x:c r="B2431" s="888" t="n">
        <x:v>46079</x:v>
      </x:c>
      <x:c r="C2431" t="str">
        <x:v>Ryan Coupe</x:v>
      </x:c>
      <x:c r="D2431" t="str">
        <x:v>Permanent</x:v>
      </x:c>
      <x:c r="E2431" t="str">
        <x:v>Manchester</x:v>
      </x:c>
      <x:c r="F2431" t="str">
        <x:v>Operative Porter</x:v>
      </x:c>
      <x:c r="G2431" t="str">
        <x:v>399818</x:v>
      </x:c>
      <x:c r="H2431" t="str">
        <x:v>National Waterfront Museum</x:v>
      </x:c>
      <x:c r="I2431" s="22" t="n">
        <x:v>8.25</x:v>
      </x:c>
      <x:c r="J2431" t="str">
        <x:v>Worked</x:v>
      </x:c>
      <x:c r="K2431" t="str">
        <x:v>Employee 104573; home branch Manchester; assigned role Operative Porter | Deployment branch: Manchester | Actual role: Operative Porter | Jobs: 399818 | Customers: National Waterfront Museum | Actual hours: 8.2; source records: 1</x:v>
      </x:c>
      <x:c r="L2431" t="str">
        <x:v>Include</x:v>
      </x:c>
      <x:c r="M2431"/>
      <x:c r="N2431"/>
    </x:row>
    <x:row r="2432">
      <x:c r="A2432" t="str">
        <x:v>Ryan Coupe|2026-02-27</x:v>
      </x:c>
      <x:c r="B2432" s="888" t="n">
        <x:v>46080</x:v>
      </x:c>
      <x:c r="C2432" t="str">
        <x:v>Ryan Coupe</x:v>
      </x:c>
      <x:c r="D2432" t="str">
        <x:v>Permanent</x:v>
      </x:c>
      <x:c r="E2432" t="str">
        <x:v>Manchester</x:v>
      </x:c>
      <x:c r="F2432" t="str">
        <x:v>Operative Porter</x:v>
      </x:c>
      <x:c r="G2432" t="str">
        <x:v>399818</x:v>
      </x:c>
      <x:c r="H2432" t="str">
        <x:v>National Waterfront Museum</x:v>
      </x:c>
      <x:c r="I2432" s="22" t="n">
        <x:v>8.75</x:v>
      </x:c>
      <x:c r="J2432" t="str">
        <x:v>Worked</x:v>
      </x:c>
      <x:c r="K2432" t="str">
        <x:v>Employee 104573; home branch Manchester; assigned role Operative Porter | Deployment branch: Manchester | Actual role: Operative Porter | Jobs: 399818 | Customers: National Waterfront Museum | Actual hours: 8.8; source records: 1</x:v>
      </x:c>
      <x:c r="L2432" t="str">
        <x:v>Include</x:v>
      </x:c>
      <x:c r="M2432"/>
      <x:c r="N2432"/>
    </x:row>
    <x:row r="2433">
      <x:c r="A2433" t="str">
        <x:v>S Bello|2026-02-01</x:v>
      </x:c>
      <x:c r="B2433" s="888" t="n">
        <x:v>46054</x:v>
      </x:c>
      <x:c r="C2433" t="str">
        <x:v>S Bello</x:v>
      </x:c>
      <x:c r="D2433" t="str">
        <x:v>Permanent</x:v>
      </x:c>
      <x:c r="E2433" t="str">
        <x:v>Thurrock</x:v>
      </x:c>
      <x:c r="F2433" t="str">
        <x:v>Operative Porter</x:v>
      </x:c>
      <x:c r="G2433" t="str">
        <x:v>399941</x:v>
      </x:c>
      <x:c r="H2433" t="str">
        <x:v>Bank of America Merrill Lynch</x:v>
      </x:c>
      <x:c r="I2433" s="22" t="n">
        <x:v>8.5</x:v>
      </x:c>
      <x:c r="J2433" t="str">
        <x:v>Worked</x:v>
      </x:c>
      <x:c r="K2433" t="str">
        <x:v>Employee 103124; home branch Thurrock; assigned role Operative Porter | Deployment branch: Thurrock | Actual role: Operative Porter | Jobs: 399941 | Customers: Bank of America Merrill Lynch | Actual hours: 8.5; source records: 1</x:v>
      </x:c>
      <x:c r="L2433" t="str">
        <x:v>Include</x:v>
      </x:c>
      <x:c r="M2433"/>
      <x:c r="N2433"/>
    </x:row>
    <x:row r="2434">
      <x:c r="A2434" t="str">
        <x:v>S Bello|2026-02-02</x:v>
      </x:c>
      <x:c r="B2434" s="888" t="n">
        <x:v>46055</x:v>
      </x:c>
      <x:c r="C2434" t="str">
        <x:v>S Bello</x:v>
      </x:c>
      <x:c r="D2434" t="str">
        <x:v>Permanent</x:v>
      </x:c>
      <x:c r="E2434" t="str">
        <x:v>Thurrock</x:v>
      </x:c>
      <x:c r="F2434" t="str">
        <x:v>Operative Porter</x:v>
      </x:c>
      <x:c r="G2434" t="str">
        <x:v>399508</x:v>
      </x:c>
      <x:c r="H2434" t="str">
        <x:v>Bravado</x:v>
      </x:c>
      <x:c r="I2434" s="22" t="n">
        <x:v>14</x:v>
      </x:c>
      <x:c r="J2434" t="str">
        <x:v>Worked</x:v>
      </x:c>
      <x:c r="K2434" t="str">
        <x:v>Employee 103124; home branch Thurrock; assigned role Operative Porter | Deployment branch: Thurrock | Actual role: Operative Porter | Jobs: 399508 | Customers: Bravado | Actual hours: 14.0; source records: 1</x:v>
      </x:c>
      <x:c r="L2434" t="str">
        <x:v>Include</x:v>
      </x:c>
      <x:c r="M2434"/>
      <x:c r="N2434"/>
    </x:row>
    <x:row r="2435">
      <x:c r="A2435" t="str">
        <x:v>S Bello|2026-02-03</x:v>
      </x:c>
      <x:c r="B2435" s="888" t="n">
        <x:v>46056</x:v>
      </x:c>
      <x:c r="C2435" t="str">
        <x:v>S Bello</x:v>
      </x:c>
      <x:c r="D2435" t="str">
        <x:v>Permanent</x:v>
      </x:c>
      <x:c r="E2435" t="str">
        <x:v>Thurrock</x:v>
      </x:c>
      <x:c r="F2435" t="str">
        <x:v>Operative Porter</x:v>
      </x:c>
      <x:c r="G2435" t="str">
        <x:v>396798</x:v>
      </x:c>
      <x:c r="H2435" t="str">
        <x:v>Kelsey Mann</x:v>
      </x:c>
      <x:c r="I2435" s="22" t="n">
        <x:v>6.5</x:v>
      </x:c>
      <x:c r="J2435" t="str">
        <x:v>Worked</x:v>
      </x:c>
      <x:c r="K2435" t="str">
        <x:v>Employee 103124; home branch Thurrock; assigned role Operative Porter | Deployment branch: Thurrock | Actual role: Operative Porter | Jobs: 396798 | Customers: Kelsey Mann | Actual hours: 6.5; source records: 1</x:v>
      </x:c>
      <x:c r="L2435" t="str">
        <x:v>Include</x:v>
      </x:c>
      <x:c r="M2435"/>
      <x:c r="N2435"/>
    </x:row>
    <x:row r="2436">
      <x:c r="A2436" t="str">
        <x:v>S Bello|2026-02-04</x:v>
      </x:c>
      <x:c r="B2436" s="888" t="n">
        <x:v>46057</x:v>
      </x:c>
      <x:c r="C2436" t="str">
        <x:v>S Bello</x:v>
      </x:c>
      <x:c r="D2436" t="str">
        <x:v>Permanent</x:v>
      </x:c>
      <x:c r="E2436" t="str">
        <x:v>Thurrock</x:v>
      </x:c>
      <x:c r="F2436" t="str">
        <x:v>Operative Porter</x:v>
      </x:c>
      <x:c r="G2436" t="str">
        <x:v>397941, 396846, 396615</x:v>
      </x:c>
      <x:c r="H2436" t="str">
        <x:v>Aliro Obote, Ms Lucy Angom/Mr Richard; Menacho/Ms Alicia; Wilkinson/Mr Jodie</x:v>
      </x:c>
      <x:c r="I2436" s="22" t="n">
        <x:v>15</x:v>
      </x:c>
      <x:c r="J2436" t="str">
        <x:v>Worked — 3 records</x:v>
      </x:c>
      <x:c r="K2436" t="str">
        <x:v>Employee 103124; home branch Thurrock; assigned role Operative Porter | Deployment branch: Thurrock | Actual role: Operative Porter | Jobs: 397941, 396846, 396615 | Customers: Aliro Obote, Ms Lucy Angom/Mr Richard; Menacho/Ms Alicia; Wilkinson/Mr Jodie | Actual hours: 15.0; source records: 3</x:v>
      </x:c>
      <x:c r="L2436" t="str">
        <x:v>Include</x:v>
      </x:c>
      <x:c r="M2436"/>
      <x:c r="N2436"/>
    </x:row>
    <x:row r="2437">
      <x:c r="A2437" t="str">
        <x:v>S Bello|2026-02-05</x:v>
      </x:c>
      <x:c r="B2437" s="888" t="n">
        <x:v>46058</x:v>
      </x:c>
      <x:c r="C2437" t="str">
        <x:v>S Bello</x:v>
      </x:c>
      <x:c r="D2437" t="str">
        <x:v>Permanent</x:v>
      </x:c>
      <x:c r="E2437" t="str">
        <x:v>Thurrock</x:v>
      </x:c>
      <x:c r="F2437" t="str">
        <x:v>Operative Porter</x:v>
      </x:c>
      <x:c r="G2437" t="str">
        <x:v>397038</x:v>
      </x:c>
      <x:c r="H2437" t="str">
        <x:v>Sarah During</x:v>
      </x:c>
      <x:c r="I2437" s="22" t="n">
        <x:v>3.5</x:v>
      </x:c>
      <x:c r="J2437" t="str">
        <x:v>Worked</x:v>
      </x:c>
      <x:c r="K2437" t="str">
        <x:v>Employee 103124; home branch Thurrock; assigned role Operative Porter | Deployment branch: Thurrock | Actual role: Operative Porter | Jobs: 397038 | Customers: Sarah During | Actual hours: 3.5; source records: 1</x:v>
      </x:c>
      <x:c r="L2437" t="str">
        <x:v>Include</x:v>
      </x:c>
      <x:c r="M2437"/>
      <x:c r="N2437"/>
    </x:row>
    <x:row r="2438">
      <x:c r="A2438" t="str">
        <x:v>S Bello|2026-02-06</x:v>
      </x:c>
      <x:c r="B2438" s="888" t="n">
        <x:v>46059</x:v>
      </x:c>
      <x:c r="C2438" t="str">
        <x:v>S Bello</x:v>
      </x:c>
      <x:c r="D2438" t="str">
        <x:v>Permanent</x:v>
      </x:c>
      <x:c r="E2438" t="str">
        <x:v>Thurrock</x:v>
      </x:c>
      <x:c r="F2438" t="str">
        <x:v>Operative Porter</x:v>
      </x:c>
      <x:c r="G2438" t="str">
        <x:v>396896</x:v>
      </x:c>
      <x:c r="H2438" t="str">
        <x:v>Ferrel/Derrol</x:v>
      </x:c>
      <x:c r="I2438" s="22" t="n">
        <x:v>7.5</x:v>
      </x:c>
      <x:c r="J2438" t="str">
        <x:v>Worked</x:v>
      </x:c>
      <x:c r="K2438" t="str">
        <x:v>Employee 103124; home branch Thurrock; assigned role Operative Porter | Deployment branch: Thurrock | Actual role: Operative Porter | Jobs: 396896 | Customers: Ferrel/Derrol | Actual hours: 7.5; source records: 1</x:v>
      </x:c>
      <x:c r="L2438" t="str">
        <x:v>Include</x:v>
      </x:c>
      <x:c r="M2438"/>
      <x:c r="N2438"/>
    </x:row>
    <x:row r="2439">
      <x:c r="A2439" t="str">
        <x:v>S Bello|2026-02-07</x:v>
      </x:c>
      <x:c r="B2439" s="888" t="n">
        <x:v>46060</x:v>
      </x:c>
      <x:c r="C2439" t="str">
        <x:v>S Bello</x:v>
      </x:c>
      <x:c r="D2439" t="str">
        <x:v>Permanent</x:v>
      </x:c>
      <x:c r="E2439" t="str">
        <x:v>Thurrock</x:v>
      </x:c>
      <x:c r="F2439" t="str">
        <x:v>Operative Porter</x:v>
      </x:c>
      <x:c r="G2439" t="str">
        <x:v>400154</x:v>
      </x:c>
      <x:c r="H2439" t="str">
        <x:v>BNP Paribas Limited</x:v>
      </x:c>
      <x:c r="I2439" s="22" t="n">
        <x:v>10.5</x:v>
      </x:c>
      <x:c r="J2439" t="str">
        <x:v>Worked</x:v>
      </x:c>
      <x:c r="K2439" t="str">
        <x:v>Employee 103124; home branch Thurrock; assigned role Operative Porter | Deployment branch: Thurrock | Actual role: Operative Skilled | Jobs: 400154 | Customers: BNP Paribas Limited | Actual hours: 10.5; source records: 1</x:v>
      </x:c>
      <x:c r="L2439" t="str">
        <x:v>Include</x:v>
      </x:c>
      <x:c r="M2439"/>
      <x:c r="N2439"/>
    </x:row>
    <x:row r="2440">
      <x:c r="A2440" t="str">
        <x:v>S Bello|2026-02-08</x:v>
      </x:c>
      <x:c r="B2440" s="888" t="n">
        <x:v>46061</x:v>
      </x:c>
      <x:c r="C2440" t="str">
        <x:v>S Bello</x:v>
      </x:c>
      <x:c r="D2440" t="str">
        <x:v>Permanent</x:v>
      </x:c>
      <x:c r="E2440" t="str">
        <x:v>Thurrock</x:v>
      </x:c>
      <x:c r="F2440" t="str">
        <x:v>Operative Porter</x:v>
      </x:c>
      <x:c r="G2440" t="str">
        <x:v>396207A</x:v>
      </x:c>
      <x:c r="H2440" t="str">
        <x:v>Linklaters LLP</x:v>
      </x:c>
      <x:c r="I2440" s="22" t="n">
        <x:v>8.5</x:v>
      </x:c>
      <x:c r="J2440" t="str">
        <x:v>Worked</x:v>
      </x:c>
      <x:c r="K2440" t="str">
        <x:v>Employee 103124; home branch Thurrock; assigned role Operative Porter | Deployment branch: Thurrock | Actual role: Operative Porter | Jobs: 396207A | Customers: Linklaters LLP | Actual hours: 8.5; source records: 1</x:v>
      </x:c>
      <x:c r="L2440" t="str">
        <x:v>Include</x:v>
      </x:c>
      <x:c r="M2440"/>
      <x:c r="N2440"/>
    </x:row>
    <x:row r="2441">
      <x:c r="A2441" t="str">
        <x:v>S Bello|2026-02-10</x:v>
      </x:c>
      <x:c r="B2441" s="888" t="n">
        <x:v>46063</x:v>
      </x:c>
      <x:c r="C2441" t="str">
        <x:v>S Bello</x:v>
      </x:c>
      <x:c r="D2441" t="str">
        <x:v>Permanent</x:v>
      </x:c>
      <x:c r="E2441" t="str">
        <x:v>Thurrock</x:v>
      </x:c>
      <x:c r="F2441" t="str">
        <x:v>Operative Porter</x:v>
      </x:c>
      <x:c r="G2441" t="str">
        <x:v>396882</x:v>
      </x:c>
      <x:c r="H2441" t="str">
        <x:v>Gilaj/Ms Luce</x:v>
      </x:c>
      <x:c r="I2441" s="22" t="n">
        <x:v>8.5</x:v>
      </x:c>
      <x:c r="J2441" t="str">
        <x:v>Worked</x:v>
      </x:c>
      <x:c r="K2441" t="str">
        <x:v>Employee 103124; home branch Thurrock; assigned role Operative Porter | Deployment branch: Thurrock | Actual role: Operative Skilled | Jobs: 396882 | Customers: Gilaj/Ms Luce | Actual hours: 8.5; source records: 1</x:v>
      </x:c>
      <x:c r="L2441" t="str">
        <x:v>Include</x:v>
      </x:c>
      <x:c r="M2441"/>
      <x:c r="N2441"/>
    </x:row>
    <x:row r="2442">
      <x:c r="A2442" t="str">
        <x:v>S Bello|2026-02-11</x:v>
      </x:c>
      <x:c r="B2442" s="888" t="n">
        <x:v>46064</x:v>
      </x:c>
      <x:c r="C2442" t="str">
        <x:v>S Bello</x:v>
      </x:c>
      <x:c r="D2442" t="str">
        <x:v>Permanent</x:v>
      </x:c>
      <x:c r="E2442" t="str">
        <x:v>Thurrock</x:v>
      </x:c>
      <x:c r="F2442" t="str">
        <x:v>Operative Porter</x:v>
      </x:c>
      <x:c r="G2442" t="str">
        <x:v>396830</x:v>
      </x:c>
      <x:c r="H2442" t="str">
        <x:v>Wysocki/Mr Janusz</x:v>
      </x:c>
      <x:c r="I2442" s="22" t="n">
        <x:v>8.5</x:v>
      </x:c>
      <x:c r="J2442" t="str">
        <x:v>Worked</x:v>
      </x:c>
      <x:c r="K2442" t="str">
        <x:v>Employee 103124; home branch Thurrock; assigned role Operative Porter | Deployment branch: Thurrock | Actual role: Operative Skilled | Jobs: 396830 | Customers: Wysocki/Mr Janusz | Actual hours: 8.5; source records: 1</x:v>
      </x:c>
      <x:c r="L2442" t="str">
        <x:v>Include</x:v>
      </x:c>
      <x:c r="M2442"/>
      <x:c r="N2442"/>
    </x:row>
    <x:row r="2443">
      <x:c r="A2443" t="str">
        <x:v>S Bello|2026-02-12</x:v>
      </x:c>
      <x:c r="B2443" s="888" t="n">
        <x:v>46065</x:v>
      </x:c>
      <x:c r="C2443" t="str">
        <x:v>S Bello</x:v>
      </x:c>
      <x:c r="D2443" t="str">
        <x:v>Permanent</x:v>
      </x:c>
      <x:c r="E2443" t="str">
        <x:v>Thurrock</x:v>
      </x:c>
      <x:c r="F2443" t="str">
        <x:v>Operative Porter</x:v>
      </x:c>
      <x:c r="G2443" t="str">
        <x:v>400320</x:v>
      </x:c>
      <x:c r="H2443" t="str">
        <x:v>Galliford Try Site Office</x:v>
      </x:c>
      <x:c r="I2443" s="22" t="n">
        <x:v>7</x:v>
      </x:c>
      <x:c r="J2443" t="str">
        <x:v>Worked</x:v>
      </x:c>
      <x:c r="K2443" t="str">
        <x:v>Employee 103124; home branch Thurrock; assigned role Operative Porter | Deployment branch: Thurrock | Actual role: Operative Porter | Jobs: 400320 | Customers: Galliford Try Site Office | Actual hours: 7.0; source records: 1</x:v>
      </x:c>
      <x:c r="L2443" t="str">
        <x:v>Include</x:v>
      </x:c>
      <x:c r="M2443"/>
      <x:c r="N2443"/>
    </x:row>
    <x:row r="2444">
      <x:c r="A2444" t="str">
        <x:v>S Bello|2026-02-13</x:v>
      </x:c>
      <x:c r="B2444" s="888" t="n">
        <x:v>46066</x:v>
      </x:c>
      <x:c r="C2444" t="str">
        <x:v>S Bello</x:v>
      </x:c>
      <x:c r="D2444" t="str">
        <x:v>Permanent</x:v>
      </x:c>
      <x:c r="E2444" t="str">
        <x:v>Thurrock</x:v>
      </x:c>
      <x:c r="F2444" t="str">
        <x:v>Operative Porter</x:v>
      </x:c>
      <x:c r="G2444" t="str">
        <x:v>400385, 397170</x:v>
      </x:c>
      <x:c r="H2444" t="str">
        <x:v>Bank of America Merrill Lynch; Okbe/Mr Tsehaye</x:v>
      </x:c>
      <x:c r="I2444" s="22" t="n">
        <x:v>8</x:v>
      </x:c>
      <x:c r="J2444" t="str">
        <x:v>Worked — 2 records</x:v>
      </x:c>
      <x:c r="K2444" t="str">
        <x:v>Employee 103124; home branch Thurrock; assigned role Operative Porter | Deployment branch: Thurrock | Actual role: Operative Porter, Operative Skilled | Jobs: 400385, 397170 | Customers: Bank of America Merrill Lynch; Okbe/Mr Tsehaye | Actual hours: 8.0; source records: 2</x:v>
      </x:c>
      <x:c r="L2444" t="str">
        <x:v>Include</x:v>
      </x:c>
      <x:c r="M2444"/>
      <x:c r="N2444"/>
    </x:row>
    <x:row r="2445">
      <x:c r="A2445" t="str">
        <x:v>S Bello|2026-02-14</x:v>
      </x:c>
      <x:c r="B2445" s="888" t="n">
        <x:v>46067</x:v>
      </x:c>
      <x:c r="C2445" t="str">
        <x:v>S Bello</x:v>
      </x:c>
      <x:c r="D2445" t="str">
        <x:v>Permanent</x:v>
      </x:c>
      <x:c r="E2445" t="str">
        <x:v>Thurrock</x:v>
      </x:c>
      <x:c r="F2445" t="str">
        <x:v>Operative Porter</x:v>
      </x:c>
      <x:c r="G2445" t="str">
        <x:v>399051</x:v>
      </x:c>
      <x:c r="H2445" t="str">
        <x:v>CDER Group Ltd</x:v>
      </x:c>
      <x:c r="I2445" s="22" t="n">
        <x:v>8.5</x:v>
      </x:c>
      <x:c r="J2445" t="str">
        <x:v>Worked</x:v>
      </x:c>
      <x:c r="K2445" t="str">
        <x:v>Employee 103124; home branch Thurrock; assigned role Operative Porter | Deployment branch: Thurrock | Actual role: Operative Skilled | Jobs: 399051 | Customers: CDER Group Ltd | Actual hours: 8.5; source records: 1</x:v>
      </x:c>
      <x:c r="L2445" t="str">
        <x:v>Include</x:v>
      </x:c>
      <x:c r="M2445"/>
      <x:c r="N2445"/>
    </x:row>
    <x:row r="2446">
      <x:c r="A2446" t="str">
        <x:v>S Bello|2026-02-15</x:v>
      </x:c>
      <x:c r="B2446" s="888" t="n">
        <x:v>46068</x:v>
      </x:c>
      <x:c r="C2446" t="str">
        <x:v>S Bello</x:v>
      </x:c>
      <x:c r="D2446" t="str">
        <x:v>Permanent</x:v>
      </x:c>
      <x:c r="E2446" t="str">
        <x:v>Thurrock</x:v>
      </x:c>
      <x:c r="F2446" t="str">
        <x:v>Operative Porter</x:v>
      </x:c>
      <x:c r="G2446" t="str">
        <x:v>400385</x:v>
      </x:c>
      <x:c r="H2446" t="str">
        <x:v>Bank of America Merrill Lynch</x:v>
      </x:c>
      <x:c r="I2446" s="22" t="n">
        <x:v>8.5</x:v>
      </x:c>
      <x:c r="J2446" t="str">
        <x:v>Worked</x:v>
      </x:c>
      <x:c r="K2446" t="str">
        <x:v>Employee 103124; home branch Thurrock; assigned role Operative Porter | Deployment branch: Thurrock | Actual role: Operative Porter | Jobs: 400385 | Customers: Bank of America Merrill Lynch | Actual hours: 8.5; source records: 1</x:v>
      </x:c>
      <x:c r="L2446" t="str">
        <x:v>Include</x:v>
      </x:c>
      <x:c r="M2446"/>
      <x:c r="N2446"/>
    </x:row>
    <x:row r="2447">
      <x:c r="A2447" t="str">
        <x:v>S Bello|2026-02-17</x:v>
      </x:c>
      <x:c r="B2447" s="888" t="n">
        <x:v>46070</x:v>
      </x:c>
      <x:c r="C2447" t="str">
        <x:v>S Bello</x:v>
      </x:c>
      <x:c r="D2447" t="str">
        <x:v>Permanent</x:v>
      </x:c>
      <x:c r="E2447" t="str">
        <x:v>Thurrock</x:v>
      </x:c>
      <x:c r="F2447" t="str">
        <x:v>Operative Porter</x:v>
      </x:c>
      <x:c r="G2447" t="str">
        <x:v>396204</x:v>
      </x:c>
      <x:c r="H2447" t="str">
        <x:v>Knotel UK Ltd</x:v>
      </x:c>
      <x:c r="I2447" s="22" t="n">
        <x:v>9</x:v>
      </x:c>
      <x:c r="J2447" t="str">
        <x:v>Worked</x:v>
      </x:c>
      <x:c r="K2447" t="str">
        <x:v>Employee 103124; home branch Thurrock; assigned role Operative Porter | Deployment branch: Thurrock | Actual role: Operative Skilled | Jobs: 396204 | Customers: Knotel UK Ltd | Actual hours: 9.0; source records: 1</x:v>
      </x:c>
      <x:c r="L2447" t="str">
        <x:v>Include</x:v>
      </x:c>
      <x:c r="M2447"/>
      <x:c r="N2447"/>
    </x:row>
    <x:row r="2448">
      <x:c r="A2448" t="str">
        <x:v>S Bello|2026-02-18</x:v>
      </x:c>
      <x:c r="B2448" s="888" t="n">
        <x:v>46071</x:v>
      </x:c>
      <x:c r="C2448" t="str">
        <x:v>S Bello</x:v>
      </x:c>
      <x:c r="D2448" t="str">
        <x:v>Permanent</x:v>
      </x:c>
      <x:c r="E2448" t="str">
        <x:v>Thurrock</x:v>
      </x:c>
      <x:c r="F2448" t="str">
        <x:v>Operative Porter</x:v>
      </x:c>
      <x:c r="G2448" t="str">
        <x:v>396804</x:v>
      </x:c>
      <x:c r="H2448" t="str">
        <x:v>Yusuf/Ms Margaret</x:v>
      </x:c>
      <x:c r="I2448" s="22" t="n">
        <x:v>9</x:v>
      </x:c>
      <x:c r="J2448" t="str">
        <x:v>Worked</x:v>
      </x:c>
      <x:c r="K2448" t="str">
        <x:v>Employee 103124; home branch Thurrock; assigned role Operative Porter | Deployment branch: Thurrock | Actual role: Operative Skilled | Jobs: 396804 | Customers: Yusuf/Ms Margaret | Actual hours: 9.0; source records: 1</x:v>
      </x:c>
      <x:c r="L2448" t="str">
        <x:v>Include</x:v>
      </x:c>
      <x:c r="M2448"/>
      <x:c r="N2448"/>
    </x:row>
    <x:row r="2449">
      <x:c r="A2449" t="str">
        <x:v>S Bello|2026-02-19</x:v>
      </x:c>
      <x:c r="B2449" s="888" t="n">
        <x:v>46072</x:v>
      </x:c>
      <x:c r="C2449" t="str">
        <x:v>S Bello</x:v>
      </x:c>
      <x:c r="D2449" t="str">
        <x:v>Permanent</x:v>
      </x:c>
      <x:c r="E2449" t="str">
        <x:v>Thurrock</x:v>
      </x:c>
      <x:c r="F2449" t="str">
        <x:v>Operative Porter</x:v>
      </x:c>
      <x:c r="G2449" t="str">
        <x:v>400250</x:v>
      </x:c>
      <x:c r="H2449" t="str">
        <x:v>Apple Europe Limited</x:v>
      </x:c>
      <x:c r="I2449" s="22" t="n">
        <x:v>6</x:v>
      </x:c>
      <x:c r="J2449" t="str">
        <x:v>Worked</x:v>
      </x:c>
      <x:c r="K2449" t="str">
        <x:v>Employee 103124; home branch Thurrock; assigned role Operative Porter | Deployment branch: Thurrock | Actual role: Operative Skilled | Jobs: 400250 | Customers: Apple Europe Limited | Actual hours: 6.0; source records: 1</x:v>
      </x:c>
      <x:c r="L2449" t="str">
        <x:v>Include</x:v>
      </x:c>
      <x:c r="M2449"/>
      <x:c r="N2449"/>
    </x:row>
    <x:row r="2450">
      <x:c r="A2450" t="str">
        <x:v>S Bello|2026-02-20</x:v>
      </x:c>
      <x:c r="B2450" s="888" t="n">
        <x:v>46073</x:v>
      </x:c>
      <x:c r="C2450" t="str">
        <x:v>S Bello</x:v>
      </x:c>
      <x:c r="D2450" t="str">
        <x:v>Permanent</x:v>
      </x:c>
      <x:c r="E2450" t="str">
        <x:v>Thurrock</x:v>
      </x:c>
      <x:c r="F2450" t="str">
        <x:v>Operative Porter</x:v>
      </x:c>
      <x:c r="G2450" t="str">
        <x:v>396782</x:v>
      </x:c>
      <x:c r="H2450" t="str">
        <x:v>Jegede/Mr Abidemi</x:v>
      </x:c>
      <x:c r="I2450" s="22" t="n">
        <x:v>6</x:v>
      </x:c>
      <x:c r="J2450" t="str">
        <x:v>Worked</x:v>
      </x:c>
      <x:c r="K2450" t="str">
        <x:v>Employee 103124; home branch Thurrock; assigned role Operative Porter | Deployment branch: Thurrock | Actual role: Operative Skilled | Jobs: 396782 | Customers: Jegede/Mr Abidemi | Actual hours: 6.0; source records: 1</x:v>
      </x:c>
      <x:c r="L2450" t="str">
        <x:v>Include</x:v>
      </x:c>
      <x:c r="M2450"/>
      <x:c r="N2450"/>
    </x:row>
    <x:row r="2451">
      <x:c r="A2451" t="str">
        <x:v>S Bello|2026-02-21</x:v>
      </x:c>
      <x:c r="B2451" s="888" t="n">
        <x:v>46074</x:v>
      </x:c>
      <x:c r="C2451" t="str">
        <x:v>S Bello</x:v>
      </x:c>
      <x:c r="D2451" t="str">
        <x:v>Permanent</x:v>
      </x:c>
      <x:c r="E2451" t="str">
        <x:v>Thurrock</x:v>
      </x:c>
      <x:c r="F2451" t="str">
        <x:v>Operative Porter</x:v>
      </x:c>
      <x:c r="G2451" t="str">
        <x:v>400150</x:v>
      </x:c>
      <x:c r="H2451" t="str">
        <x:v>Cooke, Young &amp; Keidan LLP</x:v>
      </x:c>
      <x:c r="I2451" s="22" t="n">
        <x:v>8</x:v>
      </x:c>
      <x:c r="J2451" t="str">
        <x:v>Worked</x:v>
      </x:c>
      <x:c r="K2451" t="str">
        <x:v>Employee 103124; home branch Thurrock; assigned role Operative Porter | Deployment branch: Thurrock | Actual role: Operative Porter | Jobs: 400150 | Customers: Cooke, Young &amp; Keidan LLP | Actual hours: 8.0; source records: 1</x:v>
      </x:c>
      <x:c r="L2451" t="str">
        <x:v>Include</x:v>
      </x:c>
      <x:c r="M2451"/>
      <x:c r="N2451"/>
    </x:row>
    <x:row r="2452">
      <x:c r="A2452" t="str">
        <x:v>S Bello|2026-02-22</x:v>
      </x:c>
      <x:c r="B2452" s="888" t="n">
        <x:v>46075</x:v>
      </x:c>
      <x:c r="C2452" t="str">
        <x:v>S Bello</x:v>
      </x:c>
      <x:c r="D2452" t="str">
        <x:v>Permanent</x:v>
      </x:c>
      <x:c r="E2452" t="str">
        <x:v>Thurrock</x:v>
      </x:c>
      <x:c r="F2452" t="str">
        <x:v>Operative Porter</x:v>
      </x:c>
      <x:c r="G2452" t="str">
        <x:v>400150</x:v>
      </x:c>
      <x:c r="H2452" t="str">
        <x:v>Cooke, Young &amp; Keidan LLP</x:v>
      </x:c>
      <x:c r="I2452" s="22" t="n">
        <x:v>8</x:v>
      </x:c>
      <x:c r="J2452" t="str">
        <x:v>Worked</x:v>
      </x:c>
      <x:c r="K2452" t="str">
        <x:v>Employee 103124; home branch Thurrock; assigned role Operative Porter | Deployment branch: Thurrock | Actual role: Operative Skilled | Jobs: 400150 | Customers: Cooke, Young &amp; Keidan LLP | Actual hours: 8.0; source records: 1</x:v>
      </x:c>
      <x:c r="L2452" t="str">
        <x:v>Include</x:v>
      </x:c>
      <x:c r="M2452"/>
      <x:c r="N2452"/>
    </x:row>
    <x:row r="2453">
      <x:c r="A2453" t="str">
        <x:v>S Bello|2026-02-23</x:v>
      </x:c>
      <x:c r="B2453" s="888" t="n">
        <x:v>46076</x:v>
      </x:c>
      <x:c r="C2453" t="str">
        <x:v>S Bello</x:v>
      </x:c>
      <x:c r="D2453" t="str">
        <x:v>Permanent</x:v>
      </x:c>
      <x:c r="E2453" t="str">
        <x:v>Thurrock</x:v>
      </x:c>
      <x:c r="F2453" t="str">
        <x:v>Operative Porter</x:v>
      </x:c>
      <x:c r="G2453" t="str">
        <x:v>396207</x:v>
      </x:c>
      <x:c r="H2453" t="str">
        <x:v>Linklaters LLP</x:v>
      </x:c>
      <x:c r="I2453" s="22" t="n">
        <x:v>10</x:v>
      </x:c>
      <x:c r="J2453" t="str">
        <x:v>Worked</x:v>
      </x:c>
      <x:c r="K2453" t="str">
        <x:v>Employee 103124; home branch Thurrock; assigned role Operative Porter | Deployment branch: Thurrock | Actual role: Operative Skilled | Jobs: 396207 | Customers: Linklaters LLP | Actual hours: 10.0; source records: 1</x:v>
      </x:c>
      <x:c r="L2453" t="str">
        <x:v>Include</x:v>
      </x:c>
      <x:c r="M2453"/>
      <x:c r="N2453"/>
    </x:row>
    <x:row r="2454">
      <x:c r="A2454" t="str">
        <x:v>S Bello|2026-02-24</x:v>
      </x:c>
      <x:c r="B2454" s="888" t="n">
        <x:v>46077</x:v>
      </x:c>
      <x:c r="C2454" t="str">
        <x:v>S Bello</x:v>
      </x:c>
      <x:c r="D2454" t="str">
        <x:v>Permanent</x:v>
      </x:c>
      <x:c r="E2454" t="str">
        <x:v>Thurrock</x:v>
      </x:c>
      <x:c r="F2454" t="str">
        <x:v>Operative Porter</x:v>
      </x:c>
      <x:c r="G2454" t="str">
        <x:v>396207</x:v>
      </x:c>
      <x:c r="H2454" t="str">
        <x:v>Linklaters LLP</x:v>
      </x:c>
      <x:c r="I2454" s="22" t="n">
        <x:v>9.5</x:v>
      </x:c>
      <x:c r="J2454" t="str">
        <x:v>Worked</x:v>
      </x:c>
      <x:c r="K2454" t="str">
        <x:v>Employee 103124; home branch Thurrock; assigned role Operative Porter | Deployment branch: Thurrock | Actual role: Operative Skilled | Jobs: 396207 | Customers: Linklaters LLP | Actual hours: 9.5; source records: 1</x:v>
      </x:c>
      <x:c r="L2454" t="str">
        <x:v>Include</x:v>
      </x:c>
      <x:c r="M2454"/>
      <x:c r="N2454"/>
    </x:row>
    <x:row r="2455">
      <x:c r="A2455" t="str">
        <x:v>S Bello|2026-02-25</x:v>
      </x:c>
      <x:c r="B2455" s="888" t="n">
        <x:v>46078</x:v>
      </x:c>
      <x:c r="C2455" t="str">
        <x:v>S Bello</x:v>
      </x:c>
      <x:c r="D2455" t="str">
        <x:v>Permanent</x:v>
      </x:c>
      <x:c r="E2455" t="str">
        <x:v>Thurrock</x:v>
      </x:c>
      <x:c r="F2455" t="str">
        <x:v>Operative Porter</x:v>
      </x:c>
      <x:c r="G2455" t="str">
        <x:v>396207</x:v>
      </x:c>
      <x:c r="H2455" t="str">
        <x:v>Linklaters LLP</x:v>
      </x:c>
      <x:c r="I2455" s="22" t="n">
        <x:v>9.5</x:v>
      </x:c>
      <x:c r="J2455" t="str">
        <x:v>Worked</x:v>
      </x:c>
      <x:c r="K2455" t="str">
        <x:v>Employee 103124; home branch Thurrock; assigned role Operative Porter | Deployment branch: Thurrock | Actual role: Operative Skilled | Jobs: 396207 | Customers: Linklaters LLP | Actual hours: 9.5; source records: 1</x:v>
      </x:c>
      <x:c r="L2455" t="str">
        <x:v>Include</x:v>
      </x:c>
      <x:c r="M2455"/>
      <x:c r="N2455"/>
    </x:row>
    <x:row r="2456">
      <x:c r="A2456" t="str">
        <x:v>S Bello|2026-02-26</x:v>
      </x:c>
      <x:c r="B2456" s="888" t="n">
        <x:v>46079</x:v>
      </x:c>
      <x:c r="C2456" t="str">
        <x:v>S Bello</x:v>
      </x:c>
      <x:c r="D2456" t="str">
        <x:v>Permanent</x:v>
      </x:c>
      <x:c r="E2456" t="str">
        <x:v>Thurrock</x:v>
      </x:c>
      <x:c r="F2456" t="str">
        <x:v>Operative Porter</x:v>
      </x:c>
      <x:c r="G2456" t="str">
        <x:v>396207</x:v>
      </x:c>
      <x:c r="H2456" t="str">
        <x:v>Linklaters LLP</x:v>
      </x:c>
      <x:c r="I2456" s="22" t="n">
        <x:v>9.5</x:v>
      </x:c>
      <x:c r="J2456" t="str">
        <x:v>Worked</x:v>
      </x:c>
      <x:c r="K2456" t="str">
        <x:v>Employee 103124; home branch Thurrock; assigned role Operative Porter | Deployment branch: Thurrock | Actual role: Operative Skilled | Jobs: 396207 | Customers: Linklaters LLP | Actual hours: 9.5; source records: 1</x:v>
      </x:c>
      <x:c r="L2456" t="str">
        <x:v>Include</x:v>
      </x:c>
      <x:c r="M2456"/>
      <x:c r="N2456"/>
    </x:row>
    <x:row r="2457">
      <x:c r="A2457" t="str">
        <x:v>S Bello|2026-02-27</x:v>
      </x:c>
      <x:c r="B2457" s="888" t="n">
        <x:v>46080</x:v>
      </x:c>
      <x:c r="C2457" t="str">
        <x:v>S Bello</x:v>
      </x:c>
      <x:c r="D2457" t="str">
        <x:v>Permanent</x:v>
      </x:c>
      <x:c r="E2457" t="str">
        <x:v>Thurrock</x:v>
      </x:c>
      <x:c r="F2457" t="str">
        <x:v>Operative Porter</x:v>
      </x:c>
      <x:c r="G2457" t="str">
        <x:v>400366, 396207A</x:v>
      </x:c>
      <x:c r="H2457" t="str">
        <x:v>JP Morgan Limited; Linklaters LLP</x:v>
      </x:c>
      <x:c r="I2457" s="22" t="n">
        <x:v>18</x:v>
      </x:c>
      <x:c r="J2457" t="str">
        <x:v>Worked — 2 records</x:v>
      </x:c>
      <x:c r="K2457" t="str">
        <x:v>Employee 103124; home branch Thurrock; assigned role Operative Porter | Deployment branch: Thurrock | Actual role: Operative Porter | Jobs: 400366, 396207A | Customers: JP Morgan Limited; Linklaters LLP | Actual hours: 18.0; source records: 2</x:v>
      </x:c>
      <x:c r="L2457" t="str">
        <x:v>Include</x:v>
      </x:c>
      <x:c r="M2457"/>
      <x:c r="N2457"/>
    </x:row>
    <x:row r="2458">
      <x:c r="A2458" t="str">
        <x:v>S Bello|2026-02-28</x:v>
      </x:c>
      <x:c r="B2458" s="888" t="n">
        <x:v>46081</x:v>
      </x:c>
      <x:c r="C2458" t="str">
        <x:v>S Bello</x:v>
      </x:c>
      <x:c r="D2458" t="str">
        <x:v>Permanent</x:v>
      </x:c>
      <x:c r="E2458" t="str">
        <x:v>Thurrock</x:v>
      </x:c>
      <x:c r="F2458" t="str">
        <x:v>Operative Porter</x:v>
      </x:c>
      <x:c r="G2458" t="str">
        <x:v>400150</x:v>
      </x:c>
      <x:c r="H2458" t="str">
        <x:v>Cooke, Young &amp; Keidan LLP</x:v>
      </x:c>
      <x:c r="I2458" s="22" t="n">
        <x:v>7.5</x:v>
      </x:c>
      <x:c r="J2458" t="str">
        <x:v>Worked</x:v>
      </x:c>
      <x:c r="K2458" t="str">
        <x:v>Employee 103124; home branch Thurrock; assigned role Operative Porter | Deployment branch: Thurrock | Actual role: Operative Skilled | Jobs: 400150 | Customers: Cooke, Young &amp; Keidan LLP | Actual hours: 7.5; source records: 1</x:v>
      </x:c>
      <x:c r="L2458" t="str">
        <x:v>Include</x:v>
      </x:c>
      <x:c r="M2458"/>
      <x:c r="N2458"/>
    </x:row>
    <x:row r="2459">
      <x:c r="A2459" t="str">
        <x:v>S Danciu (CE)|2026-02-02</x:v>
      </x:c>
      <x:c r="B2459" s="888" t="n">
        <x:v>46055</x:v>
      </x:c>
      <x:c r="C2459" t="str">
        <x:v>S Danciu (CE)</x:v>
      </x:c>
      <x:c r="D2459" t="str">
        <x:v>Permanent</x:v>
      </x:c>
      <x:c r="E2459" t="str">
        <x:v>Thurrock</x:v>
      </x:c>
      <x:c r="F2459" t="str">
        <x:v>Operative Driver</x:v>
      </x:c>
      <x:c r="G2459" t="str">
        <x:v>399963</x:v>
      </x:c>
      <x:c r="H2459" t="str">
        <x:v>HSBC/JLL</x:v>
      </x:c>
      <x:c r="I2459" s="22" t="n">
        <x:v>4.5</x:v>
      </x:c>
      <x:c r="J2459" t="str">
        <x:v>Worked</x:v>
      </x:c>
      <x:c r="K2459" t="str">
        <x:v>Employee 1181; home branch Thurrock; assigned role Operative Driver | Deployment branch: Thurrock | Actual role: Operative Driver | Jobs: 399963 | Customers: HSBC/JLL | Actual hours: 4.5; source records: 1</x:v>
      </x:c>
      <x:c r="L2459" t="str">
        <x:v>Include</x:v>
      </x:c>
      <x:c r="M2459"/>
      <x:c r="N2459"/>
    </x:row>
    <x:row r="2460">
      <x:c r="A2460" t="str">
        <x:v>S Danciu (CE)|2026-02-03</x:v>
      </x:c>
      <x:c r="B2460" s="888" t="n">
        <x:v>46056</x:v>
      </x:c>
      <x:c r="C2460" t="str">
        <x:v>S Danciu (CE)</x:v>
      </x:c>
      <x:c r="D2460" t="str">
        <x:v>Permanent</x:v>
      </x:c>
      <x:c r="E2460" t="str">
        <x:v>Thurrock</x:v>
      </x:c>
      <x:c r="F2460" t="str">
        <x:v>Operative Driver</x:v>
      </x:c>
      <x:c r="G2460" t="str">
        <x:v>399963</x:v>
      </x:c>
      <x:c r="H2460" t="str">
        <x:v>HSBC/JLL</x:v>
      </x:c>
      <x:c r="I2460" s="22" t="n">
        <x:v>7.5</x:v>
      </x:c>
      <x:c r="J2460" t="str">
        <x:v>Worked</x:v>
      </x:c>
      <x:c r="K2460" t="str">
        <x:v>Employee 1181; home branch Thurrock; assigned role Operative Driver | Deployment branch: Thurrock | Actual role: Operative Driver | Jobs: 399963 | Customers: HSBC/JLL | Actual hours: 7.5; source records: 1</x:v>
      </x:c>
      <x:c r="L2460" t="str">
        <x:v>Include</x:v>
      </x:c>
      <x:c r="M2460"/>
      <x:c r="N2460"/>
    </x:row>
    <x:row r="2461">
      <x:c r="A2461" t="str">
        <x:v>S Danciu (CE)|2026-02-04</x:v>
      </x:c>
      <x:c r="B2461" s="888" t="n">
        <x:v>46057</x:v>
      </x:c>
      <x:c r="C2461" t="str">
        <x:v>S Danciu (CE)</x:v>
      </x:c>
      <x:c r="D2461" t="str">
        <x:v>Permanent</x:v>
      </x:c>
      <x:c r="E2461" t="str">
        <x:v>Thurrock</x:v>
      </x:c>
      <x:c r="F2461" t="str">
        <x:v>Operative Driver</x:v>
      </x:c>
      <x:c r="G2461" t="str">
        <x:v>399963</x:v>
      </x:c>
      <x:c r="H2461" t="str">
        <x:v>HSBC/JLL</x:v>
      </x:c>
      <x:c r="I2461" s="22" t="n">
        <x:v>7.5</x:v>
      </x:c>
      <x:c r="J2461" t="str">
        <x:v>Worked</x:v>
      </x:c>
      <x:c r="K2461" t="str">
        <x:v>Employee 1181; home branch Thurrock; assigned role Operative Driver | Deployment branch: Thurrock | Actual role: Operative Driver | Jobs: 399963 | Customers: HSBC/JLL | Actual hours: 7.5; source records: 1</x:v>
      </x:c>
      <x:c r="L2461" t="str">
        <x:v>Include</x:v>
      </x:c>
      <x:c r="M2461"/>
      <x:c r="N2461"/>
    </x:row>
    <x:row r="2462">
      <x:c r="A2462" t="str">
        <x:v>S Danciu (CE)|2026-02-05</x:v>
      </x:c>
      <x:c r="B2462" s="888" t="n">
        <x:v>46058</x:v>
      </x:c>
      <x:c r="C2462" t="str">
        <x:v>S Danciu (CE)</x:v>
      </x:c>
      <x:c r="D2462" t="str">
        <x:v>Permanent</x:v>
      </x:c>
      <x:c r="E2462" t="str">
        <x:v>Thurrock</x:v>
      </x:c>
      <x:c r="F2462" t="str">
        <x:v>Operative Driver</x:v>
      </x:c>
      <x:c r="G2462" t="str">
        <x:v>396207</x:v>
      </x:c>
      <x:c r="H2462" t="str">
        <x:v>Linklaters LLP</x:v>
      </x:c>
      <x:c r="I2462" s="22" t="n">
        <x:v>11.5</x:v>
      </x:c>
      <x:c r="J2462" t="str">
        <x:v>Worked</x:v>
      </x:c>
      <x:c r="K2462" t="str">
        <x:v>Employee 1181; home branch Thurrock; assigned role Operative Driver | Deployment branch: Thurrock | Actual role: Operative Driver | Jobs: 396207 | Customers: Linklaters LLP | Actual hours: 11.5; source records: 1</x:v>
      </x:c>
      <x:c r="L2462" t="str">
        <x:v>Include</x:v>
      </x:c>
      <x:c r="M2462"/>
      <x:c r="N2462"/>
    </x:row>
    <x:row r="2463">
      <x:c r="A2463" t="str">
        <x:v>S Danciu (CE)|2026-02-06</x:v>
      </x:c>
      <x:c r="B2463" s="888" t="n">
        <x:v>46059</x:v>
      </x:c>
      <x:c r="C2463" t="str">
        <x:v>S Danciu (CE)</x:v>
      </x:c>
      <x:c r="D2463" t="str">
        <x:v>Permanent</x:v>
      </x:c>
      <x:c r="E2463" t="str">
        <x:v>Thurrock</x:v>
      </x:c>
      <x:c r="F2463" t="str">
        <x:v>Operative Driver</x:v>
      </x:c>
      <x:c r="G2463" t="str">
        <x:v>399493</x:v>
      </x:c>
      <x:c r="H2463" t="str">
        <x:v>Knotel UK Ltd</x:v>
      </x:c>
      <x:c r="I2463" s="22" t="n">
        <x:v>11</x:v>
      </x:c>
      <x:c r="J2463" t="str">
        <x:v>Worked</x:v>
      </x:c>
      <x:c r="K2463" t="str">
        <x:v>Employee 1181; home branch Thurrock; assigned role Operative Driver | Deployment branch: Thurrock | Actual role: Operative Driver | Jobs: 399493 | Customers: Knotel UK Ltd | Actual hours: 11.0; source records: 1</x:v>
      </x:c>
      <x:c r="L2463" t="str">
        <x:v>Include</x:v>
      </x:c>
      <x:c r="M2463"/>
      <x:c r="N2463"/>
    </x:row>
    <x:row r="2464">
      <x:c r="A2464" t="str">
        <x:v>S Danciu (CE)|2026-02-07</x:v>
      </x:c>
      <x:c r="B2464" s="888" t="n">
        <x:v>46060</x:v>
      </x:c>
      <x:c r="C2464" t="str">
        <x:v>S Danciu (CE)</x:v>
      </x:c>
      <x:c r="D2464" t="str">
        <x:v>Permanent</x:v>
      </x:c>
      <x:c r="E2464" t="str">
        <x:v>Thurrock</x:v>
      </x:c>
      <x:c r="F2464" t="str">
        <x:v>Operative Driver</x:v>
      </x:c>
      <x:c r="G2464" t="str">
        <x:v>396207A</x:v>
      </x:c>
      <x:c r="H2464" t="str">
        <x:v>Linklaters LLP</x:v>
      </x:c>
      <x:c r="I2464" s="22" t="n">
        <x:v>11</x:v>
      </x:c>
      <x:c r="J2464" t="str">
        <x:v>Worked</x:v>
      </x:c>
      <x:c r="K2464" t="str">
        <x:v>Employee 1181; home branch Thurrock; assigned role Operative Driver | Deployment branch: Thurrock | Actual role: Operative Driver | Jobs: 396207A | Customers: Linklaters LLP | Actual hours: 11.0; source records: 1</x:v>
      </x:c>
      <x:c r="L2464" t="str">
        <x:v>Include</x:v>
      </x:c>
      <x:c r="M2464"/>
      <x:c r="N2464"/>
    </x:row>
    <x:row r="2465">
      <x:c r="A2465" t="str">
        <x:v>S Danciu (CE)|2026-02-09</x:v>
      </x:c>
      <x:c r="B2465" s="888" t="n">
        <x:v>46062</x:v>
      </x:c>
      <x:c r="C2465" t="str">
        <x:v>S Danciu (CE)</x:v>
      </x:c>
      <x:c r="D2465" t="str">
        <x:v>Permanent</x:v>
      </x:c>
      <x:c r="E2465" t="str">
        <x:v>Thurrock</x:v>
      </x:c>
      <x:c r="F2465" t="str">
        <x:v>Operative Driver</x:v>
      </x:c>
      <x:c r="G2465" t="str">
        <x:v>399493</x:v>
      </x:c>
      <x:c r="H2465" t="str">
        <x:v>Knotel UK Ltd</x:v>
      </x:c>
      <x:c r="I2465" s="22" t="n">
        <x:v>10</x:v>
      </x:c>
      <x:c r="J2465" t="str">
        <x:v>Worked</x:v>
      </x:c>
      <x:c r="K2465" t="str">
        <x:v>Employee 1181; home branch Thurrock; assigned role Operative Driver | Deployment branch: Thurrock | Actual role: Operative Driver | Jobs: 399493 | Customers: Knotel UK Ltd | Actual hours: 10.0; source records: 1</x:v>
      </x:c>
      <x:c r="L2465" t="str">
        <x:v>Include</x:v>
      </x:c>
      <x:c r="M2465"/>
      <x:c r="N2465"/>
    </x:row>
    <x:row r="2466">
      <x:c r="A2466" t="str">
        <x:v>S Danciu (CE)|2026-02-10</x:v>
      </x:c>
      <x:c r="B2466" s="888" t="n">
        <x:v>46063</x:v>
      </x:c>
      <x:c r="C2466" t="str">
        <x:v>S Danciu (CE)</x:v>
      </x:c>
      <x:c r="D2466" t="str">
        <x:v>Permanent</x:v>
      </x:c>
      <x:c r="E2466" t="str">
        <x:v>Thurrock</x:v>
      </x:c>
      <x:c r="F2466" t="str">
        <x:v>Operative Driver</x:v>
      </x:c>
      <x:c r="G2466" t="str">
        <x:v>399983</x:v>
      </x:c>
      <x:c r="H2466" t="str">
        <x:v>Restore – Doc Management/Skoda Maidstone</x:v>
      </x:c>
      <x:c r="I2466" s="22" t="n">
        <x:v>6</x:v>
      </x:c>
      <x:c r="J2466" t="str">
        <x:v>Worked</x:v>
      </x:c>
      <x:c r="K2466" t="str">
        <x:v>Employee 1181; home branch Thurrock; assigned role Operative Driver | Deployment branch: Thurrock | Actual role: Operative Driver | Jobs: 399983 | Customers: Restore – Doc Management/Skoda Maidstone | Actual hours: 6.0; source records: 1</x:v>
      </x:c>
      <x:c r="L2466" t="str">
        <x:v>Include</x:v>
      </x:c>
      <x:c r="M2466"/>
      <x:c r="N2466"/>
    </x:row>
    <x:row r="2467">
      <x:c r="A2467" t="str">
        <x:v>S Danciu (CE)|2026-02-11</x:v>
      </x:c>
      <x:c r="B2467" s="888" t="n">
        <x:v>46064</x:v>
      </x:c>
      <x:c r="C2467" t="str">
        <x:v>S Danciu (CE)</x:v>
      </x:c>
      <x:c r="D2467" t="str">
        <x:v>Permanent</x:v>
      </x:c>
      <x:c r="E2467" t="str">
        <x:v>Thurrock</x:v>
      </x:c>
      <x:c r="F2467" t="str">
        <x:v>Operative Driver</x:v>
      </x:c>
      <x:c r="G2467" t="str">
        <x:v>396851</x:v>
      </x:c>
      <x:c r="H2467" t="str">
        <x:v>Eshun/Sydney</x:v>
      </x:c>
      <x:c r="I2467" s="22" t="n">
        <x:v>8</x:v>
      </x:c>
      <x:c r="J2467" t="str">
        <x:v>Worked</x:v>
      </x:c>
      <x:c r="K2467" t="str">
        <x:v>Employee 1181; home branch Thurrock; assigned role Operative Driver | Deployment branch: Thurrock | Actual role: Operative Driver | Jobs: 396851 | Customers: Eshun/Sydney | Actual hours: 8.0; source records: 1</x:v>
      </x:c>
      <x:c r="L2467" t="str">
        <x:v>Include</x:v>
      </x:c>
      <x:c r="M2467"/>
      <x:c r="N2467"/>
    </x:row>
    <x:row r="2468">
      <x:c r="A2468" t="str">
        <x:v>S Danciu (CE)|2026-02-12</x:v>
      </x:c>
      <x:c r="B2468" s="888" t="n">
        <x:v>46065</x:v>
      </x:c>
      <x:c r="C2468" t="str">
        <x:v>S Danciu (CE)</x:v>
      </x:c>
      <x:c r="D2468" t="str">
        <x:v>Permanent</x:v>
      </x:c>
      <x:c r="E2468" t="str">
        <x:v>Thurrock</x:v>
      </x:c>
      <x:c r="F2468" t="str">
        <x:v>Operative Driver</x:v>
      </x:c>
      <x:c r="G2468" t="str">
        <x:v>400112, 400032</x:v>
      </x:c>
      <x:c r="H2468" t="str">
        <x:v>Bank of New York Mellon; HG Thurrock</x:v>
      </x:c>
      <x:c r="I2468" s="22" t="n">
        <x:v>9</x:v>
      </x:c>
      <x:c r="J2468" t="str">
        <x:v>Worked — 2 records</x:v>
      </x:c>
      <x:c r="K2468" t="str">
        <x:v>Employee 1181; home branch Thurrock; assigned role Operative Driver | Deployment branch: Thurrock | Actual role: Operative Driver | Jobs: 400112, 400032 | Customers: Bank of New York Mellon; HG Thurrock | Actual hours: 9.0; source records: 2</x:v>
      </x:c>
      <x:c r="L2468" t="str">
        <x:v>Include</x:v>
      </x:c>
      <x:c r="M2468"/>
      <x:c r="N2468"/>
    </x:row>
    <x:row r="2469">
      <x:c r="A2469" t="str">
        <x:v>S Danciu (CE)|2026-02-13</x:v>
      </x:c>
      <x:c r="B2469" s="888" t="n">
        <x:v>46066</x:v>
      </x:c>
      <x:c r="C2469" t="str">
        <x:v>S Danciu (CE)</x:v>
      </x:c>
      <x:c r="D2469" t="str">
        <x:v>Permanent</x:v>
      </x:c>
      <x:c r="E2469" t="str">
        <x:v>Thurrock</x:v>
      </x:c>
      <x:c r="F2469" t="str">
        <x:v>Operative Driver</x:v>
      </x:c>
      <x:c r="G2469" t="str">
        <x:v>399051</x:v>
      </x:c>
      <x:c r="H2469" t="str">
        <x:v>CDER Group Ltd</x:v>
      </x:c>
      <x:c r="I2469" s="22" t="n">
        <x:v>11.5</x:v>
      </x:c>
      <x:c r="J2469" t="str">
        <x:v>Worked</x:v>
      </x:c>
      <x:c r="K2469" t="str">
        <x:v>Employee 1181; home branch Thurrock; assigned role Operative Driver | Deployment branch: Thurrock | Actual role: Operative Driver | Jobs: 399051 | Customers: CDER Group Ltd | Actual hours: 11.5; source records: 1</x:v>
      </x:c>
      <x:c r="L2469" t="str">
        <x:v>Include</x:v>
      </x:c>
      <x:c r="M2469"/>
      <x:c r="N2469"/>
    </x:row>
    <x:row r="2470">
      <x:c r="A2470" t="str">
        <x:v>S Danciu (CE)|2026-02-16</x:v>
      </x:c>
      <x:c r="B2470" s="888" t="n">
        <x:v>46069</x:v>
      </x:c>
      <x:c r="C2470" t="str">
        <x:v>S Danciu (CE)</x:v>
      </x:c>
      <x:c r="D2470" t="str">
        <x:v>Permanent</x:v>
      </x:c>
      <x:c r="E2470" t="str">
        <x:v>Thurrock</x:v>
      </x:c>
      <x:c r="F2470" t="str">
        <x:v>Operative Driver</x:v>
      </x:c>
      <x:c r="G2470" t="str">
        <x:v>396204</x:v>
      </x:c>
      <x:c r="H2470" t="str">
        <x:v>Knotel UK Ltd</x:v>
      </x:c>
      <x:c r="I2470" s="22" t="n">
        <x:v>8.5</x:v>
      </x:c>
      <x:c r="J2470" t="str">
        <x:v>Worked</x:v>
      </x:c>
      <x:c r="K2470" t="str">
        <x:v>Employee 1181; home branch Thurrock; assigned role Operative Driver | Deployment branch: Thurrock | Actual role: Operative Driver | Jobs: 396204 | Customers: Knotel UK Ltd | Actual hours: 8.5; source records: 1</x:v>
      </x:c>
      <x:c r="L2470" t="str">
        <x:v>Include</x:v>
      </x:c>
      <x:c r="M2470"/>
      <x:c r="N2470"/>
    </x:row>
    <x:row r="2471">
      <x:c r="A2471" t="str">
        <x:v>S Danciu (CE)|2026-02-17</x:v>
      </x:c>
      <x:c r="B2471" s="888" t="n">
        <x:v>46070</x:v>
      </x:c>
      <x:c r="C2471" t="str">
        <x:v>S Danciu (CE)</x:v>
      </x:c>
      <x:c r="D2471" t="str">
        <x:v>Permanent</x:v>
      </x:c>
      <x:c r="E2471" t="str">
        <x:v>Thurrock</x:v>
      </x:c>
      <x:c r="F2471" t="str">
        <x:v>Operative Driver</x:v>
      </x:c>
      <x:c r="G2471" t="str">
        <x:v>396204</x:v>
      </x:c>
      <x:c r="H2471" t="str">
        <x:v>Knotel UK Ltd</x:v>
      </x:c>
      <x:c r="I2471" s="22" t="n">
        <x:v>9</x:v>
      </x:c>
      <x:c r="J2471" t="str">
        <x:v>Worked</x:v>
      </x:c>
      <x:c r="K2471" t="str">
        <x:v>Employee 1181; home branch Thurrock; assigned role Operative Driver | Deployment branch: Thurrock | Actual role: Operative Driver | Jobs: 396204 | Customers: Knotel UK Ltd | Actual hours: 9.0; source records: 1</x:v>
      </x:c>
      <x:c r="L2471" t="str">
        <x:v>Include</x:v>
      </x:c>
      <x:c r="M2471"/>
      <x:c r="N2471"/>
    </x:row>
    <x:row r="2472">
      <x:c r="A2472" t="str">
        <x:v>S Danciu (CE)|2026-02-18</x:v>
      </x:c>
      <x:c r="B2472" s="888" t="n">
        <x:v>46071</x:v>
      </x:c>
      <x:c r="C2472" t="str">
        <x:v>S Danciu (CE)</x:v>
      </x:c>
      <x:c r="D2472" t="str">
        <x:v>Permanent</x:v>
      </x:c>
      <x:c r="E2472" t="str">
        <x:v>Thurrock</x:v>
      </x:c>
      <x:c r="F2472" t="str">
        <x:v>Operative Driver</x:v>
      </x:c>
      <x:c r="G2472" t="str">
        <x:v>396922</x:v>
      </x:c>
      <x:c r="H2472" t="str">
        <x:v>Barber/Mr Peter</x:v>
      </x:c>
      <x:c r="I2472" s="22" t="n">
        <x:v>7</x:v>
      </x:c>
      <x:c r="J2472" t="str">
        <x:v>Worked</x:v>
      </x:c>
      <x:c r="K2472" t="str">
        <x:v>Employee 1181; home branch Thurrock; assigned role Operative Driver | Deployment branch: Thurrock | Actual role: Operative Driver | Jobs: 396922 | Customers: Barber/Mr Peter | Actual hours: 7.0; source records: 1</x:v>
      </x:c>
      <x:c r="L2472" t="str">
        <x:v>Include</x:v>
      </x:c>
      <x:c r="M2472"/>
      <x:c r="N2472"/>
    </x:row>
    <x:row r="2473">
      <x:c r="A2473" t="str">
        <x:v>S Danciu (CE)|2026-02-19</x:v>
      </x:c>
      <x:c r="B2473" s="888" t="n">
        <x:v>46072</x:v>
      </x:c>
      <x:c r="C2473" t="str">
        <x:v>S Danciu (CE)</x:v>
      </x:c>
      <x:c r="D2473" t="str">
        <x:v>Permanent</x:v>
      </x:c>
      <x:c r="E2473" t="str">
        <x:v>Thurrock</x:v>
      </x:c>
      <x:c r="F2473" t="str">
        <x:v>Operative Driver</x:v>
      </x:c>
      <x:c r="G2473" t="str">
        <x:v>399928</x:v>
      </x:c>
      <x:c r="H2473" t="str">
        <x:v>UBS Investment Bank</x:v>
      </x:c>
      <x:c r="I2473" s="22" t="n">
        <x:v>7</x:v>
      </x:c>
      <x:c r="J2473" t="str">
        <x:v>Worked</x:v>
      </x:c>
      <x:c r="K2473" t="str">
        <x:v>Employee 1181; home branch Thurrock; assigned role Operative Driver | Deployment branch: Thurrock | Actual role: Operative Driver | Jobs: 399928 | Customers: UBS Investment Bank | Actual hours: 7.0; source records: 1</x:v>
      </x:c>
      <x:c r="L2473" t="str">
        <x:v>Include</x:v>
      </x:c>
      <x:c r="M2473"/>
      <x:c r="N2473"/>
    </x:row>
    <x:row r="2474">
      <x:c r="A2474" t="str">
        <x:v>S Danciu (CE)|2026-02-20</x:v>
      </x:c>
      <x:c r="B2474" s="888" t="n">
        <x:v>46073</x:v>
      </x:c>
      <x:c r="C2474" t="str">
        <x:v>S Danciu (CE)</x:v>
      </x:c>
      <x:c r="D2474" t="str">
        <x:v>Permanent</x:v>
      </x:c>
      <x:c r="E2474" t="str">
        <x:v>Thurrock</x:v>
      </x:c>
      <x:c r="F2474" t="str">
        <x:v>Operative Driver</x:v>
      </x:c>
      <x:c r="G2474" t="str">
        <x:v>399928</x:v>
      </x:c>
      <x:c r="H2474" t="str">
        <x:v>UBS Investment Bank</x:v>
      </x:c>
      <x:c r="I2474" s="22" t="n">
        <x:v>7</x:v>
      </x:c>
      <x:c r="J2474" t="str">
        <x:v>Worked</x:v>
      </x:c>
      <x:c r="K2474" t="str">
        <x:v>Employee 1181; home branch Thurrock; assigned role Operative Driver | Deployment branch: Thurrock | Actual role: Operative Driver | Jobs: 399928 | Customers: UBS Investment Bank | Actual hours: 7.0; source records: 1</x:v>
      </x:c>
      <x:c r="L2474" t="str">
        <x:v>Include</x:v>
      </x:c>
      <x:c r="M2474"/>
      <x:c r="N2474"/>
    </x:row>
    <x:row r="2475">
      <x:c r="A2475" t="str">
        <x:v>S Danciu (CE)|2026-02-21</x:v>
      </x:c>
      <x:c r="B2475" s="888" t="n">
        <x:v>46074</x:v>
      </x:c>
      <x:c r="C2475" t="str">
        <x:v>S Danciu (CE)</x:v>
      </x:c>
      <x:c r="D2475" t="str">
        <x:v>Permanent</x:v>
      </x:c>
      <x:c r="E2475" t="str">
        <x:v>Thurrock</x:v>
      </x:c>
      <x:c r="F2475" t="str">
        <x:v>Operative Driver</x:v>
      </x:c>
      <x:c r="G2475" t="str">
        <x:v>400150</x:v>
      </x:c>
      <x:c r="H2475" t="str">
        <x:v>Cooke, Young &amp; Keidan LLP</x:v>
      </x:c>
      <x:c r="I2475" s="22" t="n">
        <x:v>8</x:v>
      </x:c>
      <x:c r="J2475" t="str">
        <x:v>Worked</x:v>
      </x:c>
      <x:c r="K2475" t="str">
        <x:v>Employee 1181; home branch Thurrock; assigned role Operative Driver | Deployment branch: Thurrock | Actual role: Operative Driver | Jobs: 400150 | Customers: Cooke, Young &amp; Keidan LLP | Actual hours: 8.0; source records: 1</x:v>
      </x:c>
      <x:c r="L2475" t="str">
        <x:v>Include</x:v>
      </x:c>
      <x:c r="M2475"/>
      <x:c r="N2475"/>
    </x:row>
    <x:row r="2476">
      <x:c r="A2476" t="str">
        <x:v>S Danciu (CE)|2026-02-23</x:v>
      </x:c>
      <x:c r="B2476" s="888" t="n">
        <x:v>46076</x:v>
      </x:c>
      <x:c r="C2476" t="str">
        <x:v>S Danciu (CE)</x:v>
      </x:c>
      <x:c r="D2476" t="str">
        <x:v>Permanent</x:v>
      </x:c>
      <x:c r="E2476" t="str">
        <x:v>Thurrock</x:v>
      </x:c>
      <x:c r="F2476" t="str">
        <x:v>Operative Driver</x:v>
      </x:c>
      <x:c r="G2476" t="str">
        <x:v>400471</x:v>
      </x:c>
      <x:c r="H2476" t="str">
        <x:v>Hammersmith &amp; Fulham Borough Council</x:v>
      </x:c>
      <x:c r="I2476" s="22" t="n">
        <x:v>7</x:v>
      </x:c>
      <x:c r="J2476" t="str">
        <x:v>Worked</x:v>
      </x:c>
      <x:c r="K2476" t="str">
        <x:v>Employee 1181; home branch Thurrock; assigned role Operative Driver | Deployment branch: Croydon | Actual role: Operative Driver | Jobs: 400471 | Customers: Hammersmith &amp; Fulham Borough Council | Actual hours: 7.0; source records: 1</x:v>
      </x:c>
      <x:c r="L2476" t="str">
        <x:v>Include</x:v>
      </x:c>
      <x:c r="M2476"/>
      <x:c r="N2476"/>
    </x:row>
    <x:row r="2477">
      <x:c r="A2477" t="str">
        <x:v>S Danciu (CE)|2026-02-24</x:v>
      </x:c>
      <x:c r="B2477" s="888" t="n">
        <x:v>46077</x:v>
      </x:c>
      <x:c r="C2477" t="str">
        <x:v>S Danciu (CE)</x:v>
      </x:c>
      <x:c r="D2477" t="str">
        <x:v>Permanent</x:v>
      </x:c>
      <x:c r="E2477" t="str">
        <x:v>Thurrock</x:v>
      </x:c>
      <x:c r="F2477" t="str">
        <x:v>Operative Driver</x:v>
      </x:c>
      <x:c r="G2477" t="str">
        <x:v>400471</x:v>
      </x:c>
      <x:c r="H2477" t="str">
        <x:v>Hammersmith &amp; Fulham Borough Council</x:v>
      </x:c>
      <x:c r="I2477" s="22" t="n">
        <x:v>9</x:v>
      </x:c>
      <x:c r="J2477" t="str">
        <x:v>Worked</x:v>
      </x:c>
      <x:c r="K2477" t="str">
        <x:v>Employee 1181; home branch Thurrock; assigned role Operative Driver | Deployment branch: Croydon | Actual role: Operative Driver | Jobs: 400471 | Customers: Hammersmith &amp; Fulham Borough Council | Actual hours: 9.0; source records: 1</x:v>
      </x:c>
      <x:c r="L2477" t="str">
        <x:v>Include</x:v>
      </x:c>
      <x:c r="M2477"/>
      <x:c r="N2477"/>
    </x:row>
    <x:row r="2478">
      <x:c r="A2478" t="str">
        <x:v>S Danciu (CE)|2026-02-25</x:v>
      </x:c>
      <x:c r="B2478" s="888" t="n">
        <x:v>46078</x:v>
      </x:c>
      <x:c r="C2478" t="str">
        <x:v>S Danciu (CE)</x:v>
      </x:c>
      <x:c r="D2478" t="str">
        <x:v>Permanent</x:v>
      </x:c>
      <x:c r="E2478" t="str">
        <x:v>Thurrock</x:v>
      </x:c>
      <x:c r="F2478" t="str">
        <x:v>Operative Driver</x:v>
      </x:c>
      <x:c r="G2478" t="str">
        <x:v>400155</x:v>
      </x:c>
      <x:c r="H2478" t="str">
        <x:v>Chartered Insurance Institute</x:v>
      </x:c>
      <x:c r="I2478" s="22" t="n">
        <x:v>4.5</x:v>
      </x:c>
      <x:c r="J2478" t="str">
        <x:v>Worked</x:v>
      </x:c>
      <x:c r="K2478" t="str">
        <x:v>Employee 1181; home branch Thurrock; assigned role Operative Driver | Deployment branch: Thurrock | Actual role: Operative Driver | Jobs: 400155 | Customers: Chartered Insurance Institute | Actual hours: 4.5; source records: 1</x:v>
      </x:c>
      <x:c r="L2478" t="str">
        <x:v>Include</x:v>
      </x:c>
      <x:c r="M2478"/>
      <x:c r="N2478"/>
    </x:row>
    <x:row r="2479">
      <x:c r="A2479" t="str">
        <x:v>S Danciu (CE)|2026-02-26</x:v>
      </x:c>
      <x:c r="B2479" s="888" t="n">
        <x:v>46079</x:v>
      </x:c>
      <x:c r="C2479" t="str">
        <x:v>S Danciu (CE)</x:v>
      </x:c>
      <x:c r="D2479" t="str">
        <x:v>Permanent</x:v>
      </x:c>
      <x:c r="E2479" t="str">
        <x:v>Thurrock</x:v>
      </x:c>
      <x:c r="F2479" t="str">
        <x:v>Operative Driver</x:v>
      </x:c>
      <x:c r="G2479" t="str">
        <x:v>400214</x:v>
      </x:c>
      <x:c r="H2479" t="str">
        <x:v>University of Hertfordshire</x:v>
      </x:c>
      <x:c r="I2479" s="22" t="n">
        <x:v>8.5</x:v>
      </x:c>
      <x:c r="J2479" t="str">
        <x:v>Worked</x:v>
      </x:c>
      <x:c r="K2479" t="str">
        <x:v>Employee 1181; home branch Thurrock; assigned role Operative Driver | Deployment branch: Thurrock | Actual role: Operative Driver | Jobs: 400214 | Customers: University of Hertfordshire | Actual hours: 8.5; source records: 1</x:v>
      </x:c>
      <x:c r="L2479" t="str">
        <x:v>Include</x:v>
      </x:c>
      <x:c r="M2479"/>
      <x:c r="N2479"/>
    </x:row>
    <x:row r="2480">
      <x:c r="A2480" t="str">
        <x:v>S Danciu (CE)|2026-02-27</x:v>
      </x:c>
      <x:c r="B2480" s="888" t="n">
        <x:v>46080</x:v>
      </x:c>
      <x:c r="C2480" t="str">
        <x:v>S Danciu (CE)</x:v>
      </x:c>
      <x:c r="D2480" t="str">
        <x:v>Permanent</x:v>
      </x:c>
      <x:c r="E2480" t="str">
        <x:v>Thurrock</x:v>
      </x:c>
      <x:c r="F2480" t="str">
        <x:v>Operative Driver</x:v>
      </x:c>
      <x:c r="G2480" t="str">
        <x:v>398171</x:v>
      </x:c>
      <x:c r="H2480" t="str">
        <x:v>Two Sigma</x:v>
      </x:c>
      <x:c r="I2480" s="22" t="n">
        <x:v>13</x:v>
      </x:c>
      <x:c r="J2480" t="str">
        <x:v>Worked</x:v>
      </x:c>
      <x:c r="K2480" t="str">
        <x:v>Employee 1181; home branch Thurrock; assigned role Operative Driver | Deployment branch: Thurrock | Actual role: Operative Driver | Jobs: 398171 | Customers: Two Sigma | Actual hours: 13.0; source records: 1</x:v>
      </x:c>
      <x:c r="L2480" t="str">
        <x:v>Include</x:v>
      </x:c>
      <x:c r="M2480"/>
      <x:c r="N2480"/>
    </x:row>
    <x:row r="2481">
      <x:c r="A2481" t="str">
        <x:v>S Goodridge|2026-02-02</x:v>
      </x:c>
      <x:c r="B2481" s="888" t="n">
        <x:v>46055</x:v>
      </x:c>
      <x:c r="C2481" t="str">
        <x:v>S Goodridge</x:v>
      </x:c>
      <x:c r="D2481" t="str">
        <x:v>Permanent</x:v>
      </x:c>
      <x:c r="E2481" t="str">
        <x:v>Thurrock</x:v>
      </x:c>
      <x:c r="F2481" t="str">
        <x:v>Operative Porter</x:v>
      </x:c>
      <x:c r="G2481" t="str">
        <x:v>399535</x:v>
      </x:c>
      <x:c r="H2481" t="str">
        <x:v>Foreign Commonwealth Office</x:v>
      </x:c>
      <x:c r="I2481" s="22" t="n">
        <x:v>8.5</x:v>
      </x:c>
      <x:c r="J2481" t="str">
        <x:v>Worked</x:v>
      </x:c>
      <x:c r="K2481" t="str">
        <x:v>Employee 1051; home branch Thurrock; assigned role Operative Porter | Deployment branch: Thurrock | Actual role: Operative Porter | Jobs: 399535 | Customers: Foreign Commonwealth Office | Actual hours: 8.5; source records: 1</x:v>
      </x:c>
      <x:c r="L2481" t="str">
        <x:v>Include</x:v>
      </x:c>
      <x:c r="M2481"/>
      <x:c r="N2481"/>
    </x:row>
    <x:row r="2482">
      <x:c r="A2482" t="str">
        <x:v>S Goodridge|2026-02-03</x:v>
      </x:c>
      <x:c r="B2482" s="888" t="n">
        <x:v>46056</x:v>
      </x:c>
      <x:c r="C2482" t="str">
        <x:v>S Goodridge</x:v>
      </x:c>
      <x:c r="D2482" t="str">
        <x:v>Permanent</x:v>
      </x:c>
      <x:c r="E2482" t="str">
        <x:v>Thurrock</x:v>
      </x:c>
      <x:c r="F2482" t="str">
        <x:v>Operative Porter</x:v>
      </x:c>
      <x:c r="G2482" t="str">
        <x:v>399535</x:v>
      </x:c>
      <x:c r="H2482" t="str">
        <x:v>Foreign Commonwealth Office</x:v>
      </x:c>
      <x:c r="I2482" s="22" t="n">
        <x:v>10.5</x:v>
      </x:c>
      <x:c r="J2482" t="str">
        <x:v>Worked</x:v>
      </x:c>
      <x:c r="K2482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82" t="str">
        <x:v>Include</x:v>
      </x:c>
      <x:c r="M2482"/>
      <x:c r="N2482"/>
    </x:row>
    <x:row r="2483">
      <x:c r="A2483" t="str">
        <x:v>S Goodridge|2026-02-04</x:v>
      </x:c>
      <x:c r="B2483" s="888" t="n">
        <x:v>46057</x:v>
      </x:c>
      <x:c r="C2483" t="str">
        <x:v>S Goodridge</x:v>
      </x:c>
      <x:c r="D2483" t="str">
        <x:v>Permanent</x:v>
      </x:c>
      <x:c r="E2483" t="str">
        <x:v>Thurrock</x:v>
      </x:c>
      <x:c r="F2483" t="str">
        <x:v>Operative Porter</x:v>
      </x:c>
      <x:c r="G2483" t="str">
        <x:v>399535</x:v>
      </x:c>
      <x:c r="H2483" t="str">
        <x:v>Foreign Commonwealth Office</x:v>
      </x:c>
      <x:c r="I2483" s="22" t="n">
        <x:v>10.5</x:v>
      </x:c>
      <x:c r="J2483" t="str">
        <x:v>Worked</x:v>
      </x:c>
      <x:c r="K2483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83" t="str">
        <x:v>Include</x:v>
      </x:c>
      <x:c r="M2483"/>
      <x:c r="N2483"/>
    </x:row>
    <x:row r="2484">
      <x:c r="A2484" t="str">
        <x:v>S Goodridge|2026-02-05</x:v>
      </x:c>
      <x:c r="B2484" s="888" t="n">
        <x:v>46058</x:v>
      </x:c>
      <x:c r="C2484" t="str">
        <x:v>S Goodridge</x:v>
      </x:c>
      <x:c r="D2484" t="str">
        <x:v>Permanent</x:v>
      </x:c>
      <x:c r="E2484" t="str">
        <x:v>Thurrock</x:v>
      </x:c>
      <x:c r="F2484" t="str">
        <x:v>Operative Porter</x:v>
      </x:c>
      <x:c r="G2484" t="str">
        <x:v>399535</x:v>
      </x:c>
      <x:c r="H2484" t="str">
        <x:v>Foreign Commonwealth Office</x:v>
      </x:c>
      <x:c r="I2484" s="22" t="n">
        <x:v>10.5</x:v>
      </x:c>
      <x:c r="J2484" t="str">
        <x:v>Worked</x:v>
      </x:c>
      <x:c r="K2484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84" t="str">
        <x:v>Include</x:v>
      </x:c>
      <x:c r="M2484"/>
      <x:c r="N2484"/>
    </x:row>
    <x:row r="2485">
      <x:c r="A2485" t="str">
        <x:v>S Goodridge|2026-02-06</x:v>
      </x:c>
      <x:c r="B2485" s="888" t="n">
        <x:v>46059</x:v>
      </x:c>
      <x:c r="C2485" t="str">
        <x:v>S Goodridge</x:v>
      </x:c>
      <x:c r="D2485" t="str">
        <x:v>Permanent</x:v>
      </x:c>
      <x:c r="E2485" t="str">
        <x:v>Thurrock</x:v>
      </x:c>
      <x:c r="F2485" t="str">
        <x:v>Operative Porter</x:v>
      </x:c>
      <x:c r="G2485" t="str">
        <x:v>399535</x:v>
      </x:c>
      <x:c r="H2485" t="str">
        <x:v>Foreign Commonwealth Office</x:v>
      </x:c>
      <x:c r="I2485" s="22" t="n">
        <x:v>10.5</x:v>
      </x:c>
      <x:c r="J2485" t="str">
        <x:v>Worked</x:v>
      </x:c>
      <x:c r="K2485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85" t="str">
        <x:v>Include</x:v>
      </x:c>
      <x:c r="M2485"/>
      <x:c r="N2485"/>
    </x:row>
    <x:row r="2486">
      <x:c r="A2486" t="str">
        <x:v>S Goodridge|2026-02-07</x:v>
      </x:c>
      <x:c r="B2486" s="888" t="n">
        <x:v>46060</x:v>
      </x:c>
      <x:c r="C2486" t="str">
        <x:v>S Goodridge</x:v>
      </x:c>
      <x:c r="D2486" t="str">
        <x:v>Permanent</x:v>
      </x:c>
      <x:c r="E2486" t="str">
        <x:v>Thurrock</x:v>
      </x:c>
      <x:c r="F2486" t="str">
        <x:v>Operative Porter</x:v>
      </x:c>
      <x:c r="G2486" t="str">
        <x:v>396207A</x:v>
      </x:c>
      <x:c r="H2486" t="str">
        <x:v>Linklaters LLP</x:v>
      </x:c>
      <x:c r="I2486" s="22" t="n">
        <x:v>11</x:v>
      </x:c>
      <x:c r="J2486" t="str">
        <x:v>Worked</x:v>
      </x:c>
      <x:c r="K2486" t="str">
        <x:v>Employee 1051; home branch Thurrock; assigned role Operative Porter | Deployment branch: Thurrock | Actual role: Operative Porter | Jobs: 396207A | Customers: Linklaters LLP | Actual hours: 11.0; source records: 1</x:v>
      </x:c>
      <x:c r="L2486" t="str">
        <x:v>Include</x:v>
      </x:c>
      <x:c r="M2486"/>
      <x:c r="N2486"/>
    </x:row>
    <x:row r="2487">
      <x:c r="A2487" t="str">
        <x:v>S Goodridge|2026-02-09</x:v>
      </x:c>
      <x:c r="B2487" s="888" t="n">
        <x:v>46062</x:v>
      </x:c>
      <x:c r="C2487" t="str">
        <x:v>S Goodridge</x:v>
      </x:c>
      <x:c r="D2487" t="str">
        <x:v>Permanent</x:v>
      </x:c>
      <x:c r="E2487" t="str">
        <x:v>Thurrock</x:v>
      </x:c>
      <x:c r="F2487" t="str">
        <x:v>Operative Porter</x:v>
      </x:c>
      <x:c r="G2487"/>
      <x:c r="H2487"/>
      <x:c r="I2487" s="22" t="n">
        <x:v>0</x:v>
      </x:c>
      <x:c r="J2487" t="str">
        <x:v>Annual leave</x:v>
      </x:c>
      <x:c r="K2487" t="str">
        <x:v>Employee 1051; home branch Thurrock; assigned role Operative Porter | Leave: Annual Leave (Days) | Leave calendar basis: Fixed schedule</x:v>
      </x:c>
      <x:c r="L2487" t="str">
        <x:v>Include</x:v>
      </x:c>
      <x:c r="M2487"/>
      <x:c r="N2487"/>
    </x:row>
    <x:row r="2488">
      <x:c r="A2488" t="str">
        <x:v>S Goodridge|2026-02-10</x:v>
      </x:c>
      <x:c r="B2488" s="888" t="n">
        <x:v>46063</x:v>
      </x:c>
      <x:c r="C2488" t="str">
        <x:v>S Goodridge</x:v>
      </x:c>
      <x:c r="D2488" t="str">
        <x:v>Permanent</x:v>
      </x:c>
      <x:c r="E2488" t="str">
        <x:v>Thurrock</x:v>
      </x:c>
      <x:c r="F2488" t="str">
        <x:v>Operative Porter</x:v>
      </x:c>
      <x:c r="G2488" t="str">
        <x:v>399535</x:v>
      </x:c>
      <x:c r="H2488" t="str">
        <x:v>Foreign Commonwealth Office</x:v>
      </x:c>
      <x:c r="I2488" s="22" t="n">
        <x:v>10.5</x:v>
      </x:c>
      <x:c r="J2488" t="str">
        <x:v>Worked</x:v>
      </x:c>
      <x:c r="K2488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88" t="str">
        <x:v>Include</x:v>
      </x:c>
      <x:c r="M2488"/>
      <x:c r="N2488"/>
    </x:row>
    <x:row r="2489">
      <x:c r="A2489" t="str">
        <x:v>S Goodridge|2026-02-11</x:v>
      </x:c>
      <x:c r="B2489" s="888" t="n">
        <x:v>46064</x:v>
      </x:c>
      <x:c r="C2489" t="str">
        <x:v>S Goodridge</x:v>
      </x:c>
      <x:c r="D2489" t="str">
        <x:v>Permanent</x:v>
      </x:c>
      <x:c r="E2489" t="str">
        <x:v>Thurrock</x:v>
      </x:c>
      <x:c r="F2489" t="str">
        <x:v>Operative Porter</x:v>
      </x:c>
      <x:c r="G2489" t="str">
        <x:v>399535</x:v>
      </x:c>
      <x:c r="H2489" t="str">
        <x:v>Foreign Commonwealth Office</x:v>
      </x:c>
      <x:c r="I2489" s="22" t="n">
        <x:v>10.5</x:v>
      </x:c>
      <x:c r="J2489" t="str">
        <x:v>Worked</x:v>
      </x:c>
      <x:c r="K2489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89" t="str">
        <x:v>Include</x:v>
      </x:c>
      <x:c r="M2489"/>
      <x:c r="N2489"/>
    </x:row>
    <x:row r="2490">
      <x:c r="A2490" t="str">
        <x:v>S Goodridge|2026-02-12</x:v>
      </x:c>
      <x:c r="B2490" s="888" t="n">
        <x:v>46065</x:v>
      </x:c>
      <x:c r="C2490" t="str">
        <x:v>S Goodridge</x:v>
      </x:c>
      <x:c r="D2490" t="str">
        <x:v>Permanent</x:v>
      </x:c>
      <x:c r="E2490" t="str">
        <x:v>Thurrock</x:v>
      </x:c>
      <x:c r="F2490" t="str">
        <x:v>Operative Porter</x:v>
      </x:c>
      <x:c r="G2490" t="str">
        <x:v>399535</x:v>
      </x:c>
      <x:c r="H2490" t="str">
        <x:v>Foreign Commonwealth Office</x:v>
      </x:c>
      <x:c r="I2490" s="22" t="n">
        <x:v>10.5</x:v>
      </x:c>
      <x:c r="J2490" t="str">
        <x:v>Worked</x:v>
      </x:c>
      <x:c r="K2490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90" t="str">
        <x:v>Include</x:v>
      </x:c>
      <x:c r="M2490"/>
      <x:c r="N2490"/>
    </x:row>
    <x:row r="2491">
      <x:c r="A2491" t="str">
        <x:v>S Goodridge|2026-02-13</x:v>
      </x:c>
      <x:c r="B2491" s="888" t="n">
        <x:v>46066</x:v>
      </x:c>
      <x:c r="C2491" t="str">
        <x:v>S Goodridge</x:v>
      </x:c>
      <x:c r="D2491" t="str">
        <x:v>Permanent</x:v>
      </x:c>
      <x:c r="E2491" t="str">
        <x:v>Thurrock</x:v>
      </x:c>
      <x:c r="F2491" t="str">
        <x:v>Operative Porter</x:v>
      </x:c>
      <x:c r="G2491" t="str">
        <x:v>399535</x:v>
      </x:c>
      <x:c r="H2491" t="str">
        <x:v>Foreign Commonwealth Office</x:v>
      </x:c>
      <x:c r="I2491" s="22" t="n">
        <x:v>10.5</x:v>
      </x:c>
      <x:c r="J2491" t="str">
        <x:v>Worked</x:v>
      </x:c>
      <x:c r="K2491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91" t="str">
        <x:v>Include</x:v>
      </x:c>
      <x:c r="M2491"/>
      <x:c r="N2491"/>
    </x:row>
    <x:row r="2492">
      <x:c r="A2492" t="str">
        <x:v>S Goodridge|2026-02-14</x:v>
      </x:c>
      <x:c r="B2492" s="888" t="n">
        <x:v>46067</x:v>
      </x:c>
      <x:c r="C2492" t="str">
        <x:v>S Goodridge</x:v>
      </x:c>
      <x:c r="D2492" t="str">
        <x:v>Permanent</x:v>
      </x:c>
      <x:c r="E2492" t="str">
        <x:v>Thurrock</x:v>
      </x:c>
      <x:c r="F2492" t="str">
        <x:v>Operative Porter</x:v>
      </x:c>
      <x:c r="G2492" t="str">
        <x:v>399609</x:v>
      </x:c>
      <x:c r="H2492" t="str">
        <x:v>Accenture UK Ltd</x:v>
      </x:c>
      <x:c r="I2492" s="22" t="n">
        <x:v>8.5</x:v>
      </x:c>
      <x:c r="J2492" t="str">
        <x:v>Worked</x:v>
      </x:c>
      <x:c r="K2492" t="str">
        <x:v>Employee 1051; home branch Thurrock; assigned role Operative Porter | Deployment branch: Thurrock | Actual role: Operative Porter | Jobs: 399609 | Customers: Accenture UK Ltd | Actual hours: 8.5; source records: 1</x:v>
      </x:c>
      <x:c r="L2492" t="str">
        <x:v>Include</x:v>
      </x:c>
      <x:c r="M2492"/>
      <x:c r="N2492"/>
    </x:row>
    <x:row r="2493">
      <x:c r="A2493" t="str">
        <x:v>S Goodridge|2026-02-16</x:v>
      </x:c>
      <x:c r="B2493" s="888" t="n">
        <x:v>46069</x:v>
      </x:c>
      <x:c r="C2493" t="str">
        <x:v>S Goodridge</x:v>
      </x:c>
      <x:c r="D2493" t="str">
        <x:v>Permanent</x:v>
      </x:c>
      <x:c r="E2493" t="str">
        <x:v>Thurrock</x:v>
      </x:c>
      <x:c r="F2493" t="str">
        <x:v>Operative Porter</x:v>
      </x:c>
      <x:c r="G2493" t="str">
        <x:v>399535</x:v>
      </x:c>
      <x:c r="H2493" t="str">
        <x:v>Foreign Commonwealth Office</x:v>
      </x:c>
      <x:c r="I2493" s="22" t="n">
        <x:v>10.5</x:v>
      </x:c>
      <x:c r="J2493" t="str">
        <x:v>Worked</x:v>
      </x:c>
      <x:c r="K2493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93" t="str">
        <x:v>Include</x:v>
      </x:c>
      <x:c r="M2493"/>
      <x:c r="N2493"/>
    </x:row>
    <x:row r="2494">
      <x:c r="A2494" t="str">
        <x:v>S Goodridge|2026-02-17</x:v>
      </x:c>
      <x:c r="B2494" s="888" t="n">
        <x:v>46070</x:v>
      </x:c>
      <x:c r="C2494" t="str">
        <x:v>S Goodridge</x:v>
      </x:c>
      <x:c r="D2494" t="str">
        <x:v>Permanent</x:v>
      </x:c>
      <x:c r="E2494" t="str">
        <x:v>Thurrock</x:v>
      </x:c>
      <x:c r="F2494" t="str">
        <x:v>Operative Porter</x:v>
      </x:c>
      <x:c r="G2494" t="str">
        <x:v>399535</x:v>
      </x:c>
      <x:c r="H2494" t="str">
        <x:v>Foreign Commonwealth Office</x:v>
      </x:c>
      <x:c r="I2494" s="22" t="n">
        <x:v>11</x:v>
      </x:c>
      <x:c r="J2494" t="str">
        <x:v>Worked</x:v>
      </x:c>
      <x:c r="K2494" t="str">
        <x:v>Employee 1051; home branch Thurrock; assigned role Operative Porter | Deployment branch: Thurrock | Actual role: Operative Porter | Jobs: 399535 | Customers: Foreign Commonwealth Office | Actual hours: 11.0; source records: 1</x:v>
      </x:c>
      <x:c r="L2494" t="str">
        <x:v>Include</x:v>
      </x:c>
      <x:c r="M2494"/>
      <x:c r="N2494"/>
    </x:row>
    <x:row r="2495">
      <x:c r="A2495" t="str">
        <x:v>S Goodridge|2026-02-18</x:v>
      </x:c>
      <x:c r="B2495" s="888" t="n">
        <x:v>46071</x:v>
      </x:c>
      <x:c r="C2495" t="str">
        <x:v>S Goodridge</x:v>
      </x:c>
      <x:c r="D2495" t="str">
        <x:v>Permanent</x:v>
      </x:c>
      <x:c r="E2495" t="str">
        <x:v>Thurrock</x:v>
      </x:c>
      <x:c r="F2495" t="str">
        <x:v>Operative Porter</x:v>
      </x:c>
      <x:c r="G2495" t="str">
        <x:v>399535</x:v>
      </x:c>
      <x:c r="H2495" t="str">
        <x:v>Foreign Commonwealth Office</x:v>
      </x:c>
      <x:c r="I2495" s="22" t="n">
        <x:v>11</x:v>
      </x:c>
      <x:c r="J2495" t="str">
        <x:v>Worked</x:v>
      </x:c>
      <x:c r="K2495" t="str">
        <x:v>Employee 1051; home branch Thurrock; assigned role Operative Porter | Deployment branch: Thurrock | Actual role: Operative Porter | Jobs: 399535 | Customers: Foreign Commonwealth Office | Actual hours: 11.0; source records: 1</x:v>
      </x:c>
      <x:c r="L2495" t="str">
        <x:v>Include</x:v>
      </x:c>
      <x:c r="M2495"/>
      <x:c r="N2495"/>
    </x:row>
    <x:row r="2496">
      <x:c r="A2496" t="str">
        <x:v>S Goodridge|2026-02-19</x:v>
      </x:c>
      <x:c r="B2496" s="888" t="n">
        <x:v>46072</x:v>
      </x:c>
      <x:c r="C2496" t="str">
        <x:v>S Goodridge</x:v>
      </x:c>
      <x:c r="D2496" t="str">
        <x:v>Permanent</x:v>
      </x:c>
      <x:c r="E2496" t="str">
        <x:v>Thurrock</x:v>
      </x:c>
      <x:c r="F2496" t="str">
        <x:v>Operative Porter</x:v>
      </x:c>
      <x:c r="G2496" t="str">
        <x:v>399535</x:v>
      </x:c>
      <x:c r="H2496" t="str">
        <x:v>Foreign Commonwealth Office</x:v>
      </x:c>
      <x:c r="I2496" s="22" t="n">
        <x:v>11</x:v>
      </x:c>
      <x:c r="J2496" t="str">
        <x:v>Worked</x:v>
      </x:c>
      <x:c r="K2496" t="str">
        <x:v>Employee 1051; home branch Thurrock; assigned role Operative Porter | Deployment branch: Thurrock | Actual role: Operative Porter | Jobs: 399535 | Customers: Foreign Commonwealth Office | Actual hours: 11.0; source records: 1</x:v>
      </x:c>
      <x:c r="L2496" t="str">
        <x:v>Include</x:v>
      </x:c>
      <x:c r="M2496"/>
      <x:c r="N2496"/>
    </x:row>
    <x:row r="2497">
      <x:c r="A2497" t="str">
        <x:v>S Goodridge|2026-02-20</x:v>
      </x:c>
      <x:c r="B2497" s="888" t="n">
        <x:v>46073</x:v>
      </x:c>
      <x:c r="C2497" t="str">
        <x:v>S Goodridge</x:v>
      </x:c>
      <x:c r="D2497" t="str">
        <x:v>Permanent</x:v>
      </x:c>
      <x:c r="E2497" t="str">
        <x:v>Thurrock</x:v>
      </x:c>
      <x:c r="F2497" t="str">
        <x:v>Operative Porter</x:v>
      </x:c>
      <x:c r="G2497" t="str">
        <x:v>399535</x:v>
      </x:c>
      <x:c r="H2497" t="str">
        <x:v>Foreign Commonwealth Office</x:v>
      </x:c>
      <x:c r="I2497" s="22" t="n">
        <x:v>10.5</x:v>
      </x:c>
      <x:c r="J2497" t="str">
        <x:v>Worked</x:v>
      </x:c>
      <x:c r="K2497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97" t="str">
        <x:v>Include</x:v>
      </x:c>
      <x:c r="M2497"/>
      <x:c r="N2497"/>
    </x:row>
    <x:row r="2498">
      <x:c r="A2498" t="str">
        <x:v>S Goodridge|2026-02-21</x:v>
      </x:c>
      <x:c r="B2498" s="888" t="n">
        <x:v>46074</x:v>
      </x:c>
      <x:c r="C2498" t="str">
        <x:v>S Goodridge</x:v>
      </x:c>
      <x:c r="D2498" t="str">
        <x:v>Permanent</x:v>
      </x:c>
      <x:c r="E2498" t="str">
        <x:v>Thurrock</x:v>
      </x:c>
      <x:c r="F2498" t="str">
        <x:v>Operative Porter</x:v>
      </x:c>
      <x:c r="G2498" t="str">
        <x:v>396207A</x:v>
      </x:c>
      <x:c r="H2498" t="str">
        <x:v>Linklaters LLP</x:v>
      </x:c>
      <x:c r="I2498" s="22" t="n">
        <x:v>10.5</x:v>
      </x:c>
      <x:c r="J2498" t="str">
        <x:v>Worked</x:v>
      </x:c>
      <x:c r="K2498" t="str">
        <x:v>Employee 1051; home branch Thurrock; assigned role Operative Porter | Deployment branch: Thurrock | Actual role: Operative Porter | Jobs: 396207A | Customers: Linklaters LLP | Actual hours: 10.5; source records: 1</x:v>
      </x:c>
      <x:c r="L2498" t="str">
        <x:v>Include</x:v>
      </x:c>
      <x:c r="M2498"/>
      <x:c r="N2498"/>
    </x:row>
    <x:row r="2499">
      <x:c r="A2499" t="str">
        <x:v>S Goodridge|2026-02-23</x:v>
      </x:c>
      <x:c r="B2499" s="888" t="n">
        <x:v>46076</x:v>
      </x:c>
      <x:c r="C2499" t="str">
        <x:v>S Goodridge</x:v>
      </x:c>
      <x:c r="D2499" t="str">
        <x:v>Permanent</x:v>
      </x:c>
      <x:c r="E2499" t="str">
        <x:v>Thurrock</x:v>
      </x:c>
      <x:c r="F2499" t="str">
        <x:v>Operative Porter</x:v>
      </x:c>
      <x:c r="G2499" t="str">
        <x:v>399535</x:v>
      </x:c>
      <x:c r="H2499" t="str">
        <x:v>Foreign Commonwealth Office</x:v>
      </x:c>
      <x:c r="I2499" s="22" t="n">
        <x:v>10.5</x:v>
      </x:c>
      <x:c r="J2499" t="str">
        <x:v>Worked</x:v>
      </x:c>
      <x:c r="K2499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99" t="str">
        <x:v>Include</x:v>
      </x:c>
      <x:c r="M2499"/>
      <x:c r="N2499"/>
    </x:row>
    <x:row r="2500">
      <x:c r="A2500" t="str">
        <x:v>S Goodridge|2026-02-24</x:v>
      </x:c>
      <x:c r="B2500" s="888" t="n">
        <x:v>46077</x:v>
      </x:c>
      <x:c r="C2500" t="str">
        <x:v>S Goodridge</x:v>
      </x:c>
      <x:c r="D2500" t="str">
        <x:v>Permanent</x:v>
      </x:c>
      <x:c r="E2500" t="str">
        <x:v>Thurrock</x:v>
      </x:c>
      <x:c r="F2500" t="str">
        <x:v>Operative Porter</x:v>
      </x:c>
      <x:c r="G2500" t="str">
        <x:v>399535</x:v>
      </x:c>
      <x:c r="H2500" t="str">
        <x:v>Foreign Commonwealth Office</x:v>
      </x:c>
      <x:c r="I2500" s="22" t="n">
        <x:v>10.5</x:v>
      </x:c>
      <x:c r="J2500" t="str">
        <x:v>Worked</x:v>
      </x:c>
      <x:c r="K2500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500" t="str">
        <x:v>Include</x:v>
      </x:c>
      <x:c r="M2500"/>
      <x:c r="N2500"/>
    </x:row>
    <x:row r="2501">
      <x:c r="A2501" t="str">
        <x:v>S Goodridge|2026-02-25</x:v>
      </x:c>
      <x:c r="B2501" s="888" t="n">
        <x:v>46078</x:v>
      </x:c>
      <x:c r="C2501" t="str">
        <x:v>S Goodridge</x:v>
      </x:c>
      <x:c r="D2501" t="str">
        <x:v>Permanent</x:v>
      </x:c>
      <x:c r="E2501" t="str">
        <x:v>Thurrock</x:v>
      </x:c>
      <x:c r="F2501" t="str">
        <x:v>Operative Porter</x:v>
      </x:c>
      <x:c r="G2501" t="str">
        <x:v>399535</x:v>
      </x:c>
      <x:c r="H2501" t="str">
        <x:v>Foreign Commonwealth Office</x:v>
      </x:c>
      <x:c r="I2501" s="22" t="n">
        <x:v>10.5</x:v>
      </x:c>
      <x:c r="J2501" t="str">
        <x:v>Worked</x:v>
      </x:c>
      <x:c r="K2501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501" t="str">
        <x:v>Include</x:v>
      </x:c>
      <x:c r="M2501"/>
      <x:c r="N2501"/>
    </x:row>
    <x:row r="2502">
      <x:c r="A2502" t="str">
        <x:v>S Goodridge|2026-02-27</x:v>
      </x:c>
      <x:c r="B2502" s="888" t="n">
        <x:v>46080</x:v>
      </x:c>
      <x:c r="C2502" t="str">
        <x:v>S Goodridge</x:v>
      </x:c>
      <x:c r="D2502" t="str">
        <x:v>Permanent</x:v>
      </x:c>
      <x:c r="E2502" t="str">
        <x:v>Thurrock</x:v>
      </x:c>
      <x:c r="F2502" t="str">
        <x:v>Operative Porter</x:v>
      </x:c>
      <x:c r="G2502" t="str">
        <x:v>399535</x:v>
      </x:c>
      <x:c r="H2502" t="str">
        <x:v>Foreign Commonwealth Office</x:v>
      </x:c>
      <x:c r="I2502" s="22" t="n">
        <x:v>10.5</x:v>
      </x:c>
      <x:c r="J2502" t="str">
        <x:v>Worked</x:v>
      </x:c>
      <x:c r="K2502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502" t="str">
        <x:v>Include</x:v>
      </x:c>
      <x:c r="M2502"/>
      <x:c r="N2502"/>
    </x:row>
    <x:row r="2503">
      <x:c r="A2503" t="str">
        <x:v>S Holroyd|2026-02-02</x:v>
      </x:c>
      <x:c r="B2503" s="888" t="n">
        <x:v>46055</x:v>
      </x:c>
      <x:c r="C2503" t="str">
        <x:v>S Holroyd</x:v>
      </x:c>
      <x:c r="D2503" t="str">
        <x:v>Permanent</x:v>
      </x:c>
      <x:c r="E2503" t="str">
        <x:v>Croydon</x:v>
      </x:c>
      <x:c r="F2503" t="str">
        <x:v>Operative Skilled</x:v>
      </x:c>
      <x:c r="G2503" t="str">
        <x:v>399089</x:v>
      </x:c>
      <x:c r="H2503" t="str">
        <x:v>QinetiQ</x:v>
      </x:c>
      <x:c r="I2503" s="22" t="n">
        <x:v>8.5</x:v>
      </x:c>
      <x:c r="J2503" t="str">
        <x:v>Worked</x:v>
      </x:c>
      <x:c r="K2503" t="str">
        <x:v>Employee 1865; home branch Croydon; assigned role Operative Skilled | Deployment branch: Croydon | Actual role: Operative Skilled | Jobs: 399089 | Customers: QinetiQ | Actual hours: 8.5; source records: 1</x:v>
      </x:c>
      <x:c r="L2503" t="str">
        <x:v>Include</x:v>
      </x:c>
      <x:c r="M2503"/>
      <x:c r="N2503"/>
    </x:row>
    <x:row r="2504">
      <x:c r="A2504" t="str">
        <x:v>S Holroyd|2026-02-03</x:v>
      </x:c>
      <x:c r="B2504" s="888" t="n">
        <x:v>46056</x:v>
      </x:c>
      <x:c r="C2504" t="str">
        <x:v>S Holroyd</x:v>
      </x:c>
      <x:c r="D2504" t="str">
        <x:v>Permanent</x:v>
      </x:c>
      <x:c r="E2504" t="str">
        <x:v>Croydon</x:v>
      </x:c>
      <x:c r="F2504" t="str">
        <x:v>Operative Skilled</x:v>
      </x:c>
      <x:c r="G2504" t="str">
        <x:v>399089</x:v>
      </x:c>
      <x:c r="H2504" t="str">
        <x:v>QinetiQ</x:v>
      </x:c>
      <x:c r="I2504" s="22" t="n">
        <x:v>8</x:v>
      </x:c>
      <x:c r="J2504" t="str">
        <x:v>Worked</x:v>
      </x:c>
      <x:c r="K2504" t="str">
        <x:v>Employee 1865; home branch Croydon; assigned role Operative Skilled | Deployment branch: Croydon | Actual role: Operative Skilled | Jobs: 399089 | Customers: QinetiQ | Actual hours: 8.0; source records: 1</x:v>
      </x:c>
      <x:c r="L2504" t="str">
        <x:v>Include</x:v>
      </x:c>
      <x:c r="M2504"/>
      <x:c r="N2504"/>
    </x:row>
    <x:row r="2505">
      <x:c r="A2505" t="str">
        <x:v>S Holroyd|2026-02-05</x:v>
      </x:c>
      <x:c r="B2505" s="888" t="n">
        <x:v>46058</x:v>
      </x:c>
      <x:c r="C2505" t="str">
        <x:v>S Holroyd</x:v>
      </x:c>
      <x:c r="D2505" t="str">
        <x:v>Permanent</x:v>
      </x:c>
      <x:c r="E2505" t="str">
        <x:v>Croydon</x:v>
      </x:c>
      <x:c r="F2505" t="str">
        <x:v>Operative Skilled</x:v>
      </x:c>
      <x:c r="G2505" t="str">
        <x:v>399451A</x:v>
      </x:c>
      <x:c r="H2505" t="str">
        <x:v>Royal Borough of Kensington and Chelsea</x:v>
      </x:c>
      <x:c r="I2505" s="22" t="n">
        <x:v>7</x:v>
      </x:c>
      <x:c r="J2505" t="str">
        <x:v>Worked</x:v>
      </x:c>
      <x:c r="K2505" t="str">
        <x:v>Employee 1865; home branch Croydon; assigned role Operative Skilled | Deployment branch: Croydon | Actual role: Operative Porter | Jobs: 399451A | Customers: Royal Borough of Kensington and Chelsea | Actual hours: 7.0; source records: 1</x:v>
      </x:c>
      <x:c r="L2505" t="str">
        <x:v>Include</x:v>
      </x:c>
      <x:c r="M2505"/>
      <x:c r="N2505"/>
    </x:row>
    <x:row r="2506">
      <x:c r="A2506" t="str">
        <x:v>S Holroyd|2026-02-06</x:v>
      </x:c>
      <x:c r="B2506" s="888" t="n">
        <x:v>46059</x:v>
      </x:c>
      <x:c r="C2506" t="str">
        <x:v>S Holroyd</x:v>
      </x:c>
      <x:c r="D2506" t="str">
        <x:v>Permanent</x:v>
      </x:c>
      <x:c r="E2506" t="str">
        <x:v>Croydon</x:v>
      </x:c>
      <x:c r="F2506" t="str">
        <x:v>Operative Skilled</x:v>
      </x:c>
      <x:c r="G2506" t="str">
        <x:v>399515</x:v>
      </x:c>
      <x:c r="H2506" t="str">
        <x:v>Yard Duty, Vehicles Management and WHS support</x:v>
      </x:c>
      <x:c r="I2506" s="22" t="n">
        <x:v>6</x:v>
      </x:c>
      <x:c r="J2506" t="str">
        <x:v>Worked</x:v>
      </x:c>
      <x:c r="K2506" t="str">
        <x:v>Employee 1865; home branch Croydon; assigned role Operative Skilled | Deployment branch: Croydon | Actual role: Operative Skilled | Jobs: 399515 | Customers: Yard Duty, Vehicles Management and WHS support | Actual hours: 6.0; source records: 1</x:v>
      </x:c>
      <x:c r="L2506" t="str">
        <x:v>Include</x:v>
      </x:c>
      <x:c r="M2506"/>
      <x:c r="N2506"/>
    </x:row>
    <x:row r="2507">
      <x:c r="A2507" t="str">
        <x:v>S Holroyd|2026-02-07</x:v>
      </x:c>
      <x:c r="B2507" s="888" t="n">
        <x:v>46060</x:v>
      </x:c>
      <x:c r="C2507" t="str">
        <x:v>S Holroyd</x:v>
      </x:c>
      <x:c r="D2507" t="str">
        <x:v>Permanent</x:v>
      </x:c>
      <x:c r="E2507" t="str">
        <x:v>Croydon</x:v>
      </x:c>
      <x:c r="F2507" t="str">
        <x:v>Operative Skilled</x:v>
      </x:c>
      <x:c r="G2507" t="str">
        <x:v>398367</x:v>
      </x:c>
      <x:c r="H2507" t="str">
        <x:v>Surrey County Council</x:v>
      </x:c>
      <x:c r="I2507" s="22" t="n">
        <x:v>8</x:v>
      </x:c>
      <x:c r="J2507" t="str">
        <x:v>Worked</x:v>
      </x:c>
      <x:c r="K2507" t="str">
        <x:v>Employee 1865; home branch Croydon; assigned role Operative Skilled | Deployment branch: Croydon | Actual role: Operative Skilled | Jobs: 398367 | Customers: Surrey County Council | Actual hours: 8.0; source records: 1</x:v>
      </x:c>
      <x:c r="L2507" t="str">
        <x:v>Include</x:v>
      </x:c>
      <x:c r="M2507"/>
      <x:c r="N2507"/>
    </x:row>
    <x:row r="2508">
      <x:c r="A2508" t="str">
        <x:v>S Holroyd|2026-02-09</x:v>
      </x:c>
      <x:c r="B2508" s="888" t="n">
        <x:v>46062</x:v>
      </x:c>
      <x:c r="C2508" t="str">
        <x:v>S Holroyd</x:v>
      </x:c>
      <x:c r="D2508" t="str">
        <x:v>Permanent</x:v>
      </x:c>
      <x:c r="E2508" t="str">
        <x:v>Croydon</x:v>
      </x:c>
      <x:c r="F2508" t="str">
        <x:v>Operative Skilled</x:v>
      </x:c>
      <x:c r="G2508" t="str">
        <x:v>398367</x:v>
      </x:c>
      <x:c r="H2508" t="str">
        <x:v>Surrey County Council</x:v>
      </x:c>
      <x:c r="I2508" s="22" t="n">
        <x:v>6.5</x:v>
      </x:c>
      <x:c r="J2508" t="str">
        <x:v>Worked</x:v>
      </x:c>
      <x:c r="K2508" t="str">
        <x:v>Employee 1865; home branch Croydon; assigned role Operative Skilled | Deployment branch: Croydon | Actual role: Operative Skilled | Jobs: 398367 | Customers: Surrey County Council | Actual hours: 6.5; source records: 1</x:v>
      </x:c>
      <x:c r="L2508" t="str">
        <x:v>Include</x:v>
      </x:c>
      <x:c r="M2508"/>
      <x:c r="N2508"/>
    </x:row>
    <x:row r="2509">
      <x:c r="A2509" t="str">
        <x:v>S Holroyd|2026-02-10</x:v>
      </x:c>
      <x:c r="B2509" s="888" t="n">
        <x:v>46063</x:v>
      </x:c>
      <x:c r="C2509" t="str">
        <x:v>S Holroyd</x:v>
      </x:c>
      <x:c r="D2509" t="str">
        <x:v>Permanent</x:v>
      </x:c>
      <x:c r="E2509" t="str">
        <x:v>Croydon</x:v>
      </x:c>
      <x:c r="F2509" t="str">
        <x:v>Operative Skilled</x:v>
      </x:c>
      <x:c r="G2509" t="str">
        <x:v>398367</x:v>
      </x:c>
      <x:c r="H2509" t="str">
        <x:v>Surrey County Council</x:v>
      </x:c>
      <x:c r="I2509" s="22" t="n">
        <x:v>7</x:v>
      </x:c>
      <x:c r="J2509" t="str">
        <x:v>Worked</x:v>
      </x:c>
      <x:c r="K2509" t="str">
        <x:v>Employee 1865; home branch Croydon; assigned role Operative Skilled | Deployment branch: Croydon | Actual role: Operative Porter | Jobs: 398367 | Customers: Surrey County Council | Actual hours: 7.0; source records: 1</x:v>
      </x:c>
      <x:c r="L2509" t="str">
        <x:v>Include</x:v>
      </x:c>
      <x:c r="M2509"/>
      <x:c r="N2509"/>
    </x:row>
    <x:row r="2510">
      <x:c r="A2510" t="str">
        <x:v>S Holroyd|2026-02-11</x:v>
      </x:c>
      <x:c r="B2510" s="888" t="n">
        <x:v>46064</x:v>
      </x:c>
      <x:c r="C2510" t="str">
        <x:v>S Holroyd</x:v>
      </x:c>
      <x:c r="D2510" t="str">
        <x:v>Permanent</x:v>
      </x:c>
      <x:c r="E2510" t="str">
        <x:v>Croydon</x:v>
      </x:c>
      <x:c r="F2510" t="str">
        <x:v>Operative Skilled</x:v>
      </x:c>
      <x:c r="G2510" t="str">
        <x:v>398367</x:v>
      </x:c>
      <x:c r="H2510" t="str">
        <x:v>Surrey County Council</x:v>
      </x:c>
      <x:c r="I2510" s="22" t="n">
        <x:v>8.5</x:v>
      </x:c>
      <x:c r="J2510" t="str">
        <x:v>Worked</x:v>
      </x:c>
      <x:c r="K2510" t="str">
        <x:v>Employee 1865; home branch Croydon; assigned role Operative Skilled | Deployment branch: Croydon | Actual role: Operative Skilled | Jobs: 398367 | Customers: Surrey County Council | Actual hours: 8.5; source records: 1</x:v>
      </x:c>
      <x:c r="L2510" t="str">
        <x:v>Include</x:v>
      </x:c>
      <x:c r="M2510"/>
      <x:c r="N2510"/>
    </x:row>
    <x:row r="2511">
      <x:c r="A2511" t="str">
        <x:v>S Holroyd|2026-02-12</x:v>
      </x:c>
      <x:c r="B2511" s="888" t="n">
        <x:v>46065</x:v>
      </x:c>
      <x:c r="C2511" t="str">
        <x:v>S Holroyd</x:v>
      </x:c>
      <x:c r="D2511" t="str">
        <x:v>Permanent</x:v>
      </x:c>
      <x:c r="E2511" t="str">
        <x:v>Croydon</x:v>
      </x:c>
      <x:c r="F2511" t="str">
        <x:v>Operative Skilled</x:v>
      </x:c>
      <x:c r="G2511" t="str">
        <x:v>399962</x:v>
      </x:c>
      <x:c r="H2511" t="str">
        <x:v>British Film Institute</x:v>
      </x:c>
      <x:c r="I2511" s="22" t="n">
        <x:v>7</x:v>
      </x:c>
      <x:c r="J2511" t="str">
        <x:v>Worked</x:v>
      </x:c>
      <x:c r="K2511" t="str">
        <x:v>Employee 1865; home branch Croydon; assigned role Operative Skilled | Deployment branch: Croydon | Actual role: Operative Porter | Jobs: 399962 | Customers: British Film Institute | Actual hours: 7.0; source records: 1</x:v>
      </x:c>
      <x:c r="L2511" t="str">
        <x:v>Include</x:v>
      </x:c>
      <x:c r="M2511"/>
      <x:c r="N2511"/>
    </x:row>
    <x:row r="2512">
      <x:c r="A2512" t="str">
        <x:v>S Holroyd|2026-02-13</x:v>
      </x:c>
      <x:c r="B2512" s="888" t="n">
        <x:v>46066</x:v>
      </x:c>
      <x:c r="C2512" t="str">
        <x:v>S Holroyd</x:v>
      </x:c>
      <x:c r="D2512" t="str">
        <x:v>Permanent</x:v>
      </x:c>
      <x:c r="E2512" t="str">
        <x:v>Croydon</x:v>
      </x:c>
      <x:c r="F2512" t="str">
        <x:v>Operative Skilled</x:v>
      </x:c>
      <x:c r="G2512" t="str">
        <x:v>400336</x:v>
      </x:c>
      <x:c r="H2512" t="str">
        <x:v>Fidelis MGU</x:v>
      </x:c>
      <x:c r="I2512" s="22" t="n">
        <x:v>6</x:v>
      </x:c>
      <x:c r="J2512" t="str">
        <x:v>Worked</x:v>
      </x:c>
      <x:c r="K2512" t="str">
        <x:v>Employee 1865; home branch Croydon; assigned role Operative Skilled | Deployment branch: Croydon | Actual role: Operative Skilled | Jobs: 400336 | Customers: Fidelis MGU | Actual hours: 6.0; source records: 1</x:v>
      </x:c>
      <x:c r="L2512" t="str">
        <x:v>Include</x:v>
      </x:c>
      <x:c r="M2512"/>
      <x:c r="N2512"/>
    </x:row>
    <x:row r="2513">
      <x:c r="A2513" t="str">
        <x:v>S Holroyd|2026-02-14</x:v>
      </x:c>
      <x:c r="B2513" s="888" t="n">
        <x:v>46067</x:v>
      </x:c>
      <x:c r="C2513" t="str">
        <x:v>S Holroyd</x:v>
      </x:c>
      <x:c r="D2513" t="str">
        <x:v>Permanent</x:v>
      </x:c>
      <x:c r="E2513" t="str">
        <x:v>Croydon</x:v>
      </x:c>
      <x:c r="F2513" t="str">
        <x:v>Operative Skilled</x:v>
      </x:c>
      <x:c r="G2513" t="str">
        <x:v>400336</x:v>
      </x:c>
      <x:c r="H2513" t="str">
        <x:v>Fidelis MGU</x:v>
      </x:c>
      <x:c r="I2513" s="22" t="n">
        <x:v>8.5</x:v>
      </x:c>
      <x:c r="J2513" t="str">
        <x:v>Worked</x:v>
      </x:c>
      <x:c r="K2513" t="str">
        <x:v>Employee 1865; home branch Croydon; assigned role Operative Skilled | Deployment branch: Croydon | Actual role: Operative Skilled | Jobs: 400336 | Customers: Fidelis MGU | Actual hours: 8.5; source records: 1</x:v>
      </x:c>
      <x:c r="L2513" t="str">
        <x:v>Include</x:v>
      </x:c>
      <x:c r="M2513"/>
      <x:c r="N2513"/>
    </x:row>
    <x:row r="2514">
      <x:c r="A2514" t="str">
        <x:v>S Holroyd|2026-02-16</x:v>
      </x:c>
      <x:c r="B2514" s="888" t="n">
        <x:v>46069</x:v>
      </x:c>
      <x:c r="C2514" t="str">
        <x:v>S Holroyd</x:v>
      </x:c>
      <x:c r="D2514" t="str">
        <x:v>Permanent</x:v>
      </x:c>
      <x:c r="E2514" t="str">
        <x:v>Croydon</x:v>
      </x:c>
      <x:c r="F2514" t="str">
        <x:v>Operative Skilled</x:v>
      </x:c>
      <x:c r="G2514" t="str">
        <x:v>399017</x:v>
      </x:c>
      <x:c r="H2514" t="str">
        <x:v>Apple Europe Ltd</x:v>
      </x:c>
      <x:c r="I2514" s="22" t="n">
        <x:v>10</x:v>
      </x:c>
      <x:c r="J2514" t="str">
        <x:v>Worked</x:v>
      </x:c>
      <x:c r="K2514" t="str">
        <x:v>Employee 1865; home branch Croydon; assigned role Operative Skilled | Deployment branch: Croydon | Actual role: Operative Porter | Jobs: 399017 | Customers: Apple Europe Ltd | Actual hours: 10.0; source records: 1</x:v>
      </x:c>
      <x:c r="L2514" t="str">
        <x:v>Include</x:v>
      </x:c>
      <x:c r="M2514"/>
      <x:c r="N2514"/>
    </x:row>
    <x:row r="2515">
      <x:c r="A2515" t="str">
        <x:v>S Holroyd|2026-02-17</x:v>
      </x:c>
      <x:c r="B2515" s="888" t="n">
        <x:v>46070</x:v>
      </x:c>
      <x:c r="C2515" t="str">
        <x:v>S Holroyd</x:v>
      </x:c>
      <x:c r="D2515" t="str">
        <x:v>Permanent</x:v>
      </x:c>
      <x:c r="E2515" t="str">
        <x:v>Croydon</x:v>
      </x:c>
      <x:c r="F2515" t="str">
        <x:v>Operative Skilled</x:v>
      </x:c>
      <x:c r="G2515" t="str">
        <x:v>399887B</x:v>
      </x:c>
      <x:c r="H2515" t="str">
        <x:v>Avantor ( CROYDON  FEB 2026 )</x:v>
      </x:c>
      <x:c r="I2515" s="22" t="n">
        <x:v>4.5</x:v>
      </x:c>
      <x:c r="J2515" t="str">
        <x:v>Worked</x:v>
      </x:c>
      <x:c r="K2515" t="str">
        <x:v>Employee 1865; home branch Croydon; assigned role Operative Skilled | Deployment branch: Cambridge | Actual role: Operative Skilled | Jobs: 399887B | Customers: Avantor ( CROYDON  FEB 2026 ) | Actual hours: 4.5; source records: 1</x:v>
      </x:c>
      <x:c r="L2515" t="str">
        <x:v>Include</x:v>
      </x:c>
      <x:c r="M2515"/>
      <x:c r="N2515"/>
    </x:row>
    <x:row r="2516">
      <x:c r="A2516" t="str">
        <x:v>S Holroyd|2026-02-19</x:v>
      </x:c>
      <x:c r="B2516" s="888" t="n">
        <x:v>46072</x:v>
      </x:c>
      <x:c r="C2516" t="str">
        <x:v>S Holroyd</x:v>
      </x:c>
      <x:c r="D2516" t="str">
        <x:v>Permanent</x:v>
      </x:c>
      <x:c r="E2516" t="str">
        <x:v>Croydon</x:v>
      </x:c>
      <x:c r="F2516" t="str">
        <x:v>Operative Skilled</x:v>
      </x:c>
      <x:c r="G2516" t="str">
        <x:v>399167</x:v>
      </x:c>
      <x:c r="H2516" t="str">
        <x:v>Duke Street Capital Management Services Ltd</x:v>
      </x:c>
      <x:c r="I2516" s="22" t="n">
        <x:v>9.5</x:v>
      </x:c>
      <x:c r="J2516" t="str">
        <x:v>Worked</x:v>
      </x:c>
      <x:c r="K2516" t="str">
        <x:v>Employee 1865; home branch Croydon; assigned role Operative Skilled | Deployment branch: Croydon | Actual role: Operative Skilled | Jobs: 399167 | Customers: Duke Street Capital Management Services Ltd | Actual hours: 9.5; source records: 1</x:v>
      </x:c>
      <x:c r="L2516" t="str">
        <x:v>Include</x:v>
      </x:c>
      <x:c r="M2516"/>
      <x:c r="N2516"/>
    </x:row>
    <x:row r="2517">
      <x:c r="A2517" t="str">
        <x:v>S Holroyd|2026-02-20</x:v>
      </x:c>
      <x:c r="B2517" s="888" t="n">
        <x:v>46073</x:v>
      </x:c>
      <x:c r="C2517" t="str">
        <x:v>S Holroyd</x:v>
      </x:c>
      <x:c r="D2517" t="str">
        <x:v>Permanent</x:v>
      </x:c>
      <x:c r="E2517" t="str">
        <x:v>Croydon</x:v>
      </x:c>
      <x:c r="F2517" t="str">
        <x:v>Operative Skilled</x:v>
      </x:c>
      <x:c r="G2517" t="str">
        <x:v>399955</x:v>
      </x:c>
      <x:c r="H2517" t="str">
        <x:v>AmTrust Management Services Ltd</x:v>
      </x:c>
      <x:c r="I2517" s="22" t="n">
        <x:v>8.5</x:v>
      </x:c>
      <x:c r="J2517" t="str">
        <x:v>Worked</x:v>
      </x:c>
      <x:c r="K2517" t="str">
        <x:v>Employee 1865; home branch Croydon; assigned role Operative Skilled | Deployment branch: Croydon | Actual role: Operative Skilled | Jobs: 399955 | Customers: AmTrust Management Services Ltd | Actual hours: 8.5; source records: 1</x:v>
      </x:c>
      <x:c r="L2517" t="str">
        <x:v>Include</x:v>
      </x:c>
      <x:c r="M2517"/>
      <x:c r="N2517"/>
    </x:row>
    <x:row r="2518">
      <x:c r="A2518" t="str">
        <x:v>S Holroyd|2026-02-24</x:v>
      </x:c>
      <x:c r="B2518" s="888" t="n">
        <x:v>46077</x:v>
      </x:c>
      <x:c r="C2518" t="str">
        <x:v>S Holroyd</x:v>
      </x:c>
      <x:c r="D2518" t="str">
        <x:v>Permanent</x:v>
      </x:c>
      <x:c r="E2518" t="str">
        <x:v>Croydon</x:v>
      </x:c>
      <x:c r="F2518" t="str">
        <x:v>Operative Skilled</x:v>
      </x:c>
      <x:c r="G2518" t="str">
        <x:v>399167</x:v>
      </x:c>
      <x:c r="H2518" t="str">
        <x:v>Duke Street Capital Management Services Ltd</x:v>
      </x:c>
      <x:c r="I2518" s="22" t="n">
        <x:v>7.5</x:v>
      </x:c>
      <x:c r="J2518" t="str">
        <x:v>Worked</x:v>
      </x:c>
      <x:c r="K2518" t="str">
        <x:v>Employee 1865; home branch Croydon; assigned role Operative Skilled | Deployment branch: Croydon | Actual role: Operative Skilled | Jobs: 399167 | Customers: Duke Street Capital Management Services Ltd | Actual hours: 7.5; source records: 1</x:v>
      </x:c>
      <x:c r="L2518" t="str">
        <x:v>Include</x:v>
      </x:c>
      <x:c r="M2518"/>
      <x:c r="N2518"/>
    </x:row>
    <x:row r="2519">
      <x:c r="A2519" t="str">
        <x:v>S Holroyd|2026-02-25</x:v>
      </x:c>
      <x:c r="B2519" s="888" t="n">
        <x:v>46078</x:v>
      </x:c>
      <x:c r="C2519" t="str">
        <x:v>S Holroyd</x:v>
      </x:c>
      <x:c r="D2519" t="str">
        <x:v>Permanent</x:v>
      </x:c>
      <x:c r="E2519" t="str">
        <x:v>Croydon</x:v>
      </x:c>
      <x:c r="F2519" t="str">
        <x:v>Operative Skilled</x:v>
      </x:c>
      <x:c r="G2519" t="str">
        <x:v>399110</x:v>
      </x:c>
      <x:c r="H2519" t="str">
        <x:v>Network Rail</x:v>
      </x:c>
      <x:c r="I2519" s="22" t="n">
        <x:v>7</x:v>
      </x:c>
      <x:c r="J2519" t="str">
        <x:v>Worked</x:v>
      </x:c>
      <x:c r="K2519" t="str">
        <x:v>Employee 1865; home branch Croydon; assigned role Operative Skilled | Deployment branch: Croydon | Actual role: Operative Skilled | Jobs: 399110 | Customers: Network Rail | Actual hours: 7.0; source records: 1</x:v>
      </x:c>
      <x:c r="L2519" t="str">
        <x:v>Include</x:v>
      </x:c>
      <x:c r="M2519"/>
      <x:c r="N2519"/>
    </x:row>
    <x:row r="2520">
      <x:c r="A2520" t="str">
        <x:v>S Holroyd|2026-02-26</x:v>
      </x:c>
      <x:c r="B2520" s="888" t="n">
        <x:v>46079</x:v>
      </x:c>
      <x:c r="C2520" t="str">
        <x:v>S Holroyd</x:v>
      </x:c>
      <x:c r="D2520" t="str">
        <x:v>Permanent</x:v>
      </x:c>
      <x:c r="E2520" t="str">
        <x:v>Croydon</x:v>
      </x:c>
      <x:c r="F2520" t="str">
        <x:v>Operative Skilled</x:v>
      </x:c>
      <x:c r="G2520" t="str">
        <x:v>400616</x:v>
      </x:c>
      <x:c r="H2520" t="str">
        <x:v>Surrey County Council</x:v>
      </x:c>
      <x:c r="I2520" s="22" t="n">
        <x:v>7</x:v>
      </x:c>
      <x:c r="J2520" t="str">
        <x:v>Worked</x:v>
      </x:c>
      <x:c r="K2520" t="str">
        <x:v>Employee 1865; home branch Croydon; assigned role Operative Skilled | Deployment branch: Croydon | Actual role: Operative Skilled | Jobs: 400616 | Customers: Surrey County Council | Actual hours: 7.0; source records: 1</x:v>
      </x:c>
      <x:c r="L2520" t="str">
        <x:v>Include</x:v>
      </x:c>
      <x:c r="M2520"/>
      <x:c r="N2520"/>
    </x:row>
    <x:row r="2521">
      <x:c r="A2521" t="str">
        <x:v>S Holroyd|2026-02-27</x:v>
      </x:c>
      <x:c r="B2521" s="888" t="n">
        <x:v>46080</x:v>
      </x:c>
      <x:c r="C2521" t="str">
        <x:v>S Holroyd</x:v>
      </x:c>
      <x:c r="D2521" t="str">
        <x:v>Permanent</x:v>
      </x:c>
      <x:c r="E2521" t="str">
        <x:v>Croydon</x:v>
      </x:c>
      <x:c r="F2521" t="str">
        <x:v>Operative Skilled</x:v>
      </x:c>
      <x:c r="G2521" t="str">
        <x:v>400075</x:v>
      </x:c>
      <x:c r="H2521" t="str">
        <x:v>Equans</x:v>
      </x:c>
      <x:c r="I2521" s="22" t="n">
        <x:v>9.5</x:v>
      </x:c>
      <x:c r="J2521" t="str">
        <x:v>Worked</x:v>
      </x:c>
      <x:c r="K2521" t="str">
        <x:v>Employee 1865; home branch Croydon; assigned role Operative Skilled | Deployment branch: Croydon | Actual role: Operative Skilled | Jobs: 400075 | Customers: Equans | Actual hours: 9.5; source records: 1</x:v>
      </x:c>
      <x:c r="L2521" t="str">
        <x:v>Include</x:v>
      </x:c>
      <x:c r="M2521"/>
      <x:c r="N2521"/>
    </x:row>
    <x:row r="2522">
      <x:c r="A2522" t="str">
        <x:v>S Huggins|2026-02-01</x:v>
      </x:c>
      <x:c r="B2522" s="888" t="n">
        <x:v>46054</x:v>
      </x:c>
      <x:c r="C2522" t="str">
        <x:v>S Huggins</x:v>
      </x:c>
      <x:c r="D2522" t="str">
        <x:v>Permanent</x:v>
      </x:c>
      <x:c r="E2522" t="str">
        <x:v>Thurrock</x:v>
      </x:c>
      <x:c r="F2522" t="str">
        <x:v>Operative Skilled</x:v>
      </x:c>
      <x:c r="G2522" t="str">
        <x:v>396207A</x:v>
      </x:c>
      <x:c r="H2522" t="str">
        <x:v>Linklaters LLP</x:v>
      </x:c>
      <x:c r="I2522" s="22" t="n">
        <x:v>8.5</x:v>
      </x:c>
      <x:c r="J2522" t="str">
        <x:v>Worked</x:v>
      </x:c>
      <x:c r="K2522" t="str">
        <x:v>Employee 103129; home branch Thurrock; assigned role Operative Skilled | Deployment branch: Thurrock | Actual role: Operative Skilled | Jobs: 396207A | Customers: Linklaters LLP | Actual hours: 8.5; source records: 1</x:v>
      </x:c>
      <x:c r="L2522" t="str">
        <x:v>Include</x:v>
      </x:c>
      <x:c r="M2522"/>
      <x:c r="N2522"/>
    </x:row>
    <x:row r="2523">
      <x:c r="A2523" t="str">
        <x:v>S Huggins|2026-02-02</x:v>
      </x:c>
      <x:c r="B2523" s="888" t="n">
        <x:v>46055</x:v>
      </x:c>
      <x:c r="C2523" t="str">
        <x:v>S Huggins</x:v>
      </x:c>
      <x:c r="D2523" t="str">
        <x:v>Permanent</x:v>
      </x:c>
      <x:c r="E2523" t="str">
        <x:v>Thurrock</x:v>
      </x:c>
      <x:c r="F2523" t="str">
        <x:v>Operative Skilled</x:v>
      </x:c>
      <x:c r="G2523" t="str">
        <x:v>400006, 399904</x:v>
      </x:c>
      <x:c r="H2523" t="str">
        <x:v>Foster/Mr Neco; Marrett/Mr Stephen</x:v>
      </x:c>
      <x:c r="I2523" s="22" t="n">
        <x:v>4</x:v>
      </x:c>
      <x:c r="J2523" t="str">
        <x:v>Worked — 2 records</x:v>
      </x:c>
      <x:c r="K2523" t="str">
        <x:v>Employee 103129; home branch Thurrock; assigned role Operative Skilled | Deployment branch: Thurrock | Actual role: Operative Skilled | Jobs: 400006, 399904 | Customers: Foster/Mr Neco; Marrett/Mr Stephen | Actual hours: 4.0; source records: 2</x:v>
      </x:c>
      <x:c r="L2523" t="str">
        <x:v>Include</x:v>
      </x:c>
      <x:c r="M2523"/>
      <x:c r="N2523"/>
    </x:row>
    <x:row r="2524">
      <x:c r="A2524" t="str">
        <x:v>S Huggins|2026-02-04</x:v>
      </x:c>
      <x:c r="B2524" s="888" t="n">
        <x:v>46057</x:v>
      </x:c>
      <x:c r="C2524" t="str">
        <x:v>S Huggins</x:v>
      </x:c>
      <x:c r="D2524" t="str">
        <x:v>Permanent</x:v>
      </x:c>
      <x:c r="E2524" t="str">
        <x:v>Thurrock</x:v>
      </x:c>
      <x:c r="F2524" t="str">
        <x:v>Operative Skilled</x:v>
      </x:c>
      <x:c r="G2524" t="str">
        <x:v>397941, 396846, 396615</x:v>
      </x:c>
      <x:c r="H2524" t="str">
        <x:v>Aliro Obote, Ms Lucy Angom/Mr Richard; Menacho/Ms Alicia; Wilkinson/Mr Jodie</x:v>
      </x:c>
      <x:c r="I2524" s="22" t="n">
        <x:v>15</x:v>
      </x:c>
      <x:c r="J2524" t="str">
        <x:v>Worked — 3 records</x:v>
      </x:c>
      <x:c r="K2524" t="str">
        <x:v>Employee 103129; home branch Thurrock; assigned role Operative Skilled | Deployment branch: Thurrock | Actual role: Operative Porter | Jobs: 397941, 396846, 396615 | Customers: Aliro Obote, Ms Lucy Angom/Mr Richard; Menacho/Ms Alicia; Wilkinson/Mr Jodie | Actual hours: 15.0; source records: 3</x:v>
      </x:c>
      <x:c r="L2524" t="str">
        <x:v>Include</x:v>
      </x:c>
      <x:c r="M2524"/>
      <x:c r="N2524"/>
    </x:row>
    <x:row r="2525">
      <x:c r="A2525" t="str">
        <x:v>S Huggins|2026-02-06</x:v>
      </x:c>
      <x:c r="B2525" s="888" t="n">
        <x:v>46059</x:v>
      </x:c>
      <x:c r="C2525" t="str">
        <x:v>S Huggins</x:v>
      </x:c>
      <x:c r="D2525" t="str">
        <x:v>Permanent</x:v>
      </x:c>
      <x:c r="E2525" t="str">
        <x:v>Thurrock</x:v>
      </x:c>
      <x:c r="F2525" t="str">
        <x:v>Operative Skilled</x:v>
      </x:c>
      <x:c r="G2525" t="str">
        <x:v>396207A</x:v>
      </x:c>
      <x:c r="H2525" t="str">
        <x:v>Linklaters LLP</x:v>
      </x:c>
      <x:c r="I2525" s="22" t="n">
        <x:v>10</x:v>
      </x:c>
      <x:c r="J2525" t="str">
        <x:v>Worked</x:v>
      </x:c>
      <x:c r="K2525" t="str">
        <x:v>Employee 103129; home branch Thurrock; assigned role Operative Skilled | Deployment branch: Thurrock | Actual role: Operative Skilled | Jobs: 396207A | Customers: Linklaters LLP | Actual hours: 10.0; source records: 1</x:v>
      </x:c>
      <x:c r="L2525" t="str">
        <x:v>Include</x:v>
      </x:c>
      <x:c r="M2525"/>
      <x:c r="N2525"/>
    </x:row>
    <x:row r="2526">
      <x:c r="A2526" t="str">
        <x:v>S Huggins|2026-02-07</x:v>
      </x:c>
      <x:c r="B2526" s="888" t="n">
        <x:v>46060</x:v>
      </x:c>
      <x:c r="C2526" t="str">
        <x:v>S Huggins</x:v>
      </x:c>
      <x:c r="D2526" t="str">
        <x:v>Permanent</x:v>
      </x:c>
      <x:c r="E2526" t="str">
        <x:v>Thurrock</x:v>
      </x:c>
      <x:c r="F2526" t="str">
        <x:v>Operative Skilled</x:v>
      </x:c>
      <x:c r="G2526" t="str">
        <x:v>396207A</x:v>
      </x:c>
      <x:c r="H2526" t="str">
        <x:v>Linklaters LLP</x:v>
      </x:c>
      <x:c r="I2526" s="22" t="n">
        <x:v>9</x:v>
      </x:c>
      <x:c r="J2526" t="str">
        <x:v>Worked</x:v>
      </x:c>
      <x:c r="K2526" t="str">
        <x:v>Employee 103129; home branch Thurrock; assigned role Operative Skilled | Deployment branch: Thurrock | Actual role: Operative Skilled | Jobs: 396207A | Customers: Linklaters LLP | Actual hours: 9.0; source records: 1</x:v>
      </x:c>
      <x:c r="L2526" t="str">
        <x:v>Include</x:v>
      </x:c>
      <x:c r="M2526"/>
      <x:c r="N2526"/>
    </x:row>
    <x:row r="2527">
      <x:c r="A2527" t="str">
        <x:v>S Huggins|2026-02-08</x:v>
      </x:c>
      <x:c r="B2527" s="888" t="n">
        <x:v>46061</x:v>
      </x:c>
      <x:c r="C2527" t="str">
        <x:v>S Huggins</x:v>
      </x:c>
      <x:c r="D2527" t="str">
        <x:v>Permanent</x:v>
      </x:c>
      <x:c r="E2527" t="str">
        <x:v>Thurrock</x:v>
      </x:c>
      <x:c r="F2527" t="str">
        <x:v>Operative Skilled</x:v>
      </x:c>
      <x:c r="G2527" t="str">
        <x:v>396207A</x:v>
      </x:c>
      <x:c r="H2527" t="str">
        <x:v>Linklaters LLP</x:v>
      </x:c>
      <x:c r="I2527" s="22" t="n">
        <x:v>9</x:v>
      </x:c>
      <x:c r="J2527" t="str">
        <x:v>Worked</x:v>
      </x:c>
      <x:c r="K2527" t="str">
        <x:v>Employee 103129; home branch Thurrock; assigned role Operative Skilled | Deployment branch: Thurrock | Actual role: Operative Skilled | Jobs: 396207A | Customers: Linklaters LLP | Actual hours: 9.0; source records: 1</x:v>
      </x:c>
      <x:c r="L2527" t="str">
        <x:v>Include</x:v>
      </x:c>
      <x:c r="M2527"/>
      <x:c r="N2527"/>
    </x:row>
    <x:row r="2528">
      <x:c r="A2528" t="str">
        <x:v>S Huggins|2026-02-09</x:v>
      </x:c>
      <x:c r="B2528" s="888" t="n">
        <x:v>46062</x:v>
      </x:c>
      <x:c r="C2528" t="str">
        <x:v>S Huggins</x:v>
      </x:c>
      <x:c r="D2528" t="str">
        <x:v>Permanent</x:v>
      </x:c>
      <x:c r="E2528" t="str">
        <x:v>Thurrock</x:v>
      </x:c>
      <x:c r="F2528" t="str">
        <x:v>Operative Skilled</x:v>
      </x:c>
      <x:c r="G2528" t="str">
        <x:v>399609</x:v>
      </x:c>
      <x:c r="H2528" t="str">
        <x:v>Accenture UK Ltd</x:v>
      </x:c>
      <x:c r="I2528" s="22" t="n">
        <x:v>8.5</x:v>
      </x:c>
      <x:c r="J2528" t="str">
        <x:v>Worked</x:v>
      </x:c>
      <x:c r="K2528" t="str">
        <x:v>Employee 103129; home branch Thurrock; assigned role Operative Skilled | Deployment branch: Thurrock | Actual role: Operative Porter | Jobs: 399609 | Customers: Accenture UK Ltd | Actual hours: 8.5; source records: 1</x:v>
      </x:c>
      <x:c r="L2528" t="str">
        <x:v>Include</x:v>
      </x:c>
      <x:c r="M2528"/>
      <x:c r="N2528"/>
    </x:row>
    <x:row r="2529">
      <x:c r="A2529" t="str">
        <x:v>S Huggins|2026-02-10</x:v>
      </x:c>
      <x:c r="B2529" s="888" t="n">
        <x:v>46063</x:v>
      </x:c>
      <x:c r="C2529" t="str">
        <x:v>S Huggins</x:v>
      </x:c>
      <x:c r="D2529" t="str">
        <x:v>Permanent</x:v>
      </x:c>
      <x:c r="E2529" t="str">
        <x:v>Thurrock</x:v>
      </x:c>
      <x:c r="F2529" t="str">
        <x:v>Operative Skilled</x:v>
      </x:c>
      <x:c r="G2529" t="str">
        <x:v>396626</x:v>
      </x:c>
      <x:c r="H2529" t="str">
        <x:v>Mccomiskey/Mrs Margaret</x:v>
      </x:c>
      <x:c r="I2529" s="22" t="n">
        <x:v>6.5</x:v>
      </x:c>
      <x:c r="J2529" t="str">
        <x:v>Worked</x:v>
      </x:c>
      <x:c r="K2529" t="str">
        <x:v>Employee 103129; home branch Thurrock; assigned role Operative Skilled | Deployment branch: Thurrock | Actual role: Operative Skilled | Jobs: 396626 | Customers: Mccomiskey/Mrs Margaret | Actual hours: 6.5; source records: 1</x:v>
      </x:c>
      <x:c r="L2529" t="str">
        <x:v>Include</x:v>
      </x:c>
      <x:c r="M2529"/>
      <x:c r="N2529"/>
    </x:row>
    <x:row r="2530">
      <x:c r="A2530" t="str">
        <x:v>S Huggins|2026-02-13</x:v>
      </x:c>
      <x:c r="B2530" s="888" t="n">
        <x:v>46066</x:v>
      </x:c>
      <x:c r="C2530" t="str">
        <x:v>S Huggins</x:v>
      </x:c>
      <x:c r="D2530" t="str">
        <x:v>Permanent</x:v>
      </x:c>
      <x:c r="E2530" t="str">
        <x:v>Thurrock</x:v>
      </x:c>
      <x:c r="F2530" t="str">
        <x:v>Operative Skilled</x:v>
      </x:c>
      <x:c r="G2530" t="str">
        <x:v>396207A</x:v>
      </x:c>
      <x:c r="H2530" t="str">
        <x:v>Linklaters LLP</x:v>
      </x:c>
      <x:c r="I2530" s="22" t="n">
        <x:v>11</x:v>
      </x:c>
      <x:c r="J2530" t="str">
        <x:v>Worked</x:v>
      </x:c>
      <x:c r="K2530" t="str">
        <x:v>Employee 103129; home branch Thurrock; assigned role Operative Skilled | Deployment branch: Thurrock | Actual role: Operative Skilled | Jobs: 396207A | Customers: Linklaters LLP | Actual hours: 11.0; source records: 1</x:v>
      </x:c>
      <x:c r="L2530" t="str">
        <x:v>Include</x:v>
      </x:c>
      <x:c r="M2530"/>
      <x:c r="N2530"/>
    </x:row>
    <x:row r="2531">
      <x:c r="A2531" t="str">
        <x:v>S Huggins|2026-02-14</x:v>
      </x:c>
      <x:c r="B2531" s="888" t="n">
        <x:v>46067</x:v>
      </x:c>
      <x:c r="C2531" t="str">
        <x:v>S Huggins</x:v>
      </x:c>
      <x:c r="D2531" t="str">
        <x:v>Permanent</x:v>
      </x:c>
      <x:c r="E2531" t="str">
        <x:v>Thurrock</x:v>
      </x:c>
      <x:c r="F2531" t="str">
        <x:v>Operative Skilled</x:v>
      </x:c>
      <x:c r="G2531" t="str">
        <x:v>396207A</x:v>
      </x:c>
      <x:c r="H2531" t="str">
        <x:v>Linklaters LLP</x:v>
      </x:c>
      <x:c r="I2531" s="22" t="n">
        <x:v>8.5</x:v>
      </x:c>
      <x:c r="J2531" t="str">
        <x:v>Worked</x:v>
      </x:c>
      <x:c r="K2531" t="str">
        <x:v>Employee 103129; home branch Thurrock; assigned role Operative Skilled | Deployment branch: Thurrock | Actual role: Operative Skilled | Jobs: 396207A | Customers: Linklaters LLP | Actual hours: 8.5; source records: 1</x:v>
      </x:c>
      <x:c r="L2531" t="str">
        <x:v>Include</x:v>
      </x:c>
      <x:c r="M2531"/>
      <x:c r="N2531"/>
    </x:row>
    <x:row r="2532">
      <x:c r="A2532" t="str">
        <x:v>S Huggins|2026-02-15</x:v>
      </x:c>
      <x:c r="B2532" s="888" t="n">
        <x:v>46068</x:v>
      </x:c>
      <x:c r="C2532" t="str">
        <x:v>S Huggins</x:v>
      </x:c>
      <x:c r="D2532" t="str">
        <x:v>Permanent</x:v>
      </x:c>
      <x:c r="E2532" t="str">
        <x:v>Thurrock</x:v>
      </x:c>
      <x:c r="F2532" t="str">
        <x:v>Operative Skilled</x:v>
      </x:c>
      <x:c r="G2532" t="str">
        <x:v>396207A</x:v>
      </x:c>
      <x:c r="H2532" t="str">
        <x:v>Linklaters LLP</x:v>
      </x:c>
      <x:c r="I2532" s="22" t="n">
        <x:v>10</x:v>
      </x:c>
      <x:c r="J2532" t="str">
        <x:v>Worked</x:v>
      </x:c>
      <x:c r="K2532" t="str">
        <x:v>Employee 103129; home branch Thurrock; assigned role Operative Skilled | Deployment branch: Thurrock | Actual role: Operative Skilled | Jobs: 396207A | Customers: Linklaters LLP | Actual hours: 10.0; source records: 1</x:v>
      </x:c>
      <x:c r="L2532" t="str">
        <x:v>Include</x:v>
      </x:c>
      <x:c r="M2532"/>
      <x:c r="N2532"/>
    </x:row>
    <x:row r="2533">
      <x:c r="A2533" t="str">
        <x:v>S Huggins|2026-02-20</x:v>
      </x:c>
      <x:c r="B2533" s="888" t="n">
        <x:v>46073</x:v>
      </x:c>
      <x:c r="C2533" t="str">
        <x:v>S Huggins</x:v>
      </x:c>
      <x:c r="D2533" t="str">
        <x:v>Permanent</x:v>
      </x:c>
      <x:c r="E2533" t="str">
        <x:v>Thurrock</x:v>
      </x:c>
      <x:c r="F2533" t="str">
        <x:v>Operative Skilled</x:v>
      </x:c>
      <x:c r="G2533" t="str">
        <x:v>396207A</x:v>
      </x:c>
      <x:c r="H2533" t="str">
        <x:v>Linklaters LLP</x:v>
      </x:c>
      <x:c r="I2533" s="22" t="n">
        <x:v>11</x:v>
      </x:c>
      <x:c r="J2533" t="str">
        <x:v>Worked</x:v>
      </x:c>
      <x:c r="K2533" t="str">
        <x:v>Employee 103129; home branch Thurrock; assigned role Operative Skilled | Deployment branch: Thurrock | Actual role: Operative Skilled | Jobs: 396207A | Customers: Linklaters LLP | Actual hours: 11.0; source records: 1</x:v>
      </x:c>
      <x:c r="L2533" t="str">
        <x:v>Include</x:v>
      </x:c>
      <x:c r="M2533"/>
      <x:c r="N2533"/>
    </x:row>
    <x:row r="2534">
      <x:c r="A2534" t="str">
        <x:v>S Huggins|2026-02-21</x:v>
      </x:c>
      <x:c r="B2534" s="888" t="n">
        <x:v>46074</x:v>
      </x:c>
      <x:c r="C2534" t="str">
        <x:v>S Huggins</x:v>
      </x:c>
      <x:c r="D2534" t="str">
        <x:v>Permanent</x:v>
      </x:c>
      <x:c r="E2534" t="str">
        <x:v>Thurrock</x:v>
      </x:c>
      <x:c r="F2534" t="str">
        <x:v>Operative Skilled</x:v>
      </x:c>
      <x:c r="G2534" t="str">
        <x:v>396207A</x:v>
      </x:c>
      <x:c r="H2534" t="str">
        <x:v>Linklaters LLP</x:v>
      </x:c>
      <x:c r="I2534" s="22" t="n">
        <x:v>10.5</x:v>
      </x:c>
      <x:c r="J2534" t="str">
        <x:v>Worked</x:v>
      </x:c>
      <x:c r="K2534" t="str">
        <x:v>Employee 103129; home branch Thurrock; assigned role Operative Skilled | Deployment branch: Thurrock | Actual role: Operative Skilled | Jobs: 396207A | Customers: Linklaters LLP | Actual hours: 10.5; source records: 1</x:v>
      </x:c>
      <x:c r="L2534" t="str">
        <x:v>Include</x:v>
      </x:c>
      <x:c r="M2534"/>
      <x:c r="N2534"/>
    </x:row>
    <x:row r="2535">
      <x:c r="A2535" t="str">
        <x:v>S Huggins|2026-02-22</x:v>
      </x:c>
      <x:c r="B2535" s="888" t="n">
        <x:v>46075</x:v>
      </x:c>
      <x:c r="C2535" t="str">
        <x:v>S Huggins</x:v>
      </x:c>
      <x:c r="D2535" t="str">
        <x:v>Permanent</x:v>
      </x:c>
      <x:c r="E2535" t="str">
        <x:v>Thurrock</x:v>
      </x:c>
      <x:c r="F2535" t="str">
        <x:v>Operative Skilled</x:v>
      </x:c>
      <x:c r="G2535" t="str">
        <x:v>396207A</x:v>
      </x:c>
      <x:c r="H2535" t="str">
        <x:v>Linklaters LLP</x:v>
      </x:c>
      <x:c r="I2535" s="22" t="n">
        <x:v>10.5</x:v>
      </x:c>
      <x:c r="J2535" t="str">
        <x:v>Worked</x:v>
      </x:c>
      <x:c r="K2535" t="str">
        <x:v>Employee 103129; home branch Thurrock; assigned role Operative Skilled | Deployment branch: Thurrock | Actual role: Operative Skilled | Jobs: 396207A | Customers: Linklaters LLP | Actual hours: 10.5; source records: 1</x:v>
      </x:c>
      <x:c r="L2535" t="str">
        <x:v>Include</x:v>
      </x:c>
      <x:c r="M2535"/>
      <x:c r="N2535"/>
    </x:row>
    <x:row r="2536">
      <x:c r="A2536" t="str">
        <x:v>S Huggins|2026-02-24</x:v>
      </x:c>
      <x:c r="B2536" s="888" t="n">
        <x:v>46077</x:v>
      </x:c>
      <x:c r="C2536" t="str">
        <x:v>S Huggins</x:v>
      </x:c>
      <x:c r="D2536" t="str">
        <x:v>Permanent</x:v>
      </x:c>
      <x:c r="E2536" t="str">
        <x:v>Thurrock</x:v>
      </x:c>
      <x:c r="F2536" t="str">
        <x:v>Operative Skilled</x:v>
      </x:c>
      <x:c r="G2536"/>
      <x:c r="H2536"/>
      <x:c r="I2536" s="22" t="n">
        <x:v>0</x:v>
      </x:c>
      <x:c r="J2536" t="str">
        <x:v>Annual leave</x:v>
      </x:c>
      <x:c r="K2536" t="str">
        <x:v>Employee 103129; home branch Thurrock; assigned role Operative Skilled | Leave: Annual Leave (Hours) | Leave calendar basis: Variable-pattern period</x:v>
      </x:c>
      <x:c r="L2536" t="str">
        <x:v>Include</x:v>
      </x:c>
      <x:c r="M2536"/>
      <x:c r="N2536"/>
    </x:row>
    <x:row r="2537">
      <x:c r="A2537" t="str">
        <x:v>S Huggins|2026-02-25</x:v>
      </x:c>
      <x:c r="B2537" s="888" t="n">
        <x:v>46078</x:v>
      </x:c>
      <x:c r="C2537" t="str">
        <x:v>S Huggins</x:v>
      </x:c>
      <x:c r="D2537" t="str">
        <x:v>Permanent</x:v>
      </x:c>
      <x:c r="E2537" t="str">
        <x:v>Thurrock</x:v>
      </x:c>
      <x:c r="F2537" t="str">
        <x:v>Operative Skilled</x:v>
      </x:c>
      <x:c r="G2537"/>
      <x:c r="H2537"/>
      <x:c r="I2537" s="22" t="n">
        <x:v>0</x:v>
      </x:c>
      <x:c r="J2537" t="str">
        <x:v>Annual leave</x:v>
      </x:c>
      <x:c r="K2537" t="str">
        <x:v>Employee 103129; home branch Thurrock; assigned role Operative Skilled | Leave: Annual Leave (Hours) | Leave calendar basis: Variable-pattern period</x:v>
      </x:c>
      <x:c r="L2537" t="str">
        <x:v>Include</x:v>
      </x:c>
      <x:c r="M2537"/>
      <x:c r="N2537"/>
    </x:row>
    <x:row r="2538">
      <x:c r="A2538" t="str">
        <x:v>S Huggins|2026-02-26</x:v>
      </x:c>
      <x:c r="B2538" s="888" t="n">
        <x:v>46079</x:v>
      </x:c>
      <x:c r="C2538" t="str">
        <x:v>S Huggins</x:v>
      </x:c>
      <x:c r="D2538" t="str">
        <x:v>Permanent</x:v>
      </x:c>
      <x:c r="E2538" t="str">
        <x:v>Thurrock</x:v>
      </x:c>
      <x:c r="F2538" t="str">
        <x:v>Operative Skilled</x:v>
      </x:c>
      <x:c r="G2538"/>
      <x:c r="H2538"/>
      <x:c r="I2538" s="22" t="n">
        <x:v>0</x:v>
      </x:c>
      <x:c r="J2538" t="str">
        <x:v>Annual leave</x:v>
      </x:c>
      <x:c r="K2538" t="str">
        <x:v>Employee 103129; home branch Thurrock; assigned role Operative Skilled | Leave: Annual Leave (Hours) | Leave calendar basis: Variable-pattern period</x:v>
      </x:c>
      <x:c r="L2538" t="str">
        <x:v>Include</x:v>
      </x:c>
      <x:c r="M2538"/>
      <x:c r="N2538"/>
    </x:row>
    <x:row r="2539">
      <x:c r="A2539" t="str">
        <x:v>S Kinsella|2026-02-02</x:v>
      </x:c>
      <x:c r="B2539" s="888" t="n">
        <x:v>46055</x:v>
      </x:c>
      <x:c r="C2539" t="str">
        <x:v>S Kinsella</x:v>
      </x:c>
      <x:c r="D2539" t="str">
        <x:v>Permanent</x:v>
      </x:c>
      <x:c r="E2539" t="str">
        <x:v>Croydon</x:v>
      </x:c>
      <x:c r="F2539" t="str">
        <x:v>Operative Skilled</x:v>
      </x:c>
      <x:c r="G2539" t="str">
        <x:v>399089</x:v>
      </x:c>
      <x:c r="H2539" t="str">
        <x:v>QinetiQ</x:v>
      </x:c>
      <x:c r="I2539" s="22" t="n">
        <x:v>8.5</x:v>
      </x:c>
      <x:c r="J2539" t="str">
        <x:v>Worked</x:v>
      </x:c>
      <x:c r="K2539" t="str">
        <x:v>Employee 2862; home branch Croydon; assigned role Operative Skilled | Deployment branch: Croydon | Actual role: Operative Porter | Jobs: 399089 | Customers: QinetiQ | Actual hours: 8.5; source records: 1</x:v>
      </x:c>
      <x:c r="L2539" t="str">
        <x:v>Include</x:v>
      </x:c>
      <x:c r="M2539"/>
      <x:c r="N2539"/>
    </x:row>
    <x:row r="2540">
      <x:c r="A2540" t="str">
        <x:v>S Kinsella|2026-02-03</x:v>
      </x:c>
      <x:c r="B2540" s="888" t="n">
        <x:v>46056</x:v>
      </x:c>
      <x:c r="C2540" t="str">
        <x:v>S Kinsella</x:v>
      </x:c>
      <x:c r="D2540" t="str">
        <x:v>Permanent</x:v>
      </x:c>
      <x:c r="E2540" t="str">
        <x:v>Croydon</x:v>
      </x:c>
      <x:c r="F2540" t="str">
        <x:v>Operative Skilled</x:v>
      </x:c>
      <x:c r="G2540" t="str">
        <x:v>399089</x:v>
      </x:c>
      <x:c r="H2540" t="str">
        <x:v>QinetiQ</x:v>
      </x:c>
      <x:c r="I2540" s="22" t="n">
        <x:v>8</x:v>
      </x:c>
      <x:c r="J2540" t="str">
        <x:v>Worked</x:v>
      </x:c>
      <x:c r="K2540" t="str">
        <x:v>Employee 2862; home branch Croydon; assigned role Operative Skilled | Deployment branch: Croydon | Actual role: Operative Porter | Jobs: 399089 | Customers: QinetiQ | Actual hours: 8.0; source records: 1</x:v>
      </x:c>
      <x:c r="L2540" t="str">
        <x:v>Include</x:v>
      </x:c>
      <x:c r="M2540"/>
      <x:c r="N2540"/>
    </x:row>
    <x:row r="2541">
      <x:c r="A2541" t="str">
        <x:v>S Kinsella|2026-02-04</x:v>
      </x:c>
      <x:c r="B2541" s="888" t="n">
        <x:v>46057</x:v>
      </x:c>
      <x:c r="C2541" t="str">
        <x:v>S Kinsella</x:v>
      </x:c>
      <x:c r="D2541" t="str">
        <x:v>Permanent</x:v>
      </x:c>
      <x:c r="E2541" t="str">
        <x:v>Croydon</x:v>
      </x:c>
      <x:c r="F2541" t="str">
        <x:v>Operative Skilled</x:v>
      </x:c>
      <x:c r="G2541"/>
      <x:c r="H2541"/>
      <x:c r="I2541" s="22" t="n">
        <x:v>0</x:v>
      </x:c>
      <x:c r="J2541" t="str">
        <x:v>Annual leave</x:v>
      </x:c>
      <x:c r="K2541" t="str">
        <x:v>Employee 2862; home branch Croydon; assigned role Operative Skilled | Leave: Annual Leave (Hours) | Leave calendar basis: Variable-pattern period</x:v>
      </x:c>
      <x:c r="L2541" t="str">
        <x:v>Include</x:v>
      </x:c>
      <x:c r="M2541"/>
      <x:c r="N2541"/>
    </x:row>
    <x:row r="2542">
      <x:c r="A2542" t="str">
        <x:v>S Kinsella|2026-02-05</x:v>
      </x:c>
      <x:c r="B2542" s="888" t="n">
        <x:v>46058</x:v>
      </x:c>
      <x:c r="C2542" t="str">
        <x:v>S Kinsella</x:v>
      </x:c>
      <x:c r="D2542" t="str">
        <x:v>Permanent</x:v>
      </x:c>
      <x:c r="E2542" t="str">
        <x:v>Croydon</x:v>
      </x:c>
      <x:c r="F2542" t="str">
        <x:v>Operative Skilled</x:v>
      </x:c>
      <x:c r="G2542" t="str">
        <x:v>393361A</x:v>
      </x:c>
      <x:c r="H2542" t="str">
        <x:v>The Quadrant</x:v>
      </x:c>
      <x:c r="I2542" s="22" t="n">
        <x:v>7.5</x:v>
      </x:c>
      <x:c r="J2542" t="str">
        <x:v>Worked</x:v>
      </x:c>
      <x:c r="K2542" t="str">
        <x:v>Employee 2862; home branch Croydon; assigned role Operative Skilled | Deployment branch: Croydon | Actual role: Operative Porter | Jobs: 393361A | Customers: The Quadrant | Actual hours: 7.5; source records: 1</x:v>
      </x:c>
      <x:c r="L2542" t="str">
        <x:v>Include</x:v>
      </x:c>
      <x:c r="M2542"/>
      <x:c r="N2542"/>
    </x:row>
    <x:row r="2543">
      <x:c r="A2543" t="str">
        <x:v>S Kinsella|2026-02-06</x:v>
      </x:c>
      <x:c r="B2543" s="888" t="n">
        <x:v>46059</x:v>
      </x:c>
      <x:c r="C2543" t="str">
        <x:v>S Kinsella</x:v>
      </x:c>
      <x:c r="D2543" t="str">
        <x:v>Permanent</x:v>
      </x:c>
      <x:c r="E2543" t="str">
        <x:v>Croydon</x:v>
      </x:c>
      <x:c r="F2543" t="str">
        <x:v>Operative Skilled</x:v>
      </x:c>
      <x:c r="G2543" t="str">
        <x:v>386891D, 399606</x:v>
      </x:c>
      <x:c r="H2543" t="str">
        <x:v>Restore Harrow Green; The Hut Group Ltd (Arrow Films)</x:v>
      </x:c>
      <x:c r="I2543" s="22" t="n">
        <x:v>20</x:v>
      </x:c>
      <x:c r="J2543" t="str">
        <x:v>Worked — 2 records</x:v>
      </x:c>
      <x:c r="K2543" t="str">
        <x:v>Employee 2862; home branch Croydon; assigned role Operative Skilled | Deployment branch: Croydon, Thurrock | Actual role: Operative Porter | Jobs: 386891D, 399606 | Customers: Restore Harrow Green; The Hut Group Ltd (Arrow Films) | Actual hours: 20.0; source records: 2</x:v>
      </x:c>
      <x:c r="L2543" t="str">
        <x:v>Include</x:v>
      </x:c>
      <x:c r="M2543"/>
      <x:c r="N2543"/>
    </x:row>
    <x:row r="2544">
      <x:c r="A2544" t="str">
        <x:v>S Kinsella|2026-02-09</x:v>
      </x:c>
      <x:c r="B2544" s="888" t="n">
        <x:v>46062</x:v>
      </x:c>
      <x:c r="C2544" t="str">
        <x:v>S Kinsella</x:v>
      </x:c>
      <x:c r="D2544" t="str">
        <x:v>Permanent</x:v>
      </x:c>
      <x:c r="E2544" t="str">
        <x:v>Croydon</x:v>
      </x:c>
      <x:c r="F2544" t="str">
        <x:v>Operative Skilled</x:v>
      </x:c>
      <x:c r="G2544" t="str">
        <x:v>398367</x:v>
      </x:c>
      <x:c r="H2544" t="str">
        <x:v>Surrey County Council</x:v>
      </x:c>
      <x:c r="I2544" s="22" t="n">
        <x:v>6.5</x:v>
      </x:c>
      <x:c r="J2544" t="str">
        <x:v>Worked</x:v>
      </x:c>
      <x:c r="K2544" t="str">
        <x:v>Employee 2862; home branch Croydon; assigned role Operative Skilled | Deployment branch: Croydon | Actual role: Operative Porter | Jobs: 398367 | Customers: Surrey County Council | Actual hours: 6.5; source records: 1</x:v>
      </x:c>
      <x:c r="L2544" t="str">
        <x:v>Include</x:v>
      </x:c>
      <x:c r="M2544"/>
      <x:c r="N2544"/>
    </x:row>
    <x:row r="2545">
      <x:c r="A2545" t="str">
        <x:v>S Kinsella|2026-02-10</x:v>
      </x:c>
      <x:c r="B2545" s="888" t="n">
        <x:v>46063</x:v>
      </x:c>
      <x:c r="C2545" t="str">
        <x:v>S Kinsella</x:v>
      </x:c>
      <x:c r="D2545" t="str">
        <x:v>Permanent</x:v>
      </x:c>
      <x:c r="E2545" t="str">
        <x:v>Croydon</x:v>
      </x:c>
      <x:c r="F2545" t="str">
        <x:v>Operative Skilled</x:v>
      </x:c>
      <x:c r="G2545" t="str">
        <x:v>393361A</x:v>
      </x:c>
      <x:c r="H2545" t="str">
        <x:v>The Quadrant</x:v>
      </x:c>
      <x:c r="I2545" s="22" t="n">
        <x:v>8</x:v>
      </x:c>
      <x:c r="J2545" t="str">
        <x:v>Worked</x:v>
      </x:c>
      <x:c r="K2545" t="str">
        <x:v>Employee 2862; home branch Croydon; assigned role Operative Skilled | Deployment branch: Croydon | Actual role: Operative Porter | Jobs: 393361A | Customers: The Quadrant | Actual hours: 8.0; source records: 1</x:v>
      </x:c>
      <x:c r="L2545" t="str">
        <x:v>Include</x:v>
      </x:c>
      <x:c r="M2545"/>
      <x:c r="N2545"/>
    </x:row>
    <x:row r="2546">
      <x:c r="A2546" t="str">
        <x:v>S Kinsella|2026-02-11</x:v>
      </x:c>
      <x:c r="B2546" s="888" t="n">
        <x:v>46064</x:v>
      </x:c>
      <x:c r="C2546" t="str">
        <x:v>S Kinsella</x:v>
      </x:c>
      <x:c r="D2546" t="str">
        <x:v>Permanent</x:v>
      </x:c>
      <x:c r="E2546" t="str">
        <x:v>Croydon</x:v>
      </x:c>
      <x:c r="F2546" t="str">
        <x:v>Operative Skilled</x:v>
      </x:c>
      <x:c r="G2546" t="str">
        <x:v>393361A</x:v>
      </x:c>
      <x:c r="H2546" t="str">
        <x:v>The Quadrant</x:v>
      </x:c>
      <x:c r="I2546" s="22" t="n">
        <x:v>8</x:v>
      </x:c>
      <x:c r="J2546" t="str">
        <x:v>Worked</x:v>
      </x:c>
      <x:c r="K2546" t="str">
        <x:v>Employee 2862; home branch Croydon; assigned role Operative Skilled | Deployment branch: Croydon | Actual role: Operative Porter | Jobs: 393361A | Customers: The Quadrant | Actual hours: 8.0; source records: 1</x:v>
      </x:c>
      <x:c r="L2546" t="str">
        <x:v>Include</x:v>
      </x:c>
      <x:c r="M2546"/>
      <x:c r="N2546"/>
    </x:row>
    <x:row r="2547">
      <x:c r="A2547" t="str">
        <x:v>S Kinsella|2026-02-12</x:v>
      </x:c>
      <x:c r="B2547" s="888" t="n">
        <x:v>46065</x:v>
      </x:c>
      <x:c r="C2547" t="str">
        <x:v>S Kinsella</x:v>
      </x:c>
      <x:c r="D2547" t="str">
        <x:v>Permanent</x:v>
      </x:c>
      <x:c r="E2547" t="str">
        <x:v>Croydon</x:v>
      </x:c>
      <x:c r="F2547" t="str">
        <x:v>Operative Skilled</x:v>
      </x:c>
      <x:c r="G2547" t="str">
        <x:v>400027</x:v>
      </x:c>
      <x:c r="H2547" t="str">
        <x:v>Sussex Police</x:v>
      </x:c>
      <x:c r="I2547" s="22" t="n">
        <x:v>8</x:v>
      </x:c>
      <x:c r="J2547" t="str">
        <x:v>Worked</x:v>
      </x:c>
      <x:c r="K2547" t="str">
        <x:v>Employee 2862; home branch Croydon; assigned role Operative Skilled | Deployment branch: Croydon | Actual role: Operative Porter | Jobs: 400027 | Customers: Sussex Police | Actual hours: 8.0; source records: 1</x:v>
      </x:c>
      <x:c r="L2547" t="str">
        <x:v>Include</x:v>
      </x:c>
      <x:c r="M2547"/>
      <x:c r="N2547"/>
    </x:row>
    <x:row r="2548">
      <x:c r="A2548" t="str">
        <x:v>S Kinsella|2026-02-13</x:v>
      </x:c>
      <x:c r="B2548" s="888" t="n">
        <x:v>46066</x:v>
      </x:c>
      <x:c r="C2548" t="str">
        <x:v>S Kinsella</x:v>
      </x:c>
      <x:c r="D2548" t="str">
        <x:v>Permanent</x:v>
      </x:c>
      <x:c r="E2548" t="str">
        <x:v>Croydon</x:v>
      </x:c>
      <x:c r="F2548" t="str">
        <x:v>Operative Skilled</x:v>
      </x:c>
      <x:c r="G2548" t="str">
        <x:v>400336</x:v>
      </x:c>
      <x:c r="H2548" t="str">
        <x:v>Fidelis MGU</x:v>
      </x:c>
      <x:c r="I2548" s="22" t="n">
        <x:v>6</x:v>
      </x:c>
      <x:c r="J2548" t="str">
        <x:v>Worked</x:v>
      </x:c>
      <x:c r="K2548" t="str">
        <x:v>Employee 2862; home branch Croydon; assigned role Operative Skilled | Deployment branch: Croydon | Actual role: Operative Porter | Jobs: 400336 | Customers: Fidelis MGU | Actual hours: 6.0; source records: 1</x:v>
      </x:c>
      <x:c r="L2548" t="str">
        <x:v>Include</x:v>
      </x:c>
      <x:c r="M2548"/>
      <x:c r="N2548"/>
    </x:row>
    <x:row r="2549">
      <x:c r="A2549" t="str">
        <x:v>S Kinsella|2026-02-14</x:v>
      </x:c>
      <x:c r="B2549" s="888" t="n">
        <x:v>46067</x:v>
      </x:c>
      <x:c r="C2549" t="str">
        <x:v>S Kinsella</x:v>
      </x:c>
      <x:c r="D2549" t="str">
        <x:v>Permanent</x:v>
      </x:c>
      <x:c r="E2549" t="str">
        <x:v>Croydon</x:v>
      </x:c>
      <x:c r="F2549" t="str">
        <x:v>Operative Skilled</x:v>
      </x:c>
      <x:c r="G2549" t="str">
        <x:v>400336</x:v>
      </x:c>
      <x:c r="H2549" t="str">
        <x:v>Fidelis MGU</x:v>
      </x:c>
      <x:c r="I2549" s="22" t="n">
        <x:v>8.5</x:v>
      </x:c>
      <x:c r="J2549" t="str">
        <x:v>Worked</x:v>
      </x:c>
      <x:c r="K2549" t="str">
        <x:v>Employee 2862; home branch Croydon; assigned role Operative Skilled | Deployment branch: Croydon | Actual role: Operative Porter | Jobs: 400336 | Customers: Fidelis MGU | Actual hours: 8.5; source records: 1</x:v>
      </x:c>
      <x:c r="L2549" t="str">
        <x:v>Include</x:v>
      </x:c>
      <x:c r="M2549"/>
      <x:c r="N2549"/>
    </x:row>
    <x:row r="2550">
      <x:c r="A2550" t="str">
        <x:v>S Kinsella|2026-02-16</x:v>
      </x:c>
      <x:c r="B2550" s="888" t="n">
        <x:v>46069</x:v>
      </x:c>
      <x:c r="C2550" t="str">
        <x:v>S Kinsella</x:v>
      </x:c>
      <x:c r="D2550" t="str">
        <x:v>Permanent</x:v>
      </x:c>
      <x:c r="E2550" t="str">
        <x:v>Croydon</x:v>
      </x:c>
      <x:c r="F2550" t="str">
        <x:v>Operative Skilled</x:v>
      </x:c>
      <x:c r="G2550" t="str">
        <x:v>399515</x:v>
      </x:c>
      <x:c r="H2550" t="str">
        <x:v>Yard Duty, Vehicles Management and WHS support</x:v>
      </x:c>
      <x:c r="I2550" s="22" t="n">
        <x:v>7</x:v>
      </x:c>
      <x:c r="J2550" t="str">
        <x:v>Worked</x:v>
      </x:c>
      <x:c r="K2550" t="str">
        <x:v>Employee 2862; home branch Croydon; assigned role Operative Skilled | Deployment branch: Croydon | Actual role: Operative Porter | Jobs: 399515 | Customers: Yard Duty, Vehicles Management and WHS support | Actual hours: 7.0; source records: 1</x:v>
      </x:c>
      <x:c r="L2550" t="str">
        <x:v>Include</x:v>
      </x:c>
      <x:c r="M2550"/>
      <x:c r="N2550"/>
    </x:row>
    <x:row r="2551">
      <x:c r="A2551" t="str">
        <x:v>S Kinsella|2026-02-17</x:v>
      </x:c>
      <x:c r="B2551" s="888" t="n">
        <x:v>46070</x:v>
      </x:c>
      <x:c r="C2551" t="str">
        <x:v>S Kinsella</x:v>
      </x:c>
      <x:c r="D2551" t="str">
        <x:v>Permanent</x:v>
      </x:c>
      <x:c r="E2551" t="str">
        <x:v>Croydon</x:v>
      </x:c>
      <x:c r="F2551" t="str">
        <x:v>Operative Skilled</x:v>
      </x:c>
      <x:c r="G2551" t="str">
        <x:v>393361A</x:v>
      </x:c>
      <x:c r="H2551" t="str">
        <x:v>The Quadrant</x:v>
      </x:c>
      <x:c r="I2551" s="22" t="n">
        <x:v>8</x:v>
      </x:c>
      <x:c r="J2551" t="str">
        <x:v>Worked</x:v>
      </x:c>
      <x:c r="K2551" t="str">
        <x:v>Employee 2862; home branch Croydon; assigned role Operative Skilled | Deployment branch: Croydon | Actual role: Operative Porter | Jobs: 393361A | Customers: The Quadrant | Actual hours: 8.0; source records: 1</x:v>
      </x:c>
      <x:c r="L2551" t="str">
        <x:v>Include</x:v>
      </x:c>
      <x:c r="M2551"/>
      <x:c r="N2551"/>
    </x:row>
    <x:row r="2552">
      <x:c r="A2552" t="str">
        <x:v>S Kinsella|2026-02-18</x:v>
      </x:c>
      <x:c r="B2552" s="888" t="n">
        <x:v>46071</x:v>
      </x:c>
      <x:c r="C2552" t="str">
        <x:v>S Kinsella</x:v>
      </x:c>
      <x:c r="D2552" t="str">
        <x:v>Permanent</x:v>
      </x:c>
      <x:c r="E2552" t="str">
        <x:v>Croydon</x:v>
      </x:c>
      <x:c r="F2552" t="str">
        <x:v>Operative Skilled</x:v>
      </x:c>
      <x:c r="G2552" t="str">
        <x:v>393361A</x:v>
      </x:c>
      <x:c r="H2552" t="str">
        <x:v>The Quadrant</x:v>
      </x:c>
      <x:c r="I2552" s="22" t="n">
        <x:v>7.5</x:v>
      </x:c>
      <x:c r="J2552" t="str">
        <x:v>Worked</x:v>
      </x:c>
      <x:c r="K2552" t="str">
        <x:v>Employee 2862; home branch Croydon; assigned role Operative Skilled | Deployment branch: Croydon | Actual role: Operative Porter | Jobs: 393361A | Customers: The Quadrant | Actual hours: 7.5; source records: 1</x:v>
      </x:c>
      <x:c r="L2552" t="str">
        <x:v>Include</x:v>
      </x:c>
      <x:c r="M2552"/>
      <x:c r="N2552"/>
    </x:row>
    <x:row r="2553">
      <x:c r="A2553" t="str">
        <x:v>S Kinsella|2026-02-19</x:v>
      </x:c>
      <x:c r="B2553" s="888" t="n">
        <x:v>46072</x:v>
      </x:c>
      <x:c r="C2553" t="str">
        <x:v>S Kinsella</x:v>
      </x:c>
      <x:c r="D2553" t="str">
        <x:v>Permanent</x:v>
      </x:c>
      <x:c r="E2553" t="str">
        <x:v>Croydon</x:v>
      </x:c>
      <x:c r="F2553" t="str">
        <x:v>Operative Skilled</x:v>
      </x:c>
      <x:c r="G2553" t="str">
        <x:v>399167</x:v>
      </x:c>
      <x:c r="H2553" t="str">
        <x:v>Duke Street Capital Management Services Ltd</x:v>
      </x:c>
      <x:c r="I2553" s="22" t="n">
        <x:v>9.5</x:v>
      </x:c>
      <x:c r="J2553" t="str">
        <x:v>Worked</x:v>
      </x:c>
      <x:c r="K2553" t="str">
        <x:v>Employee 2862; home branch Croydon; assigned role Operative Skilled | Deployment branch: Croydon | Actual role: Operative Porter | Jobs: 399167 | Customers: Duke Street Capital Management Services Ltd | Actual hours: 9.5; source records: 1</x:v>
      </x:c>
      <x:c r="L2553" t="str">
        <x:v>Include</x:v>
      </x:c>
      <x:c r="M2553"/>
      <x:c r="N2553"/>
    </x:row>
    <x:row r="2554">
      <x:c r="A2554" t="str">
        <x:v>S Kinsella|2026-02-20</x:v>
      </x:c>
      <x:c r="B2554" s="888" t="n">
        <x:v>46073</x:v>
      </x:c>
      <x:c r="C2554" t="str">
        <x:v>S Kinsella</x:v>
      </x:c>
      <x:c r="D2554" t="str">
        <x:v>Permanent</x:v>
      </x:c>
      <x:c r="E2554" t="str">
        <x:v>Croydon</x:v>
      </x:c>
      <x:c r="F2554" t="str">
        <x:v>Operative Skilled</x:v>
      </x:c>
      <x:c r="G2554" t="str">
        <x:v>393361A</x:v>
      </x:c>
      <x:c r="H2554" t="str">
        <x:v>The Quadrant</x:v>
      </x:c>
      <x:c r="I2554" s="22" t="n">
        <x:v>8.5</x:v>
      </x:c>
      <x:c r="J2554" t="str">
        <x:v>Worked</x:v>
      </x:c>
      <x:c r="K2554" t="str">
        <x:v>Employee 2862; home branch Croydon; assigned role Operative Skilled | Deployment branch: Croydon | Actual role: Operative Porter | Jobs: 393361A | Customers: The Quadrant | Actual hours: 8.5; source records: 1</x:v>
      </x:c>
      <x:c r="L2554" t="str">
        <x:v>Include</x:v>
      </x:c>
      <x:c r="M2554"/>
      <x:c r="N2554"/>
    </x:row>
    <x:row r="2555">
      <x:c r="A2555" t="str">
        <x:v>S Kinsella|2026-02-23</x:v>
      </x:c>
      <x:c r="B2555" s="888" t="n">
        <x:v>46076</x:v>
      </x:c>
      <x:c r="C2555" t="str">
        <x:v>S Kinsella</x:v>
      </x:c>
      <x:c r="D2555" t="str">
        <x:v>Permanent</x:v>
      </x:c>
      <x:c r="E2555" t="str">
        <x:v>Croydon</x:v>
      </x:c>
      <x:c r="F2555" t="str">
        <x:v>Operative Skilled</x:v>
      </x:c>
      <x:c r="G2555" t="str">
        <x:v>393361A</x:v>
      </x:c>
      <x:c r="H2555" t="str">
        <x:v>The Quadrant</x:v>
      </x:c>
      <x:c r="I2555" s="22" t="n">
        <x:v>8.5</x:v>
      </x:c>
      <x:c r="J2555" t="str">
        <x:v>Worked</x:v>
      </x:c>
      <x:c r="K2555" t="str">
        <x:v>Employee 2862; home branch Croydon; assigned role Operative Skilled | Deployment branch: Croydon | Actual role: Operative Porter | Jobs: 393361A | Customers: The Quadrant | Actual hours: 8.5; source records: 1</x:v>
      </x:c>
      <x:c r="L2555" t="str">
        <x:v>Include</x:v>
      </x:c>
      <x:c r="M2555"/>
      <x:c r="N2555"/>
    </x:row>
    <x:row r="2556">
      <x:c r="A2556" t="str">
        <x:v>S Kinsella|2026-02-24</x:v>
      </x:c>
      <x:c r="B2556" s="888" t="n">
        <x:v>46077</x:v>
      </x:c>
      <x:c r="C2556" t="str">
        <x:v>S Kinsella</x:v>
      </x:c>
      <x:c r="D2556" t="str">
        <x:v>Permanent</x:v>
      </x:c>
      <x:c r="E2556" t="str">
        <x:v>Croydon</x:v>
      </x:c>
      <x:c r="F2556" t="str">
        <x:v>Operative Skilled</x:v>
      </x:c>
      <x:c r="G2556" t="str">
        <x:v>400090</x:v>
      </x:c>
      <x:c r="H2556" t="str">
        <x:v>HiveMinded</x:v>
      </x:c>
      <x:c r="I2556" s="22" t="n">
        <x:v>5.5</x:v>
      </x:c>
      <x:c r="J2556" t="str">
        <x:v>Worked</x:v>
      </x:c>
      <x:c r="K2556" t="str">
        <x:v>Employee 2862; home branch Croydon; assigned role Operative Skilled | Deployment branch: Croydon | Actual role: Operative Porter | Jobs: 400090 | Customers: HiveMinded | Actual hours: 5.5; source records: 1</x:v>
      </x:c>
      <x:c r="L2556" t="str">
        <x:v>Include</x:v>
      </x:c>
      <x:c r="M2556"/>
      <x:c r="N2556"/>
    </x:row>
    <x:row r="2557">
      <x:c r="A2557" t="str">
        <x:v>S Kinsella|2026-02-25</x:v>
      </x:c>
      <x:c r="B2557" s="888" t="n">
        <x:v>46078</x:v>
      </x:c>
      <x:c r="C2557" t="str">
        <x:v>S Kinsella</x:v>
      </x:c>
      <x:c r="D2557" t="str">
        <x:v>Permanent</x:v>
      </x:c>
      <x:c r="E2557" t="str">
        <x:v>Croydon</x:v>
      </x:c>
      <x:c r="F2557" t="str">
        <x:v>Operative Skilled</x:v>
      </x:c>
      <x:c r="G2557" t="str">
        <x:v>393361A</x:v>
      </x:c>
      <x:c r="H2557" t="str">
        <x:v>The Quadrant</x:v>
      </x:c>
      <x:c r="I2557" s="22" t="n">
        <x:v>8</x:v>
      </x:c>
      <x:c r="J2557" t="str">
        <x:v>Worked</x:v>
      </x:c>
      <x:c r="K2557" t="str">
        <x:v>Employee 2862; home branch Croydon; assigned role Operative Skilled | Deployment branch: Croydon | Actual role: Operative Porter | Jobs: 393361A | Customers: The Quadrant | Actual hours: 8.0; source records: 1</x:v>
      </x:c>
      <x:c r="L2557" t="str">
        <x:v>Include</x:v>
      </x:c>
      <x:c r="M2557"/>
      <x:c r="N2557"/>
    </x:row>
    <x:row r="2558">
      <x:c r="A2558" t="str">
        <x:v>S Kinsella|2026-02-26</x:v>
      </x:c>
      <x:c r="B2558" s="888" t="n">
        <x:v>46079</x:v>
      </x:c>
      <x:c r="C2558" t="str">
        <x:v>S Kinsella</x:v>
      </x:c>
      <x:c r="D2558" t="str">
        <x:v>Permanent</x:v>
      </x:c>
      <x:c r="E2558" t="str">
        <x:v>Croydon</x:v>
      </x:c>
      <x:c r="F2558" t="str">
        <x:v>Operative Skilled</x:v>
      </x:c>
      <x:c r="G2558" t="str">
        <x:v>400616</x:v>
      </x:c>
      <x:c r="H2558" t="str">
        <x:v>Surrey County Council</x:v>
      </x:c>
      <x:c r="I2558" s="22" t="n">
        <x:v>7</x:v>
      </x:c>
      <x:c r="J2558" t="str">
        <x:v>Worked</x:v>
      </x:c>
      <x:c r="K2558" t="str">
        <x:v>Employee 2862; home branch Croydon; assigned role Operative Skilled | Deployment branch: Croydon | Actual role: Operative Skilled | Jobs: 400616 | Customers: Surrey County Council | Actual hours: 7.0; source records: 1</x:v>
      </x:c>
      <x:c r="L2558" t="str">
        <x:v>Include</x:v>
      </x:c>
      <x:c r="M2558"/>
      <x:c r="N2558"/>
    </x:row>
    <x:row r="2559">
      <x:c r="A2559" t="str">
        <x:v>S Kinsella|2026-02-27</x:v>
      </x:c>
      <x:c r="B2559" s="888" t="n">
        <x:v>46080</x:v>
      </x:c>
      <x:c r="C2559" t="str">
        <x:v>S Kinsella</x:v>
      </x:c>
      <x:c r="D2559" t="str">
        <x:v>Permanent</x:v>
      </x:c>
      <x:c r="E2559" t="str">
        <x:v>Croydon</x:v>
      </x:c>
      <x:c r="F2559" t="str">
        <x:v>Operative Skilled</x:v>
      </x:c>
      <x:c r="G2559" t="str">
        <x:v>393361A</x:v>
      </x:c>
      <x:c r="H2559" t="str">
        <x:v>The Quadrant</x:v>
      </x:c>
      <x:c r="I2559" s="22" t="n">
        <x:v>8</x:v>
      </x:c>
      <x:c r="J2559" t="str">
        <x:v>Worked</x:v>
      </x:c>
      <x:c r="K2559" t="str">
        <x:v>Employee 2862; home branch Croydon; assigned role Operative Skilled | Deployment branch: Croydon | Actual role: Operative Porter | Jobs: 393361A | Customers: The Quadrant | Actual hours: 8.0; source records: 1</x:v>
      </x:c>
      <x:c r="L2559" t="str">
        <x:v>Include</x:v>
      </x:c>
      <x:c r="M2559"/>
      <x:c r="N2559"/>
    </x:row>
    <x:row r="2560">
      <x:c r="A2560" t="str">
        <x:v>S Magalhaes|2026-02-02</x:v>
      </x:c>
      <x:c r="B2560" s="888" t="n">
        <x:v>46055</x:v>
      </x:c>
      <x:c r="C2560" t="str">
        <x:v>S Magalhaes</x:v>
      </x:c>
      <x:c r="D2560" t="str">
        <x:v>Permanent</x:v>
      </x:c>
      <x:c r="E2560" t="str">
        <x:v>Thurrock</x:v>
      </x:c>
      <x:c r="F2560" t="str">
        <x:v>Operative Porter</x:v>
      </x:c>
      <x:c r="G2560" t="str">
        <x:v>399508</x:v>
      </x:c>
      <x:c r="H2560" t="str">
        <x:v>Bravado</x:v>
      </x:c>
      <x:c r="I2560" s="22" t="n">
        <x:v>14</x:v>
      </x:c>
      <x:c r="J2560" t="str">
        <x:v>Worked</x:v>
      </x:c>
      <x:c r="K2560" t="str">
        <x:v>Employee 103600; home branch Thurrock; assigned role Operative Porter | Deployment branch: Thurrock | Actual role: Operative Skilled | Jobs: 399508 | Customers: Bravado | Actual hours: 14.0; source records: 1</x:v>
      </x:c>
      <x:c r="L2560" t="str">
        <x:v>Include</x:v>
      </x:c>
      <x:c r="M2560"/>
      <x:c r="N2560"/>
    </x:row>
    <x:row r="2561">
      <x:c r="A2561" t="str">
        <x:v>S Magalhaes|2026-02-03</x:v>
      </x:c>
      <x:c r="B2561" s="888" t="n">
        <x:v>46056</x:v>
      </x:c>
      <x:c r="C2561" t="str">
        <x:v>S Magalhaes</x:v>
      </x:c>
      <x:c r="D2561" t="str">
        <x:v>Permanent</x:v>
      </x:c>
      <x:c r="E2561" t="str">
        <x:v>Thurrock</x:v>
      </x:c>
      <x:c r="F2561" t="str">
        <x:v>Operative Porter</x:v>
      </x:c>
      <x:c r="G2561" t="str">
        <x:v>399526</x:v>
      </x:c>
      <x:c r="H2561" t="str">
        <x:v>Knotel UK Ltd</x:v>
      </x:c>
      <x:c r="I2561" s="22" t="n">
        <x:v>8.5</x:v>
      </x:c>
      <x:c r="J2561" t="str">
        <x:v>Worked</x:v>
      </x:c>
      <x:c r="K2561" t="str">
        <x:v>Employee 103600; home branch Thurrock; assigned role Operative Porter | Deployment branch: Thurrock | Actual role: Operative Skilled | Jobs: 399526 | Customers: Knotel UK Ltd | Actual hours: 8.5; source records: 1</x:v>
      </x:c>
      <x:c r="L2561" t="str">
        <x:v>Include</x:v>
      </x:c>
      <x:c r="M2561"/>
      <x:c r="N2561"/>
    </x:row>
    <x:row r="2562">
      <x:c r="A2562" t="str">
        <x:v>S Magalhaes|2026-02-04</x:v>
      </x:c>
      <x:c r="B2562" s="888" t="n">
        <x:v>46057</x:v>
      </x:c>
      <x:c r="C2562" t="str">
        <x:v>S Magalhaes</x:v>
      </x:c>
      <x:c r="D2562" t="str">
        <x:v>Permanent</x:v>
      </x:c>
      <x:c r="E2562" t="str">
        <x:v>Thurrock</x:v>
      </x:c>
      <x:c r="F2562" t="str">
        <x:v>Operative Porter</x:v>
      </x:c>
      <x:c r="G2562" t="str">
        <x:v>397941, 396846, 396615</x:v>
      </x:c>
      <x:c r="H2562" t="str">
        <x:v>Aliro Obote, Ms Lucy Angom/Mr Richard; Menacho/Ms Alicia; Wilkinson/Mr Jodie</x:v>
      </x:c>
      <x:c r="I2562" s="22" t="n">
        <x:v>15</x:v>
      </x:c>
      <x:c r="J2562" t="str">
        <x:v>Worked — 3 records</x:v>
      </x:c>
      <x:c r="K2562" t="str">
        <x:v>Employee 103600; home branch Thurrock; assigned role Operative Porter | Deployment branch: Thurrock | Actual role: Operative Skilled | Jobs: 397941, 396846, 396615 | Customers: Aliro Obote, Ms Lucy Angom/Mr Richard; Menacho/Ms Alicia; Wilkinson/Mr Jodie | Actual hours: 15.0; source records: 3</x:v>
      </x:c>
      <x:c r="L2562" t="str">
        <x:v>Include</x:v>
      </x:c>
      <x:c r="M2562"/>
      <x:c r="N2562"/>
    </x:row>
    <x:row r="2563">
      <x:c r="A2563" t="str">
        <x:v>S Magalhaes|2026-02-05</x:v>
      </x:c>
      <x:c r="B2563" s="888" t="n">
        <x:v>46058</x:v>
      </x:c>
      <x:c r="C2563" t="str">
        <x:v>S Magalhaes</x:v>
      </x:c>
      <x:c r="D2563" t="str">
        <x:v>Permanent</x:v>
      </x:c>
      <x:c r="E2563" t="str">
        <x:v>Thurrock</x:v>
      </x:c>
      <x:c r="F2563" t="str">
        <x:v>Operative Porter</x:v>
      </x:c>
      <x:c r="G2563" t="str">
        <x:v>396883</x:v>
      </x:c>
      <x:c r="H2563" t="str">
        <x:v>Thomas/Ms Elizabeth</x:v>
      </x:c>
      <x:c r="I2563" s="22" t="n">
        <x:v>6</x:v>
      </x:c>
      <x:c r="J2563" t="str">
        <x:v>Worked</x:v>
      </x:c>
      <x:c r="K2563" t="str">
        <x:v>Employee 103600; home branch Thurrock; assigned role Operative Porter | Deployment branch: Thurrock | Actual role: Operative Skilled | Jobs: 396883 | Customers: Thomas/Ms Elizabeth | Actual hours: 6.0; source records: 1</x:v>
      </x:c>
      <x:c r="L2563" t="str">
        <x:v>Include</x:v>
      </x:c>
      <x:c r="M2563"/>
      <x:c r="N2563"/>
    </x:row>
    <x:row r="2564">
      <x:c r="A2564" t="str">
        <x:v>S Magalhaes|2026-02-06</x:v>
      </x:c>
      <x:c r="B2564" s="888" t="n">
        <x:v>46059</x:v>
      </x:c>
      <x:c r="C2564" t="str">
        <x:v>S Magalhaes</x:v>
      </x:c>
      <x:c r="D2564" t="str">
        <x:v>Permanent</x:v>
      </x:c>
      <x:c r="E2564" t="str">
        <x:v>Thurrock</x:v>
      </x:c>
      <x:c r="F2564" t="str">
        <x:v>Operative Porter</x:v>
      </x:c>
      <x:c r="G2564" t="str">
        <x:v>399493</x:v>
      </x:c>
      <x:c r="H2564" t="str">
        <x:v>Knotel UK Ltd</x:v>
      </x:c>
      <x:c r="I2564" s="22" t="n">
        <x:v>11</x:v>
      </x:c>
      <x:c r="J2564" t="str">
        <x:v>Worked</x:v>
      </x:c>
      <x:c r="K2564" t="str">
        <x:v>Employee 103600; home branch Thurrock; assigned role Operative Porter | Deployment branch: Thurrock | Actual role: Operative Skilled | Jobs: 399493 | Customers: Knotel UK Ltd | Actual hours: 11.0; source records: 1</x:v>
      </x:c>
      <x:c r="L2564" t="str">
        <x:v>Include</x:v>
      </x:c>
      <x:c r="M2564"/>
      <x:c r="N2564"/>
    </x:row>
    <x:row r="2565">
      <x:c r="A2565" t="str">
        <x:v>S Magalhaes|2026-02-07</x:v>
      </x:c>
      <x:c r="B2565" s="888" t="n">
        <x:v>46060</x:v>
      </x:c>
      <x:c r="C2565" t="str">
        <x:v>S Magalhaes</x:v>
      </x:c>
      <x:c r="D2565" t="str">
        <x:v>Permanent</x:v>
      </x:c>
      <x:c r="E2565" t="str">
        <x:v>Thurrock</x:v>
      </x:c>
      <x:c r="F2565" t="str">
        <x:v>Operative Porter</x:v>
      </x:c>
      <x:c r="G2565" t="str">
        <x:v>400154</x:v>
      </x:c>
      <x:c r="H2565" t="str">
        <x:v>BNP Paribas Limited</x:v>
      </x:c>
      <x:c r="I2565" s="22" t="n">
        <x:v>10.5</x:v>
      </x:c>
      <x:c r="J2565" t="str">
        <x:v>Worked</x:v>
      </x:c>
      <x:c r="K2565" t="str">
        <x:v>Employee 103600; home branch Thurrock; assigned role Operative Porter | Deployment branch: Thurrock | Actual role: Operative Skilled | Jobs: 400154 | Customers: BNP Paribas Limited | Actual hours: 10.5; source records: 1</x:v>
      </x:c>
      <x:c r="L2565" t="str">
        <x:v>Include</x:v>
      </x:c>
      <x:c r="M2565"/>
      <x:c r="N2565"/>
    </x:row>
    <x:row r="2566">
      <x:c r="A2566" t="str">
        <x:v>S Magalhaes|2026-02-08</x:v>
      </x:c>
      <x:c r="B2566" s="888" t="n">
        <x:v>46061</x:v>
      </x:c>
      <x:c r="C2566" t="str">
        <x:v>S Magalhaes</x:v>
      </x:c>
      <x:c r="D2566" t="str">
        <x:v>Permanent</x:v>
      </x:c>
      <x:c r="E2566" t="str">
        <x:v>Thurrock</x:v>
      </x:c>
      <x:c r="F2566" t="str">
        <x:v>Operative Porter</x:v>
      </x:c>
      <x:c r="G2566" t="str">
        <x:v>400154</x:v>
      </x:c>
      <x:c r="H2566" t="str">
        <x:v>BNP Paribas Limited</x:v>
      </x:c>
      <x:c r="I2566" s="22" t="n">
        <x:v>10.5</x:v>
      </x:c>
      <x:c r="J2566" t="str">
        <x:v>Worked</x:v>
      </x:c>
      <x:c r="K2566" t="str">
        <x:v>Employee 103600; home branch Thurrock; assigned role Operative Porter | Deployment branch: Thurrock | Actual role: Operative Skilled | Jobs: 400154 | Customers: BNP Paribas Limited | Actual hours: 10.5; source records: 1</x:v>
      </x:c>
      <x:c r="L2566" t="str">
        <x:v>Include</x:v>
      </x:c>
      <x:c r="M2566"/>
      <x:c r="N2566"/>
    </x:row>
    <x:row r="2567">
      <x:c r="A2567" t="str">
        <x:v>S Magalhaes|2026-02-09</x:v>
      </x:c>
      <x:c r="B2567" s="888" t="n">
        <x:v>46062</x:v>
      </x:c>
      <x:c r="C2567" t="str">
        <x:v>S Magalhaes</x:v>
      </x:c>
      <x:c r="D2567" t="str">
        <x:v>Permanent</x:v>
      </x:c>
      <x:c r="E2567" t="str">
        <x:v>Thurrock</x:v>
      </x:c>
      <x:c r="F2567" t="str">
        <x:v>Operative Porter</x:v>
      </x:c>
      <x:c r="G2567" t="str">
        <x:v>399493</x:v>
      </x:c>
      <x:c r="H2567" t="str">
        <x:v>Knotel UK Ltd</x:v>
      </x:c>
      <x:c r="I2567" s="22" t="n">
        <x:v>10</x:v>
      </x:c>
      <x:c r="J2567" t="str">
        <x:v>Worked</x:v>
      </x:c>
      <x:c r="K2567" t="str">
        <x:v>Employee 103600; home branch Thurrock; assigned role Operative Porter | Deployment branch: Thurrock | Actual role: Operative Skilled | Jobs: 399493 | Customers: Knotel UK Ltd | Actual hours: 10.0; source records: 1</x:v>
      </x:c>
      <x:c r="L2567" t="str">
        <x:v>Include</x:v>
      </x:c>
      <x:c r="M2567"/>
      <x:c r="N2567"/>
    </x:row>
    <x:row r="2568">
      <x:c r="A2568" t="str">
        <x:v>S Magalhaes|2026-02-10</x:v>
      </x:c>
      <x:c r="B2568" s="888" t="n">
        <x:v>46063</x:v>
      </x:c>
      <x:c r="C2568" t="str">
        <x:v>S Magalhaes</x:v>
      </x:c>
      <x:c r="D2568" t="str">
        <x:v>Permanent</x:v>
      </x:c>
      <x:c r="E2568" t="str">
        <x:v>Thurrock</x:v>
      </x:c>
      <x:c r="F2568" t="str">
        <x:v>Operative Porter</x:v>
      </x:c>
      <x:c r="G2568" t="str">
        <x:v>396658</x:v>
      </x:c>
      <x:c r="H2568" t="str">
        <x:v>Rahman/Ms Shehnaz</x:v>
      </x:c>
      <x:c r="I2568" s="22" t="n">
        <x:v>8.5</x:v>
      </x:c>
      <x:c r="J2568" t="str">
        <x:v>Worked</x:v>
      </x:c>
      <x:c r="K2568" t="str">
        <x:v>Employee 103600; home branch Thurrock; assigned role Operative Porter | Deployment branch: Thurrock | Actual role: Operative Skilled | Jobs: 396658 | Customers: Rahman/Ms Shehnaz | Actual hours: 8.5; source records: 1</x:v>
      </x:c>
      <x:c r="L2568" t="str">
        <x:v>Include</x:v>
      </x:c>
      <x:c r="M2568"/>
      <x:c r="N2568"/>
    </x:row>
    <x:row r="2569">
      <x:c r="A2569" t="str">
        <x:v>S Magalhaes|2026-02-11</x:v>
      </x:c>
      <x:c r="B2569" s="888" t="n">
        <x:v>46064</x:v>
      </x:c>
      <x:c r="C2569" t="str">
        <x:v>S Magalhaes</x:v>
      </x:c>
      <x:c r="D2569" t="str">
        <x:v>Permanent</x:v>
      </x:c>
      <x:c r="E2569" t="str">
        <x:v>Thurrock</x:v>
      </x:c>
      <x:c r="F2569" t="str">
        <x:v>Operative Porter</x:v>
      </x:c>
      <x:c r="G2569" t="str">
        <x:v>396830</x:v>
      </x:c>
      <x:c r="H2569" t="str">
        <x:v>Wysocki/Mr Janusz</x:v>
      </x:c>
      <x:c r="I2569" s="22" t="n">
        <x:v>8.5</x:v>
      </x:c>
      <x:c r="J2569" t="str">
        <x:v>Worked</x:v>
      </x:c>
      <x:c r="K2569" t="str">
        <x:v>Employee 103600; home branch Thurrock; assigned role Operative Porter | Deployment branch: Thurrock | Actual role: Operative Skilled | Jobs: 396830 | Customers: Wysocki/Mr Janusz | Actual hours: 8.5; source records: 1</x:v>
      </x:c>
      <x:c r="L2569" t="str">
        <x:v>Include</x:v>
      </x:c>
      <x:c r="M2569"/>
      <x:c r="N2569"/>
    </x:row>
    <x:row r="2570">
      <x:c r="A2570" t="str">
        <x:v>S Magalhaes|2026-02-12</x:v>
      </x:c>
      <x:c r="B2570" s="888" t="n">
        <x:v>46065</x:v>
      </x:c>
      <x:c r="C2570" t="str">
        <x:v>S Magalhaes</x:v>
      </x:c>
      <x:c r="D2570" t="str">
        <x:v>Permanent</x:v>
      </x:c>
      <x:c r="E2570" t="str">
        <x:v>Thurrock</x:v>
      </x:c>
      <x:c r="F2570" t="str">
        <x:v>Operative Porter</x:v>
      </x:c>
      <x:c r="G2570" t="str">
        <x:v>399451A</x:v>
      </x:c>
      <x:c r="H2570" t="str">
        <x:v>Royal Borough of Kensington and Chelsea</x:v>
      </x:c>
      <x:c r="I2570" s="22" t="n">
        <x:v>9.5</x:v>
      </x:c>
      <x:c r="J2570" t="str">
        <x:v>Worked</x:v>
      </x:c>
      <x:c r="K2570" t="str">
        <x:v>Employee 103600; home branch Thurrock; assigned role Operative Porter | Deployment branch: Croydon | Actual role: Operative Skilled | Jobs: 399451A | Customers: Royal Borough of Kensington and Chelsea | Actual hours: 9.5; source records: 1</x:v>
      </x:c>
      <x:c r="L2570" t="str">
        <x:v>Include</x:v>
      </x:c>
      <x:c r="M2570"/>
      <x:c r="N2570"/>
    </x:row>
    <x:row r="2571">
      <x:c r="A2571" t="str">
        <x:v>S Magalhaes|2026-02-13</x:v>
      </x:c>
      <x:c r="B2571" s="888" t="n">
        <x:v>46066</x:v>
      </x:c>
      <x:c r="C2571" t="str">
        <x:v>S Magalhaes</x:v>
      </x:c>
      <x:c r="D2571" t="str">
        <x:v>Permanent</x:v>
      </x:c>
      <x:c r="E2571" t="str">
        <x:v>Thurrock</x:v>
      </x:c>
      <x:c r="F2571" t="str">
        <x:v>Operative Porter</x:v>
      </x:c>
      <x:c r="G2571" t="str">
        <x:v>396313A</x:v>
      </x:c>
      <x:c r="H2571" t="str">
        <x:v>Haringey Council</x:v>
      </x:c>
      <x:c r="I2571" s="22" t="n">
        <x:v>6</x:v>
      </x:c>
      <x:c r="J2571" t="str">
        <x:v>Worked</x:v>
      </x:c>
      <x:c r="K2571" t="str">
        <x:v>Employee 103600; home branch Thurrock; assigned role Operative Porter | Deployment branch: Thurrock | Actual role: Operative Skilled | Jobs: 396313A | Customers: Haringey Council | Actual hours: 6.0; source records: 1</x:v>
      </x:c>
      <x:c r="L2571" t="str">
        <x:v>Include</x:v>
      </x:c>
      <x:c r="M2571"/>
      <x:c r="N2571"/>
    </x:row>
    <x:row r="2572">
      <x:c r="A2572" t="str">
        <x:v>S Magalhaes|2026-02-14</x:v>
      </x:c>
      <x:c r="B2572" s="888" t="n">
        <x:v>46067</x:v>
      </x:c>
      <x:c r="C2572" t="str">
        <x:v>S Magalhaes</x:v>
      </x:c>
      <x:c r="D2572" t="str">
        <x:v>Permanent</x:v>
      </x:c>
      <x:c r="E2572" t="str">
        <x:v>Thurrock</x:v>
      </x:c>
      <x:c r="F2572" t="str">
        <x:v>Operative Porter</x:v>
      </x:c>
      <x:c r="G2572" t="str">
        <x:v>399609</x:v>
      </x:c>
      <x:c r="H2572" t="str">
        <x:v>Accenture UK Ltd</x:v>
      </x:c>
      <x:c r="I2572" s="22" t="n">
        <x:v>8.5</x:v>
      </x:c>
      <x:c r="J2572" t="str">
        <x:v>Worked</x:v>
      </x:c>
      <x:c r="K2572" t="str">
        <x:v>Employee 103600; home branch Thurrock; assigned role Operative Porter | Deployment branch: Thurrock | Actual role: Operative Skilled | Jobs: 399609 | Customers: Accenture UK Ltd | Actual hours: 8.5; source records: 1</x:v>
      </x:c>
      <x:c r="L2572" t="str">
        <x:v>Include</x:v>
      </x:c>
      <x:c r="M2572"/>
      <x:c r="N2572"/>
    </x:row>
    <x:row r="2573">
      <x:c r="A2573" t="str">
        <x:v>S Magalhaes|2026-02-16</x:v>
      </x:c>
      <x:c r="B2573" s="888" t="n">
        <x:v>46069</x:v>
      </x:c>
      <x:c r="C2573" t="str">
        <x:v>S Magalhaes</x:v>
      </x:c>
      <x:c r="D2573" t="str">
        <x:v>Permanent</x:v>
      </x:c>
      <x:c r="E2573" t="str">
        <x:v>Thurrock</x:v>
      </x:c>
      <x:c r="F2573" t="str">
        <x:v>Operative Porter</x:v>
      </x:c>
      <x:c r="G2573" t="str">
        <x:v>399051</x:v>
      </x:c>
      <x:c r="H2573" t="str">
        <x:v>CDER Group Ltd</x:v>
      </x:c>
      <x:c r="I2573" s="22" t="n">
        <x:v>8</x:v>
      </x:c>
      <x:c r="J2573" t="str">
        <x:v>Worked</x:v>
      </x:c>
      <x:c r="K2573" t="str">
        <x:v>Employee 103600; home branch Thurrock; assigned role Operative Porter | Deployment branch: Thurrock | Actual role: Operative Skilled | Jobs: 399051 | Customers: CDER Group Ltd | Actual hours: 8.0; source records: 1</x:v>
      </x:c>
      <x:c r="L2573" t="str">
        <x:v>Include</x:v>
      </x:c>
      <x:c r="M2573"/>
      <x:c r="N2573"/>
    </x:row>
    <x:row r="2574">
      <x:c r="A2574" t="str">
        <x:v>S Magalhaes|2026-02-17</x:v>
      </x:c>
      <x:c r="B2574" s="888" t="n">
        <x:v>46070</x:v>
      </x:c>
      <x:c r="C2574" t="str">
        <x:v>S Magalhaes</x:v>
      </x:c>
      <x:c r="D2574" t="str">
        <x:v>Permanent</x:v>
      </x:c>
      <x:c r="E2574" t="str">
        <x:v>Thurrock</x:v>
      </x:c>
      <x:c r="F2574" t="str">
        <x:v>Operative Porter</x:v>
      </x:c>
      <x:c r="G2574" t="str">
        <x:v>400266</x:v>
      </x:c>
      <x:c r="H2574" t="str">
        <x:v>Finch &amp; Partners</x:v>
      </x:c>
      <x:c r="I2574" s="22" t="n">
        <x:v>8</x:v>
      </x:c>
      <x:c r="J2574" t="str">
        <x:v>Worked</x:v>
      </x:c>
      <x:c r="K2574" t="str">
        <x:v>Employee 103600; home branch Thurrock; assigned role Operative Porter | Deployment branch: Thurrock | Actual role: Operative Skilled | Jobs: 400266 | Customers: Finch &amp; Partners | Actual hours: 8.0; source records: 1</x:v>
      </x:c>
      <x:c r="L2574" t="str">
        <x:v>Include</x:v>
      </x:c>
      <x:c r="M2574"/>
      <x:c r="N2574"/>
    </x:row>
    <x:row r="2575">
      <x:c r="A2575" t="str">
        <x:v>S Magalhaes|2026-02-18</x:v>
      </x:c>
      <x:c r="B2575" s="888" t="n">
        <x:v>46071</x:v>
      </x:c>
      <x:c r="C2575" t="str">
        <x:v>S Magalhaes</x:v>
      </x:c>
      <x:c r="D2575" t="str">
        <x:v>Permanent</x:v>
      </x:c>
      <x:c r="E2575" t="str">
        <x:v>Thurrock</x:v>
      </x:c>
      <x:c r="F2575" t="str">
        <x:v>Operative Porter</x:v>
      </x:c>
      <x:c r="G2575" t="str">
        <x:v>396313A</x:v>
      </x:c>
      <x:c r="H2575" t="str">
        <x:v>Haringey Council</x:v>
      </x:c>
      <x:c r="I2575" s="22" t="n">
        <x:v>9.5</x:v>
      </x:c>
      <x:c r="J2575" t="str">
        <x:v>Worked</x:v>
      </x:c>
      <x:c r="K2575" t="str">
        <x:v>Employee 103600; home branch Thurrock; assigned role Operative Porter | Deployment branch: Thurrock | Actual role: Operative Skilled | Jobs: 396313A | Customers: Haringey Council | Actual hours: 9.5; source records: 1</x:v>
      </x:c>
      <x:c r="L2575" t="str">
        <x:v>Include</x:v>
      </x:c>
      <x:c r="M2575"/>
      <x:c r="N2575"/>
    </x:row>
    <x:row r="2576">
      <x:c r="A2576" t="str">
        <x:v>S Magalhaes|2026-02-19</x:v>
      </x:c>
      <x:c r="B2576" s="888" t="n">
        <x:v>46072</x:v>
      </x:c>
      <x:c r="C2576" t="str">
        <x:v>S Magalhaes</x:v>
      </x:c>
      <x:c r="D2576" t="str">
        <x:v>Permanent</x:v>
      </x:c>
      <x:c r="E2576" t="str">
        <x:v>Thurrock</x:v>
      </x:c>
      <x:c r="F2576" t="str">
        <x:v>Operative Porter</x:v>
      </x:c>
      <x:c r="G2576" t="str">
        <x:v>397391</x:v>
      </x:c>
      <x:c r="H2576" t="str">
        <x:v>Mensah/Ms Vivien</x:v>
      </x:c>
      <x:c r="I2576" s="22" t="n">
        <x:v>9</x:v>
      </x:c>
      <x:c r="J2576" t="str">
        <x:v>Worked</x:v>
      </x:c>
      <x:c r="K2576" t="str">
        <x:v>Employee 103600; home branch Thurrock; assigned role Operative Porter | Deployment branch: Thurrock | Actual role: Operative Skilled | Jobs: 397391 | Customers: Mensah/Ms Vivien | Actual hours: 9.0; source records: 1</x:v>
      </x:c>
      <x:c r="L2576" t="str">
        <x:v>Include</x:v>
      </x:c>
      <x:c r="M2576"/>
      <x:c r="N2576"/>
    </x:row>
    <x:row r="2577">
      <x:c r="A2577" t="str">
        <x:v>S Magalhaes|2026-02-20</x:v>
      </x:c>
      <x:c r="B2577" s="888" t="n">
        <x:v>46073</x:v>
      </x:c>
      <x:c r="C2577" t="str">
        <x:v>S Magalhaes</x:v>
      </x:c>
      <x:c r="D2577" t="str">
        <x:v>Permanent</x:v>
      </x:c>
      <x:c r="E2577" t="str">
        <x:v>Thurrock</x:v>
      </x:c>
      <x:c r="F2577" t="str">
        <x:v>Operative Porter</x:v>
      </x:c>
      <x:c r="G2577" t="str">
        <x:v>396924</x:v>
      </x:c>
      <x:c r="H2577" t="str">
        <x:v>Thompson/Ms Opal</x:v>
      </x:c>
      <x:c r="I2577" s="22" t="n">
        <x:v>7</x:v>
      </x:c>
      <x:c r="J2577" t="str">
        <x:v>Worked</x:v>
      </x:c>
      <x:c r="K2577" t="str">
        <x:v>Employee 103600; home branch Thurrock; assigned role Operative Porter | Deployment branch: Thurrock | Actual role: Operative Skilled | Jobs: 396924 | Customers: Thompson/Ms Opal | Actual hours: 7.0; source records: 1</x:v>
      </x:c>
      <x:c r="L2577" t="str">
        <x:v>Include</x:v>
      </x:c>
      <x:c r="M2577"/>
      <x:c r="N2577"/>
    </x:row>
    <x:row r="2578">
      <x:c r="A2578" t="str">
        <x:v>S Magalhaes|2026-02-21</x:v>
      </x:c>
      <x:c r="B2578" s="888" t="n">
        <x:v>46074</x:v>
      </x:c>
      <x:c r="C2578" t="str">
        <x:v>S Magalhaes</x:v>
      </x:c>
      <x:c r="D2578" t="str">
        <x:v>Permanent</x:v>
      </x:c>
      <x:c r="E2578" t="str">
        <x:v>Thurrock</x:v>
      </x:c>
      <x:c r="F2578" t="str">
        <x:v>Operative Porter</x:v>
      </x:c>
      <x:c r="G2578" t="str">
        <x:v>400150</x:v>
      </x:c>
      <x:c r="H2578" t="str">
        <x:v>Cooke, Young &amp; Keidan LLP</x:v>
      </x:c>
      <x:c r="I2578" s="22" t="n">
        <x:v>8</x:v>
      </x:c>
      <x:c r="J2578" t="str">
        <x:v>Worked</x:v>
      </x:c>
      <x:c r="K2578" t="str">
        <x:v>Employee 103600; home branch Thurrock; assigned role Operative Porter | Deployment branch: Thurrock | Actual role: Operative Skilled | Jobs: 400150 | Customers: Cooke, Young &amp; Keidan LLP | Actual hours: 8.0; source records: 1</x:v>
      </x:c>
      <x:c r="L2578" t="str">
        <x:v>Include</x:v>
      </x:c>
      <x:c r="M2578"/>
      <x:c r="N2578"/>
    </x:row>
    <x:row r="2579">
      <x:c r="A2579" t="str">
        <x:v>S Magalhaes|2026-02-22</x:v>
      </x:c>
      <x:c r="B2579" s="888" t="n">
        <x:v>46075</x:v>
      </x:c>
      <x:c r="C2579" t="str">
        <x:v>S Magalhaes</x:v>
      </x:c>
      <x:c r="D2579" t="str">
        <x:v>Permanent</x:v>
      </x:c>
      <x:c r="E2579" t="str">
        <x:v>Thurrock</x:v>
      </x:c>
      <x:c r="F2579" t="str">
        <x:v>Operative Porter</x:v>
      </x:c>
      <x:c r="G2579" t="str">
        <x:v>400150</x:v>
      </x:c>
      <x:c r="H2579" t="str">
        <x:v>Cooke, Young &amp; Keidan LLP</x:v>
      </x:c>
      <x:c r="I2579" s="22" t="n">
        <x:v>8</x:v>
      </x:c>
      <x:c r="J2579" t="str">
        <x:v>Worked</x:v>
      </x:c>
      <x:c r="K2579" t="str">
        <x:v>Employee 103600; home branch Thurrock; assigned role Operative Porter | Deployment branch: Thurrock | Actual role: Operative Skilled | Jobs: 400150 | Customers: Cooke, Young &amp; Keidan LLP | Actual hours: 8.0; source records: 1</x:v>
      </x:c>
      <x:c r="L2579" t="str">
        <x:v>Include</x:v>
      </x:c>
      <x:c r="M2579"/>
      <x:c r="N2579"/>
    </x:row>
    <x:row r="2580">
      <x:c r="A2580" t="str">
        <x:v>S Magalhaes|2026-02-23</x:v>
      </x:c>
      <x:c r="B2580" s="888" t="n">
        <x:v>46076</x:v>
      </x:c>
      <x:c r="C2580" t="str">
        <x:v>S Magalhaes</x:v>
      </x:c>
      <x:c r="D2580" t="str">
        <x:v>Permanent</x:v>
      </x:c>
      <x:c r="E2580" t="str">
        <x:v>Thurrock</x:v>
      </x:c>
      <x:c r="F2580" t="str">
        <x:v>Operative Porter</x:v>
      </x:c>
      <x:c r="G2580" t="str">
        <x:v>396671</x:v>
      </x:c>
      <x:c r="H2580" t="str">
        <x:v>Gowan/Mr Patrick</x:v>
      </x:c>
      <x:c r="I2580" s="22" t="n">
        <x:v>6.5</x:v>
      </x:c>
      <x:c r="J2580" t="str">
        <x:v>Worked</x:v>
      </x:c>
      <x:c r="K2580" t="str">
        <x:v>Employee 103600; home branch Thurrock; assigned role Operative Porter | Deployment branch: Thurrock | Actual role: Operative Skilled | Jobs: 396671 | Customers: Gowan/Mr Patrick | Actual hours: 6.5; source records: 1</x:v>
      </x:c>
      <x:c r="L2580" t="str">
        <x:v>Include</x:v>
      </x:c>
      <x:c r="M2580"/>
      <x:c r="N2580"/>
    </x:row>
    <x:row r="2581">
      <x:c r="A2581" t="str">
        <x:v>S Magalhaes|2026-02-24</x:v>
      </x:c>
      <x:c r="B2581" s="888" t="n">
        <x:v>46077</x:v>
      </x:c>
      <x:c r="C2581" t="str">
        <x:v>S Magalhaes</x:v>
      </x:c>
      <x:c r="D2581" t="str">
        <x:v>Permanent</x:v>
      </x:c>
      <x:c r="E2581" t="str">
        <x:v>Thurrock</x:v>
      </x:c>
      <x:c r="F2581" t="str">
        <x:v>Operative Porter</x:v>
      </x:c>
      <x:c r="G2581" t="str">
        <x:v>396884</x:v>
      </x:c>
      <x:c r="H2581" t="str">
        <x:v>Roulston/Ms Alison</x:v>
      </x:c>
      <x:c r="I2581" s="22" t="n">
        <x:v>8.5</x:v>
      </x:c>
      <x:c r="J2581" t="str">
        <x:v>Worked</x:v>
      </x:c>
      <x:c r="K2581" t="str">
        <x:v>Employee 103600; home branch Thurrock; assigned role Operative Porter | Deployment branch: Thurrock | Actual role: Operative Skilled | Jobs: 396884 | Customers: Roulston/Ms Alison | Actual hours: 8.5; source records: 1</x:v>
      </x:c>
      <x:c r="L2581" t="str">
        <x:v>Include</x:v>
      </x:c>
      <x:c r="M2581"/>
      <x:c r="N2581"/>
    </x:row>
    <x:row r="2582">
      <x:c r="A2582" t="str">
        <x:v>S Magalhaes|2026-02-25</x:v>
      </x:c>
      <x:c r="B2582" s="888" t="n">
        <x:v>46078</x:v>
      </x:c>
      <x:c r="C2582" t="str">
        <x:v>S Magalhaes</x:v>
      </x:c>
      <x:c r="D2582" t="str">
        <x:v>Permanent</x:v>
      </x:c>
      <x:c r="E2582" t="str">
        <x:v>Thurrock</x:v>
      </x:c>
      <x:c r="F2582" t="str">
        <x:v>Operative Porter</x:v>
      </x:c>
      <x:c r="G2582" t="str">
        <x:v>397546</x:v>
      </x:c>
      <x:c r="H2582" t="str">
        <x:v>Degre/Bea</x:v>
      </x:c>
      <x:c r="I2582" s="22" t="n">
        <x:v>10.5</x:v>
      </x:c>
      <x:c r="J2582" t="str">
        <x:v>Worked</x:v>
      </x:c>
      <x:c r="K2582" t="str">
        <x:v>Employee 103600; home branch Thurrock; assigned role Operative Porter | Deployment branch: Thurrock | Actual role: Operative Skilled | Jobs: 397546 | Customers: Degre/Bea | Actual hours: 10.5; source records: 1</x:v>
      </x:c>
      <x:c r="L2582" t="str">
        <x:v>Include</x:v>
      </x:c>
      <x:c r="M2582"/>
      <x:c r="N2582"/>
    </x:row>
    <x:row r="2583">
      <x:c r="A2583" t="str">
        <x:v>S Magalhaes|2026-02-26</x:v>
      </x:c>
      <x:c r="B2583" s="888" t="n">
        <x:v>46079</x:v>
      </x:c>
      <x:c r="C2583" t="str">
        <x:v>S Magalhaes</x:v>
      </x:c>
      <x:c r="D2583" t="str">
        <x:v>Permanent</x:v>
      </x:c>
      <x:c r="E2583" t="str">
        <x:v>Thurrock</x:v>
      </x:c>
      <x:c r="F2583" t="str">
        <x:v>Operative Porter</x:v>
      </x:c>
      <x:c r="G2583" t="str">
        <x:v>397612</x:v>
      </x:c>
      <x:c r="H2583" t="str">
        <x:v>Campbell/Mr Marcus</x:v>
      </x:c>
      <x:c r="I2583" s="22" t="n">
        <x:v>9</x:v>
      </x:c>
      <x:c r="J2583" t="str">
        <x:v>Worked</x:v>
      </x:c>
      <x:c r="K2583" t="str">
        <x:v>Employee 103600; home branch Thurrock; assigned role Operative Porter | Deployment branch: Thurrock | Actual role: Operative Skilled | Jobs: 397612 | Customers: Campbell/Mr Marcus | Actual hours: 9.0; source records: 1</x:v>
      </x:c>
      <x:c r="L2583" t="str">
        <x:v>Include</x:v>
      </x:c>
      <x:c r="M2583"/>
      <x:c r="N2583"/>
    </x:row>
    <x:row r="2584">
      <x:c r="A2584" t="str">
        <x:v>S Magalhaes|2026-02-27</x:v>
      </x:c>
      <x:c r="B2584" s="888" t="n">
        <x:v>46080</x:v>
      </x:c>
      <x:c r="C2584" t="str">
        <x:v>S Magalhaes</x:v>
      </x:c>
      <x:c r="D2584" t="str">
        <x:v>Permanent</x:v>
      </x:c>
      <x:c r="E2584" t="str">
        <x:v>Thurrock</x:v>
      </x:c>
      <x:c r="F2584" t="str">
        <x:v>Operative Porter</x:v>
      </x:c>
      <x:c r="G2584" t="str">
        <x:v>398349</x:v>
      </x:c>
      <x:c r="H2584" t="str">
        <x:v>University of Hertfordshire</x:v>
      </x:c>
      <x:c r="I2584" s="22" t="n">
        <x:v>8</x:v>
      </x:c>
      <x:c r="J2584" t="str">
        <x:v>Worked</x:v>
      </x:c>
      <x:c r="K2584" t="str">
        <x:v>Employee 103600; home branch Thurrock; assigned role Operative Porter | Deployment branch: Thurrock | Actual role: Operative Porter | Jobs: 398349 | Customers: University of Hertfordshire | Actual hours: 8.0; source records: 1</x:v>
      </x:c>
      <x:c r="L2584" t="str">
        <x:v>Include</x:v>
      </x:c>
      <x:c r="M2584"/>
      <x:c r="N2584"/>
    </x:row>
    <x:row r="2585">
      <x:c r="A2585" t="str">
        <x:v>S Magalhaes|2026-02-28</x:v>
      </x:c>
      <x:c r="B2585" s="888" t="n">
        <x:v>46081</x:v>
      </x:c>
      <x:c r="C2585" t="str">
        <x:v>S Magalhaes</x:v>
      </x:c>
      <x:c r="D2585" t="str">
        <x:v>Permanent</x:v>
      </x:c>
      <x:c r="E2585" t="str">
        <x:v>Thurrock</x:v>
      </x:c>
      <x:c r="F2585" t="str">
        <x:v>Operative Porter</x:v>
      </x:c>
      <x:c r="G2585" t="str">
        <x:v>400651</x:v>
      </x:c>
      <x:c r="H2585" t="str">
        <x:v>BNP Paribas Limited</x:v>
      </x:c>
      <x:c r="I2585" s="22" t="n">
        <x:v>10.5</x:v>
      </x:c>
      <x:c r="J2585" t="str">
        <x:v>Worked</x:v>
      </x:c>
      <x:c r="K2585" t="str">
        <x:v>Employee 103600; home branch Thurrock; assigned role Operative Porter | Deployment branch: Thurrock | Actual role: Operative Skilled | Jobs: 400651 | Customers: BNP Paribas Limited | Actual hours: 10.5; source records: 1</x:v>
      </x:c>
      <x:c r="L2585" t="str">
        <x:v>Include</x:v>
      </x:c>
      <x:c r="M2585"/>
      <x:c r="N2585"/>
    </x:row>
    <x:row r="2586">
      <x:c r="A2586" t="str">
        <x:v>S Richardson.|2026-02-02</x:v>
      </x:c>
      <x:c r="B2586" s="888" t="n">
        <x:v>46055</x:v>
      </x:c>
      <x:c r="C2586" t="str">
        <x:v>S Richardson.</x:v>
      </x:c>
      <x:c r="D2586" t="str">
        <x:v>Permanent</x:v>
      </x:c>
      <x:c r="E2586" t="str">
        <x:v>Thurrock</x:v>
      </x:c>
      <x:c r="F2586" t="str">
        <x:v>Operative Porter</x:v>
      </x:c>
      <x:c r="G2586" t="str">
        <x:v>399508</x:v>
      </x:c>
      <x:c r="H2586" t="str">
        <x:v>Bravado</x:v>
      </x:c>
      <x:c r="I2586" s="22" t="n">
        <x:v>14</x:v>
      </x:c>
      <x:c r="J2586" t="str">
        <x:v>Worked</x:v>
      </x:c>
      <x:c r="K2586" t="str">
        <x:v>Employee 103123; home branch Thurrock; assigned role Operative Porter | Deployment branch: Thurrock | Actual role: Operative Porter | Jobs: 399508 | Customers: Bravado | Actual hours: 14.0; source records: 1</x:v>
      </x:c>
      <x:c r="L2586" t="str">
        <x:v>Include</x:v>
      </x:c>
      <x:c r="M2586"/>
      <x:c r="N2586"/>
    </x:row>
    <x:row r="2587">
      <x:c r="A2587" t="str">
        <x:v>S Richardson.|2026-02-03</x:v>
      </x:c>
      <x:c r="B2587" s="888" t="n">
        <x:v>46056</x:v>
      </x:c>
      <x:c r="C2587" t="str">
        <x:v>S Richardson.</x:v>
      </x:c>
      <x:c r="D2587" t="str">
        <x:v>Permanent</x:v>
      </x:c>
      <x:c r="E2587" t="str">
        <x:v>Thurrock</x:v>
      </x:c>
      <x:c r="F2587" t="str">
        <x:v>Operative Porter</x:v>
      </x:c>
      <x:c r="G2587" t="str">
        <x:v>399526</x:v>
      </x:c>
      <x:c r="H2587" t="str">
        <x:v>Knotel UK Ltd</x:v>
      </x:c>
      <x:c r="I2587" s="22" t="n">
        <x:v>8.5</x:v>
      </x:c>
      <x:c r="J2587" t="str">
        <x:v>Worked</x:v>
      </x:c>
      <x:c r="K2587" t="str">
        <x:v>Employee 103123; home branch Thurrock; assigned role Operative Porter | Deployment branch: Thurrock | Actual role: Operative Porter | Jobs: 399526 | Customers: Knotel UK Ltd | Actual hours: 8.5; source records: 1</x:v>
      </x:c>
      <x:c r="L2587" t="str">
        <x:v>Include</x:v>
      </x:c>
      <x:c r="M2587"/>
      <x:c r="N2587"/>
    </x:row>
    <x:row r="2588">
      <x:c r="A2588" t="str">
        <x:v>S Richardson.|2026-02-04</x:v>
      </x:c>
      <x:c r="B2588" s="888" t="n">
        <x:v>46057</x:v>
      </x:c>
      <x:c r="C2588" t="str">
        <x:v>S Richardson.</x:v>
      </x:c>
      <x:c r="D2588" t="str">
        <x:v>Permanent</x:v>
      </x:c>
      <x:c r="E2588" t="str">
        <x:v>Thurrock</x:v>
      </x:c>
      <x:c r="F2588" t="str">
        <x:v>Operative Porter</x:v>
      </x:c>
      <x:c r="G2588" t="str">
        <x:v>400035</x:v>
      </x:c>
      <x:c r="H2588" t="str">
        <x:v>Cushman &amp; Wakefield</x:v>
      </x:c>
      <x:c r="I2588" s="22" t="n">
        <x:v>6</x:v>
      </x:c>
      <x:c r="J2588" t="str">
        <x:v>Worked</x:v>
      </x:c>
      <x:c r="K2588" t="str">
        <x:v>Employee 103123; home branch Thurrock; assigned role Operative Porter | Deployment branch: Thurrock | Actual role: Operative Skilled | Jobs: 400035 | Customers: Cushman &amp; Wakefield | Actual hours: 6.0; source records: 1</x:v>
      </x:c>
      <x:c r="L2588" t="str">
        <x:v>Include</x:v>
      </x:c>
      <x:c r="M2588"/>
      <x:c r="N2588"/>
    </x:row>
    <x:row r="2589">
      <x:c r="A2589" t="str">
        <x:v>S Richardson.|2026-02-05</x:v>
      </x:c>
      <x:c r="B2589" s="888" t="n">
        <x:v>46058</x:v>
      </x:c>
      <x:c r="C2589" t="str">
        <x:v>S Richardson.</x:v>
      </x:c>
      <x:c r="D2589" t="str">
        <x:v>Permanent</x:v>
      </x:c>
      <x:c r="E2589" t="str">
        <x:v>Thurrock</x:v>
      </x:c>
      <x:c r="F2589" t="str">
        <x:v>Operative Porter</x:v>
      </x:c>
      <x:c r="G2589" t="str">
        <x:v>400172</x:v>
      </x:c>
      <x:c r="H2589" t="str">
        <x:v>Kings College London</x:v>
      </x:c>
      <x:c r="I2589" s="22" t="n">
        <x:v>6.5</x:v>
      </x:c>
      <x:c r="J2589" t="str">
        <x:v>Worked</x:v>
      </x:c>
      <x:c r="K2589" t="str">
        <x:v>Employee 103123; home branch Thurrock; assigned role Operative Porter | Deployment branch: Thurrock | Actual role: Operative Porter | Jobs: 400172 | Customers: Kings College London | Actual hours: 6.5; source records: 1</x:v>
      </x:c>
      <x:c r="L2589" t="str">
        <x:v>Include</x:v>
      </x:c>
      <x:c r="M2589"/>
      <x:c r="N2589"/>
    </x:row>
    <x:row r="2590">
      <x:c r="A2590" t="str">
        <x:v>S Richardson.|2026-02-09</x:v>
      </x:c>
      <x:c r="B2590" s="888" t="n">
        <x:v>46062</x:v>
      </x:c>
      <x:c r="C2590" t="str">
        <x:v>S Richardson.</x:v>
      </x:c>
      <x:c r="D2590" t="str">
        <x:v>Permanent</x:v>
      </x:c>
      <x:c r="E2590" t="str">
        <x:v>Thurrock</x:v>
      </x:c>
      <x:c r="F2590" t="str">
        <x:v>Operative Porter</x:v>
      </x:c>
      <x:c r="G2590" t="str">
        <x:v>399963</x:v>
      </x:c>
      <x:c r="H2590" t="str">
        <x:v>HSBC/JLL</x:v>
      </x:c>
      <x:c r="I2590" s="22" t="n">
        <x:v>6</x:v>
      </x:c>
      <x:c r="J2590" t="str">
        <x:v>Worked</x:v>
      </x:c>
      <x:c r="K2590" t="str">
        <x:v>Employee 103123; home branch Thurrock; assigned role Operative Porter | Deployment branch: Thurrock | Actual role: Operative Porter | Jobs: 399963 | Customers: HSBC/JLL | Actual hours: 6.0; source records: 1</x:v>
      </x:c>
      <x:c r="L2590" t="str">
        <x:v>Include</x:v>
      </x:c>
      <x:c r="M2590"/>
      <x:c r="N2590"/>
    </x:row>
    <x:row r="2591">
      <x:c r="A2591" t="str">
        <x:v>S Richardson.|2026-02-10</x:v>
      </x:c>
      <x:c r="B2591" s="888" t="n">
        <x:v>46063</x:v>
      </x:c>
      <x:c r="C2591" t="str">
        <x:v>S Richardson.</x:v>
      </x:c>
      <x:c r="D2591" t="str">
        <x:v>Permanent</x:v>
      </x:c>
      <x:c r="E2591" t="str">
        <x:v>Thurrock</x:v>
      </x:c>
      <x:c r="F2591" t="str">
        <x:v>Operative Porter</x:v>
      </x:c>
      <x:c r="G2591" t="str">
        <x:v>399753</x:v>
      </x:c>
      <x:c r="H2591" t="str">
        <x:v>Kwakye/Ms Afua</x:v>
      </x:c>
      <x:c r="I2591" s="22" t="n">
        <x:v>6.5</x:v>
      </x:c>
      <x:c r="J2591" t="str">
        <x:v>Worked</x:v>
      </x:c>
      <x:c r="K2591" t="str">
        <x:v>Employee 103123; home branch Thurrock; assigned role Operative Porter | Deployment branch: Thurrock | Actual role: Operative Porter | Jobs: 399753 | Customers: Kwakye/Ms Afua | Actual hours: 6.5; source records: 1</x:v>
      </x:c>
      <x:c r="L2591" t="str">
        <x:v>Include</x:v>
      </x:c>
      <x:c r="M2591"/>
      <x:c r="N2591"/>
    </x:row>
    <x:row r="2592">
      <x:c r="A2592" t="str">
        <x:v>S Richardson.|2026-02-11</x:v>
      </x:c>
      <x:c r="B2592" s="888" t="n">
        <x:v>46064</x:v>
      </x:c>
      <x:c r="C2592" t="str">
        <x:v>S Richardson.</x:v>
      </x:c>
      <x:c r="D2592" t="str">
        <x:v>Permanent</x:v>
      </x:c>
      <x:c r="E2592" t="str">
        <x:v>Thurrock</x:v>
      </x:c>
      <x:c r="F2592" t="str">
        <x:v>Operative Porter</x:v>
      </x:c>
      <x:c r="G2592" t="str">
        <x:v>400006</x:v>
      </x:c>
      <x:c r="H2592" t="str">
        <x:v>Foster/Mr Neco</x:v>
      </x:c>
      <x:c r="I2592" s="22" t="n">
        <x:v>8</x:v>
      </x:c>
      <x:c r="J2592" t="str">
        <x:v>Worked</x:v>
      </x:c>
      <x:c r="K2592" t="str">
        <x:v>Employee 103123; home branch Thurrock; assigned role Operative Porter | Deployment branch: Thurrock | Actual role: Operative Porter | Jobs: 400006 | Customers: Foster/Mr Neco | Actual hours: 8.0; source records: 1</x:v>
      </x:c>
      <x:c r="L2592" t="str">
        <x:v>Include</x:v>
      </x:c>
      <x:c r="M2592"/>
      <x:c r="N2592"/>
    </x:row>
    <x:row r="2593">
      <x:c r="A2593" t="str">
        <x:v>S Richardson.|2026-02-16</x:v>
      </x:c>
      <x:c r="B2593" s="888" t="n">
        <x:v>46069</x:v>
      </x:c>
      <x:c r="C2593" t="str">
        <x:v>S Richardson.</x:v>
      </x:c>
      <x:c r="D2593" t="str">
        <x:v>Permanent</x:v>
      </x:c>
      <x:c r="E2593" t="str">
        <x:v>Thurrock</x:v>
      </x:c>
      <x:c r="F2593" t="str">
        <x:v>Operative Porter</x:v>
      </x:c>
      <x:c r="G2593" t="str">
        <x:v>396676</x:v>
      </x:c>
      <x:c r="H2593" t="str">
        <x:v>Sobers/Mr Elvis</x:v>
      </x:c>
      <x:c r="I2593" s="22" t="n">
        <x:v>8</x:v>
      </x:c>
      <x:c r="J2593" t="str">
        <x:v>Worked</x:v>
      </x:c>
      <x:c r="K2593" t="str">
        <x:v>Employee 103123; home branch Thurrock; assigned role Operative Porter | Deployment branch: Thurrock | Actual role: Operative Porter | Jobs: 396676 | Customers: Sobers/Mr Elvis | Actual hours: 8.0; source records: 1</x:v>
      </x:c>
      <x:c r="L2593" t="str">
        <x:v>Include</x:v>
      </x:c>
      <x:c r="M2593"/>
      <x:c r="N2593"/>
    </x:row>
    <x:row r="2594">
      <x:c r="A2594" t="str">
        <x:v>S Richardson.|2026-02-23</x:v>
      </x:c>
      <x:c r="B2594" s="888" t="n">
        <x:v>46076</x:v>
      </x:c>
      <x:c r="C2594" t="str">
        <x:v>S Richardson.</x:v>
      </x:c>
      <x:c r="D2594" t="str">
        <x:v>Permanent</x:v>
      </x:c>
      <x:c r="E2594" t="str">
        <x:v>Thurrock</x:v>
      </x:c>
      <x:c r="F2594" t="str">
        <x:v>Operative Porter</x:v>
      </x:c>
      <x:c r="G2594" t="str">
        <x:v>400471</x:v>
      </x:c>
      <x:c r="H2594" t="str">
        <x:v>Hammersmith &amp; Fulham Borough Council</x:v>
      </x:c>
      <x:c r="I2594" s="22" t="n">
        <x:v>7</x:v>
      </x:c>
      <x:c r="J2594" t="str">
        <x:v>Worked</x:v>
      </x:c>
      <x:c r="K2594" t="str">
        <x:v>Employee 103123; home branch Thurrock; assigned role Operative Porter | Deployment branch: Croydon | Actual role: Operative Porter | Jobs: 400471 | Customers: Hammersmith &amp; Fulham Borough Council | Actual hours: 7.0; source records: 1</x:v>
      </x:c>
      <x:c r="L2594" t="str">
        <x:v>Include</x:v>
      </x:c>
      <x:c r="M2594"/>
      <x:c r="N2594"/>
    </x:row>
    <x:row r="2595">
      <x:c r="A2595" t="str">
        <x:v>S Richardson.|2026-02-24</x:v>
      </x:c>
      <x:c r="B2595" s="888" t="n">
        <x:v>46077</x:v>
      </x:c>
      <x:c r="C2595" t="str">
        <x:v>S Richardson.</x:v>
      </x:c>
      <x:c r="D2595" t="str">
        <x:v>Permanent</x:v>
      </x:c>
      <x:c r="E2595" t="str">
        <x:v>Thurrock</x:v>
      </x:c>
      <x:c r="F2595" t="str">
        <x:v>Operative Porter</x:v>
      </x:c>
      <x:c r="G2595"/>
      <x:c r="H2595"/>
      <x:c r="I2595" s="22" t="n">
        <x:v>0</x:v>
      </x:c>
      <x:c r="J2595" t="str">
        <x:v>Other leave — Unpaid Leave (Authorised)</x:v>
      </x:c>
      <x:c r="K2595" t="str">
        <x:v>Employee 103123; home branch Thurrock; assigned role Operative Porter | Leave: Unpaid Leave (Authorised) | Leave calendar basis: Variable-pattern period</x:v>
      </x:c>
      <x:c r="L2595" t="str">
        <x:v>Include</x:v>
      </x:c>
      <x:c r="M2595"/>
      <x:c r="N2595"/>
    </x:row>
    <x:row r="2596">
      <x:c r="A2596" t="str">
        <x:v>S Richardson.|2026-02-25</x:v>
      </x:c>
      <x:c r="B2596" s="888" t="n">
        <x:v>46078</x:v>
      </x:c>
      <x:c r="C2596" t="str">
        <x:v>S Richardson.</x:v>
      </x:c>
      <x:c r="D2596" t="str">
        <x:v>Permanent</x:v>
      </x:c>
      <x:c r="E2596" t="str">
        <x:v>Thurrock</x:v>
      </x:c>
      <x:c r="F2596" t="str">
        <x:v>Operative Porter</x:v>
      </x:c>
      <x:c r="G2596" t="str">
        <x:v>397546</x:v>
      </x:c>
      <x:c r="H2596" t="str">
        <x:v>Degre/Bea</x:v>
      </x:c>
      <x:c r="I2596" s="22" t="n">
        <x:v>10.5</x:v>
      </x:c>
      <x:c r="J2596" t="str">
        <x:v>Worked</x:v>
      </x:c>
      <x:c r="K2596" t="str">
        <x:v>Employee 103123; home branch Thurrock; assigned role Operative Porter | Deployment branch: Thurrock | Actual role: Operative Porter | Jobs: 397546 | Customers: Degre/Bea | Actual hours: 10.5; source records: 1</x:v>
      </x:c>
      <x:c r="L2596" t="str">
        <x:v>Include</x:v>
      </x:c>
      <x:c r="M2596"/>
      <x:c r="N2596"/>
    </x:row>
    <x:row r="2597">
      <x:c r="A2597" t="str">
        <x:v>S Richardson.|2026-02-26</x:v>
      </x:c>
      <x:c r="B2597" s="888" t="n">
        <x:v>46079</x:v>
      </x:c>
      <x:c r="C2597" t="str">
        <x:v>S Richardson.</x:v>
      </x:c>
      <x:c r="D2597" t="str">
        <x:v>Permanent</x:v>
      </x:c>
      <x:c r="E2597" t="str">
        <x:v>Thurrock</x:v>
      </x:c>
      <x:c r="F2597" t="str">
        <x:v>Operative Porter</x:v>
      </x:c>
      <x:c r="G2597" t="str">
        <x:v>396637</x:v>
      </x:c>
      <x:c r="H2597" t="str">
        <x:v>Olarewaju/Abel</x:v>
      </x:c>
      <x:c r="I2597" s="22" t="n">
        <x:v>8</x:v>
      </x:c>
      <x:c r="J2597" t="str">
        <x:v>Worked</x:v>
      </x:c>
      <x:c r="K2597" t="str">
        <x:v>Employee 103123; home branch Thurrock; assigned role Operative Porter | Deployment branch: Thurrock | Actual role: Operative Porter | Jobs: 396637 | Customers: Olarewaju/Abel | Actual hours: 8.0; source records: 1</x:v>
      </x:c>
      <x:c r="L2597" t="str">
        <x:v>Include</x:v>
      </x:c>
      <x:c r="M2597"/>
      <x:c r="N2597"/>
    </x:row>
    <x:row r="2598">
      <x:c r="A2598" t="str">
        <x:v>Scott Bradley|2026-02-03</x:v>
      </x:c>
      <x:c r="B2598" s="888" t="n">
        <x:v>46056</x:v>
      </x:c>
      <x:c r="C2598" t="str">
        <x:v>Scott Bradley</x:v>
      </x:c>
      <x:c r="D2598" t="str">
        <x:v>Permanent</x:v>
      </x:c>
      <x:c r="E2598" t="str">
        <x:v>Glasgow</x:v>
      </x:c>
      <x:c r="F2598" t="str">
        <x:v>Operative Porter</x:v>
      </x:c>
      <x:c r="G2598" t="str">
        <x:v>399826</x:v>
      </x:c>
      <x:c r="H2598" t="str">
        <x:v>FCO</x:v>
      </x:c>
      <x:c r="I2598" s="22" t="n">
        <x:v>7.5</x:v>
      </x:c>
      <x:c r="J2598" t="str">
        <x:v>Worked</x:v>
      </x:c>
      <x:c r="K2598" t="str">
        <x:v>Employee 1168; home branch Glasgow; assigned role Operative Porter | Deployment branch: Glasgow | Actual role: Operative Driver | Jobs: 399826 | Customers: FCO | Actual hours: 7.5; source records: 1</x:v>
      </x:c>
      <x:c r="L2598" t="str">
        <x:v>Include</x:v>
      </x:c>
      <x:c r="M2598"/>
      <x:c r="N2598"/>
    </x:row>
    <x:row r="2599">
      <x:c r="A2599" t="str">
        <x:v>Scott Bradley|2026-02-04</x:v>
      </x:c>
      <x:c r="B2599" s="888" t="n">
        <x:v>46057</x:v>
      </x:c>
      <x:c r="C2599" t="str">
        <x:v>Scott Bradley</x:v>
      </x:c>
      <x:c r="D2599" t="str">
        <x:v>Permanent</x:v>
      </x:c>
      <x:c r="E2599" t="str">
        <x:v>Glasgow</x:v>
      </x:c>
      <x:c r="F2599" t="str">
        <x:v>Operative Porter</x:v>
      </x:c>
      <x:c r="G2599" t="str">
        <x:v>399826</x:v>
      </x:c>
      <x:c r="H2599" t="str">
        <x:v>FCO</x:v>
      </x:c>
      <x:c r="I2599" s="22" t="n">
        <x:v>8.5</x:v>
      </x:c>
      <x:c r="J2599" t="str">
        <x:v>Worked</x:v>
      </x:c>
      <x:c r="K2599" t="str">
        <x:v>Employee 1168; home branch Glasgow; assigned role Operative Porter | Deployment branch: Glasgow | Actual role: Operative Driver | Jobs: 399826 | Customers: FCO | Actual hours: 8.5; source records: 1</x:v>
      </x:c>
      <x:c r="L2599" t="str">
        <x:v>Include</x:v>
      </x:c>
      <x:c r="M2599"/>
      <x:c r="N2599"/>
    </x:row>
    <x:row r="2600">
      <x:c r="A2600" t="str">
        <x:v>Scott Bradley|2026-02-05</x:v>
      </x:c>
      <x:c r="B2600" s="888" t="n">
        <x:v>46058</x:v>
      </x:c>
      <x:c r="C2600" t="str">
        <x:v>Scott Bradley</x:v>
      </x:c>
      <x:c r="D2600" t="str">
        <x:v>Permanent</x:v>
      </x:c>
      <x:c r="E2600" t="str">
        <x:v>Glasgow</x:v>
      </x:c>
      <x:c r="F2600" t="str">
        <x:v>Operative Porter</x:v>
      </x:c>
      <x:c r="G2600" t="str">
        <x:v>399064, 400048</x:v>
      </x:c>
      <x:c r="H2600" t="str">
        <x:v>Unilabs Rosshall Hospital; University of Glasgow</x:v>
      </x:c>
      <x:c r="I2600" s="22" t="n">
        <x:v>4.5</x:v>
      </x:c>
      <x:c r="J2600" t="str">
        <x:v>Worked — 2 records</x:v>
      </x:c>
      <x:c r="K2600" t="str">
        <x:v>Employee 1168; home branch Glasgow; assigned role Operative Porter | Deployment branch: Glasgow | Actual role: Operative Driver | Jobs: 399064, 400048 | Customers: Unilabs Rosshall Hospital; University of Glasgow | Actual hours: 4.5; source records: 2</x:v>
      </x:c>
      <x:c r="L2600" t="str">
        <x:v>Include</x:v>
      </x:c>
      <x:c r="M2600"/>
      <x:c r="N2600"/>
    </x:row>
    <x:row r="2601">
      <x:c r="A2601" t="str">
        <x:v>Scott Bradley|2026-02-06</x:v>
      </x:c>
      <x:c r="B2601" s="888" t="n">
        <x:v>46059</x:v>
      </x:c>
      <x:c r="C2601" t="str">
        <x:v>Scott Bradley</x:v>
      </x:c>
      <x:c r="D2601" t="str">
        <x:v>Permanent</x:v>
      </x:c>
      <x:c r="E2601" t="str">
        <x:v>Glasgow</x:v>
      </x:c>
      <x:c r="F2601" t="str">
        <x:v>Operative Porter</x:v>
      </x:c>
      <x:c r="G2601" t="str">
        <x:v>399984</x:v>
      </x:c>
      <x:c r="H2601" t="str">
        <x:v>NHS C/O University of Glasgow</x:v>
      </x:c>
      <x:c r="I2601" s="22" t="n">
        <x:v>2.75</x:v>
      </x:c>
      <x:c r="J2601" t="str">
        <x:v>Worked</x:v>
      </x:c>
      <x:c r="K2601" t="str">
        <x:v>Employee 1168; home branch Glasgow; assigned role Operative Porter | Deployment branch: Glasgow | Actual role: Operative Driver | Jobs: 399984 | Customers: NHS C/O University of Glasgow | Actual hours: 2.8; source records: 1</x:v>
      </x:c>
      <x:c r="L2601" t="str">
        <x:v>Include</x:v>
      </x:c>
      <x:c r="M2601"/>
      <x:c r="N2601"/>
    </x:row>
    <x:row r="2602">
      <x:c r="A2602" t="str">
        <x:v>Scott Bradley|2026-02-09</x:v>
      </x:c>
      <x:c r="B2602" s="888" t="n">
        <x:v>46062</x:v>
      </x:c>
      <x:c r="C2602" t="str">
        <x:v>Scott Bradley</x:v>
      </x:c>
      <x:c r="D2602" t="str">
        <x:v>Permanent</x:v>
      </x:c>
      <x:c r="E2602" t="str">
        <x:v>Glasgow</x:v>
      </x:c>
      <x:c r="F2602" t="str">
        <x:v>Operative Porter</x:v>
      </x:c>
      <x:c r="G2602" t="str">
        <x:v>399826, 397089</x:v>
      </x:c>
      <x:c r="H2602" t="str">
        <x:v>FCO; Lumira DX</x:v>
      </x:c>
      <x:c r="I2602" s="22" t="n">
        <x:v>16</x:v>
      </x:c>
      <x:c r="J2602" t="str">
        <x:v>Worked — 2 records</x:v>
      </x:c>
      <x:c r="K2602" t="str">
        <x:v>Employee 1168; home branch Glasgow; assigned role Operative Porter | Deployment branch: Glasgow | Actual role: Operative Driver | Jobs: 399826, 397089 | Customers: FCO; Lumira DX | Actual hours: 16.0; source records: 2</x:v>
      </x:c>
      <x:c r="L2602" t="str">
        <x:v>Include</x:v>
      </x:c>
      <x:c r="M2602"/>
      <x:c r="N2602"/>
    </x:row>
    <x:row r="2603">
      <x:c r="A2603" t="str">
        <x:v>Scott Bradley|2026-02-10</x:v>
      </x:c>
      <x:c r="B2603" s="888" t="n">
        <x:v>46063</x:v>
      </x:c>
      <x:c r="C2603" t="str">
        <x:v>Scott Bradley</x:v>
      </x:c>
      <x:c r="D2603" t="str">
        <x:v>Permanent</x:v>
      </x:c>
      <x:c r="E2603" t="str">
        <x:v>Glasgow</x:v>
      </x:c>
      <x:c r="F2603" t="str">
        <x:v>Operative Porter</x:v>
      </x:c>
      <x:c r="G2603" t="str">
        <x:v>397089</x:v>
      </x:c>
      <x:c r="H2603" t="str">
        <x:v>Lumira DX</x:v>
      </x:c>
      <x:c r="I2603" s="22" t="n">
        <x:v>8</x:v>
      </x:c>
      <x:c r="J2603" t="str">
        <x:v>Worked</x:v>
      </x:c>
      <x:c r="K2603" t="str">
        <x:v>Employee 1168; home branch Glasgow; assigned role Operative Porter | Deployment branch: Glasgow | Actual role: Operative Driver | Jobs: 397089 | Customers: Lumira DX | Actual hours: 8.0; source records: 1</x:v>
      </x:c>
      <x:c r="L2603" t="str">
        <x:v>Include</x:v>
      </x:c>
      <x:c r="M2603"/>
      <x:c r="N2603"/>
    </x:row>
    <x:row r="2604">
      <x:c r="A2604" t="str">
        <x:v>Scott Bradley|2026-02-11</x:v>
      </x:c>
      <x:c r="B2604" s="888" t="n">
        <x:v>46064</x:v>
      </x:c>
      <x:c r="C2604" t="str">
        <x:v>Scott Bradley</x:v>
      </x:c>
      <x:c r="D2604" t="str">
        <x:v>Permanent</x:v>
      </x:c>
      <x:c r="E2604" t="str">
        <x:v>Glasgow</x:v>
      </x:c>
      <x:c r="F2604" t="str">
        <x:v>Operative Porter</x:v>
      </x:c>
      <x:c r="G2604" t="str">
        <x:v>398684</x:v>
      </x:c>
      <x:c r="H2604" t="str">
        <x:v>University of Glasgow</x:v>
      </x:c>
      <x:c r="I2604" s="22" t="n">
        <x:v>4.75</x:v>
      </x:c>
      <x:c r="J2604" t="str">
        <x:v>Worked</x:v>
      </x:c>
      <x:c r="K2604" t="str">
        <x:v>Employee 1168; home branch Glasgow; assigned role Operative Porter | Deployment branch: Glasgow | Actual role: Operative Driver | Jobs: 398684 | Customers: University of Glasgow | Actual hours: 4.8; source records: 1</x:v>
      </x:c>
      <x:c r="L2604" t="str">
        <x:v>Include</x:v>
      </x:c>
      <x:c r="M2604"/>
      <x:c r="N2604"/>
    </x:row>
    <x:row r="2605">
      <x:c r="A2605" t="str">
        <x:v>Scott Bradley|2026-02-12</x:v>
      </x:c>
      <x:c r="B2605" s="888" t="n">
        <x:v>46065</x:v>
      </x:c>
      <x:c r="C2605" t="str">
        <x:v>Scott Bradley</x:v>
      </x:c>
      <x:c r="D2605" t="str">
        <x:v>Permanent</x:v>
      </x:c>
      <x:c r="E2605" t="str">
        <x:v>Glasgow</x:v>
      </x:c>
      <x:c r="F2605" t="str">
        <x:v>Operative Porter</x:v>
      </x:c>
      <x:c r="G2605" t="str">
        <x:v>399959</x:v>
      </x:c>
      <x:c r="H2605" t="str">
        <x:v>Arrochar House</x:v>
      </x:c>
      <x:c r="I2605" s="22" t="n">
        <x:v>4</x:v>
      </x:c>
      <x:c r="J2605" t="str">
        <x:v>Worked</x:v>
      </x:c>
      <x:c r="K2605" t="str">
        <x:v>Employee 1168; home branch Glasgow; assigned role Operative Porter | Deployment branch: Glasgow | Actual role: Operative Driver | Jobs: 399959 | Customers: Arrochar House | Actual hours: 4.0; source records: 1</x:v>
      </x:c>
      <x:c r="L2605" t="str">
        <x:v>Include</x:v>
      </x:c>
      <x:c r="M2605"/>
      <x:c r="N2605"/>
    </x:row>
    <x:row r="2606">
      <x:c r="A2606" t="str">
        <x:v>Scott Bradley|2026-02-13</x:v>
      </x:c>
      <x:c r="B2606" s="888" t="n">
        <x:v>46066</x:v>
      </x:c>
      <x:c r="C2606" t="str">
        <x:v>Scott Bradley</x:v>
      </x:c>
      <x:c r="D2606" t="str">
        <x:v>Permanent</x:v>
      </x:c>
      <x:c r="E2606" t="str">
        <x:v>Glasgow</x:v>
      </x:c>
      <x:c r="F2606" t="str">
        <x:v>Operative Porter</x:v>
      </x:c>
      <x:c r="G2606" t="str">
        <x:v>399987</x:v>
      </x:c>
      <x:c r="H2606" t="str">
        <x:v>C/O South Lanarkshire Council</x:v>
      </x:c>
      <x:c r="I2606" s="22" t="n">
        <x:v>3</x:v>
      </x:c>
      <x:c r="J2606" t="str">
        <x:v>Worked</x:v>
      </x:c>
      <x:c r="K2606" t="str">
        <x:v>Employee 1168; home branch Glasgow; assigned role Operative Porter | Deployment branch: Glasgow | Actual role: Operative Driver | Jobs: 399987 | Customers: C/O South Lanarkshire Council | Actual hours: 3.0; source records: 1</x:v>
      </x:c>
      <x:c r="L2606" t="str">
        <x:v>Include</x:v>
      </x:c>
      <x:c r="M2606"/>
      <x:c r="N2606"/>
    </x:row>
    <x:row r="2607">
      <x:c r="A2607" t="str">
        <x:v>Scott Bradley|2026-02-16</x:v>
      </x:c>
      <x:c r="B2607" s="888" t="n">
        <x:v>46069</x:v>
      </x:c>
      <x:c r="C2607" t="str">
        <x:v>Scott Bradley</x:v>
      </x:c>
      <x:c r="D2607" t="str">
        <x:v>Permanent</x:v>
      </x:c>
      <x:c r="E2607" t="str">
        <x:v>Glasgow</x:v>
      </x:c>
      <x:c r="F2607" t="str">
        <x:v>Operative Porter</x:v>
      </x:c>
      <x:c r="G2607" t="str">
        <x:v>399989, 398680, 400085</x:v>
      </x:c>
      <x:c r="H2607" t="str">
        <x:v>C/O South Lanarkshire Council; North Ayrshire Council; West Lothian Council</x:v>
      </x:c>
      <x:c r="I2607" s="22" t="n">
        <x:v>13.42</x:v>
      </x:c>
      <x:c r="J2607" t="str">
        <x:v>Worked — 3 records</x:v>
      </x:c>
      <x:c r="K2607" t="str">
        <x:v>Employee 1168; home branch Glasgow; assigned role Operative Porter | Deployment branch: Glasgow | Actual role: Operative Driver | Jobs: 399989, 398680, 400085 | Customers: C/O South Lanarkshire Council; North Ayrshire Council; West Lothian Council | Actual hours: 13.4; source records: 3</x:v>
      </x:c>
      <x:c r="L2607" t="str">
        <x:v>Include</x:v>
      </x:c>
      <x:c r="M2607"/>
      <x:c r="N2607"/>
    </x:row>
    <x:row r="2608">
      <x:c r="A2608" t="str">
        <x:v>Scott Bradley|2026-02-17</x:v>
      </x:c>
      <x:c r="B2608" s="888" t="n">
        <x:v>46070</x:v>
      </x:c>
      <x:c r="C2608" t="str">
        <x:v>Scott Bradley</x:v>
      </x:c>
      <x:c r="D2608" t="str">
        <x:v>Permanent</x:v>
      </x:c>
      <x:c r="E2608" t="str">
        <x:v>Glasgow</x:v>
      </x:c>
      <x:c r="F2608" t="str">
        <x:v>Operative Porter</x:v>
      </x:c>
      <x:c r="G2608" t="str">
        <x:v>400308</x:v>
      </x:c>
      <x:c r="H2608" t="str">
        <x:v>Avison Young</x:v>
      </x:c>
      <x:c r="I2608" s="22" t="n">
        <x:v>12</x:v>
      </x:c>
      <x:c r="J2608" t="str">
        <x:v>Worked</x:v>
      </x:c>
      <x:c r="K2608" t="str">
        <x:v>Employee 1168; home branch Glasgow; assigned role Operative Porter | Deployment branch: Thurrock | Actual role: Operative Driver | Jobs: 400308 | Customers: Avison Young | Actual hours: 12.0; source records: 1</x:v>
      </x:c>
      <x:c r="L2608" t="str">
        <x:v>Include</x:v>
      </x:c>
      <x:c r="M2608"/>
      <x:c r="N2608"/>
    </x:row>
    <x:row r="2609">
      <x:c r="A2609" t="str">
        <x:v>Scott Bradley|2026-02-18</x:v>
      </x:c>
      <x:c r="B2609" s="888" t="n">
        <x:v>46071</x:v>
      </x:c>
      <x:c r="C2609" t="str">
        <x:v>Scott Bradley</x:v>
      </x:c>
      <x:c r="D2609" t="str">
        <x:v>Permanent</x:v>
      </x:c>
      <x:c r="E2609" t="str">
        <x:v>Glasgow</x:v>
      </x:c>
      <x:c r="F2609" t="str">
        <x:v>Operative Porter</x:v>
      </x:c>
      <x:c r="G2609" t="str">
        <x:v>400060</x:v>
      </x:c>
      <x:c r="H2609" t="str">
        <x:v>Monmouth Scientific Limited (GLASGOW)</x:v>
      </x:c>
      <x:c r="I2609" s="22" t="n">
        <x:v>6</x:v>
      </x:c>
      <x:c r="J2609" t="str">
        <x:v>Worked</x:v>
      </x:c>
      <x:c r="K2609" t="str">
        <x:v>Employee 1168; home branch Glasgow; assigned role Operative Porter | Deployment branch: Oxford | Actual role: Operative Driver | Jobs: 400060 | Customers: Monmouth Scientific Limited (GLASGOW) | Actual hours: 6.0; source records: 1</x:v>
      </x:c>
      <x:c r="L2609" t="str">
        <x:v>Include</x:v>
      </x:c>
      <x:c r="M2609"/>
      <x:c r="N2609"/>
    </x:row>
    <x:row r="2610">
      <x:c r="A2610" t="str">
        <x:v>Scott Bradley|2026-02-23</x:v>
      </x:c>
      <x:c r="B2610" s="888" t="n">
        <x:v>46076</x:v>
      </x:c>
      <x:c r="C2610" t="str">
        <x:v>Scott Bradley</x:v>
      </x:c>
      <x:c r="D2610" t="str">
        <x:v>Permanent</x:v>
      </x:c>
      <x:c r="E2610" t="str">
        <x:v>Glasgow</x:v>
      </x:c>
      <x:c r="F2610" t="str">
        <x:v>Operative Porter</x:v>
      </x:c>
      <x:c r="G2610" t="str">
        <x:v>395621</x:v>
      </x:c>
      <x:c r="H2610" t="str">
        <x:v>Esco Life Sciences (NHS National Services Scotland )</x:v>
      </x:c>
      <x:c r="I2610" s="22" t="n">
        <x:v>3</x:v>
      </x:c>
      <x:c r="J2610" t="str">
        <x:v>Worked</x:v>
      </x:c>
      <x:c r="K2610" t="str">
        <x:v>Employee 1168; home branch Glasgow; assigned role Operative Porter | Deployment branch: Cambridge | Actual role: Operative Driver | Jobs: 395621 | Customers: Esco Life Sciences (NHS National Services Scotland ) | Actual hours: 3.0; source records: 1</x:v>
      </x:c>
      <x:c r="L2610" t="str">
        <x:v>Include</x:v>
      </x:c>
      <x:c r="M2610"/>
      <x:c r="N2610"/>
    </x:row>
    <x:row r="2611">
      <x:c r="A2611" t="str">
        <x:v>Scott Bradley|2026-02-24</x:v>
      </x:c>
      <x:c r="B2611" s="888" t="n">
        <x:v>46077</x:v>
      </x:c>
      <x:c r="C2611" t="str">
        <x:v>Scott Bradley</x:v>
      </x:c>
      <x:c r="D2611" t="str">
        <x:v>Permanent</x:v>
      </x:c>
      <x:c r="E2611" t="str">
        <x:v>Glasgow</x:v>
      </x:c>
      <x:c r="F2611" t="str">
        <x:v>Operative Porter</x:v>
      </x:c>
      <x:c r="G2611" t="str">
        <x:v>400280</x:v>
      </x:c>
      <x:c r="H2611" t="str">
        <x:v>Edinbarnet Primary School/Auchnacraig/ERS</x:v>
      </x:c>
      <x:c r="I2611" s="22" t="n">
        <x:v>5</x:v>
      </x:c>
      <x:c r="J2611" t="str">
        <x:v>Worked</x:v>
      </x:c>
      <x:c r="K2611" t="str">
        <x:v>Employee 1168; home branch Glasgow; assigned role Operative Porter | Deployment branch: Glasgow | Actual role: Operative Driver | Jobs: 400280 | Customers: Edinbarnet Primary School/Auchnacraig/ERS | Actual hours: 5.0; source records: 1</x:v>
      </x:c>
      <x:c r="L2611" t="str">
        <x:v>Include</x:v>
      </x:c>
      <x:c r="M2611"/>
      <x:c r="N2611"/>
    </x:row>
    <x:row r="2612">
      <x:c r="A2612" t="str">
        <x:v>Scott Bradley|2026-02-25</x:v>
      </x:c>
      <x:c r="B2612" s="888" t="n">
        <x:v>46078</x:v>
      </x:c>
      <x:c r="C2612" t="str">
        <x:v>Scott Bradley</x:v>
      </x:c>
      <x:c r="D2612" t="str">
        <x:v>Permanent</x:v>
      </x:c>
      <x:c r="E2612" t="str">
        <x:v>Glasgow</x:v>
      </x:c>
      <x:c r="F2612" t="str">
        <x:v>Operative Porter</x:v>
      </x:c>
      <x:c r="G2612" t="str">
        <x:v>400546</x:v>
      </x:c>
      <x:c r="H2612" t="str">
        <x:v>C/O South Lanarkshire Council</x:v>
      </x:c>
      <x:c r="I2612" s="22" t="n">
        <x:v>7.5</x:v>
      </x:c>
      <x:c r="J2612" t="str">
        <x:v>Worked</x:v>
      </x:c>
      <x:c r="K2612" t="str">
        <x:v>Employee 1168; home branch Glasgow; assigned role Operative Porter | Deployment branch: Glasgow | Actual role: Operative Driver | Jobs: 400546 | Customers: C/O South Lanarkshire Council | Actual hours: 7.5; source records: 1</x:v>
      </x:c>
      <x:c r="L2612" t="str">
        <x:v>Include</x:v>
      </x:c>
      <x:c r="M2612"/>
      <x:c r="N2612"/>
    </x:row>
    <x:row r="2613">
      <x:c r="A2613" t="str">
        <x:v>Scott Bradley|2026-02-26</x:v>
      </x:c>
      <x:c r="B2613" s="888" t="n">
        <x:v>46079</x:v>
      </x:c>
      <x:c r="C2613" t="str">
        <x:v>Scott Bradley</x:v>
      </x:c>
      <x:c r="D2613" t="str">
        <x:v>Permanent</x:v>
      </x:c>
      <x:c r="E2613" t="str">
        <x:v>Glasgow</x:v>
      </x:c>
      <x:c r="F2613" t="str">
        <x:v>Operative Porter</x:v>
      </x:c>
      <x:c r="G2613" t="str">
        <x:v>392194</x:v>
      </x:c>
      <x:c r="H2613" t="str">
        <x:v>University of Glasgow Library</x:v>
      </x:c>
      <x:c r="I2613" s="22" t="n">
        <x:v>6</x:v>
      </x:c>
      <x:c r="J2613" t="str">
        <x:v>Worked</x:v>
      </x:c>
      <x:c r="K2613" t="str">
        <x:v>Employee 1168; home branch Glasgow; assigned role Operative Porter | Deployment branch: Glasgow | Actual role: Operative Driver | Jobs: 392194 | Customers: University of Glasgow Library | Actual hours: 6.0; source records: 1</x:v>
      </x:c>
      <x:c r="L2613" t="str">
        <x:v>Include</x:v>
      </x:c>
      <x:c r="M2613"/>
      <x:c r="N2613"/>
    </x:row>
    <x:row r="2614">
      <x:c r="A2614" t="str">
        <x:v>Scott Scandrett|2026-02-02</x:v>
      </x:c>
      <x:c r="B2614" s="888" t="n">
        <x:v>46055</x:v>
      </x:c>
      <x:c r="C2614" t="str">
        <x:v>Scott Scandrett</x:v>
      </x:c>
      <x:c r="D2614" t="str">
        <x:v>Permanent</x:v>
      </x:c>
      <x:c r="E2614" t="str">
        <x:v>Birmingham</x:v>
      </x:c>
      <x:c r="F2614" t="str">
        <x:v>Operative Driver</x:v>
      </x:c>
      <x:c r="G2614" t="str">
        <x:v>390743B</x:v>
      </x:c>
      <x:c r="H2614" t="str">
        <x:v>West Midlands Police - Facilities</x:v>
      </x:c>
      <x:c r="I2614" s="22" t="n">
        <x:v>9</x:v>
      </x:c>
      <x:c r="J2614" t="str">
        <x:v>Worked</x:v>
      </x:c>
      <x:c r="K2614" t="str">
        <x:v>Employee 103114; home branch Birmingham; assigned role Operative Driver | Deployment branch: Birmingham | Actual role: Operative Driver | Jobs: 390743B | Customers: West Midlands Police - Facilities | Actual hours: 9.0; source records: 1</x:v>
      </x:c>
      <x:c r="L2614" t="str">
        <x:v>Include</x:v>
      </x:c>
      <x:c r="M2614"/>
      <x:c r="N2614"/>
    </x:row>
    <x:row r="2615">
      <x:c r="A2615" t="str">
        <x:v>Scott Scandrett|2026-02-03</x:v>
      </x:c>
      <x:c r="B2615" s="888" t="n">
        <x:v>46056</x:v>
      </x:c>
      <x:c r="C2615" t="str">
        <x:v>Scott Scandrett</x:v>
      </x:c>
      <x:c r="D2615" t="str">
        <x:v>Permanent</x:v>
      </x:c>
      <x:c r="E2615" t="str">
        <x:v>Birmingham</x:v>
      </x:c>
      <x:c r="F2615" t="str">
        <x:v>Operative Driver</x:v>
      </x:c>
      <x:c r="G2615" t="str">
        <x:v>390743B</x:v>
      </x:c>
      <x:c r="H2615" t="str">
        <x:v>West Midlands Police - Facilities</x:v>
      </x:c>
      <x:c r="I2615" s="22" t="n">
        <x:v>8</x:v>
      </x:c>
      <x:c r="J2615" t="str">
        <x:v>Worked</x:v>
      </x:c>
      <x:c r="K2615" t="str">
        <x:v>Employee 103114; home branch Birmingham; assigned role Operative Driver | Deployment branch: Birmingham | Actual role: Operative Driver | Jobs: 390743B | Customers: West Midlands Police - Facilities | Actual hours: 8.0; source records: 1</x:v>
      </x:c>
      <x:c r="L2615" t="str">
        <x:v>Include</x:v>
      </x:c>
      <x:c r="M2615"/>
      <x:c r="N2615"/>
    </x:row>
    <x:row r="2616">
      <x:c r="A2616" t="str">
        <x:v>Scott Scandrett|2026-02-04</x:v>
      </x:c>
      <x:c r="B2616" s="888" t="n">
        <x:v>46057</x:v>
      </x:c>
      <x:c r="C2616" t="str">
        <x:v>Scott Scandrett</x:v>
      </x:c>
      <x:c r="D2616" t="str">
        <x:v>Permanent</x:v>
      </x:c>
      <x:c r="E2616" t="str">
        <x:v>Birmingham</x:v>
      </x:c>
      <x:c r="F2616" t="str">
        <x:v>Operative Driver</x:v>
      </x:c>
      <x:c r="G2616" t="str">
        <x:v>390743B</x:v>
      </x:c>
      <x:c r="H2616" t="str">
        <x:v>West Midlands Police - Facilities</x:v>
      </x:c>
      <x:c r="I2616" s="22" t="n">
        <x:v>10</x:v>
      </x:c>
      <x:c r="J2616" t="str">
        <x:v>Worked</x:v>
      </x:c>
      <x:c r="K2616" t="str">
        <x:v>Employee 103114; home branch Birmingham; assigned role Operative Driver | Deployment branch: Birmingham | Actual role: Operative Driver | Jobs: 390743B | Customers: West Midlands Police - Facilities | Actual hours: 10.0; source records: 1</x:v>
      </x:c>
      <x:c r="L2616" t="str">
        <x:v>Include</x:v>
      </x:c>
      <x:c r="M2616"/>
      <x:c r="N2616"/>
    </x:row>
    <x:row r="2617">
      <x:c r="A2617" t="str">
        <x:v>Scott Scandrett|2026-02-05</x:v>
      </x:c>
      <x:c r="B2617" s="888" t="n">
        <x:v>46058</x:v>
      </x:c>
      <x:c r="C2617" t="str">
        <x:v>Scott Scandrett</x:v>
      </x:c>
      <x:c r="D2617" t="str">
        <x:v>Permanent</x:v>
      </x:c>
      <x:c r="E2617" t="str">
        <x:v>Birmingham</x:v>
      </x:c>
      <x:c r="F2617" t="str">
        <x:v>Operative Driver</x:v>
      </x:c>
      <x:c r="G2617" t="str">
        <x:v>398111</x:v>
      </x:c>
      <x:c r="H2617" t="str">
        <x:v>West Midlands Police</x:v>
      </x:c>
      <x:c r="I2617" s="22" t="n">
        <x:v>9</x:v>
      </x:c>
      <x:c r="J2617" t="str">
        <x:v>Worked</x:v>
      </x:c>
      <x:c r="K2617" t="str">
        <x:v>Employee 103114; home branch Birmingham; assigned role Operative Driver | Deployment branch: Birmingham | Actual role: Operative Skilled | Jobs: 398111 | Customers: West Midlands Police | Actual hours: 9.0; source records: 1</x:v>
      </x:c>
      <x:c r="L2617" t="str">
        <x:v>Include</x:v>
      </x:c>
      <x:c r="M2617"/>
      <x:c r="N2617"/>
    </x:row>
    <x:row r="2618">
      <x:c r="A2618" t="str">
        <x:v>Scott Scandrett|2026-02-06</x:v>
      </x:c>
      <x:c r="B2618" s="888" t="n">
        <x:v>46059</x:v>
      </x:c>
      <x:c r="C2618" t="str">
        <x:v>Scott Scandrett</x:v>
      </x:c>
      <x:c r="D2618" t="str">
        <x:v>Permanent</x:v>
      </x:c>
      <x:c r="E2618" t="str">
        <x:v>Birmingham</x:v>
      </x:c>
      <x:c r="F2618" t="str">
        <x:v>Operative Driver</x:v>
      </x:c>
      <x:c r="G2618" t="str">
        <x:v>398111</x:v>
      </x:c>
      <x:c r="H2618" t="str">
        <x:v>West Midlands Police</x:v>
      </x:c>
      <x:c r="I2618" s="22" t="n">
        <x:v>9</x:v>
      </x:c>
      <x:c r="J2618" t="str">
        <x:v>Worked</x:v>
      </x:c>
      <x:c r="K2618" t="str">
        <x:v>Employee 103114; home branch Birmingham; assigned role Operative Driver | Deployment branch: Birmingham | Actual role: Operative Skilled | Jobs: 398111 | Customers: West Midlands Police | Actual hours: 9.0; source records: 1</x:v>
      </x:c>
      <x:c r="L2618" t="str">
        <x:v>Include</x:v>
      </x:c>
      <x:c r="M2618"/>
      <x:c r="N2618"/>
    </x:row>
    <x:row r="2619">
      <x:c r="A2619" t="str">
        <x:v>Scott Scandrett|2026-02-09</x:v>
      </x:c>
      <x:c r="B2619" s="888" t="n">
        <x:v>46062</x:v>
      </x:c>
      <x:c r="C2619" t="str">
        <x:v>Scott Scandrett</x:v>
      </x:c>
      <x:c r="D2619" t="str">
        <x:v>Permanent</x:v>
      </x:c>
      <x:c r="E2619" t="str">
        <x:v>Birmingham</x:v>
      </x:c>
      <x:c r="F2619" t="str">
        <x:v>Operative Driver</x:v>
      </x:c>
      <x:c r="G2619" t="str">
        <x:v>390743B</x:v>
      </x:c>
      <x:c r="H2619" t="str">
        <x:v>West Midlands Police - Facilities</x:v>
      </x:c>
      <x:c r="I2619" s="22" t="n">
        <x:v>9.5</x:v>
      </x:c>
      <x:c r="J2619" t="str">
        <x:v>Worked</x:v>
      </x:c>
      <x:c r="K2619" t="str">
        <x:v>Employee 103114; home branch Birmingham; assigned role Operative Driver | Deployment branch: Birmingham | Actual role: Operative Driver | Jobs: 390743B | Customers: West Midlands Police - Facilities | Actual hours: 9.5; source records: 1</x:v>
      </x:c>
      <x:c r="L2619" t="str">
        <x:v>Include</x:v>
      </x:c>
      <x:c r="M2619"/>
      <x:c r="N2619"/>
    </x:row>
    <x:row r="2620">
      <x:c r="A2620" t="str">
        <x:v>Scott Scandrett|2026-02-10</x:v>
      </x:c>
      <x:c r="B2620" s="888" t="n">
        <x:v>46063</x:v>
      </x:c>
      <x:c r="C2620" t="str">
        <x:v>Scott Scandrett</x:v>
      </x:c>
      <x:c r="D2620" t="str">
        <x:v>Permanent</x:v>
      </x:c>
      <x:c r="E2620" t="str">
        <x:v>Birmingham</x:v>
      </x:c>
      <x:c r="F2620" t="str">
        <x:v>Operative Driver</x:v>
      </x:c>
      <x:c r="G2620" t="str">
        <x:v>390743B</x:v>
      </x:c>
      <x:c r="H2620" t="str">
        <x:v>West Midlands Police - Facilities</x:v>
      </x:c>
      <x:c r="I2620" s="22" t="n">
        <x:v>8.5</x:v>
      </x:c>
      <x:c r="J2620" t="str">
        <x:v>Worked</x:v>
      </x:c>
      <x:c r="K2620" t="str">
        <x:v>Employee 103114; home branch Birmingham; assigned role Operative Driver | Deployment branch: Birmingham | Actual role: Operative Driver | Jobs: 390743B | Customers: West Midlands Police - Facilities | Actual hours: 8.5; source records: 1</x:v>
      </x:c>
      <x:c r="L2620" t="str">
        <x:v>Include</x:v>
      </x:c>
      <x:c r="M2620"/>
      <x:c r="N2620"/>
    </x:row>
    <x:row r="2621">
      <x:c r="A2621" t="str">
        <x:v>Scott Scandrett|2026-02-11</x:v>
      </x:c>
      <x:c r="B2621" s="888" t="n">
        <x:v>46064</x:v>
      </x:c>
      <x:c r="C2621" t="str">
        <x:v>Scott Scandrett</x:v>
      </x:c>
      <x:c r="D2621" t="str">
        <x:v>Permanent</x:v>
      </x:c>
      <x:c r="E2621" t="str">
        <x:v>Birmingham</x:v>
      </x:c>
      <x:c r="F2621" t="str">
        <x:v>Operative Driver</x:v>
      </x:c>
      <x:c r="G2621" t="str">
        <x:v>390743B</x:v>
      </x:c>
      <x:c r="H2621" t="str">
        <x:v>West Midlands Police - Facilities</x:v>
      </x:c>
      <x:c r="I2621" s="22" t="n">
        <x:v>9</x:v>
      </x:c>
      <x:c r="J2621" t="str">
        <x:v>Worked</x:v>
      </x:c>
      <x:c r="K2621" t="str">
        <x:v>Employee 103114; home branch Birmingham; assigned role Operative Driver | Deployment branch: Birmingham | Actual role: Operative Driver | Jobs: 390743B | Customers: West Midlands Police - Facilities | Actual hours: 9.0; source records: 1</x:v>
      </x:c>
      <x:c r="L2621" t="str">
        <x:v>Include</x:v>
      </x:c>
      <x:c r="M2621"/>
      <x:c r="N2621"/>
    </x:row>
    <x:row r="2622">
      <x:c r="A2622" t="str">
        <x:v>Scott Scandrett|2026-02-12</x:v>
      </x:c>
      <x:c r="B2622" s="888" t="n">
        <x:v>46065</x:v>
      </x:c>
      <x:c r="C2622" t="str">
        <x:v>Scott Scandrett</x:v>
      </x:c>
      <x:c r="D2622" t="str">
        <x:v>Permanent</x:v>
      </x:c>
      <x:c r="E2622" t="str">
        <x:v>Birmingham</x:v>
      </x:c>
      <x:c r="F2622" t="str">
        <x:v>Operative Driver</x:v>
      </x:c>
      <x:c r="G2622" t="str">
        <x:v>390743B</x:v>
      </x:c>
      <x:c r="H2622" t="str">
        <x:v>West Midlands Police - Facilities</x:v>
      </x:c>
      <x:c r="I2622" s="22" t="n">
        <x:v>9.5</x:v>
      </x:c>
      <x:c r="J2622" t="str">
        <x:v>Worked</x:v>
      </x:c>
      <x:c r="K2622" t="str">
        <x:v>Employee 103114; home branch Birmingham; assigned role Operative Driver | Deployment branch: Birmingham | Actual role: Operative Driver | Jobs: 390743B | Customers: West Midlands Police - Facilities | Actual hours: 9.5; source records: 1</x:v>
      </x:c>
      <x:c r="L2622" t="str">
        <x:v>Include</x:v>
      </x:c>
      <x:c r="M2622"/>
      <x:c r="N2622"/>
    </x:row>
    <x:row r="2623">
      <x:c r="A2623" t="str">
        <x:v>Scott Scandrett|2026-02-13</x:v>
      </x:c>
      <x:c r="B2623" s="888" t="n">
        <x:v>46066</x:v>
      </x:c>
      <x:c r="C2623" t="str">
        <x:v>Scott Scandrett</x:v>
      </x:c>
      <x:c r="D2623" t="str">
        <x:v>Permanent</x:v>
      </x:c>
      <x:c r="E2623" t="str">
        <x:v>Birmingham</x:v>
      </x:c>
      <x:c r="F2623" t="str">
        <x:v>Operative Driver</x:v>
      </x:c>
      <x:c r="G2623" t="str">
        <x:v>386884S, 399631</x:v>
      </x:c>
      <x:c r="H2623" t="str">
        <x:v>Restore Harrow Green; Wakefield Council</x:v>
      </x:c>
      <x:c r="I2623" s="22" t="n">
        <x:v>19.25</x:v>
      </x:c>
      <x:c r="J2623" t="str">
        <x:v>Worked — 2 records</x:v>
      </x:c>
      <x:c r="K2623" t="str">
        <x:v>Employee 103114; home branch Birmingham; assigned role Operative Driver | Deployment branch: Birmingham, Leeds | Actual role: Operative Driver | Jobs: 386884S, 399631 | Customers: Restore Harrow Green; Wakefield Council | Actual hours: 19.2; source records: 2</x:v>
      </x:c>
      <x:c r="L2623" t="str">
        <x:v>Include</x:v>
      </x:c>
      <x:c r="M2623"/>
      <x:c r="N2623"/>
    </x:row>
    <x:row r="2624">
      <x:c r="A2624" t="str">
        <x:v>Scott Scandrett|2026-02-16</x:v>
      </x:c>
      <x:c r="B2624" s="888" t="n">
        <x:v>46069</x:v>
      </x:c>
      <x:c r="C2624" t="str">
        <x:v>Scott Scandrett</x:v>
      </x:c>
      <x:c r="D2624" t="str">
        <x:v>Permanent</x:v>
      </x:c>
      <x:c r="E2624" t="str">
        <x:v>Birmingham</x:v>
      </x:c>
      <x:c r="F2624" t="str">
        <x:v>Operative Driver</x:v>
      </x:c>
      <x:c r="G2624" t="str">
        <x:v>399504</x:v>
      </x:c>
      <x:c r="H2624" t="str">
        <x:v>West Midlands Police</x:v>
      </x:c>
      <x:c r="I2624" s="22" t="n">
        <x:v>8</x:v>
      </x:c>
      <x:c r="J2624" t="str">
        <x:v>Worked</x:v>
      </x:c>
      <x:c r="K2624" t="str">
        <x:v>Employee 103114; home branch Birmingham; assigned role Operative Driver | Deployment branch: Birmingham | Actual role: Operative Skilled | Jobs: 399504 | Customers: West Midlands Police | Actual hours: 8.0; source records: 1</x:v>
      </x:c>
      <x:c r="L2624" t="str">
        <x:v>Include</x:v>
      </x:c>
      <x:c r="M2624"/>
      <x:c r="N2624"/>
    </x:row>
    <x:row r="2625">
      <x:c r="A2625" t="str">
        <x:v>Scott Scandrett|2026-02-17</x:v>
      </x:c>
      <x:c r="B2625" s="888" t="n">
        <x:v>46070</x:v>
      </x:c>
      <x:c r="C2625" t="str">
        <x:v>Scott Scandrett</x:v>
      </x:c>
      <x:c r="D2625" t="str">
        <x:v>Permanent</x:v>
      </x:c>
      <x:c r="E2625" t="str">
        <x:v>Birmingham</x:v>
      </x:c>
      <x:c r="F2625" t="str">
        <x:v>Operative Driver</x:v>
      </x:c>
      <x:c r="G2625" t="str">
        <x:v>390743B</x:v>
      </x:c>
      <x:c r="H2625" t="str">
        <x:v>West Midlands Police - Facilities</x:v>
      </x:c>
      <x:c r="I2625" s="22" t="n">
        <x:v>9.5</x:v>
      </x:c>
      <x:c r="J2625" t="str">
        <x:v>Worked</x:v>
      </x:c>
      <x:c r="K2625" t="str">
        <x:v>Employee 103114; home branch Birmingham; assigned role Operative Driver | Deployment branch: Birmingham | Actual role: Operative Driver | Jobs: 390743B | Customers: West Midlands Police - Facilities | Actual hours: 9.5; source records: 1</x:v>
      </x:c>
      <x:c r="L2625" t="str">
        <x:v>Include</x:v>
      </x:c>
      <x:c r="M2625"/>
      <x:c r="N2625"/>
    </x:row>
    <x:row r="2626">
      <x:c r="A2626" t="str">
        <x:v>Scott Scandrett|2026-02-18</x:v>
      </x:c>
      <x:c r="B2626" s="888" t="n">
        <x:v>46071</x:v>
      </x:c>
      <x:c r="C2626" t="str">
        <x:v>Scott Scandrett</x:v>
      </x:c>
      <x:c r="D2626" t="str">
        <x:v>Permanent</x:v>
      </x:c>
      <x:c r="E2626" t="str">
        <x:v>Birmingham</x:v>
      </x:c>
      <x:c r="F2626" t="str">
        <x:v>Operative Driver</x:v>
      </x:c>
      <x:c r="G2626" t="str">
        <x:v>399504</x:v>
      </x:c>
      <x:c r="H2626" t="str">
        <x:v>West Midlands Police</x:v>
      </x:c>
      <x:c r="I2626" s="22" t="n">
        <x:v>8.5</x:v>
      </x:c>
      <x:c r="J2626" t="str">
        <x:v>Worked</x:v>
      </x:c>
      <x:c r="K2626" t="str">
        <x:v>Employee 103114; home branch Birmingham; assigned role Operative Driver | Deployment branch: Birmingham | Actual role: Operative Driver | Jobs: 399504 | Customers: West Midlands Police | Actual hours: 8.5; source records: 1</x:v>
      </x:c>
      <x:c r="L2626" t="str">
        <x:v>Include</x:v>
      </x:c>
      <x:c r="M2626"/>
      <x:c r="N2626"/>
    </x:row>
    <x:row r="2627">
      <x:c r="A2627" t="str">
        <x:v>Scott Scandrett|2026-02-19</x:v>
      </x:c>
      <x:c r="B2627" s="888" t="n">
        <x:v>46072</x:v>
      </x:c>
      <x:c r="C2627" t="str">
        <x:v>Scott Scandrett</x:v>
      </x:c>
      <x:c r="D2627" t="str">
        <x:v>Permanent</x:v>
      </x:c>
      <x:c r="E2627" t="str">
        <x:v>Birmingham</x:v>
      </x:c>
      <x:c r="F2627" t="str">
        <x:v>Operative Driver</x:v>
      </x:c>
      <x:c r="G2627" t="str">
        <x:v>390743B</x:v>
      </x:c>
      <x:c r="H2627" t="str">
        <x:v>West Midlands Police - Facilities</x:v>
      </x:c>
      <x:c r="I2627" s="22" t="n">
        <x:v>9</x:v>
      </x:c>
      <x:c r="J2627" t="str">
        <x:v>Worked</x:v>
      </x:c>
      <x:c r="K2627" t="str">
        <x:v>Employee 103114; home branch Birmingham; assigned role Operative Driver | Deployment branch: Birmingham | Actual role: Operative Driver | Jobs: 390743B | Customers: West Midlands Police - Facilities | Actual hours: 9.0; source records: 1</x:v>
      </x:c>
      <x:c r="L2627" t="str">
        <x:v>Include</x:v>
      </x:c>
      <x:c r="M2627"/>
      <x:c r="N2627"/>
    </x:row>
    <x:row r="2628">
      <x:c r="A2628" t="str">
        <x:v>Scott Scandrett|2026-02-20</x:v>
      </x:c>
      <x:c r="B2628" s="888" t="n">
        <x:v>46073</x:v>
      </x:c>
      <x:c r="C2628" t="str">
        <x:v>Scott Scandrett</x:v>
      </x:c>
      <x:c r="D2628" t="str">
        <x:v>Permanent</x:v>
      </x:c>
      <x:c r="E2628" t="str">
        <x:v>Birmingham</x:v>
      </x:c>
      <x:c r="F2628" t="str">
        <x:v>Operative Driver</x:v>
      </x:c>
      <x:c r="G2628" t="str">
        <x:v>390743B</x:v>
      </x:c>
      <x:c r="H2628" t="str">
        <x:v>West Midlands Police - Facilities</x:v>
      </x:c>
      <x:c r="I2628" s="22" t="n">
        <x:v>10</x:v>
      </x:c>
      <x:c r="J2628" t="str">
        <x:v>Worked</x:v>
      </x:c>
      <x:c r="K2628" t="str">
        <x:v>Employee 103114; home branch Birmingham; assigned role Operative Driver | Deployment branch: Birmingham | Actual role: Operative Driver | Jobs: 390743B | Customers: West Midlands Police - Facilities | Actual hours: 10.0; source records: 1</x:v>
      </x:c>
      <x:c r="L2628" t="str">
        <x:v>Include</x:v>
      </x:c>
      <x:c r="M2628"/>
      <x:c r="N2628"/>
    </x:row>
    <x:row r="2629">
      <x:c r="A2629" t="str">
        <x:v>Scott Scandrett|2026-02-23</x:v>
      </x:c>
      <x:c r="B2629" s="888" t="n">
        <x:v>46076</x:v>
      </x:c>
      <x:c r="C2629" t="str">
        <x:v>Scott Scandrett</x:v>
      </x:c>
      <x:c r="D2629" t="str">
        <x:v>Permanent</x:v>
      </x:c>
      <x:c r="E2629" t="str">
        <x:v>Birmingham</x:v>
      </x:c>
      <x:c r="F2629" t="str">
        <x:v>Operative Driver</x:v>
      </x:c>
      <x:c r="G2629" t="str">
        <x:v>400345</x:v>
      </x:c>
      <x:c r="H2629" t="str">
        <x:v>West Midlands Police</x:v>
      </x:c>
      <x:c r="I2629" s="22" t="n">
        <x:v>9.5</x:v>
      </x:c>
      <x:c r="J2629" t="str">
        <x:v>Worked</x:v>
      </x:c>
      <x:c r="K2629" t="str">
        <x:v>Employee 103114; home branch Birmingham; assigned role Operative Driver | Deployment branch: Birmingham | Actual role: Operative Driver | Jobs: 400345 | Customers: West Midlands Police | Actual hours: 9.5; source records: 1</x:v>
      </x:c>
      <x:c r="L2629" t="str">
        <x:v>Include</x:v>
      </x:c>
      <x:c r="M2629"/>
      <x:c r="N2629"/>
    </x:row>
    <x:row r="2630">
      <x:c r="A2630" t="str">
        <x:v>Scott Scandrett|2026-02-24</x:v>
      </x:c>
      <x:c r="B2630" s="888" t="n">
        <x:v>46077</x:v>
      </x:c>
      <x:c r="C2630" t="str">
        <x:v>Scott Scandrett</x:v>
      </x:c>
      <x:c r="D2630" t="str">
        <x:v>Permanent</x:v>
      </x:c>
      <x:c r="E2630" t="str">
        <x:v>Birmingham</x:v>
      </x:c>
      <x:c r="F2630" t="str">
        <x:v>Operative Driver</x:v>
      </x:c>
      <x:c r="G2630" t="str">
        <x:v>400345</x:v>
      </x:c>
      <x:c r="H2630" t="str">
        <x:v>West Midlands Police</x:v>
      </x:c>
      <x:c r="I2630" s="22" t="n">
        <x:v>8.5</x:v>
      </x:c>
      <x:c r="J2630" t="str">
        <x:v>Worked</x:v>
      </x:c>
      <x:c r="K2630" t="str">
        <x:v>Employee 103114; home branch Birmingham; assigned role Operative Driver | Deployment branch: Birmingham | Actual role: Operative Skilled | Jobs: 400345 | Customers: West Midlands Police | Actual hours: 8.5; source records: 1</x:v>
      </x:c>
      <x:c r="L2630" t="str">
        <x:v>Include</x:v>
      </x:c>
      <x:c r="M2630"/>
      <x:c r="N2630"/>
    </x:row>
    <x:row r="2631">
      <x:c r="A2631" t="str">
        <x:v>Scott Scandrett|2026-02-25</x:v>
      </x:c>
      <x:c r="B2631" s="888" t="n">
        <x:v>46078</x:v>
      </x:c>
      <x:c r="C2631" t="str">
        <x:v>Scott Scandrett</x:v>
      </x:c>
      <x:c r="D2631" t="str">
        <x:v>Permanent</x:v>
      </x:c>
      <x:c r="E2631" t="str">
        <x:v>Birmingham</x:v>
      </x:c>
      <x:c r="F2631" t="str">
        <x:v>Operative Driver</x:v>
      </x:c>
      <x:c r="G2631" t="str">
        <x:v>400345</x:v>
      </x:c>
      <x:c r="H2631" t="str">
        <x:v>West Midlands Police</x:v>
      </x:c>
      <x:c r="I2631" s="22" t="n">
        <x:v>9</x:v>
      </x:c>
      <x:c r="J2631" t="str">
        <x:v>Worked</x:v>
      </x:c>
      <x:c r="K2631" t="str">
        <x:v>Employee 103114; home branch Birmingham; assigned role Operative Driver | Deployment branch: Birmingham | Actual role: Operative Skilled | Jobs: 400345 | Customers: West Midlands Police | Actual hours: 9.0; source records: 1</x:v>
      </x:c>
      <x:c r="L2631" t="str">
        <x:v>Include</x:v>
      </x:c>
      <x:c r="M2631"/>
      <x:c r="N2631"/>
    </x:row>
    <x:row r="2632">
      <x:c r="A2632" t="str">
        <x:v>Scott Scandrett|2026-02-26</x:v>
      </x:c>
      <x:c r="B2632" s="888" t="n">
        <x:v>46079</x:v>
      </x:c>
      <x:c r="C2632" t="str">
        <x:v>Scott Scandrett</x:v>
      </x:c>
      <x:c r="D2632" t="str">
        <x:v>Permanent</x:v>
      </x:c>
      <x:c r="E2632" t="str">
        <x:v>Birmingham</x:v>
      </x:c>
      <x:c r="F2632" t="str">
        <x:v>Operative Driver</x:v>
      </x:c>
      <x:c r="G2632"/>
      <x:c r="H2632"/>
      <x:c r="I2632" s="22" t="n">
        <x:v>0</x:v>
      </x:c>
      <x:c r="J2632" t="str">
        <x:v>Annual leave</x:v>
      </x:c>
      <x:c r="K2632" t="str">
        <x:v>Employee 103114; home branch Birmingham; assigned role Operative Driver | Leave: Annual Leave (Hours) | Leave calendar basis: Variable-pattern period</x:v>
      </x:c>
      <x:c r="L2632" t="str">
        <x:v>Include</x:v>
      </x:c>
      <x:c r="M2632"/>
      <x:c r="N2632"/>
    </x:row>
    <x:row r="2633">
      <x:c r="A2633" t="str">
        <x:v>Scott Scandrett|2026-02-27</x:v>
      </x:c>
      <x:c r="B2633" s="888" t="n">
        <x:v>46080</x:v>
      </x:c>
      <x:c r="C2633" t="str">
        <x:v>Scott Scandrett</x:v>
      </x:c>
      <x:c r="D2633" t="str">
        <x:v>Permanent</x:v>
      </x:c>
      <x:c r="E2633" t="str">
        <x:v>Birmingham</x:v>
      </x:c>
      <x:c r="F2633" t="str">
        <x:v>Operative Driver</x:v>
      </x:c>
      <x:c r="G2633"/>
      <x:c r="H2633"/>
      <x:c r="I2633" s="22" t="n">
        <x:v>0</x:v>
      </x:c>
      <x:c r="J2633" t="str">
        <x:v>Annual leave</x:v>
      </x:c>
      <x:c r="K2633" t="str">
        <x:v>Employee 103114; home branch Birmingham; assigned role Operative Driver | Leave: Annual Leave (Hours) | Leave calendar basis: Variable-pattern period</x:v>
      </x:c>
      <x:c r="L2633" t="str">
        <x:v>Include</x:v>
      </x:c>
      <x:c r="M2633"/>
      <x:c r="N2633"/>
    </x:row>
    <x:row r="2634">
      <x:c r="A2634" t="str">
        <x:v>Scott Wheatley|2026-02-02</x:v>
      </x:c>
      <x:c r="B2634" s="888" t="n">
        <x:v>46055</x:v>
      </x:c>
      <x:c r="C2634" t="str">
        <x:v>Scott Wheatley</x:v>
      </x:c>
      <x:c r="D2634" t="str">
        <x:v>Permanent</x:v>
      </x:c>
      <x:c r="E2634" t="str">
        <x:v>Birmingham</x:v>
      </x:c>
      <x:c r="F2634" t="str">
        <x:v>Operative Porter</x:v>
      </x:c>
      <x:c r="G2634" t="str">
        <x:v>394794</x:v>
      </x:c>
      <x:c r="H2634" t="str">
        <x:v>West Midlands Police</x:v>
      </x:c>
      <x:c r="I2634" s="22" t="n">
        <x:v>8</x:v>
      </x:c>
      <x:c r="J2634" t="str">
        <x:v>Worked</x:v>
      </x:c>
      <x:c r="K2634" t="str">
        <x:v>Employee 103747; home branch Birmingham; assigned role Operative Porter | Deployment branch: Birmingham | Actual role: Operative Porter | Jobs: 394794 | Customers: West Midlands Police | Actual hours: 8.0; source records: 1</x:v>
      </x:c>
      <x:c r="L2634" t="str">
        <x:v>Include</x:v>
      </x:c>
      <x:c r="M2634"/>
      <x:c r="N2634"/>
    </x:row>
    <x:row r="2635">
      <x:c r="A2635" t="str">
        <x:v>Scott Wheatley|2026-02-03</x:v>
      </x:c>
      <x:c r="B2635" s="888" t="n">
        <x:v>46056</x:v>
      </x:c>
      <x:c r="C2635" t="str">
        <x:v>Scott Wheatley</x:v>
      </x:c>
      <x:c r="D2635" t="str">
        <x:v>Permanent</x:v>
      </x:c>
      <x:c r="E2635" t="str">
        <x:v>Birmingham</x:v>
      </x:c>
      <x:c r="F2635" t="str">
        <x:v>Operative Porter</x:v>
      </x:c>
      <x:c r="G2635" t="str">
        <x:v>394794</x:v>
      </x:c>
      <x:c r="H2635" t="str">
        <x:v>West Midlands Police</x:v>
      </x:c>
      <x:c r="I2635" s="22" t="n">
        <x:v>9.5</x:v>
      </x:c>
      <x:c r="J2635" t="str">
        <x:v>Worked</x:v>
      </x:c>
      <x:c r="K2635" t="str">
        <x:v>Employee 103747; home branch Birmingham; assigned role Operative Porter | Deployment branch: Birmingham | Actual role: Operative Porter | Jobs: 394794 | Customers: West Midlands Police | Actual hours: 9.5; source records: 1</x:v>
      </x:c>
      <x:c r="L2635" t="str">
        <x:v>Include</x:v>
      </x:c>
      <x:c r="M2635"/>
      <x:c r="N2635"/>
    </x:row>
    <x:row r="2636">
      <x:c r="A2636" t="str">
        <x:v>Scott Wheatley|2026-02-04</x:v>
      </x:c>
      <x:c r="B2636" s="888" t="n">
        <x:v>46057</x:v>
      </x:c>
      <x:c r="C2636" t="str">
        <x:v>Scott Wheatley</x:v>
      </x:c>
      <x:c r="D2636" t="str">
        <x:v>Permanent</x:v>
      </x:c>
      <x:c r="E2636" t="str">
        <x:v>Birmingham</x:v>
      </x:c>
      <x:c r="F2636" t="str">
        <x:v>Operative Porter</x:v>
      </x:c>
      <x:c r="G2636" t="str">
        <x:v>394794</x:v>
      </x:c>
      <x:c r="H2636" t="str">
        <x:v>West Midlands Police</x:v>
      </x:c>
      <x:c r="I2636" s="22" t="n">
        <x:v>8</x:v>
      </x:c>
      <x:c r="J2636" t="str">
        <x:v>Worked</x:v>
      </x:c>
      <x:c r="K2636" t="str">
        <x:v>Employee 103747; home branch Birmingham; assigned role Operative Porter | Deployment branch: Birmingham | Actual role: Operative Porter | Jobs: 394794 | Customers: West Midlands Police | Actual hours: 8.0; source records: 1</x:v>
      </x:c>
      <x:c r="L2636" t="str">
        <x:v>Include</x:v>
      </x:c>
      <x:c r="M2636"/>
      <x:c r="N2636"/>
    </x:row>
    <x:row r="2637">
      <x:c r="A2637" t="str">
        <x:v>Scott Wheatley|2026-02-05</x:v>
      </x:c>
      <x:c r="B2637" s="888" t="n">
        <x:v>46058</x:v>
      </x:c>
      <x:c r="C2637" t="str">
        <x:v>Scott Wheatley</x:v>
      </x:c>
      <x:c r="D2637" t="str">
        <x:v>Permanent</x:v>
      </x:c>
      <x:c r="E2637" t="str">
        <x:v>Birmingham</x:v>
      </x:c>
      <x:c r="F2637" t="str">
        <x:v>Operative Porter</x:v>
      </x:c>
      <x:c r="G2637" t="str">
        <x:v>394794</x:v>
      </x:c>
      <x:c r="H2637" t="str">
        <x:v>West Midlands Police</x:v>
      </x:c>
      <x:c r="I2637" s="22" t="n">
        <x:v>8</x:v>
      </x:c>
      <x:c r="J2637" t="str">
        <x:v>Worked</x:v>
      </x:c>
      <x:c r="K2637" t="str">
        <x:v>Employee 103747; home branch Birmingham; assigned role Operative Porter | Deployment branch: Birmingham | Actual role: Operative Porter | Jobs: 394794 | Customers: West Midlands Police | Actual hours: 8.0; source records: 1</x:v>
      </x:c>
      <x:c r="L2637" t="str">
        <x:v>Include</x:v>
      </x:c>
      <x:c r="M2637"/>
      <x:c r="N2637"/>
    </x:row>
    <x:row r="2638">
      <x:c r="A2638" t="str">
        <x:v>Scott Wheatley|2026-02-06</x:v>
      </x:c>
      <x:c r="B2638" s="888" t="n">
        <x:v>46059</x:v>
      </x:c>
      <x:c r="C2638" t="str">
        <x:v>Scott Wheatley</x:v>
      </x:c>
      <x:c r="D2638" t="str">
        <x:v>Permanent</x:v>
      </x:c>
      <x:c r="E2638" t="str">
        <x:v>Birmingham</x:v>
      </x:c>
      <x:c r="F2638" t="str">
        <x:v>Operative Porter</x:v>
      </x:c>
      <x:c r="G2638" t="str">
        <x:v>394794</x:v>
      </x:c>
      <x:c r="H2638" t="str">
        <x:v>West Midlands Police</x:v>
      </x:c>
      <x:c r="I2638" s="22" t="n">
        <x:v>8.5</x:v>
      </x:c>
      <x:c r="J2638" t="str">
        <x:v>Worked</x:v>
      </x:c>
      <x:c r="K2638" t="str">
        <x:v>Employee 103747; home branch Birmingham; assigned role Operative Porter | Deployment branch: Birmingham | Actual role: Operative Porter | Jobs: 394794 | Customers: West Midlands Police | Actual hours: 8.5; source records: 1</x:v>
      </x:c>
      <x:c r="L2638" t="str">
        <x:v>Include</x:v>
      </x:c>
      <x:c r="M2638"/>
      <x:c r="N2638"/>
    </x:row>
    <x:row r="2639">
      <x:c r="A2639" t="str">
        <x:v>Scott Wheatley|2026-02-10</x:v>
      </x:c>
      <x:c r="B2639" s="888" t="n">
        <x:v>46063</x:v>
      </x:c>
      <x:c r="C2639" t="str">
        <x:v>Scott Wheatley</x:v>
      </x:c>
      <x:c r="D2639" t="str">
        <x:v>Permanent</x:v>
      </x:c>
      <x:c r="E2639" t="str">
        <x:v>Birmingham</x:v>
      </x:c>
      <x:c r="F2639" t="str">
        <x:v>Operative Porter</x:v>
      </x:c>
      <x:c r="G2639" t="str">
        <x:v>394794</x:v>
      </x:c>
      <x:c r="H2639" t="str">
        <x:v>West Midlands Police</x:v>
      </x:c>
      <x:c r="I2639" s="22" t="n">
        <x:v>8</x:v>
      </x:c>
      <x:c r="J2639" t="str">
        <x:v>Worked</x:v>
      </x:c>
      <x:c r="K2639" t="str">
        <x:v>Employee 103747; home branch Birmingham; assigned role Operative Porter | Deployment branch: Birmingham | Actual role: Operative Porter | Jobs: 394794 | Customers: West Midlands Police | Actual hours: 8.0; source records: 1</x:v>
      </x:c>
      <x:c r="L2639" t="str">
        <x:v>Include</x:v>
      </x:c>
      <x:c r="M2639"/>
      <x:c r="N2639"/>
    </x:row>
    <x:row r="2640">
      <x:c r="A2640" t="str">
        <x:v>Scott Wheatley|2026-02-11</x:v>
      </x:c>
      <x:c r="B2640" s="888" t="n">
        <x:v>46064</x:v>
      </x:c>
      <x:c r="C2640" t="str">
        <x:v>Scott Wheatley</x:v>
      </x:c>
      <x:c r="D2640" t="str">
        <x:v>Permanent</x:v>
      </x:c>
      <x:c r="E2640" t="str">
        <x:v>Birmingham</x:v>
      </x:c>
      <x:c r="F2640" t="str">
        <x:v>Operative Porter</x:v>
      </x:c>
      <x:c r="G2640" t="str">
        <x:v>397936</x:v>
      </x:c>
      <x:c r="H2640" t="str">
        <x:v>Furniture Sales</x:v>
      </x:c>
      <x:c r="I2640" s="22" t="n">
        <x:v>9.5</x:v>
      </x:c>
      <x:c r="J2640" t="str">
        <x:v>Worked</x:v>
      </x:c>
      <x:c r="K2640" t="str">
        <x:v>Employee 103747; home branch Birmingham; assigned role Operative Porter | Deployment branch: Birmingham | Actual role: Operative Porter | Jobs: 397936 | Customers: Furniture Sales | Actual hours: 9.5; source records: 1</x:v>
      </x:c>
      <x:c r="L2640" t="str">
        <x:v>Include</x:v>
      </x:c>
      <x:c r="M2640"/>
      <x:c r="N2640"/>
    </x:row>
    <x:row r="2641">
      <x:c r="A2641" t="str">
        <x:v>Scott Wheatley|2026-02-12</x:v>
      </x:c>
      <x:c r="B2641" s="888" t="n">
        <x:v>46065</x:v>
      </x:c>
      <x:c r="C2641" t="str">
        <x:v>Scott Wheatley</x:v>
      </x:c>
      <x:c r="D2641" t="str">
        <x:v>Permanent</x:v>
      </x:c>
      <x:c r="E2641" t="str">
        <x:v>Birmingham</x:v>
      </x:c>
      <x:c r="F2641" t="str">
        <x:v>Operative Porter</x:v>
      </x:c>
      <x:c r="G2641" t="str">
        <x:v>397936</x:v>
      </x:c>
      <x:c r="H2641" t="str">
        <x:v>Furniture Sales</x:v>
      </x:c>
      <x:c r="I2641" s="22" t="n">
        <x:v>8.5</x:v>
      </x:c>
      <x:c r="J2641" t="str">
        <x:v>Worked</x:v>
      </x:c>
      <x:c r="K2641" t="str">
        <x:v>Employee 103747; home branch Birmingham; assigned role Operative Porter | Deployment branch: Birmingham | Actual role: Operative Porter | Jobs: 397936 | Customers: Furniture Sales | Actual hours: 8.5; source records: 1</x:v>
      </x:c>
      <x:c r="L2641" t="str">
        <x:v>Include</x:v>
      </x:c>
      <x:c r="M2641"/>
      <x:c r="N2641"/>
    </x:row>
    <x:row r="2642">
      <x:c r="A2642" t="str">
        <x:v>Scott Wheatley|2026-02-16</x:v>
      </x:c>
      <x:c r="B2642" s="888" t="n">
        <x:v>46069</x:v>
      </x:c>
      <x:c r="C2642" t="str">
        <x:v>Scott Wheatley</x:v>
      </x:c>
      <x:c r="D2642" t="str">
        <x:v>Permanent</x:v>
      </x:c>
      <x:c r="E2642" t="str">
        <x:v>Birmingham</x:v>
      </x:c>
      <x:c r="F2642" t="str">
        <x:v>Operative Porter</x:v>
      </x:c>
      <x:c r="G2642" t="str">
        <x:v>400137</x:v>
      </x:c>
      <x:c r="H2642" t="str">
        <x:v>HSBC - February 2026 Deliveries</x:v>
      </x:c>
      <x:c r="I2642" s="22" t="n">
        <x:v>9</x:v>
      </x:c>
      <x:c r="J2642" t="str">
        <x:v>Worked</x:v>
      </x:c>
      <x:c r="K2642" t="str">
        <x:v>Employee 103747; home branch Birmingham; assigned role Operative Porter | Deployment branch: Birmingham | Actual role: Operative Porter | Jobs: 400137 | Customers: HSBC - February 2026 Deliveries | Actual hours: 9.0; source records: 1</x:v>
      </x:c>
      <x:c r="L2642" t="str">
        <x:v>Include</x:v>
      </x:c>
      <x:c r="M2642"/>
      <x:c r="N2642"/>
    </x:row>
    <x:row r="2643">
      <x:c r="A2643" t="str">
        <x:v>Scott Wheatley|2026-02-17</x:v>
      </x:c>
      <x:c r="B2643" s="888" t="n">
        <x:v>46070</x:v>
      </x:c>
      <x:c r="C2643" t="str">
        <x:v>Scott Wheatley</x:v>
      </x:c>
      <x:c r="D2643" t="str">
        <x:v>Permanent</x:v>
      </x:c>
      <x:c r="E2643" t="str">
        <x:v>Birmingham</x:v>
      </x:c>
      <x:c r="F2643" t="str">
        <x:v>Operative Porter</x:v>
      </x:c>
      <x:c r="G2643" t="str">
        <x:v>399504</x:v>
      </x:c>
      <x:c r="H2643" t="str">
        <x:v>West Midlands Police</x:v>
      </x:c>
      <x:c r="I2643" s="22" t="n">
        <x:v>8</x:v>
      </x:c>
      <x:c r="J2643" t="str">
        <x:v>Worked</x:v>
      </x:c>
      <x:c r="K2643" t="str">
        <x:v>Employee 103747; home branch Birmingham; assigned role Operative Porter | Deployment branch: Birmingham | Actual role: Operative Porter | Jobs: 399504 | Customers: West Midlands Police | Actual hours: 8.0; source records: 1</x:v>
      </x:c>
      <x:c r="L2643" t="str">
        <x:v>Include</x:v>
      </x:c>
      <x:c r="M2643"/>
      <x:c r="N2643"/>
    </x:row>
    <x:row r="2644">
      <x:c r="A2644" t="str">
        <x:v>Scott Wheatley|2026-02-18</x:v>
      </x:c>
      <x:c r="B2644" s="888" t="n">
        <x:v>46071</x:v>
      </x:c>
      <x:c r="C2644" t="str">
        <x:v>Scott Wheatley</x:v>
      </x:c>
      <x:c r="D2644" t="str">
        <x:v>Permanent</x:v>
      </x:c>
      <x:c r="E2644" t="str">
        <x:v>Birmingham</x:v>
      </x:c>
      <x:c r="F2644" t="str">
        <x:v>Operative Porter</x:v>
      </x:c>
      <x:c r="G2644" t="str">
        <x:v>399504</x:v>
      </x:c>
      <x:c r="H2644" t="str">
        <x:v>West Midlands Police</x:v>
      </x:c>
      <x:c r="I2644" s="22" t="n">
        <x:v>8.5</x:v>
      </x:c>
      <x:c r="J2644" t="str">
        <x:v>Worked</x:v>
      </x:c>
      <x:c r="K2644" t="str">
        <x:v>Employee 103747; home branch Birmingham; assigned role Operative Porter | Deployment branch: Birmingham | Actual role: Operative Porter | Jobs: 399504 | Customers: West Midlands Police | Actual hours: 8.5; source records: 1</x:v>
      </x:c>
      <x:c r="L2644" t="str">
        <x:v>Include</x:v>
      </x:c>
      <x:c r="M2644"/>
      <x:c r="N2644"/>
    </x:row>
    <x:row r="2645">
      <x:c r="A2645" t="str">
        <x:v>Scott Wheatley|2026-02-20</x:v>
      </x:c>
      <x:c r="B2645" s="888" t="n">
        <x:v>46073</x:v>
      </x:c>
      <x:c r="C2645" t="str">
        <x:v>Scott Wheatley</x:v>
      </x:c>
      <x:c r="D2645" t="str">
        <x:v>Permanent</x:v>
      </x:c>
      <x:c r="E2645" t="str">
        <x:v>Birmingham</x:v>
      </x:c>
      <x:c r="F2645" t="str">
        <x:v>Operative Porter</x:v>
      </x:c>
      <x:c r="G2645" t="str">
        <x:v>399504</x:v>
      </x:c>
      <x:c r="H2645" t="str">
        <x:v>West Midlands Police</x:v>
      </x:c>
      <x:c r="I2645" s="22" t="n">
        <x:v>8.5</x:v>
      </x:c>
      <x:c r="J2645" t="str">
        <x:v>Worked</x:v>
      </x:c>
      <x:c r="K2645" t="str">
        <x:v>Employee 103747; home branch Birmingham; assigned role Operative Porter | Deployment branch: Birmingham | Actual role: Operative Porter | Jobs: 399504 | Customers: West Midlands Police | Actual hours: 8.5; source records: 1</x:v>
      </x:c>
      <x:c r="L2645" t="str">
        <x:v>Include</x:v>
      </x:c>
      <x:c r="M2645"/>
      <x:c r="N2645"/>
    </x:row>
    <x:row r="2646">
      <x:c r="A2646" t="str">
        <x:v>Scott Wheatley|2026-02-23</x:v>
      </x:c>
      <x:c r="B2646" s="888" t="n">
        <x:v>46076</x:v>
      </x:c>
      <x:c r="C2646" t="str">
        <x:v>Scott Wheatley</x:v>
      </x:c>
      <x:c r="D2646" t="str">
        <x:v>Permanent</x:v>
      </x:c>
      <x:c r="E2646" t="str">
        <x:v>Birmingham</x:v>
      </x:c>
      <x:c r="F2646" t="str">
        <x:v>Operative Porter</x:v>
      </x:c>
      <x:c r="G2646" t="str">
        <x:v>400345</x:v>
      </x:c>
      <x:c r="H2646" t="str">
        <x:v>West Midlands Police</x:v>
      </x:c>
      <x:c r="I2646" s="22" t="n">
        <x:v>8.5</x:v>
      </x:c>
      <x:c r="J2646" t="str">
        <x:v>Worked</x:v>
      </x:c>
      <x:c r="K2646" t="str">
        <x:v>Employee 103747; home branch Birmingham; assigned role Operative Porter | Deployment branch: Birmingham | Actual role: Operative Porter | Jobs: 400345 | Customers: West Midlands Police | Actual hours: 8.5; source records: 1</x:v>
      </x:c>
      <x:c r="L2646" t="str">
        <x:v>Include</x:v>
      </x:c>
      <x:c r="M2646"/>
      <x:c r="N2646"/>
    </x:row>
    <x:row r="2647">
      <x:c r="A2647" t="str">
        <x:v>Scott Wheatley|2026-02-24</x:v>
      </x:c>
      <x:c r="B2647" s="888" t="n">
        <x:v>46077</x:v>
      </x:c>
      <x:c r="C2647" t="str">
        <x:v>Scott Wheatley</x:v>
      </x:c>
      <x:c r="D2647" t="str">
        <x:v>Permanent</x:v>
      </x:c>
      <x:c r="E2647" t="str">
        <x:v>Birmingham</x:v>
      </x:c>
      <x:c r="F2647" t="str">
        <x:v>Operative Porter</x:v>
      </x:c>
      <x:c r="G2647" t="str">
        <x:v>400345</x:v>
      </x:c>
      <x:c r="H2647" t="str">
        <x:v>West Midlands Police</x:v>
      </x:c>
      <x:c r="I2647" s="22" t="n">
        <x:v>8.5</x:v>
      </x:c>
      <x:c r="J2647" t="str">
        <x:v>Worked</x:v>
      </x:c>
      <x:c r="K2647" t="str">
        <x:v>Employee 103747; home branch Birmingham; assigned role Operative Porter | Deployment branch: Birmingham | Actual role: Operative Porter | Jobs: 400345 | Customers: West Midlands Police | Actual hours: 8.5; source records: 1</x:v>
      </x:c>
      <x:c r="L2647" t="str">
        <x:v>Include</x:v>
      </x:c>
      <x:c r="M2647"/>
      <x:c r="N2647"/>
    </x:row>
    <x:row r="2648">
      <x:c r="A2648" t="str">
        <x:v>Scott Wheatley|2026-02-25</x:v>
      </x:c>
      <x:c r="B2648" s="888" t="n">
        <x:v>46078</x:v>
      </x:c>
      <x:c r="C2648" t="str">
        <x:v>Scott Wheatley</x:v>
      </x:c>
      <x:c r="D2648" t="str">
        <x:v>Permanent</x:v>
      </x:c>
      <x:c r="E2648" t="str">
        <x:v>Birmingham</x:v>
      </x:c>
      <x:c r="F2648" t="str">
        <x:v>Operative Porter</x:v>
      </x:c>
      <x:c r="G2648" t="str">
        <x:v>400345</x:v>
      </x:c>
      <x:c r="H2648" t="str">
        <x:v>West Midlands Police</x:v>
      </x:c>
      <x:c r="I2648" s="22" t="n">
        <x:v>9</x:v>
      </x:c>
      <x:c r="J2648" t="str">
        <x:v>Worked</x:v>
      </x:c>
      <x:c r="K2648" t="str">
        <x:v>Employee 103747; home branch Birmingham; assigned role Operative Porter | Deployment branch: Birmingham | Actual role: Operative Porter | Jobs: 400345 | Customers: West Midlands Police | Actual hours: 9.0; source records: 1</x:v>
      </x:c>
      <x:c r="L2648" t="str">
        <x:v>Include</x:v>
      </x:c>
      <x:c r="M2648"/>
      <x:c r="N2648"/>
    </x:row>
    <x:row r="2649">
      <x:c r="A2649" t="str">
        <x:v>Scott Wheatley|2026-02-27</x:v>
      </x:c>
      <x:c r="B2649" s="888" t="n">
        <x:v>46080</x:v>
      </x:c>
      <x:c r="C2649" t="str">
        <x:v>Scott Wheatley</x:v>
      </x:c>
      <x:c r="D2649" t="str">
        <x:v>Permanent</x:v>
      </x:c>
      <x:c r="E2649" t="str">
        <x:v>Birmingham</x:v>
      </x:c>
      <x:c r="F2649" t="str">
        <x:v>Operative Porter</x:v>
      </x:c>
      <x:c r="G2649" t="str">
        <x:v>399266, 400637</x:v>
      </x:c>
      <x:c r="H2649" t="str">
        <x:v>Midland Heart; Midland Heart Limited</x:v>
      </x:c>
      <x:c r="I2649" s="22" t="n">
        <x:v>4</x:v>
      </x:c>
      <x:c r="J2649" t="str">
        <x:v>Worked — 2 records</x:v>
      </x:c>
      <x:c r="K2649" t="str">
        <x:v>Employee 103747; home branch Birmingham; assigned role Operative Porter | Deployment branch: Birmingham | Actual role: Operative Porter | Jobs: 399266, 400637 | Customers: Midland Heart; Midland Heart Limited | Actual hours: 4.0; source records: 2</x:v>
      </x:c>
      <x:c r="L2649" t="str">
        <x:v>Include</x:v>
      </x:c>
      <x:c r="M2649"/>
      <x:c r="N2649"/>
    </x:row>
    <x:row r="2650">
      <x:c r="A2650" t="str">
        <x:v>Sean Harris|2026-02-01</x:v>
      </x:c>
      <x:c r="B2650" s="888" t="n">
        <x:v>46054</x:v>
      </x:c>
      <x:c r="C2650" t="str">
        <x:v>Sean Harris</x:v>
      </x:c>
      <x:c r="D2650" t="str">
        <x:v>Permanent</x:v>
      </x:c>
      <x:c r="E2650" t="str">
        <x:v>Thurrock</x:v>
      </x:c>
      <x:c r="F2650" t="str">
        <x:v>Operative Porter</x:v>
      </x:c>
      <x:c r="G2650" t="str">
        <x:v>397398</x:v>
      </x:c>
      <x:c r="H2650" t="str">
        <x:v>Accenture UK Ltd</x:v>
      </x:c>
      <x:c r="I2650" s="22" t="n">
        <x:v>6</x:v>
      </x:c>
      <x:c r="J2650" t="str">
        <x:v>Worked</x:v>
      </x:c>
      <x:c r="K2650" t="str">
        <x:v>Employee 104364; home branch Thurrock; assigned role Operative Porter | Deployment branch: Thurrock | Actual role: Operative Driver | Jobs: 397398 | Customers: Accenture UK Ltd | Actual hours: 6.0; source records: 1</x:v>
      </x:c>
      <x:c r="L2650" t="str">
        <x:v>Include</x:v>
      </x:c>
      <x:c r="M2650"/>
      <x:c r="N2650"/>
    </x:row>
    <x:row r="2651">
      <x:c r="A2651" t="str">
        <x:v>Sean Harris|2026-02-02</x:v>
      </x:c>
      <x:c r="B2651" s="888" t="n">
        <x:v>46055</x:v>
      </x:c>
      <x:c r="C2651" t="str">
        <x:v>Sean Harris</x:v>
      </x:c>
      <x:c r="D2651" t="str">
        <x:v>Permanent</x:v>
      </x:c>
      <x:c r="E2651" t="str">
        <x:v>Thurrock</x:v>
      </x:c>
      <x:c r="F2651" t="str">
        <x:v>Operative Porter</x:v>
      </x:c>
      <x:c r="G2651" t="str">
        <x:v>399963</x:v>
      </x:c>
      <x:c r="H2651" t="str">
        <x:v>HSBC/JLL</x:v>
      </x:c>
      <x:c r="I2651" s="22" t="n">
        <x:v>4</x:v>
      </x:c>
      <x:c r="J2651" t="str">
        <x:v>Worked</x:v>
      </x:c>
      <x:c r="K2651" t="str">
        <x:v>Employee 104364; home branch Thurrock; assigned role Operative Porter | Deployment branch: Thurrock | Actual role: Operative Driver | Jobs: 399963 | Customers: HSBC/JLL | Actual hours: 4.0; source records: 1</x:v>
      </x:c>
      <x:c r="L2651" t="str">
        <x:v>Include</x:v>
      </x:c>
      <x:c r="M2651"/>
      <x:c r="N2651"/>
    </x:row>
    <x:row r="2652">
      <x:c r="A2652" t="str">
        <x:v>Sean Harris|2026-02-03</x:v>
      </x:c>
      <x:c r="B2652" s="888" t="n">
        <x:v>46056</x:v>
      </x:c>
      <x:c r="C2652" t="str">
        <x:v>Sean Harris</x:v>
      </x:c>
      <x:c r="D2652" t="str">
        <x:v>Permanent</x:v>
      </x:c>
      <x:c r="E2652" t="str">
        <x:v>Thurrock</x:v>
      </x:c>
      <x:c r="F2652" t="str">
        <x:v>Operative Porter</x:v>
      </x:c>
      <x:c r="G2652" t="str">
        <x:v>399351</x:v>
      </x:c>
      <x:c r="H2652" t="str">
        <x:v>UBS Investment Bank</x:v>
      </x:c>
      <x:c r="I2652" s="22" t="n">
        <x:v>7.5</x:v>
      </x:c>
      <x:c r="J2652" t="str">
        <x:v>Worked</x:v>
      </x:c>
      <x:c r="K2652" t="str">
        <x:v>Employee 104364; home branch Thurrock; assigned role Operative Porter | Deployment branch: Thurrock | Actual role: Operative Driver | Jobs: 399351 | Customers: UBS Investment Bank | Actual hours: 7.5; source records: 1</x:v>
      </x:c>
      <x:c r="L2652" t="str">
        <x:v>Include</x:v>
      </x:c>
      <x:c r="M2652"/>
      <x:c r="N2652"/>
    </x:row>
    <x:row r="2653">
      <x:c r="A2653" t="str">
        <x:v>Sean Harris|2026-02-04</x:v>
      </x:c>
      <x:c r="B2653" s="888" t="n">
        <x:v>46057</x:v>
      </x:c>
      <x:c r="C2653" t="str">
        <x:v>Sean Harris</x:v>
      </x:c>
      <x:c r="D2653" t="str">
        <x:v>Permanent</x:v>
      </x:c>
      <x:c r="E2653" t="str">
        <x:v>Thurrock</x:v>
      </x:c>
      <x:c r="F2653" t="str">
        <x:v>Operative Porter</x:v>
      </x:c>
      <x:c r="G2653" t="str">
        <x:v>399963</x:v>
      </x:c>
      <x:c r="H2653" t="str">
        <x:v>HSBC/JLL</x:v>
      </x:c>
      <x:c r="I2653" s="22" t="n">
        <x:v>6.5</x:v>
      </x:c>
      <x:c r="J2653" t="str">
        <x:v>Worked</x:v>
      </x:c>
      <x:c r="K2653" t="str">
        <x:v>Employee 104364; home branch Thurrock; assigned role Operative Porter | Deployment branch: Thurrock | Actual role: Operative Driver | Jobs: 399963 | Customers: HSBC/JLL | Actual hours: 6.5; source records: 1</x:v>
      </x:c>
      <x:c r="L2653" t="str">
        <x:v>Include</x:v>
      </x:c>
      <x:c r="M2653"/>
      <x:c r="N2653"/>
    </x:row>
    <x:row r="2654">
      <x:c r="A2654" t="str">
        <x:v>Sean Harris|2026-02-05</x:v>
      </x:c>
      <x:c r="B2654" s="888" t="n">
        <x:v>46058</x:v>
      </x:c>
      <x:c r="C2654" t="str">
        <x:v>Sean Harris</x:v>
      </x:c>
      <x:c r="D2654" t="str">
        <x:v>Permanent</x:v>
      </x:c>
      <x:c r="E2654" t="str">
        <x:v>Thurrock</x:v>
      </x:c>
      <x:c r="F2654" t="str">
        <x:v>Operative Porter</x:v>
      </x:c>
      <x:c r="G2654" t="str">
        <x:v>396883</x:v>
      </x:c>
      <x:c r="H2654" t="str">
        <x:v>Thomas/Ms Elizabeth</x:v>
      </x:c>
      <x:c r="I2654" s="22" t="n">
        <x:v>6</x:v>
      </x:c>
      <x:c r="J2654" t="str">
        <x:v>Worked</x:v>
      </x:c>
      <x:c r="K2654" t="str">
        <x:v>Employee 104364; home branch Thurrock; assigned role Operative Porter | Deployment branch: Thurrock | Actual role: Operative Driver | Jobs: 396883 | Customers: Thomas/Ms Elizabeth | Actual hours: 6.0; source records: 1</x:v>
      </x:c>
      <x:c r="L2654" t="str">
        <x:v>Include</x:v>
      </x:c>
      <x:c r="M2654"/>
      <x:c r="N2654"/>
    </x:row>
    <x:row r="2655">
      <x:c r="A2655" t="str">
        <x:v>Sean Harris|2026-02-06</x:v>
      </x:c>
      <x:c r="B2655" s="888" t="n">
        <x:v>46059</x:v>
      </x:c>
      <x:c r="C2655" t="str">
        <x:v>Sean Harris</x:v>
      </x:c>
      <x:c r="D2655" t="str">
        <x:v>Permanent</x:v>
      </x:c>
      <x:c r="E2655" t="str">
        <x:v>Thurrock</x:v>
      </x:c>
      <x:c r="F2655" t="str">
        <x:v>Operative Porter</x:v>
      </x:c>
      <x:c r="G2655" t="str">
        <x:v>399493</x:v>
      </x:c>
      <x:c r="H2655" t="str">
        <x:v>Knotel UK Ltd</x:v>
      </x:c>
      <x:c r="I2655" s="22" t="n">
        <x:v>11</x:v>
      </x:c>
      <x:c r="J2655" t="str">
        <x:v>Worked</x:v>
      </x:c>
      <x:c r="K2655" t="str">
        <x:v>Employee 104364; home branch Thurrock; assigned role Operative Porter | Deployment branch: Thurrock | Actual role: Operative Driver | Jobs: 399493 | Customers: Knotel UK Ltd | Actual hours: 11.0; source records: 1</x:v>
      </x:c>
      <x:c r="L2655" t="str">
        <x:v>Include</x:v>
      </x:c>
      <x:c r="M2655"/>
      <x:c r="N2655"/>
    </x:row>
    <x:row r="2656">
      <x:c r="A2656" t="str">
        <x:v>Sean Harris|2026-02-09</x:v>
      </x:c>
      <x:c r="B2656" s="888" t="n">
        <x:v>46062</x:v>
      </x:c>
      <x:c r="C2656" t="str">
        <x:v>Sean Harris</x:v>
      </x:c>
      <x:c r="D2656" t="str">
        <x:v>Permanent</x:v>
      </x:c>
      <x:c r="E2656" t="str">
        <x:v>Thurrock</x:v>
      </x:c>
      <x:c r="F2656" t="str">
        <x:v>Operative Porter</x:v>
      </x:c>
      <x:c r="G2656" t="str">
        <x:v>394921</x:v>
      </x:c>
      <x:c r="H2656" t="str">
        <x:v>MSC Cruise Management (UK) Limited</x:v>
      </x:c>
      <x:c r="I2656" s="22" t="n">
        <x:v>7</x:v>
      </x:c>
      <x:c r="J2656" t="str">
        <x:v>Worked</x:v>
      </x:c>
      <x:c r="K2656" t="str">
        <x:v>Employee 104364; home branch Thurrock; assigned role Operative Porter | Deployment branch: Croydon | Actual role: Operative Driver | Jobs: 394921 | Customers: MSC Cruise Management (UK) Limited | Actual hours: 7.0; source records: 1</x:v>
      </x:c>
      <x:c r="L2656" t="str">
        <x:v>Include</x:v>
      </x:c>
      <x:c r="M2656"/>
      <x:c r="N2656"/>
    </x:row>
    <x:row r="2657">
      <x:c r="A2657" t="str">
        <x:v>Sean Harris|2026-02-10</x:v>
      </x:c>
      <x:c r="B2657" s="888" t="n">
        <x:v>46063</x:v>
      </x:c>
      <x:c r="C2657" t="str">
        <x:v>Sean Harris</x:v>
      </x:c>
      <x:c r="D2657" t="str">
        <x:v>Permanent</x:v>
      </x:c>
      <x:c r="E2657" t="str">
        <x:v>Thurrock</x:v>
      </x:c>
      <x:c r="F2657" t="str">
        <x:v>Operative Porter</x:v>
      </x:c>
      <x:c r="G2657" t="str">
        <x:v>394921</x:v>
      </x:c>
      <x:c r="H2657" t="str">
        <x:v>MSC Cruise Management (UK) Limited</x:v>
      </x:c>
      <x:c r="I2657" s="22" t="n">
        <x:v>6</x:v>
      </x:c>
      <x:c r="J2657" t="str">
        <x:v>Worked</x:v>
      </x:c>
      <x:c r="K2657" t="str">
        <x:v>Employee 104364; home branch Thurrock; assigned role Operative Porter | Deployment branch: Croydon | Actual role: Operative Driver | Jobs: 394921 | Customers: MSC Cruise Management (UK) Limited | Actual hours: 6.0; source records: 1</x:v>
      </x:c>
      <x:c r="L2657" t="str">
        <x:v>Include</x:v>
      </x:c>
      <x:c r="M2657"/>
      <x:c r="N2657"/>
    </x:row>
    <x:row r="2658">
      <x:c r="A2658" t="str">
        <x:v>Sean Harris|2026-02-11</x:v>
      </x:c>
      <x:c r="B2658" s="888" t="n">
        <x:v>46064</x:v>
      </x:c>
      <x:c r="C2658" t="str">
        <x:v>Sean Harris</x:v>
      </x:c>
      <x:c r="D2658" t="str">
        <x:v>Permanent</x:v>
      </x:c>
      <x:c r="E2658" t="str">
        <x:v>Thurrock</x:v>
      </x:c>
      <x:c r="F2658" t="str">
        <x:v>Operative Porter</x:v>
      </x:c>
      <x:c r="G2658" t="str">
        <x:v>396830</x:v>
      </x:c>
      <x:c r="H2658" t="str">
        <x:v>Wysocki/Mr Janusz</x:v>
      </x:c>
      <x:c r="I2658" s="22" t="n">
        <x:v>8.5</x:v>
      </x:c>
      <x:c r="J2658" t="str">
        <x:v>Worked</x:v>
      </x:c>
      <x:c r="K2658" t="str">
        <x:v>Employee 104364; home branch Thurrock; assigned role Operative Porter | Deployment branch: Thurrock | Actual role: Operative Driver | Jobs: 396830 | Customers: Wysocki/Mr Janusz | Actual hours: 8.5; source records: 1</x:v>
      </x:c>
      <x:c r="L2658" t="str">
        <x:v>Include</x:v>
      </x:c>
      <x:c r="M2658"/>
      <x:c r="N2658"/>
    </x:row>
    <x:row r="2659">
      <x:c r="A2659" t="str">
        <x:v>Sean Harris|2026-02-13</x:v>
      </x:c>
      <x:c r="B2659" s="888" t="n">
        <x:v>46066</x:v>
      </x:c>
      <x:c r="C2659" t="str">
        <x:v>Sean Harris</x:v>
      </x:c>
      <x:c r="D2659" t="str">
        <x:v>Permanent</x:v>
      </x:c>
      <x:c r="E2659" t="str">
        <x:v>Thurrock</x:v>
      </x:c>
      <x:c r="F2659" t="str">
        <x:v>Operative Porter</x:v>
      </x:c>
      <x:c r="G2659" t="str">
        <x:v>400232, 400371</x:v>
      </x:c>
      <x:c r="H2659" t="str">
        <x:v>Credit Agricole Corporate &amp; Investment Bank London Branch; The Financial Conduct Authority</x:v>
      </x:c>
      <x:c r="I2659" s="22" t="n">
        <x:v>8.5</x:v>
      </x:c>
      <x:c r="J2659" t="str">
        <x:v>Worked — 2 records</x:v>
      </x:c>
      <x:c r="K2659" t="str">
        <x:v>Employee 104364; home branch Thurrock; assigned role Operative Porter | Deployment branch: Thurrock | Actual role: Operative Driver | Jobs: 400232, 400371 | Customers: Credit Agricole Corporate &amp; Investment Bank London Branch; The Financial Conduct Authority | Actual hours: 8.5; source records: 2</x:v>
      </x:c>
      <x:c r="L2659" t="str">
        <x:v>Include</x:v>
      </x:c>
      <x:c r="M2659"/>
      <x:c r="N2659"/>
    </x:row>
    <x:row r="2660">
      <x:c r="A2660" t="str">
        <x:v>Sean Harris|2026-02-14</x:v>
      </x:c>
      <x:c r="B2660" s="888" t="n">
        <x:v>46067</x:v>
      </x:c>
      <x:c r="C2660" t="str">
        <x:v>Sean Harris</x:v>
      </x:c>
      <x:c r="D2660" t="str">
        <x:v>Permanent</x:v>
      </x:c>
      <x:c r="E2660" t="str">
        <x:v>Thurrock</x:v>
      </x:c>
      <x:c r="F2660" t="str">
        <x:v>Operative Porter</x:v>
      </x:c>
      <x:c r="G2660" t="str">
        <x:v>400371</x:v>
      </x:c>
      <x:c r="H2660" t="str">
        <x:v>The Financial Conduct Authority</x:v>
      </x:c>
      <x:c r="I2660" s="22" t="n">
        <x:v>6.5</x:v>
      </x:c>
      <x:c r="J2660" t="str">
        <x:v>Worked</x:v>
      </x:c>
      <x:c r="K2660" t="str">
        <x:v>Employee 104364; home branch Thurrock; assigned role Operative Porter | Deployment branch: Thurrock | Actual role: Operative Driver | Jobs: 400371 | Customers: The Financial Conduct Authority | Actual hours: 6.5; source records: 1</x:v>
      </x:c>
      <x:c r="L2660" t="str">
        <x:v>Include</x:v>
      </x:c>
      <x:c r="M2660"/>
      <x:c r="N2660"/>
    </x:row>
    <x:row r="2661">
      <x:c r="A2661" t="str">
        <x:v>Sean Harris|2026-02-16</x:v>
      </x:c>
      <x:c r="B2661" s="888" t="n">
        <x:v>46069</x:v>
      </x:c>
      <x:c r="C2661" t="str">
        <x:v>Sean Harris</x:v>
      </x:c>
      <x:c r="D2661" t="str">
        <x:v>Permanent</x:v>
      </x:c>
      <x:c r="E2661" t="str">
        <x:v>Thurrock</x:v>
      </x:c>
      <x:c r="F2661" t="str">
        <x:v>Operative Porter</x:v>
      </x:c>
      <x:c r="G2661" t="str">
        <x:v>382276A</x:v>
      </x:c>
      <x:c r="H2661" t="str">
        <x:v>British Telecom</x:v>
      </x:c>
      <x:c r="I2661" s="22" t="n">
        <x:v>7</x:v>
      </x:c>
      <x:c r="J2661" t="str">
        <x:v>Worked</x:v>
      </x:c>
      <x:c r="K2661" t="str">
        <x:v>Employee 104364; home branch Thurrock; assigned role Operative Porter | Deployment branch: Thurrock | Actual role: Operative Driver | Jobs: 382276A | Customers: British Telecom | Actual hours: 7.0; source records: 1</x:v>
      </x:c>
      <x:c r="L2661" t="str">
        <x:v>Include</x:v>
      </x:c>
      <x:c r="M2661"/>
      <x:c r="N2661"/>
    </x:row>
    <x:row r="2662">
      <x:c r="A2662" t="str">
        <x:v>Sean Harris|2026-02-17</x:v>
      </x:c>
      <x:c r="B2662" s="888" t="n">
        <x:v>46070</x:v>
      </x:c>
      <x:c r="C2662" t="str">
        <x:v>Sean Harris</x:v>
      </x:c>
      <x:c r="D2662" t="str">
        <x:v>Permanent</x:v>
      </x:c>
      <x:c r="E2662" t="str">
        <x:v>Thurrock</x:v>
      </x:c>
      <x:c r="F2662" t="str">
        <x:v>Operative Porter</x:v>
      </x:c>
      <x:c r="G2662" t="str">
        <x:v>400369</x:v>
      </x:c>
      <x:c r="H2662" t="str">
        <x:v>Mekonnen/Ms Genet</x:v>
      </x:c>
      <x:c r="I2662" s="22" t="n">
        <x:v>7.5</x:v>
      </x:c>
      <x:c r="J2662" t="str">
        <x:v>Worked</x:v>
      </x:c>
      <x:c r="K2662" t="str">
        <x:v>Employee 104364; home branch Thurrock; assigned role Operative Porter | Deployment branch: Thurrock | Actual role: Operative Driver | Jobs: 400369 | Customers: Mekonnen/Ms Genet | Actual hours: 7.5; source records: 1</x:v>
      </x:c>
      <x:c r="L2662" t="str">
        <x:v>Include</x:v>
      </x:c>
      <x:c r="M2662"/>
      <x:c r="N2662"/>
    </x:row>
    <x:row r="2663">
      <x:c r="A2663" t="str">
        <x:v>Sean Harris|2026-02-18</x:v>
      </x:c>
      <x:c r="B2663" s="888" t="n">
        <x:v>46071</x:v>
      </x:c>
      <x:c r="C2663" t="str">
        <x:v>Sean Harris</x:v>
      </x:c>
      <x:c r="D2663" t="str">
        <x:v>Permanent</x:v>
      </x:c>
      <x:c r="E2663" t="str">
        <x:v>Thurrock</x:v>
      </x:c>
      <x:c r="F2663" t="str">
        <x:v>Operative Porter</x:v>
      </x:c>
      <x:c r="G2663" t="str">
        <x:v>400245</x:v>
      </x:c>
      <x:c r="H2663" t="str">
        <x:v>Canada Water Libriary</x:v>
      </x:c>
      <x:c r="I2663" s="22" t="n">
        <x:v>7.5</x:v>
      </x:c>
      <x:c r="J2663" t="str">
        <x:v>Worked</x:v>
      </x:c>
      <x:c r="K2663" t="str">
        <x:v>Employee 104364; home branch Thurrock; assigned role Operative Porter | Deployment branch: Thurrock | Actual role: Operative Driver | Jobs: 400245 | Customers: Canada Water Libriary | Actual hours: 7.5; source records: 1</x:v>
      </x:c>
      <x:c r="L2663" t="str">
        <x:v>Include</x:v>
      </x:c>
      <x:c r="M2663"/>
      <x:c r="N2663"/>
    </x:row>
    <x:row r="2664">
      <x:c r="A2664" t="str">
        <x:v>Sean Harris|2026-02-19</x:v>
      </x:c>
      <x:c r="B2664" s="888" t="n">
        <x:v>46072</x:v>
      </x:c>
      <x:c r="C2664" t="str">
        <x:v>Sean Harris</x:v>
      </x:c>
      <x:c r="D2664" t="str">
        <x:v>Permanent</x:v>
      </x:c>
      <x:c r="E2664" t="str">
        <x:v>Thurrock</x:v>
      </x:c>
      <x:c r="F2664" t="str">
        <x:v>Operative Porter</x:v>
      </x:c>
      <x:c r="G2664" t="str">
        <x:v>276693C</x:v>
      </x:c>
      <x:c r="H2664" t="str">
        <x:v>Charalambous/Mr Paul</x:v>
      </x:c>
      <x:c r="I2664" s="22" t="n">
        <x:v>9</x:v>
      </x:c>
      <x:c r="J2664" t="str">
        <x:v>Worked</x:v>
      </x:c>
      <x:c r="K2664" t="str">
        <x:v>Employee 104364; home branch Thurrock; assigned role Operative Porter | Deployment branch: Thurrock | Actual role: Operative Driver | Jobs: 276693C | Customers: Charalambous/Mr Paul | Actual hours: 9.0; source records: 1</x:v>
      </x:c>
      <x:c r="L2664" t="str">
        <x:v>Include</x:v>
      </x:c>
      <x:c r="M2664"/>
      <x:c r="N2664"/>
    </x:row>
    <x:row r="2665">
      <x:c r="A2665" t="str">
        <x:v>Sean Harris|2026-02-20</x:v>
      </x:c>
      <x:c r="B2665" s="888" t="n">
        <x:v>46073</x:v>
      </x:c>
      <x:c r="C2665" t="str">
        <x:v>Sean Harris</x:v>
      </x:c>
      <x:c r="D2665" t="str">
        <x:v>Permanent</x:v>
      </x:c>
      <x:c r="E2665" t="str">
        <x:v>Thurrock</x:v>
      </x:c>
      <x:c r="F2665" t="str">
        <x:v>Operative Porter</x:v>
      </x:c>
      <x:c r="G2665" t="str">
        <x:v>399928</x:v>
      </x:c>
      <x:c r="H2665" t="str">
        <x:v>UBS Investment Bank</x:v>
      </x:c>
      <x:c r="I2665" s="22" t="n">
        <x:v>7</x:v>
      </x:c>
      <x:c r="J2665" t="str">
        <x:v>Worked</x:v>
      </x:c>
      <x:c r="K2665" t="str">
        <x:v>Employee 104364; home branch Thurrock; assigned role Operative Porter | Deployment branch: Thurrock | Actual role: Operative Driver | Jobs: 399928 | Customers: UBS Investment Bank | Actual hours: 7.0; source records: 1</x:v>
      </x:c>
      <x:c r="L2665" t="str">
        <x:v>Include</x:v>
      </x:c>
      <x:c r="M2665"/>
      <x:c r="N2665"/>
    </x:row>
    <x:row r="2666">
      <x:c r="A2666" t="str">
        <x:v>Sean Harris|2026-02-23</x:v>
      </x:c>
      <x:c r="B2666" s="888" t="n">
        <x:v>46076</x:v>
      </x:c>
      <x:c r="C2666" t="str">
        <x:v>Sean Harris</x:v>
      </x:c>
      <x:c r="D2666" t="str">
        <x:v>Permanent</x:v>
      </x:c>
      <x:c r="E2666" t="str">
        <x:v>Thurrock</x:v>
      </x:c>
      <x:c r="F2666" t="str">
        <x:v>Operative Porter</x:v>
      </x:c>
      <x:c r="G2666" t="str">
        <x:v>400112</x:v>
      </x:c>
      <x:c r="H2666" t="str">
        <x:v>Bank of New York Mellon</x:v>
      </x:c>
      <x:c r="I2666" s="22" t="n">
        <x:v>6.5</x:v>
      </x:c>
      <x:c r="J2666" t="str">
        <x:v>Worked</x:v>
      </x:c>
      <x:c r="K2666" t="str">
        <x:v>Employee 104364; home branch Thurrock; assigned role Operative Porter | Deployment branch: Thurrock | Actual role: Operative Driver | Jobs: 400112 | Customers: Bank of New York Mellon | Actual hours: 6.5; source records: 1</x:v>
      </x:c>
      <x:c r="L2666" t="str">
        <x:v>Include</x:v>
      </x:c>
      <x:c r="M2666"/>
      <x:c r="N2666"/>
    </x:row>
    <x:row r="2667">
      <x:c r="A2667" t="str">
        <x:v>Sean Harris|2026-02-24</x:v>
      </x:c>
      <x:c r="B2667" s="888" t="n">
        <x:v>46077</x:v>
      </x:c>
      <x:c r="C2667" t="str">
        <x:v>Sean Harris</x:v>
      </x:c>
      <x:c r="D2667" t="str">
        <x:v>Permanent</x:v>
      </x:c>
      <x:c r="E2667" t="str">
        <x:v>Thurrock</x:v>
      </x:c>
      <x:c r="F2667" t="str">
        <x:v>Operative Porter</x:v>
      </x:c>
      <x:c r="G2667" t="str">
        <x:v>396884</x:v>
      </x:c>
      <x:c r="H2667" t="str">
        <x:v>Roulston/Ms Alison</x:v>
      </x:c>
      <x:c r="I2667" s="22" t="n">
        <x:v>8.5</x:v>
      </x:c>
      <x:c r="J2667" t="str">
        <x:v>Worked</x:v>
      </x:c>
      <x:c r="K2667" t="str">
        <x:v>Employee 104364; home branch Thurrock; assigned role Operative Porter | Deployment branch: Thurrock | Actual role: Operative Driver | Jobs: 396884 | Customers: Roulston/Ms Alison | Actual hours: 8.5; source records: 1</x:v>
      </x:c>
      <x:c r="L2667" t="str">
        <x:v>Include</x:v>
      </x:c>
      <x:c r="M2667"/>
      <x:c r="N2667"/>
    </x:row>
    <x:row r="2668">
      <x:c r="A2668" t="str">
        <x:v>Sean Harris|2026-02-25</x:v>
      </x:c>
      <x:c r="B2668" s="888" t="n">
        <x:v>46078</x:v>
      </x:c>
      <x:c r="C2668" t="str">
        <x:v>Sean Harris</x:v>
      </x:c>
      <x:c r="D2668" t="str">
        <x:v>Permanent</x:v>
      </x:c>
      <x:c r="E2668" t="str">
        <x:v>Thurrock</x:v>
      </x:c>
      <x:c r="F2668" t="str">
        <x:v>Operative Porter</x:v>
      </x:c>
      <x:c r="G2668" t="str">
        <x:v>396207A</x:v>
      </x:c>
      <x:c r="H2668" t="str">
        <x:v>Linklaters LLP</x:v>
      </x:c>
      <x:c r="I2668" s="22" t="n">
        <x:v>7.5</x:v>
      </x:c>
      <x:c r="J2668" t="str">
        <x:v>Worked</x:v>
      </x:c>
      <x:c r="K2668" t="str">
        <x:v>Employee 104364; home branch Thurrock; assigned role Operative Porter | Deployment branch: Thurrock | Actual role: Operative Driver | Jobs: 396207A | Customers: Linklaters LLP | Actual hours: 7.5; source records: 1</x:v>
      </x:c>
      <x:c r="L2668" t="str">
        <x:v>Include</x:v>
      </x:c>
      <x:c r="M2668"/>
      <x:c r="N2668"/>
    </x:row>
    <x:row r="2669">
      <x:c r="A2669" t="str">
        <x:v>Sean Harris|2026-02-26</x:v>
      </x:c>
      <x:c r="B2669" s="888" t="n">
        <x:v>46079</x:v>
      </x:c>
      <x:c r="C2669" t="str">
        <x:v>Sean Harris</x:v>
      </x:c>
      <x:c r="D2669" t="str">
        <x:v>Permanent</x:v>
      </x:c>
      <x:c r="E2669" t="str">
        <x:v>Thurrock</x:v>
      </x:c>
      <x:c r="F2669" t="str">
        <x:v>Operative Porter</x:v>
      </x:c>
      <x:c r="G2669" t="str">
        <x:v>396742</x:v>
      </x:c>
      <x:c r="H2669" t="str">
        <x:v>Tamia James</x:v>
      </x:c>
      <x:c r="I2669" s="22" t="n">
        <x:v>8.5</x:v>
      </x:c>
      <x:c r="J2669" t="str">
        <x:v>Worked</x:v>
      </x:c>
      <x:c r="K2669" t="str">
        <x:v>Employee 104364; home branch Thurrock; assigned role Operative Porter | Deployment branch: Thurrock | Actual role: Operative Driver | Jobs: 396742 | Customers: Tamia James | Actual hours: 8.5; source records: 1</x:v>
      </x:c>
      <x:c r="L2669" t="str">
        <x:v>Include</x:v>
      </x:c>
      <x:c r="M2669"/>
      <x:c r="N2669"/>
    </x:row>
    <x:row r="2670">
      <x:c r="A2670" t="str">
        <x:v>Sean Harris|2026-02-27</x:v>
      </x:c>
      <x:c r="B2670" s="888" t="n">
        <x:v>46080</x:v>
      </x:c>
      <x:c r="C2670" t="str">
        <x:v>Sean Harris</x:v>
      </x:c>
      <x:c r="D2670" t="str">
        <x:v>Permanent</x:v>
      </x:c>
      <x:c r="E2670" t="str">
        <x:v>Thurrock</x:v>
      </x:c>
      <x:c r="F2670" t="str">
        <x:v>Operative Porter</x:v>
      </x:c>
      <x:c r="G2670" t="str">
        <x:v>398171</x:v>
      </x:c>
      <x:c r="H2670" t="str">
        <x:v>Two Sigma</x:v>
      </x:c>
      <x:c r="I2670" s="22" t="n">
        <x:v>13</x:v>
      </x:c>
      <x:c r="J2670" t="str">
        <x:v>Worked</x:v>
      </x:c>
      <x:c r="K2670" t="str">
        <x:v>Employee 104364; home branch Thurrock; assigned role Operative Porter | Deployment branch: Thurrock | Actual role: Operative Driver | Jobs: 398171 | Customers: Two Sigma | Actual hours: 13.0; source records: 1</x:v>
      </x:c>
      <x:c r="L2670" t="str">
        <x:v>Include</x:v>
      </x:c>
      <x:c r="M2670"/>
      <x:c r="N2670"/>
    </x:row>
    <x:row r="2671">
      <x:c r="A2671" t="str">
        <x:v>Serdzhin Aliev|2026-02-02</x:v>
      </x:c>
      <x:c r="B2671" s="888" t="n">
        <x:v>46055</x:v>
      </x:c>
      <x:c r="C2671" t="str">
        <x:v>Serdzhin Aliev</x:v>
      </x:c>
      <x:c r="D2671" t="str">
        <x:v>Permanent</x:v>
      </x:c>
      <x:c r="E2671" t="str">
        <x:v>Birmingham</x:v>
      </x:c>
      <x:c r="F2671" t="str">
        <x:v>Operative Driver</x:v>
      </x:c>
      <x:c r="G2671" t="str">
        <x:v>399706</x:v>
      </x:c>
      <x:c r="H2671" t="str">
        <x:v>CGI IT UK Ltd</x:v>
      </x:c>
      <x:c r="I2671" s="22" t="n">
        <x:v>8</x:v>
      </x:c>
      <x:c r="J2671" t="str">
        <x:v>Worked</x:v>
      </x:c>
      <x:c r="K2671" t="str">
        <x:v>Employee 1719; home branch Birmingham; assigned role Operative Driver | Deployment branch: Birmingham | Actual role: Operative Driver | Jobs: 399706 | Customers: CGI IT UK Ltd | Actual hours: 8.0; source records: 1</x:v>
      </x:c>
      <x:c r="L2671" t="str">
        <x:v>Include</x:v>
      </x:c>
      <x:c r="M2671"/>
      <x:c r="N2671"/>
    </x:row>
    <x:row r="2672">
      <x:c r="A2672" t="str">
        <x:v>Serdzhin Aliev|2026-02-03</x:v>
      </x:c>
      <x:c r="B2672" s="888" t="n">
        <x:v>46056</x:v>
      </x:c>
      <x:c r="C2672" t="str">
        <x:v>Serdzhin Aliev</x:v>
      </x:c>
      <x:c r="D2672" t="str">
        <x:v>Permanent</x:v>
      </x:c>
      <x:c r="E2672" t="str">
        <x:v>Birmingham</x:v>
      </x:c>
      <x:c r="F2672" t="str">
        <x:v>Operative Driver</x:v>
      </x:c>
      <x:c r="G2672" t="str">
        <x:v>400074</x:v>
      </x:c>
      <x:c r="H2672" t="str">
        <x:v>Midland Heart</x:v>
      </x:c>
      <x:c r="I2672" s="22" t="n">
        <x:v>2</x:v>
      </x:c>
      <x:c r="J2672" t="str">
        <x:v>Worked</x:v>
      </x:c>
      <x:c r="K2672" t="str">
        <x:v>Employee 1719; home branch Birmingham; assigned role Operative Driver | Deployment branch: Birmingham | Actual role: Operative Driver | Jobs: 400074 | Customers: Midland Heart | Actual hours: 2.0; source records: 1</x:v>
      </x:c>
      <x:c r="L2672" t="str">
        <x:v>Include</x:v>
      </x:c>
      <x:c r="M2672"/>
      <x:c r="N2672"/>
    </x:row>
    <x:row r="2673">
      <x:c r="A2673" t="str">
        <x:v>Serdzhin Aliev|2026-02-04</x:v>
      </x:c>
      <x:c r="B2673" s="888" t="n">
        <x:v>46057</x:v>
      </x:c>
      <x:c r="C2673" t="str">
        <x:v>Serdzhin Aliev</x:v>
      </x:c>
      <x:c r="D2673" t="str">
        <x:v>Permanent</x:v>
      </x:c>
      <x:c r="E2673" t="str">
        <x:v>Birmingham</x:v>
      </x:c>
      <x:c r="F2673" t="str">
        <x:v>Operative Driver</x:v>
      </x:c>
      <x:c r="G2673" t="str">
        <x:v>398955</x:v>
      </x:c>
      <x:c r="H2673" t="str">
        <x:v>Derby City Council</x:v>
      </x:c>
      <x:c r="I2673" s="22" t="n">
        <x:v>8.5</x:v>
      </x:c>
      <x:c r="J2673" t="str">
        <x:v>Worked</x:v>
      </x:c>
      <x:c r="K2673" t="str">
        <x:v>Employee 1719; home branch Birmingham; assigned role Operative Driver | Deployment branch: Birmingham | Actual role: Operative Porter | Jobs: 398955 | Customers: Derby City Council | Actual hours: 8.5; source records: 1</x:v>
      </x:c>
      <x:c r="L2673" t="str">
        <x:v>Include</x:v>
      </x:c>
      <x:c r="M2673"/>
      <x:c r="N2673"/>
    </x:row>
    <x:row r="2674">
      <x:c r="A2674" t="str">
        <x:v>Serdzhin Aliev|2026-02-05</x:v>
      </x:c>
      <x:c r="B2674" s="888" t="n">
        <x:v>46058</x:v>
      </x:c>
      <x:c r="C2674" t="str">
        <x:v>Serdzhin Aliev</x:v>
      </x:c>
      <x:c r="D2674" t="str">
        <x:v>Permanent</x:v>
      </x:c>
      <x:c r="E2674" t="str">
        <x:v>Birmingham</x:v>
      </x:c>
      <x:c r="F2674" t="str">
        <x:v>Operative Driver</x:v>
      </x:c>
      <x:c r="G2674" t="str">
        <x:v>394794</x:v>
      </x:c>
      <x:c r="H2674" t="str">
        <x:v>West Midlands Police</x:v>
      </x:c>
      <x:c r="I2674" s="22" t="n">
        <x:v>8</x:v>
      </x:c>
      <x:c r="J2674" t="str">
        <x:v>Worked</x:v>
      </x:c>
      <x:c r="K2674" t="str">
        <x:v>Employee 1719; home branch Birmingham; assigned role Operative Driver | Deployment branch: Birmingham | Actual role: Operative Porter | Jobs: 394794 | Customers: West Midlands Police | Actual hours: 8.0; source records: 1</x:v>
      </x:c>
      <x:c r="L2674" t="str">
        <x:v>Include</x:v>
      </x:c>
      <x:c r="M2674"/>
      <x:c r="N2674"/>
    </x:row>
    <x:row r="2675">
      <x:c r="A2675" t="str">
        <x:v>Serdzhin Aliev|2026-02-06</x:v>
      </x:c>
      <x:c r="B2675" s="888" t="n">
        <x:v>46059</x:v>
      </x:c>
      <x:c r="C2675" t="str">
        <x:v>Serdzhin Aliev</x:v>
      </x:c>
      <x:c r="D2675" t="str">
        <x:v>Permanent</x:v>
      </x:c>
      <x:c r="E2675" t="str">
        <x:v>Birmingham</x:v>
      </x:c>
      <x:c r="F2675" t="str">
        <x:v>Operative Driver</x:v>
      </x:c>
      <x:c r="G2675" t="str">
        <x:v>399741</x:v>
      </x:c>
      <x:c r="H2675" t="str">
        <x:v>West Midlands Police</x:v>
      </x:c>
      <x:c r="I2675" s="22" t="n">
        <x:v>8.5</x:v>
      </x:c>
      <x:c r="J2675" t="str">
        <x:v>Worked</x:v>
      </x:c>
      <x:c r="K2675" t="str">
        <x:v>Employee 1719; home branch Birmingham; assigned role Operative Driver | Deployment branch: Birmingham | Actual role: Operative Driver | Jobs: 399741 | Customers: West Midlands Police | Actual hours: 8.5; source records: 1</x:v>
      </x:c>
      <x:c r="L2675" t="str">
        <x:v>Include</x:v>
      </x:c>
      <x:c r="M2675"/>
      <x:c r="N2675"/>
    </x:row>
    <x:row r="2676">
      <x:c r="A2676" t="str">
        <x:v>Serdzhin Aliev|2026-02-09</x:v>
      </x:c>
      <x:c r="B2676" s="888" t="n">
        <x:v>46062</x:v>
      </x:c>
      <x:c r="C2676" t="str">
        <x:v>Serdzhin Aliev</x:v>
      </x:c>
      <x:c r="D2676" t="str">
        <x:v>Permanent</x:v>
      </x:c>
      <x:c r="E2676" t="str">
        <x:v>Birmingham</x:v>
      </x:c>
      <x:c r="F2676" t="str">
        <x:v>Operative Driver</x:v>
      </x:c>
      <x:c r="G2676" t="str">
        <x:v>394794</x:v>
      </x:c>
      <x:c r="H2676" t="str">
        <x:v>West Midlands Police</x:v>
      </x:c>
      <x:c r="I2676" s="22" t="n">
        <x:v>8</x:v>
      </x:c>
      <x:c r="J2676" t="str">
        <x:v>Worked</x:v>
      </x:c>
      <x:c r="K2676" t="str">
        <x:v>Employee 1719; home branch Birmingham; assigned role Operative Driver | Deployment branch: Birmingham | Actual role: Operative Porter | Jobs: 394794 | Customers: West Midlands Police | Actual hours: 8.0; source records: 1</x:v>
      </x:c>
      <x:c r="L2676" t="str">
        <x:v>Include</x:v>
      </x:c>
      <x:c r="M2676"/>
      <x:c r="N2676"/>
    </x:row>
    <x:row r="2677">
      <x:c r="A2677" t="str">
        <x:v>Serdzhin Aliev|2026-02-10</x:v>
      </x:c>
      <x:c r="B2677" s="888" t="n">
        <x:v>46063</x:v>
      </x:c>
      <x:c r="C2677" t="str">
        <x:v>Serdzhin Aliev</x:v>
      </x:c>
      <x:c r="D2677" t="str">
        <x:v>Permanent</x:v>
      </x:c>
      <x:c r="E2677" t="str">
        <x:v>Birmingham</x:v>
      </x:c>
      <x:c r="F2677" t="str">
        <x:v>Operative Driver</x:v>
      </x:c>
      <x:c r="G2677" t="str">
        <x:v>399766</x:v>
      </x:c>
      <x:c r="H2677" t="str">
        <x:v>EMCOR (H Dell Blem - Seat Hse)</x:v>
      </x:c>
      <x:c r="I2677" s="22" t="n">
        <x:v>10</x:v>
      </x:c>
      <x:c r="J2677" t="str">
        <x:v>Worked</x:v>
      </x:c>
      <x:c r="K2677" t="str">
        <x:v>Employee 1719; home branch Birmingham; assigned role Operative Driver | Deployment branch: Leeds | Actual role: Operative Driver | Jobs: 399766 | Customers: EMCOR (H Dell Blem - Seat Hse) | Actual hours: 10.0; source records: 1</x:v>
      </x:c>
      <x:c r="L2677" t="str">
        <x:v>Include</x:v>
      </x:c>
      <x:c r="M2677"/>
      <x:c r="N2677"/>
    </x:row>
    <x:row r="2678">
      <x:c r="A2678" t="str">
        <x:v>Serdzhin Aliev|2026-02-11</x:v>
      </x:c>
      <x:c r="B2678" s="888" t="n">
        <x:v>46064</x:v>
      </x:c>
      <x:c r="C2678" t="str">
        <x:v>Serdzhin Aliev</x:v>
      </x:c>
      <x:c r="D2678" t="str">
        <x:v>Permanent</x:v>
      </x:c>
      <x:c r="E2678" t="str">
        <x:v>Birmingham</x:v>
      </x:c>
      <x:c r="F2678" t="str">
        <x:v>Operative Driver</x:v>
      </x:c>
      <x:c r="G2678" t="str">
        <x:v>394543</x:v>
      </x:c>
      <x:c r="H2678" t="str">
        <x:v>EMCOR UK -  DHSC/NHS</x:v>
      </x:c>
      <x:c r="I2678" s="22" t="n">
        <x:v>7.5</x:v>
      </x:c>
      <x:c r="J2678" t="str">
        <x:v>Worked</x:v>
      </x:c>
      <x:c r="K2678" t="str">
        <x:v>Employee 1719; home branch Birmingham; assigned role Operative Driver | Deployment branch: Birmingham | Actual role: Operative Driver | Jobs: 394543 | Customers: EMCOR UK -  DHSC/NHS | Actual hours: 7.5; source records: 1</x:v>
      </x:c>
      <x:c r="L2678" t="str">
        <x:v>Include</x:v>
      </x:c>
      <x:c r="M2678"/>
      <x:c r="N2678"/>
    </x:row>
    <x:row r="2679">
      <x:c r="A2679" t="str">
        <x:v>Serdzhin Aliev|2026-02-12</x:v>
      </x:c>
      <x:c r="B2679" s="888" t="n">
        <x:v>46065</x:v>
      </x:c>
      <x:c r="C2679" t="str">
        <x:v>Serdzhin Aliev</x:v>
      </x:c>
      <x:c r="D2679" t="str">
        <x:v>Permanent</x:v>
      </x:c>
      <x:c r="E2679" t="str">
        <x:v>Birmingham</x:v>
      </x:c>
      <x:c r="F2679" t="str">
        <x:v>Operative Driver</x:v>
      </x:c>
      <x:c r="G2679" t="str">
        <x:v>394543</x:v>
      </x:c>
      <x:c r="H2679" t="str">
        <x:v>EMCOR UK -  DHSC/NHS</x:v>
      </x:c>
      <x:c r="I2679" s="22" t="n">
        <x:v>8</x:v>
      </x:c>
      <x:c r="J2679" t="str">
        <x:v>Worked</x:v>
      </x:c>
      <x:c r="K2679" t="str">
        <x:v>Employee 1719; home branch Birmingham; assigned role Operative Driver | Deployment branch: Birmingham | Actual role: Operative Driver | Jobs: 394543 | Customers: EMCOR UK -  DHSC/NHS | Actual hours: 8.0; source records: 1</x:v>
      </x:c>
      <x:c r="L2679" t="str">
        <x:v>Include</x:v>
      </x:c>
      <x:c r="M2679"/>
      <x:c r="N2679"/>
    </x:row>
    <x:row r="2680">
      <x:c r="A2680" t="str">
        <x:v>Serdzhin Aliev|2026-02-13</x:v>
      </x:c>
      <x:c r="B2680" s="888" t="n">
        <x:v>46066</x:v>
      </x:c>
      <x:c r="C2680" t="str">
        <x:v>Serdzhin Aliev</x:v>
      </x:c>
      <x:c r="D2680" t="str">
        <x:v>Permanent</x:v>
      </x:c>
      <x:c r="E2680" t="str">
        <x:v>Birmingham</x:v>
      </x:c>
      <x:c r="F2680" t="str">
        <x:v>Operative Driver</x:v>
      </x:c>
      <x:c r="G2680" t="str">
        <x:v>398833, 386884S</x:v>
      </x:c>
      <x:c r="H2680" t="str">
        <x:v>Kirklees Council; Restore Harrow Green</x:v>
      </x:c>
      <x:c r="I2680" s="22" t="n">
        <x:v>28.84</x:v>
      </x:c>
      <x:c r="J2680" t="str">
        <x:v>Worked — 2 records</x:v>
      </x:c>
      <x:c r="K2680" t="str">
        <x:v>Employee 1719; home branch Birmingham; assigned role Operative Driver | Deployment branch: Birmingham, Leeds | Actual role: Operative Driver | Jobs: 398833, 386884S | Customers: Kirklees Council; Restore Harrow Green | Actual hours: 28.8; source records: 2</x:v>
      </x:c>
      <x:c r="L2680" t="str">
        <x:v>Include</x:v>
      </x:c>
      <x:c r="M2680"/>
      <x:c r="N2680"/>
    </x:row>
    <x:row r="2681">
      <x:c r="A2681" t="str">
        <x:v>Serdzhin Aliev|2026-02-16</x:v>
      </x:c>
      <x:c r="B2681" s="888" t="n">
        <x:v>46069</x:v>
      </x:c>
      <x:c r="C2681" t="str">
        <x:v>Serdzhin Aliev</x:v>
      </x:c>
      <x:c r="D2681" t="str">
        <x:v>Permanent</x:v>
      </x:c>
      <x:c r="E2681" t="str">
        <x:v>Birmingham</x:v>
      </x:c>
      <x:c r="F2681" t="str">
        <x:v>Operative Driver</x:v>
      </x:c>
      <x:c r="G2681" t="str">
        <x:v>399504</x:v>
      </x:c>
      <x:c r="H2681" t="str">
        <x:v>West Midlands Police</x:v>
      </x:c>
      <x:c r="I2681" s="22" t="n">
        <x:v>8</x:v>
      </x:c>
      <x:c r="J2681" t="str">
        <x:v>Worked</x:v>
      </x:c>
      <x:c r="K2681" t="str">
        <x:v>Employee 1719; home branch Birmingham; assigned role Operative Driver | Deployment branch: Birmingham | Actual role: Operative Driver | Jobs: 399504 | Customers: West Midlands Police | Actual hours: 8.0; source records: 1</x:v>
      </x:c>
      <x:c r="L2681" t="str">
        <x:v>Include</x:v>
      </x:c>
      <x:c r="M2681"/>
      <x:c r="N2681"/>
    </x:row>
    <x:row r="2682">
      <x:c r="A2682" t="str">
        <x:v>Serdzhin Aliev|2026-02-17</x:v>
      </x:c>
      <x:c r="B2682" s="888" t="n">
        <x:v>46070</x:v>
      </x:c>
      <x:c r="C2682" t="str">
        <x:v>Serdzhin Aliev</x:v>
      </x:c>
      <x:c r="D2682" t="str">
        <x:v>Permanent</x:v>
      </x:c>
      <x:c r="E2682" t="str">
        <x:v>Birmingham</x:v>
      </x:c>
      <x:c r="F2682" t="str">
        <x:v>Operative Driver</x:v>
      </x:c>
      <x:c r="G2682" t="str">
        <x:v>397778</x:v>
      </x:c>
      <x:c r="H2682" t="str">
        <x:v>HMRC</x:v>
      </x:c>
      <x:c r="I2682" s="22" t="n">
        <x:v>8</x:v>
      </x:c>
      <x:c r="J2682" t="str">
        <x:v>Worked</x:v>
      </x:c>
      <x:c r="K2682" t="str">
        <x:v>Employee 1719; home branch Birmingham; assigned role Operative Driver | Deployment branch: Birmingham | Actual role: Operative Driver | Jobs: 397778 | Customers: HMRC | Actual hours: 8.0; source records: 1</x:v>
      </x:c>
      <x:c r="L2682" t="str">
        <x:v>Include</x:v>
      </x:c>
      <x:c r="M2682"/>
      <x:c r="N2682"/>
    </x:row>
    <x:row r="2683">
      <x:c r="A2683" t="str">
        <x:v>Serdzhin Aliev|2026-02-18</x:v>
      </x:c>
      <x:c r="B2683" s="888" t="n">
        <x:v>46071</x:v>
      </x:c>
      <x:c r="C2683" t="str">
        <x:v>Serdzhin Aliev</x:v>
      </x:c>
      <x:c r="D2683" t="str">
        <x:v>Permanent</x:v>
      </x:c>
      <x:c r="E2683" t="str">
        <x:v>Birmingham</x:v>
      </x:c>
      <x:c r="F2683" t="str">
        <x:v>Operative Driver</x:v>
      </x:c>
      <x:c r="G2683" t="str">
        <x:v>400216</x:v>
      </x:c>
      <x:c r="H2683" t="str">
        <x:v>Birmingham City Council</x:v>
      </x:c>
      <x:c r="I2683" s="22" t="n">
        <x:v>8.5</x:v>
      </x:c>
      <x:c r="J2683" t="str">
        <x:v>Worked</x:v>
      </x:c>
      <x:c r="K2683" t="str">
        <x:v>Employee 1719; home branch Birmingham; assigned role Operative Driver | Deployment branch: Birmingham | Actual role: Operative Driver | Jobs: 400216 | Customers: Birmingham City Council | Actual hours: 8.5; source records: 1</x:v>
      </x:c>
      <x:c r="L2683" t="str">
        <x:v>Include</x:v>
      </x:c>
      <x:c r="M2683"/>
      <x:c r="N2683"/>
    </x:row>
    <x:row r="2684">
      <x:c r="A2684" t="str">
        <x:v>Serdzhin Aliev|2026-02-19</x:v>
      </x:c>
      <x:c r="B2684" s="888" t="n">
        <x:v>46072</x:v>
      </x:c>
      <x:c r="C2684" t="str">
        <x:v>Serdzhin Aliev</x:v>
      </x:c>
      <x:c r="D2684" t="str">
        <x:v>Permanent</x:v>
      </x:c>
      <x:c r="E2684" t="str">
        <x:v>Birmingham</x:v>
      </x:c>
      <x:c r="F2684" t="str">
        <x:v>Operative Driver</x:v>
      </x:c>
      <x:c r="G2684" t="str">
        <x:v>399504, 400158</x:v>
      </x:c>
      <x:c r="H2684" t="str">
        <x:v>West Midlands Police</x:v>
      </x:c>
      <x:c r="I2684" s="22" t="n">
        <x:v>10</x:v>
      </x:c>
      <x:c r="J2684" t="str">
        <x:v>Worked — 2 records</x:v>
      </x:c>
      <x:c r="K2684" t="str">
        <x:v>Employee 1719; home branch Birmingham; assigned role Operative Driver | Deployment branch: Birmingham | Actual role: Operative Driver | Jobs: 399504, 400158 | Customers: West Midlands Police | Actual hours: 10.0; source records: 2</x:v>
      </x:c>
      <x:c r="L2684" t="str">
        <x:v>Include</x:v>
      </x:c>
      <x:c r="M2684"/>
      <x:c r="N2684"/>
    </x:row>
    <x:row r="2685">
      <x:c r="A2685" t="str">
        <x:v>Serdzhin Aliev|2026-02-20</x:v>
      </x:c>
      <x:c r="B2685" s="888" t="n">
        <x:v>46073</x:v>
      </x:c>
      <x:c r="C2685" t="str">
        <x:v>Serdzhin Aliev</x:v>
      </x:c>
      <x:c r="D2685" t="str">
        <x:v>Permanent</x:v>
      </x:c>
      <x:c r="E2685" t="str">
        <x:v>Birmingham</x:v>
      </x:c>
      <x:c r="F2685" t="str">
        <x:v>Operative Driver</x:v>
      </x:c>
      <x:c r="G2685" t="str">
        <x:v>400137</x:v>
      </x:c>
      <x:c r="H2685" t="str">
        <x:v>HSBC - February 2026 Deliveries</x:v>
      </x:c>
      <x:c r="I2685" s="22" t="n">
        <x:v>9.5</x:v>
      </x:c>
      <x:c r="J2685" t="str">
        <x:v>Worked</x:v>
      </x:c>
      <x:c r="K2685" t="str">
        <x:v>Employee 1719; home branch Birmingham; assigned role Operative Driver | Deployment branch: Birmingham | Actual role: Operative Driver | Jobs: 400137 | Customers: HSBC - February 2026 Deliveries | Actual hours: 9.5; source records: 1</x:v>
      </x:c>
      <x:c r="L2685" t="str">
        <x:v>Include</x:v>
      </x:c>
      <x:c r="M2685"/>
      <x:c r="N2685"/>
    </x:row>
    <x:row r="2686">
      <x:c r="A2686" t="str">
        <x:v>Serdzhin Aliev|2026-02-23</x:v>
      </x:c>
      <x:c r="B2686" s="888" t="n">
        <x:v>46076</x:v>
      </x:c>
      <x:c r="C2686" t="str">
        <x:v>Serdzhin Aliev</x:v>
      </x:c>
      <x:c r="D2686" t="str">
        <x:v>Permanent</x:v>
      </x:c>
      <x:c r="E2686" t="str">
        <x:v>Birmingham</x:v>
      </x:c>
      <x:c r="F2686" t="str">
        <x:v>Operative Driver</x:v>
      </x:c>
      <x:c r="G2686" t="str">
        <x:v>399714</x:v>
      </x:c>
      <x:c r="H2686" t="str">
        <x:v>Derbyshire Constabulary</x:v>
      </x:c>
      <x:c r="I2686" s="22" t="n">
        <x:v>9.5</x:v>
      </x:c>
      <x:c r="J2686" t="str">
        <x:v>Worked</x:v>
      </x:c>
      <x:c r="K2686" t="str">
        <x:v>Employee 1719; home branch Birmingham; assigned role Operative Driver | Deployment branch: Birmingham | Actual role: Operative Driver | Jobs: 399714 | Customers: Derbyshire Constabulary | Actual hours: 9.5; source records: 1</x:v>
      </x:c>
      <x:c r="L2686" t="str">
        <x:v>Include</x:v>
      </x:c>
      <x:c r="M2686"/>
      <x:c r="N2686"/>
    </x:row>
    <x:row r="2687">
      <x:c r="A2687" t="str">
        <x:v>Serdzhin Aliev|2026-02-25</x:v>
      </x:c>
      <x:c r="B2687" s="888" t="n">
        <x:v>46078</x:v>
      </x:c>
      <x:c r="C2687" t="str">
        <x:v>Serdzhin Aliev</x:v>
      </x:c>
      <x:c r="D2687" t="str">
        <x:v>Permanent</x:v>
      </x:c>
      <x:c r="E2687" t="str">
        <x:v>Birmingham</x:v>
      </x:c>
      <x:c r="F2687" t="str">
        <x:v>Operative Driver</x:v>
      </x:c>
      <x:c r="G2687" t="str">
        <x:v>399506</x:v>
      </x:c>
      <x:c r="H2687" t="str">
        <x:v>HSBC - Storage 2026</x:v>
      </x:c>
      <x:c r="I2687" s="22" t="n">
        <x:v>1.5</x:v>
      </x:c>
      <x:c r="J2687" t="str">
        <x:v>Worked</x:v>
      </x:c>
      <x:c r="K2687" t="str">
        <x:v>Employee 1719; home branch Birmingham; assigned role Operative Driver | Deployment branch: Birmingham | Actual role: Operative Driver | Jobs: 399506 | Customers: HSBC - Storage 2026 | Actual hours: 1.5; source records: 1</x:v>
      </x:c>
      <x:c r="L2687" t="str">
        <x:v>Include</x:v>
      </x:c>
      <x:c r="M2687"/>
      <x:c r="N2687"/>
    </x:row>
    <x:row r="2688">
      <x:c r="A2688" t="str">
        <x:v>Serdzhin Aliev|2026-02-26</x:v>
      </x:c>
      <x:c r="B2688" s="888" t="n">
        <x:v>46079</x:v>
      </x:c>
      <x:c r="C2688" t="str">
        <x:v>Serdzhin Aliev</x:v>
      </x:c>
      <x:c r="D2688" t="str">
        <x:v>Permanent</x:v>
      </x:c>
      <x:c r="E2688" t="str">
        <x:v>Birmingham</x:v>
      </x:c>
      <x:c r="F2688" t="str">
        <x:v>Operative Driver</x:v>
      </x:c>
      <x:c r="G2688" t="str">
        <x:v>399506</x:v>
      </x:c>
      <x:c r="H2688" t="str">
        <x:v>HSBC - Storage 2026</x:v>
      </x:c>
      <x:c r="I2688" s="22" t="n">
        <x:v>6.5</x:v>
      </x:c>
      <x:c r="J2688" t="str">
        <x:v>Worked</x:v>
      </x:c>
      <x:c r="K2688" t="str">
        <x:v>Employee 1719; home branch Birmingham; assigned role Operative Driver | Deployment branch: Birmingham | Actual role: Operative Driver | Jobs: 399506 | Customers: HSBC - Storage 2026 | Actual hours: 6.5; source records: 1</x:v>
      </x:c>
      <x:c r="L2688" t="str">
        <x:v>Include</x:v>
      </x:c>
      <x:c r="M2688"/>
      <x:c r="N2688"/>
    </x:row>
    <x:row r="2689">
      <x:c r="A2689" t="str">
        <x:v>Serdzhin Aliev|2026-02-28</x:v>
      </x:c>
      <x:c r="B2689" s="888" t="n">
        <x:v>46081</x:v>
      </x:c>
      <x:c r="C2689" t="str">
        <x:v>Serdzhin Aliev</x:v>
      </x:c>
      <x:c r="D2689" t="str">
        <x:v>Permanent</x:v>
      </x:c>
      <x:c r="E2689" t="str">
        <x:v>Birmingham</x:v>
      </x:c>
      <x:c r="F2689" t="str">
        <x:v>Operative Driver</x:v>
      </x:c>
      <x:c r="G2689" t="str">
        <x:v>400415</x:v>
      </x:c>
      <x:c r="H2689" t="str">
        <x:v>Derbyshire Constabulary</x:v>
      </x:c>
      <x:c r="I2689" s="22" t="n">
        <x:v>6</x:v>
      </x:c>
      <x:c r="J2689" t="str">
        <x:v>Worked</x:v>
      </x:c>
      <x:c r="K2689" t="str">
        <x:v>Employee 1719; home branch Birmingham; assigned role Operative Driver | Deployment branch: Birmingham | Actual role: Operative Driver | Jobs: 400415 | Customers: Derbyshire Constabulary | Actual hours: 6.0; source records: 1</x:v>
      </x:c>
      <x:c r="L2689" t="str">
        <x:v>Include</x:v>
      </x:c>
      <x:c r="M2689"/>
      <x:c r="N2689"/>
    </x:row>
    <x:row r="2690">
      <x:c r="A2690" t="str">
        <x:v>Shayne Luckman|2026-02-02</x:v>
      </x:c>
      <x:c r="B2690" s="888" t="n">
        <x:v>46055</x:v>
      </x:c>
      <x:c r="C2690" t="str">
        <x:v>Shayne Luckman</x:v>
      </x:c>
      <x:c r="D2690" t="str">
        <x:v>Permanent</x:v>
      </x:c>
      <x:c r="E2690" t="str">
        <x:v>Birmingham</x:v>
      </x:c>
      <x:c r="F2690" t="str">
        <x:v>Operative Porter</x:v>
      </x:c>
      <x:c r="G2690" t="str">
        <x:v>390743B</x:v>
      </x:c>
      <x:c r="H2690" t="str">
        <x:v>West Midlands Police - Facilities</x:v>
      </x:c>
      <x:c r="I2690" s="22" t="n">
        <x:v>9</x:v>
      </x:c>
      <x:c r="J2690" t="str">
        <x:v>Worked</x:v>
      </x:c>
      <x:c r="K2690" t="str">
        <x:v>Employee 103744; home branch Birmingham; assigned role Operative Porter | Deployment branch: Birmingham | Actual role: Operative Porter | Jobs: 390743B | Customers: West Midlands Police - Facilities | Actual hours: 9.0; source records: 1</x:v>
      </x:c>
      <x:c r="L2690" t="str">
        <x:v>Include</x:v>
      </x:c>
      <x:c r="M2690"/>
      <x:c r="N2690"/>
    </x:row>
    <x:row r="2691">
      <x:c r="A2691" t="str">
        <x:v>Shayne Luckman|2026-02-03</x:v>
      </x:c>
      <x:c r="B2691" s="888" t="n">
        <x:v>46056</x:v>
      </x:c>
      <x:c r="C2691" t="str">
        <x:v>Shayne Luckman</x:v>
      </x:c>
      <x:c r="D2691" t="str">
        <x:v>Permanent</x:v>
      </x:c>
      <x:c r="E2691" t="str">
        <x:v>Birmingham</x:v>
      </x:c>
      <x:c r="F2691" t="str">
        <x:v>Operative Porter</x:v>
      </x:c>
      <x:c r="G2691" t="str">
        <x:v>390743B</x:v>
      </x:c>
      <x:c r="H2691" t="str">
        <x:v>West Midlands Police - Facilities</x:v>
      </x:c>
      <x:c r="I2691" s="22" t="n">
        <x:v>8</x:v>
      </x:c>
      <x:c r="J2691" t="str">
        <x:v>Worked</x:v>
      </x:c>
      <x:c r="K2691" t="str">
        <x:v>Employee 103744; home branch Birmingham; assigned role Operative Porter | Deployment branch: Birmingham | Actual role: Operative Porter | Jobs: 390743B | Customers: West Midlands Police - Facilities | Actual hours: 8.0; source records: 1</x:v>
      </x:c>
      <x:c r="L2691" t="str">
        <x:v>Include</x:v>
      </x:c>
      <x:c r="M2691"/>
      <x:c r="N2691"/>
    </x:row>
    <x:row r="2692">
      <x:c r="A2692" t="str">
        <x:v>Shayne Luckman|2026-02-04</x:v>
      </x:c>
      <x:c r="B2692" s="888" t="n">
        <x:v>46057</x:v>
      </x:c>
      <x:c r="C2692" t="str">
        <x:v>Shayne Luckman</x:v>
      </x:c>
      <x:c r="D2692" t="str">
        <x:v>Permanent</x:v>
      </x:c>
      <x:c r="E2692" t="str">
        <x:v>Birmingham</x:v>
      </x:c>
      <x:c r="F2692" t="str">
        <x:v>Operative Porter</x:v>
      </x:c>
      <x:c r="G2692" t="str">
        <x:v>390743B</x:v>
      </x:c>
      <x:c r="H2692" t="str">
        <x:v>West Midlands Police - Facilities</x:v>
      </x:c>
      <x:c r="I2692" s="22" t="n">
        <x:v>10</x:v>
      </x:c>
      <x:c r="J2692" t="str">
        <x:v>Worked</x:v>
      </x:c>
      <x:c r="K2692" t="str">
        <x:v>Employee 103744; home branch Birmingham; assigned role Operative Porter | Deployment branch: Birmingham | Actual role: Operative Porter | Jobs: 390743B | Customers: West Midlands Police - Facilities | Actual hours: 10.0; source records: 1</x:v>
      </x:c>
      <x:c r="L2692" t="str">
        <x:v>Include</x:v>
      </x:c>
      <x:c r="M2692"/>
      <x:c r="N2692"/>
    </x:row>
    <x:row r="2693">
      <x:c r="A2693" t="str">
        <x:v>Shayne Luckman|2026-02-05</x:v>
      </x:c>
      <x:c r="B2693" s="888" t="n">
        <x:v>46058</x:v>
      </x:c>
      <x:c r="C2693" t="str">
        <x:v>Shayne Luckman</x:v>
      </x:c>
      <x:c r="D2693" t="str">
        <x:v>Permanent</x:v>
      </x:c>
      <x:c r="E2693" t="str">
        <x:v>Birmingham</x:v>
      </x:c>
      <x:c r="F2693" t="str">
        <x:v>Operative Porter</x:v>
      </x:c>
      <x:c r="G2693" t="str">
        <x:v>390743B</x:v>
      </x:c>
      <x:c r="H2693" t="str">
        <x:v>West Midlands Police - Facilities</x:v>
      </x:c>
      <x:c r="I2693" s="22" t="n">
        <x:v>9</x:v>
      </x:c>
      <x:c r="J2693" t="str">
        <x:v>Worked</x:v>
      </x:c>
      <x:c r="K2693" t="str">
        <x:v>Employee 103744; home branch Birmingham; assigned role Operative Porter | Deployment branch: Birmingham | Actual role: Operative Porter | Jobs: 390743B | Customers: West Midlands Police - Facilities | Actual hours: 9.0; source records: 1</x:v>
      </x:c>
      <x:c r="L2693" t="str">
        <x:v>Include</x:v>
      </x:c>
      <x:c r="M2693"/>
      <x:c r="N2693"/>
    </x:row>
    <x:row r="2694">
      <x:c r="A2694" t="str">
        <x:v>Shayne Luckman|2026-02-06</x:v>
      </x:c>
      <x:c r="B2694" s="888" t="n">
        <x:v>46059</x:v>
      </x:c>
      <x:c r="C2694" t="str">
        <x:v>Shayne Luckman</x:v>
      </x:c>
      <x:c r="D2694" t="str">
        <x:v>Permanent</x:v>
      </x:c>
      <x:c r="E2694" t="str">
        <x:v>Birmingham</x:v>
      </x:c>
      <x:c r="F2694" t="str">
        <x:v>Operative Porter</x:v>
      </x:c>
      <x:c r="G2694" t="str">
        <x:v>399741</x:v>
      </x:c>
      <x:c r="H2694" t="str">
        <x:v>West Midlands Police</x:v>
      </x:c>
      <x:c r="I2694" s="22" t="n">
        <x:v>8.5</x:v>
      </x:c>
      <x:c r="J2694" t="str">
        <x:v>Worked</x:v>
      </x:c>
      <x:c r="K2694" t="str">
        <x:v>Employee 103744; home branch Birmingham; assigned role Operative Porter | Deployment branch: Birmingham | Actual role: Operative Porter | Jobs: 399741 | Customers: West Midlands Police | Actual hours: 8.5; source records: 1</x:v>
      </x:c>
      <x:c r="L2694" t="str">
        <x:v>Include</x:v>
      </x:c>
      <x:c r="M2694"/>
      <x:c r="N2694"/>
    </x:row>
    <x:row r="2695">
      <x:c r="A2695" t="str">
        <x:v>Shayne Luckman|2026-02-09</x:v>
      </x:c>
      <x:c r="B2695" s="888" t="n">
        <x:v>46062</x:v>
      </x:c>
      <x:c r="C2695" t="str">
        <x:v>Shayne Luckman</x:v>
      </x:c>
      <x:c r="D2695" t="str">
        <x:v>Permanent</x:v>
      </x:c>
      <x:c r="E2695" t="str">
        <x:v>Birmingham</x:v>
      </x:c>
      <x:c r="F2695" t="str">
        <x:v>Operative Porter</x:v>
      </x:c>
      <x:c r="G2695" t="str">
        <x:v>390743B</x:v>
      </x:c>
      <x:c r="H2695" t="str">
        <x:v>West Midlands Police - Facilities</x:v>
      </x:c>
      <x:c r="I2695" s="22" t="n">
        <x:v>9.5</x:v>
      </x:c>
      <x:c r="J2695" t="str">
        <x:v>Worked</x:v>
      </x:c>
      <x:c r="K2695" t="str">
        <x:v>Employee 103744; home branch Birmingham; assigned role Operative Porter | Deployment branch: Birmingham | Actual role: Operative Porter | Jobs: 390743B | Customers: West Midlands Police - Facilities | Actual hours: 9.5; source records: 1</x:v>
      </x:c>
      <x:c r="L2695" t="str">
        <x:v>Include</x:v>
      </x:c>
      <x:c r="M2695"/>
      <x:c r="N2695"/>
    </x:row>
    <x:row r="2696">
      <x:c r="A2696" t="str">
        <x:v>Shayne Luckman|2026-02-10</x:v>
      </x:c>
      <x:c r="B2696" s="888" t="n">
        <x:v>46063</x:v>
      </x:c>
      <x:c r="C2696" t="str">
        <x:v>Shayne Luckman</x:v>
      </x:c>
      <x:c r="D2696" t="str">
        <x:v>Permanent</x:v>
      </x:c>
      <x:c r="E2696" t="str">
        <x:v>Birmingham</x:v>
      </x:c>
      <x:c r="F2696" t="str">
        <x:v>Operative Porter</x:v>
      </x:c>
      <x:c r="G2696" t="str">
        <x:v>390743B</x:v>
      </x:c>
      <x:c r="H2696" t="str">
        <x:v>West Midlands Police - Facilities</x:v>
      </x:c>
      <x:c r="I2696" s="22" t="n">
        <x:v>8.5</x:v>
      </x:c>
      <x:c r="J2696" t="str">
        <x:v>Worked</x:v>
      </x:c>
      <x:c r="K2696" t="str">
        <x:v>Employee 103744; home branch Birmingham; assigned role Operative Porter | Deployment branch: Birmingham | Actual role: Operative Porter | Jobs: 390743B | Customers: West Midlands Police - Facilities | Actual hours: 8.5; source records: 1</x:v>
      </x:c>
      <x:c r="L2696" t="str">
        <x:v>Include</x:v>
      </x:c>
      <x:c r="M2696"/>
      <x:c r="N2696"/>
    </x:row>
    <x:row r="2697">
      <x:c r="A2697" t="str">
        <x:v>Shayne Luckman|2026-02-11</x:v>
      </x:c>
      <x:c r="B2697" s="888" t="n">
        <x:v>46064</x:v>
      </x:c>
      <x:c r="C2697" t="str">
        <x:v>Shayne Luckman</x:v>
      </x:c>
      <x:c r="D2697" t="str">
        <x:v>Permanent</x:v>
      </x:c>
      <x:c r="E2697" t="str">
        <x:v>Birmingham</x:v>
      </x:c>
      <x:c r="F2697" t="str">
        <x:v>Operative Porter</x:v>
      </x:c>
      <x:c r="G2697" t="str">
        <x:v>394794</x:v>
      </x:c>
      <x:c r="H2697" t="str">
        <x:v>West Midlands Police</x:v>
      </x:c>
      <x:c r="I2697" s="22" t="n">
        <x:v>6.5</x:v>
      </x:c>
      <x:c r="J2697" t="str">
        <x:v>Worked — 2 records</x:v>
      </x:c>
      <x:c r="K2697" t="str">
        <x:v>Employee 103744; home branch Birmingham; assigned role Operative Porter | Deployment branch: Birmingham | Actual role: Operative Porter | Jobs: 394794 | Customers: West Midlands Police | Actual hours: 6.5; source records: 2</x:v>
      </x:c>
      <x:c r="L2697" t="str">
        <x:v>Include</x:v>
      </x:c>
      <x:c r="M2697"/>
      <x:c r="N2697"/>
    </x:row>
    <x:row r="2698">
      <x:c r="A2698" t="str">
        <x:v>Shayne Luckman|2026-02-12</x:v>
      </x:c>
      <x:c r="B2698" s="888" t="n">
        <x:v>46065</x:v>
      </x:c>
      <x:c r="C2698" t="str">
        <x:v>Shayne Luckman</x:v>
      </x:c>
      <x:c r="D2698" t="str">
        <x:v>Permanent</x:v>
      </x:c>
      <x:c r="E2698" t="str">
        <x:v>Birmingham</x:v>
      </x:c>
      <x:c r="F2698" t="str">
        <x:v>Operative Porter</x:v>
      </x:c>
      <x:c r="G2698" t="str">
        <x:v>390743B</x:v>
      </x:c>
      <x:c r="H2698" t="str">
        <x:v>West Midlands Police - Facilities</x:v>
      </x:c>
      <x:c r="I2698" s="22" t="n">
        <x:v>9.5</x:v>
      </x:c>
      <x:c r="J2698" t="str">
        <x:v>Worked</x:v>
      </x:c>
      <x:c r="K2698" t="str">
        <x:v>Employee 103744; home branch Birmingham; assigned role Operative Porter | Deployment branch: Birmingham | Actual role: Operative Porter | Jobs: 390743B | Customers: West Midlands Police - Facilities | Actual hours: 9.5; source records: 1</x:v>
      </x:c>
      <x:c r="L2698" t="str">
        <x:v>Include</x:v>
      </x:c>
      <x:c r="M2698"/>
      <x:c r="N2698"/>
    </x:row>
    <x:row r="2699">
      <x:c r="A2699" t="str">
        <x:v>Shayne Luckman|2026-02-17</x:v>
      </x:c>
      <x:c r="B2699" s="888" t="n">
        <x:v>46070</x:v>
      </x:c>
      <x:c r="C2699" t="str">
        <x:v>Shayne Luckman</x:v>
      </x:c>
      <x:c r="D2699" t="str">
        <x:v>Permanent</x:v>
      </x:c>
      <x:c r="E2699" t="str">
        <x:v>Birmingham</x:v>
      </x:c>
      <x:c r="F2699" t="str">
        <x:v>Operative Porter</x:v>
      </x:c>
      <x:c r="G2699" t="str">
        <x:v>390743B</x:v>
      </x:c>
      <x:c r="H2699" t="str">
        <x:v>West Midlands Police - Facilities</x:v>
      </x:c>
      <x:c r="I2699" s="22" t="n">
        <x:v>9.5</x:v>
      </x:c>
      <x:c r="J2699" t="str">
        <x:v>Worked</x:v>
      </x:c>
      <x:c r="K2699" t="str">
        <x:v>Employee 103744; home branch Birmingham; assigned role Operative Porter | Deployment branch: Birmingham | Actual role: Operative Porter | Jobs: 390743B | Customers: West Midlands Police - Facilities | Actual hours: 9.5; source records: 1</x:v>
      </x:c>
      <x:c r="L2699" t="str">
        <x:v>Include</x:v>
      </x:c>
      <x:c r="M2699"/>
      <x:c r="N2699"/>
    </x:row>
    <x:row r="2700">
      <x:c r="A2700" t="str">
        <x:v>Shayne Luckman|2026-02-18</x:v>
      </x:c>
      <x:c r="B2700" s="888" t="n">
        <x:v>46071</x:v>
      </x:c>
      <x:c r="C2700" t="str">
        <x:v>Shayne Luckman</x:v>
      </x:c>
      <x:c r="D2700" t="str">
        <x:v>Permanent</x:v>
      </x:c>
      <x:c r="E2700" t="str">
        <x:v>Birmingham</x:v>
      </x:c>
      <x:c r="F2700" t="str">
        <x:v>Operative Porter</x:v>
      </x:c>
      <x:c r="G2700" t="str">
        <x:v>400216</x:v>
      </x:c>
      <x:c r="H2700" t="str">
        <x:v>Birmingham City Council</x:v>
      </x:c>
      <x:c r="I2700" s="22" t="n">
        <x:v>8.5</x:v>
      </x:c>
      <x:c r="J2700" t="str">
        <x:v>Worked</x:v>
      </x:c>
      <x:c r="K2700" t="str">
        <x:v>Employee 103744; home branch Birmingham; assigned role Operative Porter | Deployment branch: Birmingham | Actual role: Operative Porter | Jobs: 400216 | Customers: Birmingham City Council | Actual hours: 8.5; source records: 1</x:v>
      </x:c>
      <x:c r="L2700" t="str">
        <x:v>Include</x:v>
      </x:c>
      <x:c r="M2700"/>
      <x:c r="N2700"/>
    </x:row>
    <x:row r="2701">
      <x:c r="A2701" t="str">
        <x:v>Shayne Luckman|2026-02-19</x:v>
      </x:c>
      <x:c r="B2701" s="888" t="n">
        <x:v>46072</x:v>
      </x:c>
      <x:c r="C2701" t="str">
        <x:v>Shayne Luckman</x:v>
      </x:c>
      <x:c r="D2701" t="str">
        <x:v>Permanent</x:v>
      </x:c>
      <x:c r="E2701" t="str">
        <x:v>Birmingham</x:v>
      </x:c>
      <x:c r="F2701" t="str">
        <x:v>Operative Porter</x:v>
      </x:c>
      <x:c r="G2701" t="str">
        <x:v>390743B</x:v>
      </x:c>
      <x:c r="H2701" t="str">
        <x:v>West Midlands Police - Facilities</x:v>
      </x:c>
      <x:c r="I2701" s="22" t="n">
        <x:v>9</x:v>
      </x:c>
      <x:c r="J2701" t="str">
        <x:v>Worked</x:v>
      </x:c>
      <x:c r="K2701" t="str">
        <x:v>Employee 103744; home branch Birmingham; assigned role Operative Porter | Deployment branch: Birmingham | Actual role: Operative Porter | Jobs: 390743B | Customers: West Midlands Police - Facilities | Actual hours: 9.0; source records: 1</x:v>
      </x:c>
      <x:c r="L2701" t="str">
        <x:v>Include</x:v>
      </x:c>
      <x:c r="M2701"/>
      <x:c r="N2701"/>
    </x:row>
    <x:row r="2702">
      <x:c r="A2702" t="str">
        <x:v>Shayne Luckman|2026-02-20</x:v>
      </x:c>
      <x:c r="B2702" s="888" t="n">
        <x:v>46073</x:v>
      </x:c>
      <x:c r="C2702" t="str">
        <x:v>Shayne Luckman</x:v>
      </x:c>
      <x:c r="D2702" t="str">
        <x:v>Permanent</x:v>
      </x:c>
      <x:c r="E2702" t="str">
        <x:v>Birmingham</x:v>
      </x:c>
      <x:c r="F2702" t="str">
        <x:v>Operative Porter</x:v>
      </x:c>
      <x:c r="G2702" t="str">
        <x:v>390743B</x:v>
      </x:c>
      <x:c r="H2702" t="str">
        <x:v>West Midlands Police - Facilities</x:v>
      </x:c>
      <x:c r="I2702" s="22" t="n">
        <x:v>10</x:v>
      </x:c>
      <x:c r="J2702" t="str">
        <x:v>Worked</x:v>
      </x:c>
      <x:c r="K2702" t="str">
        <x:v>Employee 103744; home branch Birmingham; assigned role Operative Porter | Deployment branch: Birmingham | Actual role: Operative Porter | Jobs: 390743B | Customers: West Midlands Police - Facilities | Actual hours: 10.0; source records: 1</x:v>
      </x:c>
      <x:c r="L2702" t="str">
        <x:v>Include</x:v>
      </x:c>
      <x:c r="M2702"/>
      <x:c r="N2702"/>
    </x:row>
    <x:row r="2703">
      <x:c r="A2703" t="str">
        <x:v>Shayne Luckman|2026-02-23</x:v>
      </x:c>
      <x:c r="B2703" s="888" t="n">
        <x:v>46076</x:v>
      </x:c>
      <x:c r="C2703" t="str">
        <x:v>Shayne Luckman</x:v>
      </x:c>
      <x:c r="D2703" t="str">
        <x:v>Permanent</x:v>
      </x:c>
      <x:c r="E2703" t="str">
        <x:v>Birmingham</x:v>
      </x:c>
      <x:c r="F2703" t="str">
        <x:v>Operative Porter</x:v>
      </x:c>
      <x:c r="G2703" t="str">
        <x:v>399714</x:v>
      </x:c>
      <x:c r="H2703" t="str">
        <x:v>Derbyshire Constabulary</x:v>
      </x:c>
      <x:c r="I2703" s="22" t="n">
        <x:v>9.5</x:v>
      </x:c>
      <x:c r="J2703" t="str">
        <x:v>Worked</x:v>
      </x:c>
      <x:c r="K2703" t="str">
        <x:v>Employee 103744; home branch Birmingham; assigned role Operative Porter | Deployment branch: Birmingham | Actual role: Operative Porter | Jobs: 399714 | Customers: Derbyshire Constabulary | Actual hours: 9.5; source records: 1</x:v>
      </x:c>
      <x:c r="L2703" t="str">
        <x:v>Include</x:v>
      </x:c>
      <x:c r="M2703"/>
      <x:c r="N2703"/>
    </x:row>
    <x:row r="2704">
      <x:c r="A2704" t="str">
        <x:v>Shayne Luckman|2026-02-24</x:v>
      </x:c>
      <x:c r="B2704" s="888" t="n">
        <x:v>46077</x:v>
      </x:c>
      <x:c r="C2704" t="str">
        <x:v>Shayne Luckman</x:v>
      </x:c>
      <x:c r="D2704" t="str">
        <x:v>Permanent</x:v>
      </x:c>
      <x:c r="E2704" t="str">
        <x:v>Birmingham</x:v>
      </x:c>
      <x:c r="F2704" t="str">
        <x:v>Operative Porter</x:v>
      </x:c>
      <x:c r="G2704" t="str">
        <x:v>390743B</x:v>
      </x:c>
      <x:c r="H2704" t="str">
        <x:v>West Midlands Police - Facilities</x:v>
      </x:c>
      <x:c r="I2704" s="22" t="n">
        <x:v>9</x:v>
      </x:c>
      <x:c r="J2704" t="str">
        <x:v>Worked</x:v>
      </x:c>
      <x:c r="K2704" t="str">
        <x:v>Employee 103744; home branch Birmingham; assigned role Operative Porter | Deployment branch: Birmingham | Actual role: Operative Porter | Jobs: 390743B | Customers: West Midlands Police - Facilities | Actual hours: 9.0; source records: 1</x:v>
      </x:c>
      <x:c r="L2704" t="str">
        <x:v>Include</x:v>
      </x:c>
      <x:c r="M2704"/>
      <x:c r="N2704"/>
    </x:row>
    <x:row r="2705">
      <x:c r="A2705" t="str">
        <x:v>Shayne Luckman|2026-02-25</x:v>
      </x:c>
      <x:c r="B2705" s="888" t="n">
        <x:v>46078</x:v>
      </x:c>
      <x:c r="C2705" t="str">
        <x:v>Shayne Luckman</x:v>
      </x:c>
      <x:c r="D2705" t="str">
        <x:v>Permanent</x:v>
      </x:c>
      <x:c r="E2705" t="str">
        <x:v>Birmingham</x:v>
      </x:c>
      <x:c r="F2705" t="str">
        <x:v>Operative Porter</x:v>
      </x:c>
      <x:c r="G2705" t="str">
        <x:v>400345</x:v>
      </x:c>
      <x:c r="H2705" t="str">
        <x:v>West Midlands Police</x:v>
      </x:c>
      <x:c r="I2705" s="22" t="n">
        <x:v>9</x:v>
      </x:c>
      <x:c r="J2705" t="str">
        <x:v>Worked</x:v>
      </x:c>
      <x:c r="K2705" t="str">
        <x:v>Employee 103744; home branch Birmingham; assigned role Operative Porter | Deployment branch: Birmingham | Actual role: Operative Porter | Jobs: 400345 | Customers: West Midlands Police | Actual hours: 9.0; source records: 1</x:v>
      </x:c>
      <x:c r="L2705" t="str">
        <x:v>Include</x:v>
      </x:c>
      <x:c r="M2705"/>
      <x:c r="N2705"/>
    </x:row>
    <x:row r="2706">
      <x:c r="A2706" t="str">
        <x:v>Shayne Luckman|2026-02-27</x:v>
      </x:c>
      <x:c r="B2706" s="888" t="n">
        <x:v>46080</x:v>
      </x:c>
      <x:c r="C2706" t="str">
        <x:v>Shayne Luckman</x:v>
      </x:c>
      <x:c r="D2706" t="str">
        <x:v>Permanent</x:v>
      </x:c>
      <x:c r="E2706" t="str">
        <x:v>Birmingham</x:v>
      </x:c>
      <x:c r="F2706" t="str">
        <x:v>Operative Porter</x:v>
      </x:c>
      <x:c r="G2706" t="str">
        <x:v>399266, 400637</x:v>
      </x:c>
      <x:c r="H2706" t="str">
        <x:v>Midland Heart; Midland Heart Limited</x:v>
      </x:c>
      <x:c r="I2706" s="22" t="n">
        <x:v>4</x:v>
      </x:c>
      <x:c r="J2706" t="str">
        <x:v>Worked — 2 records</x:v>
      </x:c>
      <x:c r="K2706" t="str">
        <x:v>Employee 103744; home branch Birmingham; assigned role Operative Porter | Deployment branch: Birmingham | Actual role: Operative Porter | Jobs: 399266, 400637 | Customers: Midland Heart; Midland Heart Limited | Actual hours: 4.0; source records: 2</x:v>
      </x:c>
      <x:c r="L2706" t="str">
        <x:v>Include</x:v>
      </x:c>
      <x:c r="M2706"/>
      <x:c r="N2706"/>
    </x:row>
    <x:row r="2707">
      <x:c r="A2707" t="str">
        <x:v>Ste Smith|2026-02-02</x:v>
      </x:c>
      <x:c r="B2707" s="888" t="n">
        <x:v>46055</x:v>
      </x:c>
      <x:c r="C2707" t="str">
        <x:v>Ste Smith</x:v>
      </x:c>
      <x:c r="D2707" t="str">
        <x:v>Permanent</x:v>
      </x:c>
      <x:c r="E2707" t="str">
        <x:v>Manchester</x:v>
      </x:c>
      <x:c r="F2707" t="str">
        <x:v>Operative Porter</x:v>
      </x:c>
      <x:c r="G2707" t="str">
        <x:v>399818</x:v>
      </x:c>
      <x:c r="H2707" t="str">
        <x:v>National Waterfront Museum</x:v>
      </x:c>
      <x:c r="I2707" s="22" t="n">
        <x:v>11.5</x:v>
      </x:c>
      <x:c r="J2707" t="str">
        <x:v>CONFLICT — Worked + leave</x:v>
      </x:c>
      <x:c r="K2707" t="str">
        <x:v>Employee 104097; home branch Manchester; assigned role Operative Porter | Deployment branch: Manchester | Actual role: Operative Porter | Jobs: 399818 | Customers: National Waterfront Museum | Actual hours: 11.5; source records: 1 | Leave: Annual Leave (Hours) | Leave calendar basis: Variable-pattern period</x:v>
      </x:c>
      <x:c r="L2707" t="str">
        <x:v>Include</x:v>
      </x:c>
      <x:c r="M2707"/>
      <x:c r="N2707"/>
    </x:row>
    <x:row r="2708">
      <x:c r="A2708" t="str">
        <x:v>Ste Smith|2026-02-03</x:v>
      </x:c>
      <x:c r="B2708" s="888" t="n">
        <x:v>46056</x:v>
      </x:c>
      <x:c r="C2708" t="str">
        <x:v>Ste Smith</x:v>
      </x:c>
      <x:c r="D2708" t="str">
        <x:v>Permanent</x:v>
      </x:c>
      <x:c r="E2708" t="str">
        <x:v>Manchester</x:v>
      </x:c>
      <x:c r="F2708" t="str">
        <x:v>Operative Porter</x:v>
      </x:c>
      <x:c r="G2708" t="str">
        <x:v>399818</x:v>
      </x:c>
      <x:c r="H2708" t="str">
        <x:v>National Waterfront Museum</x:v>
      </x:c>
      <x:c r="I2708" s="22" t="n">
        <x:v>9.5</x:v>
      </x:c>
      <x:c r="J2708" t="str">
        <x:v>Worked</x:v>
      </x:c>
      <x:c r="K2708" t="str">
        <x:v>Employee 104097; home branch Manchester; assigned role Operative Porter | Deployment branch: Manchester | Actual role: Operative Porter | Jobs: 399818 | Customers: National Waterfront Museum | Actual hours: 9.5; source records: 1</x:v>
      </x:c>
      <x:c r="L2708" t="str">
        <x:v>Include</x:v>
      </x:c>
      <x:c r="M2708"/>
      <x:c r="N2708"/>
    </x:row>
    <x:row r="2709">
      <x:c r="A2709" t="str">
        <x:v>Ste Smith|2026-02-04</x:v>
      </x:c>
      <x:c r="B2709" s="888" t="n">
        <x:v>46057</x:v>
      </x:c>
      <x:c r="C2709" t="str">
        <x:v>Ste Smith</x:v>
      </x:c>
      <x:c r="D2709" t="str">
        <x:v>Permanent</x:v>
      </x:c>
      <x:c r="E2709" t="str">
        <x:v>Manchester</x:v>
      </x:c>
      <x:c r="F2709" t="str">
        <x:v>Operative Porter</x:v>
      </x:c>
      <x:c r="G2709" t="str">
        <x:v>399818</x:v>
      </x:c>
      <x:c r="H2709" t="str">
        <x:v>National Waterfront Museum</x:v>
      </x:c>
      <x:c r="I2709" s="22" t="n">
        <x:v>8.75</x:v>
      </x:c>
      <x:c r="J2709" t="str">
        <x:v>Worked</x:v>
      </x:c>
      <x:c r="K2709" t="str">
        <x:v>Employee 104097; home branch Manchester; assigned role Operative Porter | Deployment branch: Manchester | Actual role: Operative Porter | Jobs: 399818 | Customers: National Waterfront Museum | Actual hours: 8.8; source records: 1</x:v>
      </x:c>
      <x:c r="L2709" t="str">
        <x:v>Include</x:v>
      </x:c>
      <x:c r="M2709"/>
      <x:c r="N2709"/>
    </x:row>
    <x:row r="2710">
      <x:c r="A2710" t="str">
        <x:v>Ste Smith|2026-02-05</x:v>
      </x:c>
      <x:c r="B2710" s="888" t="n">
        <x:v>46058</x:v>
      </x:c>
      <x:c r="C2710" t="str">
        <x:v>Ste Smith</x:v>
      </x:c>
      <x:c r="D2710" t="str">
        <x:v>Permanent</x:v>
      </x:c>
      <x:c r="E2710" t="str">
        <x:v>Manchester</x:v>
      </x:c>
      <x:c r="F2710" t="str">
        <x:v>Operative Porter</x:v>
      </x:c>
      <x:c r="G2710" t="str">
        <x:v>399818</x:v>
      </x:c>
      <x:c r="H2710" t="str">
        <x:v>National Waterfront Museum</x:v>
      </x:c>
      <x:c r="I2710" s="22" t="n">
        <x:v>9.25</x:v>
      </x:c>
      <x:c r="J2710" t="str">
        <x:v>Worked</x:v>
      </x:c>
      <x:c r="K2710" t="str">
        <x:v>Employee 104097; home branch Manchester; assigned role Operative Porter | Deployment branch: Manchester | Actual role: Operative Porter | Jobs: 399818 | Customers: National Waterfront Museum | Actual hours: 9.2; source records: 1</x:v>
      </x:c>
      <x:c r="L2710" t="str">
        <x:v>Include</x:v>
      </x:c>
      <x:c r="M2710"/>
      <x:c r="N2710"/>
    </x:row>
    <x:row r="2711">
      <x:c r="A2711" t="str">
        <x:v>Ste Smith|2026-02-06</x:v>
      </x:c>
      <x:c r="B2711" s="888" t="n">
        <x:v>46059</x:v>
      </x:c>
      <x:c r="C2711" t="str">
        <x:v>Ste Smith</x:v>
      </x:c>
      <x:c r="D2711" t="str">
        <x:v>Permanent</x:v>
      </x:c>
      <x:c r="E2711" t="str">
        <x:v>Manchester</x:v>
      </x:c>
      <x:c r="F2711" t="str">
        <x:v>Operative Porter</x:v>
      </x:c>
      <x:c r="G2711" t="str">
        <x:v>399818</x:v>
      </x:c>
      <x:c r="H2711" t="str">
        <x:v>National Waterfront Museum</x:v>
      </x:c>
      <x:c r="I2711" s="22" t="n">
        <x:v>8.75</x:v>
      </x:c>
      <x:c r="J2711" t="str">
        <x:v>Worked</x:v>
      </x:c>
      <x:c r="K2711" t="str">
        <x:v>Employee 104097; home branch Manchester; assigned role Operative Porter | Deployment branch: Manchester | Actual role: Operative Porter | Jobs: 399818 | Customers: National Waterfront Museum | Actual hours: 8.8; source records: 1</x:v>
      </x:c>
      <x:c r="L2711" t="str">
        <x:v>Include</x:v>
      </x:c>
      <x:c r="M2711"/>
      <x:c r="N2711"/>
    </x:row>
    <x:row r="2712">
      <x:c r="A2712" t="str">
        <x:v>Ste Smith|2026-02-09</x:v>
      </x:c>
      <x:c r="B2712" s="888" t="n">
        <x:v>46062</x:v>
      </x:c>
      <x:c r="C2712" t="str">
        <x:v>Ste Smith</x:v>
      </x:c>
      <x:c r="D2712" t="str">
        <x:v>Permanent</x:v>
      </x:c>
      <x:c r="E2712" t="str">
        <x:v>Manchester</x:v>
      </x:c>
      <x:c r="F2712" t="str">
        <x:v>Operative Porter</x:v>
      </x:c>
      <x:c r="G2712" t="str">
        <x:v>399818</x:v>
      </x:c>
      <x:c r="H2712" t="str">
        <x:v>National Waterfront Museum</x:v>
      </x:c>
      <x:c r="I2712" s="22" t="n">
        <x:v>10</x:v>
      </x:c>
      <x:c r="J2712" t="str">
        <x:v>Worked</x:v>
      </x:c>
      <x:c r="K2712" t="str">
        <x:v>Employee 104097; home branch Manchester; assigned role Operative Porter | Deployment branch: Manchester | Actual role: Operative Porter | Jobs: 399818 | Customers: National Waterfront Museum | Actual hours: 10.0; source records: 1</x:v>
      </x:c>
      <x:c r="L2712" t="str">
        <x:v>Include</x:v>
      </x:c>
      <x:c r="M2712"/>
      <x:c r="N2712"/>
    </x:row>
    <x:row r="2713">
      <x:c r="A2713" t="str">
        <x:v>Ste Smith|2026-02-10</x:v>
      </x:c>
      <x:c r="B2713" s="888" t="n">
        <x:v>46063</x:v>
      </x:c>
      <x:c r="C2713" t="str">
        <x:v>Ste Smith</x:v>
      </x:c>
      <x:c r="D2713" t="str">
        <x:v>Permanent</x:v>
      </x:c>
      <x:c r="E2713" t="str">
        <x:v>Manchester</x:v>
      </x:c>
      <x:c r="F2713" t="str">
        <x:v>Operative Porter</x:v>
      </x:c>
      <x:c r="G2713" t="str">
        <x:v>399818</x:v>
      </x:c>
      <x:c r="H2713" t="str">
        <x:v>National Waterfront Museum</x:v>
      </x:c>
      <x:c r="I2713" s="22" t="n">
        <x:v>8.25</x:v>
      </x:c>
      <x:c r="J2713" t="str">
        <x:v>Worked</x:v>
      </x:c>
      <x:c r="K2713" t="str">
        <x:v>Employee 104097; home branch Manchester; assigned role Operative Porter | Deployment branch: Manchester | Actual role: Operative Porter | Jobs: 399818 | Customers: National Waterfront Museum | Actual hours: 8.2; source records: 1</x:v>
      </x:c>
      <x:c r="L2713" t="str">
        <x:v>Include</x:v>
      </x:c>
      <x:c r="M2713"/>
      <x:c r="N2713"/>
    </x:row>
    <x:row r="2714">
      <x:c r="A2714" t="str">
        <x:v>Ste Smith|2026-02-11</x:v>
      </x:c>
      <x:c r="B2714" s="888" t="n">
        <x:v>46064</x:v>
      </x:c>
      <x:c r="C2714" t="str">
        <x:v>Ste Smith</x:v>
      </x:c>
      <x:c r="D2714" t="str">
        <x:v>Permanent</x:v>
      </x:c>
      <x:c r="E2714" t="str">
        <x:v>Manchester</x:v>
      </x:c>
      <x:c r="F2714" t="str">
        <x:v>Operative Porter</x:v>
      </x:c>
      <x:c r="G2714" t="str">
        <x:v>399818</x:v>
      </x:c>
      <x:c r="H2714" t="str">
        <x:v>National Waterfront Museum</x:v>
      </x:c>
      <x:c r="I2714" s="22" t="n">
        <x:v>8.25</x:v>
      </x:c>
      <x:c r="J2714" t="str">
        <x:v>Worked</x:v>
      </x:c>
      <x:c r="K2714" t="str">
        <x:v>Employee 104097; home branch Manchester; assigned role Operative Porter | Deployment branch: Manchester | Actual role: Operative Porter | Jobs: 399818 | Customers: National Waterfront Museum | Actual hours: 8.2; source records: 1</x:v>
      </x:c>
      <x:c r="L2714" t="str">
        <x:v>Include</x:v>
      </x:c>
      <x:c r="M2714"/>
      <x:c r="N2714"/>
    </x:row>
    <x:row r="2715">
      <x:c r="A2715" t="str">
        <x:v>Ste Smith|2026-02-12</x:v>
      </x:c>
      <x:c r="B2715" s="888" t="n">
        <x:v>46065</x:v>
      </x:c>
      <x:c r="C2715" t="str">
        <x:v>Ste Smith</x:v>
      </x:c>
      <x:c r="D2715" t="str">
        <x:v>Permanent</x:v>
      </x:c>
      <x:c r="E2715" t="str">
        <x:v>Manchester</x:v>
      </x:c>
      <x:c r="F2715" t="str">
        <x:v>Operative Porter</x:v>
      </x:c>
      <x:c r="G2715" t="str">
        <x:v>399818</x:v>
      </x:c>
      <x:c r="H2715" t="str">
        <x:v>National Waterfront Museum</x:v>
      </x:c>
      <x:c r="I2715" s="22" t="n">
        <x:v>7.75</x:v>
      </x:c>
      <x:c r="J2715" t="str">
        <x:v>Worked</x:v>
      </x:c>
      <x:c r="K2715" t="str">
        <x:v>Employee 104097; home branch Manchester; assigned role Operative Porter | Deployment branch: Manchester | Actual role: Operative Porter | Jobs: 399818 | Customers: National Waterfront Museum | Actual hours: 7.8; source records: 1</x:v>
      </x:c>
      <x:c r="L2715" t="str">
        <x:v>Include</x:v>
      </x:c>
      <x:c r="M2715"/>
      <x:c r="N2715"/>
    </x:row>
    <x:row r="2716">
      <x:c r="A2716" t="str">
        <x:v>Ste Smith|2026-02-13</x:v>
      </x:c>
      <x:c r="B2716" s="888" t="n">
        <x:v>46066</x:v>
      </x:c>
      <x:c r="C2716" t="str">
        <x:v>Ste Smith</x:v>
      </x:c>
      <x:c r="D2716" t="str">
        <x:v>Permanent</x:v>
      </x:c>
      <x:c r="E2716" t="str">
        <x:v>Manchester</x:v>
      </x:c>
      <x:c r="F2716" t="str">
        <x:v>Operative Porter</x:v>
      </x:c>
      <x:c r="G2716" t="str">
        <x:v>399818</x:v>
      </x:c>
      <x:c r="H2716" t="str">
        <x:v>National Waterfront Museum</x:v>
      </x:c>
      <x:c r="I2716" s="22" t="n">
        <x:v>7.75</x:v>
      </x:c>
      <x:c r="J2716" t="str">
        <x:v>Worked</x:v>
      </x:c>
      <x:c r="K2716" t="str">
        <x:v>Employee 104097; home branch Manchester; assigned role Operative Porter | Deployment branch: Manchester | Actual role: Operative Porter | Jobs: 399818 | Customers: National Waterfront Museum | Actual hours: 7.8; source records: 1</x:v>
      </x:c>
      <x:c r="L2716" t="str">
        <x:v>Include</x:v>
      </x:c>
      <x:c r="M2716"/>
      <x:c r="N2716"/>
    </x:row>
    <x:row r="2717">
      <x:c r="A2717" t="str">
        <x:v>Ste Smith|2026-02-16</x:v>
      </x:c>
      <x:c r="B2717" s="888" t="n">
        <x:v>46069</x:v>
      </x:c>
      <x:c r="C2717" t="str">
        <x:v>Ste Smith</x:v>
      </x:c>
      <x:c r="D2717" t="str">
        <x:v>Permanent</x:v>
      </x:c>
      <x:c r="E2717" t="str">
        <x:v>Manchester</x:v>
      </x:c>
      <x:c r="F2717" t="str">
        <x:v>Operative Porter</x:v>
      </x:c>
      <x:c r="G2717" t="str">
        <x:v>399818</x:v>
      </x:c>
      <x:c r="H2717" t="str">
        <x:v>National Waterfront Museum</x:v>
      </x:c>
      <x:c r="I2717" s="22" t="n">
        <x:v>9.5</x:v>
      </x:c>
      <x:c r="J2717" t="str">
        <x:v>Worked</x:v>
      </x:c>
      <x:c r="K2717" t="str">
        <x:v>Employee 104097; home branch Manchester; assigned role Operative Porter | Deployment branch: Manchester | Actual role: Operative Porter | Jobs: 399818 | Customers: National Waterfront Museum | Actual hours: 9.5; source records: 1</x:v>
      </x:c>
      <x:c r="L2717" t="str">
        <x:v>Include</x:v>
      </x:c>
      <x:c r="M2717"/>
      <x:c r="N2717"/>
    </x:row>
    <x:row r="2718">
      <x:c r="A2718" t="str">
        <x:v>Ste Smith|2026-02-17</x:v>
      </x:c>
      <x:c r="B2718" s="888" t="n">
        <x:v>46070</x:v>
      </x:c>
      <x:c r="C2718" t="str">
        <x:v>Ste Smith</x:v>
      </x:c>
      <x:c r="D2718" t="str">
        <x:v>Permanent</x:v>
      </x:c>
      <x:c r="E2718" t="str">
        <x:v>Manchester</x:v>
      </x:c>
      <x:c r="F2718" t="str">
        <x:v>Operative Porter</x:v>
      </x:c>
      <x:c r="G2718" t="str">
        <x:v>399818</x:v>
      </x:c>
      <x:c r="H2718" t="str">
        <x:v>National Waterfront Museum</x:v>
      </x:c>
      <x:c r="I2718" s="22" t="n">
        <x:v>8.25</x:v>
      </x:c>
      <x:c r="J2718" t="str">
        <x:v>Worked</x:v>
      </x:c>
      <x:c r="K2718" t="str">
        <x:v>Employee 104097; home branch Manchester; assigned role Operative Porter | Deployment branch: Manchester | Actual role: Operative Porter | Jobs: 399818 | Customers: National Waterfront Museum | Actual hours: 8.2; source records: 1</x:v>
      </x:c>
      <x:c r="L2718" t="str">
        <x:v>Include</x:v>
      </x:c>
      <x:c r="M2718"/>
      <x:c r="N2718"/>
    </x:row>
    <x:row r="2719">
      <x:c r="A2719" t="str">
        <x:v>Ste Smith|2026-02-18</x:v>
      </x:c>
      <x:c r="B2719" s="888" t="n">
        <x:v>46071</x:v>
      </x:c>
      <x:c r="C2719" t="str">
        <x:v>Ste Smith</x:v>
      </x:c>
      <x:c r="D2719" t="str">
        <x:v>Permanent</x:v>
      </x:c>
      <x:c r="E2719" t="str">
        <x:v>Manchester</x:v>
      </x:c>
      <x:c r="F2719" t="str">
        <x:v>Operative Porter</x:v>
      </x:c>
      <x:c r="G2719"/>
      <x:c r="H2719"/>
      <x:c r="I2719" s="22" t="n">
        <x:v>0</x:v>
      </x:c>
      <x:c r="J2719" t="str">
        <x:v>Other leave — Sickness</x:v>
      </x:c>
      <x:c r="K2719" t="str">
        <x:v>Employee 104097; home branch Manchester; assigned role Operative Porter | Leave: Sickness | Leave calendar basis: Variable-pattern period</x:v>
      </x:c>
      <x:c r="L2719" t="str">
        <x:v>Include</x:v>
      </x:c>
      <x:c r="M2719"/>
      <x:c r="N2719"/>
    </x:row>
    <x:row r="2720">
      <x:c r="A2720" t="str">
        <x:v>Ste Smith|2026-02-19</x:v>
      </x:c>
      <x:c r="B2720" s="888" t="n">
        <x:v>46072</x:v>
      </x:c>
      <x:c r="C2720" t="str">
        <x:v>Ste Smith</x:v>
      </x:c>
      <x:c r="D2720" t="str">
        <x:v>Permanent</x:v>
      </x:c>
      <x:c r="E2720" t="str">
        <x:v>Manchester</x:v>
      </x:c>
      <x:c r="F2720" t="str">
        <x:v>Operative Porter</x:v>
      </x:c>
      <x:c r="G2720"/>
      <x:c r="H2720"/>
      <x:c r="I2720" s="22" t="n">
        <x:v>0</x:v>
      </x:c>
      <x:c r="J2720" t="str">
        <x:v>Other leave — Sickness</x:v>
      </x:c>
      <x:c r="K2720" t="str">
        <x:v>Employee 104097; home branch Manchester; assigned role Operative Porter | Leave: Sickness | Leave calendar basis: Variable-pattern period</x:v>
      </x:c>
      <x:c r="L2720" t="str">
        <x:v>Include</x:v>
      </x:c>
      <x:c r="M2720"/>
      <x:c r="N2720"/>
    </x:row>
    <x:row r="2721">
      <x:c r="A2721" t="str">
        <x:v>Ste Smith|2026-02-20</x:v>
      </x:c>
      <x:c r="B2721" s="888" t="n">
        <x:v>46073</x:v>
      </x:c>
      <x:c r="C2721" t="str">
        <x:v>Ste Smith</x:v>
      </x:c>
      <x:c r="D2721" t="str">
        <x:v>Permanent</x:v>
      </x:c>
      <x:c r="E2721" t="str">
        <x:v>Manchester</x:v>
      </x:c>
      <x:c r="F2721" t="str">
        <x:v>Operative Porter</x:v>
      </x:c>
      <x:c r="G2721"/>
      <x:c r="H2721"/>
      <x:c r="I2721" s="22" t="n">
        <x:v>0</x:v>
      </x:c>
      <x:c r="J2721" t="str">
        <x:v>Other leave — Sickness</x:v>
      </x:c>
      <x:c r="K2721" t="str">
        <x:v>Employee 104097; home branch Manchester; assigned role Operative Porter | Leave: Sickness | Leave calendar basis: Variable-pattern period</x:v>
      </x:c>
      <x:c r="L2721" t="str">
        <x:v>Include</x:v>
      </x:c>
      <x:c r="M2721"/>
      <x:c r="N2721"/>
    </x:row>
    <x:row r="2722">
      <x:c r="A2722" t="str">
        <x:v>Ste Smith|2026-02-23</x:v>
      </x:c>
      <x:c r="B2722" s="888" t="n">
        <x:v>46076</x:v>
      </x:c>
      <x:c r="C2722" t="str">
        <x:v>Ste Smith</x:v>
      </x:c>
      <x:c r="D2722" t="str">
        <x:v>Permanent</x:v>
      </x:c>
      <x:c r="E2722" t="str">
        <x:v>Manchester</x:v>
      </x:c>
      <x:c r="F2722" t="str">
        <x:v>Operative Porter</x:v>
      </x:c>
      <x:c r="G2722"/>
      <x:c r="H2722"/>
      <x:c r="I2722" s="22" t="n">
        <x:v>0</x:v>
      </x:c>
      <x:c r="J2722" t="str">
        <x:v>Other leave — Sickness</x:v>
      </x:c>
      <x:c r="K2722" t="str">
        <x:v>Employee 104097; home branch Manchester; assigned role Operative Porter | Leave: Sickness | Leave calendar basis: Variable-pattern period</x:v>
      </x:c>
      <x:c r="L2722" t="str">
        <x:v>Include</x:v>
      </x:c>
      <x:c r="M2722"/>
      <x:c r="N2722"/>
    </x:row>
    <x:row r="2723">
      <x:c r="A2723" t="str">
        <x:v>Ste Smith|2026-02-24</x:v>
      </x:c>
      <x:c r="B2723" s="888" t="n">
        <x:v>46077</x:v>
      </x:c>
      <x:c r="C2723" t="str">
        <x:v>Ste Smith</x:v>
      </x:c>
      <x:c r="D2723" t="str">
        <x:v>Permanent</x:v>
      </x:c>
      <x:c r="E2723" t="str">
        <x:v>Manchester</x:v>
      </x:c>
      <x:c r="F2723" t="str">
        <x:v>Operative Porter</x:v>
      </x:c>
      <x:c r="G2723"/>
      <x:c r="H2723"/>
      <x:c r="I2723" s="22" t="n">
        <x:v>0</x:v>
      </x:c>
      <x:c r="J2723" t="str">
        <x:v>Other leave — Sickness</x:v>
      </x:c>
      <x:c r="K2723" t="str">
        <x:v>Employee 104097; home branch Manchester; assigned role Operative Porter | Leave: Sickness | Leave calendar basis: Variable-pattern period</x:v>
      </x:c>
      <x:c r="L2723" t="str">
        <x:v>Include</x:v>
      </x:c>
      <x:c r="M2723"/>
      <x:c r="N2723"/>
    </x:row>
    <x:row r="2724">
      <x:c r="A2724" t="str">
        <x:v>Ste Smith|2026-02-25</x:v>
      </x:c>
      <x:c r="B2724" s="888" t="n">
        <x:v>46078</x:v>
      </x:c>
      <x:c r="C2724" t="str">
        <x:v>Ste Smith</x:v>
      </x:c>
      <x:c r="D2724" t="str">
        <x:v>Permanent</x:v>
      </x:c>
      <x:c r="E2724" t="str">
        <x:v>Manchester</x:v>
      </x:c>
      <x:c r="F2724" t="str">
        <x:v>Operative Porter</x:v>
      </x:c>
      <x:c r="G2724"/>
      <x:c r="H2724"/>
      <x:c r="I2724" s="22" t="n">
        <x:v>0</x:v>
      </x:c>
      <x:c r="J2724" t="str">
        <x:v>Other leave — Sickness</x:v>
      </x:c>
      <x:c r="K2724" t="str">
        <x:v>Employee 104097; home branch Manchester; assigned role Operative Porter | Leave: Sickness | Leave calendar basis: Variable-pattern period</x:v>
      </x:c>
      <x:c r="L2724" t="str">
        <x:v>Include</x:v>
      </x:c>
      <x:c r="M2724"/>
      <x:c r="N2724"/>
    </x:row>
    <x:row r="2725">
      <x:c r="A2725" t="str">
        <x:v>Ste Smith|2026-02-26</x:v>
      </x:c>
      <x:c r="B2725" s="888" t="n">
        <x:v>46079</x:v>
      </x:c>
      <x:c r="C2725" t="str">
        <x:v>Ste Smith</x:v>
      </x:c>
      <x:c r="D2725" t="str">
        <x:v>Permanent</x:v>
      </x:c>
      <x:c r="E2725" t="str">
        <x:v>Manchester</x:v>
      </x:c>
      <x:c r="F2725" t="str">
        <x:v>Operative Porter</x:v>
      </x:c>
      <x:c r="G2725"/>
      <x:c r="H2725"/>
      <x:c r="I2725" s="22" t="n">
        <x:v>0</x:v>
      </x:c>
      <x:c r="J2725" t="str">
        <x:v>Other leave — Sickness</x:v>
      </x:c>
      <x:c r="K2725" t="str">
        <x:v>Employee 104097; home branch Manchester; assigned role Operative Porter | Leave: Sickness | Leave calendar basis: Variable-pattern period</x:v>
      </x:c>
      <x:c r="L2725" t="str">
        <x:v>Include</x:v>
      </x:c>
      <x:c r="M2725"/>
      <x:c r="N2725"/>
    </x:row>
    <x:row r="2726">
      <x:c r="A2726" t="str">
        <x:v>Ste Smith|2026-02-27</x:v>
      </x:c>
      <x:c r="B2726" s="888" t="n">
        <x:v>46080</x:v>
      </x:c>
      <x:c r="C2726" t="str">
        <x:v>Ste Smith</x:v>
      </x:c>
      <x:c r="D2726" t="str">
        <x:v>Permanent</x:v>
      </x:c>
      <x:c r="E2726" t="str">
        <x:v>Manchester</x:v>
      </x:c>
      <x:c r="F2726" t="str">
        <x:v>Operative Porter</x:v>
      </x:c>
      <x:c r="G2726"/>
      <x:c r="H2726"/>
      <x:c r="I2726" s="22" t="n">
        <x:v>0</x:v>
      </x:c>
      <x:c r="J2726" t="str">
        <x:v>Other leave — Sickness</x:v>
      </x:c>
      <x:c r="K2726" t="str">
        <x:v>Employee 104097; home branch Manchester; assigned role Operative Porter | Leave: Sickness | Leave calendar basis: Variable-pattern period</x:v>
      </x:c>
      <x:c r="L2726" t="str">
        <x:v>Include</x:v>
      </x:c>
      <x:c r="M2726"/>
      <x:c r="N2726"/>
    </x:row>
    <x:row r="2727">
      <x:c r="A2727" t="str">
        <x:v>Stephen Scott|2026-02-02</x:v>
      </x:c>
      <x:c r="B2727" s="888" t="n">
        <x:v>46055</x:v>
      </x:c>
      <x:c r="C2727" t="str">
        <x:v>Stephen Scott</x:v>
      </x:c>
      <x:c r="D2727" t="str">
        <x:v>Permanent</x:v>
      </x:c>
      <x:c r="E2727" t="str">
        <x:v>Thurrock</x:v>
      </x:c>
      <x:c r="F2727" t="str">
        <x:v>Operative Porter</x:v>
      </x:c>
      <x:c r="G2727" t="str">
        <x:v>399438</x:v>
      </x:c>
      <x:c r="H2727" t="str">
        <x:v>Harrow Green Thurrock M/W use only</x:v>
      </x:c>
      <x:c r="I2727" s="22" t="n">
        <x:v>9</x:v>
      </x:c>
      <x:c r="J2727" t="str">
        <x:v>Worked</x:v>
      </x:c>
      <x:c r="K2727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727" t="str">
        <x:v>Include</x:v>
      </x:c>
      <x:c r="M2727"/>
      <x:c r="N2727"/>
    </x:row>
    <x:row r="2728">
      <x:c r="A2728" t="str">
        <x:v>Stephen Scott|2026-02-06</x:v>
      </x:c>
      <x:c r="B2728" s="888" t="n">
        <x:v>46059</x:v>
      </x:c>
      <x:c r="C2728" t="str">
        <x:v>Stephen Scott</x:v>
      </x:c>
      <x:c r="D2728" t="str">
        <x:v>Permanent</x:v>
      </x:c>
      <x:c r="E2728" t="str">
        <x:v>Thurrock</x:v>
      </x:c>
      <x:c r="F2728" t="str">
        <x:v>Operative Porter</x:v>
      </x:c>
      <x:c r="G2728" t="str">
        <x:v>399438</x:v>
      </x:c>
      <x:c r="H2728" t="str">
        <x:v>Harrow Green Thurrock M/W use only</x:v>
      </x:c>
      <x:c r="I2728" s="22" t="n">
        <x:v>8.5</x:v>
      </x:c>
      <x:c r="J2728" t="str">
        <x:v>Worked</x:v>
      </x:c>
      <x:c r="K2728" t="str">
        <x:v>Employee 1709; home branch Thurrock; assigned role Operative Porter | Deployment branch: Thurrock | Actual role: Operative Skilled | Jobs: 399438 | Customers: Harrow Green Thurrock M/W use only | Actual hours: 8.5; source records: 1</x:v>
      </x:c>
      <x:c r="L2728" t="str">
        <x:v>Include</x:v>
      </x:c>
      <x:c r="M2728"/>
      <x:c r="N2728"/>
    </x:row>
    <x:row r="2729">
      <x:c r="A2729" t="str">
        <x:v>Stephen Scott|2026-02-07</x:v>
      </x:c>
      <x:c r="B2729" s="888" t="n">
        <x:v>46060</x:v>
      </x:c>
      <x:c r="C2729" t="str">
        <x:v>Stephen Scott</x:v>
      </x:c>
      <x:c r="D2729" t="str">
        <x:v>Permanent</x:v>
      </x:c>
      <x:c r="E2729" t="str">
        <x:v>Thurrock</x:v>
      </x:c>
      <x:c r="F2729" t="str">
        <x:v>Operative Porter</x:v>
      </x:c>
      <x:c r="G2729" t="str">
        <x:v>399438</x:v>
      </x:c>
      <x:c r="H2729" t="str">
        <x:v>Harrow Green Thurrock M/W use only</x:v>
      </x:c>
      <x:c r="I2729" s="22" t="n">
        <x:v>7</x:v>
      </x:c>
      <x:c r="J2729" t="str">
        <x:v>Worked</x:v>
      </x:c>
      <x:c r="K2729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729" t="str">
        <x:v>Include</x:v>
      </x:c>
      <x:c r="M2729"/>
      <x:c r="N2729"/>
    </x:row>
    <x:row r="2730">
      <x:c r="A2730" t="str">
        <x:v>Stephen Scott|2026-02-09</x:v>
      </x:c>
      <x:c r="B2730" s="888" t="n">
        <x:v>46062</x:v>
      </x:c>
      <x:c r="C2730" t="str">
        <x:v>Stephen Scott</x:v>
      </x:c>
      <x:c r="D2730" t="str">
        <x:v>Permanent</x:v>
      </x:c>
      <x:c r="E2730" t="str">
        <x:v>Thurrock</x:v>
      </x:c>
      <x:c r="F2730" t="str">
        <x:v>Operative Porter</x:v>
      </x:c>
      <x:c r="G2730" t="str">
        <x:v>399438</x:v>
      </x:c>
      <x:c r="H2730" t="str">
        <x:v>Harrow Green Thurrock M/W use only</x:v>
      </x:c>
      <x:c r="I2730" s="22" t="n">
        <x:v>9</x:v>
      </x:c>
      <x:c r="J2730" t="str">
        <x:v>Worked</x:v>
      </x:c>
      <x:c r="K2730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730" t="str">
        <x:v>Include</x:v>
      </x:c>
      <x:c r="M2730"/>
      <x:c r="N2730"/>
    </x:row>
    <x:row r="2731">
      <x:c r="A2731" t="str">
        <x:v>Stephen Scott|2026-02-13</x:v>
      </x:c>
      <x:c r="B2731" s="888" t="n">
        <x:v>46066</x:v>
      </x:c>
      <x:c r="C2731" t="str">
        <x:v>Stephen Scott</x:v>
      </x:c>
      <x:c r="D2731" t="str">
        <x:v>Permanent</x:v>
      </x:c>
      <x:c r="E2731" t="str">
        <x:v>Thurrock</x:v>
      </x:c>
      <x:c r="F2731" t="str">
        <x:v>Operative Porter</x:v>
      </x:c>
      <x:c r="G2731" t="str">
        <x:v>399438</x:v>
      </x:c>
      <x:c r="H2731" t="str">
        <x:v>Harrow Green Thurrock M/W use only</x:v>
      </x:c>
      <x:c r="I2731" s="22" t="n">
        <x:v>8.5</x:v>
      </x:c>
      <x:c r="J2731" t="str">
        <x:v>Worked</x:v>
      </x:c>
      <x:c r="K2731" t="str">
        <x:v>Employee 1709; home branch Thurrock; assigned role Operative Porter | Deployment branch: Thurrock | Actual role: Operative Skilled | Jobs: 399438 | Customers: Harrow Green Thurrock M/W use only | Actual hours: 8.5; source records: 1</x:v>
      </x:c>
      <x:c r="L2731" t="str">
        <x:v>Include</x:v>
      </x:c>
      <x:c r="M2731"/>
      <x:c r="N2731"/>
    </x:row>
    <x:row r="2732">
      <x:c r="A2732" t="str">
        <x:v>Stephen Scott|2026-02-16</x:v>
      </x:c>
      <x:c r="B2732" s="888" t="n">
        <x:v>46069</x:v>
      </x:c>
      <x:c r="C2732" t="str">
        <x:v>Stephen Scott</x:v>
      </x:c>
      <x:c r="D2732" t="str">
        <x:v>Permanent</x:v>
      </x:c>
      <x:c r="E2732" t="str">
        <x:v>Thurrock</x:v>
      </x:c>
      <x:c r="F2732" t="str">
        <x:v>Operative Porter</x:v>
      </x:c>
      <x:c r="G2732" t="str">
        <x:v>399438</x:v>
      </x:c>
      <x:c r="H2732" t="str">
        <x:v>Harrow Green Thurrock M/W use only</x:v>
      </x:c>
      <x:c r="I2732" s="22" t="n">
        <x:v>8.5</x:v>
      </x:c>
      <x:c r="J2732" t="str">
        <x:v>Worked</x:v>
      </x:c>
      <x:c r="K2732" t="str">
        <x:v>Employee 1709; home branch Thurrock; assigned role Operative Porter | Deployment branch: Thurrock | Actual role: Operative Skilled | Jobs: 399438 | Customers: Harrow Green Thurrock M/W use only | Actual hours: 8.5; source records: 1</x:v>
      </x:c>
      <x:c r="L2732" t="str">
        <x:v>Include</x:v>
      </x:c>
      <x:c r="M2732"/>
      <x:c r="N2732"/>
    </x:row>
    <x:row r="2733">
      <x:c r="A2733" t="str">
        <x:v>Stephen Scott|2026-02-20</x:v>
      </x:c>
      <x:c r="B2733" s="888" t="n">
        <x:v>46073</x:v>
      </x:c>
      <x:c r="C2733" t="str">
        <x:v>Stephen Scott</x:v>
      </x:c>
      <x:c r="D2733" t="str">
        <x:v>Permanent</x:v>
      </x:c>
      <x:c r="E2733" t="str">
        <x:v>Thurrock</x:v>
      </x:c>
      <x:c r="F2733" t="str">
        <x:v>Operative Porter</x:v>
      </x:c>
      <x:c r="G2733" t="str">
        <x:v>399438</x:v>
      </x:c>
      <x:c r="H2733" t="str">
        <x:v>Harrow Green Thurrock M/W use only</x:v>
      </x:c>
      <x:c r="I2733" s="22" t="n">
        <x:v>9</x:v>
      </x:c>
      <x:c r="J2733" t="str">
        <x:v>Worked</x:v>
      </x:c>
      <x:c r="K2733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733" t="str">
        <x:v>Include</x:v>
      </x:c>
      <x:c r="M2733"/>
      <x:c r="N2733"/>
    </x:row>
    <x:row r="2734">
      <x:c r="A2734" t="str">
        <x:v>Stephen Scott|2026-02-21</x:v>
      </x:c>
      <x:c r="B2734" s="888" t="n">
        <x:v>46074</x:v>
      </x:c>
      <x:c r="C2734" t="str">
        <x:v>Stephen Scott</x:v>
      </x:c>
      <x:c r="D2734" t="str">
        <x:v>Permanent</x:v>
      </x:c>
      <x:c r="E2734" t="str">
        <x:v>Thurrock</x:v>
      </x:c>
      <x:c r="F2734" t="str">
        <x:v>Operative Porter</x:v>
      </x:c>
      <x:c r="G2734" t="str">
        <x:v>399438</x:v>
      </x:c>
      <x:c r="H2734" t="str">
        <x:v>Harrow Green Thurrock M/W use only</x:v>
      </x:c>
      <x:c r="I2734" s="22" t="n">
        <x:v>7</x:v>
      </x:c>
      <x:c r="J2734" t="str">
        <x:v>Worked</x:v>
      </x:c>
      <x:c r="K2734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734" t="str">
        <x:v>Include</x:v>
      </x:c>
      <x:c r="M2734"/>
      <x:c r="N2734"/>
    </x:row>
    <x:row r="2735">
      <x:c r="A2735" t="str">
        <x:v>Stephen Scott|2026-02-23</x:v>
      </x:c>
      <x:c r="B2735" s="888" t="n">
        <x:v>46076</x:v>
      </x:c>
      <x:c r="C2735" t="str">
        <x:v>Stephen Scott</x:v>
      </x:c>
      <x:c r="D2735" t="str">
        <x:v>Permanent</x:v>
      </x:c>
      <x:c r="E2735" t="str">
        <x:v>Thurrock</x:v>
      </x:c>
      <x:c r="F2735" t="str">
        <x:v>Operative Porter</x:v>
      </x:c>
      <x:c r="G2735" t="str">
        <x:v>399438</x:v>
      </x:c>
      <x:c r="H2735" t="str">
        <x:v>Harrow Green Thurrock M/W use only</x:v>
      </x:c>
      <x:c r="I2735" s="22" t="n">
        <x:v>7</x:v>
      </x:c>
      <x:c r="J2735" t="str">
        <x:v>Worked</x:v>
      </x:c>
      <x:c r="K2735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735" t="str">
        <x:v>Include</x:v>
      </x:c>
      <x:c r="M2735"/>
      <x:c r="N2735"/>
    </x:row>
    <x:row r="2736">
      <x:c r="A2736" t="str">
        <x:v>Stephen Scott|2026-02-24</x:v>
      </x:c>
      <x:c r="B2736" s="888" t="n">
        <x:v>46077</x:v>
      </x:c>
      <x:c r="C2736" t="str">
        <x:v>Stephen Scott</x:v>
      </x:c>
      <x:c r="D2736" t="str">
        <x:v>Permanent</x:v>
      </x:c>
      <x:c r="E2736" t="str">
        <x:v>Thurrock</x:v>
      </x:c>
      <x:c r="F2736" t="str">
        <x:v>Operative Porter</x:v>
      </x:c>
      <x:c r="G2736" t="str">
        <x:v>399438</x:v>
      </x:c>
      <x:c r="H2736" t="str">
        <x:v>Harrow Green Thurrock M/W use only</x:v>
      </x:c>
      <x:c r="I2736" s="22" t="n">
        <x:v>4</x:v>
      </x:c>
      <x:c r="J2736" t="str">
        <x:v>Worked</x:v>
      </x:c>
      <x:c r="K2736" t="str">
        <x:v>Employee 1709; home branch Thurrock; assigned role Operative Porter | Deployment branch: Thurrock | Actual role: Operative Skilled | Jobs: 399438 | Customers: Harrow Green Thurrock M/W use only | Actual hours: 4.0; source records: 1</x:v>
      </x:c>
      <x:c r="L2736" t="str">
        <x:v>Include</x:v>
      </x:c>
      <x:c r="M2736"/>
      <x:c r="N2736"/>
    </x:row>
    <x:row r="2737">
      <x:c r="A2737" t="str">
        <x:v>Stephen Scott|2026-02-25</x:v>
      </x:c>
      <x:c r="B2737" s="888" t="n">
        <x:v>46078</x:v>
      </x:c>
      <x:c r="C2737" t="str">
        <x:v>Stephen Scott</x:v>
      </x:c>
      <x:c r="D2737" t="str">
        <x:v>Permanent</x:v>
      </x:c>
      <x:c r="E2737" t="str">
        <x:v>Thurrock</x:v>
      </x:c>
      <x:c r="F2737" t="str">
        <x:v>Operative Porter</x:v>
      </x:c>
      <x:c r="G2737" t="str">
        <x:v>399438</x:v>
      </x:c>
      <x:c r="H2737" t="str">
        <x:v>Harrow Green Thurrock M/W use only</x:v>
      </x:c>
      <x:c r="I2737" s="22" t="n">
        <x:v>5</x:v>
      </x:c>
      <x:c r="J2737" t="str">
        <x:v>Worked</x:v>
      </x:c>
      <x:c r="K2737" t="str">
        <x:v>Employee 1709; home branch Thurrock; assigned role Operative Porter | Deployment branch: Thurrock | Actual role: Operative Skilled | Jobs: 399438 | Customers: Harrow Green Thurrock M/W use only | Actual hours: 5.0; source records: 1</x:v>
      </x:c>
      <x:c r="L2737" t="str">
        <x:v>Include</x:v>
      </x:c>
      <x:c r="M2737"/>
      <x:c r="N2737"/>
    </x:row>
    <x:row r="2738">
      <x:c r="A2738" t="str">
        <x:v>Stephen Scott|2026-02-27</x:v>
      </x:c>
      <x:c r="B2738" s="888" t="n">
        <x:v>46080</x:v>
      </x:c>
      <x:c r="C2738" t="str">
        <x:v>Stephen Scott</x:v>
      </x:c>
      <x:c r="D2738" t="str">
        <x:v>Permanent</x:v>
      </x:c>
      <x:c r="E2738" t="str">
        <x:v>Thurrock</x:v>
      </x:c>
      <x:c r="F2738" t="str">
        <x:v>Operative Porter</x:v>
      </x:c>
      <x:c r="G2738" t="str">
        <x:v>399438</x:v>
      </x:c>
      <x:c r="H2738" t="str">
        <x:v>Harrow Green Thurrock M/W use only</x:v>
      </x:c>
      <x:c r="I2738" s="22" t="n">
        <x:v>8</x:v>
      </x:c>
      <x:c r="J2738" t="str">
        <x:v>Worked</x:v>
      </x:c>
      <x:c r="K2738" t="str">
        <x:v>Employee 1709; home branch Thurrock; assigned role Operative Porter | Deployment branch: Thurrock | Actual role: Operative Skilled | Jobs: 399438 | Customers: Harrow Green Thurrock M/W use only | Actual hours: 8.0; source records: 1</x:v>
      </x:c>
      <x:c r="L2738" t="str">
        <x:v>Include</x:v>
      </x:c>
      <x:c r="M2738"/>
      <x:c r="N2738"/>
    </x:row>
    <x:row r="2739">
      <x:c r="A2739" t="str">
        <x:v>Stephen Scott|2026-02-28</x:v>
      </x:c>
      <x:c r="B2739" s="888" t="n">
        <x:v>46081</x:v>
      </x:c>
      <x:c r="C2739" t="str">
        <x:v>Stephen Scott</x:v>
      </x:c>
      <x:c r="D2739" t="str">
        <x:v>Permanent</x:v>
      </x:c>
      <x:c r="E2739" t="str">
        <x:v>Thurrock</x:v>
      </x:c>
      <x:c r="F2739" t="str">
        <x:v>Operative Porter</x:v>
      </x:c>
      <x:c r="G2739" t="str">
        <x:v>399438</x:v>
      </x:c>
      <x:c r="H2739" t="str">
        <x:v>Harrow Green Thurrock M/W use only</x:v>
      </x:c>
      <x:c r="I2739" s="22" t="n">
        <x:v>7.5</x:v>
      </x:c>
      <x:c r="J2739" t="str">
        <x:v>Worked</x:v>
      </x:c>
      <x:c r="K2739" t="str">
        <x:v>Employee 1709; home branch Thurrock; assigned role Operative Porter | Deployment branch: Thurrock | Actual role: Operative Skilled | Jobs: 399438 | Customers: Harrow Green Thurrock M/W use only | Actual hours: 7.5; source records: 1</x:v>
      </x:c>
      <x:c r="L2739" t="str">
        <x:v>Include</x:v>
      </x:c>
      <x:c r="M2739"/>
      <x:c r="N2739"/>
    </x:row>
    <x:row r="2740">
      <x:c r="A2740" t="str">
        <x:v>Steve Allum|2026-02-02</x:v>
      </x:c>
      <x:c r="B2740" s="888" t="n">
        <x:v>46055</x:v>
      </x:c>
      <x:c r="C2740" t="str">
        <x:v>Steve Allum</x:v>
      </x:c>
      <x:c r="D2740" t="str">
        <x:v>Permanent</x:v>
      </x:c>
      <x:c r="E2740" t="str">
        <x:v>Oxford</x:v>
      </x:c>
      <x:c r="F2740" t="str">
        <x:v>Operative Driver</x:v>
      </x:c>
      <x:c r="G2740" t="str">
        <x:v>399946</x:v>
      </x:c>
      <x:c r="H2740" t="str">
        <x:v>BMG Labtech (MERCK)</x:v>
      </x:c>
      <x:c r="I2740" s="22" t="n">
        <x:v>4.5</x:v>
      </x:c>
      <x:c r="J2740" t="str">
        <x:v>Worked</x:v>
      </x:c>
      <x:c r="K2740" t="str">
        <x:v>Employee 103776; home branch Oxford; assigned role Operative Driver | Deployment branch: Oxford | Actual role: Operative Driver | Jobs: 399946 | Customers: BMG Labtech (MERCK) | Actual hours: 4.5; source records: 1</x:v>
      </x:c>
      <x:c r="L2740" t="str">
        <x:v>Include</x:v>
      </x:c>
      <x:c r="M2740"/>
      <x:c r="N2740"/>
    </x:row>
    <x:row r="2741">
      <x:c r="A2741" t="str">
        <x:v>Steve Allum|2026-02-03</x:v>
      </x:c>
      <x:c r="B2741" s="888" t="n">
        <x:v>46056</x:v>
      </x:c>
      <x:c r="C2741" t="str">
        <x:v>Steve Allum</x:v>
      </x:c>
      <x:c r="D2741" t="str">
        <x:v>Permanent</x:v>
      </x:c>
      <x:c r="E2741" t="str">
        <x:v>Oxford</x:v>
      </x:c>
      <x:c r="F2741" t="str">
        <x:v>Operative Driver</x:v>
      </x:c>
      <x:c r="G2741" t="str">
        <x:v>399615</x:v>
      </x:c>
      <x:c r="H2741" t="str">
        <x:v>ESTS (GB) Ltd (Oxford Biomedica)</x:v>
      </x:c>
      <x:c r="I2741" s="22" t="n">
        <x:v>5</x:v>
      </x:c>
      <x:c r="J2741" t="str">
        <x:v>Worked</x:v>
      </x:c>
      <x:c r="K2741" t="str">
        <x:v>Employee 103776; home branch Oxford; assigned role Operative Driver | Deployment branch: Oxford | Actual role: Operative Driver | Jobs: 399615 | Customers: ESTS (GB) Ltd (Oxford Biomedica) | Actual hours: 5.0; source records: 1</x:v>
      </x:c>
      <x:c r="L2741" t="str">
        <x:v>Include</x:v>
      </x:c>
      <x:c r="M2741"/>
      <x:c r="N2741"/>
    </x:row>
    <x:row r="2742">
      <x:c r="A2742" t="str">
        <x:v>Steve Allum|2026-02-04</x:v>
      </x:c>
      <x:c r="B2742" s="888" t="n">
        <x:v>46057</x:v>
      </x:c>
      <x:c r="C2742" t="str">
        <x:v>Steve Allum</x:v>
      </x:c>
      <x:c r="D2742" t="str">
        <x:v>Permanent</x:v>
      </x:c>
      <x:c r="E2742" t="str">
        <x:v>Oxford</x:v>
      </x:c>
      <x:c r="F2742" t="str">
        <x:v>Operative Driver</x:v>
      </x:c>
      <x:c r="G2742" t="str">
        <x:v>400044</x:v>
      </x:c>
      <x:c r="H2742" t="str">
        <x:v>Monmouth Scientific Limited (COLLECTION)</x:v>
      </x:c>
      <x:c r="I2742" s="22" t="n">
        <x:v>7</x:v>
      </x:c>
      <x:c r="J2742" t="str">
        <x:v>Worked</x:v>
      </x:c>
      <x:c r="K2742" t="str">
        <x:v>Employee 103776; home branch Oxford; assigned role Operative Driver | Deployment branch: Oxford | Actual role: Operative Driver | Jobs: 400044 | Customers: Monmouth Scientific Limited (COLLECTION) | Actual hours: 7.0; source records: 1</x:v>
      </x:c>
      <x:c r="L2742" t="str">
        <x:v>Include</x:v>
      </x:c>
      <x:c r="M2742"/>
      <x:c r="N2742"/>
    </x:row>
    <x:row r="2743">
      <x:c r="A2743" t="str">
        <x:v>Steve Allum|2026-02-10</x:v>
      </x:c>
      <x:c r="B2743" s="888" t="n">
        <x:v>46063</x:v>
      </x:c>
      <x:c r="C2743" t="str">
        <x:v>Steve Allum</x:v>
      </x:c>
      <x:c r="D2743" t="str">
        <x:v>Permanent</x:v>
      </x:c>
      <x:c r="E2743" t="str">
        <x:v>Oxford</x:v>
      </x:c>
      <x:c r="F2743" t="str">
        <x:v>Operative Driver</x:v>
      </x:c>
      <x:c r="G2743" t="str">
        <x:v>396252</x:v>
      </x:c>
      <x:c r="H2743" t="str">
        <x:v>PepsiCo</x:v>
      </x:c>
      <x:c r="I2743" s="22" t="n">
        <x:v>10</x:v>
      </x:c>
      <x:c r="J2743" t="str">
        <x:v>Worked</x:v>
      </x:c>
      <x:c r="K2743" t="str">
        <x:v>Employee 103776; home branch Oxford; assigned role Operative Driver | Deployment branch: Oxford | Actual role: Operative Driver | Jobs: 396252 | Customers: PepsiCo | Actual hours: 10.0; source records: 1</x:v>
      </x:c>
      <x:c r="L2743" t="str">
        <x:v>Include</x:v>
      </x:c>
      <x:c r="M2743"/>
      <x:c r="N2743"/>
    </x:row>
    <x:row r="2744">
      <x:c r="A2744" t="str">
        <x:v>Steve Allum|2026-02-11</x:v>
      </x:c>
      <x:c r="B2744" s="888" t="n">
        <x:v>46064</x:v>
      </x:c>
      <x:c r="C2744" t="str">
        <x:v>Steve Allum</x:v>
      </x:c>
      <x:c r="D2744" t="str">
        <x:v>Permanent</x:v>
      </x:c>
      <x:c r="E2744" t="str">
        <x:v>Oxford</x:v>
      </x:c>
      <x:c r="F2744" t="str">
        <x:v>Operative Driver</x:v>
      </x:c>
      <x:c r="G2744" t="str">
        <x:v>399981</x:v>
      </x:c>
      <x:c r="H2744" t="str">
        <x:v>Skyline</x:v>
      </x:c>
      <x:c r="I2744" s="22" t="n">
        <x:v>8.5</x:v>
      </x:c>
      <x:c r="J2744" t="str">
        <x:v>Worked</x:v>
      </x:c>
      <x:c r="K2744" t="str">
        <x:v>Employee 103776; home branch Oxford; assigned role Operative Driver | Deployment branch: Oxford | Actual role: Operative Porter | Jobs: 399981 | Customers: Skyline | Actual hours: 8.5; source records: 1</x:v>
      </x:c>
      <x:c r="L2744" t="str">
        <x:v>Include</x:v>
      </x:c>
      <x:c r="M2744"/>
      <x:c r="N2744"/>
    </x:row>
    <x:row r="2745">
      <x:c r="A2745" t="str">
        <x:v>Steve Allum|2026-02-16</x:v>
      </x:c>
      <x:c r="B2745" s="888" t="n">
        <x:v>46069</x:v>
      </x:c>
      <x:c r="C2745" t="str">
        <x:v>Steve Allum</x:v>
      </x:c>
      <x:c r="D2745" t="str">
        <x:v>Permanent</x:v>
      </x:c>
      <x:c r="E2745" t="str">
        <x:v>Oxford</x:v>
      </x:c>
      <x:c r="F2745" t="str">
        <x:v>Operative Driver</x:v>
      </x:c>
      <x:c r="G2745"/>
      <x:c r="H2745"/>
      <x:c r="I2745" s="22" t="n">
        <x:v>0</x:v>
      </x:c>
      <x:c r="J2745" t="str">
        <x:v>Annual leave</x:v>
      </x:c>
      <x:c r="K2745" t="str">
        <x:v>Employee 103776; home branch Oxford; assigned role Operative Driver | Leave: Annual Leave (Hours) | Leave calendar basis: Variable-pattern period</x:v>
      </x:c>
      <x:c r="L2745" t="str">
        <x:v>Include</x:v>
      </x:c>
      <x:c r="M2745"/>
      <x:c r="N2745"/>
    </x:row>
    <x:row r="2746">
      <x:c r="A2746" t="str">
        <x:v>Steve Allum|2026-02-17</x:v>
      </x:c>
      <x:c r="B2746" s="888" t="n">
        <x:v>46070</x:v>
      </x:c>
      <x:c r="C2746" t="str">
        <x:v>Steve Allum</x:v>
      </x:c>
      <x:c r="D2746" t="str">
        <x:v>Permanent</x:v>
      </x:c>
      <x:c r="E2746" t="str">
        <x:v>Oxford</x:v>
      </x:c>
      <x:c r="F2746" t="str">
        <x:v>Operative Driver</x:v>
      </x:c>
      <x:c r="G2746"/>
      <x:c r="H2746"/>
      <x:c r="I2746" s="22" t="n">
        <x:v>0</x:v>
      </x:c>
      <x:c r="J2746" t="str">
        <x:v>Annual leave</x:v>
      </x:c>
      <x:c r="K2746" t="str">
        <x:v>Employee 103776; home branch Oxford; assigned role Operative Driver | Leave: Annual Leave (Hours) | Leave calendar basis: Variable-pattern period</x:v>
      </x:c>
      <x:c r="L2746" t="str">
        <x:v>Include</x:v>
      </x:c>
      <x:c r="M2746"/>
      <x:c r="N2746"/>
    </x:row>
    <x:row r="2747">
      <x:c r="A2747" t="str">
        <x:v>Steve Allum|2026-02-18</x:v>
      </x:c>
      <x:c r="B2747" s="888" t="n">
        <x:v>46071</x:v>
      </x:c>
      <x:c r="C2747" t="str">
        <x:v>Steve Allum</x:v>
      </x:c>
      <x:c r="D2747" t="str">
        <x:v>Permanent</x:v>
      </x:c>
      <x:c r="E2747" t="str">
        <x:v>Oxford</x:v>
      </x:c>
      <x:c r="F2747" t="str">
        <x:v>Operative Driver</x:v>
      </x:c>
      <x:c r="G2747"/>
      <x:c r="H2747"/>
      <x:c r="I2747" s="22" t="n">
        <x:v>0</x:v>
      </x:c>
      <x:c r="J2747" t="str">
        <x:v>Annual leave</x:v>
      </x:c>
      <x:c r="K2747" t="str">
        <x:v>Employee 103776; home branch Oxford; assigned role Operative Driver | Leave: Annual Leave (Hours) | Leave calendar basis: Variable-pattern period</x:v>
      </x:c>
      <x:c r="L2747" t="str">
        <x:v>Include</x:v>
      </x:c>
      <x:c r="M2747"/>
      <x:c r="N2747"/>
    </x:row>
    <x:row r="2748">
      <x:c r="A2748" t="str">
        <x:v>Steve Allum|2026-02-19</x:v>
      </x:c>
      <x:c r="B2748" s="888" t="n">
        <x:v>46072</x:v>
      </x:c>
      <x:c r="C2748" t="str">
        <x:v>Steve Allum</x:v>
      </x:c>
      <x:c r="D2748" t="str">
        <x:v>Permanent</x:v>
      </x:c>
      <x:c r="E2748" t="str">
        <x:v>Oxford</x:v>
      </x:c>
      <x:c r="F2748" t="str">
        <x:v>Operative Driver</x:v>
      </x:c>
      <x:c r="G2748"/>
      <x:c r="H2748"/>
      <x:c r="I2748" s="22" t="n">
        <x:v>0</x:v>
      </x:c>
      <x:c r="J2748" t="str">
        <x:v>Annual leave</x:v>
      </x:c>
      <x:c r="K2748" t="str">
        <x:v>Employee 103776; home branch Oxford; assigned role Operative Driver | Leave: Annual Leave (Hours) | Leave calendar basis: Variable-pattern period</x:v>
      </x:c>
      <x:c r="L2748" t="str">
        <x:v>Include</x:v>
      </x:c>
      <x:c r="M2748"/>
      <x:c r="N2748"/>
    </x:row>
    <x:row r="2749">
      <x:c r="A2749" t="str">
        <x:v>Steve Allum|2026-02-20</x:v>
      </x:c>
      <x:c r="B2749" s="888" t="n">
        <x:v>46073</x:v>
      </x:c>
      <x:c r="C2749" t="str">
        <x:v>Steve Allum</x:v>
      </x:c>
      <x:c r="D2749" t="str">
        <x:v>Permanent</x:v>
      </x:c>
      <x:c r="E2749" t="str">
        <x:v>Oxford</x:v>
      </x:c>
      <x:c r="F2749" t="str">
        <x:v>Operative Driver</x:v>
      </x:c>
      <x:c r="G2749"/>
      <x:c r="H2749"/>
      <x:c r="I2749" s="22" t="n">
        <x:v>0</x:v>
      </x:c>
      <x:c r="J2749" t="str">
        <x:v>Annual leave</x:v>
      </x:c>
      <x:c r="K2749" t="str">
        <x:v>Employee 103776; home branch Oxford; assigned role Operative Driver | Leave: Annual Leave (Hours) | Leave calendar basis: Variable-pattern period</x:v>
      </x:c>
      <x:c r="L2749" t="str">
        <x:v>Include</x:v>
      </x:c>
      <x:c r="M2749"/>
      <x:c r="N2749"/>
    </x:row>
    <x:row r="2750">
      <x:c r="A2750" t="str">
        <x:v>Steve Allum|2026-02-23</x:v>
      </x:c>
      <x:c r="B2750" s="888" t="n">
        <x:v>46076</x:v>
      </x:c>
      <x:c r="C2750" t="str">
        <x:v>Steve Allum</x:v>
      </x:c>
      <x:c r="D2750" t="str">
        <x:v>Permanent</x:v>
      </x:c>
      <x:c r="E2750" t="str">
        <x:v>Oxford</x:v>
      </x:c>
      <x:c r="F2750" t="str">
        <x:v>Operative Driver</x:v>
      </x:c>
      <x:c r="G2750" t="str">
        <x:v>399379A</x:v>
      </x:c>
      <x:c r="H2750" t="str">
        <x:v>Restore Harrow Green Oxford  M/W use only</x:v>
      </x:c>
      <x:c r="I2750" s="22" t="n">
        <x:v>10</x:v>
      </x:c>
      <x:c r="J2750" t="str">
        <x:v>Worked</x:v>
      </x:c>
      <x:c r="K2750" t="str">
        <x:v>Employee 103776; home branch Oxford; assigned role Operative Driver | Deployment branch: Oxford | Actual role: Operative Driver | Jobs: 399379A | Customers: Restore Harrow Green Oxford  M/W use only | Actual hours: 10.0; source records: 1</x:v>
      </x:c>
      <x:c r="L2750" t="str">
        <x:v>Include</x:v>
      </x:c>
      <x:c r="M2750"/>
      <x:c r="N2750"/>
    </x:row>
    <x:row r="2751">
      <x:c r="A2751" t="str">
        <x:v>Steve Allum|2026-02-24</x:v>
      </x:c>
      <x:c r="B2751" s="888" t="n">
        <x:v>46077</x:v>
      </x:c>
      <x:c r="C2751" t="str">
        <x:v>Steve Allum</x:v>
      </x:c>
      <x:c r="D2751" t="str">
        <x:v>Permanent</x:v>
      </x:c>
      <x:c r="E2751" t="str">
        <x:v>Oxford</x:v>
      </x:c>
      <x:c r="F2751" t="str">
        <x:v>Operative Driver</x:v>
      </x:c>
      <x:c r="G2751" t="str">
        <x:v>399379A</x:v>
      </x:c>
      <x:c r="H2751" t="str">
        <x:v>Restore Harrow Green Oxford  M/W use only</x:v>
      </x:c>
      <x:c r="I2751" s="22" t="n">
        <x:v>9</x:v>
      </x:c>
      <x:c r="J2751" t="str">
        <x:v>Worked</x:v>
      </x:c>
      <x:c r="K2751" t="str">
        <x:v>Employee 103776; home branch Oxford; assigned role Operative Driver | Deployment branch: Oxford | Actual role: Operative Driver | Jobs: 399379A | Customers: Restore Harrow Green Oxford  M/W use only | Actual hours: 9.0; source records: 1</x:v>
      </x:c>
      <x:c r="L2751" t="str">
        <x:v>Include</x:v>
      </x:c>
      <x:c r="M2751"/>
      <x:c r="N2751"/>
    </x:row>
    <x:row r="2752">
      <x:c r="A2752" t="str">
        <x:v>Steve Allum|2026-02-26</x:v>
      </x:c>
      <x:c r="B2752" s="888" t="n">
        <x:v>46079</x:v>
      </x:c>
      <x:c r="C2752" t="str">
        <x:v>Steve Allum</x:v>
      </x:c>
      <x:c r="D2752" t="str">
        <x:v>Permanent</x:v>
      </x:c>
      <x:c r="E2752" t="str">
        <x:v>Oxford</x:v>
      </x:c>
      <x:c r="F2752" t="str">
        <x:v>Operative Driver</x:v>
      </x:c>
      <x:c r="G2752" t="str">
        <x:v>399379A</x:v>
      </x:c>
      <x:c r="H2752" t="str">
        <x:v>Restore Harrow Green Oxford  M/W use only</x:v>
      </x:c>
      <x:c r="I2752" s="22" t="n">
        <x:v>9</x:v>
      </x:c>
      <x:c r="J2752" t="str">
        <x:v>Worked</x:v>
      </x:c>
      <x:c r="K2752" t="str">
        <x:v>Employee 103776; home branch Oxford; assigned role Operative Driver | Deployment branch: Oxford | Actual role: Operative Driver | Jobs: 399379A | Customers: Restore Harrow Green Oxford  M/W use only | Actual hours: 9.0; source records: 1</x:v>
      </x:c>
      <x:c r="L2752" t="str">
        <x:v>Include</x:v>
      </x:c>
      <x:c r="M2752"/>
      <x:c r="N2752"/>
    </x:row>
    <x:row r="2753">
      <x:c r="A2753" t="str">
        <x:v>Steven Baughan|2026-02-02</x:v>
      </x:c>
      <x:c r="B2753" s="888" t="n">
        <x:v>46055</x:v>
      </x:c>
      <x:c r="C2753" t="str">
        <x:v>Steven Baughan</x:v>
      </x:c>
      <x:c r="D2753" t="str">
        <x:v>Permanent</x:v>
      </x:c>
      <x:c r="E2753" t="str">
        <x:v>Birmingham</x:v>
      </x:c>
      <x:c r="F2753" t="str">
        <x:v>Operative Porter</x:v>
      </x:c>
      <x:c r="G2753" t="str">
        <x:v>394794</x:v>
      </x:c>
      <x:c r="H2753" t="str">
        <x:v>West Midlands Police</x:v>
      </x:c>
      <x:c r="I2753" s="22" t="n">
        <x:v>8</x:v>
      </x:c>
      <x:c r="J2753" t="str">
        <x:v>Worked</x:v>
      </x:c>
      <x:c r="K2753" t="str">
        <x:v>Employee 103089; home branch Birmingham; assigned role Operative Porter | Deployment branch: Birmingham | Actual role: Operative Porter | Jobs: 394794 | Customers: West Midlands Police | Actual hours: 8.0; source records: 1</x:v>
      </x:c>
      <x:c r="L2753" t="str">
        <x:v>Include</x:v>
      </x:c>
      <x:c r="M2753"/>
      <x:c r="N2753"/>
    </x:row>
    <x:row r="2754">
      <x:c r="A2754" t="str">
        <x:v>Steven Baughan|2026-02-03</x:v>
      </x:c>
      <x:c r="B2754" s="888" t="n">
        <x:v>46056</x:v>
      </x:c>
      <x:c r="C2754" t="str">
        <x:v>Steven Baughan</x:v>
      </x:c>
      <x:c r="D2754" t="str">
        <x:v>Permanent</x:v>
      </x:c>
      <x:c r="E2754" t="str">
        <x:v>Birmingham</x:v>
      </x:c>
      <x:c r="F2754" t="str">
        <x:v>Operative Porter</x:v>
      </x:c>
      <x:c r="G2754" t="str">
        <x:v>394794</x:v>
      </x:c>
      <x:c r="H2754" t="str">
        <x:v>West Midlands Police</x:v>
      </x:c>
      <x:c r="I2754" s="22" t="n">
        <x:v>9.5</x:v>
      </x:c>
      <x:c r="J2754" t="str">
        <x:v>Worked</x:v>
      </x:c>
      <x:c r="K2754" t="str">
        <x:v>Employee 103089; home branch Birmingham; assigned role Operative Porter | Deployment branch: Birmingham | Actual role: Operative Porter | Jobs: 394794 | Customers: West Midlands Police | Actual hours: 9.5; source records: 1</x:v>
      </x:c>
      <x:c r="L2754" t="str">
        <x:v>Include</x:v>
      </x:c>
      <x:c r="M2754"/>
      <x:c r="N2754"/>
    </x:row>
    <x:row r="2755">
      <x:c r="A2755" t="str">
        <x:v>Steven Baughan|2026-02-04</x:v>
      </x:c>
      <x:c r="B2755" s="888" t="n">
        <x:v>46057</x:v>
      </x:c>
      <x:c r="C2755" t="str">
        <x:v>Steven Baughan</x:v>
      </x:c>
      <x:c r="D2755" t="str">
        <x:v>Permanent</x:v>
      </x:c>
      <x:c r="E2755" t="str">
        <x:v>Birmingham</x:v>
      </x:c>
      <x:c r="F2755" t="str">
        <x:v>Operative Porter</x:v>
      </x:c>
      <x:c r="G2755" t="str">
        <x:v>394794</x:v>
      </x:c>
      <x:c r="H2755" t="str">
        <x:v>West Midlands Police</x:v>
      </x:c>
      <x:c r="I2755" s="22" t="n">
        <x:v>8</x:v>
      </x:c>
      <x:c r="J2755" t="str">
        <x:v>Worked</x:v>
      </x:c>
      <x:c r="K2755" t="str">
        <x:v>Employee 103089; home branch Birmingham; assigned role Operative Porter | Deployment branch: Birmingham | Actual role: Operative Porter | Jobs: 394794 | Customers: West Midlands Police | Actual hours: 8.0; source records: 1</x:v>
      </x:c>
      <x:c r="L2755" t="str">
        <x:v>Include</x:v>
      </x:c>
      <x:c r="M2755"/>
      <x:c r="N2755"/>
    </x:row>
    <x:row r="2756">
      <x:c r="A2756" t="str">
        <x:v>Steven Baughan|2026-02-05</x:v>
      </x:c>
      <x:c r="B2756" s="888" t="n">
        <x:v>46058</x:v>
      </x:c>
      <x:c r="C2756" t="str">
        <x:v>Steven Baughan</x:v>
      </x:c>
      <x:c r="D2756" t="str">
        <x:v>Permanent</x:v>
      </x:c>
      <x:c r="E2756" t="str">
        <x:v>Birmingham</x:v>
      </x:c>
      <x:c r="F2756" t="str">
        <x:v>Operative Porter</x:v>
      </x:c>
      <x:c r="G2756" t="str">
        <x:v>394794</x:v>
      </x:c>
      <x:c r="H2756" t="str">
        <x:v>West Midlands Police</x:v>
      </x:c>
      <x:c r="I2756" s="22" t="n">
        <x:v>8</x:v>
      </x:c>
      <x:c r="J2756" t="str">
        <x:v>Worked</x:v>
      </x:c>
      <x:c r="K2756" t="str">
        <x:v>Employee 103089; home branch Birmingham; assigned role Operative Porter | Deployment branch: Birmingham | Actual role: Operative Porter | Jobs: 394794 | Customers: West Midlands Police | Actual hours: 8.0; source records: 1</x:v>
      </x:c>
      <x:c r="L2756" t="str">
        <x:v>Include</x:v>
      </x:c>
      <x:c r="M2756"/>
      <x:c r="N2756"/>
    </x:row>
    <x:row r="2757">
      <x:c r="A2757" t="str">
        <x:v>Steven Baughan|2026-02-06</x:v>
      </x:c>
      <x:c r="B2757" s="888" t="n">
        <x:v>46059</x:v>
      </x:c>
      <x:c r="C2757" t="str">
        <x:v>Steven Baughan</x:v>
      </x:c>
      <x:c r="D2757" t="str">
        <x:v>Permanent</x:v>
      </x:c>
      <x:c r="E2757" t="str">
        <x:v>Birmingham</x:v>
      </x:c>
      <x:c r="F2757" t="str">
        <x:v>Operative Porter</x:v>
      </x:c>
      <x:c r="G2757" t="str">
        <x:v>394794</x:v>
      </x:c>
      <x:c r="H2757" t="str">
        <x:v>West Midlands Police</x:v>
      </x:c>
      <x:c r="I2757" s="22" t="n">
        <x:v>8.5</x:v>
      </x:c>
      <x:c r="J2757" t="str">
        <x:v>Worked</x:v>
      </x:c>
      <x:c r="K2757" t="str">
        <x:v>Employee 103089; home branch Birmingham; assigned role Operative Porter | Deployment branch: Birmingham | Actual role: Operative Porter | Jobs: 394794 | Customers: West Midlands Police | Actual hours: 8.5; source records: 1</x:v>
      </x:c>
      <x:c r="L2757" t="str">
        <x:v>Include</x:v>
      </x:c>
      <x:c r="M2757"/>
      <x:c r="N2757"/>
    </x:row>
    <x:row r="2758">
      <x:c r="A2758" t="str">
        <x:v>Steven Baughan|2026-02-09</x:v>
      </x:c>
      <x:c r="B2758" s="888" t="n">
        <x:v>46062</x:v>
      </x:c>
      <x:c r="C2758" t="str">
        <x:v>Steven Baughan</x:v>
      </x:c>
      <x:c r="D2758" t="str">
        <x:v>Permanent</x:v>
      </x:c>
      <x:c r="E2758" t="str">
        <x:v>Birmingham</x:v>
      </x:c>
      <x:c r="F2758" t="str">
        <x:v>Operative Porter</x:v>
      </x:c>
      <x:c r="G2758"/>
      <x:c r="H2758"/>
      <x:c r="I2758" s="22" t="n">
        <x:v>0</x:v>
      </x:c>
      <x:c r="J2758" t="str">
        <x:v>Other leave — Sickness</x:v>
      </x:c>
      <x:c r="K2758" t="str">
        <x:v>Employee 103089; home branch Birmingham; assigned role Operative Porter | Leave: Sickness | Leave calendar basis: Variable-pattern period</x:v>
      </x:c>
      <x:c r="L2758" t="str">
        <x:v>Include</x:v>
      </x:c>
      <x:c r="M2758"/>
      <x:c r="N2758"/>
    </x:row>
    <x:row r="2759">
      <x:c r="A2759" t="str">
        <x:v>Steven Baughan|2026-02-10</x:v>
      </x:c>
      <x:c r="B2759" s="888" t="n">
        <x:v>46063</x:v>
      </x:c>
      <x:c r="C2759" t="str">
        <x:v>Steven Baughan</x:v>
      </x:c>
      <x:c r="D2759" t="str">
        <x:v>Permanent</x:v>
      </x:c>
      <x:c r="E2759" t="str">
        <x:v>Birmingham</x:v>
      </x:c>
      <x:c r="F2759" t="str">
        <x:v>Operative Porter</x:v>
      </x:c>
      <x:c r="G2759"/>
      <x:c r="H2759"/>
      <x:c r="I2759" s="22" t="n">
        <x:v>0</x:v>
      </x:c>
      <x:c r="J2759" t="str">
        <x:v>Other leave — Sickness</x:v>
      </x:c>
      <x:c r="K2759" t="str">
        <x:v>Employee 103089; home branch Birmingham; assigned role Operative Porter | Leave: Sickness | Leave calendar basis: Variable-pattern period</x:v>
      </x:c>
      <x:c r="L2759" t="str">
        <x:v>Include</x:v>
      </x:c>
      <x:c r="M2759"/>
      <x:c r="N2759"/>
    </x:row>
    <x:row r="2760">
      <x:c r="A2760" t="str">
        <x:v>Steven Baughan|2026-02-11</x:v>
      </x:c>
      <x:c r="B2760" s="888" t="n">
        <x:v>46064</x:v>
      </x:c>
      <x:c r="C2760" t="str">
        <x:v>Steven Baughan</x:v>
      </x:c>
      <x:c r="D2760" t="str">
        <x:v>Permanent</x:v>
      </x:c>
      <x:c r="E2760" t="str">
        <x:v>Birmingham</x:v>
      </x:c>
      <x:c r="F2760" t="str">
        <x:v>Operative Porter</x:v>
      </x:c>
      <x:c r="G2760" t="str">
        <x:v>394794</x:v>
      </x:c>
      <x:c r="H2760" t="str">
        <x:v>West Midlands Police</x:v>
      </x:c>
      <x:c r="I2760" s="22" t="n">
        <x:v>5.5</x:v>
      </x:c>
      <x:c r="J2760" t="str">
        <x:v>Worked</x:v>
      </x:c>
      <x:c r="K2760" t="str">
        <x:v>Employee 103089; home branch Birmingham; assigned role Operative Porter | Deployment branch: Birmingham | Actual role: Operative Porter | Jobs: 394794 | Customers: West Midlands Police | Actual hours: 5.5; source records: 1</x:v>
      </x:c>
      <x:c r="L2760" t="str">
        <x:v>Include</x:v>
      </x:c>
      <x:c r="M2760"/>
      <x:c r="N2760"/>
    </x:row>
    <x:row r="2761">
      <x:c r="A2761" t="str">
        <x:v>Steven Baughan|2026-02-12</x:v>
      </x:c>
      <x:c r="B2761" s="888" t="n">
        <x:v>46065</x:v>
      </x:c>
      <x:c r="C2761" t="str">
        <x:v>Steven Baughan</x:v>
      </x:c>
      <x:c r="D2761" t="str">
        <x:v>Permanent</x:v>
      </x:c>
      <x:c r="E2761" t="str">
        <x:v>Birmingham</x:v>
      </x:c>
      <x:c r="F2761" t="str">
        <x:v>Operative Porter</x:v>
      </x:c>
      <x:c r="G2761" t="str">
        <x:v>400256</x:v>
      </x:c>
      <x:c r="H2761" t="str">
        <x:v>Marel GB Ltd</x:v>
      </x:c>
      <x:c r="I2761" s="22" t="n">
        <x:v>8</x:v>
      </x:c>
      <x:c r="J2761" t="str">
        <x:v>Worked</x:v>
      </x:c>
      <x:c r="K2761" t="str">
        <x:v>Employee 103089; home branch Birmingham; assigned role Operative Porter | Deployment branch: Birmingham | Actual role: Operative Porter | Jobs: 400256 | Customers: Marel GB Ltd | Actual hours: 8.0; source records: 1</x:v>
      </x:c>
      <x:c r="L2761" t="str">
        <x:v>Include</x:v>
      </x:c>
      <x:c r="M2761"/>
      <x:c r="N2761"/>
    </x:row>
    <x:row r="2762">
      <x:c r="A2762" t="str">
        <x:v>Steven Baughan|2026-02-13</x:v>
      </x:c>
      <x:c r="B2762" s="888" t="n">
        <x:v>46066</x:v>
      </x:c>
      <x:c r="C2762" t="str">
        <x:v>Steven Baughan</x:v>
      </x:c>
      <x:c r="D2762" t="str">
        <x:v>Permanent</x:v>
      </x:c>
      <x:c r="E2762" t="str">
        <x:v>Birmingham</x:v>
      </x:c>
      <x:c r="F2762" t="str">
        <x:v>Operative Porter</x:v>
      </x:c>
      <x:c r="G2762" t="str">
        <x:v>400137</x:v>
      </x:c>
      <x:c r="H2762" t="str">
        <x:v>HSBC - February 2026 Deliveries</x:v>
      </x:c>
      <x:c r="I2762" s="22" t="n">
        <x:v>10</x:v>
      </x:c>
      <x:c r="J2762" t="str">
        <x:v>Worked</x:v>
      </x:c>
      <x:c r="K2762" t="str">
        <x:v>Employee 103089; home branch Birmingham; assigned role Operative Porter | Deployment branch: Birmingham | Actual role: Operative Porter | Jobs: 400137 | Customers: HSBC - February 2026 Deliveries | Actual hours: 10.0; source records: 1</x:v>
      </x:c>
      <x:c r="L2762" t="str">
        <x:v>Include</x:v>
      </x:c>
      <x:c r="M2762"/>
      <x:c r="N2762"/>
    </x:row>
    <x:row r="2763">
      <x:c r="A2763" t="str">
        <x:v>Steven Baughan|2026-02-16</x:v>
      </x:c>
      <x:c r="B2763" s="888" t="n">
        <x:v>46069</x:v>
      </x:c>
      <x:c r="C2763" t="str">
        <x:v>Steven Baughan</x:v>
      </x:c>
      <x:c r="D2763" t="str">
        <x:v>Permanent</x:v>
      </x:c>
      <x:c r="E2763" t="str">
        <x:v>Birmingham</x:v>
      </x:c>
      <x:c r="F2763" t="str">
        <x:v>Operative Porter</x:v>
      </x:c>
      <x:c r="G2763" t="str">
        <x:v>399504</x:v>
      </x:c>
      <x:c r="H2763" t="str">
        <x:v>West Midlands Police</x:v>
      </x:c>
      <x:c r="I2763" s="22" t="n">
        <x:v>8</x:v>
      </x:c>
      <x:c r="J2763" t="str">
        <x:v>Worked</x:v>
      </x:c>
      <x:c r="K2763" t="str">
        <x:v>Employee 103089; home branch Birmingham; assigned role Operative Porter | Deployment branch: Birmingham | Actual role: Operative Porter | Jobs: 399504 | Customers: West Midlands Police | Actual hours: 8.0; source records: 1</x:v>
      </x:c>
      <x:c r="L2763" t="str">
        <x:v>Include</x:v>
      </x:c>
      <x:c r="M2763"/>
      <x:c r="N2763"/>
    </x:row>
    <x:row r="2764">
      <x:c r="A2764" t="str">
        <x:v>Steven Baughan|2026-02-17</x:v>
      </x:c>
      <x:c r="B2764" s="888" t="n">
        <x:v>46070</x:v>
      </x:c>
      <x:c r="C2764" t="str">
        <x:v>Steven Baughan</x:v>
      </x:c>
      <x:c r="D2764" t="str">
        <x:v>Permanent</x:v>
      </x:c>
      <x:c r="E2764" t="str">
        <x:v>Birmingham</x:v>
      </x:c>
      <x:c r="F2764" t="str">
        <x:v>Operative Porter</x:v>
      </x:c>
      <x:c r="G2764" t="str">
        <x:v>399504</x:v>
      </x:c>
      <x:c r="H2764" t="str">
        <x:v>West Midlands Police</x:v>
      </x:c>
      <x:c r="I2764" s="22" t="n">
        <x:v>8</x:v>
      </x:c>
      <x:c r="J2764" t="str">
        <x:v>Worked</x:v>
      </x:c>
      <x:c r="K2764" t="str">
        <x:v>Employee 103089; home branch Birmingham; assigned role Operative Porter | Deployment branch: Birmingham | Actual role: Operative Porter | Jobs: 399504 | Customers: West Midlands Police | Actual hours: 8.0; source records: 1</x:v>
      </x:c>
      <x:c r="L2764" t="str">
        <x:v>Include</x:v>
      </x:c>
      <x:c r="M2764"/>
      <x:c r="N2764"/>
    </x:row>
    <x:row r="2765">
      <x:c r="A2765" t="str">
        <x:v>Steven Baughan|2026-02-18</x:v>
      </x:c>
      <x:c r="B2765" s="888" t="n">
        <x:v>46071</x:v>
      </x:c>
      <x:c r="C2765" t="str">
        <x:v>Steven Baughan</x:v>
      </x:c>
      <x:c r="D2765" t="str">
        <x:v>Permanent</x:v>
      </x:c>
      <x:c r="E2765" t="str">
        <x:v>Birmingham</x:v>
      </x:c>
      <x:c r="F2765" t="str">
        <x:v>Operative Porter</x:v>
      </x:c>
      <x:c r="G2765" t="str">
        <x:v>399504</x:v>
      </x:c>
      <x:c r="H2765" t="str">
        <x:v>West Midlands Police</x:v>
      </x:c>
      <x:c r="I2765" s="22" t="n">
        <x:v>8.5</x:v>
      </x:c>
      <x:c r="J2765" t="str">
        <x:v>Worked</x:v>
      </x:c>
      <x:c r="K2765" t="str">
        <x:v>Employee 103089; home branch Birmingham; assigned role Operative Porter | Deployment branch: Birmingham | Actual role: Operative Porter | Jobs: 399504 | Customers: West Midlands Police | Actual hours: 8.5; source records: 1</x:v>
      </x:c>
      <x:c r="L2765" t="str">
        <x:v>Include</x:v>
      </x:c>
      <x:c r="M2765"/>
      <x:c r="N2765"/>
    </x:row>
    <x:row r="2766">
      <x:c r="A2766" t="str">
        <x:v>Steven Baughan|2026-02-19</x:v>
      </x:c>
      <x:c r="B2766" s="888" t="n">
        <x:v>46072</x:v>
      </x:c>
      <x:c r="C2766" t="str">
        <x:v>Steven Baughan</x:v>
      </x:c>
      <x:c r="D2766" t="str">
        <x:v>Permanent</x:v>
      </x:c>
      <x:c r="E2766" t="str">
        <x:v>Birmingham</x:v>
      </x:c>
      <x:c r="F2766" t="str">
        <x:v>Operative Porter</x:v>
      </x:c>
      <x:c r="G2766" t="str">
        <x:v>400158</x:v>
      </x:c>
      <x:c r="H2766" t="str">
        <x:v>West Midlands Police</x:v>
      </x:c>
      <x:c r="I2766" s="22" t="n">
        <x:v>5</x:v>
      </x:c>
      <x:c r="J2766" t="str">
        <x:v>Worked</x:v>
      </x:c>
      <x:c r="K2766" t="str">
        <x:v>Employee 103089; home branch Birmingham; assigned role Operative Porter | Deployment branch: Birmingham | Actual role: Operative Porter | Jobs: 400158 | Customers: West Midlands Police | Actual hours: 5.0; source records: 1</x:v>
      </x:c>
      <x:c r="L2766" t="str">
        <x:v>Include</x:v>
      </x:c>
      <x:c r="M2766"/>
      <x:c r="N2766"/>
    </x:row>
    <x:row r="2767">
      <x:c r="A2767" t="str">
        <x:v>Steven Baughan|2026-02-20</x:v>
      </x:c>
      <x:c r="B2767" s="888" t="n">
        <x:v>46073</x:v>
      </x:c>
      <x:c r="C2767" t="str">
        <x:v>Steven Baughan</x:v>
      </x:c>
      <x:c r="D2767" t="str">
        <x:v>Permanent</x:v>
      </x:c>
      <x:c r="E2767" t="str">
        <x:v>Birmingham</x:v>
      </x:c>
      <x:c r="F2767" t="str">
        <x:v>Operative Porter</x:v>
      </x:c>
      <x:c r="G2767" t="str">
        <x:v>399504</x:v>
      </x:c>
      <x:c r="H2767" t="str">
        <x:v>West Midlands Police</x:v>
      </x:c>
      <x:c r="I2767" s="22" t="n">
        <x:v>6</x:v>
      </x:c>
      <x:c r="J2767" t="str">
        <x:v>Worked</x:v>
      </x:c>
      <x:c r="K2767" t="str">
        <x:v>Employee 103089; home branch Birmingham; assigned role Operative Porter | Deployment branch: Birmingham | Actual role: Operative Porter | Jobs: 399504 | Customers: West Midlands Police | Actual hours: 6.0; source records: 1</x:v>
      </x:c>
      <x:c r="L2767" t="str">
        <x:v>Include</x:v>
      </x:c>
      <x:c r="M2767"/>
      <x:c r="N2767"/>
    </x:row>
    <x:row r="2768">
      <x:c r="A2768" t="str">
        <x:v>Steven Baughan|2026-02-23</x:v>
      </x:c>
      <x:c r="B2768" s="888" t="n">
        <x:v>46076</x:v>
      </x:c>
      <x:c r="C2768" t="str">
        <x:v>Steven Baughan</x:v>
      </x:c>
      <x:c r="D2768" t="str">
        <x:v>Permanent</x:v>
      </x:c>
      <x:c r="E2768" t="str">
        <x:v>Birmingham</x:v>
      </x:c>
      <x:c r="F2768" t="str">
        <x:v>Operative Porter</x:v>
      </x:c>
      <x:c r="G2768" t="str">
        <x:v>400345</x:v>
      </x:c>
      <x:c r="H2768" t="str">
        <x:v>West Midlands Police</x:v>
      </x:c>
      <x:c r="I2768" s="22" t="n">
        <x:v>8.5</x:v>
      </x:c>
      <x:c r="J2768" t="str">
        <x:v>Worked</x:v>
      </x:c>
      <x:c r="K2768" t="str">
        <x:v>Employee 103089; home branch Birmingham; assigned role Operative Porter | Deployment branch: Birmingham | Actual role: Operative Porter | Jobs: 400345 | Customers: West Midlands Police | Actual hours: 8.5; source records: 1</x:v>
      </x:c>
      <x:c r="L2768" t="str">
        <x:v>Include</x:v>
      </x:c>
      <x:c r="M2768"/>
      <x:c r="N2768"/>
    </x:row>
    <x:row r="2769">
      <x:c r="A2769" t="str">
        <x:v>Steven Baughan|2026-02-24</x:v>
      </x:c>
      <x:c r="B2769" s="888" t="n">
        <x:v>46077</x:v>
      </x:c>
      <x:c r="C2769" t="str">
        <x:v>Steven Baughan</x:v>
      </x:c>
      <x:c r="D2769" t="str">
        <x:v>Permanent</x:v>
      </x:c>
      <x:c r="E2769" t="str">
        <x:v>Birmingham</x:v>
      </x:c>
      <x:c r="F2769" t="str">
        <x:v>Operative Porter</x:v>
      </x:c>
      <x:c r="G2769" t="str">
        <x:v>400345</x:v>
      </x:c>
      <x:c r="H2769" t="str">
        <x:v>West Midlands Police</x:v>
      </x:c>
      <x:c r="I2769" s="22" t="n">
        <x:v>8.5</x:v>
      </x:c>
      <x:c r="J2769" t="str">
        <x:v>Worked</x:v>
      </x:c>
      <x:c r="K2769" t="str">
        <x:v>Employee 103089; home branch Birmingham; assigned role Operative Porter | Deployment branch: Birmingham | Actual role: Operative Porter | Jobs: 400345 | Customers: West Midlands Police | Actual hours: 8.5; source records: 1</x:v>
      </x:c>
      <x:c r="L2769" t="str">
        <x:v>Include</x:v>
      </x:c>
      <x:c r="M2769"/>
      <x:c r="N2769"/>
    </x:row>
    <x:row r="2770">
      <x:c r="A2770" t="str">
        <x:v>Steven Baughan|2026-02-25</x:v>
      </x:c>
      <x:c r="B2770" s="888" t="n">
        <x:v>46078</x:v>
      </x:c>
      <x:c r="C2770" t="str">
        <x:v>Steven Baughan</x:v>
      </x:c>
      <x:c r="D2770" t="str">
        <x:v>Permanent</x:v>
      </x:c>
      <x:c r="E2770" t="str">
        <x:v>Birmingham</x:v>
      </x:c>
      <x:c r="F2770" t="str">
        <x:v>Operative Porter</x:v>
      </x:c>
      <x:c r="G2770" t="str">
        <x:v>390743B</x:v>
      </x:c>
      <x:c r="H2770" t="str">
        <x:v>West Midlands Police - Facilities</x:v>
      </x:c>
      <x:c r="I2770" s="22" t="n">
        <x:v>9.5</x:v>
      </x:c>
      <x:c r="J2770" t="str">
        <x:v>Worked</x:v>
      </x:c>
      <x:c r="K2770" t="str">
        <x:v>Employee 103089; home branch Birmingham; assigned role Operative Porter | Deployment branch: Birmingham | Actual role: Operative Porter | Jobs: 390743B | Customers: West Midlands Police - Facilities | Actual hours: 9.5; source records: 1</x:v>
      </x:c>
      <x:c r="L2770" t="str">
        <x:v>Include</x:v>
      </x:c>
      <x:c r="M2770"/>
      <x:c r="N2770"/>
    </x:row>
    <x:row r="2771">
      <x:c r="A2771" t="str">
        <x:v>Steven Baughan|2026-02-26</x:v>
      </x:c>
      <x:c r="B2771" s="888" t="n">
        <x:v>46079</x:v>
      </x:c>
      <x:c r="C2771" t="str">
        <x:v>Steven Baughan</x:v>
      </x:c>
      <x:c r="D2771" t="str">
        <x:v>Permanent</x:v>
      </x:c>
      <x:c r="E2771" t="str">
        <x:v>Birmingham</x:v>
      </x:c>
      <x:c r="F2771" t="str">
        <x:v>Operative Porter</x:v>
      </x:c>
      <x:c r="G2771" t="str">
        <x:v>390743B</x:v>
      </x:c>
      <x:c r="H2771" t="str">
        <x:v>West Midlands Police - Facilities</x:v>
      </x:c>
      <x:c r="I2771" s="22" t="n">
        <x:v>8.5</x:v>
      </x:c>
      <x:c r="J2771" t="str">
        <x:v>Worked</x:v>
      </x:c>
      <x:c r="K2771" t="str">
        <x:v>Employee 103089; home branch Birmingham; assigned role Operative Porter | Deployment branch: Birmingham | Actual role: Operative Porter | Jobs: 390743B | Customers: West Midlands Police - Facilities | Actual hours: 8.5; source records: 1</x:v>
      </x:c>
      <x:c r="L2771" t="str">
        <x:v>Include</x:v>
      </x:c>
      <x:c r="M2771"/>
      <x:c r="N2771"/>
    </x:row>
    <x:row r="2772">
      <x:c r="A2772" t="str">
        <x:v>Steven Baughan|2026-02-27</x:v>
      </x:c>
      <x:c r="B2772" s="888" t="n">
        <x:v>46080</x:v>
      </x:c>
      <x:c r="C2772" t="str">
        <x:v>Steven Baughan</x:v>
      </x:c>
      <x:c r="D2772" t="str">
        <x:v>Permanent</x:v>
      </x:c>
      <x:c r="E2772" t="str">
        <x:v>Birmingham</x:v>
      </x:c>
      <x:c r="F2772" t="str">
        <x:v>Operative Porter</x:v>
      </x:c>
      <x:c r="G2772" t="str">
        <x:v>400291</x:v>
      </x:c>
      <x:c r="H2772" t="str">
        <x:v>HMPPS Probation</x:v>
      </x:c>
      <x:c r="I2772" s="22" t="n">
        <x:v>3</x:v>
      </x:c>
      <x:c r="J2772" t="str">
        <x:v>Worked</x:v>
      </x:c>
      <x:c r="K2772" t="str">
        <x:v>Employee 103089; home branch Birmingham; assigned role Operative Porter | Deployment branch: Birmingham | Actual role: Operative Porter | Jobs: 400291 | Customers: HMPPS Probation | Actual hours: 3.0; source records: 1</x:v>
      </x:c>
      <x:c r="L2772" t="str">
        <x:v>Include</x:v>
      </x:c>
      <x:c r="M2772"/>
      <x:c r="N2772"/>
    </x:row>
    <x:row r="2773">
      <x:c r="A2773" t="str">
        <x:v>Steven Baughan|2026-02-28</x:v>
      </x:c>
      <x:c r="B2773" s="888" t="n">
        <x:v>46081</x:v>
      </x:c>
      <x:c r="C2773" t="str">
        <x:v>Steven Baughan</x:v>
      </x:c>
      <x:c r="D2773" t="str">
        <x:v>Permanent</x:v>
      </x:c>
      <x:c r="E2773" t="str">
        <x:v>Birmingham</x:v>
      </x:c>
      <x:c r="F2773" t="str">
        <x:v>Operative Porter</x:v>
      </x:c>
      <x:c r="G2773" t="str">
        <x:v>400415</x:v>
      </x:c>
      <x:c r="H2773" t="str">
        <x:v>Derbyshire Constabulary</x:v>
      </x:c>
      <x:c r="I2773" s="22" t="n">
        <x:v>6</x:v>
      </x:c>
      <x:c r="J2773" t="str">
        <x:v>Worked</x:v>
      </x:c>
      <x:c r="K2773" t="str">
        <x:v>Employee 103089; home branch Birmingham; assigned role Operative Porter | Deployment branch: Birmingham | Actual role: Operative Porter | Jobs: 400415 | Customers: Derbyshire Constabulary | Actual hours: 6.0; source records: 1</x:v>
      </x:c>
      <x:c r="L2773" t="str">
        <x:v>Include</x:v>
      </x:c>
      <x:c r="M2773"/>
      <x:c r="N2773"/>
    </x:row>
    <x:row r="2774">
      <x:c r="A2774" t="str">
        <x:v>Steven Childs|2026-02-02</x:v>
      </x:c>
      <x:c r="B2774" s="888" t="n">
        <x:v>46055</x:v>
      </x:c>
      <x:c r="C2774" t="str">
        <x:v>Steven Childs</x:v>
      </x:c>
      <x:c r="D2774" t="str">
        <x:v>Permanent</x:v>
      </x:c>
      <x:c r="E2774" t="str">
        <x:v>Manchester</x:v>
      </x:c>
      <x:c r="F2774" t="str">
        <x:v>Operative Driver</x:v>
      </x:c>
      <x:c r="G2774" t="str">
        <x:v>399825, 398317</x:v>
      </x:c>
      <x:c r="H2774" t="str">
        <x:v>MOJ SR:57416; Restore Harrow Green</x:v>
      </x:c>
      <x:c r="I2774" s="22" t="n">
        <x:v>1.5</x:v>
      </x:c>
      <x:c r="J2774" t="str">
        <x:v>Worked — 2 records</x:v>
      </x:c>
      <x:c r="K2774" t="str">
        <x:v>Employee 103579; home branch Manchester; assigned role Operative Driver | Deployment branch: Manchester | Actual role: Operative Driver | Jobs: 399825, 398317 | Customers: MOJ SR:57416; Restore Harrow Green | Actual hours: 1.5; source records: 2</x:v>
      </x:c>
      <x:c r="L2774" t="str">
        <x:v>Include</x:v>
      </x:c>
      <x:c r="M2774"/>
      <x:c r="N2774"/>
    </x:row>
    <x:row r="2775">
      <x:c r="A2775" t="str">
        <x:v>Steven Childs|2026-02-03</x:v>
      </x:c>
      <x:c r="B2775" s="888" t="n">
        <x:v>46056</x:v>
      </x:c>
      <x:c r="C2775" t="str">
        <x:v>Steven Childs</x:v>
      </x:c>
      <x:c r="D2775" t="str">
        <x:v>Permanent</x:v>
      </x:c>
      <x:c r="E2775" t="str">
        <x:v>Manchester</x:v>
      </x:c>
      <x:c r="F2775" t="str">
        <x:v>Operative Driver</x:v>
      </x:c>
      <x:c r="G2775" t="str">
        <x:v>394768, 398317A</x:v>
      </x:c>
      <x:c r="H2775" t="str">
        <x:v>EMCOR UK - UKHSA; Restore Harrow Green</x:v>
      </x:c>
      <x:c r="I2775" s="22" t="n">
        <x:v>19</x:v>
      </x:c>
      <x:c r="J2775" t="str">
        <x:v>Worked — 2 records</x:v>
      </x:c>
      <x:c r="K2775" t="str">
        <x:v>Employee 103579; home branch Manchester; assigned role Operative Driver | Deployment branch: Birmingham, Manchester | Actual role: Operative Porter | Jobs: 394768, 398317A | Customers: EMCOR UK - UKHSA; Restore Harrow Green | Actual hours: 19.0; source records: 2</x:v>
      </x:c>
      <x:c r="L2775" t="str">
        <x:v>Include</x:v>
      </x:c>
      <x:c r="M2775"/>
      <x:c r="N2775"/>
    </x:row>
    <x:row r="2776">
      <x:c r="A2776" t="str">
        <x:v>Steven Childs|2026-02-04</x:v>
      </x:c>
      <x:c r="B2776" s="888" t="n">
        <x:v>46057</x:v>
      </x:c>
      <x:c r="C2776" t="str">
        <x:v>Steven Childs</x:v>
      </x:c>
      <x:c r="D2776" t="str">
        <x:v>Permanent</x:v>
      </x:c>
      <x:c r="E2776" t="str">
        <x:v>Manchester</x:v>
      </x:c>
      <x:c r="F2776" t="str">
        <x:v>Operative Driver</x:v>
      </x:c>
      <x:c r="G2776" t="str">
        <x:v>398317A</x:v>
      </x:c>
      <x:c r="H2776" t="str">
        <x:v>Restore Harrow Green</x:v>
      </x:c>
      <x:c r="I2776" s="22" t="n">
        <x:v>8</x:v>
      </x:c>
      <x:c r="J2776" t="str">
        <x:v>Worked</x:v>
      </x:c>
      <x:c r="K2776" t="str">
        <x:v>Employee 103579; home branch Manchester; assigned role Operative Driver | Deployment branch: Manchester | Actual role: Operative Driver | Jobs: 398317A | Customers: Restore Harrow Green | Actual hours: 8.0; source records: 1</x:v>
      </x:c>
      <x:c r="L2776" t="str">
        <x:v>Include</x:v>
      </x:c>
      <x:c r="M2776"/>
      <x:c r="N2776"/>
    </x:row>
    <x:row r="2777">
      <x:c r="A2777" t="str">
        <x:v>Steven Childs|2026-02-05</x:v>
      </x:c>
      <x:c r="B2777" s="888" t="n">
        <x:v>46058</x:v>
      </x:c>
      <x:c r="C2777" t="str">
        <x:v>Steven Childs</x:v>
      </x:c>
      <x:c r="D2777" t="str">
        <x:v>Permanent</x:v>
      </x:c>
      <x:c r="E2777" t="str">
        <x:v>Manchester</x:v>
      </x:c>
      <x:c r="F2777" t="str">
        <x:v>Operative Driver</x:v>
      </x:c>
      <x:c r="G2777" t="str">
        <x:v>398317A</x:v>
      </x:c>
      <x:c r="H2777" t="str">
        <x:v>Restore Harrow Green</x:v>
      </x:c>
      <x:c r="I2777" s="22" t="n">
        <x:v>8.98</x:v>
      </x:c>
      <x:c r="J2777" t="str">
        <x:v>Worked</x:v>
      </x:c>
      <x:c r="K2777" t="str">
        <x:v>Employee 103579; home branch Manchester; assigned role Operative Driver | Deployment branch: Manchester | Actual role: Operative Driver | Jobs: 398317A | Customers: Restore Harrow Green | Actual hours: 9.0; source records: 1</x:v>
      </x:c>
      <x:c r="L2777" t="str">
        <x:v>Include</x:v>
      </x:c>
      <x:c r="M2777"/>
      <x:c r="N2777"/>
    </x:row>
    <x:row r="2778">
      <x:c r="A2778" t="str">
        <x:v>Steven Childs|2026-02-06</x:v>
      </x:c>
      <x:c r="B2778" s="888" t="n">
        <x:v>46059</x:v>
      </x:c>
      <x:c r="C2778" t="str">
        <x:v>Steven Childs</x:v>
      </x:c>
      <x:c r="D2778" t="str">
        <x:v>Permanent</x:v>
      </x:c>
      <x:c r="E2778" t="str">
        <x:v>Manchester</x:v>
      </x:c>
      <x:c r="F2778" t="str">
        <x:v>Operative Driver</x:v>
      </x:c>
      <x:c r="G2778" t="str">
        <x:v>396654, 398317A</x:v>
      </x:c>
      <x:c r="H2778" t="str">
        <x:v>K3 Business Technology Group; Restore Harrow Green</x:v>
      </x:c>
      <x:c r="I2778" s="22" t="n">
        <x:v>17.47</x:v>
      </x:c>
      <x:c r="J2778" t="str">
        <x:v>Worked — 2 records</x:v>
      </x:c>
      <x:c r="K2778" t="str">
        <x:v>Employee 103579; home branch Manchester; assigned role Operative Driver | Deployment branch: Manchester | Actual role: Operative Driver | Jobs: 396654, 398317A | Customers: K3 Business Technology Group; Restore Harrow Green | Actual hours: 17.5; source records: 2</x:v>
      </x:c>
      <x:c r="L2778" t="str">
        <x:v>Include</x:v>
      </x:c>
      <x:c r="M2778"/>
      <x:c r="N2778"/>
    </x:row>
    <x:row r="2779">
      <x:c r="A2779" t="str">
        <x:v>Steven Childs|2026-02-09</x:v>
      </x:c>
      <x:c r="B2779" s="888" t="n">
        <x:v>46062</x:v>
      </x:c>
      <x:c r="C2779" t="str">
        <x:v>Steven Childs</x:v>
      </x:c>
      <x:c r="D2779" t="str">
        <x:v>Permanent</x:v>
      </x:c>
      <x:c r="E2779" t="str">
        <x:v>Manchester</x:v>
      </x:c>
      <x:c r="F2779" t="str">
        <x:v>Operative Driver</x:v>
      </x:c>
      <x:c r="G2779" t="str">
        <x:v>396654</x:v>
      </x:c>
      <x:c r="H2779" t="str">
        <x:v>K3 Business Technology Group</x:v>
      </x:c>
      <x:c r="I2779" s="22" t="n">
        <x:v>9.05</x:v>
      </x:c>
      <x:c r="J2779" t="str">
        <x:v>Worked</x:v>
      </x:c>
      <x:c r="K2779" t="str">
        <x:v>Employee 103579; home branch Manchester; assigned role Operative Driver | Deployment branch: Manchester | Actual role: Operative Porter | Jobs: 396654 | Customers: K3 Business Technology Group | Actual hours: 9.1; source records: 1</x:v>
      </x:c>
      <x:c r="L2779" t="str">
        <x:v>Include</x:v>
      </x:c>
      <x:c r="M2779"/>
      <x:c r="N2779"/>
    </x:row>
    <x:row r="2780">
      <x:c r="A2780" t="str">
        <x:v>Steven Childs|2026-02-10</x:v>
      </x:c>
      <x:c r="B2780" s="888" t="n">
        <x:v>46063</x:v>
      </x:c>
      <x:c r="C2780" t="str">
        <x:v>Steven Childs</x:v>
      </x:c>
      <x:c r="D2780" t="str">
        <x:v>Permanent</x:v>
      </x:c>
      <x:c r="E2780" t="str">
        <x:v>Manchester</x:v>
      </x:c>
      <x:c r="F2780" t="str">
        <x:v>Operative Driver</x:v>
      </x:c>
      <x:c r="G2780" t="str">
        <x:v>394443, 398317A</x:v>
      </x:c>
      <x:c r="H2780" t="str">
        <x:v>BT; Restore Harrow Green</x:v>
      </x:c>
      <x:c r="I2780" s="22" t="n">
        <x:v>19.25</x:v>
      </x:c>
      <x:c r="J2780" t="str">
        <x:v>Worked — 2 records</x:v>
      </x:c>
      <x:c r="K2780" t="str">
        <x:v>Employee 103579; home branch Manchester; assigned role Operative Driver | Deployment branch: Manchester | Actual role: Operative Driver, Operative Porter | Jobs: 394443, 398317A | Customers: BT; Restore Harrow Green | Actual hours: 19.2; source records: 2</x:v>
      </x:c>
      <x:c r="L2780" t="str">
        <x:v>Include</x:v>
      </x:c>
      <x:c r="M2780"/>
      <x:c r="N2780"/>
    </x:row>
    <x:row r="2781">
      <x:c r="A2781" t="str">
        <x:v>Steven Childs|2026-02-11</x:v>
      </x:c>
      <x:c r="B2781" s="888" t="n">
        <x:v>46064</x:v>
      </x:c>
      <x:c r="C2781" t="str">
        <x:v>Steven Childs</x:v>
      </x:c>
      <x:c r="D2781" t="str">
        <x:v>Permanent</x:v>
      </x:c>
      <x:c r="E2781" t="str">
        <x:v>Manchester</x:v>
      </x:c>
      <x:c r="F2781" t="str">
        <x:v>Operative Driver</x:v>
      </x:c>
      <x:c r="G2781" t="str">
        <x:v>394443</x:v>
      </x:c>
      <x:c r="H2781" t="str">
        <x:v>BT</x:v>
      </x:c>
      <x:c r="I2781" s="22" t="n">
        <x:v>8.5</x:v>
      </x:c>
      <x:c r="J2781" t="str">
        <x:v>Worked</x:v>
      </x:c>
      <x:c r="K2781" t="str">
        <x:v>Employee 103579; home branch Manchester; assigned role Operative Driver | Deployment branch: Manchester | Actual role: Operative Skilled | Jobs: 394443 | Customers: BT | Actual hours: 8.5; source records: 1</x:v>
      </x:c>
      <x:c r="L2781" t="str">
        <x:v>Include</x:v>
      </x:c>
      <x:c r="M2781"/>
      <x:c r="N2781"/>
    </x:row>
    <x:row r="2782">
      <x:c r="A2782" t="str">
        <x:v>Steven Childs|2026-02-12</x:v>
      </x:c>
      <x:c r="B2782" s="888" t="n">
        <x:v>46065</x:v>
      </x:c>
      <x:c r="C2782" t="str">
        <x:v>Steven Childs</x:v>
      </x:c>
      <x:c r="D2782" t="str">
        <x:v>Permanent</x:v>
      </x:c>
      <x:c r="E2782" t="str">
        <x:v>Manchester</x:v>
      </x:c>
      <x:c r="F2782" t="str">
        <x:v>Operative Driver</x:v>
      </x:c>
      <x:c r="G2782" t="str">
        <x:v>394443</x:v>
      </x:c>
      <x:c r="H2782" t="str">
        <x:v>BT</x:v>
      </x:c>
      <x:c r="I2782" s="22" t="n">
        <x:v>7.5</x:v>
      </x:c>
      <x:c r="J2782" t="str">
        <x:v>Worked</x:v>
      </x:c>
      <x:c r="K2782" t="str">
        <x:v>Employee 103579; home branch Manchester; assigned role Operative Driver | Deployment branch: Manchester | Actual role: Operative Porter | Jobs: 394443 | Customers: BT | Actual hours: 7.5; source records: 1</x:v>
      </x:c>
      <x:c r="L2782" t="str">
        <x:v>Include</x:v>
      </x:c>
      <x:c r="M2782"/>
      <x:c r="N2782"/>
    </x:row>
    <x:row r="2783">
      <x:c r="A2783" t="str">
        <x:v>Steven Childs|2026-02-13</x:v>
      </x:c>
      <x:c r="B2783" s="888" t="n">
        <x:v>46066</x:v>
      </x:c>
      <x:c r="C2783" t="str">
        <x:v>Steven Childs</x:v>
      </x:c>
      <x:c r="D2783" t="str">
        <x:v>Permanent</x:v>
      </x:c>
      <x:c r="E2783" t="str">
        <x:v>Manchester</x:v>
      </x:c>
      <x:c r="F2783" t="str">
        <x:v>Operative Driver</x:v>
      </x:c>
      <x:c r="G2783" t="str">
        <x:v>394443</x:v>
      </x:c>
      <x:c r="H2783" t="str">
        <x:v>BT</x:v>
      </x:c>
      <x:c r="I2783" s="22" t="n">
        <x:v>8.5</x:v>
      </x:c>
      <x:c r="J2783" t="str">
        <x:v>Worked</x:v>
      </x:c>
      <x:c r="K2783" t="str">
        <x:v>Employee 103579; home branch Manchester; assigned role Operative Driver | Deployment branch: Manchester | Actual role: Operative Porter | Jobs: 394443 | Customers: BT | Actual hours: 8.5; source records: 1</x:v>
      </x:c>
      <x:c r="L2783" t="str">
        <x:v>Include</x:v>
      </x:c>
      <x:c r="M2783"/>
      <x:c r="N2783"/>
    </x:row>
    <x:row r="2784">
      <x:c r="A2784" t="str">
        <x:v>Steven Childs|2026-02-16</x:v>
      </x:c>
      <x:c r="B2784" s="888" t="n">
        <x:v>46069</x:v>
      </x:c>
      <x:c r="C2784" t="str">
        <x:v>Steven Childs</x:v>
      </x:c>
      <x:c r="D2784" t="str">
        <x:v>Permanent</x:v>
      </x:c>
      <x:c r="E2784" t="str">
        <x:v>Manchester</x:v>
      </x:c>
      <x:c r="F2784" t="str">
        <x:v>Operative Driver</x:v>
      </x:c>
      <x:c r="G2784" t="str">
        <x:v>394443</x:v>
      </x:c>
      <x:c r="H2784" t="str">
        <x:v>BT</x:v>
      </x:c>
      <x:c r="I2784" s="22" t="n">
        <x:v>8.5</x:v>
      </x:c>
      <x:c r="J2784" t="str">
        <x:v>Worked</x:v>
      </x:c>
      <x:c r="K2784" t="str">
        <x:v>Employee 103579; home branch Manchester; assigned role Operative Driver | Deployment branch: Manchester | Actual role: Operative Porter | Jobs: 394443 | Customers: BT | Actual hours: 8.5; source records: 1</x:v>
      </x:c>
      <x:c r="L2784" t="str">
        <x:v>Include</x:v>
      </x:c>
      <x:c r="M2784"/>
      <x:c r="N2784"/>
    </x:row>
    <x:row r="2785">
      <x:c r="A2785" t="str">
        <x:v>Steven Childs|2026-02-17</x:v>
      </x:c>
      <x:c r="B2785" s="888" t="n">
        <x:v>46070</x:v>
      </x:c>
      <x:c r="C2785" t="str">
        <x:v>Steven Childs</x:v>
      </x:c>
      <x:c r="D2785" t="str">
        <x:v>Permanent</x:v>
      </x:c>
      <x:c r="E2785" t="str">
        <x:v>Manchester</x:v>
      </x:c>
      <x:c r="F2785" t="str">
        <x:v>Operative Driver</x:v>
      </x:c>
      <x:c r="G2785" t="str">
        <x:v>394443</x:v>
      </x:c>
      <x:c r="H2785" t="str">
        <x:v>BT</x:v>
      </x:c>
      <x:c r="I2785" s="22" t="n">
        <x:v>8.25</x:v>
      </x:c>
      <x:c r="J2785" t="str">
        <x:v>Worked</x:v>
      </x:c>
      <x:c r="K2785" t="str">
        <x:v>Employee 103579; home branch Manchester; assigned role Operative Driver | Deployment branch: Manchester | Actual role: Operative Porter | Jobs: 394443 | Customers: BT | Actual hours: 8.2; source records: 1</x:v>
      </x:c>
      <x:c r="L2785" t="str">
        <x:v>Include</x:v>
      </x:c>
      <x:c r="M2785"/>
      <x:c r="N2785"/>
    </x:row>
    <x:row r="2786">
      <x:c r="A2786" t="str">
        <x:v>Steven Childs|2026-02-18</x:v>
      </x:c>
      <x:c r="B2786" s="888" t="n">
        <x:v>46071</x:v>
      </x:c>
      <x:c r="C2786" t="str">
        <x:v>Steven Childs</x:v>
      </x:c>
      <x:c r="D2786" t="str">
        <x:v>Permanent</x:v>
      </x:c>
      <x:c r="E2786" t="str">
        <x:v>Manchester</x:v>
      </x:c>
      <x:c r="F2786" t="str">
        <x:v>Operative Driver</x:v>
      </x:c>
      <x:c r="G2786" t="str">
        <x:v>394443</x:v>
      </x:c>
      <x:c r="H2786" t="str">
        <x:v>BT</x:v>
      </x:c>
      <x:c r="I2786" s="22" t="n">
        <x:v>8.5</x:v>
      </x:c>
      <x:c r="J2786" t="str">
        <x:v>Worked</x:v>
      </x:c>
      <x:c r="K2786" t="str">
        <x:v>Employee 103579; home branch Manchester; assigned role Operative Driver | Deployment branch: Manchester | Actual role: Operative Porter | Jobs: 394443 | Customers: BT | Actual hours: 8.5; source records: 1</x:v>
      </x:c>
      <x:c r="L2786" t="str">
        <x:v>Include</x:v>
      </x:c>
      <x:c r="M2786"/>
      <x:c r="N2786"/>
    </x:row>
    <x:row r="2787">
      <x:c r="A2787" t="str">
        <x:v>Steven Childs|2026-02-19</x:v>
      </x:c>
      <x:c r="B2787" s="888" t="n">
        <x:v>46072</x:v>
      </x:c>
      <x:c r="C2787" t="str">
        <x:v>Steven Childs</x:v>
      </x:c>
      <x:c r="D2787" t="str">
        <x:v>Permanent</x:v>
      </x:c>
      <x:c r="E2787" t="str">
        <x:v>Manchester</x:v>
      </x:c>
      <x:c r="F2787" t="str">
        <x:v>Operative Driver</x:v>
      </x:c>
      <x:c r="G2787" t="str">
        <x:v>394443</x:v>
      </x:c>
      <x:c r="H2787" t="str">
        <x:v>BT</x:v>
      </x:c>
      <x:c r="I2787" s="22" t="n">
        <x:v>8.75</x:v>
      </x:c>
      <x:c r="J2787" t="str">
        <x:v>Worked</x:v>
      </x:c>
      <x:c r="K2787" t="str">
        <x:v>Employee 103579; home branch Manchester; assigned role Operative Driver | Deployment branch: Manchester | Actual role: Operative Porter | Jobs: 394443 | Customers: BT | Actual hours: 8.8; source records: 1</x:v>
      </x:c>
      <x:c r="L2787" t="str">
        <x:v>Include</x:v>
      </x:c>
      <x:c r="M2787"/>
      <x:c r="N2787"/>
    </x:row>
    <x:row r="2788">
      <x:c r="A2788" t="str">
        <x:v>Steven Childs|2026-02-20</x:v>
      </x:c>
      <x:c r="B2788" s="888" t="n">
        <x:v>46073</x:v>
      </x:c>
      <x:c r="C2788" t="str">
        <x:v>Steven Childs</x:v>
      </x:c>
      <x:c r="D2788" t="str">
        <x:v>Permanent</x:v>
      </x:c>
      <x:c r="E2788" t="str">
        <x:v>Manchester</x:v>
      </x:c>
      <x:c r="F2788" t="str">
        <x:v>Operative Driver</x:v>
      </x:c>
      <x:c r="G2788" t="str">
        <x:v>398317A</x:v>
      </x:c>
      <x:c r="H2788" t="str">
        <x:v>Restore Harrow Green</x:v>
      </x:c>
      <x:c r="I2788" s="22" t="n">
        <x:v>9.5</x:v>
      </x:c>
      <x:c r="J2788" t="str">
        <x:v>Worked</x:v>
      </x:c>
      <x:c r="K2788" t="str">
        <x:v>Employee 103579; home branch Manchester; assigned role Operative Driver | Deployment branch: Manchester | Actual role: Operative Porter | Jobs: 398317A | Customers: Restore Harrow Green | Actual hours: 9.5; source records: 1</x:v>
      </x:c>
      <x:c r="L2788" t="str">
        <x:v>Include</x:v>
      </x:c>
      <x:c r="M2788"/>
      <x:c r="N2788"/>
    </x:row>
    <x:row r="2789">
      <x:c r="A2789" t="str">
        <x:v>Steven Childs|2026-02-23</x:v>
      </x:c>
      <x:c r="B2789" s="888" t="n">
        <x:v>46076</x:v>
      </x:c>
      <x:c r="C2789" t="str">
        <x:v>Steven Childs</x:v>
      </x:c>
      <x:c r="D2789" t="str">
        <x:v>Permanent</x:v>
      </x:c>
      <x:c r="E2789" t="str">
        <x:v>Manchester</x:v>
      </x:c>
      <x:c r="F2789" t="str">
        <x:v>Operative Driver</x:v>
      </x:c>
      <x:c r="G2789" t="str">
        <x:v>398317A</x:v>
      </x:c>
      <x:c r="H2789" t="str">
        <x:v>Restore Harrow Green</x:v>
      </x:c>
      <x:c r="I2789" s="22" t="n">
        <x:v>9</x:v>
      </x:c>
      <x:c r="J2789" t="str">
        <x:v>Worked</x:v>
      </x:c>
      <x:c r="K2789" t="str">
        <x:v>Employee 103579; home branch Manchester; assigned role Operative Driver | Deployment branch: Manchester | Actual role: Operative Driver | Jobs: 398317A | Customers: Restore Harrow Green | Actual hours: 9.0; source records: 1</x:v>
      </x:c>
      <x:c r="L2789" t="str">
        <x:v>Include</x:v>
      </x:c>
      <x:c r="M2789"/>
      <x:c r="N2789"/>
    </x:row>
    <x:row r="2790">
      <x:c r="A2790" t="str">
        <x:v>Steven Childs|2026-02-24</x:v>
      </x:c>
      <x:c r="B2790" s="888" t="n">
        <x:v>46077</x:v>
      </x:c>
      <x:c r="C2790" t="str">
        <x:v>Steven Childs</x:v>
      </x:c>
      <x:c r="D2790" t="str">
        <x:v>Permanent</x:v>
      </x:c>
      <x:c r="E2790" t="str">
        <x:v>Manchester</x:v>
      </x:c>
      <x:c r="F2790" t="str">
        <x:v>Operative Driver</x:v>
      </x:c>
      <x:c r="G2790" t="str">
        <x:v>399919</x:v>
      </x:c>
      <x:c r="H2790" t="str">
        <x:v>Worldwide Clinical Trials</x:v>
      </x:c>
      <x:c r="I2790" s="22" t="n">
        <x:v>5.25</x:v>
      </x:c>
      <x:c r="J2790" t="str">
        <x:v>Worked</x:v>
      </x:c>
      <x:c r="K2790" t="str">
        <x:v>Employee 103579; home branch Manchester; assigned role Operative Driver | Deployment branch: Manchester | Actual role: Operative Driver | Jobs: 399919 | Customers: Worldwide Clinical Trials | Actual hours: 5.2; source records: 1</x:v>
      </x:c>
      <x:c r="L2790" t="str">
        <x:v>Include</x:v>
      </x:c>
      <x:c r="M2790"/>
      <x:c r="N2790"/>
    </x:row>
    <x:row r="2791">
      <x:c r="A2791" t="str">
        <x:v>Steven Childs|2026-02-25</x:v>
      </x:c>
      <x:c r="B2791" s="888" t="n">
        <x:v>46078</x:v>
      </x:c>
      <x:c r="C2791" t="str">
        <x:v>Steven Childs</x:v>
      </x:c>
      <x:c r="D2791" t="str">
        <x:v>Permanent</x:v>
      </x:c>
      <x:c r="E2791" t="str">
        <x:v>Manchester</x:v>
      </x:c>
      <x:c r="F2791" t="str">
        <x:v>Operative Driver</x:v>
      </x:c>
      <x:c r="G2791" t="str">
        <x:v>399919</x:v>
      </x:c>
      <x:c r="H2791" t="str">
        <x:v>Worldwide Clinical Trials</x:v>
      </x:c>
      <x:c r="I2791" s="22" t="n">
        <x:v>4.25</x:v>
      </x:c>
      <x:c r="J2791" t="str">
        <x:v>Worked</x:v>
      </x:c>
      <x:c r="K2791" t="str">
        <x:v>Employee 103579; home branch Manchester; assigned role Operative Driver | Deployment branch: Manchester | Actual role: Operative Driver | Jobs: 399919 | Customers: Worldwide Clinical Trials | Actual hours: 4.2; source records: 1</x:v>
      </x:c>
      <x:c r="L2791" t="str">
        <x:v>Include</x:v>
      </x:c>
      <x:c r="M2791"/>
      <x:c r="N2791"/>
    </x:row>
    <x:row r="2792">
      <x:c r="A2792" t="str">
        <x:v>Steven Childs|2026-02-26</x:v>
      </x:c>
      <x:c r="B2792" s="888" t="n">
        <x:v>46079</x:v>
      </x:c>
      <x:c r="C2792" t="str">
        <x:v>Steven Childs</x:v>
      </x:c>
      <x:c r="D2792" t="str">
        <x:v>Permanent</x:v>
      </x:c>
      <x:c r="E2792" t="str">
        <x:v>Manchester</x:v>
      </x:c>
      <x:c r="F2792" t="str">
        <x:v>Operative Driver</x:v>
      </x:c>
      <x:c r="G2792" t="str">
        <x:v>400332, 399919</x:v>
      </x:c>
      <x:c r="H2792" t="str">
        <x:v>Black And White Engineering Limited; Worldwide Clinical Trials</x:v>
      </x:c>
      <x:c r="I2792" s="22" t="n">
        <x:v>14</x:v>
      </x:c>
      <x:c r="J2792" t="str">
        <x:v>Worked — 2 records</x:v>
      </x:c>
      <x:c r="K2792" t="str">
        <x:v>Employee 103579; home branch Manchester; assigned role Operative Driver | Deployment branch: Manchester | Actual role: Operative Driver | Jobs: 400332, 399919 | Customers: Black And White Engineering Limited; Worldwide Clinical Trials | Actual hours: 14.0; source records: 2</x:v>
      </x:c>
      <x:c r="L2792" t="str">
        <x:v>Include</x:v>
      </x:c>
      <x:c r="M2792"/>
      <x:c r="N2792"/>
    </x:row>
    <x:row r="2793">
      <x:c r="A2793" t="str">
        <x:v>Steven Childs|2026-02-27</x:v>
      </x:c>
      <x:c r="B2793" s="888" t="n">
        <x:v>46080</x:v>
      </x:c>
      <x:c r="C2793" t="str">
        <x:v>Steven Childs</x:v>
      </x:c>
      <x:c r="D2793" t="str">
        <x:v>Permanent</x:v>
      </x:c>
      <x:c r="E2793" t="str">
        <x:v>Manchester</x:v>
      </x:c>
      <x:c r="F2793" t="str">
        <x:v>Operative Driver</x:v>
      </x:c>
      <x:c r="G2793" t="str">
        <x:v>399887A, 400332</x:v>
      </x:c>
      <x:c r="H2793" t="str">
        <x:v>Avantor (MANCHESTER FEB 2026 ); Black And White Engineering Limited</x:v>
      </x:c>
      <x:c r="I2793" s="22" t="n">
        <x:v>9</x:v>
      </x:c>
      <x:c r="J2793" t="str">
        <x:v>Worked — 2 records</x:v>
      </x:c>
      <x:c r="K2793" t="str">
        <x:v>Employee 103579; home branch Manchester; assigned role Operative Driver | Deployment branch: Cambridge, Manchester | Actual role: Operative Driver | Jobs: 399887A, 400332 | Customers: Avantor (MANCHESTER FEB 2026 ); Black And White Engineering Limited | Actual hours: 9.0; source records: 2</x:v>
      </x:c>
      <x:c r="L2793" t="str">
        <x:v>Include</x:v>
      </x:c>
      <x:c r="M2793"/>
      <x:c r="N2793"/>
    </x:row>
    <x:row r="2794">
      <x:c r="A2794" t="str">
        <x:v>Steven Currie|2026-02-10</x:v>
      </x:c>
      <x:c r="B2794" s="888" t="n">
        <x:v>46063</x:v>
      </x:c>
      <x:c r="C2794" t="str">
        <x:v>Steven Currie</x:v>
      </x:c>
      <x:c r="D2794" t="str">
        <x:v>Permanent</x:v>
      </x:c>
      <x:c r="E2794" t="str">
        <x:v>Cambridge</x:v>
      </x:c>
      <x:c r="F2794" t="str">
        <x:v>Operative Driver</x:v>
      </x:c>
      <x:c r="G2794" t="str">
        <x:v>400144</x:v>
      </x:c>
      <x:c r="H2794" t="str">
        <x:v>GPE (BioEscalator)</x:v>
      </x:c>
      <x:c r="I2794" s="22" t="n">
        <x:v>8.5</x:v>
      </x:c>
      <x:c r="J2794" t="str">
        <x:v>Worked</x:v>
      </x:c>
      <x:c r="K2794" t="str">
        <x:v>Employee 103237; home branch Cambridge; assigned role Operative Driver | Deployment branch: Cambridge | Actual role: Operative Driver | Jobs: 400144 | Customers: GPE (BioEscalator) | Actual hours: 8.5; source records: 1</x:v>
      </x:c>
      <x:c r="L2794" t="str">
        <x:v>Include</x:v>
      </x:c>
      <x:c r="M2794"/>
      <x:c r="N2794"/>
    </x:row>
    <x:row r="2795">
      <x:c r="A2795" t="str">
        <x:v>Steven Currie|2026-02-11</x:v>
      </x:c>
      <x:c r="B2795" s="888" t="n">
        <x:v>46064</x:v>
      </x:c>
      <x:c r="C2795" t="str">
        <x:v>Steven Currie</x:v>
      </x:c>
      <x:c r="D2795" t="str">
        <x:v>Permanent</x:v>
      </x:c>
      <x:c r="E2795" t="str">
        <x:v>Cambridge</x:v>
      </x:c>
      <x:c r="F2795" t="str">
        <x:v>Operative Driver</x:v>
      </x:c>
      <x:c r="G2795" t="str">
        <x:v>398255</x:v>
      </x:c>
      <x:c r="H2795" t="str">
        <x:v>East &amp; North Hertfordshire NHS Trust</x:v>
      </x:c>
      <x:c r="I2795" s="22" t="n">
        <x:v>8</x:v>
      </x:c>
      <x:c r="J2795" t="str">
        <x:v>Worked</x:v>
      </x:c>
      <x:c r="K2795" t="str">
        <x:v>Employee 103237; home branch Cambridge; assigned role Operative Driver | Deployment branch: Cambridge | Actual role: Operative Porter | Jobs: 398255 | Customers: East &amp; North Hertfordshire NHS Trust | Actual hours: 8.0; source records: 1</x:v>
      </x:c>
      <x:c r="L2795" t="str">
        <x:v>Include</x:v>
      </x:c>
      <x:c r="M2795"/>
      <x:c r="N2795"/>
    </x:row>
    <x:row r="2796">
      <x:c r="A2796" t="str">
        <x:v>Steven Currie|2026-02-12</x:v>
      </x:c>
      <x:c r="B2796" s="888" t="n">
        <x:v>46065</x:v>
      </x:c>
      <x:c r="C2796" t="str">
        <x:v>Steven Currie</x:v>
      </x:c>
      <x:c r="D2796" t="str">
        <x:v>Permanent</x:v>
      </x:c>
      <x:c r="E2796" t="str">
        <x:v>Cambridge</x:v>
      </x:c>
      <x:c r="F2796" t="str">
        <x:v>Operative Driver</x:v>
      </x:c>
      <x:c r="G2796" t="str">
        <x:v>399827, 399802</x:v>
      </x:c>
      <x:c r="H2796" t="str">
        <x:v>Esco Life Sciences ( Ferrero, Thorntons Park); Priorclave  (FEBRUARY  26)</x:v>
      </x:c>
      <x:c r="I2796" s="22" t="n">
        <x:v>25.5</x:v>
      </x:c>
      <x:c r="J2796" t="str">
        <x:v>Worked — 2 records</x:v>
      </x:c>
      <x:c r="K2796" t="str">
        <x:v>Employee 103237; home branch Cambridge; assigned role Operative Driver | Deployment branch: Cambridge | Actual role: Operative Driver | Jobs: 399827, 399802 | Customers: Esco Life Sciences ( Ferrero, Thorntons Park); Priorclave  (FEBRUARY  26) | Actual hours: 25.5; source records: 2</x:v>
      </x:c>
      <x:c r="L2796" t="str">
        <x:v>Include</x:v>
      </x:c>
      <x:c r="M2796"/>
      <x:c r="N2796"/>
    </x:row>
    <x:row r="2797">
      <x:c r="A2797" t="str">
        <x:v>Steven Currie|2026-02-13</x:v>
      </x:c>
      <x:c r="B2797" s="888" t="n">
        <x:v>46066</x:v>
      </x:c>
      <x:c r="C2797" t="str">
        <x:v>Steven Currie</x:v>
      </x:c>
      <x:c r="D2797" t="str">
        <x:v>Permanent</x:v>
      </x:c>
      <x:c r="E2797" t="str">
        <x:v>Cambridge</x:v>
      </x:c>
      <x:c r="F2797" t="str">
        <x:v>Operative Driver</x:v>
      </x:c>
      <x:c r="G2797" t="str">
        <x:v>398255</x:v>
      </x:c>
      <x:c r="H2797" t="str">
        <x:v>East &amp; North Hertfordshire NHS Trust</x:v>
      </x:c>
      <x:c r="I2797" s="22" t="n">
        <x:v>8</x:v>
      </x:c>
      <x:c r="J2797" t="str">
        <x:v>Worked</x:v>
      </x:c>
      <x:c r="K2797" t="str">
        <x:v>Employee 103237; home branch Cambridge; assigned role Operative Driver | Deployment branch: Cambridge | Actual role: Operative Driver | Jobs: 398255 | Customers: East &amp; North Hertfordshire NHS Trust | Actual hours: 8.0; source records: 1</x:v>
      </x:c>
      <x:c r="L2797" t="str">
        <x:v>Include</x:v>
      </x:c>
      <x:c r="M2797"/>
      <x:c r="N2797"/>
    </x:row>
    <x:row r="2798">
      <x:c r="A2798" t="str">
        <x:v>Steven Currie|2026-02-23</x:v>
      </x:c>
      <x:c r="B2798" s="888" t="n">
        <x:v>46076</x:v>
      </x:c>
      <x:c r="C2798" t="str">
        <x:v>Steven Currie</x:v>
      </x:c>
      <x:c r="D2798" t="str">
        <x:v>Permanent</x:v>
      </x:c>
      <x:c r="E2798" t="str">
        <x:v>Cambridge</x:v>
      </x:c>
      <x:c r="F2798" t="str">
        <x:v>Operative Driver</x:v>
      </x:c>
      <x:c r="G2798" t="str">
        <x:v>400485</x:v>
      </x:c>
      <x:c r="H2798" t="str">
        <x:v>ESTS (GB) Ltd - (Kiwa Electrical Compliance)</x:v>
      </x:c>
      <x:c r="I2798" s="22" t="n">
        <x:v>8.5</x:v>
      </x:c>
      <x:c r="J2798" t="str">
        <x:v>Worked</x:v>
      </x:c>
      <x:c r="K2798" t="str">
        <x:v>Employee 103237; home branch Cambridge; assigned role Operative Driver | Deployment branch: Cambridge | Actual role: Operative Driver | Jobs: 400485 | Customers: ESTS (GB) Ltd - (Kiwa Electrical Compliance) | Actual hours: 8.5; source records: 1</x:v>
      </x:c>
      <x:c r="L2798" t="str">
        <x:v>Include</x:v>
      </x:c>
      <x:c r="M2798"/>
      <x:c r="N2798"/>
    </x:row>
    <x:row r="2799">
      <x:c r="A2799" t="str">
        <x:v>Steven Currie|2026-02-24</x:v>
      </x:c>
      <x:c r="B2799" s="888" t="n">
        <x:v>46077</x:v>
      </x:c>
      <x:c r="C2799" t="str">
        <x:v>Steven Currie</x:v>
      </x:c>
      <x:c r="D2799" t="str">
        <x:v>Permanent</x:v>
      </x:c>
      <x:c r="E2799" t="str">
        <x:v>Cambridge</x:v>
      </x:c>
      <x:c r="F2799" t="str">
        <x:v>Operative Driver</x:v>
      </x:c>
      <x:c r="G2799" t="str">
        <x:v>400570</x:v>
      </x:c>
      <x:c r="H2799" t="str">
        <x:v>Axlab Ltd/Sheffield Teaching Hospital (Royal Hallamshire Hospital)</x:v>
      </x:c>
      <x:c r="I2799" s="22" t="n">
        <x:v>9.5</x:v>
      </x:c>
      <x:c r="J2799" t="str">
        <x:v>Worked</x:v>
      </x:c>
      <x:c r="K2799" t="str">
        <x:v>Employee 103237; home branch Cambridge; assigned role Operative Driver | Deployment branch: Cambridge | Actual role: Operative Driver | Jobs: 400570 | Customers: Axlab Ltd/Sheffield Teaching Hospital (Royal Hallamshire Hospital) | Actual hours: 9.5; source records: 1</x:v>
      </x:c>
      <x:c r="L2799" t="str">
        <x:v>Include</x:v>
      </x:c>
      <x:c r="M2799"/>
      <x:c r="N2799"/>
    </x:row>
    <x:row r="2800">
      <x:c r="A2800" t="str">
        <x:v>T Barry (B)|2026-02-02</x:v>
      </x:c>
      <x:c r="B2800" s="888" t="n">
        <x:v>46055</x:v>
      </x:c>
      <x:c r="C2800" t="str">
        <x:v>T Barry (B)</x:v>
      </x:c>
      <x:c r="D2800" t="str">
        <x:v>Permanent</x:v>
      </x:c>
      <x:c r="E2800" t="str">
        <x:v>Thurrock</x:v>
      </x:c>
      <x:c r="F2800" t="str">
        <x:v>Operative Skilled</x:v>
      </x:c>
      <x:c r="G2800" t="str">
        <x:v>399441</x:v>
      </x:c>
      <x:c r="H2800" t="str">
        <x:v>Apple Europe Limited</x:v>
      </x:c>
      <x:c r="I2800" s="22" t="n">
        <x:v>10.5</x:v>
      </x:c>
      <x:c r="J2800" t="str">
        <x:v>Worked</x:v>
      </x:c>
      <x:c r="K2800" t="str">
        <x:v>Employee 2256; home branch Thurrock; assigned role Operative Skilled | Deployment branch: Thurrock | Actual role: Operative Porter | Jobs: 399441 | Customers: Apple Europe Limited | Actual hours: 10.5; source records: 1</x:v>
      </x:c>
      <x:c r="L2800" t="str">
        <x:v>Include</x:v>
      </x:c>
      <x:c r="M2800"/>
      <x:c r="N2800"/>
    </x:row>
    <x:row r="2801">
      <x:c r="A2801" t="str">
        <x:v>T Barry (B)|2026-02-03</x:v>
      </x:c>
      <x:c r="B2801" s="888" t="n">
        <x:v>46056</x:v>
      </x:c>
      <x:c r="C2801" t="str">
        <x:v>T Barry (B)</x:v>
      </x:c>
      <x:c r="D2801" t="str">
        <x:v>Permanent</x:v>
      </x:c>
      <x:c r="E2801" t="str">
        <x:v>Thurrock</x:v>
      </x:c>
      <x:c r="F2801" t="str">
        <x:v>Operative Skilled</x:v>
      </x:c>
      <x:c r="G2801" t="str">
        <x:v>399441</x:v>
      </x:c>
      <x:c r="H2801" t="str">
        <x:v>Apple Europe Limited</x:v>
      </x:c>
      <x:c r="I2801" s="22" t="n">
        <x:v>10.5</x:v>
      </x:c>
      <x:c r="J2801" t="str">
        <x:v>Worked</x:v>
      </x:c>
      <x:c r="K2801" t="str">
        <x:v>Employee 2256; home branch Thurrock; assigned role Operative Skilled | Deployment branch: Thurrock | Actual role: Operative Porter | Jobs: 399441 | Customers: Apple Europe Limited | Actual hours: 10.5; source records: 1</x:v>
      </x:c>
      <x:c r="L2801" t="str">
        <x:v>Include</x:v>
      </x:c>
      <x:c r="M2801"/>
      <x:c r="N2801"/>
    </x:row>
    <x:row r="2802">
      <x:c r="A2802" t="str">
        <x:v>T Barry (B)|2026-02-04</x:v>
      </x:c>
      <x:c r="B2802" s="888" t="n">
        <x:v>46057</x:v>
      </x:c>
      <x:c r="C2802" t="str">
        <x:v>T Barry (B)</x:v>
      </x:c>
      <x:c r="D2802" t="str">
        <x:v>Permanent</x:v>
      </x:c>
      <x:c r="E2802" t="str">
        <x:v>Thurrock</x:v>
      </x:c>
      <x:c r="F2802" t="str">
        <x:v>Operative Skilled</x:v>
      </x:c>
      <x:c r="G2802" t="str">
        <x:v>399441</x:v>
      </x:c>
      <x:c r="H2802" t="str">
        <x:v>Apple Europe Limited</x:v>
      </x:c>
      <x:c r="I2802" s="22" t="n">
        <x:v>10.5</x:v>
      </x:c>
      <x:c r="J2802" t="str">
        <x:v>Worked</x:v>
      </x:c>
      <x:c r="K2802" t="str">
        <x:v>Employee 2256; home branch Thurrock; assigned role Operative Skilled | Deployment branch: Thurrock | Actual role: Operative Porter | Jobs: 399441 | Customers: Apple Europe Limited | Actual hours: 10.5; source records: 1</x:v>
      </x:c>
      <x:c r="L2802" t="str">
        <x:v>Include</x:v>
      </x:c>
      <x:c r="M2802"/>
      <x:c r="N2802"/>
    </x:row>
    <x:row r="2803">
      <x:c r="A2803" t="str">
        <x:v>T Barry (B)|2026-02-05</x:v>
      </x:c>
      <x:c r="B2803" s="888" t="n">
        <x:v>46058</x:v>
      </x:c>
      <x:c r="C2803" t="str">
        <x:v>T Barry (B)</x:v>
      </x:c>
      <x:c r="D2803" t="str">
        <x:v>Permanent</x:v>
      </x:c>
      <x:c r="E2803" t="str">
        <x:v>Thurrock</x:v>
      </x:c>
      <x:c r="F2803" t="str">
        <x:v>Operative Skilled</x:v>
      </x:c>
      <x:c r="G2803" t="str">
        <x:v>399441</x:v>
      </x:c>
      <x:c r="H2803" t="str">
        <x:v>Apple Europe Limited</x:v>
      </x:c>
      <x:c r="I2803" s="22" t="n">
        <x:v>10.5</x:v>
      </x:c>
      <x:c r="J2803" t="str">
        <x:v>Worked</x:v>
      </x:c>
      <x:c r="K2803" t="str">
        <x:v>Employee 2256; home branch Thurrock; assigned role Operative Skilled | Deployment branch: Thurrock | Actual role: Operative Porter | Jobs: 399441 | Customers: Apple Europe Limited | Actual hours: 10.5; source records: 1</x:v>
      </x:c>
      <x:c r="L2803" t="str">
        <x:v>Include</x:v>
      </x:c>
      <x:c r="M2803"/>
      <x:c r="N2803"/>
    </x:row>
    <x:row r="2804">
      <x:c r="A2804" t="str">
        <x:v>T Barry (B)|2026-02-06</x:v>
      </x:c>
      <x:c r="B2804" s="888" t="n">
        <x:v>46059</x:v>
      </x:c>
      <x:c r="C2804" t="str">
        <x:v>T Barry (B)</x:v>
      </x:c>
      <x:c r="D2804" t="str">
        <x:v>Permanent</x:v>
      </x:c>
      <x:c r="E2804" t="str">
        <x:v>Thurrock</x:v>
      </x:c>
      <x:c r="F2804" t="str">
        <x:v>Operative Skilled</x:v>
      </x:c>
      <x:c r="G2804" t="str">
        <x:v>399441</x:v>
      </x:c>
      <x:c r="H2804" t="str">
        <x:v>Apple Europe Limited</x:v>
      </x:c>
      <x:c r="I2804" s="22" t="n">
        <x:v>10.5</x:v>
      </x:c>
      <x:c r="J2804" t="str">
        <x:v>Worked</x:v>
      </x:c>
      <x:c r="K2804" t="str">
        <x:v>Employee 2256; home branch Thurrock; assigned role Operative Skilled | Deployment branch: Thurrock | Actual role: Operative Porter | Jobs: 399441 | Customers: Apple Europe Limited | Actual hours: 10.5; source records: 1</x:v>
      </x:c>
      <x:c r="L2804" t="str">
        <x:v>Include</x:v>
      </x:c>
      <x:c r="M2804"/>
      <x:c r="N2804"/>
    </x:row>
    <x:row r="2805">
      <x:c r="A2805" t="str">
        <x:v>T Barry (B)|2026-02-09</x:v>
      </x:c>
      <x:c r="B2805" s="888" t="n">
        <x:v>46062</x:v>
      </x:c>
      <x:c r="C2805" t="str">
        <x:v>T Barry (B)</x:v>
      </x:c>
      <x:c r="D2805" t="str">
        <x:v>Permanent</x:v>
      </x:c>
      <x:c r="E2805" t="str">
        <x:v>Thurrock</x:v>
      </x:c>
      <x:c r="F2805" t="str">
        <x:v>Operative Skilled</x:v>
      </x:c>
      <x:c r="G2805" t="str">
        <x:v>399441</x:v>
      </x:c>
      <x:c r="H2805" t="str">
        <x:v>Apple Europe Limited</x:v>
      </x:c>
      <x:c r="I2805" s="22" t="n">
        <x:v>10.5</x:v>
      </x:c>
      <x:c r="J2805" t="str">
        <x:v>Worked</x:v>
      </x:c>
      <x:c r="K2805" t="str">
        <x:v>Employee 2256; home branch Thurrock; assigned role Operative Skilled | Deployment branch: Thurrock | Actual role: Operative Porter | Jobs: 399441 | Customers: Apple Europe Limited | Actual hours: 10.5; source records: 1</x:v>
      </x:c>
      <x:c r="L2805" t="str">
        <x:v>Include</x:v>
      </x:c>
      <x:c r="M2805"/>
      <x:c r="N2805"/>
    </x:row>
    <x:row r="2806">
      <x:c r="A2806" t="str">
        <x:v>T Barry (B)|2026-02-10</x:v>
      </x:c>
      <x:c r="B2806" s="888" t="n">
        <x:v>46063</x:v>
      </x:c>
      <x:c r="C2806" t="str">
        <x:v>T Barry (B)</x:v>
      </x:c>
      <x:c r="D2806" t="str">
        <x:v>Permanent</x:v>
      </x:c>
      <x:c r="E2806" t="str">
        <x:v>Thurrock</x:v>
      </x:c>
      <x:c r="F2806" t="str">
        <x:v>Operative Skilled</x:v>
      </x:c>
      <x:c r="G2806" t="str">
        <x:v>399441</x:v>
      </x:c>
      <x:c r="H2806" t="str">
        <x:v>Apple Europe Limited</x:v>
      </x:c>
      <x:c r="I2806" s="22" t="n">
        <x:v>10.5</x:v>
      </x:c>
      <x:c r="J2806" t="str">
        <x:v>Worked</x:v>
      </x:c>
      <x:c r="K2806" t="str">
        <x:v>Employee 2256; home branch Thurrock; assigned role Operative Skilled | Deployment branch: Thurrock | Actual role: Operative Porter | Jobs: 399441 | Customers: Apple Europe Limited | Actual hours: 10.5; source records: 1</x:v>
      </x:c>
      <x:c r="L2806" t="str">
        <x:v>Include</x:v>
      </x:c>
      <x:c r="M2806"/>
      <x:c r="N2806"/>
    </x:row>
    <x:row r="2807">
      <x:c r="A2807" t="str">
        <x:v>T Barry (B)|2026-02-11</x:v>
      </x:c>
      <x:c r="B2807" s="888" t="n">
        <x:v>46064</x:v>
      </x:c>
      <x:c r="C2807" t="str">
        <x:v>T Barry (B)</x:v>
      </x:c>
      <x:c r="D2807" t="str">
        <x:v>Permanent</x:v>
      </x:c>
      <x:c r="E2807" t="str">
        <x:v>Thurrock</x:v>
      </x:c>
      <x:c r="F2807" t="str">
        <x:v>Operative Skilled</x:v>
      </x:c>
      <x:c r="G2807" t="str">
        <x:v>399441</x:v>
      </x:c>
      <x:c r="H2807" t="str">
        <x:v>Apple Europe Limited</x:v>
      </x:c>
      <x:c r="I2807" s="22" t="n">
        <x:v>10.5</x:v>
      </x:c>
      <x:c r="J2807" t="str">
        <x:v>Worked</x:v>
      </x:c>
      <x:c r="K2807" t="str">
        <x:v>Employee 2256; home branch Thurrock; assigned role Operative Skilled | Deployment branch: Thurrock | Actual role: Operative Porter | Jobs: 399441 | Customers: Apple Europe Limited | Actual hours: 10.5; source records: 1</x:v>
      </x:c>
      <x:c r="L2807" t="str">
        <x:v>Include</x:v>
      </x:c>
      <x:c r="M2807"/>
      <x:c r="N2807"/>
    </x:row>
    <x:row r="2808">
      <x:c r="A2808" t="str">
        <x:v>T Barry (B)|2026-02-12</x:v>
      </x:c>
      <x:c r="B2808" s="888" t="n">
        <x:v>46065</x:v>
      </x:c>
      <x:c r="C2808" t="str">
        <x:v>T Barry (B)</x:v>
      </x:c>
      <x:c r="D2808" t="str">
        <x:v>Permanent</x:v>
      </x:c>
      <x:c r="E2808" t="str">
        <x:v>Thurrock</x:v>
      </x:c>
      <x:c r="F2808" t="str">
        <x:v>Operative Skilled</x:v>
      </x:c>
      <x:c r="G2808" t="str">
        <x:v>399441</x:v>
      </x:c>
      <x:c r="H2808" t="str">
        <x:v>Apple Europe Limited</x:v>
      </x:c>
      <x:c r="I2808" s="22" t="n">
        <x:v>10.5</x:v>
      </x:c>
      <x:c r="J2808" t="str">
        <x:v>Worked</x:v>
      </x:c>
      <x:c r="K2808" t="str">
        <x:v>Employee 2256; home branch Thurrock; assigned role Operative Skilled | Deployment branch: Thurrock | Actual role: Operative Porter | Jobs: 399441 | Customers: Apple Europe Limited | Actual hours: 10.5; source records: 1</x:v>
      </x:c>
      <x:c r="L2808" t="str">
        <x:v>Include</x:v>
      </x:c>
      <x:c r="M2808"/>
      <x:c r="N2808"/>
    </x:row>
    <x:row r="2809">
      <x:c r="A2809" t="str">
        <x:v>T Barry (B)|2026-02-13</x:v>
      </x:c>
      <x:c r="B2809" s="888" t="n">
        <x:v>46066</x:v>
      </x:c>
      <x:c r="C2809" t="str">
        <x:v>T Barry (B)</x:v>
      </x:c>
      <x:c r="D2809" t="str">
        <x:v>Permanent</x:v>
      </x:c>
      <x:c r="E2809" t="str">
        <x:v>Thurrock</x:v>
      </x:c>
      <x:c r="F2809" t="str">
        <x:v>Operative Skilled</x:v>
      </x:c>
      <x:c r="G2809" t="str">
        <x:v>399441</x:v>
      </x:c>
      <x:c r="H2809" t="str">
        <x:v>Apple Europe Limited</x:v>
      </x:c>
      <x:c r="I2809" s="22" t="n">
        <x:v>10.5</x:v>
      </x:c>
      <x:c r="J2809" t="str">
        <x:v>Worked</x:v>
      </x:c>
      <x:c r="K2809" t="str">
        <x:v>Employee 2256; home branch Thurrock; assigned role Operative Skilled | Deployment branch: Thurrock | Actual role: Operative Porter | Jobs: 399441 | Customers: Apple Europe Limited | Actual hours: 10.5; source records: 1</x:v>
      </x:c>
      <x:c r="L2809" t="str">
        <x:v>Include</x:v>
      </x:c>
      <x:c r="M2809"/>
      <x:c r="N2809"/>
    </x:row>
    <x:row r="2810">
      <x:c r="A2810" t="str">
        <x:v>T Barry (B)|2026-02-16</x:v>
      </x:c>
      <x:c r="B2810" s="888" t="n">
        <x:v>46069</x:v>
      </x:c>
      <x:c r="C2810" t="str">
        <x:v>T Barry (B)</x:v>
      </x:c>
      <x:c r="D2810" t="str">
        <x:v>Permanent</x:v>
      </x:c>
      <x:c r="E2810" t="str">
        <x:v>Thurrock</x:v>
      </x:c>
      <x:c r="F2810" t="str">
        <x:v>Operative Skilled</x:v>
      </x:c>
      <x:c r="G2810" t="str">
        <x:v>399441</x:v>
      </x:c>
      <x:c r="H2810" t="str">
        <x:v>Apple Europe Limited</x:v>
      </x:c>
      <x:c r="I2810" s="22" t="n">
        <x:v>10.5</x:v>
      </x:c>
      <x:c r="J2810" t="str">
        <x:v>Worked</x:v>
      </x:c>
      <x:c r="K2810" t="str">
        <x:v>Employee 2256; home branch Thurrock; assigned role Operative Skilled | Deployment branch: Thurrock | Actual role: Operative Porter | Jobs: 399441 | Customers: Apple Europe Limited | Actual hours: 10.5; source records: 1</x:v>
      </x:c>
      <x:c r="L2810" t="str">
        <x:v>Include</x:v>
      </x:c>
      <x:c r="M2810"/>
      <x:c r="N2810"/>
    </x:row>
    <x:row r="2811">
      <x:c r="A2811" t="str">
        <x:v>T Barry (B)|2026-02-17</x:v>
      </x:c>
      <x:c r="B2811" s="888" t="n">
        <x:v>46070</x:v>
      </x:c>
      <x:c r="C2811" t="str">
        <x:v>T Barry (B)</x:v>
      </x:c>
      <x:c r="D2811" t="str">
        <x:v>Permanent</x:v>
      </x:c>
      <x:c r="E2811" t="str">
        <x:v>Thurrock</x:v>
      </x:c>
      <x:c r="F2811" t="str">
        <x:v>Operative Skilled</x:v>
      </x:c>
      <x:c r="G2811" t="str">
        <x:v>399441</x:v>
      </x:c>
      <x:c r="H2811" t="str">
        <x:v>Apple Europe Limited</x:v>
      </x:c>
      <x:c r="I2811" s="22" t="n">
        <x:v>11</x:v>
      </x:c>
      <x:c r="J2811" t="str">
        <x:v>Worked</x:v>
      </x:c>
      <x:c r="K2811" t="str">
        <x:v>Employee 2256; home branch Thurrock; assigned role Operative Skilled | Deployment branch: Thurrock | Actual role: Operative Porter | Jobs: 399441 | Customers: Apple Europe Limited | Actual hours: 11.0; source records: 1</x:v>
      </x:c>
      <x:c r="L2811" t="str">
        <x:v>Include</x:v>
      </x:c>
      <x:c r="M2811"/>
      <x:c r="N2811"/>
    </x:row>
    <x:row r="2812">
      <x:c r="A2812" t="str">
        <x:v>T Barry (B)|2026-02-18</x:v>
      </x:c>
      <x:c r="B2812" s="888" t="n">
        <x:v>46071</x:v>
      </x:c>
      <x:c r="C2812" t="str">
        <x:v>T Barry (B)</x:v>
      </x:c>
      <x:c r="D2812" t="str">
        <x:v>Permanent</x:v>
      </x:c>
      <x:c r="E2812" t="str">
        <x:v>Thurrock</x:v>
      </x:c>
      <x:c r="F2812" t="str">
        <x:v>Operative Skilled</x:v>
      </x:c>
      <x:c r="G2812" t="str">
        <x:v>399441</x:v>
      </x:c>
      <x:c r="H2812" t="str">
        <x:v>Apple Europe Limited</x:v>
      </x:c>
      <x:c r="I2812" s="22" t="n">
        <x:v>11</x:v>
      </x:c>
      <x:c r="J2812" t="str">
        <x:v>Worked</x:v>
      </x:c>
      <x:c r="K2812" t="str">
        <x:v>Employee 2256; home branch Thurrock; assigned role Operative Skilled | Deployment branch: Thurrock | Actual role: Operative Porter | Jobs: 399441 | Customers: Apple Europe Limited | Actual hours: 11.0; source records: 1</x:v>
      </x:c>
      <x:c r="L2812" t="str">
        <x:v>Include</x:v>
      </x:c>
      <x:c r="M2812"/>
      <x:c r="N2812"/>
    </x:row>
    <x:row r="2813">
      <x:c r="A2813" t="str">
        <x:v>T Barry (B)|2026-02-19</x:v>
      </x:c>
      <x:c r="B2813" s="888" t="n">
        <x:v>46072</x:v>
      </x:c>
      <x:c r="C2813" t="str">
        <x:v>T Barry (B)</x:v>
      </x:c>
      <x:c r="D2813" t="str">
        <x:v>Permanent</x:v>
      </x:c>
      <x:c r="E2813" t="str">
        <x:v>Thurrock</x:v>
      </x:c>
      <x:c r="F2813" t="str">
        <x:v>Operative Skilled</x:v>
      </x:c>
      <x:c r="G2813" t="str">
        <x:v>399441</x:v>
      </x:c>
      <x:c r="H2813" t="str">
        <x:v>Apple Europe Limited</x:v>
      </x:c>
      <x:c r="I2813" s="22" t="n">
        <x:v>11</x:v>
      </x:c>
      <x:c r="J2813" t="str">
        <x:v>Worked</x:v>
      </x:c>
      <x:c r="K2813" t="str">
        <x:v>Employee 2256; home branch Thurrock; assigned role Operative Skilled | Deployment branch: Thurrock | Actual role: Operative Porter | Jobs: 399441 | Customers: Apple Europe Limited | Actual hours: 11.0; source records: 1</x:v>
      </x:c>
      <x:c r="L2813" t="str">
        <x:v>Include</x:v>
      </x:c>
      <x:c r="M2813"/>
      <x:c r="N2813"/>
    </x:row>
    <x:row r="2814">
      <x:c r="A2814" t="str">
        <x:v>T Barry (B)|2026-02-20</x:v>
      </x:c>
      <x:c r="B2814" s="888" t="n">
        <x:v>46073</x:v>
      </x:c>
      <x:c r="C2814" t="str">
        <x:v>T Barry (B)</x:v>
      </x:c>
      <x:c r="D2814" t="str">
        <x:v>Permanent</x:v>
      </x:c>
      <x:c r="E2814" t="str">
        <x:v>Thurrock</x:v>
      </x:c>
      <x:c r="F2814" t="str">
        <x:v>Operative Skilled</x:v>
      </x:c>
      <x:c r="G2814" t="str">
        <x:v>399441</x:v>
      </x:c>
      <x:c r="H2814" t="str">
        <x:v>Apple Europe Limited</x:v>
      </x:c>
      <x:c r="I2814" s="22" t="n">
        <x:v>10.5</x:v>
      </x:c>
      <x:c r="J2814" t="str">
        <x:v>Worked</x:v>
      </x:c>
      <x:c r="K2814" t="str">
        <x:v>Employee 2256; home branch Thurrock; assigned role Operative Skilled | Deployment branch: Thurrock | Actual role: Operative Porter | Jobs: 399441 | Customers: Apple Europe Limited | Actual hours: 10.5; source records: 1</x:v>
      </x:c>
      <x:c r="L2814" t="str">
        <x:v>Include</x:v>
      </x:c>
      <x:c r="M2814"/>
      <x:c r="N2814"/>
    </x:row>
    <x:row r="2815">
      <x:c r="A2815" t="str">
        <x:v>T Barry (B)|2026-02-23</x:v>
      </x:c>
      <x:c r="B2815" s="888" t="n">
        <x:v>46076</x:v>
      </x:c>
      <x:c r="C2815" t="str">
        <x:v>T Barry (B)</x:v>
      </x:c>
      <x:c r="D2815" t="str">
        <x:v>Permanent</x:v>
      </x:c>
      <x:c r="E2815" t="str">
        <x:v>Thurrock</x:v>
      </x:c>
      <x:c r="F2815" t="str">
        <x:v>Operative Skilled</x:v>
      </x:c>
      <x:c r="G2815" t="str">
        <x:v>399441</x:v>
      </x:c>
      <x:c r="H2815" t="str">
        <x:v>Apple Europe Limited</x:v>
      </x:c>
      <x:c r="I2815" s="22" t="n">
        <x:v>10.5</x:v>
      </x:c>
      <x:c r="J2815" t="str">
        <x:v>Worked</x:v>
      </x:c>
      <x:c r="K2815" t="str">
        <x:v>Employee 2256; home branch Thurrock; assigned role Operative Skilled | Deployment branch: Thurrock | Actual role: Operative Porter | Jobs: 399441 | Customers: Apple Europe Limited | Actual hours: 10.5; source records: 1</x:v>
      </x:c>
      <x:c r="L2815" t="str">
        <x:v>Include</x:v>
      </x:c>
      <x:c r="M2815"/>
      <x:c r="N2815"/>
    </x:row>
    <x:row r="2816">
      <x:c r="A2816" t="str">
        <x:v>T Barry (B)|2026-02-24</x:v>
      </x:c>
      <x:c r="B2816" s="888" t="n">
        <x:v>46077</x:v>
      </x:c>
      <x:c r="C2816" t="str">
        <x:v>T Barry (B)</x:v>
      </x:c>
      <x:c r="D2816" t="str">
        <x:v>Permanent</x:v>
      </x:c>
      <x:c r="E2816" t="str">
        <x:v>Thurrock</x:v>
      </x:c>
      <x:c r="F2816" t="str">
        <x:v>Operative Skilled</x:v>
      </x:c>
      <x:c r="G2816" t="str">
        <x:v>399441</x:v>
      </x:c>
      <x:c r="H2816" t="str">
        <x:v>Apple Europe Limited</x:v>
      </x:c>
      <x:c r="I2816" s="22" t="n">
        <x:v>10</x:v>
      </x:c>
      <x:c r="J2816" t="str">
        <x:v>Worked</x:v>
      </x:c>
      <x:c r="K2816" t="str">
        <x:v>Employee 2256; home branch Thurrock; assigned role Operative Skilled | Deployment branch: Thurrock | Actual role: Operative Porter | Jobs: 399441 | Customers: Apple Europe Limited | Actual hours: 10.0; source records: 1</x:v>
      </x:c>
      <x:c r="L2816" t="str">
        <x:v>Include</x:v>
      </x:c>
      <x:c r="M2816"/>
      <x:c r="N2816"/>
    </x:row>
    <x:row r="2817">
      <x:c r="A2817" t="str">
        <x:v>T Barry (B)|2026-02-25</x:v>
      </x:c>
      <x:c r="B2817" s="888" t="n">
        <x:v>46078</x:v>
      </x:c>
      <x:c r="C2817" t="str">
        <x:v>T Barry (B)</x:v>
      </x:c>
      <x:c r="D2817" t="str">
        <x:v>Permanent</x:v>
      </x:c>
      <x:c r="E2817" t="str">
        <x:v>Thurrock</x:v>
      </x:c>
      <x:c r="F2817" t="str">
        <x:v>Operative Skilled</x:v>
      </x:c>
      <x:c r="G2817" t="str">
        <x:v>399441</x:v>
      </x:c>
      <x:c r="H2817" t="str">
        <x:v>Apple Europe Limited</x:v>
      </x:c>
      <x:c r="I2817" s="22" t="n">
        <x:v>10.5</x:v>
      </x:c>
      <x:c r="J2817" t="str">
        <x:v>Worked</x:v>
      </x:c>
      <x:c r="K2817" t="str">
        <x:v>Employee 2256; home branch Thurrock; assigned role Operative Skilled | Deployment branch: Thurrock | Actual role: Operative Porter | Jobs: 399441 | Customers: Apple Europe Limited | Actual hours: 10.5; source records: 1</x:v>
      </x:c>
      <x:c r="L2817" t="str">
        <x:v>Include</x:v>
      </x:c>
      <x:c r="M2817"/>
      <x:c r="N2817"/>
    </x:row>
    <x:row r="2818">
      <x:c r="A2818" t="str">
        <x:v>T Barry (B)|2026-02-26</x:v>
      </x:c>
      <x:c r="B2818" s="888" t="n">
        <x:v>46079</x:v>
      </x:c>
      <x:c r="C2818" t="str">
        <x:v>T Barry (B)</x:v>
      </x:c>
      <x:c r="D2818" t="str">
        <x:v>Permanent</x:v>
      </x:c>
      <x:c r="E2818" t="str">
        <x:v>Thurrock</x:v>
      </x:c>
      <x:c r="F2818" t="str">
        <x:v>Operative Skilled</x:v>
      </x:c>
      <x:c r="G2818"/>
      <x:c r="H2818"/>
      <x:c r="I2818" s="22" t="n">
        <x:v>0</x:v>
      </x:c>
      <x:c r="J2818" t="str">
        <x:v>Annual leave</x:v>
      </x:c>
      <x:c r="K2818" t="str">
        <x:v>Employee 2256; home branch Thurrock; assigned role Operative Skilled | Leave: Annual Leave (Hours) | Leave calendar basis: Variable-pattern period</x:v>
      </x:c>
      <x:c r="L2818" t="str">
        <x:v>Include</x:v>
      </x:c>
      <x:c r="M2818"/>
      <x:c r="N2818"/>
    </x:row>
    <x:row r="2819">
      <x:c r="A2819" t="str">
        <x:v>T Barry (B)|2026-02-27</x:v>
      </x:c>
      <x:c r="B2819" s="888" t="n">
        <x:v>46080</x:v>
      </x:c>
      <x:c r="C2819" t="str">
        <x:v>T Barry (B)</x:v>
      </x:c>
      <x:c r="D2819" t="str">
        <x:v>Permanent</x:v>
      </x:c>
      <x:c r="E2819" t="str">
        <x:v>Thurrock</x:v>
      </x:c>
      <x:c r="F2819" t="str">
        <x:v>Operative Skilled</x:v>
      </x:c>
      <x:c r="G2819" t="str">
        <x:v>399441</x:v>
      </x:c>
      <x:c r="H2819" t="str">
        <x:v>Apple Europe Limited</x:v>
      </x:c>
      <x:c r="I2819" s="22" t="n">
        <x:v>10.5</x:v>
      </x:c>
      <x:c r="J2819" t="str">
        <x:v>Worked</x:v>
      </x:c>
      <x:c r="K2819" t="str">
        <x:v>Employee 2256; home branch Thurrock; assigned role Operative Skilled | Deployment branch: Thurrock | Actual role: Operative Porter | Jobs: 399441 | Customers: Apple Europe Limited | Actual hours: 10.5; source records: 1</x:v>
      </x:c>
      <x:c r="L2819" t="str">
        <x:v>Include</x:v>
      </x:c>
      <x:c r="M2819"/>
      <x:c r="N2819"/>
    </x:row>
    <x:row r="2820">
      <x:c r="A2820" t="str">
        <x:v>T Brindle|2026-02-02</x:v>
      </x:c>
      <x:c r="B2820" s="888" t="n">
        <x:v>46055</x:v>
      </x:c>
      <x:c r="C2820" t="str">
        <x:v>T Brindle</x:v>
      </x:c>
      <x:c r="D2820" t="str">
        <x:v>Permanent</x:v>
      </x:c>
      <x:c r="E2820" t="str">
        <x:v>Croydon</x:v>
      </x:c>
      <x:c r="F2820" t="str">
        <x:v>Warehouse</x:v>
      </x:c>
      <x:c r="G2820" t="str">
        <x:v>398132</x:v>
      </x:c>
      <x:c r="H2820" t="str">
        <x:v>Holocaust Memorial Day Trust</x:v>
      </x:c>
      <x:c r="I2820" s="22" t="n">
        <x:v>4</x:v>
      </x:c>
      <x:c r="J2820" t="str">
        <x:v>Worked</x:v>
      </x:c>
      <x:c r="K2820" t="str">
        <x:v>Employee 1432; home branch Croydon; assigned role Warehouse | Deployment branch: Croydon | Actual role: Warehouse | Jobs: 398132 | Customers: Holocaust Memorial Day Trust | Actual hours: 4.0; source records: 1</x:v>
      </x:c>
      <x:c r="L2820" t="str">
        <x:v>Include</x:v>
      </x:c>
      <x:c r="M2820"/>
      <x:c r="N2820"/>
    </x:row>
    <x:row r="2821">
      <x:c r="A2821" t="str">
        <x:v>T Brindle|2026-02-05</x:v>
      </x:c>
      <x:c r="B2821" s="888" t="n">
        <x:v>46058</x:v>
      </x:c>
      <x:c r="C2821" t="str">
        <x:v>T Brindle</x:v>
      </x:c>
      <x:c r="D2821" t="str">
        <x:v>Permanent</x:v>
      </x:c>
      <x:c r="E2821" t="str">
        <x:v>Croydon</x:v>
      </x:c>
      <x:c r="F2821" t="str">
        <x:v>Warehouse</x:v>
      </x:c>
      <x:c r="G2821" t="str">
        <x:v>399451A</x:v>
      </x:c>
      <x:c r="H2821" t="str">
        <x:v>Royal Borough of Kensington and Chelsea</x:v>
      </x:c>
      <x:c r="I2821" s="22" t="n">
        <x:v>3</x:v>
      </x:c>
      <x:c r="J2821" t="str">
        <x:v>Worked</x:v>
      </x:c>
      <x:c r="K2821" t="str">
        <x:v>Employee 1432; home branch Croydon; assigned role Warehouse | Deployment branch: Croydon | Actual role: Warehouse | Jobs: 399451A | Customers: Royal Borough of Kensington and Chelsea | Actual hours: 3.0; source records: 1</x:v>
      </x:c>
      <x:c r="L2821" t="str">
        <x:v>Include</x:v>
      </x:c>
      <x:c r="M2821"/>
      <x:c r="N2821"/>
    </x:row>
    <x:row r="2822">
      <x:c r="A2822" t="str">
        <x:v>T Brindle|2026-02-06</x:v>
      </x:c>
      <x:c r="B2822" s="888" t="n">
        <x:v>46059</x:v>
      </x:c>
      <x:c r="C2822" t="str">
        <x:v>T Brindle</x:v>
      </x:c>
      <x:c r="D2822" t="str">
        <x:v>Permanent</x:v>
      </x:c>
      <x:c r="E2822" t="str">
        <x:v>Croydon</x:v>
      </x:c>
      <x:c r="F2822" t="str">
        <x:v>Warehouse</x:v>
      </x:c>
      <x:c r="G2822" t="str">
        <x:v>394921</x:v>
      </x:c>
      <x:c r="H2822" t="str">
        <x:v>MSC Cruise Management (UK) Limited</x:v>
      </x:c>
      <x:c r="I2822" s="22" t="n">
        <x:v>6</x:v>
      </x:c>
      <x:c r="J2822" t="str">
        <x:v>Worked</x:v>
      </x:c>
      <x:c r="K2822" t="str">
        <x:v>Employee 1432; home branch Croydon; assigned role Warehouse | Deployment branch: Croydon | Actual role: Warehouse | Jobs: 394921 | Customers: MSC Cruise Management (UK) Limited | Actual hours: 6.0; source records: 1</x:v>
      </x:c>
      <x:c r="L2822" t="str">
        <x:v>Include</x:v>
      </x:c>
      <x:c r="M2822"/>
      <x:c r="N2822"/>
    </x:row>
    <x:row r="2823">
      <x:c r="A2823" t="str">
        <x:v>T Brindle|2026-02-09</x:v>
      </x:c>
      <x:c r="B2823" s="888" t="n">
        <x:v>46062</x:v>
      </x:c>
      <x:c r="C2823" t="str">
        <x:v>T Brindle</x:v>
      </x:c>
      <x:c r="D2823" t="str">
        <x:v>Permanent</x:v>
      </x:c>
      <x:c r="E2823" t="str">
        <x:v>Croydon</x:v>
      </x:c>
      <x:c r="F2823" t="str">
        <x:v>Warehouse</x:v>
      </x:c>
      <x:c r="G2823"/>
      <x:c r="H2823"/>
      <x:c r="I2823" s="22" t="n">
        <x:v>0</x:v>
      </x:c>
      <x:c r="J2823" t="str">
        <x:v>Annual leave</x:v>
      </x:c>
      <x:c r="K2823" t="str">
        <x:v>Employee 1432; home branch Croydon; assigned role Warehouse | Leave: Annual Leave (Days) | Leave calendar basis: Fixed schedule</x:v>
      </x:c>
      <x:c r="L2823" t="str">
        <x:v>Include</x:v>
      </x:c>
      <x:c r="M2823"/>
      <x:c r="N2823"/>
    </x:row>
    <x:row r="2824">
      <x:c r="A2824" t="str">
        <x:v>T Brindle|2026-02-10</x:v>
      </x:c>
      <x:c r="B2824" s="888" t="n">
        <x:v>46063</x:v>
      </x:c>
      <x:c r="C2824" t="str">
        <x:v>T Brindle</x:v>
      </x:c>
      <x:c r="D2824" t="str">
        <x:v>Permanent</x:v>
      </x:c>
      <x:c r="E2824" t="str">
        <x:v>Croydon</x:v>
      </x:c>
      <x:c r="F2824" t="str">
        <x:v>Warehouse</x:v>
      </x:c>
      <x:c r="G2824" t="str">
        <x:v>398367</x:v>
      </x:c>
      <x:c r="H2824" t="str">
        <x:v>Surrey County Council</x:v>
      </x:c>
      <x:c r="I2824" s="22" t="n">
        <x:v>4</x:v>
      </x:c>
      <x:c r="J2824" t="str">
        <x:v>Worked</x:v>
      </x:c>
      <x:c r="K2824" t="str">
        <x:v>Employee 1432; home branch Croydon; assigned role Warehouse | Deployment branch: Croydon | Actual role: Warehouse | Jobs: 398367 | Customers: Surrey County Council | Actual hours: 4.0; source records: 1</x:v>
      </x:c>
      <x:c r="L2824" t="str">
        <x:v>Include</x:v>
      </x:c>
      <x:c r="M2824"/>
      <x:c r="N2824"/>
    </x:row>
    <x:row r="2825">
      <x:c r="A2825" t="str">
        <x:v>T Brindle|2026-02-17</x:v>
      </x:c>
      <x:c r="B2825" s="888" t="n">
        <x:v>46070</x:v>
      </x:c>
      <x:c r="C2825" t="str">
        <x:v>T Brindle</x:v>
      </x:c>
      <x:c r="D2825" t="str">
        <x:v>Permanent</x:v>
      </x:c>
      <x:c r="E2825" t="str">
        <x:v>Croydon</x:v>
      </x:c>
      <x:c r="F2825" t="str">
        <x:v>Warehouse</x:v>
      </x:c>
      <x:c r="G2825" t="str">
        <x:v>400040</x:v>
      </x:c>
      <x:c r="H2825" t="str">
        <x:v>UniGreenScheme (Caerphilly)</x:v>
      </x:c>
      <x:c r="I2825" s="22" t="n">
        <x:v>4</x:v>
      </x:c>
      <x:c r="J2825" t="str">
        <x:v>Worked</x:v>
      </x:c>
      <x:c r="K2825" t="str">
        <x:v>Employee 1432; home branch Croydon; assigned role Warehouse | Deployment branch: Croydon | Actual role: Warehouse | Jobs: 400040 | Customers: UniGreenScheme (Caerphilly) | Actual hours: 4.0; source records: 1</x:v>
      </x:c>
      <x:c r="L2825" t="str">
        <x:v>Include</x:v>
      </x:c>
      <x:c r="M2825"/>
      <x:c r="N2825"/>
    </x:row>
    <x:row r="2826">
      <x:c r="A2826" t="str">
        <x:v>T Brindle|2026-02-18</x:v>
      </x:c>
      <x:c r="B2826" s="888" t="n">
        <x:v>46071</x:v>
      </x:c>
      <x:c r="C2826" t="str">
        <x:v>T Brindle</x:v>
      </x:c>
      <x:c r="D2826" t="str">
        <x:v>Permanent</x:v>
      </x:c>
      <x:c r="E2826" t="str">
        <x:v>Croydon</x:v>
      </x:c>
      <x:c r="F2826" t="str">
        <x:v>Warehouse</x:v>
      </x:c>
      <x:c r="G2826" t="str">
        <x:v>399451A</x:v>
      </x:c>
      <x:c r="H2826" t="str">
        <x:v>Royal Borough of Kensington and Chelsea</x:v>
      </x:c>
      <x:c r="I2826" s="22" t="n">
        <x:v>4</x:v>
      </x:c>
      <x:c r="J2826" t="str">
        <x:v>Worked</x:v>
      </x:c>
      <x:c r="K2826" t="str">
        <x:v>Employee 1432; home branch Croydon; assigned role Warehouse | Deployment branch: Croydon | Actual role: Warehouse | Jobs: 399451A | Customers: Royal Borough of Kensington and Chelsea | Actual hours: 4.0; source records: 1</x:v>
      </x:c>
      <x:c r="L2826" t="str">
        <x:v>Include</x:v>
      </x:c>
      <x:c r="M2826"/>
      <x:c r="N2826"/>
    </x:row>
    <x:row r="2827">
      <x:c r="A2827" t="str">
        <x:v>T Brindle|2026-02-23</x:v>
      </x:c>
      <x:c r="B2827" s="888" t="n">
        <x:v>46076</x:v>
      </x:c>
      <x:c r="C2827" t="str">
        <x:v>T Brindle</x:v>
      </x:c>
      <x:c r="D2827" t="str">
        <x:v>Permanent</x:v>
      </x:c>
      <x:c r="E2827" t="str">
        <x:v>Croydon</x:v>
      </x:c>
      <x:c r="F2827" t="str">
        <x:v>Warehouse</x:v>
      </x:c>
      <x:c r="G2827" t="str">
        <x:v>399451A</x:v>
      </x:c>
      <x:c r="H2827" t="str">
        <x:v>Royal Borough of Kensington and Chelsea</x:v>
      </x:c>
      <x:c r="I2827" s="22" t="n">
        <x:v>4</x:v>
      </x:c>
      <x:c r="J2827" t="str">
        <x:v>Worked</x:v>
      </x:c>
      <x:c r="K2827" t="str">
        <x:v>Employee 1432; home branch Croydon; assigned role Warehouse | Deployment branch: Croydon | Actual role: Warehouse | Jobs: 399451A | Customers: Royal Borough of Kensington and Chelsea | Actual hours: 4.0; source records: 1</x:v>
      </x:c>
      <x:c r="L2827" t="str">
        <x:v>Include</x:v>
      </x:c>
      <x:c r="M2827"/>
      <x:c r="N2827"/>
    </x:row>
    <x:row r="2828">
      <x:c r="A2828" t="str">
        <x:v>T Brindle|2026-02-24</x:v>
      </x:c>
      <x:c r="B2828" s="888" t="n">
        <x:v>46077</x:v>
      </x:c>
      <x:c r="C2828" t="str">
        <x:v>T Brindle</x:v>
      </x:c>
      <x:c r="D2828" t="str">
        <x:v>Permanent</x:v>
      </x:c>
      <x:c r="E2828" t="str">
        <x:v>Croydon</x:v>
      </x:c>
      <x:c r="F2828" t="str">
        <x:v>Warehouse</x:v>
      </x:c>
      <x:c r="G2828"/>
      <x:c r="H2828"/>
      <x:c r="I2828" s="22" t="n">
        <x:v>0</x:v>
      </x:c>
      <x:c r="J2828" t="str">
        <x:v>Annual leave</x:v>
      </x:c>
      <x:c r="K2828" t="str">
        <x:v>Employee 1432; home branch Croydon; assigned role Warehouse | Leave: Annual Leave (Days) | Leave calendar basis: Fixed schedule</x:v>
      </x:c>
      <x:c r="L2828" t="str">
        <x:v>Include</x:v>
      </x:c>
      <x:c r="M2828"/>
      <x:c r="N2828"/>
    </x:row>
    <x:row r="2829">
      <x:c r="A2829" t="str">
        <x:v>T Mautsi (CE)|2026-02-02</x:v>
      </x:c>
      <x:c r="B2829" s="888" t="n">
        <x:v>46055</x:v>
      </x:c>
      <x:c r="C2829" t="str">
        <x:v>T Mautsi (CE)</x:v>
      </x:c>
      <x:c r="D2829" t="str">
        <x:v>Permanent</x:v>
      </x:c>
      <x:c r="E2829" t="str">
        <x:v>Thurrock</x:v>
      </x:c>
      <x:c r="F2829" t="str">
        <x:v>Operative Driver</x:v>
      </x:c>
      <x:c r="G2829" t="str">
        <x:v>399963</x:v>
      </x:c>
      <x:c r="H2829" t="str">
        <x:v>HSBC/JLL</x:v>
      </x:c>
      <x:c r="I2829" s="22" t="n">
        <x:v>8.5</x:v>
      </x:c>
      <x:c r="J2829" t="str">
        <x:v>Worked</x:v>
      </x:c>
      <x:c r="K2829" t="str">
        <x:v>Employee 2262; home branch Thurrock; assigned role Operative Driver | Deployment branch: Thurrock | Actual role: Operative Driver | Jobs: 399963 | Customers: HSBC/JLL | Actual hours: 8.5; source records: 1</x:v>
      </x:c>
      <x:c r="L2829" t="str">
        <x:v>Include</x:v>
      </x:c>
      <x:c r="M2829"/>
      <x:c r="N2829"/>
    </x:row>
    <x:row r="2830">
      <x:c r="A2830" t="str">
        <x:v>T Mautsi (CE)|2026-02-03</x:v>
      </x:c>
      <x:c r="B2830" s="888" t="n">
        <x:v>46056</x:v>
      </x:c>
      <x:c r="C2830" t="str">
        <x:v>T Mautsi (CE)</x:v>
      </x:c>
      <x:c r="D2830" t="str">
        <x:v>Permanent</x:v>
      </x:c>
      <x:c r="E2830" t="str">
        <x:v>Thurrock</x:v>
      </x:c>
      <x:c r="F2830" t="str">
        <x:v>Operative Driver</x:v>
      </x:c>
      <x:c r="G2830" t="str">
        <x:v>399963</x:v>
      </x:c>
      <x:c r="H2830" t="str">
        <x:v>HSBC/JLL</x:v>
      </x:c>
      <x:c r="I2830" s="22" t="n">
        <x:v>7.5</x:v>
      </x:c>
      <x:c r="J2830" t="str">
        <x:v>Worked</x:v>
      </x:c>
      <x:c r="K2830" t="str">
        <x:v>Employee 2262; home branch Thurrock; assigned role Operative Driver | Deployment branch: Thurrock | Actual role: Operative Driver | Jobs: 399963 | Customers: HSBC/JLL | Actual hours: 7.5; source records: 1</x:v>
      </x:c>
      <x:c r="L2830" t="str">
        <x:v>Include</x:v>
      </x:c>
      <x:c r="M2830"/>
      <x:c r="N2830"/>
    </x:row>
    <x:row r="2831">
      <x:c r="A2831" t="str">
        <x:v>T Mautsi (CE)|2026-02-04</x:v>
      </x:c>
      <x:c r="B2831" s="888" t="n">
        <x:v>46057</x:v>
      </x:c>
      <x:c r="C2831" t="str">
        <x:v>T Mautsi (CE)</x:v>
      </x:c>
      <x:c r="D2831" t="str">
        <x:v>Permanent</x:v>
      </x:c>
      <x:c r="E2831" t="str">
        <x:v>Thurrock</x:v>
      </x:c>
      <x:c r="F2831" t="str">
        <x:v>Operative Driver</x:v>
      </x:c>
      <x:c r="G2831" t="str">
        <x:v>399963</x:v>
      </x:c>
      <x:c r="H2831" t="str">
        <x:v>HSBC/JLL</x:v>
      </x:c>
      <x:c r="I2831" s="22" t="n">
        <x:v>7.5</x:v>
      </x:c>
      <x:c r="J2831" t="str">
        <x:v>Worked</x:v>
      </x:c>
      <x:c r="K2831" t="str">
        <x:v>Employee 2262; home branch Thurrock; assigned role Operative Driver | Deployment branch: Thurrock | Actual role: Operative Driver | Jobs: 399963 | Customers: HSBC/JLL | Actual hours: 7.5; source records: 1</x:v>
      </x:c>
      <x:c r="L2831" t="str">
        <x:v>Include</x:v>
      </x:c>
      <x:c r="M2831"/>
      <x:c r="N2831"/>
    </x:row>
    <x:row r="2832">
      <x:c r="A2832" t="str">
        <x:v>T Mautsi (CE)|2026-02-06</x:v>
      </x:c>
      <x:c r="B2832" s="888" t="n">
        <x:v>46059</x:v>
      </x:c>
      <x:c r="C2832" t="str">
        <x:v>T Mautsi (CE)</x:v>
      </x:c>
      <x:c r="D2832" t="str">
        <x:v>Permanent</x:v>
      </x:c>
      <x:c r="E2832" t="str">
        <x:v>Thurrock</x:v>
      </x:c>
      <x:c r="F2832" t="str">
        <x:v>Operative Driver</x:v>
      </x:c>
      <x:c r="G2832" t="str">
        <x:v>400105</x:v>
      </x:c>
      <x:c r="H2832" t="str">
        <x:v>Protech Network Solutions</x:v>
      </x:c>
      <x:c r="I2832" s="22" t="n">
        <x:v>7</x:v>
      </x:c>
      <x:c r="J2832" t="str">
        <x:v>Worked</x:v>
      </x:c>
      <x:c r="K2832" t="str">
        <x:v>Employee 2262; home branch Thurrock; assigned role Operative Driver | Deployment branch: Thurrock | Actual role: Operative Driver | Jobs: 400105 | Customers: Protech Network Solutions | Actual hours: 7.0; source records: 1</x:v>
      </x:c>
      <x:c r="L2832" t="str">
        <x:v>Include</x:v>
      </x:c>
      <x:c r="M2832"/>
      <x:c r="N2832"/>
    </x:row>
    <x:row r="2833">
      <x:c r="A2833" t="str">
        <x:v>T Mautsi (CE)|2026-02-08</x:v>
      </x:c>
      <x:c r="B2833" s="888" t="n">
        <x:v>46061</x:v>
      </x:c>
      <x:c r="C2833" t="str">
        <x:v>T Mautsi (CE)</x:v>
      </x:c>
      <x:c r="D2833" t="str">
        <x:v>Permanent</x:v>
      </x:c>
      <x:c r="E2833" t="str">
        <x:v>Thurrock</x:v>
      </x:c>
      <x:c r="F2833" t="str">
        <x:v>Operative Driver</x:v>
      </x:c>
      <x:c r="G2833" t="str">
        <x:v>396207A</x:v>
      </x:c>
      <x:c r="H2833" t="str">
        <x:v>Linklaters LLP</x:v>
      </x:c>
      <x:c r="I2833" s="22" t="n">
        <x:v>9</x:v>
      </x:c>
      <x:c r="J2833" t="str">
        <x:v>Worked</x:v>
      </x:c>
      <x:c r="K2833" t="str">
        <x:v>Employee 2262; home branch Thurrock; assigned role Operative Driver | Deployment branch: Thurrock | Actual role: Operative Driver | Jobs: 396207A | Customers: Linklaters LLP | Actual hours: 9.0; source records: 1</x:v>
      </x:c>
      <x:c r="L2833" t="str">
        <x:v>Include</x:v>
      </x:c>
      <x:c r="M2833"/>
      <x:c r="N2833"/>
    </x:row>
    <x:row r="2834">
      <x:c r="A2834" t="str">
        <x:v>T Mautsi (CE)|2026-02-09</x:v>
      </x:c>
      <x:c r="B2834" s="888" t="n">
        <x:v>46062</x:v>
      </x:c>
      <x:c r="C2834" t="str">
        <x:v>T Mautsi (CE)</x:v>
      </x:c>
      <x:c r="D2834" t="str">
        <x:v>Permanent</x:v>
      </x:c>
      <x:c r="E2834" t="str">
        <x:v>Thurrock</x:v>
      </x:c>
      <x:c r="F2834" t="str">
        <x:v>Operative Driver</x:v>
      </x:c>
      <x:c r="G2834" t="str">
        <x:v>397663</x:v>
      </x:c>
      <x:c r="H2834" t="str">
        <x:v>Restore – Doc Management/East &amp; North Herts NHS</x:v>
      </x:c>
      <x:c r="I2834" s="22" t="n">
        <x:v>8.5</x:v>
      </x:c>
      <x:c r="J2834" t="str">
        <x:v>Worked</x:v>
      </x:c>
      <x:c r="K2834" t="str">
        <x:v>Employee 2262; home branch Thurrock; assigned role Operative Driver | Deployment branch: Thurrock | Actual role: Operative Driver | Jobs: 397663 | Customers: Restore – Doc Management/East &amp; North Herts NHS | Actual hours: 8.5; source records: 1</x:v>
      </x:c>
      <x:c r="L2834" t="str">
        <x:v>Include</x:v>
      </x:c>
      <x:c r="M2834"/>
      <x:c r="N2834"/>
    </x:row>
    <x:row r="2835">
      <x:c r="A2835" t="str">
        <x:v>T Mautsi (CE)|2026-02-10</x:v>
      </x:c>
      <x:c r="B2835" s="888" t="n">
        <x:v>46063</x:v>
      </x:c>
      <x:c r="C2835" t="str">
        <x:v>T Mautsi (CE)</x:v>
      </x:c>
      <x:c r="D2835" t="str">
        <x:v>Permanent</x:v>
      </x:c>
      <x:c r="E2835" t="str">
        <x:v>Thurrock</x:v>
      </x:c>
      <x:c r="F2835" t="str">
        <x:v>Operative Driver</x:v>
      </x:c>
      <x:c r="G2835" t="str">
        <x:v>400230</x:v>
      </x:c>
      <x:c r="H2835" t="str">
        <x:v>Protech Network Solutions</x:v>
      </x:c>
      <x:c r="I2835" s="22" t="n">
        <x:v>8.5</x:v>
      </x:c>
      <x:c r="J2835" t="str">
        <x:v>Worked</x:v>
      </x:c>
      <x:c r="K2835" t="str">
        <x:v>Employee 2262; home branch Thurrock; assigned role Operative Driver | Deployment branch: Thurrock | Actual role: Operative Driver | Jobs: 400230 | Customers: Protech Network Solutions | Actual hours: 8.5; source records: 1</x:v>
      </x:c>
      <x:c r="L2835" t="str">
        <x:v>Include</x:v>
      </x:c>
      <x:c r="M2835"/>
      <x:c r="N2835"/>
    </x:row>
    <x:row r="2836">
      <x:c r="A2836" t="str">
        <x:v>T Mautsi (CE)|2026-02-11</x:v>
      </x:c>
      <x:c r="B2836" s="888" t="n">
        <x:v>46064</x:v>
      </x:c>
      <x:c r="C2836" t="str">
        <x:v>T Mautsi (CE)</x:v>
      </x:c>
      <x:c r="D2836" t="str">
        <x:v>Permanent</x:v>
      </x:c>
      <x:c r="E2836" t="str">
        <x:v>Thurrock</x:v>
      </x:c>
      <x:c r="F2836" t="str">
        <x:v>Operative Driver</x:v>
      </x:c>
      <x:c r="G2836" t="str">
        <x:v>400193</x:v>
      </x:c>
      <x:c r="H2836" t="str">
        <x:v>British Dental Association</x:v>
      </x:c>
      <x:c r="I2836" s="22" t="n">
        <x:v>9</x:v>
      </x:c>
      <x:c r="J2836" t="str">
        <x:v>Worked</x:v>
      </x:c>
      <x:c r="K2836" t="str">
        <x:v>Employee 2262; home branch Thurrock; assigned role Operative Driver | Deployment branch: Oxford | Actual role: Operative Driver | Jobs: 400193 | Customers: British Dental Association | Actual hours: 9.0; source records: 1</x:v>
      </x:c>
      <x:c r="L2836" t="str">
        <x:v>Include</x:v>
      </x:c>
      <x:c r="M2836"/>
      <x:c r="N2836"/>
    </x:row>
    <x:row r="2837">
      <x:c r="A2837" t="str">
        <x:v>T Mautsi (CE)|2026-02-13</x:v>
      </x:c>
      <x:c r="B2837" s="888" t="n">
        <x:v>46066</x:v>
      </x:c>
      <x:c r="C2837" t="str">
        <x:v>T Mautsi (CE)</x:v>
      </x:c>
      <x:c r="D2837" t="str">
        <x:v>Permanent</x:v>
      </x:c>
      <x:c r="E2837" t="str">
        <x:v>Thurrock</x:v>
      </x:c>
      <x:c r="F2837" t="str">
        <x:v>Operative Driver</x:v>
      </x:c>
      <x:c r="G2837" t="str">
        <x:v>400112, 400123</x:v>
      </x:c>
      <x:c r="H2837" t="str">
        <x:v>Bank of New York Mellon; Steadberry Warehouse</x:v>
      </x:c>
      <x:c r="I2837" s="22" t="n">
        <x:v>11.5</x:v>
      </x:c>
      <x:c r="J2837" t="str">
        <x:v>Worked — 2 records</x:v>
      </x:c>
      <x:c r="K2837" t="str">
        <x:v>Employee 2262; home branch Thurrock; assigned role Operative Driver | Deployment branch: Thurrock | Actual role: Operative Driver | Jobs: 400112, 400123 | Customers: Bank of New York Mellon; Steadberry Warehouse | Actual hours: 11.5; source records: 2</x:v>
      </x:c>
      <x:c r="L2837" t="str">
        <x:v>Include</x:v>
      </x:c>
      <x:c r="M2837"/>
      <x:c r="N2837"/>
    </x:row>
    <x:row r="2838">
      <x:c r="A2838" t="str">
        <x:v>T Mautsi (CE)|2026-02-14</x:v>
      </x:c>
      <x:c r="B2838" s="888" t="n">
        <x:v>46067</x:v>
      </x:c>
      <x:c r="C2838" t="str">
        <x:v>T Mautsi (CE)</x:v>
      </x:c>
      <x:c r="D2838" t="str">
        <x:v>Permanent</x:v>
      </x:c>
      <x:c r="E2838" t="str">
        <x:v>Thurrock</x:v>
      </x:c>
      <x:c r="F2838" t="str">
        <x:v>Operative Driver</x:v>
      </x:c>
      <x:c r="G2838" t="str">
        <x:v>400112</x:v>
      </x:c>
      <x:c r="H2838" t="str">
        <x:v>Bank of New York Mellon</x:v>
      </x:c>
      <x:c r="I2838" s="22" t="n">
        <x:v>6</x:v>
      </x:c>
      <x:c r="J2838" t="str">
        <x:v>Worked</x:v>
      </x:c>
      <x:c r="K2838" t="str">
        <x:v>Employee 2262; home branch Thurrock; assigned role Operative Driver | Deployment branch: Thurrock | Actual role: Operative Driver | Jobs: 400112 | Customers: Bank of New York Mellon | Actual hours: 6.0; source records: 1</x:v>
      </x:c>
      <x:c r="L2838" t="str">
        <x:v>Include</x:v>
      </x:c>
      <x:c r="M2838"/>
      <x:c r="N2838"/>
    </x:row>
    <x:row r="2839">
      <x:c r="A2839" t="str">
        <x:v>T Mautsi (CE)|2026-02-16</x:v>
      </x:c>
      <x:c r="B2839" s="888" t="n">
        <x:v>46069</x:v>
      </x:c>
      <x:c r="C2839" t="str">
        <x:v>T Mautsi (CE)</x:v>
      </x:c>
      <x:c r="D2839" t="str">
        <x:v>Permanent</x:v>
      </x:c>
      <x:c r="E2839" t="str">
        <x:v>Thurrock</x:v>
      </x:c>
      <x:c r="F2839" t="str">
        <x:v>Operative Driver</x:v>
      </x:c>
      <x:c r="G2839" t="str">
        <x:v>395143A, 393969B, 390514A, 392794A</x:v>
      </x:c>
      <x:c r="H2839" t="str">
        <x:v>Carter/Emma; Charles/Ms Denise; Coleman/Beverly; Theresa Ryecroft/Ms</x:v>
      </x:c>
      <x:c r="I2839" s="22" t="n">
        <x:v>8</x:v>
      </x:c>
      <x:c r="J2839" t="str">
        <x:v>Worked — 4 records</x:v>
      </x:c>
      <x:c r="K2839" t="str">
        <x:v>Employee 2262; home branch Thurrock; assigned role Operative Driver | Deployment branch: Thurrock | Actual role: Operative Driver | Jobs: 395143A, 393969B, 390514A, 392794A | Customers: Carter/Emma; Charles/Ms Denise; Coleman/Beverly; Theresa Ryecroft/Ms | Actual hours: 8.0; source records: 4</x:v>
      </x:c>
      <x:c r="L2839" t="str">
        <x:v>Include</x:v>
      </x:c>
      <x:c r="M2839"/>
      <x:c r="N2839"/>
    </x:row>
    <x:row r="2840">
      <x:c r="A2840" t="str">
        <x:v>T Mautsi (CE)|2026-02-20</x:v>
      </x:c>
      <x:c r="B2840" s="888" t="n">
        <x:v>46073</x:v>
      </x:c>
      <x:c r="C2840" t="str">
        <x:v>T Mautsi (CE)</x:v>
      </x:c>
      <x:c r="D2840" t="str">
        <x:v>Permanent</x:v>
      </x:c>
      <x:c r="E2840" t="str">
        <x:v>Thurrock</x:v>
      </x:c>
      <x:c r="F2840" t="str">
        <x:v>Operative Driver</x:v>
      </x:c>
      <x:c r="G2840" t="str">
        <x:v>400265</x:v>
      </x:c>
      <x:c r="H2840" t="str">
        <x:v>University of Hertfordshire</x:v>
      </x:c>
      <x:c r="I2840" s="22" t="n">
        <x:v>8</x:v>
      </x:c>
      <x:c r="J2840" t="str">
        <x:v>Worked</x:v>
      </x:c>
      <x:c r="K2840" t="str">
        <x:v>Employee 2262; home branch Thurrock; assigned role Operative Driver | Deployment branch: Thurrock | Actual role: Operative Driver | Jobs: 400265 | Customers: University of Hertfordshire | Actual hours: 8.0; source records: 1</x:v>
      </x:c>
      <x:c r="L2840" t="str">
        <x:v>Include</x:v>
      </x:c>
      <x:c r="M2840"/>
      <x:c r="N2840"/>
    </x:row>
    <x:row r="2841">
      <x:c r="A2841" t="str">
        <x:v>T Mautsi (CE)|2026-02-21</x:v>
      </x:c>
      <x:c r="B2841" s="888" t="n">
        <x:v>46074</x:v>
      </x:c>
      <x:c r="C2841" t="str">
        <x:v>T Mautsi (CE)</x:v>
      </x:c>
      <x:c r="D2841" t="str">
        <x:v>Permanent</x:v>
      </x:c>
      <x:c r="E2841" t="str">
        <x:v>Thurrock</x:v>
      </x:c>
      <x:c r="F2841" t="str">
        <x:v>Operative Driver</x:v>
      </x:c>
      <x:c r="G2841" t="str">
        <x:v>400150</x:v>
      </x:c>
      <x:c r="H2841" t="str">
        <x:v>Cooke, Young &amp; Keidan LLP</x:v>
      </x:c>
      <x:c r="I2841" s="22" t="n">
        <x:v>8</x:v>
      </x:c>
      <x:c r="J2841" t="str">
        <x:v>Worked</x:v>
      </x:c>
      <x:c r="K2841" t="str">
        <x:v>Employee 2262; home branch Thurrock; assigned role Operative Driver | Deployment branch: Thurrock | Actual role: Operative Driver | Jobs: 400150 | Customers: Cooke, Young &amp; Keidan LLP | Actual hours: 8.0; source records: 1</x:v>
      </x:c>
      <x:c r="L2841" t="str">
        <x:v>Include</x:v>
      </x:c>
      <x:c r="M2841"/>
      <x:c r="N2841"/>
    </x:row>
    <x:row r="2842">
      <x:c r="A2842" t="str">
        <x:v>T Mautsi (CE)|2026-02-23</x:v>
      </x:c>
      <x:c r="B2842" s="888" t="n">
        <x:v>46076</x:v>
      </x:c>
      <x:c r="C2842" t="str">
        <x:v>T Mautsi (CE)</x:v>
      </x:c>
      <x:c r="D2842" t="str">
        <x:v>Permanent</x:v>
      </x:c>
      <x:c r="E2842" t="str">
        <x:v>Thurrock</x:v>
      </x:c>
      <x:c r="F2842" t="str">
        <x:v>Operative Driver</x:v>
      </x:c>
      <x:c r="G2842" t="str">
        <x:v>399438</x:v>
      </x:c>
      <x:c r="H2842" t="str">
        <x:v>Harrow Green Thurrock M/W use only</x:v>
      </x:c>
      <x:c r="I2842" s="22" t="n">
        <x:v>9.5</x:v>
      </x:c>
      <x:c r="J2842" t="str">
        <x:v>Worked</x:v>
      </x:c>
      <x:c r="K2842" t="str">
        <x:v>Employee 2262; home branch Thurrock; assigned role Operative Driver | Deployment branch: Thurrock | Actual role: Operative Skilled | Jobs: 399438 | Customers: Harrow Green Thurrock M/W use only | Actual hours: 9.5; source records: 1</x:v>
      </x:c>
      <x:c r="L2842" t="str">
        <x:v>Include</x:v>
      </x:c>
      <x:c r="M2842"/>
      <x:c r="N2842"/>
    </x:row>
    <x:row r="2843">
      <x:c r="A2843" t="str">
        <x:v>T Mautsi (CE)|2026-02-24</x:v>
      </x:c>
      <x:c r="B2843" s="888" t="n">
        <x:v>46077</x:v>
      </x:c>
      <x:c r="C2843" t="str">
        <x:v>T Mautsi (CE)</x:v>
      </x:c>
      <x:c r="D2843" t="str">
        <x:v>Permanent</x:v>
      </x:c>
      <x:c r="E2843" t="str">
        <x:v>Thurrock</x:v>
      </x:c>
      <x:c r="F2843" t="str">
        <x:v>Operative Driver</x:v>
      </x:c>
      <x:c r="G2843" t="str">
        <x:v>400582</x:v>
      </x:c>
      <x:c r="H2843" t="str">
        <x:v>Restore Harrow-Green</x:v>
      </x:c>
      <x:c r="I2843" s="22" t="n">
        <x:v>11.5</x:v>
      </x:c>
      <x:c r="J2843" t="str">
        <x:v>Worked</x:v>
      </x:c>
      <x:c r="K2843" t="str">
        <x:v>Employee 2262; home branch Thurrock; assigned role Operative Driver | Deployment branch: Thurrock | Actual role: Operative Driver | Jobs: 400582 | Customers: Restore Harrow-Green | Actual hours: 11.5; source records: 1</x:v>
      </x:c>
      <x:c r="L2843" t="str">
        <x:v>Include</x:v>
      </x:c>
      <x:c r="M2843"/>
      <x:c r="N2843"/>
    </x:row>
    <x:row r="2844">
      <x:c r="A2844" t="str">
        <x:v>T Mautsi (CE)|2026-02-25</x:v>
      </x:c>
      <x:c r="B2844" s="888" t="n">
        <x:v>46078</x:v>
      </x:c>
      <x:c r="C2844" t="str">
        <x:v>T Mautsi (CE)</x:v>
      </x:c>
      <x:c r="D2844" t="str">
        <x:v>Permanent</x:v>
      </x:c>
      <x:c r="E2844" t="str">
        <x:v>Thurrock</x:v>
      </x:c>
      <x:c r="F2844" t="str">
        <x:v>Operative Driver</x:v>
      </x:c>
      <x:c r="G2844" t="str">
        <x:v>400582</x:v>
      </x:c>
      <x:c r="H2844" t="str">
        <x:v>Restore Harrow-Green</x:v>
      </x:c>
      <x:c r="I2844" s="22" t="n">
        <x:v>11.5</x:v>
      </x:c>
      <x:c r="J2844" t="str">
        <x:v>Worked</x:v>
      </x:c>
      <x:c r="K2844" t="str">
        <x:v>Employee 2262; home branch Thurrock; assigned role Operative Driver | Deployment branch: Thurrock | Actual role: Operative Driver | Jobs: 400582 | Customers: Restore Harrow-Green | Actual hours: 11.5; source records: 1</x:v>
      </x:c>
      <x:c r="L2844" t="str">
        <x:v>Include</x:v>
      </x:c>
      <x:c r="M2844"/>
      <x:c r="N2844"/>
    </x:row>
    <x:row r="2845">
      <x:c r="A2845" t="str">
        <x:v>T Mautsi (CE)|2026-02-26</x:v>
      </x:c>
      <x:c r="B2845" s="888" t="n">
        <x:v>46079</x:v>
      </x:c>
      <x:c r="C2845" t="str">
        <x:v>T Mautsi (CE)</x:v>
      </x:c>
      <x:c r="D2845" t="str">
        <x:v>Permanent</x:v>
      </x:c>
      <x:c r="E2845" t="str">
        <x:v>Thurrock</x:v>
      </x:c>
      <x:c r="F2845" t="str">
        <x:v>Operative Driver</x:v>
      </x:c>
      <x:c r="G2845" t="str">
        <x:v>400582</x:v>
      </x:c>
      <x:c r="H2845" t="str">
        <x:v>Restore Harrow-Green</x:v>
      </x:c>
      <x:c r="I2845" s="22" t="n">
        <x:v>8.5</x:v>
      </x:c>
      <x:c r="J2845" t="str">
        <x:v>Worked</x:v>
      </x:c>
      <x:c r="K2845" t="str">
        <x:v>Employee 2262; home branch Thurrock; assigned role Operative Driver | Deployment branch: Thurrock | Actual role: Operative Driver | Jobs: 400582 | Customers: Restore Harrow-Green | Actual hours: 8.5; source records: 1</x:v>
      </x:c>
      <x:c r="L2845" t="str">
        <x:v>Include</x:v>
      </x:c>
      <x:c r="M2845"/>
      <x:c r="N2845"/>
    </x:row>
    <x:row r="2846">
      <x:c r="A2846" t="str">
        <x:v>T Mautsi (CE)|2026-02-27</x:v>
      </x:c>
      <x:c r="B2846" s="888" t="n">
        <x:v>46080</x:v>
      </x:c>
      <x:c r="C2846" t="str">
        <x:v>T Mautsi (CE)</x:v>
      </x:c>
      <x:c r="D2846" t="str">
        <x:v>Permanent</x:v>
      </x:c>
      <x:c r="E2846" t="str">
        <x:v>Thurrock</x:v>
      </x:c>
      <x:c r="F2846" t="str">
        <x:v>Operative Driver</x:v>
      </x:c>
      <x:c r="G2846" t="str">
        <x:v>400582</x:v>
      </x:c>
      <x:c r="H2846" t="str">
        <x:v>Restore Harrow-Green</x:v>
      </x:c>
      <x:c r="I2846" s="22" t="n">
        <x:v>9.5</x:v>
      </x:c>
      <x:c r="J2846" t="str">
        <x:v>Worked</x:v>
      </x:c>
      <x:c r="K2846" t="str">
        <x:v>Employee 2262; home branch Thurrock; assigned role Operative Driver | Deployment branch: Thurrock | Actual role: Operative Driver | Jobs: 400582 | Customers: Restore Harrow-Green | Actual hours: 9.5; source records: 1</x:v>
      </x:c>
      <x:c r="L2846" t="str">
        <x:v>Include</x:v>
      </x:c>
      <x:c r="M2846"/>
      <x:c r="N2846"/>
    </x:row>
    <x:row r="2847">
      <x:c r="A2847" t="str">
        <x:v>T Wyss (B)|2026-02-02</x:v>
      </x:c>
      <x:c r="B2847" s="888" t="n">
        <x:v>46055</x:v>
      </x:c>
      <x:c r="C2847" t="str">
        <x:v>T Wyss (B)</x:v>
      </x:c>
      <x:c r="D2847" t="str">
        <x:v>Permanent</x:v>
      </x:c>
      <x:c r="E2847" t="str">
        <x:v>Thurrock</x:v>
      </x:c>
      <x:c r="F2847" t="str">
        <x:v>Operative Skilled</x:v>
      </x:c>
      <x:c r="G2847" t="str">
        <x:v>399508</x:v>
      </x:c>
      <x:c r="H2847" t="str">
        <x:v>Bravado</x:v>
      </x:c>
      <x:c r="I2847" s="22" t="n">
        <x:v>14</x:v>
      </x:c>
      <x:c r="J2847" t="str">
        <x:v>Worked</x:v>
      </x:c>
      <x:c r="K2847" t="str">
        <x:v>Employee 2240; home branch Thurrock; assigned role Operative Skilled | Deployment branch: Thurrock | Actual role: Operative Skilled | Jobs: 399508 | Customers: Bravado | Actual hours: 14.0; source records: 1</x:v>
      </x:c>
      <x:c r="L2847" t="str">
        <x:v>Include</x:v>
      </x:c>
      <x:c r="M2847"/>
      <x:c r="N2847"/>
    </x:row>
    <x:row r="2848">
      <x:c r="A2848" t="str">
        <x:v>T Wyss (B)|2026-02-03</x:v>
      </x:c>
      <x:c r="B2848" s="888" t="n">
        <x:v>46056</x:v>
      </x:c>
      <x:c r="C2848" t="str">
        <x:v>T Wyss (B)</x:v>
      </x:c>
      <x:c r="D2848" t="str">
        <x:v>Permanent</x:v>
      </x:c>
      <x:c r="E2848" t="str">
        <x:v>Thurrock</x:v>
      </x:c>
      <x:c r="F2848" t="str">
        <x:v>Operative Skilled</x:v>
      </x:c>
      <x:c r="G2848" t="str">
        <x:v>399771, 400072</x:v>
      </x:c>
      <x:c r="H2848" t="str">
        <x:v>Kings College London; Protech Network Solutions</x:v>
      </x:c>
      <x:c r="I2848" s="22" t="n">
        <x:v>9</x:v>
      </x:c>
      <x:c r="J2848" t="str">
        <x:v>Worked — 2 records</x:v>
      </x:c>
      <x:c r="K2848" t="str">
        <x:v>Employee 2240; home branch Thurrock; assigned role Operative Skilled | Deployment branch: Thurrock | Actual role: Operative Driver, Operative Porter | Jobs: 399771, 400072 | Customers: Kings College London; Protech Network Solutions | Actual hours: 9.0; source records: 2</x:v>
      </x:c>
      <x:c r="L2848" t="str">
        <x:v>Include</x:v>
      </x:c>
      <x:c r="M2848"/>
      <x:c r="N2848"/>
    </x:row>
    <x:row r="2849">
      <x:c r="A2849" t="str">
        <x:v>T Wyss (B)|2026-02-04</x:v>
      </x:c>
      <x:c r="B2849" s="888" t="n">
        <x:v>46057</x:v>
      </x:c>
      <x:c r="C2849" t="str">
        <x:v>T Wyss (B)</x:v>
      </x:c>
      <x:c r="D2849" t="str">
        <x:v>Permanent</x:v>
      </x:c>
      <x:c r="E2849" t="str">
        <x:v>Thurrock</x:v>
      </x:c>
      <x:c r="F2849" t="str">
        <x:v>Operative Skilled</x:v>
      </x:c>
      <x:c r="G2849"/>
      <x:c r="H2849"/>
      <x:c r="I2849" s="22" t="n">
        <x:v>0</x:v>
      </x:c>
      <x:c r="J2849" t="str">
        <x:v>Annual leave</x:v>
      </x:c>
      <x:c r="K2849" t="str">
        <x:v>Employee 2240; home branch Thurrock; assigned role Operative Skilled | Leave: Annual Leave (Days) | Leave calendar basis: Variable-pattern period</x:v>
      </x:c>
      <x:c r="L2849" t="str">
        <x:v>Include</x:v>
      </x:c>
      <x:c r="M2849"/>
      <x:c r="N2849"/>
    </x:row>
    <x:row r="2850">
      <x:c r="A2850" t="str">
        <x:v>T Wyss (B)|2026-02-05</x:v>
      </x:c>
      <x:c r="B2850" s="888" t="n">
        <x:v>46058</x:v>
      </x:c>
      <x:c r="C2850" t="str">
        <x:v>T Wyss (B)</x:v>
      </x:c>
      <x:c r="D2850" t="str">
        <x:v>Permanent</x:v>
      </x:c>
      <x:c r="E2850" t="str">
        <x:v>Thurrock</x:v>
      </x:c>
      <x:c r="F2850" t="str">
        <x:v>Operative Skilled</x:v>
      </x:c>
      <x:c r="G2850" t="str">
        <x:v>399604</x:v>
      </x:c>
      <x:c r="H2850" t="str">
        <x:v>UBS Milan</x:v>
      </x:c>
      <x:c r="I2850" s="22" t="n">
        <x:v>8.5</x:v>
      </x:c>
      <x:c r="J2850" t="str">
        <x:v>Worked</x:v>
      </x:c>
      <x:c r="K2850" t="str">
        <x:v>Employee 2240; home branch Thurrock; assigned role Operative Skilled | Deployment branch: Thurrock | Actual role: Operative Skilled | Jobs: 399604 | Customers: UBS Milan | Actual hours: 8.5; source records: 1</x:v>
      </x:c>
      <x:c r="L2850" t="str">
        <x:v>Include</x:v>
      </x:c>
      <x:c r="M2850"/>
      <x:c r="N2850"/>
    </x:row>
    <x:row r="2851">
      <x:c r="A2851" t="str">
        <x:v>T Wyss (B)|2026-02-06</x:v>
      </x:c>
      <x:c r="B2851" s="888" t="n">
        <x:v>46059</x:v>
      </x:c>
      <x:c r="C2851" t="str">
        <x:v>T Wyss (B)</x:v>
      </x:c>
      <x:c r="D2851" t="str">
        <x:v>Permanent</x:v>
      </x:c>
      <x:c r="E2851" t="str">
        <x:v>Thurrock</x:v>
      </x:c>
      <x:c r="F2851" t="str">
        <x:v>Operative Skilled</x:v>
      </x:c>
      <x:c r="G2851" t="str">
        <x:v>399604</x:v>
      </x:c>
      <x:c r="H2851" t="str">
        <x:v>UBS Milan</x:v>
      </x:c>
      <x:c r="I2851" s="22" t="n">
        <x:v>16</x:v>
      </x:c>
      <x:c r="J2851" t="str">
        <x:v>Worked</x:v>
      </x:c>
      <x:c r="K2851" t="str">
        <x:v>Employee 2240; home branch Thurrock; assigned role Operative Skilled | Deployment branch: Thurrock | Actual role: Operative Skilled | Jobs: 399604 | Customers: UBS Milan | Actual hours: 16.0; source records: 1</x:v>
      </x:c>
      <x:c r="L2851" t="str">
        <x:v>Include</x:v>
      </x:c>
      <x:c r="M2851"/>
      <x:c r="N2851"/>
    </x:row>
    <x:row r="2852">
      <x:c r="A2852" t="str">
        <x:v>T Wyss (B)|2026-02-07</x:v>
      </x:c>
      <x:c r="B2852" s="888" t="n">
        <x:v>46060</x:v>
      </x:c>
      <x:c r="C2852" t="str">
        <x:v>T Wyss (B)</x:v>
      </x:c>
      <x:c r="D2852" t="str">
        <x:v>Permanent</x:v>
      </x:c>
      <x:c r="E2852" t="str">
        <x:v>Thurrock</x:v>
      </x:c>
      <x:c r="F2852" t="str">
        <x:v>Operative Skilled</x:v>
      </x:c>
      <x:c r="G2852" t="str">
        <x:v>399604</x:v>
      </x:c>
      <x:c r="H2852" t="str">
        <x:v>UBS Milan</x:v>
      </x:c>
      <x:c r="I2852" s="22" t="n">
        <x:v>8.5</x:v>
      </x:c>
      <x:c r="J2852" t="str">
        <x:v>Worked</x:v>
      </x:c>
      <x:c r="K2852" t="str">
        <x:v>Employee 2240; home branch Thurrock; assigned role Operative Skilled | Deployment branch: Thurrock | Actual role: Operative Skilled | Jobs: 399604 | Customers: UBS Milan | Actual hours: 8.5; source records: 1</x:v>
      </x:c>
      <x:c r="L2852" t="str">
        <x:v>Include</x:v>
      </x:c>
      <x:c r="M2852"/>
      <x:c r="N2852"/>
    </x:row>
    <x:row r="2853">
      <x:c r="A2853" t="str">
        <x:v>T Wyss (B)|2026-02-08</x:v>
      </x:c>
      <x:c r="B2853" s="888" t="n">
        <x:v>46061</x:v>
      </x:c>
      <x:c r="C2853" t="str">
        <x:v>T Wyss (B)</x:v>
      </x:c>
      <x:c r="D2853" t="str">
        <x:v>Permanent</x:v>
      </x:c>
      <x:c r="E2853" t="str">
        <x:v>Thurrock</x:v>
      </x:c>
      <x:c r="F2853" t="str">
        <x:v>Operative Skilled</x:v>
      </x:c>
      <x:c r="G2853" t="str">
        <x:v>399604</x:v>
      </x:c>
      <x:c r="H2853" t="str">
        <x:v>UBS Milan</x:v>
      </x:c>
      <x:c r="I2853" s="22" t="n">
        <x:v>13.5</x:v>
      </x:c>
      <x:c r="J2853" t="str">
        <x:v>Worked</x:v>
      </x:c>
      <x:c r="K2853" t="str">
        <x:v>Employee 2240; home branch Thurrock; assigned role Operative Skilled | Deployment branch: Thurrock | Actual role: Operative Skilled | Jobs: 399604 | Customers: UBS Milan | Actual hours: 13.5; source records: 1</x:v>
      </x:c>
      <x:c r="L2853" t="str">
        <x:v>Include</x:v>
      </x:c>
      <x:c r="M2853"/>
      <x:c r="N2853"/>
    </x:row>
    <x:row r="2854">
      <x:c r="A2854" t="str">
        <x:v>T Wyss (B)|2026-02-09</x:v>
      </x:c>
      <x:c r="B2854" s="888" t="n">
        <x:v>46062</x:v>
      </x:c>
      <x:c r="C2854" t="str">
        <x:v>T Wyss (B)</x:v>
      </x:c>
      <x:c r="D2854" t="str">
        <x:v>Permanent</x:v>
      </x:c>
      <x:c r="E2854" t="str">
        <x:v>Thurrock</x:v>
      </x:c>
      <x:c r="F2854" t="str">
        <x:v>Operative Skilled</x:v>
      </x:c>
      <x:c r="G2854"/>
      <x:c r="H2854"/>
      <x:c r="I2854" s="22" t="n">
        <x:v>0</x:v>
      </x:c>
      <x:c r="J2854" t="str">
        <x:v>Annual leave</x:v>
      </x:c>
      <x:c r="K2854" t="str">
        <x:v>Employee 2240; home branch Thurrock; assigned role Operative Skilled | Leave: Annual Leave (Days) | Leave calendar basis: Variable-pattern period</x:v>
      </x:c>
      <x:c r="L2854" t="str">
        <x:v>Include</x:v>
      </x:c>
      <x:c r="M2854"/>
      <x:c r="N2854"/>
    </x:row>
    <x:row r="2855">
      <x:c r="A2855" t="str">
        <x:v>T Wyss (B)|2026-02-10</x:v>
      </x:c>
      <x:c r="B2855" s="888" t="n">
        <x:v>46063</x:v>
      </x:c>
      <x:c r="C2855" t="str">
        <x:v>T Wyss (B)</x:v>
      </x:c>
      <x:c r="D2855" t="str">
        <x:v>Permanent</x:v>
      </x:c>
      <x:c r="E2855" t="str">
        <x:v>Thurrock</x:v>
      </x:c>
      <x:c r="F2855" t="str">
        <x:v>Operative Skilled</x:v>
      </x:c>
      <x:c r="G2855"/>
      <x:c r="H2855"/>
      <x:c r="I2855" s="22" t="n">
        <x:v>0</x:v>
      </x:c>
      <x:c r="J2855" t="str">
        <x:v>Annual leave</x:v>
      </x:c>
      <x:c r="K2855" t="str">
        <x:v>Employee 2240; home branch Thurrock; assigned role Operative Skilled | Leave: Annual Leave (Days) | Leave calendar basis: Variable-pattern period</x:v>
      </x:c>
      <x:c r="L2855" t="str">
        <x:v>Include</x:v>
      </x:c>
      <x:c r="M2855"/>
      <x:c r="N2855"/>
    </x:row>
    <x:row r="2856">
      <x:c r="A2856" t="str">
        <x:v>T Wyss (B)|2026-02-11</x:v>
      </x:c>
      <x:c r="B2856" s="888" t="n">
        <x:v>46064</x:v>
      </x:c>
      <x:c r="C2856" t="str">
        <x:v>T Wyss (B)</x:v>
      </x:c>
      <x:c r="D2856" t="str">
        <x:v>Permanent</x:v>
      </x:c>
      <x:c r="E2856" t="str">
        <x:v>Thurrock</x:v>
      </x:c>
      <x:c r="F2856" t="str">
        <x:v>Operative Skilled</x:v>
      </x:c>
      <x:c r="G2856"/>
      <x:c r="H2856"/>
      <x:c r="I2856" s="22" t="n">
        <x:v>0</x:v>
      </x:c>
      <x:c r="J2856" t="str">
        <x:v>Annual leave</x:v>
      </x:c>
      <x:c r="K2856" t="str">
        <x:v>Employee 2240; home branch Thurrock; assigned role Operative Skilled | Leave: Annual Leave (Days) | Leave calendar basis: Variable-pattern period</x:v>
      </x:c>
      <x:c r="L2856" t="str">
        <x:v>Include</x:v>
      </x:c>
      <x:c r="M2856"/>
      <x:c r="N2856"/>
    </x:row>
    <x:row r="2857">
      <x:c r="A2857" t="str">
        <x:v>T Wyss (B)|2026-02-12</x:v>
      </x:c>
      <x:c r="B2857" s="888" t="n">
        <x:v>46065</x:v>
      </x:c>
      <x:c r="C2857" t="str">
        <x:v>T Wyss (B)</x:v>
      </x:c>
      <x:c r="D2857" t="str">
        <x:v>Permanent</x:v>
      </x:c>
      <x:c r="E2857" t="str">
        <x:v>Thurrock</x:v>
      </x:c>
      <x:c r="F2857" t="str">
        <x:v>Operative Skilled</x:v>
      </x:c>
      <x:c r="G2857"/>
      <x:c r="H2857"/>
      <x:c r="I2857" s="22" t="n">
        <x:v>0</x:v>
      </x:c>
      <x:c r="J2857" t="str">
        <x:v>Annual leave</x:v>
      </x:c>
      <x:c r="K2857" t="str">
        <x:v>Employee 2240; home branch Thurrock; assigned role Operative Skilled | Leave: Annual Leave (Days) | Leave calendar basis: Variable-pattern period</x:v>
      </x:c>
      <x:c r="L2857" t="str">
        <x:v>Include</x:v>
      </x:c>
      <x:c r="M2857"/>
      <x:c r="N2857"/>
    </x:row>
    <x:row r="2858">
      <x:c r="A2858" t="str">
        <x:v>T Wyss (B)|2026-02-13</x:v>
      </x:c>
      <x:c r="B2858" s="888" t="n">
        <x:v>46066</x:v>
      </x:c>
      <x:c r="C2858" t="str">
        <x:v>T Wyss (B)</x:v>
      </x:c>
      <x:c r="D2858" t="str">
        <x:v>Permanent</x:v>
      </x:c>
      <x:c r="E2858" t="str">
        <x:v>Thurrock</x:v>
      </x:c>
      <x:c r="F2858" t="str">
        <x:v>Operative Skilled</x:v>
      </x:c>
      <x:c r="G2858"/>
      <x:c r="H2858"/>
      <x:c r="I2858" s="22" t="n">
        <x:v>0</x:v>
      </x:c>
      <x:c r="J2858" t="str">
        <x:v>Annual leave</x:v>
      </x:c>
      <x:c r="K2858" t="str">
        <x:v>Employee 2240; home branch Thurrock; assigned role Operative Skilled | Leave: Annual Leave (Days) | Leave calendar basis: Variable-pattern period</x:v>
      </x:c>
      <x:c r="L2858" t="str">
        <x:v>Include</x:v>
      </x:c>
      <x:c r="M2858"/>
      <x:c r="N2858"/>
    </x:row>
    <x:row r="2859">
      <x:c r="A2859" t="str">
        <x:v>T Wyss (B)|2026-02-16</x:v>
      </x:c>
      <x:c r="B2859" s="888" t="n">
        <x:v>46069</x:v>
      </x:c>
      <x:c r="C2859" t="str">
        <x:v>T Wyss (B)</x:v>
      </x:c>
      <x:c r="D2859" t="str">
        <x:v>Permanent</x:v>
      </x:c>
      <x:c r="E2859" t="str">
        <x:v>Thurrock</x:v>
      </x:c>
      <x:c r="F2859" t="str">
        <x:v>Operative Skilled</x:v>
      </x:c>
      <x:c r="G2859" t="str">
        <x:v>400214</x:v>
      </x:c>
      <x:c r="H2859" t="str">
        <x:v>University of Hertfordshire</x:v>
      </x:c>
      <x:c r="I2859" s="22" t="n">
        <x:v>9.5</x:v>
      </x:c>
      <x:c r="J2859" t="str">
        <x:v>Worked</x:v>
      </x:c>
      <x:c r="K2859" t="str">
        <x:v>Employee 2240; home branch Thurrock; assigned role Operative Skilled | Deployment branch: Thurrock | Actual role: Operative Skilled | Jobs: 400214 | Customers: University of Hertfordshire | Actual hours: 9.5; source records: 1</x:v>
      </x:c>
      <x:c r="L2859" t="str">
        <x:v>Include</x:v>
      </x:c>
      <x:c r="M2859"/>
      <x:c r="N2859"/>
    </x:row>
    <x:row r="2860">
      <x:c r="A2860" t="str">
        <x:v>T Wyss (B)|2026-02-17</x:v>
      </x:c>
      <x:c r="B2860" s="888" t="n">
        <x:v>46070</x:v>
      </x:c>
      <x:c r="C2860" t="str">
        <x:v>T Wyss (B)</x:v>
      </x:c>
      <x:c r="D2860" t="str">
        <x:v>Permanent</x:v>
      </x:c>
      <x:c r="E2860" t="str">
        <x:v>Thurrock</x:v>
      </x:c>
      <x:c r="F2860" t="str">
        <x:v>Operative Skilled</x:v>
      </x:c>
      <x:c r="G2860" t="str">
        <x:v>400250</x:v>
      </x:c>
      <x:c r="H2860" t="str">
        <x:v>Apple Europe Limited</x:v>
      </x:c>
      <x:c r="I2860" s="22" t="n">
        <x:v>8</x:v>
      </x:c>
      <x:c r="J2860" t="str">
        <x:v>Worked</x:v>
      </x:c>
      <x:c r="K2860" t="str">
        <x:v>Employee 2240; home branch Thurrock; assigned role Operative Skilled | Deployment branch: Thurrock | Actual role: Operative Skilled | Jobs: 400250 | Customers: Apple Europe Limited | Actual hours: 8.0; source records: 1</x:v>
      </x:c>
      <x:c r="L2860" t="str">
        <x:v>Include</x:v>
      </x:c>
      <x:c r="M2860"/>
      <x:c r="N2860"/>
    </x:row>
    <x:row r="2861">
      <x:c r="A2861" t="str">
        <x:v>T Wyss (B)|2026-02-18</x:v>
      </x:c>
      <x:c r="B2861" s="888" t="n">
        <x:v>46071</x:v>
      </x:c>
      <x:c r="C2861" t="str">
        <x:v>T Wyss (B)</x:v>
      </x:c>
      <x:c r="D2861" t="str">
        <x:v>Permanent</x:v>
      </x:c>
      <x:c r="E2861" t="str">
        <x:v>Thurrock</x:v>
      </x:c>
      <x:c r="F2861" t="str">
        <x:v>Operative Skilled</x:v>
      </x:c>
      <x:c r="G2861" t="str">
        <x:v>400245</x:v>
      </x:c>
      <x:c r="H2861" t="str">
        <x:v>Canada Water Libriary</x:v>
      </x:c>
      <x:c r="I2861" s="22" t="n">
        <x:v>7.5</x:v>
      </x:c>
      <x:c r="J2861" t="str">
        <x:v>Worked</x:v>
      </x:c>
      <x:c r="K2861" t="str">
        <x:v>Employee 2240; home branch Thurrock; assigned role Operative Skilled | Deployment branch: Thurrock | Actual role: Operative Porter | Jobs: 400245 | Customers: Canada Water Libriary | Actual hours: 7.5; source records: 1</x:v>
      </x:c>
      <x:c r="L2861" t="str">
        <x:v>Include</x:v>
      </x:c>
      <x:c r="M2861"/>
      <x:c r="N2861"/>
    </x:row>
    <x:row r="2862">
      <x:c r="A2862" t="str">
        <x:v>T Wyss (B)|2026-02-19</x:v>
      </x:c>
      <x:c r="B2862" s="888" t="n">
        <x:v>46072</x:v>
      </x:c>
      <x:c r="C2862" t="str">
        <x:v>T Wyss (B)</x:v>
      </x:c>
      <x:c r="D2862" t="str">
        <x:v>Permanent</x:v>
      </x:c>
      <x:c r="E2862" t="str">
        <x:v>Thurrock</x:v>
      </x:c>
      <x:c r="F2862" t="str">
        <x:v>Operative Skilled</x:v>
      </x:c>
      <x:c r="G2862" t="str">
        <x:v>396801</x:v>
      </x:c>
      <x:c r="H2862" t="str">
        <x:v>McClearly/Mr Hugh</x:v>
      </x:c>
      <x:c r="I2862" s="22" t="n">
        <x:v>8</x:v>
      </x:c>
      <x:c r="J2862" t="str">
        <x:v>Worked</x:v>
      </x:c>
      <x:c r="K2862" t="str">
        <x:v>Employee 2240; home branch Thurrock; assigned role Operative Skilled | Deployment branch: Thurrock | Actual role: Operative Skilled | Jobs: 396801 | Customers: McClearly/Mr Hugh | Actual hours: 8.0; source records: 1</x:v>
      </x:c>
      <x:c r="L2862" t="str">
        <x:v>Include</x:v>
      </x:c>
      <x:c r="M2862"/>
      <x:c r="N2862"/>
    </x:row>
    <x:row r="2863">
      <x:c r="A2863" t="str">
        <x:v>T Wyss (B)|2026-02-20</x:v>
      </x:c>
      <x:c r="B2863" s="888" t="n">
        <x:v>46073</x:v>
      </x:c>
      <x:c r="C2863" t="str">
        <x:v>T Wyss (B)</x:v>
      </x:c>
      <x:c r="D2863" t="str">
        <x:v>Permanent</x:v>
      </x:c>
      <x:c r="E2863" t="str">
        <x:v>Thurrock</x:v>
      </x:c>
      <x:c r="F2863" t="str">
        <x:v>Operative Skilled</x:v>
      </x:c>
      <x:c r="G2863" t="str">
        <x:v>400250</x:v>
      </x:c>
      <x:c r="H2863" t="str">
        <x:v>Apple Europe Limited</x:v>
      </x:c>
      <x:c r="I2863" s="22" t="n">
        <x:v>11</x:v>
      </x:c>
      <x:c r="J2863" t="str">
        <x:v>Worked</x:v>
      </x:c>
      <x:c r="K2863" t="str">
        <x:v>Employee 2240; home branch Thurrock; assigned role Operative Skilled | Deployment branch: Thurrock | Actual role: Operative Driver | Jobs: 400250 | Customers: Apple Europe Limited | Actual hours: 11.0; source records: 1</x:v>
      </x:c>
      <x:c r="L2863" t="str">
        <x:v>Include</x:v>
      </x:c>
      <x:c r="M2863"/>
      <x:c r="N2863"/>
    </x:row>
    <x:row r="2864">
      <x:c r="A2864" t="str">
        <x:v>T Wyss (B)|2026-02-23</x:v>
      </x:c>
      <x:c r="B2864" s="888" t="n">
        <x:v>46076</x:v>
      </x:c>
      <x:c r="C2864" t="str">
        <x:v>T Wyss (B)</x:v>
      </x:c>
      <x:c r="D2864" t="str">
        <x:v>Permanent</x:v>
      </x:c>
      <x:c r="E2864" t="str">
        <x:v>Thurrock</x:v>
      </x:c>
      <x:c r="F2864" t="str">
        <x:v>Operative Skilled</x:v>
      </x:c>
      <x:c r="G2864" t="str">
        <x:v>398044</x:v>
      </x:c>
      <x:c r="H2864" t="str">
        <x:v>Brandon Library/Mr Brian</x:v>
      </x:c>
      <x:c r="I2864" s="22" t="n">
        <x:v>8</x:v>
      </x:c>
      <x:c r="J2864" t="str">
        <x:v>Worked</x:v>
      </x:c>
      <x:c r="K2864" t="str">
        <x:v>Employee 2240; home branch Thurrock; assigned role Operative Skilled | Deployment branch: Thurrock | Actual role: Operative Skilled | Jobs: 398044 | Customers: Brandon Library/Mr Brian | Actual hours: 8.0; source records: 1</x:v>
      </x:c>
      <x:c r="L2864" t="str">
        <x:v>Include</x:v>
      </x:c>
      <x:c r="M2864"/>
      <x:c r="N2864"/>
    </x:row>
    <x:row r="2865">
      <x:c r="A2865" t="str">
        <x:v>T Wyss (B)|2026-02-24</x:v>
      </x:c>
      <x:c r="B2865" s="888" t="n">
        <x:v>46077</x:v>
      </x:c>
      <x:c r="C2865" t="str">
        <x:v>T Wyss (B)</x:v>
      </x:c>
      <x:c r="D2865" t="str">
        <x:v>Permanent</x:v>
      </x:c>
      <x:c r="E2865" t="str">
        <x:v>Thurrock</x:v>
      </x:c>
      <x:c r="F2865" t="str">
        <x:v>Operative Skilled</x:v>
      </x:c>
      <x:c r="G2865" t="str">
        <x:v>398044</x:v>
      </x:c>
      <x:c r="H2865" t="str">
        <x:v>Brandon Library/Mr Brian</x:v>
      </x:c>
      <x:c r="I2865" s="22" t="n">
        <x:v>8</x:v>
      </x:c>
      <x:c r="J2865" t="str">
        <x:v>Worked</x:v>
      </x:c>
      <x:c r="K2865" t="str">
        <x:v>Employee 2240; home branch Thurrock; assigned role Operative Skilled | Deployment branch: Thurrock | Actual role: Operative Skilled | Jobs: 398044 | Customers: Brandon Library/Mr Brian | Actual hours: 8.0; source records: 1</x:v>
      </x:c>
      <x:c r="L2865" t="str">
        <x:v>Include</x:v>
      </x:c>
      <x:c r="M2865"/>
      <x:c r="N2865"/>
    </x:row>
    <x:row r="2866">
      <x:c r="A2866" t="str">
        <x:v>T Wyss (B)|2026-02-25</x:v>
      </x:c>
      <x:c r="B2866" s="888" t="n">
        <x:v>46078</x:v>
      </x:c>
      <x:c r="C2866" t="str">
        <x:v>T Wyss (B)</x:v>
      </x:c>
      <x:c r="D2866" t="str">
        <x:v>Permanent</x:v>
      </x:c>
      <x:c r="E2866" t="str">
        <x:v>Thurrock</x:v>
      </x:c>
      <x:c r="F2866" t="str">
        <x:v>Operative Skilled</x:v>
      </x:c>
      <x:c r="G2866" t="str">
        <x:v>398522</x:v>
      </x:c>
      <x:c r="H2866" t="str">
        <x:v>Brandon Library Youth Club/Tina</x:v>
      </x:c>
      <x:c r="I2866" s="22" t="n">
        <x:v>8</x:v>
      </x:c>
      <x:c r="J2866" t="str">
        <x:v>Worked</x:v>
      </x:c>
      <x:c r="K2866" t="str">
        <x:v>Employee 2240; home branch Thurrock; assigned role Operative Skilled | Deployment branch: Thurrock | Actual role: Operative Skilled | Jobs: 398522 | Customers: Brandon Library Youth Club/Tina | Actual hours: 8.0; source records: 1</x:v>
      </x:c>
      <x:c r="L2866" t="str">
        <x:v>Include</x:v>
      </x:c>
      <x:c r="M2866"/>
      <x:c r="N2866"/>
    </x:row>
    <x:row r="2867">
      <x:c r="A2867" t="str">
        <x:v>T Wyss (B)|2026-02-26</x:v>
      </x:c>
      <x:c r="B2867" s="888" t="n">
        <x:v>46079</x:v>
      </x:c>
      <x:c r="C2867" t="str">
        <x:v>T Wyss (B)</x:v>
      </x:c>
      <x:c r="D2867" t="str">
        <x:v>Permanent</x:v>
      </x:c>
      <x:c r="E2867" t="str">
        <x:v>Thurrock</x:v>
      </x:c>
      <x:c r="F2867" t="str">
        <x:v>Operative Skilled</x:v>
      </x:c>
      <x:c r="G2867" t="str">
        <x:v>400250</x:v>
      </x:c>
      <x:c r="H2867" t="str">
        <x:v>Apple Europe Limited</x:v>
      </x:c>
      <x:c r="I2867" s="22" t="n">
        <x:v>11.5</x:v>
      </x:c>
      <x:c r="J2867" t="str">
        <x:v>Worked</x:v>
      </x:c>
      <x:c r="K2867" t="str">
        <x:v>Employee 2240; home branch Thurrock; assigned role Operative Skilled | Deployment branch: Thurrock | Actual role: Operative Skilled | Jobs: 400250 | Customers: Apple Europe Limited | Actual hours: 11.5; source records: 1</x:v>
      </x:c>
      <x:c r="L2867" t="str">
        <x:v>Include</x:v>
      </x:c>
      <x:c r="M2867"/>
      <x:c r="N2867"/>
    </x:row>
    <x:row r="2868">
      <x:c r="A2868" t="str">
        <x:v>T Wyss (B)|2026-02-27</x:v>
      </x:c>
      <x:c r="B2868" s="888" t="n">
        <x:v>46080</x:v>
      </x:c>
      <x:c r="C2868" t="str">
        <x:v>T Wyss (B)</x:v>
      </x:c>
      <x:c r="D2868" t="str">
        <x:v>Permanent</x:v>
      </x:c>
      <x:c r="E2868" t="str">
        <x:v>Thurrock</x:v>
      </x:c>
      <x:c r="F2868" t="str">
        <x:v>Operative Skilled</x:v>
      </x:c>
      <x:c r="G2868" t="str">
        <x:v>398349</x:v>
      </x:c>
      <x:c r="H2868" t="str">
        <x:v>University of Hertfordshire</x:v>
      </x:c>
      <x:c r="I2868" s="22" t="n">
        <x:v>8</x:v>
      </x:c>
      <x:c r="J2868" t="str">
        <x:v>Worked</x:v>
      </x:c>
      <x:c r="K2868" t="str">
        <x:v>Employee 2240; home branch Thurrock; assigned role Operative Skilled | Deployment branch: Thurrock | Actual role: Operative Skilled | Jobs: 398349 | Customers: University of Hertfordshire | Actual hours: 8.0; source records: 1</x:v>
      </x:c>
      <x:c r="L2868" t="str">
        <x:v>Include</x:v>
      </x:c>
      <x:c r="M2868"/>
      <x:c r="N2868"/>
    </x:row>
    <x:row r="2869">
      <x:c r="A2869" t="str">
        <x:v>Th Roberts|2026-02-02</x:v>
      </x:c>
      <x:c r="B2869" s="888" t="n">
        <x:v>46055</x:v>
      </x:c>
      <x:c r="C2869" t="str">
        <x:v>Th Roberts</x:v>
      </x:c>
      <x:c r="D2869" t="str">
        <x:v>Permanent</x:v>
      </x:c>
      <x:c r="E2869" t="str">
        <x:v>Croydon</x:v>
      </x:c>
      <x:c r="F2869" t="str">
        <x:v>Operative Porter</x:v>
      </x:c>
      <x:c r="G2869" t="str">
        <x:v>399089</x:v>
      </x:c>
      <x:c r="H2869" t="str">
        <x:v>QinetiQ</x:v>
      </x:c>
      <x:c r="I2869" s="22" t="n">
        <x:v>8.5</x:v>
      </x:c>
      <x:c r="J2869" t="str">
        <x:v>Worked</x:v>
      </x:c>
      <x:c r="K2869" t="str">
        <x:v>Employee 103979; home branch Croydon; assigned role Operative Porter | Deployment branch: Croydon | Actual role: Operative Porter | Jobs: 399089 | Customers: QinetiQ | Actual hours: 8.5; source records: 1</x:v>
      </x:c>
      <x:c r="L2869" t="str">
        <x:v>Include</x:v>
      </x:c>
      <x:c r="M2869"/>
      <x:c r="N2869"/>
    </x:row>
    <x:row r="2870">
      <x:c r="A2870" t="str">
        <x:v>Th Roberts|2026-02-03</x:v>
      </x:c>
      <x:c r="B2870" s="888" t="n">
        <x:v>46056</x:v>
      </x:c>
      <x:c r="C2870" t="str">
        <x:v>Th Roberts</x:v>
      </x:c>
      <x:c r="D2870" t="str">
        <x:v>Permanent</x:v>
      </x:c>
      <x:c r="E2870" t="str">
        <x:v>Croydon</x:v>
      </x:c>
      <x:c r="F2870" t="str">
        <x:v>Operative Porter</x:v>
      </x:c>
      <x:c r="G2870" t="str">
        <x:v>399089</x:v>
      </x:c>
      <x:c r="H2870" t="str">
        <x:v>QinetiQ</x:v>
      </x:c>
      <x:c r="I2870" s="22" t="n">
        <x:v>8</x:v>
      </x:c>
      <x:c r="J2870" t="str">
        <x:v>Worked</x:v>
      </x:c>
      <x:c r="K2870" t="str">
        <x:v>Employee 103979; home branch Croydon; assigned role Operative Porter | Deployment branch: Croydon | Actual role: Operative Porter | Jobs: 399089 | Customers: QinetiQ | Actual hours: 8.0; source records: 1</x:v>
      </x:c>
      <x:c r="L2870" t="str">
        <x:v>Include</x:v>
      </x:c>
      <x:c r="M2870"/>
      <x:c r="N2870"/>
    </x:row>
    <x:row r="2871">
      <x:c r="A2871" t="str">
        <x:v>Th Roberts|2026-02-05</x:v>
      </x:c>
      <x:c r="B2871" s="888" t="n">
        <x:v>46058</x:v>
      </x:c>
      <x:c r="C2871" t="str">
        <x:v>Th Roberts</x:v>
      </x:c>
      <x:c r="D2871" t="str">
        <x:v>Permanent</x:v>
      </x:c>
      <x:c r="E2871" t="str">
        <x:v>Croydon</x:v>
      </x:c>
      <x:c r="F2871" t="str">
        <x:v>Operative Porter</x:v>
      </x:c>
      <x:c r="G2871" t="str">
        <x:v>399451A</x:v>
      </x:c>
      <x:c r="H2871" t="str">
        <x:v>Royal Borough of Kensington and Chelsea</x:v>
      </x:c>
      <x:c r="I2871" s="22" t="n">
        <x:v>7.5</x:v>
      </x:c>
      <x:c r="J2871" t="str">
        <x:v>Worked</x:v>
      </x:c>
      <x:c r="K2871" t="str">
        <x:v>Employee 103979; home branch Croydon; assigned role Operative Porter | Deployment branch: Croydon | Actual role: Operative Porter | Jobs: 399451A | Customers: Royal Borough of Kensington and Chelsea | Actual hours: 7.5; source records: 1</x:v>
      </x:c>
      <x:c r="L2871" t="str">
        <x:v>Include</x:v>
      </x:c>
      <x:c r="M2871"/>
      <x:c r="N2871"/>
    </x:row>
    <x:row r="2872">
      <x:c r="A2872" t="str">
        <x:v>Th Roberts|2026-02-06</x:v>
      </x:c>
      <x:c r="B2872" s="888" t="n">
        <x:v>46059</x:v>
      </x:c>
      <x:c r="C2872" t="str">
        <x:v>Th Roberts</x:v>
      </x:c>
      <x:c r="D2872" t="str">
        <x:v>Permanent</x:v>
      </x:c>
      <x:c r="E2872" t="str">
        <x:v>Croydon</x:v>
      </x:c>
      <x:c r="F2872" t="str">
        <x:v>Operative Porter</x:v>
      </x:c>
      <x:c r="G2872" t="str">
        <x:v>394921</x:v>
      </x:c>
      <x:c r="H2872" t="str">
        <x:v>MSC Cruise Management (UK) Limited</x:v>
      </x:c>
      <x:c r="I2872" s="22" t="n">
        <x:v>6</x:v>
      </x:c>
      <x:c r="J2872" t="str">
        <x:v>Worked</x:v>
      </x:c>
      <x:c r="K2872" t="str">
        <x:v>Employee 103979; home branch Croydon; assigned role Operative Porter | Deployment branch: Croydon | Actual role: Operative Porter | Jobs: 394921 | Customers: MSC Cruise Management (UK) Limited | Actual hours: 6.0; source records: 1</x:v>
      </x:c>
      <x:c r="L2872" t="str">
        <x:v>Include</x:v>
      </x:c>
      <x:c r="M2872"/>
      <x:c r="N2872"/>
    </x:row>
    <x:row r="2873">
      <x:c r="A2873" t="str">
        <x:v>Th Roberts|2026-02-07</x:v>
      </x:c>
      <x:c r="B2873" s="888" t="n">
        <x:v>46060</x:v>
      </x:c>
      <x:c r="C2873" t="str">
        <x:v>Th Roberts</x:v>
      </x:c>
      <x:c r="D2873" t="str">
        <x:v>Permanent</x:v>
      </x:c>
      <x:c r="E2873" t="str">
        <x:v>Croydon</x:v>
      </x:c>
      <x:c r="F2873" t="str">
        <x:v>Operative Porter</x:v>
      </x:c>
      <x:c r="G2873" t="str">
        <x:v>398367</x:v>
      </x:c>
      <x:c r="H2873" t="str">
        <x:v>Surrey County Council</x:v>
      </x:c>
      <x:c r="I2873" s="22" t="n">
        <x:v>8</x:v>
      </x:c>
      <x:c r="J2873" t="str">
        <x:v>Worked</x:v>
      </x:c>
      <x:c r="K2873" t="str">
        <x:v>Employee 103979; home branch Croydon; assigned role Operative Porter | Deployment branch: Croydon | Actual role: Operative Skilled | Jobs: 398367 | Customers: Surrey County Council | Actual hours: 8.0; source records: 1</x:v>
      </x:c>
      <x:c r="L2873" t="str">
        <x:v>Include</x:v>
      </x:c>
      <x:c r="M2873"/>
      <x:c r="N2873"/>
    </x:row>
    <x:row r="2874">
      <x:c r="A2874" t="str">
        <x:v>Th Roberts|2026-02-09</x:v>
      </x:c>
      <x:c r="B2874" s="888" t="n">
        <x:v>46062</x:v>
      </x:c>
      <x:c r="C2874" t="str">
        <x:v>Th Roberts</x:v>
      </x:c>
      <x:c r="D2874" t="str">
        <x:v>Permanent</x:v>
      </x:c>
      <x:c r="E2874" t="str">
        <x:v>Croydon</x:v>
      </x:c>
      <x:c r="F2874" t="str">
        <x:v>Operative Porter</x:v>
      </x:c>
      <x:c r="G2874" t="str">
        <x:v>398367</x:v>
      </x:c>
      <x:c r="H2874" t="str">
        <x:v>Surrey County Council</x:v>
      </x:c>
      <x:c r="I2874" s="22" t="n">
        <x:v>6.5</x:v>
      </x:c>
      <x:c r="J2874" t="str">
        <x:v>Worked</x:v>
      </x:c>
      <x:c r="K2874" t="str">
        <x:v>Employee 103979; home branch Croydon; assigned role Operative Porter | Deployment branch: Croydon | Actual role: Operative Porter | Jobs: 398367 | Customers: Surrey County Council | Actual hours: 6.5; source records: 1</x:v>
      </x:c>
      <x:c r="L2874" t="str">
        <x:v>Include</x:v>
      </x:c>
      <x:c r="M2874"/>
      <x:c r="N2874"/>
    </x:row>
    <x:row r="2875">
      <x:c r="A2875" t="str">
        <x:v>Th Roberts|2026-02-10</x:v>
      </x:c>
      <x:c r="B2875" s="888" t="n">
        <x:v>46063</x:v>
      </x:c>
      <x:c r="C2875" t="str">
        <x:v>Th Roberts</x:v>
      </x:c>
      <x:c r="D2875" t="str">
        <x:v>Permanent</x:v>
      </x:c>
      <x:c r="E2875" t="str">
        <x:v>Croydon</x:v>
      </x:c>
      <x:c r="F2875" t="str">
        <x:v>Operative Porter</x:v>
      </x:c>
      <x:c r="G2875" t="str">
        <x:v>398367</x:v>
      </x:c>
      <x:c r="H2875" t="str">
        <x:v>Surrey County Council</x:v>
      </x:c>
      <x:c r="I2875" s="22" t="n">
        <x:v>7</x:v>
      </x:c>
      <x:c r="J2875" t="str">
        <x:v>Worked</x:v>
      </x:c>
      <x:c r="K2875" t="str">
        <x:v>Employee 103979; home branch Croydon; assigned role Operative Porter | Deployment branch: Croydon | Actual role: Operative Porter | Jobs: 398367 | Customers: Surrey County Council | Actual hours: 7.0; source records: 1</x:v>
      </x:c>
      <x:c r="L2875" t="str">
        <x:v>Include</x:v>
      </x:c>
      <x:c r="M2875"/>
      <x:c r="N2875"/>
    </x:row>
    <x:row r="2876">
      <x:c r="A2876" t="str">
        <x:v>Th Roberts|2026-02-11</x:v>
      </x:c>
      <x:c r="B2876" s="888" t="n">
        <x:v>46064</x:v>
      </x:c>
      <x:c r="C2876" t="str">
        <x:v>Th Roberts</x:v>
      </x:c>
      <x:c r="D2876" t="str">
        <x:v>Permanent</x:v>
      </x:c>
      <x:c r="E2876" t="str">
        <x:v>Croydon</x:v>
      </x:c>
      <x:c r="F2876" t="str">
        <x:v>Operative Porter</x:v>
      </x:c>
      <x:c r="G2876" t="str">
        <x:v>398367</x:v>
      </x:c>
      <x:c r="H2876" t="str">
        <x:v>Surrey County Council</x:v>
      </x:c>
      <x:c r="I2876" s="22" t="n">
        <x:v>8.5</x:v>
      </x:c>
      <x:c r="J2876" t="str">
        <x:v>Worked</x:v>
      </x:c>
      <x:c r="K2876" t="str">
        <x:v>Employee 103979; home branch Croydon; assigned role Operative Porter | Deployment branch: Croydon | Actual role: Operative Porter | Jobs: 398367 | Customers: Surrey County Council | Actual hours: 8.5; source records: 1</x:v>
      </x:c>
      <x:c r="L2876" t="str">
        <x:v>Include</x:v>
      </x:c>
      <x:c r="M2876"/>
      <x:c r="N2876"/>
    </x:row>
    <x:row r="2877">
      <x:c r="A2877" t="str">
        <x:v>Th Roberts|2026-02-12</x:v>
      </x:c>
      <x:c r="B2877" s="888" t="n">
        <x:v>46065</x:v>
      </x:c>
      <x:c r="C2877" t="str">
        <x:v>Th Roberts</x:v>
      </x:c>
      <x:c r="D2877" t="str">
        <x:v>Permanent</x:v>
      </x:c>
      <x:c r="E2877" t="str">
        <x:v>Croydon</x:v>
      </x:c>
      <x:c r="F2877" t="str">
        <x:v>Operative Porter</x:v>
      </x:c>
      <x:c r="G2877" t="str">
        <x:v>400027</x:v>
      </x:c>
      <x:c r="H2877" t="str">
        <x:v>Sussex Police</x:v>
      </x:c>
      <x:c r="I2877" s="22" t="n">
        <x:v>8</x:v>
      </x:c>
      <x:c r="J2877" t="str">
        <x:v>Worked</x:v>
      </x:c>
      <x:c r="K2877" t="str">
        <x:v>Employee 103979; home branch Croydon; assigned role Operative Porter | Deployment branch: Croydon | Actual role: Operative Porter | Jobs: 400027 | Customers: Sussex Police | Actual hours: 8.0; source records: 1</x:v>
      </x:c>
      <x:c r="L2877" t="str">
        <x:v>Include</x:v>
      </x:c>
      <x:c r="M2877"/>
      <x:c r="N2877"/>
    </x:row>
    <x:row r="2878">
      <x:c r="A2878" t="str">
        <x:v>Th Roberts|2026-02-13</x:v>
      </x:c>
      <x:c r="B2878" s="888" t="n">
        <x:v>46066</x:v>
      </x:c>
      <x:c r="C2878" t="str">
        <x:v>Th Roberts</x:v>
      </x:c>
      <x:c r="D2878" t="str">
        <x:v>Permanent</x:v>
      </x:c>
      <x:c r="E2878" t="str">
        <x:v>Croydon</x:v>
      </x:c>
      <x:c r="F2878" t="str">
        <x:v>Operative Porter</x:v>
      </x:c>
      <x:c r="G2878" t="str">
        <x:v>400336</x:v>
      </x:c>
      <x:c r="H2878" t="str">
        <x:v>Fidelis MGU</x:v>
      </x:c>
      <x:c r="I2878" s="22" t="n">
        <x:v>6</x:v>
      </x:c>
      <x:c r="J2878" t="str">
        <x:v>Worked</x:v>
      </x:c>
      <x:c r="K2878" t="str">
        <x:v>Employee 103979; home branch Croydon; assigned role Operative Porter | Deployment branch: Croydon | Actual role: Operative Porter | Jobs: 400336 | Customers: Fidelis MGU | Actual hours: 6.0; source records: 1</x:v>
      </x:c>
      <x:c r="L2878" t="str">
        <x:v>Include</x:v>
      </x:c>
      <x:c r="M2878"/>
      <x:c r="N2878"/>
    </x:row>
    <x:row r="2879">
      <x:c r="A2879" t="str">
        <x:v>Th Roberts|2026-02-14</x:v>
      </x:c>
      <x:c r="B2879" s="888" t="n">
        <x:v>46067</x:v>
      </x:c>
      <x:c r="C2879" t="str">
        <x:v>Th Roberts</x:v>
      </x:c>
      <x:c r="D2879" t="str">
        <x:v>Permanent</x:v>
      </x:c>
      <x:c r="E2879" t="str">
        <x:v>Croydon</x:v>
      </x:c>
      <x:c r="F2879" t="str">
        <x:v>Operative Porter</x:v>
      </x:c>
      <x:c r="G2879" t="str">
        <x:v>400336</x:v>
      </x:c>
      <x:c r="H2879" t="str">
        <x:v>Fidelis MGU</x:v>
      </x:c>
      <x:c r="I2879" s="22" t="n">
        <x:v>8.5</x:v>
      </x:c>
      <x:c r="J2879" t="str">
        <x:v>Worked</x:v>
      </x:c>
      <x:c r="K2879" t="str">
        <x:v>Employee 103979; home branch Croydon; assigned role Operative Porter | Deployment branch: Croydon | Actual role: Operative Porter | Jobs: 400336 | Customers: Fidelis MGU | Actual hours: 8.5; source records: 1</x:v>
      </x:c>
      <x:c r="L2879" t="str">
        <x:v>Include</x:v>
      </x:c>
      <x:c r="M2879"/>
      <x:c r="N2879"/>
    </x:row>
    <x:row r="2880">
      <x:c r="A2880" t="str">
        <x:v>Th Roberts|2026-02-16</x:v>
      </x:c>
      <x:c r="B2880" s="888" t="n">
        <x:v>46069</x:v>
      </x:c>
      <x:c r="C2880" t="str">
        <x:v>Th Roberts</x:v>
      </x:c>
      <x:c r="D2880" t="str">
        <x:v>Permanent</x:v>
      </x:c>
      <x:c r="E2880" t="str">
        <x:v>Croydon</x:v>
      </x:c>
      <x:c r="F2880" t="str">
        <x:v>Operative Porter</x:v>
      </x:c>
      <x:c r="G2880" t="str">
        <x:v>399515</x:v>
      </x:c>
      <x:c r="H2880" t="str">
        <x:v>Yard Duty, Vehicles Management and WHS support</x:v>
      </x:c>
      <x:c r="I2880" s="22" t="n">
        <x:v>7</x:v>
      </x:c>
      <x:c r="J2880" t="str">
        <x:v>Worked</x:v>
      </x:c>
      <x:c r="K2880" t="str">
        <x:v>Employee 103979; home branch Croydon; assigned role Operative Porter | Deployment branch: Croydon | Actual role: Operative Porter | Jobs: 399515 | Customers: Yard Duty, Vehicles Management and WHS support | Actual hours: 7.0; source records: 1</x:v>
      </x:c>
      <x:c r="L2880" t="str">
        <x:v>Include</x:v>
      </x:c>
      <x:c r="M2880"/>
      <x:c r="N2880"/>
    </x:row>
    <x:row r="2881">
      <x:c r="A2881" t="str">
        <x:v>Th Roberts|2026-02-17</x:v>
      </x:c>
      <x:c r="B2881" s="888" t="n">
        <x:v>46070</x:v>
      </x:c>
      <x:c r="C2881" t="str">
        <x:v>Th Roberts</x:v>
      </x:c>
      <x:c r="D2881" t="str">
        <x:v>Permanent</x:v>
      </x:c>
      <x:c r="E2881" t="str">
        <x:v>Croydon</x:v>
      </x:c>
      <x:c r="F2881" t="str">
        <x:v>Operative Porter</x:v>
      </x:c>
      <x:c r="G2881" t="str">
        <x:v>399515</x:v>
      </x:c>
      <x:c r="H2881" t="str">
        <x:v>Yard Duty, Vehicles Management and WHS support</x:v>
      </x:c>
      <x:c r="I2881" s="22" t="n">
        <x:v>6</x:v>
      </x:c>
      <x:c r="J2881" t="str">
        <x:v>Worked</x:v>
      </x:c>
      <x:c r="K2881" t="str">
        <x:v>Employee 103979; home branch Croydon; assigned role Operative Porter | Deployment branch: Croydon | Actual role: Operative Porter | Jobs: 399515 | Customers: Yard Duty, Vehicles Management and WHS support | Actual hours: 6.0; source records: 1</x:v>
      </x:c>
      <x:c r="L2881" t="str">
        <x:v>Include</x:v>
      </x:c>
      <x:c r="M2881"/>
      <x:c r="N2881"/>
    </x:row>
    <x:row r="2882">
      <x:c r="A2882" t="str">
        <x:v>Th Roberts|2026-02-18</x:v>
      </x:c>
      <x:c r="B2882" s="888" t="n">
        <x:v>46071</x:v>
      </x:c>
      <x:c r="C2882" t="str">
        <x:v>Th Roberts</x:v>
      </x:c>
      <x:c r="D2882" t="str">
        <x:v>Permanent</x:v>
      </x:c>
      <x:c r="E2882" t="str">
        <x:v>Croydon</x:v>
      </x:c>
      <x:c r="F2882" t="str">
        <x:v>Operative Porter</x:v>
      </x:c>
      <x:c r="G2882" t="str">
        <x:v>399887B</x:v>
      </x:c>
      <x:c r="H2882" t="str">
        <x:v>Avantor ( CROYDON  FEB 2026 )</x:v>
      </x:c>
      <x:c r="I2882" s="22" t="n">
        <x:v>5</x:v>
      </x:c>
      <x:c r="J2882" t="str">
        <x:v>Worked</x:v>
      </x:c>
      <x:c r="K2882" t="str">
        <x:v>Employee 103979; home branch Croydon; assigned role Operative Porter | Deployment branch: Cambridge | Actual role: Operative Porter | Jobs: 399887B | Customers: Avantor ( CROYDON  FEB 2026 ) | Actual hours: 5.0; source records: 1</x:v>
      </x:c>
      <x:c r="L2882" t="str">
        <x:v>Include</x:v>
      </x:c>
      <x:c r="M2882"/>
      <x:c r="N2882"/>
    </x:row>
    <x:row r="2883">
      <x:c r="A2883" t="str">
        <x:v>Th Roberts|2026-02-19</x:v>
      </x:c>
      <x:c r="B2883" s="888" t="n">
        <x:v>46072</x:v>
      </x:c>
      <x:c r="C2883" t="str">
        <x:v>Th Roberts</x:v>
      </x:c>
      <x:c r="D2883" t="str">
        <x:v>Permanent</x:v>
      </x:c>
      <x:c r="E2883" t="str">
        <x:v>Croydon</x:v>
      </x:c>
      <x:c r="F2883" t="str">
        <x:v>Operative Porter</x:v>
      </x:c>
      <x:c r="G2883" t="str">
        <x:v>399167</x:v>
      </x:c>
      <x:c r="H2883" t="str">
        <x:v>Duke Street Capital Management Services Ltd</x:v>
      </x:c>
      <x:c r="I2883" s="22" t="n">
        <x:v>9.5</x:v>
      </x:c>
      <x:c r="J2883" t="str">
        <x:v>Worked</x:v>
      </x:c>
      <x:c r="K2883" t="str">
        <x:v>Employee 103979; home branch Croydon; assigned role Operative Porter | Deployment branch: Croydon | Actual role: Operative Porter | Jobs: 399167 | Customers: Duke Street Capital Management Services Ltd | Actual hours: 9.5; source records: 1</x:v>
      </x:c>
      <x:c r="L2883" t="str">
        <x:v>Include</x:v>
      </x:c>
      <x:c r="M2883"/>
      <x:c r="N2883"/>
    </x:row>
    <x:row r="2884">
      <x:c r="A2884" t="str">
        <x:v>Th Roberts|2026-02-20</x:v>
      </x:c>
      <x:c r="B2884" s="888" t="n">
        <x:v>46073</x:v>
      </x:c>
      <x:c r="C2884" t="str">
        <x:v>Th Roberts</x:v>
      </x:c>
      <x:c r="D2884" t="str">
        <x:v>Permanent</x:v>
      </x:c>
      <x:c r="E2884" t="str">
        <x:v>Croydon</x:v>
      </x:c>
      <x:c r="F2884" t="str">
        <x:v>Operative Porter</x:v>
      </x:c>
      <x:c r="G2884" t="str">
        <x:v>399451A</x:v>
      </x:c>
      <x:c r="H2884" t="str">
        <x:v>Royal Borough of Kensington and Chelsea</x:v>
      </x:c>
      <x:c r="I2884" s="22" t="n">
        <x:v>6</x:v>
      </x:c>
      <x:c r="J2884" t="str">
        <x:v>Worked</x:v>
      </x:c>
      <x:c r="K2884" t="str">
        <x:v>Employee 103979; home branch Croydon; assigned role Operative Porter | Deployment branch: Croydon | Actual role: Operative Porter | Jobs: 399451A | Customers: Royal Borough of Kensington and Chelsea | Actual hours: 6.0; source records: 1</x:v>
      </x:c>
      <x:c r="L2884" t="str">
        <x:v>Include</x:v>
      </x:c>
      <x:c r="M2884"/>
      <x:c r="N2884"/>
    </x:row>
    <x:row r="2885">
      <x:c r="A2885" t="str">
        <x:v>Th Roberts|2026-02-23</x:v>
      </x:c>
      <x:c r="B2885" s="888" t="n">
        <x:v>46076</x:v>
      </x:c>
      <x:c r="C2885" t="str">
        <x:v>Th Roberts</x:v>
      </x:c>
      <x:c r="D2885" t="str">
        <x:v>Permanent</x:v>
      </x:c>
      <x:c r="E2885" t="str">
        <x:v>Croydon</x:v>
      </x:c>
      <x:c r="F2885" t="str">
        <x:v>Operative Porter</x:v>
      </x:c>
      <x:c r="G2885" t="str">
        <x:v>399451A</x:v>
      </x:c>
      <x:c r="H2885" t="str">
        <x:v>Royal Borough of Kensington and Chelsea</x:v>
      </x:c>
      <x:c r="I2885" s="22" t="n">
        <x:v>6</x:v>
      </x:c>
      <x:c r="J2885" t="str">
        <x:v>Worked</x:v>
      </x:c>
      <x:c r="K2885" t="str">
        <x:v>Employee 103979; home branch Croydon; assigned role Operative Porter | Deployment branch: Croydon | Actual role: Operative Porter | Jobs: 399451A | Customers: Royal Borough of Kensington and Chelsea | Actual hours: 6.0; source records: 1</x:v>
      </x:c>
      <x:c r="L2885" t="str">
        <x:v>Include</x:v>
      </x:c>
      <x:c r="M2885"/>
      <x:c r="N2885"/>
    </x:row>
    <x:row r="2886">
      <x:c r="A2886" t="str">
        <x:v>Th Roberts|2026-02-24</x:v>
      </x:c>
      <x:c r="B2886" s="888" t="n">
        <x:v>46077</x:v>
      </x:c>
      <x:c r="C2886" t="str">
        <x:v>Th Roberts</x:v>
      </x:c>
      <x:c r="D2886" t="str">
        <x:v>Permanent</x:v>
      </x:c>
      <x:c r="E2886" t="str">
        <x:v>Croydon</x:v>
      </x:c>
      <x:c r="F2886" t="str">
        <x:v>Operative Porter</x:v>
      </x:c>
      <x:c r="G2886" t="str">
        <x:v>399167</x:v>
      </x:c>
      <x:c r="H2886" t="str">
        <x:v>Duke Street Capital Management Services Ltd</x:v>
      </x:c>
      <x:c r="I2886" s="22" t="n">
        <x:v>7.5</x:v>
      </x:c>
      <x:c r="J2886" t="str">
        <x:v>Worked</x:v>
      </x:c>
      <x:c r="K2886" t="str">
        <x:v>Employee 103979; home branch Croydon; assigned role Operative Porter | Deployment branch: Croydon | Actual role: Operative Porter | Jobs: 399167 | Customers: Duke Street Capital Management Services Ltd | Actual hours: 7.5; source records: 1</x:v>
      </x:c>
      <x:c r="L2886" t="str">
        <x:v>Include</x:v>
      </x:c>
      <x:c r="M2886"/>
      <x:c r="N2886"/>
    </x:row>
    <x:row r="2887">
      <x:c r="A2887" t="str">
        <x:v>Th Roberts|2026-02-25</x:v>
      </x:c>
      <x:c r="B2887" s="888" t="n">
        <x:v>46078</x:v>
      </x:c>
      <x:c r="C2887" t="str">
        <x:v>Th Roberts</x:v>
      </x:c>
      <x:c r="D2887" t="str">
        <x:v>Permanent</x:v>
      </x:c>
      <x:c r="E2887" t="str">
        <x:v>Croydon</x:v>
      </x:c>
      <x:c r="F2887" t="str">
        <x:v>Operative Porter</x:v>
      </x:c>
      <x:c r="G2887" t="str">
        <x:v>392752</x:v>
      </x:c>
      <x:c r="H2887" t="str">
        <x:v>Bromley Central Library</x:v>
      </x:c>
      <x:c r="I2887" s="22" t="n">
        <x:v>5</x:v>
      </x:c>
      <x:c r="J2887" t="str">
        <x:v>Worked</x:v>
      </x:c>
      <x:c r="K2887" t="str">
        <x:v>Employee 103979; home branch Croydon; assigned role Operative Porter | Deployment branch: Croydon | Actual role: Operative Skilled | Jobs: 392752 | Customers: Bromley Central Library | Actual hours: 5.0; source records: 1</x:v>
      </x:c>
      <x:c r="L2887" t="str">
        <x:v>Include</x:v>
      </x:c>
      <x:c r="M2887"/>
      <x:c r="N2887"/>
    </x:row>
    <x:row r="2888">
      <x:c r="A2888" t="str">
        <x:v>Th Roberts|2026-02-26</x:v>
      </x:c>
      <x:c r="B2888" s="888" t="n">
        <x:v>46079</x:v>
      </x:c>
      <x:c r="C2888" t="str">
        <x:v>Th Roberts</x:v>
      </x:c>
      <x:c r="D2888" t="str">
        <x:v>Permanent</x:v>
      </x:c>
      <x:c r="E2888" t="str">
        <x:v>Croydon</x:v>
      </x:c>
      <x:c r="F2888" t="str">
        <x:v>Operative Porter</x:v>
      </x:c>
      <x:c r="G2888" t="str">
        <x:v>393361A</x:v>
      </x:c>
      <x:c r="H2888" t="str">
        <x:v>The Quadrant</x:v>
      </x:c>
      <x:c r="I2888" s="22" t="n">
        <x:v>8</x:v>
      </x:c>
      <x:c r="J2888" t="str">
        <x:v>Worked</x:v>
      </x:c>
      <x:c r="K2888" t="str">
        <x:v>Employee 103979; home branch Croydon; assigned role Operative Porter | Deployment branch: Croydon | Actual role: Operative Porter | Jobs: 393361A | Customers: The Quadrant | Actual hours: 8.0; source records: 1</x:v>
      </x:c>
      <x:c r="L2888" t="str">
        <x:v>Include</x:v>
      </x:c>
      <x:c r="M2888"/>
      <x:c r="N2888"/>
    </x:row>
    <x:row r="2889">
      <x:c r="A2889" t="str">
        <x:v>Th Roberts|2026-02-27</x:v>
      </x:c>
      <x:c r="B2889" s="888" t="n">
        <x:v>46080</x:v>
      </x:c>
      <x:c r="C2889" t="str">
        <x:v>Th Roberts</x:v>
      </x:c>
      <x:c r="D2889" t="str">
        <x:v>Permanent</x:v>
      </x:c>
      <x:c r="E2889" t="str">
        <x:v>Croydon</x:v>
      </x:c>
      <x:c r="F2889" t="str">
        <x:v>Operative Porter</x:v>
      </x:c>
      <x:c r="G2889" t="str">
        <x:v>400075</x:v>
      </x:c>
      <x:c r="H2889" t="str">
        <x:v>Equans</x:v>
      </x:c>
      <x:c r="I2889" s="22" t="n">
        <x:v>9.5</x:v>
      </x:c>
      <x:c r="J2889" t="str">
        <x:v>Worked</x:v>
      </x:c>
      <x:c r="K2889" t="str">
        <x:v>Employee 103979; home branch Croydon; assigned role Operative Porter | Deployment branch: Croydon | Actual role: Operative Porter | Jobs: 400075 | Customers: Equans | Actual hours: 9.5; source records: 1</x:v>
      </x:c>
      <x:c r="L2889" t="str">
        <x:v>Include</x:v>
      </x:c>
      <x:c r="M2889"/>
      <x:c r="N2889"/>
    </x:row>
    <x:row r="2890">
      <x:c r="A2890" t="str">
        <x:v>Timur Kubanski|2026-02-02</x:v>
      </x:c>
      <x:c r="B2890" s="888" t="n">
        <x:v>46055</x:v>
      </x:c>
      <x:c r="C2890" t="str">
        <x:v>Timur Kubanski</x:v>
      </x:c>
      <x:c r="D2890" t="str">
        <x:v>Permanent</x:v>
      </x:c>
      <x:c r="E2890" t="str">
        <x:v>Birmingham</x:v>
      </x:c>
      <x:c r="F2890" t="str">
        <x:v>Operative Skilled</x:v>
      </x:c>
      <x:c r="G2890" t="str">
        <x:v>396714</x:v>
      </x:c>
      <x:c r="H2890" t="str">
        <x:v>Jaguar Land Rover Limited</x:v>
      </x:c>
      <x:c r="I2890" s="22" t="n">
        <x:v>8.5</x:v>
      </x:c>
      <x:c r="J2890" t="str">
        <x:v>Worked</x:v>
      </x:c>
      <x:c r="K2890" t="str">
        <x:v>Employee 1675; home branch Birmingham; assigned role Operative Skilled | Deployment branch: Birmingham | Actual role: Operative Skilled | Jobs: 396714 | Customers: Jaguar Land Rover Limited | Actual hours: 8.5; source records: 1</x:v>
      </x:c>
      <x:c r="L2890" t="str">
        <x:v>Include</x:v>
      </x:c>
      <x:c r="M2890"/>
      <x:c r="N2890"/>
    </x:row>
    <x:row r="2891">
      <x:c r="A2891" t="str">
        <x:v>Timur Kubanski|2026-02-03</x:v>
      </x:c>
      <x:c r="B2891" s="888" t="n">
        <x:v>46056</x:v>
      </x:c>
      <x:c r="C2891" t="str">
        <x:v>Timur Kubanski</x:v>
      </x:c>
      <x:c r="D2891" t="str">
        <x:v>Permanent</x:v>
      </x:c>
      <x:c r="E2891" t="str">
        <x:v>Birmingham</x:v>
      </x:c>
      <x:c r="F2891" t="str">
        <x:v>Operative Skilled</x:v>
      </x:c>
      <x:c r="G2891" t="str">
        <x:v>395322</x:v>
      </x:c>
      <x:c r="H2891" t="str">
        <x:v>Jaguar Land Rover Limited</x:v>
      </x:c>
      <x:c r="I2891" s="22" t="n">
        <x:v>7</x:v>
      </x:c>
      <x:c r="J2891" t="str">
        <x:v>Worked</x:v>
      </x:c>
      <x:c r="K2891" t="str">
        <x:v>Employee 1675; home branch Birmingham; assigned role Operative Skilled | Deployment branch: Birmingham | Actual role: Operative Skilled | Jobs: 395322 | Customers: Jaguar Land Rover Limited | Actual hours: 7.0; source records: 1</x:v>
      </x:c>
      <x:c r="L2891" t="str">
        <x:v>Include</x:v>
      </x:c>
      <x:c r="M2891"/>
      <x:c r="N2891"/>
    </x:row>
    <x:row r="2892">
      <x:c r="A2892" t="str">
        <x:v>Timur Kubanski|2026-02-04</x:v>
      </x:c>
      <x:c r="B2892" s="888" t="n">
        <x:v>46057</x:v>
      </x:c>
      <x:c r="C2892" t="str">
        <x:v>Timur Kubanski</x:v>
      </x:c>
      <x:c r="D2892" t="str">
        <x:v>Permanent</x:v>
      </x:c>
      <x:c r="E2892" t="str">
        <x:v>Birmingham</x:v>
      </x:c>
      <x:c r="F2892" t="str">
        <x:v>Operative Skilled</x:v>
      </x:c>
      <x:c r="G2892" t="str">
        <x:v>398955</x:v>
      </x:c>
      <x:c r="H2892" t="str">
        <x:v>Derby City Council</x:v>
      </x:c>
      <x:c r="I2892" s="22" t="n">
        <x:v>8.5</x:v>
      </x:c>
      <x:c r="J2892" t="str">
        <x:v>Worked</x:v>
      </x:c>
      <x:c r="K2892" t="str">
        <x:v>Employee 1675; home branch Birmingham; assigned role Operative Skilled | Deployment branch: Birmingham | Actual role: Operative Skilled | Jobs: 398955 | Customers: Derby City Council | Actual hours: 8.5; source records: 1</x:v>
      </x:c>
      <x:c r="L2892" t="str">
        <x:v>Include</x:v>
      </x:c>
      <x:c r="M2892"/>
      <x:c r="N2892"/>
    </x:row>
    <x:row r="2893">
      <x:c r="A2893" t="str">
        <x:v>Timur Kubanski|2026-02-05</x:v>
      </x:c>
      <x:c r="B2893" s="888" t="n">
        <x:v>46058</x:v>
      </x:c>
      <x:c r="C2893" t="str">
        <x:v>Timur Kubanski</x:v>
      </x:c>
      <x:c r="D2893" t="str">
        <x:v>Permanent</x:v>
      </x:c>
      <x:c r="E2893" t="str">
        <x:v>Birmingham</x:v>
      </x:c>
      <x:c r="F2893" t="str">
        <x:v>Operative Skilled</x:v>
      </x:c>
      <x:c r="G2893" t="str">
        <x:v>398955</x:v>
      </x:c>
      <x:c r="H2893" t="str">
        <x:v>Derby City Council</x:v>
      </x:c>
      <x:c r="I2893" s="22" t="n">
        <x:v>9</x:v>
      </x:c>
      <x:c r="J2893" t="str">
        <x:v>Worked</x:v>
      </x:c>
      <x:c r="K2893" t="str">
        <x:v>Employee 1675; home branch Birmingham; assigned role Operative Skilled | Deployment branch: Birmingham | Actual role: Operative Skilled | Jobs: 398955 | Customers: Derby City Council | Actual hours: 9.0; source records: 1</x:v>
      </x:c>
      <x:c r="L2893" t="str">
        <x:v>Include</x:v>
      </x:c>
      <x:c r="M2893"/>
      <x:c r="N2893"/>
    </x:row>
    <x:row r="2894">
      <x:c r="A2894" t="str">
        <x:v>Timur Kubanski|2026-02-06</x:v>
      </x:c>
      <x:c r="B2894" s="888" t="n">
        <x:v>46059</x:v>
      </x:c>
      <x:c r="C2894" t="str">
        <x:v>Timur Kubanski</x:v>
      </x:c>
      <x:c r="D2894" t="str">
        <x:v>Permanent</x:v>
      </x:c>
      <x:c r="E2894" t="str">
        <x:v>Birmingham</x:v>
      </x:c>
      <x:c r="F2894" t="str">
        <x:v>Operative Skilled</x:v>
      </x:c>
      <x:c r="G2894" t="str">
        <x:v>398955</x:v>
      </x:c>
      <x:c r="H2894" t="str">
        <x:v>Derby City Council</x:v>
      </x:c>
      <x:c r="I2894" s="22" t="n">
        <x:v>9.5</x:v>
      </x:c>
      <x:c r="J2894" t="str">
        <x:v>Worked</x:v>
      </x:c>
      <x:c r="K2894" t="str">
        <x:v>Employee 1675; home branch Birmingham; assigned role Operative Skilled | Deployment branch: Birmingham | Actual role: Operative Skilled | Jobs: 398955 | Customers: Derby City Council | Actual hours: 9.5; source records: 1</x:v>
      </x:c>
      <x:c r="L2894" t="str">
        <x:v>Include</x:v>
      </x:c>
      <x:c r="M2894"/>
      <x:c r="N2894"/>
    </x:row>
    <x:row r="2895">
      <x:c r="A2895" t="str">
        <x:v>Timur Kubanski|2026-02-09</x:v>
      </x:c>
      <x:c r="B2895" s="888" t="n">
        <x:v>46062</x:v>
      </x:c>
      <x:c r="C2895" t="str">
        <x:v>Timur Kubanski</x:v>
      </x:c>
      <x:c r="D2895" t="str">
        <x:v>Permanent</x:v>
      </x:c>
      <x:c r="E2895" t="str">
        <x:v>Birmingham</x:v>
      </x:c>
      <x:c r="F2895" t="str">
        <x:v>Operative Skilled</x:v>
      </x:c>
      <x:c r="G2895" t="str">
        <x:v>391379</x:v>
      </x:c>
      <x:c r="H2895" t="str">
        <x:v>Restore Information Management (Restore Digital)</x:v>
      </x:c>
      <x:c r="I2895" s="22" t="n">
        <x:v>3</x:v>
      </x:c>
      <x:c r="J2895" t="str">
        <x:v>Worked</x:v>
      </x:c>
      <x:c r="K2895" t="str">
        <x:v>Employee 1675; home branch Birmingham; assigned role Operative Skilled | Deployment branch: Birmingham | Actual role: Operative Porter | Jobs: 391379 | Customers: Restore Information Management (Restore Digital) | Actual hours: 3.0; source records: 1</x:v>
      </x:c>
      <x:c r="L2895" t="str">
        <x:v>Include</x:v>
      </x:c>
      <x:c r="M2895"/>
      <x:c r="N2895"/>
    </x:row>
    <x:row r="2896">
      <x:c r="A2896" t="str">
        <x:v>Timur Kubanski|2026-02-10</x:v>
      </x:c>
      <x:c r="B2896" s="888" t="n">
        <x:v>46063</x:v>
      </x:c>
      <x:c r="C2896" t="str">
        <x:v>Timur Kubanski</x:v>
      </x:c>
      <x:c r="D2896" t="str">
        <x:v>Permanent</x:v>
      </x:c>
      <x:c r="E2896" t="str">
        <x:v>Birmingham</x:v>
      </x:c>
      <x:c r="F2896" t="str">
        <x:v>Operative Skilled</x:v>
      </x:c>
      <x:c r="G2896" t="str">
        <x:v>399697</x:v>
      </x:c>
      <x:c r="H2896" t="str">
        <x:v>Department of Health</x:v>
      </x:c>
      <x:c r="I2896" s="22" t="n">
        <x:v>8.5</x:v>
      </x:c>
      <x:c r="J2896" t="str">
        <x:v>Worked</x:v>
      </x:c>
      <x:c r="K2896" t="str">
        <x:v>Employee 1675; home branch Birmingham; assigned role Operative Skilled | Deployment branch: Thurrock | Actual role: Operative Skilled | Jobs: 399697 | Customers: Department of Health | Actual hours: 8.5; source records: 1</x:v>
      </x:c>
      <x:c r="L2896" t="str">
        <x:v>Include</x:v>
      </x:c>
      <x:c r="M2896"/>
      <x:c r="N2896"/>
    </x:row>
    <x:row r="2897">
      <x:c r="A2897" t="str">
        <x:v>Timur Kubanski|2026-02-11</x:v>
      </x:c>
      <x:c r="B2897" s="888" t="n">
        <x:v>46064</x:v>
      </x:c>
      <x:c r="C2897" t="str">
        <x:v>Timur Kubanski</x:v>
      </x:c>
      <x:c r="D2897" t="str">
        <x:v>Permanent</x:v>
      </x:c>
      <x:c r="E2897" t="str">
        <x:v>Birmingham</x:v>
      </x:c>
      <x:c r="F2897" t="str">
        <x:v>Operative Skilled</x:v>
      </x:c>
      <x:c r="G2897" t="str">
        <x:v>400074</x:v>
      </x:c>
      <x:c r="H2897" t="str">
        <x:v>Midland Heart</x:v>
      </x:c>
      <x:c r="I2897" s="22" t="n">
        <x:v>6</x:v>
      </x:c>
      <x:c r="J2897" t="str">
        <x:v>Worked</x:v>
      </x:c>
      <x:c r="K2897" t="str">
        <x:v>Employee 1675; home branch Birmingham; assigned role Operative Skilled | Deployment branch: Birmingham | Actual role: Operative Skilled | Jobs: 400074 | Customers: Midland Heart | Actual hours: 6.0; source records: 1</x:v>
      </x:c>
      <x:c r="L2897" t="str">
        <x:v>Include</x:v>
      </x:c>
      <x:c r="M2897"/>
      <x:c r="N2897"/>
    </x:row>
    <x:row r="2898">
      <x:c r="A2898" t="str">
        <x:v>Timur Kubanski|2026-02-12</x:v>
      </x:c>
      <x:c r="B2898" s="888" t="n">
        <x:v>46065</x:v>
      </x:c>
      <x:c r="C2898" t="str">
        <x:v>Timur Kubanski</x:v>
      </x:c>
      <x:c r="D2898" t="str">
        <x:v>Permanent</x:v>
      </x:c>
      <x:c r="E2898" t="str">
        <x:v>Birmingham</x:v>
      </x:c>
      <x:c r="F2898" t="str">
        <x:v>Operative Skilled</x:v>
      </x:c>
      <x:c r="G2898" t="str">
        <x:v>397936</x:v>
      </x:c>
      <x:c r="H2898" t="str">
        <x:v>Furniture Sales</x:v>
      </x:c>
      <x:c r="I2898" s="22" t="n">
        <x:v>8.5</x:v>
      </x:c>
      <x:c r="J2898" t="str">
        <x:v>Worked</x:v>
      </x:c>
      <x:c r="K2898" t="str">
        <x:v>Employee 1675; home branch Birmingham; assigned role Operative Skilled | Deployment branch: Birmingham | Actual role: Operative Skilled | Jobs: 397936 | Customers: Furniture Sales | Actual hours: 8.5; source records: 1</x:v>
      </x:c>
      <x:c r="L2898" t="str">
        <x:v>Include</x:v>
      </x:c>
      <x:c r="M2898"/>
      <x:c r="N2898"/>
    </x:row>
    <x:row r="2899">
      <x:c r="A2899" t="str">
        <x:v>Timur Kubanski|2026-02-13</x:v>
      </x:c>
      <x:c r="B2899" s="888" t="n">
        <x:v>46066</x:v>
      </x:c>
      <x:c r="C2899" t="str">
        <x:v>Timur Kubanski</x:v>
      </x:c>
      <x:c r="D2899" t="str">
        <x:v>Permanent</x:v>
      </x:c>
      <x:c r="E2899" t="str">
        <x:v>Birmingham</x:v>
      </x:c>
      <x:c r="F2899" t="str">
        <x:v>Operative Skilled</x:v>
      </x:c>
      <x:c r="G2899" t="str">
        <x:v>398910</x:v>
      </x:c>
      <x:c r="H2899" t="str">
        <x:v>JLR - eTrackers</x:v>
      </x:c>
      <x:c r="I2899" s="22" t="n">
        <x:v>8.5</x:v>
      </x:c>
      <x:c r="J2899" t="str">
        <x:v>Worked</x:v>
      </x:c>
      <x:c r="K2899" t="str">
        <x:v>Employee 1675; home branch Birmingham; assigned role Operative Skilled | Deployment branch: Birmingham | Actual role: Operative Skilled | Jobs: 398910 | Customers: JLR - eTrackers | Actual hours: 8.5; source records: 1</x:v>
      </x:c>
      <x:c r="L2899" t="str">
        <x:v>Include</x:v>
      </x:c>
      <x:c r="M2899"/>
      <x:c r="N2899"/>
    </x:row>
    <x:row r="2900">
      <x:c r="A2900" t="str">
        <x:v>Timur Kubanski|2026-02-16</x:v>
      </x:c>
      <x:c r="B2900" s="888" t="n">
        <x:v>46069</x:v>
      </x:c>
      <x:c r="C2900" t="str">
        <x:v>Timur Kubanski</x:v>
      </x:c>
      <x:c r="D2900" t="str">
        <x:v>Permanent</x:v>
      </x:c>
      <x:c r="E2900" t="str">
        <x:v>Birmingham</x:v>
      </x:c>
      <x:c r="F2900" t="str">
        <x:v>Operative Skilled</x:v>
      </x:c>
      <x:c r="G2900" t="str">
        <x:v>400361, 400302</x:v>
      </x:c>
      <x:c r="H2900" t="str">
        <x:v>Midland Heart; Midland Heart Limited</x:v>
      </x:c>
      <x:c r="I2900" s="22" t="n">
        <x:v>9</x:v>
      </x:c>
      <x:c r="J2900" t="str">
        <x:v>Worked — 2 records</x:v>
      </x:c>
      <x:c r="K2900" t="str">
        <x:v>Employee 1675; home branch Birmingham; assigned role Operative Skilled | Deployment branch: Birmingham | Actual role: Operative Skilled | Jobs: 400361, 400302 | Customers: Midland Heart; Midland Heart Limited | Actual hours: 9.0; source records: 2</x:v>
      </x:c>
      <x:c r="L2900" t="str">
        <x:v>Include</x:v>
      </x:c>
      <x:c r="M2900"/>
      <x:c r="N2900"/>
    </x:row>
    <x:row r="2901">
      <x:c r="A2901" t="str">
        <x:v>Timur Kubanski|2026-02-17</x:v>
      </x:c>
      <x:c r="B2901" s="888" t="n">
        <x:v>46070</x:v>
      </x:c>
      <x:c r="C2901" t="str">
        <x:v>Timur Kubanski</x:v>
      </x:c>
      <x:c r="D2901" t="str">
        <x:v>Permanent</x:v>
      </x:c>
      <x:c r="E2901" t="str">
        <x:v>Birmingham</x:v>
      </x:c>
      <x:c r="F2901" t="str">
        <x:v>Operative Skilled</x:v>
      </x:c>
      <x:c r="G2901" t="str">
        <x:v>398910</x:v>
      </x:c>
      <x:c r="H2901" t="str">
        <x:v>JLR - eTrackers</x:v>
      </x:c>
      <x:c r="I2901" s="22" t="n">
        <x:v>8.5</x:v>
      </x:c>
      <x:c r="J2901" t="str">
        <x:v>Worked</x:v>
      </x:c>
      <x:c r="K2901" t="str">
        <x:v>Employee 1675; home branch Birmingham; assigned role Operative Skilled | Deployment branch: Birmingham | Actual role: Operative Skilled | Jobs: 398910 | Customers: JLR - eTrackers | Actual hours: 8.5; source records: 1</x:v>
      </x:c>
      <x:c r="L2901" t="str">
        <x:v>Include</x:v>
      </x:c>
      <x:c r="M2901"/>
      <x:c r="N2901"/>
    </x:row>
    <x:row r="2902">
      <x:c r="A2902" t="str">
        <x:v>Timur Kubanski|2026-02-18</x:v>
      </x:c>
      <x:c r="B2902" s="888" t="n">
        <x:v>46071</x:v>
      </x:c>
      <x:c r="C2902" t="str">
        <x:v>Timur Kubanski</x:v>
      </x:c>
      <x:c r="D2902" t="str">
        <x:v>Permanent</x:v>
      </x:c>
      <x:c r="E2902" t="str">
        <x:v>Birmingham</x:v>
      </x:c>
      <x:c r="F2902" t="str">
        <x:v>Operative Skilled</x:v>
      </x:c>
      <x:c r="G2902" t="str">
        <x:v>398910</x:v>
      </x:c>
      <x:c r="H2902" t="str">
        <x:v>JLR - eTrackers</x:v>
      </x:c>
      <x:c r="I2902" s="22" t="n">
        <x:v>8.5</x:v>
      </x:c>
      <x:c r="J2902" t="str">
        <x:v>Worked</x:v>
      </x:c>
      <x:c r="K2902" t="str">
        <x:v>Employee 1675; home branch Birmingham; assigned role Operative Skilled | Deployment branch: Birmingham | Actual role: Operative Skilled | Jobs: 398910 | Customers: JLR - eTrackers | Actual hours: 8.5; source records: 1</x:v>
      </x:c>
      <x:c r="L2902" t="str">
        <x:v>Include</x:v>
      </x:c>
      <x:c r="M2902"/>
      <x:c r="N2902"/>
    </x:row>
    <x:row r="2903">
      <x:c r="A2903" t="str">
        <x:v>Timur Kubanski|2026-02-19</x:v>
      </x:c>
      <x:c r="B2903" s="888" t="n">
        <x:v>46072</x:v>
      </x:c>
      <x:c r="C2903" t="str">
        <x:v>Timur Kubanski</x:v>
      </x:c>
      <x:c r="D2903" t="str">
        <x:v>Permanent</x:v>
      </x:c>
      <x:c r="E2903" t="str">
        <x:v>Birmingham</x:v>
      </x:c>
      <x:c r="F2903" t="str">
        <x:v>Operative Skilled</x:v>
      </x:c>
      <x:c r="G2903" t="str">
        <x:v>398910</x:v>
      </x:c>
      <x:c r="H2903" t="str">
        <x:v>JLR - eTrackers</x:v>
      </x:c>
      <x:c r="I2903" s="22" t="n">
        <x:v>8.5</x:v>
      </x:c>
      <x:c r="J2903" t="str">
        <x:v>Worked</x:v>
      </x:c>
      <x:c r="K2903" t="str">
        <x:v>Employee 1675; home branch Birmingham; assigned role Operative Skilled | Deployment branch: Birmingham | Actual role: Operative Skilled | Jobs: 398910 | Customers: JLR - eTrackers | Actual hours: 8.5; source records: 1</x:v>
      </x:c>
      <x:c r="L2903" t="str">
        <x:v>Include</x:v>
      </x:c>
      <x:c r="M2903"/>
      <x:c r="N2903"/>
    </x:row>
    <x:row r="2904">
      <x:c r="A2904" t="str">
        <x:v>Timur Kubanski|2026-02-20</x:v>
      </x:c>
      <x:c r="B2904" s="888" t="n">
        <x:v>46073</x:v>
      </x:c>
      <x:c r="C2904" t="str">
        <x:v>Timur Kubanski</x:v>
      </x:c>
      <x:c r="D2904" t="str">
        <x:v>Permanent</x:v>
      </x:c>
      <x:c r="E2904" t="str">
        <x:v>Birmingham</x:v>
      </x:c>
      <x:c r="F2904" t="str">
        <x:v>Operative Skilled</x:v>
      </x:c>
      <x:c r="G2904" t="str">
        <x:v>397205</x:v>
      </x:c>
      <x:c r="H2904" t="str">
        <x:v>Midland Heart</x:v>
      </x:c>
      <x:c r="I2904" s="22" t="n">
        <x:v>5.5</x:v>
      </x:c>
      <x:c r="J2904" t="str">
        <x:v>Worked</x:v>
      </x:c>
      <x:c r="K2904" t="str">
        <x:v>Employee 1675; home branch Birmingham; assigned role Operative Skilled | Deployment branch: Birmingham | Actual role: Operative Skilled | Jobs: 397205 | Customers: Midland Heart | Actual hours: 5.5; source records: 1</x:v>
      </x:c>
      <x:c r="L2904" t="str">
        <x:v>Include</x:v>
      </x:c>
      <x:c r="M2904"/>
      <x:c r="N2904"/>
    </x:row>
    <x:row r="2905">
      <x:c r="A2905" t="str">
        <x:v>Timur Kubanski|2026-02-23</x:v>
      </x:c>
      <x:c r="B2905" s="888" t="n">
        <x:v>46076</x:v>
      </x:c>
      <x:c r="C2905" t="str">
        <x:v>Timur Kubanski</x:v>
      </x:c>
      <x:c r="D2905" t="str">
        <x:v>Permanent</x:v>
      </x:c>
      <x:c r="E2905" t="str">
        <x:v>Birmingham</x:v>
      </x:c>
      <x:c r="F2905" t="str">
        <x:v>Operative Skilled</x:v>
      </x:c>
      <x:c r="G2905" t="str">
        <x:v>399714</x:v>
      </x:c>
      <x:c r="H2905" t="str">
        <x:v>Derbyshire Constabulary</x:v>
      </x:c>
      <x:c r="I2905" s="22" t="n">
        <x:v>9.5</x:v>
      </x:c>
      <x:c r="J2905" t="str">
        <x:v>Worked</x:v>
      </x:c>
      <x:c r="K2905" t="str">
        <x:v>Employee 1675; home branch Birmingham; assigned role Operative Skilled | Deployment branch: Birmingham | Actual role: Operative Skilled | Jobs: 399714 | Customers: Derbyshire Constabulary | Actual hours: 9.5; source records: 1</x:v>
      </x:c>
      <x:c r="L2905" t="str">
        <x:v>Include</x:v>
      </x:c>
      <x:c r="M2905"/>
      <x:c r="N2905"/>
    </x:row>
    <x:row r="2906">
      <x:c r="A2906" t="str">
        <x:v>Timur Kubanski|2026-02-24</x:v>
      </x:c>
      <x:c r="B2906" s="888" t="n">
        <x:v>46077</x:v>
      </x:c>
      <x:c r="C2906" t="str">
        <x:v>Timur Kubanski</x:v>
      </x:c>
      <x:c r="D2906" t="str">
        <x:v>Permanent</x:v>
      </x:c>
      <x:c r="E2906" t="str">
        <x:v>Birmingham</x:v>
      </x:c>
      <x:c r="F2906" t="str">
        <x:v>Operative Skilled</x:v>
      </x:c>
      <x:c r="G2906" t="str">
        <x:v>398910</x:v>
      </x:c>
      <x:c r="H2906" t="str">
        <x:v>JLR - eTrackers</x:v>
      </x:c>
      <x:c r="I2906" s="22" t="n">
        <x:v>9.5</x:v>
      </x:c>
      <x:c r="J2906" t="str">
        <x:v>Worked</x:v>
      </x:c>
      <x:c r="K2906" t="str">
        <x:v>Employee 1675; home branch Birmingham; assigned role Operative Skilled | Deployment branch: Birmingham | Actual role: Operative Skilled | Jobs: 398910 | Customers: JLR - eTrackers | Actual hours: 9.5; source records: 1</x:v>
      </x:c>
      <x:c r="L2906" t="str">
        <x:v>Include</x:v>
      </x:c>
      <x:c r="M2906"/>
      <x:c r="N2906"/>
    </x:row>
    <x:row r="2907">
      <x:c r="A2907" t="str">
        <x:v>Timur Kubanski|2026-02-25</x:v>
      </x:c>
      <x:c r="B2907" s="888" t="n">
        <x:v>46078</x:v>
      </x:c>
      <x:c r="C2907" t="str">
        <x:v>Timur Kubanski</x:v>
      </x:c>
      <x:c r="D2907" t="str">
        <x:v>Permanent</x:v>
      </x:c>
      <x:c r="E2907" t="str">
        <x:v>Birmingham</x:v>
      </x:c>
      <x:c r="F2907" t="str">
        <x:v>Operative Skilled</x:v>
      </x:c>
      <x:c r="G2907" t="str">
        <x:v>398910</x:v>
      </x:c>
      <x:c r="H2907" t="str">
        <x:v>JLR - eTrackers</x:v>
      </x:c>
      <x:c r="I2907" s="22" t="n">
        <x:v>8.5</x:v>
      </x:c>
      <x:c r="J2907" t="str">
        <x:v>Worked</x:v>
      </x:c>
      <x:c r="K2907" t="str">
        <x:v>Employee 1675; home branch Birmingham; assigned role Operative Skilled | Deployment branch: Birmingham | Actual role: Operative Skilled | Jobs: 398910 | Customers: JLR - eTrackers | Actual hours: 8.5; source records: 1</x:v>
      </x:c>
      <x:c r="L2907" t="str">
        <x:v>Include</x:v>
      </x:c>
      <x:c r="M2907"/>
      <x:c r="N2907"/>
    </x:row>
    <x:row r="2908">
      <x:c r="A2908" t="str">
        <x:v>Timur Kubanski|2026-02-26</x:v>
      </x:c>
      <x:c r="B2908" s="888" t="n">
        <x:v>46079</x:v>
      </x:c>
      <x:c r="C2908" t="str">
        <x:v>Timur Kubanski</x:v>
      </x:c>
      <x:c r="D2908" t="str">
        <x:v>Permanent</x:v>
      </x:c>
      <x:c r="E2908" t="str">
        <x:v>Birmingham</x:v>
      </x:c>
      <x:c r="F2908" t="str">
        <x:v>Operative Skilled</x:v>
      </x:c>
      <x:c r="G2908" t="str">
        <x:v>398910</x:v>
      </x:c>
      <x:c r="H2908" t="str">
        <x:v>JLR - eTrackers</x:v>
      </x:c>
      <x:c r="I2908" s="22" t="n">
        <x:v>8</x:v>
      </x:c>
      <x:c r="J2908" t="str">
        <x:v>Worked</x:v>
      </x:c>
      <x:c r="K2908" t="str">
        <x:v>Employee 1675; home branch Birmingham; assigned role Operative Skilled | Deployment branch: Birmingham | Actual role: Operative Skilled | Jobs: 398910 | Customers: JLR - eTrackers | Actual hours: 8.0; source records: 1</x:v>
      </x:c>
      <x:c r="L2908" t="str">
        <x:v>Include</x:v>
      </x:c>
      <x:c r="M2908"/>
      <x:c r="N2908"/>
    </x:row>
    <x:row r="2909">
      <x:c r="A2909" t="str">
        <x:v>Timur Kubanski|2026-02-27</x:v>
      </x:c>
      <x:c r="B2909" s="888" t="n">
        <x:v>46080</x:v>
      </x:c>
      <x:c r="C2909" t="str">
        <x:v>Timur Kubanski</x:v>
      </x:c>
      <x:c r="D2909" t="str">
        <x:v>Permanent</x:v>
      </x:c>
      <x:c r="E2909" t="str">
        <x:v>Birmingham</x:v>
      </x:c>
      <x:c r="F2909" t="str">
        <x:v>Operative Skilled</x:v>
      </x:c>
      <x:c r="G2909" t="str">
        <x:v>399058</x:v>
      </x:c>
      <x:c r="H2909" t="str">
        <x:v>Jaguar Land Rover Limited</x:v>
      </x:c>
      <x:c r="I2909" s="22" t="n">
        <x:v>7.5</x:v>
      </x:c>
      <x:c r="J2909" t="str">
        <x:v>Worked</x:v>
      </x:c>
      <x:c r="K2909" t="str">
        <x:v>Employee 1675; home branch Birmingham; assigned role Operative Skilled | Deployment branch: Birmingham | Actual role: Operative Skilled | Jobs: 399058 | Customers: Jaguar Land Rover Limited | Actual hours: 7.5; source records: 1</x:v>
      </x:c>
      <x:c r="L2909" t="str">
        <x:v>Include</x:v>
      </x:c>
      <x:c r="M2909"/>
      <x:c r="N2909"/>
    </x:row>
    <x:row r="2910">
      <x:c r="A2910" t="str">
        <x:v>Toby Hubble|2026-02-02</x:v>
      </x:c>
      <x:c r="B2910" s="888" t="n">
        <x:v>46055</x:v>
      </x:c>
      <x:c r="C2910" t="str">
        <x:v>Toby Hubble</x:v>
      </x:c>
      <x:c r="D2910" t="str">
        <x:v>Permanent</x:v>
      </x:c>
      <x:c r="E2910" t="str">
        <x:v>Cambridge</x:v>
      </x:c>
      <x:c r="F2910" t="str">
        <x:v>Operative Skilled</x:v>
      </x:c>
      <x:c r="G2910" t="str">
        <x:v>399610</x:v>
      </x:c>
      <x:c r="H2910" t="str">
        <x:v>Haier (UCL)</x:v>
      </x:c>
      <x:c r="I2910" s="22" t="n">
        <x:v>9.5</x:v>
      </x:c>
      <x:c r="J2910" t="str">
        <x:v>Worked</x:v>
      </x:c>
      <x:c r="K2910" t="str">
        <x:v>Employee 2637; home branch Cambridge; assigned role Operative Skilled | Deployment branch: Cambridge | Actual role: Operative Porter | Jobs: 399610 | Customers: Haier (UCL) | Actual hours: 9.5; source records: 1</x:v>
      </x:c>
      <x:c r="L2910" t="str">
        <x:v>Include</x:v>
      </x:c>
      <x:c r="M2910"/>
      <x:c r="N2910"/>
    </x:row>
    <x:row r="2911">
      <x:c r="A2911" t="str">
        <x:v>Toby Hubble|2026-02-09</x:v>
      </x:c>
      <x:c r="B2911" s="888" t="n">
        <x:v>46062</x:v>
      </x:c>
      <x:c r="C2911" t="str">
        <x:v>Toby Hubble</x:v>
      </x:c>
      <x:c r="D2911" t="str">
        <x:v>Permanent</x:v>
      </x:c>
      <x:c r="E2911" t="str">
        <x:v>Cambridge</x:v>
      </x:c>
      <x:c r="F2911" t="str">
        <x:v>Operative Skilled</x:v>
      </x:c>
      <x:c r="G2911" t="str">
        <x:v>399379A</x:v>
      </x:c>
      <x:c r="H2911" t="str">
        <x:v>Restore Harrow Green Oxford  M/W use only</x:v>
      </x:c>
      <x:c r="I2911" s="22" t="n">
        <x:v>11</x:v>
      </x:c>
      <x:c r="J2911" t="str">
        <x:v>Worked</x:v>
      </x:c>
      <x:c r="K2911" t="str">
        <x:v>Employee 2637; home branch Cambridge; assigned role Operative Skilled | Deployment branch: Oxford | Actual role: Operative Porter | Jobs: 399379A | Customers: Restore Harrow Green Oxford  M/W use only | Actual hours: 11.0; source records: 1</x:v>
      </x:c>
      <x:c r="L2911" t="str">
        <x:v>Include</x:v>
      </x:c>
      <x:c r="M2911"/>
      <x:c r="N2911"/>
    </x:row>
    <x:row r="2912">
      <x:c r="A2912" t="str">
        <x:v>Toby Hubble|2026-02-10</x:v>
      </x:c>
      <x:c r="B2912" s="888" t="n">
        <x:v>46063</x:v>
      </x:c>
      <x:c r="C2912" t="str">
        <x:v>Toby Hubble</x:v>
      </x:c>
      <x:c r="D2912" t="str">
        <x:v>Permanent</x:v>
      </x:c>
      <x:c r="E2912" t="str">
        <x:v>Cambridge</x:v>
      </x:c>
      <x:c r="F2912" t="str">
        <x:v>Operative Skilled</x:v>
      </x:c>
      <x:c r="G2912" t="str">
        <x:v>399379A</x:v>
      </x:c>
      <x:c r="H2912" t="str">
        <x:v>Restore Harrow Green Oxford  M/W use only</x:v>
      </x:c>
      <x:c r="I2912" s="22" t="n">
        <x:v>9</x:v>
      </x:c>
      <x:c r="J2912" t="str">
        <x:v>Worked</x:v>
      </x:c>
      <x:c r="K2912" t="str">
        <x:v>Employee 2637; home branch Cambridge; assigned role Operative Skilled | Deployment branch: Oxford | Actual role: Operative Porter | Jobs: 399379A | Customers: Restore Harrow Green Oxford  M/W use only | Actual hours: 9.0; source records: 1</x:v>
      </x:c>
      <x:c r="L2912" t="str">
        <x:v>Include</x:v>
      </x:c>
      <x:c r="M2912"/>
      <x:c r="N2912"/>
    </x:row>
    <x:row r="2913">
      <x:c r="A2913" t="str">
        <x:v>Toby Hubble|2026-02-11</x:v>
      </x:c>
      <x:c r="B2913" s="888" t="n">
        <x:v>46064</x:v>
      </x:c>
      <x:c r="C2913" t="str">
        <x:v>Toby Hubble</x:v>
      </x:c>
      <x:c r="D2913" t="str">
        <x:v>Permanent</x:v>
      </x:c>
      <x:c r="E2913" t="str">
        <x:v>Cambridge</x:v>
      </x:c>
      <x:c r="F2913" t="str">
        <x:v>Operative Skilled</x:v>
      </x:c>
      <x:c r="G2913" t="str">
        <x:v>399379A</x:v>
      </x:c>
      <x:c r="H2913" t="str">
        <x:v>Restore Harrow Green Oxford  M/W use only</x:v>
      </x:c>
      <x:c r="I2913" s="22" t="n">
        <x:v>9</x:v>
      </x:c>
      <x:c r="J2913" t="str">
        <x:v>Worked</x:v>
      </x:c>
      <x:c r="K2913" t="str">
        <x:v>Employee 2637; home branch Cambridge; assigned role Operative Skilled | Deployment branch: Oxford | Actual role: Operative Porter | Jobs: 399379A | Customers: Restore Harrow Green Oxford  M/W use only | Actual hours: 9.0; source records: 1</x:v>
      </x:c>
      <x:c r="L2913" t="str">
        <x:v>Include</x:v>
      </x:c>
      <x:c r="M2913"/>
      <x:c r="N2913"/>
    </x:row>
    <x:row r="2914">
      <x:c r="A2914" t="str">
        <x:v>Toby Hubble|2026-02-12</x:v>
      </x:c>
      <x:c r="B2914" s="888" t="n">
        <x:v>46065</x:v>
      </x:c>
      <x:c r="C2914" t="str">
        <x:v>Toby Hubble</x:v>
      </x:c>
      <x:c r="D2914" t="str">
        <x:v>Permanent</x:v>
      </x:c>
      <x:c r="E2914" t="str">
        <x:v>Cambridge</x:v>
      </x:c>
      <x:c r="F2914" t="str">
        <x:v>Operative Skilled</x:v>
      </x:c>
      <x:c r="G2914" t="str">
        <x:v>399016, 399379A</x:v>
      </x:c>
      <x:c r="H2914" t="str">
        <x:v>Esco Life Sciences (Ellison Institute of Technology); Restore Harrow Green Oxford  M/W use only</x:v>
      </x:c>
      <x:c r="I2914" s="22" t="n">
        <x:v>19</x:v>
      </x:c>
      <x:c r="J2914" t="str">
        <x:v>Worked — 2 records</x:v>
      </x:c>
      <x:c r="K2914" t="str">
        <x:v>Employee 2637; home branch Cambridge; assigned role Operative Skilled | Deployment branch: Cambridge, Oxford | Actual role: Operative Porter | Jobs: 399016, 399379A | Customers: Esco Life Sciences (Ellison Institute of Technology); Restore Harrow Green Oxford  M/W use only | Actual hours: 19.0; source records: 2</x:v>
      </x:c>
      <x:c r="L2914" t="str">
        <x:v>Include</x:v>
      </x:c>
      <x:c r="M2914"/>
      <x:c r="N2914"/>
    </x:row>
    <x:row r="2915">
      <x:c r="A2915" t="str">
        <x:v>Toby Hubble|2026-02-23</x:v>
      </x:c>
      <x:c r="B2915" s="888" t="n">
        <x:v>46076</x:v>
      </x:c>
      <x:c r="C2915" t="str">
        <x:v>Toby Hubble</x:v>
      </x:c>
      <x:c r="D2915" t="str">
        <x:v>Permanent</x:v>
      </x:c>
      <x:c r="E2915" t="str">
        <x:v>Cambridge</x:v>
      </x:c>
      <x:c r="F2915" t="str">
        <x:v>Operative Skilled</x:v>
      </x:c>
      <x:c r="G2915" t="str">
        <x:v>400485</x:v>
      </x:c>
      <x:c r="H2915" t="str">
        <x:v>ESTS (GB) Ltd - (Kiwa Electrical Compliance)</x:v>
      </x:c>
      <x:c r="I2915" s="22" t="n">
        <x:v>8.5</x:v>
      </x:c>
      <x:c r="J2915" t="str">
        <x:v>Worked</x:v>
      </x:c>
      <x:c r="K2915" t="str">
        <x:v>Employee 2637; home branch Cambridge; assigned role Operative Skilled | Deployment branch: Cambridge | Actual role: Operative Driver | Jobs: 400485 | Customers: ESTS (GB) Ltd - (Kiwa Electrical Compliance) | Actual hours: 8.5; source records: 1</x:v>
      </x:c>
      <x:c r="L2915" t="str">
        <x:v>Include</x:v>
      </x:c>
      <x:c r="M2915"/>
      <x:c r="N2915"/>
    </x:row>
    <x:row r="2916">
      <x:c r="A2916" t="str">
        <x:v>Toby Hubble|2026-02-24</x:v>
      </x:c>
      <x:c r="B2916" s="888" t="n">
        <x:v>46077</x:v>
      </x:c>
      <x:c r="C2916" t="str">
        <x:v>Toby Hubble</x:v>
      </x:c>
      <x:c r="D2916" t="str">
        <x:v>Permanent</x:v>
      </x:c>
      <x:c r="E2916" t="str">
        <x:v>Cambridge</x:v>
      </x:c>
      <x:c r="F2916" t="str">
        <x:v>Operative Skilled</x:v>
      </x:c>
      <x:c r="G2916" t="str">
        <x:v>400570</x:v>
      </x:c>
      <x:c r="H2916" t="str">
        <x:v>Axlab Ltd/Sheffield Teaching Hospital (Royal Hallamshire Hospital)</x:v>
      </x:c>
      <x:c r="I2916" s="22" t="n">
        <x:v>9.5</x:v>
      </x:c>
      <x:c r="J2916" t="str">
        <x:v>Worked</x:v>
      </x:c>
      <x:c r="K2916" t="str">
        <x:v>Employee 2637; home branch Cambridge; assigned role Operative Skilled | Deployment branch: Cambridge | Actual role: Operative Porter | Jobs: 400570 | Customers: Axlab Ltd/Sheffield Teaching Hospital (Royal Hallamshire Hospital) | Actual hours: 9.5; source records: 1</x:v>
      </x:c>
      <x:c r="L2916" t="str">
        <x:v>Include</x:v>
      </x:c>
      <x:c r="M2916"/>
      <x:c r="N2916"/>
    </x:row>
    <x:row r="2917">
      <x:c r="A2917" t="str">
        <x:v>Toby Hubble|2026-02-25</x:v>
      </x:c>
      <x:c r="B2917" s="888" t="n">
        <x:v>46078</x:v>
      </x:c>
      <x:c r="C2917" t="str">
        <x:v>Toby Hubble</x:v>
      </x:c>
      <x:c r="D2917" t="str">
        <x:v>Permanent</x:v>
      </x:c>
      <x:c r="E2917" t="str">
        <x:v>Cambridge</x:v>
      </x:c>
      <x:c r="F2917" t="str">
        <x:v>Operative Skilled</x:v>
      </x:c>
      <x:c r="G2917" t="str">
        <x:v>400197</x:v>
      </x:c>
      <x:c r="H2917" t="str">
        <x:v>Suffolk Constabulary</x:v>
      </x:c>
      <x:c r="I2917" s="22" t="n">
        <x:v>10</x:v>
      </x:c>
      <x:c r="J2917" t="str">
        <x:v>Worked</x:v>
      </x:c>
      <x:c r="K2917" t="str">
        <x:v>Employee 2637; home branch Cambridge; assigned role Operative Skilled | Deployment branch: Cambridge | Actual role: Operative Porter | Jobs: 400197 | Customers: Suffolk Constabulary | Actual hours: 10.0; source records: 1</x:v>
      </x:c>
      <x:c r="L2917" t="str">
        <x:v>Include</x:v>
      </x:c>
      <x:c r="M2917"/>
      <x:c r="N2917"/>
    </x:row>
    <x:row r="2918">
      <x:c r="A2918" t="str">
        <x:v>Tom Taylor.|2026-02-02</x:v>
      </x:c>
      <x:c r="B2918" s="888" t="n">
        <x:v>46055</x:v>
      </x:c>
      <x:c r="C2918" t="str">
        <x:v>Tom Taylor.</x:v>
      </x:c>
      <x:c r="D2918" t="str">
        <x:v>Permanent</x:v>
      </x:c>
      <x:c r="E2918" t="str">
        <x:v>Croydon</x:v>
      </x:c>
      <x:c r="F2918" t="str">
        <x:v>Operative Skilled</x:v>
      </x:c>
      <x:c r="G2918" t="str">
        <x:v>399089</x:v>
      </x:c>
      <x:c r="H2918" t="str">
        <x:v>QinetiQ</x:v>
      </x:c>
      <x:c r="I2918" s="22" t="n">
        <x:v>8.5</x:v>
      </x:c>
      <x:c r="J2918" t="str">
        <x:v>Worked</x:v>
      </x:c>
      <x:c r="K2918" t="str">
        <x:v>Employee 1500; home branch Croydon; assigned role Operative Skilled | Deployment branch: Croydon | Actual role: Operative Skilled | Jobs: 399089 | Customers: QinetiQ | Actual hours: 8.5; source records: 1</x:v>
      </x:c>
      <x:c r="L2918" t="str">
        <x:v>Include</x:v>
      </x:c>
      <x:c r="M2918"/>
      <x:c r="N2918"/>
    </x:row>
    <x:row r="2919">
      <x:c r="A2919" t="str">
        <x:v>Tom Taylor.|2026-02-03</x:v>
      </x:c>
      <x:c r="B2919" s="888" t="n">
        <x:v>46056</x:v>
      </x:c>
      <x:c r="C2919" t="str">
        <x:v>Tom Taylor.</x:v>
      </x:c>
      <x:c r="D2919" t="str">
        <x:v>Permanent</x:v>
      </x:c>
      <x:c r="E2919" t="str">
        <x:v>Croydon</x:v>
      </x:c>
      <x:c r="F2919" t="str">
        <x:v>Operative Skilled</x:v>
      </x:c>
      <x:c r="G2919" t="str">
        <x:v>399089</x:v>
      </x:c>
      <x:c r="H2919" t="str">
        <x:v>QinetiQ</x:v>
      </x:c>
      <x:c r="I2919" s="22" t="n">
        <x:v>8</x:v>
      </x:c>
      <x:c r="J2919" t="str">
        <x:v>Worked</x:v>
      </x:c>
      <x:c r="K2919" t="str">
        <x:v>Employee 1500; home branch Croydon; assigned role Operative Skilled | Deployment branch: Croydon | Actual role: Operative Skilled | Jobs: 399089 | Customers: QinetiQ | Actual hours: 8.0; source records: 1</x:v>
      </x:c>
      <x:c r="L2919" t="str">
        <x:v>Include</x:v>
      </x:c>
      <x:c r="M2919"/>
      <x:c r="N2919"/>
    </x:row>
    <x:row r="2920">
      <x:c r="A2920" t="str">
        <x:v>Tom Taylor.|2026-02-05</x:v>
      </x:c>
      <x:c r="B2920" s="888" t="n">
        <x:v>46058</x:v>
      </x:c>
      <x:c r="C2920" t="str">
        <x:v>Tom Taylor.</x:v>
      </x:c>
      <x:c r="D2920" t="str">
        <x:v>Permanent</x:v>
      </x:c>
      <x:c r="E2920" t="str">
        <x:v>Croydon</x:v>
      </x:c>
      <x:c r="F2920" t="str">
        <x:v>Operative Skilled</x:v>
      </x:c>
      <x:c r="G2920" t="str">
        <x:v>399451A</x:v>
      </x:c>
      <x:c r="H2920" t="str">
        <x:v>Royal Borough of Kensington and Chelsea</x:v>
      </x:c>
      <x:c r="I2920" s="22" t="n">
        <x:v>7</x:v>
      </x:c>
      <x:c r="J2920" t="str">
        <x:v>Worked</x:v>
      </x:c>
      <x:c r="K2920" t="str">
        <x:v>Employee 1500; home branch Croydon; assigned role Operative Skilled | Deployment branch: Croydon | Actual role: Operative Skilled | Jobs: 399451A | Customers: Royal Borough of Kensington and Chelsea | Actual hours: 7.0; source records: 1</x:v>
      </x:c>
      <x:c r="L2920" t="str">
        <x:v>Include</x:v>
      </x:c>
      <x:c r="M2920"/>
      <x:c r="N2920"/>
    </x:row>
    <x:row r="2921">
      <x:c r="A2921" t="str">
        <x:v>Tom Taylor.|2026-02-06</x:v>
      </x:c>
      <x:c r="B2921" s="888" t="n">
        <x:v>46059</x:v>
      </x:c>
      <x:c r="C2921" t="str">
        <x:v>Tom Taylor.</x:v>
      </x:c>
      <x:c r="D2921" t="str">
        <x:v>Permanent</x:v>
      </x:c>
      <x:c r="E2921" t="str">
        <x:v>Croydon</x:v>
      </x:c>
      <x:c r="F2921" t="str">
        <x:v>Operative Skilled</x:v>
      </x:c>
      <x:c r="G2921" t="str">
        <x:v>399515</x:v>
      </x:c>
      <x:c r="H2921" t="str">
        <x:v>Yard Duty, Vehicles Management and WHS support</x:v>
      </x:c>
      <x:c r="I2921" s="22" t="n">
        <x:v>6</x:v>
      </x:c>
      <x:c r="J2921" t="str">
        <x:v>Worked</x:v>
      </x:c>
      <x:c r="K2921" t="str">
        <x:v>Employee 1500; home branch Croydon; assigned role Operative Skilled | Deployment branch: Croydon | Actual role: Operative Skilled | Jobs: 399515 | Customers: Yard Duty, Vehicles Management and WHS support | Actual hours: 6.0; source records: 1</x:v>
      </x:c>
      <x:c r="L2921" t="str">
        <x:v>Include</x:v>
      </x:c>
      <x:c r="M2921"/>
      <x:c r="N2921"/>
    </x:row>
    <x:row r="2922">
      <x:c r="A2922" t="str">
        <x:v>Tom Taylor.|2026-02-07</x:v>
      </x:c>
      <x:c r="B2922" s="888" t="n">
        <x:v>46060</x:v>
      </x:c>
      <x:c r="C2922" t="str">
        <x:v>Tom Taylor.</x:v>
      </x:c>
      <x:c r="D2922" t="str">
        <x:v>Permanent</x:v>
      </x:c>
      <x:c r="E2922" t="str">
        <x:v>Croydon</x:v>
      </x:c>
      <x:c r="F2922" t="str">
        <x:v>Operative Skilled</x:v>
      </x:c>
      <x:c r="G2922" t="str">
        <x:v>398367</x:v>
      </x:c>
      <x:c r="H2922" t="str">
        <x:v>Surrey County Council</x:v>
      </x:c>
      <x:c r="I2922" s="22" t="n">
        <x:v>8</x:v>
      </x:c>
      <x:c r="J2922" t="str">
        <x:v>Worked</x:v>
      </x:c>
      <x:c r="K2922" t="str">
        <x:v>Employee 1500; home branch Croydon; assigned role Operative Skilled | Deployment branch: Croydon | Actual role: Operative Skilled | Jobs: 398367 | Customers: Surrey County Council | Actual hours: 8.0; source records: 1</x:v>
      </x:c>
      <x:c r="L2922" t="str">
        <x:v>Include</x:v>
      </x:c>
      <x:c r="M2922"/>
      <x:c r="N2922"/>
    </x:row>
    <x:row r="2923">
      <x:c r="A2923" t="str">
        <x:v>Tom Taylor.|2026-02-09</x:v>
      </x:c>
      <x:c r="B2923" s="888" t="n">
        <x:v>46062</x:v>
      </x:c>
      <x:c r="C2923" t="str">
        <x:v>Tom Taylor.</x:v>
      </x:c>
      <x:c r="D2923" t="str">
        <x:v>Permanent</x:v>
      </x:c>
      <x:c r="E2923" t="str">
        <x:v>Croydon</x:v>
      </x:c>
      <x:c r="F2923" t="str">
        <x:v>Operative Skilled</x:v>
      </x:c>
      <x:c r="G2923" t="str">
        <x:v>398367</x:v>
      </x:c>
      <x:c r="H2923" t="str">
        <x:v>Surrey County Council</x:v>
      </x:c>
      <x:c r="I2923" s="22" t="n">
        <x:v>6.5</x:v>
      </x:c>
      <x:c r="J2923" t="str">
        <x:v>Worked</x:v>
      </x:c>
      <x:c r="K2923" t="str">
        <x:v>Employee 1500; home branch Croydon; assigned role Operative Skilled | Deployment branch: Croydon | Actual role: Operative Skilled | Jobs: 398367 | Customers: Surrey County Council | Actual hours: 6.5; source records: 1</x:v>
      </x:c>
      <x:c r="L2923" t="str">
        <x:v>Include</x:v>
      </x:c>
      <x:c r="M2923"/>
      <x:c r="N2923"/>
    </x:row>
    <x:row r="2924">
      <x:c r="A2924" t="str">
        <x:v>Tom Taylor.|2026-02-10</x:v>
      </x:c>
      <x:c r="B2924" s="888" t="n">
        <x:v>46063</x:v>
      </x:c>
      <x:c r="C2924" t="str">
        <x:v>Tom Taylor.</x:v>
      </x:c>
      <x:c r="D2924" t="str">
        <x:v>Permanent</x:v>
      </x:c>
      <x:c r="E2924" t="str">
        <x:v>Croydon</x:v>
      </x:c>
      <x:c r="F2924" t="str">
        <x:v>Operative Skilled</x:v>
      </x:c>
      <x:c r="G2924" t="str">
        <x:v>398367</x:v>
      </x:c>
      <x:c r="H2924" t="str">
        <x:v>Surrey County Council</x:v>
      </x:c>
      <x:c r="I2924" s="22" t="n">
        <x:v>7</x:v>
      </x:c>
      <x:c r="J2924" t="str">
        <x:v>Worked</x:v>
      </x:c>
      <x:c r="K2924" t="str">
        <x:v>Employee 1500; home branch Croydon; assigned role Operative Skilled | Deployment branch: Croydon | Actual role: Operative Skilled | Jobs: 398367 | Customers: Surrey County Council | Actual hours: 7.0; source records: 1</x:v>
      </x:c>
      <x:c r="L2924" t="str">
        <x:v>Include</x:v>
      </x:c>
      <x:c r="M2924"/>
      <x:c r="N2924"/>
    </x:row>
    <x:row r="2925">
      <x:c r="A2925" t="str">
        <x:v>Tom Taylor.|2026-02-11</x:v>
      </x:c>
      <x:c r="B2925" s="888" t="n">
        <x:v>46064</x:v>
      </x:c>
      <x:c r="C2925" t="str">
        <x:v>Tom Taylor.</x:v>
      </x:c>
      <x:c r="D2925" t="str">
        <x:v>Permanent</x:v>
      </x:c>
      <x:c r="E2925" t="str">
        <x:v>Croydon</x:v>
      </x:c>
      <x:c r="F2925" t="str">
        <x:v>Operative Skilled</x:v>
      </x:c>
      <x:c r="G2925" t="str">
        <x:v>398367</x:v>
      </x:c>
      <x:c r="H2925" t="str">
        <x:v>Surrey County Council</x:v>
      </x:c>
      <x:c r="I2925" s="22" t="n">
        <x:v>8.5</x:v>
      </x:c>
      <x:c r="J2925" t="str">
        <x:v>Worked</x:v>
      </x:c>
      <x:c r="K2925" t="str">
        <x:v>Employee 1500; home branch Croydon; assigned role Operative Skilled | Deployment branch: Croydon | Actual role: Operative Skilled | Jobs: 398367 | Customers: Surrey County Council | Actual hours: 8.5; source records: 1</x:v>
      </x:c>
      <x:c r="L2925" t="str">
        <x:v>Include</x:v>
      </x:c>
      <x:c r="M2925"/>
      <x:c r="N2925"/>
    </x:row>
    <x:row r="2926">
      <x:c r="A2926" t="str">
        <x:v>Tom Taylor.|2026-02-12</x:v>
      </x:c>
      <x:c r="B2926" s="888" t="n">
        <x:v>46065</x:v>
      </x:c>
      <x:c r="C2926" t="str">
        <x:v>Tom Taylor.</x:v>
      </x:c>
      <x:c r="D2926" t="str">
        <x:v>Permanent</x:v>
      </x:c>
      <x:c r="E2926" t="str">
        <x:v>Croydon</x:v>
      </x:c>
      <x:c r="F2926" t="str">
        <x:v>Operative Skilled</x:v>
      </x:c>
      <x:c r="G2926" t="str">
        <x:v>400027</x:v>
      </x:c>
      <x:c r="H2926" t="str">
        <x:v>Sussex Police</x:v>
      </x:c>
      <x:c r="I2926" s="22" t="n">
        <x:v>8</x:v>
      </x:c>
      <x:c r="J2926" t="str">
        <x:v>Worked</x:v>
      </x:c>
      <x:c r="K2926" t="str">
        <x:v>Employee 1500; home branch Croydon; assigned role Operative Skilled | Deployment branch: Croydon | Actual role: Operative Skilled | Jobs: 400027 | Customers: Sussex Police | Actual hours: 8.0; source records: 1</x:v>
      </x:c>
      <x:c r="L2926" t="str">
        <x:v>Include</x:v>
      </x:c>
      <x:c r="M2926"/>
      <x:c r="N2926"/>
    </x:row>
    <x:row r="2927">
      <x:c r="A2927" t="str">
        <x:v>Tom Taylor.|2026-02-13</x:v>
      </x:c>
      <x:c r="B2927" s="888" t="n">
        <x:v>46066</x:v>
      </x:c>
      <x:c r="C2927" t="str">
        <x:v>Tom Taylor.</x:v>
      </x:c>
      <x:c r="D2927" t="str">
        <x:v>Permanent</x:v>
      </x:c>
      <x:c r="E2927" t="str">
        <x:v>Croydon</x:v>
      </x:c>
      <x:c r="F2927" t="str">
        <x:v>Operative Skilled</x:v>
      </x:c>
      <x:c r="G2927" t="str">
        <x:v>400336</x:v>
      </x:c>
      <x:c r="H2927" t="str">
        <x:v>Fidelis MGU</x:v>
      </x:c>
      <x:c r="I2927" s="22" t="n">
        <x:v>6</x:v>
      </x:c>
      <x:c r="J2927" t="str">
        <x:v>Worked</x:v>
      </x:c>
      <x:c r="K2927" t="str">
        <x:v>Employee 1500; home branch Croydon; assigned role Operative Skilled | Deployment branch: Croydon | Actual role: Operative Skilled | Jobs: 400336 | Customers: Fidelis MGU | Actual hours: 6.0; source records: 1</x:v>
      </x:c>
      <x:c r="L2927" t="str">
        <x:v>Include</x:v>
      </x:c>
      <x:c r="M2927"/>
      <x:c r="N2927"/>
    </x:row>
    <x:row r="2928">
      <x:c r="A2928" t="str">
        <x:v>Tom Taylor.|2026-02-14</x:v>
      </x:c>
      <x:c r="B2928" s="888" t="n">
        <x:v>46067</x:v>
      </x:c>
      <x:c r="C2928" t="str">
        <x:v>Tom Taylor.</x:v>
      </x:c>
      <x:c r="D2928" t="str">
        <x:v>Permanent</x:v>
      </x:c>
      <x:c r="E2928" t="str">
        <x:v>Croydon</x:v>
      </x:c>
      <x:c r="F2928" t="str">
        <x:v>Operative Skilled</x:v>
      </x:c>
      <x:c r="G2928" t="str">
        <x:v>400336</x:v>
      </x:c>
      <x:c r="H2928" t="str">
        <x:v>Fidelis MGU</x:v>
      </x:c>
      <x:c r="I2928" s="22" t="n">
        <x:v>8.5</x:v>
      </x:c>
      <x:c r="J2928" t="str">
        <x:v>Worked</x:v>
      </x:c>
      <x:c r="K2928" t="str">
        <x:v>Employee 1500; home branch Croydon; assigned role Operative Skilled | Deployment branch: Croydon | Actual role: Operative Skilled | Jobs: 400336 | Customers: Fidelis MGU | Actual hours: 8.5; source records: 1</x:v>
      </x:c>
      <x:c r="L2928" t="str">
        <x:v>Include</x:v>
      </x:c>
      <x:c r="M2928"/>
      <x:c r="N2928"/>
    </x:row>
    <x:row r="2929">
      <x:c r="A2929" t="str">
        <x:v>Tom Taylor.|2026-02-16</x:v>
      </x:c>
      <x:c r="B2929" s="888" t="n">
        <x:v>46069</x:v>
      </x:c>
      <x:c r="C2929" t="str">
        <x:v>Tom Taylor.</x:v>
      </x:c>
      <x:c r="D2929" t="str">
        <x:v>Permanent</x:v>
      </x:c>
      <x:c r="E2929" t="str">
        <x:v>Croydon</x:v>
      </x:c>
      <x:c r="F2929" t="str">
        <x:v>Operative Skilled</x:v>
      </x:c>
      <x:c r="G2929" t="str">
        <x:v>399515</x:v>
      </x:c>
      <x:c r="H2929" t="str">
        <x:v>Yard Duty, Vehicles Management and WHS support</x:v>
      </x:c>
      <x:c r="I2929" s="22" t="n">
        <x:v>7</x:v>
      </x:c>
      <x:c r="J2929" t="str">
        <x:v>Worked</x:v>
      </x:c>
      <x:c r="K2929" t="str">
        <x:v>Employee 1500; home branch Croydon; assigned role Operative Skilled | Deployment branch: Croydon | Actual role: Operative Porter | Jobs: 399515 | Customers: Yard Duty, Vehicles Management and WHS support | Actual hours: 7.0; source records: 1</x:v>
      </x:c>
      <x:c r="L2929" t="str">
        <x:v>Include</x:v>
      </x:c>
      <x:c r="M2929"/>
      <x:c r="N2929"/>
    </x:row>
    <x:row r="2930">
      <x:c r="A2930" t="str">
        <x:v>Tom Taylor.|2026-02-17</x:v>
      </x:c>
      <x:c r="B2930" s="888" t="n">
        <x:v>46070</x:v>
      </x:c>
      <x:c r="C2930" t="str">
        <x:v>Tom Taylor.</x:v>
      </x:c>
      <x:c r="D2930" t="str">
        <x:v>Permanent</x:v>
      </x:c>
      <x:c r="E2930" t="str">
        <x:v>Croydon</x:v>
      </x:c>
      <x:c r="F2930" t="str">
        <x:v>Operative Skilled</x:v>
      </x:c>
      <x:c r="G2930" t="str">
        <x:v>399887B</x:v>
      </x:c>
      <x:c r="H2930" t="str">
        <x:v>Avantor ( CROYDON  FEB 2026 )</x:v>
      </x:c>
      <x:c r="I2930" s="22" t="n">
        <x:v>4</x:v>
      </x:c>
      <x:c r="J2930" t="str">
        <x:v>Worked</x:v>
      </x:c>
      <x:c r="K2930" t="str">
        <x:v>Employee 1500; home branch Croydon; assigned role Operative Skilled | Deployment branch: Cambridge | Actual role: Operative Skilled | Jobs: 399887B | Customers: Avantor ( CROYDON  FEB 2026 ) | Actual hours: 4.0; source records: 1</x:v>
      </x:c>
      <x:c r="L2930" t="str">
        <x:v>Include</x:v>
      </x:c>
      <x:c r="M2930"/>
      <x:c r="N2930"/>
    </x:row>
    <x:row r="2931">
      <x:c r="A2931" t="str">
        <x:v>Tom Taylor.|2026-02-18</x:v>
      </x:c>
      <x:c r="B2931" s="888" t="n">
        <x:v>46071</x:v>
      </x:c>
      <x:c r="C2931" t="str">
        <x:v>Tom Taylor.</x:v>
      </x:c>
      <x:c r="D2931" t="str">
        <x:v>Permanent</x:v>
      </x:c>
      <x:c r="E2931" t="str">
        <x:v>Croydon</x:v>
      </x:c>
      <x:c r="F2931" t="str">
        <x:v>Operative Skilled</x:v>
      </x:c>
      <x:c r="G2931" t="str">
        <x:v>399451A</x:v>
      </x:c>
      <x:c r="H2931" t="str">
        <x:v>Royal Borough of Kensington and Chelsea</x:v>
      </x:c>
      <x:c r="I2931" s="22" t="n">
        <x:v>6</x:v>
      </x:c>
      <x:c r="J2931" t="str">
        <x:v>Worked</x:v>
      </x:c>
      <x:c r="K2931" t="str">
        <x:v>Employee 1500; home branch Croydon; assigned role Operative Skilled | Deployment branch: Croydon | Actual role: Operative Skilled | Jobs: 399451A | Customers: Royal Borough of Kensington and Chelsea | Actual hours: 6.0; source records: 1</x:v>
      </x:c>
      <x:c r="L2931" t="str">
        <x:v>Include</x:v>
      </x:c>
      <x:c r="M2931"/>
      <x:c r="N2931"/>
    </x:row>
    <x:row r="2932">
      <x:c r="A2932" t="str">
        <x:v>Tom Taylor.|2026-02-19</x:v>
      </x:c>
      <x:c r="B2932" s="888" t="n">
        <x:v>46072</x:v>
      </x:c>
      <x:c r="C2932" t="str">
        <x:v>Tom Taylor.</x:v>
      </x:c>
      <x:c r="D2932" t="str">
        <x:v>Permanent</x:v>
      </x:c>
      <x:c r="E2932" t="str">
        <x:v>Croydon</x:v>
      </x:c>
      <x:c r="F2932" t="str">
        <x:v>Operative Skilled</x:v>
      </x:c>
      <x:c r="G2932" t="str">
        <x:v>399167</x:v>
      </x:c>
      <x:c r="H2932" t="str">
        <x:v>Duke Street Capital Management Services Ltd</x:v>
      </x:c>
      <x:c r="I2932" s="22" t="n">
        <x:v>9.5</x:v>
      </x:c>
      <x:c r="J2932" t="str">
        <x:v>Worked</x:v>
      </x:c>
      <x:c r="K2932" t="str">
        <x:v>Employee 1500; home branch Croydon; assigned role Operative Skilled | Deployment branch: Croydon | Actual role: Operative Skilled | Jobs: 399167 | Customers: Duke Street Capital Management Services Ltd | Actual hours: 9.5; source records: 1</x:v>
      </x:c>
      <x:c r="L2932" t="str">
        <x:v>Include</x:v>
      </x:c>
      <x:c r="M2932"/>
      <x:c r="N2932"/>
    </x:row>
    <x:row r="2933">
      <x:c r="A2933" t="str">
        <x:v>Tom Taylor.|2026-02-20</x:v>
      </x:c>
      <x:c r="B2933" s="888" t="n">
        <x:v>46073</x:v>
      </x:c>
      <x:c r="C2933" t="str">
        <x:v>Tom Taylor.</x:v>
      </x:c>
      <x:c r="D2933" t="str">
        <x:v>Permanent</x:v>
      </x:c>
      <x:c r="E2933" t="str">
        <x:v>Croydon</x:v>
      </x:c>
      <x:c r="F2933" t="str">
        <x:v>Operative Skilled</x:v>
      </x:c>
      <x:c r="G2933" t="str">
        <x:v>399955</x:v>
      </x:c>
      <x:c r="H2933" t="str">
        <x:v>AmTrust Management Services Ltd</x:v>
      </x:c>
      <x:c r="I2933" s="22" t="n">
        <x:v>8.5</x:v>
      </x:c>
      <x:c r="J2933" t="str">
        <x:v>Worked</x:v>
      </x:c>
      <x:c r="K2933" t="str">
        <x:v>Employee 1500; home branch Croydon; assigned role Operative Skilled | Deployment branch: Croydon | Actual role: Operative Skilled | Jobs: 399955 | Customers: AmTrust Management Services Ltd | Actual hours: 8.5; source records: 1</x:v>
      </x:c>
      <x:c r="L2933" t="str">
        <x:v>Include</x:v>
      </x:c>
      <x:c r="M2933"/>
      <x:c r="N2933"/>
    </x:row>
    <x:row r="2934">
      <x:c r="A2934" t="str">
        <x:v>Tom Taylor.|2026-02-23</x:v>
      </x:c>
      <x:c r="B2934" s="888" t="n">
        <x:v>46076</x:v>
      </x:c>
      <x:c r="C2934" t="str">
        <x:v>Tom Taylor.</x:v>
      </x:c>
      <x:c r="D2934" t="str">
        <x:v>Permanent</x:v>
      </x:c>
      <x:c r="E2934" t="str">
        <x:v>Croydon</x:v>
      </x:c>
      <x:c r="F2934" t="str">
        <x:v>Operative Skilled</x:v>
      </x:c>
      <x:c r="G2934" t="str">
        <x:v>400413</x:v>
      </x:c>
      <x:c r="H2934" t="str">
        <x:v>Equans Services Limited</x:v>
      </x:c>
      <x:c r="I2934" s="22" t="n">
        <x:v>6</x:v>
      </x:c>
      <x:c r="J2934" t="str">
        <x:v>Worked</x:v>
      </x:c>
      <x:c r="K2934" t="str">
        <x:v>Employee 1500; home branch Croydon; assigned role Operative Skilled | Deployment branch: Croydon | Actual role: Operative Skilled | Jobs: 400413 | Customers: Equans Services Limited | Actual hours: 6.0; source records: 1</x:v>
      </x:c>
      <x:c r="L2934" t="str">
        <x:v>Include</x:v>
      </x:c>
      <x:c r="M2934"/>
      <x:c r="N2934"/>
    </x:row>
    <x:row r="2935">
      <x:c r="A2935" t="str">
        <x:v>Tom Taylor.|2026-02-24</x:v>
      </x:c>
      <x:c r="B2935" s="888" t="n">
        <x:v>46077</x:v>
      </x:c>
      <x:c r="C2935" t="str">
        <x:v>Tom Taylor.</x:v>
      </x:c>
      <x:c r="D2935" t="str">
        <x:v>Permanent</x:v>
      </x:c>
      <x:c r="E2935" t="str">
        <x:v>Croydon</x:v>
      </x:c>
      <x:c r="F2935" t="str">
        <x:v>Operative Skilled</x:v>
      </x:c>
      <x:c r="G2935" t="str">
        <x:v>399167</x:v>
      </x:c>
      <x:c r="H2935" t="str">
        <x:v>Duke Street Capital Management Services Ltd</x:v>
      </x:c>
      <x:c r="I2935" s="22" t="n">
        <x:v>7.5</x:v>
      </x:c>
      <x:c r="J2935" t="str">
        <x:v>Worked</x:v>
      </x:c>
      <x:c r="K2935" t="str">
        <x:v>Employee 1500; home branch Croydon; assigned role Operative Skilled | Deployment branch: Croydon | Actual role: Operative Skilled | Jobs: 399167 | Customers: Duke Street Capital Management Services Ltd | Actual hours: 7.5; source records: 1</x:v>
      </x:c>
      <x:c r="L2935" t="str">
        <x:v>Include</x:v>
      </x:c>
      <x:c r="M2935"/>
      <x:c r="N2935"/>
    </x:row>
    <x:row r="2936">
      <x:c r="A2936" t="str">
        <x:v>Tom Taylor.|2026-02-25</x:v>
      </x:c>
      <x:c r="B2936" s="888" t="n">
        <x:v>46078</x:v>
      </x:c>
      <x:c r="C2936" t="str">
        <x:v>Tom Taylor.</x:v>
      </x:c>
      <x:c r="D2936" t="str">
        <x:v>Permanent</x:v>
      </x:c>
      <x:c r="E2936" t="str">
        <x:v>Croydon</x:v>
      </x:c>
      <x:c r="F2936" t="str">
        <x:v>Operative Skilled</x:v>
      </x:c>
      <x:c r="G2936" t="str">
        <x:v>399110</x:v>
      </x:c>
      <x:c r="H2936" t="str">
        <x:v>Network Rail</x:v>
      </x:c>
      <x:c r="I2936" s="22" t="n">
        <x:v>7</x:v>
      </x:c>
      <x:c r="J2936" t="str">
        <x:v>Worked</x:v>
      </x:c>
      <x:c r="K2936" t="str">
        <x:v>Employee 1500; home branch Croydon; assigned role Operative Skilled | Deployment branch: Croydon | Actual role: Operative Skilled | Jobs: 399110 | Customers: Network Rail | Actual hours: 7.0; source records: 1</x:v>
      </x:c>
      <x:c r="L2936" t="str">
        <x:v>Include</x:v>
      </x:c>
      <x:c r="M2936"/>
      <x:c r="N2936"/>
    </x:row>
    <x:row r="2937">
      <x:c r="A2937" t="str">
        <x:v>Tom Taylor.|2026-02-26</x:v>
      </x:c>
      <x:c r="B2937" s="888" t="n">
        <x:v>46079</x:v>
      </x:c>
      <x:c r="C2937" t="str">
        <x:v>Tom Taylor.</x:v>
      </x:c>
      <x:c r="D2937" t="str">
        <x:v>Permanent</x:v>
      </x:c>
      <x:c r="E2937" t="str">
        <x:v>Croydon</x:v>
      </x:c>
      <x:c r="F2937" t="str">
        <x:v>Operative Skilled</x:v>
      </x:c>
      <x:c r="G2937" t="str">
        <x:v>399164, 399379A</x:v>
      </x:c>
      <x:c r="H2937" t="str">
        <x:v>Network Rail; Restore Harrow Green Oxford  M/W use only</x:v>
      </x:c>
      <x:c r="I2937" s="22" t="n">
        <x:v>18</x:v>
      </x:c>
      <x:c r="J2937" t="str">
        <x:v>Worked — 2 records</x:v>
      </x:c>
      <x:c r="K2937" t="str">
        <x:v>Employee 1500; home branch Croydon; assigned role Operative Skilled | Deployment branch: Oxford | Actual role: Operative Skilled | Jobs: 399164, 399379A | Customers: Network Rail; Restore Harrow Green Oxford  M/W use only | Actual hours: 18.0; source records: 2</x:v>
      </x:c>
      <x:c r="L2937" t="str">
        <x:v>Include</x:v>
      </x:c>
      <x:c r="M2937"/>
      <x:c r="N2937"/>
    </x:row>
    <x:row r="2938">
      <x:c r="A2938" t="str">
        <x:v>Tom Taylor.|2026-02-27</x:v>
      </x:c>
      <x:c r="B2938" s="888" t="n">
        <x:v>46080</x:v>
      </x:c>
      <x:c r="C2938" t="str">
        <x:v>Tom Taylor.</x:v>
      </x:c>
      <x:c r="D2938" t="str">
        <x:v>Permanent</x:v>
      </x:c>
      <x:c r="E2938" t="str">
        <x:v>Croydon</x:v>
      </x:c>
      <x:c r="F2938" t="str">
        <x:v>Operative Skilled</x:v>
      </x:c>
      <x:c r="G2938" t="str">
        <x:v>400336, 386891D</x:v>
      </x:c>
      <x:c r="H2938" t="str">
        <x:v>Fidelis MGU; Restore Harrow Green</x:v>
      </x:c>
      <x:c r="I2938" s="22" t="n">
        <x:v>7</x:v>
      </x:c>
      <x:c r="J2938" t="str">
        <x:v>Worked — 2 records</x:v>
      </x:c>
      <x:c r="K2938" t="str">
        <x:v>Employee 1500; home branch Croydon; assigned role Operative Skilled | Deployment branch: Croydon | Actual role: Operative Porter, Operative Skilled | Jobs: 400336, 386891D | Customers: Fidelis MGU; Restore Harrow Green | Actual hours: 7.0; source records: 2</x:v>
      </x:c>
      <x:c r="L2938" t="str">
        <x:v>Include</x:v>
      </x:c>
      <x:c r="M2938"/>
      <x:c r="N2938"/>
    </x:row>
    <x:row r="2939">
      <x:c r="A2939" t="str">
        <x:v>Trevor Kelly|2026-02-02</x:v>
      </x:c>
      <x:c r="B2939" s="888" t="n">
        <x:v>46055</x:v>
      </x:c>
      <x:c r="C2939" t="str">
        <x:v>Trevor Kelly</x:v>
      </x:c>
      <x:c r="D2939" t="str">
        <x:v>Permanent</x:v>
      </x:c>
      <x:c r="E2939" t="str">
        <x:v>Birmingham</x:v>
      </x:c>
      <x:c r="F2939" t="str">
        <x:v>Operative Porter</x:v>
      </x:c>
      <x:c r="G2939" t="str">
        <x:v>394794</x:v>
      </x:c>
      <x:c r="H2939" t="str">
        <x:v>West Midlands Police</x:v>
      </x:c>
      <x:c r="I2939" s="22" t="n">
        <x:v>8</x:v>
      </x:c>
      <x:c r="J2939" t="str">
        <x:v>Worked</x:v>
      </x:c>
      <x:c r="K2939" t="str">
        <x:v>Employee 1390; home branch Birmingham; assigned role Operative Porter | Deployment branch: Birmingham | Actual role: Operative Skilled | Jobs: 394794 | Customers: West Midlands Police | Actual hours: 8.0; source records: 1</x:v>
      </x:c>
      <x:c r="L2939" t="str">
        <x:v>Include</x:v>
      </x:c>
      <x:c r="M2939"/>
      <x:c r="N2939"/>
    </x:row>
    <x:row r="2940">
      <x:c r="A2940" t="str">
        <x:v>Trevor Kelly|2026-02-03</x:v>
      </x:c>
      <x:c r="B2940" s="888" t="n">
        <x:v>46056</x:v>
      </x:c>
      <x:c r="C2940" t="str">
        <x:v>Trevor Kelly</x:v>
      </x:c>
      <x:c r="D2940" t="str">
        <x:v>Permanent</x:v>
      </x:c>
      <x:c r="E2940" t="str">
        <x:v>Birmingham</x:v>
      </x:c>
      <x:c r="F2940" t="str">
        <x:v>Operative Porter</x:v>
      </x:c>
      <x:c r="G2940" t="str">
        <x:v>394794</x:v>
      </x:c>
      <x:c r="H2940" t="str">
        <x:v>West Midlands Police</x:v>
      </x:c>
      <x:c r="I2940" s="22" t="n">
        <x:v>9.5</x:v>
      </x:c>
      <x:c r="J2940" t="str">
        <x:v>Worked</x:v>
      </x:c>
      <x:c r="K2940" t="str">
        <x:v>Employee 1390; home branch Birmingham; assigned role Operative Porter | Deployment branch: Birmingham | Actual role: Operative Skilled | Jobs: 394794 | Customers: West Midlands Police | Actual hours: 9.5; source records: 1</x:v>
      </x:c>
      <x:c r="L2940" t="str">
        <x:v>Include</x:v>
      </x:c>
      <x:c r="M2940"/>
      <x:c r="N2940"/>
    </x:row>
    <x:row r="2941">
      <x:c r="A2941" t="str">
        <x:v>Trevor Kelly|2026-02-04</x:v>
      </x:c>
      <x:c r="B2941" s="888" t="n">
        <x:v>46057</x:v>
      </x:c>
      <x:c r="C2941" t="str">
        <x:v>Trevor Kelly</x:v>
      </x:c>
      <x:c r="D2941" t="str">
        <x:v>Permanent</x:v>
      </x:c>
      <x:c r="E2941" t="str">
        <x:v>Birmingham</x:v>
      </x:c>
      <x:c r="F2941" t="str">
        <x:v>Operative Porter</x:v>
      </x:c>
      <x:c r="G2941" t="str">
        <x:v>394794</x:v>
      </x:c>
      <x:c r="H2941" t="str">
        <x:v>West Midlands Police</x:v>
      </x:c>
      <x:c r="I2941" s="22" t="n">
        <x:v>8</x:v>
      </x:c>
      <x:c r="J2941" t="str">
        <x:v>Worked</x:v>
      </x:c>
      <x:c r="K2941" t="str">
        <x:v>Employee 1390; home branch Birmingham; assigned role Operative Porter | Deployment branch: Birmingham | Actual role: Operative Skilled | Jobs: 394794 | Customers: West Midlands Police | Actual hours: 8.0; source records: 1</x:v>
      </x:c>
      <x:c r="L2941" t="str">
        <x:v>Include</x:v>
      </x:c>
      <x:c r="M2941"/>
      <x:c r="N2941"/>
    </x:row>
    <x:row r="2942">
      <x:c r="A2942" t="str">
        <x:v>Trevor Kelly|2026-02-05</x:v>
      </x:c>
      <x:c r="B2942" s="888" t="n">
        <x:v>46058</x:v>
      </x:c>
      <x:c r="C2942" t="str">
        <x:v>Trevor Kelly</x:v>
      </x:c>
      <x:c r="D2942" t="str">
        <x:v>Permanent</x:v>
      </x:c>
      <x:c r="E2942" t="str">
        <x:v>Birmingham</x:v>
      </x:c>
      <x:c r="F2942" t="str">
        <x:v>Operative Porter</x:v>
      </x:c>
      <x:c r="G2942" t="str">
        <x:v>390743B</x:v>
      </x:c>
      <x:c r="H2942" t="str">
        <x:v>West Midlands Police - Facilities</x:v>
      </x:c>
      <x:c r="I2942" s="22" t="n">
        <x:v>9</x:v>
      </x:c>
      <x:c r="J2942" t="str">
        <x:v>Worked</x:v>
      </x:c>
      <x:c r="K2942" t="str">
        <x:v>Employee 1390; home branch Birmingham; assigned role Operative Porter | Deployment branch: Birmingham | Actual role: Operative Driver | Jobs: 390743B | Customers: West Midlands Police - Facilities | Actual hours: 9.0; source records: 1</x:v>
      </x:c>
      <x:c r="L2942" t="str">
        <x:v>Include</x:v>
      </x:c>
      <x:c r="M2942"/>
      <x:c r="N2942"/>
    </x:row>
    <x:row r="2943">
      <x:c r="A2943" t="str">
        <x:v>Trevor Kelly|2026-02-06</x:v>
      </x:c>
      <x:c r="B2943" s="888" t="n">
        <x:v>46059</x:v>
      </x:c>
      <x:c r="C2943" t="str">
        <x:v>Trevor Kelly</x:v>
      </x:c>
      <x:c r="D2943" t="str">
        <x:v>Permanent</x:v>
      </x:c>
      <x:c r="E2943" t="str">
        <x:v>Birmingham</x:v>
      </x:c>
      <x:c r="F2943" t="str">
        <x:v>Operative Porter</x:v>
      </x:c>
      <x:c r="G2943" t="str">
        <x:v>400071, 394794</x:v>
      </x:c>
      <x:c r="H2943" t="str">
        <x:v>Midland Heart; West Midlands Police</x:v>
      </x:c>
      <x:c r="I2943" s="22" t="n">
        <x:v>9.5</x:v>
      </x:c>
      <x:c r="J2943" t="str">
        <x:v>Worked — 2 records</x:v>
      </x:c>
      <x:c r="K2943" t="str">
        <x:v>Employee 1390; home branch Birmingham; assigned role Operative Porter | Deployment branch: Birmingham | Actual role: Operative Skilled | Jobs: 400071, 394794 | Customers: Midland Heart; West Midlands Police | Actual hours: 9.5; source records: 2</x:v>
      </x:c>
      <x:c r="L2943" t="str">
        <x:v>Include</x:v>
      </x:c>
      <x:c r="M2943"/>
      <x:c r="N2943"/>
    </x:row>
    <x:row r="2944">
      <x:c r="A2944" t="str">
        <x:v>Trevor Kelly|2026-02-09</x:v>
      </x:c>
      <x:c r="B2944" s="888" t="n">
        <x:v>46062</x:v>
      </x:c>
      <x:c r="C2944" t="str">
        <x:v>Trevor Kelly</x:v>
      </x:c>
      <x:c r="D2944" t="str">
        <x:v>Permanent</x:v>
      </x:c>
      <x:c r="E2944" t="str">
        <x:v>Birmingham</x:v>
      </x:c>
      <x:c r="F2944" t="str">
        <x:v>Operative Porter</x:v>
      </x:c>
      <x:c r="G2944" t="str">
        <x:v>394794</x:v>
      </x:c>
      <x:c r="H2944" t="str">
        <x:v>West Midlands Police</x:v>
      </x:c>
      <x:c r="I2944" s="22" t="n">
        <x:v>8</x:v>
      </x:c>
      <x:c r="J2944" t="str">
        <x:v>Worked</x:v>
      </x:c>
      <x:c r="K2944" t="str">
        <x:v>Employee 1390; home branch Birmingham; assigned role Operative Porter | Deployment branch: Birmingham | Actual role: Operative Skilled | Jobs: 394794 | Customers: West Midlands Police | Actual hours: 8.0; source records: 1</x:v>
      </x:c>
      <x:c r="L2944" t="str">
        <x:v>Include</x:v>
      </x:c>
      <x:c r="M2944"/>
      <x:c r="N2944"/>
    </x:row>
    <x:row r="2945">
      <x:c r="A2945" t="str">
        <x:v>Trevor Kelly|2026-02-10</x:v>
      </x:c>
      <x:c r="B2945" s="888" t="n">
        <x:v>46063</x:v>
      </x:c>
      <x:c r="C2945" t="str">
        <x:v>Trevor Kelly</x:v>
      </x:c>
      <x:c r="D2945" t="str">
        <x:v>Permanent</x:v>
      </x:c>
      <x:c r="E2945" t="str">
        <x:v>Birmingham</x:v>
      </x:c>
      <x:c r="F2945" t="str">
        <x:v>Operative Porter</x:v>
      </x:c>
      <x:c r="G2945" t="str">
        <x:v>394794</x:v>
      </x:c>
      <x:c r="H2945" t="str">
        <x:v>West Midlands Police</x:v>
      </x:c>
      <x:c r="I2945" s="22" t="n">
        <x:v>8</x:v>
      </x:c>
      <x:c r="J2945" t="str">
        <x:v>Worked</x:v>
      </x:c>
      <x:c r="K2945" t="str">
        <x:v>Employee 1390; home branch Birmingham; assigned role Operative Porter | Deployment branch: Birmingham | Actual role: Operative Skilled | Jobs: 394794 | Customers: West Midlands Police | Actual hours: 8.0; source records: 1</x:v>
      </x:c>
      <x:c r="L2945" t="str">
        <x:v>Include</x:v>
      </x:c>
      <x:c r="M2945"/>
      <x:c r="N2945"/>
    </x:row>
    <x:row r="2946">
      <x:c r="A2946" t="str">
        <x:v>Trevor Kelly|2026-02-11</x:v>
      </x:c>
      <x:c r="B2946" s="888" t="n">
        <x:v>46064</x:v>
      </x:c>
      <x:c r="C2946" t="str">
        <x:v>Trevor Kelly</x:v>
      </x:c>
      <x:c r="D2946" t="str">
        <x:v>Permanent</x:v>
      </x:c>
      <x:c r="E2946" t="str">
        <x:v>Birmingham</x:v>
      </x:c>
      <x:c r="F2946" t="str">
        <x:v>Operative Porter</x:v>
      </x:c>
      <x:c r="G2946" t="str">
        <x:v>400137, 394794</x:v>
      </x:c>
      <x:c r="H2946" t="str">
        <x:v>HSBC - February 2026 Deliveries; West Midlands Police</x:v>
      </x:c>
      <x:c r="I2946" s="22" t="n">
        <x:v>6.5</x:v>
      </x:c>
      <x:c r="J2946" t="str">
        <x:v>Worked — 2 records</x:v>
      </x:c>
      <x:c r="K2946" t="str">
        <x:v>Employee 1390; home branch Birmingham; assigned role Operative Porter | Deployment branch: Birmingham | Actual role: Operative Driver, Operative Skilled | Jobs: 400137, 394794 | Customers: HSBC - February 2026 Deliveries; West Midlands Police | Actual hours: 6.5; source records: 2</x:v>
      </x:c>
      <x:c r="L2946" t="str">
        <x:v>Include</x:v>
      </x:c>
      <x:c r="M2946"/>
      <x:c r="N2946"/>
    </x:row>
    <x:row r="2947">
      <x:c r="A2947" t="str">
        <x:v>Trevor Kelly|2026-02-12</x:v>
      </x:c>
      <x:c r="B2947" s="888" t="n">
        <x:v>46065</x:v>
      </x:c>
      <x:c r="C2947" t="str">
        <x:v>Trevor Kelly</x:v>
      </x:c>
      <x:c r="D2947" t="str">
        <x:v>Permanent</x:v>
      </x:c>
      <x:c r="E2947" t="str">
        <x:v>Birmingham</x:v>
      </x:c>
      <x:c r="F2947" t="str">
        <x:v>Operative Porter</x:v>
      </x:c>
      <x:c r="G2947" t="str">
        <x:v>400256, 400158</x:v>
      </x:c>
      <x:c r="H2947" t="str">
        <x:v>Marel GB Ltd; West Midlands Police</x:v>
      </x:c>
      <x:c r="I2947" s="22" t="n">
        <x:v>9.5</x:v>
      </x:c>
      <x:c r="J2947" t="str">
        <x:v>Worked — 2 records</x:v>
      </x:c>
      <x:c r="K2947" t="str">
        <x:v>Employee 1390; home branch Birmingham; assigned role Operative Porter | Deployment branch: Birmingham | Actual role: Operative Skilled | Jobs: 400256, 400158 | Customers: Marel GB Ltd; West Midlands Police | Actual hours: 9.5; source records: 2</x:v>
      </x:c>
      <x:c r="L2947" t="str">
        <x:v>Include</x:v>
      </x:c>
      <x:c r="M2947"/>
      <x:c r="N2947"/>
    </x:row>
    <x:row r="2948">
      <x:c r="A2948" t="str">
        <x:v>Trevor Kelly|2026-02-13</x:v>
      </x:c>
      <x:c r="B2948" s="888" t="n">
        <x:v>46066</x:v>
      </x:c>
      <x:c r="C2948" t="str">
        <x:v>Trevor Kelly</x:v>
      </x:c>
      <x:c r="D2948" t="str">
        <x:v>Permanent</x:v>
      </x:c>
      <x:c r="E2948" t="str">
        <x:v>Birmingham</x:v>
      </x:c>
      <x:c r="F2948" t="str">
        <x:v>Operative Porter</x:v>
      </x:c>
      <x:c r="G2948" t="str">
        <x:v>400137</x:v>
      </x:c>
      <x:c r="H2948" t="str">
        <x:v>HSBC - February 2026 Deliveries</x:v>
      </x:c>
      <x:c r="I2948" s="22" t="n">
        <x:v>8</x:v>
      </x:c>
      <x:c r="J2948" t="str">
        <x:v>Worked</x:v>
      </x:c>
      <x:c r="K2948" t="str">
        <x:v>Employee 1390; home branch Birmingham; assigned role Operative Porter | Deployment branch: Birmingham | Actual role: Operative Porter | Jobs: 400137 | Customers: HSBC - February 2026 Deliveries | Actual hours: 8.0; source records: 1</x:v>
      </x:c>
      <x:c r="L2948" t="str">
        <x:v>Include</x:v>
      </x:c>
      <x:c r="M2948"/>
      <x:c r="N2948"/>
    </x:row>
    <x:row r="2949">
      <x:c r="A2949" t="str">
        <x:v>Trevor Kelly|2026-02-16</x:v>
      </x:c>
      <x:c r="B2949" s="888" t="n">
        <x:v>46069</x:v>
      </x:c>
      <x:c r="C2949" t="str">
        <x:v>Trevor Kelly</x:v>
      </x:c>
      <x:c r="D2949" t="str">
        <x:v>Permanent</x:v>
      </x:c>
      <x:c r="E2949" t="str">
        <x:v>Birmingham</x:v>
      </x:c>
      <x:c r="F2949" t="str">
        <x:v>Operative Porter</x:v>
      </x:c>
      <x:c r="G2949"/>
      <x:c r="H2949"/>
      <x:c r="I2949" s="22" t="n">
        <x:v>0</x:v>
      </x:c>
      <x:c r="J2949" t="str">
        <x:v>Annual leave</x:v>
      </x:c>
      <x:c r="K2949" t="str">
        <x:v>Employee 1390; home branch Birmingham; assigned role Operative Porter | Leave: Annual Leave (Hours) | Leave calendar basis: Variable-pattern period</x:v>
      </x:c>
      <x:c r="L2949" t="str">
        <x:v>Include</x:v>
      </x:c>
      <x:c r="M2949"/>
      <x:c r="N2949"/>
    </x:row>
    <x:row r="2950">
      <x:c r="A2950" t="str">
        <x:v>Trevor Kelly|2026-02-17</x:v>
      </x:c>
      <x:c r="B2950" s="888" t="n">
        <x:v>46070</x:v>
      </x:c>
      <x:c r="C2950" t="str">
        <x:v>Trevor Kelly</x:v>
      </x:c>
      <x:c r="D2950" t="str">
        <x:v>Permanent</x:v>
      </x:c>
      <x:c r="E2950" t="str">
        <x:v>Birmingham</x:v>
      </x:c>
      <x:c r="F2950" t="str">
        <x:v>Operative Porter</x:v>
      </x:c>
      <x:c r="G2950"/>
      <x:c r="H2950"/>
      <x:c r="I2950" s="22" t="n">
        <x:v>0</x:v>
      </x:c>
      <x:c r="J2950" t="str">
        <x:v>Annual leave</x:v>
      </x:c>
      <x:c r="K2950" t="str">
        <x:v>Employee 1390; home branch Birmingham; assigned role Operative Porter | Leave: Annual Leave (Hours) | Leave calendar basis: Variable-pattern period</x:v>
      </x:c>
      <x:c r="L2950" t="str">
        <x:v>Include</x:v>
      </x:c>
      <x:c r="M2950"/>
      <x:c r="N2950"/>
    </x:row>
    <x:row r="2951">
      <x:c r="A2951" t="str">
        <x:v>Trevor Kelly|2026-02-18</x:v>
      </x:c>
      <x:c r="B2951" s="888" t="n">
        <x:v>46071</x:v>
      </x:c>
      <x:c r="C2951" t="str">
        <x:v>Trevor Kelly</x:v>
      </x:c>
      <x:c r="D2951" t="str">
        <x:v>Permanent</x:v>
      </x:c>
      <x:c r="E2951" t="str">
        <x:v>Birmingham</x:v>
      </x:c>
      <x:c r="F2951" t="str">
        <x:v>Operative Porter</x:v>
      </x:c>
      <x:c r="G2951"/>
      <x:c r="H2951"/>
      <x:c r="I2951" s="22" t="n">
        <x:v>0</x:v>
      </x:c>
      <x:c r="J2951" t="str">
        <x:v>Annual leave</x:v>
      </x:c>
      <x:c r="K2951" t="str">
        <x:v>Employee 1390; home branch Birmingham; assigned role Operative Porter | Leave: Annual Leave (Hours) | Leave calendar basis: Variable-pattern period</x:v>
      </x:c>
      <x:c r="L2951" t="str">
        <x:v>Include</x:v>
      </x:c>
      <x:c r="M2951"/>
      <x:c r="N2951"/>
    </x:row>
    <x:row r="2952">
      <x:c r="A2952" t="str">
        <x:v>Trevor Kelly|2026-02-19</x:v>
      </x:c>
      <x:c r="B2952" s="888" t="n">
        <x:v>46072</x:v>
      </x:c>
      <x:c r="C2952" t="str">
        <x:v>Trevor Kelly</x:v>
      </x:c>
      <x:c r="D2952" t="str">
        <x:v>Permanent</x:v>
      </x:c>
      <x:c r="E2952" t="str">
        <x:v>Birmingham</x:v>
      </x:c>
      <x:c r="F2952" t="str">
        <x:v>Operative Porter</x:v>
      </x:c>
      <x:c r="G2952" t="str">
        <x:v>399504, 400158</x:v>
      </x:c>
      <x:c r="H2952" t="str">
        <x:v>West Midlands Police</x:v>
      </x:c>
      <x:c r="I2952" s="22" t="n">
        <x:v>10</x:v>
      </x:c>
      <x:c r="J2952" t="str">
        <x:v>Worked — 2 records</x:v>
      </x:c>
      <x:c r="K2952" t="str">
        <x:v>Employee 1390; home branch Birmingham; assigned role Operative Porter | Deployment branch: Birmingham | Actual role: Operative Skilled | Jobs: 399504, 400158 | Customers: West Midlands Police | Actual hours: 10.0; source records: 2</x:v>
      </x:c>
      <x:c r="L2952" t="str">
        <x:v>Include</x:v>
      </x:c>
      <x:c r="M2952"/>
      <x:c r="N2952"/>
    </x:row>
    <x:row r="2953">
      <x:c r="A2953" t="str">
        <x:v>Trevor Kelly|2026-02-20</x:v>
      </x:c>
      <x:c r="B2953" s="888" t="n">
        <x:v>46073</x:v>
      </x:c>
      <x:c r="C2953" t="str">
        <x:v>Trevor Kelly</x:v>
      </x:c>
      <x:c r="D2953" t="str">
        <x:v>Permanent</x:v>
      </x:c>
      <x:c r="E2953" t="str">
        <x:v>Birmingham</x:v>
      </x:c>
      <x:c r="F2953" t="str">
        <x:v>Operative Porter</x:v>
      </x:c>
      <x:c r="G2953" t="str">
        <x:v>400137</x:v>
      </x:c>
      <x:c r="H2953" t="str">
        <x:v>HSBC - February 2026 Deliveries</x:v>
      </x:c>
      <x:c r="I2953" s="22" t="n">
        <x:v>7.5</x:v>
      </x:c>
      <x:c r="J2953" t="str">
        <x:v>Worked</x:v>
      </x:c>
      <x:c r="K2953" t="str">
        <x:v>Employee 1390; home branch Birmingham; assigned role Operative Porter | Deployment branch: Birmingham | Actual role: Operative Driver | Jobs: 400137 | Customers: HSBC - February 2026 Deliveries | Actual hours: 7.5; source records: 1</x:v>
      </x:c>
      <x:c r="L2953" t="str">
        <x:v>Include</x:v>
      </x:c>
      <x:c r="M2953"/>
      <x:c r="N2953"/>
    </x:row>
    <x:row r="2954">
      <x:c r="A2954" t="str">
        <x:v>Trevor Kelly|2026-02-23</x:v>
      </x:c>
      <x:c r="B2954" s="888" t="n">
        <x:v>46076</x:v>
      </x:c>
      <x:c r="C2954" t="str">
        <x:v>Trevor Kelly</x:v>
      </x:c>
      <x:c r="D2954" t="str">
        <x:v>Permanent</x:v>
      </x:c>
      <x:c r="E2954" t="str">
        <x:v>Birmingham</x:v>
      </x:c>
      <x:c r="F2954" t="str">
        <x:v>Operative Porter</x:v>
      </x:c>
      <x:c r="G2954" t="str">
        <x:v>399714</x:v>
      </x:c>
      <x:c r="H2954" t="str">
        <x:v>Derbyshire Constabulary</x:v>
      </x:c>
      <x:c r="I2954" s="22" t="n">
        <x:v>9.5</x:v>
      </x:c>
      <x:c r="J2954" t="str">
        <x:v>Worked</x:v>
      </x:c>
      <x:c r="K2954" t="str">
        <x:v>Employee 1390; home branch Birmingham; assigned role Operative Porter | Deployment branch: Birmingham | Actual role: Operative Skilled | Jobs: 399714 | Customers: Derbyshire Constabulary | Actual hours: 9.5; source records: 1</x:v>
      </x:c>
      <x:c r="L2954" t="str">
        <x:v>Include</x:v>
      </x:c>
      <x:c r="M2954"/>
      <x:c r="N2954"/>
    </x:row>
    <x:row r="2955">
      <x:c r="A2955" t="str">
        <x:v>Trevor Kelly|2026-02-24</x:v>
      </x:c>
      <x:c r="B2955" s="888" t="n">
        <x:v>46077</x:v>
      </x:c>
      <x:c r="C2955" t="str">
        <x:v>Trevor Kelly</x:v>
      </x:c>
      <x:c r="D2955" t="str">
        <x:v>Permanent</x:v>
      </x:c>
      <x:c r="E2955" t="str">
        <x:v>Birmingham</x:v>
      </x:c>
      <x:c r="F2955" t="str">
        <x:v>Operative Porter</x:v>
      </x:c>
      <x:c r="G2955" t="str">
        <x:v>399714</x:v>
      </x:c>
      <x:c r="H2955" t="str">
        <x:v>Derbyshire Constabulary</x:v>
      </x:c>
      <x:c r="I2955" s="22" t="n">
        <x:v>9</x:v>
      </x:c>
      <x:c r="J2955" t="str">
        <x:v>Worked</x:v>
      </x:c>
      <x:c r="K2955" t="str">
        <x:v>Employee 1390; home branch Birmingham; assigned role Operative Porter | Deployment branch: Birmingham | Actual role: Operative Skilled | Jobs: 399714 | Customers: Derbyshire Constabulary | Actual hours: 9.0; source records: 1</x:v>
      </x:c>
      <x:c r="L2955" t="str">
        <x:v>Include</x:v>
      </x:c>
      <x:c r="M2955"/>
      <x:c r="N2955"/>
    </x:row>
    <x:row r="2956">
      <x:c r="A2956" t="str">
        <x:v>Trevor Kelly|2026-02-25</x:v>
      </x:c>
      <x:c r="B2956" s="888" t="n">
        <x:v>46078</x:v>
      </x:c>
      <x:c r="C2956" t="str">
        <x:v>Trevor Kelly</x:v>
      </x:c>
      <x:c r="D2956" t="str">
        <x:v>Permanent</x:v>
      </x:c>
      <x:c r="E2956" t="str">
        <x:v>Birmingham</x:v>
      </x:c>
      <x:c r="F2956" t="str">
        <x:v>Operative Porter</x:v>
      </x:c>
      <x:c r="G2956" t="str">
        <x:v>399714</x:v>
      </x:c>
      <x:c r="H2956" t="str">
        <x:v>Derbyshire Constabulary</x:v>
      </x:c>
      <x:c r="I2956" s="22" t="n">
        <x:v>9.5</x:v>
      </x:c>
      <x:c r="J2956" t="str">
        <x:v>Worked</x:v>
      </x:c>
      <x:c r="K2956" t="str">
        <x:v>Employee 1390; home branch Birmingham; assigned role Operative Porter | Deployment branch: Birmingham | Actual role: Operative Skilled | Jobs: 399714 | Customers: Derbyshire Constabulary | Actual hours: 9.5; source records: 1</x:v>
      </x:c>
      <x:c r="L2956" t="str">
        <x:v>Include</x:v>
      </x:c>
      <x:c r="M2956"/>
      <x:c r="N2956"/>
    </x:row>
    <x:row r="2957">
      <x:c r="A2957" t="str">
        <x:v>Trevor Kelly|2026-02-26</x:v>
      </x:c>
      <x:c r="B2957" s="888" t="n">
        <x:v>46079</x:v>
      </x:c>
      <x:c r="C2957" t="str">
        <x:v>Trevor Kelly</x:v>
      </x:c>
      <x:c r="D2957" t="str">
        <x:v>Permanent</x:v>
      </x:c>
      <x:c r="E2957" t="str">
        <x:v>Birmingham</x:v>
      </x:c>
      <x:c r="F2957" t="str">
        <x:v>Operative Porter</x:v>
      </x:c>
      <x:c r="G2957" t="str">
        <x:v>399714</x:v>
      </x:c>
      <x:c r="H2957" t="str">
        <x:v>Derbyshire Constabulary</x:v>
      </x:c>
      <x:c r="I2957" s="22" t="n">
        <x:v>8.5</x:v>
      </x:c>
      <x:c r="J2957" t="str">
        <x:v>Worked</x:v>
      </x:c>
      <x:c r="K2957" t="str">
        <x:v>Employee 1390; home branch Birmingham; assigned role Operative Porter | Deployment branch: Birmingham | Actual role: Operative Skilled | Jobs: 399714 | Customers: Derbyshire Constabulary | Actual hours: 8.5; source records: 1</x:v>
      </x:c>
      <x:c r="L2957" t="str">
        <x:v>Include</x:v>
      </x:c>
      <x:c r="M2957"/>
      <x:c r="N2957"/>
    </x:row>
    <x:row r="2958">
      <x:c r="A2958" t="str">
        <x:v>Trevor Kelly|2026-02-27</x:v>
      </x:c>
      <x:c r="B2958" s="888" t="n">
        <x:v>46080</x:v>
      </x:c>
      <x:c r="C2958" t="str">
        <x:v>Trevor Kelly</x:v>
      </x:c>
      <x:c r="D2958" t="str">
        <x:v>Permanent</x:v>
      </x:c>
      <x:c r="E2958" t="str">
        <x:v>Birmingham</x:v>
      </x:c>
      <x:c r="F2958" t="str">
        <x:v>Operative Porter</x:v>
      </x:c>
      <x:c r="G2958" t="str">
        <x:v>400269</x:v>
      </x:c>
      <x:c r="H2958" t="str">
        <x:v>Herefordshire &amp; Worcestershire Health &amp; Care NHS Trust</x:v>
      </x:c>
      <x:c r="I2958" s="22" t="n">
        <x:v>9</x:v>
      </x:c>
      <x:c r="J2958" t="str">
        <x:v>Worked</x:v>
      </x:c>
      <x:c r="K2958" t="str">
        <x:v>Employee 1390; home branch Birmingham; assigned role Operative Porter | Deployment branch: Birmingham | Actual role: Operative Skilled | Jobs: 400269 | Customers: Herefordshire &amp; Worcestershire Health &amp; Care NHS Trust | Actual hours: 9.0; source records: 1</x:v>
      </x:c>
      <x:c r="L2958" t="str">
        <x:v>Include</x:v>
      </x:c>
      <x:c r="M2958"/>
      <x:c r="N2958"/>
    </x:row>
    <x:row r="2959">
      <x:c r="A2959" t="str">
        <x:v>Trevor Kelly|2026-02-28</x:v>
      </x:c>
      <x:c r="B2959" s="888" t="n">
        <x:v>46081</x:v>
      </x:c>
      <x:c r="C2959" t="str">
        <x:v>Trevor Kelly</x:v>
      </x:c>
      <x:c r="D2959" t="str">
        <x:v>Permanent</x:v>
      </x:c>
      <x:c r="E2959" t="str">
        <x:v>Birmingham</x:v>
      </x:c>
      <x:c r="F2959" t="str">
        <x:v>Operative Porter</x:v>
      </x:c>
      <x:c r="G2959" t="str">
        <x:v>400415</x:v>
      </x:c>
      <x:c r="H2959" t="str">
        <x:v>Derbyshire Constabulary</x:v>
      </x:c>
      <x:c r="I2959" s="22" t="n">
        <x:v>6</x:v>
      </x:c>
      <x:c r="J2959" t="str">
        <x:v>Worked</x:v>
      </x:c>
      <x:c r="K2959" t="str">
        <x:v>Employee 1390; home branch Birmingham; assigned role Operative Porter | Deployment branch: Birmingham | Actual role: Operative Skilled | Jobs: 400415 | Customers: Derbyshire Constabulary | Actual hours: 6.0; source records: 1</x:v>
      </x:c>
      <x:c r="L2959" t="str">
        <x:v>Include</x:v>
      </x:c>
      <x:c r="M2959"/>
      <x:c r="N2959"/>
    </x:row>
    <x:row r="2960">
      <x:c r="A2960" t="str">
        <x:v>Vladimir Stoimenov|2026-02-02</x:v>
      </x:c>
      <x:c r="B2960" s="888" t="n">
        <x:v>46055</x:v>
      </x:c>
      <x:c r="C2960" t="str">
        <x:v>Vladimir Stoimenov</x:v>
      </x:c>
      <x:c r="D2960" t="str">
        <x:v>Permanent</x:v>
      </x:c>
      <x:c r="E2960" t="str">
        <x:v>Croydon</x:v>
      </x:c>
      <x:c r="F2960" t="str">
        <x:v>Operative Skilled</x:v>
      </x:c>
      <x:c r="G2960" t="str">
        <x:v>393361A</x:v>
      </x:c>
      <x:c r="H2960" t="str">
        <x:v>The Quadrant</x:v>
      </x:c>
      <x:c r="I2960" s="22" t="n">
        <x:v>7.5</x:v>
      </x:c>
      <x:c r="J2960" t="str">
        <x:v>Worked</x:v>
      </x:c>
      <x:c r="K2960" t="str">
        <x:v>Employee 104065; home branch Croydon; assigned role Operative Skilled | Deployment branch: Croydon | Actual role: Operative Skilled | Jobs: 393361A | Customers: The Quadrant | Actual hours: 7.5; source records: 1</x:v>
      </x:c>
      <x:c r="L2960" t="str">
        <x:v>Include</x:v>
      </x:c>
      <x:c r="M2960"/>
      <x:c r="N2960"/>
    </x:row>
    <x:row r="2961">
      <x:c r="A2961" t="str">
        <x:v>Vladimir Stoimenov|2026-02-04</x:v>
      </x:c>
      <x:c r="B2961" s="888" t="n">
        <x:v>46057</x:v>
      </x:c>
      <x:c r="C2961" t="str">
        <x:v>Vladimir Stoimenov</x:v>
      </x:c>
      <x:c r="D2961" t="str">
        <x:v>Permanent</x:v>
      </x:c>
      <x:c r="E2961" t="str">
        <x:v>Croydon</x:v>
      </x:c>
      <x:c r="F2961" t="str">
        <x:v>Operative Skilled</x:v>
      </x:c>
      <x:c r="G2961" t="str">
        <x:v>393361A</x:v>
      </x:c>
      <x:c r="H2961" t="str">
        <x:v>The Quadrant</x:v>
      </x:c>
      <x:c r="I2961" s="22" t="n">
        <x:v>7.5</x:v>
      </x:c>
      <x:c r="J2961" t="str">
        <x:v>Worked</x:v>
      </x:c>
      <x:c r="K2961" t="str">
        <x:v>Employee 104065; home branch Croydon; assigned role Operative Skilled | Deployment branch: Croydon | Actual role: Operative Skilled | Jobs: 393361A | Customers: The Quadrant | Actual hours: 7.5; source records: 1</x:v>
      </x:c>
      <x:c r="L2961" t="str">
        <x:v>Include</x:v>
      </x:c>
      <x:c r="M2961"/>
      <x:c r="N2961"/>
    </x:row>
    <x:row r="2962">
      <x:c r="A2962" t="str">
        <x:v>Vladimir Stoimenov|2026-02-05</x:v>
      </x:c>
      <x:c r="B2962" s="888" t="n">
        <x:v>46058</x:v>
      </x:c>
      <x:c r="C2962" t="str">
        <x:v>Vladimir Stoimenov</x:v>
      </x:c>
      <x:c r="D2962" t="str">
        <x:v>Permanent</x:v>
      </x:c>
      <x:c r="E2962" t="str">
        <x:v>Croydon</x:v>
      </x:c>
      <x:c r="F2962" t="str">
        <x:v>Operative Skilled</x:v>
      </x:c>
      <x:c r="G2962" t="str">
        <x:v>393361A</x:v>
      </x:c>
      <x:c r="H2962" t="str">
        <x:v>The Quadrant</x:v>
      </x:c>
      <x:c r="I2962" s="22" t="n">
        <x:v>7.5</x:v>
      </x:c>
      <x:c r="J2962" t="str">
        <x:v>Worked</x:v>
      </x:c>
      <x:c r="K2962" t="str">
        <x:v>Employee 104065; home branch Croydon; assigned role Operative Skilled | Deployment branch: Croydon | Actual role: Operative Skilled | Jobs: 393361A | Customers: The Quadrant | Actual hours: 7.5; source records: 1</x:v>
      </x:c>
      <x:c r="L2962" t="str">
        <x:v>Include</x:v>
      </x:c>
      <x:c r="M2962"/>
      <x:c r="N2962"/>
    </x:row>
    <x:row r="2963">
      <x:c r="A2963" t="str">
        <x:v>Vladimir Stoimenov|2026-02-06</x:v>
      </x:c>
      <x:c r="B2963" s="888" t="n">
        <x:v>46059</x:v>
      </x:c>
      <x:c r="C2963" t="str">
        <x:v>Vladimir Stoimenov</x:v>
      </x:c>
      <x:c r="D2963" t="str">
        <x:v>Permanent</x:v>
      </x:c>
      <x:c r="E2963" t="str">
        <x:v>Croydon</x:v>
      </x:c>
      <x:c r="F2963" t="str">
        <x:v>Operative Skilled</x:v>
      </x:c>
      <x:c r="G2963" t="str">
        <x:v>394921</x:v>
      </x:c>
      <x:c r="H2963" t="str">
        <x:v>MSC Cruise Management (UK) Limited</x:v>
      </x:c>
      <x:c r="I2963" s="22" t="n">
        <x:v>6</x:v>
      </x:c>
      <x:c r="J2963" t="str">
        <x:v>Worked</x:v>
      </x:c>
      <x:c r="K2963" t="str">
        <x:v>Employee 104065; home branch Croydon; assigned role Operative Skilled | Deployment branch: Croydon | Actual role: Operative Porter | Jobs: 394921 | Customers: MSC Cruise Management (UK) Limited | Actual hours: 6.0; source records: 1</x:v>
      </x:c>
      <x:c r="L2963" t="str">
        <x:v>Include</x:v>
      </x:c>
      <x:c r="M2963"/>
      <x:c r="N2963"/>
    </x:row>
    <x:row r="2964">
      <x:c r="A2964" t="str">
        <x:v>Vladimir Stoimenov|2026-02-07</x:v>
      </x:c>
      <x:c r="B2964" s="888" t="n">
        <x:v>46060</x:v>
      </x:c>
      <x:c r="C2964" t="str">
        <x:v>Vladimir Stoimenov</x:v>
      </x:c>
      <x:c r="D2964" t="str">
        <x:v>Permanent</x:v>
      </x:c>
      <x:c r="E2964" t="str">
        <x:v>Croydon</x:v>
      </x:c>
      <x:c r="F2964" t="str">
        <x:v>Operative Skilled</x:v>
      </x:c>
      <x:c r="G2964" t="str">
        <x:v>398367</x:v>
      </x:c>
      <x:c r="H2964" t="str">
        <x:v>Surrey County Council</x:v>
      </x:c>
      <x:c r="I2964" s="22" t="n">
        <x:v>8</x:v>
      </x:c>
      <x:c r="J2964" t="str">
        <x:v>Worked</x:v>
      </x:c>
      <x:c r="K2964" t="str">
        <x:v>Employee 104065; home branch Croydon; assigned role Operative Skilled | Deployment branch: Croydon | Actual role: Operative Porter | Jobs: 398367 | Customers: Surrey County Council | Actual hours: 8.0; source records: 1</x:v>
      </x:c>
      <x:c r="L2964" t="str">
        <x:v>Include</x:v>
      </x:c>
      <x:c r="M2964"/>
      <x:c r="N2964"/>
    </x:row>
    <x:row r="2965">
      <x:c r="A2965" t="str">
        <x:v>Vladimir Stoimenov|2026-02-09</x:v>
      </x:c>
      <x:c r="B2965" s="888" t="n">
        <x:v>46062</x:v>
      </x:c>
      <x:c r="C2965" t="str">
        <x:v>Vladimir Stoimenov</x:v>
      </x:c>
      <x:c r="D2965" t="str">
        <x:v>Permanent</x:v>
      </x:c>
      <x:c r="E2965" t="str">
        <x:v>Croydon</x:v>
      </x:c>
      <x:c r="F2965" t="str">
        <x:v>Operative Skilled</x:v>
      </x:c>
      <x:c r="G2965" t="str">
        <x:v>393361A</x:v>
      </x:c>
      <x:c r="H2965" t="str">
        <x:v>The Quadrant</x:v>
      </x:c>
      <x:c r="I2965" s="22" t="n">
        <x:v>8</x:v>
      </x:c>
      <x:c r="J2965" t="str">
        <x:v>Worked</x:v>
      </x:c>
      <x:c r="K2965" t="str">
        <x:v>Employee 104065; home branch Croydon; assigned role Operative Skilled | Deployment branch: Croydon | Actual role: Operative Skilled | Jobs: 393361A | Customers: The Quadrant | Actual hours: 8.0; source records: 1</x:v>
      </x:c>
      <x:c r="L2965" t="str">
        <x:v>Include</x:v>
      </x:c>
      <x:c r="M2965"/>
      <x:c r="N2965"/>
    </x:row>
    <x:row r="2966">
      <x:c r="A2966" t="str">
        <x:v>Vladimir Stoimenov|2026-02-11</x:v>
      </x:c>
      <x:c r="B2966" s="888" t="n">
        <x:v>46064</x:v>
      </x:c>
      <x:c r="C2966" t="str">
        <x:v>Vladimir Stoimenov</x:v>
      </x:c>
      <x:c r="D2966" t="str">
        <x:v>Permanent</x:v>
      </x:c>
      <x:c r="E2966" t="str">
        <x:v>Croydon</x:v>
      </x:c>
      <x:c r="F2966" t="str">
        <x:v>Operative Skilled</x:v>
      </x:c>
      <x:c r="G2966" t="str">
        <x:v>393361A</x:v>
      </x:c>
      <x:c r="H2966" t="str">
        <x:v>The Quadrant</x:v>
      </x:c>
      <x:c r="I2966" t="n">
        <x:v>8</x:v>
      </x:c>
      <x:c r="J2966" t="str">
        <x:v>Worked</x:v>
      </x:c>
      <x:c r="K2966" t="str">
        <x:v>Employee 104065; home branch Croydon; assigned role Operative Skilled | Deployment branch: Croydon | Actual role: Operative Skilled | Jobs: 393361A | Customers: The Quadrant | Actual hours: 8.0; source records: 1</x:v>
      </x:c>
      <x:c r="L2966" t="str">
        <x:v>Include</x:v>
      </x:c>
      <x:c r="M2966"/>
      <x:c r="N2966"/>
    </x:row>
    <x:row r="2967">
      <x:c r="A2967" t="str">
        <x:v>Vladimir Stoimenov|2026-02-12</x:v>
      </x:c>
      <x:c r="B2967" s="888" t="n">
        <x:v>46065</x:v>
      </x:c>
      <x:c r="C2967" t="str">
        <x:v>Vladimir Stoimenov</x:v>
      </x:c>
      <x:c r="D2967" t="str">
        <x:v>Permanent</x:v>
      </x:c>
      <x:c r="E2967" t="str">
        <x:v>Croydon</x:v>
      </x:c>
      <x:c r="F2967" t="str">
        <x:v>Operative Skilled</x:v>
      </x:c>
      <x:c r="G2967" t="str">
        <x:v>393361A</x:v>
      </x:c>
      <x:c r="H2967" t="str">
        <x:v>The Quadrant</x:v>
      </x:c>
      <x:c r="I2967" t="n">
        <x:v>8</x:v>
      </x:c>
      <x:c r="J2967" t="str">
        <x:v>Worked</x:v>
      </x:c>
      <x:c r="K2967" t="str">
        <x:v>Employee 104065; home branch Croydon; assigned role Operative Skilled | Deployment branch: Croydon | Actual role: Operative Skilled | Jobs: 393361A | Customers: The Quadrant | Actual hours: 8.0; source records: 1</x:v>
      </x:c>
      <x:c r="L2967" t="str">
        <x:v>Include</x:v>
      </x:c>
      <x:c r="M2967"/>
      <x:c r="N2967"/>
    </x:row>
    <x:row r="2968">
      <x:c r="A2968" t="str">
        <x:v>Vladimir Stoimenov|2026-02-13</x:v>
      </x:c>
      <x:c r="B2968" s="888" t="n">
        <x:v>46066</x:v>
      </x:c>
      <x:c r="C2968" t="str">
        <x:v>Vladimir Stoimenov</x:v>
      </x:c>
      <x:c r="D2968" t="str">
        <x:v>Permanent</x:v>
      </x:c>
      <x:c r="E2968" t="str">
        <x:v>Croydon</x:v>
      </x:c>
      <x:c r="F2968" t="str">
        <x:v>Operative Skilled</x:v>
      </x:c>
      <x:c r="G2968" t="str">
        <x:v>400336</x:v>
      </x:c>
      <x:c r="H2968" t="str">
        <x:v>Fidelis MGU</x:v>
      </x:c>
      <x:c r="I2968" t="n">
        <x:v>6</x:v>
      </x:c>
      <x:c r="J2968" t="str">
        <x:v>Worked</x:v>
      </x:c>
      <x:c r="K2968" t="str">
        <x:v>Employee 104065; home branch Croydon; assigned role Operative Skilled | Deployment branch: Croydon | Actual role: Operative Skilled | Jobs: 400336 | Customers: Fidelis MGU | Actual hours: 6.0; source records: 1</x:v>
      </x:c>
      <x:c r="L2968" t="str">
        <x:v>Include</x:v>
      </x:c>
      <x:c r="M2968"/>
      <x:c r="N2968"/>
    </x:row>
    <x:row r="2969">
      <x:c r="A2969" t="str">
        <x:v>Vladimir Stoimenov|2026-02-14</x:v>
      </x:c>
      <x:c r="B2969" s="888" t="n">
        <x:v>46067</x:v>
      </x:c>
      <x:c r="C2969" t="str">
        <x:v>Vladimir Stoimenov</x:v>
      </x:c>
      <x:c r="D2969" t="str">
        <x:v>Permanent</x:v>
      </x:c>
      <x:c r="E2969" t="str">
        <x:v>Croydon</x:v>
      </x:c>
      <x:c r="F2969" t="str">
        <x:v>Operative Skilled</x:v>
      </x:c>
      <x:c r="G2969" t="str">
        <x:v>400336</x:v>
      </x:c>
      <x:c r="H2969" t="str">
        <x:v>Fidelis MGU</x:v>
      </x:c>
      <x:c r="I2969" t="n">
        <x:v>8.5</x:v>
      </x:c>
      <x:c r="J2969" t="str">
        <x:v>Worked</x:v>
      </x:c>
      <x:c r="K2969" t="str">
        <x:v>Employee 104065; home branch Croydon; assigned role Operative Skilled | Deployment branch: Croydon | Actual role: Operative Skilled | Jobs: 400336 | Customers: Fidelis MGU | Actual hours: 8.5; source records: 1</x:v>
      </x:c>
      <x:c r="L2969" t="str">
        <x:v>Include</x:v>
      </x:c>
      <x:c r="M2969"/>
      <x:c r="N2969"/>
    </x:row>
    <x:row r="2970">
      <x:c r="A2970" t="str">
        <x:v>Vladimir Stoimenov|2026-02-16</x:v>
      </x:c>
      <x:c r="B2970" s="888" t="n">
        <x:v>46069</x:v>
      </x:c>
      <x:c r="C2970" t="str">
        <x:v>Vladimir Stoimenov</x:v>
      </x:c>
      <x:c r="D2970" t="str">
        <x:v>Permanent</x:v>
      </x:c>
      <x:c r="E2970" t="str">
        <x:v>Croydon</x:v>
      </x:c>
      <x:c r="F2970" t="str">
        <x:v>Operative Skilled</x:v>
      </x:c>
      <x:c r="G2970" t="str">
        <x:v>393361A</x:v>
      </x:c>
      <x:c r="H2970" t="str">
        <x:v>The Quadrant</x:v>
      </x:c>
      <x:c r="I2970" t="n">
        <x:v>8</x:v>
      </x:c>
      <x:c r="J2970" t="str">
        <x:v>Worked</x:v>
      </x:c>
      <x:c r="K2970" t="str">
        <x:v>Employee 104065; home branch Croydon; assigned role Operative Skilled | Deployment branch: Croydon | Actual role: Operative Skilled | Jobs: 393361A | Customers: The Quadrant | Actual hours: 8.0; source records: 1</x:v>
      </x:c>
      <x:c r="L2970" t="str">
        <x:v>Include</x:v>
      </x:c>
      <x:c r="M2970"/>
      <x:c r="N2970"/>
    </x:row>
    <x:row r="2971">
      <x:c r="A2971" t="str">
        <x:v>Vladimir Stoimenov|2026-02-17</x:v>
      </x:c>
      <x:c r="B2971" s="888" t="n">
        <x:v>46070</x:v>
      </x:c>
      <x:c r="C2971" t="str">
        <x:v>Vladimir Stoimenov</x:v>
      </x:c>
      <x:c r="D2971" t="str">
        <x:v>Permanent</x:v>
      </x:c>
      <x:c r="E2971" t="str">
        <x:v>Croydon</x:v>
      </x:c>
      <x:c r="F2971" t="str">
        <x:v>Operative Skilled</x:v>
      </x:c>
      <x:c r="G2971" t="str">
        <x:v>393361A</x:v>
      </x:c>
      <x:c r="H2971" t="str">
        <x:v>The Quadrant</x:v>
      </x:c>
      <x:c r="I2971" t="n">
        <x:v>8</x:v>
      </x:c>
      <x:c r="J2971" t="str">
        <x:v>Worked</x:v>
      </x:c>
      <x:c r="K2971" t="str">
        <x:v>Employee 104065; home branch Croydon; assigned role Operative Skilled | Deployment branch: Croydon | Actual role: Operative Skilled | Jobs: 393361A | Customers: The Quadrant | Actual hours: 8.0; source records: 1</x:v>
      </x:c>
      <x:c r="L2971" t="str">
        <x:v>Include</x:v>
      </x:c>
      <x:c r="M2971"/>
      <x:c r="N2971"/>
    </x:row>
    <x:row r="2972">
      <x:c r="A2972" t="str">
        <x:v>Vladimir Stoimenov|2026-02-18</x:v>
      </x:c>
      <x:c r="B2972" s="888" t="n">
        <x:v>46071</x:v>
      </x:c>
      <x:c r="C2972" t="str">
        <x:v>Vladimir Stoimenov</x:v>
      </x:c>
      <x:c r="D2972" t="str">
        <x:v>Permanent</x:v>
      </x:c>
      <x:c r="E2972" t="str">
        <x:v>Croydon</x:v>
      </x:c>
      <x:c r="F2972" t="str">
        <x:v>Operative Skilled</x:v>
      </x:c>
      <x:c r="G2972" t="str">
        <x:v>393361A</x:v>
      </x:c>
      <x:c r="H2972" t="str">
        <x:v>The Quadrant</x:v>
      </x:c>
      <x:c r="I2972" t="n">
        <x:v>7.5</x:v>
      </x:c>
      <x:c r="J2972" t="str">
        <x:v>Worked</x:v>
      </x:c>
      <x:c r="K2972" t="str">
        <x:v>Employee 104065; home branch Croydon; assigned role Operative Skilled | Deployment branch: Croydon | Actual role: Operative Skilled | Jobs: 393361A | Customers: The Quadrant | Actual hours: 7.5; source records: 1</x:v>
      </x:c>
      <x:c r="L2972" t="str">
        <x:v>Include</x:v>
      </x:c>
      <x:c r="M2972"/>
      <x:c r="N2972"/>
    </x:row>
    <x:row r="2973">
      <x:c r="A2973" t="str">
        <x:v>Vladimir Stoimenov|2026-02-19</x:v>
      </x:c>
      <x:c r="B2973" s="888" t="n">
        <x:v>46072</x:v>
      </x:c>
      <x:c r="C2973" t="str">
        <x:v>Vladimir Stoimenov</x:v>
      </x:c>
      <x:c r="D2973" t="str">
        <x:v>Permanent</x:v>
      </x:c>
      <x:c r="E2973" t="str">
        <x:v>Croydon</x:v>
      </x:c>
      <x:c r="F2973" t="str">
        <x:v>Operative Skilled</x:v>
      </x:c>
      <x:c r="G2973" t="str">
        <x:v>393361A</x:v>
      </x:c>
      <x:c r="H2973" t="str">
        <x:v>The Quadrant</x:v>
      </x:c>
      <x:c r="I2973" t="n">
        <x:v>8.5</x:v>
      </x:c>
      <x:c r="J2973" t="str">
        <x:v>Worked</x:v>
      </x:c>
      <x:c r="K2973" t="str">
        <x:v>Employee 104065; home branch Croydon; assigned role Operative Skilled | Deployment branch: Croydon | Actual role: Operative Skilled | Jobs: 393361A | Customers: The Quadrant | Actual hours: 8.5; source records: 1</x:v>
      </x:c>
      <x:c r="L2973" t="str">
        <x:v>Include</x:v>
      </x:c>
      <x:c r="M2973"/>
      <x:c r="N2973"/>
    </x:row>
    <x:row r="2974">
      <x:c r="A2974" t="str">
        <x:v>Vladimir Stoimenov|2026-02-20</x:v>
      </x:c>
      <x:c r="B2974" s="888" t="n">
        <x:v>46073</x:v>
      </x:c>
      <x:c r="C2974" t="str">
        <x:v>Vladimir Stoimenov</x:v>
      </x:c>
      <x:c r="D2974" t="str">
        <x:v>Permanent</x:v>
      </x:c>
      <x:c r="E2974" t="str">
        <x:v>Croydon</x:v>
      </x:c>
      <x:c r="F2974" t="str">
        <x:v>Operative Skilled</x:v>
      </x:c>
      <x:c r="G2974" t="str">
        <x:v>393361A</x:v>
      </x:c>
      <x:c r="H2974" t="str">
        <x:v>The Quadrant</x:v>
      </x:c>
      <x:c r="I2974" t="n">
        <x:v>8.5</x:v>
      </x:c>
      <x:c r="J2974" t="str">
        <x:v>Worked</x:v>
      </x:c>
      <x:c r="K2974" t="str">
        <x:v>Employee 104065; home branch Croydon; assigned role Operative Skilled | Deployment branch: Croydon | Actual role: Operative Skilled | Jobs: 393361A | Customers: The Quadrant | Actual hours: 8.5; source records: 1</x:v>
      </x:c>
      <x:c r="L2974" t="str">
        <x:v>Include</x:v>
      </x:c>
      <x:c r="M2974"/>
      <x:c r="N2974"/>
    </x:row>
    <x:row r="2975">
      <x:c r="A2975" t="str">
        <x:v>Vladimir Stoimenov|2026-02-23</x:v>
      </x:c>
      <x:c r="B2975" s="888" t="n">
        <x:v>46076</x:v>
      </x:c>
      <x:c r="C2975" t="str">
        <x:v>Vladimir Stoimenov</x:v>
      </x:c>
      <x:c r="D2975" t="str">
        <x:v>Permanent</x:v>
      </x:c>
      <x:c r="E2975" t="str">
        <x:v>Croydon</x:v>
      </x:c>
      <x:c r="F2975" t="str">
        <x:v>Operative Skilled</x:v>
      </x:c>
      <x:c r="G2975" t="str">
        <x:v>393361A</x:v>
      </x:c>
      <x:c r="H2975" t="str">
        <x:v>The Quadrant</x:v>
      </x:c>
      <x:c r="I2975" t="n">
        <x:v>8.5</x:v>
      </x:c>
      <x:c r="J2975" t="str">
        <x:v>Worked</x:v>
      </x:c>
      <x:c r="K2975" t="str">
        <x:v>Employee 104065; home branch Croydon; assigned role Operative Skilled | Deployment branch: Croydon | Actual role: Operative Skilled | Jobs: 393361A | Customers: The Quadrant | Actual hours: 8.5; source records: 1</x:v>
      </x:c>
      <x:c r="L2975" t="str">
        <x:v>Include</x:v>
      </x:c>
      <x:c r="M2975"/>
      <x:c r="N2975"/>
    </x:row>
    <x:row r="2976">
      <x:c r="A2976" t="str">
        <x:v>Vladimir Stoimenov|2026-02-24</x:v>
      </x:c>
      <x:c r="B2976" s="888" t="n">
        <x:v>46077</x:v>
      </x:c>
      <x:c r="C2976" t="str">
        <x:v>Vladimir Stoimenov</x:v>
      </x:c>
      <x:c r="D2976" t="str">
        <x:v>Permanent</x:v>
      </x:c>
      <x:c r="E2976" t="str">
        <x:v>Croydon</x:v>
      </x:c>
      <x:c r="F2976" t="str">
        <x:v>Operative Skilled</x:v>
      </x:c>
      <x:c r="G2976" t="str">
        <x:v>393361A</x:v>
      </x:c>
      <x:c r="H2976" t="str">
        <x:v>The Quadrant</x:v>
      </x:c>
      <x:c r="I2976" t="n">
        <x:v>8</x:v>
      </x:c>
      <x:c r="J2976" t="str">
        <x:v>Worked</x:v>
      </x:c>
      <x:c r="K2976" t="str">
        <x:v>Employee 104065; home branch Croydon; assigned role Operative Skilled | Deployment branch: Croydon | Actual role: Operative Skilled | Jobs: 393361A | Customers: The Quadrant | Actual hours: 8.0; source records: 1</x:v>
      </x:c>
      <x:c r="L2976" t="str">
        <x:v>Include</x:v>
      </x:c>
      <x:c r="M2976"/>
      <x:c r="N2976"/>
    </x:row>
    <x:row r="2977">
      <x:c r="A2977" t="str">
        <x:v>Vladimir Stoimenov|2026-02-25</x:v>
      </x:c>
      <x:c r="B2977" s="888" t="n">
        <x:v>46078</x:v>
      </x:c>
      <x:c r="C2977" t="str">
        <x:v>Vladimir Stoimenov</x:v>
      </x:c>
      <x:c r="D2977" t="str">
        <x:v>Permanent</x:v>
      </x:c>
      <x:c r="E2977" t="str">
        <x:v>Croydon</x:v>
      </x:c>
      <x:c r="F2977" t="str">
        <x:v>Operative Skilled</x:v>
      </x:c>
      <x:c r="G2977" t="str">
        <x:v>393361A</x:v>
      </x:c>
      <x:c r="H2977" t="str">
        <x:v>The Quadrant</x:v>
      </x:c>
      <x:c r="I2977" t="n">
        <x:v>8</x:v>
      </x:c>
      <x:c r="J2977" t="str">
        <x:v>Worked</x:v>
      </x:c>
      <x:c r="K2977" t="str">
        <x:v>Employee 104065; home branch Croydon; assigned role Operative Skilled | Deployment branch: Croydon | Actual role: Operative Skilled | Jobs: 393361A | Customers: The Quadrant | Actual hours: 8.0; source records: 1</x:v>
      </x:c>
      <x:c r="L2977" t="str">
        <x:v>Include</x:v>
      </x:c>
      <x:c r="M2977"/>
      <x:c r="N2977"/>
    </x:row>
    <x:row r="2978">
      <x:c r="A2978" t="str">
        <x:v>Vladimir Stoimenov|2026-02-26</x:v>
      </x:c>
      <x:c r="B2978" s="888" t="n">
        <x:v>46079</x:v>
      </x:c>
      <x:c r="C2978" t="str">
        <x:v>Vladimir Stoimenov</x:v>
      </x:c>
      <x:c r="D2978" t="str">
        <x:v>Permanent</x:v>
      </x:c>
      <x:c r="E2978" t="str">
        <x:v>Croydon</x:v>
      </x:c>
      <x:c r="F2978" t="str">
        <x:v>Operative Skilled</x:v>
      </x:c>
      <x:c r="G2978" t="str">
        <x:v>399164, 399379A</x:v>
      </x:c>
      <x:c r="H2978" t="str">
        <x:v>Network Rail; Restore Harrow Green Oxford  M/W use only</x:v>
      </x:c>
      <x:c r="I2978" t="n">
        <x:v>18</x:v>
      </x:c>
      <x:c r="J2978" t="str">
        <x:v>Worked — 2 records</x:v>
      </x:c>
      <x:c r="K2978" t="str">
        <x:v>Employee 104065; home branch Croydon; assigned role Operative Skilled | Deployment branch: Oxford | Actual role: Operative Skilled | Jobs: 399164, 399379A | Customers: Network Rail; Restore Harrow Green Oxford  M/W use only | Actual hours: 18.0; source records: 2</x:v>
      </x:c>
      <x:c r="L2978" t="str">
        <x:v>Include</x:v>
      </x:c>
      <x:c r="M2978"/>
      <x:c r="N2978"/>
    </x:row>
    <x:row r="2979">
      <x:c r="A2979" t="str">
        <x:v>Vladimir Stoimenov|2026-02-27</x:v>
      </x:c>
      <x:c r="B2979" s="888" t="n">
        <x:v>46080</x:v>
      </x:c>
      <x:c r="C2979" t="str">
        <x:v>Vladimir Stoimenov</x:v>
      </x:c>
      <x:c r="D2979" t="str">
        <x:v>Permanent</x:v>
      </x:c>
      <x:c r="E2979" t="str">
        <x:v>Croydon</x:v>
      </x:c>
      <x:c r="F2979" t="str">
        <x:v>Operative Skilled</x:v>
      </x:c>
      <x:c r="G2979" t="str">
        <x:v>393361A</x:v>
      </x:c>
      <x:c r="H2979" t="str">
        <x:v>The Quadrant</x:v>
      </x:c>
      <x:c r="I2979" t="n">
        <x:v>8</x:v>
      </x:c>
      <x:c r="J2979" t="str">
        <x:v>Worked</x:v>
      </x:c>
      <x:c r="K2979" t="str">
        <x:v>Employee 104065; home branch Croydon; assigned role Operative Skilled | Deployment branch: Croydon | Actual role: Operative Skilled | Jobs: 393361A | Customers: The Quadrant | Actual hours: 8.0; source records: 1</x:v>
      </x:c>
      <x:c r="L2979" t="str">
        <x:v>Include</x:v>
      </x:c>
      <x:c r="M2979"/>
      <x:c r="N2979"/>
    </x:row>
    <x:row r="2980">
      <x:c r="A2980" t="str">
        <x:v>W Barnett.|2026-02-02</x:v>
      </x:c>
      <x:c r="B2980" s="888" t="n">
        <x:v>46055</x:v>
      </x:c>
      <x:c r="C2980" t="str">
        <x:v>W Barnett.</x:v>
      </x:c>
      <x:c r="D2980" t="str">
        <x:v>Permanent</x:v>
      </x:c>
      <x:c r="E2980" t="str">
        <x:v>Thurrock</x:v>
      </x:c>
      <x:c r="F2980" t="str">
        <x:v>Operative Porter</x:v>
      </x:c>
      <x:c r="G2980" t="str">
        <x:v>399814</x:v>
      </x:c>
      <x:c r="H2980" t="str">
        <x:v>Cushman &amp; Wakefield</x:v>
      </x:c>
      <x:c r="I2980" t="n">
        <x:v>8.25</x:v>
      </x:c>
      <x:c r="J2980" t="str">
        <x:v>Worked</x:v>
      </x:c>
      <x:c r="K2980" t="str">
        <x:v>Employee 2300; home branch Thurrock; assigned role Operative Porter | Deployment branch: Thurrock | Actual role: Operative Porter | Jobs: 399814 | Customers: Cushman &amp; Wakefield | Actual hours: 8.2; source records: 1</x:v>
      </x:c>
      <x:c r="L2980" t="str">
        <x:v>Include</x:v>
      </x:c>
      <x:c r="M2980"/>
      <x:c r="N2980"/>
    </x:row>
    <x:row r="2981">
      <x:c r="A2981" t="str">
        <x:v>W Barnett.|2026-02-04</x:v>
      </x:c>
      <x:c r="B2981" s="888" t="n">
        <x:v>46057</x:v>
      </x:c>
      <x:c r="C2981" t="str">
        <x:v>W Barnett.</x:v>
      </x:c>
      <x:c r="D2981" t="str">
        <x:v>Permanent</x:v>
      </x:c>
      <x:c r="E2981" t="str">
        <x:v>Thurrock</x:v>
      </x:c>
      <x:c r="F2981" t="str">
        <x:v>Operative Porter</x:v>
      </x:c>
      <x:c r="G2981" t="str">
        <x:v>399526</x:v>
      </x:c>
      <x:c r="H2981" t="str">
        <x:v>Knotel UK Ltd</x:v>
      </x:c>
      <x:c r="I2981" t="n">
        <x:v>8</x:v>
      </x:c>
      <x:c r="J2981" t="str">
        <x:v>Worked</x:v>
      </x:c>
      <x:c r="K2981" t="str">
        <x:v>Employee 2300; home branch Thurrock; assigned role Operative Porter | Deployment branch: Thurrock | Actual role: Operative Porter | Jobs: 399526 | Customers: Knotel UK Ltd | Actual hours: 8.0; source records: 1</x:v>
      </x:c>
      <x:c r="L2981" t="str">
        <x:v>Include</x:v>
      </x:c>
      <x:c r="M2981"/>
      <x:c r="N2981"/>
    </x:row>
    <x:row r="2982">
      <x:c r="A2982" t="str">
        <x:v>W Barnett.|2026-02-05</x:v>
      </x:c>
      <x:c r="B2982" s="888" t="n">
        <x:v>46058</x:v>
      </x:c>
      <x:c r="C2982" t="str">
        <x:v>W Barnett.</x:v>
      </x:c>
      <x:c r="D2982" t="str">
        <x:v>Permanent</x:v>
      </x:c>
      <x:c r="E2982" t="str">
        <x:v>Thurrock</x:v>
      </x:c>
      <x:c r="F2982" t="str">
        <x:v>Operative Porter</x:v>
      </x:c>
      <x:c r="G2982" t="str">
        <x:v>396207</x:v>
      </x:c>
      <x:c r="H2982" t="str">
        <x:v>Linklaters LLP</x:v>
      </x:c>
      <x:c r="I2982" t="n">
        <x:v>11.5</x:v>
      </x:c>
      <x:c r="J2982" t="str">
        <x:v>Worked</x:v>
      </x:c>
      <x:c r="K2982" t="str">
        <x:v>Employee 2300; home branch Thurrock; assigned role Operative Porter | Deployment branch: Thurrock | Actual role: Operative Porter | Jobs: 396207 | Customers: Linklaters LLP | Actual hours: 11.5; source records: 1</x:v>
      </x:c>
      <x:c r="L2982" t="str">
        <x:v>Include</x:v>
      </x:c>
      <x:c r="M2982"/>
      <x:c r="N2982"/>
    </x:row>
    <x:row r="2983">
      <x:c r="A2983" t="str">
        <x:v>W Barnett.|2026-02-06</x:v>
      </x:c>
      <x:c r="B2983" s="888" t="n">
        <x:v>46059</x:v>
      </x:c>
      <x:c r="C2983" t="str">
        <x:v>W Barnett.</x:v>
      </x:c>
      <x:c r="D2983" t="str">
        <x:v>Permanent</x:v>
      </x:c>
      <x:c r="E2983" t="str">
        <x:v>Thurrock</x:v>
      </x:c>
      <x:c r="F2983" t="str">
        <x:v>Operative Porter</x:v>
      </x:c>
      <x:c r="G2983" t="str">
        <x:v>400035</x:v>
      </x:c>
      <x:c r="H2983" t="str">
        <x:v>Cushman &amp; Wakefield</x:v>
      </x:c>
      <x:c r="I2983" t="n">
        <x:v>8.5</x:v>
      </x:c>
      <x:c r="J2983" t="str">
        <x:v>Worked</x:v>
      </x:c>
      <x:c r="K2983" t="str">
        <x:v>Employee 2300; home branch Thurrock; assigned role Operative Porter | Deployment branch: Thurrock | Actual role: Operative Porter | Jobs: 400035 | Customers: Cushman &amp; Wakefield | Actual hours: 8.5; source records: 1</x:v>
      </x:c>
      <x:c r="L2983" t="str">
        <x:v>Include</x:v>
      </x:c>
      <x:c r="M2983"/>
      <x:c r="N2983"/>
    </x:row>
    <x:row r="2984">
      <x:c r="A2984" t="str">
        <x:v>W Barnett.|2026-02-09</x:v>
      </x:c>
      <x:c r="B2984" s="888" t="n">
        <x:v>46062</x:v>
      </x:c>
      <x:c r="C2984" t="str">
        <x:v>W Barnett.</x:v>
      </x:c>
      <x:c r="D2984" t="str">
        <x:v>Permanent</x:v>
      </x:c>
      <x:c r="E2984" t="str">
        <x:v>Thurrock</x:v>
      </x:c>
      <x:c r="F2984" t="str">
        <x:v>Operative Porter</x:v>
      </x:c>
      <x:c r="G2984" t="str">
        <x:v>399493</x:v>
      </x:c>
      <x:c r="H2984" t="str">
        <x:v>Knotel UK Ltd</x:v>
      </x:c>
      <x:c r="I2984" t="n">
        <x:v>10</x:v>
      </x:c>
      <x:c r="J2984" t="str">
        <x:v>Worked</x:v>
      </x:c>
      <x:c r="K2984" t="str">
        <x:v>Employee 2300; home branch Thurrock; assigned role Operative Porter | Deployment branch: Thurrock | Actual role: Operative Porter | Jobs: 399493 | Customers: Knotel UK Ltd | Actual hours: 10.0; source records: 1</x:v>
      </x:c>
      <x:c r="L2984" t="str">
        <x:v>Include</x:v>
      </x:c>
      <x:c r="M2984"/>
      <x:c r="N2984"/>
    </x:row>
    <x:row r="2985">
      <x:c r="A2985" t="str">
        <x:v>W Barnett.|2026-02-10</x:v>
      </x:c>
      <x:c r="B2985" s="888" t="n">
        <x:v>46063</x:v>
      </x:c>
      <x:c r="C2985" t="str">
        <x:v>W Barnett.</x:v>
      </x:c>
      <x:c r="D2985" t="str">
        <x:v>Permanent</x:v>
      </x:c>
      <x:c r="E2985" t="str">
        <x:v>Thurrock</x:v>
      </x:c>
      <x:c r="F2985" t="str">
        <x:v>Operative Porter</x:v>
      </x:c>
      <x:c r="G2985"/>
      <x:c r="H2985"/>
      <x:c r="I2985" t="n">
        <x:v>0</x:v>
      </x:c>
      <x:c r="J2985" t="str">
        <x:v>Other leave — Discretionary Leave (Unpaid)</x:v>
      </x:c>
      <x:c r="K2985" t="str">
        <x:v>Employee 2300; home branch Thurrock; assigned role Operative Porter | Leave: Discretionary Leave (Unpaid) | Leave calendar basis: Fixed schedule</x:v>
      </x:c>
      <x:c r="L2985" t="str">
        <x:v>Include</x:v>
      </x:c>
      <x:c r="M2985"/>
      <x:c r="N2985"/>
    </x:row>
    <x:row r="2986">
      <x:c r="A2986" t="str">
        <x:v>W Barnett.|2026-02-11</x:v>
      </x:c>
      <x:c r="B2986" s="888" t="n">
        <x:v>46064</x:v>
      </x:c>
      <x:c r="C2986" t="str">
        <x:v>W Barnett.</x:v>
      </x:c>
      <x:c r="D2986" t="str">
        <x:v>Permanent</x:v>
      </x:c>
      <x:c r="E2986" t="str">
        <x:v>Thurrock</x:v>
      </x:c>
      <x:c r="F2986" t="str">
        <x:v>Operative Porter</x:v>
      </x:c>
      <x:c r="G2986" t="str">
        <x:v>382276A</x:v>
      </x:c>
      <x:c r="H2986" t="str">
        <x:v>British Telecom</x:v>
      </x:c>
      <x:c r="I2986" t="n">
        <x:v>9.5</x:v>
      </x:c>
      <x:c r="J2986" t="str">
        <x:v>Worked</x:v>
      </x:c>
      <x:c r="K2986" t="str">
        <x:v>Employee 2300; home branch Thurrock; assigned role Operative Porter | Deployment branch: Thurrock | Actual role: Operative Porter | Jobs: 382276A | Customers: British Telecom | Actual hours: 9.5; source records: 1</x:v>
      </x:c>
      <x:c r="L2986" t="str">
        <x:v>Include</x:v>
      </x:c>
      <x:c r="M2986"/>
      <x:c r="N2986"/>
    </x:row>
    <x:row r="2987">
      <x:c r="A2987" t="str">
        <x:v>W Barnett.|2026-02-12</x:v>
      </x:c>
      <x:c r="B2987" s="888" t="n">
        <x:v>46065</x:v>
      </x:c>
      <x:c r="C2987" t="str">
        <x:v>W Barnett.</x:v>
      </x:c>
      <x:c r="D2987" t="str">
        <x:v>Permanent</x:v>
      </x:c>
      <x:c r="E2987" t="str">
        <x:v>Thurrock</x:v>
      </x:c>
      <x:c r="F2987" t="str">
        <x:v>Operative Porter</x:v>
      </x:c>
      <x:c r="G2987" t="str">
        <x:v>399451A</x:v>
      </x:c>
      <x:c r="H2987" t="str">
        <x:v>Royal Borough of Kensington and Chelsea</x:v>
      </x:c>
      <x:c r="I2987" t="n">
        <x:v>9.5</x:v>
      </x:c>
      <x:c r="J2987" t="str">
        <x:v>Worked</x:v>
      </x:c>
      <x:c r="K2987" t="str">
        <x:v>Employee 2300; home branch Thurrock; assigned role Operative Porter | Deployment branch: Croydon | Actual role: Operative Porter | Jobs: 399451A | Customers: Royal Borough of Kensington and Chelsea | Actual hours: 9.5; source records: 1</x:v>
      </x:c>
      <x:c r="L2987" t="str">
        <x:v>Include</x:v>
      </x:c>
      <x:c r="M2987"/>
      <x:c r="N2987"/>
    </x:row>
    <x:row r="2988">
      <x:c r="A2988" t="str">
        <x:v>W Barnett.|2026-02-13</x:v>
      </x:c>
      <x:c r="B2988" s="888" t="n">
        <x:v>46066</x:v>
      </x:c>
      <x:c r="C2988" t="str">
        <x:v>W Barnett.</x:v>
      </x:c>
      <x:c r="D2988" t="str">
        <x:v>Permanent</x:v>
      </x:c>
      <x:c r="E2988" t="str">
        <x:v>Thurrock</x:v>
      </x:c>
      <x:c r="F2988" t="str">
        <x:v>Operative Porter</x:v>
      </x:c>
      <x:c r="G2988" t="str">
        <x:v>399051</x:v>
      </x:c>
      <x:c r="H2988" t="str">
        <x:v>CDER Group Ltd</x:v>
      </x:c>
      <x:c r="I2988" t="n">
        <x:v>11.5</x:v>
      </x:c>
      <x:c r="J2988" t="str">
        <x:v>Worked</x:v>
      </x:c>
      <x:c r="K2988" t="str">
        <x:v>Employee 2300; home branch Thurrock; assigned role Operative Porter | Deployment branch: Thurrock | Actual role: Operative Porter | Jobs: 399051 | Customers: CDER Group Ltd | Actual hours: 11.5; source records: 1</x:v>
      </x:c>
      <x:c r="L2988" t="str">
        <x:v>Include</x:v>
      </x:c>
      <x:c r="M2988"/>
      <x:c r="N2988"/>
    </x:row>
    <x:row r="2989">
      <x:c r="A2989" t="str">
        <x:v>W Barnett.|2026-02-16</x:v>
      </x:c>
      <x:c r="B2989" s="888" t="n">
        <x:v>46069</x:v>
      </x:c>
      <x:c r="C2989" t="str">
        <x:v>W Barnett.</x:v>
      </x:c>
      <x:c r="D2989" t="str">
        <x:v>Permanent</x:v>
      </x:c>
      <x:c r="E2989" t="str">
        <x:v>Thurrock</x:v>
      </x:c>
      <x:c r="F2989" t="str">
        <x:v>Operative Porter</x:v>
      </x:c>
      <x:c r="G2989" t="str">
        <x:v>382276A</x:v>
      </x:c>
      <x:c r="H2989" t="str">
        <x:v>British Telecom</x:v>
      </x:c>
      <x:c r="I2989" t="n">
        <x:v>7</x:v>
      </x:c>
      <x:c r="J2989" t="str">
        <x:v>Worked</x:v>
      </x:c>
      <x:c r="K2989" t="str">
        <x:v>Employee 2300; home branch Thurrock; assigned role Operative Porter | Deployment branch: Thurrock | Actual role: Operative Porter | Jobs: 382276A | Customers: British Telecom | Actual hours: 7.0; source records: 1</x:v>
      </x:c>
      <x:c r="L2989" t="str">
        <x:v>Include</x:v>
      </x:c>
      <x:c r="M2989"/>
      <x:c r="N2989"/>
    </x:row>
    <x:row r="2990">
      <x:c r="A2990" t="str">
        <x:v>W Barnett.|2026-02-17</x:v>
      </x:c>
      <x:c r="B2990" s="888" t="n">
        <x:v>46070</x:v>
      </x:c>
      <x:c r="C2990" t="str">
        <x:v>W Barnett.</x:v>
      </x:c>
      <x:c r="D2990" t="str">
        <x:v>Permanent</x:v>
      </x:c>
      <x:c r="E2990" t="str">
        <x:v>Thurrock</x:v>
      </x:c>
      <x:c r="F2990" t="str">
        <x:v>Operative Porter</x:v>
      </x:c>
      <x:c r="G2990" t="str">
        <x:v>396204</x:v>
      </x:c>
      <x:c r="H2990" t="str">
        <x:v>Knotel UK Ltd</x:v>
      </x:c>
      <x:c r="I2990" t="n">
        <x:v>9</x:v>
      </x:c>
      <x:c r="J2990" t="str">
        <x:v>Worked</x:v>
      </x:c>
      <x:c r="K2990" t="str">
        <x:v>Employee 2300; home branch Thurrock; assigned role Operative Porter | Deployment branch: Thurrock | Actual role: Operative Porter | Jobs: 396204 | Customers: Knotel UK Ltd | Actual hours: 9.0; source records: 1</x:v>
      </x:c>
      <x:c r="L2990" t="str">
        <x:v>Include</x:v>
      </x:c>
      <x:c r="M2990"/>
      <x:c r="N2990"/>
    </x:row>
    <x:row r="2991">
      <x:c r="A2991" t="str">
        <x:v>W Barnett.|2026-02-20</x:v>
      </x:c>
      <x:c r="B2991" s="888" t="n">
        <x:v>46073</x:v>
      </x:c>
      <x:c r="C2991" t="str">
        <x:v>W Barnett.</x:v>
      </x:c>
      <x:c r="D2991" t="str">
        <x:v>Permanent</x:v>
      </x:c>
      <x:c r="E2991" t="str">
        <x:v>Thurrock</x:v>
      </x:c>
      <x:c r="F2991" t="str">
        <x:v>Operative Porter</x:v>
      </x:c>
      <x:c r="G2991"/>
      <x:c r="H2991"/>
      <x:c r="I2991" t="n">
        <x:v>0</x:v>
      </x:c>
      <x:c r="J2991" t="str">
        <x:v>Annual leave</x:v>
      </x:c>
      <x:c r="K2991" t="str">
        <x:v>Employee 2300; home branch Thurrock; assigned role Operative Porter | Leave: Annual Leave (Days) | Leave calendar basis: Fixed schedule</x:v>
      </x:c>
      <x:c r="L2991" t="str">
        <x:v>Include</x:v>
      </x:c>
      <x:c r="M2991"/>
      <x:c r="N2991"/>
    </x:row>
    <x:row r="2992">
      <x:c r="A2992" t="str">
        <x:v>W Barnett.|2026-02-24</x:v>
      </x:c>
      <x:c r="B2992" s="888" t="n">
        <x:v>46077</x:v>
      </x:c>
      <x:c r="C2992" t="str">
        <x:v>W Barnett.</x:v>
      </x:c>
      <x:c r="D2992" t="str">
        <x:v>Permanent</x:v>
      </x:c>
      <x:c r="E2992" t="str">
        <x:v>Thurrock</x:v>
      </x:c>
      <x:c r="F2992" t="str">
        <x:v>Operative Porter</x:v>
      </x:c>
      <x:c r="G2992" t="str">
        <x:v>400471</x:v>
      </x:c>
      <x:c r="H2992" t="str">
        <x:v>Hammersmith &amp; Fulham Borough Council</x:v>
      </x:c>
      <x:c r="I2992" t="n">
        <x:v>9</x:v>
      </x:c>
      <x:c r="J2992" t="str">
        <x:v>Worked</x:v>
      </x:c>
      <x:c r="K2992" t="str">
        <x:v>Employee 2300; home branch Thurrock; assigned role Operative Porter | Deployment branch: Croydon | Actual role: Operative Porter | Jobs: 400471 | Customers: Hammersmith &amp; Fulham Borough Council | Actual hours: 9.0; source records: 1</x:v>
      </x:c>
      <x:c r="L2992" t="str">
        <x:v>Include</x:v>
      </x:c>
      <x:c r="M2992"/>
      <x:c r="N2992"/>
    </x:row>
    <x:row r="2993">
      <x:c r="A2993" t="str">
        <x:v>W Barnett.|2026-02-25</x:v>
      </x:c>
      <x:c r="B2993" s="888" t="n">
        <x:v>46078</x:v>
      </x:c>
      <x:c r="C2993" t="str">
        <x:v>W Barnett.</x:v>
      </x:c>
      <x:c r="D2993" t="str">
        <x:v>Permanent</x:v>
      </x:c>
      <x:c r="E2993" t="str">
        <x:v>Thurrock</x:v>
      </x:c>
      <x:c r="F2993" t="str">
        <x:v>Operative Porter</x:v>
      </x:c>
      <x:c r="G2993" t="str">
        <x:v>396207A</x:v>
      </x:c>
      <x:c r="H2993" t="str">
        <x:v>Linklaters LLP</x:v>
      </x:c>
      <x:c r="I2993" t="n">
        <x:v>7.5</x:v>
      </x:c>
      <x:c r="J2993" t="str">
        <x:v>Worked</x:v>
      </x:c>
      <x:c r="K2993" t="str">
        <x:v>Employee 2300; home branch Thurrock; assigned role Operative Porter | Deployment branch: Thurrock | Actual role: Operative Porter | Jobs: 396207A | Customers: Linklaters LLP | Actual hours: 7.5; source records: 1</x:v>
      </x:c>
      <x:c r="L2993" t="str">
        <x:v>Include</x:v>
      </x:c>
      <x:c r="M2993"/>
      <x:c r="N2993"/>
    </x:row>
    <x:row r="2994">
      <x:c r="A2994" t="str">
        <x:v>W Barnett.|2026-02-27</x:v>
      </x:c>
      <x:c r="B2994" s="888" t="n">
        <x:v>46080</x:v>
      </x:c>
      <x:c r="C2994" t="str">
        <x:v>W Barnett.</x:v>
      </x:c>
      <x:c r="D2994" t="str">
        <x:v>Permanent</x:v>
      </x:c>
      <x:c r="E2994" t="str">
        <x:v>Thurrock</x:v>
      </x:c>
      <x:c r="F2994" t="str">
        <x:v>Operative Porter</x:v>
      </x:c>
      <x:c r="G2994"/>
      <x:c r="H2994"/>
      <x:c r="I2994" t="n">
        <x:v>0</x:v>
      </x:c>
      <x:c r="J2994" t="str">
        <x:v>Other leave — Unpaid Leave (Authorised)</x:v>
      </x:c>
      <x:c r="K2994" t="str">
        <x:v>Employee 2300; home branch Thurrock; assigned role Operative Porter | Leave: Unpaid Leave (Authorised) | Leave calendar basis: Fixed schedule</x:v>
      </x:c>
      <x:c r="L2994" t="str">
        <x:v>Include</x:v>
      </x:c>
      <x:c r="M2994"/>
      <x:c r="N2994"/>
    </x:row>
    <x:row r="2995">
      <x:c r="A2995" t="str">
        <x:v>W Campbell|2026-02-02</x:v>
      </x:c>
      <x:c r="B2995" s="888" t="n">
        <x:v>46055</x:v>
      </x:c>
      <x:c r="C2995" t="str">
        <x:v>W Campbell</x:v>
      </x:c>
      <x:c r="D2995" t="str">
        <x:v>Permanent</x:v>
      </x:c>
      <x:c r="E2995" t="str">
        <x:v>Croydon</x:v>
      </x:c>
      <x:c r="F2995" t="str">
        <x:v>Operative Skilled</x:v>
      </x:c>
      <x:c r="G2995" t="str">
        <x:v>386891D, 396877</x:v>
      </x:c>
      <x:c r="H2995" t="str">
        <x:v>Restore Harrow Green; Tijani/Shakirat</x:v>
      </x:c>
      <x:c r="I2995" t="n">
        <x:v>17</x:v>
      </x:c>
      <x:c r="J2995" t="str">
        <x:v>Worked — 2 records</x:v>
      </x:c>
      <x:c r="K2995" t="str">
        <x:v>Employee 1980; home branch Croydon; assigned role Operative Skilled | Deployment branch: Croydon, Thurrock | Actual role: Operative Skilled | Jobs: 386891D, 396877 | Customers: Restore Harrow Green; Tijani/Shakirat | Actual hours: 17.0; source records: 2</x:v>
      </x:c>
      <x:c r="L2995" t="str">
        <x:v>Include</x:v>
      </x:c>
      <x:c r="M2995"/>
      <x:c r="N2995"/>
    </x:row>
    <x:row r="2996">
      <x:c r="A2996" t="str">
        <x:v>W Campbell|2026-02-03</x:v>
      </x:c>
      <x:c r="B2996" s="888" t="n">
        <x:v>46056</x:v>
      </x:c>
      <x:c r="C2996" t="str">
        <x:v>W Campbell</x:v>
      </x:c>
      <x:c r="D2996" t="str">
        <x:v>Permanent</x:v>
      </x:c>
      <x:c r="E2996" t="str">
        <x:v>Croydon</x:v>
      </x:c>
      <x:c r="F2996" t="str">
        <x:v>Operative Skilled</x:v>
      </x:c>
      <x:c r="G2996" t="str">
        <x:v>393361A</x:v>
      </x:c>
      <x:c r="H2996" t="str">
        <x:v>The Quadrant</x:v>
      </x:c>
      <x:c r="I2996" t="n">
        <x:v>7</x:v>
      </x:c>
      <x:c r="J2996" t="str">
        <x:v>Worked</x:v>
      </x:c>
      <x:c r="K2996" t="str">
        <x:v>Employee 1980; home branch Croydon; assigned role Operative Skilled | Deployment branch: Croydon | Actual role: Operative Skilled | Jobs: 393361A | Customers: The Quadrant | Actual hours: 7.0; source records: 1</x:v>
      </x:c>
      <x:c r="L2996" t="str">
        <x:v>Include</x:v>
      </x:c>
      <x:c r="M2996"/>
      <x:c r="N2996"/>
    </x:row>
    <x:row r="2997">
      <x:c r="A2997" t="str">
        <x:v>W Campbell|2026-02-04</x:v>
      </x:c>
      <x:c r="B2997" s="888" t="n">
        <x:v>46057</x:v>
      </x:c>
      <x:c r="C2997" t="str">
        <x:v>W Campbell</x:v>
      </x:c>
      <x:c r="D2997" t="str">
        <x:v>Permanent</x:v>
      </x:c>
      <x:c r="E2997" t="str">
        <x:v>Croydon</x:v>
      </x:c>
      <x:c r="F2997" t="str">
        <x:v>Operative Skilled</x:v>
      </x:c>
      <x:c r="G2997" t="str">
        <x:v>393361A</x:v>
      </x:c>
      <x:c r="H2997" t="str">
        <x:v>The Quadrant</x:v>
      </x:c>
      <x:c r="I2997" t="n">
        <x:v>7.5</x:v>
      </x:c>
      <x:c r="J2997" t="str">
        <x:v>Worked</x:v>
      </x:c>
      <x:c r="K2997" t="str">
        <x:v>Employee 1980; home branch Croydon; assigned role Operative Skilled | Deployment branch: Croydon | Actual role: Operative Porter | Jobs: 393361A | Customers: The Quadrant | Actual hours: 7.5; source records: 1</x:v>
      </x:c>
      <x:c r="L2997" t="str">
        <x:v>Include</x:v>
      </x:c>
      <x:c r="M2997"/>
      <x:c r="N2997"/>
    </x:row>
    <x:row r="2998">
      <x:c r="A2998" t="str">
        <x:v>W Campbell|2026-02-05</x:v>
      </x:c>
      <x:c r="B2998" s="888" t="n">
        <x:v>46058</x:v>
      </x:c>
      <x:c r="C2998" t="str">
        <x:v>W Campbell</x:v>
      </x:c>
      <x:c r="D2998" t="str">
        <x:v>Permanent</x:v>
      </x:c>
      <x:c r="E2998" t="str">
        <x:v>Croydon</x:v>
      </x:c>
      <x:c r="F2998" t="str">
        <x:v>Operative Skilled</x:v>
      </x:c>
      <x:c r="G2998" t="str">
        <x:v>399451A</x:v>
      </x:c>
      <x:c r="H2998" t="str">
        <x:v>Royal Borough of Kensington and Chelsea</x:v>
      </x:c>
      <x:c r="I2998" t="n">
        <x:v>7.5</x:v>
      </x:c>
      <x:c r="J2998" t="str">
        <x:v>Worked</x:v>
      </x:c>
      <x:c r="K2998" t="str">
        <x:v>Employee 1980; home branch Croydon; assigned role Operative Skilled | Deployment branch: Croydon | Actual role: Operative Porter | Jobs: 399451A | Customers: Royal Borough of Kensington and Chelsea | Actual hours: 7.5; source records: 1</x:v>
      </x:c>
      <x:c r="L2998" t="str">
        <x:v>Include</x:v>
      </x:c>
      <x:c r="M2998"/>
      <x:c r="N2998"/>
    </x:row>
    <x:row r="2999">
      <x:c r="A2999" t="str">
        <x:v>W Campbell|2026-02-06</x:v>
      </x:c>
      <x:c r="B2999" s="888" t="n">
        <x:v>46059</x:v>
      </x:c>
      <x:c r="C2999" t="str">
        <x:v>W Campbell</x:v>
      </x:c>
      <x:c r="D2999" t="str">
        <x:v>Permanent</x:v>
      </x:c>
      <x:c r="E2999" t="str">
        <x:v>Croydon</x:v>
      </x:c>
      <x:c r="F2999" t="str">
        <x:v>Operative Skilled</x:v>
      </x:c>
      <x:c r="G2999" t="str">
        <x:v>386891D, 399606</x:v>
      </x:c>
      <x:c r="H2999" t="str">
        <x:v>Restore Harrow Green; The Hut Group Ltd (Arrow Films)</x:v>
      </x:c>
      <x:c r="I2999" t="n">
        <x:v>20</x:v>
      </x:c>
      <x:c r="J2999" t="str">
        <x:v>Worked — 2 records</x:v>
      </x:c>
      <x:c r="K2999" t="str">
        <x:v>Employee 1980; home branch Croydon; assigned role Operative Skilled | Deployment branch: Croydon, Thurrock | Actual role: Operative Porter, Operative Skilled | Jobs: 386891D, 399606 | Customers: Restore Harrow Green; The Hut Group Ltd (Arrow Films) | Actual hours: 20.0; source records: 2</x:v>
      </x:c>
      <x:c r="L2999" t="str">
        <x:v>Include</x:v>
      </x:c>
      <x:c r="M2999"/>
      <x:c r="N2999"/>
    </x:row>
    <x:row r="3000">
      <x:c r="A3000" t="str">
        <x:v>W Campbell|2026-02-09</x:v>
      </x:c>
      <x:c r="B3000" s="888" t="n">
        <x:v>46062</x:v>
      </x:c>
      <x:c r="C3000" t="str">
        <x:v>W Campbell</x:v>
      </x:c>
      <x:c r="D3000" t="str">
        <x:v>Permanent</x:v>
      </x:c>
      <x:c r="E3000" t="str">
        <x:v>Croydon</x:v>
      </x:c>
      <x:c r="F3000" t="str">
        <x:v>Operative Skilled</x:v>
      </x:c>
      <x:c r="G3000" t="str">
        <x:v>394921</x:v>
      </x:c>
      <x:c r="H3000" t="str">
        <x:v>MSC Cruise Management (UK) Limited</x:v>
      </x:c>
      <x:c r="I3000" t="n">
        <x:v>8</x:v>
      </x:c>
      <x:c r="J3000" t="str">
        <x:v>Worked</x:v>
      </x:c>
      <x:c r="K3000" t="str">
        <x:v>Employee 1980; home branch Croydon; assigned role Operative Skilled | Deployment branch: Croydon | Actual role: Operative Skilled | Jobs: 394921 | Customers: MSC Cruise Management (UK) Limited | Actual hours: 8.0; source records: 1</x:v>
      </x:c>
      <x:c r="L3000" t="str">
        <x:v>Include</x:v>
      </x:c>
      <x:c r="M3000"/>
      <x:c r="N3000"/>
    </x:row>
    <x:row r="3001">
      <x:c r="A3001" t="str">
        <x:v>W Campbell|2026-02-10</x:v>
      </x:c>
      <x:c r="B3001" s="888" t="n">
        <x:v>46063</x:v>
      </x:c>
      <x:c r="C3001" t="str">
        <x:v>W Campbell</x:v>
      </x:c>
      <x:c r="D3001" t="str">
        <x:v>Permanent</x:v>
      </x:c>
      <x:c r="E3001" t="str">
        <x:v>Croydon</x:v>
      </x:c>
      <x:c r="F3001" t="str">
        <x:v>Operative Skilled</x:v>
      </x:c>
      <x:c r="G3001" t="str">
        <x:v>394921</x:v>
      </x:c>
      <x:c r="H3001" t="str">
        <x:v>MSC Cruise Management (UK) Limited</x:v>
      </x:c>
      <x:c r="I3001" t="n">
        <x:v>9.5</x:v>
      </x:c>
      <x:c r="J3001" t="str">
        <x:v>Worked</x:v>
      </x:c>
      <x:c r="K3001" t="str">
        <x:v>Employee 1980; home branch Croydon; assigned role Operative Skilled | Deployment branch: Croydon | Actual role: Operative Skilled | Jobs: 394921 | Customers: MSC Cruise Management (UK) Limited | Actual hours: 9.5; source records: 1</x:v>
      </x:c>
      <x:c r="L3001" t="str">
        <x:v>Include</x:v>
      </x:c>
      <x:c r="M3001"/>
      <x:c r="N3001"/>
    </x:row>
    <x:row r="3002">
      <x:c r="A3002" t="str">
        <x:v>W Campbell|2026-02-11</x:v>
      </x:c>
      <x:c r="B3002" s="888" t="n">
        <x:v>46064</x:v>
      </x:c>
      <x:c r="C3002" t="str">
        <x:v>W Campbell</x:v>
      </x:c>
      <x:c r="D3002" t="str">
        <x:v>Permanent</x:v>
      </x:c>
      <x:c r="E3002" t="str">
        <x:v>Croydon</x:v>
      </x:c>
      <x:c r="F3002" t="str">
        <x:v>Operative Skilled</x:v>
      </x:c>
      <x:c r="G3002" t="str">
        <x:v>394921</x:v>
      </x:c>
      <x:c r="H3002" t="str">
        <x:v>MSC Cruise Management (UK) Limited</x:v>
      </x:c>
      <x:c r="I3002" t="n">
        <x:v>10.5</x:v>
      </x:c>
      <x:c r="J3002" t="str">
        <x:v>Worked</x:v>
      </x:c>
      <x:c r="K3002" t="str">
        <x:v>Employee 1980; home branch Croydon; assigned role Operative Skilled | Deployment branch: Croydon | Actual role: Operative Skilled | Jobs: 394921 | Customers: MSC Cruise Management (UK) Limited | Actual hours: 10.5; source records: 1</x:v>
      </x:c>
      <x:c r="L3002" t="str">
        <x:v>Include</x:v>
      </x:c>
      <x:c r="M3002"/>
      <x:c r="N3002"/>
    </x:row>
    <x:row r="3003">
      <x:c r="A3003" t="str">
        <x:v>W Campbell|2026-02-12</x:v>
      </x:c>
      <x:c r="B3003" s="888" t="n">
        <x:v>46065</x:v>
      </x:c>
      <x:c r="C3003" t="str">
        <x:v>W Campbell</x:v>
      </x:c>
      <x:c r="D3003" t="str">
        <x:v>Permanent</x:v>
      </x:c>
      <x:c r="E3003" t="str">
        <x:v>Croydon</x:v>
      </x:c>
      <x:c r="F3003" t="str">
        <x:v>Operative Skilled</x:v>
      </x:c>
      <x:c r="G3003" t="str">
        <x:v>394921</x:v>
      </x:c>
      <x:c r="H3003" t="str">
        <x:v>MSC Cruise Management (UK) Limited</x:v>
      </x:c>
      <x:c r="I3003" t="n">
        <x:v>9</x:v>
      </x:c>
      <x:c r="J3003" t="str">
        <x:v>Worked</x:v>
      </x:c>
      <x:c r="K3003" t="str">
        <x:v>Employee 1980; home branch Croydon; assigned role Operative Skilled | Deployment branch: Croydon | Actual role: Operative Skilled | Jobs: 394921 | Customers: MSC Cruise Management (UK) Limited | Actual hours: 9.0; source records: 1</x:v>
      </x:c>
      <x:c r="L3003" t="str">
        <x:v>Include</x:v>
      </x:c>
      <x:c r="M3003"/>
      <x:c r="N3003"/>
    </x:row>
    <x:row r="3004">
      <x:c r="A3004" t="str">
        <x:v>W Campbell|2026-02-13</x:v>
      </x:c>
      <x:c r="B3004" s="888" t="n">
        <x:v>46066</x:v>
      </x:c>
      <x:c r="C3004" t="str">
        <x:v>W Campbell</x:v>
      </x:c>
      <x:c r="D3004" t="str">
        <x:v>Permanent</x:v>
      </x:c>
      <x:c r="E3004" t="str">
        <x:v>Croydon</x:v>
      </x:c>
      <x:c r="F3004" t="str">
        <x:v>Operative Skilled</x:v>
      </x:c>
      <x:c r="G3004" t="str">
        <x:v>400336</x:v>
      </x:c>
      <x:c r="H3004" t="str">
        <x:v>Fidelis MGU</x:v>
      </x:c>
      <x:c r="I3004" t="n">
        <x:v>6</x:v>
      </x:c>
      <x:c r="J3004" t="str">
        <x:v>Worked</x:v>
      </x:c>
      <x:c r="K3004" t="str">
        <x:v>Employee 1980; home branch Croydon; assigned role Operative Skilled | Deployment branch: Croydon | Actual role: Operative Skilled | Jobs: 400336 | Customers: Fidelis MGU | Actual hours: 6.0; source records: 1</x:v>
      </x:c>
      <x:c r="L3004" t="str">
        <x:v>Include</x:v>
      </x:c>
      <x:c r="M3004"/>
      <x:c r="N3004"/>
    </x:row>
    <x:row r="3005">
      <x:c r="A3005" t="str">
        <x:v>W Campbell|2026-02-14</x:v>
      </x:c>
      <x:c r="B3005" s="888" t="n">
        <x:v>46067</x:v>
      </x:c>
      <x:c r="C3005" t="str">
        <x:v>W Campbell</x:v>
      </x:c>
      <x:c r="D3005" t="str">
        <x:v>Permanent</x:v>
      </x:c>
      <x:c r="E3005" t="str">
        <x:v>Croydon</x:v>
      </x:c>
      <x:c r="F3005" t="str">
        <x:v>Operative Skilled</x:v>
      </x:c>
      <x:c r="G3005" t="str">
        <x:v>400336</x:v>
      </x:c>
      <x:c r="H3005" t="str">
        <x:v>Fidelis MGU</x:v>
      </x:c>
      <x:c r="I3005" t="n">
        <x:v>8.5</x:v>
      </x:c>
      <x:c r="J3005" t="str">
        <x:v>Worked</x:v>
      </x:c>
      <x:c r="K3005" t="str">
        <x:v>Employee 1980; home branch Croydon; assigned role Operative Skilled | Deployment branch: Croydon | Actual role: Operative Skilled | Jobs: 400336 | Customers: Fidelis MGU | Actual hours: 8.5; source records: 1</x:v>
      </x:c>
      <x:c r="L3005" t="str">
        <x:v>Include</x:v>
      </x:c>
      <x:c r="M3005"/>
      <x:c r="N3005"/>
    </x:row>
    <x:row r="3006">
      <x:c r="A3006" t="str">
        <x:v>W Campbell|2026-02-16</x:v>
      </x:c>
      <x:c r="B3006" s="888" t="n">
        <x:v>46069</x:v>
      </x:c>
      <x:c r="C3006" t="str">
        <x:v>W Campbell</x:v>
      </x:c>
      <x:c r="D3006" t="str">
        <x:v>Permanent</x:v>
      </x:c>
      <x:c r="E3006" t="str">
        <x:v>Croydon</x:v>
      </x:c>
      <x:c r="F3006" t="str">
        <x:v>Operative Skilled</x:v>
      </x:c>
      <x:c r="G3006" t="str">
        <x:v>399515</x:v>
      </x:c>
      <x:c r="H3006" t="str">
        <x:v>Yard Duty, Vehicles Management and WHS support</x:v>
      </x:c>
      <x:c r="I3006" t="n">
        <x:v>7</x:v>
      </x:c>
      <x:c r="J3006" t="str">
        <x:v>Worked</x:v>
      </x:c>
      <x:c r="K3006" t="str">
        <x:v>Employee 1980; home branch Croydon; assigned role Operative Skilled | Deployment branch: Croydon | Actual role: Operative Porter | Jobs: 399515 | Customers: Yard Duty, Vehicles Management and WHS support | Actual hours: 7.0; source records: 1</x:v>
      </x:c>
      <x:c r="L3006" t="str">
        <x:v>Include</x:v>
      </x:c>
      <x:c r="M3006"/>
      <x:c r="N3006"/>
    </x:row>
    <x:row r="3007">
      <x:c r="A3007" t="str">
        <x:v>W Campbell|2026-02-17</x:v>
      </x:c>
      <x:c r="B3007" s="888" t="n">
        <x:v>46070</x:v>
      </x:c>
      <x:c r="C3007" t="str">
        <x:v>W Campbell</x:v>
      </x:c>
      <x:c r="D3007" t="str">
        <x:v>Permanent</x:v>
      </x:c>
      <x:c r="E3007" t="str">
        <x:v>Croydon</x:v>
      </x:c>
      <x:c r="F3007" t="str">
        <x:v>Operative Skilled</x:v>
      </x:c>
      <x:c r="G3007" t="str">
        <x:v>396204, 386891D</x:v>
      </x:c>
      <x:c r="H3007" t="str">
        <x:v>Knotel UK Ltd; Restore Harrow Green</x:v>
      </x:c>
      <x:c r="I3007" t="n">
        <x:v>18</x:v>
      </x:c>
      <x:c r="J3007" t="str">
        <x:v>Worked — 2 records</x:v>
      </x:c>
      <x:c r="K3007" t="str">
        <x:v>Employee 1980; home branch Croydon; assigned role Operative Skilled | Deployment branch: Croydon, Thurrock | Actual role: Operative Skilled | Jobs: 396204, 386891D | Customers: Knotel UK Ltd; Restore Harrow Green | Actual hours: 18.0; source records: 2</x:v>
      </x:c>
      <x:c r="L3007" t="str">
        <x:v>Include</x:v>
      </x:c>
      <x:c r="M3007"/>
      <x:c r="N3007"/>
    </x:row>
    <x:row r="3008">
      <x:c r="A3008" t="str">
        <x:v>W Campbell|2026-02-18</x:v>
      </x:c>
      <x:c r="B3008" s="888" t="n">
        <x:v>46071</x:v>
      </x:c>
      <x:c r="C3008" t="str">
        <x:v>W Campbell</x:v>
      </x:c>
      <x:c r="D3008" t="str">
        <x:v>Permanent</x:v>
      </x:c>
      <x:c r="E3008" t="str">
        <x:v>Croydon</x:v>
      </x:c>
      <x:c r="F3008" t="str">
        <x:v>Operative Skilled</x:v>
      </x:c>
      <x:c r="G3008" t="str">
        <x:v>399451A</x:v>
      </x:c>
      <x:c r="H3008" t="str">
        <x:v>Royal Borough of Kensington and Chelsea</x:v>
      </x:c>
      <x:c r="I3008" t="n">
        <x:v>6</x:v>
      </x:c>
      <x:c r="J3008" t="str">
        <x:v>Worked</x:v>
      </x:c>
      <x:c r="K3008" t="str">
        <x:v>Employee 1980; home branch Croydon; assigned role Operative Skilled | Deployment branch: Croydon | Actual role: Operative Skilled | Jobs: 399451A | Customers: Royal Borough of Kensington and Chelsea | Actual hours: 6.0; source records: 1</x:v>
      </x:c>
      <x:c r="L3008" t="str">
        <x:v>Include</x:v>
      </x:c>
      <x:c r="M3008"/>
      <x:c r="N3008"/>
    </x:row>
    <x:row r="3009">
      <x:c r="A3009" t="str">
        <x:v>W Campbell|2026-02-19</x:v>
      </x:c>
      <x:c r="B3009" s="888" t="n">
        <x:v>46072</x:v>
      </x:c>
      <x:c r="C3009" t="str">
        <x:v>W Campbell</x:v>
      </x:c>
      <x:c r="D3009" t="str">
        <x:v>Permanent</x:v>
      </x:c>
      <x:c r="E3009" t="str">
        <x:v>Croydon</x:v>
      </x:c>
      <x:c r="F3009" t="str">
        <x:v>Operative Skilled</x:v>
      </x:c>
      <x:c r="G3009" t="str">
        <x:v>399167</x:v>
      </x:c>
      <x:c r="H3009" t="str">
        <x:v>Duke Street Capital Management Services Ltd</x:v>
      </x:c>
      <x:c r="I3009" t="n">
        <x:v>9.5</x:v>
      </x:c>
      <x:c r="J3009" t="str">
        <x:v>Worked</x:v>
      </x:c>
      <x:c r="K3009" t="str">
        <x:v>Employee 1980; home branch Croydon; assigned role Operative Skilled | Deployment branch: Croydon | Actual role: Operative Porter | Jobs: 399167 | Customers: Duke Street Capital Management Services Ltd | Actual hours: 9.5; source records: 1</x:v>
      </x:c>
      <x:c r="L3009" t="str">
        <x:v>Include</x:v>
      </x:c>
      <x:c r="M3009"/>
      <x:c r="N3009"/>
    </x:row>
    <x:row r="3010">
      <x:c r="A3010" t="str">
        <x:v>W Campbell|2026-02-20</x:v>
      </x:c>
      <x:c r="B3010" s="888" t="n">
        <x:v>46073</x:v>
      </x:c>
      <x:c r="C3010" t="str">
        <x:v>W Campbell</x:v>
      </x:c>
      <x:c r="D3010" t="str">
        <x:v>Permanent</x:v>
      </x:c>
      <x:c r="E3010" t="str">
        <x:v>Croydon</x:v>
      </x:c>
      <x:c r="F3010" t="str">
        <x:v>Operative Skilled</x:v>
      </x:c>
      <x:c r="G3010" t="str">
        <x:v>399451A</x:v>
      </x:c>
      <x:c r="H3010" t="str">
        <x:v>Royal Borough of Kensington and Chelsea</x:v>
      </x:c>
      <x:c r="I3010" t="n">
        <x:v>6</x:v>
      </x:c>
      <x:c r="J3010" t="str">
        <x:v>Worked</x:v>
      </x:c>
      <x:c r="K3010" t="str">
        <x:v>Employee 1980; home branch Croydon; assigned role Operative Skilled | Deployment branch: Croydon | Actual role: Operative Skilled | Jobs: 399451A | Customers: Royal Borough of Kensington and Chelsea | Actual hours: 6.0; source records: 1</x:v>
      </x:c>
      <x:c r="L3010" t="str">
        <x:v>Include</x:v>
      </x:c>
      <x:c r="M3010"/>
      <x:c r="N3010"/>
    </x:row>
    <x:row r="3011">
      <x:c r="A3011" t="str">
        <x:v>W Campbell|2026-02-23</x:v>
      </x:c>
      <x:c r="B3011" s="888" t="n">
        <x:v>46076</x:v>
      </x:c>
      <x:c r="C3011" t="str">
        <x:v>W Campbell</x:v>
      </x:c>
      <x:c r="D3011" t="str">
        <x:v>Permanent</x:v>
      </x:c>
      <x:c r="E3011" t="str">
        <x:v>Croydon</x:v>
      </x:c>
      <x:c r="F3011" t="str">
        <x:v>Operative Skilled</x:v>
      </x:c>
      <x:c r="G3011" t="str">
        <x:v>400413</x:v>
      </x:c>
      <x:c r="H3011" t="str">
        <x:v>Equans Services Limited</x:v>
      </x:c>
      <x:c r="I3011" t="n">
        <x:v>6</x:v>
      </x:c>
      <x:c r="J3011" t="str">
        <x:v>Worked</x:v>
      </x:c>
      <x:c r="K3011" t="str">
        <x:v>Employee 1980; home branch Croydon; assigned role Operative Skilled | Deployment branch: Croydon | Actual role: Operative Skilled | Jobs: 400413 | Customers: Equans Services Limited | Actual hours: 6.0; source records: 1</x:v>
      </x:c>
      <x:c r="L3011" t="str">
        <x:v>Include</x:v>
      </x:c>
      <x:c r="M3011"/>
      <x:c r="N3011"/>
    </x:row>
    <x:row r="3012">
      <x:c r="A3012" t="str">
        <x:v>W Campbell|2026-02-24</x:v>
      </x:c>
      <x:c r="B3012" s="888" t="n">
        <x:v>46077</x:v>
      </x:c>
      <x:c r="C3012" t="str">
        <x:v>W Campbell</x:v>
      </x:c>
      <x:c r="D3012" t="str">
        <x:v>Permanent</x:v>
      </x:c>
      <x:c r="E3012" t="str">
        <x:v>Croydon</x:v>
      </x:c>
      <x:c r="F3012" t="str">
        <x:v>Operative Skilled</x:v>
      </x:c>
      <x:c r="G3012" t="str">
        <x:v>400090</x:v>
      </x:c>
      <x:c r="H3012" t="str">
        <x:v>HiveMinded</x:v>
      </x:c>
      <x:c r="I3012" t="n">
        <x:v>5.5</x:v>
      </x:c>
      <x:c r="J3012" t="str">
        <x:v>Worked</x:v>
      </x:c>
      <x:c r="K3012" t="str">
        <x:v>Employee 1980; home branch Croydon; assigned role Operative Skilled | Deployment branch: Croydon | Actual role: Operative Skilled | Jobs: 400090 | Customers: HiveMinded | Actual hours: 5.5; source records: 1</x:v>
      </x:c>
      <x:c r="L3012" t="str">
        <x:v>Include</x:v>
      </x:c>
      <x:c r="M3012"/>
      <x:c r="N3012"/>
    </x:row>
    <x:row r="3013">
      <x:c r="A3013" t="str">
        <x:v>W Campbell|2026-02-26</x:v>
      </x:c>
      <x:c r="B3013" s="888" t="n">
        <x:v>46079</x:v>
      </x:c>
      <x:c r="C3013" t="str">
        <x:v>W Campbell</x:v>
      </x:c>
      <x:c r="D3013" t="str">
        <x:v>Permanent</x:v>
      </x:c>
      <x:c r="E3013" t="str">
        <x:v>Croydon</x:v>
      </x:c>
      <x:c r="F3013" t="str">
        <x:v>Operative Skilled</x:v>
      </x:c>
      <x:c r="G3013" t="str">
        <x:v>393361A</x:v>
      </x:c>
      <x:c r="H3013" t="str">
        <x:v>The Quadrant</x:v>
      </x:c>
      <x:c r="I3013" t="n">
        <x:v>8</x:v>
      </x:c>
      <x:c r="J3013" t="str">
        <x:v>Worked</x:v>
      </x:c>
      <x:c r="K3013" t="str">
        <x:v>Employee 1980; home branch Croydon; assigned role Operative Skilled | Deployment branch: Croydon | Actual role: Operative Skilled | Jobs: 393361A | Customers: The Quadrant | Actual hours: 8.0; source records: 1</x:v>
      </x:c>
      <x:c r="L3013" t="str">
        <x:v>Include</x:v>
      </x:c>
      <x:c r="M3013"/>
      <x:c r="N3013"/>
    </x:row>
    <x:row r="3014">
      <x:c r="A3014" t="str">
        <x:v>W Campbell|2026-02-27</x:v>
      </x:c>
      <x:c r="B3014" s="888" t="n">
        <x:v>46080</x:v>
      </x:c>
      <x:c r="C3014" t="str">
        <x:v>W Campbell</x:v>
      </x:c>
      <x:c r="D3014" t="str">
        <x:v>Permanent</x:v>
      </x:c>
      <x:c r="E3014" t="str">
        <x:v>Croydon</x:v>
      </x:c>
      <x:c r="F3014" t="str">
        <x:v>Operative Skilled</x:v>
      </x:c>
      <x:c r="G3014" t="str">
        <x:v>400075</x:v>
      </x:c>
      <x:c r="H3014" t="str">
        <x:v>Equans</x:v>
      </x:c>
      <x:c r="I3014" t="n">
        <x:v>9.5</x:v>
      </x:c>
      <x:c r="J3014" t="str">
        <x:v>Worked</x:v>
      </x:c>
      <x:c r="K3014" t="str">
        <x:v>Employee 1980; home branch Croydon; assigned role Operative Skilled | Deployment branch: Croydon | Actual role: Operative Skilled | Jobs: 400075 | Customers: Equans | Actual hours: 9.5; source records: 1</x:v>
      </x:c>
      <x:c r="L3014" t="str">
        <x:v>Include</x:v>
      </x:c>
      <x:c r="M3014"/>
      <x:c r="N3014"/>
    </x:row>
    <x:row r="3015">
      <x:c r="A3015" t="str">
        <x:v>Wayne Clark1|2026-02-02</x:v>
      </x:c>
      <x:c r="B3015" s="888" t="n">
        <x:v>46055</x:v>
      </x:c>
      <x:c r="C3015" t="str">
        <x:v>Wayne Clark1</x:v>
      </x:c>
      <x:c r="D3015" t="str">
        <x:v>Permanent</x:v>
      </x:c>
      <x:c r="E3015" t="str">
        <x:v>Leeds</x:v>
      </x:c>
      <x:c r="F3015" t="str">
        <x:v>Operative Driver</x:v>
      </x:c>
      <x:c r="G3015" t="str">
        <x:v>400022</x:v>
      </x:c>
      <x:c r="H3015" t="str">
        <x:v>The British Library</x:v>
      </x:c>
      <x:c r="I3015" t="n">
        <x:v>13.25</x:v>
      </x:c>
      <x:c r="J3015" t="str">
        <x:v>Worked</x:v>
      </x:c>
      <x:c r="K3015" t="str">
        <x:v>Employee 103945; home branch Leeds; assigned role Operative Driver | Deployment branch: Leeds | Actual role: Operative Driver | Jobs: 400022 | Customers: The British Library | Actual hours: 13.2; source records: 1</x:v>
      </x:c>
      <x:c r="L3015" t="str">
        <x:v>Include</x:v>
      </x:c>
      <x:c r="M3015"/>
      <x:c r="N3015"/>
    </x:row>
    <x:row r="3016">
      <x:c r="A3016" t="str">
        <x:v>Wayne Clark1|2026-02-03</x:v>
      </x:c>
      <x:c r="B3016" s="888" t="n">
        <x:v>46056</x:v>
      </x:c>
      <x:c r="C3016" t="str">
        <x:v>Wayne Clark1</x:v>
      </x:c>
      <x:c r="D3016" t="str">
        <x:v>Permanent</x:v>
      </x:c>
      <x:c r="E3016" t="str">
        <x:v>Leeds</x:v>
      </x:c>
      <x:c r="F3016" t="str">
        <x:v>Operative Driver</x:v>
      </x:c>
      <x:c r="G3016" t="str">
        <x:v>400022</x:v>
      </x:c>
      <x:c r="H3016" t="str">
        <x:v>The British Library</x:v>
      </x:c>
      <x:c r="I3016" t="n">
        <x:v>13</x:v>
      </x:c>
      <x:c r="J3016" t="str">
        <x:v>Worked</x:v>
      </x:c>
      <x:c r="K3016" t="str">
        <x:v>Employee 103945; home branch Leeds; assigned role Operative Driver | Deployment branch: Leeds | Actual role: Operative Driver | Jobs: 400022 | Customers: The British Library | Actual hours: 13.0; source records: 1</x:v>
      </x:c>
      <x:c r="L3016" t="str">
        <x:v>Include</x:v>
      </x:c>
      <x:c r="M3016"/>
      <x:c r="N3016"/>
    </x:row>
    <x:row r="3017">
      <x:c r="A3017" t="str">
        <x:v>Wayne Clark1|2026-02-04</x:v>
      </x:c>
      <x:c r="B3017" s="888" t="n">
        <x:v>46057</x:v>
      </x:c>
      <x:c r="C3017" t="str">
        <x:v>Wayne Clark1</x:v>
      </x:c>
      <x:c r="D3017" t="str">
        <x:v>Permanent</x:v>
      </x:c>
      <x:c r="E3017" t="str">
        <x:v>Leeds</x:v>
      </x:c>
      <x:c r="F3017" t="str">
        <x:v>Operative Driver</x:v>
      </x:c>
      <x:c r="G3017" t="str">
        <x:v>400022</x:v>
      </x:c>
      <x:c r="H3017" t="str">
        <x:v>The British Library</x:v>
      </x:c>
      <x:c r="I3017" t="n">
        <x:v>13.75</x:v>
      </x:c>
      <x:c r="J3017" t="str">
        <x:v>Worked</x:v>
      </x:c>
      <x:c r="K3017" t="str">
        <x:v>Employee 103945; home branch Leeds; assigned role Operative Driver | Deployment branch: Leeds | Actual role: Operative Driver | Jobs: 400022 | Customers: The British Library | Actual hours: 13.8; source records: 1</x:v>
      </x:c>
      <x:c r="L3017" t="str">
        <x:v>Include</x:v>
      </x:c>
      <x:c r="M3017"/>
      <x:c r="N3017"/>
    </x:row>
    <x:row r="3018">
      <x:c r="A3018" t="str">
        <x:v>Wayne Clark1|2026-02-05</x:v>
      </x:c>
      <x:c r="B3018" s="888" t="n">
        <x:v>46058</x:v>
      </x:c>
      <x:c r="C3018" t="str">
        <x:v>Wayne Clark1</x:v>
      </x:c>
      <x:c r="D3018" t="str">
        <x:v>Permanent</x:v>
      </x:c>
      <x:c r="E3018" t="str">
        <x:v>Leeds</x:v>
      </x:c>
      <x:c r="F3018" t="str">
        <x:v>Operative Driver</x:v>
      </x:c>
      <x:c r="G3018" t="str">
        <x:v>400022</x:v>
      </x:c>
      <x:c r="H3018" t="str">
        <x:v>The British Library</x:v>
      </x:c>
      <x:c r="I3018" t="n">
        <x:v>14.5</x:v>
      </x:c>
      <x:c r="J3018" t="str">
        <x:v>Worked</x:v>
      </x:c>
      <x:c r="K3018" t="str">
        <x:v>Employee 103945; home branch Leeds; assigned role Operative Driver | Deployment branch: Leeds | Actual role: Operative Driver | Jobs: 400022 | Customers: The British Library | Actual hours: 14.5; source records: 1</x:v>
      </x:c>
      <x:c r="L3018" t="str">
        <x:v>Include</x:v>
      </x:c>
      <x:c r="M3018"/>
      <x:c r="N3018"/>
    </x:row>
    <x:row r="3019">
      <x:c r="A3019" t="str">
        <x:v>Wayne Clark1|2026-02-06</x:v>
      </x:c>
      <x:c r="B3019" s="888" t="n">
        <x:v>46059</x:v>
      </x:c>
      <x:c r="C3019" t="str">
        <x:v>Wayne Clark1</x:v>
      </x:c>
      <x:c r="D3019" t="str">
        <x:v>Permanent</x:v>
      </x:c>
      <x:c r="E3019" t="str">
        <x:v>Leeds</x:v>
      </x:c>
      <x:c r="F3019" t="str">
        <x:v>Operative Driver</x:v>
      </x:c>
      <x:c r="G3019" t="str">
        <x:v>400022</x:v>
      </x:c>
      <x:c r="H3019" t="str">
        <x:v>The British Library</x:v>
      </x:c>
      <x:c r="I3019" t="n">
        <x:v>13.75</x:v>
      </x:c>
      <x:c r="J3019" t="str">
        <x:v>Worked</x:v>
      </x:c>
      <x:c r="K3019" t="str">
        <x:v>Employee 103945; home branch Leeds; assigned role Operative Driver | Deployment branch: Leeds | Actual role: Operative Driver | Jobs: 400022 | Customers: The British Library | Actual hours: 13.8; source records: 1</x:v>
      </x:c>
      <x:c r="L3019" t="str">
        <x:v>Include</x:v>
      </x:c>
      <x:c r="M3019"/>
      <x:c r="N3019"/>
    </x:row>
    <x:row r="3020">
      <x:c r="A3020" t="str">
        <x:v>Wayne Clark1|2026-02-09</x:v>
      </x:c>
      <x:c r="B3020" s="888" t="n">
        <x:v>46062</x:v>
      </x:c>
      <x:c r="C3020" t="str">
        <x:v>Wayne Clark1</x:v>
      </x:c>
      <x:c r="D3020" t="str">
        <x:v>Permanent</x:v>
      </x:c>
      <x:c r="E3020" t="str">
        <x:v>Leeds</x:v>
      </x:c>
      <x:c r="F3020" t="str">
        <x:v>Operative Driver</x:v>
      </x:c>
      <x:c r="G3020" t="str">
        <x:v>400022</x:v>
      </x:c>
      <x:c r="H3020" t="str">
        <x:v>The British Library</x:v>
      </x:c>
      <x:c r="I3020" t="n">
        <x:v>12.33</x:v>
      </x:c>
      <x:c r="J3020" t="str">
        <x:v>Worked</x:v>
      </x:c>
      <x:c r="K3020" t="str">
        <x:v>Employee 103945; home branch Leeds; assigned role Operative Driver | Deployment branch: Leeds | Actual role: Operative Driver | Jobs: 400022 | Customers: The British Library | Actual hours: 12.3; source records: 1</x:v>
      </x:c>
      <x:c r="L3020" t="str">
        <x:v>Include</x:v>
      </x:c>
      <x:c r="M3020"/>
      <x:c r="N3020"/>
    </x:row>
    <x:row r="3021">
      <x:c r="A3021" t="str">
        <x:v>Wayne Clark1|2026-02-10</x:v>
      </x:c>
      <x:c r="B3021" s="888" t="n">
        <x:v>46063</x:v>
      </x:c>
      <x:c r="C3021" t="str">
        <x:v>Wayne Clark1</x:v>
      </x:c>
      <x:c r="D3021" t="str">
        <x:v>Permanent</x:v>
      </x:c>
      <x:c r="E3021" t="str">
        <x:v>Leeds</x:v>
      </x:c>
      <x:c r="F3021" t="str">
        <x:v>Operative Driver</x:v>
      </x:c>
      <x:c r="G3021" t="str">
        <x:v>400022</x:v>
      </x:c>
      <x:c r="H3021" t="str">
        <x:v>The British Library</x:v>
      </x:c>
      <x:c r="I3021" t="n">
        <x:v>12</x:v>
      </x:c>
      <x:c r="J3021" t="str">
        <x:v>Worked</x:v>
      </x:c>
      <x:c r="K3021" t="str">
        <x:v>Employee 103945; home branch Leeds; assigned role Operative Driver | Deployment branch: Leeds | Actual role: Operative Driver | Jobs: 400022 | Customers: The British Library | Actual hours: 12.0; source records: 1</x:v>
      </x:c>
      <x:c r="L3021" t="str">
        <x:v>Include</x:v>
      </x:c>
      <x:c r="M3021"/>
      <x:c r="N3021"/>
    </x:row>
    <x:row r="3022">
      <x:c r="A3022" t="str">
        <x:v>Wayne Clark1|2026-02-11</x:v>
      </x:c>
      <x:c r="B3022" s="888" t="n">
        <x:v>46064</x:v>
      </x:c>
      <x:c r="C3022" t="str">
        <x:v>Wayne Clark1</x:v>
      </x:c>
      <x:c r="D3022" t="str">
        <x:v>Permanent</x:v>
      </x:c>
      <x:c r="E3022" t="str">
        <x:v>Leeds</x:v>
      </x:c>
      <x:c r="F3022" t="str">
        <x:v>Operative Driver</x:v>
      </x:c>
      <x:c r="G3022" t="str">
        <x:v>400022</x:v>
      </x:c>
      <x:c r="H3022" t="str">
        <x:v>The British Library</x:v>
      </x:c>
      <x:c r="I3022" t="n">
        <x:v>12.17</x:v>
      </x:c>
      <x:c r="J3022" t="str">
        <x:v>Worked</x:v>
      </x:c>
      <x:c r="K3022" t="str">
        <x:v>Employee 103945; home branch Leeds; assigned role Operative Driver | Deployment branch: Leeds | Actual role: Operative Driver | Jobs: 400022 | Customers: The British Library | Actual hours: 12.2; source records: 1</x:v>
      </x:c>
      <x:c r="L3022" t="str">
        <x:v>Include</x:v>
      </x:c>
      <x:c r="M3022"/>
      <x:c r="N3022"/>
    </x:row>
    <x:row r="3023">
      <x:c r="A3023" t="str">
        <x:v>Wayne Clark1|2026-02-16</x:v>
      </x:c>
      <x:c r="B3023" s="888" t="n">
        <x:v>46069</x:v>
      </x:c>
      <x:c r="C3023" t="str">
        <x:v>Wayne Clark1</x:v>
      </x:c>
      <x:c r="D3023" t="str">
        <x:v>Permanent</x:v>
      </x:c>
      <x:c r="E3023" t="str">
        <x:v>Leeds</x:v>
      </x:c>
      <x:c r="F3023" t="str">
        <x:v>Operative Driver</x:v>
      </x:c>
      <x:c r="G3023" t="str">
        <x:v>400022</x:v>
      </x:c>
      <x:c r="H3023" t="str">
        <x:v>The British Library</x:v>
      </x:c>
      <x:c r="I3023" t="n">
        <x:v>12</x:v>
      </x:c>
      <x:c r="J3023" t="str">
        <x:v>Worked</x:v>
      </x:c>
      <x:c r="K3023" t="str">
        <x:v>Employee 103945; home branch Leeds; assigned role Operative Driver | Deployment branch: Leeds | Actual role: Operative Driver | Jobs: 400022 | Customers: The British Library | Actual hours: 12.0; source records: 1</x:v>
      </x:c>
      <x:c r="L3023" t="str">
        <x:v>Include</x:v>
      </x:c>
      <x:c r="M3023"/>
      <x:c r="N3023"/>
    </x:row>
    <x:row r="3024">
      <x:c r="A3024" t="str">
        <x:v>Wayne Clark1|2026-02-17</x:v>
      </x:c>
      <x:c r="B3024" s="888" t="n">
        <x:v>46070</x:v>
      </x:c>
      <x:c r="C3024" t="str">
        <x:v>Wayne Clark1</x:v>
      </x:c>
      <x:c r="D3024" t="str">
        <x:v>Permanent</x:v>
      </x:c>
      <x:c r="E3024" t="str">
        <x:v>Leeds</x:v>
      </x:c>
      <x:c r="F3024" t="str">
        <x:v>Operative Driver</x:v>
      </x:c>
      <x:c r="G3024" t="str">
        <x:v>400022</x:v>
      </x:c>
      <x:c r="H3024" t="str">
        <x:v>The British Library</x:v>
      </x:c>
      <x:c r="I3024" t="n">
        <x:v>12</x:v>
      </x:c>
      <x:c r="J3024" t="str">
        <x:v>Worked</x:v>
      </x:c>
      <x:c r="K3024" t="str">
        <x:v>Employee 103945; home branch Leeds; assigned role Operative Driver | Deployment branch: Leeds | Actual role: Operative Driver | Jobs: 400022 | Customers: The British Library | Actual hours: 12.0; source records: 1</x:v>
      </x:c>
      <x:c r="L3024" t="str">
        <x:v>Include</x:v>
      </x:c>
      <x:c r="M3024"/>
      <x:c r="N3024"/>
    </x:row>
    <x:row r="3025">
      <x:c r="A3025" t="str">
        <x:v>Wayne Clark1|2026-02-18</x:v>
      </x:c>
      <x:c r="B3025" s="888" t="n">
        <x:v>46071</x:v>
      </x:c>
      <x:c r="C3025" t="str">
        <x:v>Wayne Clark1</x:v>
      </x:c>
      <x:c r="D3025" t="str">
        <x:v>Permanent</x:v>
      </x:c>
      <x:c r="E3025" t="str">
        <x:v>Leeds</x:v>
      </x:c>
      <x:c r="F3025" t="str">
        <x:v>Operative Driver</x:v>
      </x:c>
      <x:c r="G3025" t="str">
        <x:v>400022</x:v>
      </x:c>
      <x:c r="H3025" t="str">
        <x:v>The British Library</x:v>
      </x:c>
      <x:c r="I3025" t="n">
        <x:v>11.75</x:v>
      </x:c>
      <x:c r="J3025" t="str">
        <x:v>Worked</x:v>
      </x:c>
      <x:c r="K3025" t="str">
        <x:v>Employee 103945; home branch Leeds; assigned role Operative Driver | Deployment branch: Leeds | Actual role: Operative Driver | Jobs: 400022 | Customers: The British Library | Actual hours: 11.8; source records: 1</x:v>
      </x:c>
      <x:c r="L3025" t="str">
        <x:v>Include</x:v>
      </x:c>
      <x:c r="M3025"/>
      <x:c r="N3025"/>
    </x:row>
    <x:row r="3026">
      <x:c r="A3026" t="str">
        <x:v>Wayne Clark1|2026-02-19</x:v>
      </x:c>
      <x:c r="B3026" s="888" t="n">
        <x:v>46072</x:v>
      </x:c>
      <x:c r="C3026" t="str">
        <x:v>Wayne Clark1</x:v>
      </x:c>
      <x:c r="D3026" t="str">
        <x:v>Permanent</x:v>
      </x:c>
      <x:c r="E3026" t="str">
        <x:v>Leeds</x:v>
      </x:c>
      <x:c r="F3026" t="str">
        <x:v>Operative Driver</x:v>
      </x:c>
      <x:c r="G3026" t="str">
        <x:v>400022</x:v>
      </x:c>
      <x:c r="H3026" t="str">
        <x:v>The British Library</x:v>
      </x:c>
      <x:c r="I3026" t="n">
        <x:v>12.83</x:v>
      </x:c>
      <x:c r="J3026" t="str">
        <x:v>Worked</x:v>
      </x:c>
      <x:c r="K3026" t="str">
        <x:v>Employee 103945; home branch Leeds; assigned role Operative Driver | Deployment branch: Leeds | Actual role: Operative Driver | Jobs: 400022 | Customers: The British Library | Actual hours: 12.8; source records: 1</x:v>
      </x:c>
      <x:c r="L3026" t="str">
        <x:v>Include</x:v>
      </x:c>
      <x:c r="M3026"/>
      <x:c r="N3026"/>
    </x:row>
    <x:row r="3027">
      <x:c r="A3027" t="str">
        <x:v>Wayne Clark1|2026-02-20</x:v>
      </x:c>
      <x:c r="B3027" s="888" t="n">
        <x:v>46073</x:v>
      </x:c>
      <x:c r="C3027" t="str">
        <x:v>Wayne Clark1</x:v>
      </x:c>
      <x:c r="D3027" t="str">
        <x:v>Permanent</x:v>
      </x:c>
      <x:c r="E3027" t="str">
        <x:v>Leeds</x:v>
      </x:c>
      <x:c r="F3027" t="str">
        <x:v>Operative Driver</x:v>
      </x:c>
      <x:c r="G3027" t="str">
        <x:v>400022</x:v>
      </x:c>
      <x:c r="H3027" t="str">
        <x:v>The British Library</x:v>
      </x:c>
      <x:c r="I3027" t="n">
        <x:v>12.75</x:v>
      </x:c>
      <x:c r="J3027" t="str">
        <x:v>Worked</x:v>
      </x:c>
      <x:c r="K3027" t="str">
        <x:v>Employee 103945; home branch Leeds; assigned role Operative Driver | Deployment branch: Leeds | Actual role: Operative Driver | Jobs: 400022 | Customers: The British Library | Actual hours: 12.8; source records: 1</x:v>
      </x:c>
      <x:c r="L3027" t="str">
        <x:v>Include</x:v>
      </x:c>
      <x:c r="M3027"/>
      <x:c r="N3027"/>
    </x:row>
    <x:row r="3028">
      <x:c r="A3028" t="str">
        <x:v>Wayne Clark1|2026-02-23</x:v>
      </x:c>
      <x:c r="B3028" s="888" t="n">
        <x:v>46076</x:v>
      </x:c>
      <x:c r="C3028" t="str">
        <x:v>Wayne Clark1</x:v>
      </x:c>
      <x:c r="D3028" t="str">
        <x:v>Permanent</x:v>
      </x:c>
      <x:c r="E3028" t="str">
        <x:v>Leeds</x:v>
      </x:c>
      <x:c r="F3028" t="str">
        <x:v>Operative Driver</x:v>
      </x:c>
      <x:c r="G3028" t="str">
        <x:v>400022</x:v>
      </x:c>
      <x:c r="H3028" t="str">
        <x:v>The British Library</x:v>
      </x:c>
      <x:c r="I3028" t="n">
        <x:v>13.5</x:v>
      </x:c>
      <x:c r="J3028" t="str">
        <x:v>Worked</x:v>
      </x:c>
      <x:c r="K3028" t="str">
        <x:v>Employee 103945; home branch Leeds; assigned role Operative Driver | Deployment branch: Leeds | Actual role: Operative Driver | Jobs: 400022 | Customers: The British Library | Actual hours: 13.5; source records: 1</x:v>
      </x:c>
      <x:c r="L3028" t="str">
        <x:v>Include</x:v>
      </x:c>
      <x:c r="M3028"/>
      <x:c r="N3028"/>
    </x:row>
    <x:row r="3029">
      <x:c r="A3029" t="str">
        <x:v>Wayne Clark1|2026-02-24</x:v>
      </x:c>
      <x:c r="B3029" s="888" t="n">
        <x:v>46077</x:v>
      </x:c>
      <x:c r="C3029" t="str">
        <x:v>Wayne Clark1</x:v>
      </x:c>
      <x:c r="D3029" t="str">
        <x:v>Permanent</x:v>
      </x:c>
      <x:c r="E3029" t="str">
        <x:v>Leeds</x:v>
      </x:c>
      <x:c r="F3029" t="str">
        <x:v>Operative Driver</x:v>
      </x:c>
      <x:c r="G3029" t="str">
        <x:v>400022</x:v>
      </x:c>
      <x:c r="H3029" t="str">
        <x:v>The British Library</x:v>
      </x:c>
      <x:c r="I3029" t="n">
        <x:v>13.5</x:v>
      </x:c>
      <x:c r="J3029" t="str">
        <x:v>Worked</x:v>
      </x:c>
      <x:c r="K3029" t="str">
        <x:v>Employee 103945; home branch Leeds; assigned role Operative Driver | Deployment branch: Leeds | Actual role: Operative Driver | Jobs: 400022 | Customers: The British Library | Actual hours: 13.5; source records: 1</x:v>
      </x:c>
      <x:c r="L3029" t="str">
        <x:v>Include</x:v>
      </x:c>
      <x:c r="M3029"/>
      <x:c r="N3029"/>
    </x:row>
    <x:row r="3030">
      <x:c r="A3030" t="str">
        <x:v>Wayne Clark1|2026-02-25</x:v>
      </x:c>
      <x:c r="B3030" s="888" t="n">
        <x:v>46078</x:v>
      </x:c>
      <x:c r="C3030" t="str">
        <x:v>Wayne Clark1</x:v>
      </x:c>
      <x:c r="D3030" t="str">
        <x:v>Permanent</x:v>
      </x:c>
      <x:c r="E3030" t="str">
        <x:v>Leeds</x:v>
      </x:c>
      <x:c r="F3030" t="str">
        <x:v>Operative Driver</x:v>
      </x:c>
      <x:c r="G3030" t="str">
        <x:v>400022</x:v>
      </x:c>
      <x:c r="H3030" t="str">
        <x:v>The British Library</x:v>
      </x:c>
      <x:c r="I3030" t="n">
        <x:v>14</x:v>
      </x:c>
      <x:c r="J3030" t="str">
        <x:v>Worked</x:v>
      </x:c>
      <x:c r="K3030" t="str">
        <x:v>Employee 103945; home branch Leeds; assigned role Operative Driver | Deployment branch: Leeds | Actual role: Operative Driver | Jobs: 400022 | Customers: The British Library | Actual hours: 14.0; source records: 1</x:v>
      </x:c>
      <x:c r="L3030" t="str">
        <x:v>Include</x:v>
      </x:c>
      <x:c r="M3030"/>
      <x:c r="N3030"/>
    </x:row>
    <x:row r="3031">
      <x:c r="A3031" t="str">
        <x:v>Wayne Clark1|2026-02-26</x:v>
      </x:c>
      <x:c r="B3031" s="888" t="n">
        <x:v>46079</x:v>
      </x:c>
      <x:c r="C3031" t="str">
        <x:v>Wayne Clark1</x:v>
      </x:c>
      <x:c r="D3031" t="str">
        <x:v>Permanent</x:v>
      </x:c>
      <x:c r="E3031" t="str">
        <x:v>Leeds</x:v>
      </x:c>
      <x:c r="F3031" t="str">
        <x:v>Operative Driver</x:v>
      </x:c>
      <x:c r="G3031" t="str">
        <x:v>400022</x:v>
      </x:c>
      <x:c r="H3031" t="str">
        <x:v>The British Library</x:v>
      </x:c>
      <x:c r="I3031" t="n">
        <x:v>14</x:v>
      </x:c>
      <x:c r="J3031" t="str">
        <x:v>Worked</x:v>
      </x:c>
      <x:c r="K3031" t="str">
        <x:v>Employee 103945; home branch Leeds; assigned role Operative Driver | Deployment branch: Leeds | Actual role: Operative Driver | Jobs: 400022 | Customers: The British Library | Actual hours: 14.0; source records: 1</x:v>
      </x:c>
      <x:c r="L3031" t="str">
        <x:v>Include</x:v>
      </x:c>
      <x:c r="M3031"/>
      <x:c r="N3031"/>
    </x:row>
    <x:row r="3032">
      <x:c r="A3032" t="str">
        <x:v>Wayne Clark1|2026-02-27</x:v>
      </x:c>
      <x:c r="B3032" s="888" t="n">
        <x:v>46080</x:v>
      </x:c>
      <x:c r="C3032" t="str">
        <x:v>Wayne Clark1</x:v>
      </x:c>
      <x:c r="D3032" t="str">
        <x:v>Permanent</x:v>
      </x:c>
      <x:c r="E3032" t="str">
        <x:v>Leeds</x:v>
      </x:c>
      <x:c r="F3032" t="str">
        <x:v>Operative Driver</x:v>
      </x:c>
      <x:c r="G3032" t="str">
        <x:v>400022</x:v>
      </x:c>
      <x:c r="H3032" t="str">
        <x:v>The British Library</x:v>
      </x:c>
      <x:c r="I3032" t="n">
        <x:v>13</x:v>
      </x:c>
      <x:c r="J3032" t="str">
        <x:v>Worked</x:v>
      </x:c>
      <x:c r="K3032" t="str">
        <x:v>Employee 103945; home branch Leeds; assigned role Operative Driver | Deployment branch: Leeds | Actual role: Operative Driver | Jobs: 400022 | Customers: The British Library | Actual hours: 13.0; source records: 1</x:v>
      </x:c>
      <x:c r="L3032" t="str">
        <x:v>Include</x:v>
      </x:c>
      <x:c r="M3032"/>
      <x:c r="N3032"/>
    </x:row>
    <x:row r="3033">
      <x:c r="A3033" t="str">
        <x:v>Wayne Russell|2026-02-02</x:v>
      </x:c>
      <x:c r="B3033" s="888" t="n">
        <x:v>46055</x:v>
      </x:c>
      <x:c r="C3033" t="str">
        <x:v>Wayne Russell</x:v>
      </x:c>
      <x:c r="D3033" t="str">
        <x:v>Permanent</x:v>
      </x:c>
      <x:c r="E3033" t="str">
        <x:v>Birmingham</x:v>
      </x:c>
      <x:c r="F3033" t="str">
        <x:v>Operative Porter</x:v>
      </x:c>
      <x:c r="G3033" t="str">
        <x:v>394543</x:v>
      </x:c>
      <x:c r="H3033" t="str">
        <x:v>EMCOR UK -  DHSC/NHS</x:v>
      </x:c>
      <x:c r="I3033" t="n">
        <x:v>19.5</x:v>
      </x:c>
      <x:c r="J3033" t="str">
        <x:v>Worked — 2 records</x:v>
      </x:c>
      <x:c r="K3033" t="str">
        <x:v>Employee 1722; home branch Birmingham; assigned role Operative Porter | Deployment branch: Birmingham | Actual role: Operative Skilled, Warehouse | Jobs: 394543 | Customers: EMCOR UK -  DHSC/NHS | Actual hours: 19.5; source records: 2</x:v>
      </x:c>
      <x:c r="L3033" t="str">
        <x:v>Include</x:v>
      </x:c>
      <x:c r="M3033"/>
      <x:c r="N3033"/>
    </x:row>
    <x:row r="3034">
      <x:c r="A3034" t="str">
        <x:v>Wayne Russell|2026-02-12</x:v>
      </x:c>
      <x:c r="B3034" s="888" t="n">
        <x:v>46065</x:v>
      </x:c>
      <x:c r="C3034" t="str">
        <x:v>Wayne Russell</x:v>
      </x:c>
      <x:c r="D3034" t="str">
        <x:v>Permanent</x:v>
      </x:c>
      <x:c r="E3034" t="str">
        <x:v>Birmingham</x:v>
      </x:c>
      <x:c r="F3034" t="str">
        <x:v>Operative Porter</x:v>
      </x:c>
      <x:c r="G3034" t="str">
        <x:v>400256</x:v>
      </x:c>
      <x:c r="H3034" t="str">
        <x:v>Marel GB Ltd</x:v>
      </x:c>
      <x:c r="I3034" t="n">
        <x:v>8</x:v>
      </x:c>
      <x:c r="J3034" t="str">
        <x:v>Worked</x:v>
      </x:c>
      <x:c r="K3034" t="str">
        <x:v>Employee 1722; home branch Birmingham; assigned role Operative Porter | Deployment branch: Birmingham | Actual role: Operative Skilled | Jobs: 400256 | Customers: Marel GB Ltd | Actual hours: 8.0; source records: 1</x:v>
      </x:c>
      <x:c r="L3034" t="str">
        <x:v>Include</x:v>
      </x:c>
      <x:c r="M3034"/>
      <x:c r="N3034"/>
    </x:row>
    <x:row r="3035">
      <x:c r="A3035" t="str">
        <x:v>Wayne Russell|2026-02-18</x:v>
      </x:c>
      <x:c r="B3035" s="888" t="n">
        <x:v>46071</x:v>
      </x:c>
      <x:c r="C3035" t="str">
        <x:v>Wayne Russell</x:v>
      </x:c>
      <x:c r="D3035" t="str">
        <x:v>Permanent</x:v>
      </x:c>
      <x:c r="E3035" t="str">
        <x:v>Birmingham</x:v>
      </x:c>
      <x:c r="F3035" t="str">
        <x:v>Operative Porter</x:v>
      </x:c>
      <x:c r="G3035" t="str">
        <x:v>397675, 397999</x:v>
      </x:c>
      <x:c r="H3035" t="str">
        <x:v>HSBC - November 2025 Deliveries; Vocational Training Charitable Trust</x:v>
      </x:c>
      <x:c r="I3035" t="n">
        <x:v>16.5</x:v>
      </x:c>
      <x:c r="J3035" t="str">
        <x:v>Worked — 2 records</x:v>
      </x:c>
      <x:c r="K3035" t="str">
        <x:v>Employee 1722; home branch Birmingham; assigned role Operative Porter | Deployment branch: Birmingham | Actual role: Operative Skilled | Jobs: 397675, 397999 | Customers: HSBC - November 2025 Deliveries; Vocational Training Charitable Trust | Actual hours: 16.5; source records: 2</x:v>
      </x:c>
      <x:c r="L3035" t="str">
        <x:v>Include</x:v>
      </x:c>
      <x:c r="M3035"/>
      <x:c r="N3035"/>
    </x:row>
    <x:row r="3036">
      <x:c r="A3036" t="str">
        <x:v>Wayne Russell|2026-02-19</x:v>
      </x:c>
      <x:c r="B3036" s="888" t="n">
        <x:v>46072</x:v>
      </x:c>
      <x:c r="C3036" t="str">
        <x:v>Wayne Russell</x:v>
      </x:c>
      <x:c r="D3036" t="str">
        <x:v>Permanent</x:v>
      </x:c>
      <x:c r="E3036" t="str">
        <x:v>Birmingham</x:v>
      </x:c>
      <x:c r="F3036" t="str">
        <x:v>Operative Porter</x:v>
      </x:c>
      <x:c r="G3036" t="str">
        <x:v>400216</x:v>
      </x:c>
      <x:c r="H3036" t="str">
        <x:v>Birmingham City Council</x:v>
      </x:c>
      <x:c r="I3036" t="n">
        <x:v>4.5</x:v>
      </x:c>
      <x:c r="J3036" t="str">
        <x:v>Worked</x:v>
      </x:c>
      <x:c r="K3036" t="str">
        <x:v>Employee 1722; home branch Birmingham; assigned role Operative Porter | Deployment branch: Birmingham | Actual role: Operative Skilled | Jobs: 400216 | Customers: Birmingham City Council | Actual hours: 4.5; source records: 1</x:v>
      </x:c>
      <x:c r="L3036" t="str">
        <x:v>Include</x:v>
      </x:c>
      <x:c r="M3036"/>
      <x:c r="N3036"/>
    </x:row>
    <x:row r="3037">
      <x:c r="A3037" t="str">
        <x:v>Wayne Russell|2026-02-23</x:v>
      </x:c>
      <x:c r="B3037" s="888" t="n">
        <x:v>46076</x:v>
      </x:c>
      <x:c r="C3037" t="str">
        <x:v>Wayne Russell</x:v>
      </x:c>
      <x:c r="D3037" t="str">
        <x:v>Permanent</x:v>
      </x:c>
      <x:c r="E3037" t="str">
        <x:v>Birmingham</x:v>
      </x:c>
      <x:c r="F3037" t="str">
        <x:v>Operative Porter</x:v>
      </x:c>
      <x:c r="G3037" t="str">
        <x:v>399506</x:v>
      </x:c>
      <x:c r="H3037" t="str">
        <x:v>HSBC - Storage 2026</x:v>
      </x:c>
      <x:c r="I3037" t="n">
        <x:v>8.5</x:v>
      </x:c>
      <x:c r="J3037" t="str">
        <x:v>Worked</x:v>
      </x:c>
      <x:c r="K3037" t="str">
        <x:v>Employee 1722; home branch Birmingham; assigned role Operative Porter | Deployment branch: Birmingham | Actual role: Operative Skilled | Jobs: 399506 | Customers: HSBC - Storage 2026 | Actual hours: 8.5; source records: 1</x:v>
      </x:c>
      <x:c r="L3037" t="str">
        <x:v>Include</x:v>
      </x:c>
      <x:c r="M3037"/>
      <x:c r="N3037"/>
    </x:row>
    <x:row r="3038">
      <x:c r="A3038" t="str">
        <x:v>Wayne Russell|2026-02-25</x:v>
      </x:c>
      <x:c r="B3038" s="888" t="n">
        <x:v>46078</x:v>
      </x:c>
      <x:c r="C3038" t="str">
        <x:v>Wayne Russell</x:v>
      </x:c>
      <x:c r="D3038" t="str">
        <x:v>Permanent</x:v>
      </x:c>
      <x:c r="E3038" t="str">
        <x:v>Birmingham</x:v>
      </x:c>
      <x:c r="F3038" t="str">
        <x:v>Operative Porter</x:v>
      </x:c>
      <x:c r="G3038" t="str">
        <x:v>399506</x:v>
      </x:c>
      <x:c r="H3038" t="str">
        <x:v>HSBC - Storage 2026</x:v>
      </x:c>
      <x:c r="I3038" t="n">
        <x:v>8.5</x:v>
      </x:c>
      <x:c r="J3038" t="str">
        <x:v>Worked</x:v>
      </x:c>
      <x:c r="K3038" t="str">
        <x:v>Employee 1722; home branch Birmingham; assigned role Operative Porter | Deployment branch: Birmingham | Actual role: Warehouse | Jobs: 399506 | Customers: HSBC - Storage 2026 | Actual hours: 8.5; source records: 1</x:v>
      </x:c>
      <x:c r="L3038" t="str">
        <x:v>Include</x:v>
      </x:c>
      <x:c r="M3038"/>
      <x:c r="N3038"/>
    </x:row>
    <x:row r="3039">
      <x:c r="A3039" t="str">
        <x:v>Wayne Russell|2026-02-26</x:v>
      </x:c>
      <x:c r="B3039" s="888" t="n">
        <x:v>46079</x:v>
      </x:c>
      <x:c r="C3039" t="str">
        <x:v>Wayne Russell</x:v>
      </x:c>
      <x:c r="D3039" t="str">
        <x:v>Permanent</x:v>
      </x:c>
      <x:c r="E3039" t="str">
        <x:v>Birmingham</x:v>
      </x:c>
      <x:c r="F3039" t="str">
        <x:v>Operative Porter</x:v>
      </x:c>
      <x:c r="G3039" t="str">
        <x:v>399506</x:v>
      </x:c>
      <x:c r="H3039" t="str">
        <x:v>HSBC - Storage 2026</x:v>
      </x:c>
      <x:c r="I3039" t="n">
        <x:v>7.5</x:v>
      </x:c>
      <x:c r="J3039" t="str">
        <x:v>Worked</x:v>
      </x:c>
      <x:c r="K3039" t="str">
        <x:v>Employee 1722; home branch Birmingham; assigned role Operative Porter | Deployment branch: Birmingham | Actual role: Operative Porter | Jobs: 399506 | Customers: HSBC - Storage 2026 | Actual hours: 7.5; source records: 1</x:v>
      </x:c>
      <x:c r="L3039" t="str">
        <x:v>Include</x:v>
      </x:c>
      <x:c r="M3039"/>
      <x:c r="N3039"/>
    </x:row>
    <x:row r="3040">
      <x:c r="A3040" t="str">
        <x:v>Wayne Russell|2026-02-27</x:v>
      </x:c>
      <x:c r="B3040" s="888" t="n">
        <x:v>46080</x:v>
      </x:c>
      <x:c r="C3040" t="str">
        <x:v>Wayne Russell</x:v>
      </x:c>
      <x:c r="D3040" t="str">
        <x:v>Permanent</x:v>
      </x:c>
      <x:c r="E3040" t="str">
        <x:v>Birmingham</x:v>
      </x:c>
      <x:c r="F3040" t="str">
        <x:v>Operative Porter</x:v>
      </x:c>
      <x:c r="G3040" t="str">
        <x:v>399506</x:v>
      </x:c>
      <x:c r="H3040" t="str">
        <x:v>HSBC - Storage 2026</x:v>
      </x:c>
      <x:c r="I3040" t="n">
        <x:v>8.5</x:v>
      </x:c>
      <x:c r="J3040" t="str">
        <x:v>Worked</x:v>
      </x:c>
      <x:c r="K3040" t="str">
        <x:v>Employee 1722; home branch Birmingham; assigned role Operative Porter | Deployment branch: Birmingham | Actual role: Warehouse | Jobs: 399506 | Customers: HSBC - Storage 2026 | Actual hours: 8.5; source records: 1</x:v>
      </x:c>
      <x:c r="L3040" t="str">
        <x:v>Include</x:v>
      </x:c>
      <x:c r="M3040"/>
      <x:c r="N3040"/>
    </x:row>
    <x:row r="3041">
      <x:c r="A3041" t="str">
        <x:v>Will Horton.|2026-02-02</x:v>
      </x:c>
      <x:c r="B3041" s="888" t="n">
        <x:v>46055</x:v>
      </x:c>
      <x:c r="C3041" t="str">
        <x:v>Will Horton.</x:v>
      </x:c>
      <x:c r="D3041" t="str">
        <x:v>Permanent</x:v>
      </x:c>
      <x:c r="E3041" t="str">
        <x:v>Thurrock</x:v>
      </x:c>
      <x:c r="F3041" t="str">
        <x:v>Warehouse</x:v>
      </x:c>
      <x:c r="G3041" t="str">
        <x:v>363792D</x:v>
      </x:c>
      <x:c r="H3041" t="str">
        <x:v>Thurrock Warehouse</x:v>
      </x:c>
      <x:c r="I3041" t="n">
        <x:v>9</x:v>
      </x:c>
      <x:c r="J3041" t="str">
        <x:v>Worked</x:v>
      </x:c>
      <x:c r="K3041" t="str">
        <x:v>Employee 2280; home branch Thurrock; assigned role Warehouse | Deployment branch: Thurrock | Actual role: Operative Driver | Jobs: 363792D | Customers: Thurrock Warehouse | Actual hours: 9.0; source records: 1</x:v>
      </x:c>
      <x:c r="L3041" t="str">
        <x:v>Include</x:v>
      </x:c>
      <x:c r="M3041"/>
      <x:c r="N3041"/>
    </x:row>
    <x:row r="3042">
      <x:c r="A3042" t="str">
        <x:v>Will Horton.|2026-02-03</x:v>
      </x:c>
      <x:c r="B3042" s="888" t="n">
        <x:v>46056</x:v>
      </x:c>
      <x:c r="C3042" t="str">
        <x:v>Will Horton.</x:v>
      </x:c>
      <x:c r="D3042" t="str">
        <x:v>Permanent</x:v>
      </x:c>
      <x:c r="E3042" t="str">
        <x:v>Thurrock</x:v>
      </x:c>
      <x:c r="F3042" t="str">
        <x:v>Warehouse</x:v>
      </x:c>
      <x:c r="G3042" t="str">
        <x:v>363792D</x:v>
      </x:c>
      <x:c r="H3042" t="str">
        <x:v>Thurrock Warehouse</x:v>
      </x:c>
      <x:c r="I3042" t="n">
        <x:v>9</x:v>
      </x:c>
      <x:c r="J3042" t="str">
        <x:v>Worked</x:v>
      </x:c>
      <x:c r="K3042" t="str">
        <x:v>Employee 2280; home branch Thurrock; assigned role Warehouse | Deployment branch: Thurrock | Actual role: Operative Driver | Jobs: 363792D | Customers: Thurrock Warehouse | Actual hours: 9.0; source records: 1</x:v>
      </x:c>
      <x:c r="L3042" t="str">
        <x:v>Include</x:v>
      </x:c>
      <x:c r="M3042"/>
      <x:c r="N3042"/>
    </x:row>
    <x:row r="3043">
      <x:c r="A3043" t="str">
        <x:v>Will Horton.|2026-02-04</x:v>
      </x:c>
      <x:c r="B3043" s="888" t="n">
        <x:v>46057</x:v>
      </x:c>
      <x:c r="C3043" t="str">
        <x:v>Will Horton.</x:v>
      </x:c>
      <x:c r="D3043" t="str">
        <x:v>Permanent</x:v>
      </x:c>
      <x:c r="E3043" t="str">
        <x:v>Thurrock</x:v>
      </x:c>
      <x:c r="F3043" t="str">
        <x:v>Warehouse</x:v>
      </x:c>
      <x:c r="G3043" t="str">
        <x:v>363792D</x:v>
      </x:c>
      <x:c r="H3043" t="str">
        <x:v>Thurrock Warehouse</x:v>
      </x:c>
      <x:c r="I3043" t="n">
        <x:v>9.5</x:v>
      </x:c>
      <x:c r="J3043" t="str">
        <x:v>Worked</x:v>
      </x:c>
      <x:c r="K3043" t="str">
        <x:v>Employee 2280; home branch Thurrock; assigned role Warehouse | Deployment branch: Thurrock | Actual role: Operative Driver | Jobs: 363792D | Customers: Thurrock Warehouse | Actual hours: 9.5; source records: 1</x:v>
      </x:c>
      <x:c r="L3043" t="str">
        <x:v>Include</x:v>
      </x:c>
      <x:c r="M3043"/>
      <x:c r="N3043"/>
    </x:row>
    <x:row r="3044">
      <x:c r="A3044" t="str">
        <x:v>Will Horton.|2026-02-05</x:v>
      </x:c>
      <x:c r="B3044" s="888" t="n">
        <x:v>46058</x:v>
      </x:c>
      <x:c r="C3044" t="str">
        <x:v>Will Horton.</x:v>
      </x:c>
      <x:c r="D3044" t="str">
        <x:v>Permanent</x:v>
      </x:c>
      <x:c r="E3044" t="str">
        <x:v>Thurrock</x:v>
      </x:c>
      <x:c r="F3044" t="str">
        <x:v>Warehouse</x:v>
      </x:c>
      <x:c r="G3044" t="str">
        <x:v>363792D</x:v>
      </x:c>
      <x:c r="H3044" t="str">
        <x:v>Thurrock Warehouse</x:v>
      </x:c>
      <x:c r="I3044" t="n">
        <x:v>8.5</x:v>
      </x:c>
      <x:c r="J3044" t="str">
        <x:v>Worked</x:v>
      </x:c>
      <x:c r="K3044" t="str">
        <x:v>Employee 2280; home branch Thurrock; assigned role Warehouse | Deployment branch: Thurrock | Actual role: Operative Driver | Jobs: 363792D | Customers: Thurrock Warehouse | Actual hours: 8.5; source records: 1</x:v>
      </x:c>
      <x:c r="L3044" t="str">
        <x:v>Include</x:v>
      </x:c>
      <x:c r="M3044"/>
      <x:c r="N3044"/>
    </x:row>
    <x:row r="3045">
      <x:c r="A3045" t="str">
        <x:v>Will Horton.|2026-02-06</x:v>
      </x:c>
      <x:c r="B3045" s="888" t="n">
        <x:v>46059</x:v>
      </x:c>
      <x:c r="C3045" t="str">
        <x:v>Will Horton.</x:v>
      </x:c>
      <x:c r="D3045" t="str">
        <x:v>Permanent</x:v>
      </x:c>
      <x:c r="E3045" t="str">
        <x:v>Thurrock</x:v>
      </x:c>
      <x:c r="F3045" t="str">
        <x:v>Warehouse</x:v>
      </x:c>
      <x:c r="G3045" t="str">
        <x:v>363792D</x:v>
      </x:c>
      <x:c r="H3045" t="str">
        <x:v>Thurrock Warehouse</x:v>
      </x:c>
      <x:c r="I3045" t="n">
        <x:v>9</x:v>
      </x:c>
      <x:c r="J3045" t="str">
        <x:v>Worked</x:v>
      </x:c>
      <x:c r="K3045" t="str">
        <x:v>Employee 2280; home branch Thurrock; assigned role Warehouse | Deployment branch: Thurrock | Actual role: Operative Driver | Jobs: 363792D | Customers: Thurrock Warehouse | Actual hours: 9.0; source records: 1</x:v>
      </x:c>
      <x:c r="L3045" t="str">
        <x:v>Include</x:v>
      </x:c>
      <x:c r="M3045"/>
      <x:c r="N3045"/>
    </x:row>
    <x:row r="3046">
      <x:c r="A3046" t="str">
        <x:v>Will Horton.|2026-02-09</x:v>
      </x:c>
      <x:c r="B3046" s="888" t="n">
        <x:v>46062</x:v>
      </x:c>
      <x:c r="C3046" t="str">
        <x:v>Will Horton.</x:v>
      </x:c>
      <x:c r="D3046" t="str">
        <x:v>Permanent</x:v>
      </x:c>
      <x:c r="E3046" t="str">
        <x:v>Thurrock</x:v>
      </x:c>
      <x:c r="F3046" t="str">
        <x:v>Warehouse</x:v>
      </x:c>
      <x:c r="G3046" t="str">
        <x:v>363792D</x:v>
      </x:c>
      <x:c r="H3046" t="str">
        <x:v>Thurrock Warehouse</x:v>
      </x:c>
      <x:c r="I3046" t="n">
        <x:v>9</x:v>
      </x:c>
      <x:c r="J3046" t="str">
        <x:v>Worked</x:v>
      </x:c>
      <x:c r="K3046" t="str">
        <x:v>Employee 2280; home branch Thurrock; assigned role Warehouse | Deployment branch: Thurrock | Actual role: Operative Driver | Jobs: 363792D | Customers: Thurrock Warehouse | Actual hours: 9.0; source records: 1</x:v>
      </x:c>
      <x:c r="L3046" t="str">
        <x:v>Include</x:v>
      </x:c>
      <x:c r="M3046"/>
      <x:c r="N3046"/>
    </x:row>
    <x:row r="3047">
      <x:c r="A3047" t="str">
        <x:v>Will Horton.|2026-02-10</x:v>
      </x:c>
      <x:c r="B3047" s="888" t="n">
        <x:v>46063</x:v>
      </x:c>
      <x:c r="C3047" t="str">
        <x:v>Will Horton.</x:v>
      </x:c>
      <x:c r="D3047" t="str">
        <x:v>Permanent</x:v>
      </x:c>
      <x:c r="E3047" t="str">
        <x:v>Thurrock</x:v>
      </x:c>
      <x:c r="F3047" t="str">
        <x:v>Warehouse</x:v>
      </x:c>
      <x:c r="G3047" t="str">
        <x:v>363792D</x:v>
      </x:c>
      <x:c r="H3047" t="str">
        <x:v>Thurrock Warehouse</x:v>
      </x:c>
      <x:c r="I3047" t="n">
        <x:v>9</x:v>
      </x:c>
      <x:c r="J3047" t="str">
        <x:v>Worked</x:v>
      </x:c>
      <x:c r="K3047" t="str">
        <x:v>Employee 2280; home branch Thurrock; assigned role Warehouse | Deployment branch: Thurrock | Actual role: Operative Driver | Jobs: 363792D | Customers: Thurrock Warehouse | Actual hours: 9.0; source records: 1</x:v>
      </x:c>
      <x:c r="L3047" t="str">
        <x:v>Include</x:v>
      </x:c>
      <x:c r="M3047"/>
      <x:c r="N3047"/>
    </x:row>
    <x:row r="3048">
      <x:c r="A3048" t="str">
        <x:v>Will Horton.|2026-02-11</x:v>
      </x:c>
      <x:c r="B3048" s="888" t="n">
        <x:v>46064</x:v>
      </x:c>
      <x:c r="C3048" t="str">
        <x:v>Will Horton.</x:v>
      </x:c>
      <x:c r="D3048" t="str">
        <x:v>Permanent</x:v>
      </x:c>
      <x:c r="E3048" t="str">
        <x:v>Thurrock</x:v>
      </x:c>
      <x:c r="F3048" t="str">
        <x:v>Warehouse</x:v>
      </x:c>
      <x:c r="G3048" t="str">
        <x:v>363792D</x:v>
      </x:c>
      <x:c r="H3048" t="str">
        <x:v>Thurrock Warehouse</x:v>
      </x:c>
      <x:c r="I3048" t="n">
        <x:v>9</x:v>
      </x:c>
      <x:c r="J3048" t="str">
        <x:v>Worked</x:v>
      </x:c>
      <x:c r="K3048" t="str">
        <x:v>Employee 2280; home branch Thurrock; assigned role Warehouse | Deployment branch: Thurrock | Actual role: Operative Driver | Jobs: 363792D | Customers: Thurrock Warehouse | Actual hours: 9.0; source records: 1</x:v>
      </x:c>
      <x:c r="L3048" t="str">
        <x:v>Include</x:v>
      </x:c>
      <x:c r="M3048"/>
      <x:c r="N3048"/>
    </x:row>
    <x:row r="3049">
      <x:c r="A3049" t="str">
        <x:v>Will Horton.|2026-02-12</x:v>
      </x:c>
      <x:c r="B3049" s="888" t="n">
        <x:v>46065</x:v>
      </x:c>
      <x:c r="C3049" t="str">
        <x:v>Will Horton.</x:v>
      </x:c>
      <x:c r="D3049" t="str">
        <x:v>Permanent</x:v>
      </x:c>
      <x:c r="E3049" t="str">
        <x:v>Thurrock</x:v>
      </x:c>
      <x:c r="F3049" t="str">
        <x:v>Warehouse</x:v>
      </x:c>
      <x:c r="G3049" t="str">
        <x:v>363792D</x:v>
      </x:c>
      <x:c r="H3049" t="str">
        <x:v>Thurrock Warehouse</x:v>
      </x:c>
      <x:c r="I3049" t="n">
        <x:v>9</x:v>
      </x:c>
      <x:c r="J3049" t="str">
        <x:v>Worked</x:v>
      </x:c>
      <x:c r="K3049" t="str">
        <x:v>Employee 2280; home branch Thurrock; assigned role Warehouse | Deployment branch: Thurrock | Actual role: Operative Driver | Jobs: 363792D | Customers: Thurrock Warehouse | Actual hours: 9.0; source records: 1</x:v>
      </x:c>
      <x:c r="L3049" t="str">
        <x:v>Include</x:v>
      </x:c>
      <x:c r="M3049"/>
      <x:c r="N3049"/>
    </x:row>
    <x:row r="3050">
      <x:c r="A3050" t="str">
        <x:v>Will Horton.|2026-02-13</x:v>
      </x:c>
      <x:c r="B3050" s="888" t="n">
        <x:v>46066</x:v>
      </x:c>
      <x:c r="C3050" t="str">
        <x:v>Will Horton.</x:v>
      </x:c>
      <x:c r="D3050" t="str">
        <x:v>Permanent</x:v>
      </x:c>
      <x:c r="E3050" t="str">
        <x:v>Thurrock</x:v>
      </x:c>
      <x:c r="F3050" t="str">
        <x:v>Warehouse</x:v>
      </x:c>
      <x:c r="G3050" t="str">
        <x:v>363792D</x:v>
      </x:c>
      <x:c r="H3050" t="str">
        <x:v>Thurrock Warehouse</x:v>
      </x:c>
      <x:c r="I3050" t="n">
        <x:v>8.5</x:v>
      </x:c>
      <x:c r="J3050" t="str">
        <x:v>Worked</x:v>
      </x:c>
      <x:c r="K3050" t="str">
        <x:v>Employee 2280; home branch Thurrock; assigned role Warehouse | Deployment branch: Thurrock | Actual role: Operative Driver | Jobs: 363792D | Customers: Thurrock Warehouse | Actual hours: 8.5; source records: 1</x:v>
      </x:c>
      <x:c r="L3050" t="str">
        <x:v>Include</x:v>
      </x:c>
      <x:c r="M3050"/>
      <x:c r="N3050"/>
    </x:row>
    <x:row r="3051">
      <x:c r="A3051" t="str">
        <x:v>Will Horton.|2026-02-16</x:v>
      </x:c>
      <x:c r="B3051" s="888" t="n">
        <x:v>46069</x:v>
      </x:c>
      <x:c r="C3051" t="str">
        <x:v>Will Horton.</x:v>
      </x:c>
      <x:c r="D3051" t="str">
        <x:v>Permanent</x:v>
      </x:c>
      <x:c r="E3051" t="str">
        <x:v>Thurrock</x:v>
      </x:c>
      <x:c r="F3051" t="str">
        <x:v>Warehouse</x:v>
      </x:c>
      <x:c r="G3051" t="str">
        <x:v>363792D</x:v>
      </x:c>
      <x:c r="H3051" t="str">
        <x:v>Thurrock Warehouse</x:v>
      </x:c>
      <x:c r="I3051" t="n">
        <x:v>9</x:v>
      </x:c>
      <x:c r="J3051" t="str">
        <x:v>Worked</x:v>
      </x:c>
      <x:c r="K3051" t="str">
        <x:v>Employee 2280; home branch Thurrock; assigned role Warehouse | Deployment branch: Thurrock | Actual role: Operative Driver | Jobs: 363792D | Customers: Thurrock Warehouse | Actual hours: 9.0; source records: 1</x:v>
      </x:c>
      <x:c r="L3051" t="str">
        <x:v>Include</x:v>
      </x:c>
      <x:c r="M3051"/>
      <x:c r="N3051"/>
    </x:row>
    <x:row r="3052">
      <x:c r="A3052" t="str">
        <x:v>Will Horton.|2026-02-17</x:v>
      </x:c>
      <x:c r="B3052" s="888" t="n">
        <x:v>46070</x:v>
      </x:c>
      <x:c r="C3052" t="str">
        <x:v>Will Horton.</x:v>
      </x:c>
      <x:c r="D3052" t="str">
        <x:v>Permanent</x:v>
      </x:c>
      <x:c r="E3052" t="str">
        <x:v>Thurrock</x:v>
      </x:c>
      <x:c r="F3052" t="str">
        <x:v>Warehouse</x:v>
      </x:c>
      <x:c r="G3052" t="str">
        <x:v>363792D</x:v>
      </x:c>
      <x:c r="H3052" t="str">
        <x:v>Thurrock Warehouse</x:v>
      </x:c>
      <x:c r="I3052" t="n">
        <x:v>9</x:v>
      </x:c>
      <x:c r="J3052" t="str">
        <x:v>Worked</x:v>
      </x:c>
      <x:c r="K3052" t="str">
        <x:v>Employee 2280; home branch Thurrock; assigned role Warehouse | Deployment branch: Thurrock | Actual role: Operative Driver | Jobs: 363792D | Customers: Thurrock Warehouse | Actual hours: 9.0; source records: 1</x:v>
      </x:c>
      <x:c r="L3052" t="str">
        <x:v>Include</x:v>
      </x:c>
      <x:c r="M3052"/>
      <x:c r="N3052"/>
    </x:row>
    <x:row r="3053">
      <x:c r="A3053" t="str">
        <x:v>Will Horton.|2026-02-19</x:v>
      </x:c>
      <x:c r="B3053" s="888" t="n">
        <x:v>46072</x:v>
      </x:c>
      <x:c r="C3053" t="str">
        <x:v>Will Horton.</x:v>
      </x:c>
      <x:c r="D3053" t="str">
        <x:v>Permanent</x:v>
      </x:c>
      <x:c r="E3053" t="str">
        <x:v>Thurrock</x:v>
      </x:c>
      <x:c r="F3053" t="str">
        <x:v>Warehouse</x:v>
      </x:c>
      <x:c r="G3053"/>
      <x:c r="H3053"/>
      <x:c r="I3053" t="n">
        <x:v>0</x:v>
      </x:c>
      <x:c r="J3053" t="str">
        <x:v>Annual leave</x:v>
      </x:c>
      <x:c r="K3053" t="str">
        <x:v>Employee 2280; home branch Thurrock; assigned role Warehouse | Leave: Annual Leave (Days) | Leave calendar basis: Fixed schedule</x:v>
      </x:c>
      <x:c r="L3053" t="str">
        <x:v>Include</x:v>
      </x:c>
      <x:c r="M3053"/>
      <x:c r="N3053"/>
    </x:row>
    <x:row r="3054">
      <x:c r="A3054" t="str">
        <x:v>Will Horton.|2026-02-20</x:v>
      </x:c>
      <x:c r="B3054" s="888" t="n">
        <x:v>46073</x:v>
      </x:c>
      <x:c r="C3054" t="str">
        <x:v>Will Horton.</x:v>
      </x:c>
      <x:c r="D3054" t="str">
        <x:v>Permanent</x:v>
      </x:c>
      <x:c r="E3054" t="str">
        <x:v>Thurrock</x:v>
      </x:c>
      <x:c r="F3054" t="str">
        <x:v>Warehouse</x:v>
      </x:c>
      <x:c r="G3054" t="str">
        <x:v>363792D</x:v>
      </x:c>
      <x:c r="H3054" t="str">
        <x:v>Thurrock Warehouse</x:v>
      </x:c>
      <x:c r="I3054" t="n">
        <x:v>8.5</x:v>
      </x:c>
      <x:c r="J3054" t="str">
        <x:v>Worked</x:v>
      </x:c>
      <x:c r="K3054" t="str">
        <x:v>Employee 2280; home branch Thurrock; assigned role Warehouse | Deployment branch: Thurrock | Actual role: Operative Driver | Jobs: 363792D | Customers: Thurrock Warehouse | Actual hours: 8.5; source records: 1</x:v>
      </x:c>
      <x:c r="L3054" t="str">
        <x:v>Include</x:v>
      </x:c>
      <x:c r="M3054"/>
      <x:c r="N3054"/>
    </x:row>
    <x:row r="3055">
      <x:c r="A3055" t="str">
        <x:v>Will Horton.|2026-02-23</x:v>
      </x:c>
      <x:c r="B3055" s="888" t="n">
        <x:v>46076</x:v>
      </x:c>
      <x:c r="C3055" t="str">
        <x:v>Will Horton.</x:v>
      </x:c>
      <x:c r="D3055" t="str">
        <x:v>Permanent</x:v>
      </x:c>
      <x:c r="E3055" t="str">
        <x:v>Thurrock</x:v>
      </x:c>
      <x:c r="F3055" t="str">
        <x:v>Warehouse</x:v>
      </x:c>
      <x:c r="G3055" t="str">
        <x:v>363792D</x:v>
      </x:c>
      <x:c r="H3055" t="str">
        <x:v>Thurrock Warehouse</x:v>
      </x:c>
      <x:c r="I3055" t="n">
        <x:v>9</x:v>
      </x:c>
      <x:c r="J3055" t="str">
        <x:v>Worked</x:v>
      </x:c>
      <x:c r="K3055" t="str">
        <x:v>Employee 2280; home branch Thurrock; assigned role Warehouse | Deployment branch: Thurrock | Actual role: Operative Driver | Jobs: 363792D | Customers: Thurrock Warehouse | Actual hours: 9.0; source records: 1</x:v>
      </x:c>
      <x:c r="L3055" t="str">
        <x:v>Include</x:v>
      </x:c>
      <x:c r="M3055"/>
      <x:c r="N3055"/>
    </x:row>
    <x:row r="3056">
      <x:c r="A3056" t="str">
        <x:v>Will Horton.|2026-02-24</x:v>
      </x:c>
      <x:c r="B3056" s="888" t="n">
        <x:v>46077</x:v>
      </x:c>
      <x:c r="C3056" t="str">
        <x:v>Will Horton.</x:v>
      </x:c>
      <x:c r="D3056" t="str">
        <x:v>Permanent</x:v>
      </x:c>
      <x:c r="E3056" t="str">
        <x:v>Thurrock</x:v>
      </x:c>
      <x:c r="F3056" t="str">
        <x:v>Warehouse</x:v>
      </x:c>
      <x:c r="G3056" t="str">
        <x:v>363792D</x:v>
      </x:c>
      <x:c r="H3056" t="str">
        <x:v>Thurrock Warehouse</x:v>
      </x:c>
      <x:c r="I3056" t="n">
        <x:v>9</x:v>
      </x:c>
      <x:c r="J3056" t="str">
        <x:v>Worked</x:v>
      </x:c>
      <x:c r="K3056" t="str">
        <x:v>Employee 2280; home branch Thurrock; assigned role Warehouse | Deployment branch: Thurrock | Actual role: Operative Driver | Jobs: 363792D | Customers: Thurrock Warehouse | Actual hours: 9.0; source records: 1</x:v>
      </x:c>
      <x:c r="L3056" t="str">
        <x:v>Include</x:v>
      </x:c>
      <x:c r="M3056"/>
      <x:c r="N3056"/>
    </x:row>
    <x:row r="3057">
      <x:c r="A3057" t="str">
        <x:v>Will Horton.|2026-02-25</x:v>
      </x:c>
      <x:c r="B3057" s="888" t="n">
        <x:v>46078</x:v>
      </x:c>
      <x:c r="C3057" t="str">
        <x:v>Will Horton.</x:v>
      </x:c>
      <x:c r="D3057" t="str">
        <x:v>Permanent</x:v>
      </x:c>
      <x:c r="E3057" t="str">
        <x:v>Thurrock</x:v>
      </x:c>
      <x:c r="F3057" t="str">
        <x:v>Warehouse</x:v>
      </x:c>
      <x:c r="G3057" t="str">
        <x:v>363792D</x:v>
      </x:c>
      <x:c r="H3057" t="str">
        <x:v>Thurrock Warehouse</x:v>
      </x:c>
      <x:c r="I3057" t="n">
        <x:v>9</x:v>
      </x:c>
      <x:c r="J3057" t="str">
        <x:v>Worked</x:v>
      </x:c>
      <x:c r="K3057" t="str">
        <x:v>Employee 2280; home branch Thurrock; assigned role Warehouse | Deployment branch: Thurrock | Actual role: Operative Driver | Jobs: 363792D | Customers: Thurrock Warehouse | Actual hours: 9.0; source records: 1</x:v>
      </x:c>
      <x:c r="L3057" t="str">
        <x:v>Include</x:v>
      </x:c>
      <x:c r="M3057"/>
      <x:c r="N3057"/>
    </x:row>
    <x:row r="3058">
      <x:c r="A3058" t="str">
        <x:v>Will Horton.|2026-02-26</x:v>
      </x:c>
      <x:c r="B3058" s="888" t="n">
        <x:v>46079</x:v>
      </x:c>
      <x:c r="C3058" t="str">
        <x:v>Will Horton.</x:v>
      </x:c>
      <x:c r="D3058" t="str">
        <x:v>Permanent</x:v>
      </x:c>
      <x:c r="E3058" t="str">
        <x:v>Thurrock</x:v>
      </x:c>
      <x:c r="F3058" t="str">
        <x:v>Warehouse</x:v>
      </x:c>
      <x:c r="G3058" t="str">
        <x:v>363792D</x:v>
      </x:c>
      <x:c r="H3058" t="str">
        <x:v>Thurrock Warehouse</x:v>
      </x:c>
      <x:c r="I3058" t="n">
        <x:v>10</x:v>
      </x:c>
      <x:c r="J3058" t="str">
        <x:v>Worked</x:v>
      </x:c>
      <x:c r="K3058" t="str">
        <x:v>Employee 2280; home branch Thurrock; assigned role Warehouse | Deployment branch: Thurrock | Actual role: Operative Driver | Jobs: 363792D | Customers: Thurrock Warehouse | Actual hours: 10.0; source records: 1</x:v>
      </x:c>
      <x:c r="L3058" t="str">
        <x:v>Include</x:v>
      </x:c>
      <x:c r="M3058"/>
      <x:c r="N3058"/>
    </x:row>
    <x:row r="3059">
      <x:c r="A3059" t="str">
        <x:v>Will Horton.|2026-02-27</x:v>
      </x:c>
      <x:c r="B3059" s="888" t="n">
        <x:v>46080</x:v>
      </x:c>
      <x:c r="C3059" t="str">
        <x:v>Will Horton.</x:v>
      </x:c>
      <x:c r="D3059" t="str">
        <x:v>Permanent</x:v>
      </x:c>
      <x:c r="E3059" t="str">
        <x:v>Thurrock</x:v>
      </x:c>
      <x:c r="F3059" t="str">
        <x:v>Warehouse</x:v>
      </x:c>
      <x:c r="G3059" t="str">
        <x:v>363792D</x:v>
      </x:c>
      <x:c r="H3059" t="str">
        <x:v>Thurrock Warehouse</x:v>
      </x:c>
      <x:c r="I3059" t="n">
        <x:v>9</x:v>
      </x:c>
      <x:c r="J3059" t="str">
        <x:v>Worked</x:v>
      </x:c>
      <x:c r="K3059" t="str">
        <x:v>Employee 2280; home branch Thurrock; assigned role Warehouse | Deployment branch: Thurrock | Actual role: Operative Driver | Jobs: 363792D | Customers: Thurrock Warehouse | Actual hours: 9.0; source records: 1</x:v>
      </x:c>
      <x:c r="L3059" t="str">
        <x:v>Include</x:v>
      </x:c>
      <x:c r="M3059"/>
      <x:c r="N3059"/>
    </x:row>
    <x:row r="3060">
      <x:c r="A3060" t="str">
        <x:v>William Dzinski|2026-02-02</x:v>
      </x:c>
      <x:c r="B3060" s="888" t="n">
        <x:v>46055</x:v>
      </x:c>
      <x:c r="C3060" t="str">
        <x:v>William Dzinski</x:v>
      </x:c>
      <x:c r="D3060" t="str">
        <x:v>Permanent</x:v>
      </x:c>
      <x:c r="E3060" t="str">
        <x:v>Croydon</x:v>
      </x:c>
      <x:c r="F3060" t="str">
        <x:v>Operative Porter</x:v>
      </x:c>
      <x:c r="G3060" t="str">
        <x:v>393361A</x:v>
      </x:c>
      <x:c r="H3060" t="str">
        <x:v>The Quadrant</x:v>
      </x:c>
      <x:c r="I3060" t="n">
        <x:v>7.5</x:v>
      </x:c>
      <x:c r="J3060" t="str">
        <x:v>Worked</x:v>
      </x:c>
      <x:c r="K3060" t="str">
        <x:v>Employee 1864; home branch Croydon; assigned role Operative Porter | Deployment branch: Croydon | Actual role: Operative Porter | Jobs: 393361A | Customers: The Quadrant | Actual hours: 7.5; source records: 1</x:v>
      </x:c>
      <x:c r="L3060" t="str">
        <x:v>Include</x:v>
      </x:c>
      <x:c r="M3060"/>
      <x:c r="N3060"/>
    </x:row>
    <x:row r="3061">
      <x:c r="A3061" t="str">
        <x:v>William Dzinski|2026-02-04</x:v>
      </x:c>
      <x:c r="B3061" s="888" t="n">
        <x:v>46057</x:v>
      </x:c>
      <x:c r="C3061" t="str">
        <x:v>William Dzinski</x:v>
      </x:c>
      <x:c r="D3061" t="str">
        <x:v>Permanent</x:v>
      </x:c>
      <x:c r="E3061" t="str">
        <x:v>Croydon</x:v>
      </x:c>
      <x:c r="F3061" t="str">
        <x:v>Operative Porter</x:v>
      </x:c>
      <x:c r="G3061" t="str">
        <x:v>399451A</x:v>
      </x:c>
      <x:c r="H3061" t="str">
        <x:v>Royal Borough of Kensington and Chelsea</x:v>
      </x:c>
      <x:c r="I3061" t="n">
        <x:v>7</x:v>
      </x:c>
      <x:c r="J3061" t="str">
        <x:v>Worked</x:v>
      </x:c>
      <x:c r="K3061" t="str">
        <x:v>Employee 1864; home branch Croydon; assigned role Operative Porter | Deployment branch: Croydon | Actual role: Operative Skilled | Jobs: 399451A | Customers: Royal Borough of Kensington and Chelsea | Actual hours: 7.0; source records: 1</x:v>
      </x:c>
      <x:c r="L3061" t="str">
        <x:v>Include</x:v>
      </x:c>
      <x:c r="M3061"/>
      <x:c r="N3061"/>
    </x:row>
    <x:row r="3062">
      <x:c r="A3062" t="str">
        <x:v>William Dzinski|2026-02-05</x:v>
      </x:c>
      <x:c r="B3062" s="888" t="n">
        <x:v>46058</x:v>
      </x:c>
      <x:c r="C3062" t="str">
        <x:v>William Dzinski</x:v>
      </x:c>
      <x:c r="D3062" t="str">
        <x:v>Permanent</x:v>
      </x:c>
      <x:c r="E3062" t="str">
        <x:v>Croydon</x:v>
      </x:c>
      <x:c r="F3062" t="str">
        <x:v>Operative Porter</x:v>
      </x:c>
      <x:c r="G3062"/>
      <x:c r="H3062"/>
      <x:c r="I3062" t="n">
        <x:v>0</x:v>
      </x:c>
      <x:c r="J3062" t="str">
        <x:v>Annual leave</x:v>
      </x:c>
      <x:c r="K3062" t="str">
        <x:v>Employee 1864; home branch Croydon; assigned role Operative Porter | Leave: Annual Leave (Hours) | Leave calendar basis: Variable-pattern period</x:v>
      </x:c>
      <x:c r="L3062" t="str">
        <x:v>Include</x:v>
      </x:c>
      <x:c r="M3062"/>
      <x:c r="N3062"/>
    </x:row>
    <x:row r="3063">
      <x:c r="A3063" t="str">
        <x:v>William Dzinski|2026-02-06</x:v>
      </x:c>
      <x:c r="B3063" s="888" t="n">
        <x:v>46059</x:v>
      </x:c>
      <x:c r="C3063" t="str">
        <x:v>William Dzinski</x:v>
      </x:c>
      <x:c r="D3063" t="str">
        <x:v>Permanent</x:v>
      </x:c>
      <x:c r="E3063" t="str">
        <x:v>Croydon</x:v>
      </x:c>
      <x:c r="F3063" t="str">
        <x:v>Operative Porter</x:v>
      </x:c>
      <x:c r="G3063"/>
      <x:c r="H3063"/>
      <x:c r="I3063" t="n">
        <x:v>0</x:v>
      </x:c>
      <x:c r="J3063" t="str">
        <x:v>Annual leave</x:v>
      </x:c>
      <x:c r="K3063" t="str">
        <x:v>Employee 1864; home branch Croydon; assigned role Operative Porter | Leave: Annual Leave (Hours) | Leave calendar basis: Variable-pattern period</x:v>
      </x:c>
      <x:c r="L3063" t="str">
        <x:v>Include</x:v>
      </x:c>
      <x:c r="M3063"/>
      <x:c r="N3063"/>
    </x:row>
    <x:row r="3064">
      <x:c r="A3064" t="str">
        <x:v>William Dzinski|2026-02-09</x:v>
      </x:c>
      <x:c r="B3064" s="888" t="n">
        <x:v>46062</x:v>
      </x:c>
      <x:c r="C3064" t="str">
        <x:v>William Dzinski</x:v>
      </x:c>
      <x:c r="D3064" t="str">
        <x:v>Permanent</x:v>
      </x:c>
      <x:c r="E3064" t="str">
        <x:v>Croydon</x:v>
      </x:c>
      <x:c r="F3064" t="str">
        <x:v>Operative Porter</x:v>
      </x:c>
      <x:c r="G3064" t="str">
        <x:v>394921</x:v>
      </x:c>
      <x:c r="H3064" t="str">
        <x:v>MSC Cruise Management (UK) Limited</x:v>
      </x:c>
      <x:c r="I3064" t="n">
        <x:v>8</x:v>
      </x:c>
      <x:c r="J3064" t="str">
        <x:v>Worked</x:v>
      </x:c>
      <x:c r="K3064" t="str">
        <x:v>Employee 1864; home branch Croydon; assigned role Operative Porter | Deployment branch: Croydon | Actual role: Operative Skilled | Jobs: 394921 | Customers: MSC Cruise Management (UK) Limited | Actual hours: 8.0; source records: 1</x:v>
      </x:c>
      <x:c r="L3064" t="str">
        <x:v>Include</x:v>
      </x:c>
      <x:c r="M3064"/>
      <x:c r="N3064"/>
    </x:row>
    <x:row r="3065">
      <x:c r="A3065" t="str">
        <x:v>William Dzinski|2026-02-10</x:v>
      </x:c>
      <x:c r="B3065" s="888" t="n">
        <x:v>46063</x:v>
      </x:c>
      <x:c r="C3065" t="str">
        <x:v>William Dzinski</x:v>
      </x:c>
      <x:c r="D3065" t="str">
        <x:v>Permanent</x:v>
      </x:c>
      <x:c r="E3065" t="str">
        <x:v>Croydon</x:v>
      </x:c>
      <x:c r="F3065" t="str">
        <x:v>Operative Porter</x:v>
      </x:c>
      <x:c r="G3065" t="str">
        <x:v>394921</x:v>
      </x:c>
      <x:c r="H3065" t="str">
        <x:v>MSC Cruise Management (UK) Limited</x:v>
      </x:c>
      <x:c r="I3065" t="n">
        <x:v>9.5</x:v>
      </x:c>
      <x:c r="J3065" t="str">
        <x:v>Worked</x:v>
      </x:c>
      <x:c r="K3065" t="str">
        <x:v>Employee 1864; home branch Croydon; assigned role Operative Porter | Deployment branch: Croydon | Actual role: Operative Skilled | Jobs: 394921 | Customers: MSC Cruise Management (UK) Limited | Actual hours: 9.5; source records: 1</x:v>
      </x:c>
      <x:c r="L3065" t="str">
        <x:v>Include</x:v>
      </x:c>
      <x:c r="M3065"/>
      <x:c r="N3065"/>
    </x:row>
    <x:row r="3066">
      <x:c r="A3066" t="str">
        <x:v>William Dzinski|2026-02-11</x:v>
      </x:c>
      <x:c r="B3066" s="888" t="n">
        <x:v>46064</x:v>
      </x:c>
      <x:c r="C3066" t="str">
        <x:v>William Dzinski</x:v>
      </x:c>
      <x:c r="D3066" t="str">
        <x:v>Permanent</x:v>
      </x:c>
      <x:c r="E3066" t="str">
        <x:v>Croydon</x:v>
      </x:c>
      <x:c r="F3066" t="str">
        <x:v>Operative Porter</x:v>
      </x:c>
      <x:c r="G3066" t="str">
        <x:v>394921</x:v>
      </x:c>
      <x:c r="H3066" t="str">
        <x:v>MSC Cruise Management (UK) Limited</x:v>
      </x:c>
      <x:c r="I3066" t="n">
        <x:v>10.5</x:v>
      </x:c>
      <x:c r="J3066" t="str">
        <x:v>Worked</x:v>
      </x:c>
      <x:c r="K3066" t="str">
        <x:v>Employee 1864; home branch Croydon; assigned role Operative Porter | Deployment branch: Croydon | Actual role: Operative Skilled | Jobs: 394921 | Customers: MSC Cruise Management (UK) Limited | Actual hours: 10.5; source records: 1</x:v>
      </x:c>
      <x:c r="L3066" t="str">
        <x:v>Include</x:v>
      </x:c>
      <x:c r="M3066"/>
      <x:c r="N3066"/>
    </x:row>
    <x:row r="3067">
      <x:c r="A3067" t="str">
        <x:v>William Dzinski|2026-02-12</x:v>
      </x:c>
      <x:c r="B3067" s="888" t="n">
        <x:v>46065</x:v>
      </x:c>
      <x:c r="C3067" t="str">
        <x:v>William Dzinski</x:v>
      </x:c>
      <x:c r="D3067" t="str">
        <x:v>Permanent</x:v>
      </x:c>
      <x:c r="E3067" t="str">
        <x:v>Croydon</x:v>
      </x:c>
      <x:c r="F3067" t="str">
        <x:v>Operative Porter</x:v>
      </x:c>
      <x:c r="G3067" t="str">
        <x:v>394921</x:v>
      </x:c>
      <x:c r="H3067" t="str">
        <x:v>MSC Cruise Management (UK) Limited</x:v>
      </x:c>
      <x:c r="I3067" t="n">
        <x:v>9</x:v>
      </x:c>
      <x:c r="J3067" t="str">
        <x:v>Worked</x:v>
      </x:c>
      <x:c r="K3067" t="str">
        <x:v>Employee 1864; home branch Croydon; assigned role Operative Porter | Deployment branch: Croydon | Actual role: Operative Skilled | Jobs: 394921 | Customers: MSC Cruise Management (UK) Limited | Actual hours: 9.0; source records: 1</x:v>
      </x:c>
      <x:c r="L3067" t="str">
        <x:v>Include</x:v>
      </x:c>
      <x:c r="M3067"/>
      <x:c r="N3067"/>
    </x:row>
    <x:row r="3068">
      <x:c r="A3068" t="str">
        <x:v>William Dzinski|2026-02-13</x:v>
      </x:c>
      <x:c r="B3068" s="888" t="n">
        <x:v>46066</x:v>
      </x:c>
      <x:c r="C3068" t="str">
        <x:v>William Dzinski</x:v>
      </x:c>
      <x:c r="D3068" t="str">
        <x:v>Permanent</x:v>
      </x:c>
      <x:c r="E3068" t="str">
        <x:v>Croydon</x:v>
      </x:c>
      <x:c r="F3068" t="str">
        <x:v>Operative Porter</x:v>
      </x:c>
      <x:c r="G3068" t="str">
        <x:v>394921</x:v>
      </x:c>
      <x:c r="H3068" t="str">
        <x:v>MSC Cruise Management (UK) Limited</x:v>
      </x:c>
      <x:c r="I3068" t="n">
        <x:v>12.5</x:v>
      </x:c>
      <x:c r="J3068" t="str">
        <x:v>Worked</x:v>
      </x:c>
      <x:c r="K3068" t="str">
        <x:v>Employee 1864; home branch Croydon; assigned role Operative Porter | Deployment branch: Croydon | Actual role: Operative Skilled | Jobs: 394921 | Customers: MSC Cruise Management (UK) Limited | Actual hours: 12.5; source records: 1</x:v>
      </x:c>
      <x:c r="L3068" t="str">
        <x:v>Include</x:v>
      </x:c>
      <x:c r="M3068"/>
      <x:c r="N3068"/>
    </x:row>
    <x:row r="3069">
      <x:c r="A3069" t="str">
        <x:v>William Dzinski|2026-02-16</x:v>
      </x:c>
      <x:c r="B3069" s="888" t="n">
        <x:v>46069</x:v>
      </x:c>
      <x:c r="C3069" t="str">
        <x:v>William Dzinski</x:v>
      </x:c>
      <x:c r="D3069" t="str">
        <x:v>Permanent</x:v>
      </x:c>
      <x:c r="E3069" t="str">
        <x:v>Croydon</x:v>
      </x:c>
      <x:c r="F3069" t="str">
        <x:v>Operative Porter</x:v>
      </x:c>
      <x:c r="G3069" t="str">
        <x:v>393361A</x:v>
      </x:c>
      <x:c r="H3069" t="str">
        <x:v>The Quadrant</x:v>
      </x:c>
      <x:c r="I3069" t="n">
        <x:v>8</x:v>
      </x:c>
      <x:c r="J3069" t="str">
        <x:v>Worked</x:v>
      </x:c>
      <x:c r="K3069" t="str">
        <x:v>Employee 1864; home branch Croydon; assigned role Operative Porter | Deployment branch: Croydon | Actual role: Operative Porter | Jobs: 393361A | Customers: The Quadrant | Actual hours: 8.0; source records: 1</x:v>
      </x:c>
      <x:c r="L3069" t="str">
        <x:v>Include</x:v>
      </x:c>
      <x:c r="M3069"/>
      <x:c r="N3069"/>
    </x:row>
    <x:row r="3070">
      <x:c r="A3070" t="str">
        <x:v>William Dzinski|2026-02-17</x:v>
      </x:c>
      <x:c r="B3070" s="888" t="n">
        <x:v>46070</x:v>
      </x:c>
      <x:c r="C3070" t="str">
        <x:v>William Dzinski</x:v>
      </x:c>
      <x:c r="D3070" t="str">
        <x:v>Permanent</x:v>
      </x:c>
      <x:c r="E3070" t="str">
        <x:v>Croydon</x:v>
      </x:c>
      <x:c r="F3070" t="str">
        <x:v>Operative Porter</x:v>
      </x:c>
      <x:c r="G3070" t="str">
        <x:v>393361A</x:v>
      </x:c>
      <x:c r="H3070" t="str">
        <x:v>The Quadrant</x:v>
      </x:c>
      <x:c r="I3070" t="n">
        <x:v>8</x:v>
      </x:c>
      <x:c r="J3070" t="str">
        <x:v>Worked</x:v>
      </x:c>
      <x:c r="K3070" t="str">
        <x:v>Employee 1864; home branch Croydon; assigned role Operative Porter | Deployment branch: Croydon | Actual role: Operative Porter | Jobs: 393361A | Customers: The Quadrant | Actual hours: 8.0; source records: 1</x:v>
      </x:c>
      <x:c r="L3070" t="str">
        <x:v>Include</x:v>
      </x:c>
      <x:c r="M3070"/>
      <x:c r="N3070"/>
    </x:row>
    <x:row r="3071">
      <x:c r="A3071" t="str">
        <x:v>William Dzinski|2026-02-18</x:v>
      </x:c>
      <x:c r="B3071" s="888" t="n">
        <x:v>46071</x:v>
      </x:c>
      <x:c r="C3071" t="str">
        <x:v>William Dzinski</x:v>
      </x:c>
      <x:c r="D3071" t="str">
        <x:v>Permanent</x:v>
      </x:c>
      <x:c r="E3071" t="str">
        <x:v>Croydon</x:v>
      </x:c>
      <x:c r="F3071" t="str">
        <x:v>Operative Porter</x:v>
      </x:c>
      <x:c r="G3071" t="str">
        <x:v>393361A</x:v>
      </x:c>
      <x:c r="H3071" t="str">
        <x:v>The Quadrant</x:v>
      </x:c>
      <x:c r="I3071" t="n">
        <x:v>7.5</x:v>
      </x:c>
      <x:c r="J3071" t="str">
        <x:v>Worked</x:v>
      </x:c>
      <x:c r="K3071" t="str">
        <x:v>Employee 1864; home branch Croydon; assigned role Operative Porter | Deployment branch: Croydon | Actual role: Operative Porter | Jobs: 393361A | Customers: The Quadrant | Actual hours: 7.5; source records: 1</x:v>
      </x:c>
      <x:c r="L3071" t="str">
        <x:v>Include</x:v>
      </x:c>
      <x:c r="M3071"/>
      <x:c r="N3071"/>
    </x:row>
    <x:row r="3072">
      <x:c r="A3072" t="str">
        <x:v>William Dzinski|2026-02-19</x:v>
      </x:c>
      <x:c r="B3072" s="888" t="n">
        <x:v>46072</x:v>
      </x:c>
      <x:c r="C3072" t="str">
        <x:v>William Dzinski</x:v>
      </x:c>
      <x:c r="D3072" t="str">
        <x:v>Permanent</x:v>
      </x:c>
      <x:c r="E3072" t="str">
        <x:v>Croydon</x:v>
      </x:c>
      <x:c r="F3072" t="str">
        <x:v>Operative Porter</x:v>
      </x:c>
      <x:c r="G3072" t="str">
        <x:v>393361A</x:v>
      </x:c>
      <x:c r="H3072" t="str">
        <x:v>The Quadrant</x:v>
      </x:c>
      <x:c r="I3072" t="n">
        <x:v>8.5</x:v>
      </x:c>
      <x:c r="J3072" t="str">
        <x:v>Worked</x:v>
      </x:c>
      <x:c r="K3072" t="str">
        <x:v>Employee 1864; home branch Croydon; assigned role Operative Porter | Deployment branch: Croydon | Actual role: Operative Porter | Jobs: 393361A | Customers: The Quadrant | Actual hours: 8.5; source records: 1</x:v>
      </x:c>
      <x:c r="L3072" t="str">
        <x:v>Include</x:v>
      </x:c>
      <x:c r="M3072"/>
      <x:c r="N3072"/>
    </x:row>
    <x:row r="3073">
      <x:c r="A3073" t="str">
        <x:v>William Dzinski|2026-02-20</x:v>
      </x:c>
      <x:c r="B3073" s="888" t="n">
        <x:v>46073</x:v>
      </x:c>
      <x:c r="C3073" t="str">
        <x:v>William Dzinski</x:v>
      </x:c>
      <x:c r="D3073" t="str">
        <x:v>Permanent</x:v>
      </x:c>
      <x:c r="E3073" t="str">
        <x:v>Croydon</x:v>
      </x:c>
      <x:c r="F3073" t="str">
        <x:v>Operative Porter</x:v>
      </x:c>
      <x:c r="G3073" t="str">
        <x:v>393361A</x:v>
      </x:c>
      <x:c r="H3073" t="str">
        <x:v>The Quadrant</x:v>
      </x:c>
      <x:c r="I3073" t="n">
        <x:v>8.5</x:v>
      </x:c>
      <x:c r="J3073" t="str">
        <x:v>Worked</x:v>
      </x:c>
      <x:c r="K3073" t="str">
        <x:v>Employee 1864; home branch Croydon; assigned role Operative Porter | Deployment branch: Croydon | Actual role: Operative Porter | Jobs: 393361A | Customers: The Quadrant | Actual hours: 8.5; source records: 1</x:v>
      </x:c>
      <x:c r="L3073" t="str">
        <x:v>Include</x:v>
      </x:c>
      <x:c r="M3073"/>
      <x:c r="N3073"/>
    </x:row>
    <x:row r="3074">
      <x:c r="A3074" t="str">
        <x:v>William Dzinski|2026-02-23</x:v>
      </x:c>
      <x:c r="B3074" s="888" t="n">
        <x:v>46076</x:v>
      </x:c>
      <x:c r="C3074" t="str">
        <x:v>William Dzinski</x:v>
      </x:c>
      <x:c r="D3074" t="str">
        <x:v>Permanent</x:v>
      </x:c>
      <x:c r="E3074" t="str">
        <x:v>Croydon</x:v>
      </x:c>
      <x:c r="F3074" t="str">
        <x:v>Operative Porter</x:v>
      </x:c>
      <x:c r="G3074" t="str">
        <x:v>393361A</x:v>
      </x:c>
      <x:c r="H3074" t="str">
        <x:v>The Quadrant</x:v>
      </x:c>
      <x:c r="I3074" t="n">
        <x:v>8.5</x:v>
      </x:c>
      <x:c r="J3074" t="str">
        <x:v>Worked</x:v>
      </x:c>
      <x:c r="K3074" t="str">
        <x:v>Employee 1864; home branch Croydon; assigned role Operative Porter | Deployment branch: Croydon | Actual role: Operative Porter | Jobs: 393361A | Customers: The Quadrant | Actual hours: 8.5; source records: 1</x:v>
      </x:c>
      <x:c r="L3074" t="str">
        <x:v>Include</x:v>
      </x:c>
      <x:c r="M3074"/>
      <x:c r="N3074"/>
    </x:row>
    <x:row r="3075">
      <x:c r="A3075" t="str">
        <x:v>William Dzinski|2026-02-24</x:v>
      </x:c>
      <x:c r="B3075" s="888" t="n">
        <x:v>46077</x:v>
      </x:c>
      <x:c r="C3075" t="str">
        <x:v>William Dzinski</x:v>
      </x:c>
      <x:c r="D3075" t="str">
        <x:v>Permanent</x:v>
      </x:c>
      <x:c r="E3075" t="str">
        <x:v>Croydon</x:v>
      </x:c>
      <x:c r="F3075" t="str">
        <x:v>Operative Porter</x:v>
      </x:c>
      <x:c r="G3075" t="str">
        <x:v>400090</x:v>
      </x:c>
      <x:c r="H3075" t="str">
        <x:v>HiveMinded</x:v>
      </x:c>
      <x:c r="I3075" t="n">
        <x:v>5.5</x:v>
      </x:c>
      <x:c r="J3075" t="str">
        <x:v>Worked</x:v>
      </x:c>
      <x:c r="K3075" t="str">
        <x:v>Employee 1864; home branch Croydon; assigned role Operative Porter | Deployment branch: Croydon | Actual role: Operative Skilled | Jobs: 400090 | Customers: HiveMinded | Actual hours: 5.5; source records: 1</x:v>
      </x:c>
      <x:c r="L3075" t="str">
        <x:v>Include</x:v>
      </x:c>
      <x:c r="M3075"/>
      <x:c r="N3075"/>
    </x:row>
    <x:row r="3076">
      <x:c r="A3076" t="str">
        <x:v>William Dzinski|2026-02-26</x:v>
      </x:c>
      <x:c r="B3076" s="888" t="n">
        <x:v>46079</x:v>
      </x:c>
      <x:c r="C3076" t="str">
        <x:v>William Dzinski</x:v>
      </x:c>
      <x:c r="D3076" t="str">
        <x:v>Permanent</x:v>
      </x:c>
      <x:c r="E3076" t="str">
        <x:v>Croydon</x:v>
      </x:c>
      <x:c r="F3076" t="str">
        <x:v>Operative Porter</x:v>
      </x:c>
      <x:c r="G3076" t="str">
        <x:v>393361A</x:v>
      </x:c>
      <x:c r="H3076" t="str">
        <x:v>The Quadrant</x:v>
      </x:c>
      <x:c r="I3076" t="n">
        <x:v>8</x:v>
      </x:c>
      <x:c r="J3076" t="str">
        <x:v>Worked</x:v>
      </x:c>
      <x:c r="K3076" t="str">
        <x:v>Employee 1864; home branch Croydon; assigned role Operative Porter | Deployment branch: Croydon | Actual role: Operative Skilled | Jobs: 393361A | Customers: The Quadrant | Actual hours: 8.0; source records: 1</x:v>
      </x:c>
      <x:c r="L3076" t="str">
        <x:v>Include</x:v>
      </x:c>
      <x:c r="M3076"/>
      <x:c r="N3076"/>
    </x:row>
    <x:row r="3077">
      <x:c r="A3077" t="str">
        <x:v>William Dzinski|2026-02-27</x:v>
      </x:c>
      <x:c r="B3077" s="888" t="n">
        <x:v>46080</x:v>
      </x:c>
      <x:c r="C3077" t="str">
        <x:v>William Dzinski</x:v>
      </x:c>
      <x:c r="D3077" t="str">
        <x:v>Permanent</x:v>
      </x:c>
      <x:c r="E3077" t="str">
        <x:v>Croydon</x:v>
      </x:c>
      <x:c r="F3077" t="str">
        <x:v>Operative Porter</x:v>
      </x:c>
      <x:c r="G3077"/>
      <x:c r="H3077"/>
      <x:c r="I3077" t="n">
        <x:v>0</x:v>
      </x:c>
      <x:c r="J3077" t="str">
        <x:v>Other leave — Unpaid Leave (Authorised)</x:v>
      </x:c>
      <x:c r="K3077" t="str">
        <x:v>Employee 1864; home branch Croydon; assigned role Operative Porter | Leave: Unpaid Leave (Authorised) | Leave calendar basis: Variable-pattern period</x:v>
      </x:c>
      <x:c r="L3077" t="str">
        <x:v>Include</x:v>
      </x:c>
      <x:c r="M3077"/>
      <x:c r="N3077"/>
    </x:row>
  </x:sheetData>
  <x:conditionalFormatting sqref="A4:L2965">
    <x:cfRule type="expression" dxfId="30" priority="1">
      <x:formula>$L4="Filtered out"</x:formula>
    </x:cfRule>
    <x:cfRule type="expression" dxfId="31" priority="2">
      <x:formula>LEFT($J4,8)="CONFLICT"</x:formula>
    </x:cfRule>
    <x:cfRule type="expression" dxfId="42" priority="4">
      <x:formula>$L4="Filtered out"</x:formula>
    </x:cfRule>
    <x:cfRule type="expression" dxfId="43" priority="5">
      <x:formula>LEFT($J4,8)="CONFLICT"</x:formula>
    </x:cfRule>
  </x:conditionalFormatting>
  <x:conditionalFormatting sqref="I4:I2965">
    <x:cfRule type="dataBar" priority="3">
      <x:dataBar>
        <x:cfvo type="min"/>
        <x:cfvo type="max"/>
        <x:color rgb="FF2F6F7E"/>
      </x:dataBar>
      <x:extLst>
        <x:ext xmlns:x14="http://schemas.microsoft.com/office/spreadsheetml/2009/9/main" uri="{B025F937-C7B1-47D3-B67F-A62EFF666E3E}">
          <x14:id>{B8E82C4D-D380-B752-26BC-93793EE15F6C}</x14:id>
        </x:ext>
      </x:extLst>
    </x:cfRule>
    <x:cfRule type="dataBar" priority="6">
      <x:dataBar>
        <x:cfvo type="min"/>
        <x:cfvo type="max"/>
        <x:color rgb="FF2F6F7E"/>
      </x:dataBar>
      <x:extLst>
        <x:ext xmlns:x14="http://schemas.microsoft.com/office/spreadsheetml/2009/9/main" uri="{B025F937-C7B1-47D3-B67F-A62EFF666E3E}">
          <x14:id>{902A2BF7-3106-68F3-AF53-206D8EE60440}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B8E82C4D-D380-B752-26BC-93793EE15F6C}">
            <x14:dataBar gradient="1">
              <x14:cfvo type="min"/>
              <x14:cfvo type="max"/>
              <x14:fillColor rgb="FF2F6F7E"/>
            </x14:dataBar>
          </x14:cfRule>
          <x14:cfRule type="dataBar" priority="6" id="{902A2BF7-3106-68F3-AF53-206D8EE60440}">
            <x14:dataBar gradient="1">
              <x14:cfvo type="min"/>
              <x14:cfvo type="max"/>
              <x14:fillColor rgb="FF2F6F7E"/>
            </x14:dataBar>
          </x14:cfRule>
          <xm:sqref>I4:I2965</xm:sqref>
        </x14:conditionalFormatting>
      </x14:conditionalFormattings>
    </x:ext>
  </x:extLst>
</x:worksheet>
</file>

<file path=xl/worksheets/sheet1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5" hidden="0" customWidth="1"/>
    <x:col min="3" max="3" width="28" hidden="0" customWidth="1"/>
    <x:col min="4" max="4" width="18" hidden="0" customWidth="1"/>
    <x:col min="5" max="5" width="18" hidden="0" customWidth="1"/>
    <x:col min="6" max="6" width="20" hidden="0" customWidth="1"/>
    <x:col min="7" max="7" width="28" hidden="0" customWidth="1"/>
    <x:col min="8" max="8" width="34" hidden="0" customWidth="1"/>
    <x:col min="9" max="9" width="14" hidden="0" customWidth="1"/>
    <x:col min="10" max="10" width="28" hidden="0" customWidth="1"/>
    <x:col min="11" max="11" width="70" hidden="0" customWidth="1"/>
    <x:col min="12" max="12" width="14" hidden="0" customWidth="1"/>
    <x:col min="13" max="13" width="18" hidden="0" customWidth="1"/>
    <x:col min="14" max="14" width="22" hidden="0" customWidth="1"/>
  </x:cols>
  <x:sheetData>
    <x:row r="1">
      <x:c r="A1" s="406" t="str">
        <x:v>Activity Mar 2026</x:v>
      </x:c>
      <x:c r="B1" s="406"/>
      <x:c r="C1" s="406"/>
      <x:c r="D1" s="406"/>
      <x:c r="E1" s="406"/>
      <x:c r="F1" s="406"/>
      <x:c r="G1" s="406"/>
      <x:c r="H1" s="406"/>
      <x:c r="I1" s="406"/>
      <x:c r="J1" s="406"/>
      <x:c r="K1" s="406"/>
      <x:c r="L1" s="406"/>
      <x:c r="M1" s="424" t="str">
        <x:v>Activity Controls</x:v>
      </x:c>
      <x:c r="N1" s="424"/>
    </x:row>
    <x:row r="2">
      <x:c r="A2" s="409" t="str">
        <x:v>3,424 work/leave person-days. Home Branch drives the global branch filter; deployment branch and actual role are retained in Full Detail.</x:v>
      </x:c>
      <x:c r="B2" s="409"/>
      <x:c r="C2" s="409"/>
      <x:c r="D2" s="409"/>
      <x:c r="E2" s="409"/>
      <x:c r="F2" s="409"/>
      <x:c r="G2" s="409"/>
      <x:c r="H2" s="409"/>
      <x:c r="I2" s="409"/>
      <x:c r="J2" s="409"/>
      <x:c r="K2" s="409"/>
      <x:c r="L2" s="409"/>
      <x:c r="M2" s="427" t="str">
        <x:v>Global branch</x:v>
      </x:c>
      <x:c r="N2" s="427" t="str">
        <x:f>'Summary Dashboard'!$B$3</x:f>
        <x:v>All</x:v>
      </x:c>
    </x:row>
    <x:row r="3">
      <x:c r="A3" s="421" t="str">
        <x:v>Person-Date Key</x:v>
      </x:c>
      <x:c r="B3" s="422" t="str">
        <x:v>Date</x:v>
      </x:c>
      <x:c r="C3" s="422" t="str">
        <x:v>Employee</x:v>
      </x:c>
      <x:c r="D3" s="422" t="str">
        <x:v>Employment Status</x:v>
      </x:c>
      <x:c r="E3" s="422" t="str">
        <x:v>Home Branch</x:v>
      </x:c>
      <x:c r="F3" s="422" t="str">
        <x:v>Assigned Role</x:v>
      </x:c>
      <x:c r="G3" s="422" t="str">
        <x:v>Jobs</x:v>
      </x:c>
      <x:c r="H3" s="422" t="str">
        <x:v>Customers</x:v>
      </x:c>
      <x:c r="I3" s="422" t="str">
        <x:v>Actual Hours</x:v>
      </x:c>
      <x:c r="J3" s="422" t="str">
        <x:v>Activity Code</x:v>
      </x:c>
      <x:c r="K3" s="422" t="str">
        <x:v>Full Detail</x:v>
      </x:c>
      <x:c r="L3" s="423" t="str">
        <x:v>Global View</x:v>
      </x:c>
      <x:c r="M3" s="429" t="str">
        <x:v>Month</x:v>
      </x:c>
      <x:c r="N3" s="429" t="str">
        <x:v>2026-03</x:v>
      </x:c>
    </x:row>
    <x:row r="4">
      <x:c r="A4" t="str">
        <x:v>A Apanisile|2026-03-01</x:v>
      </x:c>
      <x:c r="B4" s="888" t="n">
        <x:v>46082</x:v>
      </x:c>
      <x:c r="C4" t="str">
        <x:v>A Apanisile</x:v>
      </x:c>
      <x:c r="D4" t="str">
        <x:v>Permanent</x:v>
      </x:c>
      <x:c r="E4" t="str">
        <x:v>Thurrock</x:v>
      </x:c>
      <x:c r="F4" t="str">
        <x:v>Operative Porter</x:v>
      </x:c>
      <x:c r="G4" t="str">
        <x:v>400150</x:v>
      </x:c>
      <x:c r="H4" t="str">
        <x:v>Cooke, Young &amp; Keidan LLP</x:v>
      </x:c>
      <x:c r="I4" s="22" t="n">
        <x:v>5.5</x:v>
      </x:c>
      <x:c r="J4" t="str">
        <x:v>Worked</x:v>
      </x:c>
      <x:c r="K4" t="str">
        <x:v>Employee 103160; home branch Thurrock; assigned role Operative Porter | Deployment branch: Thurrock | Actual role: Operative Skilled | Jobs: 400150 | Customers: Cooke, Young &amp; Keidan LLP | Actual hours: 5.5; source records: 1</x:v>
      </x:c>
      <x:c r="L4" t="str">
        <x:v>Include</x:v>
      </x:c>
      <x:c r="M4" s="429" t="str">
        <x:v>Rows loaded</x:v>
      </x:c>
      <x:c r="N4" s="429" t="n">
        <x:v>3424</x:v>
      </x:c>
    </x:row>
    <x:row r="5">
      <x:c r="A5" t="str">
        <x:v>A Apanisile|2026-03-02</x:v>
      </x:c>
      <x:c r="B5" s="888" t="n">
        <x:v>46083</x:v>
      </x:c>
      <x:c r="C5" t="str">
        <x:v>A Apanisile</x:v>
      </x:c>
      <x:c r="D5" t="str">
        <x:v>Permanent</x:v>
      </x:c>
      <x:c r="E5" t="str">
        <x:v>Thurrock</x:v>
      </x:c>
      <x:c r="F5" t="str">
        <x:v>Operative Porter</x:v>
      </x:c>
      <x:c r="G5" t="str">
        <x:v>400366</x:v>
      </x:c>
      <x:c r="H5" t="str">
        <x:v>JP Morgan Limited</x:v>
      </x:c>
      <x:c r="I5" s="22" t="n">
        <x:v>8.5</x:v>
      </x:c>
      <x:c r="J5" t="str">
        <x:v>Worked</x:v>
      </x:c>
      <x:c r="K5" t="str">
        <x:v>Employee 103160; home branch Thurrock; assigned role Operative Porter | Deployment branch: Thurrock | Actual role: Operative Porter | Jobs: 400366 | Customers: JP Morgan Limited | Actual hours: 8.5; source records: 1</x:v>
      </x:c>
      <x:c r="L5" t="str">
        <x:v>Include</x:v>
      </x:c>
      <x:c r="M5"/>
      <x:c r="N5"/>
    </x:row>
    <x:row r="6">
      <x:c r="A6" t="str">
        <x:v>A Apanisile|2026-03-03</x:v>
      </x:c>
      <x:c r="B6" s="888" t="n">
        <x:v>46084</x:v>
      </x:c>
      <x:c r="C6" t="str">
        <x:v>A Apanisile</x:v>
      </x:c>
      <x:c r="D6" t="str">
        <x:v>Permanent</x:v>
      </x:c>
      <x:c r="E6" t="str">
        <x:v>Thurrock</x:v>
      </x:c>
      <x:c r="F6" t="str">
        <x:v>Operative Porter</x:v>
      </x:c>
      <x:c r="G6" t="str">
        <x:v>396207</x:v>
      </x:c>
      <x:c r="H6" t="str">
        <x:v>Linklaters LLP</x:v>
      </x:c>
      <x:c r="I6" s="22" t="n">
        <x:v>9.5</x:v>
      </x:c>
      <x:c r="J6" t="str">
        <x:v>Worked</x:v>
      </x:c>
      <x:c r="K6" t="str">
        <x:v>Employee 103160; home branch Thurrock; assigned role Operative Porter | Deployment branch: Thurrock | Actual role: Operative Skilled | Jobs: 396207 | Customers: Linklaters LLP | Actual hours: 9.5; source records: 1</x:v>
      </x:c>
      <x:c r="L6" t="str">
        <x:v>Include</x:v>
      </x:c>
      <x:c r="M6"/>
      <x:c r="N6"/>
    </x:row>
    <x:row r="7">
      <x:c r="A7" t="str">
        <x:v>A Apanisile|2026-03-04</x:v>
      </x:c>
      <x:c r="B7" s="888" t="n">
        <x:v>46085</x:v>
      </x:c>
      <x:c r="C7" t="str">
        <x:v>A Apanisile</x:v>
      </x:c>
      <x:c r="D7" t="str">
        <x:v>Permanent</x:v>
      </x:c>
      <x:c r="E7" t="str">
        <x:v>Thurrock</x:v>
      </x:c>
      <x:c r="F7" t="str">
        <x:v>Operative Porter</x:v>
      </x:c>
      <x:c r="G7" t="str">
        <x:v>396207</x:v>
      </x:c>
      <x:c r="H7" t="str">
        <x:v>Linklaters LLP</x:v>
      </x:c>
      <x:c r="I7" s="22" t="n">
        <x:v>9.5</x:v>
      </x:c>
      <x:c r="J7" t="str">
        <x:v>Worked</x:v>
      </x:c>
      <x:c r="K7" t="str">
        <x:v>Employee 103160; home branch Thurrock; assigned role Operative Porter | Deployment branch: Thurrock | Actual role: Operative Skilled | Jobs: 396207 | Customers: Linklaters LLP | Actual hours: 9.5; source records: 1</x:v>
      </x:c>
      <x:c r="L7" t="str">
        <x:v>Include</x:v>
      </x:c>
      <x:c r="M7"/>
      <x:c r="N7"/>
    </x:row>
    <x:row r="8">
      <x:c r="A8" t="str">
        <x:v>A Apanisile|2026-03-05</x:v>
      </x:c>
      <x:c r="B8" s="888" t="n">
        <x:v>46086</x:v>
      </x:c>
      <x:c r="C8" t="str">
        <x:v>A Apanisile</x:v>
      </x:c>
      <x:c r="D8" t="str">
        <x:v>Permanent</x:v>
      </x:c>
      <x:c r="E8" t="str">
        <x:v>Thurrock</x:v>
      </x:c>
      <x:c r="F8" t="str">
        <x:v>Operative Porter</x:v>
      </x:c>
      <x:c r="G8" t="str">
        <x:v>396207</x:v>
      </x:c>
      <x:c r="H8" t="str">
        <x:v>Linklaters LLP</x:v>
      </x:c>
      <x:c r="I8" s="22" t="n">
        <x:v>8.5</x:v>
      </x:c>
      <x:c r="J8" t="str">
        <x:v>Worked</x:v>
      </x:c>
      <x:c r="K8" t="str">
        <x:v>Employee 103160; home branch Thurrock; assigned role Operative Porter | Deployment branch: Thurrock | Actual role: Operative Skilled | Jobs: 396207 | Customers: Linklaters LLP | Actual hours: 8.5; source records: 1</x:v>
      </x:c>
      <x:c r="L8" t="str">
        <x:v>Include</x:v>
      </x:c>
      <x:c r="M8"/>
      <x:c r="N8"/>
    </x:row>
    <x:row r="9">
      <x:c r="A9" t="str">
        <x:v>A Apanisile|2026-03-06</x:v>
      </x:c>
      <x:c r="B9" s="888" t="n">
        <x:v>46087</x:v>
      </x:c>
      <x:c r="C9" t="str">
        <x:v>A Apanisile</x:v>
      </x:c>
      <x:c r="D9" t="str">
        <x:v>Permanent</x:v>
      </x:c>
      <x:c r="E9" t="str">
        <x:v>Thurrock</x:v>
      </x:c>
      <x:c r="F9" t="str">
        <x:v>Operative Porter</x:v>
      </x:c>
      <x:c r="G9" t="str">
        <x:v>400525, 396207</x:v>
      </x:c>
      <x:c r="H9" t="str">
        <x:v>JP Morgan Limited; Linklaters LLP</x:v>
      </x:c>
      <x:c r="I9" s="22" t="n">
        <x:v>17.5</x:v>
      </x:c>
      <x:c r="J9" t="str">
        <x:v>Worked — 2 records</x:v>
      </x:c>
      <x:c r="K9" t="str">
        <x:v>Employee 103160; home branch Thurrock; assigned role Operative Porter | Deployment branch: Thurrock | Actual role: Operative Porter, Operative Skilled | Jobs: 400525, 396207 | Customers: JP Morgan Limited; Linklaters LLP | Actual hours: 17.5; source records: 2</x:v>
      </x:c>
      <x:c r="L9" t="str">
        <x:v>Include</x:v>
      </x:c>
      <x:c r="M9"/>
      <x:c r="N9"/>
    </x:row>
    <x:row r="10">
      <x:c r="A10" t="str">
        <x:v>A Apanisile|2026-03-08</x:v>
      </x:c>
      <x:c r="B10" s="888" t="n">
        <x:v>46089</x:v>
      </x:c>
      <x:c r="C10" t="str">
        <x:v>A Apanisile</x:v>
      </x:c>
      <x:c r="D10" t="str">
        <x:v>Permanent</x:v>
      </x:c>
      <x:c r="E10" t="str">
        <x:v>Thurrock</x:v>
      </x:c>
      <x:c r="F10" t="str">
        <x:v>Operative Porter</x:v>
      </x:c>
      <x:c r="G10" t="str">
        <x:v>400525</x:v>
      </x:c>
      <x:c r="H10" t="str">
        <x:v>JP Morgan Limited</x:v>
      </x:c>
      <x:c r="I10" s="22" t="n">
        <x:v>8.5</x:v>
      </x:c>
      <x:c r="J10" t="str">
        <x:v>Worked</x:v>
      </x:c>
      <x:c r="K10" t="str">
        <x:v>Employee 103160; home branch Thurrock; assigned role Operative Porter | Deployment branch: Thurrock | Actual role: Operative Porter | Jobs: 400525 | Customers: JP Morgan Limited | Actual hours: 8.5; source records: 1</x:v>
      </x:c>
      <x:c r="L10" t="str">
        <x:v>Include</x:v>
      </x:c>
      <x:c r="M10"/>
      <x:c r="N10"/>
    </x:row>
    <x:row r="11">
      <x:c r="A11" t="str">
        <x:v>A Apanisile|2026-03-09</x:v>
      </x:c>
      <x:c r="B11" s="888" t="n">
        <x:v>46090</x:v>
      </x:c>
      <x:c r="C11" t="str">
        <x:v>A Apanisile</x:v>
      </x:c>
      <x:c r="D11" t="str">
        <x:v>Permanent</x:v>
      </x:c>
      <x:c r="E11" t="str">
        <x:v>Thurrock</x:v>
      </x:c>
      <x:c r="F11" t="str">
        <x:v>Operative Porter</x:v>
      </x:c>
      <x:c r="G11" t="str">
        <x:v>396207</x:v>
      </x:c>
      <x:c r="H11" t="str">
        <x:v>Linklaters LLP</x:v>
      </x:c>
      <x:c r="I11" s="22" t="n">
        <x:v>8.5</x:v>
      </x:c>
      <x:c r="J11" t="str">
        <x:v>Worked</x:v>
      </x:c>
      <x:c r="K11" t="str">
        <x:v>Employee 103160; home branch Thurrock; assigned role Operative Porter | Deployment branch: Thurrock | Actual role: Operative Skilled | Jobs: 396207 | Customers: Linklaters LLP | Actual hours: 8.5; source records: 1</x:v>
      </x:c>
      <x:c r="L11" t="str">
        <x:v>Include</x:v>
      </x:c>
      <x:c r="M11"/>
      <x:c r="N11"/>
    </x:row>
    <x:row r="12">
      <x:c r="A12" t="str">
        <x:v>A Apanisile|2026-03-10</x:v>
      </x:c>
      <x:c r="B12" s="888" t="n">
        <x:v>46091</x:v>
      </x:c>
      <x:c r="C12" t="str">
        <x:v>A Apanisile</x:v>
      </x:c>
      <x:c r="D12" t="str">
        <x:v>Permanent</x:v>
      </x:c>
      <x:c r="E12" t="str">
        <x:v>Thurrock</x:v>
      </x:c>
      <x:c r="F12" t="str">
        <x:v>Operative Porter</x:v>
      </x:c>
      <x:c r="G12" t="str">
        <x:v>396207</x:v>
      </x:c>
      <x:c r="H12" t="str">
        <x:v>Linklaters LLP</x:v>
      </x:c>
      <x:c r="I12" s="22" t="n">
        <x:v>15</x:v>
      </x:c>
      <x:c r="J12" t="str">
        <x:v>Worked</x:v>
      </x:c>
      <x:c r="K12" t="str">
        <x:v>Employee 103160; home branch Thurrock; assigned role Operative Porter | Deployment branch: Thurrock | Actual role: Operative Porter | Jobs: 396207 | Customers: Linklaters LLP | Actual hours: 15.0; source records: 1</x:v>
      </x:c>
      <x:c r="L12" t="str">
        <x:v>Include</x:v>
      </x:c>
      <x:c r="M12"/>
      <x:c r="N12"/>
    </x:row>
    <x:row r="13">
      <x:c r="A13" t="str">
        <x:v>A Apanisile|2026-03-11</x:v>
      </x:c>
      <x:c r="B13" s="888" t="n">
        <x:v>46092</x:v>
      </x:c>
      <x:c r="C13" t="str">
        <x:v>A Apanisile</x:v>
      </x:c>
      <x:c r="D13" t="str">
        <x:v>Permanent</x:v>
      </x:c>
      <x:c r="E13" t="str">
        <x:v>Thurrock</x:v>
      </x:c>
      <x:c r="F13" t="str">
        <x:v>Operative Porter</x:v>
      </x:c>
      <x:c r="G13" t="str">
        <x:v>398210</x:v>
      </x:c>
      <x:c r="H13" t="str">
        <x:v>London Metropolitan University</x:v>
      </x:c>
      <x:c r="I13" s="22" t="n">
        <x:v>11.5</x:v>
      </x:c>
      <x:c r="J13" t="str">
        <x:v>Worked — 2 records</x:v>
      </x:c>
      <x:c r="K13" t="str">
        <x:v>Employee 103160; home branch Thurrock; assigned role Operative Porter | Deployment branch: Thurrock | Actual role: Operative Porter, Operative Skilled | Jobs: 398210 | Customers: London Metropolitan University | Actual hours: 11.5; source records: 2</x:v>
      </x:c>
      <x:c r="L13" t="str">
        <x:v>Include</x:v>
      </x:c>
      <x:c r="M13"/>
      <x:c r="N13"/>
    </x:row>
    <x:row r="14">
      <x:c r="A14" t="str">
        <x:v>A Apanisile|2026-03-12</x:v>
      </x:c>
      <x:c r="B14" s="888" t="n">
        <x:v>46093</x:v>
      </x:c>
      <x:c r="C14" t="str">
        <x:v>A Apanisile</x:v>
      </x:c>
      <x:c r="D14" t="str">
        <x:v>Permanent</x:v>
      </x:c>
      <x:c r="E14" t="str">
        <x:v>Thurrock</x:v>
      </x:c>
      <x:c r="F14" t="str">
        <x:v>Operative Porter</x:v>
      </x:c>
      <x:c r="G14" t="str">
        <x:v>398210</x:v>
      </x:c>
      <x:c r="H14" t="str">
        <x:v>London Metropolitan University</x:v>
      </x:c>
      <x:c r="I14" s="22" t="n">
        <x:v>13.5</x:v>
      </x:c>
      <x:c r="J14" t="str">
        <x:v>Worked — 2 records</x:v>
      </x:c>
      <x:c r="K14" t="str">
        <x:v>Employee 103160; home branch Thurrock; assigned role Operative Porter | Deployment branch: Thurrock | Actual role: Operative Porter, Operative Skilled | Jobs: 398210 | Customers: London Metropolitan University | Actual hours: 13.5; source records: 2</x:v>
      </x:c>
      <x:c r="L14" t="str">
        <x:v>Include</x:v>
      </x:c>
      <x:c r="M14"/>
      <x:c r="N14"/>
    </x:row>
    <x:row r="15">
      <x:c r="A15" t="str">
        <x:v>A Apanisile|2026-03-13</x:v>
      </x:c>
      <x:c r="B15" s="888" t="n">
        <x:v>46094</x:v>
      </x:c>
      <x:c r="C15" t="str">
        <x:v>A Apanisile</x:v>
      </x:c>
      <x:c r="D15" t="str">
        <x:v>Permanent</x:v>
      </x:c>
      <x:c r="E15" t="str">
        <x:v>Thurrock</x:v>
      </x:c>
      <x:c r="F15" t="str">
        <x:v>Operative Porter</x:v>
      </x:c>
      <x:c r="G15" t="str">
        <x:v>400980, 398210</x:v>
      </x:c>
      <x:c r="H15" t="str">
        <x:v>JP Morgan Limited; London Metropolitan University</x:v>
      </x:c>
      <x:c r="I15" s="22" t="n">
        <x:v>17</x:v>
      </x:c>
      <x:c r="J15" t="str">
        <x:v>Worked — 2 records</x:v>
      </x:c>
      <x:c r="K15" t="str">
        <x:v>Employee 103160; home branch Thurrock; assigned role Operative Porter | Deployment branch: Thurrock | Actual role: Operative Porter, Operative Skilled | Jobs: 400980, 398210 | Customers: JP Morgan Limited; London Metropolitan University | Actual hours: 17.0; source records: 2</x:v>
      </x:c>
      <x:c r="L15" t="str">
        <x:v>Include</x:v>
      </x:c>
      <x:c r="M15"/>
      <x:c r="N15"/>
    </x:row>
    <x:row r="16">
      <x:c r="A16" t="str">
        <x:v>A Apanisile|2026-03-14</x:v>
      </x:c>
      <x:c r="B16" s="888" t="n">
        <x:v>46095</x:v>
      </x:c>
      <x:c r="C16" t="str">
        <x:v>A Apanisile</x:v>
      </x:c>
      <x:c r="D16" t="str">
        <x:v>Permanent</x:v>
      </x:c>
      <x:c r="E16" t="str">
        <x:v>Thurrock</x:v>
      </x:c>
      <x:c r="F16" t="str">
        <x:v>Operative Porter</x:v>
      </x:c>
      <x:c r="G16" t="str">
        <x:v>396207</x:v>
      </x:c>
      <x:c r="H16" t="str">
        <x:v>Linklaters LLP</x:v>
      </x:c>
      <x:c r="I16" s="22" t="n">
        <x:v>8</x:v>
      </x:c>
      <x:c r="J16" t="str">
        <x:v>Worked</x:v>
      </x:c>
      <x:c r="K16" t="str">
        <x:v>Employee 103160; home branch Thurrock; assigned role Operative Porter | Deployment branch: Thurrock | Actual role: Operative Porter | Jobs: 396207 | Customers: Linklaters LLP | Actual hours: 8.0; source records: 1</x:v>
      </x:c>
      <x:c r="L16" t="str">
        <x:v>Include</x:v>
      </x:c>
      <x:c r="M16"/>
      <x:c r="N16"/>
    </x:row>
    <x:row r="17">
      <x:c r="A17" t="str">
        <x:v>A Apanisile|2026-03-15</x:v>
      </x:c>
      <x:c r="B17" s="888" t="n">
        <x:v>46096</x:v>
      </x:c>
      <x:c r="C17" t="str">
        <x:v>A Apanisile</x:v>
      </x:c>
      <x:c r="D17" t="str">
        <x:v>Permanent</x:v>
      </x:c>
      <x:c r="E17" t="str">
        <x:v>Thurrock</x:v>
      </x:c>
      <x:c r="F17" t="str">
        <x:v>Operative Porter</x:v>
      </x:c>
      <x:c r="G17" t="str">
        <x:v>396207</x:v>
      </x:c>
      <x:c r="H17" t="str">
        <x:v>Linklaters LLP</x:v>
      </x:c>
      <x:c r="I17" s="22" t="n">
        <x:v>8</x:v>
      </x:c>
      <x:c r="J17" t="str">
        <x:v>Worked</x:v>
      </x:c>
      <x:c r="K17" t="str">
        <x:v>Employee 103160; home branch Thurrock; assigned role Operative Porter | Deployment branch: Thurrock | Actual role: Operative Porter | Jobs: 396207 | Customers: Linklaters LLP | Actual hours: 8.0; source records: 1</x:v>
      </x:c>
      <x:c r="L17" t="str">
        <x:v>Include</x:v>
      </x:c>
      <x:c r="M17"/>
      <x:c r="N17"/>
    </x:row>
    <x:row r="18">
      <x:c r="A18" t="str">
        <x:v>A Apanisile|2026-03-16</x:v>
      </x:c>
      <x:c r="B18" s="888" t="n">
        <x:v>46097</x:v>
      </x:c>
      <x:c r="C18" t="str">
        <x:v>A Apanisile</x:v>
      </x:c>
      <x:c r="D18" t="str">
        <x:v>Permanent</x:v>
      </x:c>
      <x:c r="E18" t="str">
        <x:v>Thurrock</x:v>
      </x:c>
      <x:c r="F18" t="str">
        <x:v>Operative Porter</x:v>
      </x:c>
      <x:c r="G18" t="str">
        <x:v>398210</x:v>
      </x:c>
      <x:c r="H18" t="str">
        <x:v>London Metropolitan University</x:v>
      </x:c>
      <x:c r="I18" s="22" t="n">
        <x:v>13.5</x:v>
      </x:c>
      <x:c r="J18" t="str">
        <x:v>Worked — 2 records</x:v>
      </x:c>
      <x:c r="K18" t="str">
        <x:v>Employee 103160; home branch Thurrock; assigned role Operative Porter | Deployment branch: Thurrock | Actual role: Operative Porter, Operative Skilled | Jobs: 398210 | Customers: London Metropolitan University | Actual hours: 13.5; source records: 2</x:v>
      </x:c>
      <x:c r="L18" t="str">
        <x:v>Include</x:v>
      </x:c>
      <x:c r="M18"/>
      <x:c r="N18"/>
    </x:row>
    <x:row r="19">
      <x:c r="A19" t="str">
        <x:v>A Apanisile|2026-03-17</x:v>
      </x:c>
      <x:c r="B19" s="888" t="n">
        <x:v>46098</x:v>
      </x:c>
      <x:c r="C19" t="str">
        <x:v>A Apanisile</x:v>
      </x:c>
      <x:c r="D19" t="str">
        <x:v>Permanent</x:v>
      </x:c>
      <x:c r="E19" t="str">
        <x:v>Thurrock</x:v>
      </x:c>
      <x:c r="F19" t="str">
        <x:v>Operative Porter</x:v>
      </x:c>
      <x:c r="G19" t="str">
        <x:v>398210</x:v>
      </x:c>
      <x:c r="H19" t="str">
        <x:v>London Metropolitan University</x:v>
      </x:c>
      <x:c r="I19" s="22" t="n">
        <x:v>13.5</x:v>
      </x:c>
      <x:c r="J19" t="str">
        <x:v>Worked — 2 records</x:v>
      </x:c>
      <x:c r="K19" t="str">
        <x:v>Employee 103160; home branch Thurrock; assigned role Operative Porter | Deployment branch: Thurrock | Actual role: Operative Porter, Operative Skilled | Jobs: 398210 | Customers: London Metropolitan University | Actual hours: 13.5; source records: 2</x:v>
      </x:c>
      <x:c r="L19" t="str">
        <x:v>Include</x:v>
      </x:c>
      <x:c r="M19"/>
      <x:c r="N19"/>
    </x:row>
    <x:row r="20">
      <x:c r="A20" t="str">
        <x:v>A Apanisile|2026-03-18</x:v>
      </x:c>
      <x:c r="B20" s="888" t="n">
        <x:v>46099</x:v>
      </x:c>
      <x:c r="C20" t="str">
        <x:v>A Apanisile</x:v>
      </x:c>
      <x:c r="D20" t="str">
        <x:v>Permanent</x:v>
      </x:c>
      <x:c r="E20" t="str">
        <x:v>Thurrock</x:v>
      </x:c>
      <x:c r="F20" t="str">
        <x:v>Operative Porter</x:v>
      </x:c>
      <x:c r="G20" t="str">
        <x:v>398210</x:v>
      </x:c>
      <x:c r="H20" t="str">
        <x:v>London Metropolitan University</x:v>
      </x:c>
      <x:c r="I20" s="22" t="n">
        <x:v>13.5</x:v>
      </x:c>
      <x:c r="J20" t="str">
        <x:v>Worked — 2 records</x:v>
      </x:c>
      <x:c r="K20" t="str">
        <x:v>Employee 103160; home branch Thurrock; assigned role Operative Porter | Deployment branch: Thurrock | Actual role: Operative Porter, Operative Skilled | Jobs: 398210 | Customers: London Metropolitan University | Actual hours: 13.5; source records: 2</x:v>
      </x:c>
      <x:c r="L20" t="str">
        <x:v>Include</x:v>
      </x:c>
      <x:c r="M20"/>
      <x:c r="N20"/>
    </x:row>
    <x:row r="21">
      <x:c r="A21" t="str">
        <x:v>A Apanisile|2026-03-19</x:v>
      </x:c>
      <x:c r="B21" s="888" t="n">
        <x:v>46100</x:v>
      </x:c>
      <x:c r="C21" t="str">
        <x:v>A Apanisile</x:v>
      </x:c>
      <x:c r="D21" t="str">
        <x:v>Permanent</x:v>
      </x:c>
      <x:c r="E21" t="str">
        <x:v>Thurrock</x:v>
      </x:c>
      <x:c r="F21" t="str">
        <x:v>Operative Porter</x:v>
      </x:c>
      <x:c r="G21" t="str">
        <x:v>398210</x:v>
      </x:c>
      <x:c r="H21" t="str">
        <x:v>London Metropolitan University</x:v>
      </x:c>
      <x:c r="I21" s="22" t="n">
        <x:v>13.5</x:v>
      </x:c>
      <x:c r="J21" t="str">
        <x:v>Worked — 2 records</x:v>
      </x:c>
      <x:c r="K21" t="str">
        <x:v>Employee 103160; home branch Thurrock; assigned role Operative Porter | Deployment branch: Thurrock | Actual role: Operative Porter, Operative Skilled | Jobs: 398210 | Customers: London Metropolitan University | Actual hours: 13.5; source records: 2</x:v>
      </x:c>
      <x:c r="L21" t="str">
        <x:v>Include</x:v>
      </x:c>
      <x:c r="M21"/>
      <x:c r="N21"/>
    </x:row>
    <x:row r="22">
      <x:c r="A22" t="str">
        <x:v>A Apanisile|2026-03-20</x:v>
      </x:c>
      <x:c r="B22" s="888" t="n">
        <x:v>46101</x:v>
      </x:c>
      <x:c r="C22" t="str">
        <x:v>A Apanisile</x:v>
      </x:c>
      <x:c r="D22" t="str">
        <x:v>Permanent</x:v>
      </x:c>
      <x:c r="E22" t="str">
        <x:v>Thurrock</x:v>
      </x:c>
      <x:c r="F22" t="str">
        <x:v>Operative Porter</x:v>
      </x:c>
      <x:c r="G22" t="str">
        <x:v>398210</x:v>
      </x:c>
      <x:c r="H22" t="str">
        <x:v>London Metropolitan University</x:v>
      </x:c>
      <x:c r="I22" s="22" t="n">
        <x:v>8.5</x:v>
      </x:c>
      <x:c r="J22" t="str">
        <x:v>Worked</x:v>
      </x:c>
      <x:c r="K22" t="str">
        <x:v>Employee 103160; home branch Thurrock; assigned role Operative Porter | Deployment branch: Thurrock | Actual role: Operative Skilled | Jobs: 398210 | Customers: London Metropolitan University | Actual hours: 8.5; source records: 1</x:v>
      </x:c>
      <x:c r="L22" t="str">
        <x:v>Include</x:v>
      </x:c>
      <x:c r="M22"/>
      <x:c r="N22"/>
    </x:row>
    <x:row r="23">
      <x:c r="A23" t="str">
        <x:v>A Apanisile|2026-03-21</x:v>
      </x:c>
      <x:c r="B23" s="888" t="n">
        <x:v>46102</x:v>
      </x:c>
      <x:c r="C23" t="str">
        <x:v>A Apanisile</x:v>
      </x:c>
      <x:c r="D23" t="str">
        <x:v>Permanent</x:v>
      </x:c>
      <x:c r="E23" t="str">
        <x:v>Thurrock</x:v>
      </x:c>
      <x:c r="F23" t="str">
        <x:v>Operative Porter</x:v>
      </x:c>
      <x:c r="G23" t="str">
        <x:v>400525</x:v>
      </x:c>
      <x:c r="H23" t="str">
        <x:v>JP Morgan Limited</x:v>
      </x:c>
      <x:c r="I23" s="22" t="n">
        <x:v>8.5</x:v>
      </x:c>
      <x:c r="J23" t="str">
        <x:v>Worked</x:v>
      </x:c>
      <x:c r="K23" t="str">
        <x:v>Employee 103160; home branch Thurrock; assigned role Operative Porter | Deployment branch: Thurrock | Actual role: Operative Porter | Jobs: 400525 | Customers: JP Morgan Limited | Actual hours: 8.5; source records: 1</x:v>
      </x:c>
      <x:c r="L23" t="str">
        <x:v>Include</x:v>
      </x:c>
      <x:c r="M23"/>
      <x:c r="N23"/>
    </x:row>
    <x:row r="24">
      <x:c r="A24" t="str">
        <x:v>A Apanisile|2026-03-23</x:v>
      </x:c>
      <x:c r="B24" s="888" t="n">
        <x:v>46104</x:v>
      </x:c>
      <x:c r="C24" t="str">
        <x:v>A Apanisile</x:v>
      </x:c>
      <x:c r="D24" t="str">
        <x:v>Permanent</x:v>
      </x:c>
      <x:c r="E24" t="str">
        <x:v>Thurrock</x:v>
      </x:c>
      <x:c r="F24" t="str">
        <x:v>Operative Porter</x:v>
      </x:c>
      <x:c r="G24" t="str">
        <x:v>398210</x:v>
      </x:c>
      <x:c r="H24" t="str">
        <x:v>London Metropolitan University</x:v>
      </x:c>
      <x:c r="I24" s="22" t="n">
        <x:v>8.5</x:v>
      </x:c>
      <x:c r="J24" t="str">
        <x:v>Worked</x:v>
      </x:c>
      <x:c r="K24" t="str">
        <x:v>Employee 103160; home branch Thurrock; assigned role Operative Porter | Deployment branch: Thurrock | Actual role: Operative Skilled | Jobs: 398210 | Customers: London Metropolitan University | Actual hours: 8.5; source records: 1</x:v>
      </x:c>
      <x:c r="L24" t="str">
        <x:v>Include</x:v>
      </x:c>
      <x:c r="M24"/>
      <x:c r="N24"/>
    </x:row>
    <x:row r="25">
      <x:c r="A25" t="str">
        <x:v>A Apanisile|2026-03-24</x:v>
      </x:c>
      <x:c r="B25" s="888" t="n">
        <x:v>46105</x:v>
      </x:c>
      <x:c r="C25" t="str">
        <x:v>A Apanisile</x:v>
      </x:c>
      <x:c r="D25" t="str">
        <x:v>Permanent</x:v>
      </x:c>
      <x:c r="E25" t="str">
        <x:v>Thurrock</x:v>
      </x:c>
      <x:c r="F25" t="str">
        <x:v>Operative Porter</x:v>
      </x:c>
      <x:c r="G25" t="str">
        <x:v>400289</x:v>
      </x:c>
      <x:c r="H25" t="str">
        <x:v>HSBC/JLL</x:v>
      </x:c>
      <x:c r="I25" s="22" t="n">
        <x:v>9</x:v>
      </x:c>
      <x:c r="J25" t="str">
        <x:v>Worked</x:v>
      </x:c>
      <x:c r="K25" t="str">
        <x:v>Employee 103160; home branch Thurrock; assigned role Operative Porter | Deployment branch: Thurrock | Actual role: Operative Porter | Jobs: 400289 | Customers: HSBC/JLL | Actual hours: 9.0; source records: 1</x:v>
      </x:c>
      <x:c r="L25" t="str">
        <x:v>Include</x:v>
      </x:c>
      <x:c r="M25"/>
      <x:c r="N25"/>
    </x:row>
    <x:row r="26">
      <x:c r="A26" t="str">
        <x:v>A Apanisile|2026-03-25</x:v>
      </x:c>
      <x:c r="B26" s="888" t="n">
        <x:v>46106</x:v>
      </x:c>
      <x:c r="C26" t="str">
        <x:v>A Apanisile</x:v>
      </x:c>
      <x:c r="D26" t="str">
        <x:v>Permanent</x:v>
      </x:c>
      <x:c r="E26" t="str">
        <x:v>Thurrock</x:v>
      </x:c>
      <x:c r="F26" t="str">
        <x:v>Operative Porter</x:v>
      </x:c>
      <x:c r="G26" t="str">
        <x:v>398210</x:v>
      </x:c>
      <x:c r="H26" t="str">
        <x:v>London Metropolitan University</x:v>
      </x:c>
      <x:c r="I26" s="22" t="n">
        <x:v>9</x:v>
      </x:c>
      <x:c r="J26" t="str">
        <x:v>Worked</x:v>
      </x:c>
      <x:c r="K26" t="str">
        <x:v>Employee 103160; home branch Thurrock; assigned role Operative Porter | Deployment branch: Thurrock | Actual role: Operative Skilled | Jobs: 398210 | Customers: London Metropolitan University | Actual hours: 9.0; source records: 1</x:v>
      </x:c>
      <x:c r="L26" t="str">
        <x:v>Include</x:v>
      </x:c>
      <x:c r="M26"/>
      <x:c r="N26"/>
    </x:row>
    <x:row r="27">
      <x:c r="A27" t="str">
        <x:v>A Apanisile|2026-03-26</x:v>
      </x:c>
      <x:c r="B27" s="888" t="n">
        <x:v>46107</x:v>
      </x:c>
      <x:c r="C27" t="str">
        <x:v>A Apanisile</x:v>
      </x:c>
      <x:c r="D27" t="str">
        <x:v>Permanent</x:v>
      </x:c>
      <x:c r="E27" t="str">
        <x:v>Thurrock</x:v>
      </x:c>
      <x:c r="F27" t="str">
        <x:v>Operative Porter</x:v>
      </x:c>
      <x:c r="G27" t="str">
        <x:v>398210</x:v>
      </x:c>
      <x:c r="H27" t="str">
        <x:v>London Metropolitan University</x:v>
      </x:c>
      <x:c r="I27" s="22" t="n">
        <x:v>8.5</x:v>
      </x:c>
      <x:c r="J27" t="str">
        <x:v>Worked</x:v>
      </x:c>
      <x:c r="K27" t="str">
        <x:v>Employee 103160; home branch Thurrock; assigned role Operative Porter | Deployment branch: Thurrock | Actual role: Operative Skilled | Jobs: 398210 | Customers: London Metropolitan University | Actual hours: 8.5; source records: 1</x:v>
      </x:c>
      <x:c r="L27" t="str">
        <x:v>Include</x:v>
      </x:c>
      <x:c r="M27"/>
      <x:c r="N27"/>
    </x:row>
    <x:row r="28">
      <x:c r="A28" t="str">
        <x:v>A Apanisile|2026-03-27</x:v>
      </x:c>
      <x:c r="B28" s="888" t="n">
        <x:v>46108</x:v>
      </x:c>
      <x:c r="C28" t="str">
        <x:v>A Apanisile</x:v>
      </x:c>
      <x:c r="D28" t="str">
        <x:v>Permanent</x:v>
      </x:c>
      <x:c r="E28" t="str">
        <x:v>Thurrock</x:v>
      </x:c>
      <x:c r="F28" t="str">
        <x:v>Operative Porter</x:v>
      </x:c>
      <x:c r="G28" t="str">
        <x:v>401124, 398210</x:v>
      </x:c>
      <x:c r="H28" t="str">
        <x:v>Bloomberg; London Metropolitan University</x:v>
      </x:c>
      <x:c r="I28" s="22" t="n">
        <x:v>14.5</x:v>
      </x:c>
      <x:c r="J28" t="str">
        <x:v>Worked — 2 records</x:v>
      </x:c>
      <x:c r="K28" t="str">
        <x:v>Employee 103160; home branch Thurrock; assigned role Operative Porter | Deployment branch: Thurrock | Actual role: Operative Porter, Operative Skilled | Jobs: 401124, 398210 | Customers: Bloomberg; London Metropolitan University | Actual hours: 14.5; source records: 2</x:v>
      </x:c>
      <x:c r="L28" t="str">
        <x:v>Include</x:v>
      </x:c>
      <x:c r="M28"/>
      <x:c r="N28"/>
    </x:row>
    <x:row r="29">
      <x:c r="A29" t="str">
        <x:v>A Apanisile|2026-03-28</x:v>
      </x:c>
      <x:c r="B29" s="888" t="n">
        <x:v>46109</x:v>
      </x:c>
      <x:c r="C29" t="str">
        <x:v>A Apanisile</x:v>
      </x:c>
      <x:c r="D29" t="str">
        <x:v>Permanent</x:v>
      </x:c>
      <x:c r="E29" t="str">
        <x:v>Thurrock</x:v>
      </x:c>
      <x:c r="F29" t="str">
        <x:v>Operative Porter</x:v>
      </x:c>
      <x:c r="G29" t="str">
        <x:v>401124</x:v>
      </x:c>
      <x:c r="H29" t="str">
        <x:v>Bloomberg</x:v>
      </x:c>
      <x:c r="I29" s="22" t="n">
        <x:v>8.5</x:v>
      </x:c>
      <x:c r="J29" t="str">
        <x:v>Worked</x:v>
      </x:c>
      <x:c r="K29" t="str">
        <x:v>Employee 103160; home branch Thurrock; assigned role Operative Porter | Deployment branch: Thurrock | Actual role: Operative Porter | Jobs: 401124 | Customers: Bloomberg | Actual hours: 8.5; source records: 1</x:v>
      </x:c>
      <x:c r="L29" t="str">
        <x:v>Include</x:v>
      </x:c>
      <x:c r="M29"/>
      <x:c r="N29"/>
    </x:row>
    <x:row r="30">
      <x:c r="A30" t="str">
        <x:v>A Apanisile|2026-03-29</x:v>
      </x:c>
      <x:c r="B30" s="888" t="n">
        <x:v>46110</x:v>
      </x:c>
      <x:c r="C30" t="str">
        <x:v>A Apanisile</x:v>
      </x:c>
      <x:c r="D30" t="str">
        <x:v>Permanent</x:v>
      </x:c>
      <x:c r="E30" t="str">
        <x:v>Thurrock</x:v>
      </x:c>
      <x:c r="F30" t="str">
        <x:v>Operative Porter</x:v>
      </x:c>
      <x:c r="G30" t="str">
        <x:v>401124</x:v>
      </x:c>
      <x:c r="H30" t="str">
        <x:v>Bloomberg</x:v>
      </x:c>
      <x:c r="I30" s="22" t="n">
        <x:v>10.5</x:v>
      </x:c>
      <x:c r="J30" t="str">
        <x:v>Worked</x:v>
      </x:c>
      <x:c r="K30" t="str">
        <x:v>Employee 103160; home branch Thurrock; assigned role Operative Porter | Deployment branch: Thurrock | Actual role: Operative Porter | Jobs: 401124 | Customers: Bloomberg | Actual hours: 10.5; source records: 1</x:v>
      </x:c>
      <x:c r="L30" t="str">
        <x:v>Include</x:v>
      </x:c>
      <x:c r="M30"/>
      <x:c r="N30"/>
    </x:row>
    <x:row r="31">
      <x:c r="A31" t="str">
        <x:v>A Apanisile|2026-03-30</x:v>
      </x:c>
      <x:c r="B31" s="888" t="n">
        <x:v>46111</x:v>
      </x:c>
      <x:c r="C31" t="str">
        <x:v>A Apanisile</x:v>
      </x:c>
      <x:c r="D31" t="str">
        <x:v>Permanent</x:v>
      </x:c>
      <x:c r="E31" t="str">
        <x:v>Thurrock</x:v>
      </x:c>
      <x:c r="F31" t="str">
        <x:v>Operative Porter</x:v>
      </x:c>
      <x:c r="G31" t="str">
        <x:v>401124</x:v>
      </x:c>
      <x:c r="H31" t="str">
        <x:v>Bloomberg</x:v>
      </x:c>
      <x:c r="I31" s="22" t="n">
        <x:v>8.5</x:v>
      </x:c>
      <x:c r="J31" t="str">
        <x:v>Worked</x:v>
      </x:c>
      <x:c r="K31" t="str">
        <x:v>Employee 103160; home branch Thurrock; assigned role Operative Porter | Deployment branch: Thurrock | Actual role: Operative Porter | Jobs: 401124 | Customers: Bloomberg | Actual hours: 8.5; source records: 1</x:v>
      </x:c>
      <x:c r="L31" t="str">
        <x:v>Include</x:v>
      </x:c>
      <x:c r="M31"/>
      <x:c r="N31"/>
    </x:row>
    <x:row r="32">
      <x:c r="A32" t="str">
        <x:v>A Apanisile|2026-03-31</x:v>
      </x:c>
      <x:c r="B32" s="888" t="n">
        <x:v>46112</x:v>
      </x:c>
      <x:c r="C32" t="str">
        <x:v>A Apanisile</x:v>
      </x:c>
      <x:c r="D32" t="str">
        <x:v>Permanent</x:v>
      </x:c>
      <x:c r="E32" t="str">
        <x:v>Thurrock</x:v>
      </x:c>
      <x:c r="F32" t="str">
        <x:v>Operative Porter</x:v>
      </x:c>
      <x:c r="G32" t="str">
        <x:v>398210</x:v>
      </x:c>
      <x:c r="H32" t="str">
        <x:v>London Metropolitan University</x:v>
      </x:c>
      <x:c r="I32" s="22" t="n">
        <x:v>8.5</x:v>
      </x:c>
      <x:c r="J32" t="str">
        <x:v>Worked</x:v>
      </x:c>
      <x:c r="K32" t="str">
        <x:v>Employee 103160; home branch Thurrock; assigned role Operative Porter | Deployment branch: Thurrock | Actual role: Operative Porter | Jobs: 398210 | Customers: London Metropolitan University | Actual hours: 8.5; source records: 1</x:v>
      </x:c>
      <x:c r="L32" t="str">
        <x:v>Include</x:v>
      </x:c>
      <x:c r="M32"/>
      <x:c r="N32"/>
    </x:row>
    <x:row r="33">
      <x:c r="A33" t="str">
        <x:v>A Barladeanu|2026-03-02</x:v>
      </x:c>
      <x:c r="B33" s="888" t="n">
        <x:v>46083</x:v>
      </x:c>
      <x:c r="C33" t="str">
        <x:v>A Barladeanu</x:v>
      </x:c>
      <x:c r="D33" t="str">
        <x:v>Permanent</x:v>
      </x:c>
      <x:c r="E33" t="str">
        <x:v>Thurrock</x:v>
      </x:c>
      <x:c r="F33" t="str">
        <x:v>Operative Porter</x:v>
      </x:c>
      <x:c r="G33" t="str">
        <x:v>398171</x:v>
      </x:c>
      <x:c r="H33" t="str">
        <x:v>Two Sigma</x:v>
      </x:c>
      <x:c r="I33" s="22" t="n">
        <x:v>9.5</x:v>
      </x:c>
      <x:c r="J33" t="str">
        <x:v>Worked</x:v>
      </x:c>
      <x:c r="K33" t="str">
        <x:v>Employee 1521; home branch Thurrock; assigned role Operative Porter | Deployment branch: Thurrock | Actual role: Operative Skilled | Jobs: 398171 | Customers: Two Sigma | Actual hours: 9.5; source records: 1</x:v>
      </x:c>
      <x:c r="L33" t="str">
        <x:v>Include</x:v>
      </x:c>
      <x:c r="M33"/>
      <x:c r="N33"/>
    </x:row>
    <x:row r="34">
      <x:c r="A34" t="str">
        <x:v>A Barladeanu|2026-03-03</x:v>
      </x:c>
      <x:c r="B34" s="888" t="n">
        <x:v>46084</x:v>
      </x:c>
      <x:c r="C34" t="str">
        <x:v>A Barladeanu</x:v>
      </x:c>
      <x:c r="D34" t="str">
        <x:v>Permanent</x:v>
      </x:c>
      <x:c r="E34" t="str">
        <x:v>Thurrock</x:v>
      </x:c>
      <x:c r="F34" t="str">
        <x:v>Operative Porter</x:v>
      </x:c>
      <x:c r="G34" t="str">
        <x:v>400754, 396856</x:v>
      </x:c>
      <x:c r="H34" t="str">
        <x:v>Aduba/Ms Maureen; Sarah Ukua Kyei</x:v>
      </x:c>
      <x:c r="I34" s="22" t="n">
        <x:v>9.5</x:v>
      </x:c>
      <x:c r="J34" t="str">
        <x:v>Worked — 2 records</x:v>
      </x:c>
      <x:c r="K34" t="str">
        <x:v>Employee 1521; home branch Thurrock; assigned role Operative Porter | Deployment branch: Thurrock | Actual role: Operative Skilled | Jobs: 400754, 396856 | Customers: Aduba/Ms Maureen; Sarah Ukua Kyei | Actual hours: 9.5; source records: 2</x:v>
      </x:c>
      <x:c r="L34" t="str">
        <x:v>Include</x:v>
      </x:c>
      <x:c r="M34"/>
      <x:c r="N34"/>
    </x:row>
    <x:row r="35">
      <x:c r="A35" t="str">
        <x:v>A Barladeanu|2026-03-04</x:v>
      </x:c>
      <x:c r="B35" s="888" t="n">
        <x:v>46085</x:v>
      </x:c>
      <x:c r="C35" t="str">
        <x:v>A Barladeanu</x:v>
      </x:c>
      <x:c r="D35" t="str">
        <x:v>Permanent</x:v>
      </x:c>
      <x:c r="E35" t="str">
        <x:v>Thurrock</x:v>
      </x:c>
      <x:c r="F35" t="str">
        <x:v>Operative Porter</x:v>
      </x:c>
      <x:c r="G35" t="str">
        <x:v>400831, 396806</x:v>
      </x:c>
      <x:c r="H35" t="str">
        <x:v>Acquah/James; Wadud/Ms Saima</x:v>
      </x:c>
      <x:c r="I35" s="22" t="n">
        <x:v>9</x:v>
      </x:c>
      <x:c r="J35" t="str">
        <x:v>Worked — 2 records</x:v>
      </x:c>
      <x:c r="K35" t="str">
        <x:v>Employee 1521; home branch Thurrock; assigned role Operative Porter | Deployment branch: Thurrock | Actual role: Operative Skilled | Jobs: 400831, 396806 | Customers: Acquah/James; Wadud/Ms Saima | Actual hours: 9.0; source records: 2</x:v>
      </x:c>
      <x:c r="L35" t="str">
        <x:v>Include</x:v>
      </x:c>
      <x:c r="M35"/>
      <x:c r="N35"/>
    </x:row>
    <x:row r="36">
      <x:c r="A36" t="str">
        <x:v>A Barladeanu|2026-03-05</x:v>
      </x:c>
      <x:c r="B36" s="888" t="n">
        <x:v>46086</x:v>
      </x:c>
      <x:c r="C36" t="str">
        <x:v>A Barladeanu</x:v>
      </x:c>
      <x:c r="D36" t="str">
        <x:v>Permanent</x:v>
      </x:c>
      <x:c r="E36" t="str">
        <x:v>Thurrock</x:v>
      </x:c>
      <x:c r="F36" t="str">
        <x:v>Operative Porter</x:v>
      </x:c>
      <x:c r="G36" t="str">
        <x:v>400844, 398386</x:v>
      </x:c>
      <x:c r="H36" t="str">
        <x:v>Hernriques/Mr Bute Gomes; Justin/Mr Marvin</x:v>
      </x:c>
      <x:c r="I36" s="22" t="n">
        <x:v>4</x:v>
      </x:c>
      <x:c r="J36" t="str">
        <x:v>Worked — 2 records</x:v>
      </x:c>
      <x:c r="K36" t="str">
        <x:v>Employee 1521; home branch Thurrock; assigned role Operative Porter | Deployment branch: Thurrock | Actual role: Operative Skilled | Jobs: 400844, 398386 | Customers: Hernriques/Mr Bute Gomes; Justin/Mr Marvin | Actual hours: 4.0; source records: 2</x:v>
      </x:c>
      <x:c r="L36" t="str">
        <x:v>Include</x:v>
      </x:c>
      <x:c r="M36"/>
      <x:c r="N36"/>
    </x:row>
    <x:row r="37">
      <x:c r="A37" t="str">
        <x:v>A Barladeanu|2026-03-06</x:v>
      </x:c>
      <x:c r="B37" s="888" t="n">
        <x:v>46087</x:v>
      </x:c>
      <x:c r="C37" t="str">
        <x:v>A Barladeanu</x:v>
      </x:c>
      <x:c r="D37" t="str">
        <x:v>Permanent</x:v>
      </x:c>
      <x:c r="E37" t="str">
        <x:v>Thurrock</x:v>
      </x:c>
      <x:c r="F37" t="str">
        <x:v>Operative Porter</x:v>
      </x:c>
      <x:c r="G37" t="str">
        <x:v>396639, 400525</x:v>
      </x:c>
      <x:c r="H37" t="str">
        <x:v>Adebisi/Mr Ademola; JP Morgan Limited</x:v>
      </x:c>
      <x:c r="I37" s="22" t="n">
        <x:v>15.5</x:v>
      </x:c>
      <x:c r="J37" t="str">
        <x:v>Worked — 2 records</x:v>
      </x:c>
      <x:c r="K37" t="str">
        <x:v>Employee 1521; home branch Thurrock; assigned role Operative Porter | Deployment branch: Thurrock | Actual role: Operative Porter, Operative Skilled | Jobs: 396639, 400525 | Customers: Adebisi/Mr Ademola; JP Morgan Limited | Actual hours: 15.5; source records: 2</x:v>
      </x:c>
      <x:c r="L37" t="str">
        <x:v>Include</x:v>
      </x:c>
      <x:c r="M37"/>
      <x:c r="N37"/>
    </x:row>
    <x:row r="38">
      <x:c r="A38" t="str">
        <x:v>A Barladeanu|2026-03-07</x:v>
      </x:c>
      <x:c r="B38" s="888" t="n">
        <x:v>46088</x:v>
      </x:c>
      <x:c r="C38" t="str">
        <x:v>A Barladeanu</x:v>
      </x:c>
      <x:c r="D38" t="str">
        <x:v>Permanent</x:v>
      </x:c>
      <x:c r="E38" t="str">
        <x:v>Thurrock</x:v>
      </x:c>
      <x:c r="F38" t="str">
        <x:v>Operative Porter</x:v>
      </x:c>
      <x:c r="G38" t="str">
        <x:v>400002A</x:v>
      </x:c>
      <x:c r="H38" t="str">
        <x:v>Hoffman/Mr Daniel</x:v>
      </x:c>
      <x:c r="I38" s="22" t="n">
        <x:v>7.5</x:v>
      </x:c>
      <x:c r="J38" t="str">
        <x:v>Worked</x:v>
      </x:c>
      <x:c r="K38" t="str">
        <x:v>Employee 1521; home branch Thurrock; assigned role Operative Porter | Deployment branch: Thurrock | Actual role: Operative Skilled | Jobs: 400002A | Customers: Hoffman/Mr Daniel | Actual hours: 7.5; source records: 1</x:v>
      </x:c>
      <x:c r="L38" t="str">
        <x:v>Include</x:v>
      </x:c>
      <x:c r="M38"/>
      <x:c r="N38"/>
    </x:row>
    <x:row r="39">
      <x:c r="A39" t="str">
        <x:v>A Barladeanu|2026-03-09</x:v>
      </x:c>
      <x:c r="B39" s="888" t="n">
        <x:v>46090</x:v>
      </x:c>
      <x:c r="C39" t="str">
        <x:v>A Barladeanu</x:v>
      </x:c>
      <x:c r="D39" t="str">
        <x:v>Permanent</x:v>
      </x:c>
      <x:c r="E39" t="str">
        <x:v>Thurrock</x:v>
      </x:c>
      <x:c r="F39" t="str">
        <x:v>Operative Porter</x:v>
      </x:c>
      <x:c r="G39" t="str">
        <x:v>396667, 396793</x:v>
      </x:c>
      <x:c r="H39" t="str">
        <x:v>Bates/Ms Natasha; Ebere Nwachi</x:v>
      </x:c>
      <x:c r="I39" s="22" t="n">
        <x:v>8</x:v>
      </x:c>
      <x:c r="J39" t="str">
        <x:v>Worked — 2 records</x:v>
      </x:c>
      <x:c r="K39" t="str">
        <x:v>Employee 1521; home branch Thurrock; assigned role Operative Porter | Deployment branch: Thurrock | Actual role: Operative Skilled | Jobs: 396667, 396793 | Customers: Bates/Ms Natasha; Ebere Nwachi | Actual hours: 8.0; source records: 2</x:v>
      </x:c>
      <x:c r="L39" t="str">
        <x:v>Include</x:v>
      </x:c>
      <x:c r="M39"/>
      <x:c r="N39"/>
    </x:row>
    <x:row r="40">
      <x:c r="A40" t="str">
        <x:v>A Barladeanu|2026-03-10</x:v>
      </x:c>
      <x:c r="B40" s="888" t="n">
        <x:v>46091</x:v>
      </x:c>
      <x:c r="C40" t="str">
        <x:v>A Barladeanu</x:v>
      </x:c>
      <x:c r="D40" t="str">
        <x:v>Permanent</x:v>
      </x:c>
      <x:c r="E40" t="str">
        <x:v>Thurrock</x:v>
      </x:c>
      <x:c r="F40" t="str">
        <x:v>Operative Porter</x:v>
      </x:c>
      <x:c r="G40" t="str">
        <x:v>400915, 400926, 400853, 400732</x:v>
      </x:c>
      <x:c r="H40" t="str">
        <x:v>Diogo/Mrs Serafina; Geele/Mr Gibreel Abdi; National Conservation Services/London Borough of Newham; Toomey/Ms Alison</x:v>
      </x:c>
      <x:c r="I40" s="22" t="n">
        <x:v>8.5</x:v>
      </x:c>
      <x:c r="J40" t="str">
        <x:v>Worked — 4 records</x:v>
      </x:c>
      <x:c r="K40" t="str">
        <x:v>Employee 1521; home branch Thurrock; assigned role Operative Porter | Deployment branch: Thurrock | Actual role: Operative Porter, Operative Skilled | Jobs: 400915, 400926, 400853, 400732 | Customers: Diogo/Mrs Serafina; Geele/Mr Gibreel Abdi; National Conservation Services/London Borough of Newham; Toomey/Ms Alison | Actual hours: 8.5; source records: 4</x:v>
      </x:c>
      <x:c r="L40" t="str">
        <x:v>Include</x:v>
      </x:c>
      <x:c r="M40"/>
      <x:c r="N40"/>
    </x:row>
    <x:row r="41">
      <x:c r="A41" t="str">
        <x:v>A Barladeanu|2026-03-11</x:v>
      </x:c>
      <x:c r="B41" s="888" t="n">
        <x:v>46092</x:v>
      </x:c>
      <x:c r="C41" t="str">
        <x:v>A Barladeanu</x:v>
      </x:c>
      <x:c r="D41" t="str">
        <x:v>Permanent</x:v>
      </x:c>
      <x:c r="E41" t="str">
        <x:v>Thurrock</x:v>
      </x:c>
      <x:c r="F41" t="str">
        <x:v>Operative Porter</x:v>
      </x:c>
      <x:c r="G41" t="str">
        <x:v>398798</x:v>
      </x:c>
      <x:c r="H41" t="str">
        <x:v>Sevem/Senem</x:v>
      </x:c>
      <x:c r="I41" s="22" t="n">
        <x:v>6</x:v>
      </x:c>
      <x:c r="J41" t="str">
        <x:v>Worked</x:v>
      </x:c>
      <x:c r="K41" t="str">
        <x:v>Employee 1521; home branch Thurrock; assigned role Operative Porter | Deployment branch: Thurrock | Actual role: Operative Skilled | Jobs: 398798 | Customers: Sevem/Senem | Actual hours: 6.0; source records: 1</x:v>
      </x:c>
      <x:c r="L41" t="str">
        <x:v>Include</x:v>
      </x:c>
      <x:c r="M41"/>
      <x:c r="N41"/>
    </x:row>
    <x:row r="42">
      <x:c r="A42" t="str">
        <x:v>A Barladeanu|2026-03-12</x:v>
      </x:c>
      <x:c r="B42" s="888" t="n">
        <x:v>46093</x:v>
      </x:c>
      <x:c r="C42" t="str">
        <x:v>A Barladeanu</x:v>
      </x:c>
      <x:c r="D42" t="str">
        <x:v>Permanent</x:v>
      </x:c>
      <x:c r="E42" t="str">
        <x:v>Thurrock</x:v>
      </x:c>
      <x:c r="F42" t="str">
        <x:v>Operative Porter</x:v>
      </x:c>
      <x:c r="G42" t="str">
        <x:v>396639</x:v>
      </x:c>
      <x:c r="H42" t="str">
        <x:v>Adebisi/Mr Ademola</x:v>
      </x:c>
      <x:c r="I42" s="22" t="n">
        <x:v>8.5</x:v>
      </x:c>
      <x:c r="J42" t="str">
        <x:v>Worked</x:v>
      </x:c>
      <x:c r="K42" t="str">
        <x:v>Employee 1521; home branch Thurrock; assigned role Operative Porter | Deployment branch: Thurrock | Actual role: Operative Skilled | Jobs: 396639 | Customers: Adebisi/Mr Ademola | Actual hours: 8.5; source records: 1</x:v>
      </x:c>
      <x:c r="L42" t="str">
        <x:v>Include</x:v>
      </x:c>
      <x:c r="M42"/>
      <x:c r="N42"/>
    </x:row>
    <x:row r="43">
      <x:c r="A43" t="str">
        <x:v>A Barladeanu|2026-03-13</x:v>
      </x:c>
      <x:c r="B43" s="888" t="n">
        <x:v>46094</x:v>
      </x:c>
      <x:c r="C43" t="str">
        <x:v>A Barladeanu</x:v>
      </x:c>
      <x:c r="D43" t="str">
        <x:v>Permanent</x:v>
      </x:c>
      <x:c r="E43" t="str">
        <x:v>Thurrock</x:v>
      </x:c>
      <x:c r="F43" t="str">
        <x:v>Operative Porter</x:v>
      </x:c>
      <x:c r="G43"/>
      <x:c r="H43"/>
      <x:c r="I43" s="22" t="n">
        <x:v>0</x:v>
      </x:c>
      <x:c r="J43" t="str">
        <x:v>Other leave — Sickness</x:v>
      </x:c>
      <x:c r="K43" t="str">
        <x:v>Employee 1521; home branch Thurrock; assigned role Operative Porter | Leave: Sickness | Leave calendar basis: Fixed schedule</x:v>
      </x:c>
      <x:c r="L43" t="str">
        <x:v>Include</x:v>
      </x:c>
      <x:c r="M43"/>
      <x:c r="N43"/>
    </x:row>
    <x:row r="44">
      <x:c r="A44" t="str">
        <x:v>A Barladeanu|2026-03-16</x:v>
      </x:c>
      <x:c r="B44" s="888" t="n">
        <x:v>46097</x:v>
      </x:c>
      <x:c r="C44" t="str">
        <x:v>A Barladeanu</x:v>
      </x:c>
      <x:c r="D44" t="str">
        <x:v>Permanent</x:v>
      </x:c>
      <x:c r="E44" t="str">
        <x:v>Thurrock</x:v>
      </x:c>
      <x:c r="F44" t="str">
        <x:v>Operative Porter</x:v>
      </x:c>
      <x:c r="G44" t="str">
        <x:v>400825</x:v>
      </x:c>
      <x:c r="H44" t="str">
        <x:v>Famodun/Miss Sky</x:v>
      </x:c>
      <x:c r="I44" s="22" t="n">
        <x:v>7.5</x:v>
      </x:c>
      <x:c r="J44" t="str">
        <x:v>Worked</x:v>
      </x:c>
      <x:c r="K44" t="str">
        <x:v>Employee 1521; home branch Thurrock; assigned role Operative Porter | Deployment branch: Thurrock | Actual role: Operative Skilled | Jobs: 400825 | Customers: Famodun/Miss Sky | Actual hours: 7.5; source records: 1</x:v>
      </x:c>
      <x:c r="L44" t="str">
        <x:v>Include</x:v>
      </x:c>
      <x:c r="M44"/>
      <x:c r="N44"/>
    </x:row>
    <x:row r="45">
      <x:c r="A45" t="str">
        <x:v>A Barladeanu|2026-03-17</x:v>
      </x:c>
      <x:c r="B45" s="888" t="n">
        <x:v>46098</x:v>
      </x:c>
      <x:c r="C45" t="str">
        <x:v>A Barladeanu</x:v>
      </x:c>
      <x:c r="D45" t="str">
        <x:v>Permanent</x:v>
      </x:c>
      <x:c r="E45" t="str">
        <x:v>Thurrock</x:v>
      </x:c>
      <x:c r="F45" t="str">
        <x:v>Operative Porter</x:v>
      </x:c>
      <x:c r="G45"/>
      <x:c r="H45"/>
      <x:c r="I45" s="22" t="n">
        <x:v>0</x:v>
      </x:c>
      <x:c r="J45" t="str">
        <x:v>Annual leave</x:v>
      </x:c>
      <x:c r="K45" t="str">
        <x:v>Employee 1521; home branch Thurrock; assigned role Operative Porter | Leave: Annual Leave (Days) | Leave calendar basis: Fixed schedule</x:v>
      </x:c>
      <x:c r="L45" t="str">
        <x:v>Include</x:v>
      </x:c>
      <x:c r="M45"/>
      <x:c r="N45"/>
    </x:row>
    <x:row r="46">
      <x:c r="A46" t="str">
        <x:v>A Barladeanu|2026-03-18</x:v>
      </x:c>
      <x:c r="B46" s="888" t="n">
        <x:v>46099</x:v>
      </x:c>
      <x:c r="C46" t="str">
        <x:v>A Barladeanu</x:v>
      </x:c>
      <x:c r="D46" t="str">
        <x:v>Permanent</x:v>
      </x:c>
      <x:c r="E46" t="str">
        <x:v>Thurrock</x:v>
      </x:c>
      <x:c r="F46" t="str">
        <x:v>Operative Porter</x:v>
      </x:c>
      <x:c r="G46"/>
      <x:c r="H46"/>
      <x:c r="I46" s="22" t="n">
        <x:v>0</x:v>
      </x:c>
      <x:c r="J46" t="str">
        <x:v>Annual leave</x:v>
      </x:c>
      <x:c r="K46" t="str">
        <x:v>Employee 1521; home branch Thurrock; assigned role Operative Porter | Leave: Annual Leave (Days) | Leave calendar basis: Fixed schedule</x:v>
      </x:c>
      <x:c r="L46" t="str">
        <x:v>Include</x:v>
      </x:c>
      <x:c r="M46"/>
      <x:c r="N46"/>
    </x:row>
    <x:row r="47">
      <x:c r="A47" t="str">
        <x:v>A Barladeanu|2026-03-19</x:v>
      </x:c>
      <x:c r="B47" s="888" t="n">
        <x:v>46100</x:v>
      </x:c>
      <x:c r="C47" t="str">
        <x:v>A Barladeanu</x:v>
      </x:c>
      <x:c r="D47" t="str">
        <x:v>Permanent</x:v>
      </x:c>
      <x:c r="E47" t="str">
        <x:v>Thurrock</x:v>
      </x:c>
      <x:c r="F47" t="str">
        <x:v>Operative Porter</x:v>
      </x:c>
      <x:c r="G47"/>
      <x:c r="H47"/>
      <x:c r="I47" s="22" t="n">
        <x:v>0</x:v>
      </x:c>
      <x:c r="J47" t="str">
        <x:v>Annual leave</x:v>
      </x:c>
      <x:c r="K47" t="str">
        <x:v>Employee 1521; home branch Thurrock; assigned role Operative Porter | Leave: Annual Leave (Days) | Leave calendar basis: Fixed schedule</x:v>
      </x:c>
      <x:c r="L47" t="str">
        <x:v>Include</x:v>
      </x:c>
      <x:c r="M47"/>
      <x:c r="N47"/>
    </x:row>
    <x:row r="48">
      <x:c r="A48" t="str">
        <x:v>A Barladeanu|2026-03-20</x:v>
      </x:c>
      <x:c r="B48" s="888" t="n">
        <x:v>46101</x:v>
      </x:c>
      <x:c r="C48" t="str">
        <x:v>A Barladeanu</x:v>
      </x:c>
      <x:c r="D48" t="str">
        <x:v>Permanent</x:v>
      </x:c>
      <x:c r="E48" t="str">
        <x:v>Thurrock</x:v>
      </x:c>
      <x:c r="F48" t="str">
        <x:v>Operative Porter</x:v>
      </x:c>
      <x:c r="G48"/>
      <x:c r="H48"/>
      <x:c r="I48" s="22" t="n">
        <x:v>0</x:v>
      </x:c>
      <x:c r="J48" t="str">
        <x:v>Other leave — Compassionate Leave (Paid)</x:v>
      </x:c>
      <x:c r="K48" t="str">
        <x:v>Employee 1521; home branch Thurrock; assigned role Operative Porter | Leave: Compassionate Leave (Paid) | Leave calendar basis: Fixed schedule</x:v>
      </x:c>
      <x:c r="L48" t="str">
        <x:v>Include</x:v>
      </x:c>
      <x:c r="M48"/>
      <x:c r="N48"/>
    </x:row>
    <x:row r="49">
      <x:c r="A49" t="str">
        <x:v>A Barladeanu|2026-03-23</x:v>
      </x:c>
      <x:c r="B49" s="888" t="n">
        <x:v>46104</x:v>
      </x:c>
      <x:c r="C49" t="str">
        <x:v>A Barladeanu</x:v>
      </x:c>
      <x:c r="D49" t="str">
        <x:v>Permanent</x:v>
      </x:c>
      <x:c r="E49" t="str">
        <x:v>Thurrock</x:v>
      </x:c>
      <x:c r="F49" t="str">
        <x:v>Operative Porter</x:v>
      </x:c>
      <x:c r="G49"/>
      <x:c r="H49"/>
      <x:c r="I49" s="22" t="n">
        <x:v>0</x:v>
      </x:c>
      <x:c r="J49" t="str">
        <x:v>Other leave — Compassionate Leave (Paid)</x:v>
      </x:c>
      <x:c r="K49" t="str">
        <x:v>Employee 1521; home branch Thurrock; assigned role Operative Porter | Leave: Compassionate Leave (Paid) | Leave calendar basis: Fixed schedule</x:v>
      </x:c>
      <x:c r="L49" t="str">
        <x:v>Include</x:v>
      </x:c>
      <x:c r="M49"/>
      <x:c r="N49"/>
    </x:row>
    <x:row r="50">
      <x:c r="A50" t="str">
        <x:v>A Barladeanu|2026-03-24</x:v>
      </x:c>
      <x:c r="B50" s="888" t="n">
        <x:v>46105</x:v>
      </x:c>
      <x:c r="C50" t="str">
        <x:v>A Barladeanu</x:v>
      </x:c>
      <x:c r="D50" t="str">
        <x:v>Permanent</x:v>
      </x:c>
      <x:c r="E50" t="str">
        <x:v>Thurrock</x:v>
      </x:c>
      <x:c r="F50" t="str">
        <x:v>Operative Porter</x:v>
      </x:c>
      <x:c r="G50" t="str">
        <x:v>401022</x:v>
      </x:c>
      <x:c r="H50" t="str">
        <x:v>Chitandah/Mr Godwin</x:v>
      </x:c>
      <x:c r="I50" s="22" t="n">
        <x:v>2</x:v>
      </x:c>
      <x:c r="J50" t="str">
        <x:v>Worked</x:v>
      </x:c>
      <x:c r="K50" t="str">
        <x:v>Employee 1521; home branch Thurrock; assigned role Operative Porter | Deployment branch: Thurrock | Actual role: Operative Skilled | Jobs: 401022 | Customers: Chitandah/Mr Godwin | Actual hours: 2.0; source records: 1</x:v>
      </x:c>
      <x:c r="L50" t="str">
        <x:v>Include</x:v>
      </x:c>
      <x:c r="M50"/>
      <x:c r="N50"/>
    </x:row>
    <x:row r="51">
      <x:c r="A51" t="str">
        <x:v>A Barladeanu|2026-03-25</x:v>
      </x:c>
      <x:c r="B51" s="888" t="n">
        <x:v>46106</x:v>
      </x:c>
      <x:c r="C51" t="str">
        <x:v>A Barladeanu</x:v>
      </x:c>
      <x:c r="D51" t="str">
        <x:v>Permanent</x:v>
      </x:c>
      <x:c r="E51" t="str">
        <x:v>Thurrock</x:v>
      </x:c>
      <x:c r="F51" t="str">
        <x:v>Operative Porter</x:v>
      </x:c>
      <x:c r="G51" t="str">
        <x:v>401236, 401196, 401192, 401094</x:v>
      </x:c>
      <x:c r="H51" t="str">
        <x:v>Gittens (support manager)/Gwen; Maria Koroma/Maria; Masengu/Mrs Kabishi; White/Ms Therona</x:v>
      </x:c>
      <x:c r="I51" s="22" t="n">
        <x:v>4.5</x:v>
      </x:c>
      <x:c r="J51" t="str">
        <x:v>Worked — 4 records</x:v>
      </x:c>
      <x:c r="K51" t="str">
        <x:v>Employee 1521; home branch Thurrock; assigned role Operative Porter | Deployment branch: Thurrock | Actual role: Operative Skilled | Jobs: 401236, 401196, 401192, 401094 | Customers: Gittens (support manager)/Gwen; Maria Koroma/Maria; Masengu/Mrs Kabishi; White/Ms Therona | Actual hours: 4.5; source records: 4</x:v>
      </x:c>
      <x:c r="L51" t="str">
        <x:v>Include</x:v>
      </x:c>
      <x:c r="M51"/>
      <x:c r="N51"/>
    </x:row>
    <x:row r="52">
      <x:c r="A52" t="str">
        <x:v>A Barladeanu|2026-03-26</x:v>
      </x:c>
      <x:c r="B52" s="888" t="n">
        <x:v>46107</x:v>
      </x:c>
      <x:c r="C52" t="str">
        <x:v>A Barladeanu</x:v>
      </x:c>
      <x:c r="D52" t="str">
        <x:v>Permanent</x:v>
      </x:c>
      <x:c r="E52" t="str">
        <x:v>Thurrock</x:v>
      </x:c>
      <x:c r="F52" t="str">
        <x:v>Operative Porter</x:v>
      </x:c>
      <x:c r="G52" t="str">
        <x:v>399914, 396804</x:v>
      </x:c>
      <x:c r="H52" t="str">
        <x:v>Igal/Bile; Yusuf/Ms Margaret</x:v>
      </x:c>
      <x:c r="I52" s="22" t="n">
        <x:v>12</x:v>
      </x:c>
      <x:c r="J52" t="str">
        <x:v>Worked — 2 records</x:v>
      </x:c>
      <x:c r="K52" t="str">
        <x:v>Employee 1521; home branch Thurrock; assigned role Operative Porter | Deployment branch: Thurrock | Actual role: Operative Skilled | Jobs: 399914, 396804 | Customers: Igal/Bile; Yusuf/Ms Margaret | Actual hours: 12.0; source records: 2</x:v>
      </x:c>
      <x:c r="L52" t="str">
        <x:v>Include</x:v>
      </x:c>
      <x:c r="M52"/>
      <x:c r="N52"/>
    </x:row>
    <x:row r="53">
      <x:c r="A53" t="str">
        <x:v>A Barladeanu|2026-03-27</x:v>
      </x:c>
      <x:c r="B53" s="888" t="n">
        <x:v>46108</x:v>
      </x:c>
      <x:c r="C53" t="str">
        <x:v>A Barladeanu</x:v>
      </x:c>
      <x:c r="D53" t="str">
        <x:v>Permanent</x:v>
      </x:c>
      <x:c r="E53" t="str">
        <x:v>Thurrock</x:v>
      </x:c>
      <x:c r="F53" t="str">
        <x:v>Operative Porter</x:v>
      </x:c>
      <x:c r="G53" t="str">
        <x:v>400525, 384899D</x:v>
      </x:c>
      <x:c r="H53" t="str">
        <x:v>JP Morgan Limited; Wilson/Mr Jacob Martin</x:v>
      </x:c>
      <x:c r="I53" s="22" t="n">
        <x:v>16.5</x:v>
      </x:c>
      <x:c r="J53" t="str">
        <x:v>Worked — 2 records</x:v>
      </x:c>
      <x:c r="K53" t="str">
        <x:v>Employee 1521; home branch Thurrock; assigned role Operative Porter | Deployment branch: Thurrock | Actual role: Operative Skilled | Jobs: 400525, 384899D | Customers: JP Morgan Limited; Wilson/Mr Jacob Martin | Actual hours: 16.5; source records: 2</x:v>
      </x:c>
      <x:c r="L53" t="str">
        <x:v>Include</x:v>
      </x:c>
      <x:c r="M53"/>
      <x:c r="N53"/>
    </x:row>
    <x:row r="54">
      <x:c r="A54" t="str">
        <x:v>A Barladeanu|2026-03-28</x:v>
      </x:c>
      <x:c r="B54" s="888" t="n">
        <x:v>46109</x:v>
      </x:c>
      <x:c r="C54" t="str">
        <x:v>A Barladeanu</x:v>
      </x:c>
      <x:c r="D54" t="str">
        <x:v>Permanent</x:v>
      </x:c>
      <x:c r="E54" t="str">
        <x:v>Thurrock</x:v>
      </x:c>
      <x:c r="F54" t="str">
        <x:v>Operative Porter</x:v>
      </x:c>
      <x:c r="G54" t="str">
        <x:v>400855</x:v>
      </x:c>
      <x:c r="H54" t="str">
        <x:v>Network Rail</x:v>
      </x:c>
      <x:c r="I54" s="22" t="n">
        <x:v>7.5</x:v>
      </x:c>
      <x:c r="J54" t="str">
        <x:v>Worked</x:v>
      </x:c>
      <x:c r="K54" t="str">
        <x:v>Employee 1521; home branch Thurrock; assigned role Operative Porter | Deployment branch: Thurrock | Actual role: Operative Skilled | Jobs: 400855 | Customers: Network Rail | Actual hours: 7.5; source records: 1</x:v>
      </x:c>
      <x:c r="L54" t="str">
        <x:v>Include</x:v>
      </x:c>
      <x:c r="M54"/>
      <x:c r="N54"/>
    </x:row>
    <x:row r="55">
      <x:c r="A55" t="str">
        <x:v>A Barladeanu|2026-03-29</x:v>
      </x:c>
      <x:c r="B55" s="888" t="n">
        <x:v>46110</x:v>
      </x:c>
      <x:c r="C55" t="str">
        <x:v>A Barladeanu</x:v>
      </x:c>
      <x:c r="D55" t="str">
        <x:v>Permanent</x:v>
      </x:c>
      <x:c r="E55" t="str">
        <x:v>Thurrock</x:v>
      </x:c>
      <x:c r="F55" t="str">
        <x:v>Operative Porter</x:v>
      </x:c>
      <x:c r="G55" t="str">
        <x:v>400855</x:v>
      </x:c>
      <x:c r="H55" t="str">
        <x:v>Network Rail</x:v>
      </x:c>
      <x:c r="I55" s="22" t="n">
        <x:v>8</x:v>
      </x:c>
      <x:c r="J55" t="str">
        <x:v>Worked</x:v>
      </x:c>
      <x:c r="K55" t="str">
        <x:v>Employee 1521; home branch Thurrock; assigned role Operative Porter | Deployment branch: Thurrock | Actual role: Operative Skilled | Jobs: 400855 | Customers: Network Rail | Actual hours: 8.0; source records: 1</x:v>
      </x:c>
      <x:c r="L55" t="str">
        <x:v>Include</x:v>
      </x:c>
      <x:c r="M55"/>
      <x:c r="N55"/>
    </x:row>
    <x:row r="56">
      <x:c r="A56" t="str">
        <x:v>A Barladeanu|2026-03-30</x:v>
      </x:c>
      <x:c r="B56" s="888" t="n">
        <x:v>46111</x:v>
      </x:c>
      <x:c r="C56" t="str">
        <x:v>A Barladeanu</x:v>
      </x:c>
      <x:c r="D56" t="str">
        <x:v>Permanent</x:v>
      </x:c>
      <x:c r="E56" t="str">
        <x:v>Thurrock</x:v>
      </x:c>
      <x:c r="F56" t="str">
        <x:v>Operative Porter</x:v>
      </x:c>
      <x:c r="G56" t="str">
        <x:v>399914</x:v>
      </x:c>
      <x:c r="H56" t="str">
        <x:v>Igal/Bile</x:v>
      </x:c>
      <x:c r="I56" s="22" t="n">
        <x:v>8</x:v>
      </x:c>
      <x:c r="J56" t="str">
        <x:v>Worked</x:v>
      </x:c>
      <x:c r="K56" t="str">
        <x:v>Employee 1521; home branch Thurrock; assigned role Operative Porter | Deployment branch: Thurrock | Actual role: Operative Skilled | Jobs: 399914 | Customers: Igal/Bile | Actual hours: 8.0; source records: 1</x:v>
      </x:c>
      <x:c r="L56" t="str">
        <x:v>Include</x:v>
      </x:c>
      <x:c r="M56"/>
      <x:c r="N56"/>
    </x:row>
    <x:row r="57">
      <x:c r="A57" t="str">
        <x:v>A Barladeanu|2026-03-31</x:v>
      </x:c>
      <x:c r="B57" s="888" t="n">
        <x:v>46112</x:v>
      </x:c>
      <x:c r="C57" t="str">
        <x:v>A Barladeanu</x:v>
      </x:c>
      <x:c r="D57" t="str">
        <x:v>Permanent</x:v>
      </x:c>
      <x:c r="E57" t="str">
        <x:v>Thurrock</x:v>
      </x:c>
      <x:c r="F57" t="str">
        <x:v>Operative Porter</x:v>
      </x:c>
      <x:c r="G57" t="str">
        <x:v>398297</x:v>
      </x:c>
      <x:c r="H57" t="str">
        <x:v>Dove/Mr Twene</x:v>
      </x:c>
      <x:c r="I57" s="22" t="n">
        <x:v>7</x:v>
      </x:c>
      <x:c r="J57" t="str">
        <x:v>Worked</x:v>
      </x:c>
      <x:c r="K57" t="str">
        <x:v>Employee 1521; home branch Thurrock; assigned role Operative Porter | Deployment branch: Thurrock | Actual role: Operative Skilled | Jobs: 398297 | Customers: Dove/Mr Twene | Actual hours: 7.0; source records: 1</x:v>
      </x:c>
      <x:c r="L57" t="str">
        <x:v>Include</x:v>
      </x:c>
      <x:c r="M57"/>
      <x:c r="N57"/>
    </x:row>
    <x:row r="58">
      <x:c r="A58" t="str">
        <x:v>A Whelton|2026-03-02</x:v>
      </x:c>
      <x:c r="B58" s="888" t="n">
        <x:v>46083</x:v>
      </x:c>
      <x:c r="C58" t="str">
        <x:v>A Whelton</x:v>
      </x:c>
      <x:c r="D58" t="str">
        <x:v>Permanent</x:v>
      </x:c>
      <x:c r="E58" t="str">
        <x:v>Thurrock</x:v>
      </x:c>
      <x:c r="F58" t="str">
        <x:v>Operative Skilled</x:v>
      </x:c>
      <x:c r="G58" t="str">
        <x:v>400700</x:v>
      </x:c>
      <x:c r="H58" t="str">
        <x:v>Haringey Council</x:v>
      </x:c>
      <x:c r="I58" s="22" t="n">
        <x:v>6.5</x:v>
      </x:c>
      <x:c r="J58" t="str">
        <x:v>Worked</x:v>
      </x:c>
      <x:c r="K58" t="str">
        <x:v>Employee 1187; home branch Thurrock; assigned role Operative Skilled | Deployment branch: Thurrock | Actual role: Operative Skilled | Jobs: 400700 | Customers: Haringey Council | Actual hours: 6.5; source records: 1</x:v>
      </x:c>
      <x:c r="L58" t="str">
        <x:v>Include</x:v>
      </x:c>
      <x:c r="M58"/>
      <x:c r="N58"/>
    </x:row>
    <x:row r="59">
      <x:c r="A59" t="str">
        <x:v>A Whelton|2026-03-03</x:v>
      </x:c>
      <x:c r="B59" s="888" t="n">
        <x:v>46084</x:v>
      </x:c>
      <x:c r="C59" t="str">
        <x:v>A Whelton</x:v>
      </x:c>
      <x:c r="D59" t="str">
        <x:v>Permanent</x:v>
      </x:c>
      <x:c r="E59" t="str">
        <x:v>Thurrock</x:v>
      </x:c>
      <x:c r="F59" t="str">
        <x:v>Operative Skilled</x:v>
      </x:c>
      <x:c r="G59" t="str">
        <x:v>400636</x:v>
      </x:c>
      <x:c r="H59" t="str">
        <x:v>Harrow Green</x:v>
      </x:c>
      <x:c r="I59" s="22" t="n">
        <x:v>7.5</x:v>
      </x:c>
      <x:c r="J59" t="str">
        <x:v>Worked</x:v>
      </x:c>
      <x:c r="K59" t="str">
        <x:v>Employee 1187; home branch Thurrock; assigned role Operative Skilled | Deployment branch: Thurrock | Actual role: Operative Porter | Jobs: 400636 | Customers: Harrow Green | Actual hours: 7.5; source records: 1</x:v>
      </x:c>
      <x:c r="L59" t="str">
        <x:v>Include</x:v>
      </x:c>
      <x:c r="M59"/>
      <x:c r="N59"/>
    </x:row>
    <x:row r="60">
      <x:c r="A60" t="str">
        <x:v>A Whelton|2026-03-04</x:v>
      </x:c>
      <x:c r="B60" s="888" t="n">
        <x:v>46085</x:v>
      </x:c>
      <x:c r="C60" t="str">
        <x:v>A Whelton</x:v>
      </x:c>
      <x:c r="D60" t="str">
        <x:v>Permanent</x:v>
      </x:c>
      <x:c r="E60" t="str">
        <x:v>Thurrock</x:v>
      </x:c>
      <x:c r="F60" t="str">
        <x:v>Operative Skilled</x:v>
      </x:c>
      <x:c r="G60" t="str">
        <x:v>397246</x:v>
      </x:c>
      <x:c r="H60" t="str">
        <x:v>Ministry of Defence</x:v>
      </x:c>
      <x:c r="I60" s="22" t="n">
        <x:v>8.5</x:v>
      </x:c>
      <x:c r="J60" t="str">
        <x:v>Worked</x:v>
      </x:c>
      <x:c r="K60" t="str">
        <x:v>Employee 1187; home branch Thurrock; assigned role Operative Skilled | Deployment branch: Thurrock | Actual role: Operative Porter | Jobs: 397246 | Customers: Ministry of Defence | Actual hours: 8.5; source records: 1</x:v>
      </x:c>
      <x:c r="L60" t="str">
        <x:v>Include</x:v>
      </x:c>
      <x:c r="M60"/>
      <x:c r="N60"/>
    </x:row>
    <x:row r="61">
      <x:c r="A61" t="str">
        <x:v>A Whelton|2026-03-05</x:v>
      </x:c>
      <x:c r="B61" s="888" t="n">
        <x:v>46086</x:v>
      </x:c>
      <x:c r="C61" t="str">
        <x:v>A Whelton</x:v>
      </x:c>
      <x:c r="D61" t="str">
        <x:v>Permanent</x:v>
      </x:c>
      <x:c r="E61" t="str">
        <x:v>Thurrock</x:v>
      </x:c>
      <x:c r="F61" t="str">
        <x:v>Operative Skilled</x:v>
      </x:c>
      <x:c r="G61" t="str">
        <x:v>396207</x:v>
      </x:c>
      <x:c r="H61" t="str">
        <x:v>Linklaters LLP</x:v>
      </x:c>
      <x:c r="I61" s="22" t="n">
        <x:v>10.5</x:v>
      </x:c>
      <x:c r="J61" t="str">
        <x:v>Worked</x:v>
      </x:c>
      <x:c r="K61" t="str">
        <x:v>Employee 1187; home branch Thurrock; assigned role Operative Skilled | Deployment branch: Thurrock | Actual role: Operative Skilled | Jobs: 396207 | Customers: Linklaters LLP | Actual hours: 10.5; source records: 1</x:v>
      </x:c>
      <x:c r="L61" t="str">
        <x:v>Include</x:v>
      </x:c>
      <x:c r="M61"/>
      <x:c r="N61"/>
    </x:row>
    <x:row r="62">
      <x:c r="A62" t="str">
        <x:v>A Whelton|2026-03-06</x:v>
      </x:c>
      <x:c r="B62" s="888" t="n">
        <x:v>46087</x:v>
      </x:c>
      <x:c r="C62" t="str">
        <x:v>A Whelton</x:v>
      </x:c>
      <x:c r="D62" t="str">
        <x:v>Permanent</x:v>
      </x:c>
      <x:c r="E62" t="str">
        <x:v>Thurrock</x:v>
      </x:c>
      <x:c r="F62" t="str">
        <x:v>Operative Skilled</x:v>
      </x:c>
      <x:c r="G62" t="str">
        <x:v>400441</x:v>
      </x:c>
      <x:c r="H62" t="str">
        <x:v>JP Morgan Limited</x:v>
      </x:c>
      <x:c r="I62" s="22" t="n">
        <x:v>20</x:v>
      </x:c>
      <x:c r="J62" t="str">
        <x:v>Worked</x:v>
      </x:c>
      <x:c r="K62" t="str">
        <x:v>Employee 1187; home branch Thurrock; assigned role Operative Skilled | Deployment branch: Thurrock | Actual role: Operative Porter | Jobs: 400441 | Customers: JP Morgan Limited | Actual hours: 20.0; source records: 1</x:v>
      </x:c>
      <x:c r="L62" t="str">
        <x:v>Include</x:v>
      </x:c>
      <x:c r="M62"/>
      <x:c r="N62"/>
    </x:row>
    <x:row r="63">
      <x:c r="A63" t="str">
        <x:v>A Whelton|2026-03-07</x:v>
      </x:c>
      <x:c r="B63" s="888" t="n">
        <x:v>46088</x:v>
      </x:c>
      <x:c r="C63" t="str">
        <x:v>A Whelton</x:v>
      </x:c>
      <x:c r="D63" t="str">
        <x:v>Permanent</x:v>
      </x:c>
      <x:c r="E63" t="str">
        <x:v>Thurrock</x:v>
      </x:c>
      <x:c r="F63" t="str">
        <x:v>Operative Skilled</x:v>
      </x:c>
      <x:c r="G63" t="str">
        <x:v>400441</x:v>
      </x:c>
      <x:c r="H63" t="str">
        <x:v>JP Morgan Limited</x:v>
      </x:c>
      <x:c r="I63" s="22" t="n">
        <x:v>8.5</x:v>
      </x:c>
      <x:c r="J63" t="str">
        <x:v>Worked</x:v>
      </x:c>
      <x:c r="K63" t="str">
        <x:v>Employee 1187; home branch Thurrock; assigned role Operative Skilled | Deployment branch: Thurrock | Actual role: Operative Porter | Jobs: 400441 | Customers: JP Morgan Limited | Actual hours: 8.5; source records: 1</x:v>
      </x:c>
      <x:c r="L63" t="str">
        <x:v>Include</x:v>
      </x:c>
      <x:c r="M63"/>
      <x:c r="N63"/>
    </x:row>
    <x:row r="64">
      <x:c r="A64" t="str">
        <x:v>A Whelton|2026-03-08</x:v>
      </x:c>
      <x:c r="B64" s="888" t="n">
        <x:v>46089</x:v>
      </x:c>
      <x:c r="C64" t="str">
        <x:v>A Whelton</x:v>
      </x:c>
      <x:c r="D64" t="str">
        <x:v>Permanent</x:v>
      </x:c>
      <x:c r="E64" t="str">
        <x:v>Thurrock</x:v>
      </x:c>
      <x:c r="F64" t="str">
        <x:v>Operative Skilled</x:v>
      </x:c>
      <x:c r="G64" t="str">
        <x:v>400441</x:v>
      </x:c>
      <x:c r="H64" t="str">
        <x:v>JP Morgan Limited</x:v>
      </x:c>
      <x:c r="I64" s="22" t="n">
        <x:v>8.5</x:v>
      </x:c>
      <x:c r="J64" t="str">
        <x:v>Worked</x:v>
      </x:c>
      <x:c r="K64" t="str">
        <x:v>Employee 1187; home branch Thurrock; assigned role Operative Skilled | Deployment branch: Thurrock | Actual role: Operative Porter | Jobs: 400441 | Customers: JP Morgan Limited | Actual hours: 8.5; source records: 1</x:v>
      </x:c>
      <x:c r="L64" t="str">
        <x:v>Include</x:v>
      </x:c>
      <x:c r="M64"/>
      <x:c r="N64"/>
    </x:row>
    <x:row r="65">
      <x:c r="A65" t="str">
        <x:v>A Whelton|2026-03-09</x:v>
      </x:c>
      <x:c r="B65" s="888" t="n">
        <x:v>46090</x:v>
      </x:c>
      <x:c r="C65" t="str">
        <x:v>A Whelton</x:v>
      </x:c>
      <x:c r="D65" t="str">
        <x:v>Permanent</x:v>
      </x:c>
      <x:c r="E65" t="str">
        <x:v>Thurrock</x:v>
      </x:c>
      <x:c r="F65" t="str">
        <x:v>Operative Skilled</x:v>
      </x:c>
      <x:c r="G65" t="str">
        <x:v>400441</x:v>
      </x:c>
      <x:c r="H65" t="str">
        <x:v>JP Morgan Limited</x:v>
      </x:c>
      <x:c r="I65" s="22" t="n">
        <x:v>17</x:v>
      </x:c>
      <x:c r="J65" t="str">
        <x:v>Worked</x:v>
      </x:c>
      <x:c r="K65" t="str">
        <x:v>Employee 1187; home branch Thurrock; assigned role Operative Skilled | Deployment branch: Thurrock | Actual role: Operative Porter | Jobs: 400441 | Customers: JP Morgan Limited | Actual hours: 17.0; source records: 1</x:v>
      </x:c>
      <x:c r="L65" t="str">
        <x:v>Include</x:v>
      </x:c>
      <x:c r="M65"/>
      <x:c r="N65"/>
    </x:row>
    <x:row r="66">
      <x:c r="A66" t="str">
        <x:v>A Whelton|2026-03-10</x:v>
      </x:c>
      <x:c r="B66" s="888" t="n">
        <x:v>46091</x:v>
      </x:c>
      <x:c r="C66" t="str">
        <x:v>A Whelton</x:v>
      </x:c>
      <x:c r="D66" t="str">
        <x:v>Permanent</x:v>
      </x:c>
      <x:c r="E66" t="str">
        <x:v>Thurrock</x:v>
      </x:c>
      <x:c r="F66" t="str">
        <x:v>Operative Skilled</x:v>
      </x:c>
      <x:c r="G66" t="str">
        <x:v>399609</x:v>
      </x:c>
      <x:c r="H66" t="str">
        <x:v>Accenture UK Ltd</x:v>
      </x:c>
      <x:c r="I66" s="22" t="n">
        <x:v>8.5</x:v>
      </x:c>
      <x:c r="J66" t="str">
        <x:v>Worked</x:v>
      </x:c>
      <x:c r="K66" t="str">
        <x:v>Employee 1187; home branch Thurrock; assigned role Operative Skilled | Deployment branch: Thurrock | Actual role: Operative Porter | Jobs: 399609 | Customers: Accenture UK Ltd | Actual hours: 8.5; source records: 1</x:v>
      </x:c>
      <x:c r="L66" t="str">
        <x:v>Include</x:v>
      </x:c>
      <x:c r="M66"/>
      <x:c r="N66"/>
    </x:row>
    <x:row r="67">
      <x:c r="A67" t="str">
        <x:v>A Whelton|2026-03-12</x:v>
      </x:c>
      <x:c r="B67" s="888" t="n">
        <x:v>46093</x:v>
      </x:c>
      <x:c r="C67" t="str">
        <x:v>A Whelton</x:v>
      </x:c>
      <x:c r="D67" t="str">
        <x:v>Permanent</x:v>
      </x:c>
      <x:c r="E67" t="str">
        <x:v>Thurrock</x:v>
      </x:c>
      <x:c r="F67" t="str">
        <x:v>Operative Skilled</x:v>
      </x:c>
      <x:c r="G67" t="str">
        <x:v>400150</x:v>
      </x:c>
      <x:c r="H67" t="str">
        <x:v>Cooke, Young &amp; Keidan LLP</x:v>
      </x:c>
      <x:c r="I67" s="22" t="n">
        <x:v>9</x:v>
      </x:c>
      <x:c r="J67" t="str">
        <x:v>Worked</x:v>
      </x:c>
      <x:c r="K67" t="str">
        <x:v>Employee 1187; home branch Thurrock; assigned role Operative Skilled | Deployment branch: Thurrock | Actual role: Operative Porter | Jobs: 400150 | Customers: Cooke, Young &amp; Keidan LLP | Actual hours: 9.0; source records: 1</x:v>
      </x:c>
      <x:c r="L67" t="str">
        <x:v>Include</x:v>
      </x:c>
      <x:c r="M67"/>
      <x:c r="N67"/>
    </x:row>
    <x:row r="68">
      <x:c r="A68" t="str">
        <x:v>A Whelton|2026-03-13</x:v>
      </x:c>
      <x:c r="B68" s="888" t="n">
        <x:v>46094</x:v>
      </x:c>
      <x:c r="C68" t="str">
        <x:v>A Whelton</x:v>
      </x:c>
      <x:c r="D68" t="str">
        <x:v>Permanent</x:v>
      </x:c>
      <x:c r="E68" t="str">
        <x:v>Thurrock</x:v>
      </x:c>
      <x:c r="F68" t="str">
        <x:v>Operative Skilled</x:v>
      </x:c>
      <x:c r="G68" t="str">
        <x:v>400214</x:v>
      </x:c>
      <x:c r="H68" t="str">
        <x:v>University of Hertfordshire</x:v>
      </x:c>
      <x:c r="I68" s="22" t="n">
        <x:v>8</x:v>
      </x:c>
      <x:c r="J68" t="str">
        <x:v>Worked</x:v>
      </x:c>
      <x:c r="K68" t="str">
        <x:v>Employee 1187; home branch Thurrock; assigned role Operative Skilled | Deployment branch: Thurrock | Actual role: Operative Skilled | Jobs: 400214 | Customers: University of Hertfordshire | Actual hours: 8.0; source records: 1</x:v>
      </x:c>
      <x:c r="L68" t="str">
        <x:v>Include</x:v>
      </x:c>
      <x:c r="M68"/>
      <x:c r="N68"/>
    </x:row>
    <x:row r="69">
      <x:c r="A69" t="str">
        <x:v>A Whelton|2026-03-16</x:v>
      </x:c>
      <x:c r="B69" s="888" t="n">
        <x:v>46097</x:v>
      </x:c>
      <x:c r="C69" t="str">
        <x:v>A Whelton</x:v>
      </x:c>
      <x:c r="D69" t="str">
        <x:v>Permanent</x:v>
      </x:c>
      <x:c r="E69" t="str">
        <x:v>Thurrock</x:v>
      </x:c>
      <x:c r="F69" t="str">
        <x:v>Operative Skilled</x:v>
      </x:c>
      <x:c r="G69" t="str">
        <x:v>398171</x:v>
      </x:c>
      <x:c r="H69" t="str">
        <x:v>Two Sigma</x:v>
      </x:c>
      <x:c r="I69" s="22" t="n">
        <x:v>10.5</x:v>
      </x:c>
      <x:c r="J69" t="str">
        <x:v>Worked</x:v>
      </x:c>
      <x:c r="K69" t="str">
        <x:v>Employee 1187; home branch Thurrock; assigned role Operative Skilled | Deployment branch: Thurrock | Actual role: Operative Skilled | Jobs: 398171 | Customers: Two Sigma | Actual hours: 10.5; source records: 1</x:v>
      </x:c>
      <x:c r="L69" t="str">
        <x:v>Include</x:v>
      </x:c>
      <x:c r="M69"/>
      <x:c r="N69"/>
    </x:row>
    <x:row r="70">
      <x:c r="A70" t="str">
        <x:v>A Whelton|2026-03-17</x:v>
      </x:c>
      <x:c r="B70" s="888" t="n">
        <x:v>46098</x:v>
      </x:c>
      <x:c r="C70" t="str">
        <x:v>A Whelton</x:v>
      </x:c>
      <x:c r="D70" t="str">
        <x:v>Permanent</x:v>
      </x:c>
      <x:c r="E70" t="str">
        <x:v>Thurrock</x:v>
      </x:c>
      <x:c r="F70" t="str">
        <x:v>Operative Skilled</x:v>
      </x:c>
      <x:c r="G70" t="str">
        <x:v>398171</x:v>
      </x:c>
      <x:c r="H70" t="str">
        <x:v>Two Sigma</x:v>
      </x:c>
      <x:c r="I70" s="22" t="n">
        <x:v>9.25</x:v>
      </x:c>
      <x:c r="J70" t="str">
        <x:v>Worked</x:v>
      </x:c>
      <x:c r="K70" t="str">
        <x:v>Employee 1187; home branch Thurrock; assigned role Operative Skilled | Deployment branch: Thurrock | Actual role: Operative Skilled | Jobs: 398171 | Customers: Two Sigma | Actual hours: 9.2; source records: 1</x:v>
      </x:c>
      <x:c r="L70" t="str">
        <x:v>Include</x:v>
      </x:c>
      <x:c r="M70"/>
      <x:c r="N70"/>
    </x:row>
    <x:row r="71">
      <x:c r="A71" t="str">
        <x:v>A Whelton|2026-03-18</x:v>
      </x:c>
      <x:c r="B71" s="888" t="n">
        <x:v>46099</x:v>
      </x:c>
      <x:c r="C71" t="str">
        <x:v>A Whelton</x:v>
      </x:c>
      <x:c r="D71" t="str">
        <x:v>Permanent</x:v>
      </x:c>
      <x:c r="E71" t="str">
        <x:v>Thurrock</x:v>
      </x:c>
      <x:c r="F71" t="str">
        <x:v>Operative Skilled</x:v>
      </x:c>
      <x:c r="G71" t="str">
        <x:v>401096</x:v>
      </x:c>
      <x:c r="H71" t="str">
        <x:v>JP Morgan Limited</x:v>
      </x:c>
      <x:c r="I71" s="22" t="n">
        <x:v>8.5</x:v>
      </x:c>
      <x:c r="J71" t="str">
        <x:v>Worked</x:v>
      </x:c>
      <x:c r="K71" t="str">
        <x:v>Employee 1187; home branch Thurrock; assigned role Operative Skilled | Deployment branch: Thurrock | Actual role: Operative Skilled | Jobs: 401096 | Customers: JP Morgan Limited | Actual hours: 8.5; source records: 1</x:v>
      </x:c>
      <x:c r="L71" t="str">
        <x:v>Include</x:v>
      </x:c>
      <x:c r="M71"/>
      <x:c r="N71"/>
    </x:row>
    <x:row r="72">
      <x:c r="A72" t="str">
        <x:v>A Whelton|2026-03-19</x:v>
      </x:c>
      <x:c r="B72" s="888" t="n">
        <x:v>46100</x:v>
      </x:c>
      <x:c r="C72" t="str">
        <x:v>A Whelton</x:v>
      </x:c>
      <x:c r="D72" t="str">
        <x:v>Permanent</x:v>
      </x:c>
      <x:c r="E72" t="str">
        <x:v>Thurrock</x:v>
      </x:c>
      <x:c r="F72" t="str">
        <x:v>Operative Skilled</x:v>
      </x:c>
      <x:c r="G72" t="str">
        <x:v>398171</x:v>
      </x:c>
      <x:c r="H72" t="str">
        <x:v>Two Sigma</x:v>
      </x:c>
      <x:c r="I72" s="22" t="n">
        <x:v>9.5</x:v>
      </x:c>
      <x:c r="J72" t="str">
        <x:v>Worked</x:v>
      </x:c>
      <x:c r="K72" t="str">
        <x:v>Employee 1187; home branch Thurrock; assigned role Operative Skilled | Deployment branch: Thurrock | Actual role: Operative Skilled | Jobs: 398171 | Customers: Two Sigma | Actual hours: 9.5; source records: 1</x:v>
      </x:c>
      <x:c r="L72" t="str">
        <x:v>Include</x:v>
      </x:c>
      <x:c r="M72"/>
      <x:c r="N72"/>
    </x:row>
    <x:row r="73">
      <x:c r="A73" t="str">
        <x:v>A Whelton|2026-03-20</x:v>
      </x:c>
      <x:c r="B73" s="888" t="n">
        <x:v>46101</x:v>
      </x:c>
      <x:c r="C73" t="str">
        <x:v>A Whelton</x:v>
      </x:c>
      <x:c r="D73" t="str">
        <x:v>Permanent</x:v>
      </x:c>
      <x:c r="E73" t="str">
        <x:v>Thurrock</x:v>
      </x:c>
      <x:c r="F73" t="str">
        <x:v>Operative Skilled</x:v>
      </x:c>
      <x:c r="G73" t="str">
        <x:v>401117, 400525</x:v>
      </x:c>
      <x:c r="H73" t="str">
        <x:v>Haringey Council; JP Morgan Limited</x:v>
      </x:c>
      <x:c r="I73" s="22" t="n">
        <x:v>17</x:v>
      </x:c>
      <x:c r="J73" t="str">
        <x:v>Worked — 2 records</x:v>
      </x:c>
      <x:c r="K73" t="str">
        <x:v>Employee 1187; home branch Thurrock; assigned role Operative Skilled | Deployment branch: Thurrock | Actual role: Operative Porter, Operative Skilled | Jobs: 401117, 400525 | Customers: Haringey Council; JP Morgan Limited | Actual hours: 17.0; source records: 2</x:v>
      </x:c>
      <x:c r="L73" t="str">
        <x:v>Include</x:v>
      </x:c>
      <x:c r="M73"/>
      <x:c r="N73"/>
    </x:row>
    <x:row r="74">
      <x:c r="A74" t="str">
        <x:v>A Whelton|2026-03-21</x:v>
      </x:c>
      <x:c r="B74" s="888" t="n">
        <x:v>46102</x:v>
      </x:c>
      <x:c r="C74" t="str">
        <x:v>A Whelton</x:v>
      </x:c>
      <x:c r="D74" t="str">
        <x:v>Permanent</x:v>
      </x:c>
      <x:c r="E74" t="str">
        <x:v>Thurrock</x:v>
      </x:c>
      <x:c r="F74" t="str">
        <x:v>Operative Skilled</x:v>
      </x:c>
      <x:c r="G74" t="str">
        <x:v>400525</x:v>
      </x:c>
      <x:c r="H74" t="str">
        <x:v>JP Morgan Limited</x:v>
      </x:c>
      <x:c r="I74" s="22" t="n">
        <x:v>8.5</x:v>
      </x:c>
      <x:c r="J74" t="str">
        <x:v>Worked</x:v>
      </x:c>
      <x:c r="K74" t="str">
        <x:v>Employee 1187; home branch Thurrock; assigned role Operative Skilled | Deployment branch: Thurrock | Actual role: Operative Skilled | Jobs: 400525 | Customers: JP Morgan Limited | Actual hours: 8.5; source records: 1</x:v>
      </x:c>
      <x:c r="L74" t="str">
        <x:v>Include</x:v>
      </x:c>
      <x:c r="M74"/>
      <x:c r="N74"/>
    </x:row>
    <x:row r="75">
      <x:c r="A75" t="str">
        <x:v>A Whelton|2026-03-22</x:v>
      </x:c>
      <x:c r="B75" s="888" t="n">
        <x:v>46103</x:v>
      </x:c>
      <x:c r="C75" t="str">
        <x:v>A Whelton</x:v>
      </x:c>
      <x:c r="D75" t="str">
        <x:v>Permanent</x:v>
      </x:c>
      <x:c r="E75" t="str">
        <x:v>Thurrock</x:v>
      </x:c>
      <x:c r="F75" t="str">
        <x:v>Operative Skilled</x:v>
      </x:c>
      <x:c r="G75" t="str">
        <x:v>400525</x:v>
      </x:c>
      <x:c r="H75" t="str">
        <x:v>JP Morgan Limited</x:v>
      </x:c>
      <x:c r="I75" s="22" t="n">
        <x:v>8.5</x:v>
      </x:c>
      <x:c r="J75" t="str">
        <x:v>Worked</x:v>
      </x:c>
      <x:c r="K75" t="str">
        <x:v>Employee 1187; home branch Thurrock; assigned role Operative Skilled | Deployment branch: Thurrock | Actual role: Operative Skilled | Jobs: 400525 | Customers: JP Morgan Limited | Actual hours: 8.5; source records: 1</x:v>
      </x:c>
      <x:c r="L75" t="str">
        <x:v>Include</x:v>
      </x:c>
      <x:c r="M75"/>
      <x:c r="N75"/>
    </x:row>
    <x:row r="76">
      <x:c r="A76" t="str">
        <x:v>A Whelton|2026-03-23</x:v>
      </x:c>
      <x:c r="B76" s="888" t="n">
        <x:v>46104</x:v>
      </x:c>
      <x:c r="C76" t="str">
        <x:v>A Whelton</x:v>
      </x:c>
      <x:c r="D76" t="str">
        <x:v>Permanent</x:v>
      </x:c>
      <x:c r="E76" t="str">
        <x:v>Thurrock</x:v>
      </x:c>
      <x:c r="F76" t="str">
        <x:v>Operative Skilled</x:v>
      </x:c>
      <x:c r="G76" t="str">
        <x:v>401117</x:v>
      </x:c>
      <x:c r="H76" t="str">
        <x:v>Haringey Council</x:v>
      </x:c>
      <x:c r="I76" s="22" t="n">
        <x:v>8</x:v>
      </x:c>
      <x:c r="J76" t="str">
        <x:v>Worked</x:v>
      </x:c>
      <x:c r="K76" t="str">
        <x:v>Employee 1187; home branch Thurrock; assigned role Operative Skilled | Deployment branch: Thurrock | Actual role: Operative Skilled | Jobs: 401117 | Customers: Haringey Council | Actual hours: 8.0; source records: 1</x:v>
      </x:c>
      <x:c r="L76" t="str">
        <x:v>Include</x:v>
      </x:c>
      <x:c r="M76"/>
      <x:c r="N76"/>
    </x:row>
    <x:row r="77">
      <x:c r="A77" t="str">
        <x:v>A Whelton|2026-03-24</x:v>
      </x:c>
      <x:c r="B77" s="888" t="n">
        <x:v>46105</x:v>
      </x:c>
      <x:c r="C77" t="str">
        <x:v>A Whelton</x:v>
      </x:c>
      <x:c r="D77" t="str">
        <x:v>Permanent</x:v>
      </x:c>
      <x:c r="E77" t="str">
        <x:v>Thurrock</x:v>
      </x:c>
      <x:c r="F77" t="str">
        <x:v>Operative Skilled</x:v>
      </x:c>
      <x:c r="G77" t="str">
        <x:v>396313</x:v>
      </x:c>
      <x:c r="H77" t="str">
        <x:v>Haringey Council</x:v>
      </x:c>
      <x:c r="I77" s="22" t="n">
        <x:v>9</x:v>
      </x:c>
      <x:c r="J77" t="str">
        <x:v>Worked</x:v>
      </x:c>
      <x:c r="K77" t="str">
        <x:v>Employee 1187; home branch Thurrock; assigned role Operative Skilled | Deployment branch: Thurrock | Actual role: Operative Skilled | Jobs: 396313 | Customers: Haringey Council | Actual hours: 9.0; source records: 1</x:v>
      </x:c>
      <x:c r="L77" t="str">
        <x:v>Include</x:v>
      </x:c>
      <x:c r="M77"/>
      <x:c r="N77"/>
    </x:row>
    <x:row r="78">
      <x:c r="A78" t="str">
        <x:v>A Whelton|2026-03-25</x:v>
      </x:c>
      <x:c r="B78" s="888" t="n">
        <x:v>46106</x:v>
      </x:c>
      <x:c r="C78" t="str">
        <x:v>A Whelton</x:v>
      </x:c>
      <x:c r="D78" t="str">
        <x:v>Permanent</x:v>
      </x:c>
      <x:c r="E78" t="str">
        <x:v>Thurrock</x:v>
      </x:c>
      <x:c r="F78" t="str">
        <x:v>Operative Skilled</x:v>
      </x:c>
      <x:c r="G78" t="str">
        <x:v>396313</x:v>
      </x:c>
      <x:c r="H78" t="str">
        <x:v>Haringey Council</x:v>
      </x:c>
      <x:c r="I78" s="22" t="n">
        <x:v>7.5</x:v>
      </x:c>
      <x:c r="J78" t="str">
        <x:v>Worked</x:v>
      </x:c>
      <x:c r="K78" t="str">
        <x:v>Employee 1187; home branch Thurrock; assigned role Operative Skilled | Deployment branch: Thurrock | Actual role: Operative Skilled | Jobs: 396313 | Customers: Haringey Council | Actual hours: 7.5; source records: 1</x:v>
      </x:c>
      <x:c r="L78" t="str">
        <x:v>Include</x:v>
      </x:c>
      <x:c r="M78"/>
      <x:c r="N78"/>
    </x:row>
    <x:row r="79">
      <x:c r="A79" t="str">
        <x:v>A Whelton|2026-03-26</x:v>
      </x:c>
      <x:c r="B79" s="888" t="n">
        <x:v>46107</x:v>
      </x:c>
      <x:c r="C79" t="str">
        <x:v>A Whelton</x:v>
      </x:c>
      <x:c r="D79" t="str">
        <x:v>Permanent</x:v>
      </x:c>
      <x:c r="E79" t="str">
        <x:v>Thurrock</x:v>
      </x:c>
      <x:c r="F79" t="str">
        <x:v>Operative Skilled</x:v>
      </x:c>
      <x:c r="G79" t="str">
        <x:v>398171</x:v>
      </x:c>
      <x:c r="H79" t="str">
        <x:v>Two Sigma</x:v>
      </x:c>
      <x:c r="I79" s="22" t="n">
        <x:v>10.5</x:v>
      </x:c>
      <x:c r="J79" t="str">
        <x:v>Worked</x:v>
      </x:c>
      <x:c r="K79" t="str">
        <x:v>Employee 1187; home branch Thurrock; assigned role Operative Skilled | Deployment branch: Thurrock | Actual role: Operative Skilled | Jobs: 398171 | Customers: Two Sigma | Actual hours: 10.5; source records: 1</x:v>
      </x:c>
      <x:c r="L79" t="str">
        <x:v>Include</x:v>
      </x:c>
      <x:c r="M79"/>
      <x:c r="N79"/>
    </x:row>
    <x:row r="80">
      <x:c r="A80" t="str">
        <x:v>A Whelton|2026-03-27</x:v>
      </x:c>
      <x:c r="B80" s="888" t="n">
        <x:v>46108</x:v>
      </x:c>
      <x:c r="C80" t="str">
        <x:v>A Whelton</x:v>
      </x:c>
      <x:c r="D80" t="str">
        <x:v>Permanent</x:v>
      </x:c>
      <x:c r="E80" t="str">
        <x:v>Thurrock</x:v>
      </x:c>
      <x:c r="F80" t="str">
        <x:v>Operative Skilled</x:v>
      </x:c>
      <x:c r="G80" t="str">
        <x:v>396313, 400525</x:v>
      </x:c>
      <x:c r="H80" t="str">
        <x:v>Haringey Council; JP Morgan Limited</x:v>
      </x:c>
      <x:c r="I80" s="22" t="n">
        <x:v>16</x:v>
      </x:c>
      <x:c r="J80" t="str">
        <x:v>Worked — 2 records</x:v>
      </x:c>
      <x:c r="K80" t="str">
        <x:v>Employee 1187; home branch Thurrock; assigned role Operative Skilled | Deployment branch: Thurrock | Actual role: Operative Porter, Operative Skilled | Jobs: 396313, 400525 | Customers: Haringey Council; JP Morgan Limited | Actual hours: 16.0; source records: 2</x:v>
      </x:c>
      <x:c r="L80" t="str">
        <x:v>Include</x:v>
      </x:c>
      <x:c r="M80"/>
      <x:c r="N80"/>
    </x:row>
    <x:row r="81">
      <x:c r="A81" t="str">
        <x:v>A Whelton|2026-03-28</x:v>
      </x:c>
      <x:c r="B81" s="888" t="n">
        <x:v>46109</x:v>
      </x:c>
      <x:c r="C81" t="str">
        <x:v>A Whelton</x:v>
      </x:c>
      <x:c r="D81" t="str">
        <x:v>Permanent</x:v>
      </x:c>
      <x:c r="E81" t="str">
        <x:v>Thurrock</x:v>
      </x:c>
      <x:c r="F81" t="str">
        <x:v>Operative Skilled</x:v>
      </x:c>
      <x:c r="G81" t="str">
        <x:v>400525</x:v>
      </x:c>
      <x:c r="H81" t="str">
        <x:v>JP Morgan Limited</x:v>
      </x:c>
      <x:c r="I81" s="22" t="n">
        <x:v>8.5</x:v>
      </x:c>
      <x:c r="J81" t="str">
        <x:v>Worked</x:v>
      </x:c>
      <x:c r="K81" t="str">
        <x:v>Employee 1187; home branch Thurrock; assigned role Operative Skilled | Deployment branch: Thurrock | Actual role: Operative Skilled | Jobs: 400525 | Customers: JP Morgan Limited | Actual hours: 8.5; source records: 1</x:v>
      </x:c>
      <x:c r="L81" t="str">
        <x:v>Include</x:v>
      </x:c>
      <x:c r="M81"/>
      <x:c r="N81"/>
    </x:row>
    <x:row r="82">
      <x:c r="A82" t="str">
        <x:v>A Whelton|2026-03-30</x:v>
      </x:c>
      <x:c r="B82" s="888" t="n">
        <x:v>46111</x:v>
      </x:c>
      <x:c r="C82" t="str">
        <x:v>A Whelton</x:v>
      </x:c>
      <x:c r="D82" t="str">
        <x:v>Permanent</x:v>
      </x:c>
      <x:c r="E82" t="str">
        <x:v>Thurrock</x:v>
      </x:c>
      <x:c r="F82" t="str">
        <x:v>Operative Skilled</x:v>
      </x:c>
      <x:c r="G82" t="str">
        <x:v>400853</x:v>
      </x:c>
      <x:c r="H82" t="str">
        <x:v>National Conservation Services/London Borough of Newham</x:v>
      </x:c>
      <x:c r="I82" s="22" t="n">
        <x:v>9</x:v>
      </x:c>
      <x:c r="J82" t="str">
        <x:v>Worked</x:v>
      </x:c>
      <x:c r="K82" t="str">
        <x:v>Employee 1187; home branch Thurrock; assigned role Operative Skilled | Deployment branch: Thurrock | Actual role: Operative Skilled | Jobs: 400853 | Customers: National Conservation Services/London Borough of Newham | Actual hours: 9.0; source records: 1</x:v>
      </x:c>
      <x:c r="L82" t="str">
        <x:v>Include</x:v>
      </x:c>
      <x:c r="M82"/>
      <x:c r="N82"/>
    </x:row>
    <x:row r="83">
      <x:c r="A83" t="str">
        <x:v>A Whelton|2026-03-31</x:v>
      </x:c>
      <x:c r="B83" s="888" t="n">
        <x:v>46112</x:v>
      </x:c>
      <x:c r="C83" t="str">
        <x:v>A Whelton</x:v>
      </x:c>
      <x:c r="D83" t="str">
        <x:v>Permanent</x:v>
      </x:c>
      <x:c r="E83" t="str">
        <x:v>Thurrock</x:v>
      </x:c>
      <x:c r="F83" t="str">
        <x:v>Operative Skilled</x:v>
      </x:c>
      <x:c r="G83" t="str">
        <x:v>400853</x:v>
      </x:c>
      <x:c r="H83" t="str">
        <x:v>National Conservation Services/London Borough of Newham</x:v>
      </x:c>
      <x:c r="I83" s="22" t="n">
        <x:v>8.5</x:v>
      </x:c>
      <x:c r="J83" t="str">
        <x:v>Worked</x:v>
      </x:c>
      <x:c r="K83" t="str">
        <x:v>Employee 1187; home branch Thurrock; assigned role Operative Skilled | Deployment branch: Thurrock | Actual role: Operative Skilled | Jobs: 400853 | Customers: National Conservation Services/London Borough of Newham | Actual hours: 8.5; source records: 1</x:v>
      </x:c>
      <x:c r="L83" t="str">
        <x:v>Include</x:v>
      </x:c>
      <x:c r="M83"/>
      <x:c r="N83"/>
    </x:row>
    <x:row r="84">
      <x:c r="A84" t="str">
        <x:v>Abdifatah Mahdi-Nur|2026-03-02</x:v>
      </x:c>
      <x:c r="B84" s="888" t="n">
        <x:v>46083</x:v>
      </x:c>
      <x:c r="C84" t="str">
        <x:v>Abdifatah Mahdi-Nur</x:v>
      </x:c>
      <x:c r="D84" t="str">
        <x:v>Permanent</x:v>
      </x:c>
      <x:c r="E84" t="str">
        <x:v>Birmingham</x:v>
      </x:c>
      <x:c r="F84" t="str">
        <x:v>Operative Driver</x:v>
      </x:c>
      <x:c r="G84" t="str">
        <x:v>400737</x:v>
      </x:c>
      <x:c r="H84" t="str">
        <x:v>HSBC - March 2026 Deliveries</x:v>
      </x:c>
      <x:c r="I84" s="22" t="n">
        <x:v>5.5</x:v>
      </x:c>
      <x:c r="J84" t="str">
        <x:v>Worked</x:v>
      </x:c>
      <x:c r="K84" t="str">
        <x:v>Employee 1018524; home branch Birmingham; assigned role Operative Driver | Deployment branch: Birmingham | Actual role: Operative Driver | Jobs: 400737 | Customers: HSBC - March 2026 Deliveries | Actual hours: 5.5; source records: 1</x:v>
      </x:c>
      <x:c r="L84" t="str">
        <x:v>Include</x:v>
      </x:c>
      <x:c r="M84"/>
      <x:c r="N84"/>
    </x:row>
    <x:row r="85">
      <x:c r="A85" t="str">
        <x:v>Abdifatah Mahdi-Nur|2026-03-05</x:v>
      </x:c>
      <x:c r="B85" s="888" t="n">
        <x:v>46086</x:v>
      </x:c>
      <x:c r="C85" t="str">
        <x:v>Abdifatah Mahdi-Nur</x:v>
      </x:c>
      <x:c r="D85" t="str">
        <x:v>Permanent</x:v>
      </x:c>
      <x:c r="E85" t="str">
        <x:v>Birmingham</x:v>
      </x:c>
      <x:c r="F85" t="str">
        <x:v>Operative Driver</x:v>
      </x:c>
      <x:c r="G85" t="str">
        <x:v>394768</x:v>
      </x:c>
      <x:c r="H85" t="str">
        <x:v>EMCOR UK - UKHSA</x:v>
      </x:c>
      <x:c r="I85" s="22" t="n">
        <x:v>9</x:v>
      </x:c>
      <x:c r="J85" t="str">
        <x:v>Worked</x:v>
      </x:c>
      <x:c r="K85" t="str">
        <x:v>Employee 1018524; home branch Birmingham; assigned role Operative Driver | Deployment branch: Birmingham | Actual role: Operative Driver | Jobs: 394768 | Customers: EMCOR UK - UKHSA | Actual hours: 9.0; source records: 1</x:v>
      </x:c>
      <x:c r="L85" t="str">
        <x:v>Include</x:v>
      </x:c>
      <x:c r="M85"/>
      <x:c r="N85"/>
    </x:row>
    <x:row r="86">
      <x:c r="A86" t="str">
        <x:v>Abdifatah Mahdi-Nur|2026-03-06</x:v>
      </x:c>
      <x:c r="B86" s="888" t="n">
        <x:v>46087</x:v>
      </x:c>
      <x:c r="C86" t="str">
        <x:v>Abdifatah Mahdi-Nur</x:v>
      </x:c>
      <x:c r="D86" t="str">
        <x:v>Permanent</x:v>
      </x:c>
      <x:c r="E86" t="str">
        <x:v>Birmingham</x:v>
      </x:c>
      <x:c r="F86" t="str">
        <x:v>Operative Driver</x:v>
      </x:c>
      <x:c r="G86" t="str">
        <x:v>400274, 400752, 394768, 399506, 400886</x:v>
      </x:c>
      <x:c r="H86" t="str">
        <x:v>Access UK Ltd; Birmingham City Council; EMCOR UK - UKHSA; HSBC - Storage 2026; Midland Heart</x:v>
      </x:c>
      <x:c r="I86" s="22" t="n">
        <x:v>15</x:v>
      </x:c>
      <x:c r="J86" t="str">
        <x:v>Worked — 5 records</x:v>
      </x:c>
      <x:c r="K86" t="str">
        <x:v>Employee 1018524; home branch Birmingham; assigned role Operative Driver | Deployment branch: Birmingham | Actual role: Operative Driver | Jobs: 400274, 400752, 394768, 399506, 400886 | Customers: Access UK Ltd; Birmingham City Council; EMCOR UK - UKHSA; HSBC - Storage 2026; Midland Heart | Actual hours: 15.0; source records: 5</x:v>
      </x:c>
      <x:c r="L86" t="str">
        <x:v>Include</x:v>
      </x:c>
      <x:c r="M86"/>
      <x:c r="N86"/>
    </x:row>
    <x:row r="87">
      <x:c r="A87" t="str">
        <x:v>Abdifatah Mahdi-Nur|2026-03-09</x:v>
      </x:c>
      <x:c r="B87" s="888" t="n">
        <x:v>46090</x:v>
      </x:c>
      <x:c r="C87" t="str">
        <x:v>Abdifatah Mahdi-Nur</x:v>
      </x:c>
      <x:c r="D87" t="str">
        <x:v>Permanent</x:v>
      </x:c>
      <x:c r="E87" t="str">
        <x:v>Birmingham</x:v>
      </x:c>
      <x:c r="F87" t="str">
        <x:v>Operative Driver</x:v>
      </x:c>
      <x:c r="G87" t="str">
        <x:v>395931, 400899</x:v>
      </x:c>
      <x:c r="H87" t="str">
        <x:v>Birmingham City Council-Oakhil Centre; Midland Heart Limited</x:v>
      </x:c>
      <x:c r="I87" s="22" t="n">
        <x:v>6</x:v>
      </x:c>
      <x:c r="J87" t="str">
        <x:v>Worked — 2 records</x:v>
      </x:c>
      <x:c r="K87" t="str">
        <x:v>Employee 1018524; home branch Birmingham; assigned role Operative Driver | Deployment branch: Birmingham | Actual role: Operative Driver | Jobs: 395931, 400899 | Customers: Birmingham City Council-Oakhil Centre; Midland Heart Limited | Actual hours: 6.0; source records: 2</x:v>
      </x:c>
      <x:c r="L87" t="str">
        <x:v>Include</x:v>
      </x:c>
      <x:c r="M87"/>
      <x:c r="N87"/>
    </x:row>
    <x:row r="88">
      <x:c r="A88" t="str">
        <x:v>Abdifatah Mahdi-Nur|2026-03-10</x:v>
      </x:c>
      <x:c r="B88" s="888" t="n">
        <x:v>46091</x:v>
      </x:c>
      <x:c r="C88" t="str">
        <x:v>Abdifatah Mahdi-Nur</x:v>
      </x:c>
      <x:c r="D88" t="str">
        <x:v>Permanent</x:v>
      </x:c>
      <x:c r="E88" t="str">
        <x:v>Birmingham</x:v>
      </x:c>
      <x:c r="F88" t="str">
        <x:v>Operative Driver</x:v>
      </x:c>
      <x:c r="G88" t="str">
        <x:v>369399A</x:v>
      </x:c>
      <x:c r="H88" t="str">
        <x:v>MoJ</x:v>
      </x:c>
      <x:c r="I88" s="22" t="n">
        <x:v>9</x:v>
      </x:c>
      <x:c r="J88" t="str">
        <x:v>Worked</x:v>
      </x:c>
      <x:c r="K88" t="str">
        <x:v>Employee 1018524; home branch Birmingham; assigned role Operative Driver | Deployment branch: Birmingham | Actual role: Operative Driver | Jobs: 369399A | Customers: MoJ | Actual hours: 9.0; source records: 1</x:v>
      </x:c>
      <x:c r="L88" t="str">
        <x:v>Include</x:v>
      </x:c>
      <x:c r="M88"/>
      <x:c r="N88"/>
    </x:row>
    <x:row r="89">
      <x:c r="A89" t="str">
        <x:v>Abdifatah Mahdi-Nur|2026-03-11</x:v>
      </x:c>
      <x:c r="B89" s="888" t="n">
        <x:v>46092</x:v>
      </x:c>
      <x:c r="C89" t="str">
        <x:v>Abdifatah Mahdi-Nur</x:v>
      </x:c>
      <x:c r="D89" t="str">
        <x:v>Permanent</x:v>
      </x:c>
      <x:c r="E89" t="str">
        <x:v>Birmingham</x:v>
      </x:c>
      <x:c r="F89" t="str">
        <x:v>Operative Driver</x:v>
      </x:c>
      <x:c r="G89" t="str">
        <x:v>386884T</x:v>
      </x:c>
      <x:c r="H89" t="str">
        <x:v>Restore Harrow Green</x:v>
      </x:c>
      <x:c r="I89" s="22" t="n">
        <x:v>13.5</x:v>
      </x:c>
      <x:c r="J89" t="str">
        <x:v>Worked</x:v>
      </x:c>
      <x:c r="K89" t="str">
        <x:v>Employee 1018524; home branch Birmingham; assigned role Operative Driver | Deployment branch: Birmingham | Actual role: Operative Driver | Jobs: 386884T | Customers: Restore Harrow Green | Actual hours: 13.5; source records: 1</x:v>
      </x:c>
      <x:c r="L89" t="str">
        <x:v>Include</x:v>
      </x:c>
      <x:c r="M89"/>
      <x:c r="N89"/>
    </x:row>
    <x:row r="90">
      <x:c r="A90" t="str">
        <x:v>Abdifatah Mahdi-Nur|2026-03-12</x:v>
      </x:c>
      <x:c r="B90" s="888" t="n">
        <x:v>46093</x:v>
      </x:c>
      <x:c r="C90" t="str">
        <x:v>Abdifatah Mahdi-Nur</x:v>
      </x:c>
      <x:c r="D90" t="str">
        <x:v>Permanent</x:v>
      </x:c>
      <x:c r="E90" t="str">
        <x:v>Birmingham</x:v>
      </x:c>
      <x:c r="F90" t="str">
        <x:v>Operative Driver</x:v>
      </x:c>
      <x:c r="G90" t="str">
        <x:v>400878</x:v>
      </x:c>
      <x:c r="H90" t="str">
        <x:v>Cushman &amp; Wakefield Debenham Tie Leung Ltd</x:v>
      </x:c>
      <x:c r="I90" s="22" t="n">
        <x:v>10</x:v>
      </x:c>
      <x:c r="J90" t="str">
        <x:v>Worked</x:v>
      </x:c>
      <x:c r="K90" t="str">
        <x:v>Employee 1018524; home branch Birmingham; assigned role Operative Driver | Deployment branch: Birmingham | Actual role: Operative Driver | Jobs: 400878 | Customers: Cushman &amp; Wakefield Debenham Tie Leung Ltd | Actual hours: 10.0; source records: 1</x:v>
      </x:c>
      <x:c r="L90" t="str">
        <x:v>Include</x:v>
      </x:c>
      <x:c r="M90"/>
      <x:c r="N90"/>
    </x:row>
    <x:row r="91">
      <x:c r="A91" t="str">
        <x:v>Abdifatah Mahdi-Nur|2026-03-13</x:v>
      </x:c>
      <x:c r="B91" s="888" t="n">
        <x:v>46094</x:v>
      </x:c>
      <x:c r="C91" t="str">
        <x:v>Abdifatah Mahdi-Nur</x:v>
      </x:c>
      <x:c r="D91" t="str">
        <x:v>Permanent</x:v>
      </x:c>
      <x:c r="E91" t="str">
        <x:v>Birmingham</x:v>
      </x:c>
      <x:c r="F91" t="str">
        <x:v>Operative Driver</x:v>
      </x:c>
      <x:c r="G91" t="str">
        <x:v>400878, 400343</x:v>
      </x:c>
      <x:c r="H91" t="str">
        <x:v>Cushman &amp; Wakefield Debenham Tie Leung Ltd; Midland Heart Limited</x:v>
      </x:c>
      <x:c r="I91" s="22" t="n">
        <x:v>9</x:v>
      </x:c>
      <x:c r="J91" t="str">
        <x:v>Worked — 2 records</x:v>
      </x:c>
      <x:c r="K91" t="str">
        <x:v>Employee 1018524; home branch Birmingham; assigned role Operative Driver | Deployment branch: Birmingham | Actual role: Operative Driver, Operative Porter | Jobs: 400878, 400343 | Customers: Cushman &amp; Wakefield Debenham Tie Leung Ltd; Midland Heart Limited | Actual hours: 9.0; source records: 2</x:v>
      </x:c>
      <x:c r="L91" t="str">
        <x:v>Include</x:v>
      </x:c>
      <x:c r="M91"/>
      <x:c r="N91"/>
    </x:row>
    <x:row r="92">
      <x:c r="A92" t="str">
        <x:v>Abdifatah Mahdi-Nur|2026-03-16</x:v>
      </x:c>
      <x:c r="B92" s="888" t="n">
        <x:v>46097</x:v>
      </x:c>
      <x:c r="C92" t="str">
        <x:v>Abdifatah Mahdi-Nur</x:v>
      </x:c>
      <x:c r="D92" t="str">
        <x:v>Permanent</x:v>
      </x:c>
      <x:c r="E92" t="str">
        <x:v>Birmingham</x:v>
      </x:c>
      <x:c r="F92" t="str">
        <x:v>Operative Driver</x:v>
      </x:c>
      <x:c r="G92" t="str">
        <x:v>400520</x:v>
      </x:c>
      <x:c r="H92" t="str">
        <x:v>Anglian Water</x:v>
      </x:c>
      <x:c r="I92" s="22" t="n">
        <x:v>11</x:v>
      </x:c>
      <x:c r="J92" t="str">
        <x:v>Worked</x:v>
      </x:c>
      <x:c r="K92" t="str">
        <x:v>Employee 1018524; home branch Birmingham; assigned role Operative Driver | Deployment branch: Cambridge | Actual role: Operative Driver | Jobs: 400520 | Customers: Anglian Water | Actual hours: 11.0; source records: 1</x:v>
      </x:c>
      <x:c r="L92" t="str">
        <x:v>Include</x:v>
      </x:c>
      <x:c r="M92"/>
      <x:c r="N92"/>
    </x:row>
    <x:row r="93">
      <x:c r="A93" t="str">
        <x:v>Abdifatah Mahdi-Nur|2026-03-17</x:v>
      </x:c>
      <x:c r="B93" s="888" t="n">
        <x:v>46098</x:v>
      </x:c>
      <x:c r="C93" t="str">
        <x:v>Abdifatah Mahdi-Nur</x:v>
      </x:c>
      <x:c r="D93" t="str">
        <x:v>Permanent</x:v>
      </x:c>
      <x:c r="E93" t="str">
        <x:v>Birmingham</x:v>
      </x:c>
      <x:c r="F93" t="str">
        <x:v>Operative Driver</x:v>
      </x:c>
      <x:c r="G93" t="str">
        <x:v>399690A</x:v>
      </x:c>
      <x:c r="H93" t="str">
        <x:v>Ministry of Justice</x:v>
      </x:c>
      <x:c r="I93" s="22" t="n">
        <x:v>8</x:v>
      </x:c>
      <x:c r="J93" t="str">
        <x:v>Worked</x:v>
      </x:c>
      <x:c r="K93" t="str">
        <x:v>Employee 1018524; home branch Birmingham; assigned role Operative Driver | Deployment branch: Birmingham | Actual role: Operative Driver | Jobs: 399690A | Customers: Ministry of Justice | Actual hours: 8.0; source records: 1</x:v>
      </x:c>
      <x:c r="L93" t="str">
        <x:v>Include</x:v>
      </x:c>
      <x:c r="M93"/>
      <x:c r="N93"/>
    </x:row>
    <x:row r="94">
      <x:c r="A94" t="str">
        <x:v>Abdifatah Mahdi-Nur|2026-03-18</x:v>
      </x:c>
      <x:c r="B94" s="888" t="n">
        <x:v>46099</x:v>
      </x:c>
      <x:c r="C94" t="str">
        <x:v>Abdifatah Mahdi-Nur</x:v>
      </x:c>
      <x:c r="D94" t="str">
        <x:v>Permanent</x:v>
      </x:c>
      <x:c r="E94" t="str">
        <x:v>Birmingham</x:v>
      </x:c>
      <x:c r="F94" t="str">
        <x:v>Operative Driver</x:v>
      </x:c>
      <x:c r="G94" t="str">
        <x:v>399690A</x:v>
      </x:c>
      <x:c r="H94" t="str">
        <x:v>Ministry of Justice</x:v>
      </x:c>
      <x:c r="I94" s="22" t="n">
        <x:v>8</x:v>
      </x:c>
      <x:c r="J94" t="str">
        <x:v>Worked</x:v>
      </x:c>
      <x:c r="K94" t="str">
        <x:v>Employee 1018524; home branch Birmingham; assigned role Operative Driver | Deployment branch: Birmingham | Actual role: Operative Driver | Jobs: 399690A | Customers: Ministry of Justice | Actual hours: 8.0; source records: 1</x:v>
      </x:c>
      <x:c r="L94" t="str">
        <x:v>Include</x:v>
      </x:c>
      <x:c r="M94"/>
      <x:c r="N94"/>
    </x:row>
    <x:row r="95">
      <x:c r="A95" t="str">
        <x:v>Abdifatah Mahdi-Nur|2026-03-23</x:v>
      </x:c>
      <x:c r="B95" s="888" t="n">
        <x:v>46104</x:v>
      </x:c>
      <x:c r="C95" t="str">
        <x:v>Abdifatah Mahdi-Nur</x:v>
      </x:c>
      <x:c r="D95" t="str">
        <x:v>Permanent</x:v>
      </x:c>
      <x:c r="E95" t="str">
        <x:v>Birmingham</x:v>
      </x:c>
      <x:c r="F95" t="str">
        <x:v>Operative Driver</x:v>
      </x:c>
      <x:c r="G95" t="str">
        <x:v>394769</x:v>
      </x:c>
      <x:c r="H95" t="str">
        <x:v>Cranfield University</x:v>
      </x:c>
      <x:c r="I95" s="22" t="n">
        <x:v>8.75</x:v>
      </x:c>
      <x:c r="J95" t="str">
        <x:v>Worked</x:v>
      </x:c>
      <x:c r="K95" t="str">
        <x:v>Employee 1018524; home branch Birmingham; assigned role Operative Driver | Deployment branch: Birmingham | Actual role: Operative Driver | Jobs: 394769 | Customers: Cranfield University | Actual hours: 8.8; source records: 1</x:v>
      </x:c>
      <x:c r="L95" t="str">
        <x:v>Include</x:v>
      </x:c>
      <x:c r="M95"/>
      <x:c r="N95"/>
    </x:row>
    <x:row r="96">
      <x:c r="A96" t="str">
        <x:v>Abdifatah Mahdi-Nur|2026-03-24</x:v>
      </x:c>
      <x:c r="B96" s="888" t="n">
        <x:v>46105</x:v>
      </x:c>
      <x:c r="C96" t="str">
        <x:v>Abdifatah Mahdi-Nur</x:v>
      </x:c>
      <x:c r="D96" t="str">
        <x:v>Permanent</x:v>
      </x:c>
      <x:c r="E96" t="str">
        <x:v>Birmingham</x:v>
      </x:c>
      <x:c r="F96" t="str">
        <x:v>Operative Driver</x:v>
      </x:c>
      <x:c r="G96" t="str">
        <x:v>394769</x:v>
      </x:c>
      <x:c r="H96" t="str">
        <x:v>Cranfield University</x:v>
      </x:c>
      <x:c r="I96" s="22" t="n">
        <x:v>8</x:v>
      </x:c>
      <x:c r="J96" t="str">
        <x:v>Worked</x:v>
      </x:c>
      <x:c r="K96" t="str">
        <x:v>Employee 1018524; home branch Birmingham; assigned role Operative Driver | Deployment branch: Birmingham | Actual role: Operative Driver | Jobs: 394769 | Customers: Cranfield University | Actual hours: 8.0; source records: 1</x:v>
      </x:c>
      <x:c r="L96" t="str">
        <x:v>Include</x:v>
      </x:c>
      <x:c r="M96"/>
      <x:c r="N96"/>
    </x:row>
    <x:row r="97">
      <x:c r="A97" t="str">
        <x:v>Abdifatah Mahdi-Nur|2026-03-25</x:v>
      </x:c>
      <x:c r="B97" s="888" t="n">
        <x:v>46106</x:v>
      </x:c>
      <x:c r="C97" t="str">
        <x:v>Abdifatah Mahdi-Nur</x:v>
      </x:c>
      <x:c r="D97" t="str">
        <x:v>Permanent</x:v>
      </x:c>
      <x:c r="E97" t="str">
        <x:v>Birmingham</x:v>
      </x:c>
      <x:c r="F97" t="str">
        <x:v>Operative Driver</x:v>
      </x:c>
      <x:c r="G97" t="str">
        <x:v>401135</x:v>
      </x:c>
      <x:c r="H97" t="str">
        <x:v>Midland Heart Limited</x:v>
      </x:c>
      <x:c r="I97" s="22" t="n">
        <x:v>8.5</x:v>
      </x:c>
      <x:c r="J97" t="str">
        <x:v>Worked</x:v>
      </x:c>
      <x:c r="K97" t="str">
        <x:v>Employee 1018524; home branch Birmingham; assigned role Operative Driver | Deployment branch: Birmingham | Actual role: Operative Driver | Jobs: 401135 | Customers: Midland Heart Limited | Actual hours: 8.5; source records: 1</x:v>
      </x:c>
      <x:c r="L97" t="str">
        <x:v>Include</x:v>
      </x:c>
      <x:c r="M97"/>
      <x:c r="N97"/>
    </x:row>
    <x:row r="98">
      <x:c r="A98" t="str">
        <x:v>Abdifatah Mahdi-Nur|2026-03-26</x:v>
      </x:c>
      <x:c r="B98" s="888" t="n">
        <x:v>46107</x:v>
      </x:c>
      <x:c r="C98" t="str">
        <x:v>Abdifatah Mahdi-Nur</x:v>
      </x:c>
      <x:c r="D98" t="str">
        <x:v>Permanent</x:v>
      </x:c>
      <x:c r="E98" t="str">
        <x:v>Birmingham</x:v>
      </x:c>
      <x:c r="F98" t="str">
        <x:v>Operative Driver</x:v>
      </x:c>
      <x:c r="G98" t="str">
        <x:v>400215</x:v>
      </x:c>
      <x:c r="H98" t="str">
        <x:v>Birmingham City Council</x:v>
      </x:c>
      <x:c r="I98" s="22" t="n">
        <x:v>10.5</x:v>
      </x:c>
      <x:c r="J98" t="str">
        <x:v>Worked</x:v>
      </x:c>
      <x:c r="K98" t="str">
        <x:v>Employee 1018524; home branch Birmingham; assigned role Operative Driver | Deployment branch: Birmingham | Actual role: Operative Driver | Jobs: 400215 | Customers: Birmingham City Council | Actual hours: 10.5; source records: 1</x:v>
      </x:c>
      <x:c r="L98" t="str">
        <x:v>Include</x:v>
      </x:c>
      <x:c r="M98"/>
      <x:c r="N98"/>
    </x:row>
    <x:row r="99">
      <x:c r="A99" t="str">
        <x:v>Abdifatah Mahdi-Nur|2026-03-27</x:v>
      </x:c>
      <x:c r="B99" s="888" t="n">
        <x:v>46108</x:v>
      </x:c>
      <x:c r="C99" t="str">
        <x:v>Abdifatah Mahdi-Nur</x:v>
      </x:c>
      <x:c r="D99" t="str">
        <x:v>Permanent</x:v>
      </x:c>
      <x:c r="E99" t="str">
        <x:v>Birmingham</x:v>
      </x:c>
      <x:c r="F99" t="str">
        <x:v>Operative Driver</x:v>
      </x:c>
      <x:c r="G99" t="str">
        <x:v>399477</x:v>
      </x:c>
      <x:c r="H99" t="str">
        <x:v>Nottingham University Hospitals NHS Trust</x:v>
      </x:c>
      <x:c r="I99" s="22" t="n">
        <x:v>8.5</x:v>
      </x:c>
      <x:c r="J99" t="str">
        <x:v>Worked</x:v>
      </x:c>
      <x:c r="K99" t="str">
        <x:v>Employee 1018524; home branch Birmingham; assigned role Operative Driver | Deployment branch: Birmingham | Actual role: Operative Driver | Jobs: 399477 | Customers: Nottingham University Hospitals NHS Trust | Actual hours: 8.5; source records: 1</x:v>
      </x:c>
      <x:c r="L99" t="str">
        <x:v>Include</x:v>
      </x:c>
      <x:c r="M99"/>
      <x:c r="N99"/>
    </x:row>
    <x:row r="100">
      <x:c r="A100" t="str">
        <x:v>Abdifatah Mahdi-Nur|2026-03-30</x:v>
      </x:c>
      <x:c r="B100" s="888" t="n">
        <x:v>46111</x:v>
      </x:c>
      <x:c r="C100" t="str">
        <x:v>Abdifatah Mahdi-Nur</x:v>
      </x:c>
      <x:c r="D100" t="str">
        <x:v>Permanent</x:v>
      </x:c>
      <x:c r="E100" t="str">
        <x:v>Birmingham</x:v>
      </x:c>
      <x:c r="F100" t="str">
        <x:v>Operative Driver</x:v>
      </x:c>
      <x:c r="G100" t="str">
        <x:v>395931, 399506</x:v>
      </x:c>
      <x:c r="H100" t="str">
        <x:v>Birmingham City Council-Oakhil Centre; HSBC - Storage 2026</x:v>
      </x:c>
      <x:c r="I100" s="22" t="n">
        <x:v>6</x:v>
      </x:c>
      <x:c r="J100" t="str">
        <x:v>Worked — 2 records</x:v>
      </x:c>
      <x:c r="K100" t="str">
        <x:v>Employee 1018524; home branch Birmingham; assigned role Operative Driver | Deployment branch: Birmingham | Actual role: Operative Driver | Jobs: 395931, 399506 | Customers: Birmingham City Council-Oakhil Centre; HSBC - Storage 2026 | Actual hours: 6.0; source records: 2</x:v>
      </x:c>
      <x:c r="L100" t="str">
        <x:v>Include</x:v>
      </x:c>
      <x:c r="M100"/>
      <x:c r="N100"/>
    </x:row>
    <x:row r="101">
      <x:c r="A101" t="str">
        <x:v>Abdifatah Mahdi-Nur|2026-03-31</x:v>
      </x:c>
      <x:c r="B101" s="888" t="n">
        <x:v>46112</x:v>
      </x:c>
      <x:c r="C101" t="str">
        <x:v>Abdifatah Mahdi-Nur</x:v>
      </x:c>
      <x:c r="D101" t="str">
        <x:v>Permanent</x:v>
      </x:c>
      <x:c r="E101" t="str">
        <x:v>Birmingham</x:v>
      </x:c>
      <x:c r="F101" t="str">
        <x:v>Operative Driver</x:v>
      </x:c>
      <x:c r="G101" t="str">
        <x:v>397571</x:v>
      </x:c>
      <x:c r="H101" t="str">
        <x:v>Birmingham City Council Thornbury Road</x:v>
      </x:c>
      <x:c r="I101" s="22" t="n">
        <x:v>8.5</x:v>
      </x:c>
      <x:c r="J101" t="str">
        <x:v>Worked</x:v>
      </x:c>
      <x:c r="K101" t="str">
        <x:v>Employee 1018524; home branch Birmingham; assigned role Operative Driver | Deployment branch: Birmingham | Actual role: Operative Driver | Jobs: 397571 | Customers: Birmingham City Council Thornbury Road | Actual hours: 8.5; source records: 1</x:v>
      </x:c>
      <x:c r="L101" t="str">
        <x:v>Include</x:v>
      </x:c>
      <x:c r="M101"/>
      <x:c r="N101"/>
    </x:row>
    <x:row r="102">
      <x:c r="A102" t="str">
        <x:v>Aden Worth|2026-03-01</x:v>
      </x:c>
      <x:c r="B102" s="888" t="n">
        <x:v>46082</x:v>
      </x:c>
      <x:c r="C102" t="str">
        <x:v>Aden Worth</x:v>
      </x:c>
      <x:c r="D102" t="str">
        <x:v>Permanent</x:v>
      </x:c>
      <x:c r="E102" t="str">
        <x:v>Oxford</x:v>
      </x:c>
      <x:c r="F102" t="str">
        <x:v>Warehouse</x:v>
      </x:c>
      <x:c r="G102" t="str">
        <x:v>399164</x:v>
      </x:c>
      <x:c r="H102" t="str">
        <x:v>Network Rail</x:v>
      </x:c>
      <x:c r="I102" s="22" t="n">
        <x:v>10</x:v>
      </x:c>
      <x:c r="J102" t="str">
        <x:v>Worked</x:v>
      </x:c>
      <x:c r="K102" t="str">
        <x:v>Employee 104441; home branch Oxford; assigned role Warehouse | Deployment branch: Oxford | Actual role: Operative Skilled | Jobs: 399164 | Customers: Network Rail | Actual hours: 10.0; source records: 1</x:v>
      </x:c>
      <x:c r="L102" t="str">
        <x:v>Include</x:v>
      </x:c>
      <x:c r="M102"/>
      <x:c r="N102"/>
    </x:row>
    <x:row r="103">
      <x:c r="A103" t="str">
        <x:v>Aden Worth|2026-03-04</x:v>
      </x:c>
      <x:c r="B103" s="888" t="n">
        <x:v>46085</x:v>
      </x:c>
      <x:c r="C103" t="str">
        <x:v>Aden Worth</x:v>
      </x:c>
      <x:c r="D103" t="str">
        <x:v>Permanent</x:v>
      </x:c>
      <x:c r="E103" t="str">
        <x:v>Oxford</x:v>
      </x:c>
      <x:c r="F103" t="str">
        <x:v>Warehouse</x:v>
      </x:c>
      <x:c r="G103" t="str">
        <x:v>399657</x:v>
      </x:c>
      <x:c r="H103" t="str">
        <x:v>THE MULBERRY BUSH ORGANISATION LTD</x:v>
      </x:c>
      <x:c r="I103" s="22" t="n">
        <x:v>5</x:v>
      </x:c>
      <x:c r="J103" t="str">
        <x:v>Worked</x:v>
      </x:c>
      <x:c r="K103" t="str">
        <x:v>Employee 104441; home branch Oxford; assigned role Warehouse | Deployment branch: Oxford | Actual role: Operative Skilled | Jobs: 399657 | Customers: THE MULBERRY BUSH ORGANISATION LTD | Actual hours: 5.0; source records: 1</x:v>
      </x:c>
      <x:c r="L103" t="str">
        <x:v>Include</x:v>
      </x:c>
      <x:c r="M103"/>
      <x:c r="N103"/>
    </x:row>
    <x:row r="104">
      <x:c r="A104" t="str">
        <x:v>Aden Worth|2026-03-05</x:v>
      </x:c>
      <x:c r="B104" s="888" t="n">
        <x:v>46086</x:v>
      </x:c>
      <x:c r="C104" t="str">
        <x:v>Aden Worth</x:v>
      </x:c>
      <x:c r="D104" t="str">
        <x:v>Permanent</x:v>
      </x:c>
      <x:c r="E104" t="str">
        <x:v>Oxford</x:v>
      </x:c>
      <x:c r="F104" t="str">
        <x:v>Warehouse</x:v>
      </x:c>
      <x:c r="G104" t="str">
        <x:v>399164</x:v>
      </x:c>
      <x:c r="H104" t="str">
        <x:v>Network Rail</x:v>
      </x:c>
      <x:c r="I104" s="22" t="n">
        <x:v>9</x:v>
      </x:c>
      <x:c r="J104" t="str">
        <x:v>Worked</x:v>
      </x:c>
      <x:c r="K104" t="str">
        <x:v>Employee 104441; home branch Oxford; assigned role Warehouse | Deployment branch: Oxford | Actual role: Operative Skilled | Jobs: 399164 | Customers: Network Rail | Actual hours: 9.0; source records: 1</x:v>
      </x:c>
      <x:c r="L104" t="str">
        <x:v>Include</x:v>
      </x:c>
      <x:c r="M104"/>
      <x:c r="N104"/>
    </x:row>
    <x:row r="105">
      <x:c r="A105" t="str">
        <x:v>Aden Worth|2026-03-06</x:v>
      </x:c>
      <x:c r="B105" s="888" t="n">
        <x:v>46087</x:v>
      </x:c>
      <x:c r="C105" t="str">
        <x:v>Aden Worth</x:v>
      </x:c>
      <x:c r="D105" t="str">
        <x:v>Permanent</x:v>
      </x:c>
      <x:c r="E105" t="str">
        <x:v>Oxford</x:v>
      </x:c>
      <x:c r="F105" t="str">
        <x:v>Warehouse</x:v>
      </x:c>
      <x:c r="G105"/>
      <x:c r="H105"/>
      <x:c r="I105" s="22" t="n">
        <x:v>0</x:v>
      </x:c>
      <x:c r="J105" t="str">
        <x:v>Other leave — Sickness</x:v>
      </x:c>
      <x:c r="K105" t="str">
        <x:v>Employee 104441; home branch Oxford; assigned role Warehouse | Leave: Sickness | Leave calendar basis: Variable-pattern period</x:v>
      </x:c>
      <x:c r="L105" t="str">
        <x:v>Include</x:v>
      </x:c>
      <x:c r="M105"/>
      <x:c r="N105"/>
    </x:row>
    <x:row r="106">
      <x:c r="A106" t="str">
        <x:v>Aden Worth|2026-03-08</x:v>
      </x:c>
      <x:c r="B106" s="888" t="n">
        <x:v>46089</x:v>
      </x:c>
      <x:c r="C106" t="str">
        <x:v>Aden Worth</x:v>
      </x:c>
      <x:c r="D106" t="str">
        <x:v>Permanent</x:v>
      </x:c>
      <x:c r="E106" t="str">
        <x:v>Oxford</x:v>
      </x:c>
      <x:c r="F106" t="str">
        <x:v>Warehouse</x:v>
      </x:c>
      <x:c r="G106" t="str">
        <x:v>399164</x:v>
      </x:c>
      <x:c r="H106" t="str">
        <x:v>Network Rail</x:v>
      </x:c>
      <x:c r="I106" s="22" t="n">
        <x:v>8.5</x:v>
      </x:c>
      <x:c r="J106" t="str">
        <x:v>Worked</x:v>
      </x:c>
      <x:c r="K106" t="str">
        <x:v>Employee 104441; home branch Oxford; assigned role Warehouse | Deployment branch: Oxford | Actual role: Operative Skilled | Jobs: 399164 | Customers: Network Rail | Actual hours: 8.5; source records: 1</x:v>
      </x:c>
      <x:c r="L106" t="str">
        <x:v>Include</x:v>
      </x:c>
      <x:c r="M106"/>
      <x:c r="N106"/>
    </x:row>
    <x:row r="107">
      <x:c r="A107" t="str">
        <x:v>Aden Worth|2026-03-09</x:v>
      </x:c>
      <x:c r="B107" s="888" t="n">
        <x:v>46090</x:v>
      </x:c>
      <x:c r="C107" t="str">
        <x:v>Aden Worth</x:v>
      </x:c>
      <x:c r="D107" t="str">
        <x:v>Permanent</x:v>
      </x:c>
      <x:c r="E107" t="str">
        <x:v>Oxford</x:v>
      </x:c>
      <x:c r="F107" t="str">
        <x:v>Warehouse</x:v>
      </x:c>
      <x:c r="G107" t="str">
        <x:v>400520, 399379B</x:v>
      </x:c>
      <x:c r="H107" t="str">
        <x:v>Anglian Water; Restore Harrow Green Oxford  M/W use only</x:v>
      </x:c>
      <x:c r="I107" s="22" t="n">
        <x:v>19.5</x:v>
      </x:c>
      <x:c r="J107" t="str">
        <x:v>Worked — 2 records</x:v>
      </x:c>
      <x:c r="K107" t="str">
        <x:v>Employee 104441; home branch Oxford; assigned role Warehouse | Deployment branch: Cambridge, Oxford | Actual role: Operative Skilled | Jobs: 400520, 399379B | Customers: Anglian Water; Restore Harrow Green Oxford  M/W use only | Actual hours: 19.5; source records: 2</x:v>
      </x:c>
      <x:c r="L107" t="str">
        <x:v>Include</x:v>
      </x:c>
      <x:c r="M107"/>
      <x:c r="N107"/>
    </x:row>
    <x:row r="108">
      <x:c r="A108" t="str">
        <x:v>Aden Worth|2026-03-10</x:v>
      </x:c>
      <x:c r="B108" s="888" t="n">
        <x:v>46091</x:v>
      </x:c>
      <x:c r="C108" t="str">
        <x:v>Aden Worth</x:v>
      </x:c>
      <x:c r="D108" t="str">
        <x:v>Permanent</x:v>
      </x:c>
      <x:c r="E108" t="str">
        <x:v>Oxford</x:v>
      </x:c>
      <x:c r="F108" t="str">
        <x:v>Warehouse</x:v>
      </x:c>
      <x:c r="G108" t="str">
        <x:v>400520, 399379B</x:v>
      </x:c>
      <x:c r="H108" t="str">
        <x:v>Anglian Water; Restore Harrow Green Oxford  M/W use only</x:v>
      </x:c>
      <x:c r="I108" s="22" t="n">
        <x:v>21.5</x:v>
      </x:c>
      <x:c r="J108" t="str">
        <x:v>Worked — 2 records</x:v>
      </x:c>
      <x:c r="K108" t="str">
        <x:v>Employee 104441; home branch Oxford; assigned role Warehouse | Deployment branch: Cambridge, Oxford | Actual role: Operative Skilled | Jobs: 400520, 399379B | Customers: Anglian Water; Restore Harrow Green Oxford  M/W use only | Actual hours: 21.5; source records: 2</x:v>
      </x:c>
      <x:c r="L108" t="str">
        <x:v>Include</x:v>
      </x:c>
      <x:c r="M108"/>
      <x:c r="N108"/>
    </x:row>
    <x:row r="109">
      <x:c r="A109" t="str">
        <x:v>Aden Worth|2026-03-11</x:v>
      </x:c>
      <x:c r="B109" s="888" t="n">
        <x:v>46092</x:v>
      </x:c>
      <x:c r="C109" t="str">
        <x:v>Aden Worth</x:v>
      </x:c>
      <x:c r="D109" t="str">
        <x:v>Permanent</x:v>
      </x:c>
      <x:c r="E109" t="str">
        <x:v>Oxford</x:v>
      </x:c>
      <x:c r="F109" t="str">
        <x:v>Warehouse</x:v>
      </x:c>
      <x:c r="G109" t="str">
        <x:v>399379B</x:v>
      </x:c>
      <x:c r="H109" t="str">
        <x:v>Restore Harrow Green Oxford  M/W use only</x:v>
      </x:c>
      <x:c r="I109" s="22" t="n">
        <x:v>10</x:v>
      </x:c>
      <x:c r="J109" t="str">
        <x:v>Worked</x:v>
      </x:c>
      <x:c r="K109" t="str">
        <x:v>Employee 104441; home branch Oxford; assigned role Warehouse | Deployment branch: Oxford | Actual role: Operative Skilled | Jobs: 399379B | Customers: Restore Harrow Green Oxford  M/W use only | Actual hours: 10.0; source records: 1</x:v>
      </x:c>
      <x:c r="L109" t="str">
        <x:v>Include</x:v>
      </x:c>
      <x:c r="M109"/>
      <x:c r="N109"/>
    </x:row>
    <x:row r="110">
      <x:c r="A110" t="str">
        <x:v>Aden Worth|2026-03-12</x:v>
      </x:c>
      <x:c r="B110" s="888" t="n">
        <x:v>46093</x:v>
      </x:c>
      <x:c r="C110" t="str">
        <x:v>Aden Worth</x:v>
      </x:c>
      <x:c r="D110" t="str">
        <x:v>Permanent</x:v>
      </x:c>
      <x:c r="E110" t="str">
        <x:v>Oxford</x:v>
      </x:c>
      <x:c r="F110" t="str">
        <x:v>Warehouse</x:v>
      </x:c>
      <x:c r="G110" t="str">
        <x:v>400503</x:v>
      </x:c>
      <x:c r="H110" t="str">
        <x:v>Jaytee - Hichrom</x:v>
      </x:c>
      <x:c r="I110" s="22" t="n">
        <x:v>1.5</x:v>
      </x:c>
      <x:c r="J110" t="str">
        <x:v>Worked</x:v>
      </x:c>
      <x:c r="K110" t="str">
        <x:v>Employee 104441; home branch Oxford; assigned role Warehouse | Deployment branch: Oxford | Actual role: Operative Driver | Jobs: 400503 | Customers: Jaytee - Hichrom | Actual hours: 1.5; source records: 1</x:v>
      </x:c>
      <x:c r="L110" t="str">
        <x:v>Include</x:v>
      </x:c>
      <x:c r="M110"/>
      <x:c r="N110"/>
    </x:row>
    <x:row r="111">
      <x:c r="A111" t="str">
        <x:v>Aden Worth|2026-03-16</x:v>
      </x:c>
      <x:c r="B111" s="888" t="n">
        <x:v>46097</x:v>
      </x:c>
      <x:c r="C111" t="str">
        <x:v>Aden Worth</x:v>
      </x:c>
      <x:c r="D111" t="str">
        <x:v>Permanent</x:v>
      </x:c>
      <x:c r="E111" t="str">
        <x:v>Oxford</x:v>
      </x:c>
      <x:c r="F111" t="str">
        <x:v>Warehouse</x:v>
      </x:c>
      <x:c r="G111" t="str">
        <x:v>400941</x:v>
      </x:c>
      <x:c r="H111" t="str">
        <x:v>Vertex Pharmaceuticals Limited</x:v>
      </x:c>
      <x:c r="I111" s="22" t="n">
        <x:v>5</x:v>
      </x:c>
      <x:c r="J111" t="str">
        <x:v>Worked</x:v>
      </x:c>
      <x:c r="K111" t="str">
        <x:v>Employee 104441; home branch Oxford; assigned role Warehouse | Deployment branch: Oxford | Actual role: Operative Skilled | Jobs: 400941 | Customers: Vertex Pharmaceuticals Limited | Actual hours: 5.0; source records: 1</x:v>
      </x:c>
      <x:c r="L111" t="str">
        <x:v>Include</x:v>
      </x:c>
      <x:c r="M111"/>
      <x:c r="N111"/>
    </x:row>
    <x:row r="112">
      <x:c r="A112" t="str">
        <x:v>Aden Worth|2026-03-18</x:v>
      </x:c>
      <x:c r="B112" s="888" t="n">
        <x:v>46099</x:v>
      </x:c>
      <x:c r="C112" t="str">
        <x:v>Aden Worth</x:v>
      </x:c>
      <x:c r="D112" t="str">
        <x:v>Permanent</x:v>
      </x:c>
      <x:c r="E112" t="str">
        <x:v>Oxford</x:v>
      </x:c>
      <x:c r="F112" t="str">
        <x:v>Warehouse</x:v>
      </x:c>
      <x:c r="G112" t="str">
        <x:v>400503</x:v>
      </x:c>
      <x:c r="H112" t="str">
        <x:v>Jaytee - Hichrom</x:v>
      </x:c>
      <x:c r="I112" s="22" t="n">
        <x:v>7</x:v>
      </x:c>
      <x:c r="J112" t="str">
        <x:v>Worked</x:v>
      </x:c>
      <x:c r="K112" t="str">
        <x:v>Employee 104441; home branch Oxford; assigned role Warehouse | Deployment branch: Oxford | Actual role: Operative Skilled | Jobs: 400503 | Customers: Jaytee - Hichrom | Actual hours: 7.0; source records: 1</x:v>
      </x:c>
      <x:c r="L112" t="str">
        <x:v>Include</x:v>
      </x:c>
      <x:c r="M112"/>
      <x:c r="N112"/>
    </x:row>
    <x:row r="113">
      <x:c r="A113" t="str">
        <x:v>Aden Worth|2026-03-19</x:v>
      </x:c>
      <x:c r="B113" s="888" t="n">
        <x:v>46100</x:v>
      </x:c>
      <x:c r="C113" t="str">
        <x:v>Aden Worth</x:v>
      </x:c>
      <x:c r="D113" t="str">
        <x:v>Permanent</x:v>
      </x:c>
      <x:c r="E113" t="str">
        <x:v>Oxford</x:v>
      </x:c>
      <x:c r="F113" t="str">
        <x:v>Warehouse</x:v>
      </x:c>
      <x:c r="G113" t="str">
        <x:v>401164</x:v>
      </x:c>
      <x:c r="H113" t="str">
        <x:v>Vertex Pharmaceuticals Limited</x:v>
      </x:c>
      <x:c r="I113" s="22" t="n">
        <x:v>3</x:v>
      </x:c>
      <x:c r="J113" t="str">
        <x:v>Worked</x:v>
      </x:c>
      <x:c r="K113" t="str">
        <x:v>Employee 104441; home branch Oxford; assigned role Warehouse | Deployment branch: Oxford | Actual role: Operative Driver | Jobs: 401164 | Customers: Vertex Pharmaceuticals Limited | Actual hours: 3.0; source records: 1</x:v>
      </x:c>
      <x:c r="L113" t="str">
        <x:v>Include</x:v>
      </x:c>
      <x:c r="M113"/>
      <x:c r="N113"/>
    </x:row>
    <x:row r="114">
      <x:c r="A114" t="str">
        <x:v>Aden Worth|2026-03-25</x:v>
      </x:c>
      <x:c r="B114" s="888" t="n">
        <x:v>46106</x:v>
      </x:c>
      <x:c r="C114" t="str">
        <x:v>Aden Worth</x:v>
      </x:c>
      <x:c r="D114" t="str">
        <x:v>Permanent</x:v>
      </x:c>
      <x:c r="E114" t="str">
        <x:v>Oxford</x:v>
      </x:c>
      <x:c r="F114" t="str">
        <x:v>Warehouse</x:v>
      </x:c>
      <x:c r="G114" t="str">
        <x:v>400979</x:v>
      </x:c>
      <x:c r="H114" t="str">
        <x:v>Esco Life Sciences (Ellison Institute of Technology)</x:v>
      </x:c>
      <x:c r="I114" s="22" t="n">
        <x:v>4.5</x:v>
      </x:c>
      <x:c r="J114" t="str">
        <x:v>Worked</x:v>
      </x:c>
      <x:c r="K114" t="str">
        <x:v>Employee 104441; home branch Oxford; assigned role Warehouse | Deployment branch: Cambridge | Actual role: Operative Driver | Jobs: 400979 | Customers: Esco Life Sciences (Ellison Institute of Technology) | Actual hours: 4.5; source records: 1</x:v>
      </x:c>
      <x:c r="L114" t="str">
        <x:v>Include</x:v>
      </x:c>
      <x:c r="M114"/>
      <x:c r="N114"/>
    </x:row>
    <x:row r="115">
      <x:c r="A115" t="str">
        <x:v>Aden Worth|2026-03-27</x:v>
      </x:c>
      <x:c r="B115" s="888" t="n">
        <x:v>46108</x:v>
      </x:c>
      <x:c r="C115" t="str">
        <x:v>Aden Worth</x:v>
      </x:c>
      <x:c r="D115" t="str">
        <x:v>Permanent</x:v>
      </x:c>
      <x:c r="E115" t="str">
        <x:v>Oxford</x:v>
      </x:c>
      <x:c r="F115" t="str">
        <x:v>Warehouse</x:v>
      </x:c>
      <x:c r="G115" t="str">
        <x:v>401335, 399379B</x:v>
      </x:c>
      <x:c r="H115" t="str">
        <x:v>Haier (University of Manchester); Restore Harrow Green Oxford  M/W use only</x:v>
      </x:c>
      <x:c r="I115" s="22" t="n">
        <x:v>16</x:v>
      </x:c>
      <x:c r="J115" t="str">
        <x:v>Worked — 2 records</x:v>
      </x:c>
      <x:c r="K115" t="str">
        <x:v>Employee 104441; home branch Oxford; assigned role Warehouse | Deployment branch: Oxford | Actual role: Operative Skilled | Jobs: 401335, 399379B | Customers: Haier (University of Manchester); Restore Harrow Green Oxford  M/W use only | Actual hours: 16.0; source records: 2</x:v>
      </x:c>
      <x:c r="L115" t="str">
        <x:v>Include</x:v>
      </x:c>
      <x:c r="M115"/>
      <x:c r="N115"/>
    </x:row>
    <x:row r="116">
      <x:c r="A116" t="str">
        <x:v>Aden Worth|2026-03-31</x:v>
      </x:c>
      <x:c r="B116" s="888" t="n">
        <x:v>46112</x:v>
      </x:c>
      <x:c r="C116" t="str">
        <x:v>Aden Worth</x:v>
      </x:c>
      <x:c r="D116" t="str">
        <x:v>Permanent</x:v>
      </x:c>
      <x:c r="E116" t="str">
        <x:v>Oxford</x:v>
      </x:c>
      <x:c r="F116" t="str">
        <x:v>Warehouse</x:v>
      </x:c>
      <x:c r="G116" t="str">
        <x:v>400520</x:v>
      </x:c>
      <x:c r="H116" t="str">
        <x:v>Anglian Water</x:v>
      </x:c>
      <x:c r="I116" s="22" t="n">
        <x:v>11</x:v>
      </x:c>
      <x:c r="J116" t="str">
        <x:v>Worked</x:v>
      </x:c>
      <x:c r="K116" t="str">
        <x:v>Employee 104441; home branch Oxford; assigned role Warehouse | Deployment branch: Cambridge | Actual role: Operative Skilled | Jobs: 400520 | Customers: Anglian Water | Actual hours: 11.0; source records: 1</x:v>
      </x:c>
      <x:c r="L116" t="str">
        <x:v>Include</x:v>
      </x:c>
      <x:c r="M116"/>
      <x:c r="N116"/>
    </x:row>
    <x:row r="117">
      <x:c r="A117" t="str">
        <x:v>Al Fofana|2026-03-01</x:v>
      </x:c>
      <x:c r="B117" s="888" t="n">
        <x:v>46082</x:v>
      </x:c>
      <x:c r="C117" t="str">
        <x:v>Al Fofana</x:v>
      </x:c>
      <x:c r="D117" t="str">
        <x:v>Permanent</x:v>
      </x:c>
      <x:c r="E117" t="str">
        <x:v>Thurrock</x:v>
      </x:c>
      <x:c r="F117" t="str">
        <x:v>Operative Porter</x:v>
      </x:c>
      <x:c r="G117" t="str">
        <x:v>400366</x:v>
      </x:c>
      <x:c r="H117" t="str">
        <x:v>JP Morgan Limited</x:v>
      </x:c>
      <x:c r="I117" s="22" t="n">
        <x:v>8.5</x:v>
      </x:c>
      <x:c r="J117" t="str">
        <x:v>Worked</x:v>
      </x:c>
      <x:c r="K117" t="str">
        <x:v>Employee 102657; home branch Thurrock; assigned role Operative Porter | Deployment branch: Thurrock | Actual role: Operative Porter | Jobs: 400366 | Customers: JP Morgan Limited | Actual hours: 8.5; source records: 1</x:v>
      </x:c>
      <x:c r="L117" t="str">
        <x:v>Include</x:v>
      </x:c>
      <x:c r="M117"/>
      <x:c r="N117"/>
    </x:row>
    <x:row r="118">
      <x:c r="A118" t="str">
        <x:v>Al Fofana|2026-03-02</x:v>
      </x:c>
      <x:c r="B118" s="888" t="n">
        <x:v>46083</x:v>
      </x:c>
      <x:c r="C118" t="str">
        <x:v>Al Fofana</x:v>
      </x:c>
      <x:c r="D118" t="str">
        <x:v>Permanent</x:v>
      </x:c>
      <x:c r="E118" t="str">
        <x:v>Thurrock</x:v>
      </x:c>
      <x:c r="F118" t="str">
        <x:v>Operative Porter</x:v>
      </x:c>
      <x:c r="G118" t="str">
        <x:v>400366</x:v>
      </x:c>
      <x:c r="H118" t="str">
        <x:v>JP Morgan Limited</x:v>
      </x:c>
      <x:c r="I118" s="22" t="n">
        <x:v>8.5</x:v>
      </x:c>
      <x:c r="J118" t="str">
        <x:v>Worked</x:v>
      </x:c>
      <x:c r="K118" t="str">
        <x:v>Employee 102657; home branch Thurrock; assigned role Operative Porter | Deployment branch: Thurrock | Actual role: Operative Porter | Jobs: 400366 | Customers: JP Morgan Limited | Actual hours: 8.5; source records: 1</x:v>
      </x:c>
      <x:c r="L118" t="str">
        <x:v>Include</x:v>
      </x:c>
      <x:c r="M118"/>
      <x:c r="N118"/>
    </x:row>
    <x:row r="119">
      <x:c r="A119" t="str">
        <x:v>Al Fofana|2026-03-03</x:v>
      </x:c>
      <x:c r="B119" s="888" t="n">
        <x:v>46084</x:v>
      </x:c>
      <x:c r="C119" t="str">
        <x:v>Al Fofana</x:v>
      </x:c>
      <x:c r="D119" t="str">
        <x:v>Permanent</x:v>
      </x:c>
      <x:c r="E119" t="str">
        <x:v>Thurrock</x:v>
      </x:c>
      <x:c r="F119" t="str">
        <x:v>Operative Porter</x:v>
      </x:c>
      <x:c r="G119" t="str">
        <x:v>400525</x:v>
      </x:c>
      <x:c r="H119" t="str">
        <x:v>JP Morgan Limited</x:v>
      </x:c>
      <x:c r="I119" s="22" t="n">
        <x:v>8.5</x:v>
      </x:c>
      <x:c r="J119" t="str">
        <x:v>Worked</x:v>
      </x:c>
      <x:c r="K119" t="str">
        <x:v>Employee 102657; home branch Thurrock; assigned role Operative Porter | Deployment branch: Thurrock | Actual role: Operative Skilled | Jobs: 400525 | Customers: JP Morgan Limited | Actual hours: 8.5; source records: 1</x:v>
      </x:c>
      <x:c r="L119" t="str">
        <x:v>Include</x:v>
      </x:c>
      <x:c r="M119"/>
      <x:c r="N119"/>
    </x:row>
    <x:row r="120">
      <x:c r="A120" t="str">
        <x:v>Al Fofana|2026-03-04</x:v>
      </x:c>
      <x:c r="B120" s="888" t="n">
        <x:v>46085</x:v>
      </x:c>
      <x:c r="C120" t="str">
        <x:v>Al Fofana</x:v>
      </x:c>
      <x:c r="D120" t="str">
        <x:v>Permanent</x:v>
      </x:c>
      <x:c r="E120" t="str">
        <x:v>Thurrock</x:v>
      </x:c>
      <x:c r="F120" t="str">
        <x:v>Operative Porter</x:v>
      </x:c>
      <x:c r="G120" t="str">
        <x:v>400250, 400636</x:v>
      </x:c>
      <x:c r="H120" t="str">
        <x:v>Apple Europe Limited; Harrow Green</x:v>
      </x:c>
      <x:c r="I120" s="22" t="n">
        <x:v>15.5</x:v>
      </x:c>
      <x:c r="J120" t="str">
        <x:v>Worked — 2 records</x:v>
      </x:c>
      <x:c r="K120" t="str">
        <x:v>Employee 102657; home branch Thurrock; assigned role Operative Porter | Deployment branch: Thurrock | Actual role: Operative Porter | Jobs: 400250, 400636 | Customers: Apple Europe Limited; Harrow Green | Actual hours: 15.5; source records: 2</x:v>
      </x:c>
      <x:c r="L120" t="str">
        <x:v>Include</x:v>
      </x:c>
      <x:c r="M120"/>
      <x:c r="N120"/>
    </x:row>
    <x:row r="121">
      <x:c r="A121" t="str">
        <x:v>Al Fofana|2026-03-05</x:v>
      </x:c>
      <x:c r="B121" s="888" t="n">
        <x:v>46086</x:v>
      </x:c>
      <x:c r="C121" t="str">
        <x:v>Al Fofana</x:v>
      </x:c>
      <x:c r="D121" t="str">
        <x:v>Permanent</x:v>
      </x:c>
      <x:c r="E121" t="str">
        <x:v>Thurrock</x:v>
      </x:c>
      <x:c r="F121" t="str">
        <x:v>Operative Porter</x:v>
      </x:c>
      <x:c r="G121" t="str">
        <x:v>396207</x:v>
      </x:c>
      <x:c r="H121" t="str">
        <x:v>Linklaters LLP</x:v>
      </x:c>
      <x:c r="I121" s="22" t="n">
        <x:v>10.5</x:v>
      </x:c>
      <x:c r="J121" t="str">
        <x:v>Worked</x:v>
      </x:c>
      <x:c r="K121" t="str">
        <x:v>Employee 102657; home branch Thurrock; assigned role Operative Porter | Deployment branch: Thurrock | Actual role: Operative Porter | Jobs: 396207 | Customers: Linklaters LLP | Actual hours: 10.5; source records: 1</x:v>
      </x:c>
      <x:c r="L121" t="str">
        <x:v>Include</x:v>
      </x:c>
      <x:c r="M121"/>
      <x:c r="N121"/>
    </x:row>
    <x:row r="122">
      <x:c r="A122" t="str">
        <x:v>Al Fofana|2026-03-06</x:v>
      </x:c>
      <x:c r="B122" s="888" t="n">
        <x:v>46087</x:v>
      </x:c>
      <x:c r="C122" t="str">
        <x:v>Al Fofana</x:v>
      </x:c>
      <x:c r="D122" t="str">
        <x:v>Permanent</x:v>
      </x:c>
      <x:c r="E122" t="str">
        <x:v>Thurrock</x:v>
      </x:c>
      <x:c r="F122" t="str">
        <x:v>Operative Porter</x:v>
      </x:c>
      <x:c r="G122" t="str">
        <x:v>400366</x:v>
      </x:c>
      <x:c r="H122" t="str">
        <x:v>JP Morgan Limited</x:v>
      </x:c>
      <x:c r="I122" s="22" t="n">
        <x:v>8.5</x:v>
      </x:c>
      <x:c r="J122" t="str">
        <x:v>Worked</x:v>
      </x:c>
      <x:c r="K122" t="str">
        <x:v>Employee 102657; home branch Thurrock; assigned role Operative Porter | Deployment branch: Thurrock | Actual role: Operative Porter | Jobs: 400366 | Customers: JP Morgan Limited | Actual hours: 8.5; source records: 1</x:v>
      </x:c>
      <x:c r="L122" t="str">
        <x:v>Include</x:v>
      </x:c>
      <x:c r="M122"/>
      <x:c r="N122"/>
    </x:row>
    <x:row r="123">
      <x:c r="A123" t="str">
        <x:v>Al Fofana|2026-03-07</x:v>
      </x:c>
      <x:c r="B123" s="888" t="n">
        <x:v>46088</x:v>
      </x:c>
      <x:c r="C123" t="str">
        <x:v>Al Fofana</x:v>
      </x:c>
      <x:c r="D123" t="str">
        <x:v>Permanent</x:v>
      </x:c>
      <x:c r="E123" t="str">
        <x:v>Thurrock</x:v>
      </x:c>
      <x:c r="F123" t="str">
        <x:v>Operative Porter</x:v>
      </x:c>
      <x:c r="G123" t="str">
        <x:v>400525</x:v>
      </x:c>
      <x:c r="H123" t="str">
        <x:v>JP Morgan Limited</x:v>
      </x:c>
      <x:c r="I123" s="22" t="n">
        <x:v>8.5</x:v>
      </x:c>
      <x:c r="J123" t="str">
        <x:v>Worked</x:v>
      </x:c>
      <x:c r="K123" t="str">
        <x:v>Employee 102657; home branch Thurrock; assigned role Operative Porter | Deployment branch: Thurrock | Actual role: Operative Porter | Jobs: 400525 | Customers: JP Morgan Limited | Actual hours: 8.5; source records: 1</x:v>
      </x:c>
      <x:c r="L123" t="str">
        <x:v>Include</x:v>
      </x:c>
      <x:c r="M123"/>
      <x:c r="N123"/>
    </x:row>
    <x:row r="124">
      <x:c r="A124" t="str">
        <x:v>Al Fofana|2026-03-08</x:v>
      </x:c>
      <x:c r="B124" s="888" t="n">
        <x:v>46089</x:v>
      </x:c>
      <x:c r="C124" t="str">
        <x:v>Al Fofana</x:v>
      </x:c>
      <x:c r="D124" t="str">
        <x:v>Permanent</x:v>
      </x:c>
      <x:c r="E124" t="str">
        <x:v>Thurrock</x:v>
      </x:c>
      <x:c r="F124" t="str">
        <x:v>Operative Porter</x:v>
      </x:c>
      <x:c r="G124" t="str">
        <x:v>400525</x:v>
      </x:c>
      <x:c r="H124" t="str">
        <x:v>JP Morgan Limited</x:v>
      </x:c>
      <x:c r="I124" s="22" t="n">
        <x:v>8.5</x:v>
      </x:c>
      <x:c r="J124" t="str">
        <x:v>Worked</x:v>
      </x:c>
      <x:c r="K124" t="str">
        <x:v>Employee 102657; home branch Thurrock; assigned role Operative Porter | Deployment branch: Thurrock | Actual role: Operative Porter | Jobs: 400525 | Customers: JP Morgan Limited | Actual hours: 8.5; source records: 1</x:v>
      </x:c>
      <x:c r="L124" t="str">
        <x:v>Include</x:v>
      </x:c>
      <x:c r="M124"/>
      <x:c r="N124"/>
    </x:row>
    <x:row r="125">
      <x:c r="A125" t="str">
        <x:v>Al Fofana|2026-03-09</x:v>
      </x:c>
      <x:c r="B125" s="888" t="n">
        <x:v>46090</x:v>
      </x:c>
      <x:c r="C125" t="str">
        <x:v>Al Fofana</x:v>
      </x:c>
      <x:c r="D125" t="str">
        <x:v>Permanent</x:v>
      </x:c>
      <x:c r="E125" t="str">
        <x:v>Thurrock</x:v>
      </x:c>
      <x:c r="F125" t="str">
        <x:v>Operative Porter</x:v>
      </x:c>
      <x:c r="G125" t="str">
        <x:v>400525</x:v>
      </x:c>
      <x:c r="H125" t="str">
        <x:v>JP Morgan Limited</x:v>
      </x:c>
      <x:c r="I125" s="22" t="n">
        <x:v>8.5</x:v>
      </x:c>
      <x:c r="J125" t="str">
        <x:v>Worked</x:v>
      </x:c>
      <x:c r="K125" t="str">
        <x:v>Employee 102657; home branch Thurrock; assigned role Operative Porter | Deployment branch: Thurrock | Actual role: Operative Porter | Jobs: 400525 | Customers: JP Morgan Limited | Actual hours: 8.5; source records: 1</x:v>
      </x:c>
      <x:c r="L125" t="str">
        <x:v>Include</x:v>
      </x:c>
      <x:c r="M125"/>
      <x:c r="N125"/>
    </x:row>
    <x:row r="126">
      <x:c r="A126" t="str">
        <x:v>Al Fofana|2026-03-10</x:v>
      </x:c>
      <x:c r="B126" s="888" t="n">
        <x:v>46091</x:v>
      </x:c>
      <x:c r="C126" t="str">
        <x:v>Al Fofana</x:v>
      </x:c>
      <x:c r="D126" t="str">
        <x:v>Permanent</x:v>
      </x:c>
      <x:c r="E126" t="str">
        <x:v>Thurrock</x:v>
      </x:c>
      <x:c r="F126" t="str">
        <x:v>Operative Porter</x:v>
      </x:c>
      <x:c r="G126" t="str">
        <x:v>396207</x:v>
      </x:c>
      <x:c r="H126" t="str">
        <x:v>Linklaters LLP</x:v>
      </x:c>
      <x:c r="I126" s="22" t="n">
        <x:v>15</x:v>
      </x:c>
      <x:c r="J126" t="str">
        <x:v>Worked</x:v>
      </x:c>
      <x:c r="K126" t="str">
        <x:v>Employee 102657; home branch Thurrock; assigned role Operative Porter | Deployment branch: Thurrock | Actual role: Operative Porter | Jobs: 396207 | Customers: Linklaters LLP | Actual hours: 15.0; source records: 1</x:v>
      </x:c>
      <x:c r="L126" t="str">
        <x:v>Include</x:v>
      </x:c>
      <x:c r="M126"/>
      <x:c r="N126"/>
    </x:row>
    <x:row r="127">
      <x:c r="A127" t="str">
        <x:v>Al Fofana|2026-03-11</x:v>
      </x:c>
      <x:c r="B127" s="888" t="n">
        <x:v>46092</x:v>
      </x:c>
      <x:c r="C127" t="str">
        <x:v>Al Fofana</x:v>
      </x:c>
      <x:c r="D127" t="str">
        <x:v>Permanent</x:v>
      </x:c>
      <x:c r="E127" t="str">
        <x:v>Thurrock</x:v>
      </x:c>
      <x:c r="F127" t="str">
        <x:v>Operative Porter</x:v>
      </x:c>
      <x:c r="G127" t="str">
        <x:v>396207</x:v>
      </x:c>
      <x:c r="H127" t="str">
        <x:v>Linklaters LLP</x:v>
      </x:c>
      <x:c r="I127" s="22" t="n">
        <x:v>16.5</x:v>
      </x:c>
      <x:c r="J127" t="str">
        <x:v>Worked</x:v>
      </x:c>
      <x:c r="K127" t="str">
        <x:v>Employee 102657; home branch Thurrock; assigned role Operative Porter | Deployment branch: Thurrock | Actual role: Operative Porter | Jobs: 396207 | Customers: Linklaters LLP | Actual hours: 16.5; source records: 1</x:v>
      </x:c>
      <x:c r="L127" t="str">
        <x:v>Include</x:v>
      </x:c>
      <x:c r="M127"/>
      <x:c r="N127"/>
    </x:row>
    <x:row r="128">
      <x:c r="A128" t="str">
        <x:v>Al Fofana|2026-03-12</x:v>
      </x:c>
      <x:c r="B128" s="888" t="n">
        <x:v>46093</x:v>
      </x:c>
      <x:c r="C128" t="str">
        <x:v>Al Fofana</x:v>
      </x:c>
      <x:c r="D128" t="str">
        <x:v>Permanent</x:v>
      </x:c>
      <x:c r="E128" t="str">
        <x:v>Thurrock</x:v>
      </x:c>
      <x:c r="F128" t="str">
        <x:v>Operative Porter</x:v>
      </x:c>
      <x:c r="G128" t="str">
        <x:v>396207</x:v>
      </x:c>
      <x:c r="H128" t="str">
        <x:v>Linklaters LLP</x:v>
      </x:c>
      <x:c r="I128" s="22" t="n">
        <x:v>9.5</x:v>
      </x:c>
      <x:c r="J128" t="str">
        <x:v>Worked</x:v>
      </x:c>
      <x:c r="K128" t="str">
        <x:v>Employee 102657; home branch Thurrock; assigned role Operative Porter | Deployment branch: Thurrock | Actual role: Operative Porter | Jobs: 396207 | Customers: Linklaters LLP | Actual hours: 9.5; source records: 1</x:v>
      </x:c>
      <x:c r="L128" t="str">
        <x:v>Include</x:v>
      </x:c>
      <x:c r="M128"/>
      <x:c r="N128"/>
    </x:row>
    <x:row r="129">
      <x:c r="A129" t="str">
        <x:v>Al Fofana|2026-03-13</x:v>
      </x:c>
      <x:c r="B129" s="888" t="n">
        <x:v>46094</x:v>
      </x:c>
      <x:c r="C129" t="str">
        <x:v>Al Fofana</x:v>
      </x:c>
      <x:c r="D129" t="str">
        <x:v>Permanent</x:v>
      </x:c>
      <x:c r="E129" t="str">
        <x:v>Thurrock</x:v>
      </x:c>
      <x:c r="F129" t="str">
        <x:v>Operative Porter</x:v>
      </x:c>
      <x:c r="G129" t="str">
        <x:v>396207</x:v>
      </x:c>
      <x:c r="H129" t="str">
        <x:v>Linklaters LLP</x:v>
      </x:c>
      <x:c r="I129" s="22" t="n">
        <x:v>16.5</x:v>
      </x:c>
      <x:c r="J129" t="str">
        <x:v>Worked</x:v>
      </x:c>
      <x:c r="K129" t="str">
        <x:v>Employee 102657; home branch Thurrock; assigned role Operative Porter | Deployment branch: Thurrock | Actual role: Operative Porter | Jobs: 396207 | Customers: Linklaters LLP | Actual hours: 16.5; source records: 1</x:v>
      </x:c>
      <x:c r="L129" t="str">
        <x:v>Include</x:v>
      </x:c>
      <x:c r="M129"/>
      <x:c r="N129"/>
    </x:row>
    <x:row r="130">
      <x:c r="A130" t="str">
        <x:v>Al Fofana|2026-03-14</x:v>
      </x:c>
      <x:c r="B130" s="888" t="n">
        <x:v>46095</x:v>
      </x:c>
      <x:c r="C130" t="str">
        <x:v>Al Fofana</x:v>
      </x:c>
      <x:c r="D130" t="str">
        <x:v>Permanent</x:v>
      </x:c>
      <x:c r="E130" t="str">
        <x:v>Thurrock</x:v>
      </x:c>
      <x:c r="F130" t="str">
        <x:v>Operative Porter</x:v>
      </x:c>
      <x:c r="G130" t="str">
        <x:v>396207</x:v>
      </x:c>
      <x:c r="H130" t="str">
        <x:v>Linklaters LLP</x:v>
      </x:c>
      <x:c r="I130" s="22" t="n">
        <x:v>8</x:v>
      </x:c>
      <x:c r="J130" t="str">
        <x:v>Worked</x:v>
      </x:c>
      <x:c r="K130" t="str">
        <x:v>Employee 102657; home branch Thurrock; assigned role Operative Porter | Deployment branch: Thurrock | Actual role: Operative Porter | Jobs: 396207 | Customers: Linklaters LLP | Actual hours: 8.0; source records: 1</x:v>
      </x:c>
      <x:c r="L130" t="str">
        <x:v>Include</x:v>
      </x:c>
      <x:c r="M130"/>
      <x:c r="N130"/>
    </x:row>
    <x:row r="131">
      <x:c r="A131" t="str">
        <x:v>Al Fofana|2026-03-15</x:v>
      </x:c>
      <x:c r="B131" s="888" t="n">
        <x:v>46096</x:v>
      </x:c>
      <x:c r="C131" t="str">
        <x:v>Al Fofana</x:v>
      </x:c>
      <x:c r="D131" t="str">
        <x:v>Permanent</x:v>
      </x:c>
      <x:c r="E131" t="str">
        <x:v>Thurrock</x:v>
      </x:c>
      <x:c r="F131" t="str">
        <x:v>Operative Porter</x:v>
      </x:c>
      <x:c r="G131" t="str">
        <x:v>396207</x:v>
      </x:c>
      <x:c r="H131" t="str">
        <x:v>Linklaters LLP</x:v>
      </x:c>
      <x:c r="I131" s="22" t="n">
        <x:v>8</x:v>
      </x:c>
      <x:c r="J131" t="str">
        <x:v>Worked</x:v>
      </x:c>
      <x:c r="K131" t="str">
        <x:v>Employee 102657; home branch Thurrock; assigned role Operative Porter | Deployment branch: Thurrock | Actual role: Operative Porter | Jobs: 396207 | Customers: Linklaters LLP | Actual hours: 8.0; source records: 1</x:v>
      </x:c>
      <x:c r="L131" t="str">
        <x:v>Include</x:v>
      </x:c>
      <x:c r="M131"/>
      <x:c r="N131"/>
    </x:row>
    <x:row r="132">
      <x:c r="A132" t="str">
        <x:v>Al Fofana|2026-03-16</x:v>
      </x:c>
      <x:c r="B132" s="888" t="n">
        <x:v>46097</x:v>
      </x:c>
      <x:c r="C132" t="str">
        <x:v>Al Fofana</x:v>
      </x:c>
      <x:c r="D132" t="str">
        <x:v>Permanent</x:v>
      </x:c>
      <x:c r="E132" t="str">
        <x:v>Thurrock</x:v>
      </x:c>
      <x:c r="F132" t="str">
        <x:v>Operative Porter</x:v>
      </x:c>
      <x:c r="G132" t="str">
        <x:v>396207</x:v>
      </x:c>
      <x:c r="H132" t="str">
        <x:v>Linklaters LLP</x:v>
      </x:c>
      <x:c r="I132" s="22" t="n">
        <x:v>17</x:v>
      </x:c>
      <x:c r="J132" t="str">
        <x:v>Worked</x:v>
      </x:c>
      <x:c r="K132" t="str">
        <x:v>Employee 102657; home branch Thurrock; assigned role Operative Porter | Deployment branch: Thurrock | Actual role: Operative Porter | Jobs: 396207 | Customers: Linklaters LLP | Actual hours: 17.0; source records: 1</x:v>
      </x:c>
      <x:c r="L132" t="str">
        <x:v>Include</x:v>
      </x:c>
      <x:c r="M132"/>
      <x:c r="N132"/>
    </x:row>
    <x:row r="133">
      <x:c r="A133" t="str">
        <x:v>Al Fofana|2026-03-17</x:v>
      </x:c>
      <x:c r="B133" s="888" t="n">
        <x:v>46098</x:v>
      </x:c>
      <x:c r="C133" t="str">
        <x:v>Al Fofana</x:v>
      </x:c>
      <x:c r="D133" t="str">
        <x:v>Permanent</x:v>
      </x:c>
      <x:c r="E133" t="str">
        <x:v>Thurrock</x:v>
      </x:c>
      <x:c r="F133" t="str">
        <x:v>Operative Porter</x:v>
      </x:c>
      <x:c r="G133" t="str">
        <x:v>396207</x:v>
      </x:c>
      <x:c r="H133" t="str">
        <x:v>Linklaters LLP</x:v>
      </x:c>
      <x:c r="I133" s="22" t="n">
        <x:v>18</x:v>
      </x:c>
      <x:c r="J133" t="str">
        <x:v>Worked</x:v>
      </x:c>
      <x:c r="K133" t="str">
        <x:v>Employee 102657; home branch Thurrock; assigned role Operative Porter | Deployment branch: Thurrock | Actual role: Operative Porter | Jobs: 396207 | Customers: Linklaters LLP | Actual hours: 18.0; source records: 1</x:v>
      </x:c>
      <x:c r="L133" t="str">
        <x:v>Include</x:v>
      </x:c>
      <x:c r="M133"/>
      <x:c r="N133"/>
    </x:row>
    <x:row r="134">
      <x:c r="A134" t="str">
        <x:v>Al Fofana|2026-03-18</x:v>
      </x:c>
      <x:c r="B134" s="888" t="n">
        <x:v>46099</x:v>
      </x:c>
      <x:c r="C134" t="str">
        <x:v>Al Fofana</x:v>
      </x:c>
      <x:c r="D134" t="str">
        <x:v>Permanent</x:v>
      </x:c>
      <x:c r="E134" t="str">
        <x:v>Thurrock</x:v>
      </x:c>
      <x:c r="F134" t="str">
        <x:v>Operative Porter</x:v>
      </x:c>
      <x:c r="G134" t="str">
        <x:v>396207</x:v>
      </x:c>
      <x:c r="H134" t="str">
        <x:v>Linklaters LLP</x:v>
      </x:c>
      <x:c r="I134" s="22" t="n">
        <x:v>18</x:v>
      </x:c>
      <x:c r="J134" t="str">
        <x:v>Worked</x:v>
      </x:c>
      <x:c r="K134" t="str">
        <x:v>Employee 102657; home branch Thurrock; assigned role Operative Porter | Deployment branch: Thurrock | Actual role: Operative Porter | Jobs: 396207 | Customers: Linklaters LLP | Actual hours: 18.0; source records: 1</x:v>
      </x:c>
      <x:c r="L134" t="str">
        <x:v>Include</x:v>
      </x:c>
      <x:c r="M134"/>
      <x:c r="N134"/>
    </x:row>
    <x:row r="135">
      <x:c r="A135" t="str">
        <x:v>Al Fofana|2026-03-19</x:v>
      </x:c>
      <x:c r="B135" s="888" t="n">
        <x:v>46100</x:v>
      </x:c>
      <x:c r="C135" t="str">
        <x:v>Al Fofana</x:v>
      </x:c>
      <x:c r="D135" t="str">
        <x:v>Permanent</x:v>
      </x:c>
      <x:c r="E135" t="str">
        <x:v>Thurrock</x:v>
      </x:c>
      <x:c r="F135" t="str">
        <x:v>Operative Porter</x:v>
      </x:c>
      <x:c r="G135"/>
      <x:c r="H135"/>
      <x:c r="I135" s="22" t="n">
        <x:v>0</x:v>
      </x:c>
      <x:c r="J135" t="str">
        <x:v>Annual leave</x:v>
      </x:c>
      <x:c r="K135" t="str">
        <x:v>Employee 102657; home branch Thurrock; assigned role Operative Porter | Leave: Annual Leave (Hours) | Leave calendar basis: Variable-pattern period</x:v>
      </x:c>
      <x:c r="L135" t="str">
        <x:v>Include</x:v>
      </x:c>
      <x:c r="M135"/>
      <x:c r="N135"/>
    </x:row>
    <x:row r="136">
      <x:c r="A136" t="str">
        <x:v>Al Fofana|2026-03-20</x:v>
      </x:c>
      <x:c r="B136" s="888" t="n">
        <x:v>46101</x:v>
      </x:c>
      <x:c r="C136" t="str">
        <x:v>Al Fofana</x:v>
      </x:c>
      <x:c r="D136" t="str">
        <x:v>Permanent</x:v>
      </x:c>
      <x:c r="E136" t="str">
        <x:v>Thurrock</x:v>
      </x:c>
      <x:c r="F136" t="str">
        <x:v>Operative Porter</x:v>
      </x:c>
      <x:c r="G136" t="str">
        <x:v>400525</x:v>
      </x:c>
      <x:c r="H136" t="str">
        <x:v>JP Morgan Limited</x:v>
      </x:c>
      <x:c r="I136" s="22" t="n">
        <x:v>8.5</x:v>
      </x:c>
      <x:c r="J136" t="str">
        <x:v>Worked</x:v>
      </x:c>
      <x:c r="K136" t="str">
        <x:v>Employee 102657; home branch Thurrock; assigned role Operative Porter | Deployment branch: Thurrock | Actual role: Operative Porter | Jobs: 400525 | Customers: JP Morgan Limited | Actual hours: 8.5; source records: 1</x:v>
      </x:c>
      <x:c r="L136" t="str">
        <x:v>Include</x:v>
      </x:c>
      <x:c r="M136"/>
      <x:c r="N136"/>
    </x:row>
    <x:row r="137">
      <x:c r="A137" t="str">
        <x:v>Al Fofana|2026-03-22</x:v>
      </x:c>
      <x:c r="B137" s="888" t="n">
        <x:v>46103</x:v>
      </x:c>
      <x:c r="C137" t="str">
        <x:v>Al Fofana</x:v>
      </x:c>
      <x:c r="D137" t="str">
        <x:v>Permanent</x:v>
      </x:c>
      <x:c r="E137" t="str">
        <x:v>Thurrock</x:v>
      </x:c>
      <x:c r="F137" t="str">
        <x:v>Operative Porter</x:v>
      </x:c>
      <x:c r="G137" t="str">
        <x:v>400525</x:v>
      </x:c>
      <x:c r="H137" t="str">
        <x:v>JP Morgan Limited</x:v>
      </x:c>
      <x:c r="I137" s="22" t="n">
        <x:v>8.5</x:v>
      </x:c>
      <x:c r="J137" t="str">
        <x:v>Worked</x:v>
      </x:c>
      <x:c r="K137" t="str">
        <x:v>Employee 102657; home branch Thurrock; assigned role Operative Porter | Deployment branch: Thurrock | Actual role: Operative Porter | Jobs: 400525 | Customers: JP Morgan Limited | Actual hours: 8.5; source records: 1</x:v>
      </x:c>
      <x:c r="L137" t="str">
        <x:v>Include</x:v>
      </x:c>
      <x:c r="M137"/>
      <x:c r="N137"/>
    </x:row>
    <x:row r="138">
      <x:c r="A138" t="str">
        <x:v>Al Fofana|2026-03-23</x:v>
      </x:c>
      <x:c r="B138" s="888" t="n">
        <x:v>46104</x:v>
      </x:c>
      <x:c r="C138" t="str">
        <x:v>Al Fofana</x:v>
      </x:c>
      <x:c r="D138" t="str">
        <x:v>Permanent</x:v>
      </x:c>
      <x:c r="E138" t="str">
        <x:v>Thurrock</x:v>
      </x:c>
      <x:c r="F138" t="str">
        <x:v>Operative Porter</x:v>
      </x:c>
      <x:c r="G138" t="str">
        <x:v>400525</x:v>
      </x:c>
      <x:c r="H138" t="str">
        <x:v>JP Morgan Limited</x:v>
      </x:c>
      <x:c r="I138" s="22" t="n">
        <x:v>8.5</x:v>
      </x:c>
      <x:c r="J138" t="str">
        <x:v>Worked</x:v>
      </x:c>
      <x:c r="K138" t="str">
        <x:v>Employee 102657; home branch Thurrock; assigned role Operative Porter | Deployment branch: Thurrock | Actual role: Operative Porter | Jobs: 400525 | Customers: JP Morgan Limited | Actual hours: 8.5; source records: 1</x:v>
      </x:c>
      <x:c r="L138" t="str">
        <x:v>Include</x:v>
      </x:c>
      <x:c r="M138"/>
      <x:c r="N138"/>
    </x:row>
    <x:row r="139">
      <x:c r="A139" t="str">
        <x:v>Al Fofana|2026-03-24</x:v>
      </x:c>
      <x:c r="B139" s="888" t="n">
        <x:v>46105</x:v>
      </x:c>
      <x:c r="C139" t="str">
        <x:v>Al Fofana</x:v>
      </x:c>
      <x:c r="D139" t="str">
        <x:v>Permanent</x:v>
      </x:c>
      <x:c r="E139" t="str">
        <x:v>Thurrock</x:v>
      </x:c>
      <x:c r="F139" t="str">
        <x:v>Operative Porter</x:v>
      </x:c>
      <x:c r="G139" t="str">
        <x:v>396207</x:v>
      </x:c>
      <x:c r="H139" t="str">
        <x:v>Linklaters LLP</x:v>
      </x:c>
      <x:c r="I139" s="22" t="n">
        <x:v>16.5</x:v>
      </x:c>
      <x:c r="J139" t="str">
        <x:v>Worked</x:v>
      </x:c>
      <x:c r="K139" t="str">
        <x:v>Employee 102657; home branch Thurrock; assigned role Operative Porter | Deployment branch: Thurrock | Actual role: Operative Porter | Jobs: 396207 | Customers: Linklaters LLP | Actual hours: 16.5; source records: 1</x:v>
      </x:c>
      <x:c r="L139" t="str">
        <x:v>Include</x:v>
      </x:c>
      <x:c r="M139"/>
      <x:c r="N139"/>
    </x:row>
    <x:row r="140">
      <x:c r="A140" t="str">
        <x:v>Al Fofana|2026-03-25</x:v>
      </x:c>
      <x:c r="B140" s="888" t="n">
        <x:v>46106</x:v>
      </x:c>
      <x:c r="C140" t="str">
        <x:v>Al Fofana</x:v>
      </x:c>
      <x:c r="D140" t="str">
        <x:v>Permanent</x:v>
      </x:c>
      <x:c r="E140" t="str">
        <x:v>Thurrock</x:v>
      </x:c>
      <x:c r="F140" t="str">
        <x:v>Operative Porter</x:v>
      </x:c>
      <x:c r="G140" t="str">
        <x:v>396207</x:v>
      </x:c>
      <x:c r="H140" t="str">
        <x:v>Linklaters LLP</x:v>
      </x:c>
      <x:c r="I140" s="22" t="n">
        <x:v>16.5</x:v>
      </x:c>
      <x:c r="J140" t="str">
        <x:v>Worked</x:v>
      </x:c>
      <x:c r="K140" t="str">
        <x:v>Employee 102657; home branch Thurrock; assigned role Operative Porter | Deployment branch: Thurrock | Actual role: Operative Porter | Jobs: 396207 | Customers: Linklaters LLP | Actual hours: 16.5; source records: 1</x:v>
      </x:c>
      <x:c r="L140" t="str">
        <x:v>Include</x:v>
      </x:c>
      <x:c r="M140"/>
      <x:c r="N140"/>
    </x:row>
    <x:row r="141">
      <x:c r="A141" t="str">
        <x:v>Al Fofana|2026-03-26</x:v>
      </x:c>
      <x:c r="B141" s="888" t="n">
        <x:v>46107</x:v>
      </x:c>
      <x:c r="C141" t="str">
        <x:v>Al Fofana</x:v>
      </x:c>
      <x:c r="D141" t="str">
        <x:v>Permanent</x:v>
      </x:c>
      <x:c r="E141" t="str">
        <x:v>Thurrock</x:v>
      </x:c>
      <x:c r="F141" t="str">
        <x:v>Operative Porter</x:v>
      </x:c>
      <x:c r="G141" t="str">
        <x:v>396207</x:v>
      </x:c>
      <x:c r="H141" t="str">
        <x:v>Linklaters LLP</x:v>
      </x:c>
      <x:c r="I141" s="22" t="n">
        <x:v>9.5</x:v>
      </x:c>
      <x:c r="J141" t="str">
        <x:v>Worked</x:v>
      </x:c>
      <x:c r="K141" t="str">
        <x:v>Employee 102657; home branch Thurrock; assigned role Operative Porter | Deployment branch: Thurrock | Actual role: Operative Porter | Jobs: 396207 | Customers: Linklaters LLP | Actual hours: 9.5; source records: 1</x:v>
      </x:c>
      <x:c r="L141" t="str">
        <x:v>Include</x:v>
      </x:c>
      <x:c r="M141"/>
      <x:c r="N141"/>
    </x:row>
    <x:row r="142">
      <x:c r="A142" t="str">
        <x:v>Al Fofana|2026-03-27</x:v>
      </x:c>
      <x:c r="B142" s="888" t="n">
        <x:v>46108</x:v>
      </x:c>
      <x:c r="C142" t="str">
        <x:v>Al Fofana</x:v>
      </x:c>
      <x:c r="D142" t="str">
        <x:v>Permanent</x:v>
      </x:c>
      <x:c r="E142" t="str">
        <x:v>Thurrock</x:v>
      </x:c>
      <x:c r="F142" t="str">
        <x:v>Operative Porter</x:v>
      </x:c>
      <x:c r="G142" t="str">
        <x:v>396207</x:v>
      </x:c>
      <x:c r="H142" t="str">
        <x:v>Linklaters LLP</x:v>
      </x:c>
      <x:c r="I142" s="22" t="n">
        <x:v>15.5</x:v>
      </x:c>
      <x:c r="J142" t="str">
        <x:v>Worked</x:v>
      </x:c>
      <x:c r="K142" t="str">
        <x:v>Employee 102657; home branch Thurrock; assigned role Operative Porter | Deployment branch: Thurrock | Actual role: Operative Porter | Jobs: 396207 | Customers: Linklaters LLP | Actual hours: 15.5; source records: 1</x:v>
      </x:c>
      <x:c r="L142" t="str">
        <x:v>Include</x:v>
      </x:c>
      <x:c r="M142"/>
      <x:c r="N142"/>
    </x:row>
    <x:row r="143">
      <x:c r="A143" t="str">
        <x:v>Al Fofana|2026-03-28</x:v>
      </x:c>
      <x:c r="B143" s="888" t="n">
        <x:v>46109</x:v>
      </x:c>
      <x:c r="C143" t="str">
        <x:v>Al Fofana</x:v>
      </x:c>
      <x:c r="D143" t="str">
        <x:v>Permanent</x:v>
      </x:c>
      <x:c r="E143" t="str">
        <x:v>Thurrock</x:v>
      </x:c>
      <x:c r="F143" t="str">
        <x:v>Operative Porter</x:v>
      </x:c>
      <x:c r="G143" t="str">
        <x:v>396207</x:v>
      </x:c>
      <x:c r="H143" t="str">
        <x:v>Linklaters LLP</x:v>
      </x:c>
      <x:c r="I143" s="22" t="n">
        <x:v>8</x:v>
      </x:c>
      <x:c r="J143" t="str">
        <x:v>Worked</x:v>
      </x:c>
      <x:c r="K143" t="str">
        <x:v>Employee 102657; home branch Thurrock; assigned role Operative Porter | Deployment branch: Thurrock | Actual role: Operative Porter | Jobs: 396207 | Customers: Linklaters LLP | Actual hours: 8.0; source records: 1</x:v>
      </x:c>
      <x:c r="L143" t="str">
        <x:v>Include</x:v>
      </x:c>
      <x:c r="M143"/>
      <x:c r="N143"/>
    </x:row>
    <x:row r="144">
      <x:c r="A144" t="str">
        <x:v>Al Fofana|2026-03-30</x:v>
      </x:c>
      <x:c r="B144" s="888" t="n">
        <x:v>46111</x:v>
      </x:c>
      <x:c r="C144" t="str">
        <x:v>Al Fofana</x:v>
      </x:c>
      <x:c r="D144" t="str">
        <x:v>Permanent</x:v>
      </x:c>
      <x:c r="E144" t="str">
        <x:v>Thurrock</x:v>
      </x:c>
      <x:c r="F144" t="str">
        <x:v>Operative Porter</x:v>
      </x:c>
      <x:c r="G144" t="str">
        <x:v>396207</x:v>
      </x:c>
      <x:c r="H144" t="str">
        <x:v>Linklaters LLP</x:v>
      </x:c>
      <x:c r="I144" s="22" t="n">
        <x:v>18</x:v>
      </x:c>
      <x:c r="J144" t="str">
        <x:v>Worked</x:v>
      </x:c>
      <x:c r="K144" t="str">
        <x:v>Employee 102657; home branch Thurrock; assigned role Operative Porter | Deployment branch: Thurrock | Actual role: Operative Porter | Jobs: 396207 | Customers: Linklaters LLP | Actual hours: 18.0; source records: 1</x:v>
      </x:c>
      <x:c r="L144" t="str">
        <x:v>Include</x:v>
      </x:c>
      <x:c r="M144"/>
      <x:c r="N144"/>
    </x:row>
    <x:row r="145">
      <x:c r="A145" t="str">
        <x:v>Al Fofana|2026-03-31</x:v>
      </x:c>
      <x:c r="B145" s="888" t="n">
        <x:v>46112</x:v>
      </x:c>
      <x:c r="C145" t="str">
        <x:v>Al Fofana</x:v>
      </x:c>
      <x:c r="D145" t="str">
        <x:v>Permanent</x:v>
      </x:c>
      <x:c r="E145" t="str">
        <x:v>Thurrock</x:v>
      </x:c>
      <x:c r="F145" t="str">
        <x:v>Operative Porter</x:v>
      </x:c>
      <x:c r="G145" t="str">
        <x:v>396207</x:v>
      </x:c>
      <x:c r="H145" t="str">
        <x:v>Linklaters LLP</x:v>
      </x:c>
      <x:c r="I145" s="22" t="n">
        <x:v>10</x:v>
      </x:c>
      <x:c r="J145" t="str">
        <x:v>Worked</x:v>
      </x:c>
      <x:c r="K145" t="str">
        <x:v>Employee 102657; home branch Thurrock; assigned role Operative Porter | Deployment branch: Thurrock | Actual role: Operative Porter | Jobs: 396207 | Customers: Linklaters LLP | Actual hours: 10.0; source records: 1</x:v>
      </x:c>
      <x:c r="L145" t="str">
        <x:v>Include</x:v>
      </x:c>
      <x:c r="M145"/>
      <x:c r="N145"/>
    </x:row>
    <x:row r="146">
      <x:c r="A146" t="str">
        <x:v>Alkan Aliev|2026-03-02</x:v>
      </x:c>
      <x:c r="B146" s="888" t="n">
        <x:v>46083</x:v>
      </x:c>
      <x:c r="C146" t="str">
        <x:v>Alkan Aliev</x:v>
      </x:c>
      <x:c r="D146" t="str">
        <x:v>Permanent</x:v>
      </x:c>
      <x:c r="E146" t="str">
        <x:v>Birmingham</x:v>
      </x:c>
      <x:c r="F146" t="str">
        <x:v>Operative Driver</x:v>
      </x:c>
      <x:c r="G146" t="str">
        <x:v>400737</x:v>
      </x:c>
      <x:c r="H146" t="str">
        <x:v>HSBC - March 2026 Deliveries</x:v>
      </x:c>
      <x:c r="I146" s="22" t="n">
        <x:v>9.5</x:v>
      </x:c>
      <x:c r="J146" t="str">
        <x:v>Worked</x:v>
      </x:c>
      <x:c r="K146" t="str">
        <x:v>Employee 103810; home branch Birmingham; assigned role Operative Driver | Deployment branch: Birmingham | Actual role: Operative Driver | Jobs: 400737 | Customers: HSBC - March 2026 Deliveries | Actual hours: 9.5; source records: 1</x:v>
      </x:c>
      <x:c r="L146" t="str">
        <x:v>Include</x:v>
      </x:c>
      <x:c r="M146"/>
      <x:c r="N146"/>
    </x:row>
    <x:row r="147">
      <x:c r="A147" t="str">
        <x:v>Alkan Aliev|2026-03-03</x:v>
      </x:c>
      <x:c r="B147" s="888" t="n">
        <x:v>46084</x:v>
      </x:c>
      <x:c r="C147" t="str">
        <x:v>Alkan Aliev</x:v>
      </x:c>
      <x:c r="D147" t="str">
        <x:v>Permanent</x:v>
      </x:c>
      <x:c r="E147" t="str">
        <x:v>Birmingham</x:v>
      </x:c>
      <x:c r="F147" t="str">
        <x:v>Operative Driver</x:v>
      </x:c>
      <x:c r="G147" t="str">
        <x:v>400274, 397675</x:v>
      </x:c>
      <x:c r="H147" t="str">
        <x:v>Access UK Ltd; HSBC - November 2025 Deliveries</x:v>
      </x:c>
      <x:c r="I147" s="22" t="n">
        <x:v>10.5</x:v>
      </x:c>
      <x:c r="J147" t="str">
        <x:v>Worked — 2 records</x:v>
      </x:c>
      <x:c r="K147" t="str">
        <x:v>Employee 103810; home branch Birmingham; assigned role Operative Driver | Deployment branch: Birmingham | Actual role: Operative Driver | Jobs: 400274, 397675 | Customers: Access UK Ltd; HSBC - November 2025 Deliveries | Actual hours: 10.5; source records: 2</x:v>
      </x:c>
      <x:c r="L147" t="str">
        <x:v>Include</x:v>
      </x:c>
      <x:c r="M147"/>
      <x:c r="N147"/>
    </x:row>
    <x:row r="148">
      <x:c r="A148" t="str">
        <x:v>Alkan Aliev|2026-03-04</x:v>
      </x:c>
      <x:c r="B148" s="888" t="n">
        <x:v>46085</x:v>
      </x:c>
      <x:c r="C148" t="str">
        <x:v>Alkan Aliev</x:v>
      </x:c>
      <x:c r="D148" t="str">
        <x:v>Permanent</x:v>
      </x:c>
      <x:c r="E148" t="str">
        <x:v>Birmingham</x:v>
      </x:c>
      <x:c r="F148" t="str">
        <x:v>Operative Driver</x:v>
      </x:c>
      <x:c r="G148" t="str">
        <x:v>400429, 400747</x:v>
      </x:c>
      <x:c r="H148" t="str">
        <x:v>HMPPS Probation; Midland Heart</x:v>
      </x:c>
      <x:c r="I148" s="22" t="n">
        <x:v>9</x:v>
      </x:c>
      <x:c r="J148" t="str">
        <x:v>Worked — 2 records</x:v>
      </x:c>
      <x:c r="K148" t="str">
        <x:v>Employee 103810; home branch Birmingham; assigned role Operative Driver | Deployment branch: Birmingham | Actual role: Operative Driver | Jobs: 400429, 400747 | Customers: HMPPS Probation; Midland Heart | Actual hours: 9.0; source records: 2</x:v>
      </x:c>
      <x:c r="L148" t="str">
        <x:v>Include</x:v>
      </x:c>
      <x:c r="M148"/>
      <x:c r="N148"/>
    </x:row>
    <x:row r="149">
      <x:c r="A149" t="str">
        <x:v>Alkan Aliev|2026-03-05</x:v>
      </x:c>
      <x:c r="B149" s="888" t="n">
        <x:v>46086</x:v>
      </x:c>
      <x:c r="C149" t="str">
        <x:v>Alkan Aliev</x:v>
      </x:c>
      <x:c r="D149" t="str">
        <x:v>Permanent</x:v>
      </x:c>
      <x:c r="E149" t="str">
        <x:v>Birmingham</x:v>
      </x:c>
      <x:c r="F149" t="str">
        <x:v>Operative Driver</x:v>
      </x:c>
      <x:c r="G149" t="str">
        <x:v>400514</x:v>
      </x:c>
      <x:c r="H149" t="str">
        <x:v>EVLO</x:v>
      </x:c>
      <x:c r="I149" s="22" t="n">
        <x:v>3.5</x:v>
      </x:c>
      <x:c r="J149" t="str">
        <x:v>Worked</x:v>
      </x:c>
      <x:c r="K149" t="str">
        <x:v>Employee 103810; home branch Birmingham; assigned role Operative Driver | Deployment branch: Birmingham | Actual role: Operative Driver | Jobs: 400514 | Customers: EVLO | Actual hours: 3.5; source records: 1</x:v>
      </x:c>
      <x:c r="L149" t="str">
        <x:v>Include</x:v>
      </x:c>
      <x:c r="M149"/>
      <x:c r="N149"/>
    </x:row>
    <x:row r="150">
      <x:c r="A150" t="str">
        <x:v>Alkan Aliev|2026-03-06</x:v>
      </x:c>
      <x:c r="B150" s="888" t="n">
        <x:v>46087</x:v>
      </x:c>
      <x:c r="C150" t="str">
        <x:v>Alkan Aliev</x:v>
      </x:c>
      <x:c r="D150" t="str">
        <x:v>Permanent</x:v>
      </x:c>
      <x:c r="E150" t="str">
        <x:v>Birmingham</x:v>
      </x:c>
      <x:c r="F150" t="str">
        <x:v>Operative Driver</x:v>
      </x:c>
      <x:c r="G150" t="str">
        <x:v>400737</x:v>
      </x:c>
      <x:c r="H150" t="str">
        <x:v>HSBC - March 2026 Deliveries</x:v>
      </x:c>
      <x:c r="I150" s="22" t="n">
        <x:v>8</x:v>
      </x:c>
      <x:c r="J150" t="str">
        <x:v>Worked</x:v>
      </x:c>
      <x:c r="K150" t="str">
        <x:v>Employee 103810; home branch Birmingham; assigned role Operative Driver | Deployment branch: Birmingham | Actual role: Operative Driver | Jobs: 400737 | Customers: HSBC - March 2026 Deliveries | Actual hours: 8.0; source records: 1</x:v>
      </x:c>
      <x:c r="L150" t="str">
        <x:v>Include</x:v>
      </x:c>
      <x:c r="M150"/>
      <x:c r="N150"/>
    </x:row>
    <x:row r="151">
      <x:c r="A151" t="str">
        <x:v>Alkan Aliev|2026-03-10</x:v>
      </x:c>
      <x:c r="B151" s="888" t="n">
        <x:v>46091</x:v>
      </x:c>
      <x:c r="C151" t="str">
        <x:v>Alkan Aliev</x:v>
      </x:c>
      <x:c r="D151" t="str">
        <x:v>Permanent</x:v>
      </x:c>
      <x:c r="E151" t="str">
        <x:v>Birmingham</x:v>
      </x:c>
      <x:c r="F151" t="str">
        <x:v>Operative Driver</x:v>
      </x:c>
      <x:c r="G151" t="str">
        <x:v>400737, 394494</x:v>
      </x:c>
      <x:c r="H151" t="str">
        <x:v>HSBC - March 2026 Deliveries; OMRON ELECTRONICS LIMITED</x:v>
      </x:c>
      <x:c r="I151" s="22" t="n">
        <x:v>7</x:v>
      </x:c>
      <x:c r="J151" t="str">
        <x:v>Worked — 2 records</x:v>
      </x:c>
      <x:c r="K151" t="str">
        <x:v>Employee 103810; home branch Birmingham; assigned role Operative Driver | Deployment branch: Birmingham | Actual role: Operative Driver | Jobs: 400737, 394494 | Customers: HSBC - March 2026 Deliveries; OMRON ELECTRONICS LIMITED | Actual hours: 7.0; source records: 2</x:v>
      </x:c>
      <x:c r="L151" t="str">
        <x:v>Include</x:v>
      </x:c>
      <x:c r="M151"/>
      <x:c r="N151"/>
    </x:row>
    <x:row r="152">
      <x:c r="A152" t="str">
        <x:v>Alkan Aliev|2026-03-11</x:v>
      </x:c>
      <x:c r="B152" s="888" t="n">
        <x:v>46092</x:v>
      </x:c>
      <x:c r="C152" t="str">
        <x:v>Alkan Aliev</x:v>
      </x:c>
      <x:c r="D152" t="str">
        <x:v>Permanent</x:v>
      </x:c>
      <x:c r="E152" t="str">
        <x:v>Birmingham</x:v>
      </x:c>
      <x:c r="F152" t="str">
        <x:v>Operative Driver</x:v>
      </x:c>
      <x:c r="G152" t="str">
        <x:v>386884T</x:v>
      </x:c>
      <x:c r="H152" t="str">
        <x:v>Restore Harrow Green</x:v>
      </x:c>
      <x:c r="I152" s="22" t="n">
        <x:v>13.5</x:v>
      </x:c>
      <x:c r="J152" t="str">
        <x:v>Worked</x:v>
      </x:c>
      <x:c r="K152" t="str">
        <x:v>Employee 103810; home branch Birmingham; assigned role Operative Driver | Deployment branch: Birmingham | Actual role: Operative Porter | Jobs: 386884T | Customers: Restore Harrow Green | Actual hours: 13.5; source records: 1</x:v>
      </x:c>
      <x:c r="L152" t="str">
        <x:v>Include</x:v>
      </x:c>
      <x:c r="M152"/>
      <x:c r="N152"/>
    </x:row>
    <x:row r="153">
      <x:c r="A153" t="str">
        <x:v>Alkan Aliev|2026-03-12</x:v>
      </x:c>
      <x:c r="B153" s="888" t="n">
        <x:v>46093</x:v>
      </x:c>
      <x:c r="C153" t="str">
        <x:v>Alkan Aliev</x:v>
      </x:c>
      <x:c r="D153" t="str">
        <x:v>Permanent</x:v>
      </x:c>
      <x:c r="E153" t="str">
        <x:v>Birmingham</x:v>
      </x:c>
      <x:c r="F153" t="str">
        <x:v>Operative Driver</x:v>
      </x:c>
      <x:c r="G153" t="str">
        <x:v>400335</x:v>
      </x:c>
      <x:c r="H153" t="str">
        <x:v>Jaguar Land Rover Limited</x:v>
      </x:c>
      <x:c r="I153" s="22" t="n">
        <x:v>8</x:v>
      </x:c>
      <x:c r="J153" t="str">
        <x:v>Worked</x:v>
      </x:c>
      <x:c r="K153" t="str">
        <x:v>Employee 103810; home branch Birmingham; assigned role Operative Driver | Deployment branch: Birmingham | Actual role: Operative Driver | Jobs: 400335 | Customers: Jaguar Land Rover Limited | Actual hours: 8.0; source records: 1</x:v>
      </x:c>
      <x:c r="L153" t="str">
        <x:v>Include</x:v>
      </x:c>
      <x:c r="M153"/>
      <x:c r="N153"/>
    </x:row>
    <x:row r="154">
      <x:c r="A154" t="str">
        <x:v>Alkan Aliev|2026-03-13</x:v>
      </x:c>
      <x:c r="B154" s="888" t="n">
        <x:v>46094</x:v>
      </x:c>
      <x:c r="C154" t="str">
        <x:v>Alkan Aliev</x:v>
      </x:c>
      <x:c r="D154" t="str">
        <x:v>Permanent</x:v>
      </x:c>
      <x:c r="E154" t="str">
        <x:v>Birmingham</x:v>
      </x:c>
      <x:c r="F154" t="str">
        <x:v>Operative Driver</x:v>
      </x:c>
      <x:c r="G154" t="str">
        <x:v>386884T</x:v>
      </x:c>
      <x:c r="H154" t="str">
        <x:v>Restore Harrow Green</x:v>
      </x:c>
      <x:c r="I154" s="22" t="n">
        <x:v>5.5</x:v>
      </x:c>
      <x:c r="J154" t="str">
        <x:v>Worked</x:v>
      </x:c>
      <x:c r="K154" t="str">
        <x:v>Employee 103810; home branch Birmingham; assigned role Operative Driver | Deployment branch: Birmingham | Actual role: Operative Porter | Jobs: 386884T | Customers: Restore Harrow Green | Actual hours: 5.5; source records: 1</x:v>
      </x:c>
      <x:c r="L154" t="str">
        <x:v>Include</x:v>
      </x:c>
      <x:c r="M154"/>
      <x:c r="N154"/>
    </x:row>
    <x:row r="155">
      <x:c r="A155" t="str">
        <x:v>Alkan Aliev|2026-03-16</x:v>
      </x:c>
      <x:c r="B155" s="888" t="n">
        <x:v>46097</x:v>
      </x:c>
      <x:c r="C155" t="str">
        <x:v>Alkan Aliev</x:v>
      </x:c>
      <x:c r="D155" t="str">
        <x:v>Permanent</x:v>
      </x:c>
      <x:c r="E155" t="str">
        <x:v>Birmingham</x:v>
      </x:c>
      <x:c r="F155" t="str">
        <x:v>Operative Driver</x:v>
      </x:c>
      <x:c r="G155" t="str">
        <x:v>386884T</x:v>
      </x:c>
      <x:c r="H155" t="str">
        <x:v>Restore Harrow Green</x:v>
      </x:c>
      <x:c r="I155" s="22" t="n">
        <x:v>13.5</x:v>
      </x:c>
      <x:c r="J155" t="str">
        <x:v>Worked</x:v>
      </x:c>
      <x:c r="K155" t="str">
        <x:v>Employee 103810; home branch Birmingham; assigned role Operative Driver | Deployment branch: Birmingham | Actual role: Operative Driver | Jobs: 386884T | Customers: Restore Harrow Green | Actual hours: 13.5; source records: 1</x:v>
      </x:c>
      <x:c r="L155" t="str">
        <x:v>Include</x:v>
      </x:c>
      <x:c r="M155"/>
      <x:c r="N155"/>
    </x:row>
    <x:row r="156">
      <x:c r="A156" t="str">
        <x:v>Andy Corser|2026-03-02</x:v>
      </x:c>
      <x:c r="B156" s="888" t="n">
        <x:v>46083</x:v>
      </x:c>
      <x:c r="C156" t="str">
        <x:v>Andy Corser</x:v>
      </x:c>
      <x:c r="D156" t="str">
        <x:v>Permanent</x:v>
      </x:c>
      <x:c r="E156" t="str">
        <x:v>Manchester</x:v>
      </x:c>
      <x:c r="F156" t="str">
        <x:v>Operative Driver</x:v>
      </x:c>
      <x:c r="G156" t="str">
        <x:v>400423</x:v>
      </x:c>
      <x:c r="H156" t="str">
        <x:v>University of Manchester</x:v>
      </x:c>
      <x:c r="I156" s="22" t="n">
        <x:v>8.5</x:v>
      </x:c>
      <x:c r="J156" t="str">
        <x:v>Worked</x:v>
      </x:c>
      <x:c r="K156" t="str">
        <x:v>Employee 2305; home branch Manchester; assigned role Operative Driver | Deployment branch: Manchester | Actual role: Operative Skilled | Jobs: 400423 | Customers: University of Manchester | Actual hours: 8.5; source records: 1</x:v>
      </x:c>
      <x:c r="L156" t="str">
        <x:v>Include</x:v>
      </x:c>
      <x:c r="M156"/>
      <x:c r="N156"/>
    </x:row>
    <x:row r="157">
      <x:c r="A157" t="str">
        <x:v>Andy Corser|2026-03-03</x:v>
      </x:c>
      <x:c r="B157" s="888" t="n">
        <x:v>46084</x:v>
      </x:c>
      <x:c r="C157" t="str">
        <x:v>Andy Corser</x:v>
      </x:c>
      <x:c r="D157" t="str">
        <x:v>Permanent</x:v>
      </x:c>
      <x:c r="E157" t="str">
        <x:v>Manchester</x:v>
      </x:c>
      <x:c r="F157" t="str">
        <x:v>Operative Driver</x:v>
      </x:c>
      <x:c r="G157" t="str">
        <x:v>400423</x:v>
      </x:c>
      <x:c r="H157" t="str">
        <x:v>University of Manchester</x:v>
      </x:c>
      <x:c r="I157" s="22" t="n">
        <x:v>6.5</x:v>
      </x:c>
      <x:c r="J157" t="str">
        <x:v>Worked</x:v>
      </x:c>
      <x:c r="K157" t="str">
        <x:v>Employee 2305; home branch Manchester; assigned role Operative Driver | Deployment branch: Manchester | Actual role: Operative Skilled | Jobs: 400423 | Customers: University of Manchester | Actual hours: 6.5; source records: 1</x:v>
      </x:c>
      <x:c r="L157" t="str">
        <x:v>Include</x:v>
      </x:c>
      <x:c r="M157"/>
      <x:c r="N157"/>
    </x:row>
    <x:row r="158">
      <x:c r="A158" t="str">
        <x:v>Andy Corser|2026-03-04</x:v>
      </x:c>
      <x:c r="B158" s="888" t="n">
        <x:v>46085</x:v>
      </x:c>
      <x:c r="C158" t="str">
        <x:v>Andy Corser</x:v>
      </x:c>
      <x:c r="D158" t="str">
        <x:v>Permanent</x:v>
      </x:c>
      <x:c r="E158" t="str">
        <x:v>Manchester</x:v>
      </x:c>
      <x:c r="F158" t="str">
        <x:v>Operative Driver</x:v>
      </x:c>
      <x:c r="G158" t="str">
        <x:v>400423</x:v>
      </x:c>
      <x:c r="H158" t="str">
        <x:v>University of Manchester</x:v>
      </x:c>
      <x:c r="I158" s="22" t="n">
        <x:v>7.5</x:v>
      </x:c>
      <x:c r="J158" t="str">
        <x:v>Worked</x:v>
      </x:c>
      <x:c r="K158" t="str">
        <x:v>Employee 2305; home branch Manchester; assigned role Operative Driver | Deployment branch: Manchester | Actual role: Operative Skilled | Jobs: 400423 | Customers: University of Manchester | Actual hours: 7.5; source records: 1</x:v>
      </x:c>
      <x:c r="L158" t="str">
        <x:v>Include</x:v>
      </x:c>
      <x:c r="M158"/>
      <x:c r="N158"/>
    </x:row>
    <x:row r="159">
      <x:c r="A159" t="str">
        <x:v>Andy Corser|2026-03-05</x:v>
      </x:c>
      <x:c r="B159" s="888" t="n">
        <x:v>46086</x:v>
      </x:c>
      <x:c r="C159" t="str">
        <x:v>Andy Corser</x:v>
      </x:c>
      <x:c r="D159" t="str">
        <x:v>Permanent</x:v>
      </x:c>
      <x:c r="E159" t="str">
        <x:v>Manchester</x:v>
      </x:c>
      <x:c r="F159" t="str">
        <x:v>Operative Driver</x:v>
      </x:c>
      <x:c r="G159" t="str">
        <x:v>400423</x:v>
      </x:c>
      <x:c r="H159" t="str">
        <x:v>University of Manchester</x:v>
      </x:c>
      <x:c r="I159" s="22" t="n">
        <x:v>7.5</x:v>
      </x:c>
      <x:c r="J159" t="str">
        <x:v>Worked</x:v>
      </x:c>
      <x:c r="K159" t="str">
        <x:v>Employee 2305; home branch Manchester; assigned role Operative Driver | Deployment branch: Manchester | Actual role: Operative Skilled | Jobs: 400423 | Customers: University of Manchester | Actual hours: 7.5; source records: 1</x:v>
      </x:c>
      <x:c r="L159" t="str">
        <x:v>Include</x:v>
      </x:c>
      <x:c r="M159"/>
      <x:c r="N159"/>
    </x:row>
    <x:row r="160">
      <x:c r="A160" t="str">
        <x:v>Andy Corser|2026-03-06</x:v>
      </x:c>
      <x:c r="B160" s="888" t="n">
        <x:v>46087</x:v>
      </x:c>
      <x:c r="C160" t="str">
        <x:v>Andy Corser</x:v>
      </x:c>
      <x:c r="D160" t="str">
        <x:v>Permanent</x:v>
      </x:c>
      <x:c r="E160" t="str">
        <x:v>Manchester</x:v>
      </x:c>
      <x:c r="F160" t="str">
        <x:v>Operative Driver</x:v>
      </x:c>
      <x:c r="G160" t="str">
        <x:v>400423</x:v>
      </x:c>
      <x:c r="H160" t="str">
        <x:v>University of Manchester</x:v>
      </x:c>
      <x:c r="I160" s="22" t="n">
        <x:v>7.5</x:v>
      </x:c>
      <x:c r="J160" t="str">
        <x:v>Worked</x:v>
      </x:c>
      <x:c r="K160" t="str">
        <x:v>Employee 2305; home branch Manchester; assigned role Operative Driver | Deployment branch: Manchester | Actual role: Operative Skilled | Jobs: 400423 | Customers: University of Manchester | Actual hours: 7.5; source records: 1</x:v>
      </x:c>
      <x:c r="L160" t="str">
        <x:v>Include</x:v>
      </x:c>
      <x:c r="M160"/>
      <x:c r="N160"/>
    </x:row>
    <x:row r="161">
      <x:c r="A161" t="str">
        <x:v>Andy Corser|2026-03-09</x:v>
      </x:c>
      <x:c r="B161" s="888" t="n">
        <x:v>46090</x:v>
      </x:c>
      <x:c r="C161" t="str">
        <x:v>Andy Corser</x:v>
      </x:c>
      <x:c r="D161" t="str">
        <x:v>Permanent</x:v>
      </x:c>
      <x:c r="E161" t="str">
        <x:v>Manchester</x:v>
      </x:c>
      <x:c r="F161" t="str">
        <x:v>Operative Driver</x:v>
      </x:c>
      <x:c r="G161" t="str">
        <x:v>400423</x:v>
      </x:c>
      <x:c r="H161" t="str">
        <x:v>University of Manchester</x:v>
      </x:c>
      <x:c r="I161" s="22" t="n">
        <x:v>8.5</x:v>
      </x:c>
      <x:c r="J161" t="str">
        <x:v>Worked</x:v>
      </x:c>
      <x:c r="K161" t="str">
        <x:v>Employee 2305; home branch Manchester; assigned role Operative Driver | Deployment branch: Manchester | Actual role: Operative Skilled | Jobs: 400423 | Customers: University of Manchester | Actual hours: 8.5; source records: 1</x:v>
      </x:c>
      <x:c r="L161" t="str">
        <x:v>Include</x:v>
      </x:c>
      <x:c r="M161"/>
      <x:c r="N161"/>
    </x:row>
    <x:row r="162">
      <x:c r="A162" t="str">
        <x:v>Andy Corser|2026-03-10</x:v>
      </x:c>
      <x:c r="B162" s="888" t="n">
        <x:v>46091</x:v>
      </x:c>
      <x:c r="C162" t="str">
        <x:v>Andy Corser</x:v>
      </x:c>
      <x:c r="D162" t="str">
        <x:v>Permanent</x:v>
      </x:c>
      <x:c r="E162" t="str">
        <x:v>Manchester</x:v>
      </x:c>
      <x:c r="F162" t="str">
        <x:v>Operative Driver</x:v>
      </x:c>
      <x:c r="G162" t="str">
        <x:v>397251, 398317B</x:v>
      </x:c>
      <x:c r="H162" t="str">
        <x:v>Lancaster University (Leadership Centre); Restore Harrow Green</x:v>
      </x:c>
      <x:c r="I162" s="22" t="n">
        <x:v>9.5</x:v>
      </x:c>
      <x:c r="J162" t="str">
        <x:v>Worked — 2 records</x:v>
      </x:c>
      <x:c r="K162" t="str">
        <x:v>Employee 2305; home branch Manchester; assigned role Operative Driver | Deployment branch: Manchester | Actual role: Operative Driver | Jobs: 397251, 398317B | Customers: Lancaster University (Leadership Centre); Restore Harrow Green | Actual hours: 9.5; source records: 2</x:v>
      </x:c>
      <x:c r="L162" t="str">
        <x:v>Include</x:v>
      </x:c>
      <x:c r="M162"/>
      <x:c r="N162"/>
    </x:row>
    <x:row r="163">
      <x:c r="A163" t="str">
        <x:v>Andy Corser|2026-03-12</x:v>
      </x:c>
      <x:c r="B163" s="888" t="n">
        <x:v>46093</x:v>
      </x:c>
      <x:c r="C163" t="str">
        <x:v>Andy Corser</x:v>
      </x:c>
      <x:c r="D163" t="str">
        <x:v>Permanent</x:v>
      </x:c>
      <x:c r="E163" t="str">
        <x:v>Manchester</x:v>
      </x:c>
      <x:c r="F163" t="str">
        <x:v>Operative Driver</x:v>
      </x:c>
      <x:c r="G163" t="str">
        <x:v>400944</x:v>
      </x:c>
      <x:c r="H163" t="str">
        <x:v>Iris Project Solutions Ltd (Mark Black)</x:v>
      </x:c>
      <x:c r="I163" s="22" t="n">
        <x:v>6.75</x:v>
      </x:c>
      <x:c r="J163" t="str">
        <x:v>Worked</x:v>
      </x:c>
      <x:c r="K163" t="str">
        <x:v>Employee 2305; home branch Manchester; assigned role Operative Driver | Deployment branch: Leeds | Actual role: Operative Driver | Jobs: 400944 | Customers: Iris Project Solutions Ltd (Mark Black) | Actual hours: 6.8; source records: 1</x:v>
      </x:c>
      <x:c r="L163" t="str">
        <x:v>Include</x:v>
      </x:c>
      <x:c r="M163"/>
      <x:c r="N163"/>
    </x:row>
    <x:row r="164">
      <x:c r="A164" t="str">
        <x:v>Andy Corser|2026-03-13</x:v>
      </x:c>
      <x:c r="B164" s="888" t="n">
        <x:v>46094</x:v>
      </x:c>
      <x:c r="C164" t="str">
        <x:v>Andy Corser</x:v>
      </x:c>
      <x:c r="D164" t="str">
        <x:v>Permanent</x:v>
      </x:c>
      <x:c r="E164" t="str">
        <x:v>Manchester</x:v>
      </x:c>
      <x:c r="F164" t="str">
        <x:v>Operative Driver</x:v>
      </x:c>
      <x:c r="G164" t="str">
        <x:v>400890, 374044A</x:v>
      </x:c>
      <x:c r="H164" t="str">
        <x:v>Biopharma - (TILBURY DOUGLAS ENGINEERING LTD   ); Hurstwood Environmental Consultants</x:v>
      </x:c>
      <x:c r="I164" s="22" t="n">
        <x:v>4.25</x:v>
      </x:c>
      <x:c r="J164" t="str">
        <x:v>Worked — 2 records</x:v>
      </x:c>
      <x:c r="K164" t="str">
        <x:v>Employee 2305; home branch Manchester; assigned role Operative Driver | Deployment branch: Cambridge, Manchester | Actual role: Operative Driver | Jobs: 400890, 374044A | Customers: Biopharma - (TILBURY DOUGLAS ENGINEERING LTD   ); Hurstwood Environmental Consultants | Actual hours: 4.2; source records: 2</x:v>
      </x:c>
      <x:c r="L164" t="str">
        <x:v>Include</x:v>
      </x:c>
      <x:c r="M164"/>
      <x:c r="N164"/>
    </x:row>
    <x:row r="165">
      <x:c r="A165" t="str">
        <x:v>Andy Corser|2026-03-16</x:v>
      </x:c>
      <x:c r="B165" s="888" t="n">
        <x:v>46097</x:v>
      </x:c>
      <x:c r="C165" t="str">
        <x:v>Andy Corser</x:v>
      </x:c>
      <x:c r="D165" t="str">
        <x:v>Permanent</x:v>
      </x:c>
      <x:c r="E165" t="str">
        <x:v>Manchester</x:v>
      </x:c>
      <x:c r="F165" t="str">
        <x:v>Operative Driver</x:v>
      </x:c>
      <x:c r="G165" t="str">
        <x:v>400381, 400662</x:v>
      </x:c>
      <x:c r="H165" t="str">
        <x:v>Cheshire Police</x:v>
      </x:c>
      <x:c r="I165" s="22" t="n">
        <x:v>9</x:v>
      </x:c>
      <x:c r="J165" t="str">
        <x:v>Worked — 2 records</x:v>
      </x:c>
      <x:c r="K165" t="str">
        <x:v>Employee 2305; home branch Manchester; assigned role Operative Driver | Deployment branch: Manchester | Actual role: Operative Driver | Jobs: 400381, 400662 | Customers: Cheshire Police | Actual hours: 9.0; source records: 2</x:v>
      </x:c>
      <x:c r="L165" t="str">
        <x:v>Include</x:v>
      </x:c>
      <x:c r="M165"/>
      <x:c r="N165"/>
    </x:row>
    <x:row r="166">
      <x:c r="A166" t="str">
        <x:v>Andy Corser|2026-03-17</x:v>
      </x:c>
      <x:c r="B166" s="888" t="n">
        <x:v>46098</x:v>
      </x:c>
      <x:c r="C166" t="str">
        <x:v>Andy Corser</x:v>
      </x:c>
      <x:c r="D166" t="str">
        <x:v>Permanent</x:v>
      </x:c>
      <x:c r="E166" t="str">
        <x:v>Manchester</x:v>
      </x:c>
      <x:c r="F166" t="str">
        <x:v>Operative Driver</x:v>
      </x:c>
      <x:c r="G166" t="str">
        <x:v>398317B</x:v>
      </x:c>
      <x:c r="H166" t="str">
        <x:v>Restore Harrow Green</x:v>
      </x:c>
      <x:c r="I166" s="22" t="n">
        <x:v>10</x:v>
      </x:c>
      <x:c r="J166" t="str">
        <x:v>Worked</x:v>
      </x:c>
      <x:c r="K166" t="str">
        <x:v>Employee 2305; home branch Manchester; assigned role Operative Driver | Deployment branch: Manchester | Actual role: Operative Driver | Jobs: 398317B | Customers: Restore Harrow Green | Actual hours: 10.0; source records: 1</x:v>
      </x:c>
      <x:c r="L166" t="str">
        <x:v>Include</x:v>
      </x:c>
      <x:c r="M166"/>
      <x:c r="N166"/>
    </x:row>
    <x:row r="167">
      <x:c r="A167" t="str">
        <x:v>Andy Corser|2026-03-18</x:v>
      </x:c>
      <x:c r="B167" s="888" t="n">
        <x:v>46099</x:v>
      </x:c>
      <x:c r="C167" t="str">
        <x:v>Andy Corser</x:v>
      </x:c>
      <x:c r="D167" t="str">
        <x:v>Permanent</x:v>
      </x:c>
      <x:c r="E167" t="str">
        <x:v>Manchester</x:v>
      </x:c>
      <x:c r="F167" t="str">
        <x:v>Operative Driver</x:v>
      </x:c>
      <x:c r="G167" t="str">
        <x:v>394543, 400887, 398317B</x:v>
      </x:c>
      <x:c r="H167" t="str">
        <x:v>EMCOR UK -  DHSC/NHS; Haier (Future Health Technologies/Biodock); Restore Harrow Green</x:v>
      </x:c>
      <x:c r="I167" s="22" t="n">
        <x:v>20</x:v>
      </x:c>
      <x:c r="J167" t="str">
        <x:v>Worked — 3 records</x:v>
      </x:c>
      <x:c r="K167" t="str">
        <x:v>Employee 2305; home branch Manchester; assigned role Operative Driver | Deployment branch: Birmingham, Manchester, Oxford | Actual role: Operative Driver | Jobs: 394543, 400887, 398317B | Customers: EMCOR UK -  DHSC/NHS; Haier (Future Health Technologies/Biodock); Restore Harrow Green | Actual hours: 20.0; source records: 3</x:v>
      </x:c>
      <x:c r="L167" t="str">
        <x:v>Include</x:v>
      </x:c>
      <x:c r="M167"/>
      <x:c r="N167"/>
    </x:row>
    <x:row r="168">
      <x:c r="A168" t="str">
        <x:v>Andy Corser|2026-03-19</x:v>
      </x:c>
      <x:c r="B168" s="888" t="n">
        <x:v>46100</x:v>
      </x:c>
      <x:c r="C168" t="str">
        <x:v>Andy Corser</x:v>
      </x:c>
      <x:c r="D168" t="str">
        <x:v>Permanent</x:v>
      </x:c>
      <x:c r="E168" t="str">
        <x:v>Manchester</x:v>
      </x:c>
      <x:c r="F168" t="str">
        <x:v>Operative Driver</x:v>
      </x:c>
      <x:c r="G168" t="str">
        <x:v>400395</x:v>
      </x:c>
      <x:c r="H168" t="str">
        <x:v>Intellectual Property Office</x:v>
      </x:c>
      <x:c r="I168" s="22" t="n">
        <x:v>6.5</x:v>
      </x:c>
      <x:c r="J168" t="str">
        <x:v>Worked</x:v>
      </x:c>
      <x:c r="K168" t="str">
        <x:v>Employee 2305; home branch Manchester; assigned role Operative Driver | Deployment branch: Manchester | Actual role: Operative Driver | Jobs: 400395 | Customers: Intellectual Property Office | Actual hours: 6.5; source records: 1</x:v>
      </x:c>
      <x:c r="L168" t="str">
        <x:v>Include</x:v>
      </x:c>
      <x:c r="M168"/>
      <x:c r="N168"/>
    </x:row>
    <x:row r="169">
      <x:c r="A169" t="str">
        <x:v>Andy Corser|2026-03-20</x:v>
      </x:c>
      <x:c r="B169" s="888" t="n">
        <x:v>46101</x:v>
      </x:c>
      <x:c r="C169" t="str">
        <x:v>Andy Corser</x:v>
      </x:c>
      <x:c r="D169" t="str">
        <x:v>Permanent</x:v>
      </x:c>
      <x:c r="E169" t="str">
        <x:v>Manchester</x:v>
      </x:c>
      <x:c r="F169" t="str">
        <x:v>Operative Driver</x:v>
      </x:c>
      <x:c r="G169" t="str">
        <x:v>400225</x:v>
      </x:c>
      <x:c r="H169" t="str">
        <x:v>MCAULIFFE GROUP LTD</x:v>
      </x:c>
      <x:c r="I169" s="22" t="n">
        <x:v>9</x:v>
      </x:c>
      <x:c r="J169" t="str">
        <x:v>Worked</x:v>
      </x:c>
      <x:c r="K169" t="str">
        <x:v>Employee 2305; home branch Manchester; assigned role Operative Driver | Deployment branch: Manchester | Actual role: Operative Driver | Jobs: 400225 | Customers: MCAULIFFE GROUP LTD | Actual hours: 9.0; source records: 1</x:v>
      </x:c>
      <x:c r="L169" t="str">
        <x:v>Include</x:v>
      </x:c>
      <x:c r="M169"/>
      <x:c r="N169"/>
    </x:row>
    <x:row r="170">
      <x:c r="A170" t="str">
        <x:v>Andy Corser|2026-03-23</x:v>
      </x:c>
      <x:c r="B170" s="888" t="n">
        <x:v>46104</x:v>
      </x:c>
      <x:c r="C170" t="str">
        <x:v>Andy Corser</x:v>
      </x:c>
      <x:c r="D170" t="str">
        <x:v>Permanent</x:v>
      </x:c>
      <x:c r="E170" t="str">
        <x:v>Manchester</x:v>
      </x:c>
      <x:c r="F170" t="str">
        <x:v>Operative Driver</x:v>
      </x:c>
      <x:c r="G170" t="str">
        <x:v>399714, 398317B</x:v>
      </x:c>
      <x:c r="H170" t="str">
        <x:v>Derbyshire Constabulary; Restore Harrow Green</x:v>
      </x:c>
      <x:c r="I170" s="22" t="n">
        <x:v>17</x:v>
      </x:c>
      <x:c r="J170" t="str">
        <x:v>Worked — 2 records</x:v>
      </x:c>
      <x:c r="K170" t="str">
        <x:v>Employee 2305; home branch Manchester; assigned role Operative Driver | Deployment branch: Birmingham, Manchester | Actual role: Operative Driver | Jobs: 399714, 398317B | Customers: Derbyshire Constabulary; Restore Harrow Green | Actual hours: 17.0; source records: 2</x:v>
      </x:c>
      <x:c r="L170" t="str">
        <x:v>Include</x:v>
      </x:c>
      <x:c r="M170"/>
      <x:c r="N170"/>
    </x:row>
    <x:row r="171">
      <x:c r="A171" t="str">
        <x:v>Andy Corser|2026-03-24</x:v>
      </x:c>
      <x:c r="B171" s="888" t="n">
        <x:v>46105</x:v>
      </x:c>
      <x:c r="C171" t="str">
        <x:v>Andy Corser</x:v>
      </x:c>
      <x:c r="D171" t="str">
        <x:v>Permanent</x:v>
      </x:c>
      <x:c r="E171" t="str">
        <x:v>Manchester</x:v>
      </x:c>
      <x:c r="F171" t="str">
        <x:v>Operative Driver</x:v>
      </x:c>
      <x:c r="G171" t="str">
        <x:v>400347</x:v>
      </x:c>
      <x:c r="H171" t="str">
        <x:v>Bruntwood : 00422345</x:v>
      </x:c>
      <x:c r="I171" s="22" t="n">
        <x:v>5</x:v>
      </x:c>
      <x:c r="J171" t="str">
        <x:v>Worked</x:v>
      </x:c>
      <x:c r="K171" t="str">
        <x:v>Employee 2305; home branch Manchester; assigned role Operative Driver | Deployment branch: Manchester | Actual role: Operative Driver | Jobs: 400347 | Customers: Bruntwood : 00422345 | Actual hours: 5.0; source records: 1</x:v>
      </x:c>
      <x:c r="L171" t="str">
        <x:v>Include</x:v>
      </x:c>
      <x:c r="M171"/>
      <x:c r="N171"/>
    </x:row>
    <x:row r="172">
      <x:c r="A172" t="str">
        <x:v>Andy Corser|2026-03-25</x:v>
      </x:c>
      <x:c r="B172" s="888" t="n">
        <x:v>46106</x:v>
      </x:c>
      <x:c r="C172" t="str">
        <x:v>Andy Corser</x:v>
      </x:c>
      <x:c r="D172" t="str">
        <x:v>Permanent</x:v>
      </x:c>
      <x:c r="E172" t="str">
        <x:v>Manchester</x:v>
      </x:c>
      <x:c r="F172" t="str">
        <x:v>Operative Driver</x:v>
      </x:c>
      <x:c r="G172" t="str">
        <x:v>401141</x:v>
      </x:c>
      <x:c r="H172" t="str">
        <x:v>Jesits</x:v>
      </x:c>
      <x:c r="I172" s="22" t="n">
        <x:v>12</x:v>
      </x:c>
      <x:c r="J172" t="str">
        <x:v>Worked</x:v>
      </x:c>
      <x:c r="K172" t="str">
        <x:v>Employee 2305; home branch Manchester; assigned role Operative Driver | Deployment branch: Thurrock | Actual role: Operative Driver | Jobs: 401141 | Customers: Jesits | Actual hours: 12.0; source records: 1</x:v>
      </x:c>
      <x:c r="L172" t="str">
        <x:v>Include</x:v>
      </x:c>
      <x:c r="M172"/>
      <x:c r="N172"/>
    </x:row>
    <x:row r="173">
      <x:c r="A173" t="str">
        <x:v>Andy Corser|2026-03-26</x:v>
      </x:c>
      <x:c r="B173" s="888" t="n">
        <x:v>46107</x:v>
      </x:c>
      <x:c r="C173" t="str">
        <x:v>Andy Corser</x:v>
      </x:c>
      <x:c r="D173" t="str">
        <x:v>Permanent</x:v>
      </x:c>
      <x:c r="E173" t="str">
        <x:v>Manchester</x:v>
      </x:c>
      <x:c r="F173" t="str">
        <x:v>Operative Driver</x:v>
      </x:c>
      <x:c r="G173" t="str">
        <x:v>401141</x:v>
      </x:c>
      <x:c r="H173" t="str">
        <x:v>Jesits</x:v>
      </x:c>
      <x:c r="I173" s="22" t="n">
        <x:v>8</x:v>
      </x:c>
      <x:c r="J173" t="str">
        <x:v>Worked</x:v>
      </x:c>
      <x:c r="K173" t="str">
        <x:v>Employee 2305; home branch Manchester; assigned role Operative Driver | Deployment branch: Thurrock | Actual role: Operative Driver | Jobs: 401141 | Customers: Jesits | Actual hours: 8.0; source records: 1</x:v>
      </x:c>
      <x:c r="L173" t="str">
        <x:v>Include</x:v>
      </x:c>
      <x:c r="M173"/>
      <x:c r="N173"/>
    </x:row>
    <x:row r="174">
      <x:c r="A174" t="str">
        <x:v>Andy Corser|2026-03-27</x:v>
      </x:c>
      <x:c r="B174" s="888" t="n">
        <x:v>46108</x:v>
      </x:c>
      <x:c r="C174" t="str">
        <x:v>Andy Corser</x:v>
      </x:c>
      <x:c r="D174" t="str">
        <x:v>Permanent</x:v>
      </x:c>
      <x:c r="E174" t="str">
        <x:v>Manchester</x:v>
      </x:c>
      <x:c r="F174" t="str">
        <x:v>Operative Driver</x:v>
      </x:c>
      <x:c r="G174" t="str">
        <x:v>400792, 398317B</x:v>
      </x:c>
      <x:c r="H174" t="str">
        <x:v>Cheshire Police; Restore Harrow Green</x:v>
      </x:c>
      <x:c r="I174" s="22" t="n">
        <x:v>8</x:v>
      </x:c>
      <x:c r="J174" t="str">
        <x:v>Worked — 2 records</x:v>
      </x:c>
      <x:c r="K174" t="str">
        <x:v>Employee 2305; home branch Manchester; assigned role Operative Driver | Deployment branch: Manchester | Actual role: Operative Driver | Jobs: 400792, 398317B | Customers: Cheshire Police; Restore Harrow Green | Actual hours: 8.0; source records: 2</x:v>
      </x:c>
      <x:c r="L174" t="str">
        <x:v>Include</x:v>
      </x:c>
      <x:c r="M174"/>
      <x:c r="N174"/>
    </x:row>
    <x:row r="175">
      <x:c r="A175" t="str">
        <x:v>Andy Corser|2026-03-30</x:v>
      </x:c>
      <x:c r="B175" s="888" t="n">
        <x:v>46111</x:v>
      </x:c>
      <x:c r="C175" t="str">
        <x:v>Andy Corser</x:v>
      </x:c>
      <x:c r="D175" t="str">
        <x:v>Permanent</x:v>
      </x:c>
      <x:c r="E175" t="str">
        <x:v>Manchester</x:v>
      </x:c>
      <x:c r="F175" t="str">
        <x:v>Operative Driver</x:v>
      </x:c>
      <x:c r="G175" t="str">
        <x:v>397571, 398317B</x:v>
      </x:c>
      <x:c r="H175" t="str">
        <x:v>Birmingham City Council Thornbury Road; Restore Harrow Green</x:v>
      </x:c>
      <x:c r="I175" s="22" t="n">
        <x:v>17</x:v>
      </x:c>
      <x:c r="J175" t="str">
        <x:v>Worked — 2 records</x:v>
      </x:c>
      <x:c r="K175" t="str">
        <x:v>Employee 2305; home branch Manchester; assigned role Operative Driver | Deployment branch: Birmingham, Manchester | Actual role: Operative Driver, Operative Porter | Jobs: 397571, 398317B | Customers: Birmingham City Council Thornbury Road; Restore Harrow Green | Actual hours: 17.0; source records: 2</x:v>
      </x:c>
      <x:c r="L175" t="str">
        <x:v>Include</x:v>
      </x:c>
      <x:c r="M175"/>
      <x:c r="N175"/>
    </x:row>
    <x:row r="176">
      <x:c r="A176" t="str">
        <x:v>Andy Corser|2026-03-31</x:v>
      </x:c>
      <x:c r="B176" s="888" t="n">
        <x:v>46112</x:v>
      </x:c>
      <x:c r="C176" t="str">
        <x:v>Andy Corser</x:v>
      </x:c>
      <x:c r="D176" t="str">
        <x:v>Permanent</x:v>
      </x:c>
      <x:c r="E176" t="str">
        <x:v>Manchester</x:v>
      </x:c>
      <x:c r="F176" t="str">
        <x:v>Operative Driver</x:v>
      </x:c>
      <x:c r="G176" t="str">
        <x:v>399876</x:v>
      </x:c>
      <x:c r="H176" t="str">
        <x:v>Cheshire Fire &amp; Rescue</x:v>
      </x:c>
      <x:c r="I176" s="22" t="n">
        <x:v>8.5</x:v>
      </x:c>
      <x:c r="J176" t="str">
        <x:v>Worked</x:v>
      </x:c>
      <x:c r="K176" t="str">
        <x:v>Employee 2305; home branch Manchester; assigned role Operative Driver | Deployment branch: Manchester | Actual role: Operative Driver | Jobs: 399876 | Customers: Cheshire Fire &amp; Rescue | Actual hours: 8.5; source records: 1</x:v>
      </x:c>
      <x:c r="L176" t="str">
        <x:v>Include</x:v>
      </x:c>
      <x:c r="M176"/>
      <x:c r="N176"/>
    </x:row>
    <x:row r="177">
      <x:c r="A177" t="str">
        <x:v>Andy Docherty|2026-03-01</x:v>
      </x:c>
      <x:c r="B177" s="888" t="n">
        <x:v>46082</x:v>
      </x:c>
      <x:c r="C177" t="str">
        <x:v>Andy Docherty</x:v>
      </x:c>
      <x:c r="D177" t="str">
        <x:v>Permanent</x:v>
      </x:c>
      <x:c r="E177" t="str">
        <x:v>Thurrock</x:v>
      </x:c>
      <x:c r="F177" t="str">
        <x:v>Operative Skilled</x:v>
      </x:c>
      <x:c r="G177" t="str">
        <x:v>400593</x:v>
      </x:c>
      <x:c r="H177" t="str">
        <x:v>Bank of America Merrill Lynch</x:v>
      </x:c>
      <x:c r="I177" s="22" t="n">
        <x:v>8.5</x:v>
      </x:c>
      <x:c r="J177" t="str">
        <x:v>Worked</x:v>
      </x:c>
      <x:c r="K177" t="str">
        <x:v>Employee 103053; home branch Thurrock; assigned role Operative Skilled | Deployment branch: Thurrock | Actual role: Operative Skilled | Jobs: 400593 | Customers: Bank of America Merrill Lynch | Actual hours: 8.5; source records: 1</x:v>
      </x:c>
      <x:c r="L177" t="str">
        <x:v>Include</x:v>
      </x:c>
      <x:c r="M177"/>
      <x:c r="N177"/>
    </x:row>
    <x:row r="178">
      <x:c r="A178" t="str">
        <x:v>Andy Docherty|2026-03-02</x:v>
      </x:c>
      <x:c r="B178" s="888" t="n">
        <x:v>46083</x:v>
      </x:c>
      <x:c r="C178" t="str">
        <x:v>Andy Docherty</x:v>
      </x:c>
      <x:c r="D178" t="str">
        <x:v>Permanent</x:v>
      </x:c>
      <x:c r="E178" t="str">
        <x:v>Thurrock</x:v>
      </x:c>
      <x:c r="F178" t="str">
        <x:v>Operative Skilled</x:v>
      </x:c>
      <x:c r="G178" t="str">
        <x:v>400059</x:v>
      </x:c>
      <x:c r="H178" t="str">
        <x:v>Bank of America Merrill Lynch</x:v>
      </x:c>
      <x:c r="I178" s="22" t="n">
        <x:v>8.5</x:v>
      </x:c>
      <x:c r="J178" t="str">
        <x:v>Worked</x:v>
      </x:c>
      <x:c r="K178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78" t="str">
        <x:v>Include</x:v>
      </x:c>
      <x:c r="M178"/>
      <x:c r="N178"/>
    </x:row>
    <x:row r="179">
      <x:c r="A179" t="str">
        <x:v>Andy Docherty|2026-03-03</x:v>
      </x:c>
      <x:c r="B179" s="888" t="n">
        <x:v>46084</x:v>
      </x:c>
      <x:c r="C179" t="str">
        <x:v>Andy Docherty</x:v>
      </x:c>
      <x:c r="D179" t="str">
        <x:v>Permanent</x:v>
      </x:c>
      <x:c r="E179" t="str">
        <x:v>Thurrock</x:v>
      </x:c>
      <x:c r="F179" t="str">
        <x:v>Operative Skilled</x:v>
      </x:c>
      <x:c r="G179" t="str">
        <x:v>400059</x:v>
      </x:c>
      <x:c r="H179" t="str">
        <x:v>Bank of America Merrill Lynch</x:v>
      </x:c>
      <x:c r="I179" s="22" t="n">
        <x:v>8.5</x:v>
      </x:c>
      <x:c r="J179" t="str">
        <x:v>Worked</x:v>
      </x:c>
      <x:c r="K179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79" t="str">
        <x:v>Include</x:v>
      </x:c>
      <x:c r="M179"/>
      <x:c r="N179"/>
    </x:row>
    <x:row r="180">
      <x:c r="A180" t="str">
        <x:v>Andy Docherty|2026-03-04</x:v>
      </x:c>
      <x:c r="B180" s="888" t="n">
        <x:v>46085</x:v>
      </x:c>
      <x:c r="C180" t="str">
        <x:v>Andy Docherty</x:v>
      </x:c>
      <x:c r="D180" t="str">
        <x:v>Permanent</x:v>
      </x:c>
      <x:c r="E180" t="str">
        <x:v>Thurrock</x:v>
      </x:c>
      <x:c r="F180" t="str">
        <x:v>Operative Skilled</x:v>
      </x:c>
      <x:c r="G180" t="str">
        <x:v>400059</x:v>
      </x:c>
      <x:c r="H180" t="str">
        <x:v>Bank of America Merrill Lynch</x:v>
      </x:c>
      <x:c r="I180" s="22" t="n">
        <x:v>8.5</x:v>
      </x:c>
      <x:c r="J180" t="str">
        <x:v>Worked</x:v>
      </x:c>
      <x:c r="K180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80" t="str">
        <x:v>Include</x:v>
      </x:c>
      <x:c r="M180"/>
      <x:c r="N180"/>
    </x:row>
    <x:row r="181">
      <x:c r="A181" t="str">
        <x:v>Andy Docherty|2026-03-05</x:v>
      </x:c>
      <x:c r="B181" s="888" t="n">
        <x:v>46086</x:v>
      </x:c>
      <x:c r="C181" t="str">
        <x:v>Andy Docherty</x:v>
      </x:c>
      <x:c r="D181" t="str">
        <x:v>Permanent</x:v>
      </x:c>
      <x:c r="E181" t="str">
        <x:v>Thurrock</x:v>
      </x:c>
      <x:c r="F181" t="str">
        <x:v>Operative Skilled</x:v>
      </x:c>
      <x:c r="G181" t="str">
        <x:v>400059</x:v>
      </x:c>
      <x:c r="H181" t="str">
        <x:v>Bank of America Merrill Lynch</x:v>
      </x:c>
      <x:c r="I181" s="22" t="n">
        <x:v>8.5</x:v>
      </x:c>
      <x:c r="J181" t="str">
        <x:v>Worked</x:v>
      </x:c>
      <x:c r="K181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81" t="str">
        <x:v>Include</x:v>
      </x:c>
      <x:c r="M181"/>
      <x:c r="N181"/>
    </x:row>
    <x:row r="182">
      <x:c r="A182" t="str">
        <x:v>Andy Docherty|2026-03-06</x:v>
      </x:c>
      <x:c r="B182" s="888" t="n">
        <x:v>46087</x:v>
      </x:c>
      <x:c r="C182" t="str">
        <x:v>Andy Docherty</x:v>
      </x:c>
      <x:c r="D182" t="str">
        <x:v>Permanent</x:v>
      </x:c>
      <x:c r="E182" t="str">
        <x:v>Thurrock</x:v>
      </x:c>
      <x:c r="F182" t="str">
        <x:v>Operative Skilled</x:v>
      </x:c>
      <x:c r="G182" t="str">
        <x:v>400059, 400816</x:v>
      </x:c>
      <x:c r="H182" t="str">
        <x:v>Bank of America Merrill Lynch</x:v>
      </x:c>
      <x:c r="I182" s="22" t="n">
        <x:v>14</x:v>
      </x:c>
      <x:c r="J182" t="str">
        <x:v>Worked — 2 records</x:v>
      </x:c>
      <x:c r="K182" t="str">
        <x:v>Employee 103053; home branch Thurrock; assigned role Operative Skilled | Deployment branch: Thurrock | Actual role: Operative Skilled | Jobs: 400059, 400816 | Customers: Bank of America Merrill Lynch | Actual hours: 14.0; source records: 2</x:v>
      </x:c>
      <x:c r="L182" t="str">
        <x:v>Include</x:v>
      </x:c>
      <x:c r="M182"/>
      <x:c r="N182"/>
    </x:row>
    <x:row r="183">
      <x:c r="A183" t="str">
        <x:v>Andy Docherty|2026-03-08</x:v>
      </x:c>
      <x:c r="B183" s="888" t="n">
        <x:v>46089</x:v>
      </x:c>
      <x:c r="C183" t="str">
        <x:v>Andy Docherty</x:v>
      </x:c>
      <x:c r="D183" t="str">
        <x:v>Permanent</x:v>
      </x:c>
      <x:c r="E183" t="str">
        <x:v>Thurrock</x:v>
      </x:c>
      <x:c r="F183" t="str">
        <x:v>Operative Skilled</x:v>
      </x:c>
      <x:c r="G183" t="str">
        <x:v>400816</x:v>
      </x:c>
      <x:c r="H183" t="str">
        <x:v>Bank of America Merrill Lynch</x:v>
      </x:c>
      <x:c r="I183" s="22" t="n">
        <x:v>8.5</x:v>
      </x:c>
      <x:c r="J183" t="str">
        <x:v>Worked</x:v>
      </x:c>
      <x:c r="K183" t="str">
        <x:v>Employee 103053; home branch Thurrock; assigned role Operative Skilled | Deployment branch: Thurrock | Actual role: Operative Skilled | Jobs: 400816 | Customers: Bank of America Merrill Lynch | Actual hours: 8.5; source records: 1</x:v>
      </x:c>
      <x:c r="L183" t="str">
        <x:v>Include</x:v>
      </x:c>
      <x:c r="M183"/>
      <x:c r="N183"/>
    </x:row>
    <x:row r="184">
      <x:c r="A184" t="str">
        <x:v>Andy Docherty|2026-03-09</x:v>
      </x:c>
      <x:c r="B184" s="888" t="n">
        <x:v>46090</x:v>
      </x:c>
      <x:c r="C184" t="str">
        <x:v>Andy Docherty</x:v>
      </x:c>
      <x:c r="D184" t="str">
        <x:v>Permanent</x:v>
      </x:c>
      <x:c r="E184" t="str">
        <x:v>Thurrock</x:v>
      </x:c>
      <x:c r="F184" t="str">
        <x:v>Operative Skilled</x:v>
      </x:c>
      <x:c r="G184" t="str">
        <x:v>400059</x:v>
      </x:c>
      <x:c r="H184" t="str">
        <x:v>Bank of America Merrill Lynch</x:v>
      </x:c>
      <x:c r="I184" s="22" t="n">
        <x:v>8.5</x:v>
      </x:c>
      <x:c r="J184" t="str">
        <x:v>Worked</x:v>
      </x:c>
      <x:c r="K184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84" t="str">
        <x:v>Include</x:v>
      </x:c>
      <x:c r="M184"/>
      <x:c r="N184"/>
    </x:row>
    <x:row r="185">
      <x:c r="A185" t="str">
        <x:v>Andy Docherty|2026-03-10</x:v>
      </x:c>
      <x:c r="B185" s="888" t="n">
        <x:v>46091</x:v>
      </x:c>
      <x:c r="C185" t="str">
        <x:v>Andy Docherty</x:v>
      </x:c>
      <x:c r="D185" t="str">
        <x:v>Permanent</x:v>
      </x:c>
      <x:c r="E185" t="str">
        <x:v>Thurrock</x:v>
      </x:c>
      <x:c r="F185" t="str">
        <x:v>Operative Skilled</x:v>
      </x:c>
      <x:c r="G185" t="str">
        <x:v>400059</x:v>
      </x:c>
      <x:c r="H185" t="str">
        <x:v>Bank of America Merrill Lynch</x:v>
      </x:c>
      <x:c r="I185" s="22" t="n">
        <x:v>8.5</x:v>
      </x:c>
      <x:c r="J185" t="str">
        <x:v>Worked</x:v>
      </x:c>
      <x:c r="K185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85" t="str">
        <x:v>Include</x:v>
      </x:c>
      <x:c r="M185"/>
      <x:c r="N185"/>
    </x:row>
    <x:row r="186">
      <x:c r="A186" t="str">
        <x:v>Andy Docherty|2026-03-11</x:v>
      </x:c>
      <x:c r="B186" s="888" t="n">
        <x:v>46092</x:v>
      </x:c>
      <x:c r="C186" t="str">
        <x:v>Andy Docherty</x:v>
      </x:c>
      <x:c r="D186" t="str">
        <x:v>Permanent</x:v>
      </x:c>
      <x:c r="E186" t="str">
        <x:v>Thurrock</x:v>
      </x:c>
      <x:c r="F186" t="str">
        <x:v>Operative Skilled</x:v>
      </x:c>
      <x:c r="G186" t="str">
        <x:v>400059</x:v>
      </x:c>
      <x:c r="H186" t="str">
        <x:v>Bank of America Merrill Lynch</x:v>
      </x:c>
      <x:c r="I186" s="22" t="n">
        <x:v>8.5</x:v>
      </x:c>
      <x:c r="J186" t="str">
        <x:v>Worked</x:v>
      </x:c>
      <x:c r="K186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86" t="str">
        <x:v>Include</x:v>
      </x:c>
      <x:c r="M186"/>
      <x:c r="N186"/>
    </x:row>
    <x:row r="187">
      <x:c r="A187" t="str">
        <x:v>Andy Docherty|2026-03-12</x:v>
      </x:c>
      <x:c r="B187" s="888" t="n">
        <x:v>46093</x:v>
      </x:c>
      <x:c r="C187" t="str">
        <x:v>Andy Docherty</x:v>
      </x:c>
      <x:c r="D187" t="str">
        <x:v>Permanent</x:v>
      </x:c>
      <x:c r="E187" t="str">
        <x:v>Thurrock</x:v>
      </x:c>
      <x:c r="F187" t="str">
        <x:v>Operative Skilled</x:v>
      </x:c>
      <x:c r="G187" t="str">
        <x:v>400059</x:v>
      </x:c>
      <x:c r="H187" t="str">
        <x:v>Bank of America Merrill Lynch</x:v>
      </x:c>
      <x:c r="I187" s="22" t="n">
        <x:v>8.5</x:v>
      </x:c>
      <x:c r="J187" t="str">
        <x:v>Worked</x:v>
      </x:c>
      <x:c r="K187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87" t="str">
        <x:v>Include</x:v>
      </x:c>
      <x:c r="M187"/>
      <x:c r="N187"/>
    </x:row>
    <x:row r="188">
      <x:c r="A188" t="str">
        <x:v>Andy Docherty|2026-03-13</x:v>
      </x:c>
      <x:c r="B188" s="888" t="n">
        <x:v>46094</x:v>
      </x:c>
      <x:c r="C188" t="str">
        <x:v>Andy Docherty</x:v>
      </x:c>
      <x:c r="D188" t="str">
        <x:v>Permanent</x:v>
      </x:c>
      <x:c r="E188" t="str">
        <x:v>Thurrock</x:v>
      </x:c>
      <x:c r="F188" t="str">
        <x:v>Operative Skilled</x:v>
      </x:c>
      <x:c r="G188" t="str">
        <x:v>400059, 400946</x:v>
      </x:c>
      <x:c r="H188" t="str">
        <x:v>Bank of America Merrill Lynch</x:v>
      </x:c>
      <x:c r="I188" s="22" t="n">
        <x:v>15.5</x:v>
      </x:c>
      <x:c r="J188" t="str">
        <x:v>Worked — 2 records</x:v>
      </x:c>
      <x:c r="K188" t="str">
        <x:v>Employee 103053; home branch Thurrock; assigned role Operative Skilled | Deployment branch: Thurrock | Actual role: Operative Skilled | Jobs: 400059, 400946 | Customers: Bank of America Merrill Lynch | Actual hours: 15.5; source records: 2</x:v>
      </x:c>
      <x:c r="L188" t="str">
        <x:v>Include</x:v>
      </x:c>
      <x:c r="M188"/>
      <x:c r="N188"/>
    </x:row>
    <x:row r="189">
      <x:c r="A189" t="str">
        <x:v>Andy Docherty|2026-03-14</x:v>
      </x:c>
      <x:c r="B189" s="888" t="n">
        <x:v>46095</x:v>
      </x:c>
      <x:c r="C189" t="str">
        <x:v>Andy Docherty</x:v>
      </x:c>
      <x:c r="D189" t="str">
        <x:v>Permanent</x:v>
      </x:c>
      <x:c r="E189" t="str">
        <x:v>Thurrock</x:v>
      </x:c>
      <x:c r="F189" t="str">
        <x:v>Operative Skilled</x:v>
      </x:c>
      <x:c r="G189" t="str">
        <x:v>400534</x:v>
      </x:c>
      <x:c r="H189" t="str">
        <x:v>Bank of America Merrill Lynch</x:v>
      </x:c>
      <x:c r="I189" s="22" t="n">
        <x:v>7.5</x:v>
      </x:c>
      <x:c r="J189" t="str">
        <x:v>Worked</x:v>
      </x:c>
      <x:c r="K189" t="str">
        <x:v>Employee 103053; home branch Thurrock; assigned role Operative Skilled | Deployment branch: Thurrock | Actual role: Operative Skilled | Jobs: 400534 | Customers: Bank of America Merrill Lynch | Actual hours: 7.5; source records: 1</x:v>
      </x:c>
      <x:c r="L189" t="str">
        <x:v>Include</x:v>
      </x:c>
      <x:c r="M189"/>
      <x:c r="N189"/>
    </x:row>
    <x:row r="190">
      <x:c r="A190" t="str">
        <x:v>Andy Docherty|2026-03-15</x:v>
      </x:c>
      <x:c r="B190" s="888" t="n">
        <x:v>46096</x:v>
      </x:c>
      <x:c r="C190" t="str">
        <x:v>Andy Docherty</x:v>
      </x:c>
      <x:c r="D190" t="str">
        <x:v>Permanent</x:v>
      </x:c>
      <x:c r="E190" t="str">
        <x:v>Thurrock</x:v>
      </x:c>
      <x:c r="F190" t="str">
        <x:v>Operative Skilled</x:v>
      </x:c>
      <x:c r="G190" t="str">
        <x:v>400946</x:v>
      </x:c>
      <x:c r="H190" t="str">
        <x:v>Bank of America Merrill Lynch</x:v>
      </x:c>
      <x:c r="I190" s="22" t="n">
        <x:v>8.5</x:v>
      </x:c>
      <x:c r="J190" t="str">
        <x:v>Worked</x:v>
      </x:c>
      <x:c r="K190" t="str">
        <x:v>Employee 103053; home branch Thurrock; assigned role Operative Skilled | Deployment branch: Thurrock | Actual role: Operative Skilled | Jobs: 400946 | Customers: Bank of America Merrill Lynch | Actual hours: 8.5; source records: 1</x:v>
      </x:c>
      <x:c r="L190" t="str">
        <x:v>Include</x:v>
      </x:c>
      <x:c r="M190"/>
      <x:c r="N190"/>
    </x:row>
    <x:row r="191">
      <x:c r="A191" t="str">
        <x:v>Andy Docherty|2026-03-16</x:v>
      </x:c>
      <x:c r="B191" s="888" t="n">
        <x:v>46097</x:v>
      </x:c>
      <x:c r="C191" t="str">
        <x:v>Andy Docherty</x:v>
      </x:c>
      <x:c r="D191" t="str">
        <x:v>Permanent</x:v>
      </x:c>
      <x:c r="E191" t="str">
        <x:v>Thurrock</x:v>
      </x:c>
      <x:c r="F191" t="str">
        <x:v>Operative Skilled</x:v>
      </x:c>
      <x:c r="G191" t="str">
        <x:v>400059</x:v>
      </x:c>
      <x:c r="H191" t="str">
        <x:v>Bank of America Merrill Lynch</x:v>
      </x:c>
      <x:c r="I191" s="22" t="n">
        <x:v>8.5</x:v>
      </x:c>
      <x:c r="J191" t="str">
        <x:v>Worked</x:v>
      </x:c>
      <x:c r="K191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91" t="str">
        <x:v>Include</x:v>
      </x:c>
      <x:c r="M191"/>
      <x:c r="N191"/>
    </x:row>
    <x:row r="192">
      <x:c r="A192" t="str">
        <x:v>Andy Docherty|2026-03-17</x:v>
      </x:c>
      <x:c r="B192" s="888" t="n">
        <x:v>46098</x:v>
      </x:c>
      <x:c r="C192" t="str">
        <x:v>Andy Docherty</x:v>
      </x:c>
      <x:c r="D192" t="str">
        <x:v>Permanent</x:v>
      </x:c>
      <x:c r="E192" t="str">
        <x:v>Thurrock</x:v>
      </x:c>
      <x:c r="F192" t="str">
        <x:v>Operative Skilled</x:v>
      </x:c>
      <x:c r="G192" t="str">
        <x:v>400059</x:v>
      </x:c>
      <x:c r="H192" t="str">
        <x:v>Bank of America Merrill Lynch</x:v>
      </x:c>
      <x:c r="I192" s="22" t="n">
        <x:v>8.5</x:v>
      </x:c>
      <x:c r="J192" t="str">
        <x:v>Worked</x:v>
      </x:c>
      <x:c r="K192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92" t="str">
        <x:v>Include</x:v>
      </x:c>
      <x:c r="M192"/>
      <x:c r="N192"/>
    </x:row>
    <x:row r="193">
      <x:c r="A193" t="str">
        <x:v>Andy Docherty|2026-03-18</x:v>
      </x:c>
      <x:c r="B193" s="888" t="n">
        <x:v>46099</x:v>
      </x:c>
      <x:c r="C193" t="str">
        <x:v>Andy Docherty</x:v>
      </x:c>
      <x:c r="D193" t="str">
        <x:v>Permanent</x:v>
      </x:c>
      <x:c r="E193" t="str">
        <x:v>Thurrock</x:v>
      </x:c>
      <x:c r="F193" t="str">
        <x:v>Operative Skilled</x:v>
      </x:c>
      <x:c r="G193" t="str">
        <x:v>400059</x:v>
      </x:c>
      <x:c r="H193" t="str">
        <x:v>Bank of America Merrill Lynch</x:v>
      </x:c>
      <x:c r="I193" s="22" t="n">
        <x:v>8.5</x:v>
      </x:c>
      <x:c r="J193" t="str">
        <x:v>Worked</x:v>
      </x:c>
      <x:c r="K193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93" t="str">
        <x:v>Include</x:v>
      </x:c>
      <x:c r="M193"/>
      <x:c r="N193"/>
    </x:row>
    <x:row r="194">
      <x:c r="A194" t="str">
        <x:v>Andy Docherty|2026-03-19</x:v>
      </x:c>
      <x:c r="B194" s="888" t="n">
        <x:v>46100</x:v>
      </x:c>
      <x:c r="C194" t="str">
        <x:v>Andy Docherty</x:v>
      </x:c>
      <x:c r="D194" t="str">
        <x:v>Permanent</x:v>
      </x:c>
      <x:c r="E194" t="str">
        <x:v>Thurrock</x:v>
      </x:c>
      <x:c r="F194" t="str">
        <x:v>Operative Skilled</x:v>
      </x:c>
      <x:c r="G194" t="str">
        <x:v>400059</x:v>
      </x:c>
      <x:c r="H194" t="str">
        <x:v>Bank of America Merrill Lynch</x:v>
      </x:c>
      <x:c r="I194" s="22" t="n">
        <x:v>8.5</x:v>
      </x:c>
      <x:c r="J194" t="str">
        <x:v>Worked</x:v>
      </x:c>
      <x:c r="K194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94" t="str">
        <x:v>Include</x:v>
      </x:c>
      <x:c r="M194"/>
      <x:c r="N194"/>
    </x:row>
    <x:row r="195">
      <x:c r="A195" t="str">
        <x:v>Andy Docherty|2026-03-20</x:v>
      </x:c>
      <x:c r="B195" s="888" t="n">
        <x:v>46101</x:v>
      </x:c>
      <x:c r="C195" t="str">
        <x:v>Andy Docherty</x:v>
      </x:c>
      <x:c r="D195" t="str">
        <x:v>Permanent</x:v>
      </x:c>
      <x:c r="E195" t="str">
        <x:v>Thurrock</x:v>
      </x:c>
      <x:c r="F195" t="str">
        <x:v>Operative Skilled</x:v>
      </x:c>
      <x:c r="G195" t="str">
        <x:v>400059</x:v>
      </x:c>
      <x:c r="H195" t="str">
        <x:v>Bank of America Merrill Lynch</x:v>
      </x:c>
      <x:c r="I195" s="22" t="n">
        <x:v>8.5</x:v>
      </x:c>
      <x:c r="J195" t="str">
        <x:v>Worked</x:v>
      </x:c>
      <x:c r="K195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95" t="str">
        <x:v>Include</x:v>
      </x:c>
      <x:c r="M195"/>
      <x:c r="N195"/>
    </x:row>
    <x:row r="196">
      <x:c r="A196" t="str">
        <x:v>Andy Docherty|2026-03-21</x:v>
      </x:c>
      <x:c r="B196" s="888" t="n">
        <x:v>46102</x:v>
      </x:c>
      <x:c r="C196" t="str">
        <x:v>Andy Docherty</x:v>
      </x:c>
      <x:c r="D196" t="str">
        <x:v>Permanent</x:v>
      </x:c>
      <x:c r="E196" t="str">
        <x:v>Thurrock</x:v>
      </x:c>
      <x:c r="F196" t="str">
        <x:v>Operative Skilled</x:v>
      </x:c>
      <x:c r="G196" t="str">
        <x:v>401075</x:v>
      </x:c>
      <x:c r="H196" t="str">
        <x:v>Bank of America Merrill Lynch</x:v>
      </x:c>
      <x:c r="I196" s="22" t="n">
        <x:v>8.5</x:v>
      </x:c>
      <x:c r="J196" t="str">
        <x:v>Worked</x:v>
      </x:c>
      <x:c r="K196" t="str">
        <x:v>Employee 103053; home branch Thurrock; assigned role Operative Skilled | Deployment branch: Thurrock | Actual role: Operative Skilled | Jobs: 401075 | Customers: Bank of America Merrill Lynch | Actual hours: 8.5; source records: 1</x:v>
      </x:c>
      <x:c r="L196" t="str">
        <x:v>Include</x:v>
      </x:c>
      <x:c r="M196"/>
      <x:c r="N196"/>
    </x:row>
    <x:row r="197">
      <x:c r="A197" t="str">
        <x:v>Andy Docherty|2026-03-23</x:v>
      </x:c>
      <x:c r="B197" s="888" t="n">
        <x:v>46104</x:v>
      </x:c>
      <x:c r="C197" t="str">
        <x:v>Andy Docherty</x:v>
      </x:c>
      <x:c r="D197" t="str">
        <x:v>Permanent</x:v>
      </x:c>
      <x:c r="E197" t="str">
        <x:v>Thurrock</x:v>
      </x:c>
      <x:c r="F197" t="str">
        <x:v>Operative Skilled</x:v>
      </x:c>
      <x:c r="G197" t="str">
        <x:v>400059</x:v>
      </x:c>
      <x:c r="H197" t="str">
        <x:v>Bank of America Merrill Lynch</x:v>
      </x:c>
      <x:c r="I197" s="22" t="n">
        <x:v>8.5</x:v>
      </x:c>
      <x:c r="J197" t="str">
        <x:v>Worked</x:v>
      </x:c>
      <x:c r="K197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97" t="str">
        <x:v>Include</x:v>
      </x:c>
      <x:c r="M197"/>
      <x:c r="N197"/>
    </x:row>
    <x:row r="198">
      <x:c r="A198" t="str">
        <x:v>Andy Docherty|2026-03-24</x:v>
      </x:c>
      <x:c r="B198" s="888" t="n">
        <x:v>46105</x:v>
      </x:c>
      <x:c r="C198" t="str">
        <x:v>Andy Docherty</x:v>
      </x:c>
      <x:c r="D198" t="str">
        <x:v>Permanent</x:v>
      </x:c>
      <x:c r="E198" t="str">
        <x:v>Thurrock</x:v>
      </x:c>
      <x:c r="F198" t="str">
        <x:v>Operative Skilled</x:v>
      </x:c>
      <x:c r="G198" t="str">
        <x:v>400059</x:v>
      </x:c>
      <x:c r="H198" t="str">
        <x:v>Bank of America Merrill Lynch</x:v>
      </x:c>
      <x:c r="I198" s="22" t="n">
        <x:v>8.5</x:v>
      </x:c>
      <x:c r="J198" t="str">
        <x:v>Worked</x:v>
      </x:c>
      <x:c r="K198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98" t="str">
        <x:v>Include</x:v>
      </x:c>
      <x:c r="M198"/>
      <x:c r="N198"/>
    </x:row>
    <x:row r="199">
      <x:c r="A199" t="str">
        <x:v>Andy Docherty|2026-03-25</x:v>
      </x:c>
      <x:c r="B199" s="888" t="n">
        <x:v>46106</x:v>
      </x:c>
      <x:c r="C199" t="str">
        <x:v>Andy Docherty</x:v>
      </x:c>
      <x:c r="D199" t="str">
        <x:v>Permanent</x:v>
      </x:c>
      <x:c r="E199" t="str">
        <x:v>Thurrock</x:v>
      </x:c>
      <x:c r="F199" t="str">
        <x:v>Operative Skilled</x:v>
      </x:c>
      <x:c r="G199" t="str">
        <x:v>400059</x:v>
      </x:c>
      <x:c r="H199" t="str">
        <x:v>Bank of America Merrill Lynch</x:v>
      </x:c>
      <x:c r="I199" s="22" t="n">
        <x:v>8.5</x:v>
      </x:c>
      <x:c r="J199" t="str">
        <x:v>Worked</x:v>
      </x:c>
      <x:c r="K199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99" t="str">
        <x:v>Include</x:v>
      </x:c>
      <x:c r="M199"/>
      <x:c r="N199"/>
    </x:row>
    <x:row r="200">
      <x:c r="A200" t="str">
        <x:v>Andy Docherty|2026-03-26</x:v>
      </x:c>
      <x:c r="B200" s="888" t="n">
        <x:v>46107</x:v>
      </x:c>
      <x:c r="C200" t="str">
        <x:v>Andy Docherty</x:v>
      </x:c>
      <x:c r="D200" t="str">
        <x:v>Permanent</x:v>
      </x:c>
      <x:c r="E200" t="str">
        <x:v>Thurrock</x:v>
      </x:c>
      <x:c r="F200" t="str">
        <x:v>Operative Skilled</x:v>
      </x:c>
      <x:c r="G200" t="str">
        <x:v>400059</x:v>
      </x:c>
      <x:c r="H200" t="str">
        <x:v>Bank of America Merrill Lynch</x:v>
      </x:c>
      <x:c r="I200" s="22" t="n">
        <x:v>8.5</x:v>
      </x:c>
      <x:c r="J200" t="str">
        <x:v>Worked</x:v>
      </x:c>
      <x:c r="K200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200" t="str">
        <x:v>Include</x:v>
      </x:c>
      <x:c r="M200"/>
      <x:c r="N200"/>
    </x:row>
    <x:row r="201">
      <x:c r="A201" t="str">
        <x:v>Andy Docherty|2026-03-27</x:v>
      </x:c>
      <x:c r="B201" s="888" t="n">
        <x:v>46108</x:v>
      </x:c>
      <x:c r="C201" t="str">
        <x:v>Andy Docherty</x:v>
      </x:c>
      <x:c r="D201" t="str">
        <x:v>Permanent</x:v>
      </x:c>
      <x:c r="E201" t="str">
        <x:v>Thurrock</x:v>
      </x:c>
      <x:c r="F201" t="str">
        <x:v>Operative Skilled</x:v>
      </x:c>
      <x:c r="G201" t="str">
        <x:v>400059</x:v>
      </x:c>
      <x:c r="H201" t="str">
        <x:v>Bank of America Merrill Lynch</x:v>
      </x:c>
      <x:c r="I201" s="22" t="n">
        <x:v>8.5</x:v>
      </x:c>
      <x:c r="J201" t="str">
        <x:v>Worked</x:v>
      </x:c>
      <x:c r="K201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201" t="str">
        <x:v>Include</x:v>
      </x:c>
      <x:c r="M201"/>
      <x:c r="N201"/>
    </x:row>
    <x:row r="202">
      <x:c r="A202" t="str">
        <x:v>Andy Docherty|2026-03-28</x:v>
      </x:c>
      <x:c r="B202" s="888" t="n">
        <x:v>46109</x:v>
      </x:c>
      <x:c r="C202" t="str">
        <x:v>Andy Docherty</x:v>
      </x:c>
      <x:c r="D202" t="str">
        <x:v>Permanent</x:v>
      </x:c>
      <x:c r="E202" t="str">
        <x:v>Thurrock</x:v>
      </x:c>
      <x:c r="F202" t="str">
        <x:v>Operative Skilled</x:v>
      </x:c>
      <x:c r="G202" t="str">
        <x:v>401218</x:v>
      </x:c>
      <x:c r="H202" t="str">
        <x:v>Bank of America Merrill Lynch</x:v>
      </x:c>
      <x:c r="I202" s="22" t="n">
        <x:v>6.5</x:v>
      </x:c>
      <x:c r="J202" t="str">
        <x:v>Worked</x:v>
      </x:c>
      <x:c r="K202" t="str">
        <x:v>Employee 103053; home branch Thurrock; assigned role Operative Skilled | Deployment branch: Thurrock | Actual role: Operative Skilled | Jobs: 401218 | Customers: Bank of America Merrill Lynch | Actual hours: 6.5; source records: 1</x:v>
      </x:c>
      <x:c r="L202" t="str">
        <x:v>Include</x:v>
      </x:c>
      <x:c r="M202"/>
      <x:c r="N202"/>
    </x:row>
    <x:row r="203">
      <x:c r="A203" t="str">
        <x:v>Andy Docherty|2026-03-30</x:v>
      </x:c>
      <x:c r="B203" s="888" t="n">
        <x:v>46111</x:v>
      </x:c>
      <x:c r="C203" t="str">
        <x:v>Andy Docherty</x:v>
      </x:c>
      <x:c r="D203" t="str">
        <x:v>Permanent</x:v>
      </x:c>
      <x:c r="E203" t="str">
        <x:v>Thurrock</x:v>
      </x:c>
      <x:c r="F203" t="str">
        <x:v>Operative Skilled</x:v>
      </x:c>
      <x:c r="G203" t="str">
        <x:v>400059</x:v>
      </x:c>
      <x:c r="H203" t="str">
        <x:v>Bank of America Merrill Lynch</x:v>
      </x:c>
      <x:c r="I203" s="22" t="n">
        <x:v>9</x:v>
      </x:c>
      <x:c r="J203" t="str">
        <x:v>Worked</x:v>
      </x:c>
      <x:c r="K203" t="str">
        <x:v>Employee 103053; home branch Thurrock; assigned role Operative Skilled | Deployment branch: Thurrock | Actual role: Operative Skilled | Jobs: 400059 | Customers: Bank of America Merrill Lynch | Actual hours: 9.0; source records: 1</x:v>
      </x:c>
      <x:c r="L203" t="str">
        <x:v>Include</x:v>
      </x:c>
      <x:c r="M203"/>
      <x:c r="N203"/>
    </x:row>
    <x:row r="204">
      <x:c r="A204" t="str">
        <x:v>Andy Docherty|2026-03-31</x:v>
      </x:c>
      <x:c r="B204" s="888" t="n">
        <x:v>46112</x:v>
      </x:c>
      <x:c r="C204" t="str">
        <x:v>Andy Docherty</x:v>
      </x:c>
      <x:c r="D204" t="str">
        <x:v>Permanent</x:v>
      </x:c>
      <x:c r="E204" t="str">
        <x:v>Thurrock</x:v>
      </x:c>
      <x:c r="F204" t="str">
        <x:v>Operative Skilled</x:v>
      </x:c>
      <x:c r="G204" t="str">
        <x:v>400059</x:v>
      </x:c>
      <x:c r="H204" t="str">
        <x:v>Bank of America Merrill Lynch</x:v>
      </x:c>
      <x:c r="I204" s="22" t="n">
        <x:v>9</x:v>
      </x:c>
      <x:c r="J204" t="str">
        <x:v>Worked</x:v>
      </x:c>
      <x:c r="K204" t="str">
        <x:v>Employee 103053; home branch Thurrock; assigned role Operative Skilled | Deployment branch: Thurrock | Actual role: Operative Skilled | Jobs: 400059 | Customers: Bank of America Merrill Lynch | Actual hours: 9.0; source records: 1</x:v>
      </x:c>
      <x:c r="L204" t="str">
        <x:v>Include</x:v>
      </x:c>
      <x:c r="M204"/>
      <x:c r="N204"/>
    </x:row>
    <x:row r="205">
      <x:c r="A205" t="str">
        <x:v>Anthony Norville|2026-03-03</x:v>
      </x:c>
      <x:c r="B205" s="888" t="n">
        <x:v>46084</x:v>
      </x:c>
      <x:c r="C205" t="str">
        <x:v>Anthony Norville</x:v>
      </x:c>
      <x:c r="D205" t="str">
        <x:v>Permanent</x:v>
      </x:c>
      <x:c r="E205" t="str">
        <x:v>Cambridge</x:v>
      </x:c>
      <x:c r="F205" t="str">
        <x:v>Operative Skilled</x:v>
      </x:c>
      <x:c r="G205" t="str">
        <x:v>399877</x:v>
      </x:c>
      <x:c r="H205" t="str">
        <x:v>Nxera Pharma UK Limited</x:v>
      </x:c>
      <x:c r="I205" s="22" t="n">
        <x:v>7.5</x:v>
      </x:c>
      <x:c r="J205" t="str">
        <x:v>Worked</x:v>
      </x:c>
      <x:c r="K205" t="str">
        <x:v>Employee 103236; home branch Cambridge; assigned role Operative Skilled | Deployment branch: Cambridge | Actual role: Operative Porter | Jobs: 399877 | Customers: Nxera Pharma UK Limited | Actual hours: 7.5; source records: 1</x:v>
      </x:c>
      <x:c r="L205" t="str">
        <x:v>Include</x:v>
      </x:c>
      <x:c r="M205"/>
      <x:c r="N205"/>
    </x:row>
    <x:row r="206">
      <x:c r="A206" t="str">
        <x:v>Anthony Norville|2026-03-04</x:v>
      </x:c>
      <x:c r="B206" s="888" t="n">
        <x:v>46085</x:v>
      </x:c>
      <x:c r="C206" t="str">
        <x:v>Anthony Norville</x:v>
      </x:c>
      <x:c r="D206" t="str">
        <x:v>Permanent</x:v>
      </x:c>
      <x:c r="E206" t="str">
        <x:v>Cambridge</x:v>
      </x:c>
      <x:c r="F206" t="str">
        <x:v>Operative Skilled</x:v>
      </x:c>
      <x:c r="G206" t="str">
        <x:v>400796, 400735</x:v>
      </x:c>
      <x:c r="H206" t="str">
        <x:v>Labmode Ltd ( STEVENAGE); VEOLIA (CROXLEY PARK) -2</x:v>
      </x:c>
      <x:c r="I206" s="22" t="n">
        <x:v>9</x:v>
      </x:c>
      <x:c r="J206" t="str">
        <x:v>Worked — 2 records</x:v>
      </x:c>
      <x:c r="K206" t="str">
        <x:v>Employee 103236; home branch Cambridge; assigned role Operative Skilled | Deployment branch: Cambridge | Actual role: Operative Porter | Jobs: 400796, 400735 | Customers: Labmode Ltd ( STEVENAGE); VEOLIA (CROXLEY PARK) -2 | Actual hours: 9.0; source records: 2</x:v>
      </x:c>
      <x:c r="L206" t="str">
        <x:v>Include</x:v>
      </x:c>
      <x:c r="M206"/>
      <x:c r="N206"/>
    </x:row>
    <x:row r="207">
      <x:c r="A207" t="str">
        <x:v>Anthony Norville|2026-03-05</x:v>
      </x:c>
      <x:c r="B207" s="888" t="n">
        <x:v>46086</x:v>
      </x:c>
      <x:c r="C207" t="str">
        <x:v>Anthony Norville</x:v>
      </x:c>
      <x:c r="D207" t="str">
        <x:v>Permanent</x:v>
      </x:c>
      <x:c r="E207" t="str">
        <x:v>Cambridge</x:v>
      </x:c>
      <x:c r="F207" t="str">
        <x:v>Operative Skilled</x:v>
      </x:c>
      <x:c r="G207" t="str">
        <x:v>400513</x:v>
      </x:c>
      <x:c r="H207" t="str">
        <x:v>Priorclave  (MARCH  26)</x:v>
      </x:c>
      <x:c r="I207" s="22" t="n">
        <x:v>8.5</x:v>
      </x:c>
      <x:c r="J207" t="str">
        <x:v>Worked</x:v>
      </x:c>
      <x:c r="K207" t="str">
        <x:v>Employee 103236; home branch Cambridge; assigned role Operative Skilled | Deployment branch: Cambridge | Actual role: Operative Porter | Jobs: 400513 | Customers: Priorclave  (MARCH  26) | Actual hours: 8.5; source records: 1</x:v>
      </x:c>
      <x:c r="L207" t="str">
        <x:v>Include</x:v>
      </x:c>
      <x:c r="M207"/>
      <x:c r="N207"/>
    </x:row>
    <x:row r="208">
      <x:c r="A208" t="str">
        <x:v>Anthony Norville|2026-03-06</x:v>
      </x:c>
      <x:c r="B208" s="888" t="n">
        <x:v>46087</x:v>
      </x:c>
      <x:c r="C208" t="str">
        <x:v>Anthony Norville</x:v>
      </x:c>
      <x:c r="D208" t="str">
        <x:v>Permanent</x:v>
      </x:c>
      <x:c r="E208" t="str">
        <x:v>Cambridge</x:v>
      </x:c>
      <x:c r="F208" t="str">
        <x:v>Operative Skilled</x:v>
      </x:c>
      <x:c r="G208" t="str">
        <x:v>400378A</x:v>
      </x:c>
      <x:c r="H208" t="str">
        <x:v>Avantor ( CAMBRIDGE  MARCH 2026 )</x:v>
      </x:c>
      <x:c r="I208" s="22" t="n">
        <x:v>8.5</x:v>
      </x:c>
      <x:c r="J208" t="str">
        <x:v>Worked</x:v>
      </x:c>
      <x:c r="K208" t="str">
        <x:v>Employee 103236; home branch Cambridge; assigned role Operative Skilled | Deployment branch: Cambridge | Actual role: Operative Porter | Jobs: 400378A | Customers: Avantor ( CAMBRIDGE  MARCH 2026 ) | Actual hours: 8.5; source records: 1</x:v>
      </x:c>
      <x:c r="L208" t="str">
        <x:v>Include</x:v>
      </x:c>
      <x:c r="M208"/>
      <x:c r="N208"/>
    </x:row>
    <x:row r="209">
      <x:c r="A209" t="str">
        <x:v>Anthony Norville|2026-03-09</x:v>
      </x:c>
      <x:c r="B209" s="888" t="n">
        <x:v>46090</x:v>
      </x:c>
      <x:c r="C209" t="str">
        <x:v>Anthony Norville</x:v>
      </x:c>
      <x:c r="D209" t="str">
        <x:v>Permanent</x:v>
      </x:c>
      <x:c r="E209" t="str">
        <x:v>Cambridge</x:v>
      </x:c>
      <x:c r="F209" t="str">
        <x:v>Operative Skilled</x:v>
      </x:c>
      <x:c r="G209" t="str">
        <x:v>400378A, 394877, 400862</x:v>
      </x:c>
      <x:c r="H209" t="str">
        <x:v>Avantor ( CAMBRIDGE  MARCH 2026 ); Biopharma  - (GSK ); Cytiva</x:v>
      </x:c>
      <x:c r="I209" s="22" t="n">
        <x:v>16.5</x:v>
      </x:c>
      <x:c r="J209" t="str">
        <x:v>Worked — 3 records</x:v>
      </x:c>
      <x:c r="K209" t="str">
        <x:v>Employee 103236; home branch Cambridge; assigned role Operative Skilled | Deployment branch: Cambridge | Actual role: Operative Porter, Operative Skilled | Jobs: 400378A, 394877, 400862 | Customers: Avantor ( CAMBRIDGE  MARCH 2026 ); Biopharma  - (GSK ); Cytiva | Actual hours: 16.5; source records: 3</x:v>
      </x:c>
      <x:c r="L209" t="str">
        <x:v>Include</x:v>
      </x:c>
      <x:c r="M209"/>
      <x:c r="N209"/>
    </x:row>
    <x:row r="210">
      <x:c r="A210" t="str">
        <x:v>Anthony Norville|2026-03-10</x:v>
      </x:c>
      <x:c r="B210" s="888" t="n">
        <x:v>46091</x:v>
      </x:c>
      <x:c r="C210" t="str">
        <x:v>Anthony Norville</x:v>
      </x:c>
      <x:c r="D210" t="str">
        <x:v>Permanent</x:v>
      </x:c>
      <x:c r="E210" t="str">
        <x:v>Cambridge</x:v>
      </x:c>
      <x:c r="F210" t="str">
        <x:v>Operative Skilled</x:v>
      </x:c>
      <x:c r="G210" t="str">
        <x:v>400520</x:v>
      </x:c>
      <x:c r="H210" t="str">
        <x:v>Anglian Water</x:v>
      </x:c>
      <x:c r="I210" s="22" t="n">
        <x:v>11.5</x:v>
      </x:c>
      <x:c r="J210" t="str">
        <x:v>Worked</x:v>
      </x:c>
      <x:c r="K210" t="str">
        <x:v>Employee 103236; home branch Cambridge; assigned role Operative Skilled | Deployment branch: Cambridge | Actual role: Operative Porter | Jobs: 400520 | Customers: Anglian Water | Actual hours: 11.5; source records: 1</x:v>
      </x:c>
      <x:c r="L210" t="str">
        <x:v>Include</x:v>
      </x:c>
      <x:c r="M210"/>
      <x:c r="N210"/>
    </x:row>
    <x:row r="211">
      <x:c r="A211" t="str">
        <x:v>Anthony Norville|2026-03-24</x:v>
      </x:c>
      <x:c r="B211" s="888" t="n">
        <x:v>46105</x:v>
      </x:c>
      <x:c r="C211" t="str">
        <x:v>Anthony Norville</x:v>
      </x:c>
      <x:c r="D211" t="str">
        <x:v>Permanent</x:v>
      </x:c>
      <x:c r="E211" t="str">
        <x:v>Cambridge</x:v>
      </x:c>
      <x:c r="F211" t="str">
        <x:v>Operative Skilled</x:v>
      </x:c>
      <x:c r="G211" t="str">
        <x:v>399025</x:v>
      </x:c>
      <x:c r="H211" t="str">
        <x:v>Innovation Centre in Digital Molecular Technologies (iDMT)</x:v>
      </x:c>
      <x:c r="I211" s="22" t="n">
        <x:v>8</x:v>
      </x:c>
      <x:c r="J211" t="str">
        <x:v>Worked</x:v>
      </x:c>
      <x:c r="K211" t="str">
        <x:v>Employee 103236; home branch Cambridge; assigned role Operative Skilled | Deployment branch: Cambridge | Actual role: Operative Porter | Jobs: 399025 | Customers: Innovation Centre in Digital Molecular Technologies (iDMT) | Actual hours: 8.0; source records: 1</x:v>
      </x:c>
      <x:c r="L211" t="str">
        <x:v>Include</x:v>
      </x:c>
      <x:c r="M211"/>
      <x:c r="N211"/>
    </x:row>
    <x:row r="212">
      <x:c r="A212" t="str">
        <x:v>Anthony Norville|2026-03-25</x:v>
      </x:c>
      <x:c r="B212" s="888" t="n">
        <x:v>46106</x:v>
      </x:c>
      <x:c r="C212" t="str">
        <x:v>Anthony Norville</x:v>
      </x:c>
      <x:c r="D212" t="str">
        <x:v>Permanent</x:v>
      </x:c>
      <x:c r="E212" t="str">
        <x:v>Cambridge</x:v>
      </x:c>
      <x:c r="F212" t="str">
        <x:v>Operative Skilled</x:v>
      </x:c>
      <x:c r="G212" t="str">
        <x:v>400892</x:v>
      </x:c>
      <x:c r="H212" t="str">
        <x:v>Biopharma - (WILD BIOSCIENCE LTD)</x:v>
      </x:c>
      <x:c r="I212" s="22" t="n">
        <x:v>8.5</x:v>
      </x:c>
      <x:c r="J212" t="str">
        <x:v>Worked</x:v>
      </x:c>
      <x:c r="K212" t="str">
        <x:v>Employee 103236; home branch Cambridge; assigned role Operative Skilled | Deployment branch: Cambridge | Actual role: Operative Porter | Jobs: 400892 | Customers: Biopharma - (WILD BIOSCIENCE LTD) | Actual hours: 8.5; source records: 1</x:v>
      </x:c>
      <x:c r="L212" t="str">
        <x:v>Include</x:v>
      </x:c>
      <x:c r="M212"/>
      <x:c r="N212"/>
    </x:row>
    <x:row r="213">
      <x:c r="A213" t="str">
        <x:v>Anthony Norville|2026-03-26</x:v>
      </x:c>
      <x:c r="B213" s="888" t="n">
        <x:v>46107</x:v>
      </x:c>
      <x:c r="C213" t="str">
        <x:v>Anthony Norville</x:v>
      </x:c>
      <x:c r="D213" t="str">
        <x:v>Permanent</x:v>
      </x:c>
      <x:c r="E213" t="str">
        <x:v>Cambridge</x:v>
      </x:c>
      <x:c r="F213" t="str">
        <x:v>Operative Skilled</x:v>
      </x:c>
      <x:c r="G213" t="str">
        <x:v>398255</x:v>
      </x:c>
      <x:c r="H213" t="str">
        <x:v>East &amp; North Hertfordshire NHS Trust</x:v>
      </x:c>
      <x:c r="I213" s="22" t="n">
        <x:v>8</x:v>
      </x:c>
      <x:c r="J213" t="str">
        <x:v>Worked</x:v>
      </x:c>
      <x:c r="K213" t="str">
        <x:v>Employee 103236; home branch Cambridge; assigned role Operative Skilled | Deployment branch: Cambridge | Actual role: Operative Porter | Jobs: 398255 | Customers: East &amp; North Hertfordshire NHS Trust | Actual hours: 8.0; source records: 1</x:v>
      </x:c>
      <x:c r="L213" t="str">
        <x:v>Include</x:v>
      </x:c>
      <x:c r="M213"/>
      <x:c r="N213"/>
    </x:row>
    <x:row r="214">
      <x:c r="A214" t="str">
        <x:v>Anthony Norville|2026-03-27</x:v>
      </x:c>
      <x:c r="B214" s="888" t="n">
        <x:v>46108</x:v>
      </x:c>
      <x:c r="C214" t="str">
        <x:v>Anthony Norville</x:v>
      </x:c>
      <x:c r="D214" t="str">
        <x:v>Permanent</x:v>
      </x:c>
      <x:c r="E214" t="str">
        <x:v>Cambridge</x:v>
      </x:c>
      <x:c r="F214" t="str">
        <x:v>Operative Skilled</x:v>
      </x:c>
      <x:c r="G214"/>
      <x:c r="H214"/>
      <x:c r="I214" s="22" t="n">
        <x:v>0</x:v>
      </x:c>
      <x:c r="J214" t="str">
        <x:v>Annual leave</x:v>
      </x:c>
      <x:c r="K214" t="str">
        <x:v>Employee 103236; home branch Cambridge; assigned role Operative Skilled | Leave: Annual Leave (Hours) | Leave calendar basis: Variable-pattern period</x:v>
      </x:c>
      <x:c r="L214" t="str">
        <x:v>Include</x:v>
      </x:c>
      <x:c r="M214"/>
      <x:c r="N214"/>
    </x:row>
    <x:row r="215">
      <x:c r="A215" t="str">
        <x:v>Anthony Norville|2026-03-30</x:v>
      </x:c>
      <x:c r="B215" s="888" t="n">
        <x:v>46111</x:v>
      </x:c>
      <x:c r="C215" t="str">
        <x:v>Anthony Norville</x:v>
      </x:c>
      <x:c r="D215" t="str">
        <x:v>Permanent</x:v>
      </x:c>
      <x:c r="E215" t="str">
        <x:v>Cambridge</x:v>
      </x:c>
      <x:c r="F215" t="str">
        <x:v>Operative Skilled</x:v>
      </x:c>
      <x:c r="G215" t="str">
        <x:v>400513</x:v>
      </x:c>
      <x:c r="H215" t="str">
        <x:v>Priorclave  (MARCH  26)</x:v>
      </x:c>
      <x:c r="I215" s="22" t="n">
        <x:v>12</x:v>
      </x:c>
      <x:c r="J215" t="str">
        <x:v>Worked</x:v>
      </x:c>
      <x:c r="K215" t="str">
        <x:v>Employee 103236; home branch Cambridge; assigned role Operative Skilled | Deployment branch: Cambridge | Actual role: Operative Porter | Jobs: 400513 | Customers: Priorclave  (MARCH  26) | Actual hours: 12.0; source records: 1</x:v>
      </x:c>
      <x:c r="L215" t="str">
        <x:v>Include</x:v>
      </x:c>
      <x:c r="M215"/>
      <x:c r="N215"/>
    </x:row>
    <x:row r="216">
      <x:c r="A216" t="str">
        <x:v>Anthony Norville|2026-03-31</x:v>
      </x:c>
      <x:c r="B216" s="888" t="n">
        <x:v>46112</x:v>
      </x:c>
      <x:c r="C216" t="str">
        <x:v>Anthony Norville</x:v>
      </x:c>
      <x:c r="D216" t="str">
        <x:v>Permanent</x:v>
      </x:c>
      <x:c r="E216" t="str">
        <x:v>Cambridge</x:v>
      </x:c>
      <x:c r="F216" t="str">
        <x:v>Operative Skilled</x:v>
      </x:c>
      <x:c r="G216" t="str">
        <x:v>401254</x:v>
      </x:c>
      <x:c r="H216" t="str">
        <x:v>HSBC - April 2026 Deliveries</x:v>
      </x:c>
      <x:c r="I216" s="22" t="n">
        <x:v>7.7</x:v>
      </x:c>
      <x:c r="J216" t="str">
        <x:v>Worked</x:v>
      </x:c>
      <x:c r="K216" t="str">
        <x:v>Employee 103236; home branch Cambridge; assigned role Operative Skilled | Deployment branch: Birmingham | Actual role: Operative Porter | Jobs: 401254 | Customers: HSBC - April 2026 Deliveries | Actual hours: 7.7; source records: 1</x:v>
      </x:c>
      <x:c r="L216" t="str">
        <x:v>Include</x:v>
      </x:c>
      <x:c r="M216"/>
      <x:c r="N216"/>
    </x:row>
    <x:row r="217">
      <x:c r="A217" t="str">
        <x:v>Antony Fawcett|2026-03-02</x:v>
      </x:c>
      <x:c r="B217" s="888" t="n">
        <x:v>46083</x:v>
      </x:c>
      <x:c r="C217" t="str">
        <x:v>Antony Fawcett</x:v>
      </x:c>
      <x:c r="D217" t="str">
        <x:v>Permanent</x:v>
      </x:c>
      <x:c r="E217" t="str">
        <x:v>Leeds</x:v>
      </x:c>
      <x:c r="F217" t="str">
        <x:v>Operative Skilled</x:v>
      </x:c>
      <x:c r="G217" t="str">
        <x:v>400330, 399722</x:v>
      </x:c>
      <x:c r="H217" t="str">
        <x:v>Kirklees Council -   Domestic; Kirklees Council - Mrs Susan Hodgson</x:v>
      </x:c>
      <x:c r="I217" s="22" t="n">
        <x:v>9.75</x:v>
      </x:c>
      <x:c r="J217" t="str">
        <x:v>Worked — 2 records</x:v>
      </x:c>
      <x:c r="K217" t="str">
        <x:v>Employee 2642; home branch Leeds; assigned role Operative Skilled | Deployment branch: Leeds | Actual role: Operative Porter | Jobs: 400330, 399722 | Customers: Kirklees Council -   Domestic; Kirklees Council - Mrs Susan Hodgson | Actual hours: 9.8; source records: 2</x:v>
      </x:c>
      <x:c r="L217" t="str">
        <x:v>Include</x:v>
      </x:c>
      <x:c r="M217"/>
      <x:c r="N217"/>
    </x:row>
    <x:row r="218">
      <x:c r="A218" t="str">
        <x:v>Antony Fawcett|2026-03-03</x:v>
      </x:c>
      <x:c r="B218" s="888" t="n">
        <x:v>46084</x:v>
      </x:c>
      <x:c r="C218" t="str">
        <x:v>Antony Fawcett</x:v>
      </x:c>
      <x:c r="D218" t="str">
        <x:v>Permanent</x:v>
      </x:c>
      <x:c r="E218" t="str">
        <x:v>Leeds</x:v>
      </x:c>
      <x:c r="F218" t="str">
        <x:v>Operative Skilled</x:v>
      </x:c>
      <x:c r="G218" t="str">
        <x:v>400342</x:v>
      </x:c>
      <x:c r="H218" t="str">
        <x:v>University of Bradford</x:v>
      </x:c>
      <x:c r="I218" s="22" t="n">
        <x:v>8</x:v>
      </x:c>
      <x:c r="J218" t="str">
        <x:v>Worked</x:v>
      </x:c>
      <x:c r="K218" t="str">
        <x:v>Employee 2642; home branch Leeds; assigned role Operative Skilled | Deployment branch: Leeds | Actual role: Operative Porter | Jobs: 400342 | Customers: University of Bradford | Actual hours: 8.0; source records: 1</x:v>
      </x:c>
      <x:c r="L218" t="str">
        <x:v>Include</x:v>
      </x:c>
      <x:c r="M218"/>
      <x:c r="N218"/>
    </x:row>
    <x:row r="219">
      <x:c r="A219" t="str">
        <x:v>Antony Fawcett|2026-03-04</x:v>
      </x:c>
      <x:c r="B219" s="888" t="n">
        <x:v>46085</x:v>
      </x:c>
      <x:c r="C219" t="str">
        <x:v>Antony Fawcett</x:v>
      </x:c>
      <x:c r="D219" t="str">
        <x:v>Permanent</x:v>
      </x:c>
      <x:c r="E219" t="str">
        <x:v>Leeds</x:v>
      </x:c>
      <x:c r="F219" t="str">
        <x:v>Operative Skilled</x:v>
      </x:c>
      <x:c r="G219" t="str">
        <x:v>400106</x:v>
      </x:c>
      <x:c r="H219" t="str">
        <x:v>HM Prison and Probation Service</x:v>
      </x:c>
      <x:c r="I219" s="22" t="n">
        <x:v>7.5</x:v>
      </x:c>
      <x:c r="J219" t="str">
        <x:v>Worked</x:v>
      </x:c>
      <x:c r="K219" t="str">
        <x:v>Employee 2642; home branch Leeds; assigned role Operative Skilled | Deployment branch: Leeds | Actual role: Operative Porter | Jobs: 400106 | Customers: HM Prison and Probation Service | Actual hours: 7.5; source records: 1</x:v>
      </x:c>
      <x:c r="L219" t="str">
        <x:v>Include</x:v>
      </x:c>
      <x:c r="M219"/>
      <x:c r="N219"/>
    </x:row>
    <x:row r="220">
      <x:c r="A220" t="str">
        <x:v>Antony Fawcett|2026-03-05</x:v>
      </x:c>
      <x:c r="B220" s="888" t="n">
        <x:v>46086</x:v>
      </x:c>
      <x:c r="C220" t="str">
        <x:v>Antony Fawcett</x:v>
      </x:c>
      <x:c r="D220" t="str">
        <x:v>Permanent</x:v>
      </x:c>
      <x:c r="E220" t="str">
        <x:v>Leeds</x:v>
      </x:c>
      <x:c r="F220" t="str">
        <x:v>Operative Skilled</x:v>
      </x:c>
      <x:c r="G220"/>
      <x:c r="H220"/>
      <x:c r="I220" s="22" t="n">
        <x:v>0</x:v>
      </x:c>
      <x:c r="J220" t="str">
        <x:v>Annual leave</x:v>
      </x:c>
      <x:c r="K220" t="str">
        <x:v>Employee 2642; home branch Leeds; assigned role Operative Skilled | Leave: Annual Leave (Days) | Leave calendar basis: Fixed schedule</x:v>
      </x:c>
      <x:c r="L220" t="str">
        <x:v>Include</x:v>
      </x:c>
      <x:c r="M220"/>
      <x:c r="N220"/>
    </x:row>
    <x:row r="221">
      <x:c r="A221" t="str">
        <x:v>Antony Fawcett|2026-03-06</x:v>
      </x:c>
      <x:c r="B221" s="888" t="n">
        <x:v>46087</x:v>
      </x:c>
      <x:c r="C221" t="str">
        <x:v>Antony Fawcett</x:v>
      </x:c>
      <x:c r="D221" t="str">
        <x:v>Permanent</x:v>
      </x:c>
      <x:c r="E221" t="str">
        <x:v>Leeds</x:v>
      </x:c>
      <x:c r="F221" t="str">
        <x:v>Operative Skilled</x:v>
      </x:c>
      <x:c r="G221"/>
      <x:c r="H221"/>
      <x:c r="I221" s="22" t="n">
        <x:v>0</x:v>
      </x:c>
      <x:c r="J221" t="str">
        <x:v>Annual leave</x:v>
      </x:c>
      <x:c r="K221" t="str">
        <x:v>Employee 2642; home branch Leeds; assigned role Operative Skilled | Leave: Annual Leave (Days) | Leave calendar basis: Fixed schedule</x:v>
      </x:c>
      <x:c r="L221" t="str">
        <x:v>Include</x:v>
      </x:c>
      <x:c r="M221"/>
      <x:c r="N221"/>
    </x:row>
    <x:row r="222">
      <x:c r="A222" t="str">
        <x:v>Antony Fawcett|2026-03-09</x:v>
      </x:c>
      <x:c r="B222" s="888" t="n">
        <x:v>46090</x:v>
      </x:c>
      <x:c r="C222" t="str">
        <x:v>Antony Fawcett</x:v>
      </x:c>
      <x:c r="D222" t="str">
        <x:v>Permanent</x:v>
      </x:c>
      <x:c r="E222" t="str">
        <x:v>Leeds</x:v>
      </x:c>
      <x:c r="F222" t="str">
        <x:v>Operative Skilled</x:v>
      </x:c>
      <x:c r="G222" t="str">
        <x:v>399978</x:v>
      </x:c>
      <x:c r="H222" t="str">
        <x:v>Dentsu (Leeds)</x:v>
      </x:c>
      <x:c r="I222" s="22" t="n">
        <x:v>10</x:v>
      </x:c>
      <x:c r="J222" t="str">
        <x:v>Worked</x:v>
      </x:c>
      <x:c r="K222" t="str">
        <x:v>Employee 2642; home branch Leeds; assigned role Operative Skilled | Deployment branch: Leeds | Actual role: Operative Porter | Jobs: 399978 | Customers: Dentsu (Leeds) | Actual hours: 10.0; source records: 1</x:v>
      </x:c>
      <x:c r="L222" t="str">
        <x:v>Include</x:v>
      </x:c>
      <x:c r="M222"/>
      <x:c r="N222"/>
    </x:row>
    <x:row r="223">
      <x:c r="A223" t="str">
        <x:v>Antony Fawcett|2026-03-10</x:v>
      </x:c>
      <x:c r="B223" s="888" t="n">
        <x:v>46091</x:v>
      </x:c>
      <x:c r="C223" t="str">
        <x:v>Antony Fawcett</x:v>
      </x:c>
      <x:c r="D223" t="str">
        <x:v>Permanent</x:v>
      </x:c>
      <x:c r="E223" t="str">
        <x:v>Leeds</x:v>
      </x:c>
      <x:c r="F223" t="str">
        <x:v>Operative Skilled</x:v>
      </x:c>
      <x:c r="G223" t="str">
        <x:v>400722, 399965</x:v>
      </x:c>
      <x:c r="H223" t="str">
        <x:v>Kirklees Council - Ian Rowlands; Kirklees Council - Mr Thornton</x:v>
      </x:c>
      <x:c r="I223" s="22" t="n">
        <x:v>16.5</x:v>
      </x:c>
      <x:c r="J223" t="str">
        <x:v>Worked — 2 records</x:v>
      </x:c>
      <x:c r="K223" t="str">
        <x:v>Employee 2642; home branch Leeds; assigned role Operative Skilled | Deployment branch: Leeds | Actual role: Operative Porter | Jobs: 400722, 399965 | Customers: Kirklees Council - Ian Rowlands; Kirklees Council - Mr Thornton | Actual hours: 16.5; source records: 2</x:v>
      </x:c>
      <x:c r="L223" t="str">
        <x:v>Include</x:v>
      </x:c>
      <x:c r="M223"/>
      <x:c r="N223"/>
    </x:row>
    <x:row r="224">
      <x:c r="A224" t="str">
        <x:v>Antony Fawcett|2026-03-11</x:v>
      </x:c>
      <x:c r="B224" s="888" t="n">
        <x:v>46092</x:v>
      </x:c>
      <x:c r="C224" t="str">
        <x:v>Antony Fawcett</x:v>
      </x:c>
      <x:c r="D224" t="str">
        <x:v>Permanent</x:v>
      </x:c>
      <x:c r="E224" t="str">
        <x:v>Leeds</x:v>
      </x:c>
      <x:c r="F224" t="str">
        <x:v>Operative Skilled</x:v>
      </x:c>
      <x:c r="G224" t="str">
        <x:v>400560, 400558</x:v>
      </x:c>
      <x:c r="H224" t="str">
        <x:v>MOJ - Sodexo SR:58070; Rotherham NHS (Deborah Cook)</x:v>
      </x:c>
      <x:c r="I224" s="22" t="n">
        <x:v>8.25</x:v>
      </x:c>
      <x:c r="J224" t="str">
        <x:v>Worked — 2 records</x:v>
      </x:c>
      <x:c r="K224" t="str">
        <x:v>Employee 2642; home branch Leeds; assigned role Operative Skilled | Deployment branch: Leeds | Actual role: Operative Porter | Jobs: 400560, 400558 | Customers: MOJ - Sodexo SR:58070; Rotherham NHS (Deborah Cook) | Actual hours: 8.2; source records: 2</x:v>
      </x:c>
      <x:c r="L224" t="str">
        <x:v>Include</x:v>
      </x:c>
      <x:c r="M224"/>
      <x:c r="N224"/>
    </x:row>
    <x:row r="225">
      <x:c r="A225" t="str">
        <x:v>Antony Fawcett|2026-03-12</x:v>
      </x:c>
      <x:c r="B225" s="888" t="n">
        <x:v>46093</x:v>
      </x:c>
      <x:c r="C225" t="str">
        <x:v>Antony Fawcett</x:v>
      </x:c>
      <x:c r="D225" t="str">
        <x:v>Permanent</x:v>
      </x:c>
      <x:c r="E225" t="str">
        <x:v>Leeds</x:v>
      </x:c>
      <x:c r="F225" t="str">
        <x:v>Operative Skilled</x:v>
      </x:c>
      <x:c r="G225" t="str">
        <x:v>400715</x:v>
      </x:c>
      <x:c r="H225" t="str">
        <x:v>Kirklees Council - Muhammad Siddiq Sumra</x:v>
      </x:c>
      <x:c r="I225" s="22" t="n">
        <x:v>8.25</x:v>
      </x:c>
      <x:c r="J225" t="str">
        <x:v>Worked</x:v>
      </x:c>
      <x:c r="K225" t="str">
        <x:v>Employee 2642; home branch Leeds; assigned role Operative Skilled | Deployment branch: Leeds | Actual role: Operative Porter | Jobs: 400715 | Customers: Kirklees Council - Muhammad Siddiq Sumra | Actual hours: 8.2; source records: 1</x:v>
      </x:c>
      <x:c r="L225" t="str">
        <x:v>Include</x:v>
      </x:c>
      <x:c r="M225"/>
      <x:c r="N225"/>
    </x:row>
    <x:row r="226">
      <x:c r="A226" t="str">
        <x:v>Antony Fawcett|2026-03-13</x:v>
      </x:c>
      <x:c r="B226" s="888" t="n">
        <x:v>46094</x:v>
      </x:c>
      <x:c r="C226" t="str">
        <x:v>Antony Fawcett</x:v>
      </x:c>
      <x:c r="D226" t="str">
        <x:v>Permanent</x:v>
      </x:c>
      <x:c r="E226" t="str">
        <x:v>Leeds</x:v>
      </x:c>
      <x:c r="F226" t="str">
        <x:v>Operative Skilled</x:v>
      </x:c>
      <x:c r="G226" t="str">
        <x:v>399454B</x:v>
      </x:c>
      <x:c r="H226" t="str">
        <x:v>Restore Harrow Green</x:v>
      </x:c>
      <x:c r="I226" s="22" t="n">
        <x:v>8.25</x:v>
      </x:c>
      <x:c r="J226" t="str">
        <x:v>Worked</x:v>
      </x:c>
      <x:c r="K226" t="str">
        <x:v>Employee 2642; home branch Leeds; assigned role Operative Skilled | Deployment branch: Leeds | Actual role: Operative Porter | Jobs: 399454B | Customers: Restore Harrow Green | Actual hours: 8.2; source records: 1</x:v>
      </x:c>
      <x:c r="L226" t="str">
        <x:v>Include</x:v>
      </x:c>
      <x:c r="M226"/>
      <x:c r="N226"/>
    </x:row>
    <x:row r="227">
      <x:c r="A227" t="str">
        <x:v>Antony Fawcett|2026-03-16</x:v>
      </x:c>
      <x:c r="B227" s="888" t="n">
        <x:v>46097</x:v>
      </x:c>
      <x:c r="C227" t="str">
        <x:v>Antony Fawcett</x:v>
      </x:c>
      <x:c r="D227" t="str">
        <x:v>Permanent</x:v>
      </x:c>
      <x:c r="E227" t="str">
        <x:v>Leeds</x:v>
      </x:c>
      <x:c r="F227" t="str">
        <x:v>Operative Skilled</x:v>
      </x:c>
      <x:c r="G227" t="str">
        <x:v>400330, 400069</x:v>
      </x:c>
      <x:c r="H227" t="str">
        <x:v>Kirklees Council -   Domestic; Kirklees Council - Mr Lewis</x:v>
      </x:c>
      <x:c r="I227" s="22" t="n">
        <x:v>7.75</x:v>
      </x:c>
      <x:c r="J227" t="str">
        <x:v>Worked — 2 records</x:v>
      </x:c>
      <x:c r="K227" t="str">
        <x:v>Employee 2642; home branch Leeds; assigned role Operative Skilled | Deployment branch: Leeds | Actual role: Operative Porter | Jobs: 400330, 400069 | Customers: Kirklees Council -   Domestic; Kirklees Council - Mr Lewis | Actual hours: 7.8; source records: 2</x:v>
      </x:c>
      <x:c r="L227" t="str">
        <x:v>Include</x:v>
      </x:c>
      <x:c r="M227"/>
      <x:c r="N227"/>
    </x:row>
    <x:row r="228">
      <x:c r="A228" t="str">
        <x:v>Antony Fawcett|2026-03-17</x:v>
      </x:c>
      <x:c r="B228" s="888" t="n">
        <x:v>46098</x:v>
      </x:c>
      <x:c r="C228" t="str">
        <x:v>Antony Fawcett</x:v>
      </x:c>
      <x:c r="D228" t="str">
        <x:v>Permanent</x:v>
      </x:c>
      <x:c r="E228" t="str">
        <x:v>Leeds</x:v>
      </x:c>
      <x:c r="F228" t="str">
        <x:v>Operative Skilled</x:v>
      </x:c>
      <x:c r="G228" t="str">
        <x:v>399775</x:v>
      </x:c>
      <x:c r="H228" t="str">
        <x:v>Kirklees Council - Miss Poppleton</x:v>
      </x:c>
      <x:c r="I228" s="22" t="n">
        <x:v>5</x:v>
      </x:c>
      <x:c r="J228" t="str">
        <x:v>Worked</x:v>
      </x:c>
      <x:c r="K228" t="str">
        <x:v>Employee 2642; home branch Leeds; assigned role Operative Skilled | Deployment branch: Leeds | Actual role: Operative Porter | Jobs: 399775 | Customers: Kirklees Council - Miss Poppleton | Actual hours: 5.0; source records: 1</x:v>
      </x:c>
      <x:c r="L228" t="str">
        <x:v>Include</x:v>
      </x:c>
      <x:c r="M228"/>
      <x:c r="N228"/>
    </x:row>
    <x:row r="229">
      <x:c r="A229" t="str">
        <x:v>Antony Fawcett|2026-03-18</x:v>
      </x:c>
      <x:c r="B229" s="888" t="n">
        <x:v>46099</x:v>
      </x:c>
      <x:c r="C229" t="str">
        <x:v>Antony Fawcett</x:v>
      </x:c>
      <x:c r="D229" t="str">
        <x:v>Permanent</x:v>
      </x:c>
      <x:c r="E229" t="str">
        <x:v>Leeds</x:v>
      </x:c>
      <x:c r="F229" t="str">
        <x:v>Operative Skilled</x:v>
      </x:c>
      <x:c r="G229" t="str">
        <x:v>400353</x:v>
      </x:c>
      <x:c r="H229" t="str">
        <x:v>Kirklees Council - domestic</x:v>
      </x:c>
      <x:c r="I229" s="22" t="n">
        <x:v>2.5</x:v>
      </x:c>
      <x:c r="J229" t="str">
        <x:v>Worked</x:v>
      </x:c>
      <x:c r="K229" t="str">
        <x:v>Employee 2642; home branch Leeds; assigned role Operative Skilled | Deployment branch: Leeds | Actual role: Operative Porter | Jobs: 400353 | Customers: Kirklees Council - domestic | Actual hours: 2.5; source records: 1</x:v>
      </x:c>
      <x:c r="L229" t="str">
        <x:v>Include</x:v>
      </x:c>
      <x:c r="M229"/>
      <x:c r="N229"/>
    </x:row>
    <x:row r="230">
      <x:c r="A230" t="str">
        <x:v>Antony Fawcett|2026-03-19</x:v>
      </x:c>
      <x:c r="B230" s="888" t="n">
        <x:v>46100</x:v>
      </x:c>
      <x:c r="C230" t="str">
        <x:v>Antony Fawcett</x:v>
      </x:c>
      <x:c r="D230" t="str">
        <x:v>Permanent</x:v>
      </x:c>
      <x:c r="E230" t="str">
        <x:v>Leeds</x:v>
      </x:c>
      <x:c r="F230" t="str">
        <x:v>Operative Skilled</x:v>
      </x:c>
      <x:c r="G230" t="str">
        <x:v>400804, 398724</x:v>
      </x:c>
      <x:c r="H230" t="str">
        <x:v>Kirklees Council - Donna Nursey; Kirklees Council - Mr  O’Callaghan</x:v>
      </x:c>
      <x:c r="I230" s="22" t="n">
        <x:v>11.75</x:v>
      </x:c>
      <x:c r="J230" t="str">
        <x:v>Worked — 2 records</x:v>
      </x:c>
      <x:c r="K230" t="str">
        <x:v>Employee 2642; home branch Leeds; assigned role Operative Skilled | Deployment branch: Leeds | Actual role: Operative Porter | Jobs: 400804, 398724 | Customers: Kirklees Council - Donna Nursey; Kirklees Council - Mr  O’Callaghan | Actual hours: 11.8; source records: 2</x:v>
      </x:c>
      <x:c r="L230" t="str">
        <x:v>Include</x:v>
      </x:c>
      <x:c r="M230"/>
      <x:c r="N230"/>
    </x:row>
    <x:row r="231">
      <x:c r="A231" t="str">
        <x:v>Antony Fawcett|2026-03-20</x:v>
      </x:c>
      <x:c r="B231" s="888" t="n">
        <x:v>46101</x:v>
      </x:c>
      <x:c r="C231" t="str">
        <x:v>Antony Fawcett</x:v>
      </x:c>
      <x:c r="D231" t="str">
        <x:v>Permanent</x:v>
      </x:c>
      <x:c r="E231" t="str">
        <x:v>Leeds</x:v>
      </x:c>
      <x:c r="F231" t="str">
        <x:v>Operative Skilled</x:v>
      </x:c>
      <x:c r="G231" t="str">
        <x:v>401032, 401123</x:v>
      </x:c>
      <x:c r="H231" t="str">
        <x:v>HM Prison and Probation Service; Kirklees Council - domestic</x:v>
      </x:c>
      <x:c r="I231" s="22" t="n">
        <x:v>4.5</x:v>
      </x:c>
      <x:c r="J231" t="str">
        <x:v>Worked — 2 records</x:v>
      </x:c>
      <x:c r="K231" t="str">
        <x:v>Employee 2642; home branch Leeds; assigned role Operative Skilled | Deployment branch: Leeds | Actual role: Operative Porter | Jobs: 401032, 401123 | Customers: HM Prison and Probation Service; Kirklees Council - domestic | Actual hours: 4.5; source records: 2</x:v>
      </x:c>
      <x:c r="L231" t="str">
        <x:v>Include</x:v>
      </x:c>
      <x:c r="M231"/>
      <x:c r="N231"/>
    </x:row>
    <x:row r="232">
      <x:c r="A232" t="str">
        <x:v>Antony Fawcett|2026-03-23</x:v>
      </x:c>
      <x:c r="B232" s="888" t="n">
        <x:v>46104</x:v>
      </x:c>
      <x:c r="C232" t="str">
        <x:v>Antony Fawcett</x:v>
      </x:c>
      <x:c r="D232" t="str">
        <x:v>Permanent</x:v>
      </x:c>
      <x:c r="E232" t="str">
        <x:v>Leeds</x:v>
      </x:c>
      <x:c r="F232" t="str">
        <x:v>Operative Skilled</x:v>
      </x:c>
      <x:c r="G232" t="str">
        <x:v>399751</x:v>
      </x:c>
      <x:c r="H232" t="str">
        <x:v>Kirklees Council - Miss Kidson</x:v>
      </x:c>
      <x:c r="I232" s="22" t="n">
        <x:v>4</x:v>
      </x:c>
      <x:c r="J232" t="str">
        <x:v>Worked</x:v>
      </x:c>
      <x:c r="K232" t="str">
        <x:v>Employee 2642; home branch Leeds; assigned role Operative Skilled | Deployment branch: Leeds | Actual role: Operative Porter | Jobs: 399751 | Customers: Kirklees Council - Miss Kidson | Actual hours: 4.0; source records: 1</x:v>
      </x:c>
      <x:c r="L232" t="str">
        <x:v>Include</x:v>
      </x:c>
      <x:c r="M232"/>
      <x:c r="N232"/>
    </x:row>
    <x:row r="233">
      <x:c r="A233" t="str">
        <x:v>Antony Fawcett|2026-03-25</x:v>
      </x:c>
      <x:c r="B233" s="888" t="n">
        <x:v>46106</x:v>
      </x:c>
      <x:c r="C233" t="str">
        <x:v>Antony Fawcett</x:v>
      </x:c>
      <x:c r="D233" t="str">
        <x:v>Permanent</x:v>
      </x:c>
      <x:c r="E233" t="str">
        <x:v>Leeds</x:v>
      </x:c>
      <x:c r="F233" t="str">
        <x:v>Operative Skilled</x:v>
      </x:c>
      <x:c r="G233" t="str">
        <x:v>400942</x:v>
      </x:c>
      <x:c r="H233" t="str">
        <x:v>Kirklees Council - Miss Samantha Walsh</x:v>
      </x:c>
      <x:c r="I233" s="22" t="n">
        <x:v>9.25</x:v>
      </x:c>
      <x:c r="J233" t="str">
        <x:v>Worked</x:v>
      </x:c>
      <x:c r="K233" t="str">
        <x:v>Employee 2642; home branch Leeds; assigned role Operative Skilled | Deployment branch: Leeds | Actual role: Operative Porter | Jobs: 400942 | Customers: Kirklees Council - Miss Samantha Walsh | Actual hours: 9.2; source records: 1</x:v>
      </x:c>
      <x:c r="L233" t="str">
        <x:v>Include</x:v>
      </x:c>
      <x:c r="M233"/>
      <x:c r="N233"/>
    </x:row>
    <x:row r="234">
      <x:c r="A234" t="str">
        <x:v>Antony Fawcett|2026-03-26</x:v>
      </x:c>
      <x:c r="B234" s="888" t="n">
        <x:v>46107</x:v>
      </x:c>
      <x:c r="C234" t="str">
        <x:v>Antony Fawcett</x:v>
      </x:c>
      <x:c r="D234" t="str">
        <x:v>Permanent</x:v>
      </x:c>
      <x:c r="E234" t="str">
        <x:v>Leeds</x:v>
      </x:c>
      <x:c r="F234" t="str">
        <x:v>Operative Skilled</x:v>
      </x:c>
      <x:c r="G234" t="str">
        <x:v>400680</x:v>
      </x:c>
      <x:c r="H234" t="str">
        <x:v>Kirklees Council - Alison Garbutt</x:v>
      </x:c>
      <x:c r="I234" s="22" t="n">
        <x:v>10.25</x:v>
      </x:c>
      <x:c r="J234" t="str">
        <x:v>Worked</x:v>
      </x:c>
      <x:c r="K234" t="str">
        <x:v>Employee 2642; home branch Leeds; assigned role Operative Skilled | Deployment branch: Leeds | Actual role: Operative Porter | Jobs: 400680 | Customers: Kirklees Council - Alison Garbutt | Actual hours: 10.2; source records: 1</x:v>
      </x:c>
      <x:c r="L234" t="str">
        <x:v>Include</x:v>
      </x:c>
      <x:c r="M234"/>
      <x:c r="N234"/>
    </x:row>
    <x:row r="235">
      <x:c r="A235" t="str">
        <x:v>Antony Fawcett|2026-03-27</x:v>
      </x:c>
      <x:c r="B235" s="888" t="n">
        <x:v>46108</x:v>
      </x:c>
      <x:c r="C235" t="str">
        <x:v>Antony Fawcett</x:v>
      </x:c>
      <x:c r="D235" t="str">
        <x:v>Permanent</x:v>
      </x:c>
      <x:c r="E235" t="str">
        <x:v>Leeds</x:v>
      </x:c>
      <x:c r="F235" t="str">
        <x:v>Operative Skilled</x:v>
      </x:c>
      <x:c r="G235" t="str">
        <x:v>400665</x:v>
      </x:c>
      <x:c r="H235" t="str">
        <x:v>Kirklees Council</x:v>
      </x:c>
      <x:c r="I235" s="22" t="n">
        <x:v>5</x:v>
      </x:c>
      <x:c r="J235" t="str">
        <x:v>Worked</x:v>
      </x:c>
      <x:c r="K235" t="str">
        <x:v>Employee 2642; home branch Leeds; assigned role Operative Skilled | Deployment branch: Leeds | Actual role: Operative Porter | Jobs: 400665 | Customers: Kirklees Council | Actual hours: 5.0; source records: 1</x:v>
      </x:c>
      <x:c r="L235" t="str">
        <x:v>Include</x:v>
      </x:c>
      <x:c r="M235"/>
      <x:c r="N235"/>
    </x:row>
    <x:row r="236">
      <x:c r="A236" t="str">
        <x:v>Antony Fawcett|2026-03-30</x:v>
      </x:c>
      <x:c r="B236" s="888" t="n">
        <x:v>46111</x:v>
      </x:c>
      <x:c r="C236" t="str">
        <x:v>Antony Fawcett</x:v>
      </x:c>
      <x:c r="D236" t="str">
        <x:v>Permanent</x:v>
      </x:c>
      <x:c r="E236" t="str">
        <x:v>Leeds</x:v>
      </x:c>
      <x:c r="F236" t="str">
        <x:v>Operative Skilled</x:v>
      </x:c>
      <x:c r="G236" t="str">
        <x:v>400826</x:v>
      </x:c>
      <x:c r="H236" t="str">
        <x:v>Oakfield Park School</x:v>
      </x:c>
      <x:c r="I236" s="22" t="n">
        <x:v>8.25</x:v>
      </x:c>
      <x:c r="J236" t="str">
        <x:v>Worked</x:v>
      </x:c>
      <x:c r="K236" t="str">
        <x:v>Employee 2642; home branch Leeds; assigned role Operative Skilled | Deployment branch: Leeds | Actual role: Operative Porter | Jobs: 400826 | Customers: Oakfield Park School | Actual hours: 8.2; source records: 1</x:v>
      </x:c>
      <x:c r="L236" t="str">
        <x:v>Include</x:v>
      </x:c>
      <x:c r="M236"/>
      <x:c r="N236"/>
    </x:row>
    <x:row r="237">
      <x:c r="A237" t="str">
        <x:v>Antony Fawcett|2026-03-31</x:v>
      </x:c>
      <x:c r="B237" s="888" t="n">
        <x:v>46112</x:v>
      </x:c>
      <x:c r="C237" t="str">
        <x:v>Antony Fawcett</x:v>
      </x:c>
      <x:c r="D237" t="str">
        <x:v>Permanent</x:v>
      </x:c>
      <x:c r="E237" t="str">
        <x:v>Leeds</x:v>
      </x:c>
      <x:c r="F237" t="str">
        <x:v>Operative Skilled</x:v>
      </x:c>
      <x:c r="G237" t="str">
        <x:v>398606A</x:v>
      </x:c>
      <x:c r="H237" t="str">
        <x:v>Kirklees Council - Tareq Ajaj</x:v>
      </x:c>
      <x:c r="I237" s="22" t="n">
        <x:v>6.75</x:v>
      </x:c>
      <x:c r="J237" t="str">
        <x:v>Worked</x:v>
      </x:c>
      <x:c r="K237" t="str">
        <x:v>Employee 2642; home branch Leeds; assigned role Operative Skilled | Deployment branch: Leeds | Actual role: Operative Porter | Jobs: 398606A | Customers: Kirklees Council - Tareq Ajaj | Actual hours: 6.8; source records: 1</x:v>
      </x:c>
      <x:c r="L237" t="str">
        <x:v>Include</x:v>
      </x:c>
      <x:c r="M237"/>
      <x:c r="N237"/>
    </x:row>
    <x:row r="238">
      <x:c r="A238" t="str">
        <x:v>B Gibbons|2026-03-02</x:v>
      </x:c>
      <x:c r="B238" s="888" t="n">
        <x:v>46083</x:v>
      </x:c>
      <x:c r="C238" t="str">
        <x:v>B Gibbons</x:v>
      </x:c>
      <x:c r="D238" t="str">
        <x:v>Permanent</x:v>
      </x:c>
      <x:c r="E238" t="str">
        <x:v>Thurrock</x:v>
      </x:c>
      <x:c r="F238" t="str">
        <x:v>Operative Porter</x:v>
      </x:c>
      <x:c r="G238" t="str">
        <x:v>396207</x:v>
      </x:c>
      <x:c r="H238" t="str">
        <x:v>Linklaters LLP</x:v>
      </x:c>
      <x:c r="I238" s="22" t="n">
        <x:v>9</x:v>
      </x:c>
      <x:c r="J238" t="str">
        <x:v>Worked</x:v>
      </x:c>
      <x:c r="K238" t="str">
        <x:v>Employee 103080; home branch Thurrock; assigned role Operative Porter | Deployment branch: Thurrock | Actual role: Operative Porter | Jobs: 396207 | Customers: Linklaters LLP | Actual hours: 9.0; source records: 1</x:v>
      </x:c>
      <x:c r="L238" t="str">
        <x:v>Include</x:v>
      </x:c>
      <x:c r="M238"/>
      <x:c r="N238"/>
    </x:row>
    <x:row r="239">
      <x:c r="A239" t="str">
        <x:v>B Gibbons|2026-03-03</x:v>
      </x:c>
      <x:c r="B239" s="888" t="n">
        <x:v>46084</x:v>
      </x:c>
      <x:c r="C239" t="str">
        <x:v>B Gibbons</x:v>
      </x:c>
      <x:c r="D239" t="str">
        <x:v>Permanent</x:v>
      </x:c>
      <x:c r="E239" t="str">
        <x:v>Thurrock</x:v>
      </x:c>
      <x:c r="F239" t="str">
        <x:v>Operative Porter</x:v>
      </x:c>
      <x:c r="G239" t="str">
        <x:v>396207</x:v>
      </x:c>
      <x:c r="H239" t="str">
        <x:v>Linklaters LLP</x:v>
      </x:c>
      <x:c r="I239" s="22" t="n">
        <x:v>9.5</x:v>
      </x:c>
      <x:c r="J239" t="str">
        <x:v>Worked</x:v>
      </x:c>
      <x:c r="K239" t="str">
        <x:v>Employee 103080; home branch Thurrock; assigned role Operative Porter | Deployment branch: Thurrock | Actual role: Operative Porter | Jobs: 396207 | Customers: Linklaters LLP | Actual hours: 9.5; source records: 1</x:v>
      </x:c>
      <x:c r="L239" t="str">
        <x:v>Include</x:v>
      </x:c>
      <x:c r="M239"/>
      <x:c r="N239"/>
    </x:row>
    <x:row r="240">
      <x:c r="A240" t="str">
        <x:v>B Gibbons|2026-03-04</x:v>
      </x:c>
      <x:c r="B240" s="888" t="n">
        <x:v>46085</x:v>
      </x:c>
      <x:c r="C240" t="str">
        <x:v>B Gibbons</x:v>
      </x:c>
      <x:c r="D240" t="str">
        <x:v>Permanent</x:v>
      </x:c>
      <x:c r="E240" t="str">
        <x:v>Thurrock</x:v>
      </x:c>
      <x:c r="F240" t="str">
        <x:v>Operative Porter</x:v>
      </x:c>
      <x:c r="G240" t="str">
        <x:v>396207</x:v>
      </x:c>
      <x:c r="H240" t="str">
        <x:v>Linklaters LLP</x:v>
      </x:c>
      <x:c r="I240" s="22" t="n">
        <x:v>9.25</x:v>
      </x:c>
      <x:c r="J240" t="str">
        <x:v>Worked</x:v>
      </x:c>
      <x:c r="K240" t="str">
        <x:v>Employee 103080; home branch Thurrock; assigned role Operative Porter | Deployment branch: Thurrock | Actual role: Operative Porter | Jobs: 396207 | Customers: Linklaters LLP | Actual hours: 9.2; source records: 1</x:v>
      </x:c>
      <x:c r="L240" t="str">
        <x:v>Include</x:v>
      </x:c>
      <x:c r="M240"/>
      <x:c r="N240"/>
    </x:row>
    <x:row r="241">
      <x:c r="A241" t="str">
        <x:v>B Gibbons|2026-03-05</x:v>
      </x:c>
      <x:c r="B241" s="888" t="n">
        <x:v>46086</x:v>
      </x:c>
      <x:c r="C241" t="str">
        <x:v>B Gibbons</x:v>
      </x:c>
      <x:c r="D241" t="str">
        <x:v>Permanent</x:v>
      </x:c>
      <x:c r="E241" t="str">
        <x:v>Thurrock</x:v>
      </x:c>
      <x:c r="F241" t="str">
        <x:v>Operative Porter</x:v>
      </x:c>
      <x:c r="G241" t="str">
        <x:v>396207</x:v>
      </x:c>
      <x:c r="H241" t="str">
        <x:v>Linklaters LLP</x:v>
      </x:c>
      <x:c r="I241" s="22" t="n">
        <x:v>9.5</x:v>
      </x:c>
      <x:c r="J241" t="str">
        <x:v>Worked</x:v>
      </x:c>
      <x:c r="K241" t="str">
        <x:v>Employee 103080; home branch Thurrock; assigned role Operative Porter | Deployment branch: Thurrock | Actual role: Operative Porter | Jobs: 396207 | Customers: Linklaters LLP | Actual hours: 9.5; source records: 1</x:v>
      </x:c>
      <x:c r="L241" t="str">
        <x:v>Include</x:v>
      </x:c>
      <x:c r="M241"/>
      <x:c r="N241"/>
    </x:row>
    <x:row r="242">
      <x:c r="A242" t="str">
        <x:v>B Gibbons|2026-03-06</x:v>
      </x:c>
      <x:c r="B242" s="888" t="n">
        <x:v>46087</x:v>
      </x:c>
      <x:c r="C242" t="str">
        <x:v>B Gibbons</x:v>
      </x:c>
      <x:c r="D242" t="str">
        <x:v>Permanent</x:v>
      </x:c>
      <x:c r="E242" t="str">
        <x:v>Thurrock</x:v>
      </x:c>
      <x:c r="F242" t="str">
        <x:v>Operative Porter</x:v>
      </x:c>
      <x:c r="G242" t="str">
        <x:v>400525</x:v>
      </x:c>
      <x:c r="H242" t="str">
        <x:v>JP Morgan Limited</x:v>
      </x:c>
      <x:c r="I242" s="22" t="n">
        <x:v>8.5</x:v>
      </x:c>
      <x:c r="J242" t="str">
        <x:v>Worked</x:v>
      </x:c>
      <x:c r="K242" t="str">
        <x:v>Employee 103080; home branch Thurrock; assigned role Operative Porter | Deployment branch: Thurrock | Actual role: Operative Porter | Jobs: 400525 | Customers: JP Morgan Limited | Actual hours: 8.5; source records: 1</x:v>
      </x:c>
      <x:c r="L242" t="str">
        <x:v>Include</x:v>
      </x:c>
      <x:c r="M242"/>
      <x:c r="N242"/>
    </x:row>
    <x:row r="243">
      <x:c r="A243" t="str">
        <x:v>B Gibbons|2026-03-09</x:v>
      </x:c>
      <x:c r="B243" s="888" t="n">
        <x:v>46090</x:v>
      </x:c>
      <x:c r="C243" t="str">
        <x:v>B Gibbons</x:v>
      </x:c>
      <x:c r="D243" t="str">
        <x:v>Permanent</x:v>
      </x:c>
      <x:c r="E243" t="str">
        <x:v>Thurrock</x:v>
      </x:c>
      <x:c r="F243" t="str">
        <x:v>Operative Porter</x:v>
      </x:c>
      <x:c r="G243" t="str">
        <x:v>396207</x:v>
      </x:c>
      <x:c r="H243" t="str">
        <x:v>Linklaters LLP</x:v>
      </x:c>
      <x:c r="I243" s="22" t="n">
        <x:v>9</x:v>
      </x:c>
      <x:c r="J243" t="str">
        <x:v>Worked</x:v>
      </x:c>
      <x:c r="K243" t="str">
        <x:v>Employee 103080; home branch Thurrock; assigned role Operative Porter | Deployment branch: Thurrock | Actual role: Operative Porter | Jobs: 396207 | Customers: Linklaters LLP | Actual hours: 9.0; source records: 1</x:v>
      </x:c>
      <x:c r="L243" t="str">
        <x:v>Include</x:v>
      </x:c>
      <x:c r="M243"/>
      <x:c r="N243"/>
    </x:row>
    <x:row r="244">
      <x:c r="A244" t="str">
        <x:v>B Gibbons|2026-03-10</x:v>
      </x:c>
      <x:c r="B244" s="888" t="n">
        <x:v>46091</x:v>
      </x:c>
      <x:c r="C244" t="str">
        <x:v>B Gibbons</x:v>
      </x:c>
      <x:c r="D244" t="str">
        <x:v>Permanent</x:v>
      </x:c>
      <x:c r="E244" t="str">
        <x:v>Thurrock</x:v>
      </x:c>
      <x:c r="F244" t="str">
        <x:v>Operative Porter</x:v>
      </x:c>
      <x:c r="G244" t="str">
        <x:v>396207</x:v>
      </x:c>
      <x:c r="H244" t="str">
        <x:v>Linklaters LLP</x:v>
      </x:c>
      <x:c r="I244" s="22" t="n">
        <x:v>9.5</x:v>
      </x:c>
      <x:c r="J244" t="str">
        <x:v>Worked</x:v>
      </x:c>
      <x:c r="K244" t="str">
        <x:v>Employee 103080; home branch Thurrock; assigned role Operative Porter | Deployment branch: Thurrock | Actual role: Operative Porter | Jobs: 396207 | Customers: Linklaters LLP | Actual hours: 9.5; source records: 1</x:v>
      </x:c>
      <x:c r="L244" t="str">
        <x:v>Include</x:v>
      </x:c>
      <x:c r="M244"/>
      <x:c r="N244"/>
    </x:row>
    <x:row r="245">
      <x:c r="A245" t="str">
        <x:v>B Gibbons|2026-03-11</x:v>
      </x:c>
      <x:c r="B245" s="888" t="n">
        <x:v>46092</x:v>
      </x:c>
      <x:c r="C245" t="str">
        <x:v>B Gibbons</x:v>
      </x:c>
      <x:c r="D245" t="str">
        <x:v>Permanent</x:v>
      </x:c>
      <x:c r="E245" t="str">
        <x:v>Thurrock</x:v>
      </x:c>
      <x:c r="F245" t="str">
        <x:v>Operative Porter</x:v>
      </x:c>
      <x:c r="G245" t="str">
        <x:v>396207</x:v>
      </x:c>
      <x:c r="H245" t="str">
        <x:v>Linklaters LLP</x:v>
      </x:c>
      <x:c r="I245" s="22" t="n">
        <x:v>9.75</x:v>
      </x:c>
      <x:c r="J245" t="str">
        <x:v>Worked</x:v>
      </x:c>
      <x:c r="K245" t="str">
        <x:v>Employee 103080; home branch Thurrock; assigned role Operative Porter | Deployment branch: Thurrock | Actual role: Operative Porter | Jobs: 396207 | Customers: Linklaters LLP | Actual hours: 9.8; source records: 1</x:v>
      </x:c>
      <x:c r="L245" t="str">
        <x:v>Include</x:v>
      </x:c>
      <x:c r="M245"/>
      <x:c r="N245"/>
    </x:row>
    <x:row r="246">
      <x:c r="A246" t="str">
        <x:v>B Gibbons|2026-03-12</x:v>
      </x:c>
      <x:c r="B246" s="888" t="n">
        <x:v>46093</x:v>
      </x:c>
      <x:c r="C246" t="str">
        <x:v>B Gibbons</x:v>
      </x:c>
      <x:c r="D246" t="str">
        <x:v>Permanent</x:v>
      </x:c>
      <x:c r="E246" t="str">
        <x:v>Thurrock</x:v>
      </x:c>
      <x:c r="F246" t="str">
        <x:v>Operative Porter</x:v>
      </x:c>
      <x:c r="G246" t="str">
        <x:v>396207</x:v>
      </x:c>
      <x:c r="H246" t="str">
        <x:v>Linklaters LLP</x:v>
      </x:c>
      <x:c r="I246" s="22" t="n">
        <x:v>11.5</x:v>
      </x:c>
      <x:c r="J246" t="str">
        <x:v>Worked</x:v>
      </x:c>
      <x:c r="K246" t="str">
        <x:v>Employee 103080; home branch Thurrock; assigned role Operative Porter | Deployment branch: Thurrock | Actual role: Operative Porter | Jobs: 396207 | Customers: Linklaters LLP | Actual hours: 11.5; source records: 1</x:v>
      </x:c>
      <x:c r="L246" t="str">
        <x:v>Include</x:v>
      </x:c>
      <x:c r="M246"/>
      <x:c r="N246"/>
    </x:row>
    <x:row r="247">
      <x:c r="A247" t="str">
        <x:v>B Gibbons|2026-03-13</x:v>
      </x:c>
      <x:c r="B247" s="888" t="n">
        <x:v>46094</x:v>
      </x:c>
      <x:c r="C247" t="str">
        <x:v>B Gibbons</x:v>
      </x:c>
      <x:c r="D247" t="str">
        <x:v>Permanent</x:v>
      </x:c>
      <x:c r="E247" t="str">
        <x:v>Thurrock</x:v>
      </x:c>
      <x:c r="F247" t="str">
        <x:v>Operative Porter</x:v>
      </x:c>
      <x:c r="G247" t="str">
        <x:v>396207</x:v>
      </x:c>
      <x:c r="H247" t="str">
        <x:v>Linklaters LLP</x:v>
      </x:c>
      <x:c r="I247" s="22" t="n">
        <x:v>9</x:v>
      </x:c>
      <x:c r="J247" t="str">
        <x:v>Worked</x:v>
      </x:c>
      <x:c r="K247" t="str">
        <x:v>Employee 103080; home branch Thurrock; assigned role Operative Porter | Deployment branch: Thurrock | Actual role: Operative Porter | Jobs: 396207 | Customers: Linklaters LLP | Actual hours: 9.0; source records: 1</x:v>
      </x:c>
      <x:c r="L247" t="str">
        <x:v>Include</x:v>
      </x:c>
      <x:c r="M247"/>
      <x:c r="N247"/>
    </x:row>
    <x:row r="248">
      <x:c r="A248" t="str">
        <x:v>B Gibbons|2026-03-16</x:v>
      </x:c>
      <x:c r="B248" s="888" t="n">
        <x:v>46097</x:v>
      </x:c>
      <x:c r="C248" t="str">
        <x:v>B Gibbons</x:v>
      </x:c>
      <x:c r="D248" t="str">
        <x:v>Permanent</x:v>
      </x:c>
      <x:c r="E248" t="str">
        <x:v>Thurrock</x:v>
      </x:c>
      <x:c r="F248" t="str">
        <x:v>Operative Porter</x:v>
      </x:c>
      <x:c r="G248" t="str">
        <x:v>396207</x:v>
      </x:c>
      <x:c r="H248" t="str">
        <x:v>Linklaters LLP</x:v>
      </x:c>
      <x:c r="I248" s="22" t="n">
        <x:v>8.5</x:v>
      </x:c>
      <x:c r="J248" t="str">
        <x:v>Worked</x:v>
      </x:c>
      <x:c r="K248" t="str">
        <x:v>Employee 103080; home branch Thurrock; assigned role Operative Porter | Deployment branch: Thurrock | Actual role: Operative Porter | Jobs: 396207 | Customers: Linklaters LLP | Actual hours: 8.5; source records: 1</x:v>
      </x:c>
      <x:c r="L248" t="str">
        <x:v>Include</x:v>
      </x:c>
      <x:c r="M248"/>
      <x:c r="N248"/>
    </x:row>
    <x:row r="249">
      <x:c r="A249" t="str">
        <x:v>B Gibbons|2026-03-17</x:v>
      </x:c>
      <x:c r="B249" s="888" t="n">
        <x:v>46098</x:v>
      </x:c>
      <x:c r="C249" t="str">
        <x:v>B Gibbons</x:v>
      </x:c>
      <x:c r="D249" t="str">
        <x:v>Permanent</x:v>
      </x:c>
      <x:c r="E249" t="str">
        <x:v>Thurrock</x:v>
      </x:c>
      <x:c r="F249" t="str">
        <x:v>Operative Porter</x:v>
      </x:c>
      <x:c r="G249" t="str">
        <x:v>396207</x:v>
      </x:c>
      <x:c r="H249" t="str">
        <x:v>Linklaters LLP</x:v>
      </x:c>
      <x:c r="I249" s="22" t="n">
        <x:v>9.5</x:v>
      </x:c>
      <x:c r="J249" t="str">
        <x:v>Worked</x:v>
      </x:c>
      <x:c r="K249" t="str">
        <x:v>Employee 103080; home branch Thurrock; assigned role Operative Porter | Deployment branch: Thurrock | Actual role: Operative Porter | Jobs: 396207 | Customers: Linklaters LLP | Actual hours: 9.5; source records: 1</x:v>
      </x:c>
      <x:c r="L249" t="str">
        <x:v>Include</x:v>
      </x:c>
      <x:c r="M249"/>
      <x:c r="N249"/>
    </x:row>
    <x:row r="250">
      <x:c r="A250" t="str">
        <x:v>B Gibbons|2026-03-18</x:v>
      </x:c>
      <x:c r="B250" s="888" t="n">
        <x:v>46099</x:v>
      </x:c>
      <x:c r="C250" t="str">
        <x:v>B Gibbons</x:v>
      </x:c>
      <x:c r="D250" t="str">
        <x:v>Permanent</x:v>
      </x:c>
      <x:c r="E250" t="str">
        <x:v>Thurrock</x:v>
      </x:c>
      <x:c r="F250" t="str">
        <x:v>Operative Porter</x:v>
      </x:c>
      <x:c r="G250" t="str">
        <x:v>396207</x:v>
      </x:c>
      <x:c r="H250" t="str">
        <x:v>Linklaters LLP</x:v>
      </x:c>
      <x:c r="I250" s="22" t="n">
        <x:v>9.5</x:v>
      </x:c>
      <x:c r="J250" t="str">
        <x:v>Worked</x:v>
      </x:c>
      <x:c r="K250" t="str">
        <x:v>Employee 103080; home branch Thurrock; assigned role Operative Porter | Deployment branch: Thurrock | Actual role: Operative Porter | Jobs: 396207 | Customers: Linklaters LLP | Actual hours: 9.5; source records: 1</x:v>
      </x:c>
      <x:c r="L250" t="str">
        <x:v>Include</x:v>
      </x:c>
      <x:c r="M250"/>
      <x:c r="N250"/>
    </x:row>
    <x:row r="251">
      <x:c r="A251" t="str">
        <x:v>B Gibbons|2026-03-19</x:v>
      </x:c>
      <x:c r="B251" s="888" t="n">
        <x:v>46100</x:v>
      </x:c>
      <x:c r="C251" t="str">
        <x:v>B Gibbons</x:v>
      </x:c>
      <x:c r="D251" t="str">
        <x:v>Permanent</x:v>
      </x:c>
      <x:c r="E251" t="str">
        <x:v>Thurrock</x:v>
      </x:c>
      <x:c r="F251" t="str">
        <x:v>Operative Porter</x:v>
      </x:c>
      <x:c r="G251" t="str">
        <x:v>396207</x:v>
      </x:c>
      <x:c r="H251" t="str">
        <x:v>Linklaters LLP</x:v>
      </x:c>
      <x:c r="I251" s="22" t="n">
        <x:v>9.5</x:v>
      </x:c>
      <x:c r="J251" t="str">
        <x:v>Worked</x:v>
      </x:c>
      <x:c r="K251" t="str">
        <x:v>Employee 103080; home branch Thurrock; assigned role Operative Porter | Deployment branch: Thurrock | Actual role: Operative Porter | Jobs: 396207 | Customers: Linklaters LLP | Actual hours: 9.5; source records: 1</x:v>
      </x:c>
      <x:c r="L251" t="str">
        <x:v>Include</x:v>
      </x:c>
      <x:c r="M251"/>
      <x:c r="N251"/>
    </x:row>
    <x:row r="252">
      <x:c r="A252" t="str">
        <x:v>B Gibbons|2026-03-20</x:v>
      </x:c>
      <x:c r="B252" s="888" t="n">
        <x:v>46101</x:v>
      </x:c>
      <x:c r="C252" t="str">
        <x:v>B Gibbons</x:v>
      </x:c>
      <x:c r="D252" t="str">
        <x:v>Permanent</x:v>
      </x:c>
      <x:c r="E252" t="str">
        <x:v>Thurrock</x:v>
      </x:c>
      <x:c r="F252" t="str">
        <x:v>Operative Porter</x:v>
      </x:c>
      <x:c r="G252" t="str">
        <x:v>400525</x:v>
      </x:c>
      <x:c r="H252" t="str">
        <x:v>JP Morgan Limited</x:v>
      </x:c>
      <x:c r="I252" s="22" t="n">
        <x:v>8.5</x:v>
      </x:c>
      <x:c r="J252" t="str">
        <x:v>Worked</x:v>
      </x:c>
      <x:c r="K252" t="str">
        <x:v>Employee 103080; home branch Thurrock; assigned role Operative Porter | Deployment branch: Thurrock | Actual role: Operative Porter | Jobs: 400525 | Customers: JP Morgan Limited | Actual hours: 8.5; source records: 1</x:v>
      </x:c>
      <x:c r="L252" t="str">
        <x:v>Include</x:v>
      </x:c>
      <x:c r="M252"/>
      <x:c r="N252"/>
    </x:row>
    <x:row r="253">
      <x:c r="A253" t="str">
        <x:v>B Gibbons|2026-03-21</x:v>
      </x:c>
      <x:c r="B253" s="888" t="n">
        <x:v>46102</x:v>
      </x:c>
      <x:c r="C253" t="str">
        <x:v>B Gibbons</x:v>
      </x:c>
      <x:c r="D253" t="str">
        <x:v>Permanent</x:v>
      </x:c>
      <x:c r="E253" t="str">
        <x:v>Thurrock</x:v>
      </x:c>
      <x:c r="F253" t="str">
        <x:v>Operative Porter</x:v>
      </x:c>
      <x:c r="G253" t="str">
        <x:v>400525</x:v>
      </x:c>
      <x:c r="H253" t="str">
        <x:v>JP Morgan Limited</x:v>
      </x:c>
      <x:c r="I253" s="22" t="n">
        <x:v>8.5</x:v>
      </x:c>
      <x:c r="J253" t="str">
        <x:v>Worked</x:v>
      </x:c>
      <x:c r="K253" t="str">
        <x:v>Employee 103080; home branch Thurrock; assigned role Operative Porter | Deployment branch: Thurrock | Actual role: Operative Porter | Jobs: 400525 | Customers: JP Morgan Limited | Actual hours: 8.5; source records: 1</x:v>
      </x:c>
      <x:c r="L253" t="str">
        <x:v>Include</x:v>
      </x:c>
      <x:c r="M253"/>
      <x:c r="N253"/>
    </x:row>
    <x:row r="254">
      <x:c r="A254" t="str">
        <x:v>B Gibbons|2026-03-23</x:v>
      </x:c>
      <x:c r="B254" s="888" t="n">
        <x:v>46104</x:v>
      </x:c>
      <x:c r="C254" t="str">
        <x:v>B Gibbons</x:v>
      </x:c>
      <x:c r="D254" t="str">
        <x:v>Permanent</x:v>
      </x:c>
      <x:c r="E254" t="str">
        <x:v>Thurrock</x:v>
      </x:c>
      <x:c r="F254" t="str">
        <x:v>Operative Porter</x:v>
      </x:c>
      <x:c r="G254" t="str">
        <x:v>400525</x:v>
      </x:c>
      <x:c r="H254" t="str">
        <x:v>JP Morgan Limited</x:v>
      </x:c>
      <x:c r="I254" s="22" t="n">
        <x:v>8.5</x:v>
      </x:c>
      <x:c r="J254" t="str">
        <x:v>Worked</x:v>
      </x:c>
      <x:c r="K254" t="str">
        <x:v>Employee 103080; home branch Thurrock; assigned role Operative Porter | Deployment branch: Thurrock | Actual role: Operative Porter | Jobs: 400525 | Customers: JP Morgan Limited | Actual hours: 8.5; source records: 1</x:v>
      </x:c>
      <x:c r="L254" t="str">
        <x:v>Include</x:v>
      </x:c>
      <x:c r="M254"/>
      <x:c r="N254"/>
    </x:row>
    <x:row r="255">
      <x:c r="A255" t="str">
        <x:v>B Gibbons|2026-03-24</x:v>
      </x:c>
      <x:c r="B255" s="888" t="n">
        <x:v>46105</x:v>
      </x:c>
      <x:c r="C255" t="str">
        <x:v>B Gibbons</x:v>
      </x:c>
      <x:c r="D255" t="str">
        <x:v>Permanent</x:v>
      </x:c>
      <x:c r="E255" t="str">
        <x:v>Thurrock</x:v>
      </x:c>
      <x:c r="F255" t="str">
        <x:v>Operative Porter</x:v>
      </x:c>
      <x:c r="G255" t="str">
        <x:v>396207</x:v>
      </x:c>
      <x:c r="H255" t="str">
        <x:v>Linklaters LLP</x:v>
      </x:c>
      <x:c r="I255" s="22" t="n">
        <x:v>9.5</x:v>
      </x:c>
      <x:c r="J255" t="str">
        <x:v>Worked</x:v>
      </x:c>
      <x:c r="K255" t="str">
        <x:v>Employee 103080; home branch Thurrock; assigned role Operative Porter | Deployment branch: Thurrock | Actual role: Operative Porter | Jobs: 396207 | Customers: Linklaters LLP | Actual hours: 9.5; source records: 1</x:v>
      </x:c>
      <x:c r="L255" t="str">
        <x:v>Include</x:v>
      </x:c>
      <x:c r="M255"/>
      <x:c r="N255"/>
    </x:row>
    <x:row r="256">
      <x:c r="A256" t="str">
        <x:v>B Gibbons|2026-03-25</x:v>
      </x:c>
      <x:c r="B256" s="888" t="n">
        <x:v>46106</x:v>
      </x:c>
      <x:c r="C256" t="str">
        <x:v>B Gibbons</x:v>
      </x:c>
      <x:c r="D256" t="str">
        <x:v>Permanent</x:v>
      </x:c>
      <x:c r="E256" t="str">
        <x:v>Thurrock</x:v>
      </x:c>
      <x:c r="F256" t="str">
        <x:v>Operative Porter</x:v>
      </x:c>
      <x:c r="G256" t="str">
        <x:v>396207</x:v>
      </x:c>
      <x:c r="H256" t="str">
        <x:v>Linklaters LLP</x:v>
      </x:c>
      <x:c r="I256" s="22" t="n">
        <x:v>9.5</x:v>
      </x:c>
      <x:c r="J256" t="str">
        <x:v>Worked</x:v>
      </x:c>
      <x:c r="K256" t="str">
        <x:v>Employee 103080; home branch Thurrock; assigned role Operative Porter | Deployment branch: Thurrock | Actual role: Operative Porter | Jobs: 396207 | Customers: Linklaters LLP | Actual hours: 9.5; source records: 1</x:v>
      </x:c>
      <x:c r="L256" t="str">
        <x:v>Include</x:v>
      </x:c>
      <x:c r="M256"/>
      <x:c r="N256"/>
    </x:row>
    <x:row r="257">
      <x:c r="A257" t="str">
        <x:v>B Gibbons|2026-03-27</x:v>
      </x:c>
      <x:c r="B257" s="888" t="n">
        <x:v>46108</x:v>
      </x:c>
      <x:c r="C257" t="str">
        <x:v>B Gibbons</x:v>
      </x:c>
      <x:c r="D257" t="str">
        <x:v>Permanent</x:v>
      </x:c>
      <x:c r="E257" t="str">
        <x:v>Thurrock</x:v>
      </x:c>
      <x:c r="F257" t="str">
        <x:v>Operative Porter</x:v>
      </x:c>
      <x:c r="G257" t="str">
        <x:v>400525</x:v>
      </x:c>
      <x:c r="H257" t="str">
        <x:v>JP Morgan Limited</x:v>
      </x:c>
      <x:c r="I257" s="22" t="n">
        <x:v>8.5</x:v>
      </x:c>
      <x:c r="J257" t="str">
        <x:v>Worked</x:v>
      </x:c>
      <x:c r="K257" t="str">
        <x:v>Employee 103080; home branch Thurrock; assigned role Operative Porter | Deployment branch: Thurrock | Actual role: Operative Porter | Jobs: 400525 | Customers: JP Morgan Limited | Actual hours: 8.5; source records: 1</x:v>
      </x:c>
      <x:c r="L257" t="str">
        <x:v>Include</x:v>
      </x:c>
      <x:c r="M257"/>
      <x:c r="N257"/>
    </x:row>
    <x:row r="258">
      <x:c r="A258" t="str">
        <x:v>B Gibbons|2026-03-28</x:v>
      </x:c>
      <x:c r="B258" s="888" t="n">
        <x:v>46109</x:v>
      </x:c>
      <x:c r="C258" t="str">
        <x:v>B Gibbons</x:v>
      </x:c>
      <x:c r="D258" t="str">
        <x:v>Permanent</x:v>
      </x:c>
      <x:c r="E258" t="str">
        <x:v>Thurrock</x:v>
      </x:c>
      <x:c r="F258" t="str">
        <x:v>Operative Porter</x:v>
      </x:c>
      <x:c r="G258" t="str">
        <x:v>396207</x:v>
      </x:c>
      <x:c r="H258" t="str">
        <x:v>Linklaters LLP</x:v>
      </x:c>
      <x:c r="I258" s="22" t="n">
        <x:v>8</x:v>
      </x:c>
      <x:c r="J258" t="str">
        <x:v>Worked</x:v>
      </x:c>
      <x:c r="K258" t="str">
        <x:v>Employee 103080; home branch Thurrock; assigned role Operative Porter | Deployment branch: Thurrock | Actual role: Operative Porter | Jobs: 396207 | Customers: Linklaters LLP | Actual hours: 8.0; source records: 1</x:v>
      </x:c>
      <x:c r="L258" t="str">
        <x:v>Include</x:v>
      </x:c>
      <x:c r="M258"/>
      <x:c r="N258"/>
    </x:row>
    <x:row r="259">
      <x:c r="A259" t="str">
        <x:v>B Gibbons|2026-03-30</x:v>
      </x:c>
      <x:c r="B259" s="888" t="n">
        <x:v>46111</x:v>
      </x:c>
      <x:c r="C259" t="str">
        <x:v>B Gibbons</x:v>
      </x:c>
      <x:c r="D259" t="str">
        <x:v>Permanent</x:v>
      </x:c>
      <x:c r="E259" t="str">
        <x:v>Thurrock</x:v>
      </x:c>
      <x:c r="F259" t="str">
        <x:v>Operative Porter</x:v>
      </x:c>
      <x:c r="G259" t="str">
        <x:v>400525</x:v>
      </x:c>
      <x:c r="H259" t="str">
        <x:v>JP Morgan Limited</x:v>
      </x:c>
      <x:c r="I259" s="22" t="n">
        <x:v>9</x:v>
      </x:c>
      <x:c r="J259" t="str">
        <x:v>Worked</x:v>
      </x:c>
      <x:c r="K259" t="str">
        <x:v>Employee 103080; home branch Thurrock; assigned role Operative Porter | Deployment branch: Thurrock | Actual role: Operative Porter | Jobs: 400525 | Customers: JP Morgan Limited | Actual hours: 9.0; source records: 1</x:v>
      </x:c>
      <x:c r="L259" t="str">
        <x:v>Include</x:v>
      </x:c>
      <x:c r="M259"/>
      <x:c r="N259"/>
    </x:row>
    <x:row r="260">
      <x:c r="A260" t="str">
        <x:v>B Gibbons|2026-03-31</x:v>
      </x:c>
      <x:c r="B260" s="888" t="n">
        <x:v>46112</x:v>
      </x:c>
      <x:c r="C260" t="str">
        <x:v>B Gibbons</x:v>
      </x:c>
      <x:c r="D260" t="str">
        <x:v>Permanent</x:v>
      </x:c>
      <x:c r="E260" t="str">
        <x:v>Thurrock</x:v>
      </x:c>
      <x:c r="F260" t="str">
        <x:v>Operative Porter</x:v>
      </x:c>
      <x:c r="G260" t="str">
        <x:v>396207</x:v>
      </x:c>
      <x:c r="H260" t="str">
        <x:v>Linklaters LLP</x:v>
      </x:c>
      <x:c r="I260" s="22" t="n">
        <x:v>10</x:v>
      </x:c>
      <x:c r="J260" t="str">
        <x:v>Worked</x:v>
      </x:c>
      <x:c r="K260" t="str">
        <x:v>Employee 103080; home branch Thurrock; assigned role Operative Porter | Deployment branch: Thurrock | Actual role: Operative Porter | Jobs: 396207 | Customers: Linklaters LLP | Actual hours: 10.0; source records: 1</x:v>
      </x:c>
      <x:c r="L260" t="str">
        <x:v>Include</x:v>
      </x:c>
      <x:c r="M260"/>
      <x:c r="N260"/>
    </x:row>
    <x:row r="261">
      <x:c r="A261" t="str">
        <x:v>B Kilula|2026-03-02</x:v>
      </x:c>
      <x:c r="B261" s="888" t="n">
        <x:v>46083</x:v>
      </x:c>
      <x:c r="C261" t="str">
        <x:v>B Kilula</x:v>
      </x:c>
      <x:c r="D261" t="str">
        <x:v>Permanent</x:v>
      </x:c>
      <x:c r="E261" t="str">
        <x:v>Croydon</x:v>
      </x:c>
      <x:c r="F261" t="str">
        <x:v>Operative Porter</x:v>
      </x:c>
      <x:c r="G261" t="str">
        <x:v>398450</x:v>
      </x:c>
      <x:c r="H261" t="str">
        <x:v>Apple Europe Ltd</x:v>
      </x:c>
      <x:c r="I261" s="22" t="n">
        <x:v>10</x:v>
      </x:c>
      <x:c r="J261" t="str">
        <x:v>Worked</x:v>
      </x:c>
      <x:c r="K261" t="str">
        <x:v>Employee 104064; home branch Croydon; assigned role Operative Porter | Deployment branch: Croydon | Actual role: Operative Porter | Jobs: 398450 | Customers: Apple Europe Ltd | Actual hours: 10.0; source records: 1</x:v>
      </x:c>
      <x:c r="L261" t="str">
        <x:v>Include</x:v>
      </x:c>
      <x:c r="M261"/>
      <x:c r="N261"/>
    </x:row>
    <x:row r="262">
      <x:c r="A262" t="str">
        <x:v>B Kilula|2026-03-03</x:v>
      </x:c>
      <x:c r="B262" s="888" t="n">
        <x:v>46084</x:v>
      </x:c>
      <x:c r="C262" t="str">
        <x:v>B Kilula</x:v>
      </x:c>
      <x:c r="D262" t="str">
        <x:v>Permanent</x:v>
      </x:c>
      <x:c r="E262" t="str">
        <x:v>Croydon</x:v>
      </x:c>
      <x:c r="F262" t="str">
        <x:v>Operative Porter</x:v>
      </x:c>
      <x:c r="G262" t="str">
        <x:v>398450</x:v>
      </x:c>
      <x:c r="H262" t="str">
        <x:v>Apple Europe Ltd</x:v>
      </x:c>
      <x:c r="I262" s="22" t="n">
        <x:v>10</x:v>
      </x:c>
      <x:c r="J262" t="str">
        <x:v>Worked</x:v>
      </x:c>
      <x:c r="K262" t="str">
        <x:v>Employee 104064; home branch Croydon; assigned role Operative Porter | Deployment branch: Croydon | Actual role: Operative Porter | Jobs: 398450 | Customers: Apple Europe Ltd | Actual hours: 10.0; source records: 1</x:v>
      </x:c>
      <x:c r="L262" t="str">
        <x:v>Include</x:v>
      </x:c>
      <x:c r="M262"/>
      <x:c r="N262"/>
    </x:row>
    <x:row r="263">
      <x:c r="A263" t="str">
        <x:v>B Kilula|2026-03-04</x:v>
      </x:c>
      <x:c r="B263" s="888" t="n">
        <x:v>46085</x:v>
      </x:c>
      <x:c r="C263" t="str">
        <x:v>B Kilula</x:v>
      </x:c>
      <x:c r="D263" t="str">
        <x:v>Permanent</x:v>
      </x:c>
      <x:c r="E263" t="str">
        <x:v>Croydon</x:v>
      </x:c>
      <x:c r="F263" t="str">
        <x:v>Operative Porter</x:v>
      </x:c>
      <x:c r="G263" t="str">
        <x:v>398450</x:v>
      </x:c>
      <x:c r="H263" t="str">
        <x:v>Apple Europe Ltd</x:v>
      </x:c>
      <x:c r="I263" s="22" t="n">
        <x:v>10</x:v>
      </x:c>
      <x:c r="J263" t="str">
        <x:v>Worked</x:v>
      </x:c>
      <x:c r="K263" t="str">
        <x:v>Employee 104064; home branch Croydon; assigned role Operative Porter | Deployment branch: Croydon | Actual role: Operative Porter | Jobs: 398450 | Customers: Apple Europe Ltd | Actual hours: 10.0; source records: 1</x:v>
      </x:c>
      <x:c r="L263" t="str">
        <x:v>Include</x:v>
      </x:c>
      <x:c r="M263"/>
      <x:c r="N263"/>
    </x:row>
    <x:row r="264">
      <x:c r="A264" t="str">
        <x:v>B Kilula|2026-03-05</x:v>
      </x:c>
      <x:c r="B264" s="888" t="n">
        <x:v>46086</x:v>
      </x:c>
      <x:c r="C264" t="str">
        <x:v>B Kilula</x:v>
      </x:c>
      <x:c r="D264" t="str">
        <x:v>Permanent</x:v>
      </x:c>
      <x:c r="E264" t="str">
        <x:v>Croydon</x:v>
      </x:c>
      <x:c r="F264" t="str">
        <x:v>Operative Porter</x:v>
      </x:c>
      <x:c r="G264" t="str">
        <x:v>398450</x:v>
      </x:c>
      <x:c r="H264" t="str">
        <x:v>Apple Europe Ltd</x:v>
      </x:c>
      <x:c r="I264" s="22" t="n">
        <x:v>10</x:v>
      </x:c>
      <x:c r="J264" t="str">
        <x:v>Worked</x:v>
      </x:c>
      <x:c r="K264" t="str">
        <x:v>Employee 104064; home branch Croydon; assigned role Operative Porter | Deployment branch: Croydon | Actual role: Operative Porter | Jobs: 398450 | Customers: Apple Europe Ltd | Actual hours: 10.0; source records: 1</x:v>
      </x:c>
      <x:c r="L264" t="str">
        <x:v>Include</x:v>
      </x:c>
      <x:c r="M264"/>
      <x:c r="N264"/>
    </x:row>
    <x:row r="265">
      <x:c r="A265" t="str">
        <x:v>B Kilula|2026-03-06</x:v>
      </x:c>
      <x:c r="B265" s="888" t="n">
        <x:v>46087</x:v>
      </x:c>
      <x:c r="C265" t="str">
        <x:v>B Kilula</x:v>
      </x:c>
      <x:c r="D265" t="str">
        <x:v>Permanent</x:v>
      </x:c>
      <x:c r="E265" t="str">
        <x:v>Croydon</x:v>
      </x:c>
      <x:c r="F265" t="str">
        <x:v>Operative Porter</x:v>
      </x:c>
      <x:c r="G265" t="str">
        <x:v>398450</x:v>
      </x:c>
      <x:c r="H265" t="str">
        <x:v>Apple Europe Ltd</x:v>
      </x:c>
      <x:c r="I265" s="22" t="n">
        <x:v>10</x:v>
      </x:c>
      <x:c r="J265" t="str">
        <x:v>Worked</x:v>
      </x:c>
      <x:c r="K265" t="str">
        <x:v>Employee 104064; home branch Croydon; assigned role Operative Porter | Deployment branch: Croydon | Actual role: Operative Porter | Jobs: 398450 | Customers: Apple Europe Ltd | Actual hours: 10.0; source records: 1</x:v>
      </x:c>
      <x:c r="L265" t="str">
        <x:v>Include</x:v>
      </x:c>
      <x:c r="M265"/>
      <x:c r="N265"/>
    </x:row>
    <x:row r="266">
      <x:c r="A266" t="str">
        <x:v>B Kilula|2026-03-09</x:v>
      </x:c>
      <x:c r="B266" s="888" t="n">
        <x:v>46090</x:v>
      </x:c>
      <x:c r="C266" t="str">
        <x:v>B Kilula</x:v>
      </x:c>
      <x:c r="D266" t="str">
        <x:v>Permanent</x:v>
      </x:c>
      <x:c r="E266" t="str">
        <x:v>Croydon</x:v>
      </x:c>
      <x:c r="F266" t="str">
        <x:v>Operative Porter</x:v>
      </x:c>
      <x:c r="G266" t="str">
        <x:v>398450</x:v>
      </x:c>
      <x:c r="H266" t="str">
        <x:v>Apple Europe Ltd</x:v>
      </x:c>
      <x:c r="I266" s="22" t="n">
        <x:v>10</x:v>
      </x:c>
      <x:c r="J266" t="str">
        <x:v>Worked</x:v>
      </x:c>
      <x:c r="K266" t="str">
        <x:v>Employee 104064; home branch Croydon; assigned role Operative Porter | Deployment branch: Croydon | Actual role: Operative Porter | Jobs: 398450 | Customers: Apple Europe Ltd | Actual hours: 10.0; source records: 1</x:v>
      </x:c>
      <x:c r="L266" t="str">
        <x:v>Include</x:v>
      </x:c>
      <x:c r="M266"/>
      <x:c r="N266"/>
    </x:row>
    <x:row r="267">
      <x:c r="A267" t="str">
        <x:v>B Kilula|2026-03-10</x:v>
      </x:c>
      <x:c r="B267" s="888" t="n">
        <x:v>46091</x:v>
      </x:c>
      <x:c r="C267" t="str">
        <x:v>B Kilula</x:v>
      </x:c>
      <x:c r="D267" t="str">
        <x:v>Permanent</x:v>
      </x:c>
      <x:c r="E267" t="str">
        <x:v>Croydon</x:v>
      </x:c>
      <x:c r="F267" t="str">
        <x:v>Operative Porter</x:v>
      </x:c>
      <x:c r="G267" t="str">
        <x:v>398450</x:v>
      </x:c>
      <x:c r="H267" t="str">
        <x:v>Apple Europe Ltd</x:v>
      </x:c>
      <x:c r="I267" s="22" t="n">
        <x:v>10</x:v>
      </x:c>
      <x:c r="J267" t="str">
        <x:v>Worked</x:v>
      </x:c>
      <x:c r="K267" t="str">
        <x:v>Employee 104064; home branch Croydon; assigned role Operative Porter | Deployment branch: Croydon | Actual role: Operative Porter | Jobs: 398450 | Customers: Apple Europe Ltd | Actual hours: 10.0; source records: 1</x:v>
      </x:c>
      <x:c r="L267" t="str">
        <x:v>Include</x:v>
      </x:c>
      <x:c r="M267"/>
      <x:c r="N267"/>
    </x:row>
    <x:row r="268">
      <x:c r="A268" t="str">
        <x:v>B Kilula|2026-03-11</x:v>
      </x:c>
      <x:c r="B268" s="888" t="n">
        <x:v>46092</x:v>
      </x:c>
      <x:c r="C268" t="str">
        <x:v>B Kilula</x:v>
      </x:c>
      <x:c r="D268" t="str">
        <x:v>Permanent</x:v>
      </x:c>
      <x:c r="E268" t="str">
        <x:v>Croydon</x:v>
      </x:c>
      <x:c r="F268" t="str">
        <x:v>Operative Porter</x:v>
      </x:c>
      <x:c r="G268" t="str">
        <x:v>398450</x:v>
      </x:c>
      <x:c r="H268" t="str">
        <x:v>Apple Europe Ltd</x:v>
      </x:c>
      <x:c r="I268" s="22" t="n">
        <x:v>10</x:v>
      </x:c>
      <x:c r="J268" t="str">
        <x:v>Worked</x:v>
      </x:c>
      <x:c r="K268" t="str">
        <x:v>Employee 104064; home branch Croydon; assigned role Operative Porter | Deployment branch: Croydon | Actual role: Operative Porter | Jobs: 398450 | Customers: Apple Europe Ltd | Actual hours: 10.0; source records: 1</x:v>
      </x:c>
      <x:c r="L268" t="str">
        <x:v>Include</x:v>
      </x:c>
      <x:c r="M268"/>
      <x:c r="N268"/>
    </x:row>
    <x:row r="269">
      <x:c r="A269" t="str">
        <x:v>B Kilula|2026-03-12</x:v>
      </x:c>
      <x:c r="B269" s="888" t="n">
        <x:v>46093</x:v>
      </x:c>
      <x:c r="C269" t="str">
        <x:v>B Kilula</x:v>
      </x:c>
      <x:c r="D269" t="str">
        <x:v>Permanent</x:v>
      </x:c>
      <x:c r="E269" t="str">
        <x:v>Croydon</x:v>
      </x:c>
      <x:c r="F269" t="str">
        <x:v>Operative Porter</x:v>
      </x:c>
      <x:c r="G269" t="str">
        <x:v>398450</x:v>
      </x:c>
      <x:c r="H269" t="str">
        <x:v>Apple Europe Ltd</x:v>
      </x:c>
      <x:c r="I269" s="22" t="n">
        <x:v>10</x:v>
      </x:c>
      <x:c r="J269" t="str">
        <x:v>Worked</x:v>
      </x:c>
      <x:c r="K269" t="str">
        <x:v>Employee 104064; home branch Croydon; assigned role Operative Porter | Deployment branch: Croydon | Actual role: Operative Porter | Jobs: 398450 | Customers: Apple Europe Ltd | Actual hours: 10.0; source records: 1</x:v>
      </x:c>
      <x:c r="L269" t="str">
        <x:v>Include</x:v>
      </x:c>
      <x:c r="M269"/>
      <x:c r="N269"/>
    </x:row>
    <x:row r="270">
      <x:c r="A270" t="str">
        <x:v>B Kilula|2026-03-13</x:v>
      </x:c>
      <x:c r="B270" s="888" t="n">
        <x:v>46094</x:v>
      </x:c>
      <x:c r="C270" t="str">
        <x:v>B Kilula</x:v>
      </x:c>
      <x:c r="D270" t="str">
        <x:v>Permanent</x:v>
      </x:c>
      <x:c r="E270" t="str">
        <x:v>Croydon</x:v>
      </x:c>
      <x:c r="F270" t="str">
        <x:v>Operative Porter</x:v>
      </x:c>
      <x:c r="G270" t="str">
        <x:v>398450</x:v>
      </x:c>
      <x:c r="H270" t="str">
        <x:v>Apple Europe Ltd</x:v>
      </x:c>
      <x:c r="I270" s="22" t="n">
        <x:v>10</x:v>
      </x:c>
      <x:c r="J270" t="str">
        <x:v>Worked</x:v>
      </x:c>
      <x:c r="K270" t="str">
        <x:v>Employee 104064; home branch Croydon; assigned role Operative Porter | Deployment branch: Croydon | Actual role: Operative Porter | Jobs: 398450 | Customers: Apple Europe Ltd | Actual hours: 10.0; source records: 1</x:v>
      </x:c>
      <x:c r="L270" t="str">
        <x:v>Include</x:v>
      </x:c>
      <x:c r="M270"/>
      <x:c r="N270"/>
    </x:row>
    <x:row r="271">
      <x:c r="A271" t="str">
        <x:v>B Kilula|2026-03-17</x:v>
      </x:c>
      <x:c r="B271" s="888" t="n">
        <x:v>46098</x:v>
      </x:c>
      <x:c r="C271" t="str">
        <x:v>B Kilula</x:v>
      </x:c>
      <x:c r="D271" t="str">
        <x:v>Permanent</x:v>
      </x:c>
      <x:c r="E271" t="str">
        <x:v>Croydon</x:v>
      </x:c>
      <x:c r="F271" t="str">
        <x:v>Operative Porter</x:v>
      </x:c>
      <x:c r="G271" t="str">
        <x:v>398450</x:v>
      </x:c>
      <x:c r="H271" t="str">
        <x:v>Apple Europe Ltd</x:v>
      </x:c>
      <x:c r="I271" s="22" t="n">
        <x:v>10</x:v>
      </x:c>
      <x:c r="J271" t="str">
        <x:v>Worked</x:v>
      </x:c>
      <x:c r="K271" t="str">
        <x:v>Employee 104064; home branch Croydon; assigned role Operative Porter | Deployment branch: Croydon | Actual role: Operative Porter | Jobs: 398450 | Customers: Apple Europe Ltd | Actual hours: 10.0; source records: 1</x:v>
      </x:c>
      <x:c r="L271" t="str">
        <x:v>Include</x:v>
      </x:c>
      <x:c r="M271"/>
      <x:c r="N271"/>
    </x:row>
    <x:row r="272">
      <x:c r="A272" t="str">
        <x:v>B Kilula|2026-03-19</x:v>
      </x:c>
      <x:c r="B272" s="888" t="n">
        <x:v>46100</x:v>
      </x:c>
      <x:c r="C272" t="str">
        <x:v>B Kilula</x:v>
      </x:c>
      <x:c r="D272" t="str">
        <x:v>Permanent</x:v>
      </x:c>
      <x:c r="E272" t="str">
        <x:v>Croydon</x:v>
      </x:c>
      <x:c r="F272" t="str">
        <x:v>Operative Porter</x:v>
      </x:c>
      <x:c r="G272" t="str">
        <x:v>398450</x:v>
      </x:c>
      <x:c r="H272" t="str">
        <x:v>Apple Europe Ltd</x:v>
      </x:c>
      <x:c r="I272" s="22" t="n">
        <x:v>10</x:v>
      </x:c>
      <x:c r="J272" t="str">
        <x:v>Worked</x:v>
      </x:c>
      <x:c r="K272" t="str">
        <x:v>Employee 104064; home branch Croydon; assigned role Operative Porter | Deployment branch: Croydon | Actual role: Operative Porter | Jobs: 398450 | Customers: Apple Europe Ltd | Actual hours: 10.0; source records: 1</x:v>
      </x:c>
      <x:c r="L272" t="str">
        <x:v>Include</x:v>
      </x:c>
      <x:c r="M272"/>
      <x:c r="N272"/>
    </x:row>
    <x:row r="273">
      <x:c r="A273" t="str">
        <x:v>B Kilula|2026-03-20</x:v>
      </x:c>
      <x:c r="B273" s="888" t="n">
        <x:v>46101</x:v>
      </x:c>
      <x:c r="C273" t="str">
        <x:v>B Kilula</x:v>
      </x:c>
      <x:c r="D273" t="str">
        <x:v>Permanent</x:v>
      </x:c>
      <x:c r="E273" t="str">
        <x:v>Croydon</x:v>
      </x:c>
      <x:c r="F273" t="str">
        <x:v>Operative Porter</x:v>
      </x:c>
      <x:c r="G273" t="str">
        <x:v>398450</x:v>
      </x:c>
      <x:c r="H273" t="str">
        <x:v>Apple Europe Ltd</x:v>
      </x:c>
      <x:c r="I273" s="22" t="n">
        <x:v>10</x:v>
      </x:c>
      <x:c r="J273" t="str">
        <x:v>Worked</x:v>
      </x:c>
      <x:c r="K273" t="str">
        <x:v>Employee 104064; home branch Croydon; assigned role Operative Porter | Deployment branch: Croydon | Actual role: Operative Porter | Jobs: 398450 | Customers: Apple Europe Ltd | Actual hours: 10.0; source records: 1</x:v>
      </x:c>
      <x:c r="L273" t="str">
        <x:v>Include</x:v>
      </x:c>
      <x:c r="M273"/>
      <x:c r="N273"/>
    </x:row>
    <x:row r="274">
      <x:c r="A274" t="str">
        <x:v>B Kilula|2026-03-24</x:v>
      </x:c>
      <x:c r="B274" s="888" t="n">
        <x:v>46105</x:v>
      </x:c>
      <x:c r="C274" t="str">
        <x:v>B Kilula</x:v>
      </x:c>
      <x:c r="D274" t="str">
        <x:v>Permanent</x:v>
      </x:c>
      <x:c r="E274" t="str">
        <x:v>Croydon</x:v>
      </x:c>
      <x:c r="F274" t="str">
        <x:v>Operative Porter</x:v>
      </x:c>
      <x:c r="G274" t="str">
        <x:v>398450</x:v>
      </x:c>
      <x:c r="H274" t="str">
        <x:v>Apple Europe Ltd</x:v>
      </x:c>
      <x:c r="I274" s="22" t="n">
        <x:v>10</x:v>
      </x:c>
      <x:c r="J274" t="str">
        <x:v>Worked</x:v>
      </x:c>
      <x:c r="K274" t="str">
        <x:v>Employee 104064; home branch Croydon; assigned role Operative Porter | Deployment branch: Croydon | Actual role: Operative Porter | Jobs: 398450 | Customers: Apple Europe Ltd | Actual hours: 10.0; source records: 1</x:v>
      </x:c>
      <x:c r="L274" t="str">
        <x:v>Include</x:v>
      </x:c>
      <x:c r="M274"/>
      <x:c r="N274"/>
    </x:row>
    <x:row r="275">
      <x:c r="A275" t="str">
        <x:v>B Kilula|2026-03-25</x:v>
      </x:c>
      <x:c r="B275" s="888" t="n">
        <x:v>46106</x:v>
      </x:c>
      <x:c r="C275" t="str">
        <x:v>B Kilula</x:v>
      </x:c>
      <x:c r="D275" t="str">
        <x:v>Permanent</x:v>
      </x:c>
      <x:c r="E275" t="str">
        <x:v>Croydon</x:v>
      </x:c>
      <x:c r="F275" t="str">
        <x:v>Operative Porter</x:v>
      </x:c>
      <x:c r="G275" t="str">
        <x:v>398450</x:v>
      </x:c>
      <x:c r="H275" t="str">
        <x:v>Apple Europe Ltd</x:v>
      </x:c>
      <x:c r="I275" s="22" t="n">
        <x:v>10</x:v>
      </x:c>
      <x:c r="J275" t="str">
        <x:v>Worked</x:v>
      </x:c>
      <x:c r="K275" t="str">
        <x:v>Employee 104064; home branch Croydon; assigned role Operative Porter | Deployment branch: Croydon | Actual role: Operative Porter | Jobs: 398450 | Customers: Apple Europe Ltd | Actual hours: 10.0; source records: 1</x:v>
      </x:c>
      <x:c r="L275" t="str">
        <x:v>Include</x:v>
      </x:c>
      <x:c r="M275"/>
      <x:c r="N275"/>
    </x:row>
    <x:row r="276">
      <x:c r="A276" t="str">
        <x:v>B Kilula|2026-03-26</x:v>
      </x:c>
      <x:c r="B276" s="888" t="n">
        <x:v>46107</x:v>
      </x:c>
      <x:c r="C276" t="str">
        <x:v>B Kilula</x:v>
      </x:c>
      <x:c r="D276" t="str">
        <x:v>Permanent</x:v>
      </x:c>
      <x:c r="E276" t="str">
        <x:v>Croydon</x:v>
      </x:c>
      <x:c r="F276" t="str">
        <x:v>Operative Porter</x:v>
      </x:c>
      <x:c r="G276" t="str">
        <x:v>398450</x:v>
      </x:c>
      <x:c r="H276" t="str">
        <x:v>Apple Europe Ltd</x:v>
      </x:c>
      <x:c r="I276" s="22" t="n">
        <x:v>10</x:v>
      </x:c>
      <x:c r="J276" t="str">
        <x:v>Worked</x:v>
      </x:c>
      <x:c r="K276" t="str">
        <x:v>Employee 104064; home branch Croydon; assigned role Operative Porter | Deployment branch: Croydon | Actual role: Operative Porter | Jobs: 398450 | Customers: Apple Europe Ltd | Actual hours: 10.0; source records: 1</x:v>
      </x:c>
      <x:c r="L276" t="str">
        <x:v>Include</x:v>
      </x:c>
      <x:c r="M276"/>
      <x:c r="N276"/>
    </x:row>
    <x:row r="277">
      <x:c r="A277" t="str">
        <x:v>B Kilula|2026-03-27</x:v>
      </x:c>
      <x:c r="B277" s="888" t="n">
        <x:v>46108</x:v>
      </x:c>
      <x:c r="C277" t="str">
        <x:v>B Kilula</x:v>
      </x:c>
      <x:c r="D277" t="str">
        <x:v>Permanent</x:v>
      </x:c>
      <x:c r="E277" t="str">
        <x:v>Croydon</x:v>
      </x:c>
      <x:c r="F277" t="str">
        <x:v>Operative Porter</x:v>
      </x:c>
      <x:c r="G277" t="str">
        <x:v>398450</x:v>
      </x:c>
      <x:c r="H277" t="str">
        <x:v>Apple Europe Ltd</x:v>
      </x:c>
      <x:c r="I277" s="22" t="n">
        <x:v>10</x:v>
      </x:c>
      <x:c r="J277" t="str">
        <x:v>Worked</x:v>
      </x:c>
      <x:c r="K277" t="str">
        <x:v>Employee 104064; home branch Croydon; assigned role Operative Porter | Deployment branch: Croydon | Actual role: Operative Porter | Jobs: 398450 | Customers: Apple Europe Ltd | Actual hours: 10.0; source records: 1</x:v>
      </x:c>
      <x:c r="L277" t="str">
        <x:v>Include</x:v>
      </x:c>
      <x:c r="M277"/>
      <x:c r="N277"/>
    </x:row>
    <x:row r="278">
      <x:c r="A278" t="str">
        <x:v>B Kilula|2026-03-30</x:v>
      </x:c>
      <x:c r="B278" s="888" t="n">
        <x:v>46111</x:v>
      </x:c>
      <x:c r="C278" t="str">
        <x:v>B Kilula</x:v>
      </x:c>
      <x:c r="D278" t="str">
        <x:v>Permanent</x:v>
      </x:c>
      <x:c r="E278" t="str">
        <x:v>Croydon</x:v>
      </x:c>
      <x:c r="F278" t="str">
        <x:v>Operative Porter</x:v>
      </x:c>
      <x:c r="G278" t="str">
        <x:v>398450</x:v>
      </x:c>
      <x:c r="H278" t="str">
        <x:v>Apple Europe Ltd</x:v>
      </x:c>
      <x:c r="I278" s="22" t="n">
        <x:v>10</x:v>
      </x:c>
      <x:c r="J278" t="str">
        <x:v>Worked</x:v>
      </x:c>
      <x:c r="K278" t="str">
        <x:v>Employee 104064; home branch Croydon; assigned role Operative Porter | Deployment branch: Croydon | Actual role: Operative Porter | Jobs: 398450 | Customers: Apple Europe Ltd | Actual hours: 10.0; source records: 1</x:v>
      </x:c>
      <x:c r="L278" t="str">
        <x:v>Include</x:v>
      </x:c>
      <x:c r="M278"/>
      <x:c r="N278"/>
    </x:row>
    <x:row r="279">
      <x:c r="A279" t="str">
        <x:v>B Kilula|2026-03-31</x:v>
      </x:c>
      <x:c r="B279" s="888" t="n">
        <x:v>46112</x:v>
      </x:c>
      <x:c r="C279" t="str">
        <x:v>B Kilula</x:v>
      </x:c>
      <x:c r="D279" t="str">
        <x:v>Permanent</x:v>
      </x:c>
      <x:c r="E279" t="str">
        <x:v>Croydon</x:v>
      </x:c>
      <x:c r="F279" t="str">
        <x:v>Operative Porter</x:v>
      </x:c>
      <x:c r="G279" t="str">
        <x:v>398450</x:v>
      </x:c>
      <x:c r="H279" t="str">
        <x:v>Apple Europe Ltd</x:v>
      </x:c>
      <x:c r="I279" s="22" t="n">
        <x:v>10</x:v>
      </x:c>
      <x:c r="J279" t="str">
        <x:v>Worked</x:v>
      </x:c>
      <x:c r="K279" t="str">
        <x:v>Employee 104064; home branch Croydon; assigned role Operative Porter | Deployment branch: Croydon | Actual role: Operative Porter | Jobs: 398450 | Customers: Apple Europe Ltd | Actual hours: 10.0; source records: 1</x:v>
      </x:c>
      <x:c r="L279" t="str">
        <x:v>Include</x:v>
      </x:c>
      <x:c r="M279"/>
      <x:c r="N279"/>
    </x:row>
    <x:row r="280">
      <x:c r="A280" t="str">
        <x:v>B Lewis|2026-03-13</x:v>
      </x:c>
      <x:c r="B280" s="888" t="n">
        <x:v>46094</x:v>
      </x:c>
      <x:c r="C280" t="str">
        <x:v>B Lewis</x:v>
      </x:c>
      <x:c r="D280" t="str">
        <x:v>Permanent</x:v>
      </x:c>
      <x:c r="E280" t="str">
        <x:v>Thurrock</x:v>
      </x:c>
      <x:c r="F280" t="str">
        <x:v>Operative Skilled</x:v>
      </x:c>
      <x:c r="G280" t="str">
        <x:v>400983</x:v>
      </x:c>
      <x:c r="H280" t="str">
        <x:v>BNP Paribas Limited</x:v>
      </x:c>
      <x:c r="I280" s="22" t="n">
        <x:v>8.5</x:v>
      </x:c>
      <x:c r="J280" t="str">
        <x:v>Worked</x:v>
      </x:c>
      <x:c r="K280" t="str">
        <x:v>Employee 1408; home branch Thurrock; assigned role Operative Skilled | Deployment branch: Thurrock | Actual role: Operative Skilled | Jobs: 400983 | Customers: BNP Paribas Limited | Actual hours: 8.5; source records: 1</x:v>
      </x:c>
      <x:c r="L280" t="str">
        <x:v>Include</x:v>
      </x:c>
      <x:c r="M280"/>
      <x:c r="N280"/>
    </x:row>
    <x:row r="281">
      <x:c r="A281" t="str">
        <x:v>B Lewis|2026-03-14</x:v>
      </x:c>
      <x:c r="B281" s="888" t="n">
        <x:v>46095</x:v>
      </x:c>
      <x:c r="C281" t="str">
        <x:v>B Lewis</x:v>
      </x:c>
      <x:c r="D281" t="str">
        <x:v>Permanent</x:v>
      </x:c>
      <x:c r="E281" t="str">
        <x:v>Thurrock</x:v>
      </x:c>
      <x:c r="F281" t="str">
        <x:v>Operative Skilled</x:v>
      </x:c>
      <x:c r="G281" t="str">
        <x:v>400983</x:v>
      </x:c>
      <x:c r="H281" t="str">
        <x:v>BNP Paribas Limited</x:v>
      </x:c>
      <x:c r="I281" s="22" t="n">
        <x:v>10.5</x:v>
      </x:c>
      <x:c r="J281" t="str">
        <x:v>Worked</x:v>
      </x:c>
      <x:c r="K281" t="str">
        <x:v>Employee 1408; home branch Thurrock; assigned role Operative Skilled | Deployment branch: Thurrock | Actual role: Operative Skilled | Jobs: 400983 | Customers: BNP Paribas Limited | Actual hours: 10.5; source records: 1</x:v>
      </x:c>
      <x:c r="L281" t="str">
        <x:v>Include</x:v>
      </x:c>
      <x:c r="M281"/>
      <x:c r="N281"/>
    </x:row>
    <x:row r="282">
      <x:c r="A282" t="str">
        <x:v>B Lewis|2026-03-20</x:v>
      </x:c>
      <x:c r="B282" s="888" t="n">
        <x:v>46101</x:v>
      </x:c>
      <x:c r="C282" t="str">
        <x:v>B Lewis</x:v>
      </x:c>
      <x:c r="D282" t="str">
        <x:v>Permanent</x:v>
      </x:c>
      <x:c r="E282" t="str">
        <x:v>Thurrock</x:v>
      </x:c>
      <x:c r="F282" t="str">
        <x:v>Operative Skilled</x:v>
      </x:c>
      <x:c r="G282" t="str">
        <x:v>401101</x:v>
      </x:c>
      <x:c r="H282" t="str">
        <x:v>BNP Paribas Limited</x:v>
      </x:c>
      <x:c r="I282" s="22" t="n">
        <x:v>9.5</x:v>
      </x:c>
      <x:c r="J282" t="str">
        <x:v>Worked</x:v>
      </x:c>
      <x:c r="K282" t="str">
        <x:v>Employee 1408; home branch Thurrock; assigned role Operative Skilled | Deployment branch: Thurrock | Actual role: Operative Skilled | Jobs: 401101 | Customers: BNP Paribas Limited | Actual hours: 9.5; source records: 1</x:v>
      </x:c>
      <x:c r="L282" t="str">
        <x:v>Include</x:v>
      </x:c>
      <x:c r="M282"/>
      <x:c r="N282"/>
    </x:row>
    <x:row r="283">
      <x:c r="A283" t="str">
        <x:v>B Lewis|2026-03-21</x:v>
      </x:c>
      <x:c r="B283" s="888" t="n">
        <x:v>46102</x:v>
      </x:c>
      <x:c r="C283" t="str">
        <x:v>B Lewis</x:v>
      </x:c>
      <x:c r="D283" t="str">
        <x:v>Permanent</x:v>
      </x:c>
      <x:c r="E283" t="str">
        <x:v>Thurrock</x:v>
      </x:c>
      <x:c r="F283" t="str">
        <x:v>Operative Skilled</x:v>
      </x:c>
      <x:c r="G283" t="str">
        <x:v>401101</x:v>
      </x:c>
      <x:c r="H283" t="str">
        <x:v>BNP Paribas Limited</x:v>
      </x:c>
      <x:c r="I283" s="22" t="n">
        <x:v>10.5</x:v>
      </x:c>
      <x:c r="J283" t="str">
        <x:v>Worked</x:v>
      </x:c>
      <x:c r="K283" t="str">
        <x:v>Employee 1408; home branch Thurrock; assigned role Operative Skilled | Deployment branch: Thurrock | Actual role: Operative Skilled | Jobs: 401101 | Customers: BNP Paribas Limited | Actual hours: 10.5; source records: 1</x:v>
      </x:c>
      <x:c r="L283" t="str">
        <x:v>Include</x:v>
      </x:c>
      <x:c r="M283"/>
      <x:c r="N283"/>
    </x:row>
    <x:row r="284">
      <x:c r="A284" t="str">
        <x:v>B Lewis|2026-03-22</x:v>
      </x:c>
      <x:c r="B284" s="888" t="n">
        <x:v>46103</x:v>
      </x:c>
      <x:c r="C284" t="str">
        <x:v>B Lewis</x:v>
      </x:c>
      <x:c r="D284" t="str">
        <x:v>Permanent</x:v>
      </x:c>
      <x:c r="E284" t="str">
        <x:v>Thurrock</x:v>
      </x:c>
      <x:c r="F284" t="str">
        <x:v>Operative Skilled</x:v>
      </x:c>
      <x:c r="G284" t="str">
        <x:v>401101</x:v>
      </x:c>
      <x:c r="H284" t="str">
        <x:v>BNP Paribas Limited</x:v>
      </x:c>
      <x:c r="I284" s="22" t="n">
        <x:v>10.5</x:v>
      </x:c>
      <x:c r="J284" t="str">
        <x:v>Worked</x:v>
      </x:c>
      <x:c r="K284" t="str">
        <x:v>Employee 1408; home branch Thurrock; assigned role Operative Skilled | Deployment branch: Thurrock | Actual role: Operative Skilled | Jobs: 401101 | Customers: BNP Paribas Limited | Actual hours: 10.5; source records: 1</x:v>
      </x:c>
      <x:c r="L284" t="str">
        <x:v>Include</x:v>
      </x:c>
      <x:c r="M284"/>
      <x:c r="N284"/>
    </x:row>
    <x:row r="285">
      <x:c r="A285" t="str">
        <x:v>B Lewis|2026-03-27</x:v>
      </x:c>
      <x:c r="B285" s="888" t="n">
        <x:v>46108</x:v>
      </x:c>
      <x:c r="C285" t="str">
        <x:v>B Lewis</x:v>
      </x:c>
      <x:c r="D285" t="str">
        <x:v>Permanent</x:v>
      </x:c>
      <x:c r="E285" t="str">
        <x:v>Thurrock</x:v>
      </x:c>
      <x:c r="F285" t="str">
        <x:v>Operative Skilled</x:v>
      </x:c>
      <x:c r="G285" t="str">
        <x:v>401124</x:v>
      </x:c>
      <x:c r="H285" t="str">
        <x:v>Bloomberg</x:v>
      </x:c>
      <x:c r="I285" s="22" t="n">
        <x:v>6</x:v>
      </x:c>
      <x:c r="J285" t="str">
        <x:v>Worked</x:v>
      </x:c>
      <x:c r="K285" t="str">
        <x:v>Employee 1408; home branch Thurrock; assigned role Operative Skilled | Deployment branch: Thurrock | Actual role: Operative Skilled | Jobs: 401124 | Customers: Bloomberg | Actual hours: 6.0; source records: 1</x:v>
      </x:c>
      <x:c r="L285" t="str">
        <x:v>Include</x:v>
      </x:c>
      <x:c r="M285"/>
      <x:c r="N285"/>
    </x:row>
    <x:row r="286">
      <x:c r="A286" t="str">
        <x:v>B Lewis|2026-03-28</x:v>
      </x:c>
      <x:c r="B286" s="888" t="n">
        <x:v>46109</x:v>
      </x:c>
      <x:c r="C286" t="str">
        <x:v>B Lewis</x:v>
      </x:c>
      <x:c r="D286" t="str">
        <x:v>Permanent</x:v>
      </x:c>
      <x:c r="E286" t="str">
        <x:v>Thurrock</x:v>
      </x:c>
      <x:c r="F286" t="str">
        <x:v>Operative Skilled</x:v>
      </x:c>
      <x:c r="G286" t="str">
        <x:v>401124</x:v>
      </x:c>
      <x:c r="H286" t="str">
        <x:v>Bloomberg</x:v>
      </x:c>
      <x:c r="I286" s="22" t="n">
        <x:v>8.5</x:v>
      </x:c>
      <x:c r="J286" t="str">
        <x:v>Worked</x:v>
      </x:c>
      <x:c r="K286" t="str">
        <x:v>Employee 1408; home branch Thurrock; assigned role Operative Skilled | Deployment branch: Thurrock | Actual role: Operative Skilled | Jobs: 401124 | Customers: Bloomberg | Actual hours: 8.5; source records: 1</x:v>
      </x:c>
      <x:c r="L286" t="str">
        <x:v>Include</x:v>
      </x:c>
      <x:c r="M286"/>
      <x:c r="N286"/>
    </x:row>
    <x:row r="287">
      <x:c r="A287" t="str">
        <x:v>B Lewis|2026-03-29</x:v>
      </x:c>
      <x:c r="B287" s="888" t="n">
        <x:v>46110</x:v>
      </x:c>
      <x:c r="C287" t="str">
        <x:v>B Lewis</x:v>
      </x:c>
      <x:c r="D287" t="str">
        <x:v>Permanent</x:v>
      </x:c>
      <x:c r="E287" t="str">
        <x:v>Thurrock</x:v>
      </x:c>
      <x:c r="F287" t="str">
        <x:v>Operative Skilled</x:v>
      </x:c>
      <x:c r="G287" t="str">
        <x:v>401124</x:v>
      </x:c>
      <x:c r="H287" t="str">
        <x:v>Bloomberg</x:v>
      </x:c>
      <x:c r="I287" s="22" t="n">
        <x:v>10.5</x:v>
      </x:c>
      <x:c r="J287" t="str">
        <x:v>Worked</x:v>
      </x:c>
      <x:c r="K287" t="str">
        <x:v>Employee 1408; home branch Thurrock; assigned role Operative Skilled | Deployment branch: Thurrock | Actual role: Operative Skilled | Jobs: 401124 | Customers: Bloomberg | Actual hours: 10.5; source records: 1</x:v>
      </x:c>
      <x:c r="L287" t="str">
        <x:v>Include</x:v>
      </x:c>
      <x:c r="M287"/>
      <x:c r="N287"/>
    </x:row>
    <x:row r="288">
      <x:c r="A288" t="str">
        <x:v>B Martin (B) EV|2026-03-02</x:v>
      </x:c>
      <x:c r="B288" s="888" t="n">
        <x:v>46083</x:v>
      </x:c>
      <x:c r="C288" t="str">
        <x:v>B Martin (B) EV</x:v>
      </x:c>
      <x:c r="D288" t="str">
        <x:v>Permanent</x:v>
      </x:c>
      <x:c r="E288" t="str">
        <x:v>Thurrock</x:v>
      </x:c>
      <x:c r="F288" t="str">
        <x:v>Operative Skilled</x:v>
      </x:c>
      <x:c r="G288" t="str">
        <x:v>400250</x:v>
      </x:c>
      <x:c r="H288" t="str">
        <x:v>Apple Europe Limited</x:v>
      </x:c>
      <x:c r="I288" s="22" t="n">
        <x:v>11.5</x:v>
      </x:c>
      <x:c r="J288" t="str">
        <x:v>Worked</x:v>
      </x:c>
      <x:c r="K288" t="str">
        <x:v>Employee 1128; home branch Thurrock; assigned role Operative Skilled | Deployment branch: Thurrock | Actual role: Operative Skilled | Jobs: 400250 | Customers: Apple Europe Limited | Actual hours: 11.5; source records: 1</x:v>
      </x:c>
      <x:c r="L288" t="str">
        <x:v>Include</x:v>
      </x:c>
      <x:c r="M288"/>
      <x:c r="N288"/>
    </x:row>
    <x:row r="289">
      <x:c r="A289" t="str">
        <x:v>B Martin (B) EV|2026-03-03</x:v>
      </x:c>
      <x:c r="B289" s="888" t="n">
        <x:v>46084</x:v>
      </x:c>
      <x:c r="C289" t="str">
        <x:v>B Martin (B) EV</x:v>
      </x:c>
      <x:c r="D289" t="str">
        <x:v>Permanent</x:v>
      </x:c>
      <x:c r="E289" t="str">
        <x:v>Thurrock</x:v>
      </x:c>
      <x:c r="F289" t="str">
        <x:v>Operative Skilled</x:v>
      </x:c>
      <x:c r="G289" t="str">
        <x:v>400149</x:v>
      </x:c>
      <x:c r="H289" t="str">
        <x:v>Gordon/Ms Gloria</x:v>
      </x:c>
      <x:c r="I289" s="22" t="n">
        <x:v>6.5</x:v>
      </x:c>
      <x:c r="J289" t="str">
        <x:v>Worked</x:v>
      </x:c>
      <x:c r="K289" t="str">
        <x:v>Employee 1128; home branch Thurrock; assigned role Operative Skilled | Deployment branch: Thurrock | Actual role: Operative Skilled | Jobs: 400149 | Customers: Gordon/Ms Gloria | Actual hours: 6.5; source records: 1</x:v>
      </x:c>
      <x:c r="L289" t="str">
        <x:v>Include</x:v>
      </x:c>
      <x:c r="M289"/>
      <x:c r="N289"/>
    </x:row>
    <x:row r="290">
      <x:c r="A290" t="str">
        <x:v>B Martin (B) EV|2026-03-04</x:v>
      </x:c>
      <x:c r="B290" s="888" t="n">
        <x:v>46085</x:v>
      </x:c>
      <x:c r="C290" t="str">
        <x:v>B Martin (B) EV</x:v>
      </x:c>
      <x:c r="D290" t="str">
        <x:v>Permanent</x:v>
      </x:c>
      <x:c r="E290" t="str">
        <x:v>Thurrock</x:v>
      </x:c>
      <x:c r="F290" t="str">
        <x:v>Operative Skilled</x:v>
      </x:c>
      <x:c r="G290" t="str">
        <x:v>400522</x:v>
      </x:c>
      <x:c r="H290" t="str">
        <x:v>Fidelis Marketing Limited</x:v>
      </x:c>
      <x:c r="I290" s="22" t="n">
        <x:v>8</x:v>
      </x:c>
      <x:c r="J290" t="str">
        <x:v>Worked</x:v>
      </x:c>
      <x:c r="K290" t="str">
        <x:v>Employee 1128; home branch Thurrock; assigned role Operative Skilled | Deployment branch: Thurrock | Actual role: Operative Skilled | Jobs: 400522 | Customers: Fidelis Marketing Limited | Actual hours: 8.0; source records: 1</x:v>
      </x:c>
      <x:c r="L290" t="str">
        <x:v>Include</x:v>
      </x:c>
      <x:c r="M290"/>
      <x:c r="N290"/>
    </x:row>
    <x:row r="291">
      <x:c r="A291" t="str">
        <x:v>B Martin (B) EV|2026-03-05</x:v>
      </x:c>
      <x:c r="B291" s="888" t="n">
        <x:v>46086</x:v>
      </x:c>
      <x:c r="C291" t="str">
        <x:v>B Martin (B) EV</x:v>
      </x:c>
      <x:c r="D291" t="str">
        <x:v>Permanent</x:v>
      </x:c>
      <x:c r="E291" t="str">
        <x:v>Thurrock</x:v>
      </x:c>
      <x:c r="F291" t="str">
        <x:v>Operative Skilled</x:v>
      </x:c>
      <x:c r="G291" t="str">
        <x:v>397301</x:v>
      </x:c>
      <x:c r="H291" t="str">
        <x:v>Omar/Mr Essa</x:v>
      </x:c>
      <x:c r="I291" s="22" t="n">
        <x:v>8.5</x:v>
      </x:c>
      <x:c r="J291" t="str">
        <x:v>Worked</x:v>
      </x:c>
      <x:c r="K291" t="str">
        <x:v>Employee 1128; home branch Thurrock; assigned role Operative Skilled | Deployment branch: Thurrock | Actual role: Operative Skilled | Jobs: 397301 | Customers: Omar/Mr Essa | Actual hours: 8.5; source records: 1</x:v>
      </x:c>
      <x:c r="L291" t="str">
        <x:v>Include</x:v>
      </x:c>
      <x:c r="M291"/>
      <x:c r="N291"/>
    </x:row>
    <x:row r="292">
      <x:c r="A292" t="str">
        <x:v>B Martin (B) EV|2026-03-06</x:v>
      </x:c>
      <x:c r="B292" s="888" t="n">
        <x:v>46087</x:v>
      </x:c>
      <x:c r="C292" t="str">
        <x:v>B Martin (B) EV</x:v>
      </x:c>
      <x:c r="D292" t="str">
        <x:v>Permanent</x:v>
      </x:c>
      <x:c r="E292" t="str">
        <x:v>Thurrock</x:v>
      </x:c>
      <x:c r="F292" t="str">
        <x:v>Operative Skilled</x:v>
      </x:c>
      <x:c r="G292" t="str">
        <x:v>396850</x:v>
      </x:c>
      <x:c r="H292" t="str">
        <x:v>Croom/Mr &amp; Mrs Kenneth &amp; Barbara</x:v>
      </x:c>
      <x:c r="I292" s="22" t="n">
        <x:v>7.5</x:v>
      </x:c>
      <x:c r="J292" t="str">
        <x:v>Worked</x:v>
      </x:c>
      <x:c r="K292" t="str">
        <x:v>Employee 1128; home branch Thurrock; assigned role Operative Skilled | Deployment branch: Thurrock | Actual role: Operative Skilled | Jobs: 396850 | Customers: Croom/Mr &amp; Mrs Kenneth &amp; Barbara | Actual hours: 7.5; source records: 1</x:v>
      </x:c>
      <x:c r="L292" t="str">
        <x:v>Include</x:v>
      </x:c>
      <x:c r="M292"/>
      <x:c r="N292"/>
    </x:row>
    <x:row r="293">
      <x:c r="A293" t="str">
        <x:v>B Martin (B) EV|2026-03-07</x:v>
      </x:c>
      <x:c r="B293" s="888" t="n">
        <x:v>46088</x:v>
      </x:c>
      <x:c r="C293" t="str">
        <x:v>B Martin (B) EV</x:v>
      </x:c>
      <x:c r="D293" t="str">
        <x:v>Permanent</x:v>
      </x:c>
      <x:c r="E293" t="str">
        <x:v>Thurrock</x:v>
      </x:c>
      <x:c r="F293" t="str">
        <x:v>Operative Skilled</x:v>
      </x:c>
      <x:c r="G293" t="str">
        <x:v>400002A</x:v>
      </x:c>
      <x:c r="H293" t="str">
        <x:v>Hoffman/Mr Daniel</x:v>
      </x:c>
      <x:c r="I293" s="22" t="n">
        <x:v>7.5</x:v>
      </x:c>
      <x:c r="J293" t="str">
        <x:v>Worked</x:v>
      </x:c>
      <x:c r="K293" t="str">
        <x:v>Employee 1128; home branch Thurrock; assigned role Operative Skilled | Deployment branch: Thurrock | Actual role: Operative Porter | Jobs: 400002A | Customers: Hoffman/Mr Daniel | Actual hours: 7.5; source records: 1</x:v>
      </x:c>
      <x:c r="L293" t="str">
        <x:v>Include</x:v>
      </x:c>
      <x:c r="M293"/>
      <x:c r="N293"/>
    </x:row>
    <x:row r="294">
      <x:c r="A294" t="str">
        <x:v>B Martin (B) EV|2026-03-09</x:v>
      </x:c>
      <x:c r="B294" s="888" t="n">
        <x:v>46090</x:v>
      </x:c>
      <x:c r="C294" t="str">
        <x:v>B Martin (B) EV</x:v>
      </x:c>
      <x:c r="D294" t="str">
        <x:v>Permanent</x:v>
      </x:c>
      <x:c r="E294" t="str">
        <x:v>Thurrock</x:v>
      </x:c>
      <x:c r="F294" t="str">
        <x:v>Operative Skilled</x:v>
      </x:c>
      <x:c r="G294" t="str">
        <x:v>400851, 400818</x:v>
      </x:c>
      <x:c r="H294" t="str">
        <x:v>Fidelis Marketing Limited; L&amp;G Store @ Harrow Green</x:v>
      </x:c>
      <x:c r="I294" s="22" t="n">
        <x:v>5.25</x:v>
      </x:c>
      <x:c r="J294" t="str">
        <x:v>Worked — 2 records</x:v>
      </x:c>
      <x:c r="K294" t="str">
        <x:v>Employee 1128; home branch Thurrock; assigned role Operative Skilled | Deployment branch: Thurrock | Actual role: Operative Driver | Jobs: 400851, 400818 | Customers: Fidelis Marketing Limited; L&amp;G Store @ Harrow Green | Actual hours: 5.2; source records: 2</x:v>
      </x:c>
      <x:c r="L294" t="str">
        <x:v>Include</x:v>
      </x:c>
      <x:c r="M294"/>
      <x:c r="N294"/>
    </x:row>
    <x:row r="295">
      <x:c r="A295" t="str">
        <x:v>B Martin (B) EV|2026-03-10</x:v>
      </x:c>
      <x:c r="B295" s="888" t="n">
        <x:v>46091</x:v>
      </x:c>
      <x:c r="C295" t="str">
        <x:v>B Martin (B) EV</x:v>
      </x:c>
      <x:c r="D295" t="str">
        <x:v>Permanent</x:v>
      </x:c>
      <x:c r="E295" t="str">
        <x:v>Thurrock</x:v>
      </x:c>
      <x:c r="F295" t="str">
        <x:v>Operative Skilled</x:v>
      </x:c>
      <x:c r="G295" t="str">
        <x:v>400250</x:v>
      </x:c>
      <x:c r="H295" t="str">
        <x:v>Apple Europe Limited</x:v>
      </x:c>
      <x:c r="I295" s="22" t="n">
        <x:v>7.5</x:v>
      </x:c>
      <x:c r="J295" t="str">
        <x:v>Worked</x:v>
      </x:c>
      <x:c r="K295" t="str">
        <x:v>Employee 1128; home branch Thurrock; assigned role Operative Skilled | Deployment branch: Thurrock | Actual role: Operative Skilled | Jobs: 400250 | Customers: Apple Europe Limited | Actual hours: 7.5; source records: 1</x:v>
      </x:c>
      <x:c r="L295" t="str">
        <x:v>Include</x:v>
      </x:c>
      <x:c r="M295"/>
      <x:c r="N295"/>
    </x:row>
    <x:row r="296">
      <x:c r="A296" t="str">
        <x:v>B Martin (B) EV|2026-03-11</x:v>
      </x:c>
      <x:c r="B296" s="888" t="n">
        <x:v>46092</x:v>
      </x:c>
      <x:c r="C296" t="str">
        <x:v>B Martin (B) EV</x:v>
      </x:c>
      <x:c r="D296" t="str">
        <x:v>Permanent</x:v>
      </x:c>
      <x:c r="E296" t="str">
        <x:v>Thurrock</x:v>
      </x:c>
      <x:c r="F296" t="str">
        <x:v>Operative Skilled</x:v>
      </x:c>
      <x:c r="G296" t="str">
        <x:v>398210</x:v>
      </x:c>
      <x:c r="H296" t="str">
        <x:v>London Metropolitan University</x:v>
      </x:c>
      <x:c r="I296" s="22" t="n">
        <x:v>11.5</x:v>
      </x:c>
      <x:c r="J296" t="str">
        <x:v>Worked</x:v>
      </x:c>
      <x:c r="K296" t="str">
        <x:v>Employee 1128; home branch Thurrock; assigned role Operative Skilled | Deployment branch: Thurrock | Actual role: Operative Skilled | Jobs: 398210 | Customers: London Metropolitan University | Actual hours: 11.5; source records: 1</x:v>
      </x:c>
      <x:c r="L296" t="str">
        <x:v>Include</x:v>
      </x:c>
      <x:c r="M296"/>
      <x:c r="N296"/>
    </x:row>
    <x:row r="297">
      <x:c r="A297" t="str">
        <x:v>B Martin (B) EV|2026-03-12</x:v>
      </x:c>
      <x:c r="B297" s="888" t="n">
        <x:v>46093</x:v>
      </x:c>
      <x:c r="C297" t="str">
        <x:v>B Martin (B) EV</x:v>
      </x:c>
      <x:c r="D297" t="str">
        <x:v>Permanent</x:v>
      </x:c>
      <x:c r="E297" t="str">
        <x:v>Thurrock</x:v>
      </x:c>
      <x:c r="F297" t="str">
        <x:v>Operative Skilled</x:v>
      </x:c>
      <x:c r="G297" t="str">
        <x:v>398210</x:v>
      </x:c>
      <x:c r="H297" t="str">
        <x:v>London Metropolitan University</x:v>
      </x:c>
      <x:c r="I297" s="22" t="n">
        <x:v>13.5</x:v>
      </x:c>
      <x:c r="J297" t="str">
        <x:v>Worked</x:v>
      </x:c>
      <x:c r="K297" t="str">
        <x:v>Employee 1128; home branch Thurrock; assigned role Operative Skilled | Deployment branch: Thurrock | Actual role: Operative Porter | Jobs: 398210 | Customers: London Metropolitan University | Actual hours: 13.5; source records: 1</x:v>
      </x:c>
      <x:c r="L297" t="str">
        <x:v>Include</x:v>
      </x:c>
      <x:c r="M297"/>
      <x:c r="N297"/>
    </x:row>
    <x:row r="298">
      <x:c r="A298" t="str">
        <x:v>B Martin (B) EV|2026-03-13</x:v>
      </x:c>
      <x:c r="B298" s="888" t="n">
        <x:v>46094</x:v>
      </x:c>
      <x:c r="C298" t="str">
        <x:v>B Martin (B) EV</x:v>
      </x:c>
      <x:c r="D298" t="str">
        <x:v>Permanent</x:v>
      </x:c>
      <x:c r="E298" t="str">
        <x:v>Thurrock</x:v>
      </x:c>
      <x:c r="F298" t="str">
        <x:v>Operative Skilled</x:v>
      </x:c>
      <x:c r="G298" t="str">
        <x:v>398210</x:v>
      </x:c>
      <x:c r="H298" t="str">
        <x:v>London Metropolitan University</x:v>
      </x:c>
      <x:c r="I298" s="22" t="n">
        <x:v>13.5</x:v>
      </x:c>
      <x:c r="J298" t="str">
        <x:v>Worked</x:v>
      </x:c>
      <x:c r="K298" t="str">
        <x:v>Employee 1128; home branch Thurrock; assigned role Operative Skilled | Deployment branch: Thurrock | Actual role: Operative Porter | Jobs: 398210 | Customers: London Metropolitan University | Actual hours: 13.5; source records: 1</x:v>
      </x:c>
      <x:c r="L298" t="str">
        <x:v>Include</x:v>
      </x:c>
      <x:c r="M298"/>
      <x:c r="N298"/>
    </x:row>
    <x:row r="299">
      <x:c r="A299" t="str">
        <x:v>B Martin (B) EV|2026-03-14</x:v>
      </x:c>
      <x:c r="B299" s="888" t="n">
        <x:v>46095</x:v>
      </x:c>
      <x:c r="C299" t="str">
        <x:v>B Martin (B) EV</x:v>
      </x:c>
      <x:c r="D299" t="str">
        <x:v>Permanent</x:v>
      </x:c>
      <x:c r="E299" t="str">
        <x:v>Thurrock</x:v>
      </x:c>
      <x:c r="F299" t="str">
        <x:v>Operative Skilled</x:v>
      </x:c>
      <x:c r="G299" t="str">
        <x:v>400951</x:v>
      </x:c>
      <x:c r="H299" t="str">
        <x:v>UBS Investment Bank</x:v>
      </x:c>
      <x:c r="I299" s="22" t="n">
        <x:v>8</x:v>
      </x:c>
      <x:c r="J299" t="str">
        <x:v>Worked</x:v>
      </x:c>
      <x:c r="K299" t="str">
        <x:v>Employee 1128; home branch Thurrock; assigned role Operative Skilled | Deployment branch: Thurrock | Actual role: Operative Skilled | Jobs: 400951 | Customers: UBS Investment Bank | Actual hours: 8.0; source records: 1</x:v>
      </x:c>
      <x:c r="L299" t="str">
        <x:v>Include</x:v>
      </x:c>
      <x:c r="M299"/>
      <x:c r="N299"/>
    </x:row>
    <x:row r="300">
      <x:c r="A300" t="str">
        <x:v>B Martin (B) EV|2026-03-16</x:v>
      </x:c>
      <x:c r="B300" s="888" t="n">
        <x:v>46097</x:v>
      </x:c>
      <x:c r="C300" t="str">
        <x:v>B Martin (B) EV</x:v>
      </x:c>
      <x:c r="D300" t="str">
        <x:v>Permanent</x:v>
      </x:c>
      <x:c r="E300" t="str">
        <x:v>Thurrock</x:v>
      </x:c>
      <x:c r="F300" t="str">
        <x:v>Operative Skilled</x:v>
      </x:c>
      <x:c r="G300" t="str">
        <x:v>400951</x:v>
      </x:c>
      <x:c r="H300" t="str">
        <x:v>UBS Investment Bank</x:v>
      </x:c>
      <x:c r="I300" s="22" t="n">
        <x:v>6.5</x:v>
      </x:c>
      <x:c r="J300" t="str">
        <x:v>Worked</x:v>
      </x:c>
      <x:c r="K300" t="str">
        <x:v>Employee 1128; home branch Thurrock; assigned role Operative Skilled | Deployment branch: Thurrock | Actual role: Operative Skilled | Jobs: 400951 | Customers: UBS Investment Bank | Actual hours: 6.5; source records: 1</x:v>
      </x:c>
      <x:c r="L300" t="str">
        <x:v>Include</x:v>
      </x:c>
      <x:c r="M300"/>
      <x:c r="N300"/>
    </x:row>
    <x:row r="301">
      <x:c r="A301" t="str">
        <x:v>B Martin (B) EV|2026-03-17</x:v>
      </x:c>
      <x:c r="B301" s="888" t="n">
        <x:v>46098</x:v>
      </x:c>
      <x:c r="C301" t="str">
        <x:v>B Martin (B) EV</x:v>
      </x:c>
      <x:c r="D301" t="str">
        <x:v>Permanent</x:v>
      </x:c>
      <x:c r="E301" t="str">
        <x:v>Thurrock</x:v>
      </x:c>
      <x:c r="F301" t="str">
        <x:v>Operative Skilled</x:v>
      </x:c>
      <x:c r="G301" t="str">
        <x:v>398210</x:v>
      </x:c>
      <x:c r="H301" t="str">
        <x:v>London Metropolitan University</x:v>
      </x:c>
      <x:c r="I301" s="22" t="n">
        <x:v>13.5</x:v>
      </x:c>
      <x:c r="J301" t="str">
        <x:v>Worked</x:v>
      </x:c>
      <x:c r="K301" t="str">
        <x:v>Employee 1128; home branch Thurrock; assigned role Operative Skilled | Deployment branch: Thurrock | Actual role: Operative Porter | Jobs: 398210 | Customers: London Metropolitan University | Actual hours: 13.5; source records: 1</x:v>
      </x:c>
      <x:c r="L301" t="str">
        <x:v>Include</x:v>
      </x:c>
      <x:c r="M301"/>
      <x:c r="N301"/>
    </x:row>
    <x:row r="302">
      <x:c r="A302" t="str">
        <x:v>B Martin (B) EV|2026-03-18</x:v>
      </x:c>
      <x:c r="B302" s="888" t="n">
        <x:v>46099</x:v>
      </x:c>
      <x:c r="C302" t="str">
        <x:v>B Martin (B) EV</x:v>
      </x:c>
      <x:c r="D302" t="str">
        <x:v>Permanent</x:v>
      </x:c>
      <x:c r="E302" t="str">
        <x:v>Thurrock</x:v>
      </x:c>
      <x:c r="F302" t="str">
        <x:v>Operative Skilled</x:v>
      </x:c>
      <x:c r="G302" t="str">
        <x:v>399928</x:v>
      </x:c>
      <x:c r="H302" t="str">
        <x:v>UBS Investment Bank</x:v>
      </x:c>
      <x:c r="I302" s="22" t="n">
        <x:v>8</x:v>
      </x:c>
      <x:c r="J302" t="str">
        <x:v>Worked</x:v>
      </x:c>
      <x:c r="K302" t="str">
        <x:v>Employee 1128; home branch Thurrock; assigned role Operative Skilled | Deployment branch: Thurrock | Actual role: Operative Skilled | Jobs: 399928 | Customers: UBS Investment Bank | Actual hours: 8.0; source records: 1</x:v>
      </x:c>
      <x:c r="L302" t="str">
        <x:v>Include</x:v>
      </x:c>
      <x:c r="M302"/>
      <x:c r="N302"/>
    </x:row>
    <x:row r="303">
      <x:c r="A303" t="str">
        <x:v>B Martin (B) EV|2026-03-19</x:v>
      </x:c>
      <x:c r="B303" s="888" t="n">
        <x:v>46100</x:v>
      </x:c>
      <x:c r="C303" t="str">
        <x:v>B Martin (B) EV</x:v>
      </x:c>
      <x:c r="D303" t="str">
        <x:v>Permanent</x:v>
      </x:c>
      <x:c r="E303" t="str">
        <x:v>Thurrock</x:v>
      </x:c>
      <x:c r="F303" t="str">
        <x:v>Operative Skilled</x:v>
      </x:c>
      <x:c r="G303" t="str">
        <x:v>400149A</x:v>
      </x:c>
      <x:c r="H303" t="str">
        <x:v>Gordon/Ms Gloria</x:v>
      </x:c>
      <x:c r="I303" s="22" t="n">
        <x:v>8.5</x:v>
      </x:c>
      <x:c r="J303" t="str">
        <x:v>Worked</x:v>
      </x:c>
      <x:c r="K303" t="str">
        <x:v>Employee 1128; home branch Thurrock; assigned role Operative Skilled | Deployment branch: Thurrock | Actual role: Operative Skilled | Jobs: 400149A | Customers: Gordon/Ms Gloria | Actual hours: 8.5; source records: 1</x:v>
      </x:c>
      <x:c r="L303" t="str">
        <x:v>Include</x:v>
      </x:c>
      <x:c r="M303"/>
      <x:c r="N303"/>
    </x:row>
    <x:row r="304">
      <x:c r="A304" t="str">
        <x:v>B Martin (B) EV|2026-03-20</x:v>
      </x:c>
      <x:c r="B304" s="888" t="n">
        <x:v>46101</x:v>
      </x:c>
      <x:c r="C304" t="str">
        <x:v>B Martin (B) EV</x:v>
      </x:c>
      <x:c r="D304" t="str">
        <x:v>Permanent</x:v>
      </x:c>
      <x:c r="E304" t="str">
        <x:v>Thurrock</x:v>
      </x:c>
      <x:c r="F304" t="str">
        <x:v>Operative Skilled</x:v>
      </x:c>
      <x:c r="G304" t="str">
        <x:v>399727, 400525</x:v>
      </x:c>
      <x:c r="H304" t="str">
        <x:v>Baker Street Quarter; JP Morgan Limited</x:v>
      </x:c>
      <x:c r="I304" s="22" t="n">
        <x:v>17.75</x:v>
      </x:c>
      <x:c r="J304" t="str">
        <x:v>Worked — 2 records</x:v>
      </x:c>
      <x:c r="K304" t="str">
        <x:v>Employee 1128; home branch Thurrock; assigned role Operative Skilled | Deployment branch: Thurrock | Actual role: Operative Porter | Jobs: 399727, 400525 | Customers: Baker Street Quarter; JP Morgan Limited | Actual hours: 17.8; source records: 2</x:v>
      </x:c>
      <x:c r="L304" t="str">
        <x:v>Include</x:v>
      </x:c>
      <x:c r="M304"/>
      <x:c r="N304"/>
    </x:row>
    <x:row r="305">
      <x:c r="A305" t="str">
        <x:v>B Martin (B) EV|2026-03-21</x:v>
      </x:c>
      <x:c r="B305" s="888" t="n">
        <x:v>46102</x:v>
      </x:c>
      <x:c r="C305" t="str">
        <x:v>B Martin (B) EV</x:v>
      </x:c>
      <x:c r="D305" t="str">
        <x:v>Permanent</x:v>
      </x:c>
      <x:c r="E305" t="str">
        <x:v>Thurrock</x:v>
      </x:c>
      <x:c r="F305" t="str">
        <x:v>Operative Skilled</x:v>
      </x:c>
      <x:c r="G305" t="str">
        <x:v>400525</x:v>
      </x:c>
      <x:c r="H305" t="str">
        <x:v>JP Morgan Limited</x:v>
      </x:c>
      <x:c r="I305" s="22" t="n">
        <x:v>8.5</x:v>
      </x:c>
      <x:c r="J305" t="str">
        <x:v>Worked</x:v>
      </x:c>
      <x:c r="K305" t="str">
        <x:v>Employee 1128; home branch Thurrock; assigned role Operative Skilled | Deployment branch: Thurrock | Actual role: Operative Porter | Jobs: 400525 | Customers: JP Morgan Limited | Actual hours: 8.5; source records: 1</x:v>
      </x:c>
      <x:c r="L305" t="str">
        <x:v>Include</x:v>
      </x:c>
      <x:c r="M305"/>
      <x:c r="N305"/>
    </x:row>
    <x:row r="306">
      <x:c r="A306" t="str">
        <x:v>B Martin (B) EV|2026-03-22</x:v>
      </x:c>
      <x:c r="B306" s="888" t="n">
        <x:v>46103</x:v>
      </x:c>
      <x:c r="C306" t="str">
        <x:v>B Martin (B) EV</x:v>
      </x:c>
      <x:c r="D306" t="str">
        <x:v>Permanent</x:v>
      </x:c>
      <x:c r="E306" t="str">
        <x:v>Thurrock</x:v>
      </x:c>
      <x:c r="F306" t="str">
        <x:v>Operative Skilled</x:v>
      </x:c>
      <x:c r="G306" t="str">
        <x:v>400525</x:v>
      </x:c>
      <x:c r="H306" t="str">
        <x:v>JP Morgan Limited</x:v>
      </x:c>
      <x:c r="I306" s="22" t="n">
        <x:v>8.5</x:v>
      </x:c>
      <x:c r="J306" t="str">
        <x:v>Worked</x:v>
      </x:c>
      <x:c r="K306" t="str">
        <x:v>Employee 1128; home branch Thurrock; assigned role Operative Skilled | Deployment branch: Thurrock | Actual role: Operative Porter | Jobs: 400525 | Customers: JP Morgan Limited | Actual hours: 8.5; source records: 1</x:v>
      </x:c>
      <x:c r="L306" t="str">
        <x:v>Include</x:v>
      </x:c>
      <x:c r="M306"/>
      <x:c r="N306"/>
    </x:row>
    <x:row r="307">
      <x:c r="A307" t="str">
        <x:v>B Martin (B) EV|2026-03-23</x:v>
      </x:c>
      <x:c r="B307" s="888" t="n">
        <x:v>46104</x:v>
      </x:c>
      <x:c r="C307" t="str">
        <x:v>B Martin (B) EV</x:v>
      </x:c>
      <x:c r="D307" t="str">
        <x:v>Permanent</x:v>
      </x:c>
      <x:c r="E307" t="str">
        <x:v>Thurrock</x:v>
      </x:c>
      <x:c r="F307" t="str">
        <x:v>Operative Skilled</x:v>
      </x:c>
      <x:c r="G307" t="str">
        <x:v>400491</x:v>
      </x:c>
      <x:c r="H307" t="str">
        <x:v>Noor/Mr Zakeriya</x:v>
      </x:c>
      <x:c r="I307" s="22" t="n">
        <x:v>4.5</x:v>
      </x:c>
      <x:c r="J307" t="str">
        <x:v>Worked</x:v>
      </x:c>
      <x:c r="K307" t="str">
        <x:v>Employee 1128; home branch Thurrock; assigned role Operative Skilled | Deployment branch: Thurrock | Actual role: Operative Skilled | Jobs: 400491 | Customers: Noor/Mr Zakeriya | Actual hours: 4.5; source records: 1</x:v>
      </x:c>
      <x:c r="L307" t="str">
        <x:v>Include</x:v>
      </x:c>
      <x:c r="M307"/>
      <x:c r="N307"/>
    </x:row>
    <x:row r="308">
      <x:c r="A308" t="str">
        <x:v>B Martin (B) EV|2026-03-24</x:v>
      </x:c>
      <x:c r="B308" s="888" t="n">
        <x:v>46105</x:v>
      </x:c>
      <x:c r="C308" t="str">
        <x:v>B Martin (B) EV</x:v>
      </x:c>
      <x:c r="D308" t="str">
        <x:v>Permanent</x:v>
      </x:c>
      <x:c r="E308" t="str">
        <x:v>Thurrock</x:v>
      </x:c>
      <x:c r="F308" t="str">
        <x:v>Operative Skilled</x:v>
      </x:c>
      <x:c r="G308" t="str">
        <x:v>396836</x:v>
      </x:c>
      <x:c r="H308" t="str">
        <x:v>Watts/Mrs Loida</x:v>
      </x:c>
      <x:c r="I308" s="22" t="n">
        <x:v>8</x:v>
      </x:c>
      <x:c r="J308" t="str">
        <x:v>Worked</x:v>
      </x:c>
      <x:c r="K308" t="str">
        <x:v>Employee 1128; home branch Thurrock; assigned role Operative Skilled | Deployment branch: Thurrock | Actual role: Operative Skilled | Jobs: 396836 | Customers: Watts/Mrs Loida | Actual hours: 8.0; source records: 1</x:v>
      </x:c>
      <x:c r="L308" t="str">
        <x:v>Include</x:v>
      </x:c>
      <x:c r="M308"/>
      <x:c r="N308"/>
    </x:row>
    <x:row r="309">
      <x:c r="A309" t="str">
        <x:v>B Martin (B) EV|2026-03-25</x:v>
      </x:c>
      <x:c r="B309" s="888" t="n">
        <x:v>46106</x:v>
      </x:c>
      <x:c r="C309" t="str">
        <x:v>B Martin (B) EV</x:v>
      </x:c>
      <x:c r="D309" t="str">
        <x:v>Permanent</x:v>
      </x:c>
      <x:c r="E309" t="str">
        <x:v>Thurrock</x:v>
      </x:c>
      <x:c r="F309" t="str">
        <x:v>Operative Skilled</x:v>
      </x:c>
      <x:c r="G309" t="str">
        <x:v>400994</x:v>
      </x:c>
      <x:c r="H309" t="str">
        <x:v>Globe Locums Ltd</x:v>
      </x:c>
      <x:c r="I309" s="22" t="n">
        <x:v>9</x:v>
      </x:c>
      <x:c r="J309" t="str">
        <x:v>Worked</x:v>
      </x:c>
      <x:c r="K309" t="str">
        <x:v>Employee 1128; home branch Thurrock; assigned role Operative Skilled | Deployment branch: Thurrock | Actual role: Operative Skilled | Jobs: 400994 | Customers: Globe Locums Ltd | Actual hours: 9.0; source records: 1</x:v>
      </x:c>
      <x:c r="L309" t="str">
        <x:v>Include</x:v>
      </x:c>
      <x:c r="M309"/>
      <x:c r="N309"/>
    </x:row>
    <x:row r="310">
      <x:c r="A310" t="str">
        <x:v>B Martin (B) EV|2026-03-26</x:v>
      </x:c>
      <x:c r="B310" s="888" t="n">
        <x:v>46107</x:v>
      </x:c>
      <x:c r="C310" t="str">
        <x:v>B Martin (B) EV</x:v>
      </x:c>
      <x:c r="D310" t="str">
        <x:v>Permanent</x:v>
      </x:c>
      <x:c r="E310" t="str">
        <x:v>Thurrock</x:v>
      </x:c>
      <x:c r="F310" t="str">
        <x:v>Operative Skilled</x:v>
      </x:c>
      <x:c r="G310" t="str">
        <x:v>401020, 401021</x:v>
      </x:c>
      <x:c r="H310" t="str">
        <x:v>Dowine/Trevene; Hills/Ms Samantha</x:v>
      </x:c>
      <x:c r="I310" s="22" t="n">
        <x:v>6.5</x:v>
      </x:c>
      <x:c r="J310" t="str">
        <x:v>Worked — 2 records</x:v>
      </x:c>
      <x:c r="K310" t="str">
        <x:v>Employee 1128; home branch Thurrock; assigned role Operative Skilled | Deployment branch: Thurrock | Actual role: Operative Driver | Jobs: 401020, 401021 | Customers: Dowine/Trevene; Hills/Ms Samantha | Actual hours: 6.5; source records: 2</x:v>
      </x:c>
      <x:c r="L310" t="str">
        <x:v>Include</x:v>
      </x:c>
      <x:c r="M310"/>
      <x:c r="N310"/>
    </x:row>
    <x:row r="311">
      <x:c r="A311" t="str">
        <x:v>B Martin (B) EV|2026-03-27</x:v>
      </x:c>
      <x:c r="B311" s="888" t="n">
        <x:v>46108</x:v>
      </x:c>
      <x:c r="C311" t="str">
        <x:v>B Martin (B) EV</x:v>
      </x:c>
      <x:c r="D311" t="str">
        <x:v>Permanent</x:v>
      </x:c>
      <x:c r="E311" t="str">
        <x:v>Thurrock</x:v>
      </x:c>
      <x:c r="F311" t="str">
        <x:v>Operative Skilled</x:v>
      </x:c>
      <x:c r="G311" t="str">
        <x:v>400684, 400525</x:v>
      </x:c>
      <x:c r="H311" t="str">
        <x:v>Apple Europe Limited; JP Morgan Limited</x:v>
      </x:c>
      <x:c r="I311" s="22" t="n">
        <x:v>16</x:v>
      </x:c>
      <x:c r="J311" t="str">
        <x:v>Worked — 2 records</x:v>
      </x:c>
      <x:c r="K311" t="str">
        <x:v>Employee 1128; home branch Thurrock; assigned role Operative Skilled | Deployment branch: Thurrock | Actual role: Operative Porter, Operative Skilled | Jobs: 400684, 400525 | Customers: Apple Europe Limited; JP Morgan Limited | Actual hours: 16.0; source records: 2</x:v>
      </x:c>
      <x:c r="L311" t="str">
        <x:v>Include</x:v>
      </x:c>
      <x:c r="M311"/>
      <x:c r="N311"/>
    </x:row>
    <x:row r="312">
      <x:c r="A312" t="str">
        <x:v>B Martin (B) EV|2026-03-28</x:v>
      </x:c>
      <x:c r="B312" s="888" t="n">
        <x:v>46109</x:v>
      </x:c>
      <x:c r="C312" t="str">
        <x:v>B Martin (B) EV</x:v>
      </x:c>
      <x:c r="D312" t="str">
        <x:v>Permanent</x:v>
      </x:c>
      <x:c r="E312" t="str">
        <x:v>Thurrock</x:v>
      </x:c>
      <x:c r="F312" t="str">
        <x:v>Operative Skilled</x:v>
      </x:c>
      <x:c r="G312" t="str">
        <x:v>400525</x:v>
      </x:c>
      <x:c r="H312" t="str">
        <x:v>JP Morgan Limited</x:v>
      </x:c>
      <x:c r="I312" s="22" t="n">
        <x:v>8.5</x:v>
      </x:c>
      <x:c r="J312" t="str">
        <x:v>Worked</x:v>
      </x:c>
      <x:c r="K312" t="str">
        <x:v>Employee 1128; home branch Thurrock; assigned role Operative Skilled | Deployment branch: Thurrock | Actual role: Operative Porter | Jobs: 400525 | Customers: JP Morgan Limited | Actual hours: 8.5; source records: 1</x:v>
      </x:c>
      <x:c r="L312" t="str">
        <x:v>Include</x:v>
      </x:c>
      <x:c r="M312"/>
      <x:c r="N312"/>
    </x:row>
    <x:row r="313">
      <x:c r="A313" t="str">
        <x:v>B Martin (B) EV|2026-03-30</x:v>
      </x:c>
      <x:c r="B313" s="888" t="n">
        <x:v>46111</x:v>
      </x:c>
      <x:c r="C313" t="str">
        <x:v>B Martin (B) EV</x:v>
      </x:c>
      <x:c r="D313" t="str">
        <x:v>Permanent</x:v>
      </x:c>
      <x:c r="E313" t="str">
        <x:v>Thurrock</x:v>
      </x:c>
      <x:c r="F313" t="str">
        <x:v>Operative Skilled</x:v>
      </x:c>
      <x:c r="G313" t="str">
        <x:v>400147</x:v>
      </x:c>
      <x:c r="H313" t="str">
        <x:v>JVCKenwood UK Limited</x:v>
      </x:c>
      <x:c r="I313" s="22" t="n">
        <x:v>8.5</x:v>
      </x:c>
      <x:c r="J313" t="str">
        <x:v>Worked</x:v>
      </x:c>
      <x:c r="K313" t="str">
        <x:v>Employee 1128; home branch Thurrock; assigned role Operative Skilled | Deployment branch: Thurrock | Actual role: Operative Skilled | Jobs: 400147 | Customers: JVCKenwood UK Limited | Actual hours: 8.5; source records: 1</x:v>
      </x:c>
      <x:c r="L313" t="str">
        <x:v>Include</x:v>
      </x:c>
      <x:c r="M313"/>
      <x:c r="N313"/>
    </x:row>
    <x:row r="314">
      <x:c r="A314" t="str">
        <x:v>B Martin (B) EV|2026-03-31</x:v>
      </x:c>
      <x:c r="B314" s="888" t="n">
        <x:v>46112</x:v>
      </x:c>
      <x:c r="C314" t="str">
        <x:v>B Martin (B) EV</x:v>
      </x:c>
      <x:c r="D314" t="str">
        <x:v>Permanent</x:v>
      </x:c>
      <x:c r="E314" t="str">
        <x:v>Thurrock</x:v>
      </x:c>
      <x:c r="F314" t="str">
        <x:v>Operative Skilled</x:v>
      </x:c>
      <x:c r="G314" t="str">
        <x:v>400147</x:v>
      </x:c>
      <x:c r="H314" t="str">
        <x:v>JVCKenwood UK Limited</x:v>
      </x:c>
      <x:c r="I314" s="22" t="n">
        <x:v>9</x:v>
      </x:c>
      <x:c r="J314" t="str">
        <x:v>Worked</x:v>
      </x:c>
      <x:c r="K314" t="str">
        <x:v>Employee 1128; home branch Thurrock; assigned role Operative Skilled | Deployment branch: Thurrock | Actual role: Operative Skilled | Jobs: 400147 | Customers: JVCKenwood UK Limited | Actual hours: 9.0; source records: 1</x:v>
      </x:c>
      <x:c r="L314" t="str">
        <x:v>Include</x:v>
      </x:c>
      <x:c r="M314"/>
      <x:c r="N314"/>
    </x:row>
    <x:row r="315">
      <x:c r="A315" t="str">
        <x:v>B Mason|2026-03-01</x:v>
      </x:c>
      <x:c r="B315" s="888" t="n">
        <x:v>46082</x:v>
      </x:c>
      <x:c r="C315" t="str">
        <x:v>B Mason</x:v>
      </x:c>
      <x:c r="D315" t="str">
        <x:v>Permanent</x:v>
      </x:c>
      <x:c r="E315" t="str">
        <x:v>Thurrock</x:v>
      </x:c>
      <x:c r="F315" t="str">
        <x:v>Operative Porter</x:v>
      </x:c>
      <x:c r="G315" t="str">
        <x:v>400366</x:v>
      </x:c>
      <x:c r="H315" t="str">
        <x:v>JP Morgan Limited</x:v>
      </x:c>
      <x:c r="I315" s="22" t="n">
        <x:v>8.5</x:v>
      </x:c>
      <x:c r="J315" t="str">
        <x:v>Worked</x:v>
      </x:c>
      <x:c r="K315" t="str">
        <x:v>Employee 103619; home branch Thurrock; assigned role Operative Porter | Deployment branch: Thurrock | Actual role: Operative Skilled | Jobs: 400366 | Customers: JP Morgan Limited | Actual hours: 8.5; source records: 1</x:v>
      </x:c>
      <x:c r="L315" t="str">
        <x:v>Include</x:v>
      </x:c>
      <x:c r="M315"/>
      <x:c r="N315"/>
    </x:row>
    <x:row r="316">
      <x:c r="A316" t="str">
        <x:v>B Mason|2026-03-02</x:v>
      </x:c>
      <x:c r="B316" s="888" t="n">
        <x:v>46083</x:v>
      </x:c>
      <x:c r="C316" t="str">
        <x:v>B Mason</x:v>
      </x:c>
      <x:c r="D316" t="str">
        <x:v>Permanent</x:v>
      </x:c>
      <x:c r="E316" t="str">
        <x:v>Thurrock</x:v>
      </x:c>
      <x:c r="F316" t="str">
        <x:v>Operative Porter</x:v>
      </x:c>
      <x:c r="G316" t="str">
        <x:v>400366</x:v>
      </x:c>
      <x:c r="H316" t="str">
        <x:v>JP Morgan Limited</x:v>
      </x:c>
      <x:c r="I316" s="22" t="n">
        <x:v>8.5</x:v>
      </x:c>
      <x:c r="J316" t="str">
        <x:v>Worked</x:v>
      </x:c>
      <x:c r="K316" t="str">
        <x:v>Employee 103619; home branch Thurrock; assigned role Operative Porter | Deployment branch: Thurrock | Actual role: Operative Skilled | Jobs: 400366 | Customers: JP Morgan Limited | Actual hours: 8.5; source records: 1</x:v>
      </x:c>
      <x:c r="L316" t="str">
        <x:v>Include</x:v>
      </x:c>
      <x:c r="M316"/>
      <x:c r="N316"/>
    </x:row>
    <x:row r="317">
      <x:c r="A317" t="str">
        <x:v>B Mason|2026-03-03</x:v>
      </x:c>
      <x:c r="B317" s="888" t="n">
        <x:v>46084</x:v>
      </x:c>
      <x:c r="C317" t="str">
        <x:v>B Mason</x:v>
      </x:c>
      <x:c r="D317" t="str">
        <x:v>Permanent</x:v>
      </x:c>
      <x:c r="E317" t="str">
        <x:v>Thurrock</x:v>
      </x:c>
      <x:c r="F317" t="str">
        <x:v>Operative Porter</x:v>
      </x:c>
      <x:c r="G317" t="str">
        <x:v>400366</x:v>
      </x:c>
      <x:c r="H317" t="str">
        <x:v>JP Morgan Limited</x:v>
      </x:c>
      <x:c r="I317" s="22" t="n">
        <x:v>8.5</x:v>
      </x:c>
      <x:c r="J317" t="str">
        <x:v>Worked</x:v>
      </x:c>
      <x:c r="K317" t="str">
        <x:v>Employee 103619; home branch Thurrock; assigned role Operative Porter | Deployment branch: Thurrock | Actual role: Operative Skilled | Jobs: 400366 | Customers: JP Morgan Limited | Actual hours: 8.5; source records: 1</x:v>
      </x:c>
      <x:c r="L317" t="str">
        <x:v>Include</x:v>
      </x:c>
      <x:c r="M317"/>
      <x:c r="N317"/>
    </x:row>
    <x:row r="318">
      <x:c r="A318" t="str">
        <x:v>B Mason|2026-03-04</x:v>
      </x:c>
      <x:c r="B318" s="888" t="n">
        <x:v>46085</x:v>
      </x:c>
      <x:c r="C318" t="str">
        <x:v>B Mason</x:v>
      </x:c>
      <x:c r="D318" t="str">
        <x:v>Permanent</x:v>
      </x:c>
      <x:c r="E318" t="str">
        <x:v>Thurrock</x:v>
      </x:c>
      <x:c r="F318" t="str">
        <x:v>Operative Porter</x:v>
      </x:c>
      <x:c r="G318" t="str">
        <x:v>400525</x:v>
      </x:c>
      <x:c r="H318" t="str">
        <x:v>JP Morgan Limited</x:v>
      </x:c>
      <x:c r="I318" s="22" t="n">
        <x:v>8.5</x:v>
      </x:c>
      <x:c r="J318" t="str">
        <x:v>Worked</x:v>
      </x:c>
      <x:c r="K318" t="str">
        <x:v>Employee 103619; home branch Thurrock; assigned role Operative Porter | Deployment branch: Thurrock | Actual role: Operative Skilled | Jobs: 400525 | Customers: JP Morgan Limited | Actual hours: 8.5; source records: 1</x:v>
      </x:c>
      <x:c r="L318" t="str">
        <x:v>Include</x:v>
      </x:c>
      <x:c r="M318"/>
      <x:c r="N318"/>
    </x:row>
    <x:row r="319">
      <x:c r="A319" t="str">
        <x:v>B Mason|2026-03-05</x:v>
      </x:c>
      <x:c r="B319" s="888" t="n">
        <x:v>46086</x:v>
      </x:c>
      <x:c r="C319" t="str">
        <x:v>B Mason</x:v>
      </x:c>
      <x:c r="D319" t="str">
        <x:v>Permanent</x:v>
      </x:c>
      <x:c r="E319" t="str">
        <x:v>Thurrock</x:v>
      </x:c>
      <x:c r="F319" t="str">
        <x:v>Operative Porter</x:v>
      </x:c>
      <x:c r="G319" t="str">
        <x:v>400525</x:v>
      </x:c>
      <x:c r="H319" t="str">
        <x:v>JP Morgan Limited</x:v>
      </x:c>
      <x:c r="I319" s="22" t="n">
        <x:v>8.5</x:v>
      </x:c>
      <x:c r="J319" t="str">
        <x:v>Worked</x:v>
      </x:c>
      <x:c r="K319" t="str">
        <x:v>Employee 103619; home branch Thurrock; assigned role Operative Porter | Deployment branch: Thurrock | Actual role: Operative Skilled | Jobs: 400525 | Customers: JP Morgan Limited | Actual hours: 8.5; source records: 1</x:v>
      </x:c>
      <x:c r="L319" t="str">
        <x:v>Include</x:v>
      </x:c>
      <x:c r="M319"/>
      <x:c r="N319"/>
    </x:row>
    <x:row r="320">
      <x:c r="A320" t="str">
        <x:v>B Mason|2026-03-06</x:v>
      </x:c>
      <x:c r="B320" s="888" t="n">
        <x:v>46087</x:v>
      </x:c>
      <x:c r="C320" t="str">
        <x:v>B Mason</x:v>
      </x:c>
      <x:c r="D320" t="str">
        <x:v>Permanent</x:v>
      </x:c>
      <x:c r="E320" t="str">
        <x:v>Thurrock</x:v>
      </x:c>
      <x:c r="F320" t="str">
        <x:v>Operative Porter</x:v>
      </x:c>
      <x:c r="G320" t="str">
        <x:v>400525</x:v>
      </x:c>
      <x:c r="H320" t="str">
        <x:v>JP Morgan Limited</x:v>
      </x:c>
      <x:c r="I320" s="22" t="n">
        <x:v>17</x:v>
      </x:c>
      <x:c r="J320" t="str">
        <x:v>Worked</x:v>
      </x:c>
      <x:c r="K320" t="str">
        <x:v>Employee 103619; home branch Thurrock; assigned role Operative Porter | Deployment branch: Thurrock | Actual role: Operative Skilled | Jobs: 400525 | Customers: JP Morgan Limited | Actual hours: 17.0; source records: 1</x:v>
      </x:c>
      <x:c r="L320" t="str">
        <x:v>Include</x:v>
      </x:c>
      <x:c r="M320"/>
      <x:c r="N320"/>
    </x:row>
    <x:row r="321">
      <x:c r="A321" t="str">
        <x:v>B Mason|2026-03-07</x:v>
      </x:c>
      <x:c r="B321" s="888" t="n">
        <x:v>46088</x:v>
      </x:c>
      <x:c r="C321" t="str">
        <x:v>B Mason</x:v>
      </x:c>
      <x:c r="D321" t="str">
        <x:v>Permanent</x:v>
      </x:c>
      <x:c r="E321" t="str">
        <x:v>Thurrock</x:v>
      </x:c>
      <x:c r="F321" t="str">
        <x:v>Operative Porter</x:v>
      </x:c>
      <x:c r="G321" t="str">
        <x:v>400525</x:v>
      </x:c>
      <x:c r="H321" t="str">
        <x:v>JP Morgan Limited</x:v>
      </x:c>
      <x:c r="I321" s="22" t="n">
        <x:v>8.5</x:v>
      </x:c>
      <x:c r="J321" t="str">
        <x:v>Worked</x:v>
      </x:c>
      <x:c r="K321" t="str">
        <x:v>Employee 103619; home branch Thurrock; assigned role Operative Porter | Deployment branch: Thurrock | Actual role: Operative Skilled | Jobs: 400525 | Customers: JP Morgan Limited | Actual hours: 8.5; source records: 1</x:v>
      </x:c>
      <x:c r="L321" t="str">
        <x:v>Include</x:v>
      </x:c>
      <x:c r="M321"/>
      <x:c r="N321"/>
    </x:row>
    <x:row r="322">
      <x:c r="A322" t="str">
        <x:v>B Mason|2026-03-08</x:v>
      </x:c>
      <x:c r="B322" s="888" t="n">
        <x:v>46089</x:v>
      </x:c>
      <x:c r="C322" t="str">
        <x:v>B Mason</x:v>
      </x:c>
      <x:c r="D322" t="str">
        <x:v>Permanent</x:v>
      </x:c>
      <x:c r="E322" t="str">
        <x:v>Thurrock</x:v>
      </x:c>
      <x:c r="F322" t="str">
        <x:v>Operative Porter</x:v>
      </x:c>
      <x:c r="G322" t="str">
        <x:v>400525</x:v>
      </x:c>
      <x:c r="H322" t="str">
        <x:v>JP Morgan Limited</x:v>
      </x:c>
      <x:c r="I322" s="22" t="n">
        <x:v>8.5</x:v>
      </x:c>
      <x:c r="J322" t="str">
        <x:v>Worked</x:v>
      </x:c>
      <x:c r="K322" t="str">
        <x:v>Employee 103619; home branch Thurrock; assigned role Operative Porter | Deployment branch: Thurrock | Actual role: Operative Skilled | Jobs: 400525 | Customers: JP Morgan Limited | Actual hours: 8.5; source records: 1</x:v>
      </x:c>
      <x:c r="L322" t="str">
        <x:v>Include</x:v>
      </x:c>
      <x:c r="M322"/>
      <x:c r="N322"/>
    </x:row>
    <x:row r="323">
      <x:c r="A323" t="str">
        <x:v>B Mason|2026-03-09</x:v>
      </x:c>
      <x:c r="B323" s="888" t="n">
        <x:v>46090</x:v>
      </x:c>
      <x:c r="C323" t="str">
        <x:v>B Mason</x:v>
      </x:c>
      <x:c r="D323" t="str">
        <x:v>Permanent</x:v>
      </x:c>
      <x:c r="E323" t="str">
        <x:v>Thurrock</x:v>
      </x:c>
      <x:c r="F323" t="str">
        <x:v>Operative Porter</x:v>
      </x:c>
      <x:c r="G323" t="str">
        <x:v>400525</x:v>
      </x:c>
      <x:c r="H323" t="str">
        <x:v>JP Morgan Limited</x:v>
      </x:c>
      <x:c r="I323" s="22" t="n">
        <x:v>8.5</x:v>
      </x:c>
      <x:c r="J323" t="str">
        <x:v>Worked</x:v>
      </x:c>
      <x:c r="K323" t="str">
        <x:v>Employee 103619; home branch Thurrock; assigned role Operative Porter | Deployment branch: Thurrock | Actual role: Operative Skilled | Jobs: 400525 | Customers: JP Morgan Limited | Actual hours: 8.5; source records: 1</x:v>
      </x:c>
      <x:c r="L323" t="str">
        <x:v>Include</x:v>
      </x:c>
      <x:c r="M323"/>
      <x:c r="N323"/>
    </x:row>
    <x:row r="324">
      <x:c r="A324" t="str">
        <x:v>B Mason|2026-03-10</x:v>
      </x:c>
      <x:c r="B324" s="888" t="n">
        <x:v>46091</x:v>
      </x:c>
      <x:c r="C324" t="str">
        <x:v>B Mason</x:v>
      </x:c>
      <x:c r="D324" t="str">
        <x:v>Permanent</x:v>
      </x:c>
      <x:c r="E324" t="str">
        <x:v>Thurrock</x:v>
      </x:c>
      <x:c r="F324" t="str">
        <x:v>Operative Porter</x:v>
      </x:c>
      <x:c r="G324" t="str">
        <x:v>400366</x:v>
      </x:c>
      <x:c r="H324" t="str">
        <x:v>JP Morgan Limited</x:v>
      </x:c>
      <x:c r="I324" s="22" t="n">
        <x:v>8.5</x:v>
      </x:c>
      <x:c r="J324" t="str">
        <x:v>Worked</x:v>
      </x:c>
      <x:c r="K324" t="str">
        <x:v>Employee 103619; home branch Thurrock; assigned role Operative Porter | Deployment branch: Thurrock | Actual role: Operative Skilled | Jobs: 400366 | Customers: JP Morgan Limited | Actual hours: 8.5; source records: 1</x:v>
      </x:c>
      <x:c r="L324" t="str">
        <x:v>Include</x:v>
      </x:c>
      <x:c r="M324"/>
      <x:c r="N324"/>
    </x:row>
    <x:row r="325">
      <x:c r="A325" t="str">
        <x:v>B Mason|2026-03-11</x:v>
      </x:c>
      <x:c r="B325" s="888" t="n">
        <x:v>46092</x:v>
      </x:c>
      <x:c r="C325" t="str">
        <x:v>B Mason</x:v>
      </x:c>
      <x:c r="D325" t="str">
        <x:v>Permanent</x:v>
      </x:c>
      <x:c r="E325" t="str">
        <x:v>Thurrock</x:v>
      </x:c>
      <x:c r="F325" t="str">
        <x:v>Operative Porter</x:v>
      </x:c>
      <x:c r="G325" t="str">
        <x:v>400980</x:v>
      </x:c>
      <x:c r="H325" t="str">
        <x:v>JP Morgan Limited</x:v>
      </x:c>
      <x:c r="I325" s="22" t="n">
        <x:v>8.5</x:v>
      </x:c>
      <x:c r="J325" t="str">
        <x:v>Worked</x:v>
      </x:c>
      <x:c r="K325" t="str">
        <x:v>Employee 103619; home branch Thurrock; assigned role Operative Porter | Deployment branch: Thurrock | Actual role: Operative Skilled | Jobs: 400980 | Customers: JP Morgan Limited | Actual hours: 8.5; source records: 1</x:v>
      </x:c>
      <x:c r="L325" t="str">
        <x:v>Include</x:v>
      </x:c>
      <x:c r="M325"/>
      <x:c r="N325"/>
    </x:row>
    <x:row r="326">
      <x:c r="A326" t="str">
        <x:v>B Mason|2026-03-12</x:v>
      </x:c>
      <x:c r="B326" s="888" t="n">
        <x:v>46093</x:v>
      </x:c>
      <x:c r="C326" t="str">
        <x:v>B Mason</x:v>
      </x:c>
      <x:c r="D326" t="str">
        <x:v>Permanent</x:v>
      </x:c>
      <x:c r="E326" t="str">
        <x:v>Thurrock</x:v>
      </x:c>
      <x:c r="F326" t="str">
        <x:v>Operative Porter</x:v>
      </x:c>
      <x:c r="G326" t="str">
        <x:v>400525</x:v>
      </x:c>
      <x:c r="H326" t="str">
        <x:v>JP Morgan Limited</x:v>
      </x:c>
      <x:c r="I326" s="22" t="n">
        <x:v>8.5</x:v>
      </x:c>
      <x:c r="J326" t="str">
        <x:v>Worked</x:v>
      </x:c>
      <x:c r="K326" t="str">
        <x:v>Employee 103619; home branch Thurrock; assigned role Operative Porter | Deployment branch: Thurrock | Actual role: Operative Skilled | Jobs: 400525 | Customers: JP Morgan Limited | Actual hours: 8.5; source records: 1</x:v>
      </x:c>
      <x:c r="L326" t="str">
        <x:v>Include</x:v>
      </x:c>
      <x:c r="M326"/>
      <x:c r="N326"/>
    </x:row>
    <x:row r="327">
      <x:c r="A327" t="str">
        <x:v>B Mason|2026-03-13</x:v>
      </x:c>
      <x:c r="B327" s="888" t="n">
        <x:v>46094</x:v>
      </x:c>
      <x:c r="C327" t="str">
        <x:v>B Mason</x:v>
      </x:c>
      <x:c r="D327" t="str">
        <x:v>Permanent</x:v>
      </x:c>
      <x:c r="E327" t="str">
        <x:v>Thurrock</x:v>
      </x:c>
      <x:c r="F327" t="str">
        <x:v>Operative Porter</x:v>
      </x:c>
      <x:c r="G327" t="str">
        <x:v>400525</x:v>
      </x:c>
      <x:c r="H327" t="str">
        <x:v>JP Morgan Limited</x:v>
      </x:c>
      <x:c r="I327" s="22" t="n">
        <x:v>17</x:v>
      </x:c>
      <x:c r="J327" t="str">
        <x:v>Worked</x:v>
      </x:c>
      <x:c r="K327" t="str">
        <x:v>Employee 103619; home branch Thurrock; assigned role Operative Porter | Deployment branch: Thurrock | Actual role: Operative Skilled | Jobs: 400525 | Customers: JP Morgan Limited | Actual hours: 17.0; source records: 1</x:v>
      </x:c>
      <x:c r="L327" t="str">
        <x:v>Include</x:v>
      </x:c>
      <x:c r="M327"/>
      <x:c r="N327"/>
    </x:row>
    <x:row r="328">
      <x:c r="A328" t="str">
        <x:v>B Mason|2026-03-14</x:v>
      </x:c>
      <x:c r="B328" s="888" t="n">
        <x:v>46095</x:v>
      </x:c>
      <x:c r="C328" t="str">
        <x:v>B Mason</x:v>
      </x:c>
      <x:c r="D328" t="str">
        <x:v>Permanent</x:v>
      </x:c>
      <x:c r="E328" t="str">
        <x:v>Thurrock</x:v>
      </x:c>
      <x:c r="F328" t="str">
        <x:v>Operative Porter</x:v>
      </x:c>
      <x:c r="G328" t="str">
        <x:v>400525</x:v>
      </x:c>
      <x:c r="H328" t="str">
        <x:v>JP Morgan Limited</x:v>
      </x:c>
      <x:c r="I328" s="22" t="n">
        <x:v>8.5</x:v>
      </x:c>
      <x:c r="J328" t="str">
        <x:v>Worked</x:v>
      </x:c>
      <x:c r="K328" t="str">
        <x:v>Employee 103619; home branch Thurrock; assigned role Operative Porter | Deployment branch: Thurrock | Actual role: Operative Skilled | Jobs: 400525 | Customers: JP Morgan Limited | Actual hours: 8.5; source records: 1</x:v>
      </x:c>
      <x:c r="L328" t="str">
        <x:v>Include</x:v>
      </x:c>
      <x:c r="M328"/>
      <x:c r="N328"/>
    </x:row>
    <x:row r="329">
      <x:c r="A329" t="str">
        <x:v>B Mason|2026-03-15</x:v>
      </x:c>
      <x:c r="B329" s="888" t="n">
        <x:v>46096</x:v>
      </x:c>
      <x:c r="C329" t="str">
        <x:v>B Mason</x:v>
      </x:c>
      <x:c r="D329" t="str">
        <x:v>Permanent</x:v>
      </x:c>
      <x:c r="E329" t="str">
        <x:v>Thurrock</x:v>
      </x:c>
      <x:c r="F329" t="str">
        <x:v>Operative Porter</x:v>
      </x:c>
      <x:c r="G329" t="str">
        <x:v>400525</x:v>
      </x:c>
      <x:c r="H329" t="str">
        <x:v>JP Morgan Limited</x:v>
      </x:c>
      <x:c r="I329" s="22" t="n">
        <x:v>8.5</x:v>
      </x:c>
      <x:c r="J329" t="str">
        <x:v>Worked</x:v>
      </x:c>
      <x:c r="K329" t="str">
        <x:v>Employee 103619; home branch Thurrock; assigned role Operative Porter | Deployment branch: Thurrock | Actual role: Operative Skilled | Jobs: 400525 | Customers: JP Morgan Limited | Actual hours: 8.5; source records: 1</x:v>
      </x:c>
      <x:c r="L329" t="str">
        <x:v>Include</x:v>
      </x:c>
      <x:c r="M329"/>
      <x:c r="N329"/>
    </x:row>
    <x:row r="330">
      <x:c r="A330" t="str">
        <x:v>B Mason|2026-03-16</x:v>
      </x:c>
      <x:c r="B330" s="888" t="n">
        <x:v>46097</x:v>
      </x:c>
      <x:c r="C330" t="str">
        <x:v>B Mason</x:v>
      </x:c>
      <x:c r="D330" t="str">
        <x:v>Permanent</x:v>
      </x:c>
      <x:c r="E330" t="str">
        <x:v>Thurrock</x:v>
      </x:c>
      <x:c r="F330" t="str">
        <x:v>Operative Porter</x:v>
      </x:c>
      <x:c r="G330" t="str">
        <x:v>400525</x:v>
      </x:c>
      <x:c r="H330" t="str">
        <x:v>JP Morgan Limited</x:v>
      </x:c>
      <x:c r="I330" s="22" t="n">
        <x:v>8.5</x:v>
      </x:c>
      <x:c r="J330" t="str">
        <x:v>Worked</x:v>
      </x:c>
      <x:c r="K330" t="str">
        <x:v>Employee 103619; home branch Thurrock; assigned role Operative Porter | Deployment branch: Thurrock | Actual role: Operative Skilled | Jobs: 400525 | Customers: JP Morgan Limited | Actual hours: 8.5; source records: 1</x:v>
      </x:c>
      <x:c r="L330" t="str">
        <x:v>Include</x:v>
      </x:c>
      <x:c r="M330"/>
      <x:c r="N330"/>
    </x:row>
    <x:row r="331">
      <x:c r="A331" t="str">
        <x:v>B Mason|2026-03-17</x:v>
      </x:c>
      <x:c r="B331" s="888" t="n">
        <x:v>46098</x:v>
      </x:c>
      <x:c r="C331" t="str">
        <x:v>B Mason</x:v>
      </x:c>
      <x:c r="D331" t="str">
        <x:v>Permanent</x:v>
      </x:c>
      <x:c r="E331" t="str">
        <x:v>Thurrock</x:v>
      </x:c>
      <x:c r="F331" t="str">
        <x:v>Operative Porter</x:v>
      </x:c>
      <x:c r="G331" t="str">
        <x:v>400525</x:v>
      </x:c>
      <x:c r="H331" t="str">
        <x:v>JP Morgan Limited</x:v>
      </x:c>
      <x:c r="I331" s="22" t="n">
        <x:v>8.5</x:v>
      </x:c>
      <x:c r="J331" t="str">
        <x:v>Worked</x:v>
      </x:c>
      <x:c r="K331" t="str">
        <x:v>Employee 103619; home branch Thurrock; assigned role Operative Porter | Deployment branch: Thurrock | Actual role: Operative Skilled | Jobs: 400525 | Customers: JP Morgan Limited | Actual hours: 8.5; source records: 1</x:v>
      </x:c>
      <x:c r="L331" t="str">
        <x:v>Include</x:v>
      </x:c>
      <x:c r="M331"/>
      <x:c r="N331"/>
    </x:row>
    <x:row r="332">
      <x:c r="A332" t="str">
        <x:v>B Mason|2026-03-18</x:v>
      </x:c>
      <x:c r="B332" s="888" t="n">
        <x:v>46099</x:v>
      </x:c>
      <x:c r="C332" t="str">
        <x:v>B Mason</x:v>
      </x:c>
      <x:c r="D332" t="str">
        <x:v>Permanent</x:v>
      </x:c>
      <x:c r="E332" t="str">
        <x:v>Thurrock</x:v>
      </x:c>
      <x:c r="F332" t="str">
        <x:v>Operative Porter</x:v>
      </x:c>
      <x:c r="G332" t="str">
        <x:v>400525</x:v>
      </x:c>
      <x:c r="H332" t="str">
        <x:v>JP Morgan Limited</x:v>
      </x:c>
      <x:c r="I332" s="22" t="n">
        <x:v>8.5</x:v>
      </x:c>
      <x:c r="J332" t="str">
        <x:v>Worked</x:v>
      </x:c>
      <x:c r="K332" t="str">
        <x:v>Employee 103619; home branch Thurrock; assigned role Operative Porter | Deployment branch: Thurrock | Actual role: Operative Porter | Jobs: 400525 | Customers: JP Morgan Limited | Actual hours: 8.5; source records: 1</x:v>
      </x:c>
      <x:c r="L332" t="str">
        <x:v>Include</x:v>
      </x:c>
      <x:c r="M332"/>
      <x:c r="N332"/>
    </x:row>
    <x:row r="333">
      <x:c r="A333" t="str">
        <x:v>B Mason|2026-03-19</x:v>
      </x:c>
      <x:c r="B333" s="888" t="n">
        <x:v>46100</x:v>
      </x:c>
      <x:c r="C333" t="str">
        <x:v>B Mason</x:v>
      </x:c>
      <x:c r="D333" t="str">
        <x:v>Permanent</x:v>
      </x:c>
      <x:c r="E333" t="str">
        <x:v>Thurrock</x:v>
      </x:c>
      <x:c r="F333" t="str">
        <x:v>Operative Porter</x:v>
      </x:c>
      <x:c r="G333" t="str">
        <x:v>400525</x:v>
      </x:c>
      <x:c r="H333" t="str">
        <x:v>JP Morgan Limited</x:v>
      </x:c>
      <x:c r="I333" s="22" t="n">
        <x:v>8.5</x:v>
      </x:c>
      <x:c r="J333" t="str">
        <x:v>Worked</x:v>
      </x:c>
      <x:c r="K333" t="str">
        <x:v>Employee 103619; home branch Thurrock; assigned role Operative Porter | Deployment branch: Thurrock | Actual role: Operative Skilled | Jobs: 400525 | Customers: JP Morgan Limited | Actual hours: 8.5; source records: 1</x:v>
      </x:c>
      <x:c r="L333" t="str">
        <x:v>Include</x:v>
      </x:c>
      <x:c r="M333"/>
      <x:c r="N333"/>
    </x:row>
    <x:row r="334">
      <x:c r="A334" t="str">
        <x:v>B Mason|2026-03-20</x:v>
      </x:c>
      <x:c r="B334" s="888" t="n">
        <x:v>46101</x:v>
      </x:c>
      <x:c r="C334" t="str">
        <x:v>B Mason</x:v>
      </x:c>
      <x:c r="D334" t="str">
        <x:v>Permanent</x:v>
      </x:c>
      <x:c r="E334" t="str">
        <x:v>Thurrock</x:v>
      </x:c>
      <x:c r="F334" t="str">
        <x:v>Operative Porter</x:v>
      </x:c>
      <x:c r="G334" t="str">
        <x:v>400525</x:v>
      </x:c>
      <x:c r="H334" t="str">
        <x:v>JP Morgan Limited</x:v>
      </x:c>
      <x:c r="I334" s="22" t="n">
        <x:v>17</x:v>
      </x:c>
      <x:c r="J334" t="str">
        <x:v>Worked — 2 records</x:v>
      </x:c>
      <x:c r="K334" t="str">
        <x:v>Employee 103619; home branch Thurrock; assigned role Operative Porter | Deployment branch: Thurrock | Actual role: Operative Porter, Operative Skilled | Jobs: 400525 | Customers: JP Morgan Limited | Actual hours: 17.0; source records: 2</x:v>
      </x:c>
      <x:c r="L334" t="str">
        <x:v>Include</x:v>
      </x:c>
      <x:c r="M334"/>
      <x:c r="N334"/>
    </x:row>
    <x:row r="335">
      <x:c r="A335" t="str">
        <x:v>B Mason|2026-03-21</x:v>
      </x:c>
      <x:c r="B335" s="888" t="n">
        <x:v>46102</x:v>
      </x:c>
      <x:c r="C335" t="str">
        <x:v>B Mason</x:v>
      </x:c>
      <x:c r="D335" t="str">
        <x:v>Permanent</x:v>
      </x:c>
      <x:c r="E335" t="str">
        <x:v>Thurrock</x:v>
      </x:c>
      <x:c r="F335" t="str">
        <x:v>Operative Porter</x:v>
      </x:c>
      <x:c r="G335" t="str">
        <x:v>400525</x:v>
      </x:c>
      <x:c r="H335" t="str">
        <x:v>JP Morgan Limited</x:v>
      </x:c>
      <x:c r="I335" s="22" t="n">
        <x:v>8.5</x:v>
      </x:c>
      <x:c r="J335" t="str">
        <x:v>Worked</x:v>
      </x:c>
      <x:c r="K335" t="str">
        <x:v>Employee 103619; home branch Thurrock; assigned role Operative Porter | Deployment branch: Thurrock | Actual role: Operative Skilled | Jobs: 400525 | Customers: JP Morgan Limited | Actual hours: 8.5; source records: 1</x:v>
      </x:c>
      <x:c r="L335" t="str">
        <x:v>Include</x:v>
      </x:c>
      <x:c r="M335"/>
      <x:c r="N335"/>
    </x:row>
    <x:row r="336">
      <x:c r="A336" t="str">
        <x:v>B Mason|2026-03-22</x:v>
      </x:c>
      <x:c r="B336" s="888" t="n">
        <x:v>46103</x:v>
      </x:c>
      <x:c r="C336" t="str">
        <x:v>B Mason</x:v>
      </x:c>
      <x:c r="D336" t="str">
        <x:v>Permanent</x:v>
      </x:c>
      <x:c r="E336" t="str">
        <x:v>Thurrock</x:v>
      </x:c>
      <x:c r="F336" t="str">
        <x:v>Operative Porter</x:v>
      </x:c>
      <x:c r="G336" t="str">
        <x:v>400525</x:v>
      </x:c>
      <x:c r="H336" t="str">
        <x:v>JP Morgan Limited</x:v>
      </x:c>
      <x:c r="I336" s="22" t="n">
        <x:v>8.5</x:v>
      </x:c>
      <x:c r="J336" t="str">
        <x:v>Worked</x:v>
      </x:c>
      <x:c r="K336" t="str">
        <x:v>Employee 103619; home branch Thurrock; assigned role Operative Porter | Deployment branch: Thurrock | Actual role: Operative Skilled | Jobs: 400525 | Customers: JP Morgan Limited | Actual hours: 8.5; source records: 1</x:v>
      </x:c>
      <x:c r="L336" t="str">
        <x:v>Include</x:v>
      </x:c>
      <x:c r="M336"/>
      <x:c r="N336"/>
    </x:row>
    <x:row r="337">
      <x:c r="A337" t="str">
        <x:v>B Mason|2026-03-23</x:v>
      </x:c>
      <x:c r="B337" s="888" t="n">
        <x:v>46104</x:v>
      </x:c>
      <x:c r="C337" t="str">
        <x:v>B Mason</x:v>
      </x:c>
      <x:c r="D337" t="str">
        <x:v>Permanent</x:v>
      </x:c>
      <x:c r="E337" t="str">
        <x:v>Thurrock</x:v>
      </x:c>
      <x:c r="F337" t="str">
        <x:v>Operative Porter</x:v>
      </x:c>
      <x:c r="G337" t="str">
        <x:v>400525</x:v>
      </x:c>
      <x:c r="H337" t="str">
        <x:v>JP Morgan Limited</x:v>
      </x:c>
      <x:c r="I337" s="22" t="n">
        <x:v>8.5</x:v>
      </x:c>
      <x:c r="J337" t="str">
        <x:v>Worked</x:v>
      </x:c>
      <x:c r="K337" t="str">
        <x:v>Employee 103619; home branch Thurrock; assigned role Operative Porter | Deployment branch: Thurrock | Actual role: Operative Skilled | Jobs: 400525 | Customers: JP Morgan Limited | Actual hours: 8.5; source records: 1</x:v>
      </x:c>
      <x:c r="L337" t="str">
        <x:v>Include</x:v>
      </x:c>
      <x:c r="M337"/>
      <x:c r="N337"/>
    </x:row>
    <x:row r="338">
      <x:c r="A338" t="str">
        <x:v>B Mason|2026-03-24</x:v>
      </x:c>
      <x:c r="B338" s="888" t="n">
        <x:v>46105</x:v>
      </x:c>
      <x:c r="C338" t="str">
        <x:v>B Mason</x:v>
      </x:c>
      <x:c r="D338" t="str">
        <x:v>Permanent</x:v>
      </x:c>
      <x:c r="E338" t="str">
        <x:v>Thurrock</x:v>
      </x:c>
      <x:c r="F338" t="str">
        <x:v>Operative Porter</x:v>
      </x:c>
      <x:c r="G338" t="str">
        <x:v>401096</x:v>
      </x:c>
      <x:c r="H338" t="str">
        <x:v>JP Morgan Limited</x:v>
      </x:c>
      <x:c r="I338" s="22" t="n">
        <x:v>8.5</x:v>
      </x:c>
      <x:c r="J338" t="str">
        <x:v>Worked</x:v>
      </x:c>
      <x:c r="K338" t="str">
        <x:v>Employee 103619; home branch Thurrock; assigned role Operative Porter | Deployment branch: Thurrock | Actual role: Operative Porter | Jobs: 401096 | Customers: JP Morgan Limited | Actual hours: 8.5; source records: 1</x:v>
      </x:c>
      <x:c r="L338" t="str">
        <x:v>Include</x:v>
      </x:c>
      <x:c r="M338"/>
      <x:c r="N338"/>
    </x:row>
    <x:row r="339">
      <x:c r="A339" t="str">
        <x:v>B Mason|2026-03-25</x:v>
      </x:c>
      <x:c r="B339" s="888" t="n">
        <x:v>46106</x:v>
      </x:c>
      <x:c r="C339" t="str">
        <x:v>B Mason</x:v>
      </x:c>
      <x:c r="D339" t="str">
        <x:v>Permanent</x:v>
      </x:c>
      <x:c r="E339" t="str">
        <x:v>Thurrock</x:v>
      </x:c>
      <x:c r="F339" t="str">
        <x:v>Operative Porter</x:v>
      </x:c>
      <x:c r="G339" t="str">
        <x:v>401096</x:v>
      </x:c>
      <x:c r="H339" t="str">
        <x:v>JP Morgan Limited</x:v>
      </x:c>
      <x:c r="I339" s="22" t="n">
        <x:v>8.5</x:v>
      </x:c>
      <x:c r="J339" t="str">
        <x:v>Worked</x:v>
      </x:c>
      <x:c r="K339" t="str">
        <x:v>Employee 103619; home branch Thurrock; assigned role Operative Porter | Deployment branch: Thurrock | Actual role: Operative Porter | Jobs: 401096 | Customers: JP Morgan Limited | Actual hours: 8.5; source records: 1</x:v>
      </x:c>
      <x:c r="L339" t="str">
        <x:v>Include</x:v>
      </x:c>
      <x:c r="M339"/>
      <x:c r="N339"/>
    </x:row>
    <x:row r="340">
      <x:c r="A340" t="str">
        <x:v>B Mason|2026-03-26</x:v>
      </x:c>
      <x:c r="B340" s="888" t="n">
        <x:v>46107</x:v>
      </x:c>
      <x:c r="C340" t="str">
        <x:v>B Mason</x:v>
      </x:c>
      <x:c r="D340" t="str">
        <x:v>Permanent</x:v>
      </x:c>
      <x:c r="E340" t="str">
        <x:v>Thurrock</x:v>
      </x:c>
      <x:c r="F340" t="str">
        <x:v>Operative Porter</x:v>
      </x:c>
      <x:c r="G340" t="str">
        <x:v>401096</x:v>
      </x:c>
      <x:c r="H340" t="str">
        <x:v>JP Morgan Limited</x:v>
      </x:c>
      <x:c r="I340" s="22" t="n">
        <x:v>8.5</x:v>
      </x:c>
      <x:c r="J340" t="str">
        <x:v>Worked</x:v>
      </x:c>
      <x:c r="K340" t="str">
        <x:v>Employee 103619; home branch Thurrock; assigned role Operative Porter | Deployment branch: Thurrock | Actual role: Operative Porter | Jobs: 401096 | Customers: JP Morgan Limited | Actual hours: 8.5; source records: 1</x:v>
      </x:c>
      <x:c r="L340" t="str">
        <x:v>Include</x:v>
      </x:c>
      <x:c r="M340"/>
      <x:c r="N340"/>
    </x:row>
    <x:row r="341">
      <x:c r="A341" t="str">
        <x:v>B Mason|2026-03-27</x:v>
      </x:c>
      <x:c r="B341" s="888" t="n">
        <x:v>46108</x:v>
      </x:c>
      <x:c r="C341" t="str">
        <x:v>B Mason</x:v>
      </x:c>
      <x:c r="D341" t="str">
        <x:v>Permanent</x:v>
      </x:c>
      <x:c r="E341" t="str">
        <x:v>Thurrock</x:v>
      </x:c>
      <x:c r="F341" t="str">
        <x:v>Operative Porter</x:v>
      </x:c>
      <x:c r="G341" t="str">
        <x:v>400525</x:v>
      </x:c>
      <x:c r="H341" t="str">
        <x:v>JP Morgan Limited</x:v>
      </x:c>
      <x:c r="I341" s="22" t="n">
        <x:v>17</x:v>
      </x:c>
      <x:c r="J341" t="str">
        <x:v>Worked</x:v>
      </x:c>
      <x:c r="K341" t="str">
        <x:v>Employee 103619; home branch Thurrock; assigned role Operative Porter | Deployment branch: Thurrock | Actual role: Operative Skilled | Jobs: 400525 | Customers: JP Morgan Limited | Actual hours: 17.0; source records: 1</x:v>
      </x:c>
      <x:c r="L341" t="str">
        <x:v>Include</x:v>
      </x:c>
      <x:c r="M341"/>
      <x:c r="N341"/>
    </x:row>
    <x:row r="342">
      <x:c r="A342" t="str">
        <x:v>B Mason|2026-03-28</x:v>
      </x:c>
      <x:c r="B342" s="888" t="n">
        <x:v>46109</x:v>
      </x:c>
      <x:c r="C342" t="str">
        <x:v>B Mason</x:v>
      </x:c>
      <x:c r="D342" t="str">
        <x:v>Permanent</x:v>
      </x:c>
      <x:c r="E342" t="str">
        <x:v>Thurrock</x:v>
      </x:c>
      <x:c r="F342" t="str">
        <x:v>Operative Porter</x:v>
      </x:c>
      <x:c r="G342" t="str">
        <x:v>400525</x:v>
      </x:c>
      <x:c r="H342" t="str">
        <x:v>JP Morgan Limited</x:v>
      </x:c>
      <x:c r="I342" s="22" t="n">
        <x:v>8.5</x:v>
      </x:c>
      <x:c r="J342" t="str">
        <x:v>Worked</x:v>
      </x:c>
      <x:c r="K342" t="str">
        <x:v>Employee 103619; home branch Thurrock; assigned role Operative Porter | Deployment branch: Thurrock | Actual role: Operative Skilled | Jobs: 400525 | Customers: JP Morgan Limited | Actual hours: 8.5; source records: 1</x:v>
      </x:c>
      <x:c r="L342" t="str">
        <x:v>Include</x:v>
      </x:c>
      <x:c r="M342"/>
      <x:c r="N342"/>
    </x:row>
    <x:row r="343">
      <x:c r="A343" t="str">
        <x:v>B Mason|2026-03-29</x:v>
      </x:c>
      <x:c r="B343" s="888" t="n">
        <x:v>46110</x:v>
      </x:c>
      <x:c r="C343" t="str">
        <x:v>B Mason</x:v>
      </x:c>
      <x:c r="D343" t="str">
        <x:v>Permanent</x:v>
      </x:c>
      <x:c r="E343" t="str">
        <x:v>Thurrock</x:v>
      </x:c>
      <x:c r="F343" t="str">
        <x:v>Operative Porter</x:v>
      </x:c>
      <x:c r="G343" t="str">
        <x:v>400525</x:v>
      </x:c>
      <x:c r="H343" t="str">
        <x:v>JP Morgan Limited</x:v>
      </x:c>
      <x:c r="I343" s="22" t="n">
        <x:v>8</x:v>
      </x:c>
      <x:c r="J343" t="str">
        <x:v>Worked</x:v>
      </x:c>
      <x:c r="K343" t="str">
        <x:v>Employee 103619; home branch Thurrock; assigned role Operative Porter | Deployment branch: Thurrock | Actual role: Operative Skilled | Jobs: 400525 | Customers: JP Morgan Limited | Actual hours: 8.0; source records: 1</x:v>
      </x:c>
      <x:c r="L343" t="str">
        <x:v>Include</x:v>
      </x:c>
      <x:c r="M343"/>
      <x:c r="N343"/>
    </x:row>
    <x:row r="344">
      <x:c r="A344" t="str">
        <x:v>B Mason|2026-03-30</x:v>
      </x:c>
      <x:c r="B344" s="888" t="n">
        <x:v>46111</x:v>
      </x:c>
      <x:c r="C344" t="str">
        <x:v>B Mason</x:v>
      </x:c>
      <x:c r="D344" t="str">
        <x:v>Permanent</x:v>
      </x:c>
      <x:c r="E344" t="str">
        <x:v>Thurrock</x:v>
      </x:c>
      <x:c r="F344" t="str">
        <x:v>Operative Porter</x:v>
      </x:c>
      <x:c r="G344" t="str">
        <x:v>400525</x:v>
      </x:c>
      <x:c r="H344" t="str">
        <x:v>JP Morgan Limited</x:v>
      </x:c>
      <x:c r="I344" s="22" t="n">
        <x:v>9</x:v>
      </x:c>
      <x:c r="J344" t="str">
        <x:v>Worked</x:v>
      </x:c>
      <x:c r="K344" t="str">
        <x:v>Employee 103619; home branch Thurrock; assigned role Operative Porter | Deployment branch: Thurrock | Actual role: Operative Skilled | Jobs: 400525 | Customers: JP Morgan Limited | Actual hours: 9.0; source records: 1</x:v>
      </x:c>
      <x:c r="L344" t="str">
        <x:v>Include</x:v>
      </x:c>
      <x:c r="M344"/>
      <x:c r="N344"/>
    </x:row>
    <x:row r="345">
      <x:c r="A345" t="str">
        <x:v>B Mason|2026-03-31</x:v>
      </x:c>
      <x:c r="B345" s="888" t="n">
        <x:v>46112</x:v>
      </x:c>
      <x:c r="C345" t="str">
        <x:v>B Mason</x:v>
      </x:c>
      <x:c r="D345" t="str">
        <x:v>Permanent</x:v>
      </x:c>
      <x:c r="E345" t="str">
        <x:v>Thurrock</x:v>
      </x:c>
      <x:c r="F345" t="str">
        <x:v>Operative Porter</x:v>
      </x:c>
      <x:c r="G345" t="str">
        <x:v>400525</x:v>
      </x:c>
      <x:c r="H345" t="str">
        <x:v>JP Morgan Limited</x:v>
      </x:c>
      <x:c r="I345" s="22" t="n">
        <x:v>9</x:v>
      </x:c>
      <x:c r="J345" t="str">
        <x:v>Worked</x:v>
      </x:c>
      <x:c r="K345" t="str">
        <x:v>Employee 103619; home branch Thurrock; assigned role Operative Porter | Deployment branch: Thurrock | Actual role: Operative Skilled | Jobs: 400525 | Customers: JP Morgan Limited | Actual hours: 9.0; source records: 1</x:v>
      </x:c>
      <x:c r="L345" t="str">
        <x:v>Include</x:v>
      </x:c>
      <x:c r="M345"/>
      <x:c r="N345"/>
    </x:row>
    <x:row r="346">
      <x:c r="A346" t="str">
        <x:v>B McDonald (B) EV|2026-03-02</x:v>
      </x:c>
      <x:c r="B346" s="888" t="n">
        <x:v>46083</x:v>
      </x:c>
      <x:c r="C346" t="str">
        <x:v>B McDonald (B) EV</x:v>
      </x:c>
      <x:c r="D346" t="str">
        <x:v>Permanent</x:v>
      </x:c>
      <x:c r="E346" t="str">
        <x:v>Thurrock</x:v>
      </x:c>
      <x:c r="F346" t="str">
        <x:v>Operative Skilled</x:v>
      </x:c>
      <x:c r="G346"/>
      <x:c r="H346"/>
      <x:c r="I346" s="22" t="n">
        <x:v>0</x:v>
      </x:c>
      <x:c r="J346" t="str">
        <x:v>Other leave — Sickness</x:v>
      </x:c>
      <x:c r="K346" t="str">
        <x:v>Employee 2376; home branch Thurrock; assigned role Operative Skilled | Leave: Sickness | Leave calendar basis: Fixed schedule</x:v>
      </x:c>
      <x:c r="L346" t="str">
        <x:v>Include</x:v>
      </x:c>
      <x:c r="M346"/>
      <x:c r="N346"/>
    </x:row>
    <x:row r="347">
      <x:c r="A347" t="str">
        <x:v>B McDonald (B) EV|2026-03-03</x:v>
      </x:c>
      <x:c r="B347" s="888" t="n">
        <x:v>46084</x:v>
      </x:c>
      <x:c r="C347" t="str">
        <x:v>B McDonald (B) EV</x:v>
      </x:c>
      <x:c r="D347" t="str">
        <x:v>Permanent</x:v>
      </x:c>
      <x:c r="E347" t="str">
        <x:v>Thurrock</x:v>
      </x:c>
      <x:c r="F347" t="str">
        <x:v>Operative Skilled</x:v>
      </x:c>
      <x:c r="G347"/>
      <x:c r="H347"/>
      <x:c r="I347" s="22" t="n">
        <x:v>0</x:v>
      </x:c>
      <x:c r="J347" t="str">
        <x:v>Other leave — Sickness</x:v>
      </x:c>
      <x:c r="K347" t="str">
        <x:v>Employee 2376; home branch Thurrock; assigned role Operative Skilled | Leave: Sickness | Leave calendar basis: Fixed schedule</x:v>
      </x:c>
      <x:c r="L347" t="str">
        <x:v>Include</x:v>
      </x:c>
      <x:c r="M347"/>
      <x:c r="N347"/>
    </x:row>
    <x:row r="348">
      <x:c r="A348" t="str">
        <x:v>B McDonald (B) EV|2026-03-04</x:v>
      </x:c>
      <x:c r="B348" s="888" t="n">
        <x:v>46085</x:v>
      </x:c>
      <x:c r="C348" t="str">
        <x:v>B McDonald (B) EV</x:v>
      </x:c>
      <x:c r="D348" t="str">
        <x:v>Permanent</x:v>
      </x:c>
      <x:c r="E348" t="str">
        <x:v>Thurrock</x:v>
      </x:c>
      <x:c r="F348" t="str">
        <x:v>Operative Skilled</x:v>
      </x:c>
      <x:c r="G348"/>
      <x:c r="H348"/>
      <x:c r="I348" s="22" t="n">
        <x:v>0</x:v>
      </x:c>
      <x:c r="J348" t="str">
        <x:v>Other leave — Sickness</x:v>
      </x:c>
      <x:c r="K348" t="str">
        <x:v>Employee 2376; home branch Thurrock; assigned role Operative Skilled | Leave: Sickness | Leave calendar basis: Fixed schedule</x:v>
      </x:c>
      <x:c r="L348" t="str">
        <x:v>Include</x:v>
      </x:c>
      <x:c r="M348"/>
      <x:c r="N348"/>
    </x:row>
    <x:row r="349">
      <x:c r="A349" t="str">
        <x:v>B McDonald (B) EV|2026-03-05</x:v>
      </x:c>
      <x:c r="B349" s="888" t="n">
        <x:v>46086</x:v>
      </x:c>
      <x:c r="C349" t="str">
        <x:v>B McDonald (B) EV</x:v>
      </x:c>
      <x:c r="D349" t="str">
        <x:v>Permanent</x:v>
      </x:c>
      <x:c r="E349" t="str">
        <x:v>Thurrock</x:v>
      </x:c>
      <x:c r="F349" t="str">
        <x:v>Operative Skilled</x:v>
      </x:c>
      <x:c r="G349"/>
      <x:c r="H349"/>
      <x:c r="I349" s="22" t="n">
        <x:v>0</x:v>
      </x:c>
      <x:c r="J349" t="str">
        <x:v>Other leave — Sickness</x:v>
      </x:c>
      <x:c r="K349" t="str">
        <x:v>Employee 2376; home branch Thurrock; assigned role Operative Skilled | Leave: Sickness | Leave calendar basis: Fixed schedule</x:v>
      </x:c>
      <x:c r="L349" t="str">
        <x:v>Include</x:v>
      </x:c>
      <x:c r="M349"/>
      <x:c r="N349"/>
    </x:row>
    <x:row r="350">
      <x:c r="A350" t="str">
        <x:v>B McDonald (B) EV|2026-03-06</x:v>
      </x:c>
      <x:c r="B350" s="888" t="n">
        <x:v>46087</x:v>
      </x:c>
      <x:c r="C350" t="str">
        <x:v>B McDonald (B) EV</x:v>
      </x:c>
      <x:c r="D350" t="str">
        <x:v>Permanent</x:v>
      </x:c>
      <x:c r="E350" t="str">
        <x:v>Thurrock</x:v>
      </x:c>
      <x:c r="F350" t="str">
        <x:v>Operative Skilled</x:v>
      </x:c>
      <x:c r="G350"/>
      <x:c r="H350"/>
      <x:c r="I350" s="22" t="n">
        <x:v>0</x:v>
      </x:c>
      <x:c r="J350" t="str">
        <x:v>Other leave — Sickness</x:v>
      </x:c>
      <x:c r="K350" t="str">
        <x:v>Employee 2376; home branch Thurrock; assigned role Operative Skilled | Leave: Sickness | Leave calendar basis: Fixed schedule</x:v>
      </x:c>
      <x:c r="L350" t="str">
        <x:v>Include</x:v>
      </x:c>
      <x:c r="M350"/>
      <x:c r="N350"/>
    </x:row>
    <x:row r="351">
      <x:c r="A351" t="str">
        <x:v>B McDonald (B) EV|2026-03-09</x:v>
      </x:c>
      <x:c r="B351" s="888" t="n">
        <x:v>46090</x:v>
      </x:c>
      <x:c r="C351" t="str">
        <x:v>B McDonald (B) EV</x:v>
      </x:c>
      <x:c r="D351" t="str">
        <x:v>Permanent</x:v>
      </x:c>
      <x:c r="E351" t="str">
        <x:v>Thurrock</x:v>
      </x:c>
      <x:c r="F351" t="str">
        <x:v>Operative Skilled</x:v>
      </x:c>
      <x:c r="G351"/>
      <x:c r="H351"/>
      <x:c r="I351" s="22" t="n">
        <x:v>0</x:v>
      </x:c>
      <x:c r="J351" t="str">
        <x:v>Other leave — Sickness</x:v>
      </x:c>
      <x:c r="K351" t="str">
        <x:v>Employee 2376; home branch Thurrock; assigned role Operative Skilled | Leave: Sickness | Leave calendar basis: Fixed schedule</x:v>
      </x:c>
      <x:c r="L351" t="str">
        <x:v>Include</x:v>
      </x:c>
      <x:c r="M351"/>
      <x:c r="N351"/>
    </x:row>
    <x:row r="352">
      <x:c r="A352" t="str">
        <x:v>B McDonald (B) EV|2026-03-10</x:v>
      </x:c>
      <x:c r="B352" s="888" t="n">
        <x:v>46091</x:v>
      </x:c>
      <x:c r="C352" t="str">
        <x:v>B McDonald (B) EV</x:v>
      </x:c>
      <x:c r="D352" t="str">
        <x:v>Permanent</x:v>
      </x:c>
      <x:c r="E352" t="str">
        <x:v>Thurrock</x:v>
      </x:c>
      <x:c r="F352" t="str">
        <x:v>Operative Skilled</x:v>
      </x:c>
      <x:c r="G352"/>
      <x:c r="H352"/>
      <x:c r="I352" s="22" t="n">
        <x:v>0</x:v>
      </x:c>
      <x:c r="J352" t="str">
        <x:v>Other leave — Sickness</x:v>
      </x:c>
      <x:c r="K352" t="str">
        <x:v>Employee 2376; home branch Thurrock; assigned role Operative Skilled | Leave: Sickness | Leave calendar basis: Fixed schedule</x:v>
      </x:c>
      <x:c r="L352" t="str">
        <x:v>Include</x:v>
      </x:c>
      <x:c r="M352"/>
      <x:c r="N352"/>
    </x:row>
    <x:row r="353">
      <x:c r="A353" t="str">
        <x:v>B McDonald (B) EV|2026-03-11</x:v>
      </x:c>
      <x:c r="B353" s="888" t="n">
        <x:v>46092</x:v>
      </x:c>
      <x:c r="C353" t="str">
        <x:v>B McDonald (B) EV</x:v>
      </x:c>
      <x:c r="D353" t="str">
        <x:v>Permanent</x:v>
      </x:c>
      <x:c r="E353" t="str">
        <x:v>Thurrock</x:v>
      </x:c>
      <x:c r="F353" t="str">
        <x:v>Operative Skilled</x:v>
      </x:c>
      <x:c r="G353"/>
      <x:c r="H353"/>
      <x:c r="I353" s="22" t="n">
        <x:v>0</x:v>
      </x:c>
      <x:c r="J353" t="str">
        <x:v>Other leave — Sickness</x:v>
      </x:c>
      <x:c r="K353" t="str">
        <x:v>Employee 2376; home branch Thurrock; assigned role Operative Skilled | Leave: Sickness | Leave calendar basis: Fixed schedule</x:v>
      </x:c>
      <x:c r="L353" t="str">
        <x:v>Include</x:v>
      </x:c>
      <x:c r="M353"/>
      <x:c r="N353"/>
    </x:row>
    <x:row r="354">
      <x:c r="A354" t="str">
        <x:v>B McDonald (B) EV|2026-03-12</x:v>
      </x:c>
      <x:c r="B354" s="888" t="n">
        <x:v>46093</x:v>
      </x:c>
      <x:c r="C354" t="str">
        <x:v>B McDonald (B) EV</x:v>
      </x:c>
      <x:c r="D354" t="str">
        <x:v>Permanent</x:v>
      </x:c>
      <x:c r="E354" t="str">
        <x:v>Thurrock</x:v>
      </x:c>
      <x:c r="F354" t="str">
        <x:v>Operative Skilled</x:v>
      </x:c>
      <x:c r="G354"/>
      <x:c r="H354"/>
      <x:c r="I354" s="22" t="n">
        <x:v>0</x:v>
      </x:c>
      <x:c r="J354" t="str">
        <x:v>Other leave — Sickness</x:v>
      </x:c>
      <x:c r="K354" t="str">
        <x:v>Employee 2376; home branch Thurrock; assigned role Operative Skilled | Leave: Sickness | Leave calendar basis: Fixed schedule</x:v>
      </x:c>
      <x:c r="L354" t="str">
        <x:v>Include</x:v>
      </x:c>
      <x:c r="M354"/>
      <x:c r="N354"/>
    </x:row>
    <x:row r="355">
      <x:c r="A355" t="str">
        <x:v>B McDonald (B) EV|2026-03-13</x:v>
      </x:c>
      <x:c r="B355" s="888" t="n">
        <x:v>46094</x:v>
      </x:c>
      <x:c r="C355" t="str">
        <x:v>B McDonald (B) EV</x:v>
      </x:c>
      <x:c r="D355" t="str">
        <x:v>Permanent</x:v>
      </x:c>
      <x:c r="E355" t="str">
        <x:v>Thurrock</x:v>
      </x:c>
      <x:c r="F355" t="str">
        <x:v>Operative Skilled</x:v>
      </x:c>
      <x:c r="G355"/>
      <x:c r="H355"/>
      <x:c r="I355" s="22" t="n">
        <x:v>0</x:v>
      </x:c>
      <x:c r="J355" t="str">
        <x:v>Other leave — Sickness</x:v>
      </x:c>
      <x:c r="K355" t="str">
        <x:v>Employee 2376; home branch Thurrock; assigned role Operative Skilled | Leave: Sickness | Leave calendar basis: Fixed schedule</x:v>
      </x:c>
      <x:c r="L355" t="str">
        <x:v>Include</x:v>
      </x:c>
      <x:c r="M355"/>
      <x:c r="N355"/>
    </x:row>
    <x:row r="356">
      <x:c r="A356" t="str">
        <x:v>B McDonald (B) EV|2026-03-16</x:v>
      </x:c>
      <x:c r="B356" s="888" t="n">
        <x:v>46097</x:v>
      </x:c>
      <x:c r="C356" t="str">
        <x:v>B McDonald (B) EV</x:v>
      </x:c>
      <x:c r="D356" t="str">
        <x:v>Permanent</x:v>
      </x:c>
      <x:c r="E356" t="str">
        <x:v>Thurrock</x:v>
      </x:c>
      <x:c r="F356" t="str">
        <x:v>Operative Skilled</x:v>
      </x:c>
      <x:c r="G356"/>
      <x:c r="H356"/>
      <x:c r="I356" s="22" t="n">
        <x:v>0</x:v>
      </x:c>
      <x:c r="J356" t="str">
        <x:v>Other leave — Sickness</x:v>
      </x:c>
      <x:c r="K356" t="str">
        <x:v>Employee 2376; home branch Thurrock; assigned role Operative Skilled | Leave: Sickness | Leave calendar basis: Fixed schedule</x:v>
      </x:c>
      <x:c r="L356" t="str">
        <x:v>Include</x:v>
      </x:c>
      <x:c r="M356"/>
      <x:c r="N356"/>
    </x:row>
    <x:row r="357">
      <x:c r="A357" t="str">
        <x:v>B Williams|2026-03-02</x:v>
      </x:c>
      <x:c r="B357" s="888" t="n">
        <x:v>46083</x:v>
      </x:c>
      <x:c r="C357" t="str">
        <x:v>B Williams</x:v>
      </x:c>
      <x:c r="D357" t="str">
        <x:v>Permanent</x:v>
      </x:c>
      <x:c r="E357" t="str">
        <x:v>Thurrock</x:v>
      </x:c>
      <x:c r="F357" t="str">
        <x:v>Operative Porter</x:v>
      </x:c>
      <x:c r="G357" t="str">
        <x:v>396840</x:v>
      </x:c>
      <x:c r="H357" t="str">
        <x:v>Dora Osayande</x:v>
      </x:c>
      <x:c r="I357" s="22" t="n">
        <x:v>8</x:v>
      </x:c>
      <x:c r="J357" t="str">
        <x:v>Worked</x:v>
      </x:c>
      <x:c r="K357" t="str">
        <x:v>Employee 103456; home branch Thurrock; assigned role Operative Porter | Deployment branch: Thurrock | Actual role: Operative Porter | Jobs: 396840 | Customers: Dora Osayande | Actual hours: 8.0; source records: 1</x:v>
      </x:c>
      <x:c r="L357" t="str">
        <x:v>Include</x:v>
      </x:c>
      <x:c r="M357"/>
      <x:c r="N357"/>
    </x:row>
    <x:row r="358">
      <x:c r="A358" t="str">
        <x:v>B Williams|2026-03-03</x:v>
      </x:c>
      <x:c r="B358" s="888" t="n">
        <x:v>46084</x:v>
      </x:c>
      <x:c r="C358" t="str">
        <x:v>B Williams</x:v>
      </x:c>
      <x:c r="D358" t="str">
        <x:v>Permanent</x:v>
      </x:c>
      <x:c r="E358" t="str">
        <x:v>Thurrock</x:v>
      </x:c>
      <x:c r="F358" t="str">
        <x:v>Operative Porter</x:v>
      </x:c>
      <x:c r="G358" t="str">
        <x:v>396777</x:v>
      </x:c>
      <x:c r="H358" t="str">
        <x:v>Camile Denise Vincent</x:v>
      </x:c>
      <x:c r="I358" s="22" t="n">
        <x:v>7.5</x:v>
      </x:c>
      <x:c r="J358" t="str">
        <x:v>Worked</x:v>
      </x:c>
      <x:c r="K358" t="str">
        <x:v>Employee 103456; home branch Thurrock; assigned role Operative Porter | Deployment branch: Thurrock | Actual role: Operative Porter | Jobs: 396777 | Customers: Camile Denise Vincent | Actual hours: 7.5; source records: 1</x:v>
      </x:c>
      <x:c r="L358" t="str">
        <x:v>Include</x:v>
      </x:c>
      <x:c r="M358"/>
      <x:c r="N358"/>
    </x:row>
    <x:row r="359">
      <x:c r="A359" t="str">
        <x:v>B Williams|2026-03-04</x:v>
      </x:c>
      <x:c r="B359" s="888" t="n">
        <x:v>46085</x:v>
      </x:c>
      <x:c r="C359" t="str">
        <x:v>B Williams</x:v>
      </x:c>
      <x:c r="D359" t="str">
        <x:v>Permanent</x:v>
      </x:c>
      <x:c r="E359" t="str">
        <x:v>Thurrock</x:v>
      </x:c>
      <x:c r="F359" t="str">
        <x:v>Operative Porter</x:v>
      </x:c>
      <x:c r="G359" t="str">
        <x:v>396806</x:v>
      </x:c>
      <x:c r="H359" t="str">
        <x:v>Wadud/Ms Saima</x:v>
      </x:c>
      <x:c r="I359" s="22" t="n">
        <x:v>7</x:v>
      </x:c>
      <x:c r="J359" t="str">
        <x:v>Worked</x:v>
      </x:c>
      <x:c r="K359" t="str">
        <x:v>Employee 103456; home branch Thurrock; assigned role Operative Porter | Deployment branch: Thurrock | Actual role: Operative Porter | Jobs: 396806 | Customers: Wadud/Ms Saima | Actual hours: 7.0; source records: 1</x:v>
      </x:c>
      <x:c r="L359" t="str">
        <x:v>Include</x:v>
      </x:c>
      <x:c r="M359"/>
      <x:c r="N359"/>
    </x:row>
    <x:row r="360">
      <x:c r="A360" t="str">
        <x:v>B Williams|2026-03-09</x:v>
      </x:c>
      <x:c r="B360" s="888" t="n">
        <x:v>46090</x:v>
      </x:c>
      <x:c r="C360" t="str">
        <x:v>B Williams</x:v>
      </x:c>
      <x:c r="D360" t="str">
        <x:v>Permanent</x:v>
      </x:c>
      <x:c r="E360" t="str">
        <x:v>Thurrock</x:v>
      </x:c>
      <x:c r="F360" t="str">
        <x:v>Operative Porter</x:v>
      </x:c>
      <x:c r="G360" t="str">
        <x:v>398070</x:v>
      </x:c>
      <x:c r="H360" t="str">
        <x:v>Yildirim/Ayse</x:v>
      </x:c>
      <x:c r="I360" s="22" t="n">
        <x:v>7.5</x:v>
      </x:c>
      <x:c r="J360" t="str">
        <x:v>Worked</x:v>
      </x:c>
      <x:c r="K360" t="str">
        <x:v>Employee 103456; home branch Thurrock; assigned role Operative Porter | Deployment branch: Thurrock | Actual role: Operative Porter | Jobs: 398070 | Customers: Yildirim/Ayse | Actual hours: 7.5; source records: 1</x:v>
      </x:c>
      <x:c r="L360" t="str">
        <x:v>Include</x:v>
      </x:c>
      <x:c r="M360"/>
      <x:c r="N360"/>
    </x:row>
    <x:row r="361">
      <x:c r="A361" t="str">
        <x:v>B Williams|2026-03-11</x:v>
      </x:c>
      <x:c r="B361" s="888" t="n">
        <x:v>46092</x:v>
      </x:c>
      <x:c r="C361" t="str">
        <x:v>B Williams</x:v>
      </x:c>
      <x:c r="D361" t="str">
        <x:v>Permanent</x:v>
      </x:c>
      <x:c r="E361" t="str">
        <x:v>Thurrock</x:v>
      </x:c>
      <x:c r="F361" t="str">
        <x:v>Operative Porter</x:v>
      </x:c>
      <x:c r="G361" t="str">
        <x:v>396855</x:v>
      </x:c>
      <x:c r="H361" t="str">
        <x:v>Christine Dinham</x:v>
      </x:c>
      <x:c r="I361" s="22" t="n">
        <x:v>6</x:v>
      </x:c>
      <x:c r="J361" t="str">
        <x:v>Worked</x:v>
      </x:c>
      <x:c r="K361" t="str">
        <x:v>Employee 103456; home branch Thurrock; assigned role Operative Porter | Deployment branch: Thurrock | Actual role: Operative Porter | Jobs: 396855 | Customers: Christine Dinham | Actual hours: 6.0; source records: 1</x:v>
      </x:c>
      <x:c r="L361" t="str">
        <x:v>Include</x:v>
      </x:c>
      <x:c r="M361"/>
      <x:c r="N361"/>
    </x:row>
    <x:row r="362">
      <x:c r="A362" t="str">
        <x:v>B Williams|2026-03-12</x:v>
      </x:c>
      <x:c r="B362" s="888" t="n">
        <x:v>46093</x:v>
      </x:c>
      <x:c r="C362" t="str">
        <x:v>B Williams</x:v>
      </x:c>
      <x:c r="D362" t="str">
        <x:v>Permanent</x:v>
      </x:c>
      <x:c r="E362" t="str">
        <x:v>Thurrock</x:v>
      </x:c>
      <x:c r="F362" t="str">
        <x:v>Operative Porter</x:v>
      </x:c>
      <x:c r="G362" t="str">
        <x:v>396639</x:v>
      </x:c>
      <x:c r="H362" t="str">
        <x:v>Adebisi/Mr Ademola</x:v>
      </x:c>
      <x:c r="I362" s="22" t="n">
        <x:v>8.5</x:v>
      </x:c>
      <x:c r="J362" t="str">
        <x:v>Worked</x:v>
      </x:c>
      <x:c r="K362" t="str">
        <x:v>Employee 103456; home branch Thurrock; assigned role Operative Porter | Deployment branch: Thurrock | Actual role: Operative Porter | Jobs: 396639 | Customers: Adebisi/Mr Ademola | Actual hours: 8.5; source records: 1</x:v>
      </x:c>
      <x:c r="L362" t="str">
        <x:v>Include</x:v>
      </x:c>
      <x:c r="M362"/>
      <x:c r="N362"/>
    </x:row>
    <x:row r="363">
      <x:c r="A363" t="str">
        <x:v>B Williams|2026-03-16</x:v>
      </x:c>
      <x:c r="B363" s="888" t="n">
        <x:v>46097</x:v>
      </x:c>
      <x:c r="C363" t="str">
        <x:v>B Williams</x:v>
      </x:c>
      <x:c r="D363" t="str">
        <x:v>Permanent</x:v>
      </x:c>
      <x:c r="E363" t="str">
        <x:v>Thurrock</x:v>
      </x:c>
      <x:c r="F363" t="str">
        <x:v>Operative Porter</x:v>
      </x:c>
      <x:c r="G363" t="str">
        <x:v>400825</x:v>
      </x:c>
      <x:c r="H363" t="str">
        <x:v>Famodun/Miss Sky</x:v>
      </x:c>
      <x:c r="I363" s="22" t="n">
        <x:v>7.5</x:v>
      </x:c>
      <x:c r="J363" t="str">
        <x:v>Worked</x:v>
      </x:c>
      <x:c r="K363" t="str">
        <x:v>Employee 103456; home branch Thurrock; assigned role Operative Porter | Deployment branch: Thurrock | Actual role: Operative Skilled | Jobs: 400825 | Customers: Famodun/Miss Sky | Actual hours: 7.5; source records: 1</x:v>
      </x:c>
      <x:c r="L363" t="str">
        <x:v>Include</x:v>
      </x:c>
      <x:c r="M363"/>
      <x:c r="N363"/>
    </x:row>
    <x:row r="364">
      <x:c r="A364" t="str">
        <x:v>B Williams|2026-03-17</x:v>
      </x:c>
      <x:c r="B364" s="888" t="n">
        <x:v>46098</x:v>
      </x:c>
      <x:c r="C364" t="str">
        <x:v>B Williams</x:v>
      </x:c>
      <x:c r="D364" t="str">
        <x:v>Permanent</x:v>
      </x:c>
      <x:c r="E364" t="str">
        <x:v>Thurrock</x:v>
      </x:c>
      <x:c r="F364" t="str">
        <x:v>Operative Porter</x:v>
      </x:c>
      <x:c r="G364" t="str">
        <x:v>398171</x:v>
      </x:c>
      <x:c r="H364" t="str">
        <x:v>Two Sigma</x:v>
      </x:c>
      <x:c r="I364" s="22" t="n">
        <x:v>9.25</x:v>
      </x:c>
      <x:c r="J364" t="str">
        <x:v>Worked</x:v>
      </x:c>
      <x:c r="K364" t="str">
        <x:v>Employee 103456; home branch Thurrock; assigned role Operative Porter | Deployment branch: Thurrock | Actual role: Operative Porter | Jobs: 398171 | Customers: Two Sigma | Actual hours: 9.2; source records: 1</x:v>
      </x:c>
      <x:c r="L364" t="str">
        <x:v>Include</x:v>
      </x:c>
      <x:c r="M364"/>
      <x:c r="N364"/>
    </x:row>
    <x:row r="365">
      <x:c r="A365" t="str">
        <x:v>B Williams|2026-03-18</x:v>
      </x:c>
      <x:c r="B365" s="888" t="n">
        <x:v>46099</x:v>
      </x:c>
      <x:c r="C365" t="str">
        <x:v>B Williams</x:v>
      </x:c>
      <x:c r="D365" t="str">
        <x:v>Permanent</x:v>
      </x:c>
      <x:c r="E365" t="str">
        <x:v>Thurrock</x:v>
      </x:c>
      <x:c r="F365" t="str">
        <x:v>Operative Porter</x:v>
      </x:c>
      <x:c r="G365" t="str">
        <x:v>400241</x:v>
      </x:c>
      <x:c r="H365" t="str">
        <x:v>Rotimi/Ms Comfort</x:v>
      </x:c>
      <x:c r="I365" s="22" t="n">
        <x:v>7.5</x:v>
      </x:c>
      <x:c r="J365" t="str">
        <x:v>Worked</x:v>
      </x:c>
      <x:c r="K365" t="str">
        <x:v>Employee 103456; home branch Thurrock; assigned role Operative Porter | Deployment branch: Thurrock | Actual role: Operative Porter | Jobs: 400241 | Customers: Rotimi/Ms Comfort | Actual hours: 7.5; source records: 1</x:v>
      </x:c>
      <x:c r="L365" t="str">
        <x:v>Include</x:v>
      </x:c>
      <x:c r="M365"/>
      <x:c r="N365"/>
    </x:row>
    <x:row r="366">
      <x:c r="A366" t="str">
        <x:v>B Williams|2026-03-19</x:v>
      </x:c>
      <x:c r="B366" s="888" t="n">
        <x:v>46100</x:v>
      </x:c>
      <x:c r="C366" t="str">
        <x:v>B Williams</x:v>
      </x:c>
      <x:c r="D366" t="str">
        <x:v>Permanent</x:v>
      </x:c>
      <x:c r="E366" t="str">
        <x:v>Thurrock</x:v>
      </x:c>
      <x:c r="F366" t="str">
        <x:v>Operative Porter</x:v>
      </x:c>
      <x:c r="G366" t="str">
        <x:v>400241</x:v>
      </x:c>
      <x:c r="H366" t="str">
        <x:v>Rotimi/Ms Comfort</x:v>
      </x:c>
      <x:c r="I366" s="22" t="n">
        <x:v>8</x:v>
      </x:c>
      <x:c r="J366" t="str">
        <x:v>Worked</x:v>
      </x:c>
      <x:c r="K366" t="str">
        <x:v>Employee 103456; home branch Thurrock; assigned role Operative Porter | Deployment branch: Thurrock | Actual role: Operative Porter | Jobs: 400241 | Customers: Rotimi/Ms Comfort | Actual hours: 8.0; source records: 1</x:v>
      </x:c>
      <x:c r="L366" t="str">
        <x:v>Include</x:v>
      </x:c>
      <x:c r="M366"/>
      <x:c r="N366"/>
    </x:row>
    <x:row r="367">
      <x:c r="A367" t="str">
        <x:v>B Williams|2026-03-23</x:v>
      </x:c>
      <x:c r="B367" s="888" t="n">
        <x:v>46104</x:v>
      </x:c>
      <x:c r="C367" t="str">
        <x:v>B Williams</x:v>
      </x:c>
      <x:c r="D367" t="str">
        <x:v>Permanent</x:v>
      </x:c>
      <x:c r="E367" t="str">
        <x:v>Thurrock</x:v>
      </x:c>
      <x:c r="F367" t="str">
        <x:v>Operative Porter</x:v>
      </x:c>
      <x:c r="G367" t="str">
        <x:v>400289</x:v>
      </x:c>
      <x:c r="H367" t="str">
        <x:v>HSBC/JLL</x:v>
      </x:c>
      <x:c r="I367" s="22" t="n">
        <x:v>7</x:v>
      </x:c>
      <x:c r="J367" t="str">
        <x:v>Worked</x:v>
      </x:c>
      <x:c r="K367" t="str">
        <x:v>Employee 103456; home branch Thurrock; assigned role Operative Porter | Deployment branch: Thurrock | Actual role: Operative Porter | Jobs: 400289 | Customers: HSBC/JLL | Actual hours: 7.0; source records: 1</x:v>
      </x:c>
      <x:c r="L367" t="str">
        <x:v>Include</x:v>
      </x:c>
      <x:c r="M367"/>
      <x:c r="N367"/>
    </x:row>
    <x:row r="368">
      <x:c r="A368" t="str">
        <x:v>B Williams|2026-03-24</x:v>
      </x:c>
      <x:c r="B368" s="888" t="n">
        <x:v>46105</x:v>
      </x:c>
      <x:c r="C368" t="str">
        <x:v>B Williams</x:v>
      </x:c>
      <x:c r="D368" t="str">
        <x:v>Permanent</x:v>
      </x:c>
      <x:c r="E368" t="str">
        <x:v>Thurrock</x:v>
      </x:c>
      <x:c r="F368" t="str">
        <x:v>Operative Porter</x:v>
      </x:c>
      <x:c r="G368" t="str">
        <x:v>399360</x:v>
      </x:c>
      <x:c r="H368" t="str">
        <x:v>Ministry of Defence</x:v>
      </x:c>
      <x:c r="I368" s="22" t="n">
        <x:v>8.5</x:v>
      </x:c>
      <x:c r="J368" t="str">
        <x:v>Worked</x:v>
      </x:c>
      <x:c r="K368" t="str">
        <x:v>Employee 103456; home branch Thurrock; assigned role Operative Porter | Deployment branch: Thurrock | Actual role: Operative Porter | Jobs: 399360 | Customers: Ministry of Defence | Actual hours: 8.5; source records: 1</x:v>
      </x:c>
      <x:c r="L368" t="str">
        <x:v>Include</x:v>
      </x:c>
      <x:c r="M368"/>
      <x:c r="N368"/>
    </x:row>
    <x:row r="369">
      <x:c r="A369" t="str">
        <x:v>B Williams|2026-03-25</x:v>
      </x:c>
      <x:c r="B369" s="888" t="n">
        <x:v>46106</x:v>
      </x:c>
      <x:c r="C369" t="str">
        <x:v>B Williams</x:v>
      </x:c>
      <x:c r="D369" t="str">
        <x:v>Permanent</x:v>
      </x:c>
      <x:c r="E369" t="str">
        <x:v>Thurrock</x:v>
      </x:c>
      <x:c r="F369" t="str">
        <x:v>Operative Porter</x:v>
      </x:c>
      <x:c r="G369" t="str">
        <x:v>399360</x:v>
      </x:c>
      <x:c r="H369" t="str">
        <x:v>Ministry of Defence</x:v>
      </x:c>
      <x:c r="I369" s="22" t="n">
        <x:v>8.5</x:v>
      </x:c>
      <x:c r="J369" t="str">
        <x:v>Worked</x:v>
      </x:c>
      <x:c r="K369" t="str">
        <x:v>Employee 103456; home branch Thurrock; assigned role Operative Porter | Deployment branch: Thurrock | Actual role: Operative Porter | Jobs: 399360 | Customers: Ministry of Defence | Actual hours: 8.5; source records: 1</x:v>
      </x:c>
      <x:c r="L369" t="str">
        <x:v>Include</x:v>
      </x:c>
      <x:c r="M369"/>
      <x:c r="N369"/>
    </x:row>
    <x:row r="370">
      <x:c r="A370" t="str">
        <x:v>B Williams|2026-03-26</x:v>
      </x:c>
      <x:c r="B370" s="888" t="n">
        <x:v>46107</x:v>
      </x:c>
      <x:c r="C370" t="str">
        <x:v>B Williams</x:v>
      </x:c>
      <x:c r="D370" t="str">
        <x:v>Permanent</x:v>
      </x:c>
      <x:c r="E370" t="str">
        <x:v>Thurrock</x:v>
      </x:c>
      <x:c r="F370" t="str">
        <x:v>Operative Porter</x:v>
      </x:c>
      <x:c r="G370" t="str">
        <x:v>399360</x:v>
      </x:c>
      <x:c r="H370" t="str">
        <x:v>Ministry of Defence</x:v>
      </x:c>
      <x:c r="I370" s="22" t="n">
        <x:v>9</x:v>
      </x:c>
      <x:c r="J370" t="str">
        <x:v>Worked</x:v>
      </x:c>
      <x:c r="K370" t="str">
        <x:v>Employee 103456; home branch Thurrock; assigned role Operative Porter | Deployment branch: Thurrock | Actual role: Operative Porter | Jobs: 399360 | Customers: Ministry of Defence | Actual hours: 9.0; source records: 1</x:v>
      </x:c>
      <x:c r="L370" t="str">
        <x:v>Include</x:v>
      </x:c>
      <x:c r="M370"/>
      <x:c r="N370"/>
    </x:row>
    <x:row r="371">
      <x:c r="A371" t="str">
        <x:v>B Williams|2026-03-27</x:v>
      </x:c>
      <x:c r="B371" s="888" t="n">
        <x:v>46108</x:v>
      </x:c>
      <x:c r="C371" t="str">
        <x:v>B Williams</x:v>
      </x:c>
      <x:c r="D371" t="str">
        <x:v>Permanent</x:v>
      </x:c>
      <x:c r="E371" t="str">
        <x:v>Thurrock</x:v>
      </x:c>
      <x:c r="F371" t="str">
        <x:v>Operative Porter</x:v>
      </x:c>
      <x:c r="G371" t="str">
        <x:v>400831</x:v>
      </x:c>
      <x:c r="H371" t="str">
        <x:v>Acquah/James</x:v>
      </x:c>
      <x:c r="I371" s="22" t="n">
        <x:v>8</x:v>
      </x:c>
      <x:c r="J371" t="str">
        <x:v>Worked</x:v>
      </x:c>
      <x:c r="K371" t="str">
        <x:v>Employee 103456; home branch Thurrock; assigned role Operative Porter | Deployment branch: Thurrock | Actual role: Operative Skilled | Jobs: 400831 | Customers: Acquah/James | Actual hours: 8.0; source records: 1</x:v>
      </x:c>
      <x:c r="L371" t="str">
        <x:v>Include</x:v>
      </x:c>
      <x:c r="M371"/>
      <x:c r="N371"/>
    </x:row>
    <x:row r="372">
      <x:c r="A372" t="str">
        <x:v>B Williams|2026-03-30</x:v>
      </x:c>
      <x:c r="B372" s="888" t="n">
        <x:v>46111</x:v>
      </x:c>
      <x:c r="C372" t="str">
        <x:v>B Williams</x:v>
      </x:c>
      <x:c r="D372" t="str">
        <x:v>Permanent</x:v>
      </x:c>
      <x:c r="E372" t="str">
        <x:v>Thurrock</x:v>
      </x:c>
      <x:c r="F372" t="str">
        <x:v>Operative Porter</x:v>
      </x:c>
      <x:c r="G372" t="str">
        <x:v>392340A</x:v>
      </x:c>
      <x:c r="H372" t="str">
        <x:v>Koroma/Miss Alima</x:v>
      </x:c>
      <x:c r="I372" s="22" t="n">
        <x:v>8</x:v>
      </x:c>
      <x:c r="J372" t="str">
        <x:v>Worked</x:v>
      </x:c>
      <x:c r="K372" t="str">
        <x:v>Employee 103456; home branch Thurrock; assigned role Operative Porter | Deployment branch: Thurrock | Actual role: Operative Porter | Jobs: 392340A | Customers: Koroma/Miss Alima | Actual hours: 8.0; source records: 1</x:v>
      </x:c>
      <x:c r="L372" t="str">
        <x:v>Include</x:v>
      </x:c>
      <x:c r="M372"/>
      <x:c r="N372"/>
    </x:row>
    <x:row r="373">
      <x:c r="A373" t="str">
        <x:v>B Williams|2026-03-31</x:v>
      </x:c>
      <x:c r="B373" s="888" t="n">
        <x:v>46112</x:v>
      </x:c>
      <x:c r="C373" t="str">
        <x:v>B Williams</x:v>
      </x:c>
      <x:c r="D373" t="str">
        <x:v>Permanent</x:v>
      </x:c>
      <x:c r="E373" t="str">
        <x:v>Thurrock</x:v>
      </x:c>
      <x:c r="F373" t="str">
        <x:v>Operative Porter</x:v>
      </x:c>
      <x:c r="G373" t="str">
        <x:v>401348</x:v>
      </x:c>
      <x:c r="H373" t="str">
        <x:v>King's College London</x:v>
      </x:c>
      <x:c r="I373" s="22" t="n">
        <x:v>8.5</x:v>
      </x:c>
      <x:c r="J373" t="str">
        <x:v>Worked</x:v>
      </x:c>
      <x:c r="K373" t="str">
        <x:v>Employee 103456; home branch Thurrock; assigned role Operative Porter | Deployment branch: Thurrock | Actual role: Operative Porter | Jobs: 401348 | Customers: King's College London | Actual hours: 8.5; source records: 1</x:v>
      </x:c>
      <x:c r="L373" t="str">
        <x:v>Include</x:v>
      </x:c>
      <x:c r="M373"/>
      <x:c r="N373"/>
    </x:row>
    <x:row r="374">
      <x:c r="A374" t="str">
        <x:v>Ben Cumbers|2026-03-02</x:v>
      </x:c>
      <x:c r="B374" s="888" t="n">
        <x:v>46083</x:v>
      </x:c>
      <x:c r="C374" t="str">
        <x:v>Ben Cumbers</x:v>
      </x:c>
      <x:c r="D374" t="str">
        <x:v>Permanent</x:v>
      </x:c>
      <x:c r="E374" t="str">
        <x:v>Leeds</x:v>
      </x:c>
      <x:c r="F374" t="str">
        <x:v>Operative Driver</x:v>
      </x:c>
      <x:c r="G374" t="str">
        <x:v>400528</x:v>
      </x:c>
      <x:c r="H374" t="str">
        <x:v>Wakefield College Skills Exchange (Bench Move)</x:v>
      </x:c>
      <x:c r="I374" s="22" t="n">
        <x:v>8.25</x:v>
      </x:c>
      <x:c r="J374" t="str">
        <x:v>Worked</x:v>
      </x:c>
      <x:c r="K374" t="str">
        <x:v>Employee 1012736; home branch Leeds; assigned role Operative Driver | Deployment branch: Leeds | Actual role: Operative Driver | Jobs: 400528 | Customers: Wakefield College Skills Exchange (Bench Move) | Actual hours: 8.2; source records: 1</x:v>
      </x:c>
      <x:c r="L374" t="str">
        <x:v>Include</x:v>
      </x:c>
      <x:c r="M374"/>
      <x:c r="N374"/>
    </x:row>
    <x:row r="375">
      <x:c r="A375" t="str">
        <x:v>Ben Cumbers|2026-03-03</x:v>
      </x:c>
      <x:c r="B375" s="888" t="n">
        <x:v>46084</x:v>
      </x:c>
      <x:c r="C375" t="str">
        <x:v>Ben Cumbers</x:v>
      </x:c>
      <x:c r="D375" t="str">
        <x:v>Permanent</x:v>
      </x:c>
      <x:c r="E375" t="str">
        <x:v>Leeds</x:v>
      </x:c>
      <x:c r="F375" t="str">
        <x:v>Operative Driver</x:v>
      </x:c>
      <x:c r="G375" t="str">
        <x:v>400528</x:v>
      </x:c>
      <x:c r="H375" t="str">
        <x:v>Wakefield College Skills Exchange (Bench Move)</x:v>
      </x:c>
      <x:c r="I375" s="22" t="n">
        <x:v>7</x:v>
      </x:c>
      <x:c r="J375" t="str">
        <x:v>Worked</x:v>
      </x:c>
      <x:c r="K375" t="str">
        <x:v>Employee 1012736; home branch Leeds; assigned role Operative Driver | Deployment branch: Leeds | Actual role: Operative Driver | Jobs: 400528 | Customers: Wakefield College Skills Exchange (Bench Move) | Actual hours: 7.0; source records: 1</x:v>
      </x:c>
      <x:c r="L375" t="str">
        <x:v>Include</x:v>
      </x:c>
      <x:c r="M375"/>
      <x:c r="N375"/>
    </x:row>
    <x:row r="376">
      <x:c r="A376" t="str">
        <x:v>Ben Cumbers|2026-03-04</x:v>
      </x:c>
      <x:c r="B376" s="888" t="n">
        <x:v>46085</x:v>
      </x:c>
      <x:c r="C376" t="str">
        <x:v>Ben Cumbers</x:v>
      </x:c>
      <x:c r="D376" t="str">
        <x:v>Permanent</x:v>
      </x:c>
      <x:c r="E376" t="str">
        <x:v>Leeds</x:v>
      </x:c>
      <x:c r="F376" t="str">
        <x:v>Operative Driver</x:v>
      </x:c>
      <x:c r="G376" t="str">
        <x:v>399454B</x:v>
      </x:c>
      <x:c r="H376" t="str">
        <x:v>Restore Harrow Green</x:v>
      </x:c>
      <x:c r="I376" s="22" t="n">
        <x:v>8</x:v>
      </x:c>
      <x:c r="J376" t="str">
        <x:v>Worked</x:v>
      </x:c>
      <x:c r="K376" t="str">
        <x:v>Employee 1012736; home branch Leeds; assigned role Operative Driver | Deployment branch: Leeds | Actual role: Operative Driver | Jobs: 399454B | Customers: Restore Harrow Green | Actual hours: 8.0; source records: 1</x:v>
      </x:c>
      <x:c r="L376" t="str">
        <x:v>Include</x:v>
      </x:c>
      <x:c r="M376"/>
      <x:c r="N376"/>
    </x:row>
    <x:row r="377">
      <x:c r="A377" t="str">
        <x:v>Ben Cumbers|2026-03-05</x:v>
      </x:c>
      <x:c r="B377" s="888" t="n">
        <x:v>46086</x:v>
      </x:c>
      <x:c r="C377" t="str">
        <x:v>Ben Cumbers</x:v>
      </x:c>
      <x:c r="D377" t="str">
        <x:v>Permanent</x:v>
      </x:c>
      <x:c r="E377" t="str">
        <x:v>Leeds</x:v>
      </x:c>
      <x:c r="F377" t="str">
        <x:v>Operative Driver</x:v>
      </x:c>
      <x:c r="G377" t="str">
        <x:v>399454B</x:v>
      </x:c>
      <x:c r="H377" t="str">
        <x:v>Restore Harrow Green</x:v>
      </x:c>
      <x:c r="I377" s="22" t="n">
        <x:v>7</x:v>
      </x:c>
      <x:c r="J377" t="str">
        <x:v>Worked</x:v>
      </x:c>
      <x:c r="K377" t="str">
        <x:v>Employee 1012736; home branch Leeds; assigned role Operative Driver | Deployment branch: Leeds | Actual role: Operative Driver | Jobs: 399454B | Customers: Restore Harrow Green | Actual hours: 7.0; source records: 1</x:v>
      </x:c>
      <x:c r="L377" t="str">
        <x:v>Include</x:v>
      </x:c>
      <x:c r="M377"/>
      <x:c r="N377"/>
    </x:row>
    <x:row r="378">
      <x:c r="A378" t="str">
        <x:v>Ben Cumbers|2026-03-06</x:v>
      </x:c>
      <x:c r="B378" s="888" t="n">
        <x:v>46087</x:v>
      </x:c>
      <x:c r="C378" t="str">
        <x:v>Ben Cumbers</x:v>
      </x:c>
      <x:c r="D378" t="str">
        <x:v>Permanent</x:v>
      </x:c>
      <x:c r="E378" t="str">
        <x:v>Leeds</x:v>
      </x:c>
      <x:c r="F378" t="str">
        <x:v>Operative Driver</x:v>
      </x:c>
      <x:c r="G378" t="str">
        <x:v>399978, 399066</x:v>
      </x:c>
      <x:c r="H378" t="str">
        <x:v>Dentsu (Leeds); Kirklees Council - Brenda Windle</x:v>
      </x:c>
      <x:c r="I378" s="22" t="n">
        <x:v>12.5</x:v>
      </x:c>
      <x:c r="J378" t="str">
        <x:v>Worked — 2 records</x:v>
      </x:c>
      <x:c r="K378" t="str">
        <x:v>Employee 1012736; home branch Leeds; assigned role Operative Driver | Deployment branch: Leeds | Actual role: Operative Driver | Jobs: 399978, 399066 | Customers: Dentsu (Leeds); Kirklees Council - Brenda Windle | Actual hours: 12.5; source records: 2</x:v>
      </x:c>
      <x:c r="L378" t="str">
        <x:v>Include</x:v>
      </x:c>
      <x:c r="M378"/>
      <x:c r="N378"/>
    </x:row>
    <x:row r="379">
      <x:c r="A379" t="str">
        <x:v>Ben Cumbers|2026-03-09</x:v>
      </x:c>
      <x:c r="B379" s="888" t="n">
        <x:v>46090</x:v>
      </x:c>
      <x:c r="C379" t="str">
        <x:v>Ben Cumbers</x:v>
      </x:c>
      <x:c r="D379" t="str">
        <x:v>Permanent</x:v>
      </x:c>
      <x:c r="E379" t="str">
        <x:v>Leeds</x:v>
      </x:c>
      <x:c r="F379" t="str">
        <x:v>Operative Driver</x:v>
      </x:c>
      <x:c r="G379" t="str">
        <x:v>400418</x:v>
      </x:c>
      <x:c r="H379" t="str">
        <x:v>Kirklees Council - Joanne Moore</x:v>
      </x:c>
      <x:c r="I379" s="22" t="n">
        <x:v>7.5</x:v>
      </x:c>
      <x:c r="J379" t="str">
        <x:v>Worked</x:v>
      </x:c>
      <x:c r="K379" t="str">
        <x:v>Employee 1012736; home branch Leeds; assigned role Operative Driver | Deployment branch: Leeds | Actual role: Operative Driver | Jobs: 400418 | Customers: Kirklees Council - Joanne Moore | Actual hours: 7.5; source records: 1</x:v>
      </x:c>
      <x:c r="L379" t="str">
        <x:v>Include</x:v>
      </x:c>
      <x:c r="M379"/>
      <x:c r="N379"/>
    </x:row>
    <x:row r="380">
      <x:c r="A380" t="str">
        <x:v>Ben Cumbers|2026-03-10</x:v>
      </x:c>
      <x:c r="B380" s="888" t="n">
        <x:v>46091</x:v>
      </x:c>
      <x:c r="C380" t="str">
        <x:v>Ben Cumbers</x:v>
      </x:c>
      <x:c r="D380" t="str">
        <x:v>Permanent</x:v>
      </x:c>
      <x:c r="E380" t="str">
        <x:v>Leeds</x:v>
      </x:c>
      <x:c r="F380" t="str">
        <x:v>Operative Driver</x:v>
      </x:c>
      <x:c r="G380" t="str">
        <x:v>399978, 399722A</x:v>
      </x:c>
      <x:c r="H380" t="str">
        <x:v>Dentsu (Leeds); Kirklees Council - Mrs Susan Hodgson</x:v>
      </x:c>
      <x:c r="I380" s="22" t="n">
        <x:v>18.75</x:v>
      </x:c>
      <x:c r="J380" t="str">
        <x:v>Worked — 2 records</x:v>
      </x:c>
      <x:c r="K380" t="str">
        <x:v>Employee 1012736; home branch Leeds; assigned role Operative Driver | Deployment branch: Leeds | Actual role: Operative Driver | Jobs: 399978, 399722A | Customers: Dentsu (Leeds); Kirklees Council - Mrs Susan Hodgson | Actual hours: 18.8; source records: 2</x:v>
      </x:c>
      <x:c r="L380" t="str">
        <x:v>Include</x:v>
      </x:c>
      <x:c r="M380"/>
      <x:c r="N380"/>
    </x:row>
    <x:row r="381">
      <x:c r="A381" t="str">
        <x:v>Ben Cumbers|2026-03-11</x:v>
      </x:c>
      <x:c r="B381" s="888" t="n">
        <x:v>46092</x:v>
      </x:c>
      <x:c r="C381" t="str">
        <x:v>Ben Cumbers</x:v>
      </x:c>
      <x:c r="D381" t="str">
        <x:v>Permanent</x:v>
      </x:c>
      <x:c r="E381" t="str">
        <x:v>Leeds</x:v>
      </x:c>
      <x:c r="F381" t="str">
        <x:v>Operative Driver</x:v>
      </x:c>
      <x:c r="G381" t="str">
        <x:v>399454B</x:v>
      </x:c>
      <x:c r="H381" t="str">
        <x:v>Restore Harrow Green</x:v>
      </x:c>
      <x:c r="I381" s="22" t="n">
        <x:v>8</x:v>
      </x:c>
      <x:c r="J381" t="str">
        <x:v>Worked</x:v>
      </x:c>
      <x:c r="K381" t="str">
        <x:v>Employee 1012736; home branch Leeds; assigned role Operative Driver | Deployment branch: Leeds | Actual role: Operative Driver | Jobs: 399454B | Customers: Restore Harrow Green | Actual hours: 8.0; source records: 1</x:v>
      </x:c>
      <x:c r="L381" t="str">
        <x:v>Include</x:v>
      </x:c>
      <x:c r="M381"/>
      <x:c r="N381"/>
    </x:row>
    <x:row r="382">
      <x:c r="A382" t="str">
        <x:v>Ben Cumbers|2026-03-12</x:v>
      </x:c>
      <x:c r="B382" s="888" t="n">
        <x:v>46093</x:v>
      </x:c>
      <x:c r="C382" t="str">
        <x:v>Ben Cumbers</x:v>
      </x:c>
      <x:c r="D382" t="str">
        <x:v>Permanent</x:v>
      </x:c>
      <x:c r="E382" t="str">
        <x:v>Leeds</x:v>
      </x:c>
      <x:c r="F382" t="str">
        <x:v>Operative Driver</x:v>
      </x:c>
      <x:c r="G382" t="str">
        <x:v>400709</x:v>
      </x:c>
      <x:c r="H382" t="str">
        <x:v>HM Prison and Probation Service</x:v>
      </x:c>
      <x:c r="I382" s="22" t="n">
        <x:v>7.25</x:v>
      </x:c>
      <x:c r="J382" t="str">
        <x:v>Worked</x:v>
      </x:c>
      <x:c r="K382" t="str">
        <x:v>Employee 1012736; home branch Leeds; assigned role Operative Driver | Deployment branch: Leeds | Actual role: Operative Driver | Jobs: 400709 | Customers: HM Prison and Probation Service | Actual hours: 7.2; source records: 1</x:v>
      </x:c>
      <x:c r="L382" t="str">
        <x:v>Include</x:v>
      </x:c>
      <x:c r="M382"/>
      <x:c r="N382"/>
    </x:row>
    <x:row r="383">
      <x:c r="A383" t="str">
        <x:v>Ben Cumbers|2026-03-13</x:v>
      </x:c>
      <x:c r="B383" s="888" t="n">
        <x:v>46094</x:v>
      </x:c>
      <x:c r="C383" t="str">
        <x:v>Ben Cumbers</x:v>
      </x:c>
      <x:c r="D383" t="str">
        <x:v>Permanent</x:v>
      </x:c>
      <x:c r="E383" t="str">
        <x:v>Leeds</x:v>
      </x:c>
      <x:c r="F383" t="str">
        <x:v>Operative Driver</x:v>
      </x:c>
      <x:c r="G383" t="str">
        <x:v>399454B</x:v>
      </x:c>
      <x:c r="H383" t="str">
        <x:v>Restore Harrow Green</x:v>
      </x:c>
      <x:c r="I383" s="22" t="n">
        <x:v>8.25</x:v>
      </x:c>
      <x:c r="J383" t="str">
        <x:v>Worked</x:v>
      </x:c>
      <x:c r="K383" t="str">
        <x:v>Employee 1012736; home branch Leeds; assigned role Operative Driver | Deployment branch: Leeds | Actual role: Operative Driver | Jobs: 399454B | Customers: Restore Harrow Green | Actual hours: 8.2; source records: 1</x:v>
      </x:c>
      <x:c r="L383" t="str">
        <x:v>Include</x:v>
      </x:c>
      <x:c r="M383"/>
      <x:c r="N383"/>
    </x:row>
    <x:row r="384">
      <x:c r="A384" t="str">
        <x:v>Ben Cumbers|2026-03-16</x:v>
      </x:c>
      <x:c r="B384" s="888" t="n">
        <x:v>46097</x:v>
      </x:c>
      <x:c r="C384" t="str">
        <x:v>Ben Cumbers</x:v>
      </x:c>
      <x:c r="D384" t="str">
        <x:v>Permanent</x:v>
      </x:c>
      <x:c r="E384" t="str">
        <x:v>Leeds</x:v>
      </x:c>
      <x:c r="F384" t="str">
        <x:v>Operative Driver</x:v>
      </x:c>
      <x:c r="G384" t="str">
        <x:v>399454B</x:v>
      </x:c>
      <x:c r="H384" t="str">
        <x:v>Restore Harrow Green</x:v>
      </x:c>
      <x:c r="I384" s="22" t="n">
        <x:v>9</x:v>
      </x:c>
      <x:c r="J384" t="str">
        <x:v>Worked</x:v>
      </x:c>
      <x:c r="K384" t="str">
        <x:v>Employee 1012736; home branch Leeds; assigned role Operative Driver | Deployment branch: Leeds | Actual role: Operative Driver | Jobs: 399454B | Customers: Restore Harrow Green | Actual hours: 9.0; source records: 1</x:v>
      </x:c>
      <x:c r="L384" t="str">
        <x:v>Include</x:v>
      </x:c>
      <x:c r="M384"/>
      <x:c r="N384"/>
    </x:row>
    <x:row r="385">
      <x:c r="A385" t="str">
        <x:v>Ben Cumbers|2026-03-17</x:v>
      </x:c>
      <x:c r="B385" s="888" t="n">
        <x:v>46098</x:v>
      </x:c>
      <x:c r="C385" t="str">
        <x:v>Ben Cumbers</x:v>
      </x:c>
      <x:c r="D385" t="str">
        <x:v>Permanent</x:v>
      </x:c>
      <x:c r="E385" t="str">
        <x:v>Leeds</x:v>
      </x:c>
      <x:c r="F385" t="str">
        <x:v>Operative Driver</x:v>
      </x:c>
      <x:c r="G385" t="str">
        <x:v>399454B</x:v>
      </x:c>
      <x:c r="H385" t="str">
        <x:v>Restore Harrow Green</x:v>
      </x:c>
      <x:c r="I385" s="22" t="n">
        <x:v>8.5</x:v>
      </x:c>
      <x:c r="J385" t="str">
        <x:v>Worked</x:v>
      </x:c>
      <x:c r="K385" t="str">
        <x:v>Employee 1012736; home branch Leeds; assigned role Operative Driver | Deployment branch: Leeds | Actual role: Operative Driver | Jobs: 399454B | Customers: Restore Harrow Green | Actual hours: 8.5; source records: 1</x:v>
      </x:c>
      <x:c r="L385" t="str">
        <x:v>Include</x:v>
      </x:c>
      <x:c r="M385"/>
      <x:c r="N385"/>
    </x:row>
    <x:row r="386">
      <x:c r="A386" t="str">
        <x:v>Ben Cumbers|2026-03-18</x:v>
      </x:c>
      <x:c r="B386" s="888" t="n">
        <x:v>46099</x:v>
      </x:c>
      <x:c r="C386" t="str">
        <x:v>Ben Cumbers</x:v>
      </x:c>
      <x:c r="D386" t="str">
        <x:v>Permanent</x:v>
      </x:c>
      <x:c r="E386" t="str">
        <x:v>Leeds</x:v>
      </x:c>
      <x:c r="F386" t="str">
        <x:v>Operative Driver</x:v>
      </x:c>
      <x:c r="G386" t="str">
        <x:v>399454B</x:v>
      </x:c>
      <x:c r="H386" t="str">
        <x:v>Restore Harrow Green</x:v>
      </x:c>
      <x:c r="I386" s="22" t="n">
        <x:v>12.33</x:v>
      </x:c>
      <x:c r="J386" t="str">
        <x:v>Worked</x:v>
      </x:c>
      <x:c r="K386" t="str">
        <x:v>Employee 1012736; home branch Leeds; assigned role Operative Driver | Deployment branch: Leeds | Actual role: Operative Driver | Jobs: 399454B | Customers: Restore Harrow Green | Actual hours: 12.3; source records: 1</x:v>
      </x:c>
      <x:c r="L386" t="str">
        <x:v>Include</x:v>
      </x:c>
      <x:c r="M386"/>
      <x:c r="N386"/>
    </x:row>
    <x:row r="387">
      <x:c r="A387" t="str">
        <x:v>Ben Cumbers|2026-03-19</x:v>
      </x:c>
      <x:c r="B387" s="888" t="n">
        <x:v>46100</x:v>
      </x:c>
      <x:c r="C387" t="str">
        <x:v>Ben Cumbers</x:v>
      </x:c>
      <x:c r="D387" t="str">
        <x:v>Permanent</x:v>
      </x:c>
      <x:c r="E387" t="str">
        <x:v>Leeds</x:v>
      </x:c>
      <x:c r="F387" t="str">
        <x:v>Operative Driver</x:v>
      </x:c>
      <x:c r="G387" t="str">
        <x:v>400707</x:v>
      </x:c>
      <x:c r="H387" t="str">
        <x:v>Markel (UK) Ltd</x:v>
      </x:c>
      <x:c r="I387" s="22" t="n">
        <x:v>8.25</x:v>
      </x:c>
      <x:c r="J387" t="str">
        <x:v>Worked</x:v>
      </x:c>
      <x:c r="K387" t="str">
        <x:v>Employee 1012736; home branch Leeds; assigned role Operative Driver | Deployment branch: Leeds | Actual role: Operative Driver | Jobs: 400707 | Customers: Markel (UK) Ltd | Actual hours: 8.2; source records: 1</x:v>
      </x:c>
      <x:c r="L387" t="str">
        <x:v>Include</x:v>
      </x:c>
      <x:c r="M387"/>
      <x:c r="N387"/>
    </x:row>
    <x:row r="388">
      <x:c r="A388" t="str">
        <x:v>Ben Cumbers|2026-03-20</x:v>
      </x:c>
      <x:c r="B388" s="888" t="n">
        <x:v>46101</x:v>
      </x:c>
      <x:c r="C388" t="str">
        <x:v>Ben Cumbers</x:v>
      </x:c>
      <x:c r="D388" t="str">
        <x:v>Permanent</x:v>
      </x:c>
      <x:c r="E388" t="str">
        <x:v>Leeds</x:v>
      </x:c>
      <x:c r="F388" t="str">
        <x:v>Operative Driver</x:v>
      </x:c>
      <x:c r="G388" t="str">
        <x:v>400669</x:v>
      </x:c>
      <x:c r="H388" t="str">
        <x:v>Kirklees Council - Nicole Madigan</x:v>
      </x:c>
      <x:c r="I388" s="22" t="n">
        <x:v>4.5</x:v>
      </x:c>
      <x:c r="J388" t="str">
        <x:v>Worked</x:v>
      </x:c>
      <x:c r="K388" t="str">
        <x:v>Employee 1012736; home branch Leeds; assigned role Operative Driver | Deployment branch: Leeds | Actual role: Operative Driver | Jobs: 400669 | Customers: Kirklees Council - Nicole Madigan | Actual hours: 4.5; source records: 1</x:v>
      </x:c>
      <x:c r="L388" t="str">
        <x:v>Include</x:v>
      </x:c>
      <x:c r="M388"/>
      <x:c r="N388"/>
    </x:row>
    <x:row r="389">
      <x:c r="A389" t="str">
        <x:v>Ben Cumbers|2026-03-30</x:v>
      </x:c>
      <x:c r="B389" s="888" t="n">
        <x:v>46111</x:v>
      </x:c>
      <x:c r="C389" t="str">
        <x:v>Ben Cumbers</x:v>
      </x:c>
      <x:c r="D389" t="str">
        <x:v>Permanent</x:v>
      </x:c>
      <x:c r="E389" t="str">
        <x:v>Leeds</x:v>
      </x:c>
      <x:c r="F389" t="str">
        <x:v>Operative Driver</x:v>
      </x:c>
      <x:c r="G389" t="str">
        <x:v>399454B</x:v>
      </x:c>
      <x:c r="H389" t="str">
        <x:v>Restore Harrow Green</x:v>
      </x:c>
      <x:c r="I389" s="22" t="n">
        <x:v>9</x:v>
      </x:c>
      <x:c r="J389" t="str">
        <x:v>Worked</x:v>
      </x:c>
      <x:c r="K389" t="str">
        <x:v>Employee 1012736; home branch Leeds; assigned role Operative Driver | Deployment branch: Leeds | Actual role: Operative Driver | Jobs: 399454B | Customers: Restore Harrow Green | Actual hours: 9.0; source records: 1</x:v>
      </x:c>
      <x:c r="L389" t="str">
        <x:v>Include</x:v>
      </x:c>
      <x:c r="M389"/>
      <x:c r="N389"/>
    </x:row>
    <x:row r="390">
      <x:c r="A390" t="str">
        <x:v>Ben Cumbers|2026-03-31</x:v>
      </x:c>
      <x:c r="B390" s="888" t="n">
        <x:v>46112</x:v>
      </x:c>
      <x:c r="C390" t="str">
        <x:v>Ben Cumbers</x:v>
      </x:c>
      <x:c r="D390" t="str">
        <x:v>Permanent</x:v>
      </x:c>
      <x:c r="E390" t="str">
        <x:v>Leeds</x:v>
      </x:c>
      <x:c r="F390" t="str">
        <x:v>Operative Driver</x:v>
      </x:c>
      <x:c r="G390" t="str">
        <x:v>400378G</x:v>
      </x:c>
      <x:c r="H390" t="str">
        <x:v>Avantor ( LEEDS  MARCH 2026 )</x:v>
      </x:c>
      <x:c r="I390" s="22" t="n">
        <x:v>5</x:v>
      </x:c>
      <x:c r="J390" t="str">
        <x:v>Worked</x:v>
      </x:c>
      <x:c r="K390" t="str">
        <x:v>Employee 1012736; home branch Leeds; assigned role Operative Driver | Deployment branch: Cambridge | Actual role: Operative Driver | Jobs: 400378G | Customers: Avantor ( LEEDS  MARCH 2026 ) | Actual hours: 5.0; source records: 1</x:v>
      </x:c>
      <x:c r="L390" t="str">
        <x:v>Include</x:v>
      </x:c>
      <x:c r="M390"/>
      <x:c r="N390"/>
    </x:row>
    <x:row r="391">
      <x:c r="A391" t="str">
        <x:v>C Barbu (B) ES1|2026-03-02</x:v>
      </x:c>
      <x:c r="B391" s="888" t="n">
        <x:v>46083</x:v>
      </x:c>
      <x:c r="C391" t="str">
        <x:v>C Barbu (B) ES1</x:v>
      </x:c>
      <x:c r="D391" t="str">
        <x:v>Permanent</x:v>
      </x:c>
      <x:c r="E391" t="str">
        <x:v>Croydon</x:v>
      </x:c>
      <x:c r="F391" t="str">
        <x:v>Operative Driver</x:v>
      </x:c>
      <x:c r="G391" t="str">
        <x:v>400567A</x:v>
      </x:c>
      <x:c r="H391" t="str">
        <x:v>Network Rail</x:v>
      </x:c>
      <x:c r="I391" s="22" t="n">
        <x:v>7</x:v>
      </x:c>
      <x:c r="J391" t="str">
        <x:v>Worked</x:v>
      </x:c>
      <x:c r="K391" t="str">
        <x:v>Employee 1862; home branch Croydon; assigned role Operative Driver | Deployment branch: Croydon | Actual role: Operative Driver | Jobs: 400567A | Customers: Network Rail | Actual hours: 7.0; source records: 1</x:v>
      </x:c>
      <x:c r="L391" t="str">
        <x:v>Include</x:v>
      </x:c>
      <x:c r="M391"/>
      <x:c r="N391"/>
    </x:row>
    <x:row r="392">
      <x:c r="A392" t="str">
        <x:v>C Barbu (B) ES1|2026-03-04</x:v>
      </x:c>
      <x:c r="B392" s="888" t="n">
        <x:v>46085</x:v>
      </x:c>
      <x:c r="C392" t="str">
        <x:v>C Barbu (B) ES1</x:v>
      </x:c>
      <x:c r="D392" t="str">
        <x:v>Permanent</x:v>
      </x:c>
      <x:c r="E392" t="str">
        <x:v>Croydon</x:v>
      </x:c>
      <x:c r="F392" t="str">
        <x:v>Operative Driver</x:v>
      </x:c>
      <x:c r="G392" t="str">
        <x:v>399379B, 399657</x:v>
      </x:c>
      <x:c r="H392" t="str">
        <x:v>Restore Harrow Green Oxford  M/W use only; THE MULBERRY BUSH ORGANISATION LTD</x:v>
      </x:c>
      <x:c r="I392" s="22" t="n">
        <x:v>12.5</x:v>
      </x:c>
      <x:c r="J392" t="str">
        <x:v>Worked — 2 records</x:v>
      </x:c>
      <x:c r="K392" t="str">
        <x:v>Employee 1862; home branch Croydon; assigned role Operative Driver | Deployment branch: Oxford | Actual role: Operative Porter | Jobs: 399379B, 399657 | Customers: Restore Harrow Green Oxford  M/W use only; THE MULBERRY BUSH ORGANISATION LTD | Actual hours: 12.5; source records: 2</x:v>
      </x:c>
      <x:c r="L392" t="str">
        <x:v>Include</x:v>
      </x:c>
      <x:c r="M392"/>
      <x:c r="N392"/>
    </x:row>
    <x:row r="393">
      <x:c r="A393" t="str">
        <x:v>C Barbu (B) ES1|2026-03-05</x:v>
      </x:c>
      <x:c r="B393" s="888" t="n">
        <x:v>46086</x:v>
      </x:c>
      <x:c r="C393" t="str">
        <x:v>C Barbu (B) ES1</x:v>
      </x:c>
      <x:c r="D393" t="str">
        <x:v>Permanent</x:v>
      </x:c>
      <x:c r="E393" t="str">
        <x:v>Croydon</x:v>
      </x:c>
      <x:c r="F393" t="str">
        <x:v>Operative Driver</x:v>
      </x:c>
      <x:c r="G393" t="str">
        <x:v>399164, 399379B</x:v>
      </x:c>
      <x:c r="H393" t="str">
        <x:v>Network Rail; Restore Harrow Green Oxford  M/W use only</x:v>
      </x:c>
      <x:c r="I393" s="22" t="n">
        <x:v>16.5</x:v>
      </x:c>
      <x:c r="J393" t="str">
        <x:v>Worked — 2 records</x:v>
      </x:c>
      <x:c r="K393" t="str">
        <x:v>Employee 1862; home branch Croydon; assigned role Operative Driver | Deployment branch: Oxford | Actual role: Operative Driver | Jobs: 399164, 399379B | Customers: Network Rail; Restore Harrow Green Oxford  M/W use only | Actual hours: 16.5; source records: 2</x:v>
      </x:c>
      <x:c r="L393" t="str">
        <x:v>Include</x:v>
      </x:c>
      <x:c r="M393"/>
      <x:c r="N393"/>
    </x:row>
    <x:row r="394">
      <x:c r="A394" t="str">
        <x:v>C Barbu (B) ES1|2026-03-06</x:v>
      </x:c>
      <x:c r="B394" s="888" t="n">
        <x:v>46087</x:v>
      </x:c>
      <x:c r="C394" t="str">
        <x:v>C Barbu (B) ES1</x:v>
      </x:c>
      <x:c r="D394" t="str">
        <x:v>Permanent</x:v>
      </x:c>
      <x:c r="E394" t="str">
        <x:v>Croydon</x:v>
      </x:c>
      <x:c r="F394" t="str">
        <x:v>Operative Driver</x:v>
      </x:c>
      <x:c r="G394" t="str">
        <x:v>400491</x:v>
      </x:c>
      <x:c r="H394" t="str">
        <x:v>Noor/Mr Zakeriya</x:v>
      </x:c>
      <x:c r="I394" s="22" t="n">
        <x:v>5</x:v>
      </x:c>
      <x:c r="J394" t="str">
        <x:v>Worked</x:v>
      </x:c>
      <x:c r="K394" t="str">
        <x:v>Employee 1862; home branch Croydon; assigned role Operative Driver | Deployment branch: Thurrock | Actual role: Operative Driver | Jobs: 400491 | Customers: Noor/Mr Zakeriya | Actual hours: 5.0; source records: 1</x:v>
      </x:c>
      <x:c r="L394" t="str">
        <x:v>Include</x:v>
      </x:c>
      <x:c r="M394"/>
      <x:c r="N394"/>
    </x:row>
    <x:row r="395">
      <x:c r="A395" t="str">
        <x:v>C Barbu (B) ES1|2026-03-09</x:v>
      </x:c>
      <x:c r="B395" s="888" t="n">
        <x:v>46090</x:v>
      </x:c>
      <x:c r="C395" t="str">
        <x:v>C Barbu (B) ES1</x:v>
      </x:c>
      <x:c r="D395" t="str">
        <x:v>Permanent</x:v>
      </x:c>
      <x:c r="E395" t="str">
        <x:v>Croydon</x:v>
      </x:c>
      <x:c r="F395" t="str">
        <x:v>Operative Driver</x:v>
      </x:c>
      <x:c r="G395" t="str">
        <x:v>396207</x:v>
      </x:c>
      <x:c r="H395" t="str">
        <x:v>Linklaters LLP</x:v>
      </x:c>
      <x:c r="I395" s="22" t="n">
        <x:v>6</x:v>
      </x:c>
      <x:c r="J395" t="str">
        <x:v>Worked</x:v>
      </x:c>
      <x:c r="K395" t="str">
        <x:v>Employee 1862; home branch Croydon; assigned role Operative Driver | Deployment branch: Thurrock | Actual role: Operative Driver | Jobs: 396207 | Customers: Linklaters LLP | Actual hours: 6.0; source records: 1</x:v>
      </x:c>
      <x:c r="L395" t="str">
        <x:v>Include</x:v>
      </x:c>
      <x:c r="M395"/>
      <x:c r="N395"/>
    </x:row>
    <x:row r="396">
      <x:c r="A396" t="str">
        <x:v>C Barbu (B) ES1|2026-03-10</x:v>
      </x:c>
      <x:c r="B396" s="888" t="n">
        <x:v>46091</x:v>
      </x:c>
      <x:c r="C396" t="str">
        <x:v>C Barbu (B) ES1</x:v>
      </x:c>
      <x:c r="D396" t="str">
        <x:v>Permanent</x:v>
      </x:c>
      <x:c r="E396" t="str">
        <x:v>Croydon</x:v>
      </x:c>
      <x:c r="F396" t="str">
        <x:v>Operative Driver</x:v>
      </x:c>
      <x:c r="G396" t="str">
        <x:v>400824</x:v>
      </x:c>
      <x:c r="H396" t="str">
        <x:v>Adecco Group</x:v>
      </x:c>
      <x:c r="I396" s="22" t="n">
        <x:v>5.5</x:v>
      </x:c>
      <x:c r="J396" t="str">
        <x:v>Worked</x:v>
      </x:c>
      <x:c r="K396" t="str">
        <x:v>Employee 1862; home branch Croydon; assigned role Operative Driver | Deployment branch: Croydon | Actual role: Operative Driver | Jobs: 400824 | Customers: Adecco Group | Actual hours: 5.5; source records: 1</x:v>
      </x:c>
      <x:c r="L396" t="str">
        <x:v>Include</x:v>
      </x:c>
      <x:c r="M396"/>
      <x:c r="N396"/>
    </x:row>
    <x:row r="397">
      <x:c r="A397" t="str">
        <x:v>C Barbu (B) ES1|2026-03-11</x:v>
      </x:c>
      <x:c r="B397" s="888" t="n">
        <x:v>46092</x:v>
      </x:c>
      <x:c r="C397" t="str">
        <x:v>C Barbu (B) ES1</x:v>
      </x:c>
      <x:c r="D397" t="str">
        <x:v>Permanent</x:v>
      </x:c>
      <x:c r="E397" t="str">
        <x:v>Croydon</x:v>
      </x:c>
      <x:c r="F397" t="str">
        <x:v>Operative Driver</x:v>
      </x:c>
      <x:c r="G397" t="str">
        <x:v>400859</x:v>
      </x:c>
      <x:c r="H397" t="str">
        <x:v>IQVIA Ltd</x:v>
      </x:c>
      <x:c r="I397" s="22" t="n">
        <x:v>7.5</x:v>
      </x:c>
      <x:c r="J397" t="str">
        <x:v>Worked</x:v>
      </x:c>
      <x:c r="K397" t="str">
        <x:v>Employee 1862; home branch Croydon; assigned role Operative Driver | Deployment branch: Croydon | Actual role: Operative Driver | Jobs: 400859 | Customers: IQVIA Ltd | Actual hours: 7.5; source records: 1</x:v>
      </x:c>
      <x:c r="L397" t="str">
        <x:v>Include</x:v>
      </x:c>
      <x:c r="M397"/>
      <x:c r="N397"/>
    </x:row>
    <x:row r="398">
      <x:c r="A398" t="str">
        <x:v>C Barbu (B) ES1|2026-03-12</x:v>
      </x:c>
      <x:c r="B398" s="888" t="n">
        <x:v>46093</x:v>
      </x:c>
      <x:c r="C398" t="str">
        <x:v>C Barbu (B) ES1</x:v>
      </x:c>
      <x:c r="D398" t="str">
        <x:v>Permanent</x:v>
      </x:c>
      <x:c r="E398" t="str">
        <x:v>Croydon</x:v>
      </x:c>
      <x:c r="F398" t="str">
        <x:v>Operative Driver</x:v>
      </x:c>
      <x:c r="G398" t="str">
        <x:v>396207</x:v>
      </x:c>
      <x:c r="H398" t="str">
        <x:v>Linklaters LLP</x:v>
      </x:c>
      <x:c r="I398" s="22" t="n">
        <x:v>9</x:v>
      </x:c>
      <x:c r="J398" t="str">
        <x:v>Worked</x:v>
      </x:c>
      <x:c r="K398" t="str">
        <x:v>Employee 1862; home branch Croydon; assigned role Operative Driver | Deployment branch: Thurrock | Actual role: Operative Driver | Jobs: 396207 | Customers: Linklaters LLP | Actual hours: 9.0; source records: 1</x:v>
      </x:c>
      <x:c r="L398" t="str">
        <x:v>Include</x:v>
      </x:c>
      <x:c r="M398"/>
      <x:c r="N398"/>
    </x:row>
    <x:row r="399">
      <x:c r="A399" t="str">
        <x:v>C Barbu (B) ES1|2026-03-16</x:v>
      </x:c>
      <x:c r="B399" s="888" t="n">
        <x:v>46097</x:v>
      </x:c>
      <x:c r="C399" t="str">
        <x:v>C Barbu (B) ES1</x:v>
      </x:c>
      <x:c r="D399" t="str">
        <x:v>Permanent</x:v>
      </x:c>
      <x:c r="E399" t="str">
        <x:v>Croydon</x:v>
      </x:c>
      <x:c r="F399" t="str">
        <x:v>Operative Driver</x:v>
      </x:c>
      <x:c r="G399" t="str">
        <x:v>400596</x:v>
      </x:c>
      <x:c r="H399" t="str">
        <x:v>King's College London</x:v>
      </x:c>
      <x:c r="I399" s="22" t="n">
        <x:v>6.5</x:v>
      </x:c>
      <x:c r="J399" t="str">
        <x:v>Worked</x:v>
      </x:c>
      <x:c r="K399" t="str">
        <x:v>Employee 1862; home branch Croydon; assigned role Operative Driver | Deployment branch: Thurrock | Actual role: Operative Driver | Jobs: 400596 | Customers: King's College London | Actual hours: 6.5; source records: 1</x:v>
      </x:c>
      <x:c r="L399" t="str">
        <x:v>Include</x:v>
      </x:c>
      <x:c r="M399"/>
      <x:c r="N399"/>
    </x:row>
    <x:row r="400">
      <x:c r="A400" t="str">
        <x:v>C Barbu (B) ES1|2026-03-18</x:v>
      </x:c>
      <x:c r="B400" s="888" t="n">
        <x:v>46099</x:v>
      </x:c>
      <x:c r="C400" t="str">
        <x:v>C Barbu (B) ES1</x:v>
      </x:c>
      <x:c r="D400" t="str">
        <x:v>Permanent</x:v>
      </x:c>
      <x:c r="E400" t="str">
        <x:v>Croydon</x:v>
      </x:c>
      <x:c r="F400" t="str">
        <x:v>Operative Driver</x:v>
      </x:c>
      <x:c r="G400" t="str">
        <x:v>400541</x:v>
      </x:c>
      <x:c r="H400" t="str">
        <x:v>British Telecom</x:v>
      </x:c>
      <x:c r="I400" s="22" t="n">
        <x:v>5.5</x:v>
      </x:c>
      <x:c r="J400" t="str">
        <x:v>Worked</x:v>
      </x:c>
      <x:c r="K400" t="str">
        <x:v>Employee 1862; home branch Croydon; assigned role Operative Driver | Deployment branch: Croydon | Actual role: Operative Driver | Jobs: 400541 | Customers: British Telecom | Actual hours: 5.5; source records: 1</x:v>
      </x:c>
      <x:c r="L400" t="str">
        <x:v>Include</x:v>
      </x:c>
      <x:c r="M400"/>
      <x:c r="N400"/>
    </x:row>
    <x:row r="401">
      <x:c r="A401" t="str">
        <x:v>C Barbu (B) ES1|2026-03-19</x:v>
      </x:c>
      <x:c r="B401" s="888" t="n">
        <x:v>46100</x:v>
      </x:c>
      <x:c r="C401" t="str">
        <x:v>C Barbu (B) ES1</x:v>
      </x:c>
      <x:c r="D401" t="str">
        <x:v>Permanent</x:v>
      </x:c>
      <x:c r="E401" t="str">
        <x:v>Croydon</x:v>
      </x:c>
      <x:c r="F401" t="str">
        <x:v>Operative Driver</x:v>
      </x:c>
      <x:c r="G401" t="str">
        <x:v>400541</x:v>
      </x:c>
      <x:c r="H401" t="str">
        <x:v>British Telecom</x:v>
      </x:c>
      <x:c r="I401" s="22" t="n">
        <x:v>6.5</x:v>
      </x:c>
      <x:c r="J401" t="str">
        <x:v>Worked</x:v>
      </x:c>
      <x:c r="K401" t="str">
        <x:v>Employee 1862; home branch Croydon; assigned role Operative Driver | Deployment branch: Croydon | Actual role: Operative Driver | Jobs: 400541 | Customers: British Telecom | Actual hours: 6.5; source records: 1</x:v>
      </x:c>
      <x:c r="L401" t="str">
        <x:v>Include</x:v>
      </x:c>
      <x:c r="M401"/>
      <x:c r="N401"/>
    </x:row>
    <x:row r="402">
      <x:c r="A402" t="str">
        <x:v>C Barbu (B) ES1|2026-03-20</x:v>
      </x:c>
      <x:c r="B402" s="888" t="n">
        <x:v>46101</x:v>
      </x:c>
      <x:c r="C402" t="str">
        <x:v>C Barbu (B) ES1</x:v>
      </x:c>
      <x:c r="D402" t="str">
        <x:v>Permanent</x:v>
      </x:c>
      <x:c r="E402" t="str">
        <x:v>Croydon</x:v>
      </x:c>
      <x:c r="F402" t="str">
        <x:v>Operative Driver</x:v>
      </x:c>
      <x:c r="G402" t="str">
        <x:v>399413</x:v>
      </x:c>
      <x:c r="H402" t="str">
        <x:v>Oxleas NHS Foundation Trust</x:v>
      </x:c>
      <x:c r="I402" s="22" t="n">
        <x:v>4</x:v>
      </x:c>
      <x:c r="J402" t="str">
        <x:v>Worked</x:v>
      </x:c>
      <x:c r="K402" t="str">
        <x:v>Employee 1862; home branch Croydon; assigned role Operative Driver | Deployment branch: Croydon | Actual role: Operative Driver | Jobs: 399413 | Customers: Oxleas NHS Foundation Trust | Actual hours: 4.0; source records: 1</x:v>
      </x:c>
      <x:c r="L402" t="str">
        <x:v>Include</x:v>
      </x:c>
      <x:c r="M402"/>
      <x:c r="N402"/>
    </x:row>
    <x:row r="403">
      <x:c r="A403" t="str">
        <x:v>C Barbu (B) ES1|2026-03-23</x:v>
      </x:c>
      <x:c r="B403" s="888" t="n">
        <x:v>46104</x:v>
      </x:c>
      <x:c r="C403" t="str">
        <x:v>C Barbu (B) ES1</x:v>
      </x:c>
      <x:c r="D403" t="str">
        <x:v>Permanent</x:v>
      </x:c>
      <x:c r="E403" t="str">
        <x:v>Croydon</x:v>
      </x:c>
      <x:c r="F403" t="str">
        <x:v>Operative Driver</x:v>
      </x:c>
      <x:c r="G403" t="str">
        <x:v>400378</x:v>
      </x:c>
      <x:c r="H403" t="str">
        <x:v>Avantor ( CROYDON MARCH 2026 )</x:v>
      </x:c>
      <x:c r="I403" s="22" t="n">
        <x:v>5.5</x:v>
      </x:c>
      <x:c r="J403" t="str">
        <x:v>Worked</x:v>
      </x:c>
      <x:c r="K403" t="str">
        <x:v>Employee 1862; home branch Croydon; assigned role Operative Driver | Deployment branch: Cambridge | Actual role: Operative Driver | Jobs: 400378 | Customers: Avantor ( CROYDON MARCH 2026 ) | Actual hours: 5.5; source records: 1</x:v>
      </x:c>
      <x:c r="L403" t="str">
        <x:v>Include</x:v>
      </x:c>
      <x:c r="M403"/>
      <x:c r="N403"/>
    </x:row>
    <x:row r="404">
      <x:c r="A404" t="str">
        <x:v>C Barbu (B) ES1|2026-03-24</x:v>
      </x:c>
      <x:c r="B404" s="888" t="n">
        <x:v>46105</x:v>
      </x:c>
      <x:c r="C404" t="str">
        <x:v>C Barbu (B) ES1</x:v>
      </x:c>
      <x:c r="D404" t="str">
        <x:v>Permanent</x:v>
      </x:c>
      <x:c r="E404" t="str">
        <x:v>Croydon</x:v>
      </x:c>
      <x:c r="F404" t="str">
        <x:v>Operative Driver</x:v>
      </x:c>
      <x:c r="G404" t="str">
        <x:v>396669</x:v>
      </x:c>
      <x:c r="H404" t="str">
        <x:v>Pirishola/Moryayo</x:v>
      </x:c>
      <x:c r="I404" s="22" t="n">
        <x:v>7.5</x:v>
      </x:c>
      <x:c r="J404" t="str">
        <x:v>Worked</x:v>
      </x:c>
      <x:c r="K404" t="str">
        <x:v>Employee 1862; home branch Croydon; assigned role Operative Driver | Deployment branch: Thurrock | Actual role: Operative Driver | Jobs: 396669 | Customers: Pirishola/Moryayo | Actual hours: 7.5; source records: 1</x:v>
      </x:c>
      <x:c r="L404" t="str">
        <x:v>Include</x:v>
      </x:c>
      <x:c r="M404"/>
      <x:c r="N404"/>
    </x:row>
    <x:row r="405">
      <x:c r="A405" t="str">
        <x:v>C Barbu (B) ES1|2026-03-25</x:v>
      </x:c>
      <x:c r="B405" s="888" t="n">
        <x:v>46106</x:v>
      </x:c>
      <x:c r="C405" t="str">
        <x:v>C Barbu (B) ES1</x:v>
      </x:c>
      <x:c r="D405" t="str">
        <x:v>Permanent</x:v>
      </x:c>
      <x:c r="E405" t="str">
        <x:v>Croydon</x:v>
      </x:c>
      <x:c r="F405" t="str">
        <x:v>Operative Driver</x:v>
      </x:c>
      <x:c r="G405" t="str">
        <x:v>400541</x:v>
      </x:c>
      <x:c r="H405" t="str">
        <x:v>British Telecom</x:v>
      </x:c>
      <x:c r="I405" s="22" t="n">
        <x:v>7.5</x:v>
      </x:c>
      <x:c r="J405" t="str">
        <x:v>Worked</x:v>
      </x:c>
      <x:c r="K405" t="str">
        <x:v>Employee 1862; home branch Croydon; assigned role Operative Driver | Deployment branch: Croydon | Actual role: Operative Driver | Jobs: 400541 | Customers: British Telecom | Actual hours: 7.5; source records: 1</x:v>
      </x:c>
      <x:c r="L405" t="str">
        <x:v>Include</x:v>
      </x:c>
      <x:c r="M405"/>
      <x:c r="N405"/>
    </x:row>
    <x:row r="406">
      <x:c r="A406" t="str">
        <x:v>C Barbu (B) ES1|2026-03-26</x:v>
      </x:c>
      <x:c r="B406" s="888" t="n">
        <x:v>46107</x:v>
      </x:c>
      <x:c r="C406" t="str">
        <x:v>C Barbu (B) ES1</x:v>
      </x:c>
      <x:c r="D406" t="str">
        <x:v>Permanent</x:v>
      </x:c>
      <x:c r="E406" t="str">
        <x:v>Croydon</x:v>
      </x:c>
      <x:c r="F406" t="str">
        <x:v>Operative Driver</x:v>
      </x:c>
      <x:c r="G406" t="str">
        <x:v>399451B</x:v>
      </x:c>
      <x:c r="H406" t="str">
        <x:v>Royal Borough of Kensington and Chelsea</x:v>
      </x:c>
      <x:c r="I406" s="22" t="n">
        <x:v>10.5</x:v>
      </x:c>
      <x:c r="J406" t="str">
        <x:v>Worked</x:v>
      </x:c>
      <x:c r="K406" t="str">
        <x:v>Employee 1862; home branch Croydon; assigned role Operative Driver | Deployment branch: Croydon | Actual role: Operative Driver | Jobs: 399451B | Customers: Royal Borough of Kensington and Chelsea | Actual hours: 10.5; source records: 1</x:v>
      </x:c>
      <x:c r="L406" t="str">
        <x:v>Include</x:v>
      </x:c>
      <x:c r="M406"/>
      <x:c r="N406"/>
    </x:row>
    <x:row r="407">
      <x:c r="A407" t="str">
        <x:v>C Barbu (B) ES1|2026-03-27</x:v>
      </x:c>
      <x:c r="B407" s="888" t="n">
        <x:v>46108</x:v>
      </x:c>
      <x:c r="C407" t="str">
        <x:v>C Barbu (B) ES1</x:v>
      </x:c>
      <x:c r="D407" t="str">
        <x:v>Permanent</x:v>
      </x:c>
      <x:c r="E407" t="str">
        <x:v>Croydon</x:v>
      </x:c>
      <x:c r="F407" t="str">
        <x:v>Operative Driver</x:v>
      </x:c>
      <x:c r="G407" t="str">
        <x:v>400541</x:v>
      </x:c>
      <x:c r="H407" t="str">
        <x:v>British Telecom</x:v>
      </x:c>
      <x:c r="I407" s="22" t="n">
        <x:v>10</x:v>
      </x:c>
      <x:c r="J407" t="str">
        <x:v>Worked</x:v>
      </x:c>
      <x:c r="K407" t="str">
        <x:v>Employee 1862; home branch Croydon; assigned role Operative Driver | Deployment branch: Croydon | Actual role: Operative Driver | Jobs: 400541 | Customers: British Telecom | Actual hours: 10.0; source records: 1</x:v>
      </x:c>
      <x:c r="L407" t="str">
        <x:v>Include</x:v>
      </x:c>
      <x:c r="M407"/>
      <x:c r="N407"/>
    </x:row>
    <x:row r="408">
      <x:c r="A408" t="str">
        <x:v>C Barbu (B) ES1|2026-03-30</x:v>
      </x:c>
      <x:c r="B408" s="888" t="n">
        <x:v>46111</x:v>
      </x:c>
      <x:c r="C408" t="str">
        <x:v>C Barbu (B) ES1</x:v>
      </x:c>
      <x:c r="D408" t="str">
        <x:v>Permanent</x:v>
      </x:c>
      <x:c r="E408" t="str">
        <x:v>Croydon</x:v>
      </x:c>
      <x:c r="F408" t="str">
        <x:v>Operative Driver</x:v>
      </x:c>
      <x:c r="G408" t="str">
        <x:v>399451D</x:v>
      </x:c>
      <x:c r="H408" t="str">
        <x:v>Royal Borough of Kensington and Chelsea</x:v>
      </x:c>
      <x:c r="I408" s="22" t="n">
        <x:v>6</x:v>
      </x:c>
      <x:c r="J408" t="str">
        <x:v>Worked</x:v>
      </x:c>
      <x:c r="K408" t="str">
        <x:v>Employee 1862; home branch Croydon; assigned role Operative Driver | Deployment branch: Croydon | Actual role: Operative Driver | Jobs: 399451D | Customers: Royal Borough of Kensington and Chelsea | Actual hours: 6.0; source records: 1</x:v>
      </x:c>
      <x:c r="L408" t="str">
        <x:v>Include</x:v>
      </x:c>
      <x:c r="M408"/>
      <x:c r="N408"/>
    </x:row>
    <x:row r="409">
      <x:c r="A409" t="str">
        <x:v>C Barbu (B) ES1|2026-03-31</x:v>
      </x:c>
      <x:c r="B409" s="888" t="n">
        <x:v>46112</x:v>
      </x:c>
      <x:c r="C409" t="str">
        <x:v>C Barbu (B) ES1</x:v>
      </x:c>
      <x:c r="D409" t="str">
        <x:v>Permanent</x:v>
      </x:c>
      <x:c r="E409" t="str">
        <x:v>Croydon</x:v>
      </x:c>
      <x:c r="F409" t="str">
        <x:v>Operative Driver</x:v>
      </x:c>
      <x:c r="G409" t="str">
        <x:v>393361A</x:v>
      </x:c>
      <x:c r="H409" t="str">
        <x:v>The Quadrant</x:v>
      </x:c>
      <x:c r="I409" s="22" t="n">
        <x:v>6.5</x:v>
      </x:c>
      <x:c r="J409" t="str">
        <x:v>Worked</x:v>
      </x:c>
      <x:c r="K409" t="str">
        <x:v>Employee 1862; home branch Croydon; assigned role Operative Driver | Deployment branch: Croydon | Actual role: Operative Porter | Jobs: 393361A | Customers: The Quadrant | Actual hours: 6.5; source records: 1</x:v>
      </x:c>
      <x:c r="L409" t="str">
        <x:v>Include</x:v>
      </x:c>
      <x:c r="M409"/>
      <x:c r="N409"/>
    </x:row>
    <x:row r="410">
      <x:c r="A410" t="str">
        <x:v>C Cotfasa (C)|2026-03-02</x:v>
      </x:c>
      <x:c r="B410" s="888" t="n">
        <x:v>46083</x:v>
      </x:c>
      <x:c r="C410" t="str">
        <x:v>C Cotfasa (C)</x:v>
      </x:c>
      <x:c r="D410" t="str">
        <x:v>Permanent</x:v>
      </x:c>
      <x:c r="E410" t="str">
        <x:v>Thurrock</x:v>
      </x:c>
      <x:c r="F410" t="str">
        <x:v>Operative Porter</x:v>
      </x:c>
      <x:c r="G410" t="str">
        <x:v>396207</x:v>
      </x:c>
      <x:c r="H410" t="str">
        <x:v>Linklaters LLP</x:v>
      </x:c>
      <x:c r="I410" s="22" t="n">
        <x:v>9</x:v>
      </x:c>
      <x:c r="J410" t="str">
        <x:v>Worked</x:v>
      </x:c>
      <x:c r="K410" t="str">
        <x:v>Employee 104235; home branch Thurrock; assigned role Operative Porter | Deployment branch: Thurrock | Actual role: Operative Driver | Jobs: 396207 | Customers: Linklaters LLP | Actual hours: 9.0; source records: 1</x:v>
      </x:c>
      <x:c r="L410" t="str">
        <x:v>Include</x:v>
      </x:c>
      <x:c r="M410"/>
      <x:c r="N410"/>
    </x:row>
    <x:row r="411">
      <x:c r="A411" t="str">
        <x:v>C Cotfasa (C)|2026-03-03</x:v>
      </x:c>
      <x:c r="B411" s="888" t="n">
        <x:v>46084</x:v>
      </x:c>
      <x:c r="C411" t="str">
        <x:v>C Cotfasa (C)</x:v>
      </x:c>
      <x:c r="D411" t="str">
        <x:v>Permanent</x:v>
      </x:c>
      <x:c r="E411" t="str">
        <x:v>Thurrock</x:v>
      </x:c>
      <x:c r="F411" t="str">
        <x:v>Operative Porter</x:v>
      </x:c>
      <x:c r="G411" t="str">
        <x:v>396207</x:v>
      </x:c>
      <x:c r="H411" t="str">
        <x:v>Linklaters LLP</x:v>
      </x:c>
      <x:c r="I411" s="22" t="n">
        <x:v>9.5</x:v>
      </x:c>
      <x:c r="J411" t="str">
        <x:v>Worked</x:v>
      </x:c>
      <x:c r="K411" t="str">
        <x:v>Employee 104235; home branch Thurrock; assigned role Operative Porter | Deployment branch: Thurrock | Actual role: Operative Driver | Jobs: 396207 | Customers: Linklaters LLP | Actual hours: 9.5; source records: 1</x:v>
      </x:c>
      <x:c r="L411" t="str">
        <x:v>Include</x:v>
      </x:c>
      <x:c r="M411"/>
      <x:c r="N411"/>
    </x:row>
    <x:row r="412">
      <x:c r="A412" t="str">
        <x:v>C Cotfasa (C)|2026-03-04</x:v>
      </x:c>
      <x:c r="B412" s="888" t="n">
        <x:v>46085</x:v>
      </x:c>
      <x:c r="C412" t="str">
        <x:v>C Cotfasa (C)</x:v>
      </x:c>
      <x:c r="D412" t="str">
        <x:v>Permanent</x:v>
      </x:c>
      <x:c r="E412" t="str">
        <x:v>Thurrock</x:v>
      </x:c>
      <x:c r="F412" t="str">
        <x:v>Operative Porter</x:v>
      </x:c>
      <x:c r="G412" t="str">
        <x:v>396207</x:v>
      </x:c>
      <x:c r="H412" t="str">
        <x:v>Linklaters LLP</x:v>
      </x:c>
      <x:c r="I412" s="22" t="n">
        <x:v>9.25</x:v>
      </x:c>
      <x:c r="J412" t="str">
        <x:v>Worked</x:v>
      </x:c>
      <x:c r="K412" t="str">
        <x:v>Employee 104235; home branch Thurrock; assigned role Operative Porter | Deployment branch: Thurrock | Actual role: Operative Driver | Jobs: 396207 | Customers: Linklaters LLP | Actual hours: 9.2; source records: 1</x:v>
      </x:c>
      <x:c r="L412" t="str">
        <x:v>Include</x:v>
      </x:c>
      <x:c r="M412"/>
      <x:c r="N412"/>
    </x:row>
    <x:row r="413">
      <x:c r="A413" t="str">
        <x:v>C Cotfasa (C)|2026-03-05</x:v>
      </x:c>
      <x:c r="B413" s="888" t="n">
        <x:v>46086</x:v>
      </x:c>
      <x:c r="C413" t="str">
        <x:v>C Cotfasa (C)</x:v>
      </x:c>
      <x:c r="D413" t="str">
        <x:v>Permanent</x:v>
      </x:c>
      <x:c r="E413" t="str">
        <x:v>Thurrock</x:v>
      </x:c>
      <x:c r="F413" t="str">
        <x:v>Operative Porter</x:v>
      </x:c>
      <x:c r="G413" t="str">
        <x:v>396207</x:v>
      </x:c>
      <x:c r="H413" t="str">
        <x:v>Linklaters LLP</x:v>
      </x:c>
      <x:c r="I413" s="22" t="n">
        <x:v>9.5</x:v>
      </x:c>
      <x:c r="J413" t="str">
        <x:v>Worked</x:v>
      </x:c>
      <x:c r="K413" t="str">
        <x:v>Employee 104235; home branch Thurrock; assigned role Operative Porter | Deployment branch: Thurrock | Actual role: Operative Driver | Jobs: 396207 | Customers: Linklaters LLP | Actual hours: 9.5; source records: 1</x:v>
      </x:c>
      <x:c r="L413" t="str">
        <x:v>Include</x:v>
      </x:c>
      <x:c r="M413"/>
      <x:c r="N413"/>
    </x:row>
    <x:row r="414">
      <x:c r="A414" t="str">
        <x:v>C Cotfasa (C)|2026-03-06</x:v>
      </x:c>
      <x:c r="B414" s="888" t="n">
        <x:v>46087</x:v>
      </x:c>
      <x:c r="C414" t="str">
        <x:v>C Cotfasa (C)</x:v>
      </x:c>
      <x:c r="D414" t="str">
        <x:v>Permanent</x:v>
      </x:c>
      <x:c r="E414" t="str">
        <x:v>Thurrock</x:v>
      </x:c>
      <x:c r="F414" t="str">
        <x:v>Operative Porter</x:v>
      </x:c>
      <x:c r="G414" t="str">
        <x:v>396207</x:v>
      </x:c>
      <x:c r="H414" t="str">
        <x:v>Linklaters LLP</x:v>
      </x:c>
      <x:c r="I414" s="22" t="n">
        <x:v>8.5</x:v>
      </x:c>
      <x:c r="J414" t="str">
        <x:v>Worked</x:v>
      </x:c>
      <x:c r="K414" t="str">
        <x:v>Employee 104235; home branch Thurrock; assigned role Operative Porter | Deployment branch: Thurrock | Actual role: Operative Driver | Jobs: 396207 | Customers: Linklaters LLP | Actual hours: 8.5; source records: 1</x:v>
      </x:c>
      <x:c r="L414" t="str">
        <x:v>Include</x:v>
      </x:c>
      <x:c r="M414"/>
      <x:c r="N414"/>
    </x:row>
    <x:row r="415">
      <x:c r="A415" t="str">
        <x:v>C Cotfasa (C)|2026-03-07</x:v>
      </x:c>
      <x:c r="B415" s="888" t="n">
        <x:v>46088</x:v>
      </x:c>
      <x:c r="C415" t="str">
        <x:v>C Cotfasa (C)</x:v>
      </x:c>
      <x:c r="D415" t="str">
        <x:v>Permanent</x:v>
      </x:c>
      <x:c r="E415" t="str">
        <x:v>Thurrock</x:v>
      </x:c>
      <x:c r="F415" t="str">
        <x:v>Operative Porter</x:v>
      </x:c>
      <x:c r="G415" t="str">
        <x:v>396207</x:v>
      </x:c>
      <x:c r="H415" t="str">
        <x:v>Linklaters LLP</x:v>
      </x:c>
      <x:c r="I415" s="22" t="n">
        <x:v>8</x:v>
      </x:c>
      <x:c r="J415" t="str">
        <x:v>Worked</x:v>
      </x:c>
      <x:c r="K415" t="str">
        <x:v>Employee 104235; home branch Thurrock; assigned role Operative Porter | Deployment branch: Thurrock | Actual role: Operative Driver | Jobs: 396207 | Customers: Linklaters LLP | Actual hours: 8.0; source records: 1</x:v>
      </x:c>
      <x:c r="L415" t="str">
        <x:v>Include</x:v>
      </x:c>
      <x:c r="M415"/>
      <x:c r="N415"/>
    </x:row>
    <x:row r="416">
      <x:c r="A416" t="str">
        <x:v>C Cotfasa (C)|2026-03-09</x:v>
      </x:c>
      <x:c r="B416" s="888" t="n">
        <x:v>46090</x:v>
      </x:c>
      <x:c r="C416" t="str">
        <x:v>C Cotfasa (C)</x:v>
      </x:c>
      <x:c r="D416" t="str">
        <x:v>Permanent</x:v>
      </x:c>
      <x:c r="E416" t="str">
        <x:v>Thurrock</x:v>
      </x:c>
      <x:c r="F416" t="str">
        <x:v>Operative Porter</x:v>
      </x:c>
      <x:c r="G416" t="str">
        <x:v>396207</x:v>
      </x:c>
      <x:c r="H416" t="str">
        <x:v>Linklaters LLP</x:v>
      </x:c>
      <x:c r="I416" s="22" t="n">
        <x:v>9</x:v>
      </x:c>
      <x:c r="J416" t="str">
        <x:v>Worked</x:v>
      </x:c>
      <x:c r="K416" t="str">
        <x:v>Employee 104235; home branch Thurrock; assigned role Operative Porter | Deployment branch: Thurrock | Actual role: Operative Driver | Jobs: 396207 | Customers: Linklaters LLP | Actual hours: 9.0; source records: 1</x:v>
      </x:c>
      <x:c r="L416" t="str">
        <x:v>Include</x:v>
      </x:c>
      <x:c r="M416"/>
      <x:c r="N416"/>
    </x:row>
    <x:row r="417">
      <x:c r="A417" t="str">
        <x:v>C Cotfasa (C)|2026-03-10</x:v>
      </x:c>
      <x:c r="B417" s="888" t="n">
        <x:v>46091</x:v>
      </x:c>
      <x:c r="C417" t="str">
        <x:v>C Cotfasa (C)</x:v>
      </x:c>
      <x:c r="D417" t="str">
        <x:v>Permanent</x:v>
      </x:c>
      <x:c r="E417" t="str">
        <x:v>Thurrock</x:v>
      </x:c>
      <x:c r="F417" t="str">
        <x:v>Operative Porter</x:v>
      </x:c>
      <x:c r="G417" t="str">
        <x:v>396207</x:v>
      </x:c>
      <x:c r="H417" t="str">
        <x:v>Linklaters LLP</x:v>
      </x:c>
      <x:c r="I417" s="22" t="n">
        <x:v>7.75</x:v>
      </x:c>
      <x:c r="J417" t="str">
        <x:v>Worked</x:v>
      </x:c>
      <x:c r="K417" t="str">
        <x:v>Employee 104235; home branch Thurrock; assigned role Operative Porter | Deployment branch: Thurrock | Actual role: Operative Driver | Jobs: 396207 | Customers: Linklaters LLP | Actual hours: 7.8; source records: 1</x:v>
      </x:c>
      <x:c r="L417" t="str">
        <x:v>Include</x:v>
      </x:c>
      <x:c r="M417"/>
      <x:c r="N417"/>
    </x:row>
    <x:row r="418">
      <x:c r="A418" t="str">
        <x:v>C Cotfasa (C)|2026-03-11</x:v>
      </x:c>
      <x:c r="B418" s="888" t="n">
        <x:v>46092</x:v>
      </x:c>
      <x:c r="C418" t="str">
        <x:v>C Cotfasa (C)</x:v>
      </x:c>
      <x:c r="D418" t="str">
        <x:v>Permanent</x:v>
      </x:c>
      <x:c r="E418" t="str">
        <x:v>Thurrock</x:v>
      </x:c>
      <x:c r="F418" t="str">
        <x:v>Operative Porter</x:v>
      </x:c>
      <x:c r="G418" t="str">
        <x:v>398210</x:v>
      </x:c>
      <x:c r="H418" t="str">
        <x:v>London Metropolitan University</x:v>
      </x:c>
      <x:c r="I418" s="22" t="n">
        <x:v>11.5</x:v>
      </x:c>
      <x:c r="J418" t="str">
        <x:v>Worked</x:v>
      </x:c>
      <x:c r="K418" t="str">
        <x:v>Employee 104235; home branch Thurrock; assigned role Operative Porter | Deployment branch: Thurrock | Actual role: Operative Driver | Jobs: 398210 | Customers: London Metropolitan University | Actual hours: 11.5; source records: 1</x:v>
      </x:c>
      <x:c r="L418" t="str">
        <x:v>Include</x:v>
      </x:c>
      <x:c r="M418"/>
      <x:c r="N418"/>
    </x:row>
    <x:row r="419">
      <x:c r="A419" t="str">
        <x:v>C Cotfasa (C)|2026-03-12</x:v>
      </x:c>
      <x:c r="B419" s="888" t="n">
        <x:v>46093</x:v>
      </x:c>
      <x:c r="C419" t="str">
        <x:v>C Cotfasa (C)</x:v>
      </x:c>
      <x:c r="D419" t="str">
        <x:v>Permanent</x:v>
      </x:c>
      <x:c r="E419" t="str">
        <x:v>Thurrock</x:v>
      </x:c>
      <x:c r="F419" t="str">
        <x:v>Operative Porter</x:v>
      </x:c>
      <x:c r="G419" t="str">
        <x:v>398210</x:v>
      </x:c>
      <x:c r="H419" t="str">
        <x:v>London Metropolitan University</x:v>
      </x:c>
      <x:c r="I419" s="22" t="n">
        <x:v>13.5</x:v>
      </x:c>
      <x:c r="J419" t="str">
        <x:v>Worked</x:v>
      </x:c>
      <x:c r="K419" t="str">
        <x:v>Employee 104235; home branch Thurrock; assigned role Operative Porter | Deployment branch: Thurrock | Actual role: Operative Driver | Jobs: 398210 | Customers: London Metropolitan University | Actual hours: 13.5; source records: 1</x:v>
      </x:c>
      <x:c r="L419" t="str">
        <x:v>Include</x:v>
      </x:c>
      <x:c r="M419"/>
      <x:c r="N419"/>
    </x:row>
    <x:row r="420">
      <x:c r="A420" t="str">
        <x:v>C Cotfasa (C)|2026-03-13</x:v>
      </x:c>
      <x:c r="B420" s="888" t="n">
        <x:v>46094</x:v>
      </x:c>
      <x:c r="C420" t="str">
        <x:v>C Cotfasa (C)</x:v>
      </x:c>
      <x:c r="D420" t="str">
        <x:v>Permanent</x:v>
      </x:c>
      <x:c r="E420" t="str">
        <x:v>Thurrock</x:v>
      </x:c>
      <x:c r="F420" t="str">
        <x:v>Operative Porter</x:v>
      </x:c>
      <x:c r="G420" t="str">
        <x:v>398210</x:v>
      </x:c>
      <x:c r="H420" t="str">
        <x:v>London Metropolitan University</x:v>
      </x:c>
      <x:c r="I420" s="22" t="n">
        <x:v>13.5</x:v>
      </x:c>
      <x:c r="J420" t="str">
        <x:v>Worked</x:v>
      </x:c>
      <x:c r="K420" t="str">
        <x:v>Employee 104235; home branch Thurrock; assigned role Operative Porter | Deployment branch: Thurrock | Actual role: Operative Driver | Jobs: 398210 | Customers: London Metropolitan University | Actual hours: 13.5; source records: 1</x:v>
      </x:c>
      <x:c r="L420" t="str">
        <x:v>Include</x:v>
      </x:c>
      <x:c r="M420"/>
      <x:c r="N420"/>
    </x:row>
    <x:row r="421">
      <x:c r="A421" t="str">
        <x:v>C Cotfasa (C)|2026-03-23</x:v>
      </x:c>
      <x:c r="B421" s="888" t="n">
        <x:v>46104</x:v>
      </x:c>
      <x:c r="C421" t="str">
        <x:v>C Cotfasa (C)</x:v>
      </x:c>
      <x:c r="D421" t="str">
        <x:v>Permanent</x:v>
      </x:c>
      <x:c r="E421" t="str">
        <x:v>Thurrock</x:v>
      </x:c>
      <x:c r="F421" t="str">
        <x:v>Operative Porter</x:v>
      </x:c>
      <x:c r="G421" t="str">
        <x:v>398084</x:v>
      </x:c>
      <x:c r="H421" t="str">
        <x:v>Badamasi/Mrs Mariama</x:v>
      </x:c>
      <x:c r="I421" s="22" t="n">
        <x:v>7</x:v>
      </x:c>
      <x:c r="J421" t="str">
        <x:v>Worked</x:v>
      </x:c>
      <x:c r="K421" t="str">
        <x:v>Employee 104235; home branch Thurrock; assigned role Operative Porter | Deployment branch: Thurrock | Actual role: Operative Driver | Jobs: 398084 | Customers: Badamasi/Mrs Mariama | Actual hours: 7.0; source records: 1</x:v>
      </x:c>
      <x:c r="L421" t="str">
        <x:v>Include</x:v>
      </x:c>
      <x:c r="M421"/>
      <x:c r="N421"/>
    </x:row>
    <x:row r="422">
      <x:c r="A422" t="str">
        <x:v>C Cotfasa (C)|2026-03-24</x:v>
      </x:c>
      <x:c r="B422" s="888" t="n">
        <x:v>46105</x:v>
      </x:c>
      <x:c r="C422" t="str">
        <x:v>C Cotfasa (C)</x:v>
      </x:c>
      <x:c r="D422" t="str">
        <x:v>Permanent</x:v>
      </x:c>
      <x:c r="E422" t="str">
        <x:v>Thurrock</x:v>
      </x:c>
      <x:c r="F422" t="str">
        <x:v>Operative Porter</x:v>
      </x:c>
      <x:c r="G422" t="str">
        <x:v>400289, 396207</x:v>
      </x:c>
      <x:c r="H422" t="str">
        <x:v>HSBC/JLL; Linklaters LLP</x:v>
      </x:c>
      <x:c r="I422" s="22" t="n">
        <x:v>14.5</x:v>
      </x:c>
      <x:c r="J422" t="str">
        <x:v>Worked — 2 records</x:v>
      </x:c>
      <x:c r="K422" t="str">
        <x:v>Employee 104235; home branch Thurrock; assigned role Operative Porter | Deployment branch: Thurrock | Actual role: Operative Driver | Jobs: 400289, 396207 | Customers: HSBC/JLL; Linklaters LLP | Actual hours: 14.5; source records: 2</x:v>
      </x:c>
      <x:c r="L422" t="str">
        <x:v>Include</x:v>
      </x:c>
      <x:c r="M422"/>
      <x:c r="N422"/>
    </x:row>
    <x:row r="423">
      <x:c r="A423" t="str">
        <x:v>C Cotfasa (C)|2026-03-25</x:v>
      </x:c>
      <x:c r="B423" s="888" t="n">
        <x:v>46106</x:v>
      </x:c>
      <x:c r="C423" t="str">
        <x:v>C Cotfasa (C)</x:v>
      </x:c>
      <x:c r="D423" t="str">
        <x:v>Permanent</x:v>
      </x:c>
      <x:c r="E423" t="str">
        <x:v>Thurrock</x:v>
      </x:c>
      <x:c r="F423" t="str">
        <x:v>Operative Porter</x:v>
      </x:c>
      <x:c r="G423" t="str">
        <x:v>396838, 400289</x:v>
      </x:c>
      <x:c r="H423" t="str">
        <x:v>Antony Lee; HSBC/JLL</x:v>
      </x:c>
      <x:c r="I423" s="22" t="n">
        <x:v>15.5</x:v>
      </x:c>
      <x:c r="J423" t="str">
        <x:v>Worked — 2 records</x:v>
      </x:c>
      <x:c r="K423" t="str">
        <x:v>Employee 104235; home branch Thurrock; assigned role Operative Porter | Deployment branch: Thurrock | Actual role: Operative Driver | Jobs: 396838, 400289 | Customers: Antony Lee; HSBC/JLL | Actual hours: 15.5; source records: 2</x:v>
      </x:c>
      <x:c r="L423" t="str">
        <x:v>Include</x:v>
      </x:c>
      <x:c r="M423"/>
      <x:c r="N423"/>
    </x:row>
    <x:row r="424">
      <x:c r="A424" t="str">
        <x:v>C Cotfasa (C)|2026-03-26</x:v>
      </x:c>
      <x:c r="B424" s="888" t="n">
        <x:v>46107</x:v>
      </x:c>
      <x:c r="C424" t="str">
        <x:v>C Cotfasa (C)</x:v>
      </x:c>
      <x:c r="D424" t="str">
        <x:v>Permanent</x:v>
      </x:c>
      <x:c r="E424" t="str">
        <x:v>Thurrock</x:v>
      </x:c>
      <x:c r="F424" t="str">
        <x:v>Operative Porter</x:v>
      </x:c>
      <x:c r="G424" t="str">
        <x:v>396207</x:v>
      </x:c>
      <x:c r="H424" t="str">
        <x:v>Linklaters LLP</x:v>
      </x:c>
      <x:c r="I424" s="22" t="n">
        <x:v>9</x:v>
      </x:c>
      <x:c r="J424" t="str">
        <x:v>Worked</x:v>
      </x:c>
      <x:c r="K424" t="str">
        <x:v>Employee 104235; home branch Thurrock; assigned role Operative Porter | Deployment branch: Thurrock | Actual role: Operative Driver | Jobs: 396207 | Customers: Linklaters LLP | Actual hours: 9.0; source records: 1</x:v>
      </x:c>
      <x:c r="L424" t="str">
        <x:v>Include</x:v>
      </x:c>
      <x:c r="M424"/>
      <x:c r="N424"/>
    </x:row>
    <x:row r="425">
      <x:c r="A425" t="str">
        <x:v>C Cotfasa (C)|2026-03-27</x:v>
      </x:c>
      <x:c r="B425" s="888" t="n">
        <x:v>46108</x:v>
      </x:c>
      <x:c r="C425" t="str">
        <x:v>C Cotfasa (C)</x:v>
      </x:c>
      <x:c r="D425" t="str">
        <x:v>Permanent</x:v>
      </x:c>
      <x:c r="E425" t="str">
        <x:v>Thurrock</x:v>
      </x:c>
      <x:c r="F425" t="str">
        <x:v>Operative Porter</x:v>
      </x:c>
      <x:c r="G425" t="str">
        <x:v>400578</x:v>
      </x:c>
      <x:c r="H425" t="str">
        <x:v>CBRE / Canva</x:v>
      </x:c>
      <x:c r="I425" s="22" t="n">
        <x:v>6</x:v>
      </x:c>
      <x:c r="J425" t="str">
        <x:v>Worked</x:v>
      </x:c>
      <x:c r="K425" t="str">
        <x:v>Employee 104235; home branch Thurrock; assigned role Operative Porter | Deployment branch: Thurrock | Actual role: Operative Driver | Jobs: 400578 | Customers: CBRE / Canva | Actual hours: 6.0; source records: 1</x:v>
      </x:c>
      <x:c r="L425" t="str">
        <x:v>Include</x:v>
      </x:c>
      <x:c r="M425"/>
      <x:c r="N425"/>
    </x:row>
    <x:row r="426">
      <x:c r="A426" t="str">
        <x:v>C Cotfasa (C)|2026-03-28</x:v>
      </x:c>
      <x:c r="B426" s="888" t="n">
        <x:v>46109</x:v>
      </x:c>
      <x:c r="C426" t="str">
        <x:v>C Cotfasa (C)</x:v>
      </x:c>
      <x:c r="D426" t="str">
        <x:v>Permanent</x:v>
      </x:c>
      <x:c r="E426" t="str">
        <x:v>Thurrock</x:v>
      </x:c>
      <x:c r="F426" t="str">
        <x:v>Operative Porter</x:v>
      </x:c>
      <x:c r="G426" t="str">
        <x:v>400289</x:v>
      </x:c>
      <x:c r="H426" t="str">
        <x:v>HSBC/JLL</x:v>
      </x:c>
      <x:c r="I426" s="22" t="n">
        <x:v>7.5</x:v>
      </x:c>
      <x:c r="J426" t="str">
        <x:v>Worked</x:v>
      </x:c>
      <x:c r="K426" t="str">
        <x:v>Employee 104235; home branch Thurrock; assigned role Operative Porter | Deployment branch: Thurrock | Actual role: Operative Driver | Jobs: 400289 | Customers: HSBC/JLL | Actual hours: 7.5; source records: 1</x:v>
      </x:c>
      <x:c r="L426" t="str">
        <x:v>Include</x:v>
      </x:c>
      <x:c r="M426"/>
      <x:c r="N426"/>
    </x:row>
    <x:row r="427">
      <x:c r="A427" t="str">
        <x:v>C Cotfasa (C)|2026-03-30</x:v>
      </x:c>
      <x:c r="B427" s="888" t="n">
        <x:v>46111</x:v>
      </x:c>
      <x:c r="C427" t="str">
        <x:v>C Cotfasa (C)</x:v>
      </x:c>
      <x:c r="D427" t="str">
        <x:v>Permanent</x:v>
      </x:c>
      <x:c r="E427" t="str">
        <x:v>Thurrock</x:v>
      </x:c>
      <x:c r="F427" t="str">
        <x:v>Operative Porter</x:v>
      </x:c>
      <x:c r="G427" t="str">
        <x:v>400289, 400853</x:v>
      </x:c>
      <x:c r="H427" t="str">
        <x:v>HSBC/JLL; National Conservation Services/London Borough of Newham</x:v>
      </x:c>
      <x:c r="I427" s="22" t="n">
        <x:v>13.5</x:v>
      </x:c>
      <x:c r="J427" t="str">
        <x:v>Worked — 2 records</x:v>
      </x:c>
      <x:c r="K427" t="str">
        <x:v>Employee 104235; home branch Thurrock; assigned role Operative Porter | Deployment branch: Thurrock | Actual role: Operative Driver | Jobs: 400289, 400853 | Customers: HSBC/JLL; National Conservation Services/London Borough of Newham | Actual hours: 13.5; source records: 2</x:v>
      </x:c>
      <x:c r="L427" t="str">
        <x:v>Include</x:v>
      </x:c>
      <x:c r="M427"/>
      <x:c r="N427"/>
    </x:row>
    <x:row r="428">
      <x:c r="A428" t="str">
        <x:v>C Cotfasa (C)|2026-03-31</x:v>
      </x:c>
      <x:c r="B428" s="888" t="n">
        <x:v>46112</x:v>
      </x:c>
      <x:c r="C428" t="str">
        <x:v>C Cotfasa (C)</x:v>
      </x:c>
      <x:c r="D428" t="str">
        <x:v>Permanent</x:v>
      </x:c>
      <x:c r="E428" t="str">
        <x:v>Thurrock</x:v>
      </x:c>
      <x:c r="F428" t="str">
        <x:v>Operative Porter</x:v>
      </x:c>
      <x:c r="G428" t="str">
        <x:v>400853</x:v>
      </x:c>
      <x:c r="H428" t="str">
        <x:v>National Conservation Services/London Borough of Newham</x:v>
      </x:c>
      <x:c r="I428" s="22" t="n">
        <x:v>8.5</x:v>
      </x:c>
      <x:c r="J428" t="str">
        <x:v>Worked</x:v>
      </x:c>
      <x:c r="K428" t="str">
        <x:v>Employee 104235; home branch Thurrock; assigned role Operative Porter | Deployment branch: Thurrock | Actual role: Operative Driver | Jobs: 400853 | Customers: National Conservation Services/London Borough of Newham | Actual hours: 8.5; source records: 1</x:v>
      </x:c>
      <x:c r="L428" t="str">
        <x:v>Include</x:v>
      </x:c>
      <x:c r="M428"/>
      <x:c r="N428"/>
    </x:row>
    <x:row r="429">
      <x:c r="A429" t="str">
        <x:v>C Smith (C)|2026-03-02</x:v>
      </x:c>
      <x:c r="B429" s="888" t="n">
        <x:v>46083</x:v>
      </x:c>
      <x:c r="C429" t="str">
        <x:v>C Smith (C)</x:v>
      </x:c>
      <x:c r="D429" t="str">
        <x:v>Permanent</x:v>
      </x:c>
      <x:c r="E429" t="str">
        <x:v>Thurrock</x:v>
      </x:c>
      <x:c r="F429" t="str">
        <x:v>Operative Driver</x:v>
      </x:c>
      <x:c r="G429" t="str">
        <x:v>396724</x:v>
      </x:c>
      <x:c r="H429" t="str">
        <x:v>HMRC</x:v>
      </x:c>
      <x:c r="I429" s="22" t="n">
        <x:v>9</x:v>
      </x:c>
      <x:c r="J429" t="str">
        <x:v>Worked</x:v>
      </x:c>
      <x:c r="K429" t="str">
        <x:v>Employee 102626; home branch Thurrock; assigned role Operative Driver | Deployment branch: Thurrock | Actual role: Operative Driver | Jobs: 396724 | Customers: HMRC | Actual hours: 9.0; source records: 1</x:v>
      </x:c>
      <x:c r="L429" t="str">
        <x:v>Include</x:v>
      </x:c>
      <x:c r="M429"/>
      <x:c r="N429"/>
    </x:row>
    <x:row r="430">
      <x:c r="A430" t="str">
        <x:v>C Smith (C)|2026-03-03</x:v>
      </x:c>
      <x:c r="B430" s="888" t="n">
        <x:v>46084</x:v>
      </x:c>
      <x:c r="C430" t="str">
        <x:v>C Smith (C)</x:v>
      </x:c>
      <x:c r="D430" t="str">
        <x:v>Permanent</x:v>
      </x:c>
      <x:c r="E430" t="str">
        <x:v>Thurrock</x:v>
      </x:c>
      <x:c r="F430" t="str">
        <x:v>Operative Driver</x:v>
      </x:c>
      <x:c r="G430" t="str">
        <x:v>400149</x:v>
      </x:c>
      <x:c r="H430" t="str">
        <x:v>Gordon/Ms Gloria</x:v>
      </x:c>
      <x:c r="I430" s="22" t="n">
        <x:v>6.5</x:v>
      </x:c>
      <x:c r="J430" t="str">
        <x:v>Worked</x:v>
      </x:c>
      <x:c r="K430" t="str">
        <x:v>Employee 102626; home branch Thurrock; assigned role Operative Driver | Deployment branch: Thurrock | Actual role: Operative Driver | Jobs: 400149 | Customers: Gordon/Ms Gloria | Actual hours: 6.5; source records: 1</x:v>
      </x:c>
      <x:c r="L430" t="str">
        <x:v>Include</x:v>
      </x:c>
      <x:c r="M430"/>
      <x:c r="N430"/>
    </x:row>
    <x:row r="431">
      <x:c r="A431" t="str">
        <x:v>C Smith (C)|2026-03-04</x:v>
      </x:c>
      <x:c r="B431" s="888" t="n">
        <x:v>46085</x:v>
      </x:c>
      <x:c r="C431" t="str">
        <x:v>C Smith (C)</x:v>
      </x:c>
      <x:c r="D431" t="str">
        <x:v>Permanent</x:v>
      </x:c>
      <x:c r="E431" t="str">
        <x:v>Thurrock</x:v>
      </x:c>
      <x:c r="F431" t="str">
        <x:v>Operative Driver</x:v>
      </x:c>
      <x:c r="G431" t="str">
        <x:v>396806</x:v>
      </x:c>
      <x:c r="H431" t="str">
        <x:v>Wadud/Ms Saima</x:v>
      </x:c>
      <x:c r="I431" s="22" t="n">
        <x:v>7</x:v>
      </x:c>
      <x:c r="J431" t="str">
        <x:v>Worked</x:v>
      </x:c>
      <x:c r="K431" t="str">
        <x:v>Employee 102626; home branch Thurrock; assigned role Operative Driver | Deployment branch: Thurrock | Actual role: Operative Driver | Jobs: 396806 | Customers: Wadud/Ms Saima | Actual hours: 7.0; source records: 1</x:v>
      </x:c>
      <x:c r="L431" t="str">
        <x:v>Include</x:v>
      </x:c>
      <x:c r="M431"/>
      <x:c r="N431"/>
    </x:row>
    <x:row r="432">
      <x:c r="A432" t="str">
        <x:v>C Smith (C)|2026-03-05</x:v>
      </x:c>
      <x:c r="B432" s="888" t="n">
        <x:v>46086</x:v>
      </x:c>
      <x:c r="C432" t="str">
        <x:v>C Smith (C)</x:v>
      </x:c>
      <x:c r="D432" t="str">
        <x:v>Permanent</x:v>
      </x:c>
      <x:c r="E432" t="str">
        <x:v>Thurrock</x:v>
      </x:c>
      <x:c r="F432" t="str">
        <x:v>Operative Driver</x:v>
      </x:c>
      <x:c r="G432" t="str">
        <x:v>397301</x:v>
      </x:c>
      <x:c r="H432" t="str">
        <x:v>Omar/Mr Essa</x:v>
      </x:c>
      <x:c r="I432" s="22" t="n">
        <x:v>8.5</x:v>
      </x:c>
      <x:c r="J432" t="str">
        <x:v>Worked</x:v>
      </x:c>
      <x:c r="K432" t="str">
        <x:v>Employee 102626; home branch Thurrock; assigned role Operative Driver | Deployment branch: Thurrock | Actual role: Operative Driver | Jobs: 397301 | Customers: Omar/Mr Essa | Actual hours: 8.5; source records: 1</x:v>
      </x:c>
      <x:c r="L432" t="str">
        <x:v>Include</x:v>
      </x:c>
      <x:c r="M432"/>
      <x:c r="N432"/>
    </x:row>
    <x:row r="433">
      <x:c r="A433" t="str">
        <x:v>C Smith (C)|2026-03-06</x:v>
      </x:c>
      <x:c r="B433" s="888" t="n">
        <x:v>46087</x:v>
      </x:c>
      <x:c r="C433" t="str">
        <x:v>C Smith (C)</x:v>
      </x:c>
      <x:c r="D433" t="str">
        <x:v>Permanent</x:v>
      </x:c>
      <x:c r="E433" t="str">
        <x:v>Thurrock</x:v>
      </x:c>
      <x:c r="F433" t="str">
        <x:v>Operative Driver</x:v>
      </x:c>
      <x:c r="G433"/>
      <x:c r="H433"/>
      <x:c r="I433" s="22" t="n">
        <x:v>0</x:v>
      </x:c>
      <x:c r="J433" t="str">
        <x:v>Other leave — Sickness</x:v>
      </x:c>
      <x:c r="K433" t="str">
        <x:v>Employee 102626; home branch Thurrock; assigned role Operative Driver | Leave: Sickness | Leave calendar basis: Variable-pattern period</x:v>
      </x:c>
      <x:c r="L433" t="str">
        <x:v>Include</x:v>
      </x:c>
      <x:c r="M433"/>
      <x:c r="N433"/>
    </x:row>
    <x:row r="434">
      <x:c r="A434" t="str">
        <x:v>C Smith (C)|2026-03-09</x:v>
      </x:c>
      <x:c r="B434" s="888" t="n">
        <x:v>46090</x:v>
      </x:c>
      <x:c r="C434" t="str">
        <x:v>C Smith (C)</x:v>
      </x:c>
      <x:c r="D434" t="str">
        <x:v>Permanent</x:v>
      </x:c>
      <x:c r="E434" t="str">
        <x:v>Thurrock</x:v>
      </x:c>
      <x:c r="F434" t="str">
        <x:v>Operative Driver</x:v>
      </x:c>
      <x:c r="G434" t="str">
        <x:v>396793</x:v>
      </x:c>
      <x:c r="H434" t="str">
        <x:v>Ebere Nwachi</x:v>
      </x:c>
      <x:c r="I434" s="22" t="n">
        <x:v>7</x:v>
      </x:c>
      <x:c r="J434" t="str">
        <x:v>Worked</x:v>
      </x:c>
      <x:c r="K434" t="str">
        <x:v>Employee 102626; home branch Thurrock; assigned role Operative Driver | Deployment branch: Thurrock | Actual role: Operative Driver | Jobs: 396793 | Customers: Ebere Nwachi | Actual hours: 7.0; source records: 1</x:v>
      </x:c>
      <x:c r="L434" t="str">
        <x:v>Include</x:v>
      </x:c>
      <x:c r="M434"/>
      <x:c r="N434"/>
    </x:row>
    <x:row r="435">
      <x:c r="A435" t="str">
        <x:v>C Smith (C)|2026-03-10</x:v>
      </x:c>
      <x:c r="B435" s="888" t="n">
        <x:v>46091</x:v>
      </x:c>
      <x:c r="C435" t="str">
        <x:v>C Smith (C)</x:v>
      </x:c>
      <x:c r="D435" t="str">
        <x:v>Permanent</x:v>
      </x:c>
      <x:c r="E435" t="str">
        <x:v>Thurrock</x:v>
      </x:c>
      <x:c r="F435" t="str">
        <x:v>Operative Driver</x:v>
      </x:c>
      <x:c r="G435" t="str">
        <x:v>400150</x:v>
      </x:c>
      <x:c r="H435" t="str">
        <x:v>Cooke, Young &amp; Keidan LLP</x:v>
      </x:c>
      <x:c r="I435" s="22" t="n">
        <x:v>6.5</x:v>
      </x:c>
      <x:c r="J435" t="str">
        <x:v>Worked</x:v>
      </x:c>
      <x:c r="K435" t="str">
        <x:v>Employee 102626; home branch Thurrock; assigned role Operative Driver | Deployment branch: Thurrock | Actual role: Operative Driver | Jobs: 400150 | Customers: Cooke, Young &amp; Keidan LLP | Actual hours: 6.5; source records: 1</x:v>
      </x:c>
      <x:c r="L435" t="str">
        <x:v>Include</x:v>
      </x:c>
      <x:c r="M435"/>
      <x:c r="N435"/>
    </x:row>
    <x:row r="436">
      <x:c r="A436" t="str">
        <x:v>C Smith (C)|2026-03-11</x:v>
      </x:c>
      <x:c r="B436" s="888" t="n">
        <x:v>46092</x:v>
      </x:c>
      <x:c r="C436" t="str">
        <x:v>C Smith (C)</x:v>
      </x:c>
      <x:c r="D436" t="str">
        <x:v>Permanent</x:v>
      </x:c>
      <x:c r="E436" t="str">
        <x:v>Thurrock</x:v>
      </x:c>
      <x:c r="F436" t="str">
        <x:v>Operative Driver</x:v>
      </x:c>
      <x:c r="G436" t="str">
        <x:v>400150</x:v>
      </x:c>
      <x:c r="H436" t="str">
        <x:v>Cooke, Young &amp; Keidan LLP</x:v>
      </x:c>
      <x:c r="I436" s="22" t="n">
        <x:v>8</x:v>
      </x:c>
      <x:c r="J436" t="str">
        <x:v>Worked</x:v>
      </x:c>
      <x:c r="K436" t="str">
        <x:v>Employee 102626; home branch Thurrock; assigned role Operative Driver | Deployment branch: Thurrock | Actual role: Operative Driver | Jobs: 400150 | Customers: Cooke, Young &amp; Keidan LLP | Actual hours: 8.0; source records: 1</x:v>
      </x:c>
      <x:c r="L436" t="str">
        <x:v>Include</x:v>
      </x:c>
      <x:c r="M436"/>
      <x:c r="N436"/>
    </x:row>
    <x:row r="437">
      <x:c r="A437" t="str">
        <x:v>C Smith (C)|2026-03-12</x:v>
      </x:c>
      <x:c r="B437" s="888" t="n">
        <x:v>46093</x:v>
      </x:c>
      <x:c r="C437" t="str">
        <x:v>C Smith (C)</x:v>
      </x:c>
      <x:c r="D437" t="str">
        <x:v>Permanent</x:v>
      </x:c>
      <x:c r="E437" t="str">
        <x:v>Thurrock</x:v>
      </x:c>
      <x:c r="F437" t="str">
        <x:v>Operative Driver</x:v>
      </x:c>
      <x:c r="G437" t="str">
        <x:v>396207</x:v>
      </x:c>
      <x:c r="H437" t="str">
        <x:v>Linklaters LLP</x:v>
      </x:c>
      <x:c r="I437" s="22" t="n">
        <x:v>9</x:v>
      </x:c>
      <x:c r="J437" t="str">
        <x:v>Worked</x:v>
      </x:c>
      <x:c r="K437" t="str">
        <x:v>Employee 102626; home branch Thurrock; assigned role Operative Driver | Deployment branch: Thurrock | Actual role: Operative Driver | Jobs: 396207 | Customers: Linklaters LLP | Actual hours: 9.0; source records: 1</x:v>
      </x:c>
      <x:c r="L437" t="str">
        <x:v>Include</x:v>
      </x:c>
      <x:c r="M437"/>
      <x:c r="N437"/>
    </x:row>
    <x:row r="438">
      <x:c r="A438" t="str">
        <x:v>C Smith (C)|2026-03-14</x:v>
      </x:c>
      <x:c r="B438" s="888" t="n">
        <x:v>46095</x:v>
      </x:c>
      <x:c r="C438" t="str">
        <x:v>C Smith (C)</x:v>
      </x:c>
      <x:c r="D438" t="str">
        <x:v>Permanent</x:v>
      </x:c>
      <x:c r="E438" t="str">
        <x:v>Thurrock</x:v>
      </x:c>
      <x:c r="F438" t="str">
        <x:v>Operative Driver</x:v>
      </x:c>
      <x:c r="G438" t="str">
        <x:v>396207</x:v>
      </x:c>
      <x:c r="H438" t="str">
        <x:v>Linklaters LLP</x:v>
      </x:c>
      <x:c r="I438" s="22" t="n">
        <x:v>7</x:v>
      </x:c>
      <x:c r="J438" t="str">
        <x:v>Worked</x:v>
      </x:c>
      <x:c r="K438" t="str">
        <x:v>Employee 102626; home branch Thurrock; assigned role Operative Driver | Deployment branch: Thurrock | Actual role: Operative Driver | Jobs: 396207 | Customers: Linklaters LLP | Actual hours: 7.0; source records: 1</x:v>
      </x:c>
      <x:c r="L438" t="str">
        <x:v>Include</x:v>
      </x:c>
      <x:c r="M438"/>
      <x:c r="N438"/>
    </x:row>
    <x:row r="439">
      <x:c r="A439" t="str">
        <x:v>C Smith (C)|2026-03-16</x:v>
      </x:c>
      <x:c r="B439" s="888" t="n">
        <x:v>46097</x:v>
      </x:c>
      <x:c r="C439" t="str">
        <x:v>C Smith (C)</x:v>
      </x:c>
      <x:c r="D439" t="str">
        <x:v>Permanent</x:v>
      </x:c>
      <x:c r="E439" t="str">
        <x:v>Thurrock</x:v>
      </x:c>
      <x:c r="F439" t="str">
        <x:v>Operative Driver</x:v>
      </x:c>
      <x:c r="G439" t="str">
        <x:v>396207</x:v>
      </x:c>
      <x:c r="H439" t="str">
        <x:v>Linklaters LLP</x:v>
      </x:c>
      <x:c r="I439" s="22" t="n">
        <x:v>8.5</x:v>
      </x:c>
      <x:c r="J439" t="str">
        <x:v>Worked</x:v>
      </x:c>
      <x:c r="K439" t="str">
        <x:v>Employee 102626; home branch Thurrock; assigned role Operative Driver | Deployment branch: Thurrock | Actual role: Operative Driver | Jobs: 396207 | Customers: Linklaters LLP | Actual hours: 8.5; source records: 1</x:v>
      </x:c>
      <x:c r="L439" t="str">
        <x:v>Include</x:v>
      </x:c>
      <x:c r="M439"/>
      <x:c r="N439"/>
    </x:row>
    <x:row r="440">
      <x:c r="A440" t="str">
        <x:v>C Smith (C)|2026-03-17</x:v>
      </x:c>
      <x:c r="B440" s="888" t="n">
        <x:v>46098</x:v>
      </x:c>
      <x:c r="C440" t="str">
        <x:v>C Smith (C)</x:v>
      </x:c>
      <x:c r="D440" t="str">
        <x:v>Permanent</x:v>
      </x:c>
      <x:c r="E440" t="str">
        <x:v>Thurrock</x:v>
      </x:c>
      <x:c r="F440" t="str">
        <x:v>Operative Driver</x:v>
      </x:c>
      <x:c r="G440" t="str">
        <x:v>396207</x:v>
      </x:c>
      <x:c r="H440" t="str">
        <x:v>Linklaters LLP</x:v>
      </x:c>
      <x:c r="I440" s="22" t="n">
        <x:v>6.5</x:v>
      </x:c>
      <x:c r="J440" t="str">
        <x:v>Worked</x:v>
      </x:c>
      <x:c r="K440" t="str">
        <x:v>Employee 102626; home branch Thurrock; assigned role Operative Driver | Deployment branch: Thurrock | Actual role: Operative Driver | Jobs: 396207 | Customers: Linklaters LLP | Actual hours: 6.5; source records: 1</x:v>
      </x:c>
      <x:c r="L440" t="str">
        <x:v>Include</x:v>
      </x:c>
      <x:c r="M440"/>
      <x:c r="N440"/>
    </x:row>
    <x:row r="441">
      <x:c r="A441" t="str">
        <x:v>C Smith (C)|2026-03-18</x:v>
      </x:c>
      <x:c r="B441" s="888" t="n">
        <x:v>46099</x:v>
      </x:c>
      <x:c r="C441" t="str">
        <x:v>C Smith (C)</x:v>
      </x:c>
      <x:c r="D441" t="str">
        <x:v>Permanent</x:v>
      </x:c>
      <x:c r="E441" t="str">
        <x:v>Thurrock</x:v>
      </x:c>
      <x:c r="F441" t="str">
        <x:v>Operative Driver</x:v>
      </x:c>
      <x:c r="G441" t="str">
        <x:v>398210</x:v>
      </x:c>
      <x:c r="H441" t="str">
        <x:v>London Metropolitan University</x:v>
      </x:c>
      <x:c r="I441" s="22" t="n">
        <x:v>13.5</x:v>
      </x:c>
      <x:c r="J441" t="str">
        <x:v>Worked</x:v>
      </x:c>
      <x:c r="K441" t="str">
        <x:v>Employee 102626; home branch Thurrock; assigned role Operative Driver | Deployment branch: Thurrock | Actual role: Operative Driver | Jobs: 398210 | Customers: London Metropolitan University | Actual hours: 13.5; source records: 1</x:v>
      </x:c>
      <x:c r="L441" t="str">
        <x:v>Include</x:v>
      </x:c>
      <x:c r="M441"/>
      <x:c r="N441"/>
    </x:row>
    <x:row r="442">
      <x:c r="A442" t="str">
        <x:v>C Smith (C)|2026-03-19</x:v>
      </x:c>
      <x:c r="B442" s="888" t="n">
        <x:v>46100</x:v>
      </x:c>
      <x:c r="C442" t="str">
        <x:v>C Smith (C)</x:v>
      </x:c>
      <x:c r="D442" t="str">
        <x:v>Permanent</x:v>
      </x:c>
      <x:c r="E442" t="str">
        <x:v>Thurrock</x:v>
      </x:c>
      <x:c r="F442" t="str">
        <x:v>Operative Driver</x:v>
      </x:c>
      <x:c r="G442" t="str">
        <x:v>400289, 398210</x:v>
      </x:c>
      <x:c r="H442" t="str">
        <x:v>HSBC/JLL; London Metropolitan University</x:v>
      </x:c>
      <x:c r="I442" s="22" t="n">
        <x:v>17</x:v>
      </x:c>
      <x:c r="J442" t="str">
        <x:v>Worked — 2 records</x:v>
      </x:c>
      <x:c r="K442" t="str">
        <x:v>Employee 102626; home branch Thurrock; assigned role Operative Driver | Deployment branch: Thurrock | Actual role: Operative Driver | Jobs: 400289, 398210 | Customers: HSBC/JLL; London Metropolitan University | Actual hours: 17.0; source records: 2</x:v>
      </x:c>
      <x:c r="L442" t="str">
        <x:v>Include</x:v>
      </x:c>
      <x:c r="M442"/>
      <x:c r="N442"/>
    </x:row>
    <x:row r="443">
      <x:c r="A443" t="str">
        <x:v>C Smith (C)|2026-03-20</x:v>
      </x:c>
      <x:c r="B443" s="888" t="n">
        <x:v>46101</x:v>
      </x:c>
      <x:c r="C443" t="str">
        <x:v>C Smith (C)</x:v>
      </x:c>
      <x:c r="D443" t="str">
        <x:v>Permanent</x:v>
      </x:c>
      <x:c r="E443" t="str">
        <x:v>Thurrock</x:v>
      </x:c>
      <x:c r="F443" t="str">
        <x:v>Operative Driver</x:v>
      </x:c>
      <x:c r="G443" t="str">
        <x:v>399150</x:v>
      </x:c>
      <x:c r="H443" t="str">
        <x:v>Kite Lake Capital Management (UK) LLP</x:v>
      </x:c>
      <x:c r="I443" s="22" t="n">
        <x:v>10</x:v>
      </x:c>
      <x:c r="J443" t="str">
        <x:v>Worked</x:v>
      </x:c>
      <x:c r="K443" t="str">
        <x:v>Employee 102626; home branch Thurrock; assigned role Operative Driver | Deployment branch: Thurrock | Actual role: Operative Driver | Jobs: 399150 | Customers: Kite Lake Capital Management (UK) LLP | Actual hours: 10.0; source records: 1</x:v>
      </x:c>
      <x:c r="L443" t="str">
        <x:v>Include</x:v>
      </x:c>
      <x:c r="M443"/>
      <x:c r="N443"/>
    </x:row>
    <x:row r="444">
      <x:c r="A444" t="str">
        <x:v>C Smith (C)|2026-03-23</x:v>
      </x:c>
      <x:c r="B444" s="888" t="n">
        <x:v>46104</x:v>
      </x:c>
      <x:c r="C444" t="str">
        <x:v>C Smith (C)</x:v>
      </x:c>
      <x:c r="D444" t="str">
        <x:v>Permanent</x:v>
      </x:c>
      <x:c r="E444" t="str">
        <x:v>Thurrock</x:v>
      </x:c>
      <x:c r="F444" t="str">
        <x:v>Operative Driver</x:v>
      </x:c>
      <x:c r="G444" t="str">
        <x:v>398433</x:v>
      </x:c>
      <x:c r="H444" t="str">
        <x:v>Arac/Mr Ismail</x:v>
      </x:c>
      <x:c r="I444" s="22" t="n">
        <x:v>8.5</x:v>
      </x:c>
      <x:c r="J444" t="str">
        <x:v>Worked</x:v>
      </x:c>
      <x:c r="K444" t="str">
        <x:v>Employee 102626; home branch Thurrock; assigned role Operative Driver | Deployment branch: Thurrock | Actual role: Operative Driver | Jobs: 398433 | Customers: Arac/Mr Ismail | Actual hours: 8.5; source records: 1</x:v>
      </x:c>
      <x:c r="L444" t="str">
        <x:v>Include</x:v>
      </x:c>
      <x:c r="M444"/>
      <x:c r="N444"/>
    </x:row>
    <x:row r="445">
      <x:c r="A445" t="str">
        <x:v>C Smith (C)|2026-03-24</x:v>
      </x:c>
      <x:c r="B445" s="888" t="n">
        <x:v>46105</x:v>
      </x:c>
      <x:c r="C445" t="str">
        <x:v>C Smith (C)</x:v>
      </x:c>
      <x:c r="D445" t="str">
        <x:v>Permanent</x:v>
      </x:c>
      <x:c r="E445" t="str">
        <x:v>Thurrock</x:v>
      </x:c>
      <x:c r="F445" t="str">
        <x:v>Operative Driver</x:v>
      </x:c>
      <x:c r="G445" t="str">
        <x:v>396599</x:v>
      </x:c>
      <x:c r="H445" t="str">
        <x:v>Rickmansworth Library / Herts CC</x:v>
      </x:c>
      <x:c r="I445" s="22" t="n">
        <x:v>7.5</x:v>
      </x:c>
      <x:c r="J445" t="str">
        <x:v>Worked</x:v>
      </x:c>
      <x:c r="K445" t="str">
        <x:v>Employee 102626; home branch Thurrock; assigned role Operative Driver | Deployment branch: Thurrock | Actual role: Operative Driver | Jobs: 396599 | Customers: Rickmansworth Library / Herts CC | Actual hours: 7.5; source records: 1</x:v>
      </x:c>
      <x:c r="L445" t="str">
        <x:v>Include</x:v>
      </x:c>
      <x:c r="M445"/>
      <x:c r="N445"/>
    </x:row>
    <x:row r="446">
      <x:c r="A446" t="str">
        <x:v>C Smith (C)|2026-03-25</x:v>
      </x:c>
      <x:c r="B446" s="888" t="n">
        <x:v>46106</x:v>
      </x:c>
      <x:c r="C446" t="str">
        <x:v>C Smith (C)</x:v>
      </x:c>
      <x:c r="D446" t="str">
        <x:v>Permanent</x:v>
      </x:c>
      <x:c r="E446" t="str">
        <x:v>Thurrock</x:v>
      </x:c>
      <x:c r="F446" t="str">
        <x:v>Operative Driver</x:v>
      </x:c>
      <x:c r="G446" t="str">
        <x:v>400994</x:v>
      </x:c>
      <x:c r="H446" t="str">
        <x:v>Globe Locums Ltd</x:v>
      </x:c>
      <x:c r="I446" s="22" t="n">
        <x:v>9</x:v>
      </x:c>
      <x:c r="J446" t="str">
        <x:v>Worked</x:v>
      </x:c>
      <x:c r="K446" t="str">
        <x:v>Employee 102626; home branch Thurrock; assigned role Operative Driver | Deployment branch: Thurrock | Actual role: Operative Driver | Jobs: 400994 | Customers: Globe Locums Ltd | Actual hours: 9.0; source records: 1</x:v>
      </x:c>
      <x:c r="L446" t="str">
        <x:v>Include</x:v>
      </x:c>
      <x:c r="M446"/>
      <x:c r="N446"/>
    </x:row>
    <x:row r="447">
      <x:c r="A447" t="str">
        <x:v>C Smith (C)|2026-03-27</x:v>
      </x:c>
      <x:c r="B447" s="888" t="n">
        <x:v>46108</x:v>
      </x:c>
      <x:c r="C447" t="str">
        <x:v>C Smith (C)</x:v>
      </x:c>
      <x:c r="D447" t="str">
        <x:v>Permanent</x:v>
      </x:c>
      <x:c r="E447" t="str">
        <x:v>Thurrock</x:v>
      </x:c>
      <x:c r="F447" t="str">
        <x:v>Operative Driver</x:v>
      </x:c>
      <x:c r="G447" t="str">
        <x:v>400831</x:v>
      </x:c>
      <x:c r="H447" t="str">
        <x:v>Acquah/James</x:v>
      </x:c>
      <x:c r="I447" s="22" t="n">
        <x:v>8</x:v>
      </x:c>
      <x:c r="J447" t="str">
        <x:v>Worked</x:v>
      </x:c>
      <x:c r="K447" t="str">
        <x:v>Employee 102626; home branch Thurrock; assigned role Operative Driver | Deployment branch: Thurrock | Actual role: Operative Driver | Jobs: 400831 | Customers: Acquah/James | Actual hours: 8.0; source records: 1</x:v>
      </x:c>
      <x:c r="L447" t="str">
        <x:v>Include</x:v>
      </x:c>
      <x:c r="M447"/>
      <x:c r="N447"/>
    </x:row>
    <x:row r="448">
      <x:c r="A448" t="str">
        <x:v>C Smith (C)|2026-03-28</x:v>
      </x:c>
      <x:c r="B448" s="888" t="n">
        <x:v>46109</x:v>
      </x:c>
      <x:c r="C448" t="str">
        <x:v>C Smith (C)</x:v>
      </x:c>
      <x:c r="D448" t="str">
        <x:v>Permanent</x:v>
      </x:c>
      <x:c r="E448" t="str">
        <x:v>Thurrock</x:v>
      </x:c>
      <x:c r="F448" t="str">
        <x:v>Operative Driver</x:v>
      </x:c>
      <x:c r="G448" t="str">
        <x:v>400578</x:v>
      </x:c>
      <x:c r="H448" t="str">
        <x:v>CBRE / Canva</x:v>
      </x:c>
      <x:c r="I448" s="22" t="n">
        <x:v>7</x:v>
      </x:c>
      <x:c r="J448" t="str">
        <x:v>Worked</x:v>
      </x:c>
      <x:c r="K448" t="str">
        <x:v>Employee 102626; home branch Thurrock; assigned role Operative Driver | Deployment branch: Thurrock | Actual role: Operative Driver | Jobs: 400578 | Customers: CBRE / Canva | Actual hours: 7.0; source records: 1</x:v>
      </x:c>
      <x:c r="L448" t="str">
        <x:v>Include</x:v>
      </x:c>
      <x:c r="M448"/>
      <x:c r="N448"/>
    </x:row>
    <x:row r="449">
      <x:c r="A449" t="str">
        <x:v>C Smith (C)|2026-03-30</x:v>
      </x:c>
      <x:c r="B449" s="888" t="n">
        <x:v>46111</x:v>
      </x:c>
      <x:c r="C449" t="str">
        <x:v>C Smith (C)</x:v>
      </x:c>
      <x:c r="D449" t="str">
        <x:v>Permanent</x:v>
      </x:c>
      <x:c r="E449" t="str">
        <x:v>Thurrock</x:v>
      </x:c>
      <x:c r="F449" t="str">
        <x:v>Operative Driver</x:v>
      </x:c>
      <x:c r="G449" t="str">
        <x:v>396207</x:v>
      </x:c>
      <x:c r="H449" t="str">
        <x:v>Linklaters LLP</x:v>
      </x:c>
      <x:c r="I449" s="22" t="n">
        <x:v>9.5</x:v>
      </x:c>
      <x:c r="J449" t="str">
        <x:v>Worked</x:v>
      </x:c>
      <x:c r="K449" t="str">
        <x:v>Employee 102626; home branch Thurrock; assigned role Operative Driver | Deployment branch: Thurrock | Actual role: Operative Driver | Jobs: 396207 | Customers: Linklaters LLP | Actual hours: 9.5; source records: 1</x:v>
      </x:c>
      <x:c r="L449" t="str">
        <x:v>Include</x:v>
      </x:c>
      <x:c r="M449"/>
      <x:c r="N449"/>
    </x:row>
    <x:row r="450">
      <x:c r="A450" t="str">
        <x:v>C Smith (C)|2026-03-31</x:v>
      </x:c>
      <x:c r="B450" s="888" t="n">
        <x:v>46112</x:v>
      </x:c>
      <x:c r="C450" t="str">
        <x:v>C Smith (C)</x:v>
      </x:c>
      <x:c r="D450" t="str">
        <x:v>Permanent</x:v>
      </x:c>
      <x:c r="E450" t="str">
        <x:v>Thurrock</x:v>
      </x:c>
      <x:c r="F450" t="str">
        <x:v>Operative Driver</x:v>
      </x:c>
      <x:c r="G450" t="str">
        <x:v>396207</x:v>
      </x:c>
      <x:c r="H450" t="str">
        <x:v>Linklaters LLP</x:v>
      </x:c>
      <x:c r="I450" s="22" t="n">
        <x:v>9.5</x:v>
      </x:c>
      <x:c r="J450" t="str">
        <x:v>Worked</x:v>
      </x:c>
      <x:c r="K450" t="str">
        <x:v>Employee 102626; home branch Thurrock; assigned role Operative Driver | Deployment branch: Thurrock | Actual role: Operative Driver | Jobs: 396207 | Customers: Linklaters LLP | Actual hours: 9.5; source records: 1</x:v>
      </x:c>
      <x:c r="L450" t="str">
        <x:v>Include</x:v>
      </x:c>
      <x:c r="M450"/>
      <x:c r="N450"/>
    </x:row>
    <x:row r="451">
      <x:c r="A451" t="str">
        <x:v>Callum Rayner|2026-03-04</x:v>
      </x:c>
      <x:c r="B451" s="888" t="n">
        <x:v>46085</x:v>
      </x:c>
      <x:c r="C451" t="str">
        <x:v>Callum Rayner</x:v>
      </x:c>
      <x:c r="D451" t="str">
        <x:v>Permanent</x:v>
      </x:c>
      <x:c r="E451" t="str">
        <x:v>Cambridge</x:v>
      </x:c>
      <x:c r="F451" t="str">
        <x:v>Operative Driver</x:v>
      </x:c>
      <x:c r="G451" t="str">
        <x:v>398255</x:v>
      </x:c>
      <x:c r="H451" t="str">
        <x:v>East &amp; North Hertfordshire NHS Trust</x:v>
      </x:c>
      <x:c r="I451" s="22" t="n">
        <x:v>8</x:v>
      </x:c>
      <x:c r="J451" t="str">
        <x:v>Worked</x:v>
      </x:c>
      <x:c r="K451" t="str">
        <x:v>Employee 104133; home branch Cambridge; assigned role Operative Driver | Deployment branch: Cambridge | Actual role: Operative Porter | Jobs: 398255 | Customers: East &amp; North Hertfordshire NHS Trust | Actual hours: 8.0; source records: 1</x:v>
      </x:c>
      <x:c r="L451" t="str">
        <x:v>Include</x:v>
      </x:c>
      <x:c r="M451"/>
      <x:c r="N451"/>
    </x:row>
    <x:row r="452">
      <x:c r="A452" t="str">
        <x:v>Callum Rayner|2026-03-05</x:v>
      </x:c>
      <x:c r="B452" s="888" t="n">
        <x:v>46086</x:v>
      </x:c>
      <x:c r="C452" t="str">
        <x:v>Callum Rayner</x:v>
      </x:c>
      <x:c r="D452" t="str">
        <x:v>Permanent</x:v>
      </x:c>
      <x:c r="E452" t="str">
        <x:v>Cambridge</x:v>
      </x:c>
      <x:c r="F452" t="str">
        <x:v>Operative Driver</x:v>
      </x:c>
      <x:c r="G452" t="str">
        <x:v>398255</x:v>
      </x:c>
      <x:c r="H452" t="str">
        <x:v>East &amp; North Hertfordshire NHS Trust</x:v>
      </x:c>
      <x:c r="I452" s="22" t="n">
        <x:v>8</x:v>
      </x:c>
      <x:c r="J452" t="str">
        <x:v>Worked</x:v>
      </x:c>
      <x:c r="K452" t="str">
        <x:v>Employee 104133; home branch Cambridge; assigned role Operative Driver | Deployment branch: Cambridge | Actual role: Operative Porter | Jobs: 398255 | Customers: East &amp; North Hertfordshire NHS Trust | Actual hours: 8.0; source records: 1</x:v>
      </x:c>
      <x:c r="L452" t="str">
        <x:v>Include</x:v>
      </x:c>
      <x:c r="M452"/>
      <x:c r="N452"/>
    </x:row>
    <x:row r="453">
      <x:c r="A453" t="str">
        <x:v>Callum Rayner|2026-03-06</x:v>
      </x:c>
      <x:c r="B453" s="888" t="n">
        <x:v>46087</x:v>
      </x:c>
      <x:c r="C453" t="str">
        <x:v>Callum Rayner</x:v>
      </x:c>
      <x:c r="D453" t="str">
        <x:v>Permanent</x:v>
      </x:c>
      <x:c r="E453" t="str">
        <x:v>Cambridge</x:v>
      </x:c>
      <x:c r="F453" t="str">
        <x:v>Operative Driver</x:v>
      </x:c>
      <x:c r="G453" t="str">
        <x:v>400737</x:v>
      </x:c>
      <x:c r="H453" t="str">
        <x:v>HSBC - March 2026 Deliveries</x:v>
      </x:c>
      <x:c r="I453" s="22" t="n">
        <x:v>4</x:v>
      </x:c>
      <x:c r="J453" t="str">
        <x:v>Worked</x:v>
      </x:c>
      <x:c r="K453" t="str">
        <x:v>Employee 104133; home branch Cambridge; assigned role Operative Driver | Deployment branch: Birmingham | Actual role: Operative Porter | Jobs: 400737 | Customers: HSBC - March 2026 Deliveries | Actual hours: 4.0; source records: 1</x:v>
      </x:c>
      <x:c r="L453" t="str">
        <x:v>Include</x:v>
      </x:c>
      <x:c r="M453"/>
      <x:c r="N453"/>
    </x:row>
    <x:row r="454">
      <x:c r="A454" t="str">
        <x:v>Callum Rayner|2026-03-09</x:v>
      </x:c>
      <x:c r="B454" s="888" t="n">
        <x:v>46090</x:v>
      </x:c>
      <x:c r="C454" t="str">
        <x:v>Callum Rayner</x:v>
      </x:c>
      <x:c r="D454" t="str">
        <x:v>Permanent</x:v>
      </x:c>
      <x:c r="E454" t="str">
        <x:v>Cambridge</x:v>
      </x:c>
      <x:c r="F454" t="str">
        <x:v>Operative Driver</x:v>
      </x:c>
      <x:c r="G454" t="str">
        <x:v>400520</x:v>
      </x:c>
      <x:c r="H454" t="str">
        <x:v>Anglian Water</x:v>
      </x:c>
      <x:c r="I454" s="22" t="n">
        <x:v>11.5</x:v>
      </x:c>
      <x:c r="J454" t="str">
        <x:v>Worked</x:v>
      </x:c>
      <x:c r="K454" t="str">
        <x:v>Employee 104133; home branch Cambridge; assigned role Operative Driver | Deployment branch: Cambridge | Actual role: Operative Porter | Jobs: 400520 | Customers: Anglian Water | Actual hours: 11.5; source records: 1</x:v>
      </x:c>
      <x:c r="L454" t="str">
        <x:v>Include</x:v>
      </x:c>
      <x:c r="M454"/>
      <x:c r="N454"/>
    </x:row>
    <x:row r="455">
      <x:c r="A455" t="str">
        <x:v>Callum Rayner|2026-03-10</x:v>
      </x:c>
      <x:c r="B455" s="888" t="n">
        <x:v>46091</x:v>
      </x:c>
      <x:c r="C455" t="str">
        <x:v>Callum Rayner</x:v>
      </x:c>
      <x:c r="D455" t="str">
        <x:v>Permanent</x:v>
      </x:c>
      <x:c r="E455" t="str">
        <x:v>Cambridge</x:v>
      </x:c>
      <x:c r="F455" t="str">
        <x:v>Operative Driver</x:v>
      </x:c>
      <x:c r="G455" t="str">
        <x:v>400520</x:v>
      </x:c>
      <x:c r="H455" t="str">
        <x:v>Anglian Water</x:v>
      </x:c>
      <x:c r="I455" s="22" t="n">
        <x:v>11.5</x:v>
      </x:c>
      <x:c r="J455" t="str">
        <x:v>Worked</x:v>
      </x:c>
      <x:c r="K455" t="str">
        <x:v>Employee 104133; home branch Cambridge; assigned role Operative Driver | Deployment branch: Cambridge | Actual role: Operative Porter | Jobs: 400520 | Customers: Anglian Water | Actual hours: 11.5; source records: 1</x:v>
      </x:c>
      <x:c r="L455" t="str">
        <x:v>Include</x:v>
      </x:c>
      <x:c r="M455"/>
      <x:c r="N455"/>
    </x:row>
    <x:row r="456">
      <x:c r="A456" t="str">
        <x:v>Callum Rayner|2026-03-25</x:v>
      </x:c>
      <x:c r="B456" s="888" t="n">
        <x:v>46106</x:v>
      </x:c>
      <x:c r="C456" t="str">
        <x:v>Callum Rayner</x:v>
      </x:c>
      <x:c r="D456" t="str">
        <x:v>Permanent</x:v>
      </x:c>
      <x:c r="E456" t="str">
        <x:v>Cambridge</x:v>
      </x:c>
      <x:c r="F456" t="str">
        <x:v>Operative Driver</x:v>
      </x:c>
      <x:c r="G456" t="str">
        <x:v>398255</x:v>
      </x:c>
      <x:c r="H456" t="str">
        <x:v>East &amp; North Hertfordshire NHS Trust</x:v>
      </x:c>
      <x:c r="I456" s="22" t="n">
        <x:v>8</x:v>
      </x:c>
      <x:c r="J456" t="str">
        <x:v>Worked</x:v>
      </x:c>
      <x:c r="K456" t="str">
        <x:v>Employee 104133; home branch Cambridge; assigned role Operative Driver | Deployment branch: Cambridge | Actual role: Operative Porter | Jobs: 398255 | Customers: East &amp; North Hertfordshire NHS Trust | Actual hours: 8.0; source records: 1</x:v>
      </x:c>
      <x:c r="L456" t="str">
        <x:v>Include</x:v>
      </x:c>
      <x:c r="M456"/>
      <x:c r="N456"/>
    </x:row>
    <x:row r="457">
      <x:c r="A457" t="str">
        <x:v>Callum Rayner|2026-03-26</x:v>
      </x:c>
      <x:c r="B457" s="888" t="n">
        <x:v>46107</x:v>
      </x:c>
      <x:c r="C457" t="str">
        <x:v>Callum Rayner</x:v>
      </x:c>
      <x:c r="D457" t="str">
        <x:v>Permanent</x:v>
      </x:c>
      <x:c r="E457" t="str">
        <x:v>Cambridge</x:v>
      </x:c>
      <x:c r="F457" t="str">
        <x:v>Operative Driver</x:v>
      </x:c>
      <x:c r="G457" t="str">
        <x:v>400368</x:v>
      </x:c>
      <x:c r="H457" t="str">
        <x:v>South Cambridgeshire District Council</x:v>
      </x:c>
      <x:c r="I457" s="22" t="n">
        <x:v>9</x:v>
      </x:c>
      <x:c r="J457" t="str">
        <x:v>Worked</x:v>
      </x:c>
      <x:c r="K457" t="str">
        <x:v>Employee 104133; home branch Cambridge; assigned role Operative Driver | Deployment branch: Cambridge | Actual role: Operative Driver | Jobs: 400368 | Customers: South Cambridgeshire District Council | Actual hours: 9.0; source records: 1</x:v>
      </x:c>
      <x:c r="L457" t="str">
        <x:v>Include</x:v>
      </x:c>
      <x:c r="M457"/>
      <x:c r="N457"/>
    </x:row>
    <x:row r="458">
      <x:c r="A458" t="str">
        <x:v>Callum Rayner|2026-03-27</x:v>
      </x:c>
      <x:c r="B458" s="888" t="n">
        <x:v>46108</x:v>
      </x:c>
      <x:c r="C458" t="str">
        <x:v>Callum Rayner</x:v>
      </x:c>
      <x:c r="D458" t="str">
        <x:v>Permanent</x:v>
      </x:c>
      <x:c r="E458" t="str">
        <x:v>Cambridge</x:v>
      </x:c>
      <x:c r="F458" t="str">
        <x:v>Operative Driver</x:v>
      </x:c>
      <x:c r="G458" t="str">
        <x:v>399025, 400996</x:v>
      </x:c>
      <x:c r="H458" t="str">
        <x:v>Innovation Centre in Digital Molecular Technologies (iDMT); University of Hertfordshire</x:v>
      </x:c>
      <x:c r="I458" s="22" t="n">
        <x:v>10</x:v>
      </x:c>
      <x:c r="J458" t="str">
        <x:v>Worked — 2 records</x:v>
      </x:c>
      <x:c r="K458" t="str">
        <x:v>Employee 104133; home branch Cambridge; assigned role Operative Driver | Deployment branch: Cambridge, Thurrock | Actual role: Operative Porter | Jobs: 399025, 400996 | Customers: Innovation Centre in Digital Molecular Technologies (iDMT); University of Hertfordshire | Actual hours: 10.0; source records: 2</x:v>
      </x:c>
      <x:c r="L458" t="str">
        <x:v>Include</x:v>
      </x:c>
      <x:c r="M458"/>
      <x:c r="N458"/>
    </x:row>
    <x:row r="459">
      <x:c r="A459" t="str">
        <x:v>Callum Rayner|2026-03-30</x:v>
      </x:c>
      <x:c r="B459" s="888" t="n">
        <x:v>46111</x:v>
      </x:c>
      <x:c r="C459" t="str">
        <x:v>Callum Rayner</x:v>
      </x:c>
      <x:c r="D459" t="str">
        <x:v>Permanent</x:v>
      </x:c>
      <x:c r="E459" t="str">
        <x:v>Cambridge</x:v>
      </x:c>
      <x:c r="F459" t="str">
        <x:v>Operative Driver</x:v>
      </x:c>
      <x:c r="G459" t="str">
        <x:v>400520</x:v>
      </x:c>
      <x:c r="H459" t="str">
        <x:v>Anglian Water</x:v>
      </x:c>
      <x:c r="I459" s="22" t="n">
        <x:v>9</x:v>
      </x:c>
      <x:c r="J459" t="str">
        <x:v>Worked</x:v>
      </x:c>
      <x:c r="K459" t="str">
        <x:v>Employee 104133; home branch Cambridge; assigned role Operative Driver | Deployment branch: Cambridge | Actual role: Operative Porter | Jobs: 400520 | Customers: Anglian Water | Actual hours: 9.0; source records: 1</x:v>
      </x:c>
      <x:c r="L459" t="str">
        <x:v>Include</x:v>
      </x:c>
      <x:c r="M459"/>
      <x:c r="N459"/>
    </x:row>
    <x:row r="460">
      <x:c r="A460" t="str">
        <x:v>Callum Rayner|2026-03-31</x:v>
      </x:c>
      <x:c r="B460" s="888" t="n">
        <x:v>46112</x:v>
      </x:c>
      <x:c r="C460" t="str">
        <x:v>Callum Rayner</x:v>
      </x:c>
      <x:c r="D460" t="str">
        <x:v>Permanent</x:v>
      </x:c>
      <x:c r="E460" t="str">
        <x:v>Cambridge</x:v>
      </x:c>
      <x:c r="F460" t="str">
        <x:v>Operative Driver</x:v>
      </x:c>
      <x:c r="G460" t="str">
        <x:v>401254</x:v>
      </x:c>
      <x:c r="H460" t="str">
        <x:v>HSBC - April 2026 Deliveries</x:v>
      </x:c>
      <x:c r="I460" s="22" t="n">
        <x:v>7.7</x:v>
      </x:c>
      <x:c r="J460" t="str">
        <x:v>Worked</x:v>
      </x:c>
      <x:c r="K460" t="str">
        <x:v>Employee 104133; home branch Cambridge; assigned role Operative Driver | Deployment branch: Birmingham | Actual role: Operative Porter | Jobs: 401254 | Customers: HSBC - April 2026 Deliveries | Actual hours: 7.7; source records: 1</x:v>
      </x:c>
      <x:c r="L460" t="str">
        <x:v>Include</x:v>
      </x:c>
      <x:c r="M460"/>
      <x:c r="N460"/>
    </x:row>
    <x:row r="461">
      <x:c r="A461" t="str">
        <x:v>Carl Stell|2026-03-02</x:v>
      </x:c>
      <x:c r="B461" s="888" t="n">
        <x:v>46083</x:v>
      </x:c>
      <x:c r="C461" t="str">
        <x:v>Carl Stell</x:v>
      </x:c>
      <x:c r="D461" t="str">
        <x:v>Permanent</x:v>
      </x:c>
      <x:c r="E461" t="str">
        <x:v>Leeds</x:v>
      </x:c>
      <x:c r="F461" t="str">
        <x:v>Operative Porter</x:v>
      </x:c>
      <x:c r="G461"/>
      <x:c r="H461"/>
      <x:c r="I461" s="22" t="n">
        <x:v>0</x:v>
      </x:c>
      <x:c r="J461" t="str">
        <x:v>Annual leave</x:v>
      </x:c>
      <x:c r="K461" t="str">
        <x:v>Employee 102997; home branch Leeds; assigned role Operative Porter | Leave: Annual Leave (Hours) | Leave calendar basis: Variable-pattern period</x:v>
      </x:c>
      <x:c r="L461" t="str">
        <x:v>Include</x:v>
      </x:c>
      <x:c r="M461"/>
      <x:c r="N461"/>
    </x:row>
    <x:row r="462">
      <x:c r="A462" t="str">
        <x:v>Carl Stell|2026-03-03</x:v>
      </x:c>
      <x:c r="B462" s="888" t="n">
        <x:v>46084</x:v>
      </x:c>
      <x:c r="C462" t="str">
        <x:v>Carl Stell</x:v>
      </x:c>
      <x:c r="D462" t="str">
        <x:v>Permanent</x:v>
      </x:c>
      <x:c r="E462" t="str">
        <x:v>Leeds</x:v>
      </x:c>
      <x:c r="F462" t="str">
        <x:v>Operative Porter</x:v>
      </x:c>
      <x:c r="G462" t="str">
        <x:v>400528</x:v>
      </x:c>
      <x:c r="H462" t="str">
        <x:v>Wakefield College Skills Exchange (Bench Move)</x:v>
      </x:c>
      <x:c r="I462" s="22" t="n">
        <x:v>7</x:v>
      </x:c>
      <x:c r="J462" t="str">
        <x:v>Worked</x:v>
      </x:c>
      <x:c r="K462" t="str">
        <x:v>Employee 102997; home branch Leeds; assigned role Operative Porter | Deployment branch: Leeds | Actual role: Operative Porter | Jobs: 400528 | Customers: Wakefield College Skills Exchange (Bench Move) | Actual hours: 7.0; source records: 1</x:v>
      </x:c>
      <x:c r="L462" t="str">
        <x:v>Include</x:v>
      </x:c>
      <x:c r="M462"/>
      <x:c r="N462"/>
    </x:row>
    <x:row r="463">
      <x:c r="A463" t="str">
        <x:v>Carl Stell|2026-03-04</x:v>
      </x:c>
      <x:c r="B463" s="888" t="n">
        <x:v>46085</x:v>
      </x:c>
      <x:c r="C463" t="str">
        <x:v>Carl Stell</x:v>
      </x:c>
      <x:c r="D463" t="str">
        <x:v>Permanent</x:v>
      </x:c>
      <x:c r="E463" t="str">
        <x:v>Leeds</x:v>
      </x:c>
      <x:c r="F463" t="str">
        <x:v>Operative Porter</x:v>
      </x:c>
      <x:c r="G463" t="str">
        <x:v>399454B</x:v>
      </x:c>
      <x:c r="H463" t="str">
        <x:v>Restore Harrow Green</x:v>
      </x:c>
      <x:c r="I463" s="22" t="n">
        <x:v>8</x:v>
      </x:c>
      <x:c r="J463" t="str">
        <x:v>Worked</x:v>
      </x:c>
      <x:c r="K463" t="str">
        <x:v>Employee 102997; home branch Leeds; assigned role Operative Porter | Deployment branch: Leeds | Actual role: Operative Porter | Jobs: 399454B | Customers: Restore Harrow Green | Actual hours: 8.0; source records: 1</x:v>
      </x:c>
      <x:c r="L463" t="str">
        <x:v>Include</x:v>
      </x:c>
      <x:c r="M463"/>
      <x:c r="N463"/>
    </x:row>
    <x:row r="464">
      <x:c r="A464" t="str">
        <x:v>Carl Stell|2026-03-05</x:v>
      </x:c>
      <x:c r="B464" s="888" t="n">
        <x:v>46086</x:v>
      </x:c>
      <x:c r="C464" t="str">
        <x:v>Carl Stell</x:v>
      </x:c>
      <x:c r="D464" t="str">
        <x:v>Permanent</x:v>
      </x:c>
      <x:c r="E464" t="str">
        <x:v>Leeds</x:v>
      </x:c>
      <x:c r="F464" t="str">
        <x:v>Operative Porter</x:v>
      </x:c>
      <x:c r="G464" t="str">
        <x:v>398911</x:v>
      </x:c>
      <x:c r="H464" t="str">
        <x:v>Kirklees Council - Adele Gregory</x:v>
      </x:c>
      <x:c r="I464" s="22" t="n">
        <x:v>6</x:v>
      </x:c>
      <x:c r="J464" t="str">
        <x:v>Worked</x:v>
      </x:c>
      <x:c r="K464" t="str">
        <x:v>Employee 102997; home branch Leeds; assigned role Operative Porter | Deployment branch: Leeds | Actual role: Operative Porter | Jobs: 398911 | Customers: Kirklees Council - Adele Gregory | Actual hours: 6.0; source records: 1</x:v>
      </x:c>
      <x:c r="L464" t="str">
        <x:v>Include</x:v>
      </x:c>
      <x:c r="M464"/>
      <x:c r="N464"/>
    </x:row>
    <x:row r="465">
      <x:c r="A465" t="str">
        <x:v>Carl Stell|2026-03-06</x:v>
      </x:c>
      <x:c r="B465" s="888" t="n">
        <x:v>46087</x:v>
      </x:c>
      <x:c r="C465" t="str">
        <x:v>Carl Stell</x:v>
      </x:c>
      <x:c r="D465" t="str">
        <x:v>Permanent</x:v>
      </x:c>
      <x:c r="E465" t="str">
        <x:v>Leeds</x:v>
      </x:c>
      <x:c r="F465" t="str">
        <x:v>Operative Porter</x:v>
      </x:c>
      <x:c r="G465" t="str">
        <x:v>399978, 399066</x:v>
      </x:c>
      <x:c r="H465" t="str">
        <x:v>Dentsu (Leeds); Kirklees Council - Brenda Windle</x:v>
      </x:c>
      <x:c r="I465" s="22" t="n">
        <x:v>12.5</x:v>
      </x:c>
      <x:c r="J465" t="str">
        <x:v>Worked — 2 records</x:v>
      </x:c>
      <x:c r="K465" t="str">
        <x:v>Employee 102997; home branch Leeds; assigned role Operative Porter | Deployment branch: Leeds | Actual role: Operative Porter | Jobs: 399978, 399066 | Customers: Dentsu (Leeds); Kirklees Council - Brenda Windle | Actual hours: 12.5; source records: 2</x:v>
      </x:c>
      <x:c r="L465" t="str">
        <x:v>Include</x:v>
      </x:c>
      <x:c r="M465"/>
      <x:c r="N465"/>
    </x:row>
    <x:row r="466">
      <x:c r="A466" t="str">
        <x:v>Carl Stell|2026-03-09</x:v>
      </x:c>
      <x:c r="B466" s="888" t="n">
        <x:v>46090</x:v>
      </x:c>
      <x:c r="C466" t="str">
        <x:v>Carl Stell</x:v>
      </x:c>
      <x:c r="D466" t="str">
        <x:v>Permanent</x:v>
      </x:c>
      <x:c r="E466" t="str">
        <x:v>Leeds</x:v>
      </x:c>
      <x:c r="F466" t="str">
        <x:v>Operative Porter</x:v>
      </x:c>
      <x:c r="G466" t="str">
        <x:v>400418</x:v>
      </x:c>
      <x:c r="H466" t="str">
        <x:v>Kirklees Council - Joanne Moore</x:v>
      </x:c>
      <x:c r="I466" s="22" t="n">
        <x:v>7.5</x:v>
      </x:c>
      <x:c r="J466" t="str">
        <x:v>Worked</x:v>
      </x:c>
      <x:c r="K466" t="str">
        <x:v>Employee 102997; home branch Leeds; assigned role Operative Porter | Deployment branch: Leeds | Actual role: Operative Porter | Jobs: 400418 | Customers: Kirklees Council - Joanne Moore | Actual hours: 7.5; source records: 1</x:v>
      </x:c>
      <x:c r="L466" t="str">
        <x:v>Include</x:v>
      </x:c>
      <x:c r="M466"/>
      <x:c r="N466"/>
    </x:row>
    <x:row r="467">
      <x:c r="A467" t="str">
        <x:v>Carl Stell|2026-03-10</x:v>
      </x:c>
      <x:c r="B467" s="888" t="n">
        <x:v>46091</x:v>
      </x:c>
      <x:c r="C467" t="str">
        <x:v>Carl Stell</x:v>
      </x:c>
      <x:c r="D467" t="str">
        <x:v>Permanent</x:v>
      </x:c>
      <x:c r="E467" t="str">
        <x:v>Leeds</x:v>
      </x:c>
      <x:c r="F467" t="str">
        <x:v>Operative Porter</x:v>
      </x:c>
      <x:c r="G467" t="str">
        <x:v>399978, 399722A</x:v>
      </x:c>
      <x:c r="H467" t="str">
        <x:v>Dentsu (Leeds); Kirklees Council - Mrs Susan Hodgson</x:v>
      </x:c>
      <x:c r="I467" s="22" t="n">
        <x:v>18.75</x:v>
      </x:c>
      <x:c r="J467" t="str">
        <x:v>Worked — 2 records</x:v>
      </x:c>
      <x:c r="K467" t="str">
        <x:v>Employee 102997; home branch Leeds; assigned role Operative Porter | Deployment branch: Leeds | Actual role: Operative Porter | Jobs: 399978, 399722A | Customers: Dentsu (Leeds); Kirklees Council - Mrs Susan Hodgson | Actual hours: 18.8; source records: 2</x:v>
      </x:c>
      <x:c r="L467" t="str">
        <x:v>Include</x:v>
      </x:c>
      <x:c r="M467"/>
      <x:c r="N467"/>
    </x:row>
    <x:row r="468">
      <x:c r="A468" t="str">
        <x:v>Carl Stell|2026-03-11</x:v>
      </x:c>
      <x:c r="B468" s="888" t="n">
        <x:v>46092</x:v>
      </x:c>
      <x:c r="C468" t="str">
        <x:v>Carl Stell</x:v>
      </x:c>
      <x:c r="D468" t="str">
        <x:v>Permanent</x:v>
      </x:c>
      <x:c r="E468" t="str">
        <x:v>Leeds</x:v>
      </x:c>
      <x:c r="F468" t="str">
        <x:v>Operative Porter</x:v>
      </x:c>
      <x:c r="G468" t="str">
        <x:v>400927</x:v>
      </x:c>
      <x:c r="H468" t="str">
        <x:v>INDEPENDENT VETCARE LIMITED</x:v>
      </x:c>
      <x:c r="I468" s="22" t="n">
        <x:v>7.5</x:v>
      </x:c>
      <x:c r="J468" t="str">
        <x:v>Worked</x:v>
      </x:c>
      <x:c r="K468" t="str">
        <x:v>Employee 102997; home branch Leeds; assigned role Operative Porter | Deployment branch: Leeds | Actual role: Operative Porter | Jobs: 400927 | Customers: INDEPENDENT VETCARE LIMITED | Actual hours: 7.5; source records: 1</x:v>
      </x:c>
      <x:c r="L468" t="str">
        <x:v>Include</x:v>
      </x:c>
      <x:c r="M468"/>
      <x:c r="N468"/>
    </x:row>
    <x:row r="469">
      <x:c r="A469" t="str">
        <x:v>Carl Stell|2026-03-12</x:v>
      </x:c>
      <x:c r="B469" s="888" t="n">
        <x:v>46093</x:v>
      </x:c>
      <x:c r="C469" t="str">
        <x:v>Carl Stell</x:v>
      </x:c>
      <x:c r="D469" t="str">
        <x:v>Permanent</x:v>
      </x:c>
      <x:c r="E469" t="str">
        <x:v>Leeds</x:v>
      </x:c>
      <x:c r="F469" t="str">
        <x:v>Operative Porter</x:v>
      </x:c>
      <x:c r="G469" t="str">
        <x:v>400709</x:v>
      </x:c>
      <x:c r="H469" t="str">
        <x:v>HM Prison and Probation Service</x:v>
      </x:c>
      <x:c r="I469" s="22" t="n">
        <x:v>7.25</x:v>
      </x:c>
      <x:c r="J469" t="str">
        <x:v>Worked</x:v>
      </x:c>
      <x:c r="K469" t="str">
        <x:v>Employee 102997; home branch Leeds; assigned role Operative Porter | Deployment branch: Leeds | Actual role: Operative Porter | Jobs: 400709 | Customers: HM Prison and Probation Service | Actual hours: 7.2; source records: 1</x:v>
      </x:c>
      <x:c r="L469" t="str">
        <x:v>Include</x:v>
      </x:c>
      <x:c r="M469"/>
      <x:c r="N469"/>
    </x:row>
    <x:row r="470">
      <x:c r="A470" t="str">
        <x:v>Carl Stell|2026-03-13</x:v>
      </x:c>
      <x:c r="B470" s="888" t="n">
        <x:v>46094</x:v>
      </x:c>
      <x:c r="C470" t="str">
        <x:v>Carl Stell</x:v>
      </x:c>
      <x:c r="D470" t="str">
        <x:v>Permanent</x:v>
      </x:c>
      <x:c r="E470" t="str">
        <x:v>Leeds</x:v>
      </x:c>
      <x:c r="F470" t="str">
        <x:v>Operative Porter</x:v>
      </x:c>
      <x:c r="G470" t="str">
        <x:v>399454B</x:v>
      </x:c>
      <x:c r="H470" t="str">
        <x:v>Restore Harrow Green</x:v>
      </x:c>
      <x:c r="I470" s="22" t="n">
        <x:v>8.25</x:v>
      </x:c>
      <x:c r="J470" t="str">
        <x:v>Worked</x:v>
      </x:c>
      <x:c r="K470" t="str">
        <x:v>Employee 102997; home branch Leeds; assigned role Operative Porter | Deployment branch: Leeds | Actual role: Operative Porter | Jobs: 399454B | Customers: Restore Harrow Green | Actual hours: 8.2; source records: 1</x:v>
      </x:c>
      <x:c r="L470" t="str">
        <x:v>Include</x:v>
      </x:c>
      <x:c r="M470"/>
      <x:c r="N470"/>
    </x:row>
    <x:row r="471">
      <x:c r="A471" t="str">
        <x:v>Carl Stell|2026-03-16</x:v>
      </x:c>
      <x:c r="B471" s="888" t="n">
        <x:v>46097</x:v>
      </x:c>
      <x:c r="C471" t="str">
        <x:v>Carl Stell</x:v>
      </x:c>
      <x:c r="D471" t="str">
        <x:v>Permanent</x:v>
      </x:c>
      <x:c r="E471" t="str">
        <x:v>Leeds</x:v>
      </x:c>
      <x:c r="F471" t="str">
        <x:v>Operative Porter</x:v>
      </x:c>
      <x:c r="G471" t="str">
        <x:v>400378G, 399656</x:v>
      </x:c>
      <x:c r="H471" t="str">
        <x:v>Avantor ( LEEDS  MARCH 2026 ); Key Property Solutions - Michael Syddall PS</x:v>
      </x:c>
      <x:c r="I471" s="22" t="n">
        <x:v>11.75</x:v>
      </x:c>
      <x:c r="J471" t="str">
        <x:v>Worked — 2 records</x:v>
      </x:c>
      <x:c r="K471" t="str">
        <x:v>Employee 102997; home branch Leeds; assigned role Operative Porter | Deployment branch: Cambridge, Leeds | Actual role: Operative Porter | Jobs: 400378G, 399656 | Customers: Avantor ( LEEDS  MARCH 2026 ); Key Property Solutions - Michael Syddall PS | Actual hours: 11.8; source records: 2</x:v>
      </x:c>
      <x:c r="L471" t="str">
        <x:v>Include</x:v>
      </x:c>
      <x:c r="M471"/>
      <x:c r="N471"/>
    </x:row>
    <x:row r="472">
      <x:c r="A472" t="str">
        <x:v>Carl Stell|2026-03-17</x:v>
      </x:c>
      <x:c r="B472" s="888" t="n">
        <x:v>46098</x:v>
      </x:c>
      <x:c r="C472" t="str">
        <x:v>Carl Stell</x:v>
      </x:c>
      <x:c r="D472" t="str">
        <x:v>Permanent</x:v>
      </x:c>
      <x:c r="E472" t="str">
        <x:v>Leeds</x:v>
      </x:c>
      <x:c r="F472" t="str">
        <x:v>Operative Porter</x:v>
      </x:c>
      <x:c r="G472" t="str">
        <x:v>400804</x:v>
      </x:c>
      <x:c r="H472" t="str">
        <x:v>Kirklees Council - Donna Nursey</x:v>
      </x:c>
      <x:c r="I472" s="22" t="n">
        <x:v>8</x:v>
      </x:c>
      <x:c r="J472" t="str">
        <x:v>Worked</x:v>
      </x:c>
      <x:c r="K472" t="str">
        <x:v>Employee 102997; home branch Leeds; assigned role Operative Porter | Deployment branch: Leeds | Actual role: Operative Porter | Jobs: 400804 | Customers: Kirklees Council - Donna Nursey | Actual hours: 8.0; source records: 1</x:v>
      </x:c>
      <x:c r="L472" t="str">
        <x:v>Include</x:v>
      </x:c>
      <x:c r="M472"/>
      <x:c r="N472"/>
    </x:row>
    <x:row r="473">
      <x:c r="A473" t="str">
        <x:v>Carl Stell|2026-03-18</x:v>
      </x:c>
      <x:c r="B473" s="888" t="n">
        <x:v>46099</x:v>
      </x:c>
      <x:c r="C473" t="str">
        <x:v>Carl Stell</x:v>
      </x:c>
      <x:c r="D473" t="str">
        <x:v>Permanent</x:v>
      </x:c>
      <x:c r="E473" t="str">
        <x:v>Leeds</x:v>
      </x:c>
      <x:c r="F473" t="str">
        <x:v>Operative Porter</x:v>
      </x:c>
      <x:c r="G473" t="str">
        <x:v>399454B</x:v>
      </x:c>
      <x:c r="H473" t="str">
        <x:v>Restore Harrow Green</x:v>
      </x:c>
      <x:c r="I473" s="22" t="n">
        <x:v>12.33</x:v>
      </x:c>
      <x:c r="J473" t="str">
        <x:v>Worked</x:v>
      </x:c>
      <x:c r="K473" t="str">
        <x:v>Employee 102997; home branch Leeds; assigned role Operative Porter | Deployment branch: Leeds | Actual role: Operative Porter | Jobs: 399454B | Customers: Restore Harrow Green | Actual hours: 12.3; source records: 1</x:v>
      </x:c>
      <x:c r="L473" t="str">
        <x:v>Include</x:v>
      </x:c>
      <x:c r="M473"/>
      <x:c r="N473"/>
    </x:row>
    <x:row r="474">
      <x:c r="A474" t="str">
        <x:v>Carl Stell|2026-03-19</x:v>
      </x:c>
      <x:c r="B474" s="888" t="n">
        <x:v>46100</x:v>
      </x:c>
      <x:c r="C474" t="str">
        <x:v>Carl Stell</x:v>
      </x:c>
      <x:c r="D474" t="str">
        <x:v>Permanent</x:v>
      </x:c>
      <x:c r="E474" t="str">
        <x:v>Leeds</x:v>
      </x:c>
      <x:c r="F474" t="str">
        <x:v>Operative Porter</x:v>
      </x:c>
      <x:c r="G474" t="str">
        <x:v>400707</x:v>
      </x:c>
      <x:c r="H474" t="str">
        <x:v>Markel (UK) Ltd</x:v>
      </x:c>
      <x:c r="I474" s="22" t="n">
        <x:v>8.25</x:v>
      </x:c>
      <x:c r="J474" t="str">
        <x:v>Worked</x:v>
      </x:c>
      <x:c r="K474" t="str">
        <x:v>Employee 102997; home branch Leeds; assigned role Operative Porter | Deployment branch: Leeds | Actual role: Operative Skilled | Jobs: 400707 | Customers: Markel (UK) Ltd | Actual hours: 8.2; source records: 1</x:v>
      </x:c>
      <x:c r="L474" t="str">
        <x:v>Include</x:v>
      </x:c>
      <x:c r="M474"/>
      <x:c r="N474"/>
    </x:row>
    <x:row r="475">
      <x:c r="A475" t="str">
        <x:v>Carl Stell|2026-03-20</x:v>
      </x:c>
      <x:c r="B475" s="888" t="n">
        <x:v>46101</x:v>
      </x:c>
      <x:c r="C475" t="str">
        <x:v>Carl Stell</x:v>
      </x:c>
      <x:c r="D475" t="str">
        <x:v>Permanent</x:v>
      </x:c>
      <x:c r="E475" t="str">
        <x:v>Leeds</x:v>
      </x:c>
      <x:c r="F475" t="str">
        <x:v>Operative Porter</x:v>
      </x:c>
      <x:c r="G475" t="str">
        <x:v>400378G, 400737</x:v>
      </x:c>
      <x:c r="H475" t="str">
        <x:v>Avantor ( LEEDS  MARCH 2026 ); HSBC - March 2026 Deliveries</x:v>
      </x:c>
      <x:c r="I475" s="22" t="n">
        <x:v>14.5</x:v>
      </x:c>
      <x:c r="J475" t="str">
        <x:v>Worked — 2 records</x:v>
      </x:c>
      <x:c r="K475" t="str">
        <x:v>Employee 102997; home branch Leeds; assigned role Operative Porter | Deployment branch: Birmingham, Cambridge | Actual role: Operative Porter | Jobs: 400378G, 400737 | Customers: Avantor ( LEEDS  MARCH 2026 ); HSBC - March 2026 Deliveries | Actual hours: 14.5; source records: 2</x:v>
      </x:c>
      <x:c r="L475" t="str">
        <x:v>Include</x:v>
      </x:c>
      <x:c r="M475"/>
      <x:c r="N475"/>
    </x:row>
    <x:row r="476">
      <x:c r="A476" t="str">
        <x:v>Carl Stell|2026-03-24</x:v>
      </x:c>
      <x:c r="B476" s="888" t="n">
        <x:v>46105</x:v>
      </x:c>
      <x:c r="C476" t="str">
        <x:v>Carl Stell</x:v>
      </x:c>
      <x:c r="D476" t="str">
        <x:v>Permanent</x:v>
      </x:c>
      <x:c r="E476" t="str">
        <x:v>Leeds</x:v>
      </x:c>
      <x:c r="F476" t="str">
        <x:v>Operative Porter</x:v>
      </x:c>
      <x:c r="G476" t="str">
        <x:v>401141</x:v>
      </x:c>
      <x:c r="H476" t="str">
        <x:v>Jesits</x:v>
      </x:c>
      <x:c r="I476" s="22" t="n">
        <x:v>8.5</x:v>
      </x:c>
      <x:c r="J476" t="str">
        <x:v>Worked</x:v>
      </x:c>
      <x:c r="K476" t="str">
        <x:v>Employee 102997; home branch Leeds; assigned role Operative Porter | Deployment branch: Thurrock | Actual role: Operative Skilled | Jobs: 401141 | Customers: Jesits | Actual hours: 8.5; source records: 1</x:v>
      </x:c>
      <x:c r="L476" t="str">
        <x:v>Include</x:v>
      </x:c>
      <x:c r="M476"/>
      <x:c r="N476"/>
    </x:row>
    <x:row r="477">
      <x:c r="A477" t="str">
        <x:v>Carl Stell|2026-03-25</x:v>
      </x:c>
      <x:c r="B477" s="888" t="n">
        <x:v>46106</x:v>
      </x:c>
      <x:c r="C477" t="str">
        <x:v>Carl Stell</x:v>
      </x:c>
      <x:c r="D477" t="str">
        <x:v>Permanent</x:v>
      </x:c>
      <x:c r="E477" t="str">
        <x:v>Leeds</x:v>
      </x:c>
      <x:c r="F477" t="str">
        <x:v>Operative Porter</x:v>
      </x:c>
      <x:c r="G477" t="str">
        <x:v>401141</x:v>
      </x:c>
      <x:c r="H477" t="str">
        <x:v>Jesits</x:v>
      </x:c>
      <x:c r="I477" s="22" t="n">
        <x:v>10.75</x:v>
      </x:c>
      <x:c r="J477" t="str">
        <x:v>Worked</x:v>
      </x:c>
      <x:c r="K477" t="str">
        <x:v>Employee 102997; home branch Leeds; assigned role Operative Porter | Deployment branch: Thurrock | Actual role: Operative Skilled | Jobs: 401141 | Customers: Jesits | Actual hours: 10.8; source records: 1</x:v>
      </x:c>
      <x:c r="L477" t="str">
        <x:v>Include</x:v>
      </x:c>
      <x:c r="M477"/>
      <x:c r="N477"/>
    </x:row>
    <x:row r="478">
      <x:c r="A478" t="str">
        <x:v>Carl Stell|2026-03-26</x:v>
      </x:c>
      <x:c r="B478" s="888" t="n">
        <x:v>46107</x:v>
      </x:c>
      <x:c r="C478" t="str">
        <x:v>Carl Stell</x:v>
      </x:c>
      <x:c r="D478" t="str">
        <x:v>Permanent</x:v>
      </x:c>
      <x:c r="E478" t="str">
        <x:v>Leeds</x:v>
      </x:c>
      <x:c r="F478" t="str">
        <x:v>Operative Porter</x:v>
      </x:c>
      <x:c r="G478" t="str">
        <x:v>400879</x:v>
      </x:c>
      <x:c r="H478" t="str">
        <x:v>Kirklees Council - Joanne Hargreaves</x:v>
      </x:c>
      <x:c r="I478" s="22" t="n">
        <x:v>8</x:v>
      </x:c>
      <x:c r="J478" t="str">
        <x:v>Worked</x:v>
      </x:c>
      <x:c r="K478" t="str">
        <x:v>Employee 102997; home branch Leeds; assigned role Operative Porter | Deployment branch: Leeds | Actual role: Operative Porter | Jobs: 400879 | Customers: Kirklees Council - Joanne Hargreaves | Actual hours: 8.0; source records: 1</x:v>
      </x:c>
      <x:c r="L478" t="str">
        <x:v>Include</x:v>
      </x:c>
      <x:c r="M478"/>
      <x:c r="N478"/>
    </x:row>
    <x:row r="479">
      <x:c r="A479" t="str">
        <x:v>Carl Stell|2026-03-27</x:v>
      </x:c>
      <x:c r="B479" s="888" t="n">
        <x:v>46108</x:v>
      </x:c>
      <x:c r="C479" t="str">
        <x:v>Carl Stell</x:v>
      </x:c>
      <x:c r="D479" t="str">
        <x:v>Permanent</x:v>
      </x:c>
      <x:c r="E479" t="str">
        <x:v>Leeds</x:v>
      </x:c>
      <x:c r="F479" t="str">
        <x:v>Operative Porter</x:v>
      </x:c>
      <x:c r="G479" t="str">
        <x:v>396157B, 399069, 401262</x:v>
      </x:c>
      <x:c r="H479" t="str">
        <x:v>Kirklees Council - Angela; Kirklees Council - Dean Preston; Kirklees Council - Miss Stevie Cheesman</x:v>
      </x:c>
      <x:c r="I479" s="22" t="n">
        <x:v>4.25</x:v>
      </x:c>
      <x:c r="J479" t="str">
        <x:v>Worked — 3 records</x:v>
      </x:c>
      <x:c r="K479" t="str">
        <x:v>Employee 102997; home branch Leeds; assigned role Operative Porter | Deployment branch: Leeds | Actual role: Operative Porter | Jobs: 396157B, 399069, 401262 | Customers: Kirklees Council - Angela; Kirklees Council - Dean Preston; Kirklees Council - Miss Stevie Cheesman | Actual hours: 4.2; source records: 3</x:v>
      </x:c>
      <x:c r="L479" t="str">
        <x:v>Include</x:v>
      </x:c>
      <x:c r="M479"/>
      <x:c r="N479"/>
    </x:row>
    <x:row r="480">
      <x:c r="A480" t="str">
        <x:v>Carl Stell|2026-03-31</x:v>
      </x:c>
      <x:c r="B480" s="888" t="n">
        <x:v>46112</x:v>
      </x:c>
      <x:c r="C480" t="str">
        <x:v>Carl Stell</x:v>
      </x:c>
      <x:c r="D480" t="str">
        <x:v>Permanent</x:v>
      </x:c>
      <x:c r="E480" t="str">
        <x:v>Leeds</x:v>
      </x:c>
      <x:c r="F480" t="str">
        <x:v>Operative Porter</x:v>
      </x:c>
      <x:c r="G480" t="str">
        <x:v>400739</x:v>
      </x:c>
      <x:c r="H480" t="str">
        <x:v>University of Leeds (Nexus)</x:v>
      </x:c>
      <x:c r="I480" s="22" t="n">
        <x:v>8.25</x:v>
      </x:c>
      <x:c r="J480" t="str">
        <x:v>Worked</x:v>
      </x:c>
      <x:c r="K480" t="str">
        <x:v>Employee 102997; home branch Leeds; assigned role Operative Porter | Deployment branch: Leeds | Actual role: Operative Porter | Jobs: 400739 | Customers: University of Leeds (Nexus) | Actual hours: 8.2; source records: 1</x:v>
      </x:c>
      <x:c r="L480" t="str">
        <x:v>Include</x:v>
      </x:c>
      <x:c r="M480"/>
      <x:c r="N480"/>
    </x:row>
    <x:row r="481">
      <x:c r="A481" t="str">
        <x:v>Christopher Kiely|2026-03-02</x:v>
      </x:c>
      <x:c r="B481" s="888" t="n">
        <x:v>46083</x:v>
      </x:c>
      <x:c r="C481" t="str">
        <x:v>Christopher Kiely</x:v>
      </x:c>
      <x:c r="D481" t="str">
        <x:v>Permanent</x:v>
      </x:c>
      <x:c r="E481" t="str">
        <x:v>Birmingham</x:v>
      </x:c>
      <x:c r="F481" t="str">
        <x:v>Operative Skilled</x:v>
      </x:c>
      <x:c r="G481" t="str">
        <x:v>386884T</x:v>
      </x:c>
      <x:c r="H481" t="str">
        <x:v>Restore Harrow Green</x:v>
      </x:c>
      <x:c r="I481" s="22" t="n">
        <x:v>11.5</x:v>
      </x:c>
      <x:c r="J481" t="str">
        <x:v>Worked</x:v>
      </x:c>
      <x:c r="K481" t="str">
        <x:v>Employee 102520; home branch Birmingham; assigned role Operative Skilled | Deployment branch: Birmingham | Actual role: Operative Porter | Jobs: 386884T | Customers: Restore Harrow Green | Actual hours: 11.5; source records: 1</x:v>
      </x:c>
      <x:c r="L481" t="str">
        <x:v>Include</x:v>
      </x:c>
      <x:c r="M481"/>
      <x:c r="N481"/>
    </x:row>
    <x:row r="482">
      <x:c r="A482" t="str">
        <x:v>Christopher Kiely|2026-03-03</x:v>
      </x:c>
      <x:c r="B482" s="888" t="n">
        <x:v>46084</x:v>
      </x:c>
      <x:c r="C482" t="str">
        <x:v>Christopher Kiely</x:v>
      </x:c>
      <x:c r="D482" t="str">
        <x:v>Permanent</x:v>
      </x:c>
      <x:c r="E482" t="str">
        <x:v>Birmingham</x:v>
      </x:c>
      <x:c r="F482" t="str">
        <x:v>Operative Skilled</x:v>
      </x:c>
      <x:c r="G482" t="str">
        <x:v>386884T</x:v>
      </x:c>
      <x:c r="H482" t="str">
        <x:v>Restore Harrow Green</x:v>
      </x:c>
      <x:c r="I482" s="22" t="n">
        <x:v>9</x:v>
      </x:c>
      <x:c r="J482" t="str">
        <x:v>Worked</x:v>
      </x:c>
      <x:c r="K482" t="str">
        <x:v>Employee 102520; home branch Birmingham; assigned role Operative Skilled | Deployment branch: Birmingham | Actual role: Operative Porter | Jobs: 386884T | Customers: Restore Harrow Green | Actual hours: 9.0; source records: 1</x:v>
      </x:c>
      <x:c r="L482" t="str">
        <x:v>Include</x:v>
      </x:c>
      <x:c r="M482"/>
      <x:c r="N482"/>
    </x:row>
    <x:row r="483">
      <x:c r="A483" t="str">
        <x:v>Christopher Kiely|2026-03-04</x:v>
      </x:c>
      <x:c r="B483" s="888" t="n">
        <x:v>46085</x:v>
      </x:c>
      <x:c r="C483" t="str">
        <x:v>Christopher Kiely</x:v>
      </x:c>
      <x:c r="D483" t="str">
        <x:v>Permanent</x:v>
      </x:c>
      <x:c r="E483" t="str">
        <x:v>Birmingham</x:v>
      </x:c>
      <x:c r="F483" t="str">
        <x:v>Operative Skilled</x:v>
      </x:c>
      <x:c r="G483" t="str">
        <x:v>386884T</x:v>
      </x:c>
      <x:c r="H483" t="str">
        <x:v>Restore Harrow Green</x:v>
      </x:c>
      <x:c r="I483" s="22" t="n">
        <x:v>10.5</x:v>
      </x:c>
      <x:c r="J483" t="str">
        <x:v>Worked</x:v>
      </x:c>
      <x:c r="K483" t="str">
        <x:v>Employee 102520; home branch Birmingham; assigned role Operative Skilled | Deployment branch: Birmingham | Actual role: Operative Porter | Jobs: 386884T | Customers: Restore Harrow Green | Actual hours: 10.5; source records: 1</x:v>
      </x:c>
      <x:c r="L483" t="str">
        <x:v>Include</x:v>
      </x:c>
      <x:c r="M483"/>
      <x:c r="N483"/>
    </x:row>
    <x:row r="484">
      <x:c r="A484" t="str">
        <x:v>Christopher Kiely|2026-03-05</x:v>
      </x:c>
      <x:c r="B484" s="888" t="n">
        <x:v>46086</x:v>
      </x:c>
      <x:c r="C484" t="str">
        <x:v>Christopher Kiely</x:v>
      </x:c>
      <x:c r="D484" t="str">
        <x:v>Permanent</x:v>
      </x:c>
      <x:c r="E484" t="str">
        <x:v>Birmingham</x:v>
      </x:c>
      <x:c r="F484" t="str">
        <x:v>Operative Skilled</x:v>
      </x:c>
      <x:c r="G484"/>
      <x:c r="H484"/>
      <x:c r="I484" s="22" t="n">
        <x:v>0</x:v>
      </x:c>
      <x:c r="J484" t="str">
        <x:v>Other leave — Sickness</x:v>
      </x:c>
      <x:c r="K484" t="str">
        <x:v>Employee 102520; home branch Birmingham; assigned role Operative Skilled | Leave: Sickness | Leave calendar basis: Variable-pattern period</x:v>
      </x:c>
      <x:c r="L484" t="str">
        <x:v>Include</x:v>
      </x:c>
      <x:c r="M484"/>
      <x:c r="N484"/>
    </x:row>
    <x:row r="485">
      <x:c r="A485" t="str">
        <x:v>Christopher Kiely|2026-03-06</x:v>
      </x:c>
      <x:c r="B485" s="888" t="n">
        <x:v>46087</x:v>
      </x:c>
      <x:c r="C485" t="str">
        <x:v>Christopher Kiely</x:v>
      </x:c>
      <x:c r="D485" t="str">
        <x:v>Permanent</x:v>
      </x:c>
      <x:c r="E485" t="str">
        <x:v>Birmingham</x:v>
      </x:c>
      <x:c r="F485" t="str">
        <x:v>Operative Skilled</x:v>
      </x:c>
      <x:c r="G485" t="str">
        <x:v>386884T</x:v>
      </x:c>
      <x:c r="H485" t="str">
        <x:v>Restore Harrow Green</x:v>
      </x:c>
      <x:c r="I485" s="22" t="n">
        <x:v>11</x:v>
      </x:c>
      <x:c r="J485" t="str">
        <x:v>Worked</x:v>
      </x:c>
      <x:c r="K485" t="str">
        <x:v>Employee 102520; home branch Birmingham; assigned role Operative Skilled | Deployment branch: Birmingham | Actual role: Operative Porter | Jobs: 386884T | Customers: Restore Harrow Green | Actual hours: 11.0; source records: 1</x:v>
      </x:c>
      <x:c r="L485" t="str">
        <x:v>Include</x:v>
      </x:c>
      <x:c r="M485"/>
      <x:c r="N485"/>
    </x:row>
    <x:row r="486">
      <x:c r="A486" t="str">
        <x:v>Christopher Kiely|2026-03-09</x:v>
      </x:c>
      <x:c r="B486" s="888" t="n">
        <x:v>46090</x:v>
      </x:c>
      <x:c r="C486" t="str">
        <x:v>Christopher Kiely</x:v>
      </x:c>
      <x:c r="D486" t="str">
        <x:v>Permanent</x:v>
      </x:c>
      <x:c r="E486" t="str">
        <x:v>Birmingham</x:v>
      </x:c>
      <x:c r="F486" t="str">
        <x:v>Operative Skilled</x:v>
      </x:c>
      <x:c r="G486" t="str">
        <x:v>400787</x:v>
      </x:c>
      <x:c r="H486" t="str">
        <x:v>Jaguar Land Rover Limited</x:v>
      </x:c>
      <x:c r="I486" s="22" t="n">
        <x:v>9</x:v>
      </x:c>
      <x:c r="J486" t="str">
        <x:v>Worked</x:v>
      </x:c>
      <x:c r="K486" t="str">
        <x:v>Employee 102520; home branch Birmingham; assigned role Operative Skilled | Deployment branch: Birmingham | Actual role: Operative Skilled | Jobs: 400787 | Customers: Jaguar Land Rover Limited | Actual hours: 9.0; source records: 1</x:v>
      </x:c>
      <x:c r="L486" t="str">
        <x:v>Include</x:v>
      </x:c>
      <x:c r="M486"/>
      <x:c r="N486"/>
    </x:row>
    <x:row r="487">
      <x:c r="A487" t="str">
        <x:v>Christopher Kiely|2026-03-10</x:v>
      </x:c>
      <x:c r="B487" s="888" t="n">
        <x:v>46091</x:v>
      </x:c>
      <x:c r="C487" t="str">
        <x:v>Christopher Kiely</x:v>
      </x:c>
      <x:c r="D487" t="str">
        <x:v>Permanent</x:v>
      </x:c>
      <x:c r="E487" t="str">
        <x:v>Birmingham</x:v>
      </x:c>
      <x:c r="F487" t="str">
        <x:v>Operative Skilled</x:v>
      </x:c>
      <x:c r="G487" t="str">
        <x:v>400787</x:v>
      </x:c>
      <x:c r="H487" t="str">
        <x:v>Jaguar Land Rover Limited</x:v>
      </x:c>
      <x:c r="I487" s="22" t="n">
        <x:v>8.5</x:v>
      </x:c>
      <x:c r="J487" t="str">
        <x:v>Worked</x:v>
      </x:c>
      <x:c r="K487" t="str">
        <x:v>Employee 102520; home branch Birmingham; assigned role Operative Skilled | Deployment branch: Birmingham | Actual role: Operative Skilled | Jobs: 400787 | Customers: Jaguar Land Rover Limited | Actual hours: 8.5; source records: 1</x:v>
      </x:c>
      <x:c r="L487" t="str">
        <x:v>Include</x:v>
      </x:c>
      <x:c r="M487"/>
      <x:c r="N487"/>
    </x:row>
    <x:row r="488">
      <x:c r="A488" t="str">
        <x:v>Christopher Kiely|2026-03-11</x:v>
      </x:c>
      <x:c r="B488" s="888" t="n">
        <x:v>46092</x:v>
      </x:c>
      <x:c r="C488" t="str">
        <x:v>Christopher Kiely</x:v>
      </x:c>
      <x:c r="D488" t="str">
        <x:v>Permanent</x:v>
      </x:c>
      <x:c r="E488" t="str">
        <x:v>Birmingham</x:v>
      </x:c>
      <x:c r="F488" t="str">
        <x:v>Operative Skilled</x:v>
      </x:c>
      <x:c r="G488" t="str">
        <x:v>400787</x:v>
      </x:c>
      <x:c r="H488" t="str">
        <x:v>Jaguar Land Rover Limited</x:v>
      </x:c>
      <x:c r="I488" s="22" t="n">
        <x:v>8.5</x:v>
      </x:c>
      <x:c r="J488" t="str">
        <x:v>Worked</x:v>
      </x:c>
      <x:c r="K488" t="str">
        <x:v>Employee 102520; home branch Birmingham; assigned role Operative Skilled | Deployment branch: Birmingham | Actual role: Operative Skilled | Jobs: 400787 | Customers: Jaguar Land Rover Limited | Actual hours: 8.5; source records: 1</x:v>
      </x:c>
      <x:c r="L488" t="str">
        <x:v>Include</x:v>
      </x:c>
      <x:c r="M488"/>
      <x:c r="N488"/>
    </x:row>
    <x:row r="489">
      <x:c r="A489" t="str">
        <x:v>Christopher Kiely|2026-03-12</x:v>
      </x:c>
      <x:c r="B489" s="888" t="n">
        <x:v>46093</x:v>
      </x:c>
      <x:c r="C489" t="str">
        <x:v>Christopher Kiely</x:v>
      </x:c>
      <x:c r="D489" t="str">
        <x:v>Permanent</x:v>
      </x:c>
      <x:c r="E489" t="str">
        <x:v>Birmingham</x:v>
      </x:c>
      <x:c r="F489" t="str">
        <x:v>Operative Skilled</x:v>
      </x:c>
      <x:c r="G489" t="str">
        <x:v>400751</x:v>
      </x:c>
      <x:c r="H489" t="str">
        <x:v>Jaguar Land Rover Limited</x:v>
      </x:c>
      <x:c r="I489" s="22" t="n">
        <x:v>8</x:v>
      </x:c>
      <x:c r="J489" t="str">
        <x:v>Worked</x:v>
      </x:c>
      <x:c r="K489" t="str">
        <x:v>Employee 102520; home branch Birmingham; assigned role Operative Skilled | Deployment branch: Birmingham | Actual role: Operative Skilled | Jobs: 400751 | Customers: Jaguar Land Rover Limited | Actual hours: 8.0; source records: 1</x:v>
      </x:c>
      <x:c r="L489" t="str">
        <x:v>Include</x:v>
      </x:c>
      <x:c r="M489"/>
      <x:c r="N489"/>
    </x:row>
    <x:row r="490">
      <x:c r="A490" t="str">
        <x:v>Christopher Kiely|2026-03-13</x:v>
      </x:c>
      <x:c r="B490" s="888" t="n">
        <x:v>46094</x:v>
      </x:c>
      <x:c r="C490" t="str">
        <x:v>Christopher Kiely</x:v>
      </x:c>
      <x:c r="D490" t="str">
        <x:v>Permanent</x:v>
      </x:c>
      <x:c r="E490" t="str">
        <x:v>Birmingham</x:v>
      </x:c>
      <x:c r="F490" t="str">
        <x:v>Operative Skilled</x:v>
      </x:c>
      <x:c r="G490" t="str">
        <x:v>399266</x:v>
      </x:c>
      <x:c r="H490" t="str">
        <x:v>Midland Heart</x:v>
      </x:c>
      <x:c r="I490" s="22" t="n">
        <x:v>5</x:v>
      </x:c>
      <x:c r="J490" t="str">
        <x:v>Worked</x:v>
      </x:c>
      <x:c r="K490" t="str">
        <x:v>Employee 102520; home branch Birmingham; assigned role Operative Skilled | Deployment branch: Birmingham | Actual role: Operative Porter | Jobs: 399266 | Customers: Midland Heart | Actual hours: 5.0; source records: 1</x:v>
      </x:c>
      <x:c r="L490" t="str">
        <x:v>Include</x:v>
      </x:c>
      <x:c r="M490"/>
      <x:c r="N490"/>
    </x:row>
    <x:row r="491">
      <x:c r="A491" t="str">
        <x:v>Christopher Kiely|2026-03-16</x:v>
      </x:c>
      <x:c r="B491" s="888" t="n">
        <x:v>46097</x:v>
      </x:c>
      <x:c r="C491" t="str">
        <x:v>Christopher Kiely</x:v>
      </x:c>
      <x:c r="D491" t="str">
        <x:v>Permanent</x:v>
      </x:c>
      <x:c r="E491" t="str">
        <x:v>Birmingham</x:v>
      </x:c>
      <x:c r="F491" t="str">
        <x:v>Operative Skilled</x:v>
      </x:c>
      <x:c r="G491" t="str">
        <x:v>369399A</x:v>
      </x:c>
      <x:c r="H491" t="str">
        <x:v>MoJ</x:v>
      </x:c>
      <x:c r="I491" s="22" t="n">
        <x:v>8.5</x:v>
      </x:c>
      <x:c r="J491" t="str">
        <x:v>Worked</x:v>
      </x:c>
      <x:c r="K491" t="str">
        <x:v>Employee 102520; home branch Birmingham; assigned role Operative Skilled | Deployment branch: Birmingham | Actual role: Operative Porter | Jobs: 369399A | Customers: MoJ | Actual hours: 8.5; source records: 1</x:v>
      </x:c>
      <x:c r="L491" t="str">
        <x:v>Include</x:v>
      </x:c>
      <x:c r="M491"/>
      <x:c r="N491"/>
    </x:row>
    <x:row r="492">
      <x:c r="A492" t="str">
        <x:v>Christopher Kiely|2026-03-17</x:v>
      </x:c>
      <x:c r="B492" s="888" t="n">
        <x:v>46098</x:v>
      </x:c>
      <x:c r="C492" t="str">
        <x:v>Christopher Kiely</x:v>
      </x:c>
      <x:c r="D492" t="str">
        <x:v>Permanent</x:v>
      </x:c>
      <x:c r="E492" t="str">
        <x:v>Birmingham</x:v>
      </x:c>
      <x:c r="F492" t="str">
        <x:v>Operative Skilled</x:v>
      </x:c>
      <x:c r="G492" t="str">
        <x:v>399690A</x:v>
      </x:c>
      <x:c r="H492" t="str">
        <x:v>Ministry of Justice</x:v>
      </x:c>
      <x:c r="I492" s="22" t="n">
        <x:v>8</x:v>
      </x:c>
      <x:c r="J492" t="str">
        <x:v>Worked</x:v>
      </x:c>
      <x:c r="K492" t="str">
        <x:v>Employee 102520; home branch Birmingham; assigned role Operative Skilled | Deployment branch: Birmingham | Actual role: Operative Skilled | Jobs: 399690A | Customers: Ministry of Justice | Actual hours: 8.0; source records: 1</x:v>
      </x:c>
      <x:c r="L492" t="str">
        <x:v>Include</x:v>
      </x:c>
      <x:c r="M492"/>
      <x:c r="N492"/>
    </x:row>
    <x:row r="493">
      <x:c r="A493" t="str">
        <x:v>Christopher Kiely|2026-03-18</x:v>
      </x:c>
      <x:c r="B493" s="888" t="n">
        <x:v>46099</x:v>
      </x:c>
      <x:c r="C493" t="str">
        <x:v>Christopher Kiely</x:v>
      </x:c>
      <x:c r="D493" t="str">
        <x:v>Permanent</x:v>
      </x:c>
      <x:c r="E493" t="str">
        <x:v>Birmingham</x:v>
      </x:c>
      <x:c r="F493" t="str">
        <x:v>Operative Skilled</x:v>
      </x:c>
      <x:c r="G493" t="str">
        <x:v>399690A</x:v>
      </x:c>
      <x:c r="H493" t="str">
        <x:v>Ministry of Justice</x:v>
      </x:c>
      <x:c r="I493" s="22" t="n">
        <x:v>8</x:v>
      </x:c>
      <x:c r="J493" t="str">
        <x:v>Worked</x:v>
      </x:c>
      <x:c r="K493" t="str">
        <x:v>Employee 102520; home branch Birmingham; assigned role Operative Skilled | Deployment branch: Birmingham | Actual role: Operative Skilled | Jobs: 399690A | Customers: Ministry of Justice | Actual hours: 8.0; source records: 1</x:v>
      </x:c>
      <x:c r="L493" t="str">
        <x:v>Include</x:v>
      </x:c>
      <x:c r="M493"/>
      <x:c r="N493"/>
    </x:row>
    <x:row r="494">
      <x:c r="A494" t="str">
        <x:v>Christopher Kiely|2026-03-19</x:v>
      </x:c>
      <x:c r="B494" s="888" t="n">
        <x:v>46100</x:v>
      </x:c>
      <x:c r="C494" t="str">
        <x:v>Christopher Kiely</x:v>
      </x:c>
      <x:c r="D494" t="str">
        <x:v>Permanent</x:v>
      </x:c>
      <x:c r="E494" t="str">
        <x:v>Birmingham</x:v>
      </x:c>
      <x:c r="F494" t="str">
        <x:v>Operative Skilled</x:v>
      </x:c>
      <x:c r="G494" t="str">
        <x:v>399690A</x:v>
      </x:c>
      <x:c r="H494" t="str">
        <x:v>Ministry of Justice</x:v>
      </x:c>
      <x:c r="I494" s="22" t="n">
        <x:v>8.5</x:v>
      </x:c>
      <x:c r="J494" t="str">
        <x:v>Worked</x:v>
      </x:c>
      <x:c r="K494" t="str">
        <x:v>Employee 102520; home branch Birmingham; assigned role Operative Skilled | Deployment branch: Birmingham | Actual role: Operative Skilled | Jobs: 399690A | Customers: Ministry of Justice | Actual hours: 8.5; source records: 1</x:v>
      </x:c>
      <x:c r="L494" t="str">
        <x:v>Include</x:v>
      </x:c>
      <x:c r="M494"/>
      <x:c r="N494"/>
    </x:row>
    <x:row r="495">
      <x:c r="A495" t="str">
        <x:v>Christopher Kiely|2026-03-20</x:v>
      </x:c>
      <x:c r="B495" s="888" t="n">
        <x:v>46101</x:v>
      </x:c>
      <x:c r="C495" t="str">
        <x:v>Christopher Kiely</x:v>
      </x:c>
      <x:c r="D495" t="str">
        <x:v>Permanent</x:v>
      </x:c>
      <x:c r="E495" t="str">
        <x:v>Birmingham</x:v>
      </x:c>
      <x:c r="F495" t="str">
        <x:v>Operative Skilled</x:v>
      </x:c>
      <x:c r="G495" t="str">
        <x:v>399690A, 394580</x:v>
      </x:c>
      <x:c r="H495" t="str">
        <x:v>Ministry of Justice; Telent Technology Services Ltd</x:v>
      </x:c>
      <x:c r="I495" s="22" t="n">
        <x:v>11</x:v>
      </x:c>
      <x:c r="J495" t="str">
        <x:v>Worked — 2 records</x:v>
      </x:c>
      <x:c r="K495" t="str">
        <x:v>Employee 102520; home branch Birmingham; assigned role Operative Skilled | Deployment branch: Birmingham | Actual role: Operative Skilled | Jobs: 399690A, 394580 | Customers: Ministry of Justice; Telent Technology Services Ltd | Actual hours: 11.0; source records: 2</x:v>
      </x:c>
      <x:c r="L495" t="str">
        <x:v>Include</x:v>
      </x:c>
      <x:c r="M495"/>
      <x:c r="N495"/>
    </x:row>
    <x:row r="496">
      <x:c r="A496" t="str">
        <x:v>Christopher Kiely|2026-03-23</x:v>
      </x:c>
      <x:c r="B496" s="888" t="n">
        <x:v>46104</x:v>
      </x:c>
      <x:c r="C496" t="str">
        <x:v>Christopher Kiely</x:v>
      </x:c>
      <x:c r="D496" t="str">
        <x:v>Permanent</x:v>
      </x:c>
      <x:c r="E496" t="str">
        <x:v>Birmingham</x:v>
      </x:c>
      <x:c r="F496" t="str">
        <x:v>Operative Skilled</x:v>
      </x:c>
      <x:c r="G496" t="str">
        <x:v>400215</x:v>
      </x:c>
      <x:c r="H496" t="str">
        <x:v>Birmingham City Council</x:v>
      </x:c>
      <x:c r="I496" s="22" t="n">
        <x:v>9.5</x:v>
      </x:c>
      <x:c r="J496" t="str">
        <x:v>Worked</x:v>
      </x:c>
      <x:c r="K496" t="str">
        <x:v>Employee 102520; home branch Birmingham; assigned role Operative Skilled | Deployment branch: Birmingham | Actual role: Operative Skilled | Jobs: 400215 | Customers: Birmingham City Council | Actual hours: 9.5; source records: 1</x:v>
      </x:c>
      <x:c r="L496" t="str">
        <x:v>Include</x:v>
      </x:c>
      <x:c r="M496"/>
      <x:c r="N496"/>
    </x:row>
    <x:row r="497">
      <x:c r="A497" t="str">
        <x:v>Christopher Kiely|2026-03-24</x:v>
      </x:c>
      <x:c r="B497" s="888" t="n">
        <x:v>46105</x:v>
      </x:c>
      <x:c r="C497" t="str">
        <x:v>Christopher Kiely</x:v>
      </x:c>
      <x:c r="D497" t="str">
        <x:v>Permanent</x:v>
      </x:c>
      <x:c r="E497" t="str">
        <x:v>Birmingham</x:v>
      </x:c>
      <x:c r="F497" t="str">
        <x:v>Operative Skilled</x:v>
      </x:c>
      <x:c r="G497" t="str">
        <x:v>400215</x:v>
      </x:c>
      <x:c r="H497" t="str">
        <x:v>Birmingham City Council</x:v>
      </x:c>
      <x:c r="I497" s="22" t="n">
        <x:v>8.5</x:v>
      </x:c>
      <x:c r="J497" t="str">
        <x:v>Worked</x:v>
      </x:c>
      <x:c r="K497" t="str">
        <x:v>Employee 102520; home branch Birmingham; assigned role Operative Skilled | Deployment branch: Birmingham | Actual role: Operative Skilled | Jobs: 400215 | Customers: Birmingham City Council | Actual hours: 8.5; source records: 1</x:v>
      </x:c>
      <x:c r="L497" t="str">
        <x:v>Include</x:v>
      </x:c>
      <x:c r="M497"/>
      <x:c r="N497"/>
    </x:row>
    <x:row r="498">
      <x:c r="A498" t="str">
        <x:v>Christopher Kiely|2026-03-25</x:v>
      </x:c>
      <x:c r="B498" s="888" t="n">
        <x:v>46106</x:v>
      </x:c>
      <x:c r="C498" t="str">
        <x:v>Christopher Kiely</x:v>
      </x:c>
      <x:c r="D498" t="str">
        <x:v>Permanent</x:v>
      </x:c>
      <x:c r="E498" t="str">
        <x:v>Birmingham</x:v>
      </x:c>
      <x:c r="F498" t="str">
        <x:v>Operative Skilled</x:v>
      </x:c>
      <x:c r="G498" t="str">
        <x:v>400215</x:v>
      </x:c>
      <x:c r="H498" t="str">
        <x:v>Birmingham City Council</x:v>
      </x:c>
      <x:c r="I498" s="22" t="n">
        <x:v>8.25</x:v>
      </x:c>
      <x:c r="J498" t="str">
        <x:v>Worked</x:v>
      </x:c>
      <x:c r="K498" t="str">
        <x:v>Employee 102520; home branch Birmingham; assigned role Operative Skilled | Deployment branch: Birmingham | Actual role: Operative Skilled | Jobs: 400215 | Customers: Birmingham City Council | Actual hours: 8.2; source records: 1</x:v>
      </x:c>
      <x:c r="L498" t="str">
        <x:v>Include</x:v>
      </x:c>
      <x:c r="M498"/>
      <x:c r="N498"/>
    </x:row>
    <x:row r="499">
      <x:c r="A499" t="str">
        <x:v>Christopher Kiely|2026-03-26</x:v>
      </x:c>
      <x:c r="B499" s="888" t="n">
        <x:v>46107</x:v>
      </x:c>
      <x:c r="C499" t="str">
        <x:v>Christopher Kiely</x:v>
      </x:c>
      <x:c r="D499" t="str">
        <x:v>Permanent</x:v>
      </x:c>
      <x:c r="E499" t="str">
        <x:v>Birmingham</x:v>
      </x:c>
      <x:c r="F499" t="str">
        <x:v>Operative Skilled</x:v>
      </x:c>
      <x:c r="G499" t="str">
        <x:v>400215</x:v>
      </x:c>
      <x:c r="H499" t="str">
        <x:v>Birmingham City Council</x:v>
      </x:c>
      <x:c r="I499" s="22" t="n">
        <x:v>10.5</x:v>
      </x:c>
      <x:c r="J499" t="str">
        <x:v>Worked</x:v>
      </x:c>
      <x:c r="K499" t="str">
        <x:v>Employee 102520; home branch Birmingham; assigned role Operative Skilled | Deployment branch: Birmingham | Actual role: Operative Skilled | Jobs: 400215 | Customers: Birmingham City Council | Actual hours: 10.5; source records: 1</x:v>
      </x:c>
      <x:c r="L499" t="str">
        <x:v>Include</x:v>
      </x:c>
      <x:c r="M499"/>
      <x:c r="N499"/>
    </x:row>
    <x:row r="500">
      <x:c r="A500" t="str">
        <x:v>Christopher Kiely|2026-03-27</x:v>
      </x:c>
      <x:c r="B500" s="888" t="n">
        <x:v>46108</x:v>
      </x:c>
      <x:c r="C500" t="str">
        <x:v>Christopher Kiely</x:v>
      </x:c>
      <x:c r="D500" t="str">
        <x:v>Permanent</x:v>
      </x:c>
      <x:c r="E500" t="str">
        <x:v>Birmingham</x:v>
      </x:c>
      <x:c r="F500" t="str">
        <x:v>Operative Skilled</x:v>
      </x:c>
      <x:c r="G500" t="str">
        <x:v>399477</x:v>
      </x:c>
      <x:c r="H500" t="str">
        <x:v>Nottingham University Hospitals NHS Trust</x:v>
      </x:c>
      <x:c r="I500" s="22" t="n">
        <x:v>8.5</x:v>
      </x:c>
      <x:c r="J500" t="str">
        <x:v>Worked</x:v>
      </x:c>
      <x:c r="K500" t="str">
        <x:v>Employee 102520; home branch Birmingham; assigned role Operative Skilled | Deployment branch: Birmingham | Actual role: Operative Skilled | Jobs: 399477 | Customers: Nottingham University Hospitals NHS Trust | Actual hours: 8.5; source records: 1</x:v>
      </x:c>
      <x:c r="L500" t="str">
        <x:v>Include</x:v>
      </x:c>
      <x:c r="M500"/>
      <x:c r="N500"/>
    </x:row>
    <x:row r="501">
      <x:c r="A501" t="str">
        <x:v>Christopher Kiely|2026-03-28</x:v>
      </x:c>
      <x:c r="B501" s="888" t="n">
        <x:v>46109</x:v>
      </x:c>
      <x:c r="C501" t="str">
        <x:v>Christopher Kiely</x:v>
      </x:c>
      <x:c r="D501" t="str">
        <x:v>Permanent</x:v>
      </x:c>
      <x:c r="E501" t="str">
        <x:v>Birmingham</x:v>
      </x:c>
      <x:c r="F501" t="str">
        <x:v>Operative Skilled</x:v>
      </x:c>
      <x:c r="G501" t="str">
        <x:v>399577</x:v>
      </x:c>
      <x:c r="H501" t="str">
        <x:v>Forresters IP LLP</x:v>
      </x:c>
      <x:c r="I501" s="22" t="n">
        <x:v>6.75</x:v>
      </x:c>
      <x:c r="J501" t="str">
        <x:v>Worked</x:v>
      </x:c>
      <x:c r="K501" t="str">
        <x:v>Employee 102520; home branch Birmingham; assigned role Operative Skilled | Deployment branch: Birmingham | Actual role: Operative Skilled | Jobs: 399577 | Customers: Forresters IP LLP | Actual hours: 6.8; source records: 1</x:v>
      </x:c>
      <x:c r="L501" t="str">
        <x:v>Include</x:v>
      </x:c>
      <x:c r="M501"/>
      <x:c r="N501"/>
    </x:row>
    <x:row r="502">
      <x:c r="A502" t="str">
        <x:v>Christopher Kiely|2026-03-30</x:v>
      </x:c>
      <x:c r="B502" s="888" t="n">
        <x:v>46111</x:v>
      </x:c>
      <x:c r="C502" t="str">
        <x:v>Christopher Kiely</x:v>
      </x:c>
      <x:c r="D502" t="str">
        <x:v>Permanent</x:v>
      </x:c>
      <x:c r="E502" t="str">
        <x:v>Birmingham</x:v>
      </x:c>
      <x:c r="F502" t="str">
        <x:v>Operative Skilled</x:v>
      </x:c>
      <x:c r="G502" t="str">
        <x:v>400215</x:v>
      </x:c>
      <x:c r="H502" t="str">
        <x:v>Birmingham City Council</x:v>
      </x:c>
      <x:c r="I502" s="22" t="n">
        <x:v>8.5</x:v>
      </x:c>
      <x:c r="J502" t="str">
        <x:v>Worked</x:v>
      </x:c>
      <x:c r="K502" t="str">
        <x:v>Employee 102520; home branch Birmingham; assigned role Operative Skilled | Deployment branch: Birmingham | Actual role: Operative Skilled | Jobs: 400215 | Customers: Birmingham City Council | Actual hours: 8.5; source records: 1</x:v>
      </x:c>
      <x:c r="L502" t="str">
        <x:v>Include</x:v>
      </x:c>
      <x:c r="M502"/>
      <x:c r="N502"/>
    </x:row>
    <x:row r="503">
      <x:c r="A503" t="str">
        <x:v>Christopher Kiely|2026-03-31</x:v>
      </x:c>
      <x:c r="B503" s="888" t="n">
        <x:v>46112</x:v>
      </x:c>
      <x:c r="C503" t="str">
        <x:v>Christopher Kiely</x:v>
      </x:c>
      <x:c r="D503" t="str">
        <x:v>Permanent</x:v>
      </x:c>
      <x:c r="E503" t="str">
        <x:v>Birmingham</x:v>
      </x:c>
      <x:c r="F503" t="str">
        <x:v>Operative Skilled</x:v>
      </x:c>
      <x:c r="G503" t="str">
        <x:v>397571</x:v>
      </x:c>
      <x:c r="H503" t="str">
        <x:v>Birmingham City Council Thornbury Road</x:v>
      </x:c>
      <x:c r="I503" s="22" t="n">
        <x:v>8.5</x:v>
      </x:c>
      <x:c r="J503" t="str">
        <x:v>Worked</x:v>
      </x:c>
      <x:c r="K503" t="str">
        <x:v>Employee 102520; home branch Birmingham; assigned role Operative Skilled | Deployment branch: Birmingham | Actual role: Operative Skilled | Jobs: 397571 | Customers: Birmingham City Council Thornbury Road | Actual hours: 8.5; source records: 1</x:v>
      </x:c>
      <x:c r="L503" t="str">
        <x:v>Include</x:v>
      </x:c>
      <x:c r="M503"/>
      <x:c r="N503"/>
    </x:row>
    <x:row r="504">
      <x:c r="A504" t="str">
        <x:v>Cl Gaspar|2026-03-02</x:v>
      </x:c>
      <x:c r="B504" s="888" t="n">
        <x:v>46083</x:v>
      </x:c>
      <x:c r="C504" t="str">
        <x:v>Cl Gaspar</x:v>
      </x:c>
      <x:c r="D504" t="str">
        <x:v>Permanent</x:v>
      </x:c>
      <x:c r="E504" t="str">
        <x:v>Thurrock</x:v>
      </x:c>
      <x:c r="F504" t="str">
        <x:v>Operative Porter</x:v>
      </x:c>
      <x:c r="G504" t="str">
        <x:v>400250</x:v>
      </x:c>
      <x:c r="H504" t="str">
        <x:v>Apple Europe Limited</x:v>
      </x:c>
      <x:c r="I504" s="22" t="n">
        <x:v>11.5</x:v>
      </x:c>
      <x:c r="J504" t="str">
        <x:v>Worked</x:v>
      </x:c>
      <x:c r="K504" t="str">
        <x:v>Employee 103135; home branch Thurrock; assigned role Operative Porter | Deployment branch: Thurrock | Actual role: Operative Skilled | Jobs: 400250 | Customers: Apple Europe Limited | Actual hours: 11.5; source records: 1</x:v>
      </x:c>
      <x:c r="L504" t="str">
        <x:v>Include</x:v>
      </x:c>
      <x:c r="M504"/>
      <x:c r="N504"/>
    </x:row>
    <x:row r="505">
      <x:c r="A505" t="str">
        <x:v>Cl Gaspar|2026-03-03</x:v>
      </x:c>
      <x:c r="B505" s="888" t="n">
        <x:v>46084</x:v>
      </x:c>
      <x:c r="C505" t="str">
        <x:v>Cl Gaspar</x:v>
      </x:c>
      <x:c r="D505" t="str">
        <x:v>Permanent</x:v>
      </x:c>
      <x:c r="E505" t="str">
        <x:v>Thurrock</x:v>
      </x:c>
      <x:c r="F505" t="str">
        <x:v>Operative Porter</x:v>
      </x:c>
      <x:c r="G505" t="str">
        <x:v>400250</x:v>
      </x:c>
      <x:c r="H505" t="str">
        <x:v>Apple Europe Limited</x:v>
      </x:c>
      <x:c r="I505" s="22" t="n">
        <x:v>11.5</x:v>
      </x:c>
      <x:c r="J505" t="str">
        <x:v>Worked</x:v>
      </x:c>
      <x:c r="K505" t="str">
        <x:v>Employee 103135; home branch Thurrock; assigned role Operative Porter | Deployment branch: Thurrock | Actual role: Operative Skilled | Jobs: 400250 | Customers: Apple Europe Limited | Actual hours: 11.5; source records: 1</x:v>
      </x:c>
      <x:c r="L505" t="str">
        <x:v>Include</x:v>
      </x:c>
      <x:c r="M505"/>
      <x:c r="N505"/>
    </x:row>
    <x:row r="506">
      <x:c r="A506" t="str">
        <x:v>Cl Gaspar|2026-03-04</x:v>
      </x:c>
      <x:c r="B506" s="888" t="n">
        <x:v>46085</x:v>
      </x:c>
      <x:c r="C506" t="str">
        <x:v>Cl Gaspar</x:v>
      </x:c>
      <x:c r="D506" t="str">
        <x:v>Permanent</x:v>
      </x:c>
      <x:c r="E506" t="str">
        <x:v>Thurrock</x:v>
      </x:c>
      <x:c r="F506" t="str">
        <x:v>Operative Porter</x:v>
      </x:c>
      <x:c r="G506" t="str">
        <x:v>400250</x:v>
      </x:c>
      <x:c r="H506" t="str">
        <x:v>Apple Europe Limited</x:v>
      </x:c>
      <x:c r="I506" s="22" t="n">
        <x:v>11.5</x:v>
      </x:c>
      <x:c r="J506" t="str">
        <x:v>Worked</x:v>
      </x:c>
      <x:c r="K506" t="str">
        <x:v>Employee 103135; home branch Thurrock; assigned role Operative Porter | Deployment branch: Thurrock | Actual role: Operative Skilled | Jobs: 400250 | Customers: Apple Europe Limited | Actual hours: 11.5; source records: 1</x:v>
      </x:c>
      <x:c r="L506" t="str">
        <x:v>Include</x:v>
      </x:c>
      <x:c r="M506"/>
      <x:c r="N506"/>
    </x:row>
    <x:row r="507">
      <x:c r="A507" t="str">
        <x:v>Cl Gaspar|2026-03-05</x:v>
      </x:c>
      <x:c r="B507" s="888" t="n">
        <x:v>46086</x:v>
      </x:c>
      <x:c r="C507" t="str">
        <x:v>Cl Gaspar</x:v>
      </x:c>
      <x:c r="D507" t="str">
        <x:v>Permanent</x:v>
      </x:c>
      <x:c r="E507" t="str">
        <x:v>Thurrock</x:v>
      </x:c>
      <x:c r="F507" t="str">
        <x:v>Operative Porter</x:v>
      </x:c>
      <x:c r="G507" t="str">
        <x:v>400250</x:v>
      </x:c>
      <x:c r="H507" t="str">
        <x:v>Apple Europe Limited</x:v>
      </x:c>
      <x:c r="I507" s="22" t="n">
        <x:v>11.5</x:v>
      </x:c>
      <x:c r="J507" t="str">
        <x:v>Worked</x:v>
      </x:c>
      <x:c r="K507" t="str">
        <x:v>Employee 103135; home branch Thurrock; assigned role Operative Porter | Deployment branch: Thurrock | Actual role: Operative Porter | Jobs: 400250 | Customers: Apple Europe Limited | Actual hours: 11.5; source records: 1</x:v>
      </x:c>
      <x:c r="L507" t="str">
        <x:v>Include</x:v>
      </x:c>
      <x:c r="M507"/>
      <x:c r="N507"/>
    </x:row>
    <x:row r="508">
      <x:c r="A508" t="str">
        <x:v>Cl Gaspar|2026-03-06</x:v>
      </x:c>
      <x:c r="B508" s="888" t="n">
        <x:v>46087</x:v>
      </x:c>
      <x:c r="C508" t="str">
        <x:v>Cl Gaspar</x:v>
      </x:c>
      <x:c r="D508" t="str">
        <x:v>Permanent</x:v>
      </x:c>
      <x:c r="E508" t="str">
        <x:v>Thurrock</x:v>
      </x:c>
      <x:c r="F508" t="str">
        <x:v>Operative Porter</x:v>
      </x:c>
      <x:c r="G508" t="str">
        <x:v>400525</x:v>
      </x:c>
      <x:c r="H508" t="str">
        <x:v>JP Morgan Limited</x:v>
      </x:c>
      <x:c r="I508" s="22" t="n">
        <x:v>8.5</x:v>
      </x:c>
      <x:c r="J508" t="str">
        <x:v>Worked</x:v>
      </x:c>
      <x:c r="K508" t="str">
        <x:v>Employee 103135; home branch Thurrock; assigned role Operative Porter | Deployment branch: Thurrock | Actual role: Operative Porter | Jobs: 400525 | Customers: JP Morgan Limited | Actual hours: 8.5; source records: 1</x:v>
      </x:c>
      <x:c r="L508" t="str">
        <x:v>Include</x:v>
      </x:c>
      <x:c r="M508"/>
      <x:c r="N508"/>
    </x:row>
    <x:row r="509">
      <x:c r="A509" t="str">
        <x:v>Cl Gaspar|2026-03-07</x:v>
      </x:c>
      <x:c r="B509" s="888" t="n">
        <x:v>46088</x:v>
      </x:c>
      <x:c r="C509" t="str">
        <x:v>Cl Gaspar</x:v>
      </x:c>
      <x:c r="D509" t="str">
        <x:v>Permanent</x:v>
      </x:c>
      <x:c r="E509" t="str">
        <x:v>Thurrock</x:v>
      </x:c>
      <x:c r="F509" t="str">
        <x:v>Operative Porter</x:v>
      </x:c>
      <x:c r="G509" t="str">
        <x:v>400525</x:v>
      </x:c>
      <x:c r="H509" t="str">
        <x:v>JP Morgan Limited</x:v>
      </x:c>
      <x:c r="I509" s="22" t="n">
        <x:v>8.5</x:v>
      </x:c>
      <x:c r="J509" t="str">
        <x:v>Worked</x:v>
      </x:c>
      <x:c r="K509" t="str">
        <x:v>Employee 103135; home branch Thurrock; assigned role Operative Porter | Deployment branch: Thurrock | Actual role: Operative Porter | Jobs: 400525 | Customers: JP Morgan Limited | Actual hours: 8.5; source records: 1</x:v>
      </x:c>
      <x:c r="L509" t="str">
        <x:v>Include</x:v>
      </x:c>
      <x:c r="M509"/>
      <x:c r="N509"/>
    </x:row>
    <x:row r="510">
      <x:c r="A510" t="str">
        <x:v>Cl Gaspar|2026-03-08</x:v>
      </x:c>
      <x:c r="B510" s="888" t="n">
        <x:v>46089</x:v>
      </x:c>
      <x:c r="C510" t="str">
        <x:v>Cl Gaspar</x:v>
      </x:c>
      <x:c r="D510" t="str">
        <x:v>Permanent</x:v>
      </x:c>
      <x:c r="E510" t="str">
        <x:v>Thurrock</x:v>
      </x:c>
      <x:c r="F510" t="str">
        <x:v>Operative Porter</x:v>
      </x:c>
      <x:c r="G510" t="str">
        <x:v>400525</x:v>
      </x:c>
      <x:c r="H510" t="str">
        <x:v>JP Morgan Limited</x:v>
      </x:c>
      <x:c r="I510" s="22" t="n">
        <x:v>8.5</x:v>
      </x:c>
      <x:c r="J510" t="str">
        <x:v>Worked</x:v>
      </x:c>
      <x:c r="K510" t="str">
        <x:v>Employee 103135; home branch Thurrock; assigned role Operative Porter | Deployment branch: Thurrock | Actual role: Operative Porter | Jobs: 400525 | Customers: JP Morgan Limited | Actual hours: 8.5; source records: 1</x:v>
      </x:c>
      <x:c r="L510" t="str">
        <x:v>Include</x:v>
      </x:c>
      <x:c r="M510"/>
      <x:c r="N510"/>
    </x:row>
    <x:row r="511">
      <x:c r="A511" t="str">
        <x:v>Cl Gaspar|2026-03-09</x:v>
      </x:c>
      <x:c r="B511" s="888" t="n">
        <x:v>46090</x:v>
      </x:c>
      <x:c r="C511" t="str">
        <x:v>Cl Gaspar</x:v>
      </x:c>
      <x:c r="D511" t="str">
        <x:v>Permanent</x:v>
      </x:c>
      <x:c r="E511" t="str">
        <x:v>Thurrock</x:v>
      </x:c>
      <x:c r="F511" t="str">
        <x:v>Operative Porter</x:v>
      </x:c>
      <x:c r="G511" t="str">
        <x:v>400525</x:v>
      </x:c>
      <x:c r="H511" t="str">
        <x:v>JP Morgan Limited</x:v>
      </x:c>
      <x:c r="I511" s="22" t="n">
        <x:v>8.5</x:v>
      </x:c>
      <x:c r="J511" t="str">
        <x:v>Worked</x:v>
      </x:c>
      <x:c r="K511" t="str">
        <x:v>Employee 103135; home branch Thurrock; assigned role Operative Porter | Deployment branch: Thurrock | Actual role: Operative Porter | Jobs: 400525 | Customers: JP Morgan Limited | Actual hours: 8.5; source records: 1</x:v>
      </x:c>
      <x:c r="L511" t="str">
        <x:v>Include</x:v>
      </x:c>
      <x:c r="M511"/>
      <x:c r="N511"/>
    </x:row>
    <x:row r="512">
      <x:c r="A512" t="str">
        <x:v>Cl Gaspar|2026-03-10</x:v>
      </x:c>
      <x:c r="B512" s="888" t="n">
        <x:v>46091</x:v>
      </x:c>
      <x:c r="C512" t="str">
        <x:v>Cl Gaspar</x:v>
      </x:c>
      <x:c r="D512" t="str">
        <x:v>Permanent</x:v>
      </x:c>
      <x:c r="E512" t="str">
        <x:v>Thurrock</x:v>
      </x:c>
      <x:c r="F512" t="str">
        <x:v>Operative Porter</x:v>
      </x:c>
      <x:c r="G512" t="str">
        <x:v>396207</x:v>
      </x:c>
      <x:c r="H512" t="str">
        <x:v>Linklaters LLP</x:v>
      </x:c>
      <x:c r="I512" s="22" t="n">
        <x:v>15.5</x:v>
      </x:c>
      <x:c r="J512" t="str">
        <x:v>Worked</x:v>
      </x:c>
      <x:c r="K512" t="str">
        <x:v>Employee 103135; home branch Thurrock; assigned role Operative Porter | Deployment branch: Thurrock | Actual role: Operative Porter | Jobs: 396207 | Customers: Linklaters LLP | Actual hours: 15.5; source records: 1</x:v>
      </x:c>
      <x:c r="L512" t="str">
        <x:v>Include</x:v>
      </x:c>
      <x:c r="M512"/>
      <x:c r="N512"/>
    </x:row>
    <x:row r="513">
      <x:c r="A513" t="str">
        <x:v>Cl Gaspar|2026-03-11</x:v>
      </x:c>
      <x:c r="B513" s="888" t="n">
        <x:v>46092</x:v>
      </x:c>
      <x:c r="C513" t="str">
        <x:v>Cl Gaspar</x:v>
      </x:c>
      <x:c r="D513" t="str">
        <x:v>Permanent</x:v>
      </x:c>
      <x:c r="E513" t="str">
        <x:v>Thurrock</x:v>
      </x:c>
      <x:c r="F513" t="str">
        <x:v>Operative Porter</x:v>
      </x:c>
      <x:c r="G513" t="str">
        <x:v>396207</x:v>
      </x:c>
      <x:c r="H513" t="str">
        <x:v>Linklaters LLP</x:v>
      </x:c>
      <x:c r="I513" s="22" t="n">
        <x:v>16.5</x:v>
      </x:c>
      <x:c r="J513" t="str">
        <x:v>Worked</x:v>
      </x:c>
      <x:c r="K513" t="str">
        <x:v>Employee 103135; home branch Thurrock; assigned role Operative Porter | Deployment branch: Thurrock | Actual role: Operative Porter | Jobs: 396207 | Customers: Linklaters LLP | Actual hours: 16.5; source records: 1</x:v>
      </x:c>
      <x:c r="L513" t="str">
        <x:v>Include</x:v>
      </x:c>
      <x:c r="M513"/>
      <x:c r="N513"/>
    </x:row>
    <x:row r="514">
      <x:c r="A514" t="str">
        <x:v>Cl Gaspar|2026-03-12</x:v>
      </x:c>
      <x:c r="B514" s="888" t="n">
        <x:v>46093</x:v>
      </x:c>
      <x:c r="C514" t="str">
        <x:v>Cl Gaspar</x:v>
      </x:c>
      <x:c r="D514" t="str">
        <x:v>Permanent</x:v>
      </x:c>
      <x:c r="E514" t="str">
        <x:v>Thurrock</x:v>
      </x:c>
      <x:c r="F514" t="str">
        <x:v>Operative Porter</x:v>
      </x:c>
      <x:c r="G514" t="str">
        <x:v>396207</x:v>
      </x:c>
      <x:c r="H514" t="str">
        <x:v>Linklaters LLP</x:v>
      </x:c>
      <x:c r="I514" s="22" t="n">
        <x:v>16.5</x:v>
      </x:c>
      <x:c r="J514" t="str">
        <x:v>Worked</x:v>
      </x:c>
      <x:c r="K514" t="str">
        <x:v>Employee 103135; home branch Thurrock; assigned role Operative Porter | Deployment branch: Thurrock | Actual role: Operative Porter | Jobs: 396207 | Customers: Linklaters LLP | Actual hours: 16.5; source records: 1</x:v>
      </x:c>
      <x:c r="L514" t="str">
        <x:v>Include</x:v>
      </x:c>
      <x:c r="M514"/>
      <x:c r="N514"/>
    </x:row>
    <x:row r="515">
      <x:c r="A515" t="str">
        <x:v>Cl Gaspar|2026-03-13</x:v>
      </x:c>
      <x:c r="B515" s="888" t="n">
        <x:v>46094</x:v>
      </x:c>
      <x:c r="C515" t="str">
        <x:v>Cl Gaspar</x:v>
      </x:c>
      <x:c r="D515" t="str">
        <x:v>Permanent</x:v>
      </x:c>
      <x:c r="E515" t="str">
        <x:v>Thurrock</x:v>
      </x:c>
      <x:c r="F515" t="str">
        <x:v>Operative Porter</x:v>
      </x:c>
      <x:c r="G515" t="str">
        <x:v>396207</x:v>
      </x:c>
      <x:c r="H515" t="str">
        <x:v>Linklaters LLP</x:v>
      </x:c>
      <x:c r="I515" s="22" t="n">
        <x:v>16</x:v>
      </x:c>
      <x:c r="J515" t="str">
        <x:v>Worked</x:v>
      </x:c>
      <x:c r="K515" t="str">
        <x:v>Employee 103135; home branch Thurrock; assigned role Operative Porter | Deployment branch: Thurrock | Actual role: Operative Porter | Jobs: 396207 | Customers: Linklaters LLP | Actual hours: 16.0; source records: 1</x:v>
      </x:c>
      <x:c r="L515" t="str">
        <x:v>Include</x:v>
      </x:c>
      <x:c r="M515"/>
      <x:c r="N515"/>
    </x:row>
    <x:row r="516">
      <x:c r="A516" t="str">
        <x:v>Cl Gaspar|2026-03-14</x:v>
      </x:c>
      <x:c r="B516" s="888" t="n">
        <x:v>46095</x:v>
      </x:c>
      <x:c r="C516" t="str">
        <x:v>Cl Gaspar</x:v>
      </x:c>
      <x:c r="D516" t="str">
        <x:v>Permanent</x:v>
      </x:c>
      <x:c r="E516" t="str">
        <x:v>Thurrock</x:v>
      </x:c>
      <x:c r="F516" t="str">
        <x:v>Operative Porter</x:v>
      </x:c>
      <x:c r="G516" t="str">
        <x:v>396207</x:v>
      </x:c>
      <x:c r="H516" t="str">
        <x:v>Linklaters LLP</x:v>
      </x:c>
      <x:c r="I516" s="22" t="n">
        <x:v>8</x:v>
      </x:c>
      <x:c r="J516" t="str">
        <x:v>Worked</x:v>
      </x:c>
      <x:c r="K516" t="str">
        <x:v>Employee 103135; home branch Thurrock; assigned role Operative Porter | Deployment branch: Thurrock | Actual role: Operative Porter | Jobs: 396207 | Customers: Linklaters LLP | Actual hours: 8.0; source records: 1</x:v>
      </x:c>
      <x:c r="L516" t="str">
        <x:v>Include</x:v>
      </x:c>
      <x:c r="M516"/>
      <x:c r="N516"/>
    </x:row>
    <x:row r="517">
      <x:c r="A517" t="str">
        <x:v>Cl Gaspar|2026-03-15</x:v>
      </x:c>
      <x:c r="B517" s="888" t="n">
        <x:v>46096</x:v>
      </x:c>
      <x:c r="C517" t="str">
        <x:v>Cl Gaspar</x:v>
      </x:c>
      <x:c r="D517" t="str">
        <x:v>Permanent</x:v>
      </x:c>
      <x:c r="E517" t="str">
        <x:v>Thurrock</x:v>
      </x:c>
      <x:c r="F517" t="str">
        <x:v>Operative Porter</x:v>
      </x:c>
      <x:c r="G517" t="str">
        <x:v>396207</x:v>
      </x:c>
      <x:c r="H517" t="str">
        <x:v>Linklaters LLP</x:v>
      </x:c>
      <x:c r="I517" s="22" t="n">
        <x:v>8</x:v>
      </x:c>
      <x:c r="J517" t="str">
        <x:v>Worked</x:v>
      </x:c>
      <x:c r="K517" t="str">
        <x:v>Employee 103135; home branch Thurrock; assigned role Operative Porter | Deployment branch: Thurrock | Actual role: Operative Porter | Jobs: 396207 | Customers: Linklaters LLP | Actual hours: 8.0; source records: 1</x:v>
      </x:c>
      <x:c r="L517" t="str">
        <x:v>Include</x:v>
      </x:c>
      <x:c r="M517"/>
      <x:c r="N517"/>
    </x:row>
    <x:row r="518">
      <x:c r="A518" t="str">
        <x:v>Cl Gaspar|2026-03-16</x:v>
      </x:c>
      <x:c r="B518" s="888" t="n">
        <x:v>46097</x:v>
      </x:c>
      <x:c r="C518" t="str">
        <x:v>Cl Gaspar</x:v>
      </x:c>
      <x:c r="D518" t="str">
        <x:v>Permanent</x:v>
      </x:c>
      <x:c r="E518" t="str">
        <x:v>Thurrock</x:v>
      </x:c>
      <x:c r="F518" t="str">
        <x:v>Operative Porter</x:v>
      </x:c>
      <x:c r="G518" t="str">
        <x:v>398210</x:v>
      </x:c>
      <x:c r="H518" t="str">
        <x:v>London Metropolitan University</x:v>
      </x:c>
      <x:c r="I518" s="22" t="n">
        <x:v>13.5</x:v>
      </x:c>
      <x:c r="J518" t="str">
        <x:v>Worked</x:v>
      </x:c>
      <x:c r="K518" t="str">
        <x:v>Employee 103135; home branch Thurrock; assigned role Operative Porter | Deployment branch: Thurrock | Actual role: Operative Porter | Jobs: 398210 | Customers: London Metropolitan University | Actual hours: 13.5; source records: 1</x:v>
      </x:c>
      <x:c r="L518" t="str">
        <x:v>Include</x:v>
      </x:c>
      <x:c r="M518"/>
      <x:c r="N518"/>
    </x:row>
    <x:row r="519">
      <x:c r="A519" t="str">
        <x:v>Cl Gaspar|2026-03-17</x:v>
      </x:c>
      <x:c r="B519" s="888" t="n">
        <x:v>46098</x:v>
      </x:c>
      <x:c r="C519" t="str">
        <x:v>Cl Gaspar</x:v>
      </x:c>
      <x:c r="D519" t="str">
        <x:v>Permanent</x:v>
      </x:c>
      <x:c r="E519" t="str">
        <x:v>Thurrock</x:v>
      </x:c>
      <x:c r="F519" t="str">
        <x:v>Operative Porter</x:v>
      </x:c>
      <x:c r="G519" t="str">
        <x:v>398210</x:v>
      </x:c>
      <x:c r="H519" t="str">
        <x:v>London Metropolitan University</x:v>
      </x:c>
      <x:c r="I519" s="22" t="n">
        <x:v>13.5</x:v>
      </x:c>
      <x:c r="J519" t="str">
        <x:v>Worked</x:v>
      </x:c>
      <x:c r="K519" t="str">
        <x:v>Employee 103135; home branch Thurrock; assigned role Operative Porter | Deployment branch: Thurrock | Actual role: Operative Porter | Jobs: 398210 | Customers: London Metropolitan University | Actual hours: 13.5; source records: 1</x:v>
      </x:c>
      <x:c r="L519" t="str">
        <x:v>Include</x:v>
      </x:c>
      <x:c r="M519"/>
      <x:c r="N519"/>
    </x:row>
    <x:row r="520">
      <x:c r="A520" t="str">
        <x:v>Cl Gaspar|2026-03-18</x:v>
      </x:c>
      <x:c r="B520" s="888" t="n">
        <x:v>46099</x:v>
      </x:c>
      <x:c r="C520" t="str">
        <x:v>Cl Gaspar</x:v>
      </x:c>
      <x:c r="D520" t="str">
        <x:v>Permanent</x:v>
      </x:c>
      <x:c r="E520" t="str">
        <x:v>Thurrock</x:v>
      </x:c>
      <x:c r="F520" t="str">
        <x:v>Operative Porter</x:v>
      </x:c>
      <x:c r="G520" t="str">
        <x:v>398210</x:v>
      </x:c>
      <x:c r="H520" t="str">
        <x:v>London Metropolitan University</x:v>
      </x:c>
      <x:c r="I520" s="22" t="n">
        <x:v>13.5</x:v>
      </x:c>
      <x:c r="J520" t="str">
        <x:v>Worked</x:v>
      </x:c>
      <x:c r="K520" t="str">
        <x:v>Employee 103135; home branch Thurrock; assigned role Operative Porter | Deployment branch: Thurrock | Actual role: Operative Porter | Jobs: 398210 | Customers: London Metropolitan University | Actual hours: 13.5; source records: 1</x:v>
      </x:c>
      <x:c r="L520" t="str">
        <x:v>Include</x:v>
      </x:c>
      <x:c r="M520"/>
      <x:c r="N520"/>
    </x:row>
    <x:row r="521">
      <x:c r="A521" t="str">
        <x:v>Cl Gaspar|2026-03-19</x:v>
      </x:c>
      <x:c r="B521" s="888" t="n">
        <x:v>46100</x:v>
      </x:c>
      <x:c r="C521" t="str">
        <x:v>Cl Gaspar</x:v>
      </x:c>
      <x:c r="D521" t="str">
        <x:v>Permanent</x:v>
      </x:c>
      <x:c r="E521" t="str">
        <x:v>Thurrock</x:v>
      </x:c>
      <x:c r="F521" t="str">
        <x:v>Operative Porter</x:v>
      </x:c>
      <x:c r="G521" t="str">
        <x:v>398210</x:v>
      </x:c>
      <x:c r="H521" t="str">
        <x:v>London Metropolitan University</x:v>
      </x:c>
      <x:c r="I521" s="22" t="n">
        <x:v>13.5</x:v>
      </x:c>
      <x:c r="J521" t="str">
        <x:v>Worked</x:v>
      </x:c>
      <x:c r="K521" t="str">
        <x:v>Employee 103135; home branch Thurrock; assigned role Operative Porter | Deployment branch: Thurrock | Actual role: Operative Porter | Jobs: 398210 | Customers: London Metropolitan University | Actual hours: 13.5; source records: 1</x:v>
      </x:c>
      <x:c r="L521" t="str">
        <x:v>Include</x:v>
      </x:c>
      <x:c r="M521"/>
      <x:c r="N521"/>
    </x:row>
    <x:row r="522">
      <x:c r="A522" t="str">
        <x:v>Cl Gaspar|2026-03-20</x:v>
      </x:c>
      <x:c r="B522" s="888" t="n">
        <x:v>46101</x:v>
      </x:c>
      <x:c r="C522" t="str">
        <x:v>Cl Gaspar</x:v>
      </x:c>
      <x:c r="D522" t="str">
        <x:v>Permanent</x:v>
      </x:c>
      <x:c r="E522" t="str">
        <x:v>Thurrock</x:v>
      </x:c>
      <x:c r="F522" t="str">
        <x:v>Operative Porter</x:v>
      </x:c>
      <x:c r="G522" t="str">
        <x:v>398210</x:v>
      </x:c>
      <x:c r="H522" t="str">
        <x:v>London Metropolitan University</x:v>
      </x:c>
      <x:c r="I522" s="22" t="n">
        <x:v>8.5</x:v>
      </x:c>
      <x:c r="J522" t="str">
        <x:v>Worked</x:v>
      </x:c>
      <x:c r="K522" t="str">
        <x:v>Employee 103135; home branch Thurrock; assigned role Operative Porter | Deployment branch: Thurrock | Actual role: Operative Porter | Jobs: 398210 | Customers: London Metropolitan University | Actual hours: 8.5; source records: 1</x:v>
      </x:c>
      <x:c r="L522" t="str">
        <x:v>Include</x:v>
      </x:c>
      <x:c r="M522"/>
      <x:c r="N522"/>
    </x:row>
    <x:row r="523">
      <x:c r="A523" t="str">
        <x:v>Cl Gaspar|2026-03-21</x:v>
      </x:c>
      <x:c r="B523" s="888" t="n">
        <x:v>46102</x:v>
      </x:c>
      <x:c r="C523" t="str">
        <x:v>Cl Gaspar</x:v>
      </x:c>
      <x:c r="D523" t="str">
        <x:v>Permanent</x:v>
      </x:c>
      <x:c r="E523" t="str">
        <x:v>Thurrock</x:v>
      </x:c>
      <x:c r="F523" t="str">
        <x:v>Operative Porter</x:v>
      </x:c>
      <x:c r="G523" t="str">
        <x:v>401102</x:v>
      </x:c>
      <x:c r="H523" t="str">
        <x:v>Foreign Commonwealth Office</x:v>
      </x:c>
      <x:c r="I523" s="22" t="n">
        <x:v>8.5</x:v>
      </x:c>
      <x:c r="J523" t="str">
        <x:v>Worked</x:v>
      </x:c>
      <x:c r="K523" t="str">
        <x:v>Employee 103135; home branch Thurrock; assigned role Operative Porter | Deployment branch: Thurrock | Actual role: Operative Porter | Jobs: 401102 | Customers: Foreign Commonwealth Office | Actual hours: 8.5; source records: 1</x:v>
      </x:c>
      <x:c r="L523" t="str">
        <x:v>Include</x:v>
      </x:c>
      <x:c r="M523"/>
      <x:c r="N523"/>
    </x:row>
    <x:row r="524">
      <x:c r="A524" t="str">
        <x:v>Cl Gaspar|2026-03-22</x:v>
      </x:c>
      <x:c r="B524" s="888" t="n">
        <x:v>46103</x:v>
      </x:c>
      <x:c r="C524" t="str">
        <x:v>Cl Gaspar</x:v>
      </x:c>
      <x:c r="D524" t="str">
        <x:v>Permanent</x:v>
      </x:c>
      <x:c r="E524" t="str">
        <x:v>Thurrock</x:v>
      </x:c>
      <x:c r="F524" t="str">
        <x:v>Operative Porter</x:v>
      </x:c>
      <x:c r="G524" t="str">
        <x:v>400396</x:v>
      </x:c>
      <x:c r="H524" t="str">
        <x:v>Foreign Commonwealth Office</x:v>
      </x:c>
      <x:c r="I524" s="22" t="n">
        <x:v>6.5</x:v>
      </x:c>
      <x:c r="J524" t="str">
        <x:v>Worked</x:v>
      </x:c>
      <x:c r="K524" t="str">
        <x:v>Employee 103135; home branch Thurrock; assigned role Operative Porter | Deployment branch: Thurrock | Actual role: Operative Porter | Jobs: 400396 | Customers: Foreign Commonwealth Office | Actual hours: 6.5; source records: 1</x:v>
      </x:c>
      <x:c r="L524" t="str">
        <x:v>Include</x:v>
      </x:c>
      <x:c r="M524"/>
      <x:c r="N524"/>
    </x:row>
    <x:row r="525">
      <x:c r="A525" t="str">
        <x:v>Cl Gaspar|2026-03-23</x:v>
      </x:c>
      <x:c r="B525" s="888" t="n">
        <x:v>46104</x:v>
      </x:c>
      <x:c r="C525" t="str">
        <x:v>Cl Gaspar</x:v>
      </x:c>
      <x:c r="D525" t="str">
        <x:v>Permanent</x:v>
      </x:c>
      <x:c r="E525" t="str">
        <x:v>Thurrock</x:v>
      </x:c>
      <x:c r="F525" t="str">
        <x:v>Operative Porter</x:v>
      </x:c>
      <x:c r="G525" t="str">
        <x:v>401111</x:v>
      </x:c>
      <x:c r="H525" t="str">
        <x:v>Foreign Commonwealth Office</x:v>
      </x:c>
      <x:c r="I525" s="22" t="n">
        <x:v>10.5</x:v>
      </x:c>
      <x:c r="J525" t="str">
        <x:v>Worked</x:v>
      </x:c>
      <x:c r="K525" t="str">
        <x:v>Employee 103135; home branch Thurrock; assigned role Operative Porter | Deployment branch: Thurrock | Actual role: Operative Porter | Jobs: 401111 | Customers: Foreign Commonwealth Office | Actual hours: 10.5; source records: 1</x:v>
      </x:c>
      <x:c r="L525" t="str">
        <x:v>Include</x:v>
      </x:c>
      <x:c r="M525"/>
      <x:c r="N525"/>
    </x:row>
    <x:row r="526">
      <x:c r="A526" t="str">
        <x:v>Cl Gaspar|2026-03-24</x:v>
      </x:c>
      <x:c r="B526" s="888" t="n">
        <x:v>46105</x:v>
      </x:c>
      <x:c r="C526" t="str">
        <x:v>Cl Gaspar</x:v>
      </x:c>
      <x:c r="D526" t="str">
        <x:v>Permanent</x:v>
      </x:c>
      <x:c r="E526" t="str">
        <x:v>Thurrock</x:v>
      </x:c>
      <x:c r="F526" t="str">
        <x:v>Operative Porter</x:v>
      </x:c>
      <x:c r="G526" t="str">
        <x:v>401111</x:v>
      </x:c>
      <x:c r="H526" t="str">
        <x:v>Foreign Commonwealth Office</x:v>
      </x:c>
      <x:c r="I526" s="22" t="n">
        <x:v>10.5</x:v>
      </x:c>
      <x:c r="J526" t="str">
        <x:v>Worked</x:v>
      </x:c>
      <x:c r="K526" t="str">
        <x:v>Employee 103135; home branch Thurrock; assigned role Operative Porter | Deployment branch: Thurrock | Actual role: Operative Porter | Jobs: 401111 | Customers: Foreign Commonwealth Office | Actual hours: 10.5; source records: 1</x:v>
      </x:c>
      <x:c r="L526" t="str">
        <x:v>Include</x:v>
      </x:c>
      <x:c r="M526"/>
      <x:c r="N526"/>
    </x:row>
    <x:row r="527">
      <x:c r="A527" t="str">
        <x:v>Cl Gaspar|2026-03-25</x:v>
      </x:c>
      <x:c r="B527" s="888" t="n">
        <x:v>46106</x:v>
      </x:c>
      <x:c r="C527" t="str">
        <x:v>Cl Gaspar</x:v>
      </x:c>
      <x:c r="D527" t="str">
        <x:v>Permanent</x:v>
      </x:c>
      <x:c r="E527" t="str">
        <x:v>Thurrock</x:v>
      </x:c>
      <x:c r="F527" t="str">
        <x:v>Operative Porter</x:v>
      </x:c>
      <x:c r="G527" t="str">
        <x:v>401111</x:v>
      </x:c>
      <x:c r="H527" t="str">
        <x:v>Foreign Commonwealth Office</x:v>
      </x:c>
      <x:c r="I527" s="22" t="n">
        <x:v>10.5</x:v>
      </x:c>
      <x:c r="J527" t="str">
        <x:v>Worked</x:v>
      </x:c>
      <x:c r="K527" t="str">
        <x:v>Employee 103135; home branch Thurrock; assigned role Operative Porter | Deployment branch: Thurrock | Actual role: Operative Porter | Jobs: 401111 | Customers: Foreign Commonwealth Office | Actual hours: 10.5; source records: 1</x:v>
      </x:c>
      <x:c r="L527" t="str">
        <x:v>Include</x:v>
      </x:c>
      <x:c r="M527"/>
      <x:c r="N527"/>
    </x:row>
    <x:row r="528">
      <x:c r="A528" t="str">
        <x:v>Cl Gaspar|2026-03-26</x:v>
      </x:c>
      <x:c r="B528" s="888" t="n">
        <x:v>46107</x:v>
      </x:c>
      <x:c r="C528" t="str">
        <x:v>Cl Gaspar</x:v>
      </x:c>
      <x:c r="D528" t="str">
        <x:v>Permanent</x:v>
      </x:c>
      <x:c r="E528" t="str">
        <x:v>Thurrock</x:v>
      </x:c>
      <x:c r="F528" t="str">
        <x:v>Operative Porter</x:v>
      </x:c>
      <x:c r="G528" t="str">
        <x:v>401111</x:v>
      </x:c>
      <x:c r="H528" t="str">
        <x:v>Foreign Commonwealth Office</x:v>
      </x:c>
      <x:c r="I528" s="22" t="n">
        <x:v>10.5</x:v>
      </x:c>
      <x:c r="J528" t="str">
        <x:v>Worked</x:v>
      </x:c>
      <x:c r="K528" t="str">
        <x:v>Employee 103135; home branch Thurrock; assigned role Operative Porter | Deployment branch: Thurrock | Actual role: Operative Porter | Jobs: 401111 | Customers: Foreign Commonwealth Office | Actual hours: 10.5; source records: 1</x:v>
      </x:c>
      <x:c r="L528" t="str">
        <x:v>Include</x:v>
      </x:c>
      <x:c r="M528"/>
      <x:c r="N528"/>
    </x:row>
    <x:row r="529">
      <x:c r="A529" t="str">
        <x:v>Cl Gaspar|2026-03-27</x:v>
      </x:c>
      <x:c r="B529" s="888" t="n">
        <x:v>46108</x:v>
      </x:c>
      <x:c r="C529" t="str">
        <x:v>Cl Gaspar</x:v>
      </x:c>
      <x:c r="D529" t="str">
        <x:v>Permanent</x:v>
      </x:c>
      <x:c r="E529" t="str">
        <x:v>Thurrock</x:v>
      </x:c>
      <x:c r="F529" t="str">
        <x:v>Operative Porter</x:v>
      </x:c>
      <x:c r="G529" t="str">
        <x:v>401111</x:v>
      </x:c>
      <x:c r="H529" t="str">
        <x:v>Foreign Commonwealth Office</x:v>
      </x:c>
      <x:c r="I529" s="22" t="n">
        <x:v>10.5</x:v>
      </x:c>
      <x:c r="J529" t="str">
        <x:v>Worked</x:v>
      </x:c>
      <x:c r="K529" t="str">
        <x:v>Employee 103135; home branch Thurrock; assigned role Operative Porter | Deployment branch: Thurrock | Actual role: Operative Porter | Jobs: 401111 | Customers: Foreign Commonwealth Office | Actual hours: 10.5; source records: 1</x:v>
      </x:c>
      <x:c r="L529" t="str">
        <x:v>Include</x:v>
      </x:c>
      <x:c r="M529"/>
      <x:c r="N529"/>
    </x:row>
    <x:row r="530">
      <x:c r="A530" t="str">
        <x:v>Cl Gaspar|2026-03-28</x:v>
      </x:c>
      <x:c r="B530" s="888" t="n">
        <x:v>46109</x:v>
      </x:c>
      <x:c r="C530" t="str">
        <x:v>Cl Gaspar</x:v>
      </x:c>
      <x:c r="D530" t="str">
        <x:v>Permanent</x:v>
      </x:c>
      <x:c r="E530" t="str">
        <x:v>Thurrock</x:v>
      </x:c>
      <x:c r="F530" t="str">
        <x:v>Operative Porter</x:v>
      </x:c>
      <x:c r="G530" t="str">
        <x:v>401259</x:v>
      </x:c>
      <x:c r="H530" t="str">
        <x:v>Foreign Commonwealth Office</x:v>
      </x:c>
      <x:c r="I530" s="22" t="n">
        <x:v>8.5</x:v>
      </x:c>
      <x:c r="J530" t="str">
        <x:v>Worked</x:v>
      </x:c>
      <x:c r="K530" t="str">
        <x:v>Employee 103135; home branch Thurrock; assigned role Operative Porter | Deployment branch: Thurrock | Actual role: Operative Porter | Jobs: 401259 | Customers: Foreign Commonwealth Office | Actual hours: 8.5; source records: 1</x:v>
      </x:c>
      <x:c r="L530" t="str">
        <x:v>Include</x:v>
      </x:c>
      <x:c r="M530"/>
      <x:c r="N530"/>
    </x:row>
    <x:row r="531">
      <x:c r="A531" t="str">
        <x:v>Cl Gaspar|2026-03-30</x:v>
      </x:c>
      <x:c r="B531" s="888" t="n">
        <x:v>46111</x:v>
      </x:c>
      <x:c r="C531" t="str">
        <x:v>Cl Gaspar</x:v>
      </x:c>
      <x:c r="D531" t="str">
        <x:v>Permanent</x:v>
      </x:c>
      <x:c r="E531" t="str">
        <x:v>Thurrock</x:v>
      </x:c>
      <x:c r="F531" t="str">
        <x:v>Operative Porter</x:v>
      </x:c>
      <x:c r="G531" t="str">
        <x:v>401111</x:v>
      </x:c>
      <x:c r="H531" t="str">
        <x:v>Foreign Commonwealth Office</x:v>
      </x:c>
      <x:c r="I531" s="22" t="n">
        <x:v>11</x:v>
      </x:c>
      <x:c r="J531" t="str">
        <x:v>Worked</x:v>
      </x:c>
      <x:c r="K531" t="str">
        <x:v>Employee 103135; home branch Thurrock; assigned role Operative Porter | Deployment branch: Thurrock | Actual role: Operative Porter | Jobs: 401111 | Customers: Foreign Commonwealth Office | Actual hours: 11.0; source records: 1</x:v>
      </x:c>
      <x:c r="L531" t="str">
        <x:v>Include</x:v>
      </x:c>
      <x:c r="M531"/>
      <x:c r="N531"/>
    </x:row>
    <x:row r="532">
      <x:c r="A532" t="str">
        <x:v>Cl Gaspar|2026-03-31</x:v>
      </x:c>
      <x:c r="B532" s="888" t="n">
        <x:v>46112</x:v>
      </x:c>
      <x:c r="C532" t="str">
        <x:v>Cl Gaspar</x:v>
      </x:c>
      <x:c r="D532" t="str">
        <x:v>Permanent</x:v>
      </x:c>
      <x:c r="E532" t="str">
        <x:v>Thurrock</x:v>
      </x:c>
      <x:c r="F532" t="str">
        <x:v>Operative Porter</x:v>
      </x:c>
      <x:c r="G532" t="str">
        <x:v>401111</x:v>
      </x:c>
      <x:c r="H532" t="str">
        <x:v>Foreign Commonwealth Office</x:v>
      </x:c>
      <x:c r="I532" s="22" t="n">
        <x:v>11</x:v>
      </x:c>
      <x:c r="J532" t="str">
        <x:v>Worked</x:v>
      </x:c>
      <x:c r="K532" t="str">
        <x:v>Employee 103135; home branch Thurrock; assigned role Operative Porter | Deployment branch: Thurrock | Actual role: Operative Porter | Jobs: 401111 | Customers: Foreign Commonwealth Office | Actual hours: 11.0; source records: 1</x:v>
      </x:c>
      <x:c r="L532" t="str">
        <x:v>Include</x:v>
      </x:c>
      <x:c r="M532"/>
      <x:c r="N532"/>
    </x:row>
    <x:row r="533">
      <x:c r="A533" t="str">
        <x:v>Craig Marshall.|2026-03-10</x:v>
      </x:c>
      <x:c r="B533" s="888" t="n">
        <x:v>46091</x:v>
      </x:c>
      <x:c r="C533" t="str">
        <x:v>Craig Marshall.</x:v>
      </x:c>
      <x:c r="D533" t="str">
        <x:v>Permanent</x:v>
      </x:c>
      <x:c r="E533" t="str">
        <x:v>Cambridge</x:v>
      </x:c>
      <x:c r="F533" t="str">
        <x:v>Warehouse</x:v>
      </x:c>
      <x:c r="G533" t="str">
        <x:v>400520</x:v>
      </x:c>
      <x:c r="H533" t="str">
        <x:v>Anglian Water</x:v>
      </x:c>
      <x:c r="I533" s="22" t="n">
        <x:v>6.5</x:v>
      </x:c>
      <x:c r="J533" t="str">
        <x:v>Worked</x:v>
      </x:c>
      <x:c r="K533" t="str">
        <x:v>Employee 103296; home branch Cambridge; assigned role Warehouse | Deployment branch: Cambridge | Actual role: Operative Porter | Jobs: 400520 | Customers: Anglian Water | Actual hours: 6.5; source records: 1</x:v>
      </x:c>
      <x:c r="L533" t="str">
        <x:v>Include</x:v>
      </x:c>
      <x:c r="M533"/>
      <x:c r="N533"/>
    </x:row>
    <x:row r="534">
      <x:c r="A534" t="str">
        <x:v>D Headland|2026-03-02</x:v>
      </x:c>
      <x:c r="B534" s="888" t="n">
        <x:v>46083</x:v>
      </x:c>
      <x:c r="C534" t="str">
        <x:v>D Headland</x:v>
      </x:c>
      <x:c r="D534" t="str">
        <x:v>Permanent</x:v>
      </x:c>
      <x:c r="E534" t="str">
        <x:v>Thurrock</x:v>
      </x:c>
      <x:c r="F534" t="str">
        <x:v>Operative Porter</x:v>
      </x:c>
      <x:c r="G534" t="str">
        <x:v>399424</x:v>
      </x:c>
      <x:c r="H534" t="str">
        <x:v>Apple Europe Limited</x:v>
      </x:c>
      <x:c r="I534" s="22" t="n">
        <x:v>11.5</x:v>
      </x:c>
      <x:c r="J534" t="str">
        <x:v>Worked</x:v>
      </x:c>
      <x:c r="K534" t="str">
        <x:v>Employee 1504; home branch Thurrock; assigned role Operative Porter | Deployment branch: Thurrock | Actual role: Operative Skilled | Jobs: 399424 | Customers: Apple Europe Limited | Actual hours: 11.5; source records: 1</x:v>
      </x:c>
      <x:c r="L534" t="str">
        <x:v>Include</x:v>
      </x:c>
      <x:c r="M534"/>
      <x:c r="N534"/>
    </x:row>
    <x:row r="535">
      <x:c r="A535" t="str">
        <x:v>D Headland|2026-03-03</x:v>
      </x:c>
      <x:c r="B535" s="888" t="n">
        <x:v>46084</x:v>
      </x:c>
      <x:c r="C535" t="str">
        <x:v>D Headland</x:v>
      </x:c>
      <x:c r="D535" t="str">
        <x:v>Permanent</x:v>
      </x:c>
      <x:c r="E535" t="str">
        <x:v>Thurrock</x:v>
      </x:c>
      <x:c r="F535" t="str">
        <x:v>Operative Porter</x:v>
      </x:c>
      <x:c r="G535" t="str">
        <x:v>399424</x:v>
      </x:c>
      <x:c r="H535" t="str">
        <x:v>Apple Europe Limited</x:v>
      </x:c>
      <x:c r="I535" s="22" t="n">
        <x:v>11.5</x:v>
      </x:c>
      <x:c r="J535" t="str">
        <x:v>Worked</x:v>
      </x:c>
      <x:c r="K535" t="str">
        <x:v>Employee 1504; home branch Thurrock; assigned role Operative Porter | Deployment branch: Thurrock | Actual role: Operative Skilled | Jobs: 399424 | Customers: Apple Europe Limited | Actual hours: 11.5; source records: 1</x:v>
      </x:c>
      <x:c r="L535" t="str">
        <x:v>Include</x:v>
      </x:c>
      <x:c r="M535"/>
      <x:c r="N535"/>
    </x:row>
    <x:row r="536">
      <x:c r="A536" t="str">
        <x:v>D Headland|2026-03-04</x:v>
      </x:c>
      <x:c r="B536" s="888" t="n">
        <x:v>46085</x:v>
      </x:c>
      <x:c r="C536" t="str">
        <x:v>D Headland</x:v>
      </x:c>
      <x:c r="D536" t="str">
        <x:v>Permanent</x:v>
      </x:c>
      <x:c r="E536" t="str">
        <x:v>Thurrock</x:v>
      </x:c>
      <x:c r="F536" t="str">
        <x:v>Operative Porter</x:v>
      </x:c>
      <x:c r="G536" t="str">
        <x:v>399424</x:v>
      </x:c>
      <x:c r="H536" t="str">
        <x:v>Apple Europe Limited</x:v>
      </x:c>
      <x:c r="I536" s="22" t="n">
        <x:v>11.5</x:v>
      </x:c>
      <x:c r="J536" t="str">
        <x:v>Worked</x:v>
      </x:c>
      <x:c r="K536" t="str">
        <x:v>Employee 1504; home branch Thurrock; assigned role Operative Porter | Deployment branch: Thurrock | Actual role: Operative Skilled | Jobs: 399424 | Customers: Apple Europe Limited | Actual hours: 11.5; source records: 1</x:v>
      </x:c>
      <x:c r="L536" t="str">
        <x:v>Include</x:v>
      </x:c>
      <x:c r="M536"/>
      <x:c r="N536"/>
    </x:row>
    <x:row r="537">
      <x:c r="A537" t="str">
        <x:v>D Headland|2026-03-05</x:v>
      </x:c>
      <x:c r="B537" s="888" t="n">
        <x:v>46086</x:v>
      </x:c>
      <x:c r="C537" t="str">
        <x:v>D Headland</x:v>
      </x:c>
      <x:c r="D537" t="str">
        <x:v>Permanent</x:v>
      </x:c>
      <x:c r="E537" t="str">
        <x:v>Thurrock</x:v>
      </x:c>
      <x:c r="F537" t="str">
        <x:v>Operative Porter</x:v>
      </x:c>
      <x:c r="G537" t="str">
        <x:v>399424</x:v>
      </x:c>
      <x:c r="H537" t="str">
        <x:v>Apple Europe Limited</x:v>
      </x:c>
      <x:c r="I537" s="22" t="n">
        <x:v>11.5</x:v>
      </x:c>
      <x:c r="J537" t="str">
        <x:v>Worked</x:v>
      </x:c>
      <x:c r="K537" t="str">
        <x:v>Employee 1504; home branch Thurrock; assigned role Operative Porter | Deployment branch: Thurrock | Actual role: Operative Skilled | Jobs: 399424 | Customers: Apple Europe Limited | Actual hours: 11.5; source records: 1</x:v>
      </x:c>
      <x:c r="L537" t="str">
        <x:v>Include</x:v>
      </x:c>
      <x:c r="M537"/>
      <x:c r="N537"/>
    </x:row>
    <x:row r="538">
      <x:c r="A538" t="str">
        <x:v>D Headland|2026-03-06</x:v>
      </x:c>
      <x:c r="B538" s="888" t="n">
        <x:v>46087</x:v>
      </x:c>
      <x:c r="C538" t="str">
        <x:v>D Headland</x:v>
      </x:c>
      <x:c r="D538" t="str">
        <x:v>Permanent</x:v>
      </x:c>
      <x:c r="E538" t="str">
        <x:v>Thurrock</x:v>
      </x:c>
      <x:c r="F538" t="str">
        <x:v>Operative Porter</x:v>
      </x:c>
      <x:c r="G538" t="str">
        <x:v>399424</x:v>
      </x:c>
      <x:c r="H538" t="str">
        <x:v>Apple Europe Limited</x:v>
      </x:c>
      <x:c r="I538" s="22" t="n">
        <x:v>11.5</x:v>
      </x:c>
      <x:c r="J538" t="str">
        <x:v>Worked</x:v>
      </x:c>
      <x:c r="K538" t="str">
        <x:v>Employee 1504; home branch Thurrock; assigned role Operative Porter | Deployment branch: Thurrock | Actual role: Operative Skilled | Jobs: 399424 | Customers: Apple Europe Limited | Actual hours: 11.5; source records: 1</x:v>
      </x:c>
      <x:c r="L538" t="str">
        <x:v>Include</x:v>
      </x:c>
      <x:c r="M538"/>
      <x:c r="N538"/>
    </x:row>
    <x:row r="539">
      <x:c r="A539" t="str">
        <x:v>D Headland|2026-03-09</x:v>
      </x:c>
      <x:c r="B539" s="888" t="n">
        <x:v>46090</x:v>
      </x:c>
      <x:c r="C539" t="str">
        <x:v>D Headland</x:v>
      </x:c>
      <x:c r="D539" t="str">
        <x:v>Permanent</x:v>
      </x:c>
      <x:c r="E539" t="str">
        <x:v>Thurrock</x:v>
      </x:c>
      <x:c r="F539" t="str">
        <x:v>Operative Porter</x:v>
      </x:c>
      <x:c r="G539" t="str">
        <x:v>399424</x:v>
      </x:c>
      <x:c r="H539" t="str">
        <x:v>Apple Europe Limited</x:v>
      </x:c>
      <x:c r="I539" s="22" t="n">
        <x:v>11.5</x:v>
      </x:c>
      <x:c r="J539" t="str">
        <x:v>Worked</x:v>
      </x:c>
      <x:c r="K539" t="str">
        <x:v>Employee 1504; home branch Thurrock; assigned role Operative Porter | Deployment branch: Thurrock | Actual role: Operative Skilled | Jobs: 399424 | Customers: Apple Europe Limited | Actual hours: 11.5; source records: 1</x:v>
      </x:c>
      <x:c r="L539" t="str">
        <x:v>Include</x:v>
      </x:c>
      <x:c r="M539"/>
      <x:c r="N539"/>
    </x:row>
    <x:row r="540">
      <x:c r="A540" t="str">
        <x:v>D Headland|2026-03-10</x:v>
      </x:c>
      <x:c r="B540" s="888" t="n">
        <x:v>46091</x:v>
      </x:c>
      <x:c r="C540" t="str">
        <x:v>D Headland</x:v>
      </x:c>
      <x:c r="D540" t="str">
        <x:v>Permanent</x:v>
      </x:c>
      <x:c r="E540" t="str">
        <x:v>Thurrock</x:v>
      </x:c>
      <x:c r="F540" t="str">
        <x:v>Operative Porter</x:v>
      </x:c>
      <x:c r="G540" t="str">
        <x:v>399424</x:v>
      </x:c>
      <x:c r="H540" t="str">
        <x:v>Apple Europe Limited</x:v>
      </x:c>
      <x:c r="I540" s="22" t="n">
        <x:v>11.5</x:v>
      </x:c>
      <x:c r="J540" t="str">
        <x:v>Worked</x:v>
      </x:c>
      <x:c r="K540" t="str">
        <x:v>Employee 1504; home branch Thurrock; assigned role Operative Porter | Deployment branch: Thurrock | Actual role: Operative Skilled | Jobs: 399424 | Customers: Apple Europe Limited | Actual hours: 11.5; source records: 1</x:v>
      </x:c>
      <x:c r="L540" t="str">
        <x:v>Include</x:v>
      </x:c>
      <x:c r="M540"/>
      <x:c r="N540"/>
    </x:row>
    <x:row r="541">
      <x:c r="A541" t="str">
        <x:v>D Headland|2026-03-11</x:v>
      </x:c>
      <x:c r="B541" s="888" t="n">
        <x:v>46092</x:v>
      </x:c>
      <x:c r="C541" t="str">
        <x:v>D Headland</x:v>
      </x:c>
      <x:c r="D541" t="str">
        <x:v>Permanent</x:v>
      </x:c>
      <x:c r="E541" t="str">
        <x:v>Thurrock</x:v>
      </x:c>
      <x:c r="F541" t="str">
        <x:v>Operative Porter</x:v>
      </x:c>
      <x:c r="G541" t="str">
        <x:v>399424</x:v>
      </x:c>
      <x:c r="H541" t="str">
        <x:v>Apple Europe Limited</x:v>
      </x:c>
      <x:c r="I541" s="22" t="n">
        <x:v>11.5</x:v>
      </x:c>
      <x:c r="J541" t="str">
        <x:v>Worked</x:v>
      </x:c>
      <x:c r="K541" t="str">
        <x:v>Employee 1504; home branch Thurrock; assigned role Operative Porter | Deployment branch: Thurrock | Actual role: Operative Skilled | Jobs: 399424 | Customers: Apple Europe Limited | Actual hours: 11.5; source records: 1</x:v>
      </x:c>
      <x:c r="L541" t="str">
        <x:v>Include</x:v>
      </x:c>
      <x:c r="M541"/>
      <x:c r="N541"/>
    </x:row>
    <x:row r="542">
      <x:c r="A542" t="str">
        <x:v>D Headland|2026-03-12</x:v>
      </x:c>
      <x:c r="B542" s="888" t="n">
        <x:v>46093</x:v>
      </x:c>
      <x:c r="C542" t="str">
        <x:v>D Headland</x:v>
      </x:c>
      <x:c r="D542" t="str">
        <x:v>Permanent</x:v>
      </x:c>
      <x:c r="E542" t="str">
        <x:v>Thurrock</x:v>
      </x:c>
      <x:c r="F542" t="str">
        <x:v>Operative Porter</x:v>
      </x:c>
      <x:c r="G542" t="str">
        <x:v>399424</x:v>
      </x:c>
      <x:c r="H542" t="str">
        <x:v>Apple Europe Limited</x:v>
      </x:c>
      <x:c r="I542" s="22" t="n">
        <x:v>11.5</x:v>
      </x:c>
      <x:c r="J542" t="str">
        <x:v>Worked</x:v>
      </x:c>
      <x:c r="K542" t="str">
        <x:v>Employee 1504; home branch Thurrock; assigned role Operative Porter | Deployment branch: Thurrock | Actual role: Operative Skilled | Jobs: 399424 | Customers: Apple Europe Limited | Actual hours: 11.5; source records: 1</x:v>
      </x:c>
      <x:c r="L542" t="str">
        <x:v>Include</x:v>
      </x:c>
      <x:c r="M542"/>
      <x:c r="N542"/>
    </x:row>
    <x:row r="543">
      <x:c r="A543" t="str">
        <x:v>D Headland|2026-03-13</x:v>
      </x:c>
      <x:c r="B543" s="888" t="n">
        <x:v>46094</x:v>
      </x:c>
      <x:c r="C543" t="str">
        <x:v>D Headland</x:v>
      </x:c>
      <x:c r="D543" t="str">
        <x:v>Permanent</x:v>
      </x:c>
      <x:c r="E543" t="str">
        <x:v>Thurrock</x:v>
      </x:c>
      <x:c r="F543" t="str">
        <x:v>Operative Porter</x:v>
      </x:c>
      <x:c r="G543" t="str">
        <x:v>399424</x:v>
      </x:c>
      <x:c r="H543" t="str">
        <x:v>Apple Europe Limited</x:v>
      </x:c>
      <x:c r="I543" s="22" t="n">
        <x:v>11.5</x:v>
      </x:c>
      <x:c r="J543" t="str">
        <x:v>Worked</x:v>
      </x:c>
      <x:c r="K543" t="str">
        <x:v>Employee 1504; home branch Thurrock; assigned role Operative Porter | Deployment branch: Thurrock | Actual role: Operative Skilled | Jobs: 399424 | Customers: Apple Europe Limited | Actual hours: 11.5; source records: 1</x:v>
      </x:c>
      <x:c r="L543" t="str">
        <x:v>Include</x:v>
      </x:c>
      <x:c r="M543"/>
      <x:c r="N543"/>
    </x:row>
    <x:row r="544">
      <x:c r="A544" t="str">
        <x:v>D Headland|2026-03-16</x:v>
      </x:c>
      <x:c r="B544" s="888" t="n">
        <x:v>46097</x:v>
      </x:c>
      <x:c r="C544" t="str">
        <x:v>D Headland</x:v>
      </x:c>
      <x:c r="D544" t="str">
        <x:v>Permanent</x:v>
      </x:c>
      <x:c r="E544" t="str">
        <x:v>Thurrock</x:v>
      </x:c>
      <x:c r="F544" t="str">
        <x:v>Operative Porter</x:v>
      </x:c>
      <x:c r="G544" t="str">
        <x:v>399424</x:v>
      </x:c>
      <x:c r="H544" t="str">
        <x:v>Apple Europe Limited</x:v>
      </x:c>
      <x:c r="I544" s="22" t="n">
        <x:v>11.5</x:v>
      </x:c>
      <x:c r="J544" t="str">
        <x:v>Worked</x:v>
      </x:c>
      <x:c r="K544" t="str">
        <x:v>Employee 1504; home branch Thurrock; assigned role Operative Porter | Deployment branch: Thurrock | Actual role: Operative Skilled | Jobs: 399424 | Customers: Apple Europe Limited | Actual hours: 11.5; source records: 1</x:v>
      </x:c>
      <x:c r="L544" t="str">
        <x:v>Include</x:v>
      </x:c>
      <x:c r="M544"/>
      <x:c r="N544"/>
    </x:row>
    <x:row r="545">
      <x:c r="A545" t="str">
        <x:v>D Headland|2026-03-17</x:v>
      </x:c>
      <x:c r="B545" s="888" t="n">
        <x:v>46098</x:v>
      </x:c>
      <x:c r="C545" t="str">
        <x:v>D Headland</x:v>
      </x:c>
      <x:c r="D545" t="str">
        <x:v>Permanent</x:v>
      </x:c>
      <x:c r="E545" t="str">
        <x:v>Thurrock</x:v>
      </x:c>
      <x:c r="F545" t="str">
        <x:v>Operative Porter</x:v>
      </x:c>
      <x:c r="G545" t="str">
        <x:v>399424</x:v>
      </x:c>
      <x:c r="H545" t="str">
        <x:v>Apple Europe Limited</x:v>
      </x:c>
      <x:c r="I545" s="22" t="n">
        <x:v>11.5</x:v>
      </x:c>
      <x:c r="J545" t="str">
        <x:v>Worked</x:v>
      </x:c>
      <x:c r="K545" t="str">
        <x:v>Employee 1504; home branch Thurrock; assigned role Operative Porter | Deployment branch: Thurrock | Actual role: Operative Skilled | Jobs: 399424 | Customers: Apple Europe Limited | Actual hours: 11.5; source records: 1</x:v>
      </x:c>
      <x:c r="L545" t="str">
        <x:v>Include</x:v>
      </x:c>
      <x:c r="M545"/>
      <x:c r="N545"/>
    </x:row>
    <x:row r="546">
      <x:c r="A546" t="str">
        <x:v>D Headland|2026-03-18</x:v>
      </x:c>
      <x:c r="B546" s="888" t="n">
        <x:v>46099</x:v>
      </x:c>
      <x:c r="C546" t="str">
        <x:v>D Headland</x:v>
      </x:c>
      <x:c r="D546" t="str">
        <x:v>Permanent</x:v>
      </x:c>
      <x:c r="E546" t="str">
        <x:v>Thurrock</x:v>
      </x:c>
      <x:c r="F546" t="str">
        <x:v>Operative Porter</x:v>
      </x:c>
      <x:c r="G546" t="str">
        <x:v>399424</x:v>
      </x:c>
      <x:c r="H546" t="str">
        <x:v>Apple Europe Limited</x:v>
      </x:c>
      <x:c r="I546" s="22" t="n">
        <x:v>11.5</x:v>
      </x:c>
      <x:c r="J546" t="str">
        <x:v>Worked</x:v>
      </x:c>
      <x:c r="K546" t="str">
        <x:v>Employee 1504; home branch Thurrock; assigned role Operative Porter | Deployment branch: Thurrock | Actual role: Operative Skilled | Jobs: 399424 | Customers: Apple Europe Limited | Actual hours: 11.5; source records: 1</x:v>
      </x:c>
      <x:c r="L546" t="str">
        <x:v>Include</x:v>
      </x:c>
      <x:c r="M546"/>
      <x:c r="N546"/>
    </x:row>
    <x:row r="547">
      <x:c r="A547" t="str">
        <x:v>D Headland|2026-03-19</x:v>
      </x:c>
      <x:c r="B547" s="888" t="n">
        <x:v>46100</x:v>
      </x:c>
      <x:c r="C547" t="str">
        <x:v>D Headland</x:v>
      </x:c>
      <x:c r="D547" t="str">
        <x:v>Permanent</x:v>
      </x:c>
      <x:c r="E547" t="str">
        <x:v>Thurrock</x:v>
      </x:c>
      <x:c r="F547" t="str">
        <x:v>Operative Porter</x:v>
      </x:c>
      <x:c r="G547" t="str">
        <x:v>399424</x:v>
      </x:c>
      <x:c r="H547" t="str">
        <x:v>Apple Europe Limited</x:v>
      </x:c>
      <x:c r="I547" s="22" t="n">
        <x:v>11.5</x:v>
      </x:c>
      <x:c r="J547" t="str">
        <x:v>Worked</x:v>
      </x:c>
      <x:c r="K547" t="str">
        <x:v>Employee 1504; home branch Thurrock; assigned role Operative Porter | Deployment branch: Thurrock | Actual role: Operative Skilled | Jobs: 399424 | Customers: Apple Europe Limited | Actual hours: 11.5; source records: 1</x:v>
      </x:c>
      <x:c r="L547" t="str">
        <x:v>Include</x:v>
      </x:c>
      <x:c r="M547"/>
      <x:c r="N547"/>
    </x:row>
    <x:row r="548">
      <x:c r="A548" t="str">
        <x:v>D Headland|2026-03-20</x:v>
      </x:c>
      <x:c r="B548" s="888" t="n">
        <x:v>46101</x:v>
      </x:c>
      <x:c r="C548" t="str">
        <x:v>D Headland</x:v>
      </x:c>
      <x:c r="D548" t="str">
        <x:v>Permanent</x:v>
      </x:c>
      <x:c r="E548" t="str">
        <x:v>Thurrock</x:v>
      </x:c>
      <x:c r="F548" t="str">
        <x:v>Operative Porter</x:v>
      </x:c>
      <x:c r="G548" t="str">
        <x:v>399424</x:v>
      </x:c>
      <x:c r="H548" t="str">
        <x:v>Apple Europe Limited</x:v>
      </x:c>
      <x:c r="I548" s="22" t="n">
        <x:v>11.5</x:v>
      </x:c>
      <x:c r="J548" t="str">
        <x:v>Worked</x:v>
      </x:c>
      <x:c r="K548" t="str">
        <x:v>Employee 1504; home branch Thurrock; assigned role Operative Porter | Deployment branch: Thurrock | Actual role: Operative Skilled | Jobs: 399424 | Customers: Apple Europe Limited | Actual hours: 11.5; source records: 1</x:v>
      </x:c>
      <x:c r="L548" t="str">
        <x:v>Include</x:v>
      </x:c>
      <x:c r="M548"/>
      <x:c r="N548"/>
    </x:row>
    <x:row r="549">
      <x:c r="A549" t="str">
        <x:v>D Headland|2026-03-23</x:v>
      </x:c>
      <x:c r="B549" s="888" t="n">
        <x:v>46104</x:v>
      </x:c>
      <x:c r="C549" t="str">
        <x:v>D Headland</x:v>
      </x:c>
      <x:c r="D549" t="str">
        <x:v>Permanent</x:v>
      </x:c>
      <x:c r="E549" t="str">
        <x:v>Thurrock</x:v>
      </x:c>
      <x:c r="F549" t="str">
        <x:v>Operative Porter</x:v>
      </x:c>
      <x:c r="G549" t="str">
        <x:v>399424</x:v>
      </x:c>
      <x:c r="H549" t="str">
        <x:v>Apple Europe Limited</x:v>
      </x:c>
      <x:c r="I549" s="22" t="n">
        <x:v>11.5</x:v>
      </x:c>
      <x:c r="J549" t="str">
        <x:v>Worked</x:v>
      </x:c>
      <x:c r="K549" t="str">
        <x:v>Employee 1504; home branch Thurrock; assigned role Operative Porter | Deployment branch: Thurrock | Actual role: Operative Skilled | Jobs: 399424 | Customers: Apple Europe Limited | Actual hours: 11.5; source records: 1</x:v>
      </x:c>
      <x:c r="L549" t="str">
        <x:v>Include</x:v>
      </x:c>
      <x:c r="M549"/>
      <x:c r="N549"/>
    </x:row>
    <x:row r="550">
      <x:c r="A550" t="str">
        <x:v>D Headland|2026-03-24</x:v>
      </x:c>
      <x:c r="B550" s="888" t="n">
        <x:v>46105</x:v>
      </x:c>
      <x:c r="C550" t="str">
        <x:v>D Headland</x:v>
      </x:c>
      <x:c r="D550" t="str">
        <x:v>Permanent</x:v>
      </x:c>
      <x:c r="E550" t="str">
        <x:v>Thurrock</x:v>
      </x:c>
      <x:c r="F550" t="str">
        <x:v>Operative Porter</x:v>
      </x:c>
      <x:c r="G550" t="str">
        <x:v>399424</x:v>
      </x:c>
      <x:c r="H550" t="str">
        <x:v>Apple Europe Limited</x:v>
      </x:c>
      <x:c r="I550" s="22" t="n">
        <x:v>11.5</x:v>
      </x:c>
      <x:c r="J550" t="str">
        <x:v>Worked</x:v>
      </x:c>
      <x:c r="K550" t="str">
        <x:v>Employee 1504; home branch Thurrock; assigned role Operative Porter | Deployment branch: Thurrock | Actual role: Operative Skilled | Jobs: 399424 | Customers: Apple Europe Limited | Actual hours: 11.5; source records: 1</x:v>
      </x:c>
      <x:c r="L550" t="str">
        <x:v>Include</x:v>
      </x:c>
      <x:c r="M550"/>
      <x:c r="N550"/>
    </x:row>
    <x:row r="551">
      <x:c r="A551" t="str">
        <x:v>D Headland|2026-03-25</x:v>
      </x:c>
      <x:c r="B551" s="888" t="n">
        <x:v>46106</x:v>
      </x:c>
      <x:c r="C551" t="str">
        <x:v>D Headland</x:v>
      </x:c>
      <x:c r="D551" t="str">
        <x:v>Permanent</x:v>
      </x:c>
      <x:c r="E551" t="str">
        <x:v>Thurrock</x:v>
      </x:c>
      <x:c r="F551" t="str">
        <x:v>Operative Porter</x:v>
      </x:c>
      <x:c r="G551" t="str">
        <x:v>399424</x:v>
      </x:c>
      <x:c r="H551" t="str">
        <x:v>Apple Europe Limited</x:v>
      </x:c>
      <x:c r="I551" s="22" t="n">
        <x:v>11.5</x:v>
      </x:c>
      <x:c r="J551" t="str">
        <x:v>Worked</x:v>
      </x:c>
      <x:c r="K551" t="str">
        <x:v>Employee 1504; home branch Thurrock; assigned role Operative Porter | Deployment branch: Thurrock | Actual role: Operative Skilled | Jobs: 399424 | Customers: Apple Europe Limited | Actual hours: 11.5; source records: 1</x:v>
      </x:c>
      <x:c r="L551" t="str">
        <x:v>Include</x:v>
      </x:c>
      <x:c r="M551"/>
      <x:c r="N551"/>
    </x:row>
    <x:row r="552">
      <x:c r="A552" t="str">
        <x:v>D Headland|2026-03-26</x:v>
      </x:c>
      <x:c r="B552" s="888" t="n">
        <x:v>46107</x:v>
      </x:c>
      <x:c r="C552" t="str">
        <x:v>D Headland</x:v>
      </x:c>
      <x:c r="D552" t="str">
        <x:v>Permanent</x:v>
      </x:c>
      <x:c r="E552" t="str">
        <x:v>Thurrock</x:v>
      </x:c>
      <x:c r="F552" t="str">
        <x:v>Operative Porter</x:v>
      </x:c>
      <x:c r="G552" t="str">
        <x:v>399424</x:v>
      </x:c>
      <x:c r="H552" t="str">
        <x:v>Apple Europe Limited</x:v>
      </x:c>
      <x:c r="I552" s="22" t="n">
        <x:v>11.5</x:v>
      </x:c>
      <x:c r="J552" t="str">
        <x:v>Worked</x:v>
      </x:c>
      <x:c r="K552" t="str">
        <x:v>Employee 1504; home branch Thurrock; assigned role Operative Porter | Deployment branch: Thurrock | Actual role: Operative Skilled | Jobs: 399424 | Customers: Apple Europe Limited | Actual hours: 11.5; source records: 1</x:v>
      </x:c>
      <x:c r="L552" t="str">
        <x:v>Include</x:v>
      </x:c>
      <x:c r="M552"/>
      <x:c r="N552"/>
    </x:row>
    <x:row r="553">
      <x:c r="A553" t="str">
        <x:v>D Headland|2026-03-27</x:v>
      </x:c>
      <x:c r="B553" s="888" t="n">
        <x:v>46108</x:v>
      </x:c>
      <x:c r="C553" t="str">
        <x:v>D Headland</x:v>
      </x:c>
      <x:c r="D553" t="str">
        <x:v>Permanent</x:v>
      </x:c>
      <x:c r="E553" t="str">
        <x:v>Thurrock</x:v>
      </x:c>
      <x:c r="F553" t="str">
        <x:v>Operative Porter</x:v>
      </x:c>
      <x:c r="G553" t="str">
        <x:v>399424</x:v>
      </x:c>
      <x:c r="H553" t="str">
        <x:v>Apple Europe Limited</x:v>
      </x:c>
      <x:c r="I553" s="22" t="n">
        <x:v>11.5</x:v>
      </x:c>
      <x:c r="J553" t="str">
        <x:v>Worked</x:v>
      </x:c>
      <x:c r="K553" t="str">
        <x:v>Employee 1504; home branch Thurrock; assigned role Operative Porter | Deployment branch: Thurrock | Actual role: Operative Skilled | Jobs: 399424 | Customers: Apple Europe Limited | Actual hours: 11.5; source records: 1</x:v>
      </x:c>
      <x:c r="L553" t="str">
        <x:v>Include</x:v>
      </x:c>
      <x:c r="M553"/>
      <x:c r="N553"/>
    </x:row>
    <x:row r="554">
      <x:c r="A554" t="str">
        <x:v>D Headland|2026-03-30</x:v>
      </x:c>
      <x:c r="B554" s="888" t="n">
        <x:v>46111</x:v>
      </x:c>
      <x:c r="C554" t="str">
        <x:v>D Headland</x:v>
      </x:c>
      <x:c r="D554" t="str">
        <x:v>Permanent</x:v>
      </x:c>
      <x:c r="E554" t="str">
        <x:v>Thurrock</x:v>
      </x:c>
      <x:c r="F554" t="str">
        <x:v>Operative Porter</x:v>
      </x:c>
      <x:c r="G554" t="str">
        <x:v>399424</x:v>
      </x:c>
      <x:c r="H554" t="str">
        <x:v>Apple Europe Limited</x:v>
      </x:c>
      <x:c r="I554" s="22" t="n">
        <x:v>12</x:v>
      </x:c>
      <x:c r="J554" t="str">
        <x:v>Worked</x:v>
      </x:c>
      <x:c r="K554" t="str">
        <x:v>Employee 1504; home branch Thurrock; assigned role Operative Porter | Deployment branch: Thurrock | Actual role: Operative Skilled | Jobs: 399424 | Customers: Apple Europe Limited | Actual hours: 12.0; source records: 1</x:v>
      </x:c>
      <x:c r="L554" t="str">
        <x:v>Include</x:v>
      </x:c>
      <x:c r="M554"/>
      <x:c r="N554"/>
    </x:row>
    <x:row r="555">
      <x:c r="A555" t="str">
        <x:v>D Headland|2026-03-31</x:v>
      </x:c>
      <x:c r="B555" s="888" t="n">
        <x:v>46112</x:v>
      </x:c>
      <x:c r="C555" t="str">
        <x:v>D Headland</x:v>
      </x:c>
      <x:c r="D555" t="str">
        <x:v>Permanent</x:v>
      </x:c>
      <x:c r="E555" t="str">
        <x:v>Thurrock</x:v>
      </x:c>
      <x:c r="F555" t="str">
        <x:v>Operative Porter</x:v>
      </x:c>
      <x:c r="G555" t="str">
        <x:v>399424</x:v>
      </x:c>
      <x:c r="H555" t="str">
        <x:v>Apple Europe Limited</x:v>
      </x:c>
      <x:c r="I555" s="22" t="n">
        <x:v>12</x:v>
      </x:c>
      <x:c r="J555" t="str">
        <x:v>Worked</x:v>
      </x:c>
      <x:c r="K555" t="str">
        <x:v>Employee 1504; home branch Thurrock; assigned role Operative Porter | Deployment branch: Thurrock | Actual role: Operative Skilled | Jobs: 399424 | Customers: Apple Europe Limited | Actual hours: 12.0; source records: 1</x:v>
      </x:c>
      <x:c r="L555" t="str">
        <x:v>Include</x:v>
      </x:c>
      <x:c r="M555"/>
      <x:c r="N555"/>
    </x:row>
    <x:row r="556">
      <x:c r="A556" t="str">
        <x:v>D Hodgson (B)|2026-03-02</x:v>
      </x:c>
      <x:c r="B556" s="888" t="n">
        <x:v>46083</x:v>
      </x:c>
      <x:c r="C556" t="str">
        <x:v>D Hodgson (B)</x:v>
      </x:c>
      <x:c r="D556" t="str">
        <x:v>Permanent</x:v>
      </x:c>
      <x:c r="E556" t="str">
        <x:v>Thurrock</x:v>
      </x:c>
      <x:c r="F556" t="str">
        <x:v>Operative Skilled</x:v>
      </x:c>
      <x:c r="G556" t="str">
        <x:v>400696</x:v>
      </x:c>
      <x:c r="H556" t="str">
        <x:v>Protech Network Solutions</x:v>
      </x:c>
      <x:c r="I556" s="22" t="n">
        <x:v>6</x:v>
      </x:c>
      <x:c r="J556" t="str">
        <x:v>Worked</x:v>
      </x:c>
      <x:c r="K556" t="str">
        <x:v>Employee 1508; home branch Thurrock; assigned role Operative Skilled | Deployment branch: Thurrock | Actual role: Operative Driver | Jobs: 400696 | Customers: Protech Network Solutions | Actual hours: 6.0; source records: 1</x:v>
      </x:c>
      <x:c r="L556" t="str">
        <x:v>Include</x:v>
      </x:c>
      <x:c r="M556"/>
      <x:c r="N556"/>
    </x:row>
    <x:row r="557">
      <x:c r="A557" t="str">
        <x:v>D Hodgson (B)|2026-03-03</x:v>
      </x:c>
      <x:c r="B557" s="888" t="n">
        <x:v>46084</x:v>
      </x:c>
      <x:c r="C557" t="str">
        <x:v>D Hodgson (B)</x:v>
      </x:c>
      <x:c r="D557" t="str">
        <x:v>Permanent</x:v>
      </x:c>
      <x:c r="E557" t="str">
        <x:v>Thurrock</x:v>
      </x:c>
      <x:c r="F557" t="str">
        <x:v>Operative Skilled</x:v>
      </x:c>
      <x:c r="G557" t="str">
        <x:v>400346, 400656</x:v>
      </x:c>
      <x:c r="H557" t="str">
        <x:v>Knotel UK Ltd; William Morris Endeavor Entertainment (U</x:v>
      </x:c>
      <x:c r="I557" s="22" t="n">
        <x:v>9</x:v>
      </x:c>
      <x:c r="J557" t="str">
        <x:v>Worked — 2 records</x:v>
      </x:c>
      <x:c r="K557" t="str">
        <x:v>Employee 1508; home branch Thurrock; assigned role Operative Skilled | Deployment branch: Thurrock | Actual role: Operative Driver, Operative Skilled | Jobs: 400346, 400656 | Customers: Knotel UK Ltd; William Morris Endeavor Entertainment (U | Actual hours: 9.0; source records: 2</x:v>
      </x:c>
      <x:c r="L557" t="str">
        <x:v>Include</x:v>
      </x:c>
      <x:c r="M557"/>
      <x:c r="N557"/>
    </x:row>
    <x:row r="558">
      <x:c r="A558" t="str">
        <x:v>D Hodgson (B)|2026-03-04</x:v>
      </x:c>
      <x:c r="B558" s="888" t="n">
        <x:v>46085</x:v>
      </x:c>
      <x:c r="C558" t="str">
        <x:v>D Hodgson (B)</x:v>
      </x:c>
      <x:c r="D558" t="str">
        <x:v>Permanent</x:v>
      </x:c>
      <x:c r="E558" t="str">
        <x:v>Thurrock</x:v>
      </x:c>
      <x:c r="F558" t="str">
        <x:v>Operative Skilled</x:v>
      </x:c>
      <x:c r="G558" t="str">
        <x:v>400636</x:v>
      </x:c>
      <x:c r="H558" t="str">
        <x:v>Harrow Green</x:v>
      </x:c>
      <x:c r="I558" s="22" t="n">
        <x:v>7</x:v>
      </x:c>
      <x:c r="J558" t="str">
        <x:v>Worked</x:v>
      </x:c>
      <x:c r="K558" t="str">
        <x:v>Employee 1508; home branch Thurrock; assigned role Operative Skilled | Deployment branch: Thurrock | Actual role: Operative Skilled | Jobs: 400636 | Customers: Harrow Green | Actual hours: 7.0; source records: 1</x:v>
      </x:c>
      <x:c r="L558" t="str">
        <x:v>Include</x:v>
      </x:c>
      <x:c r="M558"/>
      <x:c r="N558"/>
    </x:row>
    <x:row r="559">
      <x:c r="A559" t="str">
        <x:v>D Hodgson (B)|2026-03-05</x:v>
      </x:c>
      <x:c r="B559" s="888" t="n">
        <x:v>46086</x:v>
      </x:c>
      <x:c r="C559" t="str">
        <x:v>D Hodgson (B)</x:v>
      </x:c>
      <x:c r="D559" t="str">
        <x:v>Permanent</x:v>
      </x:c>
      <x:c r="E559" t="str">
        <x:v>Thurrock</x:v>
      </x:c>
      <x:c r="F559" t="str">
        <x:v>Operative Skilled</x:v>
      </x:c>
      <x:c r="G559" t="str">
        <x:v>400403</x:v>
      </x:c>
      <x:c r="H559" t="str">
        <x:v>Knotel UK Ltd</x:v>
      </x:c>
      <x:c r="I559" s="22" t="n">
        <x:v>6.5</x:v>
      </x:c>
      <x:c r="J559" t="str">
        <x:v>Worked</x:v>
      </x:c>
      <x:c r="K559" t="str">
        <x:v>Employee 1508; home branch Thurrock; assigned role Operative Skilled | Deployment branch: Thurrock | Actual role: Operative Skilled | Jobs: 400403 | Customers: Knotel UK Ltd | Actual hours: 6.5; source records: 1</x:v>
      </x:c>
      <x:c r="L559" t="str">
        <x:v>Include</x:v>
      </x:c>
      <x:c r="M559"/>
      <x:c r="N559"/>
    </x:row>
    <x:row r="560">
      <x:c r="A560" t="str">
        <x:v>D Hodgson (B)|2026-03-06</x:v>
      </x:c>
      <x:c r="B560" s="888" t="n">
        <x:v>46087</x:v>
      </x:c>
      <x:c r="C560" t="str">
        <x:v>D Hodgson (B)</x:v>
      </x:c>
      <x:c r="D560" t="str">
        <x:v>Permanent</x:v>
      </x:c>
      <x:c r="E560" t="str">
        <x:v>Thurrock</x:v>
      </x:c>
      <x:c r="F560" t="str">
        <x:v>Operative Skilled</x:v>
      </x:c>
      <x:c r="G560" t="str">
        <x:v>396850</x:v>
      </x:c>
      <x:c r="H560" t="str">
        <x:v>Croom/Mr &amp; Mrs Kenneth &amp; Barbara</x:v>
      </x:c>
      <x:c r="I560" s="22" t="n">
        <x:v>7.5</x:v>
      </x:c>
      <x:c r="J560" t="str">
        <x:v>Worked</x:v>
      </x:c>
      <x:c r="K560" t="str">
        <x:v>Employee 1508; home branch Thurrock; assigned role Operative Skilled | Deployment branch: Thurrock | Actual role: Operative Skilled | Jobs: 396850 | Customers: Croom/Mr &amp; Mrs Kenneth &amp; Barbara | Actual hours: 7.5; source records: 1</x:v>
      </x:c>
      <x:c r="L560" t="str">
        <x:v>Include</x:v>
      </x:c>
      <x:c r="M560"/>
      <x:c r="N560"/>
    </x:row>
    <x:row r="561">
      <x:c r="A561" t="str">
        <x:v>D Hodgson (B)|2026-03-07</x:v>
      </x:c>
      <x:c r="B561" s="888" t="n">
        <x:v>46088</x:v>
      </x:c>
      <x:c r="C561" t="str">
        <x:v>D Hodgson (B)</x:v>
      </x:c>
      <x:c r="D561" t="str">
        <x:v>Permanent</x:v>
      </x:c>
      <x:c r="E561" t="str">
        <x:v>Thurrock</x:v>
      </x:c>
      <x:c r="F561" t="str">
        <x:v>Operative Skilled</x:v>
      </x:c>
      <x:c r="G561" t="str">
        <x:v>400854</x:v>
      </x:c>
      <x:c r="H561" t="str">
        <x:v>UBS Investment Bank</x:v>
      </x:c>
      <x:c r="I561" s="22" t="n">
        <x:v>8</x:v>
      </x:c>
      <x:c r="J561" t="str">
        <x:v>Worked</x:v>
      </x:c>
      <x:c r="K561" t="str">
        <x:v>Employee 1508; home branch Thurrock; assigned role Operative Skilled | Deployment branch: Thurrock | Actual role: Operative Skilled | Jobs: 400854 | Customers: UBS Investment Bank | Actual hours: 8.0; source records: 1</x:v>
      </x:c>
      <x:c r="L561" t="str">
        <x:v>Include</x:v>
      </x:c>
      <x:c r="M561"/>
      <x:c r="N561"/>
    </x:row>
    <x:row r="562">
      <x:c r="A562" t="str">
        <x:v>D Hodgson (B)|2026-03-09</x:v>
      </x:c>
      <x:c r="B562" s="888" t="n">
        <x:v>46090</x:v>
      </x:c>
      <x:c r="C562" t="str">
        <x:v>D Hodgson (B)</x:v>
      </x:c>
      <x:c r="D562" t="str">
        <x:v>Permanent</x:v>
      </x:c>
      <x:c r="E562" t="str">
        <x:v>Thurrock</x:v>
      </x:c>
      <x:c r="F562" t="str">
        <x:v>Operative Skilled</x:v>
      </x:c>
      <x:c r="G562" t="str">
        <x:v>400851, 400818</x:v>
      </x:c>
      <x:c r="H562" t="str">
        <x:v>Fidelis Marketing Limited; L&amp;G Store @ Harrow Green</x:v>
      </x:c>
      <x:c r="I562" s="22" t="n">
        <x:v>5.25</x:v>
      </x:c>
      <x:c r="J562" t="str">
        <x:v>Worked — 2 records</x:v>
      </x:c>
      <x:c r="K562" t="str">
        <x:v>Employee 1508; home branch Thurrock; assigned role Operative Skilled | Deployment branch: Thurrock | Actual role: Operative Porter | Jobs: 400851, 400818 | Customers: Fidelis Marketing Limited; L&amp;G Store @ Harrow Green | Actual hours: 5.2; source records: 2</x:v>
      </x:c>
      <x:c r="L562" t="str">
        <x:v>Include</x:v>
      </x:c>
      <x:c r="M562"/>
      <x:c r="N562"/>
    </x:row>
    <x:row r="563">
      <x:c r="A563" t="str">
        <x:v>D Hodgson (B)|2026-03-10</x:v>
      </x:c>
      <x:c r="B563" s="888" t="n">
        <x:v>46091</x:v>
      </x:c>
      <x:c r="C563" t="str">
        <x:v>D Hodgson (B)</x:v>
      </x:c>
      <x:c r="D563" t="str">
        <x:v>Permanent</x:v>
      </x:c>
      <x:c r="E563" t="str">
        <x:v>Thurrock</x:v>
      </x:c>
      <x:c r="F563" t="str">
        <x:v>Operative Skilled</x:v>
      </x:c>
      <x:c r="G563" t="str">
        <x:v>399578</x:v>
      </x:c>
      <x:c r="H563" t="str">
        <x:v>Knotel UK Ltd</x:v>
      </x:c>
      <x:c r="I563" s="22" t="n">
        <x:v>7.5</x:v>
      </x:c>
      <x:c r="J563" t="str">
        <x:v>Worked</x:v>
      </x:c>
      <x:c r="K563" t="str">
        <x:v>Employee 1508; home branch Thurrock; assigned role Operative Skilled | Deployment branch: Thurrock | Actual role: Operative Skilled | Jobs: 399578 | Customers: Knotel UK Ltd | Actual hours: 7.5; source records: 1</x:v>
      </x:c>
      <x:c r="L563" t="str">
        <x:v>Include</x:v>
      </x:c>
      <x:c r="M563"/>
      <x:c r="N563"/>
    </x:row>
    <x:row r="564">
      <x:c r="A564" t="str">
        <x:v>D Hodgson (B)|2026-03-11</x:v>
      </x:c>
      <x:c r="B564" s="888" t="n">
        <x:v>46092</x:v>
      </x:c>
      <x:c r="C564" t="str">
        <x:v>D Hodgson (B)</x:v>
      </x:c>
      <x:c r="D564" t="str">
        <x:v>Permanent</x:v>
      </x:c>
      <x:c r="E564" t="str">
        <x:v>Thurrock</x:v>
      </x:c>
      <x:c r="F564" t="str">
        <x:v>Operative Skilled</x:v>
      </x:c>
      <x:c r="G564" t="str">
        <x:v>398210</x:v>
      </x:c>
      <x:c r="H564" t="str">
        <x:v>London Metropolitan University</x:v>
      </x:c>
      <x:c r="I564" s="22" t="n">
        <x:v>11.5</x:v>
      </x:c>
      <x:c r="J564" t="str">
        <x:v>Worked — 2 records</x:v>
      </x:c>
      <x:c r="K564" t="str">
        <x:v>Employee 1508; home branch Thurrock; assigned role Operative Skilled | Deployment branch: Thurrock | Actual role: Operative Porter, Operative Skilled | Jobs: 398210 | Customers: London Metropolitan University | Actual hours: 11.5; source records: 2</x:v>
      </x:c>
      <x:c r="L564" t="str">
        <x:v>Include</x:v>
      </x:c>
      <x:c r="M564"/>
      <x:c r="N564"/>
    </x:row>
    <x:row r="565">
      <x:c r="A565" t="str">
        <x:v>D Hodgson (B)|2026-03-12</x:v>
      </x:c>
      <x:c r="B565" s="888" t="n">
        <x:v>46093</x:v>
      </x:c>
      <x:c r="C565" t="str">
        <x:v>D Hodgson (B)</x:v>
      </x:c>
      <x:c r="D565" t="str">
        <x:v>Permanent</x:v>
      </x:c>
      <x:c r="E565" t="str">
        <x:v>Thurrock</x:v>
      </x:c>
      <x:c r="F565" t="str">
        <x:v>Operative Skilled</x:v>
      </x:c>
      <x:c r="G565" t="str">
        <x:v>398210</x:v>
      </x:c>
      <x:c r="H565" t="str">
        <x:v>London Metropolitan University</x:v>
      </x:c>
      <x:c r="I565" s="22" t="n">
        <x:v>13.5</x:v>
      </x:c>
      <x:c r="J565" t="str">
        <x:v>Worked — 2 records</x:v>
      </x:c>
      <x:c r="K565" t="str">
        <x:v>Employee 1508; home branch Thurrock; assigned role Operative Skilled | Deployment branch: Thurrock | Actual role: Operative Porter, Operative Skilled | Jobs: 398210 | Customers: London Metropolitan University | Actual hours: 13.5; source records: 2</x:v>
      </x:c>
      <x:c r="L565" t="str">
        <x:v>Include</x:v>
      </x:c>
      <x:c r="M565"/>
      <x:c r="N565"/>
    </x:row>
    <x:row r="566">
      <x:c r="A566" t="str">
        <x:v>D Hodgson (B)|2026-03-13</x:v>
      </x:c>
      <x:c r="B566" s="888" t="n">
        <x:v>46094</x:v>
      </x:c>
      <x:c r="C566" t="str">
        <x:v>D Hodgson (B)</x:v>
      </x:c>
      <x:c r="D566" t="str">
        <x:v>Permanent</x:v>
      </x:c>
      <x:c r="E566" t="str">
        <x:v>Thurrock</x:v>
      </x:c>
      <x:c r="F566" t="str">
        <x:v>Operative Skilled</x:v>
      </x:c>
      <x:c r="G566" t="str">
        <x:v>398210</x:v>
      </x:c>
      <x:c r="H566" t="str">
        <x:v>London Metropolitan University</x:v>
      </x:c>
      <x:c r="I566" s="22" t="n">
        <x:v>13.5</x:v>
      </x:c>
      <x:c r="J566" t="str">
        <x:v>Worked — 2 records</x:v>
      </x:c>
      <x:c r="K566" t="str">
        <x:v>Employee 1508; home branch Thurrock; assigned role Operative Skilled | Deployment branch: Thurrock | Actual role: Operative Porter, Operative Skilled | Jobs: 398210 | Customers: London Metropolitan University | Actual hours: 13.5; source records: 2</x:v>
      </x:c>
      <x:c r="L566" t="str">
        <x:v>Include</x:v>
      </x:c>
      <x:c r="M566"/>
      <x:c r="N566"/>
    </x:row>
    <x:row r="567">
      <x:c r="A567" t="str">
        <x:v>D Hodgson (B)|2026-03-16</x:v>
      </x:c>
      <x:c r="B567" s="888" t="n">
        <x:v>46097</x:v>
      </x:c>
      <x:c r="C567" t="str">
        <x:v>D Hodgson (B)</x:v>
      </x:c>
      <x:c r="D567" t="str">
        <x:v>Permanent</x:v>
      </x:c>
      <x:c r="E567" t="str">
        <x:v>Thurrock</x:v>
      </x:c>
      <x:c r="F567" t="str">
        <x:v>Operative Skilled</x:v>
      </x:c>
      <x:c r="G567" t="str">
        <x:v>400951</x:v>
      </x:c>
      <x:c r="H567" t="str">
        <x:v>UBS Investment Bank</x:v>
      </x:c>
      <x:c r="I567" s="22" t="n">
        <x:v>6.5</x:v>
      </x:c>
      <x:c r="J567" t="str">
        <x:v>Worked</x:v>
      </x:c>
      <x:c r="K567" t="str">
        <x:v>Employee 1508; home branch Thurrock; assigned role Operative Skilled | Deployment branch: Thurrock | Actual role: Operative Skilled | Jobs: 400951 | Customers: UBS Investment Bank | Actual hours: 6.5; source records: 1</x:v>
      </x:c>
      <x:c r="L567" t="str">
        <x:v>Include</x:v>
      </x:c>
      <x:c r="M567"/>
      <x:c r="N567"/>
    </x:row>
    <x:row r="568">
      <x:c r="A568" t="str">
        <x:v>D Hodgson (B)|2026-03-17</x:v>
      </x:c>
      <x:c r="B568" s="888" t="n">
        <x:v>46098</x:v>
      </x:c>
      <x:c r="C568" t="str">
        <x:v>D Hodgson (B)</x:v>
      </x:c>
      <x:c r="D568" t="str">
        <x:v>Permanent</x:v>
      </x:c>
      <x:c r="E568" t="str">
        <x:v>Thurrock</x:v>
      </x:c>
      <x:c r="F568" t="str">
        <x:v>Operative Skilled</x:v>
      </x:c>
      <x:c r="G568" t="str">
        <x:v>400017</x:v>
      </x:c>
      <x:c r="H568" t="str">
        <x:v>HM Revenue &amp; Customs</x:v>
      </x:c>
      <x:c r="I568" s="22" t="n">
        <x:v>10.5</x:v>
      </x:c>
      <x:c r="J568" t="str">
        <x:v>Worked</x:v>
      </x:c>
      <x:c r="K568" t="str">
        <x:v>Employee 1508; home branch Thurrock; assigned role Operative Skilled | Deployment branch: Thurrock | Actual role: Operative Skilled | Jobs: 400017 | Customers: HM Revenue &amp; Customs | Actual hours: 10.5; source records: 1</x:v>
      </x:c>
      <x:c r="L568" t="str">
        <x:v>Include</x:v>
      </x:c>
      <x:c r="M568"/>
      <x:c r="N568"/>
    </x:row>
    <x:row r="569">
      <x:c r="A569" t="str">
        <x:v>D Hodgson (B)|2026-03-18</x:v>
      </x:c>
      <x:c r="B569" s="888" t="n">
        <x:v>46099</x:v>
      </x:c>
      <x:c r="C569" t="str">
        <x:v>D Hodgson (B)</x:v>
      </x:c>
      <x:c r="D569" t="str">
        <x:v>Permanent</x:v>
      </x:c>
      <x:c r="E569" t="str">
        <x:v>Thurrock</x:v>
      </x:c>
      <x:c r="F569" t="str">
        <x:v>Operative Skilled</x:v>
      </x:c>
      <x:c r="G569" t="str">
        <x:v>399928</x:v>
      </x:c>
      <x:c r="H569" t="str">
        <x:v>UBS Investment Bank</x:v>
      </x:c>
      <x:c r="I569" s="22" t="n">
        <x:v>8</x:v>
      </x:c>
      <x:c r="J569" t="str">
        <x:v>Worked</x:v>
      </x:c>
      <x:c r="K569" t="str">
        <x:v>Employee 1508; home branch Thurrock; assigned role Operative Skilled | Deployment branch: Thurrock | Actual role: Operative Skilled | Jobs: 399928 | Customers: UBS Investment Bank | Actual hours: 8.0; source records: 1</x:v>
      </x:c>
      <x:c r="L569" t="str">
        <x:v>Include</x:v>
      </x:c>
      <x:c r="M569"/>
      <x:c r="N569"/>
    </x:row>
    <x:row r="570">
      <x:c r="A570" t="str">
        <x:v>D Hodgson (B)|2026-03-19</x:v>
      </x:c>
      <x:c r="B570" s="888" t="n">
        <x:v>46100</x:v>
      </x:c>
      <x:c r="C570" t="str">
        <x:v>D Hodgson (B)</x:v>
      </x:c>
      <x:c r="D570" t="str">
        <x:v>Permanent</x:v>
      </x:c>
      <x:c r="E570" t="str">
        <x:v>Thurrock</x:v>
      </x:c>
      <x:c r="F570" t="str">
        <x:v>Operative Skilled</x:v>
      </x:c>
      <x:c r="G570" t="str">
        <x:v>400149A</x:v>
      </x:c>
      <x:c r="H570" t="str">
        <x:v>Gordon/Ms Gloria</x:v>
      </x:c>
      <x:c r="I570" s="22" t="n">
        <x:v>8.5</x:v>
      </x:c>
      <x:c r="J570" t="str">
        <x:v>Worked</x:v>
      </x:c>
      <x:c r="K570" t="str">
        <x:v>Employee 1508; home branch Thurrock; assigned role Operative Skilled | Deployment branch: Thurrock | Actual role: Operative Skilled | Jobs: 400149A | Customers: Gordon/Ms Gloria | Actual hours: 8.5; source records: 1</x:v>
      </x:c>
      <x:c r="L570" t="str">
        <x:v>Include</x:v>
      </x:c>
      <x:c r="M570"/>
      <x:c r="N570"/>
    </x:row>
    <x:row r="571">
      <x:c r="A571" t="str">
        <x:v>D Hodgson (B)|2026-03-20</x:v>
      </x:c>
      <x:c r="B571" s="888" t="n">
        <x:v>46101</x:v>
      </x:c>
      <x:c r="C571" t="str">
        <x:v>D Hodgson (B)</x:v>
      </x:c>
      <x:c r="D571" t="str">
        <x:v>Permanent</x:v>
      </x:c>
      <x:c r="E571" t="str">
        <x:v>Thurrock</x:v>
      </x:c>
      <x:c r="F571" t="str">
        <x:v>Operative Skilled</x:v>
      </x:c>
      <x:c r="G571" t="str">
        <x:v>399727, 400525</x:v>
      </x:c>
      <x:c r="H571" t="str">
        <x:v>Baker Street Quarter; JP Morgan Limited</x:v>
      </x:c>
      <x:c r="I571" s="22" t="n">
        <x:v>17.75</x:v>
      </x:c>
      <x:c r="J571" t="str">
        <x:v>Worked — 2 records</x:v>
      </x:c>
      <x:c r="K571" t="str">
        <x:v>Employee 1508; home branch Thurrock; assigned role Operative Skilled | Deployment branch: Thurrock | Actual role: Operative Porter, Operative Skilled | Jobs: 399727, 400525 | Customers: Baker Street Quarter; JP Morgan Limited | Actual hours: 17.8; source records: 2</x:v>
      </x:c>
      <x:c r="L571" t="str">
        <x:v>Include</x:v>
      </x:c>
      <x:c r="M571"/>
      <x:c r="N571"/>
    </x:row>
    <x:row r="572">
      <x:c r="A572" t="str">
        <x:v>D Hodgson (B)|2026-03-21</x:v>
      </x:c>
      <x:c r="B572" s="888" t="n">
        <x:v>46102</x:v>
      </x:c>
      <x:c r="C572" t="str">
        <x:v>D Hodgson (B)</x:v>
      </x:c>
      <x:c r="D572" t="str">
        <x:v>Permanent</x:v>
      </x:c>
      <x:c r="E572" t="str">
        <x:v>Thurrock</x:v>
      </x:c>
      <x:c r="F572" t="str">
        <x:v>Operative Skilled</x:v>
      </x:c>
      <x:c r="G572" t="str">
        <x:v>400525</x:v>
      </x:c>
      <x:c r="H572" t="str">
        <x:v>JP Morgan Limited</x:v>
      </x:c>
      <x:c r="I572" s="22" t="n">
        <x:v>8.5</x:v>
      </x:c>
      <x:c r="J572" t="str">
        <x:v>Worked</x:v>
      </x:c>
      <x:c r="K572" t="str">
        <x:v>Employee 1508; home branch Thurrock; assigned role Operative Skilled | Deployment branch: Thurrock | Actual role: Operative Porter | Jobs: 400525 | Customers: JP Morgan Limited | Actual hours: 8.5; source records: 1</x:v>
      </x:c>
      <x:c r="L572" t="str">
        <x:v>Include</x:v>
      </x:c>
      <x:c r="M572"/>
      <x:c r="N572"/>
    </x:row>
    <x:row r="573">
      <x:c r="A573" t="str">
        <x:v>D Hodgson (B)|2026-03-22</x:v>
      </x:c>
      <x:c r="B573" s="888" t="n">
        <x:v>46103</x:v>
      </x:c>
      <x:c r="C573" t="str">
        <x:v>D Hodgson (B)</x:v>
      </x:c>
      <x:c r="D573" t="str">
        <x:v>Permanent</x:v>
      </x:c>
      <x:c r="E573" t="str">
        <x:v>Thurrock</x:v>
      </x:c>
      <x:c r="F573" t="str">
        <x:v>Operative Skilled</x:v>
      </x:c>
      <x:c r="G573" t="str">
        <x:v>400525</x:v>
      </x:c>
      <x:c r="H573" t="str">
        <x:v>JP Morgan Limited</x:v>
      </x:c>
      <x:c r="I573" s="22" t="n">
        <x:v>8.5</x:v>
      </x:c>
      <x:c r="J573" t="str">
        <x:v>Worked</x:v>
      </x:c>
      <x:c r="K573" t="str">
        <x:v>Employee 1508; home branch Thurrock; assigned role Operative Skilled | Deployment branch: Thurrock | Actual role: Operative Porter | Jobs: 400525 | Customers: JP Morgan Limited | Actual hours: 8.5; source records: 1</x:v>
      </x:c>
      <x:c r="L573" t="str">
        <x:v>Include</x:v>
      </x:c>
      <x:c r="M573"/>
      <x:c r="N573"/>
    </x:row>
    <x:row r="574">
      <x:c r="A574" t="str">
        <x:v>D Hodgson (B)|2026-03-23</x:v>
      </x:c>
      <x:c r="B574" s="888" t="n">
        <x:v>46104</x:v>
      </x:c>
      <x:c r="C574" t="str">
        <x:v>D Hodgson (B)</x:v>
      </x:c>
      <x:c r="D574" t="str">
        <x:v>Permanent</x:v>
      </x:c>
      <x:c r="E574" t="str">
        <x:v>Thurrock</x:v>
      </x:c>
      <x:c r="F574" t="str">
        <x:v>Operative Skilled</x:v>
      </x:c>
      <x:c r="G574" t="str">
        <x:v>401076</x:v>
      </x:c>
      <x:c r="H574" t="str">
        <x:v>Protech Network Solutions</x:v>
      </x:c>
      <x:c r="I574" s="22" t="n">
        <x:v>5.5</x:v>
      </x:c>
      <x:c r="J574" t="str">
        <x:v>Worked</x:v>
      </x:c>
      <x:c r="K574" t="str">
        <x:v>Employee 1508; home branch Thurrock; assigned role Operative Skilled | Deployment branch: Thurrock | Actual role: Operative Driver | Jobs: 401076 | Customers: Protech Network Solutions | Actual hours: 5.5; source records: 1</x:v>
      </x:c>
      <x:c r="L574" t="str">
        <x:v>Include</x:v>
      </x:c>
      <x:c r="M574"/>
      <x:c r="N574"/>
    </x:row>
    <x:row r="575">
      <x:c r="A575" t="str">
        <x:v>D Hodgson (B)|2026-03-24</x:v>
      </x:c>
      <x:c r="B575" s="888" t="n">
        <x:v>46105</x:v>
      </x:c>
      <x:c r="C575" t="str">
        <x:v>D Hodgson (B)</x:v>
      </x:c>
      <x:c r="D575" t="str">
        <x:v>Permanent</x:v>
      </x:c>
      <x:c r="E575" t="str">
        <x:v>Thurrock</x:v>
      </x:c>
      <x:c r="F575" t="str">
        <x:v>Operative Skilled</x:v>
      </x:c>
      <x:c r="G575" t="str">
        <x:v>400948</x:v>
      </x:c>
      <x:c r="H575" t="str">
        <x:v>DALKIA FACILITIES Ltd / EDF store</x:v>
      </x:c>
      <x:c r="I575" s="22" t="n">
        <x:v>17.5</x:v>
      </x:c>
      <x:c r="J575" t="str">
        <x:v>Worked</x:v>
      </x:c>
      <x:c r="K575" t="str">
        <x:v>Employee 1508; home branch Thurrock; assigned role Operative Skilled | Deployment branch: Thurrock | Actual role: Operative Skilled | Jobs: 400948 | Customers: DALKIA FACILITIES Ltd / EDF store | Actual hours: 17.5; source records: 1</x:v>
      </x:c>
      <x:c r="L575" t="str">
        <x:v>Include</x:v>
      </x:c>
      <x:c r="M575"/>
      <x:c r="N575"/>
    </x:row>
    <x:row r="576">
      <x:c r="A576" t="str">
        <x:v>D Hodgson (B)|2026-03-25</x:v>
      </x:c>
      <x:c r="B576" s="888" t="n">
        <x:v>46106</x:v>
      </x:c>
      <x:c r="C576" t="str">
        <x:v>D Hodgson (B)</x:v>
      </x:c>
      <x:c r="D576" t="str">
        <x:v>Permanent</x:v>
      </x:c>
      <x:c r="E576" t="str">
        <x:v>Thurrock</x:v>
      </x:c>
      <x:c r="F576" t="str">
        <x:v>Operative Skilled</x:v>
      </x:c>
      <x:c r="G576" t="str">
        <x:v>401076</x:v>
      </x:c>
      <x:c r="H576" t="str">
        <x:v>Protech Network Solutions</x:v>
      </x:c>
      <x:c r="I576" s="22" t="n">
        <x:v>10</x:v>
      </x:c>
      <x:c r="J576" t="str">
        <x:v>Worked</x:v>
      </x:c>
      <x:c r="K576" t="str">
        <x:v>Employee 1508; home branch Thurrock; assigned role Operative Skilled | Deployment branch: Thurrock | Actual role: Operative Driver | Jobs: 401076 | Customers: Protech Network Solutions | Actual hours: 10.0; source records: 1</x:v>
      </x:c>
      <x:c r="L576" t="str">
        <x:v>Include</x:v>
      </x:c>
      <x:c r="M576"/>
      <x:c r="N576"/>
    </x:row>
    <x:row r="577">
      <x:c r="A577" t="str">
        <x:v>D Hodgson (B)|2026-03-26</x:v>
      </x:c>
      <x:c r="B577" s="888" t="n">
        <x:v>46107</x:v>
      </x:c>
      <x:c r="C577" t="str">
        <x:v>D Hodgson (B)</x:v>
      </x:c>
      <x:c r="D577" t="str">
        <x:v>Permanent</x:v>
      </x:c>
      <x:c r="E577" t="str">
        <x:v>Thurrock</x:v>
      </x:c>
      <x:c r="F577" t="str">
        <x:v>Operative Skilled</x:v>
      </x:c>
      <x:c r="G577" t="str">
        <x:v>398171</x:v>
      </x:c>
      <x:c r="H577" t="str">
        <x:v>Two Sigma</x:v>
      </x:c>
      <x:c r="I577" s="22" t="n">
        <x:v>10.5</x:v>
      </x:c>
      <x:c r="J577" t="str">
        <x:v>Worked</x:v>
      </x:c>
      <x:c r="K577" t="str">
        <x:v>Employee 1508; home branch Thurrock; assigned role Operative Skilled | Deployment branch: Thurrock | Actual role: Operative Skilled | Jobs: 398171 | Customers: Two Sigma | Actual hours: 10.5; source records: 1</x:v>
      </x:c>
      <x:c r="L577" t="str">
        <x:v>Include</x:v>
      </x:c>
      <x:c r="M577"/>
      <x:c r="N577"/>
    </x:row>
    <x:row r="578">
      <x:c r="A578" t="str">
        <x:v>D Hodgson (B)|2026-03-27</x:v>
      </x:c>
      <x:c r="B578" s="888" t="n">
        <x:v>46108</x:v>
      </x:c>
      <x:c r="C578" t="str">
        <x:v>D Hodgson (B)</x:v>
      </x:c>
      <x:c r="D578" t="str">
        <x:v>Permanent</x:v>
      </x:c>
      <x:c r="E578" t="str">
        <x:v>Thurrock</x:v>
      </x:c>
      <x:c r="F578" t="str">
        <x:v>Operative Skilled</x:v>
      </x:c>
      <x:c r="G578" t="str">
        <x:v>400684, 400525</x:v>
      </x:c>
      <x:c r="H578" t="str">
        <x:v>Apple Europe Limited; JP Morgan Limited</x:v>
      </x:c>
      <x:c r="I578" s="22" t="n">
        <x:v>16</x:v>
      </x:c>
      <x:c r="J578" t="str">
        <x:v>Worked — 2 records</x:v>
      </x:c>
      <x:c r="K578" t="str">
        <x:v>Employee 1508; home branch Thurrock; assigned role Operative Skilled | Deployment branch: Thurrock | Actual role: Operative Porter | Jobs: 400684, 400525 | Customers: Apple Europe Limited; JP Morgan Limited | Actual hours: 16.0; source records: 2</x:v>
      </x:c>
      <x:c r="L578" t="str">
        <x:v>Include</x:v>
      </x:c>
      <x:c r="M578"/>
      <x:c r="N578"/>
    </x:row>
    <x:row r="579">
      <x:c r="A579" t="str">
        <x:v>D Hodgson (B)|2026-03-28</x:v>
      </x:c>
      <x:c r="B579" s="888" t="n">
        <x:v>46109</x:v>
      </x:c>
      <x:c r="C579" t="str">
        <x:v>D Hodgson (B)</x:v>
      </x:c>
      <x:c r="D579" t="str">
        <x:v>Permanent</x:v>
      </x:c>
      <x:c r="E579" t="str">
        <x:v>Thurrock</x:v>
      </x:c>
      <x:c r="F579" t="str">
        <x:v>Operative Skilled</x:v>
      </x:c>
      <x:c r="G579" t="str">
        <x:v>401250</x:v>
      </x:c>
      <x:c r="H579" t="str">
        <x:v>UBS Investment Bank</x:v>
      </x:c>
      <x:c r="I579" s="22" t="n">
        <x:v>7.5</x:v>
      </x:c>
      <x:c r="J579" t="str">
        <x:v>Worked</x:v>
      </x:c>
      <x:c r="K579" t="str">
        <x:v>Employee 1508; home branch Thurrock; assigned role Operative Skilled | Deployment branch: Thurrock | Actual role: Operative Skilled | Jobs: 401250 | Customers: UBS Investment Bank | Actual hours: 7.5; source records: 1</x:v>
      </x:c>
      <x:c r="L579" t="str">
        <x:v>Include</x:v>
      </x:c>
      <x:c r="M579"/>
      <x:c r="N579"/>
    </x:row>
    <x:row r="580">
      <x:c r="A580" t="str">
        <x:v>D Hodgson (B)|2026-03-31</x:v>
      </x:c>
      <x:c r="B580" s="888" t="n">
        <x:v>46112</x:v>
      </x:c>
      <x:c r="C580" t="str">
        <x:v>D Hodgson (B)</x:v>
      </x:c>
      <x:c r="D580" t="str">
        <x:v>Permanent</x:v>
      </x:c>
      <x:c r="E580" t="str">
        <x:v>Thurrock</x:v>
      </x:c>
      <x:c r="F580" t="str">
        <x:v>Operative Skilled</x:v>
      </x:c>
      <x:c r="G580" t="str">
        <x:v>401394</x:v>
      </x:c>
      <x:c r="H580" t="str">
        <x:v>UBS Investment Bank</x:v>
      </x:c>
      <x:c r="I580" s="22" t="n">
        <x:v>8.5</x:v>
      </x:c>
      <x:c r="J580" t="str">
        <x:v>Worked</x:v>
      </x:c>
      <x:c r="K580" t="str">
        <x:v>Employee 1508; home branch Thurrock; assigned role Operative Skilled | Deployment branch: Thurrock | Actual role: Operative Skilled | Jobs: 401394 | Customers: UBS Investment Bank | Actual hours: 8.5; source records: 1</x:v>
      </x:c>
      <x:c r="L580" t="str">
        <x:v>Include</x:v>
      </x:c>
      <x:c r="M580"/>
      <x:c r="N580"/>
    </x:row>
    <x:row r="581">
      <x:c r="A581" t="str">
        <x:v>D O'Brien|2026-03-01</x:v>
      </x:c>
      <x:c r="B581" s="888" t="n">
        <x:v>46082</x:v>
      </x:c>
      <x:c r="C581" t="str">
        <x:v>D O'Brien</x:v>
      </x:c>
      <x:c r="D581" t="str">
        <x:v>Permanent</x:v>
      </x:c>
      <x:c r="E581" t="str">
        <x:v>Thurrock</x:v>
      </x:c>
      <x:c r="F581" t="str">
        <x:v>Operative Porter</x:v>
      </x:c>
      <x:c r="G581" t="str">
        <x:v>400366</x:v>
      </x:c>
      <x:c r="H581" t="str">
        <x:v>JP Morgan Limited</x:v>
      </x:c>
      <x:c r="I581" s="22" t="n">
        <x:v>8.5</x:v>
      </x:c>
      <x:c r="J581" t="str">
        <x:v>Worked</x:v>
      </x:c>
      <x:c r="K581" t="str">
        <x:v>Employee 2250; home branch Thurrock; assigned role Operative Porter | Deployment branch: Thurrock | Actual role: Operative Skilled | Jobs: 400366 | Customers: JP Morgan Limited | Actual hours: 8.5; source records: 1</x:v>
      </x:c>
      <x:c r="L581" t="str">
        <x:v>Include</x:v>
      </x:c>
      <x:c r="M581"/>
      <x:c r="N581"/>
    </x:row>
    <x:row r="582">
      <x:c r="A582" t="str">
        <x:v>D O'Brien|2026-03-02</x:v>
      </x:c>
      <x:c r="B582" s="888" t="n">
        <x:v>46083</x:v>
      </x:c>
      <x:c r="C582" t="str">
        <x:v>D O'Brien</x:v>
      </x:c>
      <x:c r="D582" t="str">
        <x:v>Permanent</x:v>
      </x:c>
      <x:c r="E582" t="str">
        <x:v>Thurrock</x:v>
      </x:c>
      <x:c r="F582" t="str">
        <x:v>Operative Porter</x:v>
      </x:c>
      <x:c r="G582" t="str">
        <x:v>400366</x:v>
      </x:c>
      <x:c r="H582" t="str">
        <x:v>JP Morgan Limited</x:v>
      </x:c>
      <x:c r="I582" s="22" t="n">
        <x:v>8.5</x:v>
      </x:c>
      <x:c r="J582" t="str">
        <x:v>Worked</x:v>
      </x:c>
      <x:c r="K582" t="str">
        <x:v>Employee 2250; home branch Thurrock; assigned role Operative Porter | Deployment branch: Thurrock | Actual role: Operative Skilled | Jobs: 400366 | Customers: JP Morgan Limited | Actual hours: 8.5; source records: 1</x:v>
      </x:c>
      <x:c r="L582" t="str">
        <x:v>Include</x:v>
      </x:c>
      <x:c r="M582"/>
      <x:c r="N582"/>
    </x:row>
    <x:row r="583">
      <x:c r="A583" t="str">
        <x:v>D O'Brien|2026-03-03</x:v>
      </x:c>
      <x:c r="B583" s="888" t="n">
        <x:v>46084</x:v>
      </x:c>
      <x:c r="C583" t="str">
        <x:v>D O'Brien</x:v>
      </x:c>
      <x:c r="D583" t="str">
        <x:v>Permanent</x:v>
      </x:c>
      <x:c r="E583" t="str">
        <x:v>Thurrock</x:v>
      </x:c>
      <x:c r="F583" t="str">
        <x:v>Operative Porter</x:v>
      </x:c>
      <x:c r="G583" t="str">
        <x:v>400366</x:v>
      </x:c>
      <x:c r="H583" t="str">
        <x:v>JP Morgan Limited</x:v>
      </x:c>
      <x:c r="I583" s="22" t="n">
        <x:v>8.5</x:v>
      </x:c>
      <x:c r="J583" t="str">
        <x:v>Worked</x:v>
      </x:c>
      <x:c r="K583" t="str">
        <x:v>Employee 2250; home branch Thurrock; assigned role Operative Porter | Deployment branch: Thurrock | Actual role: Operative Skilled | Jobs: 400366 | Customers: JP Morgan Limited | Actual hours: 8.5; source records: 1</x:v>
      </x:c>
      <x:c r="L583" t="str">
        <x:v>Include</x:v>
      </x:c>
      <x:c r="M583"/>
      <x:c r="N583"/>
    </x:row>
    <x:row r="584">
      <x:c r="A584" t="str">
        <x:v>D O'Brien|2026-03-04</x:v>
      </x:c>
      <x:c r="B584" s="888" t="n">
        <x:v>46085</x:v>
      </x:c>
      <x:c r="C584" t="str">
        <x:v>D O'Brien</x:v>
      </x:c>
      <x:c r="D584" t="str">
        <x:v>Permanent</x:v>
      </x:c>
      <x:c r="E584" t="str">
        <x:v>Thurrock</x:v>
      </x:c>
      <x:c r="F584" t="str">
        <x:v>Operative Porter</x:v>
      </x:c>
      <x:c r="G584" t="str">
        <x:v>400366</x:v>
      </x:c>
      <x:c r="H584" t="str">
        <x:v>JP Morgan Limited</x:v>
      </x:c>
      <x:c r="I584" s="22" t="n">
        <x:v>8.5</x:v>
      </x:c>
      <x:c r="J584" t="str">
        <x:v>Worked</x:v>
      </x:c>
      <x:c r="K584" t="str">
        <x:v>Employee 2250; home branch Thurrock; assigned role Operative Porter | Deployment branch: Thurrock | Actual role: Operative Skilled | Jobs: 400366 | Customers: JP Morgan Limited | Actual hours: 8.5; source records: 1</x:v>
      </x:c>
      <x:c r="L584" t="str">
        <x:v>Include</x:v>
      </x:c>
      <x:c r="M584"/>
      <x:c r="N584"/>
    </x:row>
    <x:row r="585">
      <x:c r="A585" t="str">
        <x:v>D O'Brien|2026-03-05</x:v>
      </x:c>
      <x:c r="B585" s="888" t="n">
        <x:v>46086</x:v>
      </x:c>
      <x:c r="C585" t="str">
        <x:v>D O'Brien</x:v>
      </x:c>
      <x:c r="D585" t="str">
        <x:v>Permanent</x:v>
      </x:c>
      <x:c r="E585" t="str">
        <x:v>Thurrock</x:v>
      </x:c>
      <x:c r="F585" t="str">
        <x:v>Operative Porter</x:v>
      </x:c>
      <x:c r="G585" t="str">
        <x:v>400366</x:v>
      </x:c>
      <x:c r="H585" t="str">
        <x:v>JP Morgan Limited</x:v>
      </x:c>
      <x:c r="I585" s="22" t="n">
        <x:v>8.5</x:v>
      </x:c>
      <x:c r="J585" t="str">
        <x:v>Worked</x:v>
      </x:c>
      <x:c r="K585" t="str">
        <x:v>Employee 2250; home branch Thurrock; assigned role Operative Porter | Deployment branch: Thurrock | Actual role: Operative Skilled | Jobs: 400366 | Customers: JP Morgan Limited | Actual hours: 8.5; source records: 1</x:v>
      </x:c>
      <x:c r="L585" t="str">
        <x:v>Include</x:v>
      </x:c>
      <x:c r="M585"/>
      <x:c r="N585"/>
    </x:row>
    <x:row r="586">
      <x:c r="A586" t="str">
        <x:v>D O'Brien|2026-03-06</x:v>
      </x:c>
      <x:c r="B586" s="888" t="n">
        <x:v>46087</x:v>
      </x:c>
      <x:c r="C586" t="str">
        <x:v>D O'Brien</x:v>
      </x:c>
      <x:c r="D586" t="str">
        <x:v>Permanent</x:v>
      </x:c>
      <x:c r="E586" t="str">
        <x:v>Thurrock</x:v>
      </x:c>
      <x:c r="F586" t="str">
        <x:v>Operative Porter</x:v>
      </x:c>
      <x:c r="G586" t="str">
        <x:v>400366</x:v>
      </x:c>
      <x:c r="H586" t="str">
        <x:v>JP Morgan Limited</x:v>
      </x:c>
      <x:c r="I586" s="22" t="n">
        <x:v>17</x:v>
      </x:c>
      <x:c r="J586" t="str">
        <x:v>Worked</x:v>
      </x:c>
      <x:c r="K586" t="str">
        <x:v>Employee 2250; home branch Thurrock; assigned role Operative Porter | Deployment branch: Thurrock | Actual role: Operative Skilled | Jobs: 400366 | Customers: JP Morgan Limited | Actual hours: 17.0; source records: 1</x:v>
      </x:c>
      <x:c r="L586" t="str">
        <x:v>Include</x:v>
      </x:c>
      <x:c r="M586"/>
      <x:c r="N586"/>
    </x:row>
    <x:row r="587">
      <x:c r="A587" t="str">
        <x:v>D O'Brien|2026-03-07</x:v>
      </x:c>
      <x:c r="B587" s="888" t="n">
        <x:v>46088</x:v>
      </x:c>
      <x:c r="C587" t="str">
        <x:v>D O'Brien</x:v>
      </x:c>
      <x:c r="D587" t="str">
        <x:v>Permanent</x:v>
      </x:c>
      <x:c r="E587" t="str">
        <x:v>Thurrock</x:v>
      </x:c>
      <x:c r="F587" t="str">
        <x:v>Operative Porter</x:v>
      </x:c>
      <x:c r="G587" t="str">
        <x:v>400366</x:v>
      </x:c>
      <x:c r="H587" t="str">
        <x:v>JP Morgan Limited</x:v>
      </x:c>
      <x:c r="I587" s="22" t="n">
        <x:v>8.5</x:v>
      </x:c>
      <x:c r="J587" t="str">
        <x:v>Worked</x:v>
      </x:c>
      <x:c r="K587" t="str">
        <x:v>Employee 2250; home branch Thurrock; assigned role Operative Porter | Deployment branch: Thurrock | Actual role: Operative Skilled | Jobs: 400366 | Customers: JP Morgan Limited | Actual hours: 8.5; source records: 1</x:v>
      </x:c>
      <x:c r="L587" t="str">
        <x:v>Include</x:v>
      </x:c>
      <x:c r="M587"/>
      <x:c r="N587"/>
    </x:row>
    <x:row r="588">
      <x:c r="A588" t="str">
        <x:v>D O'Brien|2026-03-08</x:v>
      </x:c>
      <x:c r="B588" s="888" t="n">
        <x:v>46089</x:v>
      </x:c>
      <x:c r="C588" t="str">
        <x:v>D O'Brien</x:v>
      </x:c>
      <x:c r="D588" t="str">
        <x:v>Permanent</x:v>
      </x:c>
      <x:c r="E588" t="str">
        <x:v>Thurrock</x:v>
      </x:c>
      <x:c r="F588" t="str">
        <x:v>Operative Porter</x:v>
      </x:c>
      <x:c r="G588" t="str">
        <x:v>400366</x:v>
      </x:c>
      <x:c r="H588" t="str">
        <x:v>JP Morgan Limited</x:v>
      </x:c>
      <x:c r="I588" s="22" t="n">
        <x:v>8.5</x:v>
      </x:c>
      <x:c r="J588" t="str">
        <x:v>Worked</x:v>
      </x:c>
      <x:c r="K588" t="str">
        <x:v>Employee 2250; home branch Thurrock; assigned role Operative Porter | Deployment branch: Thurrock | Actual role: Operative Skilled | Jobs: 400366 | Customers: JP Morgan Limited | Actual hours: 8.5; source records: 1</x:v>
      </x:c>
      <x:c r="L588" t="str">
        <x:v>Include</x:v>
      </x:c>
      <x:c r="M588"/>
      <x:c r="N588"/>
    </x:row>
    <x:row r="589">
      <x:c r="A589" t="str">
        <x:v>D O'Brien|2026-03-09</x:v>
      </x:c>
      <x:c r="B589" s="888" t="n">
        <x:v>46090</x:v>
      </x:c>
      <x:c r="C589" t="str">
        <x:v>D O'Brien</x:v>
      </x:c>
      <x:c r="D589" t="str">
        <x:v>Permanent</x:v>
      </x:c>
      <x:c r="E589" t="str">
        <x:v>Thurrock</x:v>
      </x:c>
      <x:c r="F589" t="str">
        <x:v>Operative Porter</x:v>
      </x:c>
      <x:c r="G589" t="str">
        <x:v>400366</x:v>
      </x:c>
      <x:c r="H589" t="str">
        <x:v>JP Morgan Limited</x:v>
      </x:c>
      <x:c r="I589" s="22" t="n">
        <x:v>8.5</x:v>
      </x:c>
      <x:c r="J589" t="str">
        <x:v>Worked</x:v>
      </x:c>
      <x:c r="K589" t="str">
        <x:v>Employee 2250; home branch Thurrock; assigned role Operative Porter | Deployment branch: Thurrock | Actual role: Operative Skilled | Jobs: 400366 | Customers: JP Morgan Limited | Actual hours: 8.5; source records: 1</x:v>
      </x:c>
      <x:c r="L589" t="str">
        <x:v>Include</x:v>
      </x:c>
      <x:c r="M589"/>
      <x:c r="N589"/>
    </x:row>
    <x:row r="590">
      <x:c r="A590" t="str">
        <x:v>D O'Brien|2026-03-10</x:v>
      </x:c>
      <x:c r="B590" s="888" t="n">
        <x:v>46091</x:v>
      </x:c>
      <x:c r="C590" t="str">
        <x:v>D O'Brien</x:v>
      </x:c>
      <x:c r="D590" t="str">
        <x:v>Permanent</x:v>
      </x:c>
      <x:c r="E590" t="str">
        <x:v>Thurrock</x:v>
      </x:c>
      <x:c r="F590" t="str">
        <x:v>Operative Porter</x:v>
      </x:c>
      <x:c r="G590" t="str">
        <x:v>400525</x:v>
      </x:c>
      <x:c r="H590" t="str">
        <x:v>JP Morgan Limited</x:v>
      </x:c>
      <x:c r="I590" s="22" t="n">
        <x:v>8.5</x:v>
      </x:c>
      <x:c r="J590" t="str">
        <x:v>Worked</x:v>
      </x:c>
      <x:c r="K590" t="str">
        <x:v>Employee 2250; home branch Thurrock; assigned role Operative Porter | Deployment branch: Thurrock | Actual role: Operative Skilled | Jobs: 400525 | Customers: JP Morgan Limited | Actual hours: 8.5; source records: 1</x:v>
      </x:c>
      <x:c r="L590" t="str">
        <x:v>Include</x:v>
      </x:c>
      <x:c r="M590"/>
      <x:c r="N590"/>
    </x:row>
    <x:row r="591">
      <x:c r="A591" t="str">
        <x:v>D O'Brien|2026-03-11</x:v>
      </x:c>
      <x:c r="B591" s="888" t="n">
        <x:v>46092</x:v>
      </x:c>
      <x:c r="C591" t="str">
        <x:v>D O'Brien</x:v>
      </x:c>
      <x:c r="D591" t="str">
        <x:v>Permanent</x:v>
      </x:c>
      <x:c r="E591" t="str">
        <x:v>Thurrock</x:v>
      </x:c>
      <x:c r="F591" t="str">
        <x:v>Operative Porter</x:v>
      </x:c>
      <x:c r="G591" t="str">
        <x:v>398210</x:v>
      </x:c>
      <x:c r="H591" t="str">
        <x:v>London Metropolitan University</x:v>
      </x:c>
      <x:c r="I591" s="22" t="n">
        <x:v>11.5</x:v>
      </x:c>
      <x:c r="J591" t="str">
        <x:v>Worked</x:v>
      </x:c>
      <x:c r="K591" t="str">
        <x:v>Employee 2250; home branch Thurrock; assigned role Operative Porter | Deployment branch: Thurrock | Actual role: Operative Porter | Jobs: 398210 | Customers: London Metropolitan University | Actual hours: 11.5; source records: 1</x:v>
      </x:c>
      <x:c r="L591" t="str">
        <x:v>Include</x:v>
      </x:c>
      <x:c r="M591"/>
      <x:c r="N591"/>
    </x:row>
    <x:row r="592">
      <x:c r="A592" t="str">
        <x:v>D O'Brien|2026-03-12</x:v>
      </x:c>
      <x:c r="B592" s="888" t="n">
        <x:v>46093</x:v>
      </x:c>
      <x:c r="C592" t="str">
        <x:v>D O'Brien</x:v>
      </x:c>
      <x:c r="D592" t="str">
        <x:v>Permanent</x:v>
      </x:c>
      <x:c r="E592" t="str">
        <x:v>Thurrock</x:v>
      </x:c>
      <x:c r="F592" t="str">
        <x:v>Operative Porter</x:v>
      </x:c>
      <x:c r="G592" t="str">
        <x:v>400980</x:v>
      </x:c>
      <x:c r="H592" t="str">
        <x:v>JP Morgan Limited</x:v>
      </x:c>
      <x:c r="I592" s="22" t="n">
        <x:v>8.5</x:v>
      </x:c>
      <x:c r="J592" t="str">
        <x:v>Worked</x:v>
      </x:c>
      <x:c r="K592" t="str">
        <x:v>Employee 2250; home branch Thurrock; assigned role Operative Porter | Deployment branch: Thurrock | Actual role: Operative Skilled | Jobs: 400980 | Customers: JP Morgan Limited | Actual hours: 8.5; source records: 1</x:v>
      </x:c>
      <x:c r="L592" t="str">
        <x:v>Include</x:v>
      </x:c>
      <x:c r="M592"/>
      <x:c r="N592"/>
    </x:row>
    <x:row r="593">
      <x:c r="A593" t="str">
        <x:v>D O'Brien|2026-03-13</x:v>
      </x:c>
      <x:c r="B593" s="888" t="n">
        <x:v>46094</x:v>
      </x:c>
      <x:c r="C593" t="str">
        <x:v>D O'Brien</x:v>
      </x:c>
      <x:c r="D593" t="str">
        <x:v>Permanent</x:v>
      </x:c>
      <x:c r="E593" t="str">
        <x:v>Thurrock</x:v>
      </x:c>
      <x:c r="F593" t="str">
        <x:v>Operative Porter</x:v>
      </x:c>
      <x:c r="G593" t="str">
        <x:v>400980</x:v>
      </x:c>
      <x:c r="H593" t="str">
        <x:v>JP Morgan Limited</x:v>
      </x:c>
      <x:c r="I593" s="22" t="n">
        <x:v>17</x:v>
      </x:c>
      <x:c r="J593" t="str">
        <x:v>Worked</x:v>
      </x:c>
      <x:c r="K593" t="str">
        <x:v>Employee 2250; home branch Thurrock; assigned role Operative Porter | Deployment branch: Thurrock | Actual role: Operative Skilled | Jobs: 400980 | Customers: JP Morgan Limited | Actual hours: 17.0; source records: 1</x:v>
      </x:c>
      <x:c r="L593" t="str">
        <x:v>Include</x:v>
      </x:c>
      <x:c r="M593"/>
      <x:c r="N593"/>
    </x:row>
    <x:row r="594">
      <x:c r="A594" t="str">
        <x:v>D O'Brien|2026-03-14</x:v>
      </x:c>
      <x:c r="B594" s="888" t="n">
        <x:v>46095</x:v>
      </x:c>
      <x:c r="C594" t="str">
        <x:v>D O'Brien</x:v>
      </x:c>
      <x:c r="D594" t="str">
        <x:v>Permanent</x:v>
      </x:c>
      <x:c r="E594" t="str">
        <x:v>Thurrock</x:v>
      </x:c>
      <x:c r="F594" t="str">
        <x:v>Operative Porter</x:v>
      </x:c>
      <x:c r="G594" t="str">
        <x:v>400980</x:v>
      </x:c>
      <x:c r="H594" t="str">
        <x:v>JP Morgan Limited</x:v>
      </x:c>
      <x:c r="I594" s="22" t="n">
        <x:v>8.5</x:v>
      </x:c>
      <x:c r="J594" t="str">
        <x:v>Worked</x:v>
      </x:c>
      <x:c r="K594" t="str">
        <x:v>Employee 2250; home branch Thurrock; assigned role Operative Porter | Deployment branch: Thurrock | Actual role: Operative Skilled | Jobs: 400980 | Customers: JP Morgan Limited | Actual hours: 8.5; source records: 1</x:v>
      </x:c>
      <x:c r="L594" t="str">
        <x:v>Include</x:v>
      </x:c>
      <x:c r="M594"/>
      <x:c r="N594"/>
    </x:row>
    <x:row r="595">
      <x:c r="A595" t="str">
        <x:v>D O'Brien|2026-03-15</x:v>
      </x:c>
      <x:c r="B595" s="888" t="n">
        <x:v>46096</x:v>
      </x:c>
      <x:c r="C595" t="str">
        <x:v>D O'Brien</x:v>
      </x:c>
      <x:c r="D595" t="str">
        <x:v>Permanent</x:v>
      </x:c>
      <x:c r="E595" t="str">
        <x:v>Thurrock</x:v>
      </x:c>
      <x:c r="F595" t="str">
        <x:v>Operative Porter</x:v>
      </x:c>
      <x:c r="G595" t="str">
        <x:v>400980</x:v>
      </x:c>
      <x:c r="H595" t="str">
        <x:v>JP Morgan Limited</x:v>
      </x:c>
      <x:c r="I595" s="22" t="n">
        <x:v>8.5</x:v>
      </x:c>
      <x:c r="J595" t="str">
        <x:v>Worked</x:v>
      </x:c>
      <x:c r="K595" t="str">
        <x:v>Employee 2250; home branch Thurrock; assigned role Operative Porter | Deployment branch: Thurrock | Actual role: Operative Skilled | Jobs: 400980 | Customers: JP Morgan Limited | Actual hours: 8.5; source records: 1</x:v>
      </x:c>
      <x:c r="L595" t="str">
        <x:v>Include</x:v>
      </x:c>
      <x:c r="M595"/>
      <x:c r="N595"/>
    </x:row>
    <x:row r="596">
      <x:c r="A596" t="str">
        <x:v>D O'Brien|2026-03-16</x:v>
      </x:c>
      <x:c r="B596" s="888" t="n">
        <x:v>46097</x:v>
      </x:c>
      <x:c r="C596" t="str">
        <x:v>D O'Brien</x:v>
      </x:c>
      <x:c r="D596" t="str">
        <x:v>Permanent</x:v>
      </x:c>
      <x:c r="E596" t="str">
        <x:v>Thurrock</x:v>
      </x:c>
      <x:c r="F596" t="str">
        <x:v>Operative Porter</x:v>
      </x:c>
      <x:c r="G596" t="str">
        <x:v>400980</x:v>
      </x:c>
      <x:c r="H596" t="str">
        <x:v>JP Morgan Limited</x:v>
      </x:c>
      <x:c r="I596" s="22" t="n">
        <x:v>8.5</x:v>
      </x:c>
      <x:c r="J596" t="str">
        <x:v>Worked</x:v>
      </x:c>
      <x:c r="K596" t="str">
        <x:v>Employee 2250; home branch Thurrock; assigned role Operative Porter | Deployment branch: Thurrock | Actual role: Operative Skilled | Jobs: 400980 | Customers: JP Morgan Limited | Actual hours: 8.5; source records: 1</x:v>
      </x:c>
      <x:c r="L596" t="str">
        <x:v>Include</x:v>
      </x:c>
      <x:c r="M596"/>
      <x:c r="N596"/>
    </x:row>
    <x:row r="597">
      <x:c r="A597" t="str">
        <x:v>D O'Brien|2026-03-17</x:v>
      </x:c>
      <x:c r="B597" s="888" t="n">
        <x:v>46098</x:v>
      </x:c>
      <x:c r="C597" t="str">
        <x:v>D O'Brien</x:v>
      </x:c>
      <x:c r="D597" t="str">
        <x:v>Permanent</x:v>
      </x:c>
      <x:c r="E597" t="str">
        <x:v>Thurrock</x:v>
      </x:c>
      <x:c r="F597" t="str">
        <x:v>Operative Porter</x:v>
      </x:c>
      <x:c r="G597" t="str">
        <x:v>400980</x:v>
      </x:c>
      <x:c r="H597" t="str">
        <x:v>JP Morgan Limited</x:v>
      </x:c>
      <x:c r="I597" s="22" t="n">
        <x:v>8.5</x:v>
      </x:c>
      <x:c r="J597" t="str">
        <x:v>Worked</x:v>
      </x:c>
      <x:c r="K597" t="str">
        <x:v>Employee 2250; home branch Thurrock; assigned role Operative Porter | Deployment branch: Thurrock | Actual role: Operative Skilled | Jobs: 400980 | Customers: JP Morgan Limited | Actual hours: 8.5; source records: 1</x:v>
      </x:c>
      <x:c r="L597" t="str">
        <x:v>Include</x:v>
      </x:c>
      <x:c r="M597"/>
      <x:c r="N597"/>
    </x:row>
    <x:row r="598">
      <x:c r="A598" t="str">
        <x:v>D O'Brien|2026-03-18</x:v>
      </x:c>
      <x:c r="B598" s="888" t="n">
        <x:v>46099</x:v>
      </x:c>
      <x:c r="C598" t="str">
        <x:v>D O'Brien</x:v>
      </x:c>
      <x:c r="D598" t="str">
        <x:v>Permanent</x:v>
      </x:c>
      <x:c r="E598" t="str">
        <x:v>Thurrock</x:v>
      </x:c>
      <x:c r="F598" t="str">
        <x:v>Operative Porter</x:v>
      </x:c>
      <x:c r="G598" t="str">
        <x:v>400525</x:v>
      </x:c>
      <x:c r="H598" t="str">
        <x:v>JP Morgan Limited</x:v>
      </x:c>
      <x:c r="I598" s="22" t="n">
        <x:v>8.5</x:v>
      </x:c>
      <x:c r="J598" t="str">
        <x:v>Worked</x:v>
      </x:c>
      <x:c r="K598" t="str">
        <x:v>Employee 2250; home branch Thurrock; assigned role Operative Porter | Deployment branch: Thurrock | Actual role: Operative Skilled | Jobs: 400525 | Customers: JP Morgan Limited | Actual hours: 8.5; source records: 1</x:v>
      </x:c>
      <x:c r="L598" t="str">
        <x:v>Include</x:v>
      </x:c>
      <x:c r="M598"/>
      <x:c r="N598"/>
    </x:row>
    <x:row r="599">
      <x:c r="A599" t="str">
        <x:v>D O'Brien|2026-03-19</x:v>
      </x:c>
      <x:c r="B599" s="888" t="n">
        <x:v>46100</x:v>
      </x:c>
      <x:c r="C599" t="str">
        <x:v>D O'Brien</x:v>
      </x:c>
      <x:c r="D599" t="str">
        <x:v>Permanent</x:v>
      </x:c>
      <x:c r="E599" t="str">
        <x:v>Thurrock</x:v>
      </x:c>
      <x:c r="F599" t="str">
        <x:v>Operative Porter</x:v>
      </x:c>
      <x:c r="G599" t="str">
        <x:v>400525</x:v>
      </x:c>
      <x:c r="H599" t="str">
        <x:v>JP Morgan Limited</x:v>
      </x:c>
      <x:c r="I599" s="22" t="n">
        <x:v>8.5</x:v>
      </x:c>
      <x:c r="J599" t="str">
        <x:v>Worked</x:v>
      </x:c>
      <x:c r="K599" t="str">
        <x:v>Employee 2250; home branch Thurrock; assigned role Operative Porter | Deployment branch: Thurrock | Actual role: Operative Skilled | Jobs: 400525 | Customers: JP Morgan Limited | Actual hours: 8.5; source records: 1</x:v>
      </x:c>
      <x:c r="L599" t="str">
        <x:v>Include</x:v>
      </x:c>
      <x:c r="M599"/>
      <x:c r="N599"/>
    </x:row>
    <x:row r="600">
      <x:c r="A600" t="str">
        <x:v>D O'Brien|2026-03-20</x:v>
      </x:c>
      <x:c r="B600" s="888" t="n">
        <x:v>46101</x:v>
      </x:c>
      <x:c r="C600" t="str">
        <x:v>D O'Brien</x:v>
      </x:c>
      <x:c r="D600" t="str">
        <x:v>Permanent</x:v>
      </x:c>
      <x:c r="E600" t="str">
        <x:v>Thurrock</x:v>
      </x:c>
      <x:c r="F600" t="str">
        <x:v>Operative Porter</x:v>
      </x:c>
      <x:c r="G600" t="str">
        <x:v>400525</x:v>
      </x:c>
      <x:c r="H600" t="str">
        <x:v>JP Morgan Limited</x:v>
      </x:c>
      <x:c r="I600" s="22" t="n">
        <x:v>17</x:v>
      </x:c>
      <x:c r="J600" t="str">
        <x:v>Worked</x:v>
      </x:c>
      <x:c r="K600" t="str">
        <x:v>Employee 2250; home branch Thurrock; assigned role Operative Porter | Deployment branch: Thurrock | Actual role: Operative Skilled | Jobs: 400525 | Customers: JP Morgan Limited | Actual hours: 17.0; source records: 1</x:v>
      </x:c>
      <x:c r="L600" t="str">
        <x:v>Include</x:v>
      </x:c>
      <x:c r="M600"/>
      <x:c r="N600"/>
    </x:row>
    <x:row r="601">
      <x:c r="A601" t="str">
        <x:v>D O'Brien|2026-03-21</x:v>
      </x:c>
      <x:c r="B601" s="888" t="n">
        <x:v>46102</x:v>
      </x:c>
      <x:c r="C601" t="str">
        <x:v>D O'Brien</x:v>
      </x:c>
      <x:c r="D601" t="str">
        <x:v>Permanent</x:v>
      </x:c>
      <x:c r="E601" t="str">
        <x:v>Thurrock</x:v>
      </x:c>
      <x:c r="F601" t="str">
        <x:v>Operative Porter</x:v>
      </x:c>
      <x:c r="G601" t="str">
        <x:v>400525</x:v>
      </x:c>
      <x:c r="H601" t="str">
        <x:v>JP Morgan Limited</x:v>
      </x:c>
      <x:c r="I601" s="22" t="n">
        <x:v>8.5</x:v>
      </x:c>
      <x:c r="J601" t="str">
        <x:v>Worked</x:v>
      </x:c>
      <x:c r="K601" t="str">
        <x:v>Employee 2250; home branch Thurrock; assigned role Operative Porter | Deployment branch: Thurrock | Actual role: Operative Skilled | Jobs: 400525 | Customers: JP Morgan Limited | Actual hours: 8.5; source records: 1</x:v>
      </x:c>
      <x:c r="L601" t="str">
        <x:v>Include</x:v>
      </x:c>
      <x:c r="M601"/>
      <x:c r="N601"/>
    </x:row>
    <x:row r="602">
      <x:c r="A602" t="str">
        <x:v>D O'Brien|2026-03-22</x:v>
      </x:c>
      <x:c r="B602" s="888" t="n">
        <x:v>46103</x:v>
      </x:c>
      <x:c r="C602" t="str">
        <x:v>D O'Brien</x:v>
      </x:c>
      <x:c r="D602" t="str">
        <x:v>Permanent</x:v>
      </x:c>
      <x:c r="E602" t="str">
        <x:v>Thurrock</x:v>
      </x:c>
      <x:c r="F602" t="str">
        <x:v>Operative Porter</x:v>
      </x:c>
      <x:c r="G602" t="str">
        <x:v>400525</x:v>
      </x:c>
      <x:c r="H602" t="str">
        <x:v>JP Morgan Limited</x:v>
      </x:c>
      <x:c r="I602" s="22" t="n">
        <x:v>8.5</x:v>
      </x:c>
      <x:c r="J602" t="str">
        <x:v>Worked</x:v>
      </x:c>
      <x:c r="K602" t="str">
        <x:v>Employee 2250; home branch Thurrock; assigned role Operative Porter | Deployment branch: Thurrock | Actual role: Operative Skilled | Jobs: 400525 | Customers: JP Morgan Limited | Actual hours: 8.5; source records: 1</x:v>
      </x:c>
      <x:c r="L602" t="str">
        <x:v>Include</x:v>
      </x:c>
      <x:c r="M602"/>
      <x:c r="N602"/>
    </x:row>
    <x:row r="603">
      <x:c r="A603" t="str">
        <x:v>D O'Brien|2026-03-23</x:v>
      </x:c>
      <x:c r="B603" s="888" t="n">
        <x:v>46104</x:v>
      </x:c>
      <x:c r="C603" t="str">
        <x:v>D O'Brien</x:v>
      </x:c>
      <x:c r="D603" t="str">
        <x:v>Permanent</x:v>
      </x:c>
      <x:c r="E603" t="str">
        <x:v>Thurrock</x:v>
      </x:c>
      <x:c r="F603" t="str">
        <x:v>Operative Porter</x:v>
      </x:c>
      <x:c r="G603" t="str">
        <x:v>400525</x:v>
      </x:c>
      <x:c r="H603" t="str">
        <x:v>JP Morgan Limited</x:v>
      </x:c>
      <x:c r="I603" s="22" t="n">
        <x:v>8.5</x:v>
      </x:c>
      <x:c r="J603" t="str">
        <x:v>Worked</x:v>
      </x:c>
      <x:c r="K603" t="str">
        <x:v>Employee 2250; home branch Thurrock; assigned role Operative Porter | Deployment branch: Thurrock | Actual role: Operative Skilled | Jobs: 400525 | Customers: JP Morgan Limited | Actual hours: 8.5; source records: 1</x:v>
      </x:c>
      <x:c r="L603" t="str">
        <x:v>Include</x:v>
      </x:c>
      <x:c r="M603"/>
      <x:c r="N603"/>
    </x:row>
    <x:row r="604">
      <x:c r="A604" t="str">
        <x:v>D O'Brien|2026-03-24</x:v>
      </x:c>
      <x:c r="B604" s="888" t="n">
        <x:v>46105</x:v>
      </x:c>
      <x:c r="C604" t="str">
        <x:v>D O'Brien</x:v>
      </x:c>
      <x:c r="D604" t="str">
        <x:v>Permanent</x:v>
      </x:c>
      <x:c r="E604" t="str">
        <x:v>Thurrock</x:v>
      </x:c>
      <x:c r="F604" t="str">
        <x:v>Operative Porter</x:v>
      </x:c>
      <x:c r="G604" t="str">
        <x:v>401096</x:v>
      </x:c>
      <x:c r="H604" t="str">
        <x:v>JP Morgan Limited</x:v>
      </x:c>
      <x:c r="I604" s="22" t="n">
        <x:v>8.5</x:v>
      </x:c>
      <x:c r="J604" t="str">
        <x:v>Worked</x:v>
      </x:c>
      <x:c r="K604" t="str">
        <x:v>Employee 2250; home branch Thurrock; assigned role Operative Porter | Deployment branch: Thurrock | Actual role: Operative Porter | Jobs: 401096 | Customers: JP Morgan Limited | Actual hours: 8.5; source records: 1</x:v>
      </x:c>
      <x:c r="L604" t="str">
        <x:v>Include</x:v>
      </x:c>
      <x:c r="M604"/>
      <x:c r="N604"/>
    </x:row>
    <x:row r="605">
      <x:c r="A605" t="str">
        <x:v>D O'Brien|2026-03-25</x:v>
      </x:c>
      <x:c r="B605" s="888" t="n">
        <x:v>46106</x:v>
      </x:c>
      <x:c r="C605" t="str">
        <x:v>D O'Brien</x:v>
      </x:c>
      <x:c r="D605" t="str">
        <x:v>Permanent</x:v>
      </x:c>
      <x:c r="E605" t="str">
        <x:v>Thurrock</x:v>
      </x:c>
      <x:c r="F605" t="str">
        <x:v>Operative Porter</x:v>
      </x:c>
      <x:c r="G605" t="str">
        <x:v>401096</x:v>
      </x:c>
      <x:c r="H605" t="str">
        <x:v>JP Morgan Limited</x:v>
      </x:c>
      <x:c r="I605" s="22" t="n">
        <x:v>8.5</x:v>
      </x:c>
      <x:c r="J605" t="str">
        <x:v>Worked</x:v>
      </x:c>
      <x:c r="K605" t="str">
        <x:v>Employee 2250; home branch Thurrock; assigned role Operative Porter | Deployment branch: Thurrock | Actual role: Operative Porter | Jobs: 401096 | Customers: JP Morgan Limited | Actual hours: 8.5; source records: 1</x:v>
      </x:c>
      <x:c r="L605" t="str">
        <x:v>Include</x:v>
      </x:c>
      <x:c r="M605"/>
      <x:c r="N605"/>
    </x:row>
    <x:row r="606">
      <x:c r="A606" t="str">
        <x:v>D O'Brien|2026-03-26</x:v>
      </x:c>
      <x:c r="B606" s="888" t="n">
        <x:v>46107</x:v>
      </x:c>
      <x:c r="C606" t="str">
        <x:v>D O'Brien</x:v>
      </x:c>
      <x:c r="D606" t="str">
        <x:v>Permanent</x:v>
      </x:c>
      <x:c r="E606" t="str">
        <x:v>Thurrock</x:v>
      </x:c>
      <x:c r="F606" t="str">
        <x:v>Operative Porter</x:v>
      </x:c>
      <x:c r="G606" t="str">
        <x:v>401096</x:v>
      </x:c>
      <x:c r="H606" t="str">
        <x:v>JP Morgan Limited</x:v>
      </x:c>
      <x:c r="I606" s="22" t="n">
        <x:v>8.5</x:v>
      </x:c>
      <x:c r="J606" t="str">
        <x:v>Worked</x:v>
      </x:c>
      <x:c r="K606" t="str">
        <x:v>Employee 2250; home branch Thurrock; assigned role Operative Porter | Deployment branch: Thurrock | Actual role: Operative Porter | Jobs: 401096 | Customers: JP Morgan Limited | Actual hours: 8.5; source records: 1</x:v>
      </x:c>
      <x:c r="L606" t="str">
        <x:v>Include</x:v>
      </x:c>
      <x:c r="M606"/>
      <x:c r="N606"/>
    </x:row>
    <x:row r="607">
      <x:c r="A607" t="str">
        <x:v>D O'Brien|2026-03-27</x:v>
      </x:c>
      <x:c r="B607" s="888" t="n">
        <x:v>46108</x:v>
      </x:c>
      <x:c r="C607" t="str">
        <x:v>D O'Brien</x:v>
      </x:c>
      <x:c r="D607" t="str">
        <x:v>Permanent</x:v>
      </x:c>
      <x:c r="E607" t="str">
        <x:v>Thurrock</x:v>
      </x:c>
      <x:c r="F607" t="str">
        <x:v>Operative Porter</x:v>
      </x:c>
      <x:c r="G607" t="str">
        <x:v>396207</x:v>
      </x:c>
      <x:c r="H607" t="str">
        <x:v>Linklaters LLP</x:v>
      </x:c>
      <x:c r="I607" s="22" t="n">
        <x:v>9</x:v>
      </x:c>
      <x:c r="J607" t="str">
        <x:v>Worked</x:v>
      </x:c>
      <x:c r="K607" t="str">
        <x:v>Employee 2250; home branch Thurrock; assigned role Operative Porter | Deployment branch: Thurrock | Actual role: Operative Porter | Jobs: 396207 | Customers: Linklaters LLP | Actual hours: 9.0; source records: 1</x:v>
      </x:c>
      <x:c r="L607" t="str">
        <x:v>Include</x:v>
      </x:c>
      <x:c r="M607"/>
      <x:c r="N607"/>
    </x:row>
    <x:row r="608">
      <x:c r="A608" t="str">
        <x:v>D O'Brien|2026-03-28</x:v>
      </x:c>
      <x:c r="B608" s="888" t="n">
        <x:v>46109</x:v>
      </x:c>
      <x:c r="C608" t="str">
        <x:v>D O'Brien</x:v>
      </x:c>
      <x:c r="D608" t="str">
        <x:v>Permanent</x:v>
      </x:c>
      <x:c r="E608" t="str">
        <x:v>Thurrock</x:v>
      </x:c>
      <x:c r="F608" t="str">
        <x:v>Operative Porter</x:v>
      </x:c>
      <x:c r="G608" t="str">
        <x:v>401184</x:v>
      </x:c>
      <x:c r="H608" t="str">
        <x:v>JP Morgan Limited</x:v>
      </x:c>
      <x:c r="I608" s="22" t="n">
        <x:v>8.5</x:v>
      </x:c>
      <x:c r="J608" t="str">
        <x:v>Worked</x:v>
      </x:c>
      <x:c r="K608" t="str">
        <x:v>Employee 2250; home branch Thurrock; assigned role Operative Porter | Deployment branch: Thurrock | Actual role: Operative Skilled | Jobs: 401184 | Customers: JP Morgan Limited | Actual hours: 8.5; source records: 1</x:v>
      </x:c>
      <x:c r="L608" t="str">
        <x:v>Include</x:v>
      </x:c>
      <x:c r="M608"/>
      <x:c r="N608"/>
    </x:row>
    <x:row r="609">
      <x:c r="A609" t="str">
        <x:v>D O'Brien|2026-03-30</x:v>
      </x:c>
      <x:c r="B609" s="888" t="n">
        <x:v>46111</x:v>
      </x:c>
      <x:c r="C609" t="str">
        <x:v>D O'Brien</x:v>
      </x:c>
      <x:c r="D609" t="str">
        <x:v>Permanent</x:v>
      </x:c>
      <x:c r="E609" t="str">
        <x:v>Thurrock</x:v>
      </x:c>
      <x:c r="F609" t="str">
        <x:v>Operative Porter</x:v>
      </x:c>
      <x:c r="G609" t="str">
        <x:v>400525</x:v>
      </x:c>
      <x:c r="H609" t="str">
        <x:v>JP Morgan Limited</x:v>
      </x:c>
      <x:c r="I609" s="22" t="n">
        <x:v>9</x:v>
      </x:c>
      <x:c r="J609" t="str">
        <x:v>Worked</x:v>
      </x:c>
      <x:c r="K609" t="str">
        <x:v>Employee 2250; home branch Thurrock; assigned role Operative Porter | Deployment branch: Thurrock | Actual role: Operative Skilled | Jobs: 400525 | Customers: JP Morgan Limited | Actual hours: 9.0; source records: 1</x:v>
      </x:c>
      <x:c r="L609" t="str">
        <x:v>Include</x:v>
      </x:c>
      <x:c r="M609"/>
      <x:c r="N609"/>
    </x:row>
    <x:row r="610">
      <x:c r="A610" t="str">
        <x:v>D O'Brien|2026-03-31</x:v>
      </x:c>
      <x:c r="B610" s="888" t="n">
        <x:v>46112</x:v>
      </x:c>
      <x:c r="C610" t="str">
        <x:v>D O'Brien</x:v>
      </x:c>
      <x:c r="D610" t="str">
        <x:v>Permanent</x:v>
      </x:c>
      <x:c r="E610" t="str">
        <x:v>Thurrock</x:v>
      </x:c>
      <x:c r="F610" t="str">
        <x:v>Operative Porter</x:v>
      </x:c>
      <x:c r="G610" t="str">
        <x:v>401359</x:v>
      </x:c>
      <x:c r="H610" t="str">
        <x:v>Adecco Group</x:v>
      </x:c>
      <x:c r="I610" s="22" t="n">
        <x:v>10.5</x:v>
      </x:c>
      <x:c r="J610" t="str">
        <x:v>Worked</x:v>
      </x:c>
      <x:c r="K610" t="str">
        <x:v>Employee 2250; home branch Thurrock; assigned role Operative Porter | Deployment branch: Thurrock | Actual role: Operative Porter | Jobs: 401359 | Customers: Adecco Group | Actual hours: 10.5; source records: 1</x:v>
      </x:c>
      <x:c r="L610" t="str">
        <x:v>Include</x:v>
      </x:c>
      <x:c r="M610"/>
      <x:c r="N610"/>
    </x:row>
    <x:row r="611">
      <x:c r="A611" t="str">
        <x:v>D Pekov (B)|2026-03-03</x:v>
      </x:c>
      <x:c r="B611" s="888" t="n">
        <x:v>46084</x:v>
      </x:c>
      <x:c r="C611" t="str">
        <x:v>D Pekov (B)</x:v>
      </x:c>
      <x:c r="D611" t="str">
        <x:v>Permanent</x:v>
      </x:c>
      <x:c r="E611" t="str">
        <x:v>Croydon</x:v>
      </x:c>
      <x:c r="F611" t="str">
        <x:v>Operative Skilled</x:v>
      </x:c>
      <x:c r="G611" t="str">
        <x:v>393361A</x:v>
      </x:c>
      <x:c r="H611" t="str">
        <x:v>The Quadrant</x:v>
      </x:c>
      <x:c r="I611" s="22" t="n">
        <x:v>8</x:v>
      </x:c>
      <x:c r="J611" t="str">
        <x:v>Worked</x:v>
      </x:c>
      <x:c r="K611" t="str">
        <x:v>Employee 1461; home branch Croydon; assigned role Operative Skilled | Deployment branch: Croydon | Actual role: Operative Skilled | Jobs: 393361A | Customers: The Quadrant | Actual hours: 8.0; source records: 1</x:v>
      </x:c>
      <x:c r="L611" t="str">
        <x:v>Include</x:v>
      </x:c>
      <x:c r="M611"/>
      <x:c r="N611"/>
    </x:row>
    <x:row r="612">
      <x:c r="A612" t="str">
        <x:v>D Pekov (B)|2026-03-04</x:v>
      </x:c>
      <x:c r="B612" s="888" t="n">
        <x:v>46085</x:v>
      </x:c>
      <x:c r="C612" t="str">
        <x:v>D Pekov (B)</x:v>
      </x:c>
      <x:c r="D612" t="str">
        <x:v>Permanent</x:v>
      </x:c>
      <x:c r="E612" t="str">
        <x:v>Croydon</x:v>
      </x:c>
      <x:c r="F612" t="str">
        <x:v>Operative Skilled</x:v>
      </x:c>
      <x:c r="G612" t="str">
        <x:v>393361A</x:v>
      </x:c>
      <x:c r="H612" t="str">
        <x:v>The Quadrant</x:v>
      </x:c>
      <x:c r="I612" s="22" t="n">
        <x:v>8</x:v>
      </x:c>
      <x:c r="J612" t="str">
        <x:v>Worked</x:v>
      </x:c>
      <x:c r="K612" t="str">
        <x:v>Employee 1461; home branch Croydon; assigned role Operative Skilled | Deployment branch: Croydon | Actual role: Operative Skilled | Jobs: 393361A | Customers: The Quadrant | Actual hours: 8.0; source records: 1</x:v>
      </x:c>
      <x:c r="L612" t="str">
        <x:v>Include</x:v>
      </x:c>
      <x:c r="M612"/>
      <x:c r="N612"/>
    </x:row>
    <x:row r="613">
      <x:c r="A613" t="str">
        <x:v>D Pekov (B)|2026-03-05</x:v>
      </x:c>
      <x:c r="B613" s="888" t="n">
        <x:v>46086</x:v>
      </x:c>
      <x:c r="C613" t="str">
        <x:v>D Pekov (B)</x:v>
      </x:c>
      <x:c r="D613" t="str">
        <x:v>Permanent</x:v>
      </x:c>
      <x:c r="E613" t="str">
        <x:v>Croydon</x:v>
      </x:c>
      <x:c r="F613" t="str">
        <x:v>Operative Skilled</x:v>
      </x:c>
      <x:c r="G613" t="str">
        <x:v>393361A</x:v>
      </x:c>
      <x:c r="H613" t="str">
        <x:v>The Quadrant</x:v>
      </x:c>
      <x:c r="I613" s="22" t="n">
        <x:v>8</x:v>
      </x:c>
      <x:c r="J613" t="str">
        <x:v>Worked</x:v>
      </x:c>
      <x:c r="K613" t="str">
        <x:v>Employee 1461; home branch Croydon; assigned role Operative Skilled | Deployment branch: Croydon | Actual role: Operative Skilled | Jobs: 393361A | Customers: The Quadrant | Actual hours: 8.0; source records: 1</x:v>
      </x:c>
      <x:c r="L613" t="str">
        <x:v>Include</x:v>
      </x:c>
      <x:c r="M613"/>
      <x:c r="N613"/>
    </x:row>
    <x:row r="614">
      <x:c r="A614" t="str">
        <x:v>D Pekov (B)|2026-03-06</x:v>
      </x:c>
      <x:c r="B614" s="888" t="n">
        <x:v>46087</x:v>
      </x:c>
      <x:c r="C614" t="str">
        <x:v>D Pekov (B)</x:v>
      </x:c>
      <x:c r="D614" t="str">
        <x:v>Permanent</x:v>
      </x:c>
      <x:c r="E614" t="str">
        <x:v>Croydon</x:v>
      </x:c>
      <x:c r="F614" t="str">
        <x:v>Operative Skilled</x:v>
      </x:c>
      <x:c r="G614" t="str">
        <x:v>393361A</x:v>
      </x:c>
      <x:c r="H614" t="str">
        <x:v>The Quadrant</x:v>
      </x:c>
      <x:c r="I614" s="22" t="n">
        <x:v>8</x:v>
      </x:c>
      <x:c r="J614" t="str">
        <x:v>Worked</x:v>
      </x:c>
      <x:c r="K614" t="str">
        <x:v>Employee 1461; home branch Croydon; assigned role Operative Skilled | Deployment branch: Croydon | Actual role: Operative Skilled | Jobs: 393361A | Customers: The Quadrant | Actual hours: 8.0; source records: 1</x:v>
      </x:c>
      <x:c r="L614" t="str">
        <x:v>Include</x:v>
      </x:c>
      <x:c r="M614"/>
      <x:c r="N614"/>
    </x:row>
    <x:row r="615">
      <x:c r="A615" t="str">
        <x:v>D Pekov (B)|2026-03-10</x:v>
      </x:c>
      <x:c r="B615" s="888" t="n">
        <x:v>46091</x:v>
      </x:c>
      <x:c r="C615" t="str">
        <x:v>D Pekov (B)</x:v>
      </x:c>
      <x:c r="D615" t="str">
        <x:v>Permanent</x:v>
      </x:c>
      <x:c r="E615" t="str">
        <x:v>Croydon</x:v>
      </x:c>
      <x:c r="F615" t="str">
        <x:v>Operative Skilled</x:v>
      </x:c>
      <x:c r="G615" t="str">
        <x:v>393361A</x:v>
      </x:c>
      <x:c r="H615" t="str">
        <x:v>The Quadrant</x:v>
      </x:c>
      <x:c r="I615" s="22" t="n">
        <x:v>8</x:v>
      </x:c>
      <x:c r="J615" t="str">
        <x:v>Worked</x:v>
      </x:c>
      <x:c r="K615" t="str">
        <x:v>Employee 1461; home branch Croydon; assigned role Operative Skilled | Deployment branch: Croydon | Actual role: Operative Skilled | Jobs: 393361A | Customers: The Quadrant | Actual hours: 8.0; source records: 1</x:v>
      </x:c>
      <x:c r="L615" t="str">
        <x:v>Include</x:v>
      </x:c>
      <x:c r="M615"/>
      <x:c r="N615"/>
    </x:row>
    <x:row r="616">
      <x:c r="A616" t="str">
        <x:v>D Pekov (B)|2026-03-16</x:v>
      </x:c>
      <x:c r="B616" s="888" t="n">
        <x:v>46097</x:v>
      </x:c>
      <x:c r="C616" t="str">
        <x:v>D Pekov (B)</x:v>
      </x:c>
      <x:c r="D616" t="str">
        <x:v>Permanent</x:v>
      </x:c>
      <x:c r="E616" t="str">
        <x:v>Croydon</x:v>
      </x:c>
      <x:c r="F616" t="str">
        <x:v>Operative Skilled</x:v>
      </x:c>
      <x:c r="G616" t="str">
        <x:v>400596</x:v>
      </x:c>
      <x:c r="H616" t="str">
        <x:v>King's College London</x:v>
      </x:c>
      <x:c r="I616" s="22" t="n">
        <x:v>6.5</x:v>
      </x:c>
      <x:c r="J616" t="str">
        <x:v>Worked</x:v>
      </x:c>
      <x:c r="K616" t="str">
        <x:v>Employee 1461; home branch Croydon; assigned role Operative Skilled | Deployment branch: Thurrock | Actual role: Operative Porter | Jobs: 400596 | Customers: King's College London | Actual hours: 6.5; source records: 1</x:v>
      </x:c>
      <x:c r="L616" t="str">
        <x:v>Include</x:v>
      </x:c>
      <x:c r="M616"/>
      <x:c r="N616"/>
    </x:row>
    <x:row r="617">
      <x:c r="A617" t="str">
        <x:v>D Pekov (B)|2026-03-18</x:v>
      </x:c>
      <x:c r="B617" s="888" t="n">
        <x:v>46099</x:v>
      </x:c>
      <x:c r="C617" t="str">
        <x:v>D Pekov (B)</x:v>
      </x:c>
      <x:c r="D617" t="str">
        <x:v>Permanent</x:v>
      </x:c>
      <x:c r="E617" t="str">
        <x:v>Croydon</x:v>
      </x:c>
      <x:c r="F617" t="str">
        <x:v>Operative Skilled</x:v>
      </x:c>
      <x:c r="G617" t="str">
        <x:v>393361A</x:v>
      </x:c>
      <x:c r="H617" t="str">
        <x:v>The Quadrant</x:v>
      </x:c>
      <x:c r="I617" s="22" t="n">
        <x:v>8</x:v>
      </x:c>
      <x:c r="J617" t="str">
        <x:v>Worked</x:v>
      </x:c>
      <x:c r="K617" t="str">
        <x:v>Employee 1461; home branch Croydon; assigned role Operative Skilled | Deployment branch: Croydon | Actual role: Operative Skilled | Jobs: 393361A | Customers: The Quadrant | Actual hours: 8.0; source records: 1</x:v>
      </x:c>
      <x:c r="L617" t="str">
        <x:v>Include</x:v>
      </x:c>
      <x:c r="M617"/>
      <x:c r="N617"/>
    </x:row>
    <x:row r="618">
      <x:c r="A618" t="str">
        <x:v>D Pekov (B)|2026-03-19</x:v>
      </x:c>
      <x:c r="B618" s="888" t="n">
        <x:v>46100</x:v>
      </x:c>
      <x:c r="C618" t="str">
        <x:v>D Pekov (B)</x:v>
      </x:c>
      <x:c r="D618" t="str">
        <x:v>Permanent</x:v>
      </x:c>
      <x:c r="E618" t="str">
        <x:v>Croydon</x:v>
      </x:c>
      <x:c r="F618" t="str">
        <x:v>Operative Skilled</x:v>
      </x:c>
      <x:c r="G618" t="str">
        <x:v>393361A</x:v>
      </x:c>
      <x:c r="H618" t="str">
        <x:v>The Quadrant</x:v>
      </x:c>
      <x:c r="I618" s="22" t="n">
        <x:v>8</x:v>
      </x:c>
      <x:c r="J618" t="str">
        <x:v>Worked</x:v>
      </x:c>
      <x:c r="K618" t="str">
        <x:v>Employee 1461; home branch Croydon; assigned role Operative Skilled | Deployment branch: Croydon | Actual role: Operative Skilled | Jobs: 393361A | Customers: The Quadrant | Actual hours: 8.0; source records: 1</x:v>
      </x:c>
      <x:c r="L618" t="str">
        <x:v>Include</x:v>
      </x:c>
      <x:c r="M618"/>
      <x:c r="N618"/>
    </x:row>
    <x:row r="619">
      <x:c r="A619" t="str">
        <x:v>D Pekov (B)|2026-03-20</x:v>
      </x:c>
      <x:c r="B619" s="888" t="n">
        <x:v>46101</x:v>
      </x:c>
      <x:c r="C619" t="str">
        <x:v>D Pekov (B)</x:v>
      </x:c>
      <x:c r="D619" t="str">
        <x:v>Permanent</x:v>
      </x:c>
      <x:c r="E619" t="str">
        <x:v>Croydon</x:v>
      </x:c>
      <x:c r="F619" t="str">
        <x:v>Operative Skilled</x:v>
      </x:c>
      <x:c r="G619" t="str">
        <x:v>393361A</x:v>
      </x:c>
      <x:c r="H619" t="str">
        <x:v>The Quadrant</x:v>
      </x:c>
      <x:c r="I619" s="22" t="n">
        <x:v>8</x:v>
      </x:c>
      <x:c r="J619" t="str">
        <x:v>Worked</x:v>
      </x:c>
      <x:c r="K619" t="str">
        <x:v>Employee 1461; home branch Croydon; assigned role Operative Skilled | Deployment branch: Croydon | Actual role: Operative Skilled | Jobs: 393361A | Customers: The Quadrant | Actual hours: 8.0; source records: 1</x:v>
      </x:c>
      <x:c r="L619" t="str">
        <x:v>Include</x:v>
      </x:c>
      <x:c r="M619"/>
      <x:c r="N619"/>
    </x:row>
    <x:row r="620">
      <x:c r="A620" t="str">
        <x:v>D Pekov (B)|2026-03-23</x:v>
      </x:c>
      <x:c r="B620" s="888" t="n">
        <x:v>46104</x:v>
      </x:c>
      <x:c r="C620" t="str">
        <x:v>D Pekov (B)</x:v>
      </x:c>
      <x:c r="D620" t="str">
        <x:v>Permanent</x:v>
      </x:c>
      <x:c r="E620" t="str">
        <x:v>Croydon</x:v>
      </x:c>
      <x:c r="F620" t="str">
        <x:v>Operative Skilled</x:v>
      </x:c>
      <x:c r="G620" t="str">
        <x:v>393361A</x:v>
      </x:c>
      <x:c r="H620" t="str">
        <x:v>The Quadrant</x:v>
      </x:c>
      <x:c r="I620" s="22" t="n">
        <x:v>8</x:v>
      </x:c>
      <x:c r="J620" t="str">
        <x:v>Worked</x:v>
      </x:c>
      <x:c r="K620" t="str">
        <x:v>Employee 1461; home branch Croydon; assigned role Operative Skilled | Deployment branch: Croydon | Actual role: Operative Skilled | Jobs: 393361A | Customers: The Quadrant | Actual hours: 8.0; source records: 1</x:v>
      </x:c>
      <x:c r="L620" t="str">
        <x:v>Include</x:v>
      </x:c>
      <x:c r="M620"/>
      <x:c r="N620"/>
    </x:row>
    <x:row r="621">
      <x:c r="A621" t="str">
        <x:v>D Pekov (B)|2026-03-25</x:v>
      </x:c>
      <x:c r="B621" s="888" t="n">
        <x:v>46106</x:v>
      </x:c>
      <x:c r="C621" t="str">
        <x:v>D Pekov (B)</x:v>
      </x:c>
      <x:c r="D621" t="str">
        <x:v>Permanent</x:v>
      </x:c>
      <x:c r="E621" t="str">
        <x:v>Croydon</x:v>
      </x:c>
      <x:c r="F621" t="str">
        <x:v>Operative Skilled</x:v>
      </x:c>
      <x:c r="G621" t="str">
        <x:v>393361A</x:v>
      </x:c>
      <x:c r="H621" t="str">
        <x:v>The Quadrant</x:v>
      </x:c>
      <x:c r="I621" s="22" t="n">
        <x:v>8</x:v>
      </x:c>
      <x:c r="J621" t="str">
        <x:v>Worked</x:v>
      </x:c>
      <x:c r="K621" t="str">
        <x:v>Employee 1461; home branch Croydon; assigned role Operative Skilled | Deployment branch: Croydon | Actual role: Operative Skilled | Jobs: 393361A | Customers: The Quadrant | Actual hours: 8.0; source records: 1</x:v>
      </x:c>
      <x:c r="L621" t="str">
        <x:v>Include</x:v>
      </x:c>
      <x:c r="M621"/>
      <x:c r="N621"/>
    </x:row>
    <x:row r="622">
      <x:c r="A622" t="str">
        <x:v>D Pekov (B)|2026-03-26</x:v>
      </x:c>
      <x:c r="B622" s="888" t="n">
        <x:v>46107</x:v>
      </x:c>
      <x:c r="C622" t="str">
        <x:v>D Pekov (B)</x:v>
      </x:c>
      <x:c r="D622" t="str">
        <x:v>Permanent</x:v>
      </x:c>
      <x:c r="E622" t="str">
        <x:v>Croydon</x:v>
      </x:c>
      <x:c r="F622" t="str">
        <x:v>Operative Skilled</x:v>
      </x:c>
      <x:c r="G622" t="str">
        <x:v>393361A</x:v>
      </x:c>
      <x:c r="H622" t="str">
        <x:v>The Quadrant</x:v>
      </x:c>
      <x:c r="I622" s="22" t="n">
        <x:v>8</x:v>
      </x:c>
      <x:c r="J622" t="str">
        <x:v>Worked</x:v>
      </x:c>
      <x:c r="K622" t="str">
        <x:v>Employee 1461; home branch Croydon; assigned role Operative Skilled | Deployment branch: Croydon | Actual role: Operative Skilled | Jobs: 393361A | Customers: The Quadrant | Actual hours: 8.0; source records: 1</x:v>
      </x:c>
      <x:c r="L622" t="str">
        <x:v>Include</x:v>
      </x:c>
      <x:c r="M622"/>
      <x:c r="N622"/>
    </x:row>
    <x:row r="623">
      <x:c r="A623" t="str">
        <x:v>D Pekov (B)|2026-03-27</x:v>
      </x:c>
      <x:c r="B623" s="888" t="n">
        <x:v>46108</x:v>
      </x:c>
      <x:c r="C623" t="str">
        <x:v>D Pekov (B)</x:v>
      </x:c>
      <x:c r="D623" t="str">
        <x:v>Permanent</x:v>
      </x:c>
      <x:c r="E623" t="str">
        <x:v>Croydon</x:v>
      </x:c>
      <x:c r="F623" t="str">
        <x:v>Operative Skilled</x:v>
      </x:c>
      <x:c r="G623" t="str">
        <x:v>393361A</x:v>
      </x:c>
      <x:c r="H623" t="str">
        <x:v>The Quadrant</x:v>
      </x:c>
      <x:c r="I623" s="22" t="n">
        <x:v>8</x:v>
      </x:c>
      <x:c r="J623" t="str">
        <x:v>Worked</x:v>
      </x:c>
      <x:c r="K623" t="str">
        <x:v>Employee 1461; home branch Croydon; assigned role Operative Skilled | Deployment branch: Croydon | Actual role: Operative Skilled | Jobs: 393361A | Customers: The Quadrant | Actual hours: 8.0; source records: 1</x:v>
      </x:c>
      <x:c r="L623" t="str">
        <x:v>Include</x:v>
      </x:c>
      <x:c r="M623"/>
      <x:c r="N623"/>
    </x:row>
    <x:row r="624">
      <x:c r="A624" t="str">
        <x:v>D Pekov (B)|2026-03-28</x:v>
      </x:c>
      <x:c r="B624" s="888" t="n">
        <x:v>46109</x:v>
      </x:c>
      <x:c r="C624" t="str">
        <x:v>D Pekov (B)</x:v>
      </x:c>
      <x:c r="D624" t="str">
        <x:v>Permanent</x:v>
      </x:c>
      <x:c r="E624" t="str">
        <x:v>Croydon</x:v>
      </x:c>
      <x:c r="F624" t="str">
        <x:v>Operative Skilled</x:v>
      </x:c>
      <x:c r="G624" t="str">
        <x:v>400782</x:v>
      </x:c>
      <x:c r="H624" t="str">
        <x:v>Willmott Dixon Construction Ltd</x:v>
      </x:c>
      <x:c r="I624" s="22" t="n">
        <x:v>6</x:v>
      </x:c>
      <x:c r="J624" t="str">
        <x:v>Worked</x:v>
      </x:c>
      <x:c r="K624" t="str">
        <x:v>Employee 1461; home branch Croydon; assigned role Operative Skilled | Deployment branch: Croydon | Actual role: Operative Skilled | Jobs: 400782 | Customers: Willmott Dixon Construction Ltd | Actual hours: 6.0; source records: 1</x:v>
      </x:c>
      <x:c r="L624" t="str">
        <x:v>Include</x:v>
      </x:c>
      <x:c r="M624"/>
      <x:c r="N624"/>
    </x:row>
    <x:row r="625">
      <x:c r="A625" t="str">
        <x:v>D Pekov (B)|2026-03-30</x:v>
      </x:c>
      <x:c r="B625" s="888" t="n">
        <x:v>46111</x:v>
      </x:c>
      <x:c r="C625" t="str">
        <x:v>D Pekov (B)</x:v>
      </x:c>
      <x:c r="D625" t="str">
        <x:v>Permanent</x:v>
      </x:c>
      <x:c r="E625" t="str">
        <x:v>Croydon</x:v>
      </x:c>
      <x:c r="F625" t="str">
        <x:v>Operative Skilled</x:v>
      </x:c>
      <x:c r="G625" t="str">
        <x:v>393361A</x:v>
      </x:c>
      <x:c r="H625" t="str">
        <x:v>The Quadrant</x:v>
      </x:c>
      <x:c r="I625" s="22" t="n">
        <x:v>8</x:v>
      </x:c>
      <x:c r="J625" t="str">
        <x:v>Worked</x:v>
      </x:c>
      <x:c r="K625" t="str">
        <x:v>Employee 1461; home branch Croydon; assigned role Operative Skilled | Deployment branch: Croydon | Actual role: Operative Skilled | Jobs: 393361A | Customers: The Quadrant | Actual hours: 8.0; source records: 1</x:v>
      </x:c>
      <x:c r="L625" t="str">
        <x:v>Include</x:v>
      </x:c>
      <x:c r="M625"/>
      <x:c r="N625"/>
    </x:row>
    <x:row r="626">
      <x:c r="A626" t="str">
        <x:v>D Pekov (B)|2026-03-31</x:v>
      </x:c>
      <x:c r="B626" s="888" t="n">
        <x:v>46112</x:v>
      </x:c>
      <x:c r="C626" t="str">
        <x:v>D Pekov (B)</x:v>
      </x:c>
      <x:c r="D626" t="str">
        <x:v>Permanent</x:v>
      </x:c>
      <x:c r="E626" t="str">
        <x:v>Croydon</x:v>
      </x:c>
      <x:c r="F626" t="str">
        <x:v>Operative Skilled</x:v>
      </x:c>
      <x:c r="G626" t="str">
        <x:v>393361A</x:v>
      </x:c>
      <x:c r="H626" t="str">
        <x:v>The Quadrant</x:v>
      </x:c>
      <x:c r="I626" s="22" t="n">
        <x:v>6.5</x:v>
      </x:c>
      <x:c r="J626" t="str">
        <x:v>Worked</x:v>
      </x:c>
      <x:c r="K626" t="str">
        <x:v>Employee 1461; home branch Croydon; assigned role Operative Skilled | Deployment branch: Croydon | Actual role: Operative Skilled | Jobs: 393361A | Customers: The Quadrant | Actual hours: 6.5; source records: 1</x:v>
      </x:c>
      <x:c r="L626" t="str">
        <x:v>Include</x:v>
      </x:c>
      <x:c r="M626"/>
      <x:c r="N626"/>
    </x:row>
    <x:row r="627">
      <x:c r="A627" t="str">
        <x:v>D Roberts|2026-03-02</x:v>
      </x:c>
      <x:c r="B627" s="888" t="n">
        <x:v>46083</x:v>
      </x:c>
      <x:c r="C627" t="str">
        <x:v>D Roberts</x:v>
      </x:c>
      <x:c r="D627" t="str">
        <x:v>Permanent</x:v>
      </x:c>
      <x:c r="E627" t="str">
        <x:v>Thurrock</x:v>
      </x:c>
      <x:c r="F627" t="str">
        <x:v>Operative Porter</x:v>
      </x:c>
      <x:c r="G627"/>
      <x:c r="H627"/>
      <x:c r="I627" s="22" t="n">
        <x:v>0</x:v>
      </x:c>
      <x:c r="J627" t="str">
        <x:v>Annual leave</x:v>
      </x:c>
      <x:c r="K627" t="str">
        <x:v>Employee 102662; home branch Thurrock; assigned role Operative Porter | Leave: Annual Leave (Hours) | Leave calendar basis: Variable-pattern period</x:v>
      </x:c>
      <x:c r="L627" t="str">
        <x:v>Include</x:v>
      </x:c>
      <x:c r="M627"/>
      <x:c r="N627"/>
    </x:row>
    <x:row r="628">
      <x:c r="A628" t="str">
        <x:v>D Roberts|2026-03-03</x:v>
      </x:c>
      <x:c r="B628" s="888" t="n">
        <x:v>46084</x:v>
      </x:c>
      <x:c r="C628" t="str">
        <x:v>D Roberts</x:v>
      </x:c>
      <x:c r="D628" t="str">
        <x:v>Permanent</x:v>
      </x:c>
      <x:c r="E628" t="str">
        <x:v>Thurrock</x:v>
      </x:c>
      <x:c r="F628" t="str">
        <x:v>Operative Porter</x:v>
      </x:c>
      <x:c r="G628"/>
      <x:c r="H628"/>
      <x:c r="I628" s="22" t="n">
        <x:v>0</x:v>
      </x:c>
      <x:c r="J628" t="str">
        <x:v>Annual leave</x:v>
      </x:c>
      <x:c r="K628" t="str">
        <x:v>Employee 102662; home branch Thurrock; assigned role Operative Porter | Leave: Annual Leave (Hours) | Leave calendar basis: Variable-pattern period</x:v>
      </x:c>
      <x:c r="L628" t="str">
        <x:v>Include</x:v>
      </x:c>
      <x:c r="M628"/>
      <x:c r="N628"/>
    </x:row>
    <x:row r="629">
      <x:c r="A629" t="str">
        <x:v>D Roberts|2026-03-04</x:v>
      </x:c>
      <x:c r="B629" s="888" t="n">
        <x:v>46085</x:v>
      </x:c>
      <x:c r="C629" t="str">
        <x:v>D Roberts</x:v>
      </x:c>
      <x:c r="D629" t="str">
        <x:v>Permanent</x:v>
      </x:c>
      <x:c r="E629" t="str">
        <x:v>Thurrock</x:v>
      </x:c>
      <x:c r="F629" t="str">
        <x:v>Operative Porter</x:v>
      </x:c>
      <x:c r="G629" t="str">
        <x:v>396777</x:v>
      </x:c>
      <x:c r="H629" t="str">
        <x:v>Camile Denise Vincent</x:v>
      </x:c>
      <x:c r="I629" s="22" t="n">
        <x:v>7</x:v>
      </x:c>
      <x:c r="J629" t="str">
        <x:v>Worked</x:v>
      </x:c>
      <x:c r="K629" t="str">
        <x:v>Employee 102662; home branch Thurrock; assigned role Operative Porter | Deployment branch: Thurrock | Actual role: Operative Skilled | Jobs: 396777 | Customers: Camile Denise Vincent | Actual hours: 7.0; source records: 1</x:v>
      </x:c>
      <x:c r="L629" t="str">
        <x:v>Include</x:v>
      </x:c>
      <x:c r="M629"/>
      <x:c r="N629"/>
    </x:row>
    <x:row r="630">
      <x:c r="A630" t="str">
        <x:v>D Roberts|2026-03-05</x:v>
      </x:c>
      <x:c r="B630" s="888" t="n">
        <x:v>46086</x:v>
      </x:c>
      <x:c r="C630" t="str">
        <x:v>D Roberts</x:v>
      </x:c>
      <x:c r="D630" t="str">
        <x:v>Permanent</x:v>
      </x:c>
      <x:c r="E630" t="str">
        <x:v>Thurrock</x:v>
      </x:c>
      <x:c r="F630" t="str">
        <x:v>Operative Porter</x:v>
      </x:c>
      <x:c r="G630"/>
      <x:c r="H630"/>
      <x:c r="I630" s="22" t="n">
        <x:v>0</x:v>
      </x:c>
      <x:c r="J630" t="str">
        <x:v>Annual leave</x:v>
      </x:c>
      <x:c r="K630" t="str">
        <x:v>Employee 102662; home branch Thurrock; assigned role Operative Porter | Leave: Annual Leave (Hours) | Leave calendar basis: Variable-pattern period</x:v>
      </x:c>
      <x:c r="L630" t="str">
        <x:v>Include</x:v>
      </x:c>
      <x:c r="M630"/>
      <x:c r="N630"/>
    </x:row>
    <x:row r="631">
      <x:c r="A631" t="str">
        <x:v>D Roberts|2026-03-06</x:v>
      </x:c>
      <x:c r="B631" s="888" t="n">
        <x:v>46087</x:v>
      </x:c>
      <x:c r="C631" t="str">
        <x:v>D Roberts</x:v>
      </x:c>
      <x:c r="D631" t="str">
        <x:v>Permanent</x:v>
      </x:c>
      <x:c r="E631" t="str">
        <x:v>Thurrock</x:v>
      </x:c>
      <x:c r="F631" t="str">
        <x:v>Operative Porter</x:v>
      </x:c>
      <x:c r="G631" t="str">
        <x:v>396919</x:v>
      </x:c>
      <x:c r="H631" t="str">
        <x:v>Nguessan/Ms Jennifer</x:v>
      </x:c>
      <x:c r="I631" s="22" t="n">
        <x:v>7.5</x:v>
      </x:c>
      <x:c r="J631" t="str">
        <x:v>Worked</x:v>
      </x:c>
      <x:c r="K631" t="str">
        <x:v>Employee 102662; home branch Thurrock; assigned role Operative Porter | Deployment branch: Thurrock | Actual role: Operative Skilled | Jobs: 396919 | Customers: Nguessan/Ms Jennifer | Actual hours: 7.5; source records: 1</x:v>
      </x:c>
      <x:c r="L631" t="str">
        <x:v>Include</x:v>
      </x:c>
      <x:c r="M631"/>
      <x:c r="N631"/>
    </x:row>
    <x:row r="632">
      <x:c r="A632" t="str">
        <x:v>D Roberts|2026-03-09</x:v>
      </x:c>
      <x:c r="B632" s="888" t="n">
        <x:v>46090</x:v>
      </x:c>
      <x:c r="C632" t="str">
        <x:v>D Roberts</x:v>
      </x:c>
      <x:c r="D632" t="str">
        <x:v>Permanent</x:v>
      </x:c>
      <x:c r="E632" t="str">
        <x:v>Thurrock</x:v>
      </x:c>
      <x:c r="F632" t="str">
        <x:v>Operative Porter</x:v>
      </x:c>
      <x:c r="G632" t="str">
        <x:v>398070</x:v>
      </x:c>
      <x:c r="H632" t="str">
        <x:v>Yildirim/Ayse</x:v>
      </x:c>
      <x:c r="I632" s="22" t="n">
        <x:v>7.5</x:v>
      </x:c>
      <x:c r="J632" t="str">
        <x:v>Worked</x:v>
      </x:c>
      <x:c r="K632" t="str">
        <x:v>Employee 102662; home branch Thurrock; assigned role Operative Porter | Deployment branch: Thurrock | Actual role: Operative Skilled | Jobs: 398070 | Customers: Yildirim/Ayse | Actual hours: 7.5; source records: 1</x:v>
      </x:c>
      <x:c r="L632" t="str">
        <x:v>Include</x:v>
      </x:c>
      <x:c r="M632"/>
      <x:c r="N632"/>
    </x:row>
    <x:row r="633">
      <x:c r="A633" t="str">
        <x:v>D Roberts|2026-03-10</x:v>
      </x:c>
      <x:c r="B633" s="888" t="n">
        <x:v>46091</x:v>
      </x:c>
      <x:c r="C633" t="str">
        <x:v>D Roberts</x:v>
      </x:c>
      <x:c r="D633" t="str">
        <x:v>Permanent</x:v>
      </x:c>
      <x:c r="E633" t="str">
        <x:v>Thurrock</x:v>
      </x:c>
      <x:c r="F633" t="str">
        <x:v>Operative Porter</x:v>
      </x:c>
      <x:c r="G633" t="str">
        <x:v>396843</x:v>
      </x:c>
      <x:c r="H633" t="str">
        <x:v>Fahy/Ms Mary</x:v>
      </x:c>
      <x:c r="I633" s="22" t="n">
        <x:v>6.5</x:v>
      </x:c>
      <x:c r="J633" t="str">
        <x:v>Worked</x:v>
      </x:c>
      <x:c r="K633" t="str">
        <x:v>Employee 102662; home branch Thurrock; assigned role Operative Porter | Deployment branch: Thurrock | Actual role: Operative Skilled | Jobs: 396843 | Customers: Fahy/Ms Mary | Actual hours: 6.5; source records: 1</x:v>
      </x:c>
      <x:c r="L633" t="str">
        <x:v>Include</x:v>
      </x:c>
      <x:c r="M633"/>
      <x:c r="N633"/>
    </x:row>
    <x:row r="634">
      <x:c r="A634" t="str">
        <x:v>D Roberts|2026-03-11</x:v>
      </x:c>
      <x:c r="B634" s="888" t="n">
        <x:v>46092</x:v>
      </x:c>
      <x:c r="C634" t="str">
        <x:v>D Roberts</x:v>
      </x:c>
      <x:c r="D634" t="str">
        <x:v>Permanent</x:v>
      </x:c>
      <x:c r="E634" t="str">
        <x:v>Thurrock</x:v>
      </x:c>
      <x:c r="F634" t="str">
        <x:v>Operative Porter</x:v>
      </x:c>
      <x:c r="G634" t="str">
        <x:v>396855</x:v>
      </x:c>
      <x:c r="H634" t="str">
        <x:v>Christine Dinham</x:v>
      </x:c>
      <x:c r="I634" s="22" t="n">
        <x:v>6</x:v>
      </x:c>
      <x:c r="J634" t="str">
        <x:v>Worked</x:v>
      </x:c>
      <x:c r="K634" t="str">
        <x:v>Employee 102662; home branch Thurrock; assigned role Operative Porter | Deployment branch: Thurrock | Actual role: Operative Skilled | Jobs: 396855 | Customers: Christine Dinham | Actual hours: 6.0; source records: 1</x:v>
      </x:c>
      <x:c r="L634" t="str">
        <x:v>Include</x:v>
      </x:c>
      <x:c r="M634"/>
      <x:c r="N634"/>
    </x:row>
    <x:row r="635">
      <x:c r="A635" t="str">
        <x:v>D Roberts|2026-03-12</x:v>
      </x:c>
      <x:c r="B635" s="888" t="n">
        <x:v>46093</x:v>
      </x:c>
      <x:c r="C635" t="str">
        <x:v>D Roberts</x:v>
      </x:c>
      <x:c r="D635" t="str">
        <x:v>Permanent</x:v>
      </x:c>
      <x:c r="E635" t="str">
        <x:v>Thurrock</x:v>
      </x:c>
      <x:c r="F635" t="str">
        <x:v>Operative Porter</x:v>
      </x:c>
      <x:c r="G635" t="str">
        <x:v>398083</x:v>
      </x:c>
      <x:c r="H635" t="str">
        <x:v>Thomas/Selthia Irene</x:v>
      </x:c>
      <x:c r="I635" s="22" t="n">
        <x:v>8</x:v>
      </x:c>
      <x:c r="J635" t="str">
        <x:v>Worked</x:v>
      </x:c>
      <x:c r="K635" t="str">
        <x:v>Employee 102662; home branch Thurrock; assigned role Operative Porter | Deployment branch: Thurrock | Actual role: Operative Skilled | Jobs: 398083 | Customers: Thomas/Selthia Irene | Actual hours: 8.0; source records: 1</x:v>
      </x:c>
      <x:c r="L635" t="str">
        <x:v>Include</x:v>
      </x:c>
      <x:c r="M635"/>
      <x:c r="N635"/>
    </x:row>
    <x:row r="636">
      <x:c r="A636" t="str">
        <x:v>D Roberts|2026-03-13</x:v>
      </x:c>
      <x:c r="B636" s="888" t="n">
        <x:v>46094</x:v>
      </x:c>
      <x:c r="C636" t="str">
        <x:v>D Roberts</x:v>
      </x:c>
      <x:c r="D636" t="str">
        <x:v>Permanent</x:v>
      </x:c>
      <x:c r="E636" t="str">
        <x:v>Thurrock</x:v>
      </x:c>
      <x:c r="F636" t="str">
        <x:v>Operative Porter</x:v>
      </x:c>
      <x:c r="G636" t="str">
        <x:v>397941</x:v>
      </x:c>
      <x:c r="H636" t="str">
        <x:v>Aliro Obote, Ms Lucy Angom/Mr Richard</x:v>
      </x:c>
      <x:c r="I636" s="22" t="n">
        <x:v>8</x:v>
      </x:c>
      <x:c r="J636" t="str">
        <x:v>Worked</x:v>
      </x:c>
      <x:c r="K636" t="str">
        <x:v>Employee 102662; home branch Thurrock; assigned role Operative Porter | Deployment branch: Thurrock | Actual role: Operative Skilled | Jobs: 397941 | Customers: Aliro Obote, Ms Lucy Angom/Mr Richard | Actual hours: 8.0; source records: 1</x:v>
      </x:c>
      <x:c r="L636" t="str">
        <x:v>Include</x:v>
      </x:c>
      <x:c r="M636"/>
      <x:c r="N636"/>
    </x:row>
    <x:row r="637">
      <x:c r="A637" t="str">
        <x:v>D Roberts|2026-03-16</x:v>
      </x:c>
      <x:c r="B637" s="888" t="n">
        <x:v>46097</x:v>
      </x:c>
      <x:c r="C637" t="str">
        <x:v>D Roberts</x:v>
      </x:c>
      <x:c r="D637" t="str">
        <x:v>Permanent</x:v>
      </x:c>
      <x:c r="E637" t="str">
        <x:v>Thurrock</x:v>
      </x:c>
      <x:c r="F637" t="str">
        <x:v>Operative Porter</x:v>
      </x:c>
      <x:c r="G637" t="str">
        <x:v>398386</x:v>
      </x:c>
      <x:c r="H637" t="str">
        <x:v>Justin/Mr Marvin</x:v>
      </x:c>
      <x:c r="I637" s="22" t="n">
        <x:v>6</x:v>
      </x:c>
      <x:c r="J637" t="str">
        <x:v>Worked</x:v>
      </x:c>
      <x:c r="K637" t="str">
        <x:v>Employee 102662; home branch Thurrock; assigned role Operative Porter | Deployment branch: Thurrock | Actual role: Operative Skilled | Jobs: 398386 | Customers: Justin/Mr Marvin | Actual hours: 6.0; source records: 1</x:v>
      </x:c>
      <x:c r="L637" t="str">
        <x:v>Include</x:v>
      </x:c>
      <x:c r="M637"/>
      <x:c r="N637"/>
    </x:row>
    <x:row r="638">
      <x:c r="A638" t="str">
        <x:v>D Roberts|2026-03-17</x:v>
      </x:c>
      <x:c r="B638" s="888" t="n">
        <x:v>46098</x:v>
      </x:c>
      <x:c r="C638" t="str">
        <x:v>D Roberts</x:v>
      </x:c>
      <x:c r="D638" t="str">
        <x:v>Permanent</x:v>
      </x:c>
      <x:c r="E638" t="str">
        <x:v>Thurrock</x:v>
      </x:c>
      <x:c r="F638" t="str">
        <x:v>Operative Porter</x:v>
      </x:c>
      <x:c r="G638" t="str">
        <x:v>396672</x:v>
      </x:c>
      <x:c r="H638" t="str">
        <x:v>Kamara/Isatu</x:v>
      </x:c>
      <x:c r="I638" s="22" t="n">
        <x:v>9.5</x:v>
      </x:c>
      <x:c r="J638" t="str">
        <x:v>Worked</x:v>
      </x:c>
      <x:c r="K638" t="str">
        <x:v>Employee 102662; home branch Thurrock; assigned role Operative Porter | Deployment branch: Thurrock | Actual role: Operative Skilled | Jobs: 396672 | Customers: Kamara/Isatu | Actual hours: 9.5; source records: 1</x:v>
      </x:c>
      <x:c r="L638" t="str">
        <x:v>Include</x:v>
      </x:c>
      <x:c r="M638"/>
      <x:c r="N638"/>
    </x:row>
    <x:row r="639">
      <x:c r="A639" t="str">
        <x:v>D Roberts|2026-03-18</x:v>
      </x:c>
      <x:c r="B639" s="888" t="n">
        <x:v>46099</x:v>
      </x:c>
      <x:c r="C639" t="str">
        <x:v>D Roberts</x:v>
      </x:c>
      <x:c r="D639" t="str">
        <x:v>Permanent</x:v>
      </x:c>
      <x:c r="E639" t="str">
        <x:v>Thurrock</x:v>
      </x:c>
      <x:c r="F639" t="str">
        <x:v>Operative Porter</x:v>
      </x:c>
      <x:c r="G639" t="str">
        <x:v>398076</x:v>
      </x:c>
      <x:c r="H639" t="str">
        <x:v>Bangura/Huminatu</x:v>
      </x:c>
      <x:c r="I639" s="22" t="n">
        <x:v>7.5</x:v>
      </x:c>
      <x:c r="J639" t="str">
        <x:v>Worked</x:v>
      </x:c>
      <x:c r="K639" t="str">
        <x:v>Employee 102662; home branch Thurrock; assigned role Operative Porter | Deployment branch: Thurrock | Actual role: Operative Skilled | Jobs: 398076 | Customers: Bangura/Huminatu | Actual hours: 7.5; source records: 1</x:v>
      </x:c>
      <x:c r="L639" t="str">
        <x:v>Include</x:v>
      </x:c>
      <x:c r="M639"/>
      <x:c r="N639"/>
    </x:row>
    <x:row r="640">
      <x:c r="A640" t="str">
        <x:v>D Roberts|2026-03-19</x:v>
      </x:c>
      <x:c r="B640" s="888" t="n">
        <x:v>46100</x:v>
      </x:c>
      <x:c r="C640" t="str">
        <x:v>D Roberts</x:v>
      </x:c>
      <x:c r="D640" t="str">
        <x:v>Permanent</x:v>
      </x:c>
      <x:c r="E640" t="str">
        <x:v>Thurrock</x:v>
      </x:c>
      <x:c r="F640" t="str">
        <x:v>Operative Porter</x:v>
      </x:c>
      <x:c r="G640" t="str">
        <x:v>396845</x:v>
      </x:c>
      <x:c r="H640" t="str">
        <x:v>Cutenar/Ms Denise</x:v>
      </x:c>
      <x:c r="I640" s="22" t="n">
        <x:v>1.5</x:v>
      </x:c>
      <x:c r="J640" t="str">
        <x:v>Worked</x:v>
      </x:c>
      <x:c r="K640" t="str">
        <x:v>Employee 102662; home branch Thurrock; assigned role Operative Porter | Deployment branch: Thurrock | Actual role: Operative Skilled | Jobs: 396845 | Customers: Cutenar/Ms Denise | Actual hours: 1.5; source records: 1</x:v>
      </x:c>
      <x:c r="L640" t="str">
        <x:v>Include</x:v>
      </x:c>
      <x:c r="M640"/>
      <x:c r="N640"/>
    </x:row>
    <x:row r="641">
      <x:c r="A641" t="str">
        <x:v>D Roberts|2026-03-20</x:v>
      </x:c>
      <x:c r="B641" s="888" t="n">
        <x:v>46101</x:v>
      </x:c>
      <x:c r="C641" t="str">
        <x:v>D Roberts</x:v>
      </x:c>
      <x:c r="D641" t="str">
        <x:v>Permanent</x:v>
      </x:c>
      <x:c r="E641" t="str">
        <x:v>Thurrock</x:v>
      </x:c>
      <x:c r="F641" t="str">
        <x:v>Operative Porter</x:v>
      </x:c>
      <x:c r="G641" t="str">
        <x:v>396782</x:v>
      </x:c>
      <x:c r="H641" t="str">
        <x:v>Jegede/Mr Abidemi</x:v>
      </x:c>
      <x:c r="I641" s="22" t="n">
        <x:v>8</x:v>
      </x:c>
      <x:c r="J641" t="str">
        <x:v>Worked</x:v>
      </x:c>
      <x:c r="K641" t="str">
        <x:v>Employee 102662; home branch Thurrock; assigned role Operative Porter | Deployment branch: Thurrock | Actual role: Operative Skilled | Jobs: 396782 | Customers: Jegede/Mr Abidemi | Actual hours: 8.0; source records: 1</x:v>
      </x:c>
      <x:c r="L641" t="str">
        <x:v>Include</x:v>
      </x:c>
      <x:c r="M641"/>
      <x:c r="N641"/>
    </x:row>
    <x:row r="642">
      <x:c r="A642" t="str">
        <x:v>D Roberts|2026-03-23</x:v>
      </x:c>
      <x:c r="B642" s="888" t="n">
        <x:v>46104</x:v>
      </x:c>
      <x:c r="C642" t="str">
        <x:v>D Roberts</x:v>
      </x:c>
      <x:c r="D642" t="str">
        <x:v>Permanent</x:v>
      </x:c>
      <x:c r="E642" t="str">
        <x:v>Thurrock</x:v>
      </x:c>
      <x:c r="F642" t="str">
        <x:v>Operative Porter</x:v>
      </x:c>
      <x:c r="G642" t="str">
        <x:v>398084</x:v>
      </x:c>
      <x:c r="H642" t="str">
        <x:v>Badamasi/Mrs Mariama</x:v>
      </x:c>
      <x:c r="I642" s="22" t="n">
        <x:v>7</x:v>
      </x:c>
      <x:c r="J642" t="str">
        <x:v>Worked</x:v>
      </x:c>
      <x:c r="K642" t="str">
        <x:v>Employee 102662; home branch Thurrock; assigned role Operative Porter | Deployment branch: Thurrock | Actual role: Operative Skilled | Jobs: 398084 | Customers: Badamasi/Mrs Mariama | Actual hours: 7.0; source records: 1</x:v>
      </x:c>
      <x:c r="L642" t="str">
        <x:v>Include</x:v>
      </x:c>
      <x:c r="M642"/>
      <x:c r="N642"/>
    </x:row>
    <x:row r="643">
      <x:c r="A643" t="str">
        <x:v>D Roberts|2026-03-24</x:v>
      </x:c>
      <x:c r="B643" s="888" t="n">
        <x:v>46105</x:v>
      </x:c>
      <x:c r="C643" t="str">
        <x:v>D Roberts</x:v>
      </x:c>
      <x:c r="D643" t="str">
        <x:v>Permanent</x:v>
      </x:c>
      <x:c r="E643" t="str">
        <x:v>Thurrock</x:v>
      </x:c>
      <x:c r="F643" t="str">
        <x:v>Operative Porter</x:v>
      </x:c>
      <x:c r="G643" t="str">
        <x:v>396840</x:v>
      </x:c>
      <x:c r="H643" t="str">
        <x:v>Dora Osayande</x:v>
      </x:c>
      <x:c r="I643" s="22" t="n">
        <x:v>8.5</x:v>
      </x:c>
      <x:c r="J643" t="str">
        <x:v>Worked</x:v>
      </x:c>
      <x:c r="K643" t="str">
        <x:v>Employee 102662; home branch Thurrock; assigned role Operative Porter | Deployment branch: Thurrock | Actual role: Operative Skilled | Jobs: 396840 | Customers: Dora Osayande | Actual hours: 8.5; source records: 1</x:v>
      </x:c>
      <x:c r="L643" t="str">
        <x:v>Include</x:v>
      </x:c>
      <x:c r="M643"/>
      <x:c r="N643"/>
    </x:row>
    <x:row r="644">
      <x:c r="A644" t="str">
        <x:v>D Roberts|2026-03-25</x:v>
      </x:c>
      <x:c r="B644" s="888" t="n">
        <x:v>46106</x:v>
      </x:c>
      <x:c r="C644" t="str">
        <x:v>D Roberts</x:v>
      </x:c>
      <x:c r="D644" t="str">
        <x:v>Permanent</x:v>
      </x:c>
      <x:c r="E644" t="str">
        <x:v>Thurrock</x:v>
      </x:c>
      <x:c r="F644" t="str">
        <x:v>Operative Porter</x:v>
      </x:c>
      <x:c r="G644"/>
      <x:c r="H644"/>
      <x:c r="I644" s="22" t="n">
        <x:v>0</x:v>
      </x:c>
      <x:c r="J644" t="str">
        <x:v>Annual leave</x:v>
      </x:c>
      <x:c r="K644" t="str">
        <x:v>Employee 102662; home branch Thurrock; assigned role Operative Porter | Leave: Annual Leave (Hours) | Leave calendar basis: Variable-pattern period</x:v>
      </x:c>
      <x:c r="L644" t="str">
        <x:v>Include</x:v>
      </x:c>
      <x:c r="M644"/>
      <x:c r="N644"/>
    </x:row>
    <x:row r="645">
      <x:c r="A645" t="str">
        <x:v>D Roberts|2026-03-26</x:v>
      </x:c>
      <x:c r="B645" s="888" t="n">
        <x:v>46107</x:v>
      </x:c>
      <x:c r="C645" t="str">
        <x:v>D Roberts</x:v>
      </x:c>
      <x:c r="D645" t="str">
        <x:v>Permanent</x:v>
      </x:c>
      <x:c r="E645" t="str">
        <x:v>Thurrock</x:v>
      </x:c>
      <x:c r="F645" t="str">
        <x:v>Operative Porter</x:v>
      </x:c>
      <x:c r="G645" t="str">
        <x:v>396925</x:v>
      </x:c>
      <x:c r="H645" t="str">
        <x:v>Komara/Mohammed</x:v>
      </x:c>
      <x:c r="I645" s="22" t="n">
        <x:v>8</x:v>
      </x:c>
      <x:c r="J645" t="str">
        <x:v>Worked</x:v>
      </x:c>
      <x:c r="K645" t="str">
        <x:v>Employee 102662; home branch Thurrock; assigned role Operative Porter | Deployment branch: Thurrock | Actual role: Operative Skilled | Jobs: 396925 | Customers: Komara/Mohammed | Actual hours: 8.0; source records: 1</x:v>
      </x:c>
      <x:c r="L645" t="str">
        <x:v>Include</x:v>
      </x:c>
      <x:c r="M645"/>
      <x:c r="N645"/>
    </x:row>
    <x:row r="646">
      <x:c r="A646" t="str">
        <x:v>D Roberts|2026-03-27</x:v>
      </x:c>
      <x:c r="B646" s="888" t="n">
        <x:v>46108</x:v>
      </x:c>
      <x:c r="C646" t="str">
        <x:v>D Roberts</x:v>
      </x:c>
      <x:c r="D646" t="str">
        <x:v>Permanent</x:v>
      </x:c>
      <x:c r="E646" t="str">
        <x:v>Thurrock</x:v>
      </x:c>
      <x:c r="F646" t="str">
        <x:v>Operative Porter</x:v>
      </x:c>
      <x:c r="G646" t="str">
        <x:v>396848</x:v>
      </x:c>
      <x:c r="H646" t="str">
        <x:v>Foster/Ms Tameka</x:v>
      </x:c>
      <x:c r="I646" s="22" t="n">
        <x:v>8</x:v>
      </x:c>
      <x:c r="J646" t="str">
        <x:v>Worked</x:v>
      </x:c>
      <x:c r="K646" t="str">
        <x:v>Employee 102662; home branch Thurrock; assigned role Operative Porter | Deployment branch: Thurrock | Actual role: Operative Skilled | Jobs: 396848 | Customers: Foster/Ms Tameka | Actual hours: 8.0; source records: 1</x:v>
      </x:c>
      <x:c r="L646" t="str">
        <x:v>Include</x:v>
      </x:c>
      <x:c r="M646"/>
      <x:c r="N646"/>
    </x:row>
    <x:row r="647">
      <x:c r="A647" t="str">
        <x:v>D Roberts|2026-03-30</x:v>
      </x:c>
      <x:c r="B647" s="888" t="n">
        <x:v>46111</x:v>
      </x:c>
      <x:c r="C647" t="str">
        <x:v>D Roberts</x:v>
      </x:c>
      <x:c r="D647" t="str">
        <x:v>Permanent</x:v>
      </x:c>
      <x:c r="E647" t="str">
        <x:v>Thurrock</x:v>
      </x:c>
      <x:c r="F647" t="str">
        <x:v>Operative Porter</x:v>
      </x:c>
      <x:c r="G647" t="str">
        <x:v>392340A</x:v>
      </x:c>
      <x:c r="H647" t="str">
        <x:v>Koroma/Miss Alima</x:v>
      </x:c>
      <x:c r="I647" s="22" t="n">
        <x:v>8</x:v>
      </x:c>
      <x:c r="J647" t="str">
        <x:v>Worked</x:v>
      </x:c>
      <x:c r="K647" t="str">
        <x:v>Employee 102662; home branch Thurrock; assigned role Operative Porter | Deployment branch: Thurrock | Actual role: Operative Skilled | Jobs: 392340A | Customers: Koroma/Miss Alima | Actual hours: 8.0; source records: 1</x:v>
      </x:c>
      <x:c r="L647" t="str">
        <x:v>Include</x:v>
      </x:c>
      <x:c r="M647"/>
      <x:c r="N647"/>
    </x:row>
    <x:row r="648">
      <x:c r="A648" t="str">
        <x:v>D Roberts|2026-03-31</x:v>
      </x:c>
      <x:c r="B648" s="888" t="n">
        <x:v>46112</x:v>
      </x:c>
      <x:c r="C648" t="str">
        <x:v>D Roberts</x:v>
      </x:c>
      <x:c r="D648" t="str">
        <x:v>Permanent</x:v>
      </x:c>
      <x:c r="E648" t="str">
        <x:v>Thurrock</x:v>
      </x:c>
      <x:c r="F648" t="str">
        <x:v>Operative Porter</x:v>
      </x:c>
      <x:c r="G648" t="str">
        <x:v>396845</x:v>
      </x:c>
      <x:c r="H648" t="str">
        <x:v>Cutenar/Ms Denise</x:v>
      </x:c>
      <x:c r="I648" s="22" t="n">
        <x:v>8</x:v>
      </x:c>
      <x:c r="J648" t="str">
        <x:v>Worked</x:v>
      </x:c>
      <x:c r="K648" t="str">
        <x:v>Employee 102662; home branch Thurrock; assigned role Operative Porter | Deployment branch: Thurrock | Actual role: Operative Skilled | Jobs: 396845 | Customers: Cutenar/Ms Denise | Actual hours: 8.0; source records: 1</x:v>
      </x:c>
      <x:c r="L648" t="str">
        <x:v>Include</x:v>
      </x:c>
      <x:c r="M648"/>
      <x:c r="N648"/>
    </x:row>
    <x:row r="649">
      <x:c r="A649" t="str">
        <x:v>D Walker|2026-03-02</x:v>
      </x:c>
      <x:c r="B649" s="888" t="n">
        <x:v>46083</x:v>
      </x:c>
      <x:c r="C649" t="str">
        <x:v>D Walker</x:v>
      </x:c>
      <x:c r="D649" t="str">
        <x:v>Permanent</x:v>
      </x:c>
      <x:c r="E649" t="str">
        <x:v>Thurrock</x:v>
      </x:c>
      <x:c r="F649" t="str">
        <x:v>Operative Porter</x:v>
      </x:c>
      <x:c r="G649" t="str">
        <x:v>396724</x:v>
      </x:c>
      <x:c r="H649" t="str">
        <x:v>HMRC</x:v>
      </x:c>
      <x:c r="I649" s="22" t="n">
        <x:v>9</x:v>
      </x:c>
      <x:c r="J649" t="str">
        <x:v>Worked</x:v>
      </x:c>
      <x:c r="K649" t="str">
        <x:v>Employee 1607; home branch Thurrock; assigned role Operative Porter | Deployment branch: Thurrock | Actual role: Operative Skilled | Jobs: 396724 | Customers: HMRC | Actual hours: 9.0; source records: 1</x:v>
      </x:c>
      <x:c r="L649" t="str">
        <x:v>Include</x:v>
      </x:c>
      <x:c r="M649"/>
      <x:c r="N649"/>
    </x:row>
    <x:row r="650">
      <x:c r="A650" t="str">
        <x:v>D Walker|2026-03-03</x:v>
      </x:c>
      <x:c r="B650" s="888" t="n">
        <x:v>46084</x:v>
      </x:c>
      <x:c r="C650" t="str">
        <x:v>D Walker</x:v>
      </x:c>
      <x:c r="D650" t="str">
        <x:v>Permanent</x:v>
      </x:c>
      <x:c r="E650" t="str">
        <x:v>Thurrock</x:v>
      </x:c>
      <x:c r="F650" t="str">
        <x:v>Operative Porter</x:v>
      </x:c>
      <x:c r="G650" t="str">
        <x:v>398147</x:v>
      </x:c>
      <x:c r="H650" t="str">
        <x:v>Kamara/Miss Fatima</x:v>
      </x:c>
      <x:c r="I650" s="22" t="n">
        <x:v>5</x:v>
      </x:c>
      <x:c r="J650" t="str">
        <x:v>Worked</x:v>
      </x:c>
      <x:c r="K650" t="str">
        <x:v>Employee 1607; home branch Thurrock; assigned role Operative Porter | Deployment branch: Thurrock | Actual role: Operative Skilled | Jobs: 398147 | Customers: Kamara/Miss Fatima | Actual hours: 5.0; source records: 1</x:v>
      </x:c>
      <x:c r="L650" t="str">
        <x:v>Include</x:v>
      </x:c>
      <x:c r="M650"/>
      <x:c r="N650"/>
    </x:row>
    <x:row r="651">
      <x:c r="A651" t="str">
        <x:v>D Walker|2026-03-05</x:v>
      </x:c>
      <x:c r="B651" s="888" t="n">
        <x:v>46086</x:v>
      </x:c>
      <x:c r="C651" t="str">
        <x:v>D Walker</x:v>
      </x:c>
      <x:c r="D651" t="str">
        <x:v>Permanent</x:v>
      </x:c>
      <x:c r="E651" t="str">
        <x:v>Thurrock</x:v>
      </x:c>
      <x:c r="F651" t="str">
        <x:v>Operative Porter</x:v>
      </x:c>
      <x:c r="G651" t="str">
        <x:v>400403</x:v>
      </x:c>
      <x:c r="H651" t="str">
        <x:v>Knotel UK Ltd</x:v>
      </x:c>
      <x:c r="I651" s="22" t="n">
        <x:v>6.5</x:v>
      </x:c>
      <x:c r="J651" t="str">
        <x:v>Worked</x:v>
      </x:c>
      <x:c r="K651" t="str">
        <x:v>Employee 1607; home branch Thurrock; assigned role Operative Porter | Deployment branch: Thurrock | Actual role: Operative Skilled | Jobs: 400403 | Customers: Knotel UK Ltd | Actual hours: 6.5; source records: 1</x:v>
      </x:c>
      <x:c r="L651" t="str">
        <x:v>Include</x:v>
      </x:c>
      <x:c r="M651"/>
      <x:c r="N651"/>
    </x:row>
    <x:row r="652">
      <x:c r="A652" t="str">
        <x:v>D Walker|2026-03-06</x:v>
      </x:c>
      <x:c r="B652" s="888" t="n">
        <x:v>46087</x:v>
      </x:c>
      <x:c r="C652" t="str">
        <x:v>D Walker</x:v>
      </x:c>
      <x:c r="D652" t="str">
        <x:v>Permanent</x:v>
      </x:c>
      <x:c r="E652" t="str">
        <x:v>Thurrock</x:v>
      </x:c>
      <x:c r="F652" t="str">
        <x:v>Operative Porter</x:v>
      </x:c>
      <x:c r="G652" t="str">
        <x:v>396919</x:v>
      </x:c>
      <x:c r="H652" t="str">
        <x:v>Nguessan/Ms Jennifer</x:v>
      </x:c>
      <x:c r="I652" s="22" t="n">
        <x:v>7.5</x:v>
      </x:c>
      <x:c r="J652" t="str">
        <x:v>Worked</x:v>
      </x:c>
      <x:c r="K652" t="str">
        <x:v>Employee 1607; home branch Thurrock; assigned role Operative Porter | Deployment branch: Thurrock | Actual role: Operative Skilled | Jobs: 396919 | Customers: Nguessan/Ms Jennifer | Actual hours: 7.5; source records: 1</x:v>
      </x:c>
      <x:c r="L652" t="str">
        <x:v>Include</x:v>
      </x:c>
      <x:c r="M652"/>
      <x:c r="N652"/>
    </x:row>
    <x:row r="653">
      <x:c r="A653" t="str">
        <x:v>D Walker|2026-03-09</x:v>
      </x:c>
      <x:c r="B653" s="888" t="n">
        <x:v>46090</x:v>
      </x:c>
      <x:c r="C653" t="str">
        <x:v>D Walker</x:v>
      </x:c>
      <x:c r="D653" t="str">
        <x:v>Permanent</x:v>
      </x:c>
      <x:c r="E653" t="str">
        <x:v>Thurrock</x:v>
      </x:c>
      <x:c r="F653" t="str">
        <x:v>Operative Porter</x:v>
      </x:c>
      <x:c r="G653" t="str">
        <x:v>390133</x:v>
      </x:c>
      <x:c r="H653" t="str">
        <x:v>FSCS</x:v>
      </x:c>
      <x:c r="I653" s="22" t="n">
        <x:v>8</x:v>
      </x:c>
      <x:c r="J653" t="str">
        <x:v>Worked</x:v>
      </x:c>
      <x:c r="K653" t="str">
        <x:v>Employee 1607; home branch Thurrock; assigned role Operative Porter | Deployment branch: Thurrock | Actual role: Operative Skilled | Jobs: 390133 | Customers: FSCS | Actual hours: 8.0; source records: 1</x:v>
      </x:c>
      <x:c r="L653" t="str">
        <x:v>Include</x:v>
      </x:c>
      <x:c r="M653"/>
      <x:c r="N653"/>
    </x:row>
    <x:row r="654">
      <x:c r="A654" t="str">
        <x:v>D Walker|2026-03-10</x:v>
      </x:c>
      <x:c r="B654" s="888" t="n">
        <x:v>46091</x:v>
      </x:c>
      <x:c r="C654" t="str">
        <x:v>D Walker</x:v>
      </x:c>
      <x:c r="D654" t="str">
        <x:v>Permanent</x:v>
      </x:c>
      <x:c r="E654" t="str">
        <x:v>Thurrock</x:v>
      </x:c>
      <x:c r="F654" t="str">
        <x:v>Operative Porter</x:v>
      </x:c>
      <x:c r="G654" t="str">
        <x:v>400017</x:v>
      </x:c>
      <x:c r="H654" t="str">
        <x:v>HM Revenue &amp; Customs</x:v>
      </x:c>
      <x:c r="I654" s="22" t="n">
        <x:v>6</x:v>
      </x:c>
      <x:c r="J654" t="str">
        <x:v>Worked</x:v>
      </x:c>
      <x:c r="K654" t="str">
        <x:v>Employee 1607; home branch Thurrock; assigned role Operative Porter | Deployment branch: Thurrock | Actual role: Operative Skilled | Jobs: 400017 | Customers: HM Revenue &amp; Customs | Actual hours: 6.0; source records: 1</x:v>
      </x:c>
      <x:c r="L654" t="str">
        <x:v>Include</x:v>
      </x:c>
      <x:c r="M654"/>
      <x:c r="N654"/>
    </x:row>
    <x:row r="655">
      <x:c r="A655" t="str">
        <x:v>D Walker|2026-03-11</x:v>
      </x:c>
      <x:c r="B655" s="888" t="n">
        <x:v>46092</x:v>
      </x:c>
      <x:c r="C655" t="str">
        <x:v>D Walker</x:v>
      </x:c>
      <x:c r="D655" t="str">
        <x:v>Permanent</x:v>
      </x:c>
      <x:c r="E655" t="str">
        <x:v>Thurrock</x:v>
      </x:c>
      <x:c r="F655" t="str">
        <x:v>Operative Porter</x:v>
      </x:c>
      <x:c r="G655" t="str">
        <x:v>398798</x:v>
      </x:c>
      <x:c r="H655" t="str">
        <x:v>Sevem/Senem</x:v>
      </x:c>
      <x:c r="I655" s="22" t="n">
        <x:v>6</x:v>
      </x:c>
      <x:c r="J655" t="str">
        <x:v>Worked</x:v>
      </x:c>
      <x:c r="K655" t="str">
        <x:v>Employee 1607; home branch Thurrock; assigned role Operative Porter | Deployment branch: Thurrock | Actual role: Operative Skilled | Jobs: 398798 | Customers: Sevem/Senem | Actual hours: 6.0; source records: 1</x:v>
      </x:c>
      <x:c r="L655" t="str">
        <x:v>Include</x:v>
      </x:c>
      <x:c r="M655"/>
      <x:c r="N655"/>
    </x:row>
    <x:row r="656">
      <x:c r="A656" t="str">
        <x:v>D Walker|2026-03-12</x:v>
      </x:c>
      <x:c r="B656" s="888" t="n">
        <x:v>46093</x:v>
      </x:c>
      <x:c r="C656" t="str">
        <x:v>D Walker</x:v>
      </x:c>
      <x:c r="D656" t="str">
        <x:v>Permanent</x:v>
      </x:c>
      <x:c r="E656" t="str">
        <x:v>Thurrock</x:v>
      </x:c>
      <x:c r="F656" t="str">
        <x:v>Operative Porter</x:v>
      </x:c>
      <x:c r="G656" t="str">
        <x:v>396639</x:v>
      </x:c>
      <x:c r="H656" t="str">
        <x:v>Adebisi/Mr Ademola</x:v>
      </x:c>
      <x:c r="I656" s="22" t="n">
        <x:v>8.5</x:v>
      </x:c>
      <x:c r="J656" t="str">
        <x:v>Worked</x:v>
      </x:c>
      <x:c r="K656" t="str">
        <x:v>Employee 1607; home branch Thurrock; assigned role Operative Porter | Deployment branch: Thurrock | Actual role: Operative Skilled | Jobs: 396639 | Customers: Adebisi/Mr Ademola | Actual hours: 8.5; source records: 1</x:v>
      </x:c>
      <x:c r="L656" t="str">
        <x:v>Include</x:v>
      </x:c>
      <x:c r="M656"/>
      <x:c r="N656"/>
    </x:row>
    <x:row r="657">
      <x:c r="A657" t="str">
        <x:v>D Walker|2026-03-13</x:v>
      </x:c>
      <x:c r="B657" s="888" t="n">
        <x:v>46094</x:v>
      </x:c>
      <x:c r="C657" t="str">
        <x:v>D Walker</x:v>
      </x:c>
      <x:c r="D657" t="str">
        <x:v>Permanent</x:v>
      </x:c>
      <x:c r="E657" t="str">
        <x:v>Thurrock</x:v>
      </x:c>
      <x:c r="F657" t="str">
        <x:v>Operative Porter</x:v>
      </x:c>
      <x:c r="G657" t="str">
        <x:v>396207</x:v>
      </x:c>
      <x:c r="H657" t="str">
        <x:v>Linklaters LLP</x:v>
      </x:c>
      <x:c r="I657" s="22" t="n">
        <x:v>9</x:v>
      </x:c>
      <x:c r="J657" t="str">
        <x:v>Worked</x:v>
      </x:c>
      <x:c r="K657" t="str">
        <x:v>Employee 1607; home branch Thurrock; assigned role Operative Porter | Deployment branch: Thurrock | Actual role: Operative Porter | Jobs: 396207 | Customers: Linklaters LLP | Actual hours: 9.0; source records: 1</x:v>
      </x:c>
      <x:c r="L657" t="str">
        <x:v>Include</x:v>
      </x:c>
      <x:c r="M657"/>
      <x:c r="N657"/>
    </x:row>
    <x:row r="658">
      <x:c r="A658" t="str">
        <x:v>D Walker|2026-03-16</x:v>
      </x:c>
      <x:c r="B658" s="888" t="n">
        <x:v>46097</x:v>
      </x:c>
      <x:c r="C658" t="str">
        <x:v>D Walker</x:v>
      </x:c>
      <x:c r="D658" t="str">
        <x:v>Permanent</x:v>
      </x:c>
      <x:c r="E658" t="str">
        <x:v>Thurrock</x:v>
      </x:c>
      <x:c r="F658" t="str">
        <x:v>Operative Porter</x:v>
      </x:c>
      <x:c r="G658" t="str">
        <x:v>400844, 400840</x:v>
      </x:c>
      <x:c r="H658" t="str">
        <x:v>Hernriques/Mr Bute Gomes; Whyte/Mr Richard Leslie</x:v>
      </x:c>
      <x:c r="I658" s="22" t="n">
        <x:v>7</x:v>
      </x:c>
      <x:c r="J658" t="str">
        <x:v>Worked — 2 records</x:v>
      </x:c>
      <x:c r="K658" t="str">
        <x:v>Employee 1607; home branch Thurrock; assigned role Operative Porter | Deployment branch: Thurrock | Actual role: Operative Skilled | Jobs: 400844, 400840 | Customers: Hernriques/Mr Bute Gomes; Whyte/Mr Richard Leslie | Actual hours: 7.0; source records: 2</x:v>
      </x:c>
      <x:c r="L658" t="str">
        <x:v>Include</x:v>
      </x:c>
      <x:c r="M658"/>
      <x:c r="N658"/>
    </x:row>
    <x:row r="659">
      <x:c r="A659" t="str">
        <x:v>D Walker|2026-03-17</x:v>
      </x:c>
      <x:c r="B659" s="888" t="n">
        <x:v>46098</x:v>
      </x:c>
      <x:c r="C659" t="str">
        <x:v>D Walker</x:v>
      </x:c>
      <x:c r="D659" t="str">
        <x:v>Permanent</x:v>
      </x:c>
      <x:c r="E659" t="str">
        <x:v>Thurrock</x:v>
      </x:c>
      <x:c r="F659" t="str">
        <x:v>Operative Porter</x:v>
      </x:c>
      <x:c r="G659" t="str">
        <x:v>400017</x:v>
      </x:c>
      <x:c r="H659" t="str">
        <x:v>HM Revenue &amp; Customs</x:v>
      </x:c>
      <x:c r="I659" s="22" t="n">
        <x:v>10.5</x:v>
      </x:c>
      <x:c r="J659" t="str">
        <x:v>Worked</x:v>
      </x:c>
      <x:c r="K659" t="str">
        <x:v>Employee 1607; home branch Thurrock; assigned role Operative Porter | Deployment branch: Thurrock | Actual role: Operative Skilled | Jobs: 400017 | Customers: HM Revenue &amp; Customs | Actual hours: 10.5; source records: 1</x:v>
      </x:c>
      <x:c r="L659" t="str">
        <x:v>Include</x:v>
      </x:c>
      <x:c r="M659"/>
      <x:c r="N659"/>
    </x:row>
    <x:row r="660">
      <x:c r="A660" t="str">
        <x:v>D Walker|2026-03-18</x:v>
      </x:c>
      <x:c r="B660" s="888" t="n">
        <x:v>46099</x:v>
      </x:c>
      <x:c r="C660" t="str">
        <x:v>D Walker</x:v>
      </x:c>
      <x:c r="D660" t="str">
        <x:v>Permanent</x:v>
      </x:c>
      <x:c r="E660" t="str">
        <x:v>Thurrock</x:v>
      </x:c>
      <x:c r="F660" t="str">
        <x:v>Operative Porter</x:v>
      </x:c>
      <x:c r="G660" t="str">
        <x:v>398171</x:v>
      </x:c>
      <x:c r="H660" t="str">
        <x:v>Two Sigma</x:v>
      </x:c>
      <x:c r="I660" s="22" t="n">
        <x:v>10</x:v>
      </x:c>
      <x:c r="J660" t="str">
        <x:v>Worked</x:v>
      </x:c>
      <x:c r="K660" t="str">
        <x:v>Employee 1607; home branch Thurrock; assigned role Operative Porter | Deployment branch: Thurrock | Actual role: Operative Skilled | Jobs: 398171 | Customers: Two Sigma | Actual hours: 10.0; source records: 1</x:v>
      </x:c>
      <x:c r="L660" t="str">
        <x:v>Include</x:v>
      </x:c>
      <x:c r="M660"/>
      <x:c r="N660"/>
    </x:row>
    <x:row r="661">
      <x:c r="A661" t="str">
        <x:v>D Walker|2026-03-19</x:v>
      </x:c>
      <x:c r="B661" s="888" t="n">
        <x:v>46100</x:v>
      </x:c>
      <x:c r="C661" t="str">
        <x:v>D Walker</x:v>
      </x:c>
      <x:c r="D661" t="str">
        <x:v>Permanent</x:v>
      </x:c>
      <x:c r="E661" t="str">
        <x:v>Thurrock</x:v>
      </x:c>
      <x:c r="F661" t="str">
        <x:v>Operative Porter</x:v>
      </x:c>
      <x:c r="G661" t="str">
        <x:v>396844</x:v>
      </x:c>
      <x:c r="H661" t="str">
        <x:v>Streete/Ms Marsha</x:v>
      </x:c>
      <x:c r="I661" s="22" t="n">
        <x:v>7.5</x:v>
      </x:c>
      <x:c r="J661" t="str">
        <x:v>Worked</x:v>
      </x:c>
      <x:c r="K661" t="str">
        <x:v>Employee 1607; home branch Thurrock; assigned role Operative Porter | Deployment branch: Thurrock | Actual role: Operative Skilled | Jobs: 396844 | Customers: Streete/Ms Marsha | Actual hours: 7.5; source records: 1</x:v>
      </x:c>
      <x:c r="L661" t="str">
        <x:v>Include</x:v>
      </x:c>
      <x:c r="M661"/>
      <x:c r="N661"/>
    </x:row>
    <x:row r="662">
      <x:c r="A662" t="str">
        <x:v>D Walker|2026-03-20</x:v>
      </x:c>
      <x:c r="B662" s="888" t="n">
        <x:v>46101</x:v>
      </x:c>
      <x:c r="C662" t="str">
        <x:v>D Walker</x:v>
      </x:c>
      <x:c r="D662" t="str">
        <x:v>Permanent</x:v>
      </x:c>
      <x:c r="E662" t="str">
        <x:v>Thurrock</x:v>
      </x:c>
      <x:c r="F662" t="str">
        <x:v>Operative Porter</x:v>
      </x:c>
      <x:c r="G662" t="str">
        <x:v>400529</x:v>
      </x:c>
      <x:c r="H662" t="str">
        <x:v>Bassom/Mr D</x:v>
      </x:c>
      <x:c r="I662" s="22" t="n">
        <x:v>8.5</x:v>
      </x:c>
      <x:c r="J662" t="str">
        <x:v>Worked</x:v>
      </x:c>
      <x:c r="K662" t="str">
        <x:v>Employee 1607; home branch Thurrock; assigned role Operative Porter | Deployment branch: Thurrock | Actual role: Operative Skilled | Jobs: 400529 | Customers: Bassom/Mr D | Actual hours: 8.5; source records: 1</x:v>
      </x:c>
      <x:c r="L662" t="str">
        <x:v>Include</x:v>
      </x:c>
      <x:c r="M662"/>
      <x:c r="N662"/>
    </x:row>
    <x:row r="663">
      <x:c r="A663" t="str">
        <x:v>D Walker|2026-03-23</x:v>
      </x:c>
      <x:c r="B663" s="888" t="n">
        <x:v>46104</x:v>
      </x:c>
      <x:c r="C663" t="str">
        <x:v>D Walker</x:v>
      </x:c>
      <x:c r="D663" t="str">
        <x:v>Permanent</x:v>
      </x:c>
      <x:c r="E663" t="str">
        <x:v>Thurrock</x:v>
      </x:c>
      <x:c r="F663" t="str">
        <x:v>Operative Porter</x:v>
      </x:c>
      <x:c r="G663" t="str">
        <x:v>398433</x:v>
      </x:c>
      <x:c r="H663" t="str">
        <x:v>Arac/Mr Ismail</x:v>
      </x:c>
      <x:c r="I663" s="22" t="n">
        <x:v>8.5</x:v>
      </x:c>
      <x:c r="J663" t="str">
        <x:v>Worked</x:v>
      </x:c>
      <x:c r="K663" t="str">
        <x:v>Employee 1607; home branch Thurrock; assigned role Operative Porter | Deployment branch: Thurrock | Actual role: Operative Skilled | Jobs: 398433 | Customers: Arac/Mr Ismail | Actual hours: 8.5; source records: 1</x:v>
      </x:c>
      <x:c r="L663" t="str">
        <x:v>Include</x:v>
      </x:c>
      <x:c r="M663"/>
      <x:c r="N663"/>
    </x:row>
    <x:row r="664">
      <x:c r="A664" t="str">
        <x:v>D Walker|2026-03-25</x:v>
      </x:c>
      <x:c r="B664" s="888" t="n">
        <x:v>46106</x:v>
      </x:c>
      <x:c r="C664" t="str">
        <x:v>D Walker</x:v>
      </x:c>
      <x:c r="D664" t="str">
        <x:v>Permanent</x:v>
      </x:c>
      <x:c r="E664" t="str">
        <x:v>Thurrock</x:v>
      </x:c>
      <x:c r="F664" t="str">
        <x:v>Operative Porter</x:v>
      </x:c>
      <x:c r="G664" t="str">
        <x:v>396789</x:v>
      </x:c>
      <x:c r="H664" t="str">
        <x:v>Luz Peralta Orlas/ Mr Marulanda</x:v>
      </x:c>
      <x:c r="I664" s="22" t="n">
        <x:v>11</x:v>
      </x:c>
      <x:c r="J664" t="str">
        <x:v>Worked</x:v>
      </x:c>
      <x:c r="K664" t="str">
        <x:v>Employee 1607; home branch Thurrock; assigned role Operative Porter | Deployment branch: Thurrock | Actual role: Operative Skilled | Jobs: 396789 | Customers: Luz Peralta Orlas/ Mr Marulanda | Actual hours: 11.0; source records: 1</x:v>
      </x:c>
      <x:c r="L664" t="str">
        <x:v>Include</x:v>
      </x:c>
      <x:c r="M664"/>
      <x:c r="N664"/>
    </x:row>
    <x:row r="665">
      <x:c r="A665" t="str">
        <x:v>D Walker|2026-03-27</x:v>
      </x:c>
      <x:c r="B665" s="888" t="n">
        <x:v>46108</x:v>
      </x:c>
      <x:c r="C665" t="str">
        <x:v>D Walker</x:v>
      </x:c>
      <x:c r="D665" t="str">
        <x:v>Permanent</x:v>
      </x:c>
      <x:c r="E665" t="str">
        <x:v>Thurrock</x:v>
      </x:c>
      <x:c r="F665" t="str">
        <x:v>Operative Porter</x:v>
      </x:c>
      <x:c r="G665" t="str">
        <x:v>401117</x:v>
      </x:c>
      <x:c r="H665" t="str">
        <x:v>Haringey Council</x:v>
      </x:c>
      <x:c r="I665" s="22" t="n">
        <x:v>7.5</x:v>
      </x:c>
      <x:c r="J665" t="str">
        <x:v>Worked</x:v>
      </x:c>
      <x:c r="K665" t="str">
        <x:v>Employee 1607; home branch Thurrock; assigned role Operative Porter | Deployment branch: Thurrock | Actual role: Operative Porter | Jobs: 401117 | Customers: Haringey Council | Actual hours: 7.5; source records: 1</x:v>
      </x:c>
      <x:c r="L665" t="str">
        <x:v>Include</x:v>
      </x:c>
      <x:c r="M665"/>
      <x:c r="N665"/>
    </x:row>
    <x:row r="666">
      <x:c r="A666" t="str">
        <x:v>D Walker|2026-03-30</x:v>
      </x:c>
      <x:c r="B666" s="888" t="n">
        <x:v>46111</x:v>
      </x:c>
      <x:c r="C666" t="str">
        <x:v>D Walker</x:v>
      </x:c>
      <x:c r="D666" t="str">
        <x:v>Permanent</x:v>
      </x:c>
      <x:c r="E666" t="str">
        <x:v>Thurrock</x:v>
      </x:c>
      <x:c r="F666" t="str">
        <x:v>Operative Porter</x:v>
      </x:c>
      <x:c r="G666" t="str">
        <x:v>400147</x:v>
      </x:c>
      <x:c r="H666" t="str">
        <x:v>JVCKenwood UK Limited</x:v>
      </x:c>
      <x:c r="I666" s="22" t="n">
        <x:v>8.5</x:v>
      </x:c>
      <x:c r="J666" t="str">
        <x:v>Worked</x:v>
      </x:c>
      <x:c r="K666" t="str">
        <x:v>Employee 1607; home branch Thurrock; assigned role Operative Porter | Deployment branch: Thurrock | Actual role: Operative Skilled | Jobs: 400147 | Customers: JVCKenwood UK Limited | Actual hours: 8.5; source records: 1</x:v>
      </x:c>
      <x:c r="L666" t="str">
        <x:v>Include</x:v>
      </x:c>
      <x:c r="M666"/>
      <x:c r="N666"/>
    </x:row>
    <x:row r="667">
      <x:c r="A667" t="str">
        <x:v>D Walker|2026-03-31</x:v>
      </x:c>
      <x:c r="B667" s="888" t="n">
        <x:v>46112</x:v>
      </x:c>
      <x:c r="C667" t="str">
        <x:v>D Walker</x:v>
      </x:c>
      <x:c r="D667" t="str">
        <x:v>Permanent</x:v>
      </x:c>
      <x:c r="E667" t="str">
        <x:v>Thurrock</x:v>
      </x:c>
      <x:c r="F667" t="str">
        <x:v>Operative Porter</x:v>
      </x:c>
      <x:c r="G667" t="str">
        <x:v>400147</x:v>
      </x:c>
      <x:c r="H667" t="str">
        <x:v>JVCKenwood UK Limited</x:v>
      </x:c>
      <x:c r="I667" s="22" t="n">
        <x:v>9</x:v>
      </x:c>
      <x:c r="J667" t="str">
        <x:v>Worked</x:v>
      </x:c>
      <x:c r="K667" t="str">
        <x:v>Employee 1607; home branch Thurrock; assigned role Operative Porter | Deployment branch: Thurrock | Actual role: Operative Skilled | Jobs: 400147 | Customers: JVCKenwood UK Limited | Actual hours: 9.0; source records: 1</x:v>
      </x:c>
      <x:c r="L667" t="str">
        <x:v>Include</x:v>
      </x:c>
      <x:c r="M667"/>
      <x:c r="N667"/>
    </x:row>
    <x:row r="668">
      <x:c r="A668" t="str">
        <x:v>D Wawrzewski|2026-03-02</x:v>
      </x:c>
      <x:c r="B668" s="888" t="n">
        <x:v>46083</x:v>
      </x:c>
      <x:c r="C668" t="str">
        <x:v>D Wawrzewski</x:v>
      </x:c>
      <x:c r="D668" t="str">
        <x:v>Permanent</x:v>
      </x:c>
      <x:c r="E668" t="str">
        <x:v>Thurrock</x:v>
      </x:c>
      <x:c r="F668" t="str">
        <x:v>Operative Skilled</x:v>
      </x:c>
      <x:c r="G668" t="str">
        <x:v>399426</x:v>
      </x:c>
      <x:c r="H668" t="str">
        <x:v>Apple Europe Limited</x:v>
      </x:c>
      <x:c r="I668" s="22" t="n">
        <x:v>11.5</x:v>
      </x:c>
      <x:c r="J668" t="str">
        <x:v>Worked</x:v>
      </x:c>
      <x:c r="K668" t="str">
        <x:v>Employee 1130; home branch Thurrock; assigned role Operative Skilled | Deployment branch: Thurrock | Actual role: Operative Porter | Jobs: 399426 | Customers: Apple Europe Limited | Actual hours: 11.5; source records: 1</x:v>
      </x:c>
      <x:c r="L668" t="str">
        <x:v>Include</x:v>
      </x:c>
      <x:c r="M668"/>
      <x:c r="N668"/>
    </x:row>
    <x:row r="669">
      <x:c r="A669" t="str">
        <x:v>D Wawrzewski|2026-03-03</x:v>
      </x:c>
      <x:c r="B669" s="888" t="n">
        <x:v>46084</x:v>
      </x:c>
      <x:c r="C669" t="str">
        <x:v>D Wawrzewski</x:v>
      </x:c>
      <x:c r="D669" t="str">
        <x:v>Permanent</x:v>
      </x:c>
      <x:c r="E669" t="str">
        <x:v>Thurrock</x:v>
      </x:c>
      <x:c r="F669" t="str">
        <x:v>Operative Skilled</x:v>
      </x:c>
      <x:c r="G669" t="str">
        <x:v>399426</x:v>
      </x:c>
      <x:c r="H669" t="str">
        <x:v>Apple Europe Limited</x:v>
      </x:c>
      <x:c r="I669" s="22" t="n">
        <x:v>11.5</x:v>
      </x:c>
      <x:c r="J669" t="str">
        <x:v>Worked</x:v>
      </x:c>
      <x:c r="K669" t="str">
        <x:v>Employee 1130; home branch Thurrock; assigned role Operative Skilled | Deployment branch: Thurrock | Actual role: Operative Porter | Jobs: 399426 | Customers: Apple Europe Limited | Actual hours: 11.5; source records: 1</x:v>
      </x:c>
      <x:c r="L669" t="str">
        <x:v>Include</x:v>
      </x:c>
      <x:c r="M669"/>
      <x:c r="N669"/>
    </x:row>
    <x:row r="670">
      <x:c r="A670" t="str">
        <x:v>D Wawrzewski|2026-03-09</x:v>
      </x:c>
      <x:c r="B670" s="888" t="n">
        <x:v>46090</x:v>
      </x:c>
      <x:c r="C670" t="str">
        <x:v>D Wawrzewski</x:v>
      </x:c>
      <x:c r="D670" t="str">
        <x:v>Permanent</x:v>
      </x:c>
      <x:c r="E670" t="str">
        <x:v>Thurrock</x:v>
      </x:c>
      <x:c r="F670" t="str">
        <x:v>Operative Skilled</x:v>
      </x:c>
      <x:c r="G670" t="str">
        <x:v>399426</x:v>
      </x:c>
      <x:c r="H670" t="str">
        <x:v>Apple Europe Limited</x:v>
      </x:c>
      <x:c r="I670" s="22" t="n">
        <x:v>11.5</x:v>
      </x:c>
      <x:c r="J670" t="str">
        <x:v>Worked</x:v>
      </x:c>
      <x:c r="K670" t="str">
        <x:v>Employee 1130; home branch Thurrock; assigned role Operative Skilled | Deployment branch: Thurrock | Actual role: Operative Porter | Jobs: 399426 | Customers: Apple Europe Limited | Actual hours: 11.5; source records: 1</x:v>
      </x:c>
      <x:c r="L670" t="str">
        <x:v>Include</x:v>
      </x:c>
      <x:c r="M670"/>
      <x:c r="N670"/>
    </x:row>
    <x:row r="671">
      <x:c r="A671" t="str">
        <x:v>D Wawrzewski|2026-03-10</x:v>
      </x:c>
      <x:c r="B671" s="888" t="n">
        <x:v>46091</x:v>
      </x:c>
      <x:c r="C671" t="str">
        <x:v>D Wawrzewski</x:v>
      </x:c>
      <x:c r="D671" t="str">
        <x:v>Permanent</x:v>
      </x:c>
      <x:c r="E671" t="str">
        <x:v>Thurrock</x:v>
      </x:c>
      <x:c r="F671" t="str">
        <x:v>Operative Skilled</x:v>
      </x:c>
      <x:c r="G671" t="str">
        <x:v>399426</x:v>
      </x:c>
      <x:c r="H671" t="str">
        <x:v>Apple Europe Limited</x:v>
      </x:c>
      <x:c r="I671" s="22" t="n">
        <x:v>11.5</x:v>
      </x:c>
      <x:c r="J671" t="str">
        <x:v>Worked</x:v>
      </x:c>
      <x:c r="K671" t="str">
        <x:v>Employee 1130; home branch Thurrock; assigned role Operative Skilled | Deployment branch: Thurrock | Actual role: Operative Porter | Jobs: 399426 | Customers: Apple Europe Limited | Actual hours: 11.5; source records: 1</x:v>
      </x:c>
      <x:c r="L671" t="str">
        <x:v>Include</x:v>
      </x:c>
      <x:c r="M671"/>
      <x:c r="N671"/>
    </x:row>
    <x:row r="672">
      <x:c r="A672" t="str">
        <x:v>D Wawrzewski|2026-03-11</x:v>
      </x:c>
      <x:c r="B672" s="888" t="n">
        <x:v>46092</x:v>
      </x:c>
      <x:c r="C672" t="str">
        <x:v>D Wawrzewski</x:v>
      </x:c>
      <x:c r="D672" t="str">
        <x:v>Permanent</x:v>
      </x:c>
      <x:c r="E672" t="str">
        <x:v>Thurrock</x:v>
      </x:c>
      <x:c r="F672" t="str">
        <x:v>Operative Skilled</x:v>
      </x:c>
      <x:c r="G672" t="str">
        <x:v>399426</x:v>
      </x:c>
      <x:c r="H672" t="str">
        <x:v>Apple Europe Limited</x:v>
      </x:c>
      <x:c r="I672" s="22" t="n">
        <x:v>11.5</x:v>
      </x:c>
      <x:c r="J672" t="str">
        <x:v>Worked</x:v>
      </x:c>
      <x:c r="K672" t="str">
        <x:v>Employee 1130; home branch Thurrock; assigned role Operative Skilled | Deployment branch: Thurrock | Actual role: Operative Porter | Jobs: 399426 | Customers: Apple Europe Limited | Actual hours: 11.5; source records: 1</x:v>
      </x:c>
      <x:c r="L672" t="str">
        <x:v>Include</x:v>
      </x:c>
      <x:c r="M672"/>
      <x:c r="N672"/>
    </x:row>
    <x:row r="673">
      <x:c r="A673" t="str">
        <x:v>D Wawrzewski|2026-03-12</x:v>
      </x:c>
      <x:c r="B673" s="888" t="n">
        <x:v>46093</x:v>
      </x:c>
      <x:c r="C673" t="str">
        <x:v>D Wawrzewski</x:v>
      </x:c>
      <x:c r="D673" t="str">
        <x:v>Permanent</x:v>
      </x:c>
      <x:c r="E673" t="str">
        <x:v>Thurrock</x:v>
      </x:c>
      <x:c r="F673" t="str">
        <x:v>Operative Skilled</x:v>
      </x:c>
      <x:c r="G673" t="str">
        <x:v>399426</x:v>
      </x:c>
      <x:c r="H673" t="str">
        <x:v>Apple Europe Limited</x:v>
      </x:c>
      <x:c r="I673" s="22" t="n">
        <x:v>11.5</x:v>
      </x:c>
      <x:c r="J673" t="str">
        <x:v>Worked</x:v>
      </x:c>
      <x:c r="K673" t="str">
        <x:v>Employee 1130; home branch Thurrock; assigned role Operative Skilled | Deployment branch: Thurrock | Actual role: Operative Porter | Jobs: 399426 | Customers: Apple Europe Limited | Actual hours: 11.5; source records: 1</x:v>
      </x:c>
      <x:c r="L673" t="str">
        <x:v>Include</x:v>
      </x:c>
      <x:c r="M673"/>
      <x:c r="N673"/>
    </x:row>
    <x:row r="674">
      <x:c r="A674" t="str">
        <x:v>D Wawrzewski|2026-03-13</x:v>
      </x:c>
      <x:c r="B674" s="888" t="n">
        <x:v>46094</x:v>
      </x:c>
      <x:c r="C674" t="str">
        <x:v>D Wawrzewski</x:v>
      </x:c>
      <x:c r="D674" t="str">
        <x:v>Permanent</x:v>
      </x:c>
      <x:c r="E674" t="str">
        <x:v>Thurrock</x:v>
      </x:c>
      <x:c r="F674" t="str">
        <x:v>Operative Skilled</x:v>
      </x:c>
      <x:c r="G674" t="str">
        <x:v>399426</x:v>
      </x:c>
      <x:c r="H674" t="str">
        <x:v>Apple Europe Limited</x:v>
      </x:c>
      <x:c r="I674" s="22" t="n">
        <x:v>11.5</x:v>
      </x:c>
      <x:c r="J674" t="str">
        <x:v>Worked</x:v>
      </x:c>
      <x:c r="K674" t="str">
        <x:v>Employee 1130; home branch Thurrock; assigned role Operative Skilled | Deployment branch: Thurrock | Actual role: Operative Porter | Jobs: 399426 | Customers: Apple Europe Limited | Actual hours: 11.5; source records: 1</x:v>
      </x:c>
      <x:c r="L674" t="str">
        <x:v>Include</x:v>
      </x:c>
      <x:c r="M674"/>
      <x:c r="N674"/>
    </x:row>
    <x:row r="675">
      <x:c r="A675" t="str">
        <x:v>D Wawrzewski|2026-03-16</x:v>
      </x:c>
      <x:c r="B675" s="888" t="n">
        <x:v>46097</x:v>
      </x:c>
      <x:c r="C675" t="str">
        <x:v>D Wawrzewski</x:v>
      </x:c>
      <x:c r="D675" t="str">
        <x:v>Permanent</x:v>
      </x:c>
      <x:c r="E675" t="str">
        <x:v>Thurrock</x:v>
      </x:c>
      <x:c r="F675" t="str">
        <x:v>Operative Skilled</x:v>
      </x:c>
      <x:c r="G675" t="str">
        <x:v>399426</x:v>
      </x:c>
      <x:c r="H675" t="str">
        <x:v>Apple Europe Limited</x:v>
      </x:c>
      <x:c r="I675" s="22" t="n">
        <x:v>11.5</x:v>
      </x:c>
      <x:c r="J675" t="str">
        <x:v>Worked</x:v>
      </x:c>
      <x:c r="K675" t="str">
        <x:v>Employee 1130; home branch Thurrock; assigned role Operative Skilled | Deployment branch: Thurrock | Actual role: Operative Porter | Jobs: 399426 | Customers: Apple Europe Limited | Actual hours: 11.5; source records: 1</x:v>
      </x:c>
      <x:c r="L675" t="str">
        <x:v>Include</x:v>
      </x:c>
      <x:c r="M675"/>
      <x:c r="N675"/>
    </x:row>
    <x:row r="676">
      <x:c r="A676" t="str">
        <x:v>D Wawrzewski|2026-03-17</x:v>
      </x:c>
      <x:c r="B676" s="888" t="n">
        <x:v>46098</x:v>
      </x:c>
      <x:c r="C676" t="str">
        <x:v>D Wawrzewski</x:v>
      </x:c>
      <x:c r="D676" t="str">
        <x:v>Permanent</x:v>
      </x:c>
      <x:c r="E676" t="str">
        <x:v>Thurrock</x:v>
      </x:c>
      <x:c r="F676" t="str">
        <x:v>Operative Skilled</x:v>
      </x:c>
      <x:c r="G676" t="str">
        <x:v>399426</x:v>
      </x:c>
      <x:c r="H676" t="str">
        <x:v>Apple Europe Limited</x:v>
      </x:c>
      <x:c r="I676" s="22" t="n">
        <x:v>11.5</x:v>
      </x:c>
      <x:c r="J676" t="str">
        <x:v>Worked</x:v>
      </x:c>
      <x:c r="K676" t="str">
        <x:v>Employee 1130; home branch Thurrock; assigned role Operative Skilled | Deployment branch: Thurrock | Actual role: Operative Porter | Jobs: 399426 | Customers: Apple Europe Limited | Actual hours: 11.5; source records: 1</x:v>
      </x:c>
      <x:c r="L676" t="str">
        <x:v>Include</x:v>
      </x:c>
      <x:c r="M676"/>
      <x:c r="N676"/>
    </x:row>
    <x:row r="677">
      <x:c r="A677" t="str">
        <x:v>D Wawrzewski|2026-03-18</x:v>
      </x:c>
      <x:c r="B677" s="888" t="n">
        <x:v>46099</x:v>
      </x:c>
      <x:c r="C677" t="str">
        <x:v>D Wawrzewski</x:v>
      </x:c>
      <x:c r="D677" t="str">
        <x:v>Permanent</x:v>
      </x:c>
      <x:c r="E677" t="str">
        <x:v>Thurrock</x:v>
      </x:c>
      <x:c r="F677" t="str">
        <x:v>Operative Skilled</x:v>
      </x:c>
      <x:c r="G677"/>
      <x:c r="H677"/>
      <x:c r="I677" s="22" t="n">
        <x:v>0</x:v>
      </x:c>
      <x:c r="J677" t="str">
        <x:v>Other leave — Compassionate Leave (Paid)</x:v>
      </x:c>
      <x:c r="K677" t="str">
        <x:v>Employee 1130; home branch Thurrock; assigned role Operative Skilled | Leave: Compassionate Leave (Paid) | Leave calendar basis: Fixed schedule</x:v>
      </x:c>
      <x:c r="L677" t="str">
        <x:v>Include</x:v>
      </x:c>
      <x:c r="M677"/>
      <x:c r="N677"/>
    </x:row>
    <x:row r="678">
      <x:c r="A678" t="str">
        <x:v>D Wawrzewski|2026-03-19</x:v>
      </x:c>
      <x:c r="B678" s="888" t="n">
        <x:v>46100</x:v>
      </x:c>
      <x:c r="C678" t="str">
        <x:v>D Wawrzewski</x:v>
      </x:c>
      <x:c r="D678" t="str">
        <x:v>Permanent</x:v>
      </x:c>
      <x:c r="E678" t="str">
        <x:v>Thurrock</x:v>
      </x:c>
      <x:c r="F678" t="str">
        <x:v>Operative Skilled</x:v>
      </x:c>
      <x:c r="G678"/>
      <x:c r="H678"/>
      <x:c r="I678" s="22" t="n">
        <x:v>0</x:v>
      </x:c>
      <x:c r="J678" t="str">
        <x:v>Other leave — Compassionate Leave (Paid)</x:v>
      </x:c>
      <x:c r="K678" t="str">
        <x:v>Employee 1130; home branch Thurrock; assigned role Operative Skilled | Leave: Compassionate Leave (Paid) | Leave calendar basis: Fixed schedule</x:v>
      </x:c>
      <x:c r="L678" t="str">
        <x:v>Include</x:v>
      </x:c>
      <x:c r="M678"/>
      <x:c r="N678"/>
    </x:row>
    <x:row r="679">
      <x:c r="A679" t="str">
        <x:v>D Wawrzewski|2026-03-20</x:v>
      </x:c>
      <x:c r="B679" s="888" t="n">
        <x:v>46101</x:v>
      </x:c>
      <x:c r="C679" t="str">
        <x:v>D Wawrzewski</x:v>
      </x:c>
      <x:c r="D679" t="str">
        <x:v>Permanent</x:v>
      </x:c>
      <x:c r="E679" t="str">
        <x:v>Thurrock</x:v>
      </x:c>
      <x:c r="F679" t="str">
        <x:v>Operative Skilled</x:v>
      </x:c>
      <x:c r="G679"/>
      <x:c r="H679"/>
      <x:c r="I679" s="22" t="n">
        <x:v>0</x:v>
      </x:c>
      <x:c r="J679" t="str">
        <x:v>Other leave — Unpaid Leave (Authorised)</x:v>
      </x:c>
      <x:c r="K679" t="str">
        <x:v>Employee 1130; home branch Thurrock; assigned role Operative Skilled | Leave: Unpaid Leave (Authorised) | Leave calendar basis: Fixed schedule</x:v>
      </x:c>
      <x:c r="L679" t="str">
        <x:v>Include</x:v>
      </x:c>
      <x:c r="M679"/>
      <x:c r="N679"/>
    </x:row>
    <x:row r="680">
      <x:c r="A680" t="str">
        <x:v>D Wawrzewski|2026-03-23</x:v>
      </x:c>
      <x:c r="B680" s="888" t="n">
        <x:v>46104</x:v>
      </x:c>
      <x:c r="C680" t="str">
        <x:v>D Wawrzewski</x:v>
      </x:c>
      <x:c r="D680" t="str">
        <x:v>Permanent</x:v>
      </x:c>
      <x:c r="E680" t="str">
        <x:v>Thurrock</x:v>
      </x:c>
      <x:c r="F680" t="str">
        <x:v>Operative Skilled</x:v>
      </x:c>
      <x:c r="G680" t="str">
        <x:v>399426</x:v>
      </x:c>
      <x:c r="H680" t="str">
        <x:v>Apple Europe Limited</x:v>
      </x:c>
      <x:c r="I680" s="22" t="n">
        <x:v>11.5</x:v>
      </x:c>
      <x:c r="J680" t="str">
        <x:v>Worked</x:v>
      </x:c>
      <x:c r="K680" t="str">
        <x:v>Employee 1130; home branch Thurrock; assigned role Operative Skilled | Deployment branch: Thurrock | Actual role: Operative Porter | Jobs: 399426 | Customers: Apple Europe Limited | Actual hours: 11.5; source records: 1</x:v>
      </x:c>
      <x:c r="L680" t="str">
        <x:v>Include</x:v>
      </x:c>
      <x:c r="M680"/>
      <x:c r="N680"/>
    </x:row>
    <x:row r="681">
      <x:c r="A681" t="str">
        <x:v>D Wawrzewski|2026-03-24</x:v>
      </x:c>
      <x:c r="B681" s="888" t="n">
        <x:v>46105</x:v>
      </x:c>
      <x:c r="C681" t="str">
        <x:v>D Wawrzewski</x:v>
      </x:c>
      <x:c r="D681" t="str">
        <x:v>Permanent</x:v>
      </x:c>
      <x:c r="E681" t="str">
        <x:v>Thurrock</x:v>
      </x:c>
      <x:c r="F681" t="str">
        <x:v>Operative Skilled</x:v>
      </x:c>
      <x:c r="G681" t="str">
        <x:v>399426</x:v>
      </x:c>
      <x:c r="H681" t="str">
        <x:v>Apple Europe Limited</x:v>
      </x:c>
      <x:c r="I681" s="22" t="n">
        <x:v>11.5</x:v>
      </x:c>
      <x:c r="J681" t="str">
        <x:v>Worked</x:v>
      </x:c>
      <x:c r="K681" t="str">
        <x:v>Employee 1130; home branch Thurrock; assigned role Operative Skilled | Deployment branch: Thurrock | Actual role: Operative Porter | Jobs: 399426 | Customers: Apple Europe Limited | Actual hours: 11.5; source records: 1</x:v>
      </x:c>
      <x:c r="L681" t="str">
        <x:v>Include</x:v>
      </x:c>
      <x:c r="M681"/>
      <x:c r="N681"/>
    </x:row>
    <x:row r="682">
      <x:c r="A682" t="str">
        <x:v>D Wawrzewski|2026-03-25</x:v>
      </x:c>
      <x:c r="B682" s="888" t="n">
        <x:v>46106</x:v>
      </x:c>
      <x:c r="C682" t="str">
        <x:v>D Wawrzewski</x:v>
      </x:c>
      <x:c r="D682" t="str">
        <x:v>Permanent</x:v>
      </x:c>
      <x:c r="E682" t="str">
        <x:v>Thurrock</x:v>
      </x:c>
      <x:c r="F682" t="str">
        <x:v>Operative Skilled</x:v>
      </x:c>
      <x:c r="G682" t="str">
        <x:v>399426</x:v>
      </x:c>
      <x:c r="H682" t="str">
        <x:v>Apple Europe Limited</x:v>
      </x:c>
      <x:c r="I682" s="22" t="n">
        <x:v>11.5</x:v>
      </x:c>
      <x:c r="J682" t="str">
        <x:v>Worked</x:v>
      </x:c>
      <x:c r="K682" t="str">
        <x:v>Employee 1130; home branch Thurrock; assigned role Operative Skilled | Deployment branch: Thurrock | Actual role: Operative Porter | Jobs: 399426 | Customers: Apple Europe Limited | Actual hours: 11.5; source records: 1</x:v>
      </x:c>
      <x:c r="L682" t="str">
        <x:v>Include</x:v>
      </x:c>
      <x:c r="M682"/>
      <x:c r="N682"/>
    </x:row>
    <x:row r="683">
      <x:c r="A683" t="str">
        <x:v>D Wawrzewski|2026-03-26</x:v>
      </x:c>
      <x:c r="B683" s="888" t="n">
        <x:v>46107</x:v>
      </x:c>
      <x:c r="C683" t="str">
        <x:v>D Wawrzewski</x:v>
      </x:c>
      <x:c r="D683" t="str">
        <x:v>Permanent</x:v>
      </x:c>
      <x:c r="E683" t="str">
        <x:v>Thurrock</x:v>
      </x:c>
      <x:c r="F683" t="str">
        <x:v>Operative Skilled</x:v>
      </x:c>
      <x:c r="G683" t="str">
        <x:v>399426</x:v>
      </x:c>
      <x:c r="H683" t="str">
        <x:v>Apple Europe Limited</x:v>
      </x:c>
      <x:c r="I683" s="22" t="n">
        <x:v>11.5</x:v>
      </x:c>
      <x:c r="J683" t="str">
        <x:v>Worked</x:v>
      </x:c>
      <x:c r="K683" t="str">
        <x:v>Employee 1130; home branch Thurrock; assigned role Operative Skilled | Deployment branch: Thurrock | Actual role: Operative Porter | Jobs: 399426 | Customers: Apple Europe Limited | Actual hours: 11.5; source records: 1</x:v>
      </x:c>
      <x:c r="L683" t="str">
        <x:v>Include</x:v>
      </x:c>
      <x:c r="M683"/>
      <x:c r="N683"/>
    </x:row>
    <x:row r="684">
      <x:c r="A684" t="str">
        <x:v>D Wawrzewski|2026-03-27</x:v>
      </x:c>
      <x:c r="B684" s="888" t="n">
        <x:v>46108</x:v>
      </x:c>
      <x:c r="C684" t="str">
        <x:v>D Wawrzewski</x:v>
      </x:c>
      <x:c r="D684" t="str">
        <x:v>Permanent</x:v>
      </x:c>
      <x:c r="E684" t="str">
        <x:v>Thurrock</x:v>
      </x:c>
      <x:c r="F684" t="str">
        <x:v>Operative Skilled</x:v>
      </x:c>
      <x:c r="G684"/>
      <x:c r="H684"/>
      <x:c r="I684" s="22" t="n">
        <x:v>0</x:v>
      </x:c>
      <x:c r="J684" t="str">
        <x:v>Annual leave</x:v>
      </x:c>
      <x:c r="K684" t="str">
        <x:v>Employee 1130; home branch Thurrock; assigned role Operative Skilled | Leave: Annual Leave (Days) | Leave calendar basis: Fixed schedule</x:v>
      </x:c>
      <x:c r="L684" t="str">
        <x:v>Include</x:v>
      </x:c>
      <x:c r="M684"/>
      <x:c r="N684"/>
    </x:row>
    <x:row r="685">
      <x:c r="A685" t="str">
        <x:v>D Wawrzewski|2026-03-30</x:v>
      </x:c>
      <x:c r="B685" s="888" t="n">
        <x:v>46111</x:v>
      </x:c>
      <x:c r="C685" t="str">
        <x:v>D Wawrzewski</x:v>
      </x:c>
      <x:c r="D685" t="str">
        <x:v>Permanent</x:v>
      </x:c>
      <x:c r="E685" t="str">
        <x:v>Thurrock</x:v>
      </x:c>
      <x:c r="F685" t="str">
        <x:v>Operative Skilled</x:v>
      </x:c>
      <x:c r="G685" t="str">
        <x:v>399426</x:v>
      </x:c>
      <x:c r="H685" t="str">
        <x:v>Apple Europe Limited</x:v>
      </x:c>
      <x:c r="I685" s="22" t="n">
        <x:v>12</x:v>
      </x:c>
      <x:c r="J685" t="str">
        <x:v>Worked</x:v>
      </x:c>
      <x:c r="K685" t="str">
        <x:v>Employee 1130; home branch Thurrock; assigned role Operative Skilled | Deployment branch: Thurrock | Actual role: Operative Porter | Jobs: 399426 | Customers: Apple Europe Limited | Actual hours: 12.0; source records: 1</x:v>
      </x:c>
      <x:c r="L685" t="str">
        <x:v>Include</x:v>
      </x:c>
      <x:c r="M685"/>
      <x:c r="N685"/>
    </x:row>
    <x:row r="686">
      <x:c r="A686" t="str">
        <x:v>D Wawrzewski|2026-03-31</x:v>
      </x:c>
      <x:c r="B686" s="888" t="n">
        <x:v>46112</x:v>
      </x:c>
      <x:c r="C686" t="str">
        <x:v>D Wawrzewski</x:v>
      </x:c>
      <x:c r="D686" t="str">
        <x:v>Permanent</x:v>
      </x:c>
      <x:c r="E686" t="str">
        <x:v>Thurrock</x:v>
      </x:c>
      <x:c r="F686" t="str">
        <x:v>Operative Skilled</x:v>
      </x:c>
      <x:c r="G686" t="str">
        <x:v>399426</x:v>
      </x:c>
      <x:c r="H686" t="str">
        <x:v>Apple Europe Limited</x:v>
      </x:c>
      <x:c r="I686" s="22" t="n">
        <x:v>12</x:v>
      </x:c>
      <x:c r="J686" t="str">
        <x:v>Worked</x:v>
      </x:c>
      <x:c r="K686" t="str">
        <x:v>Employee 1130; home branch Thurrock; assigned role Operative Skilled | Deployment branch: Thurrock | Actual role: Operative Porter | Jobs: 399426 | Customers: Apple Europe Limited | Actual hours: 12.0; source records: 1</x:v>
      </x:c>
      <x:c r="L686" t="str">
        <x:v>Include</x:v>
      </x:c>
      <x:c r="M686"/>
      <x:c r="N686"/>
    </x:row>
    <x:row r="687">
      <x:c r="A687" t="str">
        <x:v>Dam Robinson|2026-03-02</x:v>
      </x:c>
      <x:c r="B687" s="888" t="n">
        <x:v>46083</x:v>
      </x:c>
      <x:c r="C687" t="str">
        <x:v>Dam Robinson</x:v>
      </x:c>
      <x:c r="D687" t="str">
        <x:v>Permanent</x:v>
      </x:c>
      <x:c r="E687" t="str">
        <x:v>Thurrock</x:v>
      </x:c>
      <x:c r="F687" t="str">
        <x:v>Operative Porter</x:v>
      </x:c>
      <x:c r="G687" t="str">
        <x:v>398171</x:v>
      </x:c>
      <x:c r="H687" t="str">
        <x:v>Two Sigma</x:v>
      </x:c>
      <x:c r="I687" s="22" t="n">
        <x:v>9.5</x:v>
      </x:c>
      <x:c r="J687" t="str">
        <x:v>Worked</x:v>
      </x:c>
      <x:c r="K687" t="str">
        <x:v>Employee 102999; home branch Thurrock; assigned role Operative Porter | Deployment branch: Thurrock | Actual role: Operative Skilled | Jobs: 398171 | Customers: Two Sigma | Actual hours: 9.5; source records: 1</x:v>
      </x:c>
      <x:c r="L687" t="str">
        <x:v>Include</x:v>
      </x:c>
      <x:c r="M687"/>
      <x:c r="N687"/>
    </x:row>
    <x:row r="688">
      <x:c r="A688" t="str">
        <x:v>Dam Robinson|2026-03-03</x:v>
      </x:c>
      <x:c r="B688" s="888" t="n">
        <x:v>46084</x:v>
      </x:c>
      <x:c r="C688" t="str">
        <x:v>Dam Robinson</x:v>
      </x:c>
      <x:c r="D688" t="str">
        <x:v>Permanent</x:v>
      </x:c>
      <x:c r="E688" t="str">
        <x:v>Thurrock</x:v>
      </x:c>
      <x:c r="F688" t="str">
        <x:v>Operative Porter</x:v>
      </x:c>
      <x:c r="G688" t="str">
        <x:v>400149</x:v>
      </x:c>
      <x:c r="H688" t="str">
        <x:v>Gordon/Ms Gloria</x:v>
      </x:c>
      <x:c r="I688" s="22" t="n">
        <x:v>6.5</x:v>
      </x:c>
      <x:c r="J688" t="str">
        <x:v>Worked</x:v>
      </x:c>
      <x:c r="K688" t="str">
        <x:v>Employee 102999; home branch Thurrock; assigned role Operative Porter | Deployment branch: Thurrock | Actual role: Operative Porter | Jobs: 400149 | Customers: Gordon/Ms Gloria | Actual hours: 6.5; source records: 1</x:v>
      </x:c>
      <x:c r="L688" t="str">
        <x:v>Include</x:v>
      </x:c>
      <x:c r="M688"/>
      <x:c r="N688"/>
    </x:row>
    <x:row r="689">
      <x:c r="A689" t="str">
        <x:v>Dam Robinson|2026-03-04</x:v>
      </x:c>
      <x:c r="B689" s="888" t="n">
        <x:v>46085</x:v>
      </x:c>
      <x:c r="C689" t="str">
        <x:v>Dam Robinson</x:v>
      </x:c>
      <x:c r="D689" t="str">
        <x:v>Permanent</x:v>
      </x:c>
      <x:c r="E689" t="str">
        <x:v>Thurrock</x:v>
      </x:c>
      <x:c r="F689" t="str">
        <x:v>Operative Porter</x:v>
      </x:c>
      <x:c r="G689" t="str">
        <x:v>400250</x:v>
      </x:c>
      <x:c r="H689" t="str">
        <x:v>Apple Europe Limited</x:v>
      </x:c>
      <x:c r="I689" s="22" t="n">
        <x:v>11.5</x:v>
      </x:c>
      <x:c r="J689" t="str">
        <x:v>Worked</x:v>
      </x:c>
      <x:c r="K689" t="str">
        <x:v>Employee 102999; home branch Thurrock; assigned role Operative Porter | Deployment branch: Thurrock | Actual role: Operative Porter | Jobs: 400250 | Customers: Apple Europe Limited | Actual hours: 11.5; source records: 1</x:v>
      </x:c>
      <x:c r="L689" t="str">
        <x:v>Include</x:v>
      </x:c>
      <x:c r="M689"/>
      <x:c r="N689"/>
    </x:row>
    <x:row r="690">
      <x:c r="A690" t="str">
        <x:v>Dam Robinson|2026-03-05</x:v>
      </x:c>
      <x:c r="B690" s="888" t="n">
        <x:v>46086</x:v>
      </x:c>
      <x:c r="C690" t="str">
        <x:v>Dam Robinson</x:v>
      </x:c>
      <x:c r="D690" t="str">
        <x:v>Permanent</x:v>
      </x:c>
      <x:c r="E690" t="str">
        <x:v>Thurrock</x:v>
      </x:c>
      <x:c r="F690" t="str">
        <x:v>Operative Porter</x:v>
      </x:c>
      <x:c r="G690" t="str">
        <x:v>400250</x:v>
      </x:c>
      <x:c r="H690" t="str">
        <x:v>Apple Europe Limited</x:v>
      </x:c>
      <x:c r="I690" s="22" t="n">
        <x:v>11.5</x:v>
      </x:c>
      <x:c r="J690" t="str">
        <x:v>Worked</x:v>
      </x:c>
      <x:c r="K690" t="str">
        <x:v>Employee 102999; home branch Thurrock; assigned role Operative Porter | Deployment branch: Thurrock | Actual role: Operative Porter | Jobs: 400250 | Customers: Apple Europe Limited | Actual hours: 11.5; source records: 1</x:v>
      </x:c>
      <x:c r="L690" t="str">
        <x:v>Include</x:v>
      </x:c>
      <x:c r="M690"/>
      <x:c r="N690"/>
    </x:row>
    <x:row r="691">
      <x:c r="A691" t="str">
        <x:v>Dam Robinson|2026-03-06</x:v>
      </x:c>
      <x:c r="B691" s="888" t="n">
        <x:v>46087</x:v>
      </x:c>
      <x:c r="C691" t="str">
        <x:v>Dam Robinson</x:v>
      </x:c>
      <x:c r="D691" t="str">
        <x:v>Permanent</x:v>
      </x:c>
      <x:c r="E691" t="str">
        <x:v>Thurrock</x:v>
      </x:c>
      <x:c r="F691" t="str">
        <x:v>Operative Porter</x:v>
      </x:c>
      <x:c r="G691" t="str">
        <x:v>396850</x:v>
      </x:c>
      <x:c r="H691" t="str">
        <x:v>Croom/Mr &amp; Mrs Kenneth &amp; Barbara</x:v>
      </x:c>
      <x:c r="I691" s="22" t="n">
        <x:v>7.5</x:v>
      </x:c>
      <x:c r="J691" t="str">
        <x:v>Worked</x:v>
      </x:c>
      <x:c r="K691" t="str">
        <x:v>Employee 102999; home branch Thurrock; assigned role Operative Porter | Deployment branch: Thurrock | Actual role: Operative Porter | Jobs: 396850 | Customers: Croom/Mr &amp; Mrs Kenneth &amp; Barbara | Actual hours: 7.5; source records: 1</x:v>
      </x:c>
      <x:c r="L691" t="str">
        <x:v>Include</x:v>
      </x:c>
      <x:c r="M691"/>
      <x:c r="N691"/>
    </x:row>
    <x:row r="692">
      <x:c r="A692" t="str">
        <x:v>Dam Robinson|2026-03-09</x:v>
      </x:c>
      <x:c r="B692" s="888" t="n">
        <x:v>46090</x:v>
      </x:c>
      <x:c r="C692" t="str">
        <x:v>Dam Robinson</x:v>
      </x:c>
      <x:c r="D692" t="str">
        <x:v>Permanent</x:v>
      </x:c>
      <x:c r="E692" t="str">
        <x:v>Thurrock</x:v>
      </x:c>
      <x:c r="F692" t="str">
        <x:v>Operative Porter</x:v>
      </x:c>
      <x:c r="G692" t="str">
        <x:v>396793</x:v>
      </x:c>
      <x:c r="H692" t="str">
        <x:v>Ebere Nwachi</x:v>
      </x:c>
      <x:c r="I692" s="22" t="n">
        <x:v>7</x:v>
      </x:c>
      <x:c r="J692" t="str">
        <x:v>Worked</x:v>
      </x:c>
      <x:c r="K692" t="str">
        <x:v>Employee 102999; home branch Thurrock; assigned role Operative Porter | Deployment branch: Thurrock | Actual role: Operative Porter | Jobs: 396793 | Customers: Ebere Nwachi | Actual hours: 7.0; source records: 1</x:v>
      </x:c>
      <x:c r="L692" t="str">
        <x:v>Include</x:v>
      </x:c>
      <x:c r="M692"/>
      <x:c r="N692"/>
    </x:row>
    <x:row r="693">
      <x:c r="A693" t="str">
        <x:v>Dam Robinson|2026-03-10</x:v>
      </x:c>
      <x:c r="B693" s="888" t="n">
        <x:v>46091</x:v>
      </x:c>
      <x:c r="C693" t="str">
        <x:v>Dam Robinson</x:v>
      </x:c>
      <x:c r="D693" t="str">
        <x:v>Permanent</x:v>
      </x:c>
      <x:c r="E693" t="str">
        <x:v>Thurrock</x:v>
      </x:c>
      <x:c r="F693" t="str">
        <x:v>Operative Porter</x:v>
      </x:c>
      <x:c r="G693" t="str">
        <x:v>400250</x:v>
      </x:c>
      <x:c r="H693" t="str">
        <x:v>Apple Europe Limited</x:v>
      </x:c>
      <x:c r="I693" s="22" t="n">
        <x:v>7.5</x:v>
      </x:c>
      <x:c r="J693" t="str">
        <x:v>Worked</x:v>
      </x:c>
      <x:c r="K693" t="str">
        <x:v>Employee 102999; home branch Thurrock; assigned role Operative Porter | Deployment branch: Thurrock | Actual role: Operative Skilled | Jobs: 400250 | Customers: Apple Europe Limited | Actual hours: 7.5; source records: 1</x:v>
      </x:c>
      <x:c r="L693" t="str">
        <x:v>Include</x:v>
      </x:c>
      <x:c r="M693"/>
      <x:c r="N693"/>
    </x:row>
    <x:row r="694">
      <x:c r="A694" t="str">
        <x:v>Dam Robinson|2026-03-11</x:v>
      </x:c>
      <x:c r="B694" s="888" t="n">
        <x:v>46092</x:v>
      </x:c>
      <x:c r="C694" t="str">
        <x:v>Dam Robinson</x:v>
      </x:c>
      <x:c r="D694" t="str">
        <x:v>Permanent</x:v>
      </x:c>
      <x:c r="E694" t="str">
        <x:v>Thurrock</x:v>
      </x:c>
      <x:c r="F694" t="str">
        <x:v>Operative Porter</x:v>
      </x:c>
      <x:c r="G694" t="str">
        <x:v>400222</x:v>
      </x:c>
      <x:c r="H694" t="str">
        <x:v>Mitchell/Miss Mona</x:v>
      </x:c>
      <x:c r="I694" s="22" t="n">
        <x:v>8.5</x:v>
      </x:c>
      <x:c r="J694" t="str">
        <x:v>Worked</x:v>
      </x:c>
      <x:c r="K694" t="str">
        <x:v>Employee 102999; home branch Thurrock; assigned role Operative Porter | Deployment branch: Thurrock | Actual role: Operative Porter | Jobs: 400222 | Customers: Mitchell/Miss Mona | Actual hours: 8.5; source records: 1</x:v>
      </x:c>
      <x:c r="L694" t="str">
        <x:v>Include</x:v>
      </x:c>
      <x:c r="M694"/>
      <x:c r="N694"/>
    </x:row>
    <x:row r="695">
      <x:c r="A695" t="str">
        <x:v>Dam Robinson|2026-03-12</x:v>
      </x:c>
      <x:c r="B695" s="888" t="n">
        <x:v>46093</x:v>
      </x:c>
      <x:c r="C695" t="str">
        <x:v>Dam Robinson</x:v>
      </x:c>
      <x:c r="D695" t="str">
        <x:v>Permanent</x:v>
      </x:c>
      <x:c r="E695" t="str">
        <x:v>Thurrock</x:v>
      </x:c>
      <x:c r="F695" t="str">
        <x:v>Operative Porter</x:v>
      </x:c>
      <x:c r="G695" t="str">
        <x:v>400222</x:v>
      </x:c>
      <x:c r="H695" t="str">
        <x:v>Mitchell/Miss Mona</x:v>
      </x:c>
      <x:c r="I695" s="22" t="n">
        <x:v>8</x:v>
      </x:c>
      <x:c r="J695" t="str">
        <x:v>Worked</x:v>
      </x:c>
      <x:c r="K695" t="str">
        <x:v>Employee 102999; home branch Thurrock; assigned role Operative Porter | Deployment branch: Thurrock | Actual role: Operative Porter | Jobs: 400222 | Customers: Mitchell/Miss Mona | Actual hours: 8.0; source records: 1</x:v>
      </x:c>
      <x:c r="L695" t="str">
        <x:v>Include</x:v>
      </x:c>
      <x:c r="M695"/>
      <x:c r="N695"/>
    </x:row>
    <x:row r="696">
      <x:c r="A696" t="str">
        <x:v>Dam Robinson|2026-03-13</x:v>
      </x:c>
      <x:c r="B696" s="888" t="n">
        <x:v>46094</x:v>
      </x:c>
      <x:c r="C696" t="str">
        <x:v>Dam Robinson</x:v>
      </x:c>
      <x:c r="D696" t="str">
        <x:v>Permanent</x:v>
      </x:c>
      <x:c r="E696" t="str">
        <x:v>Thurrock</x:v>
      </x:c>
      <x:c r="F696" t="str">
        <x:v>Operative Porter</x:v>
      </x:c>
      <x:c r="G696" t="str">
        <x:v>396776</x:v>
      </x:c>
      <x:c r="H696" t="str">
        <x:v>Olupemi/Mr Olufunmilayo</x:v>
      </x:c>
      <x:c r="I696" s="22" t="n">
        <x:v>5.5</x:v>
      </x:c>
      <x:c r="J696" t="str">
        <x:v>Worked</x:v>
      </x:c>
      <x:c r="K696" t="str">
        <x:v>Employee 102999; home branch Thurrock; assigned role Operative Porter | Deployment branch: Thurrock | Actual role: Operative Porter | Jobs: 396776 | Customers: Olupemi/Mr Olufunmilayo | Actual hours: 5.5; source records: 1</x:v>
      </x:c>
      <x:c r="L696" t="str">
        <x:v>Include</x:v>
      </x:c>
      <x:c r="M696"/>
      <x:c r="N696"/>
    </x:row>
    <x:row r="697">
      <x:c r="A697" t="str">
        <x:v>Dam Robinson|2026-03-16</x:v>
      </x:c>
      <x:c r="B697" s="888" t="n">
        <x:v>46097</x:v>
      </x:c>
      <x:c r="C697" t="str">
        <x:v>Dam Robinson</x:v>
      </x:c>
      <x:c r="D697" t="str">
        <x:v>Permanent</x:v>
      </x:c>
      <x:c r="E697" t="str">
        <x:v>Thurrock</x:v>
      </x:c>
      <x:c r="F697" t="str">
        <x:v>Operative Porter</x:v>
      </x:c>
      <x:c r="G697" t="str">
        <x:v>400055</x:v>
      </x:c>
      <x:c r="H697" t="str">
        <x:v>Cerberus UK Management Limited</x:v>
      </x:c>
      <x:c r="I697" s="22" t="n">
        <x:v>6</x:v>
      </x:c>
      <x:c r="J697" t="str">
        <x:v>Worked</x:v>
      </x:c>
      <x:c r="K697" t="str">
        <x:v>Employee 102999; home branch Thurrock; assigned role Operative Porter | Deployment branch: Thurrock | Actual role: Operative Porter | Jobs: 400055 | Customers: Cerberus UK Management Limited | Actual hours: 6.0; source records: 1</x:v>
      </x:c>
      <x:c r="L697" t="str">
        <x:v>Include</x:v>
      </x:c>
      <x:c r="M697"/>
      <x:c r="N697"/>
    </x:row>
    <x:row r="698">
      <x:c r="A698" t="str">
        <x:v>Dam Robinson|2026-03-17</x:v>
      </x:c>
      <x:c r="B698" s="888" t="n">
        <x:v>46098</x:v>
      </x:c>
      <x:c r="C698" t="str">
        <x:v>Dam Robinson</x:v>
      </x:c>
      <x:c r="D698" t="str">
        <x:v>Permanent</x:v>
      </x:c>
      <x:c r="E698" t="str">
        <x:v>Thurrock</x:v>
      </x:c>
      <x:c r="F698" t="str">
        <x:v>Operative Porter</x:v>
      </x:c>
      <x:c r="G698" t="str">
        <x:v>400017</x:v>
      </x:c>
      <x:c r="H698" t="str">
        <x:v>HM Revenue &amp; Customs</x:v>
      </x:c>
      <x:c r="I698" s="22" t="n">
        <x:v>10.5</x:v>
      </x:c>
      <x:c r="J698" t="str">
        <x:v>Worked</x:v>
      </x:c>
      <x:c r="K698" t="str">
        <x:v>Employee 102999; home branch Thurrock; assigned role Operative Porter | Deployment branch: Thurrock | Actual role: Operative Porter | Jobs: 400017 | Customers: HM Revenue &amp; Customs | Actual hours: 10.5; source records: 1</x:v>
      </x:c>
      <x:c r="L698" t="str">
        <x:v>Include</x:v>
      </x:c>
      <x:c r="M698"/>
      <x:c r="N698"/>
    </x:row>
    <x:row r="699">
      <x:c r="A699" t="str">
        <x:v>Dam Robinson|2026-03-18</x:v>
      </x:c>
      <x:c r="B699" s="888" t="n">
        <x:v>46099</x:v>
      </x:c>
      <x:c r="C699" t="str">
        <x:v>Dam Robinson</x:v>
      </x:c>
      <x:c r="D699" t="str">
        <x:v>Permanent</x:v>
      </x:c>
      <x:c r="E699" t="str">
        <x:v>Thurrock</x:v>
      </x:c>
      <x:c r="F699" t="str">
        <x:v>Operative Porter</x:v>
      </x:c>
      <x:c r="G699" t="str">
        <x:v>400241</x:v>
      </x:c>
      <x:c r="H699" t="str">
        <x:v>Rotimi/Ms Comfort</x:v>
      </x:c>
      <x:c r="I699" s="22" t="n">
        <x:v>7.5</x:v>
      </x:c>
      <x:c r="J699" t="str">
        <x:v>Worked</x:v>
      </x:c>
      <x:c r="K699" t="str">
        <x:v>Employee 102999; home branch Thurrock; assigned role Operative Porter | Deployment branch: Thurrock | Actual role: Operative Porter | Jobs: 400241 | Customers: Rotimi/Ms Comfort | Actual hours: 7.5; source records: 1</x:v>
      </x:c>
      <x:c r="L699" t="str">
        <x:v>Include</x:v>
      </x:c>
      <x:c r="M699"/>
      <x:c r="N699"/>
    </x:row>
    <x:row r="700">
      <x:c r="A700" t="str">
        <x:v>Dam Robinson|2026-03-19</x:v>
      </x:c>
      <x:c r="B700" s="888" t="n">
        <x:v>46100</x:v>
      </x:c>
      <x:c r="C700" t="str">
        <x:v>Dam Robinson</x:v>
      </x:c>
      <x:c r="D700" t="str">
        <x:v>Permanent</x:v>
      </x:c>
      <x:c r="E700" t="str">
        <x:v>Thurrock</x:v>
      </x:c>
      <x:c r="F700" t="str">
        <x:v>Operative Porter</x:v>
      </x:c>
      <x:c r="G700" t="str">
        <x:v>400241</x:v>
      </x:c>
      <x:c r="H700" t="str">
        <x:v>Rotimi/Ms Comfort</x:v>
      </x:c>
      <x:c r="I700" s="22" t="n">
        <x:v>8</x:v>
      </x:c>
      <x:c r="J700" t="str">
        <x:v>Worked</x:v>
      </x:c>
      <x:c r="K700" t="str">
        <x:v>Employee 102999; home branch Thurrock; assigned role Operative Porter | Deployment branch: Thurrock | Actual role: Operative Porter | Jobs: 400241 | Customers: Rotimi/Ms Comfort | Actual hours: 8.0; source records: 1</x:v>
      </x:c>
      <x:c r="L700" t="str">
        <x:v>Include</x:v>
      </x:c>
      <x:c r="M700"/>
      <x:c r="N700"/>
    </x:row>
    <x:row r="701">
      <x:c r="A701" t="str">
        <x:v>Dam Robinson|2026-03-20</x:v>
      </x:c>
      <x:c r="B701" s="888" t="n">
        <x:v>46101</x:v>
      </x:c>
      <x:c r="C701" t="str">
        <x:v>Dam Robinson</x:v>
      </x:c>
      <x:c r="D701" t="str">
        <x:v>Permanent</x:v>
      </x:c>
      <x:c r="E701" t="str">
        <x:v>Thurrock</x:v>
      </x:c>
      <x:c r="F701" t="str">
        <x:v>Operative Porter</x:v>
      </x:c>
      <x:c r="G701" t="str">
        <x:v>396782</x:v>
      </x:c>
      <x:c r="H701" t="str">
        <x:v>Jegede/Mr Abidemi</x:v>
      </x:c>
      <x:c r="I701" s="22" t="n">
        <x:v>8</x:v>
      </x:c>
      <x:c r="J701" t="str">
        <x:v>Worked</x:v>
      </x:c>
      <x:c r="K701" t="str">
        <x:v>Employee 102999; home branch Thurrock; assigned role Operative Porter | Deployment branch: Thurrock | Actual role: Operative Porter | Jobs: 396782 | Customers: Jegede/Mr Abidemi | Actual hours: 8.0; source records: 1</x:v>
      </x:c>
      <x:c r="L701" t="str">
        <x:v>Include</x:v>
      </x:c>
      <x:c r="M701"/>
      <x:c r="N701"/>
    </x:row>
    <x:row r="702">
      <x:c r="A702" t="str">
        <x:v>Dam Robinson|2026-03-23</x:v>
      </x:c>
      <x:c r="B702" s="888" t="n">
        <x:v>46104</x:v>
      </x:c>
      <x:c r="C702" t="str">
        <x:v>Dam Robinson</x:v>
      </x:c>
      <x:c r="D702" t="str">
        <x:v>Permanent</x:v>
      </x:c>
      <x:c r="E702" t="str">
        <x:v>Thurrock</x:v>
      </x:c>
      <x:c r="F702" t="str">
        <x:v>Operative Porter</x:v>
      </x:c>
      <x:c r="G702" t="str">
        <x:v>394164</x:v>
      </x:c>
      <x:c r="H702" t="str">
        <x:v>Restore – Doc Management - NWL collections</x:v>
      </x:c>
      <x:c r="I702" s="22" t="n">
        <x:v>8</x:v>
      </x:c>
      <x:c r="J702" t="str">
        <x:v>Worked</x:v>
      </x:c>
      <x:c r="K702" t="str">
        <x:v>Employee 102999; home branch Thurrock; assigned role Operative Porter | Deployment branch: Thurrock | Actual role: Operative Porter | Jobs: 394164 | Customers: Restore – Doc Management - NWL collections | Actual hours: 8.0; source records: 1</x:v>
      </x:c>
      <x:c r="L702" t="str">
        <x:v>Include</x:v>
      </x:c>
      <x:c r="M702"/>
      <x:c r="N702"/>
    </x:row>
    <x:row r="703">
      <x:c r="A703" t="str">
        <x:v>Dam Robinson|2026-03-24</x:v>
      </x:c>
      <x:c r="B703" s="888" t="n">
        <x:v>46105</x:v>
      </x:c>
      <x:c r="C703" t="str">
        <x:v>Dam Robinson</x:v>
      </x:c>
      <x:c r="D703" t="str">
        <x:v>Permanent</x:v>
      </x:c>
      <x:c r="E703" t="str">
        <x:v>Thurrock</x:v>
      </x:c>
      <x:c r="F703" t="str">
        <x:v>Operative Porter</x:v>
      </x:c>
      <x:c r="G703" t="str">
        <x:v>394164</x:v>
      </x:c>
      <x:c r="H703" t="str">
        <x:v>Restore – Doc Management - NWL collections</x:v>
      </x:c>
      <x:c r="I703" s="22" t="n">
        <x:v>8.5</x:v>
      </x:c>
      <x:c r="J703" t="str">
        <x:v>Worked</x:v>
      </x:c>
      <x:c r="K703" t="str">
        <x:v>Employee 102999; home branch Thurrock; assigned role Operative Porter | Deployment branch: Thurrock | Actual role: Operative Porter | Jobs: 394164 | Customers: Restore – Doc Management - NWL collections | Actual hours: 8.5; source records: 1</x:v>
      </x:c>
      <x:c r="L703" t="str">
        <x:v>Include</x:v>
      </x:c>
      <x:c r="M703"/>
      <x:c r="N703"/>
    </x:row>
    <x:row r="704">
      <x:c r="A704" t="str">
        <x:v>Dam Robinson|2026-03-25</x:v>
      </x:c>
      <x:c r="B704" s="888" t="n">
        <x:v>46106</x:v>
      </x:c>
      <x:c r="C704" t="str">
        <x:v>Dam Robinson</x:v>
      </x:c>
      <x:c r="D704" t="str">
        <x:v>Permanent</x:v>
      </x:c>
      <x:c r="E704" t="str">
        <x:v>Thurrock</x:v>
      </x:c>
      <x:c r="F704" t="str">
        <x:v>Operative Porter</x:v>
      </x:c>
      <x:c r="G704" t="str">
        <x:v>394164</x:v>
      </x:c>
      <x:c r="H704" t="str">
        <x:v>Restore – Doc Management - NWL collections</x:v>
      </x:c>
      <x:c r="I704" s="22" t="n">
        <x:v>7</x:v>
      </x:c>
      <x:c r="J704" t="str">
        <x:v>Worked</x:v>
      </x:c>
      <x:c r="K704" t="str">
        <x:v>Employee 102999; home branch Thurrock; assigned role Operative Porter | Deployment branch: Thurrock | Actual role: Operative Porter | Jobs: 394164 | Customers: Restore – Doc Management - NWL collections | Actual hours: 7.0; source records: 1</x:v>
      </x:c>
      <x:c r="L704" t="str">
        <x:v>Include</x:v>
      </x:c>
      <x:c r="M704"/>
      <x:c r="N704"/>
    </x:row>
    <x:row r="705">
      <x:c r="A705" t="str">
        <x:v>Dam Robinson|2026-03-26</x:v>
      </x:c>
      <x:c r="B705" s="888" t="n">
        <x:v>46107</x:v>
      </x:c>
      <x:c r="C705" t="str">
        <x:v>Dam Robinson</x:v>
      </x:c>
      <x:c r="D705" t="str">
        <x:v>Permanent</x:v>
      </x:c>
      <x:c r="E705" t="str">
        <x:v>Thurrock</x:v>
      </x:c>
      <x:c r="F705" t="str">
        <x:v>Operative Porter</x:v>
      </x:c>
      <x:c r="G705" t="str">
        <x:v>398171</x:v>
      </x:c>
      <x:c r="H705" t="str">
        <x:v>Two Sigma</x:v>
      </x:c>
      <x:c r="I705" s="22" t="n">
        <x:v>10.5</x:v>
      </x:c>
      <x:c r="J705" t="str">
        <x:v>Worked</x:v>
      </x:c>
      <x:c r="K705" t="str">
        <x:v>Employee 102999; home branch Thurrock; assigned role Operative Porter | Deployment branch: Thurrock | Actual role: Operative Porter | Jobs: 398171 | Customers: Two Sigma | Actual hours: 10.5; source records: 1</x:v>
      </x:c>
      <x:c r="L705" t="str">
        <x:v>Include</x:v>
      </x:c>
      <x:c r="M705"/>
      <x:c r="N705"/>
    </x:row>
    <x:row r="706">
      <x:c r="A706" t="str">
        <x:v>Dam Robinson|2026-03-27</x:v>
      </x:c>
      <x:c r="B706" s="888" t="n">
        <x:v>46108</x:v>
      </x:c>
      <x:c r="C706" t="str">
        <x:v>Dam Robinson</x:v>
      </x:c>
      <x:c r="D706" t="str">
        <x:v>Permanent</x:v>
      </x:c>
      <x:c r="E706" t="str">
        <x:v>Thurrock</x:v>
      </x:c>
      <x:c r="F706" t="str">
        <x:v>Operative Porter</x:v>
      </x:c>
      <x:c r="G706" t="str">
        <x:v>400831</x:v>
      </x:c>
      <x:c r="H706" t="str">
        <x:v>Acquah/James</x:v>
      </x:c>
      <x:c r="I706" s="22" t="n">
        <x:v>8</x:v>
      </x:c>
      <x:c r="J706" t="str">
        <x:v>Worked</x:v>
      </x:c>
      <x:c r="K706" t="str">
        <x:v>Employee 102999; home branch Thurrock; assigned role Operative Porter | Deployment branch: Thurrock | Actual role: Operative Porter | Jobs: 400831 | Customers: Acquah/James | Actual hours: 8.0; source records: 1</x:v>
      </x:c>
      <x:c r="L706" t="str">
        <x:v>Include</x:v>
      </x:c>
      <x:c r="M706"/>
      <x:c r="N706"/>
    </x:row>
    <x:row r="707">
      <x:c r="A707" t="str">
        <x:v>Dam Robinson|2026-03-30</x:v>
      </x:c>
      <x:c r="B707" s="888" t="n">
        <x:v>46111</x:v>
      </x:c>
      <x:c r="C707" t="str">
        <x:v>Dam Robinson</x:v>
      </x:c>
      <x:c r="D707" t="str">
        <x:v>Permanent</x:v>
      </x:c>
      <x:c r="E707" t="str">
        <x:v>Thurrock</x:v>
      </x:c>
      <x:c r="F707" t="str">
        <x:v>Operative Porter</x:v>
      </x:c>
      <x:c r="G707" t="str">
        <x:v>397220</x:v>
      </x:c>
      <x:c r="H707" t="str">
        <x:v>Sandhu/Mr Jay</x:v>
      </x:c>
      <x:c r="I707" s="22" t="n">
        <x:v>8</x:v>
      </x:c>
      <x:c r="J707" t="str">
        <x:v>Worked</x:v>
      </x:c>
      <x:c r="K707" t="str">
        <x:v>Employee 102999; home branch Thurrock; assigned role Operative Porter | Deployment branch: Thurrock | Actual role: Operative Skilled | Jobs: 397220 | Customers: Sandhu/Mr Jay | Actual hours: 8.0; source records: 1</x:v>
      </x:c>
      <x:c r="L707" t="str">
        <x:v>Include</x:v>
      </x:c>
      <x:c r="M707"/>
      <x:c r="N707"/>
    </x:row>
    <x:row r="708">
      <x:c r="A708" t="str">
        <x:v>Dam Robinson|2026-03-31</x:v>
      </x:c>
      <x:c r="B708" s="888" t="n">
        <x:v>46112</x:v>
      </x:c>
      <x:c r="C708" t="str">
        <x:v>Dam Robinson</x:v>
      </x:c>
      <x:c r="D708" t="str">
        <x:v>Permanent</x:v>
      </x:c>
      <x:c r="E708" t="str">
        <x:v>Thurrock</x:v>
      </x:c>
      <x:c r="F708" t="str">
        <x:v>Operative Porter</x:v>
      </x:c>
      <x:c r="G708" t="str">
        <x:v>396718</x:v>
      </x:c>
      <x:c r="H708" t="str">
        <x:v>Unemhilin/Ms Patricia</x:v>
      </x:c>
      <x:c r="I708" s="22" t="n">
        <x:v>8</x:v>
      </x:c>
      <x:c r="J708" t="str">
        <x:v>Worked</x:v>
      </x:c>
      <x:c r="K708" t="str">
        <x:v>Employee 102999; home branch Thurrock; assigned role Operative Porter | Deployment branch: Thurrock | Actual role: Operative Skilled | Jobs: 396718 | Customers: Unemhilin/Ms Patricia | Actual hours: 8.0; source records: 1</x:v>
      </x:c>
      <x:c r="L708" t="str">
        <x:v>Include</x:v>
      </x:c>
      <x:c r="M708"/>
      <x:c r="N708"/>
    </x:row>
    <x:row r="709">
      <x:c r="A709" t="str">
        <x:v>Dan Jones|2026-03-02</x:v>
      </x:c>
      <x:c r="B709" s="888" t="n">
        <x:v>46083</x:v>
      </x:c>
      <x:c r="C709" t="str">
        <x:v>Dan Jones</x:v>
      </x:c>
      <x:c r="D709" t="str">
        <x:v>Permanent</x:v>
      </x:c>
      <x:c r="E709" t="str">
        <x:v>Bristol</x:v>
      </x:c>
      <x:c r="F709" t="str">
        <x:v>Operative Driver</x:v>
      </x:c>
      <x:c r="G709" t="str">
        <x:v>400378B, 400737, 400516</x:v>
      </x:c>
      <x:c r="H709" t="str">
        <x:v>Avantor ( BRISTOL  MARCH 2026 ); HSBC - March 2026 Deliveries; St Peter's Resource Centre  SR:57313</x:v>
      </x:c>
      <x:c r="I709" s="22" t="n">
        <x:v>24.75</x:v>
      </x:c>
      <x:c r="J709" t="str">
        <x:v>Worked — 3 records</x:v>
      </x:c>
      <x:c r="K709" t="str">
        <x:v>Employee 103864; home branch Bristol; assigned role Operative Driver | Deployment branch: Birmingham, Bristol, Cambridge | Actual role: Operative Driver | Jobs: 400378B, 400737, 400516 | Customers: Avantor ( BRISTOL  MARCH 2026 ); HSBC - March 2026 Deliveries; St Peter's Resource Centre  SR:57313 | Actual hours: 24.8; source records: 3</x:v>
      </x:c>
      <x:c r="L709" t="str">
        <x:v>Include</x:v>
      </x:c>
      <x:c r="M709"/>
      <x:c r="N709"/>
    </x:row>
    <x:row r="710">
      <x:c r="A710" t="str">
        <x:v>Dan Jones|2026-03-03</x:v>
      </x:c>
      <x:c r="B710" s="888" t="n">
        <x:v>46084</x:v>
      </x:c>
      <x:c r="C710" t="str">
        <x:v>Dan Jones</x:v>
      </x:c>
      <x:c r="D710" t="str">
        <x:v>Permanent</x:v>
      </x:c>
      <x:c r="E710" t="str">
        <x:v>Bristol</x:v>
      </x:c>
      <x:c r="F710" t="str">
        <x:v>Operative Driver</x:v>
      </x:c>
      <x:c r="G710" t="str">
        <x:v>399098, 400737</x:v>
      </x:c>
      <x:c r="H710" t="str">
        <x:v>GPE (Plymouth University); HSBC - March 2026 Deliveries</x:v>
      </x:c>
      <x:c r="I710" s="22" t="n">
        <x:v>17.5</x:v>
      </x:c>
      <x:c r="J710" t="str">
        <x:v>Worked — 2 records</x:v>
      </x:c>
      <x:c r="K710" t="str">
        <x:v>Employee 103864; home branch Bristol; assigned role Operative Driver | Deployment branch: Birmingham, Cambridge | Actual role: Operative Driver | Jobs: 399098, 400737 | Customers: GPE (Plymouth University); HSBC - March 2026 Deliveries | Actual hours: 17.5; source records: 2</x:v>
      </x:c>
      <x:c r="L710" t="str">
        <x:v>Include</x:v>
      </x:c>
      <x:c r="M710"/>
      <x:c r="N710"/>
    </x:row>
    <x:row r="711">
      <x:c r="A711" t="str">
        <x:v>Dan Jones|2026-03-04</x:v>
      </x:c>
      <x:c r="B711" s="888" t="n">
        <x:v>46085</x:v>
      </x:c>
      <x:c r="C711" t="str">
        <x:v>Dan Jones</x:v>
      </x:c>
      <x:c r="D711" t="str">
        <x:v>Permanent</x:v>
      </x:c>
      <x:c r="E711" t="str">
        <x:v>Bristol</x:v>
      </x:c>
      <x:c r="F711" t="str">
        <x:v>Operative Driver</x:v>
      </x:c>
      <x:c r="G711" t="str">
        <x:v>394570</x:v>
      </x:c>
      <x:c r="H711" t="str">
        <x:v>Bath &amp; North East Somerset Council</x:v>
      </x:c>
      <x:c r="I711" s="22" t="n">
        <x:v>8.75</x:v>
      </x:c>
      <x:c r="J711" t="str">
        <x:v>Worked</x:v>
      </x:c>
      <x:c r="K711" t="str">
        <x:v>Employee 103864; home branch Bristol; assigned role Operative Driver | Deployment branch: Bristol | Actual role: Operative Driver | Jobs: 394570 | Customers: Bath &amp; North East Somerset Council | Actual hours: 8.8; source records: 1</x:v>
      </x:c>
      <x:c r="L711" t="str">
        <x:v>Include</x:v>
      </x:c>
      <x:c r="M711"/>
      <x:c r="N711"/>
    </x:row>
    <x:row r="712">
      <x:c r="A712" t="str">
        <x:v>Dan Jones|2026-03-05</x:v>
      </x:c>
      <x:c r="B712" s="888" t="n">
        <x:v>46086</x:v>
      </x:c>
      <x:c r="C712" t="str">
        <x:v>Dan Jones</x:v>
      </x:c>
      <x:c r="D712" t="str">
        <x:v>Permanent</x:v>
      </x:c>
      <x:c r="E712" t="str">
        <x:v>Bristol</x:v>
      </x:c>
      <x:c r="F712" t="str">
        <x:v>Operative Driver</x:v>
      </x:c>
      <x:c r="G712" t="str">
        <x:v>394570</x:v>
      </x:c>
      <x:c r="H712" t="str">
        <x:v>Bath &amp; North East Somerset Council</x:v>
      </x:c>
      <x:c r="I712" s="22" t="n">
        <x:v>9</x:v>
      </x:c>
      <x:c r="J712" t="str">
        <x:v>Worked</x:v>
      </x:c>
      <x:c r="K712" t="str">
        <x:v>Employee 103864; home branch Bristol; assigned role Operative Driver | Deployment branch: Bristol | Actual role: Operative Driver | Jobs: 394570 | Customers: Bath &amp; North East Somerset Council | Actual hours: 9.0; source records: 1</x:v>
      </x:c>
      <x:c r="L712" t="str">
        <x:v>Include</x:v>
      </x:c>
      <x:c r="M712"/>
      <x:c r="N712"/>
    </x:row>
    <x:row r="713">
      <x:c r="A713" t="str">
        <x:v>Dan Jones|2026-03-09</x:v>
      </x:c>
      <x:c r="B713" s="888" t="n">
        <x:v>46090</x:v>
      </x:c>
      <x:c r="C713" t="str">
        <x:v>Dan Jones</x:v>
      </x:c>
      <x:c r="D713" t="str">
        <x:v>Permanent</x:v>
      </x:c>
      <x:c r="E713" t="str">
        <x:v>Bristol</x:v>
      </x:c>
      <x:c r="F713" t="str">
        <x:v>Operative Driver</x:v>
      </x:c>
      <x:c r="G713" t="str">
        <x:v>400049</x:v>
      </x:c>
      <x:c r="H713" t="str">
        <x:v>EDF Energy</x:v>
      </x:c>
      <x:c r="I713" s="22" t="n">
        <x:v>9.75</x:v>
      </x:c>
      <x:c r="J713" t="str">
        <x:v>Worked</x:v>
      </x:c>
      <x:c r="K713" t="str">
        <x:v>Employee 103864; home branch Bristol; assigned role Operative Driver | Deployment branch: Bristol | Actual role: Operative Driver | Jobs: 400049 | Customers: EDF Energy | Actual hours: 9.8; source records: 1</x:v>
      </x:c>
      <x:c r="L713" t="str">
        <x:v>Include</x:v>
      </x:c>
      <x:c r="M713"/>
      <x:c r="N713"/>
    </x:row>
    <x:row r="714">
      <x:c r="A714" t="str">
        <x:v>Dan Jones|2026-03-10</x:v>
      </x:c>
      <x:c r="B714" s="888" t="n">
        <x:v>46091</x:v>
      </x:c>
      <x:c r="C714" t="str">
        <x:v>Dan Jones</x:v>
      </x:c>
      <x:c r="D714" t="str">
        <x:v>Permanent</x:v>
      </x:c>
      <x:c r="E714" t="str">
        <x:v>Bristol</x:v>
      </x:c>
      <x:c r="F714" t="str">
        <x:v>Operative Driver</x:v>
      </x:c>
      <x:c r="G714" t="str">
        <x:v>400049</x:v>
      </x:c>
      <x:c r="H714" t="str">
        <x:v>EDF Energy</x:v>
      </x:c>
      <x:c r="I714" s="22" t="n">
        <x:v>8.75</x:v>
      </x:c>
      <x:c r="J714" t="str">
        <x:v>Worked</x:v>
      </x:c>
      <x:c r="K714" t="str">
        <x:v>Employee 103864; home branch Bristol; assigned role Operative Driver | Deployment branch: Bristol | Actual role: Operative Driver | Jobs: 400049 | Customers: EDF Energy | Actual hours: 8.8; source records: 1</x:v>
      </x:c>
      <x:c r="L714" t="str">
        <x:v>Include</x:v>
      </x:c>
      <x:c r="M714"/>
      <x:c r="N714"/>
    </x:row>
    <x:row r="715">
      <x:c r="A715" t="str">
        <x:v>Dan Jones|2026-03-11</x:v>
      </x:c>
      <x:c r="B715" s="888" t="n">
        <x:v>46092</x:v>
      </x:c>
      <x:c r="C715" t="str">
        <x:v>Dan Jones</x:v>
      </x:c>
      <x:c r="D715" t="str">
        <x:v>Permanent</x:v>
      </x:c>
      <x:c r="E715" t="str">
        <x:v>Bristol</x:v>
      </x:c>
      <x:c r="F715" t="str">
        <x:v>Operative Driver</x:v>
      </x:c>
      <x:c r="G715" t="str">
        <x:v>400049</x:v>
      </x:c>
      <x:c r="H715" t="str">
        <x:v>EDF Energy</x:v>
      </x:c>
      <x:c r="I715" s="22" t="n">
        <x:v>9</x:v>
      </x:c>
      <x:c r="J715" t="str">
        <x:v>Worked</x:v>
      </x:c>
      <x:c r="K715" t="str">
        <x:v>Employee 103864; home branch Bristol; assigned role Operative Driver | Deployment branch: Bristol | Actual role: Operative Driver | Jobs: 400049 | Customers: EDF Energy | Actual hours: 9.0; source records: 1</x:v>
      </x:c>
      <x:c r="L715" t="str">
        <x:v>Include</x:v>
      </x:c>
      <x:c r="M715"/>
      <x:c r="N715"/>
    </x:row>
    <x:row r="716">
      <x:c r="A716" t="str">
        <x:v>Dan Jones|2026-03-12</x:v>
      </x:c>
      <x:c r="B716" s="888" t="n">
        <x:v>46093</x:v>
      </x:c>
      <x:c r="C716" t="str">
        <x:v>Dan Jones</x:v>
      </x:c>
      <x:c r="D716" t="str">
        <x:v>Permanent</x:v>
      </x:c>
      <x:c r="E716" t="str">
        <x:v>Bristol</x:v>
      </x:c>
      <x:c r="F716" t="str">
        <x:v>Operative Driver</x:v>
      </x:c>
      <x:c r="G716" t="str">
        <x:v>400049</x:v>
      </x:c>
      <x:c r="H716" t="str">
        <x:v>EDF Energy</x:v>
      </x:c>
      <x:c r="I716" s="22" t="n">
        <x:v>9</x:v>
      </x:c>
      <x:c r="J716" t="str">
        <x:v>Worked</x:v>
      </x:c>
      <x:c r="K716" t="str">
        <x:v>Employee 103864; home branch Bristol; assigned role Operative Driver | Deployment branch: Bristol | Actual role: Operative Driver | Jobs: 400049 | Customers: EDF Energy | Actual hours: 9.0; source records: 1</x:v>
      </x:c>
      <x:c r="L716" t="str">
        <x:v>Include</x:v>
      </x:c>
      <x:c r="M716"/>
      <x:c r="N716"/>
    </x:row>
    <x:row r="717">
      <x:c r="A717" t="str">
        <x:v>Dan Jones|2026-03-13</x:v>
      </x:c>
      <x:c r="B717" s="888" t="n">
        <x:v>46094</x:v>
      </x:c>
      <x:c r="C717" t="str">
        <x:v>Dan Jones</x:v>
      </x:c>
      <x:c r="D717" t="str">
        <x:v>Permanent</x:v>
      </x:c>
      <x:c r="E717" t="str">
        <x:v>Bristol</x:v>
      </x:c>
      <x:c r="F717" t="str">
        <x:v>Operative Driver</x:v>
      </x:c>
      <x:c r="G717" t="str">
        <x:v>400049</x:v>
      </x:c>
      <x:c r="H717" t="str">
        <x:v>EDF Energy</x:v>
      </x:c>
      <x:c r="I717" s="22" t="n">
        <x:v>9.25</x:v>
      </x:c>
      <x:c r="J717" t="str">
        <x:v>Worked</x:v>
      </x:c>
      <x:c r="K717" t="str">
        <x:v>Employee 103864; home branch Bristol; assigned role Operative Driver | Deployment branch: Bristol | Actual role: Operative Driver | Jobs: 400049 | Customers: EDF Energy | Actual hours: 9.2; source records: 1</x:v>
      </x:c>
      <x:c r="L717" t="str">
        <x:v>Include</x:v>
      </x:c>
      <x:c r="M717"/>
      <x:c r="N717"/>
    </x:row>
    <x:row r="718">
      <x:c r="A718" t="str">
        <x:v>Dan Jones|2026-03-18</x:v>
      </x:c>
      <x:c r="B718" s="888" t="n">
        <x:v>46099</x:v>
      </x:c>
      <x:c r="C718" t="str">
        <x:v>Dan Jones</x:v>
      </x:c>
      <x:c r="D718" t="str">
        <x:v>Permanent</x:v>
      </x:c>
      <x:c r="E718" t="str">
        <x:v>Bristol</x:v>
      </x:c>
      <x:c r="F718" t="str">
        <x:v>Operative Driver</x:v>
      </x:c>
      <x:c r="G718" t="str">
        <x:v>400049</x:v>
      </x:c>
      <x:c r="H718" t="str">
        <x:v>EDF Energy</x:v>
      </x:c>
      <x:c r="I718" s="22" t="n">
        <x:v>8.25</x:v>
      </x:c>
      <x:c r="J718" t="str">
        <x:v>Worked</x:v>
      </x:c>
      <x:c r="K718" t="str">
        <x:v>Employee 103864; home branch Bristol; assigned role Operative Driver | Deployment branch: Bristol | Actual role: Operative Driver | Jobs: 400049 | Customers: EDF Energy | Actual hours: 8.2; source records: 1</x:v>
      </x:c>
      <x:c r="L718" t="str">
        <x:v>Include</x:v>
      </x:c>
      <x:c r="M718"/>
      <x:c r="N718"/>
    </x:row>
    <x:row r="719">
      <x:c r="A719" t="str">
        <x:v>Dan Jones|2026-03-19</x:v>
      </x:c>
      <x:c r="B719" s="888" t="n">
        <x:v>46100</x:v>
      </x:c>
      <x:c r="C719" t="str">
        <x:v>Dan Jones</x:v>
      </x:c>
      <x:c r="D719" t="str">
        <x:v>Permanent</x:v>
      </x:c>
      <x:c r="E719" t="str">
        <x:v>Bristol</x:v>
      </x:c>
      <x:c r="F719" t="str">
        <x:v>Operative Driver</x:v>
      </x:c>
      <x:c r="G719" t="str">
        <x:v>400049</x:v>
      </x:c>
      <x:c r="H719" t="str">
        <x:v>EDF Energy</x:v>
      </x:c>
      <x:c r="I719" s="22" t="n">
        <x:v>8.25</x:v>
      </x:c>
      <x:c r="J719" t="str">
        <x:v>Worked</x:v>
      </x:c>
      <x:c r="K719" t="str">
        <x:v>Employee 103864; home branch Bristol; assigned role Operative Driver | Deployment branch: Bristol | Actual role: Operative Driver | Jobs: 400049 | Customers: EDF Energy | Actual hours: 8.2; source records: 1</x:v>
      </x:c>
      <x:c r="L719" t="str">
        <x:v>Include</x:v>
      </x:c>
      <x:c r="M719"/>
      <x:c r="N719"/>
    </x:row>
    <x:row r="720">
      <x:c r="A720" t="str">
        <x:v>Dan Jones|2026-03-20</x:v>
      </x:c>
      <x:c r="B720" s="888" t="n">
        <x:v>46101</x:v>
      </x:c>
      <x:c r="C720" t="str">
        <x:v>Dan Jones</x:v>
      </x:c>
      <x:c r="D720" t="str">
        <x:v>Permanent</x:v>
      </x:c>
      <x:c r="E720" t="str">
        <x:v>Bristol</x:v>
      </x:c>
      <x:c r="F720" t="str">
        <x:v>Operative Driver</x:v>
      </x:c>
      <x:c r="G720" t="str">
        <x:v>399305</x:v>
      </x:c>
      <x:c r="H720" t="str">
        <x:v>Network Rail</x:v>
      </x:c>
      <x:c r="I720" s="22" t="n">
        <x:v>8.25</x:v>
      </x:c>
      <x:c r="J720" t="str">
        <x:v>Worked</x:v>
      </x:c>
      <x:c r="K720" t="str">
        <x:v>Employee 103864; home branch Bristol; assigned role Operative Driver | Deployment branch: Bristol | Actual role: Operative Driver | Jobs: 399305 | Customers: Network Rail | Actual hours: 8.2; source records: 1</x:v>
      </x:c>
      <x:c r="L720" t="str">
        <x:v>Include</x:v>
      </x:c>
      <x:c r="M720"/>
      <x:c r="N720"/>
    </x:row>
    <x:row r="721">
      <x:c r="A721" t="str">
        <x:v>Dan Jones|2026-03-23</x:v>
      </x:c>
      <x:c r="B721" s="888" t="n">
        <x:v>46104</x:v>
      </x:c>
      <x:c r="C721" t="str">
        <x:v>Dan Jones</x:v>
      </x:c>
      <x:c r="D721" t="str">
        <x:v>Permanent</x:v>
      </x:c>
      <x:c r="E721" t="str">
        <x:v>Bristol</x:v>
      </x:c>
      <x:c r="F721" t="str">
        <x:v>Operative Driver</x:v>
      </x:c>
      <x:c r="G721" t="str">
        <x:v>400378B, 401025</x:v>
      </x:c>
      <x:c r="H721" t="str">
        <x:v>Avantor ( BRISTOL  MARCH 2026 ); GPE  ( UWE BRISTOL)</x:v>
      </x:c>
      <x:c r="I721" s="22" t="n">
        <x:v>18</x:v>
      </x:c>
      <x:c r="J721" t="str">
        <x:v>Worked — 2 records</x:v>
      </x:c>
      <x:c r="K721" t="str">
        <x:v>Employee 103864; home branch Bristol; assigned role Operative Driver | Deployment branch: Cambridge | Actual role: Operative Driver | Jobs: 400378B, 401025 | Customers: Avantor ( BRISTOL  MARCH 2026 ); GPE  ( UWE BRISTOL) | Actual hours: 18.0; source records: 2</x:v>
      </x:c>
      <x:c r="L721" t="str">
        <x:v>Include</x:v>
      </x:c>
      <x:c r="M721"/>
      <x:c r="N721"/>
    </x:row>
    <x:row r="722">
      <x:c r="A722" t="str">
        <x:v>Dan Jones|2026-03-24</x:v>
      </x:c>
      <x:c r="B722" s="888" t="n">
        <x:v>46105</x:v>
      </x:c>
      <x:c r="C722" t="str">
        <x:v>Dan Jones</x:v>
      </x:c>
      <x:c r="D722" t="str">
        <x:v>Permanent</x:v>
      </x:c>
      <x:c r="E722" t="str">
        <x:v>Bristol</x:v>
      </x:c>
      <x:c r="F722" t="str">
        <x:v>Operative Driver</x:v>
      </x:c>
      <x:c r="G722" t="str">
        <x:v>400986</x:v>
      </x:c>
      <x:c r="H722" t="str">
        <x:v>HMRC</x:v>
      </x:c>
      <x:c r="I722" s="22" t="n">
        <x:v>8</x:v>
      </x:c>
      <x:c r="J722" t="str">
        <x:v>Worked</x:v>
      </x:c>
      <x:c r="K722" t="str">
        <x:v>Employee 103864; home branch Bristol; assigned role Operative Driver | Deployment branch: Bristol | Actual role: Operative Driver | Jobs: 400986 | Customers: HMRC | Actual hours: 8.0; source records: 1</x:v>
      </x:c>
      <x:c r="L722" t="str">
        <x:v>Include</x:v>
      </x:c>
      <x:c r="M722"/>
      <x:c r="N722"/>
    </x:row>
    <x:row r="723">
      <x:c r="A723" t="str">
        <x:v>Dan Jones|2026-03-25</x:v>
      </x:c>
      <x:c r="B723" s="888" t="n">
        <x:v>46106</x:v>
      </x:c>
      <x:c r="C723" t="str">
        <x:v>Dan Jones</x:v>
      </x:c>
      <x:c r="D723" t="str">
        <x:v>Permanent</x:v>
      </x:c>
      <x:c r="E723" t="str">
        <x:v>Bristol</x:v>
      </x:c>
      <x:c r="F723" t="str">
        <x:v>Operative Driver</x:v>
      </x:c>
      <x:c r="G723" t="str">
        <x:v>401257, 400445</x:v>
      </x:c>
      <x:c r="H723" t="str">
        <x:v>Honeyfield Property Services; OVO Energy General Recycling</x:v>
      </x:c>
      <x:c r="I723" s="22" t="n">
        <x:v>20</x:v>
      </x:c>
      <x:c r="J723" t="str">
        <x:v>Worked — 2 records</x:v>
      </x:c>
      <x:c r="K723" t="str">
        <x:v>Employee 103864; home branch Bristol; assigned role Operative Driver | Deployment branch: Bristol | Actual role: Operative Driver | Jobs: 401257, 400445 | Customers: Honeyfield Property Services; OVO Energy General Recycling | Actual hours: 20.0; source records: 2</x:v>
      </x:c>
      <x:c r="L723" t="str">
        <x:v>Include</x:v>
      </x:c>
      <x:c r="M723"/>
      <x:c r="N723"/>
    </x:row>
    <x:row r="724">
      <x:c r="A724" t="str">
        <x:v>Dan Jones|2026-03-26</x:v>
      </x:c>
      <x:c r="B724" s="888" t="n">
        <x:v>46107</x:v>
      </x:c>
      <x:c r="C724" t="str">
        <x:v>Dan Jones</x:v>
      </x:c>
      <x:c r="D724" t="str">
        <x:v>Permanent</x:v>
      </x:c>
      <x:c r="E724" t="str">
        <x:v>Bristol</x:v>
      </x:c>
      <x:c r="F724" t="str">
        <x:v>Operative Driver</x:v>
      </x:c>
      <x:c r="G724" t="str">
        <x:v>400945</x:v>
      </x:c>
      <x:c r="H724" t="str">
        <x:v>CGI IT UK Ltd</x:v>
      </x:c>
      <x:c r="I724" s="22" t="n">
        <x:v>10.25</x:v>
      </x:c>
      <x:c r="J724" t="str">
        <x:v>Worked</x:v>
      </x:c>
      <x:c r="K724" t="str">
        <x:v>Employee 103864; home branch Bristol; assigned role Operative Driver | Deployment branch: Bristol | Actual role: Operative Driver | Jobs: 400945 | Customers: CGI IT UK Ltd | Actual hours: 10.2; source records: 1</x:v>
      </x:c>
      <x:c r="L724" t="str">
        <x:v>Include</x:v>
      </x:c>
      <x:c r="M724"/>
      <x:c r="N724"/>
    </x:row>
    <x:row r="725">
      <x:c r="A725" t="str">
        <x:v>Dan Jones|2026-03-27</x:v>
      </x:c>
      <x:c r="B725" s="888" t="n">
        <x:v>46108</x:v>
      </x:c>
      <x:c r="C725" t="str">
        <x:v>Dan Jones</x:v>
      </x:c>
      <x:c r="D725" t="str">
        <x:v>Permanent</x:v>
      </x:c>
      <x:c r="E725" t="str">
        <x:v>Bristol</x:v>
      </x:c>
      <x:c r="F725" t="str">
        <x:v>Operative Driver</x:v>
      </x:c>
      <x:c r="G725" t="str">
        <x:v>400945</x:v>
      </x:c>
      <x:c r="H725" t="str">
        <x:v>CGI IT UK Ltd</x:v>
      </x:c>
      <x:c r="I725" s="22" t="n">
        <x:v>7</x:v>
      </x:c>
      <x:c r="J725" t="str">
        <x:v>Worked</x:v>
      </x:c>
      <x:c r="K725" t="str">
        <x:v>Employee 103864; home branch Bristol; assigned role Operative Driver | Deployment branch: Bristol | Actual role: Operative Driver | Jobs: 400945 | Customers: CGI IT UK Ltd | Actual hours: 7.0; source records: 1</x:v>
      </x:c>
      <x:c r="L725" t="str">
        <x:v>Include</x:v>
      </x:c>
      <x:c r="M725"/>
      <x:c r="N725"/>
    </x:row>
    <x:row r="726">
      <x:c r="A726" t="str">
        <x:v>Dan Jones|2026-03-30</x:v>
      </x:c>
      <x:c r="B726" s="888" t="n">
        <x:v>46111</x:v>
      </x:c>
      <x:c r="C726" t="str">
        <x:v>Dan Jones</x:v>
      </x:c>
      <x:c r="D726" t="str">
        <x:v>Permanent</x:v>
      </x:c>
      <x:c r="E726" t="str">
        <x:v>Bristol</x:v>
      </x:c>
      <x:c r="F726" t="str">
        <x:v>Operative Driver</x:v>
      </x:c>
      <x:c r="G726" t="str">
        <x:v>400378B</x:v>
      </x:c>
      <x:c r="H726" t="str">
        <x:v>Avantor ( BRISTOL  MARCH 2026 )</x:v>
      </x:c>
      <x:c r="I726" s="22" t="n">
        <x:v>24.75</x:v>
      </x:c>
      <x:c r="J726" t="str">
        <x:v>Worked</x:v>
      </x:c>
      <x:c r="K726" t="str">
        <x:v>Employee 103864; home branch Bristol; assigned role Operative Driver | Deployment branch: Cambridge | Actual role: Operative Driver | Jobs: 400378B | Customers: Avantor ( BRISTOL  MARCH 2026 ) | Actual hours: 24.8; source records: 1</x:v>
      </x:c>
      <x:c r="L726" t="str">
        <x:v>Include</x:v>
      </x:c>
      <x:c r="M726"/>
      <x:c r="N726"/>
    </x:row>
    <x:row r="727">
      <x:c r="A727" t="str">
        <x:v>Dan Jones|2026-03-31</x:v>
      </x:c>
      <x:c r="B727" s="888" t="n">
        <x:v>46112</x:v>
      </x:c>
      <x:c r="C727" t="str">
        <x:v>Dan Jones</x:v>
      </x:c>
      <x:c r="D727" t="str">
        <x:v>Permanent</x:v>
      </x:c>
      <x:c r="E727" t="str">
        <x:v>Bristol</x:v>
      </x:c>
      <x:c r="F727" t="str">
        <x:v>Operative Driver</x:v>
      </x:c>
      <x:c r="G727" t="str">
        <x:v>400378B, 401255</x:v>
      </x:c>
      <x:c r="H727" t="str">
        <x:v>Avantor ( BRISTOL  MARCH 2026 ); Esco Life Sciences ( Cardiff University)</x:v>
      </x:c>
      <x:c r="I727" s="22" t="n">
        <x:v>17.5</x:v>
      </x:c>
      <x:c r="J727" t="str">
        <x:v>Worked — 2 records</x:v>
      </x:c>
      <x:c r="K727" t="str">
        <x:v>Employee 103864; home branch Bristol; assigned role Operative Driver | Deployment branch: Cambridge | Actual role: Operative Driver | Jobs: 400378B, 401255 | Customers: Avantor ( BRISTOL  MARCH 2026 ); Esco Life Sciences ( Cardiff University) | Actual hours: 17.5; source records: 2</x:v>
      </x:c>
      <x:c r="L727" t="str">
        <x:v>Include</x:v>
      </x:c>
      <x:c r="M727"/>
      <x:c r="N727"/>
    </x:row>
    <x:row r="728">
      <x:c r="A728" t="str">
        <x:v>Danny Jones (B)|2026-03-02</x:v>
      </x:c>
      <x:c r="B728" s="888" t="n">
        <x:v>46083</x:v>
      </x:c>
      <x:c r="C728" t="str">
        <x:v>Danny Jones (B)</x:v>
      </x:c>
      <x:c r="D728" t="str">
        <x:v>Permanent</x:v>
      </x:c>
      <x:c r="E728" t="str">
        <x:v>Thurrock</x:v>
      </x:c>
      <x:c r="F728" t="str">
        <x:v>Operative Skilled</x:v>
      </x:c>
      <x:c r="G728"/>
      <x:c r="H728"/>
      <x:c r="I728" s="22" t="n">
        <x:v>0</x:v>
      </x:c>
      <x:c r="J728" t="str">
        <x:v>Annual leave</x:v>
      </x:c>
      <x:c r="K728" t="str">
        <x:v>Employee 1129; home branch Thurrock; assigned role Operative Skilled | Leave: Annual Leave (Hours) | Leave calendar basis: Variable-pattern period</x:v>
      </x:c>
      <x:c r="L728" t="str">
        <x:v>Include</x:v>
      </x:c>
      <x:c r="M728"/>
      <x:c r="N728"/>
    </x:row>
    <x:row r="729">
      <x:c r="A729" t="str">
        <x:v>Danny Jones (B)|2026-03-05</x:v>
      </x:c>
      <x:c r="B729" s="888" t="n">
        <x:v>46086</x:v>
      </x:c>
      <x:c r="C729" t="str">
        <x:v>Danny Jones (B)</x:v>
      </x:c>
      <x:c r="D729" t="str">
        <x:v>Permanent</x:v>
      </x:c>
      <x:c r="E729" t="str">
        <x:v>Thurrock</x:v>
      </x:c>
      <x:c r="F729" t="str">
        <x:v>Operative Skilled</x:v>
      </x:c>
      <x:c r="G729" t="str">
        <x:v>400403</x:v>
      </x:c>
      <x:c r="H729" t="str">
        <x:v>Knotel UK Ltd</x:v>
      </x:c>
      <x:c r="I729" s="22" t="n">
        <x:v>6.5</x:v>
      </x:c>
      <x:c r="J729" t="str">
        <x:v>Worked</x:v>
      </x:c>
      <x:c r="K729" t="str">
        <x:v>Employee 1129; home branch Thurrock; assigned role Operative Skilled | Deployment branch: Thurrock | Actual role: Operative Skilled | Jobs: 400403 | Customers: Knotel UK Ltd | Actual hours: 6.5; source records: 1</x:v>
      </x:c>
      <x:c r="L729" t="str">
        <x:v>Include</x:v>
      </x:c>
      <x:c r="M729"/>
      <x:c r="N729"/>
    </x:row>
    <x:row r="730">
      <x:c r="A730" t="str">
        <x:v>Danny Jones (B)|2026-03-06</x:v>
      </x:c>
      <x:c r="B730" s="888" t="n">
        <x:v>46087</x:v>
      </x:c>
      <x:c r="C730" t="str">
        <x:v>Danny Jones (B)</x:v>
      </x:c>
      <x:c r="D730" t="str">
        <x:v>Permanent</x:v>
      </x:c>
      <x:c r="E730" t="str">
        <x:v>Thurrock</x:v>
      </x:c>
      <x:c r="F730" t="str">
        <x:v>Operative Skilled</x:v>
      </x:c>
      <x:c r="G730" t="str">
        <x:v>396207</x:v>
      </x:c>
      <x:c r="H730" t="str">
        <x:v>Linklaters LLP</x:v>
      </x:c>
      <x:c r="I730" s="22" t="n">
        <x:v>9.5</x:v>
      </x:c>
      <x:c r="J730" t="str">
        <x:v>Worked</x:v>
      </x:c>
      <x:c r="K730" t="str">
        <x:v>Employee 1129; home branch Thurrock; assigned role Operative Skilled | Deployment branch: Thurrock | Actual role: Operative Skilled | Jobs: 396207 | Customers: Linklaters LLP | Actual hours: 9.5; source records: 1</x:v>
      </x:c>
      <x:c r="L730" t="str">
        <x:v>Include</x:v>
      </x:c>
      <x:c r="M730"/>
      <x:c r="N730"/>
    </x:row>
    <x:row r="731">
      <x:c r="A731" t="str">
        <x:v>Danny Jones (B)|2026-03-07</x:v>
      </x:c>
      <x:c r="B731" s="888" t="n">
        <x:v>46088</x:v>
      </x:c>
      <x:c r="C731" t="str">
        <x:v>Danny Jones (B)</x:v>
      </x:c>
      <x:c r="D731" t="str">
        <x:v>Permanent</x:v>
      </x:c>
      <x:c r="E731" t="str">
        <x:v>Thurrock</x:v>
      </x:c>
      <x:c r="F731" t="str">
        <x:v>Operative Skilled</x:v>
      </x:c>
      <x:c r="G731" t="str">
        <x:v>396207</x:v>
      </x:c>
      <x:c r="H731" t="str">
        <x:v>Linklaters LLP</x:v>
      </x:c>
      <x:c r="I731" s="22" t="n">
        <x:v>8</x:v>
      </x:c>
      <x:c r="J731" t="str">
        <x:v>Worked</x:v>
      </x:c>
      <x:c r="K731" t="str">
        <x:v>Employee 1129; home branch Thurrock; assigned role Operative Skilled | Deployment branch: Thurrock | Actual role: Operative Skilled | Jobs: 396207 | Customers: Linklaters LLP | Actual hours: 8.0; source records: 1</x:v>
      </x:c>
      <x:c r="L731" t="str">
        <x:v>Include</x:v>
      </x:c>
      <x:c r="M731"/>
      <x:c r="N731"/>
    </x:row>
    <x:row r="732">
      <x:c r="A732" t="str">
        <x:v>Danny Jones (B)|2026-03-09</x:v>
      </x:c>
      <x:c r="B732" s="888" t="n">
        <x:v>46090</x:v>
      </x:c>
      <x:c r="C732" t="str">
        <x:v>Danny Jones (B)</x:v>
      </x:c>
      <x:c r="D732" t="str">
        <x:v>Permanent</x:v>
      </x:c>
      <x:c r="E732" t="str">
        <x:v>Thurrock</x:v>
      </x:c>
      <x:c r="F732" t="str">
        <x:v>Operative Skilled</x:v>
      </x:c>
      <x:c r="G732"/>
      <x:c r="H732"/>
      <x:c r="I732" s="22" t="n">
        <x:v>0</x:v>
      </x:c>
      <x:c r="J732" t="str">
        <x:v>Annual leave</x:v>
      </x:c>
      <x:c r="K732" t="str">
        <x:v>Employee 1129; home branch Thurrock; assigned role Operative Skilled | Leave: Annual Leave (Hours) | Leave calendar basis: Variable-pattern period</x:v>
      </x:c>
      <x:c r="L732" t="str">
        <x:v>Include</x:v>
      </x:c>
      <x:c r="M732"/>
      <x:c r="N732"/>
    </x:row>
    <x:row r="733">
      <x:c r="A733" t="str">
        <x:v>Danny Jones (B)|2026-03-10</x:v>
      </x:c>
      <x:c r="B733" s="888" t="n">
        <x:v>46091</x:v>
      </x:c>
      <x:c r="C733" t="str">
        <x:v>Danny Jones (B)</x:v>
      </x:c>
      <x:c r="D733" t="str">
        <x:v>Permanent</x:v>
      </x:c>
      <x:c r="E733" t="str">
        <x:v>Thurrock</x:v>
      </x:c>
      <x:c r="F733" t="str">
        <x:v>Operative Skilled</x:v>
      </x:c>
      <x:c r="G733" t="str">
        <x:v>399578</x:v>
      </x:c>
      <x:c r="H733" t="str">
        <x:v>Knotel UK Ltd</x:v>
      </x:c>
      <x:c r="I733" s="22" t="n">
        <x:v>7.5</x:v>
      </x:c>
      <x:c r="J733" t="str">
        <x:v>Worked</x:v>
      </x:c>
      <x:c r="K733" t="str">
        <x:v>Employee 1129; home branch Thurrock; assigned role Operative Skilled | Deployment branch: Thurrock | Actual role: Operative Skilled | Jobs: 399578 | Customers: Knotel UK Ltd | Actual hours: 7.5; source records: 1</x:v>
      </x:c>
      <x:c r="L733" t="str">
        <x:v>Include</x:v>
      </x:c>
      <x:c r="M733"/>
      <x:c r="N733"/>
    </x:row>
    <x:row r="734">
      <x:c r="A734" t="str">
        <x:v>Danny Jones (B)|2026-03-11</x:v>
      </x:c>
      <x:c r="B734" s="888" t="n">
        <x:v>46092</x:v>
      </x:c>
      <x:c r="C734" t="str">
        <x:v>Danny Jones (B)</x:v>
      </x:c>
      <x:c r="D734" t="str">
        <x:v>Permanent</x:v>
      </x:c>
      <x:c r="E734" t="str">
        <x:v>Thurrock</x:v>
      </x:c>
      <x:c r="F734" t="str">
        <x:v>Operative Skilled</x:v>
      </x:c>
      <x:c r="G734" t="str">
        <x:v>400978</x:v>
      </x:c>
      <x:c r="H734" t="str">
        <x:v>Penguin Random House</x:v>
      </x:c>
      <x:c r="I734" s="22" t="n">
        <x:v>6.5</x:v>
      </x:c>
      <x:c r="J734" t="str">
        <x:v>Worked</x:v>
      </x:c>
      <x:c r="K734" t="str">
        <x:v>Employee 1129; home branch Thurrock; assigned role Operative Skilled | Deployment branch: Thurrock | Actual role: Operative Driver | Jobs: 400978 | Customers: Penguin Random House | Actual hours: 6.5; source records: 1</x:v>
      </x:c>
      <x:c r="L734" t="str">
        <x:v>Include</x:v>
      </x:c>
      <x:c r="M734"/>
      <x:c r="N734"/>
    </x:row>
    <x:row r="735">
      <x:c r="A735" t="str">
        <x:v>Danny Jones (B)|2026-03-12</x:v>
      </x:c>
      <x:c r="B735" s="888" t="n">
        <x:v>46093</x:v>
      </x:c>
      <x:c r="C735" t="str">
        <x:v>Danny Jones (B)</x:v>
      </x:c>
      <x:c r="D735" t="str">
        <x:v>Permanent</x:v>
      </x:c>
      <x:c r="E735" t="str">
        <x:v>Thurrock</x:v>
      </x:c>
      <x:c r="F735" t="str">
        <x:v>Operative Skilled</x:v>
      </x:c>
      <x:c r="G735" t="str">
        <x:v>398210</x:v>
      </x:c>
      <x:c r="H735" t="str">
        <x:v>London Metropolitan University</x:v>
      </x:c>
      <x:c r="I735" s="22" t="n">
        <x:v>13.5</x:v>
      </x:c>
      <x:c r="J735" t="str">
        <x:v>Worked</x:v>
      </x:c>
      <x:c r="K735" t="str">
        <x:v>Employee 1129; home branch Thurrock; assigned role Operative Skilled | Deployment branch: Thurrock | Actual role: Operative Skilled | Jobs: 398210 | Customers: London Metropolitan University | Actual hours: 13.5; source records: 1</x:v>
      </x:c>
      <x:c r="L735" t="str">
        <x:v>Include</x:v>
      </x:c>
      <x:c r="M735"/>
      <x:c r="N735"/>
    </x:row>
    <x:row r="736">
      <x:c r="A736" t="str">
        <x:v>Danny Jones (B)|2026-03-13</x:v>
      </x:c>
      <x:c r="B736" s="888" t="n">
        <x:v>46094</x:v>
      </x:c>
      <x:c r="C736" t="str">
        <x:v>Danny Jones (B)</x:v>
      </x:c>
      <x:c r="D736" t="str">
        <x:v>Permanent</x:v>
      </x:c>
      <x:c r="E736" t="str">
        <x:v>Thurrock</x:v>
      </x:c>
      <x:c r="F736" t="str">
        <x:v>Operative Skilled</x:v>
      </x:c>
      <x:c r="G736" t="str">
        <x:v>398210</x:v>
      </x:c>
      <x:c r="H736" t="str">
        <x:v>London Metropolitan University</x:v>
      </x:c>
      <x:c r="I736" s="22" t="n">
        <x:v>13.5</x:v>
      </x:c>
      <x:c r="J736" t="str">
        <x:v>Worked</x:v>
      </x:c>
      <x:c r="K736" t="str">
        <x:v>Employee 1129; home branch Thurrock; assigned role Operative Skilled | Deployment branch: Thurrock | Actual role: Operative Skilled | Jobs: 398210 | Customers: London Metropolitan University | Actual hours: 13.5; source records: 1</x:v>
      </x:c>
      <x:c r="L736" t="str">
        <x:v>Include</x:v>
      </x:c>
      <x:c r="M736"/>
      <x:c r="N736"/>
    </x:row>
    <x:row r="737">
      <x:c r="A737" t="str">
        <x:v>Danny Jones (B)|2026-03-14</x:v>
      </x:c>
      <x:c r="B737" s="888" t="n">
        <x:v>46095</x:v>
      </x:c>
      <x:c r="C737" t="str">
        <x:v>Danny Jones (B)</x:v>
      </x:c>
      <x:c r="D737" t="str">
        <x:v>Permanent</x:v>
      </x:c>
      <x:c r="E737" t="str">
        <x:v>Thurrock</x:v>
      </x:c>
      <x:c r="F737" t="str">
        <x:v>Operative Skilled</x:v>
      </x:c>
      <x:c r="G737" t="str">
        <x:v>396207</x:v>
      </x:c>
      <x:c r="H737" t="str">
        <x:v>Linklaters LLP</x:v>
      </x:c>
      <x:c r="I737" s="22" t="n">
        <x:v>8</x:v>
      </x:c>
      <x:c r="J737" t="str">
        <x:v>Worked</x:v>
      </x:c>
      <x:c r="K737" t="str">
        <x:v>Employee 1129; home branch Thurrock; assigned role Operative Skilled | Deployment branch: Thurrock | Actual role: Operative Skilled | Jobs: 396207 | Customers: Linklaters LLP | Actual hours: 8.0; source records: 1</x:v>
      </x:c>
      <x:c r="L737" t="str">
        <x:v>Include</x:v>
      </x:c>
      <x:c r="M737"/>
      <x:c r="N737"/>
    </x:row>
    <x:row r="738">
      <x:c r="A738" t="str">
        <x:v>Danny Jones (B)|2026-03-15</x:v>
      </x:c>
      <x:c r="B738" s="888" t="n">
        <x:v>46096</x:v>
      </x:c>
      <x:c r="C738" t="str">
        <x:v>Danny Jones (B)</x:v>
      </x:c>
      <x:c r="D738" t="str">
        <x:v>Permanent</x:v>
      </x:c>
      <x:c r="E738" t="str">
        <x:v>Thurrock</x:v>
      </x:c>
      <x:c r="F738" t="str">
        <x:v>Operative Skilled</x:v>
      </x:c>
      <x:c r="G738" t="str">
        <x:v>396207</x:v>
      </x:c>
      <x:c r="H738" t="str">
        <x:v>Linklaters LLP</x:v>
      </x:c>
      <x:c r="I738" s="22" t="n">
        <x:v>8</x:v>
      </x:c>
      <x:c r="J738" t="str">
        <x:v>Worked</x:v>
      </x:c>
      <x:c r="K738" t="str">
        <x:v>Employee 1129; home branch Thurrock; assigned role Operative Skilled | Deployment branch: Thurrock | Actual role: Operative Skilled | Jobs: 396207 | Customers: Linklaters LLP | Actual hours: 8.0; source records: 1</x:v>
      </x:c>
      <x:c r="L738" t="str">
        <x:v>Include</x:v>
      </x:c>
      <x:c r="M738"/>
      <x:c r="N738"/>
    </x:row>
    <x:row r="739">
      <x:c r="A739" t="str">
        <x:v>Danny Jones (B)|2026-03-16</x:v>
      </x:c>
      <x:c r="B739" s="888" t="n">
        <x:v>46097</x:v>
      </x:c>
      <x:c r="C739" t="str">
        <x:v>Danny Jones (B)</x:v>
      </x:c>
      <x:c r="D739" t="str">
        <x:v>Permanent</x:v>
      </x:c>
      <x:c r="E739" t="str">
        <x:v>Thurrock</x:v>
      </x:c>
      <x:c r="F739" t="str">
        <x:v>Operative Skilled</x:v>
      </x:c>
      <x:c r="G739" t="str">
        <x:v>398210</x:v>
      </x:c>
      <x:c r="H739" t="str">
        <x:v>London Metropolitan University</x:v>
      </x:c>
      <x:c r="I739" s="22" t="n">
        <x:v>13.5</x:v>
      </x:c>
      <x:c r="J739" t="str">
        <x:v>Worked</x:v>
      </x:c>
      <x:c r="K739" t="str">
        <x:v>Employee 1129; home branch Thurrock; assigned role Operative Skilled | Deployment branch: Thurrock | Actual role: Operative Skilled | Jobs: 398210 | Customers: London Metropolitan University | Actual hours: 13.5; source records: 1</x:v>
      </x:c>
      <x:c r="L739" t="str">
        <x:v>Include</x:v>
      </x:c>
      <x:c r="M739"/>
      <x:c r="N739"/>
    </x:row>
    <x:row r="740">
      <x:c r="A740" t="str">
        <x:v>Danny Jones (B)|2026-03-17</x:v>
      </x:c>
      <x:c r="B740" s="888" t="n">
        <x:v>46098</x:v>
      </x:c>
      <x:c r="C740" t="str">
        <x:v>Danny Jones (B)</x:v>
      </x:c>
      <x:c r="D740" t="str">
        <x:v>Permanent</x:v>
      </x:c>
      <x:c r="E740" t="str">
        <x:v>Thurrock</x:v>
      </x:c>
      <x:c r="F740" t="str">
        <x:v>Operative Skilled</x:v>
      </x:c>
      <x:c r="G740" t="str">
        <x:v>398210</x:v>
      </x:c>
      <x:c r="H740" t="str">
        <x:v>London Metropolitan University</x:v>
      </x:c>
      <x:c r="I740" s="22" t="n">
        <x:v>13.5</x:v>
      </x:c>
      <x:c r="J740" t="str">
        <x:v>Worked</x:v>
      </x:c>
      <x:c r="K740" t="str">
        <x:v>Employee 1129; home branch Thurrock; assigned role Operative Skilled | Deployment branch: Thurrock | Actual role: Operative Skilled | Jobs: 398210 | Customers: London Metropolitan University | Actual hours: 13.5; source records: 1</x:v>
      </x:c>
      <x:c r="L740" t="str">
        <x:v>Include</x:v>
      </x:c>
      <x:c r="M740"/>
      <x:c r="N740"/>
    </x:row>
    <x:row r="741">
      <x:c r="A741" t="str">
        <x:v>Danny Jones (B)|2026-03-18</x:v>
      </x:c>
      <x:c r="B741" s="888" t="n">
        <x:v>46099</x:v>
      </x:c>
      <x:c r="C741" t="str">
        <x:v>Danny Jones (B)</x:v>
      </x:c>
      <x:c r="D741" t="str">
        <x:v>Permanent</x:v>
      </x:c>
      <x:c r="E741" t="str">
        <x:v>Thurrock</x:v>
      </x:c>
      <x:c r="F741" t="str">
        <x:v>Operative Skilled</x:v>
      </x:c>
      <x:c r="G741" t="str">
        <x:v>398210</x:v>
      </x:c>
      <x:c r="H741" t="str">
        <x:v>London Metropolitan University</x:v>
      </x:c>
      <x:c r="I741" s="22" t="n">
        <x:v>13.5</x:v>
      </x:c>
      <x:c r="J741" t="str">
        <x:v>Worked</x:v>
      </x:c>
      <x:c r="K741" t="str">
        <x:v>Employee 1129; home branch Thurrock; assigned role Operative Skilled | Deployment branch: Thurrock | Actual role: Operative Skilled | Jobs: 398210 | Customers: London Metropolitan University | Actual hours: 13.5; source records: 1</x:v>
      </x:c>
      <x:c r="L741" t="str">
        <x:v>Include</x:v>
      </x:c>
      <x:c r="M741"/>
      <x:c r="N741"/>
    </x:row>
    <x:row r="742">
      <x:c r="A742" t="str">
        <x:v>Danny Jones (B)|2026-03-19</x:v>
      </x:c>
      <x:c r="B742" s="888" t="n">
        <x:v>46100</x:v>
      </x:c>
      <x:c r="C742" t="str">
        <x:v>Danny Jones (B)</x:v>
      </x:c>
      <x:c r="D742" t="str">
        <x:v>Permanent</x:v>
      </x:c>
      <x:c r="E742" t="str">
        <x:v>Thurrock</x:v>
      </x:c>
      <x:c r="F742" t="str">
        <x:v>Operative Skilled</x:v>
      </x:c>
      <x:c r="G742" t="str">
        <x:v>398210</x:v>
      </x:c>
      <x:c r="H742" t="str">
        <x:v>London Metropolitan University</x:v>
      </x:c>
      <x:c r="I742" s="22" t="n">
        <x:v>13.5</x:v>
      </x:c>
      <x:c r="J742" t="str">
        <x:v>Worked</x:v>
      </x:c>
      <x:c r="K742" t="str">
        <x:v>Employee 1129; home branch Thurrock; assigned role Operative Skilled | Deployment branch: Thurrock | Actual role: Operative Skilled | Jobs: 398210 | Customers: London Metropolitan University | Actual hours: 13.5; source records: 1</x:v>
      </x:c>
      <x:c r="L742" t="str">
        <x:v>Include</x:v>
      </x:c>
      <x:c r="M742"/>
      <x:c r="N742"/>
    </x:row>
    <x:row r="743">
      <x:c r="A743" t="str">
        <x:v>Danny Jones (B)|2026-03-20</x:v>
      </x:c>
      <x:c r="B743" s="888" t="n">
        <x:v>46101</x:v>
      </x:c>
      <x:c r="C743" t="str">
        <x:v>Danny Jones (B)</x:v>
      </x:c>
      <x:c r="D743" t="str">
        <x:v>Permanent</x:v>
      </x:c>
      <x:c r="E743" t="str">
        <x:v>Thurrock</x:v>
      </x:c>
      <x:c r="F743" t="str">
        <x:v>Operative Skilled</x:v>
      </x:c>
      <x:c r="G743" t="str">
        <x:v>398210</x:v>
      </x:c>
      <x:c r="H743" t="str">
        <x:v>London Metropolitan University</x:v>
      </x:c>
      <x:c r="I743" s="22" t="n">
        <x:v>13.5</x:v>
      </x:c>
      <x:c r="J743" t="str">
        <x:v>Worked</x:v>
      </x:c>
      <x:c r="K743" t="str">
        <x:v>Employee 1129; home branch Thurrock; assigned role Operative Skilled | Deployment branch: Thurrock | Actual role: Operative Skilled | Jobs: 398210 | Customers: London Metropolitan University | Actual hours: 13.5; source records: 1</x:v>
      </x:c>
      <x:c r="L743" t="str">
        <x:v>Include</x:v>
      </x:c>
      <x:c r="M743"/>
      <x:c r="N743"/>
    </x:row>
    <x:row r="744">
      <x:c r="A744" t="str">
        <x:v>Danny Jones (B)|2026-03-21</x:v>
      </x:c>
      <x:c r="B744" s="888" t="n">
        <x:v>46102</x:v>
      </x:c>
      <x:c r="C744" t="str">
        <x:v>Danny Jones (B)</x:v>
      </x:c>
      <x:c r="D744" t="str">
        <x:v>Permanent</x:v>
      </x:c>
      <x:c r="E744" t="str">
        <x:v>Thurrock</x:v>
      </x:c>
      <x:c r="F744" t="str">
        <x:v>Operative Skilled</x:v>
      </x:c>
      <x:c r="G744" t="str">
        <x:v>396207</x:v>
      </x:c>
      <x:c r="H744" t="str">
        <x:v>Linklaters LLP</x:v>
      </x:c>
      <x:c r="I744" s="22" t="n">
        <x:v>9</x:v>
      </x:c>
      <x:c r="J744" t="str">
        <x:v>Worked</x:v>
      </x:c>
      <x:c r="K744" t="str">
        <x:v>Employee 1129; home branch Thurrock; assigned role Operative Skilled | Deployment branch: Thurrock | Actual role: Operative Porter | Jobs: 396207 | Customers: Linklaters LLP | Actual hours: 9.0; source records: 1</x:v>
      </x:c>
      <x:c r="L744" t="str">
        <x:v>Include</x:v>
      </x:c>
      <x:c r="M744"/>
      <x:c r="N744"/>
    </x:row>
    <x:row r="745">
      <x:c r="A745" t="str">
        <x:v>Danny Jones (B)|2026-03-22</x:v>
      </x:c>
      <x:c r="B745" s="888" t="n">
        <x:v>46103</x:v>
      </x:c>
      <x:c r="C745" t="str">
        <x:v>Danny Jones (B)</x:v>
      </x:c>
      <x:c r="D745" t="str">
        <x:v>Permanent</x:v>
      </x:c>
      <x:c r="E745" t="str">
        <x:v>Thurrock</x:v>
      </x:c>
      <x:c r="F745" t="str">
        <x:v>Operative Skilled</x:v>
      </x:c>
      <x:c r="G745" t="str">
        <x:v>396207</x:v>
      </x:c>
      <x:c r="H745" t="str">
        <x:v>Linklaters LLP</x:v>
      </x:c>
      <x:c r="I745" s="22" t="n">
        <x:v>8.5</x:v>
      </x:c>
      <x:c r="J745" t="str">
        <x:v>Worked</x:v>
      </x:c>
      <x:c r="K745" t="str">
        <x:v>Employee 1129; home branch Thurrock; assigned role Operative Skilled | Deployment branch: Thurrock | Actual role: Operative Porter | Jobs: 396207 | Customers: Linklaters LLP | Actual hours: 8.5; source records: 1</x:v>
      </x:c>
      <x:c r="L745" t="str">
        <x:v>Include</x:v>
      </x:c>
      <x:c r="M745"/>
      <x:c r="N745"/>
    </x:row>
    <x:row r="746">
      <x:c r="A746" t="str">
        <x:v>Danny Jones (B)|2026-03-23</x:v>
      </x:c>
      <x:c r="B746" s="888" t="n">
        <x:v>46104</x:v>
      </x:c>
      <x:c r="C746" t="str">
        <x:v>Danny Jones (B)</x:v>
      </x:c>
      <x:c r="D746" t="str">
        <x:v>Permanent</x:v>
      </x:c>
      <x:c r="E746" t="str">
        <x:v>Thurrock</x:v>
      </x:c>
      <x:c r="F746" t="str">
        <x:v>Operative Skilled</x:v>
      </x:c>
      <x:c r="G746" t="str">
        <x:v>398210</x:v>
      </x:c>
      <x:c r="H746" t="str">
        <x:v>London Metropolitan University</x:v>
      </x:c>
      <x:c r="I746" s="22" t="n">
        <x:v>8.5</x:v>
      </x:c>
      <x:c r="J746" t="str">
        <x:v>Worked</x:v>
      </x:c>
      <x:c r="K746" t="str">
        <x:v>Employee 1129; home branch Thurrock; assigned role Operative Skilled | Deployment branch: Thurrock | Actual role: Operative Skilled | Jobs: 398210 | Customers: London Metropolitan University | Actual hours: 8.5; source records: 1</x:v>
      </x:c>
      <x:c r="L746" t="str">
        <x:v>Include</x:v>
      </x:c>
      <x:c r="M746"/>
      <x:c r="N746"/>
    </x:row>
    <x:row r="747">
      <x:c r="A747" t="str">
        <x:v>Danny Jones (B)|2026-03-25</x:v>
      </x:c>
      <x:c r="B747" s="888" t="n">
        <x:v>46106</x:v>
      </x:c>
      <x:c r="C747" t="str">
        <x:v>Danny Jones (B)</x:v>
      </x:c>
      <x:c r="D747" t="str">
        <x:v>Permanent</x:v>
      </x:c>
      <x:c r="E747" t="str">
        <x:v>Thurrock</x:v>
      </x:c>
      <x:c r="F747" t="str">
        <x:v>Operative Skilled</x:v>
      </x:c>
      <x:c r="G747" t="str">
        <x:v>398210</x:v>
      </x:c>
      <x:c r="H747" t="str">
        <x:v>London Metropolitan University</x:v>
      </x:c>
      <x:c r="I747" s="22" t="n">
        <x:v>14</x:v>
      </x:c>
      <x:c r="J747" t="str">
        <x:v>Worked</x:v>
      </x:c>
      <x:c r="K747" t="str">
        <x:v>Employee 1129; home branch Thurrock; assigned role Operative Skilled | Deployment branch: Thurrock | Actual role: Operative Skilled | Jobs: 398210 | Customers: London Metropolitan University | Actual hours: 14.0; source records: 1</x:v>
      </x:c>
      <x:c r="L747" t="str">
        <x:v>Include</x:v>
      </x:c>
      <x:c r="M747"/>
      <x:c r="N747"/>
    </x:row>
    <x:row r="748">
      <x:c r="A748" t="str">
        <x:v>Danny Jones (B)|2026-03-26</x:v>
      </x:c>
      <x:c r="B748" s="888" t="n">
        <x:v>46107</x:v>
      </x:c>
      <x:c r="C748" t="str">
        <x:v>Danny Jones (B)</x:v>
      </x:c>
      <x:c r="D748" t="str">
        <x:v>Permanent</x:v>
      </x:c>
      <x:c r="E748" t="str">
        <x:v>Thurrock</x:v>
      </x:c>
      <x:c r="F748" t="str">
        <x:v>Operative Skilled</x:v>
      </x:c>
      <x:c r="G748" t="str">
        <x:v>398210</x:v>
      </x:c>
      <x:c r="H748" t="str">
        <x:v>London Metropolitan University</x:v>
      </x:c>
      <x:c r="I748" s="22" t="n">
        <x:v>13.5</x:v>
      </x:c>
      <x:c r="J748" t="str">
        <x:v>Worked</x:v>
      </x:c>
      <x:c r="K748" t="str">
        <x:v>Employee 1129; home branch Thurrock; assigned role Operative Skilled | Deployment branch: Thurrock | Actual role: Operative Skilled | Jobs: 398210 | Customers: London Metropolitan University | Actual hours: 13.5; source records: 1</x:v>
      </x:c>
      <x:c r="L748" t="str">
        <x:v>Include</x:v>
      </x:c>
      <x:c r="M748"/>
      <x:c r="N748"/>
    </x:row>
    <x:row r="749">
      <x:c r="A749" t="str">
        <x:v>Danny Jones (B)|2026-03-27</x:v>
      </x:c>
      <x:c r="B749" s="888" t="n">
        <x:v>46108</x:v>
      </x:c>
      <x:c r="C749" t="str">
        <x:v>Danny Jones (B)</x:v>
      </x:c>
      <x:c r="D749" t="str">
        <x:v>Permanent</x:v>
      </x:c>
      <x:c r="E749" t="str">
        <x:v>Thurrock</x:v>
      </x:c>
      <x:c r="F749" t="str">
        <x:v>Operative Skilled</x:v>
      </x:c>
      <x:c r="G749" t="str">
        <x:v>398210</x:v>
      </x:c>
      <x:c r="H749" t="str">
        <x:v>London Metropolitan University</x:v>
      </x:c>
      <x:c r="I749" s="22" t="n">
        <x:v>13.5</x:v>
      </x:c>
      <x:c r="J749" t="str">
        <x:v>Worked</x:v>
      </x:c>
      <x:c r="K749" t="str">
        <x:v>Employee 1129; home branch Thurrock; assigned role Operative Skilled | Deployment branch: Thurrock | Actual role: Operative Skilled | Jobs: 398210 | Customers: London Metropolitan University | Actual hours: 13.5; source records: 1</x:v>
      </x:c>
      <x:c r="L749" t="str">
        <x:v>Include</x:v>
      </x:c>
      <x:c r="M749"/>
      <x:c r="N749"/>
    </x:row>
    <x:row r="750">
      <x:c r="A750" t="str">
        <x:v>Danny Jones (B)|2026-03-30</x:v>
      </x:c>
      <x:c r="B750" s="888" t="n">
        <x:v>46111</x:v>
      </x:c>
      <x:c r="C750" t="str">
        <x:v>Danny Jones (B)</x:v>
      </x:c>
      <x:c r="D750" t="str">
        <x:v>Permanent</x:v>
      </x:c>
      <x:c r="E750" t="str">
        <x:v>Thurrock</x:v>
      </x:c>
      <x:c r="F750" t="str">
        <x:v>Operative Skilled</x:v>
      </x:c>
      <x:c r="G750" t="str">
        <x:v>398210A</x:v>
      </x:c>
      <x:c r="H750" t="str">
        <x:v>London Metropolitan University</x:v>
      </x:c>
      <x:c r="I750" s="22" t="n">
        <x:v>8</x:v>
      </x:c>
      <x:c r="J750" t="str">
        <x:v>Worked</x:v>
      </x:c>
      <x:c r="K750" t="str">
        <x:v>Employee 1129; home branch Thurrock; assigned role Operative Skilled | Deployment branch: Thurrock | Actual role: Operative Skilled | Jobs: 398210A | Customers: London Metropolitan University | Actual hours: 8.0; source records: 1</x:v>
      </x:c>
      <x:c r="L750" t="str">
        <x:v>Include</x:v>
      </x:c>
      <x:c r="M750"/>
      <x:c r="N750"/>
    </x:row>
    <x:row r="751">
      <x:c r="A751" t="str">
        <x:v>Danny Jones (B)|2026-03-31</x:v>
      </x:c>
      <x:c r="B751" s="888" t="n">
        <x:v>46112</x:v>
      </x:c>
      <x:c r="C751" t="str">
        <x:v>Danny Jones (B)</x:v>
      </x:c>
      <x:c r="D751" t="str">
        <x:v>Permanent</x:v>
      </x:c>
      <x:c r="E751" t="str">
        <x:v>Thurrock</x:v>
      </x:c>
      <x:c r="F751" t="str">
        <x:v>Operative Skilled</x:v>
      </x:c>
      <x:c r="G751" t="str">
        <x:v>398210</x:v>
      </x:c>
      <x:c r="H751" t="str">
        <x:v>London Metropolitan University</x:v>
      </x:c>
      <x:c r="I751" s="22" t="n">
        <x:v>13.5</x:v>
      </x:c>
      <x:c r="J751" t="str">
        <x:v>Worked</x:v>
      </x:c>
      <x:c r="K751" t="str">
        <x:v>Employee 1129; home branch Thurrock; assigned role Operative Skilled | Deployment branch: Thurrock | Actual role: Operative Skilled | Jobs: 398210 | Customers: London Metropolitan University | Actual hours: 13.5; source records: 1</x:v>
      </x:c>
      <x:c r="L751" t="str">
        <x:v>Include</x:v>
      </x:c>
      <x:c r="M751"/>
      <x:c r="N751"/>
    </x:row>
    <x:row r="752">
      <x:c r="A752" t="str">
        <x:v>Darren Walpole|2026-03-03</x:v>
      </x:c>
      <x:c r="B752" s="888" t="n">
        <x:v>46084</x:v>
      </x:c>
      <x:c r="C752" t="str">
        <x:v>Darren Walpole</x:v>
      </x:c>
      <x:c r="D752" t="str">
        <x:v>Permanent</x:v>
      </x:c>
      <x:c r="E752" t="str">
        <x:v>Cambridge</x:v>
      </x:c>
      <x:c r="F752" t="str">
        <x:v>Operative Porter</x:v>
      </x:c>
      <x:c r="G752" t="str">
        <x:v>398255</x:v>
      </x:c>
      <x:c r="H752" t="str">
        <x:v>East &amp; North Hertfordshire NHS Trust</x:v>
      </x:c>
      <x:c r="I752" s="22" t="n">
        <x:v>8</x:v>
      </x:c>
      <x:c r="J752" t="str">
        <x:v>Worked</x:v>
      </x:c>
      <x:c r="K752" t="str">
        <x:v>Employee 104057; home branch Cambridge; assigned role Operative Porter | Deployment branch: Cambridge | Actual role: Operative Porter | Jobs: 398255 | Customers: East &amp; North Hertfordshire NHS Trust | Actual hours: 8.0; source records: 1</x:v>
      </x:c>
      <x:c r="L752" t="str">
        <x:v>Include</x:v>
      </x:c>
      <x:c r="M752"/>
      <x:c r="N752"/>
    </x:row>
    <x:row r="753">
      <x:c r="A753" t="str">
        <x:v>Darren Walpole|2026-03-04</x:v>
      </x:c>
      <x:c r="B753" s="888" t="n">
        <x:v>46085</x:v>
      </x:c>
      <x:c r="C753" t="str">
        <x:v>Darren Walpole</x:v>
      </x:c>
      <x:c r="D753" t="str">
        <x:v>Permanent</x:v>
      </x:c>
      <x:c r="E753" t="str">
        <x:v>Cambridge</x:v>
      </x:c>
      <x:c r="F753" t="str">
        <x:v>Operative Porter</x:v>
      </x:c>
      <x:c r="G753" t="str">
        <x:v>398255</x:v>
      </x:c>
      <x:c r="H753" t="str">
        <x:v>East &amp; North Hertfordshire NHS Trust</x:v>
      </x:c>
      <x:c r="I753" s="22" t="n">
        <x:v>8</x:v>
      </x:c>
      <x:c r="J753" t="str">
        <x:v>Worked</x:v>
      </x:c>
      <x:c r="K753" t="str">
        <x:v>Employee 104057; home branch Cambridge; assigned role Operative Porter | Deployment branch: Cambridge | Actual role: Operative Porter | Jobs: 398255 | Customers: East &amp; North Hertfordshire NHS Trust | Actual hours: 8.0; source records: 1</x:v>
      </x:c>
      <x:c r="L753" t="str">
        <x:v>Include</x:v>
      </x:c>
      <x:c r="M753"/>
      <x:c r="N753"/>
    </x:row>
    <x:row r="754">
      <x:c r="A754" t="str">
        <x:v>Darren Walpole|2026-03-05</x:v>
      </x:c>
      <x:c r="B754" s="888" t="n">
        <x:v>46086</x:v>
      </x:c>
      <x:c r="C754" t="str">
        <x:v>Darren Walpole</x:v>
      </x:c>
      <x:c r="D754" t="str">
        <x:v>Permanent</x:v>
      </x:c>
      <x:c r="E754" t="str">
        <x:v>Cambridge</x:v>
      </x:c>
      <x:c r="F754" t="str">
        <x:v>Operative Porter</x:v>
      </x:c>
      <x:c r="G754" t="str">
        <x:v>398255</x:v>
      </x:c>
      <x:c r="H754" t="str">
        <x:v>East &amp; North Hertfordshire NHS Trust</x:v>
      </x:c>
      <x:c r="I754" s="22" t="n">
        <x:v>8</x:v>
      </x:c>
      <x:c r="J754" t="str">
        <x:v>Worked</x:v>
      </x:c>
      <x:c r="K754" t="str">
        <x:v>Employee 104057; home branch Cambridge; assigned role Operative Porter | Deployment branch: Cambridge | Actual role: Operative Porter | Jobs: 398255 | Customers: East &amp; North Hertfordshire NHS Trust | Actual hours: 8.0; source records: 1</x:v>
      </x:c>
      <x:c r="L754" t="str">
        <x:v>Include</x:v>
      </x:c>
      <x:c r="M754"/>
      <x:c r="N754"/>
    </x:row>
    <x:row r="755">
      <x:c r="A755" t="str">
        <x:v>Darren Walpole|2026-03-06</x:v>
      </x:c>
      <x:c r="B755" s="888" t="n">
        <x:v>46087</x:v>
      </x:c>
      <x:c r="C755" t="str">
        <x:v>Darren Walpole</x:v>
      </x:c>
      <x:c r="D755" t="str">
        <x:v>Permanent</x:v>
      </x:c>
      <x:c r="E755" t="str">
        <x:v>Cambridge</x:v>
      </x:c>
      <x:c r="F755" t="str">
        <x:v>Operative Porter</x:v>
      </x:c>
      <x:c r="G755" t="str">
        <x:v>398255</x:v>
      </x:c>
      <x:c r="H755" t="str">
        <x:v>East &amp; North Hertfordshire NHS Trust</x:v>
      </x:c>
      <x:c r="I755" s="22" t="n">
        <x:v>8</x:v>
      </x:c>
      <x:c r="J755" t="str">
        <x:v>Worked</x:v>
      </x:c>
      <x:c r="K755" t="str">
        <x:v>Employee 104057; home branch Cambridge; assigned role Operative Porter | Deployment branch: Cambridge | Actual role: Operative Porter | Jobs: 398255 | Customers: East &amp; North Hertfordshire NHS Trust | Actual hours: 8.0; source records: 1</x:v>
      </x:c>
      <x:c r="L755" t="str">
        <x:v>Include</x:v>
      </x:c>
      <x:c r="M755"/>
      <x:c r="N755"/>
    </x:row>
    <x:row r="756">
      <x:c r="A756" t="str">
        <x:v>Darren Walpole|2026-03-09</x:v>
      </x:c>
      <x:c r="B756" s="888" t="n">
        <x:v>46090</x:v>
      </x:c>
      <x:c r="C756" t="str">
        <x:v>Darren Walpole</x:v>
      </x:c>
      <x:c r="D756" t="str">
        <x:v>Permanent</x:v>
      </x:c>
      <x:c r="E756" t="str">
        <x:v>Cambridge</x:v>
      </x:c>
      <x:c r="F756" t="str">
        <x:v>Operative Porter</x:v>
      </x:c>
      <x:c r="G756" t="str">
        <x:v>400520</x:v>
      </x:c>
      <x:c r="H756" t="str">
        <x:v>Anglian Water</x:v>
      </x:c>
      <x:c r="I756" s="22" t="n">
        <x:v>11.5</x:v>
      </x:c>
      <x:c r="J756" t="str">
        <x:v>Worked</x:v>
      </x:c>
      <x:c r="K756" t="str">
        <x:v>Employee 104057; home branch Cambridge; assigned role Operative Porter | Deployment branch: Cambridge | Actual role: Operative Porter | Jobs: 400520 | Customers: Anglian Water | Actual hours: 11.5; source records: 1</x:v>
      </x:c>
      <x:c r="L756" t="str">
        <x:v>Include</x:v>
      </x:c>
      <x:c r="M756"/>
      <x:c r="N756"/>
    </x:row>
    <x:row r="757">
      <x:c r="A757" t="str">
        <x:v>Darren Walpole|2026-03-10</x:v>
      </x:c>
      <x:c r="B757" s="888" t="n">
        <x:v>46091</x:v>
      </x:c>
      <x:c r="C757" t="str">
        <x:v>Darren Walpole</x:v>
      </x:c>
      <x:c r="D757" t="str">
        <x:v>Permanent</x:v>
      </x:c>
      <x:c r="E757" t="str">
        <x:v>Cambridge</x:v>
      </x:c>
      <x:c r="F757" t="str">
        <x:v>Operative Porter</x:v>
      </x:c>
      <x:c r="G757" t="str">
        <x:v>400520</x:v>
      </x:c>
      <x:c r="H757" t="str">
        <x:v>Anglian Water</x:v>
      </x:c>
      <x:c r="I757" s="22" t="n">
        <x:v>11.5</x:v>
      </x:c>
      <x:c r="J757" t="str">
        <x:v>Worked</x:v>
      </x:c>
      <x:c r="K757" t="str">
        <x:v>Employee 104057; home branch Cambridge; assigned role Operative Porter | Deployment branch: Cambridge | Actual role: Operative Porter | Jobs: 400520 | Customers: Anglian Water | Actual hours: 11.5; source records: 1</x:v>
      </x:c>
      <x:c r="L757" t="str">
        <x:v>Include</x:v>
      </x:c>
      <x:c r="M757"/>
      <x:c r="N757"/>
    </x:row>
    <x:row r="758">
      <x:c r="A758" t="str">
        <x:v>David Woodyard|2026-03-02</x:v>
      </x:c>
      <x:c r="B758" s="888" t="n">
        <x:v>46083</x:v>
      </x:c>
      <x:c r="C758" t="str">
        <x:v>David Woodyard</x:v>
      </x:c>
      <x:c r="D758" t="str">
        <x:v>Permanent</x:v>
      </x:c>
      <x:c r="E758" t="str">
        <x:v>Manchester</x:v>
      </x:c>
      <x:c r="F758" t="str">
        <x:v>Operative Skilled</x:v>
      </x:c>
      <x:c r="G758"/>
      <x:c r="H758"/>
      <x:c r="I758" s="22" t="n">
        <x:v>0</x:v>
      </x:c>
      <x:c r="J758" t="str">
        <x:v>Annual leave</x:v>
      </x:c>
      <x:c r="K758" t="str">
        <x:v>Employee 2302; home branch Manchester; assigned role Operative Skilled | Leave: Annual Leave (Hours) | Leave calendar basis: Variable-pattern period</x:v>
      </x:c>
      <x:c r="L758" t="str">
        <x:v>Include</x:v>
      </x:c>
      <x:c r="M758"/>
      <x:c r="N758"/>
    </x:row>
    <x:row r="759">
      <x:c r="A759" t="str">
        <x:v>David Woodyard|2026-03-03</x:v>
      </x:c>
      <x:c r="B759" s="888" t="n">
        <x:v>46084</x:v>
      </x:c>
      <x:c r="C759" t="str">
        <x:v>David Woodyard</x:v>
      </x:c>
      <x:c r="D759" t="str">
        <x:v>Permanent</x:v>
      </x:c>
      <x:c r="E759" t="str">
        <x:v>Manchester</x:v>
      </x:c>
      <x:c r="F759" t="str">
        <x:v>Operative Skilled</x:v>
      </x:c>
      <x:c r="G759"/>
      <x:c r="H759"/>
      <x:c r="I759" s="22" t="n">
        <x:v>0</x:v>
      </x:c>
      <x:c r="J759" t="str">
        <x:v>Annual leave</x:v>
      </x:c>
      <x:c r="K759" t="str">
        <x:v>Employee 2302; home branch Manchester; assigned role Operative Skilled | Leave: Annual Leave (Hours) | Leave calendar basis: Variable-pattern period</x:v>
      </x:c>
      <x:c r="L759" t="str">
        <x:v>Include</x:v>
      </x:c>
      <x:c r="M759"/>
      <x:c r="N759"/>
    </x:row>
    <x:row r="760">
      <x:c r="A760" t="str">
        <x:v>David Woodyard|2026-03-04</x:v>
      </x:c>
      <x:c r="B760" s="888" t="n">
        <x:v>46085</x:v>
      </x:c>
      <x:c r="C760" t="str">
        <x:v>David Woodyard</x:v>
      </x:c>
      <x:c r="D760" t="str">
        <x:v>Permanent</x:v>
      </x:c>
      <x:c r="E760" t="str">
        <x:v>Manchester</x:v>
      </x:c>
      <x:c r="F760" t="str">
        <x:v>Operative Skilled</x:v>
      </x:c>
      <x:c r="G760"/>
      <x:c r="H760"/>
      <x:c r="I760" s="22" t="n">
        <x:v>0</x:v>
      </x:c>
      <x:c r="J760" t="str">
        <x:v>Annual leave</x:v>
      </x:c>
      <x:c r="K760" t="str">
        <x:v>Employee 2302; home branch Manchester; assigned role Operative Skilled | Leave: Annual Leave (Hours) | Leave calendar basis: Variable-pattern period</x:v>
      </x:c>
      <x:c r="L760" t="str">
        <x:v>Include</x:v>
      </x:c>
      <x:c r="M760"/>
      <x:c r="N760"/>
    </x:row>
    <x:row r="761">
      <x:c r="A761" t="str">
        <x:v>David Woodyard|2026-03-05</x:v>
      </x:c>
      <x:c r="B761" s="888" t="n">
        <x:v>46086</x:v>
      </x:c>
      <x:c r="C761" t="str">
        <x:v>David Woodyard</x:v>
      </x:c>
      <x:c r="D761" t="str">
        <x:v>Permanent</x:v>
      </x:c>
      <x:c r="E761" t="str">
        <x:v>Manchester</x:v>
      </x:c>
      <x:c r="F761" t="str">
        <x:v>Operative Skilled</x:v>
      </x:c>
      <x:c r="G761"/>
      <x:c r="H761"/>
      <x:c r="I761" s="22" t="n">
        <x:v>0</x:v>
      </x:c>
      <x:c r="J761" t="str">
        <x:v>Annual leave</x:v>
      </x:c>
      <x:c r="K761" t="str">
        <x:v>Employee 2302; home branch Manchester; assigned role Operative Skilled | Leave: Annual Leave (Hours) | Leave calendar basis: Variable-pattern period</x:v>
      </x:c>
      <x:c r="L761" t="str">
        <x:v>Include</x:v>
      </x:c>
      <x:c r="M761"/>
      <x:c r="N761"/>
    </x:row>
    <x:row r="762">
      <x:c r="A762" t="str">
        <x:v>David Woodyard|2026-03-06</x:v>
      </x:c>
      <x:c r="B762" s="888" t="n">
        <x:v>46087</x:v>
      </x:c>
      <x:c r="C762" t="str">
        <x:v>David Woodyard</x:v>
      </x:c>
      <x:c r="D762" t="str">
        <x:v>Permanent</x:v>
      </x:c>
      <x:c r="E762" t="str">
        <x:v>Manchester</x:v>
      </x:c>
      <x:c r="F762" t="str">
        <x:v>Operative Skilled</x:v>
      </x:c>
      <x:c r="G762" t="str">
        <x:v>374044A, 400911, 398317B</x:v>
      </x:c>
      <x:c r="H762" t="str">
        <x:v>Hurstwood Environmental Consultants; National Museums Liverpool; Restore Harrow Green</x:v>
      </x:c>
      <x:c r="I762" s="22" t="n">
        <x:v>13.75</x:v>
      </x:c>
      <x:c r="J762" t="str">
        <x:v>Worked — 3 records</x:v>
      </x:c>
      <x:c r="K762" t="str">
        <x:v>Employee 2302; home branch Manchester; assigned role Operative Skilled | Deployment branch: Manchester | Actual role: Operative Skilled | Jobs: 374044A, 400911, 398317B | Customers: Hurstwood Environmental Consultants; National Museums Liverpool; Restore Harrow Green | Actual hours: 13.8; source records: 3</x:v>
      </x:c>
      <x:c r="L762" t="str">
        <x:v>Include</x:v>
      </x:c>
      <x:c r="M762"/>
      <x:c r="N762"/>
    </x:row>
    <x:row r="763">
      <x:c r="A763" t="str">
        <x:v>David Woodyard|2026-03-09</x:v>
      </x:c>
      <x:c r="B763" s="888" t="n">
        <x:v>46090</x:v>
      </x:c>
      <x:c r="C763" t="str">
        <x:v>David Woodyard</x:v>
      </x:c>
      <x:c r="D763" t="str">
        <x:v>Permanent</x:v>
      </x:c>
      <x:c r="E763" t="str">
        <x:v>Manchester</x:v>
      </x:c>
      <x:c r="F763" t="str">
        <x:v>Operative Skilled</x:v>
      </x:c>
      <x:c r="G763" t="str">
        <x:v>400911</x:v>
      </x:c>
      <x:c r="H763" t="str">
        <x:v>National Museums Liverpool</x:v>
      </x:c>
      <x:c r="I763" s="22" t="n">
        <x:v>6.5</x:v>
      </x:c>
      <x:c r="J763" t="str">
        <x:v>Worked</x:v>
      </x:c>
      <x:c r="K763" t="str">
        <x:v>Employee 2302; home branch Manchester; assigned role Operative Skilled | Deployment branch: Manchester | Actual role: Operative Skilled | Jobs: 400911 | Customers: National Museums Liverpool | Actual hours: 6.5; source records: 1</x:v>
      </x:c>
      <x:c r="L763" t="str">
        <x:v>Include</x:v>
      </x:c>
      <x:c r="M763"/>
      <x:c r="N763"/>
    </x:row>
    <x:row r="764">
      <x:c r="A764" t="str">
        <x:v>David Woodyard|2026-03-10</x:v>
      </x:c>
      <x:c r="B764" s="888" t="n">
        <x:v>46091</x:v>
      </x:c>
      <x:c r="C764" t="str">
        <x:v>David Woodyard</x:v>
      </x:c>
      <x:c r="D764" t="str">
        <x:v>Permanent</x:v>
      </x:c>
      <x:c r="E764" t="str">
        <x:v>Manchester</x:v>
      </x:c>
      <x:c r="F764" t="str">
        <x:v>Operative Skilled</x:v>
      </x:c>
      <x:c r="G764" t="str">
        <x:v>397251, 398317B</x:v>
      </x:c>
      <x:c r="H764" t="str">
        <x:v>Lancaster University (Leadership Centre); Restore Harrow Green</x:v>
      </x:c>
      <x:c r="I764" s="22" t="n">
        <x:v>9.5</x:v>
      </x:c>
      <x:c r="J764" t="str">
        <x:v>Worked — 2 records</x:v>
      </x:c>
      <x:c r="K764" t="str">
        <x:v>Employee 2302; home branch Manchester; assigned role Operative Skilled | Deployment branch: Manchester | Actual role: Operative Skilled | Jobs: 397251, 398317B | Customers: Lancaster University (Leadership Centre); Restore Harrow Green | Actual hours: 9.5; source records: 2</x:v>
      </x:c>
      <x:c r="L764" t="str">
        <x:v>Include</x:v>
      </x:c>
      <x:c r="M764"/>
      <x:c r="N764"/>
    </x:row>
    <x:row r="765">
      <x:c r="A765" t="str">
        <x:v>David Woodyard|2026-03-11</x:v>
      </x:c>
      <x:c r="B765" s="888" t="n">
        <x:v>46092</x:v>
      </x:c>
      <x:c r="C765" t="str">
        <x:v>David Woodyard</x:v>
      </x:c>
      <x:c r="D765" t="str">
        <x:v>Permanent</x:v>
      </x:c>
      <x:c r="E765" t="str">
        <x:v>Manchester</x:v>
      </x:c>
      <x:c r="F765" t="str">
        <x:v>Operative Skilled</x:v>
      </x:c>
      <x:c r="G765" t="str">
        <x:v>398317B, 400664</x:v>
      </x:c>
      <x:c r="H765" t="str">
        <x:v>Restore Harrow Green; University of Leeds (SSB Internal)</x:v>
      </x:c>
      <x:c r="I765" s="22" t="n">
        <x:v>16.5</x:v>
      </x:c>
      <x:c r="J765" t="str">
        <x:v>Worked — 2 records</x:v>
      </x:c>
      <x:c r="K765" t="str">
        <x:v>Employee 2302; home branch Manchester; assigned role Operative Skilled | Deployment branch: Leeds, Manchester | Actual role: Operative Skilled | Jobs: 398317B, 400664 | Customers: Restore Harrow Green; University of Leeds (SSB Internal) | Actual hours: 16.5; source records: 2</x:v>
      </x:c>
      <x:c r="L765" t="str">
        <x:v>Include</x:v>
      </x:c>
      <x:c r="M765"/>
      <x:c r="N765"/>
    </x:row>
    <x:row r="766">
      <x:c r="A766" t="str">
        <x:v>David Woodyard|2026-03-12</x:v>
      </x:c>
      <x:c r="B766" s="888" t="n">
        <x:v>46093</x:v>
      </x:c>
      <x:c r="C766" t="str">
        <x:v>David Woodyard</x:v>
      </x:c>
      <x:c r="D766" t="str">
        <x:v>Permanent</x:v>
      </x:c>
      <x:c r="E766" t="str">
        <x:v>Manchester</x:v>
      </x:c>
      <x:c r="F766" t="str">
        <x:v>Operative Skilled</x:v>
      </x:c>
      <x:c r="G766" t="str">
        <x:v>400378F, 400664</x:v>
      </x:c>
      <x:c r="H766" t="str">
        <x:v>Avantor ( MANCHESTER MARCH 2026 ); University of Leeds (SSB Internal)</x:v>
      </x:c>
      <x:c r="I766" s="22" t="n">
        <x:v>13.5</x:v>
      </x:c>
      <x:c r="J766" t="str">
        <x:v>Worked — 2 records</x:v>
      </x:c>
      <x:c r="K766" t="str">
        <x:v>Employee 2302; home branch Manchester; assigned role Operative Skilled | Deployment branch: Cambridge, Leeds | Actual role: Operative Skilled | Jobs: 400378F, 400664 | Customers: Avantor ( MANCHESTER MARCH 2026 ); University of Leeds (SSB Internal) | Actual hours: 13.5; source records: 2</x:v>
      </x:c>
      <x:c r="L766" t="str">
        <x:v>Include</x:v>
      </x:c>
      <x:c r="M766"/>
      <x:c r="N766"/>
    </x:row>
    <x:row r="767">
      <x:c r="A767" t="str">
        <x:v>David Woodyard|2026-03-13</x:v>
      </x:c>
      <x:c r="B767" s="888" t="n">
        <x:v>46094</x:v>
      </x:c>
      <x:c r="C767" t="str">
        <x:v>David Woodyard</x:v>
      </x:c>
      <x:c r="D767" t="str">
        <x:v>Permanent</x:v>
      </x:c>
      <x:c r="E767" t="str">
        <x:v>Manchester</x:v>
      </x:c>
      <x:c r="F767" t="str">
        <x:v>Operative Skilled</x:v>
      </x:c>
      <x:c r="G767" t="str">
        <x:v>400890, 374044A</x:v>
      </x:c>
      <x:c r="H767" t="str">
        <x:v>Biopharma - (TILBURY DOUGLAS ENGINEERING LTD   ); Hurstwood Environmental Consultants</x:v>
      </x:c>
      <x:c r="I767" s="22" t="n">
        <x:v>4.25</x:v>
      </x:c>
      <x:c r="J767" t="str">
        <x:v>Worked — 2 records</x:v>
      </x:c>
      <x:c r="K767" t="str">
        <x:v>Employee 2302; home branch Manchester; assigned role Operative Skilled | Deployment branch: Cambridge, Manchester | Actual role: Operative Skilled | Jobs: 400890, 374044A | Customers: Biopharma - (TILBURY DOUGLAS ENGINEERING LTD   ); Hurstwood Environmental Consultants | Actual hours: 4.2; source records: 2</x:v>
      </x:c>
      <x:c r="L767" t="str">
        <x:v>Include</x:v>
      </x:c>
      <x:c r="M767"/>
      <x:c r="N767"/>
    </x:row>
    <x:row r="768">
      <x:c r="A768" t="str">
        <x:v>David Woodyard|2026-03-16</x:v>
      </x:c>
      <x:c r="B768" s="888" t="n">
        <x:v>46097</x:v>
      </x:c>
      <x:c r="C768" t="str">
        <x:v>David Woodyard</x:v>
      </x:c>
      <x:c r="D768" t="str">
        <x:v>Permanent</x:v>
      </x:c>
      <x:c r="E768" t="str">
        <x:v>Manchester</x:v>
      </x:c>
      <x:c r="F768" t="str">
        <x:v>Operative Skilled</x:v>
      </x:c>
      <x:c r="G768" t="str">
        <x:v>398317B</x:v>
      </x:c>
      <x:c r="H768" t="str">
        <x:v>Restore Harrow Green</x:v>
      </x:c>
      <x:c r="I768" s="22" t="n">
        <x:v>11.5</x:v>
      </x:c>
      <x:c r="J768" t="str">
        <x:v>Worked</x:v>
      </x:c>
      <x:c r="K768" t="str">
        <x:v>Employee 2302; home branch Manchester; assigned role Operative Skilled | Deployment branch: Manchester | Actual role: Operative Porter | Jobs: 398317B | Customers: Restore Harrow Green | Actual hours: 11.5; source records: 1</x:v>
      </x:c>
      <x:c r="L768" t="str">
        <x:v>Include</x:v>
      </x:c>
      <x:c r="M768"/>
      <x:c r="N768"/>
    </x:row>
    <x:row r="769">
      <x:c r="A769" t="str">
        <x:v>David Woodyard|2026-03-17</x:v>
      </x:c>
      <x:c r="B769" s="888" t="n">
        <x:v>46098</x:v>
      </x:c>
      <x:c r="C769" t="str">
        <x:v>David Woodyard</x:v>
      </x:c>
      <x:c r="D769" t="str">
        <x:v>Permanent</x:v>
      </x:c>
      <x:c r="E769" t="str">
        <x:v>Manchester</x:v>
      </x:c>
      <x:c r="F769" t="str">
        <x:v>Operative Skilled</x:v>
      </x:c>
      <x:c r="G769" t="str">
        <x:v>398317B</x:v>
      </x:c>
      <x:c r="H769" t="str">
        <x:v>Restore Harrow Green</x:v>
      </x:c>
      <x:c r="I769" s="22" t="n">
        <x:v>9.5</x:v>
      </x:c>
      <x:c r="J769" t="str">
        <x:v>Worked</x:v>
      </x:c>
      <x:c r="K769" t="str">
        <x:v>Employee 2302; home branch Manchester; assigned role Operative Skilled | Deployment branch: Manchester | Actual role: Operative Porter | Jobs: 398317B | Customers: Restore Harrow Green | Actual hours: 9.5; source records: 1</x:v>
      </x:c>
      <x:c r="L769" t="str">
        <x:v>Include</x:v>
      </x:c>
      <x:c r="M769"/>
      <x:c r="N769"/>
    </x:row>
    <x:row r="770">
      <x:c r="A770" t="str">
        <x:v>David Woodyard|2026-03-18</x:v>
      </x:c>
      <x:c r="B770" s="888" t="n">
        <x:v>46099</x:v>
      </x:c>
      <x:c r="C770" t="str">
        <x:v>David Woodyard</x:v>
      </x:c>
      <x:c r="D770" t="str">
        <x:v>Permanent</x:v>
      </x:c>
      <x:c r="E770" t="str">
        <x:v>Manchester</x:v>
      </x:c>
      <x:c r="F770" t="str">
        <x:v>Operative Skilled</x:v>
      </x:c>
      <x:c r="G770" t="str">
        <x:v>398317B</x:v>
      </x:c>
      <x:c r="H770" t="str">
        <x:v>Restore Harrow Green</x:v>
      </x:c>
      <x:c r="I770" s="22" t="n">
        <x:v>9</x:v>
      </x:c>
      <x:c r="J770" t="str">
        <x:v>Worked</x:v>
      </x:c>
      <x:c r="K770" t="str">
        <x:v>Employee 2302; home branch Manchester; assigned role Operative Skilled | Deployment branch: Manchester | Actual role: Operative Porter | Jobs: 398317B | Customers: Restore Harrow Green | Actual hours: 9.0; source records: 1</x:v>
      </x:c>
      <x:c r="L770" t="str">
        <x:v>Include</x:v>
      </x:c>
      <x:c r="M770"/>
      <x:c r="N770"/>
    </x:row>
    <x:row r="771">
      <x:c r="A771" t="str">
        <x:v>David Woodyard|2026-03-19</x:v>
      </x:c>
      <x:c r="B771" s="888" t="n">
        <x:v>46100</x:v>
      </x:c>
      <x:c r="C771" t="str">
        <x:v>David Woodyard</x:v>
      </x:c>
      <x:c r="D771" t="str">
        <x:v>Permanent</x:v>
      </x:c>
      <x:c r="E771" t="str">
        <x:v>Manchester</x:v>
      </x:c>
      <x:c r="F771" t="str">
        <x:v>Operative Skilled</x:v>
      </x:c>
      <x:c r="G771" t="str">
        <x:v>398317B</x:v>
      </x:c>
      <x:c r="H771" t="str">
        <x:v>Restore Harrow Green</x:v>
      </x:c>
      <x:c r="I771" s="22" t="n">
        <x:v>9</x:v>
      </x:c>
      <x:c r="J771" t="str">
        <x:v>Worked</x:v>
      </x:c>
      <x:c r="K771" t="str">
        <x:v>Employee 2302; home branch Manchester; assigned role Operative Skilled | Deployment branch: Manchester | Actual role: Operative Porter | Jobs: 398317B | Customers: Restore Harrow Green | Actual hours: 9.0; source records: 1</x:v>
      </x:c>
      <x:c r="L771" t="str">
        <x:v>Include</x:v>
      </x:c>
      <x:c r="M771"/>
      <x:c r="N771"/>
    </x:row>
    <x:row r="772">
      <x:c r="A772" t="str">
        <x:v>David Woodyard|2026-03-20</x:v>
      </x:c>
      <x:c r="B772" s="888" t="n">
        <x:v>46101</x:v>
      </x:c>
      <x:c r="C772" t="str">
        <x:v>David Woodyard</x:v>
      </x:c>
      <x:c r="D772" t="str">
        <x:v>Permanent</x:v>
      </x:c>
      <x:c r="E772" t="str">
        <x:v>Manchester</x:v>
      </x:c>
      <x:c r="F772" t="str">
        <x:v>Operative Skilled</x:v>
      </x:c>
      <x:c r="G772" t="str">
        <x:v>398317B</x:v>
      </x:c>
      <x:c r="H772" t="str">
        <x:v>Restore Harrow Green</x:v>
      </x:c>
      <x:c r="I772" s="22" t="n">
        <x:v>9</x:v>
      </x:c>
      <x:c r="J772" t="str">
        <x:v>Worked</x:v>
      </x:c>
      <x:c r="K772" t="str">
        <x:v>Employee 2302; home branch Manchester; assigned role Operative Skilled | Deployment branch: Manchester | Actual role: Operative Porter | Jobs: 398317B | Customers: Restore Harrow Green | Actual hours: 9.0; source records: 1</x:v>
      </x:c>
      <x:c r="L772" t="str">
        <x:v>Include</x:v>
      </x:c>
      <x:c r="M772"/>
      <x:c r="N772"/>
    </x:row>
    <x:row r="773">
      <x:c r="A773" t="str">
        <x:v>David Woodyard|2026-03-23</x:v>
      </x:c>
      <x:c r="B773" s="888" t="n">
        <x:v>46104</x:v>
      </x:c>
      <x:c r="C773" t="str">
        <x:v>David Woodyard</x:v>
      </x:c>
      <x:c r="D773" t="str">
        <x:v>Permanent</x:v>
      </x:c>
      <x:c r="E773" t="str">
        <x:v>Manchester</x:v>
      </x:c>
      <x:c r="F773" t="str">
        <x:v>Operative Skilled</x:v>
      </x:c>
      <x:c r="G773" t="str">
        <x:v>398317B</x:v>
      </x:c>
      <x:c r="H773" t="str">
        <x:v>Restore Harrow Green</x:v>
      </x:c>
      <x:c r="I773" s="22" t="n">
        <x:v>9.5</x:v>
      </x:c>
      <x:c r="J773" t="str">
        <x:v>Worked</x:v>
      </x:c>
      <x:c r="K773" t="str">
        <x:v>Employee 2302; home branch Manchester; assigned role Operative Skilled | Deployment branch: Manchester | Actual role: Operative Porter | Jobs: 398317B | Customers: Restore Harrow Green | Actual hours: 9.5; source records: 1</x:v>
      </x:c>
      <x:c r="L773" t="str">
        <x:v>Include</x:v>
      </x:c>
      <x:c r="M773"/>
      <x:c r="N773"/>
    </x:row>
    <x:row r="774">
      <x:c r="A774" t="str">
        <x:v>David Woodyard|2026-03-24</x:v>
      </x:c>
      <x:c r="B774" s="888" t="n">
        <x:v>46105</x:v>
      </x:c>
      <x:c r="C774" t="str">
        <x:v>David Woodyard</x:v>
      </x:c>
      <x:c r="D774" t="str">
        <x:v>Permanent</x:v>
      </x:c>
      <x:c r="E774" t="str">
        <x:v>Manchester</x:v>
      </x:c>
      <x:c r="F774" t="str">
        <x:v>Operative Skilled</x:v>
      </x:c>
      <x:c r="G774" t="str">
        <x:v>400347</x:v>
      </x:c>
      <x:c r="H774" t="str">
        <x:v>Bruntwood : 00422345</x:v>
      </x:c>
      <x:c r="I774" s="22" t="n">
        <x:v>5</x:v>
      </x:c>
      <x:c r="J774" t="str">
        <x:v>Worked</x:v>
      </x:c>
      <x:c r="K774" t="str">
        <x:v>Employee 2302; home branch Manchester; assigned role Operative Skilled | Deployment branch: Manchester | Actual role: Operative Porter | Jobs: 400347 | Customers: Bruntwood : 00422345 | Actual hours: 5.0; source records: 1</x:v>
      </x:c>
      <x:c r="L774" t="str">
        <x:v>Include</x:v>
      </x:c>
      <x:c r="M774"/>
      <x:c r="N774"/>
    </x:row>
    <x:row r="775">
      <x:c r="A775" t="str">
        <x:v>David Woodyard|2026-03-25</x:v>
      </x:c>
      <x:c r="B775" s="888" t="n">
        <x:v>46106</x:v>
      </x:c>
      <x:c r="C775" t="str">
        <x:v>David Woodyard</x:v>
      </x:c>
      <x:c r="D775" t="str">
        <x:v>Permanent</x:v>
      </x:c>
      <x:c r="E775" t="str">
        <x:v>Manchester</x:v>
      </x:c>
      <x:c r="F775" t="str">
        <x:v>Operative Skilled</x:v>
      </x:c>
      <x:c r="G775" t="str">
        <x:v>401155</x:v>
      </x:c>
      <x:c r="H775" t="str">
        <x:v>EVLO</x:v>
      </x:c>
      <x:c r="I775" s="22" t="n">
        <x:v>6.25</x:v>
      </x:c>
      <x:c r="J775" t="str">
        <x:v>Worked</x:v>
      </x:c>
      <x:c r="K775" t="str">
        <x:v>Employee 2302; home branch Manchester; assigned role Operative Skilled | Deployment branch: Manchester | Actual role: Operative Skilled | Jobs: 401155 | Customers: EVLO | Actual hours: 6.2; source records: 1</x:v>
      </x:c>
      <x:c r="L775" t="str">
        <x:v>Include</x:v>
      </x:c>
      <x:c r="M775"/>
      <x:c r="N775"/>
    </x:row>
    <x:row r="776">
      <x:c r="A776" t="str">
        <x:v>David Woodyard|2026-03-26</x:v>
      </x:c>
      <x:c r="B776" s="888" t="n">
        <x:v>46107</x:v>
      </x:c>
      <x:c r="C776" t="str">
        <x:v>David Woodyard</x:v>
      </x:c>
      <x:c r="D776" t="str">
        <x:v>Permanent</x:v>
      </x:c>
      <x:c r="E776" t="str">
        <x:v>Manchester</x:v>
      </x:c>
      <x:c r="F776" t="str">
        <x:v>Operative Skilled</x:v>
      </x:c>
      <x:c r="G776" t="str">
        <x:v>401155</x:v>
      </x:c>
      <x:c r="H776" t="str">
        <x:v>EVLO</x:v>
      </x:c>
      <x:c r="I776" s="22" t="n">
        <x:v>3.5</x:v>
      </x:c>
      <x:c r="J776" t="str">
        <x:v>Worked</x:v>
      </x:c>
      <x:c r="K776" t="str">
        <x:v>Employee 2302; home branch Manchester; assigned role Operative Skilled | Deployment branch: Manchester | Actual role: Operative Skilled | Jobs: 401155 | Customers: EVLO | Actual hours: 3.5; source records: 1</x:v>
      </x:c>
      <x:c r="L776" t="str">
        <x:v>Include</x:v>
      </x:c>
      <x:c r="M776"/>
      <x:c r="N776"/>
    </x:row>
    <x:row r="777">
      <x:c r="A777" t="str">
        <x:v>David Woodyard|2026-03-27</x:v>
      </x:c>
      <x:c r="B777" s="888" t="n">
        <x:v>46108</x:v>
      </x:c>
      <x:c r="C777" t="str">
        <x:v>David Woodyard</x:v>
      </x:c>
      <x:c r="D777" t="str">
        <x:v>Permanent</x:v>
      </x:c>
      <x:c r="E777" t="str">
        <x:v>Manchester</x:v>
      </x:c>
      <x:c r="F777" t="str">
        <x:v>Operative Skilled</x:v>
      </x:c>
      <x:c r="G777" t="str">
        <x:v>399649</x:v>
      </x:c>
      <x:c r="H777" t="str">
        <x:v>University of Liverpool</x:v>
      </x:c>
      <x:c r="I777" s="22" t="n">
        <x:v>9.5</x:v>
      </x:c>
      <x:c r="J777" t="str">
        <x:v>Worked</x:v>
      </x:c>
      <x:c r="K777" t="str">
        <x:v>Employee 2302; home branch Manchester; assigned role Operative Skilled | Deployment branch: Manchester | Actual role: Operative Skilled | Jobs: 399649 | Customers: University of Liverpool | Actual hours: 9.5; source records: 1</x:v>
      </x:c>
      <x:c r="L777" t="str">
        <x:v>Include</x:v>
      </x:c>
      <x:c r="M777"/>
      <x:c r="N777"/>
    </x:row>
    <x:row r="778">
      <x:c r="A778" t="str">
        <x:v>David Woodyard|2026-03-30</x:v>
      </x:c>
      <x:c r="B778" s="888" t="n">
        <x:v>46111</x:v>
      </x:c>
      <x:c r="C778" t="str">
        <x:v>David Woodyard</x:v>
      </x:c>
      <x:c r="D778" t="str">
        <x:v>Permanent</x:v>
      </x:c>
      <x:c r="E778" t="str">
        <x:v>Manchester</x:v>
      </x:c>
      <x:c r="F778" t="str">
        <x:v>Operative Skilled</x:v>
      </x:c>
      <x:c r="G778" t="str">
        <x:v>398317B</x:v>
      </x:c>
      <x:c r="H778" t="str">
        <x:v>Restore Harrow Green</x:v>
      </x:c>
      <x:c r="I778" s="22" t="n">
        <x:v>5</x:v>
      </x:c>
      <x:c r="J778" t="str">
        <x:v>Worked</x:v>
      </x:c>
      <x:c r="K778" t="str">
        <x:v>Employee 2302; home branch Manchester; assigned role Operative Skilled | Deployment branch: Manchester | Actual role: Operative Skilled | Jobs: 398317B | Customers: Restore Harrow Green | Actual hours: 5.0; source records: 1</x:v>
      </x:c>
      <x:c r="L778" t="str">
        <x:v>Include</x:v>
      </x:c>
      <x:c r="M778"/>
      <x:c r="N778"/>
    </x:row>
    <x:row r="779">
      <x:c r="A779" t="str">
        <x:v>David Woodyard|2026-03-31</x:v>
      </x:c>
      <x:c r="B779" s="888" t="n">
        <x:v>46112</x:v>
      </x:c>
      <x:c r="C779" t="str">
        <x:v>David Woodyard</x:v>
      </x:c>
      <x:c r="D779" t="str">
        <x:v>Permanent</x:v>
      </x:c>
      <x:c r="E779" t="str">
        <x:v>Manchester</x:v>
      </x:c>
      <x:c r="F779" t="str">
        <x:v>Operative Skilled</x:v>
      </x:c>
      <x:c r="G779" t="str">
        <x:v>401144</x:v>
      </x:c>
      <x:c r="H779" t="str">
        <x:v>HMPPS</x:v>
      </x:c>
      <x:c r="I779" s="22" t="n">
        <x:v>3.75</x:v>
      </x:c>
      <x:c r="J779" t="str">
        <x:v>Worked</x:v>
      </x:c>
      <x:c r="K779" t="str">
        <x:v>Employee 2302; home branch Manchester; assigned role Operative Skilled | Deployment branch: Manchester | Actual role: Operative Porter | Jobs: 401144 | Customers: HMPPS | Actual hours: 3.8; source records: 1</x:v>
      </x:c>
      <x:c r="L779" t="str">
        <x:v>Include</x:v>
      </x:c>
      <x:c r="M779"/>
      <x:c r="N779"/>
    </x:row>
    <x:row r="780">
      <x:c r="A780" t="str">
        <x:v>Delano White|2026-03-02</x:v>
      </x:c>
      <x:c r="B780" s="888" t="n">
        <x:v>46083</x:v>
      </x:c>
      <x:c r="C780" t="str">
        <x:v>Delano White</x:v>
      </x:c>
      <x:c r="D780" t="str">
        <x:v>Permanent</x:v>
      </x:c>
      <x:c r="E780" t="str">
        <x:v>Birmingham</x:v>
      </x:c>
      <x:c r="F780" t="str">
        <x:v>Operative Porter</x:v>
      </x:c>
      <x:c r="G780" t="str">
        <x:v>386884T</x:v>
      </x:c>
      <x:c r="H780" t="str">
        <x:v>Restore Harrow Green</x:v>
      </x:c>
      <x:c r="I780" s="22" t="n">
        <x:v>11.5</x:v>
      </x:c>
      <x:c r="J780" t="str">
        <x:v>Worked</x:v>
      </x:c>
      <x:c r="K780" t="str">
        <x:v>Employee 1495; home branch Birmingham; assigned role Operative Porter | Deployment branch: Birmingham | Actual role: Operative Driver | Jobs: 386884T | Customers: Restore Harrow Green | Actual hours: 11.5; source records: 1</x:v>
      </x:c>
      <x:c r="L780" t="str">
        <x:v>Include</x:v>
      </x:c>
      <x:c r="M780"/>
      <x:c r="N780"/>
    </x:row>
    <x:row r="781">
      <x:c r="A781" t="str">
        <x:v>Delano White|2026-03-03</x:v>
      </x:c>
      <x:c r="B781" s="888" t="n">
        <x:v>46084</x:v>
      </x:c>
      <x:c r="C781" t="str">
        <x:v>Delano White</x:v>
      </x:c>
      <x:c r="D781" t="str">
        <x:v>Permanent</x:v>
      </x:c>
      <x:c r="E781" t="str">
        <x:v>Birmingham</x:v>
      </x:c>
      <x:c r="F781" t="str">
        <x:v>Operative Porter</x:v>
      </x:c>
      <x:c r="G781" t="str">
        <x:v>386884T</x:v>
      </x:c>
      <x:c r="H781" t="str">
        <x:v>Restore Harrow Green</x:v>
      </x:c>
      <x:c r="I781" s="22" t="n">
        <x:v>9</x:v>
      </x:c>
      <x:c r="J781" t="str">
        <x:v>Worked</x:v>
      </x:c>
      <x:c r="K781" t="str">
        <x:v>Employee 1495; home branch Birmingham; assigned role Operative Porter | Deployment branch: Birmingham | Actual role: Operative Driver | Jobs: 386884T | Customers: Restore Harrow Green | Actual hours: 9.0; source records: 1</x:v>
      </x:c>
      <x:c r="L781" t="str">
        <x:v>Include</x:v>
      </x:c>
      <x:c r="M781"/>
      <x:c r="N781"/>
    </x:row>
    <x:row r="782">
      <x:c r="A782" t="str">
        <x:v>Delano White|2026-03-04</x:v>
      </x:c>
      <x:c r="B782" s="888" t="n">
        <x:v>46085</x:v>
      </x:c>
      <x:c r="C782" t="str">
        <x:v>Delano White</x:v>
      </x:c>
      <x:c r="D782" t="str">
        <x:v>Permanent</x:v>
      </x:c>
      <x:c r="E782" t="str">
        <x:v>Birmingham</x:v>
      </x:c>
      <x:c r="F782" t="str">
        <x:v>Operative Porter</x:v>
      </x:c>
      <x:c r="G782" t="str">
        <x:v>386884T</x:v>
      </x:c>
      <x:c r="H782" t="str">
        <x:v>Restore Harrow Green</x:v>
      </x:c>
      <x:c r="I782" s="22" t="n">
        <x:v>10.5</x:v>
      </x:c>
      <x:c r="J782" t="str">
        <x:v>Worked</x:v>
      </x:c>
      <x:c r="K782" t="str">
        <x:v>Employee 1495; home branch Birmingham; assigned role Operative Porter | Deployment branch: Birmingham | Actual role: Operative Driver | Jobs: 386884T | Customers: Restore Harrow Green | Actual hours: 10.5; source records: 1</x:v>
      </x:c>
      <x:c r="L782" t="str">
        <x:v>Include</x:v>
      </x:c>
      <x:c r="M782"/>
      <x:c r="N782"/>
    </x:row>
    <x:row r="783">
      <x:c r="A783" t="str">
        <x:v>Delano White|2026-03-05</x:v>
      </x:c>
      <x:c r="B783" s="888" t="n">
        <x:v>46086</x:v>
      </x:c>
      <x:c r="C783" t="str">
        <x:v>Delano White</x:v>
      </x:c>
      <x:c r="D783" t="str">
        <x:v>Permanent</x:v>
      </x:c>
      <x:c r="E783" t="str">
        <x:v>Birmingham</x:v>
      </x:c>
      <x:c r="F783" t="str">
        <x:v>Operative Porter</x:v>
      </x:c>
      <x:c r="G783" t="str">
        <x:v>386884T</x:v>
      </x:c>
      <x:c r="H783" t="str">
        <x:v>Restore Harrow Green</x:v>
      </x:c>
      <x:c r="I783" s="22" t="n">
        <x:v>9.5</x:v>
      </x:c>
      <x:c r="J783" t="str">
        <x:v>Worked</x:v>
      </x:c>
      <x:c r="K783" t="str">
        <x:v>Employee 1495; home branch Birmingham; assigned role Operative Porter | Deployment branch: Birmingham | Actual role: Operative Driver | Jobs: 386884T | Customers: Restore Harrow Green | Actual hours: 9.5; source records: 1</x:v>
      </x:c>
      <x:c r="L783" t="str">
        <x:v>Include</x:v>
      </x:c>
      <x:c r="M783"/>
      <x:c r="N783"/>
    </x:row>
    <x:row r="784">
      <x:c r="A784" t="str">
        <x:v>Delano White|2026-03-06</x:v>
      </x:c>
      <x:c r="B784" s="888" t="n">
        <x:v>46087</x:v>
      </x:c>
      <x:c r="C784" t="str">
        <x:v>Delano White</x:v>
      </x:c>
      <x:c r="D784" t="str">
        <x:v>Permanent</x:v>
      </x:c>
      <x:c r="E784" t="str">
        <x:v>Birmingham</x:v>
      </x:c>
      <x:c r="F784" t="str">
        <x:v>Operative Porter</x:v>
      </x:c>
      <x:c r="G784" t="str">
        <x:v>386884T</x:v>
      </x:c>
      <x:c r="H784" t="str">
        <x:v>Restore Harrow Green</x:v>
      </x:c>
      <x:c r="I784" s="22" t="n">
        <x:v>11</x:v>
      </x:c>
      <x:c r="J784" t="str">
        <x:v>Worked</x:v>
      </x:c>
      <x:c r="K784" t="str">
        <x:v>Employee 1495; home branch Birmingham; assigned role Operative Porter | Deployment branch: Birmingham | Actual role: Operative Driver | Jobs: 386884T | Customers: Restore Harrow Green | Actual hours: 11.0; source records: 1</x:v>
      </x:c>
      <x:c r="L784" t="str">
        <x:v>Include</x:v>
      </x:c>
      <x:c r="M784"/>
      <x:c r="N784"/>
    </x:row>
    <x:row r="785">
      <x:c r="A785" t="str">
        <x:v>Delano White|2026-03-09</x:v>
      </x:c>
      <x:c r="B785" s="888" t="n">
        <x:v>46090</x:v>
      </x:c>
      <x:c r="C785" t="str">
        <x:v>Delano White</x:v>
      </x:c>
      <x:c r="D785" t="str">
        <x:v>Permanent</x:v>
      </x:c>
      <x:c r="E785" t="str">
        <x:v>Birmingham</x:v>
      </x:c>
      <x:c r="F785" t="str">
        <x:v>Operative Porter</x:v>
      </x:c>
      <x:c r="G785" t="str">
        <x:v>400737</x:v>
      </x:c>
      <x:c r="H785" t="str">
        <x:v>HSBC - March 2026 Deliveries</x:v>
      </x:c>
      <x:c r="I785" s="22" t="n">
        <x:v>10</x:v>
      </x:c>
      <x:c r="J785" t="str">
        <x:v>Worked</x:v>
      </x:c>
      <x:c r="K785" t="str">
        <x:v>Employee 1495; home branch Birmingham; assigned role Operative Porter | Deployment branch: Birmingham | Actual role: Operative Driver | Jobs: 400737 | Customers: HSBC - March 2026 Deliveries | Actual hours: 10.0; source records: 1</x:v>
      </x:c>
      <x:c r="L785" t="str">
        <x:v>Include</x:v>
      </x:c>
      <x:c r="M785"/>
      <x:c r="N785"/>
    </x:row>
    <x:row r="786">
      <x:c r="A786" t="str">
        <x:v>Delano White|2026-03-10</x:v>
      </x:c>
      <x:c r="B786" s="888" t="n">
        <x:v>46091</x:v>
      </x:c>
      <x:c r="C786" t="str">
        <x:v>Delano White</x:v>
      </x:c>
      <x:c r="D786" t="str">
        <x:v>Permanent</x:v>
      </x:c>
      <x:c r="E786" t="str">
        <x:v>Birmingham</x:v>
      </x:c>
      <x:c r="F786" t="str">
        <x:v>Operative Porter</x:v>
      </x:c>
      <x:c r="G786" t="str">
        <x:v>386884T</x:v>
      </x:c>
      <x:c r="H786" t="str">
        <x:v>Restore Harrow Green</x:v>
      </x:c>
      <x:c r="I786" s="22" t="n">
        <x:v>11</x:v>
      </x:c>
      <x:c r="J786" t="str">
        <x:v>Worked</x:v>
      </x:c>
      <x:c r="K786" t="str">
        <x:v>Employee 1495; home branch Birmingham; assigned role Operative Porter | Deployment branch: Birmingham | Actual role: Operative Driver | Jobs: 386884T | Customers: Restore Harrow Green | Actual hours: 11.0; source records: 1</x:v>
      </x:c>
      <x:c r="L786" t="str">
        <x:v>Include</x:v>
      </x:c>
      <x:c r="M786"/>
      <x:c r="N786"/>
    </x:row>
    <x:row r="787">
      <x:c r="A787" t="str">
        <x:v>Delano White|2026-03-11</x:v>
      </x:c>
      <x:c r="B787" s="888" t="n">
        <x:v>46092</x:v>
      </x:c>
      <x:c r="C787" t="str">
        <x:v>Delano White</x:v>
      </x:c>
      <x:c r="D787" t="str">
        <x:v>Permanent</x:v>
      </x:c>
      <x:c r="E787" t="str">
        <x:v>Birmingham</x:v>
      </x:c>
      <x:c r="F787" t="str">
        <x:v>Operative Porter</x:v>
      </x:c>
      <x:c r="G787" t="str">
        <x:v>386884T</x:v>
      </x:c>
      <x:c r="H787" t="str">
        <x:v>Restore Harrow Green</x:v>
      </x:c>
      <x:c r="I787" s="22" t="n">
        <x:v>10</x:v>
      </x:c>
      <x:c r="J787" t="str">
        <x:v>Worked</x:v>
      </x:c>
      <x:c r="K787" t="str">
        <x:v>Employee 1495; home branch Birmingham; assigned role Operative Porter | Deployment branch: Birmingham | Actual role: Operative Driver | Jobs: 386884T | Customers: Restore Harrow Green | Actual hours: 10.0; source records: 1</x:v>
      </x:c>
      <x:c r="L787" t="str">
        <x:v>Include</x:v>
      </x:c>
      <x:c r="M787"/>
      <x:c r="N787"/>
    </x:row>
    <x:row r="788">
      <x:c r="A788" t="str">
        <x:v>Delano White|2026-03-12</x:v>
      </x:c>
      <x:c r="B788" s="888" t="n">
        <x:v>46093</x:v>
      </x:c>
      <x:c r="C788" t="str">
        <x:v>Delano White</x:v>
      </x:c>
      <x:c r="D788" t="str">
        <x:v>Permanent</x:v>
      </x:c>
      <x:c r="E788" t="str">
        <x:v>Birmingham</x:v>
      </x:c>
      <x:c r="F788" t="str">
        <x:v>Operative Porter</x:v>
      </x:c>
      <x:c r="G788" t="str">
        <x:v>386884T</x:v>
      </x:c>
      <x:c r="H788" t="str">
        <x:v>Restore Harrow Green</x:v>
      </x:c>
      <x:c r="I788" s="22" t="n">
        <x:v>10</x:v>
      </x:c>
      <x:c r="J788" t="str">
        <x:v>Worked</x:v>
      </x:c>
      <x:c r="K788" t="str">
        <x:v>Employee 1495; home branch Birmingham; assigned role Operative Porter | Deployment branch: Birmingham | Actual role: Operative Driver | Jobs: 386884T | Customers: Restore Harrow Green | Actual hours: 10.0; source records: 1</x:v>
      </x:c>
      <x:c r="L788" t="str">
        <x:v>Include</x:v>
      </x:c>
      <x:c r="M788"/>
      <x:c r="N788"/>
    </x:row>
    <x:row r="789">
      <x:c r="A789" t="str">
        <x:v>Delano White|2026-03-13</x:v>
      </x:c>
      <x:c r="B789" s="888" t="n">
        <x:v>46094</x:v>
      </x:c>
      <x:c r="C789" t="str">
        <x:v>Delano White</x:v>
      </x:c>
      <x:c r="D789" t="str">
        <x:v>Permanent</x:v>
      </x:c>
      <x:c r="E789" t="str">
        <x:v>Birmingham</x:v>
      </x:c>
      <x:c r="F789" t="str">
        <x:v>Operative Porter</x:v>
      </x:c>
      <x:c r="G789" t="str">
        <x:v>386884T</x:v>
      </x:c>
      <x:c r="H789" t="str">
        <x:v>Restore Harrow Green</x:v>
      </x:c>
      <x:c r="I789" s="22" t="n">
        <x:v>10</x:v>
      </x:c>
      <x:c r="J789" t="str">
        <x:v>Worked</x:v>
      </x:c>
      <x:c r="K789" t="str">
        <x:v>Employee 1495; home branch Birmingham; assigned role Operative Porter | Deployment branch: Birmingham | Actual role: Operative Driver | Jobs: 386884T | Customers: Restore Harrow Green | Actual hours: 10.0; source records: 1</x:v>
      </x:c>
      <x:c r="L789" t="str">
        <x:v>Include</x:v>
      </x:c>
      <x:c r="M789"/>
      <x:c r="N789"/>
    </x:row>
    <x:row r="790">
      <x:c r="A790" t="str">
        <x:v>Delano White|2026-03-16</x:v>
      </x:c>
      <x:c r="B790" s="888" t="n">
        <x:v>46097</x:v>
      </x:c>
      <x:c r="C790" t="str">
        <x:v>Delano White</x:v>
      </x:c>
      <x:c r="D790" t="str">
        <x:v>Permanent</x:v>
      </x:c>
      <x:c r="E790" t="str">
        <x:v>Birmingham</x:v>
      </x:c>
      <x:c r="F790" t="str">
        <x:v>Operative Porter</x:v>
      </x:c>
      <x:c r="G790" t="str">
        <x:v>400520</x:v>
      </x:c>
      <x:c r="H790" t="str">
        <x:v>Anglian Water</x:v>
      </x:c>
      <x:c r="I790" s="22" t="n">
        <x:v>11</x:v>
      </x:c>
      <x:c r="J790" t="str">
        <x:v>Worked</x:v>
      </x:c>
      <x:c r="K790" t="str">
        <x:v>Employee 1495; home branch Birmingham; assigned role Operative Porter | Deployment branch: Cambridge | Actual role: Operative Porter | Jobs: 400520 | Customers: Anglian Water | Actual hours: 11.0; source records: 1</x:v>
      </x:c>
      <x:c r="L790" t="str">
        <x:v>Include</x:v>
      </x:c>
      <x:c r="M790"/>
      <x:c r="N790"/>
    </x:row>
    <x:row r="791">
      <x:c r="A791" t="str">
        <x:v>Delano White|2026-03-17</x:v>
      </x:c>
      <x:c r="B791" s="888" t="n">
        <x:v>46098</x:v>
      </x:c>
      <x:c r="C791" t="str">
        <x:v>Delano White</x:v>
      </x:c>
      <x:c r="D791" t="str">
        <x:v>Permanent</x:v>
      </x:c>
      <x:c r="E791" t="str">
        <x:v>Birmingham</x:v>
      </x:c>
      <x:c r="F791" t="str">
        <x:v>Operative Porter</x:v>
      </x:c>
      <x:c r="G791" t="str">
        <x:v>394769</x:v>
      </x:c>
      <x:c r="H791" t="str">
        <x:v>Cranfield University</x:v>
      </x:c>
      <x:c r="I791" s="22" t="n">
        <x:v>11</x:v>
      </x:c>
      <x:c r="J791" t="str">
        <x:v>Worked</x:v>
      </x:c>
      <x:c r="K791" t="str">
        <x:v>Employee 1495; home branch Birmingham; assigned role Operative Porter | Deployment branch: Birmingham | Actual role: Operative Driver | Jobs: 394769 | Customers: Cranfield University | Actual hours: 11.0; source records: 1</x:v>
      </x:c>
      <x:c r="L791" t="str">
        <x:v>Include</x:v>
      </x:c>
      <x:c r="M791"/>
      <x:c r="N791"/>
    </x:row>
    <x:row r="792">
      <x:c r="A792" t="str">
        <x:v>Delano White|2026-03-18</x:v>
      </x:c>
      <x:c r="B792" s="888" t="n">
        <x:v>46099</x:v>
      </x:c>
      <x:c r="C792" t="str">
        <x:v>Delano White</x:v>
      </x:c>
      <x:c r="D792" t="str">
        <x:v>Permanent</x:v>
      </x:c>
      <x:c r="E792" t="str">
        <x:v>Birmingham</x:v>
      </x:c>
      <x:c r="F792" t="str">
        <x:v>Operative Porter</x:v>
      </x:c>
      <x:c r="G792" t="str">
        <x:v>400378D, 400957, 401035</x:v>
      </x:c>
      <x:c r="H792" t="str">
        <x:v>Avantor (BIRMINGHAM MARCH 2026 ); Haier (Genetix Ltd); MoJ</x:v>
      </x:c>
      <x:c r="I792" s="22" t="n">
        <x:v>13</x:v>
      </x:c>
      <x:c r="J792" t="str">
        <x:v>Worked — 3 records</x:v>
      </x:c>
      <x:c r="K792" t="str">
        <x:v>Employee 1495; home branch Birmingham; assigned role Operative Porter | Deployment branch: Birmingham, Cambridge, Oxford | Actual role: Operative Driver | Jobs: 400378D, 400957, 401035 | Customers: Avantor (BIRMINGHAM MARCH 2026 ); Haier (Genetix Ltd); MoJ | Actual hours: 13.0; source records: 3</x:v>
      </x:c>
      <x:c r="L792" t="str">
        <x:v>Include</x:v>
      </x:c>
      <x:c r="M792"/>
      <x:c r="N792"/>
    </x:row>
    <x:row r="793">
      <x:c r="A793" t="str">
        <x:v>Delano White|2026-03-19</x:v>
      </x:c>
      <x:c r="B793" s="888" t="n">
        <x:v>46100</x:v>
      </x:c>
      <x:c r="C793" t="str">
        <x:v>Delano White</x:v>
      </x:c>
      <x:c r="D793" t="str">
        <x:v>Permanent</x:v>
      </x:c>
      <x:c r="E793" t="str">
        <x:v>Birmingham</x:v>
      </x:c>
      <x:c r="F793" t="str">
        <x:v>Operative Porter</x:v>
      </x:c>
      <x:c r="G793" t="str">
        <x:v>400857</x:v>
      </x:c>
      <x:c r="H793" t="str">
        <x:v>Jaguar Land Rover Limited</x:v>
      </x:c>
      <x:c r="I793" s="22" t="n">
        <x:v>8.5</x:v>
      </x:c>
      <x:c r="J793" t="str">
        <x:v>Worked</x:v>
      </x:c>
      <x:c r="K793" t="str">
        <x:v>Employee 1495; home branch Birmingham; assigned role Operative Porter | Deployment branch: Birmingham | Actual role: Operative Driver | Jobs: 400857 | Customers: Jaguar Land Rover Limited | Actual hours: 8.5; source records: 1</x:v>
      </x:c>
      <x:c r="L793" t="str">
        <x:v>Include</x:v>
      </x:c>
      <x:c r="M793"/>
      <x:c r="N793"/>
    </x:row>
    <x:row r="794">
      <x:c r="A794" t="str">
        <x:v>Delano White|2026-03-20</x:v>
      </x:c>
      <x:c r="B794" s="888" t="n">
        <x:v>46101</x:v>
      </x:c>
      <x:c r="C794" t="str">
        <x:v>Delano White</x:v>
      </x:c>
      <x:c r="D794" t="str">
        <x:v>Permanent</x:v>
      </x:c>
      <x:c r="E794" t="str">
        <x:v>Birmingham</x:v>
      </x:c>
      <x:c r="F794" t="str">
        <x:v>Operative Porter</x:v>
      </x:c>
      <x:c r="G794" t="str">
        <x:v>401060</x:v>
      </x:c>
      <x:c r="H794" t="str">
        <x:v>West Midlands Police</x:v>
      </x:c>
      <x:c r="I794" s="22" t="n">
        <x:v>8.5</x:v>
      </x:c>
      <x:c r="J794" t="str">
        <x:v>Worked</x:v>
      </x:c>
      <x:c r="K794" t="str">
        <x:v>Employee 1495; home branch Birmingham; assigned role Operative Porter | Deployment branch: Birmingham | Actual role: Operative Driver | Jobs: 401060 | Customers: West Midlands Police | Actual hours: 8.5; source records: 1</x:v>
      </x:c>
      <x:c r="L794" t="str">
        <x:v>Include</x:v>
      </x:c>
      <x:c r="M794"/>
      <x:c r="N794"/>
    </x:row>
    <x:row r="795">
      <x:c r="A795" t="str">
        <x:v>Delano White|2026-03-23</x:v>
      </x:c>
      <x:c r="B795" s="888" t="n">
        <x:v>46104</x:v>
      </x:c>
      <x:c r="C795" t="str">
        <x:v>Delano White</x:v>
      </x:c>
      <x:c r="D795" t="str">
        <x:v>Permanent</x:v>
      </x:c>
      <x:c r="E795" t="str">
        <x:v>Birmingham</x:v>
      </x:c>
      <x:c r="F795" t="str">
        <x:v>Operative Porter</x:v>
      </x:c>
      <x:c r="G795" t="str">
        <x:v>399504A</x:v>
      </x:c>
      <x:c r="H795" t="str">
        <x:v>West Midlands Police</x:v>
      </x:c>
      <x:c r="I795" s="22" t="n">
        <x:v>8.75</x:v>
      </x:c>
      <x:c r="J795" t="str">
        <x:v>Worked</x:v>
      </x:c>
      <x:c r="K795" t="str">
        <x:v>Employee 1495; home branch Birmingham; assigned role Operative Porter | Deployment branch: Birmingham | Actual role: Operative Driver | Jobs: 399504A | Customers: West Midlands Police | Actual hours: 8.8; source records: 1</x:v>
      </x:c>
      <x:c r="L795" t="str">
        <x:v>Include</x:v>
      </x:c>
      <x:c r="M795"/>
      <x:c r="N795"/>
    </x:row>
    <x:row r="796">
      <x:c r="A796" t="str">
        <x:v>Delano White|2026-03-24</x:v>
      </x:c>
      <x:c r="B796" s="888" t="n">
        <x:v>46105</x:v>
      </x:c>
      <x:c r="C796" t="str">
        <x:v>Delano White</x:v>
      </x:c>
      <x:c r="D796" t="str">
        <x:v>Permanent</x:v>
      </x:c>
      <x:c r="E796" t="str">
        <x:v>Birmingham</x:v>
      </x:c>
      <x:c r="F796" t="str">
        <x:v>Operative Porter</x:v>
      </x:c>
      <x:c r="G796" t="str">
        <x:v>399504A</x:v>
      </x:c>
      <x:c r="H796" t="str">
        <x:v>West Midlands Police</x:v>
      </x:c>
      <x:c r="I796" s="22" t="n">
        <x:v>8.5</x:v>
      </x:c>
      <x:c r="J796" t="str">
        <x:v>Worked</x:v>
      </x:c>
      <x:c r="K796" t="str">
        <x:v>Employee 1495; home branch Birmingham; assigned role Operative Porter | Deployment branch: Birmingham | Actual role: Operative Driver | Jobs: 399504A | Customers: West Midlands Police | Actual hours: 8.5; source records: 1</x:v>
      </x:c>
      <x:c r="L796" t="str">
        <x:v>Include</x:v>
      </x:c>
      <x:c r="M796"/>
      <x:c r="N796"/>
    </x:row>
    <x:row r="797">
      <x:c r="A797" t="str">
        <x:v>Delano White|2026-03-25</x:v>
      </x:c>
      <x:c r="B797" s="888" t="n">
        <x:v>46106</x:v>
      </x:c>
      <x:c r="C797" t="str">
        <x:v>Delano White</x:v>
      </x:c>
      <x:c r="D797" t="str">
        <x:v>Permanent</x:v>
      </x:c>
      <x:c r="E797" t="str">
        <x:v>Birmingham</x:v>
      </x:c>
      <x:c r="F797" t="str">
        <x:v>Operative Porter</x:v>
      </x:c>
      <x:c r="G797" t="str">
        <x:v>394372</x:v>
      </x:c>
      <x:c r="H797" t="str">
        <x:v>Jaguar Land Rover Limited</x:v>
      </x:c>
      <x:c r="I797" s="22" t="n">
        <x:v>8.25</x:v>
      </x:c>
      <x:c r="J797" t="str">
        <x:v>Worked</x:v>
      </x:c>
      <x:c r="K797" t="str">
        <x:v>Employee 1495; home branch Birmingham; assigned role Operative Porter | Deployment branch: Birmingham | Actual role: Operative Driver | Jobs: 394372 | Customers: Jaguar Land Rover Limited | Actual hours: 8.2; source records: 1</x:v>
      </x:c>
      <x:c r="L797" t="str">
        <x:v>Include</x:v>
      </x:c>
      <x:c r="M797"/>
      <x:c r="N797"/>
    </x:row>
    <x:row r="798">
      <x:c r="A798" t="str">
        <x:v>Delano White|2026-03-27</x:v>
      </x:c>
      <x:c r="B798" s="888" t="n">
        <x:v>46108</x:v>
      </x:c>
      <x:c r="C798" t="str">
        <x:v>Delano White</x:v>
      </x:c>
      <x:c r="D798" t="str">
        <x:v>Permanent</x:v>
      </x:c>
      <x:c r="E798" t="str">
        <x:v>Birmingham</x:v>
      </x:c>
      <x:c r="F798" t="str">
        <x:v>Operative Porter</x:v>
      </x:c>
      <x:c r="G798" t="str">
        <x:v>390743B</x:v>
      </x:c>
      <x:c r="H798" t="str">
        <x:v>West Midlands Police - Facilities</x:v>
      </x:c>
      <x:c r="I798" s="22" t="n">
        <x:v>5</x:v>
      </x:c>
      <x:c r="J798" t="str">
        <x:v>Worked</x:v>
      </x:c>
      <x:c r="K798" t="str">
        <x:v>Employee 1495; home branch Birmingham; assigned role Operative Porter | Deployment branch: Birmingham | Actual role: Operative Driver | Jobs: 390743B | Customers: West Midlands Police - Facilities | Actual hours: 5.0; source records: 1</x:v>
      </x:c>
      <x:c r="L798" t="str">
        <x:v>Include</x:v>
      </x:c>
      <x:c r="M798"/>
      <x:c r="N798"/>
    </x:row>
    <x:row r="799">
      <x:c r="A799" t="str">
        <x:v>Delano White|2026-03-28</x:v>
      </x:c>
      <x:c r="B799" s="888" t="n">
        <x:v>46109</x:v>
      </x:c>
      <x:c r="C799" t="str">
        <x:v>Delano White</x:v>
      </x:c>
      <x:c r="D799" t="str">
        <x:v>Permanent</x:v>
      </x:c>
      <x:c r="E799" t="str">
        <x:v>Birmingham</x:v>
      </x:c>
      <x:c r="F799" t="str">
        <x:v>Operative Porter</x:v>
      </x:c>
      <x:c r="G799" t="str">
        <x:v>399577</x:v>
      </x:c>
      <x:c r="H799" t="str">
        <x:v>Forresters IP LLP</x:v>
      </x:c>
      <x:c r="I799" s="22" t="n">
        <x:v>6.75</x:v>
      </x:c>
      <x:c r="J799" t="str">
        <x:v>Worked</x:v>
      </x:c>
      <x:c r="K799" t="str">
        <x:v>Employee 1495; home branch Birmingham; assigned role Operative Porter | Deployment branch: Birmingham | Actual role: Operative Skilled | Jobs: 399577 | Customers: Forresters IP LLP | Actual hours: 6.8; source records: 1</x:v>
      </x:c>
      <x:c r="L799" t="str">
        <x:v>Include</x:v>
      </x:c>
      <x:c r="M799"/>
      <x:c r="N799"/>
    </x:row>
    <x:row r="800">
      <x:c r="A800" t="str">
        <x:v>Delano White|2026-03-30</x:v>
      </x:c>
      <x:c r="B800" s="888" t="n">
        <x:v>46111</x:v>
      </x:c>
      <x:c r="C800" t="str">
        <x:v>Delano White</x:v>
      </x:c>
      <x:c r="D800" t="str">
        <x:v>Permanent</x:v>
      </x:c>
      <x:c r="E800" t="str">
        <x:v>Birmingham</x:v>
      </x:c>
      <x:c r="F800" t="str">
        <x:v>Operative Porter</x:v>
      </x:c>
      <x:c r="G800" t="str">
        <x:v>399506, 400158B</x:v>
      </x:c>
      <x:c r="H800" t="str">
        <x:v>HSBC - Storage 2026; West Midlands Police</x:v>
      </x:c>
      <x:c r="I800" s="22" t="n">
        <x:v>8.25</x:v>
      </x:c>
      <x:c r="J800" t="str">
        <x:v>Worked — 2 records</x:v>
      </x:c>
      <x:c r="K800" t="str">
        <x:v>Employee 1495; home branch Birmingham; assigned role Operative Porter | Deployment branch: Birmingham | Actual role: Operative Skilled | Jobs: 399506, 400158B | Customers: HSBC - Storage 2026; West Midlands Police | Actual hours: 8.2; source records: 2</x:v>
      </x:c>
      <x:c r="L800" t="str">
        <x:v>Include</x:v>
      </x:c>
      <x:c r="M800"/>
      <x:c r="N800"/>
    </x:row>
    <x:row r="801">
      <x:c r="A801" t="str">
        <x:v>Delano White|2026-03-31</x:v>
      </x:c>
      <x:c r="B801" s="888" t="n">
        <x:v>46112</x:v>
      </x:c>
      <x:c r="C801" t="str">
        <x:v>Delano White</x:v>
      </x:c>
      <x:c r="D801" t="str">
        <x:v>Permanent</x:v>
      </x:c>
      <x:c r="E801" t="str">
        <x:v>Birmingham</x:v>
      </x:c>
      <x:c r="F801" t="str">
        <x:v>Operative Porter</x:v>
      </x:c>
      <x:c r="G801" t="str">
        <x:v>400158B</x:v>
      </x:c>
      <x:c r="H801" t="str">
        <x:v>West Midlands Police</x:v>
      </x:c>
      <x:c r="I801" s="22" t="n">
        <x:v>8.5</x:v>
      </x:c>
      <x:c r="J801" t="str">
        <x:v>Worked</x:v>
      </x:c>
      <x:c r="K801" t="str">
        <x:v>Employee 1495; home branch Birmingham; assigned role Operative Porter | Deployment branch: Birmingham | Actual role: Operative Driver | Jobs: 400158B | Customers: West Midlands Police | Actual hours: 8.5; source records: 1</x:v>
      </x:c>
      <x:c r="L801" t="str">
        <x:v>Include</x:v>
      </x:c>
      <x:c r="M801"/>
      <x:c r="N801"/>
    </x:row>
    <x:row r="802">
      <x:c r="A802" t="str">
        <x:v>E Mboua (B)|2026-03-03</x:v>
      </x:c>
      <x:c r="B802" s="888" t="n">
        <x:v>46084</x:v>
      </x:c>
      <x:c r="C802" t="str">
        <x:v>E Mboua (B)</x:v>
      </x:c>
      <x:c r="D802" t="str">
        <x:v>Permanent</x:v>
      </x:c>
      <x:c r="E802" t="str">
        <x:v>Thurrock</x:v>
      </x:c>
      <x:c r="F802" t="str">
        <x:v>Operative Driver</x:v>
      </x:c>
      <x:c r="G802" t="str">
        <x:v>400676, 400678</x:v>
      </x:c>
      <x:c r="H802" t="str">
        <x:v>BNP Paribas Limited</x:v>
      </x:c>
      <x:c r="I802" s="22" t="n">
        <x:v>5</x:v>
      </x:c>
      <x:c r="J802" t="str">
        <x:v>Worked — 2 records</x:v>
      </x:c>
      <x:c r="K802" t="str">
        <x:v>Employee 103632; home branch Thurrock; assigned role Operative Driver | Deployment branch: Thurrock | Actual role: Operative Driver | Jobs: 400676, 400678 | Customers: BNP Paribas Limited | Actual hours: 5.0; source records: 2</x:v>
      </x:c>
      <x:c r="L802" t="str">
        <x:v>Include</x:v>
      </x:c>
      <x:c r="M802"/>
      <x:c r="N802"/>
    </x:row>
    <x:row r="803">
      <x:c r="A803" t="str">
        <x:v>E Mboua (B)|2026-03-05</x:v>
      </x:c>
      <x:c r="B803" s="888" t="n">
        <x:v>46086</x:v>
      </x:c>
      <x:c r="C803" t="str">
        <x:v>E Mboua (B)</x:v>
      </x:c>
      <x:c r="D803" t="str">
        <x:v>Permanent</x:v>
      </x:c>
      <x:c r="E803" t="str">
        <x:v>Thurrock</x:v>
      </x:c>
      <x:c r="F803" t="str">
        <x:v>Operative Driver</x:v>
      </x:c>
      <x:c r="G803" t="str">
        <x:v>400636</x:v>
      </x:c>
      <x:c r="H803" t="str">
        <x:v>Harrow Green</x:v>
      </x:c>
      <x:c r="I803" s="22" t="n">
        <x:v>8.5</x:v>
      </x:c>
      <x:c r="J803" t="str">
        <x:v>Worked</x:v>
      </x:c>
      <x:c r="K803" t="str">
        <x:v>Employee 103632; home branch Thurrock; assigned role Operative Driver | Deployment branch: Thurrock | Actual role: Operative Driver | Jobs: 400636 | Customers: Harrow Green | Actual hours: 8.5; source records: 1</x:v>
      </x:c>
      <x:c r="L803" t="str">
        <x:v>Include</x:v>
      </x:c>
      <x:c r="M803"/>
      <x:c r="N803"/>
    </x:row>
    <x:row r="804">
      <x:c r="A804" t="str">
        <x:v>E Mboua (B)|2026-03-09</x:v>
      </x:c>
      <x:c r="B804" s="888" t="n">
        <x:v>46090</x:v>
      </x:c>
      <x:c r="C804" t="str">
        <x:v>E Mboua (B)</x:v>
      </x:c>
      <x:c r="D804" t="str">
        <x:v>Permanent</x:v>
      </x:c>
      <x:c r="E804" t="str">
        <x:v>Thurrock</x:v>
      </x:c>
      <x:c r="F804" t="str">
        <x:v>Operative Driver</x:v>
      </x:c>
      <x:c r="G804" t="str">
        <x:v>400460</x:v>
      </x:c>
      <x:c r="H804" t="str">
        <x:v>Haringey Council</x:v>
      </x:c>
      <x:c r="I804" s="22" t="n">
        <x:v>8</x:v>
      </x:c>
      <x:c r="J804" t="str">
        <x:v>Worked</x:v>
      </x:c>
      <x:c r="K804" t="str">
        <x:v>Employee 103632; home branch Thurrock; assigned role Operative Driver | Deployment branch: Thurrock | Actual role: Operative Driver | Jobs: 400460 | Customers: Haringey Council | Actual hours: 8.0; source records: 1</x:v>
      </x:c>
      <x:c r="L804" t="str">
        <x:v>Include</x:v>
      </x:c>
      <x:c r="M804"/>
      <x:c r="N804"/>
    </x:row>
    <x:row r="805">
      <x:c r="A805" t="str">
        <x:v>E Mboua (B)|2026-03-10</x:v>
      </x:c>
      <x:c r="B805" s="888" t="n">
        <x:v>46091</x:v>
      </x:c>
      <x:c r="C805" t="str">
        <x:v>E Mboua (B)</x:v>
      </x:c>
      <x:c r="D805" t="str">
        <x:v>Permanent</x:v>
      </x:c>
      <x:c r="E805" t="str">
        <x:v>Thurrock</x:v>
      </x:c>
      <x:c r="F805" t="str">
        <x:v>Operative Driver</x:v>
      </x:c>
      <x:c r="G805" t="str">
        <x:v>400853, 400732</x:v>
      </x:c>
      <x:c r="H805" t="str">
        <x:v>National Conservation Services/London Borough of Newham; Toomey/Ms Alison</x:v>
      </x:c>
      <x:c r="I805" s="22" t="n">
        <x:v>5.5</x:v>
      </x:c>
      <x:c r="J805" t="str">
        <x:v>Worked — 2 records</x:v>
      </x:c>
      <x:c r="K805" t="str">
        <x:v>Employee 103632; home branch Thurrock; assigned role Operative Driver | Deployment branch: Thurrock | Actual role: Operative Driver | Jobs: 400853, 400732 | Customers: National Conservation Services/London Borough of Newham; Toomey/Ms Alison | Actual hours: 5.5; source records: 2</x:v>
      </x:c>
      <x:c r="L805" t="str">
        <x:v>Include</x:v>
      </x:c>
      <x:c r="M805"/>
      <x:c r="N805"/>
    </x:row>
    <x:row r="806">
      <x:c r="A806" t="str">
        <x:v>E Mboua (B)|2026-03-11</x:v>
      </x:c>
      <x:c r="B806" s="888" t="n">
        <x:v>46092</x:v>
      </x:c>
      <x:c r="C806" t="str">
        <x:v>E Mboua (B)</x:v>
      </x:c>
      <x:c r="D806" t="str">
        <x:v>Permanent</x:v>
      </x:c>
      <x:c r="E806" t="str">
        <x:v>Thurrock</x:v>
      </x:c>
      <x:c r="F806" t="str">
        <x:v>Operative Driver</x:v>
      </x:c>
      <x:c r="G806" t="str">
        <x:v>396855</x:v>
      </x:c>
      <x:c r="H806" t="str">
        <x:v>Christine Dinham</x:v>
      </x:c>
      <x:c r="I806" s="22" t="n">
        <x:v>6</x:v>
      </x:c>
      <x:c r="J806" t="str">
        <x:v>Worked</x:v>
      </x:c>
      <x:c r="K806" t="str">
        <x:v>Employee 103632; home branch Thurrock; assigned role Operative Driver | Deployment branch: Thurrock | Actual role: Operative Driver | Jobs: 396855 | Customers: Christine Dinham | Actual hours: 6.0; source records: 1</x:v>
      </x:c>
      <x:c r="L806" t="str">
        <x:v>Include</x:v>
      </x:c>
      <x:c r="M806"/>
      <x:c r="N806"/>
    </x:row>
    <x:row r="807">
      <x:c r="A807" t="str">
        <x:v>E Mboua (B)|2026-03-12</x:v>
      </x:c>
      <x:c r="B807" s="888" t="n">
        <x:v>46093</x:v>
      </x:c>
      <x:c r="C807" t="str">
        <x:v>E Mboua (B)</x:v>
      </x:c>
      <x:c r="D807" t="str">
        <x:v>Permanent</x:v>
      </x:c>
      <x:c r="E807" t="str">
        <x:v>Thurrock</x:v>
      </x:c>
      <x:c r="F807" t="str">
        <x:v>Operative Driver</x:v>
      </x:c>
      <x:c r="G807" t="str">
        <x:v>398083</x:v>
      </x:c>
      <x:c r="H807" t="str">
        <x:v>Thomas/Selthia Irene</x:v>
      </x:c>
      <x:c r="I807" s="22" t="n">
        <x:v>8</x:v>
      </x:c>
      <x:c r="J807" t="str">
        <x:v>Worked</x:v>
      </x:c>
      <x:c r="K807" t="str">
        <x:v>Employee 103632; home branch Thurrock; assigned role Operative Driver | Deployment branch: Thurrock | Actual role: Operative Driver | Jobs: 398083 | Customers: Thomas/Selthia Irene | Actual hours: 8.0; source records: 1</x:v>
      </x:c>
      <x:c r="L807" t="str">
        <x:v>Include</x:v>
      </x:c>
      <x:c r="M807"/>
      <x:c r="N807"/>
    </x:row>
    <x:row r="808">
      <x:c r="A808" t="str">
        <x:v>E Mboua (B)|2026-03-13</x:v>
      </x:c>
      <x:c r="B808" s="888" t="n">
        <x:v>46094</x:v>
      </x:c>
      <x:c r="C808" t="str">
        <x:v>E Mboua (B)</x:v>
      </x:c>
      <x:c r="D808" t="str">
        <x:v>Permanent</x:v>
      </x:c>
      <x:c r="E808" t="str">
        <x:v>Thurrock</x:v>
      </x:c>
      <x:c r="F808" t="str">
        <x:v>Operative Driver</x:v>
      </x:c>
      <x:c r="G808" t="str">
        <x:v>400214</x:v>
      </x:c>
      <x:c r="H808" t="str">
        <x:v>University of Hertfordshire</x:v>
      </x:c>
      <x:c r="I808" s="22" t="n">
        <x:v>8</x:v>
      </x:c>
      <x:c r="J808" t="str">
        <x:v>Worked</x:v>
      </x:c>
      <x:c r="K808" t="str">
        <x:v>Employee 103632; home branch Thurrock; assigned role Operative Driver | Deployment branch: Thurrock | Actual role: Operative Porter | Jobs: 400214 | Customers: University of Hertfordshire | Actual hours: 8.0; source records: 1</x:v>
      </x:c>
      <x:c r="L808" t="str">
        <x:v>Include</x:v>
      </x:c>
      <x:c r="M808"/>
      <x:c r="N808"/>
    </x:row>
    <x:row r="809">
      <x:c r="A809" t="str">
        <x:v>E Mboua (B)|2026-03-14</x:v>
      </x:c>
      <x:c r="B809" s="888" t="n">
        <x:v>46095</x:v>
      </x:c>
      <x:c r="C809" t="str">
        <x:v>E Mboua (B)</x:v>
      </x:c>
      <x:c r="D809" t="str">
        <x:v>Permanent</x:v>
      </x:c>
      <x:c r="E809" t="str">
        <x:v>Thurrock</x:v>
      </x:c>
      <x:c r="F809" t="str">
        <x:v>Operative Driver</x:v>
      </x:c>
      <x:c r="G809" t="str">
        <x:v>400803</x:v>
      </x:c>
      <x:c r="H809" t="str">
        <x:v>Bank of New York Mellon</x:v>
      </x:c>
      <x:c r="I809" s="22" t="n">
        <x:v>7</x:v>
      </x:c>
      <x:c r="J809" t="str">
        <x:v>Worked</x:v>
      </x:c>
      <x:c r="K809" t="str">
        <x:v>Employee 103632; home branch Thurrock; assigned role Operative Driver | Deployment branch: Thurrock | Actual role: Operative Driver | Jobs: 400803 | Customers: Bank of New York Mellon | Actual hours: 7.0; source records: 1</x:v>
      </x:c>
      <x:c r="L809" t="str">
        <x:v>Include</x:v>
      </x:c>
      <x:c r="M809"/>
      <x:c r="N809"/>
    </x:row>
    <x:row r="810">
      <x:c r="A810" t="str">
        <x:v>E Mboua (B)|2026-03-16</x:v>
      </x:c>
      <x:c r="B810" s="888" t="n">
        <x:v>46097</x:v>
      </x:c>
      <x:c r="C810" t="str">
        <x:v>E Mboua (B)</x:v>
      </x:c>
      <x:c r="D810" t="str">
        <x:v>Permanent</x:v>
      </x:c>
      <x:c r="E810" t="str">
        <x:v>Thurrock</x:v>
      </x:c>
      <x:c r="F810" t="str">
        <x:v>Operative Driver</x:v>
      </x:c>
      <x:c r="G810" t="str">
        <x:v>400594</x:v>
      </x:c>
      <x:c r="H810" t="str">
        <x:v>MVF Global</x:v>
      </x:c>
      <x:c r="I810" s="22" t="n">
        <x:v>8</x:v>
      </x:c>
      <x:c r="J810" t="str">
        <x:v>Worked</x:v>
      </x:c>
      <x:c r="K810" t="str">
        <x:v>Employee 103632; home branch Thurrock; assigned role Operative Driver | Deployment branch: Thurrock | Actual role: Operative Porter | Jobs: 400594 | Customers: MVF Global | Actual hours: 8.0; source records: 1</x:v>
      </x:c>
      <x:c r="L810" t="str">
        <x:v>Include</x:v>
      </x:c>
      <x:c r="M810"/>
      <x:c r="N810"/>
    </x:row>
    <x:row r="811">
      <x:c r="A811" t="str">
        <x:v>E Mboua (B)|2026-03-20</x:v>
      </x:c>
      <x:c r="B811" s="888" t="n">
        <x:v>46101</x:v>
      </x:c>
      <x:c r="C811" t="str">
        <x:v>E Mboua (B)</x:v>
      </x:c>
      <x:c r="D811" t="str">
        <x:v>Permanent</x:v>
      </x:c>
      <x:c r="E811" t="str">
        <x:v>Thurrock</x:v>
      </x:c>
      <x:c r="F811" t="str">
        <x:v>Operative Driver</x:v>
      </x:c>
      <x:c r="G811" t="str">
        <x:v>401117</x:v>
      </x:c>
      <x:c r="H811" t="str">
        <x:v>Haringey Council</x:v>
      </x:c>
      <x:c r="I811" s="22" t="n">
        <x:v>11</x:v>
      </x:c>
      <x:c r="J811" t="str">
        <x:v>Worked</x:v>
      </x:c>
      <x:c r="K811" t="str">
        <x:v>Employee 103632; home branch Thurrock; assigned role Operative Driver | Deployment branch: Thurrock | Actual role: Operative Porter | Jobs: 401117 | Customers: Haringey Council | Actual hours: 11.0; source records: 1</x:v>
      </x:c>
      <x:c r="L811" t="str">
        <x:v>Include</x:v>
      </x:c>
      <x:c r="M811"/>
      <x:c r="N811"/>
    </x:row>
    <x:row r="812">
      <x:c r="A812" t="str">
        <x:v>E Mboua (B)|2026-03-24</x:v>
      </x:c>
      <x:c r="B812" s="888" t="n">
        <x:v>46105</x:v>
      </x:c>
      <x:c r="C812" t="str">
        <x:v>E Mboua (B)</x:v>
      </x:c>
      <x:c r="D812" t="str">
        <x:v>Permanent</x:v>
      </x:c>
      <x:c r="E812" t="str">
        <x:v>Thurrock</x:v>
      </x:c>
      <x:c r="F812" t="str">
        <x:v>Operative Driver</x:v>
      </x:c>
      <x:c r="G812" t="str">
        <x:v>396313</x:v>
      </x:c>
      <x:c r="H812" t="str">
        <x:v>Haringey Council</x:v>
      </x:c>
      <x:c r="I812" s="22" t="n">
        <x:v>9</x:v>
      </x:c>
      <x:c r="J812" t="str">
        <x:v>Worked</x:v>
      </x:c>
      <x:c r="K812" t="str">
        <x:v>Employee 103632; home branch Thurrock; assigned role Operative Driver | Deployment branch: Thurrock | Actual role: Operative Porter | Jobs: 396313 | Customers: Haringey Council | Actual hours: 9.0; source records: 1</x:v>
      </x:c>
      <x:c r="L812" t="str">
        <x:v>Include</x:v>
      </x:c>
      <x:c r="M812"/>
      <x:c r="N812"/>
    </x:row>
    <x:row r="813">
      <x:c r="A813" t="str">
        <x:v>E Mboua (B)|2026-03-27</x:v>
      </x:c>
      <x:c r="B813" s="888" t="n">
        <x:v>46108</x:v>
      </x:c>
      <x:c r="C813" t="str">
        <x:v>E Mboua (B)</x:v>
      </x:c>
      <x:c r="D813" t="str">
        <x:v>Permanent</x:v>
      </x:c>
      <x:c r="E813" t="str">
        <x:v>Thurrock</x:v>
      </x:c>
      <x:c r="F813" t="str">
        <x:v>Operative Driver</x:v>
      </x:c>
      <x:c r="G813" t="str">
        <x:v>396313</x:v>
      </x:c>
      <x:c r="H813" t="str">
        <x:v>Haringey Council</x:v>
      </x:c>
      <x:c r="I813" s="22" t="n">
        <x:v>7.5</x:v>
      </x:c>
      <x:c r="J813" t="str">
        <x:v>Worked</x:v>
      </x:c>
      <x:c r="K813" t="str">
        <x:v>Employee 103632; home branch Thurrock; assigned role Operative Driver | Deployment branch: Thurrock | Actual role: Operative Driver | Jobs: 396313 | Customers: Haringey Council | Actual hours: 7.5; source records: 1</x:v>
      </x:c>
      <x:c r="L813" t="str">
        <x:v>Include</x:v>
      </x:c>
      <x:c r="M813"/>
      <x:c r="N813"/>
    </x:row>
    <x:row r="814">
      <x:c r="A814" t="str">
        <x:v>E Mboua (B)|2026-03-30</x:v>
      </x:c>
      <x:c r="B814" s="888" t="n">
        <x:v>46111</x:v>
      </x:c>
      <x:c r="C814" t="str">
        <x:v>E Mboua (B)</x:v>
      </x:c>
      <x:c r="D814" t="str">
        <x:v>Permanent</x:v>
      </x:c>
      <x:c r="E814" t="str">
        <x:v>Thurrock</x:v>
      </x:c>
      <x:c r="F814" t="str">
        <x:v>Operative Driver</x:v>
      </x:c>
      <x:c r="G814" t="str">
        <x:v>401371</x:v>
      </x:c>
      <x:c r="H814" t="str">
        <x:v>HSBC</x:v>
      </x:c>
      <x:c r="I814" s="22" t="n">
        <x:v>2</x:v>
      </x:c>
      <x:c r="J814" t="str">
        <x:v>Worked</x:v>
      </x:c>
      <x:c r="K814" t="str">
        <x:v>Employee 103632; home branch Thurrock; assigned role Operative Driver | Deployment branch: Thurrock | Actual role: Operative Driver | Jobs: 401371 | Customers: HSBC | Actual hours: 2.0; source records: 1</x:v>
      </x:c>
      <x:c r="L814" t="str">
        <x:v>Include</x:v>
      </x:c>
      <x:c r="M814"/>
      <x:c r="N814"/>
    </x:row>
    <x:row r="815">
      <x:c r="A815" t="str">
        <x:v>E Mboua (B)|2026-03-31</x:v>
      </x:c>
      <x:c r="B815" s="888" t="n">
        <x:v>46112</x:v>
      </x:c>
      <x:c r="C815" t="str">
        <x:v>E Mboua (B)</x:v>
      </x:c>
      <x:c r="D815" t="str">
        <x:v>Permanent</x:v>
      </x:c>
      <x:c r="E815" t="str">
        <x:v>Thurrock</x:v>
      </x:c>
      <x:c r="F815" t="str">
        <x:v>Operative Driver</x:v>
      </x:c>
      <x:c r="G815" t="str">
        <x:v>401371</x:v>
      </x:c>
      <x:c r="H815" t="str">
        <x:v>HSBC</x:v>
      </x:c>
      <x:c r="I815" s="22" t="n">
        <x:v>3</x:v>
      </x:c>
      <x:c r="J815" t="str">
        <x:v>Worked</x:v>
      </x:c>
      <x:c r="K815" t="str">
        <x:v>Employee 103632; home branch Thurrock; assigned role Operative Driver | Deployment branch: Thurrock | Actual role: Operative Driver | Jobs: 401371 | Customers: HSBC | Actual hours: 3.0; source records: 1</x:v>
      </x:c>
      <x:c r="L815" t="str">
        <x:v>Include</x:v>
      </x:c>
      <x:c r="M815"/>
      <x:c r="N815"/>
    </x:row>
    <x:row r="816">
      <x:c r="A816" t="str">
        <x:v>E Rexhepi (B)|2026-03-02</x:v>
      </x:c>
      <x:c r="B816" s="888" t="n">
        <x:v>46083</x:v>
      </x:c>
      <x:c r="C816" t="str">
        <x:v>E Rexhepi (B)</x:v>
      </x:c>
      <x:c r="D816" t="str">
        <x:v>Permanent</x:v>
      </x:c>
      <x:c r="E816" t="str">
        <x:v>Croydon</x:v>
      </x:c>
      <x:c r="F816" t="str">
        <x:v>Operative Porter</x:v>
      </x:c>
      <x:c r="G816" t="str">
        <x:v>400567A</x:v>
      </x:c>
      <x:c r="H816" t="str">
        <x:v>Network Rail</x:v>
      </x:c>
      <x:c r="I816" s="22" t="n">
        <x:v>7</x:v>
      </x:c>
      <x:c r="J816" t="str">
        <x:v>Worked</x:v>
      </x:c>
      <x:c r="K816" t="str">
        <x:v>Employee 1440; home branch Croydon; assigned role Operative Porter | Deployment branch: Croydon | Actual role: Operative Porter | Jobs: 400567A | Customers: Network Rail | Actual hours: 7.0; source records: 1</x:v>
      </x:c>
      <x:c r="L816" t="str">
        <x:v>Include</x:v>
      </x:c>
      <x:c r="M816"/>
      <x:c r="N816"/>
    </x:row>
    <x:row r="817">
      <x:c r="A817" t="str">
        <x:v>E Rexhepi (B)|2026-03-03</x:v>
      </x:c>
      <x:c r="B817" s="888" t="n">
        <x:v>46084</x:v>
      </x:c>
      <x:c r="C817" t="str">
        <x:v>E Rexhepi (B)</x:v>
      </x:c>
      <x:c r="D817" t="str">
        <x:v>Permanent</x:v>
      </x:c>
      <x:c r="E817" t="str">
        <x:v>Croydon</x:v>
      </x:c>
      <x:c r="F817" t="str">
        <x:v>Operative Porter</x:v>
      </x:c>
      <x:c r="G817" t="str">
        <x:v>400378</x:v>
      </x:c>
      <x:c r="H817" t="str">
        <x:v>Avantor ( CROYDON MARCH 2026 )</x:v>
      </x:c>
      <x:c r="I817" s="22" t="n">
        <x:v>5.5</x:v>
      </x:c>
      <x:c r="J817" t="str">
        <x:v>Worked</x:v>
      </x:c>
      <x:c r="K817" t="str">
        <x:v>Employee 1440; home branch Croydon; assigned role Operative Porter | Deployment branch: Cambridge | Actual role: Operative Driver | Jobs: 400378 | Customers: Avantor ( CROYDON MARCH 2026 ) | Actual hours: 5.5; source records: 1</x:v>
      </x:c>
      <x:c r="L817" t="str">
        <x:v>Include</x:v>
      </x:c>
      <x:c r="M817"/>
      <x:c r="N817"/>
    </x:row>
    <x:row r="818">
      <x:c r="A818" t="str">
        <x:v>E Rexhepi (B)|2026-03-04</x:v>
      </x:c>
      <x:c r="B818" s="888" t="n">
        <x:v>46085</x:v>
      </x:c>
      <x:c r="C818" t="str">
        <x:v>E Rexhepi (B)</x:v>
      </x:c>
      <x:c r="D818" t="str">
        <x:v>Permanent</x:v>
      </x:c>
      <x:c r="E818" t="str">
        <x:v>Croydon</x:v>
      </x:c>
      <x:c r="F818" t="str">
        <x:v>Operative Porter</x:v>
      </x:c>
      <x:c r="G818" t="str">
        <x:v>399379B, 399657</x:v>
      </x:c>
      <x:c r="H818" t="str">
        <x:v>Restore Harrow Green Oxford  M/W use only; THE MULBERRY BUSH ORGANISATION LTD</x:v>
      </x:c>
      <x:c r="I818" s="22" t="n">
        <x:v>12.5</x:v>
      </x:c>
      <x:c r="J818" t="str">
        <x:v>Worked — 2 records</x:v>
      </x:c>
      <x:c r="K818" t="str">
        <x:v>Employee 1440; home branch Croydon; assigned role Operative Porter | Deployment branch: Oxford | Actual role: Operative Porter | Jobs: 399379B, 399657 | Customers: Restore Harrow Green Oxford  M/W use only; THE MULBERRY BUSH ORGANISATION LTD | Actual hours: 12.5; source records: 2</x:v>
      </x:c>
      <x:c r="L818" t="str">
        <x:v>Include</x:v>
      </x:c>
      <x:c r="M818"/>
      <x:c r="N818"/>
    </x:row>
    <x:row r="819">
      <x:c r="A819" t="str">
        <x:v>E Rexhepi (B)|2026-03-05</x:v>
      </x:c>
      <x:c r="B819" s="888" t="n">
        <x:v>46086</x:v>
      </x:c>
      <x:c r="C819" t="str">
        <x:v>E Rexhepi (B)</x:v>
      </x:c>
      <x:c r="D819" t="str">
        <x:v>Permanent</x:v>
      </x:c>
      <x:c r="E819" t="str">
        <x:v>Croydon</x:v>
      </x:c>
      <x:c r="F819" t="str">
        <x:v>Operative Porter</x:v>
      </x:c>
      <x:c r="G819" t="str">
        <x:v>392752</x:v>
      </x:c>
      <x:c r="H819" t="str">
        <x:v>Bromley Central Library</x:v>
      </x:c>
      <x:c r="I819" s="22" t="n">
        <x:v>8</x:v>
      </x:c>
      <x:c r="J819" t="str">
        <x:v>Worked</x:v>
      </x:c>
      <x:c r="K819" t="str">
        <x:v>Employee 1440; home branch Croydon; assigned role Operative Porter | Deployment branch: Croydon | Actual role: Operative Skilled | Jobs: 392752 | Customers: Bromley Central Library | Actual hours: 8.0; source records: 1</x:v>
      </x:c>
      <x:c r="L819" t="str">
        <x:v>Include</x:v>
      </x:c>
      <x:c r="M819"/>
      <x:c r="N819"/>
    </x:row>
    <x:row r="820">
      <x:c r="A820" t="str">
        <x:v>E Rexhepi (B)|2026-03-06</x:v>
      </x:c>
      <x:c r="B820" s="888" t="n">
        <x:v>46087</x:v>
      </x:c>
      <x:c r="C820" t="str">
        <x:v>E Rexhepi (B)</x:v>
      </x:c>
      <x:c r="D820" t="str">
        <x:v>Permanent</x:v>
      </x:c>
      <x:c r="E820" t="str">
        <x:v>Croydon</x:v>
      </x:c>
      <x:c r="F820" t="str">
        <x:v>Operative Porter</x:v>
      </x:c>
      <x:c r="G820" t="str">
        <x:v>400491</x:v>
      </x:c>
      <x:c r="H820" t="str">
        <x:v>Noor/Mr Zakeriya</x:v>
      </x:c>
      <x:c r="I820" s="22" t="n">
        <x:v>5</x:v>
      </x:c>
      <x:c r="J820" t="str">
        <x:v>Worked</x:v>
      </x:c>
      <x:c r="K820" t="str">
        <x:v>Employee 1440; home branch Croydon; assigned role Operative Porter | Deployment branch: Thurrock | Actual role: Operative Porter | Jobs: 400491 | Customers: Noor/Mr Zakeriya | Actual hours: 5.0; source records: 1</x:v>
      </x:c>
      <x:c r="L820" t="str">
        <x:v>Include</x:v>
      </x:c>
      <x:c r="M820"/>
      <x:c r="N820"/>
    </x:row>
    <x:row r="821">
      <x:c r="A821" t="str">
        <x:v>E Rexhepi (B)|2026-03-09</x:v>
      </x:c>
      <x:c r="B821" s="888" t="n">
        <x:v>46090</x:v>
      </x:c>
      <x:c r="C821" t="str">
        <x:v>E Rexhepi (B)</x:v>
      </x:c>
      <x:c r="D821" t="str">
        <x:v>Permanent</x:v>
      </x:c>
      <x:c r="E821" t="str">
        <x:v>Croydon</x:v>
      </x:c>
      <x:c r="F821" t="str">
        <x:v>Operative Porter</x:v>
      </x:c>
      <x:c r="G821" t="str">
        <x:v>393361A</x:v>
      </x:c>
      <x:c r="H821" t="str">
        <x:v>The Quadrant</x:v>
      </x:c>
      <x:c r="I821" s="22" t="n">
        <x:v>7</x:v>
      </x:c>
      <x:c r="J821" t="str">
        <x:v>Worked</x:v>
      </x:c>
      <x:c r="K821" t="str">
        <x:v>Employee 1440; home branch Croydon; assigned role Operative Porter | Deployment branch: Croydon | Actual role: Operative Porter | Jobs: 393361A | Customers: The Quadrant | Actual hours: 7.0; source records: 1</x:v>
      </x:c>
      <x:c r="L821" t="str">
        <x:v>Include</x:v>
      </x:c>
      <x:c r="M821"/>
      <x:c r="N821"/>
    </x:row>
    <x:row r="822">
      <x:c r="A822" t="str">
        <x:v>E Rexhepi (B)|2026-03-10</x:v>
      </x:c>
      <x:c r="B822" s="888" t="n">
        <x:v>46091</x:v>
      </x:c>
      <x:c r="C822" t="str">
        <x:v>E Rexhepi (B)</x:v>
      </x:c>
      <x:c r="D822" t="str">
        <x:v>Permanent</x:v>
      </x:c>
      <x:c r="E822" t="str">
        <x:v>Croydon</x:v>
      </x:c>
      <x:c r="F822" t="str">
        <x:v>Operative Porter</x:v>
      </x:c>
      <x:c r="G822" t="str">
        <x:v>400824</x:v>
      </x:c>
      <x:c r="H822" t="str">
        <x:v>Adecco Group</x:v>
      </x:c>
      <x:c r="I822" s="22" t="n">
        <x:v>5.5</x:v>
      </x:c>
      <x:c r="J822" t="str">
        <x:v>Worked</x:v>
      </x:c>
      <x:c r="K822" t="str">
        <x:v>Employee 1440; home branch Croydon; assigned role Operative Porter | Deployment branch: Croydon | Actual role: Operative Porter | Jobs: 400824 | Customers: Adecco Group | Actual hours: 5.5; source records: 1</x:v>
      </x:c>
      <x:c r="L822" t="str">
        <x:v>Include</x:v>
      </x:c>
      <x:c r="M822"/>
      <x:c r="N822"/>
    </x:row>
    <x:row r="823">
      <x:c r="A823" t="str">
        <x:v>E Rexhepi (B)|2026-03-11</x:v>
      </x:c>
      <x:c r="B823" s="888" t="n">
        <x:v>46092</x:v>
      </x:c>
      <x:c r="C823" t="str">
        <x:v>E Rexhepi (B)</x:v>
      </x:c>
      <x:c r="D823" t="str">
        <x:v>Permanent</x:v>
      </x:c>
      <x:c r="E823" t="str">
        <x:v>Croydon</x:v>
      </x:c>
      <x:c r="F823" t="str">
        <x:v>Operative Porter</x:v>
      </x:c>
      <x:c r="G823" t="str">
        <x:v>400753</x:v>
      </x:c>
      <x:c r="H823" t="str">
        <x:v>Network Rail</x:v>
      </x:c>
      <x:c r="I823" s="22" t="n">
        <x:v>6.5</x:v>
      </x:c>
      <x:c r="J823" t="str">
        <x:v>Worked</x:v>
      </x:c>
      <x:c r="K823" t="str">
        <x:v>Employee 1440; home branch Croydon; assigned role Operative Porter | Deployment branch: Croydon | Actual role: Operative Porter | Jobs: 400753 | Customers: Network Rail | Actual hours: 6.5; source records: 1</x:v>
      </x:c>
      <x:c r="L823" t="str">
        <x:v>Include</x:v>
      </x:c>
      <x:c r="M823"/>
      <x:c r="N823"/>
    </x:row>
    <x:row r="824">
      <x:c r="A824" t="str">
        <x:v>E Rexhepi (B)|2026-03-12</x:v>
      </x:c>
      <x:c r="B824" s="888" t="n">
        <x:v>46093</x:v>
      </x:c>
      <x:c r="C824" t="str">
        <x:v>E Rexhepi (B)</x:v>
      </x:c>
      <x:c r="D824" t="str">
        <x:v>Permanent</x:v>
      </x:c>
      <x:c r="E824" t="str">
        <x:v>Croydon</x:v>
      </x:c>
      <x:c r="F824" t="str">
        <x:v>Operative Porter</x:v>
      </x:c>
      <x:c r="G824" t="str">
        <x:v>400187</x:v>
      </x:c>
      <x:c r="H824" t="str">
        <x:v>Adecco Group</x:v>
      </x:c>
      <x:c r="I824" s="22" t="n">
        <x:v>7.5</x:v>
      </x:c>
      <x:c r="J824" t="str">
        <x:v>Worked</x:v>
      </x:c>
      <x:c r="K824" t="str">
        <x:v>Employee 1440; home branch Croydon; assigned role Operative Porter | Deployment branch: Croydon | Actual role: Operative Driver | Jobs: 400187 | Customers: Adecco Group | Actual hours: 7.5; source records: 1</x:v>
      </x:c>
      <x:c r="L824" t="str">
        <x:v>Include</x:v>
      </x:c>
      <x:c r="M824"/>
      <x:c r="N824"/>
    </x:row>
    <x:row r="825">
      <x:c r="A825" t="str">
        <x:v>E Rexhepi (B)|2026-03-13</x:v>
      </x:c>
      <x:c r="B825" s="888" t="n">
        <x:v>46094</x:v>
      </x:c>
      <x:c r="C825" t="str">
        <x:v>E Rexhepi (B)</x:v>
      </x:c>
      <x:c r="D825" t="str">
        <x:v>Permanent</x:v>
      </x:c>
      <x:c r="E825" t="str">
        <x:v>Croydon</x:v>
      </x:c>
      <x:c r="F825" t="str">
        <x:v>Operative Porter</x:v>
      </x:c>
      <x:c r="G825" t="str">
        <x:v>400378</x:v>
      </x:c>
      <x:c r="H825" t="str">
        <x:v>Avantor ( CROYDON MARCH 2026 )</x:v>
      </x:c>
      <x:c r="I825" s="22" t="n">
        <x:v>5.5</x:v>
      </x:c>
      <x:c r="J825" t="str">
        <x:v>Worked</x:v>
      </x:c>
      <x:c r="K825" t="str">
        <x:v>Employee 1440; home branch Croydon; assigned role Operative Porter | Deployment branch: Cambridge | Actual role: Operative Driver | Jobs: 400378 | Customers: Avantor ( CROYDON MARCH 2026 ) | Actual hours: 5.5; source records: 1</x:v>
      </x:c>
      <x:c r="L825" t="str">
        <x:v>Include</x:v>
      </x:c>
      <x:c r="M825"/>
      <x:c r="N825"/>
    </x:row>
    <x:row r="826">
      <x:c r="A826" t="str">
        <x:v>E Rexhepi (B)|2026-03-16</x:v>
      </x:c>
      <x:c r="B826" s="888" t="n">
        <x:v>46097</x:v>
      </x:c>
      <x:c r="C826" t="str">
        <x:v>E Rexhepi (B)</x:v>
      </x:c>
      <x:c r="D826" t="str">
        <x:v>Permanent</x:v>
      </x:c>
      <x:c r="E826" t="str">
        <x:v>Croydon</x:v>
      </x:c>
      <x:c r="F826" t="str">
        <x:v>Operative Porter</x:v>
      </x:c>
      <x:c r="G826" t="str">
        <x:v>392752</x:v>
      </x:c>
      <x:c r="H826" t="str">
        <x:v>Bromley Central Library</x:v>
      </x:c>
      <x:c r="I826" s="22" t="n">
        <x:v>7.5</x:v>
      </x:c>
      <x:c r="J826" t="str">
        <x:v>Worked</x:v>
      </x:c>
      <x:c r="K826" t="str">
        <x:v>Employee 1440; home branch Croydon; assigned role Operative Porter | Deployment branch: Croydon | Actual role: Operative Porter | Jobs: 392752 | Customers: Bromley Central Library | Actual hours: 7.5; source records: 1</x:v>
      </x:c>
      <x:c r="L826" t="str">
        <x:v>Include</x:v>
      </x:c>
      <x:c r="M826"/>
      <x:c r="N826"/>
    </x:row>
    <x:row r="827">
      <x:c r="A827" t="str">
        <x:v>E Rexhepi (B)|2026-03-17</x:v>
      </x:c>
      <x:c r="B827" s="888" t="n">
        <x:v>46098</x:v>
      </x:c>
      <x:c r="C827" t="str">
        <x:v>E Rexhepi (B)</x:v>
      </x:c>
      <x:c r="D827" t="str">
        <x:v>Permanent</x:v>
      </x:c>
      <x:c r="E827" t="str">
        <x:v>Croydon</x:v>
      </x:c>
      <x:c r="F827" t="str">
        <x:v>Operative Porter</x:v>
      </x:c>
      <x:c r="G827" t="str">
        <x:v>399451C</x:v>
      </x:c>
      <x:c r="H827" t="str">
        <x:v>Royal Borough of Kensington and Chelsea</x:v>
      </x:c>
      <x:c r="I827" s="22" t="n">
        <x:v>8</x:v>
      </x:c>
      <x:c r="J827" t="str">
        <x:v>Worked</x:v>
      </x:c>
      <x:c r="K827" t="str">
        <x:v>Employee 1440; home branch Croydon; assigned role Operative Porter | Deployment branch: Croydon | Actual role: Operative Driver | Jobs: 399451C | Customers: Royal Borough of Kensington and Chelsea | Actual hours: 8.0; source records: 1</x:v>
      </x:c>
      <x:c r="L827" t="str">
        <x:v>Include</x:v>
      </x:c>
      <x:c r="M827"/>
      <x:c r="N827"/>
    </x:row>
    <x:row r="828">
      <x:c r="A828" t="str">
        <x:v>E Rexhepi (B)|2026-03-18</x:v>
      </x:c>
      <x:c r="B828" s="888" t="n">
        <x:v>46099</x:v>
      </x:c>
      <x:c r="C828" t="str">
        <x:v>E Rexhepi (B)</x:v>
      </x:c>
      <x:c r="D828" t="str">
        <x:v>Permanent</x:v>
      </x:c>
      <x:c r="E828" t="str">
        <x:v>Croydon</x:v>
      </x:c>
      <x:c r="F828" t="str">
        <x:v>Operative Porter</x:v>
      </x:c>
      <x:c r="G828" t="str">
        <x:v>392752</x:v>
      </x:c>
      <x:c r="H828" t="str">
        <x:v>Bromley Central Library</x:v>
      </x:c>
      <x:c r="I828" s="22" t="n">
        <x:v>9.5</x:v>
      </x:c>
      <x:c r="J828" t="str">
        <x:v>Worked</x:v>
      </x:c>
      <x:c r="K828" t="str">
        <x:v>Employee 1440; home branch Croydon; assigned role Operative Porter | Deployment branch: Croydon | Actual role: Operative Porter | Jobs: 392752 | Customers: Bromley Central Library | Actual hours: 9.5; source records: 1</x:v>
      </x:c>
      <x:c r="L828" t="str">
        <x:v>Include</x:v>
      </x:c>
      <x:c r="M828"/>
      <x:c r="N828"/>
    </x:row>
    <x:row r="829">
      <x:c r="A829" t="str">
        <x:v>E Rexhepi (B)|2026-03-19</x:v>
      </x:c>
      <x:c r="B829" s="888" t="n">
        <x:v>46100</x:v>
      </x:c>
      <x:c r="C829" t="str">
        <x:v>E Rexhepi (B)</x:v>
      </x:c>
      <x:c r="D829" t="str">
        <x:v>Permanent</x:v>
      </x:c>
      <x:c r="E829" t="str">
        <x:v>Croydon</x:v>
      </x:c>
      <x:c r="F829" t="str">
        <x:v>Operative Porter</x:v>
      </x:c>
      <x:c r="G829" t="str">
        <x:v>399379B, 399981A</x:v>
      </x:c>
      <x:c r="H829" t="str">
        <x:v>Restore Harrow Green Oxford  M/W use only; Skyline</x:v>
      </x:c>
      <x:c r="I829" s="22" t="n">
        <x:v>21</x:v>
      </x:c>
      <x:c r="J829" t="str">
        <x:v>Worked — 2 records</x:v>
      </x:c>
      <x:c r="K829" t="str">
        <x:v>Employee 1440; home branch Croydon; assigned role Operative Porter | Deployment branch: Oxford | Actual role: Operative Porter | Jobs: 399379B, 399981A | Customers: Restore Harrow Green Oxford  M/W use only; Skyline | Actual hours: 21.0; source records: 2</x:v>
      </x:c>
      <x:c r="L829" t="str">
        <x:v>Include</x:v>
      </x:c>
      <x:c r="M829"/>
      <x:c r="N829"/>
    </x:row>
    <x:row r="830">
      <x:c r="A830" t="str">
        <x:v>E Rexhepi (B)|2026-03-20</x:v>
      </x:c>
      <x:c r="B830" s="888" t="n">
        <x:v>46101</x:v>
      </x:c>
      <x:c r="C830" t="str">
        <x:v>E Rexhepi (B)</x:v>
      </x:c>
      <x:c r="D830" t="str">
        <x:v>Permanent</x:v>
      </x:c>
      <x:c r="E830" t="str">
        <x:v>Croydon</x:v>
      </x:c>
      <x:c r="F830" t="str">
        <x:v>Operative Porter</x:v>
      </x:c>
      <x:c r="G830" t="str">
        <x:v>399413</x:v>
      </x:c>
      <x:c r="H830" t="str">
        <x:v>Oxleas NHS Foundation Trust</x:v>
      </x:c>
      <x:c r="I830" s="22" t="n">
        <x:v>6</x:v>
      </x:c>
      <x:c r="J830" t="str">
        <x:v>Worked</x:v>
      </x:c>
      <x:c r="K830" t="str">
        <x:v>Employee 1440; home branch Croydon; assigned role Operative Porter | Deployment branch: Croydon | Actual role: Operative Porter | Jobs: 399413 | Customers: Oxleas NHS Foundation Trust | Actual hours: 6.0; source records: 1</x:v>
      </x:c>
      <x:c r="L830" t="str">
        <x:v>Include</x:v>
      </x:c>
      <x:c r="M830"/>
      <x:c r="N830"/>
    </x:row>
    <x:row r="831">
      <x:c r="A831" t="str">
        <x:v>E Rexhepi (B)|2026-03-23</x:v>
      </x:c>
      <x:c r="B831" s="888" t="n">
        <x:v>46104</x:v>
      </x:c>
      <x:c r="C831" t="str">
        <x:v>E Rexhepi (B)</x:v>
      </x:c>
      <x:c r="D831" t="str">
        <x:v>Permanent</x:v>
      </x:c>
      <x:c r="E831" t="str">
        <x:v>Croydon</x:v>
      </x:c>
      <x:c r="F831" t="str">
        <x:v>Operative Porter</x:v>
      </x:c>
      <x:c r="G831" t="str">
        <x:v>393361A</x:v>
      </x:c>
      <x:c r="H831" t="str">
        <x:v>The Quadrant</x:v>
      </x:c>
      <x:c r="I831" s="22" t="n">
        <x:v>8</x:v>
      </x:c>
      <x:c r="J831" t="str">
        <x:v>Worked</x:v>
      </x:c>
      <x:c r="K831" t="str">
        <x:v>Employee 1440; home branch Croydon; assigned role Operative Porter | Deployment branch: Croydon | Actual role: Operative Porter | Jobs: 393361A | Customers: The Quadrant | Actual hours: 8.0; source records: 1</x:v>
      </x:c>
      <x:c r="L831" t="str">
        <x:v>Include</x:v>
      </x:c>
      <x:c r="M831"/>
      <x:c r="N831"/>
    </x:row>
    <x:row r="832">
      <x:c r="A832" t="str">
        <x:v>E Rexhepi (B)|2026-03-24</x:v>
      </x:c>
      <x:c r="B832" s="888" t="n">
        <x:v>46105</x:v>
      </x:c>
      <x:c r="C832" t="str">
        <x:v>E Rexhepi (B)</x:v>
      </x:c>
      <x:c r="D832" t="str">
        <x:v>Permanent</x:v>
      </x:c>
      <x:c r="E832" t="str">
        <x:v>Croydon</x:v>
      </x:c>
      <x:c r="F832" t="str">
        <x:v>Operative Porter</x:v>
      </x:c>
      <x:c r="G832" t="str">
        <x:v>393361A, 400782</x:v>
      </x:c>
      <x:c r="H832" t="str">
        <x:v>The Quadrant; Willmott Dixon Construction Ltd</x:v>
      </x:c>
      <x:c r="I832" s="22" t="n">
        <x:v>14.5</x:v>
      </x:c>
      <x:c r="J832" t="str">
        <x:v>Worked — 2 records</x:v>
      </x:c>
      <x:c r="K832" t="str">
        <x:v>Employee 1440; home branch Croydon; assigned role Operative Porter | Deployment branch: Croydon | Actual role: Operative Driver, Operative Porter | Jobs: 393361A, 400782 | Customers: The Quadrant; Willmott Dixon Construction Ltd | Actual hours: 14.5; source records: 2</x:v>
      </x:c>
      <x:c r="L832" t="str">
        <x:v>Include</x:v>
      </x:c>
      <x:c r="M832"/>
      <x:c r="N832"/>
    </x:row>
    <x:row r="833">
      <x:c r="A833" t="str">
        <x:v>E Rexhepi (B)|2026-03-25</x:v>
      </x:c>
      <x:c r="B833" s="888" t="n">
        <x:v>46106</x:v>
      </x:c>
      <x:c r="C833" t="str">
        <x:v>E Rexhepi (B)</x:v>
      </x:c>
      <x:c r="D833" t="str">
        <x:v>Permanent</x:v>
      </x:c>
      <x:c r="E833" t="str">
        <x:v>Croydon</x:v>
      </x:c>
      <x:c r="F833" t="str">
        <x:v>Operative Porter</x:v>
      </x:c>
      <x:c r="G833" t="str">
        <x:v>400378, 400541</x:v>
      </x:c>
      <x:c r="H833" t="str">
        <x:v>Avantor ( CROYDON MARCH 2026 ); British Telecom</x:v>
      </x:c>
      <x:c r="I833" s="22" t="n">
        <x:v>13.5</x:v>
      </x:c>
      <x:c r="J833" t="str">
        <x:v>Worked — 2 records</x:v>
      </x:c>
      <x:c r="K833" t="str">
        <x:v>Employee 1440; home branch Croydon; assigned role Operative Porter | Deployment branch: Cambridge, Croydon | Actual role: Operative Driver, Operative Porter | Jobs: 400378, 400541 | Customers: Avantor ( CROYDON MARCH 2026 ); British Telecom | Actual hours: 13.5; source records: 2</x:v>
      </x:c>
      <x:c r="L833" t="str">
        <x:v>Include</x:v>
      </x:c>
      <x:c r="M833"/>
      <x:c r="N833"/>
    </x:row>
    <x:row r="834">
      <x:c r="A834" t="str">
        <x:v>E Rexhepi (B)|2026-03-26</x:v>
      </x:c>
      <x:c r="B834" s="888" t="n">
        <x:v>46107</x:v>
      </x:c>
      <x:c r="C834" t="str">
        <x:v>E Rexhepi (B)</x:v>
      </x:c>
      <x:c r="D834" t="str">
        <x:v>Permanent</x:v>
      </x:c>
      <x:c r="E834" t="str">
        <x:v>Croydon</x:v>
      </x:c>
      <x:c r="F834" t="str">
        <x:v>Operative Porter</x:v>
      </x:c>
      <x:c r="G834" t="str">
        <x:v>393361A</x:v>
      </x:c>
      <x:c r="H834" t="str">
        <x:v>The Quadrant</x:v>
      </x:c>
      <x:c r="I834" s="22" t="n">
        <x:v>8</x:v>
      </x:c>
      <x:c r="J834" t="str">
        <x:v>Worked</x:v>
      </x:c>
      <x:c r="K834" t="str">
        <x:v>Employee 1440; home branch Croydon; assigned role Operative Porter | Deployment branch: Croydon | Actual role: Operative Porter | Jobs: 393361A | Customers: The Quadrant | Actual hours: 8.0; source records: 1</x:v>
      </x:c>
      <x:c r="L834" t="str">
        <x:v>Include</x:v>
      </x:c>
      <x:c r="M834"/>
      <x:c r="N834"/>
    </x:row>
    <x:row r="835">
      <x:c r="A835" t="str">
        <x:v>E Rexhepi (B)|2026-03-27</x:v>
      </x:c>
      <x:c r="B835" s="888" t="n">
        <x:v>46108</x:v>
      </x:c>
      <x:c r="C835" t="str">
        <x:v>E Rexhepi (B)</x:v>
      </x:c>
      <x:c r="D835" t="str">
        <x:v>Permanent</x:v>
      </x:c>
      <x:c r="E835" t="str">
        <x:v>Croydon</x:v>
      </x:c>
      <x:c r="F835" t="str">
        <x:v>Operative Porter</x:v>
      </x:c>
      <x:c r="G835" t="str">
        <x:v>397963A</x:v>
      </x:c>
      <x:c r="H835" t="str">
        <x:v>AIG</x:v>
      </x:c>
      <x:c r="I835" s="22" t="n">
        <x:v>6</x:v>
      </x:c>
      <x:c r="J835" t="str">
        <x:v>Worked</x:v>
      </x:c>
      <x:c r="K835" t="str">
        <x:v>Employee 1440; home branch Croydon; assigned role Operative Porter | Deployment branch: Croydon | Actual role: Operative Driver | Jobs: 397963A | Customers: AIG | Actual hours: 6.0; source records: 1</x:v>
      </x:c>
      <x:c r="L835" t="str">
        <x:v>Include</x:v>
      </x:c>
      <x:c r="M835"/>
      <x:c r="N835"/>
    </x:row>
    <x:row r="836">
      <x:c r="A836" t="str">
        <x:v>E Rexhepi (B)|2026-03-28</x:v>
      </x:c>
      <x:c r="B836" s="888" t="n">
        <x:v>46109</x:v>
      </x:c>
      <x:c r="C836" t="str">
        <x:v>E Rexhepi (B)</x:v>
      </x:c>
      <x:c r="D836" t="str">
        <x:v>Permanent</x:v>
      </x:c>
      <x:c r="E836" t="str">
        <x:v>Croydon</x:v>
      </x:c>
      <x:c r="F836" t="str">
        <x:v>Operative Porter</x:v>
      </x:c>
      <x:c r="G836" t="str">
        <x:v>400782</x:v>
      </x:c>
      <x:c r="H836" t="str">
        <x:v>Willmott Dixon Construction Ltd</x:v>
      </x:c>
      <x:c r="I836" s="22" t="n">
        <x:v>6</x:v>
      </x:c>
      <x:c r="J836" t="str">
        <x:v>Worked</x:v>
      </x:c>
      <x:c r="K836" t="str">
        <x:v>Employee 1440; home branch Croydon; assigned role Operative Porter | Deployment branch: Croydon | Actual role: Operative Driver | Jobs: 400782 | Customers: Willmott Dixon Construction Ltd | Actual hours: 6.0; source records: 1</x:v>
      </x:c>
      <x:c r="L836" t="str">
        <x:v>Include</x:v>
      </x:c>
      <x:c r="M836"/>
      <x:c r="N836"/>
    </x:row>
    <x:row r="837">
      <x:c r="A837" t="str">
        <x:v>E Rexhepi (B)|2026-03-30</x:v>
      </x:c>
      <x:c r="B837" s="888" t="n">
        <x:v>46111</x:v>
      </x:c>
      <x:c r="C837" t="str">
        <x:v>E Rexhepi (B)</x:v>
      </x:c>
      <x:c r="D837" t="str">
        <x:v>Permanent</x:v>
      </x:c>
      <x:c r="E837" t="str">
        <x:v>Croydon</x:v>
      </x:c>
      <x:c r="F837" t="str">
        <x:v>Operative Porter</x:v>
      </x:c>
      <x:c r="G837" t="str">
        <x:v>393361A</x:v>
      </x:c>
      <x:c r="H837" t="str">
        <x:v>The Quadrant</x:v>
      </x:c>
      <x:c r="I837" s="22" t="n">
        <x:v>8</x:v>
      </x:c>
      <x:c r="J837" t="str">
        <x:v>Worked</x:v>
      </x:c>
      <x:c r="K837" t="str">
        <x:v>Employee 1440; home branch Croydon; assigned role Operative Porter | Deployment branch: Croydon | Actual role: Operative Porter | Jobs: 393361A | Customers: The Quadrant | Actual hours: 8.0; source records: 1</x:v>
      </x:c>
      <x:c r="L837" t="str">
        <x:v>Include</x:v>
      </x:c>
      <x:c r="M837"/>
      <x:c r="N837"/>
    </x:row>
    <x:row r="838">
      <x:c r="A838" t="str">
        <x:v>E Rexhepi (B)|2026-03-31</x:v>
      </x:c>
      <x:c r="B838" s="888" t="n">
        <x:v>46112</x:v>
      </x:c>
      <x:c r="C838" t="str">
        <x:v>E Rexhepi (B)</x:v>
      </x:c>
      <x:c r="D838" t="str">
        <x:v>Permanent</x:v>
      </x:c>
      <x:c r="E838" t="str">
        <x:v>Croydon</x:v>
      </x:c>
      <x:c r="F838" t="str">
        <x:v>Operative Porter</x:v>
      </x:c>
      <x:c r="G838" t="str">
        <x:v>393361A</x:v>
      </x:c>
      <x:c r="H838" t="str">
        <x:v>The Quadrant</x:v>
      </x:c>
      <x:c r="I838" s="22" t="n">
        <x:v>6.5</x:v>
      </x:c>
      <x:c r="J838" t="str">
        <x:v>Worked</x:v>
      </x:c>
      <x:c r="K838" t="str">
        <x:v>Employee 1440; home branch Croydon; assigned role Operative Porter | Deployment branch: Croydon | Actual role: Operative Porter | Jobs: 393361A | Customers: The Quadrant | Actual hours: 6.5; source records: 1</x:v>
      </x:c>
      <x:c r="L838" t="str">
        <x:v>Include</x:v>
      </x:c>
      <x:c r="M838"/>
      <x:c r="N838"/>
    </x:row>
    <x:row r="839">
      <x:c r="A839" t="str">
        <x:v>Ed Barnes|2026-03-02</x:v>
      </x:c>
      <x:c r="B839" s="888" t="n">
        <x:v>46083</x:v>
      </x:c>
      <x:c r="C839" t="str">
        <x:v>Ed Barnes</x:v>
      </x:c>
      <x:c r="D839" t="str">
        <x:v>Permanent</x:v>
      </x:c>
      <x:c r="E839" t="str">
        <x:v>Thurrock</x:v>
      </x:c>
      <x:c r="F839" t="str">
        <x:v>Operative Porter</x:v>
      </x:c>
      <x:c r="G839" t="str">
        <x:v>400696</x:v>
      </x:c>
      <x:c r="H839" t="str">
        <x:v>Protech Network Solutions</x:v>
      </x:c>
      <x:c r="I839" s="22" t="n">
        <x:v>6</x:v>
      </x:c>
      <x:c r="J839" t="str">
        <x:v>Worked</x:v>
      </x:c>
      <x:c r="K839" t="str">
        <x:v>Employee 103096; home branch Thurrock; assigned role Operative Porter | Deployment branch: Thurrock | Actual role: Operative Porter | Jobs: 400696 | Customers: Protech Network Solutions | Actual hours: 6.0; source records: 1</x:v>
      </x:c>
      <x:c r="L839" t="str">
        <x:v>Include</x:v>
      </x:c>
      <x:c r="M839"/>
      <x:c r="N839"/>
    </x:row>
    <x:row r="840">
      <x:c r="A840" t="str">
        <x:v>Ed Barnes|2026-03-03</x:v>
      </x:c>
      <x:c r="B840" s="888" t="n">
        <x:v>46084</x:v>
      </x:c>
      <x:c r="C840" t="str">
        <x:v>Ed Barnes</x:v>
      </x:c>
      <x:c r="D840" t="str">
        <x:v>Permanent</x:v>
      </x:c>
      <x:c r="E840" t="str">
        <x:v>Thurrock</x:v>
      </x:c>
      <x:c r="F840" t="str">
        <x:v>Operative Porter</x:v>
      </x:c>
      <x:c r="G840" t="str">
        <x:v>400250</x:v>
      </x:c>
      <x:c r="H840" t="str">
        <x:v>Apple Europe Limited</x:v>
      </x:c>
      <x:c r="I840" s="22" t="n">
        <x:v>11.5</x:v>
      </x:c>
      <x:c r="J840" t="str">
        <x:v>Worked</x:v>
      </x:c>
      <x:c r="K840" t="str">
        <x:v>Employee 103096; home branch Thurrock; assigned role Operative Porter | Deployment branch: Thurrock | Actual role: Operative Porter | Jobs: 400250 | Customers: Apple Europe Limited | Actual hours: 11.5; source records: 1</x:v>
      </x:c>
      <x:c r="L840" t="str">
        <x:v>Include</x:v>
      </x:c>
      <x:c r="M840"/>
      <x:c r="N840"/>
    </x:row>
    <x:row r="841">
      <x:c r="A841" t="str">
        <x:v>Ed Barnes|2026-03-05</x:v>
      </x:c>
      <x:c r="B841" s="888" t="n">
        <x:v>46086</x:v>
      </x:c>
      <x:c r="C841" t="str">
        <x:v>Ed Barnes</x:v>
      </x:c>
      <x:c r="D841" t="str">
        <x:v>Permanent</x:v>
      </x:c>
      <x:c r="E841" t="str">
        <x:v>Thurrock</x:v>
      </x:c>
      <x:c r="F841" t="str">
        <x:v>Operative Porter</x:v>
      </x:c>
      <x:c r="G841" t="str">
        <x:v>396207</x:v>
      </x:c>
      <x:c r="H841" t="str">
        <x:v>Linklaters LLP</x:v>
      </x:c>
      <x:c r="I841" s="22" t="n">
        <x:v>9.5</x:v>
      </x:c>
      <x:c r="J841" t="str">
        <x:v>Worked</x:v>
      </x:c>
      <x:c r="K841" t="str">
        <x:v>Employee 103096; home branch Thurrock; assigned role Operative Porter | Deployment branch: Thurrock | Actual role: Operative Porter | Jobs: 396207 | Customers: Linklaters LLP | Actual hours: 9.5; source records: 1</x:v>
      </x:c>
      <x:c r="L841" t="str">
        <x:v>Include</x:v>
      </x:c>
      <x:c r="M841"/>
      <x:c r="N841"/>
    </x:row>
    <x:row r="842">
      <x:c r="A842" t="str">
        <x:v>Ed Barnes|2026-03-06</x:v>
      </x:c>
      <x:c r="B842" s="888" t="n">
        <x:v>46087</x:v>
      </x:c>
      <x:c r="C842" t="str">
        <x:v>Ed Barnes</x:v>
      </x:c>
      <x:c r="D842" t="str">
        <x:v>Permanent</x:v>
      </x:c>
      <x:c r="E842" t="str">
        <x:v>Thurrock</x:v>
      </x:c>
      <x:c r="F842" t="str">
        <x:v>Operative Porter</x:v>
      </x:c>
      <x:c r="G842" t="str">
        <x:v>396207</x:v>
      </x:c>
      <x:c r="H842" t="str">
        <x:v>Linklaters LLP</x:v>
      </x:c>
      <x:c r="I842" s="22" t="n">
        <x:v>9.5</x:v>
      </x:c>
      <x:c r="J842" t="str">
        <x:v>Worked</x:v>
      </x:c>
      <x:c r="K842" t="str">
        <x:v>Employee 103096; home branch Thurrock; assigned role Operative Porter | Deployment branch: Thurrock | Actual role: Operative Porter | Jobs: 396207 | Customers: Linklaters LLP | Actual hours: 9.5; source records: 1</x:v>
      </x:c>
      <x:c r="L842" t="str">
        <x:v>Include</x:v>
      </x:c>
      <x:c r="M842"/>
      <x:c r="N842"/>
    </x:row>
    <x:row r="843">
      <x:c r="A843" t="str">
        <x:v>Ed Barnes|2026-03-09</x:v>
      </x:c>
      <x:c r="B843" s="888" t="n">
        <x:v>46090</x:v>
      </x:c>
      <x:c r="C843" t="str">
        <x:v>Ed Barnes</x:v>
      </x:c>
      <x:c r="D843" t="str">
        <x:v>Permanent</x:v>
      </x:c>
      <x:c r="E843" t="str">
        <x:v>Thurrock</x:v>
      </x:c>
      <x:c r="F843" t="str">
        <x:v>Operative Porter</x:v>
      </x:c>
      <x:c r="G843" t="str">
        <x:v>396207</x:v>
      </x:c>
      <x:c r="H843" t="str">
        <x:v>Linklaters LLP</x:v>
      </x:c>
      <x:c r="I843" s="22" t="n">
        <x:v>9</x:v>
      </x:c>
      <x:c r="J843" t="str">
        <x:v>Worked</x:v>
      </x:c>
      <x:c r="K843" t="str">
        <x:v>Employee 103096; home branch Thurrock; assigned role Operative Porter | Deployment branch: Thurrock | Actual role: Operative Porter | Jobs: 396207 | Customers: Linklaters LLP | Actual hours: 9.0; source records: 1</x:v>
      </x:c>
      <x:c r="L843" t="str">
        <x:v>Include</x:v>
      </x:c>
      <x:c r="M843"/>
      <x:c r="N843"/>
    </x:row>
    <x:row r="844">
      <x:c r="A844" t="str">
        <x:v>Ed Barnes|2026-03-10</x:v>
      </x:c>
      <x:c r="B844" s="888" t="n">
        <x:v>46091</x:v>
      </x:c>
      <x:c r="C844" t="str">
        <x:v>Ed Barnes</x:v>
      </x:c>
      <x:c r="D844" t="str">
        <x:v>Permanent</x:v>
      </x:c>
      <x:c r="E844" t="str">
        <x:v>Thurrock</x:v>
      </x:c>
      <x:c r="F844" t="str">
        <x:v>Operative Porter</x:v>
      </x:c>
      <x:c r="G844" t="str">
        <x:v>400150</x:v>
      </x:c>
      <x:c r="H844" t="str">
        <x:v>Cooke, Young &amp; Keidan LLP</x:v>
      </x:c>
      <x:c r="I844" s="22" t="n">
        <x:v>8</x:v>
      </x:c>
      <x:c r="J844" t="str">
        <x:v>Worked</x:v>
      </x:c>
      <x:c r="K844" t="str">
        <x:v>Employee 103096; home branch Thurrock; assigned role Operative Porter | Deployment branch: Thurrock | Actual role: Operative Porter | Jobs: 400150 | Customers: Cooke, Young &amp; Keidan LLP | Actual hours: 8.0; source records: 1</x:v>
      </x:c>
      <x:c r="L844" t="str">
        <x:v>Include</x:v>
      </x:c>
      <x:c r="M844"/>
      <x:c r="N844"/>
    </x:row>
    <x:row r="845">
      <x:c r="A845" t="str">
        <x:v>Ed Barnes|2026-03-11</x:v>
      </x:c>
      <x:c r="B845" s="888" t="n">
        <x:v>46092</x:v>
      </x:c>
      <x:c r="C845" t="str">
        <x:v>Ed Barnes</x:v>
      </x:c>
      <x:c r="D845" t="str">
        <x:v>Permanent</x:v>
      </x:c>
      <x:c r="E845" t="str">
        <x:v>Thurrock</x:v>
      </x:c>
      <x:c r="F845" t="str">
        <x:v>Operative Porter</x:v>
      </x:c>
      <x:c r="G845" t="str">
        <x:v>400150</x:v>
      </x:c>
      <x:c r="H845" t="str">
        <x:v>Cooke, Young &amp; Keidan LLP</x:v>
      </x:c>
      <x:c r="I845" s="22" t="n">
        <x:v>8</x:v>
      </x:c>
      <x:c r="J845" t="str">
        <x:v>Worked</x:v>
      </x:c>
      <x:c r="K845" t="str">
        <x:v>Employee 103096; home branch Thurrock; assigned role Operative Porter | Deployment branch: Thurrock | Actual role: Operative Porter | Jobs: 400150 | Customers: Cooke, Young &amp; Keidan LLP | Actual hours: 8.0; source records: 1</x:v>
      </x:c>
      <x:c r="L845" t="str">
        <x:v>Include</x:v>
      </x:c>
      <x:c r="M845"/>
      <x:c r="N845"/>
    </x:row>
    <x:row r="846">
      <x:c r="A846" t="str">
        <x:v>Ed Barnes|2026-03-12</x:v>
      </x:c>
      <x:c r="B846" s="888" t="n">
        <x:v>46093</x:v>
      </x:c>
      <x:c r="C846" t="str">
        <x:v>Ed Barnes</x:v>
      </x:c>
      <x:c r="D846" t="str">
        <x:v>Permanent</x:v>
      </x:c>
      <x:c r="E846" t="str">
        <x:v>Thurrock</x:v>
      </x:c>
      <x:c r="F846" t="str">
        <x:v>Operative Porter</x:v>
      </x:c>
      <x:c r="G846" t="str">
        <x:v>400150</x:v>
      </x:c>
      <x:c r="H846" t="str">
        <x:v>Cooke, Young &amp; Keidan LLP</x:v>
      </x:c>
      <x:c r="I846" s="22" t="n">
        <x:v>9</x:v>
      </x:c>
      <x:c r="J846" t="str">
        <x:v>Worked</x:v>
      </x:c>
      <x:c r="K846" t="str">
        <x:v>Employee 103096; home branch Thurrock; assigned role Operative Porter | Deployment branch: Thurrock | Actual role: Operative Porter | Jobs: 400150 | Customers: Cooke, Young &amp; Keidan LLP | Actual hours: 9.0; source records: 1</x:v>
      </x:c>
      <x:c r="L846" t="str">
        <x:v>Include</x:v>
      </x:c>
      <x:c r="M846"/>
      <x:c r="N846"/>
    </x:row>
    <x:row r="847">
      <x:c r="A847" t="str">
        <x:v>Ed Barnes|2026-03-13</x:v>
      </x:c>
      <x:c r="B847" s="888" t="n">
        <x:v>46094</x:v>
      </x:c>
      <x:c r="C847" t="str">
        <x:v>Ed Barnes</x:v>
      </x:c>
      <x:c r="D847" t="str">
        <x:v>Permanent</x:v>
      </x:c>
      <x:c r="E847" t="str">
        <x:v>Thurrock</x:v>
      </x:c>
      <x:c r="F847" t="str">
        <x:v>Operative Porter</x:v>
      </x:c>
      <x:c r="G847" t="str">
        <x:v>396207</x:v>
      </x:c>
      <x:c r="H847" t="str">
        <x:v>Linklaters LLP</x:v>
      </x:c>
      <x:c r="I847" s="22" t="n">
        <x:v>9.5</x:v>
      </x:c>
      <x:c r="J847" t="str">
        <x:v>Worked</x:v>
      </x:c>
      <x:c r="K847" t="str">
        <x:v>Employee 103096; home branch Thurrock; assigned role Operative Porter | Deployment branch: Thurrock | Actual role: Operative Porter | Jobs: 396207 | Customers: Linklaters LLP | Actual hours: 9.5; source records: 1</x:v>
      </x:c>
      <x:c r="L847" t="str">
        <x:v>Include</x:v>
      </x:c>
      <x:c r="M847"/>
      <x:c r="N847"/>
    </x:row>
    <x:row r="848">
      <x:c r="A848" t="str">
        <x:v>Ed Barnes|2026-03-16</x:v>
      </x:c>
      <x:c r="B848" s="888" t="n">
        <x:v>46097</x:v>
      </x:c>
      <x:c r="C848" t="str">
        <x:v>Ed Barnes</x:v>
      </x:c>
      <x:c r="D848" t="str">
        <x:v>Permanent</x:v>
      </x:c>
      <x:c r="E848" t="str">
        <x:v>Thurrock</x:v>
      </x:c>
      <x:c r="F848" t="str">
        <x:v>Operative Porter</x:v>
      </x:c>
      <x:c r="G848" t="str">
        <x:v>400289</x:v>
      </x:c>
      <x:c r="H848" t="str">
        <x:v>HSBC/JLL</x:v>
      </x:c>
      <x:c r="I848" s="22" t="n">
        <x:v>17.5</x:v>
      </x:c>
      <x:c r="J848" t="str">
        <x:v>Worked — 2 records</x:v>
      </x:c>
      <x:c r="K848" t="str">
        <x:v>Employee 103096; home branch Thurrock; assigned role Operative Porter | Deployment branch: Thurrock | Actual role: Operative Porter | Jobs: 400289 | Customers: HSBC/JLL | Actual hours: 17.5; source records: 2</x:v>
      </x:c>
      <x:c r="L848" t="str">
        <x:v>Include</x:v>
      </x:c>
      <x:c r="M848"/>
      <x:c r="N848"/>
    </x:row>
    <x:row r="849">
      <x:c r="A849" t="str">
        <x:v>Ed Barnes|2026-03-17</x:v>
      </x:c>
      <x:c r="B849" s="888" t="n">
        <x:v>46098</x:v>
      </x:c>
      <x:c r="C849" t="str">
        <x:v>Ed Barnes</x:v>
      </x:c>
      <x:c r="D849" t="str">
        <x:v>Permanent</x:v>
      </x:c>
      <x:c r="E849" t="str">
        <x:v>Thurrock</x:v>
      </x:c>
      <x:c r="F849" t="str">
        <x:v>Operative Porter</x:v>
      </x:c>
      <x:c r="G849" t="str">
        <x:v>400289</x:v>
      </x:c>
      <x:c r="H849" t="str">
        <x:v>HSBC/JLL</x:v>
      </x:c>
      <x:c r="I849" s="22" t="n">
        <x:v>17.5</x:v>
      </x:c>
      <x:c r="J849" t="str">
        <x:v>Worked — 2 records</x:v>
      </x:c>
      <x:c r="K849" t="str">
        <x:v>Employee 103096; home branch Thurrock; assigned role Operative Porter | Deployment branch: Thurrock | Actual role: Operative Porter | Jobs: 400289 | Customers: HSBC/JLL | Actual hours: 17.5; source records: 2</x:v>
      </x:c>
      <x:c r="L849" t="str">
        <x:v>Include</x:v>
      </x:c>
      <x:c r="M849"/>
      <x:c r="N849"/>
    </x:row>
    <x:row r="850">
      <x:c r="A850" t="str">
        <x:v>Ed Barnes|2026-03-18</x:v>
      </x:c>
      <x:c r="B850" s="888" t="n">
        <x:v>46099</x:v>
      </x:c>
      <x:c r="C850" t="str">
        <x:v>Ed Barnes</x:v>
      </x:c>
      <x:c r="D850" t="str">
        <x:v>Permanent</x:v>
      </x:c>
      <x:c r="E850" t="str">
        <x:v>Thurrock</x:v>
      </x:c>
      <x:c r="F850" t="str">
        <x:v>Operative Porter</x:v>
      </x:c>
      <x:c r="G850" t="str">
        <x:v>400289</x:v>
      </x:c>
      <x:c r="H850" t="str">
        <x:v>HSBC/JLL</x:v>
      </x:c>
      <x:c r="I850" s="22" t="n">
        <x:v>17</x:v>
      </x:c>
      <x:c r="J850" t="str">
        <x:v>Worked — 2 records</x:v>
      </x:c>
      <x:c r="K850" t="str">
        <x:v>Employee 103096; home branch Thurrock; assigned role Operative Porter | Deployment branch: Thurrock | Actual role: Operative Porter | Jobs: 400289 | Customers: HSBC/JLL | Actual hours: 17.0; source records: 2</x:v>
      </x:c>
      <x:c r="L850" t="str">
        <x:v>Include</x:v>
      </x:c>
      <x:c r="M850"/>
      <x:c r="N850"/>
    </x:row>
    <x:row r="851">
      <x:c r="A851" t="str">
        <x:v>Ed Barnes|2026-03-19</x:v>
      </x:c>
      <x:c r="B851" s="888" t="n">
        <x:v>46100</x:v>
      </x:c>
      <x:c r="C851" t="str">
        <x:v>Ed Barnes</x:v>
      </x:c>
      <x:c r="D851" t="str">
        <x:v>Permanent</x:v>
      </x:c>
      <x:c r="E851" t="str">
        <x:v>Thurrock</x:v>
      </x:c>
      <x:c r="F851" t="str">
        <x:v>Operative Porter</x:v>
      </x:c>
      <x:c r="G851" t="str">
        <x:v>400289</x:v>
      </x:c>
      <x:c r="H851" t="str">
        <x:v>HSBC/JLL</x:v>
      </x:c>
      <x:c r="I851" s="22" t="n">
        <x:v>17</x:v>
      </x:c>
      <x:c r="J851" t="str">
        <x:v>Worked — 2 records</x:v>
      </x:c>
      <x:c r="K851" t="str">
        <x:v>Employee 103096; home branch Thurrock; assigned role Operative Porter | Deployment branch: Thurrock | Actual role: Operative Porter | Jobs: 400289 | Customers: HSBC/JLL | Actual hours: 17.0; source records: 2</x:v>
      </x:c>
      <x:c r="L851" t="str">
        <x:v>Include</x:v>
      </x:c>
      <x:c r="M851"/>
      <x:c r="N851"/>
    </x:row>
    <x:row r="852">
      <x:c r="A852" t="str">
        <x:v>Ed Barnes|2026-03-20</x:v>
      </x:c>
      <x:c r="B852" s="888" t="n">
        <x:v>46101</x:v>
      </x:c>
      <x:c r="C852" t="str">
        <x:v>Ed Barnes</x:v>
      </x:c>
      <x:c r="D852" t="str">
        <x:v>Permanent</x:v>
      </x:c>
      <x:c r="E852" t="str">
        <x:v>Thurrock</x:v>
      </x:c>
      <x:c r="F852" t="str">
        <x:v>Operative Porter</x:v>
      </x:c>
      <x:c r="G852" t="str">
        <x:v>400289</x:v>
      </x:c>
      <x:c r="H852" t="str">
        <x:v>HSBC/JLL</x:v>
      </x:c>
      <x:c r="I852" s="22" t="n">
        <x:v>17</x:v>
      </x:c>
      <x:c r="J852" t="str">
        <x:v>Worked</x:v>
      </x:c>
      <x:c r="K852" t="str">
        <x:v>Employee 103096; home branch Thurrock; assigned role Operative Porter | Deployment branch: Thurrock | Actual role: Operative Porter | Jobs: 400289 | Customers: HSBC/JLL | Actual hours: 17.0; source records: 1</x:v>
      </x:c>
      <x:c r="L852" t="str">
        <x:v>Include</x:v>
      </x:c>
      <x:c r="M852"/>
      <x:c r="N852"/>
    </x:row>
    <x:row r="853">
      <x:c r="A853" t="str">
        <x:v>Ed Barnes|2026-03-21</x:v>
      </x:c>
      <x:c r="B853" s="888" t="n">
        <x:v>46102</x:v>
      </x:c>
      <x:c r="C853" t="str">
        <x:v>Ed Barnes</x:v>
      </x:c>
      <x:c r="D853" t="str">
        <x:v>Permanent</x:v>
      </x:c>
      <x:c r="E853" t="str">
        <x:v>Thurrock</x:v>
      </x:c>
      <x:c r="F853" t="str">
        <x:v>Operative Porter</x:v>
      </x:c>
      <x:c r="G853" t="str">
        <x:v>400984</x:v>
      </x:c>
      <x:c r="H853" t="str">
        <x:v>Ministry of Defence</x:v>
      </x:c>
      <x:c r="I853" s="22" t="n">
        <x:v>8.5</x:v>
      </x:c>
      <x:c r="J853" t="str">
        <x:v>Worked</x:v>
      </x:c>
      <x:c r="K853" t="str">
        <x:v>Employee 103096; home branch Thurrock; assigned role Operative Porter | Deployment branch: Thurrock | Actual role: Operative Porter | Jobs: 400984 | Customers: Ministry of Defence | Actual hours: 8.5; source records: 1</x:v>
      </x:c>
      <x:c r="L853" t="str">
        <x:v>Include</x:v>
      </x:c>
      <x:c r="M853"/>
      <x:c r="N853"/>
    </x:row>
    <x:row r="854">
      <x:c r="A854" t="str">
        <x:v>Ed Barnes|2026-03-23</x:v>
      </x:c>
      <x:c r="B854" s="888" t="n">
        <x:v>46104</x:v>
      </x:c>
      <x:c r="C854" t="str">
        <x:v>Ed Barnes</x:v>
      </x:c>
      <x:c r="D854" t="str">
        <x:v>Permanent</x:v>
      </x:c>
      <x:c r="E854" t="str">
        <x:v>Thurrock</x:v>
      </x:c>
      <x:c r="F854" t="str">
        <x:v>Operative Porter</x:v>
      </x:c>
      <x:c r="G854" t="str">
        <x:v>400289</x:v>
      </x:c>
      <x:c r="H854" t="str">
        <x:v>HSBC/JLL</x:v>
      </x:c>
      <x:c r="I854" s="22" t="n">
        <x:v>7</x:v>
      </x:c>
      <x:c r="J854" t="str">
        <x:v>Worked</x:v>
      </x:c>
      <x:c r="K854" t="str">
        <x:v>Employee 103096; home branch Thurrock; assigned role Operative Porter | Deployment branch: Thurrock | Actual role: Operative Porter | Jobs: 400289 | Customers: HSBC/JLL | Actual hours: 7.0; source records: 1</x:v>
      </x:c>
      <x:c r="L854" t="str">
        <x:v>Include</x:v>
      </x:c>
      <x:c r="M854"/>
      <x:c r="N854"/>
    </x:row>
    <x:row r="855">
      <x:c r="A855" t="str">
        <x:v>Ed Barnes|2026-03-24</x:v>
      </x:c>
      <x:c r="B855" s="888" t="n">
        <x:v>46105</x:v>
      </x:c>
      <x:c r="C855" t="str">
        <x:v>Ed Barnes</x:v>
      </x:c>
      <x:c r="D855" t="str">
        <x:v>Permanent</x:v>
      </x:c>
      <x:c r="E855" t="str">
        <x:v>Thurrock</x:v>
      </x:c>
      <x:c r="F855" t="str">
        <x:v>Operative Porter</x:v>
      </x:c>
      <x:c r="G855" t="str">
        <x:v>400289</x:v>
      </x:c>
      <x:c r="H855" t="str">
        <x:v>HSBC/JLL</x:v>
      </x:c>
      <x:c r="I855" s="22" t="n">
        <x:v>9</x:v>
      </x:c>
      <x:c r="J855" t="str">
        <x:v>Worked</x:v>
      </x:c>
      <x:c r="K855" t="str">
        <x:v>Employee 103096; home branch Thurrock; assigned role Operative Porter | Deployment branch: Thurrock | Actual role: Operative Porter | Jobs: 400289 | Customers: HSBC/JLL | Actual hours: 9.0; source records: 1</x:v>
      </x:c>
      <x:c r="L855" t="str">
        <x:v>Include</x:v>
      </x:c>
      <x:c r="M855"/>
      <x:c r="N855"/>
    </x:row>
    <x:row r="856">
      <x:c r="A856" t="str">
        <x:v>Ed Barnes|2026-03-25</x:v>
      </x:c>
      <x:c r="B856" s="888" t="n">
        <x:v>46106</x:v>
      </x:c>
      <x:c r="C856" t="str">
        <x:v>Ed Barnes</x:v>
      </x:c>
      <x:c r="D856" t="str">
        <x:v>Permanent</x:v>
      </x:c>
      <x:c r="E856" t="str">
        <x:v>Thurrock</x:v>
      </x:c>
      <x:c r="F856" t="str">
        <x:v>Operative Porter</x:v>
      </x:c>
      <x:c r="G856" t="str">
        <x:v>400289</x:v>
      </x:c>
      <x:c r="H856" t="str">
        <x:v>HSBC/JLL</x:v>
      </x:c>
      <x:c r="I856" s="22" t="n">
        <x:v>7</x:v>
      </x:c>
      <x:c r="J856" t="str">
        <x:v>Worked</x:v>
      </x:c>
      <x:c r="K856" t="str">
        <x:v>Employee 103096; home branch Thurrock; assigned role Operative Porter | Deployment branch: Thurrock | Actual role: Operative Porter | Jobs: 400289 | Customers: HSBC/JLL | Actual hours: 7.0; source records: 1</x:v>
      </x:c>
      <x:c r="L856" t="str">
        <x:v>Include</x:v>
      </x:c>
      <x:c r="M856"/>
      <x:c r="N856"/>
    </x:row>
    <x:row r="857">
      <x:c r="A857" t="str">
        <x:v>Ed Barnes|2026-03-26</x:v>
      </x:c>
      <x:c r="B857" s="888" t="n">
        <x:v>46107</x:v>
      </x:c>
      <x:c r="C857" t="str">
        <x:v>Ed Barnes</x:v>
      </x:c>
      <x:c r="D857" t="str">
        <x:v>Permanent</x:v>
      </x:c>
      <x:c r="E857" t="str">
        <x:v>Thurrock</x:v>
      </x:c>
      <x:c r="F857" t="str">
        <x:v>Operative Porter</x:v>
      </x:c>
      <x:c r="G857" t="str">
        <x:v>400289</x:v>
      </x:c>
      <x:c r="H857" t="str">
        <x:v>HSBC/JLL</x:v>
      </x:c>
      <x:c r="I857" s="22" t="n">
        <x:v>6.5</x:v>
      </x:c>
      <x:c r="J857" t="str">
        <x:v>Worked</x:v>
      </x:c>
      <x:c r="K857" t="str">
        <x:v>Employee 103096; home branch Thurrock; assigned role Operative Porter | Deployment branch: Thurrock | Actual role: Operative Porter | Jobs: 400289 | Customers: HSBC/JLL | Actual hours: 6.5; source records: 1</x:v>
      </x:c>
      <x:c r="L857" t="str">
        <x:v>Include</x:v>
      </x:c>
      <x:c r="M857"/>
      <x:c r="N857"/>
    </x:row>
    <x:row r="858">
      <x:c r="A858" t="str">
        <x:v>Ed Barnes|2026-03-27</x:v>
      </x:c>
      <x:c r="B858" s="888" t="n">
        <x:v>46108</x:v>
      </x:c>
      <x:c r="C858" t="str">
        <x:v>Ed Barnes</x:v>
      </x:c>
      <x:c r="D858" t="str">
        <x:v>Permanent</x:v>
      </x:c>
      <x:c r="E858" t="str">
        <x:v>Thurrock</x:v>
      </x:c>
      <x:c r="F858" t="str">
        <x:v>Operative Porter</x:v>
      </x:c>
      <x:c r="G858" t="str">
        <x:v>400289</x:v>
      </x:c>
      <x:c r="H858" t="str">
        <x:v>HSBC/JLL</x:v>
      </x:c>
      <x:c r="I858" s="22" t="n">
        <x:v>7.5</x:v>
      </x:c>
      <x:c r="J858" t="str">
        <x:v>Worked</x:v>
      </x:c>
      <x:c r="K858" t="str">
        <x:v>Employee 103096; home branch Thurrock; assigned role Operative Porter | Deployment branch: Thurrock | Actual role: Operative Porter | Jobs: 400289 | Customers: HSBC/JLL | Actual hours: 7.5; source records: 1</x:v>
      </x:c>
      <x:c r="L858" t="str">
        <x:v>Include</x:v>
      </x:c>
      <x:c r="M858"/>
      <x:c r="N858"/>
    </x:row>
    <x:row r="859">
      <x:c r="A859" t="str">
        <x:v>Ed Barnes|2026-03-28</x:v>
      </x:c>
      <x:c r="B859" s="888" t="n">
        <x:v>46109</x:v>
      </x:c>
      <x:c r="C859" t="str">
        <x:v>Ed Barnes</x:v>
      </x:c>
      <x:c r="D859" t="str">
        <x:v>Permanent</x:v>
      </x:c>
      <x:c r="E859" t="str">
        <x:v>Thurrock</x:v>
      </x:c>
      <x:c r="F859" t="str">
        <x:v>Operative Porter</x:v>
      </x:c>
      <x:c r="G859" t="str">
        <x:v>400289</x:v>
      </x:c>
      <x:c r="H859" t="str">
        <x:v>HSBC/JLL</x:v>
      </x:c>
      <x:c r="I859" s="22" t="n">
        <x:v>7.5</x:v>
      </x:c>
      <x:c r="J859" t="str">
        <x:v>Worked</x:v>
      </x:c>
      <x:c r="K859" t="str">
        <x:v>Employee 103096; home branch Thurrock; assigned role Operative Porter | Deployment branch: Thurrock | Actual role: Operative Porter | Jobs: 400289 | Customers: HSBC/JLL | Actual hours: 7.5; source records: 1</x:v>
      </x:c>
      <x:c r="L859" t="str">
        <x:v>Include</x:v>
      </x:c>
      <x:c r="M859"/>
      <x:c r="N859"/>
    </x:row>
    <x:row r="860">
      <x:c r="A860" t="str">
        <x:v>Ed Barnes|2026-03-30</x:v>
      </x:c>
      <x:c r="B860" s="888" t="n">
        <x:v>46111</x:v>
      </x:c>
      <x:c r="C860" t="str">
        <x:v>Ed Barnes</x:v>
      </x:c>
      <x:c r="D860" t="str">
        <x:v>Permanent</x:v>
      </x:c>
      <x:c r="E860" t="str">
        <x:v>Thurrock</x:v>
      </x:c>
      <x:c r="F860" t="str">
        <x:v>Operative Porter</x:v>
      </x:c>
      <x:c r="G860" t="str">
        <x:v>400289</x:v>
      </x:c>
      <x:c r="H860" t="str">
        <x:v>HSBC/JLL</x:v>
      </x:c>
      <x:c r="I860" s="22" t="n">
        <x:v>8</x:v>
      </x:c>
      <x:c r="J860" t="str">
        <x:v>Worked</x:v>
      </x:c>
      <x:c r="K860" t="str">
        <x:v>Employee 103096; home branch Thurrock; assigned role Operative Porter | Deployment branch: Thurrock | Actual role: Operative Porter | Jobs: 400289 | Customers: HSBC/JLL | Actual hours: 8.0; source records: 1</x:v>
      </x:c>
      <x:c r="L860" t="str">
        <x:v>Include</x:v>
      </x:c>
      <x:c r="M860"/>
      <x:c r="N860"/>
    </x:row>
    <x:row r="861">
      <x:c r="A861" t="str">
        <x:v>Ed Barnes|2026-03-31</x:v>
      </x:c>
      <x:c r="B861" s="888" t="n">
        <x:v>46112</x:v>
      </x:c>
      <x:c r="C861" t="str">
        <x:v>Ed Barnes</x:v>
      </x:c>
      <x:c r="D861" t="str">
        <x:v>Permanent</x:v>
      </x:c>
      <x:c r="E861" t="str">
        <x:v>Thurrock</x:v>
      </x:c>
      <x:c r="F861" t="str">
        <x:v>Operative Porter</x:v>
      </x:c>
      <x:c r="G861" t="str">
        <x:v>400289</x:v>
      </x:c>
      <x:c r="H861" t="str">
        <x:v>HSBC/JLL</x:v>
      </x:c>
      <x:c r="I861" s="22" t="n">
        <x:v>6.75</x:v>
      </x:c>
      <x:c r="J861" t="str">
        <x:v>Worked</x:v>
      </x:c>
      <x:c r="K861" t="str">
        <x:v>Employee 103096; home branch Thurrock; assigned role Operative Porter | Deployment branch: Thurrock | Actual role: Operative Porter | Jobs: 400289 | Customers: HSBC/JLL | Actual hours: 6.8; source records: 1</x:v>
      </x:c>
      <x:c r="L861" t="str">
        <x:v>Include</x:v>
      </x:c>
      <x:c r="M861"/>
      <x:c r="N861"/>
    </x:row>
    <x:row r="862">
      <x:c r="A862" t="str">
        <x:v>Emin Ahmed|2026-03-02</x:v>
      </x:c>
      <x:c r="B862" s="888" t="n">
        <x:v>46083</x:v>
      </x:c>
      <x:c r="C862" t="str">
        <x:v>Emin Ahmed</x:v>
      </x:c>
      <x:c r="D862" t="str">
        <x:v>Permanent</x:v>
      </x:c>
      <x:c r="E862" t="str">
        <x:v>Birmingham</x:v>
      </x:c>
      <x:c r="F862" t="str">
        <x:v>Operative Driver</x:v>
      </x:c>
      <x:c r="G862" t="str">
        <x:v>400274</x:v>
      </x:c>
      <x:c r="H862" t="str">
        <x:v>Access UK Ltd</x:v>
      </x:c>
      <x:c r="I862" s="22" t="n">
        <x:v>9.5</x:v>
      </x:c>
      <x:c r="J862" t="str">
        <x:v>Worked</x:v>
      </x:c>
      <x:c r="K862" t="str">
        <x:v>Employee 1674; home branch Birmingham; assigned role Operative Driver | Deployment branch: Birmingham | Actual role: Operative Driver | Jobs: 400274 | Customers: Access UK Ltd | Actual hours: 9.5; source records: 1</x:v>
      </x:c>
      <x:c r="L862" t="str">
        <x:v>Include</x:v>
      </x:c>
      <x:c r="M862"/>
      <x:c r="N862"/>
    </x:row>
    <x:row r="863">
      <x:c r="A863" t="str">
        <x:v>Emin Ahmed|2026-03-03</x:v>
      </x:c>
      <x:c r="B863" s="888" t="n">
        <x:v>46084</x:v>
      </x:c>
      <x:c r="C863" t="str">
        <x:v>Emin Ahmed</x:v>
      </x:c>
      <x:c r="D863" t="str">
        <x:v>Permanent</x:v>
      </x:c>
      <x:c r="E863" t="str">
        <x:v>Birmingham</x:v>
      </x:c>
      <x:c r="F863" t="str">
        <x:v>Operative Driver</x:v>
      </x:c>
      <x:c r="G863" t="str">
        <x:v>399506, 400799, 400158</x:v>
      </x:c>
      <x:c r="H863" t="str">
        <x:v>HSBC - Storage 2026; Midland Heart Limited; West Midlands Police</x:v>
      </x:c>
      <x:c r="I863" s="22" t="n">
        <x:v>10.5</x:v>
      </x:c>
      <x:c r="J863" t="str">
        <x:v>Worked — 3 records</x:v>
      </x:c>
      <x:c r="K863" t="str">
        <x:v>Employee 1674; home branch Birmingham; assigned role Operative Driver | Deployment branch: Birmingham | Actual role: Operative Driver | Jobs: 399506, 400799, 400158 | Customers: HSBC - Storage 2026; Midland Heart Limited; West Midlands Police | Actual hours: 10.5; source records: 3</x:v>
      </x:c>
      <x:c r="L863" t="str">
        <x:v>Include</x:v>
      </x:c>
      <x:c r="M863"/>
      <x:c r="N863"/>
    </x:row>
    <x:row r="864">
      <x:c r="A864" t="str">
        <x:v>Emin Ahmed|2026-03-04</x:v>
      </x:c>
      <x:c r="B864" s="888" t="n">
        <x:v>46085</x:v>
      </x:c>
      <x:c r="C864" t="str">
        <x:v>Emin Ahmed</x:v>
      </x:c>
      <x:c r="D864" t="str">
        <x:v>Permanent</x:v>
      </x:c>
      <x:c r="E864" t="str">
        <x:v>Birmingham</x:v>
      </x:c>
      <x:c r="F864" t="str">
        <x:v>Operative Driver</x:v>
      </x:c>
      <x:c r="G864" t="str">
        <x:v>400212, 400716</x:v>
      </x:c>
      <x:c r="H864" t="str">
        <x:v>Midland Heart</x:v>
      </x:c>
      <x:c r="I864" s="22" t="n">
        <x:v>7</x:v>
      </x:c>
      <x:c r="J864" t="str">
        <x:v>Worked — 2 records</x:v>
      </x:c>
      <x:c r="K864" t="str">
        <x:v>Employee 1674; home branch Birmingham; assigned role Operative Driver | Deployment branch: Birmingham | Actual role: Operative Driver | Jobs: 400212, 400716 | Customers: Midland Heart | Actual hours: 7.0; source records: 2</x:v>
      </x:c>
      <x:c r="L864" t="str">
        <x:v>Include</x:v>
      </x:c>
      <x:c r="M864"/>
      <x:c r="N864"/>
    </x:row>
    <x:row r="865">
      <x:c r="A865" t="str">
        <x:v>Emin Ahmed|2026-03-05</x:v>
      </x:c>
      <x:c r="B865" s="888" t="n">
        <x:v>46086</x:v>
      </x:c>
      <x:c r="C865" t="str">
        <x:v>Emin Ahmed</x:v>
      </x:c>
      <x:c r="D865" t="str">
        <x:v>Permanent</x:v>
      </x:c>
      <x:c r="E865" t="str">
        <x:v>Birmingham</x:v>
      </x:c>
      <x:c r="F865" t="str">
        <x:v>Operative Driver</x:v>
      </x:c>
      <x:c r="G865" t="str">
        <x:v>400514</x:v>
      </x:c>
      <x:c r="H865" t="str">
        <x:v>EVLO</x:v>
      </x:c>
      <x:c r="I865" s="22" t="n">
        <x:v>10</x:v>
      </x:c>
      <x:c r="J865" t="str">
        <x:v>Worked</x:v>
      </x:c>
      <x:c r="K865" t="str">
        <x:v>Employee 1674; home branch Birmingham; assigned role Operative Driver | Deployment branch: Birmingham | Actual role: Operative Driver | Jobs: 400514 | Customers: EVLO | Actual hours: 10.0; source records: 1</x:v>
      </x:c>
      <x:c r="L865" t="str">
        <x:v>Include</x:v>
      </x:c>
      <x:c r="M865"/>
      <x:c r="N865"/>
    </x:row>
    <x:row r="866">
      <x:c r="A866" t="str">
        <x:v>Emin Ahmed|2026-03-06</x:v>
      </x:c>
      <x:c r="B866" s="888" t="n">
        <x:v>46087</x:v>
      </x:c>
      <x:c r="C866" t="str">
        <x:v>Emin Ahmed</x:v>
      </x:c>
      <x:c r="D866" t="str">
        <x:v>Permanent</x:v>
      </x:c>
      <x:c r="E866" t="str">
        <x:v>Birmingham</x:v>
      </x:c>
      <x:c r="F866" t="str">
        <x:v>Operative Driver</x:v>
      </x:c>
      <x:c r="G866"/>
      <x:c r="H866"/>
      <x:c r="I866" s="22" t="n">
        <x:v>0</x:v>
      </x:c>
      <x:c r="J866" t="str">
        <x:v>Annual leave</x:v>
      </x:c>
      <x:c r="K866" t="str">
        <x:v>Employee 1674; home branch Birmingham; assigned role Operative Driver | Leave: Annual Leave (Hours) | Leave calendar basis: Variable-pattern period</x:v>
      </x:c>
      <x:c r="L866" t="str">
        <x:v>Include</x:v>
      </x:c>
      <x:c r="M866"/>
      <x:c r="N866"/>
    </x:row>
    <x:row r="867">
      <x:c r="A867" t="str">
        <x:v>Emin Ahmed|2026-03-09</x:v>
      </x:c>
      <x:c r="B867" s="888" t="n">
        <x:v>46090</x:v>
      </x:c>
      <x:c r="C867" t="str">
        <x:v>Emin Ahmed</x:v>
      </x:c>
      <x:c r="D867" t="str">
        <x:v>Permanent</x:v>
      </x:c>
      <x:c r="E867" t="str">
        <x:v>Birmingham</x:v>
      </x:c>
      <x:c r="F867" t="str">
        <x:v>Operative Driver</x:v>
      </x:c>
      <x:c r="G867" t="str">
        <x:v>400520, 386884T</x:v>
      </x:c>
      <x:c r="H867" t="str">
        <x:v>Anglian Water; Restore Harrow Green</x:v>
      </x:c>
      <x:c r="I867" s="22" t="n">
        <x:v>22</x:v>
      </x:c>
      <x:c r="J867" t="str">
        <x:v>Worked — 2 records</x:v>
      </x:c>
      <x:c r="K867" t="str">
        <x:v>Employee 1674; home branch Birmingham; assigned role Operative Driver | Deployment branch: Birmingham, Cambridge | Actual role: Operative Driver | Jobs: 400520, 386884T | Customers: Anglian Water; Restore Harrow Green | Actual hours: 22.0; source records: 2</x:v>
      </x:c>
      <x:c r="L867" t="str">
        <x:v>Include</x:v>
      </x:c>
      <x:c r="M867"/>
      <x:c r="N867"/>
    </x:row>
    <x:row r="868">
      <x:c r="A868" t="str">
        <x:v>Emin Ahmed|2026-03-10</x:v>
      </x:c>
      <x:c r="B868" s="888" t="n">
        <x:v>46091</x:v>
      </x:c>
      <x:c r="C868" t="str">
        <x:v>Emin Ahmed</x:v>
      </x:c>
      <x:c r="D868" t="str">
        <x:v>Permanent</x:v>
      </x:c>
      <x:c r="E868" t="str">
        <x:v>Birmingham</x:v>
      </x:c>
      <x:c r="F868" t="str">
        <x:v>Operative Driver</x:v>
      </x:c>
      <x:c r="G868" t="str">
        <x:v>400520, 386884T</x:v>
      </x:c>
      <x:c r="H868" t="str">
        <x:v>Anglian Water; Restore Harrow Green</x:v>
      </x:c>
      <x:c r="I868" s="22" t="n">
        <x:v>19.5</x:v>
      </x:c>
      <x:c r="J868" t="str">
        <x:v>Worked — 2 records</x:v>
      </x:c>
      <x:c r="K868" t="str">
        <x:v>Employee 1674; home branch Birmingham; assigned role Operative Driver | Deployment branch: Birmingham, Cambridge | Actual role: Operative Driver | Jobs: 400520, 386884T | Customers: Anglian Water; Restore Harrow Green | Actual hours: 19.5; source records: 2</x:v>
      </x:c>
      <x:c r="L868" t="str">
        <x:v>Include</x:v>
      </x:c>
      <x:c r="M868"/>
      <x:c r="N868"/>
    </x:row>
    <x:row r="869">
      <x:c r="A869" t="str">
        <x:v>Emin Ahmed|2026-03-11</x:v>
      </x:c>
      <x:c r="B869" s="888" t="n">
        <x:v>46092</x:v>
      </x:c>
      <x:c r="C869" t="str">
        <x:v>Emin Ahmed</x:v>
      </x:c>
      <x:c r="D869" t="str">
        <x:v>Permanent</x:v>
      </x:c>
      <x:c r="E869" t="str">
        <x:v>Birmingham</x:v>
      </x:c>
      <x:c r="F869" t="str">
        <x:v>Operative Driver</x:v>
      </x:c>
      <x:c r="G869" t="str">
        <x:v>396008</x:v>
      </x:c>
      <x:c r="H869" t="str">
        <x:v>HSBC - Branch Audits (1)</x:v>
      </x:c>
      <x:c r="I869" s="22" t="n">
        <x:v>6.5</x:v>
      </x:c>
      <x:c r="J869" t="str">
        <x:v>Worked</x:v>
      </x:c>
      <x:c r="K869" t="str">
        <x:v>Employee 1674; home branch Birmingham; assigned role Operative Driver | Deployment branch: Birmingham | Actual role: Operative Driver | Jobs: 396008 | Customers: HSBC - Branch Audits (1) | Actual hours: 6.5; source records: 1</x:v>
      </x:c>
      <x:c r="L869" t="str">
        <x:v>Include</x:v>
      </x:c>
      <x:c r="M869"/>
      <x:c r="N869"/>
    </x:row>
    <x:row r="870">
      <x:c r="A870" t="str">
        <x:v>Emin Ahmed|2026-03-12</x:v>
      </x:c>
      <x:c r="B870" s="888" t="n">
        <x:v>46093</x:v>
      </x:c>
      <x:c r="C870" t="str">
        <x:v>Emin Ahmed</x:v>
      </x:c>
      <x:c r="D870" t="str">
        <x:v>Permanent</x:v>
      </x:c>
      <x:c r="E870" t="str">
        <x:v>Birmingham</x:v>
      </x:c>
      <x:c r="F870" t="str">
        <x:v>Operative Driver</x:v>
      </x:c>
      <x:c r="G870" t="str">
        <x:v>399506, 400705</x:v>
      </x:c>
      <x:c r="H870" t="str">
        <x:v>HSBC - Storage 2026; Network Rail</x:v>
      </x:c>
      <x:c r="I870" s="22" t="n">
        <x:v>6.5</x:v>
      </x:c>
      <x:c r="J870" t="str">
        <x:v>Worked — 2 records</x:v>
      </x:c>
      <x:c r="K870" t="str">
        <x:v>Employee 1674; home branch Birmingham; assigned role Operative Driver | Deployment branch: Birmingham | Actual role: Operative Driver | Jobs: 399506, 400705 | Customers: HSBC - Storage 2026; Network Rail | Actual hours: 6.5; source records: 2</x:v>
      </x:c>
      <x:c r="L870" t="str">
        <x:v>Include</x:v>
      </x:c>
      <x:c r="M870"/>
      <x:c r="N870"/>
    </x:row>
    <x:row r="871">
      <x:c r="A871" t="str">
        <x:v>Emin Ahmed|2026-03-13</x:v>
      </x:c>
      <x:c r="B871" s="888" t="n">
        <x:v>46094</x:v>
      </x:c>
      <x:c r="C871" t="str">
        <x:v>Emin Ahmed</x:v>
      </x:c>
      <x:c r="D871" t="str">
        <x:v>Permanent</x:v>
      </x:c>
      <x:c r="E871" t="str">
        <x:v>Birmingham</x:v>
      </x:c>
      <x:c r="F871" t="str">
        <x:v>Operative Driver</x:v>
      </x:c>
      <x:c r="G871" t="str">
        <x:v>400256</x:v>
      </x:c>
      <x:c r="H871" t="str">
        <x:v>Marel GB Ltd</x:v>
      </x:c>
      <x:c r="I871" s="22" t="n">
        <x:v>8</x:v>
      </x:c>
      <x:c r="J871" t="str">
        <x:v>Worked</x:v>
      </x:c>
      <x:c r="K871" t="str">
        <x:v>Employee 1674; home branch Birmingham; assigned role Operative Driver | Deployment branch: Birmingham | Actual role: Operative Driver | Jobs: 400256 | Customers: Marel GB Ltd | Actual hours: 8.0; source records: 1</x:v>
      </x:c>
      <x:c r="L871" t="str">
        <x:v>Include</x:v>
      </x:c>
      <x:c r="M871"/>
      <x:c r="N871"/>
    </x:row>
    <x:row r="872">
      <x:c r="A872" t="str">
        <x:v>Emin Ahmed|2026-03-16</x:v>
      </x:c>
      <x:c r="B872" s="888" t="n">
        <x:v>46097</x:v>
      </x:c>
      <x:c r="C872" t="str">
        <x:v>Emin Ahmed</x:v>
      </x:c>
      <x:c r="D872" t="str">
        <x:v>Permanent</x:v>
      </x:c>
      <x:c r="E872" t="str">
        <x:v>Birmingham</x:v>
      </x:c>
      <x:c r="F872" t="str">
        <x:v>Operative Driver</x:v>
      </x:c>
      <x:c r="G872" t="str">
        <x:v>394769</x:v>
      </x:c>
      <x:c r="H872" t="str">
        <x:v>Cranfield University</x:v>
      </x:c>
      <x:c r="I872" s="22" t="n">
        <x:v>10.5</x:v>
      </x:c>
      <x:c r="J872" t="str">
        <x:v>Worked</x:v>
      </x:c>
      <x:c r="K872" t="str">
        <x:v>Employee 1674; home branch Birmingham; assigned role Operative Driver | Deployment branch: Birmingham | Actual role: Operative Driver | Jobs: 394769 | Customers: Cranfield University | Actual hours: 10.5; source records: 1</x:v>
      </x:c>
      <x:c r="L872" t="str">
        <x:v>Include</x:v>
      </x:c>
      <x:c r="M872"/>
      <x:c r="N872"/>
    </x:row>
    <x:row r="873">
      <x:c r="A873" t="str">
        <x:v>Emin Ahmed|2026-03-17</x:v>
      </x:c>
      <x:c r="B873" s="888" t="n">
        <x:v>46098</x:v>
      </x:c>
      <x:c r="C873" t="str">
        <x:v>Emin Ahmed</x:v>
      </x:c>
      <x:c r="D873" t="str">
        <x:v>Permanent</x:v>
      </x:c>
      <x:c r="E873" t="str">
        <x:v>Birmingham</x:v>
      </x:c>
      <x:c r="F873" t="str">
        <x:v>Operative Driver</x:v>
      </x:c>
      <x:c r="G873" t="str">
        <x:v>394769, 399506</x:v>
      </x:c>
      <x:c r="H873" t="str">
        <x:v>Cranfield University; HSBC - Storage 2026</x:v>
      </x:c>
      <x:c r="I873" s="22" t="n">
        <x:v>20.5</x:v>
      </x:c>
      <x:c r="J873" t="str">
        <x:v>Worked — 3 records</x:v>
      </x:c>
      <x:c r="K873" t="str">
        <x:v>Employee 1674; home branch Birmingham; assigned role Operative Driver | Deployment branch: Birmingham | Actual role: Operative Driver | Jobs: 394769, 399506 | Customers: Cranfield University; HSBC - Storage 2026 | Actual hours: 20.5; source records: 3</x:v>
      </x:c>
      <x:c r="L873" t="str">
        <x:v>Include</x:v>
      </x:c>
      <x:c r="M873"/>
      <x:c r="N873"/>
    </x:row>
    <x:row r="874">
      <x:c r="A874" t="str">
        <x:v>Emin Ahmed|2026-03-18</x:v>
      </x:c>
      <x:c r="B874" s="888" t="n">
        <x:v>46099</x:v>
      </x:c>
      <x:c r="C874" t="str">
        <x:v>Emin Ahmed</x:v>
      </x:c>
      <x:c r="D874" t="str">
        <x:v>Permanent</x:v>
      </x:c>
      <x:c r="E874" t="str">
        <x:v>Birmingham</x:v>
      </x:c>
      <x:c r="F874" t="str">
        <x:v>Operative Driver</x:v>
      </x:c>
      <x:c r="G874" t="str">
        <x:v>399577</x:v>
      </x:c>
      <x:c r="H874" t="str">
        <x:v>Forresters IP LLP</x:v>
      </x:c>
      <x:c r="I874" s="22" t="n">
        <x:v>9</x:v>
      </x:c>
      <x:c r="J874" t="str">
        <x:v>Worked</x:v>
      </x:c>
      <x:c r="K874" t="str">
        <x:v>Employee 1674; home branch Birmingham; assigned role Operative Driver | Deployment branch: Birmingham | Actual role: Operative Driver | Jobs: 399577 | Customers: Forresters IP LLP | Actual hours: 9.0; source records: 1</x:v>
      </x:c>
      <x:c r="L874" t="str">
        <x:v>Include</x:v>
      </x:c>
      <x:c r="M874"/>
      <x:c r="N874"/>
    </x:row>
    <x:row r="875">
      <x:c r="A875" t="str">
        <x:v>Emin Ahmed|2026-03-19</x:v>
      </x:c>
      <x:c r="B875" s="888" t="n">
        <x:v>46100</x:v>
      </x:c>
      <x:c r="C875" t="str">
        <x:v>Emin Ahmed</x:v>
      </x:c>
      <x:c r="D875" t="str">
        <x:v>Permanent</x:v>
      </x:c>
      <x:c r="E875" t="str">
        <x:v>Birmingham</x:v>
      </x:c>
      <x:c r="F875" t="str">
        <x:v>Operative Driver</x:v>
      </x:c>
      <x:c r="G875" t="str">
        <x:v>399690A</x:v>
      </x:c>
      <x:c r="H875" t="str">
        <x:v>Ministry of Justice</x:v>
      </x:c>
      <x:c r="I875" s="22" t="n">
        <x:v>8.5</x:v>
      </x:c>
      <x:c r="J875" t="str">
        <x:v>Worked</x:v>
      </x:c>
      <x:c r="K875" t="str">
        <x:v>Employee 1674; home branch Birmingham; assigned role Operative Driver | Deployment branch: Birmingham | Actual role: Operative Driver | Jobs: 399690A | Customers: Ministry of Justice | Actual hours: 8.5; source records: 1</x:v>
      </x:c>
      <x:c r="L875" t="str">
        <x:v>Include</x:v>
      </x:c>
      <x:c r="M875"/>
      <x:c r="N875"/>
    </x:row>
    <x:row r="876">
      <x:c r="A876" t="str">
        <x:v>Emin Ahmed|2026-03-20</x:v>
      </x:c>
      <x:c r="B876" s="888" t="n">
        <x:v>46101</x:v>
      </x:c>
      <x:c r="C876" t="str">
        <x:v>Emin Ahmed</x:v>
      </x:c>
      <x:c r="D876" t="str">
        <x:v>Permanent</x:v>
      </x:c>
      <x:c r="E876" t="str">
        <x:v>Birmingham</x:v>
      </x:c>
      <x:c r="F876" t="str">
        <x:v>Operative Driver</x:v>
      </x:c>
      <x:c r="G876" t="str">
        <x:v>401106</x:v>
      </x:c>
      <x:c r="H876" t="str">
        <x:v>Brown &amp; Brown</x:v>
      </x:c>
      <x:c r="I876" s="22" t="n">
        <x:v>8</x:v>
      </x:c>
      <x:c r="J876" t="str">
        <x:v>Worked</x:v>
      </x:c>
      <x:c r="K876" t="str">
        <x:v>Employee 1674; home branch Birmingham; assigned role Operative Driver | Deployment branch: Birmingham | Actual role: Operative Driver | Jobs: 401106 | Customers: Brown &amp; Brown | Actual hours: 8.0; source records: 1</x:v>
      </x:c>
      <x:c r="L876" t="str">
        <x:v>Include</x:v>
      </x:c>
      <x:c r="M876"/>
      <x:c r="N876"/>
    </x:row>
    <x:row r="877">
      <x:c r="A877" t="str">
        <x:v>Emin Ahmed|2026-03-23</x:v>
      </x:c>
      <x:c r="B877" s="888" t="n">
        <x:v>46104</x:v>
      </x:c>
      <x:c r="C877" t="str">
        <x:v>Emin Ahmed</x:v>
      </x:c>
      <x:c r="D877" t="str">
        <x:v>Permanent</x:v>
      </x:c>
      <x:c r="E877" t="str">
        <x:v>Birmingham</x:v>
      </x:c>
      <x:c r="F877" t="str">
        <x:v>Operative Driver</x:v>
      </x:c>
      <x:c r="G877" t="str">
        <x:v>399714</x:v>
      </x:c>
      <x:c r="H877" t="str">
        <x:v>Derbyshire Constabulary</x:v>
      </x:c>
      <x:c r="I877" s="22" t="n">
        <x:v>9</x:v>
      </x:c>
      <x:c r="J877" t="str">
        <x:v>Worked</x:v>
      </x:c>
      <x:c r="K877" t="str">
        <x:v>Employee 1674; home branch Birmingham; assigned role Operative Driver | Deployment branch: Birmingham | Actual role: Operative Driver | Jobs: 399714 | Customers: Derbyshire Constabulary | Actual hours: 9.0; source records: 1</x:v>
      </x:c>
      <x:c r="L877" t="str">
        <x:v>Include</x:v>
      </x:c>
      <x:c r="M877"/>
      <x:c r="N877"/>
    </x:row>
    <x:row r="878">
      <x:c r="A878" t="str">
        <x:v>Emin Ahmed|2026-03-24</x:v>
      </x:c>
      <x:c r="B878" s="888" t="n">
        <x:v>46105</x:v>
      </x:c>
      <x:c r="C878" t="str">
        <x:v>Emin Ahmed</x:v>
      </x:c>
      <x:c r="D878" t="str">
        <x:v>Permanent</x:v>
      </x:c>
      <x:c r="E878" t="str">
        <x:v>Birmingham</x:v>
      </x:c>
      <x:c r="F878" t="str">
        <x:v>Operative Driver</x:v>
      </x:c>
      <x:c r="G878" t="str">
        <x:v>400141</x:v>
      </x:c>
      <x:c r="H878" t="str">
        <x:v>MHA</x:v>
      </x:c>
      <x:c r="I878" s="22" t="n">
        <x:v>8</x:v>
      </x:c>
      <x:c r="J878" t="str">
        <x:v>Worked</x:v>
      </x:c>
      <x:c r="K878" t="str">
        <x:v>Employee 1674; home branch Birmingham; assigned role Operative Driver | Deployment branch: Birmingham | Actual role: Operative Driver | Jobs: 400141 | Customers: MHA | Actual hours: 8.0; source records: 1</x:v>
      </x:c>
      <x:c r="L878" t="str">
        <x:v>Include</x:v>
      </x:c>
      <x:c r="M878"/>
      <x:c r="N878"/>
    </x:row>
    <x:row r="879">
      <x:c r="A879" t="str">
        <x:v>Emin Ahmed|2026-03-25</x:v>
      </x:c>
      <x:c r="B879" s="888" t="n">
        <x:v>46106</x:v>
      </x:c>
      <x:c r="C879" t="str">
        <x:v>Emin Ahmed</x:v>
      </x:c>
      <x:c r="D879" t="str">
        <x:v>Permanent</x:v>
      </x:c>
      <x:c r="E879" t="str">
        <x:v>Birmingham</x:v>
      </x:c>
      <x:c r="F879" t="str">
        <x:v>Operative Driver</x:v>
      </x:c>
      <x:c r="G879" t="str">
        <x:v>400902</x:v>
      </x:c>
      <x:c r="H879" t="str">
        <x:v>Hayfield Homes</x:v>
      </x:c>
      <x:c r="I879" s="22" t="n">
        <x:v>9</x:v>
      </x:c>
      <x:c r="J879" t="str">
        <x:v>Worked</x:v>
      </x:c>
      <x:c r="K879" t="str">
        <x:v>Employee 1674; home branch Birmingham; assigned role Operative Driver | Deployment branch: Birmingham | Actual role: Operative Driver | Jobs: 400902 | Customers: Hayfield Homes | Actual hours: 9.0; source records: 1</x:v>
      </x:c>
      <x:c r="L879" t="str">
        <x:v>Include</x:v>
      </x:c>
      <x:c r="M879"/>
      <x:c r="N879"/>
    </x:row>
    <x:row r="880">
      <x:c r="A880" t="str">
        <x:v>Emin Ahmed|2026-03-26</x:v>
      </x:c>
      <x:c r="B880" s="888" t="n">
        <x:v>46107</x:v>
      </x:c>
      <x:c r="C880" t="str">
        <x:v>Emin Ahmed</x:v>
      </x:c>
      <x:c r="D880" t="str">
        <x:v>Permanent</x:v>
      </x:c>
      <x:c r="E880" t="str">
        <x:v>Birmingham</x:v>
      </x:c>
      <x:c r="F880" t="str">
        <x:v>Operative Driver</x:v>
      </x:c>
      <x:c r="G880" t="str">
        <x:v>400902</x:v>
      </x:c>
      <x:c r="H880" t="str">
        <x:v>Hayfield Homes</x:v>
      </x:c>
      <x:c r="I880" s="22" t="n">
        <x:v>9.75</x:v>
      </x:c>
      <x:c r="J880" t="str">
        <x:v>Worked</x:v>
      </x:c>
      <x:c r="K880" t="str">
        <x:v>Employee 1674; home branch Birmingham; assigned role Operative Driver | Deployment branch: Birmingham | Actual role: Operative Driver | Jobs: 400902 | Customers: Hayfield Homes | Actual hours: 9.8; source records: 1</x:v>
      </x:c>
      <x:c r="L880" t="str">
        <x:v>Include</x:v>
      </x:c>
      <x:c r="M880"/>
      <x:c r="N880"/>
    </x:row>
    <x:row r="881">
      <x:c r="A881" t="str">
        <x:v>Emin Ahmed|2026-03-27</x:v>
      </x:c>
      <x:c r="B881" s="888" t="n">
        <x:v>46108</x:v>
      </x:c>
      <x:c r="C881" t="str">
        <x:v>Emin Ahmed</x:v>
      </x:c>
      <x:c r="D881" t="str">
        <x:v>Permanent</x:v>
      </x:c>
      <x:c r="E881" t="str">
        <x:v>Birmingham</x:v>
      </x:c>
      <x:c r="F881" t="str">
        <x:v>Operative Driver</x:v>
      </x:c>
      <x:c r="G881" t="str">
        <x:v>400158B</x:v>
      </x:c>
      <x:c r="H881" t="str">
        <x:v>West Midlands Police</x:v>
      </x:c>
      <x:c r="I881" s="22" t="n">
        <x:v>8</x:v>
      </x:c>
      <x:c r="J881" t="str">
        <x:v>Worked</x:v>
      </x:c>
      <x:c r="K881" t="str">
        <x:v>Employee 1674; home branch Birmingham; assigned role Operative Driver | Deployment branch: Birmingham | Actual role: Operative Driver | Jobs: 400158B | Customers: West Midlands Police | Actual hours: 8.0; source records: 1</x:v>
      </x:c>
      <x:c r="L881" t="str">
        <x:v>Include</x:v>
      </x:c>
      <x:c r="M881"/>
      <x:c r="N881"/>
    </x:row>
    <x:row r="882">
      <x:c r="A882" t="str">
        <x:v>Emin Ahmed|2026-03-30</x:v>
      </x:c>
      <x:c r="B882" s="888" t="n">
        <x:v>46111</x:v>
      </x:c>
      <x:c r="C882" t="str">
        <x:v>Emin Ahmed</x:v>
      </x:c>
      <x:c r="D882" t="str">
        <x:v>Permanent</x:v>
      </x:c>
      <x:c r="E882" t="str">
        <x:v>Birmingham</x:v>
      </x:c>
      <x:c r="F882" t="str">
        <x:v>Operative Driver</x:v>
      </x:c>
      <x:c r="G882" t="str">
        <x:v>400215, 399577, 400141</x:v>
      </x:c>
      <x:c r="H882" t="str">
        <x:v>Birmingham City Council; Forresters IP LLP; MHA</x:v>
      </x:c>
      <x:c r="I882" s="22" t="n">
        <x:v>17.25</x:v>
      </x:c>
      <x:c r="J882" t="str">
        <x:v>Worked — 3 records</x:v>
      </x:c>
      <x:c r="K882" t="str">
        <x:v>Employee 1674; home branch Birmingham; assigned role Operative Driver | Deployment branch: Birmingham | Actual role: Operative Driver | Jobs: 400215, 399577, 400141 | Customers: Birmingham City Council; Forresters IP LLP; MHA | Actual hours: 17.2; source records: 3</x:v>
      </x:c>
      <x:c r="L882" t="str">
        <x:v>Include</x:v>
      </x:c>
      <x:c r="M882"/>
      <x:c r="N882"/>
    </x:row>
    <x:row r="883">
      <x:c r="A883" t="str">
        <x:v>Emin Ahmed|2026-03-31</x:v>
      </x:c>
      <x:c r="B883" s="888" t="n">
        <x:v>46112</x:v>
      </x:c>
      <x:c r="C883" t="str">
        <x:v>Emin Ahmed</x:v>
      </x:c>
      <x:c r="D883" t="str">
        <x:v>Permanent</x:v>
      </x:c>
      <x:c r="E883" t="str">
        <x:v>Birmingham</x:v>
      </x:c>
      <x:c r="F883" t="str">
        <x:v>Operative Driver</x:v>
      </x:c>
      <x:c r="G883" t="str">
        <x:v>395931</x:v>
      </x:c>
      <x:c r="H883" t="str">
        <x:v>Birmingham City Council-Oakhil Centre</x:v>
      </x:c>
      <x:c r="I883" s="22" t="n">
        <x:v>7.25</x:v>
      </x:c>
      <x:c r="J883" t="str">
        <x:v>Worked</x:v>
      </x:c>
      <x:c r="K883" t="str">
        <x:v>Employee 1674; home branch Birmingham; assigned role Operative Driver | Deployment branch: Birmingham | Actual role: Operative Driver | Jobs: 395931 | Customers: Birmingham City Council-Oakhil Centre | Actual hours: 7.2; source records: 1</x:v>
      </x:c>
      <x:c r="L883" t="str">
        <x:v>Include</x:v>
      </x:c>
      <x:c r="M883"/>
      <x:c r="N883"/>
    </x:row>
    <x:row r="884">
      <x:c r="A884" t="str">
        <x:v>Fabian Crane|2026-03-04</x:v>
      </x:c>
      <x:c r="B884" s="888" t="n">
        <x:v>46085</x:v>
      </x:c>
      <x:c r="C884" t="str">
        <x:v>Fabian Crane</x:v>
      </x:c>
      <x:c r="D884" t="str">
        <x:v>Permanent</x:v>
      </x:c>
      <x:c r="E884" t="str">
        <x:v>Oxford</x:v>
      </x:c>
      <x:c r="F884" t="str">
        <x:v>Operative Porter</x:v>
      </x:c>
      <x:c r="G884"/>
      <x:c r="H884"/>
      <x:c r="I884" s="22" t="n">
        <x:v>0</x:v>
      </x:c>
      <x:c r="J884" t="str">
        <x:v>Other leave — Sickness</x:v>
      </x:c>
      <x:c r="K884" t="str">
        <x:v>Employee 104528; home branch Oxford; assigned role Operative Porter | Leave: Sickness | Leave calendar basis: Variable-pattern period</x:v>
      </x:c>
      <x:c r="L884" t="str">
        <x:v>Include</x:v>
      </x:c>
      <x:c r="M884"/>
      <x:c r="N884"/>
    </x:row>
    <x:row r="885">
      <x:c r="A885" t="str">
        <x:v>Fabian Crane|2026-03-06</x:v>
      </x:c>
      <x:c r="B885" s="888" t="n">
        <x:v>46087</x:v>
      </x:c>
      <x:c r="C885" t="str">
        <x:v>Fabian Crane</x:v>
      </x:c>
      <x:c r="D885" t="str">
        <x:v>Permanent</x:v>
      </x:c>
      <x:c r="E885" t="str">
        <x:v>Oxford</x:v>
      </x:c>
      <x:c r="F885" t="str">
        <x:v>Operative Porter</x:v>
      </x:c>
      <x:c r="G885"/>
      <x:c r="H885"/>
      <x:c r="I885" s="22" t="n">
        <x:v>0</x:v>
      </x:c>
      <x:c r="J885" t="str">
        <x:v>Annual leave</x:v>
      </x:c>
      <x:c r="K885" t="str">
        <x:v>Employee 104528; home branch Oxford; assigned role Operative Porter | Leave: Annual Leave (Days) | Leave calendar basis: Variable-pattern period</x:v>
      </x:c>
      <x:c r="L885" t="str">
        <x:v>Include</x:v>
      </x:c>
      <x:c r="M885"/>
      <x:c r="N885"/>
    </x:row>
    <x:row r="886">
      <x:c r="A886" t="str">
        <x:v>G Disbrey|2026-03-01</x:v>
      </x:c>
      <x:c r="B886" s="888" t="n">
        <x:v>46082</x:v>
      </x:c>
      <x:c r="C886" t="str">
        <x:v>G Disbrey</x:v>
      </x:c>
      <x:c r="D886" t="str">
        <x:v>Permanent</x:v>
      </x:c>
      <x:c r="E886" t="str">
        <x:v>Thurrock</x:v>
      </x:c>
      <x:c r="F886" t="str">
        <x:v>Operative Skilled</x:v>
      </x:c>
      <x:c r="G886" t="str">
        <x:v>400150</x:v>
      </x:c>
      <x:c r="H886" t="str">
        <x:v>Cooke, Young &amp; Keidan LLP</x:v>
      </x:c>
      <x:c r="I886" s="22" t="n">
        <x:v>5.5</x:v>
      </x:c>
      <x:c r="J886" t="str">
        <x:v>Worked</x:v>
      </x:c>
      <x:c r="K886" t="str">
        <x:v>Employee 2267; home branch Thurrock; assigned role Operative Skilled | Deployment branch: Thurrock | Actual role: Operative Skilled | Jobs: 400150 | Customers: Cooke, Young &amp; Keidan LLP | Actual hours: 5.5; source records: 1</x:v>
      </x:c>
      <x:c r="L886" t="str">
        <x:v>Include</x:v>
      </x:c>
      <x:c r="M886"/>
      <x:c r="N886"/>
    </x:row>
    <x:row r="887">
      <x:c r="A887" t="str">
        <x:v>G Disbrey|2026-03-02</x:v>
      </x:c>
      <x:c r="B887" s="888" t="n">
        <x:v>46083</x:v>
      </x:c>
      <x:c r="C887" t="str">
        <x:v>G Disbrey</x:v>
      </x:c>
      <x:c r="D887" t="str">
        <x:v>Permanent</x:v>
      </x:c>
      <x:c r="E887" t="str">
        <x:v>Thurrock</x:v>
      </x:c>
      <x:c r="F887" t="str">
        <x:v>Operative Skilled</x:v>
      </x:c>
      <x:c r="G887" t="str">
        <x:v>400636</x:v>
      </x:c>
      <x:c r="H887" t="str">
        <x:v>Harrow Green</x:v>
      </x:c>
      <x:c r="I887" s="22" t="n">
        <x:v>6.5</x:v>
      </x:c>
      <x:c r="J887" t="str">
        <x:v>Worked</x:v>
      </x:c>
      <x:c r="K887" t="str">
        <x:v>Employee 2267; home branch Thurrock; assigned role Operative Skilled | Deployment branch: Thurrock | Actual role: Operative Skilled | Jobs: 400636 | Customers: Harrow Green | Actual hours: 6.5; source records: 1</x:v>
      </x:c>
      <x:c r="L887" t="str">
        <x:v>Include</x:v>
      </x:c>
      <x:c r="M887"/>
      <x:c r="N887"/>
    </x:row>
    <x:row r="888">
      <x:c r="A888" t="str">
        <x:v>G Disbrey|2026-03-03</x:v>
      </x:c>
      <x:c r="B888" s="888" t="n">
        <x:v>46084</x:v>
      </x:c>
      <x:c r="C888" t="str">
        <x:v>G Disbrey</x:v>
      </x:c>
      <x:c r="D888" t="str">
        <x:v>Permanent</x:v>
      </x:c>
      <x:c r="E888" t="str">
        <x:v>Thurrock</x:v>
      </x:c>
      <x:c r="F888" t="str">
        <x:v>Operative Skilled</x:v>
      </x:c>
      <x:c r="G888" t="str">
        <x:v>400636</x:v>
      </x:c>
      <x:c r="H888" t="str">
        <x:v>Harrow Green</x:v>
      </x:c>
      <x:c r="I888" s="22" t="n">
        <x:v>7.5</x:v>
      </x:c>
      <x:c r="J888" t="str">
        <x:v>Worked</x:v>
      </x:c>
      <x:c r="K888" t="str">
        <x:v>Employee 2267; home branch Thurrock; assigned role Operative Skilled | Deployment branch: Thurrock | Actual role: Operative Skilled | Jobs: 400636 | Customers: Harrow Green | Actual hours: 7.5; source records: 1</x:v>
      </x:c>
      <x:c r="L888" t="str">
        <x:v>Include</x:v>
      </x:c>
      <x:c r="M888"/>
      <x:c r="N888"/>
    </x:row>
    <x:row r="889">
      <x:c r="A889" t="str">
        <x:v>G Disbrey|2026-03-04</x:v>
      </x:c>
      <x:c r="B889" s="888" t="n">
        <x:v>46085</x:v>
      </x:c>
      <x:c r="C889" t="str">
        <x:v>G Disbrey</x:v>
      </x:c>
      <x:c r="D889" t="str">
        <x:v>Permanent</x:v>
      </x:c>
      <x:c r="E889" t="str">
        <x:v>Thurrock</x:v>
      </x:c>
      <x:c r="F889" t="str">
        <x:v>Operative Skilled</x:v>
      </x:c>
      <x:c r="G889" t="str">
        <x:v>397246</x:v>
      </x:c>
      <x:c r="H889" t="str">
        <x:v>Ministry of Defence</x:v>
      </x:c>
      <x:c r="I889" s="22" t="n">
        <x:v>8.5</x:v>
      </x:c>
      <x:c r="J889" t="str">
        <x:v>Worked</x:v>
      </x:c>
      <x:c r="K889" t="str">
        <x:v>Employee 2267; home branch Thurrock; assigned role Operative Skilled | Deployment branch: Thurrock | Actual role: Operative Porter | Jobs: 397246 | Customers: Ministry of Defence | Actual hours: 8.5; source records: 1</x:v>
      </x:c>
      <x:c r="L889" t="str">
        <x:v>Include</x:v>
      </x:c>
      <x:c r="M889"/>
      <x:c r="N889"/>
    </x:row>
    <x:row r="890">
      <x:c r="A890" t="str">
        <x:v>G Disbrey|2026-03-05</x:v>
      </x:c>
      <x:c r="B890" s="888" t="n">
        <x:v>46086</x:v>
      </x:c>
      <x:c r="C890" t="str">
        <x:v>G Disbrey</x:v>
      </x:c>
      <x:c r="D890" t="str">
        <x:v>Permanent</x:v>
      </x:c>
      <x:c r="E890" t="str">
        <x:v>Thurrock</x:v>
      </x:c>
      <x:c r="F890" t="str">
        <x:v>Operative Skilled</x:v>
      </x:c>
      <x:c r="G890" t="str">
        <x:v>400250</x:v>
      </x:c>
      <x:c r="H890" t="str">
        <x:v>Apple Europe Limited</x:v>
      </x:c>
      <x:c r="I890" s="22" t="n">
        <x:v>8</x:v>
      </x:c>
      <x:c r="J890" t="str">
        <x:v>Worked</x:v>
      </x:c>
      <x:c r="K890" t="str">
        <x:v>Employee 2267; home branch Thurrock; assigned role Operative Skilled | Deployment branch: Thurrock | Actual role: Operative Skilled | Jobs: 400250 | Customers: Apple Europe Limited | Actual hours: 8.0; source records: 1</x:v>
      </x:c>
      <x:c r="L890" t="str">
        <x:v>Include</x:v>
      </x:c>
      <x:c r="M890"/>
      <x:c r="N890"/>
    </x:row>
    <x:row r="891">
      <x:c r="A891" t="str">
        <x:v>G Disbrey|2026-03-06</x:v>
      </x:c>
      <x:c r="B891" s="888" t="n">
        <x:v>46087</x:v>
      </x:c>
      <x:c r="C891" t="str">
        <x:v>G Disbrey</x:v>
      </x:c>
      <x:c r="D891" t="str">
        <x:v>Permanent</x:v>
      </x:c>
      <x:c r="E891" t="str">
        <x:v>Thurrock</x:v>
      </x:c>
      <x:c r="F891" t="str">
        <x:v>Operative Skilled</x:v>
      </x:c>
      <x:c r="G891" t="str">
        <x:v>400525</x:v>
      </x:c>
      <x:c r="H891" t="str">
        <x:v>JP Morgan Limited</x:v>
      </x:c>
      <x:c r="I891" s="22" t="n">
        <x:v>17</x:v>
      </x:c>
      <x:c r="J891" t="str">
        <x:v>Worked — 2 records</x:v>
      </x:c>
      <x:c r="K891" t="str">
        <x:v>Employee 2267; home branch Thurrock; assigned role Operative Skilled | Deployment branch: Thurrock | Actual role: Operative Porter, Operative Skilled | Jobs: 400525 | Customers: JP Morgan Limited | Actual hours: 17.0; source records: 2</x:v>
      </x:c>
      <x:c r="L891" t="str">
        <x:v>Include</x:v>
      </x:c>
      <x:c r="M891"/>
      <x:c r="N891"/>
    </x:row>
    <x:row r="892">
      <x:c r="A892" t="str">
        <x:v>G Disbrey|2026-03-07</x:v>
      </x:c>
      <x:c r="B892" s="888" t="n">
        <x:v>46088</x:v>
      </x:c>
      <x:c r="C892" t="str">
        <x:v>G Disbrey</x:v>
      </x:c>
      <x:c r="D892" t="str">
        <x:v>Permanent</x:v>
      </x:c>
      <x:c r="E892" t="str">
        <x:v>Thurrock</x:v>
      </x:c>
      <x:c r="F892" t="str">
        <x:v>Operative Skilled</x:v>
      </x:c>
      <x:c r="G892" t="str">
        <x:v>400525</x:v>
      </x:c>
      <x:c r="H892" t="str">
        <x:v>JP Morgan Limited</x:v>
      </x:c>
      <x:c r="I892" s="22" t="n">
        <x:v>8.5</x:v>
      </x:c>
      <x:c r="J892" t="str">
        <x:v>Worked</x:v>
      </x:c>
      <x:c r="K892" t="str">
        <x:v>Employee 2267; home branch Thurrock; assigned role Operative Skilled | Deployment branch: Thurrock | Actual role: Operative Skilled | Jobs: 400525 | Customers: JP Morgan Limited | Actual hours: 8.5; source records: 1</x:v>
      </x:c>
      <x:c r="L892" t="str">
        <x:v>Include</x:v>
      </x:c>
      <x:c r="M892"/>
      <x:c r="N892"/>
    </x:row>
    <x:row r="893">
      <x:c r="A893" t="str">
        <x:v>G Disbrey|2026-03-08</x:v>
      </x:c>
      <x:c r="B893" s="888" t="n">
        <x:v>46089</x:v>
      </x:c>
      <x:c r="C893" t="str">
        <x:v>G Disbrey</x:v>
      </x:c>
      <x:c r="D893" t="str">
        <x:v>Permanent</x:v>
      </x:c>
      <x:c r="E893" t="str">
        <x:v>Thurrock</x:v>
      </x:c>
      <x:c r="F893" t="str">
        <x:v>Operative Skilled</x:v>
      </x:c>
      <x:c r="G893" t="str">
        <x:v>400525</x:v>
      </x:c>
      <x:c r="H893" t="str">
        <x:v>JP Morgan Limited</x:v>
      </x:c>
      <x:c r="I893" s="22" t="n">
        <x:v>8.5</x:v>
      </x:c>
      <x:c r="J893" t="str">
        <x:v>Worked</x:v>
      </x:c>
      <x:c r="K893" t="str">
        <x:v>Employee 2267; home branch Thurrock; assigned role Operative Skilled | Deployment branch: Thurrock | Actual role: Operative Skilled | Jobs: 400525 | Customers: JP Morgan Limited | Actual hours: 8.5; source records: 1</x:v>
      </x:c>
      <x:c r="L893" t="str">
        <x:v>Include</x:v>
      </x:c>
      <x:c r="M893"/>
      <x:c r="N893"/>
    </x:row>
    <x:row r="894">
      <x:c r="A894" t="str">
        <x:v>G Disbrey|2026-03-09</x:v>
      </x:c>
      <x:c r="B894" s="888" t="n">
        <x:v>46090</x:v>
      </x:c>
      <x:c r="C894" t="str">
        <x:v>G Disbrey</x:v>
      </x:c>
      <x:c r="D894" t="str">
        <x:v>Permanent</x:v>
      </x:c>
      <x:c r="E894" t="str">
        <x:v>Thurrock</x:v>
      </x:c>
      <x:c r="F894" t="str">
        <x:v>Operative Skilled</x:v>
      </x:c>
      <x:c r="G894" t="str">
        <x:v>400525</x:v>
      </x:c>
      <x:c r="H894" t="str">
        <x:v>JP Morgan Limited</x:v>
      </x:c>
      <x:c r="I894" s="22" t="n">
        <x:v>8.5</x:v>
      </x:c>
      <x:c r="J894" t="str">
        <x:v>Worked</x:v>
      </x:c>
      <x:c r="K894" t="str">
        <x:v>Employee 2267; home branch Thurrock; assigned role Operative Skilled | Deployment branch: Thurrock | Actual role: Operative Skilled | Jobs: 400525 | Customers: JP Morgan Limited | Actual hours: 8.5; source records: 1</x:v>
      </x:c>
      <x:c r="L894" t="str">
        <x:v>Include</x:v>
      </x:c>
      <x:c r="M894"/>
      <x:c r="N894"/>
    </x:row>
    <x:row r="895">
      <x:c r="A895" t="str">
        <x:v>G Disbrey|2026-03-10</x:v>
      </x:c>
      <x:c r="B895" s="888" t="n">
        <x:v>46091</x:v>
      </x:c>
      <x:c r="C895" t="str">
        <x:v>G Disbrey</x:v>
      </x:c>
      <x:c r="D895" t="str">
        <x:v>Permanent</x:v>
      </x:c>
      <x:c r="E895" t="str">
        <x:v>Thurrock</x:v>
      </x:c>
      <x:c r="F895" t="str">
        <x:v>Operative Skilled</x:v>
      </x:c>
      <x:c r="G895" t="str">
        <x:v>400150</x:v>
      </x:c>
      <x:c r="H895" t="str">
        <x:v>Cooke, Young &amp; Keidan LLP</x:v>
      </x:c>
      <x:c r="I895" s="22" t="n">
        <x:v>8</x:v>
      </x:c>
      <x:c r="J895" t="str">
        <x:v>Worked</x:v>
      </x:c>
      <x:c r="K895" t="str">
        <x:v>Employee 2267; home branch Thurrock; assigned role Operative Skilled | Deployment branch: Thurrock | Actual role: Operative Porter | Jobs: 400150 | Customers: Cooke, Young &amp; Keidan LLP | Actual hours: 8.0; source records: 1</x:v>
      </x:c>
      <x:c r="L895" t="str">
        <x:v>Include</x:v>
      </x:c>
      <x:c r="M895"/>
      <x:c r="N895"/>
    </x:row>
    <x:row r="896">
      <x:c r="A896" t="str">
        <x:v>G Disbrey|2026-03-11</x:v>
      </x:c>
      <x:c r="B896" s="888" t="n">
        <x:v>46092</x:v>
      </x:c>
      <x:c r="C896" t="str">
        <x:v>G Disbrey</x:v>
      </x:c>
      <x:c r="D896" t="str">
        <x:v>Permanent</x:v>
      </x:c>
      <x:c r="E896" t="str">
        <x:v>Thurrock</x:v>
      </x:c>
      <x:c r="F896" t="str">
        <x:v>Operative Skilled</x:v>
      </x:c>
      <x:c r="G896" t="str">
        <x:v>400150</x:v>
      </x:c>
      <x:c r="H896" t="str">
        <x:v>Cooke, Young &amp; Keidan LLP</x:v>
      </x:c>
      <x:c r="I896" s="22" t="n">
        <x:v>8</x:v>
      </x:c>
      <x:c r="J896" t="str">
        <x:v>Worked</x:v>
      </x:c>
      <x:c r="K896" t="str">
        <x:v>Employee 2267; home branch Thurrock; assigned role Operative Skilled | Deployment branch: Thurrock | Actual role: Operative Porter | Jobs: 400150 | Customers: Cooke, Young &amp; Keidan LLP | Actual hours: 8.0; source records: 1</x:v>
      </x:c>
      <x:c r="L896" t="str">
        <x:v>Include</x:v>
      </x:c>
      <x:c r="M896"/>
      <x:c r="N896"/>
    </x:row>
    <x:row r="897">
      <x:c r="A897" t="str">
        <x:v>G Disbrey|2026-03-12</x:v>
      </x:c>
      <x:c r="B897" s="888" t="n">
        <x:v>46093</x:v>
      </x:c>
      <x:c r="C897" t="str">
        <x:v>G Disbrey</x:v>
      </x:c>
      <x:c r="D897" t="str">
        <x:v>Permanent</x:v>
      </x:c>
      <x:c r="E897" t="str">
        <x:v>Thurrock</x:v>
      </x:c>
      <x:c r="F897" t="str">
        <x:v>Operative Skilled</x:v>
      </x:c>
      <x:c r="G897" t="str">
        <x:v>400617</x:v>
      </x:c>
      <x:c r="H897" t="str">
        <x:v>Financial Conduct Authority</x:v>
      </x:c>
      <x:c r="I897" s="22" t="n">
        <x:v>3.5</x:v>
      </x:c>
      <x:c r="J897" t="str">
        <x:v>Worked</x:v>
      </x:c>
      <x:c r="K897" t="str">
        <x:v>Employee 2267; home branch Thurrock; assigned role Operative Skilled | Deployment branch: Thurrock | Actual role: Operative Skilled | Jobs: 400617 | Customers: Financial Conduct Authority | Actual hours: 3.5; source records: 1</x:v>
      </x:c>
      <x:c r="L897" t="str">
        <x:v>Include</x:v>
      </x:c>
      <x:c r="M897"/>
      <x:c r="N897"/>
    </x:row>
    <x:row r="898">
      <x:c r="A898" t="str">
        <x:v>G Disbrey|2026-03-13</x:v>
      </x:c>
      <x:c r="B898" s="888" t="n">
        <x:v>46094</x:v>
      </x:c>
      <x:c r="C898" t="str">
        <x:v>G Disbrey</x:v>
      </x:c>
      <x:c r="D898" t="str">
        <x:v>Permanent</x:v>
      </x:c>
      <x:c r="E898" t="str">
        <x:v>Thurrock</x:v>
      </x:c>
      <x:c r="F898" t="str">
        <x:v>Operative Skilled</x:v>
      </x:c>
      <x:c r="G898" t="str">
        <x:v>400617</x:v>
      </x:c>
      <x:c r="H898" t="str">
        <x:v>Financial Conduct Authority</x:v>
      </x:c>
      <x:c r="I898" s="22" t="n">
        <x:v>9.5</x:v>
      </x:c>
      <x:c r="J898" t="str">
        <x:v>Worked</x:v>
      </x:c>
      <x:c r="K898" t="str">
        <x:v>Employee 2267; home branch Thurrock; assigned role Operative Skilled | Deployment branch: Thurrock | Actual role: Operative Skilled | Jobs: 400617 | Customers: Financial Conduct Authority | Actual hours: 9.5; source records: 1</x:v>
      </x:c>
      <x:c r="L898" t="str">
        <x:v>Include</x:v>
      </x:c>
      <x:c r="M898"/>
      <x:c r="N898"/>
    </x:row>
    <x:row r="899">
      <x:c r="A899" t="str">
        <x:v>G Disbrey|2026-03-14</x:v>
      </x:c>
      <x:c r="B899" s="888" t="n">
        <x:v>46095</x:v>
      </x:c>
      <x:c r="C899" t="str">
        <x:v>G Disbrey</x:v>
      </x:c>
      <x:c r="D899" t="str">
        <x:v>Permanent</x:v>
      </x:c>
      <x:c r="E899" t="str">
        <x:v>Thurrock</x:v>
      </x:c>
      <x:c r="F899" t="str">
        <x:v>Operative Skilled</x:v>
      </x:c>
      <x:c r="G899" t="str">
        <x:v>400617</x:v>
      </x:c>
      <x:c r="H899" t="str">
        <x:v>Financial Conduct Authority</x:v>
      </x:c>
      <x:c r="I899" s="22" t="n">
        <x:v>9.5</x:v>
      </x:c>
      <x:c r="J899" t="str">
        <x:v>Worked</x:v>
      </x:c>
      <x:c r="K899" t="str">
        <x:v>Employee 2267; home branch Thurrock; assigned role Operative Skilled | Deployment branch: Thurrock | Actual role: Operative Skilled | Jobs: 400617 | Customers: Financial Conduct Authority | Actual hours: 9.5; source records: 1</x:v>
      </x:c>
      <x:c r="L899" t="str">
        <x:v>Include</x:v>
      </x:c>
      <x:c r="M899"/>
      <x:c r="N899"/>
    </x:row>
    <x:row r="900">
      <x:c r="A900" t="str">
        <x:v>G Disbrey|2026-03-15</x:v>
      </x:c>
      <x:c r="B900" s="888" t="n">
        <x:v>46096</x:v>
      </x:c>
      <x:c r="C900" t="str">
        <x:v>G Disbrey</x:v>
      </x:c>
      <x:c r="D900" t="str">
        <x:v>Permanent</x:v>
      </x:c>
      <x:c r="E900" t="str">
        <x:v>Thurrock</x:v>
      </x:c>
      <x:c r="F900" t="str">
        <x:v>Operative Skilled</x:v>
      </x:c>
      <x:c r="G900" t="str">
        <x:v>400617</x:v>
      </x:c>
      <x:c r="H900" t="str">
        <x:v>Financial Conduct Authority</x:v>
      </x:c>
      <x:c r="I900" s="22" t="n">
        <x:v>9.5</x:v>
      </x:c>
      <x:c r="J900" t="str">
        <x:v>Worked</x:v>
      </x:c>
      <x:c r="K900" t="str">
        <x:v>Employee 2267; home branch Thurrock; assigned role Operative Skilled | Deployment branch: Thurrock | Actual role: Operative Skilled | Jobs: 400617 | Customers: Financial Conduct Authority | Actual hours: 9.5; source records: 1</x:v>
      </x:c>
      <x:c r="L900" t="str">
        <x:v>Include</x:v>
      </x:c>
      <x:c r="M900"/>
      <x:c r="N900"/>
    </x:row>
    <x:row r="901">
      <x:c r="A901" t="str">
        <x:v>G Disbrey|2026-03-16</x:v>
      </x:c>
      <x:c r="B901" s="888" t="n">
        <x:v>46097</x:v>
      </x:c>
      <x:c r="C901" t="str">
        <x:v>G Disbrey</x:v>
      </x:c>
      <x:c r="D901" t="str">
        <x:v>Permanent</x:v>
      </x:c>
      <x:c r="E901" t="str">
        <x:v>Thurrock</x:v>
      </x:c>
      <x:c r="F901" t="str">
        <x:v>Operative Skilled</x:v>
      </x:c>
      <x:c r="G901" t="str">
        <x:v>400617</x:v>
      </x:c>
      <x:c r="H901" t="str">
        <x:v>Financial Conduct Authority</x:v>
      </x:c>
      <x:c r="I901" s="22" t="n">
        <x:v>4</x:v>
      </x:c>
      <x:c r="J901" t="str">
        <x:v>Worked</x:v>
      </x:c>
      <x:c r="K901" t="str">
        <x:v>Employee 2267; home branch Thurrock; assigned role Operative Skilled | Deployment branch: Thurrock | Actual role: Operative Skilled | Jobs: 400617 | Customers: Financial Conduct Authority | Actual hours: 4.0; source records: 1</x:v>
      </x:c>
      <x:c r="L901" t="str">
        <x:v>Include</x:v>
      </x:c>
      <x:c r="M901"/>
      <x:c r="N901"/>
    </x:row>
    <x:row r="902">
      <x:c r="A902" t="str">
        <x:v>G Disbrey|2026-03-17</x:v>
      </x:c>
      <x:c r="B902" s="888" t="n">
        <x:v>46098</x:v>
      </x:c>
      <x:c r="C902" t="str">
        <x:v>G Disbrey</x:v>
      </x:c>
      <x:c r="D902" t="str">
        <x:v>Permanent</x:v>
      </x:c>
      <x:c r="E902" t="str">
        <x:v>Thurrock</x:v>
      </x:c>
      <x:c r="F902" t="str">
        <x:v>Operative Skilled</x:v>
      </x:c>
      <x:c r="G902"/>
      <x:c r="H902"/>
      <x:c r="I902" s="22" t="n">
        <x:v>0</x:v>
      </x:c>
      <x:c r="J902" t="str">
        <x:v>Annual leave</x:v>
      </x:c>
      <x:c r="K902" t="str">
        <x:v>Employee 2267; home branch Thurrock; assigned role Operative Skilled | Leave: Annual Leave (Days) | Leave calendar basis: Fixed schedule</x:v>
      </x:c>
      <x:c r="L902" t="str">
        <x:v>Include</x:v>
      </x:c>
      <x:c r="M902"/>
      <x:c r="N902"/>
    </x:row>
    <x:row r="903">
      <x:c r="A903" t="str">
        <x:v>G Disbrey|2026-03-18</x:v>
      </x:c>
      <x:c r="B903" s="888" t="n">
        <x:v>46099</x:v>
      </x:c>
      <x:c r="C903" t="str">
        <x:v>G Disbrey</x:v>
      </x:c>
      <x:c r="D903" t="str">
        <x:v>Permanent</x:v>
      </x:c>
      <x:c r="E903" t="str">
        <x:v>Thurrock</x:v>
      </x:c>
      <x:c r="F903" t="str">
        <x:v>Operative Skilled</x:v>
      </x:c>
      <x:c r="G903"/>
      <x:c r="H903"/>
      <x:c r="I903" s="22" t="n">
        <x:v>0</x:v>
      </x:c>
      <x:c r="J903" t="str">
        <x:v>Annual leave</x:v>
      </x:c>
      <x:c r="K903" t="str">
        <x:v>Employee 2267; home branch Thurrock; assigned role Operative Skilled | Leave: Annual Leave (Days) | Leave calendar basis: Fixed schedule</x:v>
      </x:c>
      <x:c r="L903" t="str">
        <x:v>Include</x:v>
      </x:c>
      <x:c r="M903"/>
      <x:c r="N903"/>
    </x:row>
    <x:row r="904">
      <x:c r="A904" t="str">
        <x:v>G Disbrey|2026-03-19</x:v>
      </x:c>
      <x:c r="B904" s="888" t="n">
        <x:v>46100</x:v>
      </x:c>
      <x:c r="C904" t="str">
        <x:v>G Disbrey</x:v>
      </x:c>
      <x:c r="D904" t="str">
        <x:v>Permanent</x:v>
      </x:c>
      <x:c r="E904" t="str">
        <x:v>Thurrock</x:v>
      </x:c>
      <x:c r="F904" t="str">
        <x:v>Operative Skilled</x:v>
      </x:c>
      <x:c r="G904" t="str">
        <x:v>396207</x:v>
      </x:c>
      <x:c r="H904" t="str">
        <x:v>Linklaters LLP</x:v>
      </x:c>
      <x:c r="I904" s="22" t="n">
        <x:v>9.5</x:v>
      </x:c>
      <x:c r="J904" t="str">
        <x:v>Worked</x:v>
      </x:c>
      <x:c r="K904" t="str">
        <x:v>Employee 2267; home branch Thurrock; assigned role Operative Skilled | Deployment branch: Thurrock | Actual role: Operative Porter | Jobs: 396207 | Customers: Linklaters LLP | Actual hours: 9.5; source records: 1</x:v>
      </x:c>
      <x:c r="L904" t="str">
        <x:v>Include</x:v>
      </x:c>
      <x:c r="M904"/>
      <x:c r="N904"/>
    </x:row>
    <x:row r="905">
      <x:c r="A905" t="str">
        <x:v>G Disbrey|2026-03-20</x:v>
      </x:c>
      <x:c r="B905" s="888" t="n">
        <x:v>46101</x:v>
      </x:c>
      <x:c r="C905" t="str">
        <x:v>G Disbrey</x:v>
      </x:c>
      <x:c r="D905" t="str">
        <x:v>Permanent</x:v>
      </x:c>
      <x:c r="E905" t="str">
        <x:v>Thurrock</x:v>
      </x:c>
      <x:c r="F905" t="str">
        <x:v>Operative Skilled</x:v>
      </x:c>
      <x:c r="G905" t="str">
        <x:v>399150</x:v>
      </x:c>
      <x:c r="H905" t="str">
        <x:v>Kite Lake Capital Management (UK) LLP</x:v>
      </x:c>
      <x:c r="I905" s="22" t="n">
        <x:v>10</x:v>
      </x:c>
      <x:c r="J905" t="str">
        <x:v>Worked</x:v>
      </x:c>
      <x:c r="K905" t="str">
        <x:v>Employee 2267; home branch Thurrock; assigned role Operative Skilled | Deployment branch: Thurrock | Actual role: Operative Skilled | Jobs: 399150 | Customers: Kite Lake Capital Management (UK) LLP | Actual hours: 10.0; source records: 1</x:v>
      </x:c>
      <x:c r="L905" t="str">
        <x:v>Include</x:v>
      </x:c>
      <x:c r="M905"/>
      <x:c r="N905"/>
    </x:row>
    <x:row r="906">
      <x:c r="A906" t="str">
        <x:v>G Disbrey|2026-03-21</x:v>
      </x:c>
      <x:c r="B906" s="888" t="n">
        <x:v>46102</x:v>
      </x:c>
      <x:c r="C906" t="str">
        <x:v>G Disbrey</x:v>
      </x:c>
      <x:c r="D906" t="str">
        <x:v>Permanent</x:v>
      </x:c>
      <x:c r="E906" t="str">
        <x:v>Thurrock</x:v>
      </x:c>
      <x:c r="F906" t="str">
        <x:v>Operative Skilled</x:v>
      </x:c>
      <x:c r="G906" t="str">
        <x:v>399150</x:v>
      </x:c>
      <x:c r="H906" t="str">
        <x:v>Kite Lake Capital Management (UK) LLP</x:v>
      </x:c>
      <x:c r="I906" s="22" t="n">
        <x:v>9</x:v>
      </x:c>
      <x:c r="J906" t="str">
        <x:v>Worked</x:v>
      </x:c>
      <x:c r="K906" t="str">
        <x:v>Employee 2267; home branch Thurrock; assigned role Operative Skilled | Deployment branch: Thurrock | Actual role: Operative Skilled | Jobs: 399150 | Customers: Kite Lake Capital Management (UK) LLP | Actual hours: 9.0; source records: 1</x:v>
      </x:c>
      <x:c r="L906" t="str">
        <x:v>Include</x:v>
      </x:c>
      <x:c r="M906"/>
      <x:c r="N906"/>
    </x:row>
    <x:row r="907">
      <x:c r="A907" t="str">
        <x:v>G Disbrey|2026-03-23</x:v>
      </x:c>
      <x:c r="B907" s="888" t="n">
        <x:v>46104</x:v>
      </x:c>
      <x:c r="C907" t="str">
        <x:v>G Disbrey</x:v>
      </x:c>
      <x:c r="D907" t="str">
        <x:v>Permanent</x:v>
      </x:c>
      <x:c r="E907" t="str">
        <x:v>Thurrock</x:v>
      </x:c>
      <x:c r="F907" t="str">
        <x:v>Operative Skilled</x:v>
      </x:c>
      <x:c r="G907" t="str">
        <x:v>396207</x:v>
      </x:c>
      <x:c r="H907" t="str">
        <x:v>Linklaters LLP</x:v>
      </x:c>
      <x:c r="I907" s="22" t="n">
        <x:v>9.5</x:v>
      </x:c>
      <x:c r="J907" t="str">
        <x:v>Worked</x:v>
      </x:c>
      <x:c r="K907" t="str">
        <x:v>Employee 2267; home branch Thurrock; assigned role Operative Skilled | Deployment branch: Thurrock | Actual role: Operative Porter | Jobs: 396207 | Customers: Linklaters LLP | Actual hours: 9.5; source records: 1</x:v>
      </x:c>
      <x:c r="L907" t="str">
        <x:v>Include</x:v>
      </x:c>
      <x:c r="M907"/>
      <x:c r="N907"/>
    </x:row>
    <x:row r="908">
      <x:c r="A908" t="str">
        <x:v>G Disbrey|2026-03-24</x:v>
      </x:c>
      <x:c r="B908" s="888" t="n">
        <x:v>46105</x:v>
      </x:c>
      <x:c r="C908" t="str">
        <x:v>G Disbrey</x:v>
      </x:c>
      <x:c r="D908" t="str">
        <x:v>Permanent</x:v>
      </x:c>
      <x:c r="E908" t="str">
        <x:v>Thurrock</x:v>
      </x:c>
      <x:c r="F908" t="str">
        <x:v>Operative Skilled</x:v>
      </x:c>
      <x:c r="G908" t="str">
        <x:v>396599</x:v>
      </x:c>
      <x:c r="H908" t="str">
        <x:v>Rickmansworth Library / Herts CC</x:v>
      </x:c>
      <x:c r="I908" s="22" t="n">
        <x:v>7.5</x:v>
      </x:c>
      <x:c r="J908" t="str">
        <x:v>Worked</x:v>
      </x:c>
      <x:c r="K908" t="str">
        <x:v>Employee 2267; home branch Thurrock; assigned role Operative Skilled | Deployment branch: Thurrock | Actual role: Operative Skilled | Jobs: 396599 | Customers: Rickmansworth Library / Herts CC | Actual hours: 7.5; source records: 1</x:v>
      </x:c>
      <x:c r="L908" t="str">
        <x:v>Include</x:v>
      </x:c>
      <x:c r="M908"/>
      <x:c r="N908"/>
    </x:row>
    <x:row r="909">
      <x:c r="A909" t="str">
        <x:v>G Disbrey|2026-03-25</x:v>
      </x:c>
      <x:c r="B909" s="888" t="n">
        <x:v>46106</x:v>
      </x:c>
      <x:c r="C909" t="str">
        <x:v>G Disbrey</x:v>
      </x:c>
      <x:c r="D909" t="str">
        <x:v>Permanent</x:v>
      </x:c>
      <x:c r="E909" t="str">
        <x:v>Thurrock</x:v>
      </x:c>
      <x:c r="F909" t="str">
        <x:v>Operative Skilled</x:v>
      </x:c>
      <x:c r="G909" t="str">
        <x:v>401228</x:v>
      </x:c>
      <x:c r="H909" t="str">
        <x:v>The Financial Conduct Authority</x:v>
      </x:c>
      <x:c r="I909" s="22" t="n">
        <x:v>8.5</x:v>
      </x:c>
      <x:c r="J909" t="str">
        <x:v>Worked</x:v>
      </x:c>
      <x:c r="K909" t="str">
        <x:v>Employee 2267; home branch Thurrock; assigned role Operative Skilled | Deployment branch: Thurrock | Actual role: Operative Skilled | Jobs: 401228 | Customers: The Financial Conduct Authority | Actual hours: 8.5; source records: 1</x:v>
      </x:c>
      <x:c r="L909" t="str">
        <x:v>Include</x:v>
      </x:c>
      <x:c r="M909"/>
      <x:c r="N909"/>
    </x:row>
    <x:row r="910">
      <x:c r="A910" t="str">
        <x:v>G Disbrey|2026-03-26</x:v>
      </x:c>
      <x:c r="B910" s="888" t="n">
        <x:v>46107</x:v>
      </x:c>
      <x:c r="C910" t="str">
        <x:v>G Disbrey</x:v>
      </x:c>
      <x:c r="D910" t="str">
        <x:v>Permanent</x:v>
      </x:c>
      <x:c r="E910" t="str">
        <x:v>Thurrock</x:v>
      </x:c>
      <x:c r="F910" t="str">
        <x:v>Operative Skilled</x:v>
      </x:c>
      <x:c r="G910" t="str">
        <x:v>401117</x:v>
      </x:c>
      <x:c r="H910" t="str">
        <x:v>Haringey Council</x:v>
      </x:c>
      <x:c r="I910" s="22" t="n">
        <x:v>8</x:v>
      </x:c>
      <x:c r="J910" t="str">
        <x:v>Worked</x:v>
      </x:c>
      <x:c r="K910" t="str">
        <x:v>Employee 2267; home branch Thurrock; assigned role Operative Skilled | Deployment branch: Thurrock | Actual role: Operative Skilled | Jobs: 401117 | Customers: Haringey Council | Actual hours: 8.0; source records: 1</x:v>
      </x:c>
      <x:c r="L910" t="str">
        <x:v>Include</x:v>
      </x:c>
      <x:c r="M910"/>
      <x:c r="N910"/>
    </x:row>
    <x:row r="911">
      <x:c r="A911" t="str">
        <x:v>G Disbrey|2026-03-27</x:v>
      </x:c>
      <x:c r="B911" s="888" t="n">
        <x:v>46108</x:v>
      </x:c>
      <x:c r="C911" t="str">
        <x:v>G Disbrey</x:v>
      </x:c>
      <x:c r="D911" t="str">
        <x:v>Permanent</x:v>
      </x:c>
      <x:c r="E911" t="str">
        <x:v>Thurrock</x:v>
      </x:c>
      <x:c r="F911" t="str">
        <x:v>Operative Skilled</x:v>
      </x:c>
      <x:c r="G911" t="str">
        <x:v>400737, 400525</x:v>
      </x:c>
      <x:c r="H911" t="str">
        <x:v>HSBC - March 2026 Deliveries; JP Morgan Limited</x:v>
      </x:c>
      <x:c r="I911" s="22" t="n">
        <x:v>18</x:v>
      </x:c>
      <x:c r="J911" t="str">
        <x:v>Worked — 2 records</x:v>
      </x:c>
      <x:c r="K911" t="str">
        <x:v>Employee 2267; home branch Thurrock; assigned role Operative Skilled | Deployment branch: Birmingham, Thurrock | Actual role: Operative Porter, Operative Skilled | Jobs: 400737, 400525 | Customers: HSBC - March 2026 Deliveries; JP Morgan Limited | Actual hours: 18.0; source records: 2</x:v>
      </x:c>
      <x:c r="L911" t="str">
        <x:v>Include</x:v>
      </x:c>
      <x:c r="M911"/>
      <x:c r="N911"/>
    </x:row>
    <x:row r="912">
      <x:c r="A912" t="str">
        <x:v>G Disbrey|2026-03-28</x:v>
      </x:c>
      <x:c r="B912" s="888" t="n">
        <x:v>46109</x:v>
      </x:c>
      <x:c r="C912" t="str">
        <x:v>G Disbrey</x:v>
      </x:c>
      <x:c r="D912" t="str">
        <x:v>Permanent</x:v>
      </x:c>
      <x:c r="E912" t="str">
        <x:v>Thurrock</x:v>
      </x:c>
      <x:c r="F912" t="str">
        <x:v>Operative Skilled</x:v>
      </x:c>
      <x:c r="G912" t="str">
        <x:v>400525</x:v>
      </x:c>
      <x:c r="H912" t="str">
        <x:v>JP Morgan Limited</x:v>
      </x:c>
      <x:c r="I912" s="22" t="n">
        <x:v>8.5</x:v>
      </x:c>
      <x:c r="J912" t="str">
        <x:v>Worked</x:v>
      </x:c>
      <x:c r="K912" t="str">
        <x:v>Employee 2267; home branch Thurrock; assigned role Operative Skilled | Deployment branch: Thurrock | Actual role: Operative Skilled | Jobs: 400525 | Customers: JP Morgan Limited | Actual hours: 8.5; source records: 1</x:v>
      </x:c>
      <x:c r="L912" t="str">
        <x:v>Include</x:v>
      </x:c>
      <x:c r="M912"/>
      <x:c r="N912"/>
    </x:row>
    <x:row r="913">
      <x:c r="A913" t="str">
        <x:v>G Disbrey|2026-03-29</x:v>
      </x:c>
      <x:c r="B913" s="888" t="n">
        <x:v>46110</x:v>
      </x:c>
      <x:c r="C913" t="str">
        <x:v>G Disbrey</x:v>
      </x:c>
      <x:c r="D913" t="str">
        <x:v>Permanent</x:v>
      </x:c>
      <x:c r="E913" t="str">
        <x:v>Thurrock</x:v>
      </x:c>
      <x:c r="F913" t="str">
        <x:v>Operative Skilled</x:v>
      </x:c>
      <x:c r="G913" t="str">
        <x:v>400525</x:v>
      </x:c>
      <x:c r="H913" t="str">
        <x:v>JP Morgan Limited</x:v>
      </x:c>
      <x:c r="I913" s="22" t="n">
        <x:v>8.5</x:v>
      </x:c>
      <x:c r="J913" t="str">
        <x:v>Worked</x:v>
      </x:c>
      <x:c r="K913" t="str">
        <x:v>Employee 2267; home branch Thurrock; assigned role Operative Skilled | Deployment branch: Thurrock | Actual role: Operative Skilled | Jobs: 400525 | Customers: JP Morgan Limited | Actual hours: 8.5; source records: 1</x:v>
      </x:c>
      <x:c r="L913" t="str">
        <x:v>Include</x:v>
      </x:c>
      <x:c r="M913"/>
      <x:c r="N913"/>
    </x:row>
    <x:row r="914">
      <x:c r="A914" t="str">
        <x:v>G Disbrey|2026-03-30</x:v>
      </x:c>
      <x:c r="B914" s="888" t="n">
        <x:v>46111</x:v>
      </x:c>
      <x:c r="C914" t="str">
        <x:v>G Disbrey</x:v>
      </x:c>
      <x:c r="D914" t="str">
        <x:v>Permanent</x:v>
      </x:c>
      <x:c r="E914" t="str">
        <x:v>Thurrock</x:v>
      </x:c>
      <x:c r="F914" t="str">
        <x:v>Operative Skilled</x:v>
      </x:c>
      <x:c r="G914" t="str">
        <x:v>401117</x:v>
      </x:c>
      <x:c r="H914" t="str">
        <x:v>Haringey Council</x:v>
      </x:c>
      <x:c r="I914" s="22" t="n">
        <x:v>9</x:v>
      </x:c>
      <x:c r="J914" t="str">
        <x:v>Worked</x:v>
      </x:c>
      <x:c r="K914" t="str">
        <x:v>Employee 2267; home branch Thurrock; assigned role Operative Skilled | Deployment branch: Thurrock | Actual role: Operative Skilled | Jobs: 401117 | Customers: Haringey Council | Actual hours: 9.0; source records: 1</x:v>
      </x:c>
      <x:c r="L914" t="str">
        <x:v>Include</x:v>
      </x:c>
      <x:c r="M914"/>
      <x:c r="N914"/>
    </x:row>
    <x:row r="915">
      <x:c r="A915" t="str">
        <x:v>G Disbrey|2026-03-31</x:v>
      </x:c>
      <x:c r="B915" s="888" t="n">
        <x:v>46112</x:v>
      </x:c>
      <x:c r="C915" t="str">
        <x:v>G Disbrey</x:v>
      </x:c>
      <x:c r="D915" t="str">
        <x:v>Permanent</x:v>
      </x:c>
      <x:c r="E915" t="str">
        <x:v>Thurrock</x:v>
      </x:c>
      <x:c r="F915" t="str">
        <x:v>Operative Skilled</x:v>
      </x:c>
      <x:c r="G915" t="str">
        <x:v>396207</x:v>
      </x:c>
      <x:c r="H915" t="str">
        <x:v>Linklaters LLP</x:v>
      </x:c>
      <x:c r="I915" s="22" t="n">
        <x:v>18</x:v>
      </x:c>
      <x:c r="J915" t="str">
        <x:v>Worked</x:v>
      </x:c>
      <x:c r="K915" t="str">
        <x:v>Employee 2267; home branch Thurrock; assigned role Operative Skilled | Deployment branch: Thurrock | Actual role: Operative Porter | Jobs: 396207 | Customers: Linklaters LLP | Actual hours: 18.0; source records: 1</x:v>
      </x:c>
      <x:c r="L915" t="str">
        <x:v>Include</x:v>
      </x:c>
      <x:c r="M915"/>
      <x:c r="N915"/>
    </x:row>
    <x:row r="916">
      <x:c r="A916" t="str">
        <x:v>G Sawell (C1)|2026-03-02</x:v>
      </x:c>
      <x:c r="B916" s="888" t="n">
        <x:v>46083</x:v>
      </x:c>
      <x:c r="C916" t="str">
        <x:v>G Sawell (C1)</x:v>
      </x:c>
      <x:c r="D916" t="str">
        <x:v>Permanent</x:v>
      </x:c>
      <x:c r="E916" t="str">
        <x:v>Croydon</x:v>
      </x:c>
      <x:c r="F916" t="str">
        <x:v>Operative Driver</x:v>
      </x:c>
      <x:c r="G916" t="str">
        <x:v>400378</x:v>
      </x:c>
      <x:c r="H916" t="str">
        <x:v>Avantor ( CROYDON MARCH 2026 )</x:v>
      </x:c>
      <x:c r="I916" s="22" t="n">
        <x:v>6</x:v>
      </x:c>
      <x:c r="J916" t="str">
        <x:v>Worked</x:v>
      </x:c>
      <x:c r="K916" t="str">
        <x:v>Employee 2587; home branch Croydon; assigned role Operative Driver | Deployment branch: Cambridge | Actual role: Operative Driver | Jobs: 400378 | Customers: Avantor ( CROYDON MARCH 2026 ) | Actual hours: 6.0; source records: 1</x:v>
      </x:c>
      <x:c r="L916" t="str">
        <x:v>Include</x:v>
      </x:c>
      <x:c r="M916"/>
      <x:c r="N916"/>
    </x:row>
    <x:row r="917">
      <x:c r="A917" t="str">
        <x:v>G Sawell (C1)|2026-03-03</x:v>
      </x:c>
      <x:c r="B917" s="888" t="n">
        <x:v>46084</x:v>
      </x:c>
      <x:c r="C917" t="str">
        <x:v>G Sawell (C1)</x:v>
      </x:c>
      <x:c r="D917" t="str">
        <x:v>Permanent</x:v>
      </x:c>
      <x:c r="E917" t="str">
        <x:v>Croydon</x:v>
      </x:c>
      <x:c r="F917" t="str">
        <x:v>Operative Driver</x:v>
      </x:c>
      <x:c r="G917" t="str">
        <x:v>392752</x:v>
      </x:c>
      <x:c r="H917" t="str">
        <x:v>Bromley Central Library</x:v>
      </x:c>
      <x:c r="I917" s="22" t="n">
        <x:v>9</x:v>
      </x:c>
      <x:c r="J917" t="str">
        <x:v>Worked</x:v>
      </x:c>
      <x:c r="K917" t="str">
        <x:v>Employee 2587; home branch Croydon; assigned role Operative Driver | Deployment branch: Croydon | Actual role: Operative Driver | Jobs: 392752 | Customers: Bromley Central Library | Actual hours: 9.0; source records: 1</x:v>
      </x:c>
      <x:c r="L917" t="str">
        <x:v>Include</x:v>
      </x:c>
      <x:c r="M917"/>
      <x:c r="N917"/>
    </x:row>
    <x:row r="918">
      <x:c r="A918" t="str">
        <x:v>G Sawell (C1)|2026-03-04</x:v>
      </x:c>
      <x:c r="B918" s="888" t="n">
        <x:v>46085</x:v>
      </x:c>
      <x:c r="C918" t="str">
        <x:v>G Sawell (C1)</x:v>
      </x:c>
      <x:c r="D918" t="str">
        <x:v>Permanent</x:v>
      </x:c>
      <x:c r="E918" t="str">
        <x:v>Croydon</x:v>
      </x:c>
      <x:c r="F918" t="str">
        <x:v>Operative Driver</x:v>
      </x:c>
      <x:c r="G918" t="str">
        <x:v>392752</x:v>
      </x:c>
      <x:c r="H918" t="str">
        <x:v>Bromley Central Library</x:v>
      </x:c>
      <x:c r="I918" s="22" t="n">
        <x:v>8.5</x:v>
      </x:c>
      <x:c r="J918" t="str">
        <x:v>Worked</x:v>
      </x:c>
      <x:c r="K918" t="str">
        <x:v>Employee 2587; home branch Croydon; assigned role Operative Driver | Deployment branch: Croydon | Actual role: Operative Driver | Jobs: 392752 | Customers: Bromley Central Library | Actual hours: 8.5; source records: 1</x:v>
      </x:c>
      <x:c r="L918" t="str">
        <x:v>Include</x:v>
      </x:c>
      <x:c r="M918"/>
      <x:c r="N918"/>
    </x:row>
    <x:row r="919">
      <x:c r="A919" t="str">
        <x:v>G Sawell (C1)|2026-03-05</x:v>
      </x:c>
      <x:c r="B919" s="888" t="n">
        <x:v>46086</x:v>
      </x:c>
      <x:c r="C919" t="str">
        <x:v>G Sawell (C1)</x:v>
      </x:c>
      <x:c r="D919" t="str">
        <x:v>Permanent</x:v>
      </x:c>
      <x:c r="E919" t="str">
        <x:v>Croydon</x:v>
      </x:c>
      <x:c r="F919" t="str">
        <x:v>Operative Driver</x:v>
      </x:c>
      <x:c r="G919" t="str">
        <x:v>392752</x:v>
      </x:c>
      <x:c r="H919" t="str">
        <x:v>Bromley Central Library</x:v>
      </x:c>
      <x:c r="I919" s="22" t="n">
        <x:v>10</x:v>
      </x:c>
      <x:c r="J919" t="str">
        <x:v>Worked</x:v>
      </x:c>
      <x:c r="K919" t="str">
        <x:v>Employee 2587; home branch Croydon; assigned role Operative Driver | Deployment branch: Croydon | Actual role: Operative Driver | Jobs: 392752 | Customers: Bromley Central Library | Actual hours: 10.0; source records: 1</x:v>
      </x:c>
      <x:c r="L919" t="str">
        <x:v>Include</x:v>
      </x:c>
      <x:c r="M919"/>
      <x:c r="N919"/>
    </x:row>
    <x:row r="920">
      <x:c r="A920" t="str">
        <x:v>G Sawell (C1)|2026-03-06</x:v>
      </x:c>
      <x:c r="B920" s="888" t="n">
        <x:v>46087</x:v>
      </x:c>
      <x:c r="C920" t="str">
        <x:v>G Sawell (C1)</x:v>
      </x:c>
      <x:c r="D920" t="str">
        <x:v>Permanent</x:v>
      </x:c>
      <x:c r="E920" t="str">
        <x:v>Croydon</x:v>
      </x:c>
      <x:c r="F920" t="str">
        <x:v>Operative Driver</x:v>
      </x:c>
      <x:c r="G920" t="str">
        <x:v>392752</x:v>
      </x:c>
      <x:c r="H920" t="str">
        <x:v>Bromley Central Library</x:v>
      </x:c>
      <x:c r="I920" s="22" t="n">
        <x:v>6</x:v>
      </x:c>
      <x:c r="J920" t="str">
        <x:v>Worked</x:v>
      </x:c>
      <x:c r="K920" t="str">
        <x:v>Employee 2587; home branch Croydon; assigned role Operative Driver | Deployment branch: Croydon | Actual role: Operative Driver | Jobs: 392752 | Customers: Bromley Central Library | Actual hours: 6.0; source records: 1</x:v>
      </x:c>
      <x:c r="L920" t="str">
        <x:v>Include</x:v>
      </x:c>
      <x:c r="M920"/>
      <x:c r="N920"/>
    </x:row>
    <x:row r="921">
      <x:c r="A921" t="str">
        <x:v>G Sawell (C1)|2026-03-09</x:v>
      </x:c>
      <x:c r="B921" s="888" t="n">
        <x:v>46090</x:v>
      </x:c>
      <x:c r="C921" t="str">
        <x:v>G Sawell (C1)</x:v>
      </x:c>
      <x:c r="D921" t="str">
        <x:v>Permanent</x:v>
      </x:c>
      <x:c r="E921" t="str">
        <x:v>Croydon</x:v>
      </x:c>
      <x:c r="F921" t="str">
        <x:v>Operative Driver</x:v>
      </x:c>
      <x:c r="G921" t="str">
        <x:v>392752</x:v>
      </x:c>
      <x:c r="H921" t="str">
        <x:v>Bromley Central Library</x:v>
      </x:c>
      <x:c r="I921" s="22" t="n">
        <x:v>8</x:v>
      </x:c>
      <x:c r="J921" t="str">
        <x:v>Worked</x:v>
      </x:c>
      <x:c r="K921" t="str">
        <x:v>Employee 2587; home branch Croydon; assigned role Operative Driver | Deployment branch: Croydon | Actual role: Operative Driver | Jobs: 392752 | Customers: Bromley Central Library | Actual hours: 8.0; source records: 1</x:v>
      </x:c>
      <x:c r="L921" t="str">
        <x:v>Include</x:v>
      </x:c>
      <x:c r="M921"/>
      <x:c r="N921"/>
    </x:row>
    <x:row r="922">
      <x:c r="A922" t="str">
        <x:v>G Sawell (C1)|2026-03-10</x:v>
      </x:c>
      <x:c r="B922" s="888" t="n">
        <x:v>46091</x:v>
      </x:c>
      <x:c r="C922" t="str">
        <x:v>G Sawell (C1)</x:v>
      </x:c>
      <x:c r="D922" t="str">
        <x:v>Permanent</x:v>
      </x:c>
      <x:c r="E922" t="str">
        <x:v>Croydon</x:v>
      </x:c>
      <x:c r="F922" t="str">
        <x:v>Operative Driver</x:v>
      </x:c>
      <x:c r="G922"/>
      <x:c r="H922"/>
      <x:c r="I922" s="22" t="n">
        <x:v>0</x:v>
      </x:c>
      <x:c r="J922" t="str">
        <x:v>Annual leave</x:v>
      </x:c>
      <x:c r="K922" t="str">
        <x:v>Employee 2587; home branch Croydon; assigned role Operative Driver | Leave: Annual Leave (Hours) | Leave calendar basis: Variable-pattern period</x:v>
      </x:c>
      <x:c r="L922" t="str">
        <x:v>Include</x:v>
      </x:c>
      <x:c r="M922"/>
      <x:c r="N922"/>
    </x:row>
    <x:row r="923">
      <x:c r="A923" t="str">
        <x:v>G Sawell (C1)|2026-03-11</x:v>
      </x:c>
      <x:c r="B923" s="888" t="n">
        <x:v>46092</x:v>
      </x:c>
      <x:c r="C923" t="str">
        <x:v>G Sawell (C1)</x:v>
      </x:c>
      <x:c r="D923" t="str">
        <x:v>Permanent</x:v>
      </x:c>
      <x:c r="E923" t="str">
        <x:v>Croydon</x:v>
      </x:c>
      <x:c r="F923" t="str">
        <x:v>Operative Driver</x:v>
      </x:c>
      <x:c r="G923" t="str">
        <x:v>400753</x:v>
      </x:c>
      <x:c r="H923" t="str">
        <x:v>Network Rail</x:v>
      </x:c>
      <x:c r="I923" s="22" t="n">
        <x:v>6.5</x:v>
      </x:c>
      <x:c r="J923" t="str">
        <x:v>Worked</x:v>
      </x:c>
      <x:c r="K923" t="str">
        <x:v>Employee 2587; home branch Croydon; assigned role Operative Driver | Deployment branch: Croydon | Actual role: Operative Driver | Jobs: 400753 | Customers: Network Rail | Actual hours: 6.5; source records: 1</x:v>
      </x:c>
      <x:c r="L923" t="str">
        <x:v>Include</x:v>
      </x:c>
      <x:c r="M923"/>
      <x:c r="N923"/>
    </x:row>
    <x:row r="924">
      <x:c r="A924" t="str">
        <x:v>G Sawell (C1)|2026-03-12</x:v>
      </x:c>
      <x:c r="B924" s="888" t="n">
        <x:v>46093</x:v>
      </x:c>
      <x:c r="C924" t="str">
        <x:v>G Sawell (C1)</x:v>
      </x:c>
      <x:c r="D924" t="str">
        <x:v>Permanent</x:v>
      </x:c>
      <x:c r="E924" t="str">
        <x:v>Croydon</x:v>
      </x:c>
      <x:c r="F924" t="str">
        <x:v>Operative Driver</x:v>
      </x:c>
      <x:c r="G924" t="str">
        <x:v>400187</x:v>
      </x:c>
      <x:c r="H924" t="str">
        <x:v>Adecco Group</x:v>
      </x:c>
      <x:c r="I924" s="22" t="n">
        <x:v>7.5</x:v>
      </x:c>
      <x:c r="J924" t="str">
        <x:v>Worked</x:v>
      </x:c>
      <x:c r="K924" t="str">
        <x:v>Employee 2587; home branch Croydon; assigned role Operative Driver | Deployment branch: Croydon | Actual role: Operative Driver | Jobs: 400187 | Customers: Adecco Group | Actual hours: 7.5; source records: 1</x:v>
      </x:c>
      <x:c r="L924" t="str">
        <x:v>Include</x:v>
      </x:c>
      <x:c r="M924"/>
      <x:c r="N924"/>
    </x:row>
    <x:row r="925">
      <x:c r="A925" t="str">
        <x:v>G Sawell (C1)|2026-03-16</x:v>
      </x:c>
      <x:c r="B925" s="888" t="n">
        <x:v>46097</x:v>
      </x:c>
      <x:c r="C925" t="str">
        <x:v>G Sawell (C1)</x:v>
      </x:c>
      <x:c r="D925" t="str">
        <x:v>Permanent</x:v>
      </x:c>
      <x:c r="E925" t="str">
        <x:v>Croydon</x:v>
      </x:c>
      <x:c r="F925" t="str">
        <x:v>Operative Driver</x:v>
      </x:c>
      <x:c r="G925" t="str">
        <x:v>392752</x:v>
      </x:c>
      <x:c r="H925" t="str">
        <x:v>Bromley Central Library</x:v>
      </x:c>
      <x:c r="I925" s="22" t="n">
        <x:v>7.5</x:v>
      </x:c>
      <x:c r="J925" t="str">
        <x:v>Worked</x:v>
      </x:c>
      <x:c r="K925" t="str">
        <x:v>Employee 2587; home branch Croydon; assigned role Operative Driver | Deployment branch: Croydon | Actual role: Operative Driver | Jobs: 392752 | Customers: Bromley Central Library | Actual hours: 7.5; source records: 1</x:v>
      </x:c>
      <x:c r="L925" t="str">
        <x:v>Include</x:v>
      </x:c>
      <x:c r="M925"/>
      <x:c r="N925"/>
    </x:row>
    <x:row r="926">
      <x:c r="A926" t="str">
        <x:v>G Sawell (C1)|2026-03-17</x:v>
      </x:c>
      <x:c r="B926" s="888" t="n">
        <x:v>46098</x:v>
      </x:c>
      <x:c r="C926" t="str">
        <x:v>G Sawell (C1)</x:v>
      </x:c>
      <x:c r="D926" t="str">
        <x:v>Permanent</x:v>
      </x:c>
      <x:c r="E926" t="str">
        <x:v>Croydon</x:v>
      </x:c>
      <x:c r="F926" t="str">
        <x:v>Operative Driver</x:v>
      </x:c>
      <x:c r="G926" t="str">
        <x:v>392752</x:v>
      </x:c>
      <x:c r="H926" t="str">
        <x:v>Bromley Central Library</x:v>
      </x:c>
      <x:c r="I926" s="22" t="n">
        <x:v>6</x:v>
      </x:c>
      <x:c r="J926" t="str">
        <x:v>Worked</x:v>
      </x:c>
      <x:c r="K926" t="str">
        <x:v>Employee 2587; home branch Croydon; assigned role Operative Driver | Deployment branch: Croydon | Actual role: Operative Driver | Jobs: 392752 | Customers: Bromley Central Library | Actual hours: 6.0; source records: 1</x:v>
      </x:c>
      <x:c r="L926" t="str">
        <x:v>Include</x:v>
      </x:c>
      <x:c r="M926"/>
      <x:c r="N926"/>
    </x:row>
    <x:row r="927">
      <x:c r="A927" t="str">
        <x:v>G Sawell (C1)|2026-03-18</x:v>
      </x:c>
      <x:c r="B927" s="888" t="n">
        <x:v>46099</x:v>
      </x:c>
      <x:c r="C927" t="str">
        <x:v>G Sawell (C1)</x:v>
      </x:c>
      <x:c r="D927" t="str">
        <x:v>Permanent</x:v>
      </x:c>
      <x:c r="E927" t="str">
        <x:v>Croydon</x:v>
      </x:c>
      <x:c r="F927" t="str">
        <x:v>Operative Driver</x:v>
      </x:c>
      <x:c r="G927" t="str">
        <x:v>392752</x:v>
      </x:c>
      <x:c r="H927" t="str">
        <x:v>Bromley Central Library</x:v>
      </x:c>
      <x:c r="I927" s="22" t="n">
        <x:v>9.5</x:v>
      </x:c>
      <x:c r="J927" t="str">
        <x:v>Worked</x:v>
      </x:c>
      <x:c r="K927" t="str">
        <x:v>Employee 2587; home branch Croydon; assigned role Operative Driver | Deployment branch: Croydon | Actual role: Operative Driver | Jobs: 392752 | Customers: Bromley Central Library | Actual hours: 9.5; source records: 1</x:v>
      </x:c>
      <x:c r="L927" t="str">
        <x:v>Include</x:v>
      </x:c>
      <x:c r="M927"/>
      <x:c r="N927"/>
    </x:row>
    <x:row r="928">
      <x:c r="A928" t="str">
        <x:v>G Sawell (C1)|2026-03-19</x:v>
      </x:c>
      <x:c r="B928" s="888" t="n">
        <x:v>46100</x:v>
      </x:c>
      <x:c r="C928" t="str">
        <x:v>G Sawell (C1)</x:v>
      </x:c>
      <x:c r="D928" t="str">
        <x:v>Permanent</x:v>
      </x:c>
      <x:c r="E928" t="str">
        <x:v>Croydon</x:v>
      </x:c>
      <x:c r="F928" t="str">
        <x:v>Operative Driver</x:v>
      </x:c>
      <x:c r="G928" t="str">
        <x:v>392752</x:v>
      </x:c>
      <x:c r="H928" t="str">
        <x:v>Bromley Central Library</x:v>
      </x:c>
      <x:c r="I928" s="22" t="n">
        <x:v>6.5</x:v>
      </x:c>
      <x:c r="J928" t="str">
        <x:v>Worked</x:v>
      </x:c>
      <x:c r="K928" t="str">
        <x:v>Employee 2587; home branch Croydon; assigned role Operative Driver | Deployment branch: Croydon | Actual role: Operative Driver | Jobs: 392752 | Customers: Bromley Central Library | Actual hours: 6.5; source records: 1</x:v>
      </x:c>
      <x:c r="L928" t="str">
        <x:v>Include</x:v>
      </x:c>
      <x:c r="M928"/>
      <x:c r="N928"/>
    </x:row>
    <x:row r="929">
      <x:c r="A929" t="str">
        <x:v>G Sawell (C1)|2026-03-20</x:v>
      </x:c>
      <x:c r="B929" s="888" t="n">
        <x:v>46101</x:v>
      </x:c>
      <x:c r="C929" t="str">
        <x:v>G Sawell (C1)</x:v>
      </x:c>
      <x:c r="D929" t="str">
        <x:v>Permanent</x:v>
      </x:c>
      <x:c r="E929" t="str">
        <x:v>Croydon</x:v>
      </x:c>
      <x:c r="F929" t="str">
        <x:v>Operative Driver</x:v>
      </x:c>
      <x:c r="G929" t="str">
        <x:v>400695</x:v>
      </x:c>
      <x:c r="H929" t="str">
        <x:v>Equans Services Limited</x:v>
      </x:c>
      <x:c r="I929" s="22" t="n">
        <x:v>7.5</x:v>
      </x:c>
      <x:c r="J929" t="str">
        <x:v>Worked</x:v>
      </x:c>
      <x:c r="K929" t="str">
        <x:v>Employee 2587; home branch Croydon; assigned role Operative Driver | Deployment branch: Croydon | Actual role: Operative Driver | Jobs: 400695 | Customers: Equans Services Limited | Actual hours: 7.5; source records: 1</x:v>
      </x:c>
      <x:c r="L929" t="str">
        <x:v>Include</x:v>
      </x:c>
      <x:c r="M929"/>
      <x:c r="N929"/>
    </x:row>
    <x:row r="930">
      <x:c r="A930" t="str">
        <x:v>G Sawell (C1)|2026-03-23</x:v>
      </x:c>
      <x:c r="B930" s="888" t="n">
        <x:v>46104</x:v>
      </x:c>
      <x:c r="C930" t="str">
        <x:v>G Sawell (C1)</x:v>
      </x:c>
      <x:c r="D930" t="str">
        <x:v>Permanent</x:v>
      </x:c>
      <x:c r="E930" t="str">
        <x:v>Croydon</x:v>
      </x:c>
      <x:c r="F930" t="str">
        <x:v>Operative Driver</x:v>
      </x:c>
      <x:c r="G930"/>
      <x:c r="H930"/>
      <x:c r="I930" s="22" t="n">
        <x:v>0</x:v>
      </x:c>
      <x:c r="J930" t="str">
        <x:v>Other leave — Sickness</x:v>
      </x:c>
      <x:c r="K930" t="str">
        <x:v>Employee 2587; home branch Croydon; assigned role Operative Driver | Leave: Sickness | Leave calendar basis: Variable-pattern period</x:v>
      </x:c>
      <x:c r="L930" t="str">
        <x:v>Include</x:v>
      </x:c>
      <x:c r="M930"/>
      <x:c r="N930"/>
    </x:row>
    <x:row r="931">
      <x:c r="A931" t="str">
        <x:v>G Sawell (C1)|2026-03-24</x:v>
      </x:c>
      <x:c r="B931" s="888" t="n">
        <x:v>46105</x:v>
      </x:c>
      <x:c r="C931" t="str">
        <x:v>G Sawell (C1)</x:v>
      </x:c>
      <x:c r="D931" t="str">
        <x:v>Permanent</x:v>
      </x:c>
      <x:c r="E931" t="str">
        <x:v>Croydon</x:v>
      </x:c>
      <x:c r="F931" t="str">
        <x:v>Operative Driver</x:v>
      </x:c>
      <x:c r="G931" t="str">
        <x:v>386891D, 396836</x:v>
      </x:c>
      <x:c r="H931" t="str">
        <x:v>Restore Harrow Green; Watts/Mrs Loida</x:v>
      </x:c>
      <x:c r="I931" s="22" t="n">
        <x:v>14.5</x:v>
      </x:c>
      <x:c r="J931" t="str">
        <x:v>Worked — 2 records</x:v>
      </x:c>
      <x:c r="K931" t="str">
        <x:v>Employee 2587; home branch Croydon; assigned role Operative Driver | Deployment branch: Croydon, Thurrock | Actual role: Operative Driver | Jobs: 386891D, 396836 | Customers: Restore Harrow Green; Watts/Mrs Loida | Actual hours: 14.5; source records: 2</x:v>
      </x:c>
      <x:c r="L931" t="str">
        <x:v>Include</x:v>
      </x:c>
      <x:c r="M931"/>
      <x:c r="N931"/>
    </x:row>
    <x:row r="932">
      <x:c r="A932" t="str">
        <x:v>G Sawell (C1)|2026-03-25</x:v>
      </x:c>
      <x:c r="B932" s="888" t="n">
        <x:v>46106</x:v>
      </x:c>
      <x:c r="C932" t="str">
        <x:v>G Sawell (C1)</x:v>
      </x:c>
      <x:c r="D932" t="str">
        <x:v>Permanent</x:v>
      </x:c>
      <x:c r="E932" t="str">
        <x:v>Croydon</x:v>
      </x:c>
      <x:c r="F932" t="str">
        <x:v>Operative Driver</x:v>
      </x:c>
      <x:c r="G932" t="str">
        <x:v>392752</x:v>
      </x:c>
      <x:c r="H932" t="str">
        <x:v>Bromley Central Library</x:v>
      </x:c>
      <x:c r="I932" s="22" t="n">
        <x:v>10</x:v>
      </x:c>
      <x:c r="J932" t="str">
        <x:v>Worked</x:v>
      </x:c>
      <x:c r="K932" t="str">
        <x:v>Employee 2587; home branch Croydon; assigned role Operative Driver | Deployment branch: Croydon | Actual role: Operative Driver | Jobs: 392752 | Customers: Bromley Central Library | Actual hours: 10.0; source records: 1</x:v>
      </x:c>
      <x:c r="L932" t="str">
        <x:v>Include</x:v>
      </x:c>
      <x:c r="M932"/>
      <x:c r="N932"/>
    </x:row>
    <x:row r="933">
      <x:c r="A933" t="str">
        <x:v>G Sawell (C1)|2026-03-26</x:v>
      </x:c>
      <x:c r="B933" s="888" t="n">
        <x:v>46107</x:v>
      </x:c>
      <x:c r="C933" t="str">
        <x:v>G Sawell (C1)</x:v>
      </x:c>
      <x:c r="D933" t="str">
        <x:v>Permanent</x:v>
      </x:c>
      <x:c r="E933" t="str">
        <x:v>Croydon</x:v>
      </x:c>
      <x:c r="F933" t="str">
        <x:v>Operative Driver</x:v>
      </x:c>
      <x:c r="G933" t="str">
        <x:v>392752</x:v>
      </x:c>
      <x:c r="H933" t="str">
        <x:v>Bromley Central Library</x:v>
      </x:c>
      <x:c r="I933" s="22" t="n">
        <x:v>10.5</x:v>
      </x:c>
      <x:c r="J933" t="str">
        <x:v>Worked</x:v>
      </x:c>
      <x:c r="K933" t="str">
        <x:v>Employee 2587; home branch Croydon; assigned role Operative Driver | Deployment branch: Croydon | Actual role: Operative Driver | Jobs: 392752 | Customers: Bromley Central Library | Actual hours: 10.5; source records: 1</x:v>
      </x:c>
      <x:c r="L933" t="str">
        <x:v>Include</x:v>
      </x:c>
      <x:c r="M933"/>
      <x:c r="N933"/>
    </x:row>
    <x:row r="934">
      <x:c r="A934" t="str">
        <x:v>G Sawell (C1)|2026-03-27</x:v>
      </x:c>
      <x:c r="B934" s="888" t="n">
        <x:v>46108</x:v>
      </x:c>
      <x:c r="C934" t="str">
        <x:v>G Sawell (C1)</x:v>
      </x:c>
      <x:c r="D934" t="str">
        <x:v>Permanent</x:v>
      </x:c>
      <x:c r="E934" t="str">
        <x:v>Croydon</x:v>
      </x:c>
      <x:c r="F934" t="str">
        <x:v>Operative Driver</x:v>
      </x:c>
      <x:c r="G934"/>
      <x:c r="H934"/>
      <x:c r="I934" s="22" t="n">
        <x:v>0</x:v>
      </x:c>
      <x:c r="J934" t="str">
        <x:v>Annual leave</x:v>
      </x:c>
      <x:c r="K934" t="str">
        <x:v>Employee 2587; home branch Croydon; assigned role Operative Driver | Leave: Annual Leave (Hours) | Leave calendar basis: Variable-pattern period</x:v>
      </x:c>
      <x:c r="L934" t="str">
        <x:v>Include</x:v>
      </x:c>
      <x:c r="M934"/>
      <x:c r="N934"/>
    </x:row>
    <x:row r="935">
      <x:c r="A935" t="str">
        <x:v>G Sawell (C1)|2026-03-30</x:v>
      </x:c>
      <x:c r="B935" s="888" t="n">
        <x:v>46111</x:v>
      </x:c>
      <x:c r="C935" t="str">
        <x:v>G Sawell (C1)</x:v>
      </x:c>
      <x:c r="D935" t="str">
        <x:v>Permanent</x:v>
      </x:c>
      <x:c r="E935" t="str">
        <x:v>Croydon</x:v>
      </x:c>
      <x:c r="F935" t="str">
        <x:v>Operative Driver</x:v>
      </x:c>
      <x:c r="G935"/>
      <x:c r="H935"/>
      <x:c r="I935" s="22" t="n">
        <x:v>0</x:v>
      </x:c>
      <x:c r="J935" t="str">
        <x:v>Annual leave</x:v>
      </x:c>
      <x:c r="K935" t="str">
        <x:v>Employee 2587; home branch Croydon; assigned role Operative Driver | Leave: Annual Leave (Hours) | Leave calendar basis: Variable-pattern period</x:v>
      </x:c>
      <x:c r="L935" t="str">
        <x:v>Include</x:v>
      </x:c>
      <x:c r="M935"/>
      <x:c r="N935"/>
    </x:row>
    <x:row r="936">
      <x:c r="A936" t="str">
        <x:v>G Sawell (C1)|2026-03-31</x:v>
      </x:c>
      <x:c r="B936" s="888" t="n">
        <x:v>46112</x:v>
      </x:c>
      <x:c r="C936" t="str">
        <x:v>G Sawell (C1)</x:v>
      </x:c>
      <x:c r="D936" t="str">
        <x:v>Permanent</x:v>
      </x:c>
      <x:c r="E936" t="str">
        <x:v>Croydon</x:v>
      </x:c>
      <x:c r="F936" t="str">
        <x:v>Operative Driver</x:v>
      </x:c>
      <x:c r="G936" t="str">
        <x:v>398532A</x:v>
      </x:c>
      <x:c r="H936" t="str">
        <x:v>Southwark Ballot Box Move</x:v>
      </x:c>
      <x:c r="I936" s="22" t="n">
        <x:v>5.5</x:v>
      </x:c>
      <x:c r="J936" t="str">
        <x:v>Worked</x:v>
      </x:c>
      <x:c r="K936" t="str">
        <x:v>Employee 2587; home branch Croydon; assigned role Operative Driver | Deployment branch: Croydon | Actual role: Operative Driver | Jobs: 398532A | Customers: Southwark Ballot Box Move | Actual hours: 5.5; source records: 1</x:v>
      </x:c>
      <x:c r="L936" t="str">
        <x:v>Include</x:v>
      </x:c>
      <x:c r="M936"/>
      <x:c r="N936"/>
    </x:row>
    <x:row r="937">
      <x:c r="A937" t="str">
        <x:v>G Talpos (C1)|2026-03-12</x:v>
      </x:c>
      <x:c r="B937" s="888" t="n">
        <x:v>46093</x:v>
      </x:c>
      <x:c r="C937" t="str">
        <x:v>G Talpos (C1)</x:v>
      </x:c>
      <x:c r="D937" t="str">
        <x:v>Permanent</x:v>
      </x:c>
      <x:c r="E937" t="str">
        <x:v>Thurrock</x:v>
      </x:c>
      <x:c r="F937" t="str">
        <x:v>Operative Driver</x:v>
      </x:c>
      <x:c r="G937" t="str">
        <x:v>400951</x:v>
      </x:c>
      <x:c r="H937" t="str">
        <x:v>UBS Investment Bank</x:v>
      </x:c>
      <x:c r="I937" s="22" t="n">
        <x:v>3.25</x:v>
      </x:c>
      <x:c r="J937" t="str">
        <x:v>Worked</x:v>
      </x:c>
      <x:c r="K937" t="str">
        <x:v>Employee 2833; home branch Thurrock; assigned role Operative Driver | Deployment branch: Thurrock | Actual role: Operative Driver | Jobs: 400951 | Customers: UBS Investment Bank | Actual hours: 3.2; source records: 1</x:v>
      </x:c>
      <x:c r="L937" t="str">
        <x:v>Include</x:v>
      </x:c>
      <x:c r="M937"/>
      <x:c r="N937"/>
    </x:row>
    <x:row r="938">
      <x:c r="A938" t="str">
        <x:v>G Talpos (C1)|2026-03-18</x:v>
      </x:c>
      <x:c r="B938" s="888" t="n">
        <x:v>46099</x:v>
      </x:c>
      <x:c r="C938" t="str">
        <x:v>G Talpos (C1)</x:v>
      </x:c>
      <x:c r="D938" t="str">
        <x:v>Permanent</x:v>
      </x:c>
      <x:c r="E938" t="str">
        <x:v>Thurrock</x:v>
      </x:c>
      <x:c r="F938" t="str">
        <x:v>Operative Driver</x:v>
      </x:c>
      <x:c r="G938" t="str">
        <x:v>399150</x:v>
      </x:c>
      <x:c r="H938" t="str">
        <x:v>Kite Lake Capital Management (UK) LLP</x:v>
      </x:c>
      <x:c r="I938" s="22" t="n">
        <x:v>4</x:v>
      </x:c>
      <x:c r="J938" t="str">
        <x:v>Worked</x:v>
      </x:c>
      <x:c r="K938" t="str">
        <x:v>Employee 2833; home branch Thurrock; assigned role Operative Driver | Deployment branch: Thurrock | Actual role: Operative Driver | Jobs: 399150 | Customers: Kite Lake Capital Management (UK) LLP | Actual hours: 4.0; source records: 1</x:v>
      </x:c>
      <x:c r="L938" t="str">
        <x:v>Include</x:v>
      </x:c>
      <x:c r="M938"/>
      <x:c r="N938"/>
    </x:row>
    <x:row r="939">
      <x:c r="A939" t="str">
        <x:v>Garry Dobson|2026-03-02</x:v>
      </x:c>
      <x:c r="B939" s="888" t="n">
        <x:v>46083</x:v>
      </x:c>
      <x:c r="C939" t="str">
        <x:v>Garry Dobson</x:v>
      </x:c>
      <x:c r="D939" t="str">
        <x:v>Permanent</x:v>
      </x:c>
      <x:c r="E939" t="str">
        <x:v>Birmingham</x:v>
      </x:c>
      <x:c r="F939" t="str">
        <x:v>Warehouse</x:v>
      </x:c>
      <x:c r="G939" t="str">
        <x:v>399506</x:v>
      </x:c>
      <x:c r="H939" t="str">
        <x:v>HSBC - Storage 2026</x:v>
      </x:c>
      <x:c r="I939" s="22" t="n">
        <x:v>10</x:v>
      </x:c>
      <x:c r="J939" t="str">
        <x:v>Worked</x:v>
      </x:c>
      <x:c r="K939" t="str">
        <x:v>Employee 2284; home branch Birmingham; assigned role Warehouse | Deployment branch: Birmingham | Actual role: Warehouse | Jobs: 399506 | Customers: HSBC - Storage 2026 | Actual hours: 10.0; source records: 1</x:v>
      </x:c>
      <x:c r="L939" t="str">
        <x:v>Include</x:v>
      </x:c>
      <x:c r="M939"/>
      <x:c r="N939"/>
    </x:row>
    <x:row r="940">
      <x:c r="A940" t="str">
        <x:v>Garry Dobson|2026-03-12</x:v>
      </x:c>
      <x:c r="B940" s="888" t="n">
        <x:v>46093</x:v>
      </x:c>
      <x:c r="C940" t="str">
        <x:v>Garry Dobson</x:v>
      </x:c>
      <x:c r="D940" t="str">
        <x:v>Permanent</x:v>
      </x:c>
      <x:c r="E940" t="str">
        <x:v>Birmingham</x:v>
      </x:c>
      <x:c r="F940" t="str">
        <x:v>Warehouse</x:v>
      </x:c>
      <x:c r="G940" t="str">
        <x:v>394543</x:v>
      </x:c>
      <x:c r="H940" t="str">
        <x:v>EMCOR UK -  DHSC/NHS</x:v>
      </x:c>
      <x:c r="I940" s="22" t="n">
        <x:v>1</x:v>
      </x:c>
      <x:c r="J940" t="str">
        <x:v>Worked</x:v>
      </x:c>
      <x:c r="K940" t="str">
        <x:v>Employee 2284; home branch Birmingham; assigned role Warehouse | Deployment branch: Birmingham | Actual role: Warehouse | Jobs: 394543 | Customers: EMCOR UK -  DHSC/NHS | Actual hours: 1.0; source records: 1</x:v>
      </x:c>
      <x:c r="L940" t="str">
        <x:v>Include</x:v>
      </x:c>
      <x:c r="M940"/>
      <x:c r="N940"/>
    </x:row>
    <x:row r="941">
      <x:c r="A941" t="str">
        <x:v>Garry Dobson|2026-03-20</x:v>
      </x:c>
      <x:c r="B941" s="888" t="n">
        <x:v>46101</x:v>
      </x:c>
      <x:c r="C941" t="str">
        <x:v>Garry Dobson</x:v>
      </x:c>
      <x:c r="D941" t="str">
        <x:v>Permanent</x:v>
      </x:c>
      <x:c r="E941" t="str">
        <x:v>Birmingham</x:v>
      </x:c>
      <x:c r="F941" t="str">
        <x:v>Warehouse</x:v>
      </x:c>
      <x:c r="G941"/>
      <x:c r="H941"/>
      <x:c r="I941" s="22" t="n">
        <x:v>0</x:v>
      </x:c>
      <x:c r="J941" t="str">
        <x:v>Annual leave</x:v>
      </x:c>
      <x:c r="K941" t="str">
        <x:v>Employee 2284; home branch Birmingham; assigned role Warehouse | Leave: Annual Leave (Hours) | Leave calendar basis: Variable-pattern period</x:v>
      </x:c>
      <x:c r="L941" t="str">
        <x:v>Include</x:v>
      </x:c>
      <x:c r="M941"/>
      <x:c r="N941"/>
    </x:row>
    <x:row r="942">
      <x:c r="A942" t="str">
        <x:v>Garry Dobson|2026-03-24</x:v>
      </x:c>
      <x:c r="B942" s="888" t="n">
        <x:v>46105</x:v>
      </x:c>
      <x:c r="C942" t="str">
        <x:v>Garry Dobson</x:v>
      </x:c>
      <x:c r="D942" t="str">
        <x:v>Permanent</x:v>
      </x:c>
      <x:c r="E942" t="str">
        <x:v>Birmingham</x:v>
      </x:c>
      <x:c r="F942" t="str">
        <x:v>Warehouse</x:v>
      </x:c>
      <x:c r="G942" t="str">
        <x:v>390743B</x:v>
      </x:c>
      <x:c r="H942" t="str">
        <x:v>West Midlands Police - Facilities</x:v>
      </x:c>
      <x:c r="I942" s="22" t="n">
        <x:v>10</x:v>
      </x:c>
      <x:c r="J942" t="str">
        <x:v>Worked</x:v>
      </x:c>
      <x:c r="K942" t="str">
        <x:v>Employee 2284; home branch Birmingham; assigned role Warehouse | Deployment branch: Birmingham | Actual role: Warehouse | Jobs: 390743B | Customers: West Midlands Police - Facilities | Actual hours: 10.0; source records: 1</x:v>
      </x:c>
      <x:c r="L942" t="str">
        <x:v>Include</x:v>
      </x:c>
      <x:c r="M942"/>
      <x:c r="N942"/>
    </x:row>
    <x:row r="943">
      <x:c r="A943" t="str">
        <x:v>Garry Dobson|2026-03-25</x:v>
      </x:c>
      <x:c r="B943" s="888" t="n">
        <x:v>46106</x:v>
      </x:c>
      <x:c r="C943" t="str">
        <x:v>Garry Dobson</x:v>
      </x:c>
      <x:c r="D943" t="str">
        <x:v>Permanent</x:v>
      </x:c>
      <x:c r="E943" t="str">
        <x:v>Birmingham</x:v>
      </x:c>
      <x:c r="F943" t="str">
        <x:v>Warehouse</x:v>
      </x:c>
      <x:c r="G943" t="str">
        <x:v>399577</x:v>
      </x:c>
      <x:c r="H943" t="str">
        <x:v>Forresters IP LLP</x:v>
      </x:c>
      <x:c r="I943" s="22" t="n">
        <x:v>2</x:v>
      </x:c>
      <x:c r="J943" t="str">
        <x:v>Worked</x:v>
      </x:c>
      <x:c r="K943" t="str">
        <x:v>Employee 2284; home branch Birmingham; assigned role Warehouse | Deployment branch: Birmingham | Actual role: Warehouse | Jobs: 399577 | Customers: Forresters IP LLP | Actual hours: 2.0; source records: 1</x:v>
      </x:c>
      <x:c r="L943" t="str">
        <x:v>Include</x:v>
      </x:c>
      <x:c r="M943"/>
      <x:c r="N943"/>
    </x:row>
    <x:row r="944">
      <x:c r="A944" t="str">
        <x:v>Garry Dobson|2026-03-28</x:v>
      </x:c>
      <x:c r="B944" s="888" t="n">
        <x:v>46109</x:v>
      </x:c>
      <x:c r="C944" t="str">
        <x:v>Garry Dobson</x:v>
      </x:c>
      <x:c r="D944" t="str">
        <x:v>Permanent</x:v>
      </x:c>
      <x:c r="E944" t="str">
        <x:v>Birmingham</x:v>
      </x:c>
      <x:c r="F944" t="str">
        <x:v>Warehouse</x:v>
      </x:c>
      <x:c r="G944" t="str">
        <x:v>399477</x:v>
      </x:c>
      <x:c r="H944" t="str">
        <x:v>Nottingham University Hospitals NHS Trust</x:v>
      </x:c>
      <x:c r="I944" s="22" t="n">
        <x:v>5</x:v>
      </x:c>
      <x:c r="J944" t="str">
        <x:v>Worked</x:v>
      </x:c>
      <x:c r="K944" t="str">
        <x:v>Employee 2284; home branch Birmingham; assigned role Warehouse | Deployment branch: Birmingham | Actual role: Warehouse | Jobs: 399477 | Customers: Nottingham University Hospitals NHS Trust | Actual hours: 5.0; source records: 1</x:v>
      </x:c>
      <x:c r="L944" t="str">
        <x:v>Include</x:v>
      </x:c>
      <x:c r="M944"/>
      <x:c r="N944"/>
    </x:row>
    <x:row r="945">
      <x:c r="A945" t="str">
        <x:v>Garry Dobson|2026-03-30</x:v>
      </x:c>
      <x:c r="B945" s="888" t="n">
        <x:v>46111</x:v>
      </x:c>
      <x:c r="C945" t="str">
        <x:v>Garry Dobson</x:v>
      </x:c>
      <x:c r="D945" t="str">
        <x:v>Permanent</x:v>
      </x:c>
      <x:c r="E945" t="str">
        <x:v>Birmingham</x:v>
      </x:c>
      <x:c r="F945" t="str">
        <x:v>Warehouse</x:v>
      </x:c>
      <x:c r="G945" t="str">
        <x:v>401330</x:v>
      </x:c>
      <x:c r="H945" t="str">
        <x:v>RSM</x:v>
      </x:c>
      <x:c r="I945" s="22" t="n">
        <x:v>2</x:v>
      </x:c>
      <x:c r="J945" t="str">
        <x:v>Worked</x:v>
      </x:c>
      <x:c r="K945" t="str">
        <x:v>Employee 2284; home branch Birmingham; assigned role Warehouse | Deployment branch: Birmingham | Actual role: Warehouse | Jobs: 401330 | Customers: RSM | Actual hours: 2.0; source records: 1</x:v>
      </x:c>
      <x:c r="L945" t="str">
        <x:v>Include</x:v>
      </x:c>
      <x:c r="M945"/>
      <x:c r="N945"/>
    </x:row>
    <x:row r="946">
      <x:c r="A946" t="str">
        <x:v>Gary Atkins|2026-03-02</x:v>
      </x:c>
      <x:c r="B946" s="888" t="n">
        <x:v>46083</x:v>
      </x:c>
      <x:c r="C946" t="str">
        <x:v>Gary Atkins</x:v>
      </x:c>
      <x:c r="D946" t="str">
        <x:v>Permanent</x:v>
      </x:c>
      <x:c r="E946" t="str">
        <x:v>Birmingham</x:v>
      </x:c>
      <x:c r="F946" t="str">
        <x:v>Operative Porter</x:v>
      </x:c>
      <x:c r="G946"/>
      <x:c r="H946"/>
      <x:c r="I946" s="22" t="n">
        <x:v>0</x:v>
      </x:c>
      <x:c r="J946" t="str">
        <x:v>Annual leave</x:v>
      </x:c>
      <x:c r="K946" t="str">
        <x:v>Employee 2303; home branch Birmingham; assigned role Operative Porter | Leave: Annual Leave (Hours) | Leave calendar basis: Variable-pattern period</x:v>
      </x:c>
      <x:c r="L946" t="str">
        <x:v>Include</x:v>
      </x:c>
      <x:c r="M946"/>
      <x:c r="N946"/>
    </x:row>
    <x:row r="947">
      <x:c r="A947" t="str">
        <x:v>Gary Atkins|2026-03-03</x:v>
      </x:c>
      <x:c r="B947" s="888" t="n">
        <x:v>46084</x:v>
      </x:c>
      <x:c r="C947" t="str">
        <x:v>Gary Atkins</x:v>
      </x:c>
      <x:c r="D947" t="str">
        <x:v>Permanent</x:v>
      </x:c>
      <x:c r="E947" t="str">
        <x:v>Birmingham</x:v>
      </x:c>
      <x:c r="F947" t="str">
        <x:v>Operative Porter</x:v>
      </x:c>
      <x:c r="G947"/>
      <x:c r="H947"/>
      <x:c r="I947" s="22" t="n">
        <x:v>0</x:v>
      </x:c>
      <x:c r="J947" t="str">
        <x:v>Annual leave</x:v>
      </x:c>
      <x:c r="K947" t="str">
        <x:v>Employee 2303; home branch Birmingham; assigned role Operative Porter | Leave: Annual Leave (Hours) | Leave calendar basis: Variable-pattern period</x:v>
      </x:c>
      <x:c r="L947" t="str">
        <x:v>Include</x:v>
      </x:c>
      <x:c r="M947"/>
      <x:c r="N947"/>
    </x:row>
    <x:row r="948">
      <x:c r="A948" t="str">
        <x:v>Gary Atkins|2026-03-04</x:v>
      </x:c>
      <x:c r="B948" s="888" t="n">
        <x:v>46085</x:v>
      </x:c>
      <x:c r="C948" t="str">
        <x:v>Gary Atkins</x:v>
      </x:c>
      <x:c r="D948" t="str">
        <x:v>Permanent</x:v>
      </x:c>
      <x:c r="E948" t="str">
        <x:v>Birmingham</x:v>
      </x:c>
      <x:c r="F948" t="str">
        <x:v>Operative Porter</x:v>
      </x:c>
      <x:c r="G948"/>
      <x:c r="H948"/>
      <x:c r="I948" s="22" t="n">
        <x:v>0</x:v>
      </x:c>
      <x:c r="J948" t="str">
        <x:v>Annual leave</x:v>
      </x:c>
      <x:c r="K948" t="str">
        <x:v>Employee 2303; home branch Birmingham; assigned role Operative Porter | Leave: Annual Leave (Hours) | Leave calendar basis: Variable-pattern period</x:v>
      </x:c>
      <x:c r="L948" t="str">
        <x:v>Include</x:v>
      </x:c>
      <x:c r="M948"/>
      <x:c r="N948"/>
    </x:row>
    <x:row r="949">
      <x:c r="A949" t="str">
        <x:v>Gary Atkins|2026-03-05</x:v>
      </x:c>
      <x:c r="B949" s="888" t="n">
        <x:v>46086</x:v>
      </x:c>
      <x:c r="C949" t="str">
        <x:v>Gary Atkins</x:v>
      </x:c>
      <x:c r="D949" t="str">
        <x:v>Permanent</x:v>
      </x:c>
      <x:c r="E949" t="str">
        <x:v>Birmingham</x:v>
      </x:c>
      <x:c r="F949" t="str">
        <x:v>Operative Porter</x:v>
      </x:c>
      <x:c r="G949"/>
      <x:c r="H949"/>
      <x:c r="I949" s="22" t="n">
        <x:v>0</x:v>
      </x:c>
      <x:c r="J949" t="str">
        <x:v>Annual leave</x:v>
      </x:c>
      <x:c r="K949" t="str">
        <x:v>Employee 2303; home branch Birmingham; assigned role Operative Porter | Leave: Annual Leave (Hours) | Leave calendar basis: Variable-pattern period</x:v>
      </x:c>
      <x:c r="L949" t="str">
        <x:v>Include</x:v>
      </x:c>
      <x:c r="M949"/>
      <x:c r="N949"/>
    </x:row>
    <x:row r="950">
      <x:c r="A950" t="str">
        <x:v>Gary Atkins|2026-03-06</x:v>
      </x:c>
      <x:c r="B950" s="888" t="n">
        <x:v>46087</x:v>
      </x:c>
      <x:c r="C950" t="str">
        <x:v>Gary Atkins</x:v>
      </x:c>
      <x:c r="D950" t="str">
        <x:v>Permanent</x:v>
      </x:c>
      <x:c r="E950" t="str">
        <x:v>Birmingham</x:v>
      </x:c>
      <x:c r="F950" t="str">
        <x:v>Operative Porter</x:v>
      </x:c>
      <x:c r="G950"/>
      <x:c r="H950"/>
      <x:c r="I950" s="22" t="n">
        <x:v>0</x:v>
      </x:c>
      <x:c r="J950" t="str">
        <x:v>Annual leave</x:v>
      </x:c>
      <x:c r="K950" t="str">
        <x:v>Employee 2303; home branch Birmingham; assigned role Operative Porter | Leave: Annual Leave (Hours) | Leave calendar basis: Variable-pattern period</x:v>
      </x:c>
      <x:c r="L950" t="str">
        <x:v>Include</x:v>
      </x:c>
      <x:c r="M950"/>
      <x:c r="N950"/>
    </x:row>
    <x:row r="951">
      <x:c r="A951" t="str">
        <x:v>Gary Atkins|2026-03-09</x:v>
      </x:c>
      <x:c r="B951" s="888" t="n">
        <x:v>46090</x:v>
      </x:c>
      <x:c r="C951" t="str">
        <x:v>Gary Atkins</x:v>
      </x:c>
      <x:c r="D951" t="str">
        <x:v>Permanent</x:v>
      </x:c>
      <x:c r="E951" t="str">
        <x:v>Birmingham</x:v>
      </x:c>
      <x:c r="F951" t="str">
        <x:v>Operative Porter</x:v>
      </x:c>
      <x:c r="G951"/>
      <x:c r="H951"/>
      <x:c r="I951" s="22" t="n">
        <x:v>0</x:v>
      </x:c>
      <x:c r="J951" t="str">
        <x:v>Annual leave</x:v>
      </x:c>
      <x:c r="K951" t="str">
        <x:v>Employee 2303; home branch Birmingham; assigned role Operative Porter | Leave: Annual Leave (Hours) | Leave calendar basis: Variable-pattern period</x:v>
      </x:c>
      <x:c r="L951" t="str">
        <x:v>Include</x:v>
      </x:c>
      <x:c r="M951"/>
      <x:c r="N951"/>
    </x:row>
    <x:row r="952">
      <x:c r="A952" t="str">
        <x:v>Gary Atkins|2026-03-10</x:v>
      </x:c>
      <x:c r="B952" s="888" t="n">
        <x:v>46091</x:v>
      </x:c>
      <x:c r="C952" t="str">
        <x:v>Gary Atkins</x:v>
      </x:c>
      <x:c r="D952" t="str">
        <x:v>Permanent</x:v>
      </x:c>
      <x:c r="E952" t="str">
        <x:v>Birmingham</x:v>
      </x:c>
      <x:c r="F952" t="str">
        <x:v>Operative Porter</x:v>
      </x:c>
      <x:c r="G952"/>
      <x:c r="H952"/>
      <x:c r="I952" s="22" t="n">
        <x:v>0</x:v>
      </x:c>
      <x:c r="J952" t="str">
        <x:v>Annual leave</x:v>
      </x:c>
      <x:c r="K952" t="str">
        <x:v>Employee 2303; home branch Birmingham; assigned role Operative Porter | Leave: Annual Leave (Hours) | Leave calendar basis: Variable-pattern period</x:v>
      </x:c>
      <x:c r="L952" t="str">
        <x:v>Include</x:v>
      </x:c>
      <x:c r="M952"/>
      <x:c r="N952"/>
    </x:row>
    <x:row r="953">
      <x:c r="A953" t="str">
        <x:v>Gary Atkins|2026-03-11</x:v>
      </x:c>
      <x:c r="B953" s="888" t="n">
        <x:v>46092</x:v>
      </x:c>
      <x:c r="C953" t="str">
        <x:v>Gary Atkins</x:v>
      </x:c>
      <x:c r="D953" t="str">
        <x:v>Permanent</x:v>
      </x:c>
      <x:c r="E953" t="str">
        <x:v>Birmingham</x:v>
      </x:c>
      <x:c r="F953" t="str">
        <x:v>Operative Porter</x:v>
      </x:c>
      <x:c r="G953"/>
      <x:c r="H953"/>
      <x:c r="I953" s="22" t="n">
        <x:v>0</x:v>
      </x:c>
      <x:c r="J953" t="str">
        <x:v>Annual leave</x:v>
      </x:c>
      <x:c r="K953" t="str">
        <x:v>Employee 2303; home branch Birmingham; assigned role Operative Porter | Leave: Annual Leave (Hours) | Leave calendar basis: Variable-pattern period</x:v>
      </x:c>
      <x:c r="L953" t="str">
        <x:v>Include</x:v>
      </x:c>
      <x:c r="M953"/>
      <x:c r="N953"/>
    </x:row>
    <x:row r="954">
      <x:c r="A954" t="str">
        <x:v>Gary Atkins|2026-03-12</x:v>
      </x:c>
      <x:c r="B954" s="888" t="n">
        <x:v>46093</x:v>
      </x:c>
      <x:c r="C954" t="str">
        <x:v>Gary Atkins</x:v>
      </x:c>
      <x:c r="D954" t="str">
        <x:v>Permanent</x:v>
      </x:c>
      <x:c r="E954" t="str">
        <x:v>Birmingham</x:v>
      </x:c>
      <x:c r="F954" t="str">
        <x:v>Operative Porter</x:v>
      </x:c>
      <x:c r="G954"/>
      <x:c r="H954"/>
      <x:c r="I954" s="22" t="n">
        <x:v>0</x:v>
      </x:c>
      <x:c r="J954" t="str">
        <x:v>Annual leave</x:v>
      </x:c>
      <x:c r="K954" t="str">
        <x:v>Employee 2303; home branch Birmingham; assigned role Operative Porter | Leave: Annual Leave (Hours) | Leave calendar basis: Variable-pattern period</x:v>
      </x:c>
      <x:c r="L954" t="str">
        <x:v>Include</x:v>
      </x:c>
      <x:c r="M954"/>
      <x:c r="N954"/>
    </x:row>
    <x:row r="955">
      <x:c r="A955" t="str">
        <x:v>Gary Atkins|2026-03-13</x:v>
      </x:c>
      <x:c r="B955" s="888" t="n">
        <x:v>46094</x:v>
      </x:c>
      <x:c r="C955" t="str">
        <x:v>Gary Atkins</x:v>
      </x:c>
      <x:c r="D955" t="str">
        <x:v>Permanent</x:v>
      </x:c>
      <x:c r="E955" t="str">
        <x:v>Birmingham</x:v>
      </x:c>
      <x:c r="F955" t="str">
        <x:v>Operative Porter</x:v>
      </x:c>
      <x:c r="G955"/>
      <x:c r="H955"/>
      <x:c r="I955" s="22" t="n">
        <x:v>0</x:v>
      </x:c>
      <x:c r="J955" t="str">
        <x:v>Annual leave</x:v>
      </x:c>
      <x:c r="K955" t="str">
        <x:v>Employee 2303; home branch Birmingham; assigned role Operative Porter | Leave: Annual Leave (Hours) | Leave calendar basis: Variable-pattern period</x:v>
      </x:c>
      <x:c r="L955" t="str">
        <x:v>Include</x:v>
      </x:c>
      <x:c r="M955"/>
      <x:c r="N955"/>
    </x:row>
    <x:row r="956">
      <x:c r="A956" t="str">
        <x:v>Gary Atkins|2026-03-16</x:v>
      </x:c>
      <x:c r="B956" s="888" t="n">
        <x:v>46097</x:v>
      </x:c>
      <x:c r="C956" t="str">
        <x:v>Gary Atkins</x:v>
      </x:c>
      <x:c r="D956" t="str">
        <x:v>Permanent</x:v>
      </x:c>
      <x:c r="E956" t="str">
        <x:v>Birmingham</x:v>
      </x:c>
      <x:c r="F956" t="str">
        <x:v>Operative Porter</x:v>
      </x:c>
      <x:c r="G956" t="str">
        <x:v>400345</x:v>
      </x:c>
      <x:c r="H956" t="str">
        <x:v>West Midlands Police</x:v>
      </x:c>
      <x:c r="I956" s="22" t="n">
        <x:v>8.5</x:v>
      </x:c>
      <x:c r="J956" t="str">
        <x:v>Worked</x:v>
      </x:c>
      <x:c r="K956" t="str">
        <x:v>Employee 2303; home branch Birmingham; assigned role Operative Porter | Deployment branch: Birmingham | Actual role: Operative Skilled | Jobs: 400345 | Customers: West Midlands Police | Actual hours: 8.5; source records: 1</x:v>
      </x:c>
      <x:c r="L956" t="str">
        <x:v>Include</x:v>
      </x:c>
      <x:c r="M956"/>
      <x:c r="N956"/>
    </x:row>
    <x:row r="957">
      <x:c r="A957" t="str">
        <x:v>Gary Atkins|2026-03-17</x:v>
      </x:c>
      <x:c r="B957" s="888" t="n">
        <x:v>46098</x:v>
      </x:c>
      <x:c r="C957" t="str">
        <x:v>Gary Atkins</x:v>
      </x:c>
      <x:c r="D957" t="str">
        <x:v>Permanent</x:v>
      </x:c>
      <x:c r="E957" t="str">
        <x:v>Birmingham</x:v>
      </x:c>
      <x:c r="F957" t="str">
        <x:v>Operative Porter</x:v>
      </x:c>
      <x:c r="G957" t="str">
        <x:v>400345</x:v>
      </x:c>
      <x:c r="H957" t="str">
        <x:v>West Midlands Police</x:v>
      </x:c>
      <x:c r="I957" s="22" t="n">
        <x:v>8.5</x:v>
      </x:c>
      <x:c r="J957" t="str">
        <x:v>Worked</x:v>
      </x:c>
      <x:c r="K957" t="str">
        <x:v>Employee 2303; home branch Birmingham; assigned role Operative Porter | Deployment branch: Birmingham | Actual role: Operative Skilled | Jobs: 400345 | Customers: West Midlands Police | Actual hours: 8.5; source records: 1</x:v>
      </x:c>
      <x:c r="L957" t="str">
        <x:v>Include</x:v>
      </x:c>
      <x:c r="M957"/>
      <x:c r="N957"/>
    </x:row>
    <x:row r="958">
      <x:c r="A958" t="str">
        <x:v>Gary Atkins|2026-03-18</x:v>
      </x:c>
      <x:c r="B958" s="888" t="n">
        <x:v>46099</x:v>
      </x:c>
      <x:c r="C958" t="str">
        <x:v>Gary Atkins</x:v>
      </x:c>
      <x:c r="D958" t="str">
        <x:v>Permanent</x:v>
      </x:c>
      <x:c r="E958" t="str">
        <x:v>Birmingham</x:v>
      </x:c>
      <x:c r="F958" t="str">
        <x:v>Operative Porter</x:v>
      </x:c>
      <x:c r="G958" t="str">
        <x:v>400937</x:v>
      </x:c>
      <x:c r="H958" t="str">
        <x:v>Adecco Group</x:v>
      </x:c>
      <x:c r="I958" s="22" t="n">
        <x:v>7.5</x:v>
      </x:c>
      <x:c r="J958" t="str">
        <x:v>Worked</x:v>
      </x:c>
      <x:c r="K958" t="str">
        <x:v>Employee 2303; home branch Birmingham; assigned role Operative Porter | Deployment branch: Thurrock | Actual role: Operative Skilled | Jobs: 400937 | Customers: Adecco Group | Actual hours: 7.5; source records: 1</x:v>
      </x:c>
      <x:c r="L958" t="str">
        <x:v>Include</x:v>
      </x:c>
      <x:c r="M958"/>
      <x:c r="N958"/>
    </x:row>
    <x:row r="959">
      <x:c r="A959" t="str">
        <x:v>Gary Atkins|2026-03-19</x:v>
      </x:c>
      <x:c r="B959" s="888" t="n">
        <x:v>46100</x:v>
      </x:c>
      <x:c r="C959" t="str">
        <x:v>Gary Atkins</x:v>
      </x:c>
      <x:c r="D959" t="str">
        <x:v>Permanent</x:v>
      </x:c>
      <x:c r="E959" t="str">
        <x:v>Birmingham</x:v>
      </x:c>
      <x:c r="F959" t="str">
        <x:v>Operative Porter</x:v>
      </x:c>
      <x:c r="G959" t="str">
        <x:v>399506, 400790</x:v>
      </x:c>
      <x:c r="H959" t="str">
        <x:v>HSBC - Storage 2026; West Midlands Police</x:v>
      </x:c>
      <x:c r="I959" s="22" t="n">
        <x:v>6.5</x:v>
      </x:c>
      <x:c r="J959" t="str">
        <x:v>Worked — 2 records</x:v>
      </x:c>
      <x:c r="K959" t="str">
        <x:v>Employee 2303; home branch Birmingham; assigned role Operative Porter | Deployment branch: Birmingham | Actual role: Operative Driver | Jobs: 399506, 400790 | Customers: HSBC - Storage 2026; West Midlands Police | Actual hours: 6.5; source records: 2</x:v>
      </x:c>
      <x:c r="L959" t="str">
        <x:v>Include</x:v>
      </x:c>
      <x:c r="M959"/>
      <x:c r="N959"/>
    </x:row>
    <x:row r="960">
      <x:c r="A960" t="str">
        <x:v>Gary Atkins|2026-03-20</x:v>
      </x:c>
      <x:c r="B960" s="888" t="n">
        <x:v>46101</x:v>
      </x:c>
      <x:c r="C960" t="str">
        <x:v>Gary Atkins</x:v>
      </x:c>
      <x:c r="D960" t="str">
        <x:v>Permanent</x:v>
      </x:c>
      <x:c r="E960" t="str">
        <x:v>Birmingham</x:v>
      </x:c>
      <x:c r="F960" t="str">
        <x:v>Operative Porter</x:v>
      </x:c>
      <x:c r="G960" t="str">
        <x:v>394769</x:v>
      </x:c>
      <x:c r="H960" t="str">
        <x:v>Cranfield University</x:v>
      </x:c>
      <x:c r="I960" s="22" t="n">
        <x:v>9</x:v>
      </x:c>
      <x:c r="J960" t="str">
        <x:v>Worked</x:v>
      </x:c>
      <x:c r="K960" t="str">
        <x:v>Employee 2303; home branch Birmingham; assigned role Operative Porter | Deployment branch: Birmingham | Actual role: Operative Skilled | Jobs: 394769 | Customers: Cranfield University | Actual hours: 9.0; source records: 1</x:v>
      </x:c>
      <x:c r="L960" t="str">
        <x:v>Include</x:v>
      </x:c>
      <x:c r="M960"/>
      <x:c r="N960"/>
    </x:row>
    <x:row r="961">
      <x:c r="A961" t="str">
        <x:v>Gary Atkins|2026-03-21</x:v>
      </x:c>
      <x:c r="B961" s="888" t="n">
        <x:v>46102</x:v>
      </x:c>
      <x:c r="C961" t="str">
        <x:v>Gary Atkins</x:v>
      </x:c>
      <x:c r="D961" t="str">
        <x:v>Permanent</x:v>
      </x:c>
      <x:c r="E961" t="str">
        <x:v>Birmingham</x:v>
      </x:c>
      <x:c r="F961" t="str">
        <x:v>Operative Porter</x:v>
      </x:c>
      <x:c r="G961" t="str">
        <x:v>400637</x:v>
      </x:c>
      <x:c r="H961" t="str">
        <x:v>Midland Heart Limited</x:v>
      </x:c>
      <x:c r="I961" s="22" t="n">
        <x:v>7.5</x:v>
      </x:c>
      <x:c r="J961" t="str">
        <x:v>Worked</x:v>
      </x:c>
      <x:c r="K961" t="str">
        <x:v>Employee 2303; home branch Birmingham; assigned role Operative Porter | Deployment branch: Birmingham | Actual role: Operative Driver | Jobs: 400637 | Customers: Midland Heart Limited | Actual hours: 7.5; source records: 1</x:v>
      </x:c>
      <x:c r="L961" t="str">
        <x:v>Include</x:v>
      </x:c>
      <x:c r="M961"/>
      <x:c r="N961"/>
    </x:row>
    <x:row r="962">
      <x:c r="A962" t="str">
        <x:v>Gary Atkins|2026-03-23</x:v>
      </x:c>
      <x:c r="B962" s="888" t="n">
        <x:v>46104</x:v>
      </x:c>
      <x:c r="C962" t="str">
        <x:v>Gary Atkins</x:v>
      </x:c>
      <x:c r="D962" t="str">
        <x:v>Permanent</x:v>
      </x:c>
      <x:c r="E962" t="str">
        <x:v>Birmingham</x:v>
      </x:c>
      <x:c r="F962" t="str">
        <x:v>Operative Porter</x:v>
      </x:c>
      <x:c r="G962" t="str">
        <x:v>399714</x:v>
      </x:c>
      <x:c r="H962" t="str">
        <x:v>Derbyshire Constabulary</x:v>
      </x:c>
      <x:c r="I962" s="22" t="n">
        <x:v>9</x:v>
      </x:c>
      <x:c r="J962" t="str">
        <x:v>Worked</x:v>
      </x:c>
      <x:c r="K962" t="str">
        <x:v>Employee 2303; home branch Birmingham; assigned role Operative Porter | Deployment branch: Birmingham | Actual role: Operative Skilled | Jobs: 399714 | Customers: Derbyshire Constabulary | Actual hours: 9.0; source records: 1</x:v>
      </x:c>
      <x:c r="L962" t="str">
        <x:v>Include</x:v>
      </x:c>
      <x:c r="M962"/>
      <x:c r="N962"/>
    </x:row>
    <x:row r="963">
      <x:c r="A963" t="str">
        <x:v>Gary Atkins|2026-03-24</x:v>
      </x:c>
      <x:c r="B963" s="888" t="n">
        <x:v>46105</x:v>
      </x:c>
      <x:c r="C963" t="str">
        <x:v>Gary Atkins</x:v>
      </x:c>
      <x:c r="D963" t="str">
        <x:v>Permanent</x:v>
      </x:c>
      <x:c r="E963" t="str">
        <x:v>Birmingham</x:v>
      </x:c>
      <x:c r="F963" t="str">
        <x:v>Operative Porter</x:v>
      </x:c>
      <x:c r="G963" t="str">
        <x:v>399504A</x:v>
      </x:c>
      <x:c r="H963" t="str">
        <x:v>West Midlands Police</x:v>
      </x:c>
      <x:c r="I963" s="22" t="n">
        <x:v>8.5</x:v>
      </x:c>
      <x:c r="J963" t="str">
        <x:v>Worked</x:v>
      </x:c>
      <x:c r="K963" t="str">
        <x:v>Employee 2303; home branch Birmingham; assigned role Operative Porter | Deployment branch: Birmingham | Actual role: Operative Skilled | Jobs: 399504A | Customers: West Midlands Police | Actual hours: 8.5; source records: 1</x:v>
      </x:c>
      <x:c r="L963" t="str">
        <x:v>Include</x:v>
      </x:c>
      <x:c r="M963"/>
      <x:c r="N963"/>
    </x:row>
    <x:row r="964">
      <x:c r="A964" t="str">
        <x:v>Gary Atkins|2026-03-25</x:v>
      </x:c>
      <x:c r="B964" s="888" t="n">
        <x:v>46106</x:v>
      </x:c>
      <x:c r="C964" t="str">
        <x:v>Gary Atkins</x:v>
      </x:c>
      <x:c r="D964" t="str">
        <x:v>Permanent</x:v>
      </x:c>
      <x:c r="E964" t="str">
        <x:v>Birmingham</x:v>
      </x:c>
      <x:c r="F964" t="str">
        <x:v>Operative Porter</x:v>
      </x:c>
      <x:c r="G964" t="str">
        <x:v>390743B</x:v>
      </x:c>
      <x:c r="H964" t="str">
        <x:v>West Midlands Police - Facilities</x:v>
      </x:c>
      <x:c r="I964" s="22" t="n">
        <x:v>9</x:v>
      </x:c>
      <x:c r="J964" t="str">
        <x:v>Worked</x:v>
      </x:c>
      <x:c r="K964" t="str">
        <x:v>Employee 2303; home branch Birmingham; assigned role Operative Porter | Deployment branch: Birmingham | Actual role: Operative Driver | Jobs: 390743B | Customers: West Midlands Police - Facilities | Actual hours: 9.0; source records: 1</x:v>
      </x:c>
      <x:c r="L964" t="str">
        <x:v>Include</x:v>
      </x:c>
      <x:c r="M964"/>
      <x:c r="N964"/>
    </x:row>
    <x:row r="965">
      <x:c r="A965" t="str">
        <x:v>Gary Atkins|2026-03-26</x:v>
      </x:c>
      <x:c r="B965" s="888" t="n">
        <x:v>46107</x:v>
      </x:c>
      <x:c r="C965" t="str">
        <x:v>Gary Atkins</x:v>
      </x:c>
      <x:c r="D965" t="str">
        <x:v>Permanent</x:v>
      </x:c>
      <x:c r="E965" t="str">
        <x:v>Birmingham</x:v>
      </x:c>
      <x:c r="F965" t="str">
        <x:v>Operative Porter</x:v>
      </x:c>
      <x:c r="G965" t="str">
        <x:v>390743B</x:v>
      </x:c>
      <x:c r="H965" t="str">
        <x:v>West Midlands Police - Facilities</x:v>
      </x:c>
      <x:c r="I965" s="22" t="n">
        <x:v>9.25</x:v>
      </x:c>
      <x:c r="J965" t="str">
        <x:v>Worked</x:v>
      </x:c>
      <x:c r="K965" t="str">
        <x:v>Employee 2303; home branch Birmingham; assigned role Operative Porter | Deployment branch: Birmingham | Actual role: Operative Driver | Jobs: 390743B | Customers: West Midlands Police - Facilities | Actual hours: 9.2; source records: 1</x:v>
      </x:c>
      <x:c r="L965" t="str">
        <x:v>Include</x:v>
      </x:c>
      <x:c r="M965"/>
      <x:c r="N965"/>
    </x:row>
    <x:row r="966">
      <x:c r="A966" t="str">
        <x:v>Gary Atkins|2026-03-27</x:v>
      </x:c>
      <x:c r="B966" s="888" t="n">
        <x:v>46108</x:v>
      </x:c>
      <x:c r="C966" t="str">
        <x:v>Gary Atkins</x:v>
      </x:c>
      <x:c r="D966" t="str">
        <x:v>Permanent</x:v>
      </x:c>
      <x:c r="E966" t="str">
        <x:v>Birmingham</x:v>
      </x:c>
      <x:c r="F966" t="str">
        <x:v>Operative Porter</x:v>
      </x:c>
      <x:c r="G966" t="str">
        <x:v>400158B</x:v>
      </x:c>
      <x:c r="H966" t="str">
        <x:v>West Midlands Police</x:v>
      </x:c>
      <x:c r="I966" s="22" t="n">
        <x:v>8</x:v>
      </x:c>
      <x:c r="J966" t="str">
        <x:v>Worked</x:v>
      </x:c>
      <x:c r="K966" t="str">
        <x:v>Employee 2303; home branch Birmingham; assigned role Operative Porter | Deployment branch: Birmingham | Actual role: Operative Porter | Jobs: 400158B | Customers: West Midlands Police | Actual hours: 8.0; source records: 1</x:v>
      </x:c>
      <x:c r="L966" t="str">
        <x:v>Include</x:v>
      </x:c>
      <x:c r="M966"/>
      <x:c r="N966"/>
    </x:row>
    <x:row r="967">
      <x:c r="A967" t="str">
        <x:v>Gary Atkins|2026-03-30</x:v>
      </x:c>
      <x:c r="B967" s="888" t="n">
        <x:v>46111</x:v>
      </x:c>
      <x:c r="C967" t="str">
        <x:v>Gary Atkins</x:v>
      </x:c>
      <x:c r="D967" t="str">
        <x:v>Permanent</x:v>
      </x:c>
      <x:c r="E967" t="str">
        <x:v>Birmingham</x:v>
      </x:c>
      <x:c r="F967" t="str">
        <x:v>Operative Porter</x:v>
      </x:c>
      <x:c r="G967" t="str">
        <x:v>390743C</x:v>
      </x:c>
      <x:c r="H967" t="str">
        <x:v>West Midlands Police - Facilities</x:v>
      </x:c>
      <x:c r="I967" s="22" t="n">
        <x:v>9.25</x:v>
      </x:c>
      <x:c r="J967" t="str">
        <x:v>Worked</x:v>
      </x:c>
      <x:c r="K967" t="str">
        <x:v>Employee 2303; home branch Birmingham; assigned role Operative Porter | Deployment branch: Birmingham | Actual role: Operative Driver | Jobs: 390743C | Customers: West Midlands Police - Facilities | Actual hours: 9.2; source records: 1</x:v>
      </x:c>
      <x:c r="L967" t="str">
        <x:v>Include</x:v>
      </x:c>
      <x:c r="M967"/>
      <x:c r="N967"/>
    </x:row>
    <x:row r="968">
      <x:c r="A968" t="str">
        <x:v>Gary Atkins|2026-03-31</x:v>
      </x:c>
      <x:c r="B968" s="888" t="n">
        <x:v>46112</x:v>
      </x:c>
      <x:c r="C968" t="str">
        <x:v>Gary Atkins</x:v>
      </x:c>
      <x:c r="D968" t="str">
        <x:v>Permanent</x:v>
      </x:c>
      <x:c r="E968" t="str">
        <x:v>Birmingham</x:v>
      </x:c>
      <x:c r="F968" t="str">
        <x:v>Operative Porter</x:v>
      </x:c>
      <x:c r="G968" t="str">
        <x:v>390743C</x:v>
      </x:c>
      <x:c r="H968" t="str">
        <x:v>West Midlands Police - Facilities</x:v>
      </x:c>
      <x:c r="I968" s="22" t="n">
        <x:v>8.75</x:v>
      </x:c>
      <x:c r="J968" t="str">
        <x:v>Worked</x:v>
      </x:c>
      <x:c r="K968" t="str">
        <x:v>Employee 2303; home branch Birmingham; assigned role Operative Porter | Deployment branch: Birmingham | Actual role: Operative Driver | Jobs: 390743C | Customers: West Midlands Police - Facilities | Actual hours: 8.8; source records: 1</x:v>
      </x:c>
      <x:c r="L968" t="str">
        <x:v>Include</x:v>
      </x:c>
      <x:c r="M968"/>
      <x:c r="N968"/>
    </x:row>
    <x:row r="969">
      <x:c r="A969" t="str">
        <x:v>Gene Ellson|2026-03-02</x:v>
      </x:c>
      <x:c r="B969" s="888" t="n">
        <x:v>46083</x:v>
      </x:c>
      <x:c r="C969" t="str">
        <x:v>Gene Ellson</x:v>
      </x:c>
      <x:c r="D969" t="str">
        <x:v>Permanent</x:v>
      </x:c>
      <x:c r="E969" t="str">
        <x:v>Birmingham</x:v>
      </x:c>
      <x:c r="F969" t="str">
        <x:v>Operative Driver</x:v>
      </x:c>
      <x:c r="G969" t="str">
        <x:v>400737</x:v>
      </x:c>
      <x:c r="H969" t="str">
        <x:v>HSBC - March 2026 Deliveries</x:v>
      </x:c>
      <x:c r="I969" s="22" t="n">
        <x:v>9.5</x:v>
      </x:c>
      <x:c r="J969" t="str">
        <x:v>Worked</x:v>
      </x:c>
      <x:c r="K969" t="str">
        <x:v>Employee 2531; home branch Birmingham; assigned role Operative Driver | Deployment branch: Birmingham | Actual role: Operative Porter | Jobs: 400737 | Customers: HSBC - March 2026 Deliveries | Actual hours: 9.5; source records: 1</x:v>
      </x:c>
      <x:c r="L969" t="str">
        <x:v>Include</x:v>
      </x:c>
      <x:c r="M969"/>
      <x:c r="N969"/>
    </x:row>
    <x:row r="970">
      <x:c r="A970" t="str">
        <x:v>Gene Ellson|2026-03-03</x:v>
      </x:c>
      <x:c r="B970" s="888" t="n">
        <x:v>46084</x:v>
      </x:c>
      <x:c r="C970" t="str">
        <x:v>Gene Ellson</x:v>
      </x:c>
      <x:c r="D970" t="str">
        <x:v>Permanent</x:v>
      </x:c>
      <x:c r="E970" t="str">
        <x:v>Birmingham</x:v>
      </x:c>
      <x:c r="F970" t="str">
        <x:v>Operative Driver</x:v>
      </x:c>
      <x:c r="G970" t="str">
        <x:v>400019</x:v>
      </x:c>
      <x:c r="H970" t="str">
        <x:v>Jaguar Land Rover Limited</x:v>
      </x:c>
      <x:c r="I970" s="22" t="n">
        <x:v>8.5</x:v>
      </x:c>
      <x:c r="J970" t="str">
        <x:v>Worked</x:v>
      </x:c>
      <x:c r="K970" t="str">
        <x:v>Employee 2531; home branch Birmingham; assigned role Operative Driver | Deployment branch: Birmingham | Actual role: Operative Skilled | Jobs: 400019 | Customers: Jaguar Land Rover Limited | Actual hours: 8.5; source records: 1</x:v>
      </x:c>
      <x:c r="L970" t="str">
        <x:v>Include</x:v>
      </x:c>
      <x:c r="M970"/>
      <x:c r="N970"/>
    </x:row>
    <x:row r="971">
      <x:c r="A971" t="str">
        <x:v>Gene Ellson|2026-03-04</x:v>
      </x:c>
      <x:c r="B971" s="888" t="n">
        <x:v>46085</x:v>
      </x:c>
      <x:c r="C971" t="str">
        <x:v>Gene Ellson</x:v>
      </x:c>
      <x:c r="D971" t="str">
        <x:v>Permanent</x:v>
      </x:c>
      <x:c r="E971" t="str">
        <x:v>Birmingham</x:v>
      </x:c>
      <x:c r="F971" t="str">
        <x:v>Operative Driver</x:v>
      </x:c>
      <x:c r="G971" t="str">
        <x:v>398910</x:v>
      </x:c>
      <x:c r="H971" t="str">
        <x:v>JLR - eTrackers</x:v>
      </x:c>
      <x:c r="I971" s="22" t="n">
        <x:v>7.5</x:v>
      </x:c>
      <x:c r="J971" t="str">
        <x:v>Worked</x:v>
      </x:c>
      <x:c r="K971" t="str">
        <x:v>Employee 2531; home branch Birmingham; assigned role Operative Driver | Deployment branch: Birmingham | Actual role: Operative Driver | Jobs: 398910 | Customers: JLR - eTrackers | Actual hours: 7.5; source records: 1</x:v>
      </x:c>
      <x:c r="L971" t="str">
        <x:v>Include</x:v>
      </x:c>
      <x:c r="M971"/>
      <x:c r="N971"/>
    </x:row>
    <x:row r="972">
      <x:c r="A972" t="str">
        <x:v>Gene Ellson|2026-03-05</x:v>
      </x:c>
      <x:c r="B972" s="888" t="n">
        <x:v>46086</x:v>
      </x:c>
      <x:c r="C972" t="str">
        <x:v>Gene Ellson</x:v>
      </x:c>
      <x:c r="D972" t="str">
        <x:v>Permanent</x:v>
      </x:c>
      <x:c r="E972" t="str">
        <x:v>Birmingham</x:v>
      </x:c>
      <x:c r="F972" t="str">
        <x:v>Operative Driver</x:v>
      </x:c>
      <x:c r="G972" t="str">
        <x:v>400019</x:v>
      </x:c>
      <x:c r="H972" t="str">
        <x:v>Jaguar Land Rover Limited</x:v>
      </x:c>
      <x:c r="I972" s="22" t="n">
        <x:v>7.5</x:v>
      </x:c>
      <x:c r="J972" t="str">
        <x:v>Worked</x:v>
      </x:c>
      <x:c r="K972" t="str">
        <x:v>Employee 2531; home branch Birmingham; assigned role Operative Driver | Deployment branch: Birmingham | Actual role: Operative Driver | Jobs: 400019 | Customers: Jaguar Land Rover Limited | Actual hours: 7.5; source records: 1</x:v>
      </x:c>
      <x:c r="L972" t="str">
        <x:v>Include</x:v>
      </x:c>
      <x:c r="M972"/>
      <x:c r="N972"/>
    </x:row>
    <x:row r="973">
      <x:c r="A973" t="str">
        <x:v>Gene Ellson|2026-03-06</x:v>
      </x:c>
      <x:c r="B973" s="888" t="n">
        <x:v>46087</x:v>
      </x:c>
      <x:c r="C973" t="str">
        <x:v>Gene Ellson</x:v>
      </x:c>
      <x:c r="D973" t="str">
        <x:v>Permanent</x:v>
      </x:c>
      <x:c r="E973" t="str">
        <x:v>Birmingham</x:v>
      </x:c>
      <x:c r="F973" t="str">
        <x:v>Operative Driver</x:v>
      </x:c>
      <x:c r="G973" t="str">
        <x:v>400082, 400852</x:v>
      </x:c>
      <x:c r="H973" t="str">
        <x:v>Midland Heart; Midland Heart Limited</x:v>
      </x:c>
      <x:c r="I973" s="22" t="n">
        <x:v>9</x:v>
      </x:c>
      <x:c r="J973" t="str">
        <x:v>Worked — 2 records</x:v>
      </x:c>
      <x:c r="K973" t="str">
        <x:v>Employee 2531; home branch Birmingham; assigned role Operative Driver | Deployment branch: Birmingham | Actual role: Operative Skilled | Jobs: 400082, 400852 | Customers: Midland Heart; Midland Heart Limited | Actual hours: 9.0; source records: 2</x:v>
      </x:c>
      <x:c r="L973" t="str">
        <x:v>Include</x:v>
      </x:c>
      <x:c r="M973"/>
      <x:c r="N973"/>
    </x:row>
    <x:row r="974">
      <x:c r="A974" t="str">
        <x:v>Gene Ellson|2026-03-09</x:v>
      </x:c>
      <x:c r="B974" s="888" t="n">
        <x:v>46090</x:v>
      </x:c>
      <x:c r="C974" t="str">
        <x:v>Gene Ellson</x:v>
      </x:c>
      <x:c r="D974" t="str">
        <x:v>Permanent</x:v>
      </x:c>
      <x:c r="E974" t="str">
        <x:v>Birmingham</x:v>
      </x:c>
      <x:c r="F974" t="str">
        <x:v>Operative Driver</x:v>
      </x:c>
      <x:c r="G974" t="str">
        <x:v>400787</x:v>
      </x:c>
      <x:c r="H974" t="str">
        <x:v>Jaguar Land Rover Limited</x:v>
      </x:c>
      <x:c r="I974" s="22" t="n">
        <x:v>9</x:v>
      </x:c>
      <x:c r="J974" t="str">
        <x:v>Worked</x:v>
      </x:c>
      <x:c r="K974" t="str">
        <x:v>Employee 2531; home branch Birmingham; assigned role Operative Driver | Deployment branch: Birmingham | Actual role: Operative Skilled | Jobs: 400787 | Customers: Jaguar Land Rover Limited | Actual hours: 9.0; source records: 1</x:v>
      </x:c>
      <x:c r="L974" t="str">
        <x:v>Include</x:v>
      </x:c>
      <x:c r="M974"/>
      <x:c r="N974"/>
    </x:row>
    <x:row r="975">
      <x:c r="A975" t="str">
        <x:v>Gene Ellson|2026-03-10</x:v>
      </x:c>
      <x:c r="B975" s="888" t="n">
        <x:v>46091</x:v>
      </x:c>
      <x:c r="C975" t="str">
        <x:v>Gene Ellson</x:v>
      </x:c>
      <x:c r="D975" t="str">
        <x:v>Permanent</x:v>
      </x:c>
      <x:c r="E975" t="str">
        <x:v>Birmingham</x:v>
      </x:c>
      <x:c r="F975" t="str">
        <x:v>Operative Driver</x:v>
      </x:c>
      <x:c r="G975" t="str">
        <x:v>400787</x:v>
      </x:c>
      <x:c r="H975" t="str">
        <x:v>Jaguar Land Rover Limited</x:v>
      </x:c>
      <x:c r="I975" s="22" t="n">
        <x:v>8.5</x:v>
      </x:c>
      <x:c r="J975" t="str">
        <x:v>Worked</x:v>
      </x:c>
      <x:c r="K975" t="str">
        <x:v>Employee 2531; home branch Birmingham; assigned role Operative Driver | Deployment branch: Birmingham | Actual role: Operative Skilled | Jobs: 400787 | Customers: Jaguar Land Rover Limited | Actual hours: 8.5; source records: 1</x:v>
      </x:c>
      <x:c r="L975" t="str">
        <x:v>Include</x:v>
      </x:c>
      <x:c r="M975"/>
      <x:c r="N975"/>
    </x:row>
    <x:row r="976">
      <x:c r="A976" t="str">
        <x:v>Gene Ellson|2026-03-11</x:v>
      </x:c>
      <x:c r="B976" s="888" t="n">
        <x:v>46092</x:v>
      </x:c>
      <x:c r="C976" t="str">
        <x:v>Gene Ellson</x:v>
      </x:c>
      <x:c r="D976" t="str">
        <x:v>Permanent</x:v>
      </x:c>
      <x:c r="E976" t="str">
        <x:v>Birmingham</x:v>
      </x:c>
      <x:c r="F976" t="str">
        <x:v>Operative Driver</x:v>
      </x:c>
      <x:c r="G976" t="str">
        <x:v>400787</x:v>
      </x:c>
      <x:c r="H976" t="str">
        <x:v>Jaguar Land Rover Limited</x:v>
      </x:c>
      <x:c r="I976" s="22" t="n">
        <x:v>8.5</x:v>
      </x:c>
      <x:c r="J976" t="str">
        <x:v>Worked</x:v>
      </x:c>
      <x:c r="K976" t="str">
        <x:v>Employee 2531; home branch Birmingham; assigned role Operative Driver | Deployment branch: Birmingham | Actual role: Operative Skilled | Jobs: 400787 | Customers: Jaguar Land Rover Limited | Actual hours: 8.5; source records: 1</x:v>
      </x:c>
      <x:c r="L976" t="str">
        <x:v>Include</x:v>
      </x:c>
      <x:c r="M976"/>
      <x:c r="N976"/>
    </x:row>
    <x:row r="977">
      <x:c r="A977" t="str">
        <x:v>Gene Ellson|2026-03-12</x:v>
      </x:c>
      <x:c r="B977" s="888" t="n">
        <x:v>46093</x:v>
      </x:c>
      <x:c r="C977" t="str">
        <x:v>Gene Ellson</x:v>
      </x:c>
      <x:c r="D977" t="str">
        <x:v>Permanent</x:v>
      </x:c>
      <x:c r="E977" t="str">
        <x:v>Birmingham</x:v>
      </x:c>
      <x:c r="F977" t="str">
        <x:v>Operative Driver</x:v>
      </x:c>
      <x:c r="G977" t="str">
        <x:v>400751</x:v>
      </x:c>
      <x:c r="H977" t="str">
        <x:v>Jaguar Land Rover Limited</x:v>
      </x:c>
      <x:c r="I977" s="22" t="n">
        <x:v>8</x:v>
      </x:c>
      <x:c r="J977" t="str">
        <x:v>Worked</x:v>
      </x:c>
      <x:c r="K977" t="str">
        <x:v>Employee 2531; home branch Birmingham; assigned role Operative Driver | Deployment branch: Birmingham | Actual role: Operative Skilled | Jobs: 400751 | Customers: Jaguar Land Rover Limited | Actual hours: 8.0; source records: 1</x:v>
      </x:c>
      <x:c r="L977" t="str">
        <x:v>Include</x:v>
      </x:c>
      <x:c r="M977"/>
      <x:c r="N977"/>
    </x:row>
    <x:row r="978">
      <x:c r="A978" t="str">
        <x:v>Gene Ellson|2026-03-13</x:v>
      </x:c>
      <x:c r="B978" s="888" t="n">
        <x:v>46094</x:v>
      </x:c>
      <x:c r="C978" t="str">
        <x:v>Gene Ellson</x:v>
      </x:c>
      <x:c r="D978" t="str">
        <x:v>Permanent</x:v>
      </x:c>
      <x:c r="E978" t="str">
        <x:v>Birmingham</x:v>
      </x:c>
      <x:c r="F978" t="str">
        <x:v>Operative Driver</x:v>
      </x:c>
      <x:c r="G978" t="str">
        <x:v>400335, 398910</x:v>
      </x:c>
      <x:c r="H978" t="str">
        <x:v>Jaguar Land Rover Limited; JLR - eTrackers</x:v>
      </x:c>
      <x:c r="I978" s="22" t="n">
        <x:v>17</x:v>
      </x:c>
      <x:c r="J978" t="str">
        <x:v>Worked — 2 records</x:v>
      </x:c>
      <x:c r="K978" t="str">
        <x:v>Employee 2531; home branch Birmingham; assigned role Operative Driver | Deployment branch: Birmingham | Actual role: Operative Driver | Jobs: 400335, 398910 | Customers: Jaguar Land Rover Limited; JLR - eTrackers | Actual hours: 17.0; source records: 2</x:v>
      </x:c>
      <x:c r="L978" t="str">
        <x:v>Include</x:v>
      </x:c>
      <x:c r="M978"/>
      <x:c r="N978"/>
    </x:row>
    <x:row r="979">
      <x:c r="A979" t="str">
        <x:v>Gene Ellson|2026-03-16</x:v>
      </x:c>
      <x:c r="B979" s="888" t="n">
        <x:v>46097</x:v>
      </x:c>
      <x:c r="C979" t="str">
        <x:v>Gene Ellson</x:v>
      </x:c>
      <x:c r="D979" t="str">
        <x:v>Permanent</x:v>
      </x:c>
      <x:c r="E979" t="str">
        <x:v>Birmingham</x:v>
      </x:c>
      <x:c r="F979" t="str">
        <x:v>Operative Driver</x:v>
      </x:c>
      <x:c r="G979" t="str">
        <x:v>398910</x:v>
      </x:c>
      <x:c r="H979" t="str">
        <x:v>JLR - eTrackers</x:v>
      </x:c>
      <x:c r="I979" s="22" t="n">
        <x:v>8.5</x:v>
      </x:c>
      <x:c r="J979" t="str">
        <x:v>Worked</x:v>
      </x:c>
      <x:c r="K979" t="str">
        <x:v>Employee 2531; home branch Birmingham; assigned role Operative Driver | Deployment branch: Birmingham | Actual role: Operative Driver | Jobs: 398910 | Customers: JLR - eTrackers | Actual hours: 8.5; source records: 1</x:v>
      </x:c>
      <x:c r="L979" t="str">
        <x:v>Include</x:v>
      </x:c>
      <x:c r="M979"/>
      <x:c r="N979"/>
    </x:row>
    <x:row r="980">
      <x:c r="A980" t="str">
        <x:v>Gene Ellson|2026-03-17</x:v>
      </x:c>
      <x:c r="B980" s="888" t="n">
        <x:v>46098</x:v>
      </x:c>
      <x:c r="C980" t="str">
        <x:v>Gene Ellson</x:v>
      </x:c>
      <x:c r="D980" t="str">
        <x:v>Permanent</x:v>
      </x:c>
      <x:c r="E980" t="str">
        <x:v>Birmingham</x:v>
      </x:c>
      <x:c r="F980" t="str">
        <x:v>Operative Driver</x:v>
      </x:c>
      <x:c r="G980" t="str">
        <x:v>400967, 398910</x:v>
      </x:c>
      <x:c r="H980" t="str">
        <x:v>Harrow Green Birmingham; JLR - eTrackers</x:v>
      </x:c>
      <x:c r="I980" s="22" t="n">
        <x:v>11</x:v>
      </x:c>
      <x:c r="J980" t="str">
        <x:v>Worked — 2 records</x:v>
      </x:c>
      <x:c r="K980" t="str">
        <x:v>Employee 2531; home branch Birmingham; assigned role Operative Driver | Deployment branch: Birmingham | Actual role: Operative Driver | Jobs: 400967, 398910 | Customers: Harrow Green Birmingham; JLR - eTrackers | Actual hours: 11.0; source records: 2</x:v>
      </x:c>
      <x:c r="L980" t="str">
        <x:v>Include</x:v>
      </x:c>
      <x:c r="M980"/>
      <x:c r="N980"/>
    </x:row>
    <x:row r="981">
      <x:c r="A981" t="str">
        <x:v>Gene Ellson|2026-03-18</x:v>
      </x:c>
      <x:c r="B981" s="888" t="n">
        <x:v>46099</x:v>
      </x:c>
      <x:c r="C981" t="str">
        <x:v>Gene Ellson</x:v>
      </x:c>
      <x:c r="D981" t="str">
        <x:v>Permanent</x:v>
      </x:c>
      <x:c r="E981" t="str">
        <x:v>Birmingham</x:v>
      </x:c>
      <x:c r="F981" t="str">
        <x:v>Operative Driver</x:v>
      </x:c>
      <x:c r="G981"/>
      <x:c r="H981"/>
      <x:c r="I981" s="22" t="n">
        <x:v>0</x:v>
      </x:c>
      <x:c r="J981" t="str">
        <x:v>Annual leave</x:v>
      </x:c>
      <x:c r="K981" t="str">
        <x:v>Employee 2531; home branch Birmingham; assigned role Operative Driver | Leave: Annual Leave (Hours) | Leave calendar basis: Variable-pattern period</x:v>
      </x:c>
      <x:c r="L981" t="str">
        <x:v>Include</x:v>
      </x:c>
      <x:c r="M981"/>
      <x:c r="N981"/>
    </x:row>
    <x:row r="982">
      <x:c r="A982" t="str">
        <x:v>Gene Ellson|2026-03-19</x:v>
      </x:c>
      <x:c r="B982" s="888" t="n">
        <x:v>46100</x:v>
      </x:c>
      <x:c r="C982" t="str">
        <x:v>Gene Ellson</x:v>
      </x:c>
      <x:c r="D982" t="str">
        <x:v>Permanent</x:v>
      </x:c>
      <x:c r="E982" t="str">
        <x:v>Birmingham</x:v>
      </x:c>
      <x:c r="F982" t="str">
        <x:v>Operative Driver</x:v>
      </x:c>
      <x:c r="G982"/>
      <x:c r="H982"/>
      <x:c r="I982" s="22" t="n">
        <x:v>0</x:v>
      </x:c>
      <x:c r="J982" t="str">
        <x:v>Annual leave</x:v>
      </x:c>
      <x:c r="K982" t="str">
        <x:v>Employee 2531; home branch Birmingham; assigned role Operative Driver | Leave: Annual Leave (Hours) | Leave calendar basis: Variable-pattern period</x:v>
      </x:c>
      <x:c r="L982" t="str">
        <x:v>Include</x:v>
      </x:c>
      <x:c r="M982"/>
      <x:c r="N982"/>
    </x:row>
    <x:row r="983">
      <x:c r="A983" t="str">
        <x:v>Gene Ellson|2026-03-20</x:v>
      </x:c>
      <x:c r="B983" s="888" t="n">
        <x:v>46101</x:v>
      </x:c>
      <x:c r="C983" t="str">
        <x:v>Gene Ellson</x:v>
      </x:c>
      <x:c r="D983" t="str">
        <x:v>Permanent</x:v>
      </x:c>
      <x:c r="E983" t="str">
        <x:v>Birmingham</x:v>
      </x:c>
      <x:c r="F983" t="str">
        <x:v>Operative Driver</x:v>
      </x:c>
      <x:c r="G983"/>
      <x:c r="H983"/>
      <x:c r="I983" s="22" t="n">
        <x:v>0</x:v>
      </x:c>
      <x:c r="J983" t="str">
        <x:v>Annual leave</x:v>
      </x:c>
      <x:c r="K983" t="str">
        <x:v>Employee 2531; home branch Birmingham; assigned role Operative Driver | Leave: Annual Leave (Hours) | Leave calendar basis: Variable-pattern period</x:v>
      </x:c>
      <x:c r="L983" t="str">
        <x:v>Include</x:v>
      </x:c>
      <x:c r="M983"/>
      <x:c r="N983"/>
    </x:row>
    <x:row r="984">
      <x:c r="A984" t="str">
        <x:v>Gene Ellson|2026-03-23</x:v>
      </x:c>
      <x:c r="B984" s="888" t="n">
        <x:v>46104</x:v>
      </x:c>
      <x:c r="C984" t="str">
        <x:v>Gene Ellson</x:v>
      </x:c>
      <x:c r="D984" t="str">
        <x:v>Permanent</x:v>
      </x:c>
      <x:c r="E984" t="str">
        <x:v>Birmingham</x:v>
      </x:c>
      <x:c r="F984" t="str">
        <x:v>Operative Driver</x:v>
      </x:c>
      <x:c r="G984" t="str">
        <x:v>395931, 399577</x:v>
      </x:c>
      <x:c r="H984" t="str">
        <x:v>Birmingham City Council-Oakhil Centre; Forresters IP LLP</x:v>
      </x:c>
      <x:c r="I984" s="22" t="n">
        <x:v>6.5</x:v>
      </x:c>
      <x:c r="J984" t="str">
        <x:v>Worked — 2 records</x:v>
      </x:c>
      <x:c r="K984" t="str">
        <x:v>Employee 2531; home branch Birmingham; assigned role Operative Driver | Deployment branch: Birmingham | Actual role: Operative Driver | Jobs: 395931, 399577 | Customers: Birmingham City Council-Oakhil Centre; Forresters IP LLP | Actual hours: 6.5; source records: 2</x:v>
      </x:c>
      <x:c r="L984" t="str">
        <x:v>Include</x:v>
      </x:c>
      <x:c r="M984"/>
      <x:c r="N984"/>
    </x:row>
    <x:row r="985">
      <x:c r="A985" t="str">
        <x:v>Gene Ellson|2026-03-24</x:v>
      </x:c>
      <x:c r="B985" s="888" t="n">
        <x:v>46105</x:v>
      </x:c>
      <x:c r="C985" t="str">
        <x:v>Gene Ellson</x:v>
      </x:c>
      <x:c r="D985" t="str">
        <x:v>Permanent</x:v>
      </x:c>
      <x:c r="E985" t="str">
        <x:v>Birmingham</x:v>
      </x:c>
      <x:c r="F985" t="str">
        <x:v>Operative Driver</x:v>
      </x:c>
      <x:c r="G985" t="str">
        <x:v>398910</x:v>
      </x:c>
      <x:c r="H985" t="str">
        <x:v>JLR - eTrackers</x:v>
      </x:c>
      <x:c r="I985" s="22" t="n">
        <x:v>8.5</x:v>
      </x:c>
      <x:c r="J985" t="str">
        <x:v>Worked</x:v>
      </x:c>
      <x:c r="K985" t="str">
        <x:v>Employee 2531; home branch Birmingham; assigned role Operative Driver | Deployment branch: Birmingham | Actual role: Operative Driver | Jobs: 398910 | Customers: JLR - eTrackers | Actual hours: 8.5; source records: 1</x:v>
      </x:c>
      <x:c r="L985" t="str">
        <x:v>Include</x:v>
      </x:c>
      <x:c r="M985"/>
      <x:c r="N985"/>
    </x:row>
    <x:row r="986">
      <x:c r="A986" t="str">
        <x:v>Gene Ellson|2026-03-25</x:v>
      </x:c>
      <x:c r="B986" s="888" t="n">
        <x:v>46106</x:v>
      </x:c>
      <x:c r="C986" t="str">
        <x:v>Gene Ellson</x:v>
      </x:c>
      <x:c r="D986" t="str">
        <x:v>Permanent</x:v>
      </x:c>
      <x:c r="E986" t="str">
        <x:v>Birmingham</x:v>
      </x:c>
      <x:c r="F986" t="str">
        <x:v>Operative Driver</x:v>
      </x:c>
      <x:c r="G986" t="str">
        <x:v>394372</x:v>
      </x:c>
      <x:c r="H986" t="str">
        <x:v>Jaguar Land Rover Limited</x:v>
      </x:c>
      <x:c r="I986" s="22" t="n">
        <x:v>8.25</x:v>
      </x:c>
      <x:c r="J986" t="str">
        <x:v>Worked</x:v>
      </x:c>
      <x:c r="K986" t="str">
        <x:v>Employee 2531; home branch Birmingham; assigned role Operative Driver | Deployment branch: Birmingham | Actual role: Operative Skilled | Jobs: 394372 | Customers: Jaguar Land Rover Limited | Actual hours: 8.2; source records: 1</x:v>
      </x:c>
      <x:c r="L986" t="str">
        <x:v>Include</x:v>
      </x:c>
      <x:c r="M986"/>
      <x:c r="N986"/>
    </x:row>
    <x:row r="987">
      <x:c r="A987" t="str">
        <x:v>Gene Ellson|2026-03-26</x:v>
      </x:c>
      <x:c r="B987" s="888" t="n">
        <x:v>46107</x:v>
      </x:c>
      <x:c r="C987" t="str">
        <x:v>Gene Ellson</x:v>
      </x:c>
      <x:c r="D987" t="str">
        <x:v>Permanent</x:v>
      </x:c>
      <x:c r="E987" t="str">
        <x:v>Birmingham</x:v>
      </x:c>
      <x:c r="F987" t="str">
        <x:v>Operative Driver</x:v>
      </x:c>
      <x:c r="G987" t="str">
        <x:v>398910</x:v>
      </x:c>
      <x:c r="H987" t="str">
        <x:v>JLR - eTrackers</x:v>
      </x:c>
      <x:c r="I987" s="22" t="n">
        <x:v>8.5</x:v>
      </x:c>
      <x:c r="J987" t="str">
        <x:v>Worked</x:v>
      </x:c>
      <x:c r="K987" t="str">
        <x:v>Employee 2531; home branch Birmingham; assigned role Operative Driver | Deployment branch: Birmingham | Actual role: Operative Driver | Jobs: 398910 | Customers: JLR - eTrackers | Actual hours: 8.5; source records: 1</x:v>
      </x:c>
      <x:c r="L987" t="str">
        <x:v>Include</x:v>
      </x:c>
      <x:c r="M987"/>
      <x:c r="N987"/>
    </x:row>
    <x:row r="988">
      <x:c r="A988" t="str">
        <x:v>Gene Ellson|2026-03-27</x:v>
      </x:c>
      <x:c r="B988" s="888" t="n">
        <x:v>46108</x:v>
      </x:c>
      <x:c r="C988" t="str">
        <x:v>Gene Ellson</x:v>
      </x:c>
      <x:c r="D988" t="str">
        <x:v>Permanent</x:v>
      </x:c>
      <x:c r="E988" t="str">
        <x:v>Birmingham</x:v>
      </x:c>
      <x:c r="F988" t="str">
        <x:v>Operative Driver</x:v>
      </x:c>
      <x:c r="G988" t="str">
        <x:v>400158B</x:v>
      </x:c>
      <x:c r="H988" t="str">
        <x:v>West Midlands Police</x:v>
      </x:c>
      <x:c r="I988" s="22" t="n">
        <x:v>8</x:v>
      </x:c>
      <x:c r="J988" t="str">
        <x:v>Worked</x:v>
      </x:c>
      <x:c r="K988" t="str">
        <x:v>Employee 2531; home branch Birmingham; assigned role Operative Driver | Deployment branch: Birmingham | Actual role: Operative Porter | Jobs: 400158B | Customers: West Midlands Police | Actual hours: 8.0; source records: 1</x:v>
      </x:c>
      <x:c r="L988" t="str">
        <x:v>Include</x:v>
      </x:c>
      <x:c r="M988"/>
      <x:c r="N988"/>
    </x:row>
    <x:row r="989">
      <x:c r="A989" t="str">
        <x:v>Gene Ellson|2026-03-30</x:v>
      </x:c>
      <x:c r="B989" s="888" t="n">
        <x:v>46111</x:v>
      </x:c>
      <x:c r="C989" t="str">
        <x:v>Gene Ellson</x:v>
      </x:c>
      <x:c r="D989" t="str">
        <x:v>Permanent</x:v>
      </x:c>
      <x:c r="E989" t="str">
        <x:v>Birmingham</x:v>
      </x:c>
      <x:c r="F989" t="str">
        <x:v>Operative Driver</x:v>
      </x:c>
      <x:c r="G989" t="str">
        <x:v>399577</x:v>
      </x:c>
      <x:c r="H989" t="str">
        <x:v>Forresters IP LLP</x:v>
      </x:c>
      <x:c r="I989" s="22" t="n">
        <x:v>8.5</x:v>
      </x:c>
      <x:c r="J989" t="str">
        <x:v>Worked</x:v>
      </x:c>
      <x:c r="K989" t="str">
        <x:v>Employee 2531; home branch Birmingham; assigned role Operative Driver | Deployment branch: Birmingham | Actual role: Operative Driver | Jobs: 399577 | Customers: Forresters IP LLP | Actual hours: 8.5; source records: 1</x:v>
      </x:c>
      <x:c r="L989" t="str">
        <x:v>Include</x:v>
      </x:c>
      <x:c r="M989"/>
      <x:c r="N989"/>
    </x:row>
    <x:row r="990">
      <x:c r="A990" t="str">
        <x:v>Gene Ellson|2026-03-31</x:v>
      </x:c>
      <x:c r="B990" s="888" t="n">
        <x:v>46112</x:v>
      </x:c>
      <x:c r="C990" t="str">
        <x:v>Gene Ellson</x:v>
      </x:c>
      <x:c r="D990" t="str">
        <x:v>Permanent</x:v>
      </x:c>
      <x:c r="E990" t="str">
        <x:v>Birmingham</x:v>
      </x:c>
      <x:c r="F990" t="str">
        <x:v>Operative Driver</x:v>
      </x:c>
      <x:c r="G990" t="str">
        <x:v>400158B</x:v>
      </x:c>
      <x:c r="H990" t="str">
        <x:v>West Midlands Police</x:v>
      </x:c>
      <x:c r="I990" s="22" t="n">
        <x:v>8.5</x:v>
      </x:c>
      <x:c r="J990" t="str">
        <x:v>Worked</x:v>
      </x:c>
      <x:c r="K990" t="str">
        <x:v>Employee 2531; home branch Birmingham; assigned role Operative Driver | Deployment branch: Birmingham | Actual role: Operative Skilled | Jobs: 400158B | Customers: West Midlands Police | Actual hours: 8.5; source records: 1</x:v>
      </x:c>
      <x:c r="L990" t="str">
        <x:v>Include</x:v>
      </x:c>
      <x:c r="M990"/>
      <x:c r="N990"/>
    </x:row>
    <x:row r="991">
      <x:c r="A991" t="str">
        <x:v>Geoff Malpas|2026-03-02</x:v>
      </x:c>
      <x:c r="B991" s="888" t="n">
        <x:v>46083</x:v>
      </x:c>
      <x:c r="C991" t="str">
        <x:v>Geoff Malpas</x:v>
      </x:c>
      <x:c r="D991" t="str">
        <x:v>Permanent</x:v>
      </x:c>
      <x:c r="E991" t="str">
        <x:v>Bristol</x:v>
      </x:c>
      <x:c r="F991" t="str">
        <x:v>Operative Porter</x:v>
      </x:c>
      <x:c r="G991" t="str">
        <x:v>394570</x:v>
      </x:c>
      <x:c r="H991" t="str">
        <x:v>Bath &amp; North East Somerset Council</x:v>
      </x:c>
      <x:c r="I991" s="22" t="n">
        <x:v>9.25</x:v>
      </x:c>
      <x:c r="J991" t="str">
        <x:v>Worked</x:v>
      </x:c>
      <x:c r="K991" t="str">
        <x:v>Employee 2251; home branch Bristol; assigned role Operative Porter | Deployment branch: Bristol | Actual role: Operative Skilled | Jobs: 394570 | Customers: Bath &amp; North East Somerset Council | Actual hours: 9.2; source records: 1</x:v>
      </x:c>
      <x:c r="L991" t="str">
        <x:v>Include</x:v>
      </x:c>
      <x:c r="M991"/>
      <x:c r="N991"/>
    </x:row>
    <x:row r="992">
      <x:c r="A992" t="str">
        <x:v>Geoff Malpas|2026-03-03</x:v>
      </x:c>
      <x:c r="B992" s="888" t="n">
        <x:v>46084</x:v>
      </x:c>
      <x:c r="C992" t="str">
        <x:v>Geoff Malpas</x:v>
      </x:c>
      <x:c r="D992" t="str">
        <x:v>Permanent</x:v>
      </x:c>
      <x:c r="E992" t="str">
        <x:v>Bristol</x:v>
      </x:c>
      <x:c r="F992" t="str">
        <x:v>Operative Porter</x:v>
      </x:c>
      <x:c r="G992" t="str">
        <x:v>394570</x:v>
      </x:c>
      <x:c r="H992" t="str">
        <x:v>Bath &amp; North East Somerset Council</x:v>
      </x:c>
      <x:c r="I992" s="22" t="n">
        <x:v>8</x:v>
      </x:c>
      <x:c r="J992" t="str">
        <x:v>Worked</x:v>
      </x:c>
      <x:c r="K992" t="str">
        <x:v>Employee 2251; home branch Bristol; assigned role Operative Porter | Deployment branch: Bristol | Actual role: Operative Skilled | Jobs: 394570 | Customers: Bath &amp; North East Somerset Council | Actual hours: 8.0; source records: 1</x:v>
      </x:c>
      <x:c r="L992" t="str">
        <x:v>Include</x:v>
      </x:c>
      <x:c r="M992"/>
      <x:c r="N992"/>
    </x:row>
    <x:row r="993">
      <x:c r="A993" t="str">
        <x:v>Geoff Malpas|2026-03-04</x:v>
      </x:c>
      <x:c r="B993" s="888" t="n">
        <x:v>46085</x:v>
      </x:c>
      <x:c r="C993" t="str">
        <x:v>Geoff Malpas</x:v>
      </x:c>
      <x:c r="D993" t="str">
        <x:v>Permanent</x:v>
      </x:c>
      <x:c r="E993" t="str">
        <x:v>Bristol</x:v>
      </x:c>
      <x:c r="F993" t="str">
        <x:v>Operative Porter</x:v>
      </x:c>
      <x:c r="G993" t="str">
        <x:v>394570</x:v>
      </x:c>
      <x:c r="H993" t="str">
        <x:v>Bath &amp; North East Somerset Council</x:v>
      </x:c>
      <x:c r="I993" s="22" t="n">
        <x:v>8.75</x:v>
      </x:c>
      <x:c r="J993" t="str">
        <x:v>Worked</x:v>
      </x:c>
      <x:c r="K993" t="str">
        <x:v>Employee 2251; home branch Bristol; assigned role Operative Porter | Deployment branch: Bristol | Actual role: Operative Skilled | Jobs: 394570 | Customers: Bath &amp; North East Somerset Council | Actual hours: 8.8; source records: 1</x:v>
      </x:c>
      <x:c r="L993" t="str">
        <x:v>Include</x:v>
      </x:c>
      <x:c r="M993"/>
      <x:c r="N993"/>
    </x:row>
    <x:row r="994">
      <x:c r="A994" t="str">
        <x:v>Geoff Malpas|2026-03-05</x:v>
      </x:c>
      <x:c r="B994" s="888" t="n">
        <x:v>46086</x:v>
      </x:c>
      <x:c r="C994" t="str">
        <x:v>Geoff Malpas</x:v>
      </x:c>
      <x:c r="D994" t="str">
        <x:v>Permanent</x:v>
      </x:c>
      <x:c r="E994" t="str">
        <x:v>Bristol</x:v>
      </x:c>
      <x:c r="F994" t="str">
        <x:v>Operative Porter</x:v>
      </x:c>
      <x:c r="G994" t="str">
        <x:v>394570</x:v>
      </x:c>
      <x:c r="H994" t="str">
        <x:v>Bath &amp; North East Somerset Council</x:v>
      </x:c>
      <x:c r="I994" s="22" t="n">
        <x:v>9</x:v>
      </x:c>
      <x:c r="J994" t="str">
        <x:v>Worked</x:v>
      </x:c>
      <x:c r="K994" t="str">
        <x:v>Employee 2251; home branch Bristol; assigned role Operative Porter | Deployment branch: Bristol | Actual role: Operative Skilled | Jobs: 394570 | Customers: Bath &amp; North East Somerset Council | Actual hours: 9.0; source records: 1</x:v>
      </x:c>
      <x:c r="L994" t="str">
        <x:v>Include</x:v>
      </x:c>
      <x:c r="M994"/>
      <x:c r="N994"/>
    </x:row>
    <x:row r="995">
      <x:c r="A995" t="str">
        <x:v>Geoff Malpas|2026-03-09</x:v>
      </x:c>
      <x:c r="B995" s="888" t="n">
        <x:v>46090</x:v>
      </x:c>
      <x:c r="C995" t="str">
        <x:v>Geoff Malpas</x:v>
      </x:c>
      <x:c r="D995" t="str">
        <x:v>Permanent</x:v>
      </x:c>
      <x:c r="E995" t="str">
        <x:v>Bristol</x:v>
      </x:c>
      <x:c r="F995" t="str">
        <x:v>Operative Porter</x:v>
      </x:c>
      <x:c r="G995" t="str">
        <x:v>400737</x:v>
      </x:c>
      <x:c r="H995" t="str">
        <x:v>HSBC - March 2026 Deliveries</x:v>
      </x:c>
      <x:c r="I995" s="22" t="n">
        <x:v>8.25</x:v>
      </x:c>
      <x:c r="J995" t="str">
        <x:v>Worked</x:v>
      </x:c>
      <x:c r="K995" t="str">
        <x:v>Employee 2251; home branch Bristol; assigned role Operative Porter | Deployment branch: Birmingham | Actual role: Operative Driver | Jobs: 400737 | Customers: HSBC - March 2026 Deliveries | Actual hours: 8.2; source records: 1</x:v>
      </x:c>
      <x:c r="L995" t="str">
        <x:v>Include</x:v>
      </x:c>
      <x:c r="M995"/>
      <x:c r="N995"/>
    </x:row>
    <x:row r="996">
      <x:c r="A996" t="str">
        <x:v>Geoff Malpas|2026-03-10</x:v>
      </x:c>
      <x:c r="B996" s="888" t="n">
        <x:v>46091</x:v>
      </x:c>
      <x:c r="C996" t="str">
        <x:v>Geoff Malpas</x:v>
      </x:c>
      <x:c r="D996" t="str">
        <x:v>Permanent</x:v>
      </x:c>
      <x:c r="E996" t="str">
        <x:v>Bristol</x:v>
      </x:c>
      <x:c r="F996" t="str">
        <x:v>Operative Porter</x:v>
      </x:c>
      <x:c r="G996" t="str">
        <x:v>394570</x:v>
      </x:c>
      <x:c r="H996" t="str">
        <x:v>Bath &amp; North East Somerset Council</x:v>
      </x:c>
      <x:c r="I996" s="22" t="n">
        <x:v>9.25</x:v>
      </x:c>
      <x:c r="J996" t="str">
        <x:v>Worked</x:v>
      </x:c>
      <x:c r="K996" t="str">
        <x:v>Employee 2251; home branch Bristol; assigned role Operative Porter | Deployment branch: Bristol | Actual role: Operative Skilled | Jobs: 394570 | Customers: Bath &amp; North East Somerset Council | Actual hours: 9.2; source records: 1</x:v>
      </x:c>
      <x:c r="L996" t="str">
        <x:v>Include</x:v>
      </x:c>
      <x:c r="M996"/>
      <x:c r="N996"/>
    </x:row>
    <x:row r="997">
      <x:c r="A997" t="str">
        <x:v>Geoff Malpas|2026-03-11</x:v>
      </x:c>
      <x:c r="B997" s="888" t="n">
        <x:v>46092</x:v>
      </x:c>
      <x:c r="C997" t="str">
        <x:v>Geoff Malpas</x:v>
      </x:c>
      <x:c r="D997" t="str">
        <x:v>Permanent</x:v>
      </x:c>
      <x:c r="E997" t="str">
        <x:v>Bristol</x:v>
      </x:c>
      <x:c r="F997" t="str">
        <x:v>Operative Porter</x:v>
      </x:c>
      <x:c r="G997" t="str">
        <x:v>394570</x:v>
      </x:c>
      <x:c r="H997" t="str">
        <x:v>Bath &amp; North East Somerset Council</x:v>
      </x:c>
      <x:c r="I997" s="22" t="n">
        <x:v>9.25</x:v>
      </x:c>
      <x:c r="J997" t="str">
        <x:v>Worked</x:v>
      </x:c>
      <x:c r="K997" t="str">
        <x:v>Employee 2251; home branch Bristol; assigned role Operative Porter | Deployment branch: Bristol | Actual role: Operative Driver | Jobs: 394570 | Customers: Bath &amp; North East Somerset Council | Actual hours: 9.2; source records: 1</x:v>
      </x:c>
      <x:c r="L997" t="str">
        <x:v>Include</x:v>
      </x:c>
      <x:c r="M997"/>
      <x:c r="N997"/>
    </x:row>
    <x:row r="998">
      <x:c r="A998" t="str">
        <x:v>Geoff Malpas|2026-03-12</x:v>
      </x:c>
      <x:c r="B998" s="888" t="n">
        <x:v>46093</x:v>
      </x:c>
      <x:c r="C998" t="str">
        <x:v>Geoff Malpas</x:v>
      </x:c>
      <x:c r="D998" t="str">
        <x:v>Permanent</x:v>
      </x:c>
      <x:c r="E998" t="str">
        <x:v>Bristol</x:v>
      </x:c>
      <x:c r="F998" t="str">
        <x:v>Operative Porter</x:v>
      </x:c>
      <x:c r="G998" t="str">
        <x:v>394570, 400737</x:v>
      </x:c>
      <x:c r="H998" t="str">
        <x:v>Bath &amp; North East Somerset Council; HSBC - March 2026 Deliveries</x:v>
      </x:c>
      <x:c r="I998" s="22" t="n">
        <x:v>17.5</x:v>
      </x:c>
      <x:c r="J998" t="str">
        <x:v>Worked — 2 records</x:v>
      </x:c>
      <x:c r="K998" t="str">
        <x:v>Employee 2251; home branch Bristol; assigned role Operative Porter | Deployment branch: Birmingham, Bristol | Actual role: Operative Driver, Operative Skilled | Jobs: 394570, 400737 | Customers: Bath &amp; North East Somerset Council; HSBC - March 2026 Deliveries | Actual hours: 17.5; source records: 2</x:v>
      </x:c>
      <x:c r="L998" t="str">
        <x:v>Include</x:v>
      </x:c>
      <x:c r="M998"/>
      <x:c r="N998"/>
    </x:row>
    <x:row r="999">
      <x:c r="A999" t="str">
        <x:v>Geoff Malpas|2026-03-13</x:v>
      </x:c>
      <x:c r="B999" s="888" t="n">
        <x:v>46094</x:v>
      </x:c>
      <x:c r="C999" t="str">
        <x:v>Geoff Malpas</x:v>
      </x:c>
      <x:c r="D999" t="str">
        <x:v>Permanent</x:v>
      </x:c>
      <x:c r="E999" t="str">
        <x:v>Bristol</x:v>
      </x:c>
      <x:c r="F999" t="str">
        <x:v>Operative Porter</x:v>
      </x:c>
      <x:c r="G999" t="str">
        <x:v>394570</x:v>
      </x:c>
      <x:c r="H999" t="str">
        <x:v>Bath &amp; North East Somerset Council</x:v>
      </x:c>
      <x:c r="I999" s="22" t="n">
        <x:v>9.5</x:v>
      </x:c>
      <x:c r="J999" t="str">
        <x:v>Worked</x:v>
      </x:c>
      <x:c r="K999" t="str">
        <x:v>Employee 2251; home branch Bristol; assigned role Operative Porter | Deployment branch: Bristol | Actual role: Operative Skilled | Jobs: 394570 | Customers: Bath &amp; North East Somerset Council | Actual hours: 9.5; source records: 1</x:v>
      </x:c>
      <x:c r="L999" t="str">
        <x:v>Include</x:v>
      </x:c>
      <x:c r="M999"/>
      <x:c r="N999"/>
    </x:row>
    <x:row r="1000">
      <x:c r="A1000" t="str">
        <x:v>Geoff Malpas|2026-03-16</x:v>
      </x:c>
      <x:c r="B1000" s="888" t="n">
        <x:v>46097</x:v>
      </x:c>
      <x:c r="C1000" t="str">
        <x:v>Geoff Malpas</x:v>
      </x:c>
      <x:c r="D1000" t="str">
        <x:v>Permanent</x:v>
      </x:c>
      <x:c r="E1000" t="str">
        <x:v>Bristol</x:v>
      </x:c>
      <x:c r="F1000" t="str">
        <x:v>Operative Porter</x:v>
      </x:c>
      <x:c r="G1000" t="str">
        <x:v>400986, 400737</x:v>
      </x:c>
      <x:c r="H1000" t="str">
        <x:v>HMRC; HSBC - March 2026 Deliveries</x:v>
      </x:c>
      <x:c r="I1000" s="22" t="n">
        <x:v>16</x:v>
      </x:c>
      <x:c r="J1000" t="str">
        <x:v>Worked — 2 records</x:v>
      </x:c>
      <x:c r="K1000" t="str">
        <x:v>Employee 2251; home branch Bristol; assigned role Operative Porter | Deployment branch: Birmingham, Bristol | Actual role: Operative Driver | Jobs: 400986, 400737 | Customers: HMRC; HSBC - March 2026 Deliveries | Actual hours: 16.0; source records: 2</x:v>
      </x:c>
      <x:c r="L1000" t="str">
        <x:v>Include</x:v>
      </x:c>
      <x:c r="M1000"/>
      <x:c r="N1000"/>
    </x:row>
    <x:row r="1001">
      <x:c r="A1001" t="str">
        <x:v>Geoff Malpas|2026-03-17</x:v>
      </x:c>
      <x:c r="B1001" s="888" t="n">
        <x:v>46098</x:v>
      </x:c>
      <x:c r="C1001" t="str">
        <x:v>Geoff Malpas</x:v>
      </x:c>
      <x:c r="D1001" t="str">
        <x:v>Permanent</x:v>
      </x:c>
      <x:c r="E1001" t="str">
        <x:v>Bristol</x:v>
      </x:c>
      <x:c r="F1001" t="str">
        <x:v>Operative Porter</x:v>
      </x:c>
      <x:c r="G1001" t="str">
        <x:v>400737</x:v>
      </x:c>
      <x:c r="H1001" t="str">
        <x:v>HSBC - March 2026 Deliveries</x:v>
      </x:c>
      <x:c r="I1001" s="22" t="n">
        <x:v>8.25</x:v>
      </x:c>
      <x:c r="J1001" t="str">
        <x:v>Worked</x:v>
      </x:c>
      <x:c r="K1001" t="str">
        <x:v>Employee 2251; home branch Bristol; assigned role Operative Porter | Deployment branch: Birmingham | Actual role: Operative Driver | Jobs: 400737 | Customers: HSBC - March 2026 Deliveries | Actual hours: 8.2; source records: 1</x:v>
      </x:c>
      <x:c r="L1001" t="str">
        <x:v>Include</x:v>
      </x:c>
      <x:c r="M1001"/>
      <x:c r="N1001"/>
    </x:row>
    <x:row r="1002">
      <x:c r="A1002" t="str">
        <x:v>Geoff Malpas|2026-03-18</x:v>
      </x:c>
      <x:c r="B1002" s="888" t="n">
        <x:v>46099</x:v>
      </x:c>
      <x:c r="C1002" t="str">
        <x:v>Geoff Malpas</x:v>
      </x:c>
      <x:c r="D1002" t="str">
        <x:v>Permanent</x:v>
      </x:c>
      <x:c r="E1002" t="str">
        <x:v>Bristol</x:v>
      </x:c>
      <x:c r="F1002" t="str">
        <x:v>Operative Porter</x:v>
      </x:c>
      <x:c r="G1002" t="str">
        <x:v>400120, 400873, 400661</x:v>
      </x:c>
      <x:c r="H1002" t="str">
        <x:v>EDF Energy; Lumentum (C/O CBRE); Lumentum (C/OCBRE)</x:v>
      </x:c>
      <x:c r="I1002" s="22" t="n">
        <x:v>24.75</x:v>
      </x:c>
      <x:c r="J1002" t="str">
        <x:v>Worked — 3 records</x:v>
      </x:c>
      <x:c r="K1002" t="str">
        <x:v>Employee 2251; home branch Bristol; assigned role Operative Porter | Deployment branch: Bristol | Actual role: Operative Driver | Jobs: 400120, 400873, 400661 | Customers: EDF Energy; Lumentum (C/O CBRE); Lumentum (C/OCBRE) | Actual hours: 24.8; source records: 3</x:v>
      </x:c>
      <x:c r="L1002" t="str">
        <x:v>Include</x:v>
      </x:c>
      <x:c r="M1002"/>
      <x:c r="N1002"/>
    </x:row>
    <x:row r="1003">
      <x:c r="A1003" t="str">
        <x:v>Geoff Malpas|2026-03-19</x:v>
      </x:c>
      <x:c r="B1003" s="888" t="n">
        <x:v>46100</x:v>
      </x:c>
      <x:c r="C1003" t="str">
        <x:v>Geoff Malpas</x:v>
      </x:c>
      <x:c r="D1003" t="str">
        <x:v>Permanent</x:v>
      </x:c>
      <x:c r="E1003" t="str">
        <x:v>Bristol</x:v>
      </x:c>
      <x:c r="F1003" t="str">
        <x:v>Operative Porter</x:v>
      </x:c>
      <x:c r="G1003" t="str">
        <x:v>399305</x:v>
      </x:c>
      <x:c r="H1003" t="str">
        <x:v>Network Rail</x:v>
      </x:c>
      <x:c r="I1003" s="22" t="n">
        <x:v>9.25</x:v>
      </x:c>
      <x:c r="J1003" t="str">
        <x:v>Worked</x:v>
      </x:c>
      <x:c r="K1003" t="str">
        <x:v>Employee 2251; home branch Bristol; assigned role Operative Porter | Deployment branch: Bristol | Actual role: Operative Driver | Jobs: 399305 | Customers: Network Rail | Actual hours: 9.2; source records: 1</x:v>
      </x:c>
      <x:c r="L1003" t="str">
        <x:v>Include</x:v>
      </x:c>
      <x:c r="M1003"/>
      <x:c r="N1003"/>
    </x:row>
    <x:row r="1004">
      <x:c r="A1004" t="str">
        <x:v>Geoff Malpas|2026-03-20</x:v>
      </x:c>
      <x:c r="B1004" s="888" t="n">
        <x:v>46101</x:v>
      </x:c>
      <x:c r="C1004" t="str">
        <x:v>Geoff Malpas</x:v>
      </x:c>
      <x:c r="D1004" t="str">
        <x:v>Permanent</x:v>
      </x:c>
      <x:c r="E1004" t="str">
        <x:v>Bristol</x:v>
      </x:c>
      <x:c r="F1004" t="str">
        <x:v>Operative Porter</x:v>
      </x:c>
      <x:c r="G1004" t="str">
        <x:v>399305</x:v>
      </x:c>
      <x:c r="H1004" t="str">
        <x:v>Network Rail</x:v>
      </x:c>
      <x:c r="I1004" s="22" t="n">
        <x:v>8.25</x:v>
      </x:c>
      <x:c r="J1004" t="str">
        <x:v>Worked</x:v>
      </x:c>
      <x:c r="K1004" t="str">
        <x:v>Employee 2251; home branch Bristol; assigned role Operative Porter | Deployment branch: Bristol | Actual role: Operative Driver | Jobs: 399305 | Customers: Network Rail | Actual hours: 8.2; source records: 1</x:v>
      </x:c>
      <x:c r="L1004" t="str">
        <x:v>Include</x:v>
      </x:c>
      <x:c r="M1004"/>
      <x:c r="N1004"/>
    </x:row>
    <x:row r="1005">
      <x:c r="A1005" t="str">
        <x:v>Geoff Malpas|2026-03-23</x:v>
      </x:c>
      <x:c r="B1005" s="888" t="n">
        <x:v>46104</x:v>
      </x:c>
      <x:c r="C1005" t="str">
        <x:v>Geoff Malpas</x:v>
      </x:c>
      <x:c r="D1005" t="str">
        <x:v>Permanent</x:v>
      </x:c>
      <x:c r="E1005" t="str">
        <x:v>Bristol</x:v>
      </x:c>
      <x:c r="F1005" t="str">
        <x:v>Operative Porter</x:v>
      </x:c>
      <x:c r="G1005" t="str">
        <x:v>400378B, 401025</x:v>
      </x:c>
      <x:c r="H1005" t="str">
        <x:v>Avantor ( BRISTOL  MARCH 2026 ); GPE  ( UWE BRISTOL)</x:v>
      </x:c>
      <x:c r="I1005" s="22" t="n">
        <x:v>18</x:v>
      </x:c>
      <x:c r="J1005" t="str">
        <x:v>Worked — 2 records</x:v>
      </x:c>
      <x:c r="K1005" t="str">
        <x:v>Employee 2251; home branch Bristol; assigned role Operative Porter | Deployment branch: Cambridge | Actual role: Operative Skilled | Jobs: 400378B, 401025 | Customers: Avantor ( BRISTOL  MARCH 2026 ); GPE  ( UWE BRISTOL) | Actual hours: 18.0; source records: 2</x:v>
      </x:c>
      <x:c r="L1005" t="str">
        <x:v>Include</x:v>
      </x:c>
      <x:c r="M1005"/>
      <x:c r="N1005"/>
    </x:row>
    <x:row r="1006">
      <x:c r="A1006" t="str">
        <x:v>Geoff Malpas|2026-03-24</x:v>
      </x:c>
      <x:c r="B1006" s="888" t="n">
        <x:v>46105</x:v>
      </x:c>
      <x:c r="C1006" t="str">
        <x:v>Geoff Malpas</x:v>
      </x:c>
      <x:c r="D1006" t="str">
        <x:v>Permanent</x:v>
      </x:c>
      <x:c r="E1006" t="str">
        <x:v>Bristol</x:v>
      </x:c>
      <x:c r="F1006" t="str">
        <x:v>Operative Porter</x:v>
      </x:c>
      <x:c r="G1006" t="str">
        <x:v>401170</x:v>
      </x:c>
      <x:c r="H1006" t="str">
        <x:v>Tata Consultancy Services Ltd</x:v>
      </x:c>
      <x:c r="I1006" s="22" t="n">
        <x:v>9</x:v>
      </x:c>
      <x:c r="J1006" t="str">
        <x:v>Worked</x:v>
      </x:c>
      <x:c r="K1006" t="str">
        <x:v>Employee 2251; home branch Bristol; assigned role Operative Porter | Deployment branch: Bristol | Actual role: Operative Driver | Jobs: 401170 | Customers: Tata Consultancy Services Ltd | Actual hours: 9.0; source records: 1</x:v>
      </x:c>
      <x:c r="L1006" t="str">
        <x:v>Include</x:v>
      </x:c>
      <x:c r="M1006"/>
      <x:c r="N1006"/>
    </x:row>
    <x:row r="1007">
      <x:c r="A1007" t="str">
        <x:v>Geoff Malpas|2026-03-25</x:v>
      </x:c>
      <x:c r="B1007" s="888" t="n">
        <x:v>46106</x:v>
      </x:c>
      <x:c r="C1007" t="str">
        <x:v>Geoff Malpas</x:v>
      </x:c>
      <x:c r="D1007" t="str">
        <x:v>Permanent</x:v>
      </x:c>
      <x:c r="E1007" t="str">
        <x:v>Bristol</x:v>
      </x:c>
      <x:c r="F1007" t="str">
        <x:v>Operative Porter</x:v>
      </x:c>
      <x:c r="G1007" t="str">
        <x:v>401170</x:v>
      </x:c>
      <x:c r="H1007" t="str">
        <x:v>Tata Consultancy Services Ltd</x:v>
      </x:c>
      <x:c r="I1007" s="22" t="n">
        <x:v>12</x:v>
      </x:c>
      <x:c r="J1007" t="str">
        <x:v>Worked</x:v>
      </x:c>
      <x:c r="K1007" t="str">
        <x:v>Employee 2251; home branch Bristol; assigned role Operative Porter | Deployment branch: Bristol | Actual role: Operative Driver | Jobs: 401170 | Customers: Tata Consultancy Services Ltd | Actual hours: 12.0; source records: 1</x:v>
      </x:c>
      <x:c r="L1007" t="str">
        <x:v>Include</x:v>
      </x:c>
      <x:c r="M1007"/>
      <x:c r="N1007"/>
    </x:row>
    <x:row r="1008">
      <x:c r="A1008" t="str">
        <x:v>Geoff Malpas|2026-03-26</x:v>
      </x:c>
      <x:c r="B1008" s="888" t="n">
        <x:v>46107</x:v>
      </x:c>
      <x:c r="C1008" t="str">
        <x:v>Geoff Malpas</x:v>
      </x:c>
      <x:c r="D1008" t="str">
        <x:v>Permanent</x:v>
      </x:c>
      <x:c r="E1008" t="str">
        <x:v>Bristol</x:v>
      </x:c>
      <x:c r="F1008" t="str">
        <x:v>Operative Porter</x:v>
      </x:c>
      <x:c r="G1008" t="str">
        <x:v>400945</x:v>
      </x:c>
      <x:c r="H1008" t="str">
        <x:v>CGI IT UK Ltd</x:v>
      </x:c>
      <x:c r="I1008" s="22" t="n">
        <x:v>10.25</x:v>
      </x:c>
      <x:c r="J1008" t="str">
        <x:v>Worked</x:v>
      </x:c>
      <x:c r="K1008" t="str">
        <x:v>Employee 2251; home branch Bristol; assigned role Operative Porter | Deployment branch: Bristol | Actual role: Operative Porter | Jobs: 400945 | Customers: CGI IT UK Ltd | Actual hours: 10.2; source records: 1</x:v>
      </x:c>
      <x:c r="L1008" t="str">
        <x:v>Include</x:v>
      </x:c>
      <x:c r="M1008"/>
      <x:c r="N1008"/>
    </x:row>
    <x:row r="1009">
      <x:c r="A1009" t="str">
        <x:v>Geoff Malpas|2026-03-27</x:v>
      </x:c>
      <x:c r="B1009" s="888" t="n">
        <x:v>46108</x:v>
      </x:c>
      <x:c r="C1009" t="str">
        <x:v>Geoff Malpas</x:v>
      </x:c>
      <x:c r="D1009" t="str">
        <x:v>Permanent</x:v>
      </x:c>
      <x:c r="E1009" t="str">
        <x:v>Bristol</x:v>
      </x:c>
      <x:c r="F1009" t="str">
        <x:v>Operative Porter</x:v>
      </x:c>
      <x:c r="G1009" t="str">
        <x:v>400945</x:v>
      </x:c>
      <x:c r="H1009" t="str">
        <x:v>CGI IT UK Ltd</x:v>
      </x:c>
      <x:c r="I1009" s="22" t="n">
        <x:v>7</x:v>
      </x:c>
      <x:c r="J1009" t="str">
        <x:v>Worked</x:v>
      </x:c>
      <x:c r="K1009" t="str">
        <x:v>Employee 2251; home branch Bristol; assigned role Operative Porter | Deployment branch: Bristol | Actual role: Operative Porter | Jobs: 400945 | Customers: CGI IT UK Ltd | Actual hours: 7.0; source records: 1</x:v>
      </x:c>
      <x:c r="L1009" t="str">
        <x:v>Include</x:v>
      </x:c>
      <x:c r="M1009"/>
      <x:c r="N1009"/>
    </x:row>
    <x:row r="1010">
      <x:c r="A1010" t="str">
        <x:v>Geoff Malpas|2026-03-30</x:v>
      </x:c>
      <x:c r="B1010" s="888" t="n">
        <x:v>46111</x:v>
      </x:c>
      <x:c r="C1010" t="str">
        <x:v>Geoff Malpas</x:v>
      </x:c>
      <x:c r="D1010" t="str">
        <x:v>Permanent</x:v>
      </x:c>
      <x:c r="E1010" t="str">
        <x:v>Bristol</x:v>
      </x:c>
      <x:c r="F1010" t="str">
        <x:v>Operative Porter</x:v>
      </x:c>
      <x:c r="G1010" t="str">
        <x:v>400378B</x:v>
      </x:c>
      <x:c r="H1010" t="str">
        <x:v>Avantor ( BRISTOL  MARCH 2026 )</x:v>
      </x:c>
      <x:c r="I1010" s="22" t="n">
        <x:v>24.75</x:v>
      </x:c>
      <x:c r="J1010" t="str">
        <x:v>Worked</x:v>
      </x:c>
      <x:c r="K1010" t="str">
        <x:v>Employee 2251; home branch Bristol; assigned role Operative Porter | Deployment branch: Cambridge | Actual role: Operative Skilled | Jobs: 400378B | Customers: Avantor ( BRISTOL  MARCH 2026 ) | Actual hours: 24.8; source records: 1</x:v>
      </x:c>
      <x:c r="L1010" t="str">
        <x:v>Include</x:v>
      </x:c>
      <x:c r="M1010"/>
      <x:c r="N1010"/>
    </x:row>
    <x:row r="1011">
      <x:c r="A1011" t="str">
        <x:v>Geoff Malpas|2026-03-31</x:v>
      </x:c>
      <x:c r="B1011" s="888" t="n">
        <x:v>46112</x:v>
      </x:c>
      <x:c r="C1011" t="str">
        <x:v>Geoff Malpas</x:v>
      </x:c>
      <x:c r="D1011" t="str">
        <x:v>Permanent</x:v>
      </x:c>
      <x:c r="E1011" t="str">
        <x:v>Bristol</x:v>
      </x:c>
      <x:c r="F1011" t="str">
        <x:v>Operative Porter</x:v>
      </x:c>
      <x:c r="G1011" t="str">
        <x:v>397571</x:v>
      </x:c>
      <x:c r="H1011" t="str">
        <x:v>Birmingham City Council Thornbury Road</x:v>
      </x:c>
      <x:c r="I1011" s="22" t="n">
        <x:v>8.5</x:v>
      </x:c>
      <x:c r="J1011" t="str">
        <x:v>Worked</x:v>
      </x:c>
      <x:c r="K1011" t="str">
        <x:v>Employee 2251; home branch Bristol; assigned role Operative Porter | Deployment branch: Birmingham | Actual role: Operative Driver | Jobs: 397571 | Customers: Birmingham City Council Thornbury Road | Actual hours: 8.5; source records: 1</x:v>
      </x:c>
      <x:c r="L1011" t="str">
        <x:v>Include</x:v>
      </x:c>
      <x:c r="M1011"/>
      <x:c r="N1011"/>
    </x:row>
    <x:row r="1012">
      <x:c r="A1012" t="str">
        <x:v>Greg Georgiou|2026-03-02</x:v>
      </x:c>
      <x:c r="B1012" s="888" t="n">
        <x:v>46083</x:v>
      </x:c>
      <x:c r="C1012" t="str">
        <x:v>Greg Georgiou</x:v>
      </x:c>
      <x:c r="D1012" t="str">
        <x:v>Permanent</x:v>
      </x:c>
      <x:c r="E1012" t="str">
        <x:v>Bristol</x:v>
      </x:c>
      <x:c r="F1012" t="str">
        <x:v>Operative Porter</x:v>
      </x:c>
      <x:c r="G1012" t="str">
        <x:v>394570</x:v>
      </x:c>
      <x:c r="H1012" t="str">
        <x:v>Bath &amp; North East Somerset Council</x:v>
      </x:c>
      <x:c r="I1012" s="22" t="n">
        <x:v>9.25</x:v>
      </x:c>
      <x:c r="J1012" t="str">
        <x:v>Worked</x:v>
      </x:c>
      <x:c r="K1012" t="str">
        <x:v>Employee 1676; home branch Bristol; assigned role Operative Porter | Deployment branch: Bristol | Actual role: Operative Skilled | Jobs: 394570 | Customers: Bath &amp; North East Somerset Council | Actual hours: 9.2; source records: 1</x:v>
      </x:c>
      <x:c r="L1012" t="str">
        <x:v>Include</x:v>
      </x:c>
      <x:c r="M1012"/>
      <x:c r="N1012"/>
    </x:row>
    <x:row r="1013">
      <x:c r="A1013" t="str">
        <x:v>Greg Georgiou|2026-03-03</x:v>
      </x:c>
      <x:c r="B1013" s="888" t="n">
        <x:v>46084</x:v>
      </x:c>
      <x:c r="C1013" t="str">
        <x:v>Greg Georgiou</x:v>
      </x:c>
      <x:c r="D1013" t="str">
        <x:v>Permanent</x:v>
      </x:c>
      <x:c r="E1013" t="str">
        <x:v>Bristol</x:v>
      </x:c>
      <x:c r="F1013" t="str">
        <x:v>Operative Porter</x:v>
      </x:c>
      <x:c r="G1013" t="str">
        <x:v>394570</x:v>
      </x:c>
      <x:c r="H1013" t="str">
        <x:v>Bath &amp; North East Somerset Council</x:v>
      </x:c>
      <x:c r="I1013" s="22" t="n">
        <x:v>8</x:v>
      </x:c>
      <x:c r="J1013" t="str">
        <x:v>Worked</x:v>
      </x:c>
      <x:c r="K1013" t="str">
        <x:v>Employee 1676; home branch Bristol; assigned role Operative Porter | Deployment branch: Bristol | Actual role: Operative Skilled | Jobs: 394570 | Customers: Bath &amp; North East Somerset Council | Actual hours: 8.0; source records: 1</x:v>
      </x:c>
      <x:c r="L1013" t="str">
        <x:v>Include</x:v>
      </x:c>
      <x:c r="M1013"/>
      <x:c r="N1013"/>
    </x:row>
    <x:row r="1014">
      <x:c r="A1014" t="str">
        <x:v>Greg Georgiou|2026-03-04</x:v>
      </x:c>
      <x:c r="B1014" s="888" t="n">
        <x:v>46085</x:v>
      </x:c>
      <x:c r="C1014" t="str">
        <x:v>Greg Georgiou</x:v>
      </x:c>
      <x:c r="D1014" t="str">
        <x:v>Permanent</x:v>
      </x:c>
      <x:c r="E1014" t="str">
        <x:v>Bristol</x:v>
      </x:c>
      <x:c r="F1014" t="str">
        <x:v>Operative Porter</x:v>
      </x:c>
      <x:c r="G1014" t="str">
        <x:v>394570</x:v>
      </x:c>
      <x:c r="H1014" t="str">
        <x:v>Bath &amp; North East Somerset Council</x:v>
      </x:c>
      <x:c r="I1014" s="22" t="n">
        <x:v>8.75</x:v>
      </x:c>
      <x:c r="J1014" t="str">
        <x:v>Worked</x:v>
      </x:c>
      <x:c r="K1014" t="str">
        <x:v>Employee 1676; home branch Bristol; assigned role Operative Porter | Deployment branch: Bristol | Actual role: Operative Skilled | Jobs: 394570 | Customers: Bath &amp; North East Somerset Council | Actual hours: 8.8; source records: 1</x:v>
      </x:c>
      <x:c r="L1014" t="str">
        <x:v>Include</x:v>
      </x:c>
      <x:c r="M1014"/>
      <x:c r="N1014"/>
    </x:row>
    <x:row r="1015">
      <x:c r="A1015" t="str">
        <x:v>Greg Georgiou|2026-03-05</x:v>
      </x:c>
      <x:c r="B1015" s="888" t="n">
        <x:v>46086</x:v>
      </x:c>
      <x:c r="C1015" t="str">
        <x:v>Greg Georgiou</x:v>
      </x:c>
      <x:c r="D1015" t="str">
        <x:v>Permanent</x:v>
      </x:c>
      <x:c r="E1015" t="str">
        <x:v>Bristol</x:v>
      </x:c>
      <x:c r="F1015" t="str">
        <x:v>Operative Porter</x:v>
      </x:c>
      <x:c r="G1015" t="str">
        <x:v>394570</x:v>
      </x:c>
      <x:c r="H1015" t="str">
        <x:v>Bath &amp; North East Somerset Council</x:v>
      </x:c>
      <x:c r="I1015" s="22" t="n">
        <x:v>9</x:v>
      </x:c>
      <x:c r="J1015" t="str">
        <x:v>Worked</x:v>
      </x:c>
      <x:c r="K1015" t="str">
        <x:v>Employee 1676; home branch Bristol; assigned role Operative Porter | Deployment branch: Bristol | Actual role: Operative Skilled | Jobs: 394570 | Customers: Bath &amp; North East Somerset Council | Actual hours: 9.0; source records: 1</x:v>
      </x:c>
      <x:c r="L1015" t="str">
        <x:v>Include</x:v>
      </x:c>
      <x:c r="M1015"/>
      <x:c r="N1015"/>
    </x:row>
    <x:row r="1016">
      <x:c r="A1016" t="str">
        <x:v>Greg Georgiou|2026-03-09</x:v>
      </x:c>
      <x:c r="B1016" s="888" t="n">
        <x:v>46090</x:v>
      </x:c>
      <x:c r="C1016" t="str">
        <x:v>Greg Georgiou</x:v>
      </x:c>
      <x:c r="D1016" t="str">
        <x:v>Permanent</x:v>
      </x:c>
      <x:c r="E1016" t="str">
        <x:v>Bristol</x:v>
      </x:c>
      <x:c r="F1016" t="str">
        <x:v>Operative Porter</x:v>
      </x:c>
      <x:c r="G1016" t="str">
        <x:v>400049</x:v>
      </x:c>
      <x:c r="H1016" t="str">
        <x:v>EDF Energy</x:v>
      </x:c>
      <x:c r="I1016" s="22" t="n">
        <x:v>9.75</x:v>
      </x:c>
      <x:c r="J1016" t="str">
        <x:v>Worked</x:v>
      </x:c>
      <x:c r="K1016" t="str">
        <x:v>Employee 1676; home branch Bristol; assigned role Operative Porter | Deployment branch: Bristol | Actual role: Operative Skilled | Jobs: 400049 | Customers: EDF Energy | Actual hours: 9.8; source records: 1</x:v>
      </x:c>
      <x:c r="L1016" t="str">
        <x:v>Include</x:v>
      </x:c>
      <x:c r="M1016"/>
      <x:c r="N1016"/>
    </x:row>
    <x:row r="1017">
      <x:c r="A1017" t="str">
        <x:v>Greg Georgiou|2026-03-10</x:v>
      </x:c>
      <x:c r="B1017" s="888" t="n">
        <x:v>46091</x:v>
      </x:c>
      <x:c r="C1017" t="str">
        <x:v>Greg Georgiou</x:v>
      </x:c>
      <x:c r="D1017" t="str">
        <x:v>Permanent</x:v>
      </x:c>
      <x:c r="E1017" t="str">
        <x:v>Bristol</x:v>
      </x:c>
      <x:c r="F1017" t="str">
        <x:v>Operative Porter</x:v>
      </x:c>
      <x:c r="G1017" t="str">
        <x:v>394570</x:v>
      </x:c>
      <x:c r="H1017" t="str">
        <x:v>Bath &amp; North East Somerset Council</x:v>
      </x:c>
      <x:c r="I1017" s="22" t="n">
        <x:v>9.25</x:v>
      </x:c>
      <x:c r="J1017" t="str">
        <x:v>Worked</x:v>
      </x:c>
      <x:c r="K1017" t="str">
        <x:v>Employee 1676; home branch Bristol; assigned role Operative Porter | Deployment branch: Bristol | Actual role: Operative Skilled | Jobs: 394570 | Customers: Bath &amp; North East Somerset Council | Actual hours: 9.2; source records: 1</x:v>
      </x:c>
      <x:c r="L1017" t="str">
        <x:v>Include</x:v>
      </x:c>
      <x:c r="M1017"/>
      <x:c r="N1017"/>
    </x:row>
    <x:row r="1018">
      <x:c r="A1018" t="str">
        <x:v>Greg Georgiou|2026-03-11</x:v>
      </x:c>
      <x:c r="B1018" s="888" t="n">
        <x:v>46092</x:v>
      </x:c>
      <x:c r="C1018" t="str">
        <x:v>Greg Georgiou</x:v>
      </x:c>
      <x:c r="D1018" t="str">
        <x:v>Permanent</x:v>
      </x:c>
      <x:c r="E1018" t="str">
        <x:v>Bristol</x:v>
      </x:c>
      <x:c r="F1018" t="str">
        <x:v>Operative Porter</x:v>
      </x:c>
      <x:c r="G1018"/>
      <x:c r="H1018"/>
      <x:c r="I1018" s="22" t="n">
        <x:v>0</x:v>
      </x:c>
      <x:c r="J1018" t="str">
        <x:v>Annual leave</x:v>
      </x:c>
      <x:c r="K1018" t="str">
        <x:v>Employee 1676; home branch Bristol; assigned role Operative Porter | Leave: Annual Leave (Hours) | Leave calendar basis: Variable-pattern period</x:v>
      </x:c>
      <x:c r="L1018" t="str">
        <x:v>Include</x:v>
      </x:c>
      <x:c r="M1018"/>
      <x:c r="N1018"/>
    </x:row>
    <x:row r="1019">
      <x:c r="A1019" t="str">
        <x:v>Greg Georgiou|2026-03-12</x:v>
      </x:c>
      <x:c r="B1019" s="888" t="n">
        <x:v>46093</x:v>
      </x:c>
      <x:c r="C1019" t="str">
        <x:v>Greg Georgiou</x:v>
      </x:c>
      <x:c r="D1019" t="str">
        <x:v>Permanent</x:v>
      </x:c>
      <x:c r="E1019" t="str">
        <x:v>Bristol</x:v>
      </x:c>
      <x:c r="F1019" t="str">
        <x:v>Operative Porter</x:v>
      </x:c>
      <x:c r="G1019" t="str">
        <x:v>394570</x:v>
      </x:c>
      <x:c r="H1019" t="str">
        <x:v>Bath &amp; North East Somerset Council</x:v>
      </x:c>
      <x:c r="I1019" s="22" t="n">
        <x:v>8.75</x:v>
      </x:c>
      <x:c r="J1019" t="str">
        <x:v>Worked</x:v>
      </x:c>
      <x:c r="K1019" t="str">
        <x:v>Employee 1676; home branch Bristol; assigned role Operative Porter | Deployment branch: Bristol | Actual role: Operative Skilled | Jobs: 394570 | Customers: Bath &amp; North East Somerset Council | Actual hours: 8.8; source records: 1</x:v>
      </x:c>
      <x:c r="L1019" t="str">
        <x:v>Include</x:v>
      </x:c>
      <x:c r="M1019"/>
      <x:c r="N1019"/>
    </x:row>
    <x:row r="1020">
      <x:c r="A1020" t="str">
        <x:v>Greg Georgiou|2026-03-13</x:v>
      </x:c>
      <x:c r="B1020" s="888" t="n">
        <x:v>46094</x:v>
      </x:c>
      <x:c r="C1020" t="str">
        <x:v>Greg Georgiou</x:v>
      </x:c>
      <x:c r="D1020" t="str">
        <x:v>Permanent</x:v>
      </x:c>
      <x:c r="E1020" t="str">
        <x:v>Bristol</x:v>
      </x:c>
      <x:c r="F1020" t="str">
        <x:v>Operative Porter</x:v>
      </x:c>
      <x:c r="G1020" t="str">
        <x:v>394570</x:v>
      </x:c>
      <x:c r="H1020" t="str">
        <x:v>Bath &amp; North East Somerset Council</x:v>
      </x:c>
      <x:c r="I1020" s="22" t="n">
        <x:v>9.5</x:v>
      </x:c>
      <x:c r="J1020" t="str">
        <x:v>Worked</x:v>
      </x:c>
      <x:c r="K1020" t="str">
        <x:v>Employee 1676; home branch Bristol; assigned role Operative Porter | Deployment branch: Bristol | Actual role: Operative Skilled | Jobs: 394570 | Customers: Bath &amp; North East Somerset Council | Actual hours: 9.5; source records: 1</x:v>
      </x:c>
      <x:c r="L1020" t="str">
        <x:v>Include</x:v>
      </x:c>
      <x:c r="M1020"/>
      <x:c r="N1020"/>
    </x:row>
    <x:row r="1021">
      <x:c r="A1021" t="str">
        <x:v>Greg Georgiou|2026-03-16</x:v>
      </x:c>
      <x:c r="B1021" s="888" t="n">
        <x:v>46097</x:v>
      </x:c>
      <x:c r="C1021" t="str">
        <x:v>Greg Georgiou</x:v>
      </x:c>
      <x:c r="D1021" t="str">
        <x:v>Permanent</x:v>
      </x:c>
      <x:c r="E1021" t="str">
        <x:v>Bristol</x:v>
      </x:c>
      <x:c r="F1021" t="str">
        <x:v>Operative Porter</x:v>
      </x:c>
      <x:c r="G1021" t="str">
        <x:v>400049</x:v>
      </x:c>
      <x:c r="H1021" t="str">
        <x:v>EDF Energy</x:v>
      </x:c>
      <x:c r="I1021" s="22" t="n">
        <x:v>9.17</x:v>
      </x:c>
      <x:c r="J1021" t="str">
        <x:v>Worked</x:v>
      </x:c>
      <x:c r="K1021" t="str">
        <x:v>Employee 1676; home branch Bristol; assigned role Operative Porter | Deployment branch: Bristol | Actual role: Operative Skilled | Jobs: 400049 | Customers: EDF Energy | Actual hours: 9.2; source records: 1</x:v>
      </x:c>
      <x:c r="L1021" t="str">
        <x:v>Include</x:v>
      </x:c>
      <x:c r="M1021"/>
      <x:c r="N1021"/>
    </x:row>
    <x:row r="1022">
      <x:c r="A1022" t="str">
        <x:v>Greg Georgiou|2026-03-17</x:v>
      </x:c>
      <x:c r="B1022" s="888" t="n">
        <x:v>46098</x:v>
      </x:c>
      <x:c r="C1022" t="str">
        <x:v>Greg Georgiou</x:v>
      </x:c>
      <x:c r="D1022" t="str">
        <x:v>Permanent</x:v>
      </x:c>
      <x:c r="E1022" t="str">
        <x:v>Bristol</x:v>
      </x:c>
      <x:c r="F1022" t="str">
        <x:v>Operative Porter</x:v>
      </x:c>
      <x:c r="G1022" t="str">
        <x:v>400049</x:v>
      </x:c>
      <x:c r="H1022" t="str">
        <x:v>EDF Energy</x:v>
      </x:c>
      <x:c r="I1022" s="22" t="n">
        <x:v>9.25</x:v>
      </x:c>
      <x:c r="J1022" t="str">
        <x:v>Worked</x:v>
      </x:c>
      <x:c r="K1022" t="str">
        <x:v>Employee 1676; home branch Bristol; assigned role Operative Porter | Deployment branch: Bristol | Actual role: Operative Skilled | Jobs: 400049 | Customers: EDF Energy | Actual hours: 9.2; source records: 1</x:v>
      </x:c>
      <x:c r="L1022" t="str">
        <x:v>Include</x:v>
      </x:c>
      <x:c r="M1022"/>
      <x:c r="N1022"/>
    </x:row>
    <x:row r="1023">
      <x:c r="A1023" t="str">
        <x:v>Greg Georgiou|2026-03-18</x:v>
      </x:c>
      <x:c r="B1023" s="888" t="n">
        <x:v>46099</x:v>
      </x:c>
      <x:c r="C1023" t="str">
        <x:v>Greg Georgiou</x:v>
      </x:c>
      <x:c r="D1023" t="str">
        <x:v>Permanent</x:v>
      </x:c>
      <x:c r="E1023" t="str">
        <x:v>Bristol</x:v>
      </x:c>
      <x:c r="F1023" t="str">
        <x:v>Operative Porter</x:v>
      </x:c>
      <x:c r="G1023" t="str">
        <x:v>400049</x:v>
      </x:c>
      <x:c r="H1023" t="str">
        <x:v>EDF Energy</x:v>
      </x:c>
      <x:c r="I1023" s="22" t="n">
        <x:v>8.25</x:v>
      </x:c>
      <x:c r="J1023" t="str">
        <x:v>Worked</x:v>
      </x:c>
      <x:c r="K1023" t="str">
        <x:v>Employee 1676; home branch Bristol; assigned role Operative Porter | Deployment branch: Bristol | Actual role: Operative Skilled | Jobs: 400049 | Customers: EDF Energy | Actual hours: 8.2; source records: 1</x:v>
      </x:c>
      <x:c r="L1023" t="str">
        <x:v>Include</x:v>
      </x:c>
      <x:c r="M1023"/>
      <x:c r="N1023"/>
    </x:row>
    <x:row r="1024">
      <x:c r="A1024" t="str">
        <x:v>Greg Georgiou|2026-03-19</x:v>
      </x:c>
      <x:c r="B1024" s="888" t="n">
        <x:v>46100</x:v>
      </x:c>
      <x:c r="C1024" t="str">
        <x:v>Greg Georgiou</x:v>
      </x:c>
      <x:c r="D1024" t="str">
        <x:v>Permanent</x:v>
      </x:c>
      <x:c r="E1024" t="str">
        <x:v>Bristol</x:v>
      </x:c>
      <x:c r="F1024" t="str">
        <x:v>Operative Porter</x:v>
      </x:c>
      <x:c r="G1024" t="str">
        <x:v>400049</x:v>
      </x:c>
      <x:c r="H1024" t="str">
        <x:v>EDF Energy</x:v>
      </x:c>
      <x:c r="I1024" s="22" t="n">
        <x:v>8.25</x:v>
      </x:c>
      <x:c r="J1024" t="str">
        <x:v>Worked</x:v>
      </x:c>
      <x:c r="K1024" t="str">
        <x:v>Employee 1676; home branch Bristol; assigned role Operative Porter | Deployment branch: Bristol | Actual role: Operative Skilled | Jobs: 400049 | Customers: EDF Energy | Actual hours: 8.2; source records: 1</x:v>
      </x:c>
      <x:c r="L1024" t="str">
        <x:v>Include</x:v>
      </x:c>
      <x:c r="M1024"/>
      <x:c r="N1024"/>
    </x:row>
    <x:row r="1025">
      <x:c r="A1025" t="str">
        <x:v>Greg Georgiou|2026-03-20</x:v>
      </x:c>
      <x:c r="B1025" s="888" t="n">
        <x:v>46101</x:v>
      </x:c>
      <x:c r="C1025" t="str">
        <x:v>Greg Georgiou</x:v>
      </x:c>
      <x:c r="D1025" t="str">
        <x:v>Permanent</x:v>
      </x:c>
      <x:c r="E1025" t="str">
        <x:v>Bristol</x:v>
      </x:c>
      <x:c r="F1025" t="str">
        <x:v>Operative Porter</x:v>
      </x:c>
      <x:c r="G1025" t="str">
        <x:v>400049</x:v>
      </x:c>
      <x:c r="H1025" t="str">
        <x:v>EDF Energy</x:v>
      </x:c>
      <x:c r="I1025" s="22" t="n">
        <x:v>8</x:v>
      </x:c>
      <x:c r="J1025" t="str">
        <x:v>Worked</x:v>
      </x:c>
      <x:c r="K1025" t="str">
        <x:v>Employee 1676; home branch Bristol; assigned role Operative Porter | Deployment branch: Bristol | Actual role: Operative Skilled | Jobs: 400049 | Customers: EDF Energy | Actual hours: 8.0; source records: 1</x:v>
      </x:c>
      <x:c r="L1025" t="str">
        <x:v>Include</x:v>
      </x:c>
      <x:c r="M1025"/>
      <x:c r="N1025"/>
    </x:row>
    <x:row r="1026">
      <x:c r="A1026" t="str">
        <x:v>Greg Georgiou|2026-03-23</x:v>
      </x:c>
      <x:c r="B1026" s="888" t="n">
        <x:v>46104</x:v>
      </x:c>
      <x:c r="C1026" t="str">
        <x:v>Greg Georgiou</x:v>
      </x:c>
      <x:c r="D1026" t="str">
        <x:v>Permanent</x:v>
      </x:c>
      <x:c r="E1026" t="str">
        <x:v>Bristol</x:v>
      </x:c>
      <x:c r="F1026" t="str">
        <x:v>Operative Porter</x:v>
      </x:c>
      <x:c r="G1026" t="str">
        <x:v>400986</x:v>
      </x:c>
      <x:c r="H1026" t="str">
        <x:v>HMRC</x:v>
      </x:c>
      <x:c r="I1026" s="22" t="n">
        <x:v>8.75</x:v>
      </x:c>
      <x:c r="J1026" t="str">
        <x:v>Worked</x:v>
      </x:c>
      <x:c r="K1026" t="str">
        <x:v>Employee 1676; home branch Bristol; assigned role Operative Porter | Deployment branch: Bristol | Actual role: Operative Skilled | Jobs: 400986 | Customers: HMRC | Actual hours: 8.8; source records: 1</x:v>
      </x:c>
      <x:c r="L1026" t="str">
        <x:v>Include</x:v>
      </x:c>
      <x:c r="M1026"/>
      <x:c r="N1026"/>
    </x:row>
    <x:row r="1027">
      <x:c r="A1027" t="str">
        <x:v>Greg Georgiou|2026-03-24</x:v>
      </x:c>
      <x:c r="B1027" s="888" t="n">
        <x:v>46105</x:v>
      </x:c>
      <x:c r="C1027" t="str">
        <x:v>Greg Georgiou</x:v>
      </x:c>
      <x:c r="D1027" t="str">
        <x:v>Permanent</x:v>
      </x:c>
      <x:c r="E1027" t="str">
        <x:v>Bristol</x:v>
      </x:c>
      <x:c r="F1027" t="str">
        <x:v>Operative Porter</x:v>
      </x:c>
      <x:c r="G1027" t="str">
        <x:v>400986</x:v>
      </x:c>
      <x:c r="H1027" t="str">
        <x:v>HMRC</x:v>
      </x:c>
      <x:c r="I1027" s="22" t="n">
        <x:v>8</x:v>
      </x:c>
      <x:c r="J1027" t="str">
        <x:v>Worked</x:v>
      </x:c>
      <x:c r="K1027" t="str">
        <x:v>Employee 1676; home branch Bristol; assigned role Operative Porter | Deployment branch: Bristol | Actual role: Operative Skilled | Jobs: 400986 | Customers: HMRC | Actual hours: 8.0; source records: 1</x:v>
      </x:c>
      <x:c r="L1027" t="str">
        <x:v>Include</x:v>
      </x:c>
      <x:c r="M1027"/>
      <x:c r="N1027"/>
    </x:row>
    <x:row r="1028">
      <x:c r="A1028" t="str">
        <x:v>Greg Georgiou|2026-03-25</x:v>
      </x:c>
      <x:c r="B1028" s="888" t="n">
        <x:v>46106</x:v>
      </x:c>
      <x:c r="C1028" t="str">
        <x:v>Greg Georgiou</x:v>
      </x:c>
      <x:c r="D1028" t="str">
        <x:v>Permanent</x:v>
      </x:c>
      <x:c r="E1028" t="str">
        <x:v>Bristol</x:v>
      </x:c>
      <x:c r="F1028" t="str">
        <x:v>Operative Porter</x:v>
      </x:c>
      <x:c r="G1028" t="str">
        <x:v>400445</x:v>
      </x:c>
      <x:c r="H1028" t="str">
        <x:v>OVO Energy General Recycling</x:v>
      </x:c>
      <x:c r="I1028" s="22" t="n">
        <x:v>17.5</x:v>
      </x:c>
      <x:c r="J1028" t="str">
        <x:v>Worked</x:v>
      </x:c>
      <x:c r="K1028" t="str">
        <x:v>Employee 1676; home branch Bristol; assigned role Operative Porter | Deployment branch: Bristol | Actual role: Operative Skilled | Jobs: 400445 | Customers: OVO Energy General Recycling | Actual hours: 17.5; source records: 1</x:v>
      </x:c>
      <x:c r="L1028" t="str">
        <x:v>Include</x:v>
      </x:c>
      <x:c r="M1028"/>
      <x:c r="N1028"/>
    </x:row>
    <x:row r="1029">
      <x:c r="A1029" t="str">
        <x:v>Greg Georgiou|2026-03-26</x:v>
      </x:c>
      <x:c r="B1029" s="888" t="n">
        <x:v>46107</x:v>
      </x:c>
      <x:c r="C1029" t="str">
        <x:v>Greg Georgiou</x:v>
      </x:c>
      <x:c r="D1029" t="str">
        <x:v>Permanent</x:v>
      </x:c>
      <x:c r="E1029" t="str">
        <x:v>Bristol</x:v>
      </x:c>
      <x:c r="F1029" t="str">
        <x:v>Operative Porter</x:v>
      </x:c>
      <x:c r="G1029"/>
      <x:c r="H1029"/>
      <x:c r="I1029" s="22" t="n">
        <x:v>0</x:v>
      </x:c>
      <x:c r="J1029" t="str">
        <x:v>Annual leave</x:v>
      </x:c>
      <x:c r="K1029" t="str">
        <x:v>Employee 1676; home branch Bristol; assigned role Operative Porter | Leave: Annual Leave (Hours) | Leave calendar basis: Variable-pattern period</x:v>
      </x:c>
      <x:c r="L1029" t="str">
        <x:v>Include</x:v>
      </x:c>
      <x:c r="M1029"/>
      <x:c r="N1029"/>
    </x:row>
    <x:row r="1030">
      <x:c r="A1030" t="str">
        <x:v>Greg Georgiou|2026-03-27</x:v>
      </x:c>
      <x:c r="B1030" s="888" t="n">
        <x:v>46108</x:v>
      </x:c>
      <x:c r="C1030" t="str">
        <x:v>Greg Georgiou</x:v>
      </x:c>
      <x:c r="D1030" t="str">
        <x:v>Permanent</x:v>
      </x:c>
      <x:c r="E1030" t="str">
        <x:v>Bristol</x:v>
      </x:c>
      <x:c r="F1030" t="str">
        <x:v>Operative Porter</x:v>
      </x:c>
      <x:c r="G1030"/>
      <x:c r="H1030"/>
      <x:c r="I1030" s="22" t="n">
        <x:v>0</x:v>
      </x:c>
      <x:c r="J1030" t="str">
        <x:v>Annual leave</x:v>
      </x:c>
      <x:c r="K1030" t="str">
        <x:v>Employee 1676; home branch Bristol; assigned role Operative Porter | Leave: Annual Leave (Hours) | Leave calendar basis: Variable-pattern period</x:v>
      </x:c>
      <x:c r="L1030" t="str">
        <x:v>Include</x:v>
      </x:c>
      <x:c r="M1030"/>
      <x:c r="N1030"/>
    </x:row>
    <x:row r="1031">
      <x:c r="A1031" t="str">
        <x:v>Greg Georgiou|2026-03-30</x:v>
      </x:c>
      <x:c r="B1031" s="888" t="n">
        <x:v>46111</x:v>
      </x:c>
      <x:c r="C1031" t="str">
        <x:v>Greg Georgiou</x:v>
      </x:c>
      <x:c r="D1031" t="str">
        <x:v>Permanent</x:v>
      </x:c>
      <x:c r="E1031" t="str">
        <x:v>Bristol</x:v>
      </x:c>
      <x:c r="F1031" t="str">
        <x:v>Operative Porter</x:v>
      </x:c>
      <x:c r="G1031" t="str">
        <x:v>395931, 399577</x:v>
      </x:c>
      <x:c r="H1031" t="str">
        <x:v>Birmingham City Council-Oakhil Centre; Forresters IP LLP</x:v>
      </x:c>
      <x:c r="I1031" s="22" t="n">
        <x:v>12</x:v>
      </x:c>
      <x:c r="J1031" t="str">
        <x:v>Worked — 2 records</x:v>
      </x:c>
      <x:c r="K1031" t="str">
        <x:v>Employee 1676; home branch Bristol; assigned role Operative Porter | Deployment branch: Birmingham | Actual role: Operative Driver | Jobs: 395931, 399577 | Customers: Birmingham City Council-Oakhil Centre; Forresters IP LLP | Actual hours: 12.0; source records: 2</x:v>
      </x:c>
      <x:c r="L1031" t="str">
        <x:v>Include</x:v>
      </x:c>
      <x:c r="M1031"/>
      <x:c r="N1031"/>
    </x:row>
    <x:row r="1032">
      <x:c r="A1032" t="str">
        <x:v>Greg Georgiou|2026-03-31</x:v>
      </x:c>
      <x:c r="B1032" s="888" t="n">
        <x:v>46112</x:v>
      </x:c>
      <x:c r="C1032" t="str">
        <x:v>Greg Georgiou</x:v>
      </x:c>
      <x:c r="D1032" t="str">
        <x:v>Permanent</x:v>
      </x:c>
      <x:c r="E1032" t="str">
        <x:v>Bristol</x:v>
      </x:c>
      <x:c r="F1032" t="str">
        <x:v>Operative Porter</x:v>
      </x:c>
      <x:c r="G1032" t="str">
        <x:v>400378B, 401255</x:v>
      </x:c>
      <x:c r="H1032" t="str">
        <x:v>Avantor ( BRISTOL  MARCH 2026 ); Esco Life Sciences ( Cardiff University)</x:v>
      </x:c>
      <x:c r="I1032" s="22" t="n">
        <x:v>17.5</x:v>
      </x:c>
      <x:c r="J1032" t="str">
        <x:v>Worked — 2 records</x:v>
      </x:c>
      <x:c r="K1032" t="str">
        <x:v>Employee 1676; home branch Bristol; assigned role Operative Porter | Deployment branch: Cambridge | Actual role: Operative Porter | Jobs: 400378B, 401255 | Customers: Avantor ( BRISTOL  MARCH 2026 ); Esco Life Sciences ( Cardiff University) | Actual hours: 17.5; source records: 2</x:v>
      </x:c>
      <x:c r="L1032" t="str">
        <x:v>Include</x:v>
      </x:c>
      <x:c r="M1032"/>
      <x:c r="N1032"/>
    </x:row>
    <x:row r="1033">
      <x:c r="A1033" t="str">
        <x:v>H Lorryman|2026-03-02</x:v>
      </x:c>
      <x:c r="B1033" s="888" t="n">
        <x:v>46083</x:v>
      </x:c>
      <x:c r="C1033" t="str">
        <x:v>H Lorryman</x:v>
      </x:c>
      <x:c r="D1033" t="str">
        <x:v>Permanent</x:v>
      </x:c>
      <x:c r="E1033" t="str">
        <x:v>Thurrock</x:v>
      </x:c>
      <x:c r="F1033" t="str">
        <x:v>Operative Porter</x:v>
      </x:c>
      <x:c r="G1033" t="str">
        <x:v>400250</x:v>
      </x:c>
      <x:c r="H1033" t="str">
        <x:v>Apple Europe Limited</x:v>
      </x:c>
      <x:c r="I1033" s="22" t="n">
        <x:v>8.5</x:v>
      </x:c>
      <x:c r="J1033" t="str">
        <x:v>Worked</x:v>
      </x:c>
      <x:c r="K1033" t="str">
        <x:v>Employee 1184; home branch Thurrock; assigned role Operative Porter | Deployment branch: Thurrock | Actual role: Operative Skilled | Jobs: 400250 | Customers: Apple Europe Limited | Actual hours: 8.5; source records: 1</x:v>
      </x:c>
      <x:c r="L1033" t="str">
        <x:v>Include</x:v>
      </x:c>
      <x:c r="M1033"/>
      <x:c r="N1033"/>
    </x:row>
    <x:row r="1034">
      <x:c r="A1034" t="str">
        <x:v>H Lorryman|2026-03-03</x:v>
      </x:c>
      <x:c r="B1034" s="888" t="n">
        <x:v>46084</x:v>
      </x:c>
      <x:c r="C1034" t="str">
        <x:v>H Lorryman</x:v>
      </x:c>
      <x:c r="D1034" t="str">
        <x:v>Permanent</x:v>
      </x:c>
      <x:c r="E1034" t="str">
        <x:v>Thurrock</x:v>
      </x:c>
      <x:c r="F1034" t="str">
        <x:v>Operative Porter</x:v>
      </x:c>
      <x:c r="G1034" t="str">
        <x:v>400250</x:v>
      </x:c>
      <x:c r="H1034" t="str">
        <x:v>Apple Europe Limited</x:v>
      </x:c>
      <x:c r="I1034" s="22" t="n">
        <x:v>11.5</x:v>
      </x:c>
      <x:c r="J1034" t="str">
        <x:v>Worked</x:v>
      </x:c>
      <x:c r="K1034" t="str">
        <x:v>Employee 1184; home branch Thurrock; assigned role Operative Porter | Deployment branch: Thurrock | Actual role: Operative Porter | Jobs: 400250 | Customers: Apple Europe Limited | Actual hours: 11.5; source records: 1</x:v>
      </x:c>
      <x:c r="L1034" t="str">
        <x:v>Include</x:v>
      </x:c>
      <x:c r="M1034"/>
      <x:c r="N1034"/>
    </x:row>
    <x:row r="1035">
      <x:c r="A1035" t="str">
        <x:v>H Lorryman|2026-03-04</x:v>
      </x:c>
      <x:c r="B1035" s="888" t="n">
        <x:v>46085</x:v>
      </x:c>
      <x:c r="C1035" t="str">
        <x:v>H Lorryman</x:v>
      </x:c>
      <x:c r="D1035" t="str">
        <x:v>Permanent</x:v>
      </x:c>
      <x:c r="E1035" t="str">
        <x:v>Thurrock</x:v>
      </x:c>
      <x:c r="F1035" t="str">
        <x:v>Operative Porter</x:v>
      </x:c>
      <x:c r="G1035" t="str">
        <x:v>397246</x:v>
      </x:c>
      <x:c r="H1035" t="str">
        <x:v>Ministry of Defence</x:v>
      </x:c>
      <x:c r="I1035" s="22" t="n">
        <x:v>8.5</x:v>
      </x:c>
      <x:c r="J1035" t="str">
        <x:v>Worked</x:v>
      </x:c>
      <x:c r="K1035" t="str">
        <x:v>Employee 1184; home branch Thurrock; assigned role Operative Porter | Deployment branch: Thurrock | Actual role: Operative Porter | Jobs: 397246 | Customers: Ministry of Defence | Actual hours: 8.5; source records: 1</x:v>
      </x:c>
      <x:c r="L1035" t="str">
        <x:v>Include</x:v>
      </x:c>
      <x:c r="M1035"/>
      <x:c r="N1035"/>
    </x:row>
    <x:row r="1036">
      <x:c r="A1036" t="str">
        <x:v>H Lorryman|2026-03-05</x:v>
      </x:c>
      <x:c r="B1036" s="888" t="n">
        <x:v>46086</x:v>
      </x:c>
      <x:c r="C1036" t="str">
        <x:v>H Lorryman</x:v>
      </x:c>
      <x:c r="D1036" t="str">
        <x:v>Permanent</x:v>
      </x:c>
      <x:c r="E1036" t="str">
        <x:v>Thurrock</x:v>
      </x:c>
      <x:c r="F1036" t="str">
        <x:v>Operative Porter</x:v>
      </x:c>
      <x:c r="G1036" t="str">
        <x:v>400250</x:v>
      </x:c>
      <x:c r="H1036" t="str">
        <x:v>Apple Europe Limited</x:v>
      </x:c>
      <x:c r="I1036" s="22" t="n">
        <x:v>11.5</x:v>
      </x:c>
      <x:c r="J1036" t="str">
        <x:v>Worked</x:v>
      </x:c>
      <x:c r="K1036" t="str">
        <x:v>Employee 1184; home branch Thurrock; assigned role Operative Porter | Deployment branch: Thurrock | Actual role: Operative Porter | Jobs: 400250 | Customers: Apple Europe Limited | Actual hours: 11.5; source records: 1</x:v>
      </x:c>
      <x:c r="L1036" t="str">
        <x:v>Include</x:v>
      </x:c>
      <x:c r="M1036"/>
      <x:c r="N1036"/>
    </x:row>
    <x:row r="1037">
      <x:c r="A1037" t="str">
        <x:v>H Lorryman|2026-03-06</x:v>
      </x:c>
      <x:c r="B1037" s="888" t="n">
        <x:v>46087</x:v>
      </x:c>
      <x:c r="C1037" t="str">
        <x:v>H Lorryman</x:v>
      </x:c>
      <x:c r="D1037" t="str">
        <x:v>Permanent</x:v>
      </x:c>
      <x:c r="E1037" t="str">
        <x:v>Thurrock</x:v>
      </x:c>
      <x:c r="F1037" t="str">
        <x:v>Operative Porter</x:v>
      </x:c>
      <x:c r="G1037" t="str">
        <x:v>396207</x:v>
      </x:c>
      <x:c r="H1037" t="str">
        <x:v>Linklaters LLP</x:v>
      </x:c>
      <x:c r="I1037" s="22" t="n">
        <x:v>9.5</x:v>
      </x:c>
      <x:c r="J1037" t="str">
        <x:v>Worked</x:v>
      </x:c>
      <x:c r="K1037" t="str">
        <x:v>Employee 1184; home branch Thurrock; assigned role Operative Porter | Deployment branch: Thurrock | Actual role: Operative Porter | Jobs: 396207 | Customers: Linklaters LLP | Actual hours: 9.5; source records: 1</x:v>
      </x:c>
      <x:c r="L1037" t="str">
        <x:v>Include</x:v>
      </x:c>
      <x:c r="M1037"/>
      <x:c r="N1037"/>
    </x:row>
    <x:row r="1038">
      <x:c r="A1038" t="str">
        <x:v>H Lorryman|2026-03-07</x:v>
      </x:c>
      <x:c r="B1038" s="888" t="n">
        <x:v>46088</x:v>
      </x:c>
      <x:c r="C1038" t="str">
        <x:v>H Lorryman</x:v>
      </x:c>
      <x:c r="D1038" t="str">
        <x:v>Permanent</x:v>
      </x:c>
      <x:c r="E1038" t="str">
        <x:v>Thurrock</x:v>
      </x:c>
      <x:c r="F1038" t="str">
        <x:v>Operative Porter</x:v>
      </x:c>
      <x:c r="G1038" t="str">
        <x:v>396207</x:v>
      </x:c>
      <x:c r="H1038" t="str">
        <x:v>Linklaters LLP</x:v>
      </x:c>
      <x:c r="I1038" s="22" t="n">
        <x:v>8</x:v>
      </x:c>
      <x:c r="J1038" t="str">
        <x:v>Worked</x:v>
      </x:c>
      <x:c r="K1038" t="str">
        <x:v>Employee 1184; home branch Thurrock; assigned role Operative Porter | Deployment branch: Thurrock | Actual role: Operative Porter | Jobs: 396207 | Customers: Linklaters LLP | Actual hours: 8.0; source records: 1</x:v>
      </x:c>
      <x:c r="L1038" t="str">
        <x:v>Include</x:v>
      </x:c>
      <x:c r="M1038"/>
      <x:c r="N1038"/>
    </x:row>
    <x:row r="1039">
      <x:c r="A1039" t="str">
        <x:v>H Lorryman|2026-03-09</x:v>
      </x:c>
      <x:c r="B1039" s="888" t="n">
        <x:v>46090</x:v>
      </x:c>
      <x:c r="C1039" t="str">
        <x:v>H Lorryman</x:v>
      </x:c>
      <x:c r="D1039" t="str">
        <x:v>Permanent</x:v>
      </x:c>
      <x:c r="E1039" t="str">
        <x:v>Thurrock</x:v>
      </x:c>
      <x:c r="F1039" t="str">
        <x:v>Operative Porter</x:v>
      </x:c>
      <x:c r="G1039"/>
      <x:c r="H1039"/>
      <x:c r="I1039" s="22" t="n">
        <x:v>0</x:v>
      </x:c>
      <x:c r="J1039" t="str">
        <x:v>Annual leave</x:v>
      </x:c>
      <x:c r="K1039" t="str">
        <x:v>Employee 1184; home branch Thurrock; assigned role Operative Porter | Leave: Annual Leave (Days) | Leave calendar basis: Fixed schedule</x:v>
      </x:c>
      <x:c r="L1039" t="str">
        <x:v>Include</x:v>
      </x:c>
      <x:c r="M1039"/>
      <x:c r="N1039"/>
    </x:row>
    <x:row r="1040">
      <x:c r="A1040" t="str">
        <x:v>H Lorryman|2026-03-10</x:v>
      </x:c>
      <x:c r="B1040" s="888" t="n">
        <x:v>46091</x:v>
      </x:c>
      <x:c r="C1040" t="str">
        <x:v>H Lorryman</x:v>
      </x:c>
      <x:c r="D1040" t="str">
        <x:v>Permanent</x:v>
      </x:c>
      <x:c r="E1040" t="str">
        <x:v>Thurrock</x:v>
      </x:c>
      <x:c r="F1040" t="str">
        <x:v>Operative Porter</x:v>
      </x:c>
      <x:c r="G1040" t="str">
        <x:v>400289</x:v>
      </x:c>
      <x:c r="H1040" t="str">
        <x:v>HSBC/JLL</x:v>
      </x:c>
      <x:c r="I1040" s="22" t="n">
        <x:v>7.5</x:v>
      </x:c>
      <x:c r="J1040" t="str">
        <x:v>Worked</x:v>
      </x:c>
      <x:c r="K1040" t="str">
        <x:v>Employee 1184; home branch Thurrock; assigned role Operative Porter | Deployment branch: Thurrock | Actual role: Operative Skilled | Jobs: 400289 | Customers: HSBC/JLL | Actual hours: 7.5; source records: 1</x:v>
      </x:c>
      <x:c r="L1040" t="str">
        <x:v>Include</x:v>
      </x:c>
      <x:c r="M1040"/>
      <x:c r="N1040"/>
    </x:row>
    <x:row r="1041">
      <x:c r="A1041" t="str">
        <x:v>H Lorryman|2026-03-11</x:v>
      </x:c>
      <x:c r="B1041" s="888" t="n">
        <x:v>46092</x:v>
      </x:c>
      <x:c r="C1041" t="str">
        <x:v>H Lorryman</x:v>
      </x:c>
      <x:c r="D1041" t="str">
        <x:v>Permanent</x:v>
      </x:c>
      <x:c r="E1041" t="str">
        <x:v>Thurrock</x:v>
      </x:c>
      <x:c r="F1041" t="str">
        <x:v>Operative Porter</x:v>
      </x:c>
      <x:c r="G1041" t="str">
        <x:v>400289</x:v>
      </x:c>
      <x:c r="H1041" t="str">
        <x:v>HSBC/JLL</x:v>
      </x:c>
      <x:c r="I1041" s="22" t="n">
        <x:v>7.5</x:v>
      </x:c>
      <x:c r="J1041" t="str">
        <x:v>Worked</x:v>
      </x:c>
      <x:c r="K1041" t="str">
        <x:v>Employee 1184; home branch Thurrock; assigned role Operative Porter | Deployment branch: Thurrock | Actual role: Operative Skilled | Jobs: 400289 | Customers: HSBC/JLL | Actual hours: 7.5; source records: 1</x:v>
      </x:c>
      <x:c r="L1041" t="str">
        <x:v>Include</x:v>
      </x:c>
      <x:c r="M1041"/>
      <x:c r="N1041"/>
    </x:row>
    <x:row r="1042">
      <x:c r="A1042" t="str">
        <x:v>H Lorryman|2026-03-12</x:v>
      </x:c>
      <x:c r="B1042" s="888" t="n">
        <x:v>46093</x:v>
      </x:c>
      <x:c r="C1042" t="str">
        <x:v>H Lorryman</x:v>
      </x:c>
      <x:c r="D1042" t="str">
        <x:v>Permanent</x:v>
      </x:c>
      <x:c r="E1042" t="str">
        <x:v>Thurrock</x:v>
      </x:c>
      <x:c r="F1042" t="str">
        <x:v>Operative Porter</x:v>
      </x:c>
      <x:c r="G1042" t="str">
        <x:v>396207</x:v>
      </x:c>
      <x:c r="H1042" t="str">
        <x:v>Linklaters LLP</x:v>
      </x:c>
      <x:c r="I1042" s="22" t="n">
        <x:v>9.5</x:v>
      </x:c>
      <x:c r="J1042" t="str">
        <x:v>Worked</x:v>
      </x:c>
      <x:c r="K1042" t="str">
        <x:v>Employee 1184; home branch Thurrock; assigned role Operative Porter | Deployment branch: Thurrock | Actual role: Operative Porter | Jobs: 396207 | Customers: Linklaters LLP | Actual hours: 9.5; source records: 1</x:v>
      </x:c>
      <x:c r="L1042" t="str">
        <x:v>Include</x:v>
      </x:c>
      <x:c r="M1042"/>
      <x:c r="N1042"/>
    </x:row>
    <x:row r="1043">
      <x:c r="A1043" t="str">
        <x:v>H Lorryman|2026-03-13</x:v>
      </x:c>
      <x:c r="B1043" s="888" t="n">
        <x:v>46094</x:v>
      </x:c>
      <x:c r="C1043" t="str">
        <x:v>H Lorryman</x:v>
      </x:c>
      <x:c r="D1043" t="str">
        <x:v>Permanent</x:v>
      </x:c>
      <x:c r="E1043" t="str">
        <x:v>Thurrock</x:v>
      </x:c>
      <x:c r="F1043" t="str">
        <x:v>Operative Porter</x:v>
      </x:c>
      <x:c r="G1043" t="str">
        <x:v>398210</x:v>
      </x:c>
      <x:c r="H1043" t="str">
        <x:v>London Metropolitan University</x:v>
      </x:c>
      <x:c r="I1043" s="22" t="n">
        <x:v>8.5</x:v>
      </x:c>
      <x:c r="J1043" t="str">
        <x:v>Worked</x:v>
      </x:c>
      <x:c r="K1043" t="str">
        <x:v>Employee 1184; home branch Thurrock; assigned role Operative Porter | Deployment branch: Thurrock | Actual role: Operative Porter | Jobs: 398210 | Customers: London Metropolitan University | Actual hours: 8.5; source records: 1</x:v>
      </x:c>
      <x:c r="L1043" t="str">
        <x:v>Include</x:v>
      </x:c>
      <x:c r="M1043"/>
      <x:c r="N1043"/>
    </x:row>
    <x:row r="1044">
      <x:c r="A1044" t="str">
        <x:v>H Lorryman|2026-03-16</x:v>
      </x:c>
      <x:c r="B1044" s="888" t="n">
        <x:v>46097</x:v>
      </x:c>
      <x:c r="C1044" t="str">
        <x:v>H Lorryman</x:v>
      </x:c>
      <x:c r="D1044" t="str">
        <x:v>Permanent</x:v>
      </x:c>
      <x:c r="E1044" t="str">
        <x:v>Thurrock</x:v>
      </x:c>
      <x:c r="F1044" t="str">
        <x:v>Operative Porter</x:v>
      </x:c>
      <x:c r="G1044" t="str">
        <x:v>400289</x:v>
      </x:c>
      <x:c r="H1044" t="str">
        <x:v>HSBC/JLL</x:v>
      </x:c>
      <x:c r="I1044" s="22" t="n">
        <x:v>17.5</x:v>
      </x:c>
      <x:c r="J1044" t="str">
        <x:v>Worked — 2 records</x:v>
      </x:c>
      <x:c r="K1044" t="str">
        <x:v>Employee 1184; home branch Thurrock; assigned role Operative Porter | Deployment branch: Thurrock | Actual role: Operative Porter | Jobs: 400289 | Customers: HSBC/JLL | Actual hours: 17.5; source records: 2</x:v>
      </x:c>
      <x:c r="L1044" t="str">
        <x:v>Include</x:v>
      </x:c>
      <x:c r="M1044"/>
      <x:c r="N1044"/>
    </x:row>
    <x:row r="1045">
      <x:c r="A1045" t="str">
        <x:v>H Lorryman|2026-03-17</x:v>
      </x:c>
      <x:c r="B1045" s="888" t="n">
        <x:v>46098</x:v>
      </x:c>
      <x:c r="C1045" t="str">
        <x:v>H Lorryman</x:v>
      </x:c>
      <x:c r="D1045" t="str">
        <x:v>Permanent</x:v>
      </x:c>
      <x:c r="E1045" t="str">
        <x:v>Thurrock</x:v>
      </x:c>
      <x:c r="F1045" t="str">
        <x:v>Operative Porter</x:v>
      </x:c>
      <x:c r="G1045" t="str">
        <x:v>400289</x:v>
      </x:c>
      <x:c r="H1045" t="str">
        <x:v>HSBC/JLL</x:v>
      </x:c>
      <x:c r="I1045" s="22" t="n">
        <x:v>17.5</x:v>
      </x:c>
      <x:c r="J1045" t="str">
        <x:v>Worked — 2 records</x:v>
      </x:c>
      <x:c r="K1045" t="str">
        <x:v>Employee 1184; home branch Thurrock; assigned role Operative Porter | Deployment branch: Thurrock | Actual role: Operative Porter | Jobs: 400289 | Customers: HSBC/JLL | Actual hours: 17.5; source records: 2</x:v>
      </x:c>
      <x:c r="L1045" t="str">
        <x:v>Include</x:v>
      </x:c>
      <x:c r="M1045"/>
      <x:c r="N1045"/>
    </x:row>
    <x:row r="1046">
      <x:c r="A1046" t="str">
        <x:v>H Lorryman|2026-03-18</x:v>
      </x:c>
      <x:c r="B1046" s="888" t="n">
        <x:v>46099</x:v>
      </x:c>
      <x:c r="C1046" t="str">
        <x:v>H Lorryman</x:v>
      </x:c>
      <x:c r="D1046" t="str">
        <x:v>Permanent</x:v>
      </x:c>
      <x:c r="E1046" t="str">
        <x:v>Thurrock</x:v>
      </x:c>
      <x:c r="F1046" t="str">
        <x:v>Operative Porter</x:v>
      </x:c>
      <x:c r="G1046" t="str">
        <x:v>400289</x:v>
      </x:c>
      <x:c r="H1046" t="str">
        <x:v>HSBC/JLL</x:v>
      </x:c>
      <x:c r="I1046" s="22" t="n">
        <x:v>17</x:v>
      </x:c>
      <x:c r="J1046" t="str">
        <x:v>Worked — 2 records</x:v>
      </x:c>
      <x:c r="K1046" t="str">
        <x:v>Employee 1184; home branch Thurrock; assigned role Operative Porter | Deployment branch: Thurrock | Actual role: Operative Porter | Jobs: 400289 | Customers: HSBC/JLL | Actual hours: 17.0; source records: 2</x:v>
      </x:c>
      <x:c r="L1046" t="str">
        <x:v>Include</x:v>
      </x:c>
      <x:c r="M1046"/>
      <x:c r="N1046"/>
    </x:row>
    <x:row r="1047">
      <x:c r="A1047" t="str">
        <x:v>H Lorryman|2026-03-19</x:v>
      </x:c>
      <x:c r="B1047" s="888" t="n">
        <x:v>46100</x:v>
      </x:c>
      <x:c r="C1047" t="str">
        <x:v>H Lorryman</x:v>
      </x:c>
      <x:c r="D1047" t="str">
        <x:v>Permanent</x:v>
      </x:c>
      <x:c r="E1047" t="str">
        <x:v>Thurrock</x:v>
      </x:c>
      <x:c r="F1047" t="str">
        <x:v>Operative Porter</x:v>
      </x:c>
      <x:c r="G1047" t="str">
        <x:v>400289</x:v>
      </x:c>
      <x:c r="H1047" t="str">
        <x:v>HSBC/JLL</x:v>
      </x:c>
      <x:c r="I1047" s="22" t="n">
        <x:v>17</x:v>
      </x:c>
      <x:c r="J1047" t="str">
        <x:v>Worked — 2 records</x:v>
      </x:c>
      <x:c r="K1047" t="str">
        <x:v>Employee 1184; home branch Thurrock; assigned role Operative Porter | Deployment branch: Thurrock | Actual role: Operative Porter | Jobs: 400289 | Customers: HSBC/JLL | Actual hours: 17.0; source records: 2</x:v>
      </x:c>
      <x:c r="L1047" t="str">
        <x:v>Include</x:v>
      </x:c>
      <x:c r="M1047"/>
      <x:c r="N1047"/>
    </x:row>
    <x:row r="1048">
      <x:c r="A1048" t="str">
        <x:v>H Lorryman|2026-03-20</x:v>
      </x:c>
      <x:c r="B1048" s="888" t="n">
        <x:v>46101</x:v>
      </x:c>
      <x:c r="C1048" t="str">
        <x:v>H Lorryman</x:v>
      </x:c>
      <x:c r="D1048" t="str">
        <x:v>Permanent</x:v>
      </x:c>
      <x:c r="E1048" t="str">
        <x:v>Thurrock</x:v>
      </x:c>
      <x:c r="F1048" t="str">
        <x:v>Operative Porter</x:v>
      </x:c>
      <x:c r="G1048" t="str">
        <x:v>400289</x:v>
      </x:c>
      <x:c r="H1048" t="str">
        <x:v>HSBC/JLL</x:v>
      </x:c>
      <x:c r="I1048" s="22" t="n">
        <x:v>17</x:v>
      </x:c>
      <x:c r="J1048" t="str">
        <x:v>Worked</x:v>
      </x:c>
      <x:c r="K1048" t="str">
        <x:v>Employee 1184; home branch Thurrock; assigned role Operative Porter | Deployment branch: Thurrock | Actual role: Operative Porter | Jobs: 400289 | Customers: HSBC/JLL | Actual hours: 17.0; source records: 1</x:v>
      </x:c>
      <x:c r="L1048" t="str">
        <x:v>Include</x:v>
      </x:c>
      <x:c r="M1048"/>
      <x:c r="N1048"/>
    </x:row>
    <x:row r="1049">
      <x:c r="A1049" t="str">
        <x:v>H Lorryman|2026-03-23</x:v>
      </x:c>
      <x:c r="B1049" s="888" t="n">
        <x:v>46104</x:v>
      </x:c>
      <x:c r="C1049" t="str">
        <x:v>H Lorryman</x:v>
      </x:c>
      <x:c r="D1049" t="str">
        <x:v>Permanent</x:v>
      </x:c>
      <x:c r="E1049" t="str">
        <x:v>Thurrock</x:v>
      </x:c>
      <x:c r="F1049" t="str">
        <x:v>Operative Porter</x:v>
      </x:c>
      <x:c r="G1049"/>
      <x:c r="H1049"/>
      <x:c r="I1049" s="22" t="n">
        <x:v>0</x:v>
      </x:c>
      <x:c r="J1049" t="str">
        <x:v>Annual leave</x:v>
      </x:c>
      <x:c r="K1049" t="str">
        <x:v>Employee 1184; home branch Thurrock; assigned role Operative Porter | Leave: Annual Leave (Days) | Leave calendar basis: Fixed schedule</x:v>
      </x:c>
      <x:c r="L1049" t="str">
        <x:v>Include</x:v>
      </x:c>
      <x:c r="M1049"/>
      <x:c r="N1049"/>
    </x:row>
    <x:row r="1050">
      <x:c r="A1050" t="str">
        <x:v>H Lorryman|2026-03-24</x:v>
      </x:c>
      <x:c r="B1050" s="888" t="n">
        <x:v>46105</x:v>
      </x:c>
      <x:c r="C1050" t="str">
        <x:v>H Lorryman</x:v>
      </x:c>
      <x:c r="D1050" t="str">
        <x:v>Permanent</x:v>
      </x:c>
      <x:c r="E1050" t="str">
        <x:v>Thurrock</x:v>
      </x:c>
      <x:c r="F1050" t="str">
        <x:v>Operative Porter</x:v>
      </x:c>
      <x:c r="G1050" t="str">
        <x:v>401219</x:v>
      </x:c>
      <x:c r="H1050" t="str">
        <x:v>Protech Network Solutions</x:v>
      </x:c>
      <x:c r="I1050" s="22" t="n">
        <x:v>8.5</x:v>
      </x:c>
      <x:c r="J1050" t="str">
        <x:v>Worked</x:v>
      </x:c>
      <x:c r="K1050" t="str">
        <x:v>Employee 1184; home branch Thurrock; assigned role Operative Porter | Deployment branch: Thurrock | Actual role: Operative Porter | Jobs: 401219 | Customers: Protech Network Solutions | Actual hours: 8.5; source records: 1</x:v>
      </x:c>
      <x:c r="L1050" t="str">
        <x:v>Include</x:v>
      </x:c>
      <x:c r="M1050"/>
      <x:c r="N1050"/>
    </x:row>
    <x:row r="1051">
      <x:c r="A1051" t="str">
        <x:v>H Lorryman|2026-03-25</x:v>
      </x:c>
      <x:c r="B1051" s="888" t="n">
        <x:v>46106</x:v>
      </x:c>
      <x:c r="C1051" t="str">
        <x:v>H Lorryman</x:v>
      </x:c>
      <x:c r="D1051" t="str">
        <x:v>Permanent</x:v>
      </x:c>
      <x:c r="E1051" t="str">
        <x:v>Thurrock</x:v>
      </x:c>
      <x:c r="F1051" t="str">
        <x:v>Operative Porter</x:v>
      </x:c>
      <x:c r="G1051" t="str">
        <x:v>400289</x:v>
      </x:c>
      <x:c r="H1051" t="str">
        <x:v>HSBC/JLL</x:v>
      </x:c>
      <x:c r="I1051" s="22" t="n">
        <x:v>7</x:v>
      </x:c>
      <x:c r="J1051" t="str">
        <x:v>Worked</x:v>
      </x:c>
      <x:c r="K1051" t="str">
        <x:v>Employee 1184; home branch Thurrock; assigned role Operative Porter | Deployment branch: Thurrock | Actual role: Operative Porter | Jobs: 400289 | Customers: HSBC/JLL | Actual hours: 7.0; source records: 1</x:v>
      </x:c>
      <x:c r="L1051" t="str">
        <x:v>Include</x:v>
      </x:c>
      <x:c r="M1051"/>
      <x:c r="N1051"/>
    </x:row>
    <x:row r="1052">
      <x:c r="A1052" t="str">
        <x:v>H Lorryman|2026-03-26</x:v>
      </x:c>
      <x:c r="B1052" s="888" t="n">
        <x:v>46107</x:v>
      </x:c>
      <x:c r="C1052" t="str">
        <x:v>H Lorryman</x:v>
      </x:c>
      <x:c r="D1052" t="str">
        <x:v>Permanent</x:v>
      </x:c>
      <x:c r="E1052" t="str">
        <x:v>Thurrock</x:v>
      </x:c>
      <x:c r="F1052" t="str">
        <x:v>Operative Porter</x:v>
      </x:c>
      <x:c r="G1052" t="str">
        <x:v>400289</x:v>
      </x:c>
      <x:c r="H1052" t="str">
        <x:v>HSBC/JLL</x:v>
      </x:c>
      <x:c r="I1052" s="22" t="n">
        <x:v>6.5</x:v>
      </x:c>
      <x:c r="J1052" t="str">
        <x:v>Worked</x:v>
      </x:c>
      <x:c r="K1052" t="str">
        <x:v>Employee 1184; home branch Thurrock; assigned role Operative Porter | Deployment branch: Thurrock | Actual role: Operative Porter | Jobs: 400289 | Customers: HSBC/JLL | Actual hours: 6.5; source records: 1</x:v>
      </x:c>
      <x:c r="L1052" t="str">
        <x:v>Include</x:v>
      </x:c>
      <x:c r="M1052"/>
      <x:c r="N1052"/>
    </x:row>
    <x:row r="1053">
      <x:c r="A1053" t="str">
        <x:v>H Lorryman|2026-03-27</x:v>
      </x:c>
      <x:c r="B1053" s="888" t="n">
        <x:v>46108</x:v>
      </x:c>
      <x:c r="C1053" t="str">
        <x:v>H Lorryman</x:v>
      </x:c>
      <x:c r="D1053" t="str">
        <x:v>Permanent</x:v>
      </x:c>
      <x:c r="E1053" t="str">
        <x:v>Thurrock</x:v>
      </x:c>
      <x:c r="F1053" t="str">
        <x:v>Operative Porter</x:v>
      </x:c>
      <x:c r="G1053" t="str">
        <x:v>400289</x:v>
      </x:c>
      <x:c r="H1053" t="str">
        <x:v>HSBC/JLL</x:v>
      </x:c>
      <x:c r="I1053" s="22" t="n">
        <x:v>7.5</x:v>
      </x:c>
      <x:c r="J1053" t="str">
        <x:v>Worked</x:v>
      </x:c>
      <x:c r="K1053" t="str">
        <x:v>Employee 1184; home branch Thurrock; assigned role Operative Porter | Deployment branch: Thurrock | Actual role: Operative Porter | Jobs: 400289 | Customers: HSBC/JLL | Actual hours: 7.5; source records: 1</x:v>
      </x:c>
      <x:c r="L1053" t="str">
        <x:v>Include</x:v>
      </x:c>
      <x:c r="M1053"/>
      <x:c r="N1053"/>
    </x:row>
    <x:row r="1054">
      <x:c r="A1054" t="str">
        <x:v>H Lorryman|2026-03-30</x:v>
      </x:c>
      <x:c r="B1054" s="888" t="n">
        <x:v>46111</x:v>
      </x:c>
      <x:c r="C1054" t="str">
        <x:v>H Lorryman</x:v>
      </x:c>
      <x:c r="D1054" t="str">
        <x:v>Permanent</x:v>
      </x:c>
      <x:c r="E1054" t="str">
        <x:v>Thurrock</x:v>
      </x:c>
      <x:c r="F1054" t="str">
        <x:v>Operative Porter</x:v>
      </x:c>
      <x:c r="G1054" t="str">
        <x:v>400289</x:v>
      </x:c>
      <x:c r="H1054" t="str">
        <x:v>HSBC/JLL</x:v>
      </x:c>
      <x:c r="I1054" s="22" t="n">
        <x:v>8</x:v>
      </x:c>
      <x:c r="J1054" t="str">
        <x:v>Worked</x:v>
      </x:c>
      <x:c r="K1054" t="str">
        <x:v>Employee 1184; home branch Thurrock; assigned role Operative Porter | Deployment branch: Thurrock | Actual role: Operative Porter | Jobs: 400289 | Customers: HSBC/JLL | Actual hours: 8.0; source records: 1</x:v>
      </x:c>
      <x:c r="L1054" t="str">
        <x:v>Include</x:v>
      </x:c>
      <x:c r="M1054"/>
      <x:c r="N1054"/>
    </x:row>
    <x:row r="1055">
      <x:c r="A1055" t="str">
        <x:v>H Lorryman|2026-03-31</x:v>
      </x:c>
      <x:c r="B1055" s="888" t="n">
        <x:v>46112</x:v>
      </x:c>
      <x:c r="C1055" t="str">
        <x:v>H Lorryman</x:v>
      </x:c>
      <x:c r="D1055" t="str">
        <x:v>Permanent</x:v>
      </x:c>
      <x:c r="E1055" t="str">
        <x:v>Thurrock</x:v>
      </x:c>
      <x:c r="F1055" t="str">
        <x:v>Operative Porter</x:v>
      </x:c>
      <x:c r="G1055" t="str">
        <x:v>400289</x:v>
      </x:c>
      <x:c r="H1055" t="str">
        <x:v>HSBC/JLL</x:v>
      </x:c>
      <x:c r="I1055" s="22" t="n">
        <x:v>6.75</x:v>
      </x:c>
      <x:c r="J1055" t="str">
        <x:v>Worked</x:v>
      </x:c>
      <x:c r="K1055" t="str">
        <x:v>Employee 1184; home branch Thurrock; assigned role Operative Porter | Deployment branch: Thurrock | Actual role: Operative Porter | Jobs: 400289 | Customers: HSBC/JLL | Actual hours: 6.8; source records: 1</x:v>
      </x:c>
      <x:c r="L1055" t="str">
        <x:v>Include</x:v>
      </x:c>
      <x:c r="M1055"/>
      <x:c r="N1055"/>
    </x:row>
    <x:row r="1056">
      <x:c r="A1056" t="str">
        <x:v>H Woods|2026-03-02</x:v>
      </x:c>
      <x:c r="B1056" s="888" t="n">
        <x:v>46083</x:v>
      </x:c>
      <x:c r="C1056" t="str">
        <x:v>H Woods</x:v>
      </x:c>
      <x:c r="D1056" t="str">
        <x:v>Permanent</x:v>
      </x:c>
      <x:c r="E1056" t="str">
        <x:v>Thurrock</x:v>
      </x:c>
      <x:c r="F1056" t="str">
        <x:v>Operative Porter</x:v>
      </x:c>
      <x:c r="G1056" t="str">
        <x:v>398171</x:v>
      </x:c>
      <x:c r="H1056" t="str">
        <x:v>Two Sigma</x:v>
      </x:c>
      <x:c r="I1056" s="22" t="n">
        <x:v>9.5</x:v>
      </x:c>
      <x:c r="J1056" t="str">
        <x:v>Worked</x:v>
      </x:c>
      <x:c r="K1056" t="str">
        <x:v>Employee 103082; home branch Thurrock; assigned role Operative Porter | Deployment branch: Thurrock | Actual role: Operative Porter | Jobs: 398171 | Customers: Two Sigma | Actual hours: 9.5; source records: 1</x:v>
      </x:c>
      <x:c r="L1056" t="str">
        <x:v>Include</x:v>
      </x:c>
      <x:c r="M1056"/>
      <x:c r="N1056"/>
    </x:row>
    <x:row r="1057">
      <x:c r="A1057" t="str">
        <x:v>H Woods|2026-03-03</x:v>
      </x:c>
      <x:c r="B1057" s="888" t="n">
        <x:v>46084</x:v>
      </x:c>
      <x:c r="C1057" t="str">
        <x:v>H Woods</x:v>
      </x:c>
      <x:c r="D1057" t="str">
        <x:v>Permanent</x:v>
      </x:c>
      <x:c r="E1057" t="str">
        <x:v>Thurrock</x:v>
      </x:c>
      <x:c r="F1057" t="str">
        <x:v>Operative Porter</x:v>
      </x:c>
      <x:c r="G1057" t="str">
        <x:v>400250</x:v>
      </x:c>
      <x:c r="H1057" t="str">
        <x:v>Apple Europe Limited</x:v>
      </x:c>
      <x:c r="I1057" s="22" t="n">
        <x:v>11.5</x:v>
      </x:c>
      <x:c r="J1057" t="str">
        <x:v>Worked</x:v>
      </x:c>
      <x:c r="K1057" t="str">
        <x:v>Employee 103082; home branch Thurrock; assigned role Operative Porter | Deployment branch: Thurrock | Actual role: Operative Porter | Jobs: 400250 | Customers: Apple Europe Limited | Actual hours: 11.5; source records: 1</x:v>
      </x:c>
      <x:c r="L1057" t="str">
        <x:v>Include</x:v>
      </x:c>
      <x:c r="M1057"/>
      <x:c r="N1057"/>
    </x:row>
    <x:row r="1058">
      <x:c r="A1058" t="str">
        <x:v>H Woods|2026-03-04</x:v>
      </x:c>
      <x:c r="B1058" s="888" t="n">
        <x:v>46085</x:v>
      </x:c>
      <x:c r="C1058" t="str">
        <x:v>H Woods</x:v>
      </x:c>
      <x:c r="D1058" t="str">
        <x:v>Permanent</x:v>
      </x:c>
      <x:c r="E1058" t="str">
        <x:v>Thurrock</x:v>
      </x:c>
      <x:c r="F1058" t="str">
        <x:v>Operative Porter</x:v>
      </x:c>
      <x:c r="G1058" t="str">
        <x:v>400522</x:v>
      </x:c>
      <x:c r="H1058" t="str">
        <x:v>Fidelis Marketing Limited</x:v>
      </x:c>
      <x:c r="I1058" s="22" t="n">
        <x:v>8</x:v>
      </x:c>
      <x:c r="J1058" t="str">
        <x:v>Worked</x:v>
      </x:c>
      <x:c r="K1058" t="str">
        <x:v>Employee 103082; home branch Thurrock; assigned role Operative Porter | Deployment branch: Thurrock | Actual role: Operative Skilled | Jobs: 400522 | Customers: Fidelis Marketing Limited | Actual hours: 8.0; source records: 1</x:v>
      </x:c>
      <x:c r="L1058" t="str">
        <x:v>Include</x:v>
      </x:c>
      <x:c r="M1058"/>
      <x:c r="N1058"/>
    </x:row>
    <x:row r="1059">
      <x:c r="A1059" t="str">
        <x:v>H Woods|2026-03-05</x:v>
      </x:c>
      <x:c r="B1059" s="888" t="n">
        <x:v>46086</x:v>
      </x:c>
      <x:c r="C1059" t="str">
        <x:v>H Woods</x:v>
      </x:c>
      <x:c r="D1059" t="str">
        <x:v>Permanent</x:v>
      </x:c>
      <x:c r="E1059" t="str">
        <x:v>Thurrock</x:v>
      </x:c>
      <x:c r="F1059" t="str">
        <x:v>Operative Porter</x:v>
      </x:c>
      <x:c r="G1059" t="str">
        <x:v>400403</x:v>
      </x:c>
      <x:c r="H1059" t="str">
        <x:v>Knotel UK Ltd</x:v>
      </x:c>
      <x:c r="I1059" s="22" t="n">
        <x:v>6.5</x:v>
      </x:c>
      <x:c r="J1059" t="str">
        <x:v>Worked</x:v>
      </x:c>
      <x:c r="K1059" t="str">
        <x:v>Employee 103082; home branch Thurrock; assigned role Operative Porter | Deployment branch: Thurrock | Actual role: Operative Skilled | Jobs: 400403 | Customers: Knotel UK Ltd | Actual hours: 6.5; source records: 1</x:v>
      </x:c>
      <x:c r="L1059" t="str">
        <x:v>Include</x:v>
      </x:c>
      <x:c r="M1059"/>
      <x:c r="N1059"/>
    </x:row>
    <x:row r="1060">
      <x:c r="A1060" t="str">
        <x:v>H Woods|2026-03-09</x:v>
      </x:c>
      <x:c r="B1060" s="888" t="n">
        <x:v>46090</x:v>
      </x:c>
      <x:c r="C1060" t="str">
        <x:v>H Woods</x:v>
      </x:c>
      <x:c r="D1060" t="str">
        <x:v>Permanent</x:v>
      </x:c>
      <x:c r="E1060" t="str">
        <x:v>Thurrock</x:v>
      </x:c>
      <x:c r="F1060" t="str">
        <x:v>Operative Porter</x:v>
      </x:c>
      <x:c r="G1060" t="str">
        <x:v>398070</x:v>
      </x:c>
      <x:c r="H1060" t="str">
        <x:v>Yildirim/Ayse</x:v>
      </x:c>
      <x:c r="I1060" s="22" t="n">
        <x:v>7.5</x:v>
      </x:c>
      <x:c r="J1060" t="str">
        <x:v>Worked</x:v>
      </x:c>
      <x:c r="K1060" t="str">
        <x:v>Employee 103082; home branch Thurrock; assigned role Operative Porter | Deployment branch: Thurrock | Actual role: Operative Skilled | Jobs: 398070 | Customers: Yildirim/Ayse | Actual hours: 7.5; source records: 1</x:v>
      </x:c>
      <x:c r="L1060" t="str">
        <x:v>Include</x:v>
      </x:c>
      <x:c r="M1060"/>
      <x:c r="N1060"/>
    </x:row>
    <x:row r="1061">
      <x:c r="A1061" t="str">
        <x:v>H Woods|2026-03-10</x:v>
      </x:c>
      <x:c r="B1061" s="888" t="n">
        <x:v>46091</x:v>
      </x:c>
      <x:c r="C1061" t="str">
        <x:v>H Woods</x:v>
      </x:c>
      <x:c r="D1061" t="str">
        <x:v>Permanent</x:v>
      </x:c>
      <x:c r="E1061" t="str">
        <x:v>Thurrock</x:v>
      </x:c>
      <x:c r="F1061" t="str">
        <x:v>Operative Porter</x:v>
      </x:c>
      <x:c r="G1061" t="str">
        <x:v>400150</x:v>
      </x:c>
      <x:c r="H1061" t="str">
        <x:v>Cooke, Young &amp; Keidan LLP</x:v>
      </x:c>
      <x:c r="I1061" s="22" t="n">
        <x:v>8</x:v>
      </x:c>
      <x:c r="J1061" t="str">
        <x:v>Worked</x:v>
      </x:c>
      <x:c r="K1061" t="str">
        <x:v>Employee 103082; home branch Thurrock; assigned role Operative Porter | Deployment branch: Thurrock | Actual role: Operative Skilled | Jobs: 400150 | Customers: Cooke, Young &amp; Keidan LLP | Actual hours: 8.0; source records: 1</x:v>
      </x:c>
      <x:c r="L1061" t="str">
        <x:v>Include</x:v>
      </x:c>
      <x:c r="M1061"/>
      <x:c r="N1061"/>
    </x:row>
    <x:row r="1062">
      <x:c r="A1062" t="str">
        <x:v>H Woods|2026-03-11</x:v>
      </x:c>
      <x:c r="B1062" s="888" t="n">
        <x:v>46092</x:v>
      </x:c>
      <x:c r="C1062" t="str">
        <x:v>H Woods</x:v>
      </x:c>
      <x:c r="D1062" t="str">
        <x:v>Permanent</x:v>
      </x:c>
      <x:c r="E1062" t="str">
        <x:v>Thurrock</x:v>
      </x:c>
      <x:c r="F1062" t="str">
        <x:v>Operative Porter</x:v>
      </x:c>
      <x:c r="G1062" t="str">
        <x:v>400150</x:v>
      </x:c>
      <x:c r="H1062" t="str">
        <x:v>Cooke, Young &amp; Keidan LLP</x:v>
      </x:c>
      <x:c r="I1062" s="22" t="n">
        <x:v>8</x:v>
      </x:c>
      <x:c r="J1062" t="str">
        <x:v>Worked</x:v>
      </x:c>
      <x:c r="K1062" t="str">
        <x:v>Employee 103082; home branch Thurrock; assigned role Operative Porter | Deployment branch: Thurrock | Actual role: Operative Skilled | Jobs: 400150 | Customers: Cooke, Young &amp; Keidan LLP | Actual hours: 8.0; source records: 1</x:v>
      </x:c>
      <x:c r="L1062" t="str">
        <x:v>Include</x:v>
      </x:c>
      <x:c r="M1062"/>
      <x:c r="N1062"/>
    </x:row>
    <x:row r="1063">
      <x:c r="A1063" t="str">
        <x:v>H Woods|2026-03-12</x:v>
      </x:c>
      <x:c r="B1063" s="888" t="n">
        <x:v>46093</x:v>
      </x:c>
      <x:c r="C1063" t="str">
        <x:v>H Woods</x:v>
      </x:c>
      <x:c r="D1063" t="str">
        <x:v>Permanent</x:v>
      </x:c>
      <x:c r="E1063" t="str">
        <x:v>Thurrock</x:v>
      </x:c>
      <x:c r="F1063" t="str">
        <x:v>Operative Porter</x:v>
      </x:c>
      <x:c r="G1063" t="str">
        <x:v>400150</x:v>
      </x:c>
      <x:c r="H1063" t="str">
        <x:v>Cooke, Young &amp; Keidan LLP</x:v>
      </x:c>
      <x:c r="I1063" s="22" t="n">
        <x:v>9</x:v>
      </x:c>
      <x:c r="J1063" t="str">
        <x:v>Worked</x:v>
      </x:c>
      <x:c r="K1063" t="str">
        <x:v>Employee 103082; home branch Thurrock; assigned role Operative Porter | Deployment branch: Thurrock | Actual role: Operative Skilled | Jobs: 400150 | Customers: Cooke, Young &amp; Keidan LLP | Actual hours: 9.0; source records: 1</x:v>
      </x:c>
      <x:c r="L1063" t="str">
        <x:v>Include</x:v>
      </x:c>
      <x:c r="M1063"/>
      <x:c r="N1063"/>
    </x:row>
    <x:row r="1064">
      <x:c r="A1064" t="str">
        <x:v>H Woods|2026-03-13</x:v>
      </x:c>
      <x:c r="B1064" s="888" t="n">
        <x:v>46094</x:v>
      </x:c>
      <x:c r="C1064" t="str">
        <x:v>H Woods</x:v>
      </x:c>
      <x:c r="D1064" t="str">
        <x:v>Permanent</x:v>
      </x:c>
      <x:c r="E1064" t="str">
        <x:v>Thurrock</x:v>
      </x:c>
      <x:c r="F1064" t="str">
        <x:v>Operative Porter</x:v>
      </x:c>
      <x:c r="G1064" t="str">
        <x:v>397941</x:v>
      </x:c>
      <x:c r="H1064" t="str">
        <x:v>Aliro Obote, Ms Lucy Angom/Mr Richard</x:v>
      </x:c>
      <x:c r="I1064" s="22" t="n">
        <x:v>8</x:v>
      </x:c>
      <x:c r="J1064" t="str">
        <x:v>Worked</x:v>
      </x:c>
      <x:c r="K1064" t="str">
        <x:v>Employee 103082; home branch Thurrock; assigned role Operative Porter | Deployment branch: Thurrock | Actual role: Operative Skilled | Jobs: 397941 | Customers: Aliro Obote, Ms Lucy Angom/Mr Richard | Actual hours: 8.0; source records: 1</x:v>
      </x:c>
      <x:c r="L1064" t="str">
        <x:v>Include</x:v>
      </x:c>
      <x:c r="M1064"/>
      <x:c r="N1064"/>
    </x:row>
    <x:row r="1065">
      <x:c r="A1065" t="str">
        <x:v>H Woods|2026-03-31</x:v>
      </x:c>
      <x:c r="B1065" s="888" t="n">
        <x:v>46112</x:v>
      </x:c>
      <x:c r="C1065" t="str">
        <x:v>H Woods</x:v>
      </x:c>
      <x:c r="D1065" t="str">
        <x:v>Permanent</x:v>
      </x:c>
      <x:c r="E1065" t="str">
        <x:v>Thurrock</x:v>
      </x:c>
      <x:c r="F1065" t="str">
        <x:v>Operative Porter</x:v>
      </x:c>
      <x:c r="G1065" t="str">
        <x:v>396207</x:v>
      </x:c>
      <x:c r="H1065" t="str">
        <x:v>Linklaters LLP</x:v>
      </x:c>
      <x:c r="I1065" s="22" t="n">
        <x:v>9.5</x:v>
      </x:c>
      <x:c r="J1065" t="str">
        <x:v>Worked</x:v>
      </x:c>
      <x:c r="K1065" t="str">
        <x:v>Employee 103082; home branch Thurrock; assigned role Operative Porter | Deployment branch: Thurrock | Actual role: Operative Porter | Jobs: 396207 | Customers: Linklaters LLP | Actual hours: 9.5; source records: 1</x:v>
      </x:c>
      <x:c r="L1065" t="str">
        <x:v>Include</x:v>
      </x:c>
      <x:c r="M1065"/>
      <x:c r="N1065"/>
    </x:row>
    <x:row r="1066">
      <x:c r="A1066" t="str">
        <x:v>Hakan Anguen|2026-03-03</x:v>
      </x:c>
      <x:c r="B1066" s="888" t="n">
        <x:v>46084</x:v>
      </x:c>
      <x:c r="C1066" t="str">
        <x:v>Hakan Anguen</x:v>
      </x:c>
      <x:c r="D1066" t="str">
        <x:v>Permanent</x:v>
      </x:c>
      <x:c r="E1066" t="str">
        <x:v>Cambridge</x:v>
      </x:c>
      <x:c r="F1066" t="str">
        <x:v>Operative Driver</x:v>
      </x:c>
      <x:c r="G1066" t="str">
        <x:v>398255</x:v>
      </x:c>
      <x:c r="H1066" t="str">
        <x:v>East &amp; North Hertfordshire NHS Trust</x:v>
      </x:c>
      <x:c r="I1066" s="22" t="n">
        <x:v>8</x:v>
      </x:c>
      <x:c r="J1066" t="str">
        <x:v>Worked</x:v>
      </x:c>
      <x:c r="K1066" t="str">
        <x:v>Employee 104134; home branch Cambridge; assigned role Operative Driver | Deployment branch: Cambridge | Actual role: Operative Porter | Jobs: 398255 | Customers: East &amp; North Hertfordshire NHS Trust | Actual hours: 8.0; source records: 1</x:v>
      </x:c>
      <x:c r="L1066" t="str">
        <x:v>Include</x:v>
      </x:c>
      <x:c r="M1066"/>
      <x:c r="N1066"/>
    </x:row>
    <x:row r="1067">
      <x:c r="A1067" t="str">
        <x:v>Hakan Anguen|2026-03-04</x:v>
      </x:c>
      <x:c r="B1067" s="888" t="n">
        <x:v>46085</x:v>
      </x:c>
      <x:c r="C1067" t="str">
        <x:v>Hakan Anguen</x:v>
      </x:c>
      <x:c r="D1067" t="str">
        <x:v>Permanent</x:v>
      </x:c>
      <x:c r="E1067" t="str">
        <x:v>Cambridge</x:v>
      </x:c>
      <x:c r="F1067" t="str">
        <x:v>Operative Driver</x:v>
      </x:c>
      <x:c r="G1067" t="str">
        <x:v>394877</x:v>
      </x:c>
      <x:c r="H1067" t="str">
        <x:v>Biopharma  - (GSK )</x:v>
      </x:c>
      <x:c r="I1067" s="22" t="n">
        <x:v>8.5</x:v>
      </x:c>
      <x:c r="J1067" t="str">
        <x:v>Worked</x:v>
      </x:c>
      <x:c r="K1067" t="str">
        <x:v>Employee 104134; home branch Cambridge; assigned role Operative Driver | Deployment branch: Cambridge | Actual role: Operative Porter | Jobs: 394877 | Customers: Biopharma  - (GSK ) | Actual hours: 8.5; source records: 1</x:v>
      </x:c>
      <x:c r="L1067" t="str">
        <x:v>Include</x:v>
      </x:c>
      <x:c r="M1067"/>
      <x:c r="N1067"/>
    </x:row>
    <x:row r="1068">
      <x:c r="A1068" t="str">
        <x:v>Hakan Anguen|2026-03-05</x:v>
      </x:c>
      <x:c r="B1068" s="888" t="n">
        <x:v>46086</x:v>
      </x:c>
      <x:c r="C1068" t="str">
        <x:v>Hakan Anguen</x:v>
      </x:c>
      <x:c r="D1068" t="str">
        <x:v>Permanent</x:v>
      </x:c>
      <x:c r="E1068" t="str">
        <x:v>Cambridge</x:v>
      </x:c>
      <x:c r="F1068" t="str">
        <x:v>Operative Driver</x:v>
      </x:c>
      <x:c r="G1068" t="str">
        <x:v>398255</x:v>
      </x:c>
      <x:c r="H1068" t="str">
        <x:v>East &amp; North Hertfordshire NHS Trust</x:v>
      </x:c>
      <x:c r="I1068" s="22" t="n">
        <x:v>8</x:v>
      </x:c>
      <x:c r="J1068" t="str">
        <x:v>Worked</x:v>
      </x:c>
      <x:c r="K1068" t="str">
        <x:v>Employee 104134; home branch Cambridge; assigned role Operative Driver | Deployment branch: Cambridge | Actual role: Operative Porter | Jobs: 398255 | Customers: East &amp; North Hertfordshire NHS Trust | Actual hours: 8.0; source records: 1</x:v>
      </x:c>
      <x:c r="L1068" t="str">
        <x:v>Include</x:v>
      </x:c>
      <x:c r="M1068"/>
      <x:c r="N1068"/>
    </x:row>
    <x:row r="1069">
      <x:c r="A1069" t="str">
        <x:v>I Salim|2026-03-02</x:v>
      </x:c>
      <x:c r="B1069" s="888" t="n">
        <x:v>46083</x:v>
      </x:c>
      <x:c r="C1069" t="str">
        <x:v>I Salim</x:v>
      </x:c>
      <x:c r="D1069" t="str">
        <x:v>Permanent</x:v>
      </x:c>
      <x:c r="E1069" t="str">
        <x:v>Thurrock</x:v>
      </x:c>
      <x:c r="F1069" t="str">
        <x:v>Operative Porter</x:v>
      </x:c>
      <x:c r="G1069" t="str">
        <x:v>399620</x:v>
      </x:c>
      <x:c r="H1069" t="str">
        <x:v>Accenture UK Ltd</x:v>
      </x:c>
      <x:c r="I1069" s="22" t="n">
        <x:v>8.5</x:v>
      </x:c>
      <x:c r="J1069" t="str">
        <x:v>Worked</x:v>
      </x:c>
      <x:c r="K1069" t="str">
        <x:v>Employee 104356; home branch Thurrock; assigned role Operative Porter | Deployment branch: Thurrock | Actual role: Operative Porter | Jobs: 399620 | Customers: Accenture UK Ltd | Actual hours: 8.5; source records: 1</x:v>
      </x:c>
      <x:c r="L1069" t="str">
        <x:v>Include</x:v>
      </x:c>
      <x:c r="M1069"/>
      <x:c r="N1069"/>
    </x:row>
    <x:row r="1070">
      <x:c r="A1070" t="str">
        <x:v>I Salim|2026-03-03</x:v>
      </x:c>
      <x:c r="B1070" s="888" t="n">
        <x:v>46084</x:v>
      </x:c>
      <x:c r="C1070" t="str">
        <x:v>I Salim</x:v>
      </x:c>
      <x:c r="D1070" t="str">
        <x:v>Permanent</x:v>
      </x:c>
      <x:c r="E1070" t="str">
        <x:v>Thurrock</x:v>
      </x:c>
      <x:c r="F1070" t="str">
        <x:v>Operative Porter</x:v>
      </x:c>
      <x:c r="G1070" t="str">
        <x:v>399620</x:v>
      </x:c>
      <x:c r="H1070" t="str">
        <x:v>Accenture UK Ltd</x:v>
      </x:c>
      <x:c r="I1070" s="22" t="n">
        <x:v>8.5</x:v>
      </x:c>
      <x:c r="J1070" t="str">
        <x:v>Worked</x:v>
      </x:c>
      <x:c r="K1070" t="str">
        <x:v>Employee 104356; home branch Thurrock; assigned role Operative Porter | Deployment branch: Thurrock | Actual role: Operative Porter | Jobs: 399620 | Customers: Accenture UK Ltd | Actual hours: 8.5; source records: 1</x:v>
      </x:c>
      <x:c r="L1070" t="str">
        <x:v>Include</x:v>
      </x:c>
      <x:c r="M1070"/>
      <x:c r="N1070"/>
    </x:row>
    <x:row r="1071">
      <x:c r="A1071" t="str">
        <x:v>I Salim|2026-03-04</x:v>
      </x:c>
      <x:c r="B1071" s="888" t="n">
        <x:v>46085</x:v>
      </x:c>
      <x:c r="C1071" t="str">
        <x:v>I Salim</x:v>
      </x:c>
      <x:c r="D1071" t="str">
        <x:v>Permanent</x:v>
      </x:c>
      <x:c r="E1071" t="str">
        <x:v>Thurrock</x:v>
      </x:c>
      <x:c r="F1071" t="str">
        <x:v>Operative Porter</x:v>
      </x:c>
      <x:c r="G1071" t="str">
        <x:v>399620</x:v>
      </x:c>
      <x:c r="H1071" t="str">
        <x:v>Accenture UK Ltd</x:v>
      </x:c>
      <x:c r="I1071" s="22" t="n">
        <x:v>8.5</x:v>
      </x:c>
      <x:c r="J1071" t="str">
        <x:v>Worked</x:v>
      </x:c>
      <x:c r="K1071" t="str">
        <x:v>Employee 104356; home branch Thurrock; assigned role Operative Porter | Deployment branch: Thurrock | Actual role: Operative Porter | Jobs: 399620 | Customers: Accenture UK Ltd | Actual hours: 8.5; source records: 1</x:v>
      </x:c>
      <x:c r="L1071" t="str">
        <x:v>Include</x:v>
      </x:c>
      <x:c r="M1071"/>
      <x:c r="N1071"/>
    </x:row>
    <x:row r="1072">
      <x:c r="A1072" t="str">
        <x:v>I Salim|2026-03-05</x:v>
      </x:c>
      <x:c r="B1072" s="888" t="n">
        <x:v>46086</x:v>
      </x:c>
      <x:c r="C1072" t="str">
        <x:v>I Salim</x:v>
      </x:c>
      <x:c r="D1072" t="str">
        <x:v>Permanent</x:v>
      </x:c>
      <x:c r="E1072" t="str">
        <x:v>Thurrock</x:v>
      </x:c>
      <x:c r="F1072" t="str">
        <x:v>Operative Porter</x:v>
      </x:c>
      <x:c r="G1072" t="str">
        <x:v>399620</x:v>
      </x:c>
      <x:c r="H1072" t="str">
        <x:v>Accenture UK Ltd</x:v>
      </x:c>
      <x:c r="I1072" s="22" t="n">
        <x:v>8.5</x:v>
      </x:c>
      <x:c r="J1072" t="str">
        <x:v>Worked</x:v>
      </x:c>
      <x:c r="K1072" t="str">
        <x:v>Employee 104356; home branch Thurrock; assigned role Operative Porter | Deployment branch: Thurrock | Actual role: Operative Porter | Jobs: 399620 | Customers: Accenture UK Ltd | Actual hours: 8.5; source records: 1</x:v>
      </x:c>
      <x:c r="L1072" t="str">
        <x:v>Include</x:v>
      </x:c>
      <x:c r="M1072"/>
      <x:c r="N1072"/>
    </x:row>
    <x:row r="1073">
      <x:c r="A1073" t="str">
        <x:v>I Salim|2026-03-06</x:v>
      </x:c>
      <x:c r="B1073" s="888" t="n">
        <x:v>46087</x:v>
      </x:c>
      <x:c r="C1073" t="str">
        <x:v>I Salim</x:v>
      </x:c>
      <x:c r="D1073" t="str">
        <x:v>Permanent</x:v>
      </x:c>
      <x:c r="E1073" t="str">
        <x:v>Thurrock</x:v>
      </x:c>
      <x:c r="F1073" t="str">
        <x:v>Operative Porter</x:v>
      </x:c>
      <x:c r="G1073" t="str">
        <x:v>399620</x:v>
      </x:c>
      <x:c r="H1073" t="str">
        <x:v>Accenture UK Ltd</x:v>
      </x:c>
      <x:c r="I1073" s="22" t="n">
        <x:v>8.5</x:v>
      </x:c>
      <x:c r="J1073" t="str">
        <x:v>Worked</x:v>
      </x:c>
      <x:c r="K1073" t="str">
        <x:v>Employee 104356; home branch Thurrock; assigned role Operative Porter | Deployment branch: Thurrock | Actual role: Operative Porter | Jobs: 399620 | Customers: Accenture UK Ltd | Actual hours: 8.5; source records: 1</x:v>
      </x:c>
      <x:c r="L1073" t="str">
        <x:v>Include</x:v>
      </x:c>
      <x:c r="M1073"/>
      <x:c r="N1073"/>
    </x:row>
    <x:row r="1074">
      <x:c r="A1074" t="str">
        <x:v>I Salim|2026-03-09</x:v>
      </x:c>
      <x:c r="B1074" s="888" t="n">
        <x:v>46090</x:v>
      </x:c>
      <x:c r="C1074" t="str">
        <x:v>I Salim</x:v>
      </x:c>
      <x:c r="D1074" t="str">
        <x:v>Permanent</x:v>
      </x:c>
      <x:c r="E1074" t="str">
        <x:v>Thurrock</x:v>
      </x:c>
      <x:c r="F1074" t="str">
        <x:v>Operative Porter</x:v>
      </x:c>
      <x:c r="G1074" t="str">
        <x:v>399620</x:v>
      </x:c>
      <x:c r="H1074" t="str">
        <x:v>Accenture UK Ltd</x:v>
      </x:c>
      <x:c r="I1074" s="22" t="n">
        <x:v>8.5</x:v>
      </x:c>
      <x:c r="J1074" t="str">
        <x:v>Worked</x:v>
      </x:c>
      <x:c r="K1074" t="str">
        <x:v>Employee 104356; home branch Thurrock; assigned role Operative Porter | Deployment branch: Thurrock | Actual role: Operative Porter | Jobs: 399620 | Customers: Accenture UK Ltd | Actual hours: 8.5; source records: 1</x:v>
      </x:c>
      <x:c r="L1074" t="str">
        <x:v>Include</x:v>
      </x:c>
      <x:c r="M1074"/>
      <x:c r="N1074"/>
    </x:row>
    <x:row r="1075">
      <x:c r="A1075" t="str">
        <x:v>I Salim|2026-03-10</x:v>
      </x:c>
      <x:c r="B1075" s="888" t="n">
        <x:v>46091</x:v>
      </x:c>
      <x:c r="C1075" t="str">
        <x:v>I Salim</x:v>
      </x:c>
      <x:c r="D1075" t="str">
        <x:v>Permanent</x:v>
      </x:c>
      <x:c r="E1075" t="str">
        <x:v>Thurrock</x:v>
      </x:c>
      <x:c r="F1075" t="str">
        <x:v>Operative Porter</x:v>
      </x:c>
      <x:c r="G1075" t="str">
        <x:v>399620</x:v>
      </x:c>
      <x:c r="H1075" t="str">
        <x:v>Accenture UK Ltd</x:v>
      </x:c>
      <x:c r="I1075" s="22" t="n">
        <x:v>8.5</x:v>
      </x:c>
      <x:c r="J1075" t="str">
        <x:v>Worked</x:v>
      </x:c>
      <x:c r="K1075" t="str">
        <x:v>Employee 104356; home branch Thurrock; assigned role Operative Porter | Deployment branch: Thurrock | Actual role: Operative Porter | Jobs: 399620 | Customers: Accenture UK Ltd | Actual hours: 8.5; source records: 1</x:v>
      </x:c>
      <x:c r="L1075" t="str">
        <x:v>Include</x:v>
      </x:c>
      <x:c r="M1075"/>
      <x:c r="N1075"/>
    </x:row>
    <x:row r="1076">
      <x:c r="A1076" t="str">
        <x:v>I Salim|2026-03-11</x:v>
      </x:c>
      <x:c r="B1076" s="888" t="n">
        <x:v>46092</x:v>
      </x:c>
      <x:c r="C1076" t="str">
        <x:v>I Salim</x:v>
      </x:c>
      <x:c r="D1076" t="str">
        <x:v>Permanent</x:v>
      </x:c>
      <x:c r="E1076" t="str">
        <x:v>Thurrock</x:v>
      </x:c>
      <x:c r="F1076" t="str">
        <x:v>Operative Porter</x:v>
      </x:c>
      <x:c r="G1076" t="str">
        <x:v>399620</x:v>
      </x:c>
      <x:c r="H1076" t="str">
        <x:v>Accenture UK Ltd</x:v>
      </x:c>
      <x:c r="I1076" s="22" t="n">
        <x:v>8.5</x:v>
      </x:c>
      <x:c r="J1076" t="str">
        <x:v>Worked</x:v>
      </x:c>
      <x:c r="K1076" t="str">
        <x:v>Employee 104356; home branch Thurrock; assigned role Operative Porter | Deployment branch: Thurrock | Actual role: Operative Porter | Jobs: 399620 | Customers: Accenture UK Ltd | Actual hours: 8.5; source records: 1</x:v>
      </x:c>
      <x:c r="L1076" t="str">
        <x:v>Include</x:v>
      </x:c>
      <x:c r="M1076"/>
      <x:c r="N1076"/>
    </x:row>
    <x:row r="1077">
      <x:c r="A1077" t="str">
        <x:v>I Salim|2026-03-12</x:v>
      </x:c>
      <x:c r="B1077" s="888" t="n">
        <x:v>46093</x:v>
      </x:c>
      <x:c r="C1077" t="str">
        <x:v>I Salim</x:v>
      </x:c>
      <x:c r="D1077" t="str">
        <x:v>Permanent</x:v>
      </x:c>
      <x:c r="E1077" t="str">
        <x:v>Thurrock</x:v>
      </x:c>
      <x:c r="F1077" t="str">
        <x:v>Operative Porter</x:v>
      </x:c>
      <x:c r="G1077" t="str">
        <x:v>399620</x:v>
      </x:c>
      <x:c r="H1077" t="str">
        <x:v>Accenture UK Ltd</x:v>
      </x:c>
      <x:c r="I1077" s="22" t="n">
        <x:v>8.5</x:v>
      </x:c>
      <x:c r="J1077" t="str">
        <x:v>Worked</x:v>
      </x:c>
      <x:c r="K1077" t="str">
        <x:v>Employee 104356; home branch Thurrock; assigned role Operative Porter | Deployment branch: Thurrock | Actual role: Operative Porter | Jobs: 399620 | Customers: Accenture UK Ltd | Actual hours: 8.5; source records: 1</x:v>
      </x:c>
      <x:c r="L1077" t="str">
        <x:v>Include</x:v>
      </x:c>
      <x:c r="M1077"/>
      <x:c r="N1077"/>
    </x:row>
    <x:row r="1078">
      <x:c r="A1078" t="str">
        <x:v>I Salim|2026-03-13</x:v>
      </x:c>
      <x:c r="B1078" s="888" t="n">
        <x:v>46094</x:v>
      </x:c>
      <x:c r="C1078" t="str">
        <x:v>I Salim</x:v>
      </x:c>
      <x:c r="D1078" t="str">
        <x:v>Permanent</x:v>
      </x:c>
      <x:c r="E1078" t="str">
        <x:v>Thurrock</x:v>
      </x:c>
      <x:c r="F1078" t="str">
        <x:v>Operative Porter</x:v>
      </x:c>
      <x:c r="G1078" t="str">
        <x:v>399620</x:v>
      </x:c>
      <x:c r="H1078" t="str">
        <x:v>Accenture UK Ltd</x:v>
      </x:c>
      <x:c r="I1078" s="22" t="n">
        <x:v>8.5</x:v>
      </x:c>
      <x:c r="J1078" t="str">
        <x:v>Worked</x:v>
      </x:c>
      <x:c r="K1078" t="str">
        <x:v>Employee 104356; home branch Thurrock; assigned role Operative Porter | Deployment branch: Thurrock | Actual role: Operative Porter | Jobs: 399620 | Customers: Accenture UK Ltd | Actual hours: 8.5; source records: 1</x:v>
      </x:c>
      <x:c r="L1078" t="str">
        <x:v>Include</x:v>
      </x:c>
      <x:c r="M1078"/>
      <x:c r="N1078"/>
    </x:row>
    <x:row r="1079">
      <x:c r="A1079" t="str">
        <x:v>I Salim|2026-03-16</x:v>
      </x:c>
      <x:c r="B1079" s="888" t="n">
        <x:v>46097</x:v>
      </x:c>
      <x:c r="C1079" t="str">
        <x:v>I Salim</x:v>
      </x:c>
      <x:c r="D1079" t="str">
        <x:v>Permanent</x:v>
      </x:c>
      <x:c r="E1079" t="str">
        <x:v>Thurrock</x:v>
      </x:c>
      <x:c r="F1079" t="str">
        <x:v>Operative Porter</x:v>
      </x:c>
      <x:c r="G1079"/>
      <x:c r="H1079"/>
      <x:c r="I1079" s="22" t="n">
        <x:v>0</x:v>
      </x:c>
      <x:c r="J1079" t="str">
        <x:v>Annual leave</x:v>
      </x:c>
      <x:c r="K1079" t="str">
        <x:v>Employee 104356; home branch Thurrock; assigned role Operative Porter | Leave: Annual Leave (Hours) | Leave calendar basis: Variable-pattern period</x:v>
      </x:c>
      <x:c r="L1079" t="str">
        <x:v>Include</x:v>
      </x:c>
      <x:c r="M1079"/>
      <x:c r="N1079"/>
    </x:row>
    <x:row r="1080">
      <x:c r="A1080" t="str">
        <x:v>I Salim|2026-03-17</x:v>
      </x:c>
      <x:c r="B1080" s="888" t="n">
        <x:v>46098</x:v>
      </x:c>
      <x:c r="C1080" t="str">
        <x:v>I Salim</x:v>
      </x:c>
      <x:c r="D1080" t="str">
        <x:v>Permanent</x:v>
      </x:c>
      <x:c r="E1080" t="str">
        <x:v>Thurrock</x:v>
      </x:c>
      <x:c r="F1080" t="str">
        <x:v>Operative Porter</x:v>
      </x:c>
      <x:c r="G1080"/>
      <x:c r="H1080"/>
      <x:c r="I1080" s="22" t="n">
        <x:v>0</x:v>
      </x:c>
      <x:c r="J1080" t="str">
        <x:v>Annual leave</x:v>
      </x:c>
      <x:c r="K1080" t="str">
        <x:v>Employee 104356; home branch Thurrock; assigned role Operative Porter | Leave: Annual Leave (Hours) | Leave calendar basis: Variable-pattern period</x:v>
      </x:c>
      <x:c r="L1080" t="str">
        <x:v>Include</x:v>
      </x:c>
      <x:c r="M1080"/>
      <x:c r="N1080"/>
    </x:row>
    <x:row r="1081">
      <x:c r="A1081" t="str">
        <x:v>I Salim|2026-03-18</x:v>
      </x:c>
      <x:c r="B1081" s="888" t="n">
        <x:v>46099</x:v>
      </x:c>
      <x:c r="C1081" t="str">
        <x:v>I Salim</x:v>
      </x:c>
      <x:c r="D1081" t="str">
        <x:v>Permanent</x:v>
      </x:c>
      <x:c r="E1081" t="str">
        <x:v>Thurrock</x:v>
      </x:c>
      <x:c r="F1081" t="str">
        <x:v>Operative Porter</x:v>
      </x:c>
      <x:c r="G1081"/>
      <x:c r="H1081"/>
      <x:c r="I1081" s="22" t="n">
        <x:v>0</x:v>
      </x:c>
      <x:c r="J1081" t="str">
        <x:v>Annual leave</x:v>
      </x:c>
      <x:c r="K1081" t="str">
        <x:v>Employee 104356; home branch Thurrock; assigned role Operative Porter | Leave: Annual Leave (Hours) | Leave calendar basis: Variable-pattern period</x:v>
      </x:c>
      <x:c r="L1081" t="str">
        <x:v>Include</x:v>
      </x:c>
      <x:c r="M1081"/>
      <x:c r="N1081"/>
    </x:row>
    <x:row r="1082">
      <x:c r="A1082" t="str">
        <x:v>I Salim|2026-03-19</x:v>
      </x:c>
      <x:c r="B1082" s="888" t="n">
        <x:v>46100</x:v>
      </x:c>
      <x:c r="C1082" t="str">
        <x:v>I Salim</x:v>
      </x:c>
      <x:c r="D1082" t="str">
        <x:v>Permanent</x:v>
      </x:c>
      <x:c r="E1082" t="str">
        <x:v>Thurrock</x:v>
      </x:c>
      <x:c r="F1082" t="str">
        <x:v>Operative Porter</x:v>
      </x:c>
      <x:c r="G1082"/>
      <x:c r="H1082"/>
      <x:c r="I1082" s="22" t="n">
        <x:v>0</x:v>
      </x:c>
      <x:c r="J1082" t="str">
        <x:v>Annual leave</x:v>
      </x:c>
      <x:c r="K1082" t="str">
        <x:v>Employee 104356; home branch Thurrock; assigned role Operative Porter | Leave: Annual Leave (Hours) | Leave calendar basis: Variable-pattern period</x:v>
      </x:c>
      <x:c r="L1082" t="str">
        <x:v>Include</x:v>
      </x:c>
      <x:c r="M1082"/>
      <x:c r="N1082"/>
    </x:row>
    <x:row r="1083">
      <x:c r="A1083" t="str">
        <x:v>I Salim|2026-03-20</x:v>
      </x:c>
      <x:c r="B1083" s="888" t="n">
        <x:v>46101</x:v>
      </x:c>
      <x:c r="C1083" t="str">
        <x:v>I Salim</x:v>
      </x:c>
      <x:c r="D1083" t="str">
        <x:v>Permanent</x:v>
      </x:c>
      <x:c r="E1083" t="str">
        <x:v>Thurrock</x:v>
      </x:c>
      <x:c r="F1083" t="str">
        <x:v>Operative Porter</x:v>
      </x:c>
      <x:c r="G1083"/>
      <x:c r="H1083"/>
      <x:c r="I1083" s="22" t="n">
        <x:v>0</x:v>
      </x:c>
      <x:c r="J1083" t="str">
        <x:v>Annual leave</x:v>
      </x:c>
      <x:c r="K1083" t="str">
        <x:v>Employee 104356; home branch Thurrock; assigned role Operative Porter | Leave: Annual Leave (Hours) | Leave calendar basis: Variable-pattern period</x:v>
      </x:c>
      <x:c r="L1083" t="str">
        <x:v>Include</x:v>
      </x:c>
      <x:c r="M1083"/>
      <x:c r="N1083"/>
    </x:row>
    <x:row r="1084">
      <x:c r="A1084" t="str">
        <x:v>I Salim|2026-03-23</x:v>
      </x:c>
      <x:c r="B1084" s="888" t="n">
        <x:v>46104</x:v>
      </x:c>
      <x:c r="C1084" t="str">
        <x:v>I Salim</x:v>
      </x:c>
      <x:c r="D1084" t="str">
        <x:v>Permanent</x:v>
      </x:c>
      <x:c r="E1084" t="str">
        <x:v>Thurrock</x:v>
      </x:c>
      <x:c r="F1084" t="str">
        <x:v>Operative Porter</x:v>
      </x:c>
      <x:c r="G1084"/>
      <x:c r="H1084"/>
      <x:c r="I1084" s="22" t="n">
        <x:v>0</x:v>
      </x:c>
      <x:c r="J1084" t="str">
        <x:v>Annual leave</x:v>
      </x:c>
      <x:c r="K1084" t="str">
        <x:v>Employee 104356; home branch Thurrock; assigned role Operative Porter | Leave: Annual Leave (Hours) | Leave calendar basis: Variable-pattern period</x:v>
      </x:c>
      <x:c r="L1084" t="str">
        <x:v>Include</x:v>
      </x:c>
      <x:c r="M1084"/>
      <x:c r="N1084"/>
    </x:row>
    <x:row r="1085">
      <x:c r="A1085" t="str">
        <x:v>I Salim|2026-03-24</x:v>
      </x:c>
      <x:c r="B1085" s="888" t="n">
        <x:v>46105</x:v>
      </x:c>
      <x:c r="C1085" t="str">
        <x:v>I Salim</x:v>
      </x:c>
      <x:c r="D1085" t="str">
        <x:v>Permanent</x:v>
      </x:c>
      <x:c r="E1085" t="str">
        <x:v>Thurrock</x:v>
      </x:c>
      <x:c r="F1085" t="str">
        <x:v>Operative Porter</x:v>
      </x:c>
      <x:c r="G1085"/>
      <x:c r="H1085"/>
      <x:c r="I1085" s="22" t="n">
        <x:v>0</x:v>
      </x:c>
      <x:c r="J1085" t="str">
        <x:v>Annual leave</x:v>
      </x:c>
      <x:c r="K1085" t="str">
        <x:v>Employee 104356; home branch Thurrock; assigned role Operative Porter | Leave: Annual Leave (Hours) | Leave calendar basis: Variable-pattern period</x:v>
      </x:c>
      <x:c r="L1085" t="str">
        <x:v>Include</x:v>
      </x:c>
      <x:c r="M1085"/>
      <x:c r="N1085"/>
    </x:row>
    <x:row r="1086">
      <x:c r="A1086" t="str">
        <x:v>I Salim|2026-03-25</x:v>
      </x:c>
      <x:c r="B1086" s="888" t="n">
        <x:v>46106</x:v>
      </x:c>
      <x:c r="C1086" t="str">
        <x:v>I Salim</x:v>
      </x:c>
      <x:c r="D1086" t="str">
        <x:v>Permanent</x:v>
      </x:c>
      <x:c r="E1086" t="str">
        <x:v>Thurrock</x:v>
      </x:c>
      <x:c r="F1086" t="str">
        <x:v>Operative Porter</x:v>
      </x:c>
      <x:c r="G1086" t="str">
        <x:v>399620</x:v>
      </x:c>
      <x:c r="H1086" t="str">
        <x:v>Accenture UK Ltd</x:v>
      </x:c>
      <x:c r="I1086" s="22" t="n">
        <x:v>8.5</x:v>
      </x:c>
      <x:c r="J1086" t="str">
        <x:v>Worked</x:v>
      </x:c>
      <x:c r="K1086" t="str">
        <x:v>Employee 104356; home branch Thurrock; assigned role Operative Porter | Deployment branch: Thurrock | Actual role: Operative Porter | Jobs: 399620 | Customers: Accenture UK Ltd | Actual hours: 8.5; source records: 1</x:v>
      </x:c>
      <x:c r="L1086" t="str">
        <x:v>Include</x:v>
      </x:c>
      <x:c r="M1086"/>
      <x:c r="N1086"/>
    </x:row>
    <x:row r="1087">
      <x:c r="A1087" t="str">
        <x:v>I Salim|2026-03-26</x:v>
      </x:c>
      <x:c r="B1087" s="888" t="n">
        <x:v>46107</x:v>
      </x:c>
      <x:c r="C1087" t="str">
        <x:v>I Salim</x:v>
      </x:c>
      <x:c r="D1087" t="str">
        <x:v>Permanent</x:v>
      </x:c>
      <x:c r="E1087" t="str">
        <x:v>Thurrock</x:v>
      </x:c>
      <x:c r="F1087" t="str">
        <x:v>Operative Porter</x:v>
      </x:c>
      <x:c r="G1087" t="str">
        <x:v>399620</x:v>
      </x:c>
      <x:c r="H1087" t="str">
        <x:v>Accenture UK Ltd</x:v>
      </x:c>
      <x:c r="I1087" s="22" t="n">
        <x:v>8.5</x:v>
      </x:c>
      <x:c r="J1087" t="str">
        <x:v>Worked</x:v>
      </x:c>
      <x:c r="K1087" t="str">
        <x:v>Employee 104356; home branch Thurrock; assigned role Operative Porter | Deployment branch: Thurrock | Actual role: Operative Porter | Jobs: 399620 | Customers: Accenture UK Ltd | Actual hours: 8.5; source records: 1</x:v>
      </x:c>
      <x:c r="L1087" t="str">
        <x:v>Include</x:v>
      </x:c>
      <x:c r="M1087"/>
      <x:c r="N1087"/>
    </x:row>
    <x:row r="1088">
      <x:c r="A1088" t="str">
        <x:v>I Salim|2026-03-27</x:v>
      </x:c>
      <x:c r="B1088" s="888" t="n">
        <x:v>46108</x:v>
      </x:c>
      <x:c r="C1088" t="str">
        <x:v>I Salim</x:v>
      </x:c>
      <x:c r="D1088" t="str">
        <x:v>Permanent</x:v>
      </x:c>
      <x:c r="E1088" t="str">
        <x:v>Thurrock</x:v>
      </x:c>
      <x:c r="F1088" t="str">
        <x:v>Operative Porter</x:v>
      </x:c>
      <x:c r="G1088" t="str">
        <x:v>399620</x:v>
      </x:c>
      <x:c r="H1088" t="str">
        <x:v>Accenture UK Ltd</x:v>
      </x:c>
      <x:c r="I1088" s="22" t="n">
        <x:v>8.5</x:v>
      </x:c>
      <x:c r="J1088" t="str">
        <x:v>Worked</x:v>
      </x:c>
      <x:c r="K1088" t="str">
        <x:v>Employee 104356; home branch Thurrock; assigned role Operative Porter | Deployment branch: Thurrock | Actual role: Operative Porter | Jobs: 399620 | Customers: Accenture UK Ltd | Actual hours: 8.5; source records: 1</x:v>
      </x:c>
      <x:c r="L1088" t="str">
        <x:v>Include</x:v>
      </x:c>
      <x:c r="M1088"/>
      <x:c r="N1088"/>
    </x:row>
    <x:row r="1089">
      <x:c r="A1089" t="str">
        <x:v>I Salim|2026-03-28</x:v>
      </x:c>
      <x:c r="B1089" s="888" t="n">
        <x:v>46109</x:v>
      </x:c>
      <x:c r="C1089" t="str">
        <x:v>I Salim</x:v>
      </x:c>
      <x:c r="D1089" t="str">
        <x:v>Permanent</x:v>
      </x:c>
      <x:c r="E1089" t="str">
        <x:v>Thurrock</x:v>
      </x:c>
      <x:c r="F1089" t="str">
        <x:v>Operative Porter</x:v>
      </x:c>
      <x:c r="G1089" t="str">
        <x:v>400855</x:v>
      </x:c>
      <x:c r="H1089" t="str">
        <x:v>Network Rail</x:v>
      </x:c>
      <x:c r="I1089" s="22" t="n">
        <x:v>7.5</x:v>
      </x:c>
      <x:c r="J1089" t="str">
        <x:v>Worked</x:v>
      </x:c>
      <x:c r="K1089" t="str">
        <x:v>Employee 104356; home branch Thurrock; assigned role Operative Porter | Deployment branch: Thurrock | Actual role: Operative Porter | Jobs: 400855 | Customers: Network Rail | Actual hours: 7.5; source records: 1</x:v>
      </x:c>
      <x:c r="L1089" t="str">
        <x:v>Include</x:v>
      </x:c>
      <x:c r="M1089"/>
      <x:c r="N1089"/>
    </x:row>
    <x:row r="1090">
      <x:c r="A1090" t="str">
        <x:v>I Salim|2026-03-29</x:v>
      </x:c>
      <x:c r="B1090" s="888" t="n">
        <x:v>46110</x:v>
      </x:c>
      <x:c r="C1090" t="str">
        <x:v>I Salim</x:v>
      </x:c>
      <x:c r="D1090" t="str">
        <x:v>Permanent</x:v>
      </x:c>
      <x:c r="E1090" t="str">
        <x:v>Thurrock</x:v>
      </x:c>
      <x:c r="F1090" t="str">
        <x:v>Operative Porter</x:v>
      </x:c>
      <x:c r="G1090" t="str">
        <x:v>400855</x:v>
      </x:c>
      <x:c r="H1090" t="str">
        <x:v>Network Rail</x:v>
      </x:c>
      <x:c r="I1090" s="22" t="n">
        <x:v>8</x:v>
      </x:c>
      <x:c r="J1090" t="str">
        <x:v>Worked</x:v>
      </x:c>
      <x:c r="K1090" t="str">
        <x:v>Employee 104356; home branch Thurrock; assigned role Operative Porter | Deployment branch: Thurrock | Actual role: Operative Porter | Jobs: 400855 | Customers: Network Rail | Actual hours: 8.0; source records: 1</x:v>
      </x:c>
      <x:c r="L1090" t="str">
        <x:v>Include</x:v>
      </x:c>
      <x:c r="M1090"/>
      <x:c r="N1090"/>
    </x:row>
    <x:row r="1091">
      <x:c r="A1091" t="str">
        <x:v>I Salim|2026-03-30</x:v>
      </x:c>
      <x:c r="B1091" s="888" t="n">
        <x:v>46111</x:v>
      </x:c>
      <x:c r="C1091" t="str">
        <x:v>I Salim</x:v>
      </x:c>
      <x:c r="D1091" t="str">
        <x:v>Permanent</x:v>
      </x:c>
      <x:c r="E1091" t="str">
        <x:v>Thurrock</x:v>
      </x:c>
      <x:c r="F1091" t="str">
        <x:v>Operative Porter</x:v>
      </x:c>
      <x:c r="G1091" t="str">
        <x:v>399620</x:v>
      </x:c>
      <x:c r="H1091" t="str">
        <x:v>Accenture UK Ltd</x:v>
      </x:c>
      <x:c r="I1091" s="22" t="n">
        <x:v>9</x:v>
      </x:c>
      <x:c r="J1091" t="str">
        <x:v>Worked</x:v>
      </x:c>
      <x:c r="K1091" t="str">
        <x:v>Employee 104356; home branch Thurrock; assigned role Operative Porter | Deployment branch: Thurrock | Actual role: Operative Porter | Jobs: 399620 | Customers: Accenture UK Ltd | Actual hours: 9.0; source records: 1</x:v>
      </x:c>
      <x:c r="L1091" t="str">
        <x:v>Include</x:v>
      </x:c>
      <x:c r="M1091"/>
      <x:c r="N1091"/>
    </x:row>
    <x:row r="1092">
      <x:c r="A1092" t="str">
        <x:v>I Salim|2026-03-31</x:v>
      </x:c>
      <x:c r="B1092" s="888" t="n">
        <x:v>46112</x:v>
      </x:c>
      <x:c r="C1092" t="str">
        <x:v>I Salim</x:v>
      </x:c>
      <x:c r="D1092" t="str">
        <x:v>Permanent</x:v>
      </x:c>
      <x:c r="E1092" t="str">
        <x:v>Thurrock</x:v>
      </x:c>
      <x:c r="F1092" t="str">
        <x:v>Operative Porter</x:v>
      </x:c>
      <x:c r="G1092" t="str">
        <x:v>399620</x:v>
      </x:c>
      <x:c r="H1092" t="str">
        <x:v>Accenture UK Ltd</x:v>
      </x:c>
      <x:c r="I1092" s="22" t="n">
        <x:v>9</x:v>
      </x:c>
      <x:c r="J1092" t="str">
        <x:v>Worked</x:v>
      </x:c>
      <x:c r="K1092" t="str">
        <x:v>Employee 104356; home branch Thurrock; assigned role Operative Porter | Deployment branch: Thurrock | Actual role: Operative Porter | Jobs: 399620 | Customers: Accenture UK Ltd | Actual hours: 9.0; source records: 1</x:v>
      </x:c>
      <x:c r="L1092" t="str">
        <x:v>Include</x:v>
      </x:c>
      <x:c r="M1092"/>
      <x:c r="N1092"/>
    </x:row>
    <x:row r="1093">
      <x:c r="A1093" t="str">
        <x:v>Ian Leo|2026-03-05</x:v>
      </x:c>
      <x:c r="B1093" s="888" t="n">
        <x:v>46086</x:v>
      </x:c>
      <x:c r="C1093" t="str">
        <x:v>Ian Leo</x:v>
      </x:c>
      <x:c r="D1093" t="str">
        <x:v>Permanent</x:v>
      </x:c>
      <x:c r="E1093" t="str">
        <x:v>Cambridge</x:v>
      </x:c>
      <x:c r="F1093" t="str">
        <x:v>Operative Skilled</x:v>
      </x:c>
      <x:c r="G1093" t="str">
        <x:v>395608</x:v>
      </x:c>
      <x:c r="H1093" t="str">
        <x:v>Axlab Ltd</x:v>
      </x:c>
      <x:c r="I1093" s="22" t="n">
        <x:v>2</x:v>
      </x:c>
      <x:c r="J1093" t="str">
        <x:v>Worked</x:v>
      </x:c>
      <x:c r="K1093" t="str">
        <x:v>Employee 103512; home branch Cambridge; assigned role Operative Skilled | Deployment branch: Cambridge | Actual role: Operative Driver | Jobs: 395608 | Customers: Axlab Ltd | Actual hours: 2.0; source records: 1</x:v>
      </x:c>
      <x:c r="L1093" t="str">
        <x:v>Include</x:v>
      </x:c>
      <x:c r="M1093"/>
      <x:c r="N1093"/>
    </x:row>
    <x:row r="1094">
      <x:c r="A1094" t="str">
        <x:v>Ian Leo|2026-03-25</x:v>
      </x:c>
      <x:c r="B1094" s="888" t="n">
        <x:v>46106</x:v>
      </x:c>
      <x:c r="C1094" t="str">
        <x:v>Ian Leo</x:v>
      </x:c>
      <x:c r="D1094" t="str">
        <x:v>Permanent</x:v>
      </x:c>
      <x:c r="E1094" t="str">
        <x:v>Cambridge</x:v>
      </x:c>
      <x:c r="F1094" t="str">
        <x:v>Operative Skilled</x:v>
      </x:c>
      <x:c r="G1094" t="str">
        <x:v>395608</x:v>
      </x:c>
      <x:c r="H1094" t="str">
        <x:v>Axlab Ltd</x:v>
      </x:c>
      <x:c r="I1094" s="22" t="n">
        <x:v>2</x:v>
      </x:c>
      <x:c r="J1094" t="str">
        <x:v>Worked</x:v>
      </x:c>
      <x:c r="K1094" t="str">
        <x:v>Employee 103512; home branch Cambridge; assigned role Operative Skilled | Deployment branch: Cambridge | Actual role: Operative Driver | Jobs: 395608 | Customers: Axlab Ltd | Actual hours: 2.0; source records: 1</x:v>
      </x:c>
      <x:c r="L1094" t="str">
        <x:v>Include</x:v>
      </x:c>
      <x:c r="M1094"/>
      <x:c r="N1094"/>
    </x:row>
    <x:row r="1095">
      <x:c r="A1095" t="str">
        <x:v>J Callender|2026-03-02</x:v>
      </x:c>
      <x:c r="B1095" s="888" t="n">
        <x:v>46083</x:v>
      </x:c>
      <x:c r="C1095" t="str">
        <x:v>J Callender</x:v>
      </x:c>
      <x:c r="D1095" t="str">
        <x:v>Permanent</x:v>
      </x:c>
      <x:c r="E1095" t="str">
        <x:v>Thurrock</x:v>
      </x:c>
      <x:c r="F1095" t="str">
        <x:v>Operative Porter</x:v>
      </x:c>
      <x:c r="G1095" t="str">
        <x:v>399424</x:v>
      </x:c>
      <x:c r="H1095" t="str">
        <x:v>Apple Europe Limited</x:v>
      </x:c>
      <x:c r="I1095" s="22" t="n">
        <x:v>11.5</x:v>
      </x:c>
      <x:c r="J1095" t="str">
        <x:v>Worked</x:v>
      </x:c>
      <x:c r="K1095" t="str">
        <x:v>Employee 1166; home branch Thurrock; assigned role Operative Porter | Deployment branch: Thurrock | Actual role: Operative Porter | Jobs: 399424 | Customers: Apple Europe Limited | Actual hours: 11.5; source records: 1</x:v>
      </x:c>
      <x:c r="L1095" t="str">
        <x:v>Include</x:v>
      </x:c>
      <x:c r="M1095"/>
      <x:c r="N1095"/>
    </x:row>
    <x:row r="1096">
      <x:c r="A1096" t="str">
        <x:v>J Callender|2026-03-03</x:v>
      </x:c>
      <x:c r="B1096" s="888" t="n">
        <x:v>46084</x:v>
      </x:c>
      <x:c r="C1096" t="str">
        <x:v>J Callender</x:v>
      </x:c>
      <x:c r="D1096" t="str">
        <x:v>Permanent</x:v>
      </x:c>
      <x:c r="E1096" t="str">
        <x:v>Thurrock</x:v>
      </x:c>
      <x:c r="F1096" t="str">
        <x:v>Operative Porter</x:v>
      </x:c>
      <x:c r="G1096" t="str">
        <x:v>399424</x:v>
      </x:c>
      <x:c r="H1096" t="str">
        <x:v>Apple Europe Limited</x:v>
      </x:c>
      <x:c r="I1096" s="22" t="n">
        <x:v>11.5</x:v>
      </x:c>
      <x:c r="J1096" t="str">
        <x:v>Worked</x:v>
      </x:c>
      <x:c r="K1096" t="str">
        <x:v>Employee 1166; home branch Thurrock; assigned role Operative Porter | Deployment branch: Thurrock | Actual role: Operative Porter | Jobs: 399424 | Customers: Apple Europe Limited | Actual hours: 11.5; source records: 1</x:v>
      </x:c>
      <x:c r="L1096" t="str">
        <x:v>Include</x:v>
      </x:c>
      <x:c r="M1096"/>
      <x:c r="N1096"/>
    </x:row>
    <x:row r="1097">
      <x:c r="A1097" t="str">
        <x:v>J Callender|2026-03-04</x:v>
      </x:c>
      <x:c r="B1097" s="888" t="n">
        <x:v>46085</x:v>
      </x:c>
      <x:c r="C1097" t="str">
        <x:v>J Callender</x:v>
      </x:c>
      <x:c r="D1097" t="str">
        <x:v>Permanent</x:v>
      </x:c>
      <x:c r="E1097" t="str">
        <x:v>Thurrock</x:v>
      </x:c>
      <x:c r="F1097" t="str">
        <x:v>Operative Porter</x:v>
      </x:c>
      <x:c r="G1097" t="str">
        <x:v>399424</x:v>
      </x:c>
      <x:c r="H1097" t="str">
        <x:v>Apple Europe Limited</x:v>
      </x:c>
      <x:c r="I1097" s="22" t="n">
        <x:v>11.5</x:v>
      </x:c>
      <x:c r="J1097" t="str">
        <x:v>Worked</x:v>
      </x:c>
      <x:c r="K1097" t="str">
        <x:v>Employee 1166; home branch Thurrock; assigned role Operative Porter | Deployment branch: Thurrock | Actual role: Operative Porter | Jobs: 399424 | Customers: Apple Europe Limited | Actual hours: 11.5; source records: 1</x:v>
      </x:c>
      <x:c r="L1097" t="str">
        <x:v>Include</x:v>
      </x:c>
      <x:c r="M1097"/>
      <x:c r="N1097"/>
    </x:row>
    <x:row r="1098">
      <x:c r="A1098" t="str">
        <x:v>J Callender|2026-03-05</x:v>
      </x:c>
      <x:c r="B1098" s="888" t="n">
        <x:v>46086</x:v>
      </x:c>
      <x:c r="C1098" t="str">
        <x:v>J Callender</x:v>
      </x:c>
      <x:c r="D1098" t="str">
        <x:v>Permanent</x:v>
      </x:c>
      <x:c r="E1098" t="str">
        <x:v>Thurrock</x:v>
      </x:c>
      <x:c r="F1098" t="str">
        <x:v>Operative Porter</x:v>
      </x:c>
      <x:c r="G1098" t="str">
        <x:v>399424</x:v>
      </x:c>
      <x:c r="H1098" t="str">
        <x:v>Apple Europe Limited</x:v>
      </x:c>
      <x:c r="I1098" s="22" t="n">
        <x:v>11.5</x:v>
      </x:c>
      <x:c r="J1098" t="str">
        <x:v>Worked</x:v>
      </x:c>
      <x:c r="K1098" t="str">
        <x:v>Employee 1166; home branch Thurrock; assigned role Operative Porter | Deployment branch: Thurrock | Actual role: Operative Porter | Jobs: 399424 | Customers: Apple Europe Limited | Actual hours: 11.5; source records: 1</x:v>
      </x:c>
      <x:c r="L1098" t="str">
        <x:v>Include</x:v>
      </x:c>
      <x:c r="M1098"/>
      <x:c r="N1098"/>
    </x:row>
    <x:row r="1099">
      <x:c r="A1099" t="str">
        <x:v>J Callender|2026-03-06</x:v>
      </x:c>
      <x:c r="B1099" s="888" t="n">
        <x:v>46087</x:v>
      </x:c>
      <x:c r="C1099" t="str">
        <x:v>J Callender</x:v>
      </x:c>
      <x:c r="D1099" t="str">
        <x:v>Permanent</x:v>
      </x:c>
      <x:c r="E1099" t="str">
        <x:v>Thurrock</x:v>
      </x:c>
      <x:c r="F1099" t="str">
        <x:v>Operative Porter</x:v>
      </x:c>
      <x:c r="G1099" t="str">
        <x:v>399424</x:v>
      </x:c>
      <x:c r="H1099" t="str">
        <x:v>Apple Europe Limited</x:v>
      </x:c>
      <x:c r="I1099" s="22" t="n">
        <x:v>11.5</x:v>
      </x:c>
      <x:c r="J1099" t="str">
        <x:v>Worked</x:v>
      </x:c>
      <x:c r="K1099" t="str">
        <x:v>Employee 1166; home branch Thurrock; assigned role Operative Porter | Deployment branch: Thurrock | Actual role: Operative Porter | Jobs: 399424 | Customers: Apple Europe Limited | Actual hours: 11.5; source records: 1</x:v>
      </x:c>
      <x:c r="L1099" t="str">
        <x:v>Include</x:v>
      </x:c>
      <x:c r="M1099"/>
      <x:c r="N1099"/>
    </x:row>
    <x:row r="1100">
      <x:c r="A1100" t="str">
        <x:v>J Callender|2026-03-07</x:v>
      </x:c>
      <x:c r="B1100" s="888" t="n">
        <x:v>46088</x:v>
      </x:c>
      <x:c r="C1100" t="str">
        <x:v>J Callender</x:v>
      </x:c>
      <x:c r="D1100" t="str">
        <x:v>Permanent</x:v>
      </x:c>
      <x:c r="E1100" t="str">
        <x:v>Thurrock</x:v>
      </x:c>
      <x:c r="F1100" t="str">
        <x:v>Operative Porter</x:v>
      </x:c>
      <x:c r="G1100" t="str">
        <x:v>396207</x:v>
      </x:c>
      <x:c r="H1100" t="str">
        <x:v>Linklaters LLP</x:v>
      </x:c>
      <x:c r="I1100" s="22" t="n">
        <x:v>8</x:v>
      </x:c>
      <x:c r="J1100" t="str">
        <x:v>Worked</x:v>
      </x:c>
      <x:c r="K1100" t="str">
        <x:v>Employee 1166; home branch Thurrock; assigned role Operative Porter | Deployment branch: Thurrock | Actual role: Operative Porter | Jobs: 396207 | Customers: Linklaters LLP | Actual hours: 8.0; source records: 1</x:v>
      </x:c>
      <x:c r="L1100" t="str">
        <x:v>Include</x:v>
      </x:c>
      <x:c r="M1100"/>
      <x:c r="N1100"/>
    </x:row>
    <x:row r="1101">
      <x:c r="A1101" t="str">
        <x:v>J Callender|2026-03-09</x:v>
      </x:c>
      <x:c r="B1101" s="888" t="n">
        <x:v>46090</x:v>
      </x:c>
      <x:c r="C1101" t="str">
        <x:v>J Callender</x:v>
      </x:c>
      <x:c r="D1101" t="str">
        <x:v>Permanent</x:v>
      </x:c>
      <x:c r="E1101" t="str">
        <x:v>Thurrock</x:v>
      </x:c>
      <x:c r="F1101" t="str">
        <x:v>Operative Porter</x:v>
      </x:c>
      <x:c r="G1101" t="str">
        <x:v>399424</x:v>
      </x:c>
      <x:c r="H1101" t="str">
        <x:v>Apple Europe Limited</x:v>
      </x:c>
      <x:c r="I1101" s="22" t="n">
        <x:v>11.5</x:v>
      </x:c>
      <x:c r="J1101" t="str">
        <x:v>Worked</x:v>
      </x:c>
      <x:c r="K1101" t="str">
        <x:v>Employee 1166; home branch Thurrock; assigned role Operative Porter | Deployment branch: Thurrock | Actual role: Operative Porter | Jobs: 399424 | Customers: Apple Europe Limited | Actual hours: 11.5; source records: 1</x:v>
      </x:c>
      <x:c r="L1101" t="str">
        <x:v>Include</x:v>
      </x:c>
      <x:c r="M1101"/>
      <x:c r="N1101"/>
    </x:row>
    <x:row r="1102">
      <x:c r="A1102" t="str">
        <x:v>J Callender|2026-03-10</x:v>
      </x:c>
      <x:c r="B1102" s="888" t="n">
        <x:v>46091</x:v>
      </x:c>
      <x:c r="C1102" t="str">
        <x:v>J Callender</x:v>
      </x:c>
      <x:c r="D1102" t="str">
        <x:v>Permanent</x:v>
      </x:c>
      <x:c r="E1102" t="str">
        <x:v>Thurrock</x:v>
      </x:c>
      <x:c r="F1102" t="str">
        <x:v>Operative Porter</x:v>
      </x:c>
      <x:c r="G1102" t="str">
        <x:v>399424</x:v>
      </x:c>
      <x:c r="H1102" t="str">
        <x:v>Apple Europe Limited</x:v>
      </x:c>
      <x:c r="I1102" s="22" t="n">
        <x:v>11.5</x:v>
      </x:c>
      <x:c r="J1102" t="str">
        <x:v>Worked</x:v>
      </x:c>
      <x:c r="K1102" t="str">
        <x:v>Employee 1166; home branch Thurrock; assigned role Operative Porter | Deployment branch: Thurrock | Actual role: Operative Porter | Jobs: 399424 | Customers: Apple Europe Limited | Actual hours: 11.5; source records: 1</x:v>
      </x:c>
      <x:c r="L1102" t="str">
        <x:v>Include</x:v>
      </x:c>
      <x:c r="M1102"/>
      <x:c r="N1102"/>
    </x:row>
    <x:row r="1103">
      <x:c r="A1103" t="str">
        <x:v>J Callender|2026-03-11</x:v>
      </x:c>
      <x:c r="B1103" s="888" t="n">
        <x:v>46092</x:v>
      </x:c>
      <x:c r="C1103" t="str">
        <x:v>J Callender</x:v>
      </x:c>
      <x:c r="D1103" t="str">
        <x:v>Permanent</x:v>
      </x:c>
      <x:c r="E1103" t="str">
        <x:v>Thurrock</x:v>
      </x:c>
      <x:c r="F1103" t="str">
        <x:v>Operative Porter</x:v>
      </x:c>
      <x:c r="G1103" t="str">
        <x:v>399424</x:v>
      </x:c>
      <x:c r="H1103" t="str">
        <x:v>Apple Europe Limited</x:v>
      </x:c>
      <x:c r="I1103" s="22" t="n">
        <x:v>11.5</x:v>
      </x:c>
      <x:c r="J1103" t="str">
        <x:v>Worked</x:v>
      </x:c>
      <x:c r="K1103" t="str">
        <x:v>Employee 1166; home branch Thurrock; assigned role Operative Porter | Deployment branch: Thurrock | Actual role: Operative Porter | Jobs: 399424 | Customers: Apple Europe Limited | Actual hours: 11.5; source records: 1</x:v>
      </x:c>
      <x:c r="L1103" t="str">
        <x:v>Include</x:v>
      </x:c>
      <x:c r="M1103"/>
      <x:c r="N1103"/>
    </x:row>
    <x:row r="1104">
      <x:c r="A1104" t="str">
        <x:v>J Callender|2026-03-12</x:v>
      </x:c>
      <x:c r="B1104" s="888" t="n">
        <x:v>46093</x:v>
      </x:c>
      <x:c r="C1104" t="str">
        <x:v>J Callender</x:v>
      </x:c>
      <x:c r="D1104" t="str">
        <x:v>Permanent</x:v>
      </x:c>
      <x:c r="E1104" t="str">
        <x:v>Thurrock</x:v>
      </x:c>
      <x:c r="F1104" t="str">
        <x:v>Operative Porter</x:v>
      </x:c>
      <x:c r="G1104" t="str">
        <x:v>399424</x:v>
      </x:c>
      <x:c r="H1104" t="str">
        <x:v>Apple Europe Limited</x:v>
      </x:c>
      <x:c r="I1104" s="22" t="n">
        <x:v>11.5</x:v>
      </x:c>
      <x:c r="J1104" t="str">
        <x:v>Worked</x:v>
      </x:c>
      <x:c r="K1104" t="str">
        <x:v>Employee 1166; home branch Thurrock; assigned role Operative Porter | Deployment branch: Thurrock | Actual role: Operative Porter | Jobs: 399424 | Customers: Apple Europe Limited | Actual hours: 11.5; source records: 1</x:v>
      </x:c>
      <x:c r="L1104" t="str">
        <x:v>Include</x:v>
      </x:c>
      <x:c r="M1104"/>
      <x:c r="N1104"/>
    </x:row>
    <x:row r="1105">
      <x:c r="A1105" t="str">
        <x:v>J Callender|2026-03-13</x:v>
      </x:c>
      <x:c r="B1105" s="888" t="n">
        <x:v>46094</x:v>
      </x:c>
      <x:c r="C1105" t="str">
        <x:v>J Callender</x:v>
      </x:c>
      <x:c r="D1105" t="str">
        <x:v>Permanent</x:v>
      </x:c>
      <x:c r="E1105" t="str">
        <x:v>Thurrock</x:v>
      </x:c>
      <x:c r="F1105" t="str">
        <x:v>Operative Porter</x:v>
      </x:c>
      <x:c r="G1105" t="str">
        <x:v>399424</x:v>
      </x:c>
      <x:c r="H1105" t="str">
        <x:v>Apple Europe Limited</x:v>
      </x:c>
      <x:c r="I1105" s="22" t="n">
        <x:v>11.5</x:v>
      </x:c>
      <x:c r="J1105" t="str">
        <x:v>Worked</x:v>
      </x:c>
      <x:c r="K1105" t="str">
        <x:v>Employee 1166; home branch Thurrock; assigned role Operative Porter | Deployment branch: Thurrock | Actual role: Operative Porter | Jobs: 399424 | Customers: Apple Europe Limited | Actual hours: 11.5; source records: 1</x:v>
      </x:c>
      <x:c r="L1105" t="str">
        <x:v>Include</x:v>
      </x:c>
      <x:c r="M1105"/>
      <x:c r="N1105"/>
    </x:row>
    <x:row r="1106">
      <x:c r="A1106" t="str">
        <x:v>J Callender|2026-03-14</x:v>
      </x:c>
      <x:c r="B1106" s="888" t="n">
        <x:v>46095</x:v>
      </x:c>
      <x:c r="C1106" t="str">
        <x:v>J Callender</x:v>
      </x:c>
      <x:c r="D1106" t="str">
        <x:v>Permanent</x:v>
      </x:c>
      <x:c r="E1106" t="str">
        <x:v>Thurrock</x:v>
      </x:c>
      <x:c r="F1106" t="str">
        <x:v>Operative Porter</x:v>
      </x:c>
      <x:c r="G1106" t="str">
        <x:v>400534</x:v>
      </x:c>
      <x:c r="H1106" t="str">
        <x:v>Bank of America Merrill Lynch</x:v>
      </x:c>
      <x:c r="I1106" s="22" t="n">
        <x:v>7.5</x:v>
      </x:c>
      <x:c r="J1106" t="str">
        <x:v>Worked</x:v>
      </x:c>
      <x:c r="K1106" t="str">
        <x:v>Employee 1166; home branch Thurrock; assigned role Operative Porter | Deployment branch: Thurrock | Actual role: Operative Porter | Jobs: 400534 | Customers: Bank of America Merrill Lynch | Actual hours: 7.5; source records: 1</x:v>
      </x:c>
      <x:c r="L1106" t="str">
        <x:v>Include</x:v>
      </x:c>
      <x:c r="M1106"/>
      <x:c r="N1106"/>
    </x:row>
    <x:row r="1107">
      <x:c r="A1107" t="str">
        <x:v>J Callender|2026-03-16</x:v>
      </x:c>
      <x:c r="B1107" s="888" t="n">
        <x:v>46097</x:v>
      </x:c>
      <x:c r="C1107" t="str">
        <x:v>J Callender</x:v>
      </x:c>
      <x:c r="D1107" t="str">
        <x:v>Permanent</x:v>
      </x:c>
      <x:c r="E1107" t="str">
        <x:v>Thurrock</x:v>
      </x:c>
      <x:c r="F1107" t="str">
        <x:v>Operative Porter</x:v>
      </x:c>
      <x:c r="G1107" t="str">
        <x:v>399424</x:v>
      </x:c>
      <x:c r="H1107" t="str">
        <x:v>Apple Europe Limited</x:v>
      </x:c>
      <x:c r="I1107" s="22" t="n">
        <x:v>11.5</x:v>
      </x:c>
      <x:c r="J1107" t="str">
        <x:v>Worked</x:v>
      </x:c>
      <x:c r="K1107" t="str">
        <x:v>Employee 1166; home branch Thurrock; assigned role Operative Porter | Deployment branch: Thurrock | Actual role: Operative Porter | Jobs: 399424 | Customers: Apple Europe Limited | Actual hours: 11.5; source records: 1</x:v>
      </x:c>
      <x:c r="L1107" t="str">
        <x:v>Include</x:v>
      </x:c>
      <x:c r="M1107"/>
      <x:c r="N1107"/>
    </x:row>
    <x:row r="1108">
      <x:c r="A1108" t="str">
        <x:v>J Callender|2026-03-17</x:v>
      </x:c>
      <x:c r="B1108" s="888" t="n">
        <x:v>46098</x:v>
      </x:c>
      <x:c r="C1108" t="str">
        <x:v>J Callender</x:v>
      </x:c>
      <x:c r="D1108" t="str">
        <x:v>Permanent</x:v>
      </x:c>
      <x:c r="E1108" t="str">
        <x:v>Thurrock</x:v>
      </x:c>
      <x:c r="F1108" t="str">
        <x:v>Operative Porter</x:v>
      </x:c>
      <x:c r="G1108" t="str">
        <x:v>399424</x:v>
      </x:c>
      <x:c r="H1108" t="str">
        <x:v>Apple Europe Limited</x:v>
      </x:c>
      <x:c r="I1108" s="22" t="n">
        <x:v>11.5</x:v>
      </x:c>
      <x:c r="J1108" t="str">
        <x:v>Worked</x:v>
      </x:c>
      <x:c r="K1108" t="str">
        <x:v>Employee 1166; home branch Thurrock; assigned role Operative Porter | Deployment branch: Thurrock | Actual role: Operative Porter | Jobs: 399424 | Customers: Apple Europe Limited | Actual hours: 11.5; source records: 1</x:v>
      </x:c>
      <x:c r="L1108" t="str">
        <x:v>Include</x:v>
      </x:c>
      <x:c r="M1108"/>
      <x:c r="N1108"/>
    </x:row>
    <x:row r="1109">
      <x:c r="A1109" t="str">
        <x:v>J Callender|2026-03-18</x:v>
      </x:c>
      <x:c r="B1109" s="888" t="n">
        <x:v>46099</x:v>
      </x:c>
      <x:c r="C1109" t="str">
        <x:v>J Callender</x:v>
      </x:c>
      <x:c r="D1109" t="str">
        <x:v>Permanent</x:v>
      </x:c>
      <x:c r="E1109" t="str">
        <x:v>Thurrock</x:v>
      </x:c>
      <x:c r="F1109" t="str">
        <x:v>Operative Porter</x:v>
      </x:c>
      <x:c r="G1109" t="str">
        <x:v>399424</x:v>
      </x:c>
      <x:c r="H1109" t="str">
        <x:v>Apple Europe Limited</x:v>
      </x:c>
      <x:c r="I1109" s="22" t="n">
        <x:v>11.5</x:v>
      </x:c>
      <x:c r="J1109" t="str">
        <x:v>Worked</x:v>
      </x:c>
      <x:c r="K1109" t="str">
        <x:v>Employee 1166; home branch Thurrock; assigned role Operative Porter | Deployment branch: Thurrock | Actual role: Operative Porter | Jobs: 399424 | Customers: Apple Europe Limited | Actual hours: 11.5; source records: 1</x:v>
      </x:c>
      <x:c r="L1109" t="str">
        <x:v>Include</x:v>
      </x:c>
      <x:c r="M1109"/>
      <x:c r="N1109"/>
    </x:row>
    <x:row r="1110">
      <x:c r="A1110" t="str">
        <x:v>J Callender|2026-03-19</x:v>
      </x:c>
      <x:c r="B1110" s="888" t="n">
        <x:v>46100</x:v>
      </x:c>
      <x:c r="C1110" t="str">
        <x:v>J Callender</x:v>
      </x:c>
      <x:c r="D1110" t="str">
        <x:v>Permanent</x:v>
      </x:c>
      <x:c r="E1110" t="str">
        <x:v>Thurrock</x:v>
      </x:c>
      <x:c r="F1110" t="str">
        <x:v>Operative Porter</x:v>
      </x:c>
      <x:c r="G1110" t="str">
        <x:v>399424</x:v>
      </x:c>
      <x:c r="H1110" t="str">
        <x:v>Apple Europe Limited</x:v>
      </x:c>
      <x:c r="I1110" s="22" t="n">
        <x:v>11.5</x:v>
      </x:c>
      <x:c r="J1110" t="str">
        <x:v>Worked</x:v>
      </x:c>
      <x:c r="K1110" t="str">
        <x:v>Employee 1166; home branch Thurrock; assigned role Operative Porter | Deployment branch: Thurrock | Actual role: Operative Porter | Jobs: 399424 | Customers: Apple Europe Limited | Actual hours: 11.5; source records: 1</x:v>
      </x:c>
      <x:c r="L1110" t="str">
        <x:v>Include</x:v>
      </x:c>
      <x:c r="M1110"/>
      <x:c r="N1110"/>
    </x:row>
    <x:row r="1111">
      <x:c r="A1111" t="str">
        <x:v>J Callender|2026-03-20</x:v>
      </x:c>
      <x:c r="B1111" s="888" t="n">
        <x:v>46101</x:v>
      </x:c>
      <x:c r="C1111" t="str">
        <x:v>J Callender</x:v>
      </x:c>
      <x:c r="D1111" t="str">
        <x:v>Permanent</x:v>
      </x:c>
      <x:c r="E1111" t="str">
        <x:v>Thurrock</x:v>
      </x:c>
      <x:c r="F1111" t="str">
        <x:v>Operative Porter</x:v>
      </x:c>
      <x:c r="G1111" t="str">
        <x:v>399424</x:v>
      </x:c>
      <x:c r="H1111" t="str">
        <x:v>Apple Europe Limited</x:v>
      </x:c>
      <x:c r="I1111" s="22" t="n">
        <x:v>11.5</x:v>
      </x:c>
      <x:c r="J1111" t="str">
        <x:v>Worked</x:v>
      </x:c>
      <x:c r="K1111" t="str">
        <x:v>Employee 1166; home branch Thurrock; assigned role Operative Porter | Deployment branch: Thurrock | Actual role: Operative Porter | Jobs: 399424 | Customers: Apple Europe Limited | Actual hours: 11.5; source records: 1</x:v>
      </x:c>
      <x:c r="L1111" t="str">
        <x:v>Include</x:v>
      </x:c>
      <x:c r="M1111"/>
      <x:c r="N1111"/>
    </x:row>
    <x:row r="1112">
      <x:c r="A1112" t="str">
        <x:v>J Callender|2026-03-21</x:v>
      </x:c>
      <x:c r="B1112" s="888" t="n">
        <x:v>46102</x:v>
      </x:c>
      <x:c r="C1112" t="str">
        <x:v>J Callender</x:v>
      </x:c>
      <x:c r="D1112" t="str">
        <x:v>Permanent</x:v>
      </x:c>
      <x:c r="E1112" t="str">
        <x:v>Thurrock</x:v>
      </x:c>
      <x:c r="F1112" t="str">
        <x:v>Operative Porter</x:v>
      </x:c>
      <x:c r="G1112" t="str">
        <x:v>399150</x:v>
      </x:c>
      <x:c r="H1112" t="str">
        <x:v>Kite Lake Capital Management (UK) LLP</x:v>
      </x:c>
      <x:c r="I1112" s="22" t="n">
        <x:v>9</x:v>
      </x:c>
      <x:c r="J1112" t="str">
        <x:v>Worked</x:v>
      </x:c>
      <x:c r="K1112" t="str">
        <x:v>Employee 1166; home branch Thurrock; assigned role Operative Porter | Deployment branch: Thurrock | Actual role: Operative Porter | Jobs: 399150 | Customers: Kite Lake Capital Management (UK) LLP | Actual hours: 9.0; source records: 1</x:v>
      </x:c>
      <x:c r="L1112" t="str">
        <x:v>Include</x:v>
      </x:c>
      <x:c r="M1112"/>
      <x:c r="N1112"/>
    </x:row>
    <x:row r="1113">
      <x:c r="A1113" t="str">
        <x:v>J Callender|2026-03-23</x:v>
      </x:c>
      <x:c r="B1113" s="888" t="n">
        <x:v>46104</x:v>
      </x:c>
      <x:c r="C1113" t="str">
        <x:v>J Callender</x:v>
      </x:c>
      <x:c r="D1113" t="str">
        <x:v>Permanent</x:v>
      </x:c>
      <x:c r="E1113" t="str">
        <x:v>Thurrock</x:v>
      </x:c>
      <x:c r="F1113" t="str">
        <x:v>Operative Porter</x:v>
      </x:c>
      <x:c r="G1113" t="str">
        <x:v>399424</x:v>
      </x:c>
      <x:c r="H1113" t="str">
        <x:v>Apple Europe Limited</x:v>
      </x:c>
      <x:c r="I1113" s="22" t="n">
        <x:v>11.5</x:v>
      </x:c>
      <x:c r="J1113" t="str">
        <x:v>Worked</x:v>
      </x:c>
      <x:c r="K1113" t="str">
        <x:v>Employee 1166; home branch Thurrock; assigned role Operative Porter | Deployment branch: Thurrock | Actual role: Operative Porter | Jobs: 399424 | Customers: Apple Europe Limited | Actual hours: 11.5; source records: 1</x:v>
      </x:c>
      <x:c r="L1113" t="str">
        <x:v>Include</x:v>
      </x:c>
      <x:c r="M1113"/>
      <x:c r="N1113"/>
    </x:row>
    <x:row r="1114">
      <x:c r="A1114" t="str">
        <x:v>J Callender|2026-03-24</x:v>
      </x:c>
      <x:c r="B1114" s="888" t="n">
        <x:v>46105</x:v>
      </x:c>
      <x:c r="C1114" t="str">
        <x:v>J Callender</x:v>
      </x:c>
      <x:c r="D1114" t="str">
        <x:v>Permanent</x:v>
      </x:c>
      <x:c r="E1114" t="str">
        <x:v>Thurrock</x:v>
      </x:c>
      <x:c r="F1114" t="str">
        <x:v>Operative Porter</x:v>
      </x:c>
      <x:c r="G1114" t="str">
        <x:v>399424</x:v>
      </x:c>
      <x:c r="H1114" t="str">
        <x:v>Apple Europe Limited</x:v>
      </x:c>
      <x:c r="I1114" s="22" t="n">
        <x:v>11.5</x:v>
      </x:c>
      <x:c r="J1114" t="str">
        <x:v>Worked</x:v>
      </x:c>
      <x:c r="K1114" t="str">
        <x:v>Employee 1166; home branch Thurrock; assigned role Operative Porter | Deployment branch: Thurrock | Actual role: Operative Porter | Jobs: 399424 | Customers: Apple Europe Limited | Actual hours: 11.5; source records: 1</x:v>
      </x:c>
      <x:c r="L1114" t="str">
        <x:v>Include</x:v>
      </x:c>
      <x:c r="M1114"/>
      <x:c r="N1114"/>
    </x:row>
    <x:row r="1115">
      <x:c r="A1115" t="str">
        <x:v>J Callender|2026-03-25</x:v>
      </x:c>
      <x:c r="B1115" s="888" t="n">
        <x:v>46106</x:v>
      </x:c>
      <x:c r="C1115" t="str">
        <x:v>J Callender</x:v>
      </x:c>
      <x:c r="D1115" t="str">
        <x:v>Permanent</x:v>
      </x:c>
      <x:c r="E1115" t="str">
        <x:v>Thurrock</x:v>
      </x:c>
      <x:c r="F1115" t="str">
        <x:v>Operative Porter</x:v>
      </x:c>
      <x:c r="G1115" t="str">
        <x:v>399424</x:v>
      </x:c>
      <x:c r="H1115" t="str">
        <x:v>Apple Europe Limited</x:v>
      </x:c>
      <x:c r="I1115" s="22" t="n">
        <x:v>11.5</x:v>
      </x:c>
      <x:c r="J1115" t="str">
        <x:v>Worked</x:v>
      </x:c>
      <x:c r="K1115" t="str">
        <x:v>Employee 1166; home branch Thurrock; assigned role Operative Porter | Deployment branch: Thurrock | Actual role: Operative Porter | Jobs: 399424 | Customers: Apple Europe Limited | Actual hours: 11.5; source records: 1</x:v>
      </x:c>
      <x:c r="L1115" t="str">
        <x:v>Include</x:v>
      </x:c>
      <x:c r="M1115"/>
      <x:c r="N1115"/>
    </x:row>
    <x:row r="1116">
      <x:c r="A1116" t="str">
        <x:v>J Callender|2026-03-26</x:v>
      </x:c>
      <x:c r="B1116" s="888" t="n">
        <x:v>46107</x:v>
      </x:c>
      <x:c r="C1116" t="str">
        <x:v>J Callender</x:v>
      </x:c>
      <x:c r="D1116" t="str">
        <x:v>Permanent</x:v>
      </x:c>
      <x:c r="E1116" t="str">
        <x:v>Thurrock</x:v>
      </x:c>
      <x:c r="F1116" t="str">
        <x:v>Operative Porter</x:v>
      </x:c>
      <x:c r="G1116" t="str">
        <x:v>399424</x:v>
      </x:c>
      <x:c r="H1116" t="str">
        <x:v>Apple Europe Limited</x:v>
      </x:c>
      <x:c r="I1116" s="22" t="n">
        <x:v>11.5</x:v>
      </x:c>
      <x:c r="J1116" t="str">
        <x:v>Worked</x:v>
      </x:c>
      <x:c r="K1116" t="str">
        <x:v>Employee 1166; home branch Thurrock; assigned role Operative Porter | Deployment branch: Thurrock | Actual role: Operative Porter | Jobs: 399424 | Customers: Apple Europe Limited | Actual hours: 11.5; source records: 1</x:v>
      </x:c>
      <x:c r="L1116" t="str">
        <x:v>Include</x:v>
      </x:c>
      <x:c r="M1116"/>
      <x:c r="N1116"/>
    </x:row>
    <x:row r="1117">
      <x:c r="A1117" t="str">
        <x:v>J Callender|2026-03-27</x:v>
      </x:c>
      <x:c r="B1117" s="888" t="n">
        <x:v>46108</x:v>
      </x:c>
      <x:c r="C1117" t="str">
        <x:v>J Callender</x:v>
      </x:c>
      <x:c r="D1117" t="str">
        <x:v>Permanent</x:v>
      </x:c>
      <x:c r="E1117" t="str">
        <x:v>Thurrock</x:v>
      </x:c>
      <x:c r="F1117" t="str">
        <x:v>Operative Porter</x:v>
      </x:c>
      <x:c r="G1117" t="str">
        <x:v>399424</x:v>
      </x:c>
      <x:c r="H1117" t="str">
        <x:v>Apple Europe Limited</x:v>
      </x:c>
      <x:c r="I1117" s="22" t="n">
        <x:v>11.5</x:v>
      </x:c>
      <x:c r="J1117" t="str">
        <x:v>Worked</x:v>
      </x:c>
      <x:c r="K1117" t="str">
        <x:v>Employee 1166; home branch Thurrock; assigned role Operative Porter | Deployment branch: Thurrock | Actual role: Operative Porter | Jobs: 399424 | Customers: Apple Europe Limited | Actual hours: 11.5; source records: 1</x:v>
      </x:c>
      <x:c r="L1117" t="str">
        <x:v>Include</x:v>
      </x:c>
      <x:c r="M1117"/>
      <x:c r="N1117"/>
    </x:row>
    <x:row r="1118">
      <x:c r="A1118" t="str">
        <x:v>J Callender|2026-03-28</x:v>
      </x:c>
      <x:c r="B1118" s="888" t="n">
        <x:v>46109</x:v>
      </x:c>
      <x:c r="C1118" t="str">
        <x:v>J Callender</x:v>
      </x:c>
      <x:c r="D1118" t="str">
        <x:v>Permanent</x:v>
      </x:c>
      <x:c r="E1118" t="str">
        <x:v>Thurrock</x:v>
      </x:c>
      <x:c r="F1118" t="str">
        <x:v>Operative Porter</x:v>
      </x:c>
      <x:c r="G1118" t="str">
        <x:v>400578</x:v>
      </x:c>
      <x:c r="H1118" t="str">
        <x:v>CBRE / Canva</x:v>
      </x:c>
      <x:c r="I1118" s="22" t="n">
        <x:v>7</x:v>
      </x:c>
      <x:c r="J1118" t="str">
        <x:v>Worked</x:v>
      </x:c>
      <x:c r="K1118" t="str">
        <x:v>Employee 1166; home branch Thurrock; assigned role Operative Porter | Deployment branch: Thurrock | Actual role: Operative Porter | Jobs: 400578 | Customers: CBRE / Canva | Actual hours: 7.0; source records: 1</x:v>
      </x:c>
      <x:c r="L1118" t="str">
        <x:v>Include</x:v>
      </x:c>
      <x:c r="M1118"/>
      <x:c r="N1118"/>
    </x:row>
    <x:row r="1119">
      <x:c r="A1119" t="str">
        <x:v>J Callender|2026-03-30</x:v>
      </x:c>
      <x:c r="B1119" s="888" t="n">
        <x:v>46111</x:v>
      </x:c>
      <x:c r="C1119" t="str">
        <x:v>J Callender</x:v>
      </x:c>
      <x:c r="D1119" t="str">
        <x:v>Permanent</x:v>
      </x:c>
      <x:c r="E1119" t="str">
        <x:v>Thurrock</x:v>
      </x:c>
      <x:c r="F1119" t="str">
        <x:v>Operative Porter</x:v>
      </x:c>
      <x:c r="G1119" t="str">
        <x:v>399424</x:v>
      </x:c>
      <x:c r="H1119" t="str">
        <x:v>Apple Europe Limited</x:v>
      </x:c>
      <x:c r="I1119" s="22" t="n">
        <x:v>12</x:v>
      </x:c>
      <x:c r="J1119" t="str">
        <x:v>Worked</x:v>
      </x:c>
      <x:c r="K1119" t="str">
        <x:v>Employee 1166; home branch Thurrock; assigned role Operative Porter | Deployment branch: Thurrock | Actual role: Operative Porter | Jobs: 399424 | Customers: Apple Europe Limited | Actual hours: 12.0; source records: 1</x:v>
      </x:c>
      <x:c r="L1119" t="str">
        <x:v>Include</x:v>
      </x:c>
      <x:c r="M1119"/>
      <x:c r="N1119"/>
    </x:row>
    <x:row r="1120">
      <x:c r="A1120" t="str">
        <x:v>J Callender|2026-03-31</x:v>
      </x:c>
      <x:c r="B1120" s="888" t="n">
        <x:v>46112</x:v>
      </x:c>
      <x:c r="C1120" t="str">
        <x:v>J Callender</x:v>
      </x:c>
      <x:c r="D1120" t="str">
        <x:v>Permanent</x:v>
      </x:c>
      <x:c r="E1120" t="str">
        <x:v>Thurrock</x:v>
      </x:c>
      <x:c r="F1120" t="str">
        <x:v>Operative Porter</x:v>
      </x:c>
      <x:c r="G1120" t="str">
        <x:v>399424</x:v>
      </x:c>
      <x:c r="H1120" t="str">
        <x:v>Apple Europe Limited</x:v>
      </x:c>
      <x:c r="I1120" s="22" t="n">
        <x:v>12</x:v>
      </x:c>
      <x:c r="J1120" t="str">
        <x:v>Worked</x:v>
      </x:c>
      <x:c r="K1120" t="str">
        <x:v>Employee 1166; home branch Thurrock; assigned role Operative Porter | Deployment branch: Thurrock | Actual role: Operative Porter | Jobs: 399424 | Customers: Apple Europe Limited | Actual hours: 12.0; source records: 1</x:v>
      </x:c>
      <x:c r="L1120" t="str">
        <x:v>Include</x:v>
      </x:c>
      <x:c r="M1120"/>
      <x:c r="N1120"/>
    </x:row>
    <x:row r="1121">
      <x:c r="A1121" t="str">
        <x:v>J Kiero-Watson|2026-03-02</x:v>
      </x:c>
      <x:c r="B1121" s="888" t="n">
        <x:v>46083</x:v>
      </x:c>
      <x:c r="C1121" t="str">
        <x:v>J Kiero-Watson</x:v>
      </x:c>
      <x:c r="D1121" t="str">
        <x:v>Permanent</x:v>
      </x:c>
      <x:c r="E1121" t="str">
        <x:v>Croydon</x:v>
      </x:c>
      <x:c r="F1121" t="str">
        <x:v>Operative Skilled</x:v>
      </x:c>
      <x:c r="G1121" t="str">
        <x:v>399017</x:v>
      </x:c>
      <x:c r="H1121" t="str">
        <x:v>Apple Europe Ltd</x:v>
      </x:c>
      <x:c r="I1121" s="22" t="n">
        <x:v>10</x:v>
      </x:c>
      <x:c r="J1121" t="str">
        <x:v>Worked</x:v>
      </x:c>
      <x:c r="K1121" t="str">
        <x:v>Employee 103857; home branch Croydon; assigned role Operative Skilled | Deployment branch: Croydon | Actual role: Operative Porter | Jobs: 399017 | Customers: Apple Europe Ltd | Actual hours: 10.0; source records: 1</x:v>
      </x:c>
      <x:c r="L1121" t="str">
        <x:v>Include</x:v>
      </x:c>
      <x:c r="M1121"/>
      <x:c r="N1121"/>
    </x:row>
    <x:row r="1122">
      <x:c r="A1122" t="str">
        <x:v>J Kiero-Watson|2026-03-03</x:v>
      </x:c>
      <x:c r="B1122" s="888" t="n">
        <x:v>46084</x:v>
      </x:c>
      <x:c r="C1122" t="str">
        <x:v>J Kiero-Watson</x:v>
      </x:c>
      <x:c r="D1122" t="str">
        <x:v>Permanent</x:v>
      </x:c>
      <x:c r="E1122" t="str">
        <x:v>Croydon</x:v>
      </x:c>
      <x:c r="F1122" t="str">
        <x:v>Operative Skilled</x:v>
      </x:c>
      <x:c r="G1122" t="str">
        <x:v>399017</x:v>
      </x:c>
      <x:c r="H1122" t="str">
        <x:v>Apple Europe Ltd</x:v>
      </x:c>
      <x:c r="I1122" s="22" t="n">
        <x:v>10</x:v>
      </x:c>
      <x:c r="J1122" t="str">
        <x:v>Worked</x:v>
      </x:c>
      <x:c r="K1122" t="str">
        <x:v>Employee 103857; home branch Croydon; assigned role Operative Skilled | Deployment branch: Croydon | Actual role: Operative Porter | Jobs: 399017 | Customers: Apple Europe Ltd | Actual hours: 10.0; source records: 1</x:v>
      </x:c>
      <x:c r="L1122" t="str">
        <x:v>Include</x:v>
      </x:c>
      <x:c r="M1122"/>
      <x:c r="N1122"/>
    </x:row>
    <x:row r="1123">
      <x:c r="A1123" t="str">
        <x:v>J Kiero-Watson|2026-03-04</x:v>
      </x:c>
      <x:c r="B1123" s="888" t="n">
        <x:v>46085</x:v>
      </x:c>
      <x:c r="C1123" t="str">
        <x:v>J Kiero-Watson</x:v>
      </x:c>
      <x:c r="D1123" t="str">
        <x:v>Permanent</x:v>
      </x:c>
      <x:c r="E1123" t="str">
        <x:v>Croydon</x:v>
      </x:c>
      <x:c r="F1123" t="str">
        <x:v>Operative Skilled</x:v>
      </x:c>
      <x:c r="G1123" t="str">
        <x:v>399017</x:v>
      </x:c>
      <x:c r="H1123" t="str">
        <x:v>Apple Europe Ltd</x:v>
      </x:c>
      <x:c r="I1123" s="22" t="n">
        <x:v>10</x:v>
      </x:c>
      <x:c r="J1123" t="str">
        <x:v>Worked</x:v>
      </x:c>
      <x:c r="K1123" t="str">
        <x:v>Employee 103857; home branch Croydon; assigned role Operative Skilled | Deployment branch: Croydon | Actual role: Operative Porter | Jobs: 399017 | Customers: Apple Europe Ltd | Actual hours: 10.0; source records: 1</x:v>
      </x:c>
      <x:c r="L1123" t="str">
        <x:v>Include</x:v>
      </x:c>
      <x:c r="M1123"/>
      <x:c r="N1123"/>
    </x:row>
    <x:row r="1124">
      <x:c r="A1124" t="str">
        <x:v>J Kiero-Watson|2026-03-05</x:v>
      </x:c>
      <x:c r="B1124" s="888" t="n">
        <x:v>46086</x:v>
      </x:c>
      <x:c r="C1124" t="str">
        <x:v>J Kiero-Watson</x:v>
      </x:c>
      <x:c r="D1124" t="str">
        <x:v>Permanent</x:v>
      </x:c>
      <x:c r="E1124" t="str">
        <x:v>Croydon</x:v>
      </x:c>
      <x:c r="F1124" t="str">
        <x:v>Operative Skilled</x:v>
      </x:c>
      <x:c r="G1124" t="str">
        <x:v>399017</x:v>
      </x:c>
      <x:c r="H1124" t="str">
        <x:v>Apple Europe Ltd</x:v>
      </x:c>
      <x:c r="I1124" s="22" t="n">
        <x:v>10</x:v>
      </x:c>
      <x:c r="J1124" t="str">
        <x:v>Worked</x:v>
      </x:c>
      <x:c r="K1124" t="str">
        <x:v>Employee 103857; home branch Croydon; assigned role Operative Skilled | Deployment branch: Croydon | Actual role: Operative Porter | Jobs: 399017 | Customers: Apple Europe Ltd | Actual hours: 10.0; source records: 1</x:v>
      </x:c>
      <x:c r="L1124" t="str">
        <x:v>Include</x:v>
      </x:c>
      <x:c r="M1124"/>
      <x:c r="N1124"/>
    </x:row>
    <x:row r="1125">
      <x:c r="A1125" t="str">
        <x:v>J Kiero-Watson|2026-03-06</x:v>
      </x:c>
      <x:c r="B1125" s="888" t="n">
        <x:v>46087</x:v>
      </x:c>
      <x:c r="C1125" t="str">
        <x:v>J Kiero-Watson</x:v>
      </x:c>
      <x:c r="D1125" t="str">
        <x:v>Permanent</x:v>
      </x:c>
      <x:c r="E1125" t="str">
        <x:v>Croydon</x:v>
      </x:c>
      <x:c r="F1125" t="str">
        <x:v>Operative Skilled</x:v>
      </x:c>
      <x:c r="G1125" t="str">
        <x:v>399017</x:v>
      </x:c>
      <x:c r="H1125" t="str">
        <x:v>Apple Europe Ltd</x:v>
      </x:c>
      <x:c r="I1125" s="22" t="n">
        <x:v>10</x:v>
      </x:c>
      <x:c r="J1125" t="str">
        <x:v>Worked</x:v>
      </x:c>
      <x:c r="K1125" t="str">
        <x:v>Employee 103857; home branch Croydon; assigned role Operative Skilled | Deployment branch: Croydon | Actual role: Operative Porter | Jobs: 399017 | Customers: Apple Europe Ltd | Actual hours: 10.0; source records: 1</x:v>
      </x:c>
      <x:c r="L1125" t="str">
        <x:v>Include</x:v>
      </x:c>
      <x:c r="M1125"/>
      <x:c r="N1125"/>
    </x:row>
    <x:row r="1126">
      <x:c r="A1126" t="str">
        <x:v>J Kiero-Watson|2026-03-09</x:v>
      </x:c>
      <x:c r="B1126" s="888" t="n">
        <x:v>46090</x:v>
      </x:c>
      <x:c r="C1126" t="str">
        <x:v>J Kiero-Watson</x:v>
      </x:c>
      <x:c r="D1126" t="str">
        <x:v>Permanent</x:v>
      </x:c>
      <x:c r="E1126" t="str">
        <x:v>Croydon</x:v>
      </x:c>
      <x:c r="F1126" t="str">
        <x:v>Operative Skilled</x:v>
      </x:c>
      <x:c r="G1126" t="str">
        <x:v>399017</x:v>
      </x:c>
      <x:c r="H1126" t="str">
        <x:v>Apple Europe Ltd</x:v>
      </x:c>
      <x:c r="I1126" s="22" t="n">
        <x:v>10</x:v>
      </x:c>
      <x:c r="J1126" t="str">
        <x:v>Worked</x:v>
      </x:c>
      <x:c r="K1126" t="str">
        <x:v>Employee 103857; home branch Croydon; assigned role Operative Skilled | Deployment branch: Croydon | Actual role: Operative Porter | Jobs: 399017 | Customers: Apple Europe Ltd | Actual hours: 10.0; source records: 1</x:v>
      </x:c>
      <x:c r="L1126" t="str">
        <x:v>Include</x:v>
      </x:c>
      <x:c r="M1126"/>
      <x:c r="N1126"/>
    </x:row>
    <x:row r="1127">
      <x:c r="A1127" t="str">
        <x:v>J Kiero-Watson|2026-03-10</x:v>
      </x:c>
      <x:c r="B1127" s="888" t="n">
        <x:v>46091</x:v>
      </x:c>
      <x:c r="C1127" t="str">
        <x:v>J Kiero-Watson</x:v>
      </x:c>
      <x:c r="D1127" t="str">
        <x:v>Permanent</x:v>
      </x:c>
      <x:c r="E1127" t="str">
        <x:v>Croydon</x:v>
      </x:c>
      <x:c r="F1127" t="str">
        <x:v>Operative Skilled</x:v>
      </x:c>
      <x:c r="G1127" t="str">
        <x:v>399017</x:v>
      </x:c>
      <x:c r="H1127" t="str">
        <x:v>Apple Europe Ltd</x:v>
      </x:c>
      <x:c r="I1127" s="22" t="n">
        <x:v>10</x:v>
      </x:c>
      <x:c r="J1127" t="str">
        <x:v>Worked</x:v>
      </x:c>
      <x:c r="K1127" t="str">
        <x:v>Employee 103857; home branch Croydon; assigned role Operative Skilled | Deployment branch: Croydon | Actual role: Operative Porter | Jobs: 399017 | Customers: Apple Europe Ltd | Actual hours: 10.0; source records: 1</x:v>
      </x:c>
      <x:c r="L1127" t="str">
        <x:v>Include</x:v>
      </x:c>
      <x:c r="M1127"/>
      <x:c r="N1127"/>
    </x:row>
    <x:row r="1128">
      <x:c r="A1128" t="str">
        <x:v>J Kiero-Watson|2026-03-11</x:v>
      </x:c>
      <x:c r="B1128" s="888" t="n">
        <x:v>46092</x:v>
      </x:c>
      <x:c r="C1128" t="str">
        <x:v>J Kiero-Watson</x:v>
      </x:c>
      <x:c r="D1128" t="str">
        <x:v>Permanent</x:v>
      </x:c>
      <x:c r="E1128" t="str">
        <x:v>Croydon</x:v>
      </x:c>
      <x:c r="F1128" t="str">
        <x:v>Operative Skilled</x:v>
      </x:c>
      <x:c r="G1128"/>
      <x:c r="H1128"/>
      <x:c r="I1128" s="22" t="n">
        <x:v>0</x:v>
      </x:c>
      <x:c r="J1128" t="str">
        <x:v>Annual leave</x:v>
      </x:c>
      <x:c r="K1128" t="str">
        <x:v>Employee 103857; home branch Croydon; assigned role Operative Skilled | Leave: Annual Leave (Hours) | Leave calendar basis: Variable-pattern period</x:v>
      </x:c>
      <x:c r="L1128" t="str">
        <x:v>Include</x:v>
      </x:c>
      <x:c r="M1128"/>
      <x:c r="N1128"/>
    </x:row>
    <x:row r="1129">
      <x:c r="A1129" t="str">
        <x:v>J Kiero-Watson|2026-03-12</x:v>
      </x:c>
      <x:c r="B1129" s="888" t="n">
        <x:v>46093</x:v>
      </x:c>
      <x:c r="C1129" t="str">
        <x:v>J Kiero-Watson</x:v>
      </x:c>
      <x:c r="D1129" t="str">
        <x:v>Permanent</x:v>
      </x:c>
      <x:c r="E1129" t="str">
        <x:v>Croydon</x:v>
      </x:c>
      <x:c r="F1129" t="str">
        <x:v>Operative Skilled</x:v>
      </x:c>
      <x:c r="G1129" t="str">
        <x:v>399017</x:v>
      </x:c>
      <x:c r="H1129" t="str">
        <x:v>Apple Europe Ltd</x:v>
      </x:c>
      <x:c r="I1129" s="22" t="n">
        <x:v>10</x:v>
      </x:c>
      <x:c r="J1129" t="str">
        <x:v>Worked</x:v>
      </x:c>
      <x:c r="K1129" t="str">
        <x:v>Employee 103857; home branch Croydon; assigned role Operative Skilled | Deployment branch: Croydon | Actual role: Operative Porter | Jobs: 399017 | Customers: Apple Europe Ltd | Actual hours: 10.0; source records: 1</x:v>
      </x:c>
      <x:c r="L1129" t="str">
        <x:v>Include</x:v>
      </x:c>
      <x:c r="M1129"/>
      <x:c r="N1129"/>
    </x:row>
    <x:row r="1130">
      <x:c r="A1130" t="str">
        <x:v>J Kiero-Watson|2026-03-13</x:v>
      </x:c>
      <x:c r="B1130" s="888" t="n">
        <x:v>46094</x:v>
      </x:c>
      <x:c r="C1130" t="str">
        <x:v>J Kiero-Watson</x:v>
      </x:c>
      <x:c r="D1130" t="str">
        <x:v>Permanent</x:v>
      </x:c>
      <x:c r="E1130" t="str">
        <x:v>Croydon</x:v>
      </x:c>
      <x:c r="F1130" t="str">
        <x:v>Operative Skilled</x:v>
      </x:c>
      <x:c r="G1130" t="str">
        <x:v>399017</x:v>
      </x:c>
      <x:c r="H1130" t="str">
        <x:v>Apple Europe Ltd</x:v>
      </x:c>
      <x:c r="I1130" s="22" t="n">
        <x:v>10</x:v>
      </x:c>
      <x:c r="J1130" t="str">
        <x:v>Worked</x:v>
      </x:c>
      <x:c r="K1130" t="str">
        <x:v>Employee 103857; home branch Croydon; assigned role Operative Skilled | Deployment branch: Croydon | Actual role: Operative Porter | Jobs: 399017 | Customers: Apple Europe Ltd | Actual hours: 10.0; source records: 1</x:v>
      </x:c>
      <x:c r="L1130" t="str">
        <x:v>Include</x:v>
      </x:c>
      <x:c r="M1130"/>
      <x:c r="N1130"/>
    </x:row>
    <x:row r="1131">
      <x:c r="A1131" t="str">
        <x:v>J Kiero-Watson|2026-03-16</x:v>
      </x:c>
      <x:c r="B1131" s="888" t="n">
        <x:v>46097</x:v>
      </x:c>
      <x:c r="C1131" t="str">
        <x:v>J Kiero-Watson</x:v>
      </x:c>
      <x:c r="D1131" t="str">
        <x:v>Permanent</x:v>
      </x:c>
      <x:c r="E1131" t="str">
        <x:v>Croydon</x:v>
      </x:c>
      <x:c r="F1131" t="str">
        <x:v>Operative Skilled</x:v>
      </x:c>
      <x:c r="G1131" t="str">
        <x:v>399017</x:v>
      </x:c>
      <x:c r="H1131" t="str">
        <x:v>Apple Europe Ltd</x:v>
      </x:c>
      <x:c r="I1131" s="22" t="n">
        <x:v>10</x:v>
      </x:c>
      <x:c r="J1131" t="str">
        <x:v>Worked</x:v>
      </x:c>
      <x:c r="K1131" t="str">
        <x:v>Employee 103857; home branch Croydon; assigned role Operative Skilled | Deployment branch: Croydon | Actual role: Operative Porter | Jobs: 399017 | Customers: Apple Europe Ltd | Actual hours: 10.0; source records: 1</x:v>
      </x:c>
      <x:c r="L1131" t="str">
        <x:v>Include</x:v>
      </x:c>
      <x:c r="M1131"/>
      <x:c r="N1131"/>
    </x:row>
    <x:row r="1132">
      <x:c r="A1132" t="str">
        <x:v>J Kiero-Watson|2026-03-17</x:v>
      </x:c>
      <x:c r="B1132" s="888" t="n">
        <x:v>46098</x:v>
      </x:c>
      <x:c r="C1132" t="str">
        <x:v>J Kiero-Watson</x:v>
      </x:c>
      <x:c r="D1132" t="str">
        <x:v>Permanent</x:v>
      </x:c>
      <x:c r="E1132" t="str">
        <x:v>Croydon</x:v>
      </x:c>
      <x:c r="F1132" t="str">
        <x:v>Operative Skilled</x:v>
      </x:c>
      <x:c r="G1132" t="str">
        <x:v>399017</x:v>
      </x:c>
      <x:c r="H1132" t="str">
        <x:v>Apple Europe Ltd</x:v>
      </x:c>
      <x:c r="I1132" s="22" t="n">
        <x:v>10</x:v>
      </x:c>
      <x:c r="J1132" t="str">
        <x:v>Worked</x:v>
      </x:c>
      <x:c r="K1132" t="str">
        <x:v>Employee 103857; home branch Croydon; assigned role Operative Skilled | Deployment branch: Croydon | Actual role: Operative Porter | Jobs: 399017 | Customers: Apple Europe Ltd | Actual hours: 10.0; source records: 1</x:v>
      </x:c>
      <x:c r="L1132" t="str">
        <x:v>Include</x:v>
      </x:c>
      <x:c r="M1132"/>
      <x:c r="N1132"/>
    </x:row>
    <x:row r="1133">
      <x:c r="A1133" t="str">
        <x:v>J Kiero-Watson|2026-03-18</x:v>
      </x:c>
      <x:c r="B1133" s="888" t="n">
        <x:v>46099</x:v>
      </x:c>
      <x:c r="C1133" t="str">
        <x:v>J Kiero-Watson</x:v>
      </x:c>
      <x:c r="D1133" t="str">
        <x:v>Permanent</x:v>
      </x:c>
      <x:c r="E1133" t="str">
        <x:v>Croydon</x:v>
      </x:c>
      <x:c r="F1133" t="str">
        <x:v>Operative Skilled</x:v>
      </x:c>
      <x:c r="G1133" t="str">
        <x:v>399017</x:v>
      </x:c>
      <x:c r="H1133" t="str">
        <x:v>Apple Europe Ltd</x:v>
      </x:c>
      <x:c r="I1133" s="22" t="n">
        <x:v>10</x:v>
      </x:c>
      <x:c r="J1133" t="str">
        <x:v>Worked</x:v>
      </x:c>
      <x:c r="K1133" t="str">
        <x:v>Employee 103857; home branch Croydon; assigned role Operative Skilled | Deployment branch: Croydon | Actual role: Operative Porter | Jobs: 399017 | Customers: Apple Europe Ltd | Actual hours: 10.0; source records: 1</x:v>
      </x:c>
      <x:c r="L1133" t="str">
        <x:v>Include</x:v>
      </x:c>
      <x:c r="M1133"/>
      <x:c r="N1133"/>
    </x:row>
    <x:row r="1134">
      <x:c r="A1134" t="str">
        <x:v>J Kiero-Watson|2026-03-19</x:v>
      </x:c>
      <x:c r="B1134" s="888" t="n">
        <x:v>46100</x:v>
      </x:c>
      <x:c r="C1134" t="str">
        <x:v>J Kiero-Watson</x:v>
      </x:c>
      <x:c r="D1134" t="str">
        <x:v>Permanent</x:v>
      </x:c>
      <x:c r="E1134" t="str">
        <x:v>Croydon</x:v>
      </x:c>
      <x:c r="F1134" t="str">
        <x:v>Operative Skilled</x:v>
      </x:c>
      <x:c r="G1134" t="str">
        <x:v>399017</x:v>
      </x:c>
      <x:c r="H1134" t="str">
        <x:v>Apple Europe Ltd</x:v>
      </x:c>
      <x:c r="I1134" s="22" t="n">
        <x:v>10</x:v>
      </x:c>
      <x:c r="J1134" t="str">
        <x:v>Worked</x:v>
      </x:c>
      <x:c r="K1134" t="str">
        <x:v>Employee 103857; home branch Croydon; assigned role Operative Skilled | Deployment branch: Croydon | Actual role: Operative Porter | Jobs: 399017 | Customers: Apple Europe Ltd | Actual hours: 10.0; source records: 1</x:v>
      </x:c>
      <x:c r="L1134" t="str">
        <x:v>Include</x:v>
      </x:c>
      <x:c r="M1134"/>
      <x:c r="N1134"/>
    </x:row>
    <x:row r="1135">
      <x:c r="A1135" t="str">
        <x:v>J Kiero-Watson|2026-03-20</x:v>
      </x:c>
      <x:c r="B1135" s="888" t="n">
        <x:v>46101</x:v>
      </x:c>
      <x:c r="C1135" t="str">
        <x:v>J Kiero-Watson</x:v>
      </x:c>
      <x:c r="D1135" t="str">
        <x:v>Permanent</x:v>
      </x:c>
      <x:c r="E1135" t="str">
        <x:v>Croydon</x:v>
      </x:c>
      <x:c r="F1135" t="str">
        <x:v>Operative Skilled</x:v>
      </x:c>
      <x:c r="G1135" t="str">
        <x:v>399017</x:v>
      </x:c>
      <x:c r="H1135" t="str">
        <x:v>Apple Europe Ltd</x:v>
      </x:c>
      <x:c r="I1135" s="22" t="n">
        <x:v>10</x:v>
      </x:c>
      <x:c r="J1135" t="str">
        <x:v>Worked</x:v>
      </x:c>
      <x:c r="K1135" t="str">
        <x:v>Employee 103857; home branch Croydon; assigned role Operative Skilled | Deployment branch: Croydon | Actual role: Operative Porter | Jobs: 399017 | Customers: Apple Europe Ltd | Actual hours: 10.0; source records: 1</x:v>
      </x:c>
      <x:c r="L1135" t="str">
        <x:v>Include</x:v>
      </x:c>
      <x:c r="M1135"/>
      <x:c r="N1135"/>
    </x:row>
    <x:row r="1136">
      <x:c r="A1136" t="str">
        <x:v>J Kiero-Watson|2026-03-23</x:v>
      </x:c>
      <x:c r="B1136" s="888" t="n">
        <x:v>46104</x:v>
      </x:c>
      <x:c r="C1136" t="str">
        <x:v>J Kiero-Watson</x:v>
      </x:c>
      <x:c r="D1136" t="str">
        <x:v>Permanent</x:v>
      </x:c>
      <x:c r="E1136" t="str">
        <x:v>Croydon</x:v>
      </x:c>
      <x:c r="F1136" t="str">
        <x:v>Operative Skilled</x:v>
      </x:c>
      <x:c r="G1136" t="str">
        <x:v>399017</x:v>
      </x:c>
      <x:c r="H1136" t="str">
        <x:v>Apple Europe Ltd</x:v>
      </x:c>
      <x:c r="I1136" s="22" t="n">
        <x:v>10</x:v>
      </x:c>
      <x:c r="J1136" t="str">
        <x:v>Worked</x:v>
      </x:c>
      <x:c r="K1136" t="str">
        <x:v>Employee 103857; home branch Croydon; assigned role Operative Skilled | Deployment branch: Croydon | Actual role: Operative Porter | Jobs: 399017 | Customers: Apple Europe Ltd | Actual hours: 10.0; source records: 1</x:v>
      </x:c>
      <x:c r="L1136" t="str">
        <x:v>Include</x:v>
      </x:c>
      <x:c r="M1136"/>
      <x:c r="N1136"/>
    </x:row>
    <x:row r="1137">
      <x:c r="A1137" t="str">
        <x:v>J Kiero-Watson|2026-03-24</x:v>
      </x:c>
      <x:c r="B1137" s="888" t="n">
        <x:v>46105</x:v>
      </x:c>
      <x:c r="C1137" t="str">
        <x:v>J Kiero-Watson</x:v>
      </x:c>
      <x:c r="D1137" t="str">
        <x:v>Permanent</x:v>
      </x:c>
      <x:c r="E1137" t="str">
        <x:v>Croydon</x:v>
      </x:c>
      <x:c r="F1137" t="str">
        <x:v>Operative Skilled</x:v>
      </x:c>
      <x:c r="G1137" t="str">
        <x:v>399017</x:v>
      </x:c>
      <x:c r="H1137" t="str">
        <x:v>Apple Europe Ltd</x:v>
      </x:c>
      <x:c r="I1137" s="22" t="n">
        <x:v>10</x:v>
      </x:c>
      <x:c r="J1137" t="str">
        <x:v>Worked</x:v>
      </x:c>
      <x:c r="K1137" t="str">
        <x:v>Employee 103857; home branch Croydon; assigned role Operative Skilled | Deployment branch: Croydon | Actual role: Operative Porter | Jobs: 399017 | Customers: Apple Europe Ltd | Actual hours: 10.0; source records: 1</x:v>
      </x:c>
      <x:c r="L1137" t="str">
        <x:v>Include</x:v>
      </x:c>
      <x:c r="M1137"/>
      <x:c r="N1137"/>
    </x:row>
    <x:row r="1138">
      <x:c r="A1138" t="str">
        <x:v>J Kiero-Watson|2026-03-25</x:v>
      </x:c>
      <x:c r="B1138" s="888" t="n">
        <x:v>46106</x:v>
      </x:c>
      <x:c r="C1138" t="str">
        <x:v>J Kiero-Watson</x:v>
      </x:c>
      <x:c r="D1138" t="str">
        <x:v>Permanent</x:v>
      </x:c>
      <x:c r="E1138" t="str">
        <x:v>Croydon</x:v>
      </x:c>
      <x:c r="F1138" t="str">
        <x:v>Operative Skilled</x:v>
      </x:c>
      <x:c r="G1138" t="str">
        <x:v>399017</x:v>
      </x:c>
      <x:c r="H1138" t="str">
        <x:v>Apple Europe Ltd</x:v>
      </x:c>
      <x:c r="I1138" s="22" t="n">
        <x:v>10</x:v>
      </x:c>
      <x:c r="J1138" t="str">
        <x:v>Worked</x:v>
      </x:c>
      <x:c r="K1138" t="str">
        <x:v>Employee 103857; home branch Croydon; assigned role Operative Skilled | Deployment branch: Croydon | Actual role: Operative Porter | Jobs: 399017 | Customers: Apple Europe Ltd | Actual hours: 10.0; source records: 1</x:v>
      </x:c>
      <x:c r="L1138" t="str">
        <x:v>Include</x:v>
      </x:c>
      <x:c r="M1138"/>
      <x:c r="N1138"/>
    </x:row>
    <x:row r="1139">
      <x:c r="A1139" t="str">
        <x:v>J Kiero-Watson|2026-03-26</x:v>
      </x:c>
      <x:c r="B1139" s="888" t="n">
        <x:v>46107</x:v>
      </x:c>
      <x:c r="C1139" t="str">
        <x:v>J Kiero-Watson</x:v>
      </x:c>
      <x:c r="D1139" t="str">
        <x:v>Permanent</x:v>
      </x:c>
      <x:c r="E1139" t="str">
        <x:v>Croydon</x:v>
      </x:c>
      <x:c r="F1139" t="str">
        <x:v>Operative Skilled</x:v>
      </x:c>
      <x:c r="G1139" t="str">
        <x:v>399017</x:v>
      </x:c>
      <x:c r="H1139" t="str">
        <x:v>Apple Europe Ltd</x:v>
      </x:c>
      <x:c r="I1139" s="22" t="n">
        <x:v>10</x:v>
      </x:c>
      <x:c r="J1139" t="str">
        <x:v>Worked</x:v>
      </x:c>
      <x:c r="K1139" t="str">
        <x:v>Employee 103857; home branch Croydon; assigned role Operative Skilled | Deployment branch: Croydon | Actual role: Operative Porter | Jobs: 399017 | Customers: Apple Europe Ltd | Actual hours: 10.0; source records: 1</x:v>
      </x:c>
      <x:c r="L1139" t="str">
        <x:v>Include</x:v>
      </x:c>
      <x:c r="M1139"/>
      <x:c r="N1139"/>
    </x:row>
    <x:row r="1140">
      <x:c r="A1140" t="str">
        <x:v>J Kiero-Watson|2026-03-27</x:v>
      </x:c>
      <x:c r="B1140" s="888" t="n">
        <x:v>46108</x:v>
      </x:c>
      <x:c r="C1140" t="str">
        <x:v>J Kiero-Watson</x:v>
      </x:c>
      <x:c r="D1140" t="str">
        <x:v>Permanent</x:v>
      </x:c>
      <x:c r="E1140" t="str">
        <x:v>Croydon</x:v>
      </x:c>
      <x:c r="F1140" t="str">
        <x:v>Operative Skilled</x:v>
      </x:c>
      <x:c r="G1140" t="str">
        <x:v>399017</x:v>
      </x:c>
      <x:c r="H1140" t="str">
        <x:v>Apple Europe Ltd</x:v>
      </x:c>
      <x:c r="I1140" s="22" t="n">
        <x:v>10</x:v>
      </x:c>
      <x:c r="J1140" t="str">
        <x:v>Worked</x:v>
      </x:c>
      <x:c r="K1140" t="str">
        <x:v>Employee 103857; home branch Croydon; assigned role Operative Skilled | Deployment branch: Croydon | Actual role: Operative Porter | Jobs: 399017 | Customers: Apple Europe Ltd | Actual hours: 10.0; source records: 1</x:v>
      </x:c>
      <x:c r="L1140" t="str">
        <x:v>Include</x:v>
      </x:c>
      <x:c r="M1140"/>
      <x:c r="N1140"/>
    </x:row>
    <x:row r="1141">
      <x:c r="A1141" t="str">
        <x:v>J Kiero-Watson|2026-03-30</x:v>
      </x:c>
      <x:c r="B1141" s="888" t="n">
        <x:v>46111</x:v>
      </x:c>
      <x:c r="C1141" t="str">
        <x:v>J Kiero-Watson</x:v>
      </x:c>
      <x:c r="D1141" t="str">
        <x:v>Permanent</x:v>
      </x:c>
      <x:c r="E1141" t="str">
        <x:v>Croydon</x:v>
      </x:c>
      <x:c r="F1141" t="str">
        <x:v>Operative Skilled</x:v>
      </x:c>
      <x:c r="G1141"/>
      <x:c r="H1141"/>
      <x:c r="I1141" s="22" t="n">
        <x:v>0</x:v>
      </x:c>
      <x:c r="J1141" t="str">
        <x:v>Annual leave</x:v>
      </x:c>
      <x:c r="K1141" t="str">
        <x:v>Employee 103857; home branch Croydon; assigned role Operative Skilled | Leave: Annual Leave (Hours) | Leave calendar basis: Variable-pattern period</x:v>
      </x:c>
      <x:c r="L1141" t="str">
        <x:v>Include</x:v>
      </x:c>
      <x:c r="M1141"/>
      <x:c r="N1141"/>
    </x:row>
    <x:row r="1142">
      <x:c r="A1142" t="str">
        <x:v>J Kiero-Watson|2026-03-31</x:v>
      </x:c>
      <x:c r="B1142" s="888" t="n">
        <x:v>46112</x:v>
      </x:c>
      <x:c r="C1142" t="str">
        <x:v>J Kiero-Watson</x:v>
      </x:c>
      <x:c r="D1142" t="str">
        <x:v>Permanent</x:v>
      </x:c>
      <x:c r="E1142" t="str">
        <x:v>Croydon</x:v>
      </x:c>
      <x:c r="F1142" t="str">
        <x:v>Operative Skilled</x:v>
      </x:c>
      <x:c r="G1142"/>
      <x:c r="H1142"/>
      <x:c r="I1142" s="22" t="n">
        <x:v>0</x:v>
      </x:c>
      <x:c r="J1142" t="str">
        <x:v>Annual leave</x:v>
      </x:c>
      <x:c r="K1142" t="str">
        <x:v>Employee 103857; home branch Croydon; assigned role Operative Skilled | Leave: Annual Leave (Hours) | Leave calendar basis: Variable-pattern period</x:v>
      </x:c>
      <x:c r="L1142" t="str">
        <x:v>Include</x:v>
      </x:c>
      <x:c r="M1142"/>
      <x:c r="N1142"/>
    </x:row>
    <x:row r="1143">
      <x:c r="A1143" t="str">
        <x:v>J McGinley|2026-03-02</x:v>
      </x:c>
      <x:c r="B1143" s="888" t="n">
        <x:v>46083</x:v>
      </x:c>
      <x:c r="C1143" t="str">
        <x:v>J McGinley</x:v>
      </x:c>
      <x:c r="D1143" t="str">
        <x:v>Permanent</x:v>
      </x:c>
      <x:c r="E1143" t="str">
        <x:v>Thurrock</x:v>
      </x:c>
      <x:c r="F1143" t="str">
        <x:v>Operative Skilled</x:v>
      </x:c>
      <x:c r="G1143" t="str">
        <x:v>399620</x:v>
      </x:c>
      <x:c r="H1143" t="str">
        <x:v>Accenture UK Ltd</x:v>
      </x:c>
      <x:c r="I1143" s="22" t="n">
        <x:v>10.5</x:v>
      </x:c>
      <x:c r="J1143" t="str">
        <x:v>Worked</x:v>
      </x:c>
      <x:c r="K1143" t="str">
        <x:v>Employee 1063; home branch Thurrock; assigned role Operative Skilled | Deployment branch: Thurrock | Actual role: Operative Skilled | Jobs: 399620 | Customers: Accenture UK Ltd | Actual hours: 10.5; source records: 1</x:v>
      </x:c>
      <x:c r="L1143" t="str">
        <x:v>Include</x:v>
      </x:c>
      <x:c r="M1143"/>
      <x:c r="N1143"/>
    </x:row>
    <x:row r="1144">
      <x:c r="A1144" t="str">
        <x:v>J McGinley|2026-03-03</x:v>
      </x:c>
      <x:c r="B1144" s="888" t="n">
        <x:v>46084</x:v>
      </x:c>
      <x:c r="C1144" t="str">
        <x:v>J McGinley</x:v>
      </x:c>
      <x:c r="D1144" t="str">
        <x:v>Permanent</x:v>
      </x:c>
      <x:c r="E1144" t="str">
        <x:v>Thurrock</x:v>
      </x:c>
      <x:c r="F1144" t="str">
        <x:v>Operative Skilled</x:v>
      </x:c>
      <x:c r="G1144" t="str">
        <x:v>399620</x:v>
      </x:c>
      <x:c r="H1144" t="str">
        <x:v>Accenture UK Ltd</x:v>
      </x:c>
      <x:c r="I1144" s="22" t="n">
        <x:v>10.5</x:v>
      </x:c>
      <x:c r="J1144" t="str">
        <x:v>Worked</x:v>
      </x:c>
      <x:c r="K1144" t="str">
        <x:v>Employee 1063; home branch Thurrock; assigned role Operative Skilled | Deployment branch: Thurrock | Actual role: Operative Skilled | Jobs: 399620 | Customers: Accenture UK Ltd | Actual hours: 10.5; source records: 1</x:v>
      </x:c>
      <x:c r="L1144" t="str">
        <x:v>Include</x:v>
      </x:c>
      <x:c r="M1144"/>
      <x:c r="N1144"/>
    </x:row>
    <x:row r="1145">
      <x:c r="A1145" t="str">
        <x:v>J McGinley|2026-03-04</x:v>
      </x:c>
      <x:c r="B1145" s="888" t="n">
        <x:v>46085</x:v>
      </x:c>
      <x:c r="C1145" t="str">
        <x:v>J McGinley</x:v>
      </x:c>
      <x:c r="D1145" t="str">
        <x:v>Permanent</x:v>
      </x:c>
      <x:c r="E1145" t="str">
        <x:v>Thurrock</x:v>
      </x:c>
      <x:c r="F1145" t="str">
        <x:v>Operative Skilled</x:v>
      </x:c>
      <x:c r="G1145" t="str">
        <x:v>399620</x:v>
      </x:c>
      <x:c r="H1145" t="str">
        <x:v>Accenture UK Ltd</x:v>
      </x:c>
      <x:c r="I1145" s="22" t="n">
        <x:v>10.5</x:v>
      </x:c>
      <x:c r="J1145" t="str">
        <x:v>Worked</x:v>
      </x:c>
      <x:c r="K1145" t="str">
        <x:v>Employee 1063; home branch Thurrock; assigned role Operative Skilled | Deployment branch: Thurrock | Actual role: Operative Skilled | Jobs: 399620 | Customers: Accenture UK Ltd | Actual hours: 10.5; source records: 1</x:v>
      </x:c>
      <x:c r="L1145" t="str">
        <x:v>Include</x:v>
      </x:c>
      <x:c r="M1145"/>
      <x:c r="N1145"/>
    </x:row>
    <x:row r="1146">
      <x:c r="A1146" t="str">
        <x:v>J McGinley|2026-03-05</x:v>
      </x:c>
      <x:c r="B1146" s="888" t="n">
        <x:v>46086</x:v>
      </x:c>
      <x:c r="C1146" t="str">
        <x:v>J McGinley</x:v>
      </x:c>
      <x:c r="D1146" t="str">
        <x:v>Permanent</x:v>
      </x:c>
      <x:c r="E1146" t="str">
        <x:v>Thurrock</x:v>
      </x:c>
      <x:c r="F1146" t="str">
        <x:v>Operative Skilled</x:v>
      </x:c>
      <x:c r="G1146" t="str">
        <x:v>399620</x:v>
      </x:c>
      <x:c r="H1146" t="str">
        <x:v>Accenture UK Ltd</x:v>
      </x:c>
      <x:c r="I1146" s="22" t="n">
        <x:v>10.5</x:v>
      </x:c>
      <x:c r="J1146" t="str">
        <x:v>Worked</x:v>
      </x:c>
      <x:c r="K1146" t="str">
        <x:v>Employee 1063; home branch Thurrock; assigned role Operative Skilled | Deployment branch: Thurrock | Actual role: Operative Skilled | Jobs: 399620 | Customers: Accenture UK Ltd | Actual hours: 10.5; source records: 1</x:v>
      </x:c>
      <x:c r="L1146" t="str">
        <x:v>Include</x:v>
      </x:c>
      <x:c r="M1146"/>
      <x:c r="N1146"/>
    </x:row>
    <x:row r="1147">
      <x:c r="A1147" t="str">
        <x:v>J McGinley|2026-03-06</x:v>
      </x:c>
      <x:c r="B1147" s="888" t="n">
        <x:v>46087</x:v>
      </x:c>
      <x:c r="C1147" t="str">
        <x:v>J McGinley</x:v>
      </x:c>
      <x:c r="D1147" t="str">
        <x:v>Permanent</x:v>
      </x:c>
      <x:c r="E1147" t="str">
        <x:v>Thurrock</x:v>
      </x:c>
      <x:c r="F1147" t="str">
        <x:v>Operative Skilled</x:v>
      </x:c>
      <x:c r="G1147" t="str">
        <x:v>399620</x:v>
      </x:c>
      <x:c r="H1147" t="str">
        <x:v>Accenture UK Ltd</x:v>
      </x:c>
      <x:c r="I1147" s="22" t="n">
        <x:v>10.5</x:v>
      </x:c>
      <x:c r="J1147" t="str">
        <x:v>Worked</x:v>
      </x:c>
      <x:c r="K1147" t="str">
        <x:v>Employee 1063; home branch Thurrock; assigned role Operative Skilled | Deployment branch: Thurrock | Actual role: Operative Skilled | Jobs: 399620 | Customers: Accenture UK Ltd | Actual hours: 10.5; source records: 1</x:v>
      </x:c>
      <x:c r="L1147" t="str">
        <x:v>Include</x:v>
      </x:c>
      <x:c r="M1147"/>
      <x:c r="N1147"/>
    </x:row>
    <x:row r="1148">
      <x:c r="A1148" t="str">
        <x:v>J McGinley|2026-03-09</x:v>
      </x:c>
      <x:c r="B1148" s="888" t="n">
        <x:v>46090</x:v>
      </x:c>
      <x:c r="C1148" t="str">
        <x:v>J McGinley</x:v>
      </x:c>
      <x:c r="D1148" t="str">
        <x:v>Permanent</x:v>
      </x:c>
      <x:c r="E1148" t="str">
        <x:v>Thurrock</x:v>
      </x:c>
      <x:c r="F1148" t="str">
        <x:v>Operative Skilled</x:v>
      </x:c>
      <x:c r="G1148" t="str">
        <x:v>399620</x:v>
      </x:c>
      <x:c r="H1148" t="str">
        <x:v>Accenture UK Ltd</x:v>
      </x:c>
      <x:c r="I1148" s="22" t="n">
        <x:v>10.5</x:v>
      </x:c>
      <x:c r="J1148" t="str">
        <x:v>Worked</x:v>
      </x:c>
      <x:c r="K1148" t="str">
        <x:v>Employee 1063; home branch Thurrock; assigned role Operative Skilled | Deployment branch: Thurrock | Actual role: Operative Skilled | Jobs: 399620 | Customers: Accenture UK Ltd | Actual hours: 10.5; source records: 1</x:v>
      </x:c>
      <x:c r="L1148" t="str">
        <x:v>Include</x:v>
      </x:c>
      <x:c r="M1148"/>
      <x:c r="N1148"/>
    </x:row>
    <x:row r="1149">
      <x:c r="A1149" t="str">
        <x:v>J McGinley|2026-03-10</x:v>
      </x:c>
      <x:c r="B1149" s="888" t="n">
        <x:v>46091</x:v>
      </x:c>
      <x:c r="C1149" t="str">
        <x:v>J McGinley</x:v>
      </x:c>
      <x:c r="D1149" t="str">
        <x:v>Permanent</x:v>
      </x:c>
      <x:c r="E1149" t="str">
        <x:v>Thurrock</x:v>
      </x:c>
      <x:c r="F1149" t="str">
        <x:v>Operative Skilled</x:v>
      </x:c>
      <x:c r="G1149" t="str">
        <x:v>399620</x:v>
      </x:c>
      <x:c r="H1149" t="str">
        <x:v>Accenture UK Ltd</x:v>
      </x:c>
      <x:c r="I1149" s="22" t="n">
        <x:v>10.5</x:v>
      </x:c>
      <x:c r="J1149" t="str">
        <x:v>Worked</x:v>
      </x:c>
      <x:c r="K1149" t="str">
        <x:v>Employee 1063; home branch Thurrock; assigned role Operative Skilled | Deployment branch: Thurrock | Actual role: Operative Skilled | Jobs: 399620 | Customers: Accenture UK Ltd | Actual hours: 10.5; source records: 1</x:v>
      </x:c>
      <x:c r="L1149" t="str">
        <x:v>Include</x:v>
      </x:c>
      <x:c r="M1149"/>
      <x:c r="N1149"/>
    </x:row>
    <x:row r="1150">
      <x:c r="A1150" t="str">
        <x:v>J McGinley|2026-03-11</x:v>
      </x:c>
      <x:c r="B1150" s="888" t="n">
        <x:v>46092</x:v>
      </x:c>
      <x:c r="C1150" t="str">
        <x:v>J McGinley</x:v>
      </x:c>
      <x:c r="D1150" t="str">
        <x:v>Permanent</x:v>
      </x:c>
      <x:c r="E1150" t="str">
        <x:v>Thurrock</x:v>
      </x:c>
      <x:c r="F1150" t="str">
        <x:v>Operative Skilled</x:v>
      </x:c>
      <x:c r="G1150" t="str">
        <x:v>399620</x:v>
      </x:c>
      <x:c r="H1150" t="str">
        <x:v>Accenture UK Ltd</x:v>
      </x:c>
      <x:c r="I1150" s="22" t="n">
        <x:v>10.5</x:v>
      </x:c>
      <x:c r="J1150" t="str">
        <x:v>Worked</x:v>
      </x:c>
      <x:c r="K1150" t="str">
        <x:v>Employee 1063; home branch Thurrock; assigned role Operative Skilled | Deployment branch: Thurrock | Actual role: Operative Skilled | Jobs: 399620 | Customers: Accenture UK Ltd | Actual hours: 10.5; source records: 1</x:v>
      </x:c>
      <x:c r="L1150" t="str">
        <x:v>Include</x:v>
      </x:c>
      <x:c r="M1150"/>
      <x:c r="N1150"/>
    </x:row>
    <x:row r="1151">
      <x:c r="A1151" t="str">
        <x:v>J McGinley|2026-03-12</x:v>
      </x:c>
      <x:c r="B1151" s="888" t="n">
        <x:v>46093</x:v>
      </x:c>
      <x:c r="C1151" t="str">
        <x:v>J McGinley</x:v>
      </x:c>
      <x:c r="D1151" t="str">
        <x:v>Permanent</x:v>
      </x:c>
      <x:c r="E1151" t="str">
        <x:v>Thurrock</x:v>
      </x:c>
      <x:c r="F1151" t="str">
        <x:v>Operative Skilled</x:v>
      </x:c>
      <x:c r="G1151" t="str">
        <x:v>399620</x:v>
      </x:c>
      <x:c r="H1151" t="str">
        <x:v>Accenture UK Ltd</x:v>
      </x:c>
      <x:c r="I1151" s="22" t="n">
        <x:v>10.5</x:v>
      </x:c>
      <x:c r="J1151" t="str">
        <x:v>Worked</x:v>
      </x:c>
      <x:c r="K1151" t="str">
        <x:v>Employee 1063; home branch Thurrock; assigned role Operative Skilled | Deployment branch: Thurrock | Actual role: Operative Skilled | Jobs: 399620 | Customers: Accenture UK Ltd | Actual hours: 10.5; source records: 1</x:v>
      </x:c>
      <x:c r="L1151" t="str">
        <x:v>Include</x:v>
      </x:c>
      <x:c r="M1151"/>
      <x:c r="N1151"/>
    </x:row>
    <x:row r="1152">
      <x:c r="A1152" t="str">
        <x:v>J McGinley|2026-03-13</x:v>
      </x:c>
      <x:c r="B1152" s="888" t="n">
        <x:v>46094</x:v>
      </x:c>
      <x:c r="C1152" t="str">
        <x:v>J McGinley</x:v>
      </x:c>
      <x:c r="D1152" t="str">
        <x:v>Permanent</x:v>
      </x:c>
      <x:c r="E1152" t="str">
        <x:v>Thurrock</x:v>
      </x:c>
      <x:c r="F1152" t="str">
        <x:v>Operative Skilled</x:v>
      </x:c>
      <x:c r="G1152" t="str">
        <x:v>399620</x:v>
      </x:c>
      <x:c r="H1152" t="str">
        <x:v>Accenture UK Ltd</x:v>
      </x:c>
      <x:c r="I1152" s="22" t="n">
        <x:v>10.5</x:v>
      </x:c>
      <x:c r="J1152" t="str">
        <x:v>Worked</x:v>
      </x:c>
      <x:c r="K1152" t="str">
        <x:v>Employee 1063; home branch Thurrock; assigned role Operative Skilled | Deployment branch: Thurrock | Actual role: Operative Skilled | Jobs: 399620 | Customers: Accenture UK Ltd | Actual hours: 10.5; source records: 1</x:v>
      </x:c>
      <x:c r="L1152" t="str">
        <x:v>Include</x:v>
      </x:c>
      <x:c r="M1152"/>
      <x:c r="N1152"/>
    </x:row>
    <x:row r="1153">
      <x:c r="A1153" t="str">
        <x:v>J McGinley|2026-03-16</x:v>
      </x:c>
      <x:c r="B1153" s="888" t="n">
        <x:v>46097</x:v>
      </x:c>
      <x:c r="C1153" t="str">
        <x:v>J McGinley</x:v>
      </x:c>
      <x:c r="D1153" t="str">
        <x:v>Permanent</x:v>
      </x:c>
      <x:c r="E1153" t="str">
        <x:v>Thurrock</x:v>
      </x:c>
      <x:c r="F1153" t="str">
        <x:v>Operative Skilled</x:v>
      </x:c>
      <x:c r="G1153" t="str">
        <x:v>399620</x:v>
      </x:c>
      <x:c r="H1153" t="str">
        <x:v>Accenture UK Ltd</x:v>
      </x:c>
      <x:c r="I1153" s="22" t="n">
        <x:v>10.5</x:v>
      </x:c>
      <x:c r="J1153" t="str">
        <x:v>Worked</x:v>
      </x:c>
      <x:c r="K1153" t="str">
        <x:v>Employee 1063; home branch Thurrock; assigned role Operative Skilled | Deployment branch: Thurrock | Actual role: Operative Skilled | Jobs: 399620 | Customers: Accenture UK Ltd | Actual hours: 10.5; source records: 1</x:v>
      </x:c>
      <x:c r="L1153" t="str">
        <x:v>Include</x:v>
      </x:c>
      <x:c r="M1153"/>
      <x:c r="N1153"/>
    </x:row>
    <x:row r="1154">
      <x:c r="A1154" t="str">
        <x:v>J McGinley|2026-03-17</x:v>
      </x:c>
      <x:c r="B1154" s="888" t="n">
        <x:v>46098</x:v>
      </x:c>
      <x:c r="C1154" t="str">
        <x:v>J McGinley</x:v>
      </x:c>
      <x:c r="D1154" t="str">
        <x:v>Permanent</x:v>
      </x:c>
      <x:c r="E1154" t="str">
        <x:v>Thurrock</x:v>
      </x:c>
      <x:c r="F1154" t="str">
        <x:v>Operative Skilled</x:v>
      </x:c>
      <x:c r="G1154" t="str">
        <x:v>399620</x:v>
      </x:c>
      <x:c r="H1154" t="str">
        <x:v>Accenture UK Ltd</x:v>
      </x:c>
      <x:c r="I1154" s="22" t="n">
        <x:v>10.5</x:v>
      </x:c>
      <x:c r="J1154" t="str">
        <x:v>Worked</x:v>
      </x:c>
      <x:c r="K1154" t="str">
        <x:v>Employee 1063; home branch Thurrock; assigned role Operative Skilled | Deployment branch: Thurrock | Actual role: Operative Skilled | Jobs: 399620 | Customers: Accenture UK Ltd | Actual hours: 10.5; source records: 1</x:v>
      </x:c>
      <x:c r="L1154" t="str">
        <x:v>Include</x:v>
      </x:c>
      <x:c r="M1154"/>
      <x:c r="N1154"/>
    </x:row>
    <x:row r="1155">
      <x:c r="A1155" t="str">
        <x:v>J McGinley|2026-03-18</x:v>
      </x:c>
      <x:c r="B1155" s="888" t="n">
        <x:v>46099</x:v>
      </x:c>
      <x:c r="C1155" t="str">
        <x:v>J McGinley</x:v>
      </x:c>
      <x:c r="D1155" t="str">
        <x:v>Permanent</x:v>
      </x:c>
      <x:c r="E1155" t="str">
        <x:v>Thurrock</x:v>
      </x:c>
      <x:c r="F1155" t="str">
        <x:v>Operative Skilled</x:v>
      </x:c>
      <x:c r="G1155" t="str">
        <x:v>399620</x:v>
      </x:c>
      <x:c r="H1155" t="str">
        <x:v>Accenture UK Ltd</x:v>
      </x:c>
      <x:c r="I1155" s="22" t="n">
        <x:v>10.5</x:v>
      </x:c>
      <x:c r="J1155" t="str">
        <x:v>Worked</x:v>
      </x:c>
      <x:c r="K1155" t="str">
        <x:v>Employee 1063; home branch Thurrock; assigned role Operative Skilled | Deployment branch: Thurrock | Actual role: Operative Skilled | Jobs: 399620 | Customers: Accenture UK Ltd | Actual hours: 10.5; source records: 1</x:v>
      </x:c>
      <x:c r="L1155" t="str">
        <x:v>Include</x:v>
      </x:c>
      <x:c r="M1155"/>
      <x:c r="N1155"/>
    </x:row>
    <x:row r="1156">
      <x:c r="A1156" t="str">
        <x:v>J McGinley|2026-03-19</x:v>
      </x:c>
      <x:c r="B1156" s="888" t="n">
        <x:v>46100</x:v>
      </x:c>
      <x:c r="C1156" t="str">
        <x:v>J McGinley</x:v>
      </x:c>
      <x:c r="D1156" t="str">
        <x:v>Permanent</x:v>
      </x:c>
      <x:c r="E1156" t="str">
        <x:v>Thurrock</x:v>
      </x:c>
      <x:c r="F1156" t="str">
        <x:v>Operative Skilled</x:v>
      </x:c>
      <x:c r="G1156" t="str">
        <x:v>399620</x:v>
      </x:c>
      <x:c r="H1156" t="str">
        <x:v>Accenture UK Ltd</x:v>
      </x:c>
      <x:c r="I1156" s="22" t="n">
        <x:v>10.5</x:v>
      </x:c>
      <x:c r="J1156" t="str">
        <x:v>Worked</x:v>
      </x:c>
      <x:c r="K1156" t="str">
        <x:v>Employee 1063; home branch Thurrock; assigned role Operative Skilled | Deployment branch: Thurrock | Actual role: Operative Skilled | Jobs: 399620 | Customers: Accenture UK Ltd | Actual hours: 10.5; source records: 1</x:v>
      </x:c>
      <x:c r="L1156" t="str">
        <x:v>Include</x:v>
      </x:c>
      <x:c r="M1156"/>
      <x:c r="N1156"/>
    </x:row>
    <x:row r="1157">
      <x:c r="A1157" t="str">
        <x:v>J McGinley|2026-03-20</x:v>
      </x:c>
      <x:c r="B1157" s="888" t="n">
        <x:v>46101</x:v>
      </x:c>
      <x:c r="C1157" t="str">
        <x:v>J McGinley</x:v>
      </x:c>
      <x:c r="D1157" t="str">
        <x:v>Permanent</x:v>
      </x:c>
      <x:c r="E1157" t="str">
        <x:v>Thurrock</x:v>
      </x:c>
      <x:c r="F1157" t="str">
        <x:v>Operative Skilled</x:v>
      </x:c>
      <x:c r="G1157" t="str">
        <x:v>399620</x:v>
      </x:c>
      <x:c r="H1157" t="str">
        <x:v>Accenture UK Ltd</x:v>
      </x:c>
      <x:c r="I1157" s="22" t="n">
        <x:v>10.5</x:v>
      </x:c>
      <x:c r="J1157" t="str">
        <x:v>Worked</x:v>
      </x:c>
      <x:c r="K1157" t="str">
        <x:v>Employee 1063; home branch Thurrock; assigned role Operative Skilled | Deployment branch: Thurrock | Actual role: Operative Skilled | Jobs: 399620 | Customers: Accenture UK Ltd | Actual hours: 10.5; source records: 1</x:v>
      </x:c>
      <x:c r="L1157" t="str">
        <x:v>Include</x:v>
      </x:c>
      <x:c r="M1157"/>
      <x:c r="N1157"/>
    </x:row>
    <x:row r="1158">
      <x:c r="A1158" t="str">
        <x:v>J McGinley|2026-03-23</x:v>
      </x:c>
      <x:c r="B1158" s="888" t="n">
        <x:v>46104</x:v>
      </x:c>
      <x:c r="C1158" t="str">
        <x:v>J McGinley</x:v>
      </x:c>
      <x:c r="D1158" t="str">
        <x:v>Permanent</x:v>
      </x:c>
      <x:c r="E1158" t="str">
        <x:v>Thurrock</x:v>
      </x:c>
      <x:c r="F1158" t="str">
        <x:v>Operative Skilled</x:v>
      </x:c>
      <x:c r="G1158" t="str">
        <x:v>399620</x:v>
      </x:c>
      <x:c r="H1158" t="str">
        <x:v>Accenture UK Ltd</x:v>
      </x:c>
      <x:c r="I1158" s="22" t="n">
        <x:v>10.5</x:v>
      </x:c>
      <x:c r="J1158" t="str">
        <x:v>Worked</x:v>
      </x:c>
      <x:c r="K1158" t="str">
        <x:v>Employee 1063; home branch Thurrock; assigned role Operative Skilled | Deployment branch: Thurrock | Actual role: Operative Skilled | Jobs: 399620 | Customers: Accenture UK Ltd | Actual hours: 10.5; source records: 1</x:v>
      </x:c>
      <x:c r="L1158" t="str">
        <x:v>Include</x:v>
      </x:c>
      <x:c r="M1158"/>
      <x:c r="N1158"/>
    </x:row>
    <x:row r="1159">
      <x:c r="A1159" t="str">
        <x:v>J McGinley|2026-03-24</x:v>
      </x:c>
      <x:c r="B1159" s="888" t="n">
        <x:v>46105</x:v>
      </x:c>
      <x:c r="C1159" t="str">
        <x:v>J McGinley</x:v>
      </x:c>
      <x:c r="D1159" t="str">
        <x:v>Permanent</x:v>
      </x:c>
      <x:c r="E1159" t="str">
        <x:v>Thurrock</x:v>
      </x:c>
      <x:c r="F1159" t="str">
        <x:v>Operative Skilled</x:v>
      </x:c>
      <x:c r="G1159" t="str">
        <x:v>399620</x:v>
      </x:c>
      <x:c r="H1159" t="str">
        <x:v>Accenture UK Ltd</x:v>
      </x:c>
      <x:c r="I1159" s="22" t="n">
        <x:v>10.5</x:v>
      </x:c>
      <x:c r="J1159" t="str">
        <x:v>Worked</x:v>
      </x:c>
      <x:c r="K1159" t="str">
        <x:v>Employee 1063; home branch Thurrock; assigned role Operative Skilled | Deployment branch: Thurrock | Actual role: Operative Skilled | Jobs: 399620 | Customers: Accenture UK Ltd | Actual hours: 10.5; source records: 1</x:v>
      </x:c>
      <x:c r="L1159" t="str">
        <x:v>Include</x:v>
      </x:c>
      <x:c r="M1159"/>
      <x:c r="N1159"/>
    </x:row>
    <x:row r="1160">
      <x:c r="A1160" t="str">
        <x:v>J McGinley|2026-03-25</x:v>
      </x:c>
      <x:c r="B1160" s="888" t="n">
        <x:v>46106</x:v>
      </x:c>
      <x:c r="C1160" t="str">
        <x:v>J McGinley</x:v>
      </x:c>
      <x:c r="D1160" t="str">
        <x:v>Permanent</x:v>
      </x:c>
      <x:c r="E1160" t="str">
        <x:v>Thurrock</x:v>
      </x:c>
      <x:c r="F1160" t="str">
        <x:v>Operative Skilled</x:v>
      </x:c>
      <x:c r="G1160" t="str">
        <x:v>399620</x:v>
      </x:c>
      <x:c r="H1160" t="str">
        <x:v>Accenture UK Ltd</x:v>
      </x:c>
      <x:c r="I1160" s="22" t="n">
        <x:v>10.5</x:v>
      </x:c>
      <x:c r="J1160" t="str">
        <x:v>Worked</x:v>
      </x:c>
      <x:c r="K1160" t="str">
        <x:v>Employee 1063; home branch Thurrock; assigned role Operative Skilled | Deployment branch: Thurrock | Actual role: Operative Skilled | Jobs: 399620 | Customers: Accenture UK Ltd | Actual hours: 10.5; source records: 1</x:v>
      </x:c>
      <x:c r="L1160" t="str">
        <x:v>Include</x:v>
      </x:c>
      <x:c r="M1160"/>
      <x:c r="N1160"/>
    </x:row>
    <x:row r="1161">
      <x:c r="A1161" t="str">
        <x:v>J McGinley|2026-03-26</x:v>
      </x:c>
      <x:c r="B1161" s="888" t="n">
        <x:v>46107</x:v>
      </x:c>
      <x:c r="C1161" t="str">
        <x:v>J McGinley</x:v>
      </x:c>
      <x:c r="D1161" t="str">
        <x:v>Permanent</x:v>
      </x:c>
      <x:c r="E1161" t="str">
        <x:v>Thurrock</x:v>
      </x:c>
      <x:c r="F1161" t="str">
        <x:v>Operative Skilled</x:v>
      </x:c>
      <x:c r="G1161" t="str">
        <x:v>399620</x:v>
      </x:c>
      <x:c r="H1161" t="str">
        <x:v>Accenture UK Ltd</x:v>
      </x:c>
      <x:c r="I1161" s="22" t="n">
        <x:v>10.5</x:v>
      </x:c>
      <x:c r="J1161" t="str">
        <x:v>Worked</x:v>
      </x:c>
      <x:c r="K1161" t="str">
        <x:v>Employee 1063; home branch Thurrock; assigned role Operative Skilled | Deployment branch: Thurrock | Actual role: Operative Skilled | Jobs: 399620 | Customers: Accenture UK Ltd | Actual hours: 10.5; source records: 1</x:v>
      </x:c>
      <x:c r="L1161" t="str">
        <x:v>Include</x:v>
      </x:c>
      <x:c r="M1161"/>
      <x:c r="N1161"/>
    </x:row>
    <x:row r="1162">
      <x:c r="A1162" t="str">
        <x:v>J McGinley|2026-03-27</x:v>
      </x:c>
      <x:c r="B1162" s="888" t="n">
        <x:v>46108</x:v>
      </x:c>
      <x:c r="C1162" t="str">
        <x:v>J McGinley</x:v>
      </x:c>
      <x:c r="D1162" t="str">
        <x:v>Permanent</x:v>
      </x:c>
      <x:c r="E1162" t="str">
        <x:v>Thurrock</x:v>
      </x:c>
      <x:c r="F1162" t="str">
        <x:v>Operative Skilled</x:v>
      </x:c>
      <x:c r="G1162" t="str">
        <x:v>399620</x:v>
      </x:c>
      <x:c r="H1162" t="str">
        <x:v>Accenture UK Ltd</x:v>
      </x:c>
      <x:c r="I1162" s="22" t="n">
        <x:v>10.5</x:v>
      </x:c>
      <x:c r="J1162" t="str">
        <x:v>Worked</x:v>
      </x:c>
      <x:c r="K1162" t="str">
        <x:v>Employee 1063; home branch Thurrock; assigned role Operative Skilled | Deployment branch: Thurrock | Actual role: Operative Skilled | Jobs: 399620 | Customers: Accenture UK Ltd | Actual hours: 10.5; source records: 1</x:v>
      </x:c>
      <x:c r="L1162" t="str">
        <x:v>Include</x:v>
      </x:c>
      <x:c r="M1162"/>
      <x:c r="N1162"/>
    </x:row>
    <x:row r="1163">
      <x:c r="A1163" t="str">
        <x:v>J McGinley|2026-03-30</x:v>
      </x:c>
      <x:c r="B1163" s="888" t="n">
        <x:v>46111</x:v>
      </x:c>
      <x:c r="C1163" t="str">
        <x:v>J McGinley</x:v>
      </x:c>
      <x:c r="D1163" t="str">
        <x:v>Permanent</x:v>
      </x:c>
      <x:c r="E1163" t="str">
        <x:v>Thurrock</x:v>
      </x:c>
      <x:c r="F1163" t="str">
        <x:v>Operative Skilled</x:v>
      </x:c>
      <x:c r="G1163" t="str">
        <x:v>399620</x:v>
      </x:c>
      <x:c r="H1163" t="str">
        <x:v>Accenture UK Ltd</x:v>
      </x:c>
      <x:c r="I1163" s="22" t="n">
        <x:v>11</x:v>
      </x:c>
      <x:c r="J1163" t="str">
        <x:v>Worked</x:v>
      </x:c>
      <x:c r="K1163" t="str">
        <x:v>Employee 1063; home branch Thurrock; assigned role Operative Skilled | Deployment branch: Thurrock | Actual role: Operative Skilled | Jobs: 399620 | Customers: Accenture UK Ltd | Actual hours: 11.0; source records: 1</x:v>
      </x:c>
      <x:c r="L1163" t="str">
        <x:v>Include</x:v>
      </x:c>
      <x:c r="M1163"/>
      <x:c r="N1163"/>
    </x:row>
    <x:row r="1164">
      <x:c r="A1164" t="str">
        <x:v>J McGinley|2026-03-31</x:v>
      </x:c>
      <x:c r="B1164" s="888" t="n">
        <x:v>46112</x:v>
      </x:c>
      <x:c r="C1164" t="str">
        <x:v>J McGinley</x:v>
      </x:c>
      <x:c r="D1164" t="str">
        <x:v>Permanent</x:v>
      </x:c>
      <x:c r="E1164" t="str">
        <x:v>Thurrock</x:v>
      </x:c>
      <x:c r="F1164" t="str">
        <x:v>Operative Skilled</x:v>
      </x:c>
      <x:c r="G1164" t="str">
        <x:v>399620</x:v>
      </x:c>
      <x:c r="H1164" t="str">
        <x:v>Accenture UK Ltd</x:v>
      </x:c>
      <x:c r="I1164" s="22" t="n">
        <x:v>11</x:v>
      </x:c>
      <x:c r="J1164" t="str">
        <x:v>Worked</x:v>
      </x:c>
      <x:c r="K1164" t="str">
        <x:v>Employee 1063; home branch Thurrock; assigned role Operative Skilled | Deployment branch: Thurrock | Actual role: Operative Skilled | Jobs: 399620 | Customers: Accenture UK Ltd | Actual hours: 11.0; source records: 1</x:v>
      </x:c>
      <x:c r="L1164" t="str">
        <x:v>Include</x:v>
      </x:c>
      <x:c r="M1164"/>
      <x:c r="N1164"/>
    </x:row>
    <x:row r="1165">
      <x:c r="A1165" t="str">
        <x:v>J Samuels|2026-03-04</x:v>
      </x:c>
      <x:c r="B1165" s="888" t="n">
        <x:v>46085</x:v>
      </x:c>
      <x:c r="C1165" t="str">
        <x:v>J Samuels</x:v>
      </x:c>
      <x:c r="D1165" t="str">
        <x:v>Permanent</x:v>
      </x:c>
      <x:c r="E1165" t="str">
        <x:v>Croydon</x:v>
      </x:c>
      <x:c r="F1165" t="str">
        <x:v>Operative Skilled</x:v>
      </x:c>
      <x:c r="G1165" t="str">
        <x:v>392752</x:v>
      </x:c>
      <x:c r="H1165" t="str">
        <x:v>Bromley Central Library</x:v>
      </x:c>
      <x:c r="I1165" s="22" t="n">
        <x:v>8.5</x:v>
      </x:c>
      <x:c r="J1165" t="str">
        <x:v>Worked</x:v>
      </x:c>
      <x:c r="K1165" t="str">
        <x:v>Employee 103743; home branch Croydon; assigned role Operative Skilled | Deployment branch: Croydon | Actual role: Operative Porter | Jobs: 392752 | Customers: Bromley Central Library | Actual hours: 8.5; source records: 1</x:v>
      </x:c>
      <x:c r="L1165" t="str">
        <x:v>Include</x:v>
      </x:c>
      <x:c r="M1165"/>
      <x:c r="N1165"/>
    </x:row>
    <x:row r="1166">
      <x:c r="A1166" t="str">
        <x:v>J Samuels|2026-03-05</x:v>
      </x:c>
      <x:c r="B1166" s="888" t="n">
        <x:v>46086</x:v>
      </x:c>
      <x:c r="C1166" t="str">
        <x:v>J Samuels</x:v>
      </x:c>
      <x:c r="D1166" t="str">
        <x:v>Permanent</x:v>
      </x:c>
      <x:c r="E1166" t="str">
        <x:v>Croydon</x:v>
      </x:c>
      <x:c r="F1166" t="str">
        <x:v>Operative Skilled</x:v>
      </x:c>
      <x:c r="G1166" t="str">
        <x:v>392752</x:v>
      </x:c>
      <x:c r="H1166" t="str">
        <x:v>Bromley Central Library</x:v>
      </x:c>
      <x:c r="I1166" s="22" t="n">
        <x:v>8</x:v>
      </x:c>
      <x:c r="J1166" t="str">
        <x:v>Worked</x:v>
      </x:c>
      <x:c r="K1166" t="str">
        <x:v>Employee 103743; home branch Croydon; assigned role Operative Skilled | Deployment branch: Croydon | Actual role: Operative Porter | Jobs: 392752 | Customers: Bromley Central Library | Actual hours: 8.0; source records: 1</x:v>
      </x:c>
      <x:c r="L1166" t="str">
        <x:v>Include</x:v>
      </x:c>
      <x:c r="M1166"/>
      <x:c r="N1166"/>
    </x:row>
    <x:row r="1167">
      <x:c r="A1167" t="str">
        <x:v>J Samuels|2026-03-10</x:v>
      </x:c>
      <x:c r="B1167" s="888" t="n">
        <x:v>46091</x:v>
      </x:c>
      <x:c r="C1167" t="str">
        <x:v>J Samuels</x:v>
      </x:c>
      <x:c r="D1167" t="str">
        <x:v>Permanent</x:v>
      </x:c>
      <x:c r="E1167" t="str">
        <x:v>Croydon</x:v>
      </x:c>
      <x:c r="F1167" t="str">
        <x:v>Operative Skilled</x:v>
      </x:c>
      <x:c r="G1167" t="str">
        <x:v>400824</x:v>
      </x:c>
      <x:c r="H1167" t="str">
        <x:v>Adecco Group</x:v>
      </x:c>
      <x:c r="I1167" s="22" t="n">
        <x:v>5.5</x:v>
      </x:c>
      <x:c r="J1167" t="str">
        <x:v>Worked</x:v>
      </x:c>
      <x:c r="K1167" t="str">
        <x:v>Employee 103743; home branch Croydon; assigned role Operative Skilled | Deployment branch: Croydon | Actual role: Operative Porter | Jobs: 400824 | Customers: Adecco Group | Actual hours: 5.5; source records: 1</x:v>
      </x:c>
      <x:c r="L1167" t="str">
        <x:v>Include</x:v>
      </x:c>
      <x:c r="M1167"/>
      <x:c r="N1167"/>
    </x:row>
    <x:row r="1168">
      <x:c r="A1168" t="str">
        <x:v>J Samuels|2026-03-13</x:v>
      </x:c>
      <x:c r="B1168" s="888" t="n">
        <x:v>46094</x:v>
      </x:c>
      <x:c r="C1168" t="str">
        <x:v>J Samuels</x:v>
      </x:c>
      <x:c r="D1168" t="str">
        <x:v>Permanent</x:v>
      </x:c>
      <x:c r="E1168" t="str">
        <x:v>Croydon</x:v>
      </x:c>
      <x:c r="F1168" t="str">
        <x:v>Operative Skilled</x:v>
      </x:c>
      <x:c r="G1168" t="str">
        <x:v>396207</x:v>
      </x:c>
      <x:c r="H1168" t="str">
        <x:v>Linklaters LLP</x:v>
      </x:c>
      <x:c r="I1168" s="22" t="n">
        <x:v>9</x:v>
      </x:c>
      <x:c r="J1168" t="str">
        <x:v>Worked</x:v>
      </x:c>
      <x:c r="K1168" t="str">
        <x:v>Employee 103743; home branch Croydon; assigned role Operative Skilled | Deployment branch: Thurrock | Actual role: Operative Porter | Jobs: 396207 | Customers: Linklaters LLP | Actual hours: 9.0; source records: 1</x:v>
      </x:c>
      <x:c r="L1168" t="str">
        <x:v>Include</x:v>
      </x:c>
      <x:c r="M1168"/>
      <x:c r="N1168"/>
    </x:row>
    <x:row r="1169">
      <x:c r="A1169" t="str">
        <x:v>J Samuels|2026-03-18</x:v>
      </x:c>
      <x:c r="B1169" s="888" t="n">
        <x:v>46099</x:v>
      </x:c>
      <x:c r="C1169" t="str">
        <x:v>J Samuels</x:v>
      </x:c>
      <x:c r="D1169" t="str">
        <x:v>Permanent</x:v>
      </x:c>
      <x:c r="E1169" t="str">
        <x:v>Croydon</x:v>
      </x:c>
      <x:c r="F1169" t="str">
        <x:v>Operative Skilled</x:v>
      </x:c>
      <x:c r="G1169"/>
      <x:c r="H1169"/>
      <x:c r="I1169" s="22" t="n">
        <x:v>0</x:v>
      </x:c>
      <x:c r="J1169" t="str">
        <x:v>Annual leave</x:v>
      </x:c>
      <x:c r="K1169" t="str">
        <x:v>Employee 103743; home branch Croydon; assigned role Operative Skilled | Leave: Annual Leave (Hours) | Leave calendar basis: Variable-pattern period</x:v>
      </x:c>
      <x:c r="L1169" t="str">
        <x:v>Include</x:v>
      </x:c>
      <x:c r="M1169"/>
      <x:c r="N1169"/>
    </x:row>
    <x:row r="1170">
      <x:c r="A1170" t="str">
        <x:v>J Samuels|2026-03-19</x:v>
      </x:c>
      <x:c r="B1170" s="888" t="n">
        <x:v>46100</x:v>
      </x:c>
      <x:c r="C1170" t="str">
        <x:v>J Samuels</x:v>
      </x:c>
      <x:c r="D1170" t="str">
        <x:v>Permanent</x:v>
      </x:c>
      <x:c r="E1170" t="str">
        <x:v>Croydon</x:v>
      </x:c>
      <x:c r="F1170" t="str">
        <x:v>Operative Skilled</x:v>
      </x:c>
      <x:c r="G1170"/>
      <x:c r="H1170"/>
      <x:c r="I1170" s="22" t="n">
        <x:v>0</x:v>
      </x:c>
      <x:c r="J1170" t="str">
        <x:v>Annual leave</x:v>
      </x:c>
      <x:c r="K1170" t="str">
        <x:v>Employee 103743; home branch Croydon; assigned role Operative Skilled | Leave: Annual Leave (Hours) | Leave calendar basis: Variable-pattern period</x:v>
      </x:c>
      <x:c r="L1170" t="str">
        <x:v>Include</x:v>
      </x:c>
      <x:c r="M1170"/>
      <x:c r="N1170"/>
    </x:row>
    <x:row r="1171">
      <x:c r="A1171" t="str">
        <x:v>J Samuels|2026-03-20</x:v>
      </x:c>
      <x:c r="B1171" s="888" t="n">
        <x:v>46101</x:v>
      </x:c>
      <x:c r="C1171" t="str">
        <x:v>J Samuels</x:v>
      </x:c>
      <x:c r="D1171" t="str">
        <x:v>Permanent</x:v>
      </x:c>
      <x:c r="E1171" t="str">
        <x:v>Croydon</x:v>
      </x:c>
      <x:c r="F1171" t="str">
        <x:v>Operative Skilled</x:v>
      </x:c>
      <x:c r="G1171"/>
      <x:c r="H1171"/>
      <x:c r="I1171" s="22" t="n">
        <x:v>0</x:v>
      </x:c>
      <x:c r="J1171" t="str">
        <x:v>Annual leave</x:v>
      </x:c>
      <x:c r="K1171" t="str">
        <x:v>Employee 103743; home branch Croydon; assigned role Operative Skilled | Leave: Annual Leave (Hours) | Leave calendar basis: Variable-pattern period</x:v>
      </x:c>
      <x:c r="L1171" t="str">
        <x:v>Include</x:v>
      </x:c>
      <x:c r="M1171"/>
      <x:c r="N1171"/>
    </x:row>
    <x:row r="1172">
      <x:c r="A1172" t="str">
        <x:v>J Samuels|2026-03-25</x:v>
      </x:c>
      <x:c r="B1172" s="888" t="n">
        <x:v>46106</x:v>
      </x:c>
      <x:c r="C1172" t="str">
        <x:v>J Samuels</x:v>
      </x:c>
      <x:c r="D1172" t="str">
        <x:v>Permanent</x:v>
      </x:c>
      <x:c r="E1172" t="str">
        <x:v>Croydon</x:v>
      </x:c>
      <x:c r="F1172" t="str">
        <x:v>Operative Skilled</x:v>
      </x:c>
      <x:c r="G1172" t="str">
        <x:v>392752</x:v>
      </x:c>
      <x:c r="H1172" t="str">
        <x:v>Bromley Central Library</x:v>
      </x:c>
      <x:c r="I1172" s="22" t="n">
        <x:v>10</x:v>
      </x:c>
      <x:c r="J1172" t="str">
        <x:v>Worked</x:v>
      </x:c>
      <x:c r="K1172" t="str">
        <x:v>Employee 103743; home branch Croydon; assigned role Operative Skilled | Deployment branch: Croydon | Actual role: Operative Porter | Jobs: 392752 | Customers: Bromley Central Library | Actual hours: 10.0; source records: 1</x:v>
      </x:c>
      <x:c r="L1172" t="str">
        <x:v>Include</x:v>
      </x:c>
      <x:c r="M1172"/>
      <x:c r="N1172"/>
    </x:row>
    <x:row r="1173">
      <x:c r="A1173" t="str">
        <x:v>J Samuels|2026-03-26</x:v>
      </x:c>
      <x:c r="B1173" s="888" t="n">
        <x:v>46107</x:v>
      </x:c>
      <x:c r="C1173" t="str">
        <x:v>J Samuels</x:v>
      </x:c>
      <x:c r="D1173" t="str">
        <x:v>Permanent</x:v>
      </x:c>
      <x:c r="E1173" t="str">
        <x:v>Croydon</x:v>
      </x:c>
      <x:c r="F1173" t="str">
        <x:v>Operative Skilled</x:v>
      </x:c>
      <x:c r="G1173" t="str">
        <x:v>392752</x:v>
      </x:c>
      <x:c r="H1173" t="str">
        <x:v>Bromley Central Library</x:v>
      </x:c>
      <x:c r="I1173" s="22" t="n">
        <x:v>9.5</x:v>
      </x:c>
      <x:c r="J1173" t="str">
        <x:v>Worked</x:v>
      </x:c>
      <x:c r="K1173" t="str">
        <x:v>Employee 103743; home branch Croydon; assigned role Operative Skilled | Deployment branch: Croydon | Actual role: Operative Porter | Jobs: 392752 | Customers: Bromley Central Library | Actual hours: 9.5; source records: 1</x:v>
      </x:c>
      <x:c r="L1173" t="str">
        <x:v>Include</x:v>
      </x:c>
      <x:c r="M1173"/>
      <x:c r="N1173"/>
    </x:row>
    <x:row r="1174">
      <x:c r="A1174" t="str">
        <x:v>J Samuels|2026-03-27</x:v>
      </x:c>
      <x:c r="B1174" s="888" t="n">
        <x:v>46108</x:v>
      </x:c>
      <x:c r="C1174" t="str">
        <x:v>J Samuels</x:v>
      </x:c>
      <x:c r="D1174" t="str">
        <x:v>Permanent</x:v>
      </x:c>
      <x:c r="E1174" t="str">
        <x:v>Croydon</x:v>
      </x:c>
      <x:c r="F1174" t="str">
        <x:v>Operative Skilled</x:v>
      </x:c>
      <x:c r="G1174" t="str">
        <x:v>392752</x:v>
      </x:c>
      <x:c r="H1174" t="str">
        <x:v>Bromley Central Library</x:v>
      </x:c>
      <x:c r="I1174" s="22" t="n">
        <x:v>9.5</x:v>
      </x:c>
      <x:c r="J1174" t="str">
        <x:v>Worked</x:v>
      </x:c>
      <x:c r="K1174" t="str">
        <x:v>Employee 103743; home branch Croydon; assigned role Operative Skilled | Deployment branch: Croydon | Actual role: Operative Porter | Jobs: 392752 | Customers: Bromley Central Library | Actual hours: 9.5; source records: 1</x:v>
      </x:c>
      <x:c r="L1174" t="str">
        <x:v>Include</x:v>
      </x:c>
      <x:c r="M1174"/>
      <x:c r="N1174"/>
    </x:row>
    <x:row r="1175">
      <x:c r="A1175" t="str">
        <x:v>J Samuels|2026-03-30</x:v>
      </x:c>
      <x:c r="B1175" s="888" t="n">
        <x:v>46111</x:v>
      </x:c>
      <x:c r="C1175" t="str">
        <x:v>J Samuels</x:v>
      </x:c>
      <x:c r="D1175" t="str">
        <x:v>Permanent</x:v>
      </x:c>
      <x:c r="E1175" t="str">
        <x:v>Croydon</x:v>
      </x:c>
      <x:c r="F1175" t="str">
        <x:v>Operative Skilled</x:v>
      </x:c>
      <x:c r="G1175" t="str">
        <x:v>392752</x:v>
      </x:c>
      <x:c r="H1175" t="str">
        <x:v>Bromley Central Library</x:v>
      </x:c>
      <x:c r="I1175" s="22" t="n">
        <x:v>9.5</x:v>
      </x:c>
      <x:c r="J1175" t="str">
        <x:v>Worked</x:v>
      </x:c>
      <x:c r="K1175" t="str">
        <x:v>Employee 103743; home branch Croydon; assigned role Operative Skilled | Deployment branch: Croydon | Actual role: Operative Porter | Jobs: 392752 | Customers: Bromley Central Library | Actual hours: 9.5; source records: 1</x:v>
      </x:c>
      <x:c r="L1175" t="str">
        <x:v>Include</x:v>
      </x:c>
      <x:c r="M1175"/>
      <x:c r="N1175"/>
    </x:row>
    <x:row r="1176">
      <x:c r="A1176" t="str">
        <x:v>J Samuels|2026-03-31</x:v>
      </x:c>
      <x:c r="B1176" s="888" t="n">
        <x:v>46112</x:v>
      </x:c>
      <x:c r="C1176" t="str">
        <x:v>J Samuels</x:v>
      </x:c>
      <x:c r="D1176" t="str">
        <x:v>Permanent</x:v>
      </x:c>
      <x:c r="E1176" t="str">
        <x:v>Croydon</x:v>
      </x:c>
      <x:c r="F1176" t="str">
        <x:v>Operative Skilled</x:v>
      </x:c>
      <x:c r="G1176" t="str">
        <x:v>392752</x:v>
      </x:c>
      <x:c r="H1176" t="str">
        <x:v>Bromley Central Library</x:v>
      </x:c>
      <x:c r="I1176" s="22" t="n">
        <x:v>11</x:v>
      </x:c>
      <x:c r="J1176" t="str">
        <x:v>Worked</x:v>
      </x:c>
      <x:c r="K1176" t="str">
        <x:v>Employee 103743; home branch Croydon; assigned role Operative Skilled | Deployment branch: Croydon | Actual role: Operative Porter | Jobs: 392752 | Customers: Bromley Central Library | Actual hours: 11.0; source records: 1</x:v>
      </x:c>
      <x:c r="L1176" t="str">
        <x:v>Include</x:v>
      </x:c>
      <x:c r="M1176"/>
      <x:c r="N1176"/>
    </x:row>
    <x:row r="1177">
      <x:c r="A1177" t="str">
        <x:v>J Stephenson|2026-03-01</x:v>
      </x:c>
      <x:c r="B1177" s="888" t="n">
        <x:v>46082</x:v>
      </x:c>
      <x:c r="C1177" t="str">
        <x:v>J Stephenson</x:v>
      </x:c>
      <x:c r="D1177" t="str">
        <x:v>Permanent</x:v>
      </x:c>
      <x:c r="E1177" t="str">
        <x:v>Thurrock</x:v>
      </x:c>
      <x:c r="F1177" t="str">
        <x:v>Operative Skilled</x:v>
      </x:c>
      <x:c r="G1177" t="str">
        <x:v>400150</x:v>
      </x:c>
      <x:c r="H1177" t="str">
        <x:v>Cooke, Young &amp; Keidan LLP</x:v>
      </x:c>
      <x:c r="I1177" s="22" t="n">
        <x:v>5.5</x:v>
      </x:c>
      <x:c r="J1177" t="str">
        <x:v>Worked</x:v>
      </x:c>
      <x:c r="K1177" t="str">
        <x:v>Employee 1569; home branch Thurrock; assigned role Operative Skilled | Deployment branch: Thurrock | Actual role: Operative Skilled | Jobs: 400150 | Customers: Cooke, Young &amp; Keidan LLP | Actual hours: 5.5; source records: 1</x:v>
      </x:c>
      <x:c r="L1177" t="str">
        <x:v>Include</x:v>
      </x:c>
      <x:c r="M1177"/>
      <x:c r="N1177"/>
    </x:row>
    <x:row r="1178">
      <x:c r="A1178" t="str">
        <x:v>J Stephenson|2026-03-02</x:v>
      </x:c>
      <x:c r="B1178" s="888" t="n">
        <x:v>46083</x:v>
      </x:c>
      <x:c r="C1178" t="str">
        <x:v>J Stephenson</x:v>
      </x:c>
      <x:c r="D1178" t="str">
        <x:v>Permanent</x:v>
      </x:c>
      <x:c r="E1178" t="str">
        <x:v>Thurrock</x:v>
      </x:c>
      <x:c r="F1178" t="str">
        <x:v>Operative Skilled</x:v>
      </x:c>
      <x:c r="G1178" t="str">
        <x:v>396207</x:v>
      </x:c>
      <x:c r="H1178" t="str">
        <x:v>Linklaters LLP</x:v>
      </x:c>
      <x:c r="I1178" s="22" t="n">
        <x:v>9.5</x:v>
      </x:c>
      <x:c r="J1178" t="str">
        <x:v>Worked</x:v>
      </x:c>
      <x:c r="K1178" t="str">
        <x:v>Employee 1569; home branch Thurrock; assigned role Operative Skilled | Deployment branch: Thurrock | Actual role: Operative Skilled | Jobs: 396207 | Customers: Linklaters LLP | Actual hours: 9.5; source records: 1</x:v>
      </x:c>
      <x:c r="L1178" t="str">
        <x:v>Include</x:v>
      </x:c>
      <x:c r="M1178"/>
      <x:c r="N1178"/>
    </x:row>
    <x:row r="1179">
      <x:c r="A1179" t="str">
        <x:v>J Stephenson|2026-03-03</x:v>
      </x:c>
      <x:c r="B1179" s="888" t="n">
        <x:v>46084</x:v>
      </x:c>
      <x:c r="C1179" t="str">
        <x:v>J Stephenson</x:v>
      </x:c>
      <x:c r="D1179" t="str">
        <x:v>Permanent</x:v>
      </x:c>
      <x:c r="E1179" t="str">
        <x:v>Thurrock</x:v>
      </x:c>
      <x:c r="F1179" t="str">
        <x:v>Operative Skilled</x:v>
      </x:c>
      <x:c r="G1179" t="str">
        <x:v>400636</x:v>
      </x:c>
      <x:c r="H1179" t="str">
        <x:v>Harrow Green</x:v>
      </x:c>
      <x:c r="I1179" s="22" t="n">
        <x:v>7.5</x:v>
      </x:c>
      <x:c r="J1179" t="str">
        <x:v>Worked</x:v>
      </x:c>
      <x:c r="K1179" t="str">
        <x:v>Employee 1569; home branch Thurrock; assigned role Operative Skilled | Deployment branch: Thurrock | Actual role: Operative Skilled | Jobs: 400636 | Customers: Harrow Green | Actual hours: 7.5; source records: 1</x:v>
      </x:c>
      <x:c r="L1179" t="str">
        <x:v>Include</x:v>
      </x:c>
      <x:c r="M1179"/>
      <x:c r="N1179"/>
    </x:row>
    <x:row r="1180">
      <x:c r="A1180" t="str">
        <x:v>J Stephenson|2026-03-04</x:v>
      </x:c>
      <x:c r="B1180" s="888" t="n">
        <x:v>46085</x:v>
      </x:c>
      <x:c r="C1180" t="str">
        <x:v>J Stephenson</x:v>
      </x:c>
      <x:c r="D1180" t="str">
        <x:v>Permanent</x:v>
      </x:c>
      <x:c r="E1180" t="str">
        <x:v>Thurrock</x:v>
      </x:c>
      <x:c r="F1180" t="str">
        <x:v>Operative Skilled</x:v>
      </x:c>
      <x:c r="G1180" t="str">
        <x:v>400636</x:v>
      </x:c>
      <x:c r="H1180" t="str">
        <x:v>Harrow Green</x:v>
      </x:c>
      <x:c r="I1180" s="22" t="n">
        <x:v>7</x:v>
      </x:c>
      <x:c r="J1180" t="str">
        <x:v>Worked</x:v>
      </x:c>
      <x:c r="K1180" t="str">
        <x:v>Employee 1569; home branch Thurrock; assigned role Operative Skilled | Deployment branch: Thurrock | Actual role: Operative Skilled | Jobs: 400636 | Customers: Harrow Green | Actual hours: 7.0; source records: 1</x:v>
      </x:c>
      <x:c r="L1180" t="str">
        <x:v>Include</x:v>
      </x:c>
      <x:c r="M1180"/>
      <x:c r="N1180"/>
    </x:row>
    <x:row r="1181">
      <x:c r="A1181" t="str">
        <x:v>J Stephenson|2026-03-05</x:v>
      </x:c>
      <x:c r="B1181" s="888" t="n">
        <x:v>46086</x:v>
      </x:c>
      <x:c r="C1181" t="str">
        <x:v>J Stephenson</x:v>
      </x:c>
      <x:c r="D1181" t="str">
        <x:v>Permanent</x:v>
      </x:c>
      <x:c r="E1181" t="str">
        <x:v>Thurrock</x:v>
      </x:c>
      <x:c r="F1181" t="str">
        <x:v>Operative Skilled</x:v>
      </x:c>
      <x:c r="G1181" t="str">
        <x:v>400636</x:v>
      </x:c>
      <x:c r="H1181" t="str">
        <x:v>Harrow Green</x:v>
      </x:c>
      <x:c r="I1181" s="22" t="n">
        <x:v>8.5</x:v>
      </x:c>
      <x:c r="J1181" t="str">
        <x:v>Worked</x:v>
      </x:c>
      <x:c r="K1181" t="str">
        <x:v>Employee 1569; home branch Thurrock; assigned role Operative Skilled | Deployment branch: Thurrock | Actual role: Operative Skilled | Jobs: 400636 | Customers: Harrow Green | Actual hours: 8.5; source records: 1</x:v>
      </x:c>
      <x:c r="L1181" t="str">
        <x:v>Include</x:v>
      </x:c>
      <x:c r="M1181"/>
      <x:c r="N1181"/>
    </x:row>
    <x:row r="1182">
      <x:c r="A1182" t="str">
        <x:v>J Stephenson|2026-03-06</x:v>
      </x:c>
      <x:c r="B1182" s="888" t="n">
        <x:v>46087</x:v>
      </x:c>
      <x:c r="C1182" t="str">
        <x:v>J Stephenson</x:v>
      </x:c>
      <x:c r="D1182" t="str">
        <x:v>Permanent</x:v>
      </x:c>
      <x:c r="E1182" t="str">
        <x:v>Thurrock</x:v>
      </x:c>
      <x:c r="F1182" t="str">
        <x:v>Operative Skilled</x:v>
      </x:c>
      <x:c r="G1182" t="str">
        <x:v>400250</x:v>
      </x:c>
      <x:c r="H1182" t="str">
        <x:v>Apple Europe Limited</x:v>
      </x:c>
      <x:c r="I1182" s="22" t="n">
        <x:v>11.5</x:v>
      </x:c>
      <x:c r="J1182" t="str">
        <x:v>Worked</x:v>
      </x:c>
      <x:c r="K1182" t="str">
        <x:v>Employee 1569; home branch Thurrock; assigned role Operative Skilled | Deployment branch: Thurrock | Actual role: Operative Skilled | Jobs: 400250 | Customers: Apple Europe Limited | Actual hours: 11.5; source records: 1</x:v>
      </x:c>
      <x:c r="L1182" t="str">
        <x:v>Include</x:v>
      </x:c>
      <x:c r="M1182"/>
      <x:c r="N1182"/>
    </x:row>
    <x:row r="1183">
      <x:c r="A1183" t="str">
        <x:v>J Stephenson|2026-03-09</x:v>
      </x:c>
      <x:c r="B1183" s="888" t="n">
        <x:v>46090</x:v>
      </x:c>
      <x:c r="C1183" t="str">
        <x:v>J Stephenson</x:v>
      </x:c>
      <x:c r="D1183" t="str">
        <x:v>Permanent</x:v>
      </x:c>
      <x:c r="E1183" t="str">
        <x:v>Thurrock</x:v>
      </x:c>
      <x:c r="F1183" t="str">
        <x:v>Operative Skilled</x:v>
      </x:c>
      <x:c r="G1183" t="str">
        <x:v>400289</x:v>
      </x:c>
      <x:c r="H1183" t="str">
        <x:v>HSBC/JLL</x:v>
      </x:c>
      <x:c r="I1183" s="22" t="n">
        <x:v>7.5</x:v>
      </x:c>
      <x:c r="J1183" t="str">
        <x:v>Worked</x:v>
      </x:c>
      <x:c r="K1183" t="str">
        <x:v>Employee 1569; home branch Thurrock; assigned role Operative Skilled | Deployment branch: Thurrock | Actual role: Operative Skilled | Jobs: 400289 | Customers: HSBC/JLL | Actual hours: 7.5; source records: 1</x:v>
      </x:c>
      <x:c r="L1183" t="str">
        <x:v>Include</x:v>
      </x:c>
      <x:c r="M1183"/>
      <x:c r="N1183"/>
    </x:row>
    <x:row r="1184">
      <x:c r="A1184" t="str">
        <x:v>J Stephenson|2026-03-10</x:v>
      </x:c>
      <x:c r="B1184" s="888" t="n">
        <x:v>46091</x:v>
      </x:c>
      <x:c r="C1184" t="str">
        <x:v>J Stephenson</x:v>
      </x:c>
      <x:c r="D1184" t="str">
        <x:v>Permanent</x:v>
      </x:c>
      <x:c r="E1184" t="str">
        <x:v>Thurrock</x:v>
      </x:c>
      <x:c r="F1184" t="str">
        <x:v>Operative Skilled</x:v>
      </x:c>
      <x:c r="G1184" t="str">
        <x:v>400289</x:v>
      </x:c>
      <x:c r="H1184" t="str">
        <x:v>HSBC/JLL</x:v>
      </x:c>
      <x:c r="I1184" s="22" t="n">
        <x:v>7.5</x:v>
      </x:c>
      <x:c r="J1184" t="str">
        <x:v>Worked</x:v>
      </x:c>
      <x:c r="K1184" t="str">
        <x:v>Employee 1569; home branch Thurrock; assigned role Operative Skilled | Deployment branch: Thurrock | Actual role: Operative Skilled | Jobs: 400289 | Customers: HSBC/JLL | Actual hours: 7.5; source records: 1</x:v>
      </x:c>
      <x:c r="L1184" t="str">
        <x:v>Include</x:v>
      </x:c>
      <x:c r="M1184"/>
      <x:c r="N1184"/>
    </x:row>
    <x:row r="1185">
      <x:c r="A1185" t="str">
        <x:v>J Stephenson|2026-03-11</x:v>
      </x:c>
      <x:c r="B1185" s="888" t="n">
        <x:v>46092</x:v>
      </x:c>
      <x:c r="C1185" t="str">
        <x:v>J Stephenson</x:v>
      </x:c>
      <x:c r="D1185" t="str">
        <x:v>Permanent</x:v>
      </x:c>
      <x:c r="E1185" t="str">
        <x:v>Thurrock</x:v>
      </x:c>
      <x:c r="F1185" t="str">
        <x:v>Operative Skilled</x:v>
      </x:c>
      <x:c r="G1185" t="str">
        <x:v>400289</x:v>
      </x:c>
      <x:c r="H1185" t="str">
        <x:v>HSBC/JLL</x:v>
      </x:c>
      <x:c r="I1185" s="22" t="n">
        <x:v>7.5</x:v>
      </x:c>
      <x:c r="J1185" t="str">
        <x:v>Worked</x:v>
      </x:c>
      <x:c r="K1185" t="str">
        <x:v>Employee 1569; home branch Thurrock; assigned role Operative Skilled | Deployment branch: Thurrock | Actual role: Operative Skilled | Jobs: 400289 | Customers: HSBC/JLL | Actual hours: 7.5; source records: 1</x:v>
      </x:c>
      <x:c r="L1185" t="str">
        <x:v>Include</x:v>
      </x:c>
      <x:c r="M1185"/>
      <x:c r="N1185"/>
    </x:row>
    <x:row r="1186">
      <x:c r="A1186" t="str">
        <x:v>J Stephenson|2026-03-12</x:v>
      </x:c>
      <x:c r="B1186" s="888" t="n">
        <x:v>46093</x:v>
      </x:c>
      <x:c r="C1186" t="str">
        <x:v>J Stephenson</x:v>
      </x:c>
      <x:c r="D1186" t="str">
        <x:v>Permanent</x:v>
      </x:c>
      <x:c r="E1186" t="str">
        <x:v>Thurrock</x:v>
      </x:c>
      <x:c r="F1186" t="str">
        <x:v>Operative Skilled</x:v>
      </x:c>
      <x:c r="G1186" t="str">
        <x:v>400289</x:v>
      </x:c>
      <x:c r="H1186" t="str">
        <x:v>HSBC/JLL</x:v>
      </x:c>
      <x:c r="I1186" s="22" t="n">
        <x:v>8.5</x:v>
      </x:c>
      <x:c r="J1186" t="str">
        <x:v>Worked</x:v>
      </x:c>
      <x:c r="K1186" t="str">
        <x:v>Employee 1569; home branch Thurrock; assigned role Operative Skilled | Deployment branch: Thurrock | Actual role: Operative Skilled | Jobs: 400289 | Customers: HSBC/JLL | Actual hours: 8.5; source records: 1</x:v>
      </x:c>
      <x:c r="L1186" t="str">
        <x:v>Include</x:v>
      </x:c>
      <x:c r="M1186"/>
      <x:c r="N1186"/>
    </x:row>
    <x:row r="1187">
      <x:c r="A1187" t="str">
        <x:v>J Stephenson|2026-03-13</x:v>
      </x:c>
      <x:c r="B1187" s="888" t="n">
        <x:v>46094</x:v>
      </x:c>
      <x:c r="C1187" t="str">
        <x:v>J Stephenson</x:v>
      </x:c>
      <x:c r="D1187" t="str">
        <x:v>Permanent</x:v>
      </x:c>
      <x:c r="E1187" t="str">
        <x:v>Thurrock</x:v>
      </x:c>
      <x:c r="F1187" t="str">
        <x:v>Operative Skilled</x:v>
      </x:c>
      <x:c r="G1187" t="str">
        <x:v>400289, 400841</x:v>
      </x:c>
      <x:c r="H1187" t="str">
        <x:v>HSBC/JLL; Rocksteady Studios Ltd</x:v>
      </x:c>
      <x:c r="I1187" s="22" t="n">
        <x:v>15</x:v>
      </x:c>
      <x:c r="J1187" t="str">
        <x:v>Worked — 2 records</x:v>
      </x:c>
      <x:c r="K1187" t="str">
        <x:v>Employee 1569; home branch Thurrock; assigned role Operative Skilled | Deployment branch: Thurrock | Actual role: Operative Skilled | Jobs: 400289, 400841 | Customers: HSBC/JLL; Rocksteady Studios Ltd | Actual hours: 15.0; source records: 2</x:v>
      </x:c>
      <x:c r="L1187" t="str">
        <x:v>Include</x:v>
      </x:c>
      <x:c r="M1187"/>
      <x:c r="N1187"/>
    </x:row>
    <x:row r="1188">
      <x:c r="A1188" t="str">
        <x:v>J Stephenson|2026-03-14</x:v>
      </x:c>
      <x:c r="B1188" s="888" t="n">
        <x:v>46095</x:v>
      </x:c>
      <x:c r="C1188" t="str">
        <x:v>J Stephenson</x:v>
      </x:c>
      <x:c r="D1188" t="str">
        <x:v>Permanent</x:v>
      </x:c>
      <x:c r="E1188" t="str">
        <x:v>Thurrock</x:v>
      </x:c>
      <x:c r="F1188" t="str">
        <x:v>Operative Skilled</x:v>
      </x:c>
      <x:c r="G1188" t="str">
        <x:v>400841</x:v>
      </x:c>
      <x:c r="H1188" t="str">
        <x:v>Rocksteady Studios Ltd</x:v>
      </x:c>
      <x:c r="I1188" s="22" t="n">
        <x:v>8.5</x:v>
      </x:c>
      <x:c r="J1188" t="str">
        <x:v>Worked</x:v>
      </x:c>
      <x:c r="K1188" t="str">
        <x:v>Employee 1569; home branch Thurrock; assigned role Operative Skilled | Deployment branch: Thurrock | Actual role: Operative Skilled | Jobs: 400841 | Customers: Rocksteady Studios Ltd | Actual hours: 8.5; source records: 1</x:v>
      </x:c>
      <x:c r="L1188" t="str">
        <x:v>Include</x:v>
      </x:c>
      <x:c r="M1188"/>
      <x:c r="N1188"/>
    </x:row>
    <x:row r="1189">
      <x:c r="A1189" t="str">
        <x:v>J Stephenson|2026-03-15</x:v>
      </x:c>
      <x:c r="B1189" s="888" t="n">
        <x:v>46096</x:v>
      </x:c>
      <x:c r="C1189" t="str">
        <x:v>J Stephenson</x:v>
      </x:c>
      <x:c r="D1189" t="str">
        <x:v>Permanent</x:v>
      </x:c>
      <x:c r="E1189" t="str">
        <x:v>Thurrock</x:v>
      </x:c>
      <x:c r="F1189" t="str">
        <x:v>Operative Skilled</x:v>
      </x:c>
      <x:c r="G1189" t="str">
        <x:v>400841</x:v>
      </x:c>
      <x:c r="H1189" t="str">
        <x:v>Rocksteady Studios Ltd</x:v>
      </x:c>
      <x:c r="I1189" s="22" t="n">
        <x:v>7.5</x:v>
      </x:c>
      <x:c r="J1189" t="str">
        <x:v>Worked</x:v>
      </x:c>
      <x:c r="K1189" t="str">
        <x:v>Employee 1569; home branch Thurrock; assigned role Operative Skilled | Deployment branch: Thurrock | Actual role: Operative Skilled | Jobs: 400841 | Customers: Rocksteady Studios Ltd | Actual hours: 7.5; source records: 1</x:v>
      </x:c>
      <x:c r="L1189" t="str">
        <x:v>Include</x:v>
      </x:c>
      <x:c r="M1189"/>
      <x:c r="N1189"/>
    </x:row>
    <x:row r="1190">
      <x:c r="A1190" t="str">
        <x:v>J Stephenson|2026-03-16</x:v>
      </x:c>
      <x:c r="B1190" s="888" t="n">
        <x:v>46097</x:v>
      </x:c>
      <x:c r="C1190" t="str">
        <x:v>J Stephenson</x:v>
      </x:c>
      <x:c r="D1190" t="str">
        <x:v>Permanent</x:v>
      </x:c>
      <x:c r="E1190" t="str">
        <x:v>Thurrock</x:v>
      </x:c>
      <x:c r="F1190" t="str">
        <x:v>Operative Skilled</x:v>
      </x:c>
      <x:c r="G1190" t="str">
        <x:v>400289</x:v>
      </x:c>
      <x:c r="H1190" t="str">
        <x:v>HSBC/JLL</x:v>
      </x:c>
      <x:c r="I1190" s="22" t="n">
        <x:v>17.5</x:v>
      </x:c>
      <x:c r="J1190" t="str">
        <x:v>Worked — 2 records</x:v>
      </x:c>
      <x:c r="K1190" t="str">
        <x:v>Employee 1569; home branch Thurrock; assigned role Operative Skilled | Deployment branch: Thurrock | Actual role: Operative Porter, Operative Skilled | Jobs: 400289 | Customers: HSBC/JLL | Actual hours: 17.5; source records: 2</x:v>
      </x:c>
      <x:c r="L1190" t="str">
        <x:v>Include</x:v>
      </x:c>
      <x:c r="M1190"/>
      <x:c r="N1190"/>
    </x:row>
    <x:row r="1191">
      <x:c r="A1191" t="str">
        <x:v>J Stephenson|2026-03-17</x:v>
      </x:c>
      <x:c r="B1191" s="888" t="n">
        <x:v>46098</x:v>
      </x:c>
      <x:c r="C1191" t="str">
        <x:v>J Stephenson</x:v>
      </x:c>
      <x:c r="D1191" t="str">
        <x:v>Permanent</x:v>
      </x:c>
      <x:c r="E1191" t="str">
        <x:v>Thurrock</x:v>
      </x:c>
      <x:c r="F1191" t="str">
        <x:v>Operative Skilled</x:v>
      </x:c>
      <x:c r="G1191" t="str">
        <x:v>400289</x:v>
      </x:c>
      <x:c r="H1191" t="str">
        <x:v>HSBC/JLL</x:v>
      </x:c>
      <x:c r="I1191" s="22" t="n">
        <x:v>17.5</x:v>
      </x:c>
      <x:c r="J1191" t="str">
        <x:v>Worked — 2 records</x:v>
      </x:c>
      <x:c r="K1191" t="str">
        <x:v>Employee 1569; home branch Thurrock; assigned role Operative Skilled | Deployment branch: Thurrock | Actual role: Operative Porter, Operative Skilled | Jobs: 400289 | Customers: HSBC/JLL | Actual hours: 17.5; source records: 2</x:v>
      </x:c>
      <x:c r="L1191" t="str">
        <x:v>Include</x:v>
      </x:c>
      <x:c r="M1191"/>
      <x:c r="N1191"/>
    </x:row>
    <x:row r="1192">
      <x:c r="A1192" t="str">
        <x:v>J Stephenson|2026-03-18</x:v>
      </x:c>
      <x:c r="B1192" s="888" t="n">
        <x:v>46099</x:v>
      </x:c>
      <x:c r="C1192" t="str">
        <x:v>J Stephenson</x:v>
      </x:c>
      <x:c r="D1192" t="str">
        <x:v>Permanent</x:v>
      </x:c>
      <x:c r="E1192" t="str">
        <x:v>Thurrock</x:v>
      </x:c>
      <x:c r="F1192" t="str">
        <x:v>Operative Skilled</x:v>
      </x:c>
      <x:c r="G1192" t="str">
        <x:v>400289</x:v>
      </x:c>
      <x:c r="H1192" t="str">
        <x:v>HSBC/JLL</x:v>
      </x:c>
      <x:c r="I1192" s="22" t="n">
        <x:v>17</x:v>
      </x:c>
      <x:c r="J1192" t="str">
        <x:v>Worked — 2 records</x:v>
      </x:c>
      <x:c r="K1192" t="str">
        <x:v>Employee 1569; home branch Thurrock; assigned role Operative Skilled | Deployment branch: Thurrock | Actual role: Operative Porter, Operative Skilled | Jobs: 400289 | Customers: HSBC/JLL | Actual hours: 17.0; source records: 2</x:v>
      </x:c>
      <x:c r="L1192" t="str">
        <x:v>Include</x:v>
      </x:c>
      <x:c r="M1192"/>
      <x:c r="N1192"/>
    </x:row>
    <x:row r="1193">
      <x:c r="A1193" t="str">
        <x:v>J Stephenson|2026-03-19</x:v>
      </x:c>
      <x:c r="B1193" s="888" t="n">
        <x:v>46100</x:v>
      </x:c>
      <x:c r="C1193" t="str">
        <x:v>J Stephenson</x:v>
      </x:c>
      <x:c r="D1193" t="str">
        <x:v>Permanent</x:v>
      </x:c>
      <x:c r="E1193" t="str">
        <x:v>Thurrock</x:v>
      </x:c>
      <x:c r="F1193" t="str">
        <x:v>Operative Skilled</x:v>
      </x:c>
      <x:c r="G1193" t="str">
        <x:v>400289</x:v>
      </x:c>
      <x:c r="H1193" t="str">
        <x:v>HSBC/JLL</x:v>
      </x:c>
      <x:c r="I1193" s="22" t="n">
        <x:v>17</x:v>
      </x:c>
      <x:c r="J1193" t="str">
        <x:v>Worked — 2 records</x:v>
      </x:c>
      <x:c r="K1193" t="str">
        <x:v>Employee 1569; home branch Thurrock; assigned role Operative Skilled | Deployment branch: Thurrock | Actual role: Operative Porter, Operative Skilled | Jobs: 400289 | Customers: HSBC/JLL | Actual hours: 17.0; source records: 2</x:v>
      </x:c>
      <x:c r="L1193" t="str">
        <x:v>Include</x:v>
      </x:c>
      <x:c r="M1193"/>
      <x:c r="N1193"/>
    </x:row>
    <x:row r="1194">
      <x:c r="A1194" t="str">
        <x:v>J Stephenson|2026-03-20</x:v>
      </x:c>
      <x:c r="B1194" s="888" t="n">
        <x:v>46101</x:v>
      </x:c>
      <x:c r="C1194" t="str">
        <x:v>J Stephenson</x:v>
      </x:c>
      <x:c r="D1194" t="str">
        <x:v>Permanent</x:v>
      </x:c>
      <x:c r="E1194" t="str">
        <x:v>Thurrock</x:v>
      </x:c>
      <x:c r="F1194" t="str">
        <x:v>Operative Skilled</x:v>
      </x:c>
      <x:c r="G1194" t="str">
        <x:v>401088, 400289</x:v>
      </x:c>
      <x:c r="H1194" t="str">
        <x:v>HSBC; HSBC/JLL</x:v>
      </x:c>
      <x:c r="I1194" s="22" t="n">
        <x:v>21</x:v>
      </x:c>
      <x:c r="J1194" t="str">
        <x:v>Worked — 3 records</x:v>
      </x:c>
      <x:c r="K1194" t="str">
        <x:v>Employee 1569; home branch Thurrock; assigned role Operative Skilled | Deployment branch: Thurrock | Actual role: Operative Porter, Operative Skilled | Jobs: 401088, 400289 | Customers: HSBC; HSBC/JLL | Actual hours: 21.0; source records: 3</x:v>
      </x:c>
      <x:c r="L1194" t="str">
        <x:v>Include</x:v>
      </x:c>
      <x:c r="M1194"/>
      <x:c r="N1194"/>
    </x:row>
    <x:row r="1195">
      <x:c r="A1195" t="str">
        <x:v>J Stephenson|2026-03-21</x:v>
      </x:c>
      <x:c r="B1195" s="888" t="n">
        <x:v>46102</x:v>
      </x:c>
      <x:c r="C1195" t="str">
        <x:v>J Stephenson</x:v>
      </x:c>
      <x:c r="D1195" t="str">
        <x:v>Permanent</x:v>
      </x:c>
      <x:c r="E1195" t="str">
        <x:v>Thurrock</x:v>
      </x:c>
      <x:c r="F1195" t="str">
        <x:v>Operative Skilled</x:v>
      </x:c>
      <x:c r="G1195" t="str">
        <x:v>399150</x:v>
      </x:c>
      <x:c r="H1195" t="str">
        <x:v>Kite Lake Capital Management (UK) LLP</x:v>
      </x:c>
      <x:c r="I1195" s="22" t="n">
        <x:v>9</x:v>
      </x:c>
      <x:c r="J1195" t="str">
        <x:v>Worked</x:v>
      </x:c>
      <x:c r="K1195" t="str">
        <x:v>Employee 1569; home branch Thurrock; assigned role Operative Skilled | Deployment branch: Thurrock | Actual role: Operative Skilled | Jobs: 399150 | Customers: Kite Lake Capital Management (UK) LLP | Actual hours: 9.0; source records: 1</x:v>
      </x:c>
      <x:c r="L1195" t="str">
        <x:v>Include</x:v>
      </x:c>
      <x:c r="M1195"/>
      <x:c r="N1195"/>
    </x:row>
    <x:row r="1196">
      <x:c r="A1196" t="str">
        <x:v>J Stephenson|2026-03-23</x:v>
      </x:c>
      <x:c r="B1196" s="888" t="n">
        <x:v>46104</x:v>
      </x:c>
      <x:c r="C1196" t="str">
        <x:v>J Stephenson</x:v>
      </x:c>
      <x:c r="D1196" t="str">
        <x:v>Permanent</x:v>
      </x:c>
      <x:c r="E1196" t="str">
        <x:v>Thurrock</x:v>
      </x:c>
      <x:c r="F1196" t="str">
        <x:v>Operative Skilled</x:v>
      </x:c>
      <x:c r="G1196" t="str">
        <x:v>400289</x:v>
      </x:c>
      <x:c r="H1196" t="str">
        <x:v>HSBC/JLL</x:v>
      </x:c>
      <x:c r="I1196" s="22" t="n">
        <x:v>7</x:v>
      </x:c>
      <x:c r="J1196" t="str">
        <x:v>Worked</x:v>
      </x:c>
      <x:c r="K1196" t="str">
        <x:v>Employee 1569; home branch Thurrock; assigned role Operative Skilled | Deployment branch: Thurrock | Actual role: Operative Porter | Jobs: 400289 | Customers: HSBC/JLL | Actual hours: 7.0; source records: 1</x:v>
      </x:c>
      <x:c r="L1196" t="str">
        <x:v>Include</x:v>
      </x:c>
      <x:c r="M1196"/>
      <x:c r="N1196"/>
    </x:row>
    <x:row r="1197">
      <x:c r="A1197" t="str">
        <x:v>J Stephenson|2026-03-24</x:v>
      </x:c>
      <x:c r="B1197" s="888" t="n">
        <x:v>46105</x:v>
      </x:c>
      <x:c r="C1197" t="str">
        <x:v>J Stephenson</x:v>
      </x:c>
      <x:c r="D1197" t="str">
        <x:v>Permanent</x:v>
      </x:c>
      <x:c r="E1197" t="str">
        <x:v>Thurrock</x:v>
      </x:c>
      <x:c r="F1197" t="str">
        <x:v>Operative Skilled</x:v>
      </x:c>
      <x:c r="G1197" t="str">
        <x:v>400289</x:v>
      </x:c>
      <x:c r="H1197" t="str">
        <x:v>HSBC/JLL</x:v>
      </x:c>
      <x:c r="I1197" s="22" t="n">
        <x:v>9</x:v>
      </x:c>
      <x:c r="J1197" t="str">
        <x:v>Worked</x:v>
      </x:c>
      <x:c r="K1197" t="str">
        <x:v>Employee 1569; home branch Thurrock; assigned role Operative Skilled | Deployment branch: Thurrock | Actual role: Operative Porter | Jobs: 400289 | Customers: HSBC/JLL | Actual hours: 9.0; source records: 1</x:v>
      </x:c>
      <x:c r="L1197" t="str">
        <x:v>Include</x:v>
      </x:c>
      <x:c r="M1197"/>
      <x:c r="N1197"/>
    </x:row>
    <x:row r="1198">
      <x:c r="A1198" t="str">
        <x:v>J Stephenson|2026-03-25</x:v>
      </x:c>
      <x:c r="B1198" s="888" t="n">
        <x:v>46106</x:v>
      </x:c>
      <x:c r="C1198" t="str">
        <x:v>J Stephenson</x:v>
      </x:c>
      <x:c r="D1198" t="str">
        <x:v>Permanent</x:v>
      </x:c>
      <x:c r="E1198" t="str">
        <x:v>Thurrock</x:v>
      </x:c>
      <x:c r="F1198" t="str">
        <x:v>Operative Skilled</x:v>
      </x:c>
      <x:c r="G1198" t="str">
        <x:v>400289</x:v>
      </x:c>
      <x:c r="H1198" t="str">
        <x:v>HSBC/JLL</x:v>
      </x:c>
      <x:c r="I1198" s="22" t="n">
        <x:v>15.5</x:v>
      </x:c>
      <x:c r="J1198" t="str">
        <x:v>Worked — 2 records</x:v>
      </x:c>
      <x:c r="K1198" t="str">
        <x:v>Employee 1569; home branch Thurrock; assigned role Operative Skilled | Deployment branch: Thurrock | Actual role: Operative Porter, Operative Skilled | Jobs: 400289 | Customers: HSBC/JLL | Actual hours: 15.5; source records: 2</x:v>
      </x:c>
      <x:c r="L1198" t="str">
        <x:v>Include</x:v>
      </x:c>
      <x:c r="M1198"/>
      <x:c r="N1198"/>
    </x:row>
    <x:row r="1199">
      <x:c r="A1199" t="str">
        <x:v>J Stephenson|2026-03-26</x:v>
      </x:c>
      <x:c r="B1199" s="888" t="n">
        <x:v>46107</x:v>
      </x:c>
      <x:c r="C1199" t="str">
        <x:v>J Stephenson</x:v>
      </x:c>
      <x:c r="D1199" t="str">
        <x:v>Permanent</x:v>
      </x:c>
      <x:c r="E1199" t="str">
        <x:v>Thurrock</x:v>
      </x:c>
      <x:c r="F1199" t="str">
        <x:v>Operative Skilled</x:v>
      </x:c>
      <x:c r="G1199" t="str">
        <x:v>400289</x:v>
      </x:c>
      <x:c r="H1199" t="str">
        <x:v>HSBC/JLL</x:v>
      </x:c>
      <x:c r="I1199" s="22" t="n">
        <x:v>15</x:v>
      </x:c>
      <x:c r="J1199" t="str">
        <x:v>Worked — 2 records</x:v>
      </x:c>
      <x:c r="K1199" t="str">
        <x:v>Employee 1569; home branch Thurrock; assigned role Operative Skilled | Deployment branch: Thurrock | Actual role: Operative Porter, Operative Skilled | Jobs: 400289 | Customers: HSBC/JLL | Actual hours: 15.0; source records: 2</x:v>
      </x:c>
      <x:c r="L1199" t="str">
        <x:v>Include</x:v>
      </x:c>
      <x:c r="M1199"/>
      <x:c r="N1199"/>
    </x:row>
    <x:row r="1200">
      <x:c r="A1200" t="str">
        <x:v>J Stephenson|2026-03-27</x:v>
      </x:c>
      <x:c r="B1200" s="888" t="n">
        <x:v>46108</x:v>
      </x:c>
      <x:c r="C1200" t="str">
        <x:v>J Stephenson</x:v>
      </x:c>
      <x:c r="D1200" t="str">
        <x:v>Permanent</x:v>
      </x:c>
      <x:c r="E1200" t="str">
        <x:v>Thurrock</x:v>
      </x:c>
      <x:c r="F1200" t="str">
        <x:v>Operative Skilled</x:v>
      </x:c>
      <x:c r="G1200" t="str">
        <x:v>401339, 400289</x:v>
      </x:c>
      <x:c r="H1200" t="str">
        <x:v>Department of Health; HSBC/JLL</x:v>
      </x:c>
      <x:c r="I1200" s="22" t="n">
        <x:v>15</x:v>
      </x:c>
      <x:c r="J1200" t="str">
        <x:v>Worked — 2 records</x:v>
      </x:c>
      <x:c r="K1200" t="str">
        <x:v>Employee 1569; home branch Thurrock; assigned role Operative Skilled | Deployment branch: Thurrock | Actual role: Operative Porter, Operative Skilled | Jobs: 401339, 400289 | Customers: Department of Health; HSBC/JLL | Actual hours: 15.0; source records: 2</x:v>
      </x:c>
      <x:c r="L1200" t="str">
        <x:v>Include</x:v>
      </x:c>
      <x:c r="M1200"/>
      <x:c r="N1200"/>
    </x:row>
    <x:row r="1201">
      <x:c r="A1201" t="str">
        <x:v>J Stephenson|2026-03-28</x:v>
      </x:c>
      <x:c r="B1201" s="888" t="n">
        <x:v>46109</x:v>
      </x:c>
      <x:c r="C1201" t="str">
        <x:v>J Stephenson</x:v>
      </x:c>
      <x:c r="D1201" t="str">
        <x:v>Permanent</x:v>
      </x:c>
      <x:c r="E1201" t="str">
        <x:v>Thurrock</x:v>
      </x:c>
      <x:c r="F1201" t="str">
        <x:v>Operative Skilled</x:v>
      </x:c>
      <x:c r="G1201" t="str">
        <x:v>400289</x:v>
      </x:c>
      <x:c r="H1201" t="str">
        <x:v>HSBC/JLL</x:v>
      </x:c>
      <x:c r="I1201" s="22" t="n">
        <x:v>7.5</x:v>
      </x:c>
      <x:c r="J1201" t="str">
        <x:v>Worked</x:v>
      </x:c>
      <x:c r="K1201" t="str">
        <x:v>Employee 1569; home branch Thurrock; assigned role Operative Skilled | Deployment branch: Thurrock | Actual role: Operative Porter | Jobs: 400289 | Customers: HSBC/JLL | Actual hours: 7.5; source records: 1</x:v>
      </x:c>
      <x:c r="L1201" t="str">
        <x:v>Include</x:v>
      </x:c>
      <x:c r="M1201"/>
      <x:c r="N1201"/>
    </x:row>
    <x:row r="1202">
      <x:c r="A1202" t="str">
        <x:v>J Stephenson|2026-03-30</x:v>
      </x:c>
      <x:c r="B1202" s="888" t="n">
        <x:v>46111</x:v>
      </x:c>
      <x:c r="C1202" t="str">
        <x:v>J Stephenson</x:v>
      </x:c>
      <x:c r="D1202" t="str">
        <x:v>Permanent</x:v>
      </x:c>
      <x:c r="E1202" t="str">
        <x:v>Thurrock</x:v>
      </x:c>
      <x:c r="F1202" t="str">
        <x:v>Operative Skilled</x:v>
      </x:c>
      <x:c r="G1202"/>
      <x:c r="H1202"/>
      <x:c r="I1202" s="22" t="n">
        <x:v>0</x:v>
      </x:c>
      <x:c r="J1202" t="str">
        <x:v>Annual leave</x:v>
      </x:c>
      <x:c r="K1202" t="str">
        <x:v>Employee 1569; home branch Thurrock; assigned role Operative Skilled | Leave: Annual Leave (Days) | Leave calendar basis: Variable-pattern period</x:v>
      </x:c>
      <x:c r="L1202" t="str">
        <x:v>Include</x:v>
      </x:c>
      <x:c r="M1202"/>
      <x:c r="N1202"/>
    </x:row>
    <x:row r="1203">
      <x:c r="A1203" t="str">
        <x:v>J Stephenson|2026-03-31</x:v>
      </x:c>
      <x:c r="B1203" s="888" t="n">
        <x:v>46112</x:v>
      </x:c>
      <x:c r="C1203" t="str">
        <x:v>J Stephenson</x:v>
      </x:c>
      <x:c r="D1203" t="str">
        <x:v>Permanent</x:v>
      </x:c>
      <x:c r="E1203" t="str">
        <x:v>Thurrock</x:v>
      </x:c>
      <x:c r="F1203" t="str">
        <x:v>Operative Skilled</x:v>
      </x:c>
      <x:c r="G1203"/>
      <x:c r="H1203"/>
      <x:c r="I1203" s="22" t="n">
        <x:v>0</x:v>
      </x:c>
      <x:c r="J1203" t="str">
        <x:v>Annual leave</x:v>
      </x:c>
      <x:c r="K1203" t="str">
        <x:v>Employee 1569; home branch Thurrock; assigned role Operative Skilled | Leave: Annual Leave (Days) | Leave calendar basis: Variable-pattern period</x:v>
      </x:c>
      <x:c r="L1203" t="str">
        <x:v>Include</x:v>
      </x:c>
      <x:c r="M1203"/>
      <x:c r="N1203"/>
    </x:row>
    <x:row r="1204">
      <x:c r="A1204" t="str">
        <x:v>J. Richardson|2026-03-02</x:v>
      </x:c>
      <x:c r="B1204" s="888" t="n">
        <x:v>46083</x:v>
      </x:c>
      <x:c r="C1204" t="str">
        <x:v>J. Richardson</x:v>
      </x:c>
      <x:c r="D1204" t="str">
        <x:v>Permanent</x:v>
      </x:c>
      <x:c r="E1204" t="str">
        <x:v>Thurrock</x:v>
      </x:c>
      <x:c r="F1204" t="str">
        <x:v>Operative Porter</x:v>
      </x:c>
      <x:c r="G1204"/>
      <x:c r="H1204"/>
      <x:c r="I1204" s="22" t="n">
        <x:v>0</x:v>
      </x:c>
      <x:c r="J1204" t="str">
        <x:v>Annual leave</x:v>
      </x:c>
      <x:c r="K1204" t="str">
        <x:v>Employee 1373; home branch Thurrock; assigned role Operative Porter | Leave: Annual Leave (Days) | Leave calendar basis: Fixed schedule</x:v>
      </x:c>
      <x:c r="L1204" t="str">
        <x:v>Include</x:v>
      </x:c>
      <x:c r="M1204"/>
      <x:c r="N1204"/>
    </x:row>
    <x:row r="1205">
      <x:c r="A1205" t="str">
        <x:v>J. Richardson|2026-03-03</x:v>
      </x:c>
      <x:c r="B1205" s="888" t="n">
        <x:v>46084</x:v>
      </x:c>
      <x:c r="C1205" t="str">
        <x:v>J. Richardson</x:v>
      </x:c>
      <x:c r="D1205" t="str">
        <x:v>Permanent</x:v>
      </x:c>
      <x:c r="E1205" t="str">
        <x:v>Thurrock</x:v>
      </x:c>
      <x:c r="F1205" t="str">
        <x:v>Operative Porter</x:v>
      </x:c>
      <x:c r="G1205"/>
      <x:c r="H1205"/>
      <x:c r="I1205" s="22" t="n">
        <x:v>0</x:v>
      </x:c>
      <x:c r="J1205" t="str">
        <x:v>Annual leave</x:v>
      </x:c>
      <x:c r="K1205" t="str">
        <x:v>Employee 1373; home branch Thurrock; assigned role Operative Porter | Leave: Annual Leave (Days) | Leave calendar basis: Fixed schedule</x:v>
      </x:c>
      <x:c r="L1205" t="str">
        <x:v>Include</x:v>
      </x:c>
      <x:c r="M1205"/>
      <x:c r="N1205"/>
    </x:row>
    <x:row r="1206">
      <x:c r="A1206" t="str">
        <x:v>J. Richardson|2026-03-04</x:v>
      </x:c>
      <x:c r="B1206" s="888" t="n">
        <x:v>46085</x:v>
      </x:c>
      <x:c r="C1206" t="str">
        <x:v>J. Richardson</x:v>
      </x:c>
      <x:c r="D1206" t="str">
        <x:v>Permanent</x:v>
      </x:c>
      <x:c r="E1206" t="str">
        <x:v>Thurrock</x:v>
      </x:c>
      <x:c r="F1206" t="str">
        <x:v>Operative Porter</x:v>
      </x:c>
      <x:c r="G1206"/>
      <x:c r="H1206"/>
      <x:c r="I1206" s="22" t="n">
        <x:v>0</x:v>
      </x:c>
      <x:c r="J1206" t="str">
        <x:v>Annual leave</x:v>
      </x:c>
      <x:c r="K1206" t="str">
        <x:v>Employee 1373; home branch Thurrock; assigned role Operative Porter | Leave: Annual Leave (Days) | Leave calendar basis: Fixed schedule</x:v>
      </x:c>
      <x:c r="L1206" t="str">
        <x:v>Include</x:v>
      </x:c>
      <x:c r="M1206"/>
      <x:c r="N1206"/>
    </x:row>
    <x:row r="1207">
      <x:c r="A1207" t="str">
        <x:v>J. Richardson|2026-03-05</x:v>
      </x:c>
      <x:c r="B1207" s="888" t="n">
        <x:v>46086</x:v>
      </x:c>
      <x:c r="C1207" t="str">
        <x:v>J. Richardson</x:v>
      </x:c>
      <x:c r="D1207" t="str">
        <x:v>Permanent</x:v>
      </x:c>
      <x:c r="E1207" t="str">
        <x:v>Thurrock</x:v>
      </x:c>
      <x:c r="F1207" t="str">
        <x:v>Operative Porter</x:v>
      </x:c>
      <x:c r="G1207"/>
      <x:c r="H1207"/>
      <x:c r="I1207" s="22" t="n">
        <x:v>0</x:v>
      </x:c>
      <x:c r="J1207" t="str">
        <x:v>Annual leave</x:v>
      </x:c>
      <x:c r="K1207" t="str">
        <x:v>Employee 1373; home branch Thurrock; assigned role Operative Porter | Leave: Annual Leave (Days) | Leave calendar basis: Fixed schedule</x:v>
      </x:c>
      <x:c r="L1207" t="str">
        <x:v>Include</x:v>
      </x:c>
      <x:c r="M1207"/>
      <x:c r="N1207"/>
    </x:row>
    <x:row r="1208">
      <x:c r="A1208" t="str">
        <x:v>J. Richardson|2026-03-06</x:v>
      </x:c>
      <x:c r="B1208" s="888" t="n">
        <x:v>46087</x:v>
      </x:c>
      <x:c r="C1208" t="str">
        <x:v>J. Richardson</x:v>
      </x:c>
      <x:c r="D1208" t="str">
        <x:v>Permanent</x:v>
      </x:c>
      <x:c r="E1208" t="str">
        <x:v>Thurrock</x:v>
      </x:c>
      <x:c r="F1208" t="str">
        <x:v>Operative Porter</x:v>
      </x:c>
      <x:c r="G1208"/>
      <x:c r="H1208"/>
      <x:c r="I1208" s="22" t="n">
        <x:v>0</x:v>
      </x:c>
      <x:c r="J1208" t="str">
        <x:v>Annual leave</x:v>
      </x:c>
      <x:c r="K1208" t="str">
        <x:v>Employee 1373; home branch Thurrock; assigned role Operative Porter | Leave: Annual Leave (Days) | Leave calendar basis: Fixed schedule</x:v>
      </x:c>
      <x:c r="L1208" t="str">
        <x:v>Include</x:v>
      </x:c>
      <x:c r="M1208"/>
      <x:c r="N1208"/>
    </x:row>
    <x:row r="1209">
      <x:c r="A1209" t="str">
        <x:v>J. Richardson|2026-03-07</x:v>
      </x:c>
      <x:c r="B1209" s="888" t="n">
        <x:v>46088</x:v>
      </x:c>
      <x:c r="C1209" t="str">
        <x:v>J. Richardson</x:v>
      </x:c>
      <x:c r="D1209" t="str">
        <x:v>Permanent</x:v>
      </x:c>
      <x:c r="E1209" t="str">
        <x:v>Thurrock</x:v>
      </x:c>
      <x:c r="F1209" t="str">
        <x:v>Operative Porter</x:v>
      </x:c>
      <x:c r="G1209" t="str">
        <x:v>396207</x:v>
      </x:c>
      <x:c r="H1209" t="str">
        <x:v>Linklaters LLP</x:v>
      </x:c>
      <x:c r="I1209" s="22" t="n">
        <x:v>8</x:v>
      </x:c>
      <x:c r="J1209" t="str">
        <x:v>Worked</x:v>
      </x:c>
      <x:c r="K1209" t="str">
        <x:v>Employee 1373; home branch Thurrock; assigned role Operative Porter | Deployment branch: Thurrock | Actual role: Operative Porter | Jobs: 396207 | Customers: Linklaters LLP | Actual hours: 8.0; source records: 1</x:v>
      </x:c>
      <x:c r="L1209" t="str">
        <x:v>Include</x:v>
      </x:c>
      <x:c r="M1209"/>
      <x:c r="N1209"/>
    </x:row>
    <x:row r="1210">
      <x:c r="A1210" t="str">
        <x:v>J. Richardson|2026-03-09</x:v>
      </x:c>
      <x:c r="B1210" s="888" t="n">
        <x:v>46090</x:v>
      </x:c>
      <x:c r="C1210" t="str">
        <x:v>J. Richardson</x:v>
      </x:c>
      <x:c r="D1210" t="str">
        <x:v>Permanent</x:v>
      </x:c>
      <x:c r="E1210" t="str">
        <x:v>Thurrock</x:v>
      </x:c>
      <x:c r="F1210" t="str">
        <x:v>Operative Porter</x:v>
      </x:c>
      <x:c r="G1210" t="str">
        <x:v>400460</x:v>
      </x:c>
      <x:c r="H1210" t="str">
        <x:v>Haringey Council</x:v>
      </x:c>
      <x:c r="I1210" s="22" t="n">
        <x:v>8</x:v>
      </x:c>
      <x:c r="J1210" t="str">
        <x:v>Worked</x:v>
      </x:c>
      <x:c r="K1210" t="str">
        <x:v>Employee 1373; home branch Thurrock; assigned role Operative Porter | Deployment branch: Thurrock | Actual role: Operative Porter | Jobs: 400460 | Customers: Haringey Council | Actual hours: 8.0; source records: 1</x:v>
      </x:c>
      <x:c r="L1210" t="str">
        <x:v>Include</x:v>
      </x:c>
      <x:c r="M1210"/>
      <x:c r="N1210"/>
    </x:row>
    <x:row r="1211">
      <x:c r="A1211" t="str">
        <x:v>J. Richardson|2026-03-10</x:v>
      </x:c>
      <x:c r="B1211" s="888" t="n">
        <x:v>46091</x:v>
      </x:c>
      <x:c r="C1211" t="str">
        <x:v>J. Richardson</x:v>
      </x:c>
      <x:c r="D1211" t="str">
        <x:v>Permanent</x:v>
      </x:c>
      <x:c r="E1211" t="str">
        <x:v>Thurrock</x:v>
      </x:c>
      <x:c r="F1211" t="str">
        <x:v>Operative Porter</x:v>
      </x:c>
      <x:c r="G1211" t="str">
        <x:v>400930</x:v>
      </x:c>
      <x:c r="H1211" t="str">
        <x:v>Fidelis Marketing Limited</x:v>
      </x:c>
      <x:c r="I1211" s="22" t="n">
        <x:v>4</x:v>
      </x:c>
      <x:c r="J1211" t="str">
        <x:v>Worked</x:v>
      </x:c>
      <x:c r="K1211" t="str">
        <x:v>Employee 1373; home branch Thurrock; assigned role Operative Porter | Deployment branch: Thurrock | Actual role: Operative Porter | Jobs: 400930 | Customers: Fidelis Marketing Limited | Actual hours: 4.0; source records: 1</x:v>
      </x:c>
      <x:c r="L1211" t="str">
        <x:v>Include</x:v>
      </x:c>
      <x:c r="M1211"/>
      <x:c r="N1211"/>
    </x:row>
    <x:row r="1212">
      <x:c r="A1212" t="str">
        <x:v>J. Richardson|2026-03-11</x:v>
      </x:c>
      <x:c r="B1212" s="888" t="n">
        <x:v>46092</x:v>
      </x:c>
      <x:c r="C1212" t="str">
        <x:v>J. Richardson</x:v>
      </x:c>
      <x:c r="D1212" t="str">
        <x:v>Permanent</x:v>
      </x:c>
      <x:c r="E1212" t="str">
        <x:v>Thurrock</x:v>
      </x:c>
      <x:c r="F1212" t="str">
        <x:v>Operative Porter</x:v>
      </x:c>
      <x:c r="G1212" t="str">
        <x:v>400222</x:v>
      </x:c>
      <x:c r="H1212" t="str">
        <x:v>Mitchell/Miss Mona</x:v>
      </x:c>
      <x:c r="I1212" s="22" t="n">
        <x:v>8.5</x:v>
      </x:c>
      <x:c r="J1212" t="str">
        <x:v>Worked</x:v>
      </x:c>
      <x:c r="K1212" t="str">
        <x:v>Employee 1373; home branch Thurrock; assigned role Operative Porter | Deployment branch: Thurrock | Actual role: Operative Porter | Jobs: 400222 | Customers: Mitchell/Miss Mona | Actual hours: 8.5; source records: 1</x:v>
      </x:c>
      <x:c r="L1212" t="str">
        <x:v>Include</x:v>
      </x:c>
      <x:c r="M1212"/>
      <x:c r="N1212"/>
    </x:row>
    <x:row r="1213">
      <x:c r="A1213" t="str">
        <x:v>J. Richardson|2026-03-12</x:v>
      </x:c>
      <x:c r="B1213" s="888" t="n">
        <x:v>46093</x:v>
      </x:c>
      <x:c r="C1213" t="str">
        <x:v>J. Richardson</x:v>
      </x:c>
      <x:c r="D1213" t="str">
        <x:v>Permanent</x:v>
      </x:c>
      <x:c r="E1213" t="str">
        <x:v>Thurrock</x:v>
      </x:c>
      <x:c r="F1213" t="str">
        <x:v>Operative Porter</x:v>
      </x:c>
      <x:c r="G1213" t="str">
        <x:v>400222</x:v>
      </x:c>
      <x:c r="H1213" t="str">
        <x:v>Mitchell/Miss Mona</x:v>
      </x:c>
      <x:c r="I1213" s="22" t="n">
        <x:v>8</x:v>
      </x:c>
      <x:c r="J1213" t="str">
        <x:v>Worked</x:v>
      </x:c>
      <x:c r="K1213" t="str">
        <x:v>Employee 1373; home branch Thurrock; assigned role Operative Porter | Deployment branch: Thurrock | Actual role: Operative Skilled | Jobs: 400222 | Customers: Mitchell/Miss Mona | Actual hours: 8.0; source records: 1</x:v>
      </x:c>
      <x:c r="L1213" t="str">
        <x:v>Include</x:v>
      </x:c>
      <x:c r="M1213"/>
      <x:c r="N1213"/>
    </x:row>
    <x:row r="1214">
      <x:c r="A1214" t="str">
        <x:v>J. Richardson|2026-03-13</x:v>
      </x:c>
      <x:c r="B1214" s="888" t="n">
        <x:v>46094</x:v>
      </x:c>
      <x:c r="C1214" t="str">
        <x:v>J. Richardson</x:v>
      </x:c>
      <x:c r="D1214" t="str">
        <x:v>Permanent</x:v>
      </x:c>
      <x:c r="E1214" t="str">
        <x:v>Thurrock</x:v>
      </x:c>
      <x:c r="F1214" t="str">
        <x:v>Operative Porter</x:v>
      </x:c>
      <x:c r="G1214" t="str">
        <x:v>398210</x:v>
      </x:c>
      <x:c r="H1214" t="str">
        <x:v>London Metropolitan University</x:v>
      </x:c>
      <x:c r="I1214" s="22" t="n">
        <x:v>8.5</x:v>
      </x:c>
      <x:c r="J1214" t="str">
        <x:v>Worked</x:v>
      </x:c>
      <x:c r="K1214" t="str">
        <x:v>Employee 1373; home branch Thurrock; assigned role Operative Porter | Deployment branch: Thurrock | Actual role: Operative Porter | Jobs: 398210 | Customers: London Metropolitan University | Actual hours: 8.5; source records: 1</x:v>
      </x:c>
      <x:c r="L1214" t="str">
        <x:v>Include</x:v>
      </x:c>
      <x:c r="M1214"/>
      <x:c r="N1214"/>
    </x:row>
    <x:row r="1215">
      <x:c r="A1215" t="str">
        <x:v>J. Richardson|2026-03-14</x:v>
      </x:c>
      <x:c r="B1215" s="888" t="n">
        <x:v>46095</x:v>
      </x:c>
      <x:c r="C1215" t="str">
        <x:v>J. Richardson</x:v>
      </x:c>
      <x:c r="D1215" t="str">
        <x:v>Permanent</x:v>
      </x:c>
      <x:c r="E1215" t="str">
        <x:v>Thurrock</x:v>
      </x:c>
      <x:c r="F1215" t="str">
        <x:v>Operative Porter</x:v>
      </x:c>
      <x:c r="G1215" t="str">
        <x:v>400534</x:v>
      </x:c>
      <x:c r="H1215" t="str">
        <x:v>Bank of America Merrill Lynch</x:v>
      </x:c>
      <x:c r="I1215" s="22" t="n">
        <x:v>7.5</x:v>
      </x:c>
      <x:c r="J1215" t="str">
        <x:v>Worked</x:v>
      </x:c>
      <x:c r="K1215" t="str">
        <x:v>Employee 1373; home branch Thurrock; assigned role Operative Porter | Deployment branch: Thurrock | Actual role: Operative Porter | Jobs: 400534 | Customers: Bank of America Merrill Lynch | Actual hours: 7.5; source records: 1</x:v>
      </x:c>
      <x:c r="L1215" t="str">
        <x:v>Include</x:v>
      </x:c>
      <x:c r="M1215"/>
      <x:c r="N1215"/>
    </x:row>
    <x:row r="1216">
      <x:c r="A1216" t="str">
        <x:v>J. Richardson|2026-03-16</x:v>
      </x:c>
      <x:c r="B1216" s="888" t="n">
        <x:v>46097</x:v>
      </x:c>
      <x:c r="C1216" t="str">
        <x:v>J. Richardson</x:v>
      </x:c>
      <x:c r="D1216" t="str">
        <x:v>Permanent</x:v>
      </x:c>
      <x:c r="E1216" t="str">
        <x:v>Thurrock</x:v>
      </x:c>
      <x:c r="F1216" t="str">
        <x:v>Operative Porter</x:v>
      </x:c>
      <x:c r="G1216" t="str">
        <x:v>400737</x:v>
      </x:c>
      <x:c r="H1216" t="str">
        <x:v>HSBC - March 2026 Deliveries</x:v>
      </x:c>
      <x:c r="I1216" s="22" t="n">
        <x:v>7.25</x:v>
      </x:c>
      <x:c r="J1216" t="str">
        <x:v>Worked</x:v>
      </x:c>
      <x:c r="K1216" t="str">
        <x:v>Employee 1373; home branch Thurrock; assigned role Operative Porter | Deployment branch: Birmingham | Actual role: Operative Porter | Jobs: 400737 | Customers: HSBC - March 2026 Deliveries | Actual hours: 7.2; source records: 1</x:v>
      </x:c>
      <x:c r="L1216" t="str">
        <x:v>Include</x:v>
      </x:c>
      <x:c r="M1216"/>
      <x:c r="N1216"/>
    </x:row>
    <x:row r="1217">
      <x:c r="A1217" t="str">
        <x:v>J. Richardson|2026-03-17</x:v>
      </x:c>
      <x:c r="B1217" s="888" t="n">
        <x:v>46098</x:v>
      </x:c>
      <x:c r="C1217" t="str">
        <x:v>J. Richardson</x:v>
      </x:c>
      <x:c r="D1217" t="str">
        <x:v>Permanent</x:v>
      </x:c>
      <x:c r="E1217" t="str">
        <x:v>Thurrock</x:v>
      </x:c>
      <x:c r="F1217" t="str">
        <x:v>Operative Porter</x:v>
      </x:c>
      <x:c r="G1217" t="str">
        <x:v>400362</x:v>
      </x:c>
      <x:c r="H1217" t="str">
        <x:v>Haringey Council</x:v>
      </x:c>
      <x:c r="I1217" s="22" t="n">
        <x:v>9.5</x:v>
      </x:c>
      <x:c r="J1217" t="str">
        <x:v>Worked</x:v>
      </x:c>
      <x:c r="K1217" t="str">
        <x:v>Employee 1373; home branch Thurrock; assigned role Operative Porter | Deployment branch: Thurrock | Actual role: Operative Porter | Jobs: 400362 | Customers: Haringey Council | Actual hours: 9.5; source records: 1</x:v>
      </x:c>
      <x:c r="L1217" t="str">
        <x:v>Include</x:v>
      </x:c>
      <x:c r="M1217"/>
      <x:c r="N1217"/>
    </x:row>
    <x:row r="1218">
      <x:c r="A1218" t="str">
        <x:v>J. Richardson|2026-03-18</x:v>
      </x:c>
      <x:c r="B1218" s="888" t="n">
        <x:v>46099</x:v>
      </x:c>
      <x:c r="C1218" t="str">
        <x:v>J. Richardson</x:v>
      </x:c>
      <x:c r="D1218" t="str">
        <x:v>Permanent</x:v>
      </x:c>
      <x:c r="E1218" t="str">
        <x:v>Thurrock</x:v>
      </x:c>
      <x:c r="F1218" t="str">
        <x:v>Operative Porter</x:v>
      </x:c>
      <x:c r="G1218" t="str">
        <x:v>398210</x:v>
      </x:c>
      <x:c r="H1218" t="str">
        <x:v>London Metropolitan University</x:v>
      </x:c>
      <x:c r="I1218" s="22" t="n">
        <x:v>8.5</x:v>
      </x:c>
      <x:c r="J1218" t="str">
        <x:v>Worked</x:v>
      </x:c>
      <x:c r="K1218" t="str">
        <x:v>Employee 1373; home branch Thurrock; assigned role Operative Porter | Deployment branch: Thurrock | Actual role: Operative Porter | Jobs: 398210 | Customers: London Metropolitan University | Actual hours: 8.5; source records: 1</x:v>
      </x:c>
      <x:c r="L1218" t="str">
        <x:v>Include</x:v>
      </x:c>
      <x:c r="M1218"/>
      <x:c r="N1218"/>
    </x:row>
    <x:row r="1219">
      <x:c r="A1219" t="str">
        <x:v>J. Richardson|2026-03-19</x:v>
      </x:c>
      <x:c r="B1219" s="888" t="n">
        <x:v>46100</x:v>
      </x:c>
      <x:c r="C1219" t="str">
        <x:v>J. Richardson</x:v>
      </x:c>
      <x:c r="D1219" t="str">
        <x:v>Permanent</x:v>
      </x:c>
      <x:c r="E1219" t="str">
        <x:v>Thurrock</x:v>
      </x:c>
      <x:c r="F1219" t="str">
        <x:v>Operative Porter</x:v>
      </x:c>
      <x:c r="G1219" t="str">
        <x:v>400032</x:v>
      </x:c>
      <x:c r="H1219" t="str">
        <x:v>HG Thurrock</x:v>
      </x:c>
      <x:c r="I1219" s="22" t="n">
        <x:v>3</x:v>
      </x:c>
      <x:c r="J1219" t="str">
        <x:v>Worked</x:v>
      </x:c>
      <x:c r="K1219" t="str">
        <x:v>Employee 1373; home branch Thurrock; assigned role Operative Porter | Deployment branch: Thurrock | Actual role: Operative Skilled | Jobs: 400032 | Customers: HG Thurrock | Actual hours: 3.0; source records: 1</x:v>
      </x:c>
      <x:c r="L1219" t="str">
        <x:v>Include</x:v>
      </x:c>
      <x:c r="M1219"/>
      <x:c r="N1219"/>
    </x:row>
    <x:row r="1220">
      <x:c r="A1220" t="str">
        <x:v>J. Richardson|2026-03-20</x:v>
      </x:c>
      <x:c r="B1220" s="888" t="n">
        <x:v>46101</x:v>
      </x:c>
      <x:c r="C1220" t="str">
        <x:v>J. Richardson</x:v>
      </x:c>
      <x:c r="D1220" t="str">
        <x:v>Permanent</x:v>
      </x:c>
      <x:c r="E1220" t="str">
        <x:v>Thurrock</x:v>
      </x:c>
      <x:c r="F1220" t="str">
        <x:v>Operative Porter</x:v>
      </x:c>
      <x:c r="G1220" t="str">
        <x:v>399148</x:v>
      </x:c>
      <x:c r="H1220" t="str">
        <x:v>University of Hertfordshire</x:v>
      </x:c>
      <x:c r="I1220" s="22" t="n">
        <x:v>7.25</x:v>
      </x:c>
      <x:c r="J1220" t="str">
        <x:v>Worked</x:v>
      </x:c>
      <x:c r="K1220" t="str">
        <x:v>Employee 1373; home branch Thurrock; assigned role Operative Porter | Deployment branch: Thurrock | Actual role: Operative Skilled | Jobs: 399148 | Customers: University of Hertfordshire | Actual hours: 7.2; source records: 1</x:v>
      </x:c>
      <x:c r="L1220" t="str">
        <x:v>Include</x:v>
      </x:c>
      <x:c r="M1220"/>
      <x:c r="N1220"/>
    </x:row>
    <x:row r="1221">
      <x:c r="A1221" t="str">
        <x:v>J. Richardson|2026-03-21</x:v>
      </x:c>
      <x:c r="B1221" s="888" t="n">
        <x:v>46102</x:v>
      </x:c>
      <x:c r="C1221" t="str">
        <x:v>J. Richardson</x:v>
      </x:c>
      <x:c r="D1221" t="str">
        <x:v>Permanent</x:v>
      </x:c>
      <x:c r="E1221" t="str">
        <x:v>Thurrock</x:v>
      </x:c>
      <x:c r="F1221" t="str">
        <x:v>Operative Porter</x:v>
      </x:c>
      <x:c r="G1221" t="str">
        <x:v>400525</x:v>
      </x:c>
      <x:c r="H1221" t="str">
        <x:v>JP Morgan Limited</x:v>
      </x:c>
      <x:c r="I1221" s="22" t="n">
        <x:v>8.5</x:v>
      </x:c>
      <x:c r="J1221" t="str">
        <x:v>Worked</x:v>
      </x:c>
      <x:c r="K1221" t="str">
        <x:v>Employee 1373; home branch Thurrock; assigned role Operative Porter | Deployment branch: Thurrock | Actual role: Operative Porter | Jobs: 400525 | Customers: JP Morgan Limited | Actual hours: 8.5; source records: 1</x:v>
      </x:c>
      <x:c r="L1221" t="str">
        <x:v>Include</x:v>
      </x:c>
      <x:c r="M1221"/>
      <x:c r="N1221"/>
    </x:row>
    <x:row r="1222">
      <x:c r="A1222" t="str">
        <x:v>J. Richardson|2026-03-22</x:v>
      </x:c>
      <x:c r="B1222" s="888" t="n">
        <x:v>46103</x:v>
      </x:c>
      <x:c r="C1222" t="str">
        <x:v>J. Richardson</x:v>
      </x:c>
      <x:c r="D1222" t="str">
        <x:v>Permanent</x:v>
      </x:c>
      <x:c r="E1222" t="str">
        <x:v>Thurrock</x:v>
      </x:c>
      <x:c r="F1222" t="str">
        <x:v>Operative Porter</x:v>
      </x:c>
      <x:c r="G1222" t="str">
        <x:v>400525</x:v>
      </x:c>
      <x:c r="H1222" t="str">
        <x:v>JP Morgan Limited</x:v>
      </x:c>
      <x:c r="I1222" s="22" t="n">
        <x:v>8.5</x:v>
      </x:c>
      <x:c r="J1222" t="str">
        <x:v>Worked</x:v>
      </x:c>
      <x:c r="K1222" t="str">
        <x:v>Employee 1373; home branch Thurrock; assigned role Operative Porter | Deployment branch: Thurrock | Actual role: Operative Porter | Jobs: 400525 | Customers: JP Morgan Limited | Actual hours: 8.5; source records: 1</x:v>
      </x:c>
      <x:c r="L1222" t="str">
        <x:v>Include</x:v>
      </x:c>
      <x:c r="M1222"/>
      <x:c r="N1222"/>
    </x:row>
    <x:row r="1223">
      <x:c r="A1223" t="str">
        <x:v>J. Richardson|2026-03-23</x:v>
      </x:c>
      <x:c r="B1223" s="888" t="n">
        <x:v>46104</x:v>
      </x:c>
      <x:c r="C1223" t="str">
        <x:v>J. Richardson</x:v>
      </x:c>
      <x:c r="D1223" t="str">
        <x:v>Permanent</x:v>
      </x:c>
      <x:c r="E1223" t="str">
        <x:v>Thurrock</x:v>
      </x:c>
      <x:c r="F1223" t="str">
        <x:v>Operative Porter</x:v>
      </x:c>
      <x:c r="G1223" t="str">
        <x:v>400525</x:v>
      </x:c>
      <x:c r="H1223" t="str">
        <x:v>JP Morgan Limited</x:v>
      </x:c>
      <x:c r="I1223" s="22" t="n">
        <x:v>8.5</x:v>
      </x:c>
      <x:c r="J1223" t="str">
        <x:v>Worked</x:v>
      </x:c>
      <x:c r="K1223" t="str">
        <x:v>Employee 1373; home branch Thurrock; assigned role Operative Porter | Deployment branch: Thurrock | Actual role: Operative Porter | Jobs: 400525 | Customers: JP Morgan Limited | Actual hours: 8.5; source records: 1</x:v>
      </x:c>
      <x:c r="L1223" t="str">
        <x:v>Include</x:v>
      </x:c>
      <x:c r="M1223"/>
      <x:c r="N1223"/>
    </x:row>
    <x:row r="1224">
      <x:c r="A1224" t="str">
        <x:v>J. Richardson|2026-03-24</x:v>
      </x:c>
      <x:c r="B1224" s="888" t="n">
        <x:v>46105</x:v>
      </x:c>
      <x:c r="C1224" t="str">
        <x:v>J. Richardson</x:v>
      </x:c>
      <x:c r="D1224" t="str">
        <x:v>Permanent</x:v>
      </x:c>
      <x:c r="E1224" t="str">
        <x:v>Thurrock</x:v>
      </x:c>
      <x:c r="F1224" t="str">
        <x:v>Operative Porter</x:v>
      </x:c>
      <x:c r="G1224" t="str">
        <x:v>396313</x:v>
      </x:c>
      <x:c r="H1224" t="str">
        <x:v>Haringey Council</x:v>
      </x:c>
      <x:c r="I1224" s="22" t="n">
        <x:v>9</x:v>
      </x:c>
      <x:c r="J1224" t="str">
        <x:v>Worked</x:v>
      </x:c>
      <x:c r="K1224" t="str">
        <x:v>Employee 1373; home branch Thurrock; assigned role Operative Porter | Deployment branch: Thurrock | Actual role: Operative Porter | Jobs: 396313 | Customers: Haringey Council | Actual hours: 9.0; source records: 1</x:v>
      </x:c>
      <x:c r="L1224" t="str">
        <x:v>Include</x:v>
      </x:c>
      <x:c r="M1224"/>
      <x:c r="N1224"/>
    </x:row>
    <x:row r="1225">
      <x:c r="A1225" t="str">
        <x:v>J. Richardson|2026-03-25</x:v>
      </x:c>
      <x:c r="B1225" s="888" t="n">
        <x:v>46106</x:v>
      </x:c>
      <x:c r="C1225" t="str">
        <x:v>J. Richardson</x:v>
      </x:c>
      <x:c r="D1225" t="str">
        <x:v>Permanent</x:v>
      </x:c>
      <x:c r="E1225" t="str">
        <x:v>Thurrock</x:v>
      </x:c>
      <x:c r="F1225" t="str">
        <x:v>Operative Porter</x:v>
      </x:c>
      <x:c r="G1225" t="str">
        <x:v>396313</x:v>
      </x:c>
      <x:c r="H1225" t="str">
        <x:v>Haringey Council</x:v>
      </x:c>
      <x:c r="I1225" s="22" t="n">
        <x:v>7.5</x:v>
      </x:c>
      <x:c r="J1225" t="str">
        <x:v>Worked</x:v>
      </x:c>
      <x:c r="K1225" t="str">
        <x:v>Employee 1373; home branch Thurrock; assigned role Operative Porter | Deployment branch: Thurrock | Actual role: Operative Porter | Jobs: 396313 | Customers: Haringey Council | Actual hours: 7.5; source records: 1</x:v>
      </x:c>
      <x:c r="L1225" t="str">
        <x:v>Include</x:v>
      </x:c>
      <x:c r="M1225"/>
      <x:c r="N1225"/>
    </x:row>
    <x:row r="1226">
      <x:c r="A1226" t="str">
        <x:v>J. Richardson|2026-03-26</x:v>
      </x:c>
      <x:c r="B1226" s="888" t="n">
        <x:v>46107</x:v>
      </x:c>
      <x:c r="C1226" t="str">
        <x:v>J. Richardson</x:v>
      </x:c>
      <x:c r="D1226" t="str">
        <x:v>Permanent</x:v>
      </x:c>
      <x:c r="E1226" t="str">
        <x:v>Thurrock</x:v>
      </x:c>
      <x:c r="F1226" t="str">
        <x:v>Operative Porter</x:v>
      </x:c>
      <x:c r="G1226" t="str">
        <x:v>398171</x:v>
      </x:c>
      <x:c r="H1226" t="str">
        <x:v>Two Sigma</x:v>
      </x:c>
      <x:c r="I1226" s="22" t="n">
        <x:v>10.5</x:v>
      </x:c>
      <x:c r="J1226" t="str">
        <x:v>Worked</x:v>
      </x:c>
      <x:c r="K1226" t="str">
        <x:v>Employee 1373; home branch Thurrock; assigned role Operative Porter | Deployment branch: Thurrock | Actual role: Operative Porter | Jobs: 398171 | Customers: Two Sigma | Actual hours: 10.5; source records: 1</x:v>
      </x:c>
      <x:c r="L1226" t="str">
        <x:v>Include</x:v>
      </x:c>
      <x:c r="M1226"/>
      <x:c r="N1226"/>
    </x:row>
    <x:row r="1227">
      <x:c r="A1227" t="str">
        <x:v>J. Richardson|2026-03-27</x:v>
      </x:c>
      <x:c r="B1227" s="888" t="n">
        <x:v>46108</x:v>
      </x:c>
      <x:c r="C1227" t="str">
        <x:v>J. Richardson</x:v>
      </x:c>
      <x:c r="D1227" t="str">
        <x:v>Permanent</x:v>
      </x:c>
      <x:c r="E1227" t="str">
        <x:v>Thurrock</x:v>
      </x:c>
      <x:c r="F1227" t="str">
        <x:v>Operative Porter</x:v>
      </x:c>
      <x:c r="G1227" t="str">
        <x:v>396313</x:v>
      </x:c>
      <x:c r="H1227" t="str">
        <x:v>Haringey Council</x:v>
      </x:c>
      <x:c r="I1227" s="22" t="n">
        <x:v>7.5</x:v>
      </x:c>
      <x:c r="J1227" t="str">
        <x:v>Worked</x:v>
      </x:c>
      <x:c r="K1227" t="str">
        <x:v>Employee 1373; home branch Thurrock; assigned role Operative Porter | Deployment branch: Thurrock | Actual role: Operative Porter | Jobs: 396313 | Customers: Haringey Council | Actual hours: 7.5; source records: 1</x:v>
      </x:c>
      <x:c r="L1227" t="str">
        <x:v>Include</x:v>
      </x:c>
      <x:c r="M1227"/>
      <x:c r="N1227"/>
    </x:row>
    <x:row r="1228">
      <x:c r="A1228" t="str">
        <x:v>J. Richardson|2026-03-28</x:v>
      </x:c>
      <x:c r="B1228" s="888" t="n">
        <x:v>46109</x:v>
      </x:c>
      <x:c r="C1228" t="str">
        <x:v>J. Richardson</x:v>
      </x:c>
      <x:c r="D1228" t="str">
        <x:v>Permanent</x:v>
      </x:c>
      <x:c r="E1228" t="str">
        <x:v>Thurrock</x:v>
      </x:c>
      <x:c r="F1228" t="str">
        <x:v>Operative Porter</x:v>
      </x:c>
      <x:c r="G1228" t="str">
        <x:v>400984</x:v>
      </x:c>
      <x:c r="H1228" t="str">
        <x:v>Ministry of Defence</x:v>
      </x:c>
      <x:c r="I1228" s="22" t="n">
        <x:v>8.5</x:v>
      </x:c>
      <x:c r="J1228" t="str">
        <x:v>Worked</x:v>
      </x:c>
      <x:c r="K1228" t="str">
        <x:v>Employee 1373; home branch Thurrock; assigned role Operative Porter | Deployment branch: Thurrock | Actual role: Operative Porter | Jobs: 400984 | Customers: Ministry of Defence | Actual hours: 8.5; source records: 1</x:v>
      </x:c>
      <x:c r="L1228" t="str">
        <x:v>Include</x:v>
      </x:c>
      <x:c r="M1228"/>
      <x:c r="N1228"/>
    </x:row>
    <x:row r="1229">
      <x:c r="A1229" t="str">
        <x:v>J. Richardson|2026-03-30</x:v>
      </x:c>
      <x:c r="B1229" s="888" t="n">
        <x:v>46111</x:v>
      </x:c>
      <x:c r="C1229" t="str">
        <x:v>J. Richardson</x:v>
      </x:c>
      <x:c r="D1229" t="str">
        <x:v>Permanent</x:v>
      </x:c>
      <x:c r="E1229" t="str">
        <x:v>Thurrock</x:v>
      </x:c>
      <x:c r="F1229" t="str">
        <x:v>Operative Porter</x:v>
      </x:c>
      <x:c r="G1229" t="str">
        <x:v>401117</x:v>
      </x:c>
      <x:c r="H1229" t="str">
        <x:v>Haringey Council</x:v>
      </x:c>
      <x:c r="I1229" s="22" t="n">
        <x:v>9</x:v>
      </x:c>
      <x:c r="J1229" t="str">
        <x:v>Worked</x:v>
      </x:c>
      <x:c r="K1229" t="str">
        <x:v>Employee 1373; home branch Thurrock; assigned role Operative Porter | Deployment branch: Thurrock | Actual role: Operative Porter | Jobs: 401117 | Customers: Haringey Council | Actual hours: 9.0; source records: 1</x:v>
      </x:c>
      <x:c r="L1229" t="str">
        <x:v>Include</x:v>
      </x:c>
      <x:c r="M1229"/>
      <x:c r="N1229"/>
    </x:row>
    <x:row r="1230">
      <x:c r="A1230" t="str">
        <x:v>J. Richardson|2026-03-31</x:v>
      </x:c>
      <x:c r="B1230" s="888" t="n">
        <x:v>46112</x:v>
      </x:c>
      <x:c r="C1230" t="str">
        <x:v>J. Richardson</x:v>
      </x:c>
      <x:c r="D1230" t="str">
        <x:v>Permanent</x:v>
      </x:c>
      <x:c r="E1230" t="str">
        <x:v>Thurrock</x:v>
      </x:c>
      <x:c r="F1230" t="str">
        <x:v>Operative Porter</x:v>
      </x:c>
      <x:c r="G1230" t="str">
        <x:v>396207</x:v>
      </x:c>
      <x:c r="H1230" t="str">
        <x:v>Linklaters LLP</x:v>
      </x:c>
      <x:c r="I1230" s="22" t="n">
        <x:v>10</x:v>
      </x:c>
      <x:c r="J1230" t="str">
        <x:v>Worked</x:v>
      </x:c>
      <x:c r="K1230" t="str">
        <x:v>Employee 1373; home branch Thurrock; assigned role Operative Porter | Deployment branch: Thurrock | Actual role: Operative Porter | Jobs: 396207 | Customers: Linklaters LLP | Actual hours: 10.0; source records: 1</x:v>
      </x:c>
      <x:c r="L1230" t="str">
        <x:v>Include</x:v>
      </x:c>
      <x:c r="M1230"/>
      <x:c r="N1230"/>
    </x:row>
    <x:row r="1231">
      <x:c r="A1231" t="str">
        <x:v>Jack Bacon|2026-03-02</x:v>
      </x:c>
      <x:c r="B1231" s="888" t="n">
        <x:v>46083</x:v>
      </x:c>
      <x:c r="C1231" t="str">
        <x:v>Jack Bacon</x:v>
      </x:c>
      <x:c r="D1231" t="str">
        <x:v>Permanent</x:v>
      </x:c>
      <x:c r="E1231" t="str">
        <x:v>Manchester</x:v>
      </x:c>
      <x:c r="F1231" t="str">
        <x:v>Operative Porter</x:v>
      </x:c>
      <x:c r="G1231" t="str">
        <x:v>400423</x:v>
      </x:c>
      <x:c r="H1231" t="str">
        <x:v>University of Manchester</x:v>
      </x:c>
      <x:c r="I1231" s="22" t="n">
        <x:v>8.5</x:v>
      </x:c>
      <x:c r="J1231" t="str">
        <x:v>Worked</x:v>
      </x:c>
      <x:c r="K1231" t="str">
        <x:v>Employee 104626; home branch Manchester; assigned role Operative Porter | Deployment branch: Manchester | Actual role: Operative Skilled | Jobs: 400423 | Customers: University of Manchester | Actual hours: 8.5; source records: 1</x:v>
      </x:c>
      <x:c r="L1231" t="str">
        <x:v>Include</x:v>
      </x:c>
      <x:c r="M1231"/>
      <x:c r="N1231"/>
    </x:row>
    <x:row r="1232">
      <x:c r="A1232" t="str">
        <x:v>Jack Bacon|2026-03-03</x:v>
      </x:c>
      <x:c r="B1232" s="888" t="n">
        <x:v>46084</x:v>
      </x:c>
      <x:c r="C1232" t="str">
        <x:v>Jack Bacon</x:v>
      </x:c>
      <x:c r="D1232" t="str">
        <x:v>Permanent</x:v>
      </x:c>
      <x:c r="E1232" t="str">
        <x:v>Manchester</x:v>
      </x:c>
      <x:c r="F1232" t="str">
        <x:v>Operative Porter</x:v>
      </x:c>
      <x:c r="G1232" t="str">
        <x:v>400423</x:v>
      </x:c>
      <x:c r="H1232" t="str">
        <x:v>University of Manchester</x:v>
      </x:c>
      <x:c r="I1232" s="22" t="n">
        <x:v>6.5</x:v>
      </x:c>
      <x:c r="J1232" t="str">
        <x:v>Worked</x:v>
      </x:c>
      <x:c r="K1232" t="str">
        <x:v>Employee 104626; home branch Manchester; assigned role Operative Porter | Deployment branch: Manchester | Actual role: Operative Skilled | Jobs: 400423 | Customers: University of Manchester | Actual hours: 6.5; source records: 1</x:v>
      </x:c>
      <x:c r="L1232" t="str">
        <x:v>Include</x:v>
      </x:c>
      <x:c r="M1232"/>
      <x:c r="N1232"/>
    </x:row>
    <x:row r="1233">
      <x:c r="A1233" t="str">
        <x:v>Jack Bacon|2026-03-04</x:v>
      </x:c>
      <x:c r="B1233" s="888" t="n">
        <x:v>46085</x:v>
      </x:c>
      <x:c r="C1233" t="str">
        <x:v>Jack Bacon</x:v>
      </x:c>
      <x:c r="D1233" t="str">
        <x:v>Permanent</x:v>
      </x:c>
      <x:c r="E1233" t="str">
        <x:v>Manchester</x:v>
      </x:c>
      <x:c r="F1233" t="str">
        <x:v>Operative Porter</x:v>
      </x:c>
      <x:c r="G1233" t="str">
        <x:v>400423</x:v>
      </x:c>
      <x:c r="H1233" t="str">
        <x:v>University of Manchester</x:v>
      </x:c>
      <x:c r="I1233" s="22" t="n">
        <x:v>7.5</x:v>
      </x:c>
      <x:c r="J1233" t="str">
        <x:v>Worked</x:v>
      </x:c>
      <x:c r="K1233" t="str">
        <x:v>Employee 104626; home branch Manchester; assigned role Operative Porter | Deployment branch: Manchester | Actual role: Operative Skilled | Jobs: 400423 | Customers: University of Manchester | Actual hours: 7.5; source records: 1</x:v>
      </x:c>
      <x:c r="L1233" t="str">
        <x:v>Include</x:v>
      </x:c>
      <x:c r="M1233"/>
      <x:c r="N1233"/>
    </x:row>
    <x:row r="1234">
      <x:c r="A1234" t="str">
        <x:v>Jack Bacon|2026-03-05</x:v>
      </x:c>
      <x:c r="B1234" s="888" t="n">
        <x:v>46086</x:v>
      </x:c>
      <x:c r="C1234" t="str">
        <x:v>Jack Bacon</x:v>
      </x:c>
      <x:c r="D1234" t="str">
        <x:v>Permanent</x:v>
      </x:c>
      <x:c r="E1234" t="str">
        <x:v>Manchester</x:v>
      </x:c>
      <x:c r="F1234" t="str">
        <x:v>Operative Porter</x:v>
      </x:c>
      <x:c r="G1234" t="str">
        <x:v>400423</x:v>
      </x:c>
      <x:c r="H1234" t="str">
        <x:v>University of Manchester</x:v>
      </x:c>
      <x:c r="I1234" s="22" t="n">
        <x:v>7.5</x:v>
      </x:c>
      <x:c r="J1234" t="str">
        <x:v>Worked</x:v>
      </x:c>
      <x:c r="K1234" t="str">
        <x:v>Employee 104626; home branch Manchester; assigned role Operative Porter | Deployment branch: Manchester | Actual role: Operative Skilled | Jobs: 400423 | Customers: University of Manchester | Actual hours: 7.5; source records: 1</x:v>
      </x:c>
      <x:c r="L1234" t="str">
        <x:v>Include</x:v>
      </x:c>
      <x:c r="M1234"/>
      <x:c r="N1234"/>
    </x:row>
    <x:row r="1235">
      <x:c r="A1235" t="str">
        <x:v>Jack Bacon|2026-03-06</x:v>
      </x:c>
      <x:c r="B1235" s="888" t="n">
        <x:v>46087</x:v>
      </x:c>
      <x:c r="C1235" t="str">
        <x:v>Jack Bacon</x:v>
      </x:c>
      <x:c r="D1235" t="str">
        <x:v>Permanent</x:v>
      </x:c>
      <x:c r="E1235" t="str">
        <x:v>Manchester</x:v>
      </x:c>
      <x:c r="F1235" t="str">
        <x:v>Operative Porter</x:v>
      </x:c>
      <x:c r="G1235" t="str">
        <x:v>400423</x:v>
      </x:c>
      <x:c r="H1235" t="str">
        <x:v>University of Manchester</x:v>
      </x:c>
      <x:c r="I1235" s="22" t="n">
        <x:v>7.5</x:v>
      </x:c>
      <x:c r="J1235" t="str">
        <x:v>Worked</x:v>
      </x:c>
      <x:c r="K1235" t="str">
        <x:v>Employee 104626; home branch Manchester; assigned role Operative Porter | Deployment branch: Manchester | Actual role: Operative Porter | Jobs: 400423 | Customers: University of Manchester | Actual hours: 7.5; source records: 1</x:v>
      </x:c>
      <x:c r="L1235" t="str">
        <x:v>Include</x:v>
      </x:c>
      <x:c r="M1235"/>
      <x:c r="N1235"/>
    </x:row>
    <x:row r="1236">
      <x:c r="A1236" t="str">
        <x:v>Jack Bacon|2026-03-09</x:v>
      </x:c>
      <x:c r="B1236" s="888" t="n">
        <x:v>46090</x:v>
      </x:c>
      <x:c r="C1236" t="str">
        <x:v>Jack Bacon</x:v>
      </x:c>
      <x:c r="D1236" t="str">
        <x:v>Permanent</x:v>
      </x:c>
      <x:c r="E1236" t="str">
        <x:v>Manchester</x:v>
      </x:c>
      <x:c r="F1236" t="str">
        <x:v>Operative Porter</x:v>
      </x:c>
      <x:c r="G1236" t="str">
        <x:v>400911</x:v>
      </x:c>
      <x:c r="H1236" t="str">
        <x:v>National Museums Liverpool</x:v>
      </x:c>
      <x:c r="I1236" s="22" t="n">
        <x:v>6.5</x:v>
      </x:c>
      <x:c r="J1236" t="str">
        <x:v>Worked</x:v>
      </x:c>
      <x:c r="K1236" t="str">
        <x:v>Employee 104626; home branch Manchester; assigned role Operative Porter | Deployment branch: Manchester | Actual role: Operative Porter | Jobs: 400911 | Customers: National Museums Liverpool | Actual hours: 6.5; source records: 1</x:v>
      </x:c>
      <x:c r="L1236" t="str">
        <x:v>Include</x:v>
      </x:c>
      <x:c r="M1236"/>
      <x:c r="N1236"/>
    </x:row>
    <x:row r="1237">
      <x:c r="A1237" t="str">
        <x:v>Jack Bacon|2026-03-16</x:v>
      </x:c>
      <x:c r="B1237" s="888" t="n">
        <x:v>46097</x:v>
      </x:c>
      <x:c r="C1237" t="str">
        <x:v>Jack Bacon</x:v>
      </x:c>
      <x:c r="D1237" t="str">
        <x:v>Permanent</x:v>
      </x:c>
      <x:c r="E1237" t="str">
        <x:v>Manchester</x:v>
      </x:c>
      <x:c r="F1237" t="str">
        <x:v>Operative Porter</x:v>
      </x:c>
      <x:c r="G1237" t="str">
        <x:v>400393</x:v>
      </x:c>
      <x:c r="H1237" t="str">
        <x:v>Kirklees Council - Michael Turner</x:v>
      </x:c>
      <x:c r="I1237" s="22" t="n">
        <x:v>7.5</x:v>
      </x:c>
      <x:c r="J1237" t="str">
        <x:v>Worked</x:v>
      </x:c>
      <x:c r="K1237" t="str">
        <x:v>Employee 104626; home branch Manchester; assigned role Operative Porter | Deployment branch: Leeds | Actual role: Operative Porter | Jobs: 400393 | Customers: Kirklees Council - Michael Turner | Actual hours: 7.5; source records: 1</x:v>
      </x:c>
      <x:c r="L1237" t="str">
        <x:v>Include</x:v>
      </x:c>
      <x:c r="M1237"/>
      <x:c r="N1237"/>
    </x:row>
    <x:row r="1238">
      <x:c r="A1238" t="str">
        <x:v>Jack Bacon|2026-03-17</x:v>
      </x:c>
      <x:c r="B1238" s="888" t="n">
        <x:v>46098</x:v>
      </x:c>
      <x:c r="C1238" t="str">
        <x:v>Jack Bacon</x:v>
      </x:c>
      <x:c r="D1238" t="str">
        <x:v>Permanent</x:v>
      </x:c>
      <x:c r="E1238" t="str">
        <x:v>Manchester</x:v>
      </x:c>
      <x:c r="F1238" t="str">
        <x:v>Operative Porter</x:v>
      </x:c>
      <x:c r="G1238" t="str">
        <x:v>398317B</x:v>
      </x:c>
      <x:c r="H1238" t="str">
        <x:v>Restore Harrow Green</x:v>
      </x:c>
      <x:c r="I1238" s="22" t="n">
        <x:v>10</x:v>
      </x:c>
      <x:c r="J1238" t="str">
        <x:v>Worked</x:v>
      </x:c>
      <x:c r="K1238" t="str">
        <x:v>Employee 104626; home branch Manchester; assigned role Operative Porter | Deployment branch: Manchester | Actual role: Operative Porter | Jobs: 398317B | Customers: Restore Harrow Green | Actual hours: 10.0; source records: 1</x:v>
      </x:c>
      <x:c r="L1238" t="str">
        <x:v>Include</x:v>
      </x:c>
      <x:c r="M1238"/>
      <x:c r="N1238"/>
    </x:row>
    <x:row r="1239">
      <x:c r="A1239" t="str">
        <x:v>Jack Bacon|2026-03-18</x:v>
      </x:c>
      <x:c r="B1239" s="888" t="n">
        <x:v>46099</x:v>
      </x:c>
      <x:c r="C1239" t="str">
        <x:v>Jack Bacon</x:v>
      </x:c>
      <x:c r="D1239" t="str">
        <x:v>Permanent</x:v>
      </x:c>
      <x:c r="E1239" t="str">
        <x:v>Manchester</x:v>
      </x:c>
      <x:c r="F1239" t="str">
        <x:v>Operative Porter</x:v>
      </x:c>
      <x:c r="G1239" t="str">
        <x:v>394543, 400887, 398317B</x:v>
      </x:c>
      <x:c r="H1239" t="str">
        <x:v>EMCOR UK -  DHSC/NHS; Haier (Future Health Technologies/Biodock); Restore Harrow Green</x:v>
      </x:c>
      <x:c r="I1239" s="22" t="n">
        <x:v>20</x:v>
      </x:c>
      <x:c r="J1239" t="str">
        <x:v>Worked — 3 records</x:v>
      </x:c>
      <x:c r="K1239" t="str">
        <x:v>Employee 104626; home branch Manchester; assigned role Operative Porter | Deployment branch: Birmingham, Manchester, Oxford | Actual role: Operative Porter | Jobs: 394543, 400887, 398317B | Customers: EMCOR UK -  DHSC/NHS; Haier (Future Health Technologies/Biodock); Restore Harrow Green | Actual hours: 20.0; source records: 3</x:v>
      </x:c>
      <x:c r="L1239" t="str">
        <x:v>Include</x:v>
      </x:c>
      <x:c r="M1239"/>
      <x:c r="N1239"/>
    </x:row>
    <x:row r="1240">
      <x:c r="A1240" t="str">
        <x:v>Jack Bacon|2026-03-24</x:v>
      </x:c>
      <x:c r="B1240" s="888" t="n">
        <x:v>46105</x:v>
      </x:c>
      <x:c r="C1240" t="str">
        <x:v>Jack Bacon</x:v>
      </x:c>
      <x:c r="D1240" t="str">
        <x:v>Permanent</x:v>
      </x:c>
      <x:c r="E1240" t="str">
        <x:v>Manchester</x:v>
      </x:c>
      <x:c r="F1240" t="str">
        <x:v>Operative Porter</x:v>
      </x:c>
      <x:c r="G1240" t="str">
        <x:v>400215</x:v>
      </x:c>
      <x:c r="H1240" t="str">
        <x:v>Birmingham City Council</x:v>
      </x:c>
      <x:c r="I1240" s="22" t="n">
        <x:v>8.5</x:v>
      </x:c>
      <x:c r="J1240" t="str">
        <x:v>Worked</x:v>
      </x:c>
      <x:c r="K1240" t="str">
        <x:v>Employee 104626; home branch Manchester; assigned role Operative Porter | Deployment branch: Birmingham | Actual role: Operative Porter | Jobs: 400215 | Customers: Birmingham City Council | Actual hours: 8.5; source records: 1</x:v>
      </x:c>
      <x:c r="L1240" t="str">
        <x:v>Include</x:v>
      </x:c>
      <x:c r="M1240"/>
      <x:c r="N1240"/>
    </x:row>
    <x:row r="1241">
      <x:c r="A1241" t="str">
        <x:v>Jack Bacon|2026-03-25</x:v>
      </x:c>
      <x:c r="B1241" s="888" t="n">
        <x:v>46106</x:v>
      </x:c>
      <x:c r="C1241" t="str">
        <x:v>Jack Bacon</x:v>
      </x:c>
      <x:c r="D1241" t="str">
        <x:v>Permanent</x:v>
      </x:c>
      <x:c r="E1241" t="str">
        <x:v>Manchester</x:v>
      </x:c>
      <x:c r="F1241" t="str">
        <x:v>Operative Porter</x:v>
      </x:c>
      <x:c r="G1241" t="str">
        <x:v>401155</x:v>
      </x:c>
      <x:c r="H1241" t="str">
        <x:v>EVLO</x:v>
      </x:c>
      <x:c r="I1241" s="22" t="n">
        <x:v>6.25</x:v>
      </x:c>
      <x:c r="J1241" t="str">
        <x:v>Worked</x:v>
      </x:c>
      <x:c r="K1241" t="str">
        <x:v>Employee 104626; home branch Manchester; assigned role Operative Porter | Deployment branch: Manchester | Actual role: Operative Porter | Jobs: 401155 | Customers: EVLO | Actual hours: 6.2; source records: 1</x:v>
      </x:c>
      <x:c r="L1241" t="str">
        <x:v>Include</x:v>
      </x:c>
      <x:c r="M1241"/>
      <x:c r="N1241"/>
    </x:row>
    <x:row r="1242">
      <x:c r="A1242" t="str">
        <x:v>Jack Bacon|2026-03-26</x:v>
      </x:c>
      <x:c r="B1242" s="888" t="n">
        <x:v>46107</x:v>
      </x:c>
      <x:c r="C1242" t="str">
        <x:v>Jack Bacon</x:v>
      </x:c>
      <x:c r="D1242" t="str">
        <x:v>Permanent</x:v>
      </x:c>
      <x:c r="E1242" t="str">
        <x:v>Manchester</x:v>
      </x:c>
      <x:c r="F1242" t="str">
        <x:v>Operative Porter</x:v>
      </x:c>
      <x:c r="G1242" t="str">
        <x:v>401155</x:v>
      </x:c>
      <x:c r="H1242" t="str">
        <x:v>EVLO</x:v>
      </x:c>
      <x:c r="I1242" s="22" t="n">
        <x:v>3.5</x:v>
      </x:c>
      <x:c r="J1242" t="str">
        <x:v>Worked</x:v>
      </x:c>
      <x:c r="K1242" t="str">
        <x:v>Employee 104626; home branch Manchester; assigned role Operative Porter | Deployment branch: Manchester | Actual role: Operative Porter | Jobs: 401155 | Customers: EVLO | Actual hours: 3.5; source records: 1</x:v>
      </x:c>
      <x:c r="L1242" t="str">
        <x:v>Include</x:v>
      </x:c>
      <x:c r="M1242"/>
      <x:c r="N1242"/>
    </x:row>
    <x:row r="1243">
      <x:c r="A1243" t="str">
        <x:v>Jack Bacon|2026-03-27</x:v>
      </x:c>
      <x:c r="B1243" s="888" t="n">
        <x:v>46108</x:v>
      </x:c>
      <x:c r="C1243" t="str">
        <x:v>Jack Bacon</x:v>
      </x:c>
      <x:c r="D1243" t="str">
        <x:v>Permanent</x:v>
      </x:c>
      <x:c r="E1243" t="str">
        <x:v>Manchester</x:v>
      </x:c>
      <x:c r="F1243" t="str">
        <x:v>Operative Porter</x:v>
      </x:c>
      <x:c r="G1243" t="str">
        <x:v>400792</x:v>
      </x:c>
      <x:c r="H1243" t="str">
        <x:v>Cheshire Police</x:v>
      </x:c>
      <x:c r="I1243" s="22" t="n">
        <x:v>7</x:v>
      </x:c>
      <x:c r="J1243" t="str">
        <x:v>Worked</x:v>
      </x:c>
      <x:c r="K1243" t="str">
        <x:v>Employee 104626; home branch Manchester; assigned role Operative Porter | Deployment branch: Manchester | Actual role: Operative Porter | Jobs: 400792 | Customers: Cheshire Police | Actual hours: 7.0; source records: 1</x:v>
      </x:c>
      <x:c r="L1243" t="str">
        <x:v>Include</x:v>
      </x:c>
      <x:c r="M1243"/>
      <x:c r="N1243"/>
    </x:row>
    <x:row r="1244">
      <x:c r="A1244" t="str">
        <x:v>Jack Bacon|2026-03-31</x:v>
      </x:c>
      <x:c r="B1244" s="888" t="n">
        <x:v>46112</x:v>
      </x:c>
      <x:c r="C1244" t="str">
        <x:v>Jack Bacon</x:v>
      </x:c>
      <x:c r="D1244" t="str">
        <x:v>Permanent</x:v>
      </x:c>
      <x:c r="E1244" t="str">
        <x:v>Manchester</x:v>
      </x:c>
      <x:c r="F1244" t="str">
        <x:v>Operative Porter</x:v>
      </x:c>
      <x:c r="G1244" t="str">
        <x:v>399876</x:v>
      </x:c>
      <x:c r="H1244" t="str">
        <x:v>Cheshire Fire &amp; Rescue</x:v>
      </x:c>
      <x:c r="I1244" s="22" t="n">
        <x:v>8.5</x:v>
      </x:c>
      <x:c r="J1244" t="str">
        <x:v>Worked</x:v>
      </x:c>
      <x:c r="K1244" t="str">
        <x:v>Employee 104626; home branch Manchester; assigned role Operative Porter | Deployment branch: Manchester | Actual role: Operative Porter | Jobs: 399876 | Customers: Cheshire Fire &amp; Rescue | Actual hours: 8.5; source records: 1</x:v>
      </x:c>
      <x:c r="L1244" t="str">
        <x:v>Include</x:v>
      </x:c>
      <x:c r="M1244"/>
      <x:c r="N1244"/>
    </x:row>
    <x:row r="1245">
      <x:c r="A1245" t="str">
        <x:v>Jake Giles|2026-03-03</x:v>
      </x:c>
      <x:c r="B1245" s="888" t="n">
        <x:v>46084</x:v>
      </x:c>
      <x:c r="C1245" t="str">
        <x:v>Jake Giles</x:v>
      </x:c>
      <x:c r="D1245" t="str">
        <x:v>Permanent</x:v>
      </x:c>
      <x:c r="E1245" t="str">
        <x:v>Oxford</x:v>
      </x:c>
      <x:c r="F1245" t="str">
        <x:v>Operative Porter</x:v>
      </x:c>
      <x:c r="G1245" t="str">
        <x:v>399363L</x:v>
      </x:c>
      <x:c r="H1245" t="str">
        <x:v>Thames Valley Police</x:v>
      </x:c>
      <x:c r="I1245" s="22" t="n">
        <x:v>7</x:v>
      </x:c>
      <x:c r="J1245" t="str">
        <x:v>Worked</x:v>
      </x:c>
      <x:c r="K1245" t="str">
        <x:v>Employee 103804; home branch Oxford; assigned role Operative Porter | Deployment branch: Oxford | Actual role: Operative Porter | Jobs: 399363L | Customers: Thames Valley Police | Actual hours: 7.0; source records: 1</x:v>
      </x:c>
      <x:c r="L1245" t="str">
        <x:v>Include</x:v>
      </x:c>
      <x:c r="M1245"/>
      <x:c r="N1245"/>
    </x:row>
    <x:row r="1246">
      <x:c r="A1246" t="str">
        <x:v>Jake Giles|2026-03-04</x:v>
      </x:c>
      <x:c r="B1246" s="888" t="n">
        <x:v>46085</x:v>
      </x:c>
      <x:c r="C1246" t="str">
        <x:v>Jake Giles</x:v>
      </x:c>
      <x:c r="D1246" t="str">
        <x:v>Permanent</x:v>
      </x:c>
      <x:c r="E1246" t="str">
        <x:v>Oxford</x:v>
      </x:c>
      <x:c r="F1246" t="str">
        <x:v>Operative Porter</x:v>
      </x:c>
      <x:c r="G1246" t="str">
        <x:v>399657</x:v>
      </x:c>
      <x:c r="H1246" t="str">
        <x:v>THE MULBERRY BUSH ORGANISATION LTD</x:v>
      </x:c>
      <x:c r="I1246" s="22" t="n">
        <x:v>5</x:v>
      </x:c>
      <x:c r="J1246" t="str">
        <x:v>Worked</x:v>
      </x:c>
      <x:c r="K1246" t="str">
        <x:v>Employee 103804; home branch Oxford; assigned role Operative Porter | Deployment branch: Oxford | Actual role: Operative Porter | Jobs: 399657 | Customers: THE MULBERRY BUSH ORGANISATION LTD | Actual hours: 5.0; source records: 1</x:v>
      </x:c>
      <x:c r="L1246" t="str">
        <x:v>Include</x:v>
      </x:c>
      <x:c r="M1246"/>
      <x:c r="N1246"/>
    </x:row>
    <x:row r="1247">
      <x:c r="A1247" t="str">
        <x:v>Jake Giles|2026-03-05</x:v>
      </x:c>
      <x:c r="B1247" s="888" t="n">
        <x:v>46086</x:v>
      </x:c>
      <x:c r="C1247" t="str">
        <x:v>Jake Giles</x:v>
      </x:c>
      <x:c r="D1247" t="str">
        <x:v>Permanent</x:v>
      </x:c>
      <x:c r="E1247" t="str">
        <x:v>Oxford</x:v>
      </x:c>
      <x:c r="F1247" t="str">
        <x:v>Operative Porter</x:v>
      </x:c>
      <x:c r="G1247" t="str">
        <x:v>399164</x:v>
      </x:c>
      <x:c r="H1247" t="str">
        <x:v>Network Rail</x:v>
      </x:c>
      <x:c r="I1247" s="22" t="n">
        <x:v>9</x:v>
      </x:c>
      <x:c r="J1247" t="str">
        <x:v>Worked</x:v>
      </x:c>
      <x:c r="K1247" t="str">
        <x:v>Employee 103804; home branch Oxford; assigned role Operative Porter | Deployment branch: Oxford | Actual role: Operative Porter | Jobs: 399164 | Customers: Network Rail | Actual hours: 9.0; source records: 1</x:v>
      </x:c>
      <x:c r="L1247" t="str">
        <x:v>Include</x:v>
      </x:c>
      <x:c r="M1247"/>
      <x:c r="N1247"/>
    </x:row>
    <x:row r="1248">
      <x:c r="A1248" t="str">
        <x:v>Jake Giles|2026-03-06</x:v>
      </x:c>
      <x:c r="B1248" s="888" t="n">
        <x:v>46087</x:v>
      </x:c>
      <x:c r="C1248" t="str">
        <x:v>Jake Giles</x:v>
      </x:c>
      <x:c r="D1248" t="str">
        <x:v>Permanent</x:v>
      </x:c>
      <x:c r="E1248" t="str">
        <x:v>Oxford</x:v>
      </x:c>
      <x:c r="F1248" t="str">
        <x:v>Operative Porter</x:v>
      </x:c>
      <x:c r="G1248"/>
      <x:c r="H1248"/>
      <x:c r="I1248" s="22" t="n">
        <x:v>0</x:v>
      </x:c>
      <x:c r="J1248" t="str">
        <x:v>Annual leave</x:v>
      </x:c>
      <x:c r="K1248" t="str">
        <x:v>Employee 103804; home branch Oxford; assigned role Operative Porter | Leave: Annual Leave (Hours) | Leave calendar basis: Variable-pattern period</x:v>
      </x:c>
      <x:c r="L1248" t="str">
        <x:v>Include</x:v>
      </x:c>
      <x:c r="M1248"/>
      <x:c r="N1248"/>
    </x:row>
    <x:row r="1249">
      <x:c r="A1249" t="str">
        <x:v>Jake Giles|2026-03-09</x:v>
      </x:c>
      <x:c r="B1249" s="888" t="n">
        <x:v>46090</x:v>
      </x:c>
      <x:c r="C1249" t="str">
        <x:v>Jake Giles</x:v>
      </x:c>
      <x:c r="D1249" t="str">
        <x:v>Permanent</x:v>
      </x:c>
      <x:c r="E1249" t="str">
        <x:v>Oxford</x:v>
      </x:c>
      <x:c r="F1249" t="str">
        <x:v>Operative Porter</x:v>
      </x:c>
      <x:c r="G1249" t="str">
        <x:v>400520, 399379B</x:v>
      </x:c>
      <x:c r="H1249" t="str">
        <x:v>Anglian Water; Restore Harrow Green Oxford  M/W use only</x:v>
      </x:c>
      <x:c r="I1249" s="22" t="n">
        <x:v>19.5</x:v>
      </x:c>
      <x:c r="J1249" t="str">
        <x:v>Worked — 2 records</x:v>
      </x:c>
      <x:c r="K1249" t="str">
        <x:v>Employee 103804; home branch Oxford; assigned role Operative Porter | Deployment branch: Cambridge, Oxford | Actual role: Operative Skilled | Jobs: 400520, 399379B | Customers: Anglian Water; Restore Harrow Green Oxford  M/W use only | Actual hours: 19.5; source records: 2</x:v>
      </x:c>
      <x:c r="L1249" t="str">
        <x:v>Include</x:v>
      </x:c>
      <x:c r="M1249"/>
      <x:c r="N1249"/>
    </x:row>
    <x:row r="1250">
      <x:c r="A1250" t="str">
        <x:v>Jake Giles|2026-03-10</x:v>
      </x:c>
      <x:c r="B1250" s="888" t="n">
        <x:v>46091</x:v>
      </x:c>
      <x:c r="C1250" t="str">
        <x:v>Jake Giles</x:v>
      </x:c>
      <x:c r="D1250" t="str">
        <x:v>Permanent</x:v>
      </x:c>
      <x:c r="E1250" t="str">
        <x:v>Oxford</x:v>
      </x:c>
      <x:c r="F1250" t="str">
        <x:v>Operative Porter</x:v>
      </x:c>
      <x:c r="G1250" t="str">
        <x:v>400520, 399379B</x:v>
      </x:c>
      <x:c r="H1250" t="str">
        <x:v>Anglian Water; Restore Harrow Green Oxford  M/W use only</x:v>
      </x:c>
      <x:c r="I1250" s="22" t="n">
        <x:v>21.5</x:v>
      </x:c>
      <x:c r="J1250" t="str">
        <x:v>Worked — 2 records</x:v>
      </x:c>
      <x:c r="K1250" t="str">
        <x:v>Employee 103804; home branch Oxford; assigned role Operative Porter | Deployment branch: Cambridge, Oxford | Actual role: Operative Skilled | Jobs: 400520, 399379B | Customers: Anglian Water; Restore Harrow Green Oxford  M/W use only | Actual hours: 21.5; source records: 2</x:v>
      </x:c>
      <x:c r="L1250" t="str">
        <x:v>Include</x:v>
      </x:c>
      <x:c r="M1250"/>
      <x:c r="N1250"/>
    </x:row>
    <x:row r="1251">
      <x:c r="A1251" t="str">
        <x:v>Jake Giles|2026-03-11</x:v>
      </x:c>
      <x:c r="B1251" s="888" t="n">
        <x:v>46092</x:v>
      </x:c>
      <x:c r="C1251" t="str">
        <x:v>Jake Giles</x:v>
      </x:c>
      <x:c r="D1251" t="str">
        <x:v>Permanent</x:v>
      </x:c>
      <x:c r="E1251" t="str">
        <x:v>Oxford</x:v>
      </x:c>
      <x:c r="F1251" t="str">
        <x:v>Operative Porter</x:v>
      </x:c>
      <x:c r="G1251" t="str">
        <x:v>399379B</x:v>
      </x:c>
      <x:c r="H1251" t="str">
        <x:v>Restore Harrow Green Oxford  M/W use only</x:v>
      </x:c>
      <x:c r="I1251" s="22" t="n">
        <x:v>10</x:v>
      </x:c>
      <x:c r="J1251" t="str">
        <x:v>Worked</x:v>
      </x:c>
      <x:c r="K1251" t="str">
        <x:v>Employee 103804; home branch Oxford; assigned role Operative Porter | Deployment branch: Oxford | Actual role: Operative Skilled | Jobs: 399379B | Customers: Restore Harrow Green Oxford  M/W use only | Actual hours: 10.0; source records: 1</x:v>
      </x:c>
      <x:c r="L1251" t="str">
        <x:v>Include</x:v>
      </x:c>
      <x:c r="M1251"/>
      <x:c r="N1251"/>
    </x:row>
    <x:row r="1252">
      <x:c r="A1252" t="str">
        <x:v>Jake Giles|2026-03-12</x:v>
      </x:c>
      <x:c r="B1252" s="888" t="n">
        <x:v>46093</x:v>
      </x:c>
      <x:c r="C1252" t="str">
        <x:v>Jake Giles</x:v>
      </x:c>
      <x:c r="D1252" t="str">
        <x:v>Permanent</x:v>
      </x:c>
      <x:c r="E1252" t="str">
        <x:v>Oxford</x:v>
      </x:c>
      <x:c r="F1252" t="str">
        <x:v>Operative Porter</x:v>
      </x:c>
      <x:c r="G1252" t="str">
        <x:v>400887, 400957, 400871</x:v>
      </x:c>
      <x:c r="H1252" t="str">
        <x:v>Haier (Future Health Technologies/Biodock); Haier (Genetix Ltd); WOLFLABS (Evotec)</x:v>
      </x:c>
      <x:c r="I1252" s="22" t="n">
        <x:v>18</x:v>
      </x:c>
      <x:c r="J1252" t="str">
        <x:v>Worked — 3 records</x:v>
      </x:c>
      <x:c r="K1252" t="str">
        <x:v>Employee 103804; home branch Oxford; assigned role Operative Porter | Deployment branch: Oxford | Actual role: Operative Porter | Jobs: 400887, 400957, 400871 | Customers: Haier (Future Health Technologies/Biodock); Haier (Genetix Ltd); WOLFLABS (Evotec) | Actual hours: 18.0; source records: 3</x:v>
      </x:c>
      <x:c r="L1252" t="str">
        <x:v>Include</x:v>
      </x:c>
      <x:c r="M1252"/>
      <x:c r="N1252"/>
    </x:row>
    <x:row r="1253">
      <x:c r="A1253" t="str">
        <x:v>Jake Giles|2026-03-16</x:v>
      </x:c>
      <x:c r="B1253" s="888" t="n">
        <x:v>46097</x:v>
      </x:c>
      <x:c r="C1253" t="str">
        <x:v>Jake Giles</x:v>
      </x:c>
      <x:c r="D1253" t="str">
        <x:v>Permanent</x:v>
      </x:c>
      <x:c r="E1253" t="str">
        <x:v>Oxford</x:v>
      </x:c>
      <x:c r="F1253" t="str">
        <x:v>Operative Porter</x:v>
      </x:c>
      <x:c r="G1253" t="str">
        <x:v>400941</x:v>
      </x:c>
      <x:c r="H1253" t="str">
        <x:v>Vertex Pharmaceuticals Limited</x:v>
      </x:c>
      <x:c r="I1253" s="22" t="n">
        <x:v>5</x:v>
      </x:c>
      <x:c r="J1253" t="str">
        <x:v>Worked</x:v>
      </x:c>
      <x:c r="K1253" t="str">
        <x:v>Employee 103804; home branch Oxford; assigned role Operative Porter | Deployment branch: Oxford | Actual role: Operative Porter | Jobs: 400941 | Customers: Vertex Pharmaceuticals Limited | Actual hours: 5.0; source records: 1</x:v>
      </x:c>
      <x:c r="L1253" t="str">
        <x:v>Include</x:v>
      </x:c>
      <x:c r="M1253"/>
      <x:c r="N1253"/>
    </x:row>
    <x:row r="1254">
      <x:c r="A1254" t="str">
        <x:v>Jake Giles|2026-03-17</x:v>
      </x:c>
      <x:c r="B1254" s="888" t="n">
        <x:v>46098</x:v>
      </x:c>
      <x:c r="C1254" t="str">
        <x:v>Jake Giles</x:v>
      </x:c>
      <x:c r="D1254" t="str">
        <x:v>Permanent</x:v>
      </x:c>
      <x:c r="E1254" t="str">
        <x:v>Oxford</x:v>
      </x:c>
      <x:c r="F1254" t="str">
        <x:v>Operative Porter</x:v>
      </x:c>
      <x:c r="G1254" t="str">
        <x:v>400378E, 400869</x:v>
      </x:c>
      <x:c r="H1254" t="str">
        <x:v>Avantor (OXFORD MARCH 2026 ); Haier (University of Oxford)</x:v>
      </x:c>
      <x:c r="I1254" s="22" t="n">
        <x:v>10</x:v>
      </x:c>
      <x:c r="J1254" t="str">
        <x:v>Worked — 2 records</x:v>
      </x:c>
      <x:c r="K1254" t="str">
        <x:v>Employee 103804; home branch Oxford; assigned role Operative Porter | Deployment branch: Cambridge, Oxford | Actual role: Operative Porter | Jobs: 400378E, 400869 | Customers: Avantor (OXFORD MARCH 2026 ); Haier (University of Oxford) | Actual hours: 10.0; source records: 2</x:v>
      </x:c>
      <x:c r="L1254" t="str">
        <x:v>Include</x:v>
      </x:c>
      <x:c r="M1254"/>
      <x:c r="N1254"/>
    </x:row>
    <x:row r="1255">
      <x:c r="A1255" t="str">
        <x:v>Jake Giles|2026-03-19</x:v>
      </x:c>
      <x:c r="B1255" s="888" t="n">
        <x:v>46100</x:v>
      </x:c>
      <x:c r="C1255" t="str">
        <x:v>Jake Giles</x:v>
      </x:c>
      <x:c r="D1255" t="str">
        <x:v>Permanent</x:v>
      </x:c>
      <x:c r="E1255" t="str">
        <x:v>Oxford</x:v>
      </x:c>
      <x:c r="F1255" t="str">
        <x:v>Operative Porter</x:v>
      </x:c>
      <x:c r="G1255" t="str">
        <x:v>400949</x:v>
      </x:c>
      <x:c r="H1255" t="str">
        <x:v>Haier (University of Sussex)</x:v>
      </x:c>
      <x:c r="I1255" s="22" t="n">
        <x:v>7.5</x:v>
      </x:c>
      <x:c r="J1255" t="str">
        <x:v>Worked</x:v>
      </x:c>
      <x:c r="K1255" t="str">
        <x:v>Employee 103804; home branch Oxford; assigned role Operative Porter | Deployment branch: Oxford | Actual role: Operative Porter | Jobs: 400949 | Customers: Haier (University of Sussex) | Actual hours: 7.5; source records: 1</x:v>
      </x:c>
      <x:c r="L1255" t="str">
        <x:v>Include</x:v>
      </x:c>
      <x:c r="M1255"/>
      <x:c r="N1255"/>
    </x:row>
    <x:row r="1256">
      <x:c r="A1256" t="str">
        <x:v>Jake Giles|2026-03-20</x:v>
      </x:c>
      <x:c r="B1256" s="888" t="n">
        <x:v>46101</x:v>
      </x:c>
      <x:c r="C1256" t="str">
        <x:v>Jake Giles</x:v>
      </x:c>
      <x:c r="D1256" t="str">
        <x:v>Permanent</x:v>
      </x:c>
      <x:c r="E1256" t="str">
        <x:v>Oxford</x:v>
      </x:c>
      <x:c r="F1256" t="str">
        <x:v>Operative Porter</x:v>
      </x:c>
      <x:c r="G1256" t="str">
        <x:v>399981A, 401164</x:v>
      </x:c>
      <x:c r="H1256" t="str">
        <x:v>Skyline; Vertex Pharmaceuticals Limited</x:v>
      </x:c>
      <x:c r="I1256" s="22" t="n">
        <x:v>9.5</x:v>
      </x:c>
      <x:c r="J1256" t="str">
        <x:v>CONFLICT — Worked + leave</x:v>
      </x:c>
      <x:c r="K1256" t="str">
        <x:v>Employee 103804; home branch Oxford; assigned role Operative Porter | Deployment branch: Oxford | Actual role: Operative Porter | Jobs: 399981A, 401164 | Customers: Skyline; Vertex Pharmaceuticals Limited | Actual hours: 9.5; source records: 2 | Leave: Sickness | Leave calendar basis: Variable-pattern period</x:v>
      </x:c>
      <x:c r="L1256" t="str">
        <x:v>Include</x:v>
      </x:c>
      <x:c r="M1256"/>
      <x:c r="N1256"/>
    </x:row>
    <x:row r="1257">
      <x:c r="A1257" t="str">
        <x:v>Jake Giles|2026-03-23</x:v>
      </x:c>
      <x:c r="B1257" s="888" t="n">
        <x:v>46104</x:v>
      </x:c>
      <x:c r="C1257" t="str">
        <x:v>Jake Giles</x:v>
      </x:c>
      <x:c r="D1257" t="str">
        <x:v>Permanent</x:v>
      </x:c>
      <x:c r="E1257" t="str">
        <x:v>Oxford</x:v>
      </x:c>
      <x:c r="F1257" t="str">
        <x:v>Operative Porter</x:v>
      </x:c>
      <x:c r="G1257"/>
      <x:c r="H1257"/>
      <x:c r="I1257" s="22" t="n">
        <x:v>0</x:v>
      </x:c>
      <x:c r="J1257" t="str">
        <x:v>Other leave — Unpaid Leave (Authorised)</x:v>
      </x:c>
      <x:c r="K1257" t="str">
        <x:v>Employee 103804; home branch Oxford; assigned role Operative Porter | Leave: Unpaid Leave (Authorised) | Leave calendar basis: Variable-pattern period</x:v>
      </x:c>
      <x:c r="L1257" t="str">
        <x:v>Include</x:v>
      </x:c>
      <x:c r="M1257"/>
      <x:c r="N1257"/>
    </x:row>
    <x:row r="1258">
      <x:c r="A1258" t="str">
        <x:v>Jake Giles|2026-03-24</x:v>
      </x:c>
      <x:c r="B1258" s="888" t="n">
        <x:v>46105</x:v>
      </x:c>
      <x:c r="C1258" t="str">
        <x:v>Jake Giles</x:v>
      </x:c>
      <x:c r="D1258" t="str">
        <x:v>Permanent</x:v>
      </x:c>
      <x:c r="E1258" t="str">
        <x:v>Oxford</x:v>
      </x:c>
      <x:c r="F1258" t="str">
        <x:v>Operative Porter</x:v>
      </x:c>
      <x:c r="G1258"/>
      <x:c r="H1258"/>
      <x:c r="I1258" s="22" t="n">
        <x:v>0</x:v>
      </x:c>
      <x:c r="J1258" t="str">
        <x:v>Other leave — Unpaid Leave (Authorised)</x:v>
      </x:c>
      <x:c r="K1258" t="str">
        <x:v>Employee 103804; home branch Oxford; assigned role Operative Porter | Leave: Unpaid Leave (Authorised) | Leave calendar basis: Variable-pattern period</x:v>
      </x:c>
      <x:c r="L1258" t="str">
        <x:v>Include</x:v>
      </x:c>
      <x:c r="M1258"/>
      <x:c r="N1258"/>
    </x:row>
    <x:row r="1259">
      <x:c r="A1259" t="str">
        <x:v>Jake Giles|2026-03-26</x:v>
      </x:c>
      <x:c r="B1259" s="888" t="n">
        <x:v>46107</x:v>
      </x:c>
      <x:c r="C1259" t="str">
        <x:v>Jake Giles</x:v>
      </x:c>
      <x:c r="D1259" t="str">
        <x:v>Permanent</x:v>
      </x:c>
      <x:c r="E1259" t="str">
        <x:v>Oxford</x:v>
      </x:c>
      <x:c r="F1259" t="str">
        <x:v>Operative Porter</x:v>
      </x:c>
      <x:c r="G1259" t="str">
        <x:v>400215, 399379B</x:v>
      </x:c>
      <x:c r="H1259" t="str">
        <x:v>Birmingham City Council; Restore Harrow Green Oxford  M/W use only</x:v>
      </x:c>
      <x:c r="I1259" s="22" t="n">
        <x:v>22.5</x:v>
      </x:c>
      <x:c r="J1259" t="str">
        <x:v>Worked — 2 records</x:v>
      </x:c>
      <x:c r="K1259" t="str">
        <x:v>Employee 103804; home branch Oxford; assigned role Operative Porter | Deployment branch: Birmingham, Oxford | Actual role: Operative Porter | Jobs: 400215, 399379B | Customers: Birmingham City Council; Restore Harrow Green Oxford  M/W use only | Actual hours: 22.5; source records: 2</x:v>
      </x:c>
      <x:c r="L1259" t="str">
        <x:v>Include</x:v>
      </x:c>
      <x:c r="M1259"/>
      <x:c r="N1259"/>
    </x:row>
    <x:row r="1260">
      <x:c r="A1260" t="str">
        <x:v>Jake Giles|2026-03-30</x:v>
      </x:c>
      <x:c r="B1260" s="888" t="n">
        <x:v>46111</x:v>
      </x:c>
      <x:c r="C1260" t="str">
        <x:v>Jake Giles</x:v>
      </x:c>
      <x:c r="D1260" t="str">
        <x:v>Permanent</x:v>
      </x:c>
      <x:c r="E1260" t="str">
        <x:v>Oxford</x:v>
      </x:c>
      <x:c r="F1260" t="str">
        <x:v>Operative Porter</x:v>
      </x:c>
      <x:c r="G1260" t="str">
        <x:v>400121</x:v>
      </x:c>
      <x:c r="H1260" t="str">
        <x:v>BioChek (UK) Ltd</x:v>
      </x:c>
      <x:c r="I1260" s="22" t="n">
        <x:v>6</x:v>
      </x:c>
      <x:c r="J1260" t="str">
        <x:v>Worked</x:v>
      </x:c>
      <x:c r="K1260" t="str">
        <x:v>Employee 103804; home branch Oxford; assigned role Operative Porter | Deployment branch: Oxford | Actual role: Operative Porter | Jobs: 400121 | Customers: BioChek (UK) Ltd | Actual hours: 6.0; source records: 1</x:v>
      </x:c>
      <x:c r="L1260" t="str">
        <x:v>Include</x:v>
      </x:c>
      <x:c r="M1260"/>
      <x:c r="N1260"/>
    </x:row>
    <x:row r="1261">
      <x:c r="A1261" t="str">
        <x:v>Jake Mills|2026-03-02</x:v>
      </x:c>
      <x:c r="B1261" s="888" t="n">
        <x:v>46083</x:v>
      </x:c>
      <x:c r="C1261" t="str">
        <x:v>Jake Mills</x:v>
      </x:c>
      <x:c r="D1261" t="str">
        <x:v>Permanent</x:v>
      </x:c>
      <x:c r="E1261" t="str">
        <x:v>Manchester</x:v>
      </x:c>
      <x:c r="F1261" t="str">
        <x:v>Operative Porter</x:v>
      </x:c>
      <x:c r="G1261" t="str">
        <x:v>394449</x:v>
      </x:c>
      <x:c r="H1261" t="str">
        <x:v>BT</x:v>
      </x:c>
      <x:c r="I1261" s="22" t="n">
        <x:v>8.5</x:v>
      </x:c>
      <x:c r="J1261" t="str">
        <x:v>Worked</x:v>
      </x:c>
      <x:c r="K1261" t="str">
        <x:v>Employee 104547; home branch Manchester; assigned role Operative Porter | Deployment branch: Manchester | Actual role: Operative Skilled | Jobs: 394449 | Customers: BT | Actual hours: 8.5; source records: 1</x:v>
      </x:c>
      <x:c r="L1261" t="str">
        <x:v>Include</x:v>
      </x:c>
      <x:c r="M1261"/>
      <x:c r="N1261"/>
    </x:row>
    <x:row r="1262">
      <x:c r="A1262" t="str">
        <x:v>Jake Mills|2026-03-03</x:v>
      </x:c>
      <x:c r="B1262" s="888" t="n">
        <x:v>46084</x:v>
      </x:c>
      <x:c r="C1262" t="str">
        <x:v>Jake Mills</x:v>
      </x:c>
      <x:c r="D1262" t="str">
        <x:v>Permanent</x:v>
      </x:c>
      <x:c r="E1262" t="str">
        <x:v>Manchester</x:v>
      </x:c>
      <x:c r="F1262" t="str">
        <x:v>Operative Porter</x:v>
      </x:c>
      <x:c r="G1262" t="str">
        <x:v>394449</x:v>
      </x:c>
      <x:c r="H1262" t="str">
        <x:v>BT</x:v>
      </x:c>
      <x:c r="I1262" s="22" t="n">
        <x:v>9</x:v>
      </x:c>
      <x:c r="J1262" t="str">
        <x:v>Worked</x:v>
      </x:c>
      <x:c r="K1262" t="str">
        <x:v>Employee 104547; home branch Manchester; assigned role Operative Porter | Deployment branch: Manchester | Actual role: Operative Skilled | Jobs: 394449 | Customers: BT | Actual hours: 9.0; source records: 1</x:v>
      </x:c>
      <x:c r="L1262" t="str">
        <x:v>Include</x:v>
      </x:c>
      <x:c r="M1262"/>
      <x:c r="N1262"/>
    </x:row>
    <x:row r="1263">
      <x:c r="A1263" t="str">
        <x:v>Jake Mills|2026-03-04</x:v>
      </x:c>
      <x:c r="B1263" s="888" t="n">
        <x:v>46085</x:v>
      </x:c>
      <x:c r="C1263" t="str">
        <x:v>Jake Mills</x:v>
      </x:c>
      <x:c r="D1263" t="str">
        <x:v>Permanent</x:v>
      </x:c>
      <x:c r="E1263" t="str">
        <x:v>Manchester</x:v>
      </x:c>
      <x:c r="F1263" t="str">
        <x:v>Operative Porter</x:v>
      </x:c>
      <x:c r="G1263" t="str">
        <x:v>394449</x:v>
      </x:c>
      <x:c r="H1263" t="str">
        <x:v>BT</x:v>
      </x:c>
      <x:c r="I1263" s="22" t="n">
        <x:v>9</x:v>
      </x:c>
      <x:c r="J1263" t="str">
        <x:v>Worked</x:v>
      </x:c>
      <x:c r="K1263" t="str">
        <x:v>Employee 104547; home branch Manchester; assigned role Operative Porter | Deployment branch: Manchester | Actual role: Operative Skilled | Jobs: 394449 | Customers: BT | Actual hours: 9.0; source records: 1</x:v>
      </x:c>
      <x:c r="L1263" t="str">
        <x:v>Include</x:v>
      </x:c>
      <x:c r="M1263"/>
      <x:c r="N1263"/>
    </x:row>
    <x:row r="1264">
      <x:c r="A1264" t="str">
        <x:v>Jake Mills|2026-03-06</x:v>
      </x:c>
      <x:c r="B1264" s="888" t="n">
        <x:v>46087</x:v>
      </x:c>
      <x:c r="C1264" t="str">
        <x:v>Jake Mills</x:v>
      </x:c>
      <x:c r="D1264" t="str">
        <x:v>Permanent</x:v>
      </x:c>
      <x:c r="E1264" t="str">
        <x:v>Manchester</x:v>
      </x:c>
      <x:c r="F1264" t="str">
        <x:v>Operative Porter</x:v>
      </x:c>
      <x:c r="G1264" t="str">
        <x:v>394449, 394233, 400612</x:v>
      </x:c>
      <x:c r="H1264" t="str">
        <x:v>BT; BT plc; MOJ (Sodexo) SR:58025</x:v>
      </x:c>
      <x:c r="I1264" s="22" t="n">
        <x:v>13.5</x:v>
      </x:c>
      <x:c r="J1264" t="str">
        <x:v>Worked — 3 records</x:v>
      </x:c>
      <x:c r="K1264" t="str">
        <x:v>Employee 104547; home branch Manchester; assigned role Operative Porter | Deployment branch: Manchester | Actual role: Operative Driver, Operative Skilled | Jobs: 394449, 394233, 400612 | Customers: BT; BT plc; MOJ (Sodexo) SR:58025 | Actual hours: 13.5; source records: 3</x:v>
      </x:c>
      <x:c r="L1264" t="str">
        <x:v>Include</x:v>
      </x:c>
      <x:c r="M1264"/>
      <x:c r="N1264"/>
    </x:row>
    <x:row r="1265">
      <x:c r="A1265" t="str">
        <x:v>Jake Mills|2026-03-09</x:v>
      </x:c>
      <x:c r="B1265" s="888" t="n">
        <x:v>46090</x:v>
      </x:c>
      <x:c r="C1265" t="str">
        <x:v>Jake Mills</x:v>
      </x:c>
      <x:c r="D1265" t="str">
        <x:v>Permanent</x:v>
      </x:c>
      <x:c r="E1265" t="str">
        <x:v>Manchester</x:v>
      </x:c>
      <x:c r="F1265" t="str">
        <x:v>Operative Porter</x:v>
      </x:c>
      <x:c r="G1265" t="str">
        <x:v>398952</x:v>
      </x:c>
      <x:c r="H1265" t="str">
        <x:v>Anatomage Europe</x:v>
      </x:c>
      <x:c r="I1265" s="22" t="n">
        <x:v>6.5</x:v>
      </x:c>
      <x:c r="J1265" t="str">
        <x:v>Worked</x:v>
      </x:c>
      <x:c r="K1265" t="str">
        <x:v>Employee 104547; home branch Manchester; assigned role Operative Porter | Deployment branch: Manchester | Actual role: Operative Porter | Jobs: 398952 | Customers: Anatomage Europe | Actual hours: 6.5; source records: 1</x:v>
      </x:c>
      <x:c r="L1265" t="str">
        <x:v>Include</x:v>
      </x:c>
      <x:c r="M1265"/>
      <x:c r="N1265"/>
    </x:row>
    <x:row r="1266">
      <x:c r="A1266" t="str">
        <x:v>Jake Mills|2026-03-10</x:v>
      </x:c>
      <x:c r="B1266" s="888" t="n">
        <x:v>46091</x:v>
      </x:c>
      <x:c r="C1266" t="str">
        <x:v>Jake Mills</x:v>
      </x:c>
      <x:c r="D1266" t="str">
        <x:v>Permanent</x:v>
      </x:c>
      <x:c r="E1266" t="str">
        <x:v>Manchester</x:v>
      </x:c>
      <x:c r="F1266" t="str">
        <x:v>Operative Porter</x:v>
      </x:c>
      <x:c r="G1266" t="str">
        <x:v>400667</x:v>
      </x:c>
      <x:c r="H1266" t="str">
        <x:v>CBRE/NCC Services Ltd</x:v>
      </x:c>
      <x:c r="I1266" s="22" t="n">
        <x:v>8.25</x:v>
      </x:c>
      <x:c r="J1266" t="str">
        <x:v>Worked</x:v>
      </x:c>
      <x:c r="K1266" t="str">
        <x:v>Employee 104547; home branch Manchester; assigned role Operative Porter | Deployment branch: Manchester | Actual role: Operative Skilled | Jobs: 400667 | Customers: CBRE/NCC Services Ltd | Actual hours: 8.2; source records: 1</x:v>
      </x:c>
      <x:c r="L1266" t="str">
        <x:v>Include</x:v>
      </x:c>
      <x:c r="M1266"/>
      <x:c r="N1266"/>
    </x:row>
    <x:row r="1267">
      <x:c r="A1267" t="str">
        <x:v>Jake Mills|2026-03-11</x:v>
      </x:c>
      <x:c r="B1267" s="888" t="n">
        <x:v>46092</x:v>
      </x:c>
      <x:c r="C1267" t="str">
        <x:v>Jake Mills</x:v>
      </x:c>
      <x:c r="D1267" t="str">
        <x:v>Permanent</x:v>
      </x:c>
      <x:c r="E1267" t="str">
        <x:v>Manchester</x:v>
      </x:c>
      <x:c r="F1267" t="str">
        <x:v>Operative Porter</x:v>
      </x:c>
      <x:c r="G1267" t="str">
        <x:v>400498, 398317B</x:v>
      </x:c>
      <x:c r="H1267" t="str">
        <x:v>HMPPS; Restore Harrow Green</x:v>
      </x:c>
      <x:c r="I1267" s="22" t="n">
        <x:v>9.25</x:v>
      </x:c>
      <x:c r="J1267" t="str">
        <x:v>Worked — 2 records</x:v>
      </x:c>
      <x:c r="K1267" t="str">
        <x:v>Employee 104547; home branch Manchester; assigned role Operative Porter | Deployment branch: Manchester | Actual role: Operative Porter, Operative Skilled | Jobs: 400498, 398317B | Customers: HMPPS; Restore Harrow Green | Actual hours: 9.2; source records: 2</x:v>
      </x:c>
      <x:c r="L1267" t="str">
        <x:v>Include</x:v>
      </x:c>
      <x:c r="M1267"/>
      <x:c r="N1267"/>
    </x:row>
    <x:row r="1268">
      <x:c r="A1268" t="str">
        <x:v>Jake Mills|2026-03-12</x:v>
      </x:c>
      <x:c r="B1268" s="888" t="n">
        <x:v>46093</x:v>
      </x:c>
      <x:c r="C1268" t="str">
        <x:v>Jake Mills</x:v>
      </x:c>
      <x:c r="D1268" t="str">
        <x:v>Permanent</x:v>
      </x:c>
      <x:c r="E1268" t="str">
        <x:v>Manchester</x:v>
      </x:c>
      <x:c r="F1268" t="str">
        <x:v>Operative Porter</x:v>
      </x:c>
      <x:c r="G1268" t="str">
        <x:v>400378F, 400618, 400929</x:v>
      </x:c>
      <x:c r="H1268" t="str">
        <x:v>Avantor ( MANCHESTER MARCH 2026 ); HMPPS; MOJ - Sodexo SR:58443</x:v>
      </x:c>
      <x:c r="I1268" s="22" t="n">
        <x:v>7.25</x:v>
      </x:c>
      <x:c r="J1268" t="str">
        <x:v>Worked — 3 records</x:v>
      </x:c>
      <x:c r="K1268" t="str">
        <x:v>Employee 104547; home branch Manchester; assigned role Operative Porter | Deployment branch: Cambridge, Manchester | Actual role: Operative Skilled | Jobs: 400378F, 400618, 400929 | Customers: Avantor ( MANCHESTER MARCH 2026 ); HMPPS; MOJ - Sodexo SR:58443 | Actual hours: 7.2; source records: 3</x:v>
      </x:c>
      <x:c r="L1268" t="str">
        <x:v>Include</x:v>
      </x:c>
      <x:c r="M1268"/>
      <x:c r="N1268"/>
    </x:row>
    <x:row r="1269">
      <x:c r="A1269" t="str">
        <x:v>Jake Mills|2026-03-13</x:v>
      </x:c>
      <x:c r="B1269" s="888" t="n">
        <x:v>46094</x:v>
      </x:c>
      <x:c r="C1269" t="str">
        <x:v>Jake Mills</x:v>
      </x:c>
      <x:c r="D1269" t="str">
        <x:v>Permanent</x:v>
      </x:c>
      <x:c r="E1269" t="str">
        <x:v>Manchester</x:v>
      </x:c>
      <x:c r="F1269" t="str">
        <x:v>Operative Porter</x:v>
      </x:c>
      <x:c r="G1269" t="str">
        <x:v>399568</x:v>
      </x:c>
      <x:c r="H1269" t="str">
        <x:v>Kirklees Council- Leanne Sykes</x:v>
      </x:c>
      <x:c r="I1269" s="22" t="n">
        <x:v>7.5</x:v>
      </x:c>
      <x:c r="J1269" t="str">
        <x:v>Worked</x:v>
      </x:c>
      <x:c r="K1269" t="str">
        <x:v>Employee 104547; home branch Manchester; assigned role Operative Porter | Deployment branch: Leeds | Actual role: Operative Porter | Jobs: 399568 | Customers: Kirklees Council- Leanne Sykes | Actual hours: 7.5; source records: 1</x:v>
      </x:c>
      <x:c r="L1269" t="str">
        <x:v>Include</x:v>
      </x:c>
      <x:c r="M1269"/>
      <x:c r="N1269"/>
    </x:row>
    <x:row r="1270">
      <x:c r="A1270" t="str">
        <x:v>Jake Mills|2026-03-16</x:v>
      </x:c>
      <x:c r="B1270" s="888" t="n">
        <x:v>46097</x:v>
      </x:c>
      <x:c r="C1270" t="str">
        <x:v>Jake Mills</x:v>
      </x:c>
      <x:c r="D1270" t="str">
        <x:v>Permanent</x:v>
      </x:c>
      <x:c r="E1270" t="str">
        <x:v>Manchester</x:v>
      </x:c>
      <x:c r="F1270" t="str">
        <x:v>Operative Porter</x:v>
      </x:c>
      <x:c r="G1270"/>
      <x:c r="H1270"/>
      <x:c r="I1270" s="22" t="n">
        <x:v>0</x:v>
      </x:c>
      <x:c r="J1270" t="str">
        <x:v>Annual leave</x:v>
      </x:c>
      <x:c r="K1270" t="str">
        <x:v>Employee 104547; home branch Manchester; assigned role Operative Porter | Leave: Annual Leave (Hours) | Leave calendar basis: Variable-pattern period</x:v>
      </x:c>
      <x:c r="L1270" t="str">
        <x:v>Include</x:v>
      </x:c>
      <x:c r="M1270"/>
      <x:c r="N1270"/>
    </x:row>
    <x:row r="1271">
      <x:c r="A1271" t="str">
        <x:v>Jake Mills|2026-03-17</x:v>
      </x:c>
      <x:c r="B1271" s="888" t="n">
        <x:v>46098</x:v>
      </x:c>
      <x:c r="C1271" t="str">
        <x:v>Jake Mills</x:v>
      </x:c>
      <x:c r="D1271" t="str">
        <x:v>Permanent</x:v>
      </x:c>
      <x:c r="E1271" t="str">
        <x:v>Manchester</x:v>
      </x:c>
      <x:c r="F1271" t="str">
        <x:v>Operative Porter</x:v>
      </x:c>
      <x:c r="G1271" t="str">
        <x:v>399690A, 398317B</x:v>
      </x:c>
      <x:c r="H1271" t="str">
        <x:v>Ministry of Justice; Restore Harrow Green</x:v>
      </x:c>
      <x:c r="I1271" s="22" t="n">
        <x:v>17</x:v>
      </x:c>
      <x:c r="J1271" t="str">
        <x:v>Worked — 2 records</x:v>
      </x:c>
      <x:c r="K1271" t="str">
        <x:v>Employee 104547; home branch Manchester; assigned role Operative Porter | Deployment branch: Birmingham, Manchester | Actual role: Operative Porter | Jobs: 399690A, 398317B | Customers: Ministry of Justice; Restore Harrow Green | Actual hours: 17.0; source records: 2</x:v>
      </x:c>
      <x:c r="L1271" t="str">
        <x:v>Include</x:v>
      </x:c>
      <x:c r="M1271"/>
      <x:c r="N1271"/>
    </x:row>
    <x:row r="1272">
      <x:c r="A1272" t="str">
        <x:v>Jake Mills|2026-03-18</x:v>
      </x:c>
      <x:c r="B1272" s="888" t="n">
        <x:v>46099</x:v>
      </x:c>
      <x:c r="C1272" t="str">
        <x:v>Jake Mills</x:v>
      </x:c>
      <x:c r="D1272" t="str">
        <x:v>Permanent</x:v>
      </x:c>
      <x:c r="E1272" t="str">
        <x:v>Manchester</x:v>
      </x:c>
      <x:c r="F1272" t="str">
        <x:v>Operative Porter</x:v>
      </x:c>
      <x:c r="G1272" t="str">
        <x:v>398317B</x:v>
      </x:c>
      <x:c r="H1272" t="str">
        <x:v>Restore Harrow Green</x:v>
      </x:c>
      <x:c r="I1272" s="22" t="n">
        <x:v>11</x:v>
      </x:c>
      <x:c r="J1272" t="str">
        <x:v>Worked</x:v>
      </x:c>
      <x:c r="K1272" t="str">
        <x:v>Employee 104547; home branch Manchester; assigned role Operative Porter | Deployment branch: Manchester | Actual role: Operative Skilled | Jobs: 398317B | Customers: Restore Harrow Green | Actual hours: 11.0; source records: 1</x:v>
      </x:c>
      <x:c r="L1272" t="str">
        <x:v>Include</x:v>
      </x:c>
      <x:c r="M1272"/>
      <x:c r="N1272"/>
    </x:row>
    <x:row r="1273">
      <x:c r="A1273" t="str">
        <x:v>Jake Mills|2026-03-19</x:v>
      </x:c>
      <x:c r="B1273" s="888" t="n">
        <x:v>46100</x:v>
      </x:c>
      <x:c r="C1273" t="str">
        <x:v>Jake Mills</x:v>
      </x:c>
      <x:c r="D1273" t="str">
        <x:v>Permanent</x:v>
      </x:c>
      <x:c r="E1273" t="str">
        <x:v>Manchester</x:v>
      </x:c>
      <x:c r="F1273" t="str">
        <x:v>Operative Porter</x:v>
      </x:c>
      <x:c r="G1273" t="str">
        <x:v>400425</x:v>
      </x:c>
      <x:c r="H1273" t="str">
        <x:v>Cheshire Constabulary</x:v>
      </x:c>
      <x:c r="I1273" s="22" t="n">
        <x:v>9.25</x:v>
      </x:c>
      <x:c r="J1273" t="str">
        <x:v>Worked</x:v>
      </x:c>
      <x:c r="K1273" t="str">
        <x:v>Employee 104547; home branch Manchester; assigned role Operative Porter | Deployment branch: Manchester | Actual role: Operative Driver | Jobs: 400425 | Customers: Cheshire Constabulary | Actual hours: 9.2; source records: 1</x:v>
      </x:c>
      <x:c r="L1273" t="str">
        <x:v>Include</x:v>
      </x:c>
      <x:c r="M1273"/>
      <x:c r="N1273"/>
    </x:row>
    <x:row r="1274">
      <x:c r="A1274" t="str">
        <x:v>Jake Mills|2026-03-20</x:v>
      </x:c>
      <x:c r="B1274" s="888" t="n">
        <x:v>46101</x:v>
      </x:c>
      <x:c r="C1274" t="str">
        <x:v>Jake Mills</x:v>
      </x:c>
      <x:c r="D1274" t="str">
        <x:v>Permanent</x:v>
      </x:c>
      <x:c r="E1274" t="str">
        <x:v>Manchester</x:v>
      </x:c>
      <x:c r="F1274" t="str">
        <x:v>Operative Porter</x:v>
      </x:c>
      <x:c r="G1274" t="str">
        <x:v>400225</x:v>
      </x:c>
      <x:c r="H1274" t="str">
        <x:v>MCAULIFFE GROUP LTD</x:v>
      </x:c>
      <x:c r="I1274" s="22" t="n">
        <x:v>9</x:v>
      </x:c>
      <x:c r="J1274" t="str">
        <x:v>Worked</x:v>
      </x:c>
      <x:c r="K1274" t="str">
        <x:v>Employee 104547; home branch Manchester; assigned role Operative Porter | Deployment branch: Manchester | Actual role: Operative Skilled | Jobs: 400225 | Customers: MCAULIFFE GROUP LTD | Actual hours: 9.0; source records: 1</x:v>
      </x:c>
      <x:c r="L1274" t="str">
        <x:v>Include</x:v>
      </x:c>
      <x:c r="M1274"/>
      <x:c r="N1274"/>
    </x:row>
    <x:row r="1275">
      <x:c r="A1275" t="str">
        <x:v>Jake Mills|2026-03-23</x:v>
      </x:c>
      <x:c r="B1275" s="888" t="n">
        <x:v>46104</x:v>
      </x:c>
      <x:c r="C1275" t="str">
        <x:v>Jake Mills</x:v>
      </x:c>
      <x:c r="D1275" t="str">
        <x:v>Permanent</x:v>
      </x:c>
      <x:c r="E1275" t="str">
        <x:v>Manchester</x:v>
      </x:c>
      <x:c r="F1275" t="str">
        <x:v>Operative Porter</x:v>
      </x:c>
      <x:c r="G1275" t="str">
        <x:v>401090</x:v>
      </x:c>
      <x:c r="H1275" t="str">
        <x:v>Manchester Metropolitan University</x:v>
      </x:c>
      <x:c r="I1275" s="22" t="n">
        <x:v>6.25</x:v>
      </x:c>
      <x:c r="J1275" t="str">
        <x:v>Worked</x:v>
      </x:c>
      <x:c r="K1275" t="str">
        <x:v>Employee 104547; home branch Manchester; assigned role Operative Porter | Deployment branch: Manchester | Actual role: Operative Skilled | Jobs: 401090 | Customers: Manchester Metropolitan University | Actual hours: 6.2; source records: 1</x:v>
      </x:c>
      <x:c r="L1275" t="str">
        <x:v>Include</x:v>
      </x:c>
      <x:c r="M1275"/>
      <x:c r="N1275"/>
    </x:row>
    <x:row r="1276">
      <x:c r="A1276" t="str">
        <x:v>Jake Mills|2026-03-24</x:v>
      </x:c>
      <x:c r="B1276" s="888" t="n">
        <x:v>46105</x:v>
      </x:c>
      <x:c r="C1276" t="str">
        <x:v>Jake Mills</x:v>
      </x:c>
      <x:c r="D1276" t="str">
        <x:v>Permanent</x:v>
      </x:c>
      <x:c r="E1276" t="str">
        <x:v>Manchester</x:v>
      </x:c>
      <x:c r="F1276" t="str">
        <x:v>Operative Porter</x:v>
      </x:c>
      <x:c r="G1276" t="str">
        <x:v>399649</x:v>
      </x:c>
      <x:c r="H1276" t="str">
        <x:v>University of Liverpool</x:v>
      </x:c>
      <x:c r="I1276" s="22" t="n">
        <x:v>9</x:v>
      </x:c>
      <x:c r="J1276" t="str">
        <x:v>Worked</x:v>
      </x:c>
      <x:c r="K1276" t="str">
        <x:v>Employee 104547; home branch Manchester; assigned role Operative Porter | Deployment branch: Manchester | Actual role: Operative Porter | Jobs: 399649 | Customers: University of Liverpool | Actual hours: 9.0; source records: 1</x:v>
      </x:c>
      <x:c r="L1276" t="str">
        <x:v>Include</x:v>
      </x:c>
      <x:c r="M1276"/>
      <x:c r="N1276"/>
    </x:row>
    <x:row r="1277">
      <x:c r="A1277" t="str">
        <x:v>Jake Mills|2026-03-25</x:v>
      </x:c>
      <x:c r="B1277" s="888" t="n">
        <x:v>46106</x:v>
      </x:c>
      <x:c r="C1277" t="str">
        <x:v>Jake Mills</x:v>
      </x:c>
      <x:c r="D1277" t="str">
        <x:v>Permanent</x:v>
      </x:c>
      <x:c r="E1277" t="str">
        <x:v>Manchester</x:v>
      </x:c>
      <x:c r="F1277" t="str">
        <x:v>Operative Porter</x:v>
      </x:c>
      <x:c r="G1277" t="str">
        <x:v>399649</x:v>
      </x:c>
      <x:c r="H1277" t="str">
        <x:v>University of Liverpool</x:v>
      </x:c>
      <x:c r="I1277" s="22" t="n">
        <x:v>9.5</x:v>
      </x:c>
      <x:c r="J1277" t="str">
        <x:v>Worked</x:v>
      </x:c>
      <x:c r="K1277" t="str">
        <x:v>Employee 104547; home branch Manchester; assigned role Operative Porter | Deployment branch: Manchester | Actual role: Operative Skilled | Jobs: 399649 | Customers: University of Liverpool | Actual hours: 9.5; source records: 1</x:v>
      </x:c>
      <x:c r="L1277" t="str">
        <x:v>Include</x:v>
      </x:c>
      <x:c r="M1277"/>
      <x:c r="N1277"/>
    </x:row>
    <x:row r="1278">
      <x:c r="A1278" t="str">
        <x:v>Jake Mills|2026-03-26</x:v>
      </x:c>
      <x:c r="B1278" s="888" t="n">
        <x:v>46107</x:v>
      </x:c>
      <x:c r="C1278" t="str">
        <x:v>Jake Mills</x:v>
      </x:c>
      <x:c r="D1278" t="str">
        <x:v>Permanent</x:v>
      </x:c>
      <x:c r="E1278" t="str">
        <x:v>Manchester</x:v>
      </x:c>
      <x:c r="F1278" t="str">
        <x:v>Operative Porter</x:v>
      </x:c>
      <x:c r="G1278" t="str">
        <x:v>399649</x:v>
      </x:c>
      <x:c r="H1278" t="str">
        <x:v>University of Liverpool</x:v>
      </x:c>
      <x:c r="I1278" s="22" t="n">
        <x:v>9</x:v>
      </x:c>
      <x:c r="J1278" t="str">
        <x:v>Worked</x:v>
      </x:c>
      <x:c r="K1278" t="str">
        <x:v>Employee 104547; home branch Manchester; assigned role Operative Porter | Deployment branch: Manchester | Actual role: Operative Skilled | Jobs: 399649 | Customers: University of Liverpool | Actual hours: 9.0; source records: 1</x:v>
      </x:c>
      <x:c r="L1278" t="str">
        <x:v>Include</x:v>
      </x:c>
      <x:c r="M1278"/>
      <x:c r="N1278"/>
    </x:row>
    <x:row r="1279">
      <x:c r="A1279" t="str">
        <x:v>Jake Mills|2026-03-27</x:v>
      </x:c>
      <x:c r="B1279" s="888" t="n">
        <x:v>46108</x:v>
      </x:c>
      <x:c r="C1279" t="str">
        <x:v>Jake Mills</x:v>
      </x:c>
      <x:c r="D1279" t="str">
        <x:v>Permanent</x:v>
      </x:c>
      <x:c r="E1279" t="str">
        <x:v>Manchester</x:v>
      </x:c>
      <x:c r="F1279" t="str">
        <x:v>Operative Porter</x:v>
      </x:c>
      <x:c r="G1279" t="str">
        <x:v>399649</x:v>
      </x:c>
      <x:c r="H1279" t="str">
        <x:v>University of Liverpool</x:v>
      </x:c>
      <x:c r="I1279" s="22" t="n">
        <x:v>9.5</x:v>
      </x:c>
      <x:c r="J1279" t="str">
        <x:v>Worked</x:v>
      </x:c>
      <x:c r="K1279" t="str">
        <x:v>Employee 104547; home branch Manchester; assigned role Operative Porter | Deployment branch: Manchester | Actual role: Operative Skilled | Jobs: 399649 | Customers: University of Liverpool | Actual hours: 9.5; source records: 1</x:v>
      </x:c>
      <x:c r="L1279" t="str">
        <x:v>Include</x:v>
      </x:c>
      <x:c r="M1279"/>
      <x:c r="N1279"/>
    </x:row>
    <x:row r="1280">
      <x:c r="A1280" t="str">
        <x:v>Jake Mills|2026-03-30</x:v>
      </x:c>
      <x:c r="B1280" s="888" t="n">
        <x:v>46111</x:v>
      </x:c>
      <x:c r="C1280" t="str">
        <x:v>Jake Mills</x:v>
      </x:c>
      <x:c r="D1280" t="str">
        <x:v>Permanent</x:v>
      </x:c>
      <x:c r="E1280" t="str">
        <x:v>Manchester</x:v>
      </x:c>
      <x:c r="F1280" t="str">
        <x:v>Operative Porter</x:v>
      </x:c>
      <x:c r="G1280" t="str">
        <x:v>397251</x:v>
      </x:c>
      <x:c r="H1280" t="str">
        <x:v>Lancaster University (Leadership Centre)</x:v>
      </x:c>
      <x:c r="I1280" s="22" t="n">
        <x:v>9.5</x:v>
      </x:c>
      <x:c r="J1280" t="str">
        <x:v>Worked</x:v>
      </x:c>
      <x:c r="K1280" t="str">
        <x:v>Employee 104547; home branch Manchester; assigned role Operative Porter | Deployment branch: Manchester | Actual role: Operative Skilled | Jobs: 397251 | Customers: Lancaster University (Leadership Centre) | Actual hours: 9.5; source records: 1</x:v>
      </x:c>
      <x:c r="L1280" t="str">
        <x:v>Include</x:v>
      </x:c>
      <x:c r="M1280"/>
      <x:c r="N1280"/>
    </x:row>
    <x:row r="1281">
      <x:c r="A1281" t="str">
        <x:v>Jake Mills|2026-03-31</x:v>
      </x:c>
      <x:c r="B1281" s="888" t="n">
        <x:v>46112</x:v>
      </x:c>
      <x:c r="C1281" t="str">
        <x:v>Jake Mills</x:v>
      </x:c>
      <x:c r="D1281" t="str">
        <x:v>Permanent</x:v>
      </x:c>
      <x:c r="E1281" t="str">
        <x:v>Manchester</x:v>
      </x:c>
      <x:c r="F1281" t="str">
        <x:v>Operative Porter</x:v>
      </x:c>
      <x:c r="G1281" t="str">
        <x:v>397251</x:v>
      </x:c>
      <x:c r="H1281" t="str">
        <x:v>Lancaster University (Leadership Centre)</x:v>
      </x:c>
      <x:c r="I1281" s="22" t="n">
        <x:v>10</x:v>
      </x:c>
      <x:c r="J1281" t="str">
        <x:v>Worked</x:v>
      </x:c>
      <x:c r="K1281" t="str">
        <x:v>Employee 104547; home branch Manchester; assigned role Operative Porter | Deployment branch: Manchester | Actual role: Operative Skilled | Jobs: 397251 | Customers: Lancaster University (Leadership Centre) | Actual hours: 10.0; source records: 1</x:v>
      </x:c>
      <x:c r="L1281" t="str">
        <x:v>Include</x:v>
      </x:c>
      <x:c r="M1281"/>
      <x:c r="N1281"/>
    </x:row>
    <x:row r="1282">
      <x:c r="A1282" t="str">
        <x:v>Jakub Zimnicki|2026-03-03</x:v>
      </x:c>
      <x:c r="B1282" s="888" t="n">
        <x:v>46084</x:v>
      </x:c>
      <x:c r="C1282" t="str">
        <x:v>Jakub Zimnicki</x:v>
      </x:c>
      <x:c r="D1282" t="str">
        <x:v>Permanent</x:v>
      </x:c>
      <x:c r="E1282" t="str">
        <x:v>Cambridge</x:v>
      </x:c>
      <x:c r="F1282" t="str">
        <x:v>Operative Porter</x:v>
      </x:c>
      <x:c r="G1282" t="str">
        <x:v>399877</x:v>
      </x:c>
      <x:c r="H1282" t="str">
        <x:v>Nxera Pharma UK Limited</x:v>
      </x:c>
      <x:c r="I1282" s="22" t="n">
        <x:v>7.5</x:v>
      </x:c>
      <x:c r="J1282" t="str">
        <x:v>Worked</x:v>
      </x:c>
      <x:c r="K1282" t="str">
        <x:v>Employee 103196; home branch Cambridge; assigned role Operative Porter | Deployment branch: Cambridge | Actual role: Operative Porter | Jobs: 399877 | Customers: Nxera Pharma UK Limited | Actual hours: 7.5; source records: 1</x:v>
      </x:c>
      <x:c r="L1282" t="str">
        <x:v>Include</x:v>
      </x:c>
      <x:c r="M1282"/>
      <x:c r="N1282"/>
    </x:row>
    <x:row r="1283">
      <x:c r="A1283" t="str">
        <x:v>Jakub Zimnicki|2026-03-04</x:v>
      </x:c>
      <x:c r="B1283" s="888" t="n">
        <x:v>46085</x:v>
      </x:c>
      <x:c r="C1283" t="str">
        <x:v>Jakub Zimnicki</x:v>
      </x:c>
      <x:c r="D1283" t="str">
        <x:v>Permanent</x:v>
      </x:c>
      <x:c r="E1283" t="str">
        <x:v>Cambridge</x:v>
      </x:c>
      <x:c r="F1283" t="str">
        <x:v>Operative Porter</x:v>
      </x:c>
      <x:c r="G1283" t="str">
        <x:v>400724</x:v>
      </x:c>
      <x:c r="H1283" t="str">
        <x:v>Biopharma - (TRIMTECH THERAPEUTICS)</x:v>
      </x:c>
      <x:c r="I1283" s="22" t="n">
        <x:v>8.5</x:v>
      </x:c>
      <x:c r="J1283" t="str">
        <x:v>Worked</x:v>
      </x:c>
      <x:c r="K1283" t="str">
        <x:v>Employee 103196; home branch Cambridge; assigned role Operative Porter | Deployment branch: Cambridge | Actual role: Operative Porter | Jobs: 400724 | Customers: Biopharma - (TRIMTECH THERAPEUTICS) | Actual hours: 8.5; source records: 1</x:v>
      </x:c>
      <x:c r="L1283" t="str">
        <x:v>Include</x:v>
      </x:c>
      <x:c r="M1283"/>
      <x:c r="N1283"/>
    </x:row>
    <x:row r="1284">
      <x:c r="A1284" t="str">
        <x:v>Jakub Zimnicki|2026-03-05</x:v>
      </x:c>
      <x:c r="B1284" s="888" t="n">
        <x:v>46086</x:v>
      </x:c>
      <x:c r="C1284" t="str">
        <x:v>Jakub Zimnicki</x:v>
      </x:c>
      <x:c r="D1284" t="str">
        <x:v>Permanent</x:v>
      </x:c>
      <x:c r="E1284" t="str">
        <x:v>Cambridge</x:v>
      </x:c>
      <x:c r="F1284" t="str">
        <x:v>Operative Porter</x:v>
      </x:c>
      <x:c r="G1284" t="str">
        <x:v>400724</x:v>
      </x:c>
      <x:c r="H1284" t="str">
        <x:v>Biopharma - (TRIMTECH THERAPEUTICS)</x:v>
      </x:c>
      <x:c r="I1284" s="22" t="n">
        <x:v>8.5</x:v>
      </x:c>
      <x:c r="J1284" t="str">
        <x:v>Worked</x:v>
      </x:c>
      <x:c r="K1284" t="str">
        <x:v>Employee 103196; home branch Cambridge; assigned role Operative Porter | Deployment branch: Cambridge | Actual role: Operative Porter | Jobs: 400724 | Customers: Biopharma - (TRIMTECH THERAPEUTICS) | Actual hours: 8.5; source records: 1</x:v>
      </x:c>
      <x:c r="L1284" t="str">
        <x:v>Include</x:v>
      </x:c>
      <x:c r="M1284"/>
      <x:c r="N1284"/>
    </x:row>
    <x:row r="1285">
      <x:c r="A1285" t="str">
        <x:v>Jakub Zimnicki|2026-03-06</x:v>
      </x:c>
      <x:c r="B1285" s="888" t="n">
        <x:v>46087</x:v>
      </x:c>
      <x:c r="C1285" t="str">
        <x:v>Jakub Zimnicki</x:v>
      </x:c>
      <x:c r="D1285" t="str">
        <x:v>Permanent</x:v>
      </x:c>
      <x:c r="E1285" t="str">
        <x:v>Cambridge</x:v>
      </x:c>
      <x:c r="F1285" t="str">
        <x:v>Operative Porter</x:v>
      </x:c>
      <x:c r="G1285" t="str">
        <x:v>400737</x:v>
      </x:c>
      <x:c r="H1285" t="str">
        <x:v>HSBC - March 2026 Deliveries</x:v>
      </x:c>
      <x:c r="I1285" s="22" t="n">
        <x:v>4</x:v>
      </x:c>
      <x:c r="J1285" t="str">
        <x:v>Worked</x:v>
      </x:c>
      <x:c r="K1285" t="str">
        <x:v>Employee 103196; home branch Cambridge; assigned role Operative Porter | Deployment branch: Birmingham | Actual role: Operative Porter | Jobs: 400737 | Customers: HSBC - March 2026 Deliveries | Actual hours: 4.0; source records: 1</x:v>
      </x:c>
      <x:c r="L1285" t="str">
        <x:v>Include</x:v>
      </x:c>
      <x:c r="M1285"/>
      <x:c r="N1285"/>
    </x:row>
    <x:row r="1286">
      <x:c r="A1286" t="str">
        <x:v>Jakub Zimnicki|2026-03-09</x:v>
      </x:c>
      <x:c r="B1286" s="888" t="n">
        <x:v>46090</x:v>
      </x:c>
      <x:c r="C1286" t="str">
        <x:v>Jakub Zimnicki</x:v>
      </x:c>
      <x:c r="D1286" t="str">
        <x:v>Permanent</x:v>
      </x:c>
      <x:c r="E1286" t="str">
        <x:v>Cambridge</x:v>
      </x:c>
      <x:c r="F1286" t="str">
        <x:v>Operative Porter</x:v>
      </x:c>
      <x:c r="G1286" t="str">
        <x:v>400520</x:v>
      </x:c>
      <x:c r="H1286" t="str">
        <x:v>Anglian Water</x:v>
      </x:c>
      <x:c r="I1286" s="22" t="n">
        <x:v>11.5</x:v>
      </x:c>
      <x:c r="J1286" t="str">
        <x:v>Worked</x:v>
      </x:c>
      <x:c r="K1286" t="str">
        <x:v>Employee 103196; home branch Cambridge; assigned role Operative Porter | Deployment branch: Cambridge | Actual role: Operative Porter | Jobs: 400520 | Customers: Anglian Water | Actual hours: 11.5; source records: 1</x:v>
      </x:c>
      <x:c r="L1286" t="str">
        <x:v>Include</x:v>
      </x:c>
      <x:c r="M1286"/>
      <x:c r="N1286"/>
    </x:row>
    <x:row r="1287">
      <x:c r="A1287" t="str">
        <x:v>Jakub Zimnicki|2026-03-10</x:v>
      </x:c>
      <x:c r="B1287" s="888" t="n">
        <x:v>46091</x:v>
      </x:c>
      <x:c r="C1287" t="str">
        <x:v>Jakub Zimnicki</x:v>
      </x:c>
      <x:c r="D1287" t="str">
        <x:v>Permanent</x:v>
      </x:c>
      <x:c r="E1287" t="str">
        <x:v>Cambridge</x:v>
      </x:c>
      <x:c r="F1287" t="str">
        <x:v>Operative Porter</x:v>
      </x:c>
      <x:c r="G1287" t="str">
        <x:v>400520</x:v>
      </x:c>
      <x:c r="H1287" t="str">
        <x:v>Anglian Water</x:v>
      </x:c>
      <x:c r="I1287" s="22" t="n">
        <x:v>11.5</x:v>
      </x:c>
      <x:c r="J1287" t="str">
        <x:v>Worked</x:v>
      </x:c>
      <x:c r="K1287" t="str">
        <x:v>Employee 103196; home branch Cambridge; assigned role Operative Porter | Deployment branch: Cambridge | Actual role: Operative Porter | Jobs: 400520 | Customers: Anglian Water | Actual hours: 11.5; source records: 1</x:v>
      </x:c>
      <x:c r="L1287" t="str">
        <x:v>Include</x:v>
      </x:c>
      <x:c r="M1287"/>
      <x:c r="N1287"/>
    </x:row>
    <x:row r="1288">
      <x:c r="A1288" t="str">
        <x:v>Jakub Zimnicki|2026-03-24</x:v>
      </x:c>
      <x:c r="B1288" s="888" t="n">
        <x:v>46105</x:v>
      </x:c>
      <x:c r="C1288" t="str">
        <x:v>Jakub Zimnicki</x:v>
      </x:c>
      <x:c r="D1288" t="str">
        <x:v>Permanent</x:v>
      </x:c>
      <x:c r="E1288" t="str">
        <x:v>Cambridge</x:v>
      </x:c>
      <x:c r="F1288" t="str">
        <x:v>Operative Porter</x:v>
      </x:c>
      <x:c r="G1288" t="str">
        <x:v>399025</x:v>
      </x:c>
      <x:c r="H1288" t="str">
        <x:v>Innovation Centre in Digital Molecular Technologies (iDMT)</x:v>
      </x:c>
      <x:c r="I1288" s="22" t="n">
        <x:v>8</x:v>
      </x:c>
      <x:c r="J1288" t="str">
        <x:v>Worked</x:v>
      </x:c>
      <x:c r="K1288" t="str">
        <x:v>Employee 103196; home branch Cambridge; assigned role Operative Porter | Deployment branch: Cambridge | Actual role: Operative Porter | Jobs: 399025 | Customers: Innovation Centre in Digital Molecular Technologies (iDMT) | Actual hours: 8.0; source records: 1</x:v>
      </x:c>
      <x:c r="L1288" t="str">
        <x:v>Include</x:v>
      </x:c>
      <x:c r="M1288"/>
      <x:c r="N1288"/>
    </x:row>
    <x:row r="1289">
      <x:c r="A1289" t="str">
        <x:v>Jakub Zimnicki|2026-03-25</x:v>
      </x:c>
      <x:c r="B1289" s="888" t="n">
        <x:v>46106</x:v>
      </x:c>
      <x:c r="C1289" t="str">
        <x:v>Jakub Zimnicki</x:v>
      </x:c>
      <x:c r="D1289" t="str">
        <x:v>Permanent</x:v>
      </x:c>
      <x:c r="E1289" t="str">
        <x:v>Cambridge</x:v>
      </x:c>
      <x:c r="F1289" t="str">
        <x:v>Operative Porter</x:v>
      </x:c>
      <x:c r="G1289" t="str">
        <x:v>400892</x:v>
      </x:c>
      <x:c r="H1289" t="str">
        <x:v>Biopharma - (WILD BIOSCIENCE LTD)</x:v>
      </x:c>
      <x:c r="I1289" s="22" t="n">
        <x:v>8.5</x:v>
      </x:c>
      <x:c r="J1289" t="str">
        <x:v>Worked</x:v>
      </x:c>
      <x:c r="K1289" t="str">
        <x:v>Employee 103196; home branch Cambridge; assigned role Operative Porter | Deployment branch: Cambridge | Actual role: Operative Porter | Jobs: 400892 | Customers: Biopharma - (WILD BIOSCIENCE LTD) | Actual hours: 8.5; source records: 1</x:v>
      </x:c>
      <x:c r="L1289" t="str">
        <x:v>Include</x:v>
      </x:c>
      <x:c r="M1289"/>
      <x:c r="N1289"/>
    </x:row>
    <x:row r="1290">
      <x:c r="A1290" t="str">
        <x:v>Jakub Zimnicki|2026-03-26</x:v>
      </x:c>
      <x:c r="B1290" s="888" t="n">
        <x:v>46107</x:v>
      </x:c>
      <x:c r="C1290" t="str">
        <x:v>Jakub Zimnicki</x:v>
      </x:c>
      <x:c r="D1290" t="str">
        <x:v>Permanent</x:v>
      </x:c>
      <x:c r="E1290" t="str">
        <x:v>Cambridge</x:v>
      </x:c>
      <x:c r="F1290" t="str">
        <x:v>Operative Porter</x:v>
      </x:c>
      <x:c r="G1290" t="str">
        <x:v>400685</x:v>
      </x:c>
      <x:c r="H1290" t="str">
        <x:v>Axlab Ltd/Royal Hallamshire Hospital</x:v>
      </x:c>
      <x:c r="I1290" s="22" t="n">
        <x:v>9.5</x:v>
      </x:c>
      <x:c r="J1290" t="str">
        <x:v>Worked</x:v>
      </x:c>
      <x:c r="K1290" t="str">
        <x:v>Employee 103196; home branch Cambridge; assigned role Operative Porter | Deployment branch: Cambridge | Actual role: Operative Porter | Jobs: 400685 | Customers: Axlab Ltd/Royal Hallamshire Hospital | Actual hours: 9.5; source records: 1</x:v>
      </x:c>
      <x:c r="L1290" t="str">
        <x:v>Include</x:v>
      </x:c>
      <x:c r="M1290"/>
      <x:c r="N1290"/>
    </x:row>
    <x:row r="1291">
      <x:c r="A1291" t="str">
        <x:v>Jakub Zimnicki|2026-03-27</x:v>
      </x:c>
      <x:c r="B1291" s="888" t="n">
        <x:v>46108</x:v>
      </x:c>
      <x:c r="C1291" t="str">
        <x:v>Jakub Zimnicki</x:v>
      </x:c>
      <x:c r="D1291" t="str">
        <x:v>Permanent</x:v>
      </x:c>
      <x:c r="E1291" t="str">
        <x:v>Cambridge</x:v>
      </x:c>
      <x:c r="F1291" t="str">
        <x:v>Operative Porter</x:v>
      </x:c>
      <x:c r="G1291" t="str">
        <x:v>400748</x:v>
      </x:c>
      <x:c r="H1291" t="str">
        <x:v>Biopharma  - (Central Veterinary Laboratory)</x:v>
      </x:c>
      <x:c r="I1291" s="22" t="n">
        <x:v>9</x:v>
      </x:c>
      <x:c r="J1291" t="str">
        <x:v>Worked</x:v>
      </x:c>
      <x:c r="K1291" t="str">
        <x:v>Employee 103196; home branch Cambridge; assigned role Operative Porter | Deployment branch: Cambridge | Actual role: Operative Porter | Jobs: 400748 | Customers: Biopharma  - (Central Veterinary Laboratory) | Actual hours: 9.0; source records: 1</x:v>
      </x:c>
      <x:c r="L1291" t="str">
        <x:v>Include</x:v>
      </x:c>
      <x:c r="M1291"/>
      <x:c r="N1291"/>
    </x:row>
    <x:row r="1292">
      <x:c r="A1292" t="str">
        <x:v>Jakub Zimnicki|2026-03-30</x:v>
      </x:c>
      <x:c r="B1292" s="888" t="n">
        <x:v>46111</x:v>
      </x:c>
      <x:c r="C1292" t="str">
        <x:v>Jakub Zimnicki</x:v>
      </x:c>
      <x:c r="D1292" t="str">
        <x:v>Permanent</x:v>
      </x:c>
      <x:c r="E1292" t="str">
        <x:v>Cambridge</x:v>
      </x:c>
      <x:c r="F1292" t="str">
        <x:v>Operative Porter</x:v>
      </x:c>
      <x:c r="G1292" t="str">
        <x:v>400835, 401278</x:v>
      </x:c>
      <x:c r="H1292" t="str">
        <x:v>Axlab Ltd//Charing Cross Hospital; GPE  (HAMMERSMITH HOSPITAL)</x:v>
      </x:c>
      <x:c r="I1292" s="22" t="n">
        <x:v>14.5</x:v>
      </x:c>
      <x:c r="J1292" t="str">
        <x:v>Worked — 2 records</x:v>
      </x:c>
      <x:c r="K1292" t="str">
        <x:v>Employee 103196; home branch Cambridge; assigned role Operative Porter | Deployment branch: Cambridge | Actual role: Operative Porter | Jobs: 400835, 401278 | Customers: Axlab Ltd//Charing Cross Hospital; GPE  (HAMMERSMITH HOSPITAL) | Actual hours: 14.5; source records: 2</x:v>
      </x:c>
      <x:c r="L1292" t="str">
        <x:v>Include</x:v>
      </x:c>
      <x:c r="M1292"/>
      <x:c r="N1292"/>
    </x:row>
    <x:row r="1293">
      <x:c r="A1293" t="str">
        <x:v>James Stevenson|2026-03-03</x:v>
      </x:c>
      <x:c r="B1293" s="888" t="n">
        <x:v>46084</x:v>
      </x:c>
      <x:c r="C1293" t="str">
        <x:v>James Stevenson</x:v>
      </x:c>
      <x:c r="D1293" t="str">
        <x:v>Permanent</x:v>
      </x:c>
      <x:c r="E1293" t="str">
        <x:v>Glasgow</x:v>
      </x:c>
      <x:c r="F1293" t="str">
        <x:v>Operative Porter</x:v>
      </x:c>
      <x:c r="G1293" t="str">
        <x:v>396008</x:v>
      </x:c>
      <x:c r="H1293" t="str">
        <x:v>HSBC - Branch Audits (1)</x:v>
      </x:c>
      <x:c r="I1293" s="22" t="n">
        <x:v>9</x:v>
      </x:c>
      <x:c r="J1293" t="str">
        <x:v>Worked</x:v>
      </x:c>
      <x:c r="K1293" t="str">
        <x:v>Employee 1742; home branch Glasgow; assigned role Operative Porter | Deployment branch: Birmingham | Actual role: Operative Porter | Jobs: 396008 | Customers: HSBC - Branch Audits (1) | Actual hours: 9.0; source records: 1</x:v>
      </x:c>
      <x:c r="L1293" t="str">
        <x:v>Include</x:v>
      </x:c>
      <x:c r="M1293"/>
      <x:c r="N1293"/>
    </x:row>
    <x:row r="1294">
      <x:c r="A1294" t="str">
        <x:v>James Stevenson|2026-03-04</x:v>
      </x:c>
      <x:c r="B1294" s="888" t="n">
        <x:v>46085</x:v>
      </x:c>
      <x:c r="C1294" t="str">
        <x:v>James Stevenson</x:v>
      </x:c>
      <x:c r="D1294" t="str">
        <x:v>Permanent</x:v>
      </x:c>
      <x:c r="E1294" t="str">
        <x:v>Glasgow</x:v>
      </x:c>
      <x:c r="F1294" t="str">
        <x:v>Operative Porter</x:v>
      </x:c>
      <x:c r="G1294" t="str">
        <x:v>396008</x:v>
      </x:c>
      <x:c r="H1294" t="str">
        <x:v>HSBC - Branch Audits (1)</x:v>
      </x:c>
      <x:c r="I1294" s="22" t="n">
        <x:v>7</x:v>
      </x:c>
      <x:c r="J1294" t="str">
        <x:v>Worked</x:v>
      </x:c>
      <x:c r="K1294" t="str">
        <x:v>Employee 1742; home branch Glasgow; assigned role Operative Porter | Deployment branch: Birmingham | Actual role: Operative Porter | Jobs: 396008 | Customers: HSBC - Branch Audits (1) | Actual hours: 7.0; source records: 1</x:v>
      </x:c>
      <x:c r="L1294" t="str">
        <x:v>Include</x:v>
      </x:c>
      <x:c r="M1294"/>
      <x:c r="N1294"/>
    </x:row>
    <x:row r="1295">
      <x:c r="A1295" t="str">
        <x:v>James Stevenson|2026-03-05</x:v>
      </x:c>
      <x:c r="B1295" s="888" t="n">
        <x:v>46086</x:v>
      </x:c>
      <x:c r="C1295" t="str">
        <x:v>James Stevenson</x:v>
      </x:c>
      <x:c r="D1295" t="str">
        <x:v>Permanent</x:v>
      </x:c>
      <x:c r="E1295" t="str">
        <x:v>Glasgow</x:v>
      </x:c>
      <x:c r="F1295" t="str">
        <x:v>Operative Porter</x:v>
      </x:c>
      <x:c r="G1295" t="str">
        <x:v>396008, 398360B</x:v>
      </x:c>
      <x:c r="H1295" t="str">
        <x:v>HSBC - Branch Audits (1); Restore Harrow Green</x:v>
      </x:c>
      <x:c r="I1295" s="22" t="n">
        <x:v>12</x:v>
      </x:c>
      <x:c r="J1295" t="str">
        <x:v>Worked — 2 records</x:v>
      </x:c>
      <x:c r="K1295" t="str">
        <x:v>Employee 1742; home branch Glasgow; assigned role Operative Porter | Deployment branch: Birmingham, Glasgow | Actual role: Operative Porter | Jobs: 396008, 398360B | Customers: HSBC - Branch Audits (1); Restore Harrow Green | Actual hours: 12.0; source records: 2</x:v>
      </x:c>
      <x:c r="L1295" t="str">
        <x:v>Include</x:v>
      </x:c>
      <x:c r="M1295"/>
      <x:c r="N1295"/>
    </x:row>
    <x:row r="1296">
      <x:c r="A1296" t="str">
        <x:v>James Stevenson|2026-03-06</x:v>
      </x:c>
      <x:c r="B1296" s="888" t="n">
        <x:v>46087</x:v>
      </x:c>
      <x:c r="C1296" t="str">
        <x:v>James Stevenson</x:v>
      </x:c>
      <x:c r="D1296" t="str">
        <x:v>Permanent</x:v>
      </x:c>
      <x:c r="E1296" t="str">
        <x:v>Glasgow</x:v>
      </x:c>
      <x:c r="F1296" t="str">
        <x:v>Operative Porter</x:v>
      </x:c>
      <x:c r="G1296" t="str">
        <x:v>398360B</x:v>
      </x:c>
      <x:c r="H1296" t="str">
        <x:v>Restore Harrow Green</x:v>
      </x:c>
      <x:c r="I1296" s="22" t="n">
        <x:v>7.5</x:v>
      </x:c>
      <x:c r="J1296" t="str">
        <x:v>Worked</x:v>
      </x:c>
      <x:c r="K1296" t="str">
        <x:v>Employee 1742; home branch Glasgow; assigned role Operative Porter | Deployment branch: Glasgow | Actual role: Operative Porter | Jobs: 398360B | Customers: Restore Harrow Green | Actual hours: 7.5; source records: 1</x:v>
      </x:c>
      <x:c r="L1296" t="str">
        <x:v>Include</x:v>
      </x:c>
      <x:c r="M1296"/>
      <x:c r="N1296"/>
    </x:row>
    <x:row r="1297">
      <x:c r="A1297" t="str">
        <x:v>James Stevenson|2026-03-09</x:v>
      </x:c>
      <x:c r="B1297" s="888" t="n">
        <x:v>46090</x:v>
      </x:c>
      <x:c r="C1297" t="str">
        <x:v>James Stevenson</x:v>
      </x:c>
      <x:c r="D1297" t="str">
        <x:v>Permanent</x:v>
      </x:c>
      <x:c r="E1297" t="str">
        <x:v>Glasgow</x:v>
      </x:c>
      <x:c r="F1297" t="str">
        <x:v>Operative Porter</x:v>
      </x:c>
      <x:c r="G1297" t="str">
        <x:v>399966</x:v>
      </x:c>
      <x:c r="H1297" t="str">
        <x:v>University of Glasgow</x:v>
      </x:c>
      <x:c r="I1297" s="22" t="n">
        <x:v>7.5</x:v>
      </x:c>
      <x:c r="J1297" t="str">
        <x:v>Worked</x:v>
      </x:c>
      <x:c r="K1297" t="str">
        <x:v>Employee 1742; home branch Glasgow; assigned role Operative Porter | Deployment branch: Glasgow | Actual role: Operative Porter | Jobs: 399966 | Customers: University of Glasgow | Actual hours: 7.5; source records: 1</x:v>
      </x:c>
      <x:c r="L1297" t="str">
        <x:v>Include</x:v>
      </x:c>
      <x:c r="M1297"/>
      <x:c r="N1297"/>
    </x:row>
    <x:row r="1298">
      <x:c r="A1298" t="str">
        <x:v>James Stevenson|2026-03-10</x:v>
      </x:c>
      <x:c r="B1298" s="888" t="n">
        <x:v>46091</x:v>
      </x:c>
      <x:c r="C1298" t="str">
        <x:v>James Stevenson</x:v>
      </x:c>
      <x:c r="D1298" t="str">
        <x:v>Permanent</x:v>
      </x:c>
      <x:c r="E1298" t="str">
        <x:v>Glasgow</x:v>
      </x:c>
      <x:c r="F1298" t="str">
        <x:v>Operative Porter</x:v>
      </x:c>
      <x:c r="G1298" t="str">
        <x:v>399966</x:v>
      </x:c>
      <x:c r="H1298" t="str">
        <x:v>University of Glasgow</x:v>
      </x:c>
      <x:c r="I1298" s="22" t="n">
        <x:v>8</x:v>
      </x:c>
      <x:c r="J1298" t="str">
        <x:v>Worked</x:v>
      </x:c>
      <x:c r="K1298" t="str">
        <x:v>Employee 1742; home branch Glasgow; assigned role Operative Porter | Deployment branch: Glasgow | Actual role: Operative Porter | Jobs: 399966 | Customers: University of Glasgow | Actual hours: 8.0; source records: 1</x:v>
      </x:c>
      <x:c r="L1298" t="str">
        <x:v>Include</x:v>
      </x:c>
      <x:c r="M1298"/>
      <x:c r="N1298"/>
    </x:row>
    <x:row r="1299">
      <x:c r="A1299" t="str">
        <x:v>James Stevenson|2026-03-11</x:v>
      </x:c>
      <x:c r="B1299" s="888" t="n">
        <x:v>46092</x:v>
      </x:c>
      <x:c r="C1299" t="str">
        <x:v>James Stevenson</x:v>
      </x:c>
      <x:c r="D1299" t="str">
        <x:v>Permanent</x:v>
      </x:c>
      <x:c r="E1299" t="str">
        <x:v>Glasgow</x:v>
      </x:c>
      <x:c r="F1299" t="str">
        <x:v>Operative Porter</x:v>
      </x:c>
      <x:c r="G1299" t="str">
        <x:v>400378C</x:v>
      </x:c>
      <x:c r="H1299" t="str">
        <x:v>Avantor ( GLASGOW MARCH 2026 )</x:v>
      </x:c>
      <x:c r="I1299" s="22" t="n">
        <x:v>3.5</x:v>
      </x:c>
      <x:c r="J1299" t="str">
        <x:v>Worked</x:v>
      </x:c>
      <x:c r="K1299" t="str">
        <x:v>Employee 1742; home branch Glasgow; assigned role Operative Porter | Deployment branch: Cambridge | Actual role: Operative Porter | Jobs: 400378C | Customers: Avantor ( GLASGOW MARCH 2026 ) | Actual hours: 3.5; source records: 1</x:v>
      </x:c>
      <x:c r="L1299" t="str">
        <x:v>Include</x:v>
      </x:c>
      <x:c r="M1299"/>
      <x:c r="N1299"/>
    </x:row>
    <x:row r="1300">
      <x:c r="A1300" t="str">
        <x:v>James Stevenson|2026-03-13</x:v>
      </x:c>
      <x:c r="B1300" s="888" t="n">
        <x:v>46094</x:v>
      </x:c>
      <x:c r="C1300" t="str">
        <x:v>James Stevenson</x:v>
      </x:c>
      <x:c r="D1300" t="str">
        <x:v>Permanent</x:v>
      </x:c>
      <x:c r="E1300" t="str">
        <x:v>Glasgow</x:v>
      </x:c>
      <x:c r="F1300" t="str">
        <x:v>Operative Porter</x:v>
      </x:c>
      <x:c r="G1300" t="str">
        <x:v>400880</x:v>
      </x:c>
      <x:c r="H1300" t="str">
        <x:v>C/O South Lanarkshire Council</x:v>
      </x:c>
      <x:c r="I1300" s="22" t="n">
        <x:v>7</x:v>
      </x:c>
      <x:c r="J1300" t="str">
        <x:v>Worked</x:v>
      </x:c>
      <x:c r="K1300" t="str">
        <x:v>Employee 1742; home branch Glasgow; assigned role Operative Porter | Deployment branch: Glasgow | Actual role: Operative Porter | Jobs: 400880 | Customers: C/O South Lanarkshire Council | Actual hours: 7.0; source records: 1</x:v>
      </x:c>
      <x:c r="L1300" t="str">
        <x:v>Include</x:v>
      </x:c>
      <x:c r="M1300"/>
      <x:c r="N1300"/>
    </x:row>
    <x:row r="1301">
      <x:c r="A1301" t="str">
        <x:v>James Stevenson|2026-03-16</x:v>
      </x:c>
      <x:c r="B1301" s="888" t="n">
        <x:v>46097</x:v>
      </x:c>
      <x:c r="C1301" t="str">
        <x:v>James Stevenson</x:v>
      </x:c>
      <x:c r="D1301" t="str">
        <x:v>Permanent</x:v>
      </x:c>
      <x:c r="E1301" t="str">
        <x:v>Glasgow</x:v>
      </x:c>
      <x:c r="F1301" t="str">
        <x:v>Operative Porter</x:v>
      </x:c>
      <x:c r="G1301" t="str">
        <x:v>399966</x:v>
      </x:c>
      <x:c r="H1301" t="str">
        <x:v>University of Glasgow</x:v>
      </x:c>
      <x:c r="I1301" s="22" t="n">
        <x:v>7.5</x:v>
      </x:c>
      <x:c r="J1301" t="str">
        <x:v>Worked</x:v>
      </x:c>
      <x:c r="K1301" t="str">
        <x:v>Employee 1742; home branch Glasgow; assigned role Operative Porter | Deployment branch: Glasgow | Actual role: Operative Porter | Jobs: 399966 | Customers: University of Glasgow | Actual hours: 7.5; source records: 1</x:v>
      </x:c>
      <x:c r="L1301" t="str">
        <x:v>Include</x:v>
      </x:c>
      <x:c r="M1301"/>
      <x:c r="N1301"/>
    </x:row>
    <x:row r="1302">
      <x:c r="A1302" t="str">
        <x:v>James Stevenson|2026-03-17</x:v>
      </x:c>
      <x:c r="B1302" s="888" t="n">
        <x:v>46098</x:v>
      </x:c>
      <x:c r="C1302" t="str">
        <x:v>James Stevenson</x:v>
      </x:c>
      <x:c r="D1302" t="str">
        <x:v>Permanent</x:v>
      </x:c>
      <x:c r="E1302" t="str">
        <x:v>Glasgow</x:v>
      </x:c>
      <x:c r="F1302" t="str">
        <x:v>Operative Porter</x:v>
      </x:c>
      <x:c r="G1302" t="str">
        <x:v>399966</x:v>
      </x:c>
      <x:c r="H1302" t="str">
        <x:v>University of Glasgow</x:v>
      </x:c>
      <x:c r="I1302" s="22" t="n">
        <x:v>8</x:v>
      </x:c>
      <x:c r="J1302" t="str">
        <x:v>Worked</x:v>
      </x:c>
      <x:c r="K1302" t="str">
        <x:v>Employee 1742; home branch Glasgow; assigned role Operative Porter | Deployment branch: Glasgow | Actual role: Operative Porter | Jobs: 399966 | Customers: University of Glasgow | Actual hours: 8.0; source records: 1</x:v>
      </x:c>
      <x:c r="L1302" t="str">
        <x:v>Include</x:v>
      </x:c>
      <x:c r="M1302"/>
      <x:c r="N1302"/>
    </x:row>
    <x:row r="1303">
      <x:c r="A1303" t="str">
        <x:v>James Stevenson|2026-03-18</x:v>
      </x:c>
      <x:c r="B1303" s="888" t="n">
        <x:v>46099</x:v>
      </x:c>
      <x:c r="C1303" t="str">
        <x:v>James Stevenson</x:v>
      </x:c>
      <x:c r="D1303" t="str">
        <x:v>Permanent</x:v>
      </x:c>
      <x:c r="E1303" t="str">
        <x:v>Glasgow</x:v>
      </x:c>
      <x:c r="F1303" t="str">
        <x:v>Operative Porter</x:v>
      </x:c>
      <x:c r="G1303" t="str">
        <x:v>399966</x:v>
      </x:c>
      <x:c r="H1303" t="str">
        <x:v>University of Glasgow</x:v>
      </x:c>
      <x:c r="I1303" s="22" t="n">
        <x:v>7.5</x:v>
      </x:c>
      <x:c r="J1303" t="str">
        <x:v>Worked</x:v>
      </x:c>
      <x:c r="K1303" t="str">
        <x:v>Employee 1742; home branch Glasgow; assigned role Operative Porter | Deployment branch: Glasgow | Actual role: Operative Porter | Jobs: 399966 | Customers: University of Glasgow | Actual hours: 7.5; source records: 1</x:v>
      </x:c>
      <x:c r="L1303" t="str">
        <x:v>Include</x:v>
      </x:c>
      <x:c r="M1303"/>
      <x:c r="N1303"/>
    </x:row>
    <x:row r="1304">
      <x:c r="A1304" t="str">
        <x:v>James Stevenson|2026-03-19</x:v>
      </x:c>
      <x:c r="B1304" s="888" t="n">
        <x:v>46100</x:v>
      </x:c>
      <x:c r="C1304" t="str">
        <x:v>James Stevenson</x:v>
      </x:c>
      <x:c r="D1304" t="str">
        <x:v>Permanent</x:v>
      </x:c>
      <x:c r="E1304" t="str">
        <x:v>Glasgow</x:v>
      </x:c>
      <x:c r="F1304" t="str">
        <x:v>Operative Porter</x:v>
      </x:c>
      <x:c r="G1304" t="str">
        <x:v>399966</x:v>
      </x:c>
      <x:c r="H1304" t="str">
        <x:v>University of Glasgow</x:v>
      </x:c>
      <x:c r="I1304" s="22" t="n">
        <x:v>8.5</x:v>
      </x:c>
      <x:c r="J1304" t="str">
        <x:v>Worked</x:v>
      </x:c>
      <x:c r="K1304" t="str">
        <x:v>Employee 1742; home branch Glasgow; assigned role Operative Porter | Deployment branch: Glasgow | Actual role: Operative Porter | Jobs: 399966 | Customers: University of Glasgow | Actual hours: 8.5; source records: 1</x:v>
      </x:c>
      <x:c r="L1304" t="str">
        <x:v>Include</x:v>
      </x:c>
      <x:c r="M1304"/>
      <x:c r="N1304"/>
    </x:row>
    <x:row r="1305">
      <x:c r="A1305" t="str">
        <x:v>James Stevenson|2026-03-20</x:v>
      </x:c>
      <x:c r="B1305" s="888" t="n">
        <x:v>46101</x:v>
      </x:c>
      <x:c r="C1305" t="str">
        <x:v>James Stevenson</x:v>
      </x:c>
      <x:c r="D1305" t="str">
        <x:v>Permanent</x:v>
      </x:c>
      <x:c r="E1305" t="str">
        <x:v>Glasgow</x:v>
      </x:c>
      <x:c r="F1305" t="str">
        <x:v>Operative Porter</x:v>
      </x:c>
      <x:c r="G1305" t="str">
        <x:v>399966</x:v>
      </x:c>
      <x:c r="H1305" t="str">
        <x:v>University of Glasgow</x:v>
      </x:c>
      <x:c r="I1305" s="22" t="n">
        <x:v>7.5</x:v>
      </x:c>
      <x:c r="J1305" t="str">
        <x:v>Worked</x:v>
      </x:c>
      <x:c r="K1305" t="str">
        <x:v>Employee 1742; home branch Glasgow; assigned role Operative Porter | Deployment branch: Glasgow | Actual role: Operative Porter | Jobs: 399966 | Customers: University of Glasgow | Actual hours: 7.5; source records: 1</x:v>
      </x:c>
      <x:c r="L1305" t="str">
        <x:v>Include</x:v>
      </x:c>
      <x:c r="M1305"/>
      <x:c r="N1305"/>
    </x:row>
    <x:row r="1306">
      <x:c r="A1306" t="str">
        <x:v>James Stevenson|2026-03-21</x:v>
      </x:c>
      <x:c r="B1306" s="888" t="n">
        <x:v>46102</x:v>
      </x:c>
      <x:c r="C1306" t="str">
        <x:v>James Stevenson</x:v>
      </x:c>
      <x:c r="D1306" t="str">
        <x:v>Permanent</x:v>
      </x:c>
      <x:c r="E1306" t="str">
        <x:v>Glasgow</x:v>
      </x:c>
      <x:c r="F1306" t="str">
        <x:v>Operative Porter</x:v>
      </x:c>
      <x:c r="G1306" t="str">
        <x:v>400819</x:v>
      </x:c>
      <x:c r="H1306" t="str">
        <x:v>BBC</x:v>
      </x:c>
      <x:c r="I1306" s="22" t="n">
        <x:v>2.25</x:v>
      </x:c>
      <x:c r="J1306" t="str">
        <x:v>Worked</x:v>
      </x:c>
      <x:c r="K1306" t="str">
        <x:v>Employee 1742; home branch Glasgow; assigned role Operative Porter | Deployment branch: Glasgow | Actual role: Operative Porter | Jobs: 400819 | Customers: BBC | Actual hours: 2.2; source records: 1</x:v>
      </x:c>
      <x:c r="L1306" t="str">
        <x:v>Include</x:v>
      </x:c>
      <x:c r="M1306"/>
      <x:c r="N1306"/>
    </x:row>
    <x:row r="1307">
      <x:c r="A1307" t="str">
        <x:v>James Stevenson|2026-03-23</x:v>
      </x:c>
      <x:c r="B1307" s="888" t="n">
        <x:v>46104</x:v>
      </x:c>
      <x:c r="C1307" t="str">
        <x:v>James Stevenson</x:v>
      </x:c>
      <x:c r="D1307" t="str">
        <x:v>Permanent</x:v>
      </x:c>
      <x:c r="E1307" t="str">
        <x:v>Glasgow</x:v>
      </x:c>
      <x:c r="F1307" t="str">
        <x:v>Operative Porter</x:v>
      </x:c>
      <x:c r="G1307" t="str">
        <x:v>399966</x:v>
      </x:c>
      <x:c r="H1307" t="str">
        <x:v>University of Glasgow</x:v>
      </x:c>
      <x:c r="I1307" s="22" t="n">
        <x:v>9</x:v>
      </x:c>
      <x:c r="J1307" t="str">
        <x:v>Worked</x:v>
      </x:c>
      <x:c r="K1307" t="str">
        <x:v>Employee 1742; home branch Glasgow; assigned role Operative Porter | Deployment branch: Glasgow | Actual role: Operative Porter | Jobs: 399966 | Customers: University of Glasgow | Actual hours: 9.0; source records: 1</x:v>
      </x:c>
      <x:c r="L1307" t="str">
        <x:v>Include</x:v>
      </x:c>
      <x:c r="M1307"/>
      <x:c r="N1307"/>
    </x:row>
    <x:row r="1308">
      <x:c r="A1308" t="str">
        <x:v>James Stevenson|2026-03-24</x:v>
      </x:c>
      <x:c r="B1308" s="888" t="n">
        <x:v>46105</x:v>
      </x:c>
      <x:c r="C1308" t="str">
        <x:v>James Stevenson</x:v>
      </x:c>
      <x:c r="D1308" t="str">
        <x:v>Permanent</x:v>
      </x:c>
      <x:c r="E1308" t="str">
        <x:v>Glasgow</x:v>
      </x:c>
      <x:c r="F1308" t="str">
        <x:v>Operative Porter</x:v>
      </x:c>
      <x:c r="G1308" t="str">
        <x:v>399966</x:v>
      </x:c>
      <x:c r="H1308" t="str">
        <x:v>University of Glasgow</x:v>
      </x:c>
      <x:c r="I1308" s="22" t="n">
        <x:v>6.5</x:v>
      </x:c>
      <x:c r="J1308" t="str">
        <x:v>Worked</x:v>
      </x:c>
      <x:c r="K1308" t="str">
        <x:v>Employee 1742; home branch Glasgow; assigned role Operative Porter | Deployment branch: Glasgow | Actual role: Operative Porter | Jobs: 399966 | Customers: University of Glasgow | Actual hours: 6.5; source records: 1</x:v>
      </x:c>
      <x:c r="L1308" t="str">
        <x:v>Include</x:v>
      </x:c>
      <x:c r="M1308"/>
      <x:c r="N1308"/>
    </x:row>
    <x:row r="1309">
      <x:c r="A1309" t="str">
        <x:v>James Stevenson|2026-03-26</x:v>
      </x:c>
      <x:c r="B1309" s="888" t="n">
        <x:v>46107</x:v>
      </x:c>
      <x:c r="C1309" t="str">
        <x:v>James Stevenson</x:v>
      </x:c>
      <x:c r="D1309" t="str">
        <x:v>Permanent</x:v>
      </x:c>
      <x:c r="E1309" t="str">
        <x:v>Glasgow</x:v>
      </x:c>
      <x:c r="F1309" t="str">
        <x:v>Operative Porter</x:v>
      </x:c>
      <x:c r="G1309" t="str">
        <x:v>400881, 401161</x:v>
      </x:c>
      <x:c r="H1309" t="str">
        <x:v>C/O South Lanarkshire Council; Scottish Courts and Tribunal Service</x:v>
      </x:c>
      <x:c r="I1309" s="22" t="n">
        <x:v>10</x:v>
      </x:c>
      <x:c r="J1309" t="str">
        <x:v>Worked — 2 records</x:v>
      </x:c>
      <x:c r="K1309" t="str">
        <x:v>Employee 1742; home branch Glasgow; assigned role Operative Porter | Deployment branch: Glasgow | Actual role: Operative Porter | Jobs: 400881, 401161 | Customers: C/O South Lanarkshire Council; Scottish Courts and Tribunal Service | Actual hours: 10.0; source records: 2</x:v>
      </x:c>
      <x:c r="L1309" t="str">
        <x:v>Include</x:v>
      </x:c>
      <x:c r="M1309"/>
      <x:c r="N1309"/>
    </x:row>
    <x:row r="1310">
      <x:c r="A1310" t="str">
        <x:v>James Stevenson|2026-03-27</x:v>
      </x:c>
      <x:c r="B1310" s="888" t="n">
        <x:v>46108</x:v>
      </x:c>
      <x:c r="C1310" t="str">
        <x:v>James Stevenson</x:v>
      </x:c>
      <x:c r="D1310" t="str">
        <x:v>Permanent</x:v>
      </x:c>
      <x:c r="E1310" t="str">
        <x:v>Glasgow</x:v>
      </x:c>
      <x:c r="F1310" t="str">
        <x:v>Operative Porter</x:v>
      </x:c>
      <x:c r="G1310" t="str">
        <x:v>400085</x:v>
      </x:c>
      <x:c r="H1310" t="str">
        <x:v>West Lothian Council</x:v>
      </x:c>
      <x:c r="I1310" s="22" t="n">
        <x:v>10.5</x:v>
      </x:c>
      <x:c r="J1310" t="str">
        <x:v>Worked</x:v>
      </x:c>
      <x:c r="K1310" t="str">
        <x:v>Employee 1742; home branch Glasgow; assigned role Operative Porter | Deployment branch: Glasgow | Actual role: Operative Porter | Jobs: 400085 | Customers: West Lothian Council | Actual hours: 10.5; source records: 1</x:v>
      </x:c>
      <x:c r="L1310" t="str">
        <x:v>Include</x:v>
      </x:c>
      <x:c r="M1310"/>
      <x:c r="N1310"/>
    </x:row>
    <x:row r="1311">
      <x:c r="A1311" t="str">
        <x:v>James Stevenson|2026-03-28</x:v>
      </x:c>
      <x:c r="B1311" s="888" t="n">
        <x:v>46109</x:v>
      </x:c>
      <x:c r="C1311" t="str">
        <x:v>James Stevenson</x:v>
      </x:c>
      <x:c r="D1311" t="str">
        <x:v>Permanent</x:v>
      </x:c>
      <x:c r="E1311" t="str">
        <x:v>Glasgow</x:v>
      </x:c>
      <x:c r="F1311" t="str">
        <x:v>Operative Porter</x:v>
      </x:c>
      <x:c r="G1311" t="str">
        <x:v>400085</x:v>
      </x:c>
      <x:c r="H1311" t="str">
        <x:v>West Lothian Council</x:v>
      </x:c>
      <x:c r="I1311" s="22" t="n">
        <x:v>6.5</x:v>
      </x:c>
      <x:c r="J1311" t="str">
        <x:v>Worked</x:v>
      </x:c>
      <x:c r="K1311" t="str">
        <x:v>Employee 1742; home branch Glasgow; assigned role Operative Porter | Deployment branch: Glasgow | Actual role: Operative Porter | Jobs: 400085 | Customers: West Lothian Council | Actual hours: 6.5; source records: 1</x:v>
      </x:c>
      <x:c r="L1311" t="str">
        <x:v>Include</x:v>
      </x:c>
      <x:c r="M1311"/>
      <x:c r="N1311"/>
    </x:row>
    <x:row r="1312">
      <x:c r="A1312" t="str">
        <x:v>James Stevenson|2026-03-30</x:v>
      </x:c>
      <x:c r="B1312" s="888" t="n">
        <x:v>46111</x:v>
      </x:c>
      <x:c r="C1312" t="str">
        <x:v>James Stevenson</x:v>
      </x:c>
      <x:c r="D1312" t="str">
        <x:v>Permanent</x:v>
      </x:c>
      <x:c r="E1312" t="str">
        <x:v>Glasgow</x:v>
      </x:c>
      <x:c r="F1312" t="str">
        <x:v>Operative Porter</x:v>
      </x:c>
      <x:c r="G1312" t="str">
        <x:v>399966</x:v>
      </x:c>
      <x:c r="H1312" t="str">
        <x:v>University of Glasgow</x:v>
      </x:c>
      <x:c r="I1312" s="22" t="n">
        <x:v>7.5</x:v>
      </x:c>
      <x:c r="J1312" t="str">
        <x:v>Worked</x:v>
      </x:c>
      <x:c r="K1312" t="str">
        <x:v>Employee 1742; home branch Glasgow; assigned role Operative Porter | Deployment branch: Glasgow | Actual role: Operative Porter | Jobs: 399966 | Customers: University of Glasgow | Actual hours: 7.5; source records: 1</x:v>
      </x:c>
      <x:c r="L1312" t="str">
        <x:v>Include</x:v>
      </x:c>
      <x:c r="M1312"/>
      <x:c r="N1312"/>
    </x:row>
    <x:row r="1313">
      <x:c r="A1313" t="str">
        <x:v>James Stevenson|2026-03-31</x:v>
      </x:c>
      <x:c r="B1313" s="888" t="n">
        <x:v>46112</x:v>
      </x:c>
      <x:c r="C1313" t="str">
        <x:v>James Stevenson</x:v>
      </x:c>
      <x:c r="D1313" t="str">
        <x:v>Permanent</x:v>
      </x:c>
      <x:c r="E1313" t="str">
        <x:v>Glasgow</x:v>
      </x:c>
      <x:c r="F1313" t="str">
        <x:v>Operative Porter</x:v>
      </x:c>
      <x:c r="G1313" t="str">
        <x:v>399966</x:v>
      </x:c>
      <x:c r="H1313" t="str">
        <x:v>University of Glasgow</x:v>
      </x:c>
      <x:c r="I1313" s="22" t="n">
        <x:v>6.9</x:v>
      </x:c>
      <x:c r="J1313" t="str">
        <x:v>Worked</x:v>
      </x:c>
      <x:c r="K1313" t="str">
        <x:v>Employee 1742; home branch Glasgow; assigned role Operative Porter | Deployment branch: Glasgow | Actual role: Operative Porter | Jobs: 399966 | Customers: University of Glasgow | Actual hours: 6.9; source records: 1</x:v>
      </x:c>
      <x:c r="L1313" t="str">
        <x:v>Include</x:v>
      </x:c>
      <x:c r="M1313"/>
      <x:c r="N1313"/>
    </x:row>
    <x:row r="1314">
      <x:c r="A1314" t="str">
        <x:v>Jamie Robinson|2026-03-02</x:v>
      </x:c>
      <x:c r="B1314" s="888" t="n">
        <x:v>46083</x:v>
      </x:c>
      <x:c r="C1314" t="str">
        <x:v>Jamie Robinson</x:v>
      </x:c>
      <x:c r="D1314" t="str">
        <x:v>Permanent</x:v>
      </x:c>
      <x:c r="E1314" t="str">
        <x:v>Glasgow</x:v>
      </x:c>
      <x:c r="F1314" t="str">
        <x:v>Operative Skilled</x:v>
      </x:c>
      <x:c r="G1314" t="str">
        <x:v>400378C, 400566</x:v>
      </x:c>
      <x:c r="H1314" t="str">
        <x:v>Avantor ( GLASGOW MARCH 2026 ); Haier (National Museums Scotland)</x:v>
      </x:c>
      <x:c r="I1314" s="22" t="n">
        <x:v>12.4</x:v>
      </x:c>
      <x:c r="J1314" t="str">
        <x:v>Worked — 2 records</x:v>
      </x:c>
      <x:c r="K1314" t="str">
        <x:v>Employee 2452; home branch Glasgow; assigned role Operative Skilled | Deployment branch: Cambridge, Oxford | Actual role: Operative Porter | Jobs: 400378C, 400566 | Customers: Avantor ( GLASGOW MARCH 2026 ); Haier (National Museums Scotland) | Actual hours: 12.4; source records: 2</x:v>
      </x:c>
      <x:c r="L1314" t="str">
        <x:v>Include</x:v>
      </x:c>
      <x:c r="M1314"/>
      <x:c r="N1314"/>
    </x:row>
    <x:row r="1315">
      <x:c r="A1315" t="str">
        <x:v>Jamie Robinson|2026-03-03</x:v>
      </x:c>
      <x:c r="B1315" s="888" t="n">
        <x:v>46084</x:v>
      </x:c>
      <x:c r="C1315" t="str">
        <x:v>Jamie Robinson</x:v>
      </x:c>
      <x:c r="D1315" t="str">
        <x:v>Permanent</x:v>
      </x:c>
      <x:c r="E1315" t="str">
        <x:v>Glasgow</x:v>
      </x:c>
      <x:c r="F1315" t="str">
        <x:v>Operative Skilled</x:v>
      </x:c>
      <x:c r="G1315" t="str">
        <x:v>396008</x:v>
      </x:c>
      <x:c r="H1315" t="str">
        <x:v>HSBC - Branch Audits (1)</x:v>
      </x:c>
      <x:c r="I1315" s="22" t="n">
        <x:v>9</x:v>
      </x:c>
      <x:c r="J1315" t="str">
        <x:v>Worked</x:v>
      </x:c>
      <x:c r="K1315" t="str">
        <x:v>Employee 2452; home branch Glasgow; assigned role Operative Skilled | Deployment branch: Birmingham | Actual role: Operative Skilled | Jobs: 396008 | Customers: HSBC - Branch Audits (1) | Actual hours: 9.0; source records: 1</x:v>
      </x:c>
      <x:c r="L1315" t="str">
        <x:v>Include</x:v>
      </x:c>
      <x:c r="M1315"/>
      <x:c r="N1315"/>
    </x:row>
    <x:row r="1316">
      <x:c r="A1316" t="str">
        <x:v>Jamie Robinson|2026-03-04</x:v>
      </x:c>
      <x:c r="B1316" s="888" t="n">
        <x:v>46085</x:v>
      </x:c>
      <x:c r="C1316" t="str">
        <x:v>Jamie Robinson</x:v>
      </x:c>
      <x:c r="D1316" t="str">
        <x:v>Permanent</x:v>
      </x:c>
      <x:c r="E1316" t="str">
        <x:v>Glasgow</x:v>
      </x:c>
      <x:c r="F1316" t="str">
        <x:v>Operative Skilled</x:v>
      </x:c>
      <x:c r="G1316"/>
      <x:c r="H1316"/>
      <x:c r="I1316" s="22" t="n">
        <x:v>0</x:v>
      </x:c>
      <x:c r="J1316" t="str">
        <x:v>Annual leave</x:v>
      </x:c>
      <x:c r="K1316" t="str">
        <x:v>Employee 2452; home branch Glasgow; assigned role Operative Skilled | Leave: Annual Leave (Hours) | Leave calendar basis: Variable-pattern period</x:v>
      </x:c>
      <x:c r="L1316" t="str">
        <x:v>Include</x:v>
      </x:c>
      <x:c r="M1316"/>
      <x:c r="N1316"/>
    </x:row>
    <x:row r="1317">
      <x:c r="A1317" t="str">
        <x:v>Jamie Robinson|2026-03-05</x:v>
      </x:c>
      <x:c r="B1317" s="888" t="n">
        <x:v>46086</x:v>
      </x:c>
      <x:c r="C1317" t="str">
        <x:v>Jamie Robinson</x:v>
      </x:c>
      <x:c r="D1317" t="str">
        <x:v>Permanent</x:v>
      </x:c>
      <x:c r="E1317" t="str">
        <x:v>Glasgow</x:v>
      </x:c>
      <x:c r="F1317" t="str">
        <x:v>Operative Skilled</x:v>
      </x:c>
      <x:c r="G1317"/>
      <x:c r="H1317"/>
      <x:c r="I1317" s="22" t="n">
        <x:v>0</x:v>
      </x:c>
      <x:c r="J1317" t="str">
        <x:v>Annual leave</x:v>
      </x:c>
      <x:c r="K1317" t="str">
        <x:v>Employee 2452; home branch Glasgow; assigned role Operative Skilled | Leave: Annual Leave (Hours) | Leave calendar basis: Variable-pattern period</x:v>
      </x:c>
      <x:c r="L1317" t="str">
        <x:v>Include</x:v>
      </x:c>
      <x:c r="M1317"/>
      <x:c r="N1317"/>
    </x:row>
    <x:row r="1318">
      <x:c r="A1318" t="str">
        <x:v>Jamie Robinson|2026-03-09</x:v>
      </x:c>
      <x:c r="B1318" s="888" t="n">
        <x:v>46090</x:v>
      </x:c>
      <x:c r="C1318" t="str">
        <x:v>Jamie Robinson</x:v>
      </x:c>
      <x:c r="D1318" t="str">
        <x:v>Permanent</x:v>
      </x:c>
      <x:c r="E1318" t="str">
        <x:v>Glasgow</x:v>
      </x:c>
      <x:c r="F1318" t="str">
        <x:v>Operative Skilled</x:v>
      </x:c>
      <x:c r="G1318" t="str">
        <x:v>399966</x:v>
      </x:c>
      <x:c r="H1318" t="str">
        <x:v>University of Glasgow</x:v>
      </x:c>
      <x:c r="I1318" s="22" t="n">
        <x:v>7.5</x:v>
      </x:c>
      <x:c r="J1318" t="str">
        <x:v>Worked</x:v>
      </x:c>
      <x:c r="K1318" t="str">
        <x:v>Employee 2452; home branch Glasgow; assigned role Operative Skilled | Deployment branch: Glasgow | Actual role: Operative Porter | Jobs: 399966 | Customers: University of Glasgow | Actual hours: 7.5; source records: 1</x:v>
      </x:c>
      <x:c r="L1318" t="str">
        <x:v>Include</x:v>
      </x:c>
      <x:c r="M1318"/>
      <x:c r="N1318"/>
    </x:row>
    <x:row r="1319">
      <x:c r="A1319" t="str">
        <x:v>Jamie Robinson|2026-03-10</x:v>
      </x:c>
      <x:c r="B1319" s="888" t="n">
        <x:v>46091</x:v>
      </x:c>
      <x:c r="C1319" t="str">
        <x:v>Jamie Robinson</x:v>
      </x:c>
      <x:c r="D1319" t="str">
        <x:v>Permanent</x:v>
      </x:c>
      <x:c r="E1319" t="str">
        <x:v>Glasgow</x:v>
      </x:c>
      <x:c r="F1319" t="str">
        <x:v>Operative Skilled</x:v>
      </x:c>
      <x:c r="G1319" t="str">
        <x:v>399966</x:v>
      </x:c>
      <x:c r="H1319" t="str">
        <x:v>University of Glasgow</x:v>
      </x:c>
      <x:c r="I1319" s="22" t="n">
        <x:v>8</x:v>
      </x:c>
      <x:c r="J1319" t="str">
        <x:v>Worked</x:v>
      </x:c>
      <x:c r="K1319" t="str">
        <x:v>Employee 2452; home branch Glasgow; assigned role Operative Skilled | Deployment branch: Glasgow | Actual role: Operative Porter | Jobs: 399966 | Customers: University of Glasgow | Actual hours: 8.0; source records: 1</x:v>
      </x:c>
      <x:c r="L1319" t="str">
        <x:v>Include</x:v>
      </x:c>
      <x:c r="M1319"/>
      <x:c r="N1319"/>
    </x:row>
    <x:row r="1320">
      <x:c r="A1320" t="str">
        <x:v>Jamie Robinson|2026-03-11</x:v>
      </x:c>
      <x:c r="B1320" s="888" t="n">
        <x:v>46092</x:v>
      </x:c>
      <x:c r="C1320" t="str">
        <x:v>Jamie Robinson</x:v>
      </x:c>
      <x:c r="D1320" t="str">
        <x:v>Permanent</x:v>
      </x:c>
      <x:c r="E1320" t="str">
        <x:v>Glasgow</x:v>
      </x:c>
      <x:c r="F1320" t="str">
        <x:v>Operative Skilled</x:v>
      </x:c>
      <x:c r="G1320" t="str">
        <x:v>399966</x:v>
      </x:c>
      <x:c r="H1320" t="str">
        <x:v>University of Glasgow</x:v>
      </x:c>
      <x:c r="I1320" s="22" t="n">
        <x:v>2</x:v>
      </x:c>
      <x:c r="J1320" t="str">
        <x:v>Worked</x:v>
      </x:c>
      <x:c r="K1320" t="str">
        <x:v>Employee 2452; home branch Glasgow; assigned role Operative Skilled | Deployment branch: Glasgow | Actual role: Operative Porter | Jobs: 399966 | Customers: University of Glasgow | Actual hours: 2.0; source records: 1</x:v>
      </x:c>
      <x:c r="L1320" t="str">
        <x:v>Include</x:v>
      </x:c>
      <x:c r="M1320"/>
      <x:c r="N1320"/>
    </x:row>
    <x:row r="1321">
      <x:c r="A1321" t="str">
        <x:v>Jamie Robinson|2026-03-12</x:v>
      </x:c>
      <x:c r="B1321" s="888" t="n">
        <x:v>46093</x:v>
      </x:c>
      <x:c r="C1321" t="str">
        <x:v>Jamie Robinson</x:v>
      </x:c>
      <x:c r="D1321" t="str">
        <x:v>Permanent</x:v>
      </x:c>
      <x:c r="E1321" t="str">
        <x:v>Glasgow</x:v>
      </x:c>
      <x:c r="F1321" t="str">
        <x:v>Operative Skilled</x:v>
      </x:c>
      <x:c r="G1321" t="str">
        <x:v>400928</x:v>
      </x:c>
      <x:c r="H1321" t="str">
        <x:v>South Lananrkshire Council</x:v>
      </x:c>
      <x:c r="I1321" s="22" t="n">
        <x:v>6</x:v>
      </x:c>
      <x:c r="J1321" t="str">
        <x:v>Worked</x:v>
      </x:c>
      <x:c r="K1321" t="str">
        <x:v>Employee 2452; home branch Glasgow; assigned role Operative Skilled | Deployment branch: Glasgow | Actual role: Operative Porter | Jobs: 400928 | Customers: South Lananrkshire Council | Actual hours: 6.0; source records: 1</x:v>
      </x:c>
      <x:c r="L1321" t="str">
        <x:v>Include</x:v>
      </x:c>
      <x:c r="M1321"/>
      <x:c r="N1321"/>
    </x:row>
    <x:row r="1322">
      <x:c r="A1322" t="str">
        <x:v>Jamie Robinson|2026-03-13</x:v>
      </x:c>
      <x:c r="B1322" s="888" t="n">
        <x:v>46094</x:v>
      </x:c>
      <x:c r="C1322" t="str">
        <x:v>Jamie Robinson</x:v>
      </x:c>
      <x:c r="D1322" t="str">
        <x:v>Permanent</x:v>
      </x:c>
      <x:c r="E1322" t="str">
        <x:v>Glasgow</x:v>
      </x:c>
      <x:c r="F1322" t="str">
        <x:v>Operative Skilled</x:v>
      </x:c>
      <x:c r="G1322" t="str">
        <x:v>400880</x:v>
      </x:c>
      <x:c r="H1322" t="str">
        <x:v>C/O South Lanarkshire Council</x:v>
      </x:c>
      <x:c r="I1322" s="22" t="n">
        <x:v>7</x:v>
      </x:c>
      <x:c r="J1322" t="str">
        <x:v>Worked</x:v>
      </x:c>
      <x:c r="K1322" t="str">
        <x:v>Employee 2452; home branch Glasgow; assigned role Operative Skilled | Deployment branch: Glasgow | Actual role: Operative Porter | Jobs: 400880 | Customers: C/O South Lanarkshire Council | Actual hours: 7.0; source records: 1</x:v>
      </x:c>
      <x:c r="L1322" t="str">
        <x:v>Include</x:v>
      </x:c>
      <x:c r="M1322"/>
      <x:c r="N1322"/>
    </x:row>
    <x:row r="1323">
      <x:c r="A1323" t="str">
        <x:v>Jamie Robinson|2026-03-16</x:v>
      </x:c>
      <x:c r="B1323" s="888" t="n">
        <x:v>46097</x:v>
      </x:c>
      <x:c r="C1323" t="str">
        <x:v>Jamie Robinson</x:v>
      </x:c>
      <x:c r="D1323" t="str">
        <x:v>Permanent</x:v>
      </x:c>
      <x:c r="E1323" t="str">
        <x:v>Glasgow</x:v>
      </x:c>
      <x:c r="F1323" t="str">
        <x:v>Operative Skilled</x:v>
      </x:c>
      <x:c r="G1323" t="str">
        <x:v>397787, 400970</x:v>
      </x:c>
      <x:c r="H1323" t="str">
        <x:v>Glasgow Life; Shackletons</x:v>
      </x:c>
      <x:c r="I1323" s="22" t="n">
        <x:v>7.5</x:v>
      </x:c>
      <x:c r="J1323" t="str">
        <x:v>Worked — 2 records</x:v>
      </x:c>
      <x:c r="K1323" t="str">
        <x:v>Employee 2452; home branch Glasgow; assigned role Operative Skilled | Deployment branch: Glasgow | Actual role: Operative Porter, Operative Skilled | Jobs: 397787, 400970 | Customers: Glasgow Life; Shackletons | Actual hours: 7.5; source records: 2</x:v>
      </x:c>
      <x:c r="L1323" t="str">
        <x:v>Include</x:v>
      </x:c>
      <x:c r="M1323"/>
      <x:c r="N1323"/>
    </x:row>
    <x:row r="1324">
      <x:c r="A1324" t="str">
        <x:v>Jamie Robinson|2026-03-17</x:v>
      </x:c>
      <x:c r="B1324" s="888" t="n">
        <x:v>46098</x:v>
      </x:c>
      <x:c r="C1324" t="str">
        <x:v>Jamie Robinson</x:v>
      </x:c>
      <x:c r="D1324" t="str">
        <x:v>Permanent</x:v>
      </x:c>
      <x:c r="E1324" t="str">
        <x:v>Glasgow</x:v>
      </x:c>
      <x:c r="F1324" t="str">
        <x:v>Operative Skilled</x:v>
      </x:c>
      <x:c r="G1324" t="str">
        <x:v>401086</x:v>
      </x:c>
      <x:c r="H1324" t="str">
        <x:v>c/o Shackltons</x:v>
      </x:c>
      <x:c r="I1324" s="22" t="n">
        <x:v>5</x:v>
      </x:c>
      <x:c r="J1324" t="str">
        <x:v>Worked</x:v>
      </x:c>
      <x:c r="K1324" t="str">
        <x:v>Employee 2452; home branch Glasgow; assigned role Operative Skilled | Deployment branch: Glasgow | Actual role: Operative Porter | Jobs: 401086 | Customers: c/o Shackltons | Actual hours: 5.0; source records: 1</x:v>
      </x:c>
      <x:c r="L1324" t="str">
        <x:v>Include</x:v>
      </x:c>
      <x:c r="M1324"/>
      <x:c r="N1324"/>
    </x:row>
    <x:row r="1325">
      <x:c r="A1325" t="str">
        <x:v>Jamie Robinson|2026-03-18</x:v>
      </x:c>
      <x:c r="B1325" s="888" t="n">
        <x:v>46099</x:v>
      </x:c>
      <x:c r="C1325" t="str">
        <x:v>Jamie Robinson</x:v>
      </x:c>
      <x:c r="D1325" t="str">
        <x:v>Permanent</x:v>
      </x:c>
      <x:c r="E1325" t="str">
        <x:v>Glasgow</x:v>
      </x:c>
      <x:c r="F1325" t="str">
        <x:v>Operative Skilled</x:v>
      </x:c>
      <x:c r="G1325" t="str">
        <x:v>397787</x:v>
      </x:c>
      <x:c r="H1325" t="str">
        <x:v>Glasgow Life</x:v>
      </x:c>
      <x:c r="I1325" s="22" t="n">
        <x:v>6</x:v>
      </x:c>
      <x:c r="J1325" t="str">
        <x:v>Worked</x:v>
      </x:c>
      <x:c r="K1325" t="str">
        <x:v>Employee 2452; home branch Glasgow; assigned role Operative Skilled | Deployment branch: Glasgow | Actual role: Operative Porter | Jobs: 397787 | Customers: Glasgow Life | Actual hours: 6.0; source records: 1</x:v>
      </x:c>
      <x:c r="L1325" t="str">
        <x:v>Include</x:v>
      </x:c>
      <x:c r="M1325"/>
      <x:c r="N1325"/>
    </x:row>
    <x:row r="1326">
      <x:c r="A1326" t="str">
        <x:v>Jamie Robinson|2026-03-19</x:v>
      </x:c>
      <x:c r="B1326" s="888" t="n">
        <x:v>46100</x:v>
      </x:c>
      <x:c r="C1326" t="str">
        <x:v>Jamie Robinson</x:v>
      </x:c>
      <x:c r="D1326" t="str">
        <x:v>Permanent</x:v>
      </x:c>
      <x:c r="E1326" t="str">
        <x:v>Glasgow</x:v>
      </x:c>
      <x:c r="F1326" t="str">
        <x:v>Operative Skilled</x:v>
      </x:c>
      <x:c r="G1326" t="str">
        <x:v>400968</x:v>
      </x:c>
      <x:c r="H1326" t="str">
        <x:v>South Lanarkshire Council</x:v>
      </x:c>
      <x:c r="I1326" s="22" t="n">
        <x:v>8</x:v>
      </x:c>
      <x:c r="J1326" t="str">
        <x:v>Worked</x:v>
      </x:c>
      <x:c r="K1326" t="str">
        <x:v>Employee 2452; home branch Glasgow; assigned role Operative Skilled | Deployment branch: Glasgow | Actual role: Operative Porter | Jobs: 400968 | Customers: South Lanarkshire Council | Actual hours: 8.0; source records: 1</x:v>
      </x:c>
      <x:c r="L1326" t="str">
        <x:v>Include</x:v>
      </x:c>
      <x:c r="M1326"/>
      <x:c r="N1326"/>
    </x:row>
    <x:row r="1327">
      <x:c r="A1327" t="str">
        <x:v>Jamie Robinson|2026-03-20</x:v>
      </x:c>
      <x:c r="B1327" s="888" t="n">
        <x:v>46101</x:v>
      </x:c>
      <x:c r="C1327" t="str">
        <x:v>Jamie Robinson</x:v>
      </x:c>
      <x:c r="D1327" t="str">
        <x:v>Permanent</x:v>
      </x:c>
      <x:c r="E1327" t="str">
        <x:v>Glasgow</x:v>
      </x:c>
      <x:c r="F1327" t="str">
        <x:v>Operative Skilled</x:v>
      </x:c>
      <x:c r="G1327" t="str">
        <x:v>400819</x:v>
      </x:c>
      <x:c r="H1327" t="str">
        <x:v>BBC</x:v>
      </x:c>
      <x:c r="I1327" s="22" t="n">
        <x:v>8.5</x:v>
      </x:c>
      <x:c r="J1327" t="str">
        <x:v>Worked</x:v>
      </x:c>
      <x:c r="K1327" t="str">
        <x:v>Employee 2452; home branch Glasgow; assigned role Operative Skilled | Deployment branch: Glasgow | Actual role: Operative Skilled | Jobs: 400819 | Customers: BBC | Actual hours: 8.5; source records: 1</x:v>
      </x:c>
      <x:c r="L1327" t="str">
        <x:v>Include</x:v>
      </x:c>
      <x:c r="M1327"/>
      <x:c r="N1327"/>
    </x:row>
    <x:row r="1328">
      <x:c r="A1328" t="str">
        <x:v>Jamie Robinson|2026-03-23</x:v>
      </x:c>
      <x:c r="B1328" s="888" t="n">
        <x:v>46104</x:v>
      </x:c>
      <x:c r="C1328" t="str">
        <x:v>Jamie Robinson</x:v>
      </x:c>
      <x:c r="D1328" t="str">
        <x:v>Permanent</x:v>
      </x:c>
      <x:c r="E1328" t="str">
        <x:v>Glasgow</x:v>
      </x:c>
      <x:c r="F1328" t="str">
        <x:v>Operative Skilled</x:v>
      </x:c>
      <x:c r="G1328" t="str">
        <x:v>399966</x:v>
      </x:c>
      <x:c r="H1328" t="str">
        <x:v>University of Glasgow</x:v>
      </x:c>
      <x:c r="I1328" s="22" t="n">
        <x:v>9</x:v>
      </x:c>
      <x:c r="J1328" t="str">
        <x:v>Worked</x:v>
      </x:c>
      <x:c r="K1328" t="str">
        <x:v>Employee 2452; home branch Glasgow; assigned role Operative Skilled | Deployment branch: Glasgow | Actual role: Operative Porter | Jobs: 399966 | Customers: University of Glasgow | Actual hours: 9.0; source records: 1</x:v>
      </x:c>
      <x:c r="L1328" t="str">
        <x:v>Include</x:v>
      </x:c>
      <x:c r="M1328"/>
      <x:c r="N1328"/>
    </x:row>
    <x:row r="1329">
      <x:c r="A1329" t="str">
        <x:v>Jamie Robinson|2026-03-24</x:v>
      </x:c>
      <x:c r="B1329" s="888" t="n">
        <x:v>46105</x:v>
      </x:c>
      <x:c r="C1329" t="str">
        <x:v>Jamie Robinson</x:v>
      </x:c>
      <x:c r="D1329" t="str">
        <x:v>Permanent</x:v>
      </x:c>
      <x:c r="E1329" t="str">
        <x:v>Glasgow</x:v>
      </x:c>
      <x:c r="F1329" t="str">
        <x:v>Operative Skilled</x:v>
      </x:c>
      <x:c r="G1329" t="str">
        <x:v>400530</x:v>
      </x:c>
      <x:c r="H1329" t="str">
        <x:v>Scottish Courts and Tribunals Service</x:v>
      </x:c>
      <x:c r="I1329" s="22" t="n">
        <x:v>10</x:v>
      </x:c>
      <x:c r="J1329" t="str">
        <x:v>Worked</x:v>
      </x:c>
      <x:c r="K1329" t="str">
        <x:v>Employee 2452; home branch Glasgow; assigned role Operative Skilled | Deployment branch: Glasgow | Actual role: Operative Skilled | Jobs: 400530 | Customers: Scottish Courts and Tribunals Service | Actual hours: 10.0; source records: 1</x:v>
      </x:c>
      <x:c r="L1329" t="str">
        <x:v>Include</x:v>
      </x:c>
      <x:c r="M1329"/>
      <x:c r="N1329"/>
    </x:row>
    <x:row r="1330">
      <x:c r="A1330" t="str">
        <x:v>Jamie Robinson|2026-03-25</x:v>
      </x:c>
      <x:c r="B1330" s="888" t="n">
        <x:v>46106</x:v>
      </x:c>
      <x:c r="C1330" t="str">
        <x:v>Jamie Robinson</x:v>
      </x:c>
      <x:c r="D1330" t="str">
        <x:v>Permanent</x:v>
      </x:c>
      <x:c r="E1330" t="str">
        <x:v>Glasgow</x:v>
      </x:c>
      <x:c r="F1330" t="str">
        <x:v>Operative Skilled</x:v>
      </x:c>
      <x:c r="G1330" t="str">
        <x:v>400536</x:v>
      </x:c>
      <x:c r="H1330" t="str">
        <x:v>C/O Restore Technology</x:v>
      </x:c>
      <x:c r="I1330" s="22" t="n">
        <x:v>6.5</x:v>
      </x:c>
      <x:c r="J1330" t="str">
        <x:v>Worked</x:v>
      </x:c>
      <x:c r="K1330" t="str">
        <x:v>Employee 2452; home branch Glasgow; assigned role Operative Skilled | Deployment branch: Glasgow | Actual role: Operative Porter | Jobs: 400536 | Customers: C/O Restore Technology | Actual hours: 6.5; source records: 1</x:v>
      </x:c>
      <x:c r="L1330" t="str">
        <x:v>Include</x:v>
      </x:c>
      <x:c r="M1330"/>
      <x:c r="N1330"/>
    </x:row>
    <x:row r="1331">
      <x:c r="A1331" t="str">
        <x:v>Jamie Robinson|2026-03-26</x:v>
      </x:c>
      <x:c r="B1331" s="888" t="n">
        <x:v>46107</x:v>
      </x:c>
      <x:c r="C1331" t="str">
        <x:v>Jamie Robinson</x:v>
      </x:c>
      <x:c r="D1331" t="str">
        <x:v>Permanent</x:v>
      </x:c>
      <x:c r="E1331" t="str">
        <x:v>Glasgow</x:v>
      </x:c>
      <x:c r="F1331" t="str">
        <x:v>Operative Skilled</x:v>
      </x:c>
      <x:c r="G1331" t="str">
        <x:v>398360B</x:v>
      </x:c>
      <x:c r="H1331" t="str">
        <x:v>Restore Harrow Green</x:v>
      </x:c>
      <x:c r="I1331" s="22" t="n">
        <x:v>9</x:v>
      </x:c>
      <x:c r="J1331" t="str">
        <x:v>Worked</x:v>
      </x:c>
      <x:c r="K1331" t="str">
        <x:v>Employee 2452; home branch Glasgow; assigned role Operative Skilled | Deployment branch: Glasgow | Actual role: Operative Porter | Jobs: 398360B | Customers: Restore Harrow Green | Actual hours: 9.0; source records: 1</x:v>
      </x:c>
      <x:c r="L1331" t="str">
        <x:v>Include</x:v>
      </x:c>
      <x:c r="M1331"/>
      <x:c r="N1331"/>
    </x:row>
    <x:row r="1332">
      <x:c r="A1332" t="str">
        <x:v>Jamie Robinson|2026-03-27</x:v>
      </x:c>
      <x:c r="B1332" s="888" t="n">
        <x:v>46108</x:v>
      </x:c>
      <x:c r="C1332" t="str">
        <x:v>Jamie Robinson</x:v>
      </x:c>
      <x:c r="D1332" t="str">
        <x:v>Permanent</x:v>
      </x:c>
      <x:c r="E1332" t="str">
        <x:v>Glasgow</x:v>
      </x:c>
      <x:c r="F1332" t="str">
        <x:v>Operative Skilled</x:v>
      </x:c>
      <x:c r="G1332" t="str">
        <x:v>400823</x:v>
      </x:c>
      <x:c r="H1332" t="str">
        <x:v>BBC</x:v>
      </x:c>
      <x:c r="I1332" s="22" t="n">
        <x:v>8.5</x:v>
      </x:c>
      <x:c r="J1332" t="str">
        <x:v>Worked</x:v>
      </x:c>
      <x:c r="K1332" t="str">
        <x:v>Employee 2452; home branch Glasgow; assigned role Operative Skilled | Deployment branch: Glasgow | Actual role: Operative Skilled | Jobs: 400823 | Customers: BBC | Actual hours: 8.5; source records: 1</x:v>
      </x:c>
      <x:c r="L1332" t="str">
        <x:v>Include</x:v>
      </x:c>
      <x:c r="M1332"/>
      <x:c r="N1332"/>
    </x:row>
    <x:row r="1333">
      <x:c r="A1333" t="str">
        <x:v>Jamie Robinson|2026-03-28</x:v>
      </x:c>
      <x:c r="B1333" s="888" t="n">
        <x:v>46109</x:v>
      </x:c>
      <x:c r="C1333" t="str">
        <x:v>Jamie Robinson</x:v>
      </x:c>
      <x:c r="D1333" t="str">
        <x:v>Permanent</x:v>
      </x:c>
      <x:c r="E1333" t="str">
        <x:v>Glasgow</x:v>
      </x:c>
      <x:c r="F1333" t="str">
        <x:v>Operative Skilled</x:v>
      </x:c>
      <x:c r="G1333" t="str">
        <x:v>400823</x:v>
      </x:c>
      <x:c r="H1333" t="str">
        <x:v>BBC</x:v>
      </x:c>
      <x:c r="I1333" s="22" t="n">
        <x:v>3.25</x:v>
      </x:c>
      <x:c r="J1333" t="str">
        <x:v>Worked</x:v>
      </x:c>
      <x:c r="K1333" t="str">
        <x:v>Employee 2452; home branch Glasgow; assigned role Operative Skilled | Deployment branch: Glasgow | Actual role: Operative Skilled | Jobs: 400823 | Customers: BBC | Actual hours: 3.2; source records: 1</x:v>
      </x:c>
      <x:c r="L1333" t="str">
        <x:v>Include</x:v>
      </x:c>
      <x:c r="M1333"/>
      <x:c r="N1333"/>
    </x:row>
    <x:row r="1334">
      <x:c r="A1334" t="str">
        <x:v>Jamie Robinson|2026-03-30</x:v>
      </x:c>
      <x:c r="B1334" s="888" t="n">
        <x:v>46111</x:v>
      </x:c>
      <x:c r="C1334" t="str">
        <x:v>Jamie Robinson</x:v>
      </x:c>
      <x:c r="D1334" t="str">
        <x:v>Permanent</x:v>
      </x:c>
      <x:c r="E1334" t="str">
        <x:v>Glasgow</x:v>
      </x:c>
      <x:c r="F1334" t="str">
        <x:v>Operative Skilled</x:v>
      </x:c>
      <x:c r="G1334" t="str">
        <x:v>398543</x:v>
      </x:c>
      <x:c r="H1334" t="str">
        <x:v>GPE  (Marine Directorate)</x:v>
      </x:c>
      <x:c r="I1334" s="22" t="n">
        <x:v>7.5</x:v>
      </x:c>
      <x:c r="J1334" t="str">
        <x:v>Worked</x:v>
      </x:c>
      <x:c r="K1334" t="str">
        <x:v>Employee 2452; home branch Glasgow; assigned role Operative Skilled | Deployment branch: Cambridge | Actual role: Operative Skilled | Jobs: 398543 | Customers: GPE  (Marine Directorate) | Actual hours: 7.5; source records: 1</x:v>
      </x:c>
      <x:c r="L1334" t="str">
        <x:v>Include</x:v>
      </x:c>
      <x:c r="M1334"/>
      <x:c r="N1334"/>
    </x:row>
    <x:row r="1335">
      <x:c r="A1335" t="str">
        <x:v>Jamie Robinson|2026-03-31</x:v>
      </x:c>
      <x:c r="B1335" s="888" t="n">
        <x:v>46112</x:v>
      </x:c>
      <x:c r="C1335" t="str">
        <x:v>Jamie Robinson</x:v>
      </x:c>
      <x:c r="D1335" t="str">
        <x:v>Permanent</x:v>
      </x:c>
      <x:c r="E1335" t="str">
        <x:v>Glasgow</x:v>
      </x:c>
      <x:c r="F1335" t="str">
        <x:v>Operative Skilled</x:v>
      </x:c>
      <x:c r="G1335" t="str">
        <x:v>398543</x:v>
      </x:c>
      <x:c r="H1335" t="str">
        <x:v>GPE  (Marine Directorate)</x:v>
      </x:c>
      <x:c r="I1335" s="22" t="n">
        <x:v>8.5</x:v>
      </x:c>
      <x:c r="J1335" t="str">
        <x:v>Worked</x:v>
      </x:c>
      <x:c r="K1335" t="str">
        <x:v>Employee 2452; home branch Glasgow; assigned role Operative Skilled | Deployment branch: Cambridge | Actual role: Operative Skilled | Jobs: 398543 | Customers: GPE  (Marine Directorate) | Actual hours: 8.5; source records: 1</x:v>
      </x:c>
      <x:c r="L1335" t="str">
        <x:v>Include</x:v>
      </x:c>
      <x:c r="M1335"/>
      <x:c r="N1335"/>
    </x:row>
    <x:row r="1336">
      <x:c r="A1336" t="str">
        <x:v>Javaughn Daley|2026-03-02</x:v>
      </x:c>
      <x:c r="B1336" s="888" t="n">
        <x:v>46083</x:v>
      </x:c>
      <x:c r="C1336" t="str">
        <x:v>Javaughn Daley</x:v>
      </x:c>
      <x:c r="D1336" t="str">
        <x:v>Permanent</x:v>
      </x:c>
      <x:c r="E1336" t="str">
        <x:v>Birmingham</x:v>
      </x:c>
      <x:c r="F1336" t="str">
        <x:v>Operative Driver</x:v>
      </x:c>
      <x:c r="G1336" t="str">
        <x:v>400269</x:v>
      </x:c>
      <x:c r="H1336" t="str">
        <x:v>Herefordshire &amp; Worcestershire Health &amp; Care NHS Trust</x:v>
      </x:c>
      <x:c r="I1336" s="22" t="n">
        <x:v>8</x:v>
      </x:c>
      <x:c r="J1336" t="str">
        <x:v>Worked</x:v>
      </x:c>
      <x:c r="K1336" t="str">
        <x:v>Employee 101922; home branch Birmingham; assigned role Operative Driver | Deployment branch: Birmingham | Actual role: Operative Driver | Jobs: 400269 | Customers: Herefordshire &amp; Worcestershire Health &amp; Care NHS Trust | Actual hours: 8.0; source records: 1</x:v>
      </x:c>
      <x:c r="L1336" t="str">
        <x:v>Include</x:v>
      </x:c>
      <x:c r="M1336"/>
      <x:c r="N1336"/>
    </x:row>
    <x:row r="1337">
      <x:c r="A1337" t="str">
        <x:v>Javaughn Daley|2026-03-04</x:v>
      </x:c>
      <x:c r="B1337" s="888" t="n">
        <x:v>46085</x:v>
      </x:c>
      <x:c r="C1337" t="str">
        <x:v>Javaughn Daley</x:v>
      </x:c>
      <x:c r="D1337" t="str">
        <x:v>Permanent</x:v>
      </x:c>
      <x:c r="E1337" t="str">
        <x:v>Birmingham</x:v>
      </x:c>
      <x:c r="F1337" t="str">
        <x:v>Operative Driver</x:v>
      </x:c>
      <x:c r="G1337" t="str">
        <x:v>400429, 399506</x:v>
      </x:c>
      <x:c r="H1337" t="str">
        <x:v>HMPPS Probation; HSBC - Storage 2026</x:v>
      </x:c>
      <x:c r="I1337" s="22" t="n">
        <x:v>9</x:v>
      </x:c>
      <x:c r="J1337" t="str">
        <x:v>Worked — 2 records</x:v>
      </x:c>
      <x:c r="K1337" t="str">
        <x:v>Employee 101922; home branch Birmingham; assigned role Operative Driver | Deployment branch: Birmingham | Actual role: Operative Driver, Operative Skilled | Jobs: 400429, 399506 | Customers: HMPPS Probation; HSBC - Storage 2026 | Actual hours: 9.0; source records: 2</x:v>
      </x:c>
      <x:c r="L1337" t="str">
        <x:v>Include</x:v>
      </x:c>
      <x:c r="M1337"/>
      <x:c r="N1337"/>
    </x:row>
    <x:row r="1338">
      <x:c r="A1338" t="str">
        <x:v>Javaughn Daley|2026-03-05</x:v>
      </x:c>
      <x:c r="B1338" s="888" t="n">
        <x:v>46086</x:v>
      </x:c>
      <x:c r="C1338" t="str">
        <x:v>Javaughn Daley</x:v>
      </x:c>
      <x:c r="D1338" t="str">
        <x:v>Permanent</x:v>
      </x:c>
      <x:c r="E1338" t="str">
        <x:v>Birmingham</x:v>
      </x:c>
      <x:c r="F1338" t="str">
        <x:v>Operative Driver</x:v>
      </x:c>
      <x:c r="G1338" t="str">
        <x:v>400514</x:v>
      </x:c>
      <x:c r="H1338" t="str">
        <x:v>EVLO</x:v>
      </x:c>
      <x:c r="I1338" s="22" t="n">
        <x:v>10</x:v>
      </x:c>
      <x:c r="J1338" t="str">
        <x:v>Worked</x:v>
      </x:c>
      <x:c r="K1338" t="str">
        <x:v>Employee 101922; home branch Birmingham; assigned role Operative Driver | Deployment branch: Birmingham | Actual role: Operative Driver | Jobs: 400514 | Customers: EVLO | Actual hours: 10.0; source records: 1</x:v>
      </x:c>
      <x:c r="L1338" t="str">
        <x:v>Include</x:v>
      </x:c>
      <x:c r="M1338"/>
      <x:c r="N1338"/>
    </x:row>
    <x:row r="1339">
      <x:c r="A1339" t="str">
        <x:v>Javaughn Daley|2026-03-06</x:v>
      </x:c>
      <x:c r="B1339" s="888" t="n">
        <x:v>46087</x:v>
      </x:c>
      <x:c r="C1339" t="str">
        <x:v>Javaughn Daley</x:v>
      </x:c>
      <x:c r="D1339" t="str">
        <x:v>Permanent</x:v>
      </x:c>
      <x:c r="E1339" t="str">
        <x:v>Birmingham</x:v>
      </x:c>
      <x:c r="F1339" t="str">
        <x:v>Operative Driver</x:v>
      </x:c>
      <x:c r="G1339" t="str">
        <x:v>400082, 400852</x:v>
      </x:c>
      <x:c r="H1339" t="str">
        <x:v>Midland Heart; Midland Heart Limited</x:v>
      </x:c>
      <x:c r="I1339" s="22" t="n">
        <x:v>9</x:v>
      </x:c>
      <x:c r="J1339" t="str">
        <x:v>Worked — 2 records</x:v>
      </x:c>
      <x:c r="K1339" t="str">
        <x:v>Employee 101922; home branch Birmingham; assigned role Operative Driver | Deployment branch: Birmingham | Actual role: Operative Driver | Jobs: 400082, 400852 | Customers: Midland Heart; Midland Heart Limited | Actual hours: 9.0; source records: 2</x:v>
      </x:c>
      <x:c r="L1339" t="str">
        <x:v>Include</x:v>
      </x:c>
      <x:c r="M1339"/>
      <x:c r="N1339"/>
    </x:row>
    <x:row r="1340">
      <x:c r="A1340" t="str">
        <x:v>Javaughn Daley|2026-03-09</x:v>
      </x:c>
      <x:c r="B1340" s="888" t="n">
        <x:v>46090</x:v>
      </x:c>
      <x:c r="C1340" t="str">
        <x:v>Javaughn Daley</x:v>
      </x:c>
      <x:c r="D1340" t="str">
        <x:v>Permanent</x:v>
      </x:c>
      <x:c r="E1340" t="str">
        <x:v>Birmingham</x:v>
      </x:c>
      <x:c r="F1340" t="str">
        <x:v>Operative Driver</x:v>
      </x:c>
      <x:c r="G1340" t="str">
        <x:v>400737</x:v>
      </x:c>
      <x:c r="H1340" t="str">
        <x:v>HSBC - March 2026 Deliveries</x:v>
      </x:c>
      <x:c r="I1340" s="22" t="n">
        <x:v>10</x:v>
      </x:c>
      <x:c r="J1340" t="str">
        <x:v>Worked</x:v>
      </x:c>
      <x:c r="K1340" t="str">
        <x:v>Employee 101922; home branch Birmingham; assigned role Operative Driver | Deployment branch: Birmingham | Actual role: Operative Porter | Jobs: 400737 | Customers: HSBC - March 2026 Deliveries | Actual hours: 10.0; source records: 1</x:v>
      </x:c>
      <x:c r="L1340" t="str">
        <x:v>Include</x:v>
      </x:c>
      <x:c r="M1340"/>
      <x:c r="N1340"/>
    </x:row>
    <x:row r="1341">
      <x:c r="A1341" t="str">
        <x:v>Javaughn Daley|2026-03-10</x:v>
      </x:c>
      <x:c r="B1341" s="888" t="n">
        <x:v>46091</x:v>
      </x:c>
      <x:c r="C1341" t="str">
        <x:v>Javaughn Daley</x:v>
      </x:c>
      <x:c r="D1341" t="str">
        <x:v>Permanent</x:v>
      </x:c>
      <x:c r="E1341" t="str">
        <x:v>Birmingham</x:v>
      </x:c>
      <x:c r="F1341" t="str">
        <x:v>Operative Driver</x:v>
      </x:c>
      <x:c r="G1341" t="str">
        <x:v>400378D, 400514</x:v>
      </x:c>
      <x:c r="H1341" t="str">
        <x:v>Avantor (BIRMINGHAM MARCH 2026 ); EVLO</x:v>
      </x:c>
      <x:c r="I1341" s="22" t="n">
        <x:v>8.5</x:v>
      </x:c>
      <x:c r="J1341" t="str">
        <x:v>Worked — 2 records</x:v>
      </x:c>
      <x:c r="K1341" t="str">
        <x:v>Employee 101922; home branch Birmingham; assigned role Operative Driver | Deployment branch: Birmingham, Cambridge | Actual role: Operative Driver | Jobs: 400378D, 400514 | Customers: Avantor (BIRMINGHAM MARCH 2026 ); EVLO | Actual hours: 8.5; source records: 2</x:v>
      </x:c>
      <x:c r="L1341" t="str">
        <x:v>Include</x:v>
      </x:c>
      <x:c r="M1341"/>
      <x:c r="N1341"/>
    </x:row>
    <x:row r="1342">
      <x:c r="A1342" t="str">
        <x:v>Javaughn Daley|2026-03-11</x:v>
      </x:c>
      <x:c r="B1342" s="888" t="n">
        <x:v>46092</x:v>
      </x:c>
      <x:c r="C1342" t="str">
        <x:v>Javaughn Daley</x:v>
      </x:c>
      <x:c r="D1342" t="str">
        <x:v>Permanent</x:v>
      </x:c>
      <x:c r="E1342" t="str">
        <x:v>Birmingham</x:v>
      </x:c>
      <x:c r="F1342" t="str">
        <x:v>Operative Driver</x:v>
      </x:c>
      <x:c r="G1342" t="str">
        <x:v>400905, 400639</x:v>
      </x:c>
      <x:c r="H1342" t="str">
        <x:v>Midland Heart; University Hospitals Birmingham NHS Foun</x:v>
      </x:c>
      <x:c r="I1342" s="22" t="n">
        <x:v>7.5</x:v>
      </x:c>
      <x:c r="J1342" t="str">
        <x:v>Worked — 2 records</x:v>
      </x:c>
      <x:c r="K1342" t="str">
        <x:v>Employee 101922; home branch Birmingham; assigned role Operative Driver | Deployment branch: Birmingham | Actual role: Operative Driver | Jobs: 400905, 400639 | Customers: Midland Heart; University Hospitals Birmingham NHS Foun | Actual hours: 7.5; source records: 2</x:v>
      </x:c>
      <x:c r="L1342" t="str">
        <x:v>Include</x:v>
      </x:c>
      <x:c r="M1342"/>
      <x:c r="N1342"/>
    </x:row>
    <x:row r="1343">
      <x:c r="A1343" t="str">
        <x:v>Javaughn Daley|2026-03-12</x:v>
      </x:c>
      <x:c r="B1343" s="888" t="n">
        <x:v>46093</x:v>
      </x:c>
      <x:c r="C1343" t="str">
        <x:v>Javaughn Daley</x:v>
      </x:c>
      <x:c r="D1343" t="str">
        <x:v>Permanent</x:v>
      </x:c>
      <x:c r="E1343" t="str">
        <x:v>Birmingham</x:v>
      </x:c>
      <x:c r="F1343" t="str">
        <x:v>Operative Driver</x:v>
      </x:c>
      <x:c r="G1343" t="str">
        <x:v>400752, 399506</x:v>
      </x:c>
      <x:c r="H1343" t="str">
        <x:v>Birmingham City Council; HSBC - Storage 2026</x:v>
      </x:c>
      <x:c r="I1343" s="22" t="n">
        <x:v>8</x:v>
      </x:c>
      <x:c r="J1343" t="str">
        <x:v>Worked — 2 records</x:v>
      </x:c>
      <x:c r="K1343" t="str">
        <x:v>Employee 101922; home branch Birmingham; assigned role Operative Driver | Deployment branch: Birmingham | Actual role: Operative Driver | Jobs: 400752, 399506 | Customers: Birmingham City Council; HSBC - Storage 2026 | Actual hours: 8.0; source records: 2</x:v>
      </x:c>
      <x:c r="L1343" t="str">
        <x:v>Include</x:v>
      </x:c>
      <x:c r="M1343"/>
      <x:c r="N1343"/>
    </x:row>
    <x:row r="1344">
      <x:c r="A1344" t="str">
        <x:v>Javaughn Daley|2026-03-13</x:v>
      </x:c>
      <x:c r="B1344" s="888" t="n">
        <x:v>46094</x:v>
      </x:c>
      <x:c r="C1344" t="str">
        <x:v>Javaughn Daley</x:v>
      </x:c>
      <x:c r="D1344" t="str">
        <x:v>Permanent</x:v>
      </x:c>
      <x:c r="E1344" t="str">
        <x:v>Birmingham</x:v>
      </x:c>
      <x:c r="F1344" t="str">
        <x:v>Operative Driver</x:v>
      </x:c>
      <x:c r="G1344" t="str">
        <x:v>399266, 400343</x:v>
      </x:c>
      <x:c r="H1344" t="str">
        <x:v>Midland Heart; Midland Heart Limited</x:v>
      </x:c>
      <x:c r="I1344" s="22" t="n">
        <x:v>11</x:v>
      </x:c>
      <x:c r="J1344" t="str">
        <x:v>Worked — 2 records</x:v>
      </x:c>
      <x:c r="K1344" t="str">
        <x:v>Employee 101922; home branch Birmingham; assigned role Operative Driver | Deployment branch: Birmingham | Actual role: Operative Driver | Jobs: 399266, 400343 | Customers: Midland Heart; Midland Heart Limited | Actual hours: 11.0; source records: 2</x:v>
      </x:c>
      <x:c r="L1344" t="str">
        <x:v>Include</x:v>
      </x:c>
      <x:c r="M1344"/>
      <x:c r="N1344"/>
    </x:row>
    <x:row r="1345">
      <x:c r="A1345" t="str">
        <x:v>Javaughn Daley|2026-03-16</x:v>
      </x:c>
      <x:c r="B1345" s="888" t="n">
        <x:v>46097</x:v>
      </x:c>
      <x:c r="C1345" t="str">
        <x:v>Javaughn Daley</x:v>
      </x:c>
      <x:c r="D1345" t="str">
        <x:v>Permanent</x:v>
      </x:c>
      <x:c r="E1345" t="str">
        <x:v>Birmingham</x:v>
      </x:c>
      <x:c r="F1345" t="str">
        <x:v>Operative Driver</x:v>
      </x:c>
      <x:c r="G1345" t="str">
        <x:v>389049, 400088, 400737</x:v>
      </x:c>
      <x:c r="H1345" t="str">
        <x:v>Aston University; City of Birmingham School; HSBC - March 2026 Deliveries</x:v>
      </x:c>
      <x:c r="I1345" s="22" t="n">
        <x:v>9.5</x:v>
      </x:c>
      <x:c r="J1345" t="str">
        <x:v>Worked — 3 records</x:v>
      </x:c>
      <x:c r="K1345" t="str">
        <x:v>Employee 101922; home branch Birmingham; assigned role Operative Driver | Deployment branch: Birmingham | Actual role: Operative Driver | Jobs: 389049, 400088, 400737 | Customers: Aston University; City of Birmingham School; HSBC - March 2026 Deliveries | Actual hours: 9.5; source records: 3</x:v>
      </x:c>
      <x:c r="L1345" t="str">
        <x:v>Include</x:v>
      </x:c>
      <x:c r="M1345"/>
      <x:c r="N1345"/>
    </x:row>
    <x:row r="1346">
      <x:c r="A1346" t="str">
        <x:v>Javaughn Daley|2026-03-17</x:v>
      </x:c>
      <x:c r="B1346" s="888" t="n">
        <x:v>46098</x:v>
      </x:c>
      <x:c r="C1346" t="str">
        <x:v>Javaughn Daley</x:v>
      </x:c>
      <x:c r="D1346" t="str">
        <x:v>Permanent</x:v>
      </x:c>
      <x:c r="E1346" t="str">
        <x:v>Birmingham</x:v>
      </x:c>
      <x:c r="F1346" t="str">
        <x:v>Operative Driver</x:v>
      </x:c>
      <x:c r="G1346" t="str">
        <x:v>400206</x:v>
      </x:c>
      <x:c r="H1346" t="str">
        <x:v>Midland Heart Limited</x:v>
      </x:c>
      <x:c r="I1346" s="22" t="n">
        <x:v>8.5</x:v>
      </x:c>
      <x:c r="J1346" t="str">
        <x:v>Worked</x:v>
      </x:c>
      <x:c r="K1346" t="str">
        <x:v>Employee 101922; home branch Birmingham; assigned role Operative Driver | Deployment branch: Birmingham | Actual role: Operative Driver | Jobs: 400206 | Customers: Midland Heart Limited | Actual hours: 8.5; source records: 1</x:v>
      </x:c>
      <x:c r="L1346" t="str">
        <x:v>Include</x:v>
      </x:c>
      <x:c r="M1346"/>
      <x:c r="N1346"/>
    </x:row>
    <x:row r="1347">
      <x:c r="A1347" t="str">
        <x:v>Javaughn Daley|2026-03-18</x:v>
      </x:c>
      <x:c r="B1347" s="888" t="n">
        <x:v>46099</x:v>
      </x:c>
      <x:c r="C1347" t="str">
        <x:v>Javaughn Daley</x:v>
      </x:c>
      <x:c r="D1347" t="str">
        <x:v>Permanent</x:v>
      </x:c>
      <x:c r="E1347" t="str">
        <x:v>Birmingham</x:v>
      </x:c>
      <x:c r="F1347" t="str">
        <x:v>Operative Driver</x:v>
      </x:c>
      <x:c r="G1347" t="str">
        <x:v>400378D, 400514, 401062</x:v>
      </x:c>
      <x:c r="H1347" t="str">
        <x:v>Avantor (BIRMINGHAM MARCH 2026 ); EVLO; Midland Heart</x:v>
      </x:c>
      <x:c r="I1347" s="22" t="n">
        <x:v>7</x:v>
      </x:c>
      <x:c r="J1347" t="str">
        <x:v>Worked — 3 records</x:v>
      </x:c>
      <x:c r="K1347" t="str">
        <x:v>Employee 101922; home branch Birmingham; assigned role Operative Driver | Deployment branch: Birmingham, Cambridge | Actual role: Operative Driver | Jobs: 400378D, 400514, 401062 | Customers: Avantor (BIRMINGHAM MARCH 2026 ); EVLO; Midland Heart | Actual hours: 7.0; source records: 3</x:v>
      </x:c>
      <x:c r="L1347" t="str">
        <x:v>Include</x:v>
      </x:c>
      <x:c r="M1347"/>
      <x:c r="N1347"/>
    </x:row>
    <x:row r="1348">
      <x:c r="A1348" t="str">
        <x:v>Javaughn Daley|2026-03-19</x:v>
      </x:c>
      <x:c r="B1348" s="888" t="n">
        <x:v>46100</x:v>
      </x:c>
      <x:c r="C1348" t="str">
        <x:v>Javaughn Daley</x:v>
      </x:c>
      <x:c r="D1348" t="str">
        <x:v>Permanent</x:v>
      </x:c>
      <x:c r="E1348" t="str">
        <x:v>Birmingham</x:v>
      </x:c>
      <x:c r="F1348" t="str">
        <x:v>Operative Driver</x:v>
      </x:c>
      <x:c r="G1348" t="str">
        <x:v>399690A</x:v>
      </x:c>
      <x:c r="H1348" t="str">
        <x:v>Ministry of Justice</x:v>
      </x:c>
      <x:c r="I1348" s="22" t="n">
        <x:v>8.5</x:v>
      </x:c>
      <x:c r="J1348" t="str">
        <x:v>Worked</x:v>
      </x:c>
      <x:c r="K1348" t="str">
        <x:v>Employee 101922; home branch Birmingham; assigned role Operative Driver | Deployment branch: Birmingham | Actual role: Operative Driver | Jobs: 399690A | Customers: Ministry of Justice | Actual hours: 8.5; source records: 1</x:v>
      </x:c>
      <x:c r="L1348" t="str">
        <x:v>Include</x:v>
      </x:c>
      <x:c r="M1348"/>
      <x:c r="N1348"/>
    </x:row>
    <x:row r="1349">
      <x:c r="A1349" t="str">
        <x:v>Javaughn Daley|2026-03-20</x:v>
      </x:c>
      <x:c r="B1349" s="888" t="n">
        <x:v>46101</x:v>
      </x:c>
      <x:c r="C1349" t="str">
        <x:v>Javaughn Daley</x:v>
      </x:c>
      <x:c r="D1349" t="str">
        <x:v>Permanent</x:v>
      </x:c>
      <x:c r="E1349" t="str">
        <x:v>Birmingham</x:v>
      </x:c>
      <x:c r="F1349" t="str">
        <x:v>Operative Driver</x:v>
      </x:c>
      <x:c r="G1349" t="str">
        <x:v>401044, 401062</x:v>
      </x:c>
      <x:c r="H1349" t="str">
        <x:v>Midland Heart</x:v>
      </x:c>
      <x:c r="I1349" s="22" t="n">
        <x:v>10</x:v>
      </x:c>
      <x:c r="J1349" t="str">
        <x:v>Worked — 2 records</x:v>
      </x:c>
      <x:c r="K1349" t="str">
        <x:v>Employee 101922; home branch Birmingham; assigned role Operative Driver | Deployment branch: Birmingham | Actual role: Operative Driver | Jobs: 401044, 401062 | Customers: Midland Heart | Actual hours: 10.0; source records: 2</x:v>
      </x:c>
      <x:c r="L1349" t="str">
        <x:v>Include</x:v>
      </x:c>
      <x:c r="M1349"/>
      <x:c r="N1349"/>
    </x:row>
    <x:row r="1350">
      <x:c r="A1350" t="str">
        <x:v>Javaughn Daley|2026-03-23</x:v>
      </x:c>
      <x:c r="B1350" s="888" t="n">
        <x:v>46104</x:v>
      </x:c>
      <x:c r="C1350" t="str">
        <x:v>Javaughn Daley</x:v>
      </x:c>
      <x:c r="D1350" t="str">
        <x:v>Permanent</x:v>
      </x:c>
      <x:c r="E1350" t="str">
        <x:v>Birmingham</x:v>
      </x:c>
      <x:c r="F1350" t="str">
        <x:v>Operative Driver</x:v>
      </x:c>
      <x:c r="G1350" t="str">
        <x:v>400215</x:v>
      </x:c>
      <x:c r="H1350" t="str">
        <x:v>Birmingham City Council</x:v>
      </x:c>
      <x:c r="I1350" s="22" t="n">
        <x:v>9.5</x:v>
      </x:c>
      <x:c r="J1350" t="str">
        <x:v>Worked</x:v>
      </x:c>
      <x:c r="K1350" t="str">
        <x:v>Employee 101922; home branch Birmingham; assigned role Operative Driver | Deployment branch: Birmingham | Actual role: Operative Driver | Jobs: 400215 | Customers: Birmingham City Council | Actual hours: 9.5; source records: 1</x:v>
      </x:c>
      <x:c r="L1350" t="str">
        <x:v>Include</x:v>
      </x:c>
      <x:c r="M1350"/>
      <x:c r="N1350"/>
    </x:row>
    <x:row r="1351">
      <x:c r="A1351" t="str">
        <x:v>Javaughn Daley|2026-03-24</x:v>
      </x:c>
      <x:c r="B1351" s="888" t="n">
        <x:v>46105</x:v>
      </x:c>
      <x:c r="C1351" t="str">
        <x:v>Javaughn Daley</x:v>
      </x:c>
      <x:c r="D1351" t="str">
        <x:v>Permanent</x:v>
      </x:c>
      <x:c r="E1351" t="str">
        <x:v>Birmingham</x:v>
      </x:c>
      <x:c r="F1351" t="str">
        <x:v>Operative Driver</x:v>
      </x:c>
      <x:c r="G1351" t="str">
        <x:v>400215</x:v>
      </x:c>
      <x:c r="H1351" t="str">
        <x:v>Birmingham City Council</x:v>
      </x:c>
      <x:c r="I1351" s="22" t="n">
        <x:v>8.5</x:v>
      </x:c>
      <x:c r="J1351" t="str">
        <x:v>Worked</x:v>
      </x:c>
      <x:c r="K1351" t="str">
        <x:v>Employee 101922; home branch Birmingham; assigned role Operative Driver | Deployment branch: Birmingham | Actual role: Operative Driver | Jobs: 400215 | Customers: Birmingham City Council | Actual hours: 8.5; source records: 1</x:v>
      </x:c>
      <x:c r="L1351" t="str">
        <x:v>Include</x:v>
      </x:c>
      <x:c r="M1351"/>
      <x:c r="N1351"/>
    </x:row>
    <x:row r="1352">
      <x:c r="A1352" t="str">
        <x:v>Javaughn Daley|2026-03-25</x:v>
      </x:c>
      <x:c r="B1352" s="888" t="n">
        <x:v>46106</x:v>
      </x:c>
      <x:c r="C1352" t="str">
        <x:v>Javaughn Daley</x:v>
      </x:c>
      <x:c r="D1352" t="str">
        <x:v>Permanent</x:v>
      </x:c>
      <x:c r="E1352" t="str">
        <x:v>Birmingham</x:v>
      </x:c>
      <x:c r="F1352" t="str">
        <x:v>Operative Driver</x:v>
      </x:c>
      <x:c r="G1352" t="str">
        <x:v>400215, 400852</x:v>
      </x:c>
      <x:c r="H1352" t="str">
        <x:v>Birmingham City Council; Midland Heart Limited</x:v>
      </x:c>
      <x:c r="I1352" s="22" t="n">
        <x:v>10.33</x:v>
      </x:c>
      <x:c r="J1352" t="str">
        <x:v>Worked — 2 records</x:v>
      </x:c>
      <x:c r="K1352" t="str">
        <x:v>Employee 101922; home branch Birmingham; assigned role Operative Driver | Deployment branch: Birmingham | Actual role: Operative Driver | Jobs: 400215, 400852 | Customers: Birmingham City Council; Midland Heart Limited | Actual hours: 10.3; source records: 2</x:v>
      </x:c>
      <x:c r="L1352" t="str">
        <x:v>Include</x:v>
      </x:c>
      <x:c r="M1352"/>
      <x:c r="N1352"/>
    </x:row>
    <x:row r="1353">
      <x:c r="A1353" t="str">
        <x:v>Javaughn Daley|2026-03-26</x:v>
      </x:c>
      <x:c r="B1353" s="888" t="n">
        <x:v>46107</x:v>
      </x:c>
      <x:c r="C1353" t="str">
        <x:v>Javaughn Daley</x:v>
      </x:c>
      <x:c r="D1353" t="str">
        <x:v>Permanent</x:v>
      </x:c>
      <x:c r="E1353" t="str">
        <x:v>Birmingham</x:v>
      </x:c>
      <x:c r="F1353" t="str">
        <x:v>Operative Driver</x:v>
      </x:c>
      <x:c r="G1353" t="str">
        <x:v>399506, 400705</x:v>
      </x:c>
      <x:c r="H1353" t="str">
        <x:v>HSBC - Storage 2026; Network Rail</x:v>
      </x:c>
      <x:c r="I1353" s="22" t="n">
        <x:v>7</x:v>
      </x:c>
      <x:c r="J1353" t="str">
        <x:v>Worked — 2 records</x:v>
      </x:c>
      <x:c r="K1353" t="str">
        <x:v>Employee 101922; home branch Birmingham; assigned role Operative Driver | Deployment branch: Birmingham | Actual role: Operative Driver | Jobs: 399506, 400705 | Customers: HSBC - Storage 2026; Network Rail | Actual hours: 7.0; source records: 2</x:v>
      </x:c>
      <x:c r="L1353" t="str">
        <x:v>Include</x:v>
      </x:c>
      <x:c r="M1353"/>
      <x:c r="N1353"/>
    </x:row>
    <x:row r="1354">
      <x:c r="A1354" t="str">
        <x:v>Javaughn Daley|2026-03-27</x:v>
      </x:c>
      <x:c r="B1354" s="888" t="n">
        <x:v>46108</x:v>
      </x:c>
      <x:c r="C1354" t="str">
        <x:v>Javaughn Daley</x:v>
      </x:c>
      <x:c r="D1354" t="str">
        <x:v>Permanent</x:v>
      </x:c>
      <x:c r="E1354" t="str">
        <x:v>Birmingham</x:v>
      </x:c>
      <x:c r="F1354" t="str">
        <x:v>Operative Driver</x:v>
      </x:c>
      <x:c r="G1354" t="str">
        <x:v>399477</x:v>
      </x:c>
      <x:c r="H1354" t="str">
        <x:v>Nottingham University Hospitals NHS Trust</x:v>
      </x:c>
      <x:c r="I1354" s="22" t="n">
        <x:v>8.5</x:v>
      </x:c>
      <x:c r="J1354" t="str">
        <x:v>Worked</x:v>
      </x:c>
      <x:c r="K1354" t="str">
        <x:v>Employee 101922; home branch Birmingham; assigned role Operative Driver | Deployment branch: Birmingham | Actual role: Operative Driver | Jobs: 399477 | Customers: Nottingham University Hospitals NHS Trust | Actual hours: 8.5; source records: 1</x:v>
      </x:c>
      <x:c r="L1354" t="str">
        <x:v>Include</x:v>
      </x:c>
      <x:c r="M1354"/>
      <x:c r="N1354"/>
    </x:row>
    <x:row r="1355">
      <x:c r="A1355" t="str">
        <x:v>Javaughn Daley|2026-03-30</x:v>
      </x:c>
      <x:c r="B1355" s="888" t="n">
        <x:v>46111</x:v>
      </x:c>
      <x:c r="C1355" t="str">
        <x:v>Javaughn Daley</x:v>
      </x:c>
      <x:c r="D1355" t="str">
        <x:v>Permanent</x:v>
      </x:c>
      <x:c r="E1355" t="str">
        <x:v>Birmingham</x:v>
      </x:c>
      <x:c r="F1355" t="str">
        <x:v>Operative Driver</x:v>
      </x:c>
      <x:c r="G1355" t="str">
        <x:v>400215</x:v>
      </x:c>
      <x:c r="H1355" t="str">
        <x:v>Birmingham City Council</x:v>
      </x:c>
      <x:c r="I1355" s="22" t="n">
        <x:v>8.5</x:v>
      </x:c>
      <x:c r="J1355" t="str">
        <x:v>Worked</x:v>
      </x:c>
      <x:c r="K1355" t="str">
        <x:v>Employee 101922; home branch Birmingham; assigned role Operative Driver | Deployment branch: Birmingham | Actual role: Operative Driver | Jobs: 400215 | Customers: Birmingham City Council | Actual hours: 8.5; source records: 1</x:v>
      </x:c>
      <x:c r="L1355" t="str">
        <x:v>Include</x:v>
      </x:c>
      <x:c r="M1355"/>
      <x:c r="N1355"/>
    </x:row>
    <x:row r="1356">
      <x:c r="A1356" t="str">
        <x:v>Jay Newill|2026-03-02</x:v>
      </x:c>
      <x:c r="B1356" s="888" t="n">
        <x:v>46083</x:v>
      </x:c>
      <x:c r="C1356" t="str">
        <x:v>Jay Newill</x:v>
      </x:c>
      <x:c r="D1356" t="str">
        <x:v>Permanent</x:v>
      </x:c>
      <x:c r="E1356" t="str">
        <x:v>Thurrock</x:v>
      </x:c>
      <x:c r="F1356" t="str">
        <x:v>Operative Porter</x:v>
      </x:c>
      <x:c r="G1356" t="str">
        <x:v>396207</x:v>
      </x:c>
      <x:c r="H1356" t="str">
        <x:v>Linklaters LLP</x:v>
      </x:c>
      <x:c r="I1356" s="22" t="n">
        <x:v>9.5</x:v>
      </x:c>
      <x:c r="J1356" t="str">
        <x:v>Worked</x:v>
      </x:c>
      <x:c r="K1356" t="str">
        <x:v>Employee 1736; home branch Thurrock; assigned role Operative Porter | Deployment branch: Thurrock | Actual role: Operative Porter | Jobs: 396207 | Customers: Linklaters LLP | Actual hours: 9.5; source records: 1</x:v>
      </x:c>
      <x:c r="L1356" t="str">
        <x:v>Include</x:v>
      </x:c>
      <x:c r="M1356"/>
      <x:c r="N1356"/>
    </x:row>
    <x:row r="1357">
      <x:c r="A1357" t="str">
        <x:v>Jay Newill|2026-03-03</x:v>
      </x:c>
      <x:c r="B1357" s="888" t="n">
        <x:v>46084</x:v>
      </x:c>
      <x:c r="C1357" t="str">
        <x:v>Jay Newill</x:v>
      </x:c>
      <x:c r="D1357" t="str">
        <x:v>Permanent</x:v>
      </x:c>
      <x:c r="E1357" t="str">
        <x:v>Thurrock</x:v>
      </x:c>
      <x:c r="F1357" t="str">
        <x:v>Operative Porter</x:v>
      </x:c>
      <x:c r="G1357" t="str">
        <x:v>396207</x:v>
      </x:c>
      <x:c r="H1357" t="str">
        <x:v>Linklaters LLP</x:v>
      </x:c>
      <x:c r="I1357" s="22" t="n">
        <x:v>9.5</x:v>
      </x:c>
      <x:c r="J1357" t="str">
        <x:v>Worked</x:v>
      </x:c>
      <x:c r="K1357" t="str">
        <x:v>Employee 1736; home branch Thurrock; assigned role Operative Porter | Deployment branch: Thurrock | Actual role: Operative Porter | Jobs: 396207 | Customers: Linklaters LLP | Actual hours: 9.5; source records: 1</x:v>
      </x:c>
      <x:c r="L1357" t="str">
        <x:v>Include</x:v>
      </x:c>
      <x:c r="M1357"/>
      <x:c r="N1357"/>
    </x:row>
    <x:row r="1358">
      <x:c r="A1358" t="str">
        <x:v>Jay Newill|2026-03-04</x:v>
      </x:c>
      <x:c r="B1358" s="888" t="n">
        <x:v>46085</x:v>
      </x:c>
      <x:c r="C1358" t="str">
        <x:v>Jay Newill</x:v>
      </x:c>
      <x:c r="D1358" t="str">
        <x:v>Permanent</x:v>
      </x:c>
      <x:c r="E1358" t="str">
        <x:v>Thurrock</x:v>
      </x:c>
      <x:c r="F1358" t="str">
        <x:v>Operative Porter</x:v>
      </x:c>
      <x:c r="G1358" t="str">
        <x:v>396207</x:v>
      </x:c>
      <x:c r="H1358" t="str">
        <x:v>Linklaters LLP</x:v>
      </x:c>
      <x:c r="I1358" s="22" t="n">
        <x:v>9.5</x:v>
      </x:c>
      <x:c r="J1358" t="str">
        <x:v>Worked</x:v>
      </x:c>
      <x:c r="K1358" t="str">
        <x:v>Employee 1736; home branch Thurrock; assigned role Operative Porter | Deployment branch: Thurrock | Actual role: Operative Porter | Jobs: 396207 | Customers: Linklaters LLP | Actual hours: 9.5; source records: 1</x:v>
      </x:c>
      <x:c r="L1358" t="str">
        <x:v>Include</x:v>
      </x:c>
      <x:c r="M1358"/>
      <x:c r="N1358"/>
    </x:row>
    <x:row r="1359">
      <x:c r="A1359" t="str">
        <x:v>Jay Newill|2026-03-05</x:v>
      </x:c>
      <x:c r="B1359" s="888" t="n">
        <x:v>46086</x:v>
      </x:c>
      <x:c r="C1359" t="str">
        <x:v>Jay Newill</x:v>
      </x:c>
      <x:c r="D1359" t="str">
        <x:v>Permanent</x:v>
      </x:c>
      <x:c r="E1359" t="str">
        <x:v>Thurrock</x:v>
      </x:c>
      <x:c r="F1359" t="str">
        <x:v>Operative Porter</x:v>
      </x:c>
      <x:c r="G1359" t="str">
        <x:v>396207</x:v>
      </x:c>
      <x:c r="H1359" t="str">
        <x:v>Linklaters LLP</x:v>
      </x:c>
      <x:c r="I1359" s="22" t="n">
        <x:v>8.5</x:v>
      </x:c>
      <x:c r="J1359" t="str">
        <x:v>Worked</x:v>
      </x:c>
      <x:c r="K1359" t="str">
        <x:v>Employee 1736; home branch Thurrock; assigned role Operative Porter | Deployment branch: Thurrock | Actual role: Operative Porter | Jobs: 396207 | Customers: Linklaters LLP | Actual hours: 8.5; source records: 1</x:v>
      </x:c>
      <x:c r="L1359" t="str">
        <x:v>Include</x:v>
      </x:c>
      <x:c r="M1359"/>
      <x:c r="N1359"/>
    </x:row>
    <x:row r="1360">
      <x:c r="A1360" t="str">
        <x:v>Jay Newill|2026-03-06</x:v>
      </x:c>
      <x:c r="B1360" s="888" t="n">
        <x:v>46087</x:v>
      </x:c>
      <x:c r="C1360" t="str">
        <x:v>Jay Newill</x:v>
      </x:c>
      <x:c r="D1360" t="str">
        <x:v>Permanent</x:v>
      </x:c>
      <x:c r="E1360" t="str">
        <x:v>Thurrock</x:v>
      </x:c>
      <x:c r="F1360" t="str">
        <x:v>Operative Porter</x:v>
      </x:c>
      <x:c r="G1360" t="str">
        <x:v>396207</x:v>
      </x:c>
      <x:c r="H1360" t="str">
        <x:v>Linklaters LLP</x:v>
      </x:c>
      <x:c r="I1360" s="22" t="n">
        <x:v>9</x:v>
      </x:c>
      <x:c r="J1360" t="str">
        <x:v>Worked</x:v>
      </x:c>
      <x:c r="K1360" t="str">
        <x:v>Employee 1736; home branch Thurrock; assigned role Operative Porter | Deployment branch: Thurrock | Actual role: Operative Porter | Jobs: 396207 | Customers: Linklaters LLP | Actual hours: 9.0; source records: 1</x:v>
      </x:c>
      <x:c r="L1360" t="str">
        <x:v>Include</x:v>
      </x:c>
      <x:c r="M1360"/>
      <x:c r="N1360"/>
    </x:row>
    <x:row r="1361">
      <x:c r="A1361" t="str">
        <x:v>Jay Newill|2026-03-07</x:v>
      </x:c>
      <x:c r="B1361" s="888" t="n">
        <x:v>46088</x:v>
      </x:c>
      <x:c r="C1361" t="str">
        <x:v>Jay Newill</x:v>
      </x:c>
      <x:c r="D1361" t="str">
        <x:v>Permanent</x:v>
      </x:c>
      <x:c r="E1361" t="str">
        <x:v>Thurrock</x:v>
      </x:c>
      <x:c r="F1361" t="str">
        <x:v>Operative Porter</x:v>
      </x:c>
      <x:c r="G1361" t="str">
        <x:v>396207</x:v>
      </x:c>
      <x:c r="H1361" t="str">
        <x:v>Linklaters LLP</x:v>
      </x:c>
      <x:c r="I1361" s="22" t="n">
        <x:v>8</x:v>
      </x:c>
      <x:c r="J1361" t="str">
        <x:v>Worked</x:v>
      </x:c>
      <x:c r="K1361" t="str">
        <x:v>Employee 1736; home branch Thurrock; assigned role Operative Porter | Deployment branch: Thurrock | Actual role: Operative Porter | Jobs: 396207 | Customers: Linklaters LLP | Actual hours: 8.0; source records: 1</x:v>
      </x:c>
      <x:c r="L1361" t="str">
        <x:v>Include</x:v>
      </x:c>
      <x:c r="M1361"/>
      <x:c r="N1361"/>
    </x:row>
    <x:row r="1362">
      <x:c r="A1362" t="str">
        <x:v>Jay Newill|2026-03-09</x:v>
      </x:c>
      <x:c r="B1362" s="888" t="n">
        <x:v>46090</x:v>
      </x:c>
      <x:c r="C1362" t="str">
        <x:v>Jay Newill</x:v>
      </x:c>
      <x:c r="D1362" t="str">
        <x:v>Permanent</x:v>
      </x:c>
      <x:c r="E1362" t="str">
        <x:v>Thurrock</x:v>
      </x:c>
      <x:c r="F1362" t="str">
        <x:v>Operative Porter</x:v>
      </x:c>
      <x:c r="G1362" t="str">
        <x:v>396207</x:v>
      </x:c>
      <x:c r="H1362" t="str">
        <x:v>Linklaters LLP</x:v>
      </x:c>
      <x:c r="I1362" s="22" t="n">
        <x:v>8.5</x:v>
      </x:c>
      <x:c r="J1362" t="str">
        <x:v>Worked</x:v>
      </x:c>
      <x:c r="K1362" t="str">
        <x:v>Employee 1736; home branch Thurrock; assigned role Operative Porter | Deployment branch: Thurrock | Actual role: Operative Porter | Jobs: 396207 | Customers: Linklaters LLP | Actual hours: 8.5; source records: 1</x:v>
      </x:c>
      <x:c r="L1362" t="str">
        <x:v>Include</x:v>
      </x:c>
      <x:c r="M1362"/>
      <x:c r="N1362"/>
    </x:row>
    <x:row r="1363">
      <x:c r="A1363" t="str">
        <x:v>Jay Newill|2026-03-10</x:v>
      </x:c>
      <x:c r="B1363" s="888" t="n">
        <x:v>46091</x:v>
      </x:c>
      <x:c r="C1363" t="str">
        <x:v>Jay Newill</x:v>
      </x:c>
      <x:c r="D1363" t="str">
        <x:v>Permanent</x:v>
      </x:c>
      <x:c r="E1363" t="str">
        <x:v>Thurrock</x:v>
      </x:c>
      <x:c r="F1363" t="str">
        <x:v>Operative Porter</x:v>
      </x:c>
      <x:c r="G1363" t="str">
        <x:v>396207</x:v>
      </x:c>
      <x:c r="H1363" t="str">
        <x:v>Linklaters LLP</x:v>
      </x:c>
      <x:c r="I1363" s="22" t="n">
        <x:v>15.5</x:v>
      </x:c>
      <x:c r="J1363" t="str">
        <x:v>Worked</x:v>
      </x:c>
      <x:c r="K1363" t="str">
        <x:v>Employee 1736; home branch Thurrock; assigned role Operative Porter | Deployment branch: Thurrock | Actual role: Operative Porter | Jobs: 396207 | Customers: Linklaters LLP | Actual hours: 15.5; source records: 1</x:v>
      </x:c>
      <x:c r="L1363" t="str">
        <x:v>Include</x:v>
      </x:c>
      <x:c r="M1363"/>
      <x:c r="N1363"/>
    </x:row>
    <x:row r="1364">
      <x:c r="A1364" t="str">
        <x:v>Jay Newill|2026-03-11</x:v>
      </x:c>
      <x:c r="B1364" s="888" t="n">
        <x:v>46092</x:v>
      </x:c>
      <x:c r="C1364" t="str">
        <x:v>Jay Newill</x:v>
      </x:c>
      <x:c r="D1364" t="str">
        <x:v>Permanent</x:v>
      </x:c>
      <x:c r="E1364" t="str">
        <x:v>Thurrock</x:v>
      </x:c>
      <x:c r="F1364" t="str">
        <x:v>Operative Porter</x:v>
      </x:c>
      <x:c r="G1364" t="str">
        <x:v>396207</x:v>
      </x:c>
      <x:c r="H1364" t="str">
        <x:v>Linklaters LLP</x:v>
      </x:c>
      <x:c r="I1364" s="22" t="n">
        <x:v>16.5</x:v>
      </x:c>
      <x:c r="J1364" t="str">
        <x:v>Worked</x:v>
      </x:c>
      <x:c r="K1364" t="str">
        <x:v>Employee 1736; home branch Thurrock; assigned role Operative Porter | Deployment branch: Thurrock | Actual role: Operative Porter | Jobs: 396207 | Customers: Linklaters LLP | Actual hours: 16.5; source records: 1</x:v>
      </x:c>
      <x:c r="L1364" t="str">
        <x:v>Include</x:v>
      </x:c>
      <x:c r="M1364"/>
      <x:c r="N1364"/>
    </x:row>
    <x:row r="1365">
      <x:c r="A1365" t="str">
        <x:v>Jay Newill|2026-03-12</x:v>
      </x:c>
      <x:c r="B1365" s="888" t="n">
        <x:v>46093</x:v>
      </x:c>
      <x:c r="C1365" t="str">
        <x:v>Jay Newill</x:v>
      </x:c>
      <x:c r="D1365" t="str">
        <x:v>Permanent</x:v>
      </x:c>
      <x:c r="E1365" t="str">
        <x:v>Thurrock</x:v>
      </x:c>
      <x:c r="F1365" t="str">
        <x:v>Operative Porter</x:v>
      </x:c>
      <x:c r="G1365"/>
      <x:c r="H1365"/>
      <x:c r="I1365" s="22" t="n">
        <x:v>0</x:v>
      </x:c>
      <x:c r="J1365" t="str">
        <x:v>Other leave — Sickness</x:v>
      </x:c>
      <x:c r="K1365" t="str">
        <x:v>Employee 1736; home branch Thurrock; assigned role Operative Porter | Leave: Sickness | Leave calendar basis: Fixed schedule</x:v>
      </x:c>
      <x:c r="L1365" t="str">
        <x:v>Include</x:v>
      </x:c>
      <x:c r="M1365"/>
      <x:c r="N1365"/>
    </x:row>
    <x:row r="1366">
      <x:c r="A1366" t="str">
        <x:v>Jay Newill|2026-03-13</x:v>
      </x:c>
      <x:c r="B1366" s="888" t="n">
        <x:v>46094</x:v>
      </x:c>
      <x:c r="C1366" t="str">
        <x:v>Jay Newill</x:v>
      </x:c>
      <x:c r="D1366" t="str">
        <x:v>Permanent</x:v>
      </x:c>
      <x:c r="E1366" t="str">
        <x:v>Thurrock</x:v>
      </x:c>
      <x:c r="F1366" t="str">
        <x:v>Operative Porter</x:v>
      </x:c>
      <x:c r="G1366" t="str">
        <x:v>396207</x:v>
      </x:c>
      <x:c r="H1366" t="str">
        <x:v>Linklaters LLP</x:v>
      </x:c>
      <x:c r="I1366" s="22" t="n">
        <x:v>16.5</x:v>
      </x:c>
      <x:c r="J1366" t="str">
        <x:v>Worked</x:v>
      </x:c>
      <x:c r="K1366" t="str">
        <x:v>Employee 1736; home branch Thurrock; assigned role Operative Porter | Deployment branch: Thurrock | Actual role: Operative Porter | Jobs: 396207 | Customers: Linklaters LLP | Actual hours: 16.5; source records: 1</x:v>
      </x:c>
      <x:c r="L1366" t="str">
        <x:v>Include</x:v>
      </x:c>
      <x:c r="M1366"/>
      <x:c r="N1366"/>
    </x:row>
    <x:row r="1367">
      <x:c r="A1367" t="str">
        <x:v>Jay Newill|2026-03-14</x:v>
      </x:c>
      <x:c r="B1367" s="888" t="n">
        <x:v>46095</x:v>
      </x:c>
      <x:c r="C1367" t="str">
        <x:v>Jay Newill</x:v>
      </x:c>
      <x:c r="D1367" t="str">
        <x:v>Permanent</x:v>
      </x:c>
      <x:c r="E1367" t="str">
        <x:v>Thurrock</x:v>
      </x:c>
      <x:c r="F1367" t="str">
        <x:v>Operative Porter</x:v>
      </x:c>
      <x:c r="G1367" t="str">
        <x:v>396207</x:v>
      </x:c>
      <x:c r="H1367" t="str">
        <x:v>Linklaters LLP</x:v>
      </x:c>
      <x:c r="I1367" s="22" t="n">
        <x:v>8</x:v>
      </x:c>
      <x:c r="J1367" t="str">
        <x:v>Worked</x:v>
      </x:c>
      <x:c r="K1367" t="str">
        <x:v>Employee 1736; home branch Thurrock; assigned role Operative Porter | Deployment branch: Thurrock | Actual role: Operative Porter | Jobs: 396207 | Customers: Linklaters LLP | Actual hours: 8.0; source records: 1</x:v>
      </x:c>
      <x:c r="L1367" t="str">
        <x:v>Include</x:v>
      </x:c>
      <x:c r="M1367"/>
      <x:c r="N1367"/>
    </x:row>
    <x:row r="1368">
      <x:c r="A1368" t="str">
        <x:v>Jay Newill|2026-03-15</x:v>
      </x:c>
      <x:c r="B1368" s="888" t="n">
        <x:v>46096</x:v>
      </x:c>
      <x:c r="C1368" t="str">
        <x:v>Jay Newill</x:v>
      </x:c>
      <x:c r="D1368" t="str">
        <x:v>Permanent</x:v>
      </x:c>
      <x:c r="E1368" t="str">
        <x:v>Thurrock</x:v>
      </x:c>
      <x:c r="F1368" t="str">
        <x:v>Operative Porter</x:v>
      </x:c>
      <x:c r="G1368" t="str">
        <x:v>396207</x:v>
      </x:c>
      <x:c r="H1368" t="str">
        <x:v>Linklaters LLP</x:v>
      </x:c>
      <x:c r="I1368" s="22" t="n">
        <x:v>8</x:v>
      </x:c>
      <x:c r="J1368" t="str">
        <x:v>Worked</x:v>
      </x:c>
      <x:c r="K1368" t="str">
        <x:v>Employee 1736; home branch Thurrock; assigned role Operative Porter | Deployment branch: Thurrock | Actual role: Operative Porter | Jobs: 396207 | Customers: Linklaters LLP | Actual hours: 8.0; source records: 1</x:v>
      </x:c>
      <x:c r="L1368" t="str">
        <x:v>Include</x:v>
      </x:c>
      <x:c r="M1368"/>
      <x:c r="N1368"/>
    </x:row>
    <x:row r="1369">
      <x:c r="A1369" t="str">
        <x:v>Jay Newill|2026-03-16</x:v>
      </x:c>
      <x:c r="B1369" s="888" t="n">
        <x:v>46097</x:v>
      </x:c>
      <x:c r="C1369" t="str">
        <x:v>Jay Newill</x:v>
      </x:c>
      <x:c r="D1369" t="str">
        <x:v>Permanent</x:v>
      </x:c>
      <x:c r="E1369" t="str">
        <x:v>Thurrock</x:v>
      </x:c>
      <x:c r="F1369" t="str">
        <x:v>Operative Porter</x:v>
      </x:c>
      <x:c r="G1369" t="str">
        <x:v>396207</x:v>
      </x:c>
      <x:c r="H1369" t="str">
        <x:v>Linklaters LLP</x:v>
      </x:c>
      <x:c r="I1369" s="22" t="n">
        <x:v>17</x:v>
      </x:c>
      <x:c r="J1369" t="str">
        <x:v>Worked</x:v>
      </x:c>
      <x:c r="K1369" t="str">
        <x:v>Employee 1736; home branch Thurrock; assigned role Operative Porter | Deployment branch: Thurrock | Actual role: Operative Porter | Jobs: 396207 | Customers: Linklaters LLP | Actual hours: 17.0; source records: 1</x:v>
      </x:c>
      <x:c r="L1369" t="str">
        <x:v>Include</x:v>
      </x:c>
      <x:c r="M1369"/>
      <x:c r="N1369"/>
    </x:row>
    <x:row r="1370">
      <x:c r="A1370" t="str">
        <x:v>Jay Newill|2026-03-17</x:v>
      </x:c>
      <x:c r="B1370" s="888" t="n">
        <x:v>46098</x:v>
      </x:c>
      <x:c r="C1370" t="str">
        <x:v>Jay Newill</x:v>
      </x:c>
      <x:c r="D1370" t="str">
        <x:v>Permanent</x:v>
      </x:c>
      <x:c r="E1370" t="str">
        <x:v>Thurrock</x:v>
      </x:c>
      <x:c r="F1370" t="str">
        <x:v>Operative Porter</x:v>
      </x:c>
      <x:c r="G1370" t="str">
        <x:v>396207</x:v>
      </x:c>
      <x:c r="H1370" t="str">
        <x:v>Linklaters LLP</x:v>
      </x:c>
      <x:c r="I1370" s="22" t="n">
        <x:v>18</x:v>
      </x:c>
      <x:c r="J1370" t="str">
        <x:v>Worked</x:v>
      </x:c>
      <x:c r="K1370" t="str">
        <x:v>Employee 1736; home branch Thurrock; assigned role Operative Porter | Deployment branch: Thurrock | Actual role: Operative Porter | Jobs: 396207 | Customers: Linklaters LLP | Actual hours: 18.0; source records: 1</x:v>
      </x:c>
      <x:c r="L1370" t="str">
        <x:v>Include</x:v>
      </x:c>
      <x:c r="M1370"/>
      <x:c r="N1370"/>
    </x:row>
    <x:row r="1371">
      <x:c r="A1371" t="str">
        <x:v>Jay Newill|2026-03-18</x:v>
      </x:c>
      <x:c r="B1371" s="888" t="n">
        <x:v>46099</x:v>
      </x:c>
      <x:c r="C1371" t="str">
        <x:v>Jay Newill</x:v>
      </x:c>
      <x:c r="D1371" t="str">
        <x:v>Permanent</x:v>
      </x:c>
      <x:c r="E1371" t="str">
        <x:v>Thurrock</x:v>
      </x:c>
      <x:c r="F1371" t="str">
        <x:v>Operative Porter</x:v>
      </x:c>
      <x:c r="G1371" t="str">
        <x:v>396207</x:v>
      </x:c>
      <x:c r="H1371" t="str">
        <x:v>Linklaters LLP</x:v>
      </x:c>
      <x:c r="I1371" s="22" t="n">
        <x:v>18</x:v>
      </x:c>
      <x:c r="J1371" t="str">
        <x:v>Worked</x:v>
      </x:c>
      <x:c r="K1371" t="str">
        <x:v>Employee 1736; home branch Thurrock; assigned role Operative Porter | Deployment branch: Thurrock | Actual role: Operative Porter | Jobs: 396207 | Customers: Linklaters LLP | Actual hours: 18.0; source records: 1</x:v>
      </x:c>
      <x:c r="L1371" t="str">
        <x:v>Include</x:v>
      </x:c>
      <x:c r="M1371"/>
      <x:c r="N1371"/>
    </x:row>
    <x:row r="1372">
      <x:c r="A1372" t="str">
        <x:v>Jay Newill|2026-03-19</x:v>
      </x:c>
      <x:c r="B1372" s="888" t="n">
        <x:v>46100</x:v>
      </x:c>
      <x:c r="C1372" t="str">
        <x:v>Jay Newill</x:v>
      </x:c>
      <x:c r="D1372" t="str">
        <x:v>Permanent</x:v>
      </x:c>
      <x:c r="E1372" t="str">
        <x:v>Thurrock</x:v>
      </x:c>
      <x:c r="F1372" t="str">
        <x:v>Operative Porter</x:v>
      </x:c>
      <x:c r="G1372" t="str">
        <x:v>396207</x:v>
      </x:c>
      <x:c r="H1372" t="str">
        <x:v>Linklaters LLP</x:v>
      </x:c>
      <x:c r="I1372" s="22" t="n">
        <x:v>18</x:v>
      </x:c>
      <x:c r="J1372" t="str">
        <x:v>Worked</x:v>
      </x:c>
      <x:c r="K1372" t="str">
        <x:v>Employee 1736; home branch Thurrock; assigned role Operative Porter | Deployment branch: Thurrock | Actual role: Operative Porter | Jobs: 396207 | Customers: Linklaters LLP | Actual hours: 18.0; source records: 1</x:v>
      </x:c>
      <x:c r="L1372" t="str">
        <x:v>Include</x:v>
      </x:c>
      <x:c r="M1372"/>
      <x:c r="N1372"/>
    </x:row>
    <x:row r="1373">
      <x:c r="A1373" t="str">
        <x:v>Jay Newill|2026-03-20</x:v>
      </x:c>
      <x:c r="B1373" s="888" t="n">
        <x:v>46101</x:v>
      </x:c>
      <x:c r="C1373" t="str">
        <x:v>Jay Newill</x:v>
      </x:c>
      <x:c r="D1373" t="str">
        <x:v>Permanent</x:v>
      </x:c>
      <x:c r="E1373" t="str">
        <x:v>Thurrock</x:v>
      </x:c>
      <x:c r="F1373" t="str">
        <x:v>Operative Porter</x:v>
      </x:c>
      <x:c r="G1373" t="str">
        <x:v>396207</x:v>
      </x:c>
      <x:c r="H1373" t="str">
        <x:v>Linklaters LLP</x:v>
      </x:c>
      <x:c r="I1373" s="22" t="n">
        <x:v>9.5</x:v>
      </x:c>
      <x:c r="J1373" t="str">
        <x:v>Worked</x:v>
      </x:c>
      <x:c r="K1373" t="str">
        <x:v>Employee 1736; home branch Thurrock; assigned role Operative Porter | Deployment branch: Thurrock | Actual role: Operative Porter | Jobs: 396207 | Customers: Linklaters LLP | Actual hours: 9.5; source records: 1</x:v>
      </x:c>
      <x:c r="L1373" t="str">
        <x:v>Include</x:v>
      </x:c>
      <x:c r="M1373"/>
      <x:c r="N1373"/>
    </x:row>
    <x:row r="1374">
      <x:c r="A1374" t="str">
        <x:v>Jay Newill|2026-03-21</x:v>
      </x:c>
      <x:c r="B1374" s="888" t="n">
        <x:v>46102</x:v>
      </x:c>
      <x:c r="C1374" t="str">
        <x:v>Jay Newill</x:v>
      </x:c>
      <x:c r="D1374" t="str">
        <x:v>Permanent</x:v>
      </x:c>
      <x:c r="E1374" t="str">
        <x:v>Thurrock</x:v>
      </x:c>
      <x:c r="F1374" t="str">
        <x:v>Operative Porter</x:v>
      </x:c>
      <x:c r="G1374" t="str">
        <x:v>396207</x:v>
      </x:c>
      <x:c r="H1374" t="str">
        <x:v>Linklaters LLP</x:v>
      </x:c>
      <x:c r="I1374" s="22" t="n">
        <x:v>9</x:v>
      </x:c>
      <x:c r="J1374" t="str">
        <x:v>Worked</x:v>
      </x:c>
      <x:c r="K1374" t="str">
        <x:v>Employee 1736; home branch Thurrock; assigned role Operative Porter | Deployment branch: Thurrock | Actual role: Operative Porter | Jobs: 396207 | Customers: Linklaters LLP | Actual hours: 9.0; source records: 1</x:v>
      </x:c>
      <x:c r="L1374" t="str">
        <x:v>Include</x:v>
      </x:c>
      <x:c r="M1374"/>
      <x:c r="N1374"/>
    </x:row>
    <x:row r="1375">
      <x:c r="A1375" t="str">
        <x:v>Jay Newill|2026-03-22</x:v>
      </x:c>
      <x:c r="B1375" s="888" t="n">
        <x:v>46103</x:v>
      </x:c>
      <x:c r="C1375" t="str">
        <x:v>Jay Newill</x:v>
      </x:c>
      <x:c r="D1375" t="str">
        <x:v>Permanent</x:v>
      </x:c>
      <x:c r="E1375" t="str">
        <x:v>Thurrock</x:v>
      </x:c>
      <x:c r="F1375" t="str">
        <x:v>Operative Porter</x:v>
      </x:c>
      <x:c r="G1375" t="str">
        <x:v>396207</x:v>
      </x:c>
      <x:c r="H1375" t="str">
        <x:v>Linklaters LLP</x:v>
      </x:c>
      <x:c r="I1375" s="22" t="n">
        <x:v>8.5</x:v>
      </x:c>
      <x:c r="J1375" t="str">
        <x:v>Worked</x:v>
      </x:c>
      <x:c r="K1375" t="str">
        <x:v>Employee 1736; home branch Thurrock; assigned role Operative Porter | Deployment branch: Thurrock | Actual role: Operative Porter | Jobs: 396207 | Customers: Linklaters LLP | Actual hours: 8.5; source records: 1</x:v>
      </x:c>
      <x:c r="L1375" t="str">
        <x:v>Include</x:v>
      </x:c>
      <x:c r="M1375"/>
      <x:c r="N1375"/>
    </x:row>
    <x:row r="1376">
      <x:c r="A1376" t="str">
        <x:v>Jay Newill|2026-03-23</x:v>
      </x:c>
      <x:c r="B1376" s="888" t="n">
        <x:v>46104</x:v>
      </x:c>
      <x:c r="C1376" t="str">
        <x:v>Jay Newill</x:v>
      </x:c>
      <x:c r="D1376" t="str">
        <x:v>Permanent</x:v>
      </x:c>
      <x:c r="E1376" t="str">
        <x:v>Thurrock</x:v>
      </x:c>
      <x:c r="F1376" t="str">
        <x:v>Operative Porter</x:v>
      </x:c>
      <x:c r="G1376" t="str">
        <x:v>396207</x:v>
      </x:c>
      <x:c r="H1376" t="str">
        <x:v>Linklaters LLP</x:v>
      </x:c>
      <x:c r="I1376" s="22" t="n">
        <x:v>10</x:v>
      </x:c>
      <x:c r="J1376" t="str">
        <x:v>Worked</x:v>
      </x:c>
      <x:c r="K1376" t="str">
        <x:v>Employee 1736; home branch Thurrock; assigned role Operative Porter | Deployment branch: Thurrock | Actual role: Operative Porter | Jobs: 396207 | Customers: Linklaters LLP | Actual hours: 10.0; source records: 1</x:v>
      </x:c>
      <x:c r="L1376" t="str">
        <x:v>Include</x:v>
      </x:c>
      <x:c r="M1376"/>
      <x:c r="N1376"/>
    </x:row>
    <x:row r="1377">
      <x:c r="A1377" t="str">
        <x:v>Jay Newill|2026-03-24</x:v>
      </x:c>
      <x:c r="B1377" s="888" t="n">
        <x:v>46105</x:v>
      </x:c>
      <x:c r="C1377" t="str">
        <x:v>Jay Newill</x:v>
      </x:c>
      <x:c r="D1377" t="str">
        <x:v>Permanent</x:v>
      </x:c>
      <x:c r="E1377" t="str">
        <x:v>Thurrock</x:v>
      </x:c>
      <x:c r="F1377" t="str">
        <x:v>Operative Porter</x:v>
      </x:c>
      <x:c r="G1377" t="str">
        <x:v>396207</x:v>
      </x:c>
      <x:c r="H1377" t="str">
        <x:v>Linklaters LLP</x:v>
      </x:c>
      <x:c r="I1377" s="22" t="n">
        <x:v>16.5</x:v>
      </x:c>
      <x:c r="J1377" t="str">
        <x:v>Worked</x:v>
      </x:c>
      <x:c r="K1377" t="str">
        <x:v>Employee 1736; home branch Thurrock; assigned role Operative Porter | Deployment branch: Thurrock | Actual role: Operative Porter | Jobs: 396207 | Customers: Linklaters LLP | Actual hours: 16.5; source records: 1</x:v>
      </x:c>
      <x:c r="L1377" t="str">
        <x:v>Include</x:v>
      </x:c>
      <x:c r="M1377"/>
      <x:c r="N1377"/>
    </x:row>
    <x:row r="1378">
      <x:c r="A1378" t="str">
        <x:v>Jay Newill|2026-03-25</x:v>
      </x:c>
      <x:c r="B1378" s="888" t="n">
        <x:v>46106</x:v>
      </x:c>
      <x:c r="C1378" t="str">
        <x:v>Jay Newill</x:v>
      </x:c>
      <x:c r="D1378" t="str">
        <x:v>Permanent</x:v>
      </x:c>
      <x:c r="E1378" t="str">
        <x:v>Thurrock</x:v>
      </x:c>
      <x:c r="F1378" t="str">
        <x:v>Operative Porter</x:v>
      </x:c>
      <x:c r="G1378" t="str">
        <x:v>396207</x:v>
      </x:c>
      <x:c r="H1378" t="str">
        <x:v>Linklaters LLP</x:v>
      </x:c>
      <x:c r="I1378" s="22" t="n">
        <x:v>16.5</x:v>
      </x:c>
      <x:c r="J1378" t="str">
        <x:v>Worked — 2 records</x:v>
      </x:c>
      <x:c r="K1378" t="str">
        <x:v>Employee 1736; home branch Thurrock; assigned role Operative Porter | Deployment branch: Thurrock | Actual role: Operative Porter, Operative Skilled | Jobs: 396207 | Customers: Linklaters LLP | Actual hours: 16.5; source records: 2</x:v>
      </x:c>
      <x:c r="L1378" t="str">
        <x:v>Include</x:v>
      </x:c>
      <x:c r="M1378"/>
      <x:c r="N1378"/>
    </x:row>
    <x:row r="1379">
      <x:c r="A1379" t="str">
        <x:v>Jay Newill|2026-03-27</x:v>
      </x:c>
      <x:c r="B1379" s="888" t="n">
        <x:v>46108</x:v>
      </x:c>
      <x:c r="C1379" t="str">
        <x:v>Jay Newill</x:v>
      </x:c>
      <x:c r="D1379" t="str">
        <x:v>Permanent</x:v>
      </x:c>
      <x:c r="E1379" t="str">
        <x:v>Thurrock</x:v>
      </x:c>
      <x:c r="F1379" t="str">
        <x:v>Operative Porter</x:v>
      </x:c>
      <x:c r="G1379" t="str">
        <x:v>396207</x:v>
      </x:c>
      <x:c r="H1379" t="str">
        <x:v>Linklaters LLP</x:v>
      </x:c>
      <x:c r="I1379" s="22" t="n">
        <x:v>9</x:v>
      </x:c>
      <x:c r="J1379" t="str">
        <x:v>Worked</x:v>
      </x:c>
      <x:c r="K1379" t="str">
        <x:v>Employee 1736; home branch Thurrock; assigned role Operative Porter | Deployment branch: Thurrock | Actual role: Operative Porter | Jobs: 396207 | Customers: Linklaters LLP | Actual hours: 9.0; source records: 1</x:v>
      </x:c>
      <x:c r="L1379" t="str">
        <x:v>Include</x:v>
      </x:c>
      <x:c r="M1379"/>
      <x:c r="N1379"/>
    </x:row>
    <x:row r="1380">
      <x:c r="A1380" t="str">
        <x:v>Jay Newill|2026-03-28</x:v>
      </x:c>
      <x:c r="B1380" s="888" t="n">
        <x:v>46109</x:v>
      </x:c>
      <x:c r="C1380" t="str">
        <x:v>Jay Newill</x:v>
      </x:c>
      <x:c r="D1380" t="str">
        <x:v>Permanent</x:v>
      </x:c>
      <x:c r="E1380" t="str">
        <x:v>Thurrock</x:v>
      </x:c>
      <x:c r="F1380" t="str">
        <x:v>Operative Porter</x:v>
      </x:c>
      <x:c r="G1380" t="str">
        <x:v>396207</x:v>
      </x:c>
      <x:c r="H1380" t="str">
        <x:v>Linklaters LLP</x:v>
      </x:c>
      <x:c r="I1380" s="22" t="n">
        <x:v>8</x:v>
      </x:c>
      <x:c r="J1380" t="str">
        <x:v>Worked</x:v>
      </x:c>
      <x:c r="K1380" t="str">
        <x:v>Employee 1736; home branch Thurrock; assigned role Operative Porter | Deployment branch: Thurrock | Actual role: Operative Porter | Jobs: 396207 | Customers: Linklaters LLP | Actual hours: 8.0; source records: 1</x:v>
      </x:c>
      <x:c r="L1380" t="str">
        <x:v>Include</x:v>
      </x:c>
      <x:c r="M1380"/>
      <x:c r="N1380"/>
    </x:row>
    <x:row r="1381">
      <x:c r="A1381" t="str">
        <x:v>Jay Newill|2026-03-30</x:v>
      </x:c>
      <x:c r="B1381" s="888" t="n">
        <x:v>46111</x:v>
      </x:c>
      <x:c r="C1381" t="str">
        <x:v>Jay Newill</x:v>
      </x:c>
      <x:c r="D1381" t="str">
        <x:v>Permanent</x:v>
      </x:c>
      <x:c r="E1381" t="str">
        <x:v>Thurrock</x:v>
      </x:c>
      <x:c r="F1381" t="str">
        <x:v>Operative Porter</x:v>
      </x:c>
      <x:c r="G1381" t="str">
        <x:v>396207</x:v>
      </x:c>
      <x:c r="H1381" t="str">
        <x:v>Linklaters LLP</x:v>
      </x:c>
      <x:c r="I1381" s="22" t="n">
        <x:v>9.5</x:v>
      </x:c>
      <x:c r="J1381" t="str">
        <x:v>Worked</x:v>
      </x:c>
      <x:c r="K1381" t="str">
        <x:v>Employee 1736; home branch Thurrock; assigned role Operative Porter | Deployment branch: Thurrock | Actual role: Operative Porter | Jobs: 396207 | Customers: Linklaters LLP | Actual hours: 9.5; source records: 1</x:v>
      </x:c>
      <x:c r="L1381" t="str">
        <x:v>Include</x:v>
      </x:c>
      <x:c r="M1381"/>
      <x:c r="N1381"/>
    </x:row>
    <x:row r="1382">
      <x:c r="A1382" t="str">
        <x:v>Jay Newill|2026-03-31</x:v>
      </x:c>
      <x:c r="B1382" s="888" t="n">
        <x:v>46112</x:v>
      </x:c>
      <x:c r="C1382" t="str">
        <x:v>Jay Newill</x:v>
      </x:c>
      <x:c r="D1382" t="str">
        <x:v>Permanent</x:v>
      </x:c>
      <x:c r="E1382" t="str">
        <x:v>Thurrock</x:v>
      </x:c>
      <x:c r="F1382" t="str">
        <x:v>Operative Porter</x:v>
      </x:c>
      <x:c r="G1382" t="str">
        <x:v>396207</x:v>
      </x:c>
      <x:c r="H1382" t="str">
        <x:v>Linklaters LLP</x:v>
      </x:c>
      <x:c r="I1382" s="22" t="n">
        <x:v>9.5</x:v>
      </x:c>
      <x:c r="J1382" t="str">
        <x:v>Worked</x:v>
      </x:c>
      <x:c r="K1382" t="str">
        <x:v>Employee 1736; home branch Thurrock; assigned role Operative Porter | Deployment branch: Thurrock | Actual role: Operative Porter | Jobs: 396207 | Customers: Linklaters LLP | Actual hours: 9.5; source records: 1</x:v>
      </x:c>
      <x:c r="L1382" t="str">
        <x:v>Include</x:v>
      </x:c>
      <x:c r="M1382"/>
      <x:c r="N1382"/>
    </x:row>
    <x:row r="1383">
      <x:c r="A1383" t="str">
        <x:v>John Smith|2026-03-05</x:v>
      </x:c>
      <x:c r="B1383" s="888" t="n">
        <x:v>46086</x:v>
      </x:c>
      <x:c r="C1383" t="str">
        <x:v>John Smith</x:v>
      </x:c>
      <x:c r="D1383" t="str">
        <x:v>Permanent</x:v>
      </x:c>
      <x:c r="E1383" t="str">
        <x:v>Leeds</x:v>
      </x:c>
      <x:c r="F1383" t="str">
        <x:v>Operative Porter</x:v>
      </x:c>
      <x:c r="G1383" t="str">
        <x:v>399454B</x:v>
      </x:c>
      <x:c r="H1383" t="str">
        <x:v>Restore Harrow Green</x:v>
      </x:c>
      <x:c r="I1383" s="22" t="n">
        <x:v>7</x:v>
      </x:c>
      <x:c r="J1383" t="str">
        <x:v>Worked</x:v>
      </x:c>
      <x:c r="K1383" t="str">
        <x:v>Employee 2237; home branch Leeds; assigned role Operative Porter | Deployment branch: Leeds | Actual role: Warehouse | Jobs: 399454B | Customers: Restore Harrow Green | Actual hours: 7.0; source records: 1</x:v>
      </x:c>
      <x:c r="L1383" t="str">
        <x:v>Include</x:v>
      </x:c>
      <x:c r="M1383"/>
      <x:c r="N1383"/>
    </x:row>
    <x:row r="1384">
      <x:c r="A1384" t="str">
        <x:v>John Smith|2026-03-06</x:v>
      </x:c>
      <x:c r="B1384" s="888" t="n">
        <x:v>46087</x:v>
      </x:c>
      <x:c r="C1384" t="str">
        <x:v>John Smith</x:v>
      </x:c>
      <x:c r="D1384" t="str">
        <x:v>Permanent</x:v>
      </x:c>
      <x:c r="E1384" t="str">
        <x:v>Leeds</x:v>
      </x:c>
      <x:c r="F1384" t="str">
        <x:v>Operative Porter</x:v>
      </x:c>
      <x:c r="G1384"/>
      <x:c r="H1384"/>
      <x:c r="I1384" s="22" t="n">
        <x:v>0</x:v>
      </x:c>
      <x:c r="J1384" t="str">
        <x:v>Annual leave</x:v>
      </x:c>
      <x:c r="K1384" t="str">
        <x:v>Employee 2237; home branch Leeds; assigned role Operative Porter | Leave: Annual Leave (Hours) | Leave calendar basis: Variable-pattern period</x:v>
      </x:c>
      <x:c r="L1384" t="str">
        <x:v>Include</x:v>
      </x:c>
      <x:c r="M1384"/>
      <x:c r="N1384"/>
    </x:row>
    <x:row r="1385">
      <x:c r="A1385" t="str">
        <x:v>John Smith|2026-03-09</x:v>
      </x:c>
      <x:c r="B1385" s="888" t="n">
        <x:v>46090</x:v>
      </x:c>
      <x:c r="C1385" t="str">
        <x:v>John Smith</x:v>
      </x:c>
      <x:c r="D1385" t="str">
        <x:v>Permanent</x:v>
      </x:c>
      <x:c r="E1385" t="str">
        <x:v>Leeds</x:v>
      </x:c>
      <x:c r="F1385" t="str">
        <x:v>Operative Porter</x:v>
      </x:c>
      <x:c r="G1385"/>
      <x:c r="H1385"/>
      <x:c r="I1385" s="22" t="n">
        <x:v>0</x:v>
      </x:c>
      <x:c r="J1385" t="str">
        <x:v>Annual leave</x:v>
      </x:c>
      <x:c r="K1385" t="str">
        <x:v>Employee 2237; home branch Leeds; assigned role Operative Porter | Leave: Annual Leave (Hours) | Leave calendar basis: Variable-pattern period</x:v>
      </x:c>
      <x:c r="L1385" t="str">
        <x:v>Include</x:v>
      </x:c>
      <x:c r="M1385"/>
      <x:c r="N1385"/>
    </x:row>
    <x:row r="1386">
      <x:c r="A1386" t="str">
        <x:v>John Smith|2026-03-13</x:v>
      </x:c>
      <x:c r="B1386" s="888" t="n">
        <x:v>46094</x:v>
      </x:c>
      <x:c r="C1386" t="str">
        <x:v>John Smith</x:v>
      </x:c>
      <x:c r="D1386" t="str">
        <x:v>Permanent</x:v>
      </x:c>
      <x:c r="E1386" t="str">
        <x:v>Leeds</x:v>
      </x:c>
      <x:c r="F1386" t="str">
        <x:v>Operative Porter</x:v>
      </x:c>
      <x:c r="G1386" t="str">
        <x:v>399454B</x:v>
      </x:c>
      <x:c r="H1386" t="str">
        <x:v>Restore Harrow Green</x:v>
      </x:c>
      <x:c r="I1386" s="22" t="n">
        <x:v>8.25</x:v>
      </x:c>
      <x:c r="J1386" t="str">
        <x:v>Worked</x:v>
      </x:c>
      <x:c r="K1386" t="str">
        <x:v>Employee 2237; home branch Leeds; assigned role Operative Porter | Deployment branch: Leeds | Actual role: Warehouse | Jobs: 399454B | Customers: Restore Harrow Green | Actual hours: 8.2; source records: 1</x:v>
      </x:c>
      <x:c r="L1386" t="str">
        <x:v>Include</x:v>
      </x:c>
      <x:c r="M1386"/>
      <x:c r="N1386"/>
    </x:row>
    <x:row r="1387">
      <x:c r="A1387" t="str">
        <x:v>John Smith|2026-03-16</x:v>
      </x:c>
      <x:c r="B1387" s="888" t="n">
        <x:v>46097</x:v>
      </x:c>
      <x:c r="C1387" t="str">
        <x:v>John Smith</x:v>
      </x:c>
      <x:c r="D1387" t="str">
        <x:v>Permanent</x:v>
      </x:c>
      <x:c r="E1387" t="str">
        <x:v>Leeds</x:v>
      </x:c>
      <x:c r="F1387" t="str">
        <x:v>Operative Porter</x:v>
      </x:c>
      <x:c r="G1387" t="str">
        <x:v>399454B</x:v>
      </x:c>
      <x:c r="H1387" t="str">
        <x:v>Restore Harrow Green</x:v>
      </x:c>
      <x:c r="I1387" s="22" t="n">
        <x:v>9</x:v>
      </x:c>
      <x:c r="J1387" t="str">
        <x:v>Worked</x:v>
      </x:c>
      <x:c r="K1387" t="str">
        <x:v>Employee 2237; home branch Leeds; assigned role Operative Porter | Deployment branch: Leeds | Actual role: Warehouse | Jobs: 399454B | Customers: Restore Harrow Green | Actual hours: 9.0; source records: 1</x:v>
      </x:c>
      <x:c r="L1387" t="str">
        <x:v>Include</x:v>
      </x:c>
      <x:c r="M1387"/>
      <x:c r="N1387"/>
    </x:row>
    <x:row r="1388">
      <x:c r="A1388" t="str">
        <x:v>John Smith|2026-03-17</x:v>
      </x:c>
      <x:c r="B1388" s="888" t="n">
        <x:v>46098</x:v>
      </x:c>
      <x:c r="C1388" t="str">
        <x:v>John Smith</x:v>
      </x:c>
      <x:c r="D1388" t="str">
        <x:v>Permanent</x:v>
      </x:c>
      <x:c r="E1388" t="str">
        <x:v>Leeds</x:v>
      </x:c>
      <x:c r="F1388" t="str">
        <x:v>Operative Porter</x:v>
      </x:c>
      <x:c r="G1388" t="str">
        <x:v>399454B</x:v>
      </x:c>
      <x:c r="H1388" t="str">
        <x:v>Restore Harrow Green</x:v>
      </x:c>
      <x:c r="I1388" s="22" t="n">
        <x:v>8.5</x:v>
      </x:c>
      <x:c r="J1388" t="str">
        <x:v>Worked</x:v>
      </x:c>
      <x:c r="K1388" t="str">
        <x:v>Employee 2237; home branch Leeds; assigned role Operative Porter | Deployment branch: Leeds | Actual role: Warehouse | Jobs: 399454B | Customers: Restore Harrow Green | Actual hours: 8.5; source records: 1</x:v>
      </x:c>
      <x:c r="L1388" t="str">
        <x:v>Include</x:v>
      </x:c>
      <x:c r="M1388"/>
      <x:c r="N1388"/>
    </x:row>
    <x:row r="1389">
      <x:c r="A1389" t="str">
        <x:v>John Smith|2026-03-19</x:v>
      </x:c>
      <x:c r="B1389" s="888" t="n">
        <x:v>46100</x:v>
      </x:c>
      <x:c r="C1389" t="str">
        <x:v>John Smith</x:v>
      </x:c>
      <x:c r="D1389" t="str">
        <x:v>Permanent</x:v>
      </x:c>
      <x:c r="E1389" t="str">
        <x:v>Leeds</x:v>
      </x:c>
      <x:c r="F1389" t="str">
        <x:v>Operative Porter</x:v>
      </x:c>
      <x:c r="G1389" t="str">
        <x:v>399454B</x:v>
      </x:c>
      <x:c r="H1389" t="str">
        <x:v>Restore Harrow Green</x:v>
      </x:c>
      <x:c r="I1389" s="22" t="n">
        <x:v>9</x:v>
      </x:c>
      <x:c r="J1389" t="str">
        <x:v>Worked</x:v>
      </x:c>
      <x:c r="K1389" t="str">
        <x:v>Employee 2237; home branch Leeds; assigned role Operative Porter | Deployment branch: Leeds | Actual role: Warehouse | Jobs: 399454B | Customers: Restore Harrow Green | Actual hours: 9.0; source records: 1</x:v>
      </x:c>
      <x:c r="L1389" t="str">
        <x:v>Include</x:v>
      </x:c>
      <x:c r="M1389"/>
      <x:c r="N1389"/>
    </x:row>
    <x:row r="1390">
      <x:c r="A1390" t="str">
        <x:v>John Smith|2026-03-30</x:v>
      </x:c>
      <x:c r="B1390" s="888" t="n">
        <x:v>46111</x:v>
      </x:c>
      <x:c r="C1390" t="str">
        <x:v>John Smith</x:v>
      </x:c>
      <x:c r="D1390" t="str">
        <x:v>Permanent</x:v>
      </x:c>
      <x:c r="E1390" t="str">
        <x:v>Leeds</x:v>
      </x:c>
      <x:c r="F1390" t="str">
        <x:v>Operative Porter</x:v>
      </x:c>
      <x:c r="G1390" t="str">
        <x:v>399454B</x:v>
      </x:c>
      <x:c r="H1390" t="str">
        <x:v>Restore Harrow Green</x:v>
      </x:c>
      <x:c r="I1390" s="22" t="n">
        <x:v>9</x:v>
      </x:c>
      <x:c r="J1390" t="str">
        <x:v>Worked</x:v>
      </x:c>
      <x:c r="K1390" t="str">
        <x:v>Employee 2237; home branch Leeds; assigned role Operative Porter | Deployment branch: Leeds | Actual role: Operative Porter | Jobs: 399454B | Customers: Restore Harrow Green | Actual hours: 9.0; source records: 1</x:v>
      </x:c>
      <x:c r="L1390" t="str">
        <x:v>Include</x:v>
      </x:c>
      <x:c r="M1390"/>
      <x:c r="N1390"/>
    </x:row>
    <x:row r="1391">
      <x:c r="A1391" t="str">
        <x:v>Joshua Seeley|2026-03-03</x:v>
      </x:c>
      <x:c r="B1391" s="888" t="n">
        <x:v>46084</x:v>
      </x:c>
      <x:c r="C1391" t="str">
        <x:v>Joshua Seeley</x:v>
      </x:c>
      <x:c r="D1391" t="str">
        <x:v>Permanent</x:v>
      </x:c>
      <x:c r="E1391" t="str">
        <x:v>Cambridge</x:v>
      </x:c>
      <x:c r="F1391" t="str">
        <x:v>Operative Driver</x:v>
      </x:c>
      <x:c r="G1391" t="str">
        <x:v>399877</x:v>
      </x:c>
      <x:c r="H1391" t="str">
        <x:v>Nxera Pharma UK Limited</x:v>
      </x:c>
      <x:c r="I1391" s="22" t="n">
        <x:v>7.5</x:v>
      </x:c>
      <x:c r="J1391" t="str">
        <x:v>Worked</x:v>
      </x:c>
      <x:c r="K1391" t="str">
        <x:v>Employee 2798; home branch Cambridge; assigned role Operative Driver | Deployment branch: Cambridge | Actual role: Operative Driver | Jobs: 399877 | Customers: Nxera Pharma UK Limited | Actual hours: 7.5; source records: 1</x:v>
      </x:c>
      <x:c r="L1391" t="str">
        <x:v>Include</x:v>
      </x:c>
      <x:c r="M1391"/>
      <x:c r="N1391"/>
    </x:row>
    <x:row r="1392">
      <x:c r="A1392" t="str">
        <x:v>Joshua Seeley|2026-03-04</x:v>
      </x:c>
      <x:c r="B1392" s="888" t="n">
        <x:v>46085</x:v>
      </x:c>
      <x:c r="C1392" t="str">
        <x:v>Joshua Seeley</x:v>
      </x:c>
      <x:c r="D1392" t="str">
        <x:v>Permanent</x:v>
      </x:c>
      <x:c r="E1392" t="str">
        <x:v>Cambridge</x:v>
      </x:c>
      <x:c r="F1392" t="str">
        <x:v>Operative Driver</x:v>
      </x:c>
      <x:c r="G1392" t="str">
        <x:v>400609</x:v>
      </x:c>
      <x:c r="H1392" t="str">
        <x:v>Biopharma - (Illumina Cambridge Limited)</x:v>
      </x:c>
      <x:c r="I1392" s="22" t="n">
        <x:v>8.5</x:v>
      </x:c>
      <x:c r="J1392" t="str">
        <x:v>Worked</x:v>
      </x:c>
      <x:c r="K1392" t="str">
        <x:v>Employee 2798; home branch Cambridge; assigned role Operative Driver | Deployment branch: Cambridge | Actual role: Operative Porter | Jobs: 400609 | Customers: Biopharma - (Illumina Cambridge Limited) | Actual hours: 8.5; source records: 1</x:v>
      </x:c>
      <x:c r="L1392" t="str">
        <x:v>Include</x:v>
      </x:c>
      <x:c r="M1392"/>
      <x:c r="N1392"/>
    </x:row>
    <x:row r="1393">
      <x:c r="A1393" t="str">
        <x:v>Joshua Seeley|2026-03-05</x:v>
      </x:c>
      <x:c r="B1393" s="888" t="n">
        <x:v>46086</x:v>
      </x:c>
      <x:c r="C1393" t="str">
        <x:v>Joshua Seeley</x:v>
      </x:c>
      <x:c r="D1393" t="str">
        <x:v>Permanent</x:v>
      </x:c>
      <x:c r="E1393" t="str">
        <x:v>Cambridge</x:v>
      </x:c>
      <x:c r="F1393" t="str">
        <x:v>Operative Driver</x:v>
      </x:c>
      <x:c r="G1393" t="str">
        <x:v>400255</x:v>
      </x:c>
      <x:c r="H1393" t="str">
        <x:v>Stevenage Bioscience Catalyst</x:v>
      </x:c>
      <x:c r="I1393" s="22" t="n">
        <x:v>8.5</x:v>
      </x:c>
      <x:c r="J1393" t="str">
        <x:v>Worked</x:v>
      </x:c>
      <x:c r="K1393" t="str">
        <x:v>Employee 2798; home branch Cambridge; assigned role Operative Driver | Deployment branch: Cambridge | Actual role: Operative Skilled | Jobs: 400255 | Customers: Stevenage Bioscience Catalyst | Actual hours: 8.5; source records: 1</x:v>
      </x:c>
      <x:c r="L1393" t="str">
        <x:v>Include</x:v>
      </x:c>
      <x:c r="M1393"/>
      <x:c r="N1393"/>
    </x:row>
    <x:row r="1394">
      <x:c r="A1394" t="str">
        <x:v>Joshua Seeley|2026-03-06</x:v>
      </x:c>
      <x:c r="B1394" s="888" t="n">
        <x:v>46087</x:v>
      </x:c>
      <x:c r="C1394" t="str">
        <x:v>Joshua Seeley</x:v>
      </x:c>
      <x:c r="D1394" t="str">
        <x:v>Permanent</x:v>
      </x:c>
      <x:c r="E1394" t="str">
        <x:v>Cambridge</x:v>
      </x:c>
      <x:c r="F1394" t="str">
        <x:v>Operative Driver</x:v>
      </x:c>
      <x:c r="G1394" t="str">
        <x:v>400378A</x:v>
      </x:c>
      <x:c r="H1394" t="str">
        <x:v>Avantor ( CAMBRIDGE  MARCH 2026 )</x:v>
      </x:c>
      <x:c r="I1394" s="22" t="n">
        <x:v>8.5</x:v>
      </x:c>
      <x:c r="J1394" t="str">
        <x:v>Worked</x:v>
      </x:c>
      <x:c r="K1394" t="str">
        <x:v>Employee 2798; home branch Cambridge; assigned role Operative Driver | Deployment branch: Cambridge | Actual role: Operative Driver | Jobs: 400378A | Customers: Avantor ( CAMBRIDGE  MARCH 2026 ) | Actual hours: 8.5; source records: 1</x:v>
      </x:c>
      <x:c r="L1394" t="str">
        <x:v>Include</x:v>
      </x:c>
      <x:c r="M1394"/>
      <x:c r="N1394"/>
    </x:row>
    <x:row r="1395">
      <x:c r="A1395" t="str">
        <x:v>Joshua Seeley|2026-03-09</x:v>
      </x:c>
      <x:c r="B1395" s="888" t="n">
        <x:v>46090</x:v>
      </x:c>
      <x:c r="C1395" t="str">
        <x:v>Joshua Seeley</x:v>
      </x:c>
      <x:c r="D1395" t="str">
        <x:v>Permanent</x:v>
      </x:c>
      <x:c r="E1395" t="str">
        <x:v>Cambridge</x:v>
      </x:c>
      <x:c r="F1395" t="str">
        <x:v>Operative Driver</x:v>
      </x:c>
      <x:c r="G1395" t="str">
        <x:v>400378A, 394877, 400862</x:v>
      </x:c>
      <x:c r="H1395" t="str">
        <x:v>Avantor ( CAMBRIDGE  MARCH 2026 ); Biopharma  - (GSK ); Cytiva</x:v>
      </x:c>
      <x:c r="I1395" s="22" t="n">
        <x:v>16.5</x:v>
      </x:c>
      <x:c r="J1395" t="str">
        <x:v>Worked — 3 records</x:v>
      </x:c>
      <x:c r="K1395" t="str">
        <x:v>Employee 2798; home branch Cambridge; assigned role Operative Driver | Deployment branch: Cambridge | Actual role: Operative Driver | Jobs: 400378A, 394877, 400862 | Customers: Avantor ( CAMBRIDGE  MARCH 2026 ); Biopharma  - (GSK ); Cytiva | Actual hours: 16.5; source records: 3</x:v>
      </x:c>
      <x:c r="L1395" t="str">
        <x:v>Include</x:v>
      </x:c>
      <x:c r="M1395"/>
      <x:c r="N1395"/>
    </x:row>
    <x:row r="1396">
      <x:c r="A1396" t="str">
        <x:v>Joshua Seeley|2026-03-10</x:v>
      </x:c>
      <x:c r="B1396" s="888" t="n">
        <x:v>46091</x:v>
      </x:c>
      <x:c r="C1396" t="str">
        <x:v>Joshua Seeley</x:v>
      </x:c>
      <x:c r="D1396" t="str">
        <x:v>Permanent</x:v>
      </x:c>
      <x:c r="E1396" t="str">
        <x:v>Cambridge</x:v>
      </x:c>
      <x:c r="F1396" t="str">
        <x:v>Operative Driver</x:v>
      </x:c>
      <x:c r="G1396" t="str">
        <x:v>400520</x:v>
      </x:c>
      <x:c r="H1396" t="str">
        <x:v>Anglian Water</x:v>
      </x:c>
      <x:c r="I1396" s="22" t="n">
        <x:v>11.5</x:v>
      </x:c>
      <x:c r="J1396" t="str">
        <x:v>Worked</x:v>
      </x:c>
      <x:c r="K1396" t="str">
        <x:v>Employee 2798; home branch Cambridge; assigned role Operative Driver | Deployment branch: Cambridge | Actual role: Operative Porter | Jobs: 400520 | Customers: Anglian Water | Actual hours: 11.5; source records: 1</x:v>
      </x:c>
      <x:c r="L1396" t="str">
        <x:v>Include</x:v>
      </x:c>
      <x:c r="M1396"/>
      <x:c r="N1396"/>
    </x:row>
    <x:row r="1397">
      <x:c r="A1397" t="str">
        <x:v>Joshua Seeley|2026-03-24</x:v>
      </x:c>
      <x:c r="B1397" s="888" t="n">
        <x:v>46105</x:v>
      </x:c>
      <x:c r="C1397" t="str">
        <x:v>Joshua Seeley</x:v>
      </x:c>
      <x:c r="D1397" t="str">
        <x:v>Permanent</x:v>
      </x:c>
      <x:c r="E1397" t="str">
        <x:v>Cambridge</x:v>
      </x:c>
      <x:c r="F1397" t="str">
        <x:v>Operative Driver</x:v>
      </x:c>
      <x:c r="G1397" t="str">
        <x:v>399025</x:v>
      </x:c>
      <x:c r="H1397" t="str">
        <x:v>Innovation Centre in Digital Molecular Technologies (iDMT)</x:v>
      </x:c>
      <x:c r="I1397" s="22" t="n">
        <x:v>8</x:v>
      </x:c>
      <x:c r="J1397" t="str">
        <x:v>Worked</x:v>
      </x:c>
      <x:c r="K1397" t="str">
        <x:v>Employee 2798; home branch Cambridge; assigned role Operative Driver | Deployment branch: Cambridge | Actual role: Operative Porter | Jobs: 399025 | Customers: Innovation Centre in Digital Molecular Technologies (iDMT) | Actual hours: 8.0; source records: 1</x:v>
      </x:c>
      <x:c r="L1397" t="str">
        <x:v>Include</x:v>
      </x:c>
      <x:c r="M1397"/>
      <x:c r="N1397"/>
    </x:row>
    <x:row r="1398">
      <x:c r="A1398" t="str">
        <x:v>Joshua Seeley|2026-03-25</x:v>
      </x:c>
      <x:c r="B1398" s="888" t="n">
        <x:v>46106</x:v>
      </x:c>
      <x:c r="C1398" t="str">
        <x:v>Joshua Seeley</x:v>
      </x:c>
      <x:c r="D1398" t="str">
        <x:v>Permanent</x:v>
      </x:c>
      <x:c r="E1398" t="str">
        <x:v>Cambridge</x:v>
      </x:c>
      <x:c r="F1398" t="str">
        <x:v>Operative Driver</x:v>
      </x:c>
      <x:c r="G1398" t="str">
        <x:v>400892</x:v>
      </x:c>
      <x:c r="H1398" t="str">
        <x:v>Biopharma - (WILD BIOSCIENCE LTD)</x:v>
      </x:c>
      <x:c r="I1398" s="22" t="n">
        <x:v>8.5</x:v>
      </x:c>
      <x:c r="J1398" t="str">
        <x:v>Worked</x:v>
      </x:c>
      <x:c r="K1398" t="str">
        <x:v>Employee 2798; home branch Cambridge; assigned role Operative Driver | Deployment branch: Cambridge | Actual role: Operative Driver | Jobs: 400892 | Customers: Biopharma - (WILD BIOSCIENCE LTD) | Actual hours: 8.5; source records: 1</x:v>
      </x:c>
      <x:c r="L1398" t="str">
        <x:v>Include</x:v>
      </x:c>
      <x:c r="M1398"/>
      <x:c r="N1398"/>
    </x:row>
    <x:row r="1399">
      <x:c r="A1399" t="str">
        <x:v>Joshua Seeley|2026-03-26</x:v>
      </x:c>
      <x:c r="B1399" s="888" t="n">
        <x:v>46107</x:v>
      </x:c>
      <x:c r="C1399" t="str">
        <x:v>Joshua Seeley</x:v>
      </x:c>
      <x:c r="D1399" t="str">
        <x:v>Permanent</x:v>
      </x:c>
      <x:c r="E1399" t="str">
        <x:v>Cambridge</x:v>
      </x:c>
      <x:c r="F1399" t="str">
        <x:v>Operative Driver</x:v>
      </x:c>
      <x:c r="G1399" t="str">
        <x:v>400685</x:v>
      </x:c>
      <x:c r="H1399" t="str">
        <x:v>Axlab Ltd/Royal Hallamshire Hospital</x:v>
      </x:c>
      <x:c r="I1399" s="22" t="n">
        <x:v>9.5</x:v>
      </x:c>
      <x:c r="J1399" t="str">
        <x:v>Worked</x:v>
      </x:c>
      <x:c r="K1399" t="str">
        <x:v>Employee 2798; home branch Cambridge; assigned role Operative Driver | Deployment branch: Cambridge | Actual role: Operative Driver | Jobs: 400685 | Customers: Axlab Ltd/Royal Hallamshire Hospital | Actual hours: 9.5; source records: 1</x:v>
      </x:c>
      <x:c r="L1399" t="str">
        <x:v>Include</x:v>
      </x:c>
      <x:c r="M1399"/>
      <x:c r="N1399"/>
    </x:row>
    <x:row r="1400">
      <x:c r="A1400" t="str">
        <x:v>Joshua Seeley|2026-03-27</x:v>
      </x:c>
      <x:c r="B1400" s="888" t="n">
        <x:v>46108</x:v>
      </x:c>
      <x:c r="C1400" t="str">
        <x:v>Joshua Seeley</x:v>
      </x:c>
      <x:c r="D1400" t="str">
        <x:v>Permanent</x:v>
      </x:c>
      <x:c r="E1400" t="str">
        <x:v>Cambridge</x:v>
      </x:c>
      <x:c r="F1400" t="str">
        <x:v>Operative Driver</x:v>
      </x:c>
      <x:c r="G1400" t="str">
        <x:v>398255</x:v>
      </x:c>
      <x:c r="H1400" t="str">
        <x:v>East &amp; North Hertfordshire NHS Trust</x:v>
      </x:c>
      <x:c r="I1400" s="22" t="n">
        <x:v>8</x:v>
      </x:c>
      <x:c r="J1400" t="str">
        <x:v>Worked</x:v>
      </x:c>
      <x:c r="K1400" t="str">
        <x:v>Employee 2798; home branch Cambridge; assigned role Operative Driver | Deployment branch: Cambridge | Actual role: Operative Porter | Jobs: 398255 | Customers: East &amp; North Hertfordshire NHS Trust | Actual hours: 8.0; source records: 1</x:v>
      </x:c>
      <x:c r="L1400" t="str">
        <x:v>Include</x:v>
      </x:c>
      <x:c r="M1400"/>
      <x:c r="N1400"/>
    </x:row>
    <x:row r="1401">
      <x:c r="A1401" t="str">
        <x:v>Joshua Seeley|2026-03-30</x:v>
      </x:c>
      <x:c r="B1401" s="888" t="n">
        <x:v>46111</x:v>
      </x:c>
      <x:c r="C1401" t="str">
        <x:v>Joshua Seeley</x:v>
      </x:c>
      <x:c r="D1401" t="str">
        <x:v>Permanent</x:v>
      </x:c>
      <x:c r="E1401" t="str">
        <x:v>Cambridge</x:v>
      </x:c>
      <x:c r="F1401" t="str">
        <x:v>Operative Driver</x:v>
      </x:c>
      <x:c r="G1401" t="str">
        <x:v>400520</x:v>
      </x:c>
      <x:c r="H1401" t="str">
        <x:v>Anglian Water</x:v>
      </x:c>
      <x:c r="I1401" s="22" t="n">
        <x:v>9</x:v>
      </x:c>
      <x:c r="J1401" t="str">
        <x:v>Worked</x:v>
      </x:c>
      <x:c r="K1401" t="str">
        <x:v>Employee 2798; home branch Cambridge; assigned role Operative Driver | Deployment branch: Cambridge | Actual role: Operative Driver | Jobs: 400520 | Customers: Anglian Water | Actual hours: 9.0; source records: 1</x:v>
      </x:c>
      <x:c r="L1401" t="str">
        <x:v>Include</x:v>
      </x:c>
      <x:c r="M1401"/>
      <x:c r="N1401"/>
    </x:row>
    <x:row r="1402">
      <x:c r="A1402" t="str">
        <x:v>Julian Patmore|2026-03-03</x:v>
      </x:c>
      <x:c r="B1402" s="888" t="n">
        <x:v>46084</x:v>
      </x:c>
      <x:c r="C1402" t="str">
        <x:v>Julian Patmore</x:v>
      </x:c>
      <x:c r="D1402" t="str">
        <x:v>Permanent</x:v>
      </x:c>
      <x:c r="E1402" t="str">
        <x:v>Cambridge</x:v>
      </x:c>
      <x:c r="F1402" t="str">
        <x:v>Operative Skilled</x:v>
      </x:c>
      <x:c r="G1402" t="str">
        <x:v>398255</x:v>
      </x:c>
      <x:c r="H1402" t="str">
        <x:v>East &amp; North Hertfordshire NHS Trust</x:v>
      </x:c>
      <x:c r="I1402" s="22" t="n">
        <x:v>8</x:v>
      </x:c>
      <x:c r="J1402" t="str">
        <x:v>Worked</x:v>
      </x:c>
      <x:c r="K1402" t="str">
        <x:v>Employee 104107; home branch Cambridge; assigned role Operative Skilled | Deployment branch: Cambridge | Actual role: Operative Porter | Jobs: 398255 | Customers: East &amp; North Hertfordshire NHS Trust | Actual hours: 8.0; source records: 1</x:v>
      </x:c>
      <x:c r="L1402" t="str">
        <x:v>Include</x:v>
      </x:c>
      <x:c r="M1402"/>
      <x:c r="N1402"/>
    </x:row>
    <x:row r="1403">
      <x:c r="A1403" t="str">
        <x:v>Julian Patmore|2026-03-04</x:v>
      </x:c>
      <x:c r="B1403" s="888" t="n">
        <x:v>46085</x:v>
      </x:c>
      <x:c r="C1403" t="str">
        <x:v>Julian Patmore</x:v>
      </x:c>
      <x:c r="D1403" t="str">
        <x:v>Permanent</x:v>
      </x:c>
      <x:c r="E1403" t="str">
        <x:v>Cambridge</x:v>
      </x:c>
      <x:c r="F1403" t="str">
        <x:v>Operative Skilled</x:v>
      </x:c>
      <x:c r="G1403" t="str">
        <x:v>398255</x:v>
      </x:c>
      <x:c r="H1403" t="str">
        <x:v>East &amp; North Hertfordshire NHS Trust</x:v>
      </x:c>
      <x:c r="I1403" s="22" t="n">
        <x:v>8</x:v>
      </x:c>
      <x:c r="J1403" t="str">
        <x:v>Worked</x:v>
      </x:c>
      <x:c r="K1403" t="str">
        <x:v>Employee 104107; home branch Cambridge; assigned role Operative Skilled | Deployment branch: Cambridge | Actual role: Operative Porter | Jobs: 398255 | Customers: East &amp; North Hertfordshire NHS Trust | Actual hours: 8.0; source records: 1</x:v>
      </x:c>
      <x:c r="L1403" t="str">
        <x:v>Include</x:v>
      </x:c>
      <x:c r="M1403"/>
      <x:c r="N1403"/>
    </x:row>
    <x:row r="1404">
      <x:c r="A1404" t="str">
        <x:v>Julian Patmore|2026-03-05</x:v>
      </x:c>
      <x:c r="B1404" s="888" t="n">
        <x:v>46086</x:v>
      </x:c>
      <x:c r="C1404" t="str">
        <x:v>Julian Patmore</x:v>
      </x:c>
      <x:c r="D1404" t="str">
        <x:v>Permanent</x:v>
      </x:c>
      <x:c r="E1404" t="str">
        <x:v>Cambridge</x:v>
      </x:c>
      <x:c r="F1404" t="str">
        <x:v>Operative Skilled</x:v>
      </x:c>
      <x:c r="G1404" t="str">
        <x:v>398255</x:v>
      </x:c>
      <x:c r="H1404" t="str">
        <x:v>East &amp; North Hertfordshire NHS Trust</x:v>
      </x:c>
      <x:c r="I1404" s="22" t="n">
        <x:v>8</x:v>
      </x:c>
      <x:c r="J1404" t="str">
        <x:v>Worked</x:v>
      </x:c>
      <x:c r="K1404" t="str">
        <x:v>Employee 104107; home branch Cambridge; assigned role Operative Skilled | Deployment branch: Cambridge | Actual role: Operative Porter | Jobs: 398255 | Customers: East &amp; North Hertfordshire NHS Trust | Actual hours: 8.0; source records: 1</x:v>
      </x:c>
      <x:c r="L1404" t="str">
        <x:v>Include</x:v>
      </x:c>
      <x:c r="M1404"/>
      <x:c r="N1404"/>
    </x:row>
    <x:row r="1405">
      <x:c r="A1405" t="str">
        <x:v>Julian Patmore|2026-03-06</x:v>
      </x:c>
      <x:c r="B1405" s="888" t="n">
        <x:v>46087</x:v>
      </x:c>
      <x:c r="C1405" t="str">
        <x:v>Julian Patmore</x:v>
      </x:c>
      <x:c r="D1405" t="str">
        <x:v>Permanent</x:v>
      </x:c>
      <x:c r="E1405" t="str">
        <x:v>Cambridge</x:v>
      </x:c>
      <x:c r="F1405" t="str">
        <x:v>Operative Skilled</x:v>
      </x:c>
      <x:c r="G1405" t="str">
        <x:v>398255</x:v>
      </x:c>
      <x:c r="H1405" t="str">
        <x:v>East &amp; North Hertfordshire NHS Trust</x:v>
      </x:c>
      <x:c r="I1405" s="22" t="n">
        <x:v>8</x:v>
      </x:c>
      <x:c r="J1405" t="str">
        <x:v>Worked</x:v>
      </x:c>
      <x:c r="K1405" t="str">
        <x:v>Employee 104107; home branch Cambridge; assigned role Operative Skilled | Deployment branch: Cambridge | Actual role: Operative Porter | Jobs: 398255 | Customers: East &amp; North Hertfordshire NHS Trust | Actual hours: 8.0; source records: 1</x:v>
      </x:c>
      <x:c r="L1405" t="str">
        <x:v>Include</x:v>
      </x:c>
      <x:c r="M1405"/>
      <x:c r="N1405"/>
    </x:row>
    <x:row r="1406">
      <x:c r="A1406" t="str">
        <x:v>Julian Patmore|2026-03-09</x:v>
      </x:c>
      <x:c r="B1406" s="888" t="n">
        <x:v>46090</x:v>
      </x:c>
      <x:c r="C1406" t="str">
        <x:v>Julian Patmore</x:v>
      </x:c>
      <x:c r="D1406" t="str">
        <x:v>Permanent</x:v>
      </x:c>
      <x:c r="E1406" t="str">
        <x:v>Cambridge</x:v>
      </x:c>
      <x:c r="F1406" t="str">
        <x:v>Operative Skilled</x:v>
      </x:c>
      <x:c r="G1406" t="str">
        <x:v>398255</x:v>
      </x:c>
      <x:c r="H1406" t="str">
        <x:v>East &amp; North Hertfordshire NHS Trust</x:v>
      </x:c>
      <x:c r="I1406" s="22" t="n">
        <x:v>7.5</x:v>
      </x:c>
      <x:c r="J1406" t="str">
        <x:v>Worked</x:v>
      </x:c>
      <x:c r="K1406" t="str">
        <x:v>Employee 104107; home branch Cambridge; assigned role Operative Skilled | Deployment branch: Cambridge | Actual role: Operative Skilled | Jobs: 398255 | Customers: East &amp; North Hertfordshire NHS Trust | Actual hours: 7.5; source records: 1</x:v>
      </x:c>
      <x:c r="L1406" t="str">
        <x:v>Include</x:v>
      </x:c>
      <x:c r="M1406"/>
      <x:c r="N1406"/>
    </x:row>
    <x:row r="1407">
      <x:c r="A1407" t="str">
        <x:v>Julian Patmore|2026-03-10</x:v>
      </x:c>
      <x:c r="B1407" s="888" t="n">
        <x:v>46091</x:v>
      </x:c>
      <x:c r="C1407" t="str">
        <x:v>Julian Patmore</x:v>
      </x:c>
      <x:c r="D1407" t="str">
        <x:v>Permanent</x:v>
      </x:c>
      <x:c r="E1407" t="str">
        <x:v>Cambridge</x:v>
      </x:c>
      <x:c r="F1407" t="str">
        <x:v>Operative Skilled</x:v>
      </x:c>
      <x:c r="G1407" t="str">
        <x:v>398255</x:v>
      </x:c>
      <x:c r="H1407" t="str">
        <x:v>East &amp; North Hertfordshire NHS Trust</x:v>
      </x:c>
      <x:c r="I1407" s="22" t="n">
        <x:v>7.5</x:v>
      </x:c>
      <x:c r="J1407" t="str">
        <x:v>Worked</x:v>
      </x:c>
      <x:c r="K1407" t="str">
        <x:v>Employee 104107; home branch Cambridge; assigned role Operative Skilled | Deployment branch: Cambridge | Actual role: Operative Skilled | Jobs: 398255 | Customers: East &amp; North Hertfordshire NHS Trust | Actual hours: 7.5; source records: 1</x:v>
      </x:c>
      <x:c r="L1407" t="str">
        <x:v>Include</x:v>
      </x:c>
      <x:c r="M1407"/>
      <x:c r="N1407"/>
    </x:row>
    <x:row r="1408">
      <x:c r="A1408" t="str">
        <x:v>K Bouakkaz|2026-03-01</x:v>
      </x:c>
      <x:c r="B1408" s="888" t="n">
        <x:v>46082</x:v>
      </x:c>
      <x:c r="C1408" t="str">
        <x:v>K Bouakkaz</x:v>
      </x:c>
      <x:c r="D1408" t="str">
        <x:v>Permanent</x:v>
      </x:c>
      <x:c r="E1408" t="str">
        <x:v>Thurrock</x:v>
      </x:c>
      <x:c r="F1408" t="str">
        <x:v>Operative Porter</x:v>
      </x:c>
      <x:c r="G1408" t="str">
        <x:v>400366</x:v>
      </x:c>
      <x:c r="H1408" t="str">
        <x:v>JP Morgan Limited</x:v>
      </x:c>
      <x:c r="I1408" s="22" t="n">
        <x:v>8.5</x:v>
      </x:c>
      <x:c r="J1408" t="str">
        <x:v>Worked</x:v>
      </x:c>
      <x:c r="K1408" t="str">
        <x:v>Employee 102725; home branch Thurrock; assigned role Operative Porter | Deployment branch: Thurrock | Actual role: Operative Porter | Jobs: 400366 | Customers: JP Morgan Limited | Actual hours: 8.5; source records: 1</x:v>
      </x:c>
      <x:c r="L1408" t="str">
        <x:v>Include</x:v>
      </x:c>
      <x:c r="M1408"/>
      <x:c r="N1408"/>
    </x:row>
    <x:row r="1409">
      <x:c r="A1409" t="str">
        <x:v>K Bouakkaz|2026-03-02</x:v>
      </x:c>
      <x:c r="B1409" s="888" t="n">
        <x:v>46083</x:v>
      </x:c>
      <x:c r="C1409" t="str">
        <x:v>K Bouakkaz</x:v>
      </x:c>
      <x:c r="D1409" t="str">
        <x:v>Permanent</x:v>
      </x:c>
      <x:c r="E1409" t="str">
        <x:v>Thurrock</x:v>
      </x:c>
      <x:c r="F1409" t="str">
        <x:v>Operative Porter</x:v>
      </x:c>
      <x:c r="G1409" t="str">
        <x:v>400366</x:v>
      </x:c>
      <x:c r="H1409" t="str">
        <x:v>JP Morgan Limited</x:v>
      </x:c>
      <x:c r="I1409" s="22" t="n">
        <x:v>8.5</x:v>
      </x:c>
      <x:c r="J1409" t="str">
        <x:v>Worked</x:v>
      </x:c>
      <x:c r="K1409" t="str">
        <x:v>Employee 102725; home branch Thurrock; assigned role Operative Porter | Deployment branch: Thurrock | Actual role: Operative Porter | Jobs: 400366 | Customers: JP Morgan Limited | Actual hours: 8.5; source records: 1</x:v>
      </x:c>
      <x:c r="L1409" t="str">
        <x:v>Include</x:v>
      </x:c>
      <x:c r="M1409"/>
      <x:c r="N1409"/>
    </x:row>
    <x:row r="1410">
      <x:c r="A1410" t="str">
        <x:v>K Bouakkaz|2026-03-03</x:v>
      </x:c>
      <x:c r="B1410" s="888" t="n">
        <x:v>46084</x:v>
      </x:c>
      <x:c r="C1410" t="str">
        <x:v>K Bouakkaz</x:v>
      </x:c>
      <x:c r="D1410" t="str">
        <x:v>Permanent</x:v>
      </x:c>
      <x:c r="E1410" t="str">
        <x:v>Thurrock</x:v>
      </x:c>
      <x:c r="F1410" t="str">
        <x:v>Operative Porter</x:v>
      </x:c>
      <x:c r="G1410" t="str">
        <x:v>400525</x:v>
      </x:c>
      <x:c r="H1410" t="str">
        <x:v>JP Morgan Limited</x:v>
      </x:c>
      <x:c r="I1410" s="22" t="n">
        <x:v>8.5</x:v>
      </x:c>
      <x:c r="J1410" t="str">
        <x:v>Worked</x:v>
      </x:c>
      <x:c r="K1410" t="str">
        <x:v>Employee 102725; home branch Thurrock; assigned role Operative Porter | Deployment branch: Thurrock | Actual role: Operative Porter | Jobs: 400525 | Customers: JP Morgan Limited | Actual hours: 8.5; source records: 1</x:v>
      </x:c>
      <x:c r="L1410" t="str">
        <x:v>Include</x:v>
      </x:c>
      <x:c r="M1410"/>
      <x:c r="N1410"/>
    </x:row>
    <x:row r="1411">
      <x:c r="A1411" t="str">
        <x:v>K Bouakkaz|2026-03-04</x:v>
      </x:c>
      <x:c r="B1411" s="888" t="n">
        <x:v>46085</x:v>
      </x:c>
      <x:c r="C1411" t="str">
        <x:v>K Bouakkaz</x:v>
      </x:c>
      <x:c r="D1411" t="str">
        <x:v>Permanent</x:v>
      </x:c>
      <x:c r="E1411" t="str">
        <x:v>Thurrock</x:v>
      </x:c>
      <x:c r="F1411" t="str">
        <x:v>Operative Porter</x:v>
      </x:c>
      <x:c r="G1411" t="str">
        <x:v>400250</x:v>
      </x:c>
      <x:c r="H1411" t="str">
        <x:v>Apple Europe Limited</x:v>
      </x:c>
      <x:c r="I1411" s="22" t="n">
        <x:v>8.5</x:v>
      </x:c>
      <x:c r="J1411" t="str">
        <x:v>Worked</x:v>
      </x:c>
      <x:c r="K1411" t="str">
        <x:v>Employee 102725; home branch Thurrock; assigned role Operative Porter | Deployment branch: Thurrock | Actual role: Operative Porter | Jobs: 400250 | Customers: Apple Europe Limited | Actual hours: 8.5; source records: 1</x:v>
      </x:c>
      <x:c r="L1411" t="str">
        <x:v>Include</x:v>
      </x:c>
      <x:c r="M1411"/>
      <x:c r="N1411"/>
    </x:row>
    <x:row r="1412">
      <x:c r="A1412" t="str">
        <x:v>K Bouakkaz|2026-03-05</x:v>
      </x:c>
      <x:c r="B1412" s="888" t="n">
        <x:v>46086</x:v>
      </x:c>
      <x:c r="C1412" t="str">
        <x:v>K Bouakkaz</x:v>
      </x:c>
      <x:c r="D1412" t="str">
        <x:v>Permanent</x:v>
      </x:c>
      <x:c r="E1412" t="str">
        <x:v>Thurrock</x:v>
      </x:c>
      <x:c r="F1412" t="str">
        <x:v>Operative Porter</x:v>
      </x:c>
      <x:c r="G1412" t="str">
        <x:v>396207</x:v>
      </x:c>
      <x:c r="H1412" t="str">
        <x:v>Linklaters LLP</x:v>
      </x:c>
      <x:c r="I1412" s="22" t="n">
        <x:v>10.5</x:v>
      </x:c>
      <x:c r="J1412" t="str">
        <x:v>Worked</x:v>
      </x:c>
      <x:c r="K1412" t="str">
        <x:v>Employee 102725; home branch Thurrock; assigned role Operative Porter | Deployment branch: Thurrock | Actual role: Operative Porter | Jobs: 396207 | Customers: Linklaters LLP | Actual hours: 10.5; source records: 1</x:v>
      </x:c>
      <x:c r="L1412" t="str">
        <x:v>Include</x:v>
      </x:c>
      <x:c r="M1412"/>
      <x:c r="N1412"/>
    </x:row>
    <x:row r="1413">
      <x:c r="A1413" t="str">
        <x:v>K Bouakkaz|2026-03-06</x:v>
      </x:c>
      <x:c r="B1413" s="888" t="n">
        <x:v>46087</x:v>
      </x:c>
      <x:c r="C1413" t="str">
        <x:v>K Bouakkaz</x:v>
      </x:c>
      <x:c r="D1413" t="str">
        <x:v>Permanent</x:v>
      </x:c>
      <x:c r="E1413" t="str">
        <x:v>Thurrock</x:v>
      </x:c>
      <x:c r="F1413" t="str">
        <x:v>Operative Porter</x:v>
      </x:c>
      <x:c r="G1413" t="str">
        <x:v>400366</x:v>
      </x:c>
      <x:c r="H1413" t="str">
        <x:v>JP Morgan Limited</x:v>
      </x:c>
      <x:c r="I1413" s="22" t="n">
        <x:v>8.5</x:v>
      </x:c>
      <x:c r="J1413" t="str">
        <x:v>Worked</x:v>
      </x:c>
      <x:c r="K1413" t="str">
        <x:v>Employee 102725; home branch Thurrock; assigned role Operative Porter | Deployment branch: Thurrock | Actual role: Operative Porter | Jobs: 400366 | Customers: JP Morgan Limited | Actual hours: 8.5; source records: 1</x:v>
      </x:c>
      <x:c r="L1413" t="str">
        <x:v>Include</x:v>
      </x:c>
      <x:c r="M1413"/>
      <x:c r="N1413"/>
    </x:row>
    <x:row r="1414">
      <x:c r="A1414" t="str">
        <x:v>K Bouakkaz|2026-03-09</x:v>
      </x:c>
      <x:c r="B1414" s="888" t="n">
        <x:v>46090</x:v>
      </x:c>
      <x:c r="C1414" t="str">
        <x:v>K Bouakkaz</x:v>
      </x:c>
      <x:c r="D1414" t="str">
        <x:v>Permanent</x:v>
      </x:c>
      <x:c r="E1414" t="str">
        <x:v>Thurrock</x:v>
      </x:c>
      <x:c r="F1414" t="str">
        <x:v>Operative Porter</x:v>
      </x:c>
      <x:c r="G1414" t="str">
        <x:v>400525</x:v>
      </x:c>
      <x:c r="H1414" t="str">
        <x:v>JP Morgan Limited</x:v>
      </x:c>
      <x:c r="I1414" s="22" t="n">
        <x:v>8.5</x:v>
      </x:c>
      <x:c r="J1414" t="str">
        <x:v>Worked</x:v>
      </x:c>
      <x:c r="K1414" t="str">
        <x:v>Employee 102725; home branch Thurrock; assigned role Operative Porter | Deployment branch: Thurrock | Actual role: Operative Porter | Jobs: 400525 | Customers: JP Morgan Limited | Actual hours: 8.5; source records: 1</x:v>
      </x:c>
      <x:c r="L1414" t="str">
        <x:v>Include</x:v>
      </x:c>
      <x:c r="M1414"/>
      <x:c r="N1414"/>
    </x:row>
    <x:row r="1415">
      <x:c r="A1415" t="str">
        <x:v>K Bouakkaz|2026-03-10</x:v>
      </x:c>
      <x:c r="B1415" s="888" t="n">
        <x:v>46091</x:v>
      </x:c>
      <x:c r="C1415" t="str">
        <x:v>K Bouakkaz</x:v>
      </x:c>
      <x:c r="D1415" t="str">
        <x:v>Permanent</x:v>
      </x:c>
      <x:c r="E1415" t="str">
        <x:v>Thurrock</x:v>
      </x:c>
      <x:c r="F1415" t="str">
        <x:v>Operative Porter</x:v>
      </x:c>
      <x:c r="G1415" t="str">
        <x:v>396207</x:v>
      </x:c>
      <x:c r="H1415" t="str">
        <x:v>Linklaters LLP</x:v>
      </x:c>
      <x:c r="I1415" s="22" t="n">
        <x:v>9</x:v>
      </x:c>
      <x:c r="J1415" t="str">
        <x:v>Worked</x:v>
      </x:c>
      <x:c r="K1415" t="str">
        <x:v>Employee 102725; home branch Thurrock; assigned role Operative Porter | Deployment branch: Thurrock | Actual role: Operative Porter | Jobs: 396207 | Customers: Linklaters LLP | Actual hours: 9.0; source records: 1</x:v>
      </x:c>
      <x:c r="L1415" t="str">
        <x:v>Include</x:v>
      </x:c>
      <x:c r="M1415"/>
      <x:c r="N1415"/>
    </x:row>
    <x:row r="1416">
      <x:c r="A1416" t="str">
        <x:v>K Bouakkaz|2026-03-11</x:v>
      </x:c>
      <x:c r="B1416" s="888" t="n">
        <x:v>46092</x:v>
      </x:c>
      <x:c r="C1416" t="str">
        <x:v>K Bouakkaz</x:v>
      </x:c>
      <x:c r="D1416" t="str">
        <x:v>Permanent</x:v>
      </x:c>
      <x:c r="E1416" t="str">
        <x:v>Thurrock</x:v>
      </x:c>
      <x:c r="F1416" t="str">
        <x:v>Operative Porter</x:v>
      </x:c>
      <x:c r="G1416" t="str">
        <x:v>398210</x:v>
      </x:c>
      <x:c r="H1416" t="str">
        <x:v>London Metropolitan University</x:v>
      </x:c>
      <x:c r="I1416" s="22" t="n">
        <x:v>8.5</x:v>
      </x:c>
      <x:c r="J1416" t="str">
        <x:v>Worked</x:v>
      </x:c>
      <x:c r="K1416" t="str">
        <x:v>Employee 102725; home branch Thurrock; assigned role Operative Porter | Deployment branch: Thurrock | Actual role: Operative Porter | Jobs: 398210 | Customers: London Metropolitan University | Actual hours: 8.5; source records: 1</x:v>
      </x:c>
      <x:c r="L1416" t="str">
        <x:v>Include</x:v>
      </x:c>
      <x:c r="M1416"/>
      <x:c r="N1416"/>
    </x:row>
    <x:row r="1417">
      <x:c r="A1417" t="str">
        <x:v>K Bouakkaz|2026-03-12</x:v>
      </x:c>
      <x:c r="B1417" s="888" t="n">
        <x:v>46093</x:v>
      </x:c>
      <x:c r="C1417" t="str">
        <x:v>K Bouakkaz</x:v>
      </x:c>
      <x:c r="D1417" t="str">
        <x:v>Permanent</x:v>
      </x:c>
      <x:c r="E1417" t="str">
        <x:v>Thurrock</x:v>
      </x:c>
      <x:c r="F1417" t="str">
        <x:v>Operative Porter</x:v>
      </x:c>
      <x:c r="G1417" t="str">
        <x:v>398210</x:v>
      </x:c>
      <x:c r="H1417" t="str">
        <x:v>London Metropolitan University</x:v>
      </x:c>
      <x:c r="I1417" s="22" t="n">
        <x:v>8.5</x:v>
      </x:c>
      <x:c r="J1417" t="str">
        <x:v>Worked</x:v>
      </x:c>
      <x:c r="K1417" t="str">
        <x:v>Employee 102725; home branch Thurrock; assigned role Operative Porter | Deployment branch: Thurrock | Actual role: Operative Porter | Jobs: 398210 | Customers: London Metropolitan University | Actual hours: 8.5; source records: 1</x:v>
      </x:c>
      <x:c r="L1417" t="str">
        <x:v>Include</x:v>
      </x:c>
      <x:c r="M1417"/>
      <x:c r="N1417"/>
    </x:row>
    <x:row r="1418">
      <x:c r="A1418" t="str">
        <x:v>K Bouakkaz|2026-03-13</x:v>
      </x:c>
      <x:c r="B1418" s="888" t="n">
        <x:v>46094</x:v>
      </x:c>
      <x:c r="C1418" t="str">
        <x:v>K Bouakkaz</x:v>
      </x:c>
      <x:c r="D1418" t="str">
        <x:v>Permanent</x:v>
      </x:c>
      <x:c r="E1418" t="str">
        <x:v>Thurrock</x:v>
      </x:c>
      <x:c r="F1418" t="str">
        <x:v>Operative Porter</x:v>
      </x:c>
      <x:c r="G1418" t="str">
        <x:v>400525</x:v>
      </x:c>
      <x:c r="H1418" t="str">
        <x:v>JP Morgan Limited</x:v>
      </x:c>
      <x:c r="I1418" s="22" t="n">
        <x:v>8.5</x:v>
      </x:c>
      <x:c r="J1418" t="str">
        <x:v>Worked</x:v>
      </x:c>
      <x:c r="K1418" t="str">
        <x:v>Employee 102725; home branch Thurrock; assigned role Operative Porter | Deployment branch: Thurrock | Actual role: Operative Porter | Jobs: 400525 | Customers: JP Morgan Limited | Actual hours: 8.5; source records: 1</x:v>
      </x:c>
      <x:c r="L1418" t="str">
        <x:v>Include</x:v>
      </x:c>
      <x:c r="M1418"/>
      <x:c r="N1418"/>
    </x:row>
    <x:row r="1419">
      <x:c r="A1419" t="str">
        <x:v>K Bouakkaz|2026-03-14</x:v>
      </x:c>
      <x:c r="B1419" s="888" t="n">
        <x:v>46095</x:v>
      </x:c>
      <x:c r="C1419" t="str">
        <x:v>K Bouakkaz</x:v>
      </x:c>
      <x:c r="D1419" t="str">
        <x:v>Permanent</x:v>
      </x:c>
      <x:c r="E1419" t="str">
        <x:v>Thurrock</x:v>
      </x:c>
      <x:c r="F1419" t="str">
        <x:v>Operative Porter</x:v>
      </x:c>
      <x:c r="G1419" t="str">
        <x:v>400525</x:v>
      </x:c>
      <x:c r="H1419" t="str">
        <x:v>JP Morgan Limited</x:v>
      </x:c>
      <x:c r="I1419" s="22" t="n">
        <x:v>8.5</x:v>
      </x:c>
      <x:c r="J1419" t="str">
        <x:v>Worked</x:v>
      </x:c>
      <x:c r="K1419" t="str">
        <x:v>Employee 102725; home branch Thurrock; assigned role Operative Porter | Deployment branch: Thurrock | Actual role: Operative Porter | Jobs: 400525 | Customers: JP Morgan Limited | Actual hours: 8.5; source records: 1</x:v>
      </x:c>
      <x:c r="L1419" t="str">
        <x:v>Include</x:v>
      </x:c>
      <x:c r="M1419"/>
      <x:c r="N1419"/>
    </x:row>
    <x:row r="1420">
      <x:c r="A1420" t="str">
        <x:v>K Bouakkaz|2026-03-15</x:v>
      </x:c>
      <x:c r="B1420" s="888" t="n">
        <x:v>46096</x:v>
      </x:c>
      <x:c r="C1420" t="str">
        <x:v>K Bouakkaz</x:v>
      </x:c>
      <x:c r="D1420" t="str">
        <x:v>Permanent</x:v>
      </x:c>
      <x:c r="E1420" t="str">
        <x:v>Thurrock</x:v>
      </x:c>
      <x:c r="F1420" t="str">
        <x:v>Operative Porter</x:v>
      </x:c>
      <x:c r="G1420" t="str">
        <x:v>400980</x:v>
      </x:c>
      <x:c r="H1420" t="str">
        <x:v>JP Morgan Limited</x:v>
      </x:c>
      <x:c r="I1420" s="22" t="n">
        <x:v>8.5</x:v>
      </x:c>
      <x:c r="J1420" t="str">
        <x:v>Worked</x:v>
      </x:c>
      <x:c r="K1420" t="str">
        <x:v>Employee 102725; home branch Thurrock; assigned role Operative Porter | Deployment branch: Thurrock | Actual role: Operative Porter | Jobs: 400980 | Customers: JP Morgan Limited | Actual hours: 8.5; source records: 1</x:v>
      </x:c>
      <x:c r="L1420" t="str">
        <x:v>Include</x:v>
      </x:c>
      <x:c r="M1420"/>
      <x:c r="N1420"/>
    </x:row>
    <x:row r="1421">
      <x:c r="A1421" t="str">
        <x:v>K Bouakkaz|2026-03-16</x:v>
      </x:c>
      <x:c r="B1421" s="888" t="n">
        <x:v>46097</x:v>
      </x:c>
      <x:c r="C1421" t="str">
        <x:v>K Bouakkaz</x:v>
      </x:c>
      <x:c r="D1421" t="str">
        <x:v>Permanent</x:v>
      </x:c>
      <x:c r="E1421" t="str">
        <x:v>Thurrock</x:v>
      </x:c>
      <x:c r="F1421" t="str">
        <x:v>Operative Porter</x:v>
      </x:c>
      <x:c r="G1421" t="str">
        <x:v>400980</x:v>
      </x:c>
      <x:c r="H1421" t="str">
        <x:v>JP Morgan Limited</x:v>
      </x:c>
      <x:c r="I1421" s="22" t="n">
        <x:v>8.5</x:v>
      </x:c>
      <x:c r="J1421" t="str">
        <x:v>Worked</x:v>
      </x:c>
      <x:c r="K1421" t="str">
        <x:v>Employee 102725; home branch Thurrock; assigned role Operative Porter | Deployment branch: Thurrock | Actual role: Operative Porter | Jobs: 400980 | Customers: JP Morgan Limited | Actual hours: 8.5; source records: 1</x:v>
      </x:c>
      <x:c r="L1421" t="str">
        <x:v>Include</x:v>
      </x:c>
      <x:c r="M1421"/>
      <x:c r="N1421"/>
    </x:row>
    <x:row r="1422">
      <x:c r="A1422" t="str">
        <x:v>K Bouakkaz|2026-03-17</x:v>
      </x:c>
      <x:c r="B1422" s="888" t="n">
        <x:v>46098</x:v>
      </x:c>
      <x:c r="C1422" t="str">
        <x:v>K Bouakkaz</x:v>
      </x:c>
      <x:c r="D1422" t="str">
        <x:v>Permanent</x:v>
      </x:c>
      <x:c r="E1422" t="str">
        <x:v>Thurrock</x:v>
      </x:c>
      <x:c r="F1422" t="str">
        <x:v>Operative Porter</x:v>
      </x:c>
      <x:c r="G1422" t="str">
        <x:v>396207</x:v>
      </x:c>
      <x:c r="H1422" t="str">
        <x:v>Linklaters LLP</x:v>
      </x:c>
      <x:c r="I1422" s="22" t="n">
        <x:v>9.5</x:v>
      </x:c>
      <x:c r="J1422" t="str">
        <x:v>Worked</x:v>
      </x:c>
      <x:c r="K1422" t="str">
        <x:v>Employee 102725; home branch Thurrock; assigned role Operative Porter | Deployment branch: Thurrock | Actual role: Operative Porter | Jobs: 396207 | Customers: Linklaters LLP | Actual hours: 9.5; source records: 1</x:v>
      </x:c>
      <x:c r="L1422" t="str">
        <x:v>Include</x:v>
      </x:c>
      <x:c r="M1422"/>
      <x:c r="N1422"/>
    </x:row>
    <x:row r="1423">
      <x:c r="A1423" t="str">
        <x:v>K Bouakkaz|2026-03-18</x:v>
      </x:c>
      <x:c r="B1423" s="888" t="n">
        <x:v>46099</x:v>
      </x:c>
      <x:c r="C1423" t="str">
        <x:v>K Bouakkaz</x:v>
      </x:c>
      <x:c r="D1423" t="str">
        <x:v>Permanent</x:v>
      </x:c>
      <x:c r="E1423" t="str">
        <x:v>Thurrock</x:v>
      </x:c>
      <x:c r="F1423" t="str">
        <x:v>Operative Porter</x:v>
      </x:c>
      <x:c r="G1423" t="str">
        <x:v>396207</x:v>
      </x:c>
      <x:c r="H1423" t="str">
        <x:v>Linklaters LLP</x:v>
      </x:c>
      <x:c r="I1423" s="22" t="n">
        <x:v>9.5</x:v>
      </x:c>
      <x:c r="J1423" t="str">
        <x:v>Worked</x:v>
      </x:c>
      <x:c r="K1423" t="str">
        <x:v>Employee 102725; home branch Thurrock; assigned role Operative Porter | Deployment branch: Thurrock | Actual role: Operative Porter | Jobs: 396207 | Customers: Linklaters LLP | Actual hours: 9.5; source records: 1</x:v>
      </x:c>
      <x:c r="L1423" t="str">
        <x:v>Include</x:v>
      </x:c>
      <x:c r="M1423"/>
      <x:c r="N1423"/>
    </x:row>
    <x:row r="1424">
      <x:c r="A1424" t="str">
        <x:v>K Bouakkaz|2026-03-21</x:v>
      </x:c>
      <x:c r="B1424" s="888" t="n">
        <x:v>46102</x:v>
      </x:c>
      <x:c r="C1424" t="str">
        <x:v>K Bouakkaz</x:v>
      </x:c>
      <x:c r="D1424" t="str">
        <x:v>Permanent</x:v>
      </x:c>
      <x:c r="E1424" t="str">
        <x:v>Thurrock</x:v>
      </x:c>
      <x:c r="F1424" t="str">
        <x:v>Operative Porter</x:v>
      </x:c>
      <x:c r="G1424" t="str">
        <x:v>400525</x:v>
      </x:c>
      <x:c r="H1424" t="str">
        <x:v>JP Morgan Limited</x:v>
      </x:c>
      <x:c r="I1424" s="22" t="n">
        <x:v>8.5</x:v>
      </x:c>
      <x:c r="J1424" t="str">
        <x:v>Worked</x:v>
      </x:c>
      <x:c r="K1424" t="str">
        <x:v>Employee 102725; home branch Thurrock; assigned role Operative Porter | Deployment branch: Thurrock | Actual role: Operative Porter | Jobs: 400525 | Customers: JP Morgan Limited | Actual hours: 8.5; source records: 1</x:v>
      </x:c>
      <x:c r="L1424" t="str">
        <x:v>Include</x:v>
      </x:c>
      <x:c r="M1424"/>
      <x:c r="N1424"/>
    </x:row>
    <x:row r="1425">
      <x:c r="A1425" t="str">
        <x:v>K Bouakkaz|2026-03-22</x:v>
      </x:c>
      <x:c r="B1425" s="888" t="n">
        <x:v>46103</x:v>
      </x:c>
      <x:c r="C1425" t="str">
        <x:v>K Bouakkaz</x:v>
      </x:c>
      <x:c r="D1425" t="str">
        <x:v>Permanent</x:v>
      </x:c>
      <x:c r="E1425" t="str">
        <x:v>Thurrock</x:v>
      </x:c>
      <x:c r="F1425" t="str">
        <x:v>Operative Porter</x:v>
      </x:c>
      <x:c r="G1425" t="str">
        <x:v>400525</x:v>
      </x:c>
      <x:c r="H1425" t="str">
        <x:v>JP Morgan Limited</x:v>
      </x:c>
      <x:c r="I1425" s="22" t="n">
        <x:v>8.5</x:v>
      </x:c>
      <x:c r="J1425" t="str">
        <x:v>Worked</x:v>
      </x:c>
      <x:c r="K1425" t="str">
        <x:v>Employee 102725; home branch Thurrock; assigned role Operative Porter | Deployment branch: Thurrock | Actual role: Operative Porter | Jobs: 400525 | Customers: JP Morgan Limited | Actual hours: 8.5; source records: 1</x:v>
      </x:c>
      <x:c r="L1425" t="str">
        <x:v>Include</x:v>
      </x:c>
      <x:c r="M1425"/>
      <x:c r="N1425"/>
    </x:row>
    <x:row r="1426">
      <x:c r="A1426" t="str">
        <x:v>K Bouakkaz|2026-03-23</x:v>
      </x:c>
      <x:c r="B1426" s="888" t="n">
        <x:v>46104</x:v>
      </x:c>
      <x:c r="C1426" t="str">
        <x:v>K Bouakkaz</x:v>
      </x:c>
      <x:c r="D1426" t="str">
        <x:v>Permanent</x:v>
      </x:c>
      <x:c r="E1426" t="str">
        <x:v>Thurrock</x:v>
      </x:c>
      <x:c r="F1426" t="str">
        <x:v>Operative Porter</x:v>
      </x:c>
      <x:c r="G1426" t="str">
        <x:v>400289</x:v>
      </x:c>
      <x:c r="H1426" t="str">
        <x:v>HSBC/JLL</x:v>
      </x:c>
      <x:c r="I1426" s="22" t="n">
        <x:v>7</x:v>
      </x:c>
      <x:c r="J1426" t="str">
        <x:v>Worked</x:v>
      </x:c>
      <x:c r="K1426" t="str">
        <x:v>Employee 102725; home branch Thurrock; assigned role Operative Porter | Deployment branch: Thurrock | Actual role: Operative Porter | Jobs: 400289 | Customers: HSBC/JLL | Actual hours: 7.0; source records: 1</x:v>
      </x:c>
      <x:c r="L1426" t="str">
        <x:v>Include</x:v>
      </x:c>
      <x:c r="M1426"/>
      <x:c r="N1426"/>
    </x:row>
    <x:row r="1427">
      <x:c r="A1427" t="str">
        <x:v>K Bouakkaz|2026-03-25</x:v>
      </x:c>
      <x:c r="B1427" s="888" t="n">
        <x:v>46106</x:v>
      </x:c>
      <x:c r="C1427" t="str">
        <x:v>K Bouakkaz</x:v>
      </x:c>
      <x:c r="D1427" t="str">
        <x:v>Permanent</x:v>
      </x:c>
      <x:c r="E1427" t="str">
        <x:v>Thurrock</x:v>
      </x:c>
      <x:c r="F1427" t="str">
        <x:v>Operative Porter</x:v>
      </x:c>
      <x:c r="G1427" t="str">
        <x:v>400289</x:v>
      </x:c>
      <x:c r="H1427" t="str">
        <x:v>HSBC/JLL</x:v>
      </x:c>
      <x:c r="I1427" s="22" t="n">
        <x:v>7</x:v>
      </x:c>
      <x:c r="J1427" t="str">
        <x:v>Worked</x:v>
      </x:c>
      <x:c r="K1427" t="str">
        <x:v>Employee 102725; home branch Thurrock; assigned role Operative Porter | Deployment branch: Thurrock | Actual role: Operative Porter | Jobs: 400289 | Customers: HSBC/JLL | Actual hours: 7.0; source records: 1</x:v>
      </x:c>
      <x:c r="L1427" t="str">
        <x:v>Include</x:v>
      </x:c>
      <x:c r="M1427"/>
      <x:c r="N1427"/>
    </x:row>
    <x:row r="1428">
      <x:c r="A1428" t="str">
        <x:v>K Bouakkaz|2026-03-26</x:v>
      </x:c>
      <x:c r="B1428" s="888" t="n">
        <x:v>46107</x:v>
      </x:c>
      <x:c r="C1428" t="str">
        <x:v>K Bouakkaz</x:v>
      </x:c>
      <x:c r="D1428" t="str">
        <x:v>Permanent</x:v>
      </x:c>
      <x:c r="E1428" t="str">
        <x:v>Thurrock</x:v>
      </x:c>
      <x:c r="F1428" t="str">
        <x:v>Operative Porter</x:v>
      </x:c>
      <x:c r="G1428" t="str">
        <x:v>400289</x:v>
      </x:c>
      <x:c r="H1428" t="str">
        <x:v>HSBC/JLL</x:v>
      </x:c>
      <x:c r="I1428" s="22" t="n">
        <x:v>6.5</x:v>
      </x:c>
      <x:c r="J1428" t="str">
        <x:v>Worked</x:v>
      </x:c>
      <x:c r="K1428" t="str">
        <x:v>Employee 102725; home branch Thurrock; assigned role Operative Porter | Deployment branch: Thurrock | Actual role: Operative Porter | Jobs: 400289 | Customers: HSBC/JLL | Actual hours: 6.5; source records: 1</x:v>
      </x:c>
      <x:c r="L1428" t="str">
        <x:v>Include</x:v>
      </x:c>
      <x:c r="M1428"/>
      <x:c r="N1428"/>
    </x:row>
    <x:row r="1429">
      <x:c r="A1429" t="str">
        <x:v>K Bouakkaz|2026-03-27</x:v>
      </x:c>
      <x:c r="B1429" s="888" t="n">
        <x:v>46108</x:v>
      </x:c>
      <x:c r="C1429" t="str">
        <x:v>K Bouakkaz</x:v>
      </x:c>
      <x:c r="D1429" t="str">
        <x:v>Permanent</x:v>
      </x:c>
      <x:c r="E1429" t="str">
        <x:v>Thurrock</x:v>
      </x:c>
      <x:c r="F1429" t="str">
        <x:v>Operative Porter</x:v>
      </x:c>
      <x:c r="G1429" t="str">
        <x:v>400525</x:v>
      </x:c>
      <x:c r="H1429" t="str">
        <x:v>JP Morgan Limited</x:v>
      </x:c>
      <x:c r="I1429" s="22" t="n">
        <x:v>8.5</x:v>
      </x:c>
      <x:c r="J1429" t="str">
        <x:v>Worked</x:v>
      </x:c>
      <x:c r="K1429" t="str">
        <x:v>Employee 102725; home branch Thurrock; assigned role Operative Porter | Deployment branch: Thurrock | Actual role: Operative Porter | Jobs: 400525 | Customers: JP Morgan Limited | Actual hours: 8.5; source records: 1</x:v>
      </x:c>
      <x:c r="L1429" t="str">
        <x:v>Include</x:v>
      </x:c>
      <x:c r="M1429"/>
      <x:c r="N1429"/>
    </x:row>
    <x:row r="1430">
      <x:c r="A1430" t="str">
        <x:v>K Bouakkaz|2026-03-28</x:v>
      </x:c>
      <x:c r="B1430" s="888" t="n">
        <x:v>46109</x:v>
      </x:c>
      <x:c r="C1430" t="str">
        <x:v>K Bouakkaz</x:v>
      </x:c>
      <x:c r="D1430" t="str">
        <x:v>Permanent</x:v>
      </x:c>
      <x:c r="E1430" t="str">
        <x:v>Thurrock</x:v>
      </x:c>
      <x:c r="F1430" t="str">
        <x:v>Operative Porter</x:v>
      </x:c>
      <x:c r="G1430" t="str">
        <x:v>400289</x:v>
      </x:c>
      <x:c r="H1430" t="str">
        <x:v>HSBC/JLL</x:v>
      </x:c>
      <x:c r="I1430" s="22" t="n">
        <x:v>7.5</x:v>
      </x:c>
      <x:c r="J1430" t="str">
        <x:v>Worked</x:v>
      </x:c>
      <x:c r="K1430" t="str">
        <x:v>Employee 102725; home branch Thurrock; assigned role Operative Porter | Deployment branch: Thurrock | Actual role: Operative Porter | Jobs: 400289 | Customers: HSBC/JLL | Actual hours: 7.5; source records: 1</x:v>
      </x:c>
      <x:c r="L1430" t="str">
        <x:v>Include</x:v>
      </x:c>
      <x:c r="M1430"/>
      <x:c r="N1430"/>
    </x:row>
    <x:row r="1431">
      <x:c r="A1431" t="str">
        <x:v>K Bouakkaz|2026-03-29</x:v>
      </x:c>
      <x:c r="B1431" s="888" t="n">
        <x:v>46110</x:v>
      </x:c>
      <x:c r="C1431" t="str">
        <x:v>K Bouakkaz</x:v>
      </x:c>
      <x:c r="D1431" t="str">
        <x:v>Permanent</x:v>
      </x:c>
      <x:c r="E1431" t="str">
        <x:v>Thurrock</x:v>
      </x:c>
      <x:c r="F1431" t="str">
        <x:v>Operative Porter</x:v>
      </x:c>
      <x:c r="G1431" t="str">
        <x:v>396207</x:v>
      </x:c>
      <x:c r="H1431" t="str">
        <x:v>Linklaters LLP</x:v>
      </x:c>
      <x:c r="I1431" s="22" t="n">
        <x:v>9</x:v>
      </x:c>
      <x:c r="J1431" t="str">
        <x:v>Worked</x:v>
      </x:c>
      <x:c r="K1431" t="str">
        <x:v>Employee 102725; home branch Thurrock; assigned role Operative Porter | Deployment branch: Thurrock | Actual role: Operative Porter | Jobs: 396207 | Customers: Linklaters LLP | Actual hours: 9.0; source records: 1</x:v>
      </x:c>
      <x:c r="L1431" t="str">
        <x:v>Include</x:v>
      </x:c>
      <x:c r="M1431"/>
      <x:c r="N1431"/>
    </x:row>
    <x:row r="1432">
      <x:c r="A1432" t="str">
        <x:v>K Bouakkaz|2026-03-31</x:v>
      </x:c>
      <x:c r="B1432" s="888" t="n">
        <x:v>46112</x:v>
      </x:c>
      <x:c r="C1432" t="str">
        <x:v>K Bouakkaz</x:v>
      </x:c>
      <x:c r="D1432" t="str">
        <x:v>Permanent</x:v>
      </x:c>
      <x:c r="E1432" t="str">
        <x:v>Thurrock</x:v>
      </x:c>
      <x:c r="F1432" t="str">
        <x:v>Operative Porter</x:v>
      </x:c>
      <x:c r="G1432" t="str">
        <x:v>400289</x:v>
      </x:c>
      <x:c r="H1432" t="str">
        <x:v>HSBC/JLL</x:v>
      </x:c>
      <x:c r="I1432" s="22" t="n">
        <x:v>6.75</x:v>
      </x:c>
      <x:c r="J1432" t="str">
        <x:v>Worked</x:v>
      </x:c>
      <x:c r="K1432" t="str">
        <x:v>Employee 102725; home branch Thurrock; assigned role Operative Porter | Deployment branch: Thurrock | Actual role: Operative Porter | Jobs: 400289 | Customers: HSBC/JLL | Actual hours: 6.8; source records: 1</x:v>
      </x:c>
      <x:c r="L1432" t="str">
        <x:v>Include</x:v>
      </x:c>
      <x:c r="M1432"/>
      <x:c r="N1432"/>
    </x:row>
    <x:row r="1433">
      <x:c r="A1433" t="str">
        <x:v>K Ford|2026-03-01</x:v>
      </x:c>
      <x:c r="B1433" s="888" t="n">
        <x:v>46082</x:v>
      </x:c>
      <x:c r="C1433" t="str">
        <x:v>K Ford</x:v>
      </x:c>
      <x:c r="D1433" t="str">
        <x:v>Permanent</x:v>
      </x:c>
      <x:c r="E1433" t="str">
        <x:v>Thurrock</x:v>
      </x:c>
      <x:c r="F1433" t="str">
        <x:v>Operative Skilled</x:v>
      </x:c>
      <x:c r="G1433" t="str">
        <x:v>400150</x:v>
      </x:c>
      <x:c r="H1433" t="str">
        <x:v>Cooke, Young &amp; Keidan LLP</x:v>
      </x:c>
      <x:c r="I1433" s="22" t="n">
        <x:v>5.5</x:v>
      </x:c>
      <x:c r="J1433" t="str">
        <x:v>Worked</x:v>
      </x:c>
      <x:c r="K1433" t="str">
        <x:v>Employee 103012; home branch Thurrock; assigned role Operative Skilled | Deployment branch: Thurrock | Actual role: Operative Skilled | Jobs: 400150 | Customers: Cooke, Young &amp; Keidan LLP | Actual hours: 5.5; source records: 1</x:v>
      </x:c>
      <x:c r="L1433" t="str">
        <x:v>Include</x:v>
      </x:c>
      <x:c r="M1433"/>
      <x:c r="N1433"/>
    </x:row>
    <x:row r="1434">
      <x:c r="A1434" t="str">
        <x:v>K Ford|2026-03-02</x:v>
      </x:c>
      <x:c r="B1434" s="888" t="n">
        <x:v>46083</x:v>
      </x:c>
      <x:c r="C1434" t="str">
        <x:v>K Ford</x:v>
      </x:c>
      <x:c r="D1434" t="str">
        <x:v>Permanent</x:v>
      </x:c>
      <x:c r="E1434" t="str">
        <x:v>Thurrock</x:v>
      </x:c>
      <x:c r="F1434" t="str">
        <x:v>Operative Skilled</x:v>
      </x:c>
      <x:c r="G1434" t="str">
        <x:v>396207</x:v>
      </x:c>
      <x:c r="H1434" t="str">
        <x:v>Linklaters LLP</x:v>
      </x:c>
      <x:c r="I1434" s="22" t="n">
        <x:v>9.5</x:v>
      </x:c>
      <x:c r="J1434" t="str">
        <x:v>Worked</x:v>
      </x:c>
      <x:c r="K1434" t="str">
        <x:v>Employee 103012; home branch Thurrock; assigned role Operative Skilled | Deployment branch: Thurrock | Actual role: Operative Skilled | Jobs: 396207 | Customers: Linklaters LLP | Actual hours: 9.5; source records: 1</x:v>
      </x:c>
      <x:c r="L1434" t="str">
        <x:v>Include</x:v>
      </x:c>
      <x:c r="M1434"/>
      <x:c r="N1434"/>
    </x:row>
    <x:row r="1435">
      <x:c r="A1435" t="str">
        <x:v>K Ford|2026-03-03</x:v>
      </x:c>
      <x:c r="B1435" s="888" t="n">
        <x:v>46084</x:v>
      </x:c>
      <x:c r="C1435" t="str">
        <x:v>K Ford</x:v>
      </x:c>
      <x:c r="D1435" t="str">
        <x:v>Permanent</x:v>
      </x:c>
      <x:c r="E1435" t="str">
        <x:v>Thurrock</x:v>
      </x:c>
      <x:c r="F1435" t="str">
        <x:v>Operative Skilled</x:v>
      </x:c>
      <x:c r="G1435" t="str">
        <x:v>400149</x:v>
      </x:c>
      <x:c r="H1435" t="str">
        <x:v>Gordon/Ms Gloria</x:v>
      </x:c>
      <x:c r="I1435" s="22" t="n">
        <x:v>6.5</x:v>
      </x:c>
      <x:c r="J1435" t="str">
        <x:v>Worked</x:v>
      </x:c>
      <x:c r="K1435" t="str">
        <x:v>Employee 103012; home branch Thurrock; assigned role Operative Skilled | Deployment branch: Thurrock | Actual role: Operative Skilled | Jobs: 400149 | Customers: Gordon/Ms Gloria | Actual hours: 6.5; source records: 1</x:v>
      </x:c>
      <x:c r="L1435" t="str">
        <x:v>Include</x:v>
      </x:c>
      <x:c r="M1435"/>
      <x:c r="N1435"/>
    </x:row>
    <x:row r="1436">
      <x:c r="A1436" t="str">
        <x:v>K Ford|2026-03-09</x:v>
      </x:c>
      <x:c r="B1436" s="888" t="n">
        <x:v>46090</x:v>
      </x:c>
      <x:c r="C1436" t="str">
        <x:v>K Ford</x:v>
      </x:c>
      <x:c r="D1436" t="str">
        <x:v>Permanent</x:v>
      </x:c>
      <x:c r="E1436" t="str">
        <x:v>Thurrock</x:v>
      </x:c>
      <x:c r="F1436" t="str">
        <x:v>Operative Skilled</x:v>
      </x:c>
      <x:c r="G1436" t="str">
        <x:v>396672</x:v>
      </x:c>
      <x:c r="H1436" t="str">
        <x:v>Kamara/Isatu</x:v>
      </x:c>
      <x:c r="I1436" s="22" t="n">
        <x:v>8</x:v>
      </x:c>
      <x:c r="J1436" t="str">
        <x:v>Worked</x:v>
      </x:c>
      <x:c r="K1436" t="str">
        <x:v>Employee 103012; home branch Thurrock; assigned role Operative Skilled | Deployment branch: Thurrock | Actual role: Operative Skilled | Jobs: 396672 | Customers: Kamara/Isatu | Actual hours: 8.0; source records: 1</x:v>
      </x:c>
      <x:c r="L1436" t="str">
        <x:v>Include</x:v>
      </x:c>
      <x:c r="M1436"/>
      <x:c r="N1436"/>
    </x:row>
    <x:row r="1437">
      <x:c r="A1437" t="str">
        <x:v>K Ford|2026-03-10</x:v>
      </x:c>
      <x:c r="B1437" s="888" t="n">
        <x:v>46091</x:v>
      </x:c>
      <x:c r="C1437" t="str">
        <x:v>K Ford</x:v>
      </x:c>
      <x:c r="D1437" t="str">
        <x:v>Permanent</x:v>
      </x:c>
      <x:c r="E1437" t="str">
        <x:v>Thurrock</x:v>
      </x:c>
      <x:c r="F1437" t="str">
        <x:v>Operative Skilled</x:v>
      </x:c>
      <x:c r="G1437" t="str">
        <x:v>399578</x:v>
      </x:c>
      <x:c r="H1437" t="str">
        <x:v>Knotel UK Ltd</x:v>
      </x:c>
      <x:c r="I1437" s="22" t="n">
        <x:v>7.5</x:v>
      </x:c>
      <x:c r="J1437" t="str">
        <x:v>Worked</x:v>
      </x:c>
      <x:c r="K1437" t="str">
        <x:v>Employee 103012; home branch Thurrock; assigned role Operative Skilled | Deployment branch: Thurrock | Actual role: Operative Skilled | Jobs: 399578 | Customers: Knotel UK Ltd | Actual hours: 7.5; source records: 1</x:v>
      </x:c>
      <x:c r="L1437" t="str">
        <x:v>Include</x:v>
      </x:c>
      <x:c r="M1437"/>
      <x:c r="N1437"/>
    </x:row>
    <x:row r="1438">
      <x:c r="A1438" t="str">
        <x:v>K Ford|2026-03-11</x:v>
      </x:c>
      <x:c r="B1438" s="888" t="n">
        <x:v>46092</x:v>
      </x:c>
      <x:c r="C1438" t="str">
        <x:v>K Ford</x:v>
      </x:c>
      <x:c r="D1438" t="str">
        <x:v>Permanent</x:v>
      </x:c>
      <x:c r="E1438" t="str">
        <x:v>Thurrock</x:v>
      </x:c>
      <x:c r="F1438" t="str">
        <x:v>Operative Skilled</x:v>
      </x:c>
      <x:c r="G1438" t="str">
        <x:v>396667</x:v>
      </x:c>
      <x:c r="H1438" t="str">
        <x:v>Bates/Ms Natasha</x:v>
      </x:c>
      <x:c r="I1438" s="22" t="n">
        <x:v>6</x:v>
      </x:c>
      <x:c r="J1438" t="str">
        <x:v>Worked</x:v>
      </x:c>
      <x:c r="K1438" t="str">
        <x:v>Employee 103012; home branch Thurrock; assigned role Operative Skilled | Deployment branch: Thurrock | Actual role: Operative Skilled | Jobs: 396667 | Customers: Bates/Ms Natasha | Actual hours: 6.0; source records: 1</x:v>
      </x:c>
      <x:c r="L1438" t="str">
        <x:v>Include</x:v>
      </x:c>
      <x:c r="M1438"/>
      <x:c r="N1438"/>
    </x:row>
    <x:row r="1439">
      <x:c r="A1439" t="str">
        <x:v>K Ford|2026-03-12</x:v>
      </x:c>
      <x:c r="B1439" s="888" t="n">
        <x:v>46093</x:v>
      </x:c>
      <x:c r="C1439" t="str">
        <x:v>K Ford</x:v>
      </x:c>
      <x:c r="D1439" t="str">
        <x:v>Permanent</x:v>
      </x:c>
      <x:c r="E1439" t="str">
        <x:v>Thurrock</x:v>
      </x:c>
      <x:c r="F1439" t="str">
        <x:v>Operative Skilled</x:v>
      </x:c>
      <x:c r="G1439"/>
      <x:c r="H1439"/>
      <x:c r="I1439" s="22" t="n">
        <x:v>0</x:v>
      </x:c>
      <x:c r="J1439" t="str">
        <x:v>Other leave — Sickness</x:v>
      </x:c>
      <x:c r="K1439" t="str">
        <x:v>Employee 103012; home branch Thurrock; assigned role Operative Skilled | Leave: Sickness | Leave calendar basis: Variable-pattern period</x:v>
      </x:c>
      <x:c r="L1439" t="str">
        <x:v>Include</x:v>
      </x:c>
      <x:c r="M1439"/>
      <x:c r="N1439"/>
    </x:row>
    <x:row r="1440">
      <x:c r="A1440" t="str">
        <x:v>K Ford|2026-03-13</x:v>
      </x:c>
      <x:c r="B1440" s="888" t="n">
        <x:v>46094</x:v>
      </x:c>
      <x:c r="C1440" t="str">
        <x:v>K Ford</x:v>
      </x:c>
      <x:c r="D1440" t="str">
        <x:v>Permanent</x:v>
      </x:c>
      <x:c r="E1440" t="str">
        <x:v>Thurrock</x:v>
      </x:c>
      <x:c r="F1440" t="str">
        <x:v>Operative Skilled</x:v>
      </x:c>
      <x:c r="G1440" t="str">
        <x:v>397941</x:v>
      </x:c>
      <x:c r="H1440" t="str">
        <x:v>Aliro Obote, Ms Lucy Angom/Mr Richard</x:v>
      </x:c>
      <x:c r="I1440" s="22" t="n">
        <x:v>8</x:v>
      </x:c>
      <x:c r="J1440" t="str">
        <x:v>Worked</x:v>
      </x:c>
      <x:c r="K1440" t="str">
        <x:v>Employee 103012; home branch Thurrock; assigned role Operative Skilled | Deployment branch: Thurrock | Actual role: Operative Skilled | Jobs: 397941 | Customers: Aliro Obote, Ms Lucy Angom/Mr Richard | Actual hours: 8.0; source records: 1</x:v>
      </x:c>
      <x:c r="L1440" t="str">
        <x:v>Include</x:v>
      </x:c>
      <x:c r="M1440"/>
      <x:c r="N1440"/>
    </x:row>
    <x:row r="1441">
      <x:c r="A1441" t="str">
        <x:v>K Ford|2026-03-16</x:v>
      </x:c>
      <x:c r="B1441" s="888" t="n">
        <x:v>46097</x:v>
      </x:c>
      <x:c r="C1441" t="str">
        <x:v>K Ford</x:v>
      </x:c>
      <x:c r="D1441" t="str">
        <x:v>Permanent</x:v>
      </x:c>
      <x:c r="E1441" t="str">
        <x:v>Thurrock</x:v>
      </x:c>
      <x:c r="F1441" t="str">
        <x:v>Operative Skilled</x:v>
      </x:c>
      <x:c r="G1441" t="str">
        <x:v>400289</x:v>
      </x:c>
      <x:c r="H1441" t="str">
        <x:v>HSBC/JLL</x:v>
      </x:c>
      <x:c r="I1441" s="22" t="n">
        <x:v>17.5</x:v>
      </x:c>
      <x:c r="J1441" t="str">
        <x:v>Worked — 2 records</x:v>
      </x:c>
      <x:c r="K1441" t="str">
        <x:v>Employee 103012; home branch Thurrock; assigned role Operative Skilled | Deployment branch: Thurrock | Actual role: Operative Porter, Operative Skilled | Jobs: 400289 | Customers: HSBC/JLL | Actual hours: 17.5; source records: 2</x:v>
      </x:c>
      <x:c r="L1441" t="str">
        <x:v>Include</x:v>
      </x:c>
      <x:c r="M1441"/>
      <x:c r="N1441"/>
    </x:row>
    <x:row r="1442">
      <x:c r="A1442" t="str">
        <x:v>K Ford|2026-03-17</x:v>
      </x:c>
      <x:c r="B1442" s="888" t="n">
        <x:v>46098</x:v>
      </x:c>
      <x:c r="C1442" t="str">
        <x:v>K Ford</x:v>
      </x:c>
      <x:c r="D1442" t="str">
        <x:v>Permanent</x:v>
      </x:c>
      <x:c r="E1442" t="str">
        <x:v>Thurrock</x:v>
      </x:c>
      <x:c r="F1442" t="str">
        <x:v>Operative Skilled</x:v>
      </x:c>
      <x:c r="G1442" t="str">
        <x:v>400289</x:v>
      </x:c>
      <x:c r="H1442" t="str">
        <x:v>HSBC/JLL</x:v>
      </x:c>
      <x:c r="I1442" s="22" t="n">
        <x:v>17.5</x:v>
      </x:c>
      <x:c r="J1442" t="str">
        <x:v>Worked — 2 records</x:v>
      </x:c>
      <x:c r="K1442" t="str">
        <x:v>Employee 103012; home branch Thurrock; assigned role Operative Skilled | Deployment branch: Thurrock | Actual role: Operative Porter, Operative Skilled | Jobs: 400289 | Customers: HSBC/JLL | Actual hours: 17.5; source records: 2</x:v>
      </x:c>
      <x:c r="L1442" t="str">
        <x:v>Include</x:v>
      </x:c>
      <x:c r="M1442"/>
      <x:c r="N1442"/>
    </x:row>
    <x:row r="1443">
      <x:c r="A1443" t="str">
        <x:v>K Ford|2026-03-18</x:v>
      </x:c>
      <x:c r="B1443" s="888" t="n">
        <x:v>46099</x:v>
      </x:c>
      <x:c r="C1443" t="str">
        <x:v>K Ford</x:v>
      </x:c>
      <x:c r="D1443" t="str">
        <x:v>Permanent</x:v>
      </x:c>
      <x:c r="E1443" t="str">
        <x:v>Thurrock</x:v>
      </x:c>
      <x:c r="F1443" t="str">
        <x:v>Operative Skilled</x:v>
      </x:c>
      <x:c r="G1443" t="str">
        <x:v>400289</x:v>
      </x:c>
      <x:c r="H1443" t="str">
        <x:v>HSBC/JLL</x:v>
      </x:c>
      <x:c r="I1443" s="22" t="n">
        <x:v>17</x:v>
      </x:c>
      <x:c r="J1443" t="str">
        <x:v>Worked — 2 records</x:v>
      </x:c>
      <x:c r="K1443" t="str">
        <x:v>Employee 103012; home branch Thurrock; assigned role Operative Skilled | Deployment branch: Thurrock | Actual role: Operative Porter, Operative Skilled | Jobs: 400289 | Customers: HSBC/JLL | Actual hours: 17.0; source records: 2</x:v>
      </x:c>
      <x:c r="L1443" t="str">
        <x:v>Include</x:v>
      </x:c>
      <x:c r="M1443"/>
      <x:c r="N1443"/>
    </x:row>
    <x:row r="1444">
      <x:c r="A1444" t="str">
        <x:v>K Ford|2026-03-19</x:v>
      </x:c>
      <x:c r="B1444" s="888" t="n">
        <x:v>46100</x:v>
      </x:c>
      <x:c r="C1444" t="str">
        <x:v>K Ford</x:v>
      </x:c>
      <x:c r="D1444" t="str">
        <x:v>Permanent</x:v>
      </x:c>
      <x:c r="E1444" t="str">
        <x:v>Thurrock</x:v>
      </x:c>
      <x:c r="F1444" t="str">
        <x:v>Operative Skilled</x:v>
      </x:c>
      <x:c r="G1444" t="str">
        <x:v>400289</x:v>
      </x:c>
      <x:c r="H1444" t="str">
        <x:v>HSBC/JLL</x:v>
      </x:c>
      <x:c r="I1444" s="22" t="n">
        <x:v>17</x:v>
      </x:c>
      <x:c r="J1444" t="str">
        <x:v>Worked — 2 records</x:v>
      </x:c>
      <x:c r="K1444" t="str">
        <x:v>Employee 103012; home branch Thurrock; assigned role Operative Skilled | Deployment branch: Thurrock | Actual role: Operative Porter, Operative Skilled | Jobs: 400289 | Customers: HSBC/JLL | Actual hours: 17.0; source records: 2</x:v>
      </x:c>
      <x:c r="L1444" t="str">
        <x:v>Include</x:v>
      </x:c>
      <x:c r="M1444"/>
      <x:c r="N1444"/>
    </x:row>
    <x:row r="1445">
      <x:c r="A1445" t="str">
        <x:v>K Ford|2026-03-20</x:v>
      </x:c>
      <x:c r="B1445" s="888" t="n">
        <x:v>46101</x:v>
      </x:c>
      <x:c r="C1445" t="str">
        <x:v>K Ford</x:v>
      </x:c>
      <x:c r="D1445" t="str">
        <x:v>Permanent</x:v>
      </x:c>
      <x:c r="E1445" t="str">
        <x:v>Thurrock</x:v>
      </x:c>
      <x:c r="F1445" t="str">
        <x:v>Operative Skilled</x:v>
      </x:c>
      <x:c r="G1445" t="str">
        <x:v>400289</x:v>
      </x:c>
      <x:c r="H1445" t="str">
        <x:v>HSBC/JLL</x:v>
      </x:c>
      <x:c r="I1445" s="22" t="n">
        <x:v>17</x:v>
      </x:c>
      <x:c r="J1445" t="str">
        <x:v>Worked — 2 records</x:v>
      </x:c>
      <x:c r="K1445" t="str">
        <x:v>Employee 103012; home branch Thurrock; assigned role Operative Skilled | Deployment branch: Thurrock | Actual role: Operative Porter, Operative Skilled | Jobs: 400289 | Customers: HSBC/JLL | Actual hours: 17.0; source records: 2</x:v>
      </x:c>
      <x:c r="L1445" t="str">
        <x:v>Include</x:v>
      </x:c>
      <x:c r="M1445"/>
      <x:c r="N1445"/>
    </x:row>
    <x:row r="1446">
      <x:c r="A1446" t="str">
        <x:v>K Ford|2026-03-23</x:v>
      </x:c>
      <x:c r="B1446" s="888" t="n">
        <x:v>46104</x:v>
      </x:c>
      <x:c r="C1446" t="str">
        <x:v>K Ford</x:v>
      </x:c>
      <x:c r="D1446" t="str">
        <x:v>Permanent</x:v>
      </x:c>
      <x:c r="E1446" t="str">
        <x:v>Thurrock</x:v>
      </x:c>
      <x:c r="F1446" t="str">
        <x:v>Operative Skilled</x:v>
      </x:c>
      <x:c r="G1446" t="str">
        <x:v>400289</x:v>
      </x:c>
      <x:c r="H1446" t="str">
        <x:v>HSBC/JLL</x:v>
      </x:c>
      <x:c r="I1446" s="22" t="n">
        <x:v>7</x:v>
      </x:c>
      <x:c r="J1446" t="str">
        <x:v>Worked</x:v>
      </x:c>
      <x:c r="K1446" t="str">
        <x:v>Employee 103012; home branch Thurrock; assigned role Operative Skilled | Deployment branch: Thurrock | Actual role: Operative Porter | Jobs: 400289 | Customers: HSBC/JLL | Actual hours: 7.0; source records: 1</x:v>
      </x:c>
      <x:c r="L1446" t="str">
        <x:v>Include</x:v>
      </x:c>
      <x:c r="M1446"/>
      <x:c r="N1446"/>
    </x:row>
    <x:row r="1447">
      <x:c r="A1447" t="str">
        <x:v>K Ford|2026-03-24</x:v>
      </x:c>
      <x:c r="B1447" s="888" t="n">
        <x:v>46105</x:v>
      </x:c>
      <x:c r="C1447" t="str">
        <x:v>K Ford</x:v>
      </x:c>
      <x:c r="D1447" t="str">
        <x:v>Permanent</x:v>
      </x:c>
      <x:c r="E1447" t="str">
        <x:v>Thurrock</x:v>
      </x:c>
      <x:c r="F1447" t="str">
        <x:v>Operative Skilled</x:v>
      </x:c>
      <x:c r="G1447" t="str">
        <x:v>400289</x:v>
      </x:c>
      <x:c r="H1447" t="str">
        <x:v>HSBC/JLL</x:v>
      </x:c>
      <x:c r="I1447" s="22" t="n">
        <x:v>17.5</x:v>
      </x:c>
      <x:c r="J1447" t="str">
        <x:v>Worked — 2 records</x:v>
      </x:c>
      <x:c r="K1447" t="str">
        <x:v>Employee 103012; home branch Thurrock; assigned role Operative Skilled | Deployment branch: Thurrock | Actual role: Operative Porter, Operative Skilled | Jobs: 400289 | Customers: HSBC/JLL | Actual hours: 17.5; source records: 2</x:v>
      </x:c>
      <x:c r="L1447" t="str">
        <x:v>Include</x:v>
      </x:c>
      <x:c r="M1447"/>
      <x:c r="N1447"/>
    </x:row>
    <x:row r="1448">
      <x:c r="A1448" t="str">
        <x:v>K Ford|2026-03-25</x:v>
      </x:c>
      <x:c r="B1448" s="888" t="n">
        <x:v>46106</x:v>
      </x:c>
      <x:c r="C1448" t="str">
        <x:v>K Ford</x:v>
      </x:c>
      <x:c r="D1448" t="str">
        <x:v>Permanent</x:v>
      </x:c>
      <x:c r="E1448" t="str">
        <x:v>Thurrock</x:v>
      </x:c>
      <x:c r="F1448" t="str">
        <x:v>Operative Skilled</x:v>
      </x:c>
      <x:c r="G1448" t="str">
        <x:v>400289</x:v>
      </x:c>
      <x:c r="H1448" t="str">
        <x:v>HSBC/JLL</x:v>
      </x:c>
      <x:c r="I1448" s="22" t="n">
        <x:v>7</x:v>
      </x:c>
      <x:c r="J1448" t="str">
        <x:v>Worked</x:v>
      </x:c>
      <x:c r="K1448" t="str">
        <x:v>Employee 103012; home branch Thurrock; assigned role Operative Skilled | Deployment branch: Thurrock | Actual role: Operative Porter | Jobs: 400289 | Customers: HSBC/JLL | Actual hours: 7.0; source records: 1</x:v>
      </x:c>
      <x:c r="L1448" t="str">
        <x:v>Include</x:v>
      </x:c>
      <x:c r="M1448"/>
      <x:c r="N1448"/>
    </x:row>
    <x:row r="1449">
      <x:c r="A1449" t="str">
        <x:v>K Ford|2026-03-26</x:v>
      </x:c>
      <x:c r="B1449" s="888" t="n">
        <x:v>46107</x:v>
      </x:c>
      <x:c r="C1449" t="str">
        <x:v>K Ford</x:v>
      </x:c>
      <x:c r="D1449" t="str">
        <x:v>Permanent</x:v>
      </x:c>
      <x:c r="E1449" t="str">
        <x:v>Thurrock</x:v>
      </x:c>
      <x:c r="F1449" t="str">
        <x:v>Operative Skilled</x:v>
      </x:c>
      <x:c r="G1449" t="str">
        <x:v>400289</x:v>
      </x:c>
      <x:c r="H1449" t="str">
        <x:v>HSBC/JLL</x:v>
      </x:c>
      <x:c r="I1449" s="22" t="n">
        <x:v>6.5</x:v>
      </x:c>
      <x:c r="J1449" t="str">
        <x:v>Worked</x:v>
      </x:c>
      <x:c r="K1449" t="str">
        <x:v>Employee 103012; home branch Thurrock; assigned role Operative Skilled | Deployment branch: Thurrock | Actual role: Operative Porter | Jobs: 400289 | Customers: HSBC/JLL | Actual hours: 6.5; source records: 1</x:v>
      </x:c>
      <x:c r="L1449" t="str">
        <x:v>Include</x:v>
      </x:c>
      <x:c r="M1449"/>
      <x:c r="N1449"/>
    </x:row>
    <x:row r="1450">
      <x:c r="A1450" t="str">
        <x:v>K Ford|2026-03-27</x:v>
      </x:c>
      <x:c r="B1450" s="888" t="n">
        <x:v>46108</x:v>
      </x:c>
      <x:c r="C1450" t="str">
        <x:v>K Ford</x:v>
      </x:c>
      <x:c r="D1450" t="str">
        <x:v>Permanent</x:v>
      </x:c>
      <x:c r="E1450" t="str">
        <x:v>Thurrock</x:v>
      </x:c>
      <x:c r="F1450" t="str">
        <x:v>Operative Skilled</x:v>
      </x:c>
      <x:c r="G1450" t="str">
        <x:v>401339, 400289</x:v>
      </x:c>
      <x:c r="H1450" t="str">
        <x:v>Department of Health; HSBC/JLL</x:v>
      </x:c>
      <x:c r="I1450" s="22" t="n">
        <x:v>15</x:v>
      </x:c>
      <x:c r="J1450" t="str">
        <x:v>Worked — 2 records</x:v>
      </x:c>
      <x:c r="K1450" t="str">
        <x:v>Employee 103012; home branch Thurrock; assigned role Operative Skilled | Deployment branch: Thurrock | Actual role: Operative Porter | Jobs: 401339, 400289 | Customers: Department of Health; HSBC/JLL | Actual hours: 15.0; source records: 2</x:v>
      </x:c>
      <x:c r="L1450" t="str">
        <x:v>Include</x:v>
      </x:c>
      <x:c r="M1450"/>
      <x:c r="N1450"/>
    </x:row>
    <x:row r="1451">
      <x:c r="A1451" t="str">
        <x:v>K Ford|2026-03-28</x:v>
      </x:c>
      <x:c r="B1451" s="888" t="n">
        <x:v>46109</x:v>
      </x:c>
      <x:c r="C1451" t="str">
        <x:v>K Ford</x:v>
      </x:c>
      <x:c r="D1451" t="str">
        <x:v>Permanent</x:v>
      </x:c>
      <x:c r="E1451" t="str">
        <x:v>Thurrock</x:v>
      </x:c>
      <x:c r="F1451" t="str">
        <x:v>Operative Skilled</x:v>
      </x:c>
      <x:c r="G1451" t="str">
        <x:v>400289</x:v>
      </x:c>
      <x:c r="H1451" t="str">
        <x:v>HSBC/JLL</x:v>
      </x:c>
      <x:c r="I1451" s="22" t="n">
        <x:v>7.5</x:v>
      </x:c>
      <x:c r="J1451" t="str">
        <x:v>Worked</x:v>
      </x:c>
      <x:c r="K1451" t="str">
        <x:v>Employee 103012; home branch Thurrock; assigned role Operative Skilled | Deployment branch: Thurrock | Actual role: Operative Porter | Jobs: 400289 | Customers: HSBC/JLL | Actual hours: 7.5; source records: 1</x:v>
      </x:c>
      <x:c r="L1451" t="str">
        <x:v>Include</x:v>
      </x:c>
      <x:c r="M1451"/>
      <x:c r="N1451"/>
    </x:row>
    <x:row r="1452">
      <x:c r="A1452" t="str">
        <x:v>K Ford|2026-03-30</x:v>
      </x:c>
      <x:c r="B1452" s="888" t="n">
        <x:v>46111</x:v>
      </x:c>
      <x:c r="C1452" t="str">
        <x:v>K Ford</x:v>
      </x:c>
      <x:c r="D1452" t="str">
        <x:v>Permanent</x:v>
      </x:c>
      <x:c r="E1452" t="str">
        <x:v>Thurrock</x:v>
      </x:c>
      <x:c r="F1452" t="str">
        <x:v>Operative Skilled</x:v>
      </x:c>
      <x:c r="G1452" t="str">
        <x:v>400289</x:v>
      </x:c>
      <x:c r="H1452" t="str">
        <x:v>HSBC/JLL</x:v>
      </x:c>
      <x:c r="I1452" s="22" t="n">
        <x:v>8</x:v>
      </x:c>
      <x:c r="J1452" t="str">
        <x:v>Worked</x:v>
      </x:c>
      <x:c r="K1452" t="str">
        <x:v>Employee 103012; home branch Thurrock; assigned role Operative Skilled | Deployment branch: Thurrock | Actual role: Operative Porter | Jobs: 400289 | Customers: HSBC/JLL | Actual hours: 8.0; source records: 1</x:v>
      </x:c>
      <x:c r="L1452" t="str">
        <x:v>Include</x:v>
      </x:c>
      <x:c r="M1452"/>
      <x:c r="N1452"/>
    </x:row>
    <x:row r="1453">
      <x:c r="A1453" t="str">
        <x:v>K Ford|2026-03-31</x:v>
      </x:c>
      <x:c r="B1453" s="888" t="n">
        <x:v>46112</x:v>
      </x:c>
      <x:c r="C1453" t="str">
        <x:v>K Ford</x:v>
      </x:c>
      <x:c r="D1453" t="str">
        <x:v>Permanent</x:v>
      </x:c>
      <x:c r="E1453" t="str">
        <x:v>Thurrock</x:v>
      </x:c>
      <x:c r="F1453" t="str">
        <x:v>Operative Skilled</x:v>
      </x:c>
      <x:c r="G1453" t="str">
        <x:v>400289</x:v>
      </x:c>
      <x:c r="H1453" t="str">
        <x:v>HSBC/JLL</x:v>
      </x:c>
      <x:c r="I1453" s="22" t="n">
        <x:v>6.75</x:v>
      </x:c>
      <x:c r="J1453" t="str">
        <x:v>Worked</x:v>
      </x:c>
      <x:c r="K1453" t="str">
        <x:v>Employee 103012; home branch Thurrock; assigned role Operative Skilled | Deployment branch: Thurrock | Actual role: Operative Porter | Jobs: 400289 | Customers: HSBC/JLL | Actual hours: 6.8; source records: 1</x:v>
      </x:c>
      <x:c r="L1453" t="str">
        <x:v>Include</x:v>
      </x:c>
      <x:c r="M1453"/>
      <x:c r="N1453"/>
    </x:row>
    <x:row r="1454">
      <x:c r="A1454" t="str">
        <x:v>K Liberski (C)|2026-03-01</x:v>
      </x:c>
      <x:c r="B1454" s="888" t="n">
        <x:v>46082</x:v>
      </x:c>
      <x:c r="C1454" t="str">
        <x:v>K Liberski (C)</x:v>
      </x:c>
      <x:c r="D1454" t="str">
        <x:v>Permanent</x:v>
      </x:c>
      <x:c r="E1454" t="str">
        <x:v>Thurrock</x:v>
      </x:c>
      <x:c r="F1454" t="str">
        <x:v>Operative Driver</x:v>
      </x:c>
      <x:c r="G1454" t="str">
        <x:v>399164, 399379B</x:v>
      </x:c>
      <x:c r="H1454" t="str">
        <x:v>Network Rail; Restore Harrow Green Oxford  M/W use only</x:v>
      </x:c>
      <x:c r="I1454" s="22" t="n">
        <x:v>19</x:v>
      </x:c>
      <x:c r="J1454" t="str">
        <x:v>Worked — 2 records</x:v>
      </x:c>
      <x:c r="K1454" t="str">
        <x:v>Employee 1163; home branch Thurrock; assigned role Operative Driver | Deployment branch: Oxford | Actual role: Operative Driver | Jobs: 399164, 399379B | Customers: Network Rail; Restore Harrow Green Oxford  M/W use only | Actual hours: 19.0; source records: 2</x:v>
      </x:c>
      <x:c r="L1454" t="str">
        <x:v>Include</x:v>
      </x:c>
      <x:c r="M1454"/>
      <x:c r="N1454"/>
    </x:row>
    <x:row r="1455">
      <x:c r="A1455" t="str">
        <x:v>K Liberski (C)|2026-03-02</x:v>
      </x:c>
      <x:c r="B1455" s="888" t="n">
        <x:v>46083</x:v>
      </x:c>
      <x:c r="C1455" t="str">
        <x:v>K Liberski (C)</x:v>
      </x:c>
      <x:c r="D1455" t="str">
        <x:v>Permanent</x:v>
      </x:c>
      <x:c r="E1455" t="str">
        <x:v>Thurrock</x:v>
      </x:c>
      <x:c r="F1455" t="str">
        <x:v>Operative Driver</x:v>
      </x:c>
      <x:c r="G1455" t="str">
        <x:v>396840</x:v>
      </x:c>
      <x:c r="H1455" t="str">
        <x:v>Dora Osayande</x:v>
      </x:c>
      <x:c r="I1455" s="22" t="n">
        <x:v>8</x:v>
      </x:c>
      <x:c r="J1455" t="str">
        <x:v>Worked</x:v>
      </x:c>
      <x:c r="K1455" t="str">
        <x:v>Employee 1163; home branch Thurrock; assigned role Operative Driver | Deployment branch: Thurrock | Actual role: Operative Driver | Jobs: 396840 | Customers: Dora Osayande | Actual hours: 8.0; source records: 1</x:v>
      </x:c>
      <x:c r="L1455" t="str">
        <x:v>Include</x:v>
      </x:c>
      <x:c r="M1455"/>
      <x:c r="N1455"/>
    </x:row>
    <x:row r="1456">
      <x:c r="A1456" t="str">
        <x:v>K Liberski (C)|2026-03-05</x:v>
      </x:c>
      <x:c r="B1456" s="888" t="n">
        <x:v>46086</x:v>
      </x:c>
      <x:c r="C1456" t="str">
        <x:v>K Liberski (C)</x:v>
      </x:c>
      <x:c r="D1456" t="str">
        <x:v>Permanent</x:v>
      </x:c>
      <x:c r="E1456" t="str">
        <x:v>Thurrock</x:v>
      </x:c>
      <x:c r="F1456" t="str">
        <x:v>Operative Driver</x:v>
      </x:c>
      <x:c r="G1456" t="str">
        <x:v>400549</x:v>
      </x:c>
      <x:c r="H1456" t="str">
        <x:v>Kiyesi/Olukayode</x:v>
      </x:c>
      <x:c r="I1456" s="22" t="n">
        <x:v>9.25</x:v>
      </x:c>
      <x:c r="J1456" t="str">
        <x:v>Worked</x:v>
      </x:c>
      <x:c r="K1456" t="str">
        <x:v>Employee 1163; home branch Thurrock; assigned role Operative Driver | Deployment branch: Thurrock | Actual role: Operative Driver | Jobs: 400549 | Customers: Kiyesi/Olukayode | Actual hours: 9.2; source records: 1</x:v>
      </x:c>
      <x:c r="L1456" t="str">
        <x:v>Include</x:v>
      </x:c>
      <x:c r="M1456"/>
      <x:c r="N1456"/>
    </x:row>
    <x:row r="1457">
      <x:c r="A1457" t="str">
        <x:v>K Liberski (C)|2026-03-06</x:v>
      </x:c>
      <x:c r="B1457" s="888" t="n">
        <x:v>46087</x:v>
      </x:c>
      <x:c r="C1457" t="str">
        <x:v>K Liberski (C)</x:v>
      </x:c>
      <x:c r="D1457" t="str">
        <x:v>Permanent</x:v>
      </x:c>
      <x:c r="E1457" t="str">
        <x:v>Thurrock</x:v>
      </x:c>
      <x:c r="F1457" t="str">
        <x:v>Operative Driver</x:v>
      </x:c>
      <x:c r="G1457" t="str">
        <x:v>396919</x:v>
      </x:c>
      <x:c r="H1457" t="str">
        <x:v>Nguessan/Ms Jennifer</x:v>
      </x:c>
      <x:c r="I1457" s="22" t="n">
        <x:v>7.5</x:v>
      </x:c>
      <x:c r="J1457" t="str">
        <x:v>Worked</x:v>
      </x:c>
      <x:c r="K1457" t="str">
        <x:v>Employee 1163; home branch Thurrock; assigned role Operative Driver | Deployment branch: Thurrock | Actual role: Operative Driver | Jobs: 396919 | Customers: Nguessan/Ms Jennifer | Actual hours: 7.5; source records: 1</x:v>
      </x:c>
      <x:c r="L1457" t="str">
        <x:v>Include</x:v>
      </x:c>
      <x:c r="M1457"/>
      <x:c r="N1457"/>
    </x:row>
    <x:row r="1458">
      <x:c r="A1458" t="str">
        <x:v>K Liberski (C)|2026-03-07</x:v>
      </x:c>
      <x:c r="B1458" s="888" t="n">
        <x:v>46088</x:v>
      </x:c>
      <x:c r="C1458" t="str">
        <x:v>K Liberski (C)</x:v>
      </x:c>
      <x:c r="D1458" t="str">
        <x:v>Permanent</x:v>
      </x:c>
      <x:c r="E1458" t="str">
        <x:v>Thurrock</x:v>
      </x:c>
      <x:c r="F1458" t="str">
        <x:v>Operative Driver</x:v>
      </x:c>
      <x:c r="G1458" t="str">
        <x:v>396207</x:v>
      </x:c>
      <x:c r="H1458" t="str">
        <x:v>Linklaters LLP</x:v>
      </x:c>
      <x:c r="I1458" s="22" t="n">
        <x:v>8.5</x:v>
      </x:c>
      <x:c r="J1458" t="str">
        <x:v>Worked</x:v>
      </x:c>
      <x:c r="K1458" t="str">
        <x:v>Employee 1163; home branch Thurrock; assigned role Operative Driver | Deployment branch: Thurrock | Actual role: Operative Driver | Jobs: 396207 | Customers: Linklaters LLP | Actual hours: 8.5; source records: 1</x:v>
      </x:c>
      <x:c r="L1458" t="str">
        <x:v>Include</x:v>
      </x:c>
      <x:c r="M1458"/>
      <x:c r="N1458"/>
    </x:row>
    <x:row r="1459">
      <x:c r="A1459" t="str">
        <x:v>K Liberski (C)|2026-03-08</x:v>
      </x:c>
      <x:c r="B1459" s="888" t="n">
        <x:v>46089</x:v>
      </x:c>
      <x:c r="C1459" t="str">
        <x:v>K Liberski (C)</x:v>
      </x:c>
      <x:c r="D1459" t="str">
        <x:v>Permanent</x:v>
      </x:c>
      <x:c r="E1459" t="str">
        <x:v>Thurrock</x:v>
      </x:c>
      <x:c r="F1459" t="str">
        <x:v>Operative Driver</x:v>
      </x:c>
      <x:c r="G1459" t="str">
        <x:v>400763</x:v>
      </x:c>
      <x:c r="H1459" t="str">
        <x:v>BNP Paribas Limited</x:v>
      </x:c>
      <x:c r="I1459" s="22" t="n">
        <x:v>11.5</x:v>
      </x:c>
      <x:c r="J1459" t="str">
        <x:v>Worked</x:v>
      </x:c>
      <x:c r="K1459" t="str">
        <x:v>Employee 1163; home branch Thurrock; assigned role Operative Driver | Deployment branch: Thurrock | Actual role: Operative Driver | Jobs: 400763 | Customers: BNP Paribas Limited | Actual hours: 11.5; source records: 1</x:v>
      </x:c>
      <x:c r="L1459" t="str">
        <x:v>Include</x:v>
      </x:c>
      <x:c r="M1459"/>
      <x:c r="N1459"/>
    </x:row>
    <x:row r="1460">
      <x:c r="A1460" t="str">
        <x:v>K Liberski (C)|2026-03-11</x:v>
      </x:c>
      <x:c r="B1460" s="888" t="n">
        <x:v>46092</x:v>
      </x:c>
      <x:c r="C1460" t="str">
        <x:v>K Liberski (C)</x:v>
      </x:c>
      <x:c r="D1460" t="str">
        <x:v>Permanent</x:v>
      </x:c>
      <x:c r="E1460" t="str">
        <x:v>Thurrock</x:v>
      </x:c>
      <x:c r="F1460" t="str">
        <x:v>Operative Driver</x:v>
      </x:c>
      <x:c r="G1460" t="str">
        <x:v>398210</x:v>
      </x:c>
      <x:c r="H1460" t="str">
        <x:v>London Metropolitan University</x:v>
      </x:c>
      <x:c r="I1460" s="22" t="n">
        <x:v>11.5</x:v>
      </x:c>
      <x:c r="J1460" t="str">
        <x:v>Worked</x:v>
      </x:c>
      <x:c r="K1460" t="str">
        <x:v>Employee 1163; home branch Thurrock; assigned role Operative Driver | Deployment branch: Thurrock | Actual role: Operative Driver | Jobs: 398210 | Customers: London Metropolitan University | Actual hours: 11.5; source records: 1</x:v>
      </x:c>
      <x:c r="L1460" t="str">
        <x:v>Include</x:v>
      </x:c>
      <x:c r="M1460"/>
      <x:c r="N1460"/>
    </x:row>
    <x:row r="1461">
      <x:c r="A1461" t="str">
        <x:v>K Liberski (C)|2026-03-12</x:v>
      </x:c>
      <x:c r="B1461" s="888" t="n">
        <x:v>46093</x:v>
      </x:c>
      <x:c r="C1461" t="str">
        <x:v>K Liberski (C)</x:v>
      </x:c>
      <x:c r="D1461" t="str">
        <x:v>Permanent</x:v>
      </x:c>
      <x:c r="E1461" t="str">
        <x:v>Thurrock</x:v>
      </x:c>
      <x:c r="F1461" t="str">
        <x:v>Operative Driver</x:v>
      </x:c>
      <x:c r="G1461" t="str">
        <x:v>398210</x:v>
      </x:c>
      <x:c r="H1461" t="str">
        <x:v>London Metropolitan University</x:v>
      </x:c>
      <x:c r="I1461" s="22" t="n">
        <x:v>5</x:v>
      </x:c>
      <x:c r="J1461" t="str">
        <x:v>Worked</x:v>
      </x:c>
      <x:c r="K1461" t="str">
        <x:v>Employee 1163; home branch Thurrock; assigned role Operative Driver | Deployment branch: Thurrock | Actual role: Operative Driver | Jobs: 398210 | Customers: London Metropolitan University | Actual hours: 5.0; source records: 1</x:v>
      </x:c>
      <x:c r="L1461" t="str">
        <x:v>Include</x:v>
      </x:c>
      <x:c r="M1461"/>
      <x:c r="N1461"/>
    </x:row>
    <x:row r="1462">
      <x:c r="A1462" t="str">
        <x:v>K Liberski (C)|2026-03-13</x:v>
      </x:c>
      <x:c r="B1462" s="888" t="n">
        <x:v>46094</x:v>
      </x:c>
      <x:c r="C1462" t="str">
        <x:v>K Liberski (C)</x:v>
      </x:c>
      <x:c r="D1462" t="str">
        <x:v>Permanent</x:v>
      </x:c>
      <x:c r="E1462" t="str">
        <x:v>Thurrock</x:v>
      </x:c>
      <x:c r="F1462" t="str">
        <x:v>Operative Driver</x:v>
      </x:c>
      <x:c r="G1462" t="str">
        <x:v>397941</x:v>
      </x:c>
      <x:c r="H1462" t="str">
        <x:v>Aliro Obote, Ms Lucy Angom/Mr Richard</x:v>
      </x:c>
      <x:c r="I1462" s="22" t="n">
        <x:v>8</x:v>
      </x:c>
      <x:c r="J1462" t="str">
        <x:v>Worked</x:v>
      </x:c>
      <x:c r="K1462" t="str">
        <x:v>Employee 1163; home branch Thurrock; assigned role Operative Driver | Deployment branch: Thurrock | Actual role: Operative Driver | Jobs: 397941 | Customers: Aliro Obote, Ms Lucy Angom/Mr Richard | Actual hours: 8.0; source records: 1</x:v>
      </x:c>
      <x:c r="L1462" t="str">
        <x:v>Include</x:v>
      </x:c>
      <x:c r="M1462"/>
      <x:c r="N1462"/>
    </x:row>
    <x:row r="1463">
      <x:c r="A1463" t="str">
        <x:v>K Liberski (C)|2026-03-14</x:v>
      </x:c>
      <x:c r="B1463" s="888" t="n">
        <x:v>46095</x:v>
      </x:c>
      <x:c r="C1463" t="str">
        <x:v>K Liberski (C)</x:v>
      </x:c>
      <x:c r="D1463" t="str">
        <x:v>Permanent</x:v>
      </x:c>
      <x:c r="E1463" t="str">
        <x:v>Thurrock</x:v>
      </x:c>
      <x:c r="F1463" t="str">
        <x:v>Operative Driver</x:v>
      </x:c>
      <x:c r="G1463" t="str">
        <x:v>396207</x:v>
      </x:c>
      <x:c r="H1463" t="str">
        <x:v>Linklaters LLP</x:v>
      </x:c>
      <x:c r="I1463" s="22" t="n">
        <x:v>9</x:v>
      </x:c>
      <x:c r="J1463" t="str">
        <x:v>Worked</x:v>
      </x:c>
      <x:c r="K1463" t="str">
        <x:v>Employee 1163; home branch Thurrock; assigned role Operative Driver | Deployment branch: Thurrock | Actual role: Operative Driver | Jobs: 396207 | Customers: Linklaters LLP | Actual hours: 9.0; source records: 1</x:v>
      </x:c>
      <x:c r="L1463" t="str">
        <x:v>Include</x:v>
      </x:c>
      <x:c r="M1463"/>
      <x:c r="N1463"/>
    </x:row>
    <x:row r="1464">
      <x:c r="A1464" t="str">
        <x:v>K Liberski (C)|2026-03-16</x:v>
      </x:c>
      <x:c r="B1464" s="888" t="n">
        <x:v>46097</x:v>
      </x:c>
      <x:c r="C1464" t="str">
        <x:v>K Liberski (C)</x:v>
      </x:c>
      <x:c r="D1464" t="str">
        <x:v>Permanent</x:v>
      </x:c>
      <x:c r="E1464" t="str">
        <x:v>Thurrock</x:v>
      </x:c>
      <x:c r="F1464" t="str">
        <x:v>Operative Driver</x:v>
      </x:c>
      <x:c r="G1464" t="str">
        <x:v>400825, 400289</x:v>
      </x:c>
      <x:c r="H1464" t="str">
        <x:v>Famodun/Miss Sky; HSBC/JLL</x:v>
      </x:c>
      <x:c r="I1464" s="22" t="n">
        <x:v>13</x:v>
      </x:c>
      <x:c r="J1464" t="str">
        <x:v>Worked — 2 records</x:v>
      </x:c>
      <x:c r="K1464" t="str">
        <x:v>Employee 1163; home branch Thurrock; assigned role Operative Driver | Deployment branch: Thurrock | Actual role: Operative Driver | Jobs: 400825, 400289 | Customers: Famodun/Miss Sky; HSBC/JLL | Actual hours: 13.0; source records: 2</x:v>
      </x:c>
      <x:c r="L1464" t="str">
        <x:v>Include</x:v>
      </x:c>
      <x:c r="M1464"/>
      <x:c r="N1464"/>
    </x:row>
    <x:row r="1465">
      <x:c r="A1465" t="str">
        <x:v>K Liberski (C)|2026-03-18</x:v>
      </x:c>
      <x:c r="B1465" s="888" t="n">
        <x:v>46099</x:v>
      </x:c>
      <x:c r="C1465" t="str">
        <x:v>K Liberski (C)</x:v>
      </x:c>
      <x:c r="D1465" t="str">
        <x:v>Permanent</x:v>
      </x:c>
      <x:c r="E1465" t="str">
        <x:v>Thurrock</x:v>
      </x:c>
      <x:c r="F1465" t="str">
        <x:v>Operative Driver</x:v>
      </x:c>
      <x:c r="G1465" t="str">
        <x:v>396207, 398210</x:v>
      </x:c>
      <x:c r="H1465" t="str">
        <x:v>Linklaters LLP; London Metropolitan University</x:v>
      </x:c>
      <x:c r="I1465" s="22" t="n">
        <x:v>14.5</x:v>
      </x:c>
      <x:c r="J1465" t="str">
        <x:v>Worked — 2 records</x:v>
      </x:c>
      <x:c r="K1465" t="str">
        <x:v>Employee 1163; home branch Thurrock; assigned role Operative Driver | Deployment branch: Thurrock | Actual role: Operative Driver | Jobs: 396207, 398210 | Customers: Linklaters LLP; London Metropolitan University | Actual hours: 14.5; source records: 2</x:v>
      </x:c>
      <x:c r="L1465" t="str">
        <x:v>Include</x:v>
      </x:c>
      <x:c r="M1465"/>
      <x:c r="N1465"/>
    </x:row>
    <x:row r="1466">
      <x:c r="A1466" t="str">
        <x:v>K Liberski (C)|2026-03-19</x:v>
      </x:c>
      <x:c r="B1466" s="888" t="n">
        <x:v>46100</x:v>
      </x:c>
      <x:c r="C1466" t="str">
        <x:v>K Liberski (C)</x:v>
      </x:c>
      <x:c r="D1466" t="str">
        <x:v>Permanent</x:v>
      </x:c>
      <x:c r="E1466" t="str">
        <x:v>Thurrock</x:v>
      </x:c>
      <x:c r="F1466" t="str">
        <x:v>Operative Driver</x:v>
      </x:c>
      <x:c r="G1466" t="str">
        <x:v>400289, 396207</x:v>
      </x:c>
      <x:c r="H1466" t="str">
        <x:v>HSBC/JLL; Linklaters LLP</x:v>
      </x:c>
      <x:c r="I1466" s="22" t="n">
        <x:v>16</x:v>
      </x:c>
      <x:c r="J1466" t="str">
        <x:v>Worked — 2 records</x:v>
      </x:c>
      <x:c r="K1466" t="str">
        <x:v>Employee 1163; home branch Thurrock; assigned role Operative Driver | Deployment branch: Thurrock | Actual role: Operative Driver | Jobs: 400289, 396207 | Customers: HSBC/JLL; Linklaters LLP | Actual hours: 16.0; source records: 2</x:v>
      </x:c>
      <x:c r="L1466" t="str">
        <x:v>Include</x:v>
      </x:c>
      <x:c r="M1466"/>
      <x:c r="N1466"/>
    </x:row>
    <x:row r="1467">
      <x:c r="A1467" t="str">
        <x:v>K Liberski (C)|2026-03-20</x:v>
      </x:c>
      <x:c r="B1467" s="888" t="n">
        <x:v>46101</x:v>
      </x:c>
      <x:c r="C1467" t="str">
        <x:v>K Liberski (C)</x:v>
      </x:c>
      <x:c r="D1467" t="str">
        <x:v>Permanent</x:v>
      </x:c>
      <x:c r="E1467" t="str">
        <x:v>Thurrock</x:v>
      </x:c>
      <x:c r="F1467" t="str">
        <x:v>Operative Driver</x:v>
      </x:c>
      <x:c r="G1467" t="str">
        <x:v>400289, 396207</x:v>
      </x:c>
      <x:c r="H1467" t="str">
        <x:v>HSBC/JLL; Linklaters LLP</x:v>
      </x:c>
      <x:c r="I1467" s="22" t="n">
        <x:v>15</x:v>
      </x:c>
      <x:c r="J1467" t="str">
        <x:v>Worked — 2 records</x:v>
      </x:c>
      <x:c r="K1467" t="str">
        <x:v>Employee 1163; home branch Thurrock; assigned role Operative Driver | Deployment branch: Thurrock | Actual role: Operative Driver | Jobs: 400289, 396207 | Customers: HSBC/JLL; Linklaters LLP | Actual hours: 15.0; source records: 2</x:v>
      </x:c>
      <x:c r="L1467" t="str">
        <x:v>Include</x:v>
      </x:c>
      <x:c r="M1467"/>
      <x:c r="N1467"/>
    </x:row>
    <x:row r="1468">
      <x:c r="A1468" t="str">
        <x:v>K Liberski (C)|2026-03-21</x:v>
      </x:c>
      <x:c r="B1468" s="888" t="n">
        <x:v>46102</x:v>
      </x:c>
      <x:c r="C1468" t="str">
        <x:v>K Liberski (C)</x:v>
      </x:c>
      <x:c r="D1468" t="str">
        <x:v>Permanent</x:v>
      </x:c>
      <x:c r="E1468" t="str">
        <x:v>Thurrock</x:v>
      </x:c>
      <x:c r="F1468" t="str">
        <x:v>Operative Driver</x:v>
      </x:c>
      <x:c r="G1468" t="str">
        <x:v>396207</x:v>
      </x:c>
      <x:c r="H1468" t="str">
        <x:v>Linklaters LLP</x:v>
      </x:c>
      <x:c r="I1468" s="22" t="n">
        <x:v>7</x:v>
      </x:c>
      <x:c r="J1468" t="str">
        <x:v>Worked</x:v>
      </x:c>
      <x:c r="K1468" t="str">
        <x:v>Employee 1163; home branch Thurrock; assigned role Operative Driver | Deployment branch: Thurrock | Actual role: Operative Driver | Jobs: 396207 | Customers: Linklaters LLP | Actual hours: 7.0; source records: 1</x:v>
      </x:c>
      <x:c r="L1468" t="str">
        <x:v>Include</x:v>
      </x:c>
      <x:c r="M1468"/>
      <x:c r="N1468"/>
    </x:row>
    <x:row r="1469">
      <x:c r="A1469" t="str">
        <x:v>K Liberski (C)|2026-03-24</x:v>
      </x:c>
      <x:c r="B1469" s="888" t="n">
        <x:v>46105</x:v>
      </x:c>
      <x:c r="C1469" t="str">
        <x:v>K Liberski (C)</x:v>
      </x:c>
      <x:c r="D1469" t="str">
        <x:v>Permanent</x:v>
      </x:c>
      <x:c r="E1469" t="str">
        <x:v>Thurrock</x:v>
      </x:c>
      <x:c r="F1469" t="str">
        <x:v>Operative Driver</x:v>
      </x:c>
      <x:c r="G1469" t="str">
        <x:v>396207</x:v>
      </x:c>
      <x:c r="H1469" t="str">
        <x:v>Linklaters LLP</x:v>
      </x:c>
      <x:c r="I1469" s="22" t="n">
        <x:v>9.5</x:v>
      </x:c>
      <x:c r="J1469" t="str">
        <x:v>Worked</x:v>
      </x:c>
      <x:c r="K1469" t="str">
        <x:v>Employee 1163; home branch Thurrock; assigned role Operative Driver | Deployment branch: Thurrock | Actual role: Operative Driver | Jobs: 396207 | Customers: Linklaters LLP | Actual hours: 9.5; source records: 1</x:v>
      </x:c>
      <x:c r="L1469" t="str">
        <x:v>Include</x:v>
      </x:c>
      <x:c r="M1469"/>
      <x:c r="N1469"/>
    </x:row>
    <x:row r="1470">
      <x:c r="A1470" t="str">
        <x:v>K Liberski (C)|2026-03-25</x:v>
      </x:c>
      <x:c r="B1470" s="888" t="n">
        <x:v>46106</x:v>
      </x:c>
      <x:c r="C1470" t="str">
        <x:v>K Liberski (C)</x:v>
      </x:c>
      <x:c r="D1470" t="str">
        <x:v>Permanent</x:v>
      </x:c>
      <x:c r="E1470" t="str">
        <x:v>Thurrock</x:v>
      </x:c>
      <x:c r="F1470" t="str">
        <x:v>Operative Driver</x:v>
      </x:c>
      <x:c r="G1470" t="str">
        <x:v>399360</x:v>
      </x:c>
      <x:c r="H1470" t="str">
        <x:v>Ministry of Defence</x:v>
      </x:c>
      <x:c r="I1470" s="22" t="n">
        <x:v>11</x:v>
      </x:c>
      <x:c r="J1470" t="str">
        <x:v>Worked</x:v>
      </x:c>
      <x:c r="K1470" t="str">
        <x:v>Employee 1163; home branch Thurrock; assigned role Operative Driver | Deployment branch: Thurrock | Actual role: Operative Driver | Jobs: 399360 | Customers: Ministry of Defence | Actual hours: 11.0; source records: 1</x:v>
      </x:c>
      <x:c r="L1470" t="str">
        <x:v>Include</x:v>
      </x:c>
      <x:c r="M1470"/>
      <x:c r="N1470"/>
    </x:row>
    <x:row r="1471">
      <x:c r="A1471" t="str">
        <x:v>K Liberski (C)|2026-03-26</x:v>
      </x:c>
      <x:c r="B1471" s="888" t="n">
        <x:v>46107</x:v>
      </x:c>
      <x:c r="C1471" t="str">
        <x:v>K Liberski (C)</x:v>
      </x:c>
      <x:c r="D1471" t="str">
        <x:v>Permanent</x:v>
      </x:c>
      <x:c r="E1471" t="str">
        <x:v>Thurrock</x:v>
      </x:c>
      <x:c r="F1471" t="str">
        <x:v>Operative Driver</x:v>
      </x:c>
      <x:c r="G1471" t="str">
        <x:v>399360</x:v>
      </x:c>
      <x:c r="H1471" t="str">
        <x:v>Ministry of Defence</x:v>
      </x:c>
      <x:c r="I1471" s="22" t="n">
        <x:v>11</x:v>
      </x:c>
      <x:c r="J1471" t="str">
        <x:v>Worked</x:v>
      </x:c>
      <x:c r="K1471" t="str">
        <x:v>Employee 1163; home branch Thurrock; assigned role Operative Driver | Deployment branch: Thurrock | Actual role: Operative Driver | Jobs: 399360 | Customers: Ministry of Defence | Actual hours: 11.0; source records: 1</x:v>
      </x:c>
      <x:c r="L1471" t="str">
        <x:v>Include</x:v>
      </x:c>
      <x:c r="M1471"/>
      <x:c r="N1471"/>
    </x:row>
    <x:row r="1472">
      <x:c r="A1472" t="str">
        <x:v>K Liberski (C)|2026-03-27</x:v>
      </x:c>
      <x:c r="B1472" s="888" t="n">
        <x:v>46108</x:v>
      </x:c>
      <x:c r="C1472" t="str">
        <x:v>K Liberski (C)</x:v>
      </x:c>
      <x:c r="D1472" t="str">
        <x:v>Permanent</x:v>
      </x:c>
      <x:c r="E1472" t="str">
        <x:v>Thurrock</x:v>
      </x:c>
      <x:c r="F1472" t="str">
        <x:v>Operative Driver</x:v>
      </x:c>
      <x:c r="G1472" t="str">
        <x:v>396207</x:v>
      </x:c>
      <x:c r="H1472" t="str">
        <x:v>Linklaters LLP</x:v>
      </x:c>
      <x:c r="I1472" s="22" t="n">
        <x:v>10.5</x:v>
      </x:c>
      <x:c r="J1472" t="str">
        <x:v>Worked</x:v>
      </x:c>
      <x:c r="K1472" t="str">
        <x:v>Employee 1163; home branch Thurrock; assigned role Operative Driver | Deployment branch: Thurrock | Actual role: Operative Driver | Jobs: 396207 | Customers: Linklaters LLP | Actual hours: 10.5; source records: 1</x:v>
      </x:c>
      <x:c r="L1472" t="str">
        <x:v>Include</x:v>
      </x:c>
      <x:c r="M1472"/>
      <x:c r="N1472"/>
    </x:row>
    <x:row r="1473">
      <x:c r="A1473" t="str">
        <x:v>K Liberski (C)|2026-03-30</x:v>
      </x:c>
      <x:c r="B1473" s="888" t="n">
        <x:v>46111</x:v>
      </x:c>
      <x:c r="C1473" t="str">
        <x:v>K Liberski (C)</x:v>
      </x:c>
      <x:c r="D1473" t="str">
        <x:v>Permanent</x:v>
      </x:c>
      <x:c r="E1473" t="str">
        <x:v>Thurrock</x:v>
      </x:c>
      <x:c r="F1473" t="str">
        <x:v>Operative Driver</x:v>
      </x:c>
      <x:c r="G1473" t="str">
        <x:v>396207</x:v>
      </x:c>
      <x:c r="H1473" t="str">
        <x:v>Linklaters LLP</x:v>
      </x:c>
      <x:c r="I1473" s="22" t="n">
        <x:v>9</x:v>
      </x:c>
      <x:c r="J1473" t="str">
        <x:v>Worked</x:v>
      </x:c>
      <x:c r="K1473" t="str">
        <x:v>Employee 1163; home branch Thurrock; assigned role Operative Driver | Deployment branch: Thurrock | Actual role: Operative Driver | Jobs: 396207 | Customers: Linklaters LLP | Actual hours: 9.0; source records: 1</x:v>
      </x:c>
      <x:c r="L1473" t="str">
        <x:v>Include</x:v>
      </x:c>
      <x:c r="M1473"/>
      <x:c r="N1473"/>
    </x:row>
    <x:row r="1474">
      <x:c r="A1474" t="str">
        <x:v>K Liberski (C)|2026-03-31</x:v>
      </x:c>
      <x:c r="B1474" s="888" t="n">
        <x:v>46112</x:v>
      </x:c>
      <x:c r="C1474" t="str">
        <x:v>K Liberski (C)</x:v>
      </x:c>
      <x:c r="D1474" t="str">
        <x:v>Permanent</x:v>
      </x:c>
      <x:c r="E1474" t="str">
        <x:v>Thurrock</x:v>
      </x:c>
      <x:c r="F1474" t="str">
        <x:v>Operative Driver</x:v>
      </x:c>
      <x:c r="G1474" t="str">
        <x:v>400289, 396207</x:v>
      </x:c>
      <x:c r="H1474" t="str">
        <x:v>HSBC/JLL; Linklaters LLP</x:v>
      </x:c>
      <x:c r="I1474" s="22" t="n">
        <x:v>13.5</x:v>
      </x:c>
      <x:c r="J1474" t="str">
        <x:v>Worked — 2 records</x:v>
      </x:c>
      <x:c r="K1474" t="str">
        <x:v>Employee 1163; home branch Thurrock; assigned role Operative Driver | Deployment branch: Thurrock | Actual role: Operative Driver | Jobs: 400289, 396207 | Customers: HSBC/JLL; Linklaters LLP | Actual hours: 13.5; source records: 2</x:v>
      </x:c>
      <x:c r="L1474" t="str">
        <x:v>Include</x:v>
      </x:c>
      <x:c r="M1474"/>
      <x:c r="N1474"/>
    </x:row>
    <x:row r="1475">
      <x:c r="A1475" t="str">
        <x:v>K Neighbour|2026-03-02</x:v>
      </x:c>
      <x:c r="B1475" s="888" t="n">
        <x:v>46083</x:v>
      </x:c>
      <x:c r="C1475" t="str">
        <x:v>K Neighbour</x:v>
      </x:c>
      <x:c r="D1475" t="str">
        <x:v>Permanent</x:v>
      </x:c>
      <x:c r="E1475" t="str">
        <x:v>Croydon</x:v>
      </x:c>
      <x:c r="F1475" t="str">
        <x:v>Operative Skilled</x:v>
      </x:c>
      <x:c r="G1475" t="str">
        <x:v>400378</x:v>
      </x:c>
      <x:c r="H1475" t="str">
        <x:v>Avantor ( CROYDON MARCH 2026 )</x:v>
      </x:c>
      <x:c r="I1475" s="22" t="n">
        <x:v>6</x:v>
      </x:c>
      <x:c r="J1475" t="str">
        <x:v>Worked</x:v>
      </x:c>
      <x:c r="K1475" t="str">
        <x:v>Employee 103078; home branch Croydon; assigned role Operative Skilled | Deployment branch: Cambridge | Actual role: Operative Porter | Jobs: 400378 | Customers: Avantor ( CROYDON MARCH 2026 ) | Actual hours: 6.0; source records: 1</x:v>
      </x:c>
      <x:c r="L1475" t="str">
        <x:v>Include</x:v>
      </x:c>
      <x:c r="M1475"/>
      <x:c r="N1475"/>
    </x:row>
    <x:row r="1476">
      <x:c r="A1476" t="str">
        <x:v>K Neighbour|2026-03-03</x:v>
      </x:c>
      <x:c r="B1476" s="888" t="n">
        <x:v>46084</x:v>
      </x:c>
      <x:c r="C1476" t="str">
        <x:v>K Neighbour</x:v>
      </x:c>
      <x:c r="D1476" t="str">
        <x:v>Permanent</x:v>
      </x:c>
      <x:c r="E1476" t="str">
        <x:v>Croydon</x:v>
      </x:c>
      <x:c r="F1476" t="str">
        <x:v>Operative Skilled</x:v>
      </x:c>
      <x:c r="G1476" t="str">
        <x:v>393361A</x:v>
      </x:c>
      <x:c r="H1476" t="str">
        <x:v>The Quadrant</x:v>
      </x:c>
      <x:c r="I1476" s="22" t="n">
        <x:v>8</x:v>
      </x:c>
      <x:c r="J1476" t="str">
        <x:v>Worked</x:v>
      </x:c>
      <x:c r="K1476" t="str">
        <x:v>Employee 103078; home branch Croydon; assigned role Operative Skilled | Deployment branch: Croydon | Actual role: Operative Porter | Jobs: 393361A | Customers: The Quadrant | Actual hours: 8.0; source records: 1</x:v>
      </x:c>
      <x:c r="L1476" t="str">
        <x:v>Include</x:v>
      </x:c>
      <x:c r="M1476"/>
      <x:c r="N1476"/>
    </x:row>
    <x:row r="1477">
      <x:c r="A1477" t="str">
        <x:v>K Neighbour|2026-03-04</x:v>
      </x:c>
      <x:c r="B1477" s="888" t="n">
        <x:v>46085</x:v>
      </x:c>
      <x:c r="C1477" t="str">
        <x:v>K Neighbour</x:v>
      </x:c>
      <x:c r="D1477" t="str">
        <x:v>Permanent</x:v>
      </x:c>
      <x:c r="E1477" t="str">
        <x:v>Croydon</x:v>
      </x:c>
      <x:c r="F1477" t="str">
        <x:v>Operative Skilled</x:v>
      </x:c>
      <x:c r="G1477" t="str">
        <x:v>393361A</x:v>
      </x:c>
      <x:c r="H1477" t="str">
        <x:v>The Quadrant</x:v>
      </x:c>
      <x:c r="I1477" s="22" t="n">
        <x:v>8</x:v>
      </x:c>
      <x:c r="J1477" t="str">
        <x:v>Worked</x:v>
      </x:c>
      <x:c r="K1477" t="str">
        <x:v>Employee 103078; home branch Croydon; assigned role Operative Skilled | Deployment branch: Croydon | Actual role: Operative Porter | Jobs: 393361A | Customers: The Quadrant | Actual hours: 8.0; source records: 1</x:v>
      </x:c>
      <x:c r="L1477" t="str">
        <x:v>Include</x:v>
      </x:c>
      <x:c r="M1477"/>
      <x:c r="N1477"/>
    </x:row>
    <x:row r="1478">
      <x:c r="A1478" t="str">
        <x:v>K Neighbour|2026-03-05</x:v>
      </x:c>
      <x:c r="B1478" s="888" t="n">
        <x:v>46086</x:v>
      </x:c>
      <x:c r="C1478" t="str">
        <x:v>K Neighbour</x:v>
      </x:c>
      <x:c r="D1478" t="str">
        <x:v>Permanent</x:v>
      </x:c>
      <x:c r="E1478" t="str">
        <x:v>Croydon</x:v>
      </x:c>
      <x:c r="F1478" t="str">
        <x:v>Operative Skilled</x:v>
      </x:c>
      <x:c r="G1478" t="str">
        <x:v>393361A</x:v>
      </x:c>
      <x:c r="H1478" t="str">
        <x:v>The Quadrant</x:v>
      </x:c>
      <x:c r="I1478" s="22" t="n">
        <x:v>8</x:v>
      </x:c>
      <x:c r="J1478" t="str">
        <x:v>Worked</x:v>
      </x:c>
      <x:c r="K1478" t="str">
        <x:v>Employee 103078; home branch Croydon; assigned role Operative Skilled | Deployment branch: Croydon | Actual role: Operative Porter | Jobs: 393361A | Customers: The Quadrant | Actual hours: 8.0; source records: 1</x:v>
      </x:c>
      <x:c r="L1478" t="str">
        <x:v>Include</x:v>
      </x:c>
      <x:c r="M1478"/>
      <x:c r="N1478"/>
    </x:row>
    <x:row r="1479">
      <x:c r="A1479" t="str">
        <x:v>K Neighbour|2026-03-06</x:v>
      </x:c>
      <x:c r="B1479" s="888" t="n">
        <x:v>46087</x:v>
      </x:c>
      <x:c r="C1479" t="str">
        <x:v>K Neighbour</x:v>
      </x:c>
      <x:c r="D1479" t="str">
        <x:v>Permanent</x:v>
      </x:c>
      <x:c r="E1479" t="str">
        <x:v>Croydon</x:v>
      </x:c>
      <x:c r="F1479" t="str">
        <x:v>Operative Skilled</x:v>
      </x:c>
      <x:c r="G1479" t="str">
        <x:v>393361A</x:v>
      </x:c>
      <x:c r="H1479" t="str">
        <x:v>The Quadrant</x:v>
      </x:c>
      <x:c r="I1479" s="22" t="n">
        <x:v>8</x:v>
      </x:c>
      <x:c r="J1479" t="str">
        <x:v>Worked</x:v>
      </x:c>
      <x:c r="K1479" t="str">
        <x:v>Employee 103078; home branch Croydon; assigned role Operative Skilled | Deployment branch: Croydon | Actual role: Operative Porter | Jobs: 393361A | Customers: The Quadrant | Actual hours: 8.0; source records: 1</x:v>
      </x:c>
      <x:c r="L1479" t="str">
        <x:v>Include</x:v>
      </x:c>
      <x:c r="M1479"/>
      <x:c r="N1479"/>
    </x:row>
    <x:row r="1480">
      <x:c r="A1480" t="str">
        <x:v>K Neighbour|2026-03-09</x:v>
      </x:c>
      <x:c r="B1480" s="888" t="n">
        <x:v>46090</x:v>
      </x:c>
      <x:c r="C1480" t="str">
        <x:v>K Neighbour</x:v>
      </x:c>
      <x:c r="D1480" t="str">
        <x:v>Permanent</x:v>
      </x:c>
      <x:c r="E1480" t="str">
        <x:v>Croydon</x:v>
      </x:c>
      <x:c r="F1480" t="str">
        <x:v>Operative Skilled</x:v>
      </x:c>
      <x:c r="G1480"/>
      <x:c r="H1480"/>
      <x:c r="I1480" s="22" t="n">
        <x:v>0</x:v>
      </x:c>
      <x:c r="J1480" t="str">
        <x:v>Annual leave</x:v>
      </x:c>
      <x:c r="K1480" t="str">
        <x:v>Employee 103078; home branch Croydon; assigned role Operative Skilled | Leave: Annual Leave (Days) | Leave calendar basis: Fixed schedule</x:v>
      </x:c>
      <x:c r="L1480" t="str">
        <x:v>Include</x:v>
      </x:c>
      <x:c r="M1480"/>
      <x:c r="N1480"/>
    </x:row>
    <x:row r="1481">
      <x:c r="A1481" t="str">
        <x:v>K Neighbour|2026-03-10</x:v>
      </x:c>
      <x:c r="B1481" s="888" t="n">
        <x:v>46091</x:v>
      </x:c>
      <x:c r="C1481" t="str">
        <x:v>K Neighbour</x:v>
      </x:c>
      <x:c r="D1481" t="str">
        <x:v>Permanent</x:v>
      </x:c>
      <x:c r="E1481" t="str">
        <x:v>Croydon</x:v>
      </x:c>
      <x:c r="F1481" t="str">
        <x:v>Operative Skilled</x:v>
      </x:c>
      <x:c r="G1481" t="str">
        <x:v>393361A</x:v>
      </x:c>
      <x:c r="H1481" t="str">
        <x:v>The Quadrant</x:v>
      </x:c>
      <x:c r="I1481" s="22" t="n">
        <x:v>8</x:v>
      </x:c>
      <x:c r="J1481" t="str">
        <x:v>Worked</x:v>
      </x:c>
      <x:c r="K1481" t="str">
        <x:v>Employee 103078; home branch Croydon; assigned role Operative Skilled | Deployment branch: Croydon | Actual role: Operative Porter | Jobs: 393361A | Customers: The Quadrant | Actual hours: 8.0; source records: 1</x:v>
      </x:c>
      <x:c r="L1481" t="str">
        <x:v>Include</x:v>
      </x:c>
      <x:c r="M1481"/>
      <x:c r="N1481"/>
    </x:row>
    <x:row r="1482">
      <x:c r="A1482" t="str">
        <x:v>K Neighbour|2026-03-11</x:v>
      </x:c>
      <x:c r="B1482" s="888" t="n">
        <x:v>46092</x:v>
      </x:c>
      <x:c r="C1482" t="str">
        <x:v>K Neighbour</x:v>
      </x:c>
      <x:c r="D1482" t="str">
        <x:v>Permanent</x:v>
      </x:c>
      <x:c r="E1482" t="str">
        <x:v>Croydon</x:v>
      </x:c>
      <x:c r="F1482" t="str">
        <x:v>Operative Skilled</x:v>
      </x:c>
      <x:c r="G1482" t="str">
        <x:v>399110</x:v>
      </x:c>
      <x:c r="H1482" t="str">
        <x:v>Network Rail</x:v>
      </x:c>
      <x:c r="I1482" s="22" t="n">
        <x:v>8</x:v>
      </x:c>
      <x:c r="J1482" t="str">
        <x:v>Worked</x:v>
      </x:c>
      <x:c r="K1482" t="str">
        <x:v>Employee 103078; home branch Croydon; assigned role Operative Skilled | Deployment branch: Croydon | Actual role: Operative Skilled | Jobs: 399110 | Customers: Network Rail | Actual hours: 8.0; source records: 1</x:v>
      </x:c>
      <x:c r="L1482" t="str">
        <x:v>Include</x:v>
      </x:c>
      <x:c r="M1482"/>
      <x:c r="N1482"/>
    </x:row>
    <x:row r="1483">
      <x:c r="A1483" t="str">
        <x:v>K Neighbour|2026-03-12</x:v>
      </x:c>
      <x:c r="B1483" s="888" t="n">
        <x:v>46093</x:v>
      </x:c>
      <x:c r="C1483" t="str">
        <x:v>K Neighbour</x:v>
      </x:c>
      <x:c r="D1483" t="str">
        <x:v>Permanent</x:v>
      </x:c>
      <x:c r="E1483" t="str">
        <x:v>Croydon</x:v>
      </x:c>
      <x:c r="F1483" t="str">
        <x:v>Operative Skilled</x:v>
      </x:c>
      <x:c r="G1483" t="str">
        <x:v>400187</x:v>
      </x:c>
      <x:c r="H1483" t="str">
        <x:v>Adecco Group</x:v>
      </x:c>
      <x:c r="I1483" s="22" t="n">
        <x:v>7.5</x:v>
      </x:c>
      <x:c r="J1483" t="str">
        <x:v>Worked</x:v>
      </x:c>
      <x:c r="K1483" t="str">
        <x:v>Employee 103078; home branch Croydon; assigned role Operative Skilled | Deployment branch: Croydon | Actual role: Operative Skilled | Jobs: 400187 | Customers: Adecco Group | Actual hours: 7.5; source records: 1</x:v>
      </x:c>
      <x:c r="L1483" t="str">
        <x:v>Include</x:v>
      </x:c>
      <x:c r="M1483"/>
      <x:c r="N1483"/>
    </x:row>
    <x:row r="1484">
      <x:c r="A1484" t="str">
        <x:v>K Neighbour|2026-03-13</x:v>
      </x:c>
      <x:c r="B1484" s="888" t="n">
        <x:v>46094</x:v>
      </x:c>
      <x:c r="C1484" t="str">
        <x:v>K Neighbour</x:v>
      </x:c>
      <x:c r="D1484" t="str">
        <x:v>Permanent</x:v>
      </x:c>
      <x:c r="E1484" t="str">
        <x:v>Croydon</x:v>
      </x:c>
      <x:c r="F1484" t="str">
        <x:v>Operative Skilled</x:v>
      </x:c>
      <x:c r="G1484" t="str">
        <x:v>396207</x:v>
      </x:c>
      <x:c r="H1484" t="str">
        <x:v>Linklaters LLP</x:v>
      </x:c>
      <x:c r="I1484" s="22" t="n">
        <x:v>9</x:v>
      </x:c>
      <x:c r="J1484" t="str">
        <x:v>Worked</x:v>
      </x:c>
      <x:c r="K1484" t="str">
        <x:v>Employee 103078; home branch Croydon; assigned role Operative Skilled | Deployment branch: Thurrock | Actual role: Operative Porter | Jobs: 396207 | Customers: Linklaters LLP | Actual hours: 9.0; source records: 1</x:v>
      </x:c>
      <x:c r="L1484" t="str">
        <x:v>Include</x:v>
      </x:c>
      <x:c r="M1484"/>
      <x:c r="N1484"/>
    </x:row>
    <x:row r="1485">
      <x:c r="A1485" t="str">
        <x:v>K Neighbour|2026-03-16</x:v>
      </x:c>
      <x:c r="B1485" s="888" t="n">
        <x:v>46097</x:v>
      </x:c>
      <x:c r="C1485" t="str">
        <x:v>K Neighbour</x:v>
      </x:c>
      <x:c r="D1485" t="str">
        <x:v>Permanent</x:v>
      </x:c>
      <x:c r="E1485" t="str">
        <x:v>Croydon</x:v>
      </x:c>
      <x:c r="F1485" t="str">
        <x:v>Operative Skilled</x:v>
      </x:c>
      <x:c r="G1485" t="str">
        <x:v>398435</x:v>
      </x:c>
      <x:c r="H1485" t="str">
        <x:v>Gilliland/Annamarie</x:v>
      </x:c>
      <x:c r="I1485" s="22" t="n">
        <x:v>6</x:v>
      </x:c>
      <x:c r="J1485" t="str">
        <x:v>Worked</x:v>
      </x:c>
      <x:c r="K1485" t="str">
        <x:v>Employee 103078; home branch Croydon; assigned role Operative Skilled | Deployment branch: Thurrock | Actual role: Operative Skilled | Jobs: 398435 | Customers: Gilliland/Annamarie | Actual hours: 6.0; source records: 1</x:v>
      </x:c>
      <x:c r="L1485" t="str">
        <x:v>Include</x:v>
      </x:c>
      <x:c r="M1485"/>
      <x:c r="N1485"/>
    </x:row>
    <x:row r="1486">
      <x:c r="A1486" t="str">
        <x:v>K Neighbour|2026-03-17</x:v>
      </x:c>
      <x:c r="B1486" s="888" t="n">
        <x:v>46098</x:v>
      </x:c>
      <x:c r="C1486" t="str">
        <x:v>K Neighbour</x:v>
      </x:c>
      <x:c r="D1486" t="str">
        <x:v>Permanent</x:v>
      </x:c>
      <x:c r="E1486" t="str">
        <x:v>Croydon</x:v>
      </x:c>
      <x:c r="F1486" t="str">
        <x:v>Operative Skilled</x:v>
      </x:c>
      <x:c r="G1486" t="str">
        <x:v>399451C</x:v>
      </x:c>
      <x:c r="H1486" t="str">
        <x:v>Royal Borough of Kensington and Chelsea</x:v>
      </x:c>
      <x:c r="I1486" s="22" t="n">
        <x:v>8</x:v>
      </x:c>
      <x:c r="J1486" t="str">
        <x:v>Worked</x:v>
      </x:c>
      <x:c r="K1486" t="str">
        <x:v>Employee 103078; home branch Croydon; assigned role Operative Skilled | Deployment branch: Croydon | Actual role: Operative Skilled | Jobs: 399451C | Customers: Royal Borough of Kensington and Chelsea | Actual hours: 8.0; source records: 1</x:v>
      </x:c>
      <x:c r="L1486" t="str">
        <x:v>Include</x:v>
      </x:c>
      <x:c r="M1486"/>
      <x:c r="N1486"/>
    </x:row>
    <x:row r="1487">
      <x:c r="A1487" t="str">
        <x:v>K Neighbour|2026-03-18</x:v>
      </x:c>
      <x:c r="B1487" s="888" t="n">
        <x:v>46099</x:v>
      </x:c>
      <x:c r="C1487" t="str">
        <x:v>K Neighbour</x:v>
      </x:c>
      <x:c r="D1487" t="str">
        <x:v>Permanent</x:v>
      </x:c>
      <x:c r="E1487" t="str">
        <x:v>Croydon</x:v>
      </x:c>
      <x:c r="F1487" t="str">
        <x:v>Operative Skilled</x:v>
      </x:c>
      <x:c r="G1487" t="str">
        <x:v>393361A</x:v>
      </x:c>
      <x:c r="H1487" t="str">
        <x:v>The Quadrant</x:v>
      </x:c>
      <x:c r="I1487" s="22" t="n">
        <x:v>8</x:v>
      </x:c>
      <x:c r="J1487" t="str">
        <x:v>Worked</x:v>
      </x:c>
      <x:c r="K1487" t="str">
        <x:v>Employee 103078; home branch Croydon; assigned role Operative Skilled | Deployment branch: Croydon | Actual role: Operative Porter | Jobs: 393361A | Customers: The Quadrant | Actual hours: 8.0; source records: 1</x:v>
      </x:c>
      <x:c r="L1487" t="str">
        <x:v>Include</x:v>
      </x:c>
      <x:c r="M1487"/>
      <x:c r="N1487"/>
    </x:row>
    <x:row r="1488">
      <x:c r="A1488" t="str">
        <x:v>K Neighbour|2026-03-19</x:v>
      </x:c>
      <x:c r="B1488" s="888" t="n">
        <x:v>46100</x:v>
      </x:c>
      <x:c r="C1488" t="str">
        <x:v>K Neighbour</x:v>
      </x:c>
      <x:c r="D1488" t="str">
        <x:v>Permanent</x:v>
      </x:c>
      <x:c r="E1488" t="str">
        <x:v>Croydon</x:v>
      </x:c>
      <x:c r="F1488" t="str">
        <x:v>Operative Skilled</x:v>
      </x:c>
      <x:c r="G1488" t="str">
        <x:v>393361A</x:v>
      </x:c>
      <x:c r="H1488" t="str">
        <x:v>The Quadrant</x:v>
      </x:c>
      <x:c r="I1488" s="22" t="n">
        <x:v>8</x:v>
      </x:c>
      <x:c r="J1488" t="str">
        <x:v>Worked</x:v>
      </x:c>
      <x:c r="K1488" t="str">
        <x:v>Employee 103078; home branch Croydon; assigned role Operative Skilled | Deployment branch: Croydon | Actual role: Operative Porter | Jobs: 393361A | Customers: The Quadrant | Actual hours: 8.0; source records: 1</x:v>
      </x:c>
      <x:c r="L1488" t="str">
        <x:v>Include</x:v>
      </x:c>
      <x:c r="M1488"/>
      <x:c r="N1488"/>
    </x:row>
    <x:row r="1489">
      <x:c r="A1489" t="str">
        <x:v>K Neighbour|2026-03-20</x:v>
      </x:c>
      <x:c r="B1489" s="888" t="n">
        <x:v>46101</x:v>
      </x:c>
      <x:c r="C1489" t="str">
        <x:v>K Neighbour</x:v>
      </x:c>
      <x:c r="D1489" t="str">
        <x:v>Permanent</x:v>
      </x:c>
      <x:c r="E1489" t="str">
        <x:v>Croydon</x:v>
      </x:c>
      <x:c r="F1489" t="str">
        <x:v>Operative Skilled</x:v>
      </x:c>
      <x:c r="G1489" t="str">
        <x:v>393361A</x:v>
      </x:c>
      <x:c r="H1489" t="str">
        <x:v>The Quadrant</x:v>
      </x:c>
      <x:c r="I1489" s="22" t="n">
        <x:v>8</x:v>
      </x:c>
      <x:c r="J1489" t="str">
        <x:v>Worked</x:v>
      </x:c>
      <x:c r="K1489" t="str">
        <x:v>Employee 103078; home branch Croydon; assigned role Operative Skilled | Deployment branch: Croydon | Actual role: Operative Porter | Jobs: 393361A | Customers: The Quadrant | Actual hours: 8.0; source records: 1</x:v>
      </x:c>
      <x:c r="L1489" t="str">
        <x:v>Include</x:v>
      </x:c>
      <x:c r="M1489"/>
      <x:c r="N1489"/>
    </x:row>
    <x:row r="1490">
      <x:c r="A1490" t="str">
        <x:v>K Neighbour|2026-03-23</x:v>
      </x:c>
      <x:c r="B1490" s="888" t="n">
        <x:v>46104</x:v>
      </x:c>
      <x:c r="C1490" t="str">
        <x:v>K Neighbour</x:v>
      </x:c>
      <x:c r="D1490" t="str">
        <x:v>Permanent</x:v>
      </x:c>
      <x:c r="E1490" t="str">
        <x:v>Croydon</x:v>
      </x:c>
      <x:c r="F1490" t="str">
        <x:v>Operative Skilled</x:v>
      </x:c>
      <x:c r="G1490" t="str">
        <x:v>393361A</x:v>
      </x:c>
      <x:c r="H1490" t="str">
        <x:v>The Quadrant</x:v>
      </x:c>
      <x:c r="I1490" s="22" t="n">
        <x:v>8</x:v>
      </x:c>
      <x:c r="J1490" t="str">
        <x:v>Worked</x:v>
      </x:c>
      <x:c r="K1490" t="str">
        <x:v>Employee 103078; home branch Croydon; assigned role Operative Skilled | Deployment branch: Croydon | Actual role: Operative Skilled | Jobs: 393361A | Customers: The Quadrant | Actual hours: 8.0; source records: 1</x:v>
      </x:c>
      <x:c r="L1490" t="str">
        <x:v>Include</x:v>
      </x:c>
      <x:c r="M1490"/>
      <x:c r="N1490"/>
    </x:row>
    <x:row r="1491">
      <x:c r="A1491" t="str">
        <x:v>K Neighbour|2026-03-24</x:v>
      </x:c>
      <x:c r="B1491" s="888" t="n">
        <x:v>46105</x:v>
      </x:c>
      <x:c r="C1491" t="str">
        <x:v>K Neighbour</x:v>
      </x:c>
      <x:c r="D1491" t="str">
        <x:v>Permanent</x:v>
      </x:c>
      <x:c r="E1491" t="str">
        <x:v>Croydon</x:v>
      </x:c>
      <x:c r="F1491" t="str">
        <x:v>Operative Skilled</x:v>
      </x:c>
      <x:c r="G1491" t="str">
        <x:v>393361A</x:v>
      </x:c>
      <x:c r="H1491" t="str">
        <x:v>The Quadrant</x:v>
      </x:c>
      <x:c r="I1491" s="22" t="n">
        <x:v>8</x:v>
      </x:c>
      <x:c r="J1491" t="str">
        <x:v>Worked</x:v>
      </x:c>
      <x:c r="K1491" t="str">
        <x:v>Employee 103078; home branch Croydon; assigned role Operative Skilled | Deployment branch: Croydon | Actual role: Operative Skilled | Jobs: 393361A | Customers: The Quadrant | Actual hours: 8.0; source records: 1</x:v>
      </x:c>
      <x:c r="L1491" t="str">
        <x:v>Include</x:v>
      </x:c>
      <x:c r="M1491"/>
      <x:c r="N1491"/>
    </x:row>
    <x:row r="1492">
      <x:c r="A1492" t="str">
        <x:v>K Neighbour|2026-03-25</x:v>
      </x:c>
      <x:c r="B1492" s="888" t="n">
        <x:v>46106</x:v>
      </x:c>
      <x:c r="C1492" t="str">
        <x:v>K Neighbour</x:v>
      </x:c>
      <x:c r="D1492" t="str">
        <x:v>Permanent</x:v>
      </x:c>
      <x:c r="E1492" t="str">
        <x:v>Croydon</x:v>
      </x:c>
      <x:c r="F1492" t="str">
        <x:v>Operative Skilled</x:v>
      </x:c>
      <x:c r="G1492" t="str">
        <x:v>393361A</x:v>
      </x:c>
      <x:c r="H1492" t="str">
        <x:v>The Quadrant</x:v>
      </x:c>
      <x:c r="I1492" s="22" t="n">
        <x:v>8</x:v>
      </x:c>
      <x:c r="J1492" t="str">
        <x:v>Worked</x:v>
      </x:c>
      <x:c r="K1492" t="str">
        <x:v>Employee 103078; home branch Croydon; assigned role Operative Skilled | Deployment branch: Croydon | Actual role: Operative Porter | Jobs: 393361A | Customers: The Quadrant | Actual hours: 8.0; source records: 1</x:v>
      </x:c>
      <x:c r="L1492" t="str">
        <x:v>Include</x:v>
      </x:c>
      <x:c r="M1492"/>
      <x:c r="N1492"/>
    </x:row>
    <x:row r="1493">
      <x:c r="A1493" t="str">
        <x:v>K Neighbour|2026-03-26</x:v>
      </x:c>
      <x:c r="B1493" s="888" t="n">
        <x:v>46107</x:v>
      </x:c>
      <x:c r="C1493" t="str">
        <x:v>K Neighbour</x:v>
      </x:c>
      <x:c r="D1493" t="str">
        <x:v>Permanent</x:v>
      </x:c>
      <x:c r="E1493" t="str">
        <x:v>Croydon</x:v>
      </x:c>
      <x:c r="F1493" t="str">
        <x:v>Operative Skilled</x:v>
      </x:c>
      <x:c r="G1493" t="str">
        <x:v>393361A</x:v>
      </x:c>
      <x:c r="H1493" t="str">
        <x:v>The Quadrant</x:v>
      </x:c>
      <x:c r="I1493" s="22" t="n">
        <x:v>8</x:v>
      </x:c>
      <x:c r="J1493" t="str">
        <x:v>Worked</x:v>
      </x:c>
      <x:c r="K1493" t="str">
        <x:v>Employee 103078; home branch Croydon; assigned role Operative Skilled | Deployment branch: Croydon | Actual role: Operative Skilled | Jobs: 393361A | Customers: The Quadrant | Actual hours: 8.0; source records: 1</x:v>
      </x:c>
      <x:c r="L1493" t="str">
        <x:v>Include</x:v>
      </x:c>
      <x:c r="M1493"/>
      <x:c r="N1493"/>
    </x:row>
    <x:row r="1494">
      <x:c r="A1494" t="str">
        <x:v>K Neighbour|2026-03-27</x:v>
      </x:c>
      <x:c r="B1494" s="888" t="n">
        <x:v>46108</x:v>
      </x:c>
      <x:c r="C1494" t="str">
        <x:v>K Neighbour</x:v>
      </x:c>
      <x:c r="D1494" t="str">
        <x:v>Permanent</x:v>
      </x:c>
      <x:c r="E1494" t="str">
        <x:v>Croydon</x:v>
      </x:c>
      <x:c r="F1494" t="str">
        <x:v>Operative Skilled</x:v>
      </x:c>
      <x:c r="G1494" t="str">
        <x:v>393361A</x:v>
      </x:c>
      <x:c r="H1494" t="str">
        <x:v>The Quadrant</x:v>
      </x:c>
      <x:c r="I1494" s="22" t="n">
        <x:v>8</x:v>
      </x:c>
      <x:c r="J1494" t="str">
        <x:v>Worked</x:v>
      </x:c>
      <x:c r="K1494" t="str">
        <x:v>Employee 103078; home branch Croydon; assigned role Operative Skilled | Deployment branch: Croydon | Actual role: Operative Skilled | Jobs: 393361A | Customers: The Quadrant | Actual hours: 8.0; source records: 1</x:v>
      </x:c>
      <x:c r="L1494" t="str">
        <x:v>Include</x:v>
      </x:c>
      <x:c r="M1494"/>
      <x:c r="N1494"/>
    </x:row>
    <x:row r="1495">
      <x:c r="A1495" t="str">
        <x:v>K Neighbour|2026-03-30</x:v>
      </x:c>
      <x:c r="B1495" s="888" t="n">
        <x:v>46111</x:v>
      </x:c>
      <x:c r="C1495" t="str">
        <x:v>K Neighbour</x:v>
      </x:c>
      <x:c r="D1495" t="str">
        <x:v>Permanent</x:v>
      </x:c>
      <x:c r="E1495" t="str">
        <x:v>Croydon</x:v>
      </x:c>
      <x:c r="F1495" t="str">
        <x:v>Operative Skilled</x:v>
      </x:c>
      <x:c r="G1495" t="str">
        <x:v>393361A</x:v>
      </x:c>
      <x:c r="H1495" t="str">
        <x:v>The Quadrant</x:v>
      </x:c>
      <x:c r="I1495" s="22" t="n">
        <x:v>8</x:v>
      </x:c>
      <x:c r="J1495" t="str">
        <x:v>Worked</x:v>
      </x:c>
      <x:c r="K1495" t="str">
        <x:v>Employee 103078; home branch Croydon; assigned role Operative Skilled | Deployment branch: Croydon | Actual role: Operative Skilled | Jobs: 393361A | Customers: The Quadrant | Actual hours: 8.0; source records: 1</x:v>
      </x:c>
      <x:c r="L1495" t="str">
        <x:v>Include</x:v>
      </x:c>
      <x:c r="M1495"/>
      <x:c r="N1495"/>
    </x:row>
    <x:row r="1496">
      <x:c r="A1496" t="str">
        <x:v>K Neighbour|2026-03-31</x:v>
      </x:c>
      <x:c r="B1496" s="888" t="n">
        <x:v>46112</x:v>
      </x:c>
      <x:c r="C1496" t="str">
        <x:v>K Neighbour</x:v>
      </x:c>
      <x:c r="D1496" t="str">
        <x:v>Permanent</x:v>
      </x:c>
      <x:c r="E1496" t="str">
        <x:v>Croydon</x:v>
      </x:c>
      <x:c r="F1496" t="str">
        <x:v>Operative Skilled</x:v>
      </x:c>
      <x:c r="G1496" t="str">
        <x:v>393361A</x:v>
      </x:c>
      <x:c r="H1496" t="str">
        <x:v>The Quadrant</x:v>
      </x:c>
      <x:c r="I1496" s="22" t="n">
        <x:v>6.5</x:v>
      </x:c>
      <x:c r="J1496" t="str">
        <x:v>Worked</x:v>
      </x:c>
      <x:c r="K1496" t="str">
        <x:v>Employee 103078; home branch Croydon; assigned role Operative Skilled | Deployment branch: Croydon | Actual role: Operative Skilled | Jobs: 393361A | Customers: The Quadrant | Actual hours: 6.5; source records: 1</x:v>
      </x:c>
      <x:c r="L1496" t="str">
        <x:v>Include</x:v>
      </x:c>
      <x:c r="M1496"/>
      <x:c r="N1496"/>
    </x:row>
    <x:row r="1497">
      <x:c r="A1497" t="str">
        <x:v>K Olajide|2026-03-02</x:v>
      </x:c>
      <x:c r="B1497" s="888" t="n">
        <x:v>46083</x:v>
      </x:c>
      <x:c r="C1497" t="str">
        <x:v>K Olajide</x:v>
      </x:c>
      <x:c r="D1497" t="str">
        <x:v>Permanent</x:v>
      </x:c>
      <x:c r="E1497" t="str">
        <x:v>Thurrock</x:v>
      </x:c>
      <x:c r="F1497" t="str">
        <x:v>Operative Porter</x:v>
      </x:c>
      <x:c r="G1497" t="str">
        <x:v>400250</x:v>
      </x:c>
      <x:c r="H1497" t="str">
        <x:v>Apple Europe Limited</x:v>
      </x:c>
      <x:c r="I1497" s="22" t="n">
        <x:v>11.5</x:v>
      </x:c>
      <x:c r="J1497" t="str">
        <x:v>Worked</x:v>
      </x:c>
      <x:c r="K1497" t="str">
        <x:v>Employee 103434; home branch Thurrock; assigned role Operative Porter | Deployment branch: Thurrock | Actual role: Operative Porter | Jobs: 400250 | Customers: Apple Europe Limited | Actual hours: 11.5; source records: 1</x:v>
      </x:c>
      <x:c r="L1497" t="str">
        <x:v>Include</x:v>
      </x:c>
      <x:c r="M1497"/>
      <x:c r="N1497"/>
    </x:row>
    <x:row r="1498">
      <x:c r="A1498" t="str">
        <x:v>K Olajide|2026-03-03</x:v>
      </x:c>
      <x:c r="B1498" s="888" t="n">
        <x:v>46084</x:v>
      </x:c>
      <x:c r="C1498" t="str">
        <x:v>K Olajide</x:v>
      </x:c>
      <x:c r="D1498" t="str">
        <x:v>Permanent</x:v>
      </x:c>
      <x:c r="E1498" t="str">
        <x:v>Thurrock</x:v>
      </x:c>
      <x:c r="F1498" t="str">
        <x:v>Operative Porter</x:v>
      </x:c>
      <x:c r="G1498" t="str">
        <x:v>400250</x:v>
      </x:c>
      <x:c r="H1498" t="str">
        <x:v>Apple Europe Limited</x:v>
      </x:c>
      <x:c r="I1498" s="22" t="n">
        <x:v>11.5</x:v>
      </x:c>
      <x:c r="J1498" t="str">
        <x:v>Worked</x:v>
      </x:c>
      <x:c r="K1498" t="str">
        <x:v>Employee 103434; home branch Thurrock; assigned role Operative Porter | Deployment branch: Thurrock | Actual role: Operative Porter | Jobs: 400250 | Customers: Apple Europe Limited | Actual hours: 11.5; source records: 1</x:v>
      </x:c>
      <x:c r="L1498" t="str">
        <x:v>Include</x:v>
      </x:c>
      <x:c r="M1498"/>
      <x:c r="N1498"/>
    </x:row>
    <x:row r="1499">
      <x:c r="A1499" t="str">
        <x:v>K Olajide|2026-03-04</x:v>
      </x:c>
      <x:c r="B1499" s="888" t="n">
        <x:v>46085</x:v>
      </x:c>
      <x:c r="C1499" t="str">
        <x:v>K Olajide</x:v>
      </x:c>
      <x:c r="D1499" t="str">
        <x:v>Permanent</x:v>
      </x:c>
      <x:c r="E1499" t="str">
        <x:v>Thurrock</x:v>
      </x:c>
      <x:c r="F1499" t="str">
        <x:v>Operative Porter</x:v>
      </x:c>
      <x:c r="G1499" t="str">
        <x:v>399426</x:v>
      </x:c>
      <x:c r="H1499" t="str">
        <x:v>Apple Europe Limited</x:v>
      </x:c>
      <x:c r="I1499" s="22" t="n">
        <x:v>11.5</x:v>
      </x:c>
      <x:c r="J1499" t="str">
        <x:v>Worked</x:v>
      </x:c>
      <x:c r="K1499" t="str">
        <x:v>Employee 103434; home branch Thurrock; assigned role Operative Porter | Deployment branch: Thurrock | Actual role: Operative Porter | Jobs: 399426 | Customers: Apple Europe Limited | Actual hours: 11.5; source records: 1</x:v>
      </x:c>
      <x:c r="L1499" t="str">
        <x:v>Include</x:v>
      </x:c>
      <x:c r="M1499"/>
      <x:c r="N1499"/>
    </x:row>
    <x:row r="1500">
      <x:c r="A1500" t="str">
        <x:v>K Olajide|2026-03-05</x:v>
      </x:c>
      <x:c r="B1500" s="888" t="n">
        <x:v>46086</x:v>
      </x:c>
      <x:c r="C1500" t="str">
        <x:v>K Olajide</x:v>
      </x:c>
      <x:c r="D1500" t="str">
        <x:v>Permanent</x:v>
      </x:c>
      <x:c r="E1500" t="str">
        <x:v>Thurrock</x:v>
      </x:c>
      <x:c r="F1500" t="str">
        <x:v>Operative Porter</x:v>
      </x:c>
      <x:c r="G1500" t="str">
        <x:v>399426</x:v>
      </x:c>
      <x:c r="H1500" t="str">
        <x:v>Apple Europe Limited</x:v>
      </x:c>
      <x:c r="I1500" s="22" t="n">
        <x:v>11.5</x:v>
      </x:c>
      <x:c r="J1500" t="str">
        <x:v>Worked</x:v>
      </x:c>
      <x:c r="K1500" t="str">
        <x:v>Employee 103434; home branch Thurrock; assigned role Operative Porter | Deployment branch: Thurrock | Actual role: Operative Porter | Jobs: 399426 | Customers: Apple Europe Limited | Actual hours: 11.5; source records: 1</x:v>
      </x:c>
      <x:c r="L1500" t="str">
        <x:v>Include</x:v>
      </x:c>
      <x:c r="M1500"/>
      <x:c r="N1500"/>
    </x:row>
    <x:row r="1501">
      <x:c r="A1501" t="str">
        <x:v>K Olajide|2026-03-06</x:v>
      </x:c>
      <x:c r="B1501" s="888" t="n">
        <x:v>46087</x:v>
      </x:c>
      <x:c r="C1501" t="str">
        <x:v>K Olajide</x:v>
      </x:c>
      <x:c r="D1501" t="str">
        <x:v>Permanent</x:v>
      </x:c>
      <x:c r="E1501" t="str">
        <x:v>Thurrock</x:v>
      </x:c>
      <x:c r="F1501" t="str">
        <x:v>Operative Porter</x:v>
      </x:c>
      <x:c r="G1501" t="str">
        <x:v>399426</x:v>
      </x:c>
      <x:c r="H1501" t="str">
        <x:v>Apple Europe Limited</x:v>
      </x:c>
      <x:c r="I1501" s="22" t="n">
        <x:v>11.5</x:v>
      </x:c>
      <x:c r="J1501" t="str">
        <x:v>Worked</x:v>
      </x:c>
      <x:c r="K1501" t="str">
        <x:v>Employee 103434; home branch Thurrock; assigned role Operative Porter | Deployment branch: Thurrock | Actual role: Operative Porter | Jobs: 399426 | Customers: Apple Europe Limited | Actual hours: 11.5; source records: 1</x:v>
      </x:c>
      <x:c r="L1501" t="str">
        <x:v>Include</x:v>
      </x:c>
      <x:c r="M1501"/>
      <x:c r="N1501"/>
    </x:row>
    <x:row r="1502">
      <x:c r="A1502" t="str">
        <x:v>K Olajide|2026-03-07</x:v>
      </x:c>
      <x:c r="B1502" s="888" t="n">
        <x:v>46088</x:v>
      </x:c>
      <x:c r="C1502" t="str">
        <x:v>K Olajide</x:v>
      </x:c>
      <x:c r="D1502" t="str">
        <x:v>Permanent</x:v>
      </x:c>
      <x:c r="E1502" t="str">
        <x:v>Thurrock</x:v>
      </x:c>
      <x:c r="F1502" t="str">
        <x:v>Operative Porter</x:v>
      </x:c>
      <x:c r="G1502" t="str">
        <x:v>396207</x:v>
      </x:c>
      <x:c r="H1502" t="str">
        <x:v>Linklaters LLP</x:v>
      </x:c>
      <x:c r="I1502" s="22" t="n">
        <x:v>8</x:v>
      </x:c>
      <x:c r="J1502" t="str">
        <x:v>Worked</x:v>
      </x:c>
      <x:c r="K1502" t="str">
        <x:v>Employee 103434; home branch Thurrock; assigned role Operative Porter | Deployment branch: Thurrock | Actual role: Operative Porter | Jobs: 396207 | Customers: Linklaters LLP | Actual hours: 8.0; source records: 1</x:v>
      </x:c>
      <x:c r="L1502" t="str">
        <x:v>Include</x:v>
      </x:c>
      <x:c r="M1502"/>
      <x:c r="N1502"/>
    </x:row>
    <x:row r="1503">
      <x:c r="A1503" t="str">
        <x:v>K Olajide|2026-03-09</x:v>
      </x:c>
      <x:c r="B1503" s="888" t="n">
        <x:v>46090</x:v>
      </x:c>
      <x:c r="C1503" t="str">
        <x:v>K Olajide</x:v>
      </x:c>
      <x:c r="D1503" t="str">
        <x:v>Permanent</x:v>
      </x:c>
      <x:c r="E1503" t="str">
        <x:v>Thurrock</x:v>
      </x:c>
      <x:c r="F1503" t="str">
        <x:v>Operative Porter</x:v>
      </x:c>
      <x:c r="G1503" t="str">
        <x:v>399620</x:v>
      </x:c>
      <x:c r="H1503" t="str">
        <x:v>Accenture UK Ltd</x:v>
      </x:c>
      <x:c r="I1503" s="22" t="n">
        <x:v>8.5</x:v>
      </x:c>
      <x:c r="J1503" t="str">
        <x:v>Worked</x:v>
      </x:c>
      <x:c r="K1503" t="str">
        <x:v>Employee 103434; home branch Thurrock; assigned role Operative Porter | Deployment branch: Thurrock | Actual role: Operative Porter | Jobs: 399620 | Customers: Accenture UK Ltd | Actual hours: 8.5; source records: 1</x:v>
      </x:c>
      <x:c r="L1503" t="str">
        <x:v>Include</x:v>
      </x:c>
      <x:c r="M1503"/>
      <x:c r="N1503"/>
    </x:row>
    <x:row r="1504">
      <x:c r="A1504" t="str">
        <x:v>K Olajide|2026-03-10</x:v>
      </x:c>
      <x:c r="B1504" s="888" t="n">
        <x:v>46091</x:v>
      </x:c>
      <x:c r="C1504" t="str">
        <x:v>K Olajide</x:v>
      </x:c>
      <x:c r="D1504" t="str">
        <x:v>Permanent</x:v>
      </x:c>
      <x:c r="E1504" t="str">
        <x:v>Thurrock</x:v>
      </x:c>
      <x:c r="F1504" t="str">
        <x:v>Operative Porter</x:v>
      </x:c>
      <x:c r="G1504" t="str">
        <x:v>400930</x:v>
      </x:c>
      <x:c r="H1504" t="str">
        <x:v>Fidelis Marketing Limited</x:v>
      </x:c>
      <x:c r="I1504" s="22" t="n">
        <x:v>4</x:v>
      </x:c>
      <x:c r="J1504" t="str">
        <x:v>Worked</x:v>
      </x:c>
      <x:c r="K1504" t="str">
        <x:v>Employee 103434; home branch Thurrock; assigned role Operative Porter | Deployment branch: Thurrock | Actual role: Operative Porter | Jobs: 400930 | Customers: Fidelis Marketing Limited | Actual hours: 4.0; source records: 1</x:v>
      </x:c>
      <x:c r="L1504" t="str">
        <x:v>Include</x:v>
      </x:c>
      <x:c r="M1504"/>
      <x:c r="N1504"/>
    </x:row>
    <x:row r="1505">
      <x:c r="A1505" t="str">
        <x:v>K Olajide|2026-03-11</x:v>
      </x:c>
      <x:c r="B1505" s="888" t="n">
        <x:v>46092</x:v>
      </x:c>
      <x:c r="C1505" t="str">
        <x:v>K Olajide</x:v>
      </x:c>
      <x:c r="D1505" t="str">
        <x:v>Permanent</x:v>
      </x:c>
      <x:c r="E1505" t="str">
        <x:v>Thurrock</x:v>
      </x:c>
      <x:c r="F1505" t="str">
        <x:v>Operative Porter</x:v>
      </x:c>
      <x:c r="G1505" t="str">
        <x:v>399620</x:v>
      </x:c>
      <x:c r="H1505" t="str">
        <x:v>Accenture UK Ltd</x:v>
      </x:c>
      <x:c r="I1505" s="22" t="n">
        <x:v>8.5</x:v>
      </x:c>
      <x:c r="J1505" t="str">
        <x:v>Worked</x:v>
      </x:c>
      <x:c r="K1505" t="str">
        <x:v>Employee 103434; home branch Thurrock; assigned role Operative Porter | Deployment branch: Thurrock | Actual role: Operative Porter | Jobs: 399620 | Customers: Accenture UK Ltd | Actual hours: 8.5; source records: 1</x:v>
      </x:c>
      <x:c r="L1505" t="str">
        <x:v>Include</x:v>
      </x:c>
      <x:c r="M1505"/>
      <x:c r="N1505"/>
    </x:row>
    <x:row r="1506">
      <x:c r="A1506" t="str">
        <x:v>K Olajide|2026-03-12</x:v>
      </x:c>
      <x:c r="B1506" s="888" t="n">
        <x:v>46093</x:v>
      </x:c>
      <x:c r="C1506" t="str">
        <x:v>K Olajide</x:v>
      </x:c>
      <x:c r="D1506" t="str">
        <x:v>Permanent</x:v>
      </x:c>
      <x:c r="E1506" t="str">
        <x:v>Thurrock</x:v>
      </x:c>
      <x:c r="F1506" t="str">
        <x:v>Operative Porter</x:v>
      </x:c>
      <x:c r="G1506" t="str">
        <x:v>400222</x:v>
      </x:c>
      <x:c r="H1506" t="str">
        <x:v>Mitchell/Miss Mona</x:v>
      </x:c>
      <x:c r="I1506" s="22" t="n">
        <x:v>8</x:v>
      </x:c>
      <x:c r="J1506" t="str">
        <x:v>Worked</x:v>
      </x:c>
      <x:c r="K1506" t="str">
        <x:v>Employee 103434; home branch Thurrock; assigned role Operative Porter | Deployment branch: Thurrock | Actual role: Operative Porter | Jobs: 400222 | Customers: Mitchell/Miss Mona | Actual hours: 8.0; source records: 1</x:v>
      </x:c>
      <x:c r="L1506" t="str">
        <x:v>Include</x:v>
      </x:c>
      <x:c r="M1506"/>
      <x:c r="N1506"/>
    </x:row>
    <x:row r="1507">
      <x:c r="A1507" t="str">
        <x:v>K Olajide|2026-03-13</x:v>
      </x:c>
      <x:c r="B1507" s="888" t="n">
        <x:v>46094</x:v>
      </x:c>
      <x:c r="C1507" t="str">
        <x:v>K Olajide</x:v>
      </x:c>
      <x:c r="D1507" t="str">
        <x:v>Permanent</x:v>
      </x:c>
      <x:c r="E1507" t="str">
        <x:v>Thurrock</x:v>
      </x:c>
      <x:c r="F1507" t="str">
        <x:v>Operative Porter</x:v>
      </x:c>
      <x:c r="G1507" t="str">
        <x:v>397941</x:v>
      </x:c>
      <x:c r="H1507" t="str">
        <x:v>Aliro Obote, Ms Lucy Angom/Mr Richard</x:v>
      </x:c>
      <x:c r="I1507" s="22" t="n">
        <x:v>8</x:v>
      </x:c>
      <x:c r="J1507" t="str">
        <x:v>Worked</x:v>
      </x:c>
      <x:c r="K1507" t="str">
        <x:v>Employee 103434; home branch Thurrock; assigned role Operative Porter | Deployment branch: Thurrock | Actual role: Operative Porter | Jobs: 397941 | Customers: Aliro Obote, Ms Lucy Angom/Mr Richard | Actual hours: 8.0; source records: 1</x:v>
      </x:c>
      <x:c r="L1507" t="str">
        <x:v>Include</x:v>
      </x:c>
      <x:c r="M1507"/>
      <x:c r="N1507"/>
    </x:row>
    <x:row r="1508">
      <x:c r="A1508" t="str">
        <x:v>K Olajide|2026-03-14</x:v>
      </x:c>
      <x:c r="B1508" s="888" t="n">
        <x:v>46095</x:v>
      </x:c>
      <x:c r="C1508" t="str">
        <x:v>K Olajide</x:v>
      </x:c>
      <x:c r="D1508" t="str">
        <x:v>Permanent</x:v>
      </x:c>
      <x:c r="E1508" t="str">
        <x:v>Thurrock</x:v>
      </x:c>
      <x:c r="F1508" t="str">
        <x:v>Operative Porter</x:v>
      </x:c>
      <x:c r="G1508" t="str">
        <x:v>396207</x:v>
      </x:c>
      <x:c r="H1508" t="str">
        <x:v>Linklaters LLP</x:v>
      </x:c>
      <x:c r="I1508" s="22" t="n">
        <x:v>8</x:v>
      </x:c>
      <x:c r="J1508" t="str">
        <x:v>Worked</x:v>
      </x:c>
      <x:c r="K1508" t="str">
        <x:v>Employee 103434; home branch Thurrock; assigned role Operative Porter | Deployment branch: Thurrock | Actual role: Operative Porter | Jobs: 396207 | Customers: Linklaters LLP | Actual hours: 8.0; source records: 1</x:v>
      </x:c>
      <x:c r="L1508" t="str">
        <x:v>Include</x:v>
      </x:c>
      <x:c r="M1508"/>
      <x:c r="N1508"/>
    </x:row>
    <x:row r="1509">
      <x:c r="A1509" t="str">
        <x:v>K Olajide|2026-03-15</x:v>
      </x:c>
      <x:c r="B1509" s="888" t="n">
        <x:v>46096</x:v>
      </x:c>
      <x:c r="C1509" t="str">
        <x:v>K Olajide</x:v>
      </x:c>
      <x:c r="D1509" t="str">
        <x:v>Permanent</x:v>
      </x:c>
      <x:c r="E1509" t="str">
        <x:v>Thurrock</x:v>
      </x:c>
      <x:c r="F1509" t="str">
        <x:v>Operative Porter</x:v>
      </x:c>
      <x:c r="G1509" t="str">
        <x:v>400983</x:v>
      </x:c>
      <x:c r="H1509" t="str">
        <x:v>BNP Paribas Limited</x:v>
      </x:c>
      <x:c r="I1509" s="22" t="n">
        <x:v>10.5</x:v>
      </x:c>
      <x:c r="J1509" t="str">
        <x:v>Worked</x:v>
      </x:c>
      <x:c r="K1509" t="str">
        <x:v>Employee 103434; home branch Thurrock; assigned role Operative Porter | Deployment branch: Thurrock | Actual role: Operative Porter | Jobs: 400983 | Customers: BNP Paribas Limited | Actual hours: 10.5; source records: 1</x:v>
      </x:c>
      <x:c r="L1509" t="str">
        <x:v>Include</x:v>
      </x:c>
      <x:c r="M1509"/>
      <x:c r="N1509"/>
    </x:row>
    <x:row r="1510">
      <x:c r="A1510" t="str">
        <x:v>K Olajide|2026-03-16</x:v>
      </x:c>
      <x:c r="B1510" s="888" t="n">
        <x:v>46097</x:v>
      </x:c>
      <x:c r="C1510" t="str">
        <x:v>K Olajide</x:v>
      </x:c>
      <x:c r="D1510" t="str">
        <x:v>Permanent</x:v>
      </x:c>
      <x:c r="E1510" t="str">
        <x:v>Thurrock</x:v>
      </x:c>
      <x:c r="F1510" t="str">
        <x:v>Operative Porter</x:v>
      </x:c>
      <x:c r="G1510" t="str">
        <x:v>399620</x:v>
      </x:c>
      <x:c r="H1510" t="str">
        <x:v>Accenture UK Ltd</x:v>
      </x:c>
      <x:c r="I1510" s="22" t="n">
        <x:v>8.5</x:v>
      </x:c>
      <x:c r="J1510" t="str">
        <x:v>Worked</x:v>
      </x:c>
      <x:c r="K1510" t="str">
        <x:v>Employee 103434; home branch Thurrock; assigned role Operative Porter | Deployment branch: Thurrock | Actual role: Operative Porter | Jobs: 399620 | Customers: Accenture UK Ltd | Actual hours: 8.5; source records: 1</x:v>
      </x:c>
      <x:c r="L1510" t="str">
        <x:v>Include</x:v>
      </x:c>
      <x:c r="M1510"/>
      <x:c r="N1510"/>
    </x:row>
    <x:row r="1511">
      <x:c r="A1511" t="str">
        <x:v>K Olajide|2026-03-17</x:v>
      </x:c>
      <x:c r="B1511" s="888" t="n">
        <x:v>46098</x:v>
      </x:c>
      <x:c r="C1511" t="str">
        <x:v>K Olajide</x:v>
      </x:c>
      <x:c r="D1511" t="str">
        <x:v>Permanent</x:v>
      </x:c>
      <x:c r="E1511" t="str">
        <x:v>Thurrock</x:v>
      </x:c>
      <x:c r="F1511" t="str">
        <x:v>Operative Porter</x:v>
      </x:c>
      <x:c r="G1511" t="str">
        <x:v>396207</x:v>
      </x:c>
      <x:c r="H1511" t="str">
        <x:v>Linklaters LLP</x:v>
      </x:c>
      <x:c r="I1511" s="22" t="n">
        <x:v>9.5</x:v>
      </x:c>
      <x:c r="J1511" t="str">
        <x:v>Worked</x:v>
      </x:c>
      <x:c r="K1511" t="str">
        <x:v>Employee 103434; home branch Thurrock; assigned role Operative Porter | Deployment branch: Thurrock | Actual role: Operative Porter | Jobs: 396207 | Customers: Linklaters LLP | Actual hours: 9.5; source records: 1</x:v>
      </x:c>
      <x:c r="L1511" t="str">
        <x:v>Include</x:v>
      </x:c>
      <x:c r="M1511"/>
      <x:c r="N1511"/>
    </x:row>
    <x:row r="1512">
      <x:c r="A1512" t="str">
        <x:v>K Olajide|2026-03-18</x:v>
      </x:c>
      <x:c r="B1512" s="888" t="n">
        <x:v>46099</x:v>
      </x:c>
      <x:c r="C1512" t="str">
        <x:v>K Olajide</x:v>
      </x:c>
      <x:c r="D1512" t="str">
        <x:v>Permanent</x:v>
      </x:c>
      <x:c r="E1512" t="str">
        <x:v>Thurrock</x:v>
      </x:c>
      <x:c r="F1512" t="str">
        <x:v>Operative Porter</x:v>
      </x:c>
      <x:c r="G1512" t="str">
        <x:v>399620</x:v>
      </x:c>
      <x:c r="H1512" t="str">
        <x:v>Accenture UK Ltd</x:v>
      </x:c>
      <x:c r="I1512" s="22" t="n">
        <x:v>8.5</x:v>
      </x:c>
      <x:c r="J1512" t="str">
        <x:v>Worked</x:v>
      </x:c>
      <x:c r="K1512" t="str">
        <x:v>Employee 103434; home branch Thurrock; assigned role Operative Porter | Deployment branch: Thurrock | Actual role: Operative Porter | Jobs: 399620 | Customers: Accenture UK Ltd | Actual hours: 8.5; source records: 1</x:v>
      </x:c>
      <x:c r="L1512" t="str">
        <x:v>Include</x:v>
      </x:c>
      <x:c r="M1512"/>
      <x:c r="N1512"/>
    </x:row>
    <x:row r="1513">
      <x:c r="A1513" t="str">
        <x:v>K Olajide|2026-03-19</x:v>
      </x:c>
      <x:c r="B1513" s="888" t="n">
        <x:v>46100</x:v>
      </x:c>
      <x:c r="C1513" t="str">
        <x:v>K Olajide</x:v>
      </x:c>
      <x:c r="D1513" t="str">
        <x:v>Permanent</x:v>
      </x:c>
      <x:c r="E1513" t="str">
        <x:v>Thurrock</x:v>
      </x:c>
      <x:c r="F1513" t="str">
        <x:v>Operative Porter</x:v>
      </x:c>
      <x:c r="G1513" t="str">
        <x:v>399426</x:v>
      </x:c>
      <x:c r="H1513" t="str">
        <x:v>Apple Europe Limited</x:v>
      </x:c>
      <x:c r="I1513" s="22" t="n">
        <x:v>11.5</x:v>
      </x:c>
      <x:c r="J1513" t="str">
        <x:v>Worked</x:v>
      </x:c>
      <x:c r="K1513" t="str">
        <x:v>Employee 103434; home branch Thurrock; assigned role Operative Porter | Deployment branch: Thurrock | Actual role: Operative Porter | Jobs: 399426 | Customers: Apple Europe Limited | Actual hours: 11.5; source records: 1</x:v>
      </x:c>
      <x:c r="L1513" t="str">
        <x:v>Include</x:v>
      </x:c>
      <x:c r="M1513"/>
      <x:c r="N1513"/>
    </x:row>
    <x:row r="1514">
      <x:c r="A1514" t="str">
        <x:v>K Olajide|2026-03-20</x:v>
      </x:c>
      <x:c r="B1514" s="888" t="n">
        <x:v>46101</x:v>
      </x:c>
      <x:c r="C1514" t="str">
        <x:v>K Olajide</x:v>
      </x:c>
      <x:c r="D1514" t="str">
        <x:v>Permanent</x:v>
      </x:c>
      <x:c r="E1514" t="str">
        <x:v>Thurrock</x:v>
      </x:c>
      <x:c r="F1514" t="str">
        <x:v>Operative Porter</x:v>
      </x:c>
      <x:c r="G1514" t="str">
        <x:v>400702, 396207</x:v>
      </x:c>
      <x:c r="H1514" t="str">
        <x:v>Harbour Energy; Linklaters LLP</x:v>
      </x:c>
      <x:c r="I1514" s="22" t="n">
        <x:v>15.5</x:v>
      </x:c>
      <x:c r="J1514" t="str">
        <x:v>Worked — 2 records</x:v>
      </x:c>
      <x:c r="K1514" t="str">
        <x:v>Employee 103434; home branch Thurrock; assigned role Operative Porter | Deployment branch: Thurrock | Actual role: Operative Porter | Jobs: 400702, 396207 | Customers: Harbour Energy; Linklaters LLP | Actual hours: 15.5; source records: 2</x:v>
      </x:c>
      <x:c r="L1514" t="str">
        <x:v>Include</x:v>
      </x:c>
      <x:c r="M1514"/>
      <x:c r="N1514"/>
    </x:row>
    <x:row r="1515">
      <x:c r="A1515" t="str">
        <x:v>K Olajide|2026-03-21</x:v>
      </x:c>
      <x:c r="B1515" s="888" t="n">
        <x:v>46102</x:v>
      </x:c>
      <x:c r="C1515" t="str">
        <x:v>K Olajide</x:v>
      </x:c>
      <x:c r="D1515" t="str">
        <x:v>Permanent</x:v>
      </x:c>
      <x:c r="E1515" t="str">
        <x:v>Thurrock</x:v>
      </x:c>
      <x:c r="F1515" t="str">
        <x:v>Operative Porter</x:v>
      </x:c>
      <x:c r="G1515" t="str">
        <x:v>396207</x:v>
      </x:c>
      <x:c r="H1515" t="str">
        <x:v>Linklaters LLP</x:v>
      </x:c>
      <x:c r="I1515" s="22" t="n">
        <x:v>9</x:v>
      </x:c>
      <x:c r="J1515" t="str">
        <x:v>Worked</x:v>
      </x:c>
      <x:c r="K1515" t="str">
        <x:v>Employee 103434; home branch Thurrock; assigned role Operative Porter | Deployment branch: Thurrock | Actual role: Operative Porter | Jobs: 396207 | Customers: Linklaters LLP | Actual hours: 9.0; source records: 1</x:v>
      </x:c>
      <x:c r="L1515" t="str">
        <x:v>Include</x:v>
      </x:c>
      <x:c r="M1515"/>
      <x:c r="N1515"/>
    </x:row>
    <x:row r="1516">
      <x:c r="A1516" t="str">
        <x:v>K Olajide|2026-03-22</x:v>
      </x:c>
      <x:c r="B1516" s="888" t="n">
        <x:v>46103</x:v>
      </x:c>
      <x:c r="C1516" t="str">
        <x:v>K Olajide</x:v>
      </x:c>
      <x:c r="D1516" t="str">
        <x:v>Permanent</x:v>
      </x:c>
      <x:c r="E1516" t="str">
        <x:v>Thurrock</x:v>
      </x:c>
      <x:c r="F1516" t="str">
        <x:v>Operative Porter</x:v>
      </x:c>
      <x:c r="G1516" t="str">
        <x:v>396207</x:v>
      </x:c>
      <x:c r="H1516" t="str">
        <x:v>Linklaters LLP</x:v>
      </x:c>
      <x:c r="I1516" s="22" t="n">
        <x:v>8.5</x:v>
      </x:c>
      <x:c r="J1516" t="str">
        <x:v>Worked</x:v>
      </x:c>
      <x:c r="K1516" t="str">
        <x:v>Employee 103434; home branch Thurrock; assigned role Operative Porter | Deployment branch: Thurrock | Actual role: Operative Porter | Jobs: 396207 | Customers: Linklaters LLP | Actual hours: 8.5; source records: 1</x:v>
      </x:c>
      <x:c r="L1516" t="str">
        <x:v>Include</x:v>
      </x:c>
      <x:c r="M1516"/>
      <x:c r="N1516"/>
    </x:row>
    <x:row r="1517">
      <x:c r="A1517" t="str">
        <x:v>K Olajide|2026-03-23</x:v>
      </x:c>
      <x:c r="B1517" s="888" t="n">
        <x:v>46104</x:v>
      </x:c>
      <x:c r="C1517" t="str">
        <x:v>K Olajide</x:v>
      </x:c>
      <x:c r="D1517" t="str">
        <x:v>Permanent</x:v>
      </x:c>
      <x:c r="E1517" t="str">
        <x:v>Thurrock</x:v>
      </x:c>
      <x:c r="F1517" t="str">
        <x:v>Operative Porter</x:v>
      </x:c>
      <x:c r="G1517" t="str">
        <x:v>394164</x:v>
      </x:c>
      <x:c r="H1517" t="str">
        <x:v>Restore – Doc Management - NWL collections</x:v>
      </x:c>
      <x:c r="I1517" s="22" t="n">
        <x:v>8</x:v>
      </x:c>
      <x:c r="J1517" t="str">
        <x:v>Worked</x:v>
      </x:c>
      <x:c r="K1517" t="str">
        <x:v>Employee 103434; home branch Thurrock; assigned role Operative Porter | Deployment branch: Thurrock | Actual role: Operative Porter | Jobs: 394164 | Customers: Restore – Doc Management - NWL collections | Actual hours: 8.0; source records: 1</x:v>
      </x:c>
      <x:c r="L1517" t="str">
        <x:v>Include</x:v>
      </x:c>
      <x:c r="M1517"/>
      <x:c r="N1517"/>
    </x:row>
    <x:row r="1518">
      <x:c r="A1518" t="str">
        <x:v>K Olajide|2026-03-24</x:v>
      </x:c>
      <x:c r="B1518" s="888" t="n">
        <x:v>46105</x:v>
      </x:c>
      <x:c r="C1518" t="str">
        <x:v>K Olajide</x:v>
      </x:c>
      <x:c r="D1518" t="str">
        <x:v>Permanent</x:v>
      </x:c>
      <x:c r="E1518" t="str">
        <x:v>Thurrock</x:v>
      </x:c>
      <x:c r="F1518" t="str">
        <x:v>Operative Porter</x:v>
      </x:c>
      <x:c r="G1518" t="str">
        <x:v>399620</x:v>
      </x:c>
      <x:c r="H1518" t="str">
        <x:v>Accenture UK Ltd</x:v>
      </x:c>
      <x:c r="I1518" s="22" t="n">
        <x:v>8.5</x:v>
      </x:c>
      <x:c r="J1518" t="str">
        <x:v>Worked</x:v>
      </x:c>
      <x:c r="K1518" t="str">
        <x:v>Employee 103434; home branch Thurrock; assigned role Operative Porter | Deployment branch: Thurrock | Actual role: Operative Porter | Jobs: 399620 | Customers: Accenture UK Ltd | Actual hours: 8.5; source records: 1</x:v>
      </x:c>
      <x:c r="L1518" t="str">
        <x:v>Include</x:v>
      </x:c>
      <x:c r="M1518"/>
      <x:c r="N1518"/>
    </x:row>
    <x:row r="1519">
      <x:c r="A1519" t="str">
        <x:v>K Olajide|2026-03-25</x:v>
      </x:c>
      <x:c r="B1519" s="888" t="n">
        <x:v>46106</x:v>
      </x:c>
      <x:c r="C1519" t="str">
        <x:v>K Olajide</x:v>
      </x:c>
      <x:c r="D1519" t="str">
        <x:v>Permanent</x:v>
      </x:c>
      <x:c r="E1519" t="str">
        <x:v>Thurrock</x:v>
      </x:c>
      <x:c r="F1519" t="str">
        <x:v>Operative Porter</x:v>
      </x:c>
      <x:c r="G1519" t="str">
        <x:v>394164</x:v>
      </x:c>
      <x:c r="H1519" t="str">
        <x:v>Restore – Doc Management - NWL collections</x:v>
      </x:c>
      <x:c r="I1519" s="22" t="n">
        <x:v>7</x:v>
      </x:c>
      <x:c r="J1519" t="str">
        <x:v>Worked</x:v>
      </x:c>
      <x:c r="K1519" t="str">
        <x:v>Employee 103434; home branch Thurrock; assigned role Operative Porter | Deployment branch: Thurrock | Actual role: Operative Porter | Jobs: 394164 | Customers: Restore – Doc Management - NWL collections | Actual hours: 7.0; source records: 1</x:v>
      </x:c>
      <x:c r="L1519" t="str">
        <x:v>Include</x:v>
      </x:c>
      <x:c r="M1519"/>
      <x:c r="N1519"/>
    </x:row>
    <x:row r="1520">
      <x:c r="A1520" t="str">
        <x:v>K Olajide|2026-03-26</x:v>
      </x:c>
      <x:c r="B1520" s="888" t="n">
        <x:v>46107</x:v>
      </x:c>
      <x:c r="C1520" t="str">
        <x:v>K Olajide</x:v>
      </x:c>
      <x:c r="D1520" t="str">
        <x:v>Permanent</x:v>
      </x:c>
      <x:c r="E1520" t="str">
        <x:v>Thurrock</x:v>
      </x:c>
      <x:c r="F1520" t="str">
        <x:v>Operative Porter</x:v>
      </x:c>
      <x:c r="G1520" t="str">
        <x:v>399620</x:v>
      </x:c>
      <x:c r="H1520" t="str">
        <x:v>Accenture UK Ltd</x:v>
      </x:c>
      <x:c r="I1520" s="22" t="n">
        <x:v>6</x:v>
      </x:c>
      <x:c r="J1520" t="str">
        <x:v>Worked</x:v>
      </x:c>
      <x:c r="K1520" t="str">
        <x:v>Employee 103434; home branch Thurrock; assigned role Operative Porter | Deployment branch: Thurrock | Actual role: Operative Porter | Jobs: 399620 | Customers: Accenture UK Ltd | Actual hours: 6.0; source records: 1</x:v>
      </x:c>
      <x:c r="L1520" t="str">
        <x:v>Include</x:v>
      </x:c>
      <x:c r="M1520"/>
      <x:c r="N1520"/>
    </x:row>
    <x:row r="1521">
      <x:c r="A1521" t="str">
        <x:v>K Olajide|2026-03-27</x:v>
      </x:c>
      <x:c r="B1521" s="888" t="n">
        <x:v>46108</x:v>
      </x:c>
      <x:c r="C1521" t="str">
        <x:v>K Olajide</x:v>
      </x:c>
      <x:c r="D1521" t="str">
        <x:v>Permanent</x:v>
      </x:c>
      <x:c r="E1521" t="str">
        <x:v>Thurrock</x:v>
      </x:c>
      <x:c r="F1521" t="str">
        <x:v>Operative Porter</x:v>
      </x:c>
      <x:c r="G1521" t="str">
        <x:v>399426</x:v>
      </x:c>
      <x:c r="H1521" t="str">
        <x:v>Apple Europe Limited</x:v>
      </x:c>
      <x:c r="I1521" s="22" t="n">
        <x:v>11.5</x:v>
      </x:c>
      <x:c r="J1521" t="str">
        <x:v>Worked</x:v>
      </x:c>
      <x:c r="K1521" t="str">
        <x:v>Employee 103434; home branch Thurrock; assigned role Operative Porter | Deployment branch: Thurrock | Actual role: Operative Porter | Jobs: 399426 | Customers: Apple Europe Limited | Actual hours: 11.5; source records: 1</x:v>
      </x:c>
      <x:c r="L1521" t="str">
        <x:v>Include</x:v>
      </x:c>
      <x:c r="M1521"/>
      <x:c r="N1521"/>
    </x:row>
    <x:row r="1522">
      <x:c r="A1522" t="str">
        <x:v>K Olajide|2026-03-28</x:v>
      </x:c>
      <x:c r="B1522" s="888" t="n">
        <x:v>46109</x:v>
      </x:c>
      <x:c r="C1522" t="str">
        <x:v>K Olajide</x:v>
      </x:c>
      <x:c r="D1522" t="str">
        <x:v>Permanent</x:v>
      </x:c>
      <x:c r="E1522" t="str">
        <x:v>Thurrock</x:v>
      </x:c>
      <x:c r="F1522" t="str">
        <x:v>Operative Porter</x:v>
      </x:c>
      <x:c r="G1522" t="str">
        <x:v>400855</x:v>
      </x:c>
      <x:c r="H1522" t="str">
        <x:v>Network Rail</x:v>
      </x:c>
      <x:c r="I1522" s="22" t="n">
        <x:v>7.5</x:v>
      </x:c>
      <x:c r="J1522" t="str">
        <x:v>Worked</x:v>
      </x:c>
      <x:c r="K1522" t="str">
        <x:v>Employee 103434; home branch Thurrock; assigned role Operative Porter | Deployment branch: Thurrock | Actual role: Operative Porter | Jobs: 400855 | Customers: Network Rail | Actual hours: 7.5; source records: 1</x:v>
      </x:c>
      <x:c r="L1522" t="str">
        <x:v>Include</x:v>
      </x:c>
      <x:c r="M1522"/>
      <x:c r="N1522"/>
    </x:row>
    <x:row r="1523">
      <x:c r="A1523" t="str">
        <x:v>K Olajide|2026-03-29</x:v>
      </x:c>
      <x:c r="B1523" s="888" t="n">
        <x:v>46110</x:v>
      </x:c>
      <x:c r="C1523" t="str">
        <x:v>K Olajide</x:v>
      </x:c>
      <x:c r="D1523" t="str">
        <x:v>Permanent</x:v>
      </x:c>
      <x:c r="E1523" t="str">
        <x:v>Thurrock</x:v>
      </x:c>
      <x:c r="F1523" t="str">
        <x:v>Operative Porter</x:v>
      </x:c>
      <x:c r="G1523" t="str">
        <x:v>400855</x:v>
      </x:c>
      <x:c r="H1523" t="str">
        <x:v>Network Rail</x:v>
      </x:c>
      <x:c r="I1523" s="22" t="n">
        <x:v>8</x:v>
      </x:c>
      <x:c r="J1523" t="str">
        <x:v>Worked</x:v>
      </x:c>
      <x:c r="K1523" t="str">
        <x:v>Employee 103434; home branch Thurrock; assigned role Operative Porter | Deployment branch: Thurrock | Actual role: Operative Porter | Jobs: 400855 | Customers: Network Rail | Actual hours: 8.0; source records: 1</x:v>
      </x:c>
      <x:c r="L1523" t="str">
        <x:v>Include</x:v>
      </x:c>
      <x:c r="M1523"/>
      <x:c r="N1523"/>
    </x:row>
    <x:row r="1524">
      <x:c r="A1524" t="str">
        <x:v>K Olajide|2026-03-30</x:v>
      </x:c>
      <x:c r="B1524" s="888" t="n">
        <x:v>46111</x:v>
      </x:c>
      <x:c r="C1524" t="str">
        <x:v>K Olajide</x:v>
      </x:c>
      <x:c r="D1524" t="str">
        <x:v>Permanent</x:v>
      </x:c>
      <x:c r="E1524" t="str">
        <x:v>Thurrock</x:v>
      </x:c>
      <x:c r="F1524" t="str">
        <x:v>Operative Porter</x:v>
      </x:c>
      <x:c r="G1524" t="str">
        <x:v>399620</x:v>
      </x:c>
      <x:c r="H1524" t="str">
        <x:v>Accenture UK Ltd</x:v>
      </x:c>
      <x:c r="I1524" s="22" t="n">
        <x:v>9</x:v>
      </x:c>
      <x:c r="J1524" t="str">
        <x:v>Worked</x:v>
      </x:c>
      <x:c r="K1524" t="str">
        <x:v>Employee 103434; home branch Thurrock; assigned role Operative Porter | Deployment branch: Thurrock | Actual role: Operative Porter | Jobs: 399620 | Customers: Accenture UK Ltd | Actual hours: 9.0; source records: 1</x:v>
      </x:c>
      <x:c r="L1524" t="str">
        <x:v>Include</x:v>
      </x:c>
      <x:c r="M1524"/>
      <x:c r="N1524"/>
    </x:row>
    <x:row r="1525">
      <x:c r="A1525" t="str">
        <x:v>K Olajide|2026-03-31</x:v>
      </x:c>
      <x:c r="B1525" s="888" t="n">
        <x:v>46112</x:v>
      </x:c>
      <x:c r="C1525" t="str">
        <x:v>K Olajide</x:v>
      </x:c>
      <x:c r="D1525" t="str">
        <x:v>Permanent</x:v>
      </x:c>
      <x:c r="E1525" t="str">
        <x:v>Thurrock</x:v>
      </x:c>
      <x:c r="F1525" t="str">
        <x:v>Operative Porter</x:v>
      </x:c>
      <x:c r="G1525" t="str">
        <x:v>399620</x:v>
      </x:c>
      <x:c r="H1525" t="str">
        <x:v>Accenture UK Ltd</x:v>
      </x:c>
      <x:c r="I1525" s="22" t="n">
        <x:v>9</x:v>
      </x:c>
      <x:c r="J1525" t="str">
        <x:v>Worked</x:v>
      </x:c>
      <x:c r="K1525" t="str">
        <x:v>Employee 103434; home branch Thurrock; assigned role Operative Porter | Deployment branch: Thurrock | Actual role: Operative Porter | Jobs: 399620 | Customers: Accenture UK Ltd | Actual hours: 9.0; source records: 1</x:v>
      </x:c>
      <x:c r="L1525" t="str">
        <x:v>Include</x:v>
      </x:c>
      <x:c r="M1525"/>
      <x:c r="N1525"/>
    </x:row>
    <x:row r="1526">
      <x:c r="A1526" t="str">
        <x:v>K Stappard|2026-03-02</x:v>
      </x:c>
      <x:c r="B1526" s="888" t="n">
        <x:v>46083</x:v>
      </x:c>
      <x:c r="C1526" t="str">
        <x:v>K Stappard</x:v>
      </x:c>
      <x:c r="D1526" t="str">
        <x:v>Permanent</x:v>
      </x:c>
      <x:c r="E1526" t="str">
        <x:v>Thurrock</x:v>
      </x:c>
      <x:c r="F1526" t="str">
        <x:v>Operative Porter</x:v>
      </x:c>
      <x:c r="G1526" t="str">
        <x:v>399609</x:v>
      </x:c>
      <x:c r="H1526" t="str">
        <x:v>Accenture UK Ltd</x:v>
      </x:c>
      <x:c r="I1526" s="22" t="n">
        <x:v>8.5</x:v>
      </x:c>
      <x:c r="J1526" t="str">
        <x:v>Worked</x:v>
      </x:c>
      <x:c r="K1526" t="str">
        <x:v>Employee 103617; home branch Thurrock; assigned role Operative Porter | Deployment branch: Thurrock | Actual role: Operative Porter | Jobs: 399609 | Customers: Accenture UK Ltd | Actual hours: 8.5; source records: 1</x:v>
      </x:c>
      <x:c r="L1526" t="str">
        <x:v>Include</x:v>
      </x:c>
      <x:c r="M1526"/>
      <x:c r="N1526"/>
    </x:row>
    <x:row r="1527">
      <x:c r="A1527" t="str">
        <x:v>K Stappard|2026-03-03</x:v>
      </x:c>
      <x:c r="B1527" s="888" t="n">
        <x:v>46084</x:v>
      </x:c>
      <x:c r="C1527" t="str">
        <x:v>K Stappard</x:v>
      </x:c>
      <x:c r="D1527" t="str">
        <x:v>Permanent</x:v>
      </x:c>
      <x:c r="E1527" t="str">
        <x:v>Thurrock</x:v>
      </x:c>
      <x:c r="F1527" t="str">
        <x:v>Operative Porter</x:v>
      </x:c>
      <x:c r="G1527" t="str">
        <x:v>396207</x:v>
      </x:c>
      <x:c r="H1527" t="str">
        <x:v>Linklaters LLP</x:v>
      </x:c>
      <x:c r="I1527" s="22" t="n">
        <x:v>9.5</x:v>
      </x:c>
      <x:c r="J1527" t="str">
        <x:v>Worked</x:v>
      </x:c>
      <x:c r="K1527" t="str">
        <x:v>Employee 103617; home branch Thurrock; assigned role Operative Porter | Deployment branch: Thurrock | Actual role: Operative Porter | Jobs: 396207 | Customers: Linklaters LLP | Actual hours: 9.5; source records: 1</x:v>
      </x:c>
      <x:c r="L1527" t="str">
        <x:v>Include</x:v>
      </x:c>
      <x:c r="M1527"/>
      <x:c r="N1527"/>
    </x:row>
    <x:row r="1528">
      <x:c r="A1528" t="str">
        <x:v>K Stappard|2026-03-04</x:v>
      </x:c>
      <x:c r="B1528" s="888" t="n">
        <x:v>46085</x:v>
      </x:c>
      <x:c r="C1528" t="str">
        <x:v>K Stappard</x:v>
      </x:c>
      <x:c r="D1528" t="str">
        <x:v>Permanent</x:v>
      </x:c>
      <x:c r="E1528" t="str">
        <x:v>Thurrock</x:v>
      </x:c>
      <x:c r="F1528" t="str">
        <x:v>Operative Porter</x:v>
      </x:c>
      <x:c r="G1528" t="str">
        <x:v>396207</x:v>
      </x:c>
      <x:c r="H1528" t="str">
        <x:v>Linklaters LLP</x:v>
      </x:c>
      <x:c r="I1528" s="22" t="n">
        <x:v>9.25</x:v>
      </x:c>
      <x:c r="J1528" t="str">
        <x:v>Worked</x:v>
      </x:c>
      <x:c r="K1528" t="str">
        <x:v>Employee 103617; home branch Thurrock; assigned role Operative Porter | Deployment branch: Thurrock | Actual role: Operative Porter | Jobs: 396207 | Customers: Linklaters LLP | Actual hours: 9.2; source records: 1</x:v>
      </x:c>
      <x:c r="L1528" t="str">
        <x:v>Include</x:v>
      </x:c>
      <x:c r="M1528"/>
      <x:c r="N1528"/>
    </x:row>
    <x:row r="1529">
      <x:c r="A1529" t="str">
        <x:v>K Stappard|2026-03-05</x:v>
      </x:c>
      <x:c r="B1529" s="888" t="n">
        <x:v>46086</x:v>
      </x:c>
      <x:c r="C1529" t="str">
        <x:v>K Stappard</x:v>
      </x:c>
      <x:c r="D1529" t="str">
        <x:v>Permanent</x:v>
      </x:c>
      <x:c r="E1529" t="str">
        <x:v>Thurrock</x:v>
      </x:c>
      <x:c r="F1529" t="str">
        <x:v>Operative Porter</x:v>
      </x:c>
      <x:c r="G1529" t="str">
        <x:v>396207</x:v>
      </x:c>
      <x:c r="H1529" t="str">
        <x:v>Linklaters LLP</x:v>
      </x:c>
      <x:c r="I1529" s="22" t="n">
        <x:v>10.5</x:v>
      </x:c>
      <x:c r="J1529" t="str">
        <x:v>Worked</x:v>
      </x:c>
      <x:c r="K1529" t="str">
        <x:v>Employee 103617; home branch Thurrock; assigned role Operative Porter | Deployment branch: Thurrock | Actual role: Operative Porter | Jobs: 396207 | Customers: Linklaters LLP | Actual hours: 10.5; source records: 1</x:v>
      </x:c>
      <x:c r="L1529" t="str">
        <x:v>Include</x:v>
      </x:c>
      <x:c r="M1529"/>
      <x:c r="N1529"/>
    </x:row>
    <x:row r="1530">
      <x:c r="A1530" t="str">
        <x:v>K Stappard|2026-03-06</x:v>
      </x:c>
      <x:c r="B1530" s="888" t="n">
        <x:v>46087</x:v>
      </x:c>
      <x:c r="C1530" t="str">
        <x:v>K Stappard</x:v>
      </x:c>
      <x:c r="D1530" t="str">
        <x:v>Permanent</x:v>
      </x:c>
      <x:c r="E1530" t="str">
        <x:v>Thurrock</x:v>
      </x:c>
      <x:c r="F1530" t="str">
        <x:v>Operative Porter</x:v>
      </x:c>
      <x:c r="G1530" t="str">
        <x:v>396207</x:v>
      </x:c>
      <x:c r="H1530" t="str">
        <x:v>Linklaters LLP</x:v>
      </x:c>
      <x:c r="I1530" s="22" t="n">
        <x:v>9.5</x:v>
      </x:c>
      <x:c r="J1530" t="str">
        <x:v>Worked</x:v>
      </x:c>
      <x:c r="K1530" t="str">
        <x:v>Employee 103617; home branch Thurrock; assigned role Operative Porter | Deployment branch: Thurrock | Actual role: Operative Porter | Jobs: 396207 | Customers: Linklaters LLP | Actual hours: 9.5; source records: 1</x:v>
      </x:c>
      <x:c r="L1530" t="str">
        <x:v>Include</x:v>
      </x:c>
      <x:c r="M1530"/>
      <x:c r="N1530"/>
    </x:row>
    <x:row r="1531">
      <x:c r="A1531" t="str">
        <x:v>K Stappard|2026-03-09</x:v>
      </x:c>
      <x:c r="B1531" s="888" t="n">
        <x:v>46090</x:v>
      </x:c>
      <x:c r="C1531" t="str">
        <x:v>K Stappard</x:v>
      </x:c>
      <x:c r="D1531" t="str">
        <x:v>Permanent</x:v>
      </x:c>
      <x:c r="E1531" t="str">
        <x:v>Thurrock</x:v>
      </x:c>
      <x:c r="F1531" t="str">
        <x:v>Operative Porter</x:v>
      </x:c>
      <x:c r="G1531" t="str">
        <x:v>396207</x:v>
      </x:c>
      <x:c r="H1531" t="str">
        <x:v>Linklaters LLP</x:v>
      </x:c>
      <x:c r="I1531" s="22" t="n">
        <x:v>9.5</x:v>
      </x:c>
      <x:c r="J1531" t="str">
        <x:v>Worked</x:v>
      </x:c>
      <x:c r="K1531" t="str">
        <x:v>Employee 103617; home branch Thurrock; assigned role Operative Porter | Deployment branch: Thurrock | Actual role: Operative Porter | Jobs: 396207 | Customers: Linklaters LLP | Actual hours: 9.5; source records: 1</x:v>
      </x:c>
      <x:c r="L1531" t="str">
        <x:v>Include</x:v>
      </x:c>
      <x:c r="M1531"/>
      <x:c r="N1531"/>
    </x:row>
    <x:row r="1532">
      <x:c r="A1532" t="str">
        <x:v>K Stappard|2026-03-10</x:v>
      </x:c>
      <x:c r="B1532" s="888" t="n">
        <x:v>46091</x:v>
      </x:c>
      <x:c r="C1532" t="str">
        <x:v>K Stappard</x:v>
      </x:c>
      <x:c r="D1532" t="str">
        <x:v>Permanent</x:v>
      </x:c>
      <x:c r="E1532" t="str">
        <x:v>Thurrock</x:v>
      </x:c>
      <x:c r="F1532" t="str">
        <x:v>Operative Porter</x:v>
      </x:c>
      <x:c r="G1532" t="str">
        <x:v>399609</x:v>
      </x:c>
      <x:c r="H1532" t="str">
        <x:v>Accenture UK Ltd</x:v>
      </x:c>
      <x:c r="I1532" s="22" t="n">
        <x:v>8.5</x:v>
      </x:c>
      <x:c r="J1532" t="str">
        <x:v>Worked</x:v>
      </x:c>
      <x:c r="K1532" t="str">
        <x:v>Employee 103617; home branch Thurrock; assigned role Operative Porter | Deployment branch: Thurrock | Actual role: Operative Porter | Jobs: 399609 | Customers: Accenture UK Ltd | Actual hours: 8.5; source records: 1</x:v>
      </x:c>
      <x:c r="L1532" t="str">
        <x:v>Include</x:v>
      </x:c>
      <x:c r="M1532"/>
      <x:c r="N1532"/>
    </x:row>
    <x:row r="1533">
      <x:c r="A1533" t="str">
        <x:v>K Stappard|2026-03-11</x:v>
      </x:c>
      <x:c r="B1533" s="888" t="n">
        <x:v>46092</x:v>
      </x:c>
      <x:c r="C1533" t="str">
        <x:v>K Stappard</x:v>
      </x:c>
      <x:c r="D1533" t="str">
        <x:v>Permanent</x:v>
      </x:c>
      <x:c r="E1533" t="str">
        <x:v>Thurrock</x:v>
      </x:c>
      <x:c r="F1533" t="str">
        <x:v>Operative Porter</x:v>
      </x:c>
      <x:c r="G1533" t="str">
        <x:v>399620</x:v>
      </x:c>
      <x:c r="H1533" t="str">
        <x:v>Accenture UK Ltd</x:v>
      </x:c>
      <x:c r="I1533" s="22" t="n">
        <x:v>8.5</x:v>
      </x:c>
      <x:c r="J1533" t="str">
        <x:v>Worked</x:v>
      </x:c>
      <x:c r="K1533" t="str">
        <x:v>Employee 103617; home branch Thurrock; assigned role Operative Porter | Deployment branch: Thurrock | Actual role: Operative Porter | Jobs: 399620 | Customers: Accenture UK Ltd | Actual hours: 8.5; source records: 1</x:v>
      </x:c>
      <x:c r="L1533" t="str">
        <x:v>Include</x:v>
      </x:c>
      <x:c r="M1533"/>
      <x:c r="N1533"/>
    </x:row>
    <x:row r="1534">
      <x:c r="A1534" t="str">
        <x:v>K Stappard|2026-03-12</x:v>
      </x:c>
      <x:c r="B1534" s="888" t="n">
        <x:v>46093</x:v>
      </x:c>
      <x:c r="C1534" t="str">
        <x:v>K Stappard</x:v>
      </x:c>
      <x:c r="D1534" t="str">
        <x:v>Permanent</x:v>
      </x:c>
      <x:c r="E1534" t="str">
        <x:v>Thurrock</x:v>
      </x:c>
      <x:c r="F1534" t="str">
        <x:v>Operative Porter</x:v>
      </x:c>
      <x:c r="G1534" t="str">
        <x:v>396207</x:v>
      </x:c>
      <x:c r="H1534" t="str">
        <x:v>Linklaters LLP</x:v>
      </x:c>
      <x:c r="I1534" s="22" t="n">
        <x:v>9.5</x:v>
      </x:c>
      <x:c r="J1534" t="str">
        <x:v>Worked</x:v>
      </x:c>
      <x:c r="K1534" t="str">
        <x:v>Employee 103617; home branch Thurrock; assigned role Operative Porter | Deployment branch: Thurrock | Actual role: Operative Porter | Jobs: 396207 | Customers: Linklaters LLP | Actual hours: 9.5; source records: 1</x:v>
      </x:c>
      <x:c r="L1534" t="str">
        <x:v>Include</x:v>
      </x:c>
      <x:c r="M1534"/>
      <x:c r="N1534"/>
    </x:row>
    <x:row r="1535">
      <x:c r="A1535" t="str">
        <x:v>K Stappard|2026-03-13</x:v>
      </x:c>
      <x:c r="B1535" s="888" t="n">
        <x:v>46094</x:v>
      </x:c>
      <x:c r="C1535" t="str">
        <x:v>K Stappard</x:v>
      </x:c>
      <x:c r="D1535" t="str">
        <x:v>Permanent</x:v>
      </x:c>
      <x:c r="E1535" t="str">
        <x:v>Thurrock</x:v>
      </x:c>
      <x:c r="F1535" t="str">
        <x:v>Operative Porter</x:v>
      </x:c>
      <x:c r="G1535"/>
      <x:c r="H1535"/>
      <x:c r="I1535" s="22" t="n">
        <x:v>0</x:v>
      </x:c>
      <x:c r="J1535" t="str">
        <x:v>Annual leave</x:v>
      </x:c>
      <x:c r="K1535" t="str">
        <x:v>Employee 103617; home branch Thurrock; assigned role Operative Porter | Leave: Annual Leave (Hours) | Leave calendar basis: Variable-pattern period</x:v>
      </x:c>
      <x:c r="L1535" t="str">
        <x:v>Include</x:v>
      </x:c>
      <x:c r="M1535"/>
      <x:c r="N1535"/>
    </x:row>
    <x:row r="1536">
      <x:c r="A1536" t="str">
        <x:v>K Stappard|2026-03-16</x:v>
      </x:c>
      <x:c r="B1536" s="888" t="n">
        <x:v>46097</x:v>
      </x:c>
      <x:c r="C1536" t="str">
        <x:v>K Stappard</x:v>
      </x:c>
      <x:c r="D1536" t="str">
        <x:v>Permanent</x:v>
      </x:c>
      <x:c r="E1536" t="str">
        <x:v>Thurrock</x:v>
      </x:c>
      <x:c r="F1536" t="str">
        <x:v>Operative Porter</x:v>
      </x:c>
      <x:c r="G1536" t="str">
        <x:v>399620</x:v>
      </x:c>
      <x:c r="H1536" t="str">
        <x:v>Accenture UK Ltd</x:v>
      </x:c>
      <x:c r="I1536" s="22" t="n">
        <x:v>8.5</x:v>
      </x:c>
      <x:c r="J1536" t="str">
        <x:v>Worked</x:v>
      </x:c>
      <x:c r="K1536" t="str">
        <x:v>Employee 103617; home branch Thurrock; assigned role Operative Porter | Deployment branch: Thurrock | Actual role: Operative Porter | Jobs: 399620 | Customers: Accenture UK Ltd | Actual hours: 8.5; source records: 1</x:v>
      </x:c>
      <x:c r="L1536" t="str">
        <x:v>Include</x:v>
      </x:c>
      <x:c r="M1536"/>
      <x:c r="N1536"/>
    </x:row>
    <x:row r="1537">
      <x:c r="A1537" t="str">
        <x:v>K Stappard|2026-03-17</x:v>
      </x:c>
      <x:c r="B1537" s="888" t="n">
        <x:v>46098</x:v>
      </x:c>
      <x:c r="C1537" t="str">
        <x:v>K Stappard</x:v>
      </x:c>
      <x:c r="D1537" t="str">
        <x:v>Permanent</x:v>
      </x:c>
      <x:c r="E1537" t="str">
        <x:v>Thurrock</x:v>
      </x:c>
      <x:c r="F1537" t="str">
        <x:v>Operative Porter</x:v>
      </x:c>
      <x:c r="G1537" t="str">
        <x:v>398171</x:v>
      </x:c>
      <x:c r="H1537" t="str">
        <x:v>Two Sigma</x:v>
      </x:c>
      <x:c r="I1537" s="22" t="n">
        <x:v>9.25</x:v>
      </x:c>
      <x:c r="J1537" t="str">
        <x:v>Worked</x:v>
      </x:c>
      <x:c r="K1537" t="str">
        <x:v>Employee 103617; home branch Thurrock; assigned role Operative Porter | Deployment branch: Thurrock | Actual role: Operative Porter | Jobs: 398171 | Customers: Two Sigma | Actual hours: 9.2; source records: 1</x:v>
      </x:c>
      <x:c r="L1537" t="str">
        <x:v>Include</x:v>
      </x:c>
      <x:c r="M1537"/>
      <x:c r="N1537"/>
    </x:row>
    <x:row r="1538">
      <x:c r="A1538" t="str">
        <x:v>K Stappard|2026-03-18</x:v>
      </x:c>
      <x:c r="B1538" s="888" t="n">
        <x:v>46099</x:v>
      </x:c>
      <x:c r="C1538" t="str">
        <x:v>K Stappard</x:v>
      </x:c>
      <x:c r="D1538" t="str">
        <x:v>Permanent</x:v>
      </x:c>
      <x:c r="E1538" t="str">
        <x:v>Thurrock</x:v>
      </x:c>
      <x:c r="F1538" t="str">
        <x:v>Operative Porter</x:v>
      </x:c>
      <x:c r="G1538" t="str">
        <x:v>398171</x:v>
      </x:c>
      <x:c r="H1538" t="str">
        <x:v>Two Sigma</x:v>
      </x:c>
      <x:c r="I1538" s="22" t="n">
        <x:v>10</x:v>
      </x:c>
      <x:c r="J1538" t="str">
        <x:v>Worked</x:v>
      </x:c>
      <x:c r="K1538" t="str">
        <x:v>Employee 103617; home branch Thurrock; assigned role Operative Porter | Deployment branch: Thurrock | Actual role: Operative Skilled | Jobs: 398171 | Customers: Two Sigma | Actual hours: 10.0; source records: 1</x:v>
      </x:c>
      <x:c r="L1538" t="str">
        <x:v>Include</x:v>
      </x:c>
      <x:c r="M1538"/>
      <x:c r="N1538"/>
    </x:row>
    <x:row r="1539">
      <x:c r="A1539" t="str">
        <x:v>K Stappard|2026-03-19</x:v>
      </x:c>
      <x:c r="B1539" s="888" t="n">
        <x:v>46100</x:v>
      </x:c>
      <x:c r="C1539" t="str">
        <x:v>K Stappard</x:v>
      </x:c>
      <x:c r="D1539" t="str">
        <x:v>Permanent</x:v>
      </x:c>
      <x:c r="E1539" t="str">
        <x:v>Thurrock</x:v>
      </x:c>
      <x:c r="F1539" t="str">
        <x:v>Operative Porter</x:v>
      </x:c>
      <x:c r="G1539" t="str">
        <x:v>399620</x:v>
      </x:c>
      <x:c r="H1539" t="str">
        <x:v>Accenture UK Ltd</x:v>
      </x:c>
      <x:c r="I1539" s="22" t="n">
        <x:v>8.5</x:v>
      </x:c>
      <x:c r="J1539" t="str">
        <x:v>Worked</x:v>
      </x:c>
      <x:c r="K1539" t="str">
        <x:v>Employee 103617; home branch Thurrock; assigned role Operative Porter | Deployment branch: Thurrock | Actual role: Operative Porter | Jobs: 399620 | Customers: Accenture UK Ltd | Actual hours: 8.5; source records: 1</x:v>
      </x:c>
      <x:c r="L1539" t="str">
        <x:v>Include</x:v>
      </x:c>
      <x:c r="M1539"/>
      <x:c r="N1539"/>
    </x:row>
    <x:row r="1540">
      <x:c r="A1540" t="str">
        <x:v>K Stappard|2026-03-20</x:v>
      </x:c>
      <x:c r="B1540" s="888" t="n">
        <x:v>46101</x:v>
      </x:c>
      <x:c r="C1540" t="str">
        <x:v>K Stappard</x:v>
      </x:c>
      <x:c r="D1540" t="str">
        <x:v>Permanent</x:v>
      </x:c>
      <x:c r="E1540" t="str">
        <x:v>Thurrock</x:v>
      </x:c>
      <x:c r="F1540" t="str">
        <x:v>Operative Porter</x:v>
      </x:c>
      <x:c r="G1540" t="str">
        <x:v>399620</x:v>
      </x:c>
      <x:c r="H1540" t="str">
        <x:v>Accenture UK Ltd</x:v>
      </x:c>
      <x:c r="I1540" s="22" t="n">
        <x:v>8.5</x:v>
      </x:c>
      <x:c r="J1540" t="str">
        <x:v>Worked</x:v>
      </x:c>
      <x:c r="K1540" t="str">
        <x:v>Employee 103617; home branch Thurrock; assigned role Operative Porter | Deployment branch: Thurrock | Actual role: Operative Porter | Jobs: 399620 | Customers: Accenture UK Ltd | Actual hours: 8.5; source records: 1</x:v>
      </x:c>
      <x:c r="L1540" t="str">
        <x:v>Include</x:v>
      </x:c>
      <x:c r="M1540"/>
      <x:c r="N1540"/>
    </x:row>
    <x:row r="1541">
      <x:c r="A1541" t="str">
        <x:v>K Stappard|2026-03-24</x:v>
      </x:c>
      <x:c r="B1541" s="888" t="n">
        <x:v>46105</x:v>
      </x:c>
      <x:c r="C1541" t="str">
        <x:v>K Stappard</x:v>
      </x:c>
      <x:c r="D1541" t="str">
        <x:v>Permanent</x:v>
      </x:c>
      <x:c r="E1541" t="str">
        <x:v>Thurrock</x:v>
      </x:c>
      <x:c r="F1541" t="str">
        <x:v>Operative Porter</x:v>
      </x:c>
      <x:c r="G1541" t="str">
        <x:v>396599</x:v>
      </x:c>
      <x:c r="H1541" t="str">
        <x:v>Rickmansworth Library / Herts CC</x:v>
      </x:c>
      <x:c r="I1541" s="22" t="n">
        <x:v>7.5</x:v>
      </x:c>
      <x:c r="J1541" t="str">
        <x:v>Worked</x:v>
      </x:c>
      <x:c r="K1541" t="str">
        <x:v>Employee 103617; home branch Thurrock; assigned role Operative Porter | Deployment branch: Thurrock | Actual role: Operative Porter | Jobs: 396599 | Customers: Rickmansworth Library / Herts CC | Actual hours: 7.5; source records: 1</x:v>
      </x:c>
      <x:c r="L1541" t="str">
        <x:v>Include</x:v>
      </x:c>
      <x:c r="M1541"/>
      <x:c r="N1541"/>
    </x:row>
    <x:row r="1542">
      <x:c r="A1542" t="str">
        <x:v>K Stappard|2026-03-25</x:v>
      </x:c>
      <x:c r="B1542" s="888" t="n">
        <x:v>46106</x:v>
      </x:c>
      <x:c r="C1542" t="str">
        <x:v>K Stappard</x:v>
      </x:c>
      <x:c r="D1542" t="str">
        <x:v>Permanent</x:v>
      </x:c>
      <x:c r="E1542" t="str">
        <x:v>Thurrock</x:v>
      </x:c>
      <x:c r="F1542" t="str">
        <x:v>Operative Porter</x:v>
      </x:c>
      <x:c r="G1542" t="str">
        <x:v>396599</x:v>
      </x:c>
      <x:c r="H1542" t="str">
        <x:v>Rickmansworth Library / Herts CC</x:v>
      </x:c>
      <x:c r="I1542" s="22" t="n">
        <x:v>7.5</x:v>
      </x:c>
      <x:c r="J1542" t="str">
        <x:v>Worked</x:v>
      </x:c>
      <x:c r="K1542" t="str">
        <x:v>Employee 103617; home branch Thurrock; assigned role Operative Porter | Deployment branch: Thurrock | Actual role: Operative Porter | Jobs: 396599 | Customers: Rickmansworth Library / Herts CC | Actual hours: 7.5; source records: 1</x:v>
      </x:c>
      <x:c r="L1542" t="str">
        <x:v>Include</x:v>
      </x:c>
      <x:c r="M1542"/>
      <x:c r="N1542"/>
    </x:row>
    <x:row r="1543">
      <x:c r="A1543" t="str">
        <x:v>K Stappard|2026-03-26</x:v>
      </x:c>
      <x:c r="B1543" s="888" t="n">
        <x:v>46107</x:v>
      </x:c>
      <x:c r="C1543" t="str">
        <x:v>K Stappard</x:v>
      </x:c>
      <x:c r="D1543" t="str">
        <x:v>Permanent</x:v>
      </x:c>
      <x:c r="E1543" t="str">
        <x:v>Thurrock</x:v>
      </x:c>
      <x:c r="F1543" t="str">
        <x:v>Operative Porter</x:v>
      </x:c>
      <x:c r="G1543" t="str">
        <x:v>399620</x:v>
      </x:c>
      <x:c r="H1543" t="str">
        <x:v>Accenture UK Ltd</x:v>
      </x:c>
      <x:c r="I1543" s="22" t="n">
        <x:v>6</x:v>
      </x:c>
      <x:c r="J1543" t="str">
        <x:v>Worked</x:v>
      </x:c>
      <x:c r="K1543" t="str">
        <x:v>Employee 103617; home branch Thurrock; assigned role Operative Porter | Deployment branch: Thurrock | Actual role: Operative Porter | Jobs: 399620 | Customers: Accenture UK Ltd | Actual hours: 6.0; source records: 1</x:v>
      </x:c>
      <x:c r="L1543" t="str">
        <x:v>Include</x:v>
      </x:c>
      <x:c r="M1543"/>
      <x:c r="N1543"/>
    </x:row>
    <x:row r="1544">
      <x:c r="A1544" t="str">
        <x:v>K Stappard|2026-03-27</x:v>
      </x:c>
      <x:c r="B1544" s="888" t="n">
        <x:v>46108</x:v>
      </x:c>
      <x:c r="C1544" t="str">
        <x:v>K Stappard</x:v>
      </x:c>
      <x:c r="D1544" t="str">
        <x:v>Permanent</x:v>
      </x:c>
      <x:c r="E1544" t="str">
        <x:v>Thurrock</x:v>
      </x:c>
      <x:c r="F1544" t="str">
        <x:v>Operative Porter</x:v>
      </x:c>
      <x:c r="G1544" t="str">
        <x:v>398210</x:v>
      </x:c>
      <x:c r="H1544" t="str">
        <x:v>London Metropolitan University</x:v>
      </x:c>
      <x:c r="I1544" s="22" t="n">
        <x:v>8.5</x:v>
      </x:c>
      <x:c r="J1544" t="str">
        <x:v>Worked</x:v>
      </x:c>
      <x:c r="K1544" t="str">
        <x:v>Employee 103617; home branch Thurrock; assigned role Operative Porter | Deployment branch: Thurrock | Actual role: Operative Porter | Jobs: 398210 | Customers: London Metropolitan University | Actual hours: 8.5; source records: 1</x:v>
      </x:c>
      <x:c r="L1544" t="str">
        <x:v>Include</x:v>
      </x:c>
      <x:c r="M1544"/>
      <x:c r="N1544"/>
    </x:row>
    <x:row r="1545">
      <x:c r="A1545" t="str">
        <x:v>K Stappard|2026-03-28</x:v>
      </x:c>
      <x:c r="B1545" s="888" t="n">
        <x:v>46109</x:v>
      </x:c>
      <x:c r="C1545" t="str">
        <x:v>K Stappard</x:v>
      </x:c>
      <x:c r="D1545" t="str">
        <x:v>Permanent</x:v>
      </x:c>
      <x:c r="E1545" t="str">
        <x:v>Thurrock</x:v>
      </x:c>
      <x:c r="F1545" t="str">
        <x:v>Operative Porter</x:v>
      </x:c>
      <x:c r="G1545" t="str">
        <x:v>396207</x:v>
      </x:c>
      <x:c r="H1545" t="str">
        <x:v>Linklaters LLP</x:v>
      </x:c>
      <x:c r="I1545" s="22" t="n">
        <x:v>8</x:v>
      </x:c>
      <x:c r="J1545" t="str">
        <x:v>Worked</x:v>
      </x:c>
      <x:c r="K1545" t="str">
        <x:v>Employee 103617; home branch Thurrock; assigned role Operative Porter | Deployment branch: Thurrock | Actual role: Operative Porter | Jobs: 396207 | Customers: Linklaters LLP | Actual hours: 8.0; source records: 1</x:v>
      </x:c>
      <x:c r="L1545" t="str">
        <x:v>Include</x:v>
      </x:c>
      <x:c r="M1545"/>
      <x:c r="N1545"/>
    </x:row>
    <x:row r="1546">
      <x:c r="A1546" t="str">
        <x:v>K Stappard|2026-03-30</x:v>
      </x:c>
      <x:c r="B1546" s="888" t="n">
        <x:v>46111</x:v>
      </x:c>
      <x:c r="C1546" t="str">
        <x:v>K Stappard</x:v>
      </x:c>
      <x:c r="D1546" t="str">
        <x:v>Permanent</x:v>
      </x:c>
      <x:c r="E1546" t="str">
        <x:v>Thurrock</x:v>
      </x:c>
      <x:c r="F1546" t="str">
        <x:v>Operative Porter</x:v>
      </x:c>
      <x:c r="G1546" t="str">
        <x:v>399620</x:v>
      </x:c>
      <x:c r="H1546" t="str">
        <x:v>Accenture UK Ltd</x:v>
      </x:c>
      <x:c r="I1546" s="22" t="n">
        <x:v>11</x:v>
      </x:c>
      <x:c r="J1546" t="str">
        <x:v>Worked</x:v>
      </x:c>
      <x:c r="K1546" t="str">
        <x:v>Employee 103617; home branch Thurrock; assigned role Operative Porter | Deployment branch: Thurrock | Actual role: Operative Porter | Jobs: 399620 | Customers: Accenture UK Ltd | Actual hours: 11.0; source records: 1</x:v>
      </x:c>
      <x:c r="L1546" t="str">
        <x:v>Include</x:v>
      </x:c>
      <x:c r="M1546"/>
      <x:c r="N1546"/>
    </x:row>
    <x:row r="1547">
      <x:c r="A1547" t="str">
        <x:v>K Stappard|2026-03-31</x:v>
      </x:c>
      <x:c r="B1547" s="888" t="n">
        <x:v>46112</x:v>
      </x:c>
      <x:c r="C1547" t="str">
        <x:v>K Stappard</x:v>
      </x:c>
      <x:c r="D1547" t="str">
        <x:v>Permanent</x:v>
      </x:c>
      <x:c r="E1547" t="str">
        <x:v>Thurrock</x:v>
      </x:c>
      <x:c r="F1547" t="str">
        <x:v>Operative Porter</x:v>
      </x:c>
      <x:c r="G1547" t="str">
        <x:v>399620</x:v>
      </x:c>
      <x:c r="H1547" t="str">
        <x:v>Accenture UK Ltd</x:v>
      </x:c>
      <x:c r="I1547" s="22" t="n">
        <x:v>9</x:v>
      </x:c>
      <x:c r="J1547" t="str">
        <x:v>Worked</x:v>
      </x:c>
      <x:c r="K1547" t="str">
        <x:v>Employee 103617; home branch Thurrock; assigned role Operative Porter | Deployment branch: Thurrock | Actual role: Operative Skilled | Jobs: 399620 | Customers: Accenture UK Ltd | Actual hours: 9.0; source records: 1</x:v>
      </x:c>
      <x:c r="L1547" t="str">
        <x:v>Include</x:v>
      </x:c>
      <x:c r="M1547"/>
      <x:c r="N1547"/>
    </x:row>
    <x:row r="1548">
      <x:c r="A1548" t="str">
        <x:v>Kaspar Dumpis|2026-03-02</x:v>
      </x:c>
      <x:c r="B1548" s="888" t="n">
        <x:v>46083</x:v>
      </x:c>
      <x:c r="C1548" t="str">
        <x:v>Kaspar Dumpis</x:v>
      </x:c>
      <x:c r="D1548" t="str">
        <x:v>Permanent</x:v>
      </x:c>
      <x:c r="E1548" t="str">
        <x:v>Thurrock</x:v>
      </x:c>
      <x:c r="F1548" t="str">
        <x:v>Warehouse</x:v>
      </x:c>
      <x:c r="G1548" t="str">
        <x:v>363792D</x:v>
      </x:c>
      <x:c r="H1548" t="str">
        <x:v>Thurrock Warehouse</x:v>
      </x:c>
      <x:c r="I1548" s="22" t="n">
        <x:v>9</x:v>
      </x:c>
      <x:c r="J1548" t="str">
        <x:v>Worked</x:v>
      </x:c>
      <x:c r="K1548" t="str">
        <x:v>Employee 104197; home branch Thurrock; assigned role Warehouse | Deployment branch: Thurrock | Actual role: Warehouse | Jobs: 363792D | Customers: Thurrock Warehouse | Actual hours: 9.0; source records: 1</x:v>
      </x:c>
      <x:c r="L1548" t="str">
        <x:v>Include</x:v>
      </x:c>
      <x:c r="M1548"/>
      <x:c r="N1548"/>
    </x:row>
    <x:row r="1549">
      <x:c r="A1549" t="str">
        <x:v>Kaspar Dumpis|2026-03-03</x:v>
      </x:c>
      <x:c r="B1549" s="888" t="n">
        <x:v>46084</x:v>
      </x:c>
      <x:c r="C1549" t="str">
        <x:v>Kaspar Dumpis</x:v>
      </x:c>
      <x:c r="D1549" t="str">
        <x:v>Permanent</x:v>
      </x:c>
      <x:c r="E1549" t="str">
        <x:v>Thurrock</x:v>
      </x:c>
      <x:c r="F1549" t="str">
        <x:v>Warehouse</x:v>
      </x:c>
      <x:c r="G1549" t="str">
        <x:v>363792D</x:v>
      </x:c>
      <x:c r="H1549" t="str">
        <x:v>Thurrock Warehouse</x:v>
      </x:c>
      <x:c r="I1549" s="22" t="n">
        <x:v>9</x:v>
      </x:c>
      <x:c r="J1549" t="str">
        <x:v>Worked</x:v>
      </x:c>
      <x:c r="K1549" t="str">
        <x:v>Employee 104197; home branch Thurrock; assigned role Warehouse | Deployment branch: Thurrock | Actual role: Warehouse | Jobs: 363792D | Customers: Thurrock Warehouse | Actual hours: 9.0; source records: 1</x:v>
      </x:c>
      <x:c r="L1549" t="str">
        <x:v>Include</x:v>
      </x:c>
      <x:c r="M1549"/>
      <x:c r="N1549"/>
    </x:row>
    <x:row r="1550">
      <x:c r="A1550" t="str">
        <x:v>Kaspar Dumpis|2026-03-04</x:v>
      </x:c>
      <x:c r="B1550" s="888" t="n">
        <x:v>46085</x:v>
      </x:c>
      <x:c r="C1550" t="str">
        <x:v>Kaspar Dumpis</x:v>
      </x:c>
      <x:c r="D1550" t="str">
        <x:v>Permanent</x:v>
      </x:c>
      <x:c r="E1550" t="str">
        <x:v>Thurrock</x:v>
      </x:c>
      <x:c r="F1550" t="str">
        <x:v>Warehouse</x:v>
      </x:c>
      <x:c r="G1550" t="str">
        <x:v>363792D</x:v>
      </x:c>
      <x:c r="H1550" t="str">
        <x:v>Thurrock Warehouse</x:v>
      </x:c>
      <x:c r="I1550" s="22" t="n">
        <x:v>9</x:v>
      </x:c>
      <x:c r="J1550" t="str">
        <x:v>Worked</x:v>
      </x:c>
      <x:c r="K1550" t="str">
        <x:v>Employee 104197; home branch Thurrock; assigned role Warehouse | Deployment branch: Thurrock | Actual role: Warehouse | Jobs: 363792D | Customers: Thurrock Warehouse | Actual hours: 9.0; source records: 1</x:v>
      </x:c>
      <x:c r="L1550" t="str">
        <x:v>Include</x:v>
      </x:c>
      <x:c r="M1550"/>
      <x:c r="N1550"/>
    </x:row>
    <x:row r="1551">
      <x:c r="A1551" t="str">
        <x:v>Kaspar Dumpis|2026-03-05</x:v>
      </x:c>
      <x:c r="B1551" s="888" t="n">
        <x:v>46086</x:v>
      </x:c>
      <x:c r="C1551" t="str">
        <x:v>Kaspar Dumpis</x:v>
      </x:c>
      <x:c r="D1551" t="str">
        <x:v>Permanent</x:v>
      </x:c>
      <x:c r="E1551" t="str">
        <x:v>Thurrock</x:v>
      </x:c>
      <x:c r="F1551" t="str">
        <x:v>Warehouse</x:v>
      </x:c>
      <x:c r="G1551" t="str">
        <x:v>363792D</x:v>
      </x:c>
      <x:c r="H1551" t="str">
        <x:v>Thurrock Warehouse</x:v>
      </x:c>
      <x:c r="I1551" s="22" t="n">
        <x:v>9</x:v>
      </x:c>
      <x:c r="J1551" t="str">
        <x:v>Worked</x:v>
      </x:c>
      <x:c r="K1551" t="str">
        <x:v>Employee 104197; home branch Thurrock; assigned role Warehouse | Deployment branch: Thurrock | Actual role: Warehouse | Jobs: 363792D | Customers: Thurrock Warehouse | Actual hours: 9.0; source records: 1</x:v>
      </x:c>
      <x:c r="L1551" t="str">
        <x:v>Include</x:v>
      </x:c>
      <x:c r="M1551"/>
      <x:c r="N1551"/>
    </x:row>
    <x:row r="1552">
      <x:c r="A1552" t="str">
        <x:v>Kaspar Dumpis|2026-03-06</x:v>
      </x:c>
      <x:c r="B1552" s="888" t="n">
        <x:v>46087</x:v>
      </x:c>
      <x:c r="C1552" t="str">
        <x:v>Kaspar Dumpis</x:v>
      </x:c>
      <x:c r="D1552" t="str">
        <x:v>Permanent</x:v>
      </x:c>
      <x:c r="E1552" t="str">
        <x:v>Thurrock</x:v>
      </x:c>
      <x:c r="F1552" t="str">
        <x:v>Warehouse</x:v>
      </x:c>
      <x:c r="G1552"/>
      <x:c r="H1552"/>
      <x:c r="I1552" s="22" t="n">
        <x:v>0</x:v>
      </x:c>
      <x:c r="J1552" t="str">
        <x:v>Annual leave</x:v>
      </x:c>
      <x:c r="K1552" t="str">
        <x:v>Employee 104197; home branch Thurrock; assigned role Warehouse | Leave: Annual Leave (Hours) | Leave calendar basis: Variable-pattern period</x:v>
      </x:c>
      <x:c r="L1552" t="str">
        <x:v>Include</x:v>
      </x:c>
      <x:c r="M1552"/>
      <x:c r="N1552"/>
    </x:row>
    <x:row r="1553">
      <x:c r="A1553" t="str">
        <x:v>Kaspar Dumpis|2026-03-09</x:v>
      </x:c>
      <x:c r="B1553" s="888" t="n">
        <x:v>46090</x:v>
      </x:c>
      <x:c r="C1553" t="str">
        <x:v>Kaspar Dumpis</x:v>
      </x:c>
      <x:c r="D1553" t="str">
        <x:v>Permanent</x:v>
      </x:c>
      <x:c r="E1553" t="str">
        <x:v>Thurrock</x:v>
      </x:c>
      <x:c r="F1553" t="str">
        <x:v>Warehouse</x:v>
      </x:c>
      <x:c r="G1553"/>
      <x:c r="H1553"/>
      <x:c r="I1553" s="22" t="n">
        <x:v>0</x:v>
      </x:c>
      <x:c r="J1553" t="str">
        <x:v>Annual leave</x:v>
      </x:c>
      <x:c r="K1553" t="str">
        <x:v>Employee 104197; home branch Thurrock; assigned role Warehouse | Leave: Annual Leave (Hours) | Leave calendar basis: Variable-pattern period</x:v>
      </x:c>
      <x:c r="L1553" t="str">
        <x:v>Include</x:v>
      </x:c>
      <x:c r="M1553"/>
      <x:c r="N1553"/>
    </x:row>
    <x:row r="1554">
      <x:c r="A1554" t="str">
        <x:v>Kaspar Dumpis|2026-03-10</x:v>
      </x:c>
      <x:c r="B1554" s="888" t="n">
        <x:v>46091</x:v>
      </x:c>
      <x:c r="C1554" t="str">
        <x:v>Kaspar Dumpis</x:v>
      </x:c>
      <x:c r="D1554" t="str">
        <x:v>Permanent</x:v>
      </x:c>
      <x:c r="E1554" t="str">
        <x:v>Thurrock</x:v>
      </x:c>
      <x:c r="F1554" t="str">
        <x:v>Warehouse</x:v>
      </x:c>
      <x:c r="G1554"/>
      <x:c r="H1554"/>
      <x:c r="I1554" s="22" t="n">
        <x:v>0</x:v>
      </x:c>
      <x:c r="J1554" t="str">
        <x:v>Annual leave</x:v>
      </x:c>
      <x:c r="K1554" t="str">
        <x:v>Employee 104197; home branch Thurrock; assigned role Warehouse | Leave: Annual Leave (Hours) | Leave calendar basis: Variable-pattern period</x:v>
      </x:c>
      <x:c r="L1554" t="str">
        <x:v>Include</x:v>
      </x:c>
      <x:c r="M1554"/>
      <x:c r="N1554"/>
    </x:row>
    <x:row r="1555">
      <x:c r="A1555" t="str">
        <x:v>Kaspar Dumpis|2026-03-11</x:v>
      </x:c>
      <x:c r="B1555" s="888" t="n">
        <x:v>46092</x:v>
      </x:c>
      <x:c r="C1555" t="str">
        <x:v>Kaspar Dumpis</x:v>
      </x:c>
      <x:c r="D1555" t="str">
        <x:v>Permanent</x:v>
      </x:c>
      <x:c r="E1555" t="str">
        <x:v>Thurrock</x:v>
      </x:c>
      <x:c r="F1555" t="str">
        <x:v>Warehouse</x:v>
      </x:c>
      <x:c r="G1555"/>
      <x:c r="H1555"/>
      <x:c r="I1555" s="22" t="n">
        <x:v>0</x:v>
      </x:c>
      <x:c r="J1555" t="str">
        <x:v>Annual leave</x:v>
      </x:c>
      <x:c r="K1555" t="str">
        <x:v>Employee 104197; home branch Thurrock; assigned role Warehouse | Leave: Annual Leave (Hours) | Leave calendar basis: Variable-pattern period</x:v>
      </x:c>
      <x:c r="L1555" t="str">
        <x:v>Include</x:v>
      </x:c>
      <x:c r="M1555"/>
      <x:c r="N1555"/>
    </x:row>
    <x:row r="1556">
      <x:c r="A1556" t="str">
        <x:v>Kaspar Dumpis|2026-03-12</x:v>
      </x:c>
      <x:c r="B1556" s="888" t="n">
        <x:v>46093</x:v>
      </x:c>
      <x:c r="C1556" t="str">
        <x:v>Kaspar Dumpis</x:v>
      </x:c>
      <x:c r="D1556" t="str">
        <x:v>Permanent</x:v>
      </x:c>
      <x:c r="E1556" t="str">
        <x:v>Thurrock</x:v>
      </x:c>
      <x:c r="F1556" t="str">
        <x:v>Warehouse</x:v>
      </x:c>
      <x:c r="G1556"/>
      <x:c r="H1556"/>
      <x:c r="I1556" s="22" t="n">
        <x:v>0</x:v>
      </x:c>
      <x:c r="J1556" t="str">
        <x:v>Annual leave</x:v>
      </x:c>
      <x:c r="K1556" t="str">
        <x:v>Employee 104197; home branch Thurrock; assigned role Warehouse | Leave: Annual Leave (Hours) | Leave calendar basis: Variable-pattern period</x:v>
      </x:c>
      <x:c r="L1556" t="str">
        <x:v>Include</x:v>
      </x:c>
      <x:c r="M1556"/>
      <x:c r="N1556"/>
    </x:row>
    <x:row r="1557">
      <x:c r="A1557" t="str">
        <x:v>Kaspar Dumpis|2026-03-13</x:v>
      </x:c>
      <x:c r="B1557" s="888" t="n">
        <x:v>46094</x:v>
      </x:c>
      <x:c r="C1557" t="str">
        <x:v>Kaspar Dumpis</x:v>
      </x:c>
      <x:c r="D1557" t="str">
        <x:v>Permanent</x:v>
      </x:c>
      <x:c r="E1557" t="str">
        <x:v>Thurrock</x:v>
      </x:c>
      <x:c r="F1557" t="str">
        <x:v>Warehouse</x:v>
      </x:c>
      <x:c r="G1557"/>
      <x:c r="H1557"/>
      <x:c r="I1557" s="22" t="n">
        <x:v>0</x:v>
      </x:c>
      <x:c r="J1557" t="str">
        <x:v>Annual leave</x:v>
      </x:c>
      <x:c r="K1557" t="str">
        <x:v>Employee 104197; home branch Thurrock; assigned role Warehouse | Leave: Annual Leave (Hours) | Leave calendar basis: Variable-pattern period</x:v>
      </x:c>
      <x:c r="L1557" t="str">
        <x:v>Include</x:v>
      </x:c>
      <x:c r="M1557"/>
      <x:c r="N1557"/>
    </x:row>
    <x:row r="1558">
      <x:c r="A1558" t="str">
        <x:v>Kaspar Dumpis|2026-03-16</x:v>
      </x:c>
      <x:c r="B1558" s="888" t="n">
        <x:v>46097</x:v>
      </x:c>
      <x:c r="C1558" t="str">
        <x:v>Kaspar Dumpis</x:v>
      </x:c>
      <x:c r="D1558" t="str">
        <x:v>Permanent</x:v>
      </x:c>
      <x:c r="E1558" t="str">
        <x:v>Thurrock</x:v>
      </x:c>
      <x:c r="F1558" t="str">
        <x:v>Warehouse</x:v>
      </x:c>
      <x:c r="G1558" t="str">
        <x:v>363792D</x:v>
      </x:c>
      <x:c r="H1558" t="str">
        <x:v>Thurrock Warehouse</x:v>
      </x:c>
      <x:c r="I1558" s="22" t="n">
        <x:v>9</x:v>
      </x:c>
      <x:c r="J1558" t="str">
        <x:v>Worked</x:v>
      </x:c>
      <x:c r="K1558" t="str">
        <x:v>Employee 104197; home branch Thurrock; assigned role Warehouse | Deployment branch: Thurrock | Actual role: Warehouse | Jobs: 363792D | Customers: Thurrock Warehouse | Actual hours: 9.0; source records: 1</x:v>
      </x:c>
      <x:c r="L1558" t="str">
        <x:v>Include</x:v>
      </x:c>
      <x:c r="M1558"/>
      <x:c r="N1558"/>
    </x:row>
    <x:row r="1559">
      <x:c r="A1559" t="str">
        <x:v>Kaspar Dumpis|2026-03-17</x:v>
      </x:c>
      <x:c r="B1559" s="888" t="n">
        <x:v>46098</x:v>
      </x:c>
      <x:c r="C1559" t="str">
        <x:v>Kaspar Dumpis</x:v>
      </x:c>
      <x:c r="D1559" t="str">
        <x:v>Permanent</x:v>
      </x:c>
      <x:c r="E1559" t="str">
        <x:v>Thurrock</x:v>
      </x:c>
      <x:c r="F1559" t="str">
        <x:v>Warehouse</x:v>
      </x:c>
      <x:c r="G1559" t="str">
        <x:v>363792D</x:v>
      </x:c>
      <x:c r="H1559" t="str">
        <x:v>Thurrock Warehouse</x:v>
      </x:c>
      <x:c r="I1559" s="22" t="n">
        <x:v>9</x:v>
      </x:c>
      <x:c r="J1559" t="str">
        <x:v>Worked</x:v>
      </x:c>
      <x:c r="K1559" t="str">
        <x:v>Employee 104197; home branch Thurrock; assigned role Warehouse | Deployment branch: Thurrock | Actual role: Warehouse | Jobs: 363792D | Customers: Thurrock Warehouse | Actual hours: 9.0; source records: 1</x:v>
      </x:c>
      <x:c r="L1559" t="str">
        <x:v>Include</x:v>
      </x:c>
      <x:c r="M1559"/>
      <x:c r="N1559"/>
    </x:row>
    <x:row r="1560">
      <x:c r="A1560" t="str">
        <x:v>Kaspar Dumpis|2026-03-18</x:v>
      </x:c>
      <x:c r="B1560" s="888" t="n">
        <x:v>46099</x:v>
      </x:c>
      <x:c r="C1560" t="str">
        <x:v>Kaspar Dumpis</x:v>
      </x:c>
      <x:c r="D1560" t="str">
        <x:v>Permanent</x:v>
      </x:c>
      <x:c r="E1560" t="str">
        <x:v>Thurrock</x:v>
      </x:c>
      <x:c r="F1560" t="str">
        <x:v>Warehouse</x:v>
      </x:c>
      <x:c r="G1560" t="str">
        <x:v>363792D</x:v>
      </x:c>
      <x:c r="H1560" t="str">
        <x:v>Thurrock Warehouse</x:v>
      </x:c>
      <x:c r="I1560" s="22" t="n">
        <x:v>9</x:v>
      </x:c>
      <x:c r="J1560" t="str">
        <x:v>Worked</x:v>
      </x:c>
      <x:c r="K1560" t="str">
        <x:v>Employee 104197; home branch Thurrock; assigned role Warehouse | Deployment branch: Thurrock | Actual role: Warehouse | Jobs: 363792D | Customers: Thurrock Warehouse | Actual hours: 9.0; source records: 1</x:v>
      </x:c>
      <x:c r="L1560" t="str">
        <x:v>Include</x:v>
      </x:c>
      <x:c r="M1560"/>
      <x:c r="N1560"/>
    </x:row>
    <x:row r="1561">
      <x:c r="A1561" t="str">
        <x:v>Kaspar Dumpis|2026-03-19</x:v>
      </x:c>
      <x:c r="B1561" s="888" t="n">
        <x:v>46100</x:v>
      </x:c>
      <x:c r="C1561" t="str">
        <x:v>Kaspar Dumpis</x:v>
      </x:c>
      <x:c r="D1561" t="str">
        <x:v>Permanent</x:v>
      </x:c>
      <x:c r="E1561" t="str">
        <x:v>Thurrock</x:v>
      </x:c>
      <x:c r="F1561" t="str">
        <x:v>Warehouse</x:v>
      </x:c>
      <x:c r="G1561" t="str">
        <x:v>363792D</x:v>
      </x:c>
      <x:c r="H1561" t="str">
        <x:v>Thurrock Warehouse</x:v>
      </x:c>
      <x:c r="I1561" s="22" t="n">
        <x:v>9</x:v>
      </x:c>
      <x:c r="J1561" t="str">
        <x:v>Worked</x:v>
      </x:c>
      <x:c r="K1561" t="str">
        <x:v>Employee 104197; home branch Thurrock; assigned role Warehouse | Deployment branch: Thurrock | Actual role: Warehouse | Jobs: 363792D | Customers: Thurrock Warehouse | Actual hours: 9.0; source records: 1</x:v>
      </x:c>
      <x:c r="L1561" t="str">
        <x:v>Include</x:v>
      </x:c>
      <x:c r="M1561"/>
      <x:c r="N1561"/>
    </x:row>
    <x:row r="1562">
      <x:c r="A1562" t="str">
        <x:v>Kaspar Dumpis|2026-03-20</x:v>
      </x:c>
      <x:c r="B1562" s="888" t="n">
        <x:v>46101</x:v>
      </x:c>
      <x:c r="C1562" t="str">
        <x:v>Kaspar Dumpis</x:v>
      </x:c>
      <x:c r="D1562" t="str">
        <x:v>Permanent</x:v>
      </x:c>
      <x:c r="E1562" t="str">
        <x:v>Thurrock</x:v>
      </x:c>
      <x:c r="F1562" t="str">
        <x:v>Warehouse</x:v>
      </x:c>
      <x:c r="G1562" t="str">
        <x:v>363792D</x:v>
      </x:c>
      <x:c r="H1562" t="str">
        <x:v>Thurrock Warehouse</x:v>
      </x:c>
      <x:c r="I1562" s="22" t="n">
        <x:v>9</x:v>
      </x:c>
      <x:c r="J1562" t="str">
        <x:v>Worked</x:v>
      </x:c>
      <x:c r="K1562" t="str">
        <x:v>Employee 104197; home branch Thurrock; assigned role Warehouse | Deployment branch: Thurrock | Actual role: Warehouse | Jobs: 363792D | Customers: Thurrock Warehouse | Actual hours: 9.0; source records: 1</x:v>
      </x:c>
      <x:c r="L1562" t="str">
        <x:v>Include</x:v>
      </x:c>
      <x:c r="M1562"/>
      <x:c r="N1562"/>
    </x:row>
    <x:row r="1563">
      <x:c r="A1563" t="str">
        <x:v>Kaspar Dumpis|2026-03-23</x:v>
      </x:c>
      <x:c r="B1563" s="888" t="n">
        <x:v>46104</x:v>
      </x:c>
      <x:c r="C1563" t="str">
        <x:v>Kaspar Dumpis</x:v>
      </x:c>
      <x:c r="D1563" t="str">
        <x:v>Permanent</x:v>
      </x:c>
      <x:c r="E1563" t="str">
        <x:v>Thurrock</x:v>
      </x:c>
      <x:c r="F1563" t="str">
        <x:v>Warehouse</x:v>
      </x:c>
      <x:c r="G1563"/>
      <x:c r="H1563"/>
      <x:c r="I1563" s="22" t="n">
        <x:v>0</x:v>
      </x:c>
      <x:c r="J1563" t="str">
        <x:v>Other leave — Annual Leave (Hours), Sickness</x:v>
      </x:c>
      <x:c r="K1563" t="str">
        <x:v>Employee 104197; home branch Thurrock; assigned role Warehouse | Leave: Annual Leave (Hours), Sickness | Leave calendar basis: Variable-pattern period</x:v>
      </x:c>
      <x:c r="L1563" t="str">
        <x:v>Include</x:v>
      </x:c>
      <x:c r="M1563"/>
      <x:c r="N1563"/>
    </x:row>
    <x:row r="1564">
      <x:c r="A1564" t="str">
        <x:v>Kaspar Dumpis|2026-03-24</x:v>
      </x:c>
      <x:c r="B1564" s="888" t="n">
        <x:v>46105</x:v>
      </x:c>
      <x:c r="C1564" t="str">
        <x:v>Kaspar Dumpis</x:v>
      </x:c>
      <x:c r="D1564" t="str">
        <x:v>Permanent</x:v>
      </x:c>
      <x:c r="E1564" t="str">
        <x:v>Thurrock</x:v>
      </x:c>
      <x:c r="F1564" t="str">
        <x:v>Warehouse</x:v>
      </x:c>
      <x:c r="G1564"/>
      <x:c r="H1564"/>
      <x:c r="I1564" s="22" t="n">
        <x:v>0</x:v>
      </x:c>
      <x:c r="J1564" t="str">
        <x:v>Other leave — Annual Leave (Hours), Sickness</x:v>
      </x:c>
      <x:c r="K1564" t="str">
        <x:v>Employee 104197; home branch Thurrock; assigned role Warehouse | Leave: Annual Leave (Hours), Sickness | Leave calendar basis: Variable-pattern period</x:v>
      </x:c>
      <x:c r="L1564" t="str">
        <x:v>Include</x:v>
      </x:c>
      <x:c r="M1564"/>
      <x:c r="N1564"/>
    </x:row>
    <x:row r="1565">
      <x:c r="A1565" t="str">
        <x:v>Kaspar Dumpis|2026-03-25</x:v>
      </x:c>
      <x:c r="B1565" s="888" t="n">
        <x:v>46106</x:v>
      </x:c>
      <x:c r="C1565" t="str">
        <x:v>Kaspar Dumpis</x:v>
      </x:c>
      <x:c r="D1565" t="str">
        <x:v>Permanent</x:v>
      </x:c>
      <x:c r="E1565" t="str">
        <x:v>Thurrock</x:v>
      </x:c>
      <x:c r="F1565" t="str">
        <x:v>Warehouse</x:v>
      </x:c>
      <x:c r="G1565"/>
      <x:c r="H1565"/>
      <x:c r="I1565" s="22" t="n">
        <x:v>0</x:v>
      </x:c>
      <x:c r="J1565" t="str">
        <x:v>Other leave — Sickness</x:v>
      </x:c>
      <x:c r="K1565" t="str">
        <x:v>Employee 104197; home branch Thurrock; assigned role Warehouse | Leave: Sickness | Leave calendar basis: Variable-pattern period</x:v>
      </x:c>
      <x:c r="L1565" t="str">
        <x:v>Include</x:v>
      </x:c>
      <x:c r="M1565"/>
      <x:c r="N1565"/>
    </x:row>
    <x:row r="1566">
      <x:c r="A1566" t="str">
        <x:v>Kaspar Dumpis|2026-03-26</x:v>
      </x:c>
      <x:c r="B1566" s="888" t="n">
        <x:v>46107</x:v>
      </x:c>
      <x:c r="C1566" t="str">
        <x:v>Kaspar Dumpis</x:v>
      </x:c>
      <x:c r="D1566" t="str">
        <x:v>Permanent</x:v>
      </x:c>
      <x:c r="E1566" t="str">
        <x:v>Thurrock</x:v>
      </x:c>
      <x:c r="F1566" t="str">
        <x:v>Warehouse</x:v>
      </x:c>
      <x:c r="G1566"/>
      <x:c r="H1566"/>
      <x:c r="I1566" s="22" t="n">
        <x:v>0</x:v>
      </x:c>
      <x:c r="J1566" t="str">
        <x:v>Other leave — Sickness</x:v>
      </x:c>
      <x:c r="K1566" t="str">
        <x:v>Employee 104197; home branch Thurrock; assigned role Warehouse | Leave: Sickness | Leave calendar basis: Variable-pattern period</x:v>
      </x:c>
      <x:c r="L1566" t="str">
        <x:v>Include</x:v>
      </x:c>
      <x:c r="M1566"/>
      <x:c r="N1566"/>
    </x:row>
    <x:row r="1567">
      <x:c r="A1567" t="str">
        <x:v>Kaspar Dumpis|2026-03-27</x:v>
      </x:c>
      <x:c r="B1567" s="888" t="n">
        <x:v>46108</x:v>
      </x:c>
      <x:c r="C1567" t="str">
        <x:v>Kaspar Dumpis</x:v>
      </x:c>
      <x:c r="D1567" t="str">
        <x:v>Permanent</x:v>
      </x:c>
      <x:c r="E1567" t="str">
        <x:v>Thurrock</x:v>
      </x:c>
      <x:c r="F1567" t="str">
        <x:v>Warehouse</x:v>
      </x:c>
      <x:c r="G1567"/>
      <x:c r="H1567"/>
      <x:c r="I1567" s="22" t="n">
        <x:v>0</x:v>
      </x:c>
      <x:c r="J1567" t="str">
        <x:v>Other leave — Sickness</x:v>
      </x:c>
      <x:c r="K1567" t="str">
        <x:v>Employee 104197; home branch Thurrock; assigned role Warehouse | Leave: Sickness | Leave calendar basis: Variable-pattern period</x:v>
      </x:c>
      <x:c r="L1567" t="str">
        <x:v>Include</x:v>
      </x:c>
      <x:c r="M1567"/>
      <x:c r="N1567"/>
    </x:row>
    <x:row r="1568">
      <x:c r="A1568" t="str">
        <x:v>Kevin McKnight|2026-03-02</x:v>
      </x:c>
      <x:c r="B1568" s="888" t="n">
        <x:v>46083</x:v>
      </x:c>
      <x:c r="C1568" t="str">
        <x:v>Kevin McKnight</x:v>
      </x:c>
      <x:c r="D1568" t="str">
        <x:v>Permanent</x:v>
      </x:c>
      <x:c r="E1568" t="str">
        <x:v>Thurrock</x:v>
      </x:c>
      <x:c r="F1568" t="str">
        <x:v>Operative Porter</x:v>
      </x:c>
      <x:c r="G1568" t="str">
        <x:v>399438</x:v>
      </x:c>
      <x:c r="H1568" t="str">
        <x:v>Harrow Green Thurrock M/W use only</x:v>
      </x:c>
      <x:c r="I1568" s="22" t="n">
        <x:v>8.5</x:v>
      </x:c>
      <x:c r="J1568" t="str">
        <x:v>Worked</x:v>
      </x:c>
      <x:c r="K1568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568" t="str">
        <x:v>Include</x:v>
      </x:c>
      <x:c r="M1568"/>
      <x:c r="N1568"/>
    </x:row>
    <x:row r="1569">
      <x:c r="A1569" t="str">
        <x:v>Kevin McKnight|2026-03-03</x:v>
      </x:c>
      <x:c r="B1569" s="888" t="n">
        <x:v>46084</x:v>
      </x:c>
      <x:c r="C1569" t="str">
        <x:v>Kevin McKnight</x:v>
      </x:c>
      <x:c r="D1569" t="str">
        <x:v>Permanent</x:v>
      </x:c>
      <x:c r="E1569" t="str">
        <x:v>Thurrock</x:v>
      </x:c>
      <x:c r="F1569" t="str">
        <x:v>Operative Porter</x:v>
      </x:c>
      <x:c r="G1569" t="str">
        <x:v>399438</x:v>
      </x:c>
      <x:c r="H1569" t="str">
        <x:v>Harrow Green Thurrock M/W use only</x:v>
      </x:c>
      <x:c r="I1569" s="22" t="n">
        <x:v>9</x:v>
      </x:c>
      <x:c r="J1569" t="str">
        <x:v>Worked</x:v>
      </x:c>
      <x:c r="K1569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569" t="str">
        <x:v>Include</x:v>
      </x:c>
      <x:c r="M1569"/>
      <x:c r="N1569"/>
    </x:row>
    <x:row r="1570">
      <x:c r="A1570" t="str">
        <x:v>Kevin McKnight|2026-03-04</x:v>
      </x:c>
      <x:c r="B1570" s="888" t="n">
        <x:v>46085</x:v>
      </x:c>
      <x:c r="C1570" t="str">
        <x:v>Kevin McKnight</x:v>
      </x:c>
      <x:c r="D1570" t="str">
        <x:v>Permanent</x:v>
      </x:c>
      <x:c r="E1570" t="str">
        <x:v>Thurrock</x:v>
      </x:c>
      <x:c r="F1570" t="str">
        <x:v>Operative Porter</x:v>
      </x:c>
      <x:c r="G1570" t="str">
        <x:v>399438</x:v>
      </x:c>
      <x:c r="H1570" t="str">
        <x:v>Harrow Green Thurrock M/W use only</x:v>
      </x:c>
      <x:c r="I1570" s="22" t="n">
        <x:v>9.5</x:v>
      </x:c>
      <x:c r="J1570" t="str">
        <x:v>Worked</x:v>
      </x:c>
      <x:c r="K1570" t="str">
        <x:v>Employee 1165; home branch Thurrock; assigned role Operative Porter | Deployment branch: Thurrock | Actual role: Operative Skilled | Jobs: 399438 | Customers: Harrow Green Thurrock M/W use only | Actual hours: 9.5; source records: 1</x:v>
      </x:c>
      <x:c r="L1570" t="str">
        <x:v>Include</x:v>
      </x:c>
      <x:c r="M1570"/>
      <x:c r="N1570"/>
    </x:row>
    <x:row r="1571">
      <x:c r="A1571" t="str">
        <x:v>Kevin McKnight|2026-03-05</x:v>
      </x:c>
      <x:c r="B1571" s="888" t="n">
        <x:v>46086</x:v>
      </x:c>
      <x:c r="C1571" t="str">
        <x:v>Kevin McKnight</x:v>
      </x:c>
      <x:c r="D1571" t="str">
        <x:v>Permanent</x:v>
      </x:c>
      <x:c r="E1571" t="str">
        <x:v>Thurrock</x:v>
      </x:c>
      <x:c r="F1571" t="str">
        <x:v>Operative Porter</x:v>
      </x:c>
      <x:c r="G1571" t="str">
        <x:v>399438</x:v>
      </x:c>
      <x:c r="H1571" t="str">
        <x:v>Harrow Green Thurrock M/W use only</x:v>
      </x:c>
      <x:c r="I1571" s="22" t="n">
        <x:v>8.5</x:v>
      </x:c>
      <x:c r="J1571" t="str">
        <x:v>Worked</x:v>
      </x:c>
      <x:c r="K1571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571" t="str">
        <x:v>Include</x:v>
      </x:c>
      <x:c r="M1571"/>
      <x:c r="N1571"/>
    </x:row>
    <x:row r="1572">
      <x:c r="A1572" t="str">
        <x:v>Kevin McKnight|2026-03-06</x:v>
      </x:c>
      <x:c r="B1572" s="888" t="n">
        <x:v>46087</x:v>
      </x:c>
      <x:c r="C1572" t="str">
        <x:v>Kevin McKnight</x:v>
      </x:c>
      <x:c r="D1572" t="str">
        <x:v>Permanent</x:v>
      </x:c>
      <x:c r="E1572" t="str">
        <x:v>Thurrock</x:v>
      </x:c>
      <x:c r="F1572" t="str">
        <x:v>Operative Porter</x:v>
      </x:c>
      <x:c r="G1572" t="str">
        <x:v>399438</x:v>
      </x:c>
      <x:c r="H1572" t="str">
        <x:v>Harrow Green Thurrock M/W use only</x:v>
      </x:c>
      <x:c r="I1572" s="22" t="n">
        <x:v>12</x:v>
      </x:c>
      <x:c r="J1572" t="str">
        <x:v>Worked</x:v>
      </x:c>
      <x:c r="K1572" t="str">
        <x:v>Employee 1165; home branch Thurrock; assigned role Operative Porter | Deployment branch: Thurrock | Actual role: Operative Skilled | Jobs: 399438 | Customers: Harrow Green Thurrock M/W use only | Actual hours: 12.0; source records: 1</x:v>
      </x:c>
      <x:c r="L1572" t="str">
        <x:v>Include</x:v>
      </x:c>
      <x:c r="M1572"/>
      <x:c r="N1572"/>
    </x:row>
    <x:row r="1573">
      <x:c r="A1573" t="str">
        <x:v>Kevin McKnight|2026-03-07</x:v>
      </x:c>
      <x:c r="B1573" s="888" t="n">
        <x:v>46088</x:v>
      </x:c>
      <x:c r="C1573" t="str">
        <x:v>Kevin McKnight</x:v>
      </x:c>
      <x:c r="D1573" t="str">
        <x:v>Permanent</x:v>
      </x:c>
      <x:c r="E1573" t="str">
        <x:v>Thurrock</x:v>
      </x:c>
      <x:c r="F1573" t="str">
        <x:v>Operative Porter</x:v>
      </x:c>
      <x:c r="G1573" t="str">
        <x:v>399438</x:v>
      </x:c>
      <x:c r="H1573" t="str">
        <x:v>Harrow Green Thurrock M/W use only</x:v>
      </x:c>
      <x:c r="I1573" s="22" t="n">
        <x:v>6</x:v>
      </x:c>
      <x:c r="J1573" t="str">
        <x:v>Worked</x:v>
      </x:c>
      <x:c r="K1573" t="str">
        <x:v>Employee 1165; home branch Thurrock; assigned role Operative Porter | Deployment branch: Thurrock | Actual role: Operative Skilled | Jobs: 399438 | Customers: Harrow Green Thurrock M/W use only | Actual hours: 6.0; source records: 1</x:v>
      </x:c>
      <x:c r="L1573" t="str">
        <x:v>Include</x:v>
      </x:c>
      <x:c r="M1573"/>
      <x:c r="N1573"/>
    </x:row>
    <x:row r="1574">
      <x:c r="A1574" t="str">
        <x:v>Kevin McKnight|2026-03-09</x:v>
      </x:c>
      <x:c r="B1574" s="888" t="n">
        <x:v>46090</x:v>
      </x:c>
      <x:c r="C1574" t="str">
        <x:v>Kevin McKnight</x:v>
      </x:c>
      <x:c r="D1574" t="str">
        <x:v>Permanent</x:v>
      </x:c>
      <x:c r="E1574" t="str">
        <x:v>Thurrock</x:v>
      </x:c>
      <x:c r="F1574" t="str">
        <x:v>Operative Porter</x:v>
      </x:c>
      <x:c r="G1574" t="str">
        <x:v>399438</x:v>
      </x:c>
      <x:c r="H1574" t="str">
        <x:v>Harrow Green Thurrock M/W use only</x:v>
      </x:c>
      <x:c r="I1574" s="22" t="n">
        <x:v>8.5</x:v>
      </x:c>
      <x:c r="J1574" t="str">
        <x:v>Worked</x:v>
      </x:c>
      <x:c r="K1574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574" t="str">
        <x:v>Include</x:v>
      </x:c>
      <x:c r="M1574"/>
      <x:c r="N1574"/>
    </x:row>
    <x:row r="1575">
      <x:c r="A1575" t="str">
        <x:v>Kevin McKnight|2026-03-10</x:v>
      </x:c>
      <x:c r="B1575" s="888" t="n">
        <x:v>46091</x:v>
      </x:c>
      <x:c r="C1575" t="str">
        <x:v>Kevin McKnight</x:v>
      </x:c>
      <x:c r="D1575" t="str">
        <x:v>Permanent</x:v>
      </x:c>
      <x:c r="E1575" t="str">
        <x:v>Thurrock</x:v>
      </x:c>
      <x:c r="F1575" t="str">
        <x:v>Operative Porter</x:v>
      </x:c>
      <x:c r="G1575" t="str">
        <x:v>399438</x:v>
      </x:c>
      <x:c r="H1575" t="str">
        <x:v>Harrow Green Thurrock M/W use only</x:v>
      </x:c>
      <x:c r="I1575" s="22" t="n">
        <x:v>9.5</x:v>
      </x:c>
      <x:c r="J1575" t="str">
        <x:v>Worked</x:v>
      </x:c>
      <x:c r="K1575" t="str">
        <x:v>Employee 1165; home branch Thurrock; assigned role Operative Porter | Deployment branch: Thurrock | Actual role: Operative Skilled | Jobs: 399438 | Customers: Harrow Green Thurrock M/W use only | Actual hours: 9.5; source records: 1</x:v>
      </x:c>
      <x:c r="L1575" t="str">
        <x:v>Include</x:v>
      </x:c>
      <x:c r="M1575"/>
      <x:c r="N1575"/>
    </x:row>
    <x:row r="1576">
      <x:c r="A1576" t="str">
        <x:v>Kevin McKnight|2026-03-11</x:v>
      </x:c>
      <x:c r="B1576" s="888" t="n">
        <x:v>46092</x:v>
      </x:c>
      <x:c r="C1576" t="str">
        <x:v>Kevin McKnight</x:v>
      </x:c>
      <x:c r="D1576" t="str">
        <x:v>Permanent</x:v>
      </x:c>
      <x:c r="E1576" t="str">
        <x:v>Thurrock</x:v>
      </x:c>
      <x:c r="F1576" t="str">
        <x:v>Operative Porter</x:v>
      </x:c>
      <x:c r="G1576" t="str">
        <x:v>399438</x:v>
      </x:c>
      <x:c r="H1576" t="str">
        <x:v>Harrow Green Thurrock M/W use only</x:v>
      </x:c>
      <x:c r="I1576" s="22" t="n">
        <x:v>8.5</x:v>
      </x:c>
      <x:c r="J1576" t="str">
        <x:v>Worked</x:v>
      </x:c>
      <x:c r="K1576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576" t="str">
        <x:v>Include</x:v>
      </x:c>
      <x:c r="M1576"/>
      <x:c r="N1576"/>
    </x:row>
    <x:row r="1577">
      <x:c r="A1577" t="str">
        <x:v>Kevin McKnight|2026-03-12</x:v>
      </x:c>
      <x:c r="B1577" s="888" t="n">
        <x:v>46093</x:v>
      </x:c>
      <x:c r="C1577" t="str">
        <x:v>Kevin McKnight</x:v>
      </x:c>
      <x:c r="D1577" t="str">
        <x:v>Permanent</x:v>
      </x:c>
      <x:c r="E1577" t="str">
        <x:v>Thurrock</x:v>
      </x:c>
      <x:c r="F1577" t="str">
        <x:v>Operative Porter</x:v>
      </x:c>
      <x:c r="G1577" t="str">
        <x:v>399438</x:v>
      </x:c>
      <x:c r="H1577" t="str">
        <x:v>Harrow Green Thurrock M/W use only</x:v>
      </x:c>
      <x:c r="I1577" s="22" t="n">
        <x:v>8.5</x:v>
      </x:c>
      <x:c r="J1577" t="str">
        <x:v>Worked</x:v>
      </x:c>
      <x:c r="K1577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577" t="str">
        <x:v>Include</x:v>
      </x:c>
      <x:c r="M1577"/>
      <x:c r="N1577"/>
    </x:row>
    <x:row r="1578">
      <x:c r="A1578" t="str">
        <x:v>Kevin McKnight|2026-03-13</x:v>
      </x:c>
      <x:c r="B1578" s="888" t="n">
        <x:v>46094</x:v>
      </x:c>
      <x:c r="C1578" t="str">
        <x:v>Kevin McKnight</x:v>
      </x:c>
      <x:c r="D1578" t="str">
        <x:v>Permanent</x:v>
      </x:c>
      <x:c r="E1578" t="str">
        <x:v>Thurrock</x:v>
      </x:c>
      <x:c r="F1578" t="str">
        <x:v>Operative Porter</x:v>
      </x:c>
      <x:c r="G1578" t="str">
        <x:v>399438</x:v>
      </x:c>
      <x:c r="H1578" t="str">
        <x:v>Harrow Green Thurrock M/W use only</x:v>
      </x:c>
      <x:c r="I1578" s="22" t="n">
        <x:v>8.5</x:v>
      </x:c>
      <x:c r="J1578" t="str">
        <x:v>Worked</x:v>
      </x:c>
      <x:c r="K1578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578" t="str">
        <x:v>Include</x:v>
      </x:c>
      <x:c r="M1578"/>
      <x:c r="N1578"/>
    </x:row>
    <x:row r="1579">
      <x:c r="A1579" t="str">
        <x:v>Kevin McKnight|2026-03-16</x:v>
      </x:c>
      <x:c r="B1579" s="888" t="n">
        <x:v>46097</x:v>
      </x:c>
      <x:c r="C1579" t="str">
        <x:v>Kevin McKnight</x:v>
      </x:c>
      <x:c r="D1579" t="str">
        <x:v>Permanent</x:v>
      </x:c>
      <x:c r="E1579" t="str">
        <x:v>Thurrock</x:v>
      </x:c>
      <x:c r="F1579" t="str">
        <x:v>Operative Porter</x:v>
      </x:c>
      <x:c r="G1579" t="str">
        <x:v>399438</x:v>
      </x:c>
      <x:c r="H1579" t="str">
        <x:v>Harrow Green Thurrock M/W use only</x:v>
      </x:c>
      <x:c r="I1579" s="22" t="n">
        <x:v>8.5</x:v>
      </x:c>
      <x:c r="J1579" t="str">
        <x:v>Worked</x:v>
      </x:c>
      <x:c r="K1579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579" t="str">
        <x:v>Include</x:v>
      </x:c>
      <x:c r="M1579"/>
      <x:c r="N1579"/>
    </x:row>
    <x:row r="1580">
      <x:c r="A1580" t="str">
        <x:v>Kevin McKnight|2026-03-17</x:v>
      </x:c>
      <x:c r="B1580" s="888" t="n">
        <x:v>46098</x:v>
      </x:c>
      <x:c r="C1580" t="str">
        <x:v>Kevin McKnight</x:v>
      </x:c>
      <x:c r="D1580" t="str">
        <x:v>Permanent</x:v>
      </x:c>
      <x:c r="E1580" t="str">
        <x:v>Thurrock</x:v>
      </x:c>
      <x:c r="F1580" t="str">
        <x:v>Operative Porter</x:v>
      </x:c>
      <x:c r="G1580" t="str">
        <x:v>399438</x:v>
      </x:c>
      <x:c r="H1580" t="str">
        <x:v>Harrow Green Thurrock M/W use only</x:v>
      </x:c>
      <x:c r="I1580" s="22" t="n">
        <x:v>8.5</x:v>
      </x:c>
      <x:c r="J1580" t="str">
        <x:v>Worked</x:v>
      </x:c>
      <x:c r="K1580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580" t="str">
        <x:v>Include</x:v>
      </x:c>
      <x:c r="M1580"/>
      <x:c r="N1580"/>
    </x:row>
    <x:row r="1581">
      <x:c r="A1581" t="str">
        <x:v>Kevin McKnight|2026-03-18</x:v>
      </x:c>
      <x:c r="B1581" s="888" t="n">
        <x:v>46099</x:v>
      </x:c>
      <x:c r="C1581" t="str">
        <x:v>Kevin McKnight</x:v>
      </x:c>
      <x:c r="D1581" t="str">
        <x:v>Permanent</x:v>
      </x:c>
      <x:c r="E1581" t="str">
        <x:v>Thurrock</x:v>
      </x:c>
      <x:c r="F1581" t="str">
        <x:v>Operative Porter</x:v>
      </x:c>
      <x:c r="G1581" t="str">
        <x:v>399438</x:v>
      </x:c>
      <x:c r="H1581" t="str">
        <x:v>Harrow Green Thurrock M/W use only</x:v>
      </x:c>
      <x:c r="I1581" s="22" t="n">
        <x:v>8.5</x:v>
      </x:c>
      <x:c r="J1581" t="str">
        <x:v>Worked</x:v>
      </x:c>
      <x:c r="K1581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581" t="str">
        <x:v>Include</x:v>
      </x:c>
      <x:c r="M1581"/>
      <x:c r="N1581"/>
    </x:row>
    <x:row r="1582">
      <x:c r="A1582" t="str">
        <x:v>Kevin McKnight|2026-03-19</x:v>
      </x:c>
      <x:c r="B1582" s="888" t="n">
        <x:v>46100</x:v>
      </x:c>
      <x:c r="C1582" t="str">
        <x:v>Kevin McKnight</x:v>
      </x:c>
      <x:c r="D1582" t="str">
        <x:v>Permanent</x:v>
      </x:c>
      <x:c r="E1582" t="str">
        <x:v>Thurrock</x:v>
      </x:c>
      <x:c r="F1582" t="str">
        <x:v>Operative Porter</x:v>
      </x:c>
      <x:c r="G1582" t="str">
        <x:v>399438</x:v>
      </x:c>
      <x:c r="H1582" t="str">
        <x:v>Harrow Green Thurrock M/W use only</x:v>
      </x:c>
      <x:c r="I1582" s="22" t="n">
        <x:v>8.5</x:v>
      </x:c>
      <x:c r="J1582" t="str">
        <x:v>Worked</x:v>
      </x:c>
      <x:c r="K1582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582" t="str">
        <x:v>Include</x:v>
      </x:c>
      <x:c r="M1582"/>
      <x:c r="N1582"/>
    </x:row>
    <x:row r="1583">
      <x:c r="A1583" t="str">
        <x:v>Kevin McKnight|2026-03-20</x:v>
      </x:c>
      <x:c r="B1583" s="888" t="n">
        <x:v>46101</x:v>
      </x:c>
      <x:c r="C1583" t="str">
        <x:v>Kevin McKnight</x:v>
      </x:c>
      <x:c r="D1583" t="str">
        <x:v>Permanent</x:v>
      </x:c>
      <x:c r="E1583" t="str">
        <x:v>Thurrock</x:v>
      </x:c>
      <x:c r="F1583" t="str">
        <x:v>Operative Porter</x:v>
      </x:c>
      <x:c r="G1583" t="str">
        <x:v>399438</x:v>
      </x:c>
      <x:c r="H1583" t="str">
        <x:v>Harrow Green Thurrock M/W use only</x:v>
      </x:c>
      <x:c r="I1583" s="22" t="n">
        <x:v>9</x:v>
      </x:c>
      <x:c r="J1583" t="str">
        <x:v>Worked</x:v>
      </x:c>
      <x:c r="K1583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583" t="str">
        <x:v>Include</x:v>
      </x:c>
      <x:c r="M1583"/>
      <x:c r="N1583"/>
    </x:row>
    <x:row r="1584">
      <x:c r="A1584" t="str">
        <x:v>Kevin McKnight|2026-03-23</x:v>
      </x:c>
      <x:c r="B1584" s="888" t="n">
        <x:v>46104</x:v>
      </x:c>
      <x:c r="C1584" t="str">
        <x:v>Kevin McKnight</x:v>
      </x:c>
      <x:c r="D1584" t="str">
        <x:v>Permanent</x:v>
      </x:c>
      <x:c r="E1584" t="str">
        <x:v>Thurrock</x:v>
      </x:c>
      <x:c r="F1584" t="str">
        <x:v>Operative Porter</x:v>
      </x:c>
      <x:c r="G1584" t="str">
        <x:v>399438</x:v>
      </x:c>
      <x:c r="H1584" t="str">
        <x:v>Harrow Green Thurrock M/W use only</x:v>
      </x:c>
      <x:c r="I1584" s="22" t="n">
        <x:v>8.5</x:v>
      </x:c>
      <x:c r="J1584" t="str">
        <x:v>Worked</x:v>
      </x:c>
      <x:c r="K1584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584" t="str">
        <x:v>Include</x:v>
      </x:c>
      <x:c r="M1584"/>
      <x:c r="N1584"/>
    </x:row>
    <x:row r="1585">
      <x:c r="A1585" t="str">
        <x:v>Kevin McKnight|2026-03-24</x:v>
      </x:c>
      <x:c r="B1585" s="888" t="n">
        <x:v>46105</x:v>
      </x:c>
      <x:c r="C1585" t="str">
        <x:v>Kevin McKnight</x:v>
      </x:c>
      <x:c r="D1585" t="str">
        <x:v>Permanent</x:v>
      </x:c>
      <x:c r="E1585" t="str">
        <x:v>Thurrock</x:v>
      </x:c>
      <x:c r="F1585" t="str">
        <x:v>Operative Porter</x:v>
      </x:c>
      <x:c r="G1585" t="str">
        <x:v>399438</x:v>
      </x:c>
      <x:c r="H1585" t="str">
        <x:v>Harrow Green Thurrock M/W use only</x:v>
      </x:c>
      <x:c r="I1585" s="22" t="n">
        <x:v>9</x:v>
      </x:c>
      <x:c r="J1585" t="str">
        <x:v>Worked</x:v>
      </x:c>
      <x:c r="K1585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585" t="str">
        <x:v>Include</x:v>
      </x:c>
      <x:c r="M1585"/>
      <x:c r="N1585"/>
    </x:row>
    <x:row r="1586">
      <x:c r="A1586" t="str">
        <x:v>Kevin McKnight|2026-03-25</x:v>
      </x:c>
      <x:c r="B1586" s="888" t="n">
        <x:v>46106</x:v>
      </x:c>
      <x:c r="C1586" t="str">
        <x:v>Kevin McKnight</x:v>
      </x:c>
      <x:c r="D1586" t="str">
        <x:v>Permanent</x:v>
      </x:c>
      <x:c r="E1586" t="str">
        <x:v>Thurrock</x:v>
      </x:c>
      <x:c r="F1586" t="str">
        <x:v>Operative Porter</x:v>
      </x:c>
      <x:c r="G1586" t="str">
        <x:v>399438</x:v>
      </x:c>
      <x:c r="H1586" t="str">
        <x:v>Harrow Green Thurrock M/W use only</x:v>
      </x:c>
      <x:c r="I1586" s="22" t="n">
        <x:v>9</x:v>
      </x:c>
      <x:c r="J1586" t="str">
        <x:v>Worked</x:v>
      </x:c>
      <x:c r="K1586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586" t="str">
        <x:v>Include</x:v>
      </x:c>
      <x:c r="M1586"/>
      <x:c r="N1586"/>
    </x:row>
    <x:row r="1587">
      <x:c r="A1587" t="str">
        <x:v>Kevin McKnight|2026-03-26</x:v>
      </x:c>
      <x:c r="B1587" s="888" t="n">
        <x:v>46107</x:v>
      </x:c>
      <x:c r="C1587" t="str">
        <x:v>Kevin McKnight</x:v>
      </x:c>
      <x:c r="D1587" t="str">
        <x:v>Permanent</x:v>
      </x:c>
      <x:c r="E1587" t="str">
        <x:v>Thurrock</x:v>
      </x:c>
      <x:c r="F1587" t="str">
        <x:v>Operative Porter</x:v>
      </x:c>
      <x:c r="G1587" t="str">
        <x:v>399438</x:v>
      </x:c>
      <x:c r="H1587" t="str">
        <x:v>Harrow Green Thurrock M/W use only</x:v>
      </x:c>
      <x:c r="I1587" s="22" t="n">
        <x:v>9</x:v>
      </x:c>
      <x:c r="J1587" t="str">
        <x:v>Worked</x:v>
      </x:c>
      <x:c r="K1587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587" t="str">
        <x:v>Include</x:v>
      </x:c>
      <x:c r="M1587"/>
      <x:c r="N1587"/>
    </x:row>
    <x:row r="1588">
      <x:c r="A1588" t="str">
        <x:v>Kevin McKnight|2026-03-27</x:v>
      </x:c>
      <x:c r="B1588" s="888" t="n">
        <x:v>46108</x:v>
      </x:c>
      <x:c r="C1588" t="str">
        <x:v>Kevin McKnight</x:v>
      </x:c>
      <x:c r="D1588" t="str">
        <x:v>Permanent</x:v>
      </x:c>
      <x:c r="E1588" t="str">
        <x:v>Thurrock</x:v>
      </x:c>
      <x:c r="F1588" t="str">
        <x:v>Operative Porter</x:v>
      </x:c>
      <x:c r="G1588" t="str">
        <x:v>399438</x:v>
      </x:c>
      <x:c r="H1588" t="str">
        <x:v>Harrow Green Thurrock M/W use only</x:v>
      </x:c>
      <x:c r="I1588" s="22" t="n">
        <x:v>9</x:v>
      </x:c>
      <x:c r="J1588" t="str">
        <x:v>Worked</x:v>
      </x:c>
      <x:c r="K1588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588" t="str">
        <x:v>Include</x:v>
      </x:c>
      <x:c r="M1588"/>
      <x:c r="N1588"/>
    </x:row>
    <x:row r="1589">
      <x:c r="A1589" t="str">
        <x:v>Kevin McKnight|2026-03-30</x:v>
      </x:c>
      <x:c r="B1589" s="888" t="n">
        <x:v>46111</x:v>
      </x:c>
      <x:c r="C1589" t="str">
        <x:v>Kevin McKnight</x:v>
      </x:c>
      <x:c r="D1589" t="str">
        <x:v>Permanent</x:v>
      </x:c>
      <x:c r="E1589" t="str">
        <x:v>Thurrock</x:v>
      </x:c>
      <x:c r="F1589" t="str">
        <x:v>Operative Porter</x:v>
      </x:c>
      <x:c r="G1589" t="str">
        <x:v>399438</x:v>
      </x:c>
      <x:c r="H1589" t="str">
        <x:v>Harrow Green Thurrock M/W use only</x:v>
      </x:c>
      <x:c r="I1589" s="22" t="n">
        <x:v>8.5</x:v>
      </x:c>
      <x:c r="J1589" t="str">
        <x:v>Worked</x:v>
      </x:c>
      <x:c r="K1589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589" t="str">
        <x:v>Include</x:v>
      </x:c>
      <x:c r="M1589"/>
      <x:c r="N1589"/>
    </x:row>
    <x:row r="1590">
      <x:c r="A1590" t="str">
        <x:v>Kevin McKnight|2026-03-31</x:v>
      </x:c>
      <x:c r="B1590" s="888" t="n">
        <x:v>46112</x:v>
      </x:c>
      <x:c r="C1590" t="str">
        <x:v>Kevin McKnight</x:v>
      </x:c>
      <x:c r="D1590" t="str">
        <x:v>Permanent</x:v>
      </x:c>
      <x:c r="E1590" t="str">
        <x:v>Thurrock</x:v>
      </x:c>
      <x:c r="F1590" t="str">
        <x:v>Operative Porter</x:v>
      </x:c>
      <x:c r="G1590" t="str">
        <x:v>399438</x:v>
      </x:c>
      <x:c r="H1590" t="str">
        <x:v>Harrow Green Thurrock M/W use only</x:v>
      </x:c>
      <x:c r="I1590" s="22" t="n">
        <x:v>9</x:v>
      </x:c>
      <x:c r="J1590" t="str">
        <x:v>Worked</x:v>
      </x:c>
      <x:c r="K1590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590" t="str">
        <x:v>Include</x:v>
      </x:c>
      <x:c r="M1590"/>
      <x:c r="N1590"/>
    </x:row>
    <x:row r="1591">
      <x:c r="A1591" t="str">
        <x:v>Kieran Chapman|2026-03-03</x:v>
      </x:c>
      <x:c r="B1591" s="888" t="n">
        <x:v>46084</x:v>
      </x:c>
      <x:c r="C1591" t="str">
        <x:v>Kieran Chapman</x:v>
      </x:c>
      <x:c r="D1591" t="str">
        <x:v>Permanent</x:v>
      </x:c>
      <x:c r="E1591" t="str">
        <x:v>Cambridge</x:v>
      </x:c>
      <x:c r="F1591" t="str">
        <x:v>Operative Porter</x:v>
      </x:c>
      <x:c r="G1591" t="str">
        <x:v>399877</x:v>
      </x:c>
      <x:c r="H1591" t="str">
        <x:v>Nxera Pharma UK Limited</x:v>
      </x:c>
      <x:c r="I1591" s="22" t="n">
        <x:v>7.5</x:v>
      </x:c>
      <x:c r="J1591" t="str">
        <x:v>Worked</x:v>
      </x:c>
      <x:c r="K1591" t="str">
        <x:v>Employee 103256; home branch Cambridge; assigned role Operative Porter | Deployment branch: Cambridge | Actual role: Operative Porter | Jobs: 399877 | Customers: Nxera Pharma UK Limited | Actual hours: 7.5; source records: 1</x:v>
      </x:c>
      <x:c r="L1591" t="str">
        <x:v>Include</x:v>
      </x:c>
      <x:c r="M1591"/>
      <x:c r="N1591"/>
    </x:row>
    <x:row r="1592">
      <x:c r="A1592" t="str">
        <x:v>Kieran Chapman|2026-03-04</x:v>
      </x:c>
      <x:c r="B1592" s="888" t="n">
        <x:v>46085</x:v>
      </x:c>
      <x:c r="C1592" t="str">
        <x:v>Kieran Chapman</x:v>
      </x:c>
      <x:c r="D1592" t="str">
        <x:v>Permanent</x:v>
      </x:c>
      <x:c r="E1592" t="str">
        <x:v>Cambridge</x:v>
      </x:c>
      <x:c r="F1592" t="str">
        <x:v>Operative Porter</x:v>
      </x:c>
      <x:c r="G1592" t="str">
        <x:v>398255</x:v>
      </x:c>
      <x:c r="H1592" t="str">
        <x:v>East &amp; North Hertfordshire NHS Trust</x:v>
      </x:c>
      <x:c r="I1592" s="22" t="n">
        <x:v>8</x:v>
      </x:c>
      <x:c r="J1592" t="str">
        <x:v>Worked</x:v>
      </x:c>
      <x:c r="K1592" t="str">
        <x:v>Employee 103256; home branch Cambridge; assigned role Operative Porter | Deployment branch: Cambridge | Actual role: Operative Porter | Jobs: 398255 | Customers: East &amp; North Hertfordshire NHS Trust | Actual hours: 8.0; source records: 1</x:v>
      </x:c>
      <x:c r="L1592" t="str">
        <x:v>Include</x:v>
      </x:c>
      <x:c r="M1592"/>
      <x:c r="N1592"/>
    </x:row>
    <x:row r="1593">
      <x:c r="A1593" t="str">
        <x:v>Kieran Chapman|2026-03-05</x:v>
      </x:c>
      <x:c r="B1593" s="888" t="n">
        <x:v>46086</x:v>
      </x:c>
      <x:c r="C1593" t="str">
        <x:v>Kieran Chapman</x:v>
      </x:c>
      <x:c r="D1593" t="str">
        <x:v>Permanent</x:v>
      </x:c>
      <x:c r="E1593" t="str">
        <x:v>Cambridge</x:v>
      </x:c>
      <x:c r="F1593" t="str">
        <x:v>Operative Porter</x:v>
      </x:c>
      <x:c r="G1593" t="str">
        <x:v>398255</x:v>
      </x:c>
      <x:c r="H1593" t="str">
        <x:v>East &amp; North Hertfordshire NHS Trust</x:v>
      </x:c>
      <x:c r="I1593" s="22" t="n">
        <x:v>8</x:v>
      </x:c>
      <x:c r="J1593" t="str">
        <x:v>Worked</x:v>
      </x:c>
      <x:c r="K1593" t="str">
        <x:v>Employee 103256; home branch Cambridge; assigned role Operative Porter | Deployment branch: Cambridge | Actual role: Operative Porter | Jobs: 398255 | Customers: East &amp; North Hertfordshire NHS Trust | Actual hours: 8.0; source records: 1</x:v>
      </x:c>
      <x:c r="L1593" t="str">
        <x:v>Include</x:v>
      </x:c>
      <x:c r="M1593"/>
      <x:c r="N1593"/>
    </x:row>
    <x:row r="1594">
      <x:c r="A1594" t="str">
        <x:v>Kieran Chapman|2026-03-06</x:v>
      </x:c>
      <x:c r="B1594" s="888" t="n">
        <x:v>46087</x:v>
      </x:c>
      <x:c r="C1594" t="str">
        <x:v>Kieran Chapman</x:v>
      </x:c>
      <x:c r="D1594" t="str">
        <x:v>Permanent</x:v>
      </x:c>
      <x:c r="E1594" t="str">
        <x:v>Cambridge</x:v>
      </x:c>
      <x:c r="F1594" t="str">
        <x:v>Operative Porter</x:v>
      </x:c>
      <x:c r="G1594" t="str">
        <x:v>400378A</x:v>
      </x:c>
      <x:c r="H1594" t="str">
        <x:v>Avantor ( CAMBRIDGE  MARCH 2026 )</x:v>
      </x:c>
      <x:c r="I1594" s="22" t="n">
        <x:v>8.5</x:v>
      </x:c>
      <x:c r="J1594" t="str">
        <x:v>Worked</x:v>
      </x:c>
      <x:c r="K1594" t="str">
        <x:v>Employee 103256; home branch Cambridge; assigned role Operative Porter | Deployment branch: Cambridge | Actual role: Operative Porter | Jobs: 400378A | Customers: Avantor ( CAMBRIDGE  MARCH 2026 ) | Actual hours: 8.5; source records: 1</x:v>
      </x:c>
      <x:c r="L1594" t="str">
        <x:v>Include</x:v>
      </x:c>
      <x:c r="M1594"/>
      <x:c r="N1594"/>
    </x:row>
    <x:row r="1595">
      <x:c r="A1595" t="str">
        <x:v>Kieran Chapman|2026-03-09</x:v>
      </x:c>
      <x:c r="B1595" s="888" t="n">
        <x:v>46090</x:v>
      </x:c>
      <x:c r="C1595" t="str">
        <x:v>Kieran Chapman</x:v>
      </x:c>
      <x:c r="D1595" t="str">
        <x:v>Permanent</x:v>
      </x:c>
      <x:c r="E1595" t="str">
        <x:v>Cambridge</x:v>
      </x:c>
      <x:c r="F1595" t="str">
        <x:v>Operative Porter</x:v>
      </x:c>
      <x:c r="G1595" t="str">
        <x:v>400520</x:v>
      </x:c>
      <x:c r="H1595" t="str">
        <x:v>Anglian Water</x:v>
      </x:c>
      <x:c r="I1595" s="22" t="n">
        <x:v>11.5</x:v>
      </x:c>
      <x:c r="J1595" t="str">
        <x:v>Worked</x:v>
      </x:c>
      <x:c r="K1595" t="str">
        <x:v>Employee 103256; home branch Cambridge; assigned role Operative Porter | Deployment branch: Cambridge | Actual role: Operative Porter | Jobs: 400520 | Customers: Anglian Water | Actual hours: 11.5; source records: 1</x:v>
      </x:c>
      <x:c r="L1595" t="str">
        <x:v>Include</x:v>
      </x:c>
      <x:c r="M1595"/>
      <x:c r="N1595"/>
    </x:row>
    <x:row r="1596">
      <x:c r="A1596" t="str">
        <x:v>Kieran Chapman|2026-03-10</x:v>
      </x:c>
      <x:c r="B1596" s="888" t="n">
        <x:v>46091</x:v>
      </x:c>
      <x:c r="C1596" t="str">
        <x:v>Kieran Chapman</x:v>
      </x:c>
      <x:c r="D1596" t="str">
        <x:v>Permanent</x:v>
      </x:c>
      <x:c r="E1596" t="str">
        <x:v>Cambridge</x:v>
      </x:c>
      <x:c r="F1596" t="str">
        <x:v>Operative Porter</x:v>
      </x:c>
      <x:c r="G1596" t="str">
        <x:v>400520</x:v>
      </x:c>
      <x:c r="H1596" t="str">
        <x:v>Anglian Water</x:v>
      </x:c>
      <x:c r="I1596" s="22" t="n">
        <x:v>11.5</x:v>
      </x:c>
      <x:c r="J1596" t="str">
        <x:v>Worked</x:v>
      </x:c>
      <x:c r="K1596" t="str">
        <x:v>Employee 103256; home branch Cambridge; assigned role Operative Porter | Deployment branch: Cambridge | Actual role: Operative Porter | Jobs: 400520 | Customers: Anglian Water | Actual hours: 11.5; source records: 1</x:v>
      </x:c>
      <x:c r="L1596" t="str">
        <x:v>Include</x:v>
      </x:c>
      <x:c r="M1596"/>
      <x:c r="N1596"/>
    </x:row>
    <x:row r="1597">
      <x:c r="A1597" t="str">
        <x:v>Kieran Chapman|2026-03-17</x:v>
      </x:c>
      <x:c r="B1597" s="888" t="n">
        <x:v>46098</x:v>
      </x:c>
      <x:c r="C1597" t="str">
        <x:v>Kieran Chapman</x:v>
      </x:c>
      <x:c r="D1597" t="str">
        <x:v>Permanent</x:v>
      </x:c>
      <x:c r="E1597" t="str">
        <x:v>Cambridge</x:v>
      </x:c>
      <x:c r="F1597" t="str">
        <x:v>Operative Porter</x:v>
      </x:c>
      <x:c r="G1597"/>
      <x:c r="H1597"/>
      <x:c r="I1597" s="22" t="n">
        <x:v>0</x:v>
      </x:c>
      <x:c r="J1597" t="str">
        <x:v>Annual leave</x:v>
      </x:c>
      <x:c r="K1597" t="str">
        <x:v>Employee 103256; home branch Cambridge; assigned role Operative Porter | Leave: Annual Leave (Hours) | Leave calendar basis: Variable-pattern period</x:v>
      </x:c>
      <x:c r="L1597" t="str">
        <x:v>Include</x:v>
      </x:c>
      <x:c r="M1597"/>
      <x:c r="N1597"/>
    </x:row>
    <x:row r="1598">
      <x:c r="A1598" t="str">
        <x:v>Kieran Chapman|2026-03-18</x:v>
      </x:c>
      <x:c r="B1598" s="888" t="n">
        <x:v>46099</x:v>
      </x:c>
      <x:c r="C1598" t="str">
        <x:v>Kieran Chapman</x:v>
      </x:c>
      <x:c r="D1598" t="str">
        <x:v>Permanent</x:v>
      </x:c>
      <x:c r="E1598" t="str">
        <x:v>Cambridge</x:v>
      </x:c>
      <x:c r="F1598" t="str">
        <x:v>Operative Porter</x:v>
      </x:c>
      <x:c r="G1598"/>
      <x:c r="H1598"/>
      <x:c r="I1598" s="22" t="n">
        <x:v>0</x:v>
      </x:c>
      <x:c r="J1598" t="str">
        <x:v>Annual leave</x:v>
      </x:c>
      <x:c r="K1598" t="str">
        <x:v>Employee 103256; home branch Cambridge; assigned role Operative Porter | Leave: Annual Leave (Hours) | Leave calendar basis: Variable-pattern period</x:v>
      </x:c>
      <x:c r="L1598" t="str">
        <x:v>Include</x:v>
      </x:c>
      <x:c r="M1598"/>
      <x:c r="N1598"/>
    </x:row>
    <x:row r="1599">
      <x:c r="A1599" t="str">
        <x:v>Kieran Chapman|2026-03-25</x:v>
      </x:c>
      <x:c r="B1599" s="888" t="n">
        <x:v>46106</x:v>
      </x:c>
      <x:c r="C1599" t="str">
        <x:v>Kieran Chapman</x:v>
      </x:c>
      <x:c r="D1599" t="str">
        <x:v>Permanent</x:v>
      </x:c>
      <x:c r="E1599" t="str">
        <x:v>Cambridge</x:v>
      </x:c>
      <x:c r="F1599" t="str">
        <x:v>Operative Porter</x:v>
      </x:c>
      <x:c r="G1599" t="str">
        <x:v>400503, 399379B</x:v>
      </x:c>
      <x:c r="H1599" t="str">
        <x:v>Jaytee - Hichrom; Restore Harrow Green Oxford  M/W use only</x:v>
      </x:c>
      <x:c r="I1599" s="22" t="n">
        <x:v>17</x:v>
      </x:c>
      <x:c r="J1599" t="str">
        <x:v>Worked — 2 records</x:v>
      </x:c>
      <x:c r="K1599" t="str">
        <x:v>Employee 103256; home branch Cambridge; assigned role Operative Porter | Deployment branch: Oxford | Actual role: Operative Porter | Jobs: 400503, 399379B | Customers: Jaytee - Hichrom; Restore Harrow Green Oxford  M/W use only | Actual hours: 17.0; source records: 2</x:v>
      </x:c>
      <x:c r="L1599" t="str">
        <x:v>Include</x:v>
      </x:c>
      <x:c r="M1599"/>
      <x:c r="N1599"/>
    </x:row>
    <x:row r="1600">
      <x:c r="A1600" t="str">
        <x:v>Kieran Chapman|2026-03-26</x:v>
      </x:c>
      <x:c r="B1600" s="888" t="n">
        <x:v>46107</x:v>
      </x:c>
      <x:c r="C1600" t="str">
        <x:v>Kieran Chapman</x:v>
      </x:c>
      <x:c r="D1600" t="str">
        <x:v>Permanent</x:v>
      </x:c>
      <x:c r="E1600" t="str">
        <x:v>Cambridge</x:v>
      </x:c>
      <x:c r="F1600" t="str">
        <x:v>Operative Porter</x:v>
      </x:c>
      <x:c r="G1600" t="str">
        <x:v>398255</x:v>
      </x:c>
      <x:c r="H1600" t="str">
        <x:v>East &amp; North Hertfordshire NHS Trust</x:v>
      </x:c>
      <x:c r="I1600" s="22" t="n">
        <x:v>8</x:v>
      </x:c>
      <x:c r="J1600" t="str">
        <x:v>Worked</x:v>
      </x:c>
      <x:c r="K1600" t="str">
        <x:v>Employee 103256; home branch Cambridge; assigned role Operative Porter | Deployment branch: Cambridge | Actual role: Operative Porter | Jobs: 398255 | Customers: East &amp; North Hertfordshire NHS Trust | Actual hours: 8.0; source records: 1</x:v>
      </x:c>
      <x:c r="L1600" t="str">
        <x:v>Include</x:v>
      </x:c>
      <x:c r="M1600"/>
      <x:c r="N1600"/>
    </x:row>
    <x:row r="1601">
      <x:c r="A1601" t="str">
        <x:v>Kieran Chapman|2026-03-27</x:v>
      </x:c>
      <x:c r="B1601" s="888" t="n">
        <x:v>46108</x:v>
      </x:c>
      <x:c r="C1601" t="str">
        <x:v>Kieran Chapman</x:v>
      </x:c>
      <x:c r="D1601" t="str">
        <x:v>Permanent</x:v>
      </x:c>
      <x:c r="E1601" t="str">
        <x:v>Cambridge</x:v>
      </x:c>
      <x:c r="F1601" t="str">
        <x:v>Operative Porter</x:v>
      </x:c>
      <x:c r="G1601" t="str">
        <x:v>398255</x:v>
      </x:c>
      <x:c r="H1601" t="str">
        <x:v>East &amp; North Hertfordshire NHS Trust</x:v>
      </x:c>
      <x:c r="I1601" s="22" t="n">
        <x:v>8</x:v>
      </x:c>
      <x:c r="J1601" t="str">
        <x:v>Worked</x:v>
      </x:c>
      <x:c r="K1601" t="str">
        <x:v>Employee 103256; home branch Cambridge; assigned role Operative Porter | Deployment branch: Cambridge | Actual role: Operative Porter | Jobs: 398255 | Customers: East &amp; North Hertfordshire NHS Trust | Actual hours: 8.0; source records: 1</x:v>
      </x:c>
      <x:c r="L1601" t="str">
        <x:v>Include</x:v>
      </x:c>
      <x:c r="M1601"/>
      <x:c r="N1601"/>
    </x:row>
    <x:row r="1602">
      <x:c r="A1602" t="str">
        <x:v>Kieran Chapman|2026-03-30</x:v>
      </x:c>
      <x:c r="B1602" s="888" t="n">
        <x:v>46111</x:v>
      </x:c>
      <x:c r="C1602" t="str">
        <x:v>Kieran Chapman</x:v>
      </x:c>
      <x:c r="D1602" t="str">
        <x:v>Permanent</x:v>
      </x:c>
      <x:c r="E1602" t="str">
        <x:v>Cambridge</x:v>
      </x:c>
      <x:c r="F1602" t="str">
        <x:v>Operative Porter</x:v>
      </x:c>
      <x:c r="G1602" t="str">
        <x:v>400520</x:v>
      </x:c>
      <x:c r="H1602" t="str">
        <x:v>Anglian Water</x:v>
      </x:c>
      <x:c r="I1602" s="22" t="n">
        <x:v>9</x:v>
      </x:c>
      <x:c r="J1602" t="str">
        <x:v>Worked</x:v>
      </x:c>
      <x:c r="K1602" t="str">
        <x:v>Employee 103256; home branch Cambridge; assigned role Operative Porter | Deployment branch: Cambridge | Actual role: Operative Porter | Jobs: 400520 | Customers: Anglian Water | Actual hours: 9.0; source records: 1</x:v>
      </x:c>
      <x:c r="L1602" t="str">
        <x:v>Include</x:v>
      </x:c>
      <x:c r="M1602"/>
      <x:c r="N1602"/>
    </x:row>
    <x:row r="1603">
      <x:c r="A1603" t="str">
        <x:v>Kyle Gourley|2026-03-01</x:v>
      </x:c>
      <x:c r="B1603" s="888" t="n">
        <x:v>46082</x:v>
      </x:c>
      <x:c r="C1603" t="str">
        <x:v>Kyle Gourley</x:v>
      </x:c>
      <x:c r="D1603" t="str">
        <x:v>Permanent</x:v>
      </x:c>
      <x:c r="E1603" t="str">
        <x:v>Oxford</x:v>
      </x:c>
      <x:c r="F1603" t="str">
        <x:v>Operative Porter</x:v>
      </x:c>
      <x:c r="G1603" t="str">
        <x:v>399164</x:v>
      </x:c>
      <x:c r="H1603" t="str">
        <x:v>Network Rail</x:v>
      </x:c>
      <x:c r="I1603" s="22" t="n">
        <x:v>10</x:v>
      </x:c>
      <x:c r="J1603" t="str">
        <x:v>Worked</x:v>
      </x:c>
      <x:c r="K1603" t="str">
        <x:v>Employee 105233; home branch Oxford; assigned role Operative Porter | Deployment branch: Oxford | Actual role: Operative Porter | Jobs: 399164 | Customers: Network Rail | Actual hours: 10.0; source records: 1</x:v>
      </x:c>
      <x:c r="L1603" t="str">
        <x:v>Include</x:v>
      </x:c>
      <x:c r="M1603"/>
      <x:c r="N1603"/>
    </x:row>
    <x:row r="1604">
      <x:c r="A1604" t="str">
        <x:v>Kyle Gourley|2026-03-04</x:v>
      </x:c>
      <x:c r="B1604" s="888" t="n">
        <x:v>46085</x:v>
      </x:c>
      <x:c r="C1604" t="str">
        <x:v>Kyle Gourley</x:v>
      </x:c>
      <x:c r="D1604" t="str">
        <x:v>Permanent</x:v>
      </x:c>
      <x:c r="E1604" t="str">
        <x:v>Oxford</x:v>
      </x:c>
      <x:c r="F1604" t="str">
        <x:v>Operative Porter</x:v>
      </x:c>
      <x:c r="G1604" t="str">
        <x:v>399657</x:v>
      </x:c>
      <x:c r="H1604" t="str">
        <x:v>THE MULBERRY BUSH ORGANISATION LTD</x:v>
      </x:c>
      <x:c r="I1604" s="22" t="n">
        <x:v>5</x:v>
      </x:c>
      <x:c r="J1604" t="str">
        <x:v>Worked</x:v>
      </x:c>
      <x:c r="K1604" t="str">
        <x:v>Employee 105233; home branch Oxford; assigned role Operative Porter | Deployment branch: Oxford | Actual role: Operative Porter | Jobs: 399657 | Customers: THE MULBERRY BUSH ORGANISATION LTD | Actual hours: 5.0; source records: 1</x:v>
      </x:c>
      <x:c r="L1604" t="str">
        <x:v>Include</x:v>
      </x:c>
      <x:c r="M1604"/>
      <x:c r="N1604"/>
    </x:row>
    <x:row r="1605">
      <x:c r="A1605" t="str">
        <x:v>Kyle Gourley|2026-03-06</x:v>
      </x:c>
      <x:c r="B1605" s="888" t="n">
        <x:v>46087</x:v>
      </x:c>
      <x:c r="C1605" t="str">
        <x:v>Kyle Gourley</x:v>
      </x:c>
      <x:c r="D1605" t="str">
        <x:v>Permanent</x:v>
      </x:c>
      <x:c r="E1605" t="str">
        <x:v>Oxford</x:v>
      </x:c>
      <x:c r="F1605" t="str">
        <x:v>Operative Porter</x:v>
      </x:c>
      <x:c r="G1605" t="str">
        <x:v>400467</x:v>
      </x:c>
      <x:c r="H1605" t="str">
        <x:v>Haier (ICL)</x:v>
      </x:c>
      <x:c r="I1605" s="22" t="n">
        <x:v>9</x:v>
      </x:c>
      <x:c r="J1605" t="str">
        <x:v>Worked</x:v>
      </x:c>
      <x:c r="K1605" t="str">
        <x:v>Employee 105233; home branch Oxford; assigned role Operative Porter | Deployment branch: Oxford | Actual role: Operative Porter | Jobs: 400467 | Customers: Haier (ICL) | Actual hours: 9.0; source records: 1</x:v>
      </x:c>
      <x:c r="L1605" t="str">
        <x:v>Include</x:v>
      </x:c>
      <x:c r="M1605"/>
      <x:c r="N1605"/>
    </x:row>
    <x:row r="1606">
      <x:c r="A1606" t="str">
        <x:v>Kyle Gourley|2026-03-08</x:v>
      </x:c>
      <x:c r="B1606" s="888" t="n">
        <x:v>46089</x:v>
      </x:c>
      <x:c r="C1606" t="str">
        <x:v>Kyle Gourley</x:v>
      </x:c>
      <x:c r="D1606" t="str">
        <x:v>Permanent</x:v>
      </x:c>
      <x:c r="E1606" t="str">
        <x:v>Oxford</x:v>
      </x:c>
      <x:c r="F1606" t="str">
        <x:v>Operative Porter</x:v>
      </x:c>
      <x:c r="G1606" t="str">
        <x:v>399164</x:v>
      </x:c>
      <x:c r="H1606" t="str">
        <x:v>Network Rail</x:v>
      </x:c>
      <x:c r="I1606" s="22" t="n">
        <x:v>8.5</x:v>
      </x:c>
      <x:c r="J1606" t="str">
        <x:v>Worked</x:v>
      </x:c>
      <x:c r="K1606" t="str">
        <x:v>Employee 105233; home branch Oxford; assigned role Operative Porter | Deployment branch: Oxford | Actual role: Operative Porter | Jobs: 399164 | Customers: Network Rail | Actual hours: 8.5; source records: 1</x:v>
      </x:c>
      <x:c r="L1606" t="str">
        <x:v>Include</x:v>
      </x:c>
      <x:c r="M1606"/>
      <x:c r="N1606"/>
    </x:row>
    <x:row r="1607">
      <x:c r="A1607" t="str">
        <x:v>Kyle Gourley|2026-03-09</x:v>
      </x:c>
      <x:c r="B1607" s="888" t="n">
        <x:v>46090</x:v>
      </x:c>
      <x:c r="C1607" t="str">
        <x:v>Kyle Gourley</x:v>
      </x:c>
      <x:c r="D1607" t="str">
        <x:v>Permanent</x:v>
      </x:c>
      <x:c r="E1607" t="str">
        <x:v>Oxford</x:v>
      </x:c>
      <x:c r="F1607" t="str">
        <x:v>Operative Porter</x:v>
      </x:c>
      <x:c r="G1607" t="str">
        <x:v>400520, 399379B</x:v>
      </x:c>
      <x:c r="H1607" t="str">
        <x:v>Anglian Water; Restore Harrow Green Oxford  M/W use only</x:v>
      </x:c>
      <x:c r="I1607" s="22" t="n">
        <x:v>19.5</x:v>
      </x:c>
      <x:c r="J1607" t="str">
        <x:v>Worked — 2 records</x:v>
      </x:c>
      <x:c r="K1607" t="str">
        <x:v>Employee 105233; home branch Oxford; assigned role Operative Porter | Deployment branch: Cambridge, Oxford | Actual role: Operative Porter | Jobs: 400520, 399379B | Customers: Anglian Water; Restore Harrow Green Oxford  M/W use only | Actual hours: 19.5; source records: 2</x:v>
      </x:c>
      <x:c r="L1607" t="str">
        <x:v>Include</x:v>
      </x:c>
      <x:c r="M1607"/>
      <x:c r="N1607"/>
    </x:row>
    <x:row r="1608">
      <x:c r="A1608" t="str">
        <x:v>Kyle Gourley|2026-03-10</x:v>
      </x:c>
      <x:c r="B1608" s="888" t="n">
        <x:v>46091</x:v>
      </x:c>
      <x:c r="C1608" t="str">
        <x:v>Kyle Gourley</x:v>
      </x:c>
      <x:c r="D1608" t="str">
        <x:v>Permanent</x:v>
      </x:c>
      <x:c r="E1608" t="str">
        <x:v>Oxford</x:v>
      </x:c>
      <x:c r="F1608" t="str">
        <x:v>Operative Porter</x:v>
      </x:c>
      <x:c r="G1608" t="str">
        <x:v>400520, 399379B</x:v>
      </x:c>
      <x:c r="H1608" t="str">
        <x:v>Anglian Water; Restore Harrow Green Oxford  M/W use only</x:v>
      </x:c>
      <x:c r="I1608" s="22" t="n">
        <x:v>21.5</x:v>
      </x:c>
      <x:c r="J1608" t="str">
        <x:v>Worked — 2 records</x:v>
      </x:c>
      <x:c r="K1608" t="str">
        <x:v>Employee 105233; home branch Oxford; assigned role Operative Porter | Deployment branch: Cambridge, Oxford | Actual role: Operative Porter | Jobs: 400520, 399379B | Customers: Anglian Water; Restore Harrow Green Oxford  M/W use only | Actual hours: 21.5; source records: 2</x:v>
      </x:c>
      <x:c r="L1608" t="str">
        <x:v>Include</x:v>
      </x:c>
      <x:c r="M1608"/>
      <x:c r="N1608"/>
    </x:row>
    <x:row r="1609">
      <x:c r="A1609" t="str">
        <x:v>Kyle Gourley|2026-03-11</x:v>
      </x:c>
      <x:c r="B1609" s="888" t="n">
        <x:v>46092</x:v>
      </x:c>
      <x:c r="C1609" t="str">
        <x:v>Kyle Gourley</x:v>
      </x:c>
      <x:c r="D1609" t="str">
        <x:v>Permanent</x:v>
      </x:c>
      <x:c r="E1609" t="str">
        <x:v>Oxford</x:v>
      </x:c>
      <x:c r="F1609" t="str">
        <x:v>Operative Porter</x:v>
      </x:c>
      <x:c r="G1609" t="str">
        <x:v>399379B</x:v>
      </x:c>
      <x:c r="H1609" t="str">
        <x:v>Restore Harrow Green Oxford  M/W use only</x:v>
      </x:c>
      <x:c r="I1609" s="22" t="n">
        <x:v>10</x:v>
      </x:c>
      <x:c r="J1609" t="str">
        <x:v>Worked</x:v>
      </x:c>
      <x:c r="K1609" t="str">
        <x:v>Employee 105233; home branch Oxford; assigned role Operative Porter | Deployment branch: Oxford | Actual role: Operative Porter | Jobs: 399379B | Customers: Restore Harrow Green Oxford  M/W use only | Actual hours: 10.0; source records: 1</x:v>
      </x:c>
      <x:c r="L1609" t="str">
        <x:v>Include</x:v>
      </x:c>
      <x:c r="M1609"/>
      <x:c r="N1609"/>
    </x:row>
    <x:row r="1610">
      <x:c r="A1610" t="str">
        <x:v>Kyle Gourley|2026-03-12</x:v>
      </x:c>
      <x:c r="B1610" s="888" t="n">
        <x:v>46093</x:v>
      </x:c>
      <x:c r="C1610" t="str">
        <x:v>Kyle Gourley</x:v>
      </x:c>
      <x:c r="D1610" t="str">
        <x:v>Permanent</x:v>
      </x:c>
      <x:c r="E1610" t="str">
        <x:v>Oxford</x:v>
      </x:c>
      <x:c r="F1610" t="str">
        <x:v>Operative Porter</x:v>
      </x:c>
      <x:c r="G1610" t="str">
        <x:v>400887, 400957, 400871</x:v>
      </x:c>
      <x:c r="H1610" t="str">
        <x:v>Haier (Future Health Technologies/Biodock); Haier (Genetix Ltd); WOLFLABS (Evotec)</x:v>
      </x:c>
      <x:c r="I1610" s="22" t="n">
        <x:v>18</x:v>
      </x:c>
      <x:c r="J1610" t="str">
        <x:v>Worked — 3 records</x:v>
      </x:c>
      <x:c r="K1610" t="str">
        <x:v>Employee 105233; home branch Oxford; assigned role Operative Porter | Deployment branch: Oxford | Actual role: Operative Porter | Jobs: 400887, 400957, 400871 | Customers: Haier (Future Health Technologies/Biodock); Haier (Genetix Ltd); WOLFLABS (Evotec) | Actual hours: 18.0; source records: 3</x:v>
      </x:c>
      <x:c r="L1610" t="str">
        <x:v>Include</x:v>
      </x:c>
      <x:c r="M1610"/>
      <x:c r="N1610"/>
    </x:row>
    <x:row r="1611">
      <x:c r="A1611" t="str">
        <x:v>Kyle Gourley|2026-03-16</x:v>
      </x:c>
      <x:c r="B1611" s="888" t="n">
        <x:v>46097</x:v>
      </x:c>
      <x:c r="C1611" t="str">
        <x:v>Kyle Gourley</x:v>
      </x:c>
      <x:c r="D1611" t="str">
        <x:v>Permanent</x:v>
      </x:c>
      <x:c r="E1611" t="str">
        <x:v>Oxford</x:v>
      </x:c>
      <x:c r="F1611" t="str">
        <x:v>Operative Porter</x:v>
      </x:c>
      <x:c r="G1611" t="str">
        <x:v>400941</x:v>
      </x:c>
      <x:c r="H1611" t="str">
        <x:v>Vertex Pharmaceuticals Limited</x:v>
      </x:c>
      <x:c r="I1611" s="22" t="n">
        <x:v>5</x:v>
      </x:c>
      <x:c r="J1611" t="str">
        <x:v>Worked</x:v>
      </x:c>
      <x:c r="K1611" t="str">
        <x:v>Employee 105233; home branch Oxford; assigned role Operative Porter | Deployment branch: Oxford | Actual role: Operative Porter | Jobs: 400941 | Customers: Vertex Pharmaceuticals Limited | Actual hours: 5.0; source records: 1</x:v>
      </x:c>
      <x:c r="L1611" t="str">
        <x:v>Include</x:v>
      </x:c>
      <x:c r="M1611"/>
      <x:c r="N1611"/>
    </x:row>
    <x:row r="1612">
      <x:c r="A1612" t="str">
        <x:v>Kyle Gourley|2026-03-17</x:v>
      </x:c>
      <x:c r="B1612" s="888" t="n">
        <x:v>46098</x:v>
      </x:c>
      <x:c r="C1612" t="str">
        <x:v>Kyle Gourley</x:v>
      </x:c>
      <x:c r="D1612" t="str">
        <x:v>Permanent</x:v>
      </x:c>
      <x:c r="E1612" t="str">
        <x:v>Oxford</x:v>
      </x:c>
      <x:c r="F1612" t="str">
        <x:v>Operative Porter</x:v>
      </x:c>
      <x:c r="G1612" t="str">
        <x:v>399363Q</x:v>
      </x:c>
      <x:c r="H1612" t="str">
        <x:v>Thames Valley Police</x:v>
      </x:c>
      <x:c r="I1612" s="22" t="n">
        <x:v>7.5</x:v>
      </x:c>
      <x:c r="J1612" t="str">
        <x:v>Worked</x:v>
      </x:c>
      <x:c r="K1612" t="str">
        <x:v>Employee 105233; home branch Oxford; assigned role Operative Porter | Deployment branch: Oxford | Actual role: Operative Porter | Jobs: 399363Q | Customers: Thames Valley Police | Actual hours: 7.5; source records: 1</x:v>
      </x:c>
      <x:c r="L1612" t="str">
        <x:v>Include</x:v>
      </x:c>
      <x:c r="M1612"/>
      <x:c r="N1612"/>
    </x:row>
    <x:row r="1613">
      <x:c r="A1613" t="str">
        <x:v>Kyle Gourley|2026-03-19</x:v>
      </x:c>
      <x:c r="B1613" s="888" t="n">
        <x:v>46100</x:v>
      </x:c>
      <x:c r="C1613" t="str">
        <x:v>Kyle Gourley</x:v>
      </x:c>
      <x:c r="D1613" t="str">
        <x:v>Permanent</x:v>
      </x:c>
      <x:c r="E1613" t="str">
        <x:v>Oxford</x:v>
      </x:c>
      <x:c r="F1613" t="str">
        <x:v>Operative Porter</x:v>
      </x:c>
      <x:c r="G1613" t="str">
        <x:v>400949</x:v>
      </x:c>
      <x:c r="H1613" t="str">
        <x:v>Haier (University of Sussex)</x:v>
      </x:c>
      <x:c r="I1613" s="22" t="n">
        <x:v>7.5</x:v>
      </x:c>
      <x:c r="J1613" t="str">
        <x:v>Worked</x:v>
      </x:c>
      <x:c r="K1613" t="str">
        <x:v>Employee 105233; home branch Oxford; assigned role Operative Porter | Deployment branch: Oxford | Actual role: Operative Porter | Jobs: 400949 | Customers: Haier (University of Sussex) | Actual hours: 7.5; source records: 1</x:v>
      </x:c>
      <x:c r="L1613" t="str">
        <x:v>Include</x:v>
      </x:c>
      <x:c r="M1613"/>
      <x:c r="N1613"/>
    </x:row>
    <x:row r="1614">
      <x:c r="A1614" t="str">
        <x:v>Kyle Gourley|2026-03-20</x:v>
      </x:c>
      <x:c r="B1614" s="888" t="n">
        <x:v>46101</x:v>
      </x:c>
      <x:c r="C1614" t="str">
        <x:v>Kyle Gourley</x:v>
      </x:c>
      <x:c r="D1614" t="str">
        <x:v>Permanent</x:v>
      </x:c>
      <x:c r="E1614" t="str">
        <x:v>Oxford</x:v>
      </x:c>
      <x:c r="F1614" t="str">
        <x:v>Operative Porter</x:v>
      </x:c>
      <x:c r="G1614" t="str">
        <x:v>399981A, 401164</x:v>
      </x:c>
      <x:c r="H1614" t="str">
        <x:v>Skyline; Vertex Pharmaceuticals Limited</x:v>
      </x:c>
      <x:c r="I1614" s="22" t="n">
        <x:v>9.5</x:v>
      </x:c>
      <x:c r="J1614" t="str">
        <x:v>Worked — 2 records</x:v>
      </x:c>
      <x:c r="K1614" t="str">
        <x:v>Employee 105233; home branch Oxford; assigned role Operative Porter | Deployment branch: Oxford | Actual role: Operative Porter | Jobs: 399981A, 401164 | Customers: Skyline; Vertex Pharmaceuticals Limited | Actual hours: 9.5; source records: 2</x:v>
      </x:c>
      <x:c r="L1614" t="str">
        <x:v>Include</x:v>
      </x:c>
      <x:c r="M1614"/>
      <x:c r="N1614"/>
    </x:row>
    <x:row r="1615">
      <x:c r="A1615" t="str">
        <x:v>Kyle Gourley|2026-03-25</x:v>
      </x:c>
      <x:c r="B1615" s="888" t="n">
        <x:v>46106</x:v>
      </x:c>
      <x:c r="C1615" t="str">
        <x:v>Kyle Gourley</x:v>
      </x:c>
      <x:c r="D1615" t="str">
        <x:v>Permanent</x:v>
      </x:c>
      <x:c r="E1615" t="str">
        <x:v>Oxford</x:v>
      </x:c>
      <x:c r="F1615" t="str">
        <x:v>Operative Porter</x:v>
      </x:c>
      <x:c r="G1615" t="str">
        <x:v>400979</x:v>
      </x:c>
      <x:c r="H1615" t="str">
        <x:v>Esco Life Sciences (Ellison Institute of Technology)</x:v>
      </x:c>
      <x:c r="I1615" s="22" t="n">
        <x:v>4.5</x:v>
      </x:c>
      <x:c r="J1615" t="str">
        <x:v>Worked</x:v>
      </x:c>
      <x:c r="K1615" t="str">
        <x:v>Employee 105233; home branch Oxford; assigned role Operative Porter | Deployment branch: Cambridge | Actual role: Operative Porter | Jobs: 400979 | Customers: Esco Life Sciences (Ellison Institute of Technology) | Actual hours: 4.5; source records: 1</x:v>
      </x:c>
      <x:c r="L1615" t="str">
        <x:v>Include</x:v>
      </x:c>
      <x:c r="M1615"/>
      <x:c r="N1615"/>
    </x:row>
    <x:row r="1616">
      <x:c r="A1616" t="str">
        <x:v>Kyle Gourley|2026-03-26</x:v>
      </x:c>
      <x:c r="B1616" s="888" t="n">
        <x:v>46107</x:v>
      </x:c>
      <x:c r="C1616" t="str">
        <x:v>Kyle Gourley</x:v>
      </x:c>
      <x:c r="D1616" t="str">
        <x:v>Permanent</x:v>
      </x:c>
      <x:c r="E1616" t="str">
        <x:v>Oxford</x:v>
      </x:c>
      <x:c r="F1616" t="str">
        <x:v>Operative Porter</x:v>
      </x:c>
      <x:c r="G1616" t="str">
        <x:v>400902, 399379B</x:v>
      </x:c>
      <x:c r="H1616" t="str">
        <x:v>Hayfield Homes; Restore Harrow Green Oxford  M/W use only</x:v>
      </x:c>
      <x:c r="I1616" s="22" t="n">
        <x:v>21.75</x:v>
      </x:c>
      <x:c r="J1616" t="str">
        <x:v>Worked — 2 records</x:v>
      </x:c>
      <x:c r="K1616" t="str">
        <x:v>Employee 105233; home branch Oxford; assigned role Operative Porter | Deployment branch: Birmingham, Oxford | Actual role: Operative Porter | Jobs: 400902, 399379B | Customers: Hayfield Homes; Restore Harrow Green Oxford  M/W use only | Actual hours: 21.8; source records: 2</x:v>
      </x:c>
      <x:c r="L1616" t="str">
        <x:v>Include</x:v>
      </x:c>
      <x:c r="M1616"/>
      <x:c r="N1616"/>
    </x:row>
    <x:row r="1617">
      <x:c r="A1617" t="str">
        <x:v>Kyle Gourley|2026-03-27</x:v>
      </x:c>
      <x:c r="B1617" s="888" t="n">
        <x:v>46108</x:v>
      </x:c>
      <x:c r="C1617" t="str">
        <x:v>Kyle Gourley</x:v>
      </x:c>
      <x:c r="D1617" t="str">
        <x:v>Permanent</x:v>
      </x:c>
      <x:c r="E1617" t="str">
        <x:v>Oxford</x:v>
      </x:c>
      <x:c r="F1617" t="str">
        <x:v>Operative Porter</x:v>
      </x:c>
      <x:c r="G1617" t="str">
        <x:v>399577, 401335, 399379B</x:v>
      </x:c>
      <x:c r="H1617" t="str">
        <x:v>Forresters IP LLP; Haier (University of Manchester); Restore Harrow Green Oxford  M/W use only</x:v>
      </x:c>
      <x:c r="I1617" s="22" t="n">
        <x:v>23.5</x:v>
      </x:c>
      <x:c r="J1617" t="str">
        <x:v>Worked — 3 records</x:v>
      </x:c>
      <x:c r="K1617" t="str">
        <x:v>Employee 105233; home branch Oxford; assigned role Operative Porter | Deployment branch: Birmingham, Oxford | Actual role: Operative Porter | Jobs: 399577, 401335, 399379B | Customers: Forresters IP LLP; Haier (University of Manchester); Restore Harrow Green Oxford  M/W use only | Actual hours: 23.5; source records: 3</x:v>
      </x:c>
      <x:c r="L1617" t="str">
        <x:v>Include</x:v>
      </x:c>
      <x:c r="M1617"/>
      <x:c r="N1617"/>
    </x:row>
    <x:row r="1618">
      <x:c r="A1618" t="str">
        <x:v>L Stephens|2026-03-02</x:v>
      </x:c>
      <x:c r="B1618" s="888" t="n">
        <x:v>46083</x:v>
      </x:c>
      <x:c r="C1618" t="str">
        <x:v>L Stephens</x:v>
      </x:c>
      <x:c r="D1618" t="str">
        <x:v>Permanent</x:v>
      </x:c>
      <x:c r="E1618" t="str">
        <x:v>Thurrock</x:v>
      </x:c>
      <x:c r="F1618" t="str">
        <x:v>Warehouse</x:v>
      </x:c>
      <x:c r="G1618" t="str">
        <x:v>363792D</x:v>
      </x:c>
      <x:c r="H1618" t="str">
        <x:v>Thurrock Warehouse</x:v>
      </x:c>
      <x:c r="I1618" s="22" t="n">
        <x:v>9</x:v>
      </x:c>
      <x:c r="J1618" t="str">
        <x:v>Worked</x:v>
      </x:c>
      <x:c r="K1618" t="str">
        <x:v>Employee 1775; home branch Thurrock; assigned role Warehouse | Deployment branch: Thurrock | Actual role: Operative Driver | Jobs: 363792D | Customers: Thurrock Warehouse | Actual hours: 9.0; source records: 1</x:v>
      </x:c>
      <x:c r="L1618" t="str">
        <x:v>Include</x:v>
      </x:c>
      <x:c r="M1618"/>
      <x:c r="N1618"/>
    </x:row>
    <x:row r="1619">
      <x:c r="A1619" t="str">
        <x:v>L Stephens|2026-03-03</x:v>
      </x:c>
      <x:c r="B1619" s="888" t="n">
        <x:v>46084</x:v>
      </x:c>
      <x:c r="C1619" t="str">
        <x:v>L Stephens</x:v>
      </x:c>
      <x:c r="D1619" t="str">
        <x:v>Permanent</x:v>
      </x:c>
      <x:c r="E1619" t="str">
        <x:v>Thurrock</x:v>
      </x:c>
      <x:c r="F1619" t="str">
        <x:v>Warehouse</x:v>
      </x:c>
      <x:c r="G1619" t="str">
        <x:v>363792D</x:v>
      </x:c>
      <x:c r="H1619" t="str">
        <x:v>Thurrock Warehouse</x:v>
      </x:c>
      <x:c r="I1619" s="22" t="n">
        <x:v>9</x:v>
      </x:c>
      <x:c r="J1619" t="str">
        <x:v>Worked</x:v>
      </x:c>
      <x:c r="K1619" t="str">
        <x:v>Employee 1775; home branch Thurrock; assigned role Warehouse | Deployment branch: Thurrock | Actual role: Operative Driver | Jobs: 363792D | Customers: Thurrock Warehouse | Actual hours: 9.0; source records: 1</x:v>
      </x:c>
      <x:c r="L1619" t="str">
        <x:v>Include</x:v>
      </x:c>
      <x:c r="M1619"/>
      <x:c r="N1619"/>
    </x:row>
    <x:row r="1620">
      <x:c r="A1620" t="str">
        <x:v>L Stephens|2026-03-04</x:v>
      </x:c>
      <x:c r="B1620" s="888" t="n">
        <x:v>46085</x:v>
      </x:c>
      <x:c r="C1620" t="str">
        <x:v>L Stephens</x:v>
      </x:c>
      <x:c r="D1620" t="str">
        <x:v>Permanent</x:v>
      </x:c>
      <x:c r="E1620" t="str">
        <x:v>Thurrock</x:v>
      </x:c>
      <x:c r="F1620" t="str">
        <x:v>Warehouse</x:v>
      </x:c>
      <x:c r="G1620" t="str">
        <x:v>363792D</x:v>
      </x:c>
      <x:c r="H1620" t="str">
        <x:v>Thurrock Warehouse</x:v>
      </x:c>
      <x:c r="I1620" s="22" t="n">
        <x:v>9</x:v>
      </x:c>
      <x:c r="J1620" t="str">
        <x:v>Worked</x:v>
      </x:c>
      <x:c r="K1620" t="str">
        <x:v>Employee 1775; home branch Thurrock; assigned role Warehouse | Deployment branch: Thurrock | Actual role: Operative Driver | Jobs: 363792D | Customers: Thurrock Warehouse | Actual hours: 9.0; source records: 1</x:v>
      </x:c>
      <x:c r="L1620" t="str">
        <x:v>Include</x:v>
      </x:c>
      <x:c r="M1620"/>
      <x:c r="N1620"/>
    </x:row>
    <x:row r="1621">
      <x:c r="A1621" t="str">
        <x:v>L Stephens|2026-03-05</x:v>
      </x:c>
      <x:c r="B1621" s="888" t="n">
        <x:v>46086</x:v>
      </x:c>
      <x:c r="C1621" t="str">
        <x:v>L Stephens</x:v>
      </x:c>
      <x:c r="D1621" t="str">
        <x:v>Permanent</x:v>
      </x:c>
      <x:c r="E1621" t="str">
        <x:v>Thurrock</x:v>
      </x:c>
      <x:c r="F1621" t="str">
        <x:v>Warehouse</x:v>
      </x:c>
      <x:c r="G1621" t="str">
        <x:v>363792D</x:v>
      </x:c>
      <x:c r="H1621" t="str">
        <x:v>Thurrock Warehouse</x:v>
      </x:c>
      <x:c r="I1621" s="22" t="n">
        <x:v>9</x:v>
      </x:c>
      <x:c r="J1621" t="str">
        <x:v>Worked</x:v>
      </x:c>
      <x:c r="K1621" t="str">
        <x:v>Employee 1775; home branch Thurrock; assigned role Warehouse | Deployment branch: Thurrock | Actual role: Operative Driver | Jobs: 363792D | Customers: Thurrock Warehouse | Actual hours: 9.0; source records: 1</x:v>
      </x:c>
      <x:c r="L1621" t="str">
        <x:v>Include</x:v>
      </x:c>
      <x:c r="M1621"/>
      <x:c r="N1621"/>
    </x:row>
    <x:row r="1622">
      <x:c r="A1622" t="str">
        <x:v>L Stephens|2026-03-06</x:v>
      </x:c>
      <x:c r="B1622" s="888" t="n">
        <x:v>46087</x:v>
      </x:c>
      <x:c r="C1622" t="str">
        <x:v>L Stephens</x:v>
      </x:c>
      <x:c r="D1622" t="str">
        <x:v>Permanent</x:v>
      </x:c>
      <x:c r="E1622" t="str">
        <x:v>Thurrock</x:v>
      </x:c>
      <x:c r="F1622" t="str">
        <x:v>Warehouse</x:v>
      </x:c>
      <x:c r="G1622" t="str">
        <x:v>363792D</x:v>
      </x:c>
      <x:c r="H1622" t="str">
        <x:v>Thurrock Warehouse</x:v>
      </x:c>
      <x:c r="I1622" s="22" t="n">
        <x:v>9</x:v>
      </x:c>
      <x:c r="J1622" t="str">
        <x:v>Worked</x:v>
      </x:c>
      <x:c r="K1622" t="str">
        <x:v>Employee 1775; home branch Thurrock; assigned role Warehouse | Deployment branch: Thurrock | Actual role: Operative Driver | Jobs: 363792D | Customers: Thurrock Warehouse | Actual hours: 9.0; source records: 1</x:v>
      </x:c>
      <x:c r="L1622" t="str">
        <x:v>Include</x:v>
      </x:c>
      <x:c r="M1622"/>
      <x:c r="N1622"/>
    </x:row>
    <x:row r="1623">
      <x:c r="A1623" t="str">
        <x:v>L Stephens|2026-03-07</x:v>
      </x:c>
      <x:c r="B1623" s="888" t="n">
        <x:v>46088</x:v>
      </x:c>
      <x:c r="C1623" t="str">
        <x:v>L Stephens</x:v>
      </x:c>
      <x:c r="D1623" t="str">
        <x:v>Permanent</x:v>
      </x:c>
      <x:c r="E1623" t="str">
        <x:v>Thurrock</x:v>
      </x:c>
      <x:c r="F1623" t="str">
        <x:v>Warehouse</x:v>
      </x:c>
      <x:c r="G1623" t="str">
        <x:v>363792D</x:v>
      </x:c>
      <x:c r="H1623" t="str">
        <x:v>Thurrock Warehouse</x:v>
      </x:c>
      <x:c r="I1623" s="22" t="n">
        <x:v>6.5</x:v>
      </x:c>
      <x:c r="J1623" t="str">
        <x:v>Worked</x:v>
      </x:c>
      <x:c r="K1623" t="str">
        <x:v>Employee 1775; home branch Thurrock; assigned role Warehouse | Deployment branch: Thurrock | Actual role: Operative Driver | Jobs: 363792D | Customers: Thurrock Warehouse | Actual hours: 6.5; source records: 1</x:v>
      </x:c>
      <x:c r="L1623" t="str">
        <x:v>Include</x:v>
      </x:c>
      <x:c r="M1623"/>
      <x:c r="N1623"/>
    </x:row>
    <x:row r="1624">
      <x:c r="A1624" t="str">
        <x:v>L Stephens|2026-03-09</x:v>
      </x:c>
      <x:c r="B1624" s="888" t="n">
        <x:v>46090</x:v>
      </x:c>
      <x:c r="C1624" t="str">
        <x:v>L Stephens</x:v>
      </x:c>
      <x:c r="D1624" t="str">
        <x:v>Permanent</x:v>
      </x:c>
      <x:c r="E1624" t="str">
        <x:v>Thurrock</x:v>
      </x:c>
      <x:c r="F1624" t="str">
        <x:v>Warehouse</x:v>
      </x:c>
      <x:c r="G1624" t="str">
        <x:v>363792D</x:v>
      </x:c>
      <x:c r="H1624" t="str">
        <x:v>Thurrock Warehouse</x:v>
      </x:c>
      <x:c r="I1624" s="22" t="n">
        <x:v>9</x:v>
      </x:c>
      <x:c r="J1624" t="str">
        <x:v>Worked</x:v>
      </x:c>
      <x:c r="K1624" t="str">
        <x:v>Employee 1775; home branch Thurrock; assigned role Warehouse | Deployment branch: Thurrock | Actual role: Operative Driver | Jobs: 363792D | Customers: Thurrock Warehouse | Actual hours: 9.0; source records: 1</x:v>
      </x:c>
      <x:c r="L1624" t="str">
        <x:v>Include</x:v>
      </x:c>
      <x:c r="M1624"/>
      <x:c r="N1624"/>
    </x:row>
    <x:row r="1625">
      <x:c r="A1625" t="str">
        <x:v>L Stephens|2026-03-10</x:v>
      </x:c>
      <x:c r="B1625" s="888" t="n">
        <x:v>46091</x:v>
      </x:c>
      <x:c r="C1625" t="str">
        <x:v>L Stephens</x:v>
      </x:c>
      <x:c r="D1625" t="str">
        <x:v>Permanent</x:v>
      </x:c>
      <x:c r="E1625" t="str">
        <x:v>Thurrock</x:v>
      </x:c>
      <x:c r="F1625" t="str">
        <x:v>Warehouse</x:v>
      </x:c>
      <x:c r="G1625" t="str">
        <x:v>363792D</x:v>
      </x:c>
      <x:c r="H1625" t="str">
        <x:v>Thurrock Warehouse</x:v>
      </x:c>
      <x:c r="I1625" s="22" t="n">
        <x:v>10</x:v>
      </x:c>
      <x:c r="J1625" t="str">
        <x:v>Worked</x:v>
      </x:c>
      <x:c r="K1625" t="str">
        <x:v>Employee 1775; home branch Thurrock; assigned role Warehouse | Deployment branch: Thurrock | Actual role: Operative Driver | Jobs: 363792D | Customers: Thurrock Warehouse | Actual hours: 10.0; source records: 1</x:v>
      </x:c>
      <x:c r="L1625" t="str">
        <x:v>Include</x:v>
      </x:c>
      <x:c r="M1625"/>
      <x:c r="N1625"/>
    </x:row>
    <x:row r="1626">
      <x:c r="A1626" t="str">
        <x:v>L Stephens|2026-03-11</x:v>
      </x:c>
      <x:c r="B1626" s="888" t="n">
        <x:v>46092</x:v>
      </x:c>
      <x:c r="C1626" t="str">
        <x:v>L Stephens</x:v>
      </x:c>
      <x:c r="D1626" t="str">
        <x:v>Permanent</x:v>
      </x:c>
      <x:c r="E1626" t="str">
        <x:v>Thurrock</x:v>
      </x:c>
      <x:c r="F1626" t="str">
        <x:v>Warehouse</x:v>
      </x:c>
      <x:c r="G1626" t="str">
        <x:v>363792D</x:v>
      </x:c>
      <x:c r="H1626" t="str">
        <x:v>Thurrock Warehouse</x:v>
      </x:c>
      <x:c r="I1626" s="22" t="n">
        <x:v>9</x:v>
      </x:c>
      <x:c r="J1626" t="str">
        <x:v>Worked</x:v>
      </x:c>
      <x:c r="K1626" t="str">
        <x:v>Employee 1775; home branch Thurrock; assigned role Warehouse | Deployment branch: Thurrock | Actual role: Operative Driver | Jobs: 363792D | Customers: Thurrock Warehouse | Actual hours: 9.0; source records: 1</x:v>
      </x:c>
      <x:c r="L1626" t="str">
        <x:v>Include</x:v>
      </x:c>
      <x:c r="M1626"/>
      <x:c r="N1626"/>
    </x:row>
    <x:row r="1627">
      <x:c r="A1627" t="str">
        <x:v>L Stephens|2026-03-12</x:v>
      </x:c>
      <x:c r="B1627" s="888" t="n">
        <x:v>46093</x:v>
      </x:c>
      <x:c r="C1627" t="str">
        <x:v>L Stephens</x:v>
      </x:c>
      <x:c r="D1627" t="str">
        <x:v>Permanent</x:v>
      </x:c>
      <x:c r="E1627" t="str">
        <x:v>Thurrock</x:v>
      </x:c>
      <x:c r="F1627" t="str">
        <x:v>Warehouse</x:v>
      </x:c>
      <x:c r="G1627" t="str">
        <x:v>363792D</x:v>
      </x:c>
      <x:c r="H1627" t="str">
        <x:v>Thurrock Warehouse</x:v>
      </x:c>
      <x:c r="I1627" s="22" t="n">
        <x:v>9</x:v>
      </x:c>
      <x:c r="J1627" t="str">
        <x:v>Worked</x:v>
      </x:c>
      <x:c r="K1627" t="str">
        <x:v>Employee 1775; home branch Thurrock; assigned role Warehouse | Deployment branch: Thurrock | Actual role: Operative Driver | Jobs: 363792D | Customers: Thurrock Warehouse | Actual hours: 9.0; source records: 1</x:v>
      </x:c>
      <x:c r="L1627" t="str">
        <x:v>Include</x:v>
      </x:c>
      <x:c r="M1627"/>
      <x:c r="N1627"/>
    </x:row>
    <x:row r="1628">
      <x:c r="A1628" t="str">
        <x:v>L Stephens|2026-03-13</x:v>
      </x:c>
      <x:c r="B1628" s="888" t="n">
        <x:v>46094</x:v>
      </x:c>
      <x:c r="C1628" t="str">
        <x:v>L Stephens</x:v>
      </x:c>
      <x:c r="D1628" t="str">
        <x:v>Permanent</x:v>
      </x:c>
      <x:c r="E1628" t="str">
        <x:v>Thurrock</x:v>
      </x:c>
      <x:c r="F1628" t="str">
        <x:v>Warehouse</x:v>
      </x:c>
      <x:c r="G1628" t="str">
        <x:v>363792D</x:v>
      </x:c>
      <x:c r="H1628" t="str">
        <x:v>Thurrock Warehouse</x:v>
      </x:c>
      <x:c r="I1628" s="22" t="n">
        <x:v>8</x:v>
      </x:c>
      <x:c r="J1628" t="str">
        <x:v>Worked</x:v>
      </x:c>
      <x:c r="K1628" t="str">
        <x:v>Employee 1775; home branch Thurrock; assigned role Warehouse | Deployment branch: Thurrock | Actual role: Operative Driver | Jobs: 363792D | Customers: Thurrock Warehouse | Actual hours: 8.0; source records: 1</x:v>
      </x:c>
      <x:c r="L1628" t="str">
        <x:v>Include</x:v>
      </x:c>
      <x:c r="M1628"/>
      <x:c r="N1628"/>
    </x:row>
    <x:row r="1629">
      <x:c r="A1629" t="str">
        <x:v>L Stephens|2026-03-14</x:v>
      </x:c>
      <x:c r="B1629" s="888" t="n">
        <x:v>46095</x:v>
      </x:c>
      <x:c r="C1629" t="str">
        <x:v>L Stephens</x:v>
      </x:c>
      <x:c r="D1629" t="str">
        <x:v>Permanent</x:v>
      </x:c>
      <x:c r="E1629" t="str">
        <x:v>Thurrock</x:v>
      </x:c>
      <x:c r="F1629" t="str">
        <x:v>Warehouse</x:v>
      </x:c>
      <x:c r="G1629" t="str">
        <x:v>363792D</x:v>
      </x:c>
      <x:c r="H1629" t="str">
        <x:v>Thurrock Warehouse</x:v>
      </x:c>
      <x:c r="I1629" s="22" t="n">
        <x:v>6.5</x:v>
      </x:c>
      <x:c r="J1629" t="str">
        <x:v>Worked</x:v>
      </x:c>
      <x:c r="K1629" t="str">
        <x:v>Employee 1775; home branch Thurrock; assigned role Warehouse | Deployment branch: Thurrock | Actual role: Operative Driver | Jobs: 363792D | Customers: Thurrock Warehouse | Actual hours: 6.5; source records: 1</x:v>
      </x:c>
      <x:c r="L1629" t="str">
        <x:v>Include</x:v>
      </x:c>
      <x:c r="M1629"/>
      <x:c r="N1629"/>
    </x:row>
    <x:row r="1630">
      <x:c r="A1630" t="str">
        <x:v>L Stephens|2026-03-16</x:v>
      </x:c>
      <x:c r="B1630" s="888" t="n">
        <x:v>46097</x:v>
      </x:c>
      <x:c r="C1630" t="str">
        <x:v>L Stephens</x:v>
      </x:c>
      <x:c r="D1630" t="str">
        <x:v>Permanent</x:v>
      </x:c>
      <x:c r="E1630" t="str">
        <x:v>Thurrock</x:v>
      </x:c>
      <x:c r="F1630" t="str">
        <x:v>Warehouse</x:v>
      </x:c>
      <x:c r="G1630" t="str">
        <x:v>363792D</x:v>
      </x:c>
      <x:c r="H1630" t="str">
        <x:v>Thurrock Warehouse</x:v>
      </x:c>
      <x:c r="I1630" s="22" t="n">
        <x:v>9</x:v>
      </x:c>
      <x:c r="J1630" t="str">
        <x:v>Worked</x:v>
      </x:c>
      <x:c r="K1630" t="str">
        <x:v>Employee 1775; home branch Thurrock; assigned role Warehouse | Deployment branch: Thurrock | Actual role: Operative Driver | Jobs: 363792D | Customers: Thurrock Warehouse | Actual hours: 9.0; source records: 1</x:v>
      </x:c>
      <x:c r="L1630" t="str">
        <x:v>Include</x:v>
      </x:c>
      <x:c r="M1630"/>
      <x:c r="N1630"/>
    </x:row>
    <x:row r="1631">
      <x:c r="A1631" t="str">
        <x:v>L Stephens|2026-03-17</x:v>
      </x:c>
      <x:c r="B1631" s="888" t="n">
        <x:v>46098</x:v>
      </x:c>
      <x:c r="C1631" t="str">
        <x:v>L Stephens</x:v>
      </x:c>
      <x:c r="D1631" t="str">
        <x:v>Permanent</x:v>
      </x:c>
      <x:c r="E1631" t="str">
        <x:v>Thurrock</x:v>
      </x:c>
      <x:c r="F1631" t="str">
        <x:v>Warehouse</x:v>
      </x:c>
      <x:c r="G1631" t="str">
        <x:v>363792D</x:v>
      </x:c>
      <x:c r="H1631" t="str">
        <x:v>Thurrock Warehouse</x:v>
      </x:c>
      <x:c r="I1631" s="22" t="n">
        <x:v>9</x:v>
      </x:c>
      <x:c r="J1631" t="str">
        <x:v>Worked</x:v>
      </x:c>
      <x:c r="K1631" t="str">
        <x:v>Employee 1775; home branch Thurrock; assigned role Warehouse | Deployment branch: Thurrock | Actual role: Operative Driver | Jobs: 363792D | Customers: Thurrock Warehouse | Actual hours: 9.0; source records: 1</x:v>
      </x:c>
      <x:c r="L1631" t="str">
        <x:v>Include</x:v>
      </x:c>
      <x:c r="M1631"/>
      <x:c r="N1631"/>
    </x:row>
    <x:row r="1632">
      <x:c r="A1632" t="str">
        <x:v>L Stephens|2026-03-18</x:v>
      </x:c>
      <x:c r="B1632" s="888" t="n">
        <x:v>46099</x:v>
      </x:c>
      <x:c r="C1632" t="str">
        <x:v>L Stephens</x:v>
      </x:c>
      <x:c r="D1632" t="str">
        <x:v>Permanent</x:v>
      </x:c>
      <x:c r="E1632" t="str">
        <x:v>Thurrock</x:v>
      </x:c>
      <x:c r="F1632" t="str">
        <x:v>Warehouse</x:v>
      </x:c>
      <x:c r="G1632" t="str">
        <x:v>363792D</x:v>
      </x:c>
      <x:c r="H1632" t="str">
        <x:v>Thurrock Warehouse</x:v>
      </x:c>
      <x:c r="I1632" s="22" t="n">
        <x:v>9</x:v>
      </x:c>
      <x:c r="J1632" t="str">
        <x:v>Worked</x:v>
      </x:c>
      <x:c r="K1632" t="str">
        <x:v>Employee 1775; home branch Thurrock; assigned role Warehouse | Deployment branch: Thurrock | Actual role: Operative Driver | Jobs: 363792D | Customers: Thurrock Warehouse | Actual hours: 9.0; source records: 1</x:v>
      </x:c>
      <x:c r="L1632" t="str">
        <x:v>Include</x:v>
      </x:c>
      <x:c r="M1632"/>
      <x:c r="N1632"/>
    </x:row>
    <x:row r="1633">
      <x:c r="A1633" t="str">
        <x:v>L Stephens|2026-03-19</x:v>
      </x:c>
      <x:c r="B1633" s="888" t="n">
        <x:v>46100</x:v>
      </x:c>
      <x:c r="C1633" t="str">
        <x:v>L Stephens</x:v>
      </x:c>
      <x:c r="D1633" t="str">
        <x:v>Permanent</x:v>
      </x:c>
      <x:c r="E1633" t="str">
        <x:v>Thurrock</x:v>
      </x:c>
      <x:c r="F1633" t="str">
        <x:v>Warehouse</x:v>
      </x:c>
      <x:c r="G1633" t="str">
        <x:v>363792D</x:v>
      </x:c>
      <x:c r="H1633" t="str">
        <x:v>Thurrock Warehouse</x:v>
      </x:c>
      <x:c r="I1633" s="22" t="n">
        <x:v>9</x:v>
      </x:c>
      <x:c r="J1633" t="str">
        <x:v>Worked</x:v>
      </x:c>
      <x:c r="K1633" t="str">
        <x:v>Employee 1775; home branch Thurrock; assigned role Warehouse | Deployment branch: Thurrock | Actual role: Operative Driver | Jobs: 363792D | Customers: Thurrock Warehouse | Actual hours: 9.0; source records: 1</x:v>
      </x:c>
      <x:c r="L1633" t="str">
        <x:v>Include</x:v>
      </x:c>
      <x:c r="M1633"/>
      <x:c r="N1633"/>
    </x:row>
    <x:row r="1634">
      <x:c r="A1634" t="str">
        <x:v>L Stephens|2026-03-20</x:v>
      </x:c>
      <x:c r="B1634" s="888" t="n">
        <x:v>46101</x:v>
      </x:c>
      <x:c r="C1634" t="str">
        <x:v>L Stephens</x:v>
      </x:c>
      <x:c r="D1634" t="str">
        <x:v>Permanent</x:v>
      </x:c>
      <x:c r="E1634" t="str">
        <x:v>Thurrock</x:v>
      </x:c>
      <x:c r="F1634" t="str">
        <x:v>Warehouse</x:v>
      </x:c>
      <x:c r="G1634" t="str">
        <x:v>363792D</x:v>
      </x:c>
      <x:c r="H1634" t="str">
        <x:v>Thurrock Warehouse</x:v>
      </x:c>
      <x:c r="I1634" s="22" t="n">
        <x:v>9</x:v>
      </x:c>
      <x:c r="J1634" t="str">
        <x:v>Worked</x:v>
      </x:c>
      <x:c r="K1634" t="str">
        <x:v>Employee 1775; home branch Thurrock; assigned role Warehouse | Deployment branch: Thurrock | Actual role: Operative Driver | Jobs: 363792D | Customers: Thurrock Warehouse | Actual hours: 9.0; source records: 1</x:v>
      </x:c>
      <x:c r="L1634" t="str">
        <x:v>Include</x:v>
      </x:c>
      <x:c r="M1634"/>
      <x:c r="N1634"/>
    </x:row>
    <x:row r="1635">
      <x:c r="A1635" t="str">
        <x:v>L Stephens|2026-03-21</x:v>
      </x:c>
      <x:c r="B1635" s="888" t="n">
        <x:v>46102</x:v>
      </x:c>
      <x:c r="C1635" t="str">
        <x:v>L Stephens</x:v>
      </x:c>
      <x:c r="D1635" t="str">
        <x:v>Permanent</x:v>
      </x:c>
      <x:c r="E1635" t="str">
        <x:v>Thurrock</x:v>
      </x:c>
      <x:c r="F1635" t="str">
        <x:v>Warehouse</x:v>
      </x:c>
      <x:c r="G1635" t="str">
        <x:v>363792D</x:v>
      </x:c>
      <x:c r="H1635" t="str">
        <x:v>Thurrock Warehouse</x:v>
      </x:c>
      <x:c r="I1635" s="22" t="n">
        <x:v>6.5</x:v>
      </x:c>
      <x:c r="J1635" t="str">
        <x:v>Worked</x:v>
      </x:c>
      <x:c r="K1635" t="str">
        <x:v>Employee 1775; home branch Thurrock; assigned role Warehouse | Deployment branch: Thurrock | Actual role: Operative Driver | Jobs: 363792D | Customers: Thurrock Warehouse | Actual hours: 6.5; source records: 1</x:v>
      </x:c>
      <x:c r="L1635" t="str">
        <x:v>Include</x:v>
      </x:c>
      <x:c r="M1635"/>
      <x:c r="N1635"/>
    </x:row>
    <x:row r="1636">
      <x:c r="A1636" t="str">
        <x:v>L Stephens|2026-03-23</x:v>
      </x:c>
      <x:c r="B1636" s="888" t="n">
        <x:v>46104</x:v>
      </x:c>
      <x:c r="C1636" t="str">
        <x:v>L Stephens</x:v>
      </x:c>
      <x:c r="D1636" t="str">
        <x:v>Permanent</x:v>
      </x:c>
      <x:c r="E1636" t="str">
        <x:v>Thurrock</x:v>
      </x:c>
      <x:c r="F1636" t="str">
        <x:v>Warehouse</x:v>
      </x:c>
      <x:c r="G1636" t="str">
        <x:v>363792D</x:v>
      </x:c>
      <x:c r="H1636" t="str">
        <x:v>Thurrock Warehouse</x:v>
      </x:c>
      <x:c r="I1636" s="22" t="n">
        <x:v>9</x:v>
      </x:c>
      <x:c r="J1636" t="str">
        <x:v>Worked</x:v>
      </x:c>
      <x:c r="K1636" t="str">
        <x:v>Employee 1775; home branch Thurrock; assigned role Warehouse | Deployment branch: Thurrock | Actual role: Operative Driver | Jobs: 363792D | Customers: Thurrock Warehouse | Actual hours: 9.0; source records: 1</x:v>
      </x:c>
      <x:c r="L1636" t="str">
        <x:v>Include</x:v>
      </x:c>
      <x:c r="M1636"/>
      <x:c r="N1636"/>
    </x:row>
    <x:row r="1637">
      <x:c r="A1637" t="str">
        <x:v>L Stephens|2026-03-24</x:v>
      </x:c>
      <x:c r="B1637" s="888" t="n">
        <x:v>46105</x:v>
      </x:c>
      <x:c r="C1637" t="str">
        <x:v>L Stephens</x:v>
      </x:c>
      <x:c r="D1637" t="str">
        <x:v>Permanent</x:v>
      </x:c>
      <x:c r="E1637" t="str">
        <x:v>Thurrock</x:v>
      </x:c>
      <x:c r="F1637" t="str">
        <x:v>Warehouse</x:v>
      </x:c>
      <x:c r="G1637" t="str">
        <x:v>363792D</x:v>
      </x:c>
      <x:c r="H1637" t="str">
        <x:v>Thurrock Warehouse</x:v>
      </x:c>
      <x:c r="I1637" s="22" t="n">
        <x:v>9</x:v>
      </x:c>
      <x:c r="J1637" t="str">
        <x:v>Worked</x:v>
      </x:c>
      <x:c r="K1637" t="str">
        <x:v>Employee 1775; home branch Thurrock; assigned role Warehouse | Deployment branch: Thurrock | Actual role: Operative Driver | Jobs: 363792D | Customers: Thurrock Warehouse | Actual hours: 9.0; source records: 1</x:v>
      </x:c>
      <x:c r="L1637" t="str">
        <x:v>Include</x:v>
      </x:c>
      <x:c r="M1637"/>
      <x:c r="N1637"/>
    </x:row>
    <x:row r="1638">
      <x:c r="A1638" t="str">
        <x:v>L Stephens|2026-03-25</x:v>
      </x:c>
      <x:c r="B1638" s="888" t="n">
        <x:v>46106</x:v>
      </x:c>
      <x:c r="C1638" t="str">
        <x:v>L Stephens</x:v>
      </x:c>
      <x:c r="D1638" t="str">
        <x:v>Permanent</x:v>
      </x:c>
      <x:c r="E1638" t="str">
        <x:v>Thurrock</x:v>
      </x:c>
      <x:c r="F1638" t="str">
        <x:v>Warehouse</x:v>
      </x:c>
      <x:c r="G1638" t="str">
        <x:v>363792D</x:v>
      </x:c>
      <x:c r="H1638" t="str">
        <x:v>Thurrock Warehouse</x:v>
      </x:c>
      <x:c r="I1638" s="22" t="n">
        <x:v>9</x:v>
      </x:c>
      <x:c r="J1638" t="str">
        <x:v>Worked</x:v>
      </x:c>
      <x:c r="K1638" t="str">
        <x:v>Employee 1775; home branch Thurrock; assigned role Warehouse | Deployment branch: Thurrock | Actual role: Operative Driver | Jobs: 363792D | Customers: Thurrock Warehouse | Actual hours: 9.0; source records: 1</x:v>
      </x:c>
      <x:c r="L1638" t="str">
        <x:v>Include</x:v>
      </x:c>
      <x:c r="M1638"/>
      <x:c r="N1638"/>
    </x:row>
    <x:row r="1639">
      <x:c r="A1639" t="str">
        <x:v>L Stephens|2026-03-26</x:v>
      </x:c>
      <x:c r="B1639" s="888" t="n">
        <x:v>46107</x:v>
      </x:c>
      <x:c r="C1639" t="str">
        <x:v>L Stephens</x:v>
      </x:c>
      <x:c r="D1639" t="str">
        <x:v>Permanent</x:v>
      </x:c>
      <x:c r="E1639" t="str">
        <x:v>Thurrock</x:v>
      </x:c>
      <x:c r="F1639" t="str">
        <x:v>Warehouse</x:v>
      </x:c>
      <x:c r="G1639" t="str">
        <x:v>363792D</x:v>
      </x:c>
      <x:c r="H1639" t="str">
        <x:v>Thurrock Warehouse</x:v>
      </x:c>
      <x:c r="I1639" s="22" t="n">
        <x:v>9</x:v>
      </x:c>
      <x:c r="J1639" t="str">
        <x:v>Worked</x:v>
      </x:c>
      <x:c r="K1639" t="str">
        <x:v>Employee 1775; home branch Thurrock; assigned role Warehouse | Deployment branch: Thurrock | Actual role: Operative Driver | Jobs: 363792D | Customers: Thurrock Warehouse | Actual hours: 9.0; source records: 1</x:v>
      </x:c>
      <x:c r="L1639" t="str">
        <x:v>Include</x:v>
      </x:c>
      <x:c r="M1639"/>
      <x:c r="N1639"/>
    </x:row>
    <x:row r="1640">
      <x:c r="A1640" t="str">
        <x:v>L Stephens|2026-03-27</x:v>
      </x:c>
      <x:c r="B1640" s="888" t="n">
        <x:v>46108</x:v>
      </x:c>
      <x:c r="C1640" t="str">
        <x:v>L Stephens</x:v>
      </x:c>
      <x:c r="D1640" t="str">
        <x:v>Permanent</x:v>
      </x:c>
      <x:c r="E1640" t="str">
        <x:v>Thurrock</x:v>
      </x:c>
      <x:c r="F1640" t="str">
        <x:v>Warehouse</x:v>
      </x:c>
      <x:c r="G1640" t="str">
        <x:v>363792D</x:v>
      </x:c>
      <x:c r="H1640" t="str">
        <x:v>Thurrock Warehouse</x:v>
      </x:c>
      <x:c r="I1640" s="22" t="n">
        <x:v>9</x:v>
      </x:c>
      <x:c r="J1640" t="str">
        <x:v>Worked</x:v>
      </x:c>
      <x:c r="K1640" t="str">
        <x:v>Employee 1775; home branch Thurrock; assigned role Warehouse | Deployment branch: Thurrock | Actual role: Operative Driver | Jobs: 363792D | Customers: Thurrock Warehouse | Actual hours: 9.0; source records: 1</x:v>
      </x:c>
      <x:c r="L1640" t="str">
        <x:v>Include</x:v>
      </x:c>
      <x:c r="M1640"/>
      <x:c r="N1640"/>
    </x:row>
    <x:row r="1641">
      <x:c r="A1641" t="str">
        <x:v>Lauris Vonda|2026-03-02</x:v>
      </x:c>
      <x:c r="B1641" s="888" t="n">
        <x:v>46083</x:v>
      </x:c>
      <x:c r="C1641" t="str">
        <x:v>Lauris Vonda</x:v>
      </x:c>
      <x:c r="D1641" t="str">
        <x:v>Permanent</x:v>
      </x:c>
      <x:c r="E1641" t="str">
        <x:v>Birmingham</x:v>
      </x:c>
      <x:c r="F1641" t="str">
        <x:v>Operative Porter</x:v>
      </x:c>
      <x:c r="G1641" t="str">
        <x:v>400269</x:v>
      </x:c>
      <x:c r="H1641" t="str">
        <x:v>Herefordshire &amp; Worcestershire Health &amp; Care NHS Trust</x:v>
      </x:c>
      <x:c r="I1641" s="22" t="n">
        <x:v>8</x:v>
      </x:c>
      <x:c r="J1641" t="str">
        <x:v>Worked</x:v>
      </x:c>
      <x:c r="K1641" t="str">
        <x:v>Employee 1723; home branch Birmingham; assigned role Operative Porter | Deployment branch: Birmingham | Actual role: Operative Porter | Jobs: 400269 | Customers: Herefordshire &amp; Worcestershire Health &amp; Care NHS Trust | Actual hours: 8.0; source records: 1</x:v>
      </x:c>
      <x:c r="L1641" t="str">
        <x:v>Include</x:v>
      </x:c>
      <x:c r="M1641"/>
      <x:c r="N1641"/>
    </x:row>
    <x:row r="1642">
      <x:c r="A1642" t="str">
        <x:v>Lauris Vonda|2026-03-03</x:v>
      </x:c>
      <x:c r="B1642" s="888" t="n">
        <x:v>46084</x:v>
      </x:c>
      <x:c r="C1642" t="str">
        <x:v>Lauris Vonda</x:v>
      </x:c>
      <x:c r="D1642" t="str">
        <x:v>Permanent</x:v>
      </x:c>
      <x:c r="E1642" t="str">
        <x:v>Birmingham</x:v>
      </x:c>
      <x:c r="F1642" t="str">
        <x:v>Operative Porter</x:v>
      </x:c>
      <x:c r="G1642" t="str">
        <x:v>400269</x:v>
      </x:c>
      <x:c r="H1642" t="str">
        <x:v>Herefordshire &amp; Worcestershire Health &amp; Care NHS Trust</x:v>
      </x:c>
      <x:c r="I1642" s="22" t="n">
        <x:v>8</x:v>
      </x:c>
      <x:c r="J1642" t="str">
        <x:v>Worked</x:v>
      </x:c>
      <x:c r="K1642" t="str">
        <x:v>Employee 1723; home branch Birmingham; assigned role Operative Porter | Deployment branch: Birmingham | Actual role: Operative Porter | Jobs: 400269 | Customers: Herefordshire &amp; Worcestershire Health &amp; Care NHS Trust | Actual hours: 8.0; source records: 1</x:v>
      </x:c>
      <x:c r="L1642" t="str">
        <x:v>Include</x:v>
      </x:c>
      <x:c r="M1642"/>
      <x:c r="N1642"/>
    </x:row>
    <x:row r="1643">
      <x:c r="A1643" t="str">
        <x:v>Lauris Vonda|2026-03-04</x:v>
      </x:c>
      <x:c r="B1643" s="888" t="n">
        <x:v>46085</x:v>
      </x:c>
      <x:c r="C1643" t="str">
        <x:v>Lauris Vonda</x:v>
      </x:c>
      <x:c r="D1643" t="str">
        <x:v>Permanent</x:v>
      </x:c>
      <x:c r="E1643" t="str">
        <x:v>Birmingham</x:v>
      </x:c>
      <x:c r="F1643" t="str">
        <x:v>Operative Porter</x:v>
      </x:c>
      <x:c r="G1643" t="str">
        <x:v>399757, 400747</x:v>
      </x:c>
      <x:c r="H1643" t="str">
        <x:v>Equans Services Limited; Midland Heart</x:v>
      </x:c>
      <x:c r="I1643" s="22" t="n">
        <x:v>10</x:v>
      </x:c>
      <x:c r="J1643" t="str">
        <x:v>Worked — 2 records</x:v>
      </x:c>
      <x:c r="K1643" t="str">
        <x:v>Employee 1723; home branch Birmingham; assigned role Operative Porter | Deployment branch: Birmingham | Actual role: Operative Skilled | Jobs: 399757, 400747 | Customers: Equans Services Limited; Midland Heart | Actual hours: 10.0; source records: 2</x:v>
      </x:c>
      <x:c r="L1643" t="str">
        <x:v>Include</x:v>
      </x:c>
      <x:c r="M1643"/>
      <x:c r="N1643"/>
    </x:row>
    <x:row r="1644">
      <x:c r="A1644" t="str">
        <x:v>Lauris Vonda|2026-03-05</x:v>
      </x:c>
      <x:c r="B1644" s="888" t="n">
        <x:v>46086</x:v>
      </x:c>
      <x:c r="C1644" t="str">
        <x:v>Lauris Vonda</x:v>
      </x:c>
      <x:c r="D1644" t="str">
        <x:v>Permanent</x:v>
      </x:c>
      <x:c r="E1644" t="str">
        <x:v>Birmingham</x:v>
      </x:c>
      <x:c r="F1644" t="str">
        <x:v>Operative Porter</x:v>
      </x:c>
      <x:c r="G1644" t="str">
        <x:v>394768</x:v>
      </x:c>
      <x:c r="H1644" t="str">
        <x:v>EMCOR UK - UKHSA</x:v>
      </x:c>
      <x:c r="I1644" s="22" t="n">
        <x:v>9</x:v>
      </x:c>
      <x:c r="J1644" t="str">
        <x:v>Worked</x:v>
      </x:c>
      <x:c r="K1644" t="str">
        <x:v>Employee 1723; home branch Birmingham; assigned role Operative Porter | Deployment branch: Birmingham | Actual role: Operative Skilled | Jobs: 394768 | Customers: EMCOR UK - UKHSA | Actual hours: 9.0; source records: 1</x:v>
      </x:c>
      <x:c r="L1644" t="str">
        <x:v>Include</x:v>
      </x:c>
      <x:c r="M1644"/>
      <x:c r="N1644"/>
    </x:row>
    <x:row r="1645">
      <x:c r="A1645" t="str">
        <x:v>Lauris Vonda|2026-03-06</x:v>
      </x:c>
      <x:c r="B1645" s="888" t="n">
        <x:v>46087</x:v>
      </x:c>
      <x:c r="C1645" t="str">
        <x:v>Lauris Vonda</x:v>
      </x:c>
      <x:c r="D1645" t="str">
        <x:v>Permanent</x:v>
      </x:c>
      <x:c r="E1645" t="str">
        <x:v>Birmingham</x:v>
      </x:c>
      <x:c r="F1645" t="str">
        <x:v>Operative Porter</x:v>
      </x:c>
      <x:c r="G1645" t="str">
        <x:v>400274, 394768, 399506, 400886</x:v>
      </x:c>
      <x:c r="H1645" t="str">
        <x:v>Access UK Ltd; EMCOR UK - UKHSA; HSBC - Storage 2026; Midland Heart</x:v>
      </x:c>
      <x:c r="I1645" s="22" t="n">
        <x:v>13</x:v>
      </x:c>
      <x:c r="J1645" t="str">
        <x:v>Worked — 4 records</x:v>
      </x:c>
      <x:c r="K1645" t="str">
        <x:v>Employee 1723; home branch Birmingham; assigned role Operative Porter | Deployment branch: Birmingham | Actual role: Operative Porter, Operative Skilled | Jobs: 400274, 394768, 399506, 400886 | Customers: Access UK Ltd; EMCOR UK - UKHSA; HSBC - Storage 2026; Midland Heart | Actual hours: 13.0; source records: 4</x:v>
      </x:c>
      <x:c r="L1645" t="str">
        <x:v>Include</x:v>
      </x:c>
      <x:c r="M1645"/>
      <x:c r="N1645"/>
    </x:row>
    <x:row r="1646">
      <x:c r="A1646" t="str">
        <x:v>Lauris Vonda|2026-03-09</x:v>
      </x:c>
      <x:c r="B1646" s="888" t="n">
        <x:v>46090</x:v>
      </x:c>
      <x:c r="C1646" t="str">
        <x:v>Lauris Vonda</x:v>
      </x:c>
      <x:c r="D1646" t="str">
        <x:v>Permanent</x:v>
      </x:c>
      <x:c r="E1646" t="str">
        <x:v>Birmingham</x:v>
      </x:c>
      <x:c r="F1646" t="str">
        <x:v>Operative Porter</x:v>
      </x:c>
      <x:c r="G1646" t="str">
        <x:v>400520, 386884T</x:v>
      </x:c>
      <x:c r="H1646" t="str">
        <x:v>Anglian Water; Restore Harrow Green</x:v>
      </x:c>
      <x:c r="I1646" s="22" t="n">
        <x:v>22</x:v>
      </x:c>
      <x:c r="J1646" t="str">
        <x:v>Worked — 2 records</x:v>
      </x:c>
      <x:c r="K1646" t="str">
        <x:v>Employee 1723; home branch Birmingham; assigned role Operative Porter | Deployment branch: Birmingham, Cambridge | Actual role: Operative Porter | Jobs: 400520, 386884T | Customers: Anglian Water; Restore Harrow Green | Actual hours: 22.0; source records: 2</x:v>
      </x:c>
      <x:c r="L1646" t="str">
        <x:v>Include</x:v>
      </x:c>
      <x:c r="M1646"/>
      <x:c r="N1646"/>
    </x:row>
    <x:row r="1647">
      <x:c r="A1647" t="str">
        <x:v>Lauris Vonda|2026-03-10</x:v>
      </x:c>
      <x:c r="B1647" s="888" t="n">
        <x:v>46091</x:v>
      </x:c>
      <x:c r="C1647" t="str">
        <x:v>Lauris Vonda</x:v>
      </x:c>
      <x:c r="D1647" t="str">
        <x:v>Permanent</x:v>
      </x:c>
      <x:c r="E1647" t="str">
        <x:v>Birmingham</x:v>
      </x:c>
      <x:c r="F1647" t="str">
        <x:v>Operative Porter</x:v>
      </x:c>
      <x:c r="G1647" t="str">
        <x:v>400520, 386884T</x:v>
      </x:c>
      <x:c r="H1647" t="str">
        <x:v>Anglian Water; Restore Harrow Green</x:v>
      </x:c>
      <x:c r="I1647" s="22" t="n">
        <x:v>19.5</x:v>
      </x:c>
      <x:c r="J1647" t="str">
        <x:v>Worked — 2 records</x:v>
      </x:c>
      <x:c r="K1647" t="str">
        <x:v>Employee 1723; home branch Birmingham; assigned role Operative Porter | Deployment branch: Birmingham, Cambridge | Actual role: Operative Porter | Jobs: 400520, 386884T | Customers: Anglian Water; Restore Harrow Green | Actual hours: 19.5; source records: 2</x:v>
      </x:c>
      <x:c r="L1647" t="str">
        <x:v>Include</x:v>
      </x:c>
      <x:c r="M1647"/>
      <x:c r="N1647"/>
    </x:row>
    <x:row r="1648">
      <x:c r="A1648" t="str">
        <x:v>Lauris Vonda|2026-03-12</x:v>
      </x:c>
      <x:c r="B1648" s="888" t="n">
        <x:v>46093</x:v>
      </x:c>
      <x:c r="C1648" t="str">
        <x:v>Lauris Vonda</x:v>
      </x:c>
      <x:c r="D1648" t="str">
        <x:v>Permanent</x:v>
      </x:c>
      <x:c r="E1648" t="str">
        <x:v>Birmingham</x:v>
      </x:c>
      <x:c r="F1648" t="str">
        <x:v>Operative Porter</x:v>
      </x:c>
      <x:c r="G1648" t="str">
        <x:v>400878</x:v>
      </x:c>
      <x:c r="H1648" t="str">
        <x:v>Cushman &amp; Wakefield Debenham Tie Leung Ltd</x:v>
      </x:c>
      <x:c r="I1648" s="22" t="n">
        <x:v>10</x:v>
      </x:c>
      <x:c r="J1648" t="str">
        <x:v>Worked</x:v>
      </x:c>
      <x:c r="K1648" t="str">
        <x:v>Employee 1723; home branch Birmingham; assigned role Operative Porter | Deployment branch: Birmingham | Actual role: Operative Skilled | Jobs: 400878 | Customers: Cushman &amp; Wakefield Debenham Tie Leung Ltd | Actual hours: 10.0; source records: 1</x:v>
      </x:c>
      <x:c r="L1648" t="str">
        <x:v>Include</x:v>
      </x:c>
      <x:c r="M1648"/>
      <x:c r="N1648"/>
    </x:row>
    <x:row r="1649">
      <x:c r="A1649" t="str">
        <x:v>Lauris Vonda|2026-03-13</x:v>
      </x:c>
      <x:c r="B1649" s="888" t="n">
        <x:v>46094</x:v>
      </x:c>
      <x:c r="C1649" t="str">
        <x:v>Lauris Vonda</x:v>
      </x:c>
      <x:c r="D1649" t="str">
        <x:v>Permanent</x:v>
      </x:c>
      <x:c r="E1649" t="str">
        <x:v>Birmingham</x:v>
      </x:c>
      <x:c r="F1649" t="str">
        <x:v>Operative Porter</x:v>
      </x:c>
      <x:c r="G1649" t="str">
        <x:v>400256</x:v>
      </x:c>
      <x:c r="H1649" t="str">
        <x:v>Marel GB Ltd</x:v>
      </x:c>
      <x:c r="I1649" s="22" t="n">
        <x:v>8</x:v>
      </x:c>
      <x:c r="J1649" t="str">
        <x:v>Worked</x:v>
      </x:c>
      <x:c r="K1649" t="str">
        <x:v>Employee 1723; home branch Birmingham; assigned role Operative Porter | Deployment branch: Birmingham | Actual role: Operative Skilled | Jobs: 400256 | Customers: Marel GB Ltd | Actual hours: 8.0; source records: 1</x:v>
      </x:c>
      <x:c r="L1649" t="str">
        <x:v>Include</x:v>
      </x:c>
      <x:c r="M1649"/>
      <x:c r="N1649"/>
    </x:row>
    <x:row r="1650">
      <x:c r="A1650" t="str">
        <x:v>Lauris Vonda|2026-03-16</x:v>
      </x:c>
      <x:c r="B1650" s="888" t="n">
        <x:v>46097</x:v>
      </x:c>
      <x:c r="C1650" t="str">
        <x:v>Lauris Vonda</x:v>
      </x:c>
      <x:c r="D1650" t="str">
        <x:v>Permanent</x:v>
      </x:c>
      <x:c r="E1650" t="str">
        <x:v>Birmingham</x:v>
      </x:c>
      <x:c r="F1650" t="str">
        <x:v>Operative Porter</x:v>
      </x:c>
      <x:c r="G1650" t="str">
        <x:v>394769</x:v>
      </x:c>
      <x:c r="H1650" t="str">
        <x:v>Cranfield University</x:v>
      </x:c>
      <x:c r="I1650" s="22" t="n">
        <x:v>10.5</x:v>
      </x:c>
      <x:c r="J1650" t="str">
        <x:v>Worked</x:v>
      </x:c>
      <x:c r="K1650" t="str">
        <x:v>Employee 1723; home branch Birmingham; assigned role Operative Porter | Deployment branch: Birmingham | Actual role: Operative Skilled | Jobs: 394769 | Customers: Cranfield University | Actual hours: 10.5; source records: 1</x:v>
      </x:c>
      <x:c r="L1650" t="str">
        <x:v>Include</x:v>
      </x:c>
      <x:c r="M1650"/>
      <x:c r="N1650"/>
    </x:row>
    <x:row r="1651">
      <x:c r="A1651" t="str">
        <x:v>Lauris Vonda|2026-03-17</x:v>
      </x:c>
      <x:c r="B1651" s="888" t="n">
        <x:v>46098</x:v>
      </x:c>
      <x:c r="C1651" t="str">
        <x:v>Lauris Vonda</x:v>
      </x:c>
      <x:c r="D1651" t="str">
        <x:v>Permanent</x:v>
      </x:c>
      <x:c r="E1651" t="str">
        <x:v>Birmingham</x:v>
      </x:c>
      <x:c r="F1651" t="str">
        <x:v>Operative Porter</x:v>
      </x:c>
      <x:c r="G1651" t="str">
        <x:v>394769</x:v>
      </x:c>
      <x:c r="H1651" t="str">
        <x:v>Cranfield University</x:v>
      </x:c>
      <x:c r="I1651" s="22" t="n">
        <x:v>11</x:v>
      </x:c>
      <x:c r="J1651" t="str">
        <x:v>Worked</x:v>
      </x:c>
      <x:c r="K1651" t="str">
        <x:v>Employee 1723; home branch Birmingham; assigned role Operative Porter | Deployment branch: Birmingham | Actual role: Operative Skilled | Jobs: 394769 | Customers: Cranfield University | Actual hours: 11.0; source records: 1</x:v>
      </x:c>
      <x:c r="L1651" t="str">
        <x:v>Include</x:v>
      </x:c>
      <x:c r="M1651"/>
      <x:c r="N1651"/>
    </x:row>
    <x:row r="1652">
      <x:c r="A1652" t="str">
        <x:v>Lauris Vonda|2026-03-18</x:v>
      </x:c>
      <x:c r="B1652" s="888" t="n">
        <x:v>46099</x:v>
      </x:c>
      <x:c r="C1652" t="str">
        <x:v>Lauris Vonda</x:v>
      </x:c>
      <x:c r="D1652" t="str">
        <x:v>Permanent</x:v>
      </x:c>
      <x:c r="E1652" t="str">
        <x:v>Birmingham</x:v>
      </x:c>
      <x:c r="F1652" t="str">
        <x:v>Operative Porter</x:v>
      </x:c>
      <x:c r="G1652" t="str">
        <x:v>399577</x:v>
      </x:c>
      <x:c r="H1652" t="str">
        <x:v>Forresters IP LLP</x:v>
      </x:c>
      <x:c r="I1652" s="22" t="n">
        <x:v>9</x:v>
      </x:c>
      <x:c r="J1652" t="str">
        <x:v>Worked</x:v>
      </x:c>
      <x:c r="K1652" t="str">
        <x:v>Employee 1723; home branch Birmingham; assigned role Operative Porter | Deployment branch: Birmingham | Actual role: Operative Porter | Jobs: 399577 | Customers: Forresters IP LLP | Actual hours: 9.0; source records: 1</x:v>
      </x:c>
      <x:c r="L1652" t="str">
        <x:v>Include</x:v>
      </x:c>
      <x:c r="M1652"/>
      <x:c r="N1652"/>
    </x:row>
    <x:row r="1653">
      <x:c r="A1653" t="str">
        <x:v>Lauris Vonda|2026-03-19</x:v>
      </x:c>
      <x:c r="B1653" s="888" t="n">
        <x:v>46100</x:v>
      </x:c>
      <x:c r="C1653" t="str">
        <x:v>Lauris Vonda</x:v>
      </x:c>
      <x:c r="D1653" t="str">
        <x:v>Permanent</x:v>
      </x:c>
      <x:c r="E1653" t="str">
        <x:v>Birmingham</x:v>
      </x:c>
      <x:c r="F1653" t="str">
        <x:v>Operative Porter</x:v>
      </x:c>
      <x:c r="G1653" t="str">
        <x:v>400752, 400947</x:v>
      </x:c>
      <x:c r="H1653" t="str">
        <x:v>Birmingham City Council; University Hospitals Birmingham</x:v>
      </x:c>
      <x:c r="I1653" s="22" t="n">
        <x:v>5</x:v>
      </x:c>
      <x:c r="J1653" t="str">
        <x:v>Worked — 2 records</x:v>
      </x:c>
      <x:c r="K1653" t="str">
        <x:v>Employee 1723; home branch Birmingham; assigned role Operative Porter | Deployment branch: Birmingham | Actual role: Operative Skilled | Jobs: 400752, 400947 | Customers: Birmingham City Council; University Hospitals Birmingham | Actual hours: 5.0; source records: 2</x:v>
      </x:c>
      <x:c r="L1653" t="str">
        <x:v>Include</x:v>
      </x:c>
      <x:c r="M1653"/>
      <x:c r="N1653"/>
    </x:row>
    <x:row r="1654">
      <x:c r="A1654" t="str">
        <x:v>Lauris Vonda|2026-03-20</x:v>
      </x:c>
      <x:c r="B1654" s="888" t="n">
        <x:v>46101</x:v>
      </x:c>
      <x:c r="C1654" t="str">
        <x:v>Lauris Vonda</x:v>
      </x:c>
      <x:c r="D1654" t="str">
        <x:v>Permanent</x:v>
      </x:c>
      <x:c r="E1654" t="str">
        <x:v>Birmingham</x:v>
      </x:c>
      <x:c r="F1654" t="str">
        <x:v>Operative Porter</x:v>
      </x:c>
      <x:c r="G1654" t="str">
        <x:v>401106</x:v>
      </x:c>
      <x:c r="H1654" t="str">
        <x:v>Brown &amp; Brown</x:v>
      </x:c>
      <x:c r="I1654" s="22" t="n">
        <x:v>8</x:v>
      </x:c>
      <x:c r="J1654" t="str">
        <x:v>Worked</x:v>
      </x:c>
      <x:c r="K1654" t="str">
        <x:v>Employee 1723; home branch Birmingham; assigned role Operative Porter | Deployment branch: Birmingham | Actual role: Operative Skilled | Jobs: 401106 | Customers: Brown &amp; Brown | Actual hours: 8.0; source records: 1</x:v>
      </x:c>
      <x:c r="L1654" t="str">
        <x:v>Include</x:v>
      </x:c>
      <x:c r="M1654"/>
      <x:c r="N1654"/>
    </x:row>
    <x:row r="1655">
      <x:c r="A1655" t="str">
        <x:v>Lauris Vonda|2026-03-23</x:v>
      </x:c>
      <x:c r="B1655" s="888" t="n">
        <x:v>46104</x:v>
      </x:c>
      <x:c r="C1655" t="str">
        <x:v>Lauris Vonda</x:v>
      </x:c>
      <x:c r="D1655" t="str">
        <x:v>Permanent</x:v>
      </x:c>
      <x:c r="E1655" t="str">
        <x:v>Birmingham</x:v>
      </x:c>
      <x:c r="F1655" t="str">
        <x:v>Operative Porter</x:v>
      </x:c>
      <x:c r="G1655" t="str">
        <x:v>394769</x:v>
      </x:c>
      <x:c r="H1655" t="str">
        <x:v>Cranfield University</x:v>
      </x:c>
      <x:c r="I1655" s="22" t="n">
        <x:v>8.75</x:v>
      </x:c>
      <x:c r="J1655" t="str">
        <x:v>Worked</x:v>
      </x:c>
      <x:c r="K1655" t="str">
        <x:v>Employee 1723; home branch Birmingham; assigned role Operative Porter | Deployment branch: Birmingham | Actual role: Operative Skilled | Jobs: 394769 | Customers: Cranfield University | Actual hours: 8.8; source records: 1</x:v>
      </x:c>
      <x:c r="L1655" t="str">
        <x:v>Include</x:v>
      </x:c>
      <x:c r="M1655"/>
      <x:c r="N1655"/>
    </x:row>
    <x:row r="1656">
      <x:c r="A1656" t="str">
        <x:v>Lauris Vonda|2026-03-24</x:v>
      </x:c>
      <x:c r="B1656" s="888" t="n">
        <x:v>46105</x:v>
      </x:c>
      <x:c r="C1656" t="str">
        <x:v>Lauris Vonda</x:v>
      </x:c>
      <x:c r="D1656" t="str">
        <x:v>Permanent</x:v>
      </x:c>
      <x:c r="E1656" t="str">
        <x:v>Birmingham</x:v>
      </x:c>
      <x:c r="F1656" t="str">
        <x:v>Operative Porter</x:v>
      </x:c>
      <x:c r="G1656" t="str">
        <x:v>394769</x:v>
      </x:c>
      <x:c r="H1656" t="str">
        <x:v>Cranfield University</x:v>
      </x:c>
      <x:c r="I1656" s="22" t="n">
        <x:v>8</x:v>
      </x:c>
      <x:c r="J1656" t="str">
        <x:v>Worked</x:v>
      </x:c>
      <x:c r="K1656" t="str">
        <x:v>Employee 1723; home branch Birmingham; assigned role Operative Porter | Deployment branch: Birmingham | Actual role: Operative Skilled | Jobs: 394769 | Customers: Cranfield University | Actual hours: 8.0; source records: 1</x:v>
      </x:c>
      <x:c r="L1656" t="str">
        <x:v>Include</x:v>
      </x:c>
      <x:c r="M1656"/>
      <x:c r="N1656"/>
    </x:row>
    <x:row r="1657">
      <x:c r="A1657" t="str">
        <x:v>Lauris Vonda|2026-03-25</x:v>
      </x:c>
      <x:c r="B1657" s="888" t="n">
        <x:v>46106</x:v>
      </x:c>
      <x:c r="C1657" t="str">
        <x:v>Lauris Vonda</x:v>
      </x:c>
      <x:c r="D1657" t="str">
        <x:v>Permanent</x:v>
      </x:c>
      <x:c r="E1657" t="str">
        <x:v>Birmingham</x:v>
      </x:c>
      <x:c r="F1657" t="str">
        <x:v>Operative Porter</x:v>
      </x:c>
      <x:c r="G1657" t="str">
        <x:v>399504A</x:v>
      </x:c>
      <x:c r="H1657" t="str">
        <x:v>West Midlands Police</x:v>
      </x:c>
      <x:c r="I1657" s="22" t="n">
        <x:v>9</x:v>
      </x:c>
      <x:c r="J1657" t="str">
        <x:v>Worked</x:v>
      </x:c>
      <x:c r="K1657" t="str">
        <x:v>Employee 1723; home branch Birmingham; assigned role Operative Porter | Deployment branch: Birmingham | Actual role: Operative Skilled | Jobs: 399504A | Customers: West Midlands Police | Actual hours: 9.0; source records: 1</x:v>
      </x:c>
      <x:c r="L1657" t="str">
        <x:v>Include</x:v>
      </x:c>
      <x:c r="M1657"/>
      <x:c r="N1657"/>
    </x:row>
    <x:row r="1658">
      <x:c r="A1658" t="str">
        <x:v>Lauris Vonda|2026-03-26</x:v>
      </x:c>
      <x:c r="B1658" s="888" t="n">
        <x:v>46107</x:v>
      </x:c>
      <x:c r="C1658" t="str">
        <x:v>Lauris Vonda</x:v>
      </x:c>
      <x:c r="D1658" t="str">
        <x:v>Permanent</x:v>
      </x:c>
      <x:c r="E1658" t="str">
        <x:v>Birmingham</x:v>
      </x:c>
      <x:c r="F1658" t="str">
        <x:v>Operative Porter</x:v>
      </x:c>
      <x:c r="G1658" t="str">
        <x:v>399504A</x:v>
      </x:c>
      <x:c r="H1658" t="str">
        <x:v>West Midlands Police</x:v>
      </x:c>
      <x:c r="I1658" s="22" t="n">
        <x:v>8.5</x:v>
      </x:c>
      <x:c r="J1658" t="str">
        <x:v>Worked</x:v>
      </x:c>
      <x:c r="K1658" t="str">
        <x:v>Employee 1723; home branch Birmingham; assigned role Operative Porter | Deployment branch: Birmingham | Actual role: Operative Skilled | Jobs: 399504A | Customers: West Midlands Police | Actual hours: 8.5; source records: 1</x:v>
      </x:c>
      <x:c r="L1658" t="str">
        <x:v>Include</x:v>
      </x:c>
      <x:c r="M1658"/>
      <x:c r="N1658"/>
    </x:row>
    <x:row r="1659">
      <x:c r="A1659" t="str">
        <x:v>Lauris Vonda|2026-03-27</x:v>
      </x:c>
      <x:c r="B1659" s="888" t="n">
        <x:v>46108</x:v>
      </x:c>
      <x:c r="C1659" t="str">
        <x:v>Lauris Vonda</x:v>
      </x:c>
      <x:c r="D1659" t="str">
        <x:v>Permanent</x:v>
      </x:c>
      <x:c r="E1659" t="str">
        <x:v>Birmingham</x:v>
      </x:c>
      <x:c r="F1659" t="str">
        <x:v>Operative Porter</x:v>
      </x:c>
      <x:c r="G1659" t="str">
        <x:v>399504A</x:v>
      </x:c>
      <x:c r="H1659" t="str">
        <x:v>West Midlands Police</x:v>
      </x:c>
      <x:c r="I1659" s="22" t="n">
        <x:v>8.5</x:v>
      </x:c>
      <x:c r="J1659" t="str">
        <x:v>Worked</x:v>
      </x:c>
      <x:c r="K1659" t="str">
        <x:v>Employee 1723; home branch Birmingham; assigned role Operative Porter | Deployment branch: Birmingham | Actual role: Operative Skilled | Jobs: 399504A | Customers: West Midlands Police | Actual hours: 8.5; source records: 1</x:v>
      </x:c>
      <x:c r="L1659" t="str">
        <x:v>Include</x:v>
      </x:c>
      <x:c r="M1659"/>
      <x:c r="N1659"/>
    </x:row>
    <x:row r="1660">
      <x:c r="A1660" t="str">
        <x:v>Lauris Vonda|2026-03-30</x:v>
      </x:c>
      <x:c r="B1660" s="888" t="n">
        <x:v>46111</x:v>
      </x:c>
      <x:c r="C1660" t="str">
        <x:v>Lauris Vonda</x:v>
      </x:c>
      <x:c r="D1660" t="str">
        <x:v>Permanent</x:v>
      </x:c>
      <x:c r="E1660" t="str">
        <x:v>Birmingham</x:v>
      </x:c>
      <x:c r="F1660" t="str">
        <x:v>Operative Porter</x:v>
      </x:c>
      <x:c r="G1660" t="str">
        <x:v>399577</x:v>
      </x:c>
      <x:c r="H1660" t="str">
        <x:v>Forresters IP LLP</x:v>
      </x:c>
      <x:c r="I1660" s="22" t="n">
        <x:v>8.5</x:v>
      </x:c>
      <x:c r="J1660" t="str">
        <x:v>Worked</x:v>
      </x:c>
      <x:c r="K1660" t="str">
        <x:v>Employee 1723; home branch Birmingham; assigned role Operative Porter | Deployment branch: Birmingham | Actual role: Operative Porter | Jobs: 399577 | Customers: Forresters IP LLP | Actual hours: 8.5; source records: 1</x:v>
      </x:c>
      <x:c r="L1660" t="str">
        <x:v>Include</x:v>
      </x:c>
      <x:c r="M1660"/>
      <x:c r="N1660"/>
    </x:row>
    <x:row r="1661">
      <x:c r="A1661" t="str">
        <x:v>Lauris Vonda|2026-03-31</x:v>
      </x:c>
      <x:c r="B1661" s="888" t="n">
        <x:v>46112</x:v>
      </x:c>
      <x:c r="C1661" t="str">
        <x:v>Lauris Vonda</x:v>
      </x:c>
      <x:c r="D1661" t="str">
        <x:v>Permanent</x:v>
      </x:c>
      <x:c r="E1661" t="str">
        <x:v>Birmingham</x:v>
      </x:c>
      <x:c r="F1661" t="str">
        <x:v>Operative Porter</x:v>
      </x:c>
      <x:c r="G1661" t="str">
        <x:v>397571</x:v>
      </x:c>
      <x:c r="H1661" t="str">
        <x:v>Birmingham City Council Thornbury Road</x:v>
      </x:c>
      <x:c r="I1661" s="22" t="n">
        <x:v>8.5</x:v>
      </x:c>
      <x:c r="J1661" t="str">
        <x:v>Worked</x:v>
      </x:c>
      <x:c r="K1661" t="str">
        <x:v>Employee 1723; home branch Birmingham; assigned role Operative Porter | Deployment branch: Birmingham | Actual role: Operative Porter | Jobs: 397571 | Customers: Birmingham City Council Thornbury Road | Actual hours: 8.5; source records: 1</x:v>
      </x:c>
      <x:c r="L1661" t="str">
        <x:v>Include</x:v>
      </x:c>
      <x:c r="M1661"/>
      <x:c r="N1661"/>
    </x:row>
    <x:row r="1662">
      <x:c r="A1662" t="str">
        <x:v>Lee Belcher|2026-03-03</x:v>
      </x:c>
      <x:c r="B1662" s="888" t="n">
        <x:v>46084</x:v>
      </x:c>
      <x:c r="C1662" t="str">
        <x:v>Lee Belcher</x:v>
      </x:c>
      <x:c r="D1662" t="str">
        <x:v>Permanent</x:v>
      </x:c>
      <x:c r="E1662" t="str">
        <x:v>Oxford</x:v>
      </x:c>
      <x:c r="F1662" t="str">
        <x:v>Operative Porter</x:v>
      </x:c>
      <x:c r="G1662" t="str">
        <x:v>399363L</x:v>
      </x:c>
      <x:c r="H1662" t="str">
        <x:v>Thames Valley Police</x:v>
      </x:c>
      <x:c r="I1662" s="22" t="n">
        <x:v>7</x:v>
      </x:c>
      <x:c r="J1662" t="str">
        <x:v>Worked</x:v>
      </x:c>
      <x:c r="K1662" t="str">
        <x:v>Employee 105015; home branch Oxford; assigned role Operative Porter | Deployment branch: Oxford | Actual role: Operative Porter | Jobs: 399363L | Customers: Thames Valley Police | Actual hours: 7.0; source records: 1</x:v>
      </x:c>
      <x:c r="L1662" t="str">
        <x:v>Include</x:v>
      </x:c>
      <x:c r="M1662"/>
      <x:c r="N1662"/>
    </x:row>
    <x:row r="1663">
      <x:c r="A1663" t="str">
        <x:v>Lee Belcher|2026-03-04</x:v>
      </x:c>
      <x:c r="B1663" s="888" t="n">
        <x:v>46085</x:v>
      </x:c>
      <x:c r="C1663" t="str">
        <x:v>Lee Belcher</x:v>
      </x:c>
      <x:c r="D1663" t="str">
        <x:v>Permanent</x:v>
      </x:c>
      <x:c r="E1663" t="str">
        <x:v>Oxford</x:v>
      </x:c>
      <x:c r="F1663" t="str">
        <x:v>Operative Porter</x:v>
      </x:c>
      <x:c r="G1663" t="str">
        <x:v>399657</x:v>
      </x:c>
      <x:c r="H1663" t="str">
        <x:v>THE MULBERRY BUSH ORGANISATION LTD</x:v>
      </x:c>
      <x:c r="I1663" s="22" t="n">
        <x:v>5</x:v>
      </x:c>
      <x:c r="J1663" t="str">
        <x:v>Worked</x:v>
      </x:c>
      <x:c r="K1663" t="str">
        <x:v>Employee 105015; home branch Oxford; assigned role Operative Porter | Deployment branch: Oxford | Actual role: Operative Porter | Jobs: 399657 | Customers: THE MULBERRY BUSH ORGANISATION LTD | Actual hours: 5.0; source records: 1</x:v>
      </x:c>
      <x:c r="L1663" t="str">
        <x:v>Include</x:v>
      </x:c>
      <x:c r="M1663"/>
      <x:c r="N1663"/>
    </x:row>
    <x:row r="1664">
      <x:c r="A1664" t="str">
        <x:v>Lee Belcher|2026-03-05</x:v>
      </x:c>
      <x:c r="B1664" s="888" t="n">
        <x:v>46086</x:v>
      </x:c>
      <x:c r="C1664" t="str">
        <x:v>Lee Belcher</x:v>
      </x:c>
      <x:c r="D1664" t="str">
        <x:v>Permanent</x:v>
      </x:c>
      <x:c r="E1664" t="str">
        <x:v>Oxford</x:v>
      </x:c>
      <x:c r="F1664" t="str">
        <x:v>Operative Porter</x:v>
      </x:c>
      <x:c r="G1664" t="str">
        <x:v>399164</x:v>
      </x:c>
      <x:c r="H1664" t="str">
        <x:v>Network Rail</x:v>
      </x:c>
      <x:c r="I1664" s="22" t="n">
        <x:v>9</x:v>
      </x:c>
      <x:c r="J1664" t="str">
        <x:v>Worked</x:v>
      </x:c>
      <x:c r="K1664" t="str">
        <x:v>Employee 105015; home branch Oxford; assigned role Operative Porter | Deployment branch: Oxford | Actual role: Operative Porter | Jobs: 399164 | Customers: Network Rail | Actual hours: 9.0; source records: 1</x:v>
      </x:c>
      <x:c r="L1664" t="str">
        <x:v>Include</x:v>
      </x:c>
      <x:c r="M1664"/>
      <x:c r="N1664"/>
    </x:row>
    <x:row r="1665">
      <x:c r="A1665" t="str">
        <x:v>Lee Belcher|2026-03-06</x:v>
      </x:c>
      <x:c r="B1665" s="888" t="n">
        <x:v>46087</x:v>
      </x:c>
      <x:c r="C1665" t="str">
        <x:v>Lee Belcher</x:v>
      </x:c>
      <x:c r="D1665" t="str">
        <x:v>Permanent</x:v>
      </x:c>
      <x:c r="E1665" t="str">
        <x:v>Oxford</x:v>
      </x:c>
      <x:c r="F1665" t="str">
        <x:v>Operative Porter</x:v>
      </x:c>
      <x:c r="G1665" t="str">
        <x:v>400467</x:v>
      </x:c>
      <x:c r="H1665" t="str">
        <x:v>Haier (ICL)</x:v>
      </x:c>
      <x:c r="I1665" s="22" t="n">
        <x:v>9</x:v>
      </x:c>
      <x:c r="J1665" t="str">
        <x:v>Worked</x:v>
      </x:c>
      <x:c r="K1665" t="str">
        <x:v>Employee 105015; home branch Oxford; assigned role Operative Porter | Deployment branch: Oxford | Actual role: Operative Porter | Jobs: 400467 | Customers: Haier (ICL) | Actual hours: 9.0; source records: 1</x:v>
      </x:c>
      <x:c r="L1665" t="str">
        <x:v>Include</x:v>
      </x:c>
      <x:c r="M1665"/>
      <x:c r="N1665"/>
    </x:row>
    <x:row r="1666">
      <x:c r="A1666" t="str">
        <x:v>Lee Belcher|2026-03-08</x:v>
      </x:c>
      <x:c r="B1666" s="888" t="n">
        <x:v>46089</x:v>
      </x:c>
      <x:c r="C1666" t="str">
        <x:v>Lee Belcher</x:v>
      </x:c>
      <x:c r="D1666" t="str">
        <x:v>Permanent</x:v>
      </x:c>
      <x:c r="E1666" t="str">
        <x:v>Oxford</x:v>
      </x:c>
      <x:c r="F1666" t="str">
        <x:v>Operative Porter</x:v>
      </x:c>
      <x:c r="G1666" t="str">
        <x:v>399164</x:v>
      </x:c>
      <x:c r="H1666" t="str">
        <x:v>Network Rail</x:v>
      </x:c>
      <x:c r="I1666" s="22" t="n">
        <x:v>8.5</x:v>
      </x:c>
      <x:c r="J1666" t="str">
        <x:v>Worked</x:v>
      </x:c>
      <x:c r="K1666" t="str">
        <x:v>Employee 105015; home branch Oxford; assigned role Operative Porter | Deployment branch: Oxford | Actual role: Operative Porter | Jobs: 399164 | Customers: Network Rail | Actual hours: 8.5; source records: 1</x:v>
      </x:c>
      <x:c r="L1666" t="str">
        <x:v>Include</x:v>
      </x:c>
      <x:c r="M1666"/>
      <x:c r="N1666"/>
    </x:row>
    <x:row r="1667">
      <x:c r="A1667" t="str">
        <x:v>Lee Belcher|2026-03-09</x:v>
      </x:c>
      <x:c r="B1667" s="888" t="n">
        <x:v>46090</x:v>
      </x:c>
      <x:c r="C1667" t="str">
        <x:v>Lee Belcher</x:v>
      </x:c>
      <x:c r="D1667" t="str">
        <x:v>Permanent</x:v>
      </x:c>
      <x:c r="E1667" t="str">
        <x:v>Oxford</x:v>
      </x:c>
      <x:c r="F1667" t="str">
        <x:v>Operative Porter</x:v>
      </x:c>
      <x:c r="G1667" t="str">
        <x:v>400520, 399379B</x:v>
      </x:c>
      <x:c r="H1667" t="str">
        <x:v>Anglian Water; Restore Harrow Green Oxford  M/W use only</x:v>
      </x:c>
      <x:c r="I1667" s="22" t="n">
        <x:v>19.5</x:v>
      </x:c>
      <x:c r="J1667" t="str">
        <x:v>Worked — 2 records</x:v>
      </x:c>
      <x:c r="K1667" t="str">
        <x:v>Employee 105015; home branch Oxford; assigned role Operative Porter | Deployment branch: Cambridge, Oxford | Actual role: Operative Porter | Jobs: 400520, 399379B | Customers: Anglian Water; Restore Harrow Green Oxford  M/W use only | Actual hours: 19.5; source records: 2</x:v>
      </x:c>
      <x:c r="L1667" t="str">
        <x:v>Include</x:v>
      </x:c>
      <x:c r="M1667"/>
      <x:c r="N1667"/>
    </x:row>
    <x:row r="1668">
      <x:c r="A1668" t="str">
        <x:v>Lee Belcher|2026-03-10</x:v>
      </x:c>
      <x:c r="B1668" s="888" t="n">
        <x:v>46091</x:v>
      </x:c>
      <x:c r="C1668" t="str">
        <x:v>Lee Belcher</x:v>
      </x:c>
      <x:c r="D1668" t="str">
        <x:v>Permanent</x:v>
      </x:c>
      <x:c r="E1668" t="str">
        <x:v>Oxford</x:v>
      </x:c>
      <x:c r="F1668" t="str">
        <x:v>Operative Porter</x:v>
      </x:c>
      <x:c r="G1668" t="str">
        <x:v>400520, 399379B</x:v>
      </x:c>
      <x:c r="H1668" t="str">
        <x:v>Anglian Water; Restore Harrow Green Oxford  M/W use only</x:v>
      </x:c>
      <x:c r="I1668" s="22" t="n">
        <x:v>21.5</x:v>
      </x:c>
      <x:c r="J1668" t="str">
        <x:v>Worked — 2 records</x:v>
      </x:c>
      <x:c r="K1668" t="str">
        <x:v>Employee 105015; home branch Oxford; assigned role Operative Porter | Deployment branch: Cambridge, Oxford | Actual role: Operative Porter | Jobs: 400520, 399379B | Customers: Anglian Water; Restore Harrow Green Oxford  M/W use only | Actual hours: 21.5; source records: 2</x:v>
      </x:c>
      <x:c r="L1668" t="str">
        <x:v>Include</x:v>
      </x:c>
      <x:c r="M1668"/>
      <x:c r="N1668"/>
    </x:row>
    <x:row r="1669">
      <x:c r="A1669" t="str">
        <x:v>Lee Belcher|2026-03-11</x:v>
      </x:c>
      <x:c r="B1669" s="888" t="n">
        <x:v>46092</x:v>
      </x:c>
      <x:c r="C1669" t="str">
        <x:v>Lee Belcher</x:v>
      </x:c>
      <x:c r="D1669" t="str">
        <x:v>Permanent</x:v>
      </x:c>
      <x:c r="E1669" t="str">
        <x:v>Oxford</x:v>
      </x:c>
      <x:c r="F1669" t="str">
        <x:v>Operative Porter</x:v>
      </x:c>
      <x:c r="G1669" t="str">
        <x:v>399379B</x:v>
      </x:c>
      <x:c r="H1669" t="str">
        <x:v>Restore Harrow Green Oxford  M/W use only</x:v>
      </x:c>
      <x:c r="I1669" s="22" t="n">
        <x:v>10</x:v>
      </x:c>
      <x:c r="J1669" t="str">
        <x:v>Worked</x:v>
      </x:c>
      <x:c r="K1669" t="str">
        <x:v>Employee 105015; home branch Oxford; assigned role Operative Porter | Deployment branch: Oxford | Actual role: Operative Porter | Jobs: 399379B | Customers: Restore Harrow Green Oxford  M/W use only | Actual hours: 10.0; source records: 1</x:v>
      </x:c>
      <x:c r="L1669" t="str">
        <x:v>Include</x:v>
      </x:c>
      <x:c r="M1669"/>
      <x:c r="N1669"/>
    </x:row>
    <x:row r="1670">
      <x:c r="A1670" t="str">
        <x:v>Lee Belcher|2026-03-12</x:v>
      </x:c>
      <x:c r="B1670" s="888" t="n">
        <x:v>46093</x:v>
      </x:c>
      <x:c r="C1670" t="str">
        <x:v>Lee Belcher</x:v>
      </x:c>
      <x:c r="D1670" t="str">
        <x:v>Permanent</x:v>
      </x:c>
      <x:c r="E1670" t="str">
        <x:v>Oxford</x:v>
      </x:c>
      <x:c r="F1670" t="str">
        <x:v>Operative Porter</x:v>
      </x:c>
      <x:c r="G1670" t="str">
        <x:v>399363F</x:v>
      </x:c>
      <x:c r="H1670" t="str">
        <x:v>Thames Valley Police</x:v>
      </x:c>
      <x:c r="I1670" s="22" t="n">
        <x:v>8</x:v>
      </x:c>
      <x:c r="J1670" t="str">
        <x:v>Worked</x:v>
      </x:c>
      <x:c r="K1670" t="str">
        <x:v>Employee 105015; home branch Oxford; assigned role Operative Porter | Deployment branch: Oxford | Actual role: Operative Porter | Jobs: 399363F | Customers: Thames Valley Police | Actual hours: 8.0; source records: 1</x:v>
      </x:c>
      <x:c r="L1670" t="str">
        <x:v>Include</x:v>
      </x:c>
      <x:c r="M1670"/>
      <x:c r="N1670"/>
    </x:row>
    <x:row r="1671">
      <x:c r="A1671" t="str">
        <x:v>Lee Belcher|2026-03-17</x:v>
      </x:c>
      <x:c r="B1671" s="888" t="n">
        <x:v>46098</x:v>
      </x:c>
      <x:c r="C1671" t="str">
        <x:v>Lee Belcher</x:v>
      </x:c>
      <x:c r="D1671" t="str">
        <x:v>Permanent</x:v>
      </x:c>
      <x:c r="E1671" t="str">
        <x:v>Oxford</x:v>
      </x:c>
      <x:c r="F1671" t="str">
        <x:v>Operative Porter</x:v>
      </x:c>
      <x:c r="G1671" t="str">
        <x:v>400378E, 400869</x:v>
      </x:c>
      <x:c r="H1671" t="str">
        <x:v>Avantor (OXFORD MARCH 2026 ); Haier (University of Oxford)</x:v>
      </x:c>
      <x:c r="I1671" s="22" t="n">
        <x:v>10</x:v>
      </x:c>
      <x:c r="J1671" t="str">
        <x:v>Worked — 2 records</x:v>
      </x:c>
      <x:c r="K1671" t="str">
        <x:v>Employee 105015; home branch Oxford; assigned role Operative Porter | Deployment branch: Cambridge, Oxford | Actual role: Operative Porter | Jobs: 400378E, 400869 | Customers: Avantor (OXFORD MARCH 2026 ); Haier (University of Oxford) | Actual hours: 10.0; source records: 2</x:v>
      </x:c>
      <x:c r="L1671" t="str">
        <x:v>Include</x:v>
      </x:c>
      <x:c r="M1671"/>
      <x:c r="N1671"/>
    </x:row>
    <x:row r="1672">
      <x:c r="A1672" t="str">
        <x:v>Lee Belcher|2026-03-18</x:v>
      </x:c>
      <x:c r="B1672" s="888" t="n">
        <x:v>46099</x:v>
      </x:c>
      <x:c r="C1672" t="str">
        <x:v>Lee Belcher</x:v>
      </x:c>
      <x:c r="D1672" t="str">
        <x:v>Permanent</x:v>
      </x:c>
      <x:c r="E1672" t="str">
        <x:v>Oxford</x:v>
      </x:c>
      <x:c r="F1672" t="str">
        <x:v>Operative Porter</x:v>
      </x:c>
      <x:c r="G1672" t="str">
        <x:v>400503</x:v>
      </x:c>
      <x:c r="H1672" t="str">
        <x:v>Jaytee - Hichrom</x:v>
      </x:c>
      <x:c r="I1672" s="22" t="n">
        <x:v>7</x:v>
      </x:c>
      <x:c r="J1672" t="str">
        <x:v>Worked</x:v>
      </x:c>
      <x:c r="K1672" t="str">
        <x:v>Employee 105015; home branch Oxford; assigned role Operative Porter | Deployment branch: Oxford | Actual role: Operative Porter | Jobs: 400503 | Customers: Jaytee - Hichrom | Actual hours: 7.0; source records: 1</x:v>
      </x:c>
      <x:c r="L1672" t="str">
        <x:v>Include</x:v>
      </x:c>
      <x:c r="M1672"/>
      <x:c r="N1672"/>
    </x:row>
    <x:row r="1673">
      <x:c r="A1673" t="str">
        <x:v>Lee Belcher|2026-03-19</x:v>
      </x:c>
      <x:c r="B1673" s="888" t="n">
        <x:v>46100</x:v>
      </x:c>
      <x:c r="C1673" t="str">
        <x:v>Lee Belcher</x:v>
      </x:c>
      <x:c r="D1673" t="str">
        <x:v>Permanent</x:v>
      </x:c>
      <x:c r="E1673" t="str">
        <x:v>Oxford</x:v>
      </x:c>
      <x:c r="F1673" t="str">
        <x:v>Operative Porter</x:v>
      </x:c>
      <x:c r="G1673" t="str">
        <x:v>400949</x:v>
      </x:c>
      <x:c r="H1673" t="str">
        <x:v>Haier (University of Sussex)</x:v>
      </x:c>
      <x:c r="I1673" s="22" t="n">
        <x:v>7.5</x:v>
      </x:c>
      <x:c r="J1673" t="str">
        <x:v>Worked</x:v>
      </x:c>
      <x:c r="K1673" t="str">
        <x:v>Employee 105015; home branch Oxford; assigned role Operative Porter | Deployment branch: Oxford | Actual role: Operative Driver | Jobs: 400949 | Customers: Haier (University of Sussex) | Actual hours: 7.5; source records: 1</x:v>
      </x:c>
      <x:c r="L1673" t="str">
        <x:v>Include</x:v>
      </x:c>
      <x:c r="M1673"/>
      <x:c r="N1673"/>
    </x:row>
    <x:row r="1674">
      <x:c r="A1674" t="str">
        <x:v>Lee Belcher|2026-03-20</x:v>
      </x:c>
      <x:c r="B1674" s="888" t="n">
        <x:v>46101</x:v>
      </x:c>
      <x:c r="C1674" t="str">
        <x:v>Lee Belcher</x:v>
      </x:c>
      <x:c r="D1674" t="str">
        <x:v>Permanent</x:v>
      </x:c>
      <x:c r="E1674" t="str">
        <x:v>Oxford</x:v>
      </x:c>
      <x:c r="F1674" t="str">
        <x:v>Operative Porter</x:v>
      </x:c>
      <x:c r="G1674" t="str">
        <x:v>399981A, 401164</x:v>
      </x:c>
      <x:c r="H1674" t="str">
        <x:v>Skyline; Vertex Pharmaceuticals Limited</x:v>
      </x:c>
      <x:c r="I1674" s="22" t="n">
        <x:v>9.5</x:v>
      </x:c>
      <x:c r="J1674" t="str">
        <x:v>Worked — 2 records</x:v>
      </x:c>
      <x:c r="K1674" t="str">
        <x:v>Employee 105015; home branch Oxford; assigned role Operative Porter | Deployment branch: Oxford | Actual role: Operative Driver, Operative Porter | Jobs: 399981A, 401164 | Customers: Skyline; Vertex Pharmaceuticals Limited | Actual hours: 9.5; source records: 2</x:v>
      </x:c>
      <x:c r="L1674" t="str">
        <x:v>Include</x:v>
      </x:c>
      <x:c r="M1674"/>
      <x:c r="N1674"/>
    </x:row>
    <x:row r="1675">
      <x:c r="A1675" t="str">
        <x:v>Lee Belcher|2026-03-23</x:v>
      </x:c>
      <x:c r="B1675" s="888" t="n">
        <x:v>46104</x:v>
      </x:c>
      <x:c r="C1675" t="str">
        <x:v>Lee Belcher</x:v>
      </x:c>
      <x:c r="D1675" t="str">
        <x:v>Permanent</x:v>
      </x:c>
      <x:c r="E1675" t="str">
        <x:v>Oxford</x:v>
      </x:c>
      <x:c r="F1675" t="str">
        <x:v>Operative Porter</x:v>
      </x:c>
      <x:c r="G1675" t="str">
        <x:v>400247</x:v>
      </x:c>
      <x:c r="H1675" t="str">
        <x:v>BESCIENTIFIC (The Native Antigen Company Ltd)</x:v>
      </x:c>
      <x:c r="I1675" s="22" t="n">
        <x:v>3</x:v>
      </x:c>
      <x:c r="J1675" t="str">
        <x:v>Worked</x:v>
      </x:c>
      <x:c r="K1675" t="str">
        <x:v>Employee 105015; home branch Oxford; assigned role Operative Porter | Deployment branch: Oxford | Actual role: Operative Porter | Jobs: 400247 | Customers: BESCIENTIFIC (The Native Antigen Company Ltd) | Actual hours: 3.0; source records: 1</x:v>
      </x:c>
      <x:c r="L1675" t="str">
        <x:v>Include</x:v>
      </x:c>
      <x:c r="M1675"/>
      <x:c r="N1675"/>
    </x:row>
    <x:row r="1676">
      <x:c r="A1676" t="str">
        <x:v>Lee Belcher|2026-03-25</x:v>
      </x:c>
      <x:c r="B1676" s="888" t="n">
        <x:v>46106</x:v>
      </x:c>
      <x:c r="C1676" t="str">
        <x:v>Lee Belcher</x:v>
      </x:c>
      <x:c r="D1676" t="str">
        <x:v>Permanent</x:v>
      </x:c>
      <x:c r="E1676" t="str">
        <x:v>Oxford</x:v>
      </x:c>
      <x:c r="F1676" t="str">
        <x:v>Operative Porter</x:v>
      </x:c>
      <x:c r="G1676" t="str">
        <x:v>400979</x:v>
      </x:c>
      <x:c r="H1676" t="str">
        <x:v>Esco Life Sciences (Ellison Institute of Technology)</x:v>
      </x:c>
      <x:c r="I1676" s="22" t="n">
        <x:v>4.5</x:v>
      </x:c>
      <x:c r="J1676" t="str">
        <x:v>Worked</x:v>
      </x:c>
      <x:c r="K1676" t="str">
        <x:v>Employee 105015; home branch Oxford; assigned role Operative Porter | Deployment branch: Cambridge | Actual role: Operative Porter | Jobs: 400979 | Customers: Esco Life Sciences (Ellison Institute of Technology) | Actual hours: 4.5; source records: 1</x:v>
      </x:c>
      <x:c r="L1676" t="str">
        <x:v>Include</x:v>
      </x:c>
      <x:c r="M1676"/>
      <x:c r="N1676"/>
    </x:row>
    <x:row r="1677">
      <x:c r="A1677" t="str">
        <x:v>Lee Belcher|2026-03-26</x:v>
      </x:c>
      <x:c r="B1677" s="888" t="n">
        <x:v>46107</x:v>
      </x:c>
      <x:c r="C1677" t="str">
        <x:v>Lee Belcher</x:v>
      </x:c>
      <x:c r="D1677" t="str">
        <x:v>Permanent</x:v>
      </x:c>
      <x:c r="E1677" t="str">
        <x:v>Oxford</x:v>
      </x:c>
      <x:c r="F1677" t="str">
        <x:v>Operative Porter</x:v>
      </x:c>
      <x:c r="G1677" t="str">
        <x:v>400215, 399379B</x:v>
      </x:c>
      <x:c r="H1677" t="str">
        <x:v>Birmingham City Council; Restore Harrow Green Oxford  M/W use only</x:v>
      </x:c>
      <x:c r="I1677" s="22" t="n">
        <x:v>22.5</x:v>
      </x:c>
      <x:c r="J1677" t="str">
        <x:v>Worked — 2 records</x:v>
      </x:c>
      <x:c r="K1677" t="str">
        <x:v>Employee 105015; home branch Oxford; assigned role Operative Porter | Deployment branch: Birmingham, Oxford | Actual role: Operative Driver, Operative Porter | Jobs: 400215, 399379B | Customers: Birmingham City Council; Restore Harrow Green Oxford  M/W use only | Actual hours: 22.5; source records: 2</x:v>
      </x:c>
      <x:c r="L1677" t="str">
        <x:v>Include</x:v>
      </x:c>
      <x:c r="M1677"/>
      <x:c r="N1677"/>
    </x:row>
    <x:row r="1678">
      <x:c r="A1678" t="str">
        <x:v>Lee Belcher|2026-03-27</x:v>
      </x:c>
      <x:c r="B1678" s="888" t="n">
        <x:v>46108</x:v>
      </x:c>
      <x:c r="C1678" t="str">
        <x:v>Lee Belcher</x:v>
      </x:c>
      <x:c r="D1678" t="str">
        <x:v>Permanent</x:v>
      </x:c>
      <x:c r="E1678" t="str">
        <x:v>Oxford</x:v>
      </x:c>
      <x:c r="F1678" t="str">
        <x:v>Operative Porter</x:v>
      </x:c>
      <x:c r="G1678" t="str">
        <x:v>399577</x:v>
      </x:c>
      <x:c r="H1678" t="str">
        <x:v>Forresters IP LLP</x:v>
      </x:c>
      <x:c r="I1678" s="22" t="n">
        <x:v>7.5</x:v>
      </x:c>
      <x:c r="J1678" t="str">
        <x:v>Worked</x:v>
      </x:c>
      <x:c r="K1678" t="str">
        <x:v>Employee 105015; home branch Oxford; assigned role Operative Porter | Deployment branch: Birmingham | Actual role: Operative Driver | Jobs: 399577 | Customers: Forresters IP LLP | Actual hours: 7.5; source records: 1</x:v>
      </x:c>
      <x:c r="L1678" t="str">
        <x:v>Include</x:v>
      </x:c>
      <x:c r="M1678"/>
      <x:c r="N1678"/>
    </x:row>
    <x:row r="1679">
      <x:c r="A1679" t="str">
        <x:v>Lee Belcher|2026-03-30</x:v>
      </x:c>
      <x:c r="B1679" s="888" t="n">
        <x:v>46111</x:v>
      </x:c>
      <x:c r="C1679" t="str">
        <x:v>Lee Belcher</x:v>
      </x:c>
      <x:c r="D1679" t="str">
        <x:v>Permanent</x:v>
      </x:c>
      <x:c r="E1679" t="str">
        <x:v>Oxford</x:v>
      </x:c>
      <x:c r="F1679" t="str">
        <x:v>Operative Porter</x:v>
      </x:c>
      <x:c r="G1679"/>
      <x:c r="H1679"/>
      <x:c r="I1679" s="22" t="n">
        <x:v>0</x:v>
      </x:c>
      <x:c r="J1679" t="str">
        <x:v>Other leave — Sickness</x:v>
      </x:c>
      <x:c r="K1679" t="str">
        <x:v>Employee 105015; home branch Oxford; assigned role Operative Porter | Leave: Sickness | Leave calendar basis: Variable-pattern period</x:v>
      </x:c>
      <x:c r="L1679" t="str">
        <x:v>Include</x:v>
      </x:c>
      <x:c r="M1679"/>
      <x:c r="N1679"/>
    </x:row>
    <x:row r="1680">
      <x:c r="A1680" t="str">
        <x:v>Lee Belcher|2026-03-31</x:v>
      </x:c>
      <x:c r="B1680" s="888" t="n">
        <x:v>46112</x:v>
      </x:c>
      <x:c r="C1680" t="str">
        <x:v>Lee Belcher</x:v>
      </x:c>
      <x:c r="D1680" t="str">
        <x:v>Permanent</x:v>
      </x:c>
      <x:c r="E1680" t="str">
        <x:v>Oxford</x:v>
      </x:c>
      <x:c r="F1680" t="str">
        <x:v>Operative Porter</x:v>
      </x:c>
      <x:c r="G1680" t="str">
        <x:v>400378E, 401254</x:v>
      </x:c>
      <x:c r="H1680" t="str">
        <x:v>Avantor (OXFORD MARCH 2026 ); HSBC - April 2026 Deliveries</x:v>
      </x:c>
      <x:c r="I1680" s="22" t="n">
        <x:v>4</x:v>
      </x:c>
      <x:c r="J1680" t="str">
        <x:v>Worked — 2 records</x:v>
      </x:c>
      <x:c r="K1680" t="str">
        <x:v>Employee 105015; home branch Oxford; assigned role Operative Porter | Deployment branch: Birmingham, Cambridge | Actual role: Operative Porter | Jobs: 400378E, 401254 | Customers: Avantor (OXFORD MARCH 2026 ); HSBC - April 2026 Deliveries | Actual hours: 4.0; source records: 2</x:v>
      </x:c>
      <x:c r="L1680" t="str">
        <x:v>Include</x:v>
      </x:c>
      <x:c r="M1680"/>
      <x:c r="N1680"/>
    </x:row>
    <x:row r="1681">
      <x:c r="A1681" t="str">
        <x:v>Lee Smith 2|2026-03-02</x:v>
      </x:c>
      <x:c r="B1681" s="888" t="n">
        <x:v>46083</x:v>
      </x:c>
      <x:c r="C1681" t="str">
        <x:v>Lee Smith 2</x:v>
      </x:c>
      <x:c r="D1681" t="str">
        <x:v>Permanent</x:v>
      </x:c>
      <x:c r="E1681" t="str">
        <x:v>Manchester</x:v>
      </x:c>
      <x:c r="F1681" t="str">
        <x:v>Operative Porter</x:v>
      </x:c>
      <x:c r="G1681" t="str">
        <x:v>400423</x:v>
      </x:c>
      <x:c r="H1681" t="str">
        <x:v>University of Manchester</x:v>
      </x:c>
      <x:c r="I1681" s="22" t="n">
        <x:v>8.5</x:v>
      </x:c>
      <x:c r="J1681" t="str">
        <x:v>Worked</x:v>
      </x:c>
      <x:c r="K1681" t="str">
        <x:v>Employee 104099; home branch Manchester; assigned role Operative Porter | Deployment branch: Manchester | Actual role: Operative Skilled | Jobs: 400423 | Customers: University of Manchester | Actual hours: 8.5; source records: 1</x:v>
      </x:c>
      <x:c r="L1681" t="str">
        <x:v>Include</x:v>
      </x:c>
      <x:c r="M1681"/>
      <x:c r="N1681"/>
    </x:row>
    <x:row r="1682">
      <x:c r="A1682" t="str">
        <x:v>Lee Smith 2|2026-03-03</x:v>
      </x:c>
      <x:c r="B1682" s="888" t="n">
        <x:v>46084</x:v>
      </x:c>
      <x:c r="C1682" t="str">
        <x:v>Lee Smith 2</x:v>
      </x:c>
      <x:c r="D1682" t="str">
        <x:v>Permanent</x:v>
      </x:c>
      <x:c r="E1682" t="str">
        <x:v>Manchester</x:v>
      </x:c>
      <x:c r="F1682" t="str">
        <x:v>Operative Porter</x:v>
      </x:c>
      <x:c r="G1682" t="str">
        <x:v>400423</x:v>
      </x:c>
      <x:c r="H1682" t="str">
        <x:v>University of Manchester</x:v>
      </x:c>
      <x:c r="I1682" s="22" t="n">
        <x:v>6.5</x:v>
      </x:c>
      <x:c r="J1682" t="str">
        <x:v>Worked</x:v>
      </x:c>
      <x:c r="K1682" t="str">
        <x:v>Employee 104099; home branch Manchester; assigned role Operative Porter | Deployment branch: Manchester | Actual role: Operative Skilled | Jobs: 400423 | Customers: University of Manchester | Actual hours: 6.5; source records: 1</x:v>
      </x:c>
      <x:c r="L1682" t="str">
        <x:v>Include</x:v>
      </x:c>
      <x:c r="M1682"/>
      <x:c r="N1682"/>
    </x:row>
    <x:row r="1683">
      <x:c r="A1683" t="str">
        <x:v>Lee Smith 2|2026-03-04</x:v>
      </x:c>
      <x:c r="B1683" s="888" t="n">
        <x:v>46085</x:v>
      </x:c>
      <x:c r="C1683" t="str">
        <x:v>Lee Smith 2</x:v>
      </x:c>
      <x:c r="D1683" t="str">
        <x:v>Permanent</x:v>
      </x:c>
      <x:c r="E1683" t="str">
        <x:v>Manchester</x:v>
      </x:c>
      <x:c r="F1683" t="str">
        <x:v>Operative Porter</x:v>
      </x:c>
      <x:c r="G1683" t="str">
        <x:v>400423</x:v>
      </x:c>
      <x:c r="H1683" t="str">
        <x:v>University of Manchester</x:v>
      </x:c>
      <x:c r="I1683" s="22" t="n">
        <x:v>7.5</x:v>
      </x:c>
      <x:c r="J1683" t="str">
        <x:v>Worked</x:v>
      </x:c>
      <x:c r="K1683" t="str">
        <x:v>Employee 104099; home branch Manchester; assigned role Operative Porter | Deployment branch: Manchester | Actual role: Operative Skilled | Jobs: 400423 | Customers: University of Manchester | Actual hours: 7.5; source records: 1</x:v>
      </x:c>
      <x:c r="L1683" t="str">
        <x:v>Include</x:v>
      </x:c>
      <x:c r="M1683"/>
      <x:c r="N1683"/>
    </x:row>
    <x:row r="1684">
      <x:c r="A1684" t="str">
        <x:v>Lee Smith 2|2026-03-05</x:v>
      </x:c>
      <x:c r="B1684" s="888" t="n">
        <x:v>46086</x:v>
      </x:c>
      <x:c r="C1684" t="str">
        <x:v>Lee Smith 2</x:v>
      </x:c>
      <x:c r="D1684" t="str">
        <x:v>Permanent</x:v>
      </x:c>
      <x:c r="E1684" t="str">
        <x:v>Manchester</x:v>
      </x:c>
      <x:c r="F1684" t="str">
        <x:v>Operative Porter</x:v>
      </x:c>
      <x:c r="G1684" t="str">
        <x:v>400423</x:v>
      </x:c>
      <x:c r="H1684" t="str">
        <x:v>University of Manchester</x:v>
      </x:c>
      <x:c r="I1684" s="22" t="n">
        <x:v>7.5</x:v>
      </x:c>
      <x:c r="J1684" t="str">
        <x:v>Worked</x:v>
      </x:c>
      <x:c r="K1684" t="str">
        <x:v>Employee 104099; home branch Manchester; assigned role Operative Porter | Deployment branch: Manchester | Actual role: Operative Skilled | Jobs: 400423 | Customers: University of Manchester | Actual hours: 7.5; source records: 1</x:v>
      </x:c>
      <x:c r="L1684" t="str">
        <x:v>Include</x:v>
      </x:c>
      <x:c r="M1684"/>
      <x:c r="N1684"/>
    </x:row>
    <x:row r="1685">
      <x:c r="A1685" t="str">
        <x:v>Lee Smith 2|2026-03-06</x:v>
      </x:c>
      <x:c r="B1685" s="888" t="n">
        <x:v>46087</x:v>
      </x:c>
      <x:c r="C1685" t="str">
        <x:v>Lee Smith 2</x:v>
      </x:c>
      <x:c r="D1685" t="str">
        <x:v>Permanent</x:v>
      </x:c>
      <x:c r="E1685" t="str">
        <x:v>Manchester</x:v>
      </x:c>
      <x:c r="F1685" t="str">
        <x:v>Operative Porter</x:v>
      </x:c>
      <x:c r="G1685" t="str">
        <x:v>400423</x:v>
      </x:c>
      <x:c r="H1685" t="str">
        <x:v>University of Manchester</x:v>
      </x:c>
      <x:c r="I1685" s="22" t="n">
        <x:v>7.5</x:v>
      </x:c>
      <x:c r="J1685" t="str">
        <x:v>Worked</x:v>
      </x:c>
      <x:c r="K1685" t="str">
        <x:v>Employee 104099; home branch Manchester; assigned role Operative Porter | Deployment branch: Manchester | Actual role: Operative Porter | Jobs: 400423 | Customers: University of Manchester | Actual hours: 7.5; source records: 1</x:v>
      </x:c>
      <x:c r="L1685" t="str">
        <x:v>Include</x:v>
      </x:c>
      <x:c r="M1685"/>
      <x:c r="N1685"/>
    </x:row>
    <x:row r="1686">
      <x:c r="A1686" t="str">
        <x:v>Lee Smith 2|2026-03-09</x:v>
      </x:c>
      <x:c r="B1686" s="888" t="n">
        <x:v>46090</x:v>
      </x:c>
      <x:c r="C1686" t="str">
        <x:v>Lee Smith 2</x:v>
      </x:c>
      <x:c r="D1686" t="str">
        <x:v>Permanent</x:v>
      </x:c>
      <x:c r="E1686" t="str">
        <x:v>Manchester</x:v>
      </x:c>
      <x:c r="F1686" t="str">
        <x:v>Operative Porter</x:v>
      </x:c>
      <x:c r="G1686"/>
      <x:c r="H1686"/>
      <x:c r="I1686" s="22" t="n">
        <x:v>0</x:v>
      </x:c>
      <x:c r="J1686" t="str">
        <x:v>Annual leave</x:v>
      </x:c>
      <x:c r="K1686" t="str">
        <x:v>Employee 104099; home branch Manchester; assigned role Operative Porter | Leave: Annual Leave (Hours) | Leave calendar basis: Variable-pattern period</x:v>
      </x:c>
      <x:c r="L1686" t="str">
        <x:v>Include</x:v>
      </x:c>
      <x:c r="M1686"/>
      <x:c r="N1686"/>
    </x:row>
    <x:row r="1687">
      <x:c r="A1687" t="str">
        <x:v>Lee Smith 2|2026-03-10</x:v>
      </x:c>
      <x:c r="B1687" s="888" t="n">
        <x:v>46091</x:v>
      </x:c>
      <x:c r="C1687" t="str">
        <x:v>Lee Smith 2</x:v>
      </x:c>
      <x:c r="D1687" t="str">
        <x:v>Permanent</x:v>
      </x:c>
      <x:c r="E1687" t="str">
        <x:v>Manchester</x:v>
      </x:c>
      <x:c r="F1687" t="str">
        <x:v>Operative Porter</x:v>
      </x:c>
      <x:c r="G1687"/>
      <x:c r="H1687"/>
      <x:c r="I1687" s="22" t="n">
        <x:v>0</x:v>
      </x:c>
      <x:c r="J1687" t="str">
        <x:v>Annual leave</x:v>
      </x:c>
      <x:c r="K1687" t="str">
        <x:v>Employee 104099; home branch Manchester; assigned role Operative Porter | Leave: Annual Leave (Hours) | Leave calendar basis: Variable-pattern period</x:v>
      </x:c>
      <x:c r="L1687" t="str">
        <x:v>Include</x:v>
      </x:c>
      <x:c r="M1687"/>
      <x:c r="N1687"/>
    </x:row>
    <x:row r="1688">
      <x:c r="A1688" t="str">
        <x:v>Lee Smith 2|2026-03-11</x:v>
      </x:c>
      <x:c r="B1688" s="888" t="n">
        <x:v>46092</x:v>
      </x:c>
      <x:c r="C1688" t="str">
        <x:v>Lee Smith 2</x:v>
      </x:c>
      <x:c r="D1688" t="str">
        <x:v>Permanent</x:v>
      </x:c>
      <x:c r="E1688" t="str">
        <x:v>Manchester</x:v>
      </x:c>
      <x:c r="F1688" t="str">
        <x:v>Operative Porter</x:v>
      </x:c>
      <x:c r="G1688"/>
      <x:c r="H1688"/>
      <x:c r="I1688" s="22" t="n">
        <x:v>0</x:v>
      </x:c>
      <x:c r="J1688" t="str">
        <x:v>Annual leave</x:v>
      </x:c>
      <x:c r="K1688" t="str">
        <x:v>Employee 104099; home branch Manchester; assigned role Operative Porter | Leave: Annual Leave (Hours) | Leave calendar basis: Variable-pattern period</x:v>
      </x:c>
      <x:c r="L1688" t="str">
        <x:v>Include</x:v>
      </x:c>
      <x:c r="M1688"/>
      <x:c r="N1688"/>
    </x:row>
    <x:row r="1689">
      <x:c r="A1689" t="str">
        <x:v>Lee Smith 2|2026-03-12</x:v>
      </x:c>
      <x:c r="B1689" s="888" t="n">
        <x:v>46093</x:v>
      </x:c>
      <x:c r="C1689" t="str">
        <x:v>Lee Smith 2</x:v>
      </x:c>
      <x:c r="D1689" t="str">
        <x:v>Permanent</x:v>
      </x:c>
      <x:c r="E1689" t="str">
        <x:v>Manchester</x:v>
      </x:c>
      <x:c r="F1689" t="str">
        <x:v>Operative Porter</x:v>
      </x:c>
      <x:c r="G1689" t="str">
        <x:v>400664</x:v>
      </x:c>
      <x:c r="H1689" t="str">
        <x:v>University of Leeds (SSB Internal)</x:v>
      </x:c>
      <x:c r="I1689" s="22" t="n">
        <x:v>6</x:v>
      </x:c>
      <x:c r="J1689" t="str">
        <x:v>CONFLICT — Worked + leave</x:v>
      </x:c>
      <x:c r="K1689" t="str">
        <x:v>Employee 104099; home branch Manchester; assigned role Operative Porter | Deployment branch: Leeds | Actual role: Operative Porter | Jobs: 400664 | Customers: University of Leeds (SSB Internal) | Actual hours: 6.0; source records: 1 | Leave: Annual Leave (Hours) | Leave calendar basis: Variable-pattern period</x:v>
      </x:c>
      <x:c r="L1689" t="str">
        <x:v>Include</x:v>
      </x:c>
      <x:c r="M1689"/>
      <x:c r="N1689"/>
    </x:row>
    <x:row r="1690">
      <x:c r="A1690" t="str">
        <x:v>Lee Smith 2|2026-03-13</x:v>
      </x:c>
      <x:c r="B1690" s="888" t="n">
        <x:v>46094</x:v>
      </x:c>
      <x:c r="C1690" t="str">
        <x:v>Lee Smith 2</x:v>
      </x:c>
      <x:c r="D1690" t="str">
        <x:v>Permanent</x:v>
      </x:c>
      <x:c r="E1690" t="str">
        <x:v>Manchester</x:v>
      </x:c>
      <x:c r="F1690" t="str">
        <x:v>Operative Porter</x:v>
      </x:c>
      <x:c r="G1690"/>
      <x:c r="H1690"/>
      <x:c r="I1690" s="22" t="n">
        <x:v>0</x:v>
      </x:c>
      <x:c r="J1690" t="str">
        <x:v>Annual leave</x:v>
      </x:c>
      <x:c r="K1690" t="str">
        <x:v>Employee 104099; home branch Manchester; assigned role Operative Porter | Leave: Annual Leave (Hours) | Leave calendar basis: Variable-pattern period</x:v>
      </x:c>
      <x:c r="L1690" t="str">
        <x:v>Include</x:v>
      </x:c>
      <x:c r="M1690"/>
      <x:c r="N1690"/>
    </x:row>
    <x:row r="1691">
      <x:c r="A1691" t="str">
        <x:v>Lee Smith 2|2026-03-16</x:v>
      </x:c>
      <x:c r="B1691" s="888" t="n">
        <x:v>46097</x:v>
      </x:c>
      <x:c r="C1691" t="str">
        <x:v>Lee Smith 2</x:v>
      </x:c>
      <x:c r="D1691" t="str">
        <x:v>Permanent</x:v>
      </x:c>
      <x:c r="E1691" t="str">
        <x:v>Manchester</x:v>
      </x:c>
      <x:c r="F1691" t="str">
        <x:v>Operative Porter</x:v>
      </x:c>
      <x:c r="G1691"/>
      <x:c r="H1691"/>
      <x:c r="I1691" s="22" t="n">
        <x:v>0</x:v>
      </x:c>
      <x:c r="J1691" t="str">
        <x:v>Annual leave</x:v>
      </x:c>
      <x:c r="K1691" t="str">
        <x:v>Employee 104099; home branch Manchester; assigned role Operative Porter | Leave: Annual Leave (Hours) | Leave calendar basis: Variable-pattern period</x:v>
      </x:c>
      <x:c r="L1691" t="str">
        <x:v>Include</x:v>
      </x:c>
      <x:c r="M1691"/>
      <x:c r="N1691"/>
    </x:row>
    <x:row r="1692">
      <x:c r="A1692" t="str">
        <x:v>Lee Smith 2|2026-03-17</x:v>
      </x:c>
      <x:c r="B1692" s="888" t="n">
        <x:v>46098</x:v>
      </x:c>
      <x:c r="C1692" t="str">
        <x:v>Lee Smith 2</x:v>
      </x:c>
      <x:c r="D1692" t="str">
        <x:v>Permanent</x:v>
      </x:c>
      <x:c r="E1692" t="str">
        <x:v>Manchester</x:v>
      </x:c>
      <x:c r="F1692" t="str">
        <x:v>Operative Porter</x:v>
      </x:c>
      <x:c r="G1692"/>
      <x:c r="H1692"/>
      <x:c r="I1692" s="22" t="n">
        <x:v>0</x:v>
      </x:c>
      <x:c r="J1692" t="str">
        <x:v>Annual leave</x:v>
      </x:c>
      <x:c r="K1692" t="str">
        <x:v>Employee 104099; home branch Manchester; assigned role Operative Porter | Leave: Annual Leave (Hours) | Leave calendar basis: Variable-pattern period</x:v>
      </x:c>
      <x:c r="L1692" t="str">
        <x:v>Include</x:v>
      </x:c>
      <x:c r="M1692"/>
      <x:c r="N1692"/>
    </x:row>
    <x:row r="1693">
      <x:c r="A1693" t="str">
        <x:v>Lee Smith 2|2026-03-18</x:v>
      </x:c>
      <x:c r="B1693" s="888" t="n">
        <x:v>46099</x:v>
      </x:c>
      <x:c r="C1693" t="str">
        <x:v>Lee Smith 2</x:v>
      </x:c>
      <x:c r="D1693" t="str">
        <x:v>Permanent</x:v>
      </x:c>
      <x:c r="E1693" t="str">
        <x:v>Manchester</x:v>
      </x:c>
      <x:c r="F1693" t="str">
        <x:v>Operative Porter</x:v>
      </x:c>
      <x:c r="G1693"/>
      <x:c r="H1693"/>
      <x:c r="I1693" s="22" t="n">
        <x:v>0</x:v>
      </x:c>
      <x:c r="J1693" t="str">
        <x:v>Annual leave</x:v>
      </x:c>
      <x:c r="K1693" t="str">
        <x:v>Employee 104099; home branch Manchester; assigned role Operative Porter | Leave: Annual Leave (Hours) | Leave calendar basis: Variable-pattern period</x:v>
      </x:c>
      <x:c r="L1693" t="str">
        <x:v>Include</x:v>
      </x:c>
      <x:c r="M1693"/>
      <x:c r="N1693"/>
    </x:row>
    <x:row r="1694">
      <x:c r="A1694" t="str">
        <x:v>Lee Smith 2|2026-03-19</x:v>
      </x:c>
      <x:c r="B1694" s="888" t="n">
        <x:v>46100</x:v>
      </x:c>
      <x:c r="C1694" t="str">
        <x:v>Lee Smith 2</x:v>
      </x:c>
      <x:c r="D1694" t="str">
        <x:v>Permanent</x:v>
      </x:c>
      <x:c r="E1694" t="str">
        <x:v>Manchester</x:v>
      </x:c>
      <x:c r="F1694" t="str">
        <x:v>Operative Porter</x:v>
      </x:c>
      <x:c r="G1694"/>
      <x:c r="H1694"/>
      <x:c r="I1694" s="22" t="n">
        <x:v>0</x:v>
      </x:c>
      <x:c r="J1694" t="str">
        <x:v>Annual leave</x:v>
      </x:c>
      <x:c r="K1694" t="str">
        <x:v>Employee 104099; home branch Manchester; assigned role Operative Porter | Leave: Annual Leave (Hours) | Leave calendar basis: Variable-pattern period</x:v>
      </x:c>
      <x:c r="L1694" t="str">
        <x:v>Include</x:v>
      </x:c>
      <x:c r="M1694"/>
      <x:c r="N1694"/>
    </x:row>
    <x:row r="1695">
      <x:c r="A1695" t="str">
        <x:v>Lee Smith 2|2026-03-20</x:v>
      </x:c>
      <x:c r="B1695" s="888" t="n">
        <x:v>46101</x:v>
      </x:c>
      <x:c r="C1695" t="str">
        <x:v>Lee Smith 2</x:v>
      </x:c>
      <x:c r="D1695" t="str">
        <x:v>Permanent</x:v>
      </x:c>
      <x:c r="E1695" t="str">
        <x:v>Manchester</x:v>
      </x:c>
      <x:c r="F1695" t="str">
        <x:v>Operative Porter</x:v>
      </x:c>
      <x:c r="G1695"/>
      <x:c r="H1695"/>
      <x:c r="I1695" s="22" t="n">
        <x:v>0</x:v>
      </x:c>
      <x:c r="J1695" t="str">
        <x:v>Annual leave</x:v>
      </x:c>
      <x:c r="K1695" t="str">
        <x:v>Employee 104099; home branch Manchester; assigned role Operative Porter | Leave: Annual Leave (Hours) | Leave calendar basis: Variable-pattern period</x:v>
      </x:c>
      <x:c r="L1695" t="str">
        <x:v>Include</x:v>
      </x:c>
      <x:c r="M1695"/>
      <x:c r="N1695"/>
    </x:row>
    <x:row r="1696">
      <x:c r="A1696" t="str">
        <x:v>Lee Smith 2|2026-03-23</x:v>
      </x:c>
      <x:c r="B1696" s="888" t="n">
        <x:v>46104</x:v>
      </x:c>
      <x:c r="C1696" t="str">
        <x:v>Lee Smith 2</x:v>
      </x:c>
      <x:c r="D1696" t="str">
        <x:v>Permanent</x:v>
      </x:c>
      <x:c r="E1696" t="str">
        <x:v>Manchester</x:v>
      </x:c>
      <x:c r="F1696" t="str">
        <x:v>Operative Porter</x:v>
      </x:c>
      <x:c r="G1696" t="str">
        <x:v>399714, 398317B</x:v>
      </x:c>
      <x:c r="H1696" t="str">
        <x:v>Derbyshire Constabulary; Restore Harrow Green</x:v>
      </x:c>
      <x:c r="I1696" s="22" t="n">
        <x:v>17</x:v>
      </x:c>
      <x:c r="J1696" t="str">
        <x:v>Worked — 2 records</x:v>
      </x:c>
      <x:c r="K1696" t="str">
        <x:v>Employee 104099; home branch Manchester; assigned role Operative Porter | Deployment branch: Birmingham, Manchester | Actual role: Operative Porter | Jobs: 399714, 398317B | Customers: Derbyshire Constabulary; Restore Harrow Green | Actual hours: 17.0; source records: 2</x:v>
      </x:c>
      <x:c r="L1696" t="str">
        <x:v>Include</x:v>
      </x:c>
      <x:c r="M1696"/>
      <x:c r="N1696"/>
    </x:row>
    <x:row r="1697">
      <x:c r="A1697" t="str">
        <x:v>Lee Smith 2|2026-03-24</x:v>
      </x:c>
      <x:c r="B1697" s="888" t="n">
        <x:v>46105</x:v>
      </x:c>
      <x:c r="C1697" t="str">
        <x:v>Lee Smith 2</x:v>
      </x:c>
      <x:c r="D1697" t="str">
        <x:v>Permanent</x:v>
      </x:c>
      <x:c r="E1697" t="str">
        <x:v>Manchester</x:v>
      </x:c>
      <x:c r="F1697" t="str">
        <x:v>Operative Porter</x:v>
      </x:c>
      <x:c r="G1697" t="str">
        <x:v>399649</x:v>
      </x:c>
      <x:c r="H1697" t="str">
        <x:v>University of Liverpool</x:v>
      </x:c>
      <x:c r="I1697" s="22" t="n">
        <x:v>9</x:v>
      </x:c>
      <x:c r="J1697" t="str">
        <x:v>Worked</x:v>
      </x:c>
      <x:c r="K1697" t="str">
        <x:v>Employee 104099; home branch Manchester; assigned role Operative Porter | Deployment branch: Manchester | Actual role: Operative Porter | Jobs: 399649 | Customers: University of Liverpool | Actual hours: 9.0; source records: 1</x:v>
      </x:c>
      <x:c r="L1697" t="str">
        <x:v>Include</x:v>
      </x:c>
      <x:c r="M1697"/>
      <x:c r="N1697"/>
    </x:row>
    <x:row r="1698">
      <x:c r="A1698" t="str">
        <x:v>Lee Smith 2|2026-03-25</x:v>
      </x:c>
      <x:c r="B1698" s="888" t="n">
        <x:v>46106</x:v>
      </x:c>
      <x:c r="C1698" t="str">
        <x:v>Lee Smith 2</x:v>
      </x:c>
      <x:c r="D1698" t="str">
        <x:v>Permanent</x:v>
      </x:c>
      <x:c r="E1698" t="str">
        <x:v>Manchester</x:v>
      </x:c>
      <x:c r="F1698" t="str">
        <x:v>Operative Porter</x:v>
      </x:c>
      <x:c r="G1698" t="str">
        <x:v>399649</x:v>
      </x:c>
      <x:c r="H1698" t="str">
        <x:v>University of Liverpool</x:v>
      </x:c>
      <x:c r="I1698" s="22" t="n">
        <x:v>9.5</x:v>
      </x:c>
      <x:c r="J1698" t="str">
        <x:v>Worked</x:v>
      </x:c>
      <x:c r="K1698" t="str">
        <x:v>Employee 104099; home branch Manchester; assigned role Operative Porter | Deployment branch: Manchester | Actual role: Operative Porter | Jobs: 399649 | Customers: University of Liverpool | Actual hours: 9.5; source records: 1</x:v>
      </x:c>
      <x:c r="L1698" t="str">
        <x:v>Include</x:v>
      </x:c>
      <x:c r="M1698"/>
      <x:c r="N1698"/>
    </x:row>
    <x:row r="1699">
      <x:c r="A1699" t="str">
        <x:v>Lee Smith 2|2026-03-26</x:v>
      </x:c>
      <x:c r="B1699" s="888" t="n">
        <x:v>46107</x:v>
      </x:c>
      <x:c r="C1699" t="str">
        <x:v>Lee Smith 2</x:v>
      </x:c>
      <x:c r="D1699" t="str">
        <x:v>Permanent</x:v>
      </x:c>
      <x:c r="E1699" t="str">
        <x:v>Manchester</x:v>
      </x:c>
      <x:c r="F1699" t="str">
        <x:v>Operative Porter</x:v>
      </x:c>
      <x:c r="G1699" t="str">
        <x:v>399649</x:v>
      </x:c>
      <x:c r="H1699" t="str">
        <x:v>University of Liverpool</x:v>
      </x:c>
      <x:c r="I1699" s="22" t="n">
        <x:v>9</x:v>
      </x:c>
      <x:c r="J1699" t="str">
        <x:v>Worked</x:v>
      </x:c>
      <x:c r="K1699" t="str">
        <x:v>Employee 104099; home branch Manchester; assigned role Operative Porter | Deployment branch: Manchester | Actual role: Operative Porter | Jobs: 399649 | Customers: University of Liverpool | Actual hours: 9.0; source records: 1</x:v>
      </x:c>
      <x:c r="L1699" t="str">
        <x:v>Include</x:v>
      </x:c>
      <x:c r="M1699"/>
      <x:c r="N1699"/>
    </x:row>
    <x:row r="1700">
      <x:c r="A1700" t="str">
        <x:v>Lee Smith 2|2026-03-27</x:v>
      </x:c>
      <x:c r="B1700" s="888" t="n">
        <x:v>46108</x:v>
      </x:c>
      <x:c r="C1700" t="str">
        <x:v>Lee Smith 2</x:v>
      </x:c>
      <x:c r="D1700" t="str">
        <x:v>Permanent</x:v>
      </x:c>
      <x:c r="E1700" t="str">
        <x:v>Manchester</x:v>
      </x:c>
      <x:c r="F1700" t="str">
        <x:v>Operative Porter</x:v>
      </x:c>
      <x:c r="G1700" t="str">
        <x:v>399649</x:v>
      </x:c>
      <x:c r="H1700" t="str">
        <x:v>University of Liverpool</x:v>
      </x:c>
      <x:c r="I1700" s="22" t="n">
        <x:v>9.5</x:v>
      </x:c>
      <x:c r="J1700" t="str">
        <x:v>Worked</x:v>
      </x:c>
      <x:c r="K1700" t="str">
        <x:v>Employee 104099; home branch Manchester; assigned role Operative Porter | Deployment branch: Manchester | Actual role: Operative Porter | Jobs: 399649 | Customers: University of Liverpool | Actual hours: 9.5; source records: 1</x:v>
      </x:c>
      <x:c r="L1700" t="str">
        <x:v>Include</x:v>
      </x:c>
      <x:c r="M1700"/>
      <x:c r="N1700"/>
    </x:row>
    <x:row r="1701">
      <x:c r="A1701" t="str">
        <x:v>Lee Smith 2|2026-03-30</x:v>
      </x:c>
      <x:c r="B1701" s="888" t="n">
        <x:v>46111</x:v>
      </x:c>
      <x:c r="C1701" t="str">
        <x:v>Lee Smith 2</x:v>
      </x:c>
      <x:c r="D1701" t="str">
        <x:v>Permanent</x:v>
      </x:c>
      <x:c r="E1701" t="str">
        <x:v>Manchester</x:v>
      </x:c>
      <x:c r="F1701" t="str">
        <x:v>Operative Porter</x:v>
      </x:c>
      <x:c r="G1701" t="str">
        <x:v>398317B</x:v>
      </x:c>
      <x:c r="H1701" t="str">
        <x:v>Restore Harrow Green</x:v>
      </x:c>
      <x:c r="I1701" s="22" t="n">
        <x:v>5</x:v>
      </x:c>
      <x:c r="J1701" t="str">
        <x:v>Worked</x:v>
      </x:c>
      <x:c r="K1701" t="str">
        <x:v>Employee 104099; home branch Manchester; assigned role Operative Porter | Deployment branch: Manchester | Actual role: Operative Porter | Jobs: 398317B | Customers: Restore Harrow Green | Actual hours: 5.0; source records: 1</x:v>
      </x:c>
      <x:c r="L1701" t="str">
        <x:v>Include</x:v>
      </x:c>
      <x:c r="M1701"/>
      <x:c r="N1701"/>
    </x:row>
    <x:row r="1702">
      <x:c r="A1702" t="str">
        <x:v>Lee Smith 2|2026-03-31</x:v>
      </x:c>
      <x:c r="B1702" s="888" t="n">
        <x:v>46112</x:v>
      </x:c>
      <x:c r="C1702" t="str">
        <x:v>Lee Smith 2</x:v>
      </x:c>
      <x:c r="D1702" t="str">
        <x:v>Permanent</x:v>
      </x:c>
      <x:c r="E1702" t="str">
        <x:v>Manchester</x:v>
      </x:c>
      <x:c r="F1702" t="str">
        <x:v>Operative Porter</x:v>
      </x:c>
      <x:c r="G1702" t="str">
        <x:v>399876</x:v>
      </x:c>
      <x:c r="H1702" t="str">
        <x:v>Cheshire Fire &amp; Rescue</x:v>
      </x:c>
      <x:c r="I1702" s="22" t="n">
        <x:v>8.5</x:v>
      </x:c>
      <x:c r="J1702" t="str">
        <x:v>Worked</x:v>
      </x:c>
      <x:c r="K1702" t="str">
        <x:v>Employee 104099; home branch Manchester; assigned role Operative Porter | Deployment branch: Manchester | Actual role: Operative Porter | Jobs: 399876 | Customers: Cheshire Fire &amp; Rescue | Actual hours: 8.5; source records: 1</x:v>
      </x:c>
      <x:c r="L1702" t="str">
        <x:v>Include</x:v>
      </x:c>
      <x:c r="M1702"/>
      <x:c r="N1702"/>
    </x:row>
    <x:row r="1703">
      <x:c r="A1703" t="str">
        <x:v>Lewis Luckman|2026-03-02</x:v>
      </x:c>
      <x:c r="B1703" s="888" t="n">
        <x:v>46083</x:v>
      </x:c>
      <x:c r="C1703" t="str">
        <x:v>Lewis Luckman</x:v>
      </x:c>
      <x:c r="D1703" t="str">
        <x:v>Permanent</x:v>
      </x:c>
      <x:c r="E1703" t="str">
        <x:v>Birmingham</x:v>
      </x:c>
      <x:c r="F1703" t="str">
        <x:v>Operative Porter</x:v>
      </x:c>
      <x:c r="G1703" t="str">
        <x:v>400269</x:v>
      </x:c>
      <x:c r="H1703" t="str">
        <x:v>Herefordshire &amp; Worcestershire Health &amp; Care NHS Trust</x:v>
      </x:c>
      <x:c r="I1703" s="22" t="n">
        <x:v>8</x:v>
      </x:c>
      <x:c r="J1703" t="str">
        <x:v>Worked</x:v>
      </x:c>
      <x:c r="K1703" t="str">
        <x:v>Employee 103775; home branch Birmingham; assigned role Operative Porter | Deployment branch: Birmingham | Actual role: Operative Porter | Jobs: 400269 | Customers: Herefordshire &amp; Worcestershire Health &amp; Care NHS Trust | Actual hours: 8.0; source records: 1</x:v>
      </x:c>
      <x:c r="L1703" t="str">
        <x:v>Include</x:v>
      </x:c>
      <x:c r="M1703"/>
      <x:c r="N1703"/>
    </x:row>
    <x:row r="1704">
      <x:c r="A1704" t="str">
        <x:v>Lewis Luckman|2026-03-04</x:v>
      </x:c>
      <x:c r="B1704" s="888" t="n">
        <x:v>46085</x:v>
      </x:c>
      <x:c r="C1704" t="str">
        <x:v>Lewis Luckman</x:v>
      </x:c>
      <x:c r="D1704" t="str">
        <x:v>Permanent</x:v>
      </x:c>
      <x:c r="E1704" t="str">
        <x:v>Birmingham</x:v>
      </x:c>
      <x:c r="F1704" t="str">
        <x:v>Operative Porter</x:v>
      </x:c>
      <x:c r="G1704" t="str">
        <x:v>400212, 400716</x:v>
      </x:c>
      <x:c r="H1704" t="str">
        <x:v>Midland Heart</x:v>
      </x:c>
      <x:c r="I1704" s="22" t="n">
        <x:v>7</x:v>
      </x:c>
      <x:c r="J1704" t="str">
        <x:v>Worked — 2 records</x:v>
      </x:c>
      <x:c r="K1704" t="str">
        <x:v>Employee 103775; home branch Birmingham; assigned role Operative Porter | Deployment branch: Birmingham | Actual role: Operative Porter | Jobs: 400212, 400716 | Customers: Midland Heart | Actual hours: 7.0; source records: 2</x:v>
      </x:c>
      <x:c r="L1704" t="str">
        <x:v>Include</x:v>
      </x:c>
      <x:c r="M1704"/>
      <x:c r="N1704"/>
    </x:row>
    <x:row r="1705">
      <x:c r="A1705" t="str">
        <x:v>Lewis Luckman|2026-03-05</x:v>
      </x:c>
      <x:c r="B1705" s="888" t="n">
        <x:v>46086</x:v>
      </x:c>
      <x:c r="C1705" t="str">
        <x:v>Lewis Luckman</x:v>
      </x:c>
      <x:c r="D1705" t="str">
        <x:v>Permanent</x:v>
      </x:c>
      <x:c r="E1705" t="str">
        <x:v>Birmingham</x:v>
      </x:c>
      <x:c r="F1705" t="str">
        <x:v>Operative Porter</x:v>
      </x:c>
      <x:c r="G1705" t="str">
        <x:v>400514</x:v>
      </x:c>
      <x:c r="H1705" t="str">
        <x:v>EVLO</x:v>
      </x:c>
      <x:c r="I1705" s="22" t="n">
        <x:v>10</x:v>
      </x:c>
      <x:c r="J1705" t="str">
        <x:v>Worked</x:v>
      </x:c>
      <x:c r="K1705" t="str">
        <x:v>Employee 103775; home branch Birmingham; assigned role Operative Porter | Deployment branch: Birmingham | Actual role: Operative Porter | Jobs: 400514 | Customers: EVLO | Actual hours: 10.0; source records: 1</x:v>
      </x:c>
      <x:c r="L1705" t="str">
        <x:v>Include</x:v>
      </x:c>
      <x:c r="M1705"/>
      <x:c r="N1705"/>
    </x:row>
    <x:row r="1706">
      <x:c r="A1706" t="str">
        <x:v>Lewis Luckman|2026-03-06</x:v>
      </x:c>
      <x:c r="B1706" s="888" t="n">
        <x:v>46087</x:v>
      </x:c>
      <x:c r="C1706" t="str">
        <x:v>Lewis Luckman</x:v>
      </x:c>
      <x:c r="D1706" t="str">
        <x:v>Permanent</x:v>
      </x:c>
      <x:c r="E1706" t="str">
        <x:v>Birmingham</x:v>
      </x:c>
      <x:c r="F1706" t="str">
        <x:v>Operative Porter</x:v>
      </x:c>
      <x:c r="G1706" t="str">
        <x:v>400737</x:v>
      </x:c>
      <x:c r="H1706" t="str">
        <x:v>HSBC - March 2026 Deliveries</x:v>
      </x:c>
      <x:c r="I1706" s="22" t="n">
        <x:v>8</x:v>
      </x:c>
      <x:c r="J1706" t="str">
        <x:v>Worked</x:v>
      </x:c>
      <x:c r="K1706" t="str">
        <x:v>Employee 103775; home branch Birmingham; assigned role Operative Porter | Deployment branch: Birmingham | Actual role: Operative Porter | Jobs: 400737 | Customers: HSBC - March 2026 Deliveries | Actual hours: 8.0; source records: 1</x:v>
      </x:c>
      <x:c r="L1706" t="str">
        <x:v>Include</x:v>
      </x:c>
      <x:c r="M1706"/>
      <x:c r="N1706"/>
    </x:row>
    <x:row r="1707">
      <x:c r="A1707" t="str">
        <x:v>Lewis Luckman|2026-03-10</x:v>
      </x:c>
      <x:c r="B1707" s="888" t="n">
        <x:v>46091</x:v>
      </x:c>
      <x:c r="C1707" t="str">
        <x:v>Lewis Luckman</x:v>
      </x:c>
      <x:c r="D1707" t="str">
        <x:v>Permanent</x:v>
      </x:c>
      <x:c r="E1707" t="str">
        <x:v>Birmingham</x:v>
      </x:c>
      <x:c r="F1707" t="str">
        <x:v>Operative Porter</x:v>
      </x:c>
      <x:c r="G1707" t="str">
        <x:v>400520, 386884T</x:v>
      </x:c>
      <x:c r="H1707" t="str">
        <x:v>Anglian Water; Restore Harrow Green</x:v>
      </x:c>
      <x:c r="I1707" s="22" t="n">
        <x:v>19.5</x:v>
      </x:c>
      <x:c r="J1707" t="str">
        <x:v>Worked — 2 records</x:v>
      </x:c>
      <x:c r="K1707" t="str">
        <x:v>Employee 103775; home branch Birmingham; assigned role Operative Porter | Deployment branch: Birmingham, Cambridge | Actual role: Operative Porter | Jobs: 400520, 386884T | Customers: Anglian Water; Restore Harrow Green | Actual hours: 19.5; source records: 2</x:v>
      </x:c>
      <x:c r="L1707" t="str">
        <x:v>Include</x:v>
      </x:c>
      <x:c r="M1707"/>
      <x:c r="N1707"/>
    </x:row>
    <x:row r="1708">
      <x:c r="A1708" t="str">
        <x:v>Lewis Luckman|2026-03-11</x:v>
      </x:c>
      <x:c r="B1708" s="888" t="n">
        <x:v>46092</x:v>
      </x:c>
      <x:c r="C1708" t="str">
        <x:v>Lewis Luckman</x:v>
      </x:c>
      <x:c r="D1708" t="str">
        <x:v>Permanent</x:v>
      </x:c>
      <x:c r="E1708" t="str">
        <x:v>Birmingham</x:v>
      </x:c>
      <x:c r="F1708" t="str">
        <x:v>Operative Porter</x:v>
      </x:c>
      <x:c r="G1708" t="str">
        <x:v>386884T</x:v>
      </x:c>
      <x:c r="H1708" t="str">
        <x:v>Restore Harrow Green</x:v>
      </x:c>
      <x:c r="I1708" s="22" t="n">
        <x:v>13.5</x:v>
      </x:c>
      <x:c r="J1708" t="str">
        <x:v>Worked</x:v>
      </x:c>
      <x:c r="K1708" t="str">
        <x:v>Employee 103775; home branch Birmingham; assigned role Operative Porter | Deployment branch: Birmingham | Actual role: Operative Porter | Jobs: 386884T | Customers: Restore Harrow Green | Actual hours: 13.5; source records: 1</x:v>
      </x:c>
      <x:c r="L1708" t="str">
        <x:v>Include</x:v>
      </x:c>
      <x:c r="M1708"/>
      <x:c r="N1708"/>
    </x:row>
    <x:row r="1709">
      <x:c r="A1709" t="str">
        <x:v>Lewis Luckman|2026-03-12</x:v>
      </x:c>
      <x:c r="B1709" s="888" t="n">
        <x:v>46093</x:v>
      </x:c>
      <x:c r="C1709" t="str">
        <x:v>Lewis Luckman</x:v>
      </x:c>
      <x:c r="D1709" t="str">
        <x:v>Permanent</x:v>
      </x:c>
      <x:c r="E1709" t="str">
        <x:v>Birmingham</x:v>
      </x:c>
      <x:c r="F1709" t="str">
        <x:v>Operative Porter</x:v>
      </x:c>
      <x:c r="G1709" t="str">
        <x:v>400752, 399506</x:v>
      </x:c>
      <x:c r="H1709" t="str">
        <x:v>Birmingham City Council; HSBC - Storage 2026</x:v>
      </x:c>
      <x:c r="I1709" s="22" t="n">
        <x:v>8</x:v>
      </x:c>
      <x:c r="J1709" t="str">
        <x:v>Worked — 2 records</x:v>
      </x:c>
      <x:c r="K1709" t="str">
        <x:v>Employee 103775; home branch Birmingham; assigned role Operative Porter | Deployment branch: Birmingham | Actual role: Operative Porter | Jobs: 400752, 399506 | Customers: Birmingham City Council; HSBC - Storage 2026 | Actual hours: 8.0; source records: 2</x:v>
      </x:c>
      <x:c r="L1709" t="str">
        <x:v>Include</x:v>
      </x:c>
      <x:c r="M1709"/>
      <x:c r="N1709"/>
    </x:row>
    <x:row r="1710">
      <x:c r="A1710" t="str">
        <x:v>Lewis Luckman|2026-03-13</x:v>
      </x:c>
      <x:c r="B1710" s="888" t="n">
        <x:v>46094</x:v>
      </x:c>
      <x:c r="C1710" t="str">
        <x:v>Lewis Luckman</x:v>
      </x:c>
      <x:c r="D1710" t="str">
        <x:v>Permanent</x:v>
      </x:c>
      <x:c r="E1710" t="str">
        <x:v>Birmingham</x:v>
      </x:c>
      <x:c r="F1710" t="str">
        <x:v>Operative Porter</x:v>
      </x:c>
      <x:c r="G1710" t="str">
        <x:v>400343, 386884T</x:v>
      </x:c>
      <x:c r="H1710" t="str">
        <x:v>Midland Heart Limited; Restore Harrow Green</x:v>
      </x:c>
      <x:c r="I1710" s="22" t="n">
        <x:v>9.5</x:v>
      </x:c>
      <x:c r="J1710" t="str">
        <x:v>Worked — 2 records</x:v>
      </x:c>
      <x:c r="K1710" t="str">
        <x:v>Employee 103775; home branch Birmingham; assigned role Operative Porter | Deployment branch: Birmingham | Actual role: Operative Porter | Jobs: 400343, 386884T | Customers: Midland Heart Limited; Restore Harrow Green | Actual hours: 9.5; source records: 2</x:v>
      </x:c>
      <x:c r="L1710" t="str">
        <x:v>Include</x:v>
      </x:c>
      <x:c r="M1710"/>
      <x:c r="N1710"/>
    </x:row>
    <x:row r="1711">
      <x:c r="A1711" t="str">
        <x:v>Lewis Luckman|2026-03-16</x:v>
      </x:c>
      <x:c r="B1711" s="888" t="n">
        <x:v>46097</x:v>
      </x:c>
      <x:c r="C1711" t="str">
        <x:v>Lewis Luckman</x:v>
      </x:c>
      <x:c r="D1711" t="str">
        <x:v>Permanent</x:v>
      </x:c>
      <x:c r="E1711" t="str">
        <x:v>Birmingham</x:v>
      </x:c>
      <x:c r="F1711" t="str">
        <x:v>Operative Porter</x:v>
      </x:c>
      <x:c r="G1711" t="str">
        <x:v>394769</x:v>
      </x:c>
      <x:c r="H1711" t="str">
        <x:v>Cranfield University</x:v>
      </x:c>
      <x:c r="I1711" s="22" t="n">
        <x:v>10.5</x:v>
      </x:c>
      <x:c r="J1711" t="str">
        <x:v>Worked</x:v>
      </x:c>
      <x:c r="K1711" t="str">
        <x:v>Employee 103775; home branch Birmingham; assigned role Operative Porter | Deployment branch: Birmingham | Actual role: Operative Porter | Jobs: 394769 | Customers: Cranfield University | Actual hours: 10.5; source records: 1</x:v>
      </x:c>
      <x:c r="L1711" t="str">
        <x:v>Include</x:v>
      </x:c>
      <x:c r="M1711"/>
      <x:c r="N1711"/>
    </x:row>
    <x:row r="1712">
      <x:c r="A1712" t="str">
        <x:v>Lewis Luckman|2026-03-17</x:v>
      </x:c>
      <x:c r="B1712" s="888" t="n">
        <x:v>46098</x:v>
      </x:c>
      <x:c r="C1712" t="str">
        <x:v>Lewis Luckman</x:v>
      </x:c>
      <x:c r="D1712" t="str">
        <x:v>Permanent</x:v>
      </x:c>
      <x:c r="E1712" t="str">
        <x:v>Birmingham</x:v>
      </x:c>
      <x:c r="F1712" t="str">
        <x:v>Operative Porter</x:v>
      </x:c>
      <x:c r="G1712" t="str">
        <x:v>394769</x:v>
      </x:c>
      <x:c r="H1712" t="str">
        <x:v>Cranfield University</x:v>
      </x:c>
      <x:c r="I1712" s="22" t="n">
        <x:v>11</x:v>
      </x:c>
      <x:c r="J1712" t="str">
        <x:v>Worked</x:v>
      </x:c>
      <x:c r="K1712" t="str">
        <x:v>Employee 103775; home branch Birmingham; assigned role Operative Porter | Deployment branch: Birmingham | Actual role: Operative Porter | Jobs: 394769 | Customers: Cranfield University | Actual hours: 11.0; source records: 1</x:v>
      </x:c>
      <x:c r="L1712" t="str">
        <x:v>Include</x:v>
      </x:c>
      <x:c r="M1712"/>
      <x:c r="N1712"/>
    </x:row>
    <x:row r="1713">
      <x:c r="A1713" t="str">
        <x:v>Lewis Luckman|2026-03-18</x:v>
      </x:c>
      <x:c r="B1713" s="888" t="n">
        <x:v>46099</x:v>
      </x:c>
      <x:c r="C1713" t="str">
        <x:v>Lewis Luckman</x:v>
      </x:c>
      <x:c r="D1713" t="str">
        <x:v>Permanent</x:v>
      </x:c>
      <x:c r="E1713" t="str">
        <x:v>Birmingham</x:v>
      </x:c>
      <x:c r="F1713" t="str">
        <x:v>Operative Porter</x:v>
      </x:c>
      <x:c r="G1713" t="str">
        <x:v>399690A</x:v>
      </x:c>
      <x:c r="H1713" t="str">
        <x:v>Ministry of Justice</x:v>
      </x:c>
      <x:c r="I1713" s="22" t="n">
        <x:v>8</x:v>
      </x:c>
      <x:c r="J1713" t="str">
        <x:v>Worked</x:v>
      </x:c>
      <x:c r="K1713" t="str">
        <x:v>Employee 103775; home branch Birmingham; assigned role Operative Porter | Deployment branch: Birmingham | Actual role: Operative Porter | Jobs: 399690A | Customers: Ministry of Justice | Actual hours: 8.0; source records: 1</x:v>
      </x:c>
      <x:c r="L1713" t="str">
        <x:v>Include</x:v>
      </x:c>
      <x:c r="M1713"/>
      <x:c r="N1713"/>
    </x:row>
    <x:row r="1714">
      <x:c r="A1714" t="str">
        <x:v>Lewis Wright|2026-03-02</x:v>
      </x:c>
      <x:c r="B1714" s="888" t="n">
        <x:v>46083</x:v>
      </x:c>
      <x:c r="C1714" t="str">
        <x:v>Lewis Wright</x:v>
      </x:c>
      <x:c r="D1714" t="str">
        <x:v>Permanent</x:v>
      </x:c>
      <x:c r="E1714" t="str">
        <x:v>Thurrock</x:v>
      </x:c>
      <x:c r="F1714" t="str">
        <x:v>Warehouse</x:v>
      </x:c>
      <x:c r="G1714" t="str">
        <x:v>363792D</x:v>
      </x:c>
      <x:c r="H1714" t="str">
        <x:v>Thurrock Warehouse</x:v>
      </x:c>
      <x:c r="I1714" s="22" t="n">
        <x:v>9</x:v>
      </x:c>
      <x:c r="J1714" t="str">
        <x:v>Worked</x:v>
      </x:c>
      <x:c r="K1714" t="str">
        <x:v>Employee 104675; home branch Thurrock; assigned role Warehouse | Deployment branch: Thurrock | Actual role: Operative Skilled | Jobs: 363792D | Customers: Thurrock Warehouse | Actual hours: 9.0; source records: 1</x:v>
      </x:c>
      <x:c r="L1714" t="str">
        <x:v>Include</x:v>
      </x:c>
      <x:c r="M1714"/>
      <x:c r="N1714"/>
    </x:row>
    <x:row r="1715">
      <x:c r="A1715" t="str">
        <x:v>Lewis Wright|2026-03-03</x:v>
      </x:c>
      <x:c r="B1715" s="888" t="n">
        <x:v>46084</x:v>
      </x:c>
      <x:c r="C1715" t="str">
        <x:v>Lewis Wright</x:v>
      </x:c>
      <x:c r="D1715" t="str">
        <x:v>Permanent</x:v>
      </x:c>
      <x:c r="E1715" t="str">
        <x:v>Thurrock</x:v>
      </x:c>
      <x:c r="F1715" t="str">
        <x:v>Warehouse</x:v>
      </x:c>
      <x:c r="G1715" t="str">
        <x:v>363792D</x:v>
      </x:c>
      <x:c r="H1715" t="str">
        <x:v>Thurrock Warehouse</x:v>
      </x:c>
      <x:c r="I1715" s="22" t="n">
        <x:v>9</x:v>
      </x:c>
      <x:c r="J1715" t="str">
        <x:v>Worked</x:v>
      </x:c>
      <x:c r="K1715" t="str">
        <x:v>Employee 104675; home branch Thurrock; assigned role Warehouse | Deployment branch: Thurrock | Actual role: Operative Skilled | Jobs: 363792D | Customers: Thurrock Warehouse | Actual hours: 9.0; source records: 1</x:v>
      </x:c>
      <x:c r="L1715" t="str">
        <x:v>Include</x:v>
      </x:c>
      <x:c r="M1715"/>
      <x:c r="N1715"/>
    </x:row>
    <x:row r="1716">
      <x:c r="A1716" t="str">
        <x:v>Lewis Wright|2026-03-04</x:v>
      </x:c>
      <x:c r="B1716" s="888" t="n">
        <x:v>46085</x:v>
      </x:c>
      <x:c r="C1716" t="str">
        <x:v>Lewis Wright</x:v>
      </x:c>
      <x:c r="D1716" t="str">
        <x:v>Permanent</x:v>
      </x:c>
      <x:c r="E1716" t="str">
        <x:v>Thurrock</x:v>
      </x:c>
      <x:c r="F1716" t="str">
        <x:v>Warehouse</x:v>
      </x:c>
      <x:c r="G1716" t="str">
        <x:v>363792D</x:v>
      </x:c>
      <x:c r="H1716" t="str">
        <x:v>Thurrock Warehouse</x:v>
      </x:c>
      <x:c r="I1716" s="22" t="n">
        <x:v>9</x:v>
      </x:c>
      <x:c r="J1716" t="str">
        <x:v>Worked</x:v>
      </x:c>
      <x:c r="K1716" t="str">
        <x:v>Employee 104675; home branch Thurrock; assigned role Warehouse | Deployment branch: Thurrock | Actual role: Operative Skilled | Jobs: 363792D | Customers: Thurrock Warehouse | Actual hours: 9.0; source records: 1</x:v>
      </x:c>
      <x:c r="L1716" t="str">
        <x:v>Include</x:v>
      </x:c>
      <x:c r="M1716"/>
      <x:c r="N1716"/>
    </x:row>
    <x:row r="1717">
      <x:c r="A1717" t="str">
        <x:v>Lewis Wright|2026-03-05</x:v>
      </x:c>
      <x:c r="B1717" s="888" t="n">
        <x:v>46086</x:v>
      </x:c>
      <x:c r="C1717" t="str">
        <x:v>Lewis Wright</x:v>
      </x:c>
      <x:c r="D1717" t="str">
        <x:v>Permanent</x:v>
      </x:c>
      <x:c r="E1717" t="str">
        <x:v>Thurrock</x:v>
      </x:c>
      <x:c r="F1717" t="str">
        <x:v>Warehouse</x:v>
      </x:c>
      <x:c r="G1717" t="str">
        <x:v>363792D</x:v>
      </x:c>
      <x:c r="H1717" t="str">
        <x:v>Thurrock Warehouse</x:v>
      </x:c>
      <x:c r="I1717" s="22" t="n">
        <x:v>9</x:v>
      </x:c>
      <x:c r="J1717" t="str">
        <x:v>Worked</x:v>
      </x:c>
      <x:c r="K1717" t="str">
        <x:v>Employee 104675; home branch Thurrock; assigned role Warehouse | Deployment branch: Thurrock | Actual role: Operative Skilled | Jobs: 363792D | Customers: Thurrock Warehouse | Actual hours: 9.0; source records: 1</x:v>
      </x:c>
      <x:c r="L1717" t="str">
        <x:v>Include</x:v>
      </x:c>
      <x:c r="M1717"/>
      <x:c r="N1717"/>
    </x:row>
    <x:row r="1718">
      <x:c r="A1718" t="str">
        <x:v>Lewis Wright|2026-03-06</x:v>
      </x:c>
      <x:c r="B1718" s="888" t="n">
        <x:v>46087</x:v>
      </x:c>
      <x:c r="C1718" t="str">
        <x:v>Lewis Wright</x:v>
      </x:c>
      <x:c r="D1718" t="str">
        <x:v>Permanent</x:v>
      </x:c>
      <x:c r="E1718" t="str">
        <x:v>Thurrock</x:v>
      </x:c>
      <x:c r="F1718" t="str">
        <x:v>Warehouse</x:v>
      </x:c>
      <x:c r="G1718" t="str">
        <x:v>363792D</x:v>
      </x:c>
      <x:c r="H1718" t="str">
        <x:v>Thurrock Warehouse</x:v>
      </x:c>
      <x:c r="I1718" s="22" t="n">
        <x:v>9</x:v>
      </x:c>
      <x:c r="J1718" t="str">
        <x:v>Worked</x:v>
      </x:c>
      <x:c r="K1718" t="str">
        <x:v>Employee 104675; home branch Thurrock; assigned role Warehouse | Deployment branch: Thurrock | Actual role: Operative Skilled | Jobs: 363792D | Customers: Thurrock Warehouse | Actual hours: 9.0; source records: 1</x:v>
      </x:c>
      <x:c r="L1718" t="str">
        <x:v>Include</x:v>
      </x:c>
      <x:c r="M1718"/>
      <x:c r="N1718"/>
    </x:row>
    <x:row r="1719">
      <x:c r="A1719" t="str">
        <x:v>Lewis Wright|2026-03-09</x:v>
      </x:c>
      <x:c r="B1719" s="888" t="n">
        <x:v>46090</x:v>
      </x:c>
      <x:c r="C1719" t="str">
        <x:v>Lewis Wright</x:v>
      </x:c>
      <x:c r="D1719" t="str">
        <x:v>Permanent</x:v>
      </x:c>
      <x:c r="E1719" t="str">
        <x:v>Thurrock</x:v>
      </x:c>
      <x:c r="F1719" t="str">
        <x:v>Warehouse</x:v>
      </x:c>
      <x:c r="G1719" t="str">
        <x:v>363792D</x:v>
      </x:c>
      <x:c r="H1719" t="str">
        <x:v>Thurrock Warehouse</x:v>
      </x:c>
      <x:c r="I1719" s="22" t="n">
        <x:v>9</x:v>
      </x:c>
      <x:c r="J1719" t="str">
        <x:v>Worked</x:v>
      </x:c>
      <x:c r="K1719" t="str">
        <x:v>Employee 104675; home branch Thurrock; assigned role Warehouse | Deployment branch: Thurrock | Actual role: Operative Skilled | Jobs: 363792D | Customers: Thurrock Warehouse | Actual hours: 9.0; source records: 1</x:v>
      </x:c>
      <x:c r="L1719" t="str">
        <x:v>Include</x:v>
      </x:c>
      <x:c r="M1719"/>
      <x:c r="N1719"/>
    </x:row>
    <x:row r="1720">
      <x:c r="A1720" t="str">
        <x:v>Lewis Wright|2026-03-10</x:v>
      </x:c>
      <x:c r="B1720" s="888" t="n">
        <x:v>46091</x:v>
      </x:c>
      <x:c r="C1720" t="str">
        <x:v>Lewis Wright</x:v>
      </x:c>
      <x:c r="D1720" t="str">
        <x:v>Permanent</x:v>
      </x:c>
      <x:c r="E1720" t="str">
        <x:v>Thurrock</x:v>
      </x:c>
      <x:c r="F1720" t="str">
        <x:v>Warehouse</x:v>
      </x:c>
      <x:c r="G1720" t="str">
        <x:v>363792D</x:v>
      </x:c>
      <x:c r="H1720" t="str">
        <x:v>Thurrock Warehouse</x:v>
      </x:c>
      <x:c r="I1720" s="22" t="n">
        <x:v>9</x:v>
      </x:c>
      <x:c r="J1720" t="str">
        <x:v>Worked</x:v>
      </x:c>
      <x:c r="K1720" t="str">
        <x:v>Employee 104675; home branch Thurrock; assigned role Warehouse | Deployment branch: Thurrock | Actual role: Operative Skilled | Jobs: 363792D | Customers: Thurrock Warehouse | Actual hours: 9.0; source records: 1</x:v>
      </x:c>
      <x:c r="L1720" t="str">
        <x:v>Include</x:v>
      </x:c>
      <x:c r="M1720"/>
      <x:c r="N1720"/>
    </x:row>
    <x:row r="1721">
      <x:c r="A1721" t="str">
        <x:v>Lewis Wright|2026-03-11</x:v>
      </x:c>
      <x:c r="B1721" s="888" t="n">
        <x:v>46092</x:v>
      </x:c>
      <x:c r="C1721" t="str">
        <x:v>Lewis Wright</x:v>
      </x:c>
      <x:c r="D1721" t="str">
        <x:v>Permanent</x:v>
      </x:c>
      <x:c r="E1721" t="str">
        <x:v>Thurrock</x:v>
      </x:c>
      <x:c r="F1721" t="str">
        <x:v>Warehouse</x:v>
      </x:c>
      <x:c r="G1721" t="str">
        <x:v>363792D</x:v>
      </x:c>
      <x:c r="H1721" t="str">
        <x:v>Thurrock Warehouse</x:v>
      </x:c>
      <x:c r="I1721" s="22" t="n">
        <x:v>9</x:v>
      </x:c>
      <x:c r="J1721" t="str">
        <x:v>Worked</x:v>
      </x:c>
      <x:c r="K1721" t="str">
        <x:v>Employee 104675; home branch Thurrock; assigned role Warehouse | Deployment branch: Thurrock | Actual role: Operative Skilled | Jobs: 363792D | Customers: Thurrock Warehouse | Actual hours: 9.0; source records: 1</x:v>
      </x:c>
      <x:c r="L1721" t="str">
        <x:v>Include</x:v>
      </x:c>
      <x:c r="M1721"/>
      <x:c r="N1721"/>
    </x:row>
    <x:row r="1722">
      <x:c r="A1722" t="str">
        <x:v>Lewis Wright|2026-03-12</x:v>
      </x:c>
      <x:c r="B1722" s="888" t="n">
        <x:v>46093</x:v>
      </x:c>
      <x:c r="C1722" t="str">
        <x:v>Lewis Wright</x:v>
      </x:c>
      <x:c r="D1722" t="str">
        <x:v>Permanent</x:v>
      </x:c>
      <x:c r="E1722" t="str">
        <x:v>Thurrock</x:v>
      </x:c>
      <x:c r="F1722" t="str">
        <x:v>Warehouse</x:v>
      </x:c>
      <x:c r="G1722" t="str">
        <x:v>363792D</x:v>
      </x:c>
      <x:c r="H1722" t="str">
        <x:v>Thurrock Warehouse</x:v>
      </x:c>
      <x:c r="I1722" s="22" t="n">
        <x:v>9</x:v>
      </x:c>
      <x:c r="J1722" t="str">
        <x:v>Worked</x:v>
      </x:c>
      <x:c r="K1722" t="str">
        <x:v>Employee 104675; home branch Thurrock; assigned role Warehouse | Deployment branch: Thurrock | Actual role: Operative Skilled | Jobs: 363792D | Customers: Thurrock Warehouse | Actual hours: 9.0; source records: 1</x:v>
      </x:c>
      <x:c r="L1722" t="str">
        <x:v>Include</x:v>
      </x:c>
      <x:c r="M1722"/>
      <x:c r="N1722"/>
    </x:row>
    <x:row r="1723">
      <x:c r="A1723" t="str">
        <x:v>Lewis Wright|2026-03-16</x:v>
      </x:c>
      <x:c r="B1723" s="888" t="n">
        <x:v>46097</x:v>
      </x:c>
      <x:c r="C1723" t="str">
        <x:v>Lewis Wright</x:v>
      </x:c>
      <x:c r="D1723" t="str">
        <x:v>Permanent</x:v>
      </x:c>
      <x:c r="E1723" t="str">
        <x:v>Thurrock</x:v>
      </x:c>
      <x:c r="F1723" t="str">
        <x:v>Warehouse</x:v>
      </x:c>
      <x:c r="G1723" t="str">
        <x:v>363792D</x:v>
      </x:c>
      <x:c r="H1723" t="str">
        <x:v>Thurrock Warehouse</x:v>
      </x:c>
      <x:c r="I1723" s="22" t="n">
        <x:v>9</x:v>
      </x:c>
      <x:c r="J1723" t="str">
        <x:v>Worked</x:v>
      </x:c>
      <x:c r="K1723" t="str">
        <x:v>Employee 104675; home branch Thurrock; assigned role Warehouse | Deployment branch: Thurrock | Actual role: Operative Skilled | Jobs: 363792D | Customers: Thurrock Warehouse | Actual hours: 9.0; source records: 1</x:v>
      </x:c>
      <x:c r="L1723" t="str">
        <x:v>Include</x:v>
      </x:c>
      <x:c r="M1723"/>
      <x:c r="N1723"/>
    </x:row>
    <x:row r="1724">
      <x:c r="A1724" t="str">
        <x:v>Lewis Wright|2026-03-17</x:v>
      </x:c>
      <x:c r="B1724" s="888" t="n">
        <x:v>46098</x:v>
      </x:c>
      <x:c r="C1724" t="str">
        <x:v>Lewis Wright</x:v>
      </x:c>
      <x:c r="D1724" t="str">
        <x:v>Permanent</x:v>
      </x:c>
      <x:c r="E1724" t="str">
        <x:v>Thurrock</x:v>
      </x:c>
      <x:c r="F1724" t="str">
        <x:v>Warehouse</x:v>
      </x:c>
      <x:c r="G1724" t="str">
        <x:v>363792D</x:v>
      </x:c>
      <x:c r="H1724" t="str">
        <x:v>Thurrock Warehouse</x:v>
      </x:c>
      <x:c r="I1724" s="22" t="n">
        <x:v>9</x:v>
      </x:c>
      <x:c r="J1724" t="str">
        <x:v>Worked</x:v>
      </x:c>
      <x:c r="K1724" t="str">
        <x:v>Employee 104675; home branch Thurrock; assigned role Warehouse | Deployment branch: Thurrock | Actual role: Operative Skilled | Jobs: 363792D | Customers: Thurrock Warehouse | Actual hours: 9.0; source records: 1</x:v>
      </x:c>
      <x:c r="L1724" t="str">
        <x:v>Include</x:v>
      </x:c>
      <x:c r="M1724"/>
      <x:c r="N1724"/>
    </x:row>
    <x:row r="1725">
      <x:c r="A1725" t="str">
        <x:v>Lewis Wright|2026-03-18</x:v>
      </x:c>
      <x:c r="B1725" s="888" t="n">
        <x:v>46099</x:v>
      </x:c>
      <x:c r="C1725" t="str">
        <x:v>Lewis Wright</x:v>
      </x:c>
      <x:c r="D1725" t="str">
        <x:v>Permanent</x:v>
      </x:c>
      <x:c r="E1725" t="str">
        <x:v>Thurrock</x:v>
      </x:c>
      <x:c r="F1725" t="str">
        <x:v>Warehouse</x:v>
      </x:c>
      <x:c r="G1725" t="str">
        <x:v>363792D</x:v>
      </x:c>
      <x:c r="H1725" t="str">
        <x:v>Thurrock Warehouse</x:v>
      </x:c>
      <x:c r="I1725" s="22" t="n">
        <x:v>9</x:v>
      </x:c>
      <x:c r="J1725" t="str">
        <x:v>Worked</x:v>
      </x:c>
      <x:c r="K1725" t="str">
        <x:v>Employee 104675; home branch Thurrock; assigned role Warehouse | Deployment branch: Thurrock | Actual role: Operative Skilled | Jobs: 363792D | Customers: Thurrock Warehouse | Actual hours: 9.0; source records: 1</x:v>
      </x:c>
      <x:c r="L1725" t="str">
        <x:v>Include</x:v>
      </x:c>
      <x:c r="M1725"/>
      <x:c r="N1725"/>
    </x:row>
    <x:row r="1726">
      <x:c r="A1726" t="str">
        <x:v>Lewis Wright|2026-03-19</x:v>
      </x:c>
      <x:c r="B1726" s="888" t="n">
        <x:v>46100</x:v>
      </x:c>
      <x:c r="C1726" t="str">
        <x:v>Lewis Wright</x:v>
      </x:c>
      <x:c r="D1726" t="str">
        <x:v>Permanent</x:v>
      </x:c>
      <x:c r="E1726" t="str">
        <x:v>Thurrock</x:v>
      </x:c>
      <x:c r="F1726" t="str">
        <x:v>Warehouse</x:v>
      </x:c>
      <x:c r="G1726" t="str">
        <x:v>363792D</x:v>
      </x:c>
      <x:c r="H1726" t="str">
        <x:v>Thurrock Warehouse</x:v>
      </x:c>
      <x:c r="I1726" s="22" t="n">
        <x:v>9</x:v>
      </x:c>
      <x:c r="J1726" t="str">
        <x:v>Worked</x:v>
      </x:c>
      <x:c r="K1726" t="str">
        <x:v>Employee 104675; home branch Thurrock; assigned role Warehouse | Deployment branch: Thurrock | Actual role: Operative Skilled | Jobs: 363792D | Customers: Thurrock Warehouse | Actual hours: 9.0; source records: 1</x:v>
      </x:c>
      <x:c r="L1726" t="str">
        <x:v>Include</x:v>
      </x:c>
      <x:c r="M1726"/>
      <x:c r="N1726"/>
    </x:row>
    <x:row r="1727">
      <x:c r="A1727" t="str">
        <x:v>Lewis Wright|2026-03-20</x:v>
      </x:c>
      <x:c r="B1727" s="888" t="n">
        <x:v>46101</x:v>
      </x:c>
      <x:c r="C1727" t="str">
        <x:v>Lewis Wright</x:v>
      </x:c>
      <x:c r="D1727" t="str">
        <x:v>Permanent</x:v>
      </x:c>
      <x:c r="E1727" t="str">
        <x:v>Thurrock</x:v>
      </x:c>
      <x:c r="F1727" t="str">
        <x:v>Warehouse</x:v>
      </x:c>
      <x:c r="G1727" t="str">
        <x:v>363792D</x:v>
      </x:c>
      <x:c r="H1727" t="str">
        <x:v>Thurrock Warehouse</x:v>
      </x:c>
      <x:c r="I1727" s="22" t="n">
        <x:v>9</x:v>
      </x:c>
      <x:c r="J1727" t="str">
        <x:v>Worked</x:v>
      </x:c>
      <x:c r="K1727" t="str">
        <x:v>Employee 104675; home branch Thurrock; assigned role Warehouse | Deployment branch: Thurrock | Actual role: Operative Skilled | Jobs: 363792D | Customers: Thurrock Warehouse | Actual hours: 9.0; source records: 1</x:v>
      </x:c>
      <x:c r="L1727" t="str">
        <x:v>Include</x:v>
      </x:c>
      <x:c r="M1727"/>
      <x:c r="N1727"/>
    </x:row>
    <x:row r="1728">
      <x:c r="A1728" t="str">
        <x:v>Lewis Wright|2026-03-23</x:v>
      </x:c>
      <x:c r="B1728" s="888" t="n">
        <x:v>46104</x:v>
      </x:c>
      <x:c r="C1728" t="str">
        <x:v>Lewis Wright</x:v>
      </x:c>
      <x:c r="D1728" t="str">
        <x:v>Permanent</x:v>
      </x:c>
      <x:c r="E1728" t="str">
        <x:v>Thurrock</x:v>
      </x:c>
      <x:c r="F1728" t="str">
        <x:v>Warehouse</x:v>
      </x:c>
      <x:c r="G1728" t="str">
        <x:v>363792D</x:v>
      </x:c>
      <x:c r="H1728" t="str">
        <x:v>Thurrock Warehouse</x:v>
      </x:c>
      <x:c r="I1728" s="22" t="n">
        <x:v>9</x:v>
      </x:c>
      <x:c r="J1728" t="str">
        <x:v>Worked</x:v>
      </x:c>
      <x:c r="K1728" t="str">
        <x:v>Employee 104675; home branch Thurrock; assigned role Warehouse | Deployment branch: Thurrock | Actual role: Operative Skilled | Jobs: 363792D | Customers: Thurrock Warehouse | Actual hours: 9.0; source records: 1</x:v>
      </x:c>
      <x:c r="L1728" t="str">
        <x:v>Include</x:v>
      </x:c>
      <x:c r="M1728"/>
      <x:c r="N1728"/>
    </x:row>
    <x:row r="1729">
      <x:c r="A1729" t="str">
        <x:v>Lewis Wright|2026-03-25</x:v>
      </x:c>
      <x:c r="B1729" s="888" t="n">
        <x:v>46106</x:v>
      </x:c>
      <x:c r="C1729" t="str">
        <x:v>Lewis Wright</x:v>
      </x:c>
      <x:c r="D1729" t="str">
        <x:v>Permanent</x:v>
      </x:c>
      <x:c r="E1729" t="str">
        <x:v>Thurrock</x:v>
      </x:c>
      <x:c r="F1729" t="str">
        <x:v>Warehouse</x:v>
      </x:c>
      <x:c r="G1729" t="str">
        <x:v>363792D</x:v>
      </x:c>
      <x:c r="H1729" t="str">
        <x:v>Thurrock Warehouse</x:v>
      </x:c>
      <x:c r="I1729" s="22" t="n">
        <x:v>9</x:v>
      </x:c>
      <x:c r="J1729" t="str">
        <x:v>Worked</x:v>
      </x:c>
      <x:c r="K1729" t="str">
        <x:v>Employee 104675; home branch Thurrock; assigned role Warehouse | Deployment branch: Thurrock | Actual role: Operative Skilled | Jobs: 363792D | Customers: Thurrock Warehouse | Actual hours: 9.0; source records: 1</x:v>
      </x:c>
      <x:c r="L1729" t="str">
        <x:v>Include</x:v>
      </x:c>
      <x:c r="M1729"/>
      <x:c r="N1729"/>
    </x:row>
    <x:row r="1730">
      <x:c r="A1730" t="str">
        <x:v>Lewis Wright|2026-03-26</x:v>
      </x:c>
      <x:c r="B1730" s="888" t="n">
        <x:v>46107</x:v>
      </x:c>
      <x:c r="C1730" t="str">
        <x:v>Lewis Wright</x:v>
      </x:c>
      <x:c r="D1730" t="str">
        <x:v>Permanent</x:v>
      </x:c>
      <x:c r="E1730" t="str">
        <x:v>Thurrock</x:v>
      </x:c>
      <x:c r="F1730" t="str">
        <x:v>Warehouse</x:v>
      </x:c>
      <x:c r="G1730" t="str">
        <x:v>363792D</x:v>
      </x:c>
      <x:c r="H1730" t="str">
        <x:v>Thurrock Warehouse</x:v>
      </x:c>
      <x:c r="I1730" s="22" t="n">
        <x:v>9</x:v>
      </x:c>
      <x:c r="J1730" t="str">
        <x:v>Worked</x:v>
      </x:c>
      <x:c r="K1730" t="str">
        <x:v>Employee 104675; home branch Thurrock; assigned role Warehouse | Deployment branch: Thurrock | Actual role: Operative Skilled | Jobs: 363792D | Customers: Thurrock Warehouse | Actual hours: 9.0; source records: 1</x:v>
      </x:c>
      <x:c r="L1730" t="str">
        <x:v>Include</x:v>
      </x:c>
      <x:c r="M1730"/>
      <x:c r="N1730"/>
    </x:row>
    <x:row r="1731">
      <x:c r="A1731" t="str">
        <x:v>Lewis Wright|2026-03-27</x:v>
      </x:c>
      <x:c r="B1731" s="888" t="n">
        <x:v>46108</x:v>
      </x:c>
      <x:c r="C1731" t="str">
        <x:v>Lewis Wright</x:v>
      </x:c>
      <x:c r="D1731" t="str">
        <x:v>Permanent</x:v>
      </x:c>
      <x:c r="E1731" t="str">
        <x:v>Thurrock</x:v>
      </x:c>
      <x:c r="F1731" t="str">
        <x:v>Warehouse</x:v>
      </x:c>
      <x:c r="G1731" t="str">
        <x:v>363792D</x:v>
      </x:c>
      <x:c r="H1731" t="str">
        <x:v>Thurrock Warehouse</x:v>
      </x:c>
      <x:c r="I1731" s="22" t="n">
        <x:v>9</x:v>
      </x:c>
      <x:c r="J1731" t="str">
        <x:v>CONFLICT — Worked + leave</x:v>
      </x:c>
      <x:c r="K1731" t="str">
        <x:v>Employee 104675; home branch Thurrock; assigned role Warehouse | Deployment branch: Thurrock | Actual role: Operative Skilled | Jobs: 363792D | Customers: Thurrock Warehouse | Actual hours: 9.0; source records: 1 | Leave: Annual Leave (Days) | Leave calendar basis: Fixed schedule</x:v>
      </x:c>
      <x:c r="L1731" t="str">
        <x:v>Include</x:v>
      </x:c>
      <x:c r="M1731"/>
      <x:c r="N1731"/>
    </x:row>
    <x:row r="1732">
      <x:c r="A1732" t="str">
        <x:v>Luke Nolan|2026-03-02</x:v>
      </x:c>
      <x:c r="B1732" s="888" t="n">
        <x:v>46083</x:v>
      </x:c>
      <x:c r="C1732" t="str">
        <x:v>Luke Nolan</x:v>
      </x:c>
      <x:c r="D1732" t="str">
        <x:v>Permanent</x:v>
      </x:c>
      <x:c r="E1732" t="str">
        <x:v>Manchester</x:v>
      </x:c>
      <x:c r="F1732" t="str">
        <x:v>Operative Porter</x:v>
      </x:c>
      <x:c r="G1732" t="str">
        <x:v>400423</x:v>
      </x:c>
      <x:c r="H1732" t="str">
        <x:v>University of Manchester</x:v>
      </x:c>
      <x:c r="I1732" s="22" t="n">
        <x:v>8.5</x:v>
      </x:c>
      <x:c r="J1732" t="str">
        <x:v>Worked</x:v>
      </x:c>
      <x:c r="K1732" t="str">
        <x:v>Employee 104625; home branch Manchester; assigned role Operative Porter | Deployment branch: Manchester | Actual role: Operative Porter | Jobs: 400423 | Customers: University of Manchester | Actual hours: 8.5; source records: 1</x:v>
      </x:c>
      <x:c r="L1732" t="str">
        <x:v>Include</x:v>
      </x:c>
      <x:c r="M1732"/>
      <x:c r="N1732"/>
    </x:row>
    <x:row r="1733">
      <x:c r="A1733" t="str">
        <x:v>Luke Nolan|2026-03-03</x:v>
      </x:c>
      <x:c r="B1733" s="888" t="n">
        <x:v>46084</x:v>
      </x:c>
      <x:c r="C1733" t="str">
        <x:v>Luke Nolan</x:v>
      </x:c>
      <x:c r="D1733" t="str">
        <x:v>Permanent</x:v>
      </x:c>
      <x:c r="E1733" t="str">
        <x:v>Manchester</x:v>
      </x:c>
      <x:c r="F1733" t="str">
        <x:v>Operative Porter</x:v>
      </x:c>
      <x:c r="G1733" t="str">
        <x:v>400423</x:v>
      </x:c>
      <x:c r="H1733" t="str">
        <x:v>University of Manchester</x:v>
      </x:c>
      <x:c r="I1733" s="22" t="n">
        <x:v>6.5</x:v>
      </x:c>
      <x:c r="J1733" t="str">
        <x:v>Worked</x:v>
      </x:c>
      <x:c r="K1733" t="str">
        <x:v>Employee 104625; home branch Manchester; assigned role Operative Porter | Deployment branch: Manchester | Actual role: Operative Porter | Jobs: 400423 | Customers: University of Manchester | Actual hours: 6.5; source records: 1</x:v>
      </x:c>
      <x:c r="L1733" t="str">
        <x:v>Include</x:v>
      </x:c>
      <x:c r="M1733"/>
      <x:c r="N1733"/>
    </x:row>
    <x:row r="1734">
      <x:c r="A1734" t="str">
        <x:v>Luke Nolan|2026-03-04</x:v>
      </x:c>
      <x:c r="B1734" s="888" t="n">
        <x:v>46085</x:v>
      </x:c>
      <x:c r="C1734" t="str">
        <x:v>Luke Nolan</x:v>
      </x:c>
      <x:c r="D1734" t="str">
        <x:v>Permanent</x:v>
      </x:c>
      <x:c r="E1734" t="str">
        <x:v>Manchester</x:v>
      </x:c>
      <x:c r="F1734" t="str">
        <x:v>Operative Porter</x:v>
      </x:c>
      <x:c r="G1734" t="str">
        <x:v>400423</x:v>
      </x:c>
      <x:c r="H1734" t="str">
        <x:v>University of Manchester</x:v>
      </x:c>
      <x:c r="I1734" s="22" t="n">
        <x:v>7.5</x:v>
      </x:c>
      <x:c r="J1734" t="str">
        <x:v>Worked</x:v>
      </x:c>
      <x:c r="K1734" t="str">
        <x:v>Employee 104625; home branch Manchester; assigned role Operative Porter | Deployment branch: Manchester | Actual role: Operative Porter | Jobs: 400423 | Customers: University of Manchester | Actual hours: 7.5; source records: 1</x:v>
      </x:c>
      <x:c r="L1734" t="str">
        <x:v>Include</x:v>
      </x:c>
      <x:c r="M1734"/>
      <x:c r="N1734"/>
    </x:row>
    <x:row r="1735">
      <x:c r="A1735" t="str">
        <x:v>Luke Nolan|2026-03-05</x:v>
      </x:c>
      <x:c r="B1735" s="888" t="n">
        <x:v>46086</x:v>
      </x:c>
      <x:c r="C1735" t="str">
        <x:v>Luke Nolan</x:v>
      </x:c>
      <x:c r="D1735" t="str">
        <x:v>Permanent</x:v>
      </x:c>
      <x:c r="E1735" t="str">
        <x:v>Manchester</x:v>
      </x:c>
      <x:c r="F1735" t="str">
        <x:v>Operative Porter</x:v>
      </x:c>
      <x:c r="G1735" t="str">
        <x:v>394449, 400781</x:v>
      </x:c>
      <x:c r="H1735" t="str">
        <x:v>BT; The Bread and Butter Thing</x:v>
      </x:c>
      <x:c r="I1735" s="22" t="n">
        <x:v>13.5</x:v>
      </x:c>
      <x:c r="J1735" t="str">
        <x:v>Worked — 2 records</x:v>
      </x:c>
      <x:c r="K1735" t="str">
        <x:v>Employee 104625; home branch Manchester; assigned role Operative Porter | Deployment branch: Manchester | Actual role: Operative Porter | Jobs: 394449, 400781 | Customers: BT; The Bread and Butter Thing | Actual hours: 13.5; source records: 2</x:v>
      </x:c>
      <x:c r="L1735" t="str">
        <x:v>Include</x:v>
      </x:c>
      <x:c r="M1735"/>
      <x:c r="N1735"/>
    </x:row>
    <x:row r="1736">
      <x:c r="A1736" t="str">
        <x:v>Luke Nolan|2026-03-06</x:v>
      </x:c>
      <x:c r="B1736" s="888" t="n">
        <x:v>46087</x:v>
      </x:c>
      <x:c r="C1736" t="str">
        <x:v>Luke Nolan</x:v>
      </x:c>
      <x:c r="D1736" t="str">
        <x:v>Permanent</x:v>
      </x:c>
      <x:c r="E1736" t="str">
        <x:v>Manchester</x:v>
      </x:c>
      <x:c r="F1736" t="str">
        <x:v>Operative Porter</x:v>
      </x:c>
      <x:c r="G1736"/>
      <x:c r="H1736"/>
      <x:c r="I1736" s="22" t="n">
        <x:v>0</x:v>
      </x:c>
      <x:c r="J1736" t="str">
        <x:v>Annual leave</x:v>
      </x:c>
      <x:c r="K1736" t="str">
        <x:v>Employee 104625; home branch Manchester; assigned role Operative Porter | Leave: Annual Leave (Hours) | Leave calendar basis: Variable-pattern period</x:v>
      </x:c>
      <x:c r="L1736" t="str">
        <x:v>Include</x:v>
      </x:c>
      <x:c r="M1736"/>
      <x:c r="N1736"/>
    </x:row>
    <x:row r="1737">
      <x:c r="A1737" t="str">
        <x:v>Luke Nolan|2026-03-09</x:v>
      </x:c>
      <x:c r="B1737" s="888" t="n">
        <x:v>46090</x:v>
      </x:c>
      <x:c r="C1737" t="str">
        <x:v>Luke Nolan</x:v>
      </x:c>
      <x:c r="D1737" t="str">
        <x:v>Permanent</x:v>
      </x:c>
      <x:c r="E1737" t="str">
        <x:v>Manchester</x:v>
      </x:c>
      <x:c r="F1737" t="str">
        <x:v>Operative Porter</x:v>
      </x:c>
      <x:c r="G1737" t="str">
        <x:v>400423</x:v>
      </x:c>
      <x:c r="H1737" t="str">
        <x:v>University of Manchester</x:v>
      </x:c>
      <x:c r="I1737" s="22" t="n">
        <x:v>8.5</x:v>
      </x:c>
      <x:c r="J1737" t="str">
        <x:v>Worked</x:v>
      </x:c>
      <x:c r="K1737" t="str">
        <x:v>Employee 104625; home branch Manchester; assigned role Operative Porter | Deployment branch: Manchester | Actual role: Operative Porter | Jobs: 400423 | Customers: University of Manchester | Actual hours: 8.5; source records: 1</x:v>
      </x:c>
      <x:c r="L1737" t="str">
        <x:v>Include</x:v>
      </x:c>
      <x:c r="M1737"/>
      <x:c r="N1737"/>
    </x:row>
    <x:row r="1738">
      <x:c r="A1738" t="str">
        <x:v>Luke Nolan|2026-03-10</x:v>
      </x:c>
      <x:c r="B1738" s="888" t="n">
        <x:v>46091</x:v>
      </x:c>
      <x:c r="C1738" t="str">
        <x:v>Luke Nolan</x:v>
      </x:c>
      <x:c r="D1738" t="str">
        <x:v>Permanent</x:v>
      </x:c>
      <x:c r="E1738" t="str">
        <x:v>Manchester</x:v>
      </x:c>
      <x:c r="F1738" t="str">
        <x:v>Operative Porter</x:v>
      </x:c>
      <x:c r="G1738" t="str">
        <x:v>400667</x:v>
      </x:c>
      <x:c r="H1738" t="str">
        <x:v>CBRE/NCC Services Ltd</x:v>
      </x:c>
      <x:c r="I1738" s="22" t="n">
        <x:v>8</x:v>
      </x:c>
      <x:c r="J1738" t="str">
        <x:v>Worked</x:v>
      </x:c>
      <x:c r="K1738" t="str">
        <x:v>Employee 104625; home branch Manchester; assigned role Operative Porter | Deployment branch: Manchester | Actual role: Operative Skilled | Jobs: 400667 | Customers: CBRE/NCC Services Ltd | Actual hours: 8.0; source records: 1</x:v>
      </x:c>
      <x:c r="L1738" t="str">
        <x:v>Include</x:v>
      </x:c>
      <x:c r="M1738"/>
      <x:c r="N1738"/>
    </x:row>
    <x:row r="1739">
      <x:c r="A1739" t="str">
        <x:v>Luke Nolan|2026-03-11</x:v>
      </x:c>
      <x:c r="B1739" s="888" t="n">
        <x:v>46092</x:v>
      </x:c>
      <x:c r="C1739" t="str">
        <x:v>Luke Nolan</x:v>
      </x:c>
      <x:c r="D1739" t="str">
        <x:v>Permanent</x:v>
      </x:c>
      <x:c r="E1739" t="str">
        <x:v>Manchester</x:v>
      </x:c>
      <x:c r="F1739" t="str">
        <x:v>Operative Porter</x:v>
      </x:c>
      <x:c r="G1739" t="str">
        <x:v>398317B</x:v>
      </x:c>
      <x:c r="H1739" t="str">
        <x:v>Restore Harrow Green</x:v>
      </x:c>
      <x:c r="I1739" s="22" t="n">
        <x:v>7</x:v>
      </x:c>
      <x:c r="J1739" t="str">
        <x:v>Worked</x:v>
      </x:c>
      <x:c r="K1739" t="str">
        <x:v>Employee 104625; home branch Manchester; assigned role Operative Porter | Deployment branch: Manchester | Actual role: Operative Porter | Jobs: 398317B | Customers: Restore Harrow Green | Actual hours: 7.0; source records: 1</x:v>
      </x:c>
      <x:c r="L1739" t="str">
        <x:v>Include</x:v>
      </x:c>
      <x:c r="M1739"/>
      <x:c r="N1739"/>
    </x:row>
    <x:row r="1740">
      <x:c r="A1740" t="str">
        <x:v>Luke Nolan|2026-03-16</x:v>
      </x:c>
      <x:c r="B1740" s="888" t="n">
        <x:v>46097</x:v>
      </x:c>
      <x:c r="C1740" t="str">
        <x:v>Luke Nolan</x:v>
      </x:c>
      <x:c r="D1740" t="str">
        <x:v>Permanent</x:v>
      </x:c>
      <x:c r="E1740" t="str">
        <x:v>Manchester</x:v>
      </x:c>
      <x:c r="F1740" t="str">
        <x:v>Operative Porter</x:v>
      </x:c>
      <x:c r="G1740" t="str">
        <x:v>400381, 400662</x:v>
      </x:c>
      <x:c r="H1740" t="str">
        <x:v>Cheshire Police</x:v>
      </x:c>
      <x:c r="I1740" s="22" t="n">
        <x:v>9</x:v>
      </x:c>
      <x:c r="J1740" t="str">
        <x:v>Worked — 2 records</x:v>
      </x:c>
      <x:c r="K1740" t="str">
        <x:v>Employee 104625; home branch Manchester; assigned role Operative Porter | Deployment branch: Manchester | Actual role: Operative Porter | Jobs: 400381, 400662 | Customers: Cheshire Police | Actual hours: 9.0; source records: 2</x:v>
      </x:c>
      <x:c r="L1740" t="str">
        <x:v>Include</x:v>
      </x:c>
      <x:c r="M1740"/>
      <x:c r="N1740"/>
    </x:row>
    <x:row r="1741">
      <x:c r="A1741" t="str">
        <x:v>Luke Nolan|2026-03-17</x:v>
      </x:c>
      <x:c r="B1741" s="888" t="n">
        <x:v>46098</x:v>
      </x:c>
      <x:c r="C1741" t="str">
        <x:v>Luke Nolan</x:v>
      </x:c>
      <x:c r="D1741" t="str">
        <x:v>Permanent</x:v>
      </x:c>
      <x:c r="E1741" t="str">
        <x:v>Manchester</x:v>
      </x:c>
      <x:c r="F1741" t="str">
        <x:v>Operative Porter</x:v>
      </x:c>
      <x:c r="G1741" t="str">
        <x:v>399690A, 398317B</x:v>
      </x:c>
      <x:c r="H1741" t="str">
        <x:v>Ministry of Justice; Restore Harrow Green</x:v>
      </x:c>
      <x:c r="I1741" s="22" t="n">
        <x:v>17</x:v>
      </x:c>
      <x:c r="J1741" t="str">
        <x:v>Worked — 2 records</x:v>
      </x:c>
      <x:c r="K1741" t="str">
        <x:v>Employee 104625; home branch Manchester; assigned role Operative Porter | Deployment branch: Birmingham, Manchester | Actual role: Operative Porter | Jobs: 399690A, 398317B | Customers: Ministry of Justice; Restore Harrow Green | Actual hours: 17.0; source records: 2</x:v>
      </x:c>
      <x:c r="L1741" t="str">
        <x:v>Include</x:v>
      </x:c>
      <x:c r="M1741"/>
      <x:c r="N1741"/>
    </x:row>
    <x:row r="1742">
      <x:c r="A1742" t="str">
        <x:v>Luke Nolan|2026-03-18</x:v>
      </x:c>
      <x:c r="B1742" s="888" t="n">
        <x:v>46099</x:v>
      </x:c>
      <x:c r="C1742" t="str">
        <x:v>Luke Nolan</x:v>
      </x:c>
      <x:c r="D1742" t="str">
        <x:v>Permanent</x:v>
      </x:c>
      <x:c r="E1742" t="str">
        <x:v>Manchester</x:v>
      </x:c>
      <x:c r="F1742" t="str">
        <x:v>Operative Porter</x:v>
      </x:c>
      <x:c r="G1742" t="str">
        <x:v>399690A, 398317B</x:v>
      </x:c>
      <x:c r="H1742" t="str">
        <x:v>Ministry of Justice; Restore Harrow Green</x:v>
      </x:c>
      <x:c r="I1742" s="22" t="n">
        <x:v>17.5</x:v>
      </x:c>
      <x:c r="J1742" t="str">
        <x:v>Worked — 2 records</x:v>
      </x:c>
      <x:c r="K1742" t="str">
        <x:v>Employee 104625; home branch Manchester; assigned role Operative Porter | Deployment branch: Birmingham, Manchester | Actual role: Operative Porter | Jobs: 399690A, 398317B | Customers: Ministry of Justice; Restore Harrow Green | Actual hours: 17.5; source records: 2</x:v>
      </x:c>
      <x:c r="L1742" t="str">
        <x:v>Include</x:v>
      </x:c>
      <x:c r="M1742"/>
      <x:c r="N1742"/>
    </x:row>
    <x:row r="1743">
      <x:c r="A1743" t="str">
        <x:v>Luke Nolan|2026-03-19</x:v>
      </x:c>
      <x:c r="B1743" s="888" t="n">
        <x:v>46100</x:v>
      </x:c>
      <x:c r="C1743" t="str">
        <x:v>Luke Nolan</x:v>
      </x:c>
      <x:c r="D1743" t="str">
        <x:v>Permanent</x:v>
      </x:c>
      <x:c r="E1743" t="str">
        <x:v>Manchester</x:v>
      </x:c>
      <x:c r="F1743" t="str">
        <x:v>Operative Porter</x:v>
      </x:c>
      <x:c r="G1743" t="str">
        <x:v>400425</x:v>
      </x:c>
      <x:c r="H1743" t="str">
        <x:v>Cheshire Constabulary</x:v>
      </x:c>
      <x:c r="I1743" s="22" t="n">
        <x:v>9.25</x:v>
      </x:c>
      <x:c r="J1743" t="str">
        <x:v>Worked</x:v>
      </x:c>
      <x:c r="K1743" t="str">
        <x:v>Employee 104625; home branch Manchester; assigned role Operative Porter | Deployment branch: Manchester | Actual role: Operative Porter | Jobs: 400425 | Customers: Cheshire Constabulary | Actual hours: 9.2; source records: 1</x:v>
      </x:c>
      <x:c r="L1743" t="str">
        <x:v>Include</x:v>
      </x:c>
      <x:c r="M1743"/>
      <x:c r="N1743"/>
    </x:row>
    <x:row r="1744">
      <x:c r="A1744" t="str">
        <x:v>Luke Nolan|2026-03-23</x:v>
      </x:c>
      <x:c r="B1744" s="888" t="n">
        <x:v>46104</x:v>
      </x:c>
      <x:c r="C1744" t="str">
        <x:v>Luke Nolan</x:v>
      </x:c>
      <x:c r="D1744" t="str">
        <x:v>Permanent</x:v>
      </x:c>
      <x:c r="E1744" t="str">
        <x:v>Manchester</x:v>
      </x:c>
      <x:c r="F1744" t="str">
        <x:v>Operative Porter</x:v>
      </x:c>
      <x:c r="G1744" t="str">
        <x:v>398317B</x:v>
      </x:c>
      <x:c r="H1744" t="str">
        <x:v>Restore Harrow Green</x:v>
      </x:c>
      <x:c r="I1744" s="22" t="n">
        <x:v>10.5</x:v>
      </x:c>
      <x:c r="J1744" t="str">
        <x:v>Worked</x:v>
      </x:c>
      <x:c r="K1744" t="str">
        <x:v>Employee 104625; home branch Manchester; assigned role Operative Porter | Deployment branch: Manchester | Actual role: Operative Porter | Jobs: 398317B | Customers: Restore Harrow Green | Actual hours: 10.5; source records: 1</x:v>
      </x:c>
      <x:c r="L1744" t="str">
        <x:v>Include</x:v>
      </x:c>
      <x:c r="M1744"/>
      <x:c r="N1744"/>
    </x:row>
    <x:row r="1745">
      <x:c r="A1745" t="str">
        <x:v>Luke Nolan|2026-03-24</x:v>
      </x:c>
      <x:c r="B1745" s="888" t="n">
        <x:v>46105</x:v>
      </x:c>
      <x:c r="C1745" t="str">
        <x:v>Luke Nolan</x:v>
      </x:c>
      <x:c r="D1745" t="str">
        <x:v>Permanent</x:v>
      </x:c>
      <x:c r="E1745" t="str">
        <x:v>Manchester</x:v>
      </x:c>
      <x:c r="F1745" t="str">
        <x:v>Operative Porter</x:v>
      </x:c>
      <x:c r="G1745" t="str">
        <x:v>401069, 398317B</x:v>
      </x:c>
      <x:c r="H1745" t="str">
        <x:v>C/O Shackletons; Restore Harrow Green</x:v>
      </x:c>
      <x:c r="I1745" s="22" t="n">
        <x:v>16.5</x:v>
      </x:c>
      <x:c r="J1745" t="str">
        <x:v>Worked — 2 records</x:v>
      </x:c>
      <x:c r="K1745" t="str">
        <x:v>Employee 104625; home branch Manchester; assigned role Operative Porter | Deployment branch: Glasgow, Manchester | Actual role: Operative Porter | Jobs: 401069, 398317B | Customers: C/O Shackletons; Restore Harrow Green | Actual hours: 16.5; source records: 2</x:v>
      </x:c>
      <x:c r="L1745" t="str">
        <x:v>Include</x:v>
      </x:c>
      <x:c r="M1745"/>
      <x:c r="N1745"/>
    </x:row>
    <x:row r="1746">
      <x:c r="A1746" t="str">
        <x:v>Luke Nolan|2026-03-25</x:v>
      </x:c>
      <x:c r="B1746" s="888" t="n">
        <x:v>46106</x:v>
      </x:c>
      <x:c r="C1746" t="str">
        <x:v>Luke Nolan</x:v>
      </x:c>
      <x:c r="D1746" t="str">
        <x:v>Permanent</x:v>
      </x:c>
      <x:c r="E1746" t="str">
        <x:v>Manchester</x:v>
      </x:c>
      <x:c r="F1746" t="str">
        <x:v>Operative Porter</x:v>
      </x:c>
      <x:c r="G1746" t="str">
        <x:v>398317B, 400800</x:v>
      </x:c>
      <x:c r="H1746" t="str">
        <x:v>Restore Harrow Green; Stirling Council</x:v>
      </x:c>
      <x:c r="I1746" s="22" t="n">
        <x:v>16</x:v>
      </x:c>
      <x:c r="J1746" t="str">
        <x:v>Worked — 2 records</x:v>
      </x:c>
      <x:c r="K1746" t="str">
        <x:v>Employee 104625; home branch Manchester; assigned role Operative Porter | Deployment branch: Glasgow, Manchester | Actual role: Operative Porter | Jobs: 398317B, 400800 | Customers: Restore Harrow Green; Stirling Council | Actual hours: 16.0; source records: 2</x:v>
      </x:c>
      <x:c r="L1746" t="str">
        <x:v>Include</x:v>
      </x:c>
      <x:c r="M1746"/>
      <x:c r="N1746"/>
    </x:row>
    <x:row r="1747">
      <x:c r="A1747" t="str">
        <x:v>Luke Nolan|2026-03-26</x:v>
      </x:c>
      <x:c r="B1747" s="888" t="n">
        <x:v>46107</x:v>
      </x:c>
      <x:c r="C1747" t="str">
        <x:v>Luke Nolan</x:v>
      </x:c>
      <x:c r="D1747" t="str">
        <x:v>Permanent</x:v>
      </x:c>
      <x:c r="E1747" t="str">
        <x:v>Manchester</x:v>
      </x:c>
      <x:c r="F1747" t="str">
        <x:v>Operative Porter</x:v>
      </x:c>
      <x:c r="G1747" t="str">
        <x:v>398317B, 398360B</x:v>
      </x:c>
      <x:c r="H1747" t="str">
        <x:v>Restore Harrow Green</x:v>
      </x:c>
      <x:c r="I1747" s="22" t="n">
        <x:v>17</x:v>
      </x:c>
      <x:c r="J1747" t="str">
        <x:v>Worked — 2 records</x:v>
      </x:c>
      <x:c r="K1747" t="str">
        <x:v>Employee 104625; home branch Manchester; assigned role Operative Porter | Deployment branch: Glasgow, Manchester | Actual role: Operative Porter | Jobs: 398317B, 398360B | Customers: Restore Harrow Green | Actual hours: 17.0; source records: 2</x:v>
      </x:c>
      <x:c r="L1747" t="str">
        <x:v>Include</x:v>
      </x:c>
      <x:c r="M1747"/>
      <x:c r="N1747"/>
    </x:row>
    <x:row r="1748">
      <x:c r="A1748" t="str">
        <x:v>Luke Nolan|2026-03-27</x:v>
      </x:c>
      <x:c r="B1748" s="888" t="n">
        <x:v>46108</x:v>
      </x:c>
      <x:c r="C1748" t="str">
        <x:v>Luke Nolan</x:v>
      </x:c>
      <x:c r="D1748" t="str">
        <x:v>Permanent</x:v>
      </x:c>
      <x:c r="E1748" t="str">
        <x:v>Manchester</x:v>
      </x:c>
      <x:c r="F1748" t="str">
        <x:v>Operative Porter</x:v>
      </x:c>
      <x:c r="G1748" t="str">
        <x:v>398317B, 398360B</x:v>
      </x:c>
      <x:c r="H1748" t="str">
        <x:v>Restore Harrow Green</x:v>
      </x:c>
      <x:c r="I1748" s="22" t="n">
        <x:v>16.5</x:v>
      </x:c>
      <x:c r="J1748" t="str">
        <x:v>Worked — 2 records</x:v>
      </x:c>
      <x:c r="K1748" t="str">
        <x:v>Employee 104625; home branch Manchester; assigned role Operative Porter | Deployment branch: Glasgow, Manchester | Actual role: Operative Porter | Jobs: 398317B, 398360B | Customers: Restore Harrow Green | Actual hours: 16.5; source records: 2</x:v>
      </x:c>
      <x:c r="L1748" t="str">
        <x:v>Include</x:v>
      </x:c>
      <x:c r="M1748"/>
      <x:c r="N1748"/>
    </x:row>
    <x:row r="1749">
      <x:c r="A1749" t="str">
        <x:v>M Aliperti-Jones|2026-03-02</x:v>
      </x:c>
      <x:c r="B1749" s="888" t="n">
        <x:v>46083</x:v>
      </x:c>
      <x:c r="C1749" t="str">
        <x:v>M Aliperti-Jones</x:v>
      </x:c>
      <x:c r="D1749" t="str">
        <x:v>Permanent</x:v>
      </x:c>
      <x:c r="E1749" t="str">
        <x:v>Croydon</x:v>
      </x:c>
      <x:c r="F1749" t="str">
        <x:v>Operative Porter</x:v>
      </x:c>
      <x:c r="G1749" t="str">
        <x:v>400378</x:v>
      </x:c>
      <x:c r="H1749" t="str">
        <x:v>Avantor ( CROYDON MARCH 2026 )</x:v>
      </x:c>
      <x:c r="I1749" s="22" t="n">
        <x:v>6</x:v>
      </x:c>
      <x:c r="J1749" t="str">
        <x:v>Worked</x:v>
      </x:c>
      <x:c r="K1749" t="str">
        <x:v>Employee 102619; home branch Croydon; assigned role Operative Porter | Deployment branch: Cambridge | Actual role: Operative Porter | Jobs: 400378 | Customers: Avantor ( CROYDON MARCH 2026 ) | Actual hours: 6.0; source records: 1</x:v>
      </x:c>
      <x:c r="L1749" t="str">
        <x:v>Include</x:v>
      </x:c>
      <x:c r="M1749"/>
      <x:c r="N1749"/>
    </x:row>
    <x:row r="1750">
      <x:c r="A1750" t="str">
        <x:v>M Aliperti-Jones|2026-03-03</x:v>
      </x:c>
      <x:c r="B1750" s="888" t="n">
        <x:v>46084</x:v>
      </x:c>
      <x:c r="C1750" t="str">
        <x:v>M Aliperti-Jones</x:v>
      </x:c>
      <x:c r="D1750" t="str">
        <x:v>Permanent</x:v>
      </x:c>
      <x:c r="E1750" t="str">
        <x:v>Croydon</x:v>
      </x:c>
      <x:c r="F1750" t="str">
        <x:v>Operative Porter</x:v>
      </x:c>
      <x:c r="G1750" t="str">
        <x:v>392752</x:v>
      </x:c>
      <x:c r="H1750" t="str">
        <x:v>Bromley Central Library</x:v>
      </x:c>
      <x:c r="I1750" s="22" t="n">
        <x:v>6</x:v>
      </x:c>
      <x:c r="J1750" t="str">
        <x:v>Worked</x:v>
      </x:c>
      <x:c r="K1750" t="str">
        <x:v>Employee 102619; home branch Croydon; assigned role Operative Porter | Deployment branch: Croydon | Actual role: Operative Porter | Jobs: 392752 | Customers: Bromley Central Library | Actual hours: 6.0; source records: 1</x:v>
      </x:c>
      <x:c r="L1750" t="str">
        <x:v>Include</x:v>
      </x:c>
      <x:c r="M1750"/>
      <x:c r="N1750"/>
    </x:row>
    <x:row r="1751">
      <x:c r="A1751" t="str">
        <x:v>M Aliperti-Jones|2026-03-04</x:v>
      </x:c>
      <x:c r="B1751" s="888" t="n">
        <x:v>46085</x:v>
      </x:c>
      <x:c r="C1751" t="str">
        <x:v>M Aliperti-Jones</x:v>
      </x:c>
      <x:c r="D1751" t="str">
        <x:v>Permanent</x:v>
      </x:c>
      <x:c r="E1751" t="str">
        <x:v>Croydon</x:v>
      </x:c>
      <x:c r="F1751" t="str">
        <x:v>Operative Porter</x:v>
      </x:c>
      <x:c r="G1751" t="str">
        <x:v>400585</x:v>
      </x:c>
      <x:c r="H1751" t="str">
        <x:v>HMRC</x:v>
      </x:c>
      <x:c r="I1751" s="22" t="n">
        <x:v>5</x:v>
      </x:c>
      <x:c r="J1751" t="str">
        <x:v>Worked</x:v>
      </x:c>
      <x:c r="K1751" t="str">
        <x:v>Employee 102619; home branch Croydon; assigned role Operative Porter | Deployment branch: Thurrock | Actual role: Operative Porter | Jobs: 400585 | Customers: HMRC | Actual hours: 5.0; source records: 1</x:v>
      </x:c>
      <x:c r="L1751" t="str">
        <x:v>Include</x:v>
      </x:c>
      <x:c r="M1751"/>
      <x:c r="N1751"/>
    </x:row>
    <x:row r="1752">
      <x:c r="A1752" t="str">
        <x:v>M Aliperti-Jones|2026-03-05</x:v>
      </x:c>
      <x:c r="B1752" s="888" t="n">
        <x:v>46086</x:v>
      </x:c>
      <x:c r="C1752" t="str">
        <x:v>M Aliperti-Jones</x:v>
      </x:c>
      <x:c r="D1752" t="str">
        <x:v>Permanent</x:v>
      </x:c>
      <x:c r="E1752" t="str">
        <x:v>Croydon</x:v>
      </x:c>
      <x:c r="F1752" t="str">
        <x:v>Operative Porter</x:v>
      </x:c>
      <x:c r="G1752" t="str">
        <x:v>399164, 399379B</x:v>
      </x:c>
      <x:c r="H1752" t="str">
        <x:v>Network Rail; Restore Harrow Green Oxford  M/W use only</x:v>
      </x:c>
      <x:c r="I1752" s="22" t="n">
        <x:v>16.5</x:v>
      </x:c>
      <x:c r="J1752" t="str">
        <x:v>Worked — 2 records</x:v>
      </x:c>
      <x:c r="K1752" t="str">
        <x:v>Employee 102619; home branch Croydon; assigned role Operative Porter | Deployment branch: Oxford | Actual role: Operative Porter | Jobs: 399164, 399379B | Customers: Network Rail; Restore Harrow Green Oxford  M/W use only | Actual hours: 16.5; source records: 2</x:v>
      </x:c>
      <x:c r="L1752" t="str">
        <x:v>Include</x:v>
      </x:c>
      <x:c r="M1752"/>
      <x:c r="N1752"/>
    </x:row>
    <x:row r="1753">
      <x:c r="A1753" t="str">
        <x:v>M Aliperti-Jones|2026-03-06</x:v>
      </x:c>
      <x:c r="B1753" s="888" t="n">
        <x:v>46087</x:v>
      </x:c>
      <x:c r="C1753" t="str">
        <x:v>M Aliperti-Jones</x:v>
      </x:c>
      <x:c r="D1753" t="str">
        <x:v>Permanent</x:v>
      </x:c>
      <x:c r="E1753" t="str">
        <x:v>Croydon</x:v>
      </x:c>
      <x:c r="F1753" t="str">
        <x:v>Operative Porter</x:v>
      </x:c>
      <x:c r="G1753" t="str">
        <x:v>400491</x:v>
      </x:c>
      <x:c r="H1753" t="str">
        <x:v>Noor/Mr Zakeriya</x:v>
      </x:c>
      <x:c r="I1753" s="22" t="n">
        <x:v>5</x:v>
      </x:c>
      <x:c r="J1753" t="str">
        <x:v>Worked</x:v>
      </x:c>
      <x:c r="K1753" t="str">
        <x:v>Employee 102619; home branch Croydon; assigned role Operative Porter | Deployment branch: Thurrock | Actual role: Operative Porter | Jobs: 400491 | Customers: Noor/Mr Zakeriya | Actual hours: 5.0; source records: 1</x:v>
      </x:c>
      <x:c r="L1753" t="str">
        <x:v>Include</x:v>
      </x:c>
      <x:c r="M1753"/>
      <x:c r="N1753"/>
    </x:row>
    <x:row r="1754">
      <x:c r="A1754" t="str">
        <x:v>M Aliperti-Jones|2026-03-10</x:v>
      </x:c>
      <x:c r="B1754" s="888" t="n">
        <x:v>46091</x:v>
      </x:c>
      <x:c r="C1754" t="str">
        <x:v>M Aliperti-Jones</x:v>
      </x:c>
      <x:c r="D1754" t="str">
        <x:v>Permanent</x:v>
      </x:c>
      <x:c r="E1754" t="str">
        <x:v>Croydon</x:v>
      </x:c>
      <x:c r="F1754" t="str">
        <x:v>Operative Porter</x:v>
      </x:c>
      <x:c r="G1754" t="str">
        <x:v>400824</x:v>
      </x:c>
      <x:c r="H1754" t="str">
        <x:v>Adecco Group</x:v>
      </x:c>
      <x:c r="I1754" s="22" t="n">
        <x:v>5.5</x:v>
      </x:c>
      <x:c r="J1754" t="str">
        <x:v>Worked</x:v>
      </x:c>
      <x:c r="K1754" t="str">
        <x:v>Employee 102619; home branch Croydon; assigned role Operative Porter | Deployment branch: Croydon | Actual role: Operative Porter | Jobs: 400824 | Customers: Adecco Group | Actual hours: 5.5; source records: 1</x:v>
      </x:c>
      <x:c r="L1754" t="str">
        <x:v>Include</x:v>
      </x:c>
      <x:c r="M1754"/>
      <x:c r="N1754"/>
    </x:row>
    <x:row r="1755">
      <x:c r="A1755" t="str">
        <x:v>M Aliperti-Jones|2026-03-11</x:v>
      </x:c>
      <x:c r="B1755" s="888" t="n">
        <x:v>46092</x:v>
      </x:c>
      <x:c r="C1755" t="str">
        <x:v>M Aliperti-Jones</x:v>
      </x:c>
      <x:c r="D1755" t="str">
        <x:v>Permanent</x:v>
      </x:c>
      <x:c r="E1755" t="str">
        <x:v>Croydon</x:v>
      </x:c>
      <x:c r="F1755" t="str">
        <x:v>Operative Porter</x:v>
      </x:c>
      <x:c r="G1755" t="str">
        <x:v>399110</x:v>
      </x:c>
      <x:c r="H1755" t="str">
        <x:v>Network Rail</x:v>
      </x:c>
      <x:c r="I1755" s="22" t="n">
        <x:v>8</x:v>
      </x:c>
      <x:c r="J1755" t="str">
        <x:v>Worked</x:v>
      </x:c>
      <x:c r="K1755" t="str">
        <x:v>Employee 102619; home branch Croydon; assigned role Operative Porter | Deployment branch: Croydon | Actual role: Operative Porter | Jobs: 399110 | Customers: Network Rail | Actual hours: 8.0; source records: 1</x:v>
      </x:c>
      <x:c r="L1755" t="str">
        <x:v>Include</x:v>
      </x:c>
      <x:c r="M1755"/>
      <x:c r="N1755"/>
    </x:row>
    <x:row r="1756">
      <x:c r="A1756" t="str">
        <x:v>M Aliperti-Jones|2026-03-12</x:v>
      </x:c>
      <x:c r="B1756" s="888" t="n">
        <x:v>46093</x:v>
      </x:c>
      <x:c r="C1756" t="str">
        <x:v>M Aliperti-Jones</x:v>
      </x:c>
      <x:c r="D1756" t="str">
        <x:v>Permanent</x:v>
      </x:c>
      <x:c r="E1756" t="str">
        <x:v>Croydon</x:v>
      </x:c>
      <x:c r="F1756" t="str">
        <x:v>Operative Porter</x:v>
      </x:c>
      <x:c r="G1756" t="str">
        <x:v>400187</x:v>
      </x:c>
      <x:c r="H1756" t="str">
        <x:v>Adecco Group</x:v>
      </x:c>
      <x:c r="I1756" s="22" t="n">
        <x:v>7.5</x:v>
      </x:c>
      <x:c r="J1756" t="str">
        <x:v>Worked</x:v>
      </x:c>
      <x:c r="K1756" t="str">
        <x:v>Employee 102619; home branch Croydon; assigned role Operative Porter | Deployment branch: Croydon | Actual role: Operative Porter | Jobs: 400187 | Customers: Adecco Group | Actual hours: 7.5; source records: 1</x:v>
      </x:c>
      <x:c r="L1756" t="str">
        <x:v>Include</x:v>
      </x:c>
      <x:c r="M1756"/>
      <x:c r="N1756"/>
    </x:row>
    <x:row r="1757">
      <x:c r="A1757" t="str">
        <x:v>M Aliperti-Jones|2026-03-13</x:v>
      </x:c>
      <x:c r="B1757" s="888" t="n">
        <x:v>46094</x:v>
      </x:c>
      <x:c r="C1757" t="str">
        <x:v>M Aliperti-Jones</x:v>
      </x:c>
      <x:c r="D1757" t="str">
        <x:v>Permanent</x:v>
      </x:c>
      <x:c r="E1757" t="str">
        <x:v>Croydon</x:v>
      </x:c>
      <x:c r="F1757" t="str">
        <x:v>Operative Porter</x:v>
      </x:c>
      <x:c r="G1757" t="str">
        <x:v>400378</x:v>
      </x:c>
      <x:c r="H1757" t="str">
        <x:v>Avantor ( CROYDON MARCH 2026 )</x:v>
      </x:c>
      <x:c r="I1757" s="22" t="n">
        <x:v>5.5</x:v>
      </x:c>
      <x:c r="J1757" t="str">
        <x:v>Worked</x:v>
      </x:c>
      <x:c r="K1757" t="str">
        <x:v>Employee 102619; home branch Croydon; assigned role Operative Porter | Deployment branch: Cambridge | Actual role: Operative Porter | Jobs: 400378 | Customers: Avantor ( CROYDON MARCH 2026 ) | Actual hours: 5.5; source records: 1</x:v>
      </x:c>
      <x:c r="L1757" t="str">
        <x:v>Include</x:v>
      </x:c>
      <x:c r="M1757"/>
      <x:c r="N1757"/>
    </x:row>
    <x:row r="1758">
      <x:c r="A1758" t="str">
        <x:v>M Aliperti-Jones|2026-03-16</x:v>
      </x:c>
      <x:c r="B1758" s="888" t="n">
        <x:v>46097</x:v>
      </x:c>
      <x:c r="C1758" t="str">
        <x:v>M Aliperti-Jones</x:v>
      </x:c>
      <x:c r="D1758" t="str">
        <x:v>Permanent</x:v>
      </x:c>
      <x:c r="E1758" t="str">
        <x:v>Croydon</x:v>
      </x:c>
      <x:c r="F1758" t="str">
        <x:v>Operative Porter</x:v>
      </x:c>
      <x:c r="G1758" t="str">
        <x:v>388814</x:v>
      </x:c>
      <x:c r="H1758" t="str">
        <x:v>Royal Botanic Gardens Kew</x:v>
      </x:c>
      <x:c r="I1758" s="22" t="n">
        <x:v>9</x:v>
      </x:c>
      <x:c r="J1758" t="str">
        <x:v>Worked</x:v>
      </x:c>
      <x:c r="K1758" t="str">
        <x:v>Employee 102619; home branch Croydon; assigned role Operative Porter | Deployment branch: Croydon | Actual role: Operative Porter | Jobs: 388814 | Customers: Royal Botanic Gardens Kew | Actual hours: 9.0; source records: 1</x:v>
      </x:c>
      <x:c r="L1758" t="str">
        <x:v>Include</x:v>
      </x:c>
      <x:c r="M1758"/>
      <x:c r="N1758"/>
    </x:row>
    <x:row r="1759">
      <x:c r="A1759" t="str">
        <x:v>M Aliperti-Jones|2026-03-17</x:v>
      </x:c>
      <x:c r="B1759" s="888" t="n">
        <x:v>46098</x:v>
      </x:c>
      <x:c r="C1759" t="str">
        <x:v>M Aliperti-Jones</x:v>
      </x:c>
      <x:c r="D1759" t="str">
        <x:v>Permanent</x:v>
      </x:c>
      <x:c r="E1759" t="str">
        <x:v>Croydon</x:v>
      </x:c>
      <x:c r="F1759" t="str">
        <x:v>Operative Porter</x:v>
      </x:c>
      <x:c r="G1759" t="str">
        <x:v>388814</x:v>
      </x:c>
      <x:c r="H1759" t="str">
        <x:v>Royal Botanic Gardens Kew</x:v>
      </x:c>
      <x:c r="I1759" s="22" t="n">
        <x:v>9</x:v>
      </x:c>
      <x:c r="J1759" t="str">
        <x:v>Worked</x:v>
      </x:c>
      <x:c r="K1759" t="str">
        <x:v>Employee 102619; home branch Croydon; assigned role Operative Porter | Deployment branch: Croydon | Actual role: Operative Porter | Jobs: 388814 | Customers: Royal Botanic Gardens Kew | Actual hours: 9.0; source records: 1</x:v>
      </x:c>
      <x:c r="L1759" t="str">
        <x:v>Include</x:v>
      </x:c>
      <x:c r="M1759"/>
      <x:c r="N1759"/>
    </x:row>
    <x:row r="1760">
      <x:c r="A1760" t="str">
        <x:v>M Aliperti-Jones|2026-03-18</x:v>
      </x:c>
      <x:c r="B1760" s="888" t="n">
        <x:v>46099</x:v>
      </x:c>
      <x:c r="C1760" t="str">
        <x:v>M Aliperti-Jones</x:v>
      </x:c>
      <x:c r="D1760" t="str">
        <x:v>Permanent</x:v>
      </x:c>
      <x:c r="E1760" t="str">
        <x:v>Croydon</x:v>
      </x:c>
      <x:c r="F1760" t="str">
        <x:v>Operative Porter</x:v>
      </x:c>
      <x:c r="G1760" t="str">
        <x:v>388814</x:v>
      </x:c>
      <x:c r="H1760" t="str">
        <x:v>Royal Botanic Gardens Kew</x:v>
      </x:c>
      <x:c r="I1760" s="22" t="n">
        <x:v>9</x:v>
      </x:c>
      <x:c r="J1760" t="str">
        <x:v>Worked</x:v>
      </x:c>
      <x:c r="K1760" t="str">
        <x:v>Employee 102619; home branch Croydon; assigned role Operative Porter | Deployment branch: Croydon | Actual role: Operative Porter | Jobs: 388814 | Customers: Royal Botanic Gardens Kew | Actual hours: 9.0; source records: 1</x:v>
      </x:c>
      <x:c r="L1760" t="str">
        <x:v>Include</x:v>
      </x:c>
      <x:c r="M1760"/>
      <x:c r="N1760"/>
    </x:row>
    <x:row r="1761">
      <x:c r="A1761" t="str">
        <x:v>M Aliperti-Jones|2026-03-19</x:v>
      </x:c>
      <x:c r="B1761" s="888" t="n">
        <x:v>46100</x:v>
      </x:c>
      <x:c r="C1761" t="str">
        <x:v>M Aliperti-Jones</x:v>
      </x:c>
      <x:c r="D1761" t="str">
        <x:v>Permanent</x:v>
      </x:c>
      <x:c r="E1761" t="str">
        <x:v>Croydon</x:v>
      </x:c>
      <x:c r="F1761" t="str">
        <x:v>Operative Porter</x:v>
      </x:c>
      <x:c r="G1761" t="str">
        <x:v>388814</x:v>
      </x:c>
      <x:c r="H1761" t="str">
        <x:v>Royal Botanic Gardens Kew</x:v>
      </x:c>
      <x:c r="I1761" s="22" t="n">
        <x:v>9</x:v>
      </x:c>
      <x:c r="J1761" t="str">
        <x:v>Worked</x:v>
      </x:c>
      <x:c r="K1761" t="str">
        <x:v>Employee 102619; home branch Croydon; assigned role Operative Porter | Deployment branch: Croydon | Actual role: Operative Porter | Jobs: 388814 | Customers: Royal Botanic Gardens Kew | Actual hours: 9.0; source records: 1</x:v>
      </x:c>
      <x:c r="L1761" t="str">
        <x:v>Include</x:v>
      </x:c>
      <x:c r="M1761"/>
      <x:c r="N1761"/>
    </x:row>
    <x:row r="1762">
      <x:c r="A1762" t="str">
        <x:v>M Aliperti-Jones|2026-03-20</x:v>
      </x:c>
      <x:c r="B1762" s="888" t="n">
        <x:v>46101</x:v>
      </x:c>
      <x:c r="C1762" t="str">
        <x:v>M Aliperti-Jones</x:v>
      </x:c>
      <x:c r="D1762" t="str">
        <x:v>Permanent</x:v>
      </x:c>
      <x:c r="E1762" t="str">
        <x:v>Croydon</x:v>
      </x:c>
      <x:c r="F1762" t="str">
        <x:v>Operative Porter</x:v>
      </x:c>
      <x:c r="G1762" t="str">
        <x:v>393361A</x:v>
      </x:c>
      <x:c r="H1762" t="str">
        <x:v>The Quadrant</x:v>
      </x:c>
      <x:c r="I1762" s="22" t="n">
        <x:v>8</x:v>
      </x:c>
      <x:c r="J1762" t="str">
        <x:v>Worked</x:v>
      </x:c>
      <x:c r="K1762" t="str">
        <x:v>Employee 102619; home branch Croydon; assigned role Operative Porter | Deployment branch: Croydon | Actual role: Operative Porter | Jobs: 393361A | Customers: The Quadrant | Actual hours: 8.0; source records: 1</x:v>
      </x:c>
      <x:c r="L1762" t="str">
        <x:v>Include</x:v>
      </x:c>
      <x:c r="M1762"/>
      <x:c r="N1762"/>
    </x:row>
    <x:row r="1763">
      <x:c r="A1763" t="str">
        <x:v>M Aliperti-Jones|2026-03-23</x:v>
      </x:c>
      <x:c r="B1763" s="888" t="n">
        <x:v>46104</x:v>
      </x:c>
      <x:c r="C1763" t="str">
        <x:v>M Aliperti-Jones</x:v>
      </x:c>
      <x:c r="D1763" t="str">
        <x:v>Permanent</x:v>
      </x:c>
      <x:c r="E1763" t="str">
        <x:v>Croydon</x:v>
      </x:c>
      <x:c r="F1763" t="str">
        <x:v>Operative Porter</x:v>
      </x:c>
      <x:c r="G1763" t="str">
        <x:v>400378</x:v>
      </x:c>
      <x:c r="H1763" t="str">
        <x:v>Avantor ( CROYDON MARCH 2026 )</x:v>
      </x:c>
      <x:c r="I1763" s="22" t="n">
        <x:v>5.5</x:v>
      </x:c>
      <x:c r="J1763" t="str">
        <x:v>Worked</x:v>
      </x:c>
      <x:c r="K1763" t="str">
        <x:v>Employee 102619; home branch Croydon; assigned role Operative Porter | Deployment branch: Cambridge | Actual role: Operative Porter | Jobs: 400378 | Customers: Avantor ( CROYDON MARCH 2026 ) | Actual hours: 5.5; source records: 1</x:v>
      </x:c>
      <x:c r="L1763" t="str">
        <x:v>Include</x:v>
      </x:c>
      <x:c r="M1763"/>
      <x:c r="N1763"/>
    </x:row>
    <x:row r="1764">
      <x:c r="A1764" t="str">
        <x:v>M Aliperti-Jones|2026-03-24</x:v>
      </x:c>
      <x:c r="B1764" s="888" t="n">
        <x:v>46105</x:v>
      </x:c>
      <x:c r="C1764" t="str">
        <x:v>M Aliperti-Jones</x:v>
      </x:c>
      <x:c r="D1764" t="str">
        <x:v>Permanent</x:v>
      </x:c>
      <x:c r="E1764" t="str">
        <x:v>Croydon</x:v>
      </x:c>
      <x:c r="F1764" t="str">
        <x:v>Operative Porter</x:v>
      </x:c>
      <x:c r="G1764" t="str">
        <x:v>396669</x:v>
      </x:c>
      <x:c r="H1764" t="str">
        <x:v>Pirishola/Moryayo</x:v>
      </x:c>
      <x:c r="I1764" s="22" t="n">
        <x:v>7.5</x:v>
      </x:c>
      <x:c r="J1764" t="str">
        <x:v>Worked</x:v>
      </x:c>
      <x:c r="K1764" t="str">
        <x:v>Employee 102619; home branch Croydon; assigned role Operative Porter | Deployment branch: Thurrock | Actual role: Operative Porter | Jobs: 396669 | Customers: Pirishola/Moryayo | Actual hours: 7.5; source records: 1</x:v>
      </x:c>
      <x:c r="L1764" t="str">
        <x:v>Include</x:v>
      </x:c>
      <x:c r="M1764"/>
      <x:c r="N1764"/>
    </x:row>
    <x:row r="1765">
      <x:c r="A1765" t="str">
        <x:v>M Aliperti-Jones|2026-03-25</x:v>
      </x:c>
      <x:c r="B1765" s="888" t="n">
        <x:v>46106</x:v>
      </x:c>
      <x:c r="C1765" t="str">
        <x:v>M Aliperti-Jones</x:v>
      </x:c>
      <x:c r="D1765" t="str">
        <x:v>Permanent</x:v>
      </x:c>
      <x:c r="E1765" t="str">
        <x:v>Croydon</x:v>
      </x:c>
      <x:c r="F1765" t="str">
        <x:v>Operative Porter</x:v>
      </x:c>
      <x:c r="G1765" t="str">
        <x:v>401193</x:v>
      </x:c>
      <x:c r="H1765" t="str">
        <x:v>Kings College London</x:v>
      </x:c>
      <x:c r="I1765" s="22" t="n">
        <x:v>5.5</x:v>
      </x:c>
      <x:c r="J1765" t="str">
        <x:v>Worked</x:v>
      </x:c>
      <x:c r="K1765" t="str">
        <x:v>Employee 102619; home branch Croydon; assigned role Operative Porter | Deployment branch: Croydon | Actual role: Operative Skilled | Jobs: 401193 | Customers: Kings College London | Actual hours: 5.5; source records: 1</x:v>
      </x:c>
      <x:c r="L1765" t="str">
        <x:v>Include</x:v>
      </x:c>
      <x:c r="M1765"/>
      <x:c r="N1765"/>
    </x:row>
    <x:row r="1766">
      <x:c r="A1766" t="str">
        <x:v>M Aliperti-Jones|2026-03-26</x:v>
      </x:c>
      <x:c r="B1766" s="888" t="n">
        <x:v>46107</x:v>
      </x:c>
      <x:c r="C1766" t="str">
        <x:v>M Aliperti-Jones</x:v>
      </x:c>
      <x:c r="D1766" t="str">
        <x:v>Permanent</x:v>
      </x:c>
      <x:c r="E1766" t="str">
        <x:v>Croydon</x:v>
      </x:c>
      <x:c r="F1766" t="str">
        <x:v>Operative Porter</x:v>
      </x:c>
      <x:c r="G1766" t="str">
        <x:v>399451B</x:v>
      </x:c>
      <x:c r="H1766" t="str">
        <x:v>Royal Borough of Kensington and Chelsea</x:v>
      </x:c>
      <x:c r="I1766" s="22" t="n">
        <x:v>10.5</x:v>
      </x:c>
      <x:c r="J1766" t="str">
        <x:v>Worked</x:v>
      </x:c>
      <x:c r="K1766" t="str">
        <x:v>Employee 102619; home branch Croydon; assigned role Operative Porter | Deployment branch: Croydon | Actual role: Operative Porter | Jobs: 399451B | Customers: Royal Borough of Kensington and Chelsea | Actual hours: 10.5; source records: 1</x:v>
      </x:c>
      <x:c r="L1766" t="str">
        <x:v>Include</x:v>
      </x:c>
      <x:c r="M1766"/>
      <x:c r="N1766"/>
    </x:row>
    <x:row r="1767">
      <x:c r="A1767" t="str">
        <x:v>M Aliperti-Jones|2026-03-27</x:v>
      </x:c>
      <x:c r="B1767" s="888" t="n">
        <x:v>46108</x:v>
      </x:c>
      <x:c r="C1767" t="str">
        <x:v>M Aliperti-Jones</x:v>
      </x:c>
      <x:c r="D1767" t="str">
        <x:v>Permanent</x:v>
      </x:c>
      <x:c r="E1767" t="str">
        <x:v>Croydon</x:v>
      </x:c>
      <x:c r="F1767" t="str">
        <x:v>Operative Porter</x:v>
      </x:c>
      <x:c r="G1767" t="str">
        <x:v>392752</x:v>
      </x:c>
      <x:c r="H1767" t="str">
        <x:v>Bromley Central Library</x:v>
      </x:c>
      <x:c r="I1767" s="22" t="n">
        <x:v>9.5</x:v>
      </x:c>
      <x:c r="J1767" t="str">
        <x:v>Worked</x:v>
      </x:c>
      <x:c r="K1767" t="str">
        <x:v>Employee 102619; home branch Croydon; assigned role Operative Porter | Deployment branch: Croydon | Actual role: Operative Porter | Jobs: 392752 | Customers: Bromley Central Library | Actual hours: 9.5; source records: 1</x:v>
      </x:c>
      <x:c r="L1767" t="str">
        <x:v>Include</x:v>
      </x:c>
      <x:c r="M1767"/>
      <x:c r="N1767"/>
    </x:row>
    <x:row r="1768">
      <x:c r="A1768" t="str">
        <x:v>M Aliperti-Jones|2026-03-28</x:v>
      </x:c>
      <x:c r="B1768" s="888" t="n">
        <x:v>46109</x:v>
      </x:c>
      <x:c r="C1768" t="str">
        <x:v>M Aliperti-Jones</x:v>
      </x:c>
      <x:c r="D1768" t="str">
        <x:v>Permanent</x:v>
      </x:c>
      <x:c r="E1768" t="str">
        <x:v>Croydon</x:v>
      </x:c>
      <x:c r="F1768" t="str">
        <x:v>Operative Porter</x:v>
      </x:c>
      <x:c r="G1768" t="str">
        <x:v>400782</x:v>
      </x:c>
      <x:c r="H1768" t="str">
        <x:v>Willmott Dixon Construction Ltd</x:v>
      </x:c>
      <x:c r="I1768" s="22" t="n">
        <x:v>6</x:v>
      </x:c>
      <x:c r="J1768" t="str">
        <x:v>Worked</x:v>
      </x:c>
      <x:c r="K1768" t="str">
        <x:v>Employee 102619; home branch Croydon; assigned role Operative Porter | Deployment branch: Croydon | Actual role: Operative Porter | Jobs: 400782 | Customers: Willmott Dixon Construction Ltd | Actual hours: 6.0; source records: 1</x:v>
      </x:c>
      <x:c r="L1768" t="str">
        <x:v>Include</x:v>
      </x:c>
      <x:c r="M1768"/>
      <x:c r="N1768"/>
    </x:row>
    <x:row r="1769">
      <x:c r="A1769" t="str">
        <x:v>M Aliperti-Jones|2026-03-30</x:v>
      </x:c>
      <x:c r="B1769" s="888" t="n">
        <x:v>46111</x:v>
      </x:c>
      <x:c r="C1769" t="str">
        <x:v>M Aliperti-Jones</x:v>
      </x:c>
      <x:c r="D1769" t="str">
        <x:v>Permanent</x:v>
      </x:c>
      <x:c r="E1769" t="str">
        <x:v>Croydon</x:v>
      </x:c>
      <x:c r="F1769" t="str">
        <x:v>Operative Porter</x:v>
      </x:c>
      <x:c r="G1769" t="str">
        <x:v>392752</x:v>
      </x:c>
      <x:c r="H1769" t="str">
        <x:v>Bromley Central Library</x:v>
      </x:c>
      <x:c r="I1769" s="22" t="n">
        <x:v>9.5</x:v>
      </x:c>
      <x:c r="J1769" t="str">
        <x:v>Worked</x:v>
      </x:c>
      <x:c r="K1769" t="str">
        <x:v>Employee 102619; home branch Croydon; assigned role Operative Porter | Deployment branch: Croydon | Actual role: Operative Porter | Jobs: 392752 | Customers: Bromley Central Library | Actual hours: 9.5; source records: 1</x:v>
      </x:c>
      <x:c r="L1769" t="str">
        <x:v>Include</x:v>
      </x:c>
      <x:c r="M1769"/>
      <x:c r="N1769"/>
    </x:row>
    <x:row r="1770">
      <x:c r="A1770" t="str">
        <x:v>M Aliperti-Jones|2026-03-31</x:v>
      </x:c>
      <x:c r="B1770" s="888" t="n">
        <x:v>46112</x:v>
      </x:c>
      <x:c r="C1770" t="str">
        <x:v>M Aliperti-Jones</x:v>
      </x:c>
      <x:c r="D1770" t="str">
        <x:v>Permanent</x:v>
      </x:c>
      <x:c r="E1770" t="str">
        <x:v>Croydon</x:v>
      </x:c>
      <x:c r="F1770" t="str">
        <x:v>Operative Porter</x:v>
      </x:c>
      <x:c r="G1770"/>
      <x:c r="H1770"/>
      <x:c r="I1770" s="22" t="n">
        <x:v>0</x:v>
      </x:c>
      <x:c r="J1770" t="str">
        <x:v>Annual leave</x:v>
      </x:c>
      <x:c r="K1770" t="str">
        <x:v>Employee 102619; home branch Croydon; assigned role Operative Porter | Leave: Annual Leave (Days) | Leave calendar basis: Variable-pattern period</x:v>
      </x:c>
      <x:c r="L1770" t="str">
        <x:v>Include</x:v>
      </x:c>
      <x:c r="M1770"/>
      <x:c r="N1770"/>
    </x:row>
    <x:row r="1771">
      <x:c r="A1771" t="str">
        <x:v>M Azuimah Apung (C)|2026-03-02</x:v>
      </x:c>
      <x:c r="B1771" s="888" t="n">
        <x:v>46083</x:v>
      </x:c>
      <x:c r="C1771" t="str">
        <x:v>M Azuimah Apung (C)</x:v>
      </x:c>
      <x:c r="D1771" t="str">
        <x:v>Permanent</x:v>
      </x:c>
      <x:c r="E1771" t="str">
        <x:v>Croydon</x:v>
      </x:c>
      <x:c r="F1771" t="str">
        <x:v>Operative Porter</x:v>
      </x:c>
      <x:c r="G1771" t="str">
        <x:v>400567A</x:v>
      </x:c>
      <x:c r="H1771" t="str">
        <x:v>Network Rail</x:v>
      </x:c>
      <x:c r="I1771" s="22" t="n">
        <x:v>7</x:v>
      </x:c>
      <x:c r="J1771" t="str">
        <x:v>Worked</x:v>
      </x:c>
      <x:c r="K1771" t="str">
        <x:v>Employee 2655; home branch Croydon; assigned role Operative Porter | Deployment branch: Croydon | Actual role: Operative Driver | Jobs: 400567A | Customers: Network Rail | Actual hours: 7.0; source records: 1</x:v>
      </x:c>
      <x:c r="L1771" t="str">
        <x:v>Include</x:v>
      </x:c>
      <x:c r="M1771"/>
      <x:c r="N1771"/>
    </x:row>
    <x:row r="1772">
      <x:c r="A1772" t="str">
        <x:v>M Azuimah Apung (C)|2026-03-03</x:v>
      </x:c>
      <x:c r="B1772" s="888" t="n">
        <x:v>46084</x:v>
      </x:c>
      <x:c r="C1772" t="str">
        <x:v>M Azuimah Apung (C)</x:v>
      </x:c>
      <x:c r="D1772" t="str">
        <x:v>Permanent</x:v>
      </x:c>
      <x:c r="E1772" t="str">
        <x:v>Croydon</x:v>
      </x:c>
      <x:c r="F1772" t="str">
        <x:v>Operative Porter</x:v>
      </x:c>
      <x:c r="G1772" t="str">
        <x:v>400636, 386891D</x:v>
      </x:c>
      <x:c r="H1772" t="str">
        <x:v>Harrow Green; Restore Harrow Green</x:v>
      </x:c>
      <x:c r="I1772" s="22" t="n">
        <x:v>16.5</x:v>
      </x:c>
      <x:c r="J1772" t="str">
        <x:v>Worked — 2 records</x:v>
      </x:c>
      <x:c r="K1772" t="str">
        <x:v>Employee 2655; home branch Croydon; assigned role Operative Porter | Deployment branch: Croydon, Thurrock | Actual role: Operative Driver | Jobs: 400636, 386891D | Customers: Harrow Green; Restore Harrow Green | Actual hours: 16.5; source records: 2</x:v>
      </x:c>
      <x:c r="L1772" t="str">
        <x:v>Include</x:v>
      </x:c>
      <x:c r="M1772"/>
      <x:c r="N1772"/>
    </x:row>
    <x:row r="1773">
      <x:c r="A1773" t="str">
        <x:v>M Azuimah Apung (C)|2026-03-04</x:v>
      </x:c>
      <x:c r="B1773" s="888" t="n">
        <x:v>46085</x:v>
      </x:c>
      <x:c r="C1773" t="str">
        <x:v>M Azuimah Apung (C)</x:v>
      </x:c>
      <x:c r="D1773" t="str">
        <x:v>Permanent</x:v>
      </x:c>
      <x:c r="E1773" t="str">
        <x:v>Croydon</x:v>
      </x:c>
      <x:c r="F1773" t="str">
        <x:v>Operative Porter</x:v>
      </x:c>
      <x:c r="G1773" t="str">
        <x:v>400585</x:v>
      </x:c>
      <x:c r="H1773" t="str">
        <x:v>HMRC</x:v>
      </x:c>
      <x:c r="I1773" s="22" t="n">
        <x:v>5</x:v>
      </x:c>
      <x:c r="J1773" t="str">
        <x:v>Worked</x:v>
      </x:c>
      <x:c r="K1773" t="str">
        <x:v>Employee 2655; home branch Croydon; assigned role Operative Porter | Deployment branch: Thurrock | Actual role: Operative Driver | Jobs: 400585 | Customers: HMRC | Actual hours: 5.0; source records: 1</x:v>
      </x:c>
      <x:c r="L1773" t="str">
        <x:v>Include</x:v>
      </x:c>
      <x:c r="M1773"/>
      <x:c r="N1773"/>
    </x:row>
    <x:row r="1774">
      <x:c r="A1774" t="str">
        <x:v>M Azuimah Apung (C)|2026-03-05</x:v>
      </x:c>
      <x:c r="B1774" s="888" t="n">
        <x:v>46086</x:v>
      </x:c>
      <x:c r="C1774" t="str">
        <x:v>M Azuimah Apung (C)</x:v>
      </x:c>
      <x:c r="D1774" t="str">
        <x:v>Permanent</x:v>
      </x:c>
      <x:c r="E1774" t="str">
        <x:v>Croydon</x:v>
      </x:c>
      <x:c r="F1774" t="str">
        <x:v>Operative Porter</x:v>
      </x:c>
      <x:c r="G1774" t="str">
        <x:v>399788</x:v>
      </x:c>
      <x:c r="H1774" t="str">
        <x:v>EDF / DALKIA FACILITIES LIMITED</x:v>
      </x:c>
      <x:c r="I1774" s="22" t="n">
        <x:v>6</x:v>
      </x:c>
      <x:c r="J1774" t="str">
        <x:v>Worked</x:v>
      </x:c>
      <x:c r="K1774" t="str">
        <x:v>Employee 2655; home branch Croydon; assigned role Operative Porter | Deployment branch: Croydon | Actual role: Operative Driver | Jobs: 399788 | Customers: EDF / DALKIA FACILITIES LIMITED | Actual hours: 6.0; source records: 1</x:v>
      </x:c>
      <x:c r="L1774" t="str">
        <x:v>Include</x:v>
      </x:c>
      <x:c r="M1774"/>
      <x:c r="N1774"/>
    </x:row>
    <x:row r="1775">
      <x:c r="A1775" t="str">
        <x:v>M Azuimah Apung (C)|2026-03-06</x:v>
      </x:c>
      <x:c r="B1775" s="888" t="n">
        <x:v>46087</x:v>
      </x:c>
      <x:c r="C1775" t="str">
        <x:v>M Azuimah Apung (C)</x:v>
      </x:c>
      <x:c r="D1775" t="str">
        <x:v>Permanent</x:v>
      </x:c>
      <x:c r="E1775" t="str">
        <x:v>Croydon</x:v>
      </x:c>
      <x:c r="F1775" t="str">
        <x:v>Operative Porter</x:v>
      </x:c>
      <x:c r="G1775" t="str">
        <x:v>400582</x:v>
      </x:c>
      <x:c r="H1775" t="str">
        <x:v>Restore Harrow-Green</x:v>
      </x:c>
      <x:c r="I1775" s="22" t="n">
        <x:v>8</x:v>
      </x:c>
      <x:c r="J1775" t="str">
        <x:v>Worked</x:v>
      </x:c>
      <x:c r="K1775" t="str">
        <x:v>Employee 2655; home branch Croydon; assigned role Operative Porter | Deployment branch: Thurrock | Actual role: Operative Driver | Jobs: 400582 | Customers: Restore Harrow-Green | Actual hours: 8.0; source records: 1</x:v>
      </x:c>
      <x:c r="L1775" t="str">
        <x:v>Include</x:v>
      </x:c>
      <x:c r="M1775"/>
      <x:c r="N1775"/>
    </x:row>
    <x:row r="1776">
      <x:c r="A1776" t="str">
        <x:v>M Azuimah Apung (C)|2026-03-09</x:v>
      </x:c>
      <x:c r="B1776" s="888" t="n">
        <x:v>46090</x:v>
      </x:c>
      <x:c r="C1776" t="str">
        <x:v>M Azuimah Apung (C)</x:v>
      </x:c>
      <x:c r="D1776" t="str">
        <x:v>Permanent</x:v>
      </x:c>
      <x:c r="E1776" t="str">
        <x:v>Croydon</x:v>
      </x:c>
      <x:c r="F1776" t="str">
        <x:v>Operative Porter</x:v>
      </x:c>
      <x:c r="G1776" t="str">
        <x:v>400583</x:v>
      </x:c>
      <x:c r="H1776" t="str">
        <x:v>RSM</x:v>
      </x:c>
      <x:c r="I1776" s="22" t="n">
        <x:v>5</x:v>
      </x:c>
      <x:c r="J1776" t="str">
        <x:v>Worked</x:v>
      </x:c>
      <x:c r="K1776" t="str">
        <x:v>Employee 2655; home branch Croydon; assigned role Operative Porter | Deployment branch: Croydon | Actual role: Operative Driver | Jobs: 400583 | Customers: RSM | Actual hours: 5.0; source records: 1</x:v>
      </x:c>
      <x:c r="L1776" t="str">
        <x:v>Include</x:v>
      </x:c>
      <x:c r="M1776"/>
      <x:c r="N1776"/>
    </x:row>
    <x:row r="1777">
      <x:c r="A1777" t="str">
        <x:v>M Azuimah Apung (C)|2026-03-10</x:v>
      </x:c>
      <x:c r="B1777" s="888" t="n">
        <x:v>46091</x:v>
      </x:c>
      <x:c r="C1777" t="str">
        <x:v>M Azuimah Apung (C)</x:v>
      </x:c>
      <x:c r="D1777" t="str">
        <x:v>Permanent</x:v>
      </x:c>
      <x:c r="E1777" t="str">
        <x:v>Croydon</x:v>
      </x:c>
      <x:c r="F1777" t="str">
        <x:v>Operative Porter</x:v>
      </x:c>
      <x:c r="G1777" t="str">
        <x:v>400824</x:v>
      </x:c>
      <x:c r="H1777" t="str">
        <x:v>Adecco Group</x:v>
      </x:c>
      <x:c r="I1777" s="22" t="n">
        <x:v>5.5</x:v>
      </x:c>
      <x:c r="J1777" t="str">
        <x:v>Worked</x:v>
      </x:c>
      <x:c r="K1777" t="str">
        <x:v>Employee 2655; home branch Croydon; assigned role Operative Porter | Deployment branch: Croydon | Actual role: Operative Driver | Jobs: 400824 | Customers: Adecco Group | Actual hours: 5.5; source records: 1</x:v>
      </x:c>
      <x:c r="L1777" t="str">
        <x:v>Include</x:v>
      </x:c>
      <x:c r="M1777"/>
      <x:c r="N1777"/>
    </x:row>
    <x:row r="1778">
      <x:c r="A1778" t="str">
        <x:v>M Azuimah Apung (C)|2026-03-11</x:v>
      </x:c>
      <x:c r="B1778" s="888" t="n">
        <x:v>46092</x:v>
      </x:c>
      <x:c r="C1778" t="str">
        <x:v>M Azuimah Apung (C)</x:v>
      </x:c>
      <x:c r="D1778" t="str">
        <x:v>Permanent</x:v>
      </x:c>
      <x:c r="E1778" t="str">
        <x:v>Croydon</x:v>
      </x:c>
      <x:c r="F1778" t="str">
        <x:v>Operative Porter</x:v>
      </x:c>
      <x:c r="G1778" t="str">
        <x:v>399110</x:v>
      </x:c>
      <x:c r="H1778" t="str">
        <x:v>Network Rail</x:v>
      </x:c>
      <x:c r="I1778" s="22" t="n">
        <x:v>8</x:v>
      </x:c>
      <x:c r="J1778" t="str">
        <x:v>Worked</x:v>
      </x:c>
      <x:c r="K1778" t="str">
        <x:v>Employee 2655; home branch Croydon; assigned role Operative Porter | Deployment branch: Croydon | Actual role: Operative Driver | Jobs: 399110 | Customers: Network Rail | Actual hours: 8.0; source records: 1</x:v>
      </x:c>
      <x:c r="L1778" t="str">
        <x:v>Include</x:v>
      </x:c>
      <x:c r="M1778"/>
      <x:c r="N1778"/>
    </x:row>
    <x:row r="1779">
      <x:c r="A1779" t="str">
        <x:v>M Azuimah Apung (C)|2026-03-13</x:v>
      </x:c>
      <x:c r="B1779" s="888" t="n">
        <x:v>46094</x:v>
      </x:c>
      <x:c r="C1779" t="str">
        <x:v>M Azuimah Apung (C)</x:v>
      </x:c>
      <x:c r="D1779" t="str">
        <x:v>Permanent</x:v>
      </x:c>
      <x:c r="E1779" t="str">
        <x:v>Croydon</x:v>
      </x:c>
      <x:c r="F1779" t="str">
        <x:v>Operative Porter</x:v>
      </x:c>
      <x:c r="G1779" t="str">
        <x:v>396207</x:v>
      </x:c>
      <x:c r="H1779" t="str">
        <x:v>Linklaters LLP</x:v>
      </x:c>
      <x:c r="I1779" s="22" t="n">
        <x:v>9</x:v>
      </x:c>
      <x:c r="J1779" t="str">
        <x:v>Worked</x:v>
      </x:c>
      <x:c r="K1779" t="str">
        <x:v>Employee 2655; home branch Croydon; assigned role Operative Porter | Deployment branch: Thurrock | Actual role: Operative Driver | Jobs: 396207 | Customers: Linklaters LLP | Actual hours: 9.0; source records: 1</x:v>
      </x:c>
      <x:c r="L1779" t="str">
        <x:v>Include</x:v>
      </x:c>
      <x:c r="M1779"/>
      <x:c r="N1779"/>
    </x:row>
    <x:row r="1780">
      <x:c r="A1780" t="str">
        <x:v>M Azuimah Apung (C)|2026-03-16</x:v>
      </x:c>
      <x:c r="B1780" s="888" t="n">
        <x:v>46097</x:v>
      </x:c>
      <x:c r="C1780" t="str">
        <x:v>M Azuimah Apung (C)</x:v>
      </x:c>
      <x:c r="D1780" t="str">
        <x:v>Permanent</x:v>
      </x:c>
      <x:c r="E1780" t="str">
        <x:v>Croydon</x:v>
      </x:c>
      <x:c r="F1780" t="str">
        <x:v>Operative Porter</x:v>
      </x:c>
      <x:c r="G1780" t="str">
        <x:v>398435</x:v>
      </x:c>
      <x:c r="H1780" t="str">
        <x:v>Gilliland/Annamarie</x:v>
      </x:c>
      <x:c r="I1780" s="22" t="n">
        <x:v>6</x:v>
      </x:c>
      <x:c r="J1780" t="str">
        <x:v>Worked</x:v>
      </x:c>
      <x:c r="K1780" t="str">
        <x:v>Employee 2655; home branch Croydon; assigned role Operative Porter | Deployment branch: Thurrock | Actual role: Operative Driver | Jobs: 398435 | Customers: Gilliland/Annamarie | Actual hours: 6.0; source records: 1</x:v>
      </x:c>
      <x:c r="L1780" t="str">
        <x:v>Include</x:v>
      </x:c>
      <x:c r="M1780"/>
      <x:c r="N1780"/>
    </x:row>
    <x:row r="1781">
      <x:c r="A1781" t="str">
        <x:v>M Azuimah Apung (C)|2026-03-17</x:v>
      </x:c>
      <x:c r="B1781" s="888" t="n">
        <x:v>46098</x:v>
      </x:c>
      <x:c r="C1781" t="str">
        <x:v>M Azuimah Apung (C)</x:v>
      </x:c>
      <x:c r="D1781" t="str">
        <x:v>Permanent</x:v>
      </x:c>
      <x:c r="E1781" t="str">
        <x:v>Croydon</x:v>
      </x:c>
      <x:c r="F1781" t="str">
        <x:v>Operative Porter</x:v>
      </x:c>
      <x:c r="G1781" t="str">
        <x:v>386891D, 398171</x:v>
      </x:c>
      <x:c r="H1781" t="str">
        <x:v>Restore Harrow Green; Two Sigma</x:v>
      </x:c>
      <x:c r="I1781" s="22" t="n">
        <x:v>19.75</x:v>
      </x:c>
      <x:c r="J1781" t="str">
        <x:v>Worked — 2 records</x:v>
      </x:c>
      <x:c r="K1781" t="str">
        <x:v>Employee 2655; home branch Croydon; assigned role Operative Porter | Deployment branch: Croydon, Thurrock | Actual role: Operative Driver | Jobs: 386891D, 398171 | Customers: Restore Harrow Green; Two Sigma | Actual hours: 19.8; source records: 2</x:v>
      </x:c>
      <x:c r="L1781" t="str">
        <x:v>Include</x:v>
      </x:c>
      <x:c r="M1781"/>
      <x:c r="N1781"/>
    </x:row>
    <x:row r="1782">
      <x:c r="A1782" t="str">
        <x:v>M Azuimah Apung (C)|2026-03-18</x:v>
      </x:c>
      <x:c r="B1782" s="888" t="n">
        <x:v>46099</x:v>
      </x:c>
      <x:c r="C1782" t="str">
        <x:v>M Azuimah Apung (C)</x:v>
      </x:c>
      <x:c r="D1782" t="str">
        <x:v>Permanent</x:v>
      </x:c>
      <x:c r="E1782" t="str">
        <x:v>Croydon</x:v>
      </x:c>
      <x:c r="F1782" t="str">
        <x:v>Operative Porter</x:v>
      </x:c>
      <x:c r="G1782" t="str">
        <x:v>400541</x:v>
      </x:c>
      <x:c r="H1782" t="str">
        <x:v>British Telecom</x:v>
      </x:c>
      <x:c r="I1782" s="22" t="n">
        <x:v>5.5</x:v>
      </x:c>
      <x:c r="J1782" t="str">
        <x:v>Worked</x:v>
      </x:c>
      <x:c r="K1782" t="str">
        <x:v>Employee 2655; home branch Croydon; assigned role Operative Porter | Deployment branch: Croydon | Actual role: Operative Driver | Jobs: 400541 | Customers: British Telecom | Actual hours: 5.5; source records: 1</x:v>
      </x:c>
      <x:c r="L1782" t="str">
        <x:v>Include</x:v>
      </x:c>
      <x:c r="M1782"/>
      <x:c r="N1782"/>
    </x:row>
    <x:row r="1783">
      <x:c r="A1783" t="str">
        <x:v>M Azuimah Apung (C)|2026-03-19</x:v>
      </x:c>
      <x:c r="B1783" s="888" t="n">
        <x:v>46100</x:v>
      </x:c>
      <x:c r="C1783" t="str">
        <x:v>M Azuimah Apung (C)</x:v>
      </x:c>
      <x:c r="D1783" t="str">
        <x:v>Permanent</x:v>
      </x:c>
      <x:c r="E1783" t="str">
        <x:v>Croydon</x:v>
      </x:c>
      <x:c r="F1783" t="str">
        <x:v>Operative Porter</x:v>
      </x:c>
      <x:c r="G1783" t="str">
        <x:v>400541</x:v>
      </x:c>
      <x:c r="H1783" t="str">
        <x:v>British Telecom</x:v>
      </x:c>
      <x:c r="I1783" s="22" t="n">
        <x:v>6.5</x:v>
      </x:c>
      <x:c r="J1783" t="str">
        <x:v>Worked</x:v>
      </x:c>
      <x:c r="K1783" t="str">
        <x:v>Employee 2655; home branch Croydon; assigned role Operative Porter | Deployment branch: Croydon | Actual role: Operative Driver | Jobs: 400541 | Customers: British Telecom | Actual hours: 6.5; source records: 1</x:v>
      </x:c>
      <x:c r="L1783" t="str">
        <x:v>Include</x:v>
      </x:c>
      <x:c r="M1783"/>
      <x:c r="N1783"/>
    </x:row>
    <x:row r="1784">
      <x:c r="A1784" t="str">
        <x:v>M Azuimah Apung (C)|2026-03-20</x:v>
      </x:c>
      <x:c r="B1784" s="888" t="n">
        <x:v>46101</x:v>
      </x:c>
      <x:c r="C1784" t="str">
        <x:v>M Azuimah Apung (C)</x:v>
      </x:c>
      <x:c r="D1784" t="str">
        <x:v>Permanent</x:v>
      </x:c>
      <x:c r="E1784" t="str">
        <x:v>Croydon</x:v>
      </x:c>
      <x:c r="F1784" t="str">
        <x:v>Operative Porter</x:v>
      </x:c>
      <x:c r="G1784" t="str">
        <x:v>399413</x:v>
      </x:c>
      <x:c r="H1784" t="str">
        <x:v>Oxleas NHS Foundation Trust</x:v>
      </x:c>
      <x:c r="I1784" s="22" t="n">
        <x:v>6</x:v>
      </x:c>
      <x:c r="J1784" t="str">
        <x:v>Worked</x:v>
      </x:c>
      <x:c r="K1784" t="str">
        <x:v>Employee 2655; home branch Croydon; assigned role Operative Porter | Deployment branch: Croydon | Actual role: Operative Driver | Jobs: 399413 | Customers: Oxleas NHS Foundation Trust | Actual hours: 6.0; source records: 1</x:v>
      </x:c>
      <x:c r="L1784" t="str">
        <x:v>Include</x:v>
      </x:c>
      <x:c r="M1784"/>
      <x:c r="N1784"/>
    </x:row>
    <x:row r="1785">
      <x:c r="A1785" t="str">
        <x:v>M Azuimah Apung (C)|2026-03-23</x:v>
      </x:c>
      <x:c r="B1785" s="888" t="n">
        <x:v>46104</x:v>
      </x:c>
      <x:c r="C1785" t="str">
        <x:v>M Azuimah Apung (C)</x:v>
      </x:c>
      <x:c r="D1785" t="str">
        <x:v>Permanent</x:v>
      </x:c>
      <x:c r="E1785" t="str">
        <x:v>Croydon</x:v>
      </x:c>
      <x:c r="F1785" t="str">
        <x:v>Operative Porter</x:v>
      </x:c>
      <x:c r="G1785" t="str">
        <x:v>396733</x:v>
      </x:c>
      <x:c r="H1785" t="str">
        <x:v>Harrison/Mrs Osmin</x:v>
      </x:c>
      <x:c r="I1785" s="22" t="n">
        <x:v>7.5</x:v>
      </x:c>
      <x:c r="J1785" t="str">
        <x:v>Worked</x:v>
      </x:c>
      <x:c r="K1785" t="str">
        <x:v>Employee 2655; home branch Croydon; assigned role Operative Porter | Deployment branch: Thurrock | Actual role: Operative Driver | Jobs: 396733 | Customers: Harrison/Mrs Osmin | Actual hours: 7.5; source records: 1</x:v>
      </x:c>
      <x:c r="L1785" t="str">
        <x:v>Include</x:v>
      </x:c>
      <x:c r="M1785"/>
      <x:c r="N1785"/>
    </x:row>
    <x:row r="1786">
      <x:c r="A1786" t="str">
        <x:v>M Azuimah Apung (C)|2026-03-25</x:v>
      </x:c>
      <x:c r="B1786" s="888" t="n">
        <x:v>46106</x:v>
      </x:c>
      <x:c r="C1786" t="str">
        <x:v>M Azuimah Apung (C)</x:v>
      </x:c>
      <x:c r="D1786" t="str">
        <x:v>Permanent</x:v>
      </x:c>
      <x:c r="E1786" t="str">
        <x:v>Croydon</x:v>
      </x:c>
      <x:c r="F1786" t="str">
        <x:v>Operative Porter</x:v>
      </x:c>
      <x:c r="G1786" t="str">
        <x:v>400541</x:v>
      </x:c>
      <x:c r="H1786" t="str">
        <x:v>British Telecom</x:v>
      </x:c>
      <x:c r="I1786" s="22" t="n">
        <x:v>7.5</x:v>
      </x:c>
      <x:c r="J1786" t="str">
        <x:v>Worked</x:v>
      </x:c>
      <x:c r="K1786" t="str">
        <x:v>Employee 2655; home branch Croydon; assigned role Operative Porter | Deployment branch: Croydon | Actual role: Operative Driver | Jobs: 400541 | Customers: British Telecom | Actual hours: 7.5; source records: 1</x:v>
      </x:c>
      <x:c r="L1786" t="str">
        <x:v>Include</x:v>
      </x:c>
      <x:c r="M1786"/>
      <x:c r="N1786"/>
    </x:row>
    <x:row r="1787">
      <x:c r="A1787" t="str">
        <x:v>M Azuimah Apung (C)|2026-03-26</x:v>
      </x:c>
      <x:c r="B1787" s="888" t="n">
        <x:v>46107</x:v>
      </x:c>
      <x:c r="C1787" t="str">
        <x:v>M Azuimah Apung (C)</x:v>
      </x:c>
      <x:c r="D1787" t="str">
        <x:v>Permanent</x:v>
      </x:c>
      <x:c r="E1787" t="str">
        <x:v>Croydon</x:v>
      </x:c>
      <x:c r="F1787" t="str">
        <x:v>Operative Porter</x:v>
      </x:c>
      <x:c r="G1787" t="str">
        <x:v>393361A</x:v>
      </x:c>
      <x:c r="H1787" t="str">
        <x:v>The Quadrant</x:v>
      </x:c>
      <x:c r="I1787" s="22" t="n">
        <x:v>8</x:v>
      </x:c>
      <x:c r="J1787" t="str">
        <x:v>Worked</x:v>
      </x:c>
      <x:c r="K1787" t="str">
        <x:v>Employee 2655; home branch Croydon; assigned role Operative Porter | Deployment branch: Croydon | Actual role: Operative Porter | Jobs: 393361A | Customers: The Quadrant | Actual hours: 8.0; source records: 1</x:v>
      </x:c>
      <x:c r="L1787" t="str">
        <x:v>Include</x:v>
      </x:c>
      <x:c r="M1787"/>
      <x:c r="N1787"/>
    </x:row>
    <x:row r="1788">
      <x:c r="A1788" t="str">
        <x:v>M Azuimah Apung (C)|2026-03-27</x:v>
      </x:c>
      <x:c r="B1788" s="888" t="n">
        <x:v>46108</x:v>
      </x:c>
      <x:c r="C1788" t="str">
        <x:v>M Azuimah Apung (C)</x:v>
      </x:c>
      <x:c r="D1788" t="str">
        <x:v>Permanent</x:v>
      </x:c>
      <x:c r="E1788" t="str">
        <x:v>Croydon</x:v>
      </x:c>
      <x:c r="F1788" t="str">
        <x:v>Operative Porter</x:v>
      </x:c>
      <x:c r="G1788" t="str">
        <x:v>392752</x:v>
      </x:c>
      <x:c r="H1788" t="str">
        <x:v>Bromley Central Library</x:v>
      </x:c>
      <x:c r="I1788" s="22" t="n">
        <x:v>11</x:v>
      </x:c>
      <x:c r="J1788" t="str">
        <x:v>Worked</x:v>
      </x:c>
      <x:c r="K1788" t="str">
        <x:v>Employee 2655; home branch Croydon; assigned role Operative Porter | Deployment branch: Croydon | Actual role: Operative Driver | Jobs: 392752 | Customers: Bromley Central Library | Actual hours: 11.0; source records: 1</x:v>
      </x:c>
      <x:c r="L1788" t="str">
        <x:v>Include</x:v>
      </x:c>
      <x:c r="M1788"/>
      <x:c r="N1788"/>
    </x:row>
    <x:row r="1789">
      <x:c r="A1789" t="str">
        <x:v>M Azuimah Apung (C)|2026-03-30</x:v>
      </x:c>
      <x:c r="B1789" s="888" t="n">
        <x:v>46111</x:v>
      </x:c>
      <x:c r="C1789" t="str">
        <x:v>M Azuimah Apung (C)</x:v>
      </x:c>
      <x:c r="D1789" t="str">
        <x:v>Permanent</x:v>
      </x:c>
      <x:c r="E1789" t="str">
        <x:v>Croydon</x:v>
      </x:c>
      <x:c r="F1789" t="str">
        <x:v>Operative Porter</x:v>
      </x:c>
      <x:c r="G1789" t="str">
        <x:v>392752</x:v>
      </x:c>
      <x:c r="H1789" t="str">
        <x:v>Bromley Central Library</x:v>
      </x:c>
      <x:c r="I1789" s="22" t="n">
        <x:v>6.5</x:v>
      </x:c>
      <x:c r="J1789" t="str">
        <x:v>Worked</x:v>
      </x:c>
      <x:c r="K1789" t="str">
        <x:v>Employee 2655; home branch Croydon; assigned role Operative Porter | Deployment branch: Croydon | Actual role: Operative Driver | Jobs: 392752 | Customers: Bromley Central Library | Actual hours: 6.5; source records: 1</x:v>
      </x:c>
      <x:c r="L1789" t="str">
        <x:v>Include</x:v>
      </x:c>
      <x:c r="M1789"/>
      <x:c r="N1789"/>
    </x:row>
    <x:row r="1790">
      <x:c r="A1790" t="str">
        <x:v>M Azuimah Apung (C)|2026-03-31</x:v>
      </x:c>
      <x:c r="B1790" s="888" t="n">
        <x:v>46112</x:v>
      </x:c>
      <x:c r="C1790" t="str">
        <x:v>M Azuimah Apung (C)</x:v>
      </x:c>
      <x:c r="D1790" t="str">
        <x:v>Permanent</x:v>
      </x:c>
      <x:c r="E1790" t="str">
        <x:v>Croydon</x:v>
      </x:c>
      <x:c r="F1790" t="str">
        <x:v>Operative Porter</x:v>
      </x:c>
      <x:c r="G1790" t="str">
        <x:v>392752</x:v>
      </x:c>
      <x:c r="H1790" t="str">
        <x:v>Bromley Central Library</x:v>
      </x:c>
      <x:c r="I1790" s="22" t="n">
        <x:v>11</x:v>
      </x:c>
      <x:c r="J1790" t="str">
        <x:v>Worked</x:v>
      </x:c>
      <x:c r="K1790" t="str">
        <x:v>Employee 2655; home branch Croydon; assigned role Operative Porter | Deployment branch: Croydon | Actual role: Operative Driver | Jobs: 392752 | Customers: Bromley Central Library | Actual hours: 11.0; source records: 1</x:v>
      </x:c>
      <x:c r="L1790" t="str">
        <x:v>Include</x:v>
      </x:c>
      <x:c r="M1790"/>
      <x:c r="N1790"/>
    </x:row>
    <x:row r="1791">
      <x:c r="A1791" t="str">
        <x:v>M Barnett|2026-03-02</x:v>
      </x:c>
      <x:c r="B1791" s="888" t="n">
        <x:v>46083</x:v>
      </x:c>
      <x:c r="C1791" t="str">
        <x:v>M Barnett</x:v>
      </x:c>
      <x:c r="D1791" t="str">
        <x:v>Permanent</x:v>
      </x:c>
      <x:c r="E1791" t="str">
        <x:v>Thurrock</x:v>
      </x:c>
      <x:c r="F1791" t="str">
        <x:v>Operative Skilled</x:v>
      </x:c>
      <x:c r="G1791" t="str">
        <x:v>399620</x:v>
      </x:c>
      <x:c r="H1791" t="str">
        <x:v>Accenture UK Ltd</x:v>
      </x:c>
      <x:c r="I1791" s="22" t="n">
        <x:v>8.5</x:v>
      </x:c>
      <x:c r="J1791" t="str">
        <x:v>Worked</x:v>
      </x:c>
      <x:c r="K1791" t="str">
        <x:v>Employee 1596; home branch Thurrock; assigned role Operative Skilled | Deployment branch: Thurrock | Actual role: Operative Porter | Jobs: 399620 | Customers: Accenture UK Ltd | Actual hours: 8.5; source records: 1</x:v>
      </x:c>
      <x:c r="L1791" t="str">
        <x:v>Include</x:v>
      </x:c>
      <x:c r="M1791"/>
      <x:c r="N1791"/>
    </x:row>
    <x:row r="1792">
      <x:c r="A1792" t="str">
        <x:v>M Barnett|2026-03-03</x:v>
      </x:c>
      <x:c r="B1792" s="888" t="n">
        <x:v>46084</x:v>
      </x:c>
      <x:c r="C1792" t="str">
        <x:v>M Barnett</x:v>
      </x:c>
      <x:c r="D1792" t="str">
        <x:v>Permanent</x:v>
      </x:c>
      <x:c r="E1792" t="str">
        <x:v>Thurrock</x:v>
      </x:c>
      <x:c r="F1792" t="str">
        <x:v>Operative Skilled</x:v>
      </x:c>
      <x:c r="G1792" t="str">
        <x:v>399620</x:v>
      </x:c>
      <x:c r="H1792" t="str">
        <x:v>Accenture UK Ltd</x:v>
      </x:c>
      <x:c r="I1792" s="22" t="n">
        <x:v>8.5</x:v>
      </x:c>
      <x:c r="J1792" t="str">
        <x:v>Worked</x:v>
      </x:c>
      <x:c r="K1792" t="str">
        <x:v>Employee 1596; home branch Thurrock; assigned role Operative Skilled | Deployment branch: Thurrock | Actual role: Operative Porter | Jobs: 399620 | Customers: Accenture UK Ltd | Actual hours: 8.5; source records: 1</x:v>
      </x:c>
      <x:c r="L1792" t="str">
        <x:v>Include</x:v>
      </x:c>
      <x:c r="M1792"/>
      <x:c r="N1792"/>
    </x:row>
    <x:row r="1793">
      <x:c r="A1793" t="str">
        <x:v>M Barnett|2026-03-04</x:v>
      </x:c>
      <x:c r="B1793" s="888" t="n">
        <x:v>46085</x:v>
      </x:c>
      <x:c r="C1793" t="str">
        <x:v>M Barnett</x:v>
      </x:c>
      <x:c r="D1793" t="str">
        <x:v>Permanent</x:v>
      </x:c>
      <x:c r="E1793" t="str">
        <x:v>Thurrock</x:v>
      </x:c>
      <x:c r="F1793" t="str">
        <x:v>Operative Skilled</x:v>
      </x:c>
      <x:c r="G1793" t="str">
        <x:v>399620</x:v>
      </x:c>
      <x:c r="H1793" t="str">
        <x:v>Accenture UK Ltd</x:v>
      </x:c>
      <x:c r="I1793" s="22" t="n">
        <x:v>8.5</x:v>
      </x:c>
      <x:c r="J1793" t="str">
        <x:v>Worked</x:v>
      </x:c>
      <x:c r="K1793" t="str">
        <x:v>Employee 1596; home branch Thurrock; assigned role Operative Skilled | Deployment branch: Thurrock | Actual role: Operative Porter | Jobs: 399620 | Customers: Accenture UK Ltd | Actual hours: 8.5; source records: 1</x:v>
      </x:c>
      <x:c r="L1793" t="str">
        <x:v>Include</x:v>
      </x:c>
      <x:c r="M1793"/>
      <x:c r="N1793"/>
    </x:row>
    <x:row r="1794">
      <x:c r="A1794" t="str">
        <x:v>M Barnett|2026-03-05</x:v>
      </x:c>
      <x:c r="B1794" s="888" t="n">
        <x:v>46086</x:v>
      </x:c>
      <x:c r="C1794" t="str">
        <x:v>M Barnett</x:v>
      </x:c>
      <x:c r="D1794" t="str">
        <x:v>Permanent</x:v>
      </x:c>
      <x:c r="E1794" t="str">
        <x:v>Thurrock</x:v>
      </x:c>
      <x:c r="F1794" t="str">
        <x:v>Operative Skilled</x:v>
      </x:c>
      <x:c r="G1794" t="str">
        <x:v>399620</x:v>
      </x:c>
      <x:c r="H1794" t="str">
        <x:v>Accenture UK Ltd</x:v>
      </x:c>
      <x:c r="I1794" s="22" t="n">
        <x:v>8.5</x:v>
      </x:c>
      <x:c r="J1794" t="str">
        <x:v>Worked</x:v>
      </x:c>
      <x:c r="K1794" t="str">
        <x:v>Employee 1596; home branch Thurrock; assigned role Operative Skilled | Deployment branch: Thurrock | Actual role: Operative Porter | Jobs: 399620 | Customers: Accenture UK Ltd | Actual hours: 8.5; source records: 1</x:v>
      </x:c>
      <x:c r="L1794" t="str">
        <x:v>Include</x:v>
      </x:c>
      <x:c r="M1794"/>
      <x:c r="N1794"/>
    </x:row>
    <x:row r="1795">
      <x:c r="A1795" t="str">
        <x:v>M Barnett|2026-03-06</x:v>
      </x:c>
      <x:c r="B1795" s="888" t="n">
        <x:v>46087</x:v>
      </x:c>
      <x:c r="C1795" t="str">
        <x:v>M Barnett</x:v>
      </x:c>
      <x:c r="D1795" t="str">
        <x:v>Permanent</x:v>
      </x:c>
      <x:c r="E1795" t="str">
        <x:v>Thurrock</x:v>
      </x:c>
      <x:c r="F1795" t="str">
        <x:v>Operative Skilled</x:v>
      </x:c>
      <x:c r="G1795" t="str">
        <x:v>399620</x:v>
      </x:c>
      <x:c r="H1795" t="str">
        <x:v>Accenture UK Ltd</x:v>
      </x:c>
      <x:c r="I1795" s="22" t="n">
        <x:v>8.5</x:v>
      </x:c>
      <x:c r="J1795" t="str">
        <x:v>Worked</x:v>
      </x:c>
      <x:c r="K1795" t="str">
        <x:v>Employee 1596; home branch Thurrock; assigned role Operative Skilled | Deployment branch: Thurrock | Actual role: Operative Porter | Jobs: 399620 | Customers: Accenture UK Ltd | Actual hours: 8.5; source records: 1</x:v>
      </x:c>
      <x:c r="L1795" t="str">
        <x:v>Include</x:v>
      </x:c>
      <x:c r="M1795"/>
      <x:c r="N1795"/>
    </x:row>
    <x:row r="1796">
      <x:c r="A1796" t="str">
        <x:v>M Barnett|2026-03-09</x:v>
      </x:c>
      <x:c r="B1796" s="888" t="n">
        <x:v>46090</x:v>
      </x:c>
      <x:c r="C1796" t="str">
        <x:v>M Barnett</x:v>
      </x:c>
      <x:c r="D1796" t="str">
        <x:v>Permanent</x:v>
      </x:c>
      <x:c r="E1796" t="str">
        <x:v>Thurrock</x:v>
      </x:c>
      <x:c r="F1796" t="str">
        <x:v>Operative Skilled</x:v>
      </x:c>
      <x:c r="G1796"/>
      <x:c r="H1796"/>
      <x:c r="I1796" s="22" t="n">
        <x:v>0</x:v>
      </x:c>
      <x:c r="J1796" t="str">
        <x:v>Annual leave</x:v>
      </x:c>
      <x:c r="K1796" t="str">
        <x:v>Employee 1596; home branch Thurrock; assigned role Operative Skilled | Leave: Annual Leave (Days) | Leave calendar basis: Fixed schedule</x:v>
      </x:c>
      <x:c r="L1796" t="str">
        <x:v>Include</x:v>
      </x:c>
      <x:c r="M1796"/>
      <x:c r="N1796"/>
    </x:row>
    <x:row r="1797">
      <x:c r="A1797" t="str">
        <x:v>M Barnett|2026-03-10</x:v>
      </x:c>
      <x:c r="B1797" s="888" t="n">
        <x:v>46091</x:v>
      </x:c>
      <x:c r="C1797" t="str">
        <x:v>M Barnett</x:v>
      </x:c>
      <x:c r="D1797" t="str">
        <x:v>Permanent</x:v>
      </x:c>
      <x:c r="E1797" t="str">
        <x:v>Thurrock</x:v>
      </x:c>
      <x:c r="F1797" t="str">
        <x:v>Operative Skilled</x:v>
      </x:c>
      <x:c r="G1797"/>
      <x:c r="H1797"/>
      <x:c r="I1797" s="22" t="n">
        <x:v>0</x:v>
      </x:c>
      <x:c r="J1797" t="str">
        <x:v>Annual leave</x:v>
      </x:c>
      <x:c r="K1797" t="str">
        <x:v>Employee 1596; home branch Thurrock; assigned role Operative Skilled | Leave: Annual Leave (Days) | Leave calendar basis: Fixed schedule</x:v>
      </x:c>
      <x:c r="L1797" t="str">
        <x:v>Include</x:v>
      </x:c>
      <x:c r="M1797"/>
      <x:c r="N1797"/>
    </x:row>
    <x:row r="1798">
      <x:c r="A1798" t="str">
        <x:v>M Barnett|2026-03-11</x:v>
      </x:c>
      <x:c r="B1798" s="888" t="n">
        <x:v>46092</x:v>
      </x:c>
      <x:c r="C1798" t="str">
        <x:v>M Barnett</x:v>
      </x:c>
      <x:c r="D1798" t="str">
        <x:v>Permanent</x:v>
      </x:c>
      <x:c r="E1798" t="str">
        <x:v>Thurrock</x:v>
      </x:c>
      <x:c r="F1798" t="str">
        <x:v>Operative Skilled</x:v>
      </x:c>
      <x:c r="G1798"/>
      <x:c r="H1798"/>
      <x:c r="I1798" s="22" t="n">
        <x:v>0</x:v>
      </x:c>
      <x:c r="J1798" t="str">
        <x:v>Annual leave</x:v>
      </x:c>
      <x:c r="K1798" t="str">
        <x:v>Employee 1596; home branch Thurrock; assigned role Operative Skilled | Leave: Annual Leave (Days) | Leave calendar basis: Fixed schedule</x:v>
      </x:c>
      <x:c r="L1798" t="str">
        <x:v>Include</x:v>
      </x:c>
      <x:c r="M1798"/>
      <x:c r="N1798"/>
    </x:row>
    <x:row r="1799">
      <x:c r="A1799" t="str">
        <x:v>M Barnett|2026-03-12</x:v>
      </x:c>
      <x:c r="B1799" s="888" t="n">
        <x:v>46093</x:v>
      </x:c>
      <x:c r="C1799" t="str">
        <x:v>M Barnett</x:v>
      </x:c>
      <x:c r="D1799" t="str">
        <x:v>Permanent</x:v>
      </x:c>
      <x:c r="E1799" t="str">
        <x:v>Thurrock</x:v>
      </x:c>
      <x:c r="F1799" t="str">
        <x:v>Operative Skilled</x:v>
      </x:c>
      <x:c r="G1799"/>
      <x:c r="H1799"/>
      <x:c r="I1799" s="22" t="n">
        <x:v>0</x:v>
      </x:c>
      <x:c r="J1799" t="str">
        <x:v>Annual leave</x:v>
      </x:c>
      <x:c r="K1799" t="str">
        <x:v>Employee 1596; home branch Thurrock; assigned role Operative Skilled | Leave: Annual Leave (Days) | Leave calendar basis: Fixed schedule</x:v>
      </x:c>
      <x:c r="L1799" t="str">
        <x:v>Include</x:v>
      </x:c>
      <x:c r="M1799"/>
      <x:c r="N1799"/>
    </x:row>
    <x:row r="1800">
      <x:c r="A1800" t="str">
        <x:v>M Barnett|2026-03-13</x:v>
      </x:c>
      <x:c r="B1800" s="888" t="n">
        <x:v>46094</x:v>
      </x:c>
      <x:c r="C1800" t="str">
        <x:v>M Barnett</x:v>
      </x:c>
      <x:c r="D1800" t="str">
        <x:v>Permanent</x:v>
      </x:c>
      <x:c r="E1800" t="str">
        <x:v>Thurrock</x:v>
      </x:c>
      <x:c r="F1800" t="str">
        <x:v>Operative Skilled</x:v>
      </x:c>
      <x:c r="G1800"/>
      <x:c r="H1800"/>
      <x:c r="I1800" s="22" t="n">
        <x:v>0</x:v>
      </x:c>
      <x:c r="J1800" t="str">
        <x:v>Annual leave</x:v>
      </x:c>
      <x:c r="K1800" t="str">
        <x:v>Employee 1596; home branch Thurrock; assigned role Operative Skilled | Leave: Annual Leave (Days) | Leave calendar basis: Fixed schedule</x:v>
      </x:c>
      <x:c r="L1800" t="str">
        <x:v>Include</x:v>
      </x:c>
      <x:c r="M1800"/>
      <x:c r="N1800"/>
    </x:row>
    <x:row r="1801">
      <x:c r="A1801" t="str">
        <x:v>M Barnett|2026-03-16</x:v>
      </x:c>
      <x:c r="B1801" s="888" t="n">
        <x:v>46097</x:v>
      </x:c>
      <x:c r="C1801" t="str">
        <x:v>M Barnett</x:v>
      </x:c>
      <x:c r="D1801" t="str">
        <x:v>Permanent</x:v>
      </x:c>
      <x:c r="E1801" t="str">
        <x:v>Thurrock</x:v>
      </x:c>
      <x:c r="F1801" t="str">
        <x:v>Operative Skilled</x:v>
      </x:c>
      <x:c r="G1801" t="str">
        <x:v>399620</x:v>
      </x:c>
      <x:c r="H1801" t="str">
        <x:v>Accenture UK Ltd</x:v>
      </x:c>
      <x:c r="I1801" s="22" t="n">
        <x:v>8.5</x:v>
      </x:c>
      <x:c r="J1801" t="str">
        <x:v>Worked</x:v>
      </x:c>
      <x:c r="K1801" t="str">
        <x:v>Employee 1596; home branch Thurrock; assigned role Operative Skilled | Deployment branch: Thurrock | Actual role: Operative Porter | Jobs: 399620 | Customers: Accenture UK Ltd | Actual hours: 8.5; source records: 1</x:v>
      </x:c>
      <x:c r="L1801" t="str">
        <x:v>Include</x:v>
      </x:c>
      <x:c r="M1801"/>
      <x:c r="N1801"/>
    </x:row>
    <x:row r="1802">
      <x:c r="A1802" t="str">
        <x:v>M Barnett|2026-03-17</x:v>
      </x:c>
      <x:c r="B1802" s="888" t="n">
        <x:v>46098</x:v>
      </x:c>
      <x:c r="C1802" t="str">
        <x:v>M Barnett</x:v>
      </x:c>
      <x:c r="D1802" t="str">
        <x:v>Permanent</x:v>
      </x:c>
      <x:c r="E1802" t="str">
        <x:v>Thurrock</x:v>
      </x:c>
      <x:c r="F1802" t="str">
        <x:v>Operative Skilled</x:v>
      </x:c>
      <x:c r="G1802" t="str">
        <x:v>399620</x:v>
      </x:c>
      <x:c r="H1802" t="str">
        <x:v>Accenture UK Ltd</x:v>
      </x:c>
      <x:c r="I1802" s="22" t="n">
        <x:v>8.5</x:v>
      </x:c>
      <x:c r="J1802" t="str">
        <x:v>Worked</x:v>
      </x:c>
      <x:c r="K1802" t="str">
        <x:v>Employee 1596; home branch Thurrock; assigned role Operative Skilled | Deployment branch: Thurrock | Actual role: Operative Porter | Jobs: 399620 | Customers: Accenture UK Ltd | Actual hours: 8.5; source records: 1</x:v>
      </x:c>
      <x:c r="L1802" t="str">
        <x:v>Include</x:v>
      </x:c>
      <x:c r="M1802"/>
      <x:c r="N1802"/>
    </x:row>
    <x:row r="1803">
      <x:c r="A1803" t="str">
        <x:v>M Barnett|2026-03-18</x:v>
      </x:c>
      <x:c r="B1803" s="888" t="n">
        <x:v>46099</x:v>
      </x:c>
      <x:c r="C1803" t="str">
        <x:v>M Barnett</x:v>
      </x:c>
      <x:c r="D1803" t="str">
        <x:v>Permanent</x:v>
      </x:c>
      <x:c r="E1803" t="str">
        <x:v>Thurrock</x:v>
      </x:c>
      <x:c r="F1803" t="str">
        <x:v>Operative Skilled</x:v>
      </x:c>
      <x:c r="G1803" t="str">
        <x:v>399620</x:v>
      </x:c>
      <x:c r="H1803" t="str">
        <x:v>Accenture UK Ltd</x:v>
      </x:c>
      <x:c r="I1803" s="22" t="n">
        <x:v>8.5</x:v>
      </x:c>
      <x:c r="J1803" t="str">
        <x:v>Worked</x:v>
      </x:c>
      <x:c r="K1803" t="str">
        <x:v>Employee 1596; home branch Thurrock; assigned role Operative Skilled | Deployment branch: Thurrock | Actual role: Operative Porter | Jobs: 399620 | Customers: Accenture UK Ltd | Actual hours: 8.5; source records: 1</x:v>
      </x:c>
      <x:c r="L1803" t="str">
        <x:v>Include</x:v>
      </x:c>
      <x:c r="M1803"/>
      <x:c r="N1803"/>
    </x:row>
    <x:row r="1804">
      <x:c r="A1804" t="str">
        <x:v>M Barnett|2026-03-19</x:v>
      </x:c>
      <x:c r="B1804" s="888" t="n">
        <x:v>46100</x:v>
      </x:c>
      <x:c r="C1804" t="str">
        <x:v>M Barnett</x:v>
      </x:c>
      <x:c r="D1804" t="str">
        <x:v>Permanent</x:v>
      </x:c>
      <x:c r="E1804" t="str">
        <x:v>Thurrock</x:v>
      </x:c>
      <x:c r="F1804" t="str">
        <x:v>Operative Skilled</x:v>
      </x:c>
      <x:c r="G1804" t="str">
        <x:v>399620</x:v>
      </x:c>
      <x:c r="H1804" t="str">
        <x:v>Accenture UK Ltd</x:v>
      </x:c>
      <x:c r="I1804" s="22" t="n">
        <x:v>8.5</x:v>
      </x:c>
      <x:c r="J1804" t="str">
        <x:v>Worked</x:v>
      </x:c>
      <x:c r="K1804" t="str">
        <x:v>Employee 1596; home branch Thurrock; assigned role Operative Skilled | Deployment branch: Thurrock | Actual role: Operative Porter | Jobs: 399620 | Customers: Accenture UK Ltd | Actual hours: 8.5; source records: 1</x:v>
      </x:c>
      <x:c r="L1804" t="str">
        <x:v>Include</x:v>
      </x:c>
      <x:c r="M1804"/>
      <x:c r="N1804"/>
    </x:row>
    <x:row r="1805">
      <x:c r="A1805" t="str">
        <x:v>M Barnett|2026-03-20</x:v>
      </x:c>
      <x:c r="B1805" s="888" t="n">
        <x:v>46101</x:v>
      </x:c>
      <x:c r="C1805" t="str">
        <x:v>M Barnett</x:v>
      </x:c>
      <x:c r="D1805" t="str">
        <x:v>Permanent</x:v>
      </x:c>
      <x:c r="E1805" t="str">
        <x:v>Thurrock</x:v>
      </x:c>
      <x:c r="F1805" t="str">
        <x:v>Operative Skilled</x:v>
      </x:c>
      <x:c r="G1805" t="str">
        <x:v>399620</x:v>
      </x:c>
      <x:c r="H1805" t="str">
        <x:v>Accenture UK Ltd</x:v>
      </x:c>
      <x:c r="I1805" s="22" t="n">
        <x:v>8.5</x:v>
      </x:c>
      <x:c r="J1805" t="str">
        <x:v>Worked</x:v>
      </x:c>
      <x:c r="K1805" t="str">
        <x:v>Employee 1596; home branch Thurrock; assigned role Operative Skilled | Deployment branch: Thurrock | Actual role: Operative Porter | Jobs: 399620 | Customers: Accenture UK Ltd | Actual hours: 8.5; source records: 1</x:v>
      </x:c>
      <x:c r="L1805" t="str">
        <x:v>Include</x:v>
      </x:c>
      <x:c r="M1805"/>
      <x:c r="N1805"/>
    </x:row>
    <x:row r="1806">
      <x:c r="A1806" t="str">
        <x:v>M Barnett|2026-03-23</x:v>
      </x:c>
      <x:c r="B1806" s="888" t="n">
        <x:v>46104</x:v>
      </x:c>
      <x:c r="C1806" t="str">
        <x:v>M Barnett</x:v>
      </x:c>
      <x:c r="D1806" t="str">
        <x:v>Permanent</x:v>
      </x:c>
      <x:c r="E1806" t="str">
        <x:v>Thurrock</x:v>
      </x:c>
      <x:c r="F1806" t="str">
        <x:v>Operative Skilled</x:v>
      </x:c>
      <x:c r="G1806" t="str">
        <x:v>399620</x:v>
      </x:c>
      <x:c r="H1806" t="str">
        <x:v>Accenture UK Ltd</x:v>
      </x:c>
      <x:c r="I1806" s="22" t="n">
        <x:v>8.5</x:v>
      </x:c>
      <x:c r="J1806" t="str">
        <x:v>Worked</x:v>
      </x:c>
      <x:c r="K1806" t="str">
        <x:v>Employee 1596; home branch Thurrock; assigned role Operative Skilled | Deployment branch: Thurrock | Actual role: Operative Porter | Jobs: 399620 | Customers: Accenture UK Ltd | Actual hours: 8.5; source records: 1</x:v>
      </x:c>
      <x:c r="L1806" t="str">
        <x:v>Include</x:v>
      </x:c>
      <x:c r="M1806"/>
      <x:c r="N1806"/>
    </x:row>
    <x:row r="1807">
      <x:c r="A1807" t="str">
        <x:v>M Barnett|2026-03-24</x:v>
      </x:c>
      <x:c r="B1807" s="888" t="n">
        <x:v>46105</x:v>
      </x:c>
      <x:c r="C1807" t="str">
        <x:v>M Barnett</x:v>
      </x:c>
      <x:c r="D1807" t="str">
        <x:v>Permanent</x:v>
      </x:c>
      <x:c r="E1807" t="str">
        <x:v>Thurrock</x:v>
      </x:c>
      <x:c r="F1807" t="str">
        <x:v>Operative Skilled</x:v>
      </x:c>
      <x:c r="G1807" t="str">
        <x:v>399620</x:v>
      </x:c>
      <x:c r="H1807" t="str">
        <x:v>Accenture UK Ltd</x:v>
      </x:c>
      <x:c r="I1807" s="22" t="n">
        <x:v>8.5</x:v>
      </x:c>
      <x:c r="J1807" t="str">
        <x:v>Worked</x:v>
      </x:c>
      <x:c r="K1807" t="str">
        <x:v>Employee 1596; home branch Thurrock; assigned role Operative Skilled | Deployment branch: Thurrock | Actual role: Operative Porter | Jobs: 399620 | Customers: Accenture UK Ltd | Actual hours: 8.5; source records: 1</x:v>
      </x:c>
      <x:c r="L1807" t="str">
        <x:v>Include</x:v>
      </x:c>
      <x:c r="M1807"/>
      <x:c r="N1807"/>
    </x:row>
    <x:row r="1808">
      <x:c r="A1808" t="str">
        <x:v>M Barnett|2026-03-25</x:v>
      </x:c>
      <x:c r="B1808" s="888" t="n">
        <x:v>46106</x:v>
      </x:c>
      <x:c r="C1808" t="str">
        <x:v>M Barnett</x:v>
      </x:c>
      <x:c r="D1808" t="str">
        <x:v>Permanent</x:v>
      </x:c>
      <x:c r="E1808" t="str">
        <x:v>Thurrock</x:v>
      </x:c>
      <x:c r="F1808" t="str">
        <x:v>Operative Skilled</x:v>
      </x:c>
      <x:c r="G1808" t="str">
        <x:v>399620</x:v>
      </x:c>
      <x:c r="H1808" t="str">
        <x:v>Accenture UK Ltd</x:v>
      </x:c>
      <x:c r="I1808" s="22" t="n">
        <x:v>8.5</x:v>
      </x:c>
      <x:c r="J1808" t="str">
        <x:v>Worked</x:v>
      </x:c>
      <x:c r="K1808" t="str">
        <x:v>Employee 1596; home branch Thurrock; assigned role Operative Skilled | Deployment branch: Thurrock | Actual role: Operative Porter | Jobs: 399620 | Customers: Accenture UK Ltd | Actual hours: 8.5; source records: 1</x:v>
      </x:c>
      <x:c r="L1808" t="str">
        <x:v>Include</x:v>
      </x:c>
      <x:c r="M1808"/>
      <x:c r="N1808"/>
    </x:row>
    <x:row r="1809">
      <x:c r="A1809" t="str">
        <x:v>M Barnett|2026-03-26</x:v>
      </x:c>
      <x:c r="B1809" s="888" t="n">
        <x:v>46107</x:v>
      </x:c>
      <x:c r="C1809" t="str">
        <x:v>M Barnett</x:v>
      </x:c>
      <x:c r="D1809" t="str">
        <x:v>Permanent</x:v>
      </x:c>
      <x:c r="E1809" t="str">
        <x:v>Thurrock</x:v>
      </x:c>
      <x:c r="F1809" t="str">
        <x:v>Operative Skilled</x:v>
      </x:c>
      <x:c r="G1809" t="str">
        <x:v>399620</x:v>
      </x:c>
      <x:c r="H1809" t="str">
        <x:v>Accenture UK Ltd</x:v>
      </x:c>
      <x:c r="I1809" s="22" t="n">
        <x:v>8.5</x:v>
      </x:c>
      <x:c r="J1809" t="str">
        <x:v>Worked</x:v>
      </x:c>
      <x:c r="K1809" t="str">
        <x:v>Employee 1596; home branch Thurrock; assigned role Operative Skilled | Deployment branch: Thurrock | Actual role: Operative Porter | Jobs: 399620 | Customers: Accenture UK Ltd | Actual hours: 8.5; source records: 1</x:v>
      </x:c>
      <x:c r="L1809" t="str">
        <x:v>Include</x:v>
      </x:c>
      <x:c r="M1809"/>
      <x:c r="N1809"/>
    </x:row>
    <x:row r="1810">
      <x:c r="A1810" t="str">
        <x:v>M Barnett|2026-03-27</x:v>
      </x:c>
      <x:c r="B1810" s="888" t="n">
        <x:v>46108</x:v>
      </x:c>
      <x:c r="C1810" t="str">
        <x:v>M Barnett</x:v>
      </x:c>
      <x:c r="D1810" t="str">
        <x:v>Permanent</x:v>
      </x:c>
      <x:c r="E1810" t="str">
        <x:v>Thurrock</x:v>
      </x:c>
      <x:c r="F1810" t="str">
        <x:v>Operative Skilled</x:v>
      </x:c>
      <x:c r="G1810" t="str">
        <x:v>399620</x:v>
      </x:c>
      <x:c r="H1810" t="str">
        <x:v>Accenture UK Ltd</x:v>
      </x:c>
      <x:c r="I1810" s="22" t="n">
        <x:v>8.5</x:v>
      </x:c>
      <x:c r="J1810" t="str">
        <x:v>Worked</x:v>
      </x:c>
      <x:c r="K1810" t="str">
        <x:v>Employee 1596; home branch Thurrock; assigned role Operative Skilled | Deployment branch: Thurrock | Actual role: Operative Porter | Jobs: 399620 | Customers: Accenture UK Ltd | Actual hours: 8.5; source records: 1</x:v>
      </x:c>
      <x:c r="L1810" t="str">
        <x:v>Include</x:v>
      </x:c>
      <x:c r="M1810"/>
      <x:c r="N1810"/>
    </x:row>
    <x:row r="1811">
      <x:c r="A1811" t="str">
        <x:v>M Barnett|2026-03-28</x:v>
      </x:c>
      <x:c r="B1811" s="888" t="n">
        <x:v>46109</x:v>
      </x:c>
      <x:c r="C1811" t="str">
        <x:v>M Barnett</x:v>
      </x:c>
      <x:c r="D1811" t="str">
        <x:v>Permanent</x:v>
      </x:c>
      <x:c r="E1811" t="str">
        <x:v>Thurrock</x:v>
      </x:c>
      <x:c r="F1811" t="str">
        <x:v>Operative Skilled</x:v>
      </x:c>
      <x:c r="G1811" t="str">
        <x:v>401124</x:v>
      </x:c>
      <x:c r="H1811" t="str">
        <x:v>Bloomberg</x:v>
      </x:c>
      <x:c r="I1811" s="22" t="n">
        <x:v>8.5</x:v>
      </x:c>
      <x:c r="J1811" t="str">
        <x:v>Worked</x:v>
      </x:c>
      <x:c r="K1811" t="str">
        <x:v>Employee 1596; home branch Thurrock; assigned role Operative Skilled | Deployment branch: Thurrock | Actual role: Operative Porter | Jobs: 401124 | Customers: Bloomberg | Actual hours: 8.5; source records: 1</x:v>
      </x:c>
      <x:c r="L1811" t="str">
        <x:v>Include</x:v>
      </x:c>
      <x:c r="M1811"/>
      <x:c r="N1811"/>
    </x:row>
    <x:row r="1812">
      <x:c r="A1812" t="str">
        <x:v>M Barnett|2026-03-29</x:v>
      </x:c>
      <x:c r="B1812" s="888" t="n">
        <x:v>46110</x:v>
      </x:c>
      <x:c r="C1812" t="str">
        <x:v>M Barnett</x:v>
      </x:c>
      <x:c r="D1812" t="str">
        <x:v>Permanent</x:v>
      </x:c>
      <x:c r="E1812" t="str">
        <x:v>Thurrock</x:v>
      </x:c>
      <x:c r="F1812" t="str">
        <x:v>Operative Skilled</x:v>
      </x:c>
      <x:c r="G1812" t="str">
        <x:v>401124</x:v>
      </x:c>
      <x:c r="H1812" t="str">
        <x:v>Bloomberg</x:v>
      </x:c>
      <x:c r="I1812" s="22" t="n">
        <x:v>10.5</x:v>
      </x:c>
      <x:c r="J1812" t="str">
        <x:v>Worked</x:v>
      </x:c>
      <x:c r="K1812" t="str">
        <x:v>Employee 1596; home branch Thurrock; assigned role Operative Skilled | Deployment branch: Thurrock | Actual role: Operative Porter | Jobs: 401124 | Customers: Bloomberg | Actual hours: 10.5; source records: 1</x:v>
      </x:c>
      <x:c r="L1812" t="str">
        <x:v>Include</x:v>
      </x:c>
      <x:c r="M1812"/>
      <x:c r="N1812"/>
    </x:row>
    <x:row r="1813">
      <x:c r="A1813" t="str">
        <x:v>M Barnett|2026-03-30</x:v>
      </x:c>
      <x:c r="B1813" s="888" t="n">
        <x:v>46111</x:v>
      </x:c>
      <x:c r="C1813" t="str">
        <x:v>M Barnett</x:v>
      </x:c>
      <x:c r="D1813" t="str">
        <x:v>Permanent</x:v>
      </x:c>
      <x:c r="E1813" t="str">
        <x:v>Thurrock</x:v>
      </x:c>
      <x:c r="F1813" t="str">
        <x:v>Operative Skilled</x:v>
      </x:c>
      <x:c r="G1813" t="str">
        <x:v>399620, 401124</x:v>
      </x:c>
      <x:c r="H1813" t="str">
        <x:v>Accenture UK Ltd; Bloomberg</x:v>
      </x:c>
      <x:c r="I1813" s="22" t="n">
        <x:v>17.5</x:v>
      </x:c>
      <x:c r="J1813" t="str">
        <x:v>Worked — 2 records</x:v>
      </x:c>
      <x:c r="K1813" t="str">
        <x:v>Employee 1596; home branch Thurrock; assigned role Operative Skilled | Deployment branch: Thurrock | Actual role: Operative Porter, Operative Skilled | Jobs: 399620, 401124 | Customers: Accenture UK Ltd; Bloomberg | Actual hours: 17.5; source records: 2</x:v>
      </x:c>
      <x:c r="L1813" t="str">
        <x:v>Include</x:v>
      </x:c>
      <x:c r="M1813"/>
      <x:c r="N1813"/>
    </x:row>
    <x:row r="1814">
      <x:c r="A1814" t="str">
        <x:v>M Barnett|2026-03-31</x:v>
      </x:c>
      <x:c r="B1814" s="888" t="n">
        <x:v>46112</x:v>
      </x:c>
      <x:c r="C1814" t="str">
        <x:v>M Barnett</x:v>
      </x:c>
      <x:c r="D1814" t="str">
        <x:v>Permanent</x:v>
      </x:c>
      <x:c r="E1814" t="str">
        <x:v>Thurrock</x:v>
      </x:c>
      <x:c r="F1814" t="str">
        <x:v>Operative Skilled</x:v>
      </x:c>
      <x:c r="G1814" t="str">
        <x:v>399620</x:v>
      </x:c>
      <x:c r="H1814" t="str">
        <x:v>Accenture UK Ltd</x:v>
      </x:c>
      <x:c r="I1814" s="22" t="n">
        <x:v>9</x:v>
      </x:c>
      <x:c r="J1814" t="str">
        <x:v>Worked</x:v>
      </x:c>
      <x:c r="K1814" t="str">
        <x:v>Employee 1596; home branch Thurrock; assigned role Operative Skilled | Deployment branch: Thurrock | Actual role: Operative Porter | Jobs: 399620 | Customers: Accenture UK Ltd | Actual hours: 9.0; source records: 1</x:v>
      </x:c>
      <x:c r="L1814" t="str">
        <x:v>Include</x:v>
      </x:c>
      <x:c r="M1814"/>
      <x:c r="N1814"/>
    </x:row>
    <x:row r="1815">
      <x:c r="A1815" t="str">
        <x:v>M Haywood|2026-03-02</x:v>
      </x:c>
      <x:c r="B1815" s="888" t="n">
        <x:v>46083</x:v>
      </x:c>
      <x:c r="C1815" t="str">
        <x:v>M Haywood</x:v>
      </x:c>
      <x:c r="D1815" t="str">
        <x:v>Permanent</x:v>
      </x:c>
      <x:c r="E1815" t="str">
        <x:v>Thurrock</x:v>
      </x:c>
      <x:c r="F1815" t="str">
        <x:v>Operative Porter</x:v>
      </x:c>
      <x:c r="G1815" t="str">
        <x:v>400636</x:v>
      </x:c>
      <x:c r="H1815" t="str">
        <x:v>Harrow Green</x:v>
      </x:c>
      <x:c r="I1815" s="22" t="n">
        <x:v>6.5</x:v>
      </x:c>
      <x:c r="J1815" t="str">
        <x:v>Worked</x:v>
      </x:c>
      <x:c r="K1815" t="str">
        <x:v>Employee 103042; home branch Thurrock; assigned role Operative Porter | Deployment branch: Thurrock | Actual role: Operative Porter | Jobs: 400636 | Customers: Harrow Green | Actual hours: 6.5; source records: 1</x:v>
      </x:c>
      <x:c r="L1815" t="str">
        <x:v>Include</x:v>
      </x:c>
      <x:c r="M1815"/>
      <x:c r="N1815"/>
    </x:row>
    <x:row r="1816">
      <x:c r="A1816" t="str">
        <x:v>M Haywood|2026-03-04</x:v>
      </x:c>
      <x:c r="B1816" s="888" t="n">
        <x:v>46085</x:v>
      </x:c>
      <x:c r="C1816" t="str">
        <x:v>M Haywood</x:v>
      </x:c>
      <x:c r="D1816" t="str">
        <x:v>Permanent</x:v>
      </x:c>
      <x:c r="E1816" t="str">
        <x:v>Thurrock</x:v>
      </x:c>
      <x:c r="F1816" t="str">
        <x:v>Operative Porter</x:v>
      </x:c>
      <x:c r="G1816" t="str">
        <x:v>400636</x:v>
      </x:c>
      <x:c r="H1816" t="str">
        <x:v>Harrow Green</x:v>
      </x:c>
      <x:c r="I1816" s="22" t="n">
        <x:v>7</x:v>
      </x:c>
      <x:c r="J1816" t="str">
        <x:v>Worked</x:v>
      </x:c>
      <x:c r="K1816" t="str">
        <x:v>Employee 103042; home branch Thurrock; assigned role Operative Porter | Deployment branch: Thurrock | Actual role: Operative Porter | Jobs: 400636 | Customers: Harrow Green | Actual hours: 7.0; source records: 1</x:v>
      </x:c>
      <x:c r="L1816" t="str">
        <x:v>Include</x:v>
      </x:c>
      <x:c r="M1816"/>
      <x:c r="N1816"/>
    </x:row>
    <x:row r="1817">
      <x:c r="A1817" t="str">
        <x:v>M Haywood|2026-03-05</x:v>
      </x:c>
      <x:c r="B1817" s="888" t="n">
        <x:v>46086</x:v>
      </x:c>
      <x:c r="C1817" t="str">
        <x:v>M Haywood</x:v>
      </x:c>
      <x:c r="D1817" t="str">
        <x:v>Permanent</x:v>
      </x:c>
      <x:c r="E1817" t="str">
        <x:v>Thurrock</x:v>
      </x:c>
      <x:c r="F1817" t="str">
        <x:v>Operative Porter</x:v>
      </x:c>
      <x:c r="G1817" t="str">
        <x:v>397301</x:v>
      </x:c>
      <x:c r="H1817" t="str">
        <x:v>Omar/Mr Essa</x:v>
      </x:c>
      <x:c r="I1817" s="22" t="n">
        <x:v>8.5</x:v>
      </x:c>
      <x:c r="J1817" t="str">
        <x:v>Worked</x:v>
      </x:c>
      <x:c r="K1817" t="str">
        <x:v>Employee 103042; home branch Thurrock; assigned role Operative Porter | Deployment branch: Thurrock | Actual role: Operative Porter | Jobs: 397301 | Customers: Omar/Mr Essa | Actual hours: 8.5; source records: 1</x:v>
      </x:c>
      <x:c r="L1817" t="str">
        <x:v>Include</x:v>
      </x:c>
      <x:c r="M1817"/>
      <x:c r="N1817"/>
    </x:row>
    <x:row r="1818">
      <x:c r="A1818" t="str">
        <x:v>M Haywood|2026-03-06</x:v>
      </x:c>
      <x:c r="B1818" s="888" t="n">
        <x:v>46087</x:v>
      </x:c>
      <x:c r="C1818" t="str">
        <x:v>M Haywood</x:v>
      </x:c>
      <x:c r="D1818" t="str">
        <x:v>Permanent</x:v>
      </x:c>
      <x:c r="E1818" t="str">
        <x:v>Thurrock</x:v>
      </x:c>
      <x:c r="F1818" t="str">
        <x:v>Operative Porter</x:v>
      </x:c>
      <x:c r="G1818" t="str">
        <x:v>396639</x:v>
      </x:c>
      <x:c r="H1818" t="str">
        <x:v>Adebisi/Mr Ademola</x:v>
      </x:c>
      <x:c r="I1818" s="22" t="n">
        <x:v>7</x:v>
      </x:c>
      <x:c r="J1818" t="str">
        <x:v>Worked</x:v>
      </x:c>
      <x:c r="K1818" t="str">
        <x:v>Employee 103042; home branch Thurrock; assigned role Operative Porter | Deployment branch: Thurrock | Actual role: Operative Porter | Jobs: 396639 | Customers: Adebisi/Mr Ademola | Actual hours: 7.0; source records: 1</x:v>
      </x:c>
      <x:c r="L1818" t="str">
        <x:v>Include</x:v>
      </x:c>
      <x:c r="M1818"/>
      <x:c r="N1818"/>
    </x:row>
    <x:row r="1819">
      <x:c r="A1819" t="str">
        <x:v>M Haywood|2026-03-09</x:v>
      </x:c>
      <x:c r="B1819" s="888" t="n">
        <x:v>46090</x:v>
      </x:c>
      <x:c r="C1819" t="str">
        <x:v>M Haywood</x:v>
      </x:c>
      <x:c r="D1819" t="str">
        <x:v>Permanent</x:v>
      </x:c>
      <x:c r="E1819" t="str">
        <x:v>Thurrock</x:v>
      </x:c>
      <x:c r="F1819" t="str">
        <x:v>Operative Porter</x:v>
      </x:c>
      <x:c r="G1819" t="str">
        <x:v>390133</x:v>
      </x:c>
      <x:c r="H1819" t="str">
        <x:v>FSCS</x:v>
      </x:c>
      <x:c r="I1819" s="22" t="n">
        <x:v>8</x:v>
      </x:c>
      <x:c r="J1819" t="str">
        <x:v>Worked</x:v>
      </x:c>
      <x:c r="K1819" t="str">
        <x:v>Employee 103042; home branch Thurrock; assigned role Operative Porter | Deployment branch: Thurrock | Actual role: Operative Porter | Jobs: 390133 | Customers: FSCS | Actual hours: 8.0; source records: 1</x:v>
      </x:c>
      <x:c r="L1819" t="str">
        <x:v>Include</x:v>
      </x:c>
      <x:c r="M1819"/>
      <x:c r="N1819"/>
    </x:row>
    <x:row r="1820">
      <x:c r="A1820" t="str">
        <x:v>M Haywood|2026-03-10</x:v>
      </x:c>
      <x:c r="B1820" s="888" t="n">
        <x:v>46091</x:v>
      </x:c>
      <x:c r="C1820" t="str">
        <x:v>M Haywood</x:v>
      </x:c>
      <x:c r="D1820" t="str">
        <x:v>Permanent</x:v>
      </x:c>
      <x:c r="E1820" t="str">
        <x:v>Thurrock</x:v>
      </x:c>
      <x:c r="F1820" t="str">
        <x:v>Operative Porter</x:v>
      </x:c>
      <x:c r="G1820" t="str">
        <x:v>399578</x:v>
      </x:c>
      <x:c r="H1820" t="str">
        <x:v>Knotel UK Ltd</x:v>
      </x:c>
      <x:c r="I1820" s="22" t="n">
        <x:v>7.5</x:v>
      </x:c>
      <x:c r="J1820" t="str">
        <x:v>Worked</x:v>
      </x:c>
      <x:c r="K1820" t="str">
        <x:v>Employee 103042; home branch Thurrock; assigned role Operative Porter | Deployment branch: Thurrock | Actual role: Operative Porter | Jobs: 399578 | Customers: Knotel UK Ltd | Actual hours: 7.5; source records: 1</x:v>
      </x:c>
      <x:c r="L1820" t="str">
        <x:v>Include</x:v>
      </x:c>
      <x:c r="M1820"/>
      <x:c r="N1820"/>
    </x:row>
    <x:row r="1821">
      <x:c r="A1821" t="str">
        <x:v>M Haywood|2026-03-11</x:v>
      </x:c>
      <x:c r="B1821" s="888" t="n">
        <x:v>46092</x:v>
      </x:c>
      <x:c r="C1821" t="str">
        <x:v>M Haywood</x:v>
      </x:c>
      <x:c r="D1821" t="str">
        <x:v>Permanent</x:v>
      </x:c>
      <x:c r="E1821" t="str">
        <x:v>Thurrock</x:v>
      </x:c>
      <x:c r="F1821" t="str">
        <x:v>Operative Porter</x:v>
      </x:c>
      <x:c r="G1821" t="str">
        <x:v>398798</x:v>
      </x:c>
      <x:c r="H1821" t="str">
        <x:v>Sevem/Senem</x:v>
      </x:c>
      <x:c r="I1821" s="22" t="n">
        <x:v>6</x:v>
      </x:c>
      <x:c r="J1821" t="str">
        <x:v>Worked</x:v>
      </x:c>
      <x:c r="K1821" t="str">
        <x:v>Employee 103042; home branch Thurrock; assigned role Operative Porter | Deployment branch: Thurrock | Actual role: Operative Porter | Jobs: 398798 | Customers: Sevem/Senem | Actual hours: 6.0; source records: 1</x:v>
      </x:c>
      <x:c r="L1821" t="str">
        <x:v>Include</x:v>
      </x:c>
      <x:c r="M1821"/>
      <x:c r="N1821"/>
    </x:row>
    <x:row r="1822">
      <x:c r="A1822" t="str">
        <x:v>M Haywood|2026-03-13</x:v>
      </x:c>
      <x:c r="B1822" s="888" t="n">
        <x:v>46094</x:v>
      </x:c>
      <x:c r="C1822" t="str">
        <x:v>M Haywood</x:v>
      </x:c>
      <x:c r="D1822" t="str">
        <x:v>Permanent</x:v>
      </x:c>
      <x:c r="E1822" t="str">
        <x:v>Thurrock</x:v>
      </x:c>
      <x:c r="F1822" t="str">
        <x:v>Operative Porter</x:v>
      </x:c>
      <x:c r="G1822" t="str">
        <x:v>397941</x:v>
      </x:c>
      <x:c r="H1822" t="str">
        <x:v>Aliro Obote, Ms Lucy Angom/Mr Richard</x:v>
      </x:c>
      <x:c r="I1822" s="22" t="n">
        <x:v>8</x:v>
      </x:c>
      <x:c r="J1822" t="str">
        <x:v>Worked</x:v>
      </x:c>
      <x:c r="K1822" t="str">
        <x:v>Employee 103042; home branch Thurrock; assigned role Operative Porter | Deployment branch: Thurrock | Actual role: Operative Porter | Jobs: 397941 | Customers: Aliro Obote, Ms Lucy Angom/Mr Richard | Actual hours: 8.0; source records: 1</x:v>
      </x:c>
      <x:c r="L1822" t="str">
        <x:v>Include</x:v>
      </x:c>
      <x:c r="M1822"/>
      <x:c r="N1822"/>
    </x:row>
    <x:row r="1823">
      <x:c r="A1823" t="str">
        <x:v>M Haywood|2026-03-16</x:v>
      </x:c>
      <x:c r="B1823" s="888" t="n">
        <x:v>46097</x:v>
      </x:c>
      <x:c r="C1823" t="str">
        <x:v>M Haywood</x:v>
      </x:c>
      <x:c r="D1823" t="str">
        <x:v>Permanent</x:v>
      </x:c>
      <x:c r="E1823" t="str">
        <x:v>Thurrock</x:v>
      </x:c>
      <x:c r="F1823" t="str">
        <x:v>Operative Porter</x:v>
      </x:c>
      <x:c r="G1823"/>
      <x:c r="H1823"/>
      <x:c r="I1823" s="22" t="n">
        <x:v>0</x:v>
      </x:c>
      <x:c r="J1823" t="str">
        <x:v>Other leave — Sickness</x:v>
      </x:c>
      <x:c r="K1823" t="str">
        <x:v>Employee 103042; home branch Thurrock; assigned role Operative Porter | Leave: Sickness | Leave calendar basis: Variable-pattern period</x:v>
      </x:c>
      <x:c r="L1823" t="str">
        <x:v>Include</x:v>
      </x:c>
      <x:c r="M1823"/>
      <x:c r="N1823"/>
    </x:row>
    <x:row r="1824">
      <x:c r="A1824" t="str">
        <x:v>M Haywood|2026-03-17</x:v>
      </x:c>
      <x:c r="B1824" s="888" t="n">
        <x:v>46098</x:v>
      </x:c>
      <x:c r="C1824" t="str">
        <x:v>M Haywood</x:v>
      </x:c>
      <x:c r="D1824" t="str">
        <x:v>Permanent</x:v>
      </x:c>
      <x:c r="E1824" t="str">
        <x:v>Thurrock</x:v>
      </x:c>
      <x:c r="F1824" t="str">
        <x:v>Operative Porter</x:v>
      </x:c>
      <x:c r="G1824" t="str">
        <x:v>396207</x:v>
      </x:c>
      <x:c r="H1824" t="str">
        <x:v>Linklaters LLP</x:v>
      </x:c>
      <x:c r="I1824" s="22" t="n">
        <x:v>18</x:v>
      </x:c>
      <x:c r="J1824" t="str">
        <x:v>Worked</x:v>
      </x:c>
      <x:c r="K1824" t="str">
        <x:v>Employee 103042; home branch Thurrock; assigned role Operative Porter | Deployment branch: Thurrock | Actual role: Operative Porter | Jobs: 396207 | Customers: Linklaters LLP | Actual hours: 18.0; source records: 1</x:v>
      </x:c>
      <x:c r="L1824" t="str">
        <x:v>Include</x:v>
      </x:c>
      <x:c r="M1824"/>
      <x:c r="N1824"/>
    </x:row>
    <x:row r="1825">
      <x:c r="A1825" t="str">
        <x:v>M Haywood|2026-03-18</x:v>
      </x:c>
      <x:c r="B1825" s="888" t="n">
        <x:v>46099</x:v>
      </x:c>
      <x:c r="C1825" t="str">
        <x:v>M Haywood</x:v>
      </x:c>
      <x:c r="D1825" t="str">
        <x:v>Permanent</x:v>
      </x:c>
      <x:c r="E1825" t="str">
        <x:v>Thurrock</x:v>
      </x:c>
      <x:c r="F1825" t="str">
        <x:v>Operative Porter</x:v>
      </x:c>
      <x:c r="G1825" t="str">
        <x:v>396207</x:v>
      </x:c>
      <x:c r="H1825" t="str">
        <x:v>Linklaters LLP</x:v>
      </x:c>
      <x:c r="I1825" s="22" t="n">
        <x:v>9.5</x:v>
      </x:c>
      <x:c r="J1825" t="str">
        <x:v>Worked</x:v>
      </x:c>
      <x:c r="K1825" t="str">
        <x:v>Employee 103042; home branch Thurrock; assigned role Operative Porter | Deployment branch: Thurrock | Actual role: Operative Porter | Jobs: 396207 | Customers: Linklaters LLP | Actual hours: 9.5; source records: 1</x:v>
      </x:c>
      <x:c r="L1825" t="str">
        <x:v>Include</x:v>
      </x:c>
      <x:c r="M1825"/>
      <x:c r="N1825"/>
    </x:row>
    <x:row r="1826">
      <x:c r="A1826" t="str">
        <x:v>M Haywood|2026-03-20</x:v>
      </x:c>
      <x:c r="B1826" s="888" t="n">
        <x:v>46101</x:v>
      </x:c>
      <x:c r="C1826" t="str">
        <x:v>M Haywood</x:v>
      </x:c>
      <x:c r="D1826" t="str">
        <x:v>Permanent</x:v>
      </x:c>
      <x:c r="E1826" t="str">
        <x:v>Thurrock</x:v>
      </x:c>
      <x:c r="F1826" t="str">
        <x:v>Operative Porter</x:v>
      </x:c>
      <x:c r="G1826" t="str">
        <x:v>399150</x:v>
      </x:c>
      <x:c r="H1826" t="str">
        <x:v>Kite Lake Capital Management (UK) LLP</x:v>
      </x:c>
      <x:c r="I1826" s="22" t="n">
        <x:v>10</x:v>
      </x:c>
      <x:c r="J1826" t="str">
        <x:v>Worked</x:v>
      </x:c>
      <x:c r="K1826" t="str">
        <x:v>Employee 103042; home branch Thurrock; assigned role Operative Porter | Deployment branch: Thurrock | Actual role: Operative Skilled | Jobs: 399150 | Customers: Kite Lake Capital Management (UK) LLP | Actual hours: 10.0; source records: 1</x:v>
      </x:c>
      <x:c r="L1826" t="str">
        <x:v>Include</x:v>
      </x:c>
      <x:c r="M1826"/>
      <x:c r="N1826"/>
    </x:row>
    <x:row r="1827">
      <x:c r="A1827" t="str">
        <x:v>M Haywood|2026-03-23</x:v>
      </x:c>
      <x:c r="B1827" s="888" t="n">
        <x:v>46104</x:v>
      </x:c>
      <x:c r="C1827" t="str">
        <x:v>M Haywood</x:v>
      </x:c>
      <x:c r="D1827" t="str">
        <x:v>Permanent</x:v>
      </x:c>
      <x:c r="E1827" t="str">
        <x:v>Thurrock</x:v>
      </x:c>
      <x:c r="F1827" t="str">
        <x:v>Operative Porter</x:v>
      </x:c>
      <x:c r="G1827" t="str">
        <x:v>399360</x:v>
      </x:c>
      <x:c r="H1827" t="str">
        <x:v>Ministry of Defence</x:v>
      </x:c>
      <x:c r="I1827" s="22" t="n">
        <x:v>9.5</x:v>
      </x:c>
      <x:c r="J1827" t="str">
        <x:v>Worked</x:v>
      </x:c>
      <x:c r="K1827" t="str">
        <x:v>Employee 103042; home branch Thurrock; assigned role Operative Porter | Deployment branch: Thurrock | Actual role: Operative Porter | Jobs: 399360 | Customers: Ministry of Defence | Actual hours: 9.5; source records: 1</x:v>
      </x:c>
      <x:c r="L1827" t="str">
        <x:v>Include</x:v>
      </x:c>
      <x:c r="M1827"/>
      <x:c r="N1827"/>
    </x:row>
    <x:row r="1828">
      <x:c r="A1828" t="str">
        <x:v>M Haywood|2026-03-24</x:v>
      </x:c>
      <x:c r="B1828" s="888" t="n">
        <x:v>46105</x:v>
      </x:c>
      <x:c r="C1828" t="str">
        <x:v>M Haywood</x:v>
      </x:c>
      <x:c r="D1828" t="str">
        <x:v>Permanent</x:v>
      </x:c>
      <x:c r="E1828" t="str">
        <x:v>Thurrock</x:v>
      </x:c>
      <x:c r="F1828" t="str">
        <x:v>Operative Porter</x:v>
      </x:c>
      <x:c r="G1828" t="str">
        <x:v>396599</x:v>
      </x:c>
      <x:c r="H1828" t="str">
        <x:v>Rickmansworth Library / Herts CC</x:v>
      </x:c>
      <x:c r="I1828" s="22" t="n">
        <x:v>7.5</x:v>
      </x:c>
      <x:c r="J1828" t="str">
        <x:v>Worked</x:v>
      </x:c>
      <x:c r="K1828" t="str">
        <x:v>Employee 103042; home branch Thurrock; assigned role Operative Porter | Deployment branch: Thurrock | Actual role: Operative Porter | Jobs: 396599 | Customers: Rickmansworth Library / Herts CC | Actual hours: 7.5; source records: 1</x:v>
      </x:c>
      <x:c r="L1828" t="str">
        <x:v>Include</x:v>
      </x:c>
      <x:c r="M1828"/>
      <x:c r="N1828"/>
    </x:row>
    <x:row r="1829">
      <x:c r="A1829" t="str">
        <x:v>M Haywood|2026-03-25</x:v>
      </x:c>
      <x:c r="B1829" s="888" t="n">
        <x:v>46106</x:v>
      </x:c>
      <x:c r="C1829" t="str">
        <x:v>M Haywood</x:v>
      </x:c>
      <x:c r="D1829" t="str">
        <x:v>Permanent</x:v>
      </x:c>
      <x:c r="E1829" t="str">
        <x:v>Thurrock</x:v>
      </x:c>
      <x:c r="F1829" t="str">
        <x:v>Operative Porter</x:v>
      </x:c>
      <x:c r="G1829" t="str">
        <x:v>396838</x:v>
      </x:c>
      <x:c r="H1829" t="str">
        <x:v>Antony Lee</x:v>
      </x:c>
      <x:c r="I1829" s="22" t="n">
        <x:v>11</x:v>
      </x:c>
      <x:c r="J1829" t="str">
        <x:v>Worked</x:v>
      </x:c>
      <x:c r="K1829" t="str">
        <x:v>Employee 103042; home branch Thurrock; assigned role Operative Porter | Deployment branch: Thurrock | Actual role: Operative Porter | Jobs: 396838 | Customers: Antony Lee | Actual hours: 11.0; source records: 1</x:v>
      </x:c>
      <x:c r="L1829" t="str">
        <x:v>Include</x:v>
      </x:c>
      <x:c r="M1829"/>
      <x:c r="N1829"/>
    </x:row>
    <x:row r="1830">
      <x:c r="A1830" t="str">
        <x:v>M Haywood|2026-03-30</x:v>
      </x:c>
      <x:c r="B1830" s="888" t="n">
        <x:v>46111</x:v>
      </x:c>
      <x:c r="C1830" t="str">
        <x:v>M Haywood</x:v>
      </x:c>
      <x:c r="D1830" t="str">
        <x:v>Permanent</x:v>
      </x:c>
      <x:c r="E1830" t="str">
        <x:v>Thurrock</x:v>
      </x:c>
      <x:c r="F1830" t="str">
        <x:v>Operative Porter</x:v>
      </x:c>
      <x:c r="G1830" t="str">
        <x:v>400853</x:v>
      </x:c>
      <x:c r="H1830" t="str">
        <x:v>National Conservation Services/London Borough of Newham</x:v>
      </x:c>
      <x:c r="I1830" s="22" t="n">
        <x:v>9</x:v>
      </x:c>
      <x:c r="J1830" t="str">
        <x:v>Worked</x:v>
      </x:c>
      <x:c r="K1830" t="str">
        <x:v>Employee 103042; home branch Thurrock; assigned role Operative Porter | Deployment branch: Thurrock | Actual role: Operative Porter | Jobs: 400853 | Customers: National Conservation Services/London Borough of Newham | Actual hours: 9.0; source records: 1</x:v>
      </x:c>
      <x:c r="L1830" t="str">
        <x:v>Include</x:v>
      </x:c>
      <x:c r="M1830"/>
      <x:c r="N1830"/>
    </x:row>
    <x:row r="1831">
      <x:c r="A1831" t="str">
        <x:v>M Haywood|2026-03-31</x:v>
      </x:c>
      <x:c r="B1831" s="888" t="n">
        <x:v>46112</x:v>
      </x:c>
      <x:c r="C1831" t="str">
        <x:v>M Haywood</x:v>
      </x:c>
      <x:c r="D1831" t="str">
        <x:v>Permanent</x:v>
      </x:c>
      <x:c r="E1831" t="str">
        <x:v>Thurrock</x:v>
      </x:c>
      <x:c r="F1831" t="str">
        <x:v>Operative Porter</x:v>
      </x:c>
      <x:c r="G1831" t="str">
        <x:v>400853</x:v>
      </x:c>
      <x:c r="H1831" t="str">
        <x:v>National Conservation Services/London Borough of Newham</x:v>
      </x:c>
      <x:c r="I1831" s="22" t="n">
        <x:v>8.5</x:v>
      </x:c>
      <x:c r="J1831" t="str">
        <x:v>Worked</x:v>
      </x:c>
      <x:c r="K1831" t="str">
        <x:v>Employee 103042; home branch Thurrock; assigned role Operative Porter | Deployment branch: Thurrock | Actual role: Operative Porter | Jobs: 400853 | Customers: National Conservation Services/London Borough of Newham | Actual hours: 8.5; source records: 1</x:v>
      </x:c>
      <x:c r="L1831" t="str">
        <x:v>Include</x:v>
      </x:c>
      <x:c r="M1831"/>
      <x:c r="N1831"/>
    </x:row>
    <x:row r="1832">
      <x:c r="A1832" t="str">
        <x:v>M Janney (C)|2026-03-02</x:v>
      </x:c>
      <x:c r="B1832" s="888" t="n">
        <x:v>46083</x:v>
      </x:c>
      <x:c r="C1832" t="str">
        <x:v>M Janney (C)</x:v>
      </x:c>
      <x:c r="D1832" t="str">
        <x:v>Permanent</x:v>
      </x:c>
      <x:c r="E1832" t="str">
        <x:v>Thurrock</x:v>
      </x:c>
      <x:c r="F1832" t="str">
        <x:v>Operative Driver</x:v>
      </x:c>
      <x:c r="G1832" t="str">
        <x:v>400636</x:v>
      </x:c>
      <x:c r="H1832" t="str">
        <x:v>Harrow Green</x:v>
      </x:c>
      <x:c r="I1832" s="22" t="n">
        <x:v>6.5</x:v>
      </x:c>
      <x:c r="J1832" t="str">
        <x:v>Worked</x:v>
      </x:c>
      <x:c r="K1832" t="str">
        <x:v>Employee 2795; home branch Thurrock; assigned role Operative Driver | Deployment branch: Thurrock | Actual role: Operative Driver | Jobs: 400636 | Customers: Harrow Green | Actual hours: 6.5; source records: 1</x:v>
      </x:c>
      <x:c r="L1832" t="str">
        <x:v>Include</x:v>
      </x:c>
      <x:c r="M1832"/>
      <x:c r="N1832"/>
    </x:row>
    <x:row r="1833">
      <x:c r="A1833" t="str">
        <x:v>M Janney (C)|2026-03-03</x:v>
      </x:c>
      <x:c r="B1833" s="888" t="n">
        <x:v>46084</x:v>
      </x:c>
      <x:c r="C1833" t="str">
        <x:v>M Janney (C)</x:v>
      </x:c>
      <x:c r="D1833" t="str">
        <x:v>Permanent</x:v>
      </x:c>
      <x:c r="E1833" t="str">
        <x:v>Thurrock</x:v>
      </x:c>
      <x:c r="F1833" t="str">
        <x:v>Operative Driver</x:v>
      </x:c>
      <x:c r="G1833" t="str">
        <x:v>397663</x:v>
      </x:c>
      <x:c r="H1833" t="str">
        <x:v>Restore – Doc Management/East &amp; North Herts NHS</x:v>
      </x:c>
      <x:c r="I1833" s="22" t="n">
        <x:v>9</x:v>
      </x:c>
      <x:c r="J1833" t="str">
        <x:v>Worked</x:v>
      </x:c>
      <x:c r="K1833" t="str">
        <x:v>Employee 2795; home branch Thurrock; assigned role Operative Driver | Deployment branch: Thurrock | Actual role: Operative Driver | Jobs: 397663 | Customers: Restore – Doc Management/East &amp; North Herts NHS | Actual hours: 9.0; source records: 1</x:v>
      </x:c>
      <x:c r="L1833" t="str">
        <x:v>Include</x:v>
      </x:c>
      <x:c r="M1833"/>
      <x:c r="N1833"/>
    </x:row>
    <x:row r="1834">
      <x:c r="A1834" t="str">
        <x:v>M Janney (C)|2026-03-04</x:v>
      </x:c>
      <x:c r="B1834" s="888" t="n">
        <x:v>46085</x:v>
      </x:c>
      <x:c r="C1834" t="str">
        <x:v>M Janney (C)</x:v>
      </x:c>
      <x:c r="D1834" t="str">
        <x:v>Permanent</x:v>
      </x:c>
      <x:c r="E1834" t="str">
        <x:v>Thurrock</x:v>
      </x:c>
      <x:c r="F1834" t="str">
        <x:v>Operative Driver</x:v>
      </x:c>
      <x:c r="G1834" t="str">
        <x:v>400636</x:v>
      </x:c>
      <x:c r="H1834" t="str">
        <x:v>Harrow Green</x:v>
      </x:c>
      <x:c r="I1834" s="22" t="n">
        <x:v>7</x:v>
      </x:c>
      <x:c r="J1834" t="str">
        <x:v>Worked</x:v>
      </x:c>
      <x:c r="K1834" t="str">
        <x:v>Employee 2795; home branch Thurrock; assigned role Operative Driver | Deployment branch: Thurrock | Actual role: Operative Driver | Jobs: 400636 | Customers: Harrow Green | Actual hours: 7.0; source records: 1</x:v>
      </x:c>
      <x:c r="L1834" t="str">
        <x:v>Include</x:v>
      </x:c>
      <x:c r="M1834"/>
      <x:c r="N1834"/>
    </x:row>
    <x:row r="1835">
      <x:c r="A1835" t="str">
        <x:v>M Janney (C)|2026-03-05</x:v>
      </x:c>
      <x:c r="B1835" s="888" t="n">
        <x:v>46086</x:v>
      </x:c>
      <x:c r="C1835" t="str">
        <x:v>M Janney (C)</x:v>
      </x:c>
      <x:c r="D1835" t="str">
        <x:v>Permanent</x:v>
      </x:c>
      <x:c r="E1835" t="str">
        <x:v>Thurrock</x:v>
      </x:c>
      <x:c r="F1835" t="str">
        <x:v>Operative Driver</x:v>
      </x:c>
      <x:c r="G1835" t="str">
        <x:v>397663</x:v>
      </x:c>
      <x:c r="H1835" t="str">
        <x:v>Restore – Doc Management/East &amp; North Herts NHS</x:v>
      </x:c>
      <x:c r="I1835" s="22" t="n">
        <x:v>10</x:v>
      </x:c>
      <x:c r="J1835" t="str">
        <x:v>Worked</x:v>
      </x:c>
      <x:c r="K1835" t="str">
        <x:v>Employee 2795; home branch Thurrock; assigned role Operative Driver | Deployment branch: Thurrock | Actual role: Operative Driver | Jobs: 397663 | Customers: Restore – Doc Management/East &amp; North Herts NHS | Actual hours: 10.0; source records: 1</x:v>
      </x:c>
      <x:c r="L1835" t="str">
        <x:v>Include</x:v>
      </x:c>
      <x:c r="M1835"/>
      <x:c r="N1835"/>
    </x:row>
    <x:row r="1836">
      <x:c r="A1836" t="str">
        <x:v>M Janney (C)|2026-03-06</x:v>
      </x:c>
      <x:c r="B1836" s="888" t="n">
        <x:v>46087</x:v>
      </x:c>
      <x:c r="C1836" t="str">
        <x:v>M Janney (C)</x:v>
      </x:c>
      <x:c r="D1836" t="str">
        <x:v>Permanent</x:v>
      </x:c>
      <x:c r="E1836" t="str">
        <x:v>Thurrock</x:v>
      </x:c>
      <x:c r="F1836" t="str">
        <x:v>Operative Driver</x:v>
      </x:c>
      <x:c r="G1836" t="str">
        <x:v>396639</x:v>
      </x:c>
      <x:c r="H1836" t="str">
        <x:v>Adebisi/Mr Ademola</x:v>
      </x:c>
      <x:c r="I1836" s="22" t="n">
        <x:v>7</x:v>
      </x:c>
      <x:c r="J1836" t="str">
        <x:v>Worked</x:v>
      </x:c>
      <x:c r="K1836" t="str">
        <x:v>Employee 2795; home branch Thurrock; assigned role Operative Driver | Deployment branch: Thurrock | Actual role: Operative Driver | Jobs: 396639 | Customers: Adebisi/Mr Ademola | Actual hours: 7.0; source records: 1</x:v>
      </x:c>
      <x:c r="L1836" t="str">
        <x:v>Include</x:v>
      </x:c>
      <x:c r="M1836"/>
      <x:c r="N1836"/>
    </x:row>
    <x:row r="1837">
      <x:c r="A1837" t="str">
        <x:v>M Janney (C)|2026-03-09</x:v>
      </x:c>
      <x:c r="B1837" s="888" t="n">
        <x:v>46090</x:v>
      </x:c>
      <x:c r="C1837" t="str">
        <x:v>M Janney (C)</x:v>
      </x:c>
      <x:c r="D1837" t="str">
        <x:v>Permanent</x:v>
      </x:c>
      <x:c r="E1837" t="str">
        <x:v>Thurrock</x:v>
      </x:c>
      <x:c r="F1837" t="str">
        <x:v>Operative Driver</x:v>
      </x:c>
      <x:c r="G1837" t="str">
        <x:v>398070</x:v>
      </x:c>
      <x:c r="H1837" t="str">
        <x:v>Yildirim/Ayse</x:v>
      </x:c>
      <x:c r="I1837" s="22" t="n">
        <x:v>7.5</x:v>
      </x:c>
      <x:c r="J1837" t="str">
        <x:v>Worked</x:v>
      </x:c>
      <x:c r="K1837" t="str">
        <x:v>Employee 2795; home branch Thurrock; assigned role Operative Driver | Deployment branch: Thurrock | Actual role: Operative Driver | Jobs: 398070 | Customers: Yildirim/Ayse | Actual hours: 7.5; source records: 1</x:v>
      </x:c>
      <x:c r="L1837" t="str">
        <x:v>Include</x:v>
      </x:c>
      <x:c r="M1837"/>
      <x:c r="N1837"/>
    </x:row>
    <x:row r="1838">
      <x:c r="A1838" t="str">
        <x:v>M Janney (C)|2026-03-10</x:v>
      </x:c>
      <x:c r="B1838" s="888" t="n">
        <x:v>46091</x:v>
      </x:c>
      <x:c r="C1838" t="str">
        <x:v>M Janney (C)</x:v>
      </x:c>
      <x:c r="D1838" t="str">
        <x:v>Permanent</x:v>
      </x:c>
      <x:c r="E1838" t="str">
        <x:v>Thurrock</x:v>
      </x:c>
      <x:c r="F1838" t="str">
        <x:v>Operative Driver</x:v>
      </x:c>
      <x:c r="G1838" t="str">
        <x:v>400017</x:v>
      </x:c>
      <x:c r="H1838" t="str">
        <x:v>HM Revenue &amp; Customs</x:v>
      </x:c>
      <x:c r="I1838" s="22" t="n">
        <x:v>6</x:v>
      </x:c>
      <x:c r="J1838" t="str">
        <x:v>Worked</x:v>
      </x:c>
      <x:c r="K1838" t="str">
        <x:v>Employee 2795; home branch Thurrock; assigned role Operative Driver | Deployment branch: Thurrock | Actual role: Operative Driver | Jobs: 400017 | Customers: HM Revenue &amp; Customs | Actual hours: 6.0; source records: 1</x:v>
      </x:c>
      <x:c r="L1838" t="str">
        <x:v>Include</x:v>
      </x:c>
      <x:c r="M1838"/>
      <x:c r="N1838"/>
    </x:row>
    <x:row r="1839">
      <x:c r="A1839" t="str">
        <x:v>M Janney (C)|2026-03-11</x:v>
      </x:c>
      <x:c r="B1839" s="888" t="n">
        <x:v>46092</x:v>
      </x:c>
      <x:c r="C1839" t="str">
        <x:v>M Janney (C)</x:v>
      </x:c>
      <x:c r="D1839" t="str">
        <x:v>Permanent</x:v>
      </x:c>
      <x:c r="E1839" t="str">
        <x:v>Thurrock</x:v>
      </x:c>
      <x:c r="F1839" t="str">
        <x:v>Operative Driver</x:v>
      </x:c>
      <x:c r="G1839" t="str">
        <x:v>400222</x:v>
      </x:c>
      <x:c r="H1839" t="str">
        <x:v>Mitchell/Miss Mona</x:v>
      </x:c>
      <x:c r="I1839" s="22" t="n">
        <x:v>8.5</x:v>
      </x:c>
      <x:c r="J1839" t="str">
        <x:v>Worked</x:v>
      </x:c>
      <x:c r="K1839" t="str">
        <x:v>Employee 2795; home branch Thurrock; assigned role Operative Driver | Deployment branch: Thurrock | Actual role: Operative Driver | Jobs: 400222 | Customers: Mitchell/Miss Mona | Actual hours: 8.5; source records: 1</x:v>
      </x:c>
      <x:c r="L1839" t="str">
        <x:v>Include</x:v>
      </x:c>
      <x:c r="M1839"/>
      <x:c r="N1839"/>
    </x:row>
    <x:row r="1840">
      <x:c r="A1840" t="str">
        <x:v>M Janney (C)|2026-03-12</x:v>
      </x:c>
      <x:c r="B1840" s="888" t="n">
        <x:v>46093</x:v>
      </x:c>
      <x:c r="C1840" t="str">
        <x:v>M Janney (C)</x:v>
      </x:c>
      <x:c r="D1840" t="str">
        <x:v>Permanent</x:v>
      </x:c>
      <x:c r="E1840" t="str">
        <x:v>Thurrock</x:v>
      </x:c>
      <x:c r="F1840" t="str">
        <x:v>Operative Driver</x:v>
      </x:c>
      <x:c r="G1840" t="str">
        <x:v>396639</x:v>
      </x:c>
      <x:c r="H1840" t="str">
        <x:v>Adebisi/Mr Ademola</x:v>
      </x:c>
      <x:c r="I1840" s="22" t="n">
        <x:v>8.5</x:v>
      </x:c>
      <x:c r="J1840" t="str">
        <x:v>Worked</x:v>
      </x:c>
      <x:c r="K1840" t="str">
        <x:v>Employee 2795; home branch Thurrock; assigned role Operative Driver | Deployment branch: Thurrock | Actual role: Operative Driver | Jobs: 396639 | Customers: Adebisi/Mr Ademola | Actual hours: 8.5; source records: 1</x:v>
      </x:c>
      <x:c r="L1840" t="str">
        <x:v>Include</x:v>
      </x:c>
      <x:c r="M1840"/>
      <x:c r="N1840"/>
    </x:row>
    <x:row r="1841">
      <x:c r="A1841" t="str">
        <x:v>M Janney (C)|2026-03-13</x:v>
      </x:c>
      <x:c r="B1841" s="888" t="n">
        <x:v>46094</x:v>
      </x:c>
      <x:c r="C1841" t="str">
        <x:v>M Janney (C)</x:v>
      </x:c>
      <x:c r="D1841" t="str">
        <x:v>Permanent</x:v>
      </x:c>
      <x:c r="E1841" t="str">
        <x:v>Thurrock</x:v>
      </x:c>
      <x:c r="F1841" t="str">
        <x:v>Operative Driver</x:v>
      </x:c>
      <x:c r="G1841" t="str">
        <x:v>396207</x:v>
      </x:c>
      <x:c r="H1841" t="str">
        <x:v>Linklaters LLP</x:v>
      </x:c>
      <x:c r="I1841" s="22" t="n">
        <x:v>7</x:v>
      </x:c>
      <x:c r="J1841" t="str">
        <x:v>Worked</x:v>
      </x:c>
      <x:c r="K1841" t="str">
        <x:v>Employee 2795; home branch Thurrock; assigned role Operative Driver | Deployment branch: Thurrock | Actual role: Operative Driver | Jobs: 396207 | Customers: Linklaters LLP | Actual hours: 7.0; source records: 1</x:v>
      </x:c>
      <x:c r="L1841" t="str">
        <x:v>Include</x:v>
      </x:c>
      <x:c r="M1841"/>
      <x:c r="N1841"/>
    </x:row>
    <x:row r="1842">
      <x:c r="A1842" t="str">
        <x:v>M Janney (C)|2026-03-14</x:v>
      </x:c>
      <x:c r="B1842" s="888" t="n">
        <x:v>46095</x:v>
      </x:c>
      <x:c r="C1842" t="str">
        <x:v>M Janney (C)</x:v>
      </x:c>
      <x:c r="D1842" t="str">
        <x:v>Permanent</x:v>
      </x:c>
      <x:c r="E1842" t="str">
        <x:v>Thurrock</x:v>
      </x:c>
      <x:c r="F1842" t="str">
        <x:v>Operative Driver</x:v>
      </x:c>
      <x:c r="G1842" t="str">
        <x:v>396207</x:v>
      </x:c>
      <x:c r="H1842" t="str">
        <x:v>Linklaters LLP</x:v>
      </x:c>
      <x:c r="I1842" s="22" t="n">
        <x:v>8</x:v>
      </x:c>
      <x:c r="J1842" t="str">
        <x:v>Worked</x:v>
      </x:c>
      <x:c r="K1842" t="str">
        <x:v>Employee 2795; home branch Thurrock; assigned role Operative Driver | Deployment branch: Thurrock | Actual role: Operative Driver | Jobs: 396207 | Customers: Linklaters LLP | Actual hours: 8.0; source records: 1</x:v>
      </x:c>
      <x:c r="L1842" t="str">
        <x:v>Include</x:v>
      </x:c>
      <x:c r="M1842"/>
      <x:c r="N1842"/>
    </x:row>
    <x:row r="1843">
      <x:c r="A1843" t="str">
        <x:v>M Janney (C)|2026-03-17</x:v>
      </x:c>
      <x:c r="B1843" s="888" t="n">
        <x:v>46098</x:v>
      </x:c>
      <x:c r="C1843" t="str">
        <x:v>M Janney (C)</x:v>
      </x:c>
      <x:c r="D1843" t="str">
        <x:v>Permanent</x:v>
      </x:c>
      <x:c r="E1843" t="str">
        <x:v>Thurrock</x:v>
      </x:c>
      <x:c r="F1843" t="str">
        <x:v>Operative Driver</x:v>
      </x:c>
      <x:c r="G1843" t="str">
        <x:v>396207</x:v>
      </x:c>
      <x:c r="H1843" t="str">
        <x:v>Linklaters LLP</x:v>
      </x:c>
      <x:c r="I1843" s="22" t="n">
        <x:v>9.25</x:v>
      </x:c>
      <x:c r="J1843" t="str">
        <x:v>Worked</x:v>
      </x:c>
      <x:c r="K1843" t="str">
        <x:v>Employee 2795; home branch Thurrock; assigned role Operative Driver | Deployment branch: Thurrock | Actual role: Operative Driver | Jobs: 396207 | Customers: Linklaters LLP | Actual hours: 9.2; source records: 1</x:v>
      </x:c>
      <x:c r="L1843" t="str">
        <x:v>Include</x:v>
      </x:c>
      <x:c r="M1843"/>
      <x:c r="N1843"/>
    </x:row>
    <x:row r="1844">
      <x:c r="A1844" t="str">
        <x:v>M Janney (C)|2026-03-18</x:v>
      </x:c>
      <x:c r="B1844" s="888" t="n">
        <x:v>46099</x:v>
      </x:c>
      <x:c r="C1844" t="str">
        <x:v>M Janney (C)</x:v>
      </x:c>
      <x:c r="D1844" t="str">
        <x:v>Permanent</x:v>
      </x:c>
      <x:c r="E1844" t="str">
        <x:v>Thurrock</x:v>
      </x:c>
      <x:c r="F1844" t="str">
        <x:v>Operative Driver</x:v>
      </x:c>
      <x:c r="G1844" t="str">
        <x:v>396207</x:v>
      </x:c>
      <x:c r="H1844" t="str">
        <x:v>Linklaters LLP</x:v>
      </x:c>
      <x:c r="I1844" s="22" t="n">
        <x:v>7</x:v>
      </x:c>
      <x:c r="J1844" t="str">
        <x:v>Worked</x:v>
      </x:c>
      <x:c r="K1844" t="str">
        <x:v>Employee 2795; home branch Thurrock; assigned role Operative Driver | Deployment branch: Thurrock | Actual role: Operative Driver | Jobs: 396207 | Customers: Linklaters LLP | Actual hours: 7.0; source records: 1</x:v>
      </x:c>
      <x:c r="L1844" t="str">
        <x:v>Include</x:v>
      </x:c>
      <x:c r="M1844"/>
      <x:c r="N1844"/>
    </x:row>
    <x:row r="1845">
      <x:c r="A1845" t="str">
        <x:v>M Janney (C)|2026-03-23</x:v>
      </x:c>
      <x:c r="B1845" s="888" t="n">
        <x:v>46104</x:v>
      </x:c>
      <x:c r="C1845" t="str">
        <x:v>M Janney (C)</x:v>
      </x:c>
      <x:c r="D1845" t="str">
        <x:v>Permanent</x:v>
      </x:c>
      <x:c r="E1845" t="str">
        <x:v>Thurrock</x:v>
      </x:c>
      <x:c r="F1845" t="str">
        <x:v>Operative Driver</x:v>
      </x:c>
      <x:c r="G1845" t="str">
        <x:v>400289</x:v>
      </x:c>
      <x:c r="H1845" t="str">
        <x:v>HSBC/JLL</x:v>
      </x:c>
      <x:c r="I1845" s="22" t="n">
        <x:v>3.5</x:v>
      </x:c>
      <x:c r="J1845" t="str">
        <x:v>Worked</x:v>
      </x:c>
      <x:c r="K1845" t="str">
        <x:v>Employee 2795; home branch Thurrock; assigned role Operative Driver | Deployment branch: Thurrock | Actual role: Operative Driver | Jobs: 400289 | Customers: HSBC/JLL | Actual hours: 3.5; source records: 1</x:v>
      </x:c>
      <x:c r="L1845" t="str">
        <x:v>Include</x:v>
      </x:c>
      <x:c r="M1845"/>
      <x:c r="N1845"/>
    </x:row>
    <x:row r="1846">
      <x:c r="A1846" t="str">
        <x:v>M Janney (C)|2026-03-24</x:v>
      </x:c>
      <x:c r="B1846" s="888" t="n">
        <x:v>46105</x:v>
      </x:c>
      <x:c r="C1846" t="str">
        <x:v>M Janney (C)</x:v>
      </x:c>
      <x:c r="D1846" t="str">
        <x:v>Permanent</x:v>
      </x:c>
      <x:c r="E1846" t="str">
        <x:v>Thurrock</x:v>
      </x:c>
      <x:c r="F1846" t="str">
        <x:v>Operative Driver</x:v>
      </x:c>
      <x:c r="G1846" t="str">
        <x:v>396599</x:v>
      </x:c>
      <x:c r="H1846" t="str">
        <x:v>Rickmansworth Library / Herts CC</x:v>
      </x:c>
      <x:c r="I1846" s="22" t="n">
        <x:v>7.5</x:v>
      </x:c>
      <x:c r="J1846" t="str">
        <x:v>Worked</x:v>
      </x:c>
      <x:c r="K1846" t="str">
        <x:v>Employee 2795; home branch Thurrock; assigned role Operative Driver | Deployment branch: Thurrock | Actual role: Operative Driver | Jobs: 396599 | Customers: Rickmansworth Library / Herts CC | Actual hours: 7.5; source records: 1</x:v>
      </x:c>
      <x:c r="L1846" t="str">
        <x:v>Include</x:v>
      </x:c>
      <x:c r="M1846"/>
      <x:c r="N1846"/>
    </x:row>
    <x:row r="1847">
      <x:c r="A1847" t="str">
        <x:v>M Janney (C)|2026-03-25</x:v>
      </x:c>
      <x:c r="B1847" s="888" t="n">
        <x:v>46106</x:v>
      </x:c>
      <x:c r="C1847" t="str">
        <x:v>M Janney (C)</x:v>
      </x:c>
      <x:c r="D1847" t="str">
        <x:v>Permanent</x:v>
      </x:c>
      <x:c r="E1847" t="str">
        <x:v>Thurrock</x:v>
      </x:c>
      <x:c r="F1847" t="str">
        <x:v>Operative Driver</x:v>
      </x:c>
      <x:c r="G1847" t="str">
        <x:v>401228</x:v>
      </x:c>
      <x:c r="H1847" t="str">
        <x:v>The Financial Conduct Authority</x:v>
      </x:c>
      <x:c r="I1847" s="22" t="n">
        <x:v>8.5</x:v>
      </x:c>
      <x:c r="J1847" t="str">
        <x:v>Worked</x:v>
      </x:c>
      <x:c r="K1847" t="str">
        <x:v>Employee 2795; home branch Thurrock; assigned role Operative Driver | Deployment branch: Thurrock | Actual role: Operative Driver | Jobs: 401228 | Customers: The Financial Conduct Authority | Actual hours: 8.5; source records: 1</x:v>
      </x:c>
      <x:c r="L1847" t="str">
        <x:v>Include</x:v>
      </x:c>
      <x:c r="M1847"/>
      <x:c r="N1847"/>
    </x:row>
    <x:row r="1848">
      <x:c r="A1848" t="str">
        <x:v>M Janney (C)|2026-03-26</x:v>
      </x:c>
      <x:c r="B1848" s="888" t="n">
        <x:v>46107</x:v>
      </x:c>
      <x:c r="C1848" t="str">
        <x:v>M Janney (C)</x:v>
      </x:c>
      <x:c r="D1848" t="str">
        <x:v>Permanent</x:v>
      </x:c>
      <x:c r="E1848" t="str">
        <x:v>Thurrock</x:v>
      </x:c>
      <x:c r="F1848" t="str">
        <x:v>Operative Driver</x:v>
      </x:c>
      <x:c r="G1848" t="str">
        <x:v>398171</x:v>
      </x:c>
      <x:c r="H1848" t="str">
        <x:v>Two Sigma</x:v>
      </x:c>
      <x:c r="I1848" s="22" t="n">
        <x:v>10.5</x:v>
      </x:c>
      <x:c r="J1848" t="str">
        <x:v>Worked</x:v>
      </x:c>
      <x:c r="K1848" t="str">
        <x:v>Employee 2795; home branch Thurrock; assigned role Operative Driver | Deployment branch: Thurrock | Actual role: Operative Driver | Jobs: 398171 | Customers: Two Sigma | Actual hours: 10.5; source records: 1</x:v>
      </x:c>
      <x:c r="L1848" t="str">
        <x:v>Include</x:v>
      </x:c>
      <x:c r="M1848"/>
      <x:c r="N1848"/>
    </x:row>
    <x:row r="1849">
      <x:c r="A1849" t="str">
        <x:v>M Janney (C)|2026-03-27</x:v>
      </x:c>
      <x:c r="B1849" s="888" t="n">
        <x:v>46108</x:v>
      </x:c>
      <x:c r="C1849" t="str">
        <x:v>M Janney (C)</x:v>
      </x:c>
      <x:c r="D1849" t="str">
        <x:v>Permanent</x:v>
      </x:c>
      <x:c r="E1849" t="str">
        <x:v>Thurrock</x:v>
      </x:c>
      <x:c r="F1849" t="str">
        <x:v>Operative Driver</x:v>
      </x:c>
      <x:c r="G1849" t="str">
        <x:v>401070, 400289</x:v>
      </x:c>
      <x:c r="H1849" t="str">
        <x:v>BNP Paribas Limited; HSBC/JLL</x:v>
      </x:c>
      <x:c r="I1849" s="22" t="n">
        <x:v>9</x:v>
      </x:c>
      <x:c r="J1849" t="str">
        <x:v>Worked — 2 records</x:v>
      </x:c>
      <x:c r="K1849" t="str">
        <x:v>Employee 2795; home branch Thurrock; assigned role Operative Driver | Deployment branch: Thurrock | Actual role: Operative Driver | Jobs: 401070, 400289 | Customers: BNP Paribas Limited; HSBC/JLL | Actual hours: 9.0; source records: 2</x:v>
      </x:c>
      <x:c r="L1849" t="str">
        <x:v>Include</x:v>
      </x:c>
      <x:c r="M1849"/>
      <x:c r="N1849"/>
    </x:row>
    <x:row r="1850">
      <x:c r="A1850" t="str">
        <x:v>M Janney (C)|2026-03-28</x:v>
      </x:c>
      <x:c r="B1850" s="888" t="n">
        <x:v>46109</x:v>
      </x:c>
      <x:c r="C1850" t="str">
        <x:v>M Janney (C)</x:v>
      </x:c>
      <x:c r="D1850" t="str">
        <x:v>Permanent</x:v>
      </x:c>
      <x:c r="E1850" t="str">
        <x:v>Thurrock</x:v>
      </x:c>
      <x:c r="F1850" t="str">
        <x:v>Operative Driver</x:v>
      </x:c>
      <x:c r="G1850" t="str">
        <x:v>400289</x:v>
      </x:c>
      <x:c r="H1850" t="str">
        <x:v>HSBC/JLL</x:v>
      </x:c>
      <x:c r="I1850" s="22" t="n">
        <x:v>7.5</x:v>
      </x:c>
      <x:c r="J1850" t="str">
        <x:v>Worked</x:v>
      </x:c>
      <x:c r="K1850" t="str">
        <x:v>Employee 2795; home branch Thurrock; assigned role Operative Driver | Deployment branch: Thurrock | Actual role: Operative Driver | Jobs: 400289 | Customers: HSBC/JLL | Actual hours: 7.5; source records: 1</x:v>
      </x:c>
      <x:c r="L1850" t="str">
        <x:v>Include</x:v>
      </x:c>
      <x:c r="M1850"/>
      <x:c r="N1850"/>
    </x:row>
    <x:row r="1851">
      <x:c r="A1851" t="str">
        <x:v>M Janney (C)|2026-03-30</x:v>
      </x:c>
      <x:c r="B1851" s="888" t="n">
        <x:v>46111</x:v>
      </x:c>
      <x:c r="C1851" t="str">
        <x:v>M Janney (C)</x:v>
      </x:c>
      <x:c r="D1851" t="str">
        <x:v>Permanent</x:v>
      </x:c>
      <x:c r="E1851" t="str">
        <x:v>Thurrock</x:v>
      </x:c>
      <x:c r="F1851" t="str">
        <x:v>Operative Driver</x:v>
      </x:c>
      <x:c r="G1851" t="str">
        <x:v>400147</x:v>
      </x:c>
      <x:c r="H1851" t="str">
        <x:v>JVCKenwood UK Limited</x:v>
      </x:c>
      <x:c r="I1851" s="22" t="n">
        <x:v>8.5</x:v>
      </x:c>
      <x:c r="J1851" t="str">
        <x:v>Worked</x:v>
      </x:c>
      <x:c r="K1851" t="str">
        <x:v>Employee 2795; home branch Thurrock; assigned role Operative Driver | Deployment branch: Thurrock | Actual role: Operative Driver | Jobs: 400147 | Customers: JVCKenwood UK Limited | Actual hours: 8.5; source records: 1</x:v>
      </x:c>
      <x:c r="L1851" t="str">
        <x:v>Include</x:v>
      </x:c>
      <x:c r="M1851"/>
      <x:c r="N1851"/>
    </x:row>
    <x:row r="1852">
      <x:c r="A1852" t="str">
        <x:v>M Janney (C)|2026-03-31</x:v>
      </x:c>
      <x:c r="B1852" s="888" t="n">
        <x:v>46112</x:v>
      </x:c>
      <x:c r="C1852" t="str">
        <x:v>M Janney (C)</x:v>
      </x:c>
      <x:c r="D1852" t="str">
        <x:v>Permanent</x:v>
      </x:c>
      <x:c r="E1852" t="str">
        <x:v>Thurrock</x:v>
      </x:c>
      <x:c r="F1852" t="str">
        <x:v>Operative Driver</x:v>
      </x:c>
      <x:c r="G1852" t="str">
        <x:v>400147</x:v>
      </x:c>
      <x:c r="H1852" t="str">
        <x:v>JVCKenwood UK Limited</x:v>
      </x:c>
      <x:c r="I1852" s="22" t="n">
        <x:v>9</x:v>
      </x:c>
      <x:c r="J1852" t="str">
        <x:v>Worked</x:v>
      </x:c>
      <x:c r="K1852" t="str">
        <x:v>Employee 2795; home branch Thurrock; assigned role Operative Driver | Deployment branch: Thurrock | Actual role: Operative Driver | Jobs: 400147 | Customers: JVCKenwood UK Limited | Actual hours: 9.0; source records: 1</x:v>
      </x:c>
      <x:c r="L1852" t="str">
        <x:v>Include</x:v>
      </x:c>
      <x:c r="M1852"/>
      <x:c r="N1852"/>
    </x:row>
    <x:row r="1853">
      <x:c r="A1853" t="str">
        <x:v>M Lewis|2026-03-02</x:v>
      </x:c>
      <x:c r="B1853" s="888" t="n">
        <x:v>46083</x:v>
      </x:c>
      <x:c r="C1853" t="str">
        <x:v>M Lewis</x:v>
      </x:c>
      <x:c r="D1853" t="str">
        <x:v>Permanent</x:v>
      </x:c>
      <x:c r="E1853" t="str">
        <x:v>Thurrock</x:v>
      </x:c>
      <x:c r="F1853" t="str">
        <x:v>Operative Porter</x:v>
      </x:c>
      <x:c r="G1853" t="str">
        <x:v>396207</x:v>
      </x:c>
      <x:c r="H1853" t="str">
        <x:v>Linklaters LLP</x:v>
      </x:c>
      <x:c r="I1853" s="22" t="n">
        <x:v>9</x:v>
      </x:c>
      <x:c r="J1853" t="str">
        <x:v>Worked</x:v>
      </x:c>
      <x:c r="K1853" t="str">
        <x:v>Employee 1973; home branch Thurrock; assigned role Operative Porter | Deployment branch: Thurrock | Actual role: Operative Skilled | Jobs: 396207 | Customers: Linklaters LLP | Actual hours: 9.0; source records: 1</x:v>
      </x:c>
      <x:c r="L1853" t="str">
        <x:v>Include</x:v>
      </x:c>
      <x:c r="M1853"/>
      <x:c r="N1853"/>
    </x:row>
    <x:row r="1854">
      <x:c r="A1854" t="str">
        <x:v>M Lewis|2026-03-03</x:v>
      </x:c>
      <x:c r="B1854" s="888" t="n">
        <x:v>46084</x:v>
      </x:c>
      <x:c r="C1854" t="str">
        <x:v>M Lewis</x:v>
      </x:c>
      <x:c r="D1854" t="str">
        <x:v>Permanent</x:v>
      </x:c>
      <x:c r="E1854" t="str">
        <x:v>Thurrock</x:v>
      </x:c>
      <x:c r="F1854" t="str">
        <x:v>Operative Porter</x:v>
      </x:c>
      <x:c r="G1854" t="str">
        <x:v>396207</x:v>
      </x:c>
      <x:c r="H1854" t="str">
        <x:v>Linklaters LLP</x:v>
      </x:c>
      <x:c r="I1854" s="22" t="n">
        <x:v>9.5</x:v>
      </x:c>
      <x:c r="J1854" t="str">
        <x:v>Worked</x:v>
      </x:c>
      <x:c r="K1854" t="str">
        <x:v>Employee 1973; home branch Thurrock; assigned role Operative Porter | Deployment branch: Thurrock | Actual role: Operative Skilled | Jobs: 396207 | Customers: Linklaters LLP | Actual hours: 9.5; source records: 1</x:v>
      </x:c>
      <x:c r="L1854" t="str">
        <x:v>Include</x:v>
      </x:c>
      <x:c r="M1854"/>
      <x:c r="N1854"/>
    </x:row>
    <x:row r="1855">
      <x:c r="A1855" t="str">
        <x:v>M Lewis|2026-03-04</x:v>
      </x:c>
      <x:c r="B1855" s="888" t="n">
        <x:v>46085</x:v>
      </x:c>
      <x:c r="C1855" t="str">
        <x:v>M Lewis</x:v>
      </x:c>
      <x:c r="D1855" t="str">
        <x:v>Permanent</x:v>
      </x:c>
      <x:c r="E1855" t="str">
        <x:v>Thurrock</x:v>
      </x:c>
      <x:c r="F1855" t="str">
        <x:v>Operative Porter</x:v>
      </x:c>
      <x:c r="G1855" t="str">
        <x:v>396207</x:v>
      </x:c>
      <x:c r="H1855" t="str">
        <x:v>Linklaters LLP</x:v>
      </x:c>
      <x:c r="I1855" s="22" t="n">
        <x:v>9.25</x:v>
      </x:c>
      <x:c r="J1855" t="str">
        <x:v>Worked</x:v>
      </x:c>
      <x:c r="K1855" t="str">
        <x:v>Employee 1973; home branch Thurrock; assigned role Operative Porter | Deployment branch: Thurrock | Actual role: Operative Skilled | Jobs: 396207 | Customers: Linklaters LLP | Actual hours: 9.2; source records: 1</x:v>
      </x:c>
      <x:c r="L1855" t="str">
        <x:v>Include</x:v>
      </x:c>
      <x:c r="M1855"/>
      <x:c r="N1855"/>
    </x:row>
    <x:row r="1856">
      <x:c r="A1856" t="str">
        <x:v>M Lewis|2026-03-05</x:v>
      </x:c>
      <x:c r="B1856" s="888" t="n">
        <x:v>46086</x:v>
      </x:c>
      <x:c r="C1856" t="str">
        <x:v>M Lewis</x:v>
      </x:c>
      <x:c r="D1856" t="str">
        <x:v>Permanent</x:v>
      </x:c>
      <x:c r="E1856" t="str">
        <x:v>Thurrock</x:v>
      </x:c>
      <x:c r="F1856" t="str">
        <x:v>Operative Porter</x:v>
      </x:c>
      <x:c r="G1856" t="str">
        <x:v>396207</x:v>
      </x:c>
      <x:c r="H1856" t="str">
        <x:v>Linklaters LLP</x:v>
      </x:c>
      <x:c r="I1856" s="22" t="n">
        <x:v>9.5</x:v>
      </x:c>
      <x:c r="J1856" t="str">
        <x:v>Worked</x:v>
      </x:c>
      <x:c r="K1856" t="str">
        <x:v>Employee 1973; home branch Thurrock; assigned role Operative Porter | Deployment branch: Thurrock | Actual role: Operative Skilled | Jobs: 396207 | Customers: Linklaters LLP | Actual hours: 9.5; source records: 1</x:v>
      </x:c>
      <x:c r="L1856" t="str">
        <x:v>Include</x:v>
      </x:c>
      <x:c r="M1856"/>
      <x:c r="N1856"/>
    </x:row>
    <x:row r="1857">
      <x:c r="A1857" t="str">
        <x:v>M Lewis|2026-03-06</x:v>
      </x:c>
      <x:c r="B1857" s="888" t="n">
        <x:v>46087</x:v>
      </x:c>
      <x:c r="C1857" t="str">
        <x:v>M Lewis</x:v>
      </x:c>
      <x:c r="D1857" t="str">
        <x:v>Permanent</x:v>
      </x:c>
      <x:c r="E1857" t="str">
        <x:v>Thurrock</x:v>
      </x:c>
      <x:c r="F1857" t="str">
        <x:v>Operative Porter</x:v>
      </x:c>
      <x:c r="G1857" t="str">
        <x:v>396207</x:v>
      </x:c>
      <x:c r="H1857" t="str">
        <x:v>Linklaters LLP</x:v>
      </x:c>
      <x:c r="I1857" s="22" t="n">
        <x:v>9.5</x:v>
      </x:c>
      <x:c r="J1857" t="str">
        <x:v>Worked</x:v>
      </x:c>
      <x:c r="K1857" t="str">
        <x:v>Employee 1973; home branch Thurrock; assigned role Operative Porter | Deployment branch: Thurrock | Actual role: Operative Skilled | Jobs: 396207 | Customers: Linklaters LLP | Actual hours: 9.5; source records: 1</x:v>
      </x:c>
      <x:c r="L1857" t="str">
        <x:v>Include</x:v>
      </x:c>
      <x:c r="M1857"/>
      <x:c r="N1857"/>
    </x:row>
    <x:row r="1858">
      <x:c r="A1858" t="str">
        <x:v>M Lewis|2026-03-09</x:v>
      </x:c>
      <x:c r="B1858" s="888" t="n">
        <x:v>46090</x:v>
      </x:c>
      <x:c r="C1858" t="str">
        <x:v>M Lewis</x:v>
      </x:c>
      <x:c r="D1858" t="str">
        <x:v>Permanent</x:v>
      </x:c>
      <x:c r="E1858" t="str">
        <x:v>Thurrock</x:v>
      </x:c>
      <x:c r="F1858" t="str">
        <x:v>Operative Porter</x:v>
      </x:c>
      <x:c r="G1858" t="str">
        <x:v>396207</x:v>
      </x:c>
      <x:c r="H1858" t="str">
        <x:v>Linklaters LLP</x:v>
      </x:c>
      <x:c r="I1858" s="22" t="n">
        <x:v>9</x:v>
      </x:c>
      <x:c r="J1858" t="str">
        <x:v>Worked</x:v>
      </x:c>
      <x:c r="K1858" t="str">
        <x:v>Employee 1973; home branch Thurrock; assigned role Operative Porter | Deployment branch: Thurrock | Actual role: Operative Skilled | Jobs: 396207 | Customers: Linklaters LLP | Actual hours: 9.0; source records: 1</x:v>
      </x:c>
      <x:c r="L1858" t="str">
        <x:v>Include</x:v>
      </x:c>
      <x:c r="M1858"/>
      <x:c r="N1858"/>
    </x:row>
    <x:row r="1859">
      <x:c r="A1859" t="str">
        <x:v>M Lewis|2026-03-10</x:v>
      </x:c>
      <x:c r="B1859" s="888" t="n">
        <x:v>46091</x:v>
      </x:c>
      <x:c r="C1859" t="str">
        <x:v>M Lewis</x:v>
      </x:c>
      <x:c r="D1859" t="str">
        <x:v>Permanent</x:v>
      </x:c>
      <x:c r="E1859" t="str">
        <x:v>Thurrock</x:v>
      </x:c>
      <x:c r="F1859" t="str">
        <x:v>Operative Porter</x:v>
      </x:c>
      <x:c r="G1859" t="str">
        <x:v>396207</x:v>
      </x:c>
      <x:c r="H1859" t="str">
        <x:v>Linklaters LLP</x:v>
      </x:c>
      <x:c r="I1859" s="22" t="n">
        <x:v>9.5</x:v>
      </x:c>
      <x:c r="J1859" t="str">
        <x:v>Worked</x:v>
      </x:c>
      <x:c r="K1859" t="str">
        <x:v>Employee 1973; home branch Thurrock; assigned role Operative Porter | Deployment branch: Thurrock | Actual role: Operative Skilled | Jobs: 396207 | Customers: Linklaters LLP | Actual hours: 9.5; source records: 1</x:v>
      </x:c>
      <x:c r="L1859" t="str">
        <x:v>Include</x:v>
      </x:c>
      <x:c r="M1859"/>
      <x:c r="N1859"/>
    </x:row>
    <x:row r="1860">
      <x:c r="A1860" t="str">
        <x:v>M Lewis|2026-03-11</x:v>
      </x:c>
      <x:c r="B1860" s="888" t="n">
        <x:v>46092</x:v>
      </x:c>
      <x:c r="C1860" t="str">
        <x:v>M Lewis</x:v>
      </x:c>
      <x:c r="D1860" t="str">
        <x:v>Permanent</x:v>
      </x:c>
      <x:c r="E1860" t="str">
        <x:v>Thurrock</x:v>
      </x:c>
      <x:c r="F1860" t="str">
        <x:v>Operative Porter</x:v>
      </x:c>
      <x:c r="G1860" t="str">
        <x:v>396207</x:v>
      </x:c>
      <x:c r="H1860" t="str">
        <x:v>Linklaters LLP</x:v>
      </x:c>
      <x:c r="I1860" s="22" t="n">
        <x:v>9.75</x:v>
      </x:c>
      <x:c r="J1860" t="str">
        <x:v>Worked</x:v>
      </x:c>
      <x:c r="K1860" t="str">
        <x:v>Employee 1973; home branch Thurrock; assigned role Operative Porter | Deployment branch: Thurrock | Actual role: Operative Skilled | Jobs: 396207 | Customers: Linklaters LLP | Actual hours: 9.8; source records: 1</x:v>
      </x:c>
      <x:c r="L1860" t="str">
        <x:v>Include</x:v>
      </x:c>
      <x:c r="M1860"/>
      <x:c r="N1860"/>
    </x:row>
    <x:row r="1861">
      <x:c r="A1861" t="str">
        <x:v>M Lewis|2026-03-12</x:v>
      </x:c>
      <x:c r="B1861" s="888" t="n">
        <x:v>46093</x:v>
      </x:c>
      <x:c r="C1861" t="str">
        <x:v>M Lewis</x:v>
      </x:c>
      <x:c r="D1861" t="str">
        <x:v>Permanent</x:v>
      </x:c>
      <x:c r="E1861" t="str">
        <x:v>Thurrock</x:v>
      </x:c>
      <x:c r="F1861" t="str">
        <x:v>Operative Porter</x:v>
      </x:c>
      <x:c r="G1861" t="str">
        <x:v>396207</x:v>
      </x:c>
      <x:c r="H1861" t="str">
        <x:v>Linklaters LLP</x:v>
      </x:c>
      <x:c r="I1861" s="22" t="n">
        <x:v>11.5</x:v>
      </x:c>
      <x:c r="J1861" t="str">
        <x:v>Worked</x:v>
      </x:c>
      <x:c r="K1861" t="str">
        <x:v>Employee 1973; home branch Thurrock; assigned role Operative Porter | Deployment branch: Thurrock | Actual role: Operative Skilled | Jobs: 396207 | Customers: Linklaters LLP | Actual hours: 11.5; source records: 1</x:v>
      </x:c>
      <x:c r="L1861" t="str">
        <x:v>Include</x:v>
      </x:c>
      <x:c r="M1861"/>
      <x:c r="N1861"/>
    </x:row>
    <x:row r="1862">
      <x:c r="A1862" t="str">
        <x:v>M Lewis|2026-03-13</x:v>
      </x:c>
      <x:c r="B1862" s="888" t="n">
        <x:v>46094</x:v>
      </x:c>
      <x:c r="C1862" t="str">
        <x:v>M Lewis</x:v>
      </x:c>
      <x:c r="D1862" t="str">
        <x:v>Permanent</x:v>
      </x:c>
      <x:c r="E1862" t="str">
        <x:v>Thurrock</x:v>
      </x:c>
      <x:c r="F1862" t="str">
        <x:v>Operative Porter</x:v>
      </x:c>
      <x:c r="G1862" t="str">
        <x:v>396207</x:v>
      </x:c>
      <x:c r="H1862" t="str">
        <x:v>Linklaters LLP</x:v>
      </x:c>
      <x:c r="I1862" s="22" t="n">
        <x:v>9</x:v>
      </x:c>
      <x:c r="J1862" t="str">
        <x:v>Worked</x:v>
      </x:c>
      <x:c r="K1862" t="str">
        <x:v>Employee 1973; home branch Thurrock; assigned role Operative Porter | Deployment branch: Thurrock | Actual role: Operative Skilled | Jobs: 396207 | Customers: Linklaters LLP | Actual hours: 9.0; source records: 1</x:v>
      </x:c>
      <x:c r="L1862" t="str">
        <x:v>Include</x:v>
      </x:c>
      <x:c r="M1862"/>
      <x:c r="N1862"/>
    </x:row>
    <x:row r="1863">
      <x:c r="A1863" t="str">
        <x:v>M Lewis|2026-03-16</x:v>
      </x:c>
      <x:c r="B1863" s="888" t="n">
        <x:v>46097</x:v>
      </x:c>
      <x:c r="C1863" t="str">
        <x:v>M Lewis</x:v>
      </x:c>
      <x:c r="D1863" t="str">
        <x:v>Permanent</x:v>
      </x:c>
      <x:c r="E1863" t="str">
        <x:v>Thurrock</x:v>
      </x:c>
      <x:c r="F1863" t="str">
        <x:v>Operative Porter</x:v>
      </x:c>
      <x:c r="G1863" t="str">
        <x:v>396207</x:v>
      </x:c>
      <x:c r="H1863" t="str">
        <x:v>Linklaters LLP</x:v>
      </x:c>
      <x:c r="I1863" s="22" t="n">
        <x:v>8.5</x:v>
      </x:c>
      <x:c r="J1863" t="str">
        <x:v>Worked</x:v>
      </x:c>
      <x:c r="K1863" t="str">
        <x:v>Employee 1973; home branch Thurrock; assigned role Operative Porter | Deployment branch: Thurrock | Actual role: Operative Skilled | Jobs: 396207 | Customers: Linklaters LLP | Actual hours: 8.5; source records: 1</x:v>
      </x:c>
      <x:c r="L1863" t="str">
        <x:v>Include</x:v>
      </x:c>
      <x:c r="M1863"/>
      <x:c r="N1863"/>
    </x:row>
    <x:row r="1864">
      <x:c r="A1864" t="str">
        <x:v>M Lewis|2026-03-17</x:v>
      </x:c>
      <x:c r="B1864" s="888" t="n">
        <x:v>46098</x:v>
      </x:c>
      <x:c r="C1864" t="str">
        <x:v>M Lewis</x:v>
      </x:c>
      <x:c r="D1864" t="str">
        <x:v>Permanent</x:v>
      </x:c>
      <x:c r="E1864" t="str">
        <x:v>Thurrock</x:v>
      </x:c>
      <x:c r="F1864" t="str">
        <x:v>Operative Porter</x:v>
      </x:c>
      <x:c r="G1864" t="str">
        <x:v>396207</x:v>
      </x:c>
      <x:c r="H1864" t="str">
        <x:v>Linklaters LLP</x:v>
      </x:c>
      <x:c r="I1864" s="22" t="n">
        <x:v>9.5</x:v>
      </x:c>
      <x:c r="J1864" t="str">
        <x:v>Worked</x:v>
      </x:c>
      <x:c r="K1864" t="str">
        <x:v>Employee 1973; home branch Thurrock; assigned role Operative Porter | Deployment branch: Thurrock | Actual role: Operative Skilled | Jobs: 396207 | Customers: Linklaters LLP | Actual hours: 9.5; source records: 1</x:v>
      </x:c>
      <x:c r="L1864" t="str">
        <x:v>Include</x:v>
      </x:c>
      <x:c r="M1864"/>
      <x:c r="N1864"/>
    </x:row>
    <x:row r="1865">
      <x:c r="A1865" t="str">
        <x:v>M Lewis|2026-03-18</x:v>
      </x:c>
      <x:c r="B1865" s="888" t="n">
        <x:v>46099</x:v>
      </x:c>
      <x:c r="C1865" t="str">
        <x:v>M Lewis</x:v>
      </x:c>
      <x:c r="D1865" t="str">
        <x:v>Permanent</x:v>
      </x:c>
      <x:c r="E1865" t="str">
        <x:v>Thurrock</x:v>
      </x:c>
      <x:c r="F1865" t="str">
        <x:v>Operative Porter</x:v>
      </x:c>
      <x:c r="G1865" t="str">
        <x:v>396207</x:v>
      </x:c>
      <x:c r="H1865" t="str">
        <x:v>Linklaters LLP</x:v>
      </x:c>
      <x:c r="I1865" s="22" t="n">
        <x:v>9.5</x:v>
      </x:c>
      <x:c r="J1865" t="str">
        <x:v>Worked</x:v>
      </x:c>
      <x:c r="K1865" t="str">
        <x:v>Employee 1973; home branch Thurrock; assigned role Operative Porter | Deployment branch: Thurrock | Actual role: Operative Skilled | Jobs: 396207 | Customers: Linklaters LLP | Actual hours: 9.5; source records: 1</x:v>
      </x:c>
      <x:c r="L1865" t="str">
        <x:v>Include</x:v>
      </x:c>
      <x:c r="M1865"/>
      <x:c r="N1865"/>
    </x:row>
    <x:row r="1866">
      <x:c r="A1866" t="str">
        <x:v>M Lewis|2026-03-19</x:v>
      </x:c>
      <x:c r="B1866" s="888" t="n">
        <x:v>46100</x:v>
      </x:c>
      <x:c r="C1866" t="str">
        <x:v>M Lewis</x:v>
      </x:c>
      <x:c r="D1866" t="str">
        <x:v>Permanent</x:v>
      </x:c>
      <x:c r="E1866" t="str">
        <x:v>Thurrock</x:v>
      </x:c>
      <x:c r="F1866" t="str">
        <x:v>Operative Porter</x:v>
      </x:c>
      <x:c r="G1866" t="str">
        <x:v>396207</x:v>
      </x:c>
      <x:c r="H1866" t="str">
        <x:v>Linklaters LLP</x:v>
      </x:c>
      <x:c r="I1866" s="22" t="n">
        <x:v>9.5</x:v>
      </x:c>
      <x:c r="J1866" t="str">
        <x:v>Worked</x:v>
      </x:c>
      <x:c r="K1866" t="str">
        <x:v>Employee 1973; home branch Thurrock; assigned role Operative Porter | Deployment branch: Thurrock | Actual role: Operative Skilled | Jobs: 396207 | Customers: Linklaters LLP | Actual hours: 9.5; source records: 1</x:v>
      </x:c>
      <x:c r="L1866" t="str">
        <x:v>Include</x:v>
      </x:c>
      <x:c r="M1866"/>
      <x:c r="N1866"/>
    </x:row>
    <x:row r="1867">
      <x:c r="A1867" t="str">
        <x:v>M Lewis|2026-03-20</x:v>
      </x:c>
      <x:c r="B1867" s="888" t="n">
        <x:v>46101</x:v>
      </x:c>
      <x:c r="C1867" t="str">
        <x:v>M Lewis</x:v>
      </x:c>
      <x:c r="D1867" t="str">
        <x:v>Permanent</x:v>
      </x:c>
      <x:c r="E1867" t="str">
        <x:v>Thurrock</x:v>
      </x:c>
      <x:c r="F1867" t="str">
        <x:v>Operative Porter</x:v>
      </x:c>
      <x:c r="G1867" t="str">
        <x:v>396207</x:v>
      </x:c>
      <x:c r="H1867" t="str">
        <x:v>Linklaters LLP</x:v>
      </x:c>
      <x:c r="I1867" s="22" t="n">
        <x:v>9.5</x:v>
      </x:c>
      <x:c r="J1867" t="str">
        <x:v>Worked</x:v>
      </x:c>
      <x:c r="K1867" t="str">
        <x:v>Employee 1973; home branch Thurrock; assigned role Operative Porter | Deployment branch: Thurrock | Actual role: Operative Skilled | Jobs: 396207 | Customers: Linklaters LLP | Actual hours: 9.5; source records: 1</x:v>
      </x:c>
      <x:c r="L1867" t="str">
        <x:v>Include</x:v>
      </x:c>
      <x:c r="M1867"/>
      <x:c r="N1867"/>
    </x:row>
    <x:row r="1868">
      <x:c r="A1868" t="str">
        <x:v>M Lewis|2026-03-21</x:v>
      </x:c>
      <x:c r="B1868" s="888" t="n">
        <x:v>46102</x:v>
      </x:c>
      <x:c r="C1868" t="str">
        <x:v>M Lewis</x:v>
      </x:c>
      <x:c r="D1868" t="str">
        <x:v>Permanent</x:v>
      </x:c>
      <x:c r="E1868" t="str">
        <x:v>Thurrock</x:v>
      </x:c>
      <x:c r="F1868" t="str">
        <x:v>Operative Porter</x:v>
      </x:c>
      <x:c r="G1868" t="str">
        <x:v>396207</x:v>
      </x:c>
      <x:c r="H1868" t="str">
        <x:v>Linklaters LLP</x:v>
      </x:c>
      <x:c r="I1868" s="22" t="n">
        <x:v>9</x:v>
      </x:c>
      <x:c r="J1868" t="str">
        <x:v>Worked</x:v>
      </x:c>
      <x:c r="K1868" t="str">
        <x:v>Employee 1973; home branch Thurrock; assigned role Operative Porter | Deployment branch: Thurrock | Actual role: Operative Skilled | Jobs: 396207 | Customers: Linklaters LLP | Actual hours: 9.0; source records: 1</x:v>
      </x:c>
      <x:c r="L1868" t="str">
        <x:v>Include</x:v>
      </x:c>
      <x:c r="M1868"/>
      <x:c r="N1868"/>
    </x:row>
    <x:row r="1869">
      <x:c r="A1869" t="str">
        <x:v>M Lewis|2026-03-23</x:v>
      </x:c>
      <x:c r="B1869" s="888" t="n">
        <x:v>46104</x:v>
      </x:c>
      <x:c r="C1869" t="str">
        <x:v>M Lewis</x:v>
      </x:c>
      <x:c r="D1869" t="str">
        <x:v>Permanent</x:v>
      </x:c>
      <x:c r="E1869" t="str">
        <x:v>Thurrock</x:v>
      </x:c>
      <x:c r="F1869" t="str">
        <x:v>Operative Porter</x:v>
      </x:c>
      <x:c r="G1869" t="str">
        <x:v>396207</x:v>
      </x:c>
      <x:c r="H1869" t="str">
        <x:v>Linklaters LLP</x:v>
      </x:c>
      <x:c r="I1869" s="22" t="n">
        <x:v>10</x:v>
      </x:c>
      <x:c r="J1869" t="str">
        <x:v>Worked</x:v>
      </x:c>
      <x:c r="K1869" t="str">
        <x:v>Employee 1973; home branch Thurrock; assigned role Operative Porter | Deployment branch: Thurrock | Actual role: Operative Skilled | Jobs: 396207 | Customers: Linklaters LLP | Actual hours: 10.0; source records: 1</x:v>
      </x:c>
      <x:c r="L1869" t="str">
        <x:v>Include</x:v>
      </x:c>
      <x:c r="M1869"/>
      <x:c r="N1869"/>
    </x:row>
    <x:row r="1870">
      <x:c r="A1870" t="str">
        <x:v>M Lewis|2026-03-24</x:v>
      </x:c>
      <x:c r="B1870" s="888" t="n">
        <x:v>46105</x:v>
      </x:c>
      <x:c r="C1870" t="str">
        <x:v>M Lewis</x:v>
      </x:c>
      <x:c r="D1870" t="str">
        <x:v>Permanent</x:v>
      </x:c>
      <x:c r="E1870" t="str">
        <x:v>Thurrock</x:v>
      </x:c>
      <x:c r="F1870" t="str">
        <x:v>Operative Porter</x:v>
      </x:c>
      <x:c r="G1870" t="str">
        <x:v>396207</x:v>
      </x:c>
      <x:c r="H1870" t="str">
        <x:v>Linklaters LLP</x:v>
      </x:c>
      <x:c r="I1870" s="22" t="n">
        <x:v>9.5</x:v>
      </x:c>
      <x:c r="J1870" t="str">
        <x:v>Worked</x:v>
      </x:c>
      <x:c r="K1870" t="str">
        <x:v>Employee 1973; home branch Thurrock; assigned role Operative Porter | Deployment branch: Thurrock | Actual role: Operative Skilled | Jobs: 396207 | Customers: Linklaters LLP | Actual hours: 9.5; source records: 1</x:v>
      </x:c>
      <x:c r="L1870" t="str">
        <x:v>Include</x:v>
      </x:c>
      <x:c r="M1870"/>
      <x:c r="N1870"/>
    </x:row>
    <x:row r="1871">
      <x:c r="A1871" t="str">
        <x:v>M Lewis|2026-03-25</x:v>
      </x:c>
      <x:c r="B1871" s="888" t="n">
        <x:v>46106</x:v>
      </x:c>
      <x:c r="C1871" t="str">
        <x:v>M Lewis</x:v>
      </x:c>
      <x:c r="D1871" t="str">
        <x:v>Permanent</x:v>
      </x:c>
      <x:c r="E1871" t="str">
        <x:v>Thurrock</x:v>
      </x:c>
      <x:c r="F1871" t="str">
        <x:v>Operative Porter</x:v>
      </x:c>
      <x:c r="G1871" t="str">
        <x:v>396207</x:v>
      </x:c>
      <x:c r="H1871" t="str">
        <x:v>Linklaters LLP</x:v>
      </x:c>
      <x:c r="I1871" s="22" t="n">
        <x:v>9.5</x:v>
      </x:c>
      <x:c r="J1871" t="str">
        <x:v>Worked</x:v>
      </x:c>
      <x:c r="K1871" t="str">
        <x:v>Employee 1973; home branch Thurrock; assigned role Operative Porter | Deployment branch: Thurrock | Actual role: Operative Skilled | Jobs: 396207 | Customers: Linklaters LLP | Actual hours: 9.5; source records: 1</x:v>
      </x:c>
      <x:c r="L1871" t="str">
        <x:v>Include</x:v>
      </x:c>
      <x:c r="M1871"/>
      <x:c r="N1871"/>
    </x:row>
    <x:row r="1872">
      <x:c r="A1872" t="str">
        <x:v>M Lewis|2026-03-27</x:v>
      </x:c>
      <x:c r="B1872" s="888" t="n">
        <x:v>46108</x:v>
      </x:c>
      <x:c r="C1872" t="str">
        <x:v>M Lewis</x:v>
      </x:c>
      <x:c r="D1872" t="str">
        <x:v>Permanent</x:v>
      </x:c>
      <x:c r="E1872" t="str">
        <x:v>Thurrock</x:v>
      </x:c>
      <x:c r="F1872" t="str">
        <x:v>Operative Porter</x:v>
      </x:c>
      <x:c r="G1872" t="str">
        <x:v>396207</x:v>
      </x:c>
      <x:c r="H1872" t="str">
        <x:v>Linklaters LLP</x:v>
      </x:c>
      <x:c r="I1872" s="22" t="n">
        <x:v>10.5</x:v>
      </x:c>
      <x:c r="J1872" t="str">
        <x:v>Worked</x:v>
      </x:c>
      <x:c r="K1872" t="str">
        <x:v>Employee 1973; home branch Thurrock; assigned role Operative Porter | Deployment branch: Thurrock | Actual role: Operative Skilled | Jobs: 396207 | Customers: Linklaters LLP | Actual hours: 10.5; source records: 1</x:v>
      </x:c>
      <x:c r="L1872" t="str">
        <x:v>Include</x:v>
      </x:c>
      <x:c r="M1872"/>
      <x:c r="N1872"/>
    </x:row>
    <x:row r="1873">
      <x:c r="A1873" t="str">
        <x:v>M Lewis|2026-03-28</x:v>
      </x:c>
      <x:c r="B1873" s="888" t="n">
        <x:v>46109</x:v>
      </x:c>
      <x:c r="C1873" t="str">
        <x:v>M Lewis</x:v>
      </x:c>
      <x:c r="D1873" t="str">
        <x:v>Permanent</x:v>
      </x:c>
      <x:c r="E1873" t="str">
        <x:v>Thurrock</x:v>
      </x:c>
      <x:c r="F1873" t="str">
        <x:v>Operative Porter</x:v>
      </x:c>
      <x:c r="G1873" t="str">
        <x:v>396207</x:v>
      </x:c>
      <x:c r="H1873" t="str">
        <x:v>Linklaters LLP</x:v>
      </x:c>
      <x:c r="I1873" s="22" t="n">
        <x:v>8</x:v>
      </x:c>
      <x:c r="J1873" t="str">
        <x:v>Worked</x:v>
      </x:c>
      <x:c r="K1873" t="str">
        <x:v>Employee 1973; home branch Thurrock; assigned role Operative Porter | Deployment branch: Thurrock | Actual role: Operative Skilled | Jobs: 396207 | Customers: Linklaters LLP | Actual hours: 8.0; source records: 1</x:v>
      </x:c>
      <x:c r="L1873" t="str">
        <x:v>Include</x:v>
      </x:c>
      <x:c r="M1873"/>
      <x:c r="N1873"/>
    </x:row>
    <x:row r="1874">
      <x:c r="A1874" t="str">
        <x:v>M Lewis|2026-03-30</x:v>
      </x:c>
      <x:c r="B1874" s="888" t="n">
        <x:v>46111</x:v>
      </x:c>
      <x:c r="C1874" t="str">
        <x:v>M Lewis</x:v>
      </x:c>
      <x:c r="D1874" t="str">
        <x:v>Permanent</x:v>
      </x:c>
      <x:c r="E1874" t="str">
        <x:v>Thurrock</x:v>
      </x:c>
      <x:c r="F1874" t="str">
        <x:v>Operative Porter</x:v>
      </x:c>
      <x:c r="G1874" t="str">
        <x:v>396207</x:v>
      </x:c>
      <x:c r="H1874" t="str">
        <x:v>Linklaters LLP</x:v>
      </x:c>
      <x:c r="I1874" s="22" t="n">
        <x:v>9.5</x:v>
      </x:c>
      <x:c r="J1874" t="str">
        <x:v>Worked</x:v>
      </x:c>
      <x:c r="K1874" t="str">
        <x:v>Employee 1973; home branch Thurrock; assigned role Operative Porter | Deployment branch: Thurrock | Actual role: Operative Skilled | Jobs: 396207 | Customers: Linklaters LLP | Actual hours: 9.5; source records: 1</x:v>
      </x:c>
      <x:c r="L1874" t="str">
        <x:v>Include</x:v>
      </x:c>
      <x:c r="M1874"/>
      <x:c r="N1874"/>
    </x:row>
    <x:row r="1875">
      <x:c r="A1875" t="str">
        <x:v>M Lewis|2026-03-31</x:v>
      </x:c>
      <x:c r="B1875" s="888" t="n">
        <x:v>46112</x:v>
      </x:c>
      <x:c r="C1875" t="str">
        <x:v>M Lewis</x:v>
      </x:c>
      <x:c r="D1875" t="str">
        <x:v>Permanent</x:v>
      </x:c>
      <x:c r="E1875" t="str">
        <x:v>Thurrock</x:v>
      </x:c>
      <x:c r="F1875" t="str">
        <x:v>Operative Porter</x:v>
      </x:c>
      <x:c r="G1875" t="str">
        <x:v>396207</x:v>
      </x:c>
      <x:c r="H1875" t="str">
        <x:v>Linklaters LLP</x:v>
      </x:c>
      <x:c r="I1875" s="22" t="n">
        <x:v>9.5</x:v>
      </x:c>
      <x:c r="J1875" t="str">
        <x:v>Worked</x:v>
      </x:c>
      <x:c r="K1875" t="str">
        <x:v>Employee 1973; home branch Thurrock; assigned role Operative Porter | Deployment branch: Thurrock | Actual role: Operative Skilled | Jobs: 396207 | Customers: Linklaters LLP | Actual hours: 9.5; source records: 1</x:v>
      </x:c>
      <x:c r="L1875" t="str">
        <x:v>Include</x:v>
      </x:c>
      <x:c r="M1875"/>
      <x:c r="N1875"/>
    </x:row>
    <x:row r="1876">
      <x:c r="A1876" t="str">
        <x:v>M Medina (B)|2026-03-02</x:v>
      </x:c>
      <x:c r="B1876" s="888" t="n">
        <x:v>46083</x:v>
      </x:c>
      <x:c r="C1876" t="str">
        <x:v>M Medina (B)</x:v>
      </x:c>
      <x:c r="D1876" t="str">
        <x:v>Permanent</x:v>
      </x:c>
      <x:c r="E1876" t="str">
        <x:v>Thurrock</x:v>
      </x:c>
      <x:c r="F1876" t="str">
        <x:v>Operative Driver</x:v>
      </x:c>
      <x:c r="G1876" t="str">
        <x:v>400700</x:v>
      </x:c>
      <x:c r="H1876" t="str">
        <x:v>Haringey Council</x:v>
      </x:c>
      <x:c r="I1876" s="22" t="n">
        <x:v>6.5</x:v>
      </x:c>
      <x:c r="J1876" t="str">
        <x:v>Worked</x:v>
      </x:c>
      <x:c r="K1876" t="str">
        <x:v>Employee 103537; home branch Thurrock; assigned role Operative Driver | Deployment branch: Thurrock | Actual role: Operative Driver | Jobs: 400700 | Customers: Haringey Council | Actual hours: 6.5; source records: 1</x:v>
      </x:c>
      <x:c r="L1876" t="str">
        <x:v>Include</x:v>
      </x:c>
      <x:c r="M1876"/>
      <x:c r="N1876"/>
    </x:row>
    <x:row r="1877">
      <x:c r="A1877" t="str">
        <x:v>M Medina (B)|2026-03-03</x:v>
      </x:c>
      <x:c r="B1877" s="888" t="n">
        <x:v>46084</x:v>
      </x:c>
      <x:c r="C1877" t="str">
        <x:v>M Medina (B)</x:v>
      </x:c>
      <x:c r="D1877" t="str">
        <x:v>Permanent</x:v>
      </x:c>
      <x:c r="E1877" t="str">
        <x:v>Thurrock</x:v>
      </x:c>
      <x:c r="F1877" t="str">
        <x:v>Operative Driver</x:v>
      </x:c>
      <x:c r="G1877" t="str">
        <x:v>400635</x:v>
      </x:c>
      <x:c r="H1877" t="str">
        <x:v>Walworth Library</x:v>
      </x:c>
      <x:c r="I1877" s="22" t="n">
        <x:v>6</x:v>
      </x:c>
      <x:c r="J1877" t="str">
        <x:v>Worked</x:v>
      </x:c>
      <x:c r="K1877" t="str">
        <x:v>Employee 103537; home branch Thurrock; assigned role Operative Driver | Deployment branch: Thurrock | Actual role: Operative Driver | Jobs: 400635 | Customers: Walworth Library | Actual hours: 6.0; source records: 1</x:v>
      </x:c>
      <x:c r="L1877" t="str">
        <x:v>Include</x:v>
      </x:c>
      <x:c r="M1877"/>
      <x:c r="N1877"/>
    </x:row>
    <x:row r="1878">
      <x:c r="A1878" t="str">
        <x:v>M Medina (B)|2026-03-04</x:v>
      </x:c>
      <x:c r="B1878" s="888" t="n">
        <x:v>46085</x:v>
      </x:c>
      <x:c r="C1878" t="str">
        <x:v>M Medina (B)</x:v>
      </x:c>
      <x:c r="D1878" t="str">
        <x:v>Permanent</x:v>
      </x:c>
      <x:c r="E1878" t="str">
        <x:v>Thurrock</x:v>
      </x:c>
      <x:c r="F1878" t="str">
        <x:v>Operative Driver</x:v>
      </x:c>
      <x:c r="G1878" t="str">
        <x:v>400757</x:v>
      </x:c>
      <x:c r="H1878" t="str">
        <x:v>The Fidelis Partnership</x:v>
      </x:c>
      <x:c r="I1878" s="22" t="n">
        <x:v>6</x:v>
      </x:c>
      <x:c r="J1878" t="str">
        <x:v>Worked</x:v>
      </x:c>
      <x:c r="K1878" t="str">
        <x:v>Employee 103537; home branch Thurrock; assigned role Operative Driver | Deployment branch: Thurrock | Actual role: Operative Driver | Jobs: 400757 | Customers: The Fidelis Partnership | Actual hours: 6.0; source records: 1</x:v>
      </x:c>
      <x:c r="L1878" t="str">
        <x:v>Include</x:v>
      </x:c>
      <x:c r="M1878"/>
      <x:c r="N1878"/>
    </x:row>
    <x:row r="1879">
      <x:c r="A1879" t="str">
        <x:v>M Medina (B)|2026-03-05</x:v>
      </x:c>
      <x:c r="B1879" s="888" t="n">
        <x:v>46086</x:v>
      </x:c>
      <x:c r="C1879" t="str">
        <x:v>M Medina (B)</x:v>
      </x:c>
      <x:c r="D1879" t="str">
        <x:v>Permanent</x:v>
      </x:c>
      <x:c r="E1879" t="str">
        <x:v>Thurrock</x:v>
      </x:c>
      <x:c r="F1879" t="str">
        <x:v>Operative Driver</x:v>
      </x:c>
      <x:c r="G1879" t="str">
        <x:v>400803</x:v>
      </x:c>
      <x:c r="H1879" t="str">
        <x:v>Bank of New York Mellon</x:v>
      </x:c>
      <x:c r="I1879" s="22" t="n">
        <x:v>6.75</x:v>
      </x:c>
      <x:c r="J1879" t="str">
        <x:v>Worked</x:v>
      </x:c>
      <x:c r="K1879" t="str">
        <x:v>Employee 103537; home branch Thurrock; assigned role Operative Driver | Deployment branch: Thurrock | Actual role: Operative Driver | Jobs: 400803 | Customers: Bank of New York Mellon | Actual hours: 6.8; source records: 1</x:v>
      </x:c>
      <x:c r="L1879" t="str">
        <x:v>Include</x:v>
      </x:c>
      <x:c r="M1879"/>
      <x:c r="N1879"/>
    </x:row>
    <x:row r="1880">
      <x:c r="A1880" t="str">
        <x:v>M Medina (B)|2026-03-09</x:v>
      </x:c>
      <x:c r="B1880" s="888" t="n">
        <x:v>46090</x:v>
      </x:c>
      <x:c r="C1880" t="str">
        <x:v>M Medina (B)</x:v>
      </x:c>
      <x:c r="D1880" t="str">
        <x:v>Permanent</x:v>
      </x:c>
      <x:c r="E1880" t="str">
        <x:v>Thurrock</x:v>
      </x:c>
      <x:c r="F1880" t="str">
        <x:v>Operative Driver</x:v>
      </x:c>
      <x:c r="G1880" t="str">
        <x:v>400658</x:v>
      </x:c>
      <x:c r="H1880" t="str">
        <x:v>Office Angels / Akkodis</x:v>
      </x:c>
      <x:c r="I1880" s="22" t="n">
        <x:v>6.5</x:v>
      </x:c>
      <x:c r="J1880" t="str">
        <x:v>Worked</x:v>
      </x:c>
      <x:c r="K1880" t="str">
        <x:v>Employee 103537; home branch Thurrock; assigned role Operative Driver | Deployment branch: Thurrock | Actual role: Operative Driver | Jobs: 400658 | Customers: Office Angels / Akkodis | Actual hours: 6.5; source records: 1</x:v>
      </x:c>
      <x:c r="L1880" t="str">
        <x:v>Include</x:v>
      </x:c>
      <x:c r="M1880"/>
      <x:c r="N1880"/>
    </x:row>
    <x:row r="1881">
      <x:c r="A1881" t="str">
        <x:v>M Medina (B)|2026-03-10</x:v>
      </x:c>
      <x:c r="B1881" s="888" t="n">
        <x:v>46091</x:v>
      </x:c>
      <x:c r="C1881" t="str">
        <x:v>M Medina (B)</x:v>
      </x:c>
      <x:c r="D1881" t="str">
        <x:v>Permanent</x:v>
      </x:c>
      <x:c r="E1881" t="str">
        <x:v>Thurrock</x:v>
      </x:c>
      <x:c r="F1881" t="str">
        <x:v>Operative Driver</x:v>
      </x:c>
      <x:c r="G1881" t="str">
        <x:v>399609</x:v>
      </x:c>
      <x:c r="H1881" t="str">
        <x:v>Accenture UK Ltd</x:v>
      </x:c>
      <x:c r="I1881" s="22" t="n">
        <x:v>8.5</x:v>
      </x:c>
      <x:c r="J1881" t="str">
        <x:v>Worked</x:v>
      </x:c>
      <x:c r="K1881" t="str">
        <x:v>Employee 103537; home branch Thurrock; assigned role Operative Driver | Deployment branch: Thurrock | Actual role: Operative Driver | Jobs: 399609 | Customers: Accenture UK Ltd | Actual hours: 8.5; source records: 1</x:v>
      </x:c>
      <x:c r="L1881" t="str">
        <x:v>Include</x:v>
      </x:c>
      <x:c r="M1881"/>
      <x:c r="N1881"/>
    </x:row>
    <x:row r="1882">
      <x:c r="A1882" t="str">
        <x:v>M Medina (B)|2026-03-11</x:v>
      </x:c>
      <x:c r="B1882" s="888" t="n">
        <x:v>46092</x:v>
      </x:c>
      <x:c r="C1882" t="str">
        <x:v>M Medina (B)</x:v>
      </x:c>
      <x:c r="D1882" t="str">
        <x:v>Permanent</x:v>
      </x:c>
      <x:c r="E1882" t="str">
        <x:v>Thurrock</x:v>
      </x:c>
      <x:c r="F1882" t="str">
        <x:v>Operative Driver</x:v>
      </x:c>
      <x:c r="G1882" t="str">
        <x:v>400803</x:v>
      </x:c>
      <x:c r="H1882" t="str">
        <x:v>Bank of New York Mellon</x:v>
      </x:c>
      <x:c r="I1882" s="22" t="n">
        <x:v>6.5</x:v>
      </x:c>
      <x:c r="J1882" t="str">
        <x:v>Worked</x:v>
      </x:c>
      <x:c r="K1882" t="str">
        <x:v>Employee 103537; home branch Thurrock; assigned role Operative Driver | Deployment branch: Thurrock | Actual role: Operative Driver | Jobs: 400803 | Customers: Bank of New York Mellon | Actual hours: 6.5; source records: 1</x:v>
      </x:c>
      <x:c r="L1882" t="str">
        <x:v>Include</x:v>
      </x:c>
      <x:c r="M1882"/>
      <x:c r="N1882"/>
    </x:row>
    <x:row r="1883">
      <x:c r="A1883" t="str">
        <x:v>M Medina (B)|2026-03-12</x:v>
      </x:c>
      <x:c r="B1883" s="888" t="n">
        <x:v>46093</x:v>
      </x:c>
      <x:c r="C1883" t="str">
        <x:v>M Medina (B)</x:v>
      </x:c>
      <x:c r="D1883" t="str">
        <x:v>Permanent</x:v>
      </x:c>
      <x:c r="E1883" t="str">
        <x:v>Thurrock</x:v>
      </x:c>
      <x:c r="F1883" t="str">
        <x:v>Operative Driver</x:v>
      </x:c>
      <x:c r="G1883" t="str">
        <x:v>400717</x:v>
      </x:c>
      <x:c r="H1883" t="str">
        <x:v>CTS Store @ HG Thurrock</x:v>
      </x:c>
      <x:c r="I1883" s="22" t="n">
        <x:v>6</x:v>
      </x:c>
      <x:c r="J1883" t="str">
        <x:v>Worked</x:v>
      </x:c>
      <x:c r="K1883" t="str">
        <x:v>Employee 103537; home branch Thurrock; assigned role Operative Driver | Deployment branch: Thurrock | Actual role: Operative Driver | Jobs: 400717 | Customers: CTS Store @ HG Thurrock | Actual hours: 6.0; source records: 1</x:v>
      </x:c>
      <x:c r="L1883" t="str">
        <x:v>Include</x:v>
      </x:c>
      <x:c r="M1883"/>
      <x:c r="N1883"/>
    </x:row>
    <x:row r="1884">
      <x:c r="A1884" t="str">
        <x:v>M Medina (B)|2026-03-13</x:v>
      </x:c>
      <x:c r="B1884" s="888" t="n">
        <x:v>46094</x:v>
      </x:c>
      <x:c r="C1884" t="str">
        <x:v>M Medina (B)</x:v>
      </x:c>
      <x:c r="D1884" t="str">
        <x:v>Permanent</x:v>
      </x:c>
      <x:c r="E1884" t="str">
        <x:v>Thurrock</x:v>
      </x:c>
      <x:c r="F1884" t="str">
        <x:v>Operative Driver</x:v>
      </x:c>
      <x:c r="G1884" t="str">
        <x:v>400214</x:v>
      </x:c>
      <x:c r="H1884" t="str">
        <x:v>University of Hertfordshire</x:v>
      </x:c>
      <x:c r="I1884" s="22" t="n">
        <x:v>8</x:v>
      </x:c>
      <x:c r="J1884" t="str">
        <x:v>Worked</x:v>
      </x:c>
      <x:c r="K1884" t="str">
        <x:v>Employee 103537; home branch Thurrock; assigned role Operative Driver | Deployment branch: Thurrock | Actual role: Operative Porter | Jobs: 400214 | Customers: University of Hertfordshire | Actual hours: 8.0; source records: 1</x:v>
      </x:c>
      <x:c r="L1884" t="str">
        <x:v>Include</x:v>
      </x:c>
      <x:c r="M1884"/>
      <x:c r="N1884"/>
    </x:row>
    <x:row r="1885">
      <x:c r="A1885" t="str">
        <x:v>M Medina (B)|2026-03-16</x:v>
      </x:c>
      <x:c r="B1885" s="888" t="n">
        <x:v>46097</x:v>
      </x:c>
      <x:c r="C1885" t="str">
        <x:v>M Medina (B)</x:v>
      </x:c>
      <x:c r="D1885" t="str">
        <x:v>Permanent</x:v>
      </x:c>
      <x:c r="E1885" t="str">
        <x:v>Thurrock</x:v>
      </x:c>
      <x:c r="F1885" t="str">
        <x:v>Operative Driver</x:v>
      </x:c>
      <x:c r="G1885" t="str">
        <x:v>400214</x:v>
      </x:c>
      <x:c r="H1885" t="str">
        <x:v>University of Hertfordshire</x:v>
      </x:c>
      <x:c r="I1885" s="22" t="n">
        <x:v>10</x:v>
      </x:c>
      <x:c r="J1885" t="str">
        <x:v>Worked</x:v>
      </x:c>
      <x:c r="K1885" t="str">
        <x:v>Employee 103537; home branch Thurrock; assigned role Operative Driver | Deployment branch: Thurrock | Actual role: Operative Porter | Jobs: 400214 | Customers: University of Hertfordshire | Actual hours: 10.0; source records: 1</x:v>
      </x:c>
      <x:c r="L1885" t="str">
        <x:v>Include</x:v>
      </x:c>
      <x:c r="M1885"/>
      <x:c r="N1885"/>
    </x:row>
    <x:row r="1886">
      <x:c r="A1886" t="str">
        <x:v>M Medina (B)|2026-03-17</x:v>
      </x:c>
      <x:c r="B1886" s="888" t="n">
        <x:v>46098</x:v>
      </x:c>
      <x:c r="C1886" t="str">
        <x:v>M Medina (B)</x:v>
      </x:c>
      <x:c r="D1886" t="str">
        <x:v>Permanent</x:v>
      </x:c>
      <x:c r="E1886" t="str">
        <x:v>Thurrock</x:v>
      </x:c>
      <x:c r="F1886" t="str">
        <x:v>Operative Driver</x:v>
      </x:c>
      <x:c r="G1886" t="str">
        <x:v>400362</x:v>
      </x:c>
      <x:c r="H1886" t="str">
        <x:v>Haringey Council</x:v>
      </x:c>
      <x:c r="I1886" s="22" t="n">
        <x:v>9.5</x:v>
      </x:c>
      <x:c r="J1886" t="str">
        <x:v>Worked</x:v>
      </x:c>
      <x:c r="K1886" t="str">
        <x:v>Employee 103537; home branch Thurrock; assigned role Operative Driver | Deployment branch: Thurrock | Actual role: Operative Driver | Jobs: 400362 | Customers: Haringey Council | Actual hours: 9.5; source records: 1</x:v>
      </x:c>
      <x:c r="L1886" t="str">
        <x:v>Include</x:v>
      </x:c>
      <x:c r="M1886"/>
      <x:c r="N1886"/>
    </x:row>
    <x:row r="1887">
      <x:c r="A1887" t="str">
        <x:v>M Medina (B)|2026-03-18</x:v>
      </x:c>
      <x:c r="B1887" s="888" t="n">
        <x:v>46099</x:v>
      </x:c>
      <x:c r="C1887" t="str">
        <x:v>M Medina (B)</x:v>
      </x:c>
      <x:c r="D1887" t="str">
        <x:v>Permanent</x:v>
      </x:c>
      <x:c r="E1887" t="str">
        <x:v>Thurrock</x:v>
      </x:c>
      <x:c r="F1887" t="str">
        <x:v>Operative Driver</x:v>
      </x:c>
      <x:c r="G1887" t="str">
        <x:v>400803</x:v>
      </x:c>
      <x:c r="H1887" t="str">
        <x:v>Bank of New York Mellon</x:v>
      </x:c>
      <x:c r="I1887" s="22" t="n">
        <x:v>5.5</x:v>
      </x:c>
      <x:c r="J1887" t="str">
        <x:v>Worked</x:v>
      </x:c>
      <x:c r="K1887" t="str">
        <x:v>Employee 103537; home branch Thurrock; assigned role Operative Driver | Deployment branch: Thurrock | Actual role: Operative Driver | Jobs: 400803 | Customers: Bank of New York Mellon | Actual hours: 5.5; source records: 1</x:v>
      </x:c>
      <x:c r="L1887" t="str">
        <x:v>Include</x:v>
      </x:c>
      <x:c r="M1887"/>
      <x:c r="N1887"/>
    </x:row>
    <x:row r="1888">
      <x:c r="A1888" t="str">
        <x:v>M Medina (B)|2026-03-19</x:v>
      </x:c>
      <x:c r="B1888" s="888" t="n">
        <x:v>46100</x:v>
      </x:c>
      <x:c r="C1888" t="str">
        <x:v>M Medina (B)</x:v>
      </x:c>
      <x:c r="D1888" t="str">
        <x:v>Permanent</x:v>
      </x:c>
      <x:c r="E1888" t="str">
        <x:v>Thurrock</x:v>
      </x:c>
      <x:c r="F1888" t="str">
        <x:v>Operative Driver</x:v>
      </x:c>
      <x:c r="G1888" t="str">
        <x:v>398171</x:v>
      </x:c>
      <x:c r="H1888" t="str">
        <x:v>Two Sigma</x:v>
      </x:c>
      <x:c r="I1888" s="22" t="n">
        <x:v>9.5</x:v>
      </x:c>
      <x:c r="J1888" t="str">
        <x:v>Worked</x:v>
      </x:c>
      <x:c r="K1888" t="str">
        <x:v>Employee 103537; home branch Thurrock; assigned role Operative Driver | Deployment branch: Thurrock | Actual role: Operative Driver | Jobs: 398171 | Customers: Two Sigma | Actual hours: 9.5; source records: 1</x:v>
      </x:c>
      <x:c r="L1888" t="str">
        <x:v>Include</x:v>
      </x:c>
      <x:c r="M1888"/>
      <x:c r="N1888"/>
    </x:row>
    <x:row r="1889">
      <x:c r="A1889" t="str">
        <x:v>M Medina (B)|2026-03-20</x:v>
      </x:c>
      <x:c r="B1889" s="888" t="n">
        <x:v>46101</x:v>
      </x:c>
      <x:c r="C1889" t="str">
        <x:v>M Medina (B)</x:v>
      </x:c>
      <x:c r="D1889" t="str">
        <x:v>Permanent</x:v>
      </x:c>
      <x:c r="E1889" t="str">
        <x:v>Thurrock</x:v>
      </x:c>
      <x:c r="F1889" t="str">
        <x:v>Operative Driver</x:v>
      </x:c>
      <x:c r="G1889" t="str">
        <x:v>400733</x:v>
      </x:c>
      <x:c r="H1889" t="str">
        <x:v>The British Library</x:v>
      </x:c>
      <x:c r="I1889" s="22" t="n">
        <x:v>8.5</x:v>
      </x:c>
      <x:c r="J1889" t="str">
        <x:v>Worked</x:v>
      </x:c>
      <x:c r="K1889" t="str">
        <x:v>Employee 103537; home branch Thurrock; assigned role Operative Driver | Deployment branch: Thurrock | Actual role: Operative Driver | Jobs: 400733 | Customers: The British Library | Actual hours: 8.5; source records: 1</x:v>
      </x:c>
      <x:c r="L1889" t="str">
        <x:v>Include</x:v>
      </x:c>
      <x:c r="M1889"/>
      <x:c r="N1889"/>
    </x:row>
    <x:row r="1890">
      <x:c r="A1890" t="str">
        <x:v>M Medina (B)|2026-03-24</x:v>
      </x:c>
      <x:c r="B1890" s="888" t="n">
        <x:v>46105</x:v>
      </x:c>
      <x:c r="C1890" t="str">
        <x:v>M Medina (B)</x:v>
      </x:c>
      <x:c r="D1890" t="str">
        <x:v>Permanent</x:v>
      </x:c>
      <x:c r="E1890" t="str">
        <x:v>Thurrock</x:v>
      </x:c>
      <x:c r="F1890" t="str">
        <x:v>Operative Driver</x:v>
      </x:c>
      <x:c r="G1890" t="str">
        <x:v>401046</x:v>
      </x:c>
      <x:c r="H1890" t="str">
        <x:v>The British Library</x:v>
      </x:c>
      <x:c r="I1890" s="22" t="n">
        <x:v>8</x:v>
      </x:c>
      <x:c r="J1890" t="str">
        <x:v>Worked</x:v>
      </x:c>
      <x:c r="K1890" t="str">
        <x:v>Employee 103537; home branch Thurrock; assigned role Operative Driver | Deployment branch: Thurrock | Actual role: Operative Driver | Jobs: 401046 | Customers: The British Library | Actual hours: 8.0; source records: 1</x:v>
      </x:c>
      <x:c r="L1890" t="str">
        <x:v>Include</x:v>
      </x:c>
      <x:c r="M1890"/>
      <x:c r="N1890"/>
    </x:row>
    <x:row r="1891">
      <x:c r="A1891" t="str">
        <x:v>M Medina (B)|2026-03-25</x:v>
      </x:c>
      <x:c r="B1891" s="888" t="n">
        <x:v>46106</x:v>
      </x:c>
      <x:c r="C1891" t="str">
        <x:v>M Medina (B)</x:v>
      </x:c>
      <x:c r="D1891" t="str">
        <x:v>Permanent</x:v>
      </x:c>
      <x:c r="E1891" t="str">
        <x:v>Thurrock</x:v>
      </x:c>
      <x:c r="F1891" t="str">
        <x:v>Operative Driver</x:v>
      </x:c>
      <x:c r="G1891" t="str">
        <x:v>401046</x:v>
      </x:c>
      <x:c r="H1891" t="str">
        <x:v>The British Library</x:v>
      </x:c>
      <x:c r="I1891" s="22" t="n">
        <x:v>8</x:v>
      </x:c>
      <x:c r="J1891" t="str">
        <x:v>Worked</x:v>
      </x:c>
      <x:c r="K1891" t="str">
        <x:v>Employee 103537; home branch Thurrock; assigned role Operative Driver | Deployment branch: Thurrock | Actual role: Operative Driver | Jobs: 401046 | Customers: The British Library | Actual hours: 8.0; source records: 1</x:v>
      </x:c>
      <x:c r="L1891" t="str">
        <x:v>Include</x:v>
      </x:c>
      <x:c r="M1891"/>
      <x:c r="N1891"/>
    </x:row>
    <x:row r="1892">
      <x:c r="A1892" t="str">
        <x:v>M Medina (B)|2026-03-26</x:v>
      </x:c>
      <x:c r="B1892" s="888" t="n">
        <x:v>46107</x:v>
      </x:c>
      <x:c r="C1892" t="str">
        <x:v>M Medina (B)</x:v>
      </x:c>
      <x:c r="D1892" t="str">
        <x:v>Permanent</x:v>
      </x:c>
      <x:c r="E1892" t="str">
        <x:v>Thurrock</x:v>
      </x:c>
      <x:c r="F1892" t="str">
        <x:v>Operative Driver</x:v>
      </x:c>
      <x:c r="G1892" t="str">
        <x:v>401298</x:v>
      </x:c>
      <x:c r="H1892" t="str">
        <x:v>Protech Network Solutions</x:v>
      </x:c>
      <x:c r="I1892" s="22" t="n">
        <x:v>8.5</x:v>
      </x:c>
      <x:c r="J1892" t="str">
        <x:v>Worked</x:v>
      </x:c>
      <x:c r="K1892" t="str">
        <x:v>Employee 103537; home branch Thurrock; assigned role Operative Driver | Deployment branch: Thurrock | Actual role: Operative Driver | Jobs: 401298 | Customers: Protech Network Solutions | Actual hours: 8.5; source records: 1</x:v>
      </x:c>
      <x:c r="L1892" t="str">
        <x:v>Include</x:v>
      </x:c>
      <x:c r="M1892"/>
      <x:c r="N1892"/>
    </x:row>
    <x:row r="1893">
      <x:c r="A1893" t="str">
        <x:v>M Medina (B)|2026-03-27</x:v>
      </x:c>
      <x:c r="B1893" s="888" t="n">
        <x:v>46108</x:v>
      </x:c>
      <x:c r="C1893" t="str">
        <x:v>M Medina (B)</x:v>
      </x:c>
      <x:c r="D1893" t="str">
        <x:v>Permanent</x:v>
      </x:c>
      <x:c r="E1893" t="str">
        <x:v>Thurrock</x:v>
      </x:c>
      <x:c r="F1893" t="str">
        <x:v>Operative Driver</x:v>
      </x:c>
      <x:c r="G1893" t="str">
        <x:v>401298</x:v>
      </x:c>
      <x:c r="H1893" t="str">
        <x:v>Protech Network Solutions</x:v>
      </x:c>
      <x:c r="I1893" s="22" t="n">
        <x:v>8.5</x:v>
      </x:c>
      <x:c r="J1893" t="str">
        <x:v>Worked</x:v>
      </x:c>
      <x:c r="K1893" t="str">
        <x:v>Employee 103537; home branch Thurrock; assigned role Operative Driver | Deployment branch: Thurrock | Actual role: Operative Driver | Jobs: 401298 | Customers: Protech Network Solutions | Actual hours: 8.5; source records: 1</x:v>
      </x:c>
      <x:c r="L1893" t="str">
        <x:v>Include</x:v>
      </x:c>
      <x:c r="M1893"/>
      <x:c r="N1893"/>
    </x:row>
    <x:row r="1894">
      <x:c r="A1894" t="str">
        <x:v>M Medina (B)|2026-03-30</x:v>
      </x:c>
      <x:c r="B1894" s="888" t="n">
        <x:v>46111</x:v>
      </x:c>
      <x:c r="C1894" t="str">
        <x:v>M Medina (B)</x:v>
      </x:c>
      <x:c r="D1894" t="str">
        <x:v>Permanent</x:v>
      </x:c>
      <x:c r="E1894" t="str">
        <x:v>Thurrock</x:v>
      </x:c>
      <x:c r="F1894" t="str">
        <x:v>Operative Driver</x:v>
      </x:c>
      <x:c r="G1894" t="str">
        <x:v>401265</x:v>
      </x:c>
      <x:c r="H1894" t="str">
        <x:v>Protech Network Solutions</x:v>
      </x:c>
      <x:c r="I1894" s="22" t="n">
        <x:v>8.5</x:v>
      </x:c>
      <x:c r="J1894" t="str">
        <x:v>Worked</x:v>
      </x:c>
      <x:c r="K1894" t="str">
        <x:v>Employee 103537; home branch Thurrock; assigned role Operative Driver | Deployment branch: Thurrock | Actual role: Operative Driver | Jobs: 401265 | Customers: Protech Network Solutions | Actual hours: 8.5; source records: 1</x:v>
      </x:c>
      <x:c r="L1894" t="str">
        <x:v>Include</x:v>
      </x:c>
      <x:c r="M1894"/>
      <x:c r="N1894"/>
    </x:row>
    <x:row r="1895">
      <x:c r="A1895" t="str">
        <x:v>M Medina (B)|2026-03-31</x:v>
      </x:c>
      <x:c r="B1895" s="888" t="n">
        <x:v>46112</x:v>
      </x:c>
      <x:c r="C1895" t="str">
        <x:v>M Medina (B)</x:v>
      </x:c>
      <x:c r="D1895" t="str">
        <x:v>Permanent</x:v>
      </x:c>
      <x:c r="E1895" t="str">
        <x:v>Thurrock</x:v>
      </x:c>
      <x:c r="F1895" t="str">
        <x:v>Operative Driver</x:v>
      </x:c>
      <x:c r="G1895" t="str">
        <x:v>401348</x:v>
      </x:c>
      <x:c r="H1895" t="str">
        <x:v>King's College London</x:v>
      </x:c>
      <x:c r="I1895" s="22" t="n">
        <x:v>8.5</x:v>
      </x:c>
      <x:c r="J1895" t="str">
        <x:v>Worked</x:v>
      </x:c>
      <x:c r="K1895" t="str">
        <x:v>Employee 103537; home branch Thurrock; assigned role Operative Driver | Deployment branch: Thurrock | Actual role: Operative Driver | Jobs: 401348 | Customers: King's College London | Actual hours: 8.5; source records: 1</x:v>
      </x:c>
      <x:c r="L1895" t="str">
        <x:v>Include</x:v>
      </x:c>
      <x:c r="M1895"/>
      <x:c r="N1895"/>
    </x:row>
    <x:row r="1896">
      <x:c r="A1896" t="str">
        <x:v>M Mynott (B)|2026-03-02</x:v>
      </x:c>
      <x:c r="B1896" s="888" t="n">
        <x:v>46083</x:v>
      </x:c>
      <x:c r="C1896" t="str">
        <x:v>M Mynott (B)</x:v>
      </x:c>
      <x:c r="D1896" t="str">
        <x:v>Permanent</x:v>
      </x:c>
      <x:c r="E1896" t="str">
        <x:v>Thurrock</x:v>
      </x:c>
      <x:c r="F1896" t="str">
        <x:v>Operative Skilled</x:v>
      </x:c>
      <x:c r="G1896" t="str">
        <x:v>400696</x:v>
      </x:c>
      <x:c r="H1896" t="str">
        <x:v>Protech Network Solutions</x:v>
      </x:c>
      <x:c r="I1896" s="22" t="n">
        <x:v>6</x:v>
      </x:c>
      <x:c r="J1896" t="str">
        <x:v>Worked</x:v>
      </x:c>
      <x:c r="K1896" t="str">
        <x:v>Employee 1681; home branch Thurrock; assigned role Operative Skilled | Deployment branch: Thurrock | Actual role: Operative Driver | Jobs: 400696 | Customers: Protech Network Solutions | Actual hours: 6.0; source records: 1</x:v>
      </x:c>
      <x:c r="L1896" t="str">
        <x:v>Include</x:v>
      </x:c>
      <x:c r="M1896"/>
      <x:c r="N1896"/>
    </x:row>
    <x:row r="1897">
      <x:c r="A1897" t="str">
        <x:v>M Mynott (B)|2026-03-03</x:v>
      </x:c>
      <x:c r="B1897" s="888" t="n">
        <x:v>46084</x:v>
      </x:c>
      <x:c r="C1897" t="str">
        <x:v>M Mynott (B)</x:v>
      </x:c>
      <x:c r="D1897" t="str">
        <x:v>Permanent</x:v>
      </x:c>
      <x:c r="E1897" t="str">
        <x:v>Thurrock</x:v>
      </x:c>
      <x:c r="F1897" t="str">
        <x:v>Operative Skilled</x:v>
      </x:c>
      <x:c r="G1897" t="str">
        <x:v>400636</x:v>
      </x:c>
      <x:c r="H1897" t="str">
        <x:v>Harrow Green</x:v>
      </x:c>
      <x:c r="I1897" s="22" t="n">
        <x:v>7.5</x:v>
      </x:c>
      <x:c r="J1897" t="str">
        <x:v>Worked</x:v>
      </x:c>
      <x:c r="K1897" t="str">
        <x:v>Employee 1681; home branch Thurrock; assigned role Operative Skilled | Deployment branch: Thurrock | Actual role: Operative Skilled | Jobs: 400636 | Customers: Harrow Green | Actual hours: 7.5; source records: 1</x:v>
      </x:c>
      <x:c r="L1897" t="str">
        <x:v>Include</x:v>
      </x:c>
      <x:c r="M1897"/>
      <x:c r="N1897"/>
    </x:row>
    <x:row r="1898">
      <x:c r="A1898" t="str">
        <x:v>M Mynott (B)|2026-03-04</x:v>
      </x:c>
      <x:c r="B1898" s="888" t="n">
        <x:v>46085</x:v>
      </x:c>
      <x:c r="C1898" t="str">
        <x:v>M Mynott (B)</x:v>
      </x:c>
      <x:c r="D1898" t="str">
        <x:v>Permanent</x:v>
      </x:c>
      <x:c r="E1898" t="str">
        <x:v>Thurrock</x:v>
      </x:c>
      <x:c r="F1898" t="str">
        <x:v>Operative Skilled</x:v>
      </x:c>
      <x:c r="G1898" t="str">
        <x:v>400636</x:v>
      </x:c>
      <x:c r="H1898" t="str">
        <x:v>Harrow Green</x:v>
      </x:c>
      <x:c r="I1898" s="22" t="n">
        <x:v>7</x:v>
      </x:c>
      <x:c r="J1898" t="str">
        <x:v>Worked</x:v>
      </x:c>
      <x:c r="K1898" t="str">
        <x:v>Employee 1681; home branch Thurrock; assigned role Operative Skilled | Deployment branch: Thurrock | Actual role: Operative Skilled | Jobs: 400636 | Customers: Harrow Green | Actual hours: 7.0; source records: 1</x:v>
      </x:c>
      <x:c r="L1898" t="str">
        <x:v>Include</x:v>
      </x:c>
      <x:c r="M1898"/>
      <x:c r="N1898"/>
    </x:row>
    <x:row r="1899">
      <x:c r="A1899" t="str">
        <x:v>M Mynott (B)|2026-03-05</x:v>
      </x:c>
      <x:c r="B1899" s="888" t="n">
        <x:v>46086</x:v>
      </x:c>
      <x:c r="C1899" t="str">
        <x:v>M Mynott (B)</x:v>
      </x:c>
      <x:c r="D1899" t="str">
        <x:v>Permanent</x:v>
      </x:c>
      <x:c r="E1899" t="str">
        <x:v>Thurrock</x:v>
      </x:c>
      <x:c r="F1899" t="str">
        <x:v>Operative Skilled</x:v>
      </x:c>
      <x:c r="G1899" t="str">
        <x:v>396207</x:v>
      </x:c>
      <x:c r="H1899" t="str">
        <x:v>Linklaters LLP</x:v>
      </x:c>
      <x:c r="I1899" s="22" t="n">
        <x:v>8.5</x:v>
      </x:c>
      <x:c r="J1899" t="str">
        <x:v>Worked</x:v>
      </x:c>
      <x:c r="K1899" t="str">
        <x:v>Employee 1681; home branch Thurrock; assigned role Operative Skilled | Deployment branch: Thurrock | Actual role: Operative Skilled | Jobs: 396207 | Customers: Linklaters LLP | Actual hours: 8.5; source records: 1</x:v>
      </x:c>
      <x:c r="L1899" t="str">
        <x:v>Include</x:v>
      </x:c>
      <x:c r="M1899"/>
      <x:c r="N1899"/>
    </x:row>
    <x:row r="1900">
      <x:c r="A1900" t="str">
        <x:v>M Mynott (B)|2026-03-06</x:v>
      </x:c>
      <x:c r="B1900" s="888" t="n">
        <x:v>46087</x:v>
      </x:c>
      <x:c r="C1900" t="str">
        <x:v>M Mynott (B)</x:v>
      </x:c>
      <x:c r="D1900" t="str">
        <x:v>Permanent</x:v>
      </x:c>
      <x:c r="E1900" t="str">
        <x:v>Thurrock</x:v>
      </x:c>
      <x:c r="F1900" t="str">
        <x:v>Operative Skilled</x:v>
      </x:c>
      <x:c r="G1900" t="str">
        <x:v>396639</x:v>
      </x:c>
      <x:c r="H1900" t="str">
        <x:v>Adebisi/Mr Ademola</x:v>
      </x:c>
      <x:c r="I1900" s="22" t="n">
        <x:v>7</x:v>
      </x:c>
      <x:c r="J1900" t="str">
        <x:v>Worked</x:v>
      </x:c>
      <x:c r="K1900" t="str">
        <x:v>Employee 1681; home branch Thurrock; assigned role Operative Skilled | Deployment branch: Thurrock | Actual role: Operative Skilled | Jobs: 396639 | Customers: Adebisi/Mr Ademola | Actual hours: 7.0; source records: 1</x:v>
      </x:c>
      <x:c r="L1900" t="str">
        <x:v>Include</x:v>
      </x:c>
      <x:c r="M1900"/>
      <x:c r="N1900"/>
    </x:row>
    <x:row r="1901">
      <x:c r="A1901" t="str">
        <x:v>M Mynott (B)|2026-03-09</x:v>
      </x:c>
      <x:c r="B1901" s="888" t="n">
        <x:v>46090</x:v>
      </x:c>
      <x:c r="C1901" t="str">
        <x:v>M Mynott (B)</x:v>
      </x:c>
      <x:c r="D1901" t="str">
        <x:v>Permanent</x:v>
      </x:c>
      <x:c r="E1901" t="str">
        <x:v>Thurrock</x:v>
      </x:c>
      <x:c r="F1901" t="str">
        <x:v>Operative Skilled</x:v>
      </x:c>
      <x:c r="G1901" t="str">
        <x:v>400808</x:v>
      </x:c>
      <x:c r="H1901" t="str">
        <x:v>Protech Network Solutions</x:v>
      </x:c>
      <x:c r="I1901" s="22" t="n">
        <x:v>6</x:v>
      </x:c>
      <x:c r="J1901" t="str">
        <x:v>Worked</x:v>
      </x:c>
      <x:c r="K1901" t="str">
        <x:v>Employee 1681; home branch Thurrock; assigned role Operative Skilled | Deployment branch: Thurrock | Actual role: Operative Driver | Jobs: 400808 | Customers: Protech Network Solutions | Actual hours: 6.0; source records: 1</x:v>
      </x:c>
      <x:c r="L1901" t="str">
        <x:v>Include</x:v>
      </x:c>
      <x:c r="M1901"/>
      <x:c r="N1901"/>
    </x:row>
    <x:row r="1902">
      <x:c r="A1902" t="str">
        <x:v>M Mynott (B)|2026-03-10</x:v>
      </x:c>
      <x:c r="B1902" s="888" t="n">
        <x:v>46091</x:v>
      </x:c>
      <x:c r="C1902" t="str">
        <x:v>M Mynott (B)</x:v>
      </x:c>
      <x:c r="D1902" t="str">
        <x:v>Permanent</x:v>
      </x:c>
      <x:c r="E1902" t="str">
        <x:v>Thurrock</x:v>
      </x:c>
      <x:c r="F1902" t="str">
        <x:v>Operative Skilled</x:v>
      </x:c>
      <x:c r="G1902"/>
      <x:c r="H1902"/>
      <x:c r="I1902" s="22" t="n">
        <x:v>0</x:v>
      </x:c>
      <x:c r="J1902" t="str">
        <x:v>Annual leave</x:v>
      </x:c>
      <x:c r="K1902" t="str">
        <x:v>Employee 1681; home branch Thurrock; assigned role Operative Skilled | Leave: Annual Leave (Hours) | Leave calendar basis: Variable-pattern period</x:v>
      </x:c>
      <x:c r="L1902" t="str">
        <x:v>Include</x:v>
      </x:c>
      <x:c r="M1902"/>
      <x:c r="N1902"/>
    </x:row>
    <x:row r="1903">
      <x:c r="A1903" t="str">
        <x:v>M Mynott (B)|2026-03-11</x:v>
      </x:c>
      <x:c r="B1903" s="888" t="n">
        <x:v>46092</x:v>
      </x:c>
      <x:c r="C1903" t="str">
        <x:v>M Mynott (B)</x:v>
      </x:c>
      <x:c r="D1903" t="str">
        <x:v>Permanent</x:v>
      </x:c>
      <x:c r="E1903" t="str">
        <x:v>Thurrock</x:v>
      </x:c>
      <x:c r="F1903" t="str">
        <x:v>Operative Skilled</x:v>
      </x:c>
      <x:c r="G1903" t="str">
        <x:v>400222</x:v>
      </x:c>
      <x:c r="H1903" t="str">
        <x:v>Mitchell/Miss Mona</x:v>
      </x:c>
      <x:c r="I1903" s="22" t="n">
        <x:v>8.5</x:v>
      </x:c>
      <x:c r="J1903" t="str">
        <x:v>Worked</x:v>
      </x:c>
      <x:c r="K1903" t="str">
        <x:v>Employee 1681; home branch Thurrock; assigned role Operative Skilled | Deployment branch: Thurrock | Actual role: Operative Skilled | Jobs: 400222 | Customers: Mitchell/Miss Mona | Actual hours: 8.5; source records: 1</x:v>
      </x:c>
      <x:c r="L1903" t="str">
        <x:v>Include</x:v>
      </x:c>
      <x:c r="M1903"/>
      <x:c r="N1903"/>
    </x:row>
    <x:row r="1904">
      <x:c r="A1904" t="str">
        <x:v>M Mynott (B)|2026-03-12</x:v>
      </x:c>
      <x:c r="B1904" s="888" t="n">
        <x:v>46093</x:v>
      </x:c>
      <x:c r="C1904" t="str">
        <x:v>M Mynott (B)</x:v>
      </x:c>
      <x:c r="D1904" t="str">
        <x:v>Permanent</x:v>
      </x:c>
      <x:c r="E1904" t="str">
        <x:v>Thurrock</x:v>
      </x:c>
      <x:c r="F1904" t="str">
        <x:v>Operative Skilled</x:v>
      </x:c>
      <x:c r="G1904" t="str">
        <x:v>398083</x:v>
      </x:c>
      <x:c r="H1904" t="str">
        <x:v>Thomas/Selthia Irene</x:v>
      </x:c>
      <x:c r="I1904" s="22" t="n">
        <x:v>8</x:v>
      </x:c>
      <x:c r="J1904" t="str">
        <x:v>Worked</x:v>
      </x:c>
      <x:c r="K1904" t="str">
        <x:v>Employee 1681; home branch Thurrock; assigned role Operative Skilled | Deployment branch: Thurrock | Actual role: Operative Skilled | Jobs: 398083 | Customers: Thomas/Selthia Irene | Actual hours: 8.0; source records: 1</x:v>
      </x:c>
      <x:c r="L1904" t="str">
        <x:v>Include</x:v>
      </x:c>
      <x:c r="M1904"/>
      <x:c r="N1904"/>
    </x:row>
    <x:row r="1905">
      <x:c r="A1905" t="str">
        <x:v>M Mynott (B)|2026-03-13</x:v>
      </x:c>
      <x:c r="B1905" s="888" t="n">
        <x:v>46094</x:v>
      </x:c>
      <x:c r="C1905" t="str">
        <x:v>M Mynott (B)</x:v>
      </x:c>
      <x:c r="D1905" t="str">
        <x:v>Permanent</x:v>
      </x:c>
      <x:c r="E1905" t="str">
        <x:v>Thurrock</x:v>
      </x:c>
      <x:c r="F1905" t="str">
        <x:v>Operative Skilled</x:v>
      </x:c>
      <x:c r="G1905"/>
      <x:c r="H1905"/>
      <x:c r="I1905" s="22" t="n">
        <x:v>0</x:v>
      </x:c>
      <x:c r="J1905" t="str">
        <x:v>Annual leave</x:v>
      </x:c>
      <x:c r="K1905" t="str">
        <x:v>Employee 1681; home branch Thurrock; assigned role Operative Skilled | Leave: Annual Leave (Hours) | Leave calendar basis: Variable-pattern period</x:v>
      </x:c>
      <x:c r="L1905" t="str">
        <x:v>Include</x:v>
      </x:c>
      <x:c r="M1905"/>
      <x:c r="N1905"/>
    </x:row>
    <x:row r="1906">
      <x:c r="A1906" t="str">
        <x:v>M Mynott (B)|2026-03-16</x:v>
      </x:c>
      <x:c r="B1906" s="888" t="n">
        <x:v>46097</x:v>
      </x:c>
      <x:c r="C1906" t="str">
        <x:v>M Mynott (B)</x:v>
      </x:c>
      <x:c r="D1906" t="str">
        <x:v>Permanent</x:v>
      </x:c>
      <x:c r="E1906" t="str">
        <x:v>Thurrock</x:v>
      </x:c>
      <x:c r="F1906" t="str">
        <x:v>Operative Skilled</x:v>
      </x:c>
      <x:c r="G1906"/>
      <x:c r="H1906"/>
      <x:c r="I1906" s="22" t="n">
        <x:v>0</x:v>
      </x:c>
      <x:c r="J1906" t="str">
        <x:v>Other leave — Unpaid Leave (Authorised)</x:v>
      </x:c>
      <x:c r="K1906" t="str">
        <x:v>Employee 1681; home branch Thurrock; assigned role Operative Skilled | Leave: Unpaid Leave (Authorised) | Leave calendar basis: Variable-pattern period</x:v>
      </x:c>
      <x:c r="L1906" t="str">
        <x:v>Include</x:v>
      </x:c>
      <x:c r="M1906"/>
      <x:c r="N1906"/>
    </x:row>
    <x:row r="1907">
      <x:c r="A1907" t="str">
        <x:v>M Mynott (B)|2026-03-17</x:v>
      </x:c>
      <x:c r="B1907" s="888" t="n">
        <x:v>46098</x:v>
      </x:c>
      <x:c r="C1907" t="str">
        <x:v>M Mynott (B)</x:v>
      </x:c>
      <x:c r="D1907" t="str">
        <x:v>Permanent</x:v>
      </x:c>
      <x:c r="E1907" t="str">
        <x:v>Thurrock</x:v>
      </x:c>
      <x:c r="F1907" t="str">
        <x:v>Operative Skilled</x:v>
      </x:c>
      <x:c r="G1907" t="str">
        <x:v>399442</x:v>
      </x:c>
      <x:c r="H1907" t="str">
        <x:v>Apple Europe Limited</x:v>
      </x:c>
      <x:c r="I1907" s="22" t="n">
        <x:v>10.5</x:v>
      </x:c>
      <x:c r="J1907" t="str">
        <x:v>Worked</x:v>
      </x:c>
      <x:c r="K1907" t="str">
        <x:v>Employee 1681; home branch Thurrock; assigned role Operative Skilled | Deployment branch: Thurrock | Actual role: Operative Porter | Jobs: 399442 | Customers: Apple Europe Limited | Actual hours: 10.5; source records: 1</x:v>
      </x:c>
      <x:c r="L1907" t="str">
        <x:v>Include</x:v>
      </x:c>
      <x:c r="M1907"/>
      <x:c r="N1907"/>
    </x:row>
    <x:row r="1908">
      <x:c r="A1908" t="str">
        <x:v>M Mynott (B)|2026-03-18</x:v>
      </x:c>
      <x:c r="B1908" s="888" t="n">
        <x:v>46099</x:v>
      </x:c>
      <x:c r="C1908" t="str">
        <x:v>M Mynott (B)</x:v>
      </x:c>
      <x:c r="D1908" t="str">
        <x:v>Permanent</x:v>
      </x:c>
      <x:c r="E1908" t="str">
        <x:v>Thurrock</x:v>
      </x:c>
      <x:c r="F1908" t="str">
        <x:v>Operative Skilled</x:v>
      </x:c>
      <x:c r="G1908" t="str">
        <x:v>399442</x:v>
      </x:c>
      <x:c r="H1908" t="str">
        <x:v>Apple Europe Limited</x:v>
      </x:c>
      <x:c r="I1908" s="22" t="n">
        <x:v>10.5</x:v>
      </x:c>
      <x:c r="J1908" t="str">
        <x:v>Worked</x:v>
      </x:c>
      <x:c r="K1908" t="str">
        <x:v>Employee 1681; home branch Thurrock; assigned role Operative Skilled | Deployment branch: Thurrock | Actual role: Operative Porter | Jobs: 399442 | Customers: Apple Europe Limited | Actual hours: 10.5; source records: 1</x:v>
      </x:c>
      <x:c r="L1908" t="str">
        <x:v>Include</x:v>
      </x:c>
      <x:c r="M1908"/>
      <x:c r="N1908"/>
    </x:row>
    <x:row r="1909">
      <x:c r="A1909" t="str">
        <x:v>M Mynott (B)|2026-03-19</x:v>
      </x:c>
      <x:c r="B1909" s="888" t="n">
        <x:v>46100</x:v>
      </x:c>
      <x:c r="C1909" t="str">
        <x:v>M Mynott (B)</x:v>
      </x:c>
      <x:c r="D1909" t="str">
        <x:v>Permanent</x:v>
      </x:c>
      <x:c r="E1909" t="str">
        <x:v>Thurrock</x:v>
      </x:c>
      <x:c r="F1909" t="str">
        <x:v>Operative Skilled</x:v>
      </x:c>
      <x:c r="G1909" t="str">
        <x:v>399442</x:v>
      </x:c>
      <x:c r="H1909" t="str">
        <x:v>Apple Europe Limited</x:v>
      </x:c>
      <x:c r="I1909" s="22" t="n">
        <x:v>10.5</x:v>
      </x:c>
      <x:c r="J1909" t="str">
        <x:v>Worked</x:v>
      </x:c>
      <x:c r="K1909" t="str">
        <x:v>Employee 1681; home branch Thurrock; assigned role Operative Skilled | Deployment branch: Thurrock | Actual role: Operative Porter | Jobs: 399442 | Customers: Apple Europe Limited | Actual hours: 10.5; source records: 1</x:v>
      </x:c>
      <x:c r="L1909" t="str">
        <x:v>Include</x:v>
      </x:c>
      <x:c r="M1909"/>
      <x:c r="N1909"/>
    </x:row>
    <x:row r="1910">
      <x:c r="A1910" t="str">
        <x:v>M Mynott (B)|2026-03-20</x:v>
      </x:c>
      <x:c r="B1910" s="888" t="n">
        <x:v>46101</x:v>
      </x:c>
      <x:c r="C1910" t="str">
        <x:v>M Mynott (B)</x:v>
      </x:c>
      <x:c r="D1910" t="str">
        <x:v>Permanent</x:v>
      </x:c>
      <x:c r="E1910" t="str">
        <x:v>Thurrock</x:v>
      </x:c>
      <x:c r="F1910" t="str">
        <x:v>Operative Skilled</x:v>
      </x:c>
      <x:c r="G1910" t="str">
        <x:v>400702</x:v>
      </x:c>
      <x:c r="H1910" t="str">
        <x:v>Harbour Energy</x:v>
      </x:c>
      <x:c r="I1910" s="22" t="n">
        <x:v>6</x:v>
      </x:c>
      <x:c r="J1910" t="str">
        <x:v>Worked</x:v>
      </x:c>
      <x:c r="K1910" t="str">
        <x:v>Employee 1681; home branch Thurrock; assigned role Operative Skilled | Deployment branch: Thurrock | Actual role: Operative Skilled | Jobs: 400702 | Customers: Harbour Energy | Actual hours: 6.0; source records: 1</x:v>
      </x:c>
      <x:c r="L1910" t="str">
        <x:v>Include</x:v>
      </x:c>
      <x:c r="M1910"/>
      <x:c r="N1910"/>
    </x:row>
    <x:row r="1911">
      <x:c r="A1911" t="str">
        <x:v>M Mynott (B)|2026-03-23</x:v>
      </x:c>
      <x:c r="B1911" s="888" t="n">
        <x:v>46104</x:v>
      </x:c>
      <x:c r="C1911" t="str">
        <x:v>M Mynott (B)</x:v>
      </x:c>
      <x:c r="D1911" t="str">
        <x:v>Permanent</x:v>
      </x:c>
      <x:c r="E1911" t="str">
        <x:v>Thurrock</x:v>
      </x:c>
      <x:c r="F1911" t="str">
        <x:v>Operative Skilled</x:v>
      </x:c>
      <x:c r="G1911" t="str">
        <x:v>399360</x:v>
      </x:c>
      <x:c r="H1911" t="str">
        <x:v>Ministry of Defence</x:v>
      </x:c>
      <x:c r="I1911" s="22" t="n">
        <x:v>10</x:v>
      </x:c>
      <x:c r="J1911" t="str">
        <x:v>Worked</x:v>
      </x:c>
      <x:c r="K1911" t="str">
        <x:v>Employee 1681; home branch Thurrock; assigned role Operative Skilled | Deployment branch: Thurrock | Actual role: Operative Skilled | Jobs: 399360 | Customers: Ministry of Defence | Actual hours: 10.0; source records: 1</x:v>
      </x:c>
      <x:c r="L1911" t="str">
        <x:v>Include</x:v>
      </x:c>
      <x:c r="M1911"/>
      <x:c r="N1911"/>
    </x:row>
    <x:row r="1912">
      <x:c r="A1912" t="str">
        <x:v>M Mynott (B)|2026-03-24</x:v>
      </x:c>
      <x:c r="B1912" s="888" t="n">
        <x:v>46105</x:v>
      </x:c>
      <x:c r="C1912" t="str">
        <x:v>M Mynott (B)</x:v>
      </x:c>
      <x:c r="D1912" t="str">
        <x:v>Permanent</x:v>
      </x:c>
      <x:c r="E1912" t="str">
        <x:v>Thurrock</x:v>
      </x:c>
      <x:c r="F1912" t="str">
        <x:v>Operative Skilled</x:v>
      </x:c>
      <x:c r="G1912" t="str">
        <x:v>399360</x:v>
      </x:c>
      <x:c r="H1912" t="str">
        <x:v>Ministry of Defence</x:v>
      </x:c>
      <x:c r="I1912" s="22" t="n">
        <x:v>11.5</x:v>
      </x:c>
      <x:c r="J1912" t="str">
        <x:v>Worked</x:v>
      </x:c>
      <x:c r="K1912" t="str">
        <x:v>Employee 1681; home branch Thurrock; assigned role Operative Skilled | Deployment branch: Thurrock | Actual role: Operative Skilled | Jobs: 399360 | Customers: Ministry of Defence | Actual hours: 11.5; source records: 1</x:v>
      </x:c>
      <x:c r="L1912" t="str">
        <x:v>Include</x:v>
      </x:c>
      <x:c r="M1912"/>
      <x:c r="N1912"/>
    </x:row>
    <x:row r="1913">
      <x:c r="A1913" t="str">
        <x:v>M Mynott (B)|2026-03-25</x:v>
      </x:c>
      <x:c r="B1913" s="888" t="n">
        <x:v>46106</x:v>
      </x:c>
      <x:c r="C1913" t="str">
        <x:v>M Mynott (B)</x:v>
      </x:c>
      <x:c r="D1913" t="str">
        <x:v>Permanent</x:v>
      </x:c>
      <x:c r="E1913" t="str">
        <x:v>Thurrock</x:v>
      </x:c>
      <x:c r="F1913" t="str">
        <x:v>Operative Skilled</x:v>
      </x:c>
      <x:c r="G1913" t="str">
        <x:v>399360</x:v>
      </x:c>
      <x:c r="H1913" t="str">
        <x:v>Ministry of Defence</x:v>
      </x:c>
      <x:c r="I1913" s="22" t="n">
        <x:v>9</x:v>
      </x:c>
      <x:c r="J1913" t="str">
        <x:v>Worked</x:v>
      </x:c>
      <x:c r="K1913" t="str">
        <x:v>Employee 1681; home branch Thurrock; assigned role Operative Skilled | Deployment branch: Thurrock | Actual role: Operative Skilled | Jobs: 399360 | Customers: Ministry of Defence | Actual hours: 9.0; source records: 1</x:v>
      </x:c>
      <x:c r="L1913" t="str">
        <x:v>Include</x:v>
      </x:c>
      <x:c r="M1913"/>
      <x:c r="N1913"/>
    </x:row>
    <x:row r="1914">
      <x:c r="A1914" t="str">
        <x:v>M Mynott (B)|2026-03-26</x:v>
      </x:c>
      <x:c r="B1914" s="888" t="n">
        <x:v>46107</x:v>
      </x:c>
      <x:c r="C1914" t="str">
        <x:v>M Mynott (B)</x:v>
      </x:c>
      <x:c r="D1914" t="str">
        <x:v>Permanent</x:v>
      </x:c>
      <x:c r="E1914" t="str">
        <x:v>Thurrock</x:v>
      </x:c>
      <x:c r="F1914" t="str">
        <x:v>Operative Skilled</x:v>
      </x:c>
      <x:c r="G1914" t="str">
        <x:v>399360</x:v>
      </x:c>
      <x:c r="H1914" t="str">
        <x:v>Ministry of Defence</x:v>
      </x:c>
      <x:c r="I1914" s="22" t="n">
        <x:v>9</x:v>
      </x:c>
      <x:c r="J1914" t="str">
        <x:v>Worked</x:v>
      </x:c>
      <x:c r="K1914" t="str">
        <x:v>Employee 1681; home branch Thurrock; assigned role Operative Skilled | Deployment branch: Thurrock | Actual role: Operative Porter | Jobs: 399360 | Customers: Ministry of Defence | Actual hours: 9.0; source records: 1</x:v>
      </x:c>
      <x:c r="L1914" t="str">
        <x:v>Include</x:v>
      </x:c>
      <x:c r="M1914"/>
      <x:c r="N1914"/>
    </x:row>
    <x:row r="1915">
      <x:c r="A1915" t="str">
        <x:v>M Mynott (B)|2026-03-27</x:v>
      </x:c>
      <x:c r="B1915" s="888" t="n">
        <x:v>46108</x:v>
      </x:c>
      <x:c r="C1915" t="str">
        <x:v>M Mynott (B)</x:v>
      </x:c>
      <x:c r="D1915" t="str">
        <x:v>Permanent</x:v>
      </x:c>
      <x:c r="E1915" t="str">
        <x:v>Thurrock</x:v>
      </x:c>
      <x:c r="F1915" t="str">
        <x:v>Operative Skilled</x:v>
      </x:c>
      <x:c r="G1915" t="str">
        <x:v>400578</x:v>
      </x:c>
      <x:c r="H1915" t="str">
        <x:v>CBRE / Canva</x:v>
      </x:c>
      <x:c r="I1915" s="22" t="n">
        <x:v>6</x:v>
      </x:c>
      <x:c r="J1915" t="str">
        <x:v>Worked</x:v>
      </x:c>
      <x:c r="K1915" t="str">
        <x:v>Employee 1681; home branch Thurrock; assigned role Operative Skilled | Deployment branch: Thurrock | Actual role: Operative Skilled | Jobs: 400578 | Customers: CBRE / Canva | Actual hours: 6.0; source records: 1</x:v>
      </x:c>
      <x:c r="L1915" t="str">
        <x:v>Include</x:v>
      </x:c>
      <x:c r="M1915"/>
      <x:c r="N1915"/>
    </x:row>
    <x:row r="1916">
      <x:c r="A1916" t="str">
        <x:v>M Mynott (B)|2026-03-30</x:v>
      </x:c>
      <x:c r="B1916" s="888" t="n">
        <x:v>46111</x:v>
      </x:c>
      <x:c r="C1916" t="str">
        <x:v>M Mynott (B)</x:v>
      </x:c>
      <x:c r="D1916" t="str">
        <x:v>Permanent</x:v>
      </x:c>
      <x:c r="E1916" t="str">
        <x:v>Thurrock</x:v>
      </x:c>
      <x:c r="F1916" t="str">
        <x:v>Operative Skilled</x:v>
      </x:c>
      <x:c r="G1916" t="str">
        <x:v>400595</x:v>
      </x:c>
      <x:c r="H1916" t="str">
        <x:v>MVF Global</x:v>
      </x:c>
      <x:c r="I1916" s="22" t="n">
        <x:v>8.5</x:v>
      </x:c>
      <x:c r="J1916" t="str">
        <x:v>Worked</x:v>
      </x:c>
      <x:c r="K1916" t="str">
        <x:v>Employee 1681; home branch Thurrock; assigned role Operative Skilled | Deployment branch: Thurrock | Actual role: Operative Skilled | Jobs: 400595 | Customers: MVF Global | Actual hours: 8.5; source records: 1</x:v>
      </x:c>
      <x:c r="L1916" t="str">
        <x:v>Include</x:v>
      </x:c>
      <x:c r="M1916"/>
      <x:c r="N1916"/>
    </x:row>
    <x:row r="1917">
      <x:c r="A1917" t="str">
        <x:v>M Mynott (B)|2026-03-31</x:v>
      </x:c>
      <x:c r="B1917" s="888" t="n">
        <x:v>46112</x:v>
      </x:c>
      <x:c r="C1917" t="str">
        <x:v>M Mynott (B)</x:v>
      </x:c>
      <x:c r="D1917" t="str">
        <x:v>Permanent</x:v>
      </x:c>
      <x:c r="E1917" t="str">
        <x:v>Thurrock</x:v>
      </x:c>
      <x:c r="F1917" t="str">
        <x:v>Operative Skilled</x:v>
      </x:c>
      <x:c r="G1917" t="str">
        <x:v>401391</x:v>
      </x:c>
      <x:c r="H1917" t="str">
        <x:v>Protech Network Solutions</x:v>
      </x:c>
      <x:c r="I1917" s="22" t="n">
        <x:v>7</x:v>
      </x:c>
      <x:c r="J1917" t="str">
        <x:v>Worked</x:v>
      </x:c>
      <x:c r="K1917" t="str">
        <x:v>Employee 1681; home branch Thurrock; assigned role Operative Skilled | Deployment branch: Thurrock | Actual role: Operative Driver | Jobs: 401391 | Customers: Protech Network Solutions | Actual hours: 7.0; source records: 1</x:v>
      </x:c>
      <x:c r="L1917" t="str">
        <x:v>Include</x:v>
      </x:c>
      <x:c r="M1917"/>
      <x:c r="N1917"/>
    </x:row>
    <x:row r="1918">
      <x:c r="A1918" t="str">
        <x:v>M Palmer (B)|2026-03-02</x:v>
      </x:c>
      <x:c r="B1918" s="888" t="n">
        <x:v>46083</x:v>
      </x:c>
      <x:c r="C1918" t="str">
        <x:v>M Palmer (B)</x:v>
      </x:c>
      <x:c r="D1918" t="str">
        <x:v>Permanent</x:v>
      </x:c>
      <x:c r="E1918" t="str">
        <x:v>Thurrock</x:v>
      </x:c>
      <x:c r="F1918" t="str">
        <x:v>Operative Skilled</x:v>
      </x:c>
      <x:c r="G1918" t="str">
        <x:v>399620</x:v>
      </x:c>
      <x:c r="H1918" t="str">
        <x:v>Accenture UK Ltd</x:v>
      </x:c>
      <x:c r="I1918" s="22" t="n">
        <x:v>10.5</x:v>
      </x:c>
      <x:c r="J1918" t="str">
        <x:v>Worked</x:v>
      </x:c>
      <x:c r="K1918" t="str">
        <x:v>Employee 2242; home branch Thurrock; assigned role Operative Skilled | Deployment branch: Thurrock | Actual role: Operative Skilled | Jobs: 399620 | Customers: Accenture UK Ltd | Actual hours: 10.5; source records: 1</x:v>
      </x:c>
      <x:c r="L1918" t="str">
        <x:v>Include</x:v>
      </x:c>
      <x:c r="M1918"/>
      <x:c r="N1918"/>
    </x:row>
    <x:row r="1919">
      <x:c r="A1919" t="str">
        <x:v>M Palmer (B)|2026-03-03</x:v>
      </x:c>
      <x:c r="B1919" s="888" t="n">
        <x:v>46084</x:v>
      </x:c>
      <x:c r="C1919" t="str">
        <x:v>M Palmer (B)</x:v>
      </x:c>
      <x:c r="D1919" t="str">
        <x:v>Permanent</x:v>
      </x:c>
      <x:c r="E1919" t="str">
        <x:v>Thurrock</x:v>
      </x:c>
      <x:c r="F1919" t="str">
        <x:v>Operative Skilled</x:v>
      </x:c>
      <x:c r="G1919" t="str">
        <x:v>399620</x:v>
      </x:c>
      <x:c r="H1919" t="str">
        <x:v>Accenture UK Ltd</x:v>
      </x:c>
      <x:c r="I1919" s="22" t="n">
        <x:v>10.5</x:v>
      </x:c>
      <x:c r="J1919" t="str">
        <x:v>Worked</x:v>
      </x:c>
      <x:c r="K1919" t="str">
        <x:v>Employee 2242; home branch Thurrock; assigned role Operative Skilled | Deployment branch: Thurrock | Actual role: Operative Skilled | Jobs: 399620 | Customers: Accenture UK Ltd | Actual hours: 10.5; source records: 1</x:v>
      </x:c>
      <x:c r="L1919" t="str">
        <x:v>Include</x:v>
      </x:c>
      <x:c r="M1919"/>
      <x:c r="N1919"/>
    </x:row>
    <x:row r="1920">
      <x:c r="A1920" t="str">
        <x:v>M Palmer (B)|2026-03-04</x:v>
      </x:c>
      <x:c r="B1920" s="888" t="n">
        <x:v>46085</x:v>
      </x:c>
      <x:c r="C1920" t="str">
        <x:v>M Palmer (B)</x:v>
      </x:c>
      <x:c r="D1920" t="str">
        <x:v>Permanent</x:v>
      </x:c>
      <x:c r="E1920" t="str">
        <x:v>Thurrock</x:v>
      </x:c>
      <x:c r="F1920" t="str">
        <x:v>Operative Skilled</x:v>
      </x:c>
      <x:c r="G1920" t="str">
        <x:v>399620</x:v>
      </x:c>
      <x:c r="H1920" t="str">
        <x:v>Accenture UK Ltd</x:v>
      </x:c>
      <x:c r="I1920" s="22" t="n">
        <x:v>10.5</x:v>
      </x:c>
      <x:c r="J1920" t="str">
        <x:v>Worked</x:v>
      </x:c>
      <x:c r="K1920" t="str">
        <x:v>Employee 2242; home branch Thurrock; assigned role Operative Skilled | Deployment branch: Thurrock | Actual role: Operative Skilled | Jobs: 399620 | Customers: Accenture UK Ltd | Actual hours: 10.5; source records: 1</x:v>
      </x:c>
      <x:c r="L1920" t="str">
        <x:v>Include</x:v>
      </x:c>
      <x:c r="M1920"/>
      <x:c r="N1920"/>
    </x:row>
    <x:row r="1921">
      <x:c r="A1921" t="str">
        <x:v>M Palmer (B)|2026-03-05</x:v>
      </x:c>
      <x:c r="B1921" s="888" t="n">
        <x:v>46086</x:v>
      </x:c>
      <x:c r="C1921" t="str">
        <x:v>M Palmer (B)</x:v>
      </x:c>
      <x:c r="D1921" t="str">
        <x:v>Permanent</x:v>
      </x:c>
      <x:c r="E1921" t="str">
        <x:v>Thurrock</x:v>
      </x:c>
      <x:c r="F1921" t="str">
        <x:v>Operative Skilled</x:v>
      </x:c>
      <x:c r="G1921" t="str">
        <x:v>399620</x:v>
      </x:c>
      <x:c r="H1921" t="str">
        <x:v>Accenture UK Ltd</x:v>
      </x:c>
      <x:c r="I1921" s="22" t="n">
        <x:v>10.5</x:v>
      </x:c>
      <x:c r="J1921" t="str">
        <x:v>Worked</x:v>
      </x:c>
      <x:c r="K1921" t="str">
        <x:v>Employee 2242; home branch Thurrock; assigned role Operative Skilled | Deployment branch: Thurrock | Actual role: Operative Skilled | Jobs: 399620 | Customers: Accenture UK Ltd | Actual hours: 10.5; source records: 1</x:v>
      </x:c>
      <x:c r="L1921" t="str">
        <x:v>Include</x:v>
      </x:c>
      <x:c r="M1921"/>
      <x:c r="N1921"/>
    </x:row>
    <x:row r="1922">
      <x:c r="A1922" t="str">
        <x:v>M Palmer (B)|2026-03-06</x:v>
      </x:c>
      <x:c r="B1922" s="888" t="n">
        <x:v>46087</x:v>
      </x:c>
      <x:c r="C1922" t="str">
        <x:v>M Palmer (B)</x:v>
      </x:c>
      <x:c r="D1922" t="str">
        <x:v>Permanent</x:v>
      </x:c>
      <x:c r="E1922" t="str">
        <x:v>Thurrock</x:v>
      </x:c>
      <x:c r="F1922" t="str">
        <x:v>Operative Skilled</x:v>
      </x:c>
      <x:c r="G1922" t="str">
        <x:v>399620</x:v>
      </x:c>
      <x:c r="H1922" t="str">
        <x:v>Accenture UK Ltd</x:v>
      </x:c>
      <x:c r="I1922" s="22" t="n">
        <x:v>10.5</x:v>
      </x:c>
      <x:c r="J1922" t="str">
        <x:v>Worked</x:v>
      </x:c>
      <x:c r="K1922" t="str">
        <x:v>Employee 2242; home branch Thurrock; assigned role Operative Skilled | Deployment branch: Thurrock | Actual role: Operative Skilled | Jobs: 399620 | Customers: Accenture UK Ltd | Actual hours: 10.5; source records: 1</x:v>
      </x:c>
      <x:c r="L1922" t="str">
        <x:v>Include</x:v>
      </x:c>
      <x:c r="M1922"/>
      <x:c r="N1922"/>
    </x:row>
    <x:row r="1923">
      <x:c r="A1923" t="str">
        <x:v>M Palmer (B)|2026-03-09</x:v>
      </x:c>
      <x:c r="B1923" s="888" t="n">
        <x:v>46090</x:v>
      </x:c>
      <x:c r="C1923" t="str">
        <x:v>M Palmer (B)</x:v>
      </x:c>
      <x:c r="D1923" t="str">
        <x:v>Permanent</x:v>
      </x:c>
      <x:c r="E1923" t="str">
        <x:v>Thurrock</x:v>
      </x:c>
      <x:c r="F1923" t="str">
        <x:v>Operative Skilled</x:v>
      </x:c>
      <x:c r="G1923" t="str">
        <x:v>399620</x:v>
      </x:c>
      <x:c r="H1923" t="str">
        <x:v>Accenture UK Ltd</x:v>
      </x:c>
      <x:c r="I1923" s="22" t="n">
        <x:v>10.5</x:v>
      </x:c>
      <x:c r="J1923" t="str">
        <x:v>Worked</x:v>
      </x:c>
      <x:c r="K1923" t="str">
        <x:v>Employee 2242; home branch Thurrock; assigned role Operative Skilled | Deployment branch: Thurrock | Actual role: Operative Skilled | Jobs: 399620 | Customers: Accenture UK Ltd | Actual hours: 10.5; source records: 1</x:v>
      </x:c>
      <x:c r="L1923" t="str">
        <x:v>Include</x:v>
      </x:c>
      <x:c r="M1923"/>
      <x:c r="N1923"/>
    </x:row>
    <x:row r="1924">
      <x:c r="A1924" t="str">
        <x:v>M Palmer (B)|2026-03-10</x:v>
      </x:c>
      <x:c r="B1924" s="888" t="n">
        <x:v>46091</x:v>
      </x:c>
      <x:c r="C1924" t="str">
        <x:v>M Palmer (B)</x:v>
      </x:c>
      <x:c r="D1924" t="str">
        <x:v>Permanent</x:v>
      </x:c>
      <x:c r="E1924" t="str">
        <x:v>Thurrock</x:v>
      </x:c>
      <x:c r="F1924" t="str">
        <x:v>Operative Skilled</x:v>
      </x:c>
      <x:c r="G1924" t="str">
        <x:v>399620</x:v>
      </x:c>
      <x:c r="H1924" t="str">
        <x:v>Accenture UK Ltd</x:v>
      </x:c>
      <x:c r="I1924" s="22" t="n">
        <x:v>10.5</x:v>
      </x:c>
      <x:c r="J1924" t="str">
        <x:v>Worked</x:v>
      </x:c>
      <x:c r="K1924" t="str">
        <x:v>Employee 2242; home branch Thurrock; assigned role Operative Skilled | Deployment branch: Thurrock | Actual role: Operative Skilled | Jobs: 399620 | Customers: Accenture UK Ltd | Actual hours: 10.5; source records: 1</x:v>
      </x:c>
      <x:c r="L1924" t="str">
        <x:v>Include</x:v>
      </x:c>
      <x:c r="M1924"/>
      <x:c r="N1924"/>
    </x:row>
    <x:row r="1925">
      <x:c r="A1925" t="str">
        <x:v>M Palmer (B)|2026-03-11</x:v>
      </x:c>
      <x:c r="B1925" s="888" t="n">
        <x:v>46092</x:v>
      </x:c>
      <x:c r="C1925" t="str">
        <x:v>M Palmer (B)</x:v>
      </x:c>
      <x:c r="D1925" t="str">
        <x:v>Permanent</x:v>
      </x:c>
      <x:c r="E1925" t="str">
        <x:v>Thurrock</x:v>
      </x:c>
      <x:c r="F1925" t="str">
        <x:v>Operative Skilled</x:v>
      </x:c>
      <x:c r="G1925" t="str">
        <x:v>399620</x:v>
      </x:c>
      <x:c r="H1925" t="str">
        <x:v>Accenture UK Ltd</x:v>
      </x:c>
      <x:c r="I1925" s="22" t="n">
        <x:v>10.5</x:v>
      </x:c>
      <x:c r="J1925" t="str">
        <x:v>Worked</x:v>
      </x:c>
      <x:c r="K1925" t="str">
        <x:v>Employee 2242; home branch Thurrock; assigned role Operative Skilled | Deployment branch: Thurrock | Actual role: Operative Skilled | Jobs: 399620 | Customers: Accenture UK Ltd | Actual hours: 10.5; source records: 1</x:v>
      </x:c>
      <x:c r="L1925" t="str">
        <x:v>Include</x:v>
      </x:c>
      <x:c r="M1925"/>
      <x:c r="N1925"/>
    </x:row>
    <x:row r="1926">
      <x:c r="A1926" t="str">
        <x:v>M Palmer (B)|2026-03-12</x:v>
      </x:c>
      <x:c r="B1926" s="888" t="n">
        <x:v>46093</x:v>
      </x:c>
      <x:c r="C1926" t="str">
        <x:v>M Palmer (B)</x:v>
      </x:c>
      <x:c r="D1926" t="str">
        <x:v>Permanent</x:v>
      </x:c>
      <x:c r="E1926" t="str">
        <x:v>Thurrock</x:v>
      </x:c>
      <x:c r="F1926" t="str">
        <x:v>Operative Skilled</x:v>
      </x:c>
      <x:c r="G1926" t="str">
        <x:v>399620</x:v>
      </x:c>
      <x:c r="H1926" t="str">
        <x:v>Accenture UK Ltd</x:v>
      </x:c>
      <x:c r="I1926" s="22" t="n">
        <x:v>10.5</x:v>
      </x:c>
      <x:c r="J1926" t="str">
        <x:v>Worked</x:v>
      </x:c>
      <x:c r="K1926" t="str">
        <x:v>Employee 2242; home branch Thurrock; assigned role Operative Skilled | Deployment branch: Thurrock | Actual role: Operative Skilled | Jobs: 399620 | Customers: Accenture UK Ltd | Actual hours: 10.5; source records: 1</x:v>
      </x:c>
      <x:c r="L1926" t="str">
        <x:v>Include</x:v>
      </x:c>
      <x:c r="M1926"/>
      <x:c r="N1926"/>
    </x:row>
    <x:row r="1927">
      <x:c r="A1927" t="str">
        <x:v>M Palmer (B)|2026-03-13</x:v>
      </x:c>
      <x:c r="B1927" s="888" t="n">
        <x:v>46094</x:v>
      </x:c>
      <x:c r="C1927" t="str">
        <x:v>M Palmer (B)</x:v>
      </x:c>
      <x:c r="D1927" t="str">
        <x:v>Permanent</x:v>
      </x:c>
      <x:c r="E1927" t="str">
        <x:v>Thurrock</x:v>
      </x:c>
      <x:c r="F1927" t="str">
        <x:v>Operative Skilled</x:v>
      </x:c>
      <x:c r="G1927" t="str">
        <x:v>399620</x:v>
      </x:c>
      <x:c r="H1927" t="str">
        <x:v>Accenture UK Ltd</x:v>
      </x:c>
      <x:c r="I1927" s="22" t="n">
        <x:v>10.5</x:v>
      </x:c>
      <x:c r="J1927" t="str">
        <x:v>Worked</x:v>
      </x:c>
      <x:c r="K1927" t="str">
        <x:v>Employee 2242; home branch Thurrock; assigned role Operative Skilled | Deployment branch: Thurrock | Actual role: Operative Skilled | Jobs: 399620 | Customers: Accenture UK Ltd | Actual hours: 10.5; source records: 1</x:v>
      </x:c>
      <x:c r="L1927" t="str">
        <x:v>Include</x:v>
      </x:c>
      <x:c r="M1927"/>
      <x:c r="N1927"/>
    </x:row>
    <x:row r="1928">
      <x:c r="A1928" t="str">
        <x:v>M Palmer (B)|2026-03-16</x:v>
      </x:c>
      <x:c r="B1928" s="888" t="n">
        <x:v>46097</x:v>
      </x:c>
      <x:c r="C1928" t="str">
        <x:v>M Palmer (B)</x:v>
      </x:c>
      <x:c r="D1928" t="str">
        <x:v>Permanent</x:v>
      </x:c>
      <x:c r="E1928" t="str">
        <x:v>Thurrock</x:v>
      </x:c>
      <x:c r="F1928" t="str">
        <x:v>Operative Skilled</x:v>
      </x:c>
      <x:c r="G1928" t="str">
        <x:v>399620</x:v>
      </x:c>
      <x:c r="H1928" t="str">
        <x:v>Accenture UK Ltd</x:v>
      </x:c>
      <x:c r="I1928" s="22" t="n">
        <x:v>19</x:v>
      </x:c>
      <x:c r="J1928" t="str">
        <x:v>Worked — 2 records</x:v>
      </x:c>
      <x:c r="K1928" t="str">
        <x:v>Employee 2242; home branch Thurrock; assigned role Operative Skilled | Deployment branch: Thurrock | Actual role: Operative Porter, Operative Skilled | Jobs: 399620 | Customers: Accenture UK Ltd | Actual hours: 19.0; source records: 2</x:v>
      </x:c>
      <x:c r="L1928" t="str">
        <x:v>Include</x:v>
      </x:c>
      <x:c r="M1928"/>
      <x:c r="N1928"/>
    </x:row>
    <x:row r="1929">
      <x:c r="A1929" t="str">
        <x:v>M Palmer (B)|2026-03-17</x:v>
      </x:c>
      <x:c r="B1929" s="888" t="n">
        <x:v>46098</x:v>
      </x:c>
      <x:c r="C1929" t="str">
        <x:v>M Palmer (B)</x:v>
      </x:c>
      <x:c r="D1929" t="str">
        <x:v>Permanent</x:v>
      </x:c>
      <x:c r="E1929" t="str">
        <x:v>Thurrock</x:v>
      </x:c>
      <x:c r="F1929" t="str">
        <x:v>Operative Skilled</x:v>
      </x:c>
      <x:c r="G1929" t="str">
        <x:v>399620</x:v>
      </x:c>
      <x:c r="H1929" t="str">
        <x:v>Accenture UK Ltd</x:v>
      </x:c>
      <x:c r="I1929" s="22" t="n">
        <x:v>10.5</x:v>
      </x:c>
      <x:c r="J1929" t="str">
        <x:v>Worked</x:v>
      </x:c>
      <x:c r="K1929" t="str">
        <x:v>Employee 2242; home branch Thurrock; assigned role Operative Skilled | Deployment branch: Thurrock | Actual role: Operative Skilled | Jobs: 399620 | Customers: Accenture UK Ltd | Actual hours: 10.5; source records: 1</x:v>
      </x:c>
      <x:c r="L1929" t="str">
        <x:v>Include</x:v>
      </x:c>
      <x:c r="M1929"/>
      <x:c r="N1929"/>
    </x:row>
    <x:row r="1930">
      <x:c r="A1930" t="str">
        <x:v>M Palmer (B)|2026-03-18</x:v>
      </x:c>
      <x:c r="B1930" s="888" t="n">
        <x:v>46099</x:v>
      </x:c>
      <x:c r="C1930" t="str">
        <x:v>M Palmer (B)</x:v>
      </x:c>
      <x:c r="D1930" t="str">
        <x:v>Permanent</x:v>
      </x:c>
      <x:c r="E1930" t="str">
        <x:v>Thurrock</x:v>
      </x:c>
      <x:c r="F1930" t="str">
        <x:v>Operative Skilled</x:v>
      </x:c>
      <x:c r="G1930" t="str">
        <x:v>399620</x:v>
      </x:c>
      <x:c r="H1930" t="str">
        <x:v>Accenture UK Ltd</x:v>
      </x:c>
      <x:c r="I1930" s="22" t="n">
        <x:v>10.5</x:v>
      </x:c>
      <x:c r="J1930" t="str">
        <x:v>Worked</x:v>
      </x:c>
      <x:c r="K1930" t="str">
        <x:v>Employee 2242; home branch Thurrock; assigned role Operative Skilled | Deployment branch: Thurrock | Actual role: Operative Skilled | Jobs: 399620 | Customers: Accenture UK Ltd | Actual hours: 10.5; source records: 1</x:v>
      </x:c>
      <x:c r="L1930" t="str">
        <x:v>Include</x:v>
      </x:c>
      <x:c r="M1930"/>
      <x:c r="N1930"/>
    </x:row>
    <x:row r="1931">
      <x:c r="A1931" t="str">
        <x:v>M Palmer (B)|2026-03-19</x:v>
      </x:c>
      <x:c r="B1931" s="888" t="n">
        <x:v>46100</x:v>
      </x:c>
      <x:c r="C1931" t="str">
        <x:v>M Palmer (B)</x:v>
      </x:c>
      <x:c r="D1931" t="str">
        <x:v>Permanent</x:v>
      </x:c>
      <x:c r="E1931" t="str">
        <x:v>Thurrock</x:v>
      </x:c>
      <x:c r="F1931" t="str">
        <x:v>Operative Skilled</x:v>
      </x:c>
      <x:c r="G1931" t="str">
        <x:v>399620</x:v>
      </x:c>
      <x:c r="H1931" t="str">
        <x:v>Accenture UK Ltd</x:v>
      </x:c>
      <x:c r="I1931" s="22" t="n">
        <x:v>10.5</x:v>
      </x:c>
      <x:c r="J1931" t="str">
        <x:v>Worked</x:v>
      </x:c>
      <x:c r="K1931" t="str">
        <x:v>Employee 2242; home branch Thurrock; assigned role Operative Skilled | Deployment branch: Thurrock | Actual role: Operative Skilled | Jobs: 399620 | Customers: Accenture UK Ltd | Actual hours: 10.5; source records: 1</x:v>
      </x:c>
      <x:c r="L1931" t="str">
        <x:v>Include</x:v>
      </x:c>
      <x:c r="M1931"/>
      <x:c r="N1931"/>
    </x:row>
    <x:row r="1932">
      <x:c r="A1932" t="str">
        <x:v>M Palmer (B)|2026-03-20</x:v>
      </x:c>
      <x:c r="B1932" s="888" t="n">
        <x:v>46101</x:v>
      </x:c>
      <x:c r="C1932" t="str">
        <x:v>M Palmer (B)</x:v>
      </x:c>
      <x:c r="D1932" t="str">
        <x:v>Permanent</x:v>
      </x:c>
      <x:c r="E1932" t="str">
        <x:v>Thurrock</x:v>
      </x:c>
      <x:c r="F1932" t="str">
        <x:v>Operative Skilled</x:v>
      </x:c>
      <x:c r="G1932" t="str">
        <x:v>399620</x:v>
      </x:c>
      <x:c r="H1932" t="str">
        <x:v>Accenture UK Ltd</x:v>
      </x:c>
      <x:c r="I1932" s="22" t="n">
        <x:v>10.5</x:v>
      </x:c>
      <x:c r="J1932" t="str">
        <x:v>Worked</x:v>
      </x:c>
      <x:c r="K1932" t="str">
        <x:v>Employee 2242; home branch Thurrock; assigned role Operative Skilled | Deployment branch: Thurrock | Actual role: Operative Skilled | Jobs: 399620 | Customers: Accenture UK Ltd | Actual hours: 10.5; source records: 1</x:v>
      </x:c>
      <x:c r="L1932" t="str">
        <x:v>Include</x:v>
      </x:c>
      <x:c r="M1932"/>
      <x:c r="N1932"/>
    </x:row>
    <x:row r="1933">
      <x:c r="A1933" t="str">
        <x:v>M Palmer (B)|2026-03-23</x:v>
      </x:c>
      <x:c r="B1933" s="888" t="n">
        <x:v>46104</x:v>
      </x:c>
      <x:c r="C1933" t="str">
        <x:v>M Palmer (B)</x:v>
      </x:c>
      <x:c r="D1933" t="str">
        <x:v>Permanent</x:v>
      </x:c>
      <x:c r="E1933" t="str">
        <x:v>Thurrock</x:v>
      </x:c>
      <x:c r="F1933" t="str">
        <x:v>Operative Skilled</x:v>
      </x:c>
      <x:c r="G1933" t="str">
        <x:v>399620</x:v>
      </x:c>
      <x:c r="H1933" t="str">
        <x:v>Accenture UK Ltd</x:v>
      </x:c>
      <x:c r="I1933" s="22" t="n">
        <x:v>10.5</x:v>
      </x:c>
      <x:c r="J1933" t="str">
        <x:v>Worked</x:v>
      </x:c>
      <x:c r="K1933" t="str">
        <x:v>Employee 2242; home branch Thurrock; assigned role Operative Skilled | Deployment branch: Thurrock | Actual role: Operative Skilled | Jobs: 399620 | Customers: Accenture UK Ltd | Actual hours: 10.5; source records: 1</x:v>
      </x:c>
      <x:c r="L1933" t="str">
        <x:v>Include</x:v>
      </x:c>
      <x:c r="M1933"/>
      <x:c r="N1933"/>
    </x:row>
    <x:row r="1934">
      <x:c r="A1934" t="str">
        <x:v>M Palmer (B)|2026-03-24</x:v>
      </x:c>
      <x:c r="B1934" s="888" t="n">
        <x:v>46105</x:v>
      </x:c>
      <x:c r="C1934" t="str">
        <x:v>M Palmer (B)</x:v>
      </x:c>
      <x:c r="D1934" t="str">
        <x:v>Permanent</x:v>
      </x:c>
      <x:c r="E1934" t="str">
        <x:v>Thurrock</x:v>
      </x:c>
      <x:c r="F1934" t="str">
        <x:v>Operative Skilled</x:v>
      </x:c>
      <x:c r="G1934" t="str">
        <x:v>399620</x:v>
      </x:c>
      <x:c r="H1934" t="str">
        <x:v>Accenture UK Ltd</x:v>
      </x:c>
      <x:c r="I1934" s="22" t="n">
        <x:v>10.5</x:v>
      </x:c>
      <x:c r="J1934" t="str">
        <x:v>Worked</x:v>
      </x:c>
      <x:c r="K1934" t="str">
        <x:v>Employee 2242; home branch Thurrock; assigned role Operative Skilled | Deployment branch: Thurrock | Actual role: Operative Skilled | Jobs: 399620 | Customers: Accenture UK Ltd | Actual hours: 10.5; source records: 1</x:v>
      </x:c>
      <x:c r="L1934" t="str">
        <x:v>Include</x:v>
      </x:c>
      <x:c r="M1934"/>
      <x:c r="N1934"/>
    </x:row>
    <x:row r="1935">
      <x:c r="A1935" t="str">
        <x:v>M Palmer (B)|2026-03-25</x:v>
      </x:c>
      <x:c r="B1935" s="888" t="n">
        <x:v>46106</x:v>
      </x:c>
      <x:c r="C1935" t="str">
        <x:v>M Palmer (B)</x:v>
      </x:c>
      <x:c r="D1935" t="str">
        <x:v>Permanent</x:v>
      </x:c>
      <x:c r="E1935" t="str">
        <x:v>Thurrock</x:v>
      </x:c>
      <x:c r="F1935" t="str">
        <x:v>Operative Skilled</x:v>
      </x:c>
      <x:c r="G1935" t="str">
        <x:v>399620</x:v>
      </x:c>
      <x:c r="H1935" t="str">
        <x:v>Accenture UK Ltd</x:v>
      </x:c>
      <x:c r="I1935" s="22" t="n">
        <x:v>10.5</x:v>
      </x:c>
      <x:c r="J1935" t="str">
        <x:v>Worked</x:v>
      </x:c>
      <x:c r="K1935" t="str">
        <x:v>Employee 2242; home branch Thurrock; assigned role Operative Skilled | Deployment branch: Thurrock | Actual role: Operative Skilled | Jobs: 399620 | Customers: Accenture UK Ltd | Actual hours: 10.5; source records: 1</x:v>
      </x:c>
      <x:c r="L1935" t="str">
        <x:v>Include</x:v>
      </x:c>
      <x:c r="M1935"/>
      <x:c r="N1935"/>
    </x:row>
    <x:row r="1936">
      <x:c r="A1936" t="str">
        <x:v>M Palmer (B)|2026-03-26</x:v>
      </x:c>
      <x:c r="B1936" s="888" t="n">
        <x:v>46107</x:v>
      </x:c>
      <x:c r="C1936" t="str">
        <x:v>M Palmer (B)</x:v>
      </x:c>
      <x:c r="D1936" t="str">
        <x:v>Permanent</x:v>
      </x:c>
      <x:c r="E1936" t="str">
        <x:v>Thurrock</x:v>
      </x:c>
      <x:c r="F1936" t="str">
        <x:v>Operative Skilled</x:v>
      </x:c>
      <x:c r="G1936" t="str">
        <x:v>399620</x:v>
      </x:c>
      <x:c r="H1936" t="str">
        <x:v>Accenture UK Ltd</x:v>
      </x:c>
      <x:c r="I1936" s="22" t="n">
        <x:v>10.5</x:v>
      </x:c>
      <x:c r="J1936" t="str">
        <x:v>Worked</x:v>
      </x:c>
      <x:c r="K1936" t="str">
        <x:v>Employee 2242; home branch Thurrock; assigned role Operative Skilled | Deployment branch: Thurrock | Actual role: Operative Skilled | Jobs: 399620 | Customers: Accenture UK Ltd | Actual hours: 10.5; source records: 1</x:v>
      </x:c>
      <x:c r="L1936" t="str">
        <x:v>Include</x:v>
      </x:c>
      <x:c r="M1936"/>
      <x:c r="N1936"/>
    </x:row>
    <x:row r="1937">
      <x:c r="A1937" t="str">
        <x:v>M Palmer (B)|2026-03-27</x:v>
      </x:c>
      <x:c r="B1937" s="888" t="n">
        <x:v>46108</x:v>
      </x:c>
      <x:c r="C1937" t="str">
        <x:v>M Palmer (B)</x:v>
      </x:c>
      <x:c r="D1937" t="str">
        <x:v>Permanent</x:v>
      </x:c>
      <x:c r="E1937" t="str">
        <x:v>Thurrock</x:v>
      </x:c>
      <x:c r="F1937" t="str">
        <x:v>Operative Skilled</x:v>
      </x:c>
      <x:c r="G1937" t="str">
        <x:v>399620</x:v>
      </x:c>
      <x:c r="H1937" t="str">
        <x:v>Accenture UK Ltd</x:v>
      </x:c>
      <x:c r="I1937" s="22" t="n">
        <x:v>10.5</x:v>
      </x:c>
      <x:c r="J1937" t="str">
        <x:v>Worked</x:v>
      </x:c>
      <x:c r="K1937" t="str">
        <x:v>Employee 2242; home branch Thurrock; assigned role Operative Skilled | Deployment branch: Thurrock | Actual role: Operative Skilled | Jobs: 399620 | Customers: Accenture UK Ltd | Actual hours: 10.5; source records: 1</x:v>
      </x:c>
      <x:c r="L1937" t="str">
        <x:v>Include</x:v>
      </x:c>
      <x:c r="M1937"/>
      <x:c r="N1937"/>
    </x:row>
    <x:row r="1938">
      <x:c r="A1938" t="str">
        <x:v>M Palmer (B)|2026-03-30</x:v>
      </x:c>
      <x:c r="B1938" s="888" t="n">
        <x:v>46111</x:v>
      </x:c>
      <x:c r="C1938" t="str">
        <x:v>M Palmer (B)</x:v>
      </x:c>
      <x:c r="D1938" t="str">
        <x:v>Permanent</x:v>
      </x:c>
      <x:c r="E1938" t="str">
        <x:v>Thurrock</x:v>
      </x:c>
      <x:c r="F1938" t="str">
        <x:v>Operative Skilled</x:v>
      </x:c>
      <x:c r="G1938" t="str">
        <x:v>399620</x:v>
      </x:c>
      <x:c r="H1938" t="str">
        <x:v>Accenture UK Ltd</x:v>
      </x:c>
      <x:c r="I1938" s="22" t="n">
        <x:v>11</x:v>
      </x:c>
      <x:c r="J1938" t="str">
        <x:v>Worked</x:v>
      </x:c>
      <x:c r="K1938" t="str">
        <x:v>Employee 2242; home branch Thurrock; assigned role Operative Skilled | Deployment branch: Thurrock | Actual role: Operative Skilled | Jobs: 399620 | Customers: Accenture UK Ltd | Actual hours: 11.0; source records: 1</x:v>
      </x:c>
      <x:c r="L1938" t="str">
        <x:v>Include</x:v>
      </x:c>
      <x:c r="M1938"/>
      <x:c r="N1938"/>
    </x:row>
    <x:row r="1939">
      <x:c r="A1939" t="str">
        <x:v>M Palmer (B)|2026-03-31</x:v>
      </x:c>
      <x:c r="B1939" s="888" t="n">
        <x:v>46112</x:v>
      </x:c>
      <x:c r="C1939" t="str">
        <x:v>M Palmer (B)</x:v>
      </x:c>
      <x:c r="D1939" t="str">
        <x:v>Permanent</x:v>
      </x:c>
      <x:c r="E1939" t="str">
        <x:v>Thurrock</x:v>
      </x:c>
      <x:c r="F1939" t="str">
        <x:v>Operative Skilled</x:v>
      </x:c>
      <x:c r="G1939" t="str">
        <x:v>399620</x:v>
      </x:c>
      <x:c r="H1939" t="str">
        <x:v>Accenture UK Ltd</x:v>
      </x:c>
      <x:c r="I1939" s="22" t="n">
        <x:v>11</x:v>
      </x:c>
      <x:c r="J1939" t="str">
        <x:v>Worked</x:v>
      </x:c>
      <x:c r="K1939" t="str">
        <x:v>Employee 2242; home branch Thurrock; assigned role Operative Skilled | Deployment branch: Thurrock | Actual role: Operative Skilled | Jobs: 399620 | Customers: Accenture UK Ltd | Actual hours: 11.0; source records: 1</x:v>
      </x:c>
      <x:c r="L1939" t="str">
        <x:v>Include</x:v>
      </x:c>
      <x:c r="M1939"/>
      <x:c r="N1939"/>
    </x:row>
    <x:row r="1940">
      <x:c r="A1940" t="str">
        <x:v>M Parker|2026-03-01</x:v>
      </x:c>
      <x:c r="B1940" s="888" t="n">
        <x:v>46082</x:v>
      </x:c>
      <x:c r="C1940" t="str">
        <x:v>M Parker</x:v>
      </x:c>
      <x:c r="D1940" t="str">
        <x:v>Permanent</x:v>
      </x:c>
      <x:c r="E1940" t="str">
        <x:v>Thurrock</x:v>
      </x:c>
      <x:c r="F1940" t="str">
        <x:v>Operative Skilled</x:v>
      </x:c>
      <x:c r="G1940" t="str">
        <x:v>400150</x:v>
      </x:c>
      <x:c r="H1940" t="str">
        <x:v>Cooke, Young &amp; Keidan LLP</x:v>
      </x:c>
      <x:c r="I1940" s="22" t="n">
        <x:v>5.5</x:v>
      </x:c>
      <x:c r="J1940" t="str">
        <x:v>Worked</x:v>
      </x:c>
      <x:c r="K1940" t="str">
        <x:v>Employee 103193; home branch Thurrock; assigned role Operative Skilled | Deployment branch: Thurrock | Actual role: Operative Porter | Jobs: 400150 | Customers: Cooke, Young &amp; Keidan LLP | Actual hours: 5.5; source records: 1</x:v>
      </x:c>
      <x:c r="L1940" t="str">
        <x:v>Include</x:v>
      </x:c>
      <x:c r="M1940"/>
      <x:c r="N1940"/>
    </x:row>
    <x:row r="1941">
      <x:c r="A1941" t="str">
        <x:v>M Parker|2026-03-02</x:v>
      </x:c>
      <x:c r="B1941" s="888" t="n">
        <x:v>46083</x:v>
      </x:c>
      <x:c r="C1941" t="str">
        <x:v>M Parker</x:v>
      </x:c>
      <x:c r="D1941" t="str">
        <x:v>Permanent</x:v>
      </x:c>
      <x:c r="E1941" t="str">
        <x:v>Thurrock</x:v>
      </x:c>
      <x:c r="F1941" t="str">
        <x:v>Operative Skilled</x:v>
      </x:c>
      <x:c r="G1941" t="str">
        <x:v>396751</x:v>
      </x:c>
      <x:c r="H1941" t="str">
        <x:v>Langley/Mr Josiah</x:v>
      </x:c>
      <x:c r="I1941" s="22" t="n">
        <x:v>6.5</x:v>
      </x:c>
      <x:c r="J1941" t="str">
        <x:v>Worked</x:v>
      </x:c>
      <x:c r="K1941" t="str">
        <x:v>Employee 103193; home branch Thurrock; assigned role Operative Skilled | Deployment branch: Thurrock | Actual role: Operative Porter | Jobs: 396751 | Customers: Langley/Mr Josiah | Actual hours: 6.5; source records: 1</x:v>
      </x:c>
      <x:c r="L1941" t="str">
        <x:v>Include</x:v>
      </x:c>
      <x:c r="M1941"/>
      <x:c r="N1941"/>
    </x:row>
    <x:row r="1942">
      <x:c r="A1942" t="str">
        <x:v>M Parker|2026-03-03</x:v>
      </x:c>
      <x:c r="B1942" s="888" t="n">
        <x:v>46084</x:v>
      </x:c>
      <x:c r="C1942" t="str">
        <x:v>M Parker</x:v>
      </x:c>
      <x:c r="D1942" t="str">
        <x:v>Permanent</x:v>
      </x:c>
      <x:c r="E1942" t="str">
        <x:v>Thurrock</x:v>
      </x:c>
      <x:c r="F1942" t="str">
        <x:v>Operative Skilled</x:v>
      </x:c>
      <x:c r="G1942" t="str">
        <x:v>396777</x:v>
      </x:c>
      <x:c r="H1942" t="str">
        <x:v>Camile Denise Vincent</x:v>
      </x:c>
      <x:c r="I1942" s="22" t="n">
        <x:v>7.5</x:v>
      </x:c>
      <x:c r="J1942" t="str">
        <x:v>Worked</x:v>
      </x:c>
      <x:c r="K1942" t="str">
        <x:v>Employee 103193; home branch Thurrock; assigned role Operative Skilled | Deployment branch: Thurrock | Actual role: Operative Porter | Jobs: 396777 | Customers: Camile Denise Vincent | Actual hours: 7.5; source records: 1</x:v>
      </x:c>
      <x:c r="L1942" t="str">
        <x:v>Include</x:v>
      </x:c>
      <x:c r="M1942"/>
      <x:c r="N1942"/>
    </x:row>
    <x:row r="1943">
      <x:c r="A1943" t="str">
        <x:v>M Parker|2026-03-04</x:v>
      </x:c>
      <x:c r="B1943" s="888" t="n">
        <x:v>46085</x:v>
      </x:c>
      <x:c r="C1943" t="str">
        <x:v>M Parker</x:v>
      </x:c>
      <x:c r="D1943" t="str">
        <x:v>Permanent</x:v>
      </x:c>
      <x:c r="E1943" t="str">
        <x:v>Thurrock</x:v>
      </x:c>
      <x:c r="F1943" t="str">
        <x:v>Operative Skilled</x:v>
      </x:c>
      <x:c r="G1943" t="str">
        <x:v>396777</x:v>
      </x:c>
      <x:c r="H1943" t="str">
        <x:v>Camile Denise Vincent</x:v>
      </x:c>
      <x:c r="I1943" s="22" t="n">
        <x:v>7</x:v>
      </x:c>
      <x:c r="J1943" t="str">
        <x:v>Worked</x:v>
      </x:c>
      <x:c r="K1943" t="str">
        <x:v>Employee 103193; home branch Thurrock; assigned role Operative Skilled | Deployment branch: Thurrock | Actual role: Operative Porter | Jobs: 396777 | Customers: Camile Denise Vincent | Actual hours: 7.0; source records: 1</x:v>
      </x:c>
      <x:c r="L1943" t="str">
        <x:v>Include</x:v>
      </x:c>
      <x:c r="M1943"/>
      <x:c r="N1943"/>
    </x:row>
    <x:row r="1944">
      <x:c r="A1944" t="str">
        <x:v>M Parker|2026-03-05</x:v>
      </x:c>
      <x:c r="B1944" s="888" t="n">
        <x:v>46086</x:v>
      </x:c>
      <x:c r="C1944" t="str">
        <x:v>M Parker</x:v>
      </x:c>
      <x:c r="D1944" t="str">
        <x:v>Permanent</x:v>
      </x:c>
      <x:c r="E1944" t="str">
        <x:v>Thurrock</x:v>
      </x:c>
      <x:c r="F1944" t="str">
        <x:v>Operative Skilled</x:v>
      </x:c>
      <x:c r="G1944" t="str">
        <x:v>399636</x:v>
      </x:c>
      <x:c r="H1944" t="str">
        <x:v>Kargbo/Thomas Karim</x:v>
      </x:c>
      <x:c r="I1944" s="22" t="n">
        <x:v>8.5</x:v>
      </x:c>
      <x:c r="J1944" t="str">
        <x:v>Worked</x:v>
      </x:c>
      <x:c r="K1944" t="str">
        <x:v>Employee 103193; home branch Thurrock; assigned role Operative Skilled | Deployment branch: Thurrock | Actual role: Operative Porter | Jobs: 399636 | Customers: Kargbo/Thomas Karim | Actual hours: 8.5; source records: 1</x:v>
      </x:c>
      <x:c r="L1944" t="str">
        <x:v>Include</x:v>
      </x:c>
      <x:c r="M1944"/>
      <x:c r="N1944"/>
    </x:row>
    <x:row r="1945">
      <x:c r="A1945" t="str">
        <x:v>M Parker|2026-03-06</x:v>
      </x:c>
      <x:c r="B1945" s="888" t="n">
        <x:v>46087</x:v>
      </x:c>
      <x:c r="C1945" t="str">
        <x:v>M Parker</x:v>
      </x:c>
      <x:c r="D1945" t="str">
        <x:v>Permanent</x:v>
      </x:c>
      <x:c r="E1945" t="str">
        <x:v>Thurrock</x:v>
      </x:c>
      <x:c r="F1945" t="str">
        <x:v>Operative Skilled</x:v>
      </x:c>
      <x:c r="G1945" t="str">
        <x:v>400366</x:v>
      </x:c>
      <x:c r="H1945" t="str">
        <x:v>JP Morgan Limited</x:v>
      </x:c>
      <x:c r="I1945" s="22" t="n">
        <x:v>8.5</x:v>
      </x:c>
      <x:c r="J1945" t="str">
        <x:v>Worked</x:v>
      </x:c>
      <x:c r="K1945" t="str">
        <x:v>Employee 103193; home branch Thurrock; assigned role Operative Skilled | Deployment branch: Thurrock | Actual role: Operative Porter | Jobs: 400366 | Customers: JP Morgan Limited | Actual hours: 8.5; source records: 1</x:v>
      </x:c>
      <x:c r="L1945" t="str">
        <x:v>Include</x:v>
      </x:c>
      <x:c r="M1945"/>
      <x:c r="N1945"/>
    </x:row>
    <x:row r="1946">
      <x:c r="A1946" t="str">
        <x:v>M Parker|2026-03-07</x:v>
      </x:c>
      <x:c r="B1946" s="888" t="n">
        <x:v>46088</x:v>
      </x:c>
      <x:c r="C1946" t="str">
        <x:v>M Parker</x:v>
      </x:c>
      <x:c r="D1946" t="str">
        <x:v>Permanent</x:v>
      </x:c>
      <x:c r="E1946" t="str">
        <x:v>Thurrock</x:v>
      </x:c>
      <x:c r="F1946" t="str">
        <x:v>Operative Skilled</x:v>
      </x:c>
      <x:c r="G1946" t="str">
        <x:v>400525</x:v>
      </x:c>
      <x:c r="H1946" t="str">
        <x:v>JP Morgan Limited</x:v>
      </x:c>
      <x:c r="I1946" s="22" t="n">
        <x:v>8.5</x:v>
      </x:c>
      <x:c r="J1946" t="str">
        <x:v>Worked</x:v>
      </x:c>
      <x:c r="K1946" t="str">
        <x:v>Employee 103193; home branch Thurrock; assigned role Operative Skilled | Deployment branch: Thurrock | Actual role: Operative Porter | Jobs: 400525 | Customers: JP Morgan Limited | Actual hours: 8.5; source records: 1</x:v>
      </x:c>
      <x:c r="L1946" t="str">
        <x:v>Include</x:v>
      </x:c>
      <x:c r="M1946"/>
      <x:c r="N1946"/>
    </x:row>
    <x:row r="1947">
      <x:c r="A1947" t="str">
        <x:v>M Parker|2026-03-08</x:v>
      </x:c>
      <x:c r="B1947" s="888" t="n">
        <x:v>46089</x:v>
      </x:c>
      <x:c r="C1947" t="str">
        <x:v>M Parker</x:v>
      </x:c>
      <x:c r="D1947" t="str">
        <x:v>Permanent</x:v>
      </x:c>
      <x:c r="E1947" t="str">
        <x:v>Thurrock</x:v>
      </x:c>
      <x:c r="F1947" t="str">
        <x:v>Operative Skilled</x:v>
      </x:c>
      <x:c r="G1947" t="str">
        <x:v>400366</x:v>
      </x:c>
      <x:c r="H1947" t="str">
        <x:v>JP Morgan Limited</x:v>
      </x:c>
      <x:c r="I1947" s="22" t="n">
        <x:v>8.5</x:v>
      </x:c>
      <x:c r="J1947" t="str">
        <x:v>Worked</x:v>
      </x:c>
      <x:c r="K1947" t="str">
        <x:v>Employee 103193; home branch Thurrock; assigned role Operative Skilled | Deployment branch: Thurrock | Actual role: Operative Porter | Jobs: 400366 | Customers: JP Morgan Limited | Actual hours: 8.5; source records: 1</x:v>
      </x:c>
      <x:c r="L1947" t="str">
        <x:v>Include</x:v>
      </x:c>
      <x:c r="M1947"/>
      <x:c r="N1947"/>
    </x:row>
    <x:row r="1948">
      <x:c r="A1948" t="str">
        <x:v>M Parker|2026-03-09</x:v>
      </x:c>
      <x:c r="B1948" s="888" t="n">
        <x:v>46090</x:v>
      </x:c>
      <x:c r="C1948" t="str">
        <x:v>M Parker</x:v>
      </x:c>
      <x:c r="D1948" t="str">
        <x:v>Permanent</x:v>
      </x:c>
      <x:c r="E1948" t="str">
        <x:v>Thurrock</x:v>
      </x:c>
      <x:c r="F1948" t="str">
        <x:v>Operative Skilled</x:v>
      </x:c>
      <x:c r="G1948" t="str">
        <x:v>400366</x:v>
      </x:c>
      <x:c r="H1948" t="str">
        <x:v>JP Morgan Limited</x:v>
      </x:c>
      <x:c r="I1948" s="22" t="n">
        <x:v>8.5</x:v>
      </x:c>
      <x:c r="J1948" t="str">
        <x:v>Worked</x:v>
      </x:c>
      <x:c r="K1948" t="str">
        <x:v>Employee 103193; home branch Thurrock; assigned role Operative Skilled | Deployment branch: Thurrock | Actual role: Operative Porter | Jobs: 400366 | Customers: JP Morgan Limited | Actual hours: 8.5; source records: 1</x:v>
      </x:c>
      <x:c r="L1948" t="str">
        <x:v>Include</x:v>
      </x:c>
      <x:c r="M1948"/>
      <x:c r="N1948"/>
    </x:row>
    <x:row r="1949">
      <x:c r="A1949" t="str">
        <x:v>M Parker|2026-03-11</x:v>
      </x:c>
      <x:c r="B1949" s="888" t="n">
        <x:v>46092</x:v>
      </x:c>
      <x:c r="C1949" t="str">
        <x:v>M Parker</x:v>
      </x:c>
      <x:c r="D1949" t="str">
        <x:v>Permanent</x:v>
      </x:c>
      <x:c r="E1949" t="str">
        <x:v>Thurrock</x:v>
      </x:c>
      <x:c r="F1949" t="str">
        <x:v>Operative Skilled</x:v>
      </x:c>
      <x:c r="G1949" t="str">
        <x:v>396667</x:v>
      </x:c>
      <x:c r="H1949" t="str">
        <x:v>Bates/Ms Natasha</x:v>
      </x:c>
      <x:c r="I1949" s="22" t="n">
        <x:v>6</x:v>
      </x:c>
      <x:c r="J1949" t="str">
        <x:v>Worked</x:v>
      </x:c>
      <x:c r="K1949" t="str">
        <x:v>Employee 103193; home branch Thurrock; assigned role Operative Skilled | Deployment branch: Thurrock | Actual role: Operative Porter | Jobs: 396667 | Customers: Bates/Ms Natasha | Actual hours: 6.0; source records: 1</x:v>
      </x:c>
      <x:c r="L1949" t="str">
        <x:v>Include</x:v>
      </x:c>
      <x:c r="M1949"/>
      <x:c r="N1949"/>
    </x:row>
    <x:row r="1950">
      <x:c r="A1950" t="str">
        <x:v>M Parker|2026-03-12</x:v>
      </x:c>
      <x:c r="B1950" s="888" t="n">
        <x:v>46093</x:v>
      </x:c>
      <x:c r="C1950" t="str">
        <x:v>M Parker</x:v>
      </x:c>
      <x:c r="D1950" t="str">
        <x:v>Permanent</x:v>
      </x:c>
      <x:c r="E1950" t="str">
        <x:v>Thurrock</x:v>
      </x:c>
      <x:c r="F1950" t="str">
        <x:v>Operative Skilled</x:v>
      </x:c>
      <x:c r="G1950" t="str">
        <x:v>400617</x:v>
      </x:c>
      <x:c r="H1950" t="str">
        <x:v>Financial Conduct Authority</x:v>
      </x:c>
      <x:c r="I1950" s="22" t="n">
        <x:v>3.5</x:v>
      </x:c>
      <x:c r="J1950" t="str">
        <x:v>Worked</x:v>
      </x:c>
      <x:c r="K1950" t="str">
        <x:v>Employee 103193; home branch Thurrock; assigned role Operative Skilled | Deployment branch: Thurrock | Actual role: Operative Porter | Jobs: 400617 | Customers: Financial Conduct Authority | Actual hours: 3.5; source records: 1</x:v>
      </x:c>
      <x:c r="L1950" t="str">
        <x:v>Include</x:v>
      </x:c>
      <x:c r="M1950"/>
      <x:c r="N1950"/>
    </x:row>
    <x:row r="1951">
      <x:c r="A1951" t="str">
        <x:v>M Parker|2026-03-13</x:v>
      </x:c>
      <x:c r="B1951" s="888" t="n">
        <x:v>46094</x:v>
      </x:c>
      <x:c r="C1951" t="str">
        <x:v>M Parker</x:v>
      </x:c>
      <x:c r="D1951" t="str">
        <x:v>Permanent</x:v>
      </x:c>
      <x:c r="E1951" t="str">
        <x:v>Thurrock</x:v>
      </x:c>
      <x:c r="F1951" t="str">
        <x:v>Operative Skilled</x:v>
      </x:c>
      <x:c r="G1951" t="str">
        <x:v>400617</x:v>
      </x:c>
      <x:c r="H1951" t="str">
        <x:v>Financial Conduct Authority</x:v>
      </x:c>
      <x:c r="I1951" s="22" t="n">
        <x:v>9.5</x:v>
      </x:c>
      <x:c r="J1951" t="str">
        <x:v>Worked</x:v>
      </x:c>
      <x:c r="K1951" t="str">
        <x:v>Employee 103193; home branch Thurrock; assigned role Operative Skilled | Deployment branch: Thurrock | Actual role: Operative Porter | Jobs: 400617 | Customers: Financial Conduct Authority | Actual hours: 9.5; source records: 1</x:v>
      </x:c>
      <x:c r="L1951" t="str">
        <x:v>Include</x:v>
      </x:c>
      <x:c r="M1951"/>
      <x:c r="N1951"/>
    </x:row>
    <x:row r="1952">
      <x:c r="A1952" t="str">
        <x:v>M Parker|2026-03-14</x:v>
      </x:c>
      <x:c r="B1952" s="888" t="n">
        <x:v>46095</x:v>
      </x:c>
      <x:c r="C1952" t="str">
        <x:v>M Parker</x:v>
      </x:c>
      <x:c r="D1952" t="str">
        <x:v>Permanent</x:v>
      </x:c>
      <x:c r="E1952" t="str">
        <x:v>Thurrock</x:v>
      </x:c>
      <x:c r="F1952" t="str">
        <x:v>Operative Skilled</x:v>
      </x:c>
      <x:c r="G1952" t="str">
        <x:v>400617</x:v>
      </x:c>
      <x:c r="H1952" t="str">
        <x:v>Financial Conduct Authority</x:v>
      </x:c>
      <x:c r="I1952" s="22" t="n">
        <x:v>9.5</x:v>
      </x:c>
      <x:c r="J1952" t="str">
        <x:v>Worked</x:v>
      </x:c>
      <x:c r="K1952" t="str">
        <x:v>Employee 103193; home branch Thurrock; assigned role Operative Skilled | Deployment branch: Thurrock | Actual role: Operative Porter | Jobs: 400617 | Customers: Financial Conduct Authority | Actual hours: 9.5; source records: 1</x:v>
      </x:c>
      <x:c r="L1952" t="str">
        <x:v>Include</x:v>
      </x:c>
      <x:c r="M1952"/>
      <x:c r="N1952"/>
    </x:row>
    <x:row r="1953">
      <x:c r="A1953" t="str">
        <x:v>M Parker|2026-03-15</x:v>
      </x:c>
      <x:c r="B1953" s="888" t="n">
        <x:v>46096</x:v>
      </x:c>
      <x:c r="C1953" t="str">
        <x:v>M Parker</x:v>
      </x:c>
      <x:c r="D1953" t="str">
        <x:v>Permanent</x:v>
      </x:c>
      <x:c r="E1953" t="str">
        <x:v>Thurrock</x:v>
      </x:c>
      <x:c r="F1953" t="str">
        <x:v>Operative Skilled</x:v>
      </x:c>
      <x:c r="G1953" t="str">
        <x:v>400617</x:v>
      </x:c>
      <x:c r="H1953" t="str">
        <x:v>Financial Conduct Authority</x:v>
      </x:c>
      <x:c r="I1953" s="22" t="n">
        <x:v>9.5</x:v>
      </x:c>
      <x:c r="J1953" t="str">
        <x:v>Worked</x:v>
      </x:c>
      <x:c r="K1953" t="str">
        <x:v>Employee 103193; home branch Thurrock; assigned role Operative Skilled | Deployment branch: Thurrock | Actual role: Operative Porter | Jobs: 400617 | Customers: Financial Conduct Authority | Actual hours: 9.5; source records: 1</x:v>
      </x:c>
      <x:c r="L1953" t="str">
        <x:v>Include</x:v>
      </x:c>
      <x:c r="M1953"/>
      <x:c r="N1953"/>
    </x:row>
    <x:row r="1954">
      <x:c r="A1954" t="str">
        <x:v>M Parker|2026-03-16</x:v>
      </x:c>
      <x:c r="B1954" s="888" t="n">
        <x:v>46097</x:v>
      </x:c>
      <x:c r="C1954" t="str">
        <x:v>M Parker</x:v>
      </x:c>
      <x:c r="D1954" t="str">
        <x:v>Permanent</x:v>
      </x:c>
      <x:c r="E1954" t="str">
        <x:v>Thurrock</x:v>
      </x:c>
      <x:c r="F1954" t="str">
        <x:v>Operative Skilled</x:v>
      </x:c>
      <x:c r="G1954"/>
      <x:c r="H1954"/>
      <x:c r="I1954" s="22" t="n">
        <x:v>0</x:v>
      </x:c>
      <x:c r="J1954" t="str">
        <x:v>Other leave — Sickness</x:v>
      </x:c>
      <x:c r="K1954" t="str">
        <x:v>Employee 103193; home branch Thurrock; assigned role Operative Skilled | Leave: Sickness | Leave calendar basis: Variable-pattern period</x:v>
      </x:c>
      <x:c r="L1954" t="str">
        <x:v>Include</x:v>
      </x:c>
      <x:c r="M1954"/>
      <x:c r="N1954"/>
    </x:row>
    <x:row r="1955">
      <x:c r="A1955" t="str">
        <x:v>M Parker|2026-03-17</x:v>
      </x:c>
      <x:c r="B1955" s="888" t="n">
        <x:v>46098</x:v>
      </x:c>
      <x:c r="C1955" t="str">
        <x:v>M Parker</x:v>
      </x:c>
      <x:c r="D1955" t="str">
        <x:v>Permanent</x:v>
      </x:c>
      <x:c r="E1955" t="str">
        <x:v>Thurrock</x:v>
      </x:c>
      <x:c r="F1955" t="str">
        <x:v>Operative Skilled</x:v>
      </x:c>
      <x:c r="G1955" t="str">
        <x:v>398210</x:v>
      </x:c>
      <x:c r="H1955" t="str">
        <x:v>London Metropolitan University</x:v>
      </x:c>
      <x:c r="I1955" s="22" t="n">
        <x:v>8.5</x:v>
      </x:c>
      <x:c r="J1955" t="str">
        <x:v>Worked</x:v>
      </x:c>
      <x:c r="K1955" t="str">
        <x:v>Employee 103193; home branch Thurrock; assigned role Operative Skilled | Deployment branch: Thurrock | Actual role: Operative Porter | Jobs: 398210 | Customers: London Metropolitan University | Actual hours: 8.5; source records: 1</x:v>
      </x:c>
      <x:c r="L1955" t="str">
        <x:v>Include</x:v>
      </x:c>
      <x:c r="M1955"/>
      <x:c r="N1955"/>
    </x:row>
    <x:row r="1956">
      <x:c r="A1956" t="str">
        <x:v>M Parker|2026-03-18</x:v>
      </x:c>
      <x:c r="B1956" s="888" t="n">
        <x:v>46099</x:v>
      </x:c>
      <x:c r="C1956" t="str">
        <x:v>M Parker</x:v>
      </x:c>
      <x:c r="D1956" t="str">
        <x:v>Permanent</x:v>
      </x:c>
      <x:c r="E1956" t="str">
        <x:v>Thurrock</x:v>
      </x:c>
      <x:c r="F1956" t="str">
        <x:v>Operative Skilled</x:v>
      </x:c>
      <x:c r="G1956" t="str">
        <x:v>398076</x:v>
      </x:c>
      <x:c r="H1956" t="str">
        <x:v>Bangura/Huminatu</x:v>
      </x:c>
      <x:c r="I1956" s="22" t="n">
        <x:v>7.5</x:v>
      </x:c>
      <x:c r="J1956" t="str">
        <x:v>Worked</x:v>
      </x:c>
      <x:c r="K1956" t="str">
        <x:v>Employee 103193; home branch Thurrock; assigned role Operative Skilled | Deployment branch: Thurrock | Actual role: Operative Porter | Jobs: 398076 | Customers: Bangura/Huminatu | Actual hours: 7.5; source records: 1</x:v>
      </x:c>
      <x:c r="L1956" t="str">
        <x:v>Include</x:v>
      </x:c>
      <x:c r="M1956"/>
      <x:c r="N1956"/>
    </x:row>
    <x:row r="1957">
      <x:c r="A1957" t="str">
        <x:v>M Parker|2026-03-19</x:v>
      </x:c>
      <x:c r="B1957" s="888" t="n">
        <x:v>46100</x:v>
      </x:c>
      <x:c r="C1957" t="str">
        <x:v>M Parker</x:v>
      </x:c>
      <x:c r="D1957" t="str">
        <x:v>Permanent</x:v>
      </x:c>
      <x:c r="E1957" t="str">
        <x:v>Thurrock</x:v>
      </x:c>
      <x:c r="F1957" t="str">
        <x:v>Operative Skilled</x:v>
      </x:c>
      <x:c r="G1957" t="str">
        <x:v>396844</x:v>
      </x:c>
      <x:c r="H1957" t="str">
        <x:v>Streete/Ms Marsha</x:v>
      </x:c>
      <x:c r="I1957" s="22" t="n">
        <x:v>7.5</x:v>
      </x:c>
      <x:c r="J1957" t="str">
        <x:v>Worked</x:v>
      </x:c>
      <x:c r="K1957" t="str">
        <x:v>Employee 103193; home branch Thurrock; assigned role Operative Skilled | Deployment branch: Thurrock | Actual role: Operative Porter | Jobs: 396844 | Customers: Streete/Ms Marsha | Actual hours: 7.5; source records: 1</x:v>
      </x:c>
      <x:c r="L1957" t="str">
        <x:v>Include</x:v>
      </x:c>
      <x:c r="M1957"/>
      <x:c r="N1957"/>
    </x:row>
    <x:row r="1958">
      <x:c r="A1958" t="str">
        <x:v>M Parker|2026-03-20</x:v>
      </x:c>
      <x:c r="B1958" s="888" t="n">
        <x:v>46101</x:v>
      </x:c>
      <x:c r="C1958" t="str">
        <x:v>M Parker</x:v>
      </x:c>
      <x:c r="D1958" t="str">
        <x:v>Permanent</x:v>
      </x:c>
      <x:c r="E1958" t="str">
        <x:v>Thurrock</x:v>
      </x:c>
      <x:c r="F1958" t="str">
        <x:v>Operative Skilled</x:v>
      </x:c>
      <x:c r="G1958" t="str">
        <x:v>400525</x:v>
      </x:c>
      <x:c r="H1958" t="str">
        <x:v>JP Morgan Limited</x:v>
      </x:c>
      <x:c r="I1958" s="22" t="n">
        <x:v>8.5</x:v>
      </x:c>
      <x:c r="J1958" t="str">
        <x:v>Worked</x:v>
      </x:c>
      <x:c r="K1958" t="str">
        <x:v>Employee 103193; home branch Thurrock; assigned role Operative Skilled | Deployment branch: Thurrock | Actual role: Operative Skilled | Jobs: 400525 | Customers: JP Morgan Limited | Actual hours: 8.5; source records: 1</x:v>
      </x:c>
      <x:c r="L1958" t="str">
        <x:v>Include</x:v>
      </x:c>
      <x:c r="M1958"/>
      <x:c r="N1958"/>
    </x:row>
    <x:row r="1959">
      <x:c r="A1959" t="str">
        <x:v>M Parker|2026-03-23</x:v>
      </x:c>
      <x:c r="B1959" s="888" t="n">
        <x:v>46104</x:v>
      </x:c>
      <x:c r="C1959" t="str">
        <x:v>M Parker</x:v>
      </x:c>
      <x:c r="D1959" t="str">
        <x:v>Permanent</x:v>
      </x:c>
      <x:c r="E1959" t="str">
        <x:v>Thurrock</x:v>
      </x:c>
      <x:c r="F1959" t="str">
        <x:v>Operative Skilled</x:v>
      </x:c>
      <x:c r="G1959" t="str">
        <x:v>400525</x:v>
      </x:c>
      <x:c r="H1959" t="str">
        <x:v>JP Morgan Limited</x:v>
      </x:c>
      <x:c r="I1959" s="22" t="n">
        <x:v>8.5</x:v>
      </x:c>
      <x:c r="J1959" t="str">
        <x:v>Worked</x:v>
      </x:c>
      <x:c r="K1959" t="str">
        <x:v>Employee 103193; home branch Thurrock; assigned role Operative Skilled | Deployment branch: Thurrock | Actual role: Operative Skilled | Jobs: 400525 | Customers: JP Morgan Limited | Actual hours: 8.5; source records: 1</x:v>
      </x:c>
      <x:c r="L1959" t="str">
        <x:v>Include</x:v>
      </x:c>
      <x:c r="M1959"/>
      <x:c r="N1959"/>
    </x:row>
    <x:row r="1960">
      <x:c r="A1960" t="str">
        <x:v>M Parker|2026-03-24</x:v>
      </x:c>
      <x:c r="B1960" s="888" t="n">
        <x:v>46105</x:v>
      </x:c>
      <x:c r="C1960" t="str">
        <x:v>M Parker</x:v>
      </x:c>
      <x:c r="D1960" t="str">
        <x:v>Permanent</x:v>
      </x:c>
      <x:c r="E1960" t="str">
        <x:v>Thurrock</x:v>
      </x:c>
      <x:c r="F1960" t="str">
        <x:v>Operative Skilled</x:v>
      </x:c>
      <x:c r="G1960" t="str">
        <x:v>396840</x:v>
      </x:c>
      <x:c r="H1960" t="str">
        <x:v>Dora Osayande</x:v>
      </x:c>
      <x:c r="I1960" s="22" t="n">
        <x:v>8.5</x:v>
      </x:c>
      <x:c r="J1960" t="str">
        <x:v>Worked</x:v>
      </x:c>
      <x:c r="K1960" t="str">
        <x:v>Employee 103193; home branch Thurrock; assigned role Operative Skilled | Deployment branch: Thurrock | Actual role: Operative Porter | Jobs: 396840 | Customers: Dora Osayande | Actual hours: 8.5; source records: 1</x:v>
      </x:c>
      <x:c r="L1960" t="str">
        <x:v>Include</x:v>
      </x:c>
      <x:c r="M1960"/>
      <x:c r="N1960"/>
    </x:row>
    <x:row r="1961">
      <x:c r="A1961" t="str">
        <x:v>M Parker|2026-03-25</x:v>
      </x:c>
      <x:c r="B1961" s="888" t="n">
        <x:v>46106</x:v>
      </x:c>
      <x:c r="C1961" t="str">
        <x:v>M Parker</x:v>
      </x:c>
      <x:c r="D1961" t="str">
        <x:v>Permanent</x:v>
      </x:c>
      <x:c r="E1961" t="str">
        <x:v>Thurrock</x:v>
      </x:c>
      <x:c r="F1961" t="str">
        <x:v>Operative Skilled</x:v>
      </x:c>
      <x:c r="G1961" t="str">
        <x:v>396789</x:v>
      </x:c>
      <x:c r="H1961" t="str">
        <x:v>Luz Peralta Orlas/ Mr Marulanda</x:v>
      </x:c>
      <x:c r="I1961" s="22" t="n">
        <x:v>11</x:v>
      </x:c>
      <x:c r="J1961" t="str">
        <x:v>Worked</x:v>
      </x:c>
      <x:c r="K1961" t="str">
        <x:v>Employee 103193; home branch Thurrock; assigned role Operative Skilled | Deployment branch: Thurrock | Actual role: Operative Porter | Jobs: 396789 | Customers: Luz Peralta Orlas/ Mr Marulanda | Actual hours: 11.0; source records: 1</x:v>
      </x:c>
      <x:c r="L1961" t="str">
        <x:v>Include</x:v>
      </x:c>
      <x:c r="M1961"/>
      <x:c r="N1961"/>
    </x:row>
    <x:row r="1962">
      <x:c r="A1962" t="str">
        <x:v>M Parker|2026-03-26</x:v>
      </x:c>
      <x:c r="B1962" s="888" t="n">
        <x:v>46107</x:v>
      </x:c>
      <x:c r="C1962" t="str">
        <x:v>M Parker</x:v>
      </x:c>
      <x:c r="D1962" t="str">
        <x:v>Permanent</x:v>
      </x:c>
      <x:c r="E1962" t="str">
        <x:v>Thurrock</x:v>
      </x:c>
      <x:c r="F1962" t="str">
        <x:v>Operative Skilled</x:v>
      </x:c>
      <x:c r="G1962" t="str">
        <x:v>399914</x:v>
      </x:c>
      <x:c r="H1962" t="str">
        <x:v>Igal/Bile</x:v>
      </x:c>
      <x:c r="I1962" s="22" t="n">
        <x:v>10</x:v>
      </x:c>
      <x:c r="J1962" t="str">
        <x:v>Worked</x:v>
      </x:c>
      <x:c r="K1962" t="str">
        <x:v>Employee 103193; home branch Thurrock; assigned role Operative Skilled | Deployment branch: Thurrock | Actual role: Operative Porter | Jobs: 399914 | Customers: Igal/Bile | Actual hours: 10.0; source records: 1</x:v>
      </x:c>
      <x:c r="L1962" t="str">
        <x:v>Include</x:v>
      </x:c>
      <x:c r="M1962"/>
      <x:c r="N1962"/>
    </x:row>
    <x:row r="1963">
      <x:c r="A1963" t="str">
        <x:v>M Parker|2026-03-27</x:v>
      </x:c>
      <x:c r="B1963" s="888" t="n">
        <x:v>46108</x:v>
      </x:c>
      <x:c r="C1963" t="str">
        <x:v>M Parker</x:v>
      </x:c>
      <x:c r="D1963" t="str">
        <x:v>Permanent</x:v>
      </x:c>
      <x:c r="E1963" t="str">
        <x:v>Thurrock</x:v>
      </x:c>
      <x:c r="F1963" t="str">
        <x:v>Operative Skilled</x:v>
      </x:c>
      <x:c r="G1963" t="str">
        <x:v>400525</x:v>
      </x:c>
      <x:c r="H1963" t="str">
        <x:v>JP Morgan Limited</x:v>
      </x:c>
      <x:c r="I1963" s="22" t="n">
        <x:v>8.5</x:v>
      </x:c>
      <x:c r="J1963" t="str">
        <x:v>Worked</x:v>
      </x:c>
      <x:c r="K1963" t="str">
        <x:v>Employee 103193; home branch Thurrock; assigned role Operative Skilled | Deployment branch: Thurrock | Actual role: Operative Porter | Jobs: 400525 | Customers: JP Morgan Limited | Actual hours: 8.5; source records: 1</x:v>
      </x:c>
      <x:c r="L1963" t="str">
        <x:v>Include</x:v>
      </x:c>
      <x:c r="M1963"/>
      <x:c r="N1963"/>
    </x:row>
    <x:row r="1964">
      <x:c r="A1964" t="str">
        <x:v>M Parker|2026-03-28</x:v>
      </x:c>
      <x:c r="B1964" s="888" t="n">
        <x:v>46109</x:v>
      </x:c>
      <x:c r="C1964" t="str">
        <x:v>M Parker</x:v>
      </x:c>
      <x:c r="D1964" t="str">
        <x:v>Permanent</x:v>
      </x:c>
      <x:c r="E1964" t="str">
        <x:v>Thurrock</x:v>
      </x:c>
      <x:c r="F1964" t="str">
        <x:v>Operative Skilled</x:v>
      </x:c>
      <x:c r="G1964" t="str">
        <x:v>400525</x:v>
      </x:c>
      <x:c r="H1964" t="str">
        <x:v>JP Morgan Limited</x:v>
      </x:c>
      <x:c r="I1964" s="22" t="n">
        <x:v>8.5</x:v>
      </x:c>
      <x:c r="J1964" t="str">
        <x:v>Worked</x:v>
      </x:c>
      <x:c r="K1964" t="str">
        <x:v>Employee 103193; home branch Thurrock; assigned role Operative Skilled | Deployment branch: Thurrock | Actual role: Operative Porter | Jobs: 400525 | Customers: JP Morgan Limited | Actual hours: 8.5; source records: 1</x:v>
      </x:c>
      <x:c r="L1964" t="str">
        <x:v>Include</x:v>
      </x:c>
      <x:c r="M1964"/>
      <x:c r="N1964"/>
    </x:row>
    <x:row r="1965">
      <x:c r="A1965" t="str">
        <x:v>M Parker|2026-03-29</x:v>
      </x:c>
      <x:c r="B1965" s="888" t="n">
        <x:v>46110</x:v>
      </x:c>
      <x:c r="C1965" t="str">
        <x:v>M Parker</x:v>
      </x:c>
      <x:c r="D1965" t="str">
        <x:v>Permanent</x:v>
      </x:c>
      <x:c r="E1965" t="str">
        <x:v>Thurrock</x:v>
      </x:c>
      <x:c r="F1965" t="str">
        <x:v>Operative Skilled</x:v>
      </x:c>
      <x:c r="G1965" t="str">
        <x:v>400525</x:v>
      </x:c>
      <x:c r="H1965" t="str">
        <x:v>JP Morgan Limited</x:v>
      </x:c>
      <x:c r="I1965" s="22" t="n">
        <x:v>8.5</x:v>
      </x:c>
      <x:c r="J1965" t="str">
        <x:v>Worked</x:v>
      </x:c>
      <x:c r="K1965" t="str">
        <x:v>Employee 103193; home branch Thurrock; assigned role Operative Skilled | Deployment branch: Thurrock | Actual role: Operative Porter | Jobs: 400525 | Customers: JP Morgan Limited | Actual hours: 8.5; source records: 1</x:v>
      </x:c>
      <x:c r="L1965" t="str">
        <x:v>Include</x:v>
      </x:c>
      <x:c r="M1965"/>
      <x:c r="N1965"/>
    </x:row>
    <x:row r="1966">
      <x:c r="A1966" t="str">
        <x:v>M Parker|2026-03-30</x:v>
      </x:c>
      <x:c r="B1966" s="888" t="n">
        <x:v>46111</x:v>
      </x:c>
      <x:c r="C1966" t="str">
        <x:v>M Parker</x:v>
      </x:c>
      <x:c r="D1966" t="str">
        <x:v>Permanent</x:v>
      </x:c>
      <x:c r="E1966" t="str">
        <x:v>Thurrock</x:v>
      </x:c>
      <x:c r="F1966" t="str">
        <x:v>Operative Skilled</x:v>
      </x:c>
      <x:c r="G1966" t="str">
        <x:v>399914</x:v>
      </x:c>
      <x:c r="H1966" t="str">
        <x:v>Igal/Bile</x:v>
      </x:c>
      <x:c r="I1966" s="22" t="n">
        <x:v>8</x:v>
      </x:c>
      <x:c r="J1966" t="str">
        <x:v>Worked</x:v>
      </x:c>
      <x:c r="K1966" t="str">
        <x:v>Employee 103193; home branch Thurrock; assigned role Operative Skilled | Deployment branch: Thurrock | Actual role: Operative Porter | Jobs: 399914 | Customers: Igal/Bile | Actual hours: 8.0; source records: 1</x:v>
      </x:c>
      <x:c r="L1966" t="str">
        <x:v>Include</x:v>
      </x:c>
      <x:c r="M1966"/>
      <x:c r="N1966"/>
    </x:row>
    <x:row r="1967">
      <x:c r="A1967" t="str">
        <x:v>M Parker|2026-03-31</x:v>
      </x:c>
      <x:c r="B1967" s="888" t="n">
        <x:v>46112</x:v>
      </x:c>
      <x:c r="C1967" t="str">
        <x:v>M Parker</x:v>
      </x:c>
      <x:c r="D1967" t="str">
        <x:v>Permanent</x:v>
      </x:c>
      <x:c r="E1967" t="str">
        <x:v>Thurrock</x:v>
      </x:c>
      <x:c r="F1967" t="str">
        <x:v>Operative Skilled</x:v>
      </x:c>
      <x:c r="G1967" t="str">
        <x:v>396718</x:v>
      </x:c>
      <x:c r="H1967" t="str">
        <x:v>Unemhilin/Ms Patricia</x:v>
      </x:c>
      <x:c r="I1967" s="22" t="n">
        <x:v>8</x:v>
      </x:c>
      <x:c r="J1967" t="str">
        <x:v>Worked</x:v>
      </x:c>
      <x:c r="K1967" t="str">
        <x:v>Employee 103193; home branch Thurrock; assigned role Operative Skilled | Deployment branch: Thurrock | Actual role: Operative Porter | Jobs: 396718 | Customers: Unemhilin/Ms Patricia | Actual hours: 8.0; source records: 1</x:v>
      </x:c>
      <x:c r="L1967" t="str">
        <x:v>Include</x:v>
      </x:c>
      <x:c r="M1967"/>
      <x:c r="N1967"/>
    </x:row>
    <x:row r="1968">
      <x:c r="A1968" t="str">
        <x:v>M Rafferty|2026-03-03</x:v>
      </x:c>
      <x:c r="B1968" s="888" t="n">
        <x:v>46084</x:v>
      </x:c>
      <x:c r="C1968" t="str">
        <x:v>M Rafferty</x:v>
      </x:c>
      <x:c r="D1968" t="str">
        <x:v>Permanent</x:v>
      </x:c>
      <x:c r="E1968" t="str">
        <x:v>Thurrock</x:v>
      </x:c>
      <x:c r="F1968" t="str">
        <x:v>Operative Driver</x:v>
      </x:c>
      <x:c r="G1968" t="str">
        <x:v>400346</x:v>
      </x:c>
      <x:c r="H1968" t="str">
        <x:v>Knotel UK Ltd</x:v>
      </x:c>
      <x:c r="I1968" s="22" t="n">
        <x:v>5</x:v>
      </x:c>
      <x:c r="J1968" t="str">
        <x:v>Worked</x:v>
      </x:c>
      <x:c r="K1968" t="str">
        <x:v>Employee 1481; home branch Thurrock; assigned role Operative Driver | Deployment branch: Thurrock | Actual role: Operative Porter | Jobs: 400346 | Customers: Knotel UK Ltd | Actual hours: 5.0; source records: 1</x:v>
      </x:c>
      <x:c r="L1968" t="str">
        <x:v>Include</x:v>
      </x:c>
      <x:c r="M1968"/>
      <x:c r="N1968"/>
    </x:row>
    <x:row r="1969">
      <x:c r="A1969" t="str">
        <x:v>M Rafferty|2026-03-05</x:v>
      </x:c>
      <x:c r="B1969" s="888" t="n">
        <x:v>46086</x:v>
      </x:c>
      <x:c r="C1969" t="str">
        <x:v>M Rafferty</x:v>
      </x:c>
      <x:c r="D1969" t="str">
        <x:v>Permanent</x:v>
      </x:c>
      <x:c r="E1969" t="str">
        <x:v>Thurrock</x:v>
      </x:c>
      <x:c r="F1969" t="str">
        <x:v>Operative Driver</x:v>
      </x:c>
      <x:c r="G1969" t="str">
        <x:v>400403</x:v>
      </x:c>
      <x:c r="H1969" t="str">
        <x:v>Knotel UK Ltd</x:v>
      </x:c>
      <x:c r="I1969" s="22" t="n">
        <x:v>6.5</x:v>
      </x:c>
      <x:c r="J1969" t="str">
        <x:v>Worked</x:v>
      </x:c>
      <x:c r="K1969" t="str">
        <x:v>Employee 1481; home branch Thurrock; assigned role Operative Driver | Deployment branch: Thurrock | Actual role: Operative Porter | Jobs: 400403 | Customers: Knotel UK Ltd | Actual hours: 6.5; source records: 1</x:v>
      </x:c>
      <x:c r="L1969" t="str">
        <x:v>Include</x:v>
      </x:c>
      <x:c r="M1969"/>
      <x:c r="N1969"/>
    </x:row>
    <x:row r="1970">
      <x:c r="A1970" t="str">
        <x:v>M Rafferty|2026-03-10</x:v>
      </x:c>
      <x:c r="B1970" s="888" t="n">
        <x:v>46091</x:v>
      </x:c>
      <x:c r="C1970" t="str">
        <x:v>M Rafferty</x:v>
      </x:c>
      <x:c r="D1970" t="str">
        <x:v>Permanent</x:v>
      </x:c>
      <x:c r="E1970" t="str">
        <x:v>Thurrock</x:v>
      </x:c>
      <x:c r="F1970" t="str">
        <x:v>Operative Driver</x:v>
      </x:c>
      <x:c r="G1970" t="str">
        <x:v>396207</x:v>
      </x:c>
      <x:c r="H1970" t="str">
        <x:v>Linklaters LLP</x:v>
      </x:c>
      <x:c r="I1970" s="22" t="n">
        <x:v>9.5</x:v>
      </x:c>
      <x:c r="J1970" t="str">
        <x:v>Worked</x:v>
      </x:c>
      <x:c r="K1970" t="str">
        <x:v>Employee 1481; home branch Thurrock; assigned role Operative Driver | Deployment branch: Thurrock | Actual role: Operative Porter | Jobs: 396207 | Customers: Linklaters LLP | Actual hours: 9.5; source records: 1</x:v>
      </x:c>
      <x:c r="L1970" t="str">
        <x:v>Include</x:v>
      </x:c>
      <x:c r="M1970"/>
      <x:c r="N1970"/>
    </x:row>
    <x:row r="1971">
      <x:c r="A1971" t="str">
        <x:v>M Rafferty|2026-03-11</x:v>
      </x:c>
      <x:c r="B1971" s="888" t="n">
        <x:v>46092</x:v>
      </x:c>
      <x:c r="C1971" t="str">
        <x:v>M Rafferty</x:v>
      </x:c>
      <x:c r="D1971" t="str">
        <x:v>Permanent</x:v>
      </x:c>
      <x:c r="E1971" t="str">
        <x:v>Thurrock</x:v>
      </x:c>
      <x:c r="F1971" t="str">
        <x:v>Operative Driver</x:v>
      </x:c>
      <x:c r="G1971" t="str">
        <x:v>400803</x:v>
      </x:c>
      <x:c r="H1971" t="str">
        <x:v>Bank of New York Mellon</x:v>
      </x:c>
      <x:c r="I1971" s="22" t="n">
        <x:v>6.5</x:v>
      </x:c>
      <x:c r="J1971" t="str">
        <x:v>Worked</x:v>
      </x:c>
      <x:c r="K1971" t="str">
        <x:v>Employee 1481; home branch Thurrock; assigned role Operative Driver | Deployment branch: Thurrock | Actual role: Operative Skilled | Jobs: 400803 | Customers: Bank of New York Mellon | Actual hours: 6.5; source records: 1</x:v>
      </x:c>
      <x:c r="L1971" t="str">
        <x:v>Include</x:v>
      </x:c>
      <x:c r="M1971"/>
      <x:c r="N1971"/>
    </x:row>
    <x:row r="1972">
      <x:c r="A1972" t="str">
        <x:v>M Rafferty|2026-03-12</x:v>
      </x:c>
      <x:c r="B1972" s="888" t="n">
        <x:v>46093</x:v>
      </x:c>
      <x:c r="C1972" t="str">
        <x:v>M Rafferty</x:v>
      </x:c>
      <x:c r="D1972" t="str">
        <x:v>Permanent</x:v>
      </x:c>
      <x:c r="E1972" t="str">
        <x:v>Thurrock</x:v>
      </x:c>
      <x:c r="F1972" t="str">
        <x:v>Operative Driver</x:v>
      </x:c>
      <x:c r="G1972" t="str">
        <x:v>400717</x:v>
      </x:c>
      <x:c r="H1972" t="str">
        <x:v>CTS Store @ HG Thurrock</x:v>
      </x:c>
      <x:c r="I1972" s="22" t="n">
        <x:v>6</x:v>
      </x:c>
      <x:c r="J1972" t="str">
        <x:v>Worked</x:v>
      </x:c>
      <x:c r="K1972" t="str">
        <x:v>Employee 1481; home branch Thurrock; assigned role Operative Driver | Deployment branch: Thurrock | Actual role: Operative Porter | Jobs: 400717 | Customers: CTS Store @ HG Thurrock | Actual hours: 6.0; source records: 1</x:v>
      </x:c>
      <x:c r="L1972" t="str">
        <x:v>Include</x:v>
      </x:c>
      <x:c r="M1972"/>
      <x:c r="N1972"/>
    </x:row>
    <x:row r="1973">
      <x:c r="A1973" t="str">
        <x:v>M Rafferty|2026-03-17</x:v>
      </x:c>
      <x:c r="B1973" s="888" t="n">
        <x:v>46098</x:v>
      </x:c>
      <x:c r="C1973" t="str">
        <x:v>M Rafferty</x:v>
      </x:c>
      <x:c r="D1973" t="str">
        <x:v>Permanent</x:v>
      </x:c>
      <x:c r="E1973" t="str">
        <x:v>Thurrock</x:v>
      </x:c>
      <x:c r="F1973" t="str">
        <x:v>Operative Driver</x:v>
      </x:c>
      <x:c r="G1973" t="str">
        <x:v>401016, 399934</x:v>
      </x:c>
      <x:c r="H1973" t="str">
        <x:v>Cushman &amp; Wakefield Store @ HG; Knotel UK Ltd</x:v>
      </x:c>
      <x:c r="I1973" s="22" t="n">
        <x:v>8.5</x:v>
      </x:c>
      <x:c r="J1973" t="str">
        <x:v>Worked — 2 records</x:v>
      </x:c>
      <x:c r="K1973" t="str">
        <x:v>Employee 1481; home branch Thurrock; assigned role Operative Driver | Deployment branch: Thurrock | Actual role: Operative Porter, Operative Skilled | Jobs: 401016, 399934 | Customers: Cushman &amp; Wakefield Store @ HG; Knotel UK Ltd | Actual hours: 8.5; source records: 2</x:v>
      </x:c>
      <x:c r="L1973" t="str">
        <x:v>Include</x:v>
      </x:c>
      <x:c r="M1973"/>
      <x:c r="N1973"/>
    </x:row>
    <x:row r="1974">
      <x:c r="A1974" t="str">
        <x:v>M Rafferty|2026-03-18</x:v>
      </x:c>
      <x:c r="B1974" s="888" t="n">
        <x:v>46099</x:v>
      </x:c>
      <x:c r="C1974" t="str">
        <x:v>M Rafferty</x:v>
      </x:c>
      <x:c r="D1974" t="str">
        <x:v>Permanent</x:v>
      </x:c>
      <x:c r="E1974" t="str">
        <x:v>Thurrock</x:v>
      </x:c>
      <x:c r="F1974" t="str">
        <x:v>Operative Driver</x:v>
      </x:c>
      <x:c r="G1974" t="str">
        <x:v>400803</x:v>
      </x:c>
      <x:c r="H1974" t="str">
        <x:v>Bank of New York Mellon</x:v>
      </x:c>
      <x:c r="I1974" s="22" t="n">
        <x:v>5.5</x:v>
      </x:c>
      <x:c r="J1974" t="str">
        <x:v>Worked</x:v>
      </x:c>
      <x:c r="K1974" t="str">
        <x:v>Employee 1481; home branch Thurrock; assigned role Operative Driver | Deployment branch: Thurrock | Actual role: Operative Skilled | Jobs: 400803 | Customers: Bank of New York Mellon | Actual hours: 5.5; source records: 1</x:v>
      </x:c>
      <x:c r="L1974" t="str">
        <x:v>Include</x:v>
      </x:c>
      <x:c r="M1974"/>
      <x:c r="N1974"/>
    </x:row>
    <x:row r="1975">
      <x:c r="A1975" t="str">
        <x:v>M Rafferty|2026-03-19</x:v>
      </x:c>
      <x:c r="B1975" s="888" t="n">
        <x:v>46100</x:v>
      </x:c>
      <x:c r="C1975" t="str">
        <x:v>M Rafferty</x:v>
      </x:c>
      <x:c r="D1975" t="str">
        <x:v>Permanent</x:v>
      </x:c>
      <x:c r="E1975" t="str">
        <x:v>Thurrock</x:v>
      </x:c>
      <x:c r="F1975" t="str">
        <x:v>Operative Driver</x:v>
      </x:c>
      <x:c r="G1975" t="str">
        <x:v>400732A</x:v>
      </x:c>
      <x:c r="H1975" t="str">
        <x:v>Alison Toomey/Ms</x:v>
      </x:c>
      <x:c r="I1975" s="22" t="n">
        <x:v>7</x:v>
      </x:c>
      <x:c r="J1975" t="str">
        <x:v>Worked</x:v>
      </x:c>
      <x:c r="K1975" t="str">
        <x:v>Employee 1481; home branch Thurrock; assigned role Operative Driver | Deployment branch: Thurrock | Actual role: Operative Skilled | Jobs: 400732A | Customers: Alison Toomey/Ms | Actual hours: 7.0; source records: 1</x:v>
      </x:c>
      <x:c r="L1975" t="str">
        <x:v>Include</x:v>
      </x:c>
      <x:c r="M1975"/>
      <x:c r="N1975"/>
    </x:row>
    <x:row r="1976">
      <x:c r="A1976" t="str">
        <x:v>M Rafferty|2026-03-24</x:v>
      </x:c>
      <x:c r="B1976" s="888" t="n">
        <x:v>46105</x:v>
      </x:c>
      <x:c r="C1976" t="str">
        <x:v>M Rafferty</x:v>
      </x:c>
      <x:c r="D1976" t="str">
        <x:v>Permanent</x:v>
      </x:c>
      <x:c r="E1976" t="str">
        <x:v>Thurrock</x:v>
      </x:c>
      <x:c r="F1976" t="str">
        <x:v>Operative Driver</x:v>
      </x:c>
      <x:c r="G1976" t="str">
        <x:v>399620</x:v>
      </x:c>
      <x:c r="H1976" t="str">
        <x:v>Accenture UK Ltd</x:v>
      </x:c>
      <x:c r="I1976" s="22" t="n">
        <x:v>7.5</x:v>
      </x:c>
      <x:c r="J1976" t="str">
        <x:v>Worked</x:v>
      </x:c>
      <x:c r="K1976" t="str">
        <x:v>Employee 1481; home branch Thurrock; assigned role Operative Driver | Deployment branch: Thurrock | Actual role: Operative Porter | Jobs: 399620 | Customers: Accenture UK Ltd | Actual hours: 7.5; source records: 1</x:v>
      </x:c>
      <x:c r="L1976" t="str">
        <x:v>Include</x:v>
      </x:c>
      <x:c r="M1976"/>
      <x:c r="N1976"/>
    </x:row>
    <x:row r="1977">
      <x:c r="A1977" t="str">
        <x:v>M Rafferty|2026-03-25</x:v>
      </x:c>
      <x:c r="B1977" s="888" t="n">
        <x:v>46106</x:v>
      </x:c>
      <x:c r="C1977" t="str">
        <x:v>M Rafferty</x:v>
      </x:c>
      <x:c r="D1977" t="str">
        <x:v>Permanent</x:v>
      </x:c>
      <x:c r="E1977" t="str">
        <x:v>Thurrock</x:v>
      </x:c>
      <x:c r="F1977" t="str">
        <x:v>Operative Driver</x:v>
      </x:c>
      <x:c r="G1977" t="str">
        <x:v>396599</x:v>
      </x:c>
      <x:c r="H1977" t="str">
        <x:v>Rickmansworth Library / Herts CC</x:v>
      </x:c>
      <x:c r="I1977" s="22" t="n">
        <x:v>7.5</x:v>
      </x:c>
      <x:c r="J1977" t="str">
        <x:v>Worked</x:v>
      </x:c>
      <x:c r="K1977" t="str">
        <x:v>Employee 1481; home branch Thurrock; assigned role Operative Driver | Deployment branch: Thurrock | Actual role: Operative Porter | Jobs: 396599 | Customers: Rickmansworth Library / Herts CC | Actual hours: 7.5; source records: 1</x:v>
      </x:c>
      <x:c r="L1977" t="str">
        <x:v>Include</x:v>
      </x:c>
      <x:c r="M1977"/>
      <x:c r="N1977"/>
    </x:row>
    <x:row r="1978">
      <x:c r="A1978" t="str">
        <x:v>M Rafferty|2026-03-26</x:v>
      </x:c>
      <x:c r="B1978" s="888" t="n">
        <x:v>46107</x:v>
      </x:c>
      <x:c r="C1978" t="str">
        <x:v>M Rafferty</x:v>
      </x:c>
      <x:c r="D1978" t="str">
        <x:v>Permanent</x:v>
      </x:c>
      <x:c r="E1978" t="str">
        <x:v>Thurrock</x:v>
      </x:c>
      <x:c r="F1978" t="str">
        <x:v>Operative Driver</x:v>
      </x:c>
      <x:c r="G1978" t="str">
        <x:v>401079</x:v>
      </x:c>
      <x:c r="H1978" t="str">
        <x:v>Fidelis Marketing Limited</x:v>
      </x:c>
      <x:c r="I1978" s="22" t="n">
        <x:v>9</x:v>
      </x:c>
      <x:c r="J1978" t="str">
        <x:v>Worked</x:v>
      </x:c>
      <x:c r="K1978" t="str">
        <x:v>Employee 1481; home branch Thurrock; assigned role Operative Driver | Deployment branch: Thurrock | Actual role: Operative Porter | Jobs: 401079 | Customers: Fidelis Marketing Limited | Actual hours: 9.0; source records: 1</x:v>
      </x:c>
      <x:c r="L1978" t="str">
        <x:v>Include</x:v>
      </x:c>
      <x:c r="M1978"/>
      <x:c r="N1978"/>
    </x:row>
    <x:row r="1979">
      <x:c r="A1979" t="str">
        <x:v>M Rafferty|2026-03-31</x:v>
      </x:c>
      <x:c r="B1979" s="888" t="n">
        <x:v>46112</x:v>
      </x:c>
      <x:c r="C1979" t="str">
        <x:v>M Rafferty</x:v>
      </x:c>
      <x:c r="D1979" t="str">
        <x:v>Permanent</x:v>
      </x:c>
      <x:c r="E1979" t="str">
        <x:v>Thurrock</x:v>
      </x:c>
      <x:c r="F1979" t="str">
        <x:v>Operative Driver</x:v>
      </x:c>
      <x:c r="G1979" t="str">
        <x:v>400147</x:v>
      </x:c>
      <x:c r="H1979" t="str">
        <x:v>JVCKenwood UK Limited</x:v>
      </x:c>
      <x:c r="I1979" s="22" t="n">
        <x:v>9</x:v>
      </x:c>
      <x:c r="J1979" t="str">
        <x:v>Worked</x:v>
      </x:c>
      <x:c r="K1979" t="str">
        <x:v>Employee 1481; home branch Thurrock; assigned role Operative Driver | Deployment branch: Thurrock | Actual role: Operative Porter | Jobs: 400147 | Customers: JVCKenwood UK Limited | Actual hours: 9.0; source records: 1</x:v>
      </x:c>
      <x:c r="L1979" t="str">
        <x:v>Include</x:v>
      </x:c>
      <x:c r="M1979"/>
      <x:c r="N1979"/>
    </x:row>
    <x:row r="1980">
      <x:c r="A1980" t="str">
        <x:v>M. Musadik Ali (B) EV|2026-03-02</x:v>
      </x:c>
      <x:c r="B1980" s="888" t="n">
        <x:v>46083</x:v>
      </x:c>
      <x:c r="C1980" t="str">
        <x:v>M. Musadik Ali (B) EV</x:v>
      </x:c>
      <x:c r="D1980" t="str">
        <x:v>Permanent</x:v>
      </x:c>
      <x:c r="E1980" t="str">
        <x:v>Thurrock</x:v>
      </x:c>
      <x:c r="F1980" t="str">
        <x:v>Operative Porter</x:v>
      </x:c>
      <x:c r="G1980" t="str">
        <x:v>400606</x:v>
      </x:c>
      <x:c r="H1980" t="str">
        <x:v>BGC Partners</x:v>
      </x:c>
      <x:c r="I1980" s="22" t="n">
        <x:v>4.5</x:v>
      </x:c>
      <x:c r="J1980" t="str">
        <x:v>Worked</x:v>
      </x:c>
      <x:c r="K1980" t="str">
        <x:v>Employee 103440; home branch Thurrock; assigned role Operative Porter | Deployment branch: Thurrock | Actual role: Operative Driver | Jobs: 400606 | Customers: BGC Partners | Actual hours: 4.5; source records: 1</x:v>
      </x:c>
      <x:c r="L1980" t="str">
        <x:v>Include</x:v>
      </x:c>
      <x:c r="M1980"/>
      <x:c r="N1980"/>
    </x:row>
    <x:row r="1981">
      <x:c r="A1981" t="str">
        <x:v>M. Musadik Ali (B) EV|2026-03-03</x:v>
      </x:c>
      <x:c r="B1981" s="888" t="n">
        <x:v>46084</x:v>
      </x:c>
      <x:c r="C1981" t="str">
        <x:v>M. Musadik Ali (B) EV</x:v>
      </x:c>
      <x:c r="D1981" t="str">
        <x:v>Permanent</x:v>
      </x:c>
      <x:c r="E1981" t="str">
        <x:v>Thurrock</x:v>
      </x:c>
      <x:c r="F1981" t="str">
        <x:v>Operative Porter</x:v>
      </x:c>
      <x:c r="G1981" t="str">
        <x:v>400582</x:v>
      </x:c>
      <x:c r="H1981" t="str">
        <x:v>Restore Harrow-Green</x:v>
      </x:c>
      <x:c r="I1981" s="22" t="n">
        <x:v>8.5</x:v>
      </x:c>
      <x:c r="J1981" t="str">
        <x:v>Worked</x:v>
      </x:c>
      <x:c r="K1981" t="str">
        <x:v>Employee 103440; home branch Thurrock; assigned role Operative Porter | Deployment branch: Thurrock | Actual role: Operative Driver | Jobs: 400582 | Customers: Restore Harrow-Green | Actual hours: 8.5; source records: 1</x:v>
      </x:c>
      <x:c r="L1981" t="str">
        <x:v>Include</x:v>
      </x:c>
      <x:c r="M1981"/>
      <x:c r="N1981"/>
    </x:row>
    <x:row r="1982">
      <x:c r="A1982" t="str">
        <x:v>M. Musadik Ali (B) EV|2026-03-04</x:v>
      </x:c>
      <x:c r="B1982" s="888" t="n">
        <x:v>46085</x:v>
      </x:c>
      <x:c r="C1982" t="str">
        <x:v>M. Musadik Ali (B) EV</x:v>
      </x:c>
      <x:c r="D1982" t="str">
        <x:v>Permanent</x:v>
      </x:c>
      <x:c r="E1982" t="str">
        <x:v>Thurrock</x:v>
      </x:c>
      <x:c r="F1982" t="str">
        <x:v>Operative Porter</x:v>
      </x:c>
      <x:c r="G1982" t="str">
        <x:v>396806</x:v>
      </x:c>
      <x:c r="H1982" t="str">
        <x:v>Wadud/Ms Saima</x:v>
      </x:c>
      <x:c r="I1982" s="22" t="n">
        <x:v>7</x:v>
      </x:c>
      <x:c r="J1982" t="str">
        <x:v>Worked</x:v>
      </x:c>
      <x:c r="K1982" t="str">
        <x:v>Employee 103440; home branch Thurrock; assigned role Operative Porter | Deployment branch: Thurrock | Actual role: Operative Driver | Jobs: 396806 | Customers: Wadud/Ms Saima | Actual hours: 7.0; source records: 1</x:v>
      </x:c>
      <x:c r="L1982" t="str">
        <x:v>Include</x:v>
      </x:c>
      <x:c r="M1982"/>
      <x:c r="N1982"/>
    </x:row>
    <x:row r="1983">
      <x:c r="A1983" t="str">
        <x:v>M. Musadik Ali (B) EV|2026-03-05</x:v>
      </x:c>
      <x:c r="B1983" s="888" t="n">
        <x:v>46086</x:v>
      </x:c>
      <x:c r="C1983" t="str">
        <x:v>M. Musadik Ali (B) EV</x:v>
      </x:c>
      <x:c r="D1983" t="str">
        <x:v>Permanent</x:v>
      </x:c>
      <x:c r="E1983" t="str">
        <x:v>Thurrock</x:v>
      </x:c>
      <x:c r="F1983" t="str">
        <x:v>Operative Porter</x:v>
      </x:c>
      <x:c r="G1983" t="str">
        <x:v>400250</x:v>
      </x:c>
      <x:c r="H1983" t="str">
        <x:v>Apple Europe Limited</x:v>
      </x:c>
      <x:c r="I1983" s="22" t="n">
        <x:v>8</x:v>
      </x:c>
      <x:c r="J1983" t="str">
        <x:v>Worked</x:v>
      </x:c>
      <x:c r="K1983" t="str">
        <x:v>Employee 103440; home branch Thurrock; assigned role Operative Porter | Deployment branch: Thurrock | Actual role: Operative Skilled | Jobs: 400250 | Customers: Apple Europe Limited | Actual hours: 8.0; source records: 1</x:v>
      </x:c>
      <x:c r="L1983" t="str">
        <x:v>Include</x:v>
      </x:c>
      <x:c r="M1983"/>
      <x:c r="N1983"/>
    </x:row>
    <x:row r="1984">
      <x:c r="A1984" t="str">
        <x:v>M. Musadik Ali (B) EV|2026-03-10</x:v>
      </x:c>
      <x:c r="B1984" s="888" t="n">
        <x:v>46091</x:v>
      </x:c>
      <x:c r="C1984" t="str">
        <x:v>M. Musadik Ali (B) EV</x:v>
      </x:c>
      <x:c r="D1984" t="str">
        <x:v>Permanent</x:v>
      </x:c>
      <x:c r="E1984" t="str">
        <x:v>Thurrock</x:v>
      </x:c>
      <x:c r="F1984" t="str">
        <x:v>Operative Porter</x:v>
      </x:c>
      <x:c r="G1984" t="str">
        <x:v>400930</x:v>
      </x:c>
      <x:c r="H1984" t="str">
        <x:v>Fidelis Marketing Limited</x:v>
      </x:c>
      <x:c r="I1984" s="22" t="n">
        <x:v>4</x:v>
      </x:c>
      <x:c r="J1984" t="str">
        <x:v>Worked</x:v>
      </x:c>
      <x:c r="K1984" t="str">
        <x:v>Employee 103440; home branch Thurrock; assigned role Operative Porter | Deployment branch: Thurrock | Actual role: Operative Driver | Jobs: 400930 | Customers: Fidelis Marketing Limited | Actual hours: 4.0; source records: 1</x:v>
      </x:c>
      <x:c r="L1984" t="str">
        <x:v>Include</x:v>
      </x:c>
      <x:c r="M1984"/>
      <x:c r="N1984"/>
    </x:row>
    <x:row r="1985">
      <x:c r="A1985" t="str">
        <x:v>M. Musadik Ali (B) EV|2026-03-11</x:v>
      </x:c>
      <x:c r="B1985" s="888" t="n">
        <x:v>46092</x:v>
      </x:c>
      <x:c r="C1985" t="str">
        <x:v>M. Musadik Ali (B) EV</x:v>
      </x:c>
      <x:c r="D1985" t="str">
        <x:v>Permanent</x:v>
      </x:c>
      <x:c r="E1985" t="str">
        <x:v>Thurrock</x:v>
      </x:c>
      <x:c r="F1985" t="str">
        <x:v>Operative Porter</x:v>
      </x:c>
      <x:c r="G1985" t="str">
        <x:v>400803</x:v>
      </x:c>
      <x:c r="H1985" t="str">
        <x:v>Bank of New York Mellon</x:v>
      </x:c>
      <x:c r="I1985" s="22" t="n">
        <x:v>6.5</x:v>
      </x:c>
      <x:c r="J1985" t="str">
        <x:v>Worked</x:v>
      </x:c>
      <x:c r="K1985" t="str">
        <x:v>Employee 103440; home branch Thurrock; assigned role Operative Porter | Deployment branch: Thurrock | Actual role: Operative Driver | Jobs: 400803 | Customers: Bank of New York Mellon | Actual hours: 6.5; source records: 1</x:v>
      </x:c>
      <x:c r="L1985" t="str">
        <x:v>Include</x:v>
      </x:c>
      <x:c r="M1985"/>
      <x:c r="N1985"/>
    </x:row>
    <x:row r="1986">
      <x:c r="A1986" t="str">
        <x:v>M. Musadik Ali (B) EV|2026-03-12</x:v>
      </x:c>
      <x:c r="B1986" s="888" t="n">
        <x:v>46093</x:v>
      </x:c>
      <x:c r="C1986" t="str">
        <x:v>M. Musadik Ali (B) EV</x:v>
      </x:c>
      <x:c r="D1986" t="str">
        <x:v>Permanent</x:v>
      </x:c>
      <x:c r="E1986" t="str">
        <x:v>Thurrock</x:v>
      </x:c>
      <x:c r="F1986" t="str">
        <x:v>Operative Porter</x:v>
      </x:c>
      <x:c r="G1986" t="str">
        <x:v>398210</x:v>
      </x:c>
      <x:c r="H1986" t="str">
        <x:v>London Metropolitan University</x:v>
      </x:c>
      <x:c r="I1986" s="22" t="n">
        <x:v>8.5</x:v>
      </x:c>
      <x:c r="J1986" t="str">
        <x:v>Worked</x:v>
      </x:c>
      <x:c r="K1986" t="str">
        <x:v>Employee 103440; home branch Thurrock; assigned role Operative Porter | Deployment branch: Thurrock | Actual role: Operative Driver | Jobs: 398210 | Customers: London Metropolitan University | Actual hours: 8.5; source records: 1</x:v>
      </x:c>
      <x:c r="L1986" t="str">
        <x:v>Include</x:v>
      </x:c>
      <x:c r="M1986"/>
      <x:c r="N1986"/>
    </x:row>
    <x:row r="1987">
      <x:c r="A1987" t="str">
        <x:v>M. Musadik Ali (B) EV|2026-03-13</x:v>
      </x:c>
      <x:c r="B1987" s="888" t="n">
        <x:v>46094</x:v>
      </x:c>
      <x:c r="C1987" t="str">
        <x:v>M. Musadik Ali (B) EV</x:v>
      </x:c>
      <x:c r="D1987" t="str">
        <x:v>Permanent</x:v>
      </x:c>
      <x:c r="E1987" t="str">
        <x:v>Thurrock</x:v>
      </x:c>
      <x:c r="F1987" t="str">
        <x:v>Operative Porter</x:v>
      </x:c>
      <x:c r="G1987" t="str">
        <x:v>398210</x:v>
      </x:c>
      <x:c r="H1987" t="str">
        <x:v>London Metropolitan University</x:v>
      </x:c>
      <x:c r="I1987" s="22" t="n">
        <x:v>13.5</x:v>
      </x:c>
      <x:c r="J1987" t="str">
        <x:v>Worked</x:v>
      </x:c>
      <x:c r="K1987" t="str">
        <x:v>Employee 103440; home branch Thurrock; assigned role Operative Porter | Deployment branch: Thurrock | Actual role: Operative Driver | Jobs: 398210 | Customers: London Metropolitan University | Actual hours: 13.5; source records: 1</x:v>
      </x:c>
      <x:c r="L1987" t="str">
        <x:v>Include</x:v>
      </x:c>
      <x:c r="M1987"/>
      <x:c r="N1987"/>
    </x:row>
    <x:row r="1988">
      <x:c r="A1988" t="str">
        <x:v>M. Musadik Ali (B) EV|2026-03-14</x:v>
      </x:c>
      <x:c r="B1988" s="888" t="n">
        <x:v>46095</x:v>
      </x:c>
      <x:c r="C1988" t="str">
        <x:v>M. Musadik Ali (B) EV</x:v>
      </x:c>
      <x:c r="D1988" t="str">
        <x:v>Permanent</x:v>
      </x:c>
      <x:c r="E1988" t="str">
        <x:v>Thurrock</x:v>
      </x:c>
      <x:c r="F1988" t="str">
        <x:v>Operative Porter</x:v>
      </x:c>
      <x:c r="G1988" t="str">
        <x:v>400534</x:v>
      </x:c>
      <x:c r="H1988" t="str">
        <x:v>Bank of America Merrill Lynch</x:v>
      </x:c>
      <x:c r="I1988" s="22" t="n">
        <x:v>7.5</x:v>
      </x:c>
      <x:c r="J1988" t="str">
        <x:v>Worked</x:v>
      </x:c>
      <x:c r="K1988" t="str">
        <x:v>Employee 103440; home branch Thurrock; assigned role Operative Porter | Deployment branch: Thurrock | Actual role: Operative Driver | Jobs: 400534 | Customers: Bank of America Merrill Lynch | Actual hours: 7.5; source records: 1</x:v>
      </x:c>
      <x:c r="L1988" t="str">
        <x:v>Include</x:v>
      </x:c>
      <x:c r="M1988"/>
      <x:c r="N1988"/>
    </x:row>
    <x:row r="1989">
      <x:c r="A1989" t="str">
        <x:v>M. Musadik Ali (B) EV|2026-03-16</x:v>
      </x:c>
      <x:c r="B1989" s="888" t="n">
        <x:v>46097</x:v>
      </x:c>
      <x:c r="C1989" t="str">
        <x:v>M. Musadik Ali (B) EV</x:v>
      </x:c>
      <x:c r="D1989" t="str">
        <x:v>Permanent</x:v>
      </x:c>
      <x:c r="E1989" t="str">
        <x:v>Thurrock</x:v>
      </x:c>
      <x:c r="F1989" t="str">
        <x:v>Operative Porter</x:v>
      </x:c>
      <x:c r="G1989" t="str">
        <x:v>398210</x:v>
      </x:c>
      <x:c r="H1989" t="str">
        <x:v>London Metropolitan University</x:v>
      </x:c>
      <x:c r="I1989" s="22" t="n">
        <x:v>13.5</x:v>
      </x:c>
      <x:c r="J1989" t="str">
        <x:v>Worked</x:v>
      </x:c>
      <x:c r="K1989" t="str">
        <x:v>Employee 103440; home branch Thurrock; assigned role Operative Porter | Deployment branch: Thurrock | Actual role: Operative Driver | Jobs: 398210 | Customers: London Metropolitan University | Actual hours: 13.5; source records: 1</x:v>
      </x:c>
      <x:c r="L1989" t="str">
        <x:v>Include</x:v>
      </x:c>
      <x:c r="M1989"/>
      <x:c r="N1989"/>
    </x:row>
    <x:row r="1990">
      <x:c r="A1990" t="str">
        <x:v>M. Musadik Ali (B) EV|2026-03-17</x:v>
      </x:c>
      <x:c r="B1990" s="888" t="n">
        <x:v>46098</x:v>
      </x:c>
      <x:c r="C1990" t="str">
        <x:v>M. Musadik Ali (B) EV</x:v>
      </x:c>
      <x:c r="D1990" t="str">
        <x:v>Permanent</x:v>
      </x:c>
      <x:c r="E1990" t="str">
        <x:v>Thurrock</x:v>
      </x:c>
      <x:c r="F1990" t="str">
        <x:v>Operative Porter</x:v>
      </x:c>
      <x:c r="G1990" t="str">
        <x:v>398210</x:v>
      </x:c>
      <x:c r="H1990" t="str">
        <x:v>London Metropolitan University</x:v>
      </x:c>
      <x:c r="I1990" s="22" t="n">
        <x:v>13.5</x:v>
      </x:c>
      <x:c r="J1990" t="str">
        <x:v>Worked</x:v>
      </x:c>
      <x:c r="K1990" t="str">
        <x:v>Employee 103440; home branch Thurrock; assigned role Operative Porter | Deployment branch: Thurrock | Actual role: Operative Driver | Jobs: 398210 | Customers: London Metropolitan University | Actual hours: 13.5; source records: 1</x:v>
      </x:c>
      <x:c r="L1990" t="str">
        <x:v>Include</x:v>
      </x:c>
      <x:c r="M1990"/>
      <x:c r="N1990"/>
    </x:row>
    <x:row r="1991">
      <x:c r="A1991" t="str">
        <x:v>M. Musadik Ali (B) EV|2026-03-18</x:v>
      </x:c>
      <x:c r="B1991" s="888" t="n">
        <x:v>46099</x:v>
      </x:c>
      <x:c r="C1991" t="str">
        <x:v>M. Musadik Ali (B) EV</x:v>
      </x:c>
      <x:c r="D1991" t="str">
        <x:v>Permanent</x:v>
      </x:c>
      <x:c r="E1991" t="str">
        <x:v>Thurrock</x:v>
      </x:c>
      <x:c r="F1991" t="str">
        <x:v>Operative Porter</x:v>
      </x:c>
      <x:c r="G1991" t="str">
        <x:v>400241</x:v>
      </x:c>
      <x:c r="H1991" t="str">
        <x:v>Rotimi/Ms Comfort</x:v>
      </x:c>
      <x:c r="I1991" s="22" t="n">
        <x:v>7.5</x:v>
      </x:c>
      <x:c r="J1991" t="str">
        <x:v>Worked</x:v>
      </x:c>
      <x:c r="K1991" t="str">
        <x:v>Employee 103440; home branch Thurrock; assigned role Operative Porter | Deployment branch: Thurrock | Actual role: Operative Driver | Jobs: 400241 | Customers: Rotimi/Ms Comfort | Actual hours: 7.5; source records: 1</x:v>
      </x:c>
      <x:c r="L1991" t="str">
        <x:v>Include</x:v>
      </x:c>
      <x:c r="M1991"/>
      <x:c r="N1991"/>
    </x:row>
    <x:row r="1992">
      <x:c r="A1992" t="str">
        <x:v>M. Musadik Ali (B) EV|2026-03-19</x:v>
      </x:c>
      <x:c r="B1992" s="888" t="n">
        <x:v>46100</x:v>
      </x:c>
      <x:c r="C1992" t="str">
        <x:v>M. Musadik Ali (B) EV</x:v>
      </x:c>
      <x:c r="D1992" t="str">
        <x:v>Permanent</x:v>
      </x:c>
      <x:c r="E1992" t="str">
        <x:v>Thurrock</x:v>
      </x:c>
      <x:c r="F1992" t="str">
        <x:v>Operative Porter</x:v>
      </x:c>
      <x:c r="G1992"/>
      <x:c r="H1992"/>
      <x:c r="I1992" s="22" t="n">
        <x:v>0</x:v>
      </x:c>
      <x:c r="J1992" t="str">
        <x:v>Annual leave</x:v>
      </x:c>
      <x:c r="K1992" t="str">
        <x:v>Employee 103440; home branch Thurrock; assigned role Operative Porter | Leave: Annual Leave (Hours) | Leave calendar basis: Variable-pattern period</x:v>
      </x:c>
      <x:c r="L1992" t="str">
        <x:v>Include</x:v>
      </x:c>
      <x:c r="M1992"/>
      <x:c r="N1992"/>
    </x:row>
    <x:row r="1993">
      <x:c r="A1993" t="str">
        <x:v>M. Musadik Ali (B) EV|2026-03-20</x:v>
      </x:c>
      <x:c r="B1993" s="888" t="n">
        <x:v>46101</x:v>
      </x:c>
      <x:c r="C1993" t="str">
        <x:v>M. Musadik Ali (B) EV</x:v>
      </x:c>
      <x:c r="D1993" t="str">
        <x:v>Permanent</x:v>
      </x:c>
      <x:c r="E1993" t="str">
        <x:v>Thurrock</x:v>
      </x:c>
      <x:c r="F1993" t="str">
        <x:v>Operative Porter</x:v>
      </x:c>
      <x:c r="G1993"/>
      <x:c r="H1993"/>
      <x:c r="I1993" s="22" t="n">
        <x:v>0</x:v>
      </x:c>
      <x:c r="J1993" t="str">
        <x:v>Annual leave</x:v>
      </x:c>
      <x:c r="K1993" t="str">
        <x:v>Employee 103440; home branch Thurrock; assigned role Operative Porter | Leave: Annual Leave (Hours) | Leave calendar basis: Variable-pattern period</x:v>
      </x:c>
      <x:c r="L1993" t="str">
        <x:v>Include</x:v>
      </x:c>
      <x:c r="M1993"/>
      <x:c r="N1993"/>
    </x:row>
    <x:row r="1994">
      <x:c r="A1994" t="str">
        <x:v>M. Musadik Ali (B) EV|2026-03-23</x:v>
      </x:c>
      <x:c r="B1994" s="888" t="n">
        <x:v>46104</x:v>
      </x:c>
      <x:c r="C1994" t="str">
        <x:v>M. Musadik Ali (B) EV</x:v>
      </x:c>
      <x:c r="D1994" t="str">
        <x:v>Permanent</x:v>
      </x:c>
      <x:c r="E1994" t="str">
        <x:v>Thurrock</x:v>
      </x:c>
      <x:c r="F1994" t="str">
        <x:v>Operative Porter</x:v>
      </x:c>
      <x:c r="G1994" t="str">
        <x:v>398210</x:v>
      </x:c>
      <x:c r="H1994" t="str">
        <x:v>London Metropolitan University</x:v>
      </x:c>
      <x:c r="I1994" s="22" t="n">
        <x:v>8.5</x:v>
      </x:c>
      <x:c r="J1994" t="str">
        <x:v>Worked</x:v>
      </x:c>
      <x:c r="K1994" t="str">
        <x:v>Employee 103440; home branch Thurrock; assigned role Operative Porter | Deployment branch: Thurrock | Actual role: Operative Driver | Jobs: 398210 | Customers: London Metropolitan University | Actual hours: 8.5; source records: 1</x:v>
      </x:c>
      <x:c r="L1994" t="str">
        <x:v>Include</x:v>
      </x:c>
      <x:c r="M1994"/>
      <x:c r="N1994"/>
    </x:row>
    <x:row r="1995">
      <x:c r="A1995" t="str">
        <x:v>M. Musadik Ali (B) EV|2026-03-24</x:v>
      </x:c>
      <x:c r="B1995" s="888" t="n">
        <x:v>46105</x:v>
      </x:c>
      <x:c r="C1995" t="str">
        <x:v>M. Musadik Ali (B) EV</x:v>
      </x:c>
      <x:c r="D1995" t="str">
        <x:v>Permanent</x:v>
      </x:c>
      <x:c r="E1995" t="str">
        <x:v>Thurrock</x:v>
      </x:c>
      <x:c r="F1995" t="str">
        <x:v>Operative Porter</x:v>
      </x:c>
      <x:c r="G1995" t="str">
        <x:v>396207</x:v>
      </x:c>
      <x:c r="H1995" t="str">
        <x:v>Linklaters LLP</x:v>
      </x:c>
      <x:c r="I1995" s="22" t="n">
        <x:v>8.5</x:v>
      </x:c>
      <x:c r="J1995" t="str">
        <x:v>Worked</x:v>
      </x:c>
      <x:c r="K1995" t="str">
        <x:v>Employee 103440; home branch Thurrock; assigned role Operative Porter | Deployment branch: Thurrock | Actual role: Operative Driver | Jobs: 396207 | Customers: Linklaters LLP | Actual hours: 8.5; source records: 1</x:v>
      </x:c>
      <x:c r="L1995" t="str">
        <x:v>Include</x:v>
      </x:c>
      <x:c r="M1995"/>
      <x:c r="N1995"/>
    </x:row>
    <x:row r="1996">
      <x:c r="A1996" t="str">
        <x:v>M. Musadik Ali (B) EV|2026-03-25</x:v>
      </x:c>
      <x:c r="B1996" s="888" t="n">
        <x:v>46106</x:v>
      </x:c>
      <x:c r="C1996" t="str">
        <x:v>M. Musadik Ali (B) EV</x:v>
      </x:c>
      <x:c r="D1996" t="str">
        <x:v>Permanent</x:v>
      </x:c>
      <x:c r="E1996" t="str">
        <x:v>Thurrock</x:v>
      </x:c>
      <x:c r="F1996" t="str">
        <x:v>Operative Porter</x:v>
      </x:c>
      <x:c r="G1996" t="str">
        <x:v>400289, 396599</x:v>
      </x:c>
      <x:c r="H1996" t="str">
        <x:v>HSBC/JLL; Rickmansworth Library / Herts CC</x:v>
      </x:c>
      <x:c r="I1996" s="22" t="n">
        <x:v>13</x:v>
      </x:c>
      <x:c r="J1996" t="str">
        <x:v>Worked — 2 records</x:v>
      </x:c>
      <x:c r="K1996" t="str">
        <x:v>Employee 103440; home branch Thurrock; assigned role Operative Porter | Deployment branch: Thurrock | Actual role: Operative Driver | Jobs: 400289, 396599 | Customers: HSBC/JLL; Rickmansworth Library / Herts CC | Actual hours: 13.0; source records: 2</x:v>
      </x:c>
      <x:c r="L1996" t="str">
        <x:v>Include</x:v>
      </x:c>
      <x:c r="M1996"/>
      <x:c r="N1996"/>
    </x:row>
    <x:row r="1997">
      <x:c r="A1997" t="str">
        <x:v>M. Musadik Ali (B) EV|2026-03-26</x:v>
      </x:c>
      <x:c r="B1997" s="888" t="n">
        <x:v>46107</x:v>
      </x:c>
      <x:c r="C1997" t="str">
        <x:v>M. Musadik Ali (B) EV</x:v>
      </x:c>
      <x:c r="D1997" t="str">
        <x:v>Permanent</x:v>
      </x:c>
      <x:c r="E1997" t="str">
        <x:v>Thurrock</x:v>
      </x:c>
      <x:c r="F1997" t="str">
        <x:v>Operative Porter</x:v>
      </x:c>
      <x:c r="G1997" t="str">
        <x:v>398210</x:v>
      </x:c>
      <x:c r="H1997" t="str">
        <x:v>London Metropolitan University</x:v>
      </x:c>
      <x:c r="I1997" s="22" t="n">
        <x:v>8.5</x:v>
      </x:c>
      <x:c r="J1997" t="str">
        <x:v>Worked</x:v>
      </x:c>
      <x:c r="K1997" t="str">
        <x:v>Employee 103440; home branch Thurrock; assigned role Operative Porter | Deployment branch: Thurrock | Actual role: Operative Driver | Jobs: 398210 | Customers: London Metropolitan University | Actual hours: 8.5; source records: 1</x:v>
      </x:c>
      <x:c r="L1997" t="str">
        <x:v>Include</x:v>
      </x:c>
      <x:c r="M1997"/>
      <x:c r="N1997"/>
    </x:row>
    <x:row r="1998">
      <x:c r="A1998" t="str">
        <x:v>M. Musadik Ali (B) EV|2026-03-27</x:v>
      </x:c>
      <x:c r="B1998" s="888" t="n">
        <x:v>46108</x:v>
      </x:c>
      <x:c r="C1998" t="str">
        <x:v>M. Musadik Ali (B) EV</x:v>
      </x:c>
      <x:c r="D1998" t="str">
        <x:v>Permanent</x:v>
      </x:c>
      <x:c r="E1998" t="str">
        <x:v>Thurrock</x:v>
      </x:c>
      <x:c r="F1998" t="str">
        <x:v>Operative Porter</x:v>
      </x:c>
      <x:c r="G1998" t="str">
        <x:v>398210</x:v>
      </x:c>
      <x:c r="H1998" t="str">
        <x:v>London Metropolitan University</x:v>
      </x:c>
      <x:c r="I1998" s="22" t="n">
        <x:v>8.5</x:v>
      </x:c>
      <x:c r="J1998" t="str">
        <x:v>Worked</x:v>
      </x:c>
      <x:c r="K1998" t="str">
        <x:v>Employee 103440; home branch Thurrock; assigned role Operative Porter | Deployment branch: Thurrock | Actual role: Operative Driver | Jobs: 398210 | Customers: London Metropolitan University | Actual hours: 8.5; source records: 1</x:v>
      </x:c>
      <x:c r="L1998" t="str">
        <x:v>Include</x:v>
      </x:c>
      <x:c r="M1998"/>
      <x:c r="N1998"/>
    </x:row>
    <x:row r="1999">
      <x:c r="A1999" t="str">
        <x:v>M. Musadik Ali (B) EV|2026-03-28</x:v>
      </x:c>
      <x:c r="B1999" s="888" t="n">
        <x:v>46109</x:v>
      </x:c>
      <x:c r="C1999" t="str">
        <x:v>M. Musadik Ali (B) EV</x:v>
      </x:c>
      <x:c r="D1999" t="str">
        <x:v>Permanent</x:v>
      </x:c>
      <x:c r="E1999" t="str">
        <x:v>Thurrock</x:v>
      </x:c>
      <x:c r="F1999" t="str">
        <x:v>Operative Porter</x:v>
      </x:c>
      <x:c r="G1999" t="str">
        <x:v>400289</x:v>
      </x:c>
      <x:c r="H1999" t="str">
        <x:v>HSBC/JLL</x:v>
      </x:c>
      <x:c r="I1999" s="22" t="n">
        <x:v>6</x:v>
      </x:c>
      <x:c r="J1999" t="str">
        <x:v>Worked</x:v>
      </x:c>
      <x:c r="K1999" t="str">
        <x:v>Employee 103440; home branch Thurrock; assigned role Operative Porter | Deployment branch: Thurrock | Actual role: Operative Driver | Jobs: 400289 | Customers: HSBC/JLL | Actual hours: 6.0; source records: 1</x:v>
      </x:c>
      <x:c r="L1999" t="str">
        <x:v>Include</x:v>
      </x:c>
      <x:c r="M1999"/>
      <x:c r="N1999"/>
    </x:row>
    <x:row r="2000">
      <x:c r="A2000" t="str">
        <x:v>M. Musadik Ali (B) EV|2026-03-30</x:v>
      </x:c>
      <x:c r="B2000" s="888" t="n">
        <x:v>46111</x:v>
      </x:c>
      <x:c r="C2000" t="str">
        <x:v>M. Musadik Ali (B) EV</x:v>
      </x:c>
      <x:c r="D2000" t="str">
        <x:v>Permanent</x:v>
      </x:c>
      <x:c r="E2000" t="str">
        <x:v>Thurrock</x:v>
      </x:c>
      <x:c r="F2000" t="str">
        <x:v>Operative Porter</x:v>
      </x:c>
      <x:c r="G2000" t="str">
        <x:v>398210A</x:v>
      </x:c>
      <x:c r="H2000" t="str">
        <x:v>London Metropolitan University</x:v>
      </x:c>
      <x:c r="I2000" s="22" t="n">
        <x:v>8</x:v>
      </x:c>
      <x:c r="J2000" t="str">
        <x:v>Worked</x:v>
      </x:c>
      <x:c r="K2000" t="str">
        <x:v>Employee 103440; home branch Thurrock; assigned role Operative Porter | Deployment branch: Thurrock | Actual role: Operative Driver | Jobs: 398210A | Customers: London Metropolitan University | Actual hours: 8.0; source records: 1</x:v>
      </x:c>
      <x:c r="L2000" t="str">
        <x:v>Include</x:v>
      </x:c>
      <x:c r="M2000"/>
      <x:c r="N2000"/>
    </x:row>
    <x:row r="2001">
      <x:c r="A2001" t="str">
        <x:v>M. Musadik Ali (B) EV|2026-03-31</x:v>
      </x:c>
      <x:c r="B2001" s="888" t="n">
        <x:v>46112</x:v>
      </x:c>
      <x:c r="C2001" t="str">
        <x:v>M. Musadik Ali (B) EV</x:v>
      </x:c>
      <x:c r="D2001" t="str">
        <x:v>Permanent</x:v>
      </x:c>
      <x:c r="E2001" t="str">
        <x:v>Thurrock</x:v>
      </x:c>
      <x:c r="F2001" t="str">
        <x:v>Operative Porter</x:v>
      </x:c>
      <x:c r="G2001" t="str">
        <x:v>398210</x:v>
      </x:c>
      <x:c r="H2001" t="str">
        <x:v>London Metropolitan University</x:v>
      </x:c>
      <x:c r="I2001" s="22" t="n">
        <x:v>8.5</x:v>
      </x:c>
      <x:c r="J2001" t="str">
        <x:v>Worked</x:v>
      </x:c>
      <x:c r="K2001" t="str">
        <x:v>Employee 103440; home branch Thurrock; assigned role Operative Porter | Deployment branch: Thurrock | Actual role: Operative Driver | Jobs: 398210 | Customers: London Metropolitan University | Actual hours: 8.5; source records: 1</x:v>
      </x:c>
      <x:c r="L2001" t="str">
        <x:v>Include</x:v>
      </x:c>
      <x:c r="M2001"/>
      <x:c r="N2001"/>
    </x:row>
    <x:row r="2002">
      <x:c r="A2002" t="str">
        <x:v>Maalik Duffus|2026-03-04</x:v>
      </x:c>
      <x:c r="B2002" s="888" t="n">
        <x:v>46085</x:v>
      </x:c>
      <x:c r="C2002" t="str">
        <x:v>Maalik Duffus</x:v>
      </x:c>
      <x:c r="D2002" t="str">
        <x:v>Permanent</x:v>
      </x:c>
      <x:c r="E2002" t="str">
        <x:v>Birmingham</x:v>
      </x:c>
      <x:c r="F2002" t="str">
        <x:v>Operative Porter</x:v>
      </x:c>
      <x:c r="G2002" t="str">
        <x:v>386884T</x:v>
      </x:c>
      <x:c r="H2002" t="str">
        <x:v>Restore Harrow Green</x:v>
      </x:c>
      <x:c r="I2002" s="22" t="n">
        <x:v>11.5</x:v>
      </x:c>
      <x:c r="J2002" t="str">
        <x:v>Worked</x:v>
      </x:c>
      <x:c r="K2002" t="str">
        <x:v>Employee 103112; home branch Birmingham; assigned role Operative Porter | Deployment branch: Birmingham | Actual role: Operative Porter | Jobs: 386884T | Customers: Restore Harrow Green | Actual hours: 11.5; source records: 1</x:v>
      </x:c>
      <x:c r="L2002" t="str">
        <x:v>Include</x:v>
      </x:c>
      <x:c r="M2002"/>
      <x:c r="N2002"/>
    </x:row>
    <x:row r="2003">
      <x:c r="A2003" t="str">
        <x:v>Maalik Duffus|2026-03-05</x:v>
      </x:c>
      <x:c r="B2003" s="888" t="n">
        <x:v>46086</x:v>
      </x:c>
      <x:c r="C2003" t="str">
        <x:v>Maalik Duffus</x:v>
      </x:c>
      <x:c r="D2003" t="str">
        <x:v>Permanent</x:v>
      </x:c>
      <x:c r="E2003" t="str">
        <x:v>Birmingham</x:v>
      </x:c>
      <x:c r="F2003" t="str">
        <x:v>Operative Porter</x:v>
      </x:c>
      <x:c r="G2003" t="str">
        <x:v>394768</x:v>
      </x:c>
      <x:c r="H2003" t="str">
        <x:v>EMCOR UK - UKHSA</x:v>
      </x:c>
      <x:c r="I2003" s="22" t="n">
        <x:v>10</x:v>
      </x:c>
      <x:c r="J2003" t="str">
        <x:v>Worked</x:v>
      </x:c>
      <x:c r="K2003" t="str">
        <x:v>Employee 103112; home branch Birmingham; assigned role Operative Porter | Deployment branch: Birmingham | Actual role: Operative Skilled | Jobs: 394768 | Customers: EMCOR UK - UKHSA | Actual hours: 10.0; source records: 1</x:v>
      </x:c>
      <x:c r="L2003" t="str">
        <x:v>Include</x:v>
      </x:c>
      <x:c r="M2003"/>
      <x:c r="N2003"/>
    </x:row>
    <x:row r="2004">
      <x:c r="A2004" t="str">
        <x:v>Maalik Duffus|2026-03-06</x:v>
      </x:c>
      <x:c r="B2004" s="888" t="n">
        <x:v>46087</x:v>
      </x:c>
      <x:c r="C2004" t="str">
        <x:v>Maalik Duffus</x:v>
      </x:c>
      <x:c r="D2004" t="str">
        <x:v>Permanent</x:v>
      </x:c>
      <x:c r="E2004" t="str">
        <x:v>Birmingham</x:v>
      </x:c>
      <x:c r="F2004" t="str">
        <x:v>Operative Porter</x:v>
      </x:c>
      <x:c r="G2004" t="str">
        <x:v>400082, 400852</x:v>
      </x:c>
      <x:c r="H2004" t="str">
        <x:v>Midland Heart; Midland Heart Limited</x:v>
      </x:c>
      <x:c r="I2004" s="22" t="n">
        <x:v>9</x:v>
      </x:c>
      <x:c r="J2004" t="str">
        <x:v>Worked — 2 records</x:v>
      </x:c>
      <x:c r="K2004" t="str">
        <x:v>Employee 103112; home branch Birmingham; assigned role Operative Porter | Deployment branch: Birmingham | Actual role: Operative Porter | Jobs: 400082, 400852 | Customers: Midland Heart; Midland Heart Limited | Actual hours: 9.0; source records: 2</x:v>
      </x:c>
      <x:c r="L2004" t="str">
        <x:v>Include</x:v>
      </x:c>
      <x:c r="M2004"/>
      <x:c r="N2004"/>
    </x:row>
    <x:row r="2005">
      <x:c r="A2005" t="str">
        <x:v>Maalik Duffus|2026-03-09</x:v>
      </x:c>
      <x:c r="B2005" s="888" t="n">
        <x:v>46090</x:v>
      </x:c>
      <x:c r="C2005" t="str">
        <x:v>Maalik Duffus</x:v>
      </x:c>
      <x:c r="D2005" t="str">
        <x:v>Permanent</x:v>
      </x:c>
      <x:c r="E2005" t="str">
        <x:v>Birmingham</x:v>
      </x:c>
      <x:c r="F2005" t="str">
        <x:v>Operative Porter</x:v>
      </x:c>
      <x:c r="G2005" t="str">
        <x:v>400520, 386884T</x:v>
      </x:c>
      <x:c r="H2005" t="str">
        <x:v>Anglian Water; Restore Harrow Green</x:v>
      </x:c>
      <x:c r="I2005" s="22" t="n">
        <x:v>22</x:v>
      </x:c>
      <x:c r="J2005" t="str">
        <x:v>Worked — 2 records</x:v>
      </x:c>
      <x:c r="K2005" t="str">
        <x:v>Employee 103112; home branch Birmingham; assigned role Operative Porter | Deployment branch: Birmingham, Cambridge | Actual role: Operative Porter | Jobs: 400520, 386884T | Customers: Anglian Water; Restore Harrow Green | Actual hours: 22.0; source records: 2</x:v>
      </x:c>
      <x:c r="L2005" t="str">
        <x:v>Include</x:v>
      </x:c>
      <x:c r="M2005"/>
      <x:c r="N2005"/>
    </x:row>
    <x:row r="2006">
      <x:c r="A2006" t="str">
        <x:v>Maalik Duffus|2026-03-10</x:v>
      </x:c>
      <x:c r="B2006" s="888" t="n">
        <x:v>46091</x:v>
      </x:c>
      <x:c r="C2006" t="str">
        <x:v>Maalik Duffus</x:v>
      </x:c>
      <x:c r="D2006" t="str">
        <x:v>Permanent</x:v>
      </x:c>
      <x:c r="E2006" t="str">
        <x:v>Birmingham</x:v>
      </x:c>
      <x:c r="F2006" t="str">
        <x:v>Operative Porter</x:v>
      </x:c>
      <x:c r="G2006" t="str">
        <x:v>369399A</x:v>
      </x:c>
      <x:c r="H2006" t="str">
        <x:v>MoJ</x:v>
      </x:c>
      <x:c r="I2006" s="22" t="n">
        <x:v>9</x:v>
      </x:c>
      <x:c r="J2006" t="str">
        <x:v>Worked</x:v>
      </x:c>
      <x:c r="K2006" t="str">
        <x:v>Employee 103112; home branch Birmingham; assigned role Operative Porter | Deployment branch: Birmingham | Actual role: Operative Porter | Jobs: 369399A | Customers: MoJ | Actual hours: 9.0; source records: 1</x:v>
      </x:c>
      <x:c r="L2006" t="str">
        <x:v>Include</x:v>
      </x:c>
      <x:c r="M2006"/>
      <x:c r="N2006"/>
    </x:row>
    <x:row r="2007">
      <x:c r="A2007" t="str">
        <x:v>Maalik Duffus|2026-03-11</x:v>
      </x:c>
      <x:c r="B2007" s="888" t="n">
        <x:v>46092</x:v>
      </x:c>
      <x:c r="C2007" t="str">
        <x:v>Maalik Duffus</x:v>
      </x:c>
      <x:c r="D2007" t="str">
        <x:v>Permanent</x:v>
      </x:c>
      <x:c r="E2007" t="str">
        <x:v>Birmingham</x:v>
      </x:c>
      <x:c r="F2007" t="str">
        <x:v>Operative Porter</x:v>
      </x:c>
      <x:c r="G2007" t="str">
        <x:v>369399A</x:v>
      </x:c>
      <x:c r="H2007" t="str">
        <x:v>MoJ</x:v>
      </x:c>
      <x:c r="I2007" s="22" t="n">
        <x:v>9</x:v>
      </x:c>
      <x:c r="J2007" t="str">
        <x:v>Worked</x:v>
      </x:c>
      <x:c r="K2007" t="str">
        <x:v>Employee 103112; home branch Birmingham; assigned role Operative Porter | Deployment branch: Birmingham | Actual role: Operative Porter | Jobs: 369399A | Customers: MoJ | Actual hours: 9.0; source records: 1</x:v>
      </x:c>
      <x:c r="L2007" t="str">
        <x:v>Include</x:v>
      </x:c>
      <x:c r="M2007"/>
      <x:c r="N2007"/>
    </x:row>
    <x:row r="2008">
      <x:c r="A2008" t="str">
        <x:v>Maalik Duffus|2026-03-12</x:v>
      </x:c>
      <x:c r="B2008" s="888" t="n">
        <x:v>46093</x:v>
      </x:c>
      <x:c r="C2008" t="str">
        <x:v>Maalik Duffus</x:v>
      </x:c>
      <x:c r="D2008" t="str">
        <x:v>Permanent</x:v>
      </x:c>
      <x:c r="E2008" t="str">
        <x:v>Birmingham</x:v>
      </x:c>
      <x:c r="F2008" t="str">
        <x:v>Operative Porter</x:v>
      </x:c>
      <x:c r="G2008" t="str">
        <x:v>369399A</x:v>
      </x:c>
      <x:c r="H2008" t="str">
        <x:v>MoJ</x:v>
      </x:c>
      <x:c r="I2008" s="22" t="n">
        <x:v>8.5</x:v>
      </x:c>
      <x:c r="J2008" t="str">
        <x:v>Worked</x:v>
      </x:c>
      <x:c r="K2008" t="str">
        <x:v>Employee 103112; home branch Birmingham; assigned role Operative Porter | Deployment branch: Birmingham | Actual role: Operative Porter | Jobs: 369399A | Customers: MoJ | Actual hours: 8.5; source records: 1</x:v>
      </x:c>
      <x:c r="L2008" t="str">
        <x:v>Include</x:v>
      </x:c>
      <x:c r="M2008"/>
      <x:c r="N2008"/>
    </x:row>
    <x:row r="2009">
      <x:c r="A2009" t="str">
        <x:v>Maalik Duffus|2026-03-13</x:v>
      </x:c>
      <x:c r="B2009" s="888" t="n">
        <x:v>46094</x:v>
      </x:c>
      <x:c r="C2009" t="str">
        <x:v>Maalik Duffus</x:v>
      </x:c>
      <x:c r="D2009" t="str">
        <x:v>Permanent</x:v>
      </x:c>
      <x:c r="E2009" t="str">
        <x:v>Birmingham</x:v>
      </x:c>
      <x:c r="F2009" t="str">
        <x:v>Operative Porter</x:v>
      </x:c>
      <x:c r="G2009" t="str">
        <x:v>400256</x:v>
      </x:c>
      <x:c r="H2009" t="str">
        <x:v>Marel GB Ltd</x:v>
      </x:c>
      <x:c r="I2009" s="22" t="n">
        <x:v>8</x:v>
      </x:c>
      <x:c r="J2009" t="str">
        <x:v>Worked</x:v>
      </x:c>
      <x:c r="K2009" t="str">
        <x:v>Employee 103112; home branch Birmingham; assigned role Operative Porter | Deployment branch: Birmingham | Actual role: Operative Porter | Jobs: 400256 | Customers: Marel GB Ltd | Actual hours: 8.0; source records: 1</x:v>
      </x:c>
      <x:c r="L2009" t="str">
        <x:v>Include</x:v>
      </x:c>
      <x:c r="M2009"/>
      <x:c r="N2009"/>
    </x:row>
    <x:row r="2010">
      <x:c r="A2010" t="str">
        <x:v>Maalik Duffus|2026-03-16</x:v>
      </x:c>
      <x:c r="B2010" s="888" t="n">
        <x:v>46097</x:v>
      </x:c>
      <x:c r="C2010" t="str">
        <x:v>Maalik Duffus</x:v>
      </x:c>
      <x:c r="D2010" t="str">
        <x:v>Permanent</x:v>
      </x:c>
      <x:c r="E2010" t="str">
        <x:v>Birmingham</x:v>
      </x:c>
      <x:c r="F2010" t="str">
        <x:v>Operative Porter</x:v>
      </x:c>
      <x:c r="G2010" t="str">
        <x:v>369399A</x:v>
      </x:c>
      <x:c r="H2010" t="str">
        <x:v>MoJ</x:v>
      </x:c>
      <x:c r="I2010" s="22" t="n">
        <x:v>8.5</x:v>
      </x:c>
      <x:c r="J2010" t="str">
        <x:v>Worked</x:v>
      </x:c>
      <x:c r="K2010" t="str">
        <x:v>Employee 103112; home branch Birmingham; assigned role Operative Porter | Deployment branch: Birmingham | Actual role: Operative Porter | Jobs: 369399A | Customers: MoJ | Actual hours: 8.5; source records: 1</x:v>
      </x:c>
      <x:c r="L2010" t="str">
        <x:v>Include</x:v>
      </x:c>
      <x:c r="M2010"/>
      <x:c r="N2010"/>
    </x:row>
    <x:row r="2011">
      <x:c r="A2011" t="str">
        <x:v>Maalik Duffus|2026-03-17</x:v>
      </x:c>
      <x:c r="B2011" s="888" t="n">
        <x:v>46098</x:v>
      </x:c>
      <x:c r="C2011" t="str">
        <x:v>Maalik Duffus</x:v>
      </x:c>
      <x:c r="D2011" t="str">
        <x:v>Permanent</x:v>
      </x:c>
      <x:c r="E2011" t="str">
        <x:v>Birmingham</x:v>
      </x:c>
      <x:c r="F2011" t="str">
        <x:v>Operative Porter</x:v>
      </x:c>
      <x:c r="G2011" t="str">
        <x:v>369399A</x:v>
      </x:c>
      <x:c r="H2011" t="str">
        <x:v>MoJ</x:v>
      </x:c>
      <x:c r="I2011" s="22" t="n">
        <x:v>6</x:v>
      </x:c>
      <x:c r="J2011" t="str">
        <x:v>Worked</x:v>
      </x:c>
      <x:c r="K2011" t="str">
        <x:v>Employee 103112; home branch Birmingham; assigned role Operative Porter | Deployment branch: Birmingham | Actual role: Operative Porter | Jobs: 369399A | Customers: MoJ | Actual hours: 6.0; source records: 1</x:v>
      </x:c>
      <x:c r="L2011" t="str">
        <x:v>Include</x:v>
      </x:c>
      <x:c r="M2011"/>
      <x:c r="N2011"/>
    </x:row>
    <x:row r="2012">
      <x:c r="A2012" t="str">
        <x:v>Maalik Duffus|2026-03-18</x:v>
      </x:c>
      <x:c r="B2012" s="888" t="n">
        <x:v>46099</x:v>
      </x:c>
      <x:c r="C2012" t="str">
        <x:v>Maalik Duffus</x:v>
      </x:c>
      <x:c r="D2012" t="str">
        <x:v>Permanent</x:v>
      </x:c>
      <x:c r="E2012" t="str">
        <x:v>Birmingham</x:v>
      </x:c>
      <x:c r="F2012" t="str">
        <x:v>Operative Porter</x:v>
      </x:c>
      <x:c r="G2012" t="str">
        <x:v>400378D, 400957, 401035</x:v>
      </x:c>
      <x:c r="H2012" t="str">
        <x:v>Avantor (BIRMINGHAM MARCH 2026 ); Haier (Genetix Ltd); MoJ</x:v>
      </x:c>
      <x:c r="I2012" s="22" t="n">
        <x:v>13</x:v>
      </x:c>
      <x:c r="J2012" t="str">
        <x:v>Worked — 3 records</x:v>
      </x:c>
      <x:c r="K2012" t="str">
        <x:v>Employee 103112; home branch Birmingham; assigned role Operative Porter | Deployment branch: Birmingham, Cambridge, Oxford | Actual role: Operative Porter | Jobs: 400378D, 400957, 401035 | Customers: Avantor (BIRMINGHAM MARCH 2026 ); Haier (Genetix Ltd); MoJ | Actual hours: 13.0; source records: 3</x:v>
      </x:c>
      <x:c r="L2012" t="str">
        <x:v>Include</x:v>
      </x:c>
      <x:c r="M2012"/>
      <x:c r="N2012"/>
    </x:row>
    <x:row r="2013">
      <x:c r="A2013" t="str">
        <x:v>Maalik Duffus|2026-03-19</x:v>
      </x:c>
      <x:c r="B2013" s="888" t="n">
        <x:v>46100</x:v>
      </x:c>
      <x:c r="C2013" t="str">
        <x:v>Maalik Duffus</x:v>
      </x:c>
      <x:c r="D2013" t="str">
        <x:v>Permanent</x:v>
      </x:c>
      <x:c r="E2013" t="str">
        <x:v>Birmingham</x:v>
      </x:c>
      <x:c r="F2013" t="str">
        <x:v>Operative Porter</x:v>
      </x:c>
      <x:c r="G2013" t="str">
        <x:v>400857</x:v>
      </x:c>
      <x:c r="H2013" t="str">
        <x:v>Jaguar Land Rover Limited</x:v>
      </x:c>
      <x:c r="I2013" s="22" t="n">
        <x:v>8.5</x:v>
      </x:c>
      <x:c r="J2013" t="str">
        <x:v>Worked</x:v>
      </x:c>
      <x:c r="K2013" t="str">
        <x:v>Employee 103112; home branch Birmingham; assigned role Operative Porter | Deployment branch: Birmingham | Actual role: Operative Porter | Jobs: 400857 | Customers: Jaguar Land Rover Limited | Actual hours: 8.5; source records: 1</x:v>
      </x:c>
      <x:c r="L2013" t="str">
        <x:v>Include</x:v>
      </x:c>
      <x:c r="M2013"/>
      <x:c r="N2013"/>
    </x:row>
    <x:row r="2014">
      <x:c r="A2014" t="str">
        <x:v>Maalik Duffus|2026-03-20</x:v>
      </x:c>
      <x:c r="B2014" s="888" t="n">
        <x:v>46101</x:v>
      </x:c>
      <x:c r="C2014" t="str">
        <x:v>Maalik Duffus</x:v>
      </x:c>
      <x:c r="D2014" t="str">
        <x:v>Permanent</x:v>
      </x:c>
      <x:c r="E2014" t="str">
        <x:v>Birmingham</x:v>
      </x:c>
      <x:c r="F2014" t="str">
        <x:v>Operative Porter</x:v>
      </x:c>
      <x:c r="G2014" t="str">
        <x:v>401106</x:v>
      </x:c>
      <x:c r="H2014" t="str">
        <x:v>Brown &amp; Brown</x:v>
      </x:c>
      <x:c r="I2014" s="22" t="n">
        <x:v>8</x:v>
      </x:c>
      <x:c r="J2014" t="str">
        <x:v>Worked</x:v>
      </x:c>
      <x:c r="K2014" t="str">
        <x:v>Employee 103112; home branch Birmingham; assigned role Operative Porter | Deployment branch: Birmingham | Actual role: Operative Skilled | Jobs: 401106 | Customers: Brown &amp; Brown | Actual hours: 8.0; source records: 1</x:v>
      </x:c>
      <x:c r="L2014" t="str">
        <x:v>Include</x:v>
      </x:c>
      <x:c r="M2014"/>
      <x:c r="N2014"/>
    </x:row>
    <x:row r="2015">
      <x:c r="A2015" t="str">
        <x:v>Maalik Duffus|2026-03-23</x:v>
      </x:c>
      <x:c r="B2015" s="888" t="n">
        <x:v>46104</x:v>
      </x:c>
      <x:c r="C2015" t="str">
        <x:v>Maalik Duffus</x:v>
      </x:c>
      <x:c r="D2015" t="str">
        <x:v>Permanent</x:v>
      </x:c>
      <x:c r="E2015" t="str">
        <x:v>Birmingham</x:v>
      </x:c>
      <x:c r="F2015" t="str">
        <x:v>Operative Porter</x:v>
      </x:c>
      <x:c r="G2015" t="str">
        <x:v>400215</x:v>
      </x:c>
      <x:c r="H2015" t="str">
        <x:v>Birmingham City Council</x:v>
      </x:c>
      <x:c r="I2015" s="22" t="n">
        <x:v>9.15</x:v>
      </x:c>
      <x:c r="J2015" t="str">
        <x:v>Worked</x:v>
      </x:c>
      <x:c r="K2015" t="str">
        <x:v>Employee 103112; home branch Birmingham; assigned role Operative Porter | Deployment branch: Birmingham | Actual role: Operative Porter | Jobs: 400215 | Customers: Birmingham City Council | Actual hours: 9.2; source records: 1</x:v>
      </x:c>
      <x:c r="L2015" t="str">
        <x:v>Include</x:v>
      </x:c>
      <x:c r="M2015"/>
      <x:c r="N2015"/>
    </x:row>
    <x:row r="2016">
      <x:c r="A2016" t="str">
        <x:v>Maalik Duffus|2026-03-24</x:v>
      </x:c>
      <x:c r="B2016" s="888" t="n">
        <x:v>46105</x:v>
      </x:c>
      <x:c r="C2016" t="str">
        <x:v>Maalik Duffus</x:v>
      </x:c>
      <x:c r="D2016" t="str">
        <x:v>Permanent</x:v>
      </x:c>
      <x:c r="E2016" t="str">
        <x:v>Birmingham</x:v>
      </x:c>
      <x:c r="F2016" t="str">
        <x:v>Operative Porter</x:v>
      </x:c>
      <x:c r="G2016" t="str">
        <x:v>400141</x:v>
      </x:c>
      <x:c r="H2016" t="str">
        <x:v>MHA</x:v>
      </x:c>
      <x:c r="I2016" s="22" t="n">
        <x:v>8</x:v>
      </x:c>
      <x:c r="J2016" t="str">
        <x:v>Worked</x:v>
      </x:c>
      <x:c r="K2016" t="str">
        <x:v>Employee 103112; home branch Birmingham; assigned role Operative Porter | Deployment branch: Birmingham | Actual role: Operative Skilled | Jobs: 400141 | Customers: MHA | Actual hours: 8.0; source records: 1</x:v>
      </x:c>
      <x:c r="L2016" t="str">
        <x:v>Include</x:v>
      </x:c>
      <x:c r="M2016"/>
      <x:c r="N2016"/>
    </x:row>
    <x:row r="2017">
      <x:c r="A2017" t="str">
        <x:v>Maalik Duffus|2026-03-25</x:v>
      </x:c>
      <x:c r="B2017" s="888" t="n">
        <x:v>46106</x:v>
      </x:c>
      <x:c r="C2017" t="str">
        <x:v>Maalik Duffus</x:v>
      </x:c>
      <x:c r="D2017" t="str">
        <x:v>Permanent</x:v>
      </x:c>
      <x:c r="E2017" t="str">
        <x:v>Birmingham</x:v>
      </x:c>
      <x:c r="F2017" t="str">
        <x:v>Operative Porter</x:v>
      </x:c>
      <x:c r="G2017" t="str">
        <x:v>401135</x:v>
      </x:c>
      <x:c r="H2017" t="str">
        <x:v>Midland Heart Limited</x:v>
      </x:c>
      <x:c r="I2017" s="22" t="n">
        <x:v>8.5</x:v>
      </x:c>
      <x:c r="J2017" t="str">
        <x:v>Worked</x:v>
      </x:c>
      <x:c r="K2017" t="str">
        <x:v>Employee 103112; home branch Birmingham; assigned role Operative Porter | Deployment branch: Birmingham | Actual role: Operative Skilled | Jobs: 401135 | Customers: Midland Heart Limited | Actual hours: 8.5; source records: 1</x:v>
      </x:c>
      <x:c r="L2017" t="str">
        <x:v>Include</x:v>
      </x:c>
      <x:c r="M2017"/>
      <x:c r="N2017"/>
    </x:row>
    <x:row r="2018">
      <x:c r="A2018" t="str">
        <x:v>Maalik Duffus|2026-03-26</x:v>
      </x:c>
      <x:c r="B2018" s="888" t="n">
        <x:v>46107</x:v>
      </x:c>
      <x:c r="C2018" t="str">
        <x:v>Maalik Duffus</x:v>
      </x:c>
      <x:c r="D2018" t="str">
        <x:v>Permanent</x:v>
      </x:c>
      <x:c r="E2018" t="str">
        <x:v>Birmingham</x:v>
      </x:c>
      <x:c r="F2018" t="str">
        <x:v>Operative Porter</x:v>
      </x:c>
      <x:c r="G2018"/>
      <x:c r="H2018"/>
      <x:c r="I2018" s="22" t="n">
        <x:v>0</x:v>
      </x:c>
      <x:c r="J2018" t="str">
        <x:v>Annual leave</x:v>
      </x:c>
      <x:c r="K2018" t="str">
        <x:v>Employee 103112; home branch Birmingham; assigned role Operative Porter | Leave: Annual Leave (Hours) | Leave calendar basis: Variable-pattern period</x:v>
      </x:c>
      <x:c r="L2018" t="str">
        <x:v>Include</x:v>
      </x:c>
      <x:c r="M2018"/>
      <x:c r="N2018"/>
    </x:row>
    <x:row r="2019">
      <x:c r="A2019" t="str">
        <x:v>Maalik Duffus|2026-03-27</x:v>
      </x:c>
      <x:c r="B2019" s="888" t="n">
        <x:v>46108</x:v>
      </x:c>
      <x:c r="C2019" t="str">
        <x:v>Maalik Duffus</x:v>
      </x:c>
      <x:c r="D2019" t="str">
        <x:v>Permanent</x:v>
      </x:c>
      <x:c r="E2019" t="str">
        <x:v>Birmingham</x:v>
      </x:c>
      <x:c r="F2019" t="str">
        <x:v>Operative Porter</x:v>
      </x:c>
      <x:c r="G2019"/>
      <x:c r="H2019"/>
      <x:c r="I2019" s="22" t="n">
        <x:v>0</x:v>
      </x:c>
      <x:c r="J2019" t="str">
        <x:v>Annual leave</x:v>
      </x:c>
      <x:c r="K2019" t="str">
        <x:v>Employee 103112; home branch Birmingham; assigned role Operative Porter | Leave: Annual Leave (Hours) | Leave calendar basis: Variable-pattern period</x:v>
      </x:c>
      <x:c r="L2019" t="str">
        <x:v>Include</x:v>
      </x:c>
      <x:c r="M2019"/>
      <x:c r="N2019"/>
    </x:row>
    <x:row r="2020">
      <x:c r="A2020" t="str">
        <x:v>Maalik Duffus|2026-03-30</x:v>
      </x:c>
      <x:c r="B2020" s="888" t="n">
        <x:v>46111</x:v>
      </x:c>
      <x:c r="C2020" t="str">
        <x:v>Maalik Duffus</x:v>
      </x:c>
      <x:c r="D2020" t="str">
        <x:v>Permanent</x:v>
      </x:c>
      <x:c r="E2020" t="str">
        <x:v>Birmingham</x:v>
      </x:c>
      <x:c r="F2020" t="str">
        <x:v>Operative Porter</x:v>
      </x:c>
      <x:c r="G2020" t="str">
        <x:v>395931, 399506</x:v>
      </x:c>
      <x:c r="H2020" t="str">
        <x:v>Birmingham City Council-Oakhil Centre; HSBC - Storage 2026</x:v>
      </x:c>
      <x:c r="I2020" s="22" t="n">
        <x:v>11</x:v>
      </x:c>
      <x:c r="J2020" t="str">
        <x:v>Worked — 2 records</x:v>
      </x:c>
      <x:c r="K2020" t="str">
        <x:v>Employee 103112; home branch Birmingham; assigned role Operative Porter | Deployment branch: Birmingham | Actual role: Operative Porter, Operative Skilled | Jobs: 395931, 399506 | Customers: Birmingham City Council-Oakhil Centre; HSBC - Storage 2026 | Actual hours: 11.0; source records: 2</x:v>
      </x:c>
      <x:c r="L2020" t="str">
        <x:v>Include</x:v>
      </x:c>
      <x:c r="M2020"/>
      <x:c r="N2020"/>
    </x:row>
    <x:row r="2021">
      <x:c r="A2021" t="str">
        <x:v>Matthew Spinks|2026-03-03</x:v>
      </x:c>
      <x:c r="B2021" s="888" t="n">
        <x:v>46084</x:v>
      </x:c>
      <x:c r="C2021" t="str">
        <x:v>Matthew Spinks</x:v>
      </x:c>
      <x:c r="D2021" t="str">
        <x:v>Permanent</x:v>
      </x:c>
      <x:c r="E2021" t="str">
        <x:v>Cambridge</x:v>
      </x:c>
      <x:c r="F2021" t="str">
        <x:v>Operative Driver</x:v>
      </x:c>
      <x:c r="G2021" t="str">
        <x:v>399877</x:v>
      </x:c>
      <x:c r="H2021" t="str">
        <x:v>Nxera Pharma UK Limited</x:v>
      </x:c>
      <x:c r="I2021" s="22" t="n">
        <x:v>7.5</x:v>
      </x:c>
      <x:c r="J2021" t="str">
        <x:v>Worked</x:v>
      </x:c>
      <x:c r="K2021" t="str">
        <x:v>Employee 2652; home branch Cambridge; assigned role Operative Driver | Deployment branch: Cambridge | Actual role: Operative Porter | Jobs: 399877 | Customers: Nxera Pharma UK Limited | Actual hours: 7.5; source records: 1</x:v>
      </x:c>
      <x:c r="L2021" t="str">
        <x:v>Include</x:v>
      </x:c>
      <x:c r="M2021"/>
      <x:c r="N2021"/>
    </x:row>
    <x:row r="2022">
      <x:c r="A2022" t="str">
        <x:v>Matthew Spinks|2026-03-04</x:v>
      </x:c>
      <x:c r="B2022" s="888" t="n">
        <x:v>46085</x:v>
      </x:c>
      <x:c r="C2022" t="str">
        <x:v>Matthew Spinks</x:v>
      </x:c>
      <x:c r="D2022" t="str">
        <x:v>Permanent</x:v>
      </x:c>
      <x:c r="E2022" t="str">
        <x:v>Cambridge</x:v>
      </x:c>
      <x:c r="F2022" t="str">
        <x:v>Operative Driver</x:v>
      </x:c>
      <x:c r="G2022" t="str">
        <x:v>400724</x:v>
      </x:c>
      <x:c r="H2022" t="str">
        <x:v>Biopharma - (TRIMTECH THERAPEUTICS)</x:v>
      </x:c>
      <x:c r="I2022" s="22" t="n">
        <x:v>8.5</x:v>
      </x:c>
      <x:c r="J2022" t="str">
        <x:v>Worked</x:v>
      </x:c>
      <x:c r="K2022" t="str">
        <x:v>Employee 2652; home branch Cambridge; assigned role Operative Driver | Deployment branch: Cambridge | Actual role: Operative Porter | Jobs: 400724 | Customers: Biopharma - (TRIMTECH THERAPEUTICS) | Actual hours: 8.5; source records: 1</x:v>
      </x:c>
      <x:c r="L2022" t="str">
        <x:v>Include</x:v>
      </x:c>
      <x:c r="M2022"/>
      <x:c r="N2022"/>
    </x:row>
    <x:row r="2023">
      <x:c r="A2023" t="str">
        <x:v>Matthew Spinks|2026-03-05</x:v>
      </x:c>
      <x:c r="B2023" s="888" t="n">
        <x:v>46086</x:v>
      </x:c>
      <x:c r="C2023" t="str">
        <x:v>Matthew Spinks</x:v>
      </x:c>
      <x:c r="D2023" t="str">
        <x:v>Permanent</x:v>
      </x:c>
      <x:c r="E2023" t="str">
        <x:v>Cambridge</x:v>
      </x:c>
      <x:c r="F2023" t="str">
        <x:v>Operative Driver</x:v>
      </x:c>
      <x:c r="G2023" t="str">
        <x:v>400724</x:v>
      </x:c>
      <x:c r="H2023" t="str">
        <x:v>Biopharma - (TRIMTECH THERAPEUTICS)</x:v>
      </x:c>
      <x:c r="I2023" s="22" t="n">
        <x:v>8.5</x:v>
      </x:c>
      <x:c r="J2023" t="str">
        <x:v>Worked</x:v>
      </x:c>
      <x:c r="K2023" t="str">
        <x:v>Employee 2652; home branch Cambridge; assigned role Operative Driver | Deployment branch: Cambridge | Actual role: Operative Porter | Jobs: 400724 | Customers: Biopharma - (TRIMTECH THERAPEUTICS) | Actual hours: 8.5; source records: 1</x:v>
      </x:c>
      <x:c r="L2023" t="str">
        <x:v>Include</x:v>
      </x:c>
      <x:c r="M2023"/>
      <x:c r="N2023"/>
    </x:row>
    <x:row r="2024">
      <x:c r="A2024" t="str">
        <x:v>Matthew Spinks|2026-03-06</x:v>
      </x:c>
      <x:c r="B2024" s="888" t="n">
        <x:v>46087</x:v>
      </x:c>
      <x:c r="C2024" t="str">
        <x:v>Matthew Spinks</x:v>
      </x:c>
      <x:c r="D2024" t="str">
        <x:v>Permanent</x:v>
      </x:c>
      <x:c r="E2024" t="str">
        <x:v>Cambridge</x:v>
      </x:c>
      <x:c r="F2024" t="str">
        <x:v>Operative Driver</x:v>
      </x:c>
      <x:c r="G2024" t="str">
        <x:v>399877</x:v>
      </x:c>
      <x:c r="H2024" t="str">
        <x:v>Nxera Pharma UK Limited</x:v>
      </x:c>
      <x:c r="I2024" s="22" t="n">
        <x:v>5</x:v>
      </x:c>
      <x:c r="J2024" t="str">
        <x:v>Worked</x:v>
      </x:c>
      <x:c r="K2024" t="str">
        <x:v>Employee 2652; home branch Cambridge; assigned role Operative Driver | Deployment branch: Cambridge | Actual role: Operative Driver | Jobs: 399877 | Customers: Nxera Pharma UK Limited | Actual hours: 5.0; source records: 1</x:v>
      </x:c>
      <x:c r="L2024" t="str">
        <x:v>Include</x:v>
      </x:c>
      <x:c r="M2024"/>
      <x:c r="N2024"/>
    </x:row>
    <x:row r="2025">
      <x:c r="A2025" t="str">
        <x:v>Matthew Spinks|2026-03-09</x:v>
      </x:c>
      <x:c r="B2025" s="888" t="n">
        <x:v>46090</x:v>
      </x:c>
      <x:c r="C2025" t="str">
        <x:v>Matthew Spinks</x:v>
      </x:c>
      <x:c r="D2025" t="str">
        <x:v>Permanent</x:v>
      </x:c>
      <x:c r="E2025" t="str">
        <x:v>Cambridge</x:v>
      </x:c>
      <x:c r="F2025" t="str">
        <x:v>Operative Driver</x:v>
      </x:c>
      <x:c r="G2025" t="str">
        <x:v>400520</x:v>
      </x:c>
      <x:c r="H2025" t="str">
        <x:v>Anglian Water</x:v>
      </x:c>
      <x:c r="I2025" s="22" t="n">
        <x:v>11.5</x:v>
      </x:c>
      <x:c r="J2025" t="str">
        <x:v>Worked</x:v>
      </x:c>
      <x:c r="K2025" t="str">
        <x:v>Employee 2652; home branch Cambridge; assigned role Operative Driver | Deployment branch: Cambridge | Actual role: Operative Driver | Jobs: 400520 | Customers: Anglian Water | Actual hours: 11.5; source records: 1</x:v>
      </x:c>
      <x:c r="L2025" t="str">
        <x:v>Include</x:v>
      </x:c>
      <x:c r="M2025"/>
      <x:c r="N2025"/>
    </x:row>
    <x:row r="2026">
      <x:c r="A2026" t="str">
        <x:v>Matthew Spinks|2026-03-10</x:v>
      </x:c>
      <x:c r="B2026" s="888" t="n">
        <x:v>46091</x:v>
      </x:c>
      <x:c r="C2026" t="str">
        <x:v>Matthew Spinks</x:v>
      </x:c>
      <x:c r="D2026" t="str">
        <x:v>Permanent</x:v>
      </x:c>
      <x:c r="E2026" t="str">
        <x:v>Cambridge</x:v>
      </x:c>
      <x:c r="F2026" t="str">
        <x:v>Operative Driver</x:v>
      </x:c>
      <x:c r="G2026" t="str">
        <x:v>400520</x:v>
      </x:c>
      <x:c r="H2026" t="str">
        <x:v>Anglian Water</x:v>
      </x:c>
      <x:c r="I2026" s="22" t="n">
        <x:v>11.5</x:v>
      </x:c>
      <x:c r="J2026" t="str">
        <x:v>Worked</x:v>
      </x:c>
      <x:c r="K2026" t="str">
        <x:v>Employee 2652; home branch Cambridge; assigned role Operative Driver | Deployment branch: Cambridge | Actual role: Operative Porter | Jobs: 400520 | Customers: Anglian Water | Actual hours: 11.5; source records: 1</x:v>
      </x:c>
      <x:c r="L2026" t="str">
        <x:v>Include</x:v>
      </x:c>
      <x:c r="M2026"/>
      <x:c r="N2026"/>
    </x:row>
    <x:row r="2027">
      <x:c r="A2027" t="str">
        <x:v>Matthew Spinks|2026-03-24</x:v>
      </x:c>
      <x:c r="B2027" s="888" t="n">
        <x:v>46105</x:v>
      </x:c>
      <x:c r="C2027" t="str">
        <x:v>Matthew Spinks</x:v>
      </x:c>
      <x:c r="D2027" t="str">
        <x:v>Permanent</x:v>
      </x:c>
      <x:c r="E2027" t="str">
        <x:v>Cambridge</x:v>
      </x:c>
      <x:c r="F2027" t="str">
        <x:v>Operative Driver</x:v>
      </x:c>
      <x:c r="G2027" t="str">
        <x:v>400848</x:v>
      </x:c>
      <x:c r="H2027" t="str">
        <x:v>Axlab Ltd/UNIVERSITY HOSPITALS PLYMOUTH NHS TRUST</x:v>
      </x:c>
      <x:c r="I2027" s="22" t="n">
        <x:v>9.5</x:v>
      </x:c>
      <x:c r="J2027" t="str">
        <x:v>Worked</x:v>
      </x:c>
      <x:c r="K2027" t="str">
        <x:v>Employee 2652; home branch Cambridge; assigned role Operative Driver | Deployment branch: Cambridge | Actual role: Operative Driver | Jobs: 400848 | Customers: Axlab Ltd/UNIVERSITY HOSPITALS PLYMOUTH NHS TRUST | Actual hours: 9.5; source records: 1</x:v>
      </x:c>
      <x:c r="L2027" t="str">
        <x:v>Include</x:v>
      </x:c>
      <x:c r="M2027"/>
      <x:c r="N2027"/>
    </x:row>
    <x:row r="2028">
      <x:c r="A2028" t="str">
        <x:v>Matthew Spinks|2026-03-26</x:v>
      </x:c>
      <x:c r="B2028" s="888" t="n">
        <x:v>46107</x:v>
      </x:c>
      <x:c r="C2028" t="str">
        <x:v>Matthew Spinks</x:v>
      </x:c>
      <x:c r="D2028" t="str">
        <x:v>Permanent</x:v>
      </x:c>
      <x:c r="E2028" t="str">
        <x:v>Cambridge</x:v>
      </x:c>
      <x:c r="F2028" t="str">
        <x:v>Operative Driver</x:v>
      </x:c>
      <x:c r="G2028" t="str">
        <x:v>400685</x:v>
      </x:c>
      <x:c r="H2028" t="str">
        <x:v>Axlab Ltd/Royal Hallamshire Hospital</x:v>
      </x:c>
      <x:c r="I2028" s="22" t="n">
        <x:v>9.5</x:v>
      </x:c>
      <x:c r="J2028" t="str">
        <x:v>Worked</x:v>
      </x:c>
      <x:c r="K2028" t="str">
        <x:v>Employee 2652; home branch Cambridge; assigned role Operative Driver | Deployment branch: Cambridge | Actual role: Operative Porter | Jobs: 400685 | Customers: Axlab Ltd/Royal Hallamshire Hospital | Actual hours: 9.5; source records: 1</x:v>
      </x:c>
      <x:c r="L2028" t="str">
        <x:v>Include</x:v>
      </x:c>
      <x:c r="M2028"/>
      <x:c r="N2028"/>
    </x:row>
    <x:row r="2029">
      <x:c r="A2029" t="str">
        <x:v>Matthew Spinks|2026-03-27</x:v>
      </x:c>
      <x:c r="B2029" s="888" t="n">
        <x:v>46108</x:v>
      </x:c>
      <x:c r="C2029" t="str">
        <x:v>Matthew Spinks</x:v>
      </x:c>
      <x:c r="D2029" t="str">
        <x:v>Permanent</x:v>
      </x:c>
      <x:c r="E2029" t="str">
        <x:v>Cambridge</x:v>
      </x:c>
      <x:c r="F2029" t="str">
        <x:v>Operative Driver</x:v>
      </x:c>
      <x:c r="G2029" t="str">
        <x:v>399025, 400996</x:v>
      </x:c>
      <x:c r="H2029" t="str">
        <x:v>Innovation Centre in Digital Molecular Technologies (iDMT); University of Hertfordshire</x:v>
      </x:c>
      <x:c r="I2029" s="22" t="n">
        <x:v>10</x:v>
      </x:c>
      <x:c r="J2029" t="str">
        <x:v>Worked — 2 records</x:v>
      </x:c>
      <x:c r="K2029" t="str">
        <x:v>Employee 2652; home branch Cambridge; assigned role Operative Driver | Deployment branch: Cambridge, Thurrock | Actual role: Operative Driver, Operative Porter | Jobs: 399025, 400996 | Customers: Innovation Centre in Digital Molecular Technologies (iDMT); University of Hertfordshire | Actual hours: 10.0; source records: 2</x:v>
      </x:c>
      <x:c r="L2029" t="str">
        <x:v>Include</x:v>
      </x:c>
      <x:c r="M2029"/>
      <x:c r="N2029"/>
    </x:row>
    <x:row r="2030">
      <x:c r="A2030" t="str">
        <x:v>Matthew Spinks|2026-03-30</x:v>
      </x:c>
      <x:c r="B2030" s="888" t="n">
        <x:v>46111</x:v>
      </x:c>
      <x:c r="C2030" t="str">
        <x:v>Matthew Spinks</x:v>
      </x:c>
      <x:c r="D2030" t="str">
        <x:v>Permanent</x:v>
      </x:c>
      <x:c r="E2030" t="str">
        <x:v>Cambridge</x:v>
      </x:c>
      <x:c r="F2030" t="str">
        <x:v>Operative Driver</x:v>
      </x:c>
      <x:c r="G2030"/>
      <x:c r="H2030"/>
      <x:c r="I2030" s="22" t="n">
        <x:v>0</x:v>
      </x:c>
      <x:c r="J2030" t="str">
        <x:v>Annual leave</x:v>
      </x:c>
      <x:c r="K2030" t="str">
        <x:v>Employee 2652; home branch Cambridge; assigned role Operative Driver | Leave: Annual Leave (Hours) | Leave calendar basis: Variable-pattern period</x:v>
      </x:c>
      <x:c r="L2030" t="str">
        <x:v>Include</x:v>
      </x:c>
      <x:c r="M2030"/>
      <x:c r="N2030"/>
    </x:row>
    <x:row r="2031">
      <x:c r="A2031" t="str">
        <x:v>Matthew Spinks|2026-03-31</x:v>
      </x:c>
      <x:c r="B2031" s="888" t="n">
        <x:v>46112</x:v>
      </x:c>
      <x:c r="C2031" t="str">
        <x:v>Matthew Spinks</x:v>
      </x:c>
      <x:c r="D2031" t="str">
        <x:v>Permanent</x:v>
      </x:c>
      <x:c r="E2031" t="str">
        <x:v>Cambridge</x:v>
      </x:c>
      <x:c r="F2031" t="str">
        <x:v>Operative Driver</x:v>
      </x:c>
      <x:c r="G2031"/>
      <x:c r="H2031"/>
      <x:c r="I2031" s="22" t="n">
        <x:v>0</x:v>
      </x:c>
      <x:c r="J2031" t="str">
        <x:v>Annual leave</x:v>
      </x:c>
      <x:c r="K2031" t="str">
        <x:v>Employee 2652; home branch Cambridge; assigned role Operative Driver | Leave: Annual Leave (Hours) | Leave calendar basis: Variable-pattern period</x:v>
      </x:c>
      <x:c r="L2031" t="str">
        <x:v>Include</x:v>
      </x:c>
      <x:c r="M2031"/>
      <x:c r="N2031"/>
    </x:row>
    <x:row r="2032">
      <x:c r="A2032" t="str">
        <x:v>Mel Holland (B EV)|2026-03-02</x:v>
      </x:c>
      <x:c r="B2032" s="888" t="n">
        <x:v>46083</x:v>
      </x:c>
      <x:c r="C2032" t="str">
        <x:v>Mel Holland (B EV)</x:v>
      </x:c>
      <x:c r="D2032" t="str">
        <x:v>Permanent</x:v>
      </x:c>
      <x:c r="E2032" t="str">
        <x:v>Thurrock</x:v>
      </x:c>
      <x:c r="F2032" t="str">
        <x:v>Operative Porter</x:v>
      </x:c>
      <x:c r="G2032" t="str">
        <x:v>396207</x:v>
      </x:c>
      <x:c r="H2032" t="str">
        <x:v>Linklaters LLP</x:v>
      </x:c>
      <x:c r="I2032" s="22" t="n">
        <x:v>9</x:v>
      </x:c>
      <x:c r="J2032" t="str">
        <x:v>Worked</x:v>
      </x:c>
      <x:c r="K2032" t="str">
        <x:v>Employee 1765; home branch Thurrock; assigned role Operative Porter | Deployment branch: Thurrock | Actual role: Operative Porter | Jobs: 396207 | Customers: Linklaters LLP | Actual hours: 9.0; source records: 1</x:v>
      </x:c>
      <x:c r="L2032" t="str">
        <x:v>Include</x:v>
      </x:c>
      <x:c r="M2032"/>
      <x:c r="N2032"/>
    </x:row>
    <x:row r="2033">
      <x:c r="A2033" t="str">
        <x:v>Mel Holland (B EV)|2026-03-03</x:v>
      </x:c>
      <x:c r="B2033" s="888" t="n">
        <x:v>46084</x:v>
      </x:c>
      <x:c r="C2033" t="str">
        <x:v>Mel Holland (B EV)</x:v>
      </x:c>
      <x:c r="D2033" t="str">
        <x:v>Permanent</x:v>
      </x:c>
      <x:c r="E2033" t="str">
        <x:v>Thurrock</x:v>
      </x:c>
      <x:c r="F2033" t="str">
        <x:v>Operative Porter</x:v>
      </x:c>
      <x:c r="G2033" t="str">
        <x:v>400635</x:v>
      </x:c>
      <x:c r="H2033" t="str">
        <x:v>Walworth Library</x:v>
      </x:c>
      <x:c r="I2033" s="22" t="n">
        <x:v>6</x:v>
      </x:c>
      <x:c r="J2033" t="str">
        <x:v>Worked</x:v>
      </x:c>
      <x:c r="K2033" t="str">
        <x:v>Employee 1765; home branch Thurrock; assigned role Operative Porter | Deployment branch: Thurrock | Actual role: Operative Skilled | Jobs: 400635 | Customers: Walworth Library | Actual hours: 6.0; source records: 1</x:v>
      </x:c>
      <x:c r="L2033" t="str">
        <x:v>Include</x:v>
      </x:c>
      <x:c r="M2033"/>
      <x:c r="N2033"/>
    </x:row>
    <x:row r="2034">
      <x:c r="A2034" t="str">
        <x:v>Mel Holland (B EV)|2026-03-04</x:v>
      </x:c>
      <x:c r="B2034" s="888" t="n">
        <x:v>46085</x:v>
      </x:c>
      <x:c r="C2034" t="str">
        <x:v>Mel Holland (B EV)</x:v>
      </x:c>
      <x:c r="D2034" t="str">
        <x:v>Permanent</x:v>
      </x:c>
      <x:c r="E2034" t="str">
        <x:v>Thurrock</x:v>
      </x:c>
      <x:c r="F2034" t="str">
        <x:v>Operative Porter</x:v>
      </x:c>
      <x:c r="G2034" t="str">
        <x:v>400522</x:v>
      </x:c>
      <x:c r="H2034" t="str">
        <x:v>Fidelis Marketing Limited</x:v>
      </x:c>
      <x:c r="I2034" s="22" t="n">
        <x:v>8</x:v>
      </x:c>
      <x:c r="J2034" t="str">
        <x:v>Worked</x:v>
      </x:c>
      <x:c r="K2034" t="str">
        <x:v>Employee 1765; home branch Thurrock; assigned role Operative Porter | Deployment branch: Thurrock | Actual role: Operative Porter | Jobs: 400522 | Customers: Fidelis Marketing Limited | Actual hours: 8.0; source records: 1</x:v>
      </x:c>
      <x:c r="L2034" t="str">
        <x:v>Include</x:v>
      </x:c>
      <x:c r="M2034"/>
      <x:c r="N2034"/>
    </x:row>
    <x:row r="2035">
      <x:c r="A2035" t="str">
        <x:v>Mel Holland (B EV)|2026-03-05</x:v>
      </x:c>
      <x:c r="B2035" s="888" t="n">
        <x:v>46086</x:v>
      </x:c>
      <x:c r="C2035" t="str">
        <x:v>Mel Holland (B EV)</x:v>
      </x:c>
      <x:c r="D2035" t="str">
        <x:v>Permanent</x:v>
      </x:c>
      <x:c r="E2035" t="str">
        <x:v>Thurrock</x:v>
      </x:c>
      <x:c r="F2035" t="str">
        <x:v>Operative Porter</x:v>
      </x:c>
      <x:c r="G2035" t="str">
        <x:v>400636</x:v>
      </x:c>
      <x:c r="H2035" t="str">
        <x:v>Harrow Green</x:v>
      </x:c>
      <x:c r="I2035" s="22" t="n">
        <x:v>8.5</x:v>
      </x:c>
      <x:c r="J2035" t="str">
        <x:v>Worked</x:v>
      </x:c>
      <x:c r="K2035" t="str">
        <x:v>Employee 1765; home branch Thurrock; assigned role Operative Porter | Deployment branch: Thurrock | Actual role: Operative Porter | Jobs: 400636 | Customers: Harrow Green | Actual hours: 8.5; source records: 1</x:v>
      </x:c>
      <x:c r="L2035" t="str">
        <x:v>Include</x:v>
      </x:c>
      <x:c r="M2035"/>
      <x:c r="N2035"/>
    </x:row>
    <x:row r="2036">
      <x:c r="A2036" t="str">
        <x:v>Mel Holland (B EV)|2026-03-06</x:v>
      </x:c>
      <x:c r="B2036" s="888" t="n">
        <x:v>46087</x:v>
      </x:c>
      <x:c r="C2036" t="str">
        <x:v>Mel Holland (B EV)</x:v>
      </x:c>
      <x:c r="D2036" t="str">
        <x:v>Permanent</x:v>
      </x:c>
      <x:c r="E2036" t="str">
        <x:v>Thurrock</x:v>
      </x:c>
      <x:c r="F2036" t="str">
        <x:v>Operative Porter</x:v>
      </x:c>
      <x:c r="G2036" t="str">
        <x:v>400525</x:v>
      </x:c>
      <x:c r="H2036" t="str">
        <x:v>JP Morgan Limited</x:v>
      </x:c>
      <x:c r="I2036" s="22" t="n">
        <x:v>8.5</x:v>
      </x:c>
      <x:c r="J2036" t="str">
        <x:v>Worked</x:v>
      </x:c>
      <x:c r="K2036" t="str">
        <x:v>Employee 1765; home branch Thurrock; assigned role Operative Porter | Deployment branch: Thurrock | Actual role: Operative Porter | Jobs: 400525 | Customers: JP Morgan Limited | Actual hours: 8.5; source records: 1</x:v>
      </x:c>
      <x:c r="L2036" t="str">
        <x:v>Include</x:v>
      </x:c>
      <x:c r="M2036"/>
      <x:c r="N2036"/>
    </x:row>
    <x:row r="2037">
      <x:c r="A2037" t="str">
        <x:v>Mel Holland (B EV)|2026-03-07</x:v>
      </x:c>
      <x:c r="B2037" s="888" t="n">
        <x:v>46088</x:v>
      </x:c>
      <x:c r="C2037" t="str">
        <x:v>Mel Holland (B EV)</x:v>
      </x:c>
      <x:c r="D2037" t="str">
        <x:v>Permanent</x:v>
      </x:c>
      <x:c r="E2037" t="str">
        <x:v>Thurrock</x:v>
      </x:c>
      <x:c r="F2037" t="str">
        <x:v>Operative Porter</x:v>
      </x:c>
      <x:c r="G2037" t="str">
        <x:v>400525</x:v>
      </x:c>
      <x:c r="H2037" t="str">
        <x:v>JP Morgan Limited</x:v>
      </x:c>
      <x:c r="I2037" s="22" t="n">
        <x:v>8.5</x:v>
      </x:c>
      <x:c r="J2037" t="str">
        <x:v>Worked</x:v>
      </x:c>
      <x:c r="K2037" t="str">
        <x:v>Employee 1765; home branch Thurrock; assigned role Operative Porter | Deployment branch: Thurrock | Actual role: Operative Porter | Jobs: 400525 | Customers: JP Morgan Limited | Actual hours: 8.5; source records: 1</x:v>
      </x:c>
      <x:c r="L2037" t="str">
        <x:v>Include</x:v>
      </x:c>
      <x:c r="M2037"/>
      <x:c r="N2037"/>
    </x:row>
    <x:row r="2038">
      <x:c r="A2038" t="str">
        <x:v>Mel Holland (B EV)|2026-03-09</x:v>
      </x:c>
      <x:c r="B2038" s="888" t="n">
        <x:v>46090</x:v>
      </x:c>
      <x:c r="C2038" t="str">
        <x:v>Mel Holland (B EV)</x:v>
      </x:c>
      <x:c r="D2038" t="str">
        <x:v>Permanent</x:v>
      </x:c>
      <x:c r="E2038" t="str">
        <x:v>Thurrock</x:v>
      </x:c>
      <x:c r="F2038" t="str">
        <x:v>Operative Porter</x:v>
      </x:c>
      <x:c r="G2038" t="str">
        <x:v>400289</x:v>
      </x:c>
      <x:c r="H2038" t="str">
        <x:v>HSBC/JLL</x:v>
      </x:c>
      <x:c r="I2038" s="22" t="n">
        <x:v>7.5</x:v>
      </x:c>
      <x:c r="J2038" t="str">
        <x:v>Worked</x:v>
      </x:c>
      <x:c r="K2038" t="str">
        <x:v>Employee 1765; home branch Thurrock; assigned role Operative Porter | Deployment branch: Thurrock | Actual role: Operative Skilled | Jobs: 400289 | Customers: HSBC/JLL | Actual hours: 7.5; source records: 1</x:v>
      </x:c>
      <x:c r="L2038" t="str">
        <x:v>Include</x:v>
      </x:c>
      <x:c r="M2038"/>
      <x:c r="N2038"/>
    </x:row>
    <x:row r="2039">
      <x:c r="A2039" t="str">
        <x:v>Mel Holland (B EV)|2026-03-10</x:v>
      </x:c>
      <x:c r="B2039" s="888" t="n">
        <x:v>46091</x:v>
      </x:c>
      <x:c r="C2039" t="str">
        <x:v>Mel Holland (B EV)</x:v>
      </x:c>
      <x:c r="D2039" t="str">
        <x:v>Permanent</x:v>
      </x:c>
      <x:c r="E2039" t="str">
        <x:v>Thurrock</x:v>
      </x:c>
      <x:c r="F2039" t="str">
        <x:v>Operative Porter</x:v>
      </x:c>
      <x:c r="G2039" t="str">
        <x:v>400289</x:v>
      </x:c>
      <x:c r="H2039" t="str">
        <x:v>HSBC/JLL</x:v>
      </x:c>
      <x:c r="I2039" s="22" t="n">
        <x:v>7.5</x:v>
      </x:c>
      <x:c r="J2039" t="str">
        <x:v>Worked</x:v>
      </x:c>
      <x:c r="K2039" t="str">
        <x:v>Employee 1765; home branch Thurrock; assigned role Operative Porter | Deployment branch: Thurrock | Actual role: Operative Skilled | Jobs: 400289 | Customers: HSBC/JLL | Actual hours: 7.5; source records: 1</x:v>
      </x:c>
      <x:c r="L2039" t="str">
        <x:v>Include</x:v>
      </x:c>
      <x:c r="M2039"/>
      <x:c r="N2039"/>
    </x:row>
    <x:row r="2040">
      <x:c r="A2040" t="str">
        <x:v>Mel Holland (B EV)|2026-03-11</x:v>
      </x:c>
      <x:c r="B2040" s="888" t="n">
        <x:v>46092</x:v>
      </x:c>
      <x:c r="C2040" t="str">
        <x:v>Mel Holland (B EV)</x:v>
      </x:c>
      <x:c r="D2040" t="str">
        <x:v>Permanent</x:v>
      </x:c>
      <x:c r="E2040" t="str">
        <x:v>Thurrock</x:v>
      </x:c>
      <x:c r="F2040" t="str">
        <x:v>Operative Porter</x:v>
      </x:c>
      <x:c r="G2040" t="str">
        <x:v>400289</x:v>
      </x:c>
      <x:c r="H2040" t="str">
        <x:v>HSBC/JLL</x:v>
      </x:c>
      <x:c r="I2040" s="22" t="n">
        <x:v>7.5</x:v>
      </x:c>
      <x:c r="J2040" t="str">
        <x:v>Worked</x:v>
      </x:c>
      <x:c r="K2040" t="str">
        <x:v>Employee 1765; home branch Thurrock; assigned role Operative Porter | Deployment branch: Thurrock | Actual role: Operative Skilled | Jobs: 400289 | Customers: HSBC/JLL | Actual hours: 7.5; source records: 1</x:v>
      </x:c>
      <x:c r="L2040" t="str">
        <x:v>Include</x:v>
      </x:c>
      <x:c r="M2040"/>
      <x:c r="N2040"/>
    </x:row>
    <x:row r="2041">
      <x:c r="A2041" t="str">
        <x:v>Mel Holland (B EV)|2026-03-12</x:v>
      </x:c>
      <x:c r="B2041" s="888" t="n">
        <x:v>46093</x:v>
      </x:c>
      <x:c r="C2041" t="str">
        <x:v>Mel Holland (B EV)</x:v>
      </x:c>
      <x:c r="D2041" t="str">
        <x:v>Permanent</x:v>
      </x:c>
      <x:c r="E2041" t="str">
        <x:v>Thurrock</x:v>
      </x:c>
      <x:c r="F2041" t="str">
        <x:v>Operative Porter</x:v>
      </x:c>
      <x:c r="G2041" t="str">
        <x:v>400289</x:v>
      </x:c>
      <x:c r="H2041" t="str">
        <x:v>HSBC/JLL</x:v>
      </x:c>
      <x:c r="I2041" s="22" t="n">
        <x:v>8.5</x:v>
      </x:c>
      <x:c r="J2041" t="str">
        <x:v>Worked</x:v>
      </x:c>
      <x:c r="K2041" t="str">
        <x:v>Employee 1765; home branch Thurrock; assigned role Operative Porter | Deployment branch: Thurrock | Actual role: Operative Skilled | Jobs: 400289 | Customers: HSBC/JLL | Actual hours: 8.5; source records: 1</x:v>
      </x:c>
      <x:c r="L2041" t="str">
        <x:v>Include</x:v>
      </x:c>
      <x:c r="M2041"/>
      <x:c r="N2041"/>
    </x:row>
    <x:row r="2042">
      <x:c r="A2042" t="str">
        <x:v>Mel Holland (B EV)|2026-03-13</x:v>
      </x:c>
      <x:c r="B2042" s="888" t="n">
        <x:v>46094</x:v>
      </x:c>
      <x:c r="C2042" t="str">
        <x:v>Mel Holland (B EV)</x:v>
      </x:c>
      <x:c r="D2042" t="str">
        <x:v>Permanent</x:v>
      </x:c>
      <x:c r="E2042" t="str">
        <x:v>Thurrock</x:v>
      </x:c>
      <x:c r="F2042" t="str">
        <x:v>Operative Porter</x:v>
      </x:c>
      <x:c r="G2042" t="str">
        <x:v>400289, 400841</x:v>
      </x:c>
      <x:c r="H2042" t="str">
        <x:v>HSBC/JLL; Rocksteady Studios Ltd</x:v>
      </x:c>
      <x:c r="I2042" s="22" t="n">
        <x:v>15</x:v>
      </x:c>
      <x:c r="J2042" t="str">
        <x:v>Worked — 2 records</x:v>
      </x:c>
      <x:c r="K2042" t="str">
        <x:v>Employee 1765; home branch Thurrock; assigned role Operative Porter | Deployment branch: Thurrock | Actual role: Operative Skilled | Jobs: 400289, 400841 | Customers: HSBC/JLL; Rocksteady Studios Ltd | Actual hours: 15.0; source records: 2</x:v>
      </x:c>
      <x:c r="L2042" t="str">
        <x:v>Include</x:v>
      </x:c>
      <x:c r="M2042"/>
      <x:c r="N2042"/>
    </x:row>
    <x:row r="2043">
      <x:c r="A2043" t="str">
        <x:v>Mel Holland (B EV)|2026-03-14</x:v>
      </x:c>
      <x:c r="B2043" s="888" t="n">
        <x:v>46095</x:v>
      </x:c>
      <x:c r="C2043" t="str">
        <x:v>Mel Holland (B EV)</x:v>
      </x:c>
      <x:c r="D2043" t="str">
        <x:v>Permanent</x:v>
      </x:c>
      <x:c r="E2043" t="str">
        <x:v>Thurrock</x:v>
      </x:c>
      <x:c r="F2043" t="str">
        <x:v>Operative Porter</x:v>
      </x:c>
      <x:c r="G2043" t="str">
        <x:v>400841</x:v>
      </x:c>
      <x:c r="H2043" t="str">
        <x:v>Rocksteady Studios Ltd</x:v>
      </x:c>
      <x:c r="I2043" s="22" t="n">
        <x:v>8.5</x:v>
      </x:c>
      <x:c r="J2043" t="str">
        <x:v>Worked</x:v>
      </x:c>
      <x:c r="K2043" t="str">
        <x:v>Employee 1765; home branch Thurrock; assigned role Operative Porter | Deployment branch: Thurrock | Actual role: Operative Skilled | Jobs: 400841 | Customers: Rocksteady Studios Ltd | Actual hours: 8.5; source records: 1</x:v>
      </x:c>
      <x:c r="L2043" t="str">
        <x:v>Include</x:v>
      </x:c>
      <x:c r="M2043"/>
      <x:c r="N2043"/>
    </x:row>
    <x:row r="2044">
      <x:c r="A2044" t="str">
        <x:v>Mel Holland (B EV)|2026-03-15</x:v>
      </x:c>
      <x:c r="B2044" s="888" t="n">
        <x:v>46096</x:v>
      </x:c>
      <x:c r="C2044" t="str">
        <x:v>Mel Holland (B EV)</x:v>
      </x:c>
      <x:c r="D2044" t="str">
        <x:v>Permanent</x:v>
      </x:c>
      <x:c r="E2044" t="str">
        <x:v>Thurrock</x:v>
      </x:c>
      <x:c r="F2044" t="str">
        <x:v>Operative Porter</x:v>
      </x:c>
      <x:c r="G2044" t="str">
        <x:v>400841</x:v>
      </x:c>
      <x:c r="H2044" t="str">
        <x:v>Rocksteady Studios Ltd</x:v>
      </x:c>
      <x:c r="I2044" s="22" t="n">
        <x:v>7.5</x:v>
      </x:c>
      <x:c r="J2044" t="str">
        <x:v>Worked</x:v>
      </x:c>
      <x:c r="K2044" t="str">
        <x:v>Employee 1765; home branch Thurrock; assigned role Operative Porter | Deployment branch: Thurrock | Actual role: Operative Porter | Jobs: 400841 | Customers: Rocksteady Studios Ltd | Actual hours: 7.5; source records: 1</x:v>
      </x:c>
      <x:c r="L2044" t="str">
        <x:v>Include</x:v>
      </x:c>
      <x:c r="M2044"/>
      <x:c r="N2044"/>
    </x:row>
    <x:row r="2045">
      <x:c r="A2045" t="str">
        <x:v>Mel Holland (B EV)|2026-03-16</x:v>
      </x:c>
      <x:c r="B2045" s="888" t="n">
        <x:v>46097</x:v>
      </x:c>
      <x:c r="C2045" t="str">
        <x:v>Mel Holland (B EV)</x:v>
      </x:c>
      <x:c r="D2045" t="str">
        <x:v>Permanent</x:v>
      </x:c>
      <x:c r="E2045" t="str">
        <x:v>Thurrock</x:v>
      </x:c>
      <x:c r="F2045" t="str">
        <x:v>Operative Porter</x:v>
      </x:c>
      <x:c r="G2045" t="str">
        <x:v>400289</x:v>
      </x:c>
      <x:c r="H2045" t="str">
        <x:v>HSBC/JLL</x:v>
      </x:c>
      <x:c r="I2045" s="22" t="n">
        <x:v>17.5</x:v>
      </x:c>
      <x:c r="J2045" t="str">
        <x:v>Worked — 2 records</x:v>
      </x:c>
      <x:c r="K2045" t="str">
        <x:v>Employee 1765; home branch Thurrock; assigned role Operative Porter | Deployment branch: Thurrock | Actual role: Operative Porter, Operative Skilled | Jobs: 400289 | Customers: HSBC/JLL | Actual hours: 17.5; source records: 2</x:v>
      </x:c>
      <x:c r="L2045" t="str">
        <x:v>Include</x:v>
      </x:c>
      <x:c r="M2045"/>
      <x:c r="N2045"/>
    </x:row>
    <x:row r="2046">
      <x:c r="A2046" t="str">
        <x:v>Mel Holland (B EV)|2026-03-17</x:v>
      </x:c>
      <x:c r="B2046" s="888" t="n">
        <x:v>46098</x:v>
      </x:c>
      <x:c r="C2046" t="str">
        <x:v>Mel Holland (B EV)</x:v>
      </x:c>
      <x:c r="D2046" t="str">
        <x:v>Permanent</x:v>
      </x:c>
      <x:c r="E2046" t="str">
        <x:v>Thurrock</x:v>
      </x:c>
      <x:c r="F2046" t="str">
        <x:v>Operative Porter</x:v>
      </x:c>
      <x:c r="G2046" t="str">
        <x:v>400289</x:v>
      </x:c>
      <x:c r="H2046" t="str">
        <x:v>HSBC/JLL</x:v>
      </x:c>
      <x:c r="I2046" s="22" t="n">
        <x:v>17.5</x:v>
      </x:c>
      <x:c r="J2046" t="str">
        <x:v>Worked — 2 records</x:v>
      </x:c>
      <x:c r="K2046" t="str">
        <x:v>Employee 1765; home branch Thurrock; assigned role Operative Porter | Deployment branch: Thurrock | Actual role: Operative Porter, Operative Skilled | Jobs: 400289 | Customers: HSBC/JLL | Actual hours: 17.5; source records: 2</x:v>
      </x:c>
      <x:c r="L2046" t="str">
        <x:v>Include</x:v>
      </x:c>
      <x:c r="M2046"/>
      <x:c r="N2046"/>
    </x:row>
    <x:row r="2047">
      <x:c r="A2047" t="str">
        <x:v>Mel Holland (B EV)|2026-03-18</x:v>
      </x:c>
      <x:c r="B2047" s="888" t="n">
        <x:v>46099</x:v>
      </x:c>
      <x:c r="C2047" t="str">
        <x:v>Mel Holland (B EV)</x:v>
      </x:c>
      <x:c r="D2047" t="str">
        <x:v>Permanent</x:v>
      </x:c>
      <x:c r="E2047" t="str">
        <x:v>Thurrock</x:v>
      </x:c>
      <x:c r="F2047" t="str">
        <x:v>Operative Porter</x:v>
      </x:c>
      <x:c r="G2047" t="str">
        <x:v>400289</x:v>
      </x:c>
      <x:c r="H2047" t="str">
        <x:v>HSBC/JLL</x:v>
      </x:c>
      <x:c r="I2047" s="22" t="n">
        <x:v>17</x:v>
      </x:c>
      <x:c r="J2047" t="str">
        <x:v>Worked — 2 records</x:v>
      </x:c>
      <x:c r="K2047" t="str">
        <x:v>Employee 1765; home branch Thurrock; assigned role Operative Porter | Deployment branch: Thurrock | Actual role: Operative Porter, Operative Skilled | Jobs: 400289 | Customers: HSBC/JLL | Actual hours: 17.0; source records: 2</x:v>
      </x:c>
      <x:c r="L2047" t="str">
        <x:v>Include</x:v>
      </x:c>
      <x:c r="M2047"/>
      <x:c r="N2047"/>
    </x:row>
    <x:row r="2048">
      <x:c r="A2048" t="str">
        <x:v>Mel Holland (B EV)|2026-03-19</x:v>
      </x:c>
      <x:c r="B2048" s="888" t="n">
        <x:v>46100</x:v>
      </x:c>
      <x:c r="C2048" t="str">
        <x:v>Mel Holland (B EV)</x:v>
      </x:c>
      <x:c r="D2048" t="str">
        <x:v>Permanent</x:v>
      </x:c>
      <x:c r="E2048" t="str">
        <x:v>Thurrock</x:v>
      </x:c>
      <x:c r="F2048" t="str">
        <x:v>Operative Porter</x:v>
      </x:c>
      <x:c r="G2048" t="str">
        <x:v>400289</x:v>
      </x:c>
      <x:c r="H2048" t="str">
        <x:v>HSBC/JLL</x:v>
      </x:c>
      <x:c r="I2048" s="22" t="n">
        <x:v>17</x:v>
      </x:c>
      <x:c r="J2048" t="str">
        <x:v>Worked — 2 records</x:v>
      </x:c>
      <x:c r="K2048" t="str">
        <x:v>Employee 1765; home branch Thurrock; assigned role Operative Porter | Deployment branch: Thurrock | Actual role: Operative Porter, Operative Skilled | Jobs: 400289 | Customers: HSBC/JLL | Actual hours: 17.0; source records: 2</x:v>
      </x:c>
      <x:c r="L2048" t="str">
        <x:v>Include</x:v>
      </x:c>
      <x:c r="M2048"/>
      <x:c r="N2048"/>
    </x:row>
    <x:row r="2049">
      <x:c r="A2049" t="str">
        <x:v>Mel Holland (B EV)|2026-03-20</x:v>
      </x:c>
      <x:c r="B2049" s="888" t="n">
        <x:v>46101</x:v>
      </x:c>
      <x:c r="C2049" t="str">
        <x:v>Mel Holland (B EV)</x:v>
      </x:c>
      <x:c r="D2049" t="str">
        <x:v>Permanent</x:v>
      </x:c>
      <x:c r="E2049" t="str">
        <x:v>Thurrock</x:v>
      </x:c>
      <x:c r="F2049" t="str">
        <x:v>Operative Porter</x:v>
      </x:c>
      <x:c r="G2049" t="str">
        <x:v>400289</x:v>
      </x:c>
      <x:c r="H2049" t="str">
        <x:v>HSBC/JLL</x:v>
      </x:c>
      <x:c r="I2049" s="22" t="n">
        <x:v>17</x:v>
      </x:c>
      <x:c r="J2049" t="str">
        <x:v>Worked — 2 records</x:v>
      </x:c>
      <x:c r="K2049" t="str">
        <x:v>Employee 1765; home branch Thurrock; assigned role Operative Porter | Deployment branch: Thurrock | Actual role: Operative Porter, Operative Skilled | Jobs: 400289 | Customers: HSBC/JLL | Actual hours: 17.0; source records: 2</x:v>
      </x:c>
      <x:c r="L2049" t="str">
        <x:v>Include</x:v>
      </x:c>
      <x:c r="M2049"/>
      <x:c r="N2049"/>
    </x:row>
    <x:row r="2050">
      <x:c r="A2050" t="str">
        <x:v>Mel Holland (B EV)|2026-03-21</x:v>
      </x:c>
      <x:c r="B2050" s="888" t="n">
        <x:v>46102</x:v>
      </x:c>
      <x:c r="C2050" t="str">
        <x:v>Mel Holland (B EV)</x:v>
      </x:c>
      <x:c r="D2050" t="str">
        <x:v>Permanent</x:v>
      </x:c>
      <x:c r="E2050" t="str">
        <x:v>Thurrock</x:v>
      </x:c>
      <x:c r="F2050" t="str">
        <x:v>Operative Porter</x:v>
      </x:c>
      <x:c r="G2050" t="str">
        <x:v>399150</x:v>
      </x:c>
      <x:c r="H2050" t="str">
        <x:v>Kite Lake Capital Management (UK) LLP</x:v>
      </x:c>
      <x:c r="I2050" s="22" t="n">
        <x:v>7</x:v>
      </x:c>
      <x:c r="J2050" t="str">
        <x:v>Worked</x:v>
      </x:c>
      <x:c r="K2050" t="str">
        <x:v>Employee 1765; home branch Thurrock; assigned role Operative Porter | Deployment branch: Thurrock | Actual role: Operative Porter | Jobs: 399150 | Customers: Kite Lake Capital Management (UK) LLP | Actual hours: 7.0; source records: 1</x:v>
      </x:c>
      <x:c r="L2050" t="str">
        <x:v>Include</x:v>
      </x:c>
      <x:c r="M2050"/>
      <x:c r="N2050"/>
    </x:row>
    <x:row r="2051">
      <x:c r="A2051" t="str">
        <x:v>Mel Holland (B EV)|2026-03-23</x:v>
      </x:c>
      <x:c r="B2051" s="888" t="n">
        <x:v>46104</x:v>
      </x:c>
      <x:c r="C2051" t="str">
        <x:v>Mel Holland (B EV)</x:v>
      </x:c>
      <x:c r="D2051" t="str">
        <x:v>Permanent</x:v>
      </x:c>
      <x:c r="E2051" t="str">
        <x:v>Thurrock</x:v>
      </x:c>
      <x:c r="F2051" t="str">
        <x:v>Operative Porter</x:v>
      </x:c>
      <x:c r="G2051" t="str">
        <x:v>400289</x:v>
      </x:c>
      <x:c r="H2051" t="str">
        <x:v>HSBC/JLL</x:v>
      </x:c>
      <x:c r="I2051" s="22" t="n">
        <x:v>7</x:v>
      </x:c>
      <x:c r="J2051" t="str">
        <x:v>Worked</x:v>
      </x:c>
      <x:c r="K2051" t="str">
        <x:v>Employee 1765; home branch Thurrock; assigned role Operative Porter | Deployment branch: Thurrock | Actual role: Operative Porter | Jobs: 400289 | Customers: HSBC/JLL | Actual hours: 7.0; source records: 1</x:v>
      </x:c>
      <x:c r="L2051" t="str">
        <x:v>Include</x:v>
      </x:c>
      <x:c r="M2051"/>
      <x:c r="N2051"/>
    </x:row>
    <x:row r="2052">
      <x:c r="A2052" t="str">
        <x:v>Mel Holland (B EV)|2026-03-24</x:v>
      </x:c>
      <x:c r="B2052" s="888" t="n">
        <x:v>46105</x:v>
      </x:c>
      <x:c r="C2052" t="str">
        <x:v>Mel Holland (B EV)</x:v>
      </x:c>
      <x:c r="D2052" t="str">
        <x:v>Permanent</x:v>
      </x:c>
      <x:c r="E2052" t="str">
        <x:v>Thurrock</x:v>
      </x:c>
      <x:c r="F2052" t="str">
        <x:v>Operative Porter</x:v>
      </x:c>
      <x:c r="G2052" t="str">
        <x:v>400289</x:v>
      </x:c>
      <x:c r="H2052" t="str">
        <x:v>HSBC/JLL</x:v>
      </x:c>
      <x:c r="I2052" s="22" t="n">
        <x:v>17.5</x:v>
      </x:c>
      <x:c r="J2052" t="str">
        <x:v>Worked</x:v>
      </x:c>
      <x:c r="K2052" t="str">
        <x:v>Employee 1765; home branch Thurrock; assigned role Operative Porter | Deployment branch: Thurrock | Actual role: Operative Porter | Jobs: 400289 | Customers: HSBC/JLL | Actual hours: 17.5; source records: 1</x:v>
      </x:c>
      <x:c r="L2052" t="str">
        <x:v>Include</x:v>
      </x:c>
      <x:c r="M2052"/>
      <x:c r="N2052"/>
    </x:row>
    <x:row r="2053">
      <x:c r="A2053" t="str">
        <x:v>Mel Holland (B EV)|2026-03-25</x:v>
      </x:c>
      <x:c r="B2053" s="888" t="n">
        <x:v>46106</x:v>
      </x:c>
      <x:c r="C2053" t="str">
        <x:v>Mel Holland (B EV)</x:v>
      </x:c>
      <x:c r="D2053" t="str">
        <x:v>Permanent</x:v>
      </x:c>
      <x:c r="E2053" t="str">
        <x:v>Thurrock</x:v>
      </x:c>
      <x:c r="F2053" t="str">
        <x:v>Operative Porter</x:v>
      </x:c>
      <x:c r="G2053" t="str">
        <x:v>400289</x:v>
      </x:c>
      <x:c r="H2053" t="str">
        <x:v>HSBC/JLL</x:v>
      </x:c>
      <x:c r="I2053" s="22" t="n">
        <x:v>15.5</x:v>
      </x:c>
      <x:c r="J2053" t="str">
        <x:v>Worked</x:v>
      </x:c>
      <x:c r="K2053" t="str">
        <x:v>Employee 1765; home branch Thurrock; assigned role Operative Porter | Deployment branch: Thurrock | Actual role: Operative Porter | Jobs: 400289 | Customers: HSBC/JLL | Actual hours: 15.5; source records: 1</x:v>
      </x:c>
      <x:c r="L2053" t="str">
        <x:v>Include</x:v>
      </x:c>
      <x:c r="M2053"/>
      <x:c r="N2053"/>
    </x:row>
    <x:row r="2054">
      <x:c r="A2054" t="str">
        <x:v>Mel Holland (B EV)|2026-03-26</x:v>
      </x:c>
      <x:c r="B2054" s="888" t="n">
        <x:v>46107</x:v>
      </x:c>
      <x:c r="C2054" t="str">
        <x:v>Mel Holland (B EV)</x:v>
      </x:c>
      <x:c r="D2054" t="str">
        <x:v>Permanent</x:v>
      </x:c>
      <x:c r="E2054" t="str">
        <x:v>Thurrock</x:v>
      </x:c>
      <x:c r="F2054" t="str">
        <x:v>Operative Porter</x:v>
      </x:c>
      <x:c r="G2054" t="str">
        <x:v>400289</x:v>
      </x:c>
      <x:c r="H2054" t="str">
        <x:v>HSBC/JLL</x:v>
      </x:c>
      <x:c r="I2054" s="22" t="n">
        <x:v>15</x:v>
      </x:c>
      <x:c r="J2054" t="str">
        <x:v>Worked</x:v>
      </x:c>
      <x:c r="K2054" t="str">
        <x:v>Employee 1765; home branch Thurrock; assigned role Operative Porter | Deployment branch: Thurrock | Actual role: Operative Porter | Jobs: 400289 | Customers: HSBC/JLL | Actual hours: 15.0; source records: 1</x:v>
      </x:c>
      <x:c r="L2054" t="str">
        <x:v>Include</x:v>
      </x:c>
      <x:c r="M2054"/>
      <x:c r="N2054"/>
    </x:row>
    <x:row r="2055">
      <x:c r="A2055" t="str">
        <x:v>Mel Holland (B EV)|2026-03-27</x:v>
      </x:c>
      <x:c r="B2055" s="888" t="n">
        <x:v>46108</x:v>
      </x:c>
      <x:c r="C2055" t="str">
        <x:v>Mel Holland (B EV)</x:v>
      </x:c>
      <x:c r="D2055" t="str">
        <x:v>Permanent</x:v>
      </x:c>
      <x:c r="E2055" t="str">
        <x:v>Thurrock</x:v>
      </x:c>
      <x:c r="F2055" t="str">
        <x:v>Operative Porter</x:v>
      </x:c>
      <x:c r="G2055" t="str">
        <x:v>400289</x:v>
      </x:c>
      <x:c r="H2055" t="str">
        <x:v>HSBC/JLL</x:v>
      </x:c>
      <x:c r="I2055" s="22" t="n">
        <x:v>16</x:v>
      </x:c>
      <x:c r="J2055" t="str">
        <x:v>Worked — 2 records</x:v>
      </x:c>
      <x:c r="K2055" t="str">
        <x:v>Employee 1765; home branch Thurrock; assigned role Operative Porter | Deployment branch: Thurrock | Actual role: Operative Porter | Jobs: 400289 | Customers: HSBC/JLL | Actual hours: 16.0; source records: 2</x:v>
      </x:c>
      <x:c r="L2055" t="str">
        <x:v>Include</x:v>
      </x:c>
      <x:c r="M2055"/>
      <x:c r="N2055"/>
    </x:row>
    <x:row r="2056">
      <x:c r="A2056" t="str">
        <x:v>Mel Holland (B EV)|2026-03-28</x:v>
      </x:c>
      <x:c r="B2056" s="888" t="n">
        <x:v>46109</x:v>
      </x:c>
      <x:c r="C2056" t="str">
        <x:v>Mel Holland (B EV)</x:v>
      </x:c>
      <x:c r="D2056" t="str">
        <x:v>Permanent</x:v>
      </x:c>
      <x:c r="E2056" t="str">
        <x:v>Thurrock</x:v>
      </x:c>
      <x:c r="F2056" t="str">
        <x:v>Operative Porter</x:v>
      </x:c>
      <x:c r="G2056" t="str">
        <x:v>400289</x:v>
      </x:c>
      <x:c r="H2056" t="str">
        <x:v>HSBC/JLL</x:v>
      </x:c>
      <x:c r="I2056" s="22" t="n">
        <x:v>7.5</x:v>
      </x:c>
      <x:c r="J2056" t="str">
        <x:v>Worked</x:v>
      </x:c>
      <x:c r="K2056" t="str">
        <x:v>Employee 1765; home branch Thurrock; assigned role Operative Porter | Deployment branch: Thurrock | Actual role: Operative Porter | Jobs: 400289 | Customers: HSBC/JLL | Actual hours: 7.5; source records: 1</x:v>
      </x:c>
      <x:c r="L2056" t="str">
        <x:v>Include</x:v>
      </x:c>
      <x:c r="M2056"/>
      <x:c r="N2056"/>
    </x:row>
    <x:row r="2057">
      <x:c r="A2057" t="str">
        <x:v>Mel Holland (B EV)|2026-03-30</x:v>
      </x:c>
      <x:c r="B2057" s="888" t="n">
        <x:v>46111</x:v>
      </x:c>
      <x:c r="C2057" t="str">
        <x:v>Mel Holland (B EV)</x:v>
      </x:c>
      <x:c r="D2057" t="str">
        <x:v>Permanent</x:v>
      </x:c>
      <x:c r="E2057" t="str">
        <x:v>Thurrock</x:v>
      </x:c>
      <x:c r="F2057" t="str">
        <x:v>Operative Porter</x:v>
      </x:c>
      <x:c r="G2057" t="str">
        <x:v>400289</x:v>
      </x:c>
      <x:c r="H2057" t="str">
        <x:v>HSBC/JLL</x:v>
      </x:c>
      <x:c r="I2057" s="22" t="n">
        <x:v>17</x:v>
      </x:c>
      <x:c r="J2057" t="str">
        <x:v>Worked — 2 records</x:v>
      </x:c>
      <x:c r="K2057" t="str">
        <x:v>Employee 1765; home branch Thurrock; assigned role Operative Porter | Deployment branch: Thurrock | Actual role: Operative Porter | Jobs: 400289 | Customers: HSBC/JLL | Actual hours: 17.0; source records: 2</x:v>
      </x:c>
      <x:c r="L2057" t="str">
        <x:v>Include</x:v>
      </x:c>
      <x:c r="M2057"/>
      <x:c r="N2057"/>
    </x:row>
    <x:row r="2058">
      <x:c r="A2058" t="str">
        <x:v>Mel Holland (B EV)|2026-03-31</x:v>
      </x:c>
      <x:c r="B2058" s="888" t="n">
        <x:v>46112</x:v>
      </x:c>
      <x:c r="C2058" t="str">
        <x:v>Mel Holland (B EV)</x:v>
      </x:c>
      <x:c r="D2058" t="str">
        <x:v>Permanent</x:v>
      </x:c>
      <x:c r="E2058" t="str">
        <x:v>Thurrock</x:v>
      </x:c>
      <x:c r="F2058" t="str">
        <x:v>Operative Porter</x:v>
      </x:c>
      <x:c r="G2058" t="str">
        <x:v>400289</x:v>
      </x:c>
      <x:c r="H2058" t="str">
        <x:v>HSBC/JLL</x:v>
      </x:c>
      <x:c r="I2058" s="22" t="n">
        <x:v>15.75</x:v>
      </x:c>
      <x:c r="J2058" t="str">
        <x:v>Worked — 2 records</x:v>
      </x:c>
      <x:c r="K2058" t="str">
        <x:v>Employee 1765; home branch Thurrock; assigned role Operative Porter | Deployment branch: Thurrock | Actual role: Operative Porter | Jobs: 400289 | Customers: HSBC/JLL | Actual hours: 15.8; source records: 2</x:v>
      </x:c>
      <x:c r="L2058" t="str">
        <x:v>Include</x:v>
      </x:c>
      <x:c r="M2058"/>
      <x:c r="N2058"/>
    </x:row>
    <x:row r="2059">
      <x:c r="A2059" t="str">
        <x:v>Michael Carney|2026-03-02</x:v>
      </x:c>
      <x:c r="B2059" s="888" t="n">
        <x:v>46083</x:v>
      </x:c>
      <x:c r="C2059" t="str">
        <x:v>Michael Carney</x:v>
      </x:c>
      <x:c r="D2059" t="str">
        <x:v>Permanent</x:v>
      </x:c>
      <x:c r="E2059" t="str">
        <x:v>Manchester</x:v>
      </x:c>
      <x:c r="F2059" t="str">
        <x:v>Operative Porter</x:v>
      </x:c>
      <x:c r="G2059"/>
      <x:c r="H2059"/>
      <x:c r="I2059" s="22" t="n">
        <x:v>0</x:v>
      </x:c>
      <x:c r="J2059" t="str">
        <x:v>Annual leave</x:v>
      </x:c>
      <x:c r="K2059" t="str">
        <x:v>Employee 104098; home branch Manchester; assigned role Operative Porter | Leave: Annual Leave (Hours) | Leave calendar basis: Variable-pattern period</x:v>
      </x:c>
      <x:c r="L2059" t="str">
        <x:v>Include</x:v>
      </x:c>
      <x:c r="M2059"/>
      <x:c r="N2059"/>
    </x:row>
    <x:row r="2060">
      <x:c r="A2060" t="str">
        <x:v>Michael Carney|2026-03-03</x:v>
      </x:c>
      <x:c r="B2060" s="888" t="n">
        <x:v>46084</x:v>
      </x:c>
      <x:c r="C2060" t="str">
        <x:v>Michael Carney</x:v>
      </x:c>
      <x:c r="D2060" t="str">
        <x:v>Permanent</x:v>
      </x:c>
      <x:c r="E2060" t="str">
        <x:v>Manchester</x:v>
      </x:c>
      <x:c r="F2060" t="str">
        <x:v>Operative Porter</x:v>
      </x:c>
      <x:c r="G2060"/>
      <x:c r="H2060"/>
      <x:c r="I2060" s="22" t="n">
        <x:v>0</x:v>
      </x:c>
      <x:c r="J2060" t="str">
        <x:v>Annual leave</x:v>
      </x:c>
      <x:c r="K2060" t="str">
        <x:v>Employee 104098; home branch Manchester; assigned role Operative Porter | Leave: Annual Leave (Hours) | Leave calendar basis: Variable-pattern period</x:v>
      </x:c>
      <x:c r="L2060" t="str">
        <x:v>Include</x:v>
      </x:c>
      <x:c r="M2060"/>
      <x:c r="N2060"/>
    </x:row>
    <x:row r="2061">
      <x:c r="A2061" t="str">
        <x:v>Michael Carney|2026-03-04</x:v>
      </x:c>
      <x:c r="B2061" s="888" t="n">
        <x:v>46085</x:v>
      </x:c>
      <x:c r="C2061" t="str">
        <x:v>Michael Carney</x:v>
      </x:c>
      <x:c r="D2061" t="str">
        <x:v>Permanent</x:v>
      </x:c>
      <x:c r="E2061" t="str">
        <x:v>Manchester</x:v>
      </x:c>
      <x:c r="F2061" t="str">
        <x:v>Operative Porter</x:v>
      </x:c>
      <x:c r="G2061"/>
      <x:c r="H2061"/>
      <x:c r="I2061" s="22" t="n">
        <x:v>0</x:v>
      </x:c>
      <x:c r="J2061" t="str">
        <x:v>Annual leave</x:v>
      </x:c>
      <x:c r="K2061" t="str">
        <x:v>Employee 104098; home branch Manchester; assigned role Operative Porter | Leave: Annual Leave (Hours) | Leave calendar basis: Variable-pattern period</x:v>
      </x:c>
      <x:c r="L2061" t="str">
        <x:v>Include</x:v>
      </x:c>
      <x:c r="M2061"/>
      <x:c r="N2061"/>
    </x:row>
    <x:row r="2062">
      <x:c r="A2062" t="str">
        <x:v>Michael Carney|2026-03-05</x:v>
      </x:c>
      <x:c r="B2062" s="888" t="n">
        <x:v>46086</x:v>
      </x:c>
      <x:c r="C2062" t="str">
        <x:v>Michael Carney</x:v>
      </x:c>
      <x:c r="D2062" t="str">
        <x:v>Permanent</x:v>
      </x:c>
      <x:c r="E2062" t="str">
        <x:v>Manchester</x:v>
      </x:c>
      <x:c r="F2062" t="str">
        <x:v>Operative Porter</x:v>
      </x:c>
      <x:c r="G2062"/>
      <x:c r="H2062"/>
      <x:c r="I2062" s="22" t="n">
        <x:v>0</x:v>
      </x:c>
      <x:c r="J2062" t="str">
        <x:v>Annual leave</x:v>
      </x:c>
      <x:c r="K2062" t="str">
        <x:v>Employee 104098; home branch Manchester; assigned role Operative Porter | Leave: Annual Leave (Hours) | Leave calendar basis: Variable-pattern period</x:v>
      </x:c>
      <x:c r="L2062" t="str">
        <x:v>Include</x:v>
      </x:c>
      <x:c r="M2062"/>
      <x:c r="N2062"/>
    </x:row>
    <x:row r="2063">
      <x:c r="A2063" t="str">
        <x:v>Michael Carney|2026-03-06</x:v>
      </x:c>
      <x:c r="B2063" s="888" t="n">
        <x:v>46087</x:v>
      </x:c>
      <x:c r="C2063" t="str">
        <x:v>Michael Carney</x:v>
      </x:c>
      <x:c r="D2063" t="str">
        <x:v>Permanent</x:v>
      </x:c>
      <x:c r="E2063" t="str">
        <x:v>Manchester</x:v>
      </x:c>
      <x:c r="F2063" t="str">
        <x:v>Operative Porter</x:v>
      </x:c>
      <x:c r="G2063"/>
      <x:c r="H2063"/>
      <x:c r="I2063" s="22" t="n">
        <x:v>0</x:v>
      </x:c>
      <x:c r="J2063" t="str">
        <x:v>Annual leave</x:v>
      </x:c>
      <x:c r="K2063" t="str">
        <x:v>Employee 104098; home branch Manchester; assigned role Operative Porter | Leave: Annual Leave (Hours) | Leave calendar basis: Variable-pattern period</x:v>
      </x:c>
      <x:c r="L2063" t="str">
        <x:v>Include</x:v>
      </x:c>
      <x:c r="M2063"/>
      <x:c r="N2063"/>
    </x:row>
    <x:row r="2064">
      <x:c r="A2064" t="str">
        <x:v>Michael Carney|2026-03-09</x:v>
      </x:c>
      <x:c r="B2064" s="888" t="n">
        <x:v>46090</x:v>
      </x:c>
      <x:c r="C2064" t="str">
        <x:v>Michael Carney</x:v>
      </x:c>
      <x:c r="D2064" t="str">
        <x:v>Permanent</x:v>
      </x:c>
      <x:c r="E2064" t="str">
        <x:v>Manchester</x:v>
      </x:c>
      <x:c r="F2064" t="str">
        <x:v>Operative Porter</x:v>
      </x:c>
      <x:c r="G2064" t="str">
        <x:v>398952</x:v>
      </x:c>
      <x:c r="H2064" t="str">
        <x:v>Anatomage Europe</x:v>
      </x:c>
      <x:c r="I2064" s="22" t="n">
        <x:v>6.5</x:v>
      </x:c>
      <x:c r="J2064" t="str">
        <x:v>Worked</x:v>
      </x:c>
      <x:c r="K2064" t="str">
        <x:v>Employee 104098; home branch Manchester; assigned role Operative Porter | Deployment branch: Manchester | Actual role: Operative Porter | Jobs: 398952 | Customers: Anatomage Europe | Actual hours: 6.5; source records: 1</x:v>
      </x:c>
      <x:c r="L2064" t="str">
        <x:v>Include</x:v>
      </x:c>
      <x:c r="M2064"/>
      <x:c r="N2064"/>
    </x:row>
    <x:row r="2065">
      <x:c r="A2065" t="str">
        <x:v>Michael Carney|2026-03-10</x:v>
      </x:c>
      <x:c r="B2065" s="888" t="n">
        <x:v>46091</x:v>
      </x:c>
      <x:c r="C2065" t="str">
        <x:v>Michael Carney</x:v>
      </x:c>
      <x:c r="D2065" t="str">
        <x:v>Permanent</x:v>
      </x:c>
      <x:c r="E2065" t="str">
        <x:v>Manchester</x:v>
      </x:c>
      <x:c r="F2065" t="str">
        <x:v>Operative Porter</x:v>
      </x:c>
      <x:c r="G2065" t="str">
        <x:v>400858</x:v>
      </x:c>
      <x:c r="H2065" t="str">
        <x:v>Cheshire Constabulary</x:v>
      </x:c>
      <x:c r="I2065" s="22" t="n">
        <x:v>4.75</x:v>
      </x:c>
      <x:c r="J2065" t="str">
        <x:v>Worked</x:v>
      </x:c>
      <x:c r="K2065" t="str">
        <x:v>Employee 104098; home branch Manchester; assigned role Operative Porter | Deployment branch: Manchester | Actual role: Operative Porter | Jobs: 400858 | Customers: Cheshire Constabulary | Actual hours: 4.8; source records: 1</x:v>
      </x:c>
      <x:c r="L2065" t="str">
        <x:v>Include</x:v>
      </x:c>
      <x:c r="M2065"/>
      <x:c r="N2065"/>
    </x:row>
    <x:row r="2066">
      <x:c r="A2066" t="str">
        <x:v>Michael Carney|2026-03-11</x:v>
      </x:c>
      <x:c r="B2066" s="888" t="n">
        <x:v>46092</x:v>
      </x:c>
      <x:c r="C2066" t="str">
        <x:v>Michael Carney</x:v>
      </x:c>
      <x:c r="D2066" t="str">
        <x:v>Permanent</x:v>
      </x:c>
      <x:c r="E2066" t="str">
        <x:v>Manchester</x:v>
      </x:c>
      <x:c r="F2066" t="str">
        <x:v>Operative Porter</x:v>
      </x:c>
      <x:c r="G2066" t="str">
        <x:v>398317B</x:v>
      </x:c>
      <x:c r="H2066" t="str">
        <x:v>Restore Harrow Green</x:v>
      </x:c>
      <x:c r="I2066" s="22" t="n">
        <x:v>9</x:v>
      </x:c>
      <x:c r="J2066" t="str">
        <x:v>Worked</x:v>
      </x:c>
      <x:c r="K2066" t="str">
        <x:v>Employee 104098; home branch Manchester; assigned role Operative Porter | Deployment branch: Manchester | Actual role: Operative Porter | Jobs: 398317B | Customers: Restore Harrow Green | Actual hours: 9.0; source records: 1</x:v>
      </x:c>
      <x:c r="L2066" t="str">
        <x:v>Include</x:v>
      </x:c>
      <x:c r="M2066"/>
      <x:c r="N2066"/>
    </x:row>
    <x:row r="2067">
      <x:c r="A2067" t="str">
        <x:v>Michael Carney|2026-03-12</x:v>
      </x:c>
      <x:c r="B2067" s="888" t="n">
        <x:v>46093</x:v>
      </x:c>
      <x:c r="C2067" t="str">
        <x:v>Michael Carney</x:v>
      </x:c>
      <x:c r="D2067" t="str">
        <x:v>Permanent</x:v>
      </x:c>
      <x:c r="E2067" t="str">
        <x:v>Manchester</x:v>
      </x:c>
      <x:c r="F2067" t="str">
        <x:v>Operative Porter</x:v>
      </x:c>
      <x:c r="G2067"/>
      <x:c r="H2067"/>
      <x:c r="I2067" s="22" t="n">
        <x:v>0</x:v>
      </x:c>
      <x:c r="J2067" t="str">
        <x:v>Annual leave</x:v>
      </x:c>
      <x:c r="K2067" t="str">
        <x:v>Employee 104098; home branch Manchester; assigned role Operative Porter | Leave: Annual Leave (Hours) | Leave calendar basis: Variable-pattern period</x:v>
      </x:c>
      <x:c r="L2067" t="str">
        <x:v>Include</x:v>
      </x:c>
      <x:c r="M2067"/>
      <x:c r="N2067"/>
    </x:row>
    <x:row r="2068">
      <x:c r="A2068" t="str">
        <x:v>Michael Carney|2026-03-13</x:v>
      </x:c>
      <x:c r="B2068" s="888" t="n">
        <x:v>46094</x:v>
      </x:c>
      <x:c r="C2068" t="str">
        <x:v>Michael Carney</x:v>
      </x:c>
      <x:c r="D2068" t="str">
        <x:v>Permanent</x:v>
      </x:c>
      <x:c r="E2068" t="str">
        <x:v>Manchester</x:v>
      </x:c>
      <x:c r="F2068" t="str">
        <x:v>Operative Porter</x:v>
      </x:c>
      <x:c r="G2068"/>
      <x:c r="H2068"/>
      <x:c r="I2068" s="22" t="n">
        <x:v>0</x:v>
      </x:c>
      <x:c r="J2068" t="str">
        <x:v>Annual leave</x:v>
      </x:c>
      <x:c r="K2068" t="str">
        <x:v>Employee 104098; home branch Manchester; assigned role Operative Porter | Leave: Annual Leave (Hours) | Leave calendar basis: Variable-pattern period</x:v>
      </x:c>
      <x:c r="L2068" t="str">
        <x:v>Include</x:v>
      </x:c>
      <x:c r="M2068"/>
      <x:c r="N2068"/>
    </x:row>
    <x:row r="2069">
      <x:c r="A2069" t="str">
        <x:v>Michael Carney|2026-03-16</x:v>
      </x:c>
      <x:c r="B2069" s="888" t="n">
        <x:v>46097</x:v>
      </x:c>
      <x:c r="C2069" t="str">
        <x:v>Michael Carney</x:v>
      </x:c>
      <x:c r="D2069" t="str">
        <x:v>Permanent</x:v>
      </x:c>
      <x:c r="E2069" t="str">
        <x:v>Manchester</x:v>
      </x:c>
      <x:c r="F2069" t="str">
        <x:v>Operative Porter</x:v>
      </x:c>
      <x:c r="G2069" t="str">
        <x:v>400737</x:v>
      </x:c>
      <x:c r="H2069" t="str">
        <x:v>HSBC - March 2026 Deliveries</x:v>
      </x:c>
      <x:c r="I2069" s="22" t="n">
        <x:v>7</x:v>
      </x:c>
      <x:c r="J2069" t="str">
        <x:v>Worked</x:v>
      </x:c>
      <x:c r="K2069" t="str">
        <x:v>Employee 104098; home branch Manchester; assigned role Operative Porter | Deployment branch: Birmingham | Actual role: Operative Driver | Jobs: 400737 | Customers: HSBC - March 2026 Deliveries | Actual hours: 7.0; source records: 1</x:v>
      </x:c>
      <x:c r="L2069" t="str">
        <x:v>Include</x:v>
      </x:c>
      <x:c r="M2069"/>
      <x:c r="N2069"/>
    </x:row>
    <x:row r="2070">
      <x:c r="A2070" t="str">
        <x:v>Michael Carney|2026-03-17</x:v>
      </x:c>
      <x:c r="B2070" s="888" t="n">
        <x:v>46098</x:v>
      </x:c>
      <x:c r="C2070" t="str">
        <x:v>Michael Carney</x:v>
      </x:c>
      <x:c r="D2070" t="str">
        <x:v>Permanent</x:v>
      </x:c>
      <x:c r="E2070" t="str">
        <x:v>Manchester</x:v>
      </x:c>
      <x:c r="F2070" t="str">
        <x:v>Operative Porter</x:v>
      </x:c>
      <x:c r="G2070" t="str">
        <x:v>400612</x:v>
      </x:c>
      <x:c r="H2070" t="str">
        <x:v>MOJ (Sodexo) SR:58025</x:v>
      </x:c>
      <x:c r="I2070" s="22" t="n">
        <x:v>2</x:v>
      </x:c>
      <x:c r="J2070" t="str">
        <x:v>Worked</x:v>
      </x:c>
      <x:c r="K2070" t="str">
        <x:v>Employee 104098; home branch Manchester; assigned role Operative Porter | Deployment branch: Manchester | Actual role: Operative Driver | Jobs: 400612 | Customers: MOJ (Sodexo) SR:58025 | Actual hours: 2.0; source records: 1</x:v>
      </x:c>
      <x:c r="L2070" t="str">
        <x:v>Include</x:v>
      </x:c>
      <x:c r="M2070"/>
      <x:c r="N2070"/>
    </x:row>
    <x:row r="2071">
      <x:c r="A2071" t="str">
        <x:v>Michael Carney|2026-03-18</x:v>
      </x:c>
      <x:c r="B2071" s="888" t="n">
        <x:v>46099</x:v>
      </x:c>
      <x:c r="C2071" t="str">
        <x:v>Michael Carney</x:v>
      </x:c>
      <x:c r="D2071" t="str">
        <x:v>Permanent</x:v>
      </x:c>
      <x:c r="E2071" t="str">
        <x:v>Manchester</x:v>
      </x:c>
      <x:c r="F2071" t="str">
        <x:v>Operative Porter</x:v>
      </x:c>
      <x:c r="G2071" t="str">
        <x:v>399690A</x:v>
      </x:c>
      <x:c r="H2071" t="str">
        <x:v>Ministry of Justice</x:v>
      </x:c>
      <x:c r="I2071" s="22" t="n">
        <x:v>8</x:v>
      </x:c>
      <x:c r="J2071" t="str">
        <x:v>CONFLICT — Worked + leave</x:v>
      </x:c>
      <x:c r="K2071" t="str">
        <x:v>Employee 104098; home branch Manchester; assigned role Operative Porter | Deployment branch: Birmingham | Actual role: Operative Porter | Jobs: 399690A | Customers: Ministry of Justice | Actual hours: 8.0; source records: 1 | Leave: Annual Leave (Hours) | Leave calendar basis: Variable-pattern period</x:v>
      </x:c>
      <x:c r="L2071" t="str">
        <x:v>Include</x:v>
      </x:c>
      <x:c r="M2071"/>
      <x:c r="N2071"/>
    </x:row>
    <x:row r="2072">
      <x:c r="A2072" t="str">
        <x:v>Michael Carney|2026-03-19</x:v>
      </x:c>
      <x:c r="B2072" s="888" t="n">
        <x:v>46100</x:v>
      </x:c>
      <x:c r="C2072" t="str">
        <x:v>Michael Carney</x:v>
      </x:c>
      <x:c r="D2072" t="str">
        <x:v>Permanent</x:v>
      </x:c>
      <x:c r="E2072" t="str">
        <x:v>Manchester</x:v>
      </x:c>
      <x:c r="F2072" t="str">
        <x:v>Operative Porter</x:v>
      </x:c>
      <x:c r="G2072"/>
      <x:c r="H2072"/>
      <x:c r="I2072" s="22" t="n">
        <x:v>0</x:v>
      </x:c>
      <x:c r="J2072" t="str">
        <x:v>Annual leave</x:v>
      </x:c>
      <x:c r="K2072" t="str">
        <x:v>Employee 104098; home branch Manchester; assigned role Operative Porter | Leave: Annual Leave (Hours) | Leave calendar basis: Variable-pattern period</x:v>
      </x:c>
      <x:c r="L2072" t="str">
        <x:v>Include</x:v>
      </x:c>
      <x:c r="M2072"/>
      <x:c r="N2072"/>
    </x:row>
    <x:row r="2073">
      <x:c r="A2073" t="str">
        <x:v>Michael Carney|2026-03-20</x:v>
      </x:c>
      <x:c r="B2073" s="888" t="n">
        <x:v>46101</x:v>
      </x:c>
      <x:c r="C2073" t="str">
        <x:v>Michael Carney</x:v>
      </x:c>
      <x:c r="D2073" t="str">
        <x:v>Permanent</x:v>
      </x:c>
      <x:c r="E2073" t="str">
        <x:v>Manchester</x:v>
      </x:c>
      <x:c r="F2073" t="str">
        <x:v>Operative Porter</x:v>
      </x:c>
      <x:c r="G2073" t="str">
        <x:v>400083</x:v>
      </x:c>
      <x:c r="H2073" t="str">
        <x:v>Midland Heart Limited</x:v>
      </x:c>
      <x:c r="I2073" s="22" t="n">
        <x:v>5.75</x:v>
      </x:c>
      <x:c r="J2073" t="str">
        <x:v>Worked</x:v>
      </x:c>
      <x:c r="K2073" t="str">
        <x:v>Employee 104098; home branch Manchester; assigned role Operative Porter | Deployment branch: Birmingham | Actual role: Operative Driver | Jobs: 400083 | Customers: Midland Heart Limited | Actual hours: 5.8; source records: 1</x:v>
      </x:c>
      <x:c r="L2073" t="str">
        <x:v>Include</x:v>
      </x:c>
      <x:c r="M2073"/>
      <x:c r="N2073"/>
    </x:row>
    <x:row r="2074">
      <x:c r="A2074" t="str">
        <x:v>Michael Carney|2026-03-23</x:v>
      </x:c>
      <x:c r="B2074" s="888" t="n">
        <x:v>46104</x:v>
      </x:c>
      <x:c r="C2074" t="str">
        <x:v>Michael Carney</x:v>
      </x:c>
      <x:c r="D2074" t="str">
        <x:v>Permanent</x:v>
      </x:c>
      <x:c r="E2074" t="str">
        <x:v>Manchester</x:v>
      </x:c>
      <x:c r="F2074" t="str">
        <x:v>Operative Porter</x:v>
      </x:c>
      <x:c r="G2074" t="str">
        <x:v>401090</x:v>
      </x:c>
      <x:c r="H2074" t="str">
        <x:v>Manchester Metropolitan University</x:v>
      </x:c>
      <x:c r="I2074" s="22" t="n">
        <x:v>6.25</x:v>
      </x:c>
      <x:c r="J2074" t="str">
        <x:v>Worked</x:v>
      </x:c>
      <x:c r="K2074" t="str">
        <x:v>Employee 104098; home branch Manchester; assigned role Operative Porter | Deployment branch: Manchester | Actual role: Operative Porter | Jobs: 401090 | Customers: Manchester Metropolitan University | Actual hours: 6.2; source records: 1</x:v>
      </x:c>
      <x:c r="L2074" t="str">
        <x:v>Include</x:v>
      </x:c>
      <x:c r="M2074"/>
      <x:c r="N2074"/>
    </x:row>
    <x:row r="2075">
      <x:c r="A2075" t="str">
        <x:v>Michael Carney|2026-03-24</x:v>
      </x:c>
      <x:c r="B2075" s="888" t="n">
        <x:v>46105</x:v>
      </x:c>
      <x:c r="C2075" t="str">
        <x:v>Michael Carney</x:v>
      </x:c>
      <x:c r="D2075" t="str">
        <x:v>Permanent</x:v>
      </x:c>
      <x:c r="E2075" t="str">
        <x:v>Manchester</x:v>
      </x:c>
      <x:c r="F2075" t="str">
        <x:v>Operative Porter</x:v>
      </x:c>
      <x:c r="G2075" t="str">
        <x:v>401112</x:v>
      </x:c>
      <x:c r="H2075" t="str">
        <x:v>Cheshire Police</x:v>
      </x:c>
      <x:c r="I2075" s="22" t="n">
        <x:v>3</x:v>
      </x:c>
      <x:c r="J2075" t="str">
        <x:v>Worked</x:v>
      </x:c>
      <x:c r="K2075" t="str">
        <x:v>Employee 104098; home branch Manchester; assigned role Operative Porter | Deployment branch: Manchester | Actual role: Operative Porter | Jobs: 401112 | Customers: Cheshire Police | Actual hours: 3.0; source records: 1</x:v>
      </x:c>
      <x:c r="L2075" t="str">
        <x:v>Include</x:v>
      </x:c>
      <x:c r="M2075"/>
      <x:c r="N2075"/>
    </x:row>
    <x:row r="2076">
      <x:c r="A2076" t="str">
        <x:v>Michael Carney|2026-03-27</x:v>
      </x:c>
      <x:c r="B2076" s="888" t="n">
        <x:v>46108</x:v>
      </x:c>
      <x:c r="C2076" t="str">
        <x:v>Michael Carney</x:v>
      </x:c>
      <x:c r="D2076" t="str">
        <x:v>Permanent</x:v>
      </x:c>
      <x:c r="E2076" t="str">
        <x:v>Manchester</x:v>
      </x:c>
      <x:c r="F2076" t="str">
        <x:v>Operative Porter</x:v>
      </x:c>
      <x:c r="G2076"/>
      <x:c r="H2076"/>
      <x:c r="I2076" s="22" t="n">
        <x:v>0</x:v>
      </x:c>
      <x:c r="J2076" t="str">
        <x:v>Annual leave</x:v>
      </x:c>
      <x:c r="K2076" t="str">
        <x:v>Employee 104098; home branch Manchester; assigned role Operative Porter | Leave: Annual Leave (Hours) | Leave calendar basis: Variable-pattern period</x:v>
      </x:c>
      <x:c r="L2076" t="str">
        <x:v>Include</x:v>
      </x:c>
      <x:c r="M2076"/>
      <x:c r="N2076"/>
    </x:row>
    <x:row r="2077">
      <x:c r="A2077" t="str">
        <x:v>Michael Carney|2026-03-30</x:v>
      </x:c>
      <x:c r="B2077" s="888" t="n">
        <x:v>46111</x:v>
      </x:c>
      <x:c r="C2077" t="str">
        <x:v>Michael Carney</x:v>
      </x:c>
      <x:c r="D2077" t="str">
        <x:v>Permanent</x:v>
      </x:c>
      <x:c r="E2077" t="str">
        <x:v>Manchester</x:v>
      </x:c>
      <x:c r="F2077" t="str">
        <x:v>Operative Porter</x:v>
      </x:c>
      <x:c r="G2077"/>
      <x:c r="H2077"/>
      <x:c r="I2077" s="22" t="n">
        <x:v>0</x:v>
      </x:c>
      <x:c r="J2077" t="str">
        <x:v>Annual leave</x:v>
      </x:c>
      <x:c r="K2077" t="str">
        <x:v>Employee 104098; home branch Manchester; assigned role Operative Porter | Leave: Annual Leave (Hours) | Leave calendar basis: Variable-pattern period</x:v>
      </x:c>
      <x:c r="L2077" t="str">
        <x:v>Include</x:v>
      </x:c>
      <x:c r="M2077"/>
      <x:c r="N2077"/>
    </x:row>
    <x:row r="2078">
      <x:c r="A2078" t="str">
        <x:v>Michael Carney|2026-03-31</x:v>
      </x:c>
      <x:c r="B2078" s="888" t="n">
        <x:v>46112</x:v>
      </x:c>
      <x:c r="C2078" t="str">
        <x:v>Michael Carney</x:v>
      </x:c>
      <x:c r="D2078" t="str">
        <x:v>Permanent</x:v>
      </x:c>
      <x:c r="E2078" t="str">
        <x:v>Manchester</x:v>
      </x:c>
      <x:c r="F2078" t="str">
        <x:v>Operative Porter</x:v>
      </x:c>
      <x:c r="G2078"/>
      <x:c r="H2078"/>
      <x:c r="I2078" s="22" t="n">
        <x:v>0</x:v>
      </x:c>
      <x:c r="J2078" t="str">
        <x:v>Annual leave</x:v>
      </x:c>
      <x:c r="K2078" t="str">
        <x:v>Employee 104098; home branch Manchester; assigned role Operative Porter | Leave: Annual Leave (Hours) | Leave calendar basis: Variable-pattern period</x:v>
      </x:c>
      <x:c r="L2078" t="str">
        <x:v>Include</x:v>
      </x:c>
      <x:c r="M2078"/>
      <x:c r="N2078"/>
    </x:row>
    <x:row r="2079">
      <x:c r="A2079" t="str">
        <x:v>Mike Booth|2026-03-02</x:v>
      </x:c>
      <x:c r="B2079" s="888" t="n">
        <x:v>46083</x:v>
      </x:c>
      <x:c r="C2079" t="str">
        <x:v>Mike Booth</x:v>
      </x:c>
      <x:c r="D2079" t="str">
        <x:v>Permanent</x:v>
      </x:c>
      <x:c r="E2079" t="str">
        <x:v>Manchester</x:v>
      </x:c>
      <x:c r="F2079" t="str">
        <x:v>Operative Driver</x:v>
      </x:c>
      <x:c r="G2079" t="str">
        <x:v>400423</x:v>
      </x:c>
      <x:c r="H2079" t="str">
        <x:v>University of Manchester</x:v>
      </x:c>
      <x:c r="I2079" s="22" t="n">
        <x:v>8.5</x:v>
      </x:c>
      <x:c r="J2079" t="str">
        <x:v>Worked</x:v>
      </x:c>
      <x:c r="K2079" t="str">
        <x:v>Employee 104053; home branch Manchester; assigned role Operative Driver | Deployment branch: Manchester | Actual role: Operative Driver | Jobs: 400423 | Customers: University of Manchester | Actual hours: 8.5; source records: 1</x:v>
      </x:c>
      <x:c r="L2079" t="str">
        <x:v>Include</x:v>
      </x:c>
      <x:c r="M2079"/>
      <x:c r="N2079"/>
    </x:row>
    <x:row r="2080">
      <x:c r="A2080" t="str">
        <x:v>Mike Booth|2026-03-03</x:v>
      </x:c>
      <x:c r="B2080" s="888" t="n">
        <x:v>46084</x:v>
      </x:c>
      <x:c r="C2080" t="str">
        <x:v>Mike Booth</x:v>
      </x:c>
      <x:c r="D2080" t="str">
        <x:v>Permanent</x:v>
      </x:c>
      <x:c r="E2080" t="str">
        <x:v>Manchester</x:v>
      </x:c>
      <x:c r="F2080" t="str">
        <x:v>Operative Driver</x:v>
      </x:c>
      <x:c r="G2080" t="str">
        <x:v>400423</x:v>
      </x:c>
      <x:c r="H2080" t="str">
        <x:v>University of Manchester</x:v>
      </x:c>
      <x:c r="I2080" s="22" t="n">
        <x:v>6.5</x:v>
      </x:c>
      <x:c r="J2080" t="str">
        <x:v>Worked</x:v>
      </x:c>
      <x:c r="K2080" t="str">
        <x:v>Employee 104053; home branch Manchester; assigned role Operative Driver | Deployment branch: Manchester | Actual role: Operative Driver | Jobs: 400423 | Customers: University of Manchester | Actual hours: 6.5; source records: 1</x:v>
      </x:c>
      <x:c r="L2080" t="str">
        <x:v>Include</x:v>
      </x:c>
      <x:c r="M2080"/>
      <x:c r="N2080"/>
    </x:row>
    <x:row r="2081">
      <x:c r="A2081" t="str">
        <x:v>Mike Booth|2026-03-04</x:v>
      </x:c>
      <x:c r="B2081" s="888" t="n">
        <x:v>46085</x:v>
      </x:c>
      <x:c r="C2081" t="str">
        <x:v>Mike Booth</x:v>
      </x:c>
      <x:c r="D2081" t="str">
        <x:v>Permanent</x:v>
      </x:c>
      <x:c r="E2081" t="str">
        <x:v>Manchester</x:v>
      </x:c>
      <x:c r="F2081" t="str">
        <x:v>Operative Driver</x:v>
      </x:c>
      <x:c r="G2081" t="str">
        <x:v>400423</x:v>
      </x:c>
      <x:c r="H2081" t="str">
        <x:v>University of Manchester</x:v>
      </x:c>
      <x:c r="I2081" s="22" t="n">
        <x:v>7.5</x:v>
      </x:c>
      <x:c r="J2081" t="str">
        <x:v>Worked</x:v>
      </x:c>
      <x:c r="K2081" t="str">
        <x:v>Employee 104053; home branch Manchester; assigned role Operative Driver | Deployment branch: Manchester | Actual role: Operative Driver | Jobs: 400423 | Customers: University of Manchester | Actual hours: 7.5; source records: 1</x:v>
      </x:c>
      <x:c r="L2081" t="str">
        <x:v>Include</x:v>
      </x:c>
      <x:c r="M2081"/>
      <x:c r="N2081"/>
    </x:row>
    <x:row r="2082">
      <x:c r="A2082" t="str">
        <x:v>Mike Booth|2026-03-05</x:v>
      </x:c>
      <x:c r="B2082" s="888" t="n">
        <x:v>46086</x:v>
      </x:c>
      <x:c r="C2082" t="str">
        <x:v>Mike Booth</x:v>
      </x:c>
      <x:c r="D2082" t="str">
        <x:v>Permanent</x:v>
      </x:c>
      <x:c r="E2082" t="str">
        <x:v>Manchester</x:v>
      </x:c>
      <x:c r="F2082" t="str">
        <x:v>Operative Driver</x:v>
      </x:c>
      <x:c r="G2082" t="str">
        <x:v>400423</x:v>
      </x:c>
      <x:c r="H2082" t="str">
        <x:v>University of Manchester</x:v>
      </x:c>
      <x:c r="I2082" s="22" t="n">
        <x:v>7.5</x:v>
      </x:c>
      <x:c r="J2082" t="str">
        <x:v>Worked</x:v>
      </x:c>
      <x:c r="K2082" t="str">
        <x:v>Employee 104053; home branch Manchester; assigned role Operative Driver | Deployment branch: Manchester | Actual role: Operative Driver | Jobs: 400423 | Customers: University of Manchester | Actual hours: 7.5; source records: 1</x:v>
      </x:c>
      <x:c r="L2082" t="str">
        <x:v>Include</x:v>
      </x:c>
      <x:c r="M2082"/>
      <x:c r="N2082"/>
    </x:row>
    <x:row r="2083">
      <x:c r="A2083" t="str">
        <x:v>Mike Booth|2026-03-06</x:v>
      </x:c>
      <x:c r="B2083" s="888" t="n">
        <x:v>46087</x:v>
      </x:c>
      <x:c r="C2083" t="str">
        <x:v>Mike Booth</x:v>
      </x:c>
      <x:c r="D2083" t="str">
        <x:v>Permanent</x:v>
      </x:c>
      <x:c r="E2083" t="str">
        <x:v>Manchester</x:v>
      </x:c>
      <x:c r="F2083" t="str">
        <x:v>Operative Driver</x:v>
      </x:c>
      <x:c r="G2083" t="str">
        <x:v>400423</x:v>
      </x:c>
      <x:c r="H2083" t="str">
        <x:v>University of Manchester</x:v>
      </x:c>
      <x:c r="I2083" s="22" t="n">
        <x:v>7.5</x:v>
      </x:c>
      <x:c r="J2083" t="str">
        <x:v>Worked</x:v>
      </x:c>
      <x:c r="K2083" t="str">
        <x:v>Employee 104053; home branch Manchester; assigned role Operative Driver | Deployment branch: Manchester | Actual role: Operative Driver | Jobs: 400423 | Customers: University of Manchester | Actual hours: 7.5; source records: 1</x:v>
      </x:c>
      <x:c r="L2083" t="str">
        <x:v>Include</x:v>
      </x:c>
      <x:c r="M2083"/>
      <x:c r="N2083"/>
    </x:row>
    <x:row r="2084">
      <x:c r="A2084" t="str">
        <x:v>Mike Booth|2026-03-09</x:v>
      </x:c>
      <x:c r="B2084" s="888" t="n">
        <x:v>46090</x:v>
      </x:c>
      <x:c r="C2084" t="str">
        <x:v>Mike Booth</x:v>
      </x:c>
      <x:c r="D2084" t="str">
        <x:v>Permanent</x:v>
      </x:c>
      <x:c r="E2084" t="str">
        <x:v>Manchester</x:v>
      </x:c>
      <x:c r="F2084" t="str">
        <x:v>Operative Driver</x:v>
      </x:c>
      <x:c r="G2084" t="str">
        <x:v>398317B</x:v>
      </x:c>
      <x:c r="H2084" t="str">
        <x:v>Restore Harrow Green</x:v>
      </x:c>
      <x:c r="I2084" s="22" t="n">
        <x:v>6.5</x:v>
      </x:c>
      <x:c r="J2084" t="str">
        <x:v>Worked</x:v>
      </x:c>
      <x:c r="K2084" t="str">
        <x:v>Employee 104053; home branch Manchester; assigned role Operative Driver | Deployment branch: Manchester | Actual role: Operative Driver | Jobs: 398317B | Customers: Restore Harrow Green | Actual hours: 6.5; source records: 1</x:v>
      </x:c>
      <x:c r="L2084" t="str">
        <x:v>Include</x:v>
      </x:c>
      <x:c r="M2084"/>
      <x:c r="N2084"/>
    </x:row>
    <x:row r="2085">
      <x:c r="A2085" t="str">
        <x:v>Mike Booth|2026-03-10</x:v>
      </x:c>
      <x:c r="B2085" s="888" t="n">
        <x:v>46091</x:v>
      </x:c>
      <x:c r="C2085" t="str">
        <x:v>Mike Booth</x:v>
      </x:c>
      <x:c r="D2085" t="str">
        <x:v>Permanent</x:v>
      </x:c>
      <x:c r="E2085" t="str">
        <x:v>Manchester</x:v>
      </x:c>
      <x:c r="F2085" t="str">
        <x:v>Operative Driver</x:v>
      </x:c>
      <x:c r="G2085" t="str">
        <x:v>400858</x:v>
      </x:c>
      <x:c r="H2085" t="str">
        <x:v>Cheshire Constabulary</x:v>
      </x:c>
      <x:c r="I2085" s="22" t="n">
        <x:v>4.75</x:v>
      </x:c>
      <x:c r="J2085" t="str">
        <x:v>Worked</x:v>
      </x:c>
      <x:c r="K2085" t="str">
        <x:v>Employee 104053; home branch Manchester; assigned role Operative Driver | Deployment branch: Manchester | Actual role: Operative Porter | Jobs: 400858 | Customers: Cheshire Constabulary | Actual hours: 4.8; source records: 1</x:v>
      </x:c>
      <x:c r="L2085" t="str">
        <x:v>Include</x:v>
      </x:c>
      <x:c r="M2085"/>
      <x:c r="N2085"/>
    </x:row>
    <x:row r="2086">
      <x:c r="A2086" t="str">
        <x:v>Mike Booth|2026-03-11</x:v>
      </x:c>
      <x:c r="B2086" s="888" t="n">
        <x:v>46092</x:v>
      </x:c>
      <x:c r="C2086" t="str">
        <x:v>Mike Booth</x:v>
      </x:c>
      <x:c r="D2086" t="str">
        <x:v>Permanent</x:v>
      </x:c>
      <x:c r="E2086" t="str">
        <x:v>Manchester</x:v>
      </x:c>
      <x:c r="F2086" t="str">
        <x:v>Operative Driver</x:v>
      </x:c>
      <x:c r="G2086" t="str">
        <x:v>400927, 398317B</x:v>
      </x:c>
      <x:c r="H2086" t="str">
        <x:v>INDEPENDENT VETCARE LIMITED; Restore Harrow Green</x:v>
      </x:c>
      <x:c r="I2086" s="22" t="n">
        <x:v>16</x:v>
      </x:c>
      <x:c r="J2086" t="str">
        <x:v>Worked — 2 records</x:v>
      </x:c>
      <x:c r="K2086" t="str">
        <x:v>Employee 104053; home branch Manchester; assigned role Operative Driver | Deployment branch: Leeds, Manchester | Actual role: Operative Driver | Jobs: 400927, 398317B | Customers: INDEPENDENT VETCARE LIMITED; Restore Harrow Green | Actual hours: 16.0; source records: 2</x:v>
      </x:c>
      <x:c r="L2086" t="str">
        <x:v>Include</x:v>
      </x:c>
      <x:c r="M2086"/>
      <x:c r="N2086"/>
    </x:row>
    <x:row r="2087">
      <x:c r="A2087" t="str">
        <x:v>Mike Booth|2026-03-12</x:v>
      </x:c>
      <x:c r="B2087" s="888" t="n">
        <x:v>46093</x:v>
      </x:c>
      <x:c r="C2087" t="str">
        <x:v>Mike Booth</x:v>
      </x:c>
      <x:c r="D2087" t="str">
        <x:v>Permanent</x:v>
      </x:c>
      <x:c r="E2087" t="str">
        <x:v>Manchester</x:v>
      </x:c>
      <x:c r="F2087" t="str">
        <x:v>Operative Driver</x:v>
      </x:c>
      <x:c r="G2087" t="str">
        <x:v>400378F, 400944</x:v>
      </x:c>
      <x:c r="H2087" t="str">
        <x:v>Avantor ( MANCHESTER MARCH 2026 ); Iris Project Solutions Ltd (Mark Black)</x:v>
      </x:c>
      <x:c r="I2087" s="22" t="n">
        <x:v>14.25</x:v>
      </x:c>
      <x:c r="J2087" t="str">
        <x:v>Worked — 2 records</x:v>
      </x:c>
      <x:c r="K2087" t="str">
        <x:v>Employee 104053; home branch Manchester; assigned role Operative Driver | Deployment branch: Cambridge, Leeds | Actual role: Operative Driver, Operative Porter | Jobs: 400378F, 400944 | Customers: Avantor ( MANCHESTER MARCH 2026 ); Iris Project Solutions Ltd (Mark Black) | Actual hours: 14.2; source records: 2</x:v>
      </x:c>
      <x:c r="L2087" t="str">
        <x:v>Include</x:v>
      </x:c>
      <x:c r="M2087"/>
      <x:c r="N2087"/>
    </x:row>
    <x:row r="2088">
      <x:c r="A2088" t="str">
        <x:v>Mike Booth|2026-03-13</x:v>
      </x:c>
      <x:c r="B2088" s="888" t="n">
        <x:v>46094</x:v>
      </x:c>
      <x:c r="C2088" t="str">
        <x:v>Mike Booth</x:v>
      </x:c>
      <x:c r="D2088" t="str">
        <x:v>Permanent</x:v>
      </x:c>
      <x:c r="E2088" t="str">
        <x:v>Manchester</x:v>
      </x:c>
      <x:c r="F2088" t="str">
        <x:v>Operative Driver</x:v>
      </x:c>
      <x:c r="G2088" t="str">
        <x:v>400890, 374044A</x:v>
      </x:c>
      <x:c r="H2088" t="str">
        <x:v>Biopharma - (TILBURY DOUGLAS ENGINEERING LTD   ); Hurstwood Environmental Consultants</x:v>
      </x:c>
      <x:c r="I2088" s="22" t="n">
        <x:v>4.25</x:v>
      </x:c>
      <x:c r="J2088" t="str">
        <x:v>Worked — 2 records</x:v>
      </x:c>
      <x:c r="K2088" t="str">
        <x:v>Employee 104053; home branch Manchester; assigned role Operative Driver | Deployment branch: Cambridge, Manchester | Actual role: Operative Porter | Jobs: 400890, 374044A | Customers: Biopharma - (TILBURY DOUGLAS ENGINEERING LTD   ); Hurstwood Environmental Consultants | Actual hours: 4.2; source records: 2</x:v>
      </x:c>
      <x:c r="L2088" t="str">
        <x:v>Include</x:v>
      </x:c>
      <x:c r="M2088"/>
      <x:c r="N2088"/>
    </x:row>
    <x:row r="2089">
      <x:c r="A2089" t="str">
        <x:v>Mike Booth|2026-03-16</x:v>
      </x:c>
      <x:c r="B2089" s="888" t="n">
        <x:v>46097</x:v>
      </x:c>
      <x:c r="C2089" t="str">
        <x:v>Mike Booth</x:v>
      </x:c>
      <x:c r="D2089" t="str">
        <x:v>Permanent</x:v>
      </x:c>
      <x:c r="E2089" t="str">
        <x:v>Manchester</x:v>
      </x:c>
      <x:c r="F2089" t="str">
        <x:v>Operative Driver</x:v>
      </x:c>
      <x:c r="G2089" t="str">
        <x:v>400069, 398317B</x:v>
      </x:c>
      <x:c r="H2089" t="str">
        <x:v>Kirklees Council - Mr Lewis; Restore Harrow Green</x:v>
      </x:c>
      <x:c r="I2089" s="22" t="n">
        <x:v>16.25</x:v>
      </x:c>
      <x:c r="J2089" t="str">
        <x:v>Worked — 2 records</x:v>
      </x:c>
      <x:c r="K2089" t="str">
        <x:v>Employee 104053; home branch Manchester; assigned role Operative Driver | Deployment branch: Leeds, Manchester | Actual role: Operative Driver | Jobs: 400069, 398317B | Customers: Kirklees Council - Mr Lewis; Restore Harrow Green | Actual hours: 16.2; source records: 2</x:v>
      </x:c>
      <x:c r="L2089" t="str">
        <x:v>Include</x:v>
      </x:c>
      <x:c r="M2089"/>
      <x:c r="N2089"/>
    </x:row>
    <x:row r="2090">
      <x:c r="A2090" t="str">
        <x:v>Mike Booth|2026-03-17</x:v>
      </x:c>
      <x:c r="B2090" s="888" t="n">
        <x:v>46098</x:v>
      </x:c>
      <x:c r="C2090" t="str">
        <x:v>Mike Booth</x:v>
      </x:c>
      <x:c r="D2090" t="str">
        <x:v>Permanent</x:v>
      </x:c>
      <x:c r="E2090" t="str">
        <x:v>Manchester</x:v>
      </x:c>
      <x:c r="F2090" t="str">
        <x:v>Operative Driver</x:v>
      </x:c>
      <x:c r="G2090" t="str">
        <x:v>399690A, 398317B</x:v>
      </x:c>
      <x:c r="H2090" t="str">
        <x:v>Ministry of Justice; Restore Harrow Green</x:v>
      </x:c>
      <x:c r="I2090" s="22" t="n">
        <x:v>17</x:v>
      </x:c>
      <x:c r="J2090" t="str">
        <x:v>Worked — 2 records</x:v>
      </x:c>
      <x:c r="K2090" t="str">
        <x:v>Employee 104053; home branch Manchester; assigned role Operative Driver | Deployment branch: Birmingham, Manchester | Actual role: Operative Porter | Jobs: 399690A, 398317B | Customers: Ministry of Justice; Restore Harrow Green | Actual hours: 17.0; source records: 2</x:v>
      </x:c>
      <x:c r="L2090" t="str">
        <x:v>Include</x:v>
      </x:c>
      <x:c r="M2090"/>
      <x:c r="N2090"/>
    </x:row>
    <x:row r="2091">
      <x:c r="A2091" t="str">
        <x:v>Mike Booth|2026-03-18</x:v>
      </x:c>
      <x:c r="B2091" s="888" t="n">
        <x:v>46099</x:v>
      </x:c>
      <x:c r="C2091" t="str">
        <x:v>Mike Booth</x:v>
      </x:c>
      <x:c r="D2091" t="str">
        <x:v>Permanent</x:v>
      </x:c>
      <x:c r="E2091" t="str">
        <x:v>Manchester</x:v>
      </x:c>
      <x:c r="F2091" t="str">
        <x:v>Operative Driver</x:v>
      </x:c>
      <x:c r="G2091" t="str">
        <x:v>399690A, 398317B</x:v>
      </x:c>
      <x:c r="H2091" t="str">
        <x:v>Ministry of Justice; Restore Harrow Green</x:v>
      </x:c>
      <x:c r="I2091" s="22" t="n">
        <x:v>17.5</x:v>
      </x:c>
      <x:c r="J2091" t="str">
        <x:v>Worked — 2 records</x:v>
      </x:c>
      <x:c r="K2091" t="str">
        <x:v>Employee 104053; home branch Manchester; assigned role Operative Driver | Deployment branch: Birmingham, Manchester | Actual role: Operative Porter | Jobs: 399690A, 398317B | Customers: Ministry of Justice; Restore Harrow Green | Actual hours: 17.5; source records: 2</x:v>
      </x:c>
      <x:c r="L2091" t="str">
        <x:v>Include</x:v>
      </x:c>
      <x:c r="M2091"/>
      <x:c r="N2091"/>
    </x:row>
    <x:row r="2092">
      <x:c r="A2092" t="str">
        <x:v>Mike Booth|2026-03-19</x:v>
      </x:c>
      <x:c r="B2092" s="888" t="n">
        <x:v>46100</x:v>
      </x:c>
      <x:c r="C2092" t="str">
        <x:v>Mike Booth</x:v>
      </x:c>
      <x:c r="D2092" t="str">
        <x:v>Permanent</x:v>
      </x:c>
      <x:c r="E2092" t="str">
        <x:v>Manchester</x:v>
      </x:c>
      <x:c r="F2092" t="str">
        <x:v>Operative Driver</x:v>
      </x:c>
      <x:c r="G2092" t="str">
        <x:v>400395</x:v>
      </x:c>
      <x:c r="H2092" t="str">
        <x:v>Intellectual Property Office</x:v>
      </x:c>
      <x:c r="I2092" s="22" t="n">
        <x:v>6.5</x:v>
      </x:c>
      <x:c r="J2092" t="str">
        <x:v>Worked</x:v>
      </x:c>
      <x:c r="K2092" t="str">
        <x:v>Employee 104053; home branch Manchester; assigned role Operative Driver | Deployment branch: Manchester | Actual role: Operative Driver | Jobs: 400395 | Customers: Intellectual Property Office | Actual hours: 6.5; source records: 1</x:v>
      </x:c>
      <x:c r="L2092" t="str">
        <x:v>Include</x:v>
      </x:c>
      <x:c r="M2092"/>
      <x:c r="N2092"/>
    </x:row>
    <x:row r="2093">
      <x:c r="A2093" t="str">
        <x:v>Mike Booth|2026-03-23</x:v>
      </x:c>
      <x:c r="B2093" s="888" t="n">
        <x:v>46104</x:v>
      </x:c>
      <x:c r="C2093" t="str">
        <x:v>Mike Booth</x:v>
      </x:c>
      <x:c r="D2093" t="str">
        <x:v>Permanent</x:v>
      </x:c>
      <x:c r="E2093" t="str">
        <x:v>Manchester</x:v>
      </x:c>
      <x:c r="F2093" t="str">
        <x:v>Operative Driver</x:v>
      </x:c>
      <x:c r="G2093" t="str">
        <x:v>398317B, 400530</x:v>
      </x:c>
      <x:c r="H2093" t="str">
        <x:v>Restore Harrow Green; Scottish Courts and Tribunals Service</x:v>
      </x:c>
      <x:c r="I2093" s="22" t="n">
        <x:v>15.5</x:v>
      </x:c>
      <x:c r="J2093" t="str">
        <x:v>Worked — 2 records</x:v>
      </x:c>
      <x:c r="K2093" t="str">
        <x:v>Employee 104053; home branch Manchester; assigned role Operative Driver | Deployment branch: Glasgow, Manchester | Actual role: Operative Driver | Jobs: 398317B, 400530 | Customers: Restore Harrow Green; Scottish Courts and Tribunals Service | Actual hours: 15.5; source records: 2</x:v>
      </x:c>
      <x:c r="L2093" t="str">
        <x:v>Include</x:v>
      </x:c>
      <x:c r="M2093"/>
      <x:c r="N2093"/>
    </x:row>
    <x:row r="2094">
      <x:c r="A2094" t="str">
        <x:v>Mike Booth|2026-03-24</x:v>
      </x:c>
      <x:c r="B2094" s="888" t="n">
        <x:v>46105</x:v>
      </x:c>
      <x:c r="C2094" t="str">
        <x:v>Mike Booth</x:v>
      </x:c>
      <x:c r="D2094" t="str">
        <x:v>Permanent</x:v>
      </x:c>
      <x:c r="E2094" t="str">
        <x:v>Manchester</x:v>
      </x:c>
      <x:c r="F2094" t="str">
        <x:v>Operative Driver</x:v>
      </x:c>
      <x:c r="G2094" t="str">
        <x:v>398317B, 400530</x:v>
      </x:c>
      <x:c r="H2094" t="str">
        <x:v>Restore Harrow Green; Scottish Courts and Tribunals Service</x:v>
      </x:c>
      <x:c r="I2094" s="22" t="n">
        <x:v>18</x:v>
      </x:c>
      <x:c r="J2094" t="str">
        <x:v>Worked — 2 records</x:v>
      </x:c>
      <x:c r="K2094" t="str">
        <x:v>Employee 104053; home branch Manchester; assigned role Operative Driver | Deployment branch: Glasgow, Manchester | Actual role: Operative Driver | Jobs: 398317B, 400530 | Customers: Restore Harrow Green; Scottish Courts and Tribunals Service | Actual hours: 18.0; source records: 2</x:v>
      </x:c>
      <x:c r="L2094" t="str">
        <x:v>Include</x:v>
      </x:c>
      <x:c r="M2094"/>
      <x:c r="N2094"/>
    </x:row>
    <x:row r="2095">
      <x:c r="A2095" t="str">
        <x:v>Mike Booth|2026-03-25</x:v>
      </x:c>
      <x:c r="B2095" s="888" t="n">
        <x:v>46106</x:v>
      </x:c>
      <x:c r="C2095" t="str">
        <x:v>Mike Booth</x:v>
      </x:c>
      <x:c r="D2095" t="str">
        <x:v>Permanent</x:v>
      </x:c>
      <x:c r="E2095" t="str">
        <x:v>Manchester</x:v>
      </x:c>
      <x:c r="F2095" t="str">
        <x:v>Operative Driver</x:v>
      </x:c>
      <x:c r="G2095" t="str">
        <x:v>398317B, 400800</x:v>
      </x:c>
      <x:c r="H2095" t="str">
        <x:v>Restore Harrow Green; Stirling Council</x:v>
      </x:c>
      <x:c r="I2095" s="22" t="n">
        <x:v>16</x:v>
      </x:c>
      <x:c r="J2095" t="str">
        <x:v>Worked — 2 records</x:v>
      </x:c>
      <x:c r="K2095" t="str">
        <x:v>Employee 104053; home branch Manchester; assigned role Operative Driver | Deployment branch: Glasgow, Manchester | Actual role: Operative Driver | Jobs: 398317B, 400800 | Customers: Restore Harrow Green; Stirling Council | Actual hours: 16.0; source records: 2</x:v>
      </x:c>
      <x:c r="L2095" t="str">
        <x:v>Include</x:v>
      </x:c>
      <x:c r="M2095"/>
      <x:c r="N2095"/>
    </x:row>
    <x:row r="2096">
      <x:c r="A2096" t="str">
        <x:v>Mike Booth|2026-03-26</x:v>
      </x:c>
      <x:c r="B2096" s="888" t="n">
        <x:v>46107</x:v>
      </x:c>
      <x:c r="C2096" t="str">
        <x:v>Mike Booth</x:v>
      </x:c>
      <x:c r="D2096" t="str">
        <x:v>Permanent</x:v>
      </x:c>
      <x:c r="E2096" t="str">
        <x:v>Manchester</x:v>
      </x:c>
      <x:c r="F2096" t="str">
        <x:v>Operative Driver</x:v>
      </x:c>
      <x:c r="G2096" t="str">
        <x:v>398317B, 398360B</x:v>
      </x:c>
      <x:c r="H2096" t="str">
        <x:v>Restore Harrow Green</x:v>
      </x:c>
      <x:c r="I2096" s="22" t="n">
        <x:v>17</x:v>
      </x:c>
      <x:c r="J2096" t="str">
        <x:v>Worked — 2 records</x:v>
      </x:c>
      <x:c r="K2096" t="str">
        <x:v>Employee 104053; home branch Manchester; assigned role Operative Driver | Deployment branch: Glasgow, Manchester | Actual role: Operative Driver | Jobs: 398317B, 398360B | Customers: Restore Harrow Green | Actual hours: 17.0; source records: 2</x:v>
      </x:c>
      <x:c r="L2096" t="str">
        <x:v>Include</x:v>
      </x:c>
      <x:c r="M2096"/>
      <x:c r="N2096"/>
    </x:row>
    <x:row r="2097">
      <x:c r="A2097" t="str">
        <x:v>Mike Booth|2026-03-27</x:v>
      </x:c>
      <x:c r="B2097" s="888" t="n">
        <x:v>46108</x:v>
      </x:c>
      <x:c r="C2097" t="str">
        <x:v>Mike Booth</x:v>
      </x:c>
      <x:c r="D2097" t="str">
        <x:v>Permanent</x:v>
      </x:c>
      <x:c r="E2097" t="str">
        <x:v>Manchester</x:v>
      </x:c>
      <x:c r="F2097" t="str">
        <x:v>Operative Driver</x:v>
      </x:c>
      <x:c r="G2097" t="str">
        <x:v>398317B, 398360B</x:v>
      </x:c>
      <x:c r="H2097" t="str">
        <x:v>Restore Harrow Green</x:v>
      </x:c>
      <x:c r="I2097" s="22" t="n">
        <x:v>16.5</x:v>
      </x:c>
      <x:c r="J2097" t="str">
        <x:v>Worked — 2 records</x:v>
      </x:c>
      <x:c r="K2097" t="str">
        <x:v>Employee 104053; home branch Manchester; assigned role Operative Driver | Deployment branch: Glasgow, Manchester | Actual role: Operative Driver | Jobs: 398317B, 398360B | Customers: Restore Harrow Green | Actual hours: 16.5; source records: 2</x:v>
      </x:c>
      <x:c r="L2097" t="str">
        <x:v>Include</x:v>
      </x:c>
      <x:c r="M2097"/>
      <x:c r="N2097"/>
    </x:row>
    <x:row r="2098">
      <x:c r="A2098" t="str">
        <x:v>Mike Booth|2026-03-30</x:v>
      </x:c>
      <x:c r="B2098" s="888" t="n">
        <x:v>46111</x:v>
      </x:c>
      <x:c r="C2098" t="str">
        <x:v>Mike Booth</x:v>
      </x:c>
      <x:c r="D2098" t="str">
        <x:v>Permanent</x:v>
      </x:c>
      <x:c r="E2098" t="str">
        <x:v>Manchester</x:v>
      </x:c>
      <x:c r="F2098" t="str">
        <x:v>Operative Driver</x:v>
      </x:c>
      <x:c r="G2098" t="str">
        <x:v>397571, 398317B</x:v>
      </x:c>
      <x:c r="H2098" t="str">
        <x:v>Birmingham City Council Thornbury Road; Restore Harrow Green</x:v>
      </x:c>
      <x:c r="I2098" s="22" t="n">
        <x:v>17</x:v>
      </x:c>
      <x:c r="J2098" t="str">
        <x:v>Worked — 2 records</x:v>
      </x:c>
      <x:c r="K2098" t="str">
        <x:v>Employee 104053; home branch Manchester; assigned role Operative Driver | Deployment branch: Birmingham, Manchester | Actual role: Operative Driver, Operative Porter | Jobs: 397571, 398317B | Customers: Birmingham City Council Thornbury Road; Restore Harrow Green | Actual hours: 17.0; source records: 2</x:v>
      </x:c>
      <x:c r="L2098" t="str">
        <x:v>Include</x:v>
      </x:c>
      <x:c r="M2098"/>
      <x:c r="N2098"/>
    </x:row>
    <x:row r="2099">
      <x:c r="A2099" t="str">
        <x:v>Mike Booth|2026-03-31</x:v>
      </x:c>
      <x:c r="B2099" s="888" t="n">
        <x:v>46112</x:v>
      </x:c>
      <x:c r="C2099" t="str">
        <x:v>Mike Booth</x:v>
      </x:c>
      <x:c r="D2099" t="str">
        <x:v>Permanent</x:v>
      </x:c>
      <x:c r="E2099" t="str">
        <x:v>Manchester</x:v>
      </x:c>
      <x:c r="F2099" t="str">
        <x:v>Operative Driver</x:v>
      </x:c>
      <x:c r="G2099" t="str">
        <x:v>401144</x:v>
      </x:c>
      <x:c r="H2099" t="str">
        <x:v>HMPPS</x:v>
      </x:c>
      <x:c r="I2099" s="22" t="n">
        <x:v>3.75</x:v>
      </x:c>
      <x:c r="J2099" t="str">
        <x:v>Worked</x:v>
      </x:c>
      <x:c r="K2099" t="str">
        <x:v>Employee 104053; home branch Manchester; assigned role Operative Driver | Deployment branch: Manchester | Actual role: Operative Driver | Jobs: 401144 | Customers: HMPPS | Actual hours: 3.8; source records: 1</x:v>
      </x:c>
      <x:c r="L2099" t="str">
        <x:v>Include</x:v>
      </x:c>
      <x:c r="M2099"/>
      <x:c r="N2099"/>
    </x:row>
    <x:row r="2100">
      <x:c r="A2100" t="str">
        <x:v>Miki Sguerra (B)|2026-03-02</x:v>
      </x:c>
      <x:c r="B2100" s="888" t="n">
        <x:v>46083</x:v>
      </x:c>
      <x:c r="C2100" t="str">
        <x:v>Miki Sguerra (B)</x:v>
      </x:c>
      <x:c r="D2100" t="str">
        <x:v>Permanent</x:v>
      </x:c>
      <x:c r="E2100" t="str">
        <x:v>Thurrock</x:v>
      </x:c>
      <x:c r="F2100" t="str">
        <x:v>Operative Driver</x:v>
      </x:c>
      <x:c r="G2100" t="str">
        <x:v>400708</x:v>
      </x:c>
      <x:c r="H2100" t="str">
        <x:v>Seabra/Herculano</x:v>
      </x:c>
      <x:c r="I2100" s="22" t="n">
        <x:v>2.5</x:v>
      </x:c>
      <x:c r="J2100" t="str">
        <x:v>Worked</x:v>
      </x:c>
      <x:c r="K2100" t="str">
        <x:v>Employee 103656; home branch Thurrock; assigned role Operative Driver | Deployment branch: Thurrock | Actual role: Operative Driver | Jobs: 400708 | Customers: Seabra/Herculano | Actual hours: 2.5; source records: 1</x:v>
      </x:c>
      <x:c r="L2100" t="str">
        <x:v>Include</x:v>
      </x:c>
      <x:c r="M2100"/>
      <x:c r="N2100"/>
    </x:row>
    <x:row r="2101">
      <x:c r="A2101" t="str">
        <x:v>Miki Sguerra (B)|2026-03-03</x:v>
      </x:c>
      <x:c r="B2101" s="888" t="n">
        <x:v>46084</x:v>
      </x:c>
      <x:c r="C2101" t="str">
        <x:v>Miki Sguerra (B)</x:v>
      </x:c>
      <x:c r="D2101" t="str">
        <x:v>Permanent</x:v>
      </x:c>
      <x:c r="E2101" t="str">
        <x:v>Thurrock</x:v>
      </x:c>
      <x:c r="F2101" t="str">
        <x:v>Operative Driver</x:v>
      </x:c>
      <x:c r="G2101" t="str">
        <x:v>398147</x:v>
      </x:c>
      <x:c r="H2101" t="str">
        <x:v>Kamara/Miss Fatima</x:v>
      </x:c>
      <x:c r="I2101" s="22" t="n">
        <x:v>5</x:v>
      </x:c>
      <x:c r="J2101" t="str">
        <x:v>Worked</x:v>
      </x:c>
      <x:c r="K2101" t="str">
        <x:v>Employee 103656; home branch Thurrock; assigned role Operative Driver | Deployment branch: Thurrock | Actual role: Operative Driver | Jobs: 398147 | Customers: Kamara/Miss Fatima | Actual hours: 5.0; source records: 1</x:v>
      </x:c>
      <x:c r="L2101" t="str">
        <x:v>Include</x:v>
      </x:c>
      <x:c r="M2101"/>
      <x:c r="N2101"/>
    </x:row>
    <x:row r="2102">
      <x:c r="A2102" t="str">
        <x:v>Miki Sguerra (B)|2026-03-04</x:v>
      </x:c>
      <x:c r="B2102" s="888" t="n">
        <x:v>46085</x:v>
      </x:c>
      <x:c r="C2102" t="str">
        <x:v>Miki Sguerra (B)</x:v>
      </x:c>
      <x:c r="D2102" t="str">
        <x:v>Permanent</x:v>
      </x:c>
      <x:c r="E2102" t="str">
        <x:v>Thurrock</x:v>
      </x:c>
      <x:c r="F2102" t="str">
        <x:v>Operative Driver</x:v>
      </x:c>
      <x:c r="G2102" t="str">
        <x:v>397663</x:v>
      </x:c>
      <x:c r="H2102" t="str">
        <x:v>Restore – Doc Management/East &amp; North Herts NHS</x:v>
      </x:c>
      <x:c r="I2102" s="22" t="n">
        <x:v>9</x:v>
      </x:c>
      <x:c r="J2102" t="str">
        <x:v>Worked</x:v>
      </x:c>
      <x:c r="K2102" t="str">
        <x:v>Employee 103656; home branch Thurrock; assigned role Operative Driver | Deployment branch: Thurrock | Actual role: Operative Driver | Jobs: 397663 | Customers: Restore – Doc Management/East &amp; North Herts NHS | Actual hours: 9.0; source records: 1</x:v>
      </x:c>
      <x:c r="L2102" t="str">
        <x:v>Include</x:v>
      </x:c>
      <x:c r="M2102"/>
      <x:c r="N2102"/>
    </x:row>
    <x:row r="2103">
      <x:c r="A2103" t="str">
        <x:v>Miki Sguerra (B)|2026-03-05</x:v>
      </x:c>
      <x:c r="B2103" s="888" t="n">
        <x:v>46086</x:v>
      </x:c>
      <x:c r="C2103" t="str">
        <x:v>Miki Sguerra (B)</x:v>
      </x:c>
      <x:c r="D2103" t="str">
        <x:v>Permanent</x:v>
      </x:c>
      <x:c r="E2103" t="str">
        <x:v>Thurrock</x:v>
      </x:c>
      <x:c r="F2103" t="str">
        <x:v>Operative Driver</x:v>
      </x:c>
      <x:c r="G2103" t="str">
        <x:v>400403</x:v>
      </x:c>
      <x:c r="H2103" t="str">
        <x:v>Knotel UK Ltd</x:v>
      </x:c>
      <x:c r="I2103" s="22" t="n">
        <x:v>6.5</x:v>
      </x:c>
      <x:c r="J2103" t="str">
        <x:v>Worked</x:v>
      </x:c>
      <x:c r="K2103" t="str">
        <x:v>Employee 103656; home branch Thurrock; assigned role Operative Driver | Deployment branch: Thurrock | Actual role: Operative Driver | Jobs: 400403 | Customers: Knotel UK Ltd | Actual hours: 6.5; source records: 1</x:v>
      </x:c>
      <x:c r="L2103" t="str">
        <x:v>Include</x:v>
      </x:c>
      <x:c r="M2103"/>
      <x:c r="N2103"/>
    </x:row>
    <x:row r="2104">
      <x:c r="A2104" t="str">
        <x:v>Miki Sguerra (B)|2026-03-06</x:v>
      </x:c>
      <x:c r="B2104" s="888" t="n">
        <x:v>46087</x:v>
      </x:c>
      <x:c r="C2104" t="str">
        <x:v>Miki Sguerra (B)</x:v>
      </x:c>
      <x:c r="D2104" t="str">
        <x:v>Permanent</x:v>
      </x:c>
      <x:c r="E2104" t="str">
        <x:v>Thurrock</x:v>
      </x:c>
      <x:c r="F2104" t="str">
        <x:v>Operative Driver</x:v>
      </x:c>
      <x:c r="G2104" t="str">
        <x:v>397663</x:v>
      </x:c>
      <x:c r="H2104" t="str">
        <x:v>Restore – Doc Management/East &amp; North Herts NHS</x:v>
      </x:c>
      <x:c r="I2104" s="22" t="n">
        <x:v>9.5</x:v>
      </x:c>
      <x:c r="J2104" t="str">
        <x:v>Worked</x:v>
      </x:c>
      <x:c r="K2104" t="str">
        <x:v>Employee 103656; home branch Thurrock; assigned role Operative Driver | Deployment branch: Thurrock | Actual role: Operative Driver | Jobs: 397663 | Customers: Restore – Doc Management/East &amp; North Herts NHS | Actual hours: 9.5; source records: 1</x:v>
      </x:c>
      <x:c r="L2104" t="str">
        <x:v>Include</x:v>
      </x:c>
      <x:c r="M2104"/>
      <x:c r="N2104"/>
    </x:row>
    <x:row r="2105">
      <x:c r="A2105" t="str">
        <x:v>Miki Sguerra (B)|2026-03-09</x:v>
      </x:c>
      <x:c r="B2105" s="888" t="n">
        <x:v>46090</x:v>
      </x:c>
      <x:c r="C2105" t="str">
        <x:v>Miki Sguerra (B)</x:v>
      </x:c>
      <x:c r="D2105" t="str">
        <x:v>Permanent</x:v>
      </x:c>
      <x:c r="E2105" t="str">
        <x:v>Thurrock</x:v>
      </x:c>
      <x:c r="F2105" t="str">
        <x:v>Operative Driver</x:v>
      </x:c>
      <x:c r="G2105" t="str">
        <x:v>397663</x:v>
      </x:c>
      <x:c r="H2105" t="str">
        <x:v>Restore – Doc Management/East &amp; North Herts NHS</x:v>
      </x:c>
      <x:c r="I2105" s="22" t="n">
        <x:v>10.75</x:v>
      </x:c>
      <x:c r="J2105" t="str">
        <x:v>Worked</x:v>
      </x:c>
      <x:c r="K2105" t="str">
        <x:v>Employee 103656; home branch Thurrock; assigned role Operative Driver | Deployment branch: Thurrock | Actual role: Operative Driver | Jobs: 397663 | Customers: Restore – Doc Management/East &amp; North Herts NHS | Actual hours: 10.8; source records: 1</x:v>
      </x:c>
      <x:c r="L2105" t="str">
        <x:v>Include</x:v>
      </x:c>
      <x:c r="M2105"/>
      <x:c r="N2105"/>
    </x:row>
    <x:row r="2106">
      <x:c r="A2106" t="str">
        <x:v>Miki Sguerra (B)|2026-03-10</x:v>
      </x:c>
      <x:c r="B2106" s="888" t="n">
        <x:v>46091</x:v>
      </x:c>
      <x:c r="C2106" t="str">
        <x:v>Miki Sguerra (B)</x:v>
      </x:c>
      <x:c r="D2106" t="str">
        <x:v>Permanent</x:v>
      </x:c>
      <x:c r="E2106" t="str">
        <x:v>Thurrock</x:v>
      </x:c>
      <x:c r="F2106" t="str">
        <x:v>Operative Driver</x:v>
      </x:c>
      <x:c r="G2106" t="str">
        <x:v>397663</x:v>
      </x:c>
      <x:c r="H2106" t="str">
        <x:v>Restore – Doc Management/East &amp; North Herts NHS</x:v>
      </x:c>
      <x:c r="I2106" s="22" t="n">
        <x:v>7.5</x:v>
      </x:c>
      <x:c r="J2106" t="str">
        <x:v>Worked</x:v>
      </x:c>
      <x:c r="K2106" t="str">
        <x:v>Employee 103656; home branch Thurrock; assigned role Operative Driver | Deployment branch: Thurrock | Actual role: Operative Driver | Jobs: 397663 | Customers: Restore – Doc Management/East &amp; North Herts NHS | Actual hours: 7.5; source records: 1</x:v>
      </x:c>
      <x:c r="L2106" t="str">
        <x:v>Include</x:v>
      </x:c>
      <x:c r="M2106"/>
      <x:c r="N2106"/>
    </x:row>
    <x:row r="2107">
      <x:c r="A2107" t="str">
        <x:v>Miki Sguerra (B)|2026-03-11</x:v>
      </x:c>
      <x:c r="B2107" s="888" t="n">
        <x:v>46092</x:v>
      </x:c>
      <x:c r="C2107" t="str">
        <x:v>Miki Sguerra (B)</x:v>
      </x:c>
      <x:c r="D2107" t="str">
        <x:v>Permanent</x:v>
      </x:c>
      <x:c r="E2107" t="str">
        <x:v>Thurrock</x:v>
      </x:c>
      <x:c r="F2107" t="str">
        <x:v>Operative Driver</x:v>
      </x:c>
      <x:c r="G2107" t="str">
        <x:v>397663</x:v>
      </x:c>
      <x:c r="H2107" t="str">
        <x:v>Restore – Doc Management/East &amp; North Herts NHS</x:v>
      </x:c>
      <x:c r="I2107" s="22" t="n">
        <x:v>8</x:v>
      </x:c>
      <x:c r="J2107" t="str">
        <x:v>Worked</x:v>
      </x:c>
      <x:c r="K2107" t="str">
        <x:v>Employee 103656; home branch Thurrock; assigned role Operative Driver | Deployment branch: Thurrock | Actual role: Operative Driver | Jobs: 397663 | Customers: Restore – Doc Management/East &amp; North Herts NHS | Actual hours: 8.0; source records: 1</x:v>
      </x:c>
      <x:c r="L2107" t="str">
        <x:v>Include</x:v>
      </x:c>
      <x:c r="M2107"/>
      <x:c r="N2107"/>
    </x:row>
    <x:row r="2108">
      <x:c r="A2108" t="str">
        <x:v>Miki Sguerra (B)|2026-03-12</x:v>
      </x:c>
      <x:c r="B2108" s="888" t="n">
        <x:v>46093</x:v>
      </x:c>
      <x:c r="C2108" t="str">
        <x:v>Miki Sguerra (B)</x:v>
      </x:c>
      <x:c r="D2108" t="str">
        <x:v>Permanent</x:v>
      </x:c>
      <x:c r="E2108" t="str">
        <x:v>Thurrock</x:v>
      </x:c>
      <x:c r="F2108" t="str">
        <x:v>Operative Driver</x:v>
      </x:c>
      <x:c r="G2108" t="str">
        <x:v>397663</x:v>
      </x:c>
      <x:c r="H2108" t="str">
        <x:v>Restore – Doc Management/East &amp; North Herts NHS</x:v>
      </x:c>
      <x:c r="I2108" s="22" t="n">
        <x:v>8</x:v>
      </x:c>
      <x:c r="J2108" t="str">
        <x:v>Worked</x:v>
      </x:c>
      <x:c r="K2108" t="str">
        <x:v>Employee 103656; home branch Thurrock; assigned role Operative Driver | Deployment branch: Thurrock | Actual role: Operative Driver | Jobs: 397663 | Customers: Restore – Doc Management/East &amp; North Herts NHS | Actual hours: 8.0; source records: 1</x:v>
      </x:c>
      <x:c r="L2108" t="str">
        <x:v>Include</x:v>
      </x:c>
      <x:c r="M2108"/>
      <x:c r="N2108"/>
    </x:row>
    <x:row r="2109">
      <x:c r="A2109" t="str">
        <x:v>Miki Sguerra (B)|2026-03-13</x:v>
      </x:c>
      <x:c r="B2109" s="888" t="n">
        <x:v>46094</x:v>
      </x:c>
      <x:c r="C2109" t="str">
        <x:v>Miki Sguerra (B)</x:v>
      </x:c>
      <x:c r="D2109" t="str">
        <x:v>Permanent</x:v>
      </x:c>
      <x:c r="E2109" t="str">
        <x:v>Thurrock</x:v>
      </x:c>
      <x:c r="F2109" t="str">
        <x:v>Operative Driver</x:v>
      </x:c>
      <x:c r="G2109" t="str">
        <x:v>397663</x:v>
      </x:c>
      <x:c r="H2109" t="str">
        <x:v>Restore – Doc Management/East &amp; North Herts NHS</x:v>
      </x:c>
      <x:c r="I2109" s="22" t="n">
        <x:v>8.5</x:v>
      </x:c>
      <x:c r="J2109" t="str">
        <x:v>Worked</x:v>
      </x:c>
      <x:c r="K2109" t="str">
        <x:v>Employee 103656; home branch Thurrock; assigned role Operative Driver | Deployment branch: Thurrock | Actual role: Operative Driver | Jobs: 397663 | Customers: Restore – Doc Management/East &amp; North Herts NHS | Actual hours: 8.5; source records: 1</x:v>
      </x:c>
      <x:c r="L2109" t="str">
        <x:v>Include</x:v>
      </x:c>
      <x:c r="M2109"/>
      <x:c r="N2109"/>
    </x:row>
    <x:row r="2110">
      <x:c r="A2110" t="str">
        <x:v>Miki Sguerra (B)|2026-03-16</x:v>
      </x:c>
      <x:c r="B2110" s="888" t="n">
        <x:v>46097</x:v>
      </x:c>
      <x:c r="C2110" t="str">
        <x:v>Miki Sguerra (B)</x:v>
      </x:c>
      <x:c r="D2110" t="str">
        <x:v>Permanent</x:v>
      </x:c>
      <x:c r="E2110" t="str">
        <x:v>Thurrock</x:v>
      </x:c>
      <x:c r="F2110" t="str">
        <x:v>Operative Driver</x:v>
      </x:c>
      <x:c r="G2110" t="str">
        <x:v>400617, 396207</x:v>
      </x:c>
      <x:c r="H2110" t="str">
        <x:v>Financial Conduct Authority; Linklaters LLP</x:v>
      </x:c>
      <x:c r="I2110" s="22" t="n">
        <x:v>11.5</x:v>
      </x:c>
      <x:c r="J2110" t="str">
        <x:v>Worked — 2 records</x:v>
      </x:c>
      <x:c r="K2110" t="str">
        <x:v>Employee 103656; home branch Thurrock; assigned role Operative Driver | Deployment branch: Thurrock | Actual role: Operative Driver | Jobs: 400617, 396207 | Customers: Financial Conduct Authority; Linklaters LLP | Actual hours: 11.5; source records: 2</x:v>
      </x:c>
      <x:c r="L2110" t="str">
        <x:v>Include</x:v>
      </x:c>
      <x:c r="M2110"/>
      <x:c r="N2110"/>
    </x:row>
    <x:row r="2111">
      <x:c r="A2111" t="str">
        <x:v>Miki Sguerra (B)|2026-03-17</x:v>
      </x:c>
      <x:c r="B2111" s="888" t="n">
        <x:v>46098</x:v>
      </x:c>
      <x:c r="C2111" t="str">
        <x:v>Miki Sguerra (B)</x:v>
      </x:c>
      <x:c r="D2111" t="str">
        <x:v>Permanent</x:v>
      </x:c>
      <x:c r="E2111" t="str">
        <x:v>Thurrock</x:v>
      </x:c>
      <x:c r="F2111" t="str">
        <x:v>Operative Driver</x:v>
      </x:c>
      <x:c r="G2111" t="str">
        <x:v>396672</x:v>
      </x:c>
      <x:c r="H2111" t="str">
        <x:v>Kamara/Isatu</x:v>
      </x:c>
      <x:c r="I2111" s="22" t="n">
        <x:v>9.5</x:v>
      </x:c>
      <x:c r="J2111" t="str">
        <x:v>Worked</x:v>
      </x:c>
      <x:c r="K2111" t="str">
        <x:v>Employee 103656; home branch Thurrock; assigned role Operative Driver | Deployment branch: Thurrock | Actual role: Operative Driver | Jobs: 396672 | Customers: Kamara/Isatu | Actual hours: 9.5; source records: 1</x:v>
      </x:c>
      <x:c r="L2111" t="str">
        <x:v>Include</x:v>
      </x:c>
      <x:c r="M2111"/>
      <x:c r="N2111"/>
    </x:row>
    <x:row r="2112">
      <x:c r="A2112" t="str">
        <x:v>Miki Sguerra (B)|2026-03-18</x:v>
      </x:c>
      <x:c r="B2112" s="888" t="n">
        <x:v>46099</x:v>
      </x:c>
      <x:c r="C2112" t="str">
        <x:v>Miki Sguerra (B)</x:v>
      </x:c>
      <x:c r="D2112" t="str">
        <x:v>Permanent</x:v>
      </x:c>
      <x:c r="E2112" t="str">
        <x:v>Thurrock</x:v>
      </x:c>
      <x:c r="F2112" t="str">
        <x:v>Operative Driver</x:v>
      </x:c>
      <x:c r="G2112" t="str">
        <x:v>400937</x:v>
      </x:c>
      <x:c r="H2112" t="str">
        <x:v>Adecco Group</x:v>
      </x:c>
      <x:c r="I2112" s="22" t="n">
        <x:v>9</x:v>
      </x:c>
      <x:c r="J2112" t="str">
        <x:v>Worked</x:v>
      </x:c>
      <x:c r="K2112" t="str">
        <x:v>Employee 103656; home branch Thurrock; assigned role Operative Driver | Deployment branch: Thurrock | Actual role: Operative Driver | Jobs: 400937 | Customers: Adecco Group | Actual hours: 9.0; source records: 1</x:v>
      </x:c>
      <x:c r="L2112" t="str">
        <x:v>Include</x:v>
      </x:c>
      <x:c r="M2112"/>
      <x:c r="N2112"/>
    </x:row>
    <x:row r="2113">
      <x:c r="A2113" t="str">
        <x:v>Miki Sguerra (B)|2026-03-19</x:v>
      </x:c>
      <x:c r="B2113" s="888" t="n">
        <x:v>46100</x:v>
      </x:c>
      <x:c r="C2113" t="str">
        <x:v>Miki Sguerra (B)</x:v>
      </x:c>
      <x:c r="D2113" t="str">
        <x:v>Permanent</x:v>
      </x:c>
      <x:c r="E2113" t="str">
        <x:v>Thurrock</x:v>
      </x:c>
      <x:c r="F2113" t="str">
        <x:v>Operative Driver</x:v>
      </x:c>
      <x:c r="G2113" t="str">
        <x:v>400937, 396207</x:v>
      </x:c>
      <x:c r="H2113" t="str">
        <x:v>Adecco Group; Linklaters LLP</x:v>
      </x:c>
      <x:c r="I2113" s="22" t="n">
        <x:v>11</x:v>
      </x:c>
      <x:c r="J2113" t="str">
        <x:v>Worked — 2 records</x:v>
      </x:c>
      <x:c r="K2113" t="str">
        <x:v>Employee 103656; home branch Thurrock; assigned role Operative Driver | Deployment branch: Thurrock | Actual role: Operative Driver | Jobs: 400937, 396207 | Customers: Adecco Group; Linklaters LLP | Actual hours: 11.0; source records: 2</x:v>
      </x:c>
      <x:c r="L2113" t="str">
        <x:v>Include</x:v>
      </x:c>
      <x:c r="M2113"/>
      <x:c r="N2113"/>
    </x:row>
    <x:row r="2114">
      <x:c r="A2114" t="str">
        <x:v>Miki Sguerra (B)|2026-03-20</x:v>
      </x:c>
      <x:c r="B2114" s="888" t="n">
        <x:v>46101</x:v>
      </x:c>
      <x:c r="C2114" t="str">
        <x:v>Miki Sguerra (B)</x:v>
      </x:c>
      <x:c r="D2114" t="str">
        <x:v>Permanent</x:v>
      </x:c>
      <x:c r="E2114" t="str">
        <x:v>Thurrock</x:v>
      </x:c>
      <x:c r="F2114" t="str">
        <x:v>Operative Driver</x:v>
      </x:c>
      <x:c r="G2114" t="str">
        <x:v>396207</x:v>
      </x:c>
      <x:c r="H2114" t="str">
        <x:v>Linklaters LLP</x:v>
      </x:c>
      <x:c r="I2114" s="22" t="n">
        <x:v>9.5</x:v>
      </x:c>
      <x:c r="J2114" t="str">
        <x:v>Worked</x:v>
      </x:c>
      <x:c r="K2114" t="str">
        <x:v>Employee 103656; home branch Thurrock; assigned role Operative Driver | Deployment branch: Thurrock | Actual role: Operative Driver | Jobs: 396207 | Customers: Linklaters LLP | Actual hours: 9.5; source records: 1</x:v>
      </x:c>
      <x:c r="L2114" t="str">
        <x:v>Include</x:v>
      </x:c>
      <x:c r="M2114"/>
      <x:c r="N2114"/>
    </x:row>
    <x:row r="2115">
      <x:c r="A2115" t="str">
        <x:v>Miki Sguerra (B)|2026-03-23</x:v>
      </x:c>
      <x:c r="B2115" s="888" t="n">
        <x:v>46104</x:v>
      </x:c>
      <x:c r="C2115" t="str">
        <x:v>Miki Sguerra (B)</x:v>
      </x:c>
      <x:c r="D2115" t="str">
        <x:v>Permanent</x:v>
      </x:c>
      <x:c r="E2115" t="str">
        <x:v>Thurrock</x:v>
      </x:c>
      <x:c r="F2115" t="str">
        <x:v>Operative Driver</x:v>
      </x:c>
      <x:c r="G2115" t="str">
        <x:v>394164</x:v>
      </x:c>
      <x:c r="H2115" t="str">
        <x:v>Restore – Doc Management - NWL collections</x:v>
      </x:c>
      <x:c r="I2115" s="22" t="n">
        <x:v>8</x:v>
      </x:c>
      <x:c r="J2115" t="str">
        <x:v>Worked</x:v>
      </x:c>
      <x:c r="K2115" t="str">
        <x:v>Employee 103656; home branch Thurrock; assigned role Operative Driver | Deployment branch: Thurrock | Actual role: Operative Driver | Jobs: 394164 | Customers: Restore – Doc Management - NWL collections | Actual hours: 8.0; source records: 1</x:v>
      </x:c>
      <x:c r="L2115" t="str">
        <x:v>Include</x:v>
      </x:c>
      <x:c r="M2115"/>
      <x:c r="N2115"/>
    </x:row>
    <x:row r="2116">
      <x:c r="A2116" t="str">
        <x:v>Miki Sguerra (B)|2026-03-24</x:v>
      </x:c>
      <x:c r="B2116" s="888" t="n">
        <x:v>46105</x:v>
      </x:c>
      <x:c r="C2116" t="str">
        <x:v>Miki Sguerra (B)</x:v>
      </x:c>
      <x:c r="D2116" t="str">
        <x:v>Permanent</x:v>
      </x:c>
      <x:c r="E2116" t="str">
        <x:v>Thurrock</x:v>
      </x:c>
      <x:c r="F2116" t="str">
        <x:v>Operative Driver</x:v>
      </x:c>
      <x:c r="G2116" t="str">
        <x:v>394164</x:v>
      </x:c>
      <x:c r="H2116" t="str">
        <x:v>Restore – Doc Management - NWL collections</x:v>
      </x:c>
      <x:c r="I2116" s="22" t="n">
        <x:v>8.5</x:v>
      </x:c>
      <x:c r="J2116" t="str">
        <x:v>Worked</x:v>
      </x:c>
      <x:c r="K2116" t="str">
        <x:v>Employee 103656; home branch Thurrock; assigned role Operative Driver | Deployment branch: Thurrock | Actual role: Operative Driver | Jobs: 394164 | Customers: Restore – Doc Management - NWL collections | Actual hours: 8.5; source records: 1</x:v>
      </x:c>
      <x:c r="L2116" t="str">
        <x:v>Include</x:v>
      </x:c>
      <x:c r="M2116"/>
      <x:c r="N2116"/>
    </x:row>
    <x:row r="2117">
      <x:c r="A2117" t="str">
        <x:v>Miki Sguerra (B)|2026-03-25</x:v>
      </x:c>
      <x:c r="B2117" s="888" t="n">
        <x:v>46106</x:v>
      </x:c>
      <x:c r="C2117" t="str">
        <x:v>Miki Sguerra (B)</x:v>
      </x:c>
      <x:c r="D2117" t="str">
        <x:v>Permanent</x:v>
      </x:c>
      <x:c r="E2117" t="str">
        <x:v>Thurrock</x:v>
      </x:c>
      <x:c r="F2117" t="str">
        <x:v>Operative Driver</x:v>
      </x:c>
      <x:c r="G2117" t="str">
        <x:v>394164</x:v>
      </x:c>
      <x:c r="H2117" t="str">
        <x:v>Restore – Doc Management - NWL collections</x:v>
      </x:c>
      <x:c r="I2117" s="22" t="n">
        <x:v>7</x:v>
      </x:c>
      <x:c r="J2117" t="str">
        <x:v>Worked</x:v>
      </x:c>
      <x:c r="K2117" t="str">
        <x:v>Employee 103656; home branch Thurrock; assigned role Operative Driver | Deployment branch: Thurrock | Actual role: Operative Driver | Jobs: 394164 | Customers: Restore – Doc Management - NWL collections | Actual hours: 7.0; source records: 1</x:v>
      </x:c>
      <x:c r="L2117" t="str">
        <x:v>Include</x:v>
      </x:c>
      <x:c r="M2117"/>
      <x:c r="N2117"/>
    </x:row>
    <x:row r="2118">
      <x:c r="A2118" t="str">
        <x:v>Miki Sguerra (B)|2026-03-26</x:v>
      </x:c>
      <x:c r="B2118" s="888" t="n">
        <x:v>46107</x:v>
      </x:c>
      <x:c r="C2118" t="str">
        <x:v>Miki Sguerra (B)</x:v>
      </x:c>
      <x:c r="D2118" t="str">
        <x:v>Permanent</x:v>
      </x:c>
      <x:c r="E2118" t="str">
        <x:v>Thurrock</x:v>
      </x:c>
      <x:c r="F2118" t="str">
        <x:v>Operative Driver</x:v>
      </x:c>
      <x:c r="G2118" t="str">
        <x:v>399914</x:v>
      </x:c>
      <x:c r="H2118" t="str">
        <x:v>Igal/Bile</x:v>
      </x:c>
      <x:c r="I2118" s="22" t="n">
        <x:v>10</x:v>
      </x:c>
      <x:c r="J2118" t="str">
        <x:v>Worked</x:v>
      </x:c>
      <x:c r="K2118" t="str">
        <x:v>Employee 103656; home branch Thurrock; assigned role Operative Driver | Deployment branch: Thurrock | Actual role: Operative Driver | Jobs: 399914 | Customers: Igal/Bile | Actual hours: 10.0; source records: 1</x:v>
      </x:c>
      <x:c r="L2118" t="str">
        <x:v>Include</x:v>
      </x:c>
      <x:c r="M2118"/>
      <x:c r="N2118"/>
    </x:row>
    <x:row r="2119">
      <x:c r="A2119" t="str">
        <x:v>Miki Sguerra (B)|2026-03-27</x:v>
      </x:c>
      <x:c r="B2119" s="888" t="n">
        <x:v>46108</x:v>
      </x:c>
      <x:c r="C2119" t="str">
        <x:v>Miki Sguerra (B)</x:v>
      </x:c>
      <x:c r="D2119" t="str">
        <x:v>Permanent</x:v>
      </x:c>
      <x:c r="E2119" t="str">
        <x:v>Thurrock</x:v>
      </x:c>
      <x:c r="F2119" t="str">
        <x:v>Operative Driver</x:v>
      </x:c>
      <x:c r="G2119" t="str">
        <x:v>396207</x:v>
      </x:c>
      <x:c r="H2119" t="str">
        <x:v>Linklaters LLP</x:v>
      </x:c>
      <x:c r="I2119" s="22" t="n">
        <x:v>8</x:v>
      </x:c>
      <x:c r="J2119" t="str">
        <x:v>Worked</x:v>
      </x:c>
      <x:c r="K2119" t="str">
        <x:v>Employee 103656; home branch Thurrock; assigned role Operative Driver | Deployment branch: Thurrock | Actual role: Operative Driver | Jobs: 396207 | Customers: Linklaters LLP | Actual hours: 8.0; source records: 1</x:v>
      </x:c>
      <x:c r="L2119" t="str">
        <x:v>Include</x:v>
      </x:c>
      <x:c r="M2119"/>
      <x:c r="N2119"/>
    </x:row>
    <x:row r="2120">
      <x:c r="A2120" t="str">
        <x:v>Miki Sguerra (B)|2026-03-28</x:v>
      </x:c>
      <x:c r="B2120" s="888" t="n">
        <x:v>46109</x:v>
      </x:c>
      <x:c r="C2120" t="str">
        <x:v>Miki Sguerra (B)</x:v>
      </x:c>
      <x:c r="D2120" t="str">
        <x:v>Permanent</x:v>
      </x:c>
      <x:c r="E2120" t="str">
        <x:v>Thurrock</x:v>
      </x:c>
      <x:c r="F2120" t="str">
        <x:v>Operative Driver</x:v>
      </x:c>
      <x:c r="G2120" t="str">
        <x:v>396207</x:v>
      </x:c>
      <x:c r="H2120" t="str">
        <x:v>Linklaters LLP</x:v>
      </x:c>
      <x:c r="I2120" s="22" t="n">
        <x:v>8.5</x:v>
      </x:c>
      <x:c r="J2120" t="str">
        <x:v>Worked</x:v>
      </x:c>
      <x:c r="K2120" t="str">
        <x:v>Employee 103656; home branch Thurrock; assigned role Operative Driver | Deployment branch: Thurrock | Actual role: Operative Driver | Jobs: 396207 | Customers: Linklaters LLP | Actual hours: 8.5; source records: 1</x:v>
      </x:c>
      <x:c r="L2120" t="str">
        <x:v>Include</x:v>
      </x:c>
      <x:c r="M2120"/>
      <x:c r="N2120"/>
    </x:row>
    <x:row r="2121">
      <x:c r="A2121" t="str">
        <x:v>Miki Sguerra (B)|2026-03-30</x:v>
      </x:c>
      <x:c r="B2121" s="888" t="n">
        <x:v>46111</x:v>
      </x:c>
      <x:c r="C2121" t="str">
        <x:v>Miki Sguerra (B)</x:v>
      </x:c>
      <x:c r="D2121" t="str">
        <x:v>Permanent</x:v>
      </x:c>
      <x:c r="E2121" t="str">
        <x:v>Thurrock</x:v>
      </x:c>
      <x:c r="F2121" t="str">
        <x:v>Operative Driver</x:v>
      </x:c>
      <x:c r="G2121" t="str">
        <x:v>396207</x:v>
      </x:c>
      <x:c r="H2121" t="str">
        <x:v>Linklaters LLP</x:v>
      </x:c>
      <x:c r="I2121" s="22" t="n">
        <x:v>9</x:v>
      </x:c>
      <x:c r="J2121" t="str">
        <x:v>Worked</x:v>
      </x:c>
      <x:c r="K2121" t="str">
        <x:v>Employee 103656; home branch Thurrock; assigned role Operative Driver | Deployment branch: Thurrock | Actual role: Operative Driver | Jobs: 396207 | Customers: Linklaters LLP | Actual hours: 9.0; source records: 1</x:v>
      </x:c>
      <x:c r="L2121" t="str">
        <x:v>Include</x:v>
      </x:c>
      <x:c r="M2121"/>
      <x:c r="N2121"/>
    </x:row>
    <x:row r="2122">
      <x:c r="A2122" t="str">
        <x:v>Miki Sguerra (B)|2026-03-31</x:v>
      </x:c>
      <x:c r="B2122" s="888" t="n">
        <x:v>46112</x:v>
      </x:c>
      <x:c r="C2122" t="str">
        <x:v>Miki Sguerra (B)</x:v>
      </x:c>
      <x:c r="D2122" t="str">
        <x:v>Permanent</x:v>
      </x:c>
      <x:c r="E2122" t="str">
        <x:v>Thurrock</x:v>
      </x:c>
      <x:c r="F2122" t="str">
        <x:v>Operative Driver</x:v>
      </x:c>
      <x:c r="G2122" t="str">
        <x:v>396718</x:v>
      </x:c>
      <x:c r="H2122" t="str">
        <x:v>Unemhilin/Ms Patricia</x:v>
      </x:c>
      <x:c r="I2122" s="22" t="n">
        <x:v>8</x:v>
      </x:c>
      <x:c r="J2122" t="str">
        <x:v>Worked</x:v>
      </x:c>
      <x:c r="K2122" t="str">
        <x:v>Employee 103656; home branch Thurrock; assigned role Operative Driver | Deployment branch: Thurrock | Actual role: Operative Driver | Jobs: 396718 | Customers: Unemhilin/Ms Patricia | Actual hours: 8.0; source records: 1</x:v>
      </x:c>
      <x:c r="L2122" t="str">
        <x:v>Include</x:v>
      </x:c>
      <x:c r="M2122"/>
      <x:c r="N2122"/>
    </x:row>
    <x:row r="2123">
      <x:c r="A2123" t="str">
        <x:v>Mitchell Wroe|2026-03-03</x:v>
      </x:c>
      <x:c r="B2123" s="888" t="n">
        <x:v>46084</x:v>
      </x:c>
      <x:c r="C2123" t="str">
        <x:v>Mitchell Wroe</x:v>
      </x:c>
      <x:c r="D2123" t="str">
        <x:v>Permanent</x:v>
      </x:c>
      <x:c r="E2123" t="str">
        <x:v>Cambridge</x:v>
      </x:c>
      <x:c r="F2123" t="str">
        <x:v>Operative Driver</x:v>
      </x:c>
      <x:c r="G2123" t="str">
        <x:v>398255</x:v>
      </x:c>
      <x:c r="H2123" t="str">
        <x:v>East &amp; North Hertfordshire NHS Trust</x:v>
      </x:c>
      <x:c r="I2123" s="22" t="n">
        <x:v>8</x:v>
      </x:c>
      <x:c r="J2123" t="str">
        <x:v>Worked</x:v>
      </x:c>
      <x:c r="K2123" t="str">
        <x:v>Employee 103077; home branch Cambridge; assigned role Operative Driver | Deployment branch: Cambridge | Actual role: Operative Porter | Jobs: 398255 | Customers: East &amp; North Hertfordshire NHS Trust | Actual hours: 8.0; source records: 1</x:v>
      </x:c>
      <x:c r="L2123" t="str">
        <x:v>Include</x:v>
      </x:c>
      <x:c r="M2123"/>
      <x:c r="N2123"/>
    </x:row>
    <x:row r="2124">
      <x:c r="A2124" t="str">
        <x:v>Mitchell Wroe|2026-03-04</x:v>
      </x:c>
      <x:c r="B2124" s="888" t="n">
        <x:v>46085</x:v>
      </x:c>
      <x:c r="C2124" t="str">
        <x:v>Mitchell Wroe</x:v>
      </x:c>
      <x:c r="D2124" t="str">
        <x:v>Permanent</x:v>
      </x:c>
      <x:c r="E2124" t="str">
        <x:v>Cambridge</x:v>
      </x:c>
      <x:c r="F2124" t="str">
        <x:v>Operative Driver</x:v>
      </x:c>
      <x:c r="G2124" t="str">
        <x:v>398255</x:v>
      </x:c>
      <x:c r="H2124" t="str">
        <x:v>East &amp; North Hertfordshire NHS Trust</x:v>
      </x:c>
      <x:c r="I2124" s="22" t="n">
        <x:v>8</x:v>
      </x:c>
      <x:c r="J2124" t="str">
        <x:v>Worked</x:v>
      </x:c>
      <x:c r="K2124" t="str">
        <x:v>Employee 103077; home branch Cambridge; assigned role Operative Driver | Deployment branch: Cambridge | Actual role: Operative Porter | Jobs: 398255 | Customers: East &amp; North Hertfordshire NHS Trust | Actual hours: 8.0; source records: 1</x:v>
      </x:c>
      <x:c r="L2124" t="str">
        <x:v>Include</x:v>
      </x:c>
      <x:c r="M2124"/>
      <x:c r="N2124"/>
    </x:row>
    <x:row r="2125">
      <x:c r="A2125" t="str">
        <x:v>Mitchell Wroe|2026-03-05</x:v>
      </x:c>
      <x:c r="B2125" s="888" t="n">
        <x:v>46086</x:v>
      </x:c>
      <x:c r="C2125" t="str">
        <x:v>Mitchell Wroe</x:v>
      </x:c>
      <x:c r="D2125" t="str">
        <x:v>Permanent</x:v>
      </x:c>
      <x:c r="E2125" t="str">
        <x:v>Cambridge</x:v>
      </x:c>
      <x:c r="F2125" t="str">
        <x:v>Operative Driver</x:v>
      </x:c>
      <x:c r="G2125" t="str">
        <x:v>398255</x:v>
      </x:c>
      <x:c r="H2125" t="str">
        <x:v>East &amp; North Hertfordshire NHS Trust</x:v>
      </x:c>
      <x:c r="I2125" s="22" t="n">
        <x:v>8</x:v>
      </x:c>
      <x:c r="J2125" t="str">
        <x:v>Worked</x:v>
      </x:c>
      <x:c r="K2125" t="str">
        <x:v>Employee 103077; home branch Cambridge; assigned role Operative Driver | Deployment branch: Cambridge | Actual role: Operative Porter | Jobs: 398255 | Customers: East &amp; North Hertfordshire NHS Trust | Actual hours: 8.0; source records: 1</x:v>
      </x:c>
      <x:c r="L2125" t="str">
        <x:v>Include</x:v>
      </x:c>
      <x:c r="M2125"/>
      <x:c r="N2125"/>
    </x:row>
    <x:row r="2126">
      <x:c r="A2126" t="str">
        <x:v>Mitchell Wroe|2026-03-06</x:v>
      </x:c>
      <x:c r="B2126" s="888" t="n">
        <x:v>46087</x:v>
      </x:c>
      <x:c r="C2126" t="str">
        <x:v>Mitchell Wroe</x:v>
      </x:c>
      <x:c r="D2126" t="str">
        <x:v>Permanent</x:v>
      </x:c>
      <x:c r="E2126" t="str">
        <x:v>Cambridge</x:v>
      </x:c>
      <x:c r="F2126" t="str">
        <x:v>Operative Driver</x:v>
      </x:c>
      <x:c r="G2126" t="str">
        <x:v>398255</x:v>
      </x:c>
      <x:c r="H2126" t="str">
        <x:v>East &amp; North Hertfordshire NHS Trust</x:v>
      </x:c>
      <x:c r="I2126" s="22" t="n">
        <x:v>8</x:v>
      </x:c>
      <x:c r="J2126" t="str">
        <x:v>Worked</x:v>
      </x:c>
      <x:c r="K2126" t="str">
        <x:v>Employee 103077; home branch Cambridge; assigned role Operative Driver | Deployment branch: Cambridge | Actual role: Operative Porter | Jobs: 398255 | Customers: East &amp; North Hertfordshire NHS Trust | Actual hours: 8.0; source records: 1</x:v>
      </x:c>
      <x:c r="L2126" t="str">
        <x:v>Include</x:v>
      </x:c>
      <x:c r="M2126"/>
      <x:c r="N2126"/>
    </x:row>
    <x:row r="2127">
      <x:c r="A2127" t="str">
        <x:v>Mitchell Wroe|2026-03-09</x:v>
      </x:c>
      <x:c r="B2127" s="888" t="n">
        <x:v>46090</x:v>
      </x:c>
      <x:c r="C2127" t="str">
        <x:v>Mitchell Wroe</x:v>
      </x:c>
      <x:c r="D2127" t="str">
        <x:v>Permanent</x:v>
      </x:c>
      <x:c r="E2127" t="str">
        <x:v>Cambridge</x:v>
      </x:c>
      <x:c r="F2127" t="str">
        <x:v>Operative Driver</x:v>
      </x:c>
      <x:c r="G2127" t="str">
        <x:v>400520</x:v>
      </x:c>
      <x:c r="H2127" t="str">
        <x:v>Anglian Water</x:v>
      </x:c>
      <x:c r="I2127" s="22" t="n">
        <x:v>11.5</x:v>
      </x:c>
      <x:c r="J2127" t="str">
        <x:v>Worked</x:v>
      </x:c>
      <x:c r="K2127" t="str">
        <x:v>Employee 103077; home branch Cambridge; assigned role Operative Driver | Deployment branch: Cambridge | Actual role: Operative Porter | Jobs: 400520 | Customers: Anglian Water | Actual hours: 11.5; source records: 1</x:v>
      </x:c>
      <x:c r="L2127" t="str">
        <x:v>Include</x:v>
      </x:c>
      <x:c r="M2127"/>
      <x:c r="N2127"/>
    </x:row>
    <x:row r="2128">
      <x:c r="A2128" t="str">
        <x:v>Mitchell Wroe|2026-03-10</x:v>
      </x:c>
      <x:c r="B2128" s="888" t="n">
        <x:v>46091</x:v>
      </x:c>
      <x:c r="C2128" t="str">
        <x:v>Mitchell Wroe</x:v>
      </x:c>
      <x:c r="D2128" t="str">
        <x:v>Permanent</x:v>
      </x:c>
      <x:c r="E2128" t="str">
        <x:v>Cambridge</x:v>
      </x:c>
      <x:c r="F2128" t="str">
        <x:v>Operative Driver</x:v>
      </x:c>
      <x:c r="G2128" t="str">
        <x:v>400520</x:v>
      </x:c>
      <x:c r="H2128" t="str">
        <x:v>Anglian Water</x:v>
      </x:c>
      <x:c r="I2128" s="22" t="n">
        <x:v>11.5</x:v>
      </x:c>
      <x:c r="J2128" t="str">
        <x:v>Worked</x:v>
      </x:c>
      <x:c r="K2128" t="str">
        <x:v>Employee 103077; home branch Cambridge; assigned role Operative Driver | Deployment branch: Cambridge | Actual role: Operative Porter | Jobs: 400520 | Customers: Anglian Water | Actual hours: 11.5; source records: 1</x:v>
      </x:c>
      <x:c r="L2128" t="str">
        <x:v>Include</x:v>
      </x:c>
      <x:c r="M2128"/>
      <x:c r="N2128"/>
    </x:row>
    <x:row r="2129">
      <x:c r="A2129" t="str">
        <x:v>Mohamed Musa|2026-03-02</x:v>
      </x:c>
      <x:c r="B2129" s="888" t="n">
        <x:v>46083</x:v>
      </x:c>
      <x:c r="C2129" t="str">
        <x:v>Mohamed Musa</x:v>
      </x:c>
      <x:c r="D2129" t="str">
        <x:v>Permanent</x:v>
      </x:c>
      <x:c r="E2129" t="str">
        <x:v>Thurrock</x:v>
      </x:c>
      <x:c r="F2129" t="str">
        <x:v>Operative Porter</x:v>
      </x:c>
      <x:c r="G2129" t="str">
        <x:v>400250</x:v>
      </x:c>
      <x:c r="H2129" t="str">
        <x:v>Apple Europe Limited</x:v>
      </x:c>
      <x:c r="I2129" s="22" t="n">
        <x:v>10</x:v>
      </x:c>
      <x:c r="J2129" t="str">
        <x:v>Worked</x:v>
      </x:c>
      <x:c r="K2129" t="str">
        <x:v>Employee 103166; home branch Thurrock; assigned role Operative Porter | Deployment branch: Thurrock | Actual role: Operative Skilled | Jobs: 400250 | Customers: Apple Europe Limited | Actual hours: 10.0; source records: 1</x:v>
      </x:c>
      <x:c r="L2129" t="str">
        <x:v>Include</x:v>
      </x:c>
      <x:c r="M2129"/>
      <x:c r="N2129"/>
    </x:row>
    <x:row r="2130">
      <x:c r="A2130" t="str">
        <x:v>Mohamed Musa|2026-03-04</x:v>
      </x:c>
      <x:c r="B2130" s="888" t="n">
        <x:v>46085</x:v>
      </x:c>
      <x:c r="C2130" t="str">
        <x:v>Mohamed Musa</x:v>
      </x:c>
      <x:c r="D2130" t="str">
        <x:v>Permanent</x:v>
      </x:c>
      <x:c r="E2130" t="str">
        <x:v>Thurrock</x:v>
      </x:c>
      <x:c r="F2130" t="str">
        <x:v>Operative Porter</x:v>
      </x:c>
      <x:c r="G2130"/>
      <x:c r="H2130"/>
      <x:c r="I2130" s="22" t="n">
        <x:v>0</x:v>
      </x:c>
      <x:c r="J2130" t="str">
        <x:v>Annual leave</x:v>
      </x:c>
      <x:c r="K2130" t="str">
        <x:v>Employee 103166; home branch Thurrock; assigned role Operative Porter | Leave: Annual Leave (Hours) | Leave calendar basis: Variable-pattern period</x:v>
      </x:c>
      <x:c r="L2130" t="str">
        <x:v>Include</x:v>
      </x:c>
      <x:c r="M2130"/>
      <x:c r="N2130"/>
    </x:row>
    <x:row r="2131">
      <x:c r="A2131" t="str">
        <x:v>Mohamed Musa|2026-03-05</x:v>
      </x:c>
      <x:c r="B2131" s="888" t="n">
        <x:v>46086</x:v>
      </x:c>
      <x:c r="C2131" t="str">
        <x:v>Mohamed Musa</x:v>
      </x:c>
      <x:c r="D2131" t="str">
        <x:v>Permanent</x:v>
      </x:c>
      <x:c r="E2131" t="str">
        <x:v>Thurrock</x:v>
      </x:c>
      <x:c r="F2131" t="str">
        <x:v>Operative Porter</x:v>
      </x:c>
      <x:c r="G2131"/>
      <x:c r="H2131"/>
      <x:c r="I2131" s="22" t="n">
        <x:v>0</x:v>
      </x:c>
      <x:c r="J2131" t="str">
        <x:v>Annual leave</x:v>
      </x:c>
      <x:c r="K2131" t="str">
        <x:v>Employee 103166; home branch Thurrock; assigned role Operative Porter | Leave: Annual Leave (Hours) | Leave calendar basis: Variable-pattern period</x:v>
      </x:c>
      <x:c r="L2131" t="str">
        <x:v>Include</x:v>
      </x:c>
      <x:c r="M2131"/>
      <x:c r="N2131"/>
    </x:row>
    <x:row r="2132">
      <x:c r="A2132" t="str">
        <x:v>Mohamed Musa|2026-03-09</x:v>
      </x:c>
      <x:c r="B2132" s="888" t="n">
        <x:v>46090</x:v>
      </x:c>
      <x:c r="C2132" t="str">
        <x:v>Mohamed Musa</x:v>
      </x:c>
      <x:c r="D2132" t="str">
        <x:v>Permanent</x:v>
      </x:c>
      <x:c r="E2132" t="str">
        <x:v>Thurrock</x:v>
      </x:c>
      <x:c r="F2132" t="str">
        <x:v>Operative Porter</x:v>
      </x:c>
      <x:c r="G2132" t="str">
        <x:v>398070</x:v>
      </x:c>
      <x:c r="H2132" t="str">
        <x:v>Yildirim/Ayse</x:v>
      </x:c>
      <x:c r="I2132" s="22" t="n">
        <x:v>7.5</x:v>
      </x:c>
      <x:c r="J2132" t="str">
        <x:v>Worked</x:v>
      </x:c>
      <x:c r="K2132" t="str">
        <x:v>Employee 103166; home branch Thurrock; assigned role Operative Porter | Deployment branch: Thurrock | Actual role: Operative Porter | Jobs: 398070 | Customers: Yildirim/Ayse | Actual hours: 7.5; source records: 1</x:v>
      </x:c>
      <x:c r="L2132" t="str">
        <x:v>Include</x:v>
      </x:c>
      <x:c r="M2132"/>
      <x:c r="N2132"/>
    </x:row>
    <x:row r="2133">
      <x:c r="A2133" t="str">
        <x:v>Mohamed Musa|2026-03-10</x:v>
      </x:c>
      <x:c r="B2133" s="888" t="n">
        <x:v>46091</x:v>
      </x:c>
      <x:c r="C2133" t="str">
        <x:v>Mohamed Musa</x:v>
      </x:c>
      <x:c r="D2133" t="str">
        <x:v>Permanent</x:v>
      </x:c>
      <x:c r="E2133" t="str">
        <x:v>Thurrock</x:v>
      </x:c>
      <x:c r="F2133" t="str">
        <x:v>Operative Porter</x:v>
      </x:c>
      <x:c r="G2133" t="str">
        <x:v>400150</x:v>
      </x:c>
      <x:c r="H2133" t="str">
        <x:v>Cooke, Young &amp; Keidan LLP</x:v>
      </x:c>
      <x:c r="I2133" s="22" t="n">
        <x:v>8</x:v>
      </x:c>
      <x:c r="J2133" t="str">
        <x:v>Worked</x:v>
      </x:c>
      <x:c r="K2133" t="str">
        <x:v>Employee 103166; home branch Thurrock; assigned role Operative Porter | Deployment branch: Thurrock | Actual role: Operative Porter | Jobs: 400150 | Customers: Cooke, Young &amp; Keidan LLP | Actual hours: 8.0; source records: 1</x:v>
      </x:c>
      <x:c r="L2133" t="str">
        <x:v>Include</x:v>
      </x:c>
      <x:c r="M2133"/>
      <x:c r="N2133"/>
    </x:row>
    <x:row r="2134">
      <x:c r="A2134" t="str">
        <x:v>Mohamed Musa|2026-03-11</x:v>
      </x:c>
      <x:c r="B2134" s="888" t="n">
        <x:v>46092</x:v>
      </x:c>
      <x:c r="C2134" t="str">
        <x:v>Mohamed Musa</x:v>
      </x:c>
      <x:c r="D2134" t="str">
        <x:v>Permanent</x:v>
      </x:c>
      <x:c r="E2134" t="str">
        <x:v>Thurrock</x:v>
      </x:c>
      <x:c r="F2134" t="str">
        <x:v>Operative Porter</x:v>
      </x:c>
      <x:c r="G2134" t="str">
        <x:v>400150</x:v>
      </x:c>
      <x:c r="H2134" t="str">
        <x:v>Cooke, Young &amp; Keidan LLP</x:v>
      </x:c>
      <x:c r="I2134" s="22" t="n">
        <x:v>8</x:v>
      </x:c>
      <x:c r="J2134" t="str">
        <x:v>Worked</x:v>
      </x:c>
      <x:c r="K2134" t="str">
        <x:v>Employee 103166; home branch Thurrock; assigned role Operative Porter | Deployment branch: Thurrock | Actual role: Operative Porter | Jobs: 400150 | Customers: Cooke, Young &amp; Keidan LLP | Actual hours: 8.0; source records: 1</x:v>
      </x:c>
      <x:c r="L2134" t="str">
        <x:v>Include</x:v>
      </x:c>
      <x:c r="M2134"/>
      <x:c r="N2134"/>
    </x:row>
    <x:row r="2135">
      <x:c r="A2135" t="str">
        <x:v>Mohamed Musa|2026-03-12</x:v>
      </x:c>
      <x:c r="B2135" s="888" t="n">
        <x:v>46093</x:v>
      </x:c>
      <x:c r="C2135" t="str">
        <x:v>Mohamed Musa</x:v>
      </x:c>
      <x:c r="D2135" t="str">
        <x:v>Permanent</x:v>
      </x:c>
      <x:c r="E2135" t="str">
        <x:v>Thurrock</x:v>
      </x:c>
      <x:c r="F2135" t="str">
        <x:v>Operative Porter</x:v>
      </x:c>
      <x:c r="G2135" t="str">
        <x:v>400150</x:v>
      </x:c>
      <x:c r="H2135" t="str">
        <x:v>Cooke, Young &amp; Keidan LLP</x:v>
      </x:c>
      <x:c r="I2135" s="22" t="n">
        <x:v>9</x:v>
      </x:c>
      <x:c r="J2135" t="str">
        <x:v>Worked</x:v>
      </x:c>
      <x:c r="K2135" t="str">
        <x:v>Employee 103166; home branch Thurrock; assigned role Operative Porter | Deployment branch: Thurrock | Actual role: Operative Porter | Jobs: 400150 | Customers: Cooke, Young &amp; Keidan LLP | Actual hours: 9.0; source records: 1</x:v>
      </x:c>
      <x:c r="L2135" t="str">
        <x:v>Include</x:v>
      </x:c>
      <x:c r="M2135"/>
      <x:c r="N2135"/>
    </x:row>
    <x:row r="2136">
      <x:c r="A2136" t="str">
        <x:v>Mohamed Musa|2026-03-16</x:v>
      </x:c>
      <x:c r="B2136" s="888" t="n">
        <x:v>46097</x:v>
      </x:c>
      <x:c r="C2136" t="str">
        <x:v>Mohamed Musa</x:v>
      </x:c>
      <x:c r="D2136" t="str">
        <x:v>Permanent</x:v>
      </x:c>
      <x:c r="E2136" t="str">
        <x:v>Thurrock</x:v>
      </x:c>
      <x:c r="F2136" t="str">
        <x:v>Operative Porter</x:v>
      </x:c>
      <x:c r="G2136"/>
      <x:c r="H2136"/>
      <x:c r="I2136" s="22" t="n">
        <x:v>0</x:v>
      </x:c>
      <x:c r="J2136" t="str">
        <x:v>Annual leave</x:v>
      </x:c>
      <x:c r="K2136" t="str">
        <x:v>Employee 103166; home branch Thurrock; assigned role Operative Porter | Leave: Annual Leave (Hours) | Leave calendar basis: Variable-pattern period</x:v>
      </x:c>
      <x:c r="L2136" t="str">
        <x:v>Include</x:v>
      </x:c>
      <x:c r="M2136"/>
      <x:c r="N2136"/>
    </x:row>
    <x:row r="2137">
      <x:c r="A2137" t="str">
        <x:v>Mohamed Musa|2026-03-17</x:v>
      </x:c>
      <x:c r="B2137" s="888" t="n">
        <x:v>46098</x:v>
      </x:c>
      <x:c r="C2137" t="str">
        <x:v>Mohamed Musa</x:v>
      </x:c>
      <x:c r="D2137" t="str">
        <x:v>Permanent</x:v>
      </x:c>
      <x:c r="E2137" t="str">
        <x:v>Thurrock</x:v>
      </x:c>
      <x:c r="F2137" t="str">
        <x:v>Operative Porter</x:v>
      </x:c>
      <x:c r="G2137"/>
      <x:c r="H2137"/>
      <x:c r="I2137" s="22" t="n">
        <x:v>0</x:v>
      </x:c>
      <x:c r="J2137" t="str">
        <x:v>Annual leave</x:v>
      </x:c>
      <x:c r="K2137" t="str">
        <x:v>Employee 103166; home branch Thurrock; assigned role Operative Porter | Leave: Annual Leave (Hours) | Leave calendar basis: Variable-pattern period</x:v>
      </x:c>
      <x:c r="L2137" t="str">
        <x:v>Include</x:v>
      </x:c>
      <x:c r="M2137"/>
      <x:c r="N2137"/>
    </x:row>
    <x:row r="2138">
      <x:c r="A2138" t="str">
        <x:v>Mohamed Musa|2026-03-18</x:v>
      </x:c>
      <x:c r="B2138" s="888" t="n">
        <x:v>46099</x:v>
      </x:c>
      <x:c r="C2138" t="str">
        <x:v>Mohamed Musa</x:v>
      </x:c>
      <x:c r="D2138" t="str">
        <x:v>Permanent</x:v>
      </x:c>
      <x:c r="E2138" t="str">
        <x:v>Thurrock</x:v>
      </x:c>
      <x:c r="F2138" t="str">
        <x:v>Operative Porter</x:v>
      </x:c>
      <x:c r="G2138"/>
      <x:c r="H2138"/>
      <x:c r="I2138" s="22" t="n">
        <x:v>0</x:v>
      </x:c>
      <x:c r="J2138" t="str">
        <x:v>Annual leave</x:v>
      </x:c>
      <x:c r="K2138" t="str">
        <x:v>Employee 103166; home branch Thurrock; assigned role Operative Porter | Leave: Annual Leave (Hours) | Leave calendar basis: Variable-pattern period</x:v>
      </x:c>
      <x:c r="L2138" t="str">
        <x:v>Include</x:v>
      </x:c>
      <x:c r="M2138"/>
      <x:c r="N2138"/>
    </x:row>
    <x:row r="2139">
      <x:c r="A2139" t="str">
        <x:v>Mohamed Musa|2026-03-23</x:v>
      </x:c>
      <x:c r="B2139" s="888" t="n">
        <x:v>46104</x:v>
      </x:c>
      <x:c r="C2139" t="str">
        <x:v>Mohamed Musa</x:v>
      </x:c>
      <x:c r="D2139" t="str">
        <x:v>Permanent</x:v>
      </x:c>
      <x:c r="E2139" t="str">
        <x:v>Thurrock</x:v>
      </x:c>
      <x:c r="F2139" t="str">
        <x:v>Operative Porter</x:v>
      </x:c>
      <x:c r="G2139" t="str">
        <x:v>399360</x:v>
      </x:c>
      <x:c r="H2139" t="str">
        <x:v>Ministry of Defence</x:v>
      </x:c>
      <x:c r="I2139" s="22" t="n">
        <x:v>9.5</x:v>
      </x:c>
      <x:c r="J2139" t="str">
        <x:v>Worked</x:v>
      </x:c>
      <x:c r="K2139" t="str">
        <x:v>Employee 103166; home branch Thurrock; assigned role Operative Porter | Deployment branch: Thurrock | Actual role: Operative Porter | Jobs: 399360 | Customers: Ministry of Defence | Actual hours: 9.5; source records: 1</x:v>
      </x:c>
      <x:c r="L2139" t="str">
        <x:v>Include</x:v>
      </x:c>
      <x:c r="M2139"/>
      <x:c r="N2139"/>
    </x:row>
    <x:row r="2140">
      <x:c r="A2140" t="str">
        <x:v>Mohamed Musa|2026-03-24</x:v>
      </x:c>
      <x:c r="B2140" s="888" t="n">
        <x:v>46105</x:v>
      </x:c>
      <x:c r="C2140" t="str">
        <x:v>Mohamed Musa</x:v>
      </x:c>
      <x:c r="D2140" t="str">
        <x:v>Permanent</x:v>
      </x:c>
      <x:c r="E2140" t="str">
        <x:v>Thurrock</x:v>
      </x:c>
      <x:c r="F2140" t="str">
        <x:v>Operative Porter</x:v>
      </x:c>
      <x:c r="G2140" t="str">
        <x:v>399360</x:v>
      </x:c>
      <x:c r="H2140" t="str">
        <x:v>Ministry of Defence</x:v>
      </x:c>
      <x:c r="I2140" s="22" t="n">
        <x:v>11.5</x:v>
      </x:c>
      <x:c r="J2140" t="str">
        <x:v>Worked</x:v>
      </x:c>
      <x:c r="K2140" t="str">
        <x:v>Employee 103166; home branch Thurrock; assigned role Operative Porter | Deployment branch: Thurrock | Actual role: Operative Porter | Jobs: 399360 | Customers: Ministry of Defence | Actual hours: 11.5; source records: 1</x:v>
      </x:c>
      <x:c r="L2140" t="str">
        <x:v>Include</x:v>
      </x:c>
      <x:c r="M2140"/>
      <x:c r="N2140"/>
    </x:row>
    <x:row r="2141">
      <x:c r="A2141" t="str">
        <x:v>Mohamed Musa|2026-03-25</x:v>
      </x:c>
      <x:c r="B2141" s="888" t="n">
        <x:v>46106</x:v>
      </x:c>
      <x:c r="C2141" t="str">
        <x:v>Mohamed Musa</x:v>
      </x:c>
      <x:c r="D2141" t="str">
        <x:v>Permanent</x:v>
      </x:c>
      <x:c r="E2141" t="str">
        <x:v>Thurrock</x:v>
      </x:c>
      <x:c r="F2141" t="str">
        <x:v>Operative Porter</x:v>
      </x:c>
      <x:c r="G2141" t="str">
        <x:v>399360</x:v>
      </x:c>
      <x:c r="H2141" t="str">
        <x:v>Ministry of Defence</x:v>
      </x:c>
      <x:c r="I2141" s="22" t="n">
        <x:v>8.5</x:v>
      </x:c>
      <x:c r="J2141" t="str">
        <x:v>Worked</x:v>
      </x:c>
      <x:c r="K2141" t="str">
        <x:v>Employee 103166; home branch Thurrock; assigned role Operative Porter | Deployment branch: Thurrock | Actual role: Operative Porter | Jobs: 399360 | Customers: Ministry of Defence | Actual hours: 8.5; source records: 1</x:v>
      </x:c>
      <x:c r="L2141" t="str">
        <x:v>Include</x:v>
      </x:c>
      <x:c r="M2141"/>
      <x:c r="N2141"/>
    </x:row>
    <x:row r="2142">
      <x:c r="A2142" t="str">
        <x:v>Mohamed Musa|2026-03-30</x:v>
      </x:c>
      <x:c r="B2142" s="888" t="n">
        <x:v>46111</x:v>
      </x:c>
      <x:c r="C2142" t="str">
        <x:v>Mohamed Musa</x:v>
      </x:c>
      <x:c r="D2142" t="str">
        <x:v>Permanent</x:v>
      </x:c>
      <x:c r="E2142" t="str">
        <x:v>Thurrock</x:v>
      </x:c>
      <x:c r="F2142" t="str">
        <x:v>Operative Porter</x:v>
      </x:c>
      <x:c r="G2142" t="str">
        <x:v>397220</x:v>
      </x:c>
      <x:c r="H2142" t="str">
        <x:v>Sandhu/Mr Jay</x:v>
      </x:c>
      <x:c r="I2142" s="22" t="n">
        <x:v>8</x:v>
      </x:c>
      <x:c r="J2142" t="str">
        <x:v>Worked</x:v>
      </x:c>
      <x:c r="K2142" t="str">
        <x:v>Employee 103166; home branch Thurrock; assigned role Operative Porter | Deployment branch: Thurrock | Actual role: Operative Porter | Jobs: 397220 | Customers: Sandhu/Mr Jay | Actual hours: 8.0; source records: 1</x:v>
      </x:c>
      <x:c r="L2142" t="str">
        <x:v>Include</x:v>
      </x:c>
      <x:c r="M2142"/>
      <x:c r="N2142"/>
    </x:row>
    <x:row r="2143">
      <x:c r="A2143" t="str">
        <x:v>Mohamed Musa|2026-03-31</x:v>
      </x:c>
      <x:c r="B2143" s="888" t="n">
        <x:v>46112</x:v>
      </x:c>
      <x:c r="C2143" t="str">
        <x:v>Mohamed Musa</x:v>
      </x:c>
      <x:c r="D2143" t="str">
        <x:v>Permanent</x:v>
      </x:c>
      <x:c r="E2143" t="str">
        <x:v>Thurrock</x:v>
      </x:c>
      <x:c r="F2143" t="str">
        <x:v>Operative Porter</x:v>
      </x:c>
      <x:c r="G2143" t="str">
        <x:v>396845</x:v>
      </x:c>
      <x:c r="H2143" t="str">
        <x:v>Cutenar/Ms Denise</x:v>
      </x:c>
      <x:c r="I2143" s="22" t="n">
        <x:v>8</x:v>
      </x:c>
      <x:c r="J2143" t="str">
        <x:v>Worked</x:v>
      </x:c>
      <x:c r="K2143" t="str">
        <x:v>Employee 103166; home branch Thurrock; assigned role Operative Porter | Deployment branch: Thurrock | Actual role: Operative Porter | Jobs: 396845 | Customers: Cutenar/Ms Denise | Actual hours: 8.0; source records: 1</x:v>
      </x:c>
      <x:c r="L2143" t="str">
        <x:v>Include</x:v>
      </x:c>
      <x:c r="M2143"/>
      <x:c r="N2143"/>
    </x:row>
    <x:row r="2144">
      <x:c r="A2144" t="str">
        <x:v>Morris Cockman|2026-03-04</x:v>
      </x:c>
      <x:c r="B2144" s="888" t="n">
        <x:v>46085</x:v>
      </x:c>
      <x:c r="C2144" t="str">
        <x:v>Morris Cockman</x:v>
      </x:c>
      <x:c r="D2144" t="str">
        <x:v>Permanent</x:v>
      </x:c>
      <x:c r="E2144" t="str">
        <x:v>Cambridge</x:v>
      </x:c>
      <x:c r="F2144" t="str">
        <x:v>Operative Driver</x:v>
      </x:c>
      <x:c r="G2144" t="str">
        <x:v>400724</x:v>
      </x:c>
      <x:c r="H2144" t="str">
        <x:v>Biopharma - (TRIMTECH THERAPEUTICS)</x:v>
      </x:c>
      <x:c r="I2144" s="22" t="n">
        <x:v>8.5</x:v>
      </x:c>
      <x:c r="J2144" t="str">
        <x:v>Worked</x:v>
      </x:c>
      <x:c r="K2144" t="str">
        <x:v>Employee 102573; home branch Cambridge; assigned role Operative Driver | Deployment branch: Cambridge | Actual role: Operative Porter | Jobs: 400724 | Customers: Biopharma - (TRIMTECH THERAPEUTICS) | Actual hours: 8.5; source records: 1</x:v>
      </x:c>
      <x:c r="L2144" t="str">
        <x:v>Include</x:v>
      </x:c>
      <x:c r="M2144"/>
      <x:c r="N2144"/>
    </x:row>
    <x:row r="2145">
      <x:c r="A2145" t="str">
        <x:v>Morris Cockman|2026-03-05</x:v>
      </x:c>
      <x:c r="B2145" s="888" t="n">
        <x:v>46086</x:v>
      </x:c>
      <x:c r="C2145" t="str">
        <x:v>Morris Cockman</x:v>
      </x:c>
      <x:c r="D2145" t="str">
        <x:v>Permanent</x:v>
      </x:c>
      <x:c r="E2145" t="str">
        <x:v>Cambridge</x:v>
      </x:c>
      <x:c r="F2145" t="str">
        <x:v>Operative Driver</x:v>
      </x:c>
      <x:c r="G2145" t="str">
        <x:v>400724</x:v>
      </x:c>
      <x:c r="H2145" t="str">
        <x:v>Biopharma - (TRIMTECH THERAPEUTICS)</x:v>
      </x:c>
      <x:c r="I2145" s="22" t="n">
        <x:v>8.5</x:v>
      </x:c>
      <x:c r="J2145" t="str">
        <x:v>Worked</x:v>
      </x:c>
      <x:c r="K2145" t="str">
        <x:v>Employee 102573; home branch Cambridge; assigned role Operative Driver | Deployment branch: Cambridge | Actual role: Operative Porter | Jobs: 400724 | Customers: Biopharma - (TRIMTECH THERAPEUTICS) | Actual hours: 8.5; source records: 1</x:v>
      </x:c>
      <x:c r="L2145" t="str">
        <x:v>Include</x:v>
      </x:c>
      <x:c r="M2145"/>
      <x:c r="N2145"/>
    </x:row>
    <x:row r="2146">
      <x:c r="A2146" t="str">
        <x:v>Morris Cockman|2026-03-06</x:v>
      </x:c>
      <x:c r="B2146" s="888" t="n">
        <x:v>46087</x:v>
      </x:c>
      <x:c r="C2146" t="str">
        <x:v>Morris Cockman</x:v>
      </x:c>
      <x:c r="D2146" t="str">
        <x:v>Permanent</x:v>
      </x:c>
      <x:c r="E2146" t="str">
        <x:v>Cambridge</x:v>
      </x:c>
      <x:c r="F2146" t="str">
        <x:v>Operative Driver</x:v>
      </x:c>
      <x:c r="G2146" t="str">
        <x:v>399877</x:v>
      </x:c>
      <x:c r="H2146" t="str">
        <x:v>Nxera Pharma UK Limited</x:v>
      </x:c>
      <x:c r="I2146" s="22" t="n">
        <x:v>5</x:v>
      </x:c>
      <x:c r="J2146" t="str">
        <x:v>Worked</x:v>
      </x:c>
      <x:c r="K2146" t="str">
        <x:v>Employee 102573; home branch Cambridge; assigned role Operative Driver | Deployment branch: Cambridge | Actual role: Operative Driver | Jobs: 399877 | Customers: Nxera Pharma UK Limited | Actual hours: 5.0; source records: 1</x:v>
      </x:c>
      <x:c r="L2146" t="str">
        <x:v>Include</x:v>
      </x:c>
      <x:c r="M2146"/>
      <x:c r="N2146"/>
    </x:row>
    <x:row r="2147">
      <x:c r="A2147" t="str">
        <x:v>Morris Cockman|2026-03-09</x:v>
      </x:c>
      <x:c r="B2147" s="888" t="n">
        <x:v>46090</x:v>
      </x:c>
      <x:c r="C2147" t="str">
        <x:v>Morris Cockman</x:v>
      </x:c>
      <x:c r="D2147" t="str">
        <x:v>Permanent</x:v>
      </x:c>
      <x:c r="E2147" t="str">
        <x:v>Cambridge</x:v>
      </x:c>
      <x:c r="F2147" t="str">
        <x:v>Operative Driver</x:v>
      </x:c>
      <x:c r="G2147" t="str">
        <x:v>400796</x:v>
      </x:c>
      <x:c r="H2147" t="str">
        <x:v>Labmode Ltd ( STEVENAGE)</x:v>
      </x:c>
      <x:c r="I2147" s="22" t="n">
        <x:v>5</x:v>
      </x:c>
      <x:c r="J2147" t="str">
        <x:v>Worked</x:v>
      </x:c>
      <x:c r="K2147" t="str">
        <x:v>Employee 102573; home branch Cambridge; assigned role Operative Driver | Deployment branch: Cambridge | Actual role: Operative Skilled | Jobs: 400796 | Customers: Labmode Ltd ( STEVENAGE) | Actual hours: 5.0; source records: 1</x:v>
      </x:c>
      <x:c r="L2147" t="str">
        <x:v>Include</x:v>
      </x:c>
      <x:c r="M2147"/>
      <x:c r="N2147"/>
    </x:row>
    <x:row r="2148">
      <x:c r="A2148" t="str">
        <x:v>Morris Cockman|2026-03-10</x:v>
      </x:c>
      <x:c r="B2148" s="888" t="n">
        <x:v>46091</x:v>
      </x:c>
      <x:c r="C2148" t="str">
        <x:v>Morris Cockman</x:v>
      </x:c>
      <x:c r="D2148" t="str">
        <x:v>Permanent</x:v>
      </x:c>
      <x:c r="E2148" t="str">
        <x:v>Cambridge</x:v>
      </x:c>
      <x:c r="F2148" t="str">
        <x:v>Operative Driver</x:v>
      </x:c>
      <x:c r="G2148" t="str">
        <x:v>400520</x:v>
      </x:c>
      <x:c r="H2148" t="str">
        <x:v>Anglian Water</x:v>
      </x:c>
      <x:c r="I2148" s="22" t="n">
        <x:v>6.5</x:v>
      </x:c>
      <x:c r="J2148" t="str">
        <x:v>Worked</x:v>
      </x:c>
      <x:c r="K2148" t="str">
        <x:v>Employee 102573; home branch Cambridge; assigned role Operative Driver | Deployment branch: Cambridge | Actual role: Operative Porter | Jobs: 400520 | Customers: Anglian Water | Actual hours: 6.5; source records: 1</x:v>
      </x:c>
      <x:c r="L2148" t="str">
        <x:v>Include</x:v>
      </x:c>
      <x:c r="M2148"/>
      <x:c r="N2148"/>
    </x:row>
    <x:row r="2149">
      <x:c r="A2149" t="str">
        <x:v>Morris Cockman|2026-03-16</x:v>
      </x:c>
      <x:c r="B2149" s="888" t="n">
        <x:v>46097</x:v>
      </x:c>
      <x:c r="C2149" t="str">
        <x:v>Morris Cockman</x:v>
      </x:c>
      <x:c r="D2149" t="str">
        <x:v>Permanent</x:v>
      </x:c>
      <x:c r="E2149" t="str">
        <x:v>Cambridge</x:v>
      </x:c>
      <x:c r="F2149" t="str">
        <x:v>Operative Driver</x:v>
      </x:c>
      <x:c r="G2149" t="str">
        <x:v>400737</x:v>
      </x:c>
      <x:c r="H2149" t="str">
        <x:v>HSBC - March 2026 Deliveries</x:v>
      </x:c>
      <x:c r="I2149" s="22" t="n">
        <x:v>3</x:v>
      </x:c>
      <x:c r="J2149" t="str">
        <x:v>Worked</x:v>
      </x:c>
      <x:c r="K2149" t="str">
        <x:v>Employee 102573; home branch Cambridge; assigned role Operative Driver | Deployment branch: Birmingham | Actual role: Operative Porter | Jobs: 400737 | Customers: HSBC - March 2026 Deliveries | Actual hours: 3.0; source records: 1</x:v>
      </x:c>
      <x:c r="L2149" t="str">
        <x:v>Include</x:v>
      </x:c>
      <x:c r="M2149"/>
      <x:c r="N2149"/>
    </x:row>
    <x:row r="2150">
      <x:c r="A2150" t="str">
        <x:v>Morris Cockman|2026-03-24</x:v>
      </x:c>
      <x:c r="B2150" s="888" t="n">
        <x:v>46105</x:v>
      </x:c>
      <x:c r="C2150" t="str">
        <x:v>Morris Cockman</x:v>
      </x:c>
      <x:c r="D2150" t="str">
        <x:v>Permanent</x:v>
      </x:c>
      <x:c r="E2150" t="str">
        <x:v>Cambridge</x:v>
      </x:c>
      <x:c r="F2150" t="str">
        <x:v>Operative Driver</x:v>
      </x:c>
      <x:c r="G2150" t="str">
        <x:v>400848</x:v>
      </x:c>
      <x:c r="H2150" t="str">
        <x:v>Axlab Ltd/UNIVERSITY HOSPITALS PLYMOUTH NHS TRUST</x:v>
      </x:c>
      <x:c r="I2150" s="22" t="n">
        <x:v>9.5</x:v>
      </x:c>
      <x:c r="J2150" t="str">
        <x:v>Worked</x:v>
      </x:c>
      <x:c r="K2150" t="str">
        <x:v>Employee 102573; home branch Cambridge; assigned role Operative Driver | Deployment branch: Cambridge | Actual role: Operative Driver | Jobs: 400848 | Customers: Axlab Ltd/UNIVERSITY HOSPITALS PLYMOUTH NHS TRUST | Actual hours: 9.5; source records: 1</x:v>
      </x:c>
      <x:c r="L2150" t="str">
        <x:v>Include</x:v>
      </x:c>
      <x:c r="M2150"/>
      <x:c r="N2150"/>
    </x:row>
    <x:row r="2151">
      <x:c r="A2151" t="str">
        <x:v>Morris Cockman|2026-03-26</x:v>
      </x:c>
      <x:c r="B2151" s="888" t="n">
        <x:v>46107</x:v>
      </x:c>
      <x:c r="C2151" t="str">
        <x:v>Morris Cockman</x:v>
      </x:c>
      <x:c r="D2151" t="str">
        <x:v>Permanent</x:v>
      </x:c>
      <x:c r="E2151" t="str">
        <x:v>Cambridge</x:v>
      </x:c>
      <x:c r="F2151" t="str">
        <x:v>Operative Driver</x:v>
      </x:c>
      <x:c r="G2151" t="str">
        <x:v>400368</x:v>
      </x:c>
      <x:c r="H2151" t="str">
        <x:v>South Cambridgeshire District Council</x:v>
      </x:c>
      <x:c r="I2151" s="22" t="n">
        <x:v>9</x:v>
      </x:c>
      <x:c r="J2151" t="str">
        <x:v>Worked</x:v>
      </x:c>
      <x:c r="K2151" t="str">
        <x:v>Employee 102573; home branch Cambridge; assigned role Operative Driver | Deployment branch: Cambridge | Actual role: Operative Porter | Jobs: 400368 | Customers: South Cambridgeshire District Council | Actual hours: 9.0; source records: 1</x:v>
      </x:c>
      <x:c r="L2151" t="str">
        <x:v>Include</x:v>
      </x:c>
      <x:c r="M2151"/>
      <x:c r="N2151"/>
    </x:row>
    <x:row r="2152">
      <x:c r="A2152" t="str">
        <x:v>Morris Cockman|2026-03-27</x:v>
      </x:c>
      <x:c r="B2152" s="888" t="n">
        <x:v>46108</x:v>
      </x:c>
      <x:c r="C2152" t="str">
        <x:v>Morris Cockman</x:v>
      </x:c>
      <x:c r="D2152" t="str">
        <x:v>Permanent</x:v>
      </x:c>
      <x:c r="E2152" t="str">
        <x:v>Cambridge</x:v>
      </x:c>
      <x:c r="F2152" t="str">
        <x:v>Operative Driver</x:v>
      </x:c>
      <x:c r="G2152" t="str">
        <x:v>400748</x:v>
      </x:c>
      <x:c r="H2152" t="str">
        <x:v>Biopharma  - (Central Veterinary Laboratory)</x:v>
      </x:c>
      <x:c r="I2152" s="22" t="n">
        <x:v>9</x:v>
      </x:c>
      <x:c r="J2152" t="str">
        <x:v>Worked</x:v>
      </x:c>
      <x:c r="K2152" t="str">
        <x:v>Employee 102573; home branch Cambridge; assigned role Operative Driver | Deployment branch: Cambridge | Actual role: Operative Driver | Jobs: 400748 | Customers: Biopharma  - (Central Veterinary Laboratory) | Actual hours: 9.0; source records: 1</x:v>
      </x:c>
      <x:c r="L2152" t="str">
        <x:v>Include</x:v>
      </x:c>
      <x:c r="M2152"/>
      <x:c r="N2152"/>
    </x:row>
    <x:row r="2153">
      <x:c r="A2153" t="str">
        <x:v>Morris Cockman|2026-03-30</x:v>
      </x:c>
      <x:c r="B2153" s="888" t="n">
        <x:v>46111</x:v>
      </x:c>
      <x:c r="C2153" t="str">
        <x:v>Morris Cockman</x:v>
      </x:c>
      <x:c r="D2153" t="str">
        <x:v>Permanent</x:v>
      </x:c>
      <x:c r="E2153" t="str">
        <x:v>Cambridge</x:v>
      </x:c>
      <x:c r="F2153" t="str">
        <x:v>Operative Driver</x:v>
      </x:c>
      <x:c r="G2153" t="str">
        <x:v>400835, 401278</x:v>
      </x:c>
      <x:c r="H2153" t="str">
        <x:v>Axlab Ltd//Charing Cross Hospital; GPE  (HAMMERSMITH HOSPITAL)</x:v>
      </x:c>
      <x:c r="I2153" s="22" t="n">
        <x:v>14.5</x:v>
      </x:c>
      <x:c r="J2153" t="str">
        <x:v>Worked — 2 records</x:v>
      </x:c>
      <x:c r="K2153" t="str">
        <x:v>Employee 102573; home branch Cambridge; assigned role Operative Driver | Deployment branch: Cambridge | Actual role: Operative Driver, Operative Skilled | Jobs: 400835, 401278 | Customers: Axlab Ltd//Charing Cross Hospital; GPE  (HAMMERSMITH HOSPITAL) | Actual hours: 14.5; source records: 2</x:v>
      </x:c>
      <x:c r="L2153" t="str">
        <x:v>Include</x:v>
      </x:c>
      <x:c r="M2153"/>
      <x:c r="N2153"/>
    </x:row>
    <x:row r="2154">
      <x:c r="A2154" t="str">
        <x:v>N Adesanya|2026-03-02</x:v>
      </x:c>
      <x:c r="B2154" s="888" t="n">
        <x:v>46083</x:v>
      </x:c>
      <x:c r="C2154" t="str">
        <x:v>N Adesanya</x:v>
      </x:c>
      <x:c r="D2154" t="str">
        <x:v>Permanent</x:v>
      </x:c>
      <x:c r="E2154" t="str">
        <x:v>Thurrock</x:v>
      </x:c>
      <x:c r="F2154" t="str">
        <x:v>Operative Porter</x:v>
      </x:c>
      <x:c r="G2154" t="str">
        <x:v>400700</x:v>
      </x:c>
      <x:c r="H2154" t="str">
        <x:v>Haringey Council</x:v>
      </x:c>
      <x:c r="I2154" s="22" t="n">
        <x:v>6.5</x:v>
      </x:c>
      <x:c r="J2154" t="str">
        <x:v>Worked</x:v>
      </x:c>
      <x:c r="K2154" t="str">
        <x:v>Employee 102672; home branch Thurrock; assigned role Operative Porter | Deployment branch: Thurrock | Actual role: Operative Porter | Jobs: 400700 | Customers: Haringey Council | Actual hours: 6.5; source records: 1</x:v>
      </x:c>
      <x:c r="L2154" t="str">
        <x:v>Include</x:v>
      </x:c>
      <x:c r="M2154"/>
      <x:c r="N2154"/>
    </x:row>
    <x:row r="2155">
      <x:c r="A2155" t="str">
        <x:v>N Adesanya|2026-03-09</x:v>
      </x:c>
      <x:c r="B2155" s="888" t="n">
        <x:v>46090</x:v>
      </x:c>
      <x:c r="C2155" t="str">
        <x:v>N Adesanya</x:v>
      </x:c>
      <x:c r="D2155" t="str">
        <x:v>Permanent</x:v>
      </x:c>
      <x:c r="E2155" t="str">
        <x:v>Thurrock</x:v>
      </x:c>
      <x:c r="F2155" t="str">
        <x:v>Operative Porter</x:v>
      </x:c>
      <x:c r="G2155" t="str">
        <x:v>400460</x:v>
      </x:c>
      <x:c r="H2155" t="str">
        <x:v>Haringey Council</x:v>
      </x:c>
      <x:c r="I2155" s="22" t="n">
        <x:v>8</x:v>
      </x:c>
      <x:c r="J2155" t="str">
        <x:v>Worked</x:v>
      </x:c>
      <x:c r="K2155" t="str">
        <x:v>Employee 102672; home branch Thurrock; assigned role Operative Porter | Deployment branch: Thurrock | Actual role: Operative Porter | Jobs: 400460 | Customers: Haringey Council | Actual hours: 8.0; source records: 1</x:v>
      </x:c>
      <x:c r="L2155" t="str">
        <x:v>Include</x:v>
      </x:c>
      <x:c r="M2155"/>
      <x:c r="N2155"/>
    </x:row>
    <x:row r="2156">
      <x:c r="A2156" t="str">
        <x:v>N Adesanya|2026-03-10</x:v>
      </x:c>
      <x:c r="B2156" s="888" t="n">
        <x:v>46091</x:v>
      </x:c>
      <x:c r="C2156" t="str">
        <x:v>N Adesanya</x:v>
      </x:c>
      <x:c r="D2156" t="str">
        <x:v>Permanent</x:v>
      </x:c>
      <x:c r="E2156" t="str">
        <x:v>Thurrock</x:v>
      </x:c>
      <x:c r="F2156" t="str">
        <x:v>Operative Porter</x:v>
      </x:c>
      <x:c r="G2156" t="str">
        <x:v>400017</x:v>
      </x:c>
      <x:c r="H2156" t="str">
        <x:v>HM Revenue &amp; Customs</x:v>
      </x:c>
      <x:c r="I2156" s="22" t="n">
        <x:v>6</x:v>
      </x:c>
      <x:c r="J2156" t="str">
        <x:v>Worked</x:v>
      </x:c>
      <x:c r="K2156" t="str">
        <x:v>Employee 102672; home branch Thurrock; assigned role Operative Porter | Deployment branch: Thurrock | Actual role: Operative Porter | Jobs: 400017 | Customers: HM Revenue &amp; Customs | Actual hours: 6.0; source records: 1</x:v>
      </x:c>
      <x:c r="L2156" t="str">
        <x:v>Include</x:v>
      </x:c>
      <x:c r="M2156"/>
      <x:c r="N2156"/>
    </x:row>
    <x:row r="2157">
      <x:c r="A2157" t="str">
        <x:v>N Adesanya|2026-03-12</x:v>
      </x:c>
      <x:c r="B2157" s="888" t="n">
        <x:v>46093</x:v>
      </x:c>
      <x:c r="C2157" t="str">
        <x:v>N Adesanya</x:v>
      </x:c>
      <x:c r="D2157" t="str">
        <x:v>Permanent</x:v>
      </x:c>
      <x:c r="E2157" t="str">
        <x:v>Thurrock</x:v>
      </x:c>
      <x:c r="F2157" t="str">
        <x:v>Operative Porter</x:v>
      </x:c>
      <x:c r="G2157" t="str">
        <x:v>400214</x:v>
      </x:c>
      <x:c r="H2157" t="str">
        <x:v>University of Hertfordshire</x:v>
      </x:c>
      <x:c r="I2157" s="22" t="n">
        <x:v>10</x:v>
      </x:c>
      <x:c r="J2157" t="str">
        <x:v>Worked</x:v>
      </x:c>
      <x:c r="K2157" t="str">
        <x:v>Employee 102672; home branch Thurrock; assigned role Operative Porter | Deployment branch: Thurrock | Actual role: Operative Porter | Jobs: 400214 | Customers: University of Hertfordshire | Actual hours: 10.0; source records: 1</x:v>
      </x:c>
      <x:c r="L2157" t="str">
        <x:v>Include</x:v>
      </x:c>
      <x:c r="M2157"/>
      <x:c r="N2157"/>
    </x:row>
    <x:row r="2158">
      <x:c r="A2158" t="str">
        <x:v>N Adesanya|2026-03-13</x:v>
      </x:c>
      <x:c r="B2158" s="888" t="n">
        <x:v>46094</x:v>
      </x:c>
      <x:c r="C2158" t="str">
        <x:v>N Adesanya</x:v>
      </x:c>
      <x:c r="D2158" t="str">
        <x:v>Permanent</x:v>
      </x:c>
      <x:c r="E2158" t="str">
        <x:v>Thurrock</x:v>
      </x:c>
      <x:c r="F2158" t="str">
        <x:v>Operative Porter</x:v>
      </x:c>
      <x:c r="G2158" t="str">
        <x:v>400214</x:v>
      </x:c>
      <x:c r="H2158" t="str">
        <x:v>University of Hertfordshire</x:v>
      </x:c>
      <x:c r="I2158" s="22" t="n">
        <x:v>8</x:v>
      </x:c>
      <x:c r="J2158" t="str">
        <x:v>Worked</x:v>
      </x:c>
      <x:c r="K2158" t="str">
        <x:v>Employee 102672; home branch Thurrock; assigned role Operative Porter | Deployment branch: Thurrock | Actual role: Operative Porter | Jobs: 400214 | Customers: University of Hertfordshire | Actual hours: 8.0; source records: 1</x:v>
      </x:c>
      <x:c r="L2158" t="str">
        <x:v>Include</x:v>
      </x:c>
      <x:c r="M2158"/>
      <x:c r="N2158"/>
    </x:row>
    <x:row r="2159">
      <x:c r="A2159" t="str">
        <x:v>N Adesanya|2026-03-16</x:v>
      </x:c>
      <x:c r="B2159" s="888" t="n">
        <x:v>46097</x:v>
      </x:c>
      <x:c r="C2159" t="str">
        <x:v>N Adesanya</x:v>
      </x:c>
      <x:c r="D2159" t="str">
        <x:v>Permanent</x:v>
      </x:c>
      <x:c r="E2159" t="str">
        <x:v>Thurrock</x:v>
      </x:c>
      <x:c r="F2159" t="str">
        <x:v>Operative Porter</x:v>
      </x:c>
      <x:c r="G2159" t="str">
        <x:v>400617</x:v>
      </x:c>
      <x:c r="H2159" t="str">
        <x:v>Financial Conduct Authority</x:v>
      </x:c>
      <x:c r="I2159" s="22" t="n">
        <x:v>4</x:v>
      </x:c>
      <x:c r="J2159" t="str">
        <x:v>Worked</x:v>
      </x:c>
      <x:c r="K2159" t="str">
        <x:v>Employee 102672; home branch Thurrock; assigned role Operative Porter | Deployment branch: Thurrock | Actual role: Operative Porter | Jobs: 400617 | Customers: Financial Conduct Authority | Actual hours: 4.0; source records: 1</x:v>
      </x:c>
      <x:c r="L2159" t="str">
        <x:v>Include</x:v>
      </x:c>
      <x:c r="M2159"/>
      <x:c r="N2159"/>
    </x:row>
    <x:row r="2160">
      <x:c r="A2160" t="str">
        <x:v>N Adesanya|2026-03-17</x:v>
      </x:c>
      <x:c r="B2160" s="888" t="n">
        <x:v>46098</x:v>
      </x:c>
      <x:c r="C2160" t="str">
        <x:v>N Adesanya</x:v>
      </x:c>
      <x:c r="D2160" t="str">
        <x:v>Permanent</x:v>
      </x:c>
      <x:c r="E2160" t="str">
        <x:v>Thurrock</x:v>
      </x:c>
      <x:c r="F2160" t="str">
        <x:v>Operative Porter</x:v>
      </x:c>
      <x:c r="G2160" t="str">
        <x:v>396207</x:v>
      </x:c>
      <x:c r="H2160" t="str">
        <x:v>Linklaters LLP</x:v>
      </x:c>
      <x:c r="I2160" s="22" t="n">
        <x:v>9.5</x:v>
      </x:c>
      <x:c r="J2160" t="str">
        <x:v>Worked</x:v>
      </x:c>
      <x:c r="K2160" t="str">
        <x:v>Employee 102672; home branch Thurrock; assigned role Operative Porter | Deployment branch: Thurrock | Actual role: Operative Porter | Jobs: 396207 | Customers: Linklaters LLP | Actual hours: 9.5; source records: 1</x:v>
      </x:c>
      <x:c r="L2160" t="str">
        <x:v>Include</x:v>
      </x:c>
      <x:c r="M2160"/>
      <x:c r="N2160"/>
    </x:row>
    <x:row r="2161">
      <x:c r="A2161" t="str">
        <x:v>N Adesanya|2026-03-18</x:v>
      </x:c>
      <x:c r="B2161" s="888" t="n">
        <x:v>46099</x:v>
      </x:c>
      <x:c r="C2161" t="str">
        <x:v>N Adesanya</x:v>
      </x:c>
      <x:c r="D2161" t="str">
        <x:v>Permanent</x:v>
      </x:c>
      <x:c r="E2161" t="str">
        <x:v>Thurrock</x:v>
      </x:c>
      <x:c r="F2161" t="str">
        <x:v>Operative Porter</x:v>
      </x:c>
      <x:c r="G2161" t="str">
        <x:v>396207</x:v>
      </x:c>
      <x:c r="H2161" t="str">
        <x:v>Linklaters LLP</x:v>
      </x:c>
      <x:c r="I2161" s="22" t="n">
        <x:v>9.5</x:v>
      </x:c>
      <x:c r="J2161" t="str">
        <x:v>Worked</x:v>
      </x:c>
      <x:c r="K2161" t="str">
        <x:v>Employee 102672; home branch Thurrock; assigned role Operative Porter | Deployment branch: Thurrock | Actual role: Operative Porter | Jobs: 396207 | Customers: Linklaters LLP | Actual hours: 9.5; source records: 1</x:v>
      </x:c>
      <x:c r="L2161" t="str">
        <x:v>Include</x:v>
      </x:c>
      <x:c r="M2161"/>
      <x:c r="N2161"/>
    </x:row>
    <x:row r="2162">
      <x:c r="A2162" t="str">
        <x:v>N Adesanya|2026-03-19</x:v>
      </x:c>
      <x:c r="B2162" s="888" t="n">
        <x:v>46100</x:v>
      </x:c>
      <x:c r="C2162" t="str">
        <x:v>N Adesanya</x:v>
      </x:c>
      <x:c r="D2162" t="str">
        <x:v>Permanent</x:v>
      </x:c>
      <x:c r="E2162" t="str">
        <x:v>Thurrock</x:v>
      </x:c>
      <x:c r="F2162" t="str">
        <x:v>Operative Porter</x:v>
      </x:c>
      <x:c r="G2162" t="str">
        <x:v>396207</x:v>
      </x:c>
      <x:c r="H2162" t="str">
        <x:v>Linklaters LLP</x:v>
      </x:c>
      <x:c r="I2162" s="22" t="n">
        <x:v>9.5</x:v>
      </x:c>
      <x:c r="J2162" t="str">
        <x:v>Worked</x:v>
      </x:c>
      <x:c r="K2162" t="str">
        <x:v>Employee 102672; home branch Thurrock; assigned role Operative Porter | Deployment branch: Thurrock | Actual role: Operative Porter | Jobs: 396207 | Customers: Linklaters LLP | Actual hours: 9.5; source records: 1</x:v>
      </x:c>
      <x:c r="L2162" t="str">
        <x:v>Include</x:v>
      </x:c>
      <x:c r="M2162"/>
      <x:c r="N2162"/>
    </x:row>
    <x:row r="2163">
      <x:c r="A2163" t="str">
        <x:v>N Adesanya|2026-03-20</x:v>
      </x:c>
      <x:c r="B2163" s="888" t="n">
        <x:v>46101</x:v>
      </x:c>
      <x:c r="C2163" t="str">
        <x:v>N Adesanya</x:v>
      </x:c>
      <x:c r="D2163" t="str">
        <x:v>Permanent</x:v>
      </x:c>
      <x:c r="E2163" t="str">
        <x:v>Thurrock</x:v>
      </x:c>
      <x:c r="F2163" t="str">
        <x:v>Operative Porter</x:v>
      </x:c>
      <x:c r="G2163" t="str">
        <x:v>401117, 400525</x:v>
      </x:c>
      <x:c r="H2163" t="str">
        <x:v>Haringey Council; JP Morgan Limited</x:v>
      </x:c>
      <x:c r="I2163" s="22" t="n">
        <x:v>17</x:v>
      </x:c>
      <x:c r="J2163" t="str">
        <x:v>Worked — 2 records</x:v>
      </x:c>
      <x:c r="K2163" t="str">
        <x:v>Employee 102672; home branch Thurrock; assigned role Operative Porter | Deployment branch: Thurrock | Actual role: Operative Porter | Jobs: 401117, 400525 | Customers: Haringey Council; JP Morgan Limited | Actual hours: 17.0; source records: 2</x:v>
      </x:c>
      <x:c r="L2163" t="str">
        <x:v>Include</x:v>
      </x:c>
      <x:c r="M2163"/>
      <x:c r="N2163"/>
    </x:row>
    <x:row r="2164">
      <x:c r="A2164" t="str">
        <x:v>N Adesanya|2026-03-23</x:v>
      </x:c>
      <x:c r="B2164" s="888" t="n">
        <x:v>46104</x:v>
      </x:c>
      <x:c r="C2164" t="str">
        <x:v>N Adesanya</x:v>
      </x:c>
      <x:c r="D2164" t="str">
        <x:v>Permanent</x:v>
      </x:c>
      <x:c r="E2164" t="str">
        <x:v>Thurrock</x:v>
      </x:c>
      <x:c r="F2164" t="str">
        <x:v>Operative Porter</x:v>
      </x:c>
      <x:c r="G2164" t="str">
        <x:v>400525</x:v>
      </x:c>
      <x:c r="H2164" t="str">
        <x:v>JP Morgan Limited</x:v>
      </x:c>
      <x:c r="I2164" s="22" t="n">
        <x:v>8.5</x:v>
      </x:c>
      <x:c r="J2164" t="str">
        <x:v>Worked</x:v>
      </x:c>
      <x:c r="K2164" t="str">
        <x:v>Employee 102672; home branch Thurrock; assigned role Operative Porter | Deployment branch: Thurrock | Actual role: Operative Porter | Jobs: 400525 | Customers: JP Morgan Limited | Actual hours: 8.5; source records: 1</x:v>
      </x:c>
      <x:c r="L2164" t="str">
        <x:v>Include</x:v>
      </x:c>
      <x:c r="M2164"/>
      <x:c r="N2164"/>
    </x:row>
    <x:row r="2165">
      <x:c r="A2165" t="str">
        <x:v>N Adesanya|2026-03-24</x:v>
      </x:c>
      <x:c r="B2165" s="888" t="n">
        <x:v>46105</x:v>
      </x:c>
      <x:c r="C2165" t="str">
        <x:v>N Adesanya</x:v>
      </x:c>
      <x:c r="D2165" t="str">
        <x:v>Permanent</x:v>
      </x:c>
      <x:c r="E2165" t="str">
        <x:v>Thurrock</x:v>
      </x:c>
      <x:c r="F2165" t="str">
        <x:v>Operative Porter</x:v>
      </x:c>
      <x:c r="G2165" t="str">
        <x:v>396599</x:v>
      </x:c>
      <x:c r="H2165" t="str">
        <x:v>Rickmansworth Library / Herts CC</x:v>
      </x:c>
      <x:c r="I2165" s="22" t="n">
        <x:v>7.5</x:v>
      </x:c>
      <x:c r="J2165" t="str">
        <x:v>Worked</x:v>
      </x:c>
      <x:c r="K2165" t="str">
        <x:v>Employee 102672; home branch Thurrock; assigned role Operative Porter | Deployment branch: Thurrock | Actual role: Operative Porter | Jobs: 396599 | Customers: Rickmansworth Library / Herts CC | Actual hours: 7.5; source records: 1</x:v>
      </x:c>
      <x:c r="L2165" t="str">
        <x:v>Include</x:v>
      </x:c>
      <x:c r="M2165"/>
      <x:c r="N2165"/>
    </x:row>
    <x:row r="2166">
      <x:c r="A2166" t="str">
        <x:v>N Adesanya|2026-03-25</x:v>
      </x:c>
      <x:c r="B2166" s="888" t="n">
        <x:v>46106</x:v>
      </x:c>
      <x:c r="C2166" t="str">
        <x:v>N Adesanya</x:v>
      </x:c>
      <x:c r="D2166" t="str">
        <x:v>Permanent</x:v>
      </x:c>
      <x:c r="E2166" t="str">
        <x:v>Thurrock</x:v>
      </x:c>
      <x:c r="F2166" t="str">
        <x:v>Operative Porter</x:v>
      </x:c>
      <x:c r="G2166" t="str">
        <x:v>396599</x:v>
      </x:c>
      <x:c r="H2166" t="str">
        <x:v>Rickmansworth Library / Herts CC</x:v>
      </x:c>
      <x:c r="I2166" s="22" t="n">
        <x:v>7.5</x:v>
      </x:c>
      <x:c r="J2166" t="str">
        <x:v>Worked</x:v>
      </x:c>
      <x:c r="K2166" t="str">
        <x:v>Employee 102672; home branch Thurrock; assigned role Operative Porter | Deployment branch: Thurrock | Actual role: Operative Porter | Jobs: 396599 | Customers: Rickmansworth Library / Herts CC | Actual hours: 7.5; source records: 1</x:v>
      </x:c>
      <x:c r="L2166" t="str">
        <x:v>Include</x:v>
      </x:c>
      <x:c r="M2166"/>
      <x:c r="N2166"/>
    </x:row>
    <x:row r="2167">
      <x:c r="A2167" t="str">
        <x:v>N Adesanya|2026-03-26</x:v>
      </x:c>
      <x:c r="B2167" s="888" t="n">
        <x:v>46107</x:v>
      </x:c>
      <x:c r="C2167" t="str">
        <x:v>N Adesanya</x:v>
      </x:c>
      <x:c r="D2167" t="str">
        <x:v>Permanent</x:v>
      </x:c>
      <x:c r="E2167" t="str">
        <x:v>Thurrock</x:v>
      </x:c>
      <x:c r="F2167" t="str">
        <x:v>Operative Porter</x:v>
      </x:c>
      <x:c r="G2167" t="str">
        <x:v>396207</x:v>
      </x:c>
      <x:c r="H2167" t="str">
        <x:v>Linklaters LLP</x:v>
      </x:c>
      <x:c r="I2167" s="22" t="n">
        <x:v>9.5</x:v>
      </x:c>
      <x:c r="J2167" t="str">
        <x:v>Worked</x:v>
      </x:c>
      <x:c r="K2167" t="str">
        <x:v>Employee 102672; home branch Thurrock; assigned role Operative Porter | Deployment branch: Thurrock | Actual role: Operative Porter | Jobs: 396207 | Customers: Linklaters LLP | Actual hours: 9.5; source records: 1</x:v>
      </x:c>
      <x:c r="L2167" t="str">
        <x:v>Include</x:v>
      </x:c>
      <x:c r="M2167"/>
      <x:c r="N2167"/>
    </x:row>
    <x:row r="2168">
      <x:c r="A2168" t="str">
        <x:v>N Adesanya|2026-03-27</x:v>
      </x:c>
      <x:c r="B2168" s="888" t="n">
        <x:v>46108</x:v>
      </x:c>
      <x:c r="C2168" t="str">
        <x:v>N Adesanya</x:v>
      </x:c>
      <x:c r="D2168" t="str">
        <x:v>Permanent</x:v>
      </x:c>
      <x:c r="E2168" t="str">
        <x:v>Thurrock</x:v>
      </x:c>
      <x:c r="F2168" t="str">
        <x:v>Operative Porter</x:v>
      </x:c>
      <x:c r="G2168" t="str">
        <x:v>400525</x:v>
      </x:c>
      <x:c r="H2168" t="str">
        <x:v>JP Morgan Limited</x:v>
      </x:c>
      <x:c r="I2168" s="22" t="n">
        <x:v>8.5</x:v>
      </x:c>
      <x:c r="J2168" t="str">
        <x:v>Worked</x:v>
      </x:c>
      <x:c r="K2168" t="str">
        <x:v>Employee 102672; home branch Thurrock; assigned role Operative Porter | Deployment branch: Thurrock | Actual role: Operative Porter | Jobs: 400525 | Customers: JP Morgan Limited | Actual hours: 8.5; source records: 1</x:v>
      </x:c>
      <x:c r="L2168" t="str">
        <x:v>Include</x:v>
      </x:c>
      <x:c r="M2168"/>
      <x:c r="N2168"/>
    </x:row>
    <x:row r="2169">
      <x:c r="A2169" t="str">
        <x:v>N Adesanya|2026-03-28</x:v>
      </x:c>
      <x:c r="B2169" s="888" t="n">
        <x:v>46109</x:v>
      </x:c>
      <x:c r="C2169" t="str">
        <x:v>N Adesanya</x:v>
      </x:c>
      <x:c r="D2169" t="str">
        <x:v>Permanent</x:v>
      </x:c>
      <x:c r="E2169" t="str">
        <x:v>Thurrock</x:v>
      </x:c>
      <x:c r="F2169" t="str">
        <x:v>Operative Porter</x:v>
      </x:c>
      <x:c r="G2169" t="str">
        <x:v>396207</x:v>
      </x:c>
      <x:c r="H2169" t="str">
        <x:v>Linklaters LLP</x:v>
      </x:c>
      <x:c r="I2169" s="22" t="n">
        <x:v>8</x:v>
      </x:c>
      <x:c r="J2169" t="str">
        <x:v>Worked</x:v>
      </x:c>
      <x:c r="K2169" t="str">
        <x:v>Employee 102672; home branch Thurrock; assigned role Operative Porter | Deployment branch: Thurrock | Actual role: Operative Porter | Jobs: 396207 | Customers: Linklaters LLP | Actual hours: 8.0; source records: 1</x:v>
      </x:c>
      <x:c r="L2169" t="str">
        <x:v>Include</x:v>
      </x:c>
      <x:c r="M2169"/>
      <x:c r="N2169"/>
    </x:row>
    <x:row r="2170">
      <x:c r="A2170" t="str">
        <x:v>N Adesanya|2026-03-29</x:v>
      </x:c>
      <x:c r="B2170" s="888" t="n">
        <x:v>46110</x:v>
      </x:c>
      <x:c r="C2170" t="str">
        <x:v>N Adesanya</x:v>
      </x:c>
      <x:c r="D2170" t="str">
        <x:v>Permanent</x:v>
      </x:c>
      <x:c r="E2170" t="str">
        <x:v>Thurrock</x:v>
      </x:c>
      <x:c r="F2170" t="str">
        <x:v>Operative Porter</x:v>
      </x:c>
      <x:c r="G2170" t="str">
        <x:v>396207</x:v>
      </x:c>
      <x:c r="H2170" t="str">
        <x:v>Linklaters LLP</x:v>
      </x:c>
      <x:c r="I2170" s="22" t="n">
        <x:v>9</x:v>
      </x:c>
      <x:c r="J2170" t="str">
        <x:v>Worked</x:v>
      </x:c>
      <x:c r="K2170" t="str">
        <x:v>Employee 102672; home branch Thurrock; assigned role Operative Porter | Deployment branch: Thurrock | Actual role: Operative Porter | Jobs: 396207 | Customers: Linklaters LLP | Actual hours: 9.0; source records: 1</x:v>
      </x:c>
      <x:c r="L2170" t="str">
        <x:v>Include</x:v>
      </x:c>
      <x:c r="M2170"/>
      <x:c r="N2170"/>
    </x:row>
    <x:row r="2171">
      <x:c r="A2171" t="str">
        <x:v>N Adesanya|2026-03-30</x:v>
      </x:c>
      <x:c r="B2171" s="888" t="n">
        <x:v>46111</x:v>
      </x:c>
      <x:c r="C2171" t="str">
        <x:v>N Adesanya</x:v>
      </x:c>
      <x:c r="D2171" t="str">
        <x:v>Permanent</x:v>
      </x:c>
      <x:c r="E2171" t="str">
        <x:v>Thurrock</x:v>
      </x:c>
      <x:c r="F2171" t="str">
        <x:v>Operative Porter</x:v>
      </x:c>
      <x:c r="G2171" t="str">
        <x:v>400147</x:v>
      </x:c>
      <x:c r="H2171" t="str">
        <x:v>JVCKenwood UK Limited</x:v>
      </x:c>
      <x:c r="I2171" s="22" t="n">
        <x:v>8.5</x:v>
      </x:c>
      <x:c r="J2171" t="str">
        <x:v>Worked</x:v>
      </x:c>
      <x:c r="K2171" t="str">
        <x:v>Employee 102672; home branch Thurrock; assigned role Operative Porter | Deployment branch: Thurrock | Actual role: Operative Porter | Jobs: 400147 | Customers: JVCKenwood UK Limited | Actual hours: 8.5; source records: 1</x:v>
      </x:c>
      <x:c r="L2171" t="str">
        <x:v>Include</x:v>
      </x:c>
      <x:c r="M2171"/>
      <x:c r="N2171"/>
    </x:row>
    <x:row r="2172">
      <x:c r="A2172" t="str">
        <x:v>N Adesanya|2026-03-31</x:v>
      </x:c>
      <x:c r="B2172" s="888" t="n">
        <x:v>46112</x:v>
      </x:c>
      <x:c r="C2172" t="str">
        <x:v>N Adesanya</x:v>
      </x:c>
      <x:c r="D2172" t="str">
        <x:v>Permanent</x:v>
      </x:c>
      <x:c r="E2172" t="str">
        <x:v>Thurrock</x:v>
      </x:c>
      <x:c r="F2172" t="str">
        <x:v>Operative Porter</x:v>
      </x:c>
      <x:c r="G2172"/>
      <x:c r="H2172"/>
      <x:c r="I2172" s="22" t="n">
        <x:v>0</x:v>
      </x:c>
      <x:c r="J2172" t="str">
        <x:v>Annual leave</x:v>
      </x:c>
      <x:c r="K2172" t="str">
        <x:v>Employee 102672; home branch Thurrock; assigned role Operative Porter | Leave: Annual Leave (Hours) | Leave calendar basis: Variable-pattern period</x:v>
      </x:c>
      <x:c r="L2172" t="str">
        <x:v>Include</x:v>
      </x:c>
      <x:c r="M2172"/>
      <x:c r="N2172"/>
    </x:row>
    <x:row r="2173">
      <x:c r="A2173" t="str">
        <x:v>N Storey|2026-03-02</x:v>
      </x:c>
      <x:c r="B2173" s="888" t="n">
        <x:v>46083</x:v>
      </x:c>
      <x:c r="C2173" t="str">
        <x:v>N Storey</x:v>
      </x:c>
      <x:c r="D2173" t="str">
        <x:v>Permanent</x:v>
      </x:c>
      <x:c r="E2173" t="str">
        <x:v>Thurrock</x:v>
      </x:c>
      <x:c r="F2173" t="str">
        <x:v>Operative Porter</x:v>
      </x:c>
      <x:c r="G2173" t="str">
        <x:v>396840</x:v>
      </x:c>
      <x:c r="H2173" t="str">
        <x:v>Dora Osayande</x:v>
      </x:c>
      <x:c r="I2173" s="22" t="n">
        <x:v>8</x:v>
      </x:c>
      <x:c r="J2173" t="str">
        <x:v>Worked</x:v>
      </x:c>
      <x:c r="K2173" t="str">
        <x:v>Employee 104307; home branch Thurrock; assigned role Operative Porter | Deployment branch: Thurrock | Actual role: Operative Skilled | Jobs: 396840 | Customers: Dora Osayande | Actual hours: 8.0; source records: 1</x:v>
      </x:c>
      <x:c r="L2173" t="str">
        <x:v>Include</x:v>
      </x:c>
      <x:c r="M2173"/>
      <x:c r="N2173"/>
    </x:row>
    <x:row r="2174">
      <x:c r="A2174" t="str">
        <x:v>N Storey|2026-03-03</x:v>
      </x:c>
      <x:c r="B2174" s="888" t="n">
        <x:v>46084</x:v>
      </x:c>
      <x:c r="C2174" t="str">
        <x:v>N Storey</x:v>
      </x:c>
      <x:c r="D2174" t="str">
        <x:v>Permanent</x:v>
      </x:c>
      <x:c r="E2174" t="str">
        <x:v>Thurrock</x:v>
      </x:c>
      <x:c r="F2174" t="str">
        <x:v>Operative Porter</x:v>
      </x:c>
      <x:c r="G2174" t="str">
        <x:v>396856</x:v>
      </x:c>
      <x:c r="H2174" t="str">
        <x:v>Sarah Ukua Kyei</x:v>
      </x:c>
      <x:c r="I2174" s="22" t="n">
        <x:v>8.5</x:v>
      </x:c>
      <x:c r="J2174" t="str">
        <x:v>Worked</x:v>
      </x:c>
      <x:c r="K2174" t="str">
        <x:v>Employee 104307; home branch Thurrock; assigned role Operative Porter | Deployment branch: Thurrock | Actual role: Operative Skilled | Jobs: 396856 | Customers: Sarah Ukua Kyei | Actual hours: 8.5; source records: 1</x:v>
      </x:c>
      <x:c r="L2174" t="str">
        <x:v>Include</x:v>
      </x:c>
      <x:c r="M2174"/>
      <x:c r="N2174"/>
    </x:row>
    <x:row r="2175">
      <x:c r="A2175" t="str">
        <x:v>N Storey|2026-03-04</x:v>
      </x:c>
      <x:c r="B2175" s="888" t="n">
        <x:v>46085</x:v>
      </x:c>
      <x:c r="C2175" t="str">
        <x:v>N Storey</x:v>
      </x:c>
      <x:c r="D2175" t="str">
        <x:v>Permanent</x:v>
      </x:c>
      <x:c r="E2175" t="str">
        <x:v>Thurrock</x:v>
      </x:c>
      <x:c r="F2175" t="str">
        <x:v>Operative Porter</x:v>
      </x:c>
      <x:c r="G2175" t="str">
        <x:v>396777, 396671</x:v>
      </x:c>
      <x:c r="H2175" t="str">
        <x:v>Camile Denise Vincent; Gowan/Mr Patrick</x:v>
      </x:c>
      <x:c r="I2175" s="22" t="n">
        <x:v>9</x:v>
      </x:c>
      <x:c r="J2175" t="str">
        <x:v>Worked — 2 records</x:v>
      </x:c>
      <x:c r="K2175" t="str">
        <x:v>Employee 104307; home branch Thurrock; assigned role Operative Porter | Deployment branch: Thurrock | Actual role: Operative Skilled | Jobs: 396777, 396671 | Customers: Camile Denise Vincent; Gowan/Mr Patrick | Actual hours: 9.0; source records: 2</x:v>
      </x:c>
      <x:c r="L2175" t="str">
        <x:v>Include</x:v>
      </x:c>
      <x:c r="M2175"/>
      <x:c r="N2175"/>
    </x:row>
    <x:row r="2176">
      <x:c r="A2176" t="str">
        <x:v>N Storey|2026-03-05</x:v>
      </x:c>
      <x:c r="B2176" s="888" t="n">
        <x:v>46086</x:v>
      </x:c>
      <x:c r="C2176" t="str">
        <x:v>N Storey</x:v>
      </x:c>
      <x:c r="D2176" t="str">
        <x:v>Permanent</x:v>
      </x:c>
      <x:c r="E2176" t="str">
        <x:v>Thurrock</x:v>
      </x:c>
      <x:c r="F2176" t="str">
        <x:v>Operative Porter</x:v>
      </x:c>
      <x:c r="G2176" t="str">
        <x:v>400549</x:v>
      </x:c>
      <x:c r="H2176" t="str">
        <x:v>Kiyesi/Olukayode</x:v>
      </x:c>
      <x:c r="I2176" s="22" t="n">
        <x:v>9.25</x:v>
      </x:c>
      <x:c r="J2176" t="str">
        <x:v>Worked</x:v>
      </x:c>
      <x:c r="K2176" t="str">
        <x:v>Employee 104307; home branch Thurrock; assigned role Operative Porter | Deployment branch: Thurrock | Actual role: Operative Skilled | Jobs: 400549 | Customers: Kiyesi/Olukayode | Actual hours: 9.2; source records: 1</x:v>
      </x:c>
      <x:c r="L2176" t="str">
        <x:v>Include</x:v>
      </x:c>
      <x:c r="M2176"/>
      <x:c r="N2176"/>
    </x:row>
    <x:row r="2177">
      <x:c r="A2177" t="str">
        <x:v>N Storey|2026-03-06</x:v>
      </x:c>
      <x:c r="B2177" s="888" t="n">
        <x:v>46087</x:v>
      </x:c>
      <x:c r="C2177" t="str">
        <x:v>N Storey</x:v>
      </x:c>
      <x:c r="D2177" t="str">
        <x:v>Permanent</x:v>
      </x:c>
      <x:c r="E2177" t="str">
        <x:v>Thurrock</x:v>
      </x:c>
      <x:c r="F2177" t="str">
        <x:v>Operative Porter</x:v>
      </x:c>
      <x:c r="G2177" t="str">
        <x:v>400250</x:v>
      </x:c>
      <x:c r="H2177" t="str">
        <x:v>Apple Europe Limited</x:v>
      </x:c>
      <x:c r="I2177" s="22" t="n">
        <x:v>11.5</x:v>
      </x:c>
      <x:c r="J2177" t="str">
        <x:v>Worked</x:v>
      </x:c>
      <x:c r="K2177" t="str">
        <x:v>Employee 104307; home branch Thurrock; assigned role Operative Porter | Deployment branch: Thurrock | Actual role: Operative Skilled | Jobs: 400250 | Customers: Apple Europe Limited | Actual hours: 11.5; source records: 1</x:v>
      </x:c>
      <x:c r="L2177" t="str">
        <x:v>Include</x:v>
      </x:c>
      <x:c r="M2177"/>
      <x:c r="N2177"/>
    </x:row>
    <x:row r="2178">
      <x:c r="A2178" t="str">
        <x:v>N Storey|2026-03-09</x:v>
      </x:c>
      <x:c r="B2178" s="888" t="n">
        <x:v>46090</x:v>
      </x:c>
      <x:c r="C2178" t="str">
        <x:v>N Storey</x:v>
      </x:c>
      <x:c r="D2178" t="str">
        <x:v>Permanent</x:v>
      </x:c>
      <x:c r="E2178" t="str">
        <x:v>Thurrock</x:v>
      </x:c>
      <x:c r="F2178" t="str">
        <x:v>Operative Porter</x:v>
      </x:c>
      <x:c r="G2178" t="str">
        <x:v>396793</x:v>
      </x:c>
      <x:c r="H2178" t="str">
        <x:v>Ebere Nwachi</x:v>
      </x:c>
      <x:c r="I2178" s="22" t="n">
        <x:v>7</x:v>
      </x:c>
      <x:c r="J2178" t="str">
        <x:v>Worked</x:v>
      </x:c>
      <x:c r="K2178" t="str">
        <x:v>Employee 104307; home branch Thurrock; assigned role Operative Porter | Deployment branch: Thurrock | Actual role: Operative Skilled | Jobs: 396793 | Customers: Ebere Nwachi | Actual hours: 7.0; source records: 1</x:v>
      </x:c>
      <x:c r="L2178" t="str">
        <x:v>Include</x:v>
      </x:c>
      <x:c r="M2178"/>
      <x:c r="N2178"/>
    </x:row>
    <x:row r="2179">
      <x:c r="A2179" t="str">
        <x:v>N Storey|2026-03-10</x:v>
      </x:c>
      <x:c r="B2179" s="888" t="n">
        <x:v>46091</x:v>
      </x:c>
      <x:c r="C2179" t="str">
        <x:v>N Storey</x:v>
      </x:c>
      <x:c r="D2179" t="str">
        <x:v>Permanent</x:v>
      </x:c>
      <x:c r="E2179" t="str">
        <x:v>Thurrock</x:v>
      </x:c>
      <x:c r="F2179" t="str">
        <x:v>Operative Porter</x:v>
      </x:c>
      <x:c r="G2179" t="str">
        <x:v>400150</x:v>
      </x:c>
      <x:c r="H2179" t="str">
        <x:v>Cooke, Young &amp; Keidan LLP</x:v>
      </x:c>
      <x:c r="I2179" s="22" t="n">
        <x:v>8</x:v>
      </x:c>
      <x:c r="J2179" t="str">
        <x:v>Worked</x:v>
      </x:c>
      <x:c r="K2179" t="str">
        <x:v>Employee 104307; home branch Thurrock; assigned role Operative Porter | Deployment branch: Thurrock | Actual role: Operative Skilled | Jobs: 400150 | Customers: Cooke, Young &amp; Keidan LLP | Actual hours: 8.0; source records: 1</x:v>
      </x:c>
      <x:c r="L2179" t="str">
        <x:v>Include</x:v>
      </x:c>
      <x:c r="M2179"/>
      <x:c r="N2179"/>
    </x:row>
    <x:row r="2180">
      <x:c r="A2180" t="str">
        <x:v>N Storey|2026-03-11</x:v>
      </x:c>
      <x:c r="B2180" s="888" t="n">
        <x:v>46092</x:v>
      </x:c>
      <x:c r="C2180" t="str">
        <x:v>N Storey</x:v>
      </x:c>
      <x:c r="D2180" t="str">
        <x:v>Permanent</x:v>
      </x:c>
      <x:c r="E2180" t="str">
        <x:v>Thurrock</x:v>
      </x:c>
      <x:c r="F2180" t="str">
        <x:v>Operative Porter</x:v>
      </x:c>
      <x:c r="G2180" t="str">
        <x:v>400150</x:v>
      </x:c>
      <x:c r="H2180" t="str">
        <x:v>Cooke, Young &amp; Keidan LLP</x:v>
      </x:c>
      <x:c r="I2180" s="22" t="n">
        <x:v>8</x:v>
      </x:c>
      <x:c r="J2180" t="str">
        <x:v>Worked</x:v>
      </x:c>
      <x:c r="K2180" t="str">
        <x:v>Employee 104307; home branch Thurrock; assigned role Operative Porter | Deployment branch: Thurrock | Actual role: Operative Skilled | Jobs: 400150 | Customers: Cooke, Young &amp; Keidan LLP | Actual hours: 8.0; source records: 1</x:v>
      </x:c>
      <x:c r="L2180" t="str">
        <x:v>Include</x:v>
      </x:c>
      <x:c r="M2180"/>
      <x:c r="N2180"/>
    </x:row>
    <x:row r="2181">
      <x:c r="A2181" t="str">
        <x:v>N Storey|2026-03-12</x:v>
      </x:c>
      <x:c r="B2181" s="888" t="n">
        <x:v>46093</x:v>
      </x:c>
      <x:c r="C2181" t="str">
        <x:v>N Storey</x:v>
      </x:c>
      <x:c r="D2181" t="str">
        <x:v>Permanent</x:v>
      </x:c>
      <x:c r="E2181" t="str">
        <x:v>Thurrock</x:v>
      </x:c>
      <x:c r="F2181" t="str">
        <x:v>Operative Porter</x:v>
      </x:c>
      <x:c r="G2181" t="str">
        <x:v>400150</x:v>
      </x:c>
      <x:c r="H2181" t="str">
        <x:v>Cooke, Young &amp; Keidan LLP</x:v>
      </x:c>
      <x:c r="I2181" s="22" t="n">
        <x:v>9</x:v>
      </x:c>
      <x:c r="J2181" t="str">
        <x:v>Worked</x:v>
      </x:c>
      <x:c r="K2181" t="str">
        <x:v>Employee 104307; home branch Thurrock; assigned role Operative Porter | Deployment branch: Thurrock | Actual role: Operative Skilled | Jobs: 400150 | Customers: Cooke, Young &amp; Keidan LLP | Actual hours: 9.0; source records: 1</x:v>
      </x:c>
      <x:c r="L2181" t="str">
        <x:v>Include</x:v>
      </x:c>
      <x:c r="M2181"/>
      <x:c r="N2181"/>
    </x:row>
    <x:row r="2182">
      <x:c r="A2182" t="str">
        <x:v>N Storey|2026-03-13</x:v>
      </x:c>
      <x:c r="B2182" s="888" t="n">
        <x:v>46094</x:v>
      </x:c>
      <x:c r="C2182" t="str">
        <x:v>N Storey</x:v>
      </x:c>
      <x:c r="D2182" t="str">
        <x:v>Permanent</x:v>
      </x:c>
      <x:c r="E2182" t="str">
        <x:v>Thurrock</x:v>
      </x:c>
      <x:c r="F2182" t="str">
        <x:v>Operative Porter</x:v>
      </x:c>
      <x:c r="G2182" t="str">
        <x:v>400983, 396776</x:v>
      </x:c>
      <x:c r="H2182" t="str">
        <x:v>BNP Paribas Limited; Olupemi/Mr Olufunmilayo</x:v>
      </x:c>
      <x:c r="I2182" s="22" t="n">
        <x:v>14</x:v>
      </x:c>
      <x:c r="J2182" t="str">
        <x:v>Worked — 2 records</x:v>
      </x:c>
      <x:c r="K2182" t="str">
        <x:v>Employee 104307; home branch Thurrock; assigned role Operative Porter | Deployment branch: Thurrock | Actual role: Operative Skilled | Jobs: 400983, 396776 | Customers: BNP Paribas Limited; Olupemi/Mr Olufunmilayo | Actual hours: 14.0; source records: 2</x:v>
      </x:c>
      <x:c r="L2182" t="str">
        <x:v>Include</x:v>
      </x:c>
      <x:c r="M2182"/>
      <x:c r="N2182"/>
    </x:row>
    <x:row r="2183">
      <x:c r="A2183" t="str">
        <x:v>N Storey|2026-03-14</x:v>
      </x:c>
      <x:c r="B2183" s="888" t="n">
        <x:v>46095</x:v>
      </x:c>
      <x:c r="C2183" t="str">
        <x:v>N Storey</x:v>
      </x:c>
      <x:c r="D2183" t="str">
        <x:v>Permanent</x:v>
      </x:c>
      <x:c r="E2183" t="str">
        <x:v>Thurrock</x:v>
      </x:c>
      <x:c r="F2183" t="str">
        <x:v>Operative Porter</x:v>
      </x:c>
      <x:c r="G2183" t="str">
        <x:v>400983</x:v>
      </x:c>
      <x:c r="H2183" t="str">
        <x:v>BNP Paribas Limited</x:v>
      </x:c>
      <x:c r="I2183" s="22" t="n">
        <x:v>10.5</x:v>
      </x:c>
      <x:c r="J2183" t="str">
        <x:v>Worked</x:v>
      </x:c>
      <x:c r="K2183" t="str">
        <x:v>Employee 104307; home branch Thurrock; assigned role Operative Porter | Deployment branch: Thurrock | Actual role: Operative Skilled | Jobs: 400983 | Customers: BNP Paribas Limited | Actual hours: 10.5; source records: 1</x:v>
      </x:c>
      <x:c r="L2183" t="str">
        <x:v>Include</x:v>
      </x:c>
      <x:c r="M2183"/>
      <x:c r="N2183"/>
    </x:row>
    <x:row r="2184">
      <x:c r="A2184" t="str">
        <x:v>N Storey|2026-03-15</x:v>
      </x:c>
      <x:c r="B2184" s="888" t="n">
        <x:v>46096</x:v>
      </x:c>
      <x:c r="C2184" t="str">
        <x:v>N Storey</x:v>
      </x:c>
      <x:c r="D2184" t="str">
        <x:v>Permanent</x:v>
      </x:c>
      <x:c r="E2184" t="str">
        <x:v>Thurrock</x:v>
      </x:c>
      <x:c r="F2184" t="str">
        <x:v>Operative Porter</x:v>
      </x:c>
      <x:c r="G2184" t="str">
        <x:v>400983</x:v>
      </x:c>
      <x:c r="H2184" t="str">
        <x:v>BNP Paribas Limited</x:v>
      </x:c>
      <x:c r="I2184" s="22" t="n">
        <x:v>10.5</x:v>
      </x:c>
      <x:c r="J2184" t="str">
        <x:v>Worked</x:v>
      </x:c>
      <x:c r="K2184" t="str">
        <x:v>Employee 104307; home branch Thurrock; assigned role Operative Porter | Deployment branch: Thurrock | Actual role: Operative Skilled | Jobs: 400983 | Customers: BNP Paribas Limited | Actual hours: 10.5; source records: 1</x:v>
      </x:c>
      <x:c r="L2184" t="str">
        <x:v>Include</x:v>
      </x:c>
      <x:c r="M2184"/>
      <x:c r="N2184"/>
    </x:row>
    <x:row r="2185">
      <x:c r="A2185" t="str">
        <x:v>N Storey|2026-03-16</x:v>
      </x:c>
      <x:c r="B2185" s="888" t="n">
        <x:v>46097</x:v>
      </x:c>
      <x:c r="C2185" t="str">
        <x:v>N Storey</x:v>
      </x:c>
      <x:c r="D2185" t="str">
        <x:v>Permanent</x:v>
      </x:c>
      <x:c r="E2185" t="str">
        <x:v>Thurrock</x:v>
      </x:c>
      <x:c r="F2185" t="str">
        <x:v>Operative Porter</x:v>
      </x:c>
      <x:c r="G2185" t="str">
        <x:v>398210</x:v>
      </x:c>
      <x:c r="H2185" t="str">
        <x:v>London Metropolitan University</x:v>
      </x:c>
      <x:c r="I2185" s="22" t="n">
        <x:v>8.5</x:v>
      </x:c>
      <x:c r="J2185" t="str">
        <x:v>Worked</x:v>
      </x:c>
      <x:c r="K2185" t="str">
        <x:v>Employee 104307; home branch Thurrock; assigned role Operative Porter | Deployment branch: Thurrock | Actual role: Operative Skilled | Jobs: 398210 | Customers: London Metropolitan University | Actual hours: 8.5; source records: 1</x:v>
      </x:c>
      <x:c r="L2185" t="str">
        <x:v>Include</x:v>
      </x:c>
      <x:c r="M2185"/>
      <x:c r="N2185"/>
    </x:row>
    <x:row r="2186">
      <x:c r="A2186" t="str">
        <x:v>N Storey|2026-03-17</x:v>
      </x:c>
      <x:c r="B2186" s="888" t="n">
        <x:v>46098</x:v>
      </x:c>
      <x:c r="C2186" t="str">
        <x:v>N Storey</x:v>
      </x:c>
      <x:c r="D2186" t="str">
        <x:v>Permanent</x:v>
      </x:c>
      <x:c r="E2186" t="str">
        <x:v>Thurrock</x:v>
      </x:c>
      <x:c r="F2186" t="str">
        <x:v>Operative Porter</x:v>
      </x:c>
      <x:c r="G2186" t="str">
        <x:v>398210</x:v>
      </x:c>
      <x:c r="H2186" t="str">
        <x:v>London Metropolitan University</x:v>
      </x:c>
      <x:c r="I2186" s="22" t="n">
        <x:v>8.5</x:v>
      </x:c>
      <x:c r="J2186" t="str">
        <x:v>Worked</x:v>
      </x:c>
      <x:c r="K2186" t="str">
        <x:v>Employee 104307; home branch Thurrock; assigned role Operative Porter | Deployment branch: Thurrock | Actual role: Operative Skilled | Jobs: 398210 | Customers: London Metropolitan University | Actual hours: 8.5; source records: 1</x:v>
      </x:c>
      <x:c r="L2186" t="str">
        <x:v>Include</x:v>
      </x:c>
      <x:c r="M2186"/>
      <x:c r="N2186"/>
    </x:row>
    <x:row r="2187">
      <x:c r="A2187" t="str">
        <x:v>N Storey|2026-03-18</x:v>
      </x:c>
      <x:c r="B2187" s="888" t="n">
        <x:v>46099</x:v>
      </x:c>
      <x:c r="C2187" t="str">
        <x:v>N Storey</x:v>
      </x:c>
      <x:c r="D2187" t="str">
        <x:v>Permanent</x:v>
      </x:c>
      <x:c r="E2187" t="str">
        <x:v>Thurrock</x:v>
      </x:c>
      <x:c r="F2187" t="str">
        <x:v>Operative Porter</x:v>
      </x:c>
      <x:c r="G2187" t="str">
        <x:v>400241</x:v>
      </x:c>
      <x:c r="H2187" t="str">
        <x:v>Rotimi/Ms Comfort</x:v>
      </x:c>
      <x:c r="I2187" s="22" t="n">
        <x:v>7.5</x:v>
      </x:c>
      <x:c r="J2187" t="str">
        <x:v>Worked</x:v>
      </x:c>
      <x:c r="K2187" t="str">
        <x:v>Employee 104307; home branch Thurrock; assigned role Operative Porter | Deployment branch: Thurrock | Actual role: Operative Skilled | Jobs: 400241 | Customers: Rotimi/Ms Comfort | Actual hours: 7.5; source records: 1</x:v>
      </x:c>
      <x:c r="L2187" t="str">
        <x:v>Include</x:v>
      </x:c>
      <x:c r="M2187"/>
      <x:c r="N2187"/>
    </x:row>
    <x:row r="2188">
      <x:c r="A2188" t="str">
        <x:v>N Storey|2026-03-19</x:v>
      </x:c>
      <x:c r="B2188" s="888" t="n">
        <x:v>46100</x:v>
      </x:c>
      <x:c r="C2188" t="str">
        <x:v>N Storey</x:v>
      </x:c>
      <x:c r="D2188" t="str">
        <x:v>Permanent</x:v>
      </x:c>
      <x:c r="E2188" t="str">
        <x:v>Thurrock</x:v>
      </x:c>
      <x:c r="F2188" t="str">
        <x:v>Operative Porter</x:v>
      </x:c>
      <x:c r="G2188" t="str">
        <x:v>400241</x:v>
      </x:c>
      <x:c r="H2188" t="str">
        <x:v>Rotimi/Ms Comfort</x:v>
      </x:c>
      <x:c r="I2188" s="22" t="n">
        <x:v>8</x:v>
      </x:c>
      <x:c r="J2188" t="str">
        <x:v>Worked</x:v>
      </x:c>
      <x:c r="K2188" t="str">
        <x:v>Employee 104307; home branch Thurrock; assigned role Operative Porter | Deployment branch: Thurrock | Actual role: Operative Skilled | Jobs: 400241 | Customers: Rotimi/Ms Comfort | Actual hours: 8.0; source records: 1</x:v>
      </x:c>
      <x:c r="L2188" t="str">
        <x:v>Include</x:v>
      </x:c>
      <x:c r="M2188"/>
      <x:c r="N2188"/>
    </x:row>
    <x:row r="2189">
      <x:c r="A2189" t="str">
        <x:v>N Storey|2026-03-20</x:v>
      </x:c>
      <x:c r="B2189" s="888" t="n">
        <x:v>46101</x:v>
      </x:c>
      <x:c r="C2189" t="str">
        <x:v>N Storey</x:v>
      </x:c>
      <x:c r="D2189" t="str">
        <x:v>Permanent</x:v>
      </x:c>
      <x:c r="E2189" t="str">
        <x:v>Thurrock</x:v>
      </x:c>
      <x:c r="F2189" t="str">
        <x:v>Operative Porter</x:v>
      </x:c>
      <x:c r="G2189" t="str">
        <x:v>400702, 399150</x:v>
      </x:c>
      <x:c r="H2189" t="str">
        <x:v>Harbour Energy; Kite Lake Capital Management (UK) LLP</x:v>
      </x:c>
      <x:c r="I2189" s="22" t="n">
        <x:v>16</x:v>
      </x:c>
      <x:c r="J2189" t="str">
        <x:v>Worked — 2 records</x:v>
      </x:c>
      <x:c r="K2189" t="str">
        <x:v>Employee 104307; home branch Thurrock; assigned role Operative Porter | Deployment branch: Thurrock | Actual role: Operative Skilled | Jobs: 400702, 399150 | Customers: Harbour Energy; Kite Lake Capital Management (UK) LLP | Actual hours: 16.0; source records: 2</x:v>
      </x:c>
      <x:c r="L2189" t="str">
        <x:v>Include</x:v>
      </x:c>
      <x:c r="M2189"/>
      <x:c r="N2189"/>
    </x:row>
    <x:row r="2190">
      <x:c r="A2190" t="str">
        <x:v>N Storey|2026-03-21</x:v>
      </x:c>
      <x:c r="B2190" s="888" t="n">
        <x:v>46102</x:v>
      </x:c>
      <x:c r="C2190" t="str">
        <x:v>N Storey</x:v>
      </x:c>
      <x:c r="D2190" t="str">
        <x:v>Permanent</x:v>
      </x:c>
      <x:c r="E2190" t="str">
        <x:v>Thurrock</x:v>
      </x:c>
      <x:c r="F2190" t="str">
        <x:v>Operative Porter</x:v>
      </x:c>
      <x:c r="G2190" t="str">
        <x:v>399150</x:v>
      </x:c>
      <x:c r="H2190" t="str">
        <x:v>Kite Lake Capital Management (UK) LLP</x:v>
      </x:c>
      <x:c r="I2190" s="22" t="n">
        <x:v>9</x:v>
      </x:c>
      <x:c r="J2190" t="str">
        <x:v>Worked</x:v>
      </x:c>
      <x:c r="K2190" t="str">
        <x:v>Employee 104307; home branch Thurrock; assigned role Operative Porter | Deployment branch: Thurrock | Actual role: Operative Skilled | Jobs: 399150 | Customers: Kite Lake Capital Management (UK) LLP | Actual hours: 9.0; source records: 1</x:v>
      </x:c>
      <x:c r="L2190" t="str">
        <x:v>Include</x:v>
      </x:c>
      <x:c r="M2190"/>
      <x:c r="N2190"/>
    </x:row>
    <x:row r="2191">
      <x:c r="A2191" t="str">
        <x:v>N Storey|2026-03-23</x:v>
      </x:c>
      <x:c r="B2191" s="888" t="n">
        <x:v>46104</x:v>
      </x:c>
      <x:c r="C2191" t="str">
        <x:v>N Storey</x:v>
      </x:c>
      <x:c r="D2191" t="str">
        <x:v>Permanent</x:v>
      </x:c>
      <x:c r="E2191" t="str">
        <x:v>Thurrock</x:v>
      </x:c>
      <x:c r="F2191" t="str">
        <x:v>Operative Porter</x:v>
      </x:c>
      <x:c r="G2191" t="str">
        <x:v>398084</x:v>
      </x:c>
      <x:c r="H2191" t="str">
        <x:v>Badamasi/Mrs Mariama</x:v>
      </x:c>
      <x:c r="I2191" s="22" t="n">
        <x:v>7</x:v>
      </x:c>
      <x:c r="J2191" t="str">
        <x:v>Worked</x:v>
      </x:c>
      <x:c r="K2191" t="str">
        <x:v>Employee 104307; home branch Thurrock; assigned role Operative Porter | Deployment branch: Thurrock | Actual role: Operative Skilled | Jobs: 398084 | Customers: Badamasi/Mrs Mariama | Actual hours: 7.0; source records: 1</x:v>
      </x:c>
      <x:c r="L2191" t="str">
        <x:v>Include</x:v>
      </x:c>
      <x:c r="M2191"/>
      <x:c r="N2191"/>
    </x:row>
    <x:row r="2192">
      <x:c r="A2192" t="str">
        <x:v>N Storey|2026-03-24</x:v>
      </x:c>
      <x:c r="B2192" s="888" t="n">
        <x:v>46105</x:v>
      </x:c>
      <x:c r="C2192" t="str">
        <x:v>N Storey</x:v>
      </x:c>
      <x:c r="D2192" t="str">
        <x:v>Permanent</x:v>
      </x:c>
      <x:c r="E2192" t="str">
        <x:v>Thurrock</x:v>
      </x:c>
      <x:c r="F2192" t="str">
        <x:v>Operative Porter</x:v>
      </x:c>
      <x:c r="G2192" t="str">
        <x:v>396836</x:v>
      </x:c>
      <x:c r="H2192" t="str">
        <x:v>Watts/Mrs Loida</x:v>
      </x:c>
      <x:c r="I2192" s="22" t="n">
        <x:v>8</x:v>
      </x:c>
      <x:c r="J2192" t="str">
        <x:v>Worked</x:v>
      </x:c>
      <x:c r="K2192" t="str">
        <x:v>Employee 104307; home branch Thurrock; assigned role Operative Porter | Deployment branch: Thurrock | Actual role: Operative Skilled | Jobs: 396836 | Customers: Watts/Mrs Loida | Actual hours: 8.0; source records: 1</x:v>
      </x:c>
      <x:c r="L2192" t="str">
        <x:v>Include</x:v>
      </x:c>
      <x:c r="M2192"/>
      <x:c r="N2192"/>
    </x:row>
    <x:row r="2193">
      <x:c r="A2193" t="str">
        <x:v>N Storey|2026-03-25</x:v>
      </x:c>
      <x:c r="B2193" s="888" t="n">
        <x:v>46106</x:v>
      </x:c>
      <x:c r="C2193" t="str">
        <x:v>N Storey</x:v>
      </x:c>
      <x:c r="D2193" t="str">
        <x:v>Permanent</x:v>
      </x:c>
      <x:c r="E2193" t="str">
        <x:v>Thurrock</x:v>
      </x:c>
      <x:c r="F2193" t="str">
        <x:v>Operative Porter</x:v>
      </x:c>
      <x:c r="G2193" t="str">
        <x:v>396789</x:v>
      </x:c>
      <x:c r="H2193" t="str">
        <x:v>Luz Peralta Orlas/ Mr Marulanda</x:v>
      </x:c>
      <x:c r="I2193" s="22" t="n">
        <x:v>11</x:v>
      </x:c>
      <x:c r="J2193" t="str">
        <x:v>Worked</x:v>
      </x:c>
      <x:c r="K2193" t="str">
        <x:v>Employee 104307; home branch Thurrock; assigned role Operative Porter | Deployment branch: Thurrock | Actual role: Operative Skilled | Jobs: 396789 | Customers: Luz Peralta Orlas/ Mr Marulanda | Actual hours: 11.0; source records: 1</x:v>
      </x:c>
      <x:c r="L2193" t="str">
        <x:v>Include</x:v>
      </x:c>
      <x:c r="M2193"/>
      <x:c r="N2193"/>
    </x:row>
    <x:row r="2194">
      <x:c r="A2194" t="str">
        <x:v>N Storey|2026-03-26</x:v>
      </x:c>
      <x:c r="B2194" s="888" t="n">
        <x:v>46107</x:v>
      </x:c>
      <x:c r="C2194" t="str">
        <x:v>N Storey</x:v>
      </x:c>
      <x:c r="D2194" t="str">
        <x:v>Permanent</x:v>
      </x:c>
      <x:c r="E2194" t="str">
        <x:v>Thurrock</x:v>
      </x:c>
      <x:c r="F2194" t="str">
        <x:v>Operative Porter</x:v>
      </x:c>
      <x:c r="G2194" t="str">
        <x:v>399914</x:v>
      </x:c>
      <x:c r="H2194" t="str">
        <x:v>Igal/Bile</x:v>
      </x:c>
      <x:c r="I2194" s="22" t="n">
        <x:v>10</x:v>
      </x:c>
      <x:c r="J2194" t="str">
        <x:v>Worked</x:v>
      </x:c>
      <x:c r="K2194" t="str">
        <x:v>Employee 104307; home branch Thurrock; assigned role Operative Porter | Deployment branch: Thurrock | Actual role: Operative Skilled | Jobs: 399914 | Customers: Igal/Bile | Actual hours: 10.0; source records: 1</x:v>
      </x:c>
      <x:c r="L2194" t="str">
        <x:v>Include</x:v>
      </x:c>
      <x:c r="M2194"/>
      <x:c r="N2194"/>
    </x:row>
    <x:row r="2195">
      <x:c r="A2195" t="str">
        <x:v>N Storey|2026-03-27</x:v>
      </x:c>
      <x:c r="B2195" s="888" t="n">
        <x:v>46108</x:v>
      </x:c>
      <x:c r="C2195" t="str">
        <x:v>N Storey</x:v>
      </x:c>
      <x:c r="D2195" t="str">
        <x:v>Permanent</x:v>
      </x:c>
      <x:c r="E2195" t="str">
        <x:v>Thurrock</x:v>
      </x:c>
      <x:c r="F2195" t="str">
        <x:v>Operative Porter</x:v>
      </x:c>
      <x:c r="G2195" t="str">
        <x:v>401124, 396848</x:v>
      </x:c>
      <x:c r="H2195" t="str">
        <x:v>Bloomberg; Foster/Ms Tameka</x:v>
      </x:c>
      <x:c r="I2195" s="22" t="n">
        <x:v>14</x:v>
      </x:c>
      <x:c r="J2195" t="str">
        <x:v>Worked — 2 records</x:v>
      </x:c>
      <x:c r="K2195" t="str">
        <x:v>Employee 104307; home branch Thurrock; assigned role Operative Porter | Deployment branch: Thurrock | Actual role: Operative Porter, Operative Skilled | Jobs: 401124, 396848 | Customers: Bloomberg; Foster/Ms Tameka | Actual hours: 14.0; source records: 2</x:v>
      </x:c>
      <x:c r="L2195" t="str">
        <x:v>Include</x:v>
      </x:c>
      <x:c r="M2195"/>
      <x:c r="N2195"/>
    </x:row>
    <x:row r="2196">
      <x:c r="A2196" t="str">
        <x:v>N Storey|2026-03-28</x:v>
      </x:c>
      <x:c r="B2196" s="888" t="n">
        <x:v>46109</x:v>
      </x:c>
      <x:c r="C2196" t="str">
        <x:v>N Storey</x:v>
      </x:c>
      <x:c r="D2196" t="str">
        <x:v>Permanent</x:v>
      </x:c>
      <x:c r="E2196" t="str">
        <x:v>Thurrock</x:v>
      </x:c>
      <x:c r="F2196" t="str">
        <x:v>Operative Porter</x:v>
      </x:c>
      <x:c r="G2196" t="str">
        <x:v>400855</x:v>
      </x:c>
      <x:c r="H2196" t="str">
        <x:v>Network Rail</x:v>
      </x:c>
      <x:c r="I2196" s="22" t="n">
        <x:v>7.5</x:v>
      </x:c>
      <x:c r="J2196" t="str">
        <x:v>Worked</x:v>
      </x:c>
      <x:c r="K2196" t="str">
        <x:v>Employee 104307; home branch Thurrock; assigned role Operative Porter | Deployment branch: Thurrock | Actual role: Operative Skilled | Jobs: 400855 | Customers: Network Rail | Actual hours: 7.5; source records: 1</x:v>
      </x:c>
      <x:c r="L2196" t="str">
        <x:v>Include</x:v>
      </x:c>
      <x:c r="M2196"/>
      <x:c r="N2196"/>
    </x:row>
    <x:row r="2197">
      <x:c r="A2197" t="str">
        <x:v>N Storey|2026-03-29</x:v>
      </x:c>
      <x:c r="B2197" s="888" t="n">
        <x:v>46110</x:v>
      </x:c>
      <x:c r="C2197" t="str">
        <x:v>N Storey</x:v>
      </x:c>
      <x:c r="D2197" t="str">
        <x:v>Permanent</x:v>
      </x:c>
      <x:c r="E2197" t="str">
        <x:v>Thurrock</x:v>
      </x:c>
      <x:c r="F2197" t="str">
        <x:v>Operative Porter</x:v>
      </x:c>
      <x:c r="G2197" t="str">
        <x:v>400855</x:v>
      </x:c>
      <x:c r="H2197" t="str">
        <x:v>Network Rail</x:v>
      </x:c>
      <x:c r="I2197" s="22" t="n">
        <x:v>8</x:v>
      </x:c>
      <x:c r="J2197" t="str">
        <x:v>Worked</x:v>
      </x:c>
      <x:c r="K2197" t="str">
        <x:v>Employee 104307; home branch Thurrock; assigned role Operative Porter | Deployment branch: Thurrock | Actual role: Operative Skilled | Jobs: 400855 | Customers: Network Rail | Actual hours: 8.0; source records: 1</x:v>
      </x:c>
      <x:c r="L2197" t="str">
        <x:v>Include</x:v>
      </x:c>
      <x:c r="M2197"/>
      <x:c r="N2197"/>
    </x:row>
    <x:row r="2198">
      <x:c r="A2198" t="str">
        <x:v>N Storey|2026-03-31</x:v>
      </x:c>
      <x:c r="B2198" s="888" t="n">
        <x:v>46112</x:v>
      </x:c>
      <x:c r="C2198" t="str">
        <x:v>N Storey</x:v>
      </x:c>
      <x:c r="D2198" t="str">
        <x:v>Permanent</x:v>
      </x:c>
      <x:c r="E2198" t="str">
        <x:v>Thurrock</x:v>
      </x:c>
      <x:c r="F2198" t="str">
        <x:v>Operative Porter</x:v>
      </x:c>
      <x:c r="G2198" t="str">
        <x:v>398297</x:v>
      </x:c>
      <x:c r="H2198" t="str">
        <x:v>Dove/Mr Twene</x:v>
      </x:c>
      <x:c r="I2198" s="22" t="n">
        <x:v>7</x:v>
      </x:c>
      <x:c r="J2198" t="str">
        <x:v>Worked</x:v>
      </x:c>
      <x:c r="K2198" t="str">
        <x:v>Employee 104307; home branch Thurrock; assigned role Operative Porter | Deployment branch: Thurrock | Actual role: Operative Skilled | Jobs: 398297 | Customers: Dove/Mr Twene | Actual hours: 7.0; source records: 1</x:v>
      </x:c>
      <x:c r="L2198" t="str">
        <x:v>Include</x:v>
      </x:c>
      <x:c r="M2198"/>
      <x:c r="N2198"/>
    </x:row>
    <x:row r="2199">
      <x:c r="A2199" t="str">
        <x:v>Nathan Moore|2026-03-04</x:v>
      </x:c>
      <x:c r="B2199" s="888" t="n">
        <x:v>46085</x:v>
      </x:c>
      <x:c r="C2199" t="str">
        <x:v>Nathan Moore</x:v>
      </x:c>
      <x:c r="D2199" t="str">
        <x:v>Permanent</x:v>
      </x:c>
      <x:c r="E2199" t="str">
        <x:v>Glasgow</x:v>
      </x:c>
      <x:c r="F2199" t="str">
        <x:v>Operative Driver</x:v>
      </x:c>
      <x:c r="G2199" t="str">
        <x:v>396008</x:v>
      </x:c>
      <x:c r="H2199" t="str">
        <x:v>HSBC - Branch Audits (1)</x:v>
      </x:c>
      <x:c r="I2199" s="22" t="n">
        <x:v>7</x:v>
      </x:c>
      <x:c r="J2199" t="str">
        <x:v>Worked</x:v>
      </x:c>
      <x:c r="K2199" t="str">
        <x:v>Employee 1714; home branch Glasgow; assigned role Operative Driver | Deployment branch: Birmingham | Actual role: Operative Skilled | Jobs: 396008 | Customers: HSBC - Branch Audits (1) | Actual hours: 7.0; source records: 1</x:v>
      </x:c>
      <x:c r="L2199" t="str">
        <x:v>Include</x:v>
      </x:c>
      <x:c r="M2199"/>
      <x:c r="N2199"/>
    </x:row>
    <x:row r="2200">
      <x:c r="A2200" t="str">
        <x:v>Nathan Moore|2026-03-05</x:v>
      </x:c>
      <x:c r="B2200" s="888" t="n">
        <x:v>46086</x:v>
      </x:c>
      <x:c r="C2200" t="str">
        <x:v>Nathan Moore</x:v>
      </x:c>
      <x:c r="D2200" t="str">
        <x:v>Permanent</x:v>
      </x:c>
      <x:c r="E2200" t="str">
        <x:v>Glasgow</x:v>
      </x:c>
      <x:c r="F2200" t="str">
        <x:v>Operative Driver</x:v>
      </x:c>
      <x:c r="G2200" t="str">
        <x:v>400378C</x:v>
      </x:c>
      <x:c r="H2200" t="str">
        <x:v>Avantor ( GLASGOW MARCH 2026 )</x:v>
      </x:c>
      <x:c r="I2200" s="22" t="n">
        <x:v>8</x:v>
      </x:c>
      <x:c r="J2200" t="str">
        <x:v>Worked</x:v>
      </x:c>
      <x:c r="K2200" t="str">
        <x:v>Employee 1714; home branch Glasgow; assigned role Operative Driver | Deployment branch: Cambridge | Actual role: Operative Porter | Jobs: 400378C | Customers: Avantor ( GLASGOW MARCH 2026 ) | Actual hours: 8.0; source records: 1</x:v>
      </x:c>
      <x:c r="L2200" t="str">
        <x:v>Include</x:v>
      </x:c>
      <x:c r="M2200"/>
      <x:c r="N2200"/>
    </x:row>
    <x:row r="2201">
      <x:c r="A2201" t="str">
        <x:v>Nathan Moore|2026-03-06</x:v>
      </x:c>
      <x:c r="B2201" s="888" t="n">
        <x:v>46087</x:v>
      </x:c>
      <x:c r="C2201" t="str">
        <x:v>Nathan Moore</x:v>
      </x:c>
      <x:c r="D2201" t="str">
        <x:v>Permanent</x:v>
      </x:c>
      <x:c r="E2201" t="str">
        <x:v>Glasgow</x:v>
      </x:c>
      <x:c r="F2201" t="str">
        <x:v>Operative Driver</x:v>
      </x:c>
      <x:c r="G2201" t="str">
        <x:v>398360B</x:v>
      </x:c>
      <x:c r="H2201" t="str">
        <x:v>Restore Harrow Green</x:v>
      </x:c>
      <x:c r="I2201" s="22" t="n">
        <x:v>7.5</x:v>
      </x:c>
      <x:c r="J2201" t="str">
        <x:v>Worked</x:v>
      </x:c>
      <x:c r="K2201" t="str">
        <x:v>Employee 1714; home branch Glasgow; assigned role Operative Driver | Deployment branch: Glasgow | Actual role: Operative Driver | Jobs: 398360B | Customers: Restore Harrow Green | Actual hours: 7.5; source records: 1</x:v>
      </x:c>
      <x:c r="L2201" t="str">
        <x:v>Include</x:v>
      </x:c>
      <x:c r="M2201"/>
      <x:c r="N2201"/>
    </x:row>
    <x:row r="2202">
      <x:c r="A2202" t="str">
        <x:v>Nathan Moore|2026-03-09</x:v>
      </x:c>
      <x:c r="B2202" s="888" t="n">
        <x:v>46090</x:v>
      </x:c>
      <x:c r="C2202" t="str">
        <x:v>Nathan Moore</x:v>
      </x:c>
      <x:c r="D2202" t="str">
        <x:v>Permanent</x:v>
      </x:c>
      <x:c r="E2202" t="str">
        <x:v>Glasgow</x:v>
      </x:c>
      <x:c r="F2202" t="str">
        <x:v>Operative Driver</x:v>
      </x:c>
      <x:c r="G2202" t="str">
        <x:v>399966</x:v>
      </x:c>
      <x:c r="H2202" t="str">
        <x:v>University of Glasgow</x:v>
      </x:c>
      <x:c r="I2202" s="22" t="n">
        <x:v>7.5</x:v>
      </x:c>
      <x:c r="J2202" t="str">
        <x:v>Worked</x:v>
      </x:c>
      <x:c r="K2202" t="str">
        <x:v>Employee 1714; home branch Glasgow; assigned role Operative Driver | Deployment branch: Glasgow | Actual role: Operative Porter | Jobs: 399966 | Customers: University of Glasgow | Actual hours: 7.5; source records: 1</x:v>
      </x:c>
      <x:c r="L2202" t="str">
        <x:v>Include</x:v>
      </x:c>
      <x:c r="M2202"/>
      <x:c r="N2202"/>
    </x:row>
    <x:row r="2203">
      <x:c r="A2203" t="str">
        <x:v>Nathan Moore|2026-03-10</x:v>
      </x:c>
      <x:c r="B2203" s="888" t="n">
        <x:v>46091</x:v>
      </x:c>
      <x:c r="C2203" t="str">
        <x:v>Nathan Moore</x:v>
      </x:c>
      <x:c r="D2203" t="str">
        <x:v>Permanent</x:v>
      </x:c>
      <x:c r="E2203" t="str">
        <x:v>Glasgow</x:v>
      </x:c>
      <x:c r="F2203" t="str">
        <x:v>Operative Driver</x:v>
      </x:c>
      <x:c r="G2203" t="str">
        <x:v>399966</x:v>
      </x:c>
      <x:c r="H2203" t="str">
        <x:v>University of Glasgow</x:v>
      </x:c>
      <x:c r="I2203" s="22" t="n">
        <x:v>8</x:v>
      </x:c>
      <x:c r="J2203" t="str">
        <x:v>Worked</x:v>
      </x:c>
      <x:c r="K2203" t="str">
        <x:v>Employee 1714; home branch Glasgow; assigned role Operative Driver | Deployment branch: Glasgow | Actual role: Operative Porter | Jobs: 399966 | Customers: University of Glasgow | Actual hours: 8.0; source records: 1</x:v>
      </x:c>
      <x:c r="L2203" t="str">
        <x:v>Include</x:v>
      </x:c>
      <x:c r="M2203"/>
      <x:c r="N2203"/>
    </x:row>
    <x:row r="2204">
      <x:c r="A2204" t="str">
        <x:v>Nathan Moore|2026-03-11</x:v>
      </x:c>
      <x:c r="B2204" s="888" t="n">
        <x:v>46092</x:v>
      </x:c>
      <x:c r="C2204" t="str">
        <x:v>Nathan Moore</x:v>
      </x:c>
      <x:c r="D2204" t="str">
        <x:v>Permanent</x:v>
      </x:c>
      <x:c r="E2204" t="str">
        <x:v>Glasgow</x:v>
      </x:c>
      <x:c r="F2204" t="str">
        <x:v>Operative Driver</x:v>
      </x:c>
      <x:c r="G2204"/>
      <x:c r="H2204"/>
      <x:c r="I2204" s="22" t="n">
        <x:v>0</x:v>
      </x:c>
      <x:c r="J2204" t="str">
        <x:v>Other leave — Sickness</x:v>
      </x:c>
      <x:c r="K2204" t="str">
        <x:v>Employee 1714; home branch Glasgow; assigned role Operative Driver | Leave: Sickness | Leave calendar basis: Variable-pattern period</x:v>
      </x:c>
      <x:c r="L2204" t="str">
        <x:v>Include</x:v>
      </x:c>
      <x:c r="M2204"/>
      <x:c r="N2204"/>
    </x:row>
    <x:row r="2205">
      <x:c r="A2205" t="str">
        <x:v>Nathan Moore|2026-03-12</x:v>
      </x:c>
      <x:c r="B2205" s="888" t="n">
        <x:v>46093</x:v>
      </x:c>
      <x:c r="C2205" t="str">
        <x:v>Nathan Moore</x:v>
      </x:c>
      <x:c r="D2205" t="str">
        <x:v>Permanent</x:v>
      </x:c>
      <x:c r="E2205" t="str">
        <x:v>Glasgow</x:v>
      </x:c>
      <x:c r="F2205" t="str">
        <x:v>Operative Driver</x:v>
      </x:c>
      <x:c r="G2205" t="str">
        <x:v>400928</x:v>
      </x:c>
      <x:c r="H2205" t="str">
        <x:v>South Lananrkshire Council</x:v>
      </x:c>
      <x:c r="I2205" s="22" t="n">
        <x:v>6</x:v>
      </x:c>
      <x:c r="J2205" t="str">
        <x:v>Worked</x:v>
      </x:c>
      <x:c r="K2205" t="str">
        <x:v>Employee 1714; home branch Glasgow; assigned role Operative Driver | Deployment branch: Glasgow | Actual role: Operative Driver | Jobs: 400928 | Customers: South Lananrkshire Council | Actual hours: 6.0; source records: 1</x:v>
      </x:c>
      <x:c r="L2205" t="str">
        <x:v>Include</x:v>
      </x:c>
      <x:c r="M2205"/>
      <x:c r="N2205"/>
    </x:row>
    <x:row r="2206">
      <x:c r="A2206" t="str">
        <x:v>Nathan Moore|2026-03-13</x:v>
      </x:c>
      <x:c r="B2206" s="888" t="n">
        <x:v>46094</x:v>
      </x:c>
      <x:c r="C2206" t="str">
        <x:v>Nathan Moore</x:v>
      </x:c>
      <x:c r="D2206" t="str">
        <x:v>Permanent</x:v>
      </x:c>
      <x:c r="E2206" t="str">
        <x:v>Glasgow</x:v>
      </x:c>
      <x:c r="F2206" t="str">
        <x:v>Operative Driver</x:v>
      </x:c>
      <x:c r="G2206"/>
      <x:c r="H2206"/>
      <x:c r="I2206" s="22" t="n">
        <x:v>0</x:v>
      </x:c>
      <x:c r="J2206" t="str">
        <x:v>Annual leave</x:v>
      </x:c>
      <x:c r="K2206" t="str">
        <x:v>Employee 1714; home branch Glasgow; assigned role Operative Driver | Leave: Annual Leave (Hours) | Leave calendar basis: Variable-pattern period</x:v>
      </x:c>
      <x:c r="L2206" t="str">
        <x:v>Include</x:v>
      </x:c>
      <x:c r="M2206"/>
      <x:c r="N2206"/>
    </x:row>
    <x:row r="2207">
      <x:c r="A2207" t="str">
        <x:v>Nathan Moore|2026-03-16</x:v>
      </x:c>
      <x:c r="B2207" s="888" t="n">
        <x:v>46097</x:v>
      </x:c>
      <x:c r="C2207" t="str">
        <x:v>Nathan Moore</x:v>
      </x:c>
      <x:c r="D2207" t="str">
        <x:v>Permanent</x:v>
      </x:c>
      <x:c r="E2207" t="str">
        <x:v>Glasgow</x:v>
      </x:c>
      <x:c r="F2207" t="str">
        <x:v>Operative Driver</x:v>
      </x:c>
      <x:c r="G2207"/>
      <x:c r="H2207"/>
      <x:c r="I2207" s="22" t="n">
        <x:v>0</x:v>
      </x:c>
      <x:c r="J2207" t="str">
        <x:v>Annual leave</x:v>
      </x:c>
      <x:c r="K2207" t="str">
        <x:v>Employee 1714; home branch Glasgow; assigned role Operative Driver | Leave: Annual Leave (Hours) | Leave calendar basis: Variable-pattern period</x:v>
      </x:c>
      <x:c r="L2207" t="str">
        <x:v>Include</x:v>
      </x:c>
      <x:c r="M2207"/>
      <x:c r="N2207"/>
    </x:row>
    <x:row r="2208">
      <x:c r="A2208" t="str">
        <x:v>Nathan Moore|2026-03-17</x:v>
      </x:c>
      <x:c r="B2208" s="888" t="n">
        <x:v>46098</x:v>
      </x:c>
      <x:c r="C2208" t="str">
        <x:v>Nathan Moore</x:v>
      </x:c>
      <x:c r="D2208" t="str">
        <x:v>Permanent</x:v>
      </x:c>
      <x:c r="E2208" t="str">
        <x:v>Glasgow</x:v>
      </x:c>
      <x:c r="F2208" t="str">
        <x:v>Operative Driver</x:v>
      </x:c>
      <x:c r="G2208" t="str">
        <x:v>401034</x:v>
      </x:c>
      <x:c r="H2208" t="str">
        <x:v>Hamilton Citizens Advice Bureau</x:v>
      </x:c>
      <x:c r="I2208" s="22" t="n">
        <x:v>6.5</x:v>
      </x:c>
      <x:c r="J2208" t="str">
        <x:v>Worked</x:v>
      </x:c>
      <x:c r="K2208" t="str">
        <x:v>Employee 1714; home branch Glasgow; assigned role Operative Driver | Deployment branch: Glasgow | Actual role: Operative Porter | Jobs: 401034 | Customers: Hamilton Citizens Advice Bureau | Actual hours: 6.5; source records: 1</x:v>
      </x:c>
      <x:c r="L2208" t="str">
        <x:v>Include</x:v>
      </x:c>
      <x:c r="M2208"/>
      <x:c r="N2208"/>
    </x:row>
    <x:row r="2209">
      <x:c r="A2209" t="str">
        <x:v>Nathan Moore|2026-03-18</x:v>
      </x:c>
      <x:c r="B2209" s="888" t="n">
        <x:v>46099</x:v>
      </x:c>
      <x:c r="C2209" t="str">
        <x:v>Nathan Moore</x:v>
      </x:c>
      <x:c r="D2209" t="str">
        <x:v>Permanent</x:v>
      </x:c>
      <x:c r="E2209" t="str">
        <x:v>Glasgow</x:v>
      </x:c>
      <x:c r="F2209" t="str">
        <x:v>Operative Driver</x:v>
      </x:c>
      <x:c r="G2209" t="str">
        <x:v>400737, 400863</x:v>
      </x:c>
      <x:c r="H2209" t="str">
        <x:v>HSBC - March 2026 Deliveries; Scottish Courts and Tribunal Service</x:v>
      </x:c>
      <x:c r="I2209" s="22" t="n">
        <x:v>7.5</x:v>
      </x:c>
      <x:c r="J2209" t="str">
        <x:v>Worked — 2 records</x:v>
      </x:c>
      <x:c r="K2209" t="str">
        <x:v>Employee 1714; home branch Glasgow; assigned role Operative Driver | Deployment branch: Birmingham, Glasgow | Actual role: Operative Driver, Operative Skilled | Jobs: 400737, 400863 | Customers: HSBC - March 2026 Deliveries; Scottish Courts and Tribunal Service | Actual hours: 7.5; source records: 2</x:v>
      </x:c>
      <x:c r="L2209" t="str">
        <x:v>Include</x:v>
      </x:c>
      <x:c r="M2209"/>
      <x:c r="N2209"/>
    </x:row>
    <x:row r="2210">
      <x:c r="A2210" t="str">
        <x:v>Nathan Moore|2026-03-19</x:v>
      </x:c>
      <x:c r="B2210" s="888" t="n">
        <x:v>46100</x:v>
      </x:c>
      <x:c r="C2210" t="str">
        <x:v>Nathan Moore</x:v>
      </x:c>
      <x:c r="D2210" t="str">
        <x:v>Permanent</x:v>
      </x:c>
      <x:c r="E2210" t="str">
        <x:v>Glasgow</x:v>
      </x:c>
      <x:c r="F2210" t="str">
        <x:v>Operative Driver</x:v>
      </x:c>
      <x:c r="G2210" t="str">
        <x:v>400968</x:v>
      </x:c>
      <x:c r="H2210" t="str">
        <x:v>South Lanarkshire Council</x:v>
      </x:c>
      <x:c r="I2210" s="22" t="n">
        <x:v>8</x:v>
      </x:c>
      <x:c r="J2210" t="str">
        <x:v>Worked</x:v>
      </x:c>
      <x:c r="K2210" t="str">
        <x:v>Employee 1714; home branch Glasgow; assigned role Operative Driver | Deployment branch: Glasgow | Actual role: Operative Driver | Jobs: 400968 | Customers: South Lanarkshire Council | Actual hours: 8.0; source records: 1</x:v>
      </x:c>
      <x:c r="L2210" t="str">
        <x:v>Include</x:v>
      </x:c>
      <x:c r="M2210"/>
      <x:c r="N2210"/>
    </x:row>
    <x:row r="2211">
      <x:c r="A2211" t="str">
        <x:v>Nathan Moore|2026-03-20</x:v>
      </x:c>
      <x:c r="B2211" s="888" t="n">
        <x:v>46101</x:v>
      </x:c>
      <x:c r="C2211" t="str">
        <x:v>Nathan Moore</x:v>
      </x:c>
      <x:c r="D2211" t="str">
        <x:v>Permanent</x:v>
      </x:c>
      <x:c r="E2211" t="str">
        <x:v>Glasgow</x:v>
      </x:c>
      <x:c r="F2211" t="str">
        <x:v>Operative Driver</x:v>
      </x:c>
      <x:c r="G2211" t="str">
        <x:v>400819</x:v>
      </x:c>
      <x:c r="H2211" t="str">
        <x:v>BBC</x:v>
      </x:c>
      <x:c r="I2211" s="22" t="n">
        <x:v>8.5</x:v>
      </x:c>
      <x:c r="J2211" t="str">
        <x:v>Worked</x:v>
      </x:c>
      <x:c r="K2211" t="str">
        <x:v>Employee 1714; home branch Glasgow; assigned role Operative Driver | Deployment branch: Glasgow | Actual role: Operative Skilled | Jobs: 400819 | Customers: BBC | Actual hours: 8.5; source records: 1</x:v>
      </x:c>
      <x:c r="L2211" t="str">
        <x:v>Include</x:v>
      </x:c>
      <x:c r="M2211"/>
      <x:c r="N2211"/>
    </x:row>
    <x:row r="2212">
      <x:c r="A2212" t="str">
        <x:v>Nathan Moore|2026-03-23</x:v>
      </x:c>
      <x:c r="B2212" s="888" t="n">
        <x:v>46104</x:v>
      </x:c>
      <x:c r="C2212" t="str">
        <x:v>Nathan Moore</x:v>
      </x:c>
      <x:c r="D2212" t="str">
        <x:v>Permanent</x:v>
      </x:c>
      <x:c r="E2212" t="str">
        <x:v>Glasgow</x:v>
      </x:c>
      <x:c r="F2212" t="str">
        <x:v>Operative Driver</x:v>
      </x:c>
      <x:c r="G2212" t="str">
        <x:v>401139</x:v>
      </x:c>
      <x:c r="H2212" t="str">
        <x:v>C/O Shackletons</x:v>
      </x:c>
      <x:c r="I2212" s="22" t="n">
        <x:v>3</x:v>
      </x:c>
      <x:c r="J2212" t="str">
        <x:v>Worked</x:v>
      </x:c>
      <x:c r="K2212" t="str">
        <x:v>Employee 1714; home branch Glasgow; assigned role Operative Driver | Deployment branch: Glasgow | Actual role: Operative Porter | Jobs: 401139 | Customers: C/O Shackletons | Actual hours: 3.0; source records: 1</x:v>
      </x:c>
      <x:c r="L2212" t="str">
        <x:v>Include</x:v>
      </x:c>
      <x:c r="M2212"/>
      <x:c r="N2212"/>
    </x:row>
    <x:row r="2213">
      <x:c r="A2213" t="str">
        <x:v>Nathan Moore|2026-03-24</x:v>
      </x:c>
      <x:c r="B2213" s="888" t="n">
        <x:v>46105</x:v>
      </x:c>
      <x:c r="C2213" t="str">
        <x:v>Nathan Moore</x:v>
      </x:c>
      <x:c r="D2213" t="str">
        <x:v>Permanent</x:v>
      </x:c>
      <x:c r="E2213" t="str">
        <x:v>Glasgow</x:v>
      </x:c>
      <x:c r="F2213" t="str">
        <x:v>Operative Driver</x:v>
      </x:c>
      <x:c r="G2213" t="str">
        <x:v>401114</x:v>
      </x:c>
      <x:c r="H2213" t="str">
        <x:v>Skye House Adolescent Unit</x:v>
      </x:c>
      <x:c r="I2213" s="22" t="n">
        <x:v>7.5</x:v>
      </x:c>
      <x:c r="J2213" t="str">
        <x:v>Worked</x:v>
      </x:c>
      <x:c r="K2213" t="str">
        <x:v>Employee 1714; home branch Glasgow; assigned role Operative Driver | Deployment branch: Glasgow | Actual role: Operative Porter | Jobs: 401114 | Customers: Skye House Adolescent Unit | Actual hours: 7.5; source records: 1</x:v>
      </x:c>
      <x:c r="L2213" t="str">
        <x:v>Include</x:v>
      </x:c>
      <x:c r="M2213"/>
      <x:c r="N2213"/>
    </x:row>
    <x:row r="2214">
      <x:c r="A2214" t="str">
        <x:v>Nathan Moore|2026-03-25</x:v>
      </x:c>
      <x:c r="B2214" s="888" t="n">
        <x:v>46106</x:v>
      </x:c>
      <x:c r="C2214" t="str">
        <x:v>Nathan Moore</x:v>
      </x:c>
      <x:c r="D2214" t="str">
        <x:v>Permanent</x:v>
      </x:c>
      <x:c r="E2214" t="str">
        <x:v>Glasgow</x:v>
      </x:c>
      <x:c r="F2214" t="str">
        <x:v>Operative Driver</x:v>
      </x:c>
      <x:c r="G2214" t="str">
        <x:v>400536</x:v>
      </x:c>
      <x:c r="H2214" t="str">
        <x:v>C/O Restore Technology</x:v>
      </x:c>
      <x:c r="I2214" s="22" t="n">
        <x:v>6.5</x:v>
      </x:c>
      <x:c r="J2214" t="str">
        <x:v>Worked</x:v>
      </x:c>
      <x:c r="K2214" t="str">
        <x:v>Employee 1714; home branch Glasgow; assigned role Operative Driver | Deployment branch: Glasgow | Actual role: Operative Porter | Jobs: 400536 | Customers: C/O Restore Technology | Actual hours: 6.5; source records: 1</x:v>
      </x:c>
      <x:c r="L2214" t="str">
        <x:v>Include</x:v>
      </x:c>
      <x:c r="M2214"/>
      <x:c r="N2214"/>
    </x:row>
    <x:row r="2215">
      <x:c r="A2215" t="str">
        <x:v>Nathan Moore|2026-03-26</x:v>
      </x:c>
      <x:c r="B2215" s="888" t="n">
        <x:v>46107</x:v>
      </x:c>
      <x:c r="C2215" t="str">
        <x:v>Nathan Moore</x:v>
      </x:c>
      <x:c r="D2215" t="str">
        <x:v>Permanent</x:v>
      </x:c>
      <x:c r="E2215" t="str">
        <x:v>Glasgow</x:v>
      </x:c>
      <x:c r="F2215" t="str">
        <x:v>Operative Driver</x:v>
      </x:c>
      <x:c r="G2215" t="str">
        <x:v>400881, 401161</x:v>
      </x:c>
      <x:c r="H2215" t="str">
        <x:v>C/O South Lanarkshire Council; Scottish Courts and Tribunal Service</x:v>
      </x:c>
      <x:c r="I2215" s="22" t="n">
        <x:v>10</x:v>
      </x:c>
      <x:c r="J2215" t="str">
        <x:v>Worked — 2 records</x:v>
      </x:c>
      <x:c r="K2215" t="str">
        <x:v>Employee 1714; home branch Glasgow; assigned role Operative Driver | Deployment branch: Glasgow | Actual role: Operative Driver | Jobs: 400881, 401161 | Customers: C/O South Lanarkshire Council; Scottish Courts and Tribunal Service | Actual hours: 10.0; source records: 2</x:v>
      </x:c>
      <x:c r="L2215" t="str">
        <x:v>Include</x:v>
      </x:c>
      <x:c r="M2215"/>
      <x:c r="N2215"/>
    </x:row>
    <x:row r="2216">
      <x:c r="A2216" t="str">
        <x:v>Nathan Moore|2026-03-27</x:v>
      </x:c>
      <x:c r="B2216" s="888" t="n">
        <x:v>46108</x:v>
      </x:c>
      <x:c r="C2216" t="str">
        <x:v>Nathan Moore</x:v>
      </x:c>
      <x:c r="D2216" t="str">
        <x:v>Permanent</x:v>
      </x:c>
      <x:c r="E2216" t="str">
        <x:v>Glasgow</x:v>
      </x:c>
      <x:c r="F2216" t="str">
        <x:v>Operative Driver</x:v>
      </x:c>
      <x:c r="G2216" t="str">
        <x:v>400823</x:v>
      </x:c>
      <x:c r="H2216" t="str">
        <x:v>BBC</x:v>
      </x:c>
      <x:c r="I2216" s="22" t="n">
        <x:v>8.5</x:v>
      </x:c>
      <x:c r="J2216" t="str">
        <x:v>Worked</x:v>
      </x:c>
      <x:c r="K2216" t="str">
        <x:v>Employee 1714; home branch Glasgow; assigned role Operative Driver | Deployment branch: Glasgow | Actual role: Operative Skilled | Jobs: 400823 | Customers: BBC | Actual hours: 8.5; source records: 1</x:v>
      </x:c>
      <x:c r="L2216" t="str">
        <x:v>Include</x:v>
      </x:c>
      <x:c r="M2216"/>
      <x:c r="N2216"/>
    </x:row>
    <x:row r="2217">
      <x:c r="A2217" t="str">
        <x:v>Nathan Moore|2026-03-28</x:v>
      </x:c>
      <x:c r="B2217" s="888" t="n">
        <x:v>46109</x:v>
      </x:c>
      <x:c r="C2217" t="str">
        <x:v>Nathan Moore</x:v>
      </x:c>
      <x:c r="D2217" t="str">
        <x:v>Permanent</x:v>
      </x:c>
      <x:c r="E2217" t="str">
        <x:v>Glasgow</x:v>
      </x:c>
      <x:c r="F2217" t="str">
        <x:v>Operative Driver</x:v>
      </x:c>
      <x:c r="G2217" t="str">
        <x:v>400823</x:v>
      </x:c>
      <x:c r="H2217" t="str">
        <x:v>BBC</x:v>
      </x:c>
      <x:c r="I2217" s="22" t="n">
        <x:v>3.25</x:v>
      </x:c>
      <x:c r="J2217" t="str">
        <x:v>Worked</x:v>
      </x:c>
      <x:c r="K2217" t="str">
        <x:v>Employee 1714; home branch Glasgow; assigned role Operative Driver | Deployment branch: Glasgow | Actual role: Operative Skilled | Jobs: 400823 | Customers: BBC | Actual hours: 3.2; source records: 1</x:v>
      </x:c>
      <x:c r="L2217" t="str">
        <x:v>Include</x:v>
      </x:c>
      <x:c r="M2217"/>
      <x:c r="N2217"/>
    </x:row>
    <x:row r="2218">
      <x:c r="A2218" t="str">
        <x:v>Nathan Moore|2026-03-30</x:v>
      </x:c>
      <x:c r="B2218" s="888" t="n">
        <x:v>46111</x:v>
      </x:c>
      <x:c r="C2218" t="str">
        <x:v>Nathan Moore</x:v>
      </x:c>
      <x:c r="D2218" t="str">
        <x:v>Permanent</x:v>
      </x:c>
      <x:c r="E2218" t="str">
        <x:v>Glasgow</x:v>
      </x:c>
      <x:c r="F2218" t="str">
        <x:v>Operative Driver</x:v>
      </x:c>
      <x:c r="G2218" t="str">
        <x:v>401172</x:v>
      </x:c>
      <x:c r="H2218" t="str">
        <x:v>OFGEM</x:v>
      </x:c>
      <x:c r="I2218" s="22" t="n">
        <x:v>7</x:v>
      </x:c>
      <x:c r="J2218" t="str">
        <x:v>Worked</x:v>
      </x:c>
      <x:c r="K2218" t="str">
        <x:v>Employee 1714; home branch Glasgow; assigned role Operative Driver | Deployment branch: Glasgow | Actual role: Operative Skilled | Jobs: 401172 | Customers: OFGEM | Actual hours: 7.0; source records: 1</x:v>
      </x:c>
      <x:c r="L2218" t="str">
        <x:v>Include</x:v>
      </x:c>
      <x:c r="M2218"/>
      <x:c r="N2218"/>
    </x:row>
    <x:row r="2219">
      <x:c r="A2219" t="str">
        <x:v>Nathan Moore|2026-03-31</x:v>
      </x:c>
      <x:c r="B2219" s="888" t="n">
        <x:v>46112</x:v>
      </x:c>
      <x:c r="C2219" t="str">
        <x:v>Nathan Moore</x:v>
      </x:c>
      <x:c r="D2219" t="str">
        <x:v>Permanent</x:v>
      </x:c>
      <x:c r="E2219" t="str">
        <x:v>Glasgow</x:v>
      </x:c>
      <x:c r="F2219" t="str">
        <x:v>Operative Driver</x:v>
      </x:c>
      <x:c r="G2219" t="str">
        <x:v>398360B, 401382</x:v>
      </x:c>
      <x:c r="H2219" t="str">
        <x:v>Restore Harrow Green; South Lanarkshire Council</x:v>
      </x:c>
      <x:c r="I2219" s="22" t="n">
        <x:v>12</x:v>
      </x:c>
      <x:c r="J2219" t="str">
        <x:v>Worked — 2 records</x:v>
      </x:c>
      <x:c r="K2219" t="str">
        <x:v>Employee 1714; home branch Glasgow; assigned role Operative Driver | Deployment branch: Glasgow | Actual role: Operative Porter | Jobs: 398360B, 401382 | Customers: Restore Harrow Green; South Lanarkshire Council | Actual hours: 12.0; source records: 2</x:v>
      </x:c>
      <x:c r="L2219" t="str">
        <x:v>Include</x:v>
      </x:c>
      <x:c r="M2219"/>
      <x:c r="N2219"/>
    </x:row>
    <x:row r="2220">
      <x:c r="A2220" t="str">
        <x:v>Nathan Pavely|2026-03-02</x:v>
      </x:c>
      <x:c r="B2220" s="888" t="n">
        <x:v>46083</x:v>
      </x:c>
      <x:c r="C2220" t="str">
        <x:v>Nathan Pavely</x:v>
      </x:c>
      <x:c r="D2220" t="str">
        <x:v>Permanent</x:v>
      </x:c>
      <x:c r="E2220" t="str">
        <x:v>Oxford</x:v>
      </x:c>
      <x:c r="F2220" t="str">
        <x:v>Operative Skilled</x:v>
      </x:c>
      <x:c r="G2220"/>
      <x:c r="H2220"/>
      <x:c r="I2220" s="22" t="n">
        <x:v>0</x:v>
      </x:c>
      <x:c r="J2220" t="str">
        <x:v>Annual leave</x:v>
      </x:c>
      <x:c r="K2220" t="str">
        <x:v>Employee 103808; home branch Oxford; assigned role Operative Skilled | Leave: Annual Leave (Hours) | Leave calendar basis: Variable-pattern period</x:v>
      </x:c>
      <x:c r="L2220" t="str">
        <x:v>Include</x:v>
      </x:c>
      <x:c r="M2220"/>
      <x:c r="N2220"/>
    </x:row>
    <x:row r="2221">
      <x:c r="A2221" t="str">
        <x:v>Nathan Pavely|2026-03-03</x:v>
      </x:c>
      <x:c r="B2221" s="888" t="n">
        <x:v>46084</x:v>
      </x:c>
      <x:c r="C2221" t="str">
        <x:v>Nathan Pavely</x:v>
      </x:c>
      <x:c r="D2221" t="str">
        <x:v>Permanent</x:v>
      </x:c>
      <x:c r="E2221" t="str">
        <x:v>Oxford</x:v>
      </x:c>
      <x:c r="F2221" t="str">
        <x:v>Operative Skilled</x:v>
      </x:c>
      <x:c r="G2221" t="str">
        <x:v>399363L</x:v>
      </x:c>
      <x:c r="H2221" t="str">
        <x:v>Thames Valley Police</x:v>
      </x:c>
      <x:c r="I2221" s="22" t="n">
        <x:v>7</x:v>
      </x:c>
      <x:c r="J2221" t="str">
        <x:v>Worked</x:v>
      </x:c>
      <x:c r="K2221" t="str">
        <x:v>Employee 103808; home branch Oxford; assigned role Operative Skilled | Deployment branch: Oxford | Actual role: Operative Porter | Jobs: 399363L | Customers: Thames Valley Police | Actual hours: 7.0; source records: 1</x:v>
      </x:c>
      <x:c r="L2221" t="str">
        <x:v>Include</x:v>
      </x:c>
      <x:c r="M2221"/>
      <x:c r="N2221"/>
    </x:row>
    <x:row r="2222">
      <x:c r="A2222" t="str">
        <x:v>Nathan Pavely|2026-03-05</x:v>
      </x:c>
      <x:c r="B2222" s="888" t="n">
        <x:v>46086</x:v>
      </x:c>
      <x:c r="C2222" t="str">
        <x:v>Nathan Pavely</x:v>
      </x:c>
      <x:c r="D2222" t="str">
        <x:v>Permanent</x:v>
      </x:c>
      <x:c r="E2222" t="str">
        <x:v>Oxford</x:v>
      </x:c>
      <x:c r="F2222" t="str">
        <x:v>Operative Skilled</x:v>
      </x:c>
      <x:c r="G2222" t="str">
        <x:v>399164</x:v>
      </x:c>
      <x:c r="H2222" t="str">
        <x:v>Network Rail</x:v>
      </x:c>
      <x:c r="I2222" s="22" t="n">
        <x:v>9</x:v>
      </x:c>
      <x:c r="J2222" t="str">
        <x:v>Worked</x:v>
      </x:c>
      <x:c r="K2222" t="str">
        <x:v>Employee 103808; home branch Oxford; assigned role Operative Skilled | Deployment branch: Oxford | Actual role: Operative Skilled | Jobs: 399164 | Customers: Network Rail | Actual hours: 9.0; source records: 1</x:v>
      </x:c>
      <x:c r="L2222" t="str">
        <x:v>Include</x:v>
      </x:c>
      <x:c r="M2222"/>
      <x:c r="N2222"/>
    </x:row>
    <x:row r="2223">
      <x:c r="A2223" t="str">
        <x:v>Nathan Pavely|2026-03-08</x:v>
      </x:c>
      <x:c r="B2223" s="888" t="n">
        <x:v>46089</x:v>
      </x:c>
      <x:c r="C2223" t="str">
        <x:v>Nathan Pavely</x:v>
      </x:c>
      <x:c r="D2223" t="str">
        <x:v>Permanent</x:v>
      </x:c>
      <x:c r="E2223" t="str">
        <x:v>Oxford</x:v>
      </x:c>
      <x:c r="F2223" t="str">
        <x:v>Operative Skilled</x:v>
      </x:c>
      <x:c r="G2223" t="str">
        <x:v>399164</x:v>
      </x:c>
      <x:c r="H2223" t="str">
        <x:v>Network Rail</x:v>
      </x:c>
      <x:c r="I2223" s="22" t="n">
        <x:v>8.5</x:v>
      </x:c>
      <x:c r="J2223" t="str">
        <x:v>Worked</x:v>
      </x:c>
      <x:c r="K2223" t="str">
        <x:v>Employee 103808; home branch Oxford; assigned role Operative Skilled | Deployment branch: Oxford | Actual role: Operative Skilled | Jobs: 399164 | Customers: Network Rail | Actual hours: 8.5; source records: 1</x:v>
      </x:c>
      <x:c r="L2223" t="str">
        <x:v>Include</x:v>
      </x:c>
      <x:c r="M2223"/>
      <x:c r="N2223"/>
    </x:row>
    <x:row r="2224">
      <x:c r="A2224" t="str">
        <x:v>Nathan Pavely|2026-03-12</x:v>
      </x:c>
      <x:c r="B2224" s="888" t="n">
        <x:v>46093</x:v>
      </x:c>
      <x:c r="C2224" t="str">
        <x:v>Nathan Pavely</x:v>
      </x:c>
      <x:c r="D2224" t="str">
        <x:v>Permanent</x:v>
      </x:c>
      <x:c r="E2224" t="str">
        <x:v>Oxford</x:v>
      </x:c>
      <x:c r="F2224" t="str">
        <x:v>Operative Skilled</x:v>
      </x:c>
      <x:c r="G2224" t="str">
        <x:v>399363F</x:v>
      </x:c>
      <x:c r="H2224" t="str">
        <x:v>Thames Valley Police</x:v>
      </x:c>
      <x:c r="I2224" s="22" t="n">
        <x:v>8</x:v>
      </x:c>
      <x:c r="J2224" t="str">
        <x:v>Worked</x:v>
      </x:c>
      <x:c r="K2224" t="str">
        <x:v>Employee 103808; home branch Oxford; assigned role Operative Skilled | Deployment branch: Oxford | Actual role: Operative Skilled | Jobs: 399363F | Customers: Thames Valley Police | Actual hours: 8.0; source records: 1</x:v>
      </x:c>
      <x:c r="L2224" t="str">
        <x:v>Include</x:v>
      </x:c>
      <x:c r="M2224"/>
      <x:c r="N2224"/>
    </x:row>
    <x:row r="2225">
      <x:c r="A2225" t="str">
        <x:v>Nathan Pavely|2026-03-16</x:v>
      </x:c>
      <x:c r="B2225" s="888" t="n">
        <x:v>46097</x:v>
      </x:c>
      <x:c r="C2225" t="str">
        <x:v>Nathan Pavely</x:v>
      </x:c>
      <x:c r="D2225" t="str">
        <x:v>Permanent</x:v>
      </x:c>
      <x:c r="E2225" t="str">
        <x:v>Oxford</x:v>
      </x:c>
      <x:c r="F2225" t="str">
        <x:v>Operative Skilled</x:v>
      </x:c>
      <x:c r="G2225" t="str">
        <x:v>400941</x:v>
      </x:c>
      <x:c r="H2225" t="str">
        <x:v>Vertex Pharmaceuticals Limited</x:v>
      </x:c>
      <x:c r="I2225" s="22" t="n">
        <x:v>5</x:v>
      </x:c>
      <x:c r="J2225" t="str">
        <x:v>Worked</x:v>
      </x:c>
      <x:c r="K2225" t="str">
        <x:v>Employee 103808; home branch Oxford; assigned role Operative Skilled | Deployment branch: Oxford | Actual role: Operative Porter | Jobs: 400941 | Customers: Vertex Pharmaceuticals Limited | Actual hours: 5.0; source records: 1</x:v>
      </x:c>
      <x:c r="L2225" t="str">
        <x:v>Include</x:v>
      </x:c>
      <x:c r="M2225"/>
      <x:c r="N2225"/>
    </x:row>
    <x:row r="2226">
      <x:c r="A2226" t="str">
        <x:v>Nathan Pavely|2026-03-17</x:v>
      </x:c>
      <x:c r="B2226" s="888" t="n">
        <x:v>46098</x:v>
      </x:c>
      <x:c r="C2226" t="str">
        <x:v>Nathan Pavely</x:v>
      </x:c>
      <x:c r="D2226" t="str">
        <x:v>Permanent</x:v>
      </x:c>
      <x:c r="E2226" t="str">
        <x:v>Oxford</x:v>
      </x:c>
      <x:c r="F2226" t="str">
        <x:v>Operative Skilled</x:v>
      </x:c>
      <x:c r="G2226" t="str">
        <x:v>399363Q</x:v>
      </x:c>
      <x:c r="H2226" t="str">
        <x:v>Thames Valley Police</x:v>
      </x:c>
      <x:c r="I2226" s="22" t="n">
        <x:v>7.5</x:v>
      </x:c>
      <x:c r="J2226" t="str">
        <x:v>Worked</x:v>
      </x:c>
      <x:c r="K2226" t="str">
        <x:v>Employee 103808; home branch Oxford; assigned role Operative Skilled | Deployment branch: Oxford | Actual role: Operative Skilled | Jobs: 399363Q | Customers: Thames Valley Police | Actual hours: 7.5; source records: 1</x:v>
      </x:c>
      <x:c r="L2226" t="str">
        <x:v>Include</x:v>
      </x:c>
      <x:c r="M2226"/>
      <x:c r="N2226"/>
    </x:row>
    <x:row r="2227">
      <x:c r="A2227" t="str">
        <x:v>Nathan Pavely|2026-03-18</x:v>
      </x:c>
      <x:c r="B2227" s="888" t="n">
        <x:v>46099</x:v>
      </x:c>
      <x:c r="C2227" t="str">
        <x:v>Nathan Pavely</x:v>
      </x:c>
      <x:c r="D2227" t="str">
        <x:v>Permanent</x:v>
      </x:c>
      <x:c r="E2227" t="str">
        <x:v>Oxford</x:v>
      </x:c>
      <x:c r="F2227" t="str">
        <x:v>Operative Skilled</x:v>
      </x:c>
      <x:c r="G2227" t="str">
        <x:v>400503</x:v>
      </x:c>
      <x:c r="H2227" t="str">
        <x:v>Jaytee - Hichrom</x:v>
      </x:c>
      <x:c r="I2227" s="22" t="n">
        <x:v>7</x:v>
      </x:c>
      <x:c r="J2227" t="str">
        <x:v>Worked</x:v>
      </x:c>
      <x:c r="K2227" t="str">
        <x:v>Employee 103808; home branch Oxford; assigned role Operative Skilled | Deployment branch: Oxford | Actual role: Operative Skilled | Jobs: 400503 | Customers: Jaytee - Hichrom | Actual hours: 7.0; source records: 1</x:v>
      </x:c>
      <x:c r="L2227" t="str">
        <x:v>Include</x:v>
      </x:c>
      <x:c r="M2227"/>
      <x:c r="N2227"/>
    </x:row>
    <x:row r="2228">
      <x:c r="A2228" t="str">
        <x:v>Nathan Pavely|2026-03-19</x:v>
      </x:c>
      <x:c r="B2228" s="888" t="n">
        <x:v>46100</x:v>
      </x:c>
      <x:c r="C2228" t="str">
        <x:v>Nathan Pavely</x:v>
      </x:c>
      <x:c r="D2228" t="str">
        <x:v>Permanent</x:v>
      </x:c>
      <x:c r="E2228" t="str">
        <x:v>Oxford</x:v>
      </x:c>
      <x:c r="F2228" t="str">
        <x:v>Operative Skilled</x:v>
      </x:c>
      <x:c r="G2228" t="str">
        <x:v>399981A</x:v>
      </x:c>
      <x:c r="H2228" t="str">
        <x:v>Skyline</x:v>
      </x:c>
      <x:c r="I2228" s="22" t="n">
        <x:v>8.5</x:v>
      </x:c>
      <x:c r="J2228" t="str">
        <x:v>Worked</x:v>
      </x:c>
      <x:c r="K2228" t="str">
        <x:v>Employee 103808; home branch Oxford; assigned role Operative Skilled | Deployment branch: Oxford | Actual role: Operative Skilled | Jobs: 399981A | Customers: Skyline | Actual hours: 8.5; source records: 1</x:v>
      </x:c>
      <x:c r="L2228" t="str">
        <x:v>Include</x:v>
      </x:c>
      <x:c r="M2228"/>
      <x:c r="N2228"/>
    </x:row>
    <x:row r="2229">
      <x:c r="A2229" t="str">
        <x:v>Nathan Pavely|2026-03-20</x:v>
      </x:c>
      <x:c r="B2229" s="888" t="n">
        <x:v>46101</x:v>
      </x:c>
      <x:c r="C2229" t="str">
        <x:v>Nathan Pavely</x:v>
      </x:c>
      <x:c r="D2229" t="str">
        <x:v>Permanent</x:v>
      </x:c>
      <x:c r="E2229" t="str">
        <x:v>Oxford</x:v>
      </x:c>
      <x:c r="F2229" t="str">
        <x:v>Operative Skilled</x:v>
      </x:c>
      <x:c r="G2229" t="str">
        <x:v>399981A</x:v>
      </x:c>
      <x:c r="H2229" t="str">
        <x:v>Skyline</x:v>
      </x:c>
      <x:c r="I2229" s="22" t="n">
        <x:v>6.5</x:v>
      </x:c>
      <x:c r="J2229" t="str">
        <x:v>Worked</x:v>
      </x:c>
      <x:c r="K2229" t="str">
        <x:v>Employee 103808; home branch Oxford; assigned role Operative Skilled | Deployment branch: Oxford | Actual role: Operative Skilled | Jobs: 399981A | Customers: Skyline | Actual hours: 6.5; source records: 1</x:v>
      </x:c>
      <x:c r="L2229" t="str">
        <x:v>Include</x:v>
      </x:c>
      <x:c r="M2229"/>
      <x:c r="N2229"/>
    </x:row>
    <x:row r="2230">
      <x:c r="A2230" t="str">
        <x:v>Nathan Pavely|2026-03-30</x:v>
      </x:c>
      <x:c r="B2230" s="888" t="n">
        <x:v>46111</x:v>
      </x:c>
      <x:c r="C2230" t="str">
        <x:v>Nathan Pavely</x:v>
      </x:c>
      <x:c r="D2230" t="str">
        <x:v>Permanent</x:v>
      </x:c>
      <x:c r="E2230" t="str">
        <x:v>Oxford</x:v>
      </x:c>
      <x:c r="F2230" t="str">
        <x:v>Operative Skilled</x:v>
      </x:c>
      <x:c r="G2230" t="str">
        <x:v>400121</x:v>
      </x:c>
      <x:c r="H2230" t="str">
        <x:v>BioChek (UK) Ltd</x:v>
      </x:c>
      <x:c r="I2230" s="22" t="n">
        <x:v>6</x:v>
      </x:c>
      <x:c r="J2230" t="str">
        <x:v>Worked</x:v>
      </x:c>
      <x:c r="K2230" t="str">
        <x:v>Employee 103808; home branch Oxford; assigned role Operative Skilled | Deployment branch: Oxford | Actual role: Operative Skilled | Jobs: 400121 | Customers: BioChek (UK) Ltd | Actual hours: 6.0; source records: 1</x:v>
      </x:c>
      <x:c r="L2230" t="str">
        <x:v>Include</x:v>
      </x:c>
      <x:c r="M2230"/>
      <x:c r="N2230"/>
    </x:row>
    <x:row r="2231">
      <x:c r="A2231" t="str">
        <x:v>Nathan Pavely|2026-03-31</x:v>
      </x:c>
      <x:c r="B2231" s="888" t="n">
        <x:v>46112</x:v>
      </x:c>
      <x:c r="C2231" t="str">
        <x:v>Nathan Pavely</x:v>
      </x:c>
      <x:c r="D2231" t="str">
        <x:v>Permanent</x:v>
      </x:c>
      <x:c r="E2231" t="str">
        <x:v>Oxford</x:v>
      </x:c>
      <x:c r="F2231" t="str">
        <x:v>Operative Skilled</x:v>
      </x:c>
      <x:c r="G2231" t="str">
        <x:v>400378E, 401254</x:v>
      </x:c>
      <x:c r="H2231" t="str">
        <x:v>Avantor (OXFORD MARCH 2026 ); HSBC - April 2026 Deliveries</x:v>
      </x:c>
      <x:c r="I2231" s="22" t="n">
        <x:v>4</x:v>
      </x:c>
      <x:c r="J2231" t="str">
        <x:v>Worked — 2 records</x:v>
      </x:c>
      <x:c r="K2231" t="str">
        <x:v>Employee 103808; home branch Oxford; assigned role Operative Skilled | Deployment branch: Birmingham, Cambridge | Actual role: Operative Skilled | Jobs: 400378E, 401254 | Customers: Avantor (OXFORD MARCH 2026 ); HSBC - April 2026 Deliveries | Actual hours: 4.0; source records: 2</x:v>
      </x:c>
      <x:c r="L2231" t="str">
        <x:v>Include</x:v>
      </x:c>
      <x:c r="M2231"/>
      <x:c r="N2231"/>
    </x:row>
    <x:row r="2232">
      <x:c r="A2232" t="str">
        <x:v>Norbert Kocinec|2026-03-02</x:v>
      </x:c>
      <x:c r="B2232" s="888" t="n">
        <x:v>46083</x:v>
      </x:c>
      <x:c r="C2232" t="str">
        <x:v>Norbert Kocinec</x:v>
      </x:c>
      <x:c r="D2232" t="str">
        <x:v>Permanent</x:v>
      </x:c>
      <x:c r="E2232" t="str">
        <x:v>Manchester</x:v>
      </x:c>
      <x:c r="F2232" t="str">
        <x:v>Operative Driver</x:v>
      </x:c>
      <x:c r="G2232" t="str">
        <x:v>394449</x:v>
      </x:c>
      <x:c r="H2232" t="str">
        <x:v>BT</x:v>
      </x:c>
      <x:c r="I2232" s="22" t="n">
        <x:v>8.5</x:v>
      </x:c>
      <x:c r="J2232" t="str">
        <x:v>Worked</x:v>
      </x:c>
      <x:c r="K2232" t="str">
        <x:v>Employee 2347; home branch Manchester; assigned role Operative Driver | Deployment branch: Manchester | Actual role: Operative Porter | Jobs: 394449 | Customers: BT | Actual hours: 8.5; source records: 1</x:v>
      </x:c>
      <x:c r="L2232" t="str">
        <x:v>Include</x:v>
      </x:c>
      <x:c r="M2232"/>
      <x:c r="N2232"/>
    </x:row>
    <x:row r="2233">
      <x:c r="A2233" t="str">
        <x:v>Norbert Kocinec|2026-03-03</x:v>
      </x:c>
      <x:c r="B2233" s="888" t="n">
        <x:v>46084</x:v>
      </x:c>
      <x:c r="C2233" t="str">
        <x:v>Norbert Kocinec</x:v>
      </x:c>
      <x:c r="D2233" t="str">
        <x:v>Permanent</x:v>
      </x:c>
      <x:c r="E2233" t="str">
        <x:v>Manchester</x:v>
      </x:c>
      <x:c r="F2233" t="str">
        <x:v>Operative Driver</x:v>
      </x:c>
      <x:c r="G2233" t="str">
        <x:v>398952, 400762</x:v>
      </x:c>
      <x:c r="H2233" t="str">
        <x:v>Anatomage Europe; HMPPS</x:v>
      </x:c>
      <x:c r="I2233" s="22" t="n">
        <x:v>8</x:v>
      </x:c>
      <x:c r="J2233" t="str">
        <x:v>Worked — 2 records</x:v>
      </x:c>
      <x:c r="K2233" t="str">
        <x:v>Employee 2347; home branch Manchester; assigned role Operative Driver | Deployment branch: Manchester | Actual role: Operative Driver | Jobs: 398952, 400762 | Customers: Anatomage Europe; HMPPS | Actual hours: 8.0; source records: 2</x:v>
      </x:c>
      <x:c r="L2233" t="str">
        <x:v>Include</x:v>
      </x:c>
      <x:c r="M2233"/>
      <x:c r="N2233"/>
    </x:row>
    <x:row r="2234">
      <x:c r="A2234" t="str">
        <x:v>Norbert Kocinec|2026-03-04</x:v>
      </x:c>
      <x:c r="B2234" s="888" t="n">
        <x:v>46085</x:v>
      </x:c>
      <x:c r="C2234" t="str">
        <x:v>Norbert Kocinec</x:v>
      </x:c>
      <x:c r="D2234" t="str">
        <x:v>Permanent</x:v>
      </x:c>
      <x:c r="E2234" t="str">
        <x:v>Manchester</x:v>
      </x:c>
      <x:c r="F2234" t="str">
        <x:v>Operative Driver</x:v>
      </x:c>
      <x:c r="G2234" t="str">
        <x:v>400689</x:v>
      </x:c>
      <x:c r="H2234" t="str">
        <x:v>Cheshire Fire &amp; Rescue Service</x:v>
      </x:c>
      <x:c r="I2234" s="22" t="n">
        <x:v>18</x:v>
      </x:c>
      <x:c r="J2234" t="str">
        <x:v>Worked — 2 records</x:v>
      </x:c>
      <x:c r="K2234" t="str">
        <x:v>Employee 2347; home branch Manchester; assigned role Operative Driver | Deployment branch: Manchester | Actual role: Operative Driver | Jobs: 400689 | Customers: Cheshire Fire &amp; Rescue Service | Actual hours: 18.0; source records: 2</x:v>
      </x:c>
      <x:c r="L2234" t="str">
        <x:v>Include</x:v>
      </x:c>
      <x:c r="M2234"/>
      <x:c r="N2234"/>
    </x:row>
    <x:row r="2235">
      <x:c r="A2235" t="str">
        <x:v>Norbert Kocinec|2026-03-05</x:v>
      </x:c>
      <x:c r="B2235" s="888" t="n">
        <x:v>46086</x:v>
      </x:c>
      <x:c r="C2235" t="str">
        <x:v>Norbert Kocinec</x:v>
      </x:c>
      <x:c r="D2235" t="str">
        <x:v>Permanent</x:v>
      </x:c>
      <x:c r="E2235" t="str">
        <x:v>Manchester</x:v>
      </x:c>
      <x:c r="F2235" t="str">
        <x:v>Operative Driver</x:v>
      </x:c>
      <x:c r="G2235" t="str">
        <x:v>400423</x:v>
      </x:c>
      <x:c r="H2235" t="str">
        <x:v>University of Manchester</x:v>
      </x:c>
      <x:c r="I2235" s="22" t="n">
        <x:v>7.5</x:v>
      </x:c>
      <x:c r="J2235" t="str">
        <x:v>Worked</x:v>
      </x:c>
      <x:c r="K2235" t="str">
        <x:v>Employee 2347; home branch Manchester; assigned role Operative Driver | Deployment branch: Manchester | Actual role: Operative Driver | Jobs: 400423 | Customers: University of Manchester | Actual hours: 7.5; source records: 1</x:v>
      </x:c>
      <x:c r="L2235" t="str">
        <x:v>Include</x:v>
      </x:c>
      <x:c r="M2235"/>
      <x:c r="N2235"/>
    </x:row>
    <x:row r="2236">
      <x:c r="A2236" t="str">
        <x:v>Norbert Kocinec|2026-03-06</x:v>
      </x:c>
      <x:c r="B2236" s="888" t="n">
        <x:v>46087</x:v>
      </x:c>
      <x:c r="C2236" t="str">
        <x:v>Norbert Kocinec</x:v>
      </x:c>
      <x:c r="D2236" t="str">
        <x:v>Permanent</x:v>
      </x:c>
      <x:c r="E2236" t="str">
        <x:v>Manchester</x:v>
      </x:c>
      <x:c r="F2236" t="str">
        <x:v>Operative Driver</x:v>
      </x:c>
      <x:c r="G2236" t="str">
        <x:v>374044A, 400911, 398317B</x:v>
      </x:c>
      <x:c r="H2236" t="str">
        <x:v>Hurstwood Environmental Consultants; National Museums Liverpool; Restore Harrow Green</x:v>
      </x:c>
      <x:c r="I2236" s="22" t="n">
        <x:v>13.75</x:v>
      </x:c>
      <x:c r="J2236" t="str">
        <x:v>Worked — 3 records</x:v>
      </x:c>
      <x:c r="K2236" t="str">
        <x:v>Employee 2347; home branch Manchester; assigned role Operative Driver | Deployment branch: Manchester | Actual role: Operative Driver | Jobs: 374044A, 400911, 398317B | Customers: Hurstwood Environmental Consultants; National Museums Liverpool; Restore Harrow Green | Actual hours: 13.8; source records: 3</x:v>
      </x:c>
      <x:c r="L2236" t="str">
        <x:v>Include</x:v>
      </x:c>
      <x:c r="M2236"/>
      <x:c r="N2236"/>
    </x:row>
    <x:row r="2237">
      <x:c r="A2237" t="str">
        <x:v>Norbert Kocinec|2026-03-09</x:v>
      </x:c>
      <x:c r="B2237" s="888" t="n">
        <x:v>46090</x:v>
      </x:c>
      <x:c r="C2237" t="str">
        <x:v>Norbert Kocinec</x:v>
      </x:c>
      <x:c r="D2237" t="str">
        <x:v>Permanent</x:v>
      </x:c>
      <x:c r="E2237" t="str">
        <x:v>Manchester</x:v>
      </x:c>
      <x:c r="F2237" t="str">
        <x:v>Operative Driver</x:v>
      </x:c>
      <x:c r="G2237" t="str">
        <x:v>400911</x:v>
      </x:c>
      <x:c r="H2237" t="str">
        <x:v>National Museums Liverpool</x:v>
      </x:c>
      <x:c r="I2237" s="22" t="n">
        <x:v>6.5</x:v>
      </x:c>
      <x:c r="J2237" t="str">
        <x:v>Worked</x:v>
      </x:c>
      <x:c r="K2237" t="str">
        <x:v>Employee 2347; home branch Manchester; assigned role Operative Driver | Deployment branch: Manchester | Actual role: Operative Driver | Jobs: 400911 | Customers: National Museums Liverpool | Actual hours: 6.5; source records: 1</x:v>
      </x:c>
      <x:c r="L2237" t="str">
        <x:v>Include</x:v>
      </x:c>
      <x:c r="M2237"/>
      <x:c r="N2237"/>
    </x:row>
    <x:row r="2238">
      <x:c r="A2238" t="str">
        <x:v>Norbert Kocinec|2026-03-10</x:v>
      </x:c>
      <x:c r="B2238" s="888" t="n">
        <x:v>46091</x:v>
      </x:c>
      <x:c r="C2238" t="str">
        <x:v>Norbert Kocinec</x:v>
      </x:c>
      <x:c r="D2238" t="str">
        <x:v>Permanent</x:v>
      </x:c>
      <x:c r="E2238" t="str">
        <x:v>Manchester</x:v>
      </x:c>
      <x:c r="F2238" t="str">
        <x:v>Operative Driver</x:v>
      </x:c>
      <x:c r="G2238" t="str">
        <x:v>400667</x:v>
      </x:c>
      <x:c r="H2238" t="str">
        <x:v>CBRE/NCC Services Ltd</x:v>
      </x:c>
      <x:c r="I2238" s="22" t="n">
        <x:v>8.25</x:v>
      </x:c>
      <x:c r="J2238" t="str">
        <x:v>Worked</x:v>
      </x:c>
      <x:c r="K2238" t="str">
        <x:v>Employee 2347; home branch Manchester; assigned role Operative Driver | Deployment branch: Manchester | Actual role: Operative Skilled | Jobs: 400667 | Customers: CBRE/NCC Services Ltd | Actual hours: 8.2; source records: 1</x:v>
      </x:c>
      <x:c r="L2238" t="str">
        <x:v>Include</x:v>
      </x:c>
      <x:c r="M2238"/>
      <x:c r="N2238"/>
    </x:row>
    <x:row r="2239">
      <x:c r="A2239" t="str">
        <x:v>Norbert Kocinec|2026-03-11</x:v>
      </x:c>
      <x:c r="B2239" s="888" t="n">
        <x:v>46092</x:v>
      </x:c>
      <x:c r="C2239" t="str">
        <x:v>Norbert Kocinec</x:v>
      </x:c>
      <x:c r="D2239" t="str">
        <x:v>Permanent</x:v>
      </x:c>
      <x:c r="E2239" t="str">
        <x:v>Manchester</x:v>
      </x:c>
      <x:c r="F2239" t="str">
        <x:v>Operative Driver</x:v>
      </x:c>
      <x:c r="G2239" t="str">
        <x:v>400498, 398317B</x:v>
      </x:c>
      <x:c r="H2239" t="str">
        <x:v>HMPPS; Restore Harrow Green</x:v>
      </x:c>
      <x:c r="I2239" s="22" t="n">
        <x:v>9.25</x:v>
      </x:c>
      <x:c r="J2239" t="str">
        <x:v>Worked — 2 records</x:v>
      </x:c>
      <x:c r="K2239" t="str">
        <x:v>Employee 2347; home branch Manchester; assigned role Operative Driver | Deployment branch: Manchester | Actual role: Operative Driver | Jobs: 400498, 398317B | Customers: HMPPS; Restore Harrow Green | Actual hours: 9.2; source records: 2</x:v>
      </x:c>
      <x:c r="L2239" t="str">
        <x:v>Include</x:v>
      </x:c>
      <x:c r="M2239"/>
      <x:c r="N2239"/>
    </x:row>
    <x:row r="2240">
      <x:c r="A2240" t="str">
        <x:v>Norbert Kocinec|2026-03-12</x:v>
      </x:c>
      <x:c r="B2240" s="888" t="n">
        <x:v>46093</x:v>
      </x:c>
      <x:c r="C2240" t="str">
        <x:v>Norbert Kocinec</x:v>
      </x:c>
      <x:c r="D2240" t="str">
        <x:v>Permanent</x:v>
      </x:c>
      <x:c r="E2240" t="str">
        <x:v>Manchester</x:v>
      </x:c>
      <x:c r="F2240" t="str">
        <x:v>Operative Driver</x:v>
      </x:c>
      <x:c r="G2240" t="str">
        <x:v>400664</x:v>
      </x:c>
      <x:c r="H2240" t="str">
        <x:v>University of Leeds (SSB Internal)</x:v>
      </x:c>
      <x:c r="I2240" s="22" t="n">
        <x:v>6</x:v>
      </x:c>
      <x:c r="J2240" t="str">
        <x:v>Worked</x:v>
      </x:c>
      <x:c r="K2240" t="str">
        <x:v>Employee 2347; home branch Manchester; assigned role Operative Driver | Deployment branch: Leeds | Actual role: Operative Driver | Jobs: 400664 | Customers: University of Leeds (SSB Internal) | Actual hours: 6.0; source records: 1</x:v>
      </x:c>
      <x:c r="L2240" t="str">
        <x:v>Include</x:v>
      </x:c>
      <x:c r="M2240"/>
      <x:c r="N2240"/>
    </x:row>
    <x:row r="2241">
      <x:c r="A2241" t="str">
        <x:v>Norbert Kocinec|2026-03-13</x:v>
      </x:c>
      <x:c r="B2241" s="888" t="n">
        <x:v>46094</x:v>
      </x:c>
      <x:c r="C2241" t="str">
        <x:v>Norbert Kocinec</x:v>
      </x:c>
      <x:c r="D2241" t="str">
        <x:v>Permanent</x:v>
      </x:c>
      <x:c r="E2241" t="str">
        <x:v>Manchester</x:v>
      </x:c>
      <x:c r="F2241" t="str">
        <x:v>Operative Driver</x:v>
      </x:c>
      <x:c r="G2241" t="str">
        <x:v>399568</x:v>
      </x:c>
      <x:c r="H2241" t="str">
        <x:v>Kirklees Council- Leanne Sykes</x:v>
      </x:c>
      <x:c r="I2241" s="22" t="n">
        <x:v>7.5</x:v>
      </x:c>
      <x:c r="J2241" t="str">
        <x:v>Worked</x:v>
      </x:c>
      <x:c r="K2241" t="str">
        <x:v>Employee 2347; home branch Manchester; assigned role Operative Driver | Deployment branch: Leeds | Actual role: Operative Driver | Jobs: 399568 | Customers: Kirklees Council- Leanne Sykes | Actual hours: 7.5; source records: 1</x:v>
      </x:c>
      <x:c r="L2241" t="str">
        <x:v>Include</x:v>
      </x:c>
      <x:c r="M2241"/>
      <x:c r="N2241"/>
    </x:row>
    <x:row r="2242">
      <x:c r="A2242" t="str">
        <x:v>Norbert Kocinec|2026-03-16</x:v>
      </x:c>
      <x:c r="B2242" s="888" t="n">
        <x:v>46097</x:v>
      </x:c>
      <x:c r="C2242" t="str">
        <x:v>Norbert Kocinec</x:v>
      </x:c>
      <x:c r="D2242" t="str">
        <x:v>Permanent</x:v>
      </x:c>
      <x:c r="E2242" t="str">
        <x:v>Manchester</x:v>
      </x:c>
      <x:c r="F2242" t="str">
        <x:v>Operative Driver</x:v>
      </x:c>
      <x:c r="G2242" t="str">
        <x:v>398317B</x:v>
      </x:c>
      <x:c r="H2242" t="str">
        <x:v>Restore Harrow Green</x:v>
      </x:c>
      <x:c r="I2242" s="22" t="n">
        <x:v>11.5</x:v>
      </x:c>
      <x:c r="J2242" t="str">
        <x:v>Worked</x:v>
      </x:c>
      <x:c r="K2242" t="str">
        <x:v>Employee 2347; home branch Manchester; assigned role Operative Driver | Deployment branch: Manchester | Actual role: Operative Driver | Jobs: 398317B | Customers: Restore Harrow Green | Actual hours: 11.5; source records: 1</x:v>
      </x:c>
      <x:c r="L2242" t="str">
        <x:v>Include</x:v>
      </x:c>
      <x:c r="M2242"/>
      <x:c r="N2242"/>
    </x:row>
    <x:row r="2243">
      <x:c r="A2243" t="str">
        <x:v>Norbert Kocinec|2026-03-17</x:v>
      </x:c>
      <x:c r="B2243" s="888" t="n">
        <x:v>46098</x:v>
      </x:c>
      <x:c r="C2243" t="str">
        <x:v>Norbert Kocinec</x:v>
      </x:c>
      <x:c r="D2243" t="str">
        <x:v>Permanent</x:v>
      </x:c>
      <x:c r="E2243" t="str">
        <x:v>Manchester</x:v>
      </x:c>
      <x:c r="F2243" t="str">
        <x:v>Operative Driver</x:v>
      </x:c>
      <x:c r="G2243" t="str">
        <x:v>398317B</x:v>
      </x:c>
      <x:c r="H2243" t="str">
        <x:v>Restore Harrow Green</x:v>
      </x:c>
      <x:c r="I2243" s="22" t="n">
        <x:v>9.5</x:v>
      </x:c>
      <x:c r="J2243" t="str">
        <x:v>Worked</x:v>
      </x:c>
      <x:c r="K2243" t="str">
        <x:v>Employee 2347; home branch Manchester; assigned role Operative Driver | Deployment branch: Manchester | Actual role: Operative Driver | Jobs: 398317B | Customers: Restore Harrow Green | Actual hours: 9.5; source records: 1</x:v>
      </x:c>
      <x:c r="L2243" t="str">
        <x:v>Include</x:v>
      </x:c>
      <x:c r="M2243"/>
      <x:c r="N2243"/>
    </x:row>
    <x:row r="2244">
      <x:c r="A2244" t="str">
        <x:v>Norbert Kocinec|2026-03-18</x:v>
      </x:c>
      <x:c r="B2244" s="888" t="n">
        <x:v>46099</x:v>
      </x:c>
      <x:c r="C2244" t="str">
        <x:v>Norbert Kocinec</x:v>
      </x:c>
      <x:c r="D2244" t="str">
        <x:v>Permanent</x:v>
      </x:c>
      <x:c r="E2244" t="str">
        <x:v>Manchester</x:v>
      </x:c>
      <x:c r="F2244" t="str">
        <x:v>Operative Driver</x:v>
      </x:c>
      <x:c r="G2244" t="str">
        <x:v>398317B</x:v>
      </x:c>
      <x:c r="H2244" t="str">
        <x:v>Restore Harrow Green</x:v>
      </x:c>
      <x:c r="I2244" s="22" t="n">
        <x:v>9</x:v>
      </x:c>
      <x:c r="J2244" t="str">
        <x:v>Worked</x:v>
      </x:c>
      <x:c r="K2244" t="str">
        <x:v>Employee 2347; home branch Manchester; assigned role Operative Driver | Deployment branch: Manchester | Actual role: Operative Driver | Jobs: 398317B | Customers: Restore Harrow Green | Actual hours: 9.0; source records: 1</x:v>
      </x:c>
      <x:c r="L2244" t="str">
        <x:v>Include</x:v>
      </x:c>
      <x:c r="M2244"/>
      <x:c r="N2244"/>
    </x:row>
    <x:row r="2245">
      <x:c r="A2245" t="str">
        <x:v>Norbert Kocinec|2026-03-19</x:v>
      </x:c>
      <x:c r="B2245" s="888" t="n">
        <x:v>46100</x:v>
      </x:c>
      <x:c r="C2245" t="str">
        <x:v>Norbert Kocinec</x:v>
      </x:c>
      <x:c r="D2245" t="str">
        <x:v>Permanent</x:v>
      </x:c>
      <x:c r="E2245" t="str">
        <x:v>Manchester</x:v>
      </x:c>
      <x:c r="F2245" t="str">
        <x:v>Operative Driver</x:v>
      </x:c>
      <x:c r="G2245" t="str">
        <x:v>398317B</x:v>
      </x:c>
      <x:c r="H2245" t="str">
        <x:v>Restore Harrow Green</x:v>
      </x:c>
      <x:c r="I2245" s="22" t="n">
        <x:v>9</x:v>
      </x:c>
      <x:c r="J2245" t="str">
        <x:v>Worked</x:v>
      </x:c>
      <x:c r="K2245" t="str">
        <x:v>Employee 2347; home branch Manchester; assigned role Operative Driver | Deployment branch: Manchester | Actual role: Operative Driver | Jobs: 398317B | Customers: Restore Harrow Green | Actual hours: 9.0; source records: 1</x:v>
      </x:c>
      <x:c r="L2245" t="str">
        <x:v>Include</x:v>
      </x:c>
      <x:c r="M2245"/>
      <x:c r="N2245"/>
    </x:row>
    <x:row r="2246">
      <x:c r="A2246" t="str">
        <x:v>Norbert Kocinec|2026-03-20</x:v>
      </x:c>
      <x:c r="B2246" s="888" t="n">
        <x:v>46101</x:v>
      </x:c>
      <x:c r="C2246" t="str">
        <x:v>Norbert Kocinec</x:v>
      </x:c>
      <x:c r="D2246" t="str">
        <x:v>Permanent</x:v>
      </x:c>
      <x:c r="E2246" t="str">
        <x:v>Manchester</x:v>
      </x:c>
      <x:c r="F2246" t="str">
        <x:v>Operative Driver</x:v>
      </x:c>
      <x:c r="G2246" t="str">
        <x:v>398317B</x:v>
      </x:c>
      <x:c r="H2246" t="str">
        <x:v>Restore Harrow Green</x:v>
      </x:c>
      <x:c r="I2246" s="22" t="n">
        <x:v>9</x:v>
      </x:c>
      <x:c r="J2246" t="str">
        <x:v>Worked</x:v>
      </x:c>
      <x:c r="K2246" t="str">
        <x:v>Employee 2347; home branch Manchester; assigned role Operative Driver | Deployment branch: Manchester | Actual role: Operative Driver | Jobs: 398317B | Customers: Restore Harrow Green | Actual hours: 9.0; source records: 1</x:v>
      </x:c>
      <x:c r="L2246" t="str">
        <x:v>Include</x:v>
      </x:c>
      <x:c r="M2246"/>
      <x:c r="N2246"/>
    </x:row>
    <x:row r="2247">
      <x:c r="A2247" t="str">
        <x:v>Norbert Kocinec|2026-03-23</x:v>
      </x:c>
      <x:c r="B2247" s="888" t="n">
        <x:v>46104</x:v>
      </x:c>
      <x:c r="C2247" t="str">
        <x:v>Norbert Kocinec</x:v>
      </x:c>
      <x:c r="D2247" t="str">
        <x:v>Permanent</x:v>
      </x:c>
      <x:c r="E2247" t="str">
        <x:v>Manchester</x:v>
      </x:c>
      <x:c r="F2247" t="str">
        <x:v>Operative Driver</x:v>
      </x:c>
      <x:c r="G2247" t="str">
        <x:v>401090</x:v>
      </x:c>
      <x:c r="H2247" t="str">
        <x:v>Manchester Metropolitan University</x:v>
      </x:c>
      <x:c r="I2247" s="22" t="n">
        <x:v>6.25</x:v>
      </x:c>
      <x:c r="J2247" t="str">
        <x:v>Worked</x:v>
      </x:c>
      <x:c r="K2247" t="str">
        <x:v>Employee 2347; home branch Manchester; assigned role Operative Driver | Deployment branch: Manchester | Actual role: Operative Driver | Jobs: 401090 | Customers: Manchester Metropolitan University | Actual hours: 6.2; source records: 1</x:v>
      </x:c>
      <x:c r="L2247" t="str">
        <x:v>Include</x:v>
      </x:c>
      <x:c r="M2247"/>
      <x:c r="N2247"/>
    </x:row>
    <x:row r="2248">
      <x:c r="A2248" t="str">
        <x:v>Norbert Kocinec|2026-03-24</x:v>
      </x:c>
      <x:c r="B2248" s="888" t="n">
        <x:v>46105</x:v>
      </x:c>
      <x:c r="C2248" t="str">
        <x:v>Norbert Kocinec</x:v>
      </x:c>
      <x:c r="D2248" t="str">
        <x:v>Permanent</x:v>
      </x:c>
      <x:c r="E2248" t="str">
        <x:v>Manchester</x:v>
      </x:c>
      <x:c r="F2248" t="str">
        <x:v>Operative Driver</x:v>
      </x:c>
      <x:c r="G2248" t="str">
        <x:v>400215</x:v>
      </x:c>
      <x:c r="H2248" t="str">
        <x:v>Birmingham City Council</x:v>
      </x:c>
      <x:c r="I2248" s="22" t="n">
        <x:v>8.5</x:v>
      </x:c>
      <x:c r="J2248" t="str">
        <x:v>Worked</x:v>
      </x:c>
      <x:c r="K2248" t="str">
        <x:v>Employee 2347; home branch Manchester; assigned role Operative Driver | Deployment branch: Birmingham | Actual role: Operative Porter | Jobs: 400215 | Customers: Birmingham City Council | Actual hours: 8.5; source records: 1</x:v>
      </x:c>
      <x:c r="L2248" t="str">
        <x:v>Include</x:v>
      </x:c>
      <x:c r="M2248"/>
      <x:c r="N2248"/>
    </x:row>
    <x:row r="2249">
      <x:c r="A2249" t="str">
        <x:v>Norbert Kocinec|2026-03-25</x:v>
      </x:c>
      <x:c r="B2249" s="888" t="n">
        <x:v>46106</x:v>
      </x:c>
      <x:c r="C2249" t="str">
        <x:v>Norbert Kocinec</x:v>
      </x:c>
      <x:c r="D2249" t="str">
        <x:v>Permanent</x:v>
      </x:c>
      <x:c r="E2249" t="str">
        <x:v>Manchester</x:v>
      </x:c>
      <x:c r="F2249" t="str">
        <x:v>Operative Driver</x:v>
      </x:c>
      <x:c r="G2249" t="str">
        <x:v>401155</x:v>
      </x:c>
      <x:c r="H2249" t="str">
        <x:v>EVLO</x:v>
      </x:c>
      <x:c r="I2249" s="22" t="n">
        <x:v>6.25</x:v>
      </x:c>
      <x:c r="J2249" t="str">
        <x:v>Worked</x:v>
      </x:c>
      <x:c r="K2249" t="str">
        <x:v>Employee 2347; home branch Manchester; assigned role Operative Driver | Deployment branch: Manchester | Actual role: Operative Driver | Jobs: 401155 | Customers: EVLO | Actual hours: 6.2; source records: 1</x:v>
      </x:c>
      <x:c r="L2249" t="str">
        <x:v>Include</x:v>
      </x:c>
      <x:c r="M2249"/>
      <x:c r="N2249"/>
    </x:row>
    <x:row r="2250">
      <x:c r="A2250" t="str">
        <x:v>Norbert Kocinec|2026-03-26</x:v>
      </x:c>
      <x:c r="B2250" s="888" t="n">
        <x:v>46107</x:v>
      </x:c>
      <x:c r="C2250" t="str">
        <x:v>Norbert Kocinec</x:v>
      </x:c>
      <x:c r="D2250" t="str">
        <x:v>Permanent</x:v>
      </x:c>
      <x:c r="E2250" t="str">
        <x:v>Manchester</x:v>
      </x:c>
      <x:c r="F2250" t="str">
        <x:v>Operative Driver</x:v>
      </x:c>
      <x:c r="G2250" t="str">
        <x:v>401155</x:v>
      </x:c>
      <x:c r="H2250" t="str">
        <x:v>EVLO</x:v>
      </x:c>
      <x:c r="I2250" s="22" t="n">
        <x:v>9.5</x:v>
      </x:c>
      <x:c r="J2250" t="str">
        <x:v>Worked</x:v>
      </x:c>
      <x:c r="K2250" t="str">
        <x:v>Employee 2347; home branch Manchester; assigned role Operative Driver | Deployment branch: Manchester | Actual role: Operative Driver | Jobs: 401155 | Customers: EVLO | Actual hours: 9.5; source records: 1</x:v>
      </x:c>
      <x:c r="L2250" t="str">
        <x:v>Include</x:v>
      </x:c>
      <x:c r="M2250"/>
      <x:c r="N2250"/>
    </x:row>
    <x:row r="2251">
      <x:c r="A2251" t="str">
        <x:v>Norbert Kocinec|2026-03-27</x:v>
      </x:c>
      <x:c r="B2251" s="888" t="n">
        <x:v>46108</x:v>
      </x:c>
      <x:c r="C2251" t="str">
        <x:v>Norbert Kocinec</x:v>
      </x:c>
      <x:c r="D2251" t="str">
        <x:v>Permanent</x:v>
      </x:c>
      <x:c r="E2251" t="str">
        <x:v>Manchester</x:v>
      </x:c>
      <x:c r="F2251" t="str">
        <x:v>Operative Driver</x:v>
      </x:c>
      <x:c r="G2251" t="str">
        <x:v>398317B</x:v>
      </x:c>
      <x:c r="H2251" t="str">
        <x:v>Restore Harrow Green</x:v>
      </x:c>
      <x:c r="I2251" s="22" t="n">
        <x:v>6</x:v>
      </x:c>
      <x:c r="J2251" t="str">
        <x:v>Worked</x:v>
      </x:c>
      <x:c r="K2251" t="str">
        <x:v>Employee 2347; home branch Manchester; assigned role Operative Driver | Deployment branch: Manchester | Actual role: Operative Driver | Jobs: 398317B | Customers: Restore Harrow Green | Actual hours: 6.0; source records: 1</x:v>
      </x:c>
      <x:c r="L2251" t="str">
        <x:v>Include</x:v>
      </x:c>
      <x:c r="M2251"/>
      <x:c r="N2251"/>
    </x:row>
    <x:row r="2252">
      <x:c r="A2252" t="str">
        <x:v>Norbert Kocinec|2026-03-30</x:v>
      </x:c>
      <x:c r="B2252" s="888" t="n">
        <x:v>46111</x:v>
      </x:c>
      <x:c r="C2252" t="str">
        <x:v>Norbert Kocinec</x:v>
      </x:c>
      <x:c r="D2252" t="str">
        <x:v>Permanent</x:v>
      </x:c>
      <x:c r="E2252" t="str">
        <x:v>Manchester</x:v>
      </x:c>
      <x:c r="F2252" t="str">
        <x:v>Operative Driver</x:v>
      </x:c>
      <x:c r="G2252" t="str">
        <x:v>397251</x:v>
      </x:c>
      <x:c r="H2252" t="str">
        <x:v>Lancaster University (Leadership Centre)</x:v>
      </x:c>
      <x:c r="I2252" s="22" t="n">
        <x:v>20</x:v>
      </x:c>
      <x:c r="J2252" t="str">
        <x:v>Worked</x:v>
      </x:c>
      <x:c r="K2252" t="str">
        <x:v>Employee 2347; home branch Manchester; assigned role Operative Driver | Deployment branch: Manchester | Actual role: Operative Driver | Jobs: 397251 | Customers: Lancaster University (Leadership Centre) | Actual hours: 20.0; source records: 1</x:v>
      </x:c>
      <x:c r="L2252" t="str">
        <x:v>Include</x:v>
      </x:c>
      <x:c r="M2252"/>
      <x:c r="N2252"/>
    </x:row>
    <x:row r="2253">
      <x:c r="A2253" t="str">
        <x:v>Norbert Kocinec|2026-03-31</x:v>
      </x:c>
      <x:c r="B2253" s="888" t="n">
        <x:v>46112</x:v>
      </x:c>
      <x:c r="C2253" t="str">
        <x:v>Norbert Kocinec</x:v>
      </x:c>
      <x:c r="D2253" t="str">
        <x:v>Permanent</x:v>
      </x:c>
      <x:c r="E2253" t="str">
        <x:v>Manchester</x:v>
      </x:c>
      <x:c r="F2253" t="str">
        <x:v>Operative Driver</x:v>
      </x:c>
      <x:c r="G2253" t="str">
        <x:v>397251</x:v>
      </x:c>
      <x:c r="H2253" t="str">
        <x:v>Lancaster University (Leadership Centre)</x:v>
      </x:c>
      <x:c r="I2253" s="22" t="n">
        <x:v>10</x:v>
      </x:c>
      <x:c r="J2253" t="str">
        <x:v>Worked</x:v>
      </x:c>
      <x:c r="K2253" t="str">
        <x:v>Employee 2347; home branch Manchester; assigned role Operative Driver | Deployment branch: Manchester | Actual role: Operative Driver | Jobs: 397251 | Customers: Lancaster University (Leadership Centre) | Actual hours: 10.0; source records: 1</x:v>
      </x:c>
      <x:c r="L2253" t="str">
        <x:v>Include</x:v>
      </x:c>
      <x:c r="M2253"/>
      <x:c r="N2253"/>
    </x:row>
    <x:row r="2254">
      <x:c r="A2254" t="str">
        <x:v>O Myton|2026-03-01</x:v>
      </x:c>
      <x:c r="B2254" s="888" t="n">
        <x:v>46082</x:v>
      </x:c>
      <x:c r="C2254" t="str">
        <x:v>O Myton</x:v>
      </x:c>
      <x:c r="D2254" t="str">
        <x:v>Permanent</x:v>
      </x:c>
      <x:c r="E2254" t="str">
        <x:v>Thurrock</x:v>
      </x:c>
      <x:c r="F2254" t="str">
        <x:v>Operative Porter</x:v>
      </x:c>
      <x:c r="G2254" t="str">
        <x:v>400593</x:v>
      </x:c>
      <x:c r="H2254" t="str">
        <x:v>Bank of America Merrill Lynch</x:v>
      </x:c>
      <x:c r="I2254" s="22" t="n">
        <x:v>8.5</x:v>
      </x:c>
      <x:c r="J2254" t="str">
        <x:v>Worked</x:v>
      </x:c>
      <x:c r="K2254" t="str">
        <x:v>Employee 103182; home branch Thurrock; assigned role Operative Porter | Deployment branch: Thurrock | Actual role: Operative Porter | Jobs: 400593 | Customers: Bank of America Merrill Lynch | Actual hours: 8.5; source records: 1</x:v>
      </x:c>
      <x:c r="L2254" t="str">
        <x:v>Include</x:v>
      </x:c>
      <x:c r="M2254"/>
      <x:c r="N2254"/>
    </x:row>
    <x:row r="2255">
      <x:c r="A2255" t="str">
        <x:v>O Myton|2026-03-02</x:v>
      </x:c>
      <x:c r="B2255" s="888" t="n">
        <x:v>46083</x:v>
      </x:c>
      <x:c r="C2255" t="str">
        <x:v>O Myton</x:v>
      </x:c>
      <x:c r="D2255" t="str">
        <x:v>Permanent</x:v>
      </x:c>
      <x:c r="E2255" t="str">
        <x:v>Thurrock</x:v>
      </x:c>
      <x:c r="F2255" t="str">
        <x:v>Operative Porter</x:v>
      </x:c>
      <x:c r="G2255" t="str">
        <x:v>400593</x:v>
      </x:c>
      <x:c r="H2255" t="str">
        <x:v>Bank of America Merrill Lynch</x:v>
      </x:c>
      <x:c r="I2255" s="22" t="n">
        <x:v>8.5</x:v>
      </x:c>
      <x:c r="J2255" t="str">
        <x:v>Worked</x:v>
      </x:c>
      <x:c r="K2255" t="str">
        <x:v>Employee 103182; home branch Thurrock; assigned role Operative Porter | Deployment branch: Thurrock | Actual role: Operative Skilled | Jobs: 400593 | Customers: Bank of America Merrill Lynch | Actual hours: 8.5; source records: 1</x:v>
      </x:c>
      <x:c r="L2255" t="str">
        <x:v>Include</x:v>
      </x:c>
      <x:c r="M2255"/>
      <x:c r="N2255"/>
    </x:row>
    <x:row r="2256">
      <x:c r="A2256" t="str">
        <x:v>O Myton|2026-03-03</x:v>
      </x:c>
      <x:c r="B2256" s="888" t="n">
        <x:v>46084</x:v>
      </x:c>
      <x:c r="C2256" t="str">
        <x:v>O Myton</x:v>
      </x:c>
      <x:c r="D2256" t="str">
        <x:v>Permanent</x:v>
      </x:c>
      <x:c r="E2256" t="str">
        <x:v>Thurrock</x:v>
      </x:c>
      <x:c r="F2256" t="str">
        <x:v>Operative Porter</x:v>
      </x:c>
      <x:c r="G2256" t="str">
        <x:v>400250</x:v>
      </x:c>
      <x:c r="H2256" t="str">
        <x:v>Apple Europe Limited</x:v>
      </x:c>
      <x:c r="I2256" s="22" t="n">
        <x:v>11.5</x:v>
      </x:c>
      <x:c r="J2256" t="str">
        <x:v>Worked</x:v>
      </x:c>
      <x:c r="K2256" t="str">
        <x:v>Employee 103182; home branch Thurrock; assigned role Operative Porter | Deployment branch: Thurrock | Actual role: Operative Porter | Jobs: 400250 | Customers: Apple Europe Limited | Actual hours: 11.5; source records: 1</x:v>
      </x:c>
      <x:c r="L2256" t="str">
        <x:v>Include</x:v>
      </x:c>
      <x:c r="M2256"/>
      <x:c r="N2256"/>
    </x:row>
    <x:row r="2257">
      <x:c r="A2257" t="str">
        <x:v>O Myton|2026-03-04</x:v>
      </x:c>
      <x:c r="B2257" s="888" t="n">
        <x:v>46085</x:v>
      </x:c>
      <x:c r="C2257" t="str">
        <x:v>O Myton</x:v>
      </x:c>
      <x:c r="D2257" t="str">
        <x:v>Permanent</x:v>
      </x:c>
      <x:c r="E2257" t="str">
        <x:v>Thurrock</x:v>
      </x:c>
      <x:c r="F2257" t="str">
        <x:v>Operative Porter</x:v>
      </x:c>
      <x:c r="G2257" t="str">
        <x:v>400250</x:v>
      </x:c>
      <x:c r="H2257" t="str">
        <x:v>Apple Europe Limited</x:v>
      </x:c>
      <x:c r="I2257" s="22" t="n">
        <x:v>11.5</x:v>
      </x:c>
      <x:c r="J2257" t="str">
        <x:v>Worked</x:v>
      </x:c>
      <x:c r="K2257" t="str">
        <x:v>Employee 103182; home branch Thurrock; assigned role Operative Porter | Deployment branch: Thurrock | Actual role: Operative Porter | Jobs: 400250 | Customers: Apple Europe Limited | Actual hours: 11.5; source records: 1</x:v>
      </x:c>
      <x:c r="L2257" t="str">
        <x:v>Include</x:v>
      </x:c>
      <x:c r="M2257"/>
      <x:c r="N2257"/>
    </x:row>
    <x:row r="2258">
      <x:c r="A2258" t="str">
        <x:v>O Myton|2026-03-05</x:v>
      </x:c>
      <x:c r="B2258" s="888" t="n">
        <x:v>46086</x:v>
      </x:c>
      <x:c r="C2258" t="str">
        <x:v>O Myton</x:v>
      </x:c>
      <x:c r="D2258" t="str">
        <x:v>Permanent</x:v>
      </x:c>
      <x:c r="E2258" t="str">
        <x:v>Thurrock</x:v>
      </x:c>
      <x:c r="F2258" t="str">
        <x:v>Operative Porter</x:v>
      </x:c>
      <x:c r="G2258" t="str">
        <x:v>400250</x:v>
      </x:c>
      <x:c r="H2258" t="str">
        <x:v>Apple Europe Limited</x:v>
      </x:c>
      <x:c r="I2258" s="22" t="n">
        <x:v>11.5</x:v>
      </x:c>
      <x:c r="J2258" t="str">
        <x:v>Worked</x:v>
      </x:c>
      <x:c r="K2258" t="str">
        <x:v>Employee 103182; home branch Thurrock; assigned role Operative Porter | Deployment branch: Thurrock | Actual role: Operative Porter | Jobs: 400250 | Customers: Apple Europe Limited | Actual hours: 11.5; source records: 1</x:v>
      </x:c>
      <x:c r="L2258" t="str">
        <x:v>Include</x:v>
      </x:c>
      <x:c r="M2258"/>
      <x:c r="N2258"/>
    </x:row>
    <x:row r="2259">
      <x:c r="A2259" t="str">
        <x:v>O Myton|2026-03-06</x:v>
      </x:c>
      <x:c r="B2259" s="888" t="n">
        <x:v>46087</x:v>
      </x:c>
      <x:c r="C2259" t="str">
        <x:v>O Myton</x:v>
      </x:c>
      <x:c r="D2259" t="str">
        <x:v>Permanent</x:v>
      </x:c>
      <x:c r="E2259" t="str">
        <x:v>Thurrock</x:v>
      </x:c>
      <x:c r="F2259" t="str">
        <x:v>Operative Porter</x:v>
      </x:c>
      <x:c r="G2259" t="str">
        <x:v>400816</x:v>
      </x:c>
      <x:c r="H2259" t="str">
        <x:v>Bank of America Merrill Lynch</x:v>
      </x:c>
      <x:c r="I2259" s="22" t="n">
        <x:v>5.5</x:v>
      </x:c>
      <x:c r="J2259" t="str">
        <x:v>Worked</x:v>
      </x:c>
      <x:c r="K2259" t="str">
        <x:v>Employee 103182; home branch Thurrock; assigned role Operative Porter | Deployment branch: Thurrock | Actual role: Operative Porter | Jobs: 400816 | Customers: Bank of America Merrill Lynch | Actual hours: 5.5; source records: 1</x:v>
      </x:c>
      <x:c r="L2259" t="str">
        <x:v>Include</x:v>
      </x:c>
      <x:c r="M2259"/>
      <x:c r="N2259"/>
    </x:row>
    <x:row r="2260">
      <x:c r="A2260" t="str">
        <x:v>O Myton|2026-03-08</x:v>
      </x:c>
      <x:c r="B2260" s="888" t="n">
        <x:v>46089</x:v>
      </x:c>
      <x:c r="C2260" t="str">
        <x:v>O Myton</x:v>
      </x:c>
      <x:c r="D2260" t="str">
        <x:v>Permanent</x:v>
      </x:c>
      <x:c r="E2260" t="str">
        <x:v>Thurrock</x:v>
      </x:c>
      <x:c r="F2260" t="str">
        <x:v>Operative Porter</x:v>
      </x:c>
      <x:c r="G2260" t="str">
        <x:v>400816</x:v>
      </x:c>
      <x:c r="H2260" t="str">
        <x:v>Bank of America Merrill Lynch</x:v>
      </x:c>
      <x:c r="I2260" s="22" t="n">
        <x:v>8.5</x:v>
      </x:c>
      <x:c r="J2260" t="str">
        <x:v>Worked</x:v>
      </x:c>
      <x:c r="K2260" t="str">
        <x:v>Employee 103182; home branch Thurrock; assigned role Operative Porter | Deployment branch: Thurrock | Actual role: Operative Porter | Jobs: 400816 | Customers: Bank of America Merrill Lynch | Actual hours: 8.5; source records: 1</x:v>
      </x:c>
      <x:c r="L2260" t="str">
        <x:v>Include</x:v>
      </x:c>
      <x:c r="M2260"/>
      <x:c r="N2260"/>
    </x:row>
    <x:row r="2261">
      <x:c r="A2261" t="str">
        <x:v>O Myton|2026-03-09</x:v>
      </x:c>
      <x:c r="B2261" s="888" t="n">
        <x:v>46090</x:v>
      </x:c>
      <x:c r="C2261" t="str">
        <x:v>O Myton</x:v>
      </x:c>
      <x:c r="D2261" t="str">
        <x:v>Permanent</x:v>
      </x:c>
      <x:c r="E2261" t="str">
        <x:v>Thurrock</x:v>
      </x:c>
      <x:c r="F2261" t="str">
        <x:v>Operative Porter</x:v>
      </x:c>
      <x:c r="G2261" t="str">
        <x:v>400816</x:v>
      </x:c>
      <x:c r="H2261" t="str">
        <x:v>Bank of America Merrill Lynch</x:v>
      </x:c>
      <x:c r="I2261" s="22" t="n">
        <x:v>8.5</x:v>
      </x:c>
      <x:c r="J2261" t="str">
        <x:v>Worked</x:v>
      </x:c>
      <x:c r="K2261" t="str">
        <x:v>Employee 103182; home branch Thurrock; assigned role Operative Porter | Deployment branch: Thurrock | Actual role: Operative Porter | Jobs: 400816 | Customers: Bank of America Merrill Lynch | Actual hours: 8.5; source records: 1</x:v>
      </x:c>
      <x:c r="L2261" t="str">
        <x:v>Include</x:v>
      </x:c>
      <x:c r="M2261"/>
      <x:c r="N2261"/>
    </x:row>
    <x:row r="2262">
      <x:c r="A2262" t="str">
        <x:v>O Myton|2026-03-10</x:v>
      </x:c>
      <x:c r="B2262" s="888" t="n">
        <x:v>46091</x:v>
      </x:c>
      <x:c r="C2262" t="str">
        <x:v>O Myton</x:v>
      </x:c>
      <x:c r="D2262" t="str">
        <x:v>Permanent</x:v>
      </x:c>
      <x:c r="E2262" t="str">
        <x:v>Thurrock</x:v>
      </x:c>
      <x:c r="F2262" t="str">
        <x:v>Operative Porter</x:v>
      </x:c>
      <x:c r="G2262" t="str">
        <x:v>399578</x:v>
      </x:c>
      <x:c r="H2262" t="str">
        <x:v>Knotel UK Ltd</x:v>
      </x:c>
      <x:c r="I2262" s="22" t="n">
        <x:v>7.5</x:v>
      </x:c>
      <x:c r="J2262" t="str">
        <x:v>Worked</x:v>
      </x:c>
      <x:c r="K2262" t="str">
        <x:v>Employee 103182; home branch Thurrock; assigned role Operative Porter | Deployment branch: Thurrock | Actual role: Operative Porter | Jobs: 399578 | Customers: Knotel UK Ltd | Actual hours: 7.5; source records: 1</x:v>
      </x:c>
      <x:c r="L2262" t="str">
        <x:v>Include</x:v>
      </x:c>
      <x:c r="M2262"/>
      <x:c r="N2262"/>
    </x:row>
    <x:row r="2263">
      <x:c r="A2263" t="str">
        <x:v>O Myton|2026-03-11</x:v>
      </x:c>
      <x:c r="B2263" s="888" t="n">
        <x:v>46092</x:v>
      </x:c>
      <x:c r="C2263" t="str">
        <x:v>O Myton</x:v>
      </x:c>
      <x:c r="D2263" t="str">
        <x:v>Permanent</x:v>
      </x:c>
      <x:c r="E2263" t="str">
        <x:v>Thurrock</x:v>
      </x:c>
      <x:c r="F2263" t="str">
        <x:v>Operative Porter</x:v>
      </x:c>
      <x:c r="G2263" t="str">
        <x:v>400946</x:v>
      </x:c>
      <x:c r="H2263" t="str">
        <x:v>Bank of America Merrill Lynch</x:v>
      </x:c>
      <x:c r="I2263" s="22" t="n">
        <x:v>8.5</x:v>
      </x:c>
      <x:c r="J2263" t="str">
        <x:v>Worked</x:v>
      </x:c>
      <x:c r="K2263" t="str">
        <x:v>Employee 103182; home branch Thurrock; assigned role Operative Porter | Deployment branch: Thurrock | Actual role: Operative Porter | Jobs: 400946 | Customers: Bank of America Merrill Lynch | Actual hours: 8.5; source records: 1</x:v>
      </x:c>
      <x:c r="L2263" t="str">
        <x:v>Include</x:v>
      </x:c>
      <x:c r="M2263"/>
      <x:c r="N2263"/>
    </x:row>
    <x:row r="2264">
      <x:c r="A2264" t="str">
        <x:v>O Myton|2026-03-12</x:v>
      </x:c>
      <x:c r="B2264" s="888" t="n">
        <x:v>46093</x:v>
      </x:c>
      <x:c r="C2264" t="str">
        <x:v>O Myton</x:v>
      </x:c>
      <x:c r="D2264" t="str">
        <x:v>Permanent</x:v>
      </x:c>
      <x:c r="E2264" t="str">
        <x:v>Thurrock</x:v>
      </x:c>
      <x:c r="F2264" t="str">
        <x:v>Operative Porter</x:v>
      </x:c>
      <x:c r="G2264" t="str">
        <x:v>398083</x:v>
      </x:c>
      <x:c r="H2264" t="str">
        <x:v>Thomas/Selthia Irene</x:v>
      </x:c>
      <x:c r="I2264" s="22" t="n">
        <x:v>8</x:v>
      </x:c>
      <x:c r="J2264" t="str">
        <x:v>Worked</x:v>
      </x:c>
      <x:c r="K2264" t="str">
        <x:v>Employee 103182; home branch Thurrock; assigned role Operative Porter | Deployment branch: Thurrock | Actual role: Operative Porter | Jobs: 398083 | Customers: Thomas/Selthia Irene | Actual hours: 8.0; source records: 1</x:v>
      </x:c>
      <x:c r="L2264" t="str">
        <x:v>Include</x:v>
      </x:c>
      <x:c r="M2264"/>
      <x:c r="N2264"/>
    </x:row>
    <x:row r="2265">
      <x:c r="A2265" t="str">
        <x:v>O Myton|2026-03-13</x:v>
      </x:c>
      <x:c r="B2265" s="888" t="n">
        <x:v>46094</x:v>
      </x:c>
      <x:c r="C2265" t="str">
        <x:v>O Myton</x:v>
      </x:c>
      <x:c r="D2265" t="str">
        <x:v>Permanent</x:v>
      </x:c>
      <x:c r="E2265" t="str">
        <x:v>Thurrock</x:v>
      </x:c>
      <x:c r="F2265" t="str">
        <x:v>Operative Porter</x:v>
      </x:c>
      <x:c r="G2265" t="str">
        <x:v>400946, 396776</x:v>
      </x:c>
      <x:c r="H2265" t="str">
        <x:v>Bank of America Merrill Lynch; Olupemi/Mr Olufunmilayo</x:v>
      </x:c>
      <x:c r="I2265" s="22" t="n">
        <x:v>12.5</x:v>
      </x:c>
      <x:c r="J2265" t="str">
        <x:v>Worked — 2 records</x:v>
      </x:c>
      <x:c r="K2265" t="str">
        <x:v>Employee 103182; home branch Thurrock; assigned role Operative Porter | Deployment branch: Thurrock | Actual role: Operative Porter | Jobs: 400946, 396776 | Customers: Bank of America Merrill Lynch; Olupemi/Mr Olufunmilayo | Actual hours: 12.5; source records: 2</x:v>
      </x:c>
      <x:c r="L2265" t="str">
        <x:v>Include</x:v>
      </x:c>
      <x:c r="M2265"/>
      <x:c r="N2265"/>
    </x:row>
    <x:row r="2266">
      <x:c r="A2266" t="str">
        <x:v>O Myton|2026-03-14</x:v>
      </x:c>
      <x:c r="B2266" s="888" t="n">
        <x:v>46095</x:v>
      </x:c>
      <x:c r="C2266" t="str">
        <x:v>O Myton</x:v>
      </x:c>
      <x:c r="D2266" t="str">
        <x:v>Permanent</x:v>
      </x:c>
      <x:c r="E2266" t="str">
        <x:v>Thurrock</x:v>
      </x:c>
      <x:c r="F2266" t="str">
        <x:v>Operative Porter</x:v>
      </x:c>
      <x:c r="G2266" t="str">
        <x:v>400534</x:v>
      </x:c>
      <x:c r="H2266" t="str">
        <x:v>Bank of America Merrill Lynch</x:v>
      </x:c>
      <x:c r="I2266" s="22" t="n">
        <x:v>7.5</x:v>
      </x:c>
      <x:c r="J2266" t="str">
        <x:v>Worked</x:v>
      </x:c>
      <x:c r="K2266" t="str">
        <x:v>Employee 103182; home branch Thurrock; assigned role Operative Porter | Deployment branch: Thurrock | Actual role: Operative Porter | Jobs: 400534 | Customers: Bank of America Merrill Lynch | Actual hours: 7.5; source records: 1</x:v>
      </x:c>
      <x:c r="L2266" t="str">
        <x:v>Include</x:v>
      </x:c>
      <x:c r="M2266"/>
      <x:c r="N2266"/>
    </x:row>
    <x:row r="2267">
      <x:c r="A2267" t="str">
        <x:v>O Myton|2026-03-15</x:v>
      </x:c>
      <x:c r="B2267" s="888" t="n">
        <x:v>46096</x:v>
      </x:c>
      <x:c r="C2267" t="str">
        <x:v>O Myton</x:v>
      </x:c>
      <x:c r="D2267" t="str">
        <x:v>Permanent</x:v>
      </x:c>
      <x:c r="E2267" t="str">
        <x:v>Thurrock</x:v>
      </x:c>
      <x:c r="F2267" t="str">
        <x:v>Operative Porter</x:v>
      </x:c>
      <x:c r="G2267" t="str">
        <x:v>400946</x:v>
      </x:c>
      <x:c r="H2267" t="str">
        <x:v>Bank of America Merrill Lynch</x:v>
      </x:c>
      <x:c r="I2267" s="22" t="n">
        <x:v>8.5</x:v>
      </x:c>
      <x:c r="J2267" t="str">
        <x:v>Worked</x:v>
      </x:c>
      <x:c r="K2267" t="str">
        <x:v>Employee 103182; home branch Thurrock; assigned role Operative Porter | Deployment branch: Thurrock | Actual role: Operative Porter | Jobs: 400946 | Customers: Bank of America Merrill Lynch | Actual hours: 8.5; source records: 1</x:v>
      </x:c>
      <x:c r="L2267" t="str">
        <x:v>Include</x:v>
      </x:c>
      <x:c r="M2267"/>
      <x:c r="N2267"/>
    </x:row>
    <x:row r="2268">
      <x:c r="A2268" t="str">
        <x:v>O Myton|2026-03-16</x:v>
      </x:c>
      <x:c r="B2268" s="888" t="n">
        <x:v>46097</x:v>
      </x:c>
      <x:c r="C2268" t="str">
        <x:v>O Myton</x:v>
      </x:c>
      <x:c r="D2268" t="str">
        <x:v>Permanent</x:v>
      </x:c>
      <x:c r="E2268" t="str">
        <x:v>Thurrock</x:v>
      </x:c>
      <x:c r="F2268" t="str">
        <x:v>Operative Porter</x:v>
      </x:c>
      <x:c r="G2268" t="str">
        <x:v>400946</x:v>
      </x:c>
      <x:c r="H2268" t="str">
        <x:v>Bank of America Merrill Lynch</x:v>
      </x:c>
      <x:c r="I2268" s="22" t="n">
        <x:v>8.5</x:v>
      </x:c>
      <x:c r="J2268" t="str">
        <x:v>Worked</x:v>
      </x:c>
      <x:c r="K2268" t="str">
        <x:v>Employee 103182; home branch Thurrock; assigned role Operative Porter | Deployment branch: Thurrock | Actual role: Operative Porter | Jobs: 400946 | Customers: Bank of America Merrill Lynch | Actual hours: 8.5; source records: 1</x:v>
      </x:c>
      <x:c r="L2268" t="str">
        <x:v>Include</x:v>
      </x:c>
      <x:c r="M2268"/>
      <x:c r="N2268"/>
    </x:row>
    <x:row r="2269">
      <x:c r="A2269" t="str">
        <x:v>O Myton|2026-03-17</x:v>
      </x:c>
      <x:c r="B2269" s="888" t="n">
        <x:v>46098</x:v>
      </x:c>
      <x:c r="C2269" t="str">
        <x:v>O Myton</x:v>
      </x:c>
      <x:c r="D2269" t="str">
        <x:v>Permanent</x:v>
      </x:c>
      <x:c r="E2269" t="str">
        <x:v>Thurrock</x:v>
      </x:c>
      <x:c r="F2269" t="str">
        <x:v>Operative Porter</x:v>
      </x:c>
      <x:c r="G2269" t="str">
        <x:v>396207</x:v>
      </x:c>
      <x:c r="H2269" t="str">
        <x:v>Linklaters LLP</x:v>
      </x:c>
      <x:c r="I2269" s="22" t="n">
        <x:v>18</x:v>
      </x:c>
      <x:c r="J2269" t="str">
        <x:v>Worked</x:v>
      </x:c>
      <x:c r="K2269" t="str">
        <x:v>Employee 103182; home branch Thurrock; assigned role Operative Porter | Deployment branch: Thurrock | Actual role: Operative Porter | Jobs: 396207 | Customers: Linklaters LLP | Actual hours: 18.0; source records: 1</x:v>
      </x:c>
      <x:c r="L2269" t="str">
        <x:v>Include</x:v>
      </x:c>
      <x:c r="M2269"/>
      <x:c r="N2269"/>
    </x:row>
    <x:row r="2270">
      <x:c r="A2270" t="str">
        <x:v>O Myton|2026-03-18</x:v>
      </x:c>
      <x:c r="B2270" s="888" t="n">
        <x:v>46099</x:v>
      </x:c>
      <x:c r="C2270" t="str">
        <x:v>O Myton</x:v>
      </x:c>
      <x:c r="D2270" t="str">
        <x:v>Permanent</x:v>
      </x:c>
      <x:c r="E2270" t="str">
        <x:v>Thurrock</x:v>
      </x:c>
      <x:c r="F2270" t="str">
        <x:v>Operative Porter</x:v>
      </x:c>
      <x:c r="G2270" t="str">
        <x:v>401075, 396207</x:v>
      </x:c>
      <x:c r="H2270" t="str">
        <x:v>Bank of America Merrill Lynch; Linklaters LLP</x:v>
      </x:c>
      <x:c r="I2270" s="22" t="n">
        <x:v>17</x:v>
      </x:c>
      <x:c r="J2270" t="str">
        <x:v>Worked — 2 records</x:v>
      </x:c>
      <x:c r="K2270" t="str">
        <x:v>Employee 103182; home branch Thurrock; assigned role Operative Porter | Deployment branch: Thurrock | Actual role: Operative Porter, Operative Skilled | Jobs: 401075, 396207 | Customers: Bank of America Merrill Lynch; Linklaters LLP | Actual hours: 17.0; source records: 2</x:v>
      </x:c>
      <x:c r="L2270" t="str">
        <x:v>Include</x:v>
      </x:c>
      <x:c r="M2270"/>
      <x:c r="N2270"/>
    </x:row>
    <x:row r="2271">
      <x:c r="A2271" t="str">
        <x:v>O Myton|2026-03-19</x:v>
      </x:c>
      <x:c r="B2271" s="888" t="n">
        <x:v>46100</x:v>
      </x:c>
      <x:c r="C2271" t="str">
        <x:v>O Myton</x:v>
      </x:c>
      <x:c r="D2271" t="str">
        <x:v>Permanent</x:v>
      </x:c>
      <x:c r="E2271" t="str">
        <x:v>Thurrock</x:v>
      </x:c>
      <x:c r="F2271" t="str">
        <x:v>Operative Porter</x:v>
      </x:c>
      <x:c r="G2271" t="str">
        <x:v>396207, 396844</x:v>
      </x:c>
      <x:c r="H2271" t="str">
        <x:v>Linklaters LLP; Streete/Ms Marsha</x:v>
      </x:c>
      <x:c r="I2271" s="22" t="n">
        <x:v>16</x:v>
      </x:c>
      <x:c r="J2271" t="str">
        <x:v>Worked — 2 records</x:v>
      </x:c>
      <x:c r="K2271" t="str">
        <x:v>Employee 103182; home branch Thurrock; assigned role Operative Porter | Deployment branch: Thurrock | Actual role: Operative Porter, Operative Skilled | Jobs: 396207, 396844 | Customers: Linklaters LLP; Streete/Ms Marsha | Actual hours: 16.0; source records: 2</x:v>
      </x:c>
      <x:c r="L2271" t="str">
        <x:v>Include</x:v>
      </x:c>
      <x:c r="M2271"/>
      <x:c r="N2271"/>
    </x:row>
    <x:row r="2272">
      <x:c r="A2272" t="str">
        <x:v>O Myton|2026-03-20</x:v>
      </x:c>
      <x:c r="B2272" s="888" t="n">
        <x:v>46101</x:v>
      </x:c>
      <x:c r="C2272" t="str">
        <x:v>O Myton</x:v>
      </x:c>
      <x:c r="D2272" t="str">
        <x:v>Permanent</x:v>
      </x:c>
      <x:c r="E2272" t="str">
        <x:v>Thurrock</x:v>
      </x:c>
      <x:c r="F2272" t="str">
        <x:v>Operative Porter</x:v>
      </x:c>
      <x:c r="G2272" t="str">
        <x:v>399150, 396207</x:v>
      </x:c>
      <x:c r="H2272" t="str">
        <x:v>Kite Lake Capital Management (UK) LLP; Linklaters LLP</x:v>
      </x:c>
      <x:c r="I2272" s="22" t="n">
        <x:v>18.5</x:v>
      </x:c>
      <x:c r="J2272" t="str">
        <x:v>Worked — 2 records</x:v>
      </x:c>
      <x:c r="K2272" t="str">
        <x:v>Employee 103182; home branch Thurrock; assigned role Operative Porter | Deployment branch: Thurrock | Actual role: Operative Porter | Jobs: 399150, 396207 | Customers: Kite Lake Capital Management (UK) LLP; Linklaters LLP | Actual hours: 18.5; source records: 2</x:v>
      </x:c>
      <x:c r="L2272" t="str">
        <x:v>Include</x:v>
      </x:c>
      <x:c r="M2272"/>
      <x:c r="N2272"/>
    </x:row>
    <x:row r="2273">
      <x:c r="A2273" t="str">
        <x:v>O Myton|2026-03-21</x:v>
      </x:c>
      <x:c r="B2273" s="888" t="n">
        <x:v>46102</x:v>
      </x:c>
      <x:c r="C2273" t="str">
        <x:v>O Myton</x:v>
      </x:c>
      <x:c r="D2273" t="str">
        <x:v>Permanent</x:v>
      </x:c>
      <x:c r="E2273" t="str">
        <x:v>Thurrock</x:v>
      </x:c>
      <x:c r="F2273" t="str">
        <x:v>Operative Porter</x:v>
      </x:c>
      <x:c r="G2273" t="str">
        <x:v>401075</x:v>
      </x:c>
      <x:c r="H2273" t="str">
        <x:v>Bank of America Merrill Lynch</x:v>
      </x:c>
      <x:c r="I2273" s="22" t="n">
        <x:v>8.5</x:v>
      </x:c>
      <x:c r="J2273" t="str">
        <x:v>Worked</x:v>
      </x:c>
      <x:c r="K2273" t="str">
        <x:v>Employee 103182; home branch Thurrock; assigned role Operative Porter | Deployment branch: Thurrock | Actual role: Operative Porter | Jobs: 401075 | Customers: Bank of America Merrill Lynch | Actual hours: 8.5; source records: 1</x:v>
      </x:c>
      <x:c r="L2273" t="str">
        <x:v>Include</x:v>
      </x:c>
      <x:c r="M2273"/>
      <x:c r="N2273"/>
    </x:row>
    <x:row r="2274">
      <x:c r="A2274" t="str">
        <x:v>O Myton|2026-03-23</x:v>
      </x:c>
      <x:c r="B2274" s="888" t="n">
        <x:v>46104</x:v>
      </x:c>
      <x:c r="C2274" t="str">
        <x:v>O Myton</x:v>
      </x:c>
      <x:c r="D2274" t="str">
        <x:v>Permanent</x:v>
      </x:c>
      <x:c r="E2274" t="str">
        <x:v>Thurrock</x:v>
      </x:c>
      <x:c r="F2274" t="str">
        <x:v>Operative Porter</x:v>
      </x:c>
      <x:c r="G2274" t="str">
        <x:v>401075</x:v>
      </x:c>
      <x:c r="H2274" t="str">
        <x:v>Bank of America Merrill Lynch</x:v>
      </x:c>
      <x:c r="I2274" s="22" t="n">
        <x:v>8.5</x:v>
      </x:c>
      <x:c r="J2274" t="str">
        <x:v>Worked</x:v>
      </x:c>
      <x:c r="K2274" t="str">
        <x:v>Employee 103182; home branch Thurrock; assigned role Operative Porter | Deployment branch: Thurrock | Actual role: Operative Skilled | Jobs: 401075 | Customers: Bank of America Merrill Lynch | Actual hours: 8.5; source records: 1</x:v>
      </x:c>
      <x:c r="L2274" t="str">
        <x:v>Include</x:v>
      </x:c>
      <x:c r="M2274"/>
      <x:c r="N2274"/>
    </x:row>
    <x:row r="2275">
      <x:c r="A2275" t="str">
        <x:v>O Myton|2026-03-24</x:v>
      </x:c>
      <x:c r="B2275" s="888" t="n">
        <x:v>46105</x:v>
      </x:c>
      <x:c r="C2275" t="str">
        <x:v>O Myton</x:v>
      </x:c>
      <x:c r="D2275" t="str">
        <x:v>Permanent</x:v>
      </x:c>
      <x:c r="E2275" t="str">
        <x:v>Thurrock</x:v>
      </x:c>
      <x:c r="F2275" t="str">
        <x:v>Operative Porter</x:v>
      </x:c>
      <x:c r="G2275" t="str">
        <x:v>398171</x:v>
      </x:c>
      <x:c r="H2275" t="str">
        <x:v>Two Sigma</x:v>
      </x:c>
      <x:c r="I2275" s="22" t="n">
        <x:v>5.5</x:v>
      </x:c>
      <x:c r="J2275" t="str">
        <x:v>Worked</x:v>
      </x:c>
      <x:c r="K2275" t="str">
        <x:v>Employee 103182; home branch Thurrock; assigned role Operative Porter | Deployment branch: Thurrock | Actual role: Operative Skilled | Jobs: 398171 | Customers: Two Sigma | Actual hours: 5.5; source records: 1</x:v>
      </x:c>
      <x:c r="L2275" t="str">
        <x:v>Include</x:v>
      </x:c>
      <x:c r="M2275"/>
      <x:c r="N2275"/>
    </x:row>
    <x:row r="2276">
      <x:c r="A2276" t="str">
        <x:v>O Myton|2026-03-25</x:v>
      </x:c>
      <x:c r="B2276" s="888" t="n">
        <x:v>46106</x:v>
      </x:c>
      <x:c r="C2276" t="str">
        <x:v>O Myton</x:v>
      </x:c>
      <x:c r="D2276" t="str">
        <x:v>Permanent</x:v>
      </x:c>
      <x:c r="E2276" t="str">
        <x:v>Thurrock</x:v>
      </x:c>
      <x:c r="F2276" t="str">
        <x:v>Operative Porter</x:v>
      </x:c>
      <x:c r="G2276" t="str">
        <x:v>401218, 396207</x:v>
      </x:c>
      <x:c r="H2276" t="str">
        <x:v>Bank of America Merrill Lynch; Linklaters LLP</x:v>
      </x:c>
      <x:c r="I2276" s="22" t="n">
        <x:v>15.5</x:v>
      </x:c>
      <x:c r="J2276" t="str">
        <x:v>Worked — 2 records</x:v>
      </x:c>
      <x:c r="K2276" t="str">
        <x:v>Employee 103182; home branch Thurrock; assigned role Operative Porter | Deployment branch: Thurrock | Actual role: Operative Porter | Jobs: 401218, 396207 | Customers: Bank of America Merrill Lynch; Linklaters LLP | Actual hours: 15.5; source records: 2</x:v>
      </x:c>
      <x:c r="L2276" t="str">
        <x:v>Include</x:v>
      </x:c>
      <x:c r="M2276"/>
      <x:c r="N2276"/>
    </x:row>
    <x:row r="2277">
      <x:c r="A2277" t="str">
        <x:v>O Myton|2026-03-26</x:v>
      </x:c>
      <x:c r="B2277" s="888" t="n">
        <x:v>46107</x:v>
      </x:c>
      <x:c r="C2277" t="str">
        <x:v>O Myton</x:v>
      </x:c>
      <x:c r="D2277" t="str">
        <x:v>Permanent</x:v>
      </x:c>
      <x:c r="E2277" t="str">
        <x:v>Thurrock</x:v>
      </x:c>
      <x:c r="F2277" t="str">
        <x:v>Operative Porter</x:v>
      </x:c>
      <x:c r="G2277" t="str">
        <x:v>398171</x:v>
      </x:c>
      <x:c r="H2277" t="str">
        <x:v>Two Sigma</x:v>
      </x:c>
      <x:c r="I2277" s="22" t="n">
        <x:v>9</x:v>
      </x:c>
      <x:c r="J2277" t="str">
        <x:v>Worked</x:v>
      </x:c>
      <x:c r="K2277" t="str">
        <x:v>Employee 103182; home branch Thurrock; assigned role Operative Porter | Deployment branch: Thurrock | Actual role: Operative Porter | Jobs: 398171 | Customers: Two Sigma | Actual hours: 9.0; source records: 1</x:v>
      </x:c>
      <x:c r="L2277" t="str">
        <x:v>Include</x:v>
      </x:c>
      <x:c r="M2277"/>
      <x:c r="N2277"/>
    </x:row>
    <x:row r="2278">
      <x:c r="A2278" t="str">
        <x:v>O Myton|2026-03-27</x:v>
      </x:c>
      <x:c r="B2278" s="888" t="n">
        <x:v>46108</x:v>
      </x:c>
      <x:c r="C2278" t="str">
        <x:v>O Myton</x:v>
      </x:c>
      <x:c r="D2278" t="str">
        <x:v>Permanent</x:v>
      </x:c>
      <x:c r="E2278" t="str">
        <x:v>Thurrock</x:v>
      </x:c>
      <x:c r="F2278" t="str">
        <x:v>Operative Porter</x:v>
      </x:c>
      <x:c r="G2278" t="str">
        <x:v>399620</x:v>
      </x:c>
      <x:c r="H2278" t="str">
        <x:v>Accenture UK Ltd</x:v>
      </x:c>
      <x:c r="I2278" s="22" t="n">
        <x:v>8.5</x:v>
      </x:c>
      <x:c r="J2278" t="str">
        <x:v>Worked</x:v>
      </x:c>
      <x:c r="K2278" t="str">
        <x:v>Employee 103182; home branch Thurrock; assigned role Operative Porter | Deployment branch: Thurrock | Actual role: Operative Porter | Jobs: 399620 | Customers: Accenture UK Ltd | Actual hours: 8.5; source records: 1</x:v>
      </x:c>
      <x:c r="L2278" t="str">
        <x:v>Include</x:v>
      </x:c>
      <x:c r="M2278"/>
      <x:c r="N2278"/>
    </x:row>
    <x:row r="2279">
      <x:c r="A2279" t="str">
        <x:v>O Myton|2026-03-28</x:v>
      </x:c>
      <x:c r="B2279" s="888" t="n">
        <x:v>46109</x:v>
      </x:c>
      <x:c r="C2279" t="str">
        <x:v>O Myton</x:v>
      </x:c>
      <x:c r="D2279" t="str">
        <x:v>Permanent</x:v>
      </x:c>
      <x:c r="E2279" t="str">
        <x:v>Thurrock</x:v>
      </x:c>
      <x:c r="F2279" t="str">
        <x:v>Operative Porter</x:v>
      </x:c>
      <x:c r="G2279" t="str">
        <x:v>401218</x:v>
      </x:c>
      <x:c r="H2279" t="str">
        <x:v>Bank of America Merrill Lynch</x:v>
      </x:c>
      <x:c r="I2279" s="22" t="n">
        <x:v>6.5</x:v>
      </x:c>
      <x:c r="J2279" t="str">
        <x:v>Worked</x:v>
      </x:c>
      <x:c r="K2279" t="str">
        <x:v>Employee 103182; home branch Thurrock; assigned role Operative Porter | Deployment branch: Thurrock | Actual role: Operative Porter | Jobs: 401218 | Customers: Bank of America Merrill Lynch | Actual hours: 6.5; source records: 1</x:v>
      </x:c>
      <x:c r="L2279" t="str">
        <x:v>Include</x:v>
      </x:c>
      <x:c r="M2279"/>
      <x:c r="N2279"/>
    </x:row>
    <x:row r="2280">
      <x:c r="A2280" t="str">
        <x:v>O Myton|2026-03-29</x:v>
      </x:c>
      <x:c r="B2280" s="888" t="n">
        <x:v>46110</x:v>
      </x:c>
      <x:c r="C2280" t="str">
        <x:v>O Myton</x:v>
      </x:c>
      <x:c r="D2280" t="str">
        <x:v>Permanent</x:v>
      </x:c>
      <x:c r="E2280" t="str">
        <x:v>Thurrock</x:v>
      </x:c>
      <x:c r="F2280" t="str">
        <x:v>Operative Porter</x:v>
      </x:c>
      <x:c r="G2280" t="str">
        <x:v>396207</x:v>
      </x:c>
      <x:c r="H2280" t="str">
        <x:v>Linklaters LLP</x:v>
      </x:c>
      <x:c r="I2280" s="22" t="n">
        <x:v>9</x:v>
      </x:c>
      <x:c r="J2280" t="str">
        <x:v>Worked</x:v>
      </x:c>
      <x:c r="K2280" t="str">
        <x:v>Employee 103182; home branch Thurrock; assigned role Operative Porter | Deployment branch: Thurrock | Actual role: Operative Porter | Jobs: 396207 | Customers: Linklaters LLP | Actual hours: 9.0; source records: 1</x:v>
      </x:c>
      <x:c r="L2280" t="str">
        <x:v>Include</x:v>
      </x:c>
      <x:c r="M2280"/>
      <x:c r="N2280"/>
    </x:row>
    <x:row r="2281">
      <x:c r="A2281" t="str">
        <x:v>O Myton|2026-03-30</x:v>
      </x:c>
      <x:c r="B2281" s="888" t="n">
        <x:v>46111</x:v>
      </x:c>
      <x:c r="C2281" t="str">
        <x:v>O Myton</x:v>
      </x:c>
      <x:c r="D2281" t="str">
        <x:v>Permanent</x:v>
      </x:c>
      <x:c r="E2281" t="str">
        <x:v>Thurrock</x:v>
      </x:c>
      <x:c r="F2281" t="str">
        <x:v>Operative Porter</x:v>
      </x:c>
      <x:c r="G2281" t="str">
        <x:v>401218</x:v>
      </x:c>
      <x:c r="H2281" t="str">
        <x:v>Bank of America Merrill Lynch</x:v>
      </x:c>
      <x:c r="I2281" s="22" t="n">
        <x:v>9</x:v>
      </x:c>
      <x:c r="J2281" t="str">
        <x:v>Worked</x:v>
      </x:c>
      <x:c r="K2281" t="str">
        <x:v>Employee 103182; home branch Thurrock; assigned role Operative Porter | Deployment branch: Thurrock | Actual role: Operative Porter | Jobs: 401218 | Customers: Bank of America Merrill Lynch | Actual hours: 9.0; source records: 1</x:v>
      </x:c>
      <x:c r="L2281" t="str">
        <x:v>Include</x:v>
      </x:c>
      <x:c r="M2281"/>
      <x:c r="N2281"/>
    </x:row>
    <x:row r="2282">
      <x:c r="A2282" t="str">
        <x:v>O Myton|2026-03-31</x:v>
      </x:c>
      <x:c r="B2282" s="888" t="n">
        <x:v>46112</x:v>
      </x:c>
      <x:c r="C2282" t="str">
        <x:v>O Myton</x:v>
      </x:c>
      <x:c r="D2282" t="str">
        <x:v>Permanent</x:v>
      </x:c>
      <x:c r="E2282" t="str">
        <x:v>Thurrock</x:v>
      </x:c>
      <x:c r="F2282" t="str">
        <x:v>Operative Porter</x:v>
      </x:c>
      <x:c r="G2282" t="str">
        <x:v>396207</x:v>
      </x:c>
      <x:c r="H2282" t="str">
        <x:v>Linklaters LLP</x:v>
      </x:c>
      <x:c r="I2282" s="22" t="n">
        <x:v>8.5</x:v>
      </x:c>
      <x:c r="J2282" t="str">
        <x:v>Worked</x:v>
      </x:c>
      <x:c r="K2282" t="str">
        <x:v>Employee 103182; home branch Thurrock; assigned role Operative Porter | Deployment branch: Thurrock | Actual role: Operative Porter | Jobs: 396207 | Customers: Linklaters LLP | Actual hours: 8.5; source records: 1</x:v>
      </x:c>
      <x:c r="L2282" t="str">
        <x:v>Include</x:v>
      </x:c>
      <x:c r="M2282"/>
      <x:c r="N2282"/>
    </x:row>
    <x:row r="2283">
      <x:c r="A2283" t="str">
        <x:v>P Maidlow|2026-03-02</x:v>
      </x:c>
      <x:c r="B2283" s="888" t="n">
        <x:v>46083</x:v>
      </x:c>
      <x:c r="C2283" t="str">
        <x:v>P Maidlow</x:v>
      </x:c>
      <x:c r="D2283" t="str">
        <x:v>Permanent</x:v>
      </x:c>
      <x:c r="E2283" t="str">
        <x:v>Thurrock</x:v>
      </x:c>
      <x:c r="F2283" t="str">
        <x:v>Operative Porter</x:v>
      </x:c>
      <x:c r="G2283" t="str">
        <x:v>396724</x:v>
      </x:c>
      <x:c r="H2283" t="str">
        <x:v>HMRC</x:v>
      </x:c>
      <x:c r="I2283" s="22" t="n">
        <x:v>9</x:v>
      </x:c>
      <x:c r="J2283" t="str">
        <x:v>Worked</x:v>
      </x:c>
      <x:c r="K2283" t="str">
        <x:v>Employee 1137; home branch Thurrock; assigned role Operative Porter | Deployment branch: Thurrock | Actual role: Operative Skilled | Jobs: 396724 | Customers: HMRC | Actual hours: 9.0; source records: 1</x:v>
      </x:c>
      <x:c r="L2283" t="str">
        <x:v>Include</x:v>
      </x:c>
      <x:c r="M2283"/>
      <x:c r="N2283"/>
    </x:row>
    <x:row r="2284">
      <x:c r="A2284" t="str">
        <x:v>P Maidlow|2026-03-03</x:v>
      </x:c>
      <x:c r="B2284" s="888" t="n">
        <x:v>46084</x:v>
      </x:c>
      <x:c r="C2284" t="str">
        <x:v>P Maidlow</x:v>
      </x:c>
      <x:c r="D2284" t="str">
        <x:v>Permanent</x:v>
      </x:c>
      <x:c r="E2284" t="str">
        <x:v>Thurrock</x:v>
      </x:c>
      <x:c r="F2284" t="str">
        <x:v>Operative Porter</x:v>
      </x:c>
      <x:c r="G2284" t="str">
        <x:v>400033</x:v>
      </x:c>
      <x:c r="H2284" t="str">
        <x:v>Ministry of Defence</x:v>
      </x:c>
      <x:c r="I2284" s="22" t="n">
        <x:v>4</x:v>
      </x:c>
      <x:c r="J2284" t="str">
        <x:v>Worked</x:v>
      </x:c>
      <x:c r="K2284" t="str">
        <x:v>Employee 1137; home branch Thurrock; assigned role Operative Porter | Deployment branch: Thurrock | Actual role: Operative Skilled | Jobs: 400033 | Customers: Ministry of Defence | Actual hours: 4.0; source records: 1</x:v>
      </x:c>
      <x:c r="L2284" t="str">
        <x:v>Include</x:v>
      </x:c>
      <x:c r="M2284"/>
      <x:c r="N2284"/>
    </x:row>
    <x:row r="2285">
      <x:c r="A2285" t="str">
        <x:v>P Maidlow|2026-03-04</x:v>
      </x:c>
      <x:c r="B2285" s="888" t="n">
        <x:v>46085</x:v>
      </x:c>
      <x:c r="C2285" t="str">
        <x:v>P Maidlow</x:v>
      </x:c>
      <x:c r="D2285" t="str">
        <x:v>Permanent</x:v>
      </x:c>
      <x:c r="E2285" t="str">
        <x:v>Thurrock</x:v>
      </x:c>
      <x:c r="F2285" t="str">
        <x:v>Operative Porter</x:v>
      </x:c>
      <x:c r="G2285" t="str">
        <x:v>397246</x:v>
      </x:c>
      <x:c r="H2285" t="str">
        <x:v>Ministry of Defence</x:v>
      </x:c>
      <x:c r="I2285" s="22" t="n">
        <x:v>8.5</x:v>
      </x:c>
      <x:c r="J2285" t="str">
        <x:v>Worked</x:v>
      </x:c>
      <x:c r="K2285" t="str">
        <x:v>Employee 1137; home branch Thurrock; assigned role Operative Porter | Deployment branch: Thurrock | Actual role: Operative Skilled | Jobs: 397246 | Customers: Ministry of Defence | Actual hours: 8.5; source records: 1</x:v>
      </x:c>
      <x:c r="L2285" t="str">
        <x:v>Include</x:v>
      </x:c>
      <x:c r="M2285"/>
      <x:c r="N2285"/>
    </x:row>
    <x:row r="2286">
      <x:c r="A2286" t="str">
        <x:v>P Maidlow|2026-03-05</x:v>
      </x:c>
      <x:c r="B2286" s="888" t="n">
        <x:v>46086</x:v>
      </x:c>
      <x:c r="C2286" t="str">
        <x:v>P Maidlow</x:v>
      </x:c>
      <x:c r="D2286" t="str">
        <x:v>Permanent</x:v>
      </x:c>
      <x:c r="E2286" t="str">
        <x:v>Thurrock</x:v>
      </x:c>
      <x:c r="F2286" t="str">
        <x:v>Operative Porter</x:v>
      </x:c>
      <x:c r="G2286" t="str">
        <x:v>400250</x:v>
      </x:c>
      <x:c r="H2286" t="str">
        <x:v>Apple Europe Limited</x:v>
      </x:c>
      <x:c r="I2286" s="22" t="n">
        <x:v>11.5</x:v>
      </x:c>
      <x:c r="J2286" t="str">
        <x:v>Worked</x:v>
      </x:c>
      <x:c r="K2286" t="str">
        <x:v>Employee 1137; home branch Thurrock; assigned role Operative Porter | Deployment branch: Thurrock | Actual role: Operative Skilled | Jobs: 400250 | Customers: Apple Europe Limited | Actual hours: 11.5; source records: 1</x:v>
      </x:c>
      <x:c r="L2286" t="str">
        <x:v>Include</x:v>
      </x:c>
      <x:c r="M2286"/>
      <x:c r="N2286"/>
    </x:row>
    <x:row r="2287">
      <x:c r="A2287" t="str">
        <x:v>P Maidlow|2026-03-06</x:v>
      </x:c>
      <x:c r="B2287" s="888" t="n">
        <x:v>46087</x:v>
      </x:c>
      <x:c r="C2287" t="str">
        <x:v>P Maidlow</x:v>
      </x:c>
      <x:c r="D2287" t="str">
        <x:v>Permanent</x:v>
      </x:c>
      <x:c r="E2287" t="str">
        <x:v>Thurrock</x:v>
      </x:c>
      <x:c r="F2287" t="str">
        <x:v>Operative Porter</x:v>
      </x:c>
      <x:c r="G2287" t="str">
        <x:v>400763</x:v>
      </x:c>
      <x:c r="H2287" t="str">
        <x:v>BNP Paribas Limited</x:v>
      </x:c>
      <x:c r="I2287" s="22" t="n">
        <x:v>10.5</x:v>
      </x:c>
      <x:c r="J2287" t="str">
        <x:v>Worked</x:v>
      </x:c>
      <x:c r="K2287" t="str">
        <x:v>Employee 1137; home branch Thurrock; assigned role Operative Porter | Deployment branch: Thurrock | Actual role: Operative Porter | Jobs: 400763 | Customers: BNP Paribas Limited | Actual hours: 10.5; source records: 1</x:v>
      </x:c>
      <x:c r="L2287" t="str">
        <x:v>Include</x:v>
      </x:c>
      <x:c r="M2287"/>
      <x:c r="N2287"/>
    </x:row>
    <x:row r="2288">
      <x:c r="A2288" t="str">
        <x:v>P Maidlow|2026-03-07</x:v>
      </x:c>
      <x:c r="B2288" s="888" t="n">
        <x:v>46088</x:v>
      </x:c>
      <x:c r="C2288" t="str">
        <x:v>P Maidlow</x:v>
      </x:c>
      <x:c r="D2288" t="str">
        <x:v>Permanent</x:v>
      </x:c>
      <x:c r="E2288" t="str">
        <x:v>Thurrock</x:v>
      </x:c>
      <x:c r="F2288" t="str">
        <x:v>Operative Porter</x:v>
      </x:c>
      <x:c r="G2288" t="str">
        <x:v>400763</x:v>
      </x:c>
      <x:c r="H2288" t="str">
        <x:v>BNP Paribas Limited</x:v>
      </x:c>
      <x:c r="I2288" s="22" t="n">
        <x:v>10.5</x:v>
      </x:c>
      <x:c r="J2288" t="str">
        <x:v>Worked</x:v>
      </x:c>
      <x:c r="K2288" t="str">
        <x:v>Employee 1137; home branch Thurrock; assigned role Operative Porter | Deployment branch: Thurrock | Actual role: Operative Skilled | Jobs: 400763 | Customers: BNP Paribas Limited | Actual hours: 10.5; source records: 1</x:v>
      </x:c>
      <x:c r="L2288" t="str">
        <x:v>Include</x:v>
      </x:c>
      <x:c r="M2288"/>
      <x:c r="N2288"/>
    </x:row>
    <x:row r="2289">
      <x:c r="A2289" t="str">
        <x:v>P Maidlow|2026-03-08</x:v>
      </x:c>
      <x:c r="B2289" s="888" t="n">
        <x:v>46089</x:v>
      </x:c>
      <x:c r="C2289" t="str">
        <x:v>P Maidlow</x:v>
      </x:c>
      <x:c r="D2289" t="str">
        <x:v>Permanent</x:v>
      </x:c>
      <x:c r="E2289" t="str">
        <x:v>Thurrock</x:v>
      </x:c>
      <x:c r="F2289" t="str">
        <x:v>Operative Porter</x:v>
      </x:c>
      <x:c r="G2289" t="str">
        <x:v>400763</x:v>
      </x:c>
      <x:c r="H2289" t="str">
        <x:v>BNP Paribas Limited</x:v>
      </x:c>
      <x:c r="I2289" s="22" t="n">
        <x:v>11.5</x:v>
      </x:c>
      <x:c r="J2289" t="str">
        <x:v>Worked</x:v>
      </x:c>
      <x:c r="K2289" t="str">
        <x:v>Employee 1137; home branch Thurrock; assigned role Operative Porter | Deployment branch: Thurrock | Actual role: Operative Porter | Jobs: 400763 | Customers: BNP Paribas Limited | Actual hours: 11.5; source records: 1</x:v>
      </x:c>
      <x:c r="L2289" t="str">
        <x:v>Include</x:v>
      </x:c>
      <x:c r="M2289"/>
      <x:c r="N2289"/>
    </x:row>
    <x:row r="2290">
      <x:c r="A2290" t="str">
        <x:v>P Maidlow|2026-03-09</x:v>
      </x:c>
      <x:c r="B2290" s="888" t="n">
        <x:v>46090</x:v>
      </x:c>
      <x:c r="C2290" t="str">
        <x:v>P Maidlow</x:v>
      </x:c>
      <x:c r="D2290" t="str">
        <x:v>Permanent</x:v>
      </x:c>
      <x:c r="E2290" t="str">
        <x:v>Thurrock</x:v>
      </x:c>
      <x:c r="F2290" t="str">
        <x:v>Operative Porter</x:v>
      </x:c>
      <x:c r="G2290" t="str">
        <x:v>396207</x:v>
      </x:c>
      <x:c r="H2290" t="str">
        <x:v>Linklaters LLP</x:v>
      </x:c>
      <x:c r="I2290" s="22" t="n">
        <x:v>9.5</x:v>
      </x:c>
      <x:c r="J2290" t="str">
        <x:v>Worked</x:v>
      </x:c>
      <x:c r="K2290" t="str">
        <x:v>Employee 1137; home branch Thurrock; assigned role Operative Porter | Deployment branch: Thurrock | Actual role: Operative Skilled | Jobs: 396207 | Customers: Linklaters LLP | Actual hours: 9.5; source records: 1</x:v>
      </x:c>
      <x:c r="L2290" t="str">
        <x:v>Include</x:v>
      </x:c>
      <x:c r="M2290"/>
      <x:c r="N2290"/>
    </x:row>
    <x:row r="2291">
      <x:c r="A2291" t="str">
        <x:v>P Maidlow|2026-03-10</x:v>
      </x:c>
      <x:c r="B2291" s="888" t="n">
        <x:v>46091</x:v>
      </x:c>
      <x:c r="C2291" t="str">
        <x:v>P Maidlow</x:v>
      </x:c>
      <x:c r="D2291" t="str">
        <x:v>Permanent</x:v>
      </x:c>
      <x:c r="E2291" t="str">
        <x:v>Thurrock</x:v>
      </x:c>
      <x:c r="F2291" t="str">
        <x:v>Operative Porter</x:v>
      </x:c>
      <x:c r="G2291" t="str">
        <x:v>396207</x:v>
      </x:c>
      <x:c r="H2291" t="str">
        <x:v>Linklaters LLP</x:v>
      </x:c>
      <x:c r="I2291" s="22" t="n">
        <x:v>9</x:v>
      </x:c>
      <x:c r="J2291" t="str">
        <x:v>Worked</x:v>
      </x:c>
      <x:c r="K2291" t="str">
        <x:v>Employee 1137; home branch Thurrock; assigned role Operative Porter | Deployment branch: Thurrock | Actual role: Operative Skilled | Jobs: 396207 | Customers: Linklaters LLP | Actual hours: 9.0; source records: 1</x:v>
      </x:c>
      <x:c r="L2291" t="str">
        <x:v>Include</x:v>
      </x:c>
      <x:c r="M2291"/>
      <x:c r="N2291"/>
    </x:row>
    <x:row r="2292">
      <x:c r="A2292" t="str">
        <x:v>P Maidlow|2026-03-11</x:v>
      </x:c>
      <x:c r="B2292" s="888" t="n">
        <x:v>46092</x:v>
      </x:c>
      <x:c r="C2292" t="str">
        <x:v>P Maidlow</x:v>
      </x:c>
      <x:c r="D2292" t="str">
        <x:v>Permanent</x:v>
      </x:c>
      <x:c r="E2292" t="str">
        <x:v>Thurrock</x:v>
      </x:c>
      <x:c r="F2292" t="str">
        <x:v>Operative Porter</x:v>
      </x:c>
      <x:c r="G2292" t="str">
        <x:v>396207</x:v>
      </x:c>
      <x:c r="H2292" t="str">
        <x:v>Linklaters LLP</x:v>
      </x:c>
      <x:c r="I2292" s="22" t="n">
        <x:v>9.5</x:v>
      </x:c>
      <x:c r="J2292" t="str">
        <x:v>Worked</x:v>
      </x:c>
      <x:c r="K2292" t="str">
        <x:v>Employee 1137; home branch Thurrock; assigned role Operative Porter | Deployment branch: Thurrock | Actual role: Operative Skilled | Jobs: 396207 | Customers: Linklaters LLP | Actual hours: 9.5; source records: 1</x:v>
      </x:c>
      <x:c r="L2292" t="str">
        <x:v>Include</x:v>
      </x:c>
      <x:c r="M2292"/>
      <x:c r="N2292"/>
    </x:row>
    <x:row r="2293">
      <x:c r="A2293" t="str">
        <x:v>P Maidlow|2026-03-12</x:v>
      </x:c>
      <x:c r="B2293" s="888" t="n">
        <x:v>46093</x:v>
      </x:c>
      <x:c r="C2293" t="str">
        <x:v>P Maidlow</x:v>
      </x:c>
      <x:c r="D2293" t="str">
        <x:v>Permanent</x:v>
      </x:c>
      <x:c r="E2293" t="str">
        <x:v>Thurrock</x:v>
      </x:c>
      <x:c r="F2293" t="str">
        <x:v>Operative Porter</x:v>
      </x:c>
      <x:c r="G2293" t="str">
        <x:v>396207</x:v>
      </x:c>
      <x:c r="H2293" t="str">
        <x:v>Linklaters LLP</x:v>
      </x:c>
      <x:c r="I2293" s="22" t="n">
        <x:v>9.5</x:v>
      </x:c>
      <x:c r="J2293" t="str">
        <x:v>Worked</x:v>
      </x:c>
      <x:c r="K2293" t="str">
        <x:v>Employee 1137; home branch Thurrock; assigned role Operative Porter | Deployment branch: Thurrock | Actual role: Operative Skilled | Jobs: 396207 | Customers: Linklaters LLP | Actual hours: 9.5; source records: 1</x:v>
      </x:c>
      <x:c r="L2293" t="str">
        <x:v>Include</x:v>
      </x:c>
      <x:c r="M2293"/>
      <x:c r="N2293"/>
    </x:row>
    <x:row r="2294">
      <x:c r="A2294" t="str">
        <x:v>P Maidlow|2026-03-13</x:v>
      </x:c>
      <x:c r="B2294" s="888" t="n">
        <x:v>46094</x:v>
      </x:c>
      <x:c r="C2294" t="str">
        <x:v>P Maidlow</x:v>
      </x:c>
      <x:c r="D2294" t="str">
        <x:v>Permanent</x:v>
      </x:c>
      <x:c r="E2294" t="str">
        <x:v>Thurrock</x:v>
      </x:c>
      <x:c r="F2294" t="str">
        <x:v>Operative Porter</x:v>
      </x:c>
      <x:c r="G2294" t="str">
        <x:v>396207</x:v>
      </x:c>
      <x:c r="H2294" t="str">
        <x:v>Linklaters LLP</x:v>
      </x:c>
      <x:c r="I2294" s="22" t="n">
        <x:v>9.5</x:v>
      </x:c>
      <x:c r="J2294" t="str">
        <x:v>Worked</x:v>
      </x:c>
      <x:c r="K2294" t="str">
        <x:v>Employee 1137; home branch Thurrock; assigned role Operative Porter | Deployment branch: Thurrock | Actual role: Operative Skilled | Jobs: 396207 | Customers: Linklaters LLP | Actual hours: 9.5; source records: 1</x:v>
      </x:c>
      <x:c r="L2294" t="str">
        <x:v>Include</x:v>
      </x:c>
      <x:c r="M2294"/>
      <x:c r="N2294"/>
    </x:row>
    <x:row r="2295">
      <x:c r="A2295" t="str">
        <x:v>P Maidlow|2026-03-14</x:v>
      </x:c>
      <x:c r="B2295" s="888" t="n">
        <x:v>46095</x:v>
      </x:c>
      <x:c r="C2295" t="str">
        <x:v>P Maidlow</x:v>
      </x:c>
      <x:c r="D2295" t="str">
        <x:v>Permanent</x:v>
      </x:c>
      <x:c r="E2295" t="str">
        <x:v>Thurrock</x:v>
      </x:c>
      <x:c r="F2295" t="str">
        <x:v>Operative Porter</x:v>
      </x:c>
      <x:c r="G2295" t="str">
        <x:v>400983</x:v>
      </x:c>
      <x:c r="H2295" t="str">
        <x:v>BNP Paribas Limited</x:v>
      </x:c>
      <x:c r="I2295" s="22" t="n">
        <x:v>10.5</x:v>
      </x:c>
      <x:c r="J2295" t="str">
        <x:v>Worked</x:v>
      </x:c>
      <x:c r="K2295" t="str">
        <x:v>Employee 1137; home branch Thurrock; assigned role Operative Porter | Deployment branch: Thurrock | Actual role: Operative Porter | Jobs: 400983 | Customers: BNP Paribas Limited | Actual hours: 10.5; source records: 1</x:v>
      </x:c>
      <x:c r="L2295" t="str">
        <x:v>Include</x:v>
      </x:c>
      <x:c r="M2295"/>
      <x:c r="N2295"/>
    </x:row>
    <x:row r="2296">
      <x:c r="A2296" t="str">
        <x:v>P Maidlow|2026-03-15</x:v>
      </x:c>
      <x:c r="B2296" s="888" t="n">
        <x:v>46096</x:v>
      </x:c>
      <x:c r="C2296" t="str">
        <x:v>P Maidlow</x:v>
      </x:c>
      <x:c r="D2296" t="str">
        <x:v>Permanent</x:v>
      </x:c>
      <x:c r="E2296" t="str">
        <x:v>Thurrock</x:v>
      </x:c>
      <x:c r="F2296" t="str">
        <x:v>Operative Porter</x:v>
      </x:c>
      <x:c r="G2296" t="str">
        <x:v>400983</x:v>
      </x:c>
      <x:c r="H2296" t="str">
        <x:v>BNP Paribas Limited</x:v>
      </x:c>
      <x:c r="I2296" s="22" t="n">
        <x:v>10.5</x:v>
      </x:c>
      <x:c r="J2296" t="str">
        <x:v>Worked</x:v>
      </x:c>
      <x:c r="K2296" t="str">
        <x:v>Employee 1137; home branch Thurrock; assigned role Operative Porter | Deployment branch: Thurrock | Actual role: Operative Porter | Jobs: 400983 | Customers: BNP Paribas Limited | Actual hours: 10.5; source records: 1</x:v>
      </x:c>
      <x:c r="L2296" t="str">
        <x:v>Include</x:v>
      </x:c>
      <x:c r="M2296"/>
      <x:c r="N2296"/>
    </x:row>
    <x:row r="2297">
      <x:c r="A2297" t="str">
        <x:v>P Maidlow|2026-03-16</x:v>
      </x:c>
      <x:c r="B2297" s="888" t="n">
        <x:v>46097</x:v>
      </x:c>
      <x:c r="C2297" t="str">
        <x:v>P Maidlow</x:v>
      </x:c>
      <x:c r="D2297" t="str">
        <x:v>Permanent</x:v>
      </x:c>
      <x:c r="E2297" t="str">
        <x:v>Thurrock</x:v>
      </x:c>
      <x:c r="F2297" t="str">
        <x:v>Operative Porter</x:v>
      </x:c>
      <x:c r="G2297" t="str">
        <x:v>396207</x:v>
      </x:c>
      <x:c r="H2297" t="str">
        <x:v>Linklaters LLP</x:v>
      </x:c>
      <x:c r="I2297" s="22" t="n">
        <x:v>9.5</x:v>
      </x:c>
      <x:c r="J2297" t="str">
        <x:v>Worked</x:v>
      </x:c>
      <x:c r="K2297" t="str">
        <x:v>Employee 1137; home branch Thurrock; assigned role Operative Porter | Deployment branch: Thurrock | Actual role: Operative Skilled | Jobs: 396207 | Customers: Linklaters LLP | Actual hours: 9.5; source records: 1</x:v>
      </x:c>
      <x:c r="L2297" t="str">
        <x:v>Include</x:v>
      </x:c>
      <x:c r="M2297"/>
      <x:c r="N2297"/>
    </x:row>
    <x:row r="2298">
      <x:c r="A2298" t="str">
        <x:v>P Maidlow|2026-03-17</x:v>
      </x:c>
      <x:c r="B2298" s="888" t="n">
        <x:v>46098</x:v>
      </x:c>
      <x:c r="C2298" t="str">
        <x:v>P Maidlow</x:v>
      </x:c>
      <x:c r="D2298" t="str">
        <x:v>Permanent</x:v>
      </x:c>
      <x:c r="E2298" t="str">
        <x:v>Thurrock</x:v>
      </x:c>
      <x:c r="F2298" t="str">
        <x:v>Operative Porter</x:v>
      </x:c>
      <x:c r="G2298" t="str">
        <x:v>396207</x:v>
      </x:c>
      <x:c r="H2298" t="str">
        <x:v>Linklaters LLP</x:v>
      </x:c>
      <x:c r="I2298" s="22" t="n">
        <x:v>9.5</x:v>
      </x:c>
      <x:c r="J2298" t="str">
        <x:v>Worked</x:v>
      </x:c>
      <x:c r="K2298" t="str">
        <x:v>Employee 1137; home branch Thurrock; assigned role Operative Porter | Deployment branch: Thurrock | Actual role: Operative Skilled | Jobs: 396207 | Customers: Linklaters LLP | Actual hours: 9.5; source records: 1</x:v>
      </x:c>
      <x:c r="L2298" t="str">
        <x:v>Include</x:v>
      </x:c>
      <x:c r="M2298"/>
      <x:c r="N2298"/>
    </x:row>
    <x:row r="2299">
      <x:c r="A2299" t="str">
        <x:v>P Maidlow|2026-03-18</x:v>
      </x:c>
      <x:c r="B2299" s="888" t="n">
        <x:v>46099</x:v>
      </x:c>
      <x:c r="C2299" t="str">
        <x:v>P Maidlow</x:v>
      </x:c>
      <x:c r="D2299" t="str">
        <x:v>Permanent</x:v>
      </x:c>
      <x:c r="E2299" t="str">
        <x:v>Thurrock</x:v>
      </x:c>
      <x:c r="F2299" t="str">
        <x:v>Operative Porter</x:v>
      </x:c>
      <x:c r="G2299" t="str">
        <x:v>396207</x:v>
      </x:c>
      <x:c r="H2299" t="str">
        <x:v>Linklaters LLP</x:v>
      </x:c>
      <x:c r="I2299" s="22" t="n">
        <x:v>9.5</x:v>
      </x:c>
      <x:c r="J2299" t="str">
        <x:v>Worked</x:v>
      </x:c>
      <x:c r="K2299" t="str">
        <x:v>Employee 1137; home branch Thurrock; assigned role Operative Porter | Deployment branch: Thurrock | Actual role: Operative Skilled | Jobs: 396207 | Customers: Linklaters LLP | Actual hours: 9.5; source records: 1</x:v>
      </x:c>
      <x:c r="L2299" t="str">
        <x:v>Include</x:v>
      </x:c>
      <x:c r="M2299"/>
      <x:c r="N2299"/>
    </x:row>
    <x:row r="2300">
      <x:c r="A2300" t="str">
        <x:v>P Maidlow|2026-03-19</x:v>
      </x:c>
      <x:c r="B2300" s="888" t="n">
        <x:v>46100</x:v>
      </x:c>
      <x:c r="C2300" t="str">
        <x:v>P Maidlow</x:v>
      </x:c>
      <x:c r="D2300" t="str">
        <x:v>Permanent</x:v>
      </x:c>
      <x:c r="E2300" t="str">
        <x:v>Thurrock</x:v>
      </x:c>
      <x:c r="F2300" t="str">
        <x:v>Operative Porter</x:v>
      </x:c>
      <x:c r="G2300" t="str">
        <x:v>396207</x:v>
      </x:c>
      <x:c r="H2300" t="str">
        <x:v>Linklaters LLP</x:v>
      </x:c>
      <x:c r="I2300" s="22" t="n">
        <x:v>9.5</x:v>
      </x:c>
      <x:c r="J2300" t="str">
        <x:v>Worked</x:v>
      </x:c>
      <x:c r="K2300" t="str">
        <x:v>Employee 1137; home branch Thurrock; assigned role Operative Porter | Deployment branch: Thurrock | Actual role: Operative Skilled | Jobs: 396207 | Customers: Linklaters LLP | Actual hours: 9.5; source records: 1</x:v>
      </x:c>
      <x:c r="L2300" t="str">
        <x:v>Include</x:v>
      </x:c>
      <x:c r="M2300"/>
      <x:c r="N2300"/>
    </x:row>
    <x:row r="2301">
      <x:c r="A2301" t="str">
        <x:v>P Maidlow|2026-03-20</x:v>
      </x:c>
      <x:c r="B2301" s="888" t="n">
        <x:v>46101</x:v>
      </x:c>
      <x:c r="C2301" t="str">
        <x:v>P Maidlow</x:v>
      </x:c>
      <x:c r="D2301" t="str">
        <x:v>Permanent</x:v>
      </x:c>
      <x:c r="E2301" t="str">
        <x:v>Thurrock</x:v>
      </x:c>
      <x:c r="F2301" t="str">
        <x:v>Operative Porter</x:v>
      </x:c>
      <x:c r="G2301" t="str">
        <x:v>396207</x:v>
      </x:c>
      <x:c r="H2301" t="str">
        <x:v>Linklaters LLP</x:v>
      </x:c>
      <x:c r="I2301" s="22" t="n">
        <x:v>9.5</x:v>
      </x:c>
      <x:c r="J2301" t="str">
        <x:v>Worked</x:v>
      </x:c>
      <x:c r="K2301" t="str">
        <x:v>Employee 1137; home branch Thurrock; assigned role Operative Porter | Deployment branch: Thurrock | Actual role: Operative Skilled | Jobs: 396207 | Customers: Linklaters LLP | Actual hours: 9.5; source records: 1</x:v>
      </x:c>
      <x:c r="L2301" t="str">
        <x:v>Include</x:v>
      </x:c>
      <x:c r="M2301"/>
      <x:c r="N2301"/>
    </x:row>
    <x:row r="2302">
      <x:c r="A2302" t="str">
        <x:v>P Maidlow|2026-03-21</x:v>
      </x:c>
      <x:c r="B2302" s="888" t="n">
        <x:v>46102</x:v>
      </x:c>
      <x:c r="C2302" t="str">
        <x:v>P Maidlow</x:v>
      </x:c>
      <x:c r="D2302" t="str">
        <x:v>Permanent</x:v>
      </x:c>
      <x:c r="E2302" t="str">
        <x:v>Thurrock</x:v>
      </x:c>
      <x:c r="F2302" t="str">
        <x:v>Operative Porter</x:v>
      </x:c>
      <x:c r="G2302" t="str">
        <x:v>400984</x:v>
      </x:c>
      <x:c r="H2302" t="str">
        <x:v>Ministry of Defence</x:v>
      </x:c>
      <x:c r="I2302" s="22" t="n">
        <x:v>8.5</x:v>
      </x:c>
      <x:c r="J2302" t="str">
        <x:v>Worked</x:v>
      </x:c>
      <x:c r="K2302" t="str">
        <x:v>Employee 1137; home branch Thurrock; assigned role Operative Porter | Deployment branch: Thurrock | Actual role: Operative Skilled | Jobs: 400984 | Customers: Ministry of Defence | Actual hours: 8.5; source records: 1</x:v>
      </x:c>
      <x:c r="L2302" t="str">
        <x:v>Include</x:v>
      </x:c>
      <x:c r="M2302"/>
      <x:c r="N2302"/>
    </x:row>
    <x:row r="2303">
      <x:c r="A2303" t="str">
        <x:v>P Maidlow|2026-03-22</x:v>
      </x:c>
      <x:c r="B2303" s="888" t="n">
        <x:v>46103</x:v>
      </x:c>
      <x:c r="C2303" t="str">
        <x:v>P Maidlow</x:v>
      </x:c>
      <x:c r="D2303" t="str">
        <x:v>Permanent</x:v>
      </x:c>
      <x:c r="E2303" t="str">
        <x:v>Thurrock</x:v>
      </x:c>
      <x:c r="F2303" t="str">
        <x:v>Operative Porter</x:v>
      </x:c>
      <x:c r="G2303" t="str">
        <x:v>401101</x:v>
      </x:c>
      <x:c r="H2303" t="str">
        <x:v>BNP Paribas Limited</x:v>
      </x:c>
      <x:c r="I2303" s="22" t="n">
        <x:v>10.5</x:v>
      </x:c>
      <x:c r="J2303" t="str">
        <x:v>Worked</x:v>
      </x:c>
      <x:c r="K2303" t="str">
        <x:v>Employee 1137; home branch Thurrock; assigned role Operative Porter | Deployment branch: Thurrock | Actual role: Operative Porter | Jobs: 401101 | Customers: BNP Paribas Limited | Actual hours: 10.5; source records: 1</x:v>
      </x:c>
      <x:c r="L2303" t="str">
        <x:v>Include</x:v>
      </x:c>
      <x:c r="M2303"/>
      <x:c r="N2303"/>
    </x:row>
    <x:row r="2304">
      <x:c r="A2304" t="str">
        <x:v>P Maidlow|2026-03-23</x:v>
      </x:c>
      <x:c r="B2304" s="888" t="n">
        <x:v>46104</x:v>
      </x:c>
      <x:c r="C2304" t="str">
        <x:v>P Maidlow</x:v>
      </x:c>
      <x:c r="D2304" t="str">
        <x:v>Permanent</x:v>
      </x:c>
      <x:c r="E2304" t="str">
        <x:v>Thurrock</x:v>
      </x:c>
      <x:c r="F2304" t="str">
        <x:v>Operative Porter</x:v>
      </x:c>
      <x:c r="G2304" t="str">
        <x:v>396207</x:v>
      </x:c>
      <x:c r="H2304" t="str">
        <x:v>Linklaters LLP</x:v>
      </x:c>
      <x:c r="I2304" s="22" t="n">
        <x:v>9.5</x:v>
      </x:c>
      <x:c r="J2304" t="str">
        <x:v>Worked</x:v>
      </x:c>
      <x:c r="K2304" t="str">
        <x:v>Employee 1137; home branch Thurrock; assigned role Operative Porter | Deployment branch: Thurrock | Actual role: Operative Skilled | Jobs: 396207 | Customers: Linklaters LLP | Actual hours: 9.5; source records: 1</x:v>
      </x:c>
      <x:c r="L2304" t="str">
        <x:v>Include</x:v>
      </x:c>
      <x:c r="M2304"/>
      <x:c r="N2304"/>
    </x:row>
    <x:row r="2305">
      <x:c r="A2305" t="str">
        <x:v>P Maidlow|2026-03-24</x:v>
      </x:c>
      <x:c r="B2305" s="888" t="n">
        <x:v>46105</x:v>
      </x:c>
      <x:c r="C2305" t="str">
        <x:v>P Maidlow</x:v>
      </x:c>
      <x:c r="D2305" t="str">
        <x:v>Permanent</x:v>
      </x:c>
      <x:c r="E2305" t="str">
        <x:v>Thurrock</x:v>
      </x:c>
      <x:c r="F2305" t="str">
        <x:v>Operative Porter</x:v>
      </x:c>
      <x:c r="G2305" t="str">
        <x:v>396207</x:v>
      </x:c>
      <x:c r="H2305" t="str">
        <x:v>Linklaters LLP</x:v>
      </x:c>
      <x:c r="I2305" s="22" t="n">
        <x:v>9.5</x:v>
      </x:c>
      <x:c r="J2305" t="str">
        <x:v>Worked</x:v>
      </x:c>
      <x:c r="K2305" t="str">
        <x:v>Employee 1137; home branch Thurrock; assigned role Operative Porter | Deployment branch: Thurrock | Actual role: Operative Skilled | Jobs: 396207 | Customers: Linklaters LLP | Actual hours: 9.5; source records: 1</x:v>
      </x:c>
      <x:c r="L2305" t="str">
        <x:v>Include</x:v>
      </x:c>
      <x:c r="M2305"/>
      <x:c r="N2305"/>
    </x:row>
    <x:row r="2306">
      <x:c r="A2306" t="str">
        <x:v>P Maidlow|2026-03-25</x:v>
      </x:c>
      <x:c r="B2306" s="888" t="n">
        <x:v>46106</x:v>
      </x:c>
      <x:c r="C2306" t="str">
        <x:v>P Maidlow</x:v>
      </x:c>
      <x:c r="D2306" t="str">
        <x:v>Permanent</x:v>
      </x:c>
      <x:c r="E2306" t="str">
        <x:v>Thurrock</x:v>
      </x:c>
      <x:c r="F2306" t="str">
        <x:v>Operative Porter</x:v>
      </x:c>
      <x:c r="G2306" t="str">
        <x:v>396207</x:v>
      </x:c>
      <x:c r="H2306" t="str">
        <x:v>Linklaters LLP</x:v>
      </x:c>
      <x:c r="I2306" s="22" t="n">
        <x:v>9.5</x:v>
      </x:c>
      <x:c r="J2306" t="str">
        <x:v>Worked</x:v>
      </x:c>
      <x:c r="K2306" t="str">
        <x:v>Employee 1137; home branch Thurrock; assigned role Operative Porter | Deployment branch: Thurrock | Actual role: Operative Skilled | Jobs: 396207 | Customers: Linklaters LLP | Actual hours: 9.5; source records: 1</x:v>
      </x:c>
      <x:c r="L2306" t="str">
        <x:v>Include</x:v>
      </x:c>
      <x:c r="M2306"/>
      <x:c r="N2306"/>
    </x:row>
    <x:row r="2307">
      <x:c r="A2307" t="str">
        <x:v>P Maidlow|2026-03-26</x:v>
      </x:c>
      <x:c r="B2307" s="888" t="n">
        <x:v>46107</x:v>
      </x:c>
      <x:c r="C2307" t="str">
        <x:v>P Maidlow</x:v>
      </x:c>
      <x:c r="D2307" t="str">
        <x:v>Permanent</x:v>
      </x:c>
      <x:c r="E2307" t="str">
        <x:v>Thurrock</x:v>
      </x:c>
      <x:c r="F2307" t="str">
        <x:v>Operative Porter</x:v>
      </x:c>
      <x:c r="G2307" t="str">
        <x:v>396207</x:v>
      </x:c>
      <x:c r="H2307" t="str">
        <x:v>Linklaters LLP</x:v>
      </x:c>
      <x:c r="I2307" s="22" t="n">
        <x:v>9.5</x:v>
      </x:c>
      <x:c r="J2307" t="str">
        <x:v>Worked</x:v>
      </x:c>
      <x:c r="K2307" t="str">
        <x:v>Employee 1137; home branch Thurrock; assigned role Operative Porter | Deployment branch: Thurrock | Actual role: Operative Skilled | Jobs: 396207 | Customers: Linklaters LLP | Actual hours: 9.5; source records: 1</x:v>
      </x:c>
      <x:c r="L2307" t="str">
        <x:v>Include</x:v>
      </x:c>
      <x:c r="M2307"/>
      <x:c r="N2307"/>
    </x:row>
    <x:row r="2308">
      <x:c r="A2308" t="str">
        <x:v>P Maidlow|2026-03-27</x:v>
      </x:c>
      <x:c r="B2308" s="888" t="n">
        <x:v>46108</x:v>
      </x:c>
      <x:c r="C2308" t="str">
        <x:v>P Maidlow</x:v>
      </x:c>
      <x:c r="D2308" t="str">
        <x:v>Permanent</x:v>
      </x:c>
      <x:c r="E2308" t="str">
        <x:v>Thurrock</x:v>
      </x:c>
      <x:c r="F2308" t="str">
        <x:v>Operative Porter</x:v>
      </x:c>
      <x:c r="G2308" t="str">
        <x:v>396207</x:v>
      </x:c>
      <x:c r="H2308" t="str">
        <x:v>Linklaters LLP</x:v>
      </x:c>
      <x:c r="I2308" s="22" t="n">
        <x:v>9.5</x:v>
      </x:c>
      <x:c r="J2308" t="str">
        <x:v>Worked</x:v>
      </x:c>
      <x:c r="K2308" t="str">
        <x:v>Employee 1137; home branch Thurrock; assigned role Operative Porter | Deployment branch: Thurrock | Actual role: Operative Skilled | Jobs: 396207 | Customers: Linklaters LLP | Actual hours: 9.5; source records: 1</x:v>
      </x:c>
      <x:c r="L2308" t="str">
        <x:v>Include</x:v>
      </x:c>
      <x:c r="M2308"/>
      <x:c r="N2308"/>
    </x:row>
    <x:row r="2309">
      <x:c r="A2309" t="str">
        <x:v>P Maidlow|2026-03-28</x:v>
      </x:c>
      <x:c r="B2309" s="888" t="n">
        <x:v>46109</x:v>
      </x:c>
      <x:c r="C2309" t="str">
        <x:v>P Maidlow</x:v>
      </x:c>
      <x:c r="D2309" t="str">
        <x:v>Permanent</x:v>
      </x:c>
      <x:c r="E2309" t="str">
        <x:v>Thurrock</x:v>
      </x:c>
      <x:c r="F2309" t="str">
        <x:v>Operative Porter</x:v>
      </x:c>
      <x:c r="G2309" t="str">
        <x:v>400984</x:v>
      </x:c>
      <x:c r="H2309" t="str">
        <x:v>Ministry of Defence</x:v>
      </x:c>
      <x:c r="I2309" s="22" t="n">
        <x:v>8.5</x:v>
      </x:c>
      <x:c r="J2309" t="str">
        <x:v>Worked</x:v>
      </x:c>
      <x:c r="K2309" t="str">
        <x:v>Employee 1137; home branch Thurrock; assigned role Operative Porter | Deployment branch: Thurrock | Actual role: Operative Skilled | Jobs: 400984 | Customers: Ministry of Defence | Actual hours: 8.5; source records: 1</x:v>
      </x:c>
      <x:c r="L2309" t="str">
        <x:v>Include</x:v>
      </x:c>
      <x:c r="M2309"/>
      <x:c r="N2309"/>
    </x:row>
    <x:row r="2310">
      <x:c r="A2310" t="str">
        <x:v>P Maidlow|2026-03-30</x:v>
      </x:c>
      <x:c r="B2310" s="888" t="n">
        <x:v>46111</x:v>
      </x:c>
      <x:c r="C2310" t="str">
        <x:v>P Maidlow</x:v>
      </x:c>
      <x:c r="D2310" t="str">
        <x:v>Permanent</x:v>
      </x:c>
      <x:c r="E2310" t="str">
        <x:v>Thurrock</x:v>
      </x:c>
      <x:c r="F2310" t="str">
        <x:v>Operative Porter</x:v>
      </x:c>
      <x:c r="G2310" t="str">
        <x:v>396207</x:v>
      </x:c>
      <x:c r="H2310" t="str">
        <x:v>Linklaters LLP</x:v>
      </x:c>
      <x:c r="I2310" s="22" t="n">
        <x:v>10</x:v>
      </x:c>
      <x:c r="J2310" t="str">
        <x:v>Worked</x:v>
      </x:c>
      <x:c r="K2310" t="str">
        <x:v>Employee 1137; home branch Thurrock; assigned role Operative Porter | Deployment branch: Thurrock | Actual role: Operative Skilled | Jobs: 396207 | Customers: Linklaters LLP | Actual hours: 10.0; source records: 1</x:v>
      </x:c>
      <x:c r="L2310" t="str">
        <x:v>Include</x:v>
      </x:c>
      <x:c r="M2310"/>
      <x:c r="N2310"/>
    </x:row>
    <x:row r="2311">
      <x:c r="A2311" t="str">
        <x:v>P Maidlow|2026-03-31</x:v>
      </x:c>
      <x:c r="B2311" s="888" t="n">
        <x:v>46112</x:v>
      </x:c>
      <x:c r="C2311" t="str">
        <x:v>P Maidlow</x:v>
      </x:c>
      <x:c r="D2311" t="str">
        <x:v>Permanent</x:v>
      </x:c>
      <x:c r="E2311" t="str">
        <x:v>Thurrock</x:v>
      </x:c>
      <x:c r="F2311" t="str">
        <x:v>Operative Porter</x:v>
      </x:c>
      <x:c r="G2311" t="str">
        <x:v>396207</x:v>
      </x:c>
      <x:c r="H2311" t="str">
        <x:v>Linklaters LLP</x:v>
      </x:c>
      <x:c r="I2311" s="22" t="n">
        <x:v>10</x:v>
      </x:c>
      <x:c r="J2311" t="str">
        <x:v>Worked</x:v>
      </x:c>
      <x:c r="K2311" t="str">
        <x:v>Employee 1137; home branch Thurrock; assigned role Operative Porter | Deployment branch: Thurrock | Actual role: Operative Skilled | Jobs: 396207 | Customers: Linklaters LLP | Actual hours: 10.0; source records: 1</x:v>
      </x:c>
      <x:c r="L2311" t="str">
        <x:v>Include</x:v>
      </x:c>
      <x:c r="M2311"/>
      <x:c r="N2311"/>
    </x:row>
    <x:row r="2312">
      <x:c r="A2312" t="str">
        <x:v>P McDavid|2026-03-02</x:v>
      </x:c>
      <x:c r="B2312" s="888" t="n">
        <x:v>46083</x:v>
      </x:c>
      <x:c r="C2312" t="str">
        <x:v>P McDavid</x:v>
      </x:c>
      <x:c r="D2312" t="str">
        <x:v>Permanent</x:v>
      </x:c>
      <x:c r="E2312" t="str">
        <x:v>Thurrock</x:v>
      </x:c>
      <x:c r="F2312" t="str">
        <x:v>Operative Porter</x:v>
      </x:c>
      <x:c r="G2312" t="str">
        <x:v>396751</x:v>
      </x:c>
      <x:c r="H2312" t="str">
        <x:v>Langley/Mr Josiah</x:v>
      </x:c>
      <x:c r="I2312" s="22" t="n">
        <x:v>6.5</x:v>
      </x:c>
      <x:c r="J2312" t="str">
        <x:v>Worked</x:v>
      </x:c>
      <x:c r="K2312" t="str">
        <x:v>Employee 103428; home branch Thurrock; assigned role Operative Porter | Deployment branch: Thurrock | Actual role: Operative Skilled | Jobs: 396751 | Customers: Langley/Mr Josiah | Actual hours: 6.5; source records: 1</x:v>
      </x:c>
      <x:c r="L2312" t="str">
        <x:v>Include</x:v>
      </x:c>
      <x:c r="M2312"/>
      <x:c r="N2312"/>
    </x:row>
    <x:row r="2313">
      <x:c r="A2313" t="str">
        <x:v>P McDavid|2026-03-03</x:v>
      </x:c>
      <x:c r="B2313" s="888" t="n">
        <x:v>46084</x:v>
      </x:c>
      <x:c r="C2313" t="str">
        <x:v>P McDavid</x:v>
      </x:c>
      <x:c r="D2313" t="str">
        <x:v>Permanent</x:v>
      </x:c>
      <x:c r="E2313" t="str">
        <x:v>Thurrock</x:v>
      </x:c>
      <x:c r="F2313" t="str">
        <x:v>Operative Porter</x:v>
      </x:c>
      <x:c r="G2313" t="str">
        <x:v>400636</x:v>
      </x:c>
      <x:c r="H2313" t="str">
        <x:v>Harrow Green</x:v>
      </x:c>
      <x:c r="I2313" s="22" t="n">
        <x:v>7.5</x:v>
      </x:c>
      <x:c r="J2313" t="str">
        <x:v>Worked</x:v>
      </x:c>
      <x:c r="K2313" t="str">
        <x:v>Employee 103428; home branch Thurrock; assigned role Operative Porter | Deployment branch: Thurrock | Actual role: Operative Porter | Jobs: 400636 | Customers: Harrow Green | Actual hours: 7.5; source records: 1</x:v>
      </x:c>
      <x:c r="L2313" t="str">
        <x:v>Include</x:v>
      </x:c>
      <x:c r="M2313"/>
      <x:c r="N2313"/>
    </x:row>
    <x:row r="2314">
      <x:c r="A2314" t="str">
        <x:v>P McDavid|2026-03-04</x:v>
      </x:c>
      <x:c r="B2314" s="888" t="n">
        <x:v>46085</x:v>
      </x:c>
      <x:c r="C2314" t="str">
        <x:v>P McDavid</x:v>
      </x:c>
      <x:c r="D2314" t="str">
        <x:v>Permanent</x:v>
      </x:c>
      <x:c r="E2314" t="str">
        <x:v>Thurrock</x:v>
      </x:c>
      <x:c r="F2314" t="str">
        <x:v>Operative Porter</x:v>
      </x:c>
      <x:c r="G2314" t="str">
        <x:v>396777</x:v>
      </x:c>
      <x:c r="H2314" t="str">
        <x:v>Camile Denise Vincent</x:v>
      </x:c>
      <x:c r="I2314" s="22" t="n">
        <x:v>7</x:v>
      </x:c>
      <x:c r="J2314" t="str">
        <x:v>Worked</x:v>
      </x:c>
      <x:c r="K2314" t="str">
        <x:v>Employee 103428; home branch Thurrock; assigned role Operative Porter | Deployment branch: Thurrock | Actual role: Operative Porter | Jobs: 396777 | Customers: Camile Denise Vincent | Actual hours: 7.0; source records: 1</x:v>
      </x:c>
      <x:c r="L2314" t="str">
        <x:v>Include</x:v>
      </x:c>
      <x:c r="M2314"/>
      <x:c r="N2314"/>
    </x:row>
    <x:row r="2315">
      <x:c r="A2315" t="str">
        <x:v>P McDavid|2026-03-05</x:v>
      </x:c>
      <x:c r="B2315" s="888" t="n">
        <x:v>46086</x:v>
      </x:c>
      <x:c r="C2315" t="str">
        <x:v>P McDavid</x:v>
      </x:c>
      <x:c r="D2315" t="str">
        <x:v>Permanent</x:v>
      </x:c>
      <x:c r="E2315" t="str">
        <x:v>Thurrock</x:v>
      </x:c>
      <x:c r="F2315" t="str">
        <x:v>Operative Porter</x:v>
      </x:c>
      <x:c r="G2315" t="str">
        <x:v>399636</x:v>
      </x:c>
      <x:c r="H2315" t="str">
        <x:v>Kargbo/Thomas Karim</x:v>
      </x:c>
      <x:c r="I2315" s="22" t="n">
        <x:v>8.5</x:v>
      </x:c>
      <x:c r="J2315" t="str">
        <x:v>Worked</x:v>
      </x:c>
      <x:c r="K2315" t="str">
        <x:v>Employee 103428; home branch Thurrock; assigned role Operative Porter | Deployment branch: Thurrock | Actual role: Operative Skilled | Jobs: 399636 | Customers: Kargbo/Thomas Karim | Actual hours: 8.5; source records: 1</x:v>
      </x:c>
      <x:c r="L2315" t="str">
        <x:v>Include</x:v>
      </x:c>
      <x:c r="M2315"/>
      <x:c r="N2315"/>
    </x:row>
    <x:row r="2316">
      <x:c r="A2316" t="str">
        <x:v>P McDavid|2026-03-09</x:v>
      </x:c>
      <x:c r="B2316" s="888" t="n">
        <x:v>46090</x:v>
      </x:c>
      <x:c r="C2316" t="str">
        <x:v>P McDavid</x:v>
      </x:c>
      <x:c r="D2316" t="str">
        <x:v>Permanent</x:v>
      </x:c>
      <x:c r="E2316" t="str">
        <x:v>Thurrock</x:v>
      </x:c>
      <x:c r="F2316" t="str">
        <x:v>Operative Porter</x:v>
      </x:c>
      <x:c r="G2316" t="str">
        <x:v>396672</x:v>
      </x:c>
      <x:c r="H2316" t="str">
        <x:v>Kamara/Isatu</x:v>
      </x:c>
      <x:c r="I2316" s="22" t="n">
        <x:v>8</x:v>
      </x:c>
      <x:c r="J2316" t="str">
        <x:v>Worked</x:v>
      </x:c>
      <x:c r="K2316" t="str">
        <x:v>Employee 103428; home branch Thurrock; assigned role Operative Porter | Deployment branch: Thurrock | Actual role: Operative Skilled | Jobs: 396672 | Customers: Kamara/Isatu | Actual hours: 8.0; source records: 1</x:v>
      </x:c>
      <x:c r="L2316" t="str">
        <x:v>Include</x:v>
      </x:c>
      <x:c r="M2316"/>
      <x:c r="N2316"/>
    </x:row>
    <x:row r="2317">
      <x:c r="A2317" t="str">
        <x:v>P McDavid|2026-03-10</x:v>
      </x:c>
      <x:c r="B2317" s="888" t="n">
        <x:v>46091</x:v>
      </x:c>
      <x:c r="C2317" t="str">
        <x:v>P McDavid</x:v>
      </x:c>
      <x:c r="D2317" t="str">
        <x:v>Permanent</x:v>
      </x:c>
      <x:c r="E2317" t="str">
        <x:v>Thurrock</x:v>
      </x:c>
      <x:c r="F2317" t="str">
        <x:v>Operative Porter</x:v>
      </x:c>
      <x:c r="G2317" t="str">
        <x:v>396843</x:v>
      </x:c>
      <x:c r="H2317" t="str">
        <x:v>Fahy/Ms Mary</x:v>
      </x:c>
      <x:c r="I2317" s="22" t="n">
        <x:v>6.5</x:v>
      </x:c>
      <x:c r="J2317" t="str">
        <x:v>Worked</x:v>
      </x:c>
      <x:c r="K2317" t="str">
        <x:v>Employee 103428; home branch Thurrock; assigned role Operative Porter | Deployment branch: Thurrock | Actual role: Operative Skilled | Jobs: 396843 | Customers: Fahy/Ms Mary | Actual hours: 6.5; source records: 1</x:v>
      </x:c>
      <x:c r="L2317" t="str">
        <x:v>Include</x:v>
      </x:c>
      <x:c r="M2317"/>
      <x:c r="N2317"/>
    </x:row>
    <x:row r="2318">
      <x:c r="A2318" t="str">
        <x:v>P McDavid|2026-03-11</x:v>
      </x:c>
      <x:c r="B2318" s="888" t="n">
        <x:v>46092</x:v>
      </x:c>
      <x:c r="C2318" t="str">
        <x:v>P McDavid</x:v>
      </x:c>
      <x:c r="D2318" t="str">
        <x:v>Permanent</x:v>
      </x:c>
      <x:c r="E2318" t="str">
        <x:v>Thurrock</x:v>
      </x:c>
      <x:c r="F2318" t="str">
        <x:v>Operative Porter</x:v>
      </x:c>
      <x:c r="G2318" t="str">
        <x:v>398798</x:v>
      </x:c>
      <x:c r="H2318" t="str">
        <x:v>Sevem/Senem</x:v>
      </x:c>
      <x:c r="I2318" s="22" t="n">
        <x:v>6</x:v>
      </x:c>
      <x:c r="J2318" t="str">
        <x:v>Worked</x:v>
      </x:c>
      <x:c r="K2318" t="str">
        <x:v>Employee 103428; home branch Thurrock; assigned role Operative Porter | Deployment branch: Thurrock | Actual role: Operative Skilled | Jobs: 398798 | Customers: Sevem/Senem | Actual hours: 6.0; source records: 1</x:v>
      </x:c>
      <x:c r="L2318" t="str">
        <x:v>Include</x:v>
      </x:c>
      <x:c r="M2318"/>
      <x:c r="N2318"/>
    </x:row>
    <x:row r="2319">
      <x:c r="A2319" t="str">
        <x:v>P McDavid|2026-03-16</x:v>
      </x:c>
      <x:c r="B2319" s="888" t="n">
        <x:v>46097</x:v>
      </x:c>
      <x:c r="C2319" t="str">
        <x:v>P McDavid</x:v>
      </x:c>
      <x:c r="D2319" t="str">
        <x:v>Permanent</x:v>
      </x:c>
      <x:c r="E2319" t="str">
        <x:v>Thurrock</x:v>
      </x:c>
      <x:c r="F2319" t="str">
        <x:v>Operative Porter</x:v>
      </x:c>
      <x:c r="G2319" t="str">
        <x:v>398386</x:v>
      </x:c>
      <x:c r="H2319" t="str">
        <x:v>Justin/Mr Marvin</x:v>
      </x:c>
      <x:c r="I2319" s="22" t="n">
        <x:v>6</x:v>
      </x:c>
      <x:c r="J2319" t="str">
        <x:v>Worked</x:v>
      </x:c>
      <x:c r="K2319" t="str">
        <x:v>Employee 103428; home branch Thurrock; assigned role Operative Porter | Deployment branch: Thurrock | Actual role: Operative Skilled | Jobs: 398386 | Customers: Justin/Mr Marvin | Actual hours: 6.0; source records: 1</x:v>
      </x:c>
      <x:c r="L2319" t="str">
        <x:v>Include</x:v>
      </x:c>
      <x:c r="M2319"/>
      <x:c r="N2319"/>
    </x:row>
    <x:row r="2320">
      <x:c r="A2320" t="str">
        <x:v>P McDavid|2026-03-17</x:v>
      </x:c>
      <x:c r="B2320" s="888" t="n">
        <x:v>46098</x:v>
      </x:c>
      <x:c r="C2320" t="str">
        <x:v>P McDavid</x:v>
      </x:c>
      <x:c r="D2320" t="str">
        <x:v>Permanent</x:v>
      </x:c>
      <x:c r="E2320" t="str">
        <x:v>Thurrock</x:v>
      </x:c>
      <x:c r="F2320" t="str">
        <x:v>Operative Porter</x:v>
      </x:c>
      <x:c r="G2320" t="str">
        <x:v>397606</x:v>
      </x:c>
      <x:c r="H2320" t="str">
        <x:v>Rothwell/Mr Stephen</x:v>
      </x:c>
      <x:c r="I2320" s="22" t="n">
        <x:v>7.5</x:v>
      </x:c>
      <x:c r="J2320" t="str">
        <x:v>Worked</x:v>
      </x:c>
      <x:c r="K2320" t="str">
        <x:v>Employee 103428; home branch Thurrock; assigned role Operative Porter | Deployment branch: Thurrock | Actual role: Operative Skilled | Jobs: 397606 | Customers: Rothwell/Mr Stephen | Actual hours: 7.5; source records: 1</x:v>
      </x:c>
      <x:c r="L2320" t="str">
        <x:v>Include</x:v>
      </x:c>
      <x:c r="M2320"/>
      <x:c r="N2320"/>
    </x:row>
    <x:row r="2321">
      <x:c r="A2321" t="str">
        <x:v>P McDavid|2026-03-18</x:v>
      </x:c>
      <x:c r="B2321" s="888" t="n">
        <x:v>46099</x:v>
      </x:c>
      <x:c r="C2321" t="str">
        <x:v>P McDavid</x:v>
      </x:c>
      <x:c r="D2321" t="str">
        <x:v>Permanent</x:v>
      </x:c>
      <x:c r="E2321" t="str">
        <x:v>Thurrock</x:v>
      </x:c>
      <x:c r="F2321" t="str">
        <x:v>Operative Porter</x:v>
      </x:c>
      <x:c r="G2321" t="str">
        <x:v>396207</x:v>
      </x:c>
      <x:c r="H2321" t="str">
        <x:v>Linklaters LLP</x:v>
      </x:c>
      <x:c r="I2321" s="22" t="n">
        <x:v>9.5</x:v>
      </x:c>
      <x:c r="J2321" t="str">
        <x:v>Worked</x:v>
      </x:c>
      <x:c r="K2321" t="str">
        <x:v>Employee 103428; home branch Thurrock; assigned role Operative Porter | Deployment branch: Thurrock | Actual role: Operative Skilled | Jobs: 396207 | Customers: Linklaters LLP | Actual hours: 9.5; source records: 1</x:v>
      </x:c>
      <x:c r="L2321" t="str">
        <x:v>Include</x:v>
      </x:c>
      <x:c r="M2321"/>
      <x:c r="N2321"/>
    </x:row>
    <x:row r="2322">
      <x:c r="A2322" t="str">
        <x:v>P McDavid|2026-03-23</x:v>
      </x:c>
      <x:c r="B2322" s="888" t="n">
        <x:v>46104</x:v>
      </x:c>
      <x:c r="C2322" t="str">
        <x:v>P McDavid</x:v>
      </x:c>
      <x:c r="D2322" t="str">
        <x:v>Permanent</x:v>
      </x:c>
      <x:c r="E2322" t="str">
        <x:v>Thurrock</x:v>
      </x:c>
      <x:c r="F2322" t="str">
        <x:v>Operative Porter</x:v>
      </x:c>
      <x:c r="G2322"/>
      <x:c r="H2322"/>
      <x:c r="I2322" s="22" t="n">
        <x:v>0</x:v>
      </x:c>
      <x:c r="J2322" t="str">
        <x:v>Annual leave</x:v>
      </x:c>
      <x:c r="K2322" t="str">
        <x:v>Employee 103428; home branch Thurrock; assigned role Operative Porter | Leave: Annual Leave (Hours) | Leave calendar basis: Variable-pattern period</x:v>
      </x:c>
      <x:c r="L2322" t="str">
        <x:v>Include</x:v>
      </x:c>
      <x:c r="M2322"/>
      <x:c r="N2322"/>
    </x:row>
    <x:row r="2323">
      <x:c r="A2323" t="str">
        <x:v>P McDavid|2026-03-24</x:v>
      </x:c>
      <x:c r="B2323" s="888" t="n">
        <x:v>46105</x:v>
      </x:c>
      <x:c r="C2323" t="str">
        <x:v>P McDavid</x:v>
      </x:c>
      <x:c r="D2323" t="str">
        <x:v>Permanent</x:v>
      </x:c>
      <x:c r="E2323" t="str">
        <x:v>Thurrock</x:v>
      </x:c>
      <x:c r="F2323" t="str">
        <x:v>Operative Porter</x:v>
      </x:c>
      <x:c r="G2323"/>
      <x:c r="H2323"/>
      <x:c r="I2323" s="22" t="n">
        <x:v>0</x:v>
      </x:c>
      <x:c r="J2323" t="str">
        <x:v>Annual leave</x:v>
      </x:c>
      <x:c r="K2323" t="str">
        <x:v>Employee 103428; home branch Thurrock; assigned role Operative Porter | Leave: Annual Leave (Hours) | Leave calendar basis: Variable-pattern period</x:v>
      </x:c>
      <x:c r="L2323" t="str">
        <x:v>Include</x:v>
      </x:c>
      <x:c r="M2323"/>
      <x:c r="N2323"/>
    </x:row>
    <x:row r="2324">
      <x:c r="A2324" t="str">
        <x:v>P McDavid|2026-03-25</x:v>
      </x:c>
      <x:c r="B2324" s="888" t="n">
        <x:v>46106</x:v>
      </x:c>
      <x:c r="C2324" t="str">
        <x:v>P McDavid</x:v>
      </x:c>
      <x:c r="D2324" t="str">
        <x:v>Permanent</x:v>
      </x:c>
      <x:c r="E2324" t="str">
        <x:v>Thurrock</x:v>
      </x:c>
      <x:c r="F2324" t="str">
        <x:v>Operative Porter</x:v>
      </x:c>
      <x:c r="G2324"/>
      <x:c r="H2324"/>
      <x:c r="I2324" s="22" t="n">
        <x:v>0</x:v>
      </x:c>
      <x:c r="J2324" t="str">
        <x:v>Annual leave</x:v>
      </x:c>
      <x:c r="K2324" t="str">
        <x:v>Employee 103428; home branch Thurrock; assigned role Operative Porter | Leave: Annual Leave (Hours) | Leave calendar basis: Variable-pattern period</x:v>
      </x:c>
      <x:c r="L2324" t="str">
        <x:v>Include</x:v>
      </x:c>
      <x:c r="M2324"/>
      <x:c r="N2324"/>
    </x:row>
    <x:row r="2325">
      <x:c r="A2325" t="str">
        <x:v>P McDavid|2026-03-30</x:v>
      </x:c>
      <x:c r="B2325" s="888" t="n">
        <x:v>46111</x:v>
      </x:c>
      <x:c r="C2325" t="str">
        <x:v>P McDavid</x:v>
      </x:c>
      <x:c r="D2325" t="str">
        <x:v>Permanent</x:v>
      </x:c>
      <x:c r="E2325" t="str">
        <x:v>Thurrock</x:v>
      </x:c>
      <x:c r="F2325" t="str">
        <x:v>Operative Porter</x:v>
      </x:c>
      <x:c r="G2325"/>
      <x:c r="H2325"/>
      <x:c r="I2325" s="22" t="n">
        <x:v>0</x:v>
      </x:c>
      <x:c r="J2325" t="str">
        <x:v>Other leave — Sickness</x:v>
      </x:c>
      <x:c r="K2325" t="str">
        <x:v>Employee 103428; home branch Thurrock; assigned role Operative Porter | Leave: Sickness | Leave calendar basis: Variable-pattern period</x:v>
      </x:c>
      <x:c r="L2325" t="str">
        <x:v>Include</x:v>
      </x:c>
      <x:c r="M2325"/>
      <x:c r="N2325"/>
    </x:row>
    <x:row r="2326">
      <x:c r="A2326" t="str">
        <x:v>P McDavid|2026-03-31</x:v>
      </x:c>
      <x:c r="B2326" s="888" t="n">
        <x:v>46112</x:v>
      </x:c>
      <x:c r="C2326" t="str">
        <x:v>P McDavid</x:v>
      </x:c>
      <x:c r="D2326" t="str">
        <x:v>Permanent</x:v>
      </x:c>
      <x:c r="E2326" t="str">
        <x:v>Thurrock</x:v>
      </x:c>
      <x:c r="F2326" t="str">
        <x:v>Operative Porter</x:v>
      </x:c>
      <x:c r="G2326"/>
      <x:c r="H2326"/>
      <x:c r="I2326" s="22" t="n">
        <x:v>0</x:v>
      </x:c>
      <x:c r="J2326" t="str">
        <x:v>Other leave — Sickness</x:v>
      </x:c>
      <x:c r="K2326" t="str">
        <x:v>Employee 103428; home branch Thurrock; assigned role Operative Porter | Leave: Sickness | Leave calendar basis: Variable-pattern period</x:v>
      </x:c>
      <x:c r="L2326" t="str">
        <x:v>Include</x:v>
      </x:c>
      <x:c r="M2326"/>
      <x:c r="N2326"/>
    </x:row>
    <x:row r="2327">
      <x:c r="A2327" t="str">
        <x:v>P McFarland (B)|2026-03-02</x:v>
      </x:c>
      <x:c r="B2327" s="888" t="n">
        <x:v>46083</x:v>
      </x:c>
      <x:c r="C2327" t="str">
        <x:v>P McFarland (B)</x:v>
      </x:c>
      <x:c r="D2327" t="str">
        <x:v>Permanent</x:v>
      </x:c>
      <x:c r="E2327" t="str">
        <x:v>Thurrock</x:v>
      </x:c>
      <x:c r="F2327" t="str">
        <x:v>Operative Porter</x:v>
      </x:c>
      <x:c r="G2327" t="str">
        <x:v>396840</x:v>
      </x:c>
      <x:c r="H2327" t="str">
        <x:v>Dora Osayande</x:v>
      </x:c>
      <x:c r="I2327" s="22" t="n">
        <x:v>8</x:v>
      </x:c>
      <x:c r="J2327" t="str">
        <x:v>Worked</x:v>
      </x:c>
      <x:c r="K2327" t="str">
        <x:v>Employee 104302; home branch Thurrock; assigned role Operative Porter | Deployment branch: Thurrock | Actual role: Operative Skilled | Jobs: 396840 | Customers: Dora Osayande | Actual hours: 8.0; source records: 1</x:v>
      </x:c>
      <x:c r="L2327" t="str">
        <x:v>Include</x:v>
      </x:c>
      <x:c r="M2327"/>
      <x:c r="N2327"/>
    </x:row>
    <x:row r="2328">
      <x:c r="A2328" t="str">
        <x:v>P McFarland (B)|2026-03-03</x:v>
      </x:c>
      <x:c r="B2328" s="888" t="n">
        <x:v>46084</x:v>
      </x:c>
      <x:c r="C2328" t="str">
        <x:v>P McFarland (B)</x:v>
      </x:c>
      <x:c r="D2328" t="str">
        <x:v>Permanent</x:v>
      </x:c>
      <x:c r="E2328" t="str">
        <x:v>Thurrock</x:v>
      </x:c>
      <x:c r="F2328" t="str">
        <x:v>Operative Porter</x:v>
      </x:c>
      <x:c r="G2328" t="str">
        <x:v>396777</x:v>
      </x:c>
      <x:c r="H2328" t="str">
        <x:v>Camile Denise Vincent</x:v>
      </x:c>
      <x:c r="I2328" s="22" t="n">
        <x:v>7.5</x:v>
      </x:c>
      <x:c r="J2328" t="str">
        <x:v>Worked</x:v>
      </x:c>
      <x:c r="K2328" t="str">
        <x:v>Employee 104302; home branch Thurrock; assigned role Operative Porter | Deployment branch: Thurrock | Actual role: Operative Skilled | Jobs: 396777 | Customers: Camile Denise Vincent | Actual hours: 7.5; source records: 1</x:v>
      </x:c>
      <x:c r="L2328" t="str">
        <x:v>Include</x:v>
      </x:c>
      <x:c r="M2328"/>
      <x:c r="N2328"/>
    </x:row>
    <x:row r="2329">
      <x:c r="A2329" t="str">
        <x:v>P McFarland (B)|2026-03-04</x:v>
      </x:c>
      <x:c r="B2329" s="888" t="n">
        <x:v>46085</x:v>
      </x:c>
      <x:c r="C2329" t="str">
        <x:v>P McFarland (B)</x:v>
      </x:c>
      <x:c r="D2329" t="str">
        <x:v>Permanent</x:v>
      </x:c>
      <x:c r="E2329" t="str">
        <x:v>Thurrock</x:v>
      </x:c>
      <x:c r="F2329" t="str">
        <x:v>Operative Porter</x:v>
      </x:c>
      <x:c r="G2329" t="str">
        <x:v>400250</x:v>
      </x:c>
      <x:c r="H2329" t="str">
        <x:v>Apple Europe Limited</x:v>
      </x:c>
      <x:c r="I2329" s="22" t="n">
        <x:v>8.5</x:v>
      </x:c>
      <x:c r="J2329" t="str">
        <x:v>Worked</x:v>
      </x:c>
      <x:c r="K2329" t="str">
        <x:v>Employee 104302; home branch Thurrock; assigned role Operative Porter | Deployment branch: Thurrock | Actual role: Operative Skilled | Jobs: 400250 | Customers: Apple Europe Limited | Actual hours: 8.5; source records: 1</x:v>
      </x:c>
      <x:c r="L2329" t="str">
        <x:v>Include</x:v>
      </x:c>
      <x:c r="M2329"/>
      <x:c r="N2329"/>
    </x:row>
    <x:row r="2330">
      <x:c r="A2330" t="str">
        <x:v>P McFarland (B)|2026-03-05</x:v>
      </x:c>
      <x:c r="B2330" s="888" t="n">
        <x:v>46086</x:v>
      </x:c>
      <x:c r="C2330" t="str">
        <x:v>P McFarland (B)</x:v>
      </x:c>
      <x:c r="D2330" t="str">
        <x:v>Permanent</x:v>
      </x:c>
      <x:c r="E2330" t="str">
        <x:v>Thurrock</x:v>
      </x:c>
      <x:c r="F2330" t="str">
        <x:v>Operative Porter</x:v>
      </x:c>
      <x:c r="G2330" t="str">
        <x:v>400549</x:v>
      </x:c>
      <x:c r="H2330" t="str">
        <x:v>Kiyesi/Olukayode</x:v>
      </x:c>
      <x:c r="I2330" s="22" t="n">
        <x:v>9.25</x:v>
      </x:c>
      <x:c r="J2330" t="str">
        <x:v>Worked</x:v>
      </x:c>
      <x:c r="K2330" t="str">
        <x:v>Employee 104302; home branch Thurrock; assigned role Operative Porter | Deployment branch: Thurrock | Actual role: Operative Skilled | Jobs: 400549 | Customers: Kiyesi/Olukayode | Actual hours: 9.2; source records: 1</x:v>
      </x:c>
      <x:c r="L2330" t="str">
        <x:v>Include</x:v>
      </x:c>
      <x:c r="M2330"/>
      <x:c r="N2330"/>
    </x:row>
    <x:row r="2331">
      <x:c r="A2331" t="str">
        <x:v>P McFarland (B)|2026-03-06</x:v>
      </x:c>
      <x:c r="B2331" s="888" t="n">
        <x:v>46087</x:v>
      </x:c>
      <x:c r="C2331" t="str">
        <x:v>P McFarland (B)</x:v>
      </x:c>
      <x:c r="D2331" t="str">
        <x:v>Permanent</x:v>
      </x:c>
      <x:c r="E2331" t="str">
        <x:v>Thurrock</x:v>
      </x:c>
      <x:c r="F2331" t="str">
        <x:v>Operative Porter</x:v>
      </x:c>
      <x:c r="G2331" t="str">
        <x:v>400250</x:v>
      </x:c>
      <x:c r="H2331" t="str">
        <x:v>Apple Europe Limited</x:v>
      </x:c>
      <x:c r="I2331" s="22" t="n">
        <x:v>14.5</x:v>
      </x:c>
      <x:c r="J2331" t="str">
        <x:v>Worked</x:v>
      </x:c>
      <x:c r="K2331" t="str">
        <x:v>Employee 104302; home branch Thurrock; assigned role Operative Porter | Deployment branch: Thurrock | Actual role: Operative Skilled | Jobs: 400250 | Customers: Apple Europe Limited | Actual hours: 14.5; source records: 1</x:v>
      </x:c>
      <x:c r="L2331" t="str">
        <x:v>Include</x:v>
      </x:c>
      <x:c r="M2331"/>
      <x:c r="N2331"/>
    </x:row>
    <x:row r="2332">
      <x:c r="A2332" t="str">
        <x:v>P McFarland (B)|2026-03-09</x:v>
      </x:c>
      <x:c r="B2332" s="888" t="n">
        <x:v>46090</x:v>
      </x:c>
      <x:c r="C2332" t="str">
        <x:v>P McFarland (B)</x:v>
      </x:c>
      <x:c r="D2332" t="str">
        <x:v>Permanent</x:v>
      </x:c>
      <x:c r="E2332" t="str">
        <x:v>Thurrock</x:v>
      </x:c>
      <x:c r="F2332" t="str">
        <x:v>Operative Porter</x:v>
      </x:c>
      <x:c r="G2332" t="str">
        <x:v>396672</x:v>
      </x:c>
      <x:c r="H2332" t="str">
        <x:v>Kamara/Isatu</x:v>
      </x:c>
      <x:c r="I2332" s="22" t="n">
        <x:v>8</x:v>
      </x:c>
      <x:c r="J2332" t="str">
        <x:v>Worked</x:v>
      </x:c>
      <x:c r="K2332" t="str">
        <x:v>Employee 104302; home branch Thurrock; assigned role Operative Porter | Deployment branch: Thurrock | Actual role: Operative Skilled | Jobs: 396672 | Customers: Kamara/Isatu | Actual hours: 8.0; source records: 1</x:v>
      </x:c>
      <x:c r="L2332" t="str">
        <x:v>Include</x:v>
      </x:c>
      <x:c r="M2332"/>
      <x:c r="N2332"/>
    </x:row>
    <x:row r="2333">
      <x:c r="A2333" t="str">
        <x:v>P Middleton|2026-03-01</x:v>
      </x:c>
      <x:c r="B2333" s="888" t="n">
        <x:v>46082</x:v>
      </x:c>
      <x:c r="C2333" t="str">
        <x:v>P Middleton</x:v>
      </x:c>
      <x:c r="D2333" t="str">
        <x:v>Permanent</x:v>
      </x:c>
      <x:c r="E2333" t="str">
        <x:v>Thurrock</x:v>
      </x:c>
      <x:c r="F2333" t="str">
        <x:v>Operative Skilled</x:v>
      </x:c>
      <x:c r="G2333" t="str">
        <x:v>400366</x:v>
      </x:c>
      <x:c r="H2333" t="str">
        <x:v>JP Morgan Limited</x:v>
      </x:c>
      <x:c r="I2333" s="22" t="n">
        <x:v>8.5</x:v>
      </x:c>
      <x:c r="J2333" t="str">
        <x:v>Worked</x:v>
      </x:c>
      <x:c r="K2333" t="str">
        <x:v>Employee 1603; home branch Thurrock; assigned role Operative Skilled | Deployment branch: Thurrock | Actual role: Operative Porter | Jobs: 400366 | Customers: JP Morgan Limited | Actual hours: 8.5; source records: 1</x:v>
      </x:c>
      <x:c r="L2333" t="str">
        <x:v>Include</x:v>
      </x:c>
      <x:c r="M2333"/>
      <x:c r="N2333"/>
    </x:row>
    <x:row r="2334">
      <x:c r="A2334" t="str">
        <x:v>P Middleton|2026-03-02</x:v>
      </x:c>
      <x:c r="B2334" s="888" t="n">
        <x:v>46083</x:v>
      </x:c>
      <x:c r="C2334" t="str">
        <x:v>P Middleton</x:v>
      </x:c>
      <x:c r="D2334" t="str">
        <x:v>Permanent</x:v>
      </x:c>
      <x:c r="E2334" t="str">
        <x:v>Thurrock</x:v>
      </x:c>
      <x:c r="F2334" t="str">
        <x:v>Operative Skilled</x:v>
      </x:c>
      <x:c r="G2334" t="str">
        <x:v>400366</x:v>
      </x:c>
      <x:c r="H2334" t="str">
        <x:v>JP Morgan Limited</x:v>
      </x:c>
      <x:c r="I2334" s="22" t="n">
        <x:v>8.5</x:v>
      </x:c>
      <x:c r="J2334" t="str">
        <x:v>Worked</x:v>
      </x:c>
      <x:c r="K2334" t="str">
        <x:v>Employee 1603; home branch Thurrock; assigned role Operative Skilled | Deployment branch: Thurrock | Actual role: Operative Porter | Jobs: 400366 | Customers: JP Morgan Limited | Actual hours: 8.5; source records: 1</x:v>
      </x:c>
      <x:c r="L2334" t="str">
        <x:v>Include</x:v>
      </x:c>
      <x:c r="M2334"/>
      <x:c r="N2334"/>
    </x:row>
    <x:row r="2335">
      <x:c r="A2335" t="str">
        <x:v>P Middleton|2026-03-03</x:v>
      </x:c>
      <x:c r="B2335" s="888" t="n">
        <x:v>46084</x:v>
      </x:c>
      <x:c r="C2335" t="str">
        <x:v>P Middleton</x:v>
      </x:c>
      <x:c r="D2335" t="str">
        <x:v>Permanent</x:v>
      </x:c>
      <x:c r="E2335" t="str">
        <x:v>Thurrock</x:v>
      </x:c>
      <x:c r="F2335" t="str">
        <x:v>Operative Skilled</x:v>
      </x:c>
      <x:c r="G2335"/>
      <x:c r="H2335"/>
      <x:c r="I2335" s="22" t="n">
        <x:v>0</x:v>
      </x:c>
      <x:c r="J2335" t="str">
        <x:v>Annual leave</x:v>
      </x:c>
      <x:c r="K2335" t="str">
        <x:v>Employee 1603; home branch Thurrock; assigned role Operative Skilled | Leave: Annual Leave (Hours) | Leave calendar basis: Variable-pattern period</x:v>
      </x:c>
      <x:c r="L2335" t="str">
        <x:v>Include</x:v>
      </x:c>
      <x:c r="M2335"/>
      <x:c r="N2335"/>
    </x:row>
    <x:row r="2336">
      <x:c r="A2336" t="str">
        <x:v>P Middleton|2026-03-04</x:v>
      </x:c>
      <x:c r="B2336" s="888" t="n">
        <x:v>46085</x:v>
      </x:c>
      <x:c r="C2336" t="str">
        <x:v>P Middleton</x:v>
      </x:c>
      <x:c r="D2336" t="str">
        <x:v>Permanent</x:v>
      </x:c>
      <x:c r="E2336" t="str">
        <x:v>Thurrock</x:v>
      </x:c>
      <x:c r="F2336" t="str">
        <x:v>Operative Skilled</x:v>
      </x:c>
      <x:c r="G2336"/>
      <x:c r="H2336"/>
      <x:c r="I2336" s="22" t="n">
        <x:v>0</x:v>
      </x:c>
      <x:c r="J2336" t="str">
        <x:v>Annual leave</x:v>
      </x:c>
      <x:c r="K2336" t="str">
        <x:v>Employee 1603; home branch Thurrock; assigned role Operative Skilled | Leave: Annual Leave (Hours) | Leave calendar basis: Variable-pattern period</x:v>
      </x:c>
      <x:c r="L2336" t="str">
        <x:v>Include</x:v>
      </x:c>
      <x:c r="M2336"/>
      <x:c r="N2336"/>
    </x:row>
    <x:row r="2337">
      <x:c r="A2337" t="str">
        <x:v>P Middleton|2026-03-05</x:v>
      </x:c>
      <x:c r="B2337" s="888" t="n">
        <x:v>46086</x:v>
      </x:c>
      <x:c r="C2337" t="str">
        <x:v>P Middleton</x:v>
      </x:c>
      <x:c r="D2337" t="str">
        <x:v>Permanent</x:v>
      </x:c>
      <x:c r="E2337" t="str">
        <x:v>Thurrock</x:v>
      </x:c>
      <x:c r="F2337" t="str">
        <x:v>Operative Skilled</x:v>
      </x:c>
      <x:c r="G2337"/>
      <x:c r="H2337"/>
      <x:c r="I2337" s="22" t="n">
        <x:v>0</x:v>
      </x:c>
      <x:c r="J2337" t="str">
        <x:v>Annual leave</x:v>
      </x:c>
      <x:c r="K2337" t="str">
        <x:v>Employee 1603; home branch Thurrock; assigned role Operative Skilled | Leave: Annual Leave (Hours) | Leave calendar basis: Variable-pattern period</x:v>
      </x:c>
      <x:c r="L2337" t="str">
        <x:v>Include</x:v>
      </x:c>
      <x:c r="M2337"/>
      <x:c r="N2337"/>
    </x:row>
    <x:row r="2338">
      <x:c r="A2338" t="str">
        <x:v>P Middleton|2026-03-06</x:v>
      </x:c>
      <x:c r="B2338" s="888" t="n">
        <x:v>46087</x:v>
      </x:c>
      <x:c r="C2338" t="str">
        <x:v>P Middleton</x:v>
      </x:c>
      <x:c r="D2338" t="str">
        <x:v>Permanent</x:v>
      </x:c>
      <x:c r="E2338" t="str">
        <x:v>Thurrock</x:v>
      </x:c>
      <x:c r="F2338" t="str">
        <x:v>Operative Skilled</x:v>
      </x:c>
      <x:c r="G2338" t="str">
        <x:v>400366</x:v>
      </x:c>
      <x:c r="H2338" t="str">
        <x:v>JP Morgan Limited</x:v>
      </x:c>
      <x:c r="I2338" s="22" t="n">
        <x:v>17</x:v>
      </x:c>
      <x:c r="J2338" t="str">
        <x:v>Worked</x:v>
      </x:c>
      <x:c r="K2338" t="str">
        <x:v>Employee 1603; home branch Thurrock; assigned role Operative Skilled | Deployment branch: Thurrock | Actual role: Operative Porter | Jobs: 400366 | Customers: JP Morgan Limited | Actual hours: 17.0; source records: 1</x:v>
      </x:c>
      <x:c r="L2338" t="str">
        <x:v>Include</x:v>
      </x:c>
      <x:c r="M2338"/>
      <x:c r="N2338"/>
    </x:row>
    <x:row r="2339">
      <x:c r="A2339" t="str">
        <x:v>P Middleton|2026-03-07</x:v>
      </x:c>
      <x:c r="B2339" s="888" t="n">
        <x:v>46088</x:v>
      </x:c>
      <x:c r="C2339" t="str">
        <x:v>P Middleton</x:v>
      </x:c>
      <x:c r="D2339" t="str">
        <x:v>Permanent</x:v>
      </x:c>
      <x:c r="E2339" t="str">
        <x:v>Thurrock</x:v>
      </x:c>
      <x:c r="F2339" t="str">
        <x:v>Operative Skilled</x:v>
      </x:c>
      <x:c r="G2339" t="str">
        <x:v>400525</x:v>
      </x:c>
      <x:c r="H2339" t="str">
        <x:v>JP Morgan Limited</x:v>
      </x:c>
      <x:c r="I2339" s="22" t="n">
        <x:v>8.5</x:v>
      </x:c>
      <x:c r="J2339" t="str">
        <x:v>Worked</x:v>
      </x:c>
      <x:c r="K2339" t="str">
        <x:v>Employee 1603; home branch Thurrock; assigned role Operative Skilled | Deployment branch: Thurrock | Actual role: Operative Porter | Jobs: 400525 | Customers: JP Morgan Limited | Actual hours: 8.5; source records: 1</x:v>
      </x:c>
      <x:c r="L2339" t="str">
        <x:v>Include</x:v>
      </x:c>
      <x:c r="M2339"/>
      <x:c r="N2339"/>
    </x:row>
    <x:row r="2340">
      <x:c r="A2340" t="str">
        <x:v>P Middleton|2026-03-08</x:v>
      </x:c>
      <x:c r="B2340" s="888" t="n">
        <x:v>46089</x:v>
      </x:c>
      <x:c r="C2340" t="str">
        <x:v>P Middleton</x:v>
      </x:c>
      <x:c r="D2340" t="str">
        <x:v>Permanent</x:v>
      </x:c>
      <x:c r="E2340" t="str">
        <x:v>Thurrock</x:v>
      </x:c>
      <x:c r="F2340" t="str">
        <x:v>Operative Skilled</x:v>
      </x:c>
      <x:c r="G2340" t="str">
        <x:v>400366</x:v>
      </x:c>
      <x:c r="H2340" t="str">
        <x:v>JP Morgan Limited</x:v>
      </x:c>
      <x:c r="I2340" s="22" t="n">
        <x:v>8.5</x:v>
      </x:c>
      <x:c r="J2340" t="str">
        <x:v>Worked</x:v>
      </x:c>
      <x:c r="K2340" t="str">
        <x:v>Employee 1603; home branch Thurrock; assigned role Operative Skilled | Deployment branch: Thurrock | Actual role: Operative Porter | Jobs: 400366 | Customers: JP Morgan Limited | Actual hours: 8.5; source records: 1</x:v>
      </x:c>
      <x:c r="L2340" t="str">
        <x:v>Include</x:v>
      </x:c>
      <x:c r="M2340"/>
      <x:c r="N2340"/>
    </x:row>
    <x:row r="2341">
      <x:c r="A2341" t="str">
        <x:v>P Middleton|2026-03-09</x:v>
      </x:c>
      <x:c r="B2341" s="888" t="n">
        <x:v>46090</x:v>
      </x:c>
      <x:c r="C2341" t="str">
        <x:v>P Middleton</x:v>
      </x:c>
      <x:c r="D2341" t="str">
        <x:v>Permanent</x:v>
      </x:c>
      <x:c r="E2341" t="str">
        <x:v>Thurrock</x:v>
      </x:c>
      <x:c r="F2341" t="str">
        <x:v>Operative Skilled</x:v>
      </x:c>
      <x:c r="G2341" t="str">
        <x:v>400366</x:v>
      </x:c>
      <x:c r="H2341" t="str">
        <x:v>JP Morgan Limited</x:v>
      </x:c>
      <x:c r="I2341" s="22" t="n">
        <x:v>8.5</x:v>
      </x:c>
      <x:c r="J2341" t="str">
        <x:v>Worked</x:v>
      </x:c>
      <x:c r="K2341" t="str">
        <x:v>Employee 1603; home branch Thurrock; assigned role Operative Skilled | Deployment branch: Thurrock | Actual role: Operative Porter | Jobs: 400366 | Customers: JP Morgan Limited | Actual hours: 8.5; source records: 1</x:v>
      </x:c>
      <x:c r="L2341" t="str">
        <x:v>Include</x:v>
      </x:c>
      <x:c r="M2341"/>
      <x:c r="N2341"/>
    </x:row>
    <x:row r="2342">
      <x:c r="A2342" t="str">
        <x:v>P Middleton|2026-03-10</x:v>
      </x:c>
      <x:c r="B2342" s="888" t="n">
        <x:v>46091</x:v>
      </x:c>
      <x:c r="C2342" t="str">
        <x:v>P Middleton</x:v>
      </x:c>
      <x:c r="D2342" t="str">
        <x:v>Permanent</x:v>
      </x:c>
      <x:c r="E2342" t="str">
        <x:v>Thurrock</x:v>
      </x:c>
      <x:c r="F2342" t="str">
        <x:v>Operative Skilled</x:v>
      </x:c>
      <x:c r="G2342" t="str">
        <x:v>400366</x:v>
      </x:c>
      <x:c r="H2342" t="str">
        <x:v>JP Morgan Limited</x:v>
      </x:c>
      <x:c r="I2342" s="22" t="n">
        <x:v>8.5</x:v>
      </x:c>
      <x:c r="J2342" t="str">
        <x:v>Worked</x:v>
      </x:c>
      <x:c r="K2342" t="str">
        <x:v>Employee 1603; home branch Thurrock; assigned role Operative Skilled | Deployment branch: Thurrock | Actual role: Operative Skilled | Jobs: 400366 | Customers: JP Morgan Limited | Actual hours: 8.5; source records: 1</x:v>
      </x:c>
      <x:c r="L2342" t="str">
        <x:v>Include</x:v>
      </x:c>
      <x:c r="M2342"/>
      <x:c r="N2342"/>
    </x:row>
    <x:row r="2343">
      <x:c r="A2343" t="str">
        <x:v>P Middleton|2026-03-11</x:v>
      </x:c>
      <x:c r="B2343" s="888" t="n">
        <x:v>46092</x:v>
      </x:c>
      <x:c r="C2343" t="str">
        <x:v>P Middleton</x:v>
      </x:c>
      <x:c r="D2343" t="str">
        <x:v>Permanent</x:v>
      </x:c>
      <x:c r="E2343" t="str">
        <x:v>Thurrock</x:v>
      </x:c>
      <x:c r="F2343" t="str">
        <x:v>Operative Skilled</x:v>
      </x:c>
      <x:c r="G2343" t="str">
        <x:v>399620</x:v>
      </x:c>
      <x:c r="H2343" t="str">
        <x:v>Accenture UK Ltd</x:v>
      </x:c>
      <x:c r="I2343" s="22" t="n">
        <x:v>10.5</x:v>
      </x:c>
      <x:c r="J2343" t="str">
        <x:v>Worked</x:v>
      </x:c>
      <x:c r="K2343" t="str">
        <x:v>Employee 1603; home branch Thurrock; assigned role Operative Skilled | Deployment branch: Thurrock | Actual role: Operative Porter | Jobs: 399620 | Customers: Accenture UK Ltd | Actual hours: 10.5; source records: 1</x:v>
      </x:c>
      <x:c r="L2343" t="str">
        <x:v>Include</x:v>
      </x:c>
      <x:c r="M2343"/>
      <x:c r="N2343"/>
    </x:row>
    <x:row r="2344">
      <x:c r="A2344" t="str">
        <x:v>P Middleton|2026-03-12</x:v>
      </x:c>
      <x:c r="B2344" s="888" t="n">
        <x:v>46093</x:v>
      </x:c>
      <x:c r="C2344" t="str">
        <x:v>P Middleton</x:v>
      </x:c>
      <x:c r="D2344" t="str">
        <x:v>Permanent</x:v>
      </x:c>
      <x:c r="E2344" t="str">
        <x:v>Thurrock</x:v>
      </x:c>
      <x:c r="F2344" t="str">
        <x:v>Operative Skilled</x:v>
      </x:c>
      <x:c r="G2344" t="str">
        <x:v>400525</x:v>
      </x:c>
      <x:c r="H2344" t="str">
        <x:v>JP Morgan Limited</x:v>
      </x:c>
      <x:c r="I2344" s="22" t="n">
        <x:v>8.5</x:v>
      </x:c>
      <x:c r="J2344" t="str">
        <x:v>Worked</x:v>
      </x:c>
      <x:c r="K2344" t="str">
        <x:v>Employee 1603; home branch Thurrock; assigned role Operative Skilled | Deployment branch: Thurrock | Actual role: Operative Porter | Jobs: 400525 | Customers: JP Morgan Limited | Actual hours: 8.5; source records: 1</x:v>
      </x:c>
      <x:c r="L2344" t="str">
        <x:v>Include</x:v>
      </x:c>
      <x:c r="M2344"/>
      <x:c r="N2344"/>
    </x:row>
    <x:row r="2345">
      <x:c r="A2345" t="str">
        <x:v>P Middleton|2026-03-13</x:v>
      </x:c>
      <x:c r="B2345" s="888" t="n">
        <x:v>46094</x:v>
      </x:c>
      <x:c r="C2345" t="str">
        <x:v>P Middleton</x:v>
      </x:c>
      <x:c r="D2345" t="str">
        <x:v>Permanent</x:v>
      </x:c>
      <x:c r="E2345" t="str">
        <x:v>Thurrock</x:v>
      </x:c>
      <x:c r="F2345" t="str">
        <x:v>Operative Skilled</x:v>
      </x:c>
      <x:c r="G2345" t="str">
        <x:v>400525</x:v>
      </x:c>
      <x:c r="H2345" t="str">
        <x:v>JP Morgan Limited</x:v>
      </x:c>
      <x:c r="I2345" s="22" t="n">
        <x:v>8.5</x:v>
      </x:c>
      <x:c r="J2345" t="str">
        <x:v>Worked</x:v>
      </x:c>
      <x:c r="K2345" t="str">
        <x:v>Employee 1603; home branch Thurrock; assigned role Operative Skilled | Deployment branch: Thurrock | Actual role: Operative Skilled | Jobs: 400525 | Customers: JP Morgan Limited | Actual hours: 8.5; source records: 1</x:v>
      </x:c>
      <x:c r="L2345" t="str">
        <x:v>Include</x:v>
      </x:c>
      <x:c r="M2345"/>
      <x:c r="N2345"/>
    </x:row>
    <x:row r="2346">
      <x:c r="A2346" t="str">
        <x:v>P Middleton|2026-03-14</x:v>
      </x:c>
      <x:c r="B2346" s="888" t="n">
        <x:v>46095</x:v>
      </x:c>
      <x:c r="C2346" t="str">
        <x:v>P Middleton</x:v>
      </x:c>
      <x:c r="D2346" t="str">
        <x:v>Permanent</x:v>
      </x:c>
      <x:c r="E2346" t="str">
        <x:v>Thurrock</x:v>
      </x:c>
      <x:c r="F2346" t="str">
        <x:v>Operative Skilled</x:v>
      </x:c>
      <x:c r="G2346" t="str">
        <x:v>400525</x:v>
      </x:c>
      <x:c r="H2346" t="str">
        <x:v>JP Morgan Limited</x:v>
      </x:c>
      <x:c r="I2346" s="22" t="n">
        <x:v>8.5</x:v>
      </x:c>
      <x:c r="J2346" t="str">
        <x:v>Worked</x:v>
      </x:c>
      <x:c r="K2346" t="str">
        <x:v>Employee 1603; home branch Thurrock; assigned role Operative Skilled | Deployment branch: Thurrock | Actual role: Operative Porter | Jobs: 400525 | Customers: JP Morgan Limited | Actual hours: 8.5; source records: 1</x:v>
      </x:c>
      <x:c r="L2346" t="str">
        <x:v>Include</x:v>
      </x:c>
      <x:c r="M2346"/>
      <x:c r="N2346"/>
    </x:row>
    <x:row r="2347">
      <x:c r="A2347" t="str">
        <x:v>P Middleton|2026-03-15</x:v>
      </x:c>
      <x:c r="B2347" s="888" t="n">
        <x:v>46096</x:v>
      </x:c>
      <x:c r="C2347" t="str">
        <x:v>P Middleton</x:v>
      </x:c>
      <x:c r="D2347" t="str">
        <x:v>Permanent</x:v>
      </x:c>
      <x:c r="E2347" t="str">
        <x:v>Thurrock</x:v>
      </x:c>
      <x:c r="F2347" t="str">
        <x:v>Operative Skilled</x:v>
      </x:c>
      <x:c r="G2347" t="str">
        <x:v>400525</x:v>
      </x:c>
      <x:c r="H2347" t="str">
        <x:v>JP Morgan Limited</x:v>
      </x:c>
      <x:c r="I2347" s="22" t="n">
        <x:v>8.5</x:v>
      </x:c>
      <x:c r="J2347" t="str">
        <x:v>Worked</x:v>
      </x:c>
      <x:c r="K2347" t="str">
        <x:v>Employee 1603; home branch Thurrock; assigned role Operative Skilled | Deployment branch: Thurrock | Actual role: Operative Porter | Jobs: 400525 | Customers: JP Morgan Limited | Actual hours: 8.5; source records: 1</x:v>
      </x:c>
      <x:c r="L2347" t="str">
        <x:v>Include</x:v>
      </x:c>
      <x:c r="M2347"/>
      <x:c r="N2347"/>
    </x:row>
    <x:row r="2348">
      <x:c r="A2348" t="str">
        <x:v>P Middleton|2026-03-16</x:v>
      </x:c>
      <x:c r="B2348" s="888" t="n">
        <x:v>46097</x:v>
      </x:c>
      <x:c r="C2348" t="str">
        <x:v>P Middleton</x:v>
      </x:c>
      <x:c r="D2348" t="str">
        <x:v>Permanent</x:v>
      </x:c>
      <x:c r="E2348" t="str">
        <x:v>Thurrock</x:v>
      </x:c>
      <x:c r="F2348" t="str">
        <x:v>Operative Skilled</x:v>
      </x:c>
      <x:c r="G2348" t="str">
        <x:v>398171</x:v>
      </x:c>
      <x:c r="H2348" t="str">
        <x:v>Two Sigma</x:v>
      </x:c>
      <x:c r="I2348" s="22" t="n">
        <x:v>10.5</x:v>
      </x:c>
      <x:c r="J2348" t="str">
        <x:v>Worked</x:v>
      </x:c>
      <x:c r="K2348" t="str">
        <x:v>Employee 1603; home branch Thurrock; assigned role Operative Skilled | Deployment branch: Thurrock | Actual role: Operative Skilled | Jobs: 398171 | Customers: Two Sigma | Actual hours: 10.5; source records: 1</x:v>
      </x:c>
      <x:c r="L2348" t="str">
        <x:v>Include</x:v>
      </x:c>
      <x:c r="M2348"/>
      <x:c r="N2348"/>
    </x:row>
    <x:row r="2349">
      <x:c r="A2349" t="str">
        <x:v>P Middleton|2026-03-17</x:v>
      </x:c>
      <x:c r="B2349" s="888" t="n">
        <x:v>46098</x:v>
      </x:c>
      <x:c r="C2349" t="str">
        <x:v>P Middleton</x:v>
      </x:c>
      <x:c r="D2349" t="str">
        <x:v>Permanent</x:v>
      </x:c>
      <x:c r="E2349" t="str">
        <x:v>Thurrock</x:v>
      </x:c>
      <x:c r="F2349" t="str">
        <x:v>Operative Skilled</x:v>
      </x:c>
      <x:c r="G2349" t="str">
        <x:v>398171</x:v>
      </x:c>
      <x:c r="H2349" t="str">
        <x:v>Two Sigma</x:v>
      </x:c>
      <x:c r="I2349" s="22" t="n">
        <x:v>9.25</x:v>
      </x:c>
      <x:c r="J2349" t="str">
        <x:v>Worked</x:v>
      </x:c>
      <x:c r="K2349" t="str">
        <x:v>Employee 1603; home branch Thurrock; assigned role Operative Skilled | Deployment branch: Thurrock | Actual role: Operative Skilled | Jobs: 398171 | Customers: Two Sigma | Actual hours: 9.2; source records: 1</x:v>
      </x:c>
      <x:c r="L2349" t="str">
        <x:v>Include</x:v>
      </x:c>
      <x:c r="M2349"/>
      <x:c r="N2349"/>
    </x:row>
    <x:row r="2350">
      <x:c r="A2350" t="str">
        <x:v>P Middleton|2026-03-18</x:v>
      </x:c>
      <x:c r="B2350" s="888" t="n">
        <x:v>46099</x:v>
      </x:c>
      <x:c r="C2350" t="str">
        <x:v>P Middleton</x:v>
      </x:c>
      <x:c r="D2350" t="str">
        <x:v>Permanent</x:v>
      </x:c>
      <x:c r="E2350" t="str">
        <x:v>Thurrock</x:v>
      </x:c>
      <x:c r="F2350" t="str">
        <x:v>Operative Skilled</x:v>
      </x:c>
      <x:c r="G2350" t="str">
        <x:v>398171</x:v>
      </x:c>
      <x:c r="H2350" t="str">
        <x:v>Two Sigma</x:v>
      </x:c>
      <x:c r="I2350" s="22" t="n">
        <x:v>10</x:v>
      </x:c>
      <x:c r="J2350" t="str">
        <x:v>Worked</x:v>
      </x:c>
      <x:c r="K2350" t="str">
        <x:v>Employee 1603; home branch Thurrock; assigned role Operative Skilled | Deployment branch: Thurrock | Actual role: Operative Skilled | Jobs: 398171 | Customers: Two Sigma | Actual hours: 10.0; source records: 1</x:v>
      </x:c>
      <x:c r="L2350" t="str">
        <x:v>Include</x:v>
      </x:c>
      <x:c r="M2350"/>
      <x:c r="N2350"/>
    </x:row>
    <x:row r="2351">
      <x:c r="A2351" t="str">
        <x:v>P Middleton|2026-03-19</x:v>
      </x:c>
      <x:c r="B2351" s="888" t="n">
        <x:v>46100</x:v>
      </x:c>
      <x:c r="C2351" t="str">
        <x:v>P Middleton</x:v>
      </x:c>
      <x:c r="D2351" t="str">
        <x:v>Permanent</x:v>
      </x:c>
      <x:c r="E2351" t="str">
        <x:v>Thurrock</x:v>
      </x:c>
      <x:c r="F2351" t="str">
        <x:v>Operative Skilled</x:v>
      </x:c>
      <x:c r="G2351" t="str">
        <x:v>398171</x:v>
      </x:c>
      <x:c r="H2351" t="str">
        <x:v>Two Sigma</x:v>
      </x:c>
      <x:c r="I2351" s="22" t="n">
        <x:v>9.5</x:v>
      </x:c>
      <x:c r="J2351" t="str">
        <x:v>Worked</x:v>
      </x:c>
      <x:c r="K2351" t="str">
        <x:v>Employee 1603; home branch Thurrock; assigned role Operative Skilled | Deployment branch: Thurrock | Actual role: Operative Skilled | Jobs: 398171 | Customers: Two Sigma | Actual hours: 9.5; source records: 1</x:v>
      </x:c>
      <x:c r="L2351" t="str">
        <x:v>Include</x:v>
      </x:c>
      <x:c r="M2351"/>
      <x:c r="N2351"/>
    </x:row>
    <x:row r="2352">
      <x:c r="A2352" t="str">
        <x:v>P Middleton|2026-03-20</x:v>
      </x:c>
      <x:c r="B2352" s="888" t="n">
        <x:v>46101</x:v>
      </x:c>
      <x:c r="C2352" t="str">
        <x:v>P Middleton</x:v>
      </x:c>
      <x:c r="D2352" t="str">
        <x:v>Permanent</x:v>
      </x:c>
      <x:c r="E2352" t="str">
        <x:v>Thurrock</x:v>
      </x:c>
      <x:c r="F2352" t="str">
        <x:v>Operative Skilled</x:v>
      </x:c>
      <x:c r="G2352" t="str">
        <x:v>401117, 400525</x:v>
      </x:c>
      <x:c r="H2352" t="str">
        <x:v>Haringey Council; JP Morgan Limited</x:v>
      </x:c>
      <x:c r="I2352" s="22" t="n">
        <x:v>17</x:v>
      </x:c>
      <x:c r="J2352" t="str">
        <x:v>Worked — 2 records</x:v>
      </x:c>
      <x:c r="K2352" t="str">
        <x:v>Employee 1603; home branch Thurrock; assigned role Operative Skilled | Deployment branch: Thurrock | Actual role: Operative Porter | Jobs: 401117, 400525 | Customers: Haringey Council; JP Morgan Limited | Actual hours: 17.0; source records: 2</x:v>
      </x:c>
      <x:c r="L2352" t="str">
        <x:v>Include</x:v>
      </x:c>
      <x:c r="M2352"/>
      <x:c r="N2352"/>
    </x:row>
    <x:row r="2353">
      <x:c r="A2353" t="str">
        <x:v>P Middleton|2026-03-21</x:v>
      </x:c>
      <x:c r="B2353" s="888" t="n">
        <x:v>46102</x:v>
      </x:c>
      <x:c r="C2353" t="str">
        <x:v>P Middleton</x:v>
      </x:c>
      <x:c r="D2353" t="str">
        <x:v>Permanent</x:v>
      </x:c>
      <x:c r="E2353" t="str">
        <x:v>Thurrock</x:v>
      </x:c>
      <x:c r="F2353" t="str">
        <x:v>Operative Skilled</x:v>
      </x:c>
      <x:c r="G2353" t="str">
        <x:v>400525</x:v>
      </x:c>
      <x:c r="H2353" t="str">
        <x:v>JP Morgan Limited</x:v>
      </x:c>
      <x:c r="I2353" s="22" t="n">
        <x:v>8.5</x:v>
      </x:c>
      <x:c r="J2353" t="str">
        <x:v>Worked</x:v>
      </x:c>
      <x:c r="K2353" t="str">
        <x:v>Employee 1603; home branch Thurrock; assigned role Operative Skilled | Deployment branch: Thurrock | Actual role: Operative Porter | Jobs: 400525 | Customers: JP Morgan Limited | Actual hours: 8.5; source records: 1</x:v>
      </x:c>
      <x:c r="L2353" t="str">
        <x:v>Include</x:v>
      </x:c>
      <x:c r="M2353"/>
      <x:c r="N2353"/>
    </x:row>
    <x:row r="2354">
      <x:c r="A2354" t="str">
        <x:v>P Middleton|2026-03-23</x:v>
      </x:c>
      <x:c r="B2354" s="888" t="n">
        <x:v>46104</x:v>
      </x:c>
      <x:c r="C2354" t="str">
        <x:v>P Middleton</x:v>
      </x:c>
      <x:c r="D2354" t="str">
        <x:v>Permanent</x:v>
      </x:c>
      <x:c r="E2354" t="str">
        <x:v>Thurrock</x:v>
      </x:c>
      <x:c r="F2354" t="str">
        <x:v>Operative Skilled</x:v>
      </x:c>
      <x:c r="G2354"/>
      <x:c r="H2354"/>
      <x:c r="I2354" s="22" t="n">
        <x:v>0</x:v>
      </x:c>
      <x:c r="J2354" t="str">
        <x:v>Annual leave</x:v>
      </x:c>
      <x:c r="K2354" t="str">
        <x:v>Employee 1603; home branch Thurrock; assigned role Operative Skilled | Leave: Annual Leave (Hours) | Leave calendar basis: Variable-pattern period</x:v>
      </x:c>
      <x:c r="L2354" t="str">
        <x:v>Include</x:v>
      </x:c>
      <x:c r="M2354"/>
      <x:c r="N2354"/>
    </x:row>
    <x:row r="2355">
      <x:c r="A2355" t="str">
        <x:v>P Middleton|2026-03-24</x:v>
      </x:c>
      <x:c r="B2355" s="888" t="n">
        <x:v>46105</x:v>
      </x:c>
      <x:c r="C2355" t="str">
        <x:v>P Middleton</x:v>
      </x:c>
      <x:c r="D2355" t="str">
        <x:v>Permanent</x:v>
      </x:c>
      <x:c r="E2355" t="str">
        <x:v>Thurrock</x:v>
      </x:c>
      <x:c r="F2355" t="str">
        <x:v>Operative Skilled</x:v>
      </x:c>
      <x:c r="G2355" t="str">
        <x:v>396599</x:v>
      </x:c>
      <x:c r="H2355" t="str">
        <x:v>Rickmansworth Library / Herts CC</x:v>
      </x:c>
      <x:c r="I2355" s="22" t="n">
        <x:v>7.5</x:v>
      </x:c>
      <x:c r="J2355" t="str">
        <x:v>Worked</x:v>
      </x:c>
      <x:c r="K2355" t="str">
        <x:v>Employee 1603; home branch Thurrock; assigned role Operative Skilled | Deployment branch: Thurrock | Actual role: Operative Skilled | Jobs: 396599 | Customers: Rickmansworth Library / Herts CC | Actual hours: 7.5; source records: 1</x:v>
      </x:c>
      <x:c r="L2355" t="str">
        <x:v>Include</x:v>
      </x:c>
      <x:c r="M2355"/>
      <x:c r="N2355"/>
    </x:row>
    <x:row r="2356">
      <x:c r="A2356" t="str">
        <x:v>P Middleton|2026-03-25</x:v>
      </x:c>
      <x:c r="B2356" s="888" t="n">
        <x:v>46106</x:v>
      </x:c>
      <x:c r="C2356" t="str">
        <x:v>P Middleton</x:v>
      </x:c>
      <x:c r="D2356" t="str">
        <x:v>Permanent</x:v>
      </x:c>
      <x:c r="E2356" t="str">
        <x:v>Thurrock</x:v>
      </x:c>
      <x:c r="F2356" t="str">
        <x:v>Operative Skilled</x:v>
      </x:c>
      <x:c r="G2356" t="str">
        <x:v>396599</x:v>
      </x:c>
      <x:c r="H2356" t="str">
        <x:v>Rickmansworth Library / Herts CC</x:v>
      </x:c>
      <x:c r="I2356" s="22" t="n">
        <x:v>7.5</x:v>
      </x:c>
      <x:c r="J2356" t="str">
        <x:v>Worked</x:v>
      </x:c>
      <x:c r="K2356" t="str">
        <x:v>Employee 1603; home branch Thurrock; assigned role Operative Skilled | Deployment branch: Thurrock | Actual role: Operative Skilled | Jobs: 396599 | Customers: Rickmansworth Library / Herts CC | Actual hours: 7.5; source records: 1</x:v>
      </x:c>
      <x:c r="L2356" t="str">
        <x:v>Include</x:v>
      </x:c>
      <x:c r="M2356"/>
      <x:c r="N2356"/>
    </x:row>
    <x:row r="2357">
      <x:c r="A2357" t="str">
        <x:v>P Middleton|2026-03-26</x:v>
      </x:c>
      <x:c r="B2357" s="888" t="n">
        <x:v>46107</x:v>
      </x:c>
      <x:c r="C2357" t="str">
        <x:v>P Middleton</x:v>
      </x:c>
      <x:c r="D2357" t="str">
        <x:v>Permanent</x:v>
      </x:c>
      <x:c r="E2357" t="str">
        <x:v>Thurrock</x:v>
      </x:c>
      <x:c r="F2357" t="str">
        <x:v>Operative Skilled</x:v>
      </x:c>
      <x:c r="G2357" t="str">
        <x:v>398171</x:v>
      </x:c>
      <x:c r="H2357" t="str">
        <x:v>Two Sigma</x:v>
      </x:c>
      <x:c r="I2357" s="22" t="n">
        <x:v>10.5</x:v>
      </x:c>
      <x:c r="J2357" t="str">
        <x:v>Worked</x:v>
      </x:c>
      <x:c r="K2357" t="str">
        <x:v>Employee 1603; home branch Thurrock; assigned role Operative Skilled | Deployment branch: Thurrock | Actual role: Operative Skilled | Jobs: 398171 | Customers: Two Sigma | Actual hours: 10.5; source records: 1</x:v>
      </x:c>
      <x:c r="L2357" t="str">
        <x:v>Include</x:v>
      </x:c>
      <x:c r="M2357"/>
      <x:c r="N2357"/>
    </x:row>
    <x:row r="2358">
      <x:c r="A2358" t="str">
        <x:v>P Middleton|2026-03-27</x:v>
      </x:c>
      <x:c r="B2358" s="888" t="n">
        <x:v>46108</x:v>
      </x:c>
      <x:c r="C2358" t="str">
        <x:v>P Middleton</x:v>
      </x:c>
      <x:c r="D2358" t="str">
        <x:v>Permanent</x:v>
      </x:c>
      <x:c r="E2358" t="str">
        <x:v>Thurrock</x:v>
      </x:c>
      <x:c r="F2358" t="str">
        <x:v>Operative Skilled</x:v>
      </x:c>
      <x:c r="G2358" t="str">
        <x:v>396313, 400525</x:v>
      </x:c>
      <x:c r="H2358" t="str">
        <x:v>Haringey Council; JP Morgan Limited</x:v>
      </x:c>
      <x:c r="I2358" s="22" t="n">
        <x:v>16</x:v>
      </x:c>
      <x:c r="J2358" t="str">
        <x:v>Worked — 2 records</x:v>
      </x:c>
      <x:c r="K2358" t="str">
        <x:v>Employee 1603; home branch Thurrock; assigned role Operative Skilled | Deployment branch: Thurrock | Actual role: Operative Porter, Operative Skilled | Jobs: 396313, 400525 | Customers: Haringey Council; JP Morgan Limited | Actual hours: 16.0; source records: 2</x:v>
      </x:c>
      <x:c r="L2358" t="str">
        <x:v>Include</x:v>
      </x:c>
      <x:c r="M2358"/>
      <x:c r="N2358"/>
    </x:row>
    <x:row r="2359">
      <x:c r="A2359" t="str">
        <x:v>P Middleton|2026-03-28</x:v>
      </x:c>
      <x:c r="B2359" s="888" t="n">
        <x:v>46109</x:v>
      </x:c>
      <x:c r="C2359" t="str">
        <x:v>P Middleton</x:v>
      </x:c>
      <x:c r="D2359" t="str">
        <x:v>Permanent</x:v>
      </x:c>
      <x:c r="E2359" t="str">
        <x:v>Thurrock</x:v>
      </x:c>
      <x:c r="F2359" t="str">
        <x:v>Operative Skilled</x:v>
      </x:c>
      <x:c r="G2359" t="str">
        <x:v>400525</x:v>
      </x:c>
      <x:c r="H2359" t="str">
        <x:v>JP Morgan Limited</x:v>
      </x:c>
      <x:c r="I2359" s="22" t="n">
        <x:v>8.5</x:v>
      </x:c>
      <x:c r="J2359" t="str">
        <x:v>Worked</x:v>
      </x:c>
      <x:c r="K2359" t="str">
        <x:v>Employee 1603; home branch Thurrock; assigned role Operative Skilled | Deployment branch: Thurrock | Actual role: Operative Skilled | Jobs: 400525 | Customers: JP Morgan Limited | Actual hours: 8.5; source records: 1</x:v>
      </x:c>
      <x:c r="L2359" t="str">
        <x:v>Include</x:v>
      </x:c>
      <x:c r="M2359"/>
      <x:c r="N2359"/>
    </x:row>
    <x:row r="2360">
      <x:c r="A2360" t="str">
        <x:v>P Middleton|2026-03-29</x:v>
      </x:c>
      <x:c r="B2360" s="888" t="n">
        <x:v>46110</x:v>
      </x:c>
      <x:c r="C2360" t="str">
        <x:v>P Middleton</x:v>
      </x:c>
      <x:c r="D2360" t="str">
        <x:v>Permanent</x:v>
      </x:c>
      <x:c r="E2360" t="str">
        <x:v>Thurrock</x:v>
      </x:c>
      <x:c r="F2360" t="str">
        <x:v>Operative Skilled</x:v>
      </x:c>
      <x:c r="G2360" t="str">
        <x:v>400525</x:v>
      </x:c>
      <x:c r="H2360" t="str">
        <x:v>JP Morgan Limited</x:v>
      </x:c>
      <x:c r="I2360" s="22" t="n">
        <x:v>8</x:v>
      </x:c>
      <x:c r="J2360" t="str">
        <x:v>Worked</x:v>
      </x:c>
      <x:c r="K2360" t="str">
        <x:v>Employee 1603; home branch Thurrock; assigned role Operative Skilled | Deployment branch: Thurrock | Actual role: Operative Skilled | Jobs: 400525 | Customers: JP Morgan Limited | Actual hours: 8.0; source records: 1</x:v>
      </x:c>
      <x:c r="L2360" t="str">
        <x:v>Include</x:v>
      </x:c>
      <x:c r="M2360"/>
      <x:c r="N2360"/>
    </x:row>
    <x:row r="2361">
      <x:c r="A2361" t="str">
        <x:v>P Middleton|2026-03-30</x:v>
      </x:c>
      <x:c r="B2361" s="888" t="n">
        <x:v>46111</x:v>
      </x:c>
      <x:c r="C2361" t="str">
        <x:v>P Middleton</x:v>
      </x:c>
      <x:c r="D2361" t="str">
        <x:v>Permanent</x:v>
      </x:c>
      <x:c r="E2361" t="str">
        <x:v>Thurrock</x:v>
      </x:c>
      <x:c r="F2361" t="str">
        <x:v>Operative Skilled</x:v>
      </x:c>
      <x:c r="G2361" t="str">
        <x:v>400525</x:v>
      </x:c>
      <x:c r="H2361" t="str">
        <x:v>JP Morgan Limited</x:v>
      </x:c>
      <x:c r="I2361" s="22" t="n">
        <x:v>9</x:v>
      </x:c>
      <x:c r="J2361" t="str">
        <x:v>Worked</x:v>
      </x:c>
      <x:c r="K2361" t="str">
        <x:v>Employee 1603; home branch Thurrock; assigned role Operative Skilled | Deployment branch: Thurrock | Actual role: Operative Skilled | Jobs: 400525 | Customers: JP Morgan Limited | Actual hours: 9.0; source records: 1</x:v>
      </x:c>
      <x:c r="L2361" t="str">
        <x:v>Include</x:v>
      </x:c>
      <x:c r="M2361"/>
      <x:c r="N2361"/>
    </x:row>
    <x:row r="2362">
      <x:c r="A2362" t="str">
        <x:v>P Middleton|2026-03-31</x:v>
      </x:c>
      <x:c r="B2362" s="888" t="n">
        <x:v>46112</x:v>
      </x:c>
      <x:c r="C2362" t="str">
        <x:v>P Middleton</x:v>
      </x:c>
      <x:c r="D2362" t="str">
        <x:v>Permanent</x:v>
      </x:c>
      <x:c r="E2362" t="str">
        <x:v>Thurrock</x:v>
      </x:c>
      <x:c r="F2362" t="str">
        <x:v>Operative Skilled</x:v>
      </x:c>
      <x:c r="G2362" t="str">
        <x:v>399620</x:v>
      </x:c>
      <x:c r="H2362" t="str">
        <x:v>Accenture UK Ltd</x:v>
      </x:c>
      <x:c r="I2362" s="22" t="n">
        <x:v>9</x:v>
      </x:c>
      <x:c r="J2362" t="str">
        <x:v>Worked</x:v>
      </x:c>
      <x:c r="K2362" t="str">
        <x:v>Employee 1603; home branch Thurrock; assigned role Operative Skilled | Deployment branch: Thurrock | Actual role: Operative Porter | Jobs: 399620 | Customers: Accenture UK Ltd | Actual hours: 9.0; source records: 1</x:v>
      </x:c>
      <x:c r="L2362" t="str">
        <x:v>Include</x:v>
      </x:c>
      <x:c r="M2362"/>
      <x:c r="N2362"/>
    </x:row>
    <x:row r="2363">
      <x:c r="A2363" t="str">
        <x:v>P Ridge|2026-03-02</x:v>
      </x:c>
      <x:c r="B2363" s="888" t="n">
        <x:v>46083</x:v>
      </x:c>
      <x:c r="C2363" t="str">
        <x:v>P Ridge</x:v>
      </x:c>
      <x:c r="D2363" t="str">
        <x:v>Permanent</x:v>
      </x:c>
      <x:c r="E2363" t="str">
        <x:v>Thurrock</x:v>
      </x:c>
      <x:c r="F2363" t="str">
        <x:v>Operative Porter</x:v>
      </x:c>
      <x:c r="G2363" t="str">
        <x:v>396751</x:v>
      </x:c>
      <x:c r="H2363" t="str">
        <x:v>Langley/Mr Josiah</x:v>
      </x:c>
      <x:c r="I2363" s="22" t="n">
        <x:v>6.5</x:v>
      </x:c>
      <x:c r="J2363" t="str">
        <x:v>Worked</x:v>
      </x:c>
      <x:c r="K2363" t="str">
        <x:v>Employee 1516; home branch Thurrock; assigned role Operative Porter | Deployment branch: Thurrock | Actual role: Operative Skilled | Jobs: 396751 | Customers: Langley/Mr Josiah | Actual hours: 6.5; source records: 1</x:v>
      </x:c>
      <x:c r="L2363" t="str">
        <x:v>Include</x:v>
      </x:c>
      <x:c r="M2363"/>
      <x:c r="N2363"/>
    </x:row>
    <x:row r="2364">
      <x:c r="A2364" t="str">
        <x:v>P Ridge|2026-03-03</x:v>
      </x:c>
      <x:c r="B2364" s="888" t="n">
        <x:v>46084</x:v>
      </x:c>
      <x:c r="C2364" t="str">
        <x:v>P Ridge</x:v>
      </x:c>
      <x:c r="D2364" t="str">
        <x:v>Permanent</x:v>
      </x:c>
      <x:c r="E2364" t="str">
        <x:v>Thurrock</x:v>
      </x:c>
      <x:c r="F2364" t="str">
        <x:v>Operative Porter</x:v>
      </x:c>
      <x:c r="G2364" t="str">
        <x:v>396856</x:v>
      </x:c>
      <x:c r="H2364" t="str">
        <x:v>Sarah Ukua Kyei</x:v>
      </x:c>
      <x:c r="I2364" s="22" t="n">
        <x:v>8.5</x:v>
      </x:c>
      <x:c r="J2364" t="str">
        <x:v>Worked</x:v>
      </x:c>
      <x:c r="K2364" t="str">
        <x:v>Employee 1516; home branch Thurrock; assigned role Operative Porter | Deployment branch: Thurrock | Actual role: Operative Porter | Jobs: 396856 | Customers: Sarah Ukua Kyei | Actual hours: 8.5; source records: 1</x:v>
      </x:c>
      <x:c r="L2364" t="str">
        <x:v>Include</x:v>
      </x:c>
      <x:c r="M2364"/>
      <x:c r="N2364"/>
    </x:row>
    <x:row r="2365">
      <x:c r="A2365" t="str">
        <x:v>P Ridge|2026-03-04</x:v>
      </x:c>
      <x:c r="B2365" s="888" t="n">
        <x:v>46085</x:v>
      </x:c>
      <x:c r="C2365" t="str">
        <x:v>P Ridge</x:v>
      </x:c>
      <x:c r="D2365" t="str">
        <x:v>Permanent</x:v>
      </x:c>
      <x:c r="E2365" t="str">
        <x:v>Thurrock</x:v>
      </x:c>
      <x:c r="F2365" t="str">
        <x:v>Operative Porter</x:v>
      </x:c>
      <x:c r="G2365" t="str">
        <x:v>396806</x:v>
      </x:c>
      <x:c r="H2365" t="str">
        <x:v>Wadud/Ms Saima</x:v>
      </x:c>
      <x:c r="I2365" s="22" t="n">
        <x:v>7</x:v>
      </x:c>
      <x:c r="J2365" t="str">
        <x:v>Worked</x:v>
      </x:c>
      <x:c r="K2365" t="str">
        <x:v>Employee 1516; home branch Thurrock; assigned role Operative Porter | Deployment branch: Thurrock | Actual role: Operative Porter | Jobs: 396806 | Customers: Wadud/Ms Saima | Actual hours: 7.0; source records: 1</x:v>
      </x:c>
      <x:c r="L2365" t="str">
        <x:v>Include</x:v>
      </x:c>
      <x:c r="M2365"/>
      <x:c r="N2365"/>
    </x:row>
    <x:row r="2366">
      <x:c r="A2366" t="str">
        <x:v>P Ridge|2026-03-05</x:v>
      </x:c>
      <x:c r="B2366" s="888" t="n">
        <x:v>46086</x:v>
      </x:c>
      <x:c r="C2366" t="str">
        <x:v>P Ridge</x:v>
      </x:c>
      <x:c r="D2366" t="str">
        <x:v>Permanent</x:v>
      </x:c>
      <x:c r="E2366" t="str">
        <x:v>Thurrock</x:v>
      </x:c>
      <x:c r="F2366" t="str">
        <x:v>Operative Porter</x:v>
      </x:c>
      <x:c r="G2366" t="str">
        <x:v>399636</x:v>
      </x:c>
      <x:c r="H2366" t="str">
        <x:v>Kargbo/Thomas Karim</x:v>
      </x:c>
      <x:c r="I2366" s="22" t="n">
        <x:v>8.5</x:v>
      </x:c>
      <x:c r="J2366" t="str">
        <x:v>Worked</x:v>
      </x:c>
      <x:c r="K2366" t="str">
        <x:v>Employee 1516; home branch Thurrock; assigned role Operative Porter | Deployment branch: Thurrock | Actual role: Operative Skilled | Jobs: 399636 | Customers: Kargbo/Thomas Karim | Actual hours: 8.5; source records: 1</x:v>
      </x:c>
      <x:c r="L2366" t="str">
        <x:v>Include</x:v>
      </x:c>
      <x:c r="M2366"/>
      <x:c r="N2366"/>
    </x:row>
    <x:row r="2367">
      <x:c r="A2367" t="str">
        <x:v>P Ridge|2026-03-06</x:v>
      </x:c>
      <x:c r="B2367" s="888" t="n">
        <x:v>46087</x:v>
      </x:c>
      <x:c r="C2367" t="str">
        <x:v>P Ridge</x:v>
      </x:c>
      <x:c r="D2367" t="str">
        <x:v>Permanent</x:v>
      </x:c>
      <x:c r="E2367" t="str">
        <x:v>Thurrock</x:v>
      </x:c>
      <x:c r="F2367" t="str">
        <x:v>Operative Porter</x:v>
      </x:c>
      <x:c r="G2367" t="str">
        <x:v>400118</x:v>
      </x:c>
      <x:c r="H2367" t="str">
        <x:v>University of Hertfordshire</x:v>
      </x:c>
      <x:c r="I2367" s="22" t="n">
        <x:v>8</x:v>
      </x:c>
      <x:c r="J2367" t="str">
        <x:v>Worked</x:v>
      </x:c>
      <x:c r="K2367" t="str">
        <x:v>Employee 1516; home branch Thurrock; assigned role Operative Porter | Deployment branch: Thurrock | Actual role: Operative Porter | Jobs: 400118 | Customers: University of Hertfordshire | Actual hours: 8.0; source records: 1</x:v>
      </x:c>
      <x:c r="L2367" t="str">
        <x:v>Include</x:v>
      </x:c>
      <x:c r="M2367"/>
      <x:c r="N2367"/>
    </x:row>
    <x:row r="2368">
      <x:c r="A2368" t="str">
        <x:v>P Ridge|2026-03-07</x:v>
      </x:c>
      <x:c r="B2368" s="888" t="n">
        <x:v>46088</x:v>
      </x:c>
      <x:c r="C2368" t="str">
        <x:v>P Ridge</x:v>
      </x:c>
      <x:c r="D2368" t="str">
        <x:v>Permanent</x:v>
      </x:c>
      <x:c r="E2368" t="str">
        <x:v>Thurrock</x:v>
      </x:c>
      <x:c r="F2368" t="str">
        <x:v>Operative Porter</x:v>
      </x:c>
      <x:c r="G2368" t="str">
        <x:v>400002A</x:v>
      </x:c>
      <x:c r="H2368" t="str">
        <x:v>Hoffman/Mr Daniel</x:v>
      </x:c>
      <x:c r="I2368" s="22" t="n">
        <x:v>7.5</x:v>
      </x:c>
      <x:c r="J2368" t="str">
        <x:v>Worked</x:v>
      </x:c>
      <x:c r="K2368" t="str">
        <x:v>Employee 1516; home branch Thurrock; assigned role Operative Porter | Deployment branch: Thurrock | Actual role: Operative Porter | Jobs: 400002A | Customers: Hoffman/Mr Daniel | Actual hours: 7.5; source records: 1</x:v>
      </x:c>
      <x:c r="L2368" t="str">
        <x:v>Include</x:v>
      </x:c>
      <x:c r="M2368"/>
      <x:c r="N2368"/>
    </x:row>
    <x:row r="2369">
      <x:c r="A2369" t="str">
        <x:v>P Ridge|2026-03-09</x:v>
      </x:c>
      <x:c r="B2369" s="888" t="n">
        <x:v>46090</x:v>
      </x:c>
      <x:c r="C2369" t="str">
        <x:v>P Ridge</x:v>
      </x:c>
      <x:c r="D2369" t="str">
        <x:v>Permanent</x:v>
      </x:c>
      <x:c r="E2369" t="str">
        <x:v>Thurrock</x:v>
      </x:c>
      <x:c r="F2369" t="str">
        <x:v>Operative Porter</x:v>
      </x:c>
      <x:c r="G2369" t="str">
        <x:v>400658</x:v>
      </x:c>
      <x:c r="H2369" t="str">
        <x:v>Office Angels / Akkodis</x:v>
      </x:c>
      <x:c r="I2369" s="22" t="n">
        <x:v>6.5</x:v>
      </x:c>
      <x:c r="J2369" t="str">
        <x:v>Worked</x:v>
      </x:c>
      <x:c r="K2369" t="str">
        <x:v>Employee 1516; home branch Thurrock; assigned role Operative Porter | Deployment branch: Thurrock | Actual role: Operative Porter | Jobs: 400658 | Customers: Office Angels / Akkodis | Actual hours: 6.5; source records: 1</x:v>
      </x:c>
      <x:c r="L2369" t="str">
        <x:v>Include</x:v>
      </x:c>
      <x:c r="M2369"/>
      <x:c r="N2369"/>
    </x:row>
    <x:row r="2370">
      <x:c r="A2370" t="str">
        <x:v>P Ridge|2026-03-10</x:v>
      </x:c>
      <x:c r="B2370" s="888" t="n">
        <x:v>46091</x:v>
      </x:c>
      <x:c r="C2370" t="str">
        <x:v>P Ridge</x:v>
      </x:c>
      <x:c r="D2370" t="str">
        <x:v>Permanent</x:v>
      </x:c>
      <x:c r="E2370" t="str">
        <x:v>Thurrock</x:v>
      </x:c>
      <x:c r="F2370" t="str">
        <x:v>Operative Porter</x:v>
      </x:c>
      <x:c r="G2370" t="str">
        <x:v>396843</x:v>
      </x:c>
      <x:c r="H2370" t="str">
        <x:v>Fahy/Ms Mary</x:v>
      </x:c>
      <x:c r="I2370" s="22" t="n">
        <x:v>6.5</x:v>
      </x:c>
      <x:c r="J2370" t="str">
        <x:v>Worked</x:v>
      </x:c>
      <x:c r="K2370" t="str">
        <x:v>Employee 1516; home branch Thurrock; assigned role Operative Porter | Deployment branch: Thurrock | Actual role: Operative Porter | Jobs: 396843 | Customers: Fahy/Ms Mary | Actual hours: 6.5; source records: 1</x:v>
      </x:c>
      <x:c r="L2370" t="str">
        <x:v>Include</x:v>
      </x:c>
      <x:c r="M2370"/>
      <x:c r="N2370"/>
    </x:row>
    <x:row r="2371">
      <x:c r="A2371" t="str">
        <x:v>P Ridge|2026-03-11</x:v>
      </x:c>
      <x:c r="B2371" s="888" t="n">
        <x:v>46092</x:v>
      </x:c>
      <x:c r="C2371" t="str">
        <x:v>P Ridge</x:v>
      </x:c>
      <x:c r="D2371" t="str">
        <x:v>Permanent</x:v>
      </x:c>
      <x:c r="E2371" t="str">
        <x:v>Thurrock</x:v>
      </x:c>
      <x:c r="F2371" t="str">
        <x:v>Operative Porter</x:v>
      </x:c>
      <x:c r="G2371" t="str">
        <x:v>400590</x:v>
      </x:c>
      <x:c r="H2371" t="str">
        <x:v>St Clair/Orminston</x:v>
      </x:c>
      <x:c r="I2371" s="22" t="n">
        <x:v>7</x:v>
      </x:c>
      <x:c r="J2371" t="str">
        <x:v>Worked</x:v>
      </x:c>
      <x:c r="K2371" t="str">
        <x:v>Employee 1516; home branch Thurrock; assigned role Operative Porter | Deployment branch: Thurrock | Actual role: Operative Skilled | Jobs: 400590 | Customers: St Clair/Orminston | Actual hours: 7.0; source records: 1</x:v>
      </x:c>
      <x:c r="L2371" t="str">
        <x:v>Include</x:v>
      </x:c>
      <x:c r="M2371"/>
      <x:c r="N2371"/>
    </x:row>
    <x:row r="2372">
      <x:c r="A2372" t="str">
        <x:v>P Ridge|2026-03-12</x:v>
      </x:c>
      <x:c r="B2372" s="888" t="n">
        <x:v>46093</x:v>
      </x:c>
      <x:c r="C2372" t="str">
        <x:v>P Ridge</x:v>
      </x:c>
      <x:c r="D2372" t="str">
        <x:v>Permanent</x:v>
      </x:c>
      <x:c r="E2372" t="str">
        <x:v>Thurrock</x:v>
      </x:c>
      <x:c r="F2372" t="str">
        <x:v>Operative Porter</x:v>
      </x:c>
      <x:c r="G2372" t="str">
        <x:v>396639</x:v>
      </x:c>
      <x:c r="H2372" t="str">
        <x:v>Adebisi/Mr Ademola</x:v>
      </x:c>
      <x:c r="I2372" s="22" t="n">
        <x:v>8.5</x:v>
      </x:c>
      <x:c r="J2372" t="str">
        <x:v>Worked</x:v>
      </x:c>
      <x:c r="K2372" t="str">
        <x:v>Employee 1516; home branch Thurrock; assigned role Operative Porter | Deployment branch: Thurrock | Actual role: Operative Porter | Jobs: 396639 | Customers: Adebisi/Mr Ademola | Actual hours: 8.5; source records: 1</x:v>
      </x:c>
      <x:c r="L2372" t="str">
        <x:v>Include</x:v>
      </x:c>
      <x:c r="M2372"/>
      <x:c r="N2372"/>
    </x:row>
    <x:row r="2373">
      <x:c r="A2373" t="str">
        <x:v>P Ridge|2026-03-13</x:v>
      </x:c>
      <x:c r="B2373" s="888" t="n">
        <x:v>46094</x:v>
      </x:c>
      <x:c r="C2373" t="str">
        <x:v>P Ridge</x:v>
      </x:c>
      <x:c r="D2373" t="str">
        <x:v>Permanent</x:v>
      </x:c>
      <x:c r="E2373" t="str">
        <x:v>Thurrock</x:v>
      </x:c>
      <x:c r="F2373" t="str">
        <x:v>Operative Porter</x:v>
      </x:c>
      <x:c r="G2373" t="str">
        <x:v>398210, 396776</x:v>
      </x:c>
      <x:c r="H2373" t="str">
        <x:v>London Metropolitan University; Olupemi/Mr Olufunmilayo</x:v>
      </x:c>
      <x:c r="I2373" s="22" t="n">
        <x:v>10.5</x:v>
      </x:c>
      <x:c r="J2373" t="str">
        <x:v>Worked — 2 records</x:v>
      </x:c>
      <x:c r="K2373" t="str">
        <x:v>Employee 1516; home branch Thurrock; assigned role Operative Porter | Deployment branch: Thurrock | Actual role: Operative Porter, Operative Skilled | Jobs: 398210, 396776 | Customers: London Metropolitan University; Olupemi/Mr Olufunmilayo | Actual hours: 10.5; source records: 2</x:v>
      </x:c>
      <x:c r="L2373" t="str">
        <x:v>Include</x:v>
      </x:c>
      <x:c r="M2373"/>
      <x:c r="N2373"/>
    </x:row>
    <x:row r="2374">
      <x:c r="A2374" t="str">
        <x:v>P Ridge|2026-03-16</x:v>
      </x:c>
      <x:c r="B2374" s="888" t="n">
        <x:v>46097</x:v>
      </x:c>
      <x:c r="C2374" t="str">
        <x:v>P Ridge</x:v>
      </x:c>
      <x:c r="D2374" t="str">
        <x:v>Permanent</x:v>
      </x:c>
      <x:c r="E2374" t="str">
        <x:v>Thurrock</x:v>
      </x:c>
      <x:c r="F2374" t="str">
        <x:v>Operative Porter</x:v>
      </x:c>
      <x:c r="G2374"/>
      <x:c r="H2374"/>
      <x:c r="I2374" s="22" t="n">
        <x:v>0</x:v>
      </x:c>
      <x:c r="J2374" t="str">
        <x:v>Annual leave</x:v>
      </x:c>
      <x:c r="K2374" t="str">
        <x:v>Employee 1516; home branch Thurrock; assigned role Operative Porter | Leave: Annual Leave (Days) | Leave calendar basis: Fixed schedule</x:v>
      </x:c>
      <x:c r="L2374" t="str">
        <x:v>Include</x:v>
      </x:c>
      <x:c r="M2374"/>
      <x:c r="N2374"/>
    </x:row>
    <x:row r="2375">
      <x:c r="A2375" t="str">
        <x:v>P Ridge|2026-03-17</x:v>
      </x:c>
      <x:c r="B2375" s="888" t="n">
        <x:v>46098</x:v>
      </x:c>
      <x:c r="C2375" t="str">
        <x:v>P Ridge</x:v>
      </x:c>
      <x:c r="D2375" t="str">
        <x:v>Permanent</x:v>
      </x:c>
      <x:c r="E2375" t="str">
        <x:v>Thurrock</x:v>
      </x:c>
      <x:c r="F2375" t="str">
        <x:v>Operative Porter</x:v>
      </x:c>
      <x:c r="G2375" t="str">
        <x:v>397606</x:v>
      </x:c>
      <x:c r="H2375" t="str">
        <x:v>Rothwell/Mr Stephen</x:v>
      </x:c>
      <x:c r="I2375" s="22" t="n">
        <x:v>7.5</x:v>
      </x:c>
      <x:c r="J2375" t="str">
        <x:v>Worked</x:v>
      </x:c>
      <x:c r="K2375" t="str">
        <x:v>Employee 1516; home branch Thurrock; assigned role Operative Porter | Deployment branch: Thurrock | Actual role: Operative Skilled | Jobs: 397606 | Customers: Rothwell/Mr Stephen | Actual hours: 7.5; source records: 1</x:v>
      </x:c>
      <x:c r="L2375" t="str">
        <x:v>Include</x:v>
      </x:c>
      <x:c r="M2375"/>
      <x:c r="N2375"/>
    </x:row>
    <x:row r="2376">
      <x:c r="A2376" t="str">
        <x:v>P Ridge|2026-03-18</x:v>
      </x:c>
      <x:c r="B2376" s="888" t="n">
        <x:v>46099</x:v>
      </x:c>
      <x:c r="C2376" t="str">
        <x:v>P Ridge</x:v>
      </x:c>
      <x:c r="D2376" t="str">
        <x:v>Permanent</x:v>
      </x:c>
      <x:c r="E2376" t="str">
        <x:v>Thurrock</x:v>
      </x:c>
      <x:c r="F2376" t="str">
        <x:v>Operative Porter</x:v>
      </x:c>
      <x:c r="G2376" t="str">
        <x:v>400241</x:v>
      </x:c>
      <x:c r="H2376" t="str">
        <x:v>Rotimi/Ms Comfort</x:v>
      </x:c>
      <x:c r="I2376" s="22" t="n">
        <x:v>7.5</x:v>
      </x:c>
      <x:c r="J2376" t="str">
        <x:v>Worked</x:v>
      </x:c>
      <x:c r="K2376" t="str">
        <x:v>Employee 1516; home branch Thurrock; assigned role Operative Porter | Deployment branch: Thurrock | Actual role: Operative Skilled | Jobs: 400241 | Customers: Rotimi/Ms Comfort | Actual hours: 7.5; source records: 1</x:v>
      </x:c>
      <x:c r="L2376" t="str">
        <x:v>Include</x:v>
      </x:c>
      <x:c r="M2376"/>
      <x:c r="N2376"/>
    </x:row>
    <x:row r="2377">
      <x:c r="A2377" t="str">
        <x:v>P Ridge|2026-03-19</x:v>
      </x:c>
      <x:c r="B2377" s="888" t="n">
        <x:v>46100</x:v>
      </x:c>
      <x:c r="C2377" t="str">
        <x:v>P Ridge</x:v>
      </x:c>
      <x:c r="D2377" t="str">
        <x:v>Permanent</x:v>
      </x:c>
      <x:c r="E2377" t="str">
        <x:v>Thurrock</x:v>
      </x:c>
      <x:c r="F2377" t="str">
        <x:v>Operative Porter</x:v>
      </x:c>
      <x:c r="G2377" t="str">
        <x:v>400241</x:v>
      </x:c>
      <x:c r="H2377" t="str">
        <x:v>Rotimi/Ms Comfort</x:v>
      </x:c>
      <x:c r="I2377" s="22" t="n">
        <x:v>8</x:v>
      </x:c>
      <x:c r="J2377" t="str">
        <x:v>Worked</x:v>
      </x:c>
      <x:c r="K2377" t="str">
        <x:v>Employee 1516; home branch Thurrock; assigned role Operative Porter | Deployment branch: Thurrock | Actual role: Operative Skilled | Jobs: 400241 | Customers: Rotimi/Ms Comfort | Actual hours: 8.0; source records: 1</x:v>
      </x:c>
      <x:c r="L2377" t="str">
        <x:v>Include</x:v>
      </x:c>
      <x:c r="M2377"/>
      <x:c r="N2377"/>
    </x:row>
    <x:row r="2378">
      <x:c r="A2378" t="str">
        <x:v>P Ridge|2026-03-20</x:v>
      </x:c>
      <x:c r="B2378" s="888" t="n">
        <x:v>46101</x:v>
      </x:c>
      <x:c r="C2378" t="str">
        <x:v>P Ridge</x:v>
      </x:c>
      <x:c r="D2378" t="str">
        <x:v>Permanent</x:v>
      </x:c>
      <x:c r="E2378" t="str">
        <x:v>Thurrock</x:v>
      </x:c>
      <x:c r="F2378" t="str">
        <x:v>Operative Porter</x:v>
      </x:c>
      <x:c r="G2378" t="str">
        <x:v>396921</x:v>
      </x:c>
      <x:c r="H2378" t="str">
        <x:v>Omuero/Ms Helen</x:v>
      </x:c>
      <x:c r="I2378" s="22" t="n">
        <x:v>8.5</x:v>
      </x:c>
      <x:c r="J2378" t="str">
        <x:v>Worked</x:v>
      </x:c>
      <x:c r="K2378" t="str">
        <x:v>Employee 1516; home branch Thurrock; assigned role Operative Porter | Deployment branch: Thurrock | Actual role: Operative Skilled | Jobs: 396921 | Customers: Omuero/Ms Helen | Actual hours: 8.5; source records: 1</x:v>
      </x:c>
      <x:c r="L2378" t="str">
        <x:v>Include</x:v>
      </x:c>
      <x:c r="M2378"/>
      <x:c r="N2378"/>
    </x:row>
    <x:row r="2379">
      <x:c r="A2379" t="str">
        <x:v>P Ridge|2026-03-23</x:v>
      </x:c>
      <x:c r="B2379" s="888" t="n">
        <x:v>46104</x:v>
      </x:c>
      <x:c r="C2379" t="str">
        <x:v>P Ridge</x:v>
      </x:c>
      <x:c r="D2379" t="str">
        <x:v>Permanent</x:v>
      </x:c>
      <x:c r="E2379" t="str">
        <x:v>Thurrock</x:v>
      </x:c>
      <x:c r="F2379" t="str">
        <x:v>Operative Porter</x:v>
      </x:c>
      <x:c r="G2379" t="str">
        <x:v>398433</x:v>
      </x:c>
      <x:c r="H2379" t="str">
        <x:v>Arac/Mr Ismail</x:v>
      </x:c>
      <x:c r="I2379" s="22" t="n">
        <x:v>8.5</x:v>
      </x:c>
      <x:c r="J2379" t="str">
        <x:v>Worked</x:v>
      </x:c>
      <x:c r="K2379" t="str">
        <x:v>Employee 1516; home branch Thurrock; assigned role Operative Porter | Deployment branch: Thurrock | Actual role: Operative Skilled | Jobs: 398433 | Customers: Arac/Mr Ismail | Actual hours: 8.5; source records: 1</x:v>
      </x:c>
      <x:c r="L2379" t="str">
        <x:v>Include</x:v>
      </x:c>
      <x:c r="M2379"/>
      <x:c r="N2379"/>
    </x:row>
    <x:row r="2380">
      <x:c r="A2380" t="str">
        <x:v>P Ridge|2026-03-25</x:v>
      </x:c>
      <x:c r="B2380" s="888" t="n">
        <x:v>46106</x:v>
      </x:c>
      <x:c r="C2380" t="str">
        <x:v>P Ridge</x:v>
      </x:c>
      <x:c r="D2380" t="str">
        <x:v>Permanent</x:v>
      </x:c>
      <x:c r="E2380" t="str">
        <x:v>Thurrock</x:v>
      </x:c>
      <x:c r="F2380" t="str">
        <x:v>Operative Porter</x:v>
      </x:c>
      <x:c r="G2380" t="str">
        <x:v>396838</x:v>
      </x:c>
      <x:c r="H2380" t="str">
        <x:v>Antony Lee</x:v>
      </x:c>
      <x:c r="I2380" s="22" t="n">
        <x:v>11</x:v>
      </x:c>
      <x:c r="J2380" t="str">
        <x:v>Worked</x:v>
      </x:c>
      <x:c r="K2380" t="str">
        <x:v>Employee 1516; home branch Thurrock; assigned role Operative Porter | Deployment branch: Thurrock | Actual role: Operative Skilled | Jobs: 396838 | Customers: Antony Lee | Actual hours: 11.0; source records: 1</x:v>
      </x:c>
      <x:c r="L2380" t="str">
        <x:v>Include</x:v>
      </x:c>
      <x:c r="M2380"/>
      <x:c r="N2380"/>
    </x:row>
    <x:row r="2381">
      <x:c r="A2381" t="str">
        <x:v>P Ridge|2026-03-26</x:v>
      </x:c>
      <x:c r="B2381" s="888" t="n">
        <x:v>46107</x:v>
      </x:c>
      <x:c r="C2381" t="str">
        <x:v>P Ridge</x:v>
      </x:c>
      <x:c r="D2381" t="str">
        <x:v>Permanent</x:v>
      </x:c>
      <x:c r="E2381" t="str">
        <x:v>Thurrock</x:v>
      </x:c>
      <x:c r="F2381" t="str">
        <x:v>Operative Porter</x:v>
      </x:c>
      <x:c r="G2381" t="str">
        <x:v>401020, 401021</x:v>
      </x:c>
      <x:c r="H2381" t="str">
        <x:v>Dowine/Trevene; Hills/Ms Samantha</x:v>
      </x:c>
      <x:c r="I2381" s="22" t="n">
        <x:v>6.5</x:v>
      </x:c>
      <x:c r="J2381" t="str">
        <x:v>Worked — 2 records</x:v>
      </x:c>
      <x:c r="K2381" t="str">
        <x:v>Employee 1516; home branch Thurrock; assigned role Operative Porter | Deployment branch: Thurrock | Actual role: Operative Skilled | Jobs: 401020, 401021 | Customers: Dowine/Trevene; Hills/Ms Samantha | Actual hours: 6.5; source records: 2</x:v>
      </x:c>
      <x:c r="L2381" t="str">
        <x:v>Include</x:v>
      </x:c>
      <x:c r="M2381"/>
      <x:c r="N2381"/>
    </x:row>
    <x:row r="2382">
      <x:c r="A2382" t="str">
        <x:v>P Ridge|2026-03-27</x:v>
      </x:c>
      <x:c r="B2382" s="888" t="n">
        <x:v>46108</x:v>
      </x:c>
      <x:c r="C2382" t="str">
        <x:v>P Ridge</x:v>
      </x:c>
      <x:c r="D2382" t="str">
        <x:v>Permanent</x:v>
      </x:c>
      <x:c r="E2382" t="str">
        <x:v>Thurrock</x:v>
      </x:c>
      <x:c r="F2382" t="str">
        <x:v>Operative Porter</x:v>
      </x:c>
      <x:c r="G2382" t="str">
        <x:v>400831</x:v>
      </x:c>
      <x:c r="H2382" t="str">
        <x:v>Acquah/James</x:v>
      </x:c>
      <x:c r="I2382" s="22" t="n">
        <x:v>8</x:v>
      </x:c>
      <x:c r="J2382" t="str">
        <x:v>Worked</x:v>
      </x:c>
      <x:c r="K2382" t="str">
        <x:v>Employee 1516; home branch Thurrock; assigned role Operative Porter | Deployment branch: Thurrock | Actual role: Operative Skilled | Jobs: 400831 | Customers: Acquah/James | Actual hours: 8.0; source records: 1</x:v>
      </x:c>
      <x:c r="L2382" t="str">
        <x:v>Include</x:v>
      </x:c>
      <x:c r="M2382"/>
      <x:c r="N2382"/>
    </x:row>
    <x:row r="2383">
      <x:c r="A2383" t="str">
        <x:v>P Ridge|2026-03-30</x:v>
      </x:c>
      <x:c r="B2383" s="888" t="n">
        <x:v>46111</x:v>
      </x:c>
      <x:c r="C2383" t="str">
        <x:v>P Ridge</x:v>
      </x:c>
      <x:c r="D2383" t="str">
        <x:v>Permanent</x:v>
      </x:c>
      <x:c r="E2383" t="str">
        <x:v>Thurrock</x:v>
      </x:c>
      <x:c r="F2383" t="str">
        <x:v>Operative Porter</x:v>
      </x:c>
      <x:c r="G2383"/>
      <x:c r="H2383"/>
      <x:c r="I2383" s="22" t="n">
        <x:v>0</x:v>
      </x:c>
      <x:c r="J2383" t="str">
        <x:v>Annual leave</x:v>
      </x:c>
      <x:c r="K2383" t="str">
        <x:v>Employee 1516; home branch Thurrock; assigned role Operative Porter | Leave: Annual Leave (Days) | Leave calendar basis: Fixed schedule</x:v>
      </x:c>
      <x:c r="L2383" t="str">
        <x:v>Include</x:v>
      </x:c>
      <x:c r="M2383"/>
      <x:c r="N2383"/>
    </x:row>
    <x:row r="2384">
      <x:c r="A2384" t="str">
        <x:v>P Ridge|2026-03-31</x:v>
      </x:c>
      <x:c r="B2384" s="888" t="n">
        <x:v>46112</x:v>
      </x:c>
      <x:c r="C2384" t="str">
        <x:v>P Ridge</x:v>
      </x:c>
      <x:c r="D2384" t="str">
        <x:v>Permanent</x:v>
      </x:c>
      <x:c r="E2384" t="str">
        <x:v>Thurrock</x:v>
      </x:c>
      <x:c r="F2384" t="str">
        <x:v>Operative Porter</x:v>
      </x:c>
      <x:c r="G2384"/>
      <x:c r="H2384"/>
      <x:c r="I2384" s="22" t="n">
        <x:v>0</x:v>
      </x:c>
      <x:c r="J2384" t="str">
        <x:v>Annual leave</x:v>
      </x:c>
      <x:c r="K2384" t="str">
        <x:v>Employee 1516; home branch Thurrock; assigned role Operative Porter | Leave: Annual Leave (Days) | Leave calendar basis: Fixed schedule</x:v>
      </x:c>
      <x:c r="L2384" t="str">
        <x:v>Include</x:v>
      </x:c>
      <x:c r="M2384"/>
      <x:c r="N2384"/>
    </x:row>
    <x:row r="2385">
      <x:c r="A2385" t="str">
        <x:v>P Whitehead|2026-03-02</x:v>
      </x:c>
      <x:c r="B2385" s="888" t="n">
        <x:v>46083</x:v>
      </x:c>
      <x:c r="C2385" t="str">
        <x:v>P Whitehead</x:v>
      </x:c>
      <x:c r="D2385" t="str">
        <x:v>Permanent</x:v>
      </x:c>
      <x:c r="E2385" t="str">
        <x:v>Thurrock</x:v>
      </x:c>
      <x:c r="F2385" t="str">
        <x:v>Warehouse</x:v>
      </x:c>
      <x:c r="G2385" t="str">
        <x:v>363792D</x:v>
      </x:c>
      <x:c r="H2385" t="str">
        <x:v>Thurrock Warehouse</x:v>
      </x:c>
      <x:c r="I2385" s="22" t="n">
        <x:v>9</x:v>
      </x:c>
      <x:c r="J2385" t="str">
        <x:v>Worked</x:v>
      </x:c>
      <x:c r="K2385" t="str">
        <x:v>Employee 1711; home branch Thurrock; assigned role Warehouse | Deployment branch: Thurrock | Actual role: Operative Skilled | Jobs: 363792D | Customers: Thurrock Warehouse | Actual hours: 9.0; source records: 1</x:v>
      </x:c>
      <x:c r="L2385" t="str">
        <x:v>Include</x:v>
      </x:c>
      <x:c r="M2385"/>
      <x:c r="N2385"/>
    </x:row>
    <x:row r="2386">
      <x:c r="A2386" t="str">
        <x:v>P Whitehead|2026-03-04</x:v>
      </x:c>
      <x:c r="B2386" s="888" t="n">
        <x:v>46085</x:v>
      </x:c>
      <x:c r="C2386" t="str">
        <x:v>P Whitehead</x:v>
      </x:c>
      <x:c r="D2386" t="str">
        <x:v>Permanent</x:v>
      </x:c>
      <x:c r="E2386" t="str">
        <x:v>Thurrock</x:v>
      </x:c>
      <x:c r="F2386" t="str">
        <x:v>Warehouse</x:v>
      </x:c>
      <x:c r="G2386" t="str">
        <x:v>363792D</x:v>
      </x:c>
      <x:c r="H2386" t="str">
        <x:v>Thurrock Warehouse</x:v>
      </x:c>
      <x:c r="I2386" s="22" t="n">
        <x:v>9.5</x:v>
      </x:c>
      <x:c r="J2386" t="str">
        <x:v>Worked</x:v>
      </x:c>
      <x:c r="K2386" t="str">
        <x:v>Employee 1711; home branch Thurrock; assigned role Warehouse | Deployment branch: Thurrock | Actual role: Operative Skilled | Jobs: 363792D | Customers: Thurrock Warehouse | Actual hours: 9.5; source records: 1</x:v>
      </x:c>
      <x:c r="L2386" t="str">
        <x:v>Include</x:v>
      </x:c>
      <x:c r="M2386"/>
      <x:c r="N2386"/>
    </x:row>
    <x:row r="2387">
      <x:c r="A2387" t="str">
        <x:v>P Whitehead|2026-03-05</x:v>
      </x:c>
      <x:c r="B2387" s="888" t="n">
        <x:v>46086</x:v>
      </x:c>
      <x:c r="C2387" t="str">
        <x:v>P Whitehead</x:v>
      </x:c>
      <x:c r="D2387" t="str">
        <x:v>Permanent</x:v>
      </x:c>
      <x:c r="E2387" t="str">
        <x:v>Thurrock</x:v>
      </x:c>
      <x:c r="F2387" t="str">
        <x:v>Warehouse</x:v>
      </x:c>
      <x:c r="G2387" t="str">
        <x:v>363792D</x:v>
      </x:c>
      <x:c r="H2387" t="str">
        <x:v>Thurrock Warehouse</x:v>
      </x:c>
      <x:c r="I2387" s="22" t="n">
        <x:v>9</x:v>
      </x:c>
      <x:c r="J2387" t="str">
        <x:v>Worked</x:v>
      </x:c>
      <x:c r="K2387" t="str">
        <x:v>Employee 1711; home branch Thurrock; assigned role Warehouse | Deployment branch: Thurrock | Actual role: Operative Skilled | Jobs: 363792D | Customers: Thurrock Warehouse | Actual hours: 9.0; source records: 1</x:v>
      </x:c>
      <x:c r="L2387" t="str">
        <x:v>Include</x:v>
      </x:c>
      <x:c r="M2387"/>
      <x:c r="N2387"/>
    </x:row>
    <x:row r="2388">
      <x:c r="A2388" t="str">
        <x:v>P Whitehead|2026-03-09</x:v>
      </x:c>
      <x:c r="B2388" s="888" t="n">
        <x:v>46090</x:v>
      </x:c>
      <x:c r="C2388" t="str">
        <x:v>P Whitehead</x:v>
      </x:c>
      <x:c r="D2388" t="str">
        <x:v>Permanent</x:v>
      </x:c>
      <x:c r="E2388" t="str">
        <x:v>Thurrock</x:v>
      </x:c>
      <x:c r="F2388" t="str">
        <x:v>Warehouse</x:v>
      </x:c>
      <x:c r="G2388"/>
      <x:c r="H2388"/>
      <x:c r="I2388" s="22" t="n">
        <x:v>0</x:v>
      </x:c>
      <x:c r="J2388" t="str">
        <x:v>Annual leave</x:v>
      </x:c>
      <x:c r="K2388" t="str">
        <x:v>Employee 1711; home branch Thurrock; assigned role Warehouse | Leave: Annual Leave (Days) | Leave calendar basis: Fixed schedule</x:v>
      </x:c>
      <x:c r="L2388" t="str">
        <x:v>Include</x:v>
      </x:c>
      <x:c r="M2388"/>
      <x:c r="N2388"/>
    </x:row>
    <x:row r="2389">
      <x:c r="A2389" t="str">
        <x:v>P Whitehead|2026-03-11</x:v>
      </x:c>
      <x:c r="B2389" s="888" t="n">
        <x:v>46092</x:v>
      </x:c>
      <x:c r="C2389" t="str">
        <x:v>P Whitehead</x:v>
      </x:c>
      <x:c r="D2389" t="str">
        <x:v>Permanent</x:v>
      </x:c>
      <x:c r="E2389" t="str">
        <x:v>Thurrock</x:v>
      </x:c>
      <x:c r="F2389" t="str">
        <x:v>Warehouse</x:v>
      </x:c>
      <x:c r="G2389" t="str">
        <x:v>363792D</x:v>
      </x:c>
      <x:c r="H2389" t="str">
        <x:v>Thurrock Warehouse</x:v>
      </x:c>
      <x:c r="I2389" s="22" t="n">
        <x:v>9</x:v>
      </x:c>
      <x:c r="J2389" t="str">
        <x:v>Worked</x:v>
      </x:c>
      <x:c r="K2389" t="str">
        <x:v>Employee 1711; home branch Thurrock; assigned role Warehouse | Deployment branch: Thurrock | Actual role: Operative Skilled | Jobs: 363792D | Customers: Thurrock Warehouse | Actual hours: 9.0; source records: 1</x:v>
      </x:c>
      <x:c r="L2389" t="str">
        <x:v>Include</x:v>
      </x:c>
      <x:c r="M2389"/>
      <x:c r="N2389"/>
    </x:row>
    <x:row r="2390">
      <x:c r="A2390" t="str">
        <x:v>P Whitehead|2026-03-12</x:v>
      </x:c>
      <x:c r="B2390" s="888" t="n">
        <x:v>46093</x:v>
      </x:c>
      <x:c r="C2390" t="str">
        <x:v>P Whitehead</x:v>
      </x:c>
      <x:c r="D2390" t="str">
        <x:v>Permanent</x:v>
      </x:c>
      <x:c r="E2390" t="str">
        <x:v>Thurrock</x:v>
      </x:c>
      <x:c r="F2390" t="str">
        <x:v>Warehouse</x:v>
      </x:c>
      <x:c r="G2390" t="str">
        <x:v>363792D</x:v>
      </x:c>
      <x:c r="H2390" t="str">
        <x:v>Thurrock Warehouse</x:v>
      </x:c>
      <x:c r="I2390" s="22" t="n">
        <x:v>9</x:v>
      </x:c>
      <x:c r="J2390" t="str">
        <x:v>Worked</x:v>
      </x:c>
      <x:c r="K2390" t="str">
        <x:v>Employee 1711; home branch Thurrock; assigned role Warehouse | Deployment branch: Thurrock | Actual role: Operative Skilled | Jobs: 363792D | Customers: Thurrock Warehouse | Actual hours: 9.0; source records: 1</x:v>
      </x:c>
      <x:c r="L2390" t="str">
        <x:v>Include</x:v>
      </x:c>
      <x:c r="M2390"/>
      <x:c r="N2390"/>
    </x:row>
    <x:row r="2391">
      <x:c r="A2391" t="str">
        <x:v>P Whitehead|2026-03-16</x:v>
      </x:c>
      <x:c r="B2391" s="888" t="n">
        <x:v>46097</x:v>
      </x:c>
      <x:c r="C2391" t="str">
        <x:v>P Whitehead</x:v>
      </x:c>
      <x:c r="D2391" t="str">
        <x:v>Permanent</x:v>
      </x:c>
      <x:c r="E2391" t="str">
        <x:v>Thurrock</x:v>
      </x:c>
      <x:c r="F2391" t="str">
        <x:v>Warehouse</x:v>
      </x:c>
      <x:c r="G2391" t="str">
        <x:v>363792D</x:v>
      </x:c>
      <x:c r="H2391" t="str">
        <x:v>Thurrock Warehouse</x:v>
      </x:c>
      <x:c r="I2391" s="22" t="n">
        <x:v>9</x:v>
      </x:c>
      <x:c r="J2391" t="str">
        <x:v>Worked</x:v>
      </x:c>
      <x:c r="K2391" t="str">
        <x:v>Employee 1711; home branch Thurrock; assigned role Warehouse | Deployment branch: Thurrock | Actual role: Operative Skilled | Jobs: 363792D | Customers: Thurrock Warehouse | Actual hours: 9.0; source records: 1</x:v>
      </x:c>
      <x:c r="L2391" t="str">
        <x:v>Include</x:v>
      </x:c>
      <x:c r="M2391"/>
      <x:c r="N2391"/>
    </x:row>
    <x:row r="2392">
      <x:c r="A2392" t="str">
        <x:v>P Whitehead|2026-03-18</x:v>
      </x:c>
      <x:c r="B2392" s="888" t="n">
        <x:v>46099</x:v>
      </x:c>
      <x:c r="C2392" t="str">
        <x:v>P Whitehead</x:v>
      </x:c>
      <x:c r="D2392" t="str">
        <x:v>Permanent</x:v>
      </x:c>
      <x:c r="E2392" t="str">
        <x:v>Thurrock</x:v>
      </x:c>
      <x:c r="F2392" t="str">
        <x:v>Warehouse</x:v>
      </x:c>
      <x:c r="G2392" t="str">
        <x:v>363792D</x:v>
      </x:c>
      <x:c r="H2392" t="str">
        <x:v>Thurrock Warehouse</x:v>
      </x:c>
      <x:c r="I2392" s="22" t="n">
        <x:v>9</x:v>
      </x:c>
      <x:c r="J2392" t="str">
        <x:v>Worked</x:v>
      </x:c>
      <x:c r="K2392" t="str">
        <x:v>Employee 1711; home branch Thurrock; assigned role Warehouse | Deployment branch: Thurrock | Actual role: Operative Skilled | Jobs: 363792D | Customers: Thurrock Warehouse | Actual hours: 9.0; source records: 1</x:v>
      </x:c>
      <x:c r="L2392" t="str">
        <x:v>Include</x:v>
      </x:c>
      <x:c r="M2392"/>
      <x:c r="N2392"/>
    </x:row>
    <x:row r="2393">
      <x:c r="A2393" t="str">
        <x:v>P Whitehead|2026-03-19</x:v>
      </x:c>
      <x:c r="B2393" s="888" t="n">
        <x:v>46100</x:v>
      </x:c>
      <x:c r="C2393" t="str">
        <x:v>P Whitehead</x:v>
      </x:c>
      <x:c r="D2393" t="str">
        <x:v>Permanent</x:v>
      </x:c>
      <x:c r="E2393" t="str">
        <x:v>Thurrock</x:v>
      </x:c>
      <x:c r="F2393" t="str">
        <x:v>Warehouse</x:v>
      </x:c>
      <x:c r="G2393" t="str">
        <x:v>363792D</x:v>
      </x:c>
      <x:c r="H2393" t="str">
        <x:v>Thurrock Warehouse</x:v>
      </x:c>
      <x:c r="I2393" s="22" t="n">
        <x:v>9</x:v>
      </x:c>
      <x:c r="J2393" t="str">
        <x:v>Worked</x:v>
      </x:c>
      <x:c r="K2393" t="str">
        <x:v>Employee 1711; home branch Thurrock; assigned role Warehouse | Deployment branch: Thurrock | Actual role: Operative Skilled | Jobs: 363792D | Customers: Thurrock Warehouse | Actual hours: 9.0; source records: 1</x:v>
      </x:c>
      <x:c r="L2393" t="str">
        <x:v>Include</x:v>
      </x:c>
      <x:c r="M2393"/>
      <x:c r="N2393"/>
    </x:row>
    <x:row r="2394">
      <x:c r="A2394" t="str">
        <x:v>P Whitehead|2026-03-23</x:v>
      </x:c>
      <x:c r="B2394" s="888" t="n">
        <x:v>46104</x:v>
      </x:c>
      <x:c r="C2394" t="str">
        <x:v>P Whitehead</x:v>
      </x:c>
      <x:c r="D2394" t="str">
        <x:v>Permanent</x:v>
      </x:c>
      <x:c r="E2394" t="str">
        <x:v>Thurrock</x:v>
      </x:c>
      <x:c r="F2394" t="str">
        <x:v>Warehouse</x:v>
      </x:c>
      <x:c r="G2394" t="str">
        <x:v>363792D</x:v>
      </x:c>
      <x:c r="H2394" t="str">
        <x:v>Thurrock Warehouse</x:v>
      </x:c>
      <x:c r="I2394" s="22" t="n">
        <x:v>9</x:v>
      </x:c>
      <x:c r="J2394" t="str">
        <x:v>Worked</x:v>
      </x:c>
      <x:c r="K2394" t="str">
        <x:v>Employee 1711; home branch Thurrock; assigned role Warehouse | Deployment branch: Thurrock | Actual role: Operative Skilled | Jobs: 363792D | Customers: Thurrock Warehouse | Actual hours: 9.0; source records: 1</x:v>
      </x:c>
      <x:c r="L2394" t="str">
        <x:v>Include</x:v>
      </x:c>
      <x:c r="M2394"/>
      <x:c r="N2394"/>
    </x:row>
    <x:row r="2395">
      <x:c r="A2395" t="str">
        <x:v>P Whitehead|2026-03-25</x:v>
      </x:c>
      <x:c r="B2395" s="888" t="n">
        <x:v>46106</x:v>
      </x:c>
      <x:c r="C2395" t="str">
        <x:v>P Whitehead</x:v>
      </x:c>
      <x:c r="D2395" t="str">
        <x:v>Permanent</x:v>
      </x:c>
      <x:c r="E2395" t="str">
        <x:v>Thurrock</x:v>
      </x:c>
      <x:c r="F2395" t="str">
        <x:v>Warehouse</x:v>
      </x:c>
      <x:c r="G2395" t="str">
        <x:v>363792D</x:v>
      </x:c>
      <x:c r="H2395" t="str">
        <x:v>Thurrock Warehouse</x:v>
      </x:c>
      <x:c r="I2395" s="22" t="n">
        <x:v>9</x:v>
      </x:c>
      <x:c r="J2395" t="str">
        <x:v>Worked</x:v>
      </x:c>
      <x:c r="K2395" t="str">
        <x:v>Employee 1711; home branch Thurrock; assigned role Warehouse | Deployment branch: Thurrock | Actual role: Operative Skilled | Jobs: 363792D | Customers: Thurrock Warehouse | Actual hours: 9.0; source records: 1</x:v>
      </x:c>
      <x:c r="L2395" t="str">
        <x:v>Include</x:v>
      </x:c>
      <x:c r="M2395"/>
      <x:c r="N2395"/>
    </x:row>
    <x:row r="2396">
      <x:c r="A2396" t="str">
        <x:v>P Whitehead|2026-03-26</x:v>
      </x:c>
      <x:c r="B2396" s="888" t="n">
        <x:v>46107</x:v>
      </x:c>
      <x:c r="C2396" t="str">
        <x:v>P Whitehead</x:v>
      </x:c>
      <x:c r="D2396" t="str">
        <x:v>Permanent</x:v>
      </x:c>
      <x:c r="E2396" t="str">
        <x:v>Thurrock</x:v>
      </x:c>
      <x:c r="F2396" t="str">
        <x:v>Warehouse</x:v>
      </x:c>
      <x:c r="G2396" t="str">
        <x:v>363792D</x:v>
      </x:c>
      <x:c r="H2396" t="str">
        <x:v>Thurrock Warehouse</x:v>
      </x:c>
      <x:c r="I2396" s="22" t="n">
        <x:v>9</x:v>
      </x:c>
      <x:c r="J2396" t="str">
        <x:v>Worked</x:v>
      </x:c>
      <x:c r="K2396" t="str">
        <x:v>Employee 1711; home branch Thurrock; assigned role Warehouse | Deployment branch: Thurrock | Actual role: Operative Skilled | Jobs: 363792D | Customers: Thurrock Warehouse | Actual hours: 9.0; source records: 1</x:v>
      </x:c>
      <x:c r="L2396" t="str">
        <x:v>Include</x:v>
      </x:c>
      <x:c r="M2396"/>
      <x:c r="N2396"/>
    </x:row>
    <x:row r="2397">
      <x:c r="A2397" t="str">
        <x:v>Paul Barker (C)|2026-03-02</x:v>
      </x:c>
      <x:c r="B2397" s="888" t="n">
        <x:v>46083</x:v>
      </x:c>
      <x:c r="C2397" t="str">
        <x:v>Paul Barker (C)</x:v>
      </x:c>
      <x:c r="D2397" t="str">
        <x:v>Permanent</x:v>
      </x:c>
      <x:c r="E2397" t="str">
        <x:v>Thurrock</x:v>
      </x:c>
      <x:c r="F2397" t="str">
        <x:v>Operative Porter</x:v>
      </x:c>
      <x:c r="G2397" t="str">
        <x:v>396207</x:v>
      </x:c>
      <x:c r="H2397" t="str">
        <x:v>Linklaters LLP</x:v>
      </x:c>
      <x:c r="I2397" s="22" t="n">
        <x:v>8</x:v>
      </x:c>
      <x:c r="J2397" t="str">
        <x:v>Worked</x:v>
      </x:c>
      <x:c r="K2397" t="str">
        <x:v>Employee 104327; home branch Thurrock; assigned role Operative Porter | Deployment branch: Thurrock | Actual role: Operative Driver | Jobs: 396207 | Customers: Linklaters LLP | Actual hours: 8.0; source records: 1</x:v>
      </x:c>
      <x:c r="L2397" t="str">
        <x:v>Include</x:v>
      </x:c>
      <x:c r="M2397"/>
      <x:c r="N2397"/>
    </x:row>
    <x:row r="2398">
      <x:c r="A2398" t="str">
        <x:v>Paul Barker (C)|2026-03-03</x:v>
      </x:c>
      <x:c r="B2398" s="888" t="n">
        <x:v>46084</x:v>
      </x:c>
      <x:c r="C2398" t="str">
        <x:v>Paul Barker (C)</x:v>
      </x:c>
      <x:c r="D2398" t="str">
        <x:v>Permanent</x:v>
      </x:c>
      <x:c r="E2398" t="str">
        <x:v>Thurrock</x:v>
      </x:c>
      <x:c r="F2398" t="str">
        <x:v>Operative Porter</x:v>
      </x:c>
      <x:c r="G2398" t="str">
        <x:v>396207</x:v>
      </x:c>
      <x:c r="H2398" t="str">
        <x:v>Linklaters LLP</x:v>
      </x:c>
      <x:c r="I2398" s="22" t="n">
        <x:v>7.5</x:v>
      </x:c>
      <x:c r="J2398" t="str">
        <x:v>Worked</x:v>
      </x:c>
      <x:c r="K2398" t="str">
        <x:v>Employee 104327; home branch Thurrock; assigned role Operative Porter | Deployment branch: Thurrock | Actual role: Operative Driver | Jobs: 396207 | Customers: Linklaters LLP | Actual hours: 7.5; source records: 1</x:v>
      </x:c>
      <x:c r="L2398" t="str">
        <x:v>Include</x:v>
      </x:c>
      <x:c r="M2398"/>
      <x:c r="N2398"/>
    </x:row>
    <x:row r="2399">
      <x:c r="A2399" t="str">
        <x:v>Paul Barker (C)|2026-03-04</x:v>
      </x:c>
      <x:c r="B2399" s="888" t="n">
        <x:v>46085</x:v>
      </x:c>
      <x:c r="C2399" t="str">
        <x:v>Paul Barker (C)</x:v>
      </x:c>
      <x:c r="D2399" t="str">
        <x:v>Permanent</x:v>
      </x:c>
      <x:c r="E2399" t="str">
        <x:v>Thurrock</x:v>
      </x:c>
      <x:c r="F2399" t="str">
        <x:v>Operative Porter</x:v>
      </x:c>
      <x:c r="G2399" t="str">
        <x:v>396207</x:v>
      </x:c>
      <x:c r="H2399" t="str">
        <x:v>Linklaters LLP</x:v>
      </x:c>
      <x:c r="I2399" s="22" t="n">
        <x:v>10</x:v>
      </x:c>
      <x:c r="J2399" t="str">
        <x:v>Worked</x:v>
      </x:c>
      <x:c r="K2399" t="str">
        <x:v>Employee 104327; home branch Thurrock; assigned role Operative Porter | Deployment branch: Thurrock | Actual role: Operative Driver | Jobs: 396207 | Customers: Linklaters LLP | Actual hours: 10.0; source records: 1</x:v>
      </x:c>
      <x:c r="L2399" t="str">
        <x:v>Include</x:v>
      </x:c>
      <x:c r="M2399"/>
      <x:c r="N2399"/>
    </x:row>
    <x:row r="2400">
      <x:c r="A2400" t="str">
        <x:v>Paul Barker (C)|2026-03-05</x:v>
      </x:c>
      <x:c r="B2400" s="888" t="n">
        <x:v>46086</x:v>
      </x:c>
      <x:c r="C2400" t="str">
        <x:v>Paul Barker (C)</x:v>
      </x:c>
      <x:c r="D2400" t="str">
        <x:v>Permanent</x:v>
      </x:c>
      <x:c r="E2400" t="str">
        <x:v>Thurrock</x:v>
      </x:c>
      <x:c r="F2400" t="str">
        <x:v>Operative Porter</x:v>
      </x:c>
      <x:c r="G2400" t="str">
        <x:v>396207</x:v>
      </x:c>
      <x:c r="H2400" t="str">
        <x:v>Linklaters LLP</x:v>
      </x:c>
      <x:c r="I2400" s="22" t="n">
        <x:v>10.5</x:v>
      </x:c>
      <x:c r="J2400" t="str">
        <x:v>Worked</x:v>
      </x:c>
      <x:c r="K2400" t="str">
        <x:v>Employee 104327; home branch Thurrock; assigned role Operative Porter | Deployment branch: Thurrock | Actual role: Operative Driver | Jobs: 396207 | Customers: Linklaters LLP | Actual hours: 10.5; source records: 1</x:v>
      </x:c>
      <x:c r="L2400" t="str">
        <x:v>Include</x:v>
      </x:c>
      <x:c r="M2400"/>
      <x:c r="N2400"/>
    </x:row>
    <x:row r="2401">
      <x:c r="A2401" t="str">
        <x:v>Paul Barker (C)|2026-03-06</x:v>
      </x:c>
      <x:c r="B2401" s="888" t="n">
        <x:v>46087</x:v>
      </x:c>
      <x:c r="C2401" t="str">
        <x:v>Paul Barker (C)</x:v>
      </x:c>
      <x:c r="D2401" t="str">
        <x:v>Permanent</x:v>
      </x:c>
      <x:c r="E2401" t="str">
        <x:v>Thurrock</x:v>
      </x:c>
      <x:c r="F2401" t="str">
        <x:v>Operative Porter</x:v>
      </x:c>
      <x:c r="G2401" t="str">
        <x:v>396207</x:v>
      </x:c>
      <x:c r="H2401" t="str">
        <x:v>Linklaters LLP</x:v>
      </x:c>
      <x:c r="I2401" s="22" t="n">
        <x:v>8</x:v>
      </x:c>
      <x:c r="J2401" t="str">
        <x:v>Worked</x:v>
      </x:c>
      <x:c r="K2401" t="str">
        <x:v>Employee 104327; home branch Thurrock; assigned role Operative Porter | Deployment branch: Thurrock | Actual role: Operative Driver | Jobs: 396207 | Customers: Linklaters LLP | Actual hours: 8.0; source records: 1</x:v>
      </x:c>
      <x:c r="L2401" t="str">
        <x:v>Include</x:v>
      </x:c>
      <x:c r="M2401"/>
      <x:c r="N2401"/>
    </x:row>
    <x:row r="2402">
      <x:c r="A2402" t="str">
        <x:v>Paul Barker (C)|2026-03-09</x:v>
      </x:c>
      <x:c r="B2402" s="888" t="n">
        <x:v>46090</x:v>
      </x:c>
      <x:c r="C2402" t="str">
        <x:v>Paul Barker (C)</x:v>
      </x:c>
      <x:c r="D2402" t="str">
        <x:v>Permanent</x:v>
      </x:c>
      <x:c r="E2402" t="str">
        <x:v>Thurrock</x:v>
      </x:c>
      <x:c r="F2402" t="str">
        <x:v>Operative Porter</x:v>
      </x:c>
      <x:c r="G2402" t="str">
        <x:v>396207</x:v>
      </x:c>
      <x:c r="H2402" t="str">
        <x:v>Linklaters LLP</x:v>
      </x:c>
      <x:c r="I2402" s="22" t="n">
        <x:v>7.5</x:v>
      </x:c>
      <x:c r="J2402" t="str">
        <x:v>Worked</x:v>
      </x:c>
      <x:c r="K2402" t="str">
        <x:v>Employee 104327; home branch Thurrock; assigned role Operative Porter | Deployment branch: Thurrock | Actual role: Operative Driver | Jobs: 396207 | Customers: Linklaters LLP | Actual hours: 7.5; source records: 1</x:v>
      </x:c>
      <x:c r="L2402" t="str">
        <x:v>Include</x:v>
      </x:c>
      <x:c r="M2402"/>
      <x:c r="N2402"/>
    </x:row>
    <x:row r="2403">
      <x:c r="A2403" t="str">
        <x:v>Paul Barker (C)|2026-03-10</x:v>
      </x:c>
      <x:c r="B2403" s="888" t="n">
        <x:v>46091</x:v>
      </x:c>
      <x:c r="C2403" t="str">
        <x:v>Paul Barker (C)</x:v>
      </x:c>
      <x:c r="D2403" t="str">
        <x:v>Permanent</x:v>
      </x:c>
      <x:c r="E2403" t="str">
        <x:v>Thurrock</x:v>
      </x:c>
      <x:c r="F2403" t="str">
        <x:v>Operative Porter</x:v>
      </x:c>
      <x:c r="G2403" t="str">
        <x:v>396207</x:v>
      </x:c>
      <x:c r="H2403" t="str">
        <x:v>Linklaters LLP</x:v>
      </x:c>
      <x:c r="I2403" s="22" t="n">
        <x:v>9.5</x:v>
      </x:c>
      <x:c r="J2403" t="str">
        <x:v>Worked</x:v>
      </x:c>
      <x:c r="K2403" t="str">
        <x:v>Employee 104327; home branch Thurrock; assigned role Operative Porter | Deployment branch: Thurrock | Actual role: Operative Driver | Jobs: 396207 | Customers: Linklaters LLP | Actual hours: 9.5; source records: 1</x:v>
      </x:c>
      <x:c r="L2403" t="str">
        <x:v>Include</x:v>
      </x:c>
      <x:c r="M2403"/>
      <x:c r="N2403"/>
    </x:row>
    <x:row r="2404">
      <x:c r="A2404" t="str">
        <x:v>Paul Barker (C)|2026-03-11</x:v>
      </x:c>
      <x:c r="B2404" s="888" t="n">
        <x:v>46092</x:v>
      </x:c>
      <x:c r="C2404" t="str">
        <x:v>Paul Barker (C)</x:v>
      </x:c>
      <x:c r="D2404" t="str">
        <x:v>Permanent</x:v>
      </x:c>
      <x:c r="E2404" t="str">
        <x:v>Thurrock</x:v>
      </x:c>
      <x:c r="F2404" t="str">
        <x:v>Operative Porter</x:v>
      </x:c>
      <x:c r="G2404" t="str">
        <x:v>396207</x:v>
      </x:c>
      <x:c r="H2404" t="str">
        <x:v>Linklaters LLP</x:v>
      </x:c>
      <x:c r="I2404" s="22" t="n">
        <x:v>8</x:v>
      </x:c>
      <x:c r="J2404" t="str">
        <x:v>Worked</x:v>
      </x:c>
      <x:c r="K2404" t="str">
        <x:v>Employee 104327; home branch Thurrock; assigned role Operative Porter | Deployment branch: Thurrock | Actual role: Operative Driver | Jobs: 396207 | Customers: Linklaters LLP | Actual hours: 8.0; source records: 1</x:v>
      </x:c>
      <x:c r="L2404" t="str">
        <x:v>Include</x:v>
      </x:c>
      <x:c r="M2404"/>
      <x:c r="N2404"/>
    </x:row>
    <x:row r="2405">
      <x:c r="A2405" t="str">
        <x:v>Paul Barker (C)|2026-03-12</x:v>
      </x:c>
      <x:c r="B2405" s="888" t="n">
        <x:v>46093</x:v>
      </x:c>
      <x:c r="C2405" t="str">
        <x:v>Paul Barker (C)</x:v>
      </x:c>
      <x:c r="D2405" t="str">
        <x:v>Permanent</x:v>
      </x:c>
      <x:c r="E2405" t="str">
        <x:v>Thurrock</x:v>
      </x:c>
      <x:c r="F2405" t="str">
        <x:v>Operative Porter</x:v>
      </x:c>
      <x:c r="G2405" t="str">
        <x:v>396207</x:v>
      </x:c>
      <x:c r="H2405" t="str">
        <x:v>Linklaters LLP</x:v>
      </x:c>
      <x:c r="I2405" s="22" t="n">
        <x:v>7</x:v>
      </x:c>
      <x:c r="J2405" t="str">
        <x:v>Worked</x:v>
      </x:c>
      <x:c r="K2405" t="str">
        <x:v>Employee 104327; home branch Thurrock; assigned role Operative Porter | Deployment branch: Thurrock | Actual role: Operative Driver | Jobs: 396207 | Customers: Linklaters LLP | Actual hours: 7.0; source records: 1</x:v>
      </x:c>
      <x:c r="L2405" t="str">
        <x:v>Include</x:v>
      </x:c>
      <x:c r="M2405"/>
      <x:c r="N2405"/>
    </x:row>
    <x:row r="2406">
      <x:c r="A2406" t="str">
        <x:v>Paul Barker (C)|2026-03-13</x:v>
      </x:c>
      <x:c r="B2406" s="888" t="n">
        <x:v>46094</x:v>
      </x:c>
      <x:c r="C2406" t="str">
        <x:v>Paul Barker (C)</x:v>
      </x:c>
      <x:c r="D2406" t="str">
        <x:v>Permanent</x:v>
      </x:c>
      <x:c r="E2406" t="str">
        <x:v>Thurrock</x:v>
      </x:c>
      <x:c r="F2406" t="str">
        <x:v>Operative Porter</x:v>
      </x:c>
      <x:c r="G2406" t="str">
        <x:v>396207</x:v>
      </x:c>
      <x:c r="H2406" t="str">
        <x:v>Linklaters LLP</x:v>
      </x:c>
      <x:c r="I2406" s="22" t="n">
        <x:v>7.5</x:v>
      </x:c>
      <x:c r="J2406" t="str">
        <x:v>Worked</x:v>
      </x:c>
      <x:c r="K2406" t="str">
        <x:v>Employee 104327; home branch Thurrock; assigned role Operative Porter | Deployment branch: Thurrock | Actual role: Operative Driver | Jobs: 396207 | Customers: Linklaters LLP | Actual hours: 7.5; source records: 1</x:v>
      </x:c>
      <x:c r="L2406" t="str">
        <x:v>Include</x:v>
      </x:c>
      <x:c r="M2406"/>
      <x:c r="N2406"/>
    </x:row>
    <x:row r="2407">
      <x:c r="A2407" t="str">
        <x:v>Paul Barker (C)|2026-03-16</x:v>
      </x:c>
      <x:c r="B2407" s="888" t="n">
        <x:v>46097</x:v>
      </x:c>
      <x:c r="C2407" t="str">
        <x:v>Paul Barker (C)</x:v>
      </x:c>
      <x:c r="D2407" t="str">
        <x:v>Permanent</x:v>
      </x:c>
      <x:c r="E2407" t="str">
        <x:v>Thurrock</x:v>
      </x:c>
      <x:c r="F2407" t="str">
        <x:v>Operative Porter</x:v>
      </x:c>
      <x:c r="G2407" t="str">
        <x:v>398171</x:v>
      </x:c>
      <x:c r="H2407" t="str">
        <x:v>Two Sigma</x:v>
      </x:c>
      <x:c r="I2407" s="22" t="n">
        <x:v>10.5</x:v>
      </x:c>
      <x:c r="J2407" t="str">
        <x:v>Worked</x:v>
      </x:c>
      <x:c r="K2407" t="str">
        <x:v>Employee 104327; home branch Thurrock; assigned role Operative Porter | Deployment branch: Thurrock | Actual role: Operative Driver | Jobs: 398171 | Customers: Two Sigma | Actual hours: 10.5; source records: 1</x:v>
      </x:c>
      <x:c r="L2407" t="str">
        <x:v>Include</x:v>
      </x:c>
      <x:c r="M2407"/>
      <x:c r="N2407"/>
    </x:row>
    <x:row r="2408">
      <x:c r="A2408" t="str">
        <x:v>Paul Barker (C)|2026-03-17</x:v>
      </x:c>
      <x:c r="B2408" s="888" t="n">
        <x:v>46098</x:v>
      </x:c>
      <x:c r="C2408" t="str">
        <x:v>Paul Barker (C)</x:v>
      </x:c>
      <x:c r="D2408" t="str">
        <x:v>Permanent</x:v>
      </x:c>
      <x:c r="E2408" t="str">
        <x:v>Thurrock</x:v>
      </x:c>
      <x:c r="F2408" t="str">
        <x:v>Operative Porter</x:v>
      </x:c>
      <x:c r="G2408" t="str">
        <x:v>398171</x:v>
      </x:c>
      <x:c r="H2408" t="str">
        <x:v>Two Sigma</x:v>
      </x:c>
      <x:c r="I2408" s="22" t="n">
        <x:v>9.25</x:v>
      </x:c>
      <x:c r="J2408" t="str">
        <x:v>Worked</x:v>
      </x:c>
      <x:c r="K2408" t="str">
        <x:v>Employee 104327; home branch Thurrock; assigned role Operative Porter | Deployment branch: Thurrock | Actual role: Operative Driver | Jobs: 398171 | Customers: Two Sigma | Actual hours: 9.2; source records: 1</x:v>
      </x:c>
      <x:c r="L2408" t="str">
        <x:v>Include</x:v>
      </x:c>
      <x:c r="M2408"/>
      <x:c r="N2408"/>
    </x:row>
    <x:row r="2409">
      <x:c r="A2409" t="str">
        <x:v>Paul Barker (C)|2026-03-18</x:v>
      </x:c>
      <x:c r="B2409" s="888" t="n">
        <x:v>46099</x:v>
      </x:c>
      <x:c r="C2409" t="str">
        <x:v>Paul Barker (C)</x:v>
      </x:c>
      <x:c r="D2409" t="str">
        <x:v>Permanent</x:v>
      </x:c>
      <x:c r="E2409" t="str">
        <x:v>Thurrock</x:v>
      </x:c>
      <x:c r="F2409" t="str">
        <x:v>Operative Porter</x:v>
      </x:c>
      <x:c r="G2409" t="str">
        <x:v>398171</x:v>
      </x:c>
      <x:c r="H2409" t="str">
        <x:v>Two Sigma</x:v>
      </x:c>
      <x:c r="I2409" s="22" t="n">
        <x:v>10</x:v>
      </x:c>
      <x:c r="J2409" t="str">
        <x:v>Worked</x:v>
      </x:c>
      <x:c r="K2409" t="str">
        <x:v>Employee 104327; home branch Thurrock; assigned role Operative Porter | Deployment branch: Thurrock | Actual role: Operative Driver | Jobs: 398171 | Customers: Two Sigma | Actual hours: 10.0; source records: 1</x:v>
      </x:c>
      <x:c r="L2409" t="str">
        <x:v>Include</x:v>
      </x:c>
      <x:c r="M2409"/>
      <x:c r="N2409"/>
    </x:row>
    <x:row r="2410">
      <x:c r="A2410" t="str">
        <x:v>Paul Barker (C)|2026-03-19</x:v>
      </x:c>
      <x:c r="B2410" s="888" t="n">
        <x:v>46100</x:v>
      </x:c>
      <x:c r="C2410" t="str">
        <x:v>Paul Barker (C)</x:v>
      </x:c>
      <x:c r="D2410" t="str">
        <x:v>Permanent</x:v>
      </x:c>
      <x:c r="E2410" t="str">
        <x:v>Thurrock</x:v>
      </x:c>
      <x:c r="F2410" t="str">
        <x:v>Operative Porter</x:v>
      </x:c>
      <x:c r="G2410" t="str">
        <x:v>398171</x:v>
      </x:c>
      <x:c r="H2410" t="str">
        <x:v>Two Sigma</x:v>
      </x:c>
      <x:c r="I2410" s="22" t="n">
        <x:v>9.5</x:v>
      </x:c>
      <x:c r="J2410" t="str">
        <x:v>Worked</x:v>
      </x:c>
      <x:c r="K2410" t="str">
        <x:v>Employee 104327; home branch Thurrock; assigned role Operative Porter | Deployment branch: Thurrock | Actual role: Operative Driver | Jobs: 398171 | Customers: Two Sigma | Actual hours: 9.5; source records: 1</x:v>
      </x:c>
      <x:c r="L2410" t="str">
        <x:v>Include</x:v>
      </x:c>
      <x:c r="M2410"/>
      <x:c r="N2410"/>
    </x:row>
    <x:row r="2411">
      <x:c r="A2411" t="str">
        <x:v>Paul Barker (C)|2026-03-20</x:v>
      </x:c>
      <x:c r="B2411" s="888" t="n">
        <x:v>46101</x:v>
      </x:c>
      <x:c r="C2411" t="str">
        <x:v>Paul Barker (C)</x:v>
      </x:c>
      <x:c r="D2411" t="str">
        <x:v>Permanent</x:v>
      </x:c>
      <x:c r="E2411" t="str">
        <x:v>Thurrock</x:v>
      </x:c>
      <x:c r="F2411" t="str">
        <x:v>Operative Porter</x:v>
      </x:c>
      <x:c r="G2411" t="str">
        <x:v>399727</x:v>
      </x:c>
      <x:c r="H2411" t="str">
        <x:v>Baker Street Quarter</x:v>
      </x:c>
      <x:c r="I2411" s="22" t="n">
        <x:v>9.25</x:v>
      </x:c>
      <x:c r="J2411" t="str">
        <x:v>Worked</x:v>
      </x:c>
      <x:c r="K2411" t="str">
        <x:v>Employee 104327; home branch Thurrock; assigned role Operative Porter | Deployment branch: Thurrock | Actual role: Operative Driver | Jobs: 399727 | Customers: Baker Street Quarter | Actual hours: 9.2; source records: 1</x:v>
      </x:c>
      <x:c r="L2411" t="str">
        <x:v>Include</x:v>
      </x:c>
      <x:c r="M2411"/>
      <x:c r="N2411"/>
    </x:row>
    <x:row r="2412">
      <x:c r="A2412" t="str">
        <x:v>Paul Barker (C)|2026-03-22</x:v>
      </x:c>
      <x:c r="B2412" s="888" t="n">
        <x:v>46103</x:v>
      </x:c>
      <x:c r="C2412" t="str">
        <x:v>Paul Barker (C)</x:v>
      </x:c>
      <x:c r="D2412" t="str">
        <x:v>Permanent</x:v>
      </x:c>
      <x:c r="E2412" t="str">
        <x:v>Thurrock</x:v>
      </x:c>
      <x:c r="F2412" t="str">
        <x:v>Operative Porter</x:v>
      </x:c>
      <x:c r="G2412" t="str">
        <x:v>400396</x:v>
      </x:c>
      <x:c r="H2412" t="str">
        <x:v>Foreign Commonwealth Office</x:v>
      </x:c>
      <x:c r="I2412" s="22" t="n">
        <x:v>6.5</x:v>
      </x:c>
      <x:c r="J2412" t="str">
        <x:v>Worked</x:v>
      </x:c>
      <x:c r="K2412" t="str">
        <x:v>Employee 104327; home branch Thurrock; assigned role Operative Porter | Deployment branch: Thurrock | Actual role: Operative Driver | Jobs: 400396 | Customers: Foreign Commonwealth Office | Actual hours: 6.5; source records: 1</x:v>
      </x:c>
      <x:c r="L2412" t="str">
        <x:v>Include</x:v>
      </x:c>
      <x:c r="M2412"/>
      <x:c r="N2412"/>
    </x:row>
    <x:row r="2413">
      <x:c r="A2413" t="str">
        <x:v>Paul Barker (C)|2026-03-23</x:v>
      </x:c>
      <x:c r="B2413" s="888" t="n">
        <x:v>46104</x:v>
      </x:c>
      <x:c r="C2413" t="str">
        <x:v>Paul Barker (C)</x:v>
      </x:c>
      <x:c r="D2413" t="str">
        <x:v>Permanent</x:v>
      </x:c>
      <x:c r="E2413" t="str">
        <x:v>Thurrock</x:v>
      </x:c>
      <x:c r="F2413" t="str">
        <x:v>Operative Porter</x:v>
      </x:c>
      <x:c r="G2413" t="str">
        <x:v>399360</x:v>
      </x:c>
      <x:c r="H2413" t="str">
        <x:v>Ministry of Defence</x:v>
      </x:c>
      <x:c r="I2413" s="22" t="n">
        <x:v>9.5</x:v>
      </x:c>
      <x:c r="J2413" t="str">
        <x:v>Worked</x:v>
      </x:c>
      <x:c r="K2413" t="str">
        <x:v>Employee 104327; home branch Thurrock; assigned role Operative Porter | Deployment branch: Thurrock | Actual role: Operative Driver | Jobs: 399360 | Customers: Ministry of Defence | Actual hours: 9.5; source records: 1</x:v>
      </x:c>
      <x:c r="L2413" t="str">
        <x:v>Include</x:v>
      </x:c>
      <x:c r="M2413"/>
      <x:c r="N2413"/>
    </x:row>
    <x:row r="2414">
      <x:c r="A2414" t="str">
        <x:v>Paul Barker (C)|2026-03-24</x:v>
      </x:c>
      <x:c r="B2414" s="888" t="n">
        <x:v>46105</x:v>
      </x:c>
      <x:c r="C2414" t="str">
        <x:v>Paul Barker (C)</x:v>
      </x:c>
      <x:c r="D2414" t="str">
        <x:v>Permanent</x:v>
      </x:c>
      <x:c r="E2414" t="str">
        <x:v>Thurrock</x:v>
      </x:c>
      <x:c r="F2414" t="str">
        <x:v>Operative Porter</x:v>
      </x:c>
      <x:c r="G2414" t="str">
        <x:v>399360</x:v>
      </x:c>
      <x:c r="H2414" t="str">
        <x:v>Ministry of Defence</x:v>
      </x:c>
      <x:c r="I2414" s="22" t="n">
        <x:v>10.5</x:v>
      </x:c>
      <x:c r="J2414" t="str">
        <x:v>Worked</x:v>
      </x:c>
      <x:c r="K2414" t="str">
        <x:v>Employee 104327; home branch Thurrock; assigned role Operative Porter | Deployment branch: Thurrock | Actual role: Operative Driver | Jobs: 399360 | Customers: Ministry of Defence | Actual hours: 10.5; source records: 1</x:v>
      </x:c>
      <x:c r="L2414" t="str">
        <x:v>Include</x:v>
      </x:c>
      <x:c r="M2414"/>
      <x:c r="N2414"/>
    </x:row>
    <x:row r="2415">
      <x:c r="A2415" t="str">
        <x:v>Paul Barker (C)|2026-03-25</x:v>
      </x:c>
      <x:c r="B2415" s="888" t="n">
        <x:v>46106</x:v>
      </x:c>
      <x:c r="C2415" t="str">
        <x:v>Paul Barker (C)</x:v>
      </x:c>
      <x:c r="D2415" t="str">
        <x:v>Permanent</x:v>
      </x:c>
      <x:c r="E2415" t="str">
        <x:v>Thurrock</x:v>
      </x:c>
      <x:c r="F2415" t="str">
        <x:v>Operative Porter</x:v>
      </x:c>
      <x:c r="G2415" t="str">
        <x:v>399360</x:v>
      </x:c>
      <x:c r="H2415" t="str">
        <x:v>Ministry of Defence</x:v>
      </x:c>
      <x:c r="I2415" s="22" t="n">
        <x:v>10.5</x:v>
      </x:c>
      <x:c r="J2415" t="str">
        <x:v>Worked</x:v>
      </x:c>
      <x:c r="K2415" t="str">
        <x:v>Employee 104327; home branch Thurrock; assigned role Operative Porter | Deployment branch: Thurrock | Actual role: Operative Driver | Jobs: 399360 | Customers: Ministry of Defence | Actual hours: 10.5; source records: 1</x:v>
      </x:c>
      <x:c r="L2415" t="str">
        <x:v>Include</x:v>
      </x:c>
      <x:c r="M2415"/>
      <x:c r="N2415"/>
    </x:row>
    <x:row r="2416">
      <x:c r="A2416" t="str">
        <x:v>Paul Barker (C)|2026-03-26</x:v>
      </x:c>
      <x:c r="B2416" s="888" t="n">
        <x:v>46107</x:v>
      </x:c>
      <x:c r="C2416" t="str">
        <x:v>Paul Barker (C)</x:v>
      </x:c>
      <x:c r="D2416" t="str">
        <x:v>Permanent</x:v>
      </x:c>
      <x:c r="E2416" t="str">
        <x:v>Thurrock</x:v>
      </x:c>
      <x:c r="F2416" t="str">
        <x:v>Operative Porter</x:v>
      </x:c>
      <x:c r="G2416" t="str">
        <x:v>399360</x:v>
      </x:c>
      <x:c r="H2416" t="str">
        <x:v>Ministry of Defence</x:v>
      </x:c>
      <x:c r="I2416" s="22" t="n">
        <x:v>9</x:v>
      </x:c>
      <x:c r="J2416" t="str">
        <x:v>Worked</x:v>
      </x:c>
      <x:c r="K2416" t="str">
        <x:v>Employee 104327; home branch Thurrock; assigned role Operative Porter | Deployment branch: Thurrock | Actual role: Operative Driver | Jobs: 399360 | Customers: Ministry of Defence | Actual hours: 9.0; source records: 1</x:v>
      </x:c>
      <x:c r="L2416" t="str">
        <x:v>Include</x:v>
      </x:c>
      <x:c r="M2416"/>
      <x:c r="N2416"/>
    </x:row>
    <x:row r="2417">
      <x:c r="A2417" t="str">
        <x:v>Paul Barker (C)|2026-03-27</x:v>
      </x:c>
      <x:c r="B2417" s="888" t="n">
        <x:v>46108</x:v>
      </x:c>
      <x:c r="C2417" t="str">
        <x:v>Paul Barker (C)</x:v>
      </x:c>
      <x:c r="D2417" t="str">
        <x:v>Permanent</x:v>
      </x:c>
      <x:c r="E2417" t="str">
        <x:v>Thurrock</x:v>
      </x:c>
      <x:c r="F2417" t="str">
        <x:v>Operative Porter</x:v>
      </x:c>
      <x:c r="G2417" t="str">
        <x:v>400289</x:v>
      </x:c>
      <x:c r="H2417" t="str">
        <x:v>HSBC/JLL</x:v>
      </x:c>
      <x:c r="I2417" s="22" t="n">
        <x:v>7.5</x:v>
      </x:c>
      <x:c r="J2417" t="str">
        <x:v>Worked</x:v>
      </x:c>
      <x:c r="K2417" t="str">
        <x:v>Employee 104327; home branch Thurrock; assigned role Operative Porter | Deployment branch: Thurrock | Actual role: Operative Driver | Jobs: 400289 | Customers: HSBC/JLL | Actual hours: 7.5; source records: 1</x:v>
      </x:c>
      <x:c r="L2417" t="str">
        <x:v>Include</x:v>
      </x:c>
      <x:c r="M2417"/>
      <x:c r="N2417"/>
    </x:row>
    <x:row r="2418">
      <x:c r="A2418" t="str">
        <x:v>Paul Barker (C)|2026-03-30</x:v>
      </x:c>
      <x:c r="B2418" s="888" t="n">
        <x:v>46111</x:v>
      </x:c>
      <x:c r="C2418" t="str">
        <x:v>Paul Barker (C)</x:v>
      </x:c>
      <x:c r="D2418" t="str">
        <x:v>Permanent</x:v>
      </x:c>
      <x:c r="E2418" t="str">
        <x:v>Thurrock</x:v>
      </x:c>
      <x:c r="F2418" t="str">
        <x:v>Operative Porter</x:v>
      </x:c>
      <x:c r="G2418" t="str">
        <x:v>400147</x:v>
      </x:c>
      <x:c r="H2418" t="str">
        <x:v>JVCKenwood UK Limited</x:v>
      </x:c>
      <x:c r="I2418" s="22" t="n">
        <x:v>8.5</x:v>
      </x:c>
      <x:c r="J2418" t="str">
        <x:v>Worked</x:v>
      </x:c>
      <x:c r="K2418" t="str">
        <x:v>Employee 104327; home branch Thurrock; assigned role Operative Porter | Deployment branch: Thurrock | Actual role: Operative Driver | Jobs: 400147 | Customers: JVCKenwood UK Limited | Actual hours: 8.5; source records: 1</x:v>
      </x:c>
      <x:c r="L2418" t="str">
        <x:v>Include</x:v>
      </x:c>
      <x:c r="M2418"/>
      <x:c r="N2418"/>
    </x:row>
    <x:row r="2419">
      <x:c r="A2419" t="str">
        <x:v>Paul Barker (C)|2026-03-31</x:v>
      </x:c>
      <x:c r="B2419" s="888" t="n">
        <x:v>46112</x:v>
      </x:c>
      <x:c r="C2419" t="str">
        <x:v>Paul Barker (C)</x:v>
      </x:c>
      <x:c r="D2419" t="str">
        <x:v>Permanent</x:v>
      </x:c>
      <x:c r="E2419" t="str">
        <x:v>Thurrock</x:v>
      </x:c>
      <x:c r="F2419" t="str">
        <x:v>Operative Porter</x:v>
      </x:c>
      <x:c r="G2419" t="str">
        <x:v>396845</x:v>
      </x:c>
      <x:c r="H2419" t="str">
        <x:v>Cutenar/Ms Denise</x:v>
      </x:c>
      <x:c r="I2419" s="22" t="n">
        <x:v>8</x:v>
      </x:c>
      <x:c r="J2419" t="str">
        <x:v>Worked</x:v>
      </x:c>
      <x:c r="K2419" t="str">
        <x:v>Employee 104327; home branch Thurrock; assigned role Operative Porter | Deployment branch: Thurrock | Actual role: Operative Driver | Jobs: 396845 | Customers: Cutenar/Ms Denise | Actual hours: 8.0; source records: 1</x:v>
      </x:c>
      <x:c r="L2419" t="str">
        <x:v>Include</x:v>
      </x:c>
      <x:c r="M2419"/>
      <x:c r="N2419"/>
    </x:row>
    <x:row r="2420">
      <x:c r="A2420" t="str">
        <x:v>Paul Horton|2026-03-02</x:v>
      </x:c>
      <x:c r="B2420" s="888" t="n">
        <x:v>46083</x:v>
      </x:c>
      <x:c r="C2420" t="str">
        <x:v>Paul Horton</x:v>
      </x:c>
      <x:c r="D2420" t="str">
        <x:v>Permanent</x:v>
      </x:c>
      <x:c r="E2420" t="str">
        <x:v>Thurrock</x:v>
      </x:c>
      <x:c r="F2420" t="str">
        <x:v>Warehouse</x:v>
      </x:c>
      <x:c r="G2420" t="str">
        <x:v>363792D</x:v>
      </x:c>
      <x:c r="H2420" t="str">
        <x:v>Thurrock Warehouse</x:v>
      </x:c>
      <x:c r="I2420" s="22" t="n">
        <x:v>9</x:v>
      </x:c>
      <x:c r="J2420" t="str">
        <x:v>Worked</x:v>
      </x:c>
      <x:c r="K2420" t="str">
        <x:v>Employee 2279; home branch Thurrock; assigned role Warehouse | Deployment branch: Thurrock | Actual role: Operative Skilled | Jobs: 363792D | Customers: Thurrock Warehouse | Actual hours: 9.0; source records: 1</x:v>
      </x:c>
      <x:c r="L2420" t="str">
        <x:v>Include</x:v>
      </x:c>
      <x:c r="M2420"/>
      <x:c r="N2420"/>
    </x:row>
    <x:row r="2421">
      <x:c r="A2421" t="str">
        <x:v>Paul Horton|2026-03-03</x:v>
      </x:c>
      <x:c r="B2421" s="888" t="n">
        <x:v>46084</x:v>
      </x:c>
      <x:c r="C2421" t="str">
        <x:v>Paul Horton</x:v>
      </x:c>
      <x:c r="D2421" t="str">
        <x:v>Permanent</x:v>
      </x:c>
      <x:c r="E2421" t="str">
        <x:v>Thurrock</x:v>
      </x:c>
      <x:c r="F2421" t="str">
        <x:v>Warehouse</x:v>
      </x:c>
      <x:c r="G2421" t="str">
        <x:v>363792D</x:v>
      </x:c>
      <x:c r="H2421" t="str">
        <x:v>Thurrock Warehouse</x:v>
      </x:c>
      <x:c r="I2421" s="22" t="n">
        <x:v>9</x:v>
      </x:c>
      <x:c r="J2421" t="str">
        <x:v>Worked</x:v>
      </x:c>
      <x:c r="K2421" t="str">
        <x:v>Employee 2279; home branch Thurrock; assigned role Warehouse | Deployment branch: Thurrock | Actual role: Operative Skilled | Jobs: 363792D | Customers: Thurrock Warehouse | Actual hours: 9.0; source records: 1</x:v>
      </x:c>
      <x:c r="L2421" t="str">
        <x:v>Include</x:v>
      </x:c>
      <x:c r="M2421"/>
      <x:c r="N2421"/>
    </x:row>
    <x:row r="2422">
      <x:c r="A2422" t="str">
        <x:v>Paul Horton|2026-03-04</x:v>
      </x:c>
      <x:c r="B2422" s="888" t="n">
        <x:v>46085</x:v>
      </x:c>
      <x:c r="C2422" t="str">
        <x:v>Paul Horton</x:v>
      </x:c>
      <x:c r="D2422" t="str">
        <x:v>Permanent</x:v>
      </x:c>
      <x:c r="E2422" t="str">
        <x:v>Thurrock</x:v>
      </x:c>
      <x:c r="F2422" t="str">
        <x:v>Warehouse</x:v>
      </x:c>
      <x:c r="G2422" t="str">
        <x:v>363792D</x:v>
      </x:c>
      <x:c r="H2422" t="str">
        <x:v>Thurrock Warehouse</x:v>
      </x:c>
      <x:c r="I2422" s="22" t="n">
        <x:v>9</x:v>
      </x:c>
      <x:c r="J2422" t="str">
        <x:v>Worked</x:v>
      </x:c>
      <x:c r="K2422" t="str">
        <x:v>Employee 2279; home branch Thurrock; assigned role Warehouse | Deployment branch: Thurrock | Actual role: Operative Skilled | Jobs: 363792D | Customers: Thurrock Warehouse | Actual hours: 9.0; source records: 1</x:v>
      </x:c>
      <x:c r="L2422" t="str">
        <x:v>Include</x:v>
      </x:c>
      <x:c r="M2422"/>
      <x:c r="N2422"/>
    </x:row>
    <x:row r="2423">
      <x:c r="A2423" t="str">
        <x:v>Paul Horton|2026-03-05</x:v>
      </x:c>
      <x:c r="B2423" s="888" t="n">
        <x:v>46086</x:v>
      </x:c>
      <x:c r="C2423" t="str">
        <x:v>Paul Horton</x:v>
      </x:c>
      <x:c r="D2423" t="str">
        <x:v>Permanent</x:v>
      </x:c>
      <x:c r="E2423" t="str">
        <x:v>Thurrock</x:v>
      </x:c>
      <x:c r="F2423" t="str">
        <x:v>Warehouse</x:v>
      </x:c>
      <x:c r="G2423" t="str">
        <x:v>363792D</x:v>
      </x:c>
      <x:c r="H2423" t="str">
        <x:v>Thurrock Warehouse</x:v>
      </x:c>
      <x:c r="I2423" s="22" t="n">
        <x:v>9</x:v>
      </x:c>
      <x:c r="J2423" t="str">
        <x:v>Worked</x:v>
      </x:c>
      <x:c r="K2423" t="str">
        <x:v>Employee 2279; home branch Thurrock; assigned role Warehouse | Deployment branch: Thurrock | Actual role: Operative Skilled | Jobs: 363792D | Customers: Thurrock Warehouse | Actual hours: 9.0; source records: 1</x:v>
      </x:c>
      <x:c r="L2423" t="str">
        <x:v>Include</x:v>
      </x:c>
      <x:c r="M2423"/>
      <x:c r="N2423"/>
    </x:row>
    <x:row r="2424">
      <x:c r="A2424" t="str">
        <x:v>Paul Horton|2026-03-06</x:v>
      </x:c>
      <x:c r="B2424" s="888" t="n">
        <x:v>46087</x:v>
      </x:c>
      <x:c r="C2424" t="str">
        <x:v>Paul Horton</x:v>
      </x:c>
      <x:c r="D2424" t="str">
        <x:v>Permanent</x:v>
      </x:c>
      <x:c r="E2424" t="str">
        <x:v>Thurrock</x:v>
      </x:c>
      <x:c r="F2424" t="str">
        <x:v>Warehouse</x:v>
      </x:c>
      <x:c r="G2424" t="str">
        <x:v>363792D</x:v>
      </x:c>
      <x:c r="H2424" t="str">
        <x:v>Thurrock Warehouse</x:v>
      </x:c>
      <x:c r="I2424" s="22" t="n">
        <x:v>9</x:v>
      </x:c>
      <x:c r="J2424" t="str">
        <x:v>Worked</x:v>
      </x:c>
      <x:c r="K2424" t="str">
        <x:v>Employee 2279; home branch Thurrock; assigned role Warehouse | Deployment branch: Thurrock | Actual role: Operative Skilled | Jobs: 363792D | Customers: Thurrock Warehouse | Actual hours: 9.0; source records: 1</x:v>
      </x:c>
      <x:c r="L2424" t="str">
        <x:v>Include</x:v>
      </x:c>
      <x:c r="M2424"/>
      <x:c r="N2424"/>
    </x:row>
    <x:row r="2425">
      <x:c r="A2425" t="str">
        <x:v>Paul Horton|2026-03-09</x:v>
      </x:c>
      <x:c r="B2425" s="888" t="n">
        <x:v>46090</x:v>
      </x:c>
      <x:c r="C2425" t="str">
        <x:v>Paul Horton</x:v>
      </x:c>
      <x:c r="D2425" t="str">
        <x:v>Permanent</x:v>
      </x:c>
      <x:c r="E2425" t="str">
        <x:v>Thurrock</x:v>
      </x:c>
      <x:c r="F2425" t="str">
        <x:v>Warehouse</x:v>
      </x:c>
      <x:c r="G2425" t="str">
        <x:v>363792D</x:v>
      </x:c>
      <x:c r="H2425" t="str">
        <x:v>Thurrock Warehouse</x:v>
      </x:c>
      <x:c r="I2425" s="22" t="n">
        <x:v>9</x:v>
      </x:c>
      <x:c r="J2425" t="str">
        <x:v>Worked</x:v>
      </x:c>
      <x:c r="K2425" t="str">
        <x:v>Employee 2279; home branch Thurrock; assigned role Warehouse | Deployment branch: Thurrock | Actual role: Operative Skilled | Jobs: 363792D | Customers: Thurrock Warehouse | Actual hours: 9.0; source records: 1</x:v>
      </x:c>
      <x:c r="L2425" t="str">
        <x:v>Include</x:v>
      </x:c>
      <x:c r="M2425"/>
      <x:c r="N2425"/>
    </x:row>
    <x:row r="2426">
      <x:c r="A2426" t="str">
        <x:v>Paul Horton|2026-03-10</x:v>
      </x:c>
      <x:c r="B2426" s="888" t="n">
        <x:v>46091</x:v>
      </x:c>
      <x:c r="C2426" t="str">
        <x:v>Paul Horton</x:v>
      </x:c>
      <x:c r="D2426" t="str">
        <x:v>Permanent</x:v>
      </x:c>
      <x:c r="E2426" t="str">
        <x:v>Thurrock</x:v>
      </x:c>
      <x:c r="F2426" t="str">
        <x:v>Warehouse</x:v>
      </x:c>
      <x:c r="G2426" t="str">
        <x:v>363792D</x:v>
      </x:c>
      <x:c r="H2426" t="str">
        <x:v>Thurrock Warehouse</x:v>
      </x:c>
      <x:c r="I2426" s="22" t="n">
        <x:v>9</x:v>
      </x:c>
      <x:c r="J2426" t="str">
        <x:v>Worked</x:v>
      </x:c>
      <x:c r="K2426" t="str">
        <x:v>Employee 2279; home branch Thurrock; assigned role Warehouse | Deployment branch: Thurrock | Actual role: Operative Skilled | Jobs: 363792D | Customers: Thurrock Warehouse | Actual hours: 9.0; source records: 1</x:v>
      </x:c>
      <x:c r="L2426" t="str">
        <x:v>Include</x:v>
      </x:c>
      <x:c r="M2426"/>
      <x:c r="N2426"/>
    </x:row>
    <x:row r="2427">
      <x:c r="A2427" t="str">
        <x:v>Paul Horton|2026-03-11</x:v>
      </x:c>
      <x:c r="B2427" s="888" t="n">
        <x:v>46092</x:v>
      </x:c>
      <x:c r="C2427" t="str">
        <x:v>Paul Horton</x:v>
      </x:c>
      <x:c r="D2427" t="str">
        <x:v>Permanent</x:v>
      </x:c>
      <x:c r="E2427" t="str">
        <x:v>Thurrock</x:v>
      </x:c>
      <x:c r="F2427" t="str">
        <x:v>Warehouse</x:v>
      </x:c>
      <x:c r="G2427" t="str">
        <x:v>363792D</x:v>
      </x:c>
      <x:c r="H2427" t="str">
        <x:v>Thurrock Warehouse</x:v>
      </x:c>
      <x:c r="I2427" s="22" t="n">
        <x:v>9</x:v>
      </x:c>
      <x:c r="J2427" t="str">
        <x:v>Worked</x:v>
      </x:c>
      <x:c r="K2427" t="str">
        <x:v>Employee 2279; home branch Thurrock; assigned role Warehouse | Deployment branch: Thurrock | Actual role: Operative Skilled | Jobs: 363792D | Customers: Thurrock Warehouse | Actual hours: 9.0; source records: 1</x:v>
      </x:c>
      <x:c r="L2427" t="str">
        <x:v>Include</x:v>
      </x:c>
      <x:c r="M2427"/>
      <x:c r="N2427"/>
    </x:row>
    <x:row r="2428">
      <x:c r="A2428" t="str">
        <x:v>Paul Horton|2026-03-16</x:v>
      </x:c>
      <x:c r="B2428" s="888" t="n">
        <x:v>46097</x:v>
      </x:c>
      <x:c r="C2428" t="str">
        <x:v>Paul Horton</x:v>
      </x:c>
      <x:c r="D2428" t="str">
        <x:v>Permanent</x:v>
      </x:c>
      <x:c r="E2428" t="str">
        <x:v>Thurrock</x:v>
      </x:c>
      <x:c r="F2428" t="str">
        <x:v>Warehouse</x:v>
      </x:c>
      <x:c r="G2428" t="str">
        <x:v>363792D</x:v>
      </x:c>
      <x:c r="H2428" t="str">
        <x:v>Thurrock Warehouse</x:v>
      </x:c>
      <x:c r="I2428" s="22" t="n">
        <x:v>9</x:v>
      </x:c>
      <x:c r="J2428" t="str">
        <x:v>Worked</x:v>
      </x:c>
      <x:c r="K2428" t="str">
        <x:v>Employee 2279; home branch Thurrock; assigned role Warehouse | Deployment branch: Thurrock | Actual role: Operative Skilled | Jobs: 363792D | Customers: Thurrock Warehouse | Actual hours: 9.0; source records: 1</x:v>
      </x:c>
      <x:c r="L2428" t="str">
        <x:v>Include</x:v>
      </x:c>
      <x:c r="M2428"/>
      <x:c r="N2428"/>
    </x:row>
    <x:row r="2429">
      <x:c r="A2429" t="str">
        <x:v>Paul Horton|2026-03-17</x:v>
      </x:c>
      <x:c r="B2429" s="888" t="n">
        <x:v>46098</x:v>
      </x:c>
      <x:c r="C2429" t="str">
        <x:v>Paul Horton</x:v>
      </x:c>
      <x:c r="D2429" t="str">
        <x:v>Permanent</x:v>
      </x:c>
      <x:c r="E2429" t="str">
        <x:v>Thurrock</x:v>
      </x:c>
      <x:c r="F2429" t="str">
        <x:v>Warehouse</x:v>
      </x:c>
      <x:c r="G2429" t="str">
        <x:v>363792D</x:v>
      </x:c>
      <x:c r="H2429" t="str">
        <x:v>Thurrock Warehouse</x:v>
      </x:c>
      <x:c r="I2429" s="22" t="n">
        <x:v>9</x:v>
      </x:c>
      <x:c r="J2429" t="str">
        <x:v>Worked</x:v>
      </x:c>
      <x:c r="K2429" t="str">
        <x:v>Employee 2279; home branch Thurrock; assigned role Warehouse | Deployment branch: Thurrock | Actual role: Operative Skilled | Jobs: 363792D | Customers: Thurrock Warehouse | Actual hours: 9.0; source records: 1</x:v>
      </x:c>
      <x:c r="L2429" t="str">
        <x:v>Include</x:v>
      </x:c>
      <x:c r="M2429"/>
      <x:c r="N2429"/>
    </x:row>
    <x:row r="2430">
      <x:c r="A2430" t="str">
        <x:v>Paul Horton|2026-03-18</x:v>
      </x:c>
      <x:c r="B2430" s="888" t="n">
        <x:v>46099</x:v>
      </x:c>
      <x:c r="C2430" t="str">
        <x:v>Paul Horton</x:v>
      </x:c>
      <x:c r="D2430" t="str">
        <x:v>Permanent</x:v>
      </x:c>
      <x:c r="E2430" t="str">
        <x:v>Thurrock</x:v>
      </x:c>
      <x:c r="F2430" t="str">
        <x:v>Warehouse</x:v>
      </x:c>
      <x:c r="G2430" t="str">
        <x:v>363792D</x:v>
      </x:c>
      <x:c r="H2430" t="str">
        <x:v>Thurrock Warehouse</x:v>
      </x:c>
      <x:c r="I2430" s="22" t="n">
        <x:v>9</x:v>
      </x:c>
      <x:c r="J2430" t="str">
        <x:v>Worked</x:v>
      </x:c>
      <x:c r="K2430" t="str">
        <x:v>Employee 2279; home branch Thurrock; assigned role Warehouse | Deployment branch: Thurrock | Actual role: Operative Skilled | Jobs: 363792D | Customers: Thurrock Warehouse | Actual hours: 9.0; source records: 1</x:v>
      </x:c>
      <x:c r="L2430" t="str">
        <x:v>Include</x:v>
      </x:c>
      <x:c r="M2430"/>
      <x:c r="N2430"/>
    </x:row>
    <x:row r="2431">
      <x:c r="A2431" t="str">
        <x:v>Paul Horton|2026-03-19</x:v>
      </x:c>
      <x:c r="B2431" s="888" t="n">
        <x:v>46100</x:v>
      </x:c>
      <x:c r="C2431" t="str">
        <x:v>Paul Horton</x:v>
      </x:c>
      <x:c r="D2431" t="str">
        <x:v>Permanent</x:v>
      </x:c>
      <x:c r="E2431" t="str">
        <x:v>Thurrock</x:v>
      </x:c>
      <x:c r="F2431" t="str">
        <x:v>Warehouse</x:v>
      </x:c>
      <x:c r="G2431" t="str">
        <x:v>363792D</x:v>
      </x:c>
      <x:c r="H2431" t="str">
        <x:v>Thurrock Warehouse</x:v>
      </x:c>
      <x:c r="I2431" s="22" t="n">
        <x:v>9</x:v>
      </x:c>
      <x:c r="J2431" t="str">
        <x:v>Worked</x:v>
      </x:c>
      <x:c r="K2431" t="str">
        <x:v>Employee 2279; home branch Thurrock; assigned role Warehouse | Deployment branch: Thurrock | Actual role: Operative Skilled | Jobs: 363792D | Customers: Thurrock Warehouse | Actual hours: 9.0; source records: 1</x:v>
      </x:c>
      <x:c r="L2431" t="str">
        <x:v>Include</x:v>
      </x:c>
      <x:c r="M2431"/>
      <x:c r="N2431"/>
    </x:row>
    <x:row r="2432">
      <x:c r="A2432" t="str">
        <x:v>Paul Horton|2026-03-20</x:v>
      </x:c>
      <x:c r="B2432" s="888" t="n">
        <x:v>46101</x:v>
      </x:c>
      <x:c r="C2432" t="str">
        <x:v>Paul Horton</x:v>
      </x:c>
      <x:c r="D2432" t="str">
        <x:v>Permanent</x:v>
      </x:c>
      <x:c r="E2432" t="str">
        <x:v>Thurrock</x:v>
      </x:c>
      <x:c r="F2432" t="str">
        <x:v>Warehouse</x:v>
      </x:c>
      <x:c r="G2432" t="str">
        <x:v>363792D</x:v>
      </x:c>
      <x:c r="H2432" t="str">
        <x:v>Thurrock Warehouse</x:v>
      </x:c>
      <x:c r="I2432" s="22" t="n">
        <x:v>9</x:v>
      </x:c>
      <x:c r="J2432" t="str">
        <x:v>Worked</x:v>
      </x:c>
      <x:c r="K2432" t="str">
        <x:v>Employee 2279; home branch Thurrock; assigned role Warehouse | Deployment branch: Thurrock | Actual role: Operative Skilled | Jobs: 363792D | Customers: Thurrock Warehouse | Actual hours: 9.0; source records: 1</x:v>
      </x:c>
      <x:c r="L2432" t="str">
        <x:v>Include</x:v>
      </x:c>
      <x:c r="M2432"/>
      <x:c r="N2432"/>
    </x:row>
    <x:row r="2433">
      <x:c r="A2433" t="str">
        <x:v>Paul Horton|2026-03-24</x:v>
      </x:c>
      <x:c r="B2433" s="888" t="n">
        <x:v>46105</x:v>
      </x:c>
      <x:c r="C2433" t="str">
        <x:v>Paul Horton</x:v>
      </x:c>
      <x:c r="D2433" t="str">
        <x:v>Permanent</x:v>
      </x:c>
      <x:c r="E2433" t="str">
        <x:v>Thurrock</x:v>
      </x:c>
      <x:c r="F2433" t="str">
        <x:v>Warehouse</x:v>
      </x:c>
      <x:c r="G2433" t="str">
        <x:v>363792D</x:v>
      </x:c>
      <x:c r="H2433" t="str">
        <x:v>Thurrock Warehouse</x:v>
      </x:c>
      <x:c r="I2433" s="22" t="n">
        <x:v>9</x:v>
      </x:c>
      <x:c r="J2433" t="str">
        <x:v>Worked</x:v>
      </x:c>
      <x:c r="K2433" t="str">
        <x:v>Employee 2279; home branch Thurrock; assigned role Warehouse | Deployment branch: Thurrock | Actual role: Operative Skilled | Jobs: 363792D | Customers: Thurrock Warehouse | Actual hours: 9.0; source records: 1</x:v>
      </x:c>
      <x:c r="L2433" t="str">
        <x:v>Include</x:v>
      </x:c>
      <x:c r="M2433"/>
      <x:c r="N2433"/>
    </x:row>
    <x:row r="2434">
      <x:c r="A2434" t="str">
        <x:v>Paul Horton|2026-03-25</x:v>
      </x:c>
      <x:c r="B2434" s="888" t="n">
        <x:v>46106</x:v>
      </x:c>
      <x:c r="C2434" t="str">
        <x:v>Paul Horton</x:v>
      </x:c>
      <x:c r="D2434" t="str">
        <x:v>Permanent</x:v>
      </x:c>
      <x:c r="E2434" t="str">
        <x:v>Thurrock</x:v>
      </x:c>
      <x:c r="F2434" t="str">
        <x:v>Warehouse</x:v>
      </x:c>
      <x:c r="G2434" t="str">
        <x:v>363792D</x:v>
      </x:c>
      <x:c r="H2434" t="str">
        <x:v>Thurrock Warehouse</x:v>
      </x:c>
      <x:c r="I2434" s="22" t="n">
        <x:v>9</x:v>
      </x:c>
      <x:c r="J2434" t="str">
        <x:v>Worked</x:v>
      </x:c>
      <x:c r="K2434" t="str">
        <x:v>Employee 2279; home branch Thurrock; assigned role Warehouse | Deployment branch: Thurrock | Actual role: Operative Skilled | Jobs: 363792D | Customers: Thurrock Warehouse | Actual hours: 9.0; source records: 1</x:v>
      </x:c>
      <x:c r="L2434" t="str">
        <x:v>Include</x:v>
      </x:c>
      <x:c r="M2434"/>
      <x:c r="N2434"/>
    </x:row>
    <x:row r="2435">
      <x:c r="A2435" t="str">
        <x:v>Paul Horton|2026-03-27</x:v>
      </x:c>
      <x:c r="B2435" s="888" t="n">
        <x:v>46108</x:v>
      </x:c>
      <x:c r="C2435" t="str">
        <x:v>Paul Horton</x:v>
      </x:c>
      <x:c r="D2435" t="str">
        <x:v>Permanent</x:v>
      </x:c>
      <x:c r="E2435" t="str">
        <x:v>Thurrock</x:v>
      </x:c>
      <x:c r="F2435" t="str">
        <x:v>Warehouse</x:v>
      </x:c>
      <x:c r="G2435" t="str">
        <x:v>363792D</x:v>
      </x:c>
      <x:c r="H2435" t="str">
        <x:v>Thurrock Warehouse</x:v>
      </x:c>
      <x:c r="I2435" s="22" t="n">
        <x:v>9</x:v>
      </x:c>
      <x:c r="J2435" t="str">
        <x:v>Worked</x:v>
      </x:c>
      <x:c r="K2435" t="str">
        <x:v>Employee 2279; home branch Thurrock; assigned role Warehouse | Deployment branch: Thurrock | Actual role: Operative Skilled | Jobs: 363792D | Customers: Thurrock Warehouse | Actual hours: 9.0; source records: 1</x:v>
      </x:c>
      <x:c r="L2435" t="str">
        <x:v>Include</x:v>
      </x:c>
      <x:c r="M2435"/>
      <x:c r="N2435"/>
    </x:row>
    <x:row r="2436">
      <x:c r="A2436" t="str">
        <x:v>Paul Sibbick|2026-03-02</x:v>
      </x:c>
      <x:c r="B2436" s="888" t="n">
        <x:v>46083</x:v>
      </x:c>
      <x:c r="C2436" t="str">
        <x:v>Paul Sibbick</x:v>
      </x:c>
      <x:c r="D2436" t="str">
        <x:v>Permanent</x:v>
      </x:c>
      <x:c r="E2436" t="str">
        <x:v>Leeds</x:v>
      </x:c>
      <x:c r="F2436" t="str">
        <x:v>Operative Skilled</x:v>
      </x:c>
      <x:c r="G2436" t="str">
        <x:v>400528</x:v>
      </x:c>
      <x:c r="H2436" t="str">
        <x:v>Wakefield College Skills Exchange (Bench Move)</x:v>
      </x:c>
      <x:c r="I2436" s="22" t="n">
        <x:v>8.25</x:v>
      </x:c>
      <x:c r="J2436" t="str">
        <x:v>Worked</x:v>
      </x:c>
      <x:c r="K2436" t="str">
        <x:v>Employee 102995; home branch Leeds; assigned role Operative Skilled | Deployment branch: Leeds | Actual role: Operative Skilled | Jobs: 400528 | Customers: Wakefield College Skills Exchange (Bench Move) | Actual hours: 8.2; source records: 1</x:v>
      </x:c>
      <x:c r="L2436" t="str">
        <x:v>Include</x:v>
      </x:c>
      <x:c r="M2436"/>
      <x:c r="N2436"/>
    </x:row>
    <x:row r="2437">
      <x:c r="A2437" t="str">
        <x:v>Paul Sibbick|2026-03-03</x:v>
      </x:c>
      <x:c r="B2437" s="888" t="n">
        <x:v>46084</x:v>
      </x:c>
      <x:c r="C2437" t="str">
        <x:v>Paul Sibbick</x:v>
      </x:c>
      <x:c r="D2437" t="str">
        <x:v>Permanent</x:v>
      </x:c>
      <x:c r="E2437" t="str">
        <x:v>Leeds</x:v>
      </x:c>
      <x:c r="F2437" t="str">
        <x:v>Operative Skilled</x:v>
      </x:c>
      <x:c r="G2437" t="str">
        <x:v>400528</x:v>
      </x:c>
      <x:c r="H2437" t="str">
        <x:v>Wakefield College Skills Exchange (Bench Move)</x:v>
      </x:c>
      <x:c r="I2437" s="22" t="n">
        <x:v>7</x:v>
      </x:c>
      <x:c r="J2437" t="str">
        <x:v>Worked</x:v>
      </x:c>
      <x:c r="K2437" t="str">
        <x:v>Employee 102995; home branch Leeds; assigned role Operative Skilled | Deployment branch: Leeds | Actual role: Operative Skilled | Jobs: 400528 | Customers: Wakefield College Skills Exchange (Bench Move) | Actual hours: 7.0; source records: 1</x:v>
      </x:c>
      <x:c r="L2437" t="str">
        <x:v>Include</x:v>
      </x:c>
      <x:c r="M2437"/>
      <x:c r="N2437"/>
    </x:row>
    <x:row r="2438">
      <x:c r="A2438" t="str">
        <x:v>Paul Sibbick|2026-03-04</x:v>
      </x:c>
      <x:c r="B2438" s="888" t="n">
        <x:v>46085</x:v>
      </x:c>
      <x:c r="C2438" t="str">
        <x:v>Paul Sibbick</x:v>
      </x:c>
      <x:c r="D2438" t="str">
        <x:v>Permanent</x:v>
      </x:c>
      <x:c r="E2438" t="str">
        <x:v>Leeds</x:v>
      </x:c>
      <x:c r="F2438" t="str">
        <x:v>Operative Skilled</x:v>
      </x:c>
      <x:c r="G2438" t="str">
        <x:v>400106</x:v>
      </x:c>
      <x:c r="H2438" t="str">
        <x:v>HM Prison and Probation Service</x:v>
      </x:c>
      <x:c r="I2438" s="22" t="n">
        <x:v>7.5</x:v>
      </x:c>
      <x:c r="J2438" t="str">
        <x:v>Worked</x:v>
      </x:c>
      <x:c r="K2438" t="str">
        <x:v>Employee 102995; home branch Leeds; assigned role Operative Skilled | Deployment branch: Leeds | Actual role: Operative Porter | Jobs: 400106 | Customers: HM Prison and Probation Service | Actual hours: 7.5; source records: 1</x:v>
      </x:c>
      <x:c r="L2438" t="str">
        <x:v>Include</x:v>
      </x:c>
      <x:c r="M2438"/>
      <x:c r="N2438"/>
    </x:row>
    <x:row r="2439">
      <x:c r="A2439" t="str">
        <x:v>Paul Sibbick|2026-03-05</x:v>
      </x:c>
      <x:c r="B2439" s="888" t="n">
        <x:v>46086</x:v>
      </x:c>
      <x:c r="C2439" t="str">
        <x:v>Paul Sibbick</x:v>
      </x:c>
      <x:c r="D2439" t="str">
        <x:v>Permanent</x:v>
      </x:c>
      <x:c r="E2439" t="str">
        <x:v>Leeds</x:v>
      </x:c>
      <x:c r="F2439" t="str">
        <x:v>Operative Skilled</x:v>
      </x:c>
      <x:c r="G2439" t="str">
        <x:v>398911</x:v>
      </x:c>
      <x:c r="H2439" t="str">
        <x:v>Kirklees Council - Adele Gregory</x:v>
      </x:c>
      <x:c r="I2439" s="22" t="n">
        <x:v>6</x:v>
      </x:c>
      <x:c r="J2439" t="str">
        <x:v>Worked</x:v>
      </x:c>
      <x:c r="K2439" t="str">
        <x:v>Employee 102995; home branch Leeds; assigned role Operative Skilled | Deployment branch: Leeds | Actual role: Operative Porter | Jobs: 398911 | Customers: Kirklees Council - Adele Gregory | Actual hours: 6.0; source records: 1</x:v>
      </x:c>
      <x:c r="L2439" t="str">
        <x:v>Include</x:v>
      </x:c>
      <x:c r="M2439"/>
      <x:c r="N2439"/>
    </x:row>
    <x:row r="2440">
      <x:c r="A2440" t="str">
        <x:v>Paul Sibbick|2026-03-06</x:v>
      </x:c>
      <x:c r="B2440" s="888" t="n">
        <x:v>46087</x:v>
      </x:c>
      <x:c r="C2440" t="str">
        <x:v>Paul Sibbick</x:v>
      </x:c>
      <x:c r="D2440" t="str">
        <x:v>Permanent</x:v>
      </x:c>
      <x:c r="E2440" t="str">
        <x:v>Leeds</x:v>
      </x:c>
      <x:c r="F2440" t="str">
        <x:v>Operative Skilled</x:v>
      </x:c>
      <x:c r="G2440" t="str">
        <x:v>399978</x:v>
      </x:c>
      <x:c r="H2440" t="str">
        <x:v>Dentsu (Leeds)</x:v>
      </x:c>
      <x:c r="I2440" s="22" t="n">
        <x:v>8</x:v>
      </x:c>
      <x:c r="J2440" t="str">
        <x:v>Worked</x:v>
      </x:c>
      <x:c r="K2440" t="str">
        <x:v>Employee 102995; home branch Leeds; assigned role Operative Skilled | Deployment branch: Leeds | Actual role: Operative Porter | Jobs: 399978 | Customers: Dentsu (Leeds) | Actual hours: 8.0; source records: 1</x:v>
      </x:c>
      <x:c r="L2440" t="str">
        <x:v>Include</x:v>
      </x:c>
      <x:c r="M2440"/>
      <x:c r="N2440"/>
    </x:row>
    <x:row r="2441">
      <x:c r="A2441" t="str">
        <x:v>Paul Sibbick|2026-03-09</x:v>
      </x:c>
      <x:c r="B2441" s="888" t="n">
        <x:v>46090</x:v>
      </x:c>
      <x:c r="C2441" t="str">
        <x:v>Paul Sibbick</x:v>
      </x:c>
      <x:c r="D2441" t="str">
        <x:v>Permanent</x:v>
      </x:c>
      <x:c r="E2441" t="str">
        <x:v>Leeds</x:v>
      </x:c>
      <x:c r="F2441" t="str">
        <x:v>Operative Skilled</x:v>
      </x:c>
      <x:c r="G2441" t="str">
        <x:v>399978</x:v>
      </x:c>
      <x:c r="H2441" t="str">
        <x:v>Dentsu (Leeds)</x:v>
      </x:c>
      <x:c r="I2441" s="22" t="n">
        <x:v>10</x:v>
      </x:c>
      <x:c r="J2441" t="str">
        <x:v>Worked</x:v>
      </x:c>
      <x:c r="K2441" t="str">
        <x:v>Employee 102995; home branch Leeds; assigned role Operative Skilled | Deployment branch: Leeds | Actual role: Operative Skilled | Jobs: 399978 | Customers: Dentsu (Leeds) | Actual hours: 10.0; source records: 1</x:v>
      </x:c>
      <x:c r="L2441" t="str">
        <x:v>Include</x:v>
      </x:c>
      <x:c r="M2441"/>
      <x:c r="N2441"/>
    </x:row>
    <x:row r="2442">
      <x:c r="A2442" t="str">
        <x:v>Paul Sibbick|2026-03-10</x:v>
      </x:c>
      <x:c r="B2442" s="888" t="n">
        <x:v>46091</x:v>
      </x:c>
      <x:c r="C2442" t="str">
        <x:v>Paul Sibbick</x:v>
      </x:c>
      <x:c r="D2442" t="str">
        <x:v>Permanent</x:v>
      </x:c>
      <x:c r="E2442" t="str">
        <x:v>Leeds</x:v>
      </x:c>
      <x:c r="F2442" t="str">
        <x:v>Operative Skilled</x:v>
      </x:c>
      <x:c r="G2442" t="str">
        <x:v>400664</x:v>
      </x:c>
      <x:c r="H2442" t="str">
        <x:v>University of Leeds (SSB Internal)</x:v>
      </x:c>
      <x:c r="I2442" s="22" t="n">
        <x:v>7.5</x:v>
      </x:c>
      <x:c r="J2442" t="str">
        <x:v>Worked</x:v>
      </x:c>
      <x:c r="K2442" t="str">
        <x:v>Employee 102995; home branch Leeds; assigned role Operative Skilled | Deployment branch: Leeds | Actual role: Operative Skilled | Jobs: 400664 | Customers: University of Leeds (SSB Internal) | Actual hours: 7.5; source records: 1</x:v>
      </x:c>
      <x:c r="L2442" t="str">
        <x:v>Include</x:v>
      </x:c>
      <x:c r="M2442"/>
      <x:c r="N2442"/>
    </x:row>
    <x:row r="2443">
      <x:c r="A2443" t="str">
        <x:v>Paul Sibbick|2026-03-11</x:v>
      </x:c>
      <x:c r="B2443" s="888" t="n">
        <x:v>46092</x:v>
      </x:c>
      <x:c r="C2443" t="str">
        <x:v>Paul Sibbick</x:v>
      </x:c>
      <x:c r="D2443" t="str">
        <x:v>Permanent</x:v>
      </x:c>
      <x:c r="E2443" t="str">
        <x:v>Leeds</x:v>
      </x:c>
      <x:c r="F2443" t="str">
        <x:v>Operative Skilled</x:v>
      </x:c>
      <x:c r="G2443" t="str">
        <x:v>400664</x:v>
      </x:c>
      <x:c r="H2443" t="str">
        <x:v>University of Leeds (SSB Internal)</x:v>
      </x:c>
      <x:c r="I2443" s="22" t="n">
        <x:v>8</x:v>
      </x:c>
      <x:c r="J2443" t="str">
        <x:v>Worked</x:v>
      </x:c>
      <x:c r="K2443" t="str">
        <x:v>Employee 102995; home branch Leeds; assigned role Operative Skilled | Deployment branch: Leeds | Actual role: Operative Skilled | Jobs: 400664 | Customers: University of Leeds (SSB Internal) | Actual hours: 8.0; source records: 1</x:v>
      </x:c>
      <x:c r="L2443" t="str">
        <x:v>Include</x:v>
      </x:c>
      <x:c r="M2443"/>
      <x:c r="N2443"/>
    </x:row>
    <x:row r="2444">
      <x:c r="A2444" t="str">
        <x:v>Paul Sibbick|2026-03-12</x:v>
      </x:c>
      <x:c r="B2444" s="888" t="n">
        <x:v>46093</x:v>
      </x:c>
      <x:c r="C2444" t="str">
        <x:v>Paul Sibbick</x:v>
      </x:c>
      <x:c r="D2444" t="str">
        <x:v>Permanent</x:v>
      </x:c>
      <x:c r="E2444" t="str">
        <x:v>Leeds</x:v>
      </x:c>
      <x:c r="F2444" t="str">
        <x:v>Operative Skilled</x:v>
      </x:c>
      <x:c r="G2444" t="str">
        <x:v>400944</x:v>
      </x:c>
      <x:c r="H2444" t="str">
        <x:v>Iris Project Solutions Ltd (Mark Black)</x:v>
      </x:c>
      <x:c r="I2444" s="22" t="n">
        <x:v>6.75</x:v>
      </x:c>
      <x:c r="J2444" t="str">
        <x:v>Worked</x:v>
      </x:c>
      <x:c r="K2444" t="str">
        <x:v>Employee 102995; home branch Leeds; assigned role Operative Skilled | Deployment branch: Leeds | Actual role: Operative Skilled | Jobs: 400944 | Customers: Iris Project Solutions Ltd (Mark Black) | Actual hours: 6.8; source records: 1</x:v>
      </x:c>
      <x:c r="L2444" t="str">
        <x:v>Include</x:v>
      </x:c>
      <x:c r="M2444"/>
      <x:c r="N2444"/>
    </x:row>
    <x:row r="2445">
      <x:c r="A2445" t="str">
        <x:v>Paul Sibbick|2026-03-13</x:v>
      </x:c>
      <x:c r="B2445" s="888" t="n">
        <x:v>46094</x:v>
      </x:c>
      <x:c r="C2445" t="str">
        <x:v>Paul Sibbick</x:v>
      </x:c>
      <x:c r="D2445" t="str">
        <x:v>Permanent</x:v>
      </x:c>
      <x:c r="E2445" t="str">
        <x:v>Leeds</x:v>
      </x:c>
      <x:c r="F2445" t="str">
        <x:v>Operative Skilled</x:v>
      </x:c>
      <x:c r="G2445" t="str">
        <x:v>400713, 400942, 400826</x:v>
      </x:c>
      <x:c r="H2445" t="str">
        <x:v>CGI IT UK Ltd (Leeds); Kirklees Council - Miss Samantha Walsh; Oakfield Park School</x:v>
      </x:c>
      <x:c r="I2445" s="22" t="n">
        <x:v>8</x:v>
      </x:c>
      <x:c r="J2445" t="str">
        <x:v>Worked — 3 records</x:v>
      </x:c>
      <x:c r="K2445" t="str">
        <x:v>Employee 102995; home branch Leeds; assigned role Operative Skilled | Deployment branch: Leeds | Actual role: Operative Porter | Jobs: 400713, 400942, 400826 | Customers: CGI IT UK Ltd (Leeds); Kirklees Council - Miss Samantha Walsh; Oakfield Park School | Actual hours: 8.0; source records: 3</x:v>
      </x:c>
      <x:c r="L2445" t="str">
        <x:v>Include</x:v>
      </x:c>
      <x:c r="M2445"/>
      <x:c r="N2445"/>
    </x:row>
    <x:row r="2446">
      <x:c r="A2446" t="str">
        <x:v>Paul Sibbick|2026-03-16</x:v>
      </x:c>
      <x:c r="B2446" s="888" t="n">
        <x:v>46097</x:v>
      </x:c>
      <x:c r="C2446" t="str">
        <x:v>Paul Sibbick</x:v>
      </x:c>
      <x:c r="D2446" t="str">
        <x:v>Permanent</x:v>
      </x:c>
      <x:c r="E2446" t="str">
        <x:v>Leeds</x:v>
      </x:c>
      <x:c r="F2446" t="str">
        <x:v>Operative Skilled</x:v>
      </x:c>
      <x:c r="G2446" t="str">
        <x:v>399454B</x:v>
      </x:c>
      <x:c r="H2446" t="str">
        <x:v>Restore Harrow Green</x:v>
      </x:c>
      <x:c r="I2446" s="22" t="n">
        <x:v>12</x:v>
      </x:c>
      <x:c r="J2446" t="str">
        <x:v>Worked</x:v>
      </x:c>
      <x:c r="K2446" t="str">
        <x:v>Employee 102995; home branch Leeds; assigned role Operative Skilled | Deployment branch: Leeds | Actual role: Operative Skilled | Jobs: 399454B | Customers: Restore Harrow Green | Actual hours: 12.0; source records: 1</x:v>
      </x:c>
      <x:c r="L2446" t="str">
        <x:v>Include</x:v>
      </x:c>
      <x:c r="M2446"/>
      <x:c r="N2446"/>
    </x:row>
    <x:row r="2447">
      <x:c r="A2447" t="str">
        <x:v>Paul Sibbick|2026-03-17</x:v>
      </x:c>
      <x:c r="B2447" s="888" t="n">
        <x:v>46098</x:v>
      </x:c>
      <x:c r="C2447" t="str">
        <x:v>Paul Sibbick</x:v>
      </x:c>
      <x:c r="D2447" t="str">
        <x:v>Permanent</x:v>
      </x:c>
      <x:c r="E2447" t="str">
        <x:v>Leeds</x:v>
      </x:c>
      <x:c r="F2447" t="str">
        <x:v>Operative Skilled</x:v>
      </x:c>
      <x:c r="G2447" t="str">
        <x:v>399454B</x:v>
      </x:c>
      <x:c r="H2447" t="str">
        <x:v>Restore Harrow Green</x:v>
      </x:c>
      <x:c r="I2447" s="22" t="n">
        <x:v>10.5</x:v>
      </x:c>
      <x:c r="J2447" t="str">
        <x:v>Worked</x:v>
      </x:c>
      <x:c r="K2447" t="str">
        <x:v>Employee 102995; home branch Leeds; assigned role Operative Skilled | Deployment branch: Leeds | Actual role: Operative Skilled | Jobs: 399454B | Customers: Restore Harrow Green | Actual hours: 10.5; source records: 1</x:v>
      </x:c>
      <x:c r="L2447" t="str">
        <x:v>Include</x:v>
      </x:c>
      <x:c r="M2447"/>
      <x:c r="N2447"/>
    </x:row>
    <x:row r="2448">
      <x:c r="A2448" t="str">
        <x:v>Paul Sibbick|2026-03-18</x:v>
      </x:c>
      <x:c r="B2448" s="888" t="n">
        <x:v>46099</x:v>
      </x:c>
      <x:c r="C2448" t="str">
        <x:v>Paul Sibbick</x:v>
      </x:c>
      <x:c r="D2448" t="str">
        <x:v>Permanent</x:v>
      </x:c>
      <x:c r="E2448" t="str">
        <x:v>Leeds</x:v>
      </x:c>
      <x:c r="F2448" t="str">
        <x:v>Operative Skilled</x:v>
      </x:c>
      <x:c r="G2448" t="str">
        <x:v>399454B</x:v>
      </x:c>
      <x:c r="H2448" t="str">
        <x:v>Restore Harrow Green</x:v>
      </x:c>
      <x:c r="I2448" s="22" t="n">
        <x:v>10.75</x:v>
      </x:c>
      <x:c r="J2448" t="str">
        <x:v>Worked</x:v>
      </x:c>
      <x:c r="K2448" t="str">
        <x:v>Employee 102995; home branch Leeds; assigned role Operative Skilled | Deployment branch: Leeds | Actual role: Operative Skilled | Jobs: 399454B | Customers: Restore Harrow Green | Actual hours: 10.8; source records: 1</x:v>
      </x:c>
      <x:c r="L2448" t="str">
        <x:v>Include</x:v>
      </x:c>
      <x:c r="M2448"/>
      <x:c r="N2448"/>
    </x:row>
    <x:row r="2449">
      <x:c r="A2449" t="str">
        <x:v>Paul Sibbick|2026-03-19</x:v>
      </x:c>
      <x:c r="B2449" s="888" t="n">
        <x:v>46100</x:v>
      </x:c>
      <x:c r="C2449" t="str">
        <x:v>Paul Sibbick</x:v>
      </x:c>
      <x:c r="D2449" t="str">
        <x:v>Permanent</x:v>
      </x:c>
      <x:c r="E2449" t="str">
        <x:v>Leeds</x:v>
      </x:c>
      <x:c r="F2449" t="str">
        <x:v>Operative Skilled</x:v>
      </x:c>
      <x:c r="G2449" t="str">
        <x:v>399454B</x:v>
      </x:c>
      <x:c r="H2449" t="str">
        <x:v>Restore Harrow Green</x:v>
      </x:c>
      <x:c r="I2449" s="22" t="n">
        <x:v>10.5</x:v>
      </x:c>
      <x:c r="J2449" t="str">
        <x:v>Worked</x:v>
      </x:c>
      <x:c r="K2449" t="str">
        <x:v>Employee 102995; home branch Leeds; assigned role Operative Skilled | Deployment branch: Leeds | Actual role: Operative Skilled | Jobs: 399454B | Customers: Restore Harrow Green | Actual hours: 10.5; source records: 1</x:v>
      </x:c>
      <x:c r="L2449" t="str">
        <x:v>Include</x:v>
      </x:c>
      <x:c r="M2449"/>
      <x:c r="N2449"/>
    </x:row>
    <x:row r="2450">
      <x:c r="A2450" t="str">
        <x:v>Paul Sibbick|2026-03-20</x:v>
      </x:c>
      <x:c r="B2450" s="888" t="n">
        <x:v>46101</x:v>
      </x:c>
      <x:c r="C2450" t="str">
        <x:v>Paul Sibbick</x:v>
      </x:c>
      <x:c r="D2450" t="str">
        <x:v>Permanent</x:v>
      </x:c>
      <x:c r="E2450" t="str">
        <x:v>Leeds</x:v>
      </x:c>
      <x:c r="F2450" t="str">
        <x:v>Operative Skilled</x:v>
      </x:c>
      <x:c r="G2450" t="str">
        <x:v>399454B</x:v>
      </x:c>
      <x:c r="H2450" t="str">
        <x:v>Restore Harrow Green</x:v>
      </x:c>
      <x:c r="I2450" s="22" t="n">
        <x:v>9.5</x:v>
      </x:c>
      <x:c r="J2450" t="str">
        <x:v>Worked</x:v>
      </x:c>
      <x:c r="K2450" t="str">
        <x:v>Employee 102995; home branch Leeds; assigned role Operative Skilled | Deployment branch: Leeds | Actual role: Operative Porter | Jobs: 399454B | Customers: Restore Harrow Green | Actual hours: 9.5; source records: 1</x:v>
      </x:c>
      <x:c r="L2450" t="str">
        <x:v>Include</x:v>
      </x:c>
      <x:c r="M2450"/>
      <x:c r="N2450"/>
    </x:row>
    <x:row r="2451">
      <x:c r="A2451" t="str">
        <x:v>Paul Sibbick|2026-03-24</x:v>
      </x:c>
      <x:c r="B2451" s="888" t="n">
        <x:v>46105</x:v>
      </x:c>
      <x:c r="C2451" t="str">
        <x:v>Paul Sibbick</x:v>
      </x:c>
      <x:c r="D2451" t="str">
        <x:v>Permanent</x:v>
      </x:c>
      <x:c r="E2451" t="str">
        <x:v>Leeds</x:v>
      </x:c>
      <x:c r="F2451" t="str">
        <x:v>Operative Skilled</x:v>
      </x:c>
      <x:c r="G2451" t="str">
        <x:v>400589, 401204</x:v>
      </x:c>
      <x:c r="H2451" t="str">
        <x:v>Kirklees Council - Mrs Feroza Mahmood; Kirklees Council - Samantha Lodge</x:v>
      </x:c>
      <x:c r="I2451" s="22" t="n">
        <x:v>8.25</x:v>
      </x:c>
      <x:c r="J2451" t="str">
        <x:v>Worked — 2 records</x:v>
      </x:c>
      <x:c r="K2451" t="str">
        <x:v>Employee 102995; home branch Leeds; assigned role Operative Skilled | Deployment branch: Leeds | Actual role: Operative Porter | Jobs: 400589, 401204 | Customers: Kirklees Council - Mrs Feroza Mahmood; Kirklees Council - Samantha Lodge | Actual hours: 8.2; source records: 2</x:v>
      </x:c>
      <x:c r="L2451" t="str">
        <x:v>Include</x:v>
      </x:c>
      <x:c r="M2451"/>
      <x:c r="N2451"/>
    </x:row>
    <x:row r="2452">
      <x:c r="A2452" t="str">
        <x:v>Paul Sibbick|2026-03-26</x:v>
      </x:c>
      <x:c r="B2452" s="888" t="n">
        <x:v>46107</x:v>
      </x:c>
      <x:c r="C2452" t="str">
        <x:v>Paul Sibbick</x:v>
      </x:c>
      <x:c r="D2452" t="str">
        <x:v>Permanent</x:v>
      </x:c>
      <x:c r="E2452" t="str">
        <x:v>Leeds</x:v>
      </x:c>
      <x:c r="F2452" t="str">
        <x:v>Operative Skilled</x:v>
      </x:c>
      <x:c r="G2452"/>
      <x:c r="H2452"/>
      <x:c r="I2452" s="22" t="n">
        <x:v>0</x:v>
      </x:c>
      <x:c r="J2452" t="str">
        <x:v>Annual leave</x:v>
      </x:c>
      <x:c r="K2452" t="str">
        <x:v>Employee 102995; home branch Leeds; assigned role Operative Skilled | Leave: Annual Leave (Hours) | Leave calendar basis: Variable-pattern period</x:v>
      </x:c>
      <x:c r="L2452" t="str">
        <x:v>Include</x:v>
      </x:c>
      <x:c r="M2452"/>
      <x:c r="N2452"/>
    </x:row>
    <x:row r="2453">
      <x:c r="A2453" t="str">
        <x:v>Paul Sibbick|2026-03-27</x:v>
      </x:c>
      <x:c r="B2453" s="888" t="n">
        <x:v>46108</x:v>
      </x:c>
      <x:c r="C2453" t="str">
        <x:v>Paul Sibbick</x:v>
      </x:c>
      <x:c r="D2453" t="str">
        <x:v>Permanent</x:v>
      </x:c>
      <x:c r="E2453" t="str">
        <x:v>Leeds</x:v>
      </x:c>
      <x:c r="F2453" t="str">
        <x:v>Operative Skilled</x:v>
      </x:c>
      <x:c r="G2453" t="str">
        <x:v>401152</x:v>
      </x:c>
      <x:c r="H2453" t="str">
        <x:v>University of Leeds (SSB Internal 2)</x:v>
      </x:c>
      <x:c r="I2453" s="22" t="n">
        <x:v>10</x:v>
      </x:c>
      <x:c r="J2453" t="str">
        <x:v>Worked</x:v>
      </x:c>
      <x:c r="K2453" t="str">
        <x:v>Employee 102995; home branch Leeds; assigned role Operative Skilled | Deployment branch: Leeds | Actual role: Operative Skilled | Jobs: 401152 | Customers: University of Leeds (SSB Internal 2) | Actual hours: 10.0; source records: 1</x:v>
      </x:c>
      <x:c r="L2453" t="str">
        <x:v>Include</x:v>
      </x:c>
      <x:c r="M2453"/>
      <x:c r="N2453"/>
    </x:row>
    <x:row r="2454">
      <x:c r="A2454" t="str">
        <x:v>Paul Sibbick|2026-03-30</x:v>
      </x:c>
      <x:c r="B2454" s="888" t="n">
        <x:v>46111</x:v>
      </x:c>
      <x:c r="C2454" t="str">
        <x:v>Paul Sibbick</x:v>
      </x:c>
      <x:c r="D2454" t="str">
        <x:v>Permanent</x:v>
      </x:c>
      <x:c r="E2454" t="str">
        <x:v>Leeds</x:v>
      </x:c>
      <x:c r="F2454" t="str">
        <x:v>Operative Skilled</x:v>
      </x:c>
      <x:c r="G2454" t="str">
        <x:v>399656</x:v>
      </x:c>
      <x:c r="H2454" t="str">
        <x:v>Key Property Solutions - Michael Syddall PS</x:v>
      </x:c>
      <x:c r="I2454" s="22" t="n">
        <x:v>9</x:v>
      </x:c>
      <x:c r="J2454" t="str">
        <x:v>Worked</x:v>
      </x:c>
      <x:c r="K2454" t="str">
        <x:v>Employee 102995; home branch Leeds; assigned role Operative Skilled | Deployment branch: Leeds | Actual role: Operative Porter | Jobs: 399656 | Customers: Key Property Solutions - Michael Syddall PS | Actual hours: 9.0; source records: 1</x:v>
      </x:c>
      <x:c r="L2454" t="str">
        <x:v>Include</x:v>
      </x:c>
      <x:c r="M2454"/>
      <x:c r="N2454"/>
    </x:row>
    <x:row r="2455">
      <x:c r="A2455" t="str">
        <x:v>Paul Sibbick|2026-03-31</x:v>
      </x:c>
      <x:c r="B2455" s="888" t="n">
        <x:v>46112</x:v>
      </x:c>
      <x:c r="C2455" t="str">
        <x:v>Paul Sibbick</x:v>
      </x:c>
      <x:c r="D2455" t="str">
        <x:v>Permanent</x:v>
      </x:c>
      <x:c r="E2455" t="str">
        <x:v>Leeds</x:v>
      </x:c>
      <x:c r="F2455" t="str">
        <x:v>Operative Skilled</x:v>
      </x:c>
      <x:c r="G2455" t="str">
        <x:v>399656</x:v>
      </x:c>
      <x:c r="H2455" t="str">
        <x:v>Key Property Solutions - Michael Syddall PS</x:v>
      </x:c>
      <x:c r="I2455" s="22" t="n">
        <x:v>9.25</x:v>
      </x:c>
      <x:c r="J2455" t="str">
        <x:v>Worked</x:v>
      </x:c>
      <x:c r="K2455" t="str">
        <x:v>Employee 102995; home branch Leeds; assigned role Operative Skilled | Deployment branch: Leeds | Actual role: Operative Porter | Jobs: 399656 | Customers: Key Property Solutions - Michael Syddall PS | Actual hours: 9.2; source records: 1</x:v>
      </x:c>
      <x:c r="L2455" t="str">
        <x:v>Include</x:v>
      </x:c>
      <x:c r="M2455"/>
      <x:c r="N2455"/>
    </x:row>
    <x:row r="2456">
      <x:c r="A2456" t="str">
        <x:v>Paul Snowden|2026-03-02</x:v>
      </x:c>
      <x:c r="B2456" s="888" t="n">
        <x:v>46083</x:v>
      </x:c>
      <x:c r="C2456" t="str">
        <x:v>Paul Snowden</x:v>
      </x:c>
      <x:c r="D2456" t="str">
        <x:v>Permanent</x:v>
      </x:c>
      <x:c r="E2456" t="str">
        <x:v>Leeds</x:v>
      </x:c>
      <x:c r="F2456" t="str">
        <x:v>Operative Driver</x:v>
      </x:c>
      <x:c r="G2456" t="str">
        <x:v>400528</x:v>
      </x:c>
      <x:c r="H2456" t="str">
        <x:v>Wakefield College Skills Exchange (Bench Move)</x:v>
      </x:c>
      <x:c r="I2456" s="22" t="n">
        <x:v>8.25</x:v>
      </x:c>
      <x:c r="J2456" t="str">
        <x:v>Worked</x:v>
      </x:c>
      <x:c r="K2456" t="str">
        <x:v>Employee 1391; home branch Leeds; assigned role Operative Driver | Deployment branch: Leeds | Actual role: Operative Porter | Jobs: 400528 | Customers: Wakefield College Skills Exchange (Bench Move) | Actual hours: 8.2; source records: 1</x:v>
      </x:c>
      <x:c r="L2456" t="str">
        <x:v>Include</x:v>
      </x:c>
      <x:c r="M2456"/>
      <x:c r="N2456"/>
    </x:row>
    <x:row r="2457">
      <x:c r="A2457" t="str">
        <x:v>Paul Snowden|2026-03-03</x:v>
      </x:c>
      <x:c r="B2457" s="888" t="n">
        <x:v>46084</x:v>
      </x:c>
      <x:c r="C2457" t="str">
        <x:v>Paul Snowden</x:v>
      </x:c>
      <x:c r="D2457" t="str">
        <x:v>Permanent</x:v>
      </x:c>
      <x:c r="E2457" t="str">
        <x:v>Leeds</x:v>
      </x:c>
      <x:c r="F2457" t="str">
        <x:v>Operative Driver</x:v>
      </x:c>
      <x:c r="G2457" t="str">
        <x:v>400342</x:v>
      </x:c>
      <x:c r="H2457" t="str">
        <x:v>University of Bradford</x:v>
      </x:c>
      <x:c r="I2457" s="22" t="n">
        <x:v>8</x:v>
      </x:c>
      <x:c r="J2457" t="str">
        <x:v>Worked</x:v>
      </x:c>
      <x:c r="K2457" t="str">
        <x:v>Employee 1391; home branch Leeds; assigned role Operative Driver | Deployment branch: Leeds | Actual role: Operative Driver | Jobs: 400342 | Customers: University of Bradford | Actual hours: 8.0; source records: 1</x:v>
      </x:c>
      <x:c r="L2457" t="str">
        <x:v>Include</x:v>
      </x:c>
      <x:c r="M2457"/>
      <x:c r="N2457"/>
    </x:row>
    <x:row r="2458">
      <x:c r="A2458" t="str">
        <x:v>Paul Snowden|2026-03-04</x:v>
      </x:c>
      <x:c r="B2458" s="888" t="n">
        <x:v>46085</x:v>
      </x:c>
      <x:c r="C2458" t="str">
        <x:v>Paul Snowden</x:v>
      </x:c>
      <x:c r="D2458" t="str">
        <x:v>Permanent</x:v>
      </x:c>
      <x:c r="E2458" t="str">
        <x:v>Leeds</x:v>
      </x:c>
      <x:c r="F2458" t="str">
        <x:v>Operative Driver</x:v>
      </x:c>
      <x:c r="G2458" t="str">
        <x:v>400106</x:v>
      </x:c>
      <x:c r="H2458" t="str">
        <x:v>HM Prison and Probation Service</x:v>
      </x:c>
      <x:c r="I2458" s="22" t="n">
        <x:v>7.5</x:v>
      </x:c>
      <x:c r="J2458" t="str">
        <x:v>Worked</x:v>
      </x:c>
      <x:c r="K2458" t="str">
        <x:v>Employee 1391; home branch Leeds; assigned role Operative Driver | Deployment branch: Leeds | Actual role: Operative Driver | Jobs: 400106 | Customers: HM Prison and Probation Service | Actual hours: 7.5; source records: 1</x:v>
      </x:c>
      <x:c r="L2458" t="str">
        <x:v>Include</x:v>
      </x:c>
      <x:c r="M2458"/>
      <x:c r="N2458"/>
    </x:row>
    <x:row r="2459">
      <x:c r="A2459" t="str">
        <x:v>Paul Snowden|2026-03-05</x:v>
      </x:c>
      <x:c r="B2459" s="888" t="n">
        <x:v>46086</x:v>
      </x:c>
      <x:c r="C2459" t="str">
        <x:v>Paul Snowden</x:v>
      </x:c>
      <x:c r="D2459" t="str">
        <x:v>Permanent</x:v>
      </x:c>
      <x:c r="E2459" t="str">
        <x:v>Leeds</x:v>
      </x:c>
      <x:c r="F2459" t="str">
        <x:v>Operative Driver</x:v>
      </x:c>
      <x:c r="G2459" t="str">
        <x:v>398911, 400680</x:v>
      </x:c>
      <x:c r="H2459" t="str">
        <x:v>Kirklees Council - Adele Gregory; Kirklees Council - Alison Garbutt</x:v>
      </x:c>
      <x:c r="I2459" s="22" t="n">
        <x:v>7</x:v>
      </x:c>
      <x:c r="J2459" t="str">
        <x:v>Worked — 2 records</x:v>
      </x:c>
      <x:c r="K2459" t="str">
        <x:v>Employee 1391; home branch Leeds; assigned role Operative Driver | Deployment branch: Leeds | Actual role: Operative Driver | Jobs: 398911, 400680 | Customers: Kirklees Council - Adele Gregory; Kirklees Council - Alison Garbutt | Actual hours: 7.0; source records: 2</x:v>
      </x:c>
      <x:c r="L2459" t="str">
        <x:v>Include</x:v>
      </x:c>
      <x:c r="M2459"/>
      <x:c r="N2459"/>
    </x:row>
    <x:row r="2460">
      <x:c r="A2460" t="str">
        <x:v>Paul Snowden|2026-03-06</x:v>
      </x:c>
      <x:c r="B2460" s="888" t="n">
        <x:v>46087</x:v>
      </x:c>
      <x:c r="C2460" t="str">
        <x:v>Paul Snowden</x:v>
      </x:c>
      <x:c r="D2460" t="str">
        <x:v>Permanent</x:v>
      </x:c>
      <x:c r="E2460" t="str">
        <x:v>Leeds</x:v>
      </x:c>
      <x:c r="F2460" t="str">
        <x:v>Operative Driver</x:v>
      </x:c>
      <x:c r="G2460" t="str">
        <x:v>399978</x:v>
      </x:c>
      <x:c r="H2460" t="str">
        <x:v>Dentsu (Leeds)</x:v>
      </x:c>
      <x:c r="I2460" s="22" t="n">
        <x:v>8</x:v>
      </x:c>
      <x:c r="J2460" t="str">
        <x:v>Worked</x:v>
      </x:c>
      <x:c r="K2460" t="str">
        <x:v>Employee 1391; home branch Leeds; assigned role Operative Driver | Deployment branch: Leeds | Actual role: Operative Driver | Jobs: 399978 | Customers: Dentsu (Leeds) | Actual hours: 8.0; source records: 1</x:v>
      </x:c>
      <x:c r="L2460" t="str">
        <x:v>Include</x:v>
      </x:c>
      <x:c r="M2460"/>
      <x:c r="N2460"/>
    </x:row>
    <x:row r="2461">
      <x:c r="A2461" t="str">
        <x:v>Paul Snowden|2026-03-09</x:v>
      </x:c>
      <x:c r="B2461" s="888" t="n">
        <x:v>46090</x:v>
      </x:c>
      <x:c r="C2461" t="str">
        <x:v>Paul Snowden</x:v>
      </x:c>
      <x:c r="D2461" t="str">
        <x:v>Permanent</x:v>
      </x:c>
      <x:c r="E2461" t="str">
        <x:v>Leeds</x:v>
      </x:c>
      <x:c r="F2461" t="str">
        <x:v>Operative Driver</x:v>
      </x:c>
      <x:c r="G2461" t="str">
        <x:v>399978</x:v>
      </x:c>
      <x:c r="H2461" t="str">
        <x:v>Dentsu (Leeds)</x:v>
      </x:c>
      <x:c r="I2461" s="22" t="n">
        <x:v>10</x:v>
      </x:c>
      <x:c r="J2461" t="str">
        <x:v>Worked</x:v>
      </x:c>
      <x:c r="K2461" t="str">
        <x:v>Employee 1391; home branch Leeds; assigned role Operative Driver | Deployment branch: Leeds | Actual role: Operative Driver | Jobs: 399978 | Customers: Dentsu (Leeds) | Actual hours: 10.0; source records: 1</x:v>
      </x:c>
      <x:c r="L2461" t="str">
        <x:v>Include</x:v>
      </x:c>
      <x:c r="M2461"/>
      <x:c r="N2461"/>
    </x:row>
    <x:row r="2462">
      <x:c r="A2462" t="str">
        <x:v>Paul Snowden|2026-03-10</x:v>
      </x:c>
      <x:c r="B2462" s="888" t="n">
        <x:v>46091</x:v>
      </x:c>
      <x:c r="C2462" t="str">
        <x:v>Paul Snowden</x:v>
      </x:c>
      <x:c r="D2462" t="str">
        <x:v>Permanent</x:v>
      </x:c>
      <x:c r="E2462" t="str">
        <x:v>Leeds</x:v>
      </x:c>
      <x:c r="F2462" t="str">
        <x:v>Operative Driver</x:v>
      </x:c>
      <x:c r="G2462" t="str">
        <x:v>400664</x:v>
      </x:c>
      <x:c r="H2462" t="str">
        <x:v>University of Leeds (SSB Internal)</x:v>
      </x:c>
      <x:c r="I2462" s="22" t="n">
        <x:v>7.5</x:v>
      </x:c>
      <x:c r="J2462" t="str">
        <x:v>Worked</x:v>
      </x:c>
      <x:c r="K2462" t="str">
        <x:v>Employee 1391; home branch Leeds; assigned role Operative Driver | Deployment branch: Leeds | Actual role: Operative Driver | Jobs: 400664 | Customers: University of Leeds (SSB Internal) | Actual hours: 7.5; source records: 1</x:v>
      </x:c>
      <x:c r="L2462" t="str">
        <x:v>Include</x:v>
      </x:c>
      <x:c r="M2462"/>
      <x:c r="N2462"/>
    </x:row>
    <x:row r="2463">
      <x:c r="A2463" t="str">
        <x:v>Paul Snowden|2026-03-11</x:v>
      </x:c>
      <x:c r="B2463" s="888" t="n">
        <x:v>46092</x:v>
      </x:c>
      <x:c r="C2463" t="str">
        <x:v>Paul Snowden</x:v>
      </x:c>
      <x:c r="D2463" t="str">
        <x:v>Permanent</x:v>
      </x:c>
      <x:c r="E2463" t="str">
        <x:v>Leeds</x:v>
      </x:c>
      <x:c r="F2463" t="str">
        <x:v>Operative Driver</x:v>
      </x:c>
      <x:c r="G2463" t="str">
        <x:v>400664</x:v>
      </x:c>
      <x:c r="H2463" t="str">
        <x:v>University of Leeds (SSB Internal)</x:v>
      </x:c>
      <x:c r="I2463" s="22" t="n">
        <x:v>8</x:v>
      </x:c>
      <x:c r="J2463" t="str">
        <x:v>Worked</x:v>
      </x:c>
      <x:c r="K2463" t="str">
        <x:v>Employee 1391; home branch Leeds; assigned role Operative Driver | Deployment branch: Leeds | Actual role: Operative Driver | Jobs: 400664 | Customers: University of Leeds (SSB Internal) | Actual hours: 8.0; source records: 1</x:v>
      </x:c>
      <x:c r="L2463" t="str">
        <x:v>Include</x:v>
      </x:c>
      <x:c r="M2463"/>
      <x:c r="N2463"/>
    </x:row>
    <x:row r="2464">
      <x:c r="A2464" t="str">
        <x:v>Paul Snowden|2026-03-12</x:v>
      </x:c>
      <x:c r="B2464" s="888" t="n">
        <x:v>46093</x:v>
      </x:c>
      <x:c r="C2464" t="str">
        <x:v>Paul Snowden</x:v>
      </x:c>
      <x:c r="D2464" t="str">
        <x:v>Permanent</x:v>
      </x:c>
      <x:c r="E2464" t="str">
        <x:v>Leeds</x:v>
      </x:c>
      <x:c r="F2464" t="str">
        <x:v>Operative Driver</x:v>
      </x:c>
      <x:c r="G2464" t="str">
        <x:v>400521</x:v>
      </x:c>
      <x:c r="H2464" t="str">
        <x:v>CGI IT UK Ltd</x:v>
      </x:c>
      <x:c r="I2464" s="22" t="n">
        <x:v>8.5</x:v>
      </x:c>
      <x:c r="J2464" t="str">
        <x:v>Worked</x:v>
      </x:c>
      <x:c r="K2464" t="str">
        <x:v>Employee 1391; home branch Leeds; assigned role Operative Driver | Deployment branch: Leeds | Actual role: Operative Driver | Jobs: 400521 | Customers: CGI IT UK Ltd | Actual hours: 8.5; source records: 1</x:v>
      </x:c>
      <x:c r="L2464" t="str">
        <x:v>Include</x:v>
      </x:c>
      <x:c r="M2464"/>
      <x:c r="N2464"/>
    </x:row>
    <x:row r="2465">
      <x:c r="A2465" t="str">
        <x:v>Paul Snowden|2026-03-13</x:v>
      </x:c>
      <x:c r="B2465" s="888" t="n">
        <x:v>46094</x:v>
      </x:c>
      <x:c r="C2465" t="str">
        <x:v>Paul Snowden</x:v>
      </x:c>
      <x:c r="D2465" t="str">
        <x:v>Permanent</x:v>
      </x:c>
      <x:c r="E2465" t="str">
        <x:v>Leeds</x:v>
      </x:c>
      <x:c r="F2465" t="str">
        <x:v>Operative Driver</x:v>
      </x:c>
      <x:c r="G2465" t="str">
        <x:v>400713, 400942, 400826</x:v>
      </x:c>
      <x:c r="H2465" t="str">
        <x:v>CGI IT UK Ltd (Leeds); Kirklees Council - Miss Samantha Walsh; Oakfield Park School</x:v>
      </x:c>
      <x:c r="I2465" s="22" t="n">
        <x:v>8</x:v>
      </x:c>
      <x:c r="J2465" t="str">
        <x:v>Worked — 3 records</x:v>
      </x:c>
      <x:c r="K2465" t="str">
        <x:v>Employee 1391; home branch Leeds; assigned role Operative Driver | Deployment branch: Leeds | Actual role: Operative Driver | Jobs: 400713, 400942, 400826 | Customers: CGI IT UK Ltd (Leeds); Kirklees Council - Miss Samantha Walsh; Oakfield Park School | Actual hours: 8.0; source records: 3</x:v>
      </x:c>
      <x:c r="L2465" t="str">
        <x:v>Include</x:v>
      </x:c>
      <x:c r="M2465"/>
      <x:c r="N2465"/>
    </x:row>
    <x:row r="2466">
      <x:c r="A2466" t="str">
        <x:v>Paul Snowden|2026-03-16</x:v>
      </x:c>
      <x:c r="B2466" s="888" t="n">
        <x:v>46097</x:v>
      </x:c>
      <x:c r="C2466" t="str">
        <x:v>Paul Snowden</x:v>
      </x:c>
      <x:c r="D2466" t="str">
        <x:v>Permanent</x:v>
      </x:c>
      <x:c r="E2466" t="str">
        <x:v>Leeds</x:v>
      </x:c>
      <x:c r="F2466" t="str">
        <x:v>Operative Driver</x:v>
      </x:c>
      <x:c r="G2466" t="str">
        <x:v>400378G, 399656</x:v>
      </x:c>
      <x:c r="H2466" t="str">
        <x:v>Avantor ( LEEDS  MARCH 2026 ); Key Property Solutions - Michael Syddall PS</x:v>
      </x:c>
      <x:c r="I2466" s="22" t="n">
        <x:v>11.75</x:v>
      </x:c>
      <x:c r="J2466" t="str">
        <x:v>Worked — 2 records</x:v>
      </x:c>
      <x:c r="K2466" t="str">
        <x:v>Employee 1391; home branch Leeds; assigned role Operative Driver | Deployment branch: Cambridge, Leeds | Actual role: Operative Driver | Jobs: 400378G, 399656 | Customers: Avantor ( LEEDS  MARCH 2026 ); Key Property Solutions - Michael Syddall PS | Actual hours: 11.8; source records: 2</x:v>
      </x:c>
      <x:c r="L2466" t="str">
        <x:v>Include</x:v>
      </x:c>
      <x:c r="M2466"/>
      <x:c r="N2466"/>
    </x:row>
    <x:row r="2467">
      <x:c r="A2467" t="str">
        <x:v>Paul Snowden|2026-03-17</x:v>
      </x:c>
      <x:c r="B2467" s="888" t="n">
        <x:v>46098</x:v>
      </x:c>
      <x:c r="C2467" t="str">
        <x:v>Paul Snowden</x:v>
      </x:c>
      <x:c r="D2467" t="str">
        <x:v>Permanent</x:v>
      </x:c>
      <x:c r="E2467" t="str">
        <x:v>Leeds</x:v>
      </x:c>
      <x:c r="F2467" t="str">
        <x:v>Operative Driver</x:v>
      </x:c>
      <x:c r="G2467" t="str">
        <x:v>400804</x:v>
      </x:c>
      <x:c r="H2467" t="str">
        <x:v>Kirklees Council - Donna Nursey</x:v>
      </x:c>
      <x:c r="I2467" s="22" t="n">
        <x:v>8</x:v>
      </x:c>
      <x:c r="J2467" t="str">
        <x:v>Worked</x:v>
      </x:c>
      <x:c r="K2467" t="str">
        <x:v>Employee 1391; home branch Leeds; assigned role Operative Driver | Deployment branch: Leeds | Actual role: Operative Driver | Jobs: 400804 | Customers: Kirklees Council - Donna Nursey | Actual hours: 8.0; source records: 1</x:v>
      </x:c>
      <x:c r="L2467" t="str">
        <x:v>Include</x:v>
      </x:c>
      <x:c r="M2467"/>
      <x:c r="N2467"/>
    </x:row>
    <x:row r="2468">
      <x:c r="A2468" t="str">
        <x:v>Paul Snowden|2026-03-18</x:v>
      </x:c>
      <x:c r="B2468" s="888" t="n">
        <x:v>46099</x:v>
      </x:c>
      <x:c r="C2468" t="str">
        <x:v>Paul Snowden</x:v>
      </x:c>
      <x:c r="D2468" t="str">
        <x:v>Permanent</x:v>
      </x:c>
      <x:c r="E2468" t="str">
        <x:v>Leeds</x:v>
      </x:c>
      <x:c r="F2468" t="str">
        <x:v>Operative Driver</x:v>
      </x:c>
      <x:c r="G2468" t="str">
        <x:v>400353</x:v>
      </x:c>
      <x:c r="H2468" t="str">
        <x:v>Kirklees Council - domestic</x:v>
      </x:c>
      <x:c r="I2468" s="22" t="n">
        <x:v>2.5</x:v>
      </x:c>
      <x:c r="J2468" t="str">
        <x:v>Worked</x:v>
      </x:c>
      <x:c r="K2468" t="str">
        <x:v>Employee 1391; home branch Leeds; assigned role Operative Driver | Deployment branch: Leeds | Actual role: Operative Driver | Jobs: 400353 | Customers: Kirklees Council - domestic | Actual hours: 2.5; source records: 1</x:v>
      </x:c>
      <x:c r="L2468" t="str">
        <x:v>Include</x:v>
      </x:c>
      <x:c r="M2468"/>
      <x:c r="N2468"/>
    </x:row>
    <x:row r="2469">
      <x:c r="A2469" t="str">
        <x:v>Paul Snowden|2026-03-19</x:v>
      </x:c>
      <x:c r="B2469" s="888" t="n">
        <x:v>46100</x:v>
      </x:c>
      <x:c r="C2469" t="str">
        <x:v>Paul Snowden</x:v>
      </x:c>
      <x:c r="D2469" t="str">
        <x:v>Permanent</x:v>
      </x:c>
      <x:c r="E2469" t="str">
        <x:v>Leeds</x:v>
      </x:c>
      <x:c r="F2469" t="str">
        <x:v>Operative Driver</x:v>
      </x:c>
      <x:c r="G2469" t="str">
        <x:v>400707</x:v>
      </x:c>
      <x:c r="H2469" t="str">
        <x:v>Markel (UK) Ltd</x:v>
      </x:c>
      <x:c r="I2469" s="22" t="n">
        <x:v>8.25</x:v>
      </x:c>
      <x:c r="J2469" t="str">
        <x:v>Worked</x:v>
      </x:c>
      <x:c r="K2469" t="str">
        <x:v>Employee 1391; home branch Leeds; assigned role Operative Driver | Deployment branch: Leeds | Actual role: Operative Driver | Jobs: 400707 | Customers: Markel (UK) Ltd | Actual hours: 8.2; source records: 1</x:v>
      </x:c>
      <x:c r="L2469" t="str">
        <x:v>Include</x:v>
      </x:c>
      <x:c r="M2469"/>
      <x:c r="N2469"/>
    </x:row>
    <x:row r="2470">
      <x:c r="A2470" t="str">
        <x:v>Paul Snowden|2026-03-20</x:v>
      </x:c>
      <x:c r="B2470" s="888" t="n">
        <x:v>46101</x:v>
      </x:c>
      <x:c r="C2470" t="str">
        <x:v>Paul Snowden</x:v>
      </x:c>
      <x:c r="D2470" t="str">
        <x:v>Permanent</x:v>
      </x:c>
      <x:c r="E2470" t="str">
        <x:v>Leeds</x:v>
      </x:c>
      <x:c r="F2470" t="str">
        <x:v>Operative Driver</x:v>
      </x:c>
      <x:c r="G2470"/>
      <x:c r="H2470"/>
      <x:c r="I2470" s="22" t="n">
        <x:v>0</x:v>
      </x:c>
      <x:c r="J2470" t="str">
        <x:v>Annual leave</x:v>
      </x:c>
      <x:c r="K2470" t="str">
        <x:v>Employee 1391; home branch Leeds; assigned role Operative Driver | Leave: Annual Leave (Hours) | Leave calendar basis: Variable-pattern period</x:v>
      </x:c>
      <x:c r="L2470" t="str">
        <x:v>Include</x:v>
      </x:c>
      <x:c r="M2470"/>
      <x:c r="N2470"/>
    </x:row>
    <x:row r="2471">
      <x:c r="A2471" t="str">
        <x:v>Paul Snowden|2026-03-23</x:v>
      </x:c>
      <x:c r="B2471" s="888" t="n">
        <x:v>46104</x:v>
      </x:c>
      <x:c r="C2471" t="str">
        <x:v>Paul Snowden</x:v>
      </x:c>
      <x:c r="D2471" t="str">
        <x:v>Permanent</x:v>
      </x:c>
      <x:c r="E2471" t="str">
        <x:v>Leeds</x:v>
      </x:c>
      <x:c r="F2471" t="str">
        <x:v>Operative Driver</x:v>
      </x:c>
      <x:c r="G2471" t="str">
        <x:v>401047</x:v>
      </x:c>
      <x:c r="H2471" t="str">
        <x:v>Kirklees Council - Mary Smith</x:v>
      </x:c>
      <x:c r="I2471" s="22" t="n">
        <x:v>8.5</x:v>
      </x:c>
      <x:c r="J2471" t="str">
        <x:v>Worked</x:v>
      </x:c>
      <x:c r="K2471" t="str">
        <x:v>Employee 1391; home branch Leeds; assigned role Operative Driver | Deployment branch: Leeds | Actual role: Operative Driver | Jobs: 401047 | Customers: Kirklees Council - Mary Smith | Actual hours: 8.5; source records: 1</x:v>
      </x:c>
      <x:c r="L2471" t="str">
        <x:v>Include</x:v>
      </x:c>
      <x:c r="M2471"/>
      <x:c r="N2471"/>
    </x:row>
    <x:row r="2472">
      <x:c r="A2472" t="str">
        <x:v>Paul Snowden|2026-03-24</x:v>
      </x:c>
      <x:c r="B2472" s="888" t="n">
        <x:v>46105</x:v>
      </x:c>
      <x:c r="C2472" t="str">
        <x:v>Paul Snowden</x:v>
      </x:c>
      <x:c r="D2472" t="str">
        <x:v>Permanent</x:v>
      </x:c>
      <x:c r="E2472" t="str">
        <x:v>Leeds</x:v>
      </x:c>
      <x:c r="F2472" t="str">
        <x:v>Operative Driver</x:v>
      </x:c>
      <x:c r="G2472" t="str">
        <x:v>393703B</x:v>
      </x:c>
      <x:c r="H2472" t="str">
        <x:v>Kirklees Council - Rebecca Shipley</x:v>
      </x:c>
      <x:c r="I2472" s="22" t="n">
        <x:v>8</x:v>
      </x:c>
      <x:c r="J2472" t="str">
        <x:v>Worked</x:v>
      </x:c>
      <x:c r="K2472" t="str">
        <x:v>Employee 1391; home branch Leeds; assigned role Operative Driver | Deployment branch: Leeds | Actual role: Operative Driver | Jobs: 393703B | Customers: Kirklees Council - Rebecca Shipley | Actual hours: 8.0; source records: 1</x:v>
      </x:c>
      <x:c r="L2472" t="str">
        <x:v>Include</x:v>
      </x:c>
      <x:c r="M2472"/>
      <x:c r="N2472"/>
    </x:row>
    <x:row r="2473">
      <x:c r="A2473" t="str">
        <x:v>Paul Snowden|2026-03-25</x:v>
      </x:c>
      <x:c r="B2473" s="888" t="n">
        <x:v>46106</x:v>
      </x:c>
      <x:c r="C2473" t="str">
        <x:v>Paul Snowden</x:v>
      </x:c>
      <x:c r="D2473" t="str">
        <x:v>Permanent</x:v>
      </x:c>
      <x:c r="E2473" t="str">
        <x:v>Leeds</x:v>
      </x:c>
      <x:c r="F2473" t="str">
        <x:v>Operative Driver</x:v>
      </x:c>
      <x:c r="G2473" t="str">
        <x:v>401024</x:v>
      </x:c>
      <x:c r="H2473" t="str">
        <x:v>Sodexo Limited</x:v>
      </x:c>
      <x:c r="I2473" s="22" t="n">
        <x:v>10.75</x:v>
      </x:c>
      <x:c r="J2473" t="str">
        <x:v>Worked</x:v>
      </x:c>
      <x:c r="K2473" t="str">
        <x:v>Employee 1391; home branch Leeds; assigned role Operative Driver | Deployment branch: Leeds | Actual role: Operative Driver | Jobs: 401024 | Customers: Sodexo Limited | Actual hours: 10.8; source records: 1</x:v>
      </x:c>
      <x:c r="L2473" t="str">
        <x:v>Include</x:v>
      </x:c>
      <x:c r="M2473"/>
      <x:c r="N2473"/>
    </x:row>
    <x:row r="2474">
      <x:c r="A2474" t="str">
        <x:v>Paul Snowden|2026-03-26</x:v>
      </x:c>
      <x:c r="B2474" s="888" t="n">
        <x:v>46107</x:v>
      </x:c>
      <x:c r="C2474" t="str">
        <x:v>Paul Snowden</x:v>
      </x:c>
      <x:c r="D2474" t="str">
        <x:v>Permanent</x:v>
      </x:c>
      <x:c r="E2474" t="str">
        <x:v>Leeds</x:v>
      </x:c>
      <x:c r="F2474" t="str">
        <x:v>Operative Driver</x:v>
      </x:c>
      <x:c r="G2474"/>
      <x:c r="H2474"/>
      <x:c r="I2474" s="22" t="n">
        <x:v>0</x:v>
      </x:c>
      <x:c r="J2474" t="str">
        <x:v>Annual leave</x:v>
      </x:c>
      <x:c r="K2474" t="str">
        <x:v>Employee 1391; home branch Leeds; assigned role Operative Driver | Leave: Annual Leave (Hours) | Leave calendar basis: Variable-pattern period</x:v>
      </x:c>
      <x:c r="L2474" t="str">
        <x:v>Include</x:v>
      </x:c>
      <x:c r="M2474"/>
      <x:c r="N2474"/>
    </x:row>
    <x:row r="2475">
      <x:c r="A2475" t="str">
        <x:v>Paul Snowden|2026-03-27</x:v>
      </x:c>
      <x:c r="B2475" s="888" t="n">
        <x:v>46108</x:v>
      </x:c>
      <x:c r="C2475" t="str">
        <x:v>Paul Snowden</x:v>
      </x:c>
      <x:c r="D2475" t="str">
        <x:v>Permanent</x:v>
      </x:c>
      <x:c r="E2475" t="str">
        <x:v>Leeds</x:v>
      </x:c>
      <x:c r="F2475" t="str">
        <x:v>Operative Driver</x:v>
      </x:c>
      <x:c r="G2475" t="str">
        <x:v>401023</x:v>
      </x:c>
      <x:c r="H2475" t="str">
        <x:v>Chesterfield Royal Hospital NHS Trust</x:v>
      </x:c>
      <x:c r="I2475" s="22" t="n">
        <x:v>7.5</x:v>
      </x:c>
      <x:c r="J2475" t="str">
        <x:v>Worked</x:v>
      </x:c>
      <x:c r="K2475" t="str">
        <x:v>Employee 1391; home branch Leeds; assigned role Operative Driver | Deployment branch: Leeds | Actual role: Operative Driver | Jobs: 401023 | Customers: Chesterfield Royal Hospital NHS Trust | Actual hours: 7.5; source records: 1</x:v>
      </x:c>
      <x:c r="L2475" t="str">
        <x:v>Include</x:v>
      </x:c>
      <x:c r="M2475"/>
      <x:c r="N2475"/>
    </x:row>
    <x:row r="2476">
      <x:c r="A2476" t="str">
        <x:v>Paul Snowden|2026-03-30</x:v>
      </x:c>
      <x:c r="B2476" s="888" t="n">
        <x:v>46111</x:v>
      </x:c>
      <x:c r="C2476" t="str">
        <x:v>Paul Snowden</x:v>
      </x:c>
      <x:c r="D2476" t="str">
        <x:v>Permanent</x:v>
      </x:c>
      <x:c r="E2476" t="str">
        <x:v>Leeds</x:v>
      </x:c>
      <x:c r="F2476" t="str">
        <x:v>Operative Driver</x:v>
      </x:c>
      <x:c r="G2476" t="str">
        <x:v>399692, 399454B</x:v>
      </x:c>
      <x:c r="H2476" t="str">
        <x:v>Biopharma  - (WOLF (WYTHENSHAWE HOSPITAL)); Restore Harrow Green</x:v>
      </x:c>
      <x:c r="I2476" s="22" t="n">
        <x:v>10</x:v>
      </x:c>
      <x:c r="J2476" t="str">
        <x:v>Worked — 2 records</x:v>
      </x:c>
      <x:c r="K2476" t="str">
        <x:v>Employee 1391; home branch Leeds; assigned role Operative Driver | Deployment branch: Cambridge, Leeds | Actual role: Operative Driver | Jobs: 399692, 399454B | Customers: Biopharma  - (WOLF (WYTHENSHAWE HOSPITAL)); Restore Harrow Green | Actual hours: 10.0; source records: 2</x:v>
      </x:c>
      <x:c r="L2476" t="str">
        <x:v>Include</x:v>
      </x:c>
      <x:c r="M2476"/>
      <x:c r="N2476"/>
    </x:row>
    <x:row r="2477">
      <x:c r="A2477" t="str">
        <x:v>Paul Snowden|2026-03-31</x:v>
      </x:c>
      <x:c r="B2477" s="888" t="n">
        <x:v>46112</x:v>
      </x:c>
      <x:c r="C2477" t="str">
        <x:v>Paul Snowden</x:v>
      </x:c>
      <x:c r="D2477" t="str">
        <x:v>Permanent</x:v>
      </x:c>
      <x:c r="E2477" t="str">
        <x:v>Leeds</x:v>
      </x:c>
      <x:c r="F2477" t="str">
        <x:v>Operative Driver</x:v>
      </x:c>
      <x:c r="G2477" t="str">
        <x:v>401098</x:v>
      </x:c>
      <x:c r="H2477" t="str">
        <x:v>West Yorkshire Police (Jo Johnson)</x:v>
      </x:c>
      <x:c r="I2477" s="22" t="n">
        <x:v>6.5</x:v>
      </x:c>
      <x:c r="J2477" t="str">
        <x:v>Worked</x:v>
      </x:c>
      <x:c r="K2477" t="str">
        <x:v>Employee 1391; home branch Leeds; assigned role Operative Driver | Deployment branch: Leeds | Actual role: Operative Driver | Jobs: 401098 | Customers: West Yorkshire Police (Jo Johnson) | Actual hours: 6.5; source records: 1</x:v>
      </x:c>
      <x:c r="L2477" t="str">
        <x:v>Include</x:v>
      </x:c>
      <x:c r="M2477"/>
      <x:c r="N2477"/>
    </x:row>
    <x:row r="2478">
      <x:c r="A2478" t="str">
        <x:v>Pete Addis|2026-03-03</x:v>
      </x:c>
      <x:c r="B2478" s="888" t="n">
        <x:v>46084</x:v>
      </x:c>
      <x:c r="C2478" t="str">
        <x:v>Pete Addis</x:v>
      </x:c>
      <x:c r="D2478" t="str">
        <x:v>Permanent</x:v>
      </x:c>
      <x:c r="E2478" t="str">
        <x:v>Birmingham</x:v>
      </x:c>
      <x:c r="F2478" t="str">
        <x:v>Operative Skilled</x:v>
      </x:c>
      <x:c r="G2478" t="str">
        <x:v>400019</x:v>
      </x:c>
      <x:c r="H2478" t="str">
        <x:v>Jaguar Land Rover Limited</x:v>
      </x:c>
      <x:c r="I2478" s="22" t="n">
        <x:v>8.5</x:v>
      </x:c>
      <x:c r="J2478" t="str">
        <x:v>Worked</x:v>
      </x:c>
      <x:c r="K2478" t="str">
        <x:v>Employee 2244; home branch Birmingham; assigned role Operative Skilled | Deployment branch: Birmingham | Actual role: Operative Skilled | Jobs: 400019 | Customers: Jaguar Land Rover Limited | Actual hours: 8.5; source records: 1</x:v>
      </x:c>
      <x:c r="L2478" t="str">
        <x:v>Include</x:v>
      </x:c>
      <x:c r="M2478"/>
      <x:c r="N2478"/>
    </x:row>
    <x:row r="2479">
      <x:c r="A2479" t="str">
        <x:v>Pete Addis|2026-03-12</x:v>
      </x:c>
      <x:c r="B2479" s="888" t="n">
        <x:v>46093</x:v>
      </x:c>
      <x:c r="C2479" t="str">
        <x:v>Pete Addis</x:v>
      </x:c>
      <x:c r="D2479" t="str">
        <x:v>Permanent</x:v>
      </x:c>
      <x:c r="E2479" t="str">
        <x:v>Birmingham</x:v>
      </x:c>
      <x:c r="F2479" t="str">
        <x:v>Operative Skilled</x:v>
      </x:c>
      <x:c r="G2479" t="str">
        <x:v>398910</x:v>
      </x:c>
      <x:c r="H2479" t="str">
        <x:v>JLR - eTrackers</x:v>
      </x:c>
      <x:c r="I2479" s="22" t="n">
        <x:v>9</x:v>
      </x:c>
      <x:c r="J2479" t="str">
        <x:v>Worked</x:v>
      </x:c>
      <x:c r="K2479" t="str">
        <x:v>Employee 2244; home branch Birmingham; assigned role Operative Skilled | Deployment branch: Birmingham | Actual role: Operative Skilled | Jobs: 398910 | Customers: JLR - eTrackers | Actual hours: 9.0; source records: 1</x:v>
      </x:c>
      <x:c r="L2479" t="str">
        <x:v>Include</x:v>
      </x:c>
      <x:c r="M2479"/>
      <x:c r="N2479"/>
    </x:row>
    <x:row r="2480">
      <x:c r="A2480" t="str">
        <x:v>Peter Buckley|2026-03-02</x:v>
      </x:c>
      <x:c r="B2480" s="888" t="n">
        <x:v>46083</x:v>
      </x:c>
      <x:c r="C2480" t="str">
        <x:v>Peter Buckley</x:v>
      </x:c>
      <x:c r="D2480" t="str">
        <x:v>Permanent</x:v>
      </x:c>
      <x:c r="E2480" t="str">
        <x:v>Birmingham</x:v>
      </x:c>
      <x:c r="F2480" t="str">
        <x:v>Operative Skilled</x:v>
      </x:c>
      <x:c r="G2480" t="str">
        <x:v>400274</x:v>
      </x:c>
      <x:c r="H2480" t="str">
        <x:v>Access UK Ltd</x:v>
      </x:c>
      <x:c r="I2480" s="22" t="n">
        <x:v>9.5</x:v>
      </x:c>
      <x:c r="J2480" t="str">
        <x:v>Worked</x:v>
      </x:c>
      <x:c r="K2480" t="str">
        <x:v>Employee 2539; home branch Birmingham; assigned role Operative Skilled | Deployment branch: Birmingham | Actual role: Operative Skilled | Jobs: 400274 | Customers: Access UK Ltd | Actual hours: 9.5; source records: 1</x:v>
      </x:c>
      <x:c r="L2480" t="str">
        <x:v>Include</x:v>
      </x:c>
      <x:c r="M2480"/>
      <x:c r="N2480"/>
    </x:row>
    <x:row r="2481">
      <x:c r="A2481" t="str">
        <x:v>Peter Buckley|2026-03-03</x:v>
      </x:c>
      <x:c r="B2481" s="888" t="n">
        <x:v>46084</x:v>
      </x:c>
      <x:c r="C2481" t="str">
        <x:v>Peter Buckley</x:v>
      </x:c>
      <x:c r="D2481" t="str">
        <x:v>Permanent</x:v>
      </x:c>
      <x:c r="E2481" t="str">
        <x:v>Birmingham</x:v>
      </x:c>
      <x:c r="F2481" t="str">
        <x:v>Operative Skilled</x:v>
      </x:c>
      <x:c r="G2481" t="str">
        <x:v>400274, 399506</x:v>
      </x:c>
      <x:c r="H2481" t="str">
        <x:v>Access UK Ltd; HSBC - Storage 2026</x:v>
      </x:c>
      <x:c r="I2481" s="22" t="n">
        <x:v>9</x:v>
      </x:c>
      <x:c r="J2481" t="str">
        <x:v>Worked — 2 records</x:v>
      </x:c>
      <x:c r="K2481" t="str">
        <x:v>Employee 2539; home branch Birmingham; assigned role Operative Skilled | Deployment branch: Birmingham | Actual role: Operative Porter | Jobs: 400274, 399506 | Customers: Access UK Ltd; HSBC - Storage 2026 | Actual hours: 9.0; source records: 2</x:v>
      </x:c>
      <x:c r="L2481" t="str">
        <x:v>Include</x:v>
      </x:c>
      <x:c r="M2481"/>
      <x:c r="N2481"/>
    </x:row>
    <x:row r="2482">
      <x:c r="A2482" t="str">
        <x:v>Peter Buckley|2026-03-04</x:v>
      </x:c>
      <x:c r="B2482" s="888" t="n">
        <x:v>46085</x:v>
      </x:c>
      <x:c r="C2482" t="str">
        <x:v>Peter Buckley</x:v>
      </x:c>
      <x:c r="D2482" t="str">
        <x:v>Permanent</x:v>
      </x:c>
      <x:c r="E2482" t="str">
        <x:v>Birmingham</x:v>
      </x:c>
      <x:c r="F2482" t="str">
        <x:v>Operative Skilled</x:v>
      </x:c>
      <x:c r="G2482" t="str">
        <x:v>400212, 400716</x:v>
      </x:c>
      <x:c r="H2482" t="str">
        <x:v>Midland Heart</x:v>
      </x:c>
      <x:c r="I2482" s="22" t="n">
        <x:v>7</x:v>
      </x:c>
      <x:c r="J2482" t="str">
        <x:v>Worked — 2 records</x:v>
      </x:c>
      <x:c r="K2482" t="str">
        <x:v>Employee 2539; home branch Birmingham; assigned role Operative Skilled | Deployment branch: Birmingham | Actual role: Operative Skilled | Jobs: 400212, 400716 | Customers: Midland Heart | Actual hours: 7.0; source records: 2</x:v>
      </x:c>
      <x:c r="L2482" t="str">
        <x:v>Include</x:v>
      </x:c>
      <x:c r="M2482"/>
      <x:c r="N2482"/>
    </x:row>
    <x:row r="2483">
      <x:c r="A2483" t="str">
        <x:v>Peter Buckley|2026-03-05</x:v>
      </x:c>
      <x:c r="B2483" s="888" t="n">
        <x:v>46086</x:v>
      </x:c>
      <x:c r="C2483" t="str">
        <x:v>Peter Buckley</x:v>
      </x:c>
      <x:c r="D2483" t="str">
        <x:v>Permanent</x:v>
      </x:c>
      <x:c r="E2483" t="str">
        <x:v>Birmingham</x:v>
      </x:c>
      <x:c r="F2483" t="str">
        <x:v>Operative Skilled</x:v>
      </x:c>
      <x:c r="G2483" t="str">
        <x:v>394768</x:v>
      </x:c>
      <x:c r="H2483" t="str">
        <x:v>EMCOR UK - UKHSA</x:v>
      </x:c>
      <x:c r="I2483" s="22" t="n">
        <x:v>10</x:v>
      </x:c>
      <x:c r="J2483" t="str">
        <x:v>Worked</x:v>
      </x:c>
      <x:c r="K2483" t="str">
        <x:v>Employee 2539; home branch Birmingham; assigned role Operative Skilled | Deployment branch: Birmingham | Actual role: Operative Skilled | Jobs: 394768 | Customers: EMCOR UK - UKHSA | Actual hours: 10.0; source records: 1</x:v>
      </x:c>
      <x:c r="L2483" t="str">
        <x:v>Include</x:v>
      </x:c>
      <x:c r="M2483"/>
      <x:c r="N2483"/>
    </x:row>
    <x:row r="2484">
      <x:c r="A2484" t="str">
        <x:v>Peter Buckley|2026-03-06</x:v>
      </x:c>
      <x:c r="B2484" s="888" t="n">
        <x:v>46087</x:v>
      </x:c>
      <x:c r="C2484" t="str">
        <x:v>Peter Buckley</x:v>
      </x:c>
      <x:c r="D2484" t="str">
        <x:v>Permanent</x:v>
      </x:c>
      <x:c r="E2484" t="str">
        <x:v>Birmingham</x:v>
      </x:c>
      <x:c r="F2484" t="str">
        <x:v>Operative Skilled</x:v>
      </x:c>
      <x:c r="G2484" t="str">
        <x:v>400737</x:v>
      </x:c>
      <x:c r="H2484" t="str">
        <x:v>HSBC - March 2026 Deliveries</x:v>
      </x:c>
      <x:c r="I2484" s="22" t="n">
        <x:v>8</x:v>
      </x:c>
      <x:c r="J2484" t="str">
        <x:v>Worked</x:v>
      </x:c>
      <x:c r="K2484" t="str">
        <x:v>Employee 2539; home branch Birmingham; assigned role Operative Skilled | Deployment branch: Birmingham | Actual role: Operative Skilled | Jobs: 400737 | Customers: HSBC - March 2026 Deliveries | Actual hours: 8.0; source records: 1</x:v>
      </x:c>
      <x:c r="L2484" t="str">
        <x:v>Include</x:v>
      </x:c>
      <x:c r="M2484"/>
      <x:c r="N2484"/>
    </x:row>
    <x:row r="2485">
      <x:c r="A2485" t="str">
        <x:v>Peter Buckley|2026-03-09</x:v>
      </x:c>
      <x:c r="B2485" s="888" t="n">
        <x:v>46090</x:v>
      </x:c>
      <x:c r="C2485" t="str">
        <x:v>Peter Buckley</x:v>
      </x:c>
      <x:c r="D2485" t="str">
        <x:v>Permanent</x:v>
      </x:c>
      <x:c r="E2485" t="str">
        <x:v>Birmingham</x:v>
      </x:c>
      <x:c r="F2485" t="str">
        <x:v>Operative Skilled</x:v>
      </x:c>
      <x:c r="G2485" t="str">
        <x:v>400520, 386884T</x:v>
      </x:c>
      <x:c r="H2485" t="str">
        <x:v>Anglian Water; Restore Harrow Green</x:v>
      </x:c>
      <x:c r="I2485" s="22" t="n">
        <x:v>22</x:v>
      </x:c>
      <x:c r="J2485" t="str">
        <x:v>Worked — 2 records</x:v>
      </x:c>
      <x:c r="K2485" t="str">
        <x:v>Employee 2539; home branch Birmingham; assigned role Operative Skilled | Deployment branch: Birmingham, Cambridge | Actual role: Operative Skilled | Jobs: 400520, 386884T | Customers: Anglian Water; Restore Harrow Green | Actual hours: 22.0; source records: 2</x:v>
      </x:c>
      <x:c r="L2485" t="str">
        <x:v>Include</x:v>
      </x:c>
      <x:c r="M2485"/>
      <x:c r="N2485"/>
    </x:row>
    <x:row r="2486">
      <x:c r="A2486" t="str">
        <x:v>Peter Buckley|2026-03-10</x:v>
      </x:c>
      <x:c r="B2486" s="888" t="n">
        <x:v>46091</x:v>
      </x:c>
      <x:c r="C2486" t="str">
        <x:v>Peter Buckley</x:v>
      </x:c>
      <x:c r="D2486" t="str">
        <x:v>Permanent</x:v>
      </x:c>
      <x:c r="E2486" t="str">
        <x:v>Birmingham</x:v>
      </x:c>
      <x:c r="F2486" t="str">
        <x:v>Operative Skilled</x:v>
      </x:c>
      <x:c r="G2486" t="str">
        <x:v>400520, 386884T</x:v>
      </x:c>
      <x:c r="H2486" t="str">
        <x:v>Anglian Water; Restore Harrow Green</x:v>
      </x:c>
      <x:c r="I2486" s="22" t="n">
        <x:v>19.5</x:v>
      </x:c>
      <x:c r="J2486" t="str">
        <x:v>Worked — 2 records</x:v>
      </x:c>
      <x:c r="K2486" t="str">
        <x:v>Employee 2539; home branch Birmingham; assigned role Operative Skilled | Deployment branch: Birmingham, Cambridge | Actual role: Operative Skilled | Jobs: 400520, 386884T | Customers: Anglian Water; Restore Harrow Green | Actual hours: 19.5; source records: 2</x:v>
      </x:c>
      <x:c r="L2486" t="str">
        <x:v>Include</x:v>
      </x:c>
      <x:c r="M2486"/>
      <x:c r="N2486"/>
    </x:row>
    <x:row r="2487">
      <x:c r="A2487" t="str">
        <x:v>Peter Buckley|2026-03-11</x:v>
      </x:c>
      <x:c r="B2487" s="888" t="n">
        <x:v>46092</x:v>
      </x:c>
      <x:c r="C2487" t="str">
        <x:v>Peter Buckley</x:v>
      </x:c>
      <x:c r="D2487" t="str">
        <x:v>Permanent</x:v>
      </x:c>
      <x:c r="E2487" t="str">
        <x:v>Birmingham</x:v>
      </x:c>
      <x:c r="F2487" t="str">
        <x:v>Operative Skilled</x:v>
      </x:c>
      <x:c r="G2487" t="str">
        <x:v>386884T</x:v>
      </x:c>
      <x:c r="H2487" t="str">
        <x:v>Restore Harrow Green</x:v>
      </x:c>
      <x:c r="I2487" s="22" t="n">
        <x:v>13.5</x:v>
      </x:c>
      <x:c r="J2487" t="str">
        <x:v>Worked</x:v>
      </x:c>
      <x:c r="K2487" t="str">
        <x:v>Employee 2539; home branch Birmingham; assigned role Operative Skilled | Deployment branch: Birmingham | Actual role: Operative Skilled | Jobs: 386884T | Customers: Restore Harrow Green | Actual hours: 13.5; source records: 1</x:v>
      </x:c>
      <x:c r="L2487" t="str">
        <x:v>Include</x:v>
      </x:c>
      <x:c r="M2487"/>
      <x:c r="N2487"/>
    </x:row>
    <x:row r="2488">
      <x:c r="A2488" t="str">
        <x:v>Peter Buckley|2026-03-12</x:v>
      </x:c>
      <x:c r="B2488" s="888" t="n">
        <x:v>46093</x:v>
      </x:c>
      <x:c r="C2488" t="str">
        <x:v>Peter Buckley</x:v>
      </x:c>
      <x:c r="D2488" t="str">
        <x:v>Permanent</x:v>
      </x:c>
      <x:c r="E2488" t="str">
        <x:v>Birmingham</x:v>
      </x:c>
      <x:c r="F2488" t="str">
        <x:v>Operative Skilled</x:v>
      </x:c>
      <x:c r="G2488" t="str">
        <x:v>400752, 399506</x:v>
      </x:c>
      <x:c r="H2488" t="str">
        <x:v>Birmingham City Council; HSBC - Storage 2026</x:v>
      </x:c>
      <x:c r="I2488" s="22" t="n">
        <x:v>8</x:v>
      </x:c>
      <x:c r="J2488" t="str">
        <x:v>Worked — 2 records</x:v>
      </x:c>
      <x:c r="K2488" t="str">
        <x:v>Employee 2539; home branch Birmingham; assigned role Operative Skilled | Deployment branch: Birmingham | Actual role: Operative Porter, Operative Skilled | Jobs: 400752, 399506 | Customers: Birmingham City Council; HSBC - Storage 2026 | Actual hours: 8.0; source records: 2</x:v>
      </x:c>
      <x:c r="L2488" t="str">
        <x:v>Include</x:v>
      </x:c>
      <x:c r="M2488"/>
      <x:c r="N2488"/>
    </x:row>
    <x:row r="2489">
      <x:c r="A2489" t="str">
        <x:v>Peter Buckley|2026-03-13</x:v>
      </x:c>
      <x:c r="B2489" s="888" t="n">
        <x:v>46094</x:v>
      </x:c>
      <x:c r="C2489" t="str">
        <x:v>Peter Buckley</x:v>
      </x:c>
      <x:c r="D2489" t="str">
        <x:v>Permanent</x:v>
      </x:c>
      <x:c r="E2489" t="str">
        <x:v>Birmingham</x:v>
      </x:c>
      <x:c r="F2489" t="str">
        <x:v>Operative Skilled</x:v>
      </x:c>
      <x:c r="G2489" t="str">
        <x:v>400343, 386884T</x:v>
      </x:c>
      <x:c r="H2489" t="str">
        <x:v>Midland Heart Limited; Restore Harrow Green</x:v>
      </x:c>
      <x:c r="I2489" s="22" t="n">
        <x:v>9.5</x:v>
      </x:c>
      <x:c r="J2489" t="str">
        <x:v>Worked — 2 records</x:v>
      </x:c>
      <x:c r="K2489" t="str">
        <x:v>Employee 2539; home branch Birmingham; assigned role Operative Skilled | Deployment branch: Birmingham | Actual role: Operative Porter, Operative Skilled | Jobs: 400343, 386884T | Customers: Midland Heart Limited; Restore Harrow Green | Actual hours: 9.5; source records: 2</x:v>
      </x:c>
      <x:c r="L2489" t="str">
        <x:v>Include</x:v>
      </x:c>
      <x:c r="M2489"/>
      <x:c r="N2489"/>
    </x:row>
    <x:row r="2490">
      <x:c r="A2490" t="str">
        <x:v>Peter Buckley|2026-03-16</x:v>
      </x:c>
      <x:c r="B2490" s="888" t="n">
        <x:v>46097</x:v>
      </x:c>
      <x:c r="C2490" t="str">
        <x:v>Peter Buckley</x:v>
      </x:c>
      <x:c r="D2490" t="str">
        <x:v>Permanent</x:v>
      </x:c>
      <x:c r="E2490" t="str">
        <x:v>Birmingham</x:v>
      </x:c>
      <x:c r="F2490" t="str">
        <x:v>Operative Skilled</x:v>
      </x:c>
      <x:c r="G2490" t="str">
        <x:v>394769</x:v>
      </x:c>
      <x:c r="H2490" t="str">
        <x:v>Cranfield University</x:v>
      </x:c>
      <x:c r="I2490" s="22" t="n">
        <x:v>10.5</x:v>
      </x:c>
      <x:c r="J2490" t="str">
        <x:v>Worked</x:v>
      </x:c>
      <x:c r="K2490" t="str">
        <x:v>Employee 2539; home branch Birmingham; assigned role Operative Skilled | Deployment branch: Birmingham | Actual role: Operative Skilled | Jobs: 394769 | Customers: Cranfield University | Actual hours: 10.5; source records: 1</x:v>
      </x:c>
      <x:c r="L2490" t="str">
        <x:v>Include</x:v>
      </x:c>
      <x:c r="M2490"/>
      <x:c r="N2490"/>
    </x:row>
    <x:row r="2491">
      <x:c r="A2491" t="str">
        <x:v>Peter Buckley|2026-03-17</x:v>
      </x:c>
      <x:c r="B2491" s="888" t="n">
        <x:v>46098</x:v>
      </x:c>
      <x:c r="C2491" t="str">
        <x:v>Peter Buckley</x:v>
      </x:c>
      <x:c r="D2491" t="str">
        <x:v>Permanent</x:v>
      </x:c>
      <x:c r="E2491" t="str">
        <x:v>Birmingham</x:v>
      </x:c>
      <x:c r="F2491" t="str">
        <x:v>Operative Skilled</x:v>
      </x:c>
      <x:c r="G2491" t="str">
        <x:v>400206</x:v>
      </x:c>
      <x:c r="H2491" t="str">
        <x:v>Midland Heart Limited</x:v>
      </x:c>
      <x:c r="I2491" s="22" t="n">
        <x:v>8.5</x:v>
      </x:c>
      <x:c r="J2491" t="str">
        <x:v>Worked</x:v>
      </x:c>
      <x:c r="K2491" t="str">
        <x:v>Employee 2539; home branch Birmingham; assigned role Operative Skilled | Deployment branch: Birmingham | Actual role: Operative Skilled | Jobs: 400206 | Customers: Midland Heart Limited | Actual hours: 8.5; source records: 1</x:v>
      </x:c>
      <x:c r="L2491" t="str">
        <x:v>Include</x:v>
      </x:c>
      <x:c r="M2491"/>
      <x:c r="N2491"/>
    </x:row>
    <x:row r="2492">
      <x:c r="A2492" t="str">
        <x:v>Peter Buckley|2026-03-18</x:v>
      </x:c>
      <x:c r="B2492" s="888" t="n">
        <x:v>46099</x:v>
      </x:c>
      <x:c r="C2492" t="str">
        <x:v>Peter Buckley</x:v>
      </x:c>
      <x:c r="D2492" t="str">
        <x:v>Permanent</x:v>
      </x:c>
      <x:c r="E2492" t="str">
        <x:v>Birmingham</x:v>
      </x:c>
      <x:c r="F2492" t="str">
        <x:v>Operative Skilled</x:v>
      </x:c>
      <x:c r="G2492" t="str">
        <x:v>399577</x:v>
      </x:c>
      <x:c r="H2492" t="str">
        <x:v>Forresters IP LLP</x:v>
      </x:c>
      <x:c r="I2492" s="22" t="n">
        <x:v>9</x:v>
      </x:c>
      <x:c r="J2492" t="str">
        <x:v>Worked</x:v>
      </x:c>
      <x:c r="K2492" t="str">
        <x:v>Employee 2539; home branch Birmingham; assigned role Operative Skilled | Deployment branch: Birmingham | Actual role: Operative Skilled | Jobs: 399577 | Customers: Forresters IP LLP | Actual hours: 9.0; source records: 1</x:v>
      </x:c>
      <x:c r="L2492" t="str">
        <x:v>Include</x:v>
      </x:c>
      <x:c r="M2492"/>
      <x:c r="N2492"/>
    </x:row>
    <x:row r="2493">
      <x:c r="A2493" t="str">
        <x:v>Peter Buckley|2026-03-19</x:v>
      </x:c>
      <x:c r="B2493" s="888" t="n">
        <x:v>46100</x:v>
      </x:c>
      <x:c r="C2493" t="str">
        <x:v>Peter Buckley</x:v>
      </x:c>
      <x:c r="D2493" t="str">
        <x:v>Permanent</x:v>
      </x:c>
      <x:c r="E2493" t="str">
        <x:v>Birmingham</x:v>
      </x:c>
      <x:c r="F2493" t="str">
        <x:v>Operative Skilled</x:v>
      </x:c>
      <x:c r="G2493" t="str">
        <x:v>399690A</x:v>
      </x:c>
      <x:c r="H2493" t="str">
        <x:v>Ministry of Justice</x:v>
      </x:c>
      <x:c r="I2493" s="22" t="n">
        <x:v>8.5</x:v>
      </x:c>
      <x:c r="J2493" t="str">
        <x:v>Worked</x:v>
      </x:c>
      <x:c r="K2493" t="str">
        <x:v>Employee 2539; home branch Birmingham; assigned role Operative Skilled | Deployment branch: Birmingham | Actual role: Operative Skilled | Jobs: 399690A | Customers: Ministry of Justice | Actual hours: 8.5; source records: 1</x:v>
      </x:c>
      <x:c r="L2493" t="str">
        <x:v>Include</x:v>
      </x:c>
      <x:c r="M2493"/>
      <x:c r="N2493"/>
    </x:row>
    <x:row r="2494">
      <x:c r="A2494" t="str">
        <x:v>Peter Buckley|2026-03-20</x:v>
      </x:c>
      <x:c r="B2494" s="888" t="n">
        <x:v>46101</x:v>
      </x:c>
      <x:c r="C2494" t="str">
        <x:v>Peter Buckley</x:v>
      </x:c>
      <x:c r="D2494" t="str">
        <x:v>Permanent</x:v>
      </x:c>
      <x:c r="E2494" t="str">
        <x:v>Birmingham</x:v>
      </x:c>
      <x:c r="F2494" t="str">
        <x:v>Operative Skilled</x:v>
      </x:c>
      <x:c r="G2494" t="str">
        <x:v>400751</x:v>
      </x:c>
      <x:c r="H2494" t="str">
        <x:v>Jaguar Land Rover Limited</x:v>
      </x:c>
      <x:c r="I2494" s="22" t="n">
        <x:v>7.5</x:v>
      </x:c>
      <x:c r="J2494" t="str">
        <x:v>Worked</x:v>
      </x:c>
      <x:c r="K2494" t="str">
        <x:v>Employee 2539; home branch Birmingham; assigned role Operative Skilled | Deployment branch: Birmingham | Actual role: Operative Porter | Jobs: 400751 | Customers: Jaguar Land Rover Limited | Actual hours: 7.5; source records: 1</x:v>
      </x:c>
      <x:c r="L2494" t="str">
        <x:v>Include</x:v>
      </x:c>
      <x:c r="M2494"/>
      <x:c r="N2494"/>
    </x:row>
    <x:row r="2495">
      <x:c r="A2495" t="str">
        <x:v>Peter Buckley|2026-03-23</x:v>
      </x:c>
      <x:c r="B2495" s="888" t="n">
        <x:v>46104</x:v>
      </x:c>
      <x:c r="C2495" t="str">
        <x:v>Peter Buckley</x:v>
      </x:c>
      <x:c r="D2495" t="str">
        <x:v>Permanent</x:v>
      </x:c>
      <x:c r="E2495" t="str">
        <x:v>Birmingham</x:v>
      </x:c>
      <x:c r="F2495" t="str">
        <x:v>Operative Skilled</x:v>
      </x:c>
      <x:c r="G2495" t="str">
        <x:v>394769</x:v>
      </x:c>
      <x:c r="H2495" t="str">
        <x:v>Cranfield University</x:v>
      </x:c>
      <x:c r="I2495" s="22" t="n">
        <x:v>8.75</x:v>
      </x:c>
      <x:c r="J2495" t="str">
        <x:v>Worked</x:v>
      </x:c>
      <x:c r="K2495" t="str">
        <x:v>Employee 2539; home branch Birmingham; assigned role Operative Skilled | Deployment branch: Birmingham | Actual role: Operative Skilled | Jobs: 394769 | Customers: Cranfield University | Actual hours: 8.8; source records: 1</x:v>
      </x:c>
      <x:c r="L2495" t="str">
        <x:v>Include</x:v>
      </x:c>
      <x:c r="M2495"/>
      <x:c r="N2495"/>
    </x:row>
    <x:row r="2496">
      <x:c r="A2496" t="str">
        <x:v>Peter Buckley|2026-03-24</x:v>
      </x:c>
      <x:c r="B2496" s="888" t="n">
        <x:v>46105</x:v>
      </x:c>
      <x:c r="C2496" t="str">
        <x:v>Peter Buckley</x:v>
      </x:c>
      <x:c r="D2496" t="str">
        <x:v>Permanent</x:v>
      </x:c>
      <x:c r="E2496" t="str">
        <x:v>Birmingham</x:v>
      </x:c>
      <x:c r="F2496" t="str">
        <x:v>Operative Skilled</x:v>
      </x:c>
      <x:c r="G2496" t="str">
        <x:v>394769</x:v>
      </x:c>
      <x:c r="H2496" t="str">
        <x:v>Cranfield University</x:v>
      </x:c>
      <x:c r="I2496" s="22" t="n">
        <x:v>8</x:v>
      </x:c>
      <x:c r="J2496" t="str">
        <x:v>Worked</x:v>
      </x:c>
      <x:c r="K2496" t="str">
        <x:v>Employee 2539; home branch Birmingham; assigned role Operative Skilled | Deployment branch: Birmingham | Actual role: Operative Skilled | Jobs: 394769 | Customers: Cranfield University | Actual hours: 8.0; source records: 1</x:v>
      </x:c>
      <x:c r="L2496" t="str">
        <x:v>Include</x:v>
      </x:c>
      <x:c r="M2496"/>
      <x:c r="N2496"/>
    </x:row>
    <x:row r="2497">
      <x:c r="A2497" t="str">
        <x:v>Peter Buckley|2026-03-25</x:v>
      </x:c>
      <x:c r="B2497" s="888" t="n">
        <x:v>46106</x:v>
      </x:c>
      <x:c r="C2497" t="str">
        <x:v>Peter Buckley</x:v>
      </x:c>
      <x:c r="D2497" t="str">
        <x:v>Permanent</x:v>
      </x:c>
      <x:c r="E2497" t="str">
        <x:v>Birmingham</x:v>
      </x:c>
      <x:c r="F2497" t="str">
        <x:v>Operative Skilled</x:v>
      </x:c>
      <x:c r="G2497" t="str">
        <x:v>401135</x:v>
      </x:c>
      <x:c r="H2497" t="str">
        <x:v>Midland Heart Limited</x:v>
      </x:c>
      <x:c r="I2497" s="22" t="n">
        <x:v>8.5</x:v>
      </x:c>
      <x:c r="J2497" t="str">
        <x:v>Worked</x:v>
      </x:c>
      <x:c r="K2497" t="str">
        <x:v>Employee 2539; home branch Birmingham; assigned role Operative Skilled | Deployment branch: Birmingham | Actual role: Operative Skilled | Jobs: 401135 | Customers: Midland Heart Limited | Actual hours: 8.5; source records: 1</x:v>
      </x:c>
      <x:c r="L2497" t="str">
        <x:v>Include</x:v>
      </x:c>
      <x:c r="M2497"/>
      <x:c r="N2497"/>
    </x:row>
    <x:row r="2498">
      <x:c r="A2498" t="str">
        <x:v>Peter Buckley|2026-03-27</x:v>
      </x:c>
      <x:c r="B2498" s="888" t="n">
        <x:v>46108</x:v>
      </x:c>
      <x:c r="C2498" t="str">
        <x:v>Peter Buckley</x:v>
      </x:c>
      <x:c r="D2498" t="str">
        <x:v>Permanent</x:v>
      </x:c>
      <x:c r="E2498" t="str">
        <x:v>Birmingham</x:v>
      </x:c>
      <x:c r="F2498" t="str">
        <x:v>Operative Skilled</x:v>
      </x:c>
      <x:c r="G2498" t="str">
        <x:v>399577</x:v>
      </x:c>
      <x:c r="H2498" t="str">
        <x:v>Forresters IP LLP</x:v>
      </x:c>
      <x:c r="I2498" s="22" t="n">
        <x:v>7.5</x:v>
      </x:c>
      <x:c r="J2498" t="str">
        <x:v>Worked</x:v>
      </x:c>
      <x:c r="K2498" t="str">
        <x:v>Employee 2539; home branch Birmingham; assigned role Operative Skilled | Deployment branch: Birmingham | Actual role: Operative Skilled | Jobs: 399577 | Customers: Forresters IP LLP | Actual hours: 7.5; source records: 1</x:v>
      </x:c>
      <x:c r="L2498" t="str">
        <x:v>Include</x:v>
      </x:c>
      <x:c r="M2498"/>
      <x:c r="N2498"/>
    </x:row>
    <x:row r="2499">
      <x:c r="A2499" t="str">
        <x:v>Peter Buckley|2026-03-28</x:v>
      </x:c>
      <x:c r="B2499" s="888" t="n">
        <x:v>46109</x:v>
      </x:c>
      <x:c r="C2499" t="str">
        <x:v>Peter Buckley</x:v>
      </x:c>
      <x:c r="D2499" t="str">
        <x:v>Permanent</x:v>
      </x:c>
      <x:c r="E2499" t="str">
        <x:v>Birmingham</x:v>
      </x:c>
      <x:c r="F2499" t="str">
        <x:v>Operative Skilled</x:v>
      </x:c>
      <x:c r="G2499" t="str">
        <x:v>399577</x:v>
      </x:c>
      <x:c r="H2499" t="str">
        <x:v>Forresters IP LLP</x:v>
      </x:c>
      <x:c r="I2499" s="22" t="n">
        <x:v>6.75</x:v>
      </x:c>
      <x:c r="J2499" t="str">
        <x:v>Worked</x:v>
      </x:c>
      <x:c r="K2499" t="str">
        <x:v>Employee 2539; home branch Birmingham; assigned role Operative Skilled | Deployment branch: Birmingham | Actual role: Operative Skilled | Jobs: 399577 | Customers: Forresters IP LLP | Actual hours: 6.8; source records: 1</x:v>
      </x:c>
      <x:c r="L2499" t="str">
        <x:v>Include</x:v>
      </x:c>
      <x:c r="M2499"/>
      <x:c r="N2499"/>
    </x:row>
    <x:row r="2500">
      <x:c r="A2500" t="str">
        <x:v>Peter Buckley|2026-03-30</x:v>
      </x:c>
      <x:c r="B2500" s="888" t="n">
        <x:v>46111</x:v>
      </x:c>
      <x:c r="C2500" t="str">
        <x:v>Peter Buckley</x:v>
      </x:c>
      <x:c r="D2500" t="str">
        <x:v>Permanent</x:v>
      </x:c>
      <x:c r="E2500" t="str">
        <x:v>Birmingham</x:v>
      </x:c>
      <x:c r="F2500" t="str">
        <x:v>Operative Skilled</x:v>
      </x:c>
      <x:c r="G2500" t="str">
        <x:v>399577</x:v>
      </x:c>
      <x:c r="H2500" t="str">
        <x:v>Forresters IP LLP</x:v>
      </x:c>
      <x:c r="I2500" s="22" t="n">
        <x:v>8.5</x:v>
      </x:c>
      <x:c r="J2500" t="str">
        <x:v>Worked</x:v>
      </x:c>
      <x:c r="K2500" t="str">
        <x:v>Employee 2539; home branch Birmingham; assigned role Operative Skilled | Deployment branch: Birmingham | Actual role: Operative Skilled | Jobs: 399577 | Customers: Forresters IP LLP | Actual hours: 8.5; source records: 1</x:v>
      </x:c>
      <x:c r="L2500" t="str">
        <x:v>Include</x:v>
      </x:c>
      <x:c r="M2500"/>
      <x:c r="N2500"/>
    </x:row>
    <x:row r="2501">
      <x:c r="A2501" t="str">
        <x:v>Peter Buckley|2026-03-31</x:v>
      </x:c>
      <x:c r="B2501" s="888" t="n">
        <x:v>46112</x:v>
      </x:c>
      <x:c r="C2501" t="str">
        <x:v>Peter Buckley</x:v>
      </x:c>
      <x:c r="D2501" t="str">
        <x:v>Permanent</x:v>
      </x:c>
      <x:c r="E2501" t="str">
        <x:v>Birmingham</x:v>
      </x:c>
      <x:c r="F2501" t="str">
        <x:v>Operative Skilled</x:v>
      </x:c>
      <x:c r="G2501" t="str">
        <x:v>397571</x:v>
      </x:c>
      <x:c r="H2501" t="str">
        <x:v>Birmingham City Council Thornbury Road</x:v>
      </x:c>
      <x:c r="I2501" s="22" t="n">
        <x:v>8.5</x:v>
      </x:c>
      <x:c r="J2501" t="str">
        <x:v>Worked</x:v>
      </x:c>
      <x:c r="K2501" t="str">
        <x:v>Employee 2539; home branch Birmingham; assigned role Operative Skilled | Deployment branch: Birmingham | Actual role: Operative Skilled | Jobs: 397571 | Customers: Birmingham City Council Thornbury Road | Actual hours: 8.5; source records: 1</x:v>
      </x:c>
      <x:c r="L2501" t="str">
        <x:v>Include</x:v>
      </x:c>
      <x:c r="M2501"/>
      <x:c r="N2501"/>
    </x:row>
    <x:row r="2502">
      <x:c r="A2502" t="str">
        <x:v>R Chohan (B)|2026-03-01</x:v>
      </x:c>
      <x:c r="B2502" s="888" t="n">
        <x:v>46082</x:v>
      </x:c>
      <x:c r="C2502" t="str">
        <x:v>R Chohan (B)</x:v>
      </x:c>
      <x:c r="D2502" t="str">
        <x:v>Permanent</x:v>
      </x:c>
      <x:c r="E2502" t="str">
        <x:v>Thurrock</x:v>
      </x:c>
      <x:c r="F2502" t="str">
        <x:v>Operative Skilled</x:v>
      </x:c>
      <x:c r="G2502" t="str">
        <x:v>400150</x:v>
      </x:c>
      <x:c r="H2502" t="str">
        <x:v>Cooke, Young &amp; Keidan LLP</x:v>
      </x:c>
      <x:c r="I2502" s="22" t="n">
        <x:v>5.5</x:v>
      </x:c>
      <x:c r="J2502" t="str">
        <x:v>Worked</x:v>
      </x:c>
      <x:c r="K2502" t="str">
        <x:v>Employee 2253; home branch Thurrock; assigned role Operative Skilled | Deployment branch: Thurrock | Actual role: Operative Skilled | Jobs: 400150 | Customers: Cooke, Young &amp; Keidan LLP | Actual hours: 5.5; source records: 1</x:v>
      </x:c>
      <x:c r="L2502" t="str">
        <x:v>Include</x:v>
      </x:c>
      <x:c r="M2502"/>
      <x:c r="N2502"/>
    </x:row>
    <x:row r="2503">
      <x:c r="A2503" t="str">
        <x:v>R Chohan (B)|2026-03-02</x:v>
      </x:c>
      <x:c r="B2503" s="888" t="n">
        <x:v>46083</x:v>
      </x:c>
      <x:c r="C2503" t="str">
        <x:v>R Chohan (B)</x:v>
      </x:c>
      <x:c r="D2503" t="str">
        <x:v>Permanent</x:v>
      </x:c>
      <x:c r="E2503" t="str">
        <x:v>Thurrock</x:v>
      </x:c>
      <x:c r="F2503" t="str">
        <x:v>Operative Skilled</x:v>
      </x:c>
      <x:c r="G2503" t="str">
        <x:v>396207</x:v>
      </x:c>
      <x:c r="H2503" t="str">
        <x:v>Linklaters LLP</x:v>
      </x:c>
      <x:c r="I2503" s="22" t="n">
        <x:v>9.5</x:v>
      </x:c>
      <x:c r="J2503" t="str">
        <x:v>Worked</x:v>
      </x:c>
      <x:c r="K2503" t="str">
        <x:v>Employee 2253; home branch Thurrock; assigned role Operative Skilled | Deployment branch: Thurrock | Actual role: Operative Skilled | Jobs: 396207 | Customers: Linklaters LLP | Actual hours: 9.5; source records: 1</x:v>
      </x:c>
      <x:c r="L2503" t="str">
        <x:v>Include</x:v>
      </x:c>
      <x:c r="M2503"/>
      <x:c r="N2503"/>
    </x:row>
    <x:row r="2504">
      <x:c r="A2504" t="str">
        <x:v>R Chohan (B)|2026-03-03</x:v>
      </x:c>
      <x:c r="B2504" s="888" t="n">
        <x:v>46084</x:v>
      </x:c>
      <x:c r="C2504" t="str">
        <x:v>R Chohan (B)</x:v>
      </x:c>
      <x:c r="D2504" t="str">
        <x:v>Permanent</x:v>
      </x:c>
      <x:c r="E2504" t="str">
        <x:v>Thurrock</x:v>
      </x:c>
      <x:c r="F2504" t="str">
        <x:v>Operative Skilled</x:v>
      </x:c>
      <x:c r="G2504" t="str">
        <x:v>396207</x:v>
      </x:c>
      <x:c r="H2504" t="str">
        <x:v>Linklaters LLP</x:v>
      </x:c>
      <x:c r="I2504" s="22" t="n">
        <x:v>9.5</x:v>
      </x:c>
      <x:c r="J2504" t="str">
        <x:v>Worked</x:v>
      </x:c>
      <x:c r="K2504" t="str">
        <x:v>Employee 2253; home branch Thurrock; assigned role Operative Skilled | Deployment branch: Thurrock | Actual role: Operative Skilled | Jobs: 396207 | Customers: Linklaters LLP | Actual hours: 9.5; source records: 1</x:v>
      </x:c>
      <x:c r="L2504" t="str">
        <x:v>Include</x:v>
      </x:c>
      <x:c r="M2504"/>
      <x:c r="N2504"/>
    </x:row>
    <x:row r="2505">
      <x:c r="A2505" t="str">
        <x:v>R Chohan (B)|2026-03-04</x:v>
      </x:c>
      <x:c r="B2505" s="888" t="n">
        <x:v>46085</x:v>
      </x:c>
      <x:c r="C2505" t="str">
        <x:v>R Chohan (B)</x:v>
      </x:c>
      <x:c r="D2505" t="str">
        <x:v>Permanent</x:v>
      </x:c>
      <x:c r="E2505" t="str">
        <x:v>Thurrock</x:v>
      </x:c>
      <x:c r="F2505" t="str">
        <x:v>Operative Skilled</x:v>
      </x:c>
      <x:c r="G2505" t="str">
        <x:v>396207</x:v>
      </x:c>
      <x:c r="H2505" t="str">
        <x:v>Linklaters LLP</x:v>
      </x:c>
      <x:c r="I2505" s="22" t="n">
        <x:v>9.5</x:v>
      </x:c>
      <x:c r="J2505" t="str">
        <x:v>Worked</x:v>
      </x:c>
      <x:c r="K2505" t="str">
        <x:v>Employee 2253; home branch Thurrock; assigned role Operative Skilled | Deployment branch: Thurrock | Actual role: Operative Skilled | Jobs: 396207 | Customers: Linklaters LLP | Actual hours: 9.5; source records: 1</x:v>
      </x:c>
      <x:c r="L2505" t="str">
        <x:v>Include</x:v>
      </x:c>
      <x:c r="M2505"/>
      <x:c r="N2505"/>
    </x:row>
    <x:row r="2506">
      <x:c r="A2506" t="str">
        <x:v>R Chohan (B)|2026-03-05</x:v>
      </x:c>
      <x:c r="B2506" s="888" t="n">
        <x:v>46086</x:v>
      </x:c>
      <x:c r="C2506" t="str">
        <x:v>R Chohan (B)</x:v>
      </x:c>
      <x:c r="D2506" t="str">
        <x:v>Permanent</x:v>
      </x:c>
      <x:c r="E2506" t="str">
        <x:v>Thurrock</x:v>
      </x:c>
      <x:c r="F2506" t="str">
        <x:v>Operative Skilled</x:v>
      </x:c>
      <x:c r="G2506" t="str">
        <x:v>400403</x:v>
      </x:c>
      <x:c r="H2506" t="str">
        <x:v>Knotel UK Ltd</x:v>
      </x:c>
      <x:c r="I2506" s="22" t="n">
        <x:v>6.5</x:v>
      </x:c>
      <x:c r="J2506" t="str">
        <x:v>Worked</x:v>
      </x:c>
      <x:c r="K2506" t="str">
        <x:v>Employee 2253; home branch Thurrock; assigned role Operative Skilled | Deployment branch: Thurrock | Actual role: Operative Skilled | Jobs: 400403 | Customers: Knotel UK Ltd | Actual hours: 6.5; source records: 1</x:v>
      </x:c>
      <x:c r="L2506" t="str">
        <x:v>Include</x:v>
      </x:c>
      <x:c r="M2506"/>
      <x:c r="N2506"/>
    </x:row>
    <x:row r="2507">
      <x:c r="A2507" t="str">
        <x:v>R Chohan (B)|2026-03-06</x:v>
      </x:c>
      <x:c r="B2507" s="888" t="n">
        <x:v>46087</x:v>
      </x:c>
      <x:c r="C2507" t="str">
        <x:v>R Chohan (B)</x:v>
      </x:c>
      <x:c r="D2507" t="str">
        <x:v>Permanent</x:v>
      </x:c>
      <x:c r="E2507" t="str">
        <x:v>Thurrock</x:v>
      </x:c>
      <x:c r="F2507" t="str">
        <x:v>Operative Skilled</x:v>
      </x:c>
      <x:c r="G2507" t="str">
        <x:v>396207</x:v>
      </x:c>
      <x:c r="H2507" t="str">
        <x:v>Linklaters LLP</x:v>
      </x:c>
      <x:c r="I2507" s="22" t="n">
        <x:v>9</x:v>
      </x:c>
      <x:c r="J2507" t="str">
        <x:v>Worked</x:v>
      </x:c>
      <x:c r="K2507" t="str">
        <x:v>Employee 2253; home branch Thurrock; assigned role Operative Skilled | Deployment branch: Thurrock | Actual role: Operative Skilled | Jobs: 396207 | Customers: Linklaters LLP | Actual hours: 9.0; source records: 1</x:v>
      </x:c>
      <x:c r="L2507" t="str">
        <x:v>Include</x:v>
      </x:c>
      <x:c r="M2507"/>
      <x:c r="N2507"/>
    </x:row>
    <x:row r="2508">
      <x:c r="A2508" t="str">
        <x:v>R Chohan (B)|2026-03-07</x:v>
      </x:c>
      <x:c r="B2508" s="888" t="n">
        <x:v>46088</x:v>
      </x:c>
      <x:c r="C2508" t="str">
        <x:v>R Chohan (B)</x:v>
      </x:c>
      <x:c r="D2508" t="str">
        <x:v>Permanent</x:v>
      </x:c>
      <x:c r="E2508" t="str">
        <x:v>Thurrock</x:v>
      </x:c>
      <x:c r="F2508" t="str">
        <x:v>Operative Skilled</x:v>
      </x:c>
      <x:c r="G2508" t="str">
        <x:v>396207</x:v>
      </x:c>
      <x:c r="H2508" t="str">
        <x:v>Linklaters LLP</x:v>
      </x:c>
      <x:c r="I2508" s="22" t="n">
        <x:v>8</x:v>
      </x:c>
      <x:c r="J2508" t="str">
        <x:v>Worked</x:v>
      </x:c>
      <x:c r="K2508" t="str">
        <x:v>Employee 2253; home branch Thurrock; assigned role Operative Skilled | Deployment branch: Thurrock | Actual role: Operative Porter | Jobs: 396207 | Customers: Linklaters LLP | Actual hours: 8.0; source records: 1</x:v>
      </x:c>
      <x:c r="L2508" t="str">
        <x:v>Include</x:v>
      </x:c>
      <x:c r="M2508"/>
      <x:c r="N2508"/>
    </x:row>
    <x:row r="2509">
      <x:c r="A2509" t="str">
        <x:v>R Chohan (B)|2026-03-09</x:v>
      </x:c>
      <x:c r="B2509" s="888" t="n">
        <x:v>46090</x:v>
      </x:c>
      <x:c r="C2509" t="str">
        <x:v>R Chohan (B)</x:v>
      </x:c>
      <x:c r="D2509" t="str">
        <x:v>Permanent</x:v>
      </x:c>
      <x:c r="E2509" t="str">
        <x:v>Thurrock</x:v>
      </x:c>
      <x:c r="F2509" t="str">
        <x:v>Operative Skilled</x:v>
      </x:c>
      <x:c r="G2509" t="str">
        <x:v>400403, 400625</x:v>
      </x:c>
      <x:c r="H2509" t="str">
        <x:v>Knotel UK Ltd</x:v>
      </x:c>
      <x:c r="I2509" s="22" t="n">
        <x:v>12.5</x:v>
      </x:c>
      <x:c r="J2509" t="str">
        <x:v>Worked — 2 records</x:v>
      </x:c>
      <x:c r="K2509" t="str">
        <x:v>Employee 2253; home branch Thurrock; assigned role Operative Skilled | Deployment branch: Thurrock | Actual role: Operative Skilled | Jobs: 400403, 400625 | Customers: Knotel UK Ltd | Actual hours: 12.5; source records: 2</x:v>
      </x:c>
      <x:c r="L2509" t="str">
        <x:v>Include</x:v>
      </x:c>
      <x:c r="M2509"/>
      <x:c r="N2509"/>
    </x:row>
    <x:row r="2510">
      <x:c r="A2510" t="str">
        <x:v>R Chohan (B)|2026-03-10</x:v>
      </x:c>
      <x:c r="B2510" s="888" t="n">
        <x:v>46091</x:v>
      </x:c>
      <x:c r="C2510" t="str">
        <x:v>R Chohan (B)</x:v>
      </x:c>
      <x:c r="D2510" t="str">
        <x:v>Permanent</x:v>
      </x:c>
      <x:c r="E2510" t="str">
        <x:v>Thurrock</x:v>
      </x:c>
      <x:c r="F2510" t="str">
        <x:v>Operative Skilled</x:v>
      </x:c>
      <x:c r="G2510" t="str">
        <x:v>396207</x:v>
      </x:c>
      <x:c r="H2510" t="str">
        <x:v>Linklaters LLP</x:v>
      </x:c>
      <x:c r="I2510" s="22" t="n">
        <x:v>15.5</x:v>
      </x:c>
      <x:c r="J2510" t="str">
        <x:v>Worked — 2 records</x:v>
      </x:c>
      <x:c r="K2510" t="str">
        <x:v>Employee 2253; home branch Thurrock; assigned role Operative Skilled | Deployment branch: Thurrock | Actual role: Operative Skilled | Jobs: 396207 | Customers: Linklaters LLP | Actual hours: 15.5; source records: 2</x:v>
      </x:c>
      <x:c r="L2510" t="str">
        <x:v>Include</x:v>
      </x:c>
      <x:c r="M2510"/>
      <x:c r="N2510"/>
    </x:row>
    <x:row r="2511">
      <x:c r="A2511" t="str">
        <x:v>R Chohan (B)|2026-03-11</x:v>
      </x:c>
      <x:c r="B2511" s="888" t="n">
        <x:v>46092</x:v>
      </x:c>
      <x:c r="C2511" t="str">
        <x:v>R Chohan (B)</x:v>
      </x:c>
      <x:c r="D2511" t="str">
        <x:v>Permanent</x:v>
      </x:c>
      <x:c r="E2511" t="str">
        <x:v>Thurrock</x:v>
      </x:c>
      <x:c r="F2511" t="str">
        <x:v>Operative Skilled</x:v>
      </x:c>
      <x:c r="G2511" t="str">
        <x:v>396207</x:v>
      </x:c>
      <x:c r="H2511" t="str">
        <x:v>Linklaters LLP</x:v>
      </x:c>
      <x:c r="I2511" s="22" t="n">
        <x:v>16.5</x:v>
      </x:c>
      <x:c r="J2511" t="str">
        <x:v>Worked — 2 records</x:v>
      </x:c>
      <x:c r="K2511" t="str">
        <x:v>Employee 2253; home branch Thurrock; assigned role Operative Skilled | Deployment branch: Thurrock | Actual role: Operative Skilled | Jobs: 396207 | Customers: Linklaters LLP | Actual hours: 16.5; source records: 2</x:v>
      </x:c>
      <x:c r="L2511" t="str">
        <x:v>Include</x:v>
      </x:c>
      <x:c r="M2511"/>
      <x:c r="N2511"/>
    </x:row>
    <x:row r="2512">
      <x:c r="A2512" t="str">
        <x:v>R Chohan (B)|2026-03-12</x:v>
      </x:c>
      <x:c r="B2512" s="888" t="n">
        <x:v>46093</x:v>
      </x:c>
      <x:c r="C2512" t="str">
        <x:v>R Chohan (B)</x:v>
      </x:c>
      <x:c r="D2512" t="str">
        <x:v>Permanent</x:v>
      </x:c>
      <x:c r="E2512" t="str">
        <x:v>Thurrock</x:v>
      </x:c>
      <x:c r="F2512" t="str">
        <x:v>Operative Skilled</x:v>
      </x:c>
      <x:c r="G2512" t="str">
        <x:v>396207</x:v>
      </x:c>
      <x:c r="H2512" t="str">
        <x:v>Linklaters LLP</x:v>
      </x:c>
      <x:c r="I2512" s="22" t="n">
        <x:v>18.5</x:v>
      </x:c>
      <x:c r="J2512" t="str">
        <x:v>Worked — 2 records</x:v>
      </x:c>
      <x:c r="K2512" t="str">
        <x:v>Employee 2253; home branch Thurrock; assigned role Operative Skilled | Deployment branch: Thurrock | Actual role: Operative Skilled | Jobs: 396207 | Customers: Linklaters LLP | Actual hours: 18.5; source records: 2</x:v>
      </x:c>
      <x:c r="L2512" t="str">
        <x:v>Include</x:v>
      </x:c>
      <x:c r="M2512"/>
      <x:c r="N2512"/>
    </x:row>
    <x:row r="2513">
      <x:c r="A2513" t="str">
        <x:v>R Chohan (B)|2026-03-13</x:v>
      </x:c>
      <x:c r="B2513" s="888" t="n">
        <x:v>46094</x:v>
      </x:c>
      <x:c r="C2513" t="str">
        <x:v>R Chohan (B)</x:v>
      </x:c>
      <x:c r="D2513" t="str">
        <x:v>Permanent</x:v>
      </x:c>
      <x:c r="E2513" t="str">
        <x:v>Thurrock</x:v>
      </x:c>
      <x:c r="F2513" t="str">
        <x:v>Operative Skilled</x:v>
      </x:c>
      <x:c r="G2513" t="str">
        <x:v>396207</x:v>
      </x:c>
      <x:c r="H2513" t="str">
        <x:v>Linklaters LLP</x:v>
      </x:c>
      <x:c r="I2513" s="22" t="n">
        <x:v>16</x:v>
      </x:c>
      <x:c r="J2513" t="str">
        <x:v>Worked — 2 records</x:v>
      </x:c>
      <x:c r="K2513" t="str">
        <x:v>Employee 2253; home branch Thurrock; assigned role Operative Skilled | Deployment branch: Thurrock | Actual role: Operative Skilled | Jobs: 396207 | Customers: Linklaters LLP | Actual hours: 16.0; source records: 2</x:v>
      </x:c>
      <x:c r="L2513" t="str">
        <x:v>Include</x:v>
      </x:c>
      <x:c r="M2513"/>
      <x:c r="N2513"/>
    </x:row>
    <x:row r="2514">
      <x:c r="A2514" t="str">
        <x:v>R Chohan (B)|2026-03-14</x:v>
      </x:c>
      <x:c r="B2514" s="888" t="n">
        <x:v>46095</x:v>
      </x:c>
      <x:c r="C2514" t="str">
        <x:v>R Chohan (B)</x:v>
      </x:c>
      <x:c r="D2514" t="str">
        <x:v>Permanent</x:v>
      </x:c>
      <x:c r="E2514" t="str">
        <x:v>Thurrock</x:v>
      </x:c>
      <x:c r="F2514" t="str">
        <x:v>Operative Skilled</x:v>
      </x:c>
      <x:c r="G2514" t="str">
        <x:v>396207</x:v>
      </x:c>
      <x:c r="H2514" t="str">
        <x:v>Linklaters LLP</x:v>
      </x:c>
      <x:c r="I2514" s="22" t="n">
        <x:v>8</x:v>
      </x:c>
      <x:c r="J2514" t="str">
        <x:v>Worked</x:v>
      </x:c>
      <x:c r="K2514" t="str">
        <x:v>Employee 2253; home branch Thurrock; assigned role Operative Skilled | Deployment branch: Thurrock | Actual role: Operative Skilled | Jobs: 396207 | Customers: Linklaters LLP | Actual hours: 8.0; source records: 1</x:v>
      </x:c>
      <x:c r="L2514" t="str">
        <x:v>Include</x:v>
      </x:c>
      <x:c r="M2514"/>
      <x:c r="N2514"/>
    </x:row>
    <x:row r="2515">
      <x:c r="A2515" t="str">
        <x:v>R Chohan (B)|2026-03-15</x:v>
      </x:c>
      <x:c r="B2515" s="888" t="n">
        <x:v>46096</x:v>
      </x:c>
      <x:c r="C2515" t="str">
        <x:v>R Chohan (B)</x:v>
      </x:c>
      <x:c r="D2515" t="str">
        <x:v>Permanent</x:v>
      </x:c>
      <x:c r="E2515" t="str">
        <x:v>Thurrock</x:v>
      </x:c>
      <x:c r="F2515" t="str">
        <x:v>Operative Skilled</x:v>
      </x:c>
      <x:c r="G2515" t="str">
        <x:v>396207</x:v>
      </x:c>
      <x:c r="H2515" t="str">
        <x:v>Linklaters LLP</x:v>
      </x:c>
      <x:c r="I2515" s="22" t="n">
        <x:v>8</x:v>
      </x:c>
      <x:c r="J2515" t="str">
        <x:v>Worked</x:v>
      </x:c>
      <x:c r="K2515" t="str">
        <x:v>Employee 2253; home branch Thurrock; assigned role Operative Skilled | Deployment branch: Thurrock | Actual role: Operative Skilled | Jobs: 396207 | Customers: Linklaters LLP | Actual hours: 8.0; source records: 1</x:v>
      </x:c>
      <x:c r="L2515" t="str">
        <x:v>Include</x:v>
      </x:c>
      <x:c r="M2515"/>
      <x:c r="N2515"/>
    </x:row>
    <x:row r="2516">
      <x:c r="A2516" t="str">
        <x:v>R Chohan (B)|2026-03-16</x:v>
      </x:c>
      <x:c r="B2516" s="888" t="n">
        <x:v>46097</x:v>
      </x:c>
      <x:c r="C2516" t="str">
        <x:v>R Chohan (B)</x:v>
      </x:c>
      <x:c r="D2516" t="str">
        <x:v>Permanent</x:v>
      </x:c>
      <x:c r="E2516" t="str">
        <x:v>Thurrock</x:v>
      </x:c>
      <x:c r="F2516" t="str">
        <x:v>Operative Skilled</x:v>
      </x:c>
      <x:c r="G2516" t="str">
        <x:v>396207</x:v>
      </x:c>
      <x:c r="H2516" t="str">
        <x:v>Linklaters LLP</x:v>
      </x:c>
      <x:c r="I2516" s="22" t="n">
        <x:v>17</x:v>
      </x:c>
      <x:c r="J2516" t="str">
        <x:v>Worked — 2 records</x:v>
      </x:c>
      <x:c r="K2516" t="str">
        <x:v>Employee 2253; home branch Thurrock; assigned role Operative Skilled | Deployment branch: Thurrock | Actual role: Operative Skilled | Jobs: 396207 | Customers: Linklaters LLP | Actual hours: 17.0; source records: 2</x:v>
      </x:c>
      <x:c r="L2516" t="str">
        <x:v>Include</x:v>
      </x:c>
      <x:c r="M2516"/>
      <x:c r="N2516"/>
    </x:row>
    <x:row r="2517">
      <x:c r="A2517" t="str">
        <x:v>R Chohan (B)|2026-03-17</x:v>
      </x:c>
      <x:c r="B2517" s="888" t="n">
        <x:v>46098</x:v>
      </x:c>
      <x:c r="C2517" t="str">
        <x:v>R Chohan (B)</x:v>
      </x:c>
      <x:c r="D2517" t="str">
        <x:v>Permanent</x:v>
      </x:c>
      <x:c r="E2517" t="str">
        <x:v>Thurrock</x:v>
      </x:c>
      <x:c r="F2517" t="str">
        <x:v>Operative Skilled</x:v>
      </x:c>
      <x:c r="G2517" t="str">
        <x:v>396207</x:v>
      </x:c>
      <x:c r="H2517" t="str">
        <x:v>Linklaters LLP</x:v>
      </x:c>
      <x:c r="I2517" s="22" t="n">
        <x:v>18</x:v>
      </x:c>
      <x:c r="J2517" t="str">
        <x:v>Worked — 2 records</x:v>
      </x:c>
      <x:c r="K2517" t="str">
        <x:v>Employee 2253; home branch Thurrock; assigned role Operative Skilled | Deployment branch: Thurrock | Actual role: Operative Skilled | Jobs: 396207 | Customers: Linklaters LLP | Actual hours: 18.0; source records: 2</x:v>
      </x:c>
      <x:c r="L2517" t="str">
        <x:v>Include</x:v>
      </x:c>
      <x:c r="M2517"/>
      <x:c r="N2517"/>
    </x:row>
    <x:row r="2518">
      <x:c r="A2518" t="str">
        <x:v>R Chohan (B)|2026-03-18</x:v>
      </x:c>
      <x:c r="B2518" s="888" t="n">
        <x:v>46099</x:v>
      </x:c>
      <x:c r="C2518" t="str">
        <x:v>R Chohan (B)</x:v>
      </x:c>
      <x:c r="D2518" t="str">
        <x:v>Permanent</x:v>
      </x:c>
      <x:c r="E2518" t="str">
        <x:v>Thurrock</x:v>
      </x:c>
      <x:c r="F2518" t="str">
        <x:v>Operative Skilled</x:v>
      </x:c>
      <x:c r="G2518" t="str">
        <x:v>396207</x:v>
      </x:c>
      <x:c r="H2518" t="str">
        <x:v>Linklaters LLP</x:v>
      </x:c>
      <x:c r="I2518" s="22" t="n">
        <x:v>18</x:v>
      </x:c>
      <x:c r="J2518" t="str">
        <x:v>Worked — 2 records</x:v>
      </x:c>
      <x:c r="K2518" t="str">
        <x:v>Employee 2253; home branch Thurrock; assigned role Operative Skilled | Deployment branch: Thurrock | Actual role: Operative Skilled | Jobs: 396207 | Customers: Linklaters LLP | Actual hours: 18.0; source records: 2</x:v>
      </x:c>
      <x:c r="L2518" t="str">
        <x:v>Include</x:v>
      </x:c>
      <x:c r="M2518"/>
      <x:c r="N2518"/>
    </x:row>
    <x:row r="2519">
      <x:c r="A2519" t="str">
        <x:v>R Chohan (B)|2026-03-19</x:v>
      </x:c>
      <x:c r="B2519" s="888" t="n">
        <x:v>46100</x:v>
      </x:c>
      <x:c r="C2519" t="str">
        <x:v>R Chohan (B)</x:v>
      </x:c>
      <x:c r="D2519" t="str">
        <x:v>Permanent</x:v>
      </x:c>
      <x:c r="E2519" t="str">
        <x:v>Thurrock</x:v>
      </x:c>
      <x:c r="F2519" t="str">
        <x:v>Operative Skilled</x:v>
      </x:c>
      <x:c r="G2519" t="str">
        <x:v>396207</x:v>
      </x:c>
      <x:c r="H2519" t="str">
        <x:v>Linklaters LLP</x:v>
      </x:c>
      <x:c r="I2519" s="22" t="n">
        <x:v>18</x:v>
      </x:c>
      <x:c r="J2519" t="str">
        <x:v>Worked</x:v>
      </x:c>
      <x:c r="K2519" t="str">
        <x:v>Employee 2253; home branch Thurrock; assigned role Operative Skilled | Deployment branch: Thurrock | Actual role: Operative Skilled | Jobs: 396207 | Customers: Linklaters LLP | Actual hours: 18.0; source records: 1</x:v>
      </x:c>
      <x:c r="L2519" t="str">
        <x:v>Include</x:v>
      </x:c>
      <x:c r="M2519"/>
      <x:c r="N2519"/>
    </x:row>
    <x:row r="2520">
      <x:c r="A2520" t="str">
        <x:v>R Chohan (B)|2026-03-20</x:v>
      </x:c>
      <x:c r="B2520" s="888" t="n">
        <x:v>46101</x:v>
      </x:c>
      <x:c r="C2520" t="str">
        <x:v>R Chohan (B)</x:v>
      </x:c>
      <x:c r="D2520" t="str">
        <x:v>Permanent</x:v>
      </x:c>
      <x:c r="E2520" t="str">
        <x:v>Thurrock</x:v>
      </x:c>
      <x:c r="F2520" t="str">
        <x:v>Operative Skilled</x:v>
      </x:c>
      <x:c r="G2520" t="str">
        <x:v>396207</x:v>
      </x:c>
      <x:c r="H2520" t="str">
        <x:v>Linklaters LLP</x:v>
      </x:c>
      <x:c r="I2520" s="22" t="n">
        <x:v>18</x:v>
      </x:c>
      <x:c r="J2520" t="str">
        <x:v>Worked</x:v>
      </x:c>
      <x:c r="K2520" t="str">
        <x:v>Employee 2253; home branch Thurrock; assigned role Operative Skilled | Deployment branch: Thurrock | Actual role: Operative Skilled | Jobs: 396207 | Customers: Linklaters LLP | Actual hours: 18.0; source records: 1</x:v>
      </x:c>
      <x:c r="L2520" t="str">
        <x:v>Include</x:v>
      </x:c>
      <x:c r="M2520"/>
      <x:c r="N2520"/>
    </x:row>
    <x:row r="2521">
      <x:c r="A2521" t="str">
        <x:v>R Chohan (B)|2026-03-21</x:v>
      </x:c>
      <x:c r="B2521" s="888" t="n">
        <x:v>46102</x:v>
      </x:c>
      <x:c r="C2521" t="str">
        <x:v>R Chohan (B)</x:v>
      </x:c>
      <x:c r="D2521" t="str">
        <x:v>Permanent</x:v>
      </x:c>
      <x:c r="E2521" t="str">
        <x:v>Thurrock</x:v>
      </x:c>
      <x:c r="F2521" t="str">
        <x:v>Operative Skilled</x:v>
      </x:c>
      <x:c r="G2521" t="str">
        <x:v>396207</x:v>
      </x:c>
      <x:c r="H2521" t="str">
        <x:v>Linklaters LLP</x:v>
      </x:c>
      <x:c r="I2521" s="22" t="n">
        <x:v>9</x:v>
      </x:c>
      <x:c r="J2521" t="str">
        <x:v>Worked</x:v>
      </x:c>
      <x:c r="K2521" t="str">
        <x:v>Employee 2253; home branch Thurrock; assigned role Operative Skilled | Deployment branch: Thurrock | Actual role: Operative Skilled | Jobs: 396207 | Customers: Linklaters LLP | Actual hours: 9.0; source records: 1</x:v>
      </x:c>
      <x:c r="L2521" t="str">
        <x:v>Include</x:v>
      </x:c>
      <x:c r="M2521"/>
      <x:c r="N2521"/>
    </x:row>
    <x:row r="2522">
      <x:c r="A2522" t="str">
        <x:v>R Chohan (B)|2026-03-22</x:v>
      </x:c>
      <x:c r="B2522" s="888" t="n">
        <x:v>46103</x:v>
      </x:c>
      <x:c r="C2522" t="str">
        <x:v>R Chohan (B)</x:v>
      </x:c>
      <x:c r="D2522" t="str">
        <x:v>Permanent</x:v>
      </x:c>
      <x:c r="E2522" t="str">
        <x:v>Thurrock</x:v>
      </x:c>
      <x:c r="F2522" t="str">
        <x:v>Operative Skilled</x:v>
      </x:c>
      <x:c r="G2522" t="str">
        <x:v>396207</x:v>
      </x:c>
      <x:c r="H2522" t="str">
        <x:v>Linklaters LLP</x:v>
      </x:c>
      <x:c r="I2522" s="22" t="n">
        <x:v>8.5</x:v>
      </x:c>
      <x:c r="J2522" t="str">
        <x:v>Worked</x:v>
      </x:c>
      <x:c r="K2522" t="str">
        <x:v>Employee 2253; home branch Thurrock; assigned role Operative Skilled | Deployment branch: Thurrock | Actual role: Operative Skilled | Jobs: 396207 | Customers: Linklaters LLP | Actual hours: 8.5; source records: 1</x:v>
      </x:c>
      <x:c r="L2522" t="str">
        <x:v>Include</x:v>
      </x:c>
      <x:c r="M2522"/>
      <x:c r="N2522"/>
    </x:row>
    <x:row r="2523">
      <x:c r="A2523" t="str">
        <x:v>R Chohan (B)|2026-03-23</x:v>
      </x:c>
      <x:c r="B2523" s="888" t="n">
        <x:v>46104</x:v>
      </x:c>
      <x:c r="C2523" t="str">
        <x:v>R Chohan (B)</x:v>
      </x:c>
      <x:c r="D2523" t="str">
        <x:v>Permanent</x:v>
      </x:c>
      <x:c r="E2523" t="str">
        <x:v>Thurrock</x:v>
      </x:c>
      <x:c r="F2523" t="str">
        <x:v>Operative Skilled</x:v>
      </x:c>
      <x:c r="G2523" t="str">
        <x:v>396207</x:v>
      </x:c>
      <x:c r="H2523" t="str">
        <x:v>Linklaters LLP</x:v>
      </x:c>
      <x:c r="I2523" s="22" t="n">
        <x:v>9.5</x:v>
      </x:c>
      <x:c r="J2523" t="str">
        <x:v>Worked</x:v>
      </x:c>
      <x:c r="K2523" t="str">
        <x:v>Employee 2253; home branch Thurrock; assigned role Operative Skilled | Deployment branch: Thurrock | Actual role: Operative Skilled | Jobs: 396207 | Customers: Linklaters LLP | Actual hours: 9.5; source records: 1</x:v>
      </x:c>
      <x:c r="L2523" t="str">
        <x:v>Include</x:v>
      </x:c>
      <x:c r="M2523"/>
      <x:c r="N2523"/>
    </x:row>
    <x:row r="2524">
      <x:c r="A2524" t="str">
        <x:v>R Chohan (B)|2026-03-24</x:v>
      </x:c>
      <x:c r="B2524" s="888" t="n">
        <x:v>46105</x:v>
      </x:c>
      <x:c r="C2524" t="str">
        <x:v>R Chohan (B)</x:v>
      </x:c>
      <x:c r="D2524" t="str">
        <x:v>Permanent</x:v>
      </x:c>
      <x:c r="E2524" t="str">
        <x:v>Thurrock</x:v>
      </x:c>
      <x:c r="F2524" t="str">
        <x:v>Operative Skilled</x:v>
      </x:c>
      <x:c r="G2524" t="str">
        <x:v>396207</x:v>
      </x:c>
      <x:c r="H2524" t="str">
        <x:v>Linklaters LLP</x:v>
      </x:c>
      <x:c r="I2524" s="22" t="n">
        <x:v>16.5</x:v>
      </x:c>
      <x:c r="J2524" t="str">
        <x:v>Worked</x:v>
      </x:c>
      <x:c r="K2524" t="str">
        <x:v>Employee 2253; home branch Thurrock; assigned role Operative Skilled | Deployment branch: Thurrock | Actual role: Operative Skilled | Jobs: 396207 | Customers: Linklaters LLP | Actual hours: 16.5; source records: 1</x:v>
      </x:c>
      <x:c r="L2524" t="str">
        <x:v>Include</x:v>
      </x:c>
      <x:c r="M2524"/>
      <x:c r="N2524"/>
    </x:row>
    <x:row r="2525">
      <x:c r="A2525" t="str">
        <x:v>R Chohan (B)|2026-03-25</x:v>
      </x:c>
      <x:c r="B2525" s="888" t="n">
        <x:v>46106</x:v>
      </x:c>
      <x:c r="C2525" t="str">
        <x:v>R Chohan (B)</x:v>
      </x:c>
      <x:c r="D2525" t="str">
        <x:v>Permanent</x:v>
      </x:c>
      <x:c r="E2525" t="str">
        <x:v>Thurrock</x:v>
      </x:c>
      <x:c r="F2525" t="str">
        <x:v>Operative Skilled</x:v>
      </x:c>
      <x:c r="G2525" t="str">
        <x:v>396207</x:v>
      </x:c>
      <x:c r="H2525" t="str">
        <x:v>Linklaters LLP</x:v>
      </x:c>
      <x:c r="I2525" s="22" t="n">
        <x:v>16.5</x:v>
      </x:c>
      <x:c r="J2525" t="str">
        <x:v>Worked — 2 records</x:v>
      </x:c>
      <x:c r="K2525" t="str">
        <x:v>Employee 2253; home branch Thurrock; assigned role Operative Skilled | Deployment branch: Thurrock | Actual role: Operative Skilled | Jobs: 396207 | Customers: Linklaters LLP | Actual hours: 16.5; source records: 2</x:v>
      </x:c>
      <x:c r="L2525" t="str">
        <x:v>Include</x:v>
      </x:c>
      <x:c r="M2525"/>
      <x:c r="N2525"/>
    </x:row>
    <x:row r="2526">
      <x:c r="A2526" t="str">
        <x:v>R Chohan (B)|2026-03-27</x:v>
      </x:c>
      <x:c r="B2526" s="888" t="n">
        <x:v>46108</x:v>
      </x:c>
      <x:c r="C2526" t="str">
        <x:v>R Chohan (B)</x:v>
      </x:c>
      <x:c r="D2526" t="str">
        <x:v>Permanent</x:v>
      </x:c>
      <x:c r="E2526" t="str">
        <x:v>Thurrock</x:v>
      </x:c>
      <x:c r="F2526" t="str">
        <x:v>Operative Skilled</x:v>
      </x:c>
      <x:c r="G2526" t="str">
        <x:v>396207</x:v>
      </x:c>
      <x:c r="H2526" t="str">
        <x:v>Linklaters LLP</x:v>
      </x:c>
      <x:c r="I2526" s="22" t="n">
        <x:v>16.5</x:v>
      </x:c>
      <x:c r="J2526" t="str">
        <x:v>Worked — 2 records</x:v>
      </x:c>
      <x:c r="K2526" t="str">
        <x:v>Employee 2253; home branch Thurrock; assigned role Operative Skilled | Deployment branch: Thurrock | Actual role: Operative Skilled | Jobs: 396207 | Customers: Linklaters LLP | Actual hours: 16.5; source records: 2</x:v>
      </x:c>
      <x:c r="L2526" t="str">
        <x:v>Include</x:v>
      </x:c>
      <x:c r="M2526"/>
      <x:c r="N2526"/>
    </x:row>
    <x:row r="2527">
      <x:c r="A2527" t="str">
        <x:v>R Chohan (B)|2026-03-28</x:v>
      </x:c>
      <x:c r="B2527" s="888" t="n">
        <x:v>46109</x:v>
      </x:c>
      <x:c r="C2527" t="str">
        <x:v>R Chohan (B)</x:v>
      </x:c>
      <x:c r="D2527" t="str">
        <x:v>Permanent</x:v>
      </x:c>
      <x:c r="E2527" t="str">
        <x:v>Thurrock</x:v>
      </x:c>
      <x:c r="F2527" t="str">
        <x:v>Operative Skilled</x:v>
      </x:c>
      <x:c r="G2527" t="str">
        <x:v>396207</x:v>
      </x:c>
      <x:c r="H2527" t="str">
        <x:v>Linklaters LLP</x:v>
      </x:c>
      <x:c r="I2527" s="22" t="n">
        <x:v>8</x:v>
      </x:c>
      <x:c r="J2527" t="str">
        <x:v>Worked</x:v>
      </x:c>
      <x:c r="K2527" t="str">
        <x:v>Employee 2253; home branch Thurrock; assigned role Operative Skilled | Deployment branch: Thurrock | Actual role: Operative Skilled | Jobs: 396207 | Customers: Linklaters LLP | Actual hours: 8.0; source records: 1</x:v>
      </x:c>
      <x:c r="L2527" t="str">
        <x:v>Include</x:v>
      </x:c>
      <x:c r="M2527"/>
      <x:c r="N2527"/>
    </x:row>
    <x:row r="2528">
      <x:c r="A2528" t="str">
        <x:v>R Chohan (B)|2026-03-29</x:v>
      </x:c>
      <x:c r="B2528" s="888" t="n">
        <x:v>46110</x:v>
      </x:c>
      <x:c r="C2528" t="str">
        <x:v>R Chohan (B)</x:v>
      </x:c>
      <x:c r="D2528" t="str">
        <x:v>Permanent</x:v>
      </x:c>
      <x:c r="E2528" t="str">
        <x:v>Thurrock</x:v>
      </x:c>
      <x:c r="F2528" t="str">
        <x:v>Operative Skilled</x:v>
      </x:c>
      <x:c r="G2528" t="str">
        <x:v>396207</x:v>
      </x:c>
      <x:c r="H2528" t="str">
        <x:v>Linklaters LLP</x:v>
      </x:c>
      <x:c r="I2528" s="22" t="n">
        <x:v>9</x:v>
      </x:c>
      <x:c r="J2528" t="str">
        <x:v>Worked</x:v>
      </x:c>
      <x:c r="K2528" t="str">
        <x:v>Employee 2253; home branch Thurrock; assigned role Operative Skilled | Deployment branch: Thurrock | Actual role: Operative Skilled | Jobs: 396207 | Customers: Linklaters LLP | Actual hours: 9.0; source records: 1</x:v>
      </x:c>
      <x:c r="L2528" t="str">
        <x:v>Include</x:v>
      </x:c>
      <x:c r="M2528"/>
      <x:c r="N2528"/>
    </x:row>
    <x:row r="2529">
      <x:c r="A2529" t="str">
        <x:v>R Chohan (B)|2026-03-30</x:v>
      </x:c>
      <x:c r="B2529" s="888" t="n">
        <x:v>46111</x:v>
      </x:c>
      <x:c r="C2529" t="str">
        <x:v>R Chohan (B)</x:v>
      </x:c>
      <x:c r="D2529" t="str">
        <x:v>Permanent</x:v>
      </x:c>
      <x:c r="E2529" t="str">
        <x:v>Thurrock</x:v>
      </x:c>
      <x:c r="F2529" t="str">
        <x:v>Operative Skilled</x:v>
      </x:c>
      <x:c r="G2529" t="str">
        <x:v>396207</x:v>
      </x:c>
      <x:c r="H2529" t="str">
        <x:v>Linklaters LLP</x:v>
      </x:c>
      <x:c r="I2529" s="22" t="n">
        <x:v>17.5</x:v>
      </x:c>
      <x:c r="J2529" t="str">
        <x:v>Worked — 2 records</x:v>
      </x:c>
      <x:c r="K2529" t="str">
        <x:v>Employee 2253; home branch Thurrock; assigned role Operative Skilled | Deployment branch: Thurrock | Actual role: Operative Skilled | Jobs: 396207 | Customers: Linklaters LLP | Actual hours: 17.5; source records: 2</x:v>
      </x:c>
      <x:c r="L2529" t="str">
        <x:v>Include</x:v>
      </x:c>
      <x:c r="M2529"/>
      <x:c r="N2529"/>
    </x:row>
    <x:row r="2530">
      <x:c r="A2530" t="str">
        <x:v>R Chohan (B)|2026-03-31</x:v>
      </x:c>
      <x:c r="B2530" s="888" t="n">
        <x:v>46112</x:v>
      </x:c>
      <x:c r="C2530" t="str">
        <x:v>R Chohan (B)</x:v>
      </x:c>
      <x:c r="D2530" t="str">
        <x:v>Permanent</x:v>
      </x:c>
      <x:c r="E2530" t="str">
        <x:v>Thurrock</x:v>
      </x:c>
      <x:c r="F2530" t="str">
        <x:v>Operative Skilled</x:v>
      </x:c>
      <x:c r="G2530" t="str">
        <x:v>396207</x:v>
      </x:c>
      <x:c r="H2530" t="str">
        <x:v>Linklaters LLP</x:v>
      </x:c>
      <x:c r="I2530" s="22" t="n">
        <x:v>18.5</x:v>
      </x:c>
      <x:c r="J2530" t="str">
        <x:v>Worked — 2 records</x:v>
      </x:c>
      <x:c r="K2530" t="str">
        <x:v>Employee 2253; home branch Thurrock; assigned role Operative Skilled | Deployment branch: Thurrock | Actual role: Operative Skilled | Jobs: 396207 | Customers: Linklaters LLP | Actual hours: 18.5; source records: 2</x:v>
      </x:c>
      <x:c r="L2530" t="str">
        <x:v>Include</x:v>
      </x:c>
      <x:c r="M2530"/>
      <x:c r="N2530"/>
    </x:row>
    <x:row r="2531">
      <x:c r="A2531" t="str">
        <x:v>R Henry|2026-03-02</x:v>
      </x:c>
      <x:c r="B2531" s="888" t="n">
        <x:v>46083</x:v>
      </x:c>
      <x:c r="C2531" t="str">
        <x:v>R Henry</x:v>
      </x:c>
      <x:c r="D2531" t="str">
        <x:v>Permanent</x:v>
      </x:c>
      <x:c r="E2531" t="str">
        <x:v>Thurrock</x:v>
      </x:c>
      <x:c r="F2531" t="str">
        <x:v>Operative Skilled</x:v>
      </x:c>
      <x:c r="G2531"/>
      <x:c r="H2531"/>
      <x:c r="I2531" s="22" t="n">
        <x:v>0</x:v>
      </x:c>
      <x:c r="J2531" t="str">
        <x:v>Other leave — Unpaid Leave (Authorised)</x:v>
      </x:c>
      <x:c r="K2531" t="str">
        <x:v>Employee 1138; home branch Thurrock; assigned role Operative Skilled | Leave: Unpaid Leave (Authorised) | Leave calendar basis: Variable-pattern period</x:v>
      </x:c>
      <x:c r="L2531" t="str">
        <x:v>Include</x:v>
      </x:c>
      <x:c r="M2531"/>
      <x:c r="N2531"/>
    </x:row>
    <x:row r="2532">
      <x:c r="A2532" t="str">
        <x:v>R Henry|2026-03-03</x:v>
      </x:c>
      <x:c r="B2532" s="888" t="n">
        <x:v>46084</x:v>
      </x:c>
      <x:c r="C2532" t="str">
        <x:v>R Henry</x:v>
      </x:c>
      <x:c r="D2532" t="str">
        <x:v>Permanent</x:v>
      </x:c>
      <x:c r="E2532" t="str">
        <x:v>Thurrock</x:v>
      </x:c>
      <x:c r="F2532" t="str">
        <x:v>Operative Skilled</x:v>
      </x:c>
      <x:c r="G2532" t="str">
        <x:v>400636</x:v>
      </x:c>
      <x:c r="H2532" t="str">
        <x:v>Harrow Green</x:v>
      </x:c>
      <x:c r="I2532" s="22" t="n">
        <x:v>7.5</x:v>
      </x:c>
      <x:c r="J2532" t="str">
        <x:v>Worked</x:v>
      </x:c>
      <x:c r="K2532" t="str">
        <x:v>Employee 1138; home branch Thurrock; assigned role Operative Skilled | Deployment branch: Thurrock | Actual role: Operative Porter | Jobs: 400636 | Customers: Harrow Green | Actual hours: 7.5; source records: 1</x:v>
      </x:c>
      <x:c r="L2532" t="str">
        <x:v>Include</x:v>
      </x:c>
      <x:c r="M2532"/>
      <x:c r="N2532"/>
    </x:row>
    <x:row r="2533">
      <x:c r="A2533" t="str">
        <x:v>R Henry|2026-03-04</x:v>
      </x:c>
      <x:c r="B2533" s="888" t="n">
        <x:v>46085</x:v>
      </x:c>
      <x:c r="C2533" t="str">
        <x:v>R Henry</x:v>
      </x:c>
      <x:c r="D2533" t="str">
        <x:v>Permanent</x:v>
      </x:c>
      <x:c r="E2533" t="str">
        <x:v>Thurrock</x:v>
      </x:c>
      <x:c r="F2533" t="str">
        <x:v>Operative Skilled</x:v>
      </x:c>
      <x:c r="G2533" t="str">
        <x:v>400636</x:v>
      </x:c>
      <x:c r="H2533" t="str">
        <x:v>Harrow Green</x:v>
      </x:c>
      <x:c r="I2533" s="22" t="n">
        <x:v>7</x:v>
      </x:c>
      <x:c r="J2533" t="str">
        <x:v>Worked</x:v>
      </x:c>
      <x:c r="K2533" t="str">
        <x:v>Employee 1138; home branch Thurrock; assigned role Operative Skilled | Deployment branch: Thurrock | Actual role: Operative Skilled | Jobs: 400636 | Customers: Harrow Green | Actual hours: 7.0; source records: 1</x:v>
      </x:c>
      <x:c r="L2533" t="str">
        <x:v>Include</x:v>
      </x:c>
      <x:c r="M2533"/>
      <x:c r="N2533"/>
    </x:row>
    <x:row r="2534">
      <x:c r="A2534" t="str">
        <x:v>R Henry|2026-03-05</x:v>
      </x:c>
      <x:c r="B2534" s="888" t="n">
        <x:v>46086</x:v>
      </x:c>
      <x:c r="C2534" t="str">
        <x:v>R Henry</x:v>
      </x:c>
      <x:c r="D2534" t="str">
        <x:v>Permanent</x:v>
      </x:c>
      <x:c r="E2534" t="str">
        <x:v>Thurrock</x:v>
      </x:c>
      <x:c r="F2534" t="str">
        <x:v>Operative Skilled</x:v>
      </x:c>
      <x:c r="G2534" t="str">
        <x:v>400636</x:v>
      </x:c>
      <x:c r="H2534" t="str">
        <x:v>Harrow Green</x:v>
      </x:c>
      <x:c r="I2534" s="22" t="n">
        <x:v>8.5</x:v>
      </x:c>
      <x:c r="J2534" t="str">
        <x:v>Worked</x:v>
      </x:c>
      <x:c r="K2534" t="str">
        <x:v>Employee 1138; home branch Thurrock; assigned role Operative Skilled | Deployment branch: Thurrock | Actual role: Operative Skilled | Jobs: 400636 | Customers: Harrow Green | Actual hours: 8.5; source records: 1</x:v>
      </x:c>
      <x:c r="L2534" t="str">
        <x:v>Include</x:v>
      </x:c>
      <x:c r="M2534"/>
      <x:c r="N2534"/>
    </x:row>
    <x:row r="2535">
      <x:c r="A2535" t="str">
        <x:v>R Henry|2026-03-06</x:v>
      </x:c>
      <x:c r="B2535" s="888" t="n">
        <x:v>46087</x:v>
      </x:c>
      <x:c r="C2535" t="str">
        <x:v>R Henry</x:v>
      </x:c>
      <x:c r="D2535" t="str">
        <x:v>Permanent</x:v>
      </x:c>
      <x:c r="E2535" t="str">
        <x:v>Thurrock</x:v>
      </x:c>
      <x:c r="F2535" t="str">
        <x:v>Operative Skilled</x:v>
      </x:c>
      <x:c r="G2535" t="str">
        <x:v>400525</x:v>
      </x:c>
      <x:c r="H2535" t="str">
        <x:v>JP Morgan Limited</x:v>
      </x:c>
      <x:c r="I2535" s="22" t="n">
        <x:v>8.5</x:v>
      </x:c>
      <x:c r="J2535" t="str">
        <x:v>Worked</x:v>
      </x:c>
      <x:c r="K2535" t="str">
        <x:v>Employee 1138; home branch Thurrock; assigned role Operative Skilled | Deployment branch: Thurrock | Actual role: Operative Skilled | Jobs: 400525 | Customers: JP Morgan Limited | Actual hours: 8.5; source records: 1</x:v>
      </x:c>
      <x:c r="L2535" t="str">
        <x:v>Include</x:v>
      </x:c>
      <x:c r="M2535"/>
      <x:c r="N2535"/>
    </x:row>
    <x:row r="2536">
      <x:c r="A2536" t="str">
        <x:v>R Henry|2026-03-09</x:v>
      </x:c>
      <x:c r="B2536" s="888" t="n">
        <x:v>46090</x:v>
      </x:c>
      <x:c r="C2536" t="str">
        <x:v>R Henry</x:v>
      </x:c>
      <x:c r="D2536" t="str">
        <x:v>Permanent</x:v>
      </x:c>
      <x:c r="E2536" t="str">
        <x:v>Thurrock</x:v>
      </x:c>
      <x:c r="F2536" t="str">
        <x:v>Operative Skilled</x:v>
      </x:c>
      <x:c r="G2536" t="str">
        <x:v>400289</x:v>
      </x:c>
      <x:c r="H2536" t="str">
        <x:v>HSBC/JLL</x:v>
      </x:c>
      <x:c r="I2536" s="22" t="n">
        <x:v>7.5</x:v>
      </x:c>
      <x:c r="J2536" t="str">
        <x:v>Worked</x:v>
      </x:c>
      <x:c r="K2536" t="str">
        <x:v>Employee 1138; home branch Thurrock; assigned role Operative Skilled | Deployment branch: Thurrock | Actual role: Operative Porter | Jobs: 400289 | Customers: HSBC/JLL | Actual hours: 7.5; source records: 1</x:v>
      </x:c>
      <x:c r="L2536" t="str">
        <x:v>Include</x:v>
      </x:c>
      <x:c r="M2536"/>
      <x:c r="N2536"/>
    </x:row>
    <x:row r="2537">
      <x:c r="A2537" t="str">
        <x:v>R Henry|2026-03-10</x:v>
      </x:c>
      <x:c r="B2537" s="888" t="n">
        <x:v>46091</x:v>
      </x:c>
      <x:c r="C2537" t="str">
        <x:v>R Henry</x:v>
      </x:c>
      <x:c r="D2537" t="str">
        <x:v>Permanent</x:v>
      </x:c>
      <x:c r="E2537" t="str">
        <x:v>Thurrock</x:v>
      </x:c>
      <x:c r="F2537" t="str">
        <x:v>Operative Skilled</x:v>
      </x:c>
      <x:c r="G2537" t="str">
        <x:v>400289</x:v>
      </x:c>
      <x:c r="H2537" t="str">
        <x:v>HSBC/JLL</x:v>
      </x:c>
      <x:c r="I2537" s="22" t="n">
        <x:v>7.5</x:v>
      </x:c>
      <x:c r="J2537" t="str">
        <x:v>Worked</x:v>
      </x:c>
      <x:c r="K2537" t="str">
        <x:v>Employee 1138; home branch Thurrock; assigned role Operative Skilled | Deployment branch: Thurrock | Actual role: Operative Porter | Jobs: 400289 | Customers: HSBC/JLL | Actual hours: 7.5; source records: 1</x:v>
      </x:c>
      <x:c r="L2537" t="str">
        <x:v>Include</x:v>
      </x:c>
      <x:c r="M2537"/>
      <x:c r="N2537"/>
    </x:row>
    <x:row r="2538">
      <x:c r="A2538" t="str">
        <x:v>R Henry|2026-03-11</x:v>
      </x:c>
      <x:c r="B2538" s="888" t="n">
        <x:v>46092</x:v>
      </x:c>
      <x:c r="C2538" t="str">
        <x:v>R Henry</x:v>
      </x:c>
      <x:c r="D2538" t="str">
        <x:v>Permanent</x:v>
      </x:c>
      <x:c r="E2538" t="str">
        <x:v>Thurrock</x:v>
      </x:c>
      <x:c r="F2538" t="str">
        <x:v>Operative Skilled</x:v>
      </x:c>
      <x:c r="G2538" t="str">
        <x:v>400289</x:v>
      </x:c>
      <x:c r="H2538" t="str">
        <x:v>HSBC/JLL</x:v>
      </x:c>
      <x:c r="I2538" s="22" t="n">
        <x:v>7.5</x:v>
      </x:c>
      <x:c r="J2538" t="str">
        <x:v>Worked</x:v>
      </x:c>
      <x:c r="K2538" t="str">
        <x:v>Employee 1138; home branch Thurrock; assigned role Operative Skilled | Deployment branch: Thurrock | Actual role: Operative Porter | Jobs: 400289 | Customers: HSBC/JLL | Actual hours: 7.5; source records: 1</x:v>
      </x:c>
      <x:c r="L2538" t="str">
        <x:v>Include</x:v>
      </x:c>
      <x:c r="M2538"/>
      <x:c r="N2538"/>
    </x:row>
    <x:row r="2539">
      <x:c r="A2539" t="str">
        <x:v>R Henry|2026-03-12</x:v>
      </x:c>
      <x:c r="B2539" s="888" t="n">
        <x:v>46093</x:v>
      </x:c>
      <x:c r="C2539" t="str">
        <x:v>R Henry</x:v>
      </x:c>
      <x:c r="D2539" t="str">
        <x:v>Permanent</x:v>
      </x:c>
      <x:c r="E2539" t="str">
        <x:v>Thurrock</x:v>
      </x:c>
      <x:c r="F2539" t="str">
        <x:v>Operative Skilled</x:v>
      </x:c>
      <x:c r="G2539" t="str">
        <x:v>400289</x:v>
      </x:c>
      <x:c r="H2539" t="str">
        <x:v>HSBC/JLL</x:v>
      </x:c>
      <x:c r="I2539" s="22" t="n">
        <x:v>8.5</x:v>
      </x:c>
      <x:c r="J2539" t="str">
        <x:v>Worked</x:v>
      </x:c>
      <x:c r="K2539" t="str">
        <x:v>Employee 1138; home branch Thurrock; assigned role Operative Skilled | Deployment branch: Thurrock | Actual role: Operative Porter | Jobs: 400289 | Customers: HSBC/JLL | Actual hours: 8.5; source records: 1</x:v>
      </x:c>
      <x:c r="L2539" t="str">
        <x:v>Include</x:v>
      </x:c>
      <x:c r="M2539"/>
      <x:c r="N2539"/>
    </x:row>
    <x:row r="2540">
      <x:c r="A2540" t="str">
        <x:v>R Henry|2026-03-13</x:v>
      </x:c>
      <x:c r="B2540" s="888" t="n">
        <x:v>46094</x:v>
      </x:c>
      <x:c r="C2540" t="str">
        <x:v>R Henry</x:v>
      </x:c>
      <x:c r="D2540" t="str">
        <x:v>Permanent</x:v>
      </x:c>
      <x:c r="E2540" t="str">
        <x:v>Thurrock</x:v>
      </x:c>
      <x:c r="F2540" t="str">
        <x:v>Operative Skilled</x:v>
      </x:c>
      <x:c r="G2540" t="str">
        <x:v>400289, 400841</x:v>
      </x:c>
      <x:c r="H2540" t="str">
        <x:v>HSBC/JLL; Rocksteady Studios Ltd</x:v>
      </x:c>
      <x:c r="I2540" s="22" t="n">
        <x:v>15</x:v>
      </x:c>
      <x:c r="J2540" t="str">
        <x:v>Worked — 2 records</x:v>
      </x:c>
      <x:c r="K2540" t="str">
        <x:v>Employee 1138; home branch Thurrock; assigned role Operative Skilled | Deployment branch: Thurrock | Actual role: Operative Porter, Operative Skilled | Jobs: 400289, 400841 | Customers: HSBC/JLL; Rocksteady Studios Ltd | Actual hours: 15.0; source records: 2</x:v>
      </x:c>
      <x:c r="L2540" t="str">
        <x:v>Include</x:v>
      </x:c>
      <x:c r="M2540"/>
      <x:c r="N2540"/>
    </x:row>
    <x:row r="2541">
      <x:c r="A2541" t="str">
        <x:v>R Henry|2026-03-14</x:v>
      </x:c>
      <x:c r="B2541" s="888" t="n">
        <x:v>46095</x:v>
      </x:c>
      <x:c r="C2541" t="str">
        <x:v>R Henry</x:v>
      </x:c>
      <x:c r="D2541" t="str">
        <x:v>Permanent</x:v>
      </x:c>
      <x:c r="E2541" t="str">
        <x:v>Thurrock</x:v>
      </x:c>
      <x:c r="F2541" t="str">
        <x:v>Operative Skilled</x:v>
      </x:c>
      <x:c r="G2541" t="str">
        <x:v>400841</x:v>
      </x:c>
      <x:c r="H2541" t="str">
        <x:v>Rocksteady Studios Ltd</x:v>
      </x:c>
      <x:c r="I2541" s="22" t="n">
        <x:v>8.5</x:v>
      </x:c>
      <x:c r="J2541" t="str">
        <x:v>Worked</x:v>
      </x:c>
      <x:c r="K2541" t="str">
        <x:v>Employee 1138; home branch Thurrock; assigned role Operative Skilled | Deployment branch: Thurrock | Actual role: Operative Skilled | Jobs: 400841 | Customers: Rocksteady Studios Ltd | Actual hours: 8.5; source records: 1</x:v>
      </x:c>
      <x:c r="L2541" t="str">
        <x:v>Include</x:v>
      </x:c>
      <x:c r="M2541"/>
      <x:c r="N2541"/>
    </x:row>
    <x:row r="2542">
      <x:c r="A2542" t="str">
        <x:v>R Henry|2026-03-15</x:v>
      </x:c>
      <x:c r="B2542" s="888" t="n">
        <x:v>46096</x:v>
      </x:c>
      <x:c r="C2542" t="str">
        <x:v>R Henry</x:v>
      </x:c>
      <x:c r="D2542" t="str">
        <x:v>Permanent</x:v>
      </x:c>
      <x:c r="E2542" t="str">
        <x:v>Thurrock</x:v>
      </x:c>
      <x:c r="F2542" t="str">
        <x:v>Operative Skilled</x:v>
      </x:c>
      <x:c r="G2542" t="str">
        <x:v>400841</x:v>
      </x:c>
      <x:c r="H2542" t="str">
        <x:v>Rocksteady Studios Ltd</x:v>
      </x:c>
      <x:c r="I2542" s="22" t="n">
        <x:v>7.5</x:v>
      </x:c>
      <x:c r="J2542" t="str">
        <x:v>Worked</x:v>
      </x:c>
      <x:c r="K2542" t="str">
        <x:v>Employee 1138; home branch Thurrock; assigned role Operative Skilled | Deployment branch: Thurrock | Actual role: Operative Skilled | Jobs: 400841 | Customers: Rocksteady Studios Ltd | Actual hours: 7.5; source records: 1</x:v>
      </x:c>
      <x:c r="L2542" t="str">
        <x:v>Include</x:v>
      </x:c>
      <x:c r="M2542"/>
      <x:c r="N2542"/>
    </x:row>
    <x:row r="2543">
      <x:c r="A2543" t="str">
        <x:v>R Henry|2026-03-16</x:v>
      </x:c>
      <x:c r="B2543" s="888" t="n">
        <x:v>46097</x:v>
      </x:c>
      <x:c r="C2543" t="str">
        <x:v>R Henry</x:v>
      </x:c>
      <x:c r="D2543" t="str">
        <x:v>Permanent</x:v>
      </x:c>
      <x:c r="E2543" t="str">
        <x:v>Thurrock</x:v>
      </x:c>
      <x:c r="F2543" t="str">
        <x:v>Operative Skilled</x:v>
      </x:c>
      <x:c r="G2543" t="str">
        <x:v>400289</x:v>
      </x:c>
      <x:c r="H2543" t="str">
        <x:v>HSBC/JLL</x:v>
      </x:c>
      <x:c r="I2543" s="22" t="n">
        <x:v>17.5</x:v>
      </x:c>
      <x:c r="J2543" t="str">
        <x:v>Worked — 2 records</x:v>
      </x:c>
      <x:c r="K2543" t="str">
        <x:v>Employee 1138; home branch Thurrock; assigned role Operative Skilled | Deployment branch: Thurrock | Actual role: Operative Skilled | Jobs: 400289 | Customers: HSBC/JLL | Actual hours: 17.5; source records: 2</x:v>
      </x:c>
      <x:c r="L2543" t="str">
        <x:v>Include</x:v>
      </x:c>
      <x:c r="M2543"/>
      <x:c r="N2543"/>
    </x:row>
    <x:row r="2544">
      <x:c r="A2544" t="str">
        <x:v>R Henry|2026-03-17</x:v>
      </x:c>
      <x:c r="B2544" s="888" t="n">
        <x:v>46098</x:v>
      </x:c>
      <x:c r="C2544" t="str">
        <x:v>R Henry</x:v>
      </x:c>
      <x:c r="D2544" t="str">
        <x:v>Permanent</x:v>
      </x:c>
      <x:c r="E2544" t="str">
        <x:v>Thurrock</x:v>
      </x:c>
      <x:c r="F2544" t="str">
        <x:v>Operative Skilled</x:v>
      </x:c>
      <x:c r="G2544" t="str">
        <x:v>400289</x:v>
      </x:c>
      <x:c r="H2544" t="str">
        <x:v>HSBC/JLL</x:v>
      </x:c>
      <x:c r="I2544" s="22" t="n">
        <x:v>17.5</x:v>
      </x:c>
      <x:c r="J2544" t="str">
        <x:v>Worked — 2 records</x:v>
      </x:c>
      <x:c r="K2544" t="str">
        <x:v>Employee 1138; home branch Thurrock; assigned role Operative Skilled | Deployment branch: Thurrock | Actual role: Operative Skilled | Jobs: 400289 | Customers: HSBC/JLL | Actual hours: 17.5; source records: 2</x:v>
      </x:c>
      <x:c r="L2544" t="str">
        <x:v>Include</x:v>
      </x:c>
      <x:c r="M2544"/>
      <x:c r="N2544"/>
    </x:row>
    <x:row r="2545">
      <x:c r="A2545" t="str">
        <x:v>R Henry|2026-03-18</x:v>
      </x:c>
      <x:c r="B2545" s="888" t="n">
        <x:v>46099</x:v>
      </x:c>
      <x:c r="C2545" t="str">
        <x:v>R Henry</x:v>
      </x:c>
      <x:c r="D2545" t="str">
        <x:v>Permanent</x:v>
      </x:c>
      <x:c r="E2545" t="str">
        <x:v>Thurrock</x:v>
      </x:c>
      <x:c r="F2545" t="str">
        <x:v>Operative Skilled</x:v>
      </x:c>
      <x:c r="G2545" t="str">
        <x:v>400289</x:v>
      </x:c>
      <x:c r="H2545" t="str">
        <x:v>HSBC/JLL</x:v>
      </x:c>
      <x:c r="I2545" s="22" t="n">
        <x:v>17</x:v>
      </x:c>
      <x:c r="J2545" t="str">
        <x:v>Worked — 2 records</x:v>
      </x:c>
      <x:c r="K2545" t="str">
        <x:v>Employee 1138; home branch Thurrock; assigned role Operative Skilled | Deployment branch: Thurrock | Actual role: Operative Skilled | Jobs: 400289 | Customers: HSBC/JLL | Actual hours: 17.0; source records: 2</x:v>
      </x:c>
      <x:c r="L2545" t="str">
        <x:v>Include</x:v>
      </x:c>
      <x:c r="M2545"/>
      <x:c r="N2545"/>
    </x:row>
    <x:row r="2546">
      <x:c r="A2546" t="str">
        <x:v>R Henry|2026-03-19</x:v>
      </x:c>
      <x:c r="B2546" s="888" t="n">
        <x:v>46100</x:v>
      </x:c>
      <x:c r="C2546" t="str">
        <x:v>R Henry</x:v>
      </x:c>
      <x:c r="D2546" t="str">
        <x:v>Permanent</x:v>
      </x:c>
      <x:c r="E2546" t="str">
        <x:v>Thurrock</x:v>
      </x:c>
      <x:c r="F2546" t="str">
        <x:v>Operative Skilled</x:v>
      </x:c>
      <x:c r="G2546" t="str">
        <x:v>400289</x:v>
      </x:c>
      <x:c r="H2546" t="str">
        <x:v>HSBC/JLL</x:v>
      </x:c>
      <x:c r="I2546" s="22" t="n">
        <x:v>17</x:v>
      </x:c>
      <x:c r="J2546" t="str">
        <x:v>Worked — 2 records</x:v>
      </x:c>
      <x:c r="K2546" t="str">
        <x:v>Employee 1138; home branch Thurrock; assigned role Operative Skilled | Deployment branch: Thurrock | Actual role: Operative Skilled | Jobs: 400289 | Customers: HSBC/JLL | Actual hours: 17.0; source records: 2</x:v>
      </x:c>
      <x:c r="L2546" t="str">
        <x:v>Include</x:v>
      </x:c>
      <x:c r="M2546"/>
      <x:c r="N2546"/>
    </x:row>
    <x:row r="2547">
      <x:c r="A2547" t="str">
        <x:v>R Henry|2026-03-20</x:v>
      </x:c>
      <x:c r="B2547" s="888" t="n">
        <x:v>46101</x:v>
      </x:c>
      <x:c r="C2547" t="str">
        <x:v>R Henry</x:v>
      </x:c>
      <x:c r="D2547" t="str">
        <x:v>Permanent</x:v>
      </x:c>
      <x:c r="E2547" t="str">
        <x:v>Thurrock</x:v>
      </x:c>
      <x:c r="F2547" t="str">
        <x:v>Operative Skilled</x:v>
      </x:c>
      <x:c r="G2547" t="str">
        <x:v>401088, 400289</x:v>
      </x:c>
      <x:c r="H2547" t="str">
        <x:v>HSBC; HSBC/JLL</x:v>
      </x:c>
      <x:c r="I2547" s="22" t="n">
        <x:v>21</x:v>
      </x:c>
      <x:c r="J2547" t="str">
        <x:v>Worked — 2 records</x:v>
      </x:c>
      <x:c r="K2547" t="str">
        <x:v>Employee 1138; home branch Thurrock; assigned role Operative Skilled | Deployment branch: Thurrock | Actual role: Operative Skilled | Jobs: 401088, 400289 | Customers: HSBC; HSBC/JLL | Actual hours: 21.0; source records: 2</x:v>
      </x:c>
      <x:c r="L2547" t="str">
        <x:v>Include</x:v>
      </x:c>
      <x:c r="M2547"/>
      <x:c r="N2547"/>
    </x:row>
    <x:row r="2548">
      <x:c r="A2548" t="str">
        <x:v>R Henry|2026-03-21</x:v>
      </x:c>
      <x:c r="B2548" s="888" t="n">
        <x:v>46102</x:v>
      </x:c>
      <x:c r="C2548" t="str">
        <x:v>R Henry</x:v>
      </x:c>
      <x:c r="D2548" t="str">
        <x:v>Permanent</x:v>
      </x:c>
      <x:c r="E2548" t="str">
        <x:v>Thurrock</x:v>
      </x:c>
      <x:c r="F2548" t="str">
        <x:v>Operative Skilled</x:v>
      </x:c>
      <x:c r="G2548" t="str">
        <x:v>399150</x:v>
      </x:c>
      <x:c r="H2548" t="str">
        <x:v>Kite Lake Capital Management (UK) LLP</x:v>
      </x:c>
      <x:c r="I2548" s="22" t="n">
        <x:v>7</x:v>
      </x:c>
      <x:c r="J2548" t="str">
        <x:v>Worked</x:v>
      </x:c>
      <x:c r="K2548" t="str">
        <x:v>Employee 1138; home branch Thurrock; assigned role Operative Skilled | Deployment branch: Thurrock | Actual role: Operative Skilled | Jobs: 399150 | Customers: Kite Lake Capital Management (UK) LLP | Actual hours: 7.0; source records: 1</x:v>
      </x:c>
      <x:c r="L2548" t="str">
        <x:v>Include</x:v>
      </x:c>
      <x:c r="M2548"/>
      <x:c r="N2548"/>
    </x:row>
    <x:row r="2549">
      <x:c r="A2549" t="str">
        <x:v>R Henry|2026-03-23</x:v>
      </x:c>
      <x:c r="B2549" s="888" t="n">
        <x:v>46104</x:v>
      </x:c>
      <x:c r="C2549" t="str">
        <x:v>R Henry</x:v>
      </x:c>
      <x:c r="D2549" t="str">
        <x:v>Permanent</x:v>
      </x:c>
      <x:c r="E2549" t="str">
        <x:v>Thurrock</x:v>
      </x:c>
      <x:c r="F2549" t="str">
        <x:v>Operative Skilled</x:v>
      </x:c>
      <x:c r="G2549" t="str">
        <x:v>400289</x:v>
      </x:c>
      <x:c r="H2549" t="str">
        <x:v>HSBC/JLL</x:v>
      </x:c>
      <x:c r="I2549" s="22" t="n">
        <x:v>7</x:v>
      </x:c>
      <x:c r="J2549" t="str">
        <x:v>Worked</x:v>
      </x:c>
      <x:c r="K2549" t="str">
        <x:v>Employee 1138; home branch Thurrock; assigned role Operative Skilled | Deployment branch: Thurrock | Actual role: Operative Skilled | Jobs: 400289 | Customers: HSBC/JLL | Actual hours: 7.0; source records: 1</x:v>
      </x:c>
      <x:c r="L2549" t="str">
        <x:v>Include</x:v>
      </x:c>
      <x:c r="M2549"/>
      <x:c r="N2549"/>
    </x:row>
    <x:row r="2550">
      <x:c r="A2550" t="str">
        <x:v>R Henry|2026-03-24</x:v>
      </x:c>
      <x:c r="B2550" s="888" t="n">
        <x:v>46105</x:v>
      </x:c>
      <x:c r="C2550" t="str">
        <x:v>R Henry</x:v>
      </x:c>
      <x:c r="D2550" t="str">
        <x:v>Permanent</x:v>
      </x:c>
      <x:c r="E2550" t="str">
        <x:v>Thurrock</x:v>
      </x:c>
      <x:c r="F2550" t="str">
        <x:v>Operative Skilled</x:v>
      </x:c>
      <x:c r="G2550" t="str">
        <x:v>400289</x:v>
      </x:c>
      <x:c r="H2550" t="str">
        <x:v>HSBC/JLL</x:v>
      </x:c>
      <x:c r="I2550" s="22" t="n">
        <x:v>17.5</x:v>
      </x:c>
      <x:c r="J2550" t="str">
        <x:v>Worked</x:v>
      </x:c>
      <x:c r="K2550" t="str">
        <x:v>Employee 1138; home branch Thurrock; assigned role Operative Skilled | Deployment branch: Thurrock | Actual role: Operative Skilled | Jobs: 400289 | Customers: HSBC/JLL | Actual hours: 17.5; source records: 1</x:v>
      </x:c>
      <x:c r="L2550" t="str">
        <x:v>Include</x:v>
      </x:c>
      <x:c r="M2550"/>
      <x:c r="N2550"/>
    </x:row>
    <x:row r="2551">
      <x:c r="A2551" t="str">
        <x:v>R Henry|2026-03-25</x:v>
      </x:c>
      <x:c r="B2551" s="888" t="n">
        <x:v>46106</x:v>
      </x:c>
      <x:c r="C2551" t="str">
        <x:v>R Henry</x:v>
      </x:c>
      <x:c r="D2551" t="str">
        <x:v>Permanent</x:v>
      </x:c>
      <x:c r="E2551" t="str">
        <x:v>Thurrock</x:v>
      </x:c>
      <x:c r="F2551" t="str">
        <x:v>Operative Skilled</x:v>
      </x:c>
      <x:c r="G2551" t="str">
        <x:v>400289</x:v>
      </x:c>
      <x:c r="H2551" t="str">
        <x:v>HSBC/JLL</x:v>
      </x:c>
      <x:c r="I2551" s="22" t="n">
        <x:v>15.5</x:v>
      </x:c>
      <x:c r="J2551" t="str">
        <x:v>Worked</x:v>
      </x:c>
      <x:c r="K2551" t="str">
        <x:v>Employee 1138; home branch Thurrock; assigned role Operative Skilled | Deployment branch: Thurrock | Actual role: Operative Skilled | Jobs: 400289 | Customers: HSBC/JLL | Actual hours: 15.5; source records: 1</x:v>
      </x:c>
      <x:c r="L2551" t="str">
        <x:v>Include</x:v>
      </x:c>
      <x:c r="M2551"/>
      <x:c r="N2551"/>
    </x:row>
    <x:row r="2552">
      <x:c r="A2552" t="str">
        <x:v>R Henry|2026-03-26</x:v>
      </x:c>
      <x:c r="B2552" s="888" t="n">
        <x:v>46107</x:v>
      </x:c>
      <x:c r="C2552" t="str">
        <x:v>R Henry</x:v>
      </x:c>
      <x:c r="D2552" t="str">
        <x:v>Permanent</x:v>
      </x:c>
      <x:c r="E2552" t="str">
        <x:v>Thurrock</x:v>
      </x:c>
      <x:c r="F2552" t="str">
        <x:v>Operative Skilled</x:v>
      </x:c>
      <x:c r="G2552" t="str">
        <x:v>400289</x:v>
      </x:c>
      <x:c r="H2552" t="str">
        <x:v>HSBC/JLL</x:v>
      </x:c>
      <x:c r="I2552" s="22" t="n">
        <x:v>15</x:v>
      </x:c>
      <x:c r="J2552" t="str">
        <x:v>Worked</x:v>
      </x:c>
      <x:c r="K2552" t="str">
        <x:v>Employee 1138; home branch Thurrock; assigned role Operative Skilled | Deployment branch: Thurrock | Actual role: Operative Skilled | Jobs: 400289 | Customers: HSBC/JLL | Actual hours: 15.0; source records: 1</x:v>
      </x:c>
      <x:c r="L2552" t="str">
        <x:v>Include</x:v>
      </x:c>
      <x:c r="M2552"/>
      <x:c r="N2552"/>
    </x:row>
    <x:row r="2553">
      <x:c r="A2553" t="str">
        <x:v>R Henry|2026-03-27</x:v>
      </x:c>
      <x:c r="B2553" s="888" t="n">
        <x:v>46108</x:v>
      </x:c>
      <x:c r="C2553" t="str">
        <x:v>R Henry</x:v>
      </x:c>
      <x:c r="D2553" t="str">
        <x:v>Permanent</x:v>
      </x:c>
      <x:c r="E2553" t="str">
        <x:v>Thurrock</x:v>
      </x:c>
      <x:c r="F2553" t="str">
        <x:v>Operative Skilled</x:v>
      </x:c>
      <x:c r="G2553" t="str">
        <x:v>400289</x:v>
      </x:c>
      <x:c r="H2553" t="str">
        <x:v>HSBC/JLL</x:v>
      </x:c>
      <x:c r="I2553" s="22" t="n">
        <x:v>16</x:v>
      </x:c>
      <x:c r="J2553" t="str">
        <x:v>Worked — 2 records</x:v>
      </x:c>
      <x:c r="K2553" t="str">
        <x:v>Employee 1138; home branch Thurrock; assigned role Operative Skilled | Deployment branch: Thurrock | Actual role: Operative Skilled | Jobs: 400289 | Customers: HSBC/JLL | Actual hours: 16.0; source records: 2</x:v>
      </x:c>
      <x:c r="L2553" t="str">
        <x:v>Include</x:v>
      </x:c>
      <x:c r="M2553"/>
      <x:c r="N2553"/>
    </x:row>
    <x:row r="2554">
      <x:c r="A2554" t="str">
        <x:v>R Henry|2026-03-28</x:v>
      </x:c>
      <x:c r="B2554" s="888" t="n">
        <x:v>46109</x:v>
      </x:c>
      <x:c r="C2554" t="str">
        <x:v>R Henry</x:v>
      </x:c>
      <x:c r="D2554" t="str">
        <x:v>Permanent</x:v>
      </x:c>
      <x:c r="E2554" t="str">
        <x:v>Thurrock</x:v>
      </x:c>
      <x:c r="F2554" t="str">
        <x:v>Operative Skilled</x:v>
      </x:c>
      <x:c r="G2554" t="str">
        <x:v>400289</x:v>
      </x:c>
      <x:c r="H2554" t="str">
        <x:v>HSBC/JLL</x:v>
      </x:c>
      <x:c r="I2554" s="22" t="n">
        <x:v>7.5</x:v>
      </x:c>
      <x:c r="J2554" t="str">
        <x:v>Worked</x:v>
      </x:c>
      <x:c r="K2554" t="str">
        <x:v>Employee 1138; home branch Thurrock; assigned role Operative Skilled | Deployment branch: Thurrock | Actual role: Operative Skilled | Jobs: 400289 | Customers: HSBC/JLL | Actual hours: 7.5; source records: 1</x:v>
      </x:c>
      <x:c r="L2554" t="str">
        <x:v>Include</x:v>
      </x:c>
      <x:c r="M2554"/>
      <x:c r="N2554"/>
    </x:row>
    <x:row r="2555">
      <x:c r="A2555" t="str">
        <x:v>R Henry|2026-03-30</x:v>
      </x:c>
      <x:c r="B2555" s="888" t="n">
        <x:v>46111</x:v>
      </x:c>
      <x:c r="C2555" t="str">
        <x:v>R Henry</x:v>
      </x:c>
      <x:c r="D2555" t="str">
        <x:v>Permanent</x:v>
      </x:c>
      <x:c r="E2555" t="str">
        <x:v>Thurrock</x:v>
      </x:c>
      <x:c r="F2555" t="str">
        <x:v>Operative Skilled</x:v>
      </x:c>
      <x:c r="G2555" t="str">
        <x:v>400289</x:v>
      </x:c>
      <x:c r="H2555" t="str">
        <x:v>HSBC/JLL</x:v>
      </x:c>
      <x:c r="I2555" s="22" t="n">
        <x:v>17</x:v>
      </x:c>
      <x:c r="J2555" t="str">
        <x:v>Worked — 2 records</x:v>
      </x:c>
      <x:c r="K2555" t="str">
        <x:v>Employee 1138; home branch Thurrock; assigned role Operative Skilled | Deployment branch: Thurrock | Actual role: Operative Skilled | Jobs: 400289 | Customers: HSBC/JLL | Actual hours: 17.0; source records: 2</x:v>
      </x:c>
      <x:c r="L2555" t="str">
        <x:v>Include</x:v>
      </x:c>
      <x:c r="M2555"/>
      <x:c r="N2555"/>
    </x:row>
    <x:row r="2556">
      <x:c r="A2556" t="str">
        <x:v>R Henry|2026-03-31</x:v>
      </x:c>
      <x:c r="B2556" s="888" t="n">
        <x:v>46112</x:v>
      </x:c>
      <x:c r="C2556" t="str">
        <x:v>R Henry</x:v>
      </x:c>
      <x:c r="D2556" t="str">
        <x:v>Permanent</x:v>
      </x:c>
      <x:c r="E2556" t="str">
        <x:v>Thurrock</x:v>
      </x:c>
      <x:c r="F2556" t="str">
        <x:v>Operative Skilled</x:v>
      </x:c>
      <x:c r="G2556" t="str">
        <x:v>400289</x:v>
      </x:c>
      <x:c r="H2556" t="str">
        <x:v>HSBC/JLL</x:v>
      </x:c>
      <x:c r="I2556" s="22" t="n">
        <x:v>15.75</x:v>
      </x:c>
      <x:c r="J2556" t="str">
        <x:v>Worked — 2 records</x:v>
      </x:c>
      <x:c r="K2556" t="str">
        <x:v>Employee 1138; home branch Thurrock; assigned role Operative Skilled | Deployment branch: Thurrock | Actual role: Operative Skilled | Jobs: 400289 | Customers: HSBC/JLL | Actual hours: 15.8; source records: 2</x:v>
      </x:c>
      <x:c r="L2556" t="str">
        <x:v>Include</x:v>
      </x:c>
      <x:c r="M2556"/>
      <x:c r="N2556"/>
    </x:row>
    <x:row r="2557">
      <x:c r="A2557" t="str">
        <x:v>R Luis (C)|2026-03-01</x:v>
      </x:c>
      <x:c r="B2557" s="888" t="n">
        <x:v>46082</x:v>
      </x:c>
      <x:c r="C2557" t="str">
        <x:v>R Luis (C)</x:v>
      </x:c>
      <x:c r="D2557" t="str">
        <x:v>Permanent</x:v>
      </x:c>
      <x:c r="E2557" t="str">
        <x:v>Thurrock</x:v>
      </x:c>
      <x:c r="F2557" t="str">
        <x:v>Operative Driver</x:v>
      </x:c>
      <x:c r="G2557" t="str">
        <x:v>400150</x:v>
      </x:c>
      <x:c r="H2557" t="str">
        <x:v>Cooke, Young &amp; Keidan LLP</x:v>
      </x:c>
      <x:c r="I2557" s="22" t="n">
        <x:v>5.5</x:v>
      </x:c>
      <x:c r="J2557" t="str">
        <x:v>Worked</x:v>
      </x:c>
      <x:c r="K2557" t="str">
        <x:v>Employee 2576; home branch Thurrock; assigned role Operative Driver | Deployment branch: Thurrock | Actual role: Operative Driver | Jobs: 400150 | Customers: Cooke, Young &amp; Keidan LLP | Actual hours: 5.5; source records: 1</x:v>
      </x:c>
      <x:c r="L2557" t="str">
        <x:v>Include</x:v>
      </x:c>
      <x:c r="M2557"/>
      <x:c r="N2557"/>
    </x:row>
    <x:row r="2558">
      <x:c r="A2558" t="str">
        <x:v>R Luis (C)|2026-03-02</x:v>
      </x:c>
      <x:c r="B2558" s="888" t="n">
        <x:v>46083</x:v>
      </x:c>
      <x:c r="C2558" t="str">
        <x:v>R Luis (C)</x:v>
      </x:c>
      <x:c r="D2558" t="str">
        <x:v>Permanent</x:v>
      </x:c>
      <x:c r="E2558" t="str">
        <x:v>Thurrock</x:v>
      </x:c>
      <x:c r="F2558" t="str">
        <x:v>Operative Driver</x:v>
      </x:c>
      <x:c r="G2558" t="str">
        <x:v>396751</x:v>
      </x:c>
      <x:c r="H2558" t="str">
        <x:v>Langley/Mr Josiah</x:v>
      </x:c>
      <x:c r="I2558" s="22" t="n">
        <x:v>6.5</x:v>
      </x:c>
      <x:c r="J2558" t="str">
        <x:v>Worked</x:v>
      </x:c>
      <x:c r="K2558" t="str">
        <x:v>Employee 2576; home branch Thurrock; assigned role Operative Driver | Deployment branch: Thurrock | Actual role: Operative Driver | Jobs: 396751 | Customers: Langley/Mr Josiah | Actual hours: 6.5; source records: 1</x:v>
      </x:c>
      <x:c r="L2558" t="str">
        <x:v>Include</x:v>
      </x:c>
      <x:c r="M2558"/>
      <x:c r="N2558"/>
    </x:row>
    <x:row r="2559">
      <x:c r="A2559" t="str">
        <x:v>R Luis (C)|2026-03-03</x:v>
      </x:c>
      <x:c r="B2559" s="888" t="n">
        <x:v>46084</x:v>
      </x:c>
      <x:c r="C2559" t="str">
        <x:v>R Luis (C)</x:v>
      </x:c>
      <x:c r="D2559" t="str">
        <x:v>Permanent</x:v>
      </x:c>
      <x:c r="E2559" t="str">
        <x:v>Thurrock</x:v>
      </x:c>
      <x:c r="F2559" t="str">
        <x:v>Operative Driver</x:v>
      </x:c>
      <x:c r="G2559" t="str">
        <x:v>396856</x:v>
      </x:c>
      <x:c r="H2559" t="str">
        <x:v>Sarah Ukua Kyei</x:v>
      </x:c>
      <x:c r="I2559" s="22" t="n">
        <x:v>8.5</x:v>
      </x:c>
      <x:c r="J2559" t="str">
        <x:v>Worked</x:v>
      </x:c>
      <x:c r="K2559" t="str">
        <x:v>Employee 2576; home branch Thurrock; assigned role Operative Driver | Deployment branch: Thurrock | Actual role: Operative Driver | Jobs: 396856 | Customers: Sarah Ukua Kyei | Actual hours: 8.5; source records: 1</x:v>
      </x:c>
      <x:c r="L2559" t="str">
        <x:v>Include</x:v>
      </x:c>
      <x:c r="M2559"/>
      <x:c r="N2559"/>
    </x:row>
    <x:row r="2560">
      <x:c r="A2560" t="str">
        <x:v>R Luis (C)|2026-03-04</x:v>
      </x:c>
      <x:c r="B2560" s="888" t="n">
        <x:v>46085</x:v>
      </x:c>
      <x:c r="C2560" t="str">
        <x:v>R Luis (C)</x:v>
      </x:c>
      <x:c r="D2560" t="str">
        <x:v>Permanent</x:v>
      </x:c>
      <x:c r="E2560" t="str">
        <x:v>Thurrock</x:v>
      </x:c>
      <x:c r="F2560" t="str">
        <x:v>Operative Driver</x:v>
      </x:c>
      <x:c r="G2560" t="str">
        <x:v>396777</x:v>
      </x:c>
      <x:c r="H2560" t="str">
        <x:v>Camile Denise Vincent</x:v>
      </x:c>
      <x:c r="I2560" s="22" t="n">
        <x:v>7</x:v>
      </x:c>
      <x:c r="J2560" t="str">
        <x:v>Worked</x:v>
      </x:c>
      <x:c r="K2560" t="str">
        <x:v>Employee 2576; home branch Thurrock; assigned role Operative Driver | Deployment branch: Thurrock | Actual role: Operative Driver | Jobs: 396777 | Customers: Camile Denise Vincent | Actual hours: 7.0; source records: 1</x:v>
      </x:c>
      <x:c r="L2560" t="str">
        <x:v>Include</x:v>
      </x:c>
      <x:c r="M2560"/>
      <x:c r="N2560"/>
    </x:row>
    <x:row r="2561">
      <x:c r="A2561" t="str">
        <x:v>R Luis (C)|2026-03-05</x:v>
      </x:c>
      <x:c r="B2561" s="888" t="n">
        <x:v>46086</x:v>
      </x:c>
      <x:c r="C2561" t="str">
        <x:v>R Luis (C)</x:v>
      </x:c>
      <x:c r="D2561" t="str">
        <x:v>Permanent</x:v>
      </x:c>
      <x:c r="E2561" t="str">
        <x:v>Thurrock</x:v>
      </x:c>
      <x:c r="F2561" t="str">
        <x:v>Operative Driver</x:v>
      </x:c>
      <x:c r="G2561" t="str">
        <x:v>399636</x:v>
      </x:c>
      <x:c r="H2561" t="str">
        <x:v>Kargbo/Thomas Karim</x:v>
      </x:c>
      <x:c r="I2561" s="22" t="n">
        <x:v>8.5</x:v>
      </x:c>
      <x:c r="J2561" t="str">
        <x:v>Worked</x:v>
      </x:c>
      <x:c r="K2561" t="str">
        <x:v>Employee 2576; home branch Thurrock; assigned role Operative Driver | Deployment branch: Thurrock | Actual role: Operative Driver | Jobs: 399636 | Customers: Kargbo/Thomas Karim | Actual hours: 8.5; source records: 1</x:v>
      </x:c>
      <x:c r="L2561" t="str">
        <x:v>Include</x:v>
      </x:c>
      <x:c r="M2561"/>
      <x:c r="N2561"/>
    </x:row>
    <x:row r="2562">
      <x:c r="A2562" t="str">
        <x:v>R Luis (C)|2026-03-06</x:v>
      </x:c>
      <x:c r="B2562" s="888" t="n">
        <x:v>46087</x:v>
      </x:c>
      <x:c r="C2562" t="str">
        <x:v>R Luis (C)</x:v>
      </x:c>
      <x:c r="D2562" t="str">
        <x:v>Permanent</x:v>
      </x:c>
      <x:c r="E2562" t="str">
        <x:v>Thurrock</x:v>
      </x:c>
      <x:c r="F2562" t="str">
        <x:v>Operative Driver</x:v>
      </x:c>
      <x:c r="G2562" t="str">
        <x:v>400118</x:v>
      </x:c>
      <x:c r="H2562" t="str">
        <x:v>University of Hertfordshire</x:v>
      </x:c>
      <x:c r="I2562" s="22" t="n">
        <x:v>8</x:v>
      </x:c>
      <x:c r="J2562" t="str">
        <x:v>Worked</x:v>
      </x:c>
      <x:c r="K2562" t="str">
        <x:v>Employee 2576; home branch Thurrock; assigned role Operative Driver | Deployment branch: Thurrock | Actual role: Operative Driver | Jobs: 400118 | Customers: University of Hertfordshire | Actual hours: 8.0; source records: 1</x:v>
      </x:c>
      <x:c r="L2562" t="str">
        <x:v>Include</x:v>
      </x:c>
      <x:c r="M2562"/>
      <x:c r="N2562"/>
    </x:row>
    <x:row r="2563">
      <x:c r="A2563" t="str">
        <x:v>R Luis (C)|2026-03-09</x:v>
      </x:c>
      <x:c r="B2563" s="888" t="n">
        <x:v>46090</x:v>
      </x:c>
      <x:c r="C2563" t="str">
        <x:v>R Luis (C)</x:v>
      </x:c>
      <x:c r="D2563" t="str">
        <x:v>Permanent</x:v>
      </x:c>
      <x:c r="E2563" t="str">
        <x:v>Thurrock</x:v>
      </x:c>
      <x:c r="F2563" t="str">
        <x:v>Operative Driver</x:v>
      </x:c>
      <x:c r="G2563" t="str">
        <x:v>396207</x:v>
      </x:c>
      <x:c r="H2563" t="str">
        <x:v>Linklaters LLP</x:v>
      </x:c>
      <x:c r="I2563" s="22" t="n">
        <x:v>8.25</x:v>
      </x:c>
      <x:c r="J2563" t="str">
        <x:v>Worked</x:v>
      </x:c>
      <x:c r="K2563" t="str">
        <x:v>Employee 2576; home branch Thurrock; assigned role Operative Driver | Deployment branch: Thurrock | Actual role: Operative Driver | Jobs: 396207 | Customers: Linklaters LLP | Actual hours: 8.2; source records: 1</x:v>
      </x:c>
      <x:c r="L2563" t="str">
        <x:v>Include</x:v>
      </x:c>
      <x:c r="M2563"/>
      <x:c r="N2563"/>
    </x:row>
    <x:row r="2564">
      <x:c r="A2564" t="str">
        <x:v>R Luis (C)|2026-03-10</x:v>
      </x:c>
      <x:c r="B2564" s="888" t="n">
        <x:v>46091</x:v>
      </x:c>
      <x:c r="C2564" t="str">
        <x:v>R Luis (C)</x:v>
      </x:c>
      <x:c r="D2564" t="str">
        <x:v>Permanent</x:v>
      </x:c>
      <x:c r="E2564" t="str">
        <x:v>Thurrock</x:v>
      </x:c>
      <x:c r="F2564" t="str">
        <x:v>Operative Driver</x:v>
      </x:c>
      <x:c r="G2564" t="str">
        <x:v>396207</x:v>
      </x:c>
      <x:c r="H2564" t="str">
        <x:v>Linklaters LLP</x:v>
      </x:c>
      <x:c r="I2564" s="22" t="n">
        <x:v>9.5</x:v>
      </x:c>
      <x:c r="J2564" t="str">
        <x:v>Worked</x:v>
      </x:c>
      <x:c r="K2564" t="str">
        <x:v>Employee 2576; home branch Thurrock; assigned role Operative Driver | Deployment branch: Thurrock | Actual role: Operative Driver | Jobs: 396207 | Customers: Linklaters LLP | Actual hours: 9.5; source records: 1</x:v>
      </x:c>
      <x:c r="L2564" t="str">
        <x:v>Include</x:v>
      </x:c>
      <x:c r="M2564"/>
      <x:c r="N2564"/>
    </x:row>
    <x:row r="2565">
      <x:c r="A2565" t="str">
        <x:v>R Luis (C)|2026-03-11</x:v>
      </x:c>
      <x:c r="B2565" s="888" t="n">
        <x:v>46092</x:v>
      </x:c>
      <x:c r="C2565" t="str">
        <x:v>R Luis (C)</x:v>
      </x:c>
      <x:c r="D2565" t="str">
        <x:v>Permanent</x:v>
      </x:c>
      <x:c r="E2565" t="str">
        <x:v>Thurrock</x:v>
      </x:c>
      <x:c r="F2565" t="str">
        <x:v>Operative Driver</x:v>
      </x:c>
      <x:c r="G2565" t="str">
        <x:v>396207</x:v>
      </x:c>
      <x:c r="H2565" t="str">
        <x:v>Linklaters LLP</x:v>
      </x:c>
      <x:c r="I2565" s="22" t="n">
        <x:v>9.75</x:v>
      </x:c>
      <x:c r="J2565" t="str">
        <x:v>Worked</x:v>
      </x:c>
      <x:c r="K2565" t="str">
        <x:v>Employee 2576; home branch Thurrock; assigned role Operative Driver | Deployment branch: Thurrock | Actual role: Operative Driver | Jobs: 396207 | Customers: Linklaters LLP | Actual hours: 9.8; source records: 1</x:v>
      </x:c>
      <x:c r="L2565" t="str">
        <x:v>Include</x:v>
      </x:c>
      <x:c r="M2565"/>
      <x:c r="N2565"/>
    </x:row>
    <x:row r="2566">
      <x:c r="A2566" t="str">
        <x:v>R Luis (C)|2026-03-12</x:v>
      </x:c>
      <x:c r="B2566" s="888" t="n">
        <x:v>46093</x:v>
      </x:c>
      <x:c r="C2566" t="str">
        <x:v>R Luis (C)</x:v>
      </x:c>
      <x:c r="D2566" t="str">
        <x:v>Permanent</x:v>
      </x:c>
      <x:c r="E2566" t="str">
        <x:v>Thurrock</x:v>
      </x:c>
      <x:c r="F2566" t="str">
        <x:v>Operative Driver</x:v>
      </x:c>
      <x:c r="G2566" t="str">
        <x:v>396207</x:v>
      </x:c>
      <x:c r="H2566" t="str">
        <x:v>Linklaters LLP</x:v>
      </x:c>
      <x:c r="I2566" s="22" t="n">
        <x:v>11.5</x:v>
      </x:c>
      <x:c r="J2566" t="str">
        <x:v>Worked</x:v>
      </x:c>
      <x:c r="K2566" t="str">
        <x:v>Employee 2576; home branch Thurrock; assigned role Operative Driver | Deployment branch: Thurrock | Actual role: Operative Driver | Jobs: 396207 | Customers: Linklaters LLP | Actual hours: 11.5; source records: 1</x:v>
      </x:c>
      <x:c r="L2566" t="str">
        <x:v>Include</x:v>
      </x:c>
      <x:c r="M2566"/>
      <x:c r="N2566"/>
    </x:row>
    <x:row r="2567">
      <x:c r="A2567" t="str">
        <x:v>R Luis (C)|2026-03-13</x:v>
      </x:c>
      <x:c r="B2567" s="888" t="n">
        <x:v>46094</x:v>
      </x:c>
      <x:c r="C2567" t="str">
        <x:v>R Luis (C)</x:v>
      </x:c>
      <x:c r="D2567" t="str">
        <x:v>Permanent</x:v>
      </x:c>
      <x:c r="E2567" t="str">
        <x:v>Thurrock</x:v>
      </x:c>
      <x:c r="F2567" t="str">
        <x:v>Operative Driver</x:v>
      </x:c>
      <x:c r="G2567" t="str">
        <x:v>396776</x:v>
      </x:c>
      <x:c r="H2567" t="str">
        <x:v>Olupemi/Mr Olufunmilayo</x:v>
      </x:c>
      <x:c r="I2567" s="22" t="n">
        <x:v>5.5</x:v>
      </x:c>
      <x:c r="J2567" t="str">
        <x:v>Worked</x:v>
      </x:c>
      <x:c r="K2567" t="str">
        <x:v>Employee 2576; home branch Thurrock; assigned role Operative Driver | Deployment branch: Thurrock | Actual role: Operative Driver | Jobs: 396776 | Customers: Olupemi/Mr Olufunmilayo | Actual hours: 5.5; source records: 1</x:v>
      </x:c>
      <x:c r="L2567" t="str">
        <x:v>Include</x:v>
      </x:c>
      <x:c r="M2567"/>
      <x:c r="N2567"/>
    </x:row>
    <x:row r="2568">
      <x:c r="A2568" t="str">
        <x:v>R Luis (C)|2026-03-16</x:v>
      </x:c>
      <x:c r="B2568" s="888" t="n">
        <x:v>46097</x:v>
      </x:c>
      <x:c r="C2568" t="str">
        <x:v>R Luis (C)</x:v>
      </x:c>
      <x:c r="D2568" t="str">
        <x:v>Permanent</x:v>
      </x:c>
      <x:c r="E2568" t="str">
        <x:v>Thurrock</x:v>
      </x:c>
      <x:c r="F2568" t="str">
        <x:v>Operative Driver</x:v>
      </x:c>
      <x:c r="G2568" t="str">
        <x:v>400289, 398386</x:v>
      </x:c>
      <x:c r="H2568" t="str">
        <x:v>HSBC/JLL; Justin/Mr Marvin</x:v>
      </x:c>
      <x:c r="I2568" s="22" t="n">
        <x:v>11.5</x:v>
      </x:c>
      <x:c r="J2568" t="str">
        <x:v>Worked — 2 records</x:v>
      </x:c>
      <x:c r="K2568" t="str">
        <x:v>Employee 2576; home branch Thurrock; assigned role Operative Driver | Deployment branch: Thurrock | Actual role: Operative Driver | Jobs: 400289, 398386 | Customers: HSBC/JLL; Justin/Mr Marvin | Actual hours: 11.5; source records: 2</x:v>
      </x:c>
      <x:c r="L2568" t="str">
        <x:v>Include</x:v>
      </x:c>
      <x:c r="M2568"/>
      <x:c r="N2568"/>
    </x:row>
    <x:row r="2569">
      <x:c r="A2569" t="str">
        <x:v>R Luis (C)|2026-03-17</x:v>
      </x:c>
      <x:c r="B2569" s="888" t="n">
        <x:v>46098</x:v>
      </x:c>
      <x:c r="C2569" t="str">
        <x:v>R Luis (C)</x:v>
      </x:c>
      <x:c r="D2569" t="str">
        <x:v>Permanent</x:v>
      </x:c>
      <x:c r="E2569" t="str">
        <x:v>Thurrock</x:v>
      </x:c>
      <x:c r="F2569" t="str">
        <x:v>Operative Driver</x:v>
      </x:c>
      <x:c r="G2569" t="str">
        <x:v>396207</x:v>
      </x:c>
      <x:c r="H2569" t="str">
        <x:v>Linklaters LLP</x:v>
      </x:c>
      <x:c r="I2569" s="22" t="n">
        <x:v>9.5</x:v>
      </x:c>
      <x:c r="J2569" t="str">
        <x:v>Worked</x:v>
      </x:c>
      <x:c r="K2569" t="str">
        <x:v>Employee 2576; home branch Thurrock; assigned role Operative Driver | Deployment branch: Thurrock | Actual role: Operative Driver | Jobs: 396207 | Customers: Linklaters LLP | Actual hours: 9.5; source records: 1</x:v>
      </x:c>
      <x:c r="L2569" t="str">
        <x:v>Include</x:v>
      </x:c>
      <x:c r="M2569"/>
      <x:c r="N2569"/>
    </x:row>
    <x:row r="2570">
      <x:c r="A2570" t="str">
        <x:v>R Luis (C)|2026-03-18</x:v>
      </x:c>
      <x:c r="B2570" s="888" t="n">
        <x:v>46099</x:v>
      </x:c>
      <x:c r="C2570" t="str">
        <x:v>R Luis (C)</x:v>
      </x:c>
      <x:c r="D2570" t="str">
        <x:v>Permanent</x:v>
      </x:c>
      <x:c r="E2570" t="str">
        <x:v>Thurrock</x:v>
      </x:c>
      <x:c r="F2570" t="str">
        <x:v>Operative Driver</x:v>
      </x:c>
      <x:c r="G2570" t="str">
        <x:v>400582</x:v>
      </x:c>
      <x:c r="H2570" t="str">
        <x:v>Restore Harrow-Green</x:v>
      </x:c>
      <x:c r="I2570" s="22" t="n">
        <x:v>11.5</x:v>
      </x:c>
      <x:c r="J2570" t="str">
        <x:v>Worked</x:v>
      </x:c>
      <x:c r="K2570" t="str">
        <x:v>Employee 2576; home branch Thurrock; assigned role Operative Driver | Deployment branch: Thurrock | Actual role: Operative Driver | Jobs: 400582 | Customers: Restore Harrow-Green | Actual hours: 11.5; source records: 1</x:v>
      </x:c>
      <x:c r="L2570" t="str">
        <x:v>Include</x:v>
      </x:c>
      <x:c r="M2570"/>
      <x:c r="N2570"/>
    </x:row>
    <x:row r="2571">
      <x:c r="A2571" t="str">
        <x:v>R Luis (C)|2026-03-19</x:v>
      </x:c>
      <x:c r="B2571" s="888" t="n">
        <x:v>46100</x:v>
      </x:c>
      <x:c r="C2571" t="str">
        <x:v>R Luis (C)</x:v>
      </x:c>
      <x:c r="D2571" t="str">
        <x:v>Permanent</x:v>
      </x:c>
      <x:c r="E2571" t="str">
        <x:v>Thurrock</x:v>
      </x:c>
      <x:c r="F2571" t="str">
        <x:v>Operative Driver</x:v>
      </x:c>
      <x:c r="G2571" t="str">
        <x:v>400241</x:v>
      </x:c>
      <x:c r="H2571" t="str">
        <x:v>Rotimi/Ms Comfort</x:v>
      </x:c>
      <x:c r="I2571" s="22" t="n">
        <x:v>8</x:v>
      </x:c>
      <x:c r="J2571" t="str">
        <x:v>Worked</x:v>
      </x:c>
      <x:c r="K2571" t="str">
        <x:v>Employee 2576; home branch Thurrock; assigned role Operative Driver | Deployment branch: Thurrock | Actual role: Operative Driver | Jobs: 400241 | Customers: Rotimi/Ms Comfort | Actual hours: 8.0; source records: 1</x:v>
      </x:c>
      <x:c r="L2571" t="str">
        <x:v>Include</x:v>
      </x:c>
      <x:c r="M2571"/>
      <x:c r="N2571"/>
    </x:row>
    <x:row r="2572">
      <x:c r="A2572" t="str">
        <x:v>R Luis (C)|2026-03-20</x:v>
      </x:c>
      <x:c r="B2572" s="888" t="n">
        <x:v>46101</x:v>
      </x:c>
      <x:c r="C2572" t="str">
        <x:v>R Luis (C)</x:v>
      </x:c>
      <x:c r="D2572" t="str">
        <x:v>Permanent</x:v>
      </x:c>
      <x:c r="E2572" t="str">
        <x:v>Thurrock</x:v>
      </x:c>
      <x:c r="F2572" t="str">
        <x:v>Operative Driver</x:v>
      </x:c>
      <x:c r="G2572" t="str">
        <x:v>398210</x:v>
      </x:c>
      <x:c r="H2572" t="str">
        <x:v>London Metropolitan University</x:v>
      </x:c>
      <x:c r="I2572" s="22" t="n">
        <x:v>13.5</x:v>
      </x:c>
      <x:c r="J2572" t="str">
        <x:v>Worked</x:v>
      </x:c>
      <x:c r="K2572" t="str">
        <x:v>Employee 2576; home branch Thurrock; assigned role Operative Driver | Deployment branch: Thurrock | Actual role: Operative Driver | Jobs: 398210 | Customers: London Metropolitan University | Actual hours: 13.5; source records: 1</x:v>
      </x:c>
      <x:c r="L2572" t="str">
        <x:v>Include</x:v>
      </x:c>
      <x:c r="M2572"/>
      <x:c r="N2572"/>
    </x:row>
    <x:row r="2573">
      <x:c r="A2573" t="str">
        <x:v>R Luis (C)|2026-03-21</x:v>
      </x:c>
      <x:c r="B2573" s="888" t="n">
        <x:v>46102</x:v>
      </x:c>
      <x:c r="C2573" t="str">
        <x:v>R Luis (C)</x:v>
      </x:c>
      <x:c r="D2573" t="str">
        <x:v>Permanent</x:v>
      </x:c>
      <x:c r="E2573" t="str">
        <x:v>Thurrock</x:v>
      </x:c>
      <x:c r="F2573" t="str">
        <x:v>Operative Driver</x:v>
      </x:c>
      <x:c r="G2573" t="str">
        <x:v>396207</x:v>
      </x:c>
      <x:c r="H2573" t="str">
        <x:v>Linklaters LLP</x:v>
      </x:c>
      <x:c r="I2573" s="22" t="n">
        <x:v>9</x:v>
      </x:c>
      <x:c r="J2573" t="str">
        <x:v>Worked</x:v>
      </x:c>
      <x:c r="K2573" t="str">
        <x:v>Employee 2576; home branch Thurrock; assigned role Operative Driver | Deployment branch: Thurrock | Actual role: Operative Driver | Jobs: 396207 | Customers: Linklaters LLP | Actual hours: 9.0; source records: 1</x:v>
      </x:c>
      <x:c r="L2573" t="str">
        <x:v>Include</x:v>
      </x:c>
      <x:c r="M2573"/>
      <x:c r="N2573"/>
    </x:row>
    <x:row r="2574">
      <x:c r="A2574" t="str">
        <x:v>R Luis (C)|2026-03-23</x:v>
      </x:c>
      <x:c r="B2574" s="888" t="n">
        <x:v>46104</x:v>
      </x:c>
      <x:c r="C2574" t="str">
        <x:v>R Luis (C)</x:v>
      </x:c>
      <x:c r="D2574" t="str">
        <x:v>Permanent</x:v>
      </x:c>
      <x:c r="E2574" t="str">
        <x:v>Thurrock</x:v>
      </x:c>
      <x:c r="F2574" t="str">
        <x:v>Operative Driver</x:v>
      </x:c>
      <x:c r="G2574" t="str">
        <x:v>396207</x:v>
      </x:c>
      <x:c r="H2574" t="str">
        <x:v>Linklaters LLP</x:v>
      </x:c>
      <x:c r="I2574" s="22" t="n">
        <x:v>10</x:v>
      </x:c>
      <x:c r="J2574" t="str">
        <x:v>Worked</x:v>
      </x:c>
      <x:c r="K2574" t="str">
        <x:v>Employee 2576; home branch Thurrock; assigned role Operative Driver | Deployment branch: Thurrock | Actual role: Operative Driver | Jobs: 396207 | Customers: Linklaters LLP | Actual hours: 10.0; source records: 1</x:v>
      </x:c>
      <x:c r="L2574" t="str">
        <x:v>Include</x:v>
      </x:c>
      <x:c r="M2574"/>
      <x:c r="N2574"/>
    </x:row>
    <x:row r="2575">
      <x:c r="A2575" t="str">
        <x:v>R Luis (C)|2026-03-24</x:v>
      </x:c>
      <x:c r="B2575" s="888" t="n">
        <x:v>46105</x:v>
      </x:c>
      <x:c r="C2575" t="str">
        <x:v>R Luis (C)</x:v>
      </x:c>
      <x:c r="D2575" t="str">
        <x:v>Permanent</x:v>
      </x:c>
      <x:c r="E2575" t="str">
        <x:v>Thurrock</x:v>
      </x:c>
      <x:c r="F2575" t="str">
        <x:v>Operative Driver</x:v>
      </x:c>
      <x:c r="G2575"/>
      <x:c r="H2575"/>
      <x:c r="I2575" s="22" t="n">
        <x:v>0</x:v>
      </x:c>
      <x:c r="J2575" t="str">
        <x:v>Annual leave</x:v>
      </x:c>
      <x:c r="K2575" t="str">
        <x:v>Employee 2576; home branch Thurrock; assigned role Operative Driver | Leave: Annual Leave (Hours) | Leave calendar basis: Variable-pattern period</x:v>
      </x:c>
      <x:c r="L2575" t="str">
        <x:v>Include</x:v>
      </x:c>
      <x:c r="M2575"/>
      <x:c r="N2575"/>
    </x:row>
    <x:row r="2576">
      <x:c r="A2576" t="str">
        <x:v>R Luis (C)|2026-03-25</x:v>
      </x:c>
      <x:c r="B2576" s="888" t="n">
        <x:v>46106</x:v>
      </x:c>
      <x:c r="C2576" t="str">
        <x:v>R Luis (C)</x:v>
      </x:c>
      <x:c r="D2576" t="str">
        <x:v>Permanent</x:v>
      </x:c>
      <x:c r="E2576" t="str">
        <x:v>Thurrock</x:v>
      </x:c>
      <x:c r="F2576" t="str">
        <x:v>Operative Driver</x:v>
      </x:c>
      <x:c r="G2576" t="str">
        <x:v>400289, 396789</x:v>
      </x:c>
      <x:c r="H2576" t="str">
        <x:v>HSBC/JLL; Luz Peralta Orlas/ Mr Marulanda</x:v>
      </x:c>
      <x:c r="I2576" s="22" t="n">
        <x:v>16</x:v>
      </x:c>
      <x:c r="J2576" t="str">
        <x:v>Worked — 2 records</x:v>
      </x:c>
      <x:c r="K2576" t="str">
        <x:v>Employee 2576; home branch Thurrock; assigned role Operative Driver | Deployment branch: Thurrock | Actual role: Operative Driver | Jobs: 400289, 396789 | Customers: HSBC/JLL; Luz Peralta Orlas/ Mr Marulanda | Actual hours: 16.0; source records: 2</x:v>
      </x:c>
      <x:c r="L2576" t="str">
        <x:v>Include</x:v>
      </x:c>
      <x:c r="M2576"/>
      <x:c r="N2576"/>
    </x:row>
    <x:row r="2577">
      <x:c r="A2577" t="str">
        <x:v>R Luis (C)|2026-03-26</x:v>
      </x:c>
      <x:c r="B2577" s="888" t="n">
        <x:v>46107</x:v>
      </x:c>
      <x:c r="C2577" t="str">
        <x:v>R Luis (C)</x:v>
      </x:c>
      <x:c r="D2577" t="str">
        <x:v>Permanent</x:v>
      </x:c>
      <x:c r="E2577" t="str">
        <x:v>Thurrock</x:v>
      </x:c>
      <x:c r="F2577" t="str">
        <x:v>Operative Driver</x:v>
      </x:c>
      <x:c r="G2577" t="str">
        <x:v>400289</x:v>
      </x:c>
      <x:c r="H2577" t="str">
        <x:v>HSBC/JLL</x:v>
      </x:c>
      <x:c r="I2577" s="22" t="n">
        <x:v>4</x:v>
      </x:c>
      <x:c r="J2577" t="str">
        <x:v>Worked</x:v>
      </x:c>
      <x:c r="K2577" t="str">
        <x:v>Employee 2576; home branch Thurrock; assigned role Operative Driver | Deployment branch: Thurrock | Actual role: Operative Driver | Jobs: 400289 | Customers: HSBC/JLL | Actual hours: 4.0; source records: 1</x:v>
      </x:c>
      <x:c r="L2577" t="str">
        <x:v>Include</x:v>
      </x:c>
      <x:c r="M2577"/>
      <x:c r="N2577"/>
    </x:row>
    <x:row r="2578">
      <x:c r="A2578" t="str">
        <x:v>R Luis (C)|2026-03-27</x:v>
      </x:c>
      <x:c r="B2578" s="888" t="n">
        <x:v>46108</x:v>
      </x:c>
      <x:c r="C2578" t="str">
        <x:v>R Luis (C)</x:v>
      </x:c>
      <x:c r="D2578" t="str">
        <x:v>Permanent</x:v>
      </x:c>
      <x:c r="E2578" t="str">
        <x:v>Thurrock</x:v>
      </x:c>
      <x:c r="F2578" t="str">
        <x:v>Operative Driver</x:v>
      </x:c>
      <x:c r="G2578" t="str">
        <x:v>396848</x:v>
      </x:c>
      <x:c r="H2578" t="str">
        <x:v>Foster/Ms Tameka</x:v>
      </x:c>
      <x:c r="I2578" s="22" t="n">
        <x:v>8</x:v>
      </x:c>
      <x:c r="J2578" t="str">
        <x:v>Worked</x:v>
      </x:c>
      <x:c r="K2578" t="str">
        <x:v>Employee 2576; home branch Thurrock; assigned role Operative Driver | Deployment branch: Thurrock | Actual role: Operative Driver | Jobs: 396848 | Customers: Foster/Ms Tameka | Actual hours: 8.0; source records: 1</x:v>
      </x:c>
      <x:c r="L2578" t="str">
        <x:v>Include</x:v>
      </x:c>
      <x:c r="M2578"/>
      <x:c r="N2578"/>
    </x:row>
    <x:row r="2579">
      <x:c r="A2579" t="str">
        <x:v>R Luis (C)|2026-03-30</x:v>
      </x:c>
      <x:c r="B2579" s="888" t="n">
        <x:v>46111</x:v>
      </x:c>
      <x:c r="C2579" t="str">
        <x:v>R Luis (C)</x:v>
      </x:c>
      <x:c r="D2579" t="str">
        <x:v>Permanent</x:v>
      </x:c>
      <x:c r="E2579" t="str">
        <x:v>Thurrock</x:v>
      </x:c>
      <x:c r="F2579" t="str">
        <x:v>Operative Driver</x:v>
      </x:c>
      <x:c r="G2579" t="str">
        <x:v>400289</x:v>
      </x:c>
      <x:c r="H2579" t="str">
        <x:v>HSBC/JLL</x:v>
      </x:c>
      <x:c r="I2579" s="22" t="n">
        <x:v>6</x:v>
      </x:c>
      <x:c r="J2579" t="str">
        <x:v>Worked</x:v>
      </x:c>
      <x:c r="K2579" t="str">
        <x:v>Employee 2576; home branch Thurrock; assigned role Operative Driver | Deployment branch: Thurrock | Actual role: Operative Driver | Jobs: 400289 | Customers: HSBC/JLL | Actual hours: 6.0; source records: 1</x:v>
      </x:c>
      <x:c r="L2579" t="str">
        <x:v>Include</x:v>
      </x:c>
      <x:c r="M2579"/>
      <x:c r="N2579"/>
    </x:row>
    <x:row r="2580">
      <x:c r="A2580" t="str">
        <x:v>R Luis (C)|2026-03-31</x:v>
      </x:c>
      <x:c r="B2580" s="888" t="n">
        <x:v>46112</x:v>
      </x:c>
      <x:c r="C2580" t="str">
        <x:v>R Luis (C)</x:v>
      </x:c>
      <x:c r="D2580" t="str">
        <x:v>Permanent</x:v>
      </x:c>
      <x:c r="E2580" t="str">
        <x:v>Thurrock</x:v>
      </x:c>
      <x:c r="F2580" t="str">
        <x:v>Operative Driver</x:v>
      </x:c>
      <x:c r="G2580" t="str">
        <x:v>400289, 396207</x:v>
      </x:c>
      <x:c r="H2580" t="str">
        <x:v>HSBC/JLL; Linklaters LLP</x:v>
      </x:c>
      <x:c r="I2580" s="22" t="n">
        <x:v>14.25</x:v>
      </x:c>
      <x:c r="J2580" t="str">
        <x:v>Worked — 2 records</x:v>
      </x:c>
      <x:c r="K2580" t="str">
        <x:v>Employee 2576; home branch Thurrock; assigned role Operative Driver | Deployment branch: Thurrock | Actual role: Operative Driver | Jobs: 400289, 396207 | Customers: HSBC/JLL; Linklaters LLP | Actual hours: 14.2; source records: 2</x:v>
      </x:c>
      <x:c r="L2580" t="str">
        <x:v>Include</x:v>
      </x:c>
      <x:c r="M2580"/>
      <x:c r="N2580"/>
    </x:row>
    <x:row r="2581">
      <x:c r="A2581" t="str">
        <x:v>R Stimson (B)|2026-03-01</x:v>
      </x:c>
      <x:c r="B2581" s="888" t="n">
        <x:v>46082</x:v>
      </x:c>
      <x:c r="C2581" t="str">
        <x:v>R Stimson (B)</x:v>
      </x:c>
      <x:c r="D2581" t="str">
        <x:v>Permanent</x:v>
      </x:c>
      <x:c r="E2581" t="str">
        <x:v>Thurrock</x:v>
      </x:c>
      <x:c r="F2581" t="str">
        <x:v>Operative Skilled</x:v>
      </x:c>
      <x:c r="G2581" t="str">
        <x:v>400651</x:v>
      </x:c>
      <x:c r="H2581" t="str">
        <x:v>BNP Paribas Limited</x:v>
      </x:c>
      <x:c r="I2581" s="22" t="n">
        <x:v>10.5</x:v>
      </x:c>
      <x:c r="J2581" t="str">
        <x:v>Worked</x:v>
      </x:c>
      <x:c r="K2581" t="str">
        <x:v>Employee 101924; home branch Thurrock; assigned role Operative Skilled | Deployment branch: Thurrock | Actual role: Operative Skilled | Jobs: 400651 | Customers: BNP Paribas Limited | Actual hours: 10.5; source records: 1</x:v>
      </x:c>
      <x:c r="L2581" t="str">
        <x:v>Include</x:v>
      </x:c>
      <x:c r="M2581"/>
      <x:c r="N2581"/>
    </x:row>
    <x:row r="2582">
      <x:c r="A2582" t="str">
        <x:v>R Stimson (B)|2026-03-03</x:v>
      </x:c>
      <x:c r="B2582" s="888" t="n">
        <x:v>46084</x:v>
      </x:c>
      <x:c r="C2582" t="str">
        <x:v>R Stimson (B)</x:v>
      </x:c>
      <x:c r="D2582" t="str">
        <x:v>Permanent</x:v>
      </x:c>
      <x:c r="E2582" t="str">
        <x:v>Thurrock</x:v>
      </x:c>
      <x:c r="F2582" t="str">
        <x:v>Operative Skilled</x:v>
      </x:c>
      <x:c r="G2582" t="str">
        <x:v>400636</x:v>
      </x:c>
      <x:c r="H2582" t="str">
        <x:v>Harrow Green</x:v>
      </x:c>
      <x:c r="I2582" s="22" t="n">
        <x:v>7.5</x:v>
      </x:c>
      <x:c r="J2582" t="str">
        <x:v>Worked</x:v>
      </x:c>
      <x:c r="K2582" t="str">
        <x:v>Employee 101924; home branch Thurrock; assigned role Operative Skilled | Deployment branch: Thurrock | Actual role: Operative Skilled | Jobs: 400636 | Customers: Harrow Green | Actual hours: 7.5; source records: 1</x:v>
      </x:c>
      <x:c r="L2582" t="str">
        <x:v>Include</x:v>
      </x:c>
      <x:c r="M2582"/>
      <x:c r="N2582"/>
    </x:row>
    <x:row r="2583">
      <x:c r="A2583" t="str">
        <x:v>R Stimson (B)|2026-03-04</x:v>
      </x:c>
      <x:c r="B2583" s="888" t="n">
        <x:v>46085</x:v>
      </x:c>
      <x:c r="C2583" t="str">
        <x:v>R Stimson (B)</x:v>
      </x:c>
      <x:c r="D2583" t="str">
        <x:v>Permanent</x:v>
      </x:c>
      <x:c r="E2583" t="str">
        <x:v>Thurrock</x:v>
      </x:c>
      <x:c r="F2583" t="str">
        <x:v>Operative Skilled</x:v>
      </x:c>
      <x:c r="G2583" t="str">
        <x:v>400636</x:v>
      </x:c>
      <x:c r="H2583" t="str">
        <x:v>Harrow Green</x:v>
      </x:c>
      <x:c r="I2583" s="22" t="n">
        <x:v>7</x:v>
      </x:c>
      <x:c r="J2583" t="str">
        <x:v>Worked</x:v>
      </x:c>
      <x:c r="K2583" t="str">
        <x:v>Employee 101924; home branch Thurrock; assigned role Operative Skilled | Deployment branch: Thurrock | Actual role: Operative Skilled | Jobs: 400636 | Customers: Harrow Green | Actual hours: 7.0; source records: 1</x:v>
      </x:c>
      <x:c r="L2583" t="str">
        <x:v>Include</x:v>
      </x:c>
      <x:c r="M2583"/>
      <x:c r="N2583"/>
    </x:row>
    <x:row r="2584">
      <x:c r="A2584" t="str">
        <x:v>R Stimson (B)|2026-03-05</x:v>
      </x:c>
      <x:c r="B2584" s="888" t="n">
        <x:v>46086</x:v>
      </x:c>
      <x:c r="C2584" t="str">
        <x:v>R Stimson (B)</x:v>
      </x:c>
      <x:c r="D2584" t="str">
        <x:v>Permanent</x:v>
      </x:c>
      <x:c r="E2584" t="str">
        <x:v>Thurrock</x:v>
      </x:c>
      <x:c r="F2584" t="str">
        <x:v>Operative Skilled</x:v>
      </x:c>
      <x:c r="G2584" t="str">
        <x:v>396207</x:v>
      </x:c>
      <x:c r="H2584" t="str">
        <x:v>Linklaters LLP</x:v>
      </x:c>
      <x:c r="I2584" s="22" t="n">
        <x:v>10.5</x:v>
      </x:c>
      <x:c r="J2584" t="str">
        <x:v>Worked</x:v>
      </x:c>
      <x:c r="K2584" t="str">
        <x:v>Employee 101924; home branch Thurrock; assigned role Operative Skilled | Deployment branch: Thurrock | Actual role: Operative Skilled | Jobs: 396207 | Customers: Linklaters LLP | Actual hours: 10.5; source records: 1</x:v>
      </x:c>
      <x:c r="L2584" t="str">
        <x:v>Include</x:v>
      </x:c>
      <x:c r="M2584"/>
      <x:c r="N2584"/>
    </x:row>
    <x:row r="2585">
      <x:c r="A2585" t="str">
        <x:v>R Stimson (B)|2026-03-06</x:v>
      </x:c>
      <x:c r="B2585" s="888" t="n">
        <x:v>46087</x:v>
      </x:c>
      <x:c r="C2585" t="str">
        <x:v>R Stimson (B)</x:v>
      </x:c>
      <x:c r="D2585" t="str">
        <x:v>Permanent</x:v>
      </x:c>
      <x:c r="E2585" t="str">
        <x:v>Thurrock</x:v>
      </x:c>
      <x:c r="F2585" t="str">
        <x:v>Operative Skilled</x:v>
      </x:c>
      <x:c r="G2585" t="str">
        <x:v>396207</x:v>
      </x:c>
      <x:c r="H2585" t="str">
        <x:v>Linklaters LLP</x:v>
      </x:c>
      <x:c r="I2585" s="22" t="n">
        <x:v>9.5</x:v>
      </x:c>
      <x:c r="J2585" t="str">
        <x:v>Worked</x:v>
      </x:c>
      <x:c r="K2585" t="str">
        <x:v>Employee 101924; home branch Thurrock; assigned role Operative Skilled | Deployment branch: Thurrock | Actual role: Operative Skilled | Jobs: 396207 | Customers: Linklaters LLP | Actual hours: 9.5; source records: 1</x:v>
      </x:c>
      <x:c r="L2585" t="str">
        <x:v>Include</x:v>
      </x:c>
      <x:c r="M2585"/>
      <x:c r="N2585"/>
    </x:row>
    <x:row r="2586">
      <x:c r="A2586" t="str">
        <x:v>R Stimson (B)|2026-03-07</x:v>
      </x:c>
      <x:c r="B2586" s="888" t="n">
        <x:v>46088</x:v>
      </x:c>
      <x:c r="C2586" t="str">
        <x:v>R Stimson (B)</x:v>
      </x:c>
      <x:c r="D2586" t="str">
        <x:v>Permanent</x:v>
      </x:c>
      <x:c r="E2586" t="str">
        <x:v>Thurrock</x:v>
      </x:c>
      <x:c r="F2586" t="str">
        <x:v>Operative Skilled</x:v>
      </x:c>
      <x:c r="G2586" t="str">
        <x:v>400763</x:v>
      </x:c>
      <x:c r="H2586" t="str">
        <x:v>BNP Paribas Limited</x:v>
      </x:c>
      <x:c r="I2586" s="22" t="n">
        <x:v>10.5</x:v>
      </x:c>
      <x:c r="J2586" t="str">
        <x:v>Worked</x:v>
      </x:c>
      <x:c r="K2586" t="str">
        <x:v>Employee 101924; home branch Thurrock; assigned role Operative Skilled | Deployment branch: Thurrock | Actual role: Operative Skilled | Jobs: 400763 | Customers: BNP Paribas Limited | Actual hours: 10.5; source records: 1</x:v>
      </x:c>
      <x:c r="L2586" t="str">
        <x:v>Include</x:v>
      </x:c>
      <x:c r="M2586"/>
      <x:c r="N2586"/>
    </x:row>
    <x:row r="2587">
      <x:c r="A2587" t="str">
        <x:v>R Stimson (B)|2026-03-08</x:v>
      </x:c>
      <x:c r="B2587" s="888" t="n">
        <x:v>46089</x:v>
      </x:c>
      <x:c r="C2587" t="str">
        <x:v>R Stimson (B)</x:v>
      </x:c>
      <x:c r="D2587" t="str">
        <x:v>Permanent</x:v>
      </x:c>
      <x:c r="E2587" t="str">
        <x:v>Thurrock</x:v>
      </x:c>
      <x:c r="F2587" t="str">
        <x:v>Operative Skilled</x:v>
      </x:c>
      <x:c r="G2587" t="str">
        <x:v>400763</x:v>
      </x:c>
      <x:c r="H2587" t="str">
        <x:v>BNP Paribas Limited</x:v>
      </x:c>
      <x:c r="I2587" s="22" t="n">
        <x:v>11.5</x:v>
      </x:c>
      <x:c r="J2587" t="str">
        <x:v>Worked</x:v>
      </x:c>
      <x:c r="K2587" t="str">
        <x:v>Employee 101924; home branch Thurrock; assigned role Operative Skilled | Deployment branch: Thurrock | Actual role: Operative Skilled | Jobs: 400763 | Customers: BNP Paribas Limited | Actual hours: 11.5; source records: 1</x:v>
      </x:c>
      <x:c r="L2587" t="str">
        <x:v>Include</x:v>
      </x:c>
      <x:c r="M2587"/>
      <x:c r="N2587"/>
    </x:row>
    <x:row r="2588">
      <x:c r="A2588" t="str">
        <x:v>R Stimson (B)|2026-03-09</x:v>
      </x:c>
      <x:c r="B2588" s="888" t="n">
        <x:v>46090</x:v>
      </x:c>
      <x:c r="C2588" t="str">
        <x:v>R Stimson (B)</x:v>
      </x:c>
      <x:c r="D2588" t="str">
        <x:v>Permanent</x:v>
      </x:c>
      <x:c r="E2588" t="str">
        <x:v>Thurrock</x:v>
      </x:c>
      <x:c r="F2588" t="str">
        <x:v>Operative Skilled</x:v>
      </x:c>
      <x:c r="G2588" t="str">
        <x:v>396207</x:v>
      </x:c>
      <x:c r="H2588" t="str">
        <x:v>Linklaters LLP</x:v>
      </x:c>
      <x:c r="I2588" s="22" t="n">
        <x:v>9.5</x:v>
      </x:c>
      <x:c r="J2588" t="str">
        <x:v>Worked</x:v>
      </x:c>
      <x:c r="K2588" t="str">
        <x:v>Employee 101924; home branch Thurrock; assigned role Operative Skilled | Deployment branch: Thurrock | Actual role: Operative Skilled | Jobs: 396207 | Customers: Linklaters LLP | Actual hours: 9.5; source records: 1</x:v>
      </x:c>
      <x:c r="L2588" t="str">
        <x:v>Include</x:v>
      </x:c>
      <x:c r="M2588"/>
      <x:c r="N2588"/>
    </x:row>
    <x:row r="2589">
      <x:c r="A2589" t="str">
        <x:v>R Stimson (B)|2026-03-10</x:v>
      </x:c>
      <x:c r="B2589" s="888" t="n">
        <x:v>46091</x:v>
      </x:c>
      <x:c r="C2589" t="str">
        <x:v>R Stimson (B)</x:v>
      </x:c>
      <x:c r="D2589" t="str">
        <x:v>Permanent</x:v>
      </x:c>
      <x:c r="E2589" t="str">
        <x:v>Thurrock</x:v>
      </x:c>
      <x:c r="F2589" t="str">
        <x:v>Operative Skilled</x:v>
      </x:c>
      <x:c r="G2589" t="str">
        <x:v>400150</x:v>
      </x:c>
      <x:c r="H2589" t="str">
        <x:v>Cooke, Young &amp; Keidan LLP</x:v>
      </x:c>
      <x:c r="I2589" s="22" t="n">
        <x:v>8</x:v>
      </x:c>
      <x:c r="J2589" t="str">
        <x:v>Worked</x:v>
      </x:c>
      <x:c r="K2589" t="str">
        <x:v>Employee 101924; home branch Thurrock; assigned role Operative Skilled | Deployment branch: Thurrock | Actual role: Operative Skilled | Jobs: 400150 | Customers: Cooke, Young &amp; Keidan LLP | Actual hours: 8.0; source records: 1</x:v>
      </x:c>
      <x:c r="L2589" t="str">
        <x:v>Include</x:v>
      </x:c>
      <x:c r="M2589"/>
      <x:c r="N2589"/>
    </x:row>
    <x:row r="2590">
      <x:c r="A2590" t="str">
        <x:v>R Stimson (B)|2026-03-11</x:v>
      </x:c>
      <x:c r="B2590" s="888" t="n">
        <x:v>46092</x:v>
      </x:c>
      <x:c r="C2590" t="str">
        <x:v>R Stimson (B)</x:v>
      </x:c>
      <x:c r="D2590" t="str">
        <x:v>Permanent</x:v>
      </x:c>
      <x:c r="E2590" t="str">
        <x:v>Thurrock</x:v>
      </x:c>
      <x:c r="F2590" t="str">
        <x:v>Operative Skilled</x:v>
      </x:c>
      <x:c r="G2590" t="str">
        <x:v>400150</x:v>
      </x:c>
      <x:c r="H2590" t="str">
        <x:v>Cooke, Young &amp; Keidan LLP</x:v>
      </x:c>
      <x:c r="I2590" s="22" t="n">
        <x:v>8</x:v>
      </x:c>
      <x:c r="J2590" t="str">
        <x:v>Worked</x:v>
      </x:c>
      <x:c r="K2590" t="str">
        <x:v>Employee 101924; home branch Thurrock; assigned role Operative Skilled | Deployment branch: Thurrock | Actual role: Operative Skilled | Jobs: 400150 | Customers: Cooke, Young &amp; Keidan LLP | Actual hours: 8.0; source records: 1</x:v>
      </x:c>
      <x:c r="L2590" t="str">
        <x:v>Include</x:v>
      </x:c>
      <x:c r="M2590"/>
      <x:c r="N2590"/>
    </x:row>
    <x:row r="2591">
      <x:c r="A2591" t="str">
        <x:v>R Stimson (B)|2026-03-12</x:v>
      </x:c>
      <x:c r="B2591" s="888" t="n">
        <x:v>46093</x:v>
      </x:c>
      <x:c r="C2591" t="str">
        <x:v>R Stimson (B)</x:v>
      </x:c>
      <x:c r="D2591" t="str">
        <x:v>Permanent</x:v>
      </x:c>
      <x:c r="E2591" t="str">
        <x:v>Thurrock</x:v>
      </x:c>
      <x:c r="F2591" t="str">
        <x:v>Operative Skilled</x:v>
      </x:c>
      <x:c r="G2591" t="str">
        <x:v>400150</x:v>
      </x:c>
      <x:c r="H2591" t="str">
        <x:v>Cooke, Young &amp; Keidan LLP</x:v>
      </x:c>
      <x:c r="I2591" s="22" t="n">
        <x:v>9</x:v>
      </x:c>
      <x:c r="J2591" t="str">
        <x:v>Worked</x:v>
      </x:c>
      <x:c r="K2591" t="str">
        <x:v>Employee 101924; home branch Thurrock; assigned role Operative Skilled | Deployment branch: Thurrock | Actual role: Operative Skilled | Jobs: 400150 | Customers: Cooke, Young &amp; Keidan LLP | Actual hours: 9.0; source records: 1</x:v>
      </x:c>
      <x:c r="L2591" t="str">
        <x:v>Include</x:v>
      </x:c>
      <x:c r="M2591"/>
      <x:c r="N2591"/>
    </x:row>
    <x:row r="2592">
      <x:c r="A2592" t="str">
        <x:v>R Stimson (B)|2026-03-13</x:v>
      </x:c>
      <x:c r="B2592" s="888" t="n">
        <x:v>46094</x:v>
      </x:c>
      <x:c r="C2592" t="str">
        <x:v>R Stimson (B)</x:v>
      </x:c>
      <x:c r="D2592" t="str">
        <x:v>Permanent</x:v>
      </x:c>
      <x:c r="E2592" t="str">
        <x:v>Thurrock</x:v>
      </x:c>
      <x:c r="F2592" t="str">
        <x:v>Operative Skilled</x:v>
      </x:c>
      <x:c r="G2592" t="str">
        <x:v>396207</x:v>
      </x:c>
      <x:c r="H2592" t="str">
        <x:v>Linklaters LLP</x:v>
      </x:c>
      <x:c r="I2592" s="22" t="n">
        <x:v>9.5</x:v>
      </x:c>
      <x:c r="J2592" t="str">
        <x:v>Worked</x:v>
      </x:c>
      <x:c r="K2592" t="str">
        <x:v>Employee 101924; home branch Thurrock; assigned role Operative Skilled | Deployment branch: Thurrock | Actual role: Operative Porter | Jobs: 396207 | Customers: Linklaters LLP | Actual hours: 9.5; source records: 1</x:v>
      </x:c>
      <x:c r="L2592" t="str">
        <x:v>Include</x:v>
      </x:c>
      <x:c r="M2592"/>
      <x:c r="N2592"/>
    </x:row>
    <x:row r="2593">
      <x:c r="A2593" t="str">
        <x:v>R Stimson (B)|2026-03-14</x:v>
      </x:c>
      <x:c r="B2593" s="888" t="n">
        <x:v>46095</x:v>
      </x:c>
      <x:c r="C2593" t="str">
        <x:v>R Stimson (B)</x:v>
      </x:c>
      <x:c r="D2593" t="str">
        <x:v>Permanent</x:v>
      </x:c>
      <x:c r="E2593" t="str">
        <x:v>Thurrock</x:v>
      </x:c>
      <x:c r="F2593" t="str">
        <x:v>Operative Skilled</x:v>
      </x:c>
      <x:c r="G2593" t="str">
        <x:v>400983</x:v>
      </x:c>
      <x:c r="H2593" t="str">
        <x:v>BNP Paribas Limited</x:v>
      </x:c>
      <x:c r="I2593" s="22" t="n">
        <x:v>10.5</x:v>
      </x:c>
      <x:c r="J2593" t="str">
        <x:v>Worked</x:v>
      </x:c>
      <x:c r="K2593" t="str">
        <x:v>Employee 101924; home branch Thurrock; assigned role Operative Skilled | Deployment branch: Thurrock | Actual role: Operative Skilled | Jobs: 400983 | Customers: BNP Paribas Limited | Actual hours: 10.5; source records: 1</x:v>
      </x:c>
      <x:c r="L2593" t="str">
        <x:v>Include</x:v>
      </x:c>
      <x:c r="M2593"/>
      <x:c r="N2593"/>
    </x:row>
    <x:row r="2594">
      <x:c r="A2594" t="str">
        <x:v>R Stimson (B)|2026-03-15</x:v>
      </x:c>
      <x:c r="B2594" s="888" t="n">
        <x:v>46096</x:v>
      </x:c>
      <x:c r="C2594" t="str">
        <x:v>R Stimson (B)</x:v>
      </x:c>
      <x:c r="D2594" t="str">
        <x:v>Permanent</x:v>
      </x:c>
      <x:c r="E2594" t="str">
        <x:v>Thurrock</x:v>
      </x:c>
      <x:c r="F2594" t="str">
        <x:v>Operative Skilled</x:v>
      </x:c>
      <x:c r="G2594" t="str">
        <x:v>400983</x:v>
      </x:c>
      <x:c r="H2594" t="str">
        <x:v>BNP Paribas Limited</x:v>
      </x:c>
      <x:c r="I2594" s="22" t="n">
        <x:v>10.5</x:v>
      </x:c>
      <x:c r="J2594" t="str">
        <x:v>Worked</x:v>
      </x:c>
      <x:c r="K2594" t="str">
        <x:v>Employee 101924; home branch Thurrock; assigned role Operative Skilled | Deployment branch: Thurrock | Actual role: Operative Skilled | Jobs: 400983 | Customers: BNP Paribas Limited | Actual hours: 10.5; source records: 1</x:v>
      </x:c>
      <x:c r="L2594" t="str">
        <x:v>Include</x:v>
      </x:c>
      <x:c r="M2594"/>
      <x:c r="N2594"/>
    </x:row>
    <x:row r="2595">
      <x:c r="A2595" t="str">
        <x:v>R Stimson (B)|2026-03-16</x:v>
      </x:c>
      <x:c r="B2595" s="888" t="n">
        <x:v>46097</x:v>
      </x:c>
      <x:c r="C2595" t="str">
        <x:v>R Stimson (B)</x:v>
      </x:c>
      <x:c r="D2595" t="str">
        <x:v>Permanent</x:v>
      </x:c>
      <x:c r="E2595" t="str">
        <x:v>Thurrock</x:v>
      </x:c>
      <x:c r="F2595" t="str">
        <x:v>Operative Skilled</x:v>
      </x:c>
      <x:c r="G2595" t="str">
        <x:v>396207</x:v>
      </x:c>
      <x:c r="H2595" t="str">
        <x:v>Linklaters LLP</x:v>
      </x:c>
      <x:c r="I2595" s="22" t="n">
        <x:v>9.5</x:v>
      </x:c>
      <x:c r="J2595" t="str">
        <x:v>Worked</x:v>
      </x:c>
      <x:c r="K2595" t="str">
        <x:v>Employee 101924; home branch Thurrock; assigned role Operative Skilled | Deployment branch: Thurrock | Actual role: Operative Skilled | Jobs: 396207 | Customers: Linklaters LLP | Actual hours: 9.5; source records: 1</x:v>
      </x:c>
      <x:c r="L2595" t="str">
        <x:v>Include</x:v>
      </x:c>
      <x:c r="M2595"/>
      <x:c r="N2595"/>
    </x:row>
    <x:row r="2596">
      <x:c r="A2596" t="str">
        <x:v>R Stimson (B)|2026-03-17</x:v>
      </x:c>
      <x:c r="B2596" s="888" t="n">
        <x:v>46098</x:v>
      </x:c>
      <x:c r="C2596" t="str">
        <x:v>R Stimson (B)</x:v>
      </x:c>
      <x:c r="D2596" t="str">
        <x:v>Permanent</x:v>
      </x:c>
      <x:c r="E2596" t="str">
        <x:v>Thurrock</x:v>
      </x:c>
      <x:c r="F2596" t="str">
        <x:v>Operative Skilled</x:v>
      </x:c>
      <x:c r="G2596"/>
      <x:c r="H2596"/>
      <x:c r="I2596" s="22" t="n">
        <x:v>0</x:v>
      </x:c>
      <x:c r="J2596" t="str">
        <x:v>Other leave — Sickness</x:v>
      </x:c>
      <x:c r="K2596" t="str">
        <x:v>Employee 101924; home branch Thurrock; assigned role Operative Skilled | Leave: Sickness | Leave calendar basis: Variable-pattern period</x:v>
      </x:c>
      <x:c r="L2596" t="str">
        <x:v>Include</x:v>
      </x:c>
      <x:c r="M2596"/>
      <x:c r="N2596"/>
    </x:row>
    <x:row r="2597">
      <x:c r="A2597" t="str">
        <x:v>R Stimson (B)|2026-03-18</x:v>
      </x:c>
      <x:c r="B2597" s="888" t="n">
        <x:v>46099</x:v>
      </x:c>
      <x:c r="C2597" t="str">
        <x:v>R Stimson (B)</x:v>
      </x:c>
      <x:c r="D2597" t="str">
        <x:v>Permanent</x:v>
      </x:c>
      <x:c r="E2597" t="str">
        <x:v>Thurrock</x:v>
      </x:c>
      <x:c r="F2597" t="str">
        <x:v>Operative Skilled</x:v>
      </x:c>
      <x:c r="G2597" t="str">
        <x:v>396207</x:v>
      </x:c>
      <x:c r="H2597" t="str">
        <x:v>Linklaters LLP</x:v>
      </x:c>
      <x:c r="I2597" s="22" t="n">
        <x:v>9.5</x:v>
      </x:c>
      <x:c r="J2597" t="str">
        <x:v>Worked</x:v>
      </x:c>
      <x:c r="K2597" t="str">
        <x:v>Employee 101924; home branch Thurrock; assigned role Operative Skilled | Deployment branch: Thurrock | Actual role: Operative Skilled | Jobs: 396207 | Customers: Linklaters LLP | Actual hours: 9.5; source records: 1</x:v>
      </x:c>
      <x:c r="L2597" t="str">
        <x:v>Include</x:v>
      </x:c>
      <x:c r="M2597"/>
      <x:c r="N2597"/>
    </x:row>
    <x:row r="2598">
      <x:c r="A2598" t="str">
        <x:v>R Stimson (B)|2026-03-19</x:v>
      </x:c>
      <x:c r="B2598" s="888" t="n">
        <x:v>46100</x:v>
      </x:c>
      <x:c r="C2598" t="str">
        <x:v>R Stimson (B)</x:v>
      </x:c>
      <x:c r="D2598" t="str">
        <x:v>Permanent</x:v>
      </x:c>
      <x:c r="E2598" t="str">
        <x:v>Thurrock</x:v>
      </x:c>
      <x:c r="F2598" t="str">
        <x:v>Operative Skilled</x:v>
      </x:c>
      <x:c r="G2598" t="str">
        <x:v>396207</x:v>
      </x:c>
      <x:c r="H2598" t="str">
        <x:v>Linklaters LLP</x:v>
      </x:c>
      <x:c r="I2598" s="22" t="n">
        <x:v>9.5</x:v>
      </x:c>
      <x:c r="J2598" t="str">
        <x:v>Worked</x:v>
      </x:c>
      <x:c r="K2598" t="str">
        <x:v>Employee 101924; home branch Thurrock; assigned role Operative Skilled | Deployment branch: Thurrock | Actual role: Operative Skilled | Jobs: 396207 | Customers: Linklaters LLP | Actual hours: 9.5; source records: 1</x:v>
      </x:c>
      <x:c r="L2598" t="str">
        <x:v>Include</x:v>
      </x:c>
      <x:c r="M2598"/>
      <x:c r="N2598"/>
    </x:row>
    <x:row r="2599">
      <x:c r="A2599" t="str">
        <x:v>R Stimson (B)|2026-03-20</x:v>
      </x:c>
      <x:c r="B2599" s="888" t="n">
        <x:v>46101</x:v>
      </x:c>
      <x:c r="C2599" t="str">
        <x:v>R Stimson (B)</x:v>
      </x:c>
      <x:c r="D2599" t="str">
        <x:v>Permanent</x:v>
      </x:c>
      <x:c r="E2599" t="str">
        <x:v>Thurrock</x:v>
      </x:c>
      <x:c r="F2599" t="str">
        <x:v>Operative Skilled</x:v>
      </x:c>
      <x:c r="G2599" t="str">
        <x:v>396207</x:v>
      </x:c>
      <x:c r="H2599" t="str">
        <x:v>Linklaters LLP</x:v>
      </x:c>
      <x:c r="I2599" s="22" t="n">
        <x:v>9.5</x:v>
      </x:c>
      <x:c r="J2599" t="str">
        <x:v>Worked</x:v>
      </x:c>
      <x:c r="K2599" t="str">
        <x:v>Employee 101924; home branch Thurrock; assigned role Operative Skilled | Deployment branch: Thurrock | Actual role: Operative Skilled | Jobs: 396207 | Customers: Linklaters LLP | Actual hours: 9.5; source records: 1</x:v>
      </x:c>
      <x:c r="L2599" t="str">
        <x:v>Include</x:v>
      </x:c>
      <x:c r="M2599"/>
      <x:c r="N2599"/>
    </x:row>
    <x:row r="2600">
      <x:c r="A2600" t="str">
        <x:v>R Stimson (B)|2026-03-21</x:v>
      </x:c>
      <x:c r="B2600" s="888" t="n">
        <x:v>46102</x:v>
      </x:c>
      <x:c r="C2600" t="str">
        <x:v>R Stimson (B)</x:v>
      </x:c>
      <x:c r="D2600" t="str">
        <x:v>Permanent</x:v>
      </x:c>
      <x:c r="E2600" t="str">
        <x:v>Thurrock</x:v>
      </x:c>
      <x:c r="F2600" t="str">
        <x:v>Operative Skilled</x:v>
      </x:c>
      <x:c r="G2600" t="str">
        <x:v>401101</x:v>
      </x:c>
      <x:c r="H2600" t="str">
        <x:v>BNP Paribas Limited</x:v>
      </x:c>
      <x:c r="I2600" s="22" t="n">
        <x:v>10.5</x:v>
      </x:c>
      <x:c r="J2600" t="str">
        <x:v>Worked</x:v>
      </x:c>
      <x:c r="K2600" t="str">
        <x:v>Employee 101924; home branch Thurrock; assigned role Operative Skilled | Deployment branch: Thurrock | Actual role: Operative Skilled | Jobs: 401101 | Customers: BNP Paribas Limited | Actual hours: 10.5; source records: 1</x:v>
      </x:c>
      <x:c r="L2600" t="str">
        <x:v>Include</x:v>
      </x:c>
      <x:c r="M2600"/>
      <x:c r="N2600"/>
    </x:row>
    <x:row r="2601">
      <x:c r="A2601" t="str">
        <x:v>R Stimson (B)|2026-03-22</x:v>
      </x:c>
      <x:c r="B2601" s="888" t="n">
        <x:v>46103</x:v>
      </x:c>
      <x:c r="C2601" t="str">
        <x:v>R Stimson (B)</x:v>
      </x:c>
      <x:c r="D2601" t="str">
        <x:v>Permanent</x:v>
      </x:c>
      <x:c r="E2601" t="str">
        <x:v>Thurrock</x:v>
      </x:c>
      <x:c r="F2601" t="str">
        <x:v>Operative Skilled</x:v>
      </x:c>
      <x:c r="G2601" t="str">
        <x:v>401101</x:v>
      </x:c>
      <x:c r="H2601" t="str">
        <x:v>BNP Paribas Limited</x:v>
      </x:c>
      <x:c r="I2601" s="22" t="n">
        <x:v>10.5</x:v>
      </x:c>
      <x:c r="J2601" t="str">
        <x:v>Worked</x:v>
      </x:c>
      <x:c r="K2601" t="str">
        <x:v>Employee 101924; home branch Thurrock; assigned role Operative Skilled | Deployment branch: Thurrock | Actual role: Operative Skilled | Jobs: 401101 | Customers: BNP Paribas Limited | Actual hours: 10.5; source records: 1</x:v>
      </x:c>
      <x:c r="L2601" t="str">
        <x:v>Include</x:v>
      </x:c>
      <x:c r="M2601"/>
      <x:c r="N2601"/>
    </x:row>
    <x:row r="2602">
      <x:c r="A2602" t="str">
        <x:v>R Stimson (B)|2026-03-23</x:v>
      </x:c>
      <x:c r="B2602" s="888" t="n">
        <x:v>46104</x:v>
      </x:c>
      <x:c r="C2602" t="str">
        <x:v>R Stimson (B)</x:v>
      </x:c>
      <x:c r="D2602" t="str">
        <x:v>Permanent</x:v>
      </x:c>
      <x:c r="E2602" t="str">
        <x:v>Thurrock</x:v>
      </x:c>
      <x:c r="F2602" t="str">
        <x:v>Operative Skilled</x:v>
      </x:c>
      <x:c r="G2602" t="str">
        <x:v>396207</x:v>
      </x:c>
      <x:c r="H2602" t="str">
        <x:v>Linklaters LLP</x:v>
      </x:c>
      <x:c r="I2602" s="22" t="n">
        <x:v>9.5</x:v>
      </x:c>
      <x:c r="J2602" t="str">
        <x:v>Worked</x:v>
      </x:c>
      <x:c r="K2602" t="str">
        <x:v>Employee 101924; home branch Thurrock; assigned role Operative Skilled | Deployment branch: Thurrock | Actual role: Operative Skilled | Jobs: 396207 | Customers: Linklaters LLP | Actual hours: 9.5; source records: 1</x:v>
      </x:c>
      <x:c r="L2602" t="str">
        <x:v>Include</x:v>
      </x:c>
      <x:c r="M2602"/>
      <x:c r="N2602"/>
    </x:row>
    <x:row r="2603">
      <x:c r="A2603" t="str">
        <x:v>R Stimson (B)|2026-03-24</x:v>
      </x:c>
      <x:c r="B2603" s="888" t="n">
        <x:v>46105</x:v>
      </x:c>
      <x:c r="C2603" t="str">
        <x:v>R Stimson (B)</x:v>
      </x:c>
      <x:c r="D2603" t="str">
        <x:v>Permanent</x:v>
      </x:c>
      <x:c r="E2603" t="str">
        <x:v>Thurrock</x:v>
      </x:c>
      <x:c r="F2603" t="str">
        <x:v>Operative Skilled</x:v>
      </x:c>
      <x:c r="G2603" t="str">
        <x:v>396207</x:v>
      </x:c>
      <x:c r="H2603" t="str">
        <x:v>Linklaters LLP</x:v>
      </x:c>
      <x:c r="I2603" s="22" t="n">
        <x:v>9.5</x:v>
      </x:c>
      <x:c r="J2603" t="str">
        <x:v>Worked</x:v>
      </x:c>
      <x:c r="K2603" t="str">
        <x:v>Employee 101924; home branch Thurrock; assigned role Operative Skilled | Deployment branch: Thurrock | Actual role: Operative Skilled | Jobs: 396207 | Customers: Linklaters LLP | Actual hours: 9.5; source records: 1</x:v>
      </x:c>
      <x:c r="L2603" t="str">
        <x:v>Include</x:v>
      </x:c>
      <x:c r="M2603"/>
      <x:c r="N2603"/>
    </x:row>
    <x:row r="2604">
      <x:c r="A2604" t="str">
        <x:v>R Stimson (B)|2026-03-25</x:v>
      </x:c>
      <x:c r="B2604" s="888" t="n">
        <x:v>46106</x:v>
      </x:c>
      <x:c r="C2604" t="str">
        <x:v>R Stimson (B)</x:v>
      </x:c>
      <x:c r="D2604" t="str">
        <x:v>Permanent</x:v>
      </x:c>
      <x:c r="E2604" t="str">
        <x:v>Thurrock</x:v>
      </x:c>
      <x:c r="F2604" t="str">
        <x:v>Operative Skilled</x:v>
      </x:c>
      <x:c r="G2604" t="str">
        <x:v>396207</x:v>
      </x:c>
      <x:c r="H2604" t="str">
        <x:v>Linklaters LLP</x:v>
      </x:c>
      <x:c r="I2604" s="22" t="n">
        <x:v>9.5</x:v>
      </x:c>
      <x:c r="J2604" t="str">
        <x:v>Worked</x:v>
      </x:c>
      <x:c r="K2604" t="str">
        <x:v>Employee 101924; home branch Thurrock; assigned role Operative Skilled | Deployment branch: Thurrock | Actual role: Operative Skilled | Jobs: 396207 | Customers: Linklaters LLP | Actual hours: 9.5; source records: 1</x:v>
      </x:c>
      <x:c r="L2604" t="str">
        <x:v>Include</x:v>
      </x:c>
      <x:c r="M2604"/>
      <x:c r="N2604"/>
    </x:row>
    <x:row r="2605">
      <x:c r="A2605" t="str">
        <x:v>R Stimson (B)|2026-03-26</x:v>
      </x:c>
      <x:c r="B2605" s="888" t="n">
        <x:v>46107</x:v>
      </x:c>
      <x:c r="C2605" t="str">
        <x:v>R Stimson (B)</x:v>
      </x:c>
      <x:c r="D2605" t="str">
        <x:v>Permanent</x:v>
      </x:c>
      <x:c r="E2605" t="str">
        <x:v>Thurrock</x:v>
      </x:c>
      <x:c r="F2605" t="str">
        <x:v>Operative Skilled</x:v>
      </x:c>
      <x:c r="G2605" t="str">
        <x:v>396207</x:v>
      </x:c>
      <x:c r="H2605" t="str">
        <x:v>Linklaters LLP</x:v>
      </x:c>
      <x:c r="I2605" s="22" t="n">
        <x:v>9.5</x:v>
      </x:c>
      <x:c r="J2605" t="str">
        <x:v>Worked</x:v>
      </x:c>
      <x:c r="K2605" t="str">
        <x:v>Employee 101924; home branch Thurrock; assigned role Operative Skilled | Deployment branch: Thurrock | Actual role: Operative Skilled | Jobs: 396207 | Customers: Linklaters LLP | Actual hours: 9.5; source records: 1</x:v>
      </x:c>
      <x:c r="L2605" t="str">
        <x:v>Include</x:v>
      </x:c>
      <x:c r="M2605"/>
      <x:c r="N2605"/>
    </x:row>
    <x:row r="2606">
      <x:c r="A2606" t="str">
        <x:v>R Stimson (B)|2026-03-27</x:v>
      </x:c>
      <x:c r="B2606" s="888" t="n">
        <x:v>46108</x:v>
      </x:c>
      <x:c r="C2606" t="str">
        <x:v>R Stimson (B)</x:v>
      </x:c>
      <x:c r="D2606" t="str">
        <x:v>Permanent</x:v>
      </x:c>
      <x:c r="E2606" t="str">
        <x:v>Thurrock</x:v>
      </x:c>
      <x:c r="F2606" t="str">
        <x:v>Operative Skilled</x:v>
      </x:c>
      <x:c r="G2606" t="str">
        <x:v>396207</x:v>
      </x:c>
      <x:c r="H2606" t="str">
        <x:v>Linklaters LLP</x:v>
      </x:c>
      <x:c r="I2606" s="22" t="n">
        <x:v>9.5</x:v>
      </x:c>
      <x:c r="J2606" t="str">
        <x:v>Worked</x:v>
      </x:c>
      <x:c r="K2606" t="str">
        <x:v>Employee 101924; home branch Thurrock; assigned role Operative Skilled | Deployment branch: Thurrock | Actual role: Operative Skilled | Jobs: 396207 | Customers: Linklaters LLP | Actual hours: 9.5; source records: 1</x:v>
      </x:c>
      <x:c r="L2606" t="str">
        <x:v>Include</x:v>
      </x:c>
      <x:c r="M2606"/>
      <x:c r="N2606"/>
    </x:row>
    <x:row r="2607">
      <x:c r="A2607" t="str">
        <x:v>R Stimson (B)|2026-03-28</x:v>
      </x:c>
      <x:c r="B2607" s="888" t="n">
        <x:v>46109</x:v>
      </x:c>
      <x:c r="C2607" t="str">
        <x:v>R Stimson (B)</x:v>
      </x:c>
      <x:c r="D2607" t="str">
        <x:v>Permanent</x:v>
      </x:c>
      <x:c r="E2607" t="str">
        <x:v>Thurrock</x:v>
      </x:c>
      <x:c r="F2607" t="str">
        <x:v>Operative Skilled</x:v>
      </x:c>
      <x:c r="G2607" t="str">
        <x:v>401291</x:v>
      </x:c>
      <x:c r="H2607" t="str">
        <x:v>BNP Paribas Limited</x:v>
      </x:c>
      <x:c r="I2607" s="22" t="n">
        <x:v>10.5</x:v>
      </x:c>
      <x:c r="J2607" t="str">
        <x:v>Worked</x:v>
      </x:c>
      <x:c r="K2607" t="str">
        <x:v>Employee 101924; home branch Thurrock; assigned role Operative Skilled | Deployment branch: Thurrock | Actual role: Operative Skilled | Jobs: 401291 | Customers: BNP Paribas Limited | Actual hours: 10.5; source records: 1</x:v>
      </x:c>
      <x:c r="L2607" t="str">
        <x:v>Include</x:v>
      </x:c>
      <x:c r="M2607"/>
      <x:c r="N2607"/>
    </x:row>
    <x:row r="2608">
      <x:c r="A2608" t="str">
        <x:v>R Stimson (B)|2026-03-29</x:v>
      </x:c>
      <x:c r="B2608" s="888" t="n">
        <x:v>46110</x:v>
      </x:c>
      <x:c r="C2608" t="str">
        <x:v>R Stimson (B)</x:v>
      </x:c>
      <x:c r="D2608" t="str">
        <x:v>Permanent</x:v>
      </x:c>
      <x:c r="E2608" t="str">
        <x:v>Thurrock</x:v>
      </x:c>
      <x:c r="F2608" t="str">
        <x:v>Operative Skilled</x:v>
      </x:c>
      <x:c r="G2608" t="str">
        <x:v>401291</x:v>
      </x:c>
      <x:c r="H2608" t="str">
        <x:v>BNP Paribas Limited</x:v>
      </x:c>
      <x:c r="I2608" s="22" t="n">
        <x:v>10.25</x:v>
      </x:c>
      <x:c r="J2608" t="str">
        <x:v>Worked</x:v>
      </x:c>
      <x:c r="K2608" t="str">
        <x:v>Employee 101924; home branch Thurrock; assigned role Operative Skilled | Deployment branch: Thurrock | Actual role: Operative Skilled | Jobs: 401291 | Customers: BNP Paribas Limited | Actual hours: 10.2; source records: 1</x:v>
      </x:c>
      <x:c r="L2608" t="str">
        <x:v>Include</x:v>
      </x:c>
      <x:c r="M2608"/>
      <x:c r="N2608"/>
    </x:row>
    <x:row r="2609">
      <x:c r="A2609" t="str">
        <x:v>R Stimson (B)|2026-03-30</x:v>
      </x:c>
      <x:c r="B2609" s="888" t="n">
        <x:v>46111</x:v>
      </x:c>
      <x:c r="C2609" t="str">
        <x:v>R Stimson (B)</x:v>
      </x:c>
      <x:c r="D2609" t="str">
        <x:v>Permanent</x:v>
      </x:c>
      <x:c r="E2609" t="str">
        <x:v>Thurrock</x:v>
      </x:c>
      <x:c r="F2609" t="str">
        <x:v>Operative Skilled</x:v>
      </x:c>
      <x:c r="G2609" t="str">
        <x:v>396207</x:v>
      </x:c>
      <x:c r="H2609" t="str">
        <x:v>Linklaters LLP</x:v>
      </x:c>
      <x:c r="I2609" s="22" t="n">
        <x:v>9.5</x:v>
      </x:c>
      <x:c r="J2609" t="str">
        <x:v>Worked</x:v>
      </x:c>
      <x:c r="K2609" t="str">
        <x:v>Employee 101924; home branch Thurrock; assigned role Operative Skilled | Deployment branch: Thurrock | Actual role: Operative Skilled | Jobs: 396207 | Customers: Linklaters LLP | Actual hours: 9.5; source records: 1</x:v>
      </x:c>
      <x:c r="L2609" t="str">
        <x:v>Include</x:v>
      </x:c>
      <x:c r="M2609"/>
      <x:c r="N2609"/>
    </x:row>
    <x:row r="2610">
      <x:c r="A2610" t="str">
        <x:v>R Stimson (B)|2026-03-31</x:v>
      </x:c>
      <x:c r="B2610" s="888" t="n">
        <x:v>46112</x:v>
      </x:c>
      <x:c r="C2610" t="str">
        <x:v>R Stimson (B)</x:v>
      </x:c>
      <x:c r="D2610" t="str">
        <x:v>Permanent</x:v>
      </x:c>
      <x:c r="E2610" t="str">
        <x:v>Thurrock</x:v>
      </x:c>
      <x:c r="F2610" t="str">
        <x:v>Operative Skilled</x:v>
      </x:c>
      <x:c r="G2610" t="str">
        <x:v>396207</x:v>
      </x:c>
      <x:c r="H2610" t="str">
        <x:v>Linklaters LLP</x:v>
      </x:c>
      <x:c r="I2610" s="22" t="n">
        <x:v>10</x:v>
      </x:c>
      <x:c r="J2610" t="str">
        <x:v>Worked</x:v>
      </x:c>
      <x:c r="K2610" t="str">
        <x:v>Employee 101924; home branch Thurrock; assigned role Operative Skilled | Deployment branch: Thurrock | Actual role: Operative Skilled | Jobs: 396207 | Customers: Linklaters LLP | Actual hours: 10.0; source records: 1</x:v>
      </x:c>
      <x:c r="L2610" t="str">
        <x:v>Include</x:v>
      </x:c>
      <x:c r="M2610"/>
      <x:c r="N2610"/>
    </x:row>
    <x:row r="2611">
      <x:c r="A2611" t="str">
        <x:v>R Tuck|2026-03-02</x:v>
      </x:c>
      <x:c r="B2611" s="888" t="n">
        <x:v>46083</x:v>
      </x:c>
      <x:c r="C2611" t="str">
        <x:v>R Tuck</x:v>
      </x:c>
      <x:c r="D2611" t="str">
        <x:v>Permanent</x:v>
      </x:c>
      <x:c r="E2611" t="str">
        <x:v>Thurrock</x:v>
      </x:c>
      <x:c r="F2611" t="str">
        <x:v>Operative Skilled</x:v>
      </x:c>
      <x:c r="G2611" t="str">
        <x:v>399609</x:v>
      </x:c>
      <x:c r="H2611" t="str">
        <x:v>Accenture UK Ltd</x:v>
      </x:c>
      <x:c r="I2611" s="22" t="n">
        <x:v>8.5</x:v>
      </x:c>
      <x:c r="J2611" t="str">
        <x:v>Worked</x:v>
      </x:c>
      <x:c r="K2611" t="str">
        <x:v>Employee 2294; home branch Thurrock; assigned role Operative Skilled | Deployment branch: Thurrock | Actual role: Operative Porter | Jobs: 399609 | Customers: Accenture UK Ltd | Actual hours: 8.5; source records: 1</x:v>
      </x:c>
      <x:c r="L2611" t="str">
        <x:v>Include</x:v>
      </x:c>
      <x:c r="M2611"/>
      <x:c r="N2611"/>
    </x:row>
    <x:row r="2612">
      <x:c r="A2612" t="str">
        <x:v>R Tuck|2026-03-03</x:v>
      </x:c>
      <x:c r="B2612" s="888" t="n">
        <x:v>46084</x:v>
      </x:c>
      <x:c r="C2612" t="str">
        <x:v>R Tuck</x:v>
      </x:c>
      <x:c r="D2612" t="str">
        <x:v>Permanent</x:v>
      </x:c>
      <x:c r="E2612" t="str">
        <x:v>Thurrock</x:v>
      </x:c>
      <x:c r="F2612" t="str">
        <x:v>Operative Skilled</x:v>
      </x:c>
      <x:c r="G2612" t="str">
        <x:v>399620</x:v>
      </x:c>
      <x:c r="H2612" t="str">
        <x:v>Accenture UK Ltd</x:v>
      </x:c>
      <x:c r="I2612" s="22" t="n">
        <x:v>10.5</x:v>
      </x:c>
      <x:c r="J2612" t="str">
        <x:v>Worked</x:v>
      </x:c>
      <x:c r="K2612" t="str">
        <x:v>Employee 2294; home branch Thurrock; assigned role Operative Skilled | Deployment branch: Thurrock | Actual role: Operative Skilled | Jobs: 399620 | Customers: Accenture UK Ltd | Actual hours: 10.5; source records: 1</x:v>
      </x:c>
      <x:c r="L2612" t="str">
        <x:v>Include</x:v>
      </x:c>
      <x:c r="M2612"/>
      <x:c r="N2612"/>
    </x:row>
    <x:row r="2613">
      <x:c r="A2613" t="str">
        <x:v>R Tuck|2026-03-04</x:v>
      </x:c>
      <x:c r="B2613" s="888" t="n">
        <x:v>46085</x:v>
      </x:c>
      <x:c r="C2613" t="str">
        <x:v>R Tuck</x:v>
      </x:c>
      <x:c r="D2613" t="str">
        <x:v>Permanent</x:v>
      </x:c>
      <x:c r="E2613" t="str">
        <x:v>Thurrock</x:v>
      </x:c>
      <x:c r="F2613" t="str">
        <x:v>Operative Skilled</x:v>
      </x:c>
      <x:c r="G2613" t="str">
        <x:v>399620</x:v>
      </x:c>
      <x:c r="H2613" t="str">
        <x:v>Accenture UK Ltd</x:v>
      </x:c>
      <x:c r="I2613" s="22" t="n">
        <x:v>10.5</x:v>
      </x:c>
      <x:c r="J2613" t="str">
        <x:v>Worked</x:v>
      </x:c>
      <x:c r="K2613" t="str">
        <x:v>Employee 2294; home branch Thurrock; assigned role Operative Skilled | Deployment branch: Thurrock | Actual role: Operative Skilled | Jobs: 399620 | Customers: Accenture UK Ltd | Actual hours: 10.5; source records: 1</x:v>
      </x:c>
      <x:c r="L2613" t="str">
        <x:v>Include</x:v>
      </x:c>
      <x:c r="M2613"/>
      <x:c r="N2613"/>
    </x:row>
    <x:row r="2614">
      <x:c r="A2614" t="str">
        <x:v>R Tuck|2026-03-05</x:v>
      </x:c>
      <x:c r="B2614" s="888" t="n">
        <x:v>46086</x:v>
      </x:c>
      <x:c r="C2614" t="str">
        <x:v>R Tuck</x:v>
      </x:c>
      <x:c r="D2614" t="str">
        <x:v>Permanent</x:v>
      </x:c>
      <x:c r="E2614" t="str">
        <x:v>Thurrock</x:v>
      </x:c>
      <x:c r="F2614" t="str">
        <x:v>Operative Skilled</x:v>
      </x:c>
      <x:c r="G2614" t="str">
        <x:v>399620</x:v>
      </x:c>
      <x:c r="H2614" t="str">
        <x:v>Accenture UK Ltd</x:v>
      </x:c>
      <x:c r="I2614" s="22" t="n">
        <x:v>10.5</x:v>
      </x:c>
      <x:c r="J2614" t="str">
        <x:v>Worked</x:v>
      </x:c>
      <x:c r="K2614" t="str">
        <x:v>Employee 2294; home branch Thurrock; assigned role Operative Skilled | Deployment branch: Thurrock | Actual role: Operative Skilled | Jobs: 399620 | Customers: Accenture UK Ltd | Actual hours: 10.5; source records: 1</x:v>
      </x:c>
      <x:c r="L2614" t="str">
        <x:v>Include</x:v>
      </x:c>
      <x:c r="M2614"/>
      <x:c r="N2614"/>
    </x:row>
    <x:row r="2615">
      <x:c r="A2615" t="str">
        <x:v>R Tuck|2026-03-06</x:v>
      </x:c>
      <x:c r="B2615" s="888" t="n">
        <x:v>46087</x:v>
      </x:c>
      <x:c r="C2615" t="str">
        <x:v>R Tuck</x:v>
      </x:c>
      <x:c r="D2615" t="str">
        <x:v>Permanent</x:v>
      </x:c>
      <x:c r="E2615" t="str">
        <x:v>Thurrock</x:v>
      </x:c>
      <x:c r="F2615" t="str">
        <x:v>Operative Skilled</x:v>
      </x:c>
      <x:c r="G2615" t="str">
        <x:v>396207</x:v>
      </x:c>
      <x:c r="H2615" t="str">
        <x:v>Linklaters LLP</x:v>
      </x:c>
      <x:c r="I2615" s="22" t="n">
        <x:v>9</x:v>
      </x:c>
      <x:c r="J2615" t="str">
        <x:v>Worked</x:v>
      </x:c>
      <x:c r="K2615" t="str">
        <x:v>Employee 2294; home branch Thurrock; assigned role Operative Skilled | Deployment branch: Thurrock | Actual role: Operative Skilled | Jobs: 396207 | Customers: Linklaters LLP | Actual hours: 9.0; source records: 1</x:v>
      </x:c>
      <x:c r="L2615" t="str">
        <x:v>Include</x:v>
      </x:c>
      <x:c r="M2615"/>
      <x:c r="N2615"/>
    </x:row>
    <x:row r="2616">
      <x:c r="A2616" t="str">
        <x:v>R Tuck|2026-03-09</x:v>
      </x:c>
      <x:c r="B2616" s="888" t="n">
        <x:v>46090</x:v>
      </x:c>
      <x:c r="C2616" t="str">
        <x:v>R Tuck</x:v>
      </x:c>
      <x:c r="D2616" t="str">
        <x:v>Permanent</x:v>
      </x:c>
      <x:c r="E2616" t="str">
        <x:v>Thurrock</x:v>
      </x:c>
      <x:c r="F2616" t="str">
        <x:v>Operative Skilled</x:v>
      </x:c>
      <x:c r="G2616" t="str">
        <x:v>396207</x:v>
      </x:c>
      <x:c r="H2616" t="str">
        <x:v>Linklaters LLP</x:v>
      </x:c>
      <x:c r="I2616" s="22" t="n">
        <x:v>8.5</x:v>
      </x:c>
      <x:c r="J2616" t="str">
        <x:v>Worked</x:v>
      </x:c>
      <x:c r="K2616" t="str">
        <x:v>Employee 2294; home branch Thurrock; assigned role Operative Skilled | Deployment branch: Thurrock | Actual role: Operative Skilled | Jobs: 396207 | Customers: Linklaters LLP | Actual hours: 8.5; source records: 1</x:v>
      </x:c>
      <x:c r="L2616" t="str">
        <x:v>Include</x:v>
      </x:c>
      <x:c r="M2616"/>
      <x:c r="N2616"/>
    </x:row>
    <x:row r="2617">
      <x:c r="A2617" t="str">
        <x:v>R Tuck|2026-03-10</x:v>
      </x:c>
      <x:c r="B2617" s="888" t="n">
        <x:v>46091</x:v>
      </x:c>
      <x:c r="C2617" t="str">
        <x:v>R Tuck</x:v>
      </x:c>
      <x:c r="D2617" t="str">
        <x:v>Permanent</x:v>
      </x:c>
      <x:c r="E2617" t="str">
        <x:v>Thurrock</x:v>
      </x:c>
      <x:c r="F2617" t="str">
        <x:v>Operative Skilled</x:v>
      </x:c>
      <x:c r="G2617" t="str">
        <x:v>399620</x:v>
      </x:c>
      <x:c r="H2617" t="str">
        <x:v>Accenture UK Ltd</x:v>
      </x:c>
      <x:c r="I2617" s="22" t="n">
        <x:v>10.5</x:v>
      </x:c>
      <x:c r="J2617" t="str">
        <x:v>Worked</x:v>
      </x:c>
      <x:c r="K2617" t="str">
        <x:v>Employee 2294; home branch Thurrock; assigned role Operative Skilled | Deployment branch: Thurrock | Actual role: Operative Skilled | Jobs: 399620 | Customers: Accenture UK Ltd | Actual hours: 10.5; source records: 1</x:v>
      </x:c>
      <x:c r="L2617" t="str">
        <x:v>Include</x:v>
      </x:c>
      <x:c r="M2617"/>
      <x:c r="N2617"/>
    </x:row>
    <x:row r="2618">
      <x:c r="A2618" t="str">
        <x:v>R Tuck|2026-03-11</x:v>
      </x:c>
      <x:c r="B2618" s="888" t="n">
        <x:v>46092</x:v>
      </x:c>
      <x:c r="C2618" t="str">
        <x:v>R Tuck</x:v>
      </x:c>
      <x:c r="D2618" t="str">
        <x:v>Permanent</x:v>
      </x:c>
      <x:c r="E2618" t="str">
        <x:v>Thurrock</x:v>
      </x:c>
      <x:c r="F2618" t="str">
        <x:v>Operative Skilled</x:v>
      </x:c>
      <x:c r="G2618" t="str">
        <x:v>399620</x:v>
      </x:c>
      <x:c r="H2618" t="str">
        <x:v>Accenture UK Ltd</x:v>
      </x:c>
      <x:c r="I2618" s="22" t="n">
        <x:v>10.5</x:v>
      </x:c>
      <x:c r="J2618" t="str">
        <x:v>Worked</x:v>
      </x:c>
      <x:c r="K2618" t="str">
        <x:v>Employee 2294; home branch Thurrock; assigned role Operative Skilled | Deployment branch: Thurrock | Actual role: Operative Skilled | Jobs: 399620 | Customers: Accenture UK Ltd | Actual hours: 10.5; source records: 1</x:v>
      </x:c>
      <x:c r="L2618" t="str">
        <x:v>Include</x:v>
      </x:c>
      <x:c r="M2618"/>
      <x:c r="N2618"/>
    </x:row>
    <x:row r="2619">
      <x:c r="A2619" t="str">
        <x:v>R Tuck|2026-03-12</x:v>
      </x:c>
      <x:c r="B2619" s="888" t="n">
        <x:v>46093</x:v>
      </x:c>
      <x:c r="C2619" t="str">
        <x:v>R Tuck</x:v>
      </x:c>
      <x:c r="D2619" t="str">
        <x:v>Permanent</x:v>
      </x:c>
      <x:c r="E2619" t="str">
        <x:v>Thurrock</x:v>
      </x:c>
      <x:c r="F2619" t="str">
        <x:v>Operative Skilled</x:v>
      </x:c>
      <x:c r="G2619" t="str">
        <x:v>399620</x:v>
      </x:c>
      <x:c r="H2619" t="str">
        <x:v>Accenture UK Ltd</x:v>
      </x:c>
      <x:c r="I2619" s="22" t="n">
        <x:v>10.5</x:v>
      </x:c>
      <x:c r="J2619" t="str">
        <x:v>Worked</x:v>
      </x:c>
      <x:c r="K2619" t="str">
        <x:v>Employee 2294; home branch Thurrock; assigned role Operative Skilled | Deployment branch: Thurrock | Actual role: Operative Skilled | Jobs: 399620 | Customers: Accenture UK Ltd | Actual hours: 10.5; source records: 1</x:v>
      </x:c>
      <x:c r="L2619" t="str">
        <x:v>Include</x:v>
      </x:c>
      <x:c r="M2619"/>
      <x:c r="N2619"/>
    </x:row>
    <x:row r="2620">
      <x:c r="A2620" t="str">
        <x:v>R Tuck|2026-03-13</x:v>
      </x:c>
      <x:c r="B2620" s="888" t="n">
        <x:v>46094</x:v>
      </x:c>
      <x:c r="C2620" t="str">
        <x:v>R Tuck</x:v>
      </x:c>
      <x:c r="D2620" t="str">
        <x:v>Permanent</x:v>
      </x:c>
      <x:c r="E2620" t="str">
        <x:v>Thurrock</x:v>
      </x:c>
      <x:c r="F2620" t="str">
        <x:v>Operative Skilled</x:v>
      </x:c>
      <x:c r="G2620" t="str">
        <x:v>399620</x:v>
      </x:c>
      <x:c r="H2620" t="str">
        <x:v>Accenture UK Ltd</x:v>
      </x:c>
      <x:c r="I2620" s="22" t="n">
        <x:v>8.5</x:v>
      </x:c>
      <x:c r="J2620" t="str">
        <x:v>Worked</x:v>
      </x:c>
      <x:c r="K2620" t="str">
        <x:v>Employee 2294; home branch Thurrock; assigned role Operative Skilled | Deployment branch: Thurrock | Actual role: Operative Skilled | Jobs: 399620 | Customers: Accenture UK Ltd | Actual hours: 8.5; source records: 1</x:v>
      </x:c>
      <x:c r="L2620" t="str">
        <x:v>Include</x:v>
      </x:c>
      <x:c r="M2620"/>
      <x:c r="N2620"/>
    </x:row>
    <x:row r="2621">
      <x:c r="A2621" t="str">
        <x:v>R Tuck|2026-03-16</x:v>
      </x:c>
      <x:c r="B2621" s="888" t="n">
        <x:v>46097</x:v>
      </x:c>
      <x:c r="C2621" t="str">
        <x:v>R Tuck</x:v>
      </x:c>
      <x:c r="D2621" t="str">
        <x:v>Permanent</x:v>
      </x:c>
      <x:c r="E2621" t="str">
        <x:v>Thurrock</x:v>
      </x:c>
      <x:c r="F2621" t="str">
        <x:v>Operative Skilled</x:v>
      </x:c>
      <x:c r="G2621" t="str">
        <x:v>399620</x:v>
      </x:c>
      <x:c r="H2621" t="str">
        <x:v>Accenture UK Ltd</x:v>
      </x:c>
      <x:c r="I2621" s="22" t="n">
        <x:v>10.5</x:v>
      </x:c>
      <x:c r="J2621" t="str">
        <x:v>Worked</x:v>
      </x:c>
      <x:c r="K2621" t="str">
        <x:v>Employee 2294; home branch Thurrock; assigned role Operative Skilled | Deployment branch: Thurrock | Actual role: Operative Skilled | Jobs: 399620 | Customers: Accenture UK Ltd | Actual hours: 10.5; source records: 1</x:v>
      </x:c>
      <x:c r="L2621" t="str">
        <x:v>Include</x:v>
      </x:c>
      <x:c r="M2621"/>
      <x:c r="N2621"/>
    </x:row>
    <x:row r="2622">
      <x:c r="A2622" t="str">
        <x:v>R Tuck|2026-03-17</x:v>
      </x:c>
      <x:c r="B2622" s="888" t="n">
        <x:v>46098</x:v>
      </x:c>
      <x:c r="C2622" t="str">
        <x:v>R Tuck</x:v>
      </x:c>
      <x:c r="D2622" t="str">
        <x:v>Permanent</x:v>
      </x:c>
      <x:c r="E2622" t="str">
        <x:v>Thurrock</x:v>
      </x:c>
      <x:c r="F2622" t="str">
        <x:v>Operative Skilled</x:v>
      </x:c>
      <x:c r="G2622" t="str">
        <x:v>399620</x:v>
      </x:c>
      <x:c r="H2622" t="str">
        <x:v>Accenture UK Ltd</x:v>
      </x:c>
      <x:c r="I2622" s="22" t="n">
        <x:v>10.5</x:v>
      </x:c>
      <x:c r="J2622" t="str">
        <x:v>Worked</x:v>
      </x:c>
      <x:c r="K2622" t="str">
        <x:v>Employee 2294; home branch Thurrock; assigned role Operative Skilled | Deployment branch: Thurrock | Actual role: Operative Skilled | Jobs: 399620 | Customers: Accenture UK Ltd | Actual hours: 10.5; source records: 1</x:v>
      </x:c>
      <x:c r="L2622" t="str">
        <x:v>Include</x:v>
      </x:c>
      <x:c r="M2622"/>
      <x:c r="N2622"/>
    </x:row>
    <x:row r="2623">
      <x:c r="A2623" t="str">
        <x:v>R Tuck|2026-03-18</x:v>
      </x:c>
      <x:c r="B2623" s="888" t="n">
        <x:v>46099</x:v>
      </x:c>
      <x:c r="C2623" t="str">
        <x:v>R Tuck</x:v>
      </x:c>
      <x:c r="D2623" t="str">
        <x:v>Permanent</x:v>
      </x:c>
      <x:c r="E2623" t="str">
        <x:v>Thurrock</x:v>
      </x:c>
      <x:c r="F2623" t="str">
        <x:v>Operative Skilled</x:v>
      </x:c>
      <x:c r="G2623" t="str">
        <x:v>399620</x:v>
      </x:c>
      <x:c r="H2623" t="str">
        <x:v>Accenture UK Ltd</x:v>
      </x:c>
      <x:c r="I2623" s="22" t="n">
        <x:v>10.5</x:v>
      </x:c>
      <x:c r="J2623" t="str">
        <x:v>Worked</x:v>
      </x:c>
      <x:c r="K2623" t="str">
        <x:v>Employee 2294; home branch Thurrock; assigned role Operative Skilled | Deployment branch: Thurrock | Actual role: Operative Skilled | Jobs: 399620 | Customers: Accenture UK Ltd | Actual hours: 10.5; source records: 1</x:v>
      </x:c>
      <x:c r="L2623" t="str">
        <x:v>Include</x:v>
      </x:c>
      <x:c r="M2623"/>
      <x:c r="N2623"/>
    </x:row>
    <x:row r="2624">
      <x:c r="A2624" t="str">
        <x:v>R Tuck|2026-03-19</x:v>
      </x:c>
      <x:c r="B2624" s="888" t="n">
        <x:v>46100</x:v>
      </x:c>
      <x:c r="C2624" t="str">
        <x:v>R Tuck</x:v>
      </x:c>
      <x:c r="D2624" t="str">
        <x:v>Permanent</x:v>
      </x:c>
      <x:c r="E2624" t="str">
        <x:v>Thurrock</x:v>
      </x:c>
      <x:c r="F2624" t="str">
        <x:v>Operative Skilled</x:v>
      </x:c>
      <x:c r="G2624" t="str">
        <x:v>399620</x:v>
      </x:c>
      <x:c r="H2624" t="str">
        <x:v>Accenture UK Ltd</x:v>
      </x:c>
      <x:c r="I2624" s="22" t="n">
        <x:v>10.5</x:v>
      </x:c>
      <x:c r="J2624" t="str">
        <x:v>Worked</x:v>
      </x:c>
      <x:c r="K2624" t="str">
        <x:v>Employee 2294; home branch Thurrock; assigned role Operative Skilled | Deployment branch: Thurrock | Actual role: Operative Skilled | Jobs: 399620 | Customers: Accenture UK Ltd | Actual hours: 10.5; source records: 1</x:v>
      </x:c>
      <x:c r="L2624" t="str">
        <x:v>Include</x:v>
      </x:c>
      <x:c r="M2624"/>
      <x:c r="N2624"/>
    </x:row>
    <x:row r="2625">
      <x:c r="A2625" t="str">
        <x:v>R Tuck|2026-03-20</x:v>
      </x:c>
      <x:c r="B2625" s="888" t="n">
        <x:v>46101</x:v>
      </x:c>
      <x:c r="C2625" t="str">
        <x:v>R Tuck</x:v>
      </x:c>
      <x:c r="D2625" t="str">
        <x:v>Permanent</x:v>
      </x:c>
      <x:c r="E2625" t="str">
        <x:v>Thurrock</x:v>
      </x:c>
      <x:c r="F2625" t="str">
        <x:v>Operative Skilled</x:v>
      </x:c>
      <x:c r="G2625" t="str">
        <x:v>399620</x:v>
      </x:c>
      <x:c r="H2625" t="str">
        <x:v>Accenture UK Ltd</x:v>
      </x:c>
      <x:c r="I2625" s="22" t="n">
        <x:v>8.5</x:v>
      </x:c>
      <x:c r="J2625" t="str">
        <x:v>Worked</x:v>
      </x:c>
      <x:c r="K2625" t="str">
        <x:v>Employee 2294; home branch Thurrock; assigned role Operative Skilled | Deployment branch: Thurrock | Actual role: Operative Porter | Jobs: 399620 | Customers: Accenture UK Ltd | Actual hours: 8.5; source records: 1</x:v>
      </x:c>
      <x:c r="L2625" t="str">
        <x:v>Include</x:v>
      </x:c>
      <x:c r="M2625"/>
      <x:c r="N2625"/>
    </x:row>
    <x:row r="2626">
      <x:c r="A2626" t="str">
        <x:v>R Tuck|2026-03-23</x:v>
      </x:c>
      <x:c r="B2626" s="888" t="n">
        <x:v>46104</x:v>
      </x:c>
      <x:c r="C2626" t="str">
        <x:v>R Tuck</x:v>
      </x:c>
      <x:c r="D2626" t="str">
        <x:v>Permanent</x:v>
      </x:c>
      <x:c r="E2626" t="str">
        <x:v>Thurrock</x:v>
      </x:c>
      <x:c r="F2626" t="str">
        <x:v>Operative Skilled</x:v>
      </x:c>
      <x:c r="G2626" t="str">
        <x:v>396207</x:v>
      </x:c>
      <x:c r="H2626" t="str">
        <x:v>Linklaters LLP</x:v>
      </x:c>
      <x:c r="I2626" s="22" t="n">
        <x:v>9.5</x:v>
      </x:c>
      <x:c r="J2626" t="str">
        <x:v>Worked</x:v>
      </x:c>
      <x:c r="K2626" t="str">
        <x:v>Employee 2294; home branch Thurrock; assigned role Operative Skilled | Deployment branch: Thurrock | Actual role: Operative Skilled | Jobs: 396207 | Customers: Linklaters LLP | Actual hours: 9.5; source records: 1</x:v>
      </x:c>
      <x:c r="L2626" t="str">
        <x:v>Include</x:v>
      </x:c>
      <x:c r="M2626"/>
      <x:c r="N2626"/>
    </x:row>
    <x:row r="2627">
      <x:c r="A2627" t="str">
        <x:v>R Tuck|2026-03-24</x:v>
      </x:c>
      <x:c r="B2627" s="888" t="n">
        <x:v>46105</x:v>
      </x:c>
      <x:c r="C2627" t="str">
        <x:v>R Tuck</x:v>
      </x:c>
      <x:c r="D2627" t="str">
        <x:v>Permanent</x:v>
      </x:c>
      <x:c r="E2627" t="str">
        <x:v>Thurrock</x:v>
      </x:c>
      <x:c r="F2627" t="str">
        <x:v>Operative Skilled</x:v>
      </x:c>
      <x:c r="G2627" t="str">
        <x:v>399620</x:v>
      </x:c>
      <x:c r="H2627" t="str">
        <x:v>Accenture UK Ltd</x:v>
      </x:c>
      <x:c r="I2627" s="22" t="n">
        <x:v>10.5</x:v>
      </x:c>
      <x:c r="J2627" t="str">
        <x:v>Worked</x:v>
      </x:c>
      <x:c r="K2627" t="str">
        <x:v>Employee 2294; home branch Thurrock; assigned role Operative Skilled | Deployment branch: Thurrock | Actual role: Operative Skilled | Jobs: 399620 | Customers: Accenture UK Ltd | Actual hours: 10.5; source records: 1</x:v>
      </x:c>
      <x:c r="L2627" t="str">
        <x:v>Include</x:v>
      </x:c>
      <x:c r="M2627"/>
      <x:c r="N2627"/>
    </x:row>
    <x:row r="2628">
      <x:c r="A2628" t="str">
        <x:v>R Tuck|2026-03-25</x:v>
      </x:c>
      <x:c r="B2628" s="888" t="n">
        <x:v>46106</x:v>
      </x:c>
      <x:c r="C2628" t="str">
        <x:v>R Tuck</x:v>
      </x:c>
      <x:c r="D2628" t="str">
        <x:v>Permanent</x:v>
      </x:c>
      <x:c r="E2628" t="str">
        <x:v>Thurrock</x:v>
      </x:c>
      <x:c r="F2628" t="str">
        <x:v>Operative Skilled</x:v>
      </x:c>
      <x:c r="G2628" t="str">
        <x:v>399620</x:v>
      </x:c>
      <x:c r="H2628" t="str">
        <x:v>Accenture UK Ltd</x:v>
      </x:c>
      <x:c r="I2628" s="22" t="n">
        <x:v>10.5</x:v>
      </x:c>
      <x:c r="J2628" t="str">
        <x:v>Worked</x:v>
      </x:c>
      <x:c r="K2628" t="str">
        <x:v>Employee 2294; home branch Thurrock; assigned role Operative Skilled | Deployment branch: Thurrock | Actual role: Operative Skilled | Jobs: 399620 | Customers: Accenture UK Ltd | Actual hours: 10.5; source records: 1</x:v>
      </x:c>
      <x:c r="L2628" t="str">
        <x:v>Include</x:v>
      </x:c>
      <x:c r="M2628"/>
      <x:c r="N2628"/>
    </x:row>
    <x:row r="2629">
      <x:c r="A2629" t="str">
        <x:v>R Tuck|2026-03-26</x:v>
      </x:c>
      <x:c r="B2629" s="888" t="n">
        <x:v>46107</x:v>
      </x:c>
      <x:c r="C2629" t="str">
        <x:v>R Tuck</x:v>
      </x:c>
      <x:c r="D2629" t="str">
        <x:v>Permanent</x:v>
      </x:c>
      <x:c r="E2629" t="str">
        <x:v>Thurrock</x:v>
      </x:c>
      <x:c r="F2629" t="str">
        <x:v>Operative Skilled</x:v>
      </x:c>
      <x:c r="G2629" t="str">
        <x:v>399620</x:v>
      </x:c>
      <x:c r="H2629" t="str">
        <x:v>Accenture UK Ltd</x:v>
      </x:c>
      <x:c r="I2629" s="22" t="n">
        <x:v>10.5</x:v>
      </x:c>
      <x:c r="J2629" t="str">
        <x:v>Worked</x:v>
      </x:c>
      <x:c r="K2629" t="str">
        <x:v>Employee 2294; home branch Thurrock; assigned role Operative Skilled | Deployment branch: Thurrock | Actual role: Operative Skilled | Jobs: 399620 | Customers: Accenture UK Ltd | Actual hours: 10.5; source records: 1</x:v>
      </x:c>
      <x:c r="L2629" t="str">
        <x:v>Include</x:v>
      </x:c>
      <x:c r="M2629"/>
      <x:c r="N2629"/>
    </x:row>
    <x:row r="2630">
      <x:c r="A2630" t="str">
        <x:v>R Tuck|2026-03-27</x:v>
      </x:c>
      <x:c r="B2630" s="888" t="n">
        <x:v>46108</x:v>
      </x:c>
      <x:c r="C2630" t="str">
        <x:v>R Tuck</x:v>
      </x:c>
      <x:c r="D2630" t="str">
        <x:v>Permanent</x:v>
      </x:c>
      <x:c r="E2630" t="str">
        <x:v>Thurrock</x:v>
      </x:c>
      <x:c r="F2630" t="str">
        <x:v>Operative Skilled</x:v>
      </x:c>
      <x:c r="G2630" t="str">
        <x:v>399620</x:v>
      </x:c>
      <x:c r="H2630" t="str">
        <x:v>Accenture UK Ltd</x:v>
      </x:c>
      <x:c r="I2630" s="22" t="n">
        <x:v>8.5</x:v>
      </x:c>
      <x:c r="J2630" t="str">
        <x:v>Worked</x:v>
      </x:c>
      <x:c r="K2630" t="str">
        <x:v>Employee 2294; home branch Thurrock; assigned role Operative Skilled | Deployment branch: Thurrock | Actual role: Operative Porter | Jobs: 399620 | Customers: Accenture UK Ltd | Actual hours: 8.5; source records: 1</x:v>
      </x:c>
      <x:c r="L2630" t="str">
        <x:v>Include</x:v>
      </x:c>
      <x:c r="M2630"/>
      <x:c r="N2630"/>
    </x:row>
    <x:row r="2631">
      <x:c r="A2631" t="str">
        <x:v>R Tuck|2026-03-30</x:v>
      </x:c>
      <x:c r="B2631" s="888" t="n">
        <x:v>46111</x:v>
      </x:c>
      <x:c r="C2631" t="str">
        <x:v>R Tuck</x:v>
      </x:c>
      <x:c r="D2631" t="str">
        <x:v>Permanent</x:v>
      </x:c>
      <x:c r="E2631" t="str">
        <x:v>Thurrock</x:v>
      </x:c>
      <x:c r="F2631" t="str">
        <x:v>Operative Skilled</x:v>
      </x:c>
      <x:c r="G2631"/>
      <x:c r="H2631"/>
      <x:c r="I2631" s="22" t="n">
        <x:v>0</x:v>
      </x:c>
      <x:c r="J2631" t="str">
        <x:v>Annual leave</x:v>
      </x:c>
      <x:c r="K2631" t="str">
        <x:v>Employee 2294; home branch Thurrock; assigned role Operative Skilled | Leave: Annual Leave (Days) | Leave calendar basis: Fixed schedule</x:v>
      </x:c>
      <x:c r="L2631" t="str">
        <x:v>Include</x:v>
      </x:c>
      <x:c r="M2631"/>
      <x:c r="N2631"/>
    </x:row>
    <x:row r="2632">
      <x:c r="A2632" t="str">
        <x:v>R Tuck|2026-03-31</x:v>
      </x:c>
      <x:c r="B2632" s="888" t="n">
        <x:v>46112</x:v>
      </x:c>
      <x:c r="C2632" t="str">
        <x:v>R Tuck</x:v>
      </x:c>
      <x:c r="D2632" t="str">
        <x:v>Permanent</x:v>
      </x:c>
      <x:c r="E2632" t="str">
        <x:v>Thurrock</x:v>
      </x:c>
      <x:c r="F2632" t="str">
        <x:v>Operative Skilled</x:v>
      </x:c>
      <x:c r="G2632"/>
      <x:c r="H2632"/>
      <x:c r="I2632" s="22" t="n">
        <x:v>0</x:v>
      </x:c>
      <x:c r="J2632" t="str">
        <x:v>Annual leave</x:v>
      </x:c>
      <x:c r="K2632" t="str">
        <x:v>Employee 2294; home branch Thurrock; assigned role Operative Skilled | Leave: Annual Leave (Days) | Leave calendar basis: Fixed schedule</x:v>
      </x:c>
      <x:c r="L2632" t="str">
        <x:v>Include</x:v>
      </x:c>
      <x:c r="M2632"/>
      <x:c r="N2632"/>
    </x:row>
    <x:row r="2633">
      <x:c r="A2633" t="str">
        <x:v>Randi Wisdom|2026-03-02</x:v>
      </x:c>
      <x:c r="B2633" s="888" t="n">
        <x:v>46083</x:v>
      </x:c>
      <x:c r="C2633" t="str">
        <x:v>Randi Wisdom</x:v>
      </x:c>
      <x:c r="D2633" t="str">
        <x:v>Permanent</x:v>
      </x:c>
      <x:c r="E2633" t="str">
        <x:v>Manchester</x:v>
      </x:c>
      <x:c r="F2633" t="str">
        <x:v>Operative Driver</x:v>
      </x:c>
      <x:c r="G2633" t="str">
        <x:v>394449, 398317B</x:v>
      </x:c>
      <x:c r="H2633" t="str">
        <x:v>BT; Restore Harrow Green</x:v>
      </x:c>
      <x:c r="I2633" s="22" t="n">
        <x:v>9.5</x:v>
      </x:c>
      <x:c r="J2633" t="str">
        <x:v>Worked — 2 records</x:v>
      </x:c>
      <x:c r="K2633" t="str">
        <x:v>Employee 1979; home branch Manchester; assigned role Operative Driver | Deployment branch: Manchester | Actual role: Operative Driver, Operative Porter | Jobs: 394449, 398317B | Customers: BT; Restore Harrow Green | Actual hours: 9.5; source records: 2</x:v>
      </x:c>
      <x:c r="L2633" t="str">
        <x:v>Include</x:v>
      </x:c>
      <x:c r="M2633"/>
      <x:c r="N2633"/>
    </x:row>
    <x:row r="2634">
      <x:c r="A2634" t="str">
        <x:v>Randi Wisdom|2026-03-03</x:v>
      </x:c>
      <x:c r="B2634" s="888" t="n">
        <x:v>46084</x:v>
      </x:c>
      <x:c r="C2634" t="str">
        <x:v>Randi Wisdom</x:v>
      </x:c>
      <x:c r="D2634" t="str">
        <x:v>Permanent</x:v>
      </x:c>
      <x:c r="E2634" t="str">
        <x:v>Manchester</x:v>
      </x:c>
      <x:c r="F2634" t="str">
        <x:v>Operative Driver</x:v>
      </x:c>
      <x:c r="G2634" t="str">
        <x:v>396008, 398317B</x:v>
      </x:c>
      <x:c r="H2634" t="str">
        <x:v>HSBC - Branch Audits (1); Restore Harrow Green</x:v>
      </x:c>
      <x:c r="I2634" s="22" t="n">
        <x:v>13</x:v>
      </x:c>
      <x:c r="J2634" t="str">
        <x:v>Worked — 2 records</x:v>
      </x:c>
      <x:c r="K2634" t="str">
        <x:v>Employee 1979; home branch Manchester; assigned role Operative Driver | Deployment branch: Birmingham, Manchester | Actual role: Operative Driver | Jobs: 396008, 398317B | Customers: HSBC - Branch Audits (1); Restore Harrow Green | Actual hours: 13.0; source records: 2</x:v>
      </x:c>
      <x:c r="L2634" t="str">
        <x:v>Include</x:v>
      </x:c>
      <x:c r="M2634"/>
      <x:c r="N2634"/>
    </x:row>
    <x:row r="2635">
      <x:c r="A2635" t="str">
        <x:v>Randi Wisdom|2026-03-04</x:v>
      </x:c>
      <x:c r="B2635" s="888" t="n">
        <x:v>46085</x:v>
      </x:c>
      <x:c r="C2635" t="str">
        <x:v>Randi Wisdom</x:v>
      </x:c>
      <x:c r="D2635" t="str">
        <x:v>Permanent</x:v>
      </x:c>
      <x:c r="E2635" t="str">
        <x:v>Manchester</x:v>
      </x:c>
      <x:c r="F2635" t="str">
        <x:v>Operative Driver</x:v>
      </x:c>
      <x:c r="G2635" t="str">
        <x:v>396008, 398317B</x:v>
      </x:c>
      <x:c r="H2635" t="str">
        <x:v>HSBC - Branch Audits (1); Restore Harrow Green</x:v>
      </x:c>
      <x:c r="I2635" s="22" t="n">
        <x:v>14</x:v>
      </x:c>
      <x:c r="J2635" t="str">
        <x:v>Worked — 2 records</x:v>
      </x:c>
      <x:c r="K2635" t="str">
        <x:v>Employee 1979; home branch Manchester; assigned role Operative Driver | Deployment branch: Birmingham, Manchester | Actual role: Operative Driver | Jobs: 396008, 398317B | Customers: HSBC - Branch Audits (1); Restore Harrow Green | Actual hours: 14.0; source records: 2</x:v>
      </x:c>
      <x:c r="L2635" t="str">
        <x:v>Include</x:v>
      </x:c>
      <x:c r="M2635"/>
      <x:c r="N2635"/>
    </x:row>
    <x:row r="2636">
      <x:c r="A2636" t="str">
        <x:v>Randi Wisdom|2026-03-05</x:v>
      </x:c>
      <x:c r="B2636" s="888" t="n">
        <x:v>46086</x:v>
      </x:c>
      <x:c r="C2636" t="str">
        <x:v>Randi Wisdom</x:v>
      </x:c>
      <x:c r="D2636" t="str">
        <x:v>Permanent</x:v>
      </x:c>
      <x:c r="E2636" t="str">
        <x:v>Manchester</x:v>
      </x:c>
      <x:c r="F2636" t="str">
        <x:v>Operative Driver</x:v>
      </x:c>
      <x:c r="G2636" t="str">
        <x:v>398317B</x:v>
      </x:c>
      <x:c r="H2636" t="str">
        <x:v>Restore Harrow Green</x:v>
      </x:c>
      <x:c r="I2636" s="22" t="n">
        <x:v>7.5</x:v>
      </x:c>
      <x:c r="J2636" t="str">
        <x:v>Worked</x:v>
      </x:c>
      <x:c r="K2636" t="str">
        <x:v>Employee 1979; home branch Manchester; assigned role Operative Driver | Deployment branch: Manchester | Actual role: Operative Driver | Jobs: 398317B | Customers: Restore Harrow Green | Actual hours: 7.5; source records: 1</x:v>
      </x:c>
      <x:c r="L2636" t="str">
        <x:v>Include</x:v>
      </x:c>
      <x:c r="M2636"/>
      <x:c r="N2636"/>
    </x:row>
    <x:row r="2637">
      <x:c r="A2637" t="str">
        <x:v>Randi Wisdom|2026-03-06</x:v>
      </x:c>
      <x:c r="B2637" s="888" t="n">
        <x:v>46087</x:v>
      </x:c>
      <x:c r="C2637" t="str">
        <x:v>Randi Wisdom</x:v>
      </x:c>
      <x:c r="D2637" t="str">
        <x:v>Permanent</x:v>
      </x:c>
      <x:c r="E2637" t="str">
        <x:v>Manchester</x:v>
      </x:c>
      <x:c r="F2637" t="str">
        <x:v>Operative Driver</x:v>
      </x:c>
      <x:c r="G2637" t="str">
        <x:v>398317B, 398360B</x:v>
      </x:c>
      <x:c r="H2637" t="str">
        <x:v>Restore Harrow Green</x:v>
      </x:c>
      <x:c r="I2637" s="22" t="n">
        <x:v>11</x:v>
      </x:c>
      <x:c r="J2637" t="str">
        <x:v>Worked — 2 records</x:v>
      </x:c>
      <x:c r="K2637" t="str">
        <x:v>Employee 1979; home branch Manchester; assigned role Operative Driver | Deployment branch: Glasgow, Manchester | Actual role: Operative Driver | Jobs: 398317B, 398360B | Customers: Restore Harrow Green | Actual hours: 11.0; source records: 2</x:v>
      </x:c>
      <x:c r="L2637" t="str">
        <x:v>Include</x:v>
      </x:c>
      <x:c r="M2637"/>
      <x:c r="N2637"/>
    </x:row>
    <x:row r="2638">
      <x:c r="A2638" t="str">
        <x:v>Randi Wisdom|2026-03-09</x:v>
      </x:c>
      <x:c r="B2638" s="888" t="n">
        <x:v>46090</x:v>
      </x:c>
      <x:c r="C2638" t="str">
        <x:v>Randi Wisdom</x:v>
      </x:c>
      <x:c r="D2638" t="str">
        <x:v>Permanent</x:v>
      </x:c>
      <x:c r="E2638" t="str">
        <x:v>Manchester</x:v>
      </x:c>
      <x:c r="F2638" t="str">
        <x:v>Operative Driver</x:v>
      </x:c>
      <x:c r="G2638" t="str">
        <x:v>398952</x:v>
      </x:c>
      <x:c r="H2638" t="str">
        <x:v>Anatomage Europe</x:v>
      </x:c>
      <x:c r="I2638" s="22" t="n">
        <x:v>6.5</x:v>
      </x:c>
      <x:c r="J2638" t="str">
        <x:v>Worked</x:v>
      </x:c>
      <x:c r="K2638" t="str">
        <x:v>Employee 1979; home branch Manchester; assigned role Operative Driver | Deployment branch: Manchester | Actual role: Operative Driver | Jobs: 398952 | Customers: Anatomage Europe | Actual hours: 6.5; source records: 1</x:v>
      </x:c>
      <x:c r="L2638" t="str">
        <x:v>Include</x:v>
      </x:c>
      <x:c r="M2638"/>
      <x:c r="N2638"/>
    </x:row>
    <x:row r="2639">
      <x:c r="A2639" t="str">
        <x:v>Randi Wisdom|2026-03-10</x:v>
      </x:c>
      <x:c r="B2639" s="888" t="n">
        <x:v>46091</x:v>
      </x:c>
      <x:c r="C2639" t="str">
        <x:v>Randi Wisdom</x:v>
      </x:c>
      <x:c r="D2639" t="str">
        <x:v>Permanent</x:v>
      </x:c>
      <x:c r="E2639" t="str">
        <x:v>Manchester</x:v>
      </x:c>
      <x:c r="F2639" t="str">
        <x:v>Operative Driver</x:v>
      </x:c>
      <x:c r="G2639" t="str">
        <x:v>400858</x:v>
      </x:c>
      <x:c r="H2639" t="str">
        <x:v>Cheshire Constabulary</x:v>
      </x:c>
      <x:c r="I2639" s="22" t="n">
        <x:v>4.75</x:v>
      </x:c>
      <x:c r="J2639" t="str">
        <x:v>Worked</x:v>
      </x:c>
      <x:c r="K2639" t="str">
        <x:v>Employee 1979; home branch Manchester; assigned role Operative Driver | Deployment branch: Manchester | Actual role: Operative Driver | Jobs: 400858 | Customers: Cheshire Constabulary | Actual hours: 4.8; source records: 1</x:v>
      </x:c>
      <x:c r="L2639" t="str">
        <x:v>Include</x:v>
      </x:c>
      <x:c r="M2639"/>
      <x:c r="N2639"/>
    </x:row>
    <x:row r="2640">
      <x:c r="A2640" t="str">
        <x:v>Randi Wisdom|2026-03-11</x:v>
      </x:c>
      <x:c r="B2640" s="888" t="n">
        <x:v>46092</x:v>
      </x:c>
      <x:c r="C2640" t="str">
        <x:v>Randi Wisdom</x:v>
      </x:c>
      <x:c r="D2640" t="str">
        <x:v>Permanent</x:v>
      </x:c>
      <x:c r="E2640" t="str">
        <x:v>Manchester</x:v>
      </x:c>
      <x:c r="F2640" t="str">
        <x:v>Operative Driver</x:v>
      </x:c>
      <x:c r="G2640" t="str">
        <x:v>398317B</x:v>
      </x:c>
      <x:c r="H2640" t="str">
        <x:v>Restore Harrow Green</x:v>
      </x:c>
      <x:c r="I2640" s="22" t="n">
        <x:v>9</x:v>
      </x:c>
      <x:c r="J2640" t="str">
        <x:v>Worked</x:v>
      </x:c>
      <x:c r="K2640" t="str">
        <x:v>Employee 1979; home branch Manchester; assigned role Operative Driver | Deployment branch: Manchester | Actual role: Operative Driver | Jobs: 398317B | Customers: Restore Harrow Green | Actual hours: 9.0; source records: 1</x:v>
      </x:c>
      <x:c r="L2640" t="str">
        <x:v>Include</x:v>
      </x:c>
      <x:c r="M2640"/>
      <x:c r="N2640"/>
    </x:row>
    <x:row r="2641">
      <x:c r="A2641" t="str">
        <x:v>Randi Wisdom|2026-03-12</x:v>
      </x:c>
      <x:c r="B2641" s="888" t="n">
        <x:v>46093</x:v>
      </x:c>
      <x:c r="C2641" t="str">
        <x:v>Randi Wisdom</x:v>
      </x:c>
      <x:c r="D2641" t="str">
        <x:v>Permanent</x:v>
      </x:c>
      <x:c r="E2641" t="str">
        <x:v>Manchester</x:v>
      </x:c>
      <x:c r="F2641" t="str">
        <x:v>Operative Driver</x:v>
      </x:c>
      <x:c r="G2641" t="str">
        <x:v>400378F, 400618</x:v>
      </x:c>
      <x:c r="H2641" t="str">
        <x:v>Avantor ( MANCHESTER MARCH 2026 ); HMPPS</x:v>
      </x:c>
      <x:c r="I2641" s="22" t="n">
        <x:v>4.5</x:v>
      </x:c>
      <x:c r="J2641" t="str">
        <x:v>Worked — 2 records</x:v>
      </x:c>
      <x:c r="K2641" t="str">
        <x:v>Employee 1979; home branch Manchester; assigned role Operative Driver | Deployment branch: Cambridge, Manchester | Actual role: Operative Driver | Jobs: 400378F, 400618 | Customers: Avantor ( MANCHESTER MARCH 2026 ); HMPPS | Actual hours: 4.5; source records: 2</x:v>
      </x:c>
      <x:c r="L2641" t="str">
        <x:v>Include</x:v>
      </x:c>
      <x:c r="M2641"/>
      <x:c r="N2641"/>
    </x:row>
    <x:row r="2642">
      <x:c r="A2642" t="str">
        <x:v>Randi Wisdom|2026-03-13</x:v>
      </x:c>
      <x:c r="B2642" s="888" t="n">
        <x:v>46094</x:v>
      </x:c>
      <x:c r="C2642" t="str">
        <x:v>Randi Wisdom</x:v>
      </x:c>
      <x:c r="D2642" t="str">
        <x:v>Permanent</x:v>
      </x:c>
      <x:c r="E2642" t="str">
        <x:v>Manchester</x:v>
      </x:c>
      <x:c r="F2642" t="str">
        <x:v>Operative Driver</x:v>
      </x:c>
      <x:c r="G2642" t="str">
        <x:v>400659</x:v>
      </x:c>
      <x:c r="H2642" t="str">
        <x:v>John Rylands University Library</x:v>
      </x:c>
      <x:c r="I2642" s="22" t="n">
        <x:v>5</x:v>
      </x:c>
      <x:c r="J2642" t="str">
        <x:v>Worked</x:v>
      </x:c>
      <x:c r="K2642" t="str">
        <x:v>Employee 1979; home branch Manchester; assigned role Operative Driver | Deployment branch: Manchester | Actual role: Operative Driver | Jobs: 400659 | Customers: John Rylands University Library | Actual hours: 5.0; source records: 1</x:v>
      </x:c>
      <x:c r="L2642" t="str">
        <x:v>Include</x:v>
      </x:c>
      <x:c r="M2642"/>
      <x:c r="N2642"/>
    </x:row>
    <x:row r="2643">
      <x:c r="A2643" t="str">
        <x:v>Randi Wisdom|2026-03-16</x:v>
      </x:c>
      <x:c r="B2643" s="888" t="n">
        <x:v>46097</x:v>
      </x:c>
      <x:c r="C2643" t="str">
        <x:v>Randi Wisdom</x:v>
      </x:c>
      <x:c r="D2643" t="str">
        <x:v>Permanent</x:v>
      </x:c>
      <x:c r="E2643" t="str">
        <x:v>Manchester</x:v>
      </x:c>
      <x:c r="F2643" t="str">
        <x:v>Operative Driver</x:v>
      </x:c>
      <x:c r="G2643" t="str">
        <x:v>400330, 398317B, 399966</x:v>
      </x:c>
      <x:c r="H2643" t="str">
        <x:v>Kirklees Council -   Domestic; Restore Harrow Green; University of Glasgow</x:v>
      </x:c>
      <x:c r="I2643" s="22" t="n">
        <x:v>19</x:v>
      </x:c>
      <x:c r="J2643" t="str">
        <x:v>Worked — 3 records</x:v>
      </x:c>
      <x:c r="K2643" t="str">
        <x:v>Employee 1979; home branch Manchester; assigned role Operative Driver | Deployment branch: Glasgow, Leeds, Manchester | Actual role: Operative Driver | Jobs: 400330, 398317B, 399966 | Customers: Kirklees Council -   Domestic; Restore Harrow Green; University of Glasgow | Actual hours: 19.0; source records: 3</x:v>
      </x:c>
      <x:c r="L2643" t="str">
        <x:v>Include</x:v>
      </x:c>
      <x:c r="M2643"/>
      <x:c r="N2643"/>
    </x:row>
    <x:row r="2644">
      <x:c r="A2644" t="str">
        <x:v>Randi Wisdom|2026-03-17</x:v>
      </x:c>
      <x:c r="B2644" s="888" t="n">
        <x:v>46098</x:v>
      </x:c>
      <x:c r="C2644" t="str">
        <x:v>Randi Wisdom</x:v>
      </x:c>
      <x:c r="D2644" t="str">
        <x:v>Permanent</x:v>
      </x:c>
      <x:c r="E2644" t="str">
        <x:v>Manchester</x:v>
      </x:c>
      <x:c r="F2644" t="str">
        <x:v>Operative Driver</x:v>
      </x:c>
      <x:c r="G2644" t="str">
        <x:v>398317B, 399966</x:v>
      </x:c>
      <x:c r="H2644" t="str">
        <x:v>Restore Harrow Green; University of Glasgow</x:v>
      </x:c>
      <x:c r="I2644" s="22" t="n">
        <x:v>16.5</x:v>
      </x:c>
      <x:c r="J2644" t="str">
        <x:v>Worked — 2 records</x:v>
      </x:c>
      <x:c r="K2644" t="str">
        <x:v>Employee 1979; home branch Manchester; assigned role Operative Driver | Deployment branch: Glasgow, Manchester | Actual role: Operative Driver | Jobs: 398317B, 399966 | Customers: Restore Harrow Green; University of Glasgow | Actual hours: 16.5; source records: 2</x:v>
      </x:c>
      <x:c r="L2644" t="str">
        <x:v>Include</x:v>
      </x:c>
      <x:c r="M2644"/>
      <x:c r="N2644"/>
    </x:row>
    <x:row r="2645">
      <x:c r="A2645" t="str">
        <x:v>Randi Wisdom|2026-03-18</x:v>
      </x:c>
      <x:c r="B2645" s="888" t="n">
        <x:v>46099</x:v>
      </x:c>
      <x:c r="C2645" t="str">
        <x:v>Randi Wisdom</x:v>
      </x:c>
      <x:c r="D2645" t="str">
        <x:v>Permanent</x:v>
      </x:c>
      <x:c r="E2645" t="str">
        <x:v>Manchester</x:v>
      </x:c>
      <x:c r="F2645" t="str">
        <x:v>Operative Driver</x:v>
      </x:c>
      <x:c r="G2645" t="str">
        <x:v>398317B, 399966</x:v>
      </x:c>
      <x:c r="H2645" t="str">
        <x:v>Restore Harrow Green; University of Glasgow</x:v>
      </x:c>
      <x:c r="I2645" s="22" t="n">
        <x:v>16</x:v>
      </x:c>
      <x:c r="J2645" t="str">
        <x:v>Worked — 2 records</x:v>
      </x:c>
      <x:c r="K2645" t="str">
        <x:v>Employee 1979; home branch Manchester; assigned role Operative Driver | Deployment branch: Glasgow, Manchester | Actual role: Operative Driver | Jobs: 398317B, 399966 | Customers: Restore Harrow Green; University of Glasgow | Actual hours: 16.0; source records: 2</x:v>
      </x:c>
      <x:c r="L2645" t="str">
        <x:v>Include</x:v>
      </x:c>
      <x:c r="M2645"/>
      <x:c r="N2645"/>
    </x:row>
    <x:row r="2646">
      <x:c r="A2646" t="str">
        <x:v>Randi Wisdom|2026-03-19</x:v>
      </x:c>
      <x:c r="B2646" s="888" t="n">
        <x:v>46100</x:v>
      </x:c>
      <x:c r="C2646" t="str">
        <x:v>Randi Wisdom</x:v>
      </x:c>
      <x:c r="D2646" t="str">
        <x:v>Permanent</x:v>
      </x:c>
      <x:c r="E2646" t="str">
        <x:v>Manchester</x:v>
      </x:c>
      <x:c r="F2646" t="str">
        <x:v>Operative Driver</x:v>
      </x:c>
      <x:c r="G2646" t="str">
        <x:v>398317B, 399966</x:v>
      </x:c>
      <x:c r="H2646" t="str">
        <x:v>Restore Harrow Green; University of Glasgow</x:v>
      </x:c>
      <x:c r="I2646" s="22" t="n">
        <x:v>17</x:v>
      </x:c>
      <x:c r="J2646" t="str">
        <x:v>Worked — 2 records</x:v>
      </x:c>
      <x:c r="K2646" t="str">
        <x:v>Employee 1979; home branch Manchester; assigned role Operative Driver | Deployment branch: Glasgow, Manchester | Actual role: Operative Driver | Jobs: 398317B, 399966 | Customers: Restore Harrow Green; University of Glasgow | Actual hours: 17.0; source records: 2</x:v>
      </x:c>
      <x:c r="L2646" t="str">
        <x:v>Include</x:v>
      </x:c>
      <x:c r="M2646"/>
      <x:c r="N2646"/>
    </x:row>
    <x:row r="2647">
      <x:c r="A2647" t="str">
        <x:v>Randi Wisdom|2026-03-20</x:v>
      </x:c>
      <x:c r="B2647" s="888" t="n">
        <x:v>46101</x:v>
      </x:c>
      <x:c r="C2647" t="str">
        <x:v>Randi Wisdom</x:v>
      </x:c>
      <x:c r="D2647" t="str">
        <x:v>Permanent</x:v>
      </x:c>
      <x:c r="E2647" t="str">
        <x:v>Manchester</x:v>
      </x:c>
      <x:c r="F2647" t="str">
        <x:v>Operative Driver</x:v>
      </x:c>
      <x:c r="G2647" t="str">
        <x:v>398317B, 399966</x:v>
      </x:c>
      <x:c r="H2647" t="str">
        <x:v>Restore Harrow Green; University of Glasgow</x:v>
      </x:c>
      <x:c r="I2647" s="22" t="n">
        <x:v>16.5</x:v>
      </x:c>
      <x:c r="J2647" t="str">
        <x:v>Worked — 2 records</x:v>
      </x:c>
      <x:c r="K2647" t="str">
        <x:v>Employee 1979; home branch Manchester; assigned role Operative Driver | Deployment branch: Glasgow, Manchester | Actual role: Operative Driver | Jobs: 398317B, 399966 | Customers: Restore Harrow Green; University of Glasgow | Actual hours: 16.5; source records: 2</x:v>
      </x:c>
      <x:c r="L2647" t="str">
        <x:v>Include</x:v>
      </x:c>
      <x:c r="M2647"/>
      <x:c r="N2647"/>
    </x:row>
    <x:row r="2648">
      <x:c r="A2648" t="str">
        <x:v>Randi Wisdom|2026-03-23</x:v>
      </x:c>
      <x:c r="B2648" s="888" t="n">
        <x:v>46104</x:v>
      </x:c>
      <x:c r="C2648" t="str">
        <x:v>Randi Wisdom</x:v>
      </x:c>
      <x:c r="D2648" t="str">
        <x:v>Permanent</x:v>
      </x:c>
      <x:c r="E2648" t="str">
        <x:v>Manchester</x:v>
      </x:c>
      <x:c r="F2648" t="str">
        <x:v>Operative Driver</x:v>
      </x:c>
      <x:c r="G2648" t="str">
        <x:v>398317B</x:v>
      </x:c>
      <x:c r="H2648" t="str">
        <x:v>Restore Harrow Green</x:v>
      </x:c>
      <x:c r="I2648" s="22" t="n">
        <x:v>9.5</x:v>
      </x:c>
      <x:c r="J2648" t="str">
        <x:v>Worked</x:v>
      </x:c>
      <x:c r="K2648" t="str">
        <x:v>Employee 1979; home branch Manchester; assigned role Operative Driver | Deployment branch: Manchester | Actual role: Operative Driver | Jobs: 398317B | Customers: Restore Harrow Green | Actual hours: 9.5; source records: 1</x:v>
      </x:c>
      <x:c r="L2648" t="str">
        <x:v>Include</x:v>
      </x:c>
      <x:c r="M2648"/>
      <x:c r="N2648"/>
    </x:row>
    <x:row r="2649">
      <x:c r="A2649" t="str">
        <x:v>Randi Wisdom|2026-03-24</x:v>
      </x:c>
      <x:c r="B2649" s="888" t="n">
        <x:v>46105</x:v>
      </x:c>
      <x:c r="C2649" t="str">
        <x:v>Randi Wisdom</x:v>
      </x:c>
      <x:c r="D2649" t="str">
        <x:v>Permanent</x:v>
      </x:c>
      <x:c r="E2649" t="str">
        <x:v>Manchester</x:v>
      </x:c>
      <x:c r="F2649" t="str">
        <x:v>Operative Driver</x:v>
      </x:c>
      <x:c r="G2649" t="str">
        <x:v>398317B</x:v>
      </x:c>
      <x:c r="H2649" t="str">
        <x:v>Restore Harrow Green</x:v>
      </x:c>
      <x:c r="I2649" s="22" t="n">
        <x:v>8</x:v>
      </x:c>
      <x:c r="J2649" t="str">
        <x:v>Worked</x:v>
      </x:c>
      <x:c r="K2649" t="str">
        <x:v>Employee 1979; home branch Manchester; assigned role Operative Driver | Deployment branch: Manchester | Actual role: Operative Driver | Jobs: 398317B | Customers: Restore Harrow Green | Actual hours: 8.0; source records: 1</x:v>
      </x:c>
      <x:c r="L2649" t="str">
        <x:v>Include</x:v>
      </x:c>
      <x:c r="M2649"/>
      <x:c r="N2649"/>
    </x:row>
    <x:row r="2650">
      <x:c r="A2650" t="str">
        <x:v>Randi Wisdom|2026-03-25</x:v>
      </x:c>
      <x:c r="B2650" s="888" t="n">
        <x:v>46106</x:v>
      </x:c>
      <x:c r="C2650" t="str">
        <x:v>Randi Wisdom</x:v>
      </x:c>
      <x:c r="D2650" t="str">
        <x:v>Permanent</x:v>
      </x:c>
      <x:c r="E2650" t="str">
        <x:v>Manchester</x:v>
      </x:c>
      <x:c r="F2650" t="str">
        <x:v>Operative Driver</x:v>
      </x:c>
      <x:c r="G2650" t="str">
        <x:v>398317B</x:v>
      </x:c>
      <x:c r="H2650" t="str">
        <x:v>Restore Harrow Green</x:v>
      </x:c>
      <x:c r="I2650" s="22" t="n">
        <x:v>9.5</x:v>
      </x:c>
      <x:c r="J2650" t="str">
        <x:v>Worked</x:v>
      </x:c>
      <x:c r="K2650" t="str">
        <x:v>Employee 1979; home branch Manchester; assigned role Operative Driver | Deployment branch: Manchester | Actual role: Operative Driver | Jobs: 398317B | Customers: Restore Harrow Green | Actual hours: 9.5; source records: 1</x:v>
      </x:c>
      <x:c r="L2650" t="str">
        <x:v>Include</x:v>
      </x:c>
      <x:c r="M2650"/>
      <x:c r="N2650"/>
    </x:row>
    <x:row r="2651">
      <x:c r="A2651" t="str">
        <x:v>Randi Wisdom|2026-03-27</x:v>
      </x:c>
      <x:c r="B2651" s="888" t="n">
        <x:v>46108</x:v>
      </x:c>
      <x:c r="C2651" t="str">
        <x:v>Randi Wisdom</x:v>
      </x:c>
      <x:c r="D2651" t="str">
        <x:v>Permanent</x:v>
      </x:c>
      <x:c r="E2651" t="str">
        <x:v>Manchester</x:v>
      </x:c>
      <x:c r="F2651" t="str">
        <x:v>Operative Driver</x:v>
      </x:c>
      <x:c r="G2651" t="str">
        <x:v>398317B</x:v>
      </x:c>
      <x:c r="H2651" t="str">
        <x:v>Restore Harrow Green</x:v>
      </x:c>
      <x:c r="I2651" s="22" t="n">
        <x:v>10</x:v>
      </x:c>
      <x:c r="J2651" t="str">
        <x:v>Worked</x:v>
      </x:c>
      <x:c r="K2651" t="str">
        <x:v>Employee 1979; home branch Manchester; assigned role Operative Driver | Deployment branch: Manchester | Actual role: Operative Driver | Jobs: 398317B | Customers: Restore Harrow Green | Actual hours: 10.0; source records: 1</x:v>
      </x:c>
      <x:c r="L2651" t="str">
        <x:v>Include</x:v>
      </x:c>
      <x:c r="M2651"/>
      <x:c r="N2651"/>
    </x:row>
    <x:row r="2652">
      <x:c r="A2652" t="str">
        <x:v>Randi Wisdom|2026-03-30</x:v>
      </x:c>
      <x:c r="B2652" s="888" t="n">
        <x:v>46111</x:v>
      </x:c>
      <x:c r="C2652" t="str">
        <x:v>Randi Wisdom</x:v>
      </x:c>
      <x:c r="D2652" t="str">
        <x:v>Permanent</x:v>
      </x:c>
      <x:c r="E2652" t="str">
        <x:v>Manchester</x:v>
      </x:c>
      <x:c r="F2652" t="str">
        <x:v>Operative Driver</x:v>
      </x:c>
      <x:c r="G2652" t="str">
        <x:v>397571, 398317B</x:v>
      </x:c>
      <x:c r="H2652" t="str">
        <x:v>Birmingham City Council Thornbury Road; Restore Harrow Green</x:v>
      </x:c>
      <x:c r="I2652" s="22" t="n">
        <x:v>17</x:v>
      </x:c>
      <x:c r="J2652" t="str">
        <x:v>Worked — 2 records</x:v>
      </x:c>
      <x:c r="K2652" t="str">
        <x:v>Employee 1979; home branch Manchester; assigned role Operative Driver | Deployment branch: Birmingham, Manchester | Actual role: Operative Driver | Jobs: 397571, 398317B | Customers: Birmingham City Council Thornbury Road; Restore Harrow Green | Actual hours: 17.0; source records: 2</x:v>
      </x:c>
      <x:c r="L2652" t="str">
        <x:v>Include</x:v>
      </x:c>
      <x:c r="M2652"/>
      <x:c r="N2652"/>
    </x:row>
    <x:row r="2653">
      <x:c r="A2653" t="str">
        <x:v>Randi Wisdom|2026-03-31</x:v>
      </x:c>
      <x:c r="B2653" s="888" t="n">
        <x:v>46112</x:v>
      </x:c>
      <x:c r="C2653" t="str">
        <x:v>Randi Wisdom</x:v>
      </x:c>
      <x:c r="D2653" t="str">
        <x:v>Permanent</x:v>
      </x:c>
      <x:c r="E2653" t="str">
        <x:v>Manchester</x:v>
      </x:c>
      <x:c r="F2653" t="str">
        <x:v>Operative Driver</x:v>
      </x:c>
      <x:c r="G2653" t="str">
        <x:v>397571, 398317B, 400739</x:v>
      </x:c>
      <x:c r="H2653" t="str">
        <x:v>Birmingham City Council Thornbury Road; Restore Harrow Green; University of Leeds (Nexus)</x:v>
      </x:c>
      <x:c r="I2653" s="22" t="n">
        <x:v>27.25</x:v>
      </x:c>
      <x:c r="J2653" t="str">
        <x:v>Worked — 3 records</x:v>
      </x:c>
      <x:c r="K2653" t="str">
        <x:v>Employee 1979; home branch Manchester; assigned role Operative Driver | Deployment branch: Birmingham, Leeds, Manchester | Actual role: Operative Driver | Jobs: 397571, 398317B, 400739 | Customers: Birmingham City Council Thornbury Road; Restore Harrow Green; University of Leeds (Nexus) | Actual hours: 27.2; source records: 3</x:v>
      </x:c>
      <x:c r="L2653" t="str">
        <x:v>Include</x:v>
      </x:c>
      <x:c r="M2653"/>
      <x:c r="N2653"/>
    </x:row>
    <x:row r="2654">
      <x:c r="A2654" t="str">
        <x:v>Ray Ahmed|2026-03-01</x:v>
      </x:c>
      <x:c r="B2654" s="888" t="n">
        <x:v>46082</x:v>
      </x:c>
      <x:c r="C2654" t="str">
        <x:v>Ray Ahmed</x:v>
      </x:c>
      <x:c r="D2654" t="str">
        <x:v>Permanent</x:v>
      </x:c>
      <x:c r="E2654" t="str">
        <x:v>Thurrock</x:v>
      </x:c>
      <x:c r="F2654" t="str">
        <x:v>Operative Porter</x:v>
      </x:c>
      <x:c r="G2654" t="str">
        <x:v>400366</x:v>
      </x:c>
      <x:c r="H2654" t="str">
        <x:v>JP Morgan Limited</x:v>
      </x:c>
      <x:c r="I2654" s="22" t="n">
        <x:v>8.5</x:v>
      </x:c>
      <x:c r="J2654" t="str">
        <x:v>Worked</x:v>
      </x:c>
      <x:c r="K2654" t="str">
        <x:v>Employee 102675; home branch Thurrock; assigned role Operative Porter | Deployment branch: Thurrock | Actual role: Operative Porter | Jobs: 400366 | Customers: JP Morgan Limited | Actual hours: 8.5; source records: 1</x:v>
      </x:c>
      <x:c r="L2654" t="str">
        <x:v>Include</x:v>
      </x:c>
      <x:c r="M2654"/>
      <x:c r="N2654"/>
    </x:row>
    <x:row r="2655">
      <x:c r="A2655" t="str">
        <x:v>Ray Ahmed|2026-03-02</x:v>
      </x:c>
      <x:c r="B2655" s="888" t="n">
        <x:v>46083</x:v>
      </x:c>
      <x:c r="C2655" t="str">
        <x:v>Ray Ahmed</x:v>
      </x:c>
      <x:c r="D2655" t="str">
        <x:v>Permanent</x:v>
      </x:c>
      <x:c r="E2655" t="str">
        <x:v>Thurrock</x:v>
      </x:c>
      <x:c r="F2655" t="str">
        <x:v>Operative Porter</x:v>
      </x:c>
      <x:c r="G2655" t="str">
        <x:v>400366</x:v>
      </x:c>
      <x:c r="H2655" t="str">
        <x:v>JP Morgan Limited</x:v>
      </x:c>
      <x:c r="I2655" s="22" t="n">
        <x:v>8.5</x:v>
      </x:c>
      <x:c r="J2655" t="str">
        <x:v>Worked</x:v>
      </x:c>
      <x:c r="K2655" t="str">
        <x:v>Employee 102675; home branch Thurrock; assigned role Operative Porter | Deployment branch: Thurrock | Actual role: Operative Porter | Jobs: 400366 | Customers: JP Morgan Limited | Actual hours: 8.5; source records: 1</x:v>
      </x:c>
      <x:c r="L2655" t="str">
        <x:v>Include</x:v>
      </x:c>
      <x:c r="M2655"/>
      <x:c r="N2655"/>
    </x:row>
    <x:row r="2656">
      <x:c r="A2656" t="str">
        <x:v>Ray Ahmed|2026-03-05</x:v>
      </x:c>
      <x:c r="B2656" s="888" t="n">
        <x:v>46086</x:v>
      </x:c>
      <x:c r="C2656" t="str">
        <x:v>Ray Ahmed</x:v>
      </x:c>
      <x:c r="D2656" t="str">
        <x:v>Permanent</x:v>
      </x:c>
      <x:c r="E2656" t="str">
        <x:v>Thurrock</x:v>
      </x:c>
      <x:c r="F2656" t="str">
        <x:v>Operative Porter</x:v>
      </x:c>
      <x:c r="G2656" t="str">
        <x:v>396207</x:v>
      </x:c>
      <x:c r="H2656" t="str">
        <x:v>Linklaters LLP</x:v>
      </x:c>
      <x:c r="I2656" s="22" t="n">
        <x:v>9.5</x:v>
      </x:c>
      <x:c r="J2656" t="str">
        <x:v>Worked</x:v>
      </x:c>
      <x:c r="K2656" t="str">
        <x:v>Employee 102675; home branch Thurrock; assigned role Operative Porter | Deployment branch: Thurrock | Actual role: Operative Porter | Jobs: 396207 | Customers: Linklaters LLP | Actual hours: 9.5; source records: 1</x:v>
      </x:c>
      <x:c r="L2656" t="str">
        <x:v>Include</x:v>
      </x:c>
      <x:c r="M2656"/>
      <x:c r="N2656"/>
    </x:row>
    <x:row r="2657">
      <x:c r="A2657" t="str">
        <x:v>Ray Ahmed|2026-03-06</x:v>
      </x:c>
      <x:c r="B2657" s="888" t="n">
        <x:v>46087</x:v>
      </x:c>
      <x:c r="C2657" t="str">
        <x:v>Ray Ahmed</x:v>
      </x:c>
      <x:c r="D2657" t="str">
        <x:v>Permanent</x:v>
      </x:c>
      <x:c r="E2657" t="str">
        <x:v>Thurrock</x:v>
      </x:c>
      <x:c r="F2657" t="str">
        <x:v>Operative Porter</x:v>
      </x:c>
      <x:c r="G2657" t="str">
        <x:v>400525</x:v>
      </x:c>
      <x:c r="H2657" t="str">
        <x:v>JP Morgan Limited</x:v>
      </x:c>
      <x:c r="I2657" s="22" t="n">
        <x:v>8.5</x:v>
      </x:c>
      <x:c r="J2657" t="str">
        <x:v>Worked</x:v>
      </x:c>
      <x:c r="K2657" t="str">
        <x:v>Employee 102675; home branch Thurrock; assigned role Operative Porter | Deployment branch: Thurrock | Actual role: Operative Porter | Jobs: 400525 | Customers: JP Morgan Limited | Actual hours: 8.5; source records: 1</x:v>
      </x:c>
      <x:c r="L2657" t="str">
        <x:v>Include</x:v>
      </x:c>
      <x:c r="M2657"/>
      <x:c r="N2657"/>
    </x:row>
    <x:row r="2658">
      <x:c r="A2658" t="str">
        <x:v>Ray Ahmed|2026-03-08</x:v>
      </x:c>
      <x:c r="B2658" s="888" t="n">
        <x:v>46089</x:v>
      </x:c>
      <x:c r="C2658" t="str">
        <x:v>Ray Ahmed</x:v>
      </x:c>
      <x:c r="D2658" t="str">
        <x:v>Permanent</x:v>
      </x:c>
      <x:c r="E2658" t="str">
        <x:v>Thurrock</x:v>
      </x:c>
      <x:c r="F2658" t="str">
        <x:v>Operative Porter</x:v>
      </x:c>
      <x:c r="G2658" t="str">
        <x:v>400525</x:v>
      </x:c>
      <x:c r="H2658" t="str">
        <x:v>JP Morgan Limited</x:v>
      </x:c>
      <x:c r="I2658" s="22" t="n">
        <x:v>8.5</x:v>
      </x:c>
      <x:c r="J2658" t="str">
        <x:v>Worked</x:v>
      </x:c>
      <x:c r="K2658" t="str">
        <x:v>Employee 102675; home branch Thurrock; assigned role Operative Porter | Deployment branch: Thurrock | Actual role: Operative Porter | Jobs: 400525 | Customers: JP Morgan Limited | Actual hours: 8.5; source records: 1</x:v>
      </x:c>
      <x:c r="L2658" t="str">
        <x:v>Include</x:v>
      </x:c>
      <x:c r="M2658"/>
      <x:c r="N2658"/>
    </x:row>
    <x:row r="2659">
      <x:c r="A2659" t="str">
        <x:v>Ray Ahmed|2026-03-12</x:v>
      </x:c>
      <x:c r="B2659" s="888" t="n">
        <x:v>46093</x:v>
      </x:c>
      <x:c r="C2659" t="str">
        <x:v>Ray Ahmed</x:v>
      </x:c>
      <x:c r="D2659" t="str">
        <x:v>Permanent</x:v>
      </x:c>
      <x:c r="E2659" t="str">
        <x:v>Thurrock</x:v>
      </x:c>
      <x:c r="F2659" t="str">
        <x:v>Operative Porter</x:v>
      </x:c>
      <x:c r="G2659"/>
      <x:c r="H2659"/>
      <x:c r="I2659" s="22" t="n">
        <x:v>0</x:v>
      </x:c>
      <x:c r="J2659" t="str">
        <x:v>Annual leave</x:v>
      </x:c>
      <x:c r="K2659" t="str">
        <x:v>Employee 102675; home branch Thurrock; assigned role Operative Porter | Leave: Annual Leave (Hours) | Leave calendar basis: Variable-pattern period</x:v>
      </x:c>
      <x:c r="L2659" t="str">
        <x:v>Include</x:v>
      </x:c>
      <x:c r="M2659"/>
      <x:c r="N2659"/>
    </x:row>
    <x:row r="2660">
      <x:c r="A2660" t="str">
        <x:v>Ray Ahmed|2026-03-13</x:v>
      </x:c>
      <x:c r="B2660" s="888" t="n">
        <x:v>46094</x:v>
      </x:c>
      <x:c r="C2660" t="str">
        <x:v>Ray Ahmed</x:v>
      </x:c>
      <x:c r="D2660" t="str">
        <x:v>Permanent</x:v>
      </x:c>
      <x:c r="E2660" t="str">
        <x:v>Thurrock</x:v>
      </x:c>
      <x:c r="F2660" t="str">
        <x:v>Operative Porter</x:v>
      </x:c>
      <x:c r="G2660"/>
      <x:c r="H2660"/>
      <x:c r="I2660" s="22" t="n">
        <x:v>0</x:v>
      </x:c>
      <x:c r="J2660" t="str">
        <x:v>Annual leave</x:v>
      </x:c>
      <x:c r="K2660" t="str">
        <x:v>Employee 102675; home branch Thurrock; assigned role Operative Porter | Leave: Annual Leave (Hours) | Leave calendar basis: Variable-pattern period</x:v>
      </x:c>
      <x:c r="L2660" t="str">
        <x:v>Include</x:v>
      </x:c>
      <x:c r="M2660"/>
      <x:c r="N2660"/>
    </x:row>
    <x:row r="2661">
      <x:c r="A2661" t="str">
        <x:v>Ray Ahmed|2026-03-19</x:v>
      </x:c>
      <x:c r="B2661" s="888" t="n">
        <x:v>46100</x:v>
      </x:c>
      <x:c r="C2661" t="str">
        <x:v>Ray Ahmed</x:v>
      </x:c>
      <x:c r="D2661" t="str">
        <x:v>Permanent</x:v>
      </x:c>
      <x:c r="E2661" t="str">
        <x:v>Thurrock</x:v>
      </x:c>
      <x:c r="F2661" t="str">
        <x:v>Operative Porter</x:v>
      </x:c>
      <x:c r="G2661"/>
      <x:c r="H2661"/>
      <x:c r="I2661" s="22" t="n">
        <x:v>0</x:v>
      </x:c>
      <x:c r="J2661" t="str">
        <x:v>Annual leave</x:v>
      </x:c>
      <x:c r="K2661" t="str">
        <x:v>Employee 102675; home branch Thurrock; assigned role Operative Porter | Leave: Annual Leave (Hours) | Leave calendar basis: Variable-pattern period</x:v>
      </x:c>
      <x:c r="L2661" t="str">
        <x:v>Include</x:v>
      </x:c>
      <x:c r="M2661"/>
      <x:c r="N2661"/>
    </x:row>
    <x:row r="2662">
      <x:c r="A2662" t="str">
        <x:v>Ray Ahmed|2026-03-20</x:v>
      </x:c>
      <x:c r="B2662" s="888" t="n">
        <x:v>46101</x:v>
      </x:c>
      <x:c r="C2662" t="str">
        <x:v>Ray Ahmed</x:v>
      </x:c>
      <x:c r="D2662" t="str">
        <x:v>Permanent</x:v>
      </x:c>
      <x:c r="E2662" t="str">
        <x:v>Thurrock</x:v>
      </x:c>
      <x:c r="F2662" t="str">
        <x:v>Operative Porter</x:v>
      </x:c>
      <x:c r="G2662"/>
      <x:c r="H2662"/>
      <x:c r="I2662" s="22" t="n">
        <x:v>0</x:v>
      </x:c>
      <x:c r="J2662" t="str">
        <x:v>Annual leave</x:v>
      </x:c>
      <x:c r="K2662" t="str">
        <x:v>Employee 102675; home branch Thurrock; assigned role Operative Porter | Leave: Annual Leave (Hours) | Leave calendar basis: Variable-pattern period</x:v>
      </x:c>
      <x:c r="L2662" t="str">
        <x:v>Include</x:v>
      </x:c>
      <x:c r="M2662"/>
      <x:c r="N2662"/>
    </x:row>
    <x:row r="2663">
      <x:c r="A2663" t="str">
        <x:v>Ray Ahmed|2026-03-26</x:v>
      </x:c>
      <x:c r="B2663" s="888" t="n">
        <x:v>46107</x:v>
      </x:c>
      <x:c r="C2663" t="str">
        <x:v>Ray Ahmed</x:v>
      </x:c>
      <x:c r="D2663" t="str">
        <x:v>Permanent</x:v>
      </x:c>
      <x:c r="E2663" t="str">
        <x:v>Thurrock</x:v>
      </x:c>
      <x:c r="F2663" t="str">
        <x:v>Operative Porter</x:v>
      </x:c>
      <x:c r="G2663" t="str">
        <x:v>398171</x:v>
      </x:c>
      <x:c r="H2663" t="str">
        <x:v>Two Sigma</x:v>
      </x:c>
      <x:c r="I2663" s="22" t="n">
        <x:v>9</x:v>
      </x:c>
      <x:c r="J2663" t="str">
        <x:v>Worked</x:v>
      </x:c>
      <x:c r="K2663" t="str">
        <x:v>Employee 102675; home branch Thurrock; assigned role Operative Porter | Deployment branch: Thurrock | Actual role: Operative Porter | Jobs: 398171 | Customers: Two Sigma | Actual hours: 9.0; source records: 1</x:v>
      </x:c>
      <x:c r="L2663" t="str">
        <x:v>Include</x:v>
      </x:c>
      <x:c r="M2663"/>
      <x:c r="N2663"/>
    </x:row>
    <x:row r="2664">
      <x:c r="A2664" t="str">
        <x:v>Ray Ahmed|2026-03-27</x:v>
      </x:c>
      <x:c r="B2664" s="888" t="n">
        <x:v>46108</x:v>
      </x:c>
      <x:c r="C2664" t="str">
        <x:v>Ray Ahmed</x:v>
      </x:c>
      <x:c r="D2664" t="str">
        <x:v>Permanent</x:v>
      </x:c>
      <x:c r="E2664" t="str">
        <x:v>Thurrock</x:v>
      </x:c>
      <x:c r="F2664" t="str">
        <x:v>Operative Porter</x:v>
      </x:c>
      <x:c r="G2664" t="str">
        <x:v>401291</x:v>
      </x:c>
      <x:c r="H2664" t="str">
        <x:v>BNP Paribas Limited</x:v>
      </x:c>
      <x:c r="I2664" s="22" t="n">
        <x:v>10.5</x:v>
      </x:c>
      <x:c r="J2664" t="str">
        <x:v>Worked</x:v>
      </x:c>
      <x:c r="K2664" t="str">
        <x:v>Employee 102675; home branch Thurrock; assigned role Operative Porter | Deployment branch: Thurrock | Actual role: Operative Porter | Jobs: 401291 | Customers: BNP Paribas Limited | Actual hours: 10.5; source records: 1</x:v>
      </x:c>
      <x:c r="L2664" t="str">
        <x:v>Include</x:v>
      </x:c>
      <x:c r="M2664"/>
      <x:c r="N2664"/>
    </x:row>
    <x:row r="2665">
      <x:c r="A2665" t="str">
        <x:v>Ray Ahmed|2026-03-28</x:v>
      </x:c>
      <x:c r="B2665" s="888" t="n">
        <x:v>46109</x:v>
      </x:c>
      <x:c r="C2665" t="str">
        <x:v>Ray Ahmed</x:v>
      </x:c>
      <x:c r="D2665" t="str">
        <x:v>Permanent</x:v>
      </x:c>
      <x:c r="E2665" t="str">
        <x:v>Thurrock</x:v>
      </x:c>
      <x:c r="F2665" t="str">
        <x:v>Operative Porter</x:v>
      </x:c>
      <x:c r="G2665" t="str">
        <x:v>400525</x:v>
      </x:c>
      <x:c r="H2665" t="str">
        <x:v>JP Morgan Limited</x:v>
      </x:c>
      <x:c r="I2665" s="22" t="n">
        <x:v>8.5</x:v>
      </x:c>
      <x:c r="J2665" t="str">
        <x:v>Worked</x:v>
      </x:c>
      <x:c r="K2665" t="str">
        <x:v>Employee 102675; home branch Thurrock; assigned role Operative Porter | Deployment branch: Thurrock | Actual role: Operative Porter | Jobs: 400525 | Customers: JP Morgan Limited | Actual hours: 8.5; source records: 1</x:v>
      </x:c>
      <x:c r="L2665" t="str">
        <x:v>Include</x:v>
      </x:c>
      <x:c r="M2665"/>
      <x:c r="N2665"/>
    </x:row>
    <x:row r="2666">
      <x:c r="A2666" t="str">
        <x:v>Ray Ahmed|2026-03-29</x:v>
      </x:c>
      <x:c r="B2666" s="888" t="n">
        <x:v>46110</x:v>
      </x:c>
      <x:c r="C2666" t="str">
        <x:v>Ray Ahmed</x:v>
      </x:c>
      <x:c r="D2666" t="str">
        <x:v>Permanent</x:v>
      </x:c>
      <x:c r="E2666" t="str">
        <x:v>Thurrock</x:v>
      </x:c>
      <x:c r="F2666" t="str">
        <x:v>Operative Porter</x:v>
      </x:c>
      <x:c r="G2666" t="str">
        <x:v>400525</x:v>
      </x:c>
      <x:c r="H2666" t="str">
        <x:v>JP Morgan Limited</x:v>
      </x:c>
      <x:c r="I2666" s="22" t="n">
        <x:v>8</x:v>
      </x:c>
      <x:c r="J2666" t="str">
        <x:v>Worked</x:v>
      </x:c>
      <x:c r="K2666" t="str">
        <x:v>Employee 102675; home branch Thurrock; assigned role Operative Porter | Deployment branch: Thurrock | Actual role: Operative Porter | Jobs: 400525 | Customers: JP Morgan Limited | Actual hours: 8.0; source records: 1</x:v>
      </x:c>
      <x:c r="L2666" t="str">
        <x:v>Include</x:v>
      </x:c>
      <x:c r="M2666"/>
      <x:c r="N2666"/>
    </x:row>
    <x:row r="2667">
      <x:c r="A2667" t="str">
        <x:v>Ray Ahmed|2026-03-30</x:v>
      </x:c>
      <x:c r="B2667" s="888" t="n">
        <x:v>46111</x:v>
      </x:c>
      <x:c r="C2667" t="str">
        <x:v>Ray Ahmed</x:v>
      </x:c>
      <x:c r="D2667" t="str">
        <x:v>Permanent</x:v>
      </x:c>
      <x:c r="E2667" t="str">
        <x:v>Thurrock</x:v>
      </x:c>
      <x:c r="F2667" t="str">
        <x:v>Operative Porter</x:v>
      </x:c>
      <x:c r="G2667" t="str">
        <x:v>400525</x:v>
      </x:c>
      <x:c r="H2667" t="str">
        <x:v>JP Morgan Limited</x:v>
      </x:c>
      <x:c r="I2667" s="22" t="n">
        <x:v>9</x:v>
      </x:c>
      <x:c r="J2667" t="str">
        <x:v>Worked</x:v>
      </x:c>
      <x:c r="K2667" t="str">
        <x:v>Employee 102675; home branch Thurrock; assigned role Operative Porter | Deployment branch: Thurrock | Actual role: Operative Porter | Jobs: 400525 | Customers: JP Morgan Limited | Actual hours: 9.0; source records: 1</x:v>
      </x:c>
      <x:c r="L2667" t="str">
        <x:v>Include</x:v>
      </x:c>
      <x:c r="M2667"/>
      <x:c r="N2667"/>
    </x:row>
    <x:row r="2668">
      <x:c r="A2668" t="str">
        <x:v>Robert Moore|2026-03-03</x:v>
      </x:c>
      <x:c r="B2668" s="888" t="n">
        <x:v>46084</x:v>
      </x:c>
      <x:c r="C2668" t="str">
        <x:v>Robert Moore</x:v>
      </x:c>
      <x:c r="D2668" t="str">
        <x:v>Permanent</x:v>
      </x:c>
      <x:c r="E2668" t="str">
        <x:v>Glasgow</x:v>
      </x:c>
      <x:c r="F2668" t="str">
        <x:v>Operative Porter</x:v>
      </x:c>
      <x:c r="G2668" t="str">
        <x:v>396008</x:v>
      </x:c>
      <x:c r="H2668" t="str">
        <x:v>HSBC - Branch Audits (1)</x:v>
      </x:c>
      <x:c r="I2668" s="22" t="n">
        <x:v>9</x:v>
      </x:c>
      <x:c r="J2668" t="str">
        <x:v>Worked</x:v>
      </x:c>
      <x:c r="K2668" t="str">
        <x:v>Employee 2309; home branch Glasgow; assigned role Operative Porter | Deployment branch: Birmingham | Actual role: Operative Skilled | Jobs: 396008 | Customers: HSBC - Branch Audits (1) | Actual hours: 9.0; source records: 1</x:v>
      </x:c>
      <x:c r="L2668" t="str">
        <x:v>Include</x:v>
      </x:c>
      <x:c r="M2668"/>
      <x:c r="N2668"/>
    </x:row>
    <x:row r="2669">
      <x:c r="A2669" t="str">
        <x:v>Robert Moore|2026-03-04</x:v>
      </x:c>
      <x:c r="B2669" s="888" t="n">
        <x:v>46085</x:v>
      </x:c>
      <x:c r="C2669" t="str">
        <x:v>Robert Moore</x:v>
      </x:c>
      <x:c r="D2669" t="str">
        <x:v>Permanent</x:v>
      </x:c>
      <x:c r="E2669" t="str">
        <x:v>Glasgow</x:v>
      </x:c>
      <x:c r="F2669" t="str">
        <x:v>Operative Porter</x:v>
      </x:c>
      <x:c r="G2669" t="str">
        <x:v>396008</x:v>
      </x:c>
      <x:c r="H2669" t="str">
        <x:v>HSBC - Branch Audits (1)</x:v>
      </x:c>
      <x:c r="I2669" s="22" t="n">
        <x:v>7</x:v>
      </x:c>
      <x:c r="J2669" t="str">
        <x:v>Worked</x:v>
      </x:c>
      <x:c r="K2669" t="str">
        <x:v>Employee 2309; home branch Glasgow; assigned role Operative Porter | Deployment branch: Birmingham | Actual role: Operative Skilled | Jobs: 396008 | Customers: HSBC - Branch Audits (1) | Actual hours: 7.0; source records: 1</x:v>
      </x:c>
      <x:c r="L2669" t="str">
        <x:v>Include</x:v>
      </x:c>
      <x:c r="M2669"/>
      <x:c r="N2669"/>
    </x:row>
    <x:row r="2670">
      <x:c r="A2670" t="str">
        <x:v>Robert Moore|2026-03-05</x:v>
      </x:c>
      <x:c r="B2670" s="888" t="n">
        <x:v>46086</x:v>
      </x:c>
      <x:c r="C2670" t="str">
        <x:v>Robert Moore</x:v>
      </x:c>
      <x:c r="D2670" t="str">
        <x:v>Permanent</x:v>
      </x:c>
      <x:c r="E2670" t="str">
        <x:v>Glasgow</x:v>
      </x:c>
      <x:c r="F2670" t="str">
        <x:v>Operative Porter</x:v>
      </x:c>
      <x:c r="G2670" t="str">
        <x:v>396008, 398360B</x:v>
      </x:c>
      <x:c r="H2670" t="str">
        <x:v>HSBC - Branch Audits (1); Restore Harrow Green</x:v>
      </x:c>
      <x:c r="I2670" s="22" t="n">
        <x:v>12</x:v>
      </x:c>
      <x:c r="J2670" t="str">
        <x:v>Worked — 2 records</x:v>
      </x:c>
      <x:c r="K2670" t="str">
        <x:v>Employee 2309; home branch Glasgow; assigned role Operative Porter | Deployment branch: Birmingham, Glasgow | Actual role: Operative Porter, Operative Skilled | Jobs: 396008, 398360B | Customers: HSBC - Branch Audits (1); Restore Harrow Green | Actual hours: 12.0; source records: 2</x:v>
      </x:c>
      <x:c r="L2670" t="str">
        <x:v>Include</x:v>
      </x:c>
      <x:c r="M2670"/>
      <x:c r="N2670"/>
    </x:row>
    <x:row r="2671">
      <x:c r="A2671" t="str">
        <x:v>Robert Moore|2026-03-06</x:v>
      </x:c>
      <x:c r="B2671" s="888" t="n">
        <x:v>46087</x:v>
      </x:c>
      <x:c r="C2671" t="str">
        <x:v>Robert Moore</x:v>
      </x:c>
      <x:c r="D2671" t="str">
        <x:v>Permanent</x:v>
      </x:c>
      <x:c r="E2671" t="str">
        <x:v>Glasgow</x:v>
      </x:c>
      <x:c r="F2671" t="str">
        <x:v>Operative Porter</x:v>
      </x:c>
      <x:c r="G2671" t="str">
        <x:v>398360B</x:v>
      </x:c>
      <x:c r="H2671" t="str">
        <x:v>Restore Harrow Green</x:v>
      </x:c>
      <x:c r="I2671" s="22" t="n">
        <x:v>2.5</x:v>
      </x:c>
      <x:c r="J2671" t="str">
        <x:v>Worked</x:v>
      </x:c>
      <x:c r="K2671" t="str">
        <x:v>Employee 2309; home branch Glasgow; assigned role Operative Porter | Deployment branch: Glasgow | Actual role: Operative Porter | Jobs: 398360B | Customers: Restore Harrow Green | Actual hours: 2.5; source records: 1</x:v>
      </x:c>
      <x:c r="L2671" t="str">
        <x:v>Include</x:v>
      </x:c>
      <x:c r="M2671"/>
      <x:c r="N2671"/>
    </x:row>
    <x:row r="2672">
      <x:c r="A2672" t="str">
        <x:v>Robert Moore|2026-03-09</x:v>
      </x:c>
      <x:c r="B2672" s="888" t="n">
        <x:v>46090</x:v>
      </x:c>
      <x:c r="C2672" t="str">
        <x:v>Robert Moore</x:v>
      </x:c>
      <x:c r="D2672" t="str">
        <x:v>Permanent</x:v>
      </x:c>
      <x:c r="E2672" t="str">
        <x:v>Glasgow</x:v>
      </x:c>
      <x:c r="F2672" t="str">
        <x:v>Operative Porter</x:v>
      </x:c>
      <x:c r="G2672" t="str">
        <x:v>399966</x:v>
      </x:c>
      <x:c r="H2672" t="str">
        <x:v>University of Glasgow</x:v>
      </x:c>
      <x:c r="I2672" s="22" t="n">
        <x:v>7.5</x:v>
      </x:c>
      <x:c r="J2672" t="str">
        <x:v>Worked</x:v>
      </x:c>
      <x:c r="K2672" t="str">
        <x:v>Employee 2309; home branch Glasgow; assigned role Operative Porter | Deployment branch: Glasgow | Actual role: Operative Porter | Jobs: 399966 | Customers: University of Glasgow | Actual hours: 7.5; source records: 1</x:v>
      </x:c>
      <x:c r="L2672" t="str">
        <x:v>Include</x:v>
      </x:c>
      <x:c r="M2672"/>
      <x:c r="N2672"/>
    </x:row>
    <x:row r="2673">
      <x:c r="A2673" t="str">
        <x:v>Robert Moore|2026-03-10</x:v>
      </x:c>
      <x:c r="B2673" s="888" t="n">
        <x:v>46091</x:v>
      </x:c>
      <x:c r="C2673" t="str">
        <x:v>Robert Moore</x:v>
      </x:c>
      <x:c r="D2673" t="str">
        <x:v>Permanent</x:v>
      </x:c>
      <x:c r="E2673" t="str">
        <x:v>Glasgow</x:v>
      </x:c>
      <x:c r="F2673" t="str">
        <x:v>Operative Porter</x:v>
      </x:c>
      <x:c r="G2673" t="str">
        <x:v>399966</x:v>
      </x:c>
      <x:c r="H2673" t="str">
        <x:v>University of Glasgow</x:v>
      </x:c>
      <x:c r="I2673" s="22" t="n">
        <x:v>8</x:v>
      </x:c>
      <x:c r="J2673" t="str">
        <x:v>Worked</x:v>
      </x:c>
      <x:c r="K2673" t="str">
        <x:v>Employee 2309; home branch Glasgow; assigned role Operative Porter | Deployment branch: Glasgow | Actual role: Operative Porter | Jobs: 399966 | Customers: University of Glasgow | Actual hours: 8.0; source records: 1</x:v>
      </x:c>
      <x:c r="L2673" t="str">
        <x:v>Include</x:v>
      </x:c>
      <x:c r="M2673"/>
      <x:c r="N2673"/>
    </x:row>
    <x:row r="2674">
      <x:c r="A2674" t="str">
        <x:v>Robert Moore|2026-03-11</x:v>
      </x:c>
      <x:c r="B2674" s="888" t="n">
        <x:v>46092</x:v>
      </x:c>
      <x:c r="C2674" t="str">
        <x:v>Robert Moore</x:v>
      </x:c>
      <x:c r="D2674" t="str">
        <x:v>Permanent</x:v>
      </x:c>
      <x:c r="E2674" t="str">
        <x:v>Glasgow</x:v>
      </x:c>
      <x:c r="F2674" t="str">
        <x:v>Operative Porter</x:v>
      </x:c>
      <x:c r="G2674" t="str">
        <x:v>400378C, 400306</x:v>
      </x:c>
      <x:c r="H2674" t="str">
        <x:v>Avantor ( GLASGOW MARCH 2026 ); C/O South Lanarkshire Council</x:v>
      </x:c>
      <x:c r="I2674" s="22" t="n">
        <x:v>10</x:v>
      </x:c>
      <x:c r="J2674" t="str">
        <x:v>Worked — 2 records</x:v>
      </x:c>
      <x:c r="K2674" t="str">
        <x:v>Employee 2309; home branch Glasgow; assigned role Operative Porter | Deployment branch: Cambridge, Glasgow | Actual role: Operative Driver | Jobs: 400378C, 400306 | Customers: Avantor ( GLASGOW MARCH 2026 ); C/O South Lanarkshire Council | Actual hours: 10.0; source records: 2</x:v>
      </x:c>
      <x:c r="L2674" t="str">
        <x:v>Include</x:v>
      </x:c>
      <x:c r="M2674"/>
      <x:c r="N2674"/>
    </x:row>
    <x:row r="2675">
      <x:c r="A2675" t="str">
        <x:v>Robert Moore|2026-03-13</x:v>
      </x:c>
      <x:c r="B2675" s="888" t="n">
        <x:v>46094</x:v>
      </x:c>
      <x:c r="C2675" t="str">
        <x:v>Robert Moore</x:v>
      </x:c>
      <x:c r="D2675" t="str">
        <x:v>Permanent</x:v>
      </x:c>
      <x:c r="E2675" t="str">
        <x:v>Glasgow</x:v>
      </x:c>
      <x:c r="F2675" t="str">
        <x:v>Operative Porter</x:v>
      </x:c>
      <x:c r="G2675" t="str">
        <x:v>400880</x:v>
      </x:c>
      <x:c r="H2675" t="str">
        <x:v>C/O South Lanarkshire Council</x:v>
      </x:c>
      <x:c r="I2675" s="22" t="n">
        <x:v>7</x:v>
      </x:c>
      <x:c r="J2675" t="str">
        <x:v>Worked</x:v>
      </x:c>
      <x:c r="K2675" t="str">
        <x:v>Employee 2309; home branch Glasgow; assigned role Operative Porter | Deployment branch: Glasgow | Actual role: Operative Driver | Jobs: 400880 | Customers: C/O South Lanarkshire Council | Actual hours: 7.0; source records: 1</x:v>
      </x:c>
      <x:c r="L2675" t="str">
        <x:v>Include</x:v>
      </x:c>
      <x:c r="M2675"/>
      <x:c r="N2675"/>
    </x:row>
    <x:row r="2676">
      <x:c r="A2676" t="str">
        <x:v>Robert Moore|2026-03-16</x:v>
      </x:c>
      <x:c r="B2676" s="888" t="n">
        <x:v>46097</x:v>
      </x:c>
      <x:c r="C2676" t="str">
        <x:v>Robert Moore</x:v>
      </x:c>
      <x:c r="D2676" t="str">
        <x:v>Permanent</x:v>
      </x:c>
      <x:c r="E2676" t="str">
        <x:v>Glasgow</x:v>
      </x:c>
      <x:c r="F2676" t="str">
        <x:v>Operative Porter</x:v>
      </x:c>
      <x:c r="G2676" t="str">
        <x:v>400699</x:v>
      </x:c>
      <x:c r="H2676" t="str">
        <x:v>North Ayrshire Council</x:v>
      </x:c>
      <x:c r="I2676" s="22" t="n">
        <x:v>3</x:v>
      </x:c>
      <x:c r="J2676" t="str">
        <x:v>Worked</x:v>
      </x:c>
      <x:c r="K2676" t="str">
        <x:v>Employee 2309; home branch Glasgow; assigned role Operative Porter | Deployment branch: Glasgow | Actual role: Operative Driver | Jobs: 400699 | Customers: North Ayrshire Council | Actual hours: 3.0; source records: 1</x:v>
      </x:c>
      <x:c r="L2676" t="str">
        <x:v>Include</x:v>
      </x:c>
      <x:c r="M2676"/>
      <x:c r="N2676"/>
    </x:row>
    <x:row r="2677">
      <x:c r="A2677" t="str">
        <x:v>Robert Moore|2026-03-17</x:v>
      </x:c>
      <x:c r="B2677" s="888" t="n">
        <x:v>46098</x:v>
      </x:c>
      <x:c r="C2677" t="str">
        <x:v>Robert Moore</x:v>
      </x:c>
      <x:c r="D2677" t="str">
        <x:v>Permanent</x:v>
      </x:c>
      <x:c r="E2677" t="str">
        <x:v>Glasgow</x:v>
      </x:c>
      <x:c r="F2677" t="str">
        <x:v>Operative Porter</x:v>
      </x:c>
      <x:c r="G2677" t="str">
        <x:v>401034</x:v>
      </x:c>
      <x:c r="H2677" t="str">
        <x:v>Hamilton Citizens Advice Bureau</x:v>
      </x:c>
      <x:c r="I2677" s="22" t="n">
        <x:v>6.5</x:v>
      </x:c>
      <x:c r="J2677" t="str">
        <x:v>Worked</x:v>
      </x:c>
      <x:c r="K2677" t="str">
        <x:v>Employee 2309; home branch Glasgow; assigned role Operative Porter | Deployment branch: Glasgow | Actual role: Operative Porter | Jobs: 401034 | Customers: Hamilton Citizens Advice Bureau | Actual hours: 6.5; source records: 1</x:v>
      </x:c>
      <x:c r="L2677" t="str">
        <x:v>Include</x:v>
      </x:c>
      <x:c r="M2677"/>
      <x:c r="N2677"/>
    </x:row>
    <x:row r="2678">
      <x:c r="A2678" t="str">
        <x:v>Robert Moore|2026-03-19</x:v>
      </x:c>
      <x:c r="B2678" s="888" t="n">
        <x:v>46100</x:v>
      </x:c>
      <x:c r="C2678" t="str">
        <x:v>Robert Moore</x:v>
      </x:c>
      <x:c r="D2678" t="str">
        <x:v>Permanent</x:v>
      </x:c>
      <x:c r="E2678" t="str">
        <x:v>Glasgow</x:v>
      </x:c>
      <x:c r="F2678" t="str">
        <x:v>Operative Porter</x:v>
      </x:c>
      <x:c r="G2678" t="str">
        <x:v>400968</x:v>
      </x:c>
      <x:c r="H2678" t="str">
        <x:v>South Lanarkshire Council</x:v>
      </x:c>
      <x:c r="I2678" s="22" t="n">
        <x:v>8</x:v>
      </x:c>
      <x:c r="J2678" t="str">
        <x:v>Worked</x:v>
      </x:c>
      <x:c r="K2678" t="str">
        <x:v>Employee 2309; home branch Glasgow; assigned role Operative Porter | Deployment branch: Glasgow | Actual role: Operative Porter | Jobs: 400968 | Customers: South Lanarkshire Council | Actual hours: 8.0; source records: 1</x:v>
      </x:c>
      <x:c r="L2678" t="str">
        <x:v>Include</x:v>
      </x:c>
      <x:c r="M2678"/>
      <x:c r="N2678"/>
    </x:row>
    <x:row r="2679">
      <x:c r="A2679" t="str">
        <x:v>Robert Moore|2026-03-20</x:v>
      </x:c>
      <x:c r="B2679" s="888" t="n">
        <x:v>46101</x:v>
      </x:c>
      <x:c r="C2679" t="str">
        <x:v>Robert Moore</x:v>
      </x:c>
      <x:c r="D2679" t="str">
        <x:v>Permanent</x:v>
      </x:c>
      <x:c r="E2679" t="str">
        <x:v>Glasgow</x:v>
      </x:c>
      <x:c r="F2679" t="str">
        <x:v>Operative Porter</x:v>
      </x:c>
      <x:c r="G2679" t="str">
        <x:v>401067, 401107</x:v>
      </x:c>
      <x:c r="H2679" t="str">
        <x:v>NHS; South Lananrkshire Council</x:v>
      </x:c>
      <x:c r="I2679" s="22" t="n">
        <x:v>14</x:v>
      </x:c>
      <x:c r="J2679" t="str">
        <x:v>Worked — 2 records</x:v>
      </x:c>
      <x:c r="K2679" t="str">
        <x:v>Employee 2309; home branch Glasgow; assigned role Operative Porter | Deployment branch: Glasgow | Actual role: Operative Porter | Jobs: 401067, 401107 | Customers: NHS; South Lananrkshire Council | Actual hours: 14.0; source records: 2</x:v>
      </x:c>
      <x:c r="L2679" t="str">
        <x:v>Include</x:v>
      </x:c>
      <x:c r="M2679"/>
      <x:c r="N2679"/>
    </x:row>
    <x:row r="2680">
      <x:c r="A2680" t="str">
        <x:v>Robert Moore|2026-03-23</x:v>
      </x:c>
      <x:c r="B2680" s="888" t="n">
        <x:v>46104</x:v>
      </x:c>
      <x:c r="C2680" t="str">
        <x:v>Robert Moore</x:v>
      </x:c>
      <x:c r="D2680" t="str">
        <x:v>Permanent</x:v>
      </x:c>
      <x:c r="E2680" t="str">
        <x:v>Glasgow</x:v>
      </x:c>
      <x:c r="F2680" t="str">
        <x:v>Operative Porter</x:v>
      </x:c>
      <x:c r="G2680" t="str">
        <x:v>398360B, 400530</x:v>
      </x:c>
      <x:c r="H2680" t="str">
        <x:v>Restore Harrow Green; Scottish Courts and Tribunals Service</x:v>
      </x:c>
      <x:c r="I2680" s="22" t="n">
        <x:v>14.5</x:v>
      </x:c>
      <x:c r="J2680" t="str">
        <x:v>Worked — 2 records</x:v>
      </x:c>
      <x:c r="K2680" t="str">
        <x:v>Employee 2309; home branch Glasgow; assigned role Operative Porter | Deployment branch: Glasgow | Actual role: Operative Porter | Jobs: 398360B, 400530 | Customers: Restore Harrow Green; Scottish Courts and Tribunals Service | Actual hours: 14.5; source records: 2</x:v>
      </x:c>
      <x:c r="L2680" t="str">
        <x:v>Include</x:v>
      </x:c>
      <x:c r="M2680"/>
      <x:c r="N2680"/>
    </x:row>
    <x:row r="2681">
      <x:c r="A2681" t="str">
        <x:v>Robert Moore|2026-03-24</x:v>
      </x:c>
      <x:c r="B2681" s="888" t="n">
        <x:v>46105</x:v>
      </x:c>
      <x:c r="C2681" t="str">
        <x:v>Robert Moore</x:v>
      </x:c>
      <x:c r="D2681" t="str">
        <x:v>Permanent</x:v>
      </x:c>
      <x:c r="E2681" t="str">
        <x:v>Glasgow</x:v>
      </x:c>
      <x:c r="F2681" t="str">
        <x:v>Operative Porter</x:v>
      </x:c>
      <x:c r="G2681" t="str">
        <x:v>401069</x:v>
      </x:c>
      <x:c r="H2681" t="str">
        <x:v>C/O Shackletons</x:v>
      </x:c>
      <x:c r="I2681" s="22" t="n">
        <x:v>8.5</x:v>
      </x:c>
      <x:c r="J2681" t="str">
        <x:v>Worked</x:v>
      </x:c>
      <x:c r="K2681" t="str">
        <x:v>Employee 2309; home branch Glasgow; assigned role Operative Porter | Deployment branch: Glasgow | Actual role: Operative Driver | Jobs: 401069 | Customers: C/O Shackletons | Actual hours: 8.5; source records: 1</x:v>
      </x:c>
      <x:c r="L2681" t="str">
        <x:v>Include</x:v>
      </x:c>
      <x:c r="M2681"/>
      <x:c r="N2681"/>
    </x:row>
    <x:row r="2682">
      <x:c r="A2682" t="str">
        <x:v>Robert Moore|2026-03-25</x:v>
      </x:c>
      <x:c r="B2682" s="888" t="n">
        <x:v>46106</x:v>
      </x:c>
      <x:c r="C2682" t="str">
        <x:v>Robert Moore</x:v>
      </x:c>
      <x:c r="D2682" t="str">
        <x:v>Permanent</x:v>
      </x:c>
      <x:c r="E2682" t="str">
        <x:v>Glasgow</x:v>
      </x:c>
      <x:c r="F2682" t="str">
        <x:v>Operative Porter</x:v>
      </x:c>
      <x:c r="G2682" t="str">
        <x:v>400536</x:v>
      </x:c>
      <x:c r="H2682" t="str">
        <x:v>C/O Restore Technology</x:v>
      </x:c>
      <x:c r="I2682" s="22" t="n">
        <x:v>6.5</x:v>
      </x:c>
      <x:c r="J2682" t="str">
        <x:v>Worked</x:v>
      </x:c>
      <x:c r="K2682" t="str">
        <x:v>Employee 2309; home branch Glasgow; assigned role Operative Porter | Deployment branch: Glasgow | Actual role: Operative Driver | Jobs: 400536 | Customers: C/O Restore Technology | Actual hours: 6.5; source records: 1</x:v>
      </x:c>
      <x:c r="L2682" t="str">
        <x:v>Include</x:v>
      </x:c>
      <x:c r="M2682"/>
      <x:c r="N2682"/>
    </x:row>
    <x:row r="2683">
      <x:c r="A2683" t="str">
        <x:v>Robert Moore|2026-03-26</x:v>
      </x:c>
      <x:c r="B2683" s="888" t="n">
        <x:v>46107</x:v>
      </x:c>
      <x:c r="C2683" t="str">
        <x:v>Robert Moore</x:v>
      </x:c>
      <x:c r="D2683" t="str">
        <x:v>Permanent</x:v>
      </x:c>
      <x:c r="E2683" t="str">
        <x:v>Glasgow</x:v>
      </x:c>
      <x:c r="F2683" t="str">
        <x:v>Operative Porter</x:v>
      </x:c>
      <x:c r="G2683" t="str">
        <x:v>398360B</x:v>
      </x:c>
      <x:c r="H2683" t="str">
        <x:v>Restore Harrow Green</x:v>
      </x:c>
      <x:c r="I2683" s="22" t="n">
        <x:v>9</x:v>
      </x:c>
      <x:c r="J2683" t="str">
        <x:v>Worked</x:v>
      </x:c>
      <x:c r="K2683" t="str">
        <x:v>Employee 2309; home branch Glasgow; assigned role Operative Porter | Deployment branch: Glasgow | Actual role: Operative Porter | Jobs: 398360B | Customers: Restore Harrow Green | Actual hours: 9.0; source records: 1</x:v>
      </x:c>
      <x:c r="L2683" t="str">
        <x:v>Include</x:v>
      </x:c>
      <x:c r="M2683"/>
      <x:c r="N2683"/>
    </x:row>
    <x:row r="2684">
      <x:c r="A2684" t="str">
        <x:v>Robert Moore|2026-03-27</x:v>
      </x:c>
      <x:c r="B2684" s="888" t="n">
        <x:v>46108</x:v>
      </x:c>
      <x:c r="C2684" t="str">
        <x:v>Robert Moore</x:v>
      </x:c>
      <x:c r="D2684" t="str">
        <x:v>Permanent</x:v>
      </x:c>
      <x:c r="E2684" t="str">
        <x:v>Glasgow</x:v>
      </x:c>
      <x:c r="F2684" t="str">
        <x:v>Operative Porter</x:v>
      </x:c>
      <x:c r="G2684" t="str">
        <x:v>400085</x:v>
      </x:c>
      <x:c r="H2684" t="str">
        <x:v>West Lothian Council</x:v>
      </x:c>
      <x:c r="I2684" s="22" t="n">
        <x:v>10.5</x:v>
      </x:c>
      <x:c r="J2684" t="str">
        <x:v>Worked</x:v>
      </x:c>
      <x:c r="K2684" t="str">
        <x:v>Employee 2309; home branch Glasgow; assigned role Operative Porter | Deployment branch: Glasgow | Actual role: Operative Porter | Jobs: 400085 | Customers: West Lothian Council | Actual hours: 10.5; source records: 1</x:v>
      </x:c>
      <x:c r="L2684" t="str">
        <x:v>Include</x:v>
      </x:c>
      <x:c r="M2684"/>
      <x:c r="N2684"/>
    </x:row>
    <x:row r="2685">
      <x:c r="A2685" t="str">
        <x:v>Robert Moore|2026-03-28</x:v>
      </x:c>
      <x:c r="B2685" s="888" t="n">
        <x:v>46109</x:v>
      </x:c>
      <x:c r="C2685" t="str">
        <x:v>Robert Moore</x:v>
      </x:c>
      <x:c r="D2685" t="str">
        <x:v>Permanent</x:v>
      </x:c>
      <x:c r="E2685" t="str">
        <x:v>Glasgow</x:v>
      </x:c>
      <x:c r="F2685" t="str">
        <x:v>Operative Porter</x:v>
      </x:c>
      <x:c r="G2685" t="str">
        <x:v>400085</x:v>
      </x:c>
      <x:c r="H2685" t="str">
        <x:v>West Lothian Council</x:v>
      </x:c>
      <x:c r="I2685" s="22" t="n">
        <x:v>6.5</x:v>
      </x:c>
      <x:c r="J2685" t="str">
        <x:v>Worked</x:v>
      </x:c>
      <x:c r="K2685" t="str">
        <x:v>Employee 2309; home branch Glasgow; assigned role Operative Porter | Deployment branch: Glasgow | Actual role: Operative Porter | Jobs: 400085 | Customers: West Lothian Council | Actual hours: 6.5; source records: 1</x:v>
      </x:c>
      <x:c r="L2685" t="str">
        <x:v>Include</x:v>
      </x:c>
      <x:c r="M2685"/>
      <x:c r="N2685"/>
    </x:row>
    <x:row r="2686">
      <x:c r="A2686" t="str">
        <x:v>Robert Moore|2026-03-30</x:v>
      </x:c>
      <x:c r="B2686" s="888" t="n">
        <x:v>46111</x:v>
      </x:c>
      <x:c r="C2686" t="str">
        <x:v>Robert Moore</x:v>
      </x:c>
      <x:c r="D2686" t="str">
        <x:v>Permanent</x:v>
      </x:c>
      <x:c r="E2686" t="str">
        <x:v>Glasgow</x:v>
      </x:c>
      <x:c r="F2686" t="str">
        <x:v>Operative Porter</x:v>
      </x:c>
      <x:c r="G2686" t="str">
        <x:v>398360B</x:v>
      </x:c>
      <x:c r="H2686" t="str">
        <x:v>Restore Harrow Green</x:v>
      </x:c>
      <x:c r="I2686" s="22" t="n">
        <x:v>9</x:v>
      </x:c>
      <x:c r="J2686" t="str">
        <x:v>Worked</x:v>
      </x:c>
      <x:c r="K2686" t="str">
        <x:v>Employee 2309; home branch Glasgow; assigned role Operative Porter | Deployment branch: Glasgow | Actual role: Operative Porter | Jobs: 398360B | Customers: Restore Harrow Green | Actual hours: 9.0; source records: 1</x:v>
      </x:c>
      <x:c r="L2686" t="str">
        <x:v>Include</x:v>
      </x:c>
      <x:c r="M2686"/>
      <x:c r="N2686"/>
    </x:row>
    <x:row r="2687">
      <x:c r="A2687" t="str">
        <x:v>Robert Moore|2026-03-31</x:v>
      </x:c>
      <x:c r="B2687" s="888" t="n">
        <x:v>46112</x:v>
      </x:c>
      <x:c r="C2687" t="str">
        <x:v>Robert Moore</x:v>
      </x:c>
      <x:c r="D2687" t="str">
        <x:v>Permanent</x:v>
      </x:c>
      <x:c r="E2687" t="str">
        <x:v>Glasgow</x:v>
      </x:c>
      <x:c r="F2687" t="str">
        <x:v>Operative Porter</x:v>
      </x:c>
      <x:c r="G2687" t="str">
        <x:v>398360B</x:v>
      </x:c>
      <x:c r="H2687" t="str">
        <x:v>Restore Harrow Green</x:v>
      </x:c>
      <x:c r="I2687" s="22" t="n">
        <x:v>8</x:v>
      </x:c>
      <x:c r="J2687" t="str">
        <x:v>Worked</x:v>
      </x:c>
      <x:c r="K2687" t="str">
        <x:v>Employee 2309; home branch Glasgow; assigned role Operative Porter | Deployment branch: Glasgow | Actual role: Operative Porter | Jobs: 398360B | Customers: Restore Harrow Green | Actual hours: 8.0; source records: 1</x:v>
      </x:c>
      <x:c r="L2687" t="str">
        <x:v>Include</x:v>
      </x:c>
      <x:c r="M2687"/>
      <x:c r="N2687"/>
    </x:row>
    <x:row r="2688">
      <x:c r="A2688" t="str">
        <x:v>Russell Eldin|2026-03-03</x:v>
      </x:c>
      <x:c r="B2688" s="888" t="n">
        <x:v>46084</x:v>
      </x:c>
      <x:c r="C2688" t="str">
        <x:v>Russell Eldin</x:v>
      </x:c>
      <x:c r="D2688" t="str">
        <x:v>Permanent</x:v>
      </x:c>
      <x:c r="E2688" t="str">
        <x:v>Cambridge</x:v>
      </x:c>
      <x:c r="F2688" t="str">
        <x:v>Operative Driver</x:v>
      </x:c>
      <x:c r="G2688" t="str">
        <x:v>399877</x:v>
      </x:c>
      <x:c r="H2688" t="str">
        <x:v>Nxera Pharma UK Limited</x:v>
      </x:c>
      <x:c r="I2688" s="22" t="n">
        <x:v>7.5</x:v>
      </x:c>
      <x:c r="J2688" t="str">
        <x:v>Worked</x:v>
      </x:c>
      <x:c r="K2688" t="str">
        <x:v>Employee 104150; home branch Cambridge; assigned role Operative Driver | Deployment branch: Cambridge | Actual role: Operative Porter | Jobs: 399877 | Customers: Nxera Pharma UK Limited | Actual hours: 7.5; source records: 1</x:v>
      </x:c>
      <x:c r="L2688" t="str">
        <x:v>Include</x:v>
      </x:c>
      <x:c r="M2688"/>
      <x:c r="N2688"/>
    </x:row>
    <x:row r="2689">
      <x:c r="A2689" t="str">
        <x:v>Russell Eldin|2026-03-04</x:v>
      </x:c>
      <x:c r="B2689" s="888" t="n">
        <x:v>46085</x:v>
      </x:c>
      <x:c r="C2689" t="str">
        <x:v>Russell Eldin</x:v>
      </x:c>
      <x:c r="D2689" t="str">
        <x:v>Permanent</x:v>
      </x:c>
      <x:c r="E2689" t="str">
        <x:v>Cambridge</x:v>
      </x:c>
      <x:c r="F2689" t="str">
        <x:v>Operative Driver</x:v>
      </x:c>
      <x:c r="G2689" t="str">
        <x:v>400796, 400735</x:v>
      </x:c>
      <x:c r="H2689" t="str">
        <x:v>Labmode Ltd ( STEVENAGE); VEOLIA (CROXLEY PARK) -2</x:v>
      </x:c>
      <x:c r="I2689" s="22" t="n">
        <x:v>9</x:v>
      </x:c>
      <x:c r="J2689" t="str">
        <x:v>Worked — 2 records</x:v>
      </x:c>
      <x:c r="K2689" t="str">
        <x:v>Employee 104150; home branch Cambridge; assigned role Operative Driver | Deployment branch: Cambridge | Actual role: Operative Porter | Jobs: 400796, 400735 | Customers: Labmode Ltd ( STEVENAGE); VEOLIA (CROXLEY PARK) -2 | Actual hours: 9.0; source records: 2</x:v>
      </x:c>
      <x:c r="L2689" t="str">
        <x:v>Include</x:v>
      </x:c>
      <x:c r="M2689"/>
      <x:c r="N2689"/>
    </x:row>
    <x:row r="2690">
      <x:c r="A2690" t="str">
        <x:v>Russell Eldin|2026-03-05</x:v>
      </x:c>
      <x:c r="B2690" s="888" t="n">
        <x:v>46086</x:v>
      </x:c>
      <x:c r="C2690" t="str">
        <x:v>Russell Eldin</x:v>
      </x:c>
      <x:c r="D2690" t="str">
        <x:v>Permanent</x:v>
      </x:c>
      <x:c r="E2690" t="str">
        <x:v>Cambridge</x:v>
      </x:c>
      <x:c r="F2690" t="str">
        <x:v>Operative Driver</x:v>
      </x:c>
      <x:c r="G2690" t="str">
        <x:v>400513</x:v>
      </x:c>
      <x:c r="H2690" t="str">
        <x:v>Priorclave  (MARCH  26)</x:v>
      </x:c>
      <x:c r="I2690" s="22" t="n">
        <x:v>8.5</x:v>
      </x:c>
      <x:c r="J2690" t="str">
        <x:v>Worked</x:v>
      </x:c>
      <x:c r="K2690" t="str">
        <x:v>Employee 104150; home branch Cambridge; assigned role Operative Driver | Deployment branch: Cambridge | Actual role: Operative Porter | Jobs: 400513 | Customers: Priorclave  (MARCH  26) | Actual hours: 8.5; source records: 1</x:v>
      </x:c>
      <x:c r="L2690" t="str">
        <x:v>Include</x:v>
      </x:c>
      <x:c r="M2690"/>
      <x:c r="N2690"/>
    </x:row>
    <x:row r="2691">
      <x:c r="A2691" t="str">
        <x:v>Russell Eldin|2026-03-06</x:v>
      </x:c>
      <x:c r="B2691" s="888" t="n">
        <x:v>46087</x:v>
      </x:c>
      <x:c r="C2691" t="str">
        <x:v>Russell Eldin</x:v>
      </x:c>
      <x:c r="D2691" t="str">
        <x:v>Permanent</x:v>
      </x:c>
      <x:c r="E2691" t="str">
        <x:v>Cambridge</x:v>
      </x:c>
      <x:c r="F2691" t="str">
        <x:v>Operative Driver</x:v>
      </x:c>
      <x:c r="G2691" t="str">
        <x:v>400378A</x:v>
      </x:c>
      <x:c r="H2691" t="str">
        <x:v>Avantor ( CAMBRIDGE  MARCH 2026 )</x:v>
      </x:c>
      <x:c r="I2691" s="22" t="n">
        <x:v>8.5</x:v>
      </x:c>
      <x:c r="J2691" t="str">
        <x:v>Worked</x:v>
      </x:c>
      <x:c r="K2691" t="str">
        <x:v>Employee 104150; home branch Cambridge; assigned role Operative Driver | Deployment branch: Cambridge | Actual role: Operative Porter | Jobs: 400378A | Customers: Avantor ( CAMBRIDGE  MARCH 2026 ) | Actual hours: 8.5; source records: 1</x:v>
      </x:c>
      <x:c r="L2691" t="str">
        <x:v>Include</x:v>
      </x:c>
      <x:c r="M2691"/>
      <x:c r="N2691"/>
    </x:row>
    <x:row r="2692">
      <x:c r="A2692" t="str">
        <x:v>Russell Eldin|2026-03-09</x:v>
      </x:c>
      <x:c r="B2692" s="888" t="n">
        <x:v>46090</x:v>
      </x:c>
      <x:c r="C2692" t="str">
        <x:v>Russell Eldin</x:v>
      </x:c>
      <x:c r="D2692" t="str">
        <x:v>Permanent</x:v>
      </x:c>
      <x:c r="E2692" t="str">
        <x:v>Cambridge</x:v>
      </x:c>
      <x:c r="F2692" t="str">
        <x:v>Operative Driver</x:v>
      </x:c>
      <x:c r="G2692" t="str">
        <x:v>398255</x:v>
      </x:c>
      <x:c r="H2692" t="str">
        <x:v>East &amp; North Hertfordshire NHS Trust</x:v>
      </x:c>
      <x:c r="I2692" s="22" t="n">
        <x:v>7.5</x:v>
      </x:c>
      <x:c r="J2692" t="str">
        <x:v>Worked</x:v>
      </x:c>
      <x:c r="K2692" t="str">
        <x:v>Employee 104150; home branch Cambridge; assigned role Operative Driver | Deployment branch: Cambridge | Actual role: Operative Porter | Jobs: 398255 | Customers: East &amp; North Hertfordshire NHS Trust | Actual hours: 7.5; source records: 1</x:v>
      </x:c>
      <x:c r="L2692" t="str">
        <x:v>Include</x:v>
      </x:c>
      <x:c r="M2692"/>
      <x:c r="N2692"/>
    </x:row>
    <x:row r="2693">
      <x:c r="A2693" t="str">
        <x:v>Russell Eldin|2026-03-10</x:v>
      </x:c>
      <x:c r="B2693" s="888" t="n">
        <x:v>46091</x:v>
      </x:c>
      <x:c r="C2693" t="str">
        <x:v>Russell Eldin</x:v>
      </x:c>
      <x:c r="D2693" t="str">
        <x:v>Permanent</x:v>
      </x:c>
      <x:c r="E2693" t="str">
        <x:v>Cambridge</x:v>
      </x:c>
      <x:c r="F2693" t="str">
        <x:v>Operative Driver</x:v>
      </x:c>
      <x:c r="G2693" t="str">
        <x:v>400520</x:v>
      </x:c>
      <x:c r="H2693" t="str">
        <x:v>Anglian Water</x:v>
      </x:c>
      <x:c r="I2693" s="22" t="n">
        <x:v>11.5</x:v>
      </x:c>
      <x:c r="J2693" t="str">
        <x:v>Worked</x:v>
      </x:c>
      <x:c r="K2693" t="str">
        <x:v>Employee 104150; home branch Cambridge; assigned role Operative Driver | Deployment branch: Cambridge | Actual role: Operative Porter | Jobs: 400520 | Customers: Anglian Water | Actual hours: 11.5; source records: 1</x:v>
      </x:c>
      <x:c r="L2693" t="str">
        <x:v>Include</x:v>
      </x:c>
      <x:c r="M2693"/>
      <x:c r="N2693"/>
    </x:row>
    <x:row r="2694">
      <x:c r="A2694" t="str">
        <x:v>Russell Eldin|2026-03-24</x:v>
      </x:c>
      <x:c r="B2694" s="888" t="n">
        <x:v>46105</x:v>
      </x:c>
      <x:c r="C2694" t="str">
        <x:v>Russell Eldin</x:v>
      </x:c>
      <x:c r="D2694" t="str">
        <x:v>Permanent</x:v>
      </x:c>
      <x:c r="E2694" t="str">
        <x:v>Cambridge</x:v>
      </x:c>
      <x:c r="F2694" t="str">
        <x:v>Operative Driver</x:v>
      </x:c>
      <x:c r="G2694" t="str">
        <x:v>398255</x:v>
      </x:c>
      <x:c r="H2694" t="str">
        <x:v>East &amp; North Hertfordshire NHS Trust</x:v>
      </x:c>
      <x:c r="I2694" s="22" t="n">
        <x:v>7.5</x:v>
      </x:c>
      <x:c r="J2694" t="str">
        <x:v>Worked</x:v>
      </x:c>
      <x:c r="K2694" t="str">
        <x:v>Employee 104150; home branch Cambridge; assigned role Operative Driver | Deployment branch: Cambridge | Actual role: Operative Driver | Jobs: 398255 | Customers: East &amp; North Hertfordshire NHS Trust | Actual hours: 7.5; source records: 1</x:v>
      </x:c>
      <x:c r="L2694" t="str">
        <x:v>Include</x:v>
      </x:c>
      <x:c r="M2694"/>
      <x:c r="N2694"/>
    </x:row>
    <x:row r="2695">
      <x:c r="A2695" t="str">
        <x:v>Russell Eldin|2026-03-25</x:v>
      </x:c>
      <x:c r="B2695" s="888" t="n">
        <x:v>46106</x:v>
      </x:c>
      <x:c r="C2695" t="str">
        <x:v>Russell Eldin</x:v>
      </x:c>
      <x:c r="D2695" t="str">
        <x:v>Permanent</x:v>
      </x:c>
      <x:c r="E2695" t="str">
        <x:v>Cambridge</x:v>
      </x:c>
      <x:c r="F2695" t="str">
        <x:v>Operative Driver</x:v>
      </x:c>
      <x:c r="G2695" t="str">
        <x:v>398255</x:v>
      </x:c>
      <x:c r="H2695" t="str">
        <x:v>East &amp; North Hertfordshire NHS Trust</x:v>
      </x:c>
      <x:c r="I2695" s="22" t="n">
        <x:v>8</x:v>
      </x:c>
      <x:c r="J2695" t="str">
        <x:v>Worked</x:v>
      </x:c>
      <x:c r="K2695" t="str">
        <x:v>Employee 104150; home branch Cambridge; assigned role Operative Driver | Deployment branch: Cambridge | Actual role: Operative Porter | Jobs: 398255 | Customers: East &amp; North Hertfordshire NHS Trust | Actual hours: 8.0; source records: 1</x:v>
      </x:c>
      <x:c r="L2695" t="str">
        <x:v>Include</x:v>
      </x:c>
      <x:c r="M2695"/>
      <x:c r="N2695"/>
    </x:row>
    <x:row r="2696">
      <x:c r="A2696" t="str">
        <x:v>Russell Eldin|2026-03-26</x:v>
      </x:c>
      <x:c r="B2696" s="888" t="n">
        <x:v>46107</x:v>
      </x:c>
      <x:c r="C2696" t="str">
        <x:v>Russell Eldin</x:v>
      </x:c>
      <x:c r="D2696" t="str">
        <x:v>Permanent</x:v>
      </x:c>
      <x:c r="E2696" t="str">
        <x:v>Cambridge</x:v>
      </x:c>
      <x:c r="F2696" t="str">
        <x:v>Operative Driver</x:v>
      </x:c>
      <x:c r="G2696" t="str">
        <x:v>400368</x:v>
      </x:c>
      <x:c r="H2696" t="str">
        <x:v>South Cambridgeshire District Council</x:v>
      </x:c>
      <x:c r="I2696" s="22" t="n">
        <x:v>9</x:v>
      </x:c>
      <x:c r="J2696" t="str">
        <x:v>Worked</x:v>
      </x:c>
      <x:c r="K2696" t="str">
        <x:v>Employee 104150; home branch Cambridge; assigned role Operative Driver | Deployment branch: Cambridge | Actual role: Operative Porter | Jobs: 400368 | Customers: South Cambridgeshire District Council | Actual hours: 9.0; source records: 1</x:v>
      </x:c>
      <x:c r="L2696" t="str">
        <x:v>Include</x:v>
      </x:c>
      <x:c r="M2696"/>
      <x:c r="N2696"/>
    </x:row>
    <x:row r="2697">
      <x:c r="A2697" t="str">
        <x:v>Russell Eldin|2026-03-27</x:v>
      </x:c>
      <x:c r="B2697" s="888" t="n">
        <x:v>46108</x:v>
      </x:c>
      <x:c r="C2697" t="str">
        <x:v>Russell Eldin</x:v>
      </x:c>
      <x:c r="D2697" t="str">
        <x:v>Permanent</x:v>
      </x:c>
      <x:c r="E2697" t="str">
        <x:v>Cambridge</x:v>
      </x:c>
      <x:c r="F2697" t="str">
        <x:v>Operative Driver</x:v>
      </x:c>
      <x:c r="G2697" t="str">
        <x:v>398255</x:v>
      </x:c>
      <x:c r="H2697" t="str">
        <x:v>East &amp; North Hertfordshire NHS Trust</x:v>
      </x:c>
      <x:c r="I2697" s="22" t="n">
        <x:v>8</x:v>
      </x:c>
      <x:c r="J2697" t="str">
        <x:v>Worked</x:v>
      </x:c>
      <x:c r="K2697" t="str">
        <x:v>Employee 104150; home branch Cambridge; assigned role Operative Driver | Deployment branch: Cambridge | Actual role: Operative Porter | Jobs: 398255 | Customers: East &amp; North Hertfordshire NHS Trust | Actual hours: 8.0; source records: 1</x:v>
      </x:c>
      <x:c r="L2697" t="str">
        <x:v>Include</x:v>
      </x:c>
      <x:c r="M2697"/>
      <x:c r="N2697"/>
    </x:row>
    <x:row r="2698">
      <x:c r="A2698" t="str">
        <x:v>Russell Eldin|2026-03-30</x:v>
      </x:c>
      <x:c r="B2698" s="888" t="n">
        <x:v>46111</x:v>
      </x:c>
      <x:c r="C2698" t="str">
        <x:v>Russell Eldin</x:v>
      </x:c>
      <x:c r="D2698" t="str">
        <x:v>Permanent</x:v>
      </x:c>
      <x:c r="E2698" t="str">
        <x:v>Cambridge</x:v>
      </x:c>
      <x:c r="F2698" t="str">
        <x:v>Operative Driver</x:v>
      </x:c>
      <x:c r="G2698" t="str">
        <x:v>400513</x:v>
      </x:c>
      <x:c r="H2698" t="str">
        <x:v>Priorclave  (MARCH  26)</x:v>
      </x:c>
      <x:c r="I2698" s="22" t="n">
        <x:v>12</x:v>
      </x:c>
      <x:c r="J2698" t="str">
        <x:v>Worked</x:v>
      </x:c>
      <x:c r="K2698" t="str">
        <x:v>Employee 104150; home branch Cambridge; assigned role Operative Driver | Deployment branch: Cambridge | Actual role: Operative Porter | Jobs: 400513 | Customers: Priorclave  (MARCH  26) | Actual hours: 12.0; source records: 1</x:v>
      </x:c>
      <x:c r="L2698" t="str">
        <x:v>Include</x:v>
      </x:c>
      <x:c r="M2698"/>
      <x:c r="N2698"/>
    </x:row>
    <x:row r="2699">
      <x:c r="A2699" t="str">
        <x:v>Russell Eldin|2026-03-31</x:v>
      </x:c>
      <x:c r="B2699" s="888" t="n">
        <x:v>46112</x:v>
      </x:c>
      <x:c r="C2699" t="str">
        <x:v>Russell Eldin</x:v>
      </x:c>
      <x:c r="D2699" t="str">
        <x:v>Permanent</x:v>
      </x:c>
      <x:c r="E2699" t="str">
        <x:v>Cambridge</x:v>
      </x:c>
      <x:c r="F2699" t="str">
        <x:v>Operative Driver</x:v>
      </x:c>
      <x:c r="G2699" t="str">
        <x:v>398255</x:v>
      </x:c>
      <x:c r="H2699" t="str">
        <x:v>East &amp; North Hertfordshire NHS Trust</x:v>
      </x:c>
      <x:c r="I2699" s="22" t="n">
        <x:v>7.5</x:v>
      </x:c>
      <x:c r="J2699" t="str">
        <x:v>Worked</x:v>
      </x:c>
      <x:c r="K2699" t="str">
        <x:v>Employee 104150; home branch Cambridge; assigned role Operative Driver | Deployment branch: Cambridge | Actual role: Operative Porter | Jobs: 398255 | Customers: East &amp; North Hertfordshire NHS Trust | Actual hours: 7.5; source records: 1</x:v>
      </x:c>
      <x:c r="L2699" t="str">
        <x:v>Include</x:v>
      </x:c>
      <x:c r="M2699"/>
      <x:c r="N2699"/>
    </x:row>
    <x:row r="2700">
      <x:c r="A2700" t="str">
        <x:v>Ryan Coupe|2026-03-02</x:v>
      </x:c>
      <x:c r="B2700" s="888" t="n">
        <x:v>46083</x:v>
      </x:c>
      <x:c r="C2700" t="str">
        <x:v>Ryan Coupe</x:v>
      </x:c>
      <x:c r="D2700" t="str">
        <x:v>Permanent</x:v>
      </x:c>
      <x:c r="E2700" t="str">
        <x:v>Manchester</x:v>
      </x:c>
      <x:c r="F2700" t="str">
        <x:v>Operative Porter</x:v>
      </x:c>
      <x:c r="G2700"/>
      <x:c r="H2700"/>
      <x:c r="I2700" s="22" t="n">
        <x:v>0</x:v>
      </x:c>
      <x:c r="J2700" t="str">
        <x:v>Annual leave</x:v>
      </x:c>
      <x:c r="K2700" t="str">
        <x:v>Employee 104573; home branch Manchester; assigned role Operative Porter | Leave: Annual Leave (Hours) | Leave calendar basis: Variable-pattern period</x:v>
      </x:c>
      <x:c r="L2700" t="str">
        <x:v>Include</x:v>
      </x:c>
      <x:c r="M2700"/>
      <x:c r="N2700"/>
    </x:row>
    <x:row r="2701">
      <x:c r="A2701" t="str">
        <x:v>Ryan Coupe|2026-03-03</x:v>
      </x:c>
      <x:c r="B2701" s="888" t="n">
        <x:v>46084</x:v>
      </x:c>
      <x:c r="C2701" t="str">
        <x:v>Ryan Coupe</x:v>
      </x:c>
      <x:c r="D2701" t="str">
        <x:v>Permanent</x:v>
      </x:c>
      <x:c r="E2701" t="str">
        <x:v>Manchester</x:v>
      </x:c>
      <x:c r="F2701" t="str">
        <x:v>Operative Porter</x:v>
      </x:c>
      <x:c r="G2701" t="str">
        <x:v>394449</x:v>
      </x:c>
      <x:c r="H2701" t="str">
        <x:v>BT</x:v>
      </x:c>
      <x:c r="I2701" s="22" t="n">
        <x:v>9</x:v>
      </x:c>
      <x:c r="J2701" t="str">
        <x:v>Worked</x:v>
      </x:c>
      <x:c r="K2701" t="str">
        <x:v>Employee 104573; home branch Manchester; assigned role Operative Porter | Deployment branch: Manchester | Actual role: Operative Porter | Jobs: 394449 | Customers: BT | Actual hours: 9.0; source records: 1</x:v>
      </x:c>
      <x:c r="L2701" t="str">
        <x:v>Include</x:v>
      </x:c>
      <x:c r="M2701"/>
      <x:c r="N2701"/>
    </x:row>
    <x:row r="2702">
      <x:c r="A2702" t="str">
        <x:v>Ryan Coupe|2026-03-04</x:v>
      </x:c>
      <x:c r="B2702" s="888" t="n">
        <x:v>46085</x:v>
      </x:c>
      <x:c r="C2702" t="str">
        <x:v>Ryan Coupe</x:v>
      </x:c>
      <x:c r="D2702" t="str">
        <x:v>Permanent</x:v>
      </x:c>
      <x:c r="E2702" t="str">
        <x:v>Manchester</x:v>
      </x:c>
      <x:c r="F2702" t="str">
        <x:v>Operative Porter</x:v>
      </x:c>
      <x:c r="G2702"/>
      <x:c r="H2702"/>
      <x:c r="I2702" s="22" t="n">
        <x:v>0</x:v>
      </x:c>
      <x:c r="J2702" t="str">
        <x:v>Annual leave</x:v>
      </x:c>
      <x:c r="K2702" t="str">
        <x:v>Employee 104573; home branch Manchester; assigned role Operative Porter | Leave: Annual Leave (Hours) | Leave calendar basis: Variable-pattern period</x:v>
      </x:c>
      <x:c r="L2702" t="str">
        <x:v>Include</x:v>
      </x:c>
      <x:c r="M2702"/>
      <x:c r="N2702"/>
    </x:row>
    <x:row r="2703">
      <x:c r="A2703" t="str">
        <x:v>Ryan Coupe|2026-03-05</x:v>
      </x:c>
      <x:c r="B2703" s="888" t="n">
        <x:v>46086</x:v>
      </x:c>
      <x:c r="C2703" t="str">
        <x:v>Ryan Coupe</x:v>
      </x:c>
      <x:c r="D2703" t="str">
        <x:v>Permanent</x:v>
      </x:c>
      <x:c r="E2703" t="str">
        <x:v>Manchester</x:v>
      </x:c>
      <x:c r="F2703" t="str">
        <x:v>Operative Porter</x:v>
      </x:c>
      <x:c r="G2703"/>
      <x:c r="H2703"/>
      <x:c r="I2703" s="22" t="n">
        <x:v>0</x:v>
      </x:c>
      <x:c r="J2703" t="str">
        <x:v>Other leave — Sickness</x:v>
      </x:c>
      <x:c r="K2703" t="str">
        <x:v>Employee 104573; home branch Manchester; assigned role Operative Porter | Leave: Sickness | Leave calendar basis: Variable-pattern period</x:v>
      </x:c>
      <x:c r="L2703" t="str">
        <x:v>Include</x:v>
      </x:c>
      <x:c r="M2703"/>
      <x:c r="N2703"/>
    </x:row>
    <x:row r="2704">
      <x:c r="A2704" t="str">
        <x:v>Ryan Coupe|2026-03-06</x:v>
      </x:c>
      <x:c r="B2704" s="888" t="n">
        <x:v>46087</x:v>
      </x:c>
      <x:c r="C2704" t="str">
        <x:v>Ryan Coupe</x:v>
      </x:c>
      <x:c r="D2704" t="str">
        <x:v>Permanent</x:v>
      </x:c>
      <x:c r="E2704" t="str">
        <x:v>Manchester</x:v>
      </x:c>
      <x:c r="F2704" t="str">
        <x:v>Operative Porter</x:v>
      </x:c>
      <x:c r="G2704"/>
      <x:c r="H2704"/>
      <x:c r="I2704" s="22" t="n">
        <x:v>0</x:v>
      </x:c>
      <x:c r="J2704" t="str">
        <x:v>Other leave — Sickness</x:v>
      </x:c>
      <x:c r="K2704" t="str">
        <x:v>Employee 104573; home branch Manchester; assigned role Operative Porter | Leave: Sickness | Leave calendar basis: Variable-pattern period</x:v>
      </x:c>
      <x:c r="L2704" t="str">
        <x:v>Include</x:v>
      </x:c>
      <x:c r="M2704"/>
      <x:c r="N2704"/>
    </x:row>
    <x:row r="2705">
      <x:c r="A2705" t="str">
        <x:v>Ryan Coupe|2026-03-09</x:v>
      </x:c>
      <x:c r="B2705" s="888" t="n">
        <x:v>46090</x:v>
      </x:c>
      <x:c r="C2705" t="str">
        <x:v>Ryan Coupe</x:v>
      </x:c>
      <x:c r="D2705" t="str">
        <x:v>Permanent</x:v>
      </x:c>
      <x:c r="E2705" t="str">
        <x:v>Manchester</x:v>
      </x:c>
      <x:c r="F2705" t="str">
        <x:v>Operative Porter</x:v>
      </x:c>
      <x:c r="G2705" t="str">
        <x:v>400423</x:v>
      </x:c>
      <x:c r="H2705" t="str">
        <x:v>University of Manchester</x:v>
      </x:c>
      <x:c r="I2705" s="22" t="n">
        <x:v>8.5</x:v>
      </x:c>
      <x:c r="J2705" t="str">
        <x:v>Worked</x:v>
      </x:c>
      <x:c r="K2705" t="str">
        <x:v>Employee 104573; home branch Manchester; assigned role Operative Porter | Deployment branch: Manchester | Actual role: Operative Porter | Jobs: 400423 | Customers: University of Manchester | Actual hours: 8.5; source records: 1</x:v>
      </x:c>
      <x:c r="L2705" t="str">
        <x:v>Include</x:v>
      </x:c>
      <x:c r="M2705"/>
      <x:c r="N2705"/>
    </x:row>
    <x:row r="2706">
      <x:c r="A2706" t="str">
        <x:v>Ryan Coupe|2026-03-10</x:v>
      </x:c>
      <x:c r="B2706" s="888" t="n">
        <x:v>46091</x:v>
      </x:c>
      <x:c r="C2706" t="str">
        <x:v>Ryan Coupe</x:v>
      </x:c>
      <x:c r="D2706" t="str">
        <x:v>Permanent</x:v>
      </x:c>
      <x:c r="E2706" t="str">
        <x:v>Manchester</x:v>
      </x:c>
      <x:c r="F2706" t="str">
        <x:v>Operative Porter</x:v>
      </x:c>
      <x:c r="G2706"/>
      <x:c r="H2706"/>
      <x:c r="I2706" s="22" t="n">
        <x:v>0</x:v>
      </x:c>
      <x:c r="J2706" t="str">
        <x:v>Annual leave</x:v>
      </x:c>
      <x:c r="K2706" t="str">
        <x:v>Employee 104573; home branch Manchester; assigned role Operative Porter | Leave: Annual Leave (Hours) | Leave calendar basis: Variable-pattern period</x:v>
      </x:c>
      <x:c r="L2706" t="str">
        <x:v>Include</x:v>
      </x:c>
      <x:c r="M2706"/>
      <x:c r="N2706"/>
    </x:row>
    <x:row r="2707">
      <x:c r="A2707" t="str">
        <x:v>Ryan Coupe|2026-03-11</x:v>
      </x:c>
      <x:c r="B2707" s="888" t="n">
        <x:v>46092</x:v>
      </x:c>
      <x:c r="C2707" t="str">
        <x:v>Ryan Coupe</x:v>
      </x:c>
      <x:c r="D2707" t="str">
        <x:v>Permanent</x:v>
      </x:c>
      <x:c r="E2707" t="str">
        <x:v>Manchester</x:v>
      </x:c>
      <x:c r="F2707" t="str">
        <x:v>Operative Porter</x:v>
      </x:c>
      <x:c r="G2707" t="str">
        <x:v>398317B, 400664</x:v>
      </x:c>
      <x:c r="H2707" t="str">
        <x:v>Restore Harrow Green; University of Leeds (SSB Internal)</x:v>
      </x:c>
      <x:c r="I2707" s="22" t="n">
        <x:v>16.5</x:v>
      </x:c>
      <x:c r="J2707" t="str">
        <x:v>Worked — 2 records</x:v>
      </x:c>
      <x:c r="K2707" t="str">
        <x:v>Employee 104573; home branch Manchester; assigned role Operative Porter | Deployment branch: Leeds, Manchester | Actual role: Operative Porter | Jobs: 398317B, 400664 | Customers: Restore Harrow Green; University of Leeds (SSB Internal) | Actual hours: 16.5; source records: 2</x:v>
      </x:c>
      <x:c r="L2707" t="str">
        <x:v>Include</x:v>
      </x:c>
      <x:c r="M2707"/>
      <x:c r="N2707"/>
    </x:row>
    <x:row r="2708">
      <x:c r="A2708" t="str">
        <x:v>Ryan Coupe|2026-03-13</x:v>
      </x:c>
      <x:c r="B2708" s="888" t="n">
        <x:v>46094</x:v>
      </x:c>
      <x:c r="C2708" t="str">
        <x:v>Ryan Coupe</x:v>
      </x:c>
      <x:c r="D2708" t="str">
        <x:v>Permanent</x:v>
      </x:c>
      <x:c r="E2708" t="str">
        <x:v>Manchester</x:v>
      </x:c>
      <x:c r="F2708" t="str">
        <x:v>Operative Porter</x:v>
      </x:c>
      <x:c r="G2708" t="str">
        <x:v>400890, 374044A</x:v>
      </x:c>
      <x:c r="H2708" t="str">
        <x:v>Biopharma - (TILBURY DOUGLAS ENGINEERING LTD   ); Hurstwood Environmental Consultants</x:v>
      </x:c>
      <x:c r="I2708" s="22" t="n">
        <x:v>4.25</x:v>
      </x:c>
      <x:c r="J2708" t="str">
        <x:v>Worked — 2 records</x:v>
      </x:c>
      <x:c r="K2708" t="str">
        <x:v>Employee 104573; home branch Manchester; assigned role Operative Porter | Deployment branch: Cambridge, Manchester | Actual role: Operative Porter | Jobs: 400890, 374044A | Customers: Biopharma - (TILBURY DOUGLAS ENGINEERING LTD   ); Hurstwood Environmental Consultants | Actual hours: 4.2; source records: 2</x:v>
      </x:c>
      <x:c r="L2708" t="str">
        <x:v>Include</x:v>
      </x:c>
      <x:c r="M2708"/>
      <x:c r="N2708"/>
    </x:row>
    <x:row r="2709">
      <x:c r="A2709" t="str">
        <x:v>Ryan Coupe|2026-03-18</x:v>
      </x:c>
      <x:c r="B2709" s="888" t="n">
        <x:v>46099</x:v>
      </x:c>
      <x:c r="C2709" t="str">
        <x:v>Ryan Coupe</x:v>
      </x:c>
      <x:c r="D2709" t="str">
        <x:v>Permanent</x:v>
      </x:c>
      <x:c r="E2709" t="str">
        <x:v>Manchester</x:v>
      </x:c>
      <x:c r="F2709" t="str">
        <x:v>Operative Porter</x:v>
      </x:c>
      <x:c r="G2709" t="str">
        <x:v>398317B</x:v>
      </x:c>
      <x:c r="H2709" t="str">
        <x:v>Restore Harrow Green</x:v>
      </x:c>
      <x:c r="I2709" s="22" t="n">
        <x:v>9.5</x:v>
      </x:c>
      <x:c r="J2709" t="str">
        <x:v>Worked</x:v>
      </x:c>
      <x:c r="K2709" t="str">
        <x:v>Employee 104573; home branch Manchester; assigned role Operative Porter | Deployment branch: Manchester | Actual role: Operative Porter | Jobs: 398317B | Customers: Restore Harrow Green | Actual hours: 9.5; source records: 1</x:v>
      </x:c>
      <x:c r="L2709" t="str">
        <x:v>Include</x:v>
      </x:c>
      <x:c r="M2709"/>
      <x:c r="N2709"/>
    </x:row>
    <x:row r="2710">
      <x:c r="A2710" t="str">
        <x:v>Ryan Coupe|2026-03-19</x:v>
      </x:c>
      <x:c r="B2710" s="888" t="n">
        <x:v>46100</x:v>
      </x:c>
      <x:c r="C2710" t="str">
        <x:v>Ryan Coupe</x:v>
      </x:c>
      <x:c r="D2710" t="str">
        <x:v>Permanent</x:v>
      </x:c>
      <x:c r="E2710" t="str">
        <x:v>Manchester</x:v>
      </x:c>
      <x:c r="F2710" t="str">
        <x:v>Operative Porter</x:v>
      </x:c>
      <x:c r="G2710" t="str">
        <x:v>400935, 400737</x:v>
      </x:c>
      <x:c r="H2710" t="str">
        <x:v>HMPPS; HSBC - March 2026 Deliveries</x:v>
      </x:c>
      <x:c r="I2710" s="22" t="n">
        <x:v>10.5</x:v>
      </x:c>
      <x:c r="J2710" t="str">
        <x:v>Worked — 2 records</x:v>
      </x:c>
      <x:c r="K2710" t="str">
        <x:v>Employee 104573; home branch Manchester; assigned role Operative Porter | Deployment branch: Birmingham, Manchester | Actual role: Operative Porter | Jobs: 400935, 400737 | Customers: HMPPS; HSBC - March 2026 Deliveries | Actual hours: 10.5; source records: 2</x:v>
      </x:c>
      <x:c r="L2710" t="str">
        <x:v>Include</x:v>
      </x:c>
      <x:c r="M2710"/>
      <x:c r="N2710"/>
    </x:row>
    <x:row r="2711">
      <x:c r="A2711" t="str">
        <x:v>Ryan Coupe|2026-03-20</x:v>
      </x:c>
      <x:c r="B2711" s="888" t="n">
        <x:v>46101</x:v>
      </x:c>
      <x:c r="C2711" t="str">
        <x:v>Ryan Coupe</x:v>
      </x:c>
      <x:c r="D2711" t="str">
        <x:v>Permanent</x:v>
      </x:c>
      <x:c r="E2711" t="str">
        <x:v>Manchester</x:v>
      </x:c>
      <x:c r="F2711" t="str">
        <x:v>Operative Porter</x:v>
      </x:c>
      <x:c r="G2711" t="str">
        <x:v>400225</x:v>
      </x:c>
      <x:c r="H2711" t="str">
        <x:v>MCAULIFFE GROUP LTD</x:v>
      </x:c>
      <x:c r="I2711" s="22" t="n">
        <x:v>9</x:v>
      </x:c>
      <x:c r="J2711" t="str">
        <x:v>Worked</x:v>
      </x:c>
      <x:c r="K2711" t="str">
        <x:v>Employee 104573; home branch Manchester; assigned role Operative Porter | Deployment branch: Manchester | Actual role: Operative Skilled | Jobs: 400225 | Customers: MCAULIFFE GROUP LTD | Actual hours: 9.0; source records: 1</x:v>
      </x:c>
      <x:c r="L2711" t="str">
        <x:v>Include</x:v>
      </x:c>
      <x:c r="M2711"/>
      <x:c r="N2711"/>
    </x:row>
    <x:row r="2712">
      <x:c r="A2712" t="str">
        <x:v>Ryan Coupe|2026-03-23</x:v>
      </x:c>
      <x:c r="B2712" s="888" t="n">
        <x:v>46104</x:v>
      </x:c>
      <x:c r="C2712" t="str">
        <x:v>Ryan Coupe</x:v>
      </x:c>
      <x:c r="D2712" t="str">
        <x:v>Permanent</x:v>
      </x:c>
      <x:c r="E2712" t="str">
        <x:v>Manchester</x:v>
      </x:c>
      <x:c r="F2712" t="str">
        <x:v>Operative Porter</x:v>
      </x:c>
      <x:c r="G2712"/>
      <x:c r="H2712"/>
      <x:c r="I2712" s="22" t="n">
        <x:v>0</x:v>
      </x:c>
      <x:c r="J2712" t="str">
        <x:v>Annual leave</x:v>
      </x:c>
      <x:c r="K2712" t="str">
        <x:v>Employee 104573; home branch Manchester; assigned role Operative Porter | Leave: Annual Leave (Hours) | Leave calendar basis: Variable-pattern period</x:v>
      </x:c>
      <x:c r="L2712" t="str">
        <x:v>Include</x:v>
      </x:c>
      <x:c r="M2712"/>
      <x:c r="N2712"/>
    </x:row>
    <x:row r="2713">
      <x:c r="A2713" t="str">
        <x:v>Ryan Coupe|2026-03-24</x:v>
      </x:c>
      <x:c r="B2713" s="888" t="n">
        <x:v>46105</x:v>
      </x:c>
      <x:c r="C2713" t="str">
        <x:v>Ryan Coupe</x:v>
      </x:c>
      <x:c r="D2713" t="str">
        <x:v>Permanent</x:v>
      </x:c>
      <x:c r="E2713" t="str">
        <x:v>Manchester</x:v>
      </x:c>
      <x:c r="F2713" t="str">
        <x:v>Operative Porter</x:v>
      </x:c>
      <x:c r="G2713" t="str">
        <x:v>401112</x:v>
      </x:c>
      <x:c r="H2713" t="str">
        <x:v>Cheshire Police</x:v>
      </x:c>
      <x:c r="I2713" s="22" t="n">
        <x:v>3</x:v>
      </x:c>
      <x:c r="J2713" t="str">
        <x:v>Worked</x:v>
      </x:c>
      <x:c r="K2713" t="str">
        <x:v>Employee 104573; home branch Manchester; assigned role Operative Porter | Deployment branch: Manchester | Actual role: Operative Porter | Jobs: 401112 | Customers: Cheshire Police | Actual hours: 3.0; source records: 1</x:v>
      </x:c>
      <x:c r="L2713" t="str">
        <x:v>Include</x:v>
      </x:c>
      <x:c r="M2713"/>
      <x:c r="N2713"/>
    </x:row>
    <x:row r="2714">
      <x:c r="A2714" t="str">
        <x:v>Ryan Coupe|2026-03-26</x:v>
      </x:c>
      <x:c r="B2714" s="888" t="n">
        <x:v>46107</x:v>
      </x:c>
      <x:c r="C2714" t="str">
        <x:v>Ryan Coupe</x:v>
      </x:c>
      <x:c r="D2714" t="str">
        <x:v>Permanent</x:v>
      </x:c>
      <x:c r="E2714" t="str">
        <x:v>Manchester</x:v>
      </x:c>
      <x:c r="F2714" t="str">
        <x:v>Operative Porter</x:v>
      </x:c>
      <x:c r="G2714" t="str">
        <x:v>399649</x:v>
      </x:c>
      <x:c r="H2714" t="str">
        <x:v>University of Liverpool</x:v>
      </x:c>
      <x:c r="I2714" s="22" t="n">
        <x:v>9</x:v>
      </x:c>
      <x:c r="J2714" t="str">
        <x:v>Worked</x:v>
      </x:c>
      <x:c r="K2714" t="str">
        <x:v>Employee 104573; home branch Manchester; assigned role Operative Porter | Deployment branch: Manchester | Actual role: Operative Porter | Jobs: 399649 | Customers: University of Liverpool | Actual hours: 9.0; source records: 1</x:v>
      </x:c>
      <x:c r="L2714" t="str">
        <x:v>Include</x:v>
      </x:c>
      <x:c r="M2714"/>
      <x:c r="N2714"/>
    </x:row>
    <x:row r="2715">
      <x:c r="A2715" t="str">
        <x:v>Ryan Coupe|2026-03-27</x:v>
      </x:c>
      <x:c r="B2715" s="888" t="n">
        <x:v>46108</x:v>
      </x:c>
      <x:c r="C2715" t="str">
        <x:v>Ryan Coupe</x:v>
      </x:c>
      <x:c r="D2715" t="str">
        <x:v>Permanent</x:v>
      </x:c>
      <x:c r="E2715" t="str">
        <x:v>Manchester</x:v>
      </x:c>
      <x:c r="F2715" t="str">
        <x:v>Operative Porter</x:v>
      </x:c>
      <x:c r="G2715" t="str">
        <x:v>399649</x:v>
      </x:c>
      <x:c r="H2715" t="str">
        <x:v>University of Liverpool</x:v>
      </x:c>
      <x:c r="I2715" s="22" t="n">
        <x:v>9.5</x:v>
      </x:c>
      <x:c r="J2715" t="str">
        <x:v>Worked</x:v>
      </x:c>
      <x:c r="K2715" t="str">
        <x:v>Employee 104573; home branch Manchester; assigned role Operative Porter | Deployment branch: Manchester | Actual role: Operative Porter | Jobs: 399649 | Customers: University of Liverpool | Actual hours: 9.5; source records: 1</x:v>
      </x:c>
      <x:c r="L2715" t="str">
        <x:v>Include</x:v>
      </x:c>
      <x:c r="M2715"/>
      <x:c r="N2715"/>
    </x:row>
    <x:row r="2716">
      <x:c r="A2716" t="str">
        <x:v>Ryan Coupe|2026-03-30</x:v>
      </x:c>
      <x:c r="B2716" s="888" t="n">
        <x:v>46111</x:v>
      </x:c>
      <x:c r="C2716" t="str">
        <x:v>Ryan Coupe</x:v>
      </x:c>
      <x:c r="D2716" t="str">
        <x:v>Permanent</x:v>
      </x:c>
      <x:c r="E2716" t="str">
        <x:v>Manchester</x:v>
      </x:c>
      <x:c r="F2716" t="str">
        <x:v>Operative Porter</x:v>
      </x:c>
      <x:c r="G2716" t="str">
        <x:v>398317B</x:v>
      </x:c>
      <x:c r="H2716" t="str">
        <x:v>Restore Harrow Green</x:v>
      </x:c>
      <x:c r="I2716" s="22" t="n">
        <x:v>5</x:v>
      </x:c>
      <x:c r="J2716" t="str">
        <x:v>Worked</x:v>
      </x:c>
      <x:c r="K2716" t="str">
        <x:v>Employee 104573; home branch Manchester; assigned role Operative Porter | Deployment branch: Manchester | Actual role: Operative Porter | Jobs: 398317B | Customers: Restore Harrow Green | Actual hours: 5.0; source records: 1</x:v>
      </x:c>
      <x:c r="L2716" t="str">
        <x:v>Include</x:v>
      </x:c>
      <x:c r="M2716"/>
      <x:c r="N2716"/>
    </x:row>
    <x:row r="2717">
      <x:c r="A2717" t="str">
        <x:v>Ryan Coupe|2026-03-31</x:v>
      </x:c>
      <x:c r="B2717" s="888" t="n">
        <x:v>46112</x:v>
      </x:c>
      <x:c r="C2717" t="str">
        <x:v>Ryan Coupe</x:v>
      </x:c>
      <x:c r="D2717" t="str">
        <x:v>Permanent</x:v>
      </x:c>
      <x:c r="E2717" t="str">
        <x:v>Manchester</x:v>
      </x:c>
      <x:c r="F2717" t="str">
        <x:v>Operative Porter</x:v>
      </x:c>
      <x:c r="G2717" t="str">
        <x:v>397251</x:v>
      </x:c>
      <x:c r="H2717" t="str">
        <x:v>Lancaster University (Leadership Centre)</x:v>
      </x:c>
      <x:c r="I2717" s="22" t="n">
        <x:v>10</x:v>
      </x:c>
      <x:c r="J2717" t="str">
        <x:v>Worked</x:v>
      </x:c>
      <x:c r="K2717" t="str">
        <x:v>Employee 104573; home branch Manchester; assigned role Operative Porter | Deployment branch: Manchester | Actual role: Operative Porter | Jobs: 397251 | Customers: Lancaster University (Leadership Centre) | Actual hours: 10.0; source records: 1</x:v>
      </x:c>
      <x:c r="L2717" t="str">
        <x:v>Include</x:v>
      </x:c>
      <x:c r="M2717"/>
      <x:c r="N2717"/>
    </x:row>
    <x:row r="2718">
      <x:c r="A2718" t="str">
        <x:v>S Bello|2026-03-01</x:v>
      </x:c>
      <x:c r="B2718" s="888" t="n">
        <x:v>46082</x:v>
      </x:c>
      <x:c r="C2718" t="str">
        <x:v>S Bello</x:v>
      </x:c>
      <x:c r="D2718" t="str">
        <x:v>Permanent</x:v>
      </x:c>
      <x:c r="E2718" t="str">
        <x:v>Thurrock</x:v>
      </x:c>
      <x:c r="F2718" t="str">
        <x:v>Operative Porter</x:v>
      </x:c>
      <x:c r="G2718" t="str">
        <x:v>400150</x:v>
      </x:c>
      <x:c r="H2718" t="str">
        <x:v>Cooke, Young &amp; Keidan LLP</x:v>
      </x:c>
      <x:c r="I2718" s="22" t="n">
        <x:v>5.5</x:v>
      </x:c>
      <x:c r="J2718" t="str">
        <x:v>Worked</x:v>
      </x:c>
      <x:c r="K2718" t="str">
        <x:v>Employee 103124; home branch Thurrock; assigned role Operative Porter | Deployment branch: Thurrock | Actual role: Operative Skilled | Jobs: 400150 | Customers: Cooke, Young &amp; Keidan LLP | Actual hours: 5.5; source records: 1</x:v>
      </x:c>
      <x:c r="L2718" t="str">
        <x:v>Include</x:v>
      </x:c>
      <x:c r="M2718"/>
      <x:c r="N2718"/>
    </x:row>
    <x:row r="2719">
      <x:c r="A2719" t="str">
        <x:v>S Bello|2026-03-02</x:v>
      </x:c>
      <x:c r="B2719" s="888" t="n">
        <x:v>46083</x:v>
      </x:c>
      <x:c r="C2719" t="str">
        <x:v>S Bello</x:v>
      </x:c>
      <x:c r="D2719" t="str">
        <x:v>Permanent</x:v>
      </x:c>
      <x:c r="E2719" t="str">
        <x:v>Thurrock</x:v>
      </x:c>
      <x:c r="F2719" t="str">
        <x:v>Operative Porter</x:v>
      </x:c>
      <x:c r="G2719" t="str">
        <x:v>400366</x:v>
      </x:c>
      <x:c r="H2719" t="str">
        <x:v>JP Morgan Limited</x:v>
      </x:c>
      <x:c r="I2719" s="22" t="n">
        <x:v>8.5</x:v>
      </x:c>
      <x:c r="J2719" t="str">
        <x:v>Worked</x:v>
      </x:c>
      <x:c r="K2719" t="str">
        <x:v>Employee 103124; home branch Thurrock; assigned role Operative Porter | Deployment branch: Thurrock | Actual role: Operative Porter | Jobs: 400366 | Customers: JP Morgan Limited | Actual hours: 8.5; source records: 1</x:v>
      </x:c>
      <x:c r="L2719" t="str">
        <x:v>Include</x:v>
      </x:c>
      <x:c r="M2719"/>
      <x:c r="N2719"/>
    </x:row>
    <x:row r="2720">
      <x:c r="A2720" t="str">
        <x:v>S Bello|2026-03-03</x:v>
      </x:c>
      <x:c r="B2720" s="888" t="n">
        <x:v>46084</x:v>
      </x:c>
      <x:c r="C2720" t="str">
        <x:v>S Bello</x:v>
      </x:c>
      <x:c r="D2720" t="str">
        <x:v>Permanent</x:v>
      </x:c>
      <x:c r="E2720" t="str">
        <x:v>Thurrock</x:v>
      </x:c>
      <x:c r="F2720" t="str">
        <x:v>Operative Porter</x:v>
      </x:c>
      <x:c r="G2720" t="str">
        <x:v>396207</x:v>
      </x:c>
      <x:c r="H2720" t="str">
        <x:v>Linklaters LLP</x:v>
      </x:c>
      <x:c r="I2720" s="22" t="n">
        <x:v>9.5</x:v>
      </x:c>
      <x:c r="J2720" t="str">
        <x:v>Worked</x:v>
      </x:c>
      <x:c r="K2720" t="str">
        <x:v>Employee 103124; home branch Thurrock; assigned role Operative Porter | Deployment branch: Thurrock | Actual role: Operative Skilled | Jobs: 396207 | Customers: Linklaters LLP | Actual hours: 9.5; source records: 1</x:v>
      </x:c>
      <x:c r="L2720" t="str">
        <x:v>Include</x:v>
      </x:c>
      <x:c r="M2720"/>
      <x:c r="N2720"/>
    </x:row>
    <x:row r="2721">
      <x:c r="A2721" t="str">
        <x:v>S Bello|2026-03-04</x:v>
      </x:c>
      <x:c r="B2721" s="888" t="n">
        <x:v>46085</x:v>
      </x:c>
      <x:c r="C2721" t="str">
        <x:v>S Bello</x:v>
      </x:c>
      <x:c r="D2721" t="str">
        <x:v>Permanent</x:v>
      </x:c>
      <x:c r="E2721" t="str">
        <x:v>Thurrock</x:v>
      </x:c>
      <x:c r="F2721" t="str">
        <x:v>Operative Porter</x:v>
      </x:c>
      <x:c r="G2721" t="str">
        <x:v>396207</x:v>
      </x:c>
      <x:c r="H2721" t="str">
        <x:v>Linklaters LLP</x:v>
      </x:c>
      <x:c r="I2721" s="22" t="n">
        <x:v>9.5</x:v>
      </x:c>
      <x:c r="J2721" t="str">
        <x:v>Worked</x:v>
      </x:c>
      <x:c r="K2721" t="str">
        <x:v>Employee 103124; home branch Thurrock; assigned role Operative Porter | Deployment branch: Thurrock | Actual role: Operative Skilled | Jobs: 396207 | Customers: Linklaters LLP | Actual hours: 9.5; source records: 1</x:v>
      </x:c>
      <x:c r="L2721" t="str">
        <x:v>Include</x:v>
      </x:c>
      <x:c r="M2721"/>
      <x:c r="N2721"/>
    </x:row>
    <x:row r="2722">
      <x:c r="A2722" t="str">
        <x:v>S Bello|2026-03-05</x:v>
      </x:c>
      <x:c r="B2722" s="888" t="n">
        <x:v>46086</x:v>
      </x:c>
      <x:c r="C2722" t="str">
        <x:v>S Bello</x:v>
      </x:c>
      <x:c r="D2722" t="str">
        <x:v>Permanent</x:v>
      </x:c>
      <x:c r="E2722" t="str">
        <x:v>Thurrock</x:v>
      </x:c>
      <x:c r="F2722" t="str">
        <x:v>Operative Porter</x:v>
      </x:c>
      <x:c r="G2722" t="str">
        <x:v>396207</x:v>
      </x:c>
      <x:c r="H2722" t="str">
        <x:v>Linklaters LLP</x:v>
      </x:c>
      <x:c r="I2722" s="22" t="n">
        <x:v>8.5</x:v>
      </x:c>
      <x:c r="J2722" t="str">
        <x:v>Worked</x:v>
      </x:c>
      <x:c r="K2722" t="str">
        <x:v>Employee 103124; home branch Thurrock; assigned role Operative Porter | Deployment branch: Thurrock | Actual role: Operative Skilled | Jobs: 396207 | Customers: Linklaters LLP | Actual hours: 8.5; source records: 1</x:v>
      </x:c>
      <x:c r="L2722" t="str">
        <x:v>Include</x:v>
      </x:c>
      <x:c r="M2722"/>
      <x:c r="N2722"/>
    </x:row>
    <x:row r="2723">
      <x:c r="A2723" t="str">
        <x:v>S Bello|2026-03-06</x:v>
      </x:c>
      <x:c r="B2723" s="888" t="n">
        <x:v>46087</x:v>
      </x:c>
      <x:c r="C2723" t="str">
        <x:v>S Bello</x:v>
      </x:c>
      <x:c r="D2723" t="str">
        <x:v>Permanent</x:v>
      </x:c>
      <x:c r="E2723" t="str">
        <x:v>Thurrock</x:v>
      </x:c>
      <x:c r="F2723" t="str">
        <x:v>Operative Porter</x:v>
      </x:c>
      <x:c r="G2723" t="str">
        <x:v>400525, 396207</x:v>
      </x:c>
      <x:c r="H2723" t="str">
        <x:v>JP Morgan Limited; Linklaters LLP</x:v>
      </x:c>
      <x:c r="I2723" s="22" t="n">
        <x:v>17.5</x:v>
      </x:c>
      <x:c r="J2723" t="str">
        <x:v>Worked — 2 records</x:v>
      </x:c>
      <x:c r="K2723" t="str">
        <x:v>Employee 103124; home branch Thurrock; assigned role Operative Porter | Deployment branch: Thurrock | Actual role: Operative Porter, Operative Skilled | Jobs: 400525, 396207 | Customers: JP Morgan Limited; Linklaters LLP | Actual hours: 17.5; source records: 2</x:v>
      </x:c>
      <x:c r="L2723" t="str">
        <x:v>Include</x:v>
      </x:c>
      <x:c r="M2723"/>
      <x:c r="N2723"/>
    </x:row>
    <x:row r="2724">
      <x:c r="A2724" t="str">
        <x:v>S Bello|2026-03-09</x:v>
      </x:c>
      <x:c r="B2724" s="888" t="n">
        <x:v>46090</x:v>
      </x:c>
      <x:c r="C2724" t="str">
        <x:v>S Bello</x:v>
      </x:c>
      <x:c r="D2724" t="str">
        <x:v>Permanent</x:v>
      </x:c>
      <x:c r="E2724" t="str">
        <x:v>Thurrock</x:v>
      </x:c>
      <x:c r="F2724" t="str">
        <x:v>Operative Porter</x:v>
      </x:c>
      <x:c r="G2724" t="str">
        <x:v>396207</x:v>
      </x:c>
      <x:c r="H2724" t="str">
        <x:v>Linklaters LLP</x:v>
      </x:c>
      <x:c r="I2724" s="22" t="n">
        <x:v>8.5</x:v>
      </x:c>
      <x:c r="J2724" t="str">
        <x:v>Worked</x:v>
      </x:c>
      <x:c r="K2724" t="str">
        <x:v>Employee 103124; home branch Thurrock; assigned role Operative Porter | Deployment branch: Thurrock | Actual role: Operative Skilled | Jobs: 396207 | Customers: Linklaters LLP | Actual hours: 8.5; source records: 1</x:v>
      </x:c>
      <x:c r="L2724" t="str">
        <x:v>Include</x:v>
      </x:c>
      <x:c r="M2724"/>
      <x:c r="N2724"/>
    </x:row>
    <x:row r="2725">
      <x:c r="A2725" t="str">
        <x:v>S Bello|2026-03-10</x:v>
      </x:c>
      <x:c r="B2725" s="888" t="n">
        <x:v>46091</x:v>
      </x:c>
      <x:c r="C2725" t="str">
        <x:v>S Bello</x:v>
      </x:c>
      <x:c r="D2725" t="str">
        <x:v>Permanent</x:v>
      </x:c>
      <x:c r="E2725" t="str">
        <x:v>Thurrock</x:v>
      </x:c>
      <x:c r="F2725" t="str">
        <x:v>Operative Porter</x:v>
      </x:c>
      <x:c r="G2725" t="str">
        <x:v>396207</x:v>
      </x:c>
      <x:c r="H2725" t="str">
        <x:v>Linklaters LLP</x:v>
      </x:c>
      <x:c r="I2725" s="22" t="n">
        <x:v>15</x:v>
      </x:c>
      <x:c r="J2725" t="str">
        <x:v>Worked</x:v>
      </x:c>
      <x:c r="K2725" t="str">
        <x:v>Employee 103124; home branch Thurrock; assigned role Operative Porter | Deployment branch: Thurrock | Actual role: Operative Porter | Jobs: 396207 | Customers: Linklaters LLP | Actual hours: 15.0; source records: 1</x:v>
      </x:c>
      <x:c r="L2725" t="str">
        <x:v>Include</x:v>
      </x:c>
      <x:c r="M2725"/>
      <x:c r="N2725"/>
    </x:row>
    <x:row r="2726">
      <x:c r="A2726" t="str">
        <x:v>S Bello|2026-03-11</x:v>
      </x:c>
      <x:c r="B2726" s="888" t="n">
        <x:v>46092</x:v>
      </x:c>
      <x:c r="C2726" t="str">
        <x:v>S Bello</x:v>
      </x:c>
      <x:c r="D2726" t="str">
        <x:v>Permanent</x:v>
      </x:c>
      <x:c r="E2726" t="str">
        <x:v>Thurrock</x:v>
      </x:c>
      <x:c r="F2726" t="str">
        <x:v>Operative Porter</x:v>
      </x:c>
      <x:c r="G2726" t="str">
        <x:v>398210</x:v>
      </x:c>
      <x:c r="H2726" t="str">
        <x:v>London Metropolitan University</x:v>
      </x:c>
      <x:c r="I2726" s="22" t="n">
        <x:v>11.5</x:v>
      </x:c>
      <x:c r="J2726" t="str">
        <x:v>Worked — 2 records</x:v>
      </x:c>
      <x:c r="K2726" t="str">
        <x:v>Employee 103124; home branch Thurrock; assigned role Operative Porter | Deployment branch: Thurrock | Actual role: Operative Porter, Operative Skilled | Jobs: 398210 | Customers: London Metropolitan University | Actual hours: 11.5; source records: 2</x:v>
      </x:c>
      <x:c r="L2726" t="str">
        <x:v>Include</x:v>
      </x:c>
      <x:c r="M2726"/>
      <x:c r="N2726"/>
    </x:row>
    <x:row r="2727">
      <x:c r="A2727" t="str">
        <x:v>S Bello|2026-03-12</x:v>
      </x:c>
      <x:c r="B2727" s="888" t="n">
        <x:v>46093</x:v>
      </x:c>
      <x:c r="C2727" t="str">
        <x:v>S Bello</x:v>
      </x:c>
      <x:c r="D2727" t="str">
        <x:v>Permanent</x:v>
      </x:c>
      <x:c r="E2727" t="str">
        <x:v>Thurrock</x:v>
      </x:c>
      <x:c r="F2727" t="str">
        <x:v>Operative Porter</x:v>
      </x:c>
      <x:c r="G2727" t="str">
        <x:v>398210</x:v>
      </x:c>
      <x:c r="H2727" t="str">
        <x:v>London Metropolitan University</x:v>
      </x:c>
      <x:c r="I2727" s="22" t="n">
        <x:v>13.5</x:v>
      </x:c>
      <x:c r="J2727" t="str">
        <x:v>Worked — 2 records</x:v>
      </x:c>
      <x:c r="K2727" t="str">
        <x:v>Employee 103124; home branch Thurrock; assigned role Operative Porter | Deployment branch: Thurrock | Actual role: Operative Porter, Operative Skilled | Jobs: 398210 | Customers: London Metropolitan University | Actual hours: 13.5; source records: 2</x:v>
      </x:c>
      <x:c r="L2727" t="str">
        <x:v>Include</x:v>
      </x:c>
      <x:c r="M2727"/>
      <x:c r="N2727"/>
    </x:row>
    <x:row r="2728">
      <x:c r="A2728" t="str">
        <x:v>S Bello|2026-03-13</x:v>
      </x:c>
      <x:c r="B2728" s="888" t="n">
        <x:v>46094</x:v>
      </x:c>
      <x:c r="C2728" t="str">
        <x:v>S Bello</x:v>
      </x:c>
      <x:c r="D2728" t="str">
        <x:v>Permanent</x:v>
      </x:c>
      <x:c r="E2728" t="str">
        <x:v>Thurrock</x:v>
      </x:c>
      <x:c r="F2728" t="str">
        <x:v>Operative Porter</x:v>
      </x:c>
      <x:c r="G2728" t="str">
        <x:v>400525, 398210</x:v>
      </x:c>
      <x:c r="H2728" t="str">
        <x:v>JP Morgan Limited; London Metropolitan University</x:v>
      </x:c>
      <x:c r="I2728" s="22" t="n">
        <x:v>17</x:v>
      </x:c>
      <x:c r="J2728" t="str">
        <x:v>Worked — 2 records</x:v>
      </x:c>
      <x:c r="K2728" t="str">
        <x:v>Employee 103124; home branch Thurrock; assigned role Operative Porter | Deployment branch: Thurrock | Actual role: Operative Porter, Operative Skilled | Jobs: 400525, 398210 | Customers: JP Morgan Limited; London Metropolitan University | Actual hours: 17.0; source records: 2</x:v>
      </x:c>
      <x:c r="L2728" t="str">
        <x:v>Include</x:v>
      </x:c>
      <x:c r="M2728"/>
      <x:c r="N2728"/>
    </x:row>
    <x:row r="2729">
      <x:c r="A2729" t="str">
        <x:v>S Bello|2026-03-14</x:v>
      </x:c>
      <x:c r="B2729" s="888" t="n">
        <x:v>46095</x:v>
      </x:c>
      <x:c r="C2729" t="str">
        <x:v>S Bello</x:v>
      </x:c>
      <x:c r="D2729" t="str">
        <x:v>Permanent</x:v>
      </x:c>
      <x:c r="E2729" t="str">
        <x:v>Thurrock</x:v>
      </x:c>
      <x:c r="F2729" t="str">
        <x:v>Operative Porter</x:v>
      </x:c>
      <x:c r="G2729" t="str">
        <x:v>396207</x:v>
      </x:c>
      <x:c r="H2729" t="str">
        <x:v>Linklaters LLP</x:v>
      </x:c>
      <x:c r="I2729" s="22" t="n">
        <x:v>8</x:v>
      </x:c>
      <x:c r="J2729" t="str">
        <x:v>Worked</x:v>
      </x:c>
      <x:c r="K2729" t="str">
        <x:v>Employee 103124; home branch Thurrock; assigned role Operative Porter | Deployment branch: Thurrock | Actual role: Operative Porter | Jobs: 396207 | Customers: Linklaters LLP | Actual hours: 8.0; source records: 1</x:v>
      </x:c>
      <x:c r="L2729" t="str">
        <x:v>Include</x:v>
      </x:c>
      <x:c r="M2729"/>
      <x:c r="N2729"/>
    </x:row>
    <x:row r="2730">
      <x:c r="A2730" t="str">
        <x:v>S Bello|2026-03-15</x:v>
      </x:c>
      <x:c r="B2730" s="888" t="n">
        <x:v>46096</x:v>
      </x:c>
      <x:c r="C2730" t="str">
        <x:v>S Bello</x:v>
      </x:c>
      <x:c r="D2730" t="str">
        <x:v>Permanent</x:v>
      </x:c>
      <x:c r="E2730" t="str">
        <x:v>Thurrock</x:v>
      </x:c>
      <x:c r="F2730" t="str">
        <x:v>Operative Porter</x:v>
      </x:c>
      <x:c r="G2730" t="str">
        <x:v>396207</x:v>
      </x:c>
      <x:c r="H2730" t="str">
        <x:v>Linklaters LLP</x:v>
      </x:c>
      <x:c r="I2730" s="22" t="n">
        <x:v>8</x:v>
      </x:c>
      <x:c r="J2730" t="str">
        <x:v>Worked</x:v>
      </x:c>
      <x:c r="K2730" t="str">
        <x:v>Employee 103124; home branch Thurrock; assigned role Operative Porter | Deployment branch: Thurrock | Actual role: Operative Porter | Jobs: 396207 | Customers: Linklaters LLP | Actual hours: 8.0; source records: 1</x:v>
      </x:c>
      <x:c r="L2730" t="str">
        <x:v>Include</x:v>
      </x:c>
      <x:c r="M2730"/>
      <x:c r="N2730"/>
    </x:row>
    <x:row r="2731">
      <x:c r="A2731" t="str">
        <x:v>S Bello|2026-03-16</x:v>
      </x:c>
      <x:c r="B2731" s="888" t="n">
        <x:v>46097</x:v>
      </x:c>
      <x:c r="C2731" t="str">
        <x:v>S Bello</x:v>
      </x:c>
      <x:c r="D2731" t="str">
        <x:v>Permanent</x:v>
      </x:c>
      <x:c r="E2731" t="str">
        <x:v>Thurrock</x:v>
      </x:c>
      <x:c r="F2731" t="str">
        <x:v>Operative Porter</x:v>
      </x:c>
      <x:c r="G2731" t="str">
        <x:v>398210</x:v>
      </x:c>
      <x:c r="H2731" t="str">
        <x:v>London Metropolitan University</x:v>
      </x:c>
      <x:c r="I2731" s="22" t="n">
        <x:v>13.5</x:v>
      </x:c>
      <x:c r="J2731" t="str">
        <x:v>Worked — 2 records</x:v>
      </x:c>
      <x:c r="K2731" t="str">
        <x:v>Employee 103124; home branch Thurrock; assigned role Operative Porter | Deployment branch: Thurrock | Actual role: Operative Porter, Operative Skilled | Jobs: 398210 | Customers: London Metropolitan University | Actual hours: 13.5; source records: 2</x:v>
      </x:c>
      <x:c r="L2731" t="str">
        <x:v>Include</x:v>
      </x:c>
      <x:c r="M2731"/>
      <x:c r="N2731"/>
    </x:row>
    <x:row r="2732">
      <x:c r="A2732" t="str">
        <x:v>S Bello|2026-03-17</x:v>
      </x:c>
      <x:c r="B2732" s="888" t="n">
        <x:v>46098</x:v>
      </x:c>
      <x:c r="C2732" t="str">
        <x:v>S Bello</x:v>
      </x:c>
      <x:c r="D2732" t="str">
        <x:v>Permanent</x:v>
      </x:c>
      <x:c r="E2732" t="str">
        <x:v>Thurrock</x:v>
      </x:c>
      <x:c r="F2732" t="str">
        <x:v>Operative Porter</x:v>
      </x:c>
      <x:c r="G2732" t="str">
        <x:v>398210</x:v>
      </x:c>
      <x:c r="H2732" t="str">
        <x:v>London Metropolitan University</x:v>
      </x:c>
      <x:c r="I2732" s="22" t="n">
        <x:v>13.5</x:v>
      </x:c>
      <x:c r="J2732" t="str">
        <x:v>Worked — 2 records</x:v>
      </x:c>
      <x:c r="K2732" t="str">
        <x:v>Employee 103124; home branch Thurrock; assigned role Operative Porter | Deployment branch: Thurrock | Actual role: Operative Porter, Operative Skilled | Jobs: 398210 | Customers: London Metropolitan University | Actual hours: 13.5; source records: 2</x:v>
      </x:c>
      <x:c r="L2732" t="str">
        <x:v>Include</x:v>
      </x:c>
      <x:c r="M2732"/>
      <x:c r="N2732"/>
    </x:row>
    <x:row r="2733">
      <x:c r="A2733" t="str">
        <x:v>S Bello|2026-03-18</x:v>
      </x:c>
      <x:c r="B2733" s="888" t="n">
        <x:v>46099</x:v>
      </x:c>
      <x:c r="C2733" t="str">
        <x:v>S Bello</x:v>
      </x:c>
      <x:c r="D2733" t="str">
        <x:v>Permanent</x:v>
      </x:c>
      <x:c r="E2733" t="str">
        <x:v>Thurrock</x:v>
      </x:c>
      <x:c r="F2733" t="str">
        <x:v>Operative Porter</x:v>
      </x:c>
      <x:c r="G2733" t="str">
        <x:v>398210</x:v>
      </x:c>
      <x:c r="H2733" t="str">
        <x:v>London Metropolitan University</x:v>
      </x:c>
      <x:c r="I2733" s="22" t="n">
        <x:v>13.5</x:v>
      </x:c>
      <x:c r="J2733" t="str">
        <x:v>Worked — 2 records</x:v>
      </x:c>
      <x:c r="K2733" t="str">
        <x:v>Employee 103124; home branch Thurrock; assigned role Operative Porter | Deployment branch: Thurrock | Actual role: Operative Porter, Operative Skilled | Jobs: 398210 | Customers: London Metropolitan University | Actual hours: 13.5; source records: 2</x:v>
      </x:c>
      <x:c r="L2733" t="str">
        <x:v>Include</x:v>
      </x:c>
      <x:c r="M2733"/>
      <x:c r="N2733"/>
    </x:row>
    <x:row r="2734">
      <x:c r="A2734" t="str">
        <x:v>S Bello|2026-03-19</x:v>
      </x:c>
      <x:c r="B2734" s="888" t="n">
        <x:v>46100</x:v>
      </x:c>
      <x:c r="C2734" t="str">
        <x:v>S Bello</x:v>
      </x:c>
      <x:c r="D2734" t="str">
        <x:v>Permanent</x:v>
      </x:c>
      <x:c r="E2734" t="str">
        <x:v>Thurrock</x:v>
      </x:c>
      <x:c r="F2734" t="str">
        <x:v>Operative Porter</x:v>
      </x:c>
      <x:c r="G2734" t="str">
        <x:v>398210</x:v>
      </x:c>
      <x:c r="H2734" t="str">
        <x:v>London Metropolitan University</x:v>
      </x:c>
      <x:c r="I2734" s="22" t="n">
        <x:v>13.5</x:v>
      </x:c>
      <x:c r="J2734" t="str">
        <x:v>Worked — 2 records</x:v>
      </x:c>
      <x:c r="K2734" t="str">
        <x:v>Employee 103124; home branch Thurrock; assigned role Operative Porter | Deployment branch: Thurrock | Actual role: Operative Porter, Operative Skilled | Jobs: 398210 | Customers: London Metropolitan University | Actual hours: 13.5; source records: 2</x:v>
      </x:c>
      <x:c r="L2734" t="str">
        <x:v>Include</x:v>
      </x:c>
      <x:c r="M2734"/>
      <x:c r="N2734"/>
    </x:row>
    <x:row r="2735">
      <x:c r="A2735" t="str">
        <x:v>S Bello|2026-03-21</x:v>
      </x:c>
      <x:c r="B2735" s="888" t="n">
        <x:v>46102</x:v>
      </x:c>
      <x:c r="C2735" t="str">
        <x:v>S Bello</x:v>
      </x:c>
      <x:c r="D2735" t="str">
        <x:v>Permanent</x:v>
      </x:c>
      <x:c r="E2735" t="str">
        <x:v>Thurrock</x:v>
      </x:c>
      <x:c r="F2735" t="str">
        <x:v>Operative Porter</x:v>
      </x:c>
      <x:c r="G2735" t="str">
        <x:v>400525</x:v>
      </x:c>
      <x:c r="H2735" t="str">
        <x:v>JP Morgan Limited</x:v>
      </x:c>
      <x:c r="I2735" s="22" t="n">
        <x:v>8.5</x:v>
      </x:c>
      <x:c r="J2735" t="str">
        <x:v>Worked</x:v>
      </x:c>
      <x:c r="K2735" t="str">
        <x:v>Employee 103124; home branch Thurrock; assigned role Operative Porter | Deployment branch: Thurrock | Actual role: Operative Porter | Jobs: 400525 | Customers: JP Morgan Limited | Actual hours: 8.5; source records: 1</x:v>
      </x:c>
      <x:c r="L2735" t="str">
        <x:v>Include</x:v>
      </x:c>
      <x:c r="M2735"/>
      <x:c r="N2735"/>
    </x:row>
    <x:row r="2736">
      <x:c r="A2736" t="str">
        <x:v>S Bello|2026-03-23</x:v>
      </x:c>
      <x:c r="B2736" s="888" t="n">
        <x:v>46104</x:v>
      </x:c>
      <x:c r="C2736" t="str">
        <x:v>S Bello</x:v>
      </x:c>
      <x:c r="D2736" t="str">
        <x:v>Permanent</x:v>
      </x:c>
      <x:c r="E2736" t="str">
        <x:v>Thurrock</x:v>
      </x:c>
      <x:c r="F2736" t="str">
        <x:v>Operative Porter</x:v>
      </x:c>
      <x:c r="G2736" t="str">
        <x:v>398210</x:v>
      </x:c>
      <x:c r="H2736" t="str">
        <x:v>London Metropolitan University</x:v>
      </x:c>
      <x:c r="I2736" s="22" t="n">
        <x:v>8.5</x:v>
      </x:c>
      <x:c r="J2736" t="str">
        <x:v>Worked</x:v>
      </x:c>
      <x:c r="K2736" t="str">
        <x:v>Employee 103124; home branch Thurrock; assigned role Operative Porter | Deployment branch: Thurrock | Actual role: Operative Skilled | Jobs: 398210 | Customers: London Metropolitan University | Actual hours: 8.5; source records: 1</x:v>
      </x:c>
      <x:c r="L2736" t="str">
        <x:v>Include</x:v>
      </x:c>
      <x:c r="M2736"/>
      <x:c r="N2736"/>
    </x:row>
    <x:row r="2737">
      <x:c r="A2737" t="str">
        <x:v>S Bello|2026-03-24</x:v>
      </x:c>
      <x:c r="B2737" s="888" t="n">
        <x:v>46105</x:v>
      </x:c>
      <x:c r="C2737" t="str">
        <x:v>S Bello</x:v>
      </x:c>
      <x:c r="D2737" t="str">
        <x:v>Permanent</x:v>
      </x:c>
      <x:c r="E2737" t="str">
        <x:v>Thurrock</x:v>
      </x:c>
      <x:c r="F2737" t="str">
        <x:v>Operative Porter</x:v>
      </x:c>
      <x:c r="G2737" t="str">
        <x:v>400289</x:v>
      </x:c>
      <x:c r="H2737" t="str">
        <x:v>HSBC/JLL</x:v>
      </x:c>
      <x:c r="I2737" s="22" t="n">
        <x:v>9</x:v>
      </x:c>
      <x:c r="J2737" t="str">
        <x:v>Worked</x:v>
      </x:c>
      <x:c r="K2737" t="str">
        <x:v>Employee 103124; home branch Thurrock; assigned role Operative Porter | Deployment branch: Thurrock | Actual role: Operative Porter | Jobs: 400289 | Customers: HSBC/JLL | Actual hours: 9.0; source records: 1</x:v>
      </x:c>
      <x:c r="L2737" t="str">
        <x:v>Include</x:v>
      </x:c>
      <x:c r="M2737"/>
      <x:c r="N2737"/>
    </x:row>
    <x:row r="2738">
      <x:c r="A2738" t="str">
        <x:v>S Bello|2026-03-25</x:v>
      </x:c>
      <x:c r="B2738" s="888" t="n">
        <x:v>46106</x:v>
      </x:c>
      <x:c r="C2738" t="str">
        <x:v>S Bello</x:v>
      </x:c>
      <x:c r="D2738" t="str">
        <x:v>Permanent</x:v>
      </x:c>
      <x:c r="E2738" t="str">
        <x:v>Thurrock</x:v>
      </x:c>
      <x:c r="F2738" t="str">
        <x:v>Operative Porter</x:v>
      </x:c>
      <x:c r="G2738" t="str">
        <x:v>398210</x:v>
      </x:c>
      <x:c r="H2738" t="str">
        <x:v>London Metropolitan University</x:v>
      </x:c>
      <x:c r="I2738" s="22" t="n">
        <x:v>9</x:v>
      </x:c>
      <x:c r="J2738" t="str">
        <x:v>Worked</x:v>
      </x:c>
      <x:c r="K2738" t="str">
        <x:v>Employee 103124; home branch Thurrock; assigned role Operative Porter | Deployment branch: Thurrock | Actual role: Operative Skilled | Jobs: 398210 | Customers: London Metropolitan University | Actual hours: 9.0; source records: 1</x:v>
      </x:c>
      <x:c r="L2738" t="str">
        <x:v>Include</x:v>
      </x:c>
      <x:c r="M2738"/>
      <x:c r="N2738"/>
    </x:row>
    <x:row r="2739">
      <x:c r="A2739" t="str">
        <x:v>S Bello|2026-03-26</x:v>
      </x:c>
      <x:c r="B2739" s="888" t="n">
        <x:v>46107</x:v>
      </x:c>
      <x:c r="C2739" t="str">
        <x:v>S Bello</x:v>
      </x:c>
      <x:c r="D2739" t="str">
        <x:v>Permanent</x:v>
      </x:c>
      <x:c r="E2739" t="str">
        <x:v>Thurrock</x:v>
      </x:c>
      <x:c r="F2739" t="str">
        <x:v>Operative Porter</x:v>
      </x:c>
      <x:c r="G2739" t="str">
        <x:v>398210</x:v>
      </x:c>
      <x:c r="H2739" t="str">
        <x:v>London Metropolitan University</x:v>
      </x:c>
      <x:c r="I2739" s="22" t="n">
        <x:v>8.5</x:v>
      </x:c>
      <x:c r="J2739" t="str">
        <x:v>Worked</x:v>
      </x:c>
      <x:c r="K2739" t="str">
        <x:v>Employee 103124; home branch Thurrock; assigned role Operative Porter | Deployment branch: Thurrock | Actual role: Operative Skilled | Jobs: 398210 | Customers: London Metropolitan University | Actual hours: 8.5; source records: 1</x:v>
      </x:c>
      <x:c r="L2739" t="str">
        <x:v>Include</x:v>
      </x:c>
      <x:c r="M2739"/>
      <x:c r="N2739"/>
    </x:row>
    <x:row r="2740">
      <x:c r="A2740" t="str">
        <x:v>S Bello|2026-03-27</x:v>
      </x:c>
      <x:c r="B2740" s="888" t="n">
        <x:v>46108</x:v>
      </x:c>
      <x:c r="C2740" t="str">
        <x:v>S Bello</x:v>
      </x:c>
      <x:c r="D2740" t="str">
        <x:v>Permanent</x:v>
      </x:c>
      <x:c r="E2740" t="str">
        <x:v>Thurrock</x:v>
      </x:c>
      <x:c r="F2740" t="str">
        <x:v>Operative Porter</x:v>
      </x:c>
      <x:c r="G2740" t="str">
        <x:v>401124, 398210</x:v>
      </x:c>
      <x:c r="H2740" t="str">
        <x:v>Bloomberg; London Metropolitan University</x:v>
      </x:c>
      <x:c r="I2740" s="22" t="n">
        <x:v>14.5</x:v>
      </x:c>
      <x:c r="J2740" t="str">
        <x:v>Worked — 2 records</x:v>
      </x:c>
      <x:c r="K2740" t="str">
        <x:v>Employee 103124; home branch Thurrock; assigned role Operative Porter | Deployment branch: Thurrock | Actual role: Operative Porter, Operative Skilled | Jobs: 401124, 398210 | Customers: Bloomberg; London Metropolitan University | Actual hours: 14.5; source records: 2</x:v>
      </x:c>
      <x:c r="L2740" t="str">
        <x:v>Include</x:v>
      </x:c>
      <x:c r="M2740"/>
      <x:c r="N2740"/>
    </x:row>
    <x:row r="2741">
      <x:c r="A2741" t="str">
        <x:v>S Bello|2026-03-29</x:v>
      </x:c>
      <x:c r="B2741" s="888" t="n">
        <x:v>46110</x:v>
      </x:c>
      <x:c r="C2741" t="str">
        <x:v>S Bello</x:v>
      </x:c>
      <x:c r="D2741" t="str">
        <x:v>Permanent</x:v>
      </x:c>
      <x:c r="E2741" t="str">
        <x:v>Thurrock</x:v>
      </x:c>
      <x:c r="F2741" t="str">
        <x:v>Operative Porter</x:v>
      </x:c>
      <x:c r="G2741" t="str">
        <x:v>401124</x:v>
      </x:c>
      <x:c r="H2741" t="str">
        <x:v>Bloomberg</x:v>
      </x:c>
      <x:c r="I2741" s="22" t="n">
        <x:v>10.5</x:v>
      </x:c>
      <x:c r="J2741" t="str">
        <x:v>Worked</x:v>
      </x:c>
      <x:c r="K2741" t="str">
        <x:v>Employee 103124; home branch Thurrock; assigned role Operative Porter | Deployment branch: Thurrock | Actual role: Operative Porter | Jobs: 401124 | Customers: Bloomberg | Actual hours: 10.5; source records: 1</x:v>
      </x:c>
      <x:c r="L2741" t="str">
        <x:v>Include</x:v>
      </x:c>
      <x:c r="M2741"/>
      <x:c r="N2741"/>
    </x:row>
    <x:row r="2742">
      <x:c r="A2742" t="str">
        <x:v>S Bello|2026-03-30</x:v>
      </x:c>
      <x:c r="B2742" s="888" t="n">
        <x:v>46111</x:v>
      </x:c>
      <x:c r="C2742" t="str">
        <x:v>S Bello</x:v>
      </x:c>
      <x:c r="D2742" t="str">
        <x:v>Permanent</x:v>
      </x:c>
      <x:c r="E2742" t="str">
        <x:v>Thurrock</x:v>
      </x:c>
      <x:c r="F2742" t="str">
        <x:v>Operative Porter</x:v>
      </x:c>
      <x:c r="G2742" t="str">
        <x:v>400289</x:v>
      </x:c>
      <x:c r="H2742" t="str">
        <x:v>HSBC/JLL</x:v>
      </x:c>
      <x:c r="I2742" s="22" t="n">
        <x:v>8</x:v>
      </x:c>
      <x:c r="J2742" t="str">
        <x:v>Worked</x:v>
      </x:c>
      <x:c r="K2742" t="str">
        <x:v>Employee 103124; home branch Thurrock; assigned role Operative Porter | Deployment branch: Thurrock | Actual role: Operative Porter | Jobs: 400289 | Customers: HSBC/JLL | Actual hours: 8.0; source records: 1</x:v>
      </x:c>
      <x:c r="L2742" t="str">
        <x:v>Include</x:v>
      </x:c>
      <x:c r="M2742"/>
      <x:c r="N2742"/>
    </x:row>
    <x:row r="2743">
      <x:c r="A2743" t="str">
        <x:v>S Bello|2026-03-31</x:v>
      </x:c>
      <x:c r="B2743" s="888" t="n">
        <x:v>46112</x:v>
      </x:c>
      <x:c r="C2743" t="str">
        <x:v>S Bello</x:v>
      </x:c>
      <x:c r="D2743" t="str">
        <x:v>Permanent</x:v>
      </x:c>
      <x:c r="E2743" t="str">
        <x:v>Thurrock</x:v>
      </x:c>
      <x:c r="F2743" t="str">
        <x:v>Operative Porter</x:v>
      </x:c>
      <x:c r="G2743" t="str">
        <x:v>398210</x:v>
      </x:c>
      <x:c r="H2743" t="str">
        <x:v>London Metropolitan University</x:v>
      </x:c>
      <x:c r="I2743" s="22" t="n">
        <x:v>8.5</x:v>
      </x:c>
      <x:c r="J2743" t="str">
        <x:v>Worked</x:v>
      </x:c>
      <x:c r="K2743" t="str">
        <x:v>Employee 103124; home branch Thurrock; assigned role Operative Porter | Deployment branch: Thurrock | Actual role: Operative Porter | Jobs: 398210 | Customers: London Metropolitan University | Actual hours: 8.5; source records: 1</x:v>
      </x:c>
      <x:c r="L2743" t="str">
        <x:v>Include</x:v>
      </x:c>
      <x:c r="M2743"/>
      <x:c r="N2743"/>
    </x:row>
    <x:row r="2744">
      <x:c r="A2744" t="str">
        <x:v>S Danciu (CE)|2026-03-02</x:v>
      </x:c>
      <x:c r="B2744" s="888" t="n">
        <x:v>46083</x:v>
      </x:c>
      <x:c r="C2744" t="str">
        <x:v>S Danciu (CE)</x:v>
      </x:c>
      <x:c r="D2744" t="str">
        <x:v>Permanent</x:v>
      </x:c>
      <x:c r="E2744" t="str">
        <x:v>Thurrock</x:v>
      </x:c>
      <x:c r="F2744" t="str">
        <x:v>Operative Driver</x:v>
      </x:c>
      <x:c r="G2744" t="str">
        <x:v>396207</x:v>
      </x:c>
      <x:c r="H2744" t="str">
        <x:v>Linklaters LLP</x:v>
      </x:c>
      <x:c r="I2744" s="22" t="n">
        <x:v>7</x:v>
      </x:c>
      <x:c r="J2744" t="str">
        <x:v>Worked</x:v>
      </x:c>
      <x:c r="K2744" t="str">
        <x:v>Employee 1181; home branch Thurrock; assigned role Operative Driver | Deployment branch: Thurrock | Actual role: Operative Driver | Jobs: 396207 | Customers: Linklaters LLP | Actual hours: 7.0; source records: 1</x:v>
      </x:c>
      <x:c r="L2744" t="str">
        <x:v>Include</x:v>
      </x:c>
      <x:c r="M2744"/>
      <x:c r="N2744"/>
    </x:row>
    <x:row r="2745">
      <x:c r="A2745" t="str">
        <x:v>S Danciu (CE)|2026-03-03</x:v>
      </x:c>
      <x:c r="B2745" s="888" t="n">
        <x:v>46084</x:v>
      </x:c>
      <x:c r="C2745" t="str">
        <x:v>S Danciu (CE)</x:v>
      </x:c>
      <x:c r="D2745" t="str">
        <x:v>Permanent</x:v>
      </x:c>
      <x:c r="E2745" t="str">
        <x:v>Thurrock</x:v>
      </x:c>
      <x:c r="F2745" t="str">
        <x:v>Operative Driver</x:v>
      </x:c>
      <x:c r="G2745" t="str">
        <x:v>396207</x:v>
      </x:c>
      <x:c r="H2745" t="str">
        <x:v>Linklaters LLP</x:v>
      </x:c>
      <x:c r="I2745" s="22" t="n">
        <x:v>8</x:v>
      </x:c>
      <x:c r="J2745" t="str">
        <x:v>Worked</x:v>
      </x:c>
      <x:c r="K2745" t="str">
        <x:v>Employee 1181; home branch Thurrock; assigned role Operative Driver | Deployment branch: Thurrock | Actual role: Operative Driver | Jobs: 396207 | Customers: Linklaters LLP | Actual hours: 8.0; source records: 1</x:v>
      </x:c>
      <x:c r="L2745" t="str">
        <x:v>Include</x:v>
      </x:c>
      <x:c r="M2745"/>
      <x:c r="N2745"/>
    </x:row>
    <x:row r="2746">
      <x:c r="A2746" t="str">
        <x:v>S Danciu (CE)|2026-03-04</x:v>
      </x:c>
      <x:c r="B2746" s="888" t="n">
        <x:v>46085</x:v>
      </x:c>
      <x:c r="C2746" t="str">
        <x:v>S Danciu (CE)</x:v>
      </x:c>
      <x:c r="D2746" t="str">
        <x:v>Permanent</x:v>
      </x:c>
      <x:c r="E2746" t="str">
        <x:v>Thurrock</x:v>
      </x:c>
      <x:c r="F2746" t="str">
        <x:v>Operative Driver</x:v>
      </x:c>
      <x:c r="G2746" t="str">
        <x:v>396207</x:v>
      </x:c>
      <x:c r="H2746" t="str">
        <x:v>Linklaters LLP</x:v>
      </x:c>
      <x:c r="I2746" s="22" t="n">
        <x:v>8.5</x:v>
      </x:c>
      <x:c r="J2746" t="str">
        <x:v>Worked</x:v>
      </x:c>
      <x:c r="K2746" t="str">
        <x:v>Employee 1181; home branch Thurrock; assigned role Operative Driver | Deployment branch: Thurrock | Actual role: Operative Driver | Jobs: 396207 | Customers: Linklaters LLP | Actual hours: 8.5; source records: 1</x:v>
      </x:c>
      <x:c r="L2746" t="str">
        <x:v>Include</x:v>
      </x:c>
      <x:c r="M2746"/>
      <x:c r="N2746"/>
    </x:row>
    <x:row r="2747">
      <x:c r="A2747" t="str">
        <x:v>S Danciu (CE)|2026-03-05</x:v>
      </x:c>
      <x:c r="B2747" s="888" t="n">
        <x:v>46086</x:v>
      </x:c>
      <x:c r="C2747" t="str">
        <x:v>S Danciu (CE)</x:v>
      </x:c>
      <x:c r="D2747" t="str">
        <x:v>Permanent</x:v>
      </x:c>
      <x:c r="E2747" t="str">
        <x:v>Thurrock</x:v>
      </x:c>
      <x:c r="F2747" t="str">
        <x:v>Operative Driver</x:v>
      </x:c>
      <x:c r="G2747" t="str">
        <x:v>396207</x:v>
      </x:c>
      <x:c r="H2747" t="str">
        <x:v>Linklaters LLP</x:v>
      </x:c>
      <x:c r="I2747" s="22" t="n">
        <x:v>8.5</x:v>
      </x:c>
      <x:c r="J2747" t="str">
        <x:v>Worked</x:v>
      </x:c>
      <x:c r="K2747" t="str">
        <x:v>Employee 1181; home branch Thurrock; assigned role Operative Driver | Deployment branch: Thurrock | Actual role: Operative Driver | Jobs: 396207 | Customers: Linklaters LLP | Actual hours: 8.5; source records: 1</x:v>
      </x:c>
      <x:c r="L2747" t="str">
        <x:v>Include</x:v>
      </x:c>
      <x:c r="M2747"/>
      <x:c r="N2747"/>
    </x:row>
    <x:row r="2748">
      <x:c r="A2748" t="str">
        <x:v>S Danciu (CE)|2026-03-06</x:v>
      </x:c>
      <x:c r="B2748" s="888" t="n">
        <x:v>46087</x:v>
      </x:c>
      <x:c r="C2748" t="str">
        <x:v>S Danciu (CE)</x:v>
      </x:c>
      <x:c r="D2748" t="str">
        <x:v>Permanent</x:v>
      </x:c>
      <x:c r="E2748" t="str">
        <x:v>Thurrock</x:v>
      </x:c>
      <x:c r="F2748" t="str">
        <x:v>Operative Driver</x:v>
      </x:c>
      <x:c r="G2748" t="str">
        <x:v>396207</x:v>
      </x:c>
      <x:c r="H2748" t="str">
        <x:v>Linklaters LLP</x:v>
      </x:c>
      <x:c r="I2748" s="22" t="n">
        <x:v>9</x:v>
      </x:c>
      <x:c r="J2748" t="str">
        <x:v>Worked</x:v>
      </x:c>
      <x:c r="K2748" t="str">
        <x:v>Employee 1181; home branch Thurrock; assigned role Operative Driver | Deployment branch: Thurrock | Actual role: Operative Driver | Jobs: 396207 | Customers: Linklaters LLP | Actual hours: 9.0; source records: 1</x:v>
      </x:c>
      <x:c r="L2748" t="str">
        <x:v>Include</x:v>
      </x:c>
      <x:c r="M2748"/>
      <x:c r="N2748"/>
    </x:row>
    <x:row r="2749">
      <x:c r="A2749" t="str">
        <x:v>S Danciu (CE)|2026-03-07</x:v>
      </x:c>
      <x:c r="B2749" s="888" t="n">
        <x:v>46088</x:v>
      </x:c>
      <x:c r="C2749" t="str">
        <x:v>S Danciu (CE)</x:v>
      </x:c>
      <x:c r="D2749" t="str">
        <x:v>Permanent</x:v>
      </x:c>
      <x:c r="E2749" t="str">
        <x:v>Thurrock</x:v>
      </x:c>
      <x:c r="F2749" t="str">
        <x:v>Operative Driver</x:v>
      </x:c>
      <x:c r="G2749" t="str">
        <x:v>396207</x:v>
      </x:c>
      <x:c r="H2749" t="str">
        <x:v>Linklaters LLP</x:v>
      </x:c>
      <x:c r="I2749" s="22" t="n">
        <x:v>7.5</x:v>
      </x:c>
      <x:c r="J2749" t="str">
        <x:v>Worked</x:v>
      </x:c>
      <x:c r="K2749" t="str">
        <x:v>Employee 1181; home branch Thurrock; assigned role Operative Driver | Deployment branch: Thurrock | Actual role: Operative Driver | Jobs: 396207 | Customers: Linklaters LLP | Actual hours: 7.5; source records: 1</x:v>
      </x:c>
      <x:c r="L2749" t="str">
        <x:v>Include</x:v>
      </x:c>
      <x:c r="M2749"/>
      <x:c r="N2749"/>
    </x:row>
    <x:row r="2750">
      <x:c r="A2750" t="str">
        <x:v>S Danciu (CE)|2026-03-09</x:v>
      </x:c>
      <x:c r="B2750" s="888" t="n">
        <x:v>46090</x:v>
      </x:c>
      <x:c r="C2750" t="str">
        <x:v>S Danciu (CE)</x:v>
      </x:c>
      <x:c r="D2750" t="str">
        <x:v>Permanent</x:v>
      </x:c>
      <x:c r="E2750" t="str">
        <x:v>Thurrock</x:v>
      </x:c>
      <x:c r="F2750" t="str">
        <x:v>Operative Driver</x:v>
      </x:c>
      <x:c r="G2750" t="str">
        <x:v>390133</x:v>
      </x:c>
      <x:c r="H2750" t="str">
        <x:v>FSCS</x:v>
      </x:c>
      <x:c r="I2750" s="22" t="n">
        <x:v>8</x:v>
      </x:c>
      <x:c r="J2750" t="str">
        <x:v>Worked</x:v>
      </x:c>
      <x:c r="K2750" t="str">
        <x:v>Employee 1181; home branch Thurrock; assigned role Operative Driver | Deployment branch: Thurrock | Actual role: Operative Driver | Jobs: 390133 | Customers: FSCS | Actual hours: 8.0; source records: 1</x:v>
      </x:c>
      <x:c r="L2750" t="str">
        <x:v>Include</x:v>
      </x:c>
      <x:c r="M2750"/>
      <x:c r="N2750"/>
    </x:row>
    <x:row r="2751">
      <x:c r="A2751" t="str">
        <x:v>S Danciu (CE)|2026-03-10</x:v>
      </x:c>
      <x:c r="B2751" s="888" t="n">
        <x:v>46091</x:v>
      </x:c>
      <x:c r="C2751" t="str">
        <x:v>S Danciu (CE)</x:v>
      </x:c>
      <x:c r="D2751" t="str">
        <x:v>Permanent</x:v>
      </x:c>
      <x:c r="E2751" t="str">
        <x:v>Thurrock</x:v>
      </x:c>
      <x:c r="F2751" t="str">
        <x:v>Operative Driver</x:v>
      </x:c>
      <x:c r="G2751" t="str">
        <x:v>399578</x:v>
      </x:c>
      <x:c r="H2751" t="str">
        <x:v>Knotel UK Ltd</x:v>
      </x:c>
      <x:c r="I2751" s="22" t="n">
        <x:v>7.5</x:v>
      </x:c>
      <x:c r="J2751" t="str">
        <x:v>Worked</x:v>
      </x:c>
      <x:c r="K2751" t="str">
        <x:v>Employee 1181; home branch Thurrock; assigned role Operative Driver | Deployment branch: Thurrock | Actual role: Operative Driver | Jobs: 399578 | Customers: Knotel UK Ltd | Actual hours: 7.5; source records: 1</x:v>
      </x:c>
      <x:c r="L2751" t="str">
        <x:v>Include</x:v>
      </x:c>
      <x:c r="M2751"/>
      <x:c r="N2751"/>
    </x:row>
    <x:row r="2752">
      <x:c r="A2752" t="str">
        <x:v>S Danciu (CE)|2026-03-11</x:v>
      </x:c>
      <x:c r="B2752" s="888" t="n">
        <x:v>46092</x:v>
      </x:c>
      <x:c r="C2752" t="str">
        <x:v>S Danciu (CE)</x:v>
      </x:c>
      <x:c r="D2752" t="str">
        <x:v>Permanent</x:v>
      </x:c>
      <x:c r="E2752" t="str">
        <x:v>Thurrock</x:v>
      </x:c>
      <x:c r="F2752" t="str">
        <x:v>Operative Driver</x:v>
      </x:c>
      <x:c r="G2752" t="str">
        <x:v>396207</x:v>
      </x:c>
      <x:c r="H2752" t="str">
        <x:v>Linklaters LLP</x:v>
      </x:c>
      <x:c r="I2752" s="22" t="n">
        <x:v>9.5</x:v>
      </x:c>
      <x:c r="J2752" t="str">
        <x:v>Worked</x:v>
      </x:c>
      <x:c r="K2752" t="str">
        <x:v>Employee 1181; home branch Thurrock; assigned role Operative Driver | Deployment branch: Thurrock | Actual role: Operative Driver | Jobs: 396207 | Customers: Linklaters LLP | Actual hours: 9.5; source records: 1</x:v>
      </x:c>
      <x:c r="L2752" t="str">
        <x:v>Include</x:v>
      </x:c>
      <x:c r="M2752"/>
      <x:c r="N2752"/>
    </x:row>
    <x:row r="2753">
      <x:c r="A2753" t="str">
        <x:v>S Danciu (CE)|2026-03-12</x:v>
      </x:c>
      <x:c r="B2753" s="888" t="n">
        <x:v>46093</x:v>
      </x:c>
      <x:c r="C2753" t="str">
        <x:v>S Danciu (CE)</x:v>
      </x:c>
      <x:c r="D2753" t="str">
        <x:v>Permanent</x:v>
      </x:c>
      <x:c r="E2753" t="str">
        <x:v>Thurrock</x:v>
      </x:c>
      <x:c r="F2753" t="str">
        <x:v>Operative Driver</x:v>
      </x:c>
      <x:c r="G2753" t="str">
        <x:v>400150</x:v>
      </x:c>
      <x:c r="H2753" t="str">
        <x:v>Cooke, Young &amp; Keidan LLP</x:v>
      </x:c>
      <x:c r="I2753" s="22" t="n">
        <x:v>9</x:v>
      </x:c>
      <x:c r="J2753" t="str">
        <x:v>Worked</x:v>
      </x:c>
      <x:c r="K2753" t="str">
        <x:v>Employee 1181; home branch Thurrock; assigned role Operative Driver | Deployment branch: Thurrock | Actual role: Operative Driver | Jobs: 400150 | Customers: Cooke, Young &amp; Keidan LLP | Actual hours: 9.0; source records: 1</x:v>
      </x:c>
      <x:c r="L2753" t="str">
        <x:v>Include</x:v>
      </x:c>
      <x:c r="M2753"/>
      <x:c r="N2753"/>
    </x:row>
    <x:row r="2754">
      <x:c r="A2754" t="str">
        <x:v>S Danciu (CE)|2026-03-13</x:v>
      </x:c>
      <x:c r="B2754" s="888" t="n">
        <x:v>46094</x:v>
      </x:c>
      <x:c r="C2754" t="str">
        <x:v>S Danciu (CE)</x:v>
      </x:c>
      <x:c r="D2754" t="str">
        <x:v>Permanent</x:v>
      </x:c>
      <x:c r="E2754" t="str">
        <x:v>Thurrock</x:v>
      </x:c>
      <x:c r="F2754" t="str">
        <x:v>Operative Driver</x:v>
      </x:c>
      <x:c r="G2754" t="str">
        <x:v>396207</x:v>
      </x:c>
      <x:c r="H2754" t="str">
        <x:v>Linklaters LLP</x:v>
      </x:c>
      <x:c r="I2754" s="22" t="n">
        <x:v>9</x:v>
      </x:c>
      <x:c r="J2754" t="str">
        <x:v>Worked</x:v>
      </x:c>
      <x:c r="K2754" t="str">
        <x:v>Employee 1181; home branch Thurrock; assigned role Operative Driver | Deployment branch: Thurrock | Actual role: Operative Driver | Jobs: 396207 | Customers: Linklaters LLP | Actual hours: 9.0; source records: 1</x:v>
      </x:c>
      <x:c r="L2754" t="str">
        <x:v>Include</x:v>
      </x:c>
      <x:c r="M2754"/>
      <x:c r="N2754"/>
    </x:row>
    <x:row r="2755">
      <x:c r="A2755" t="str">
        <x:v>S Danciu (CE)|2026-03-16</x:v>
      </x:c>
      <x:c r="B2755" s="888" t="n">
        <x:v>46097</x:v>
      </x:c>
      <x:c r="C2755" t="str">
        <x:v>S Danciu (CE)</x:v>
      </x:c>
      <x:c r="D2755" t="str">
        <x:v>Permanent</x:v>
      </x:c>
      <x:c r="E2755" t="str">
        <x:v>Thurrock</x:v>
      </x:c>
      <x:c r="F2755" t="str">
        <x:v>Operative Driver</x:v>
      </x:c>
      <x:c r="G2755" t="str">
        <x:v>400289, 400951</x:v>
      </x:c>
      <x:c r="H2755" t="str">
        <x:v>HSBC/JLL; UBS Investment Bank</x:v>
      </x:c>
      <x:c r="I2755" s="22" t="n">
        <x:v>15.5</x:v>
      </x:c>
      <x:c r="J2755" t="str">
        <x:v>Worked — 2 records</x:v>
      </x:c>
      <x:c r="K2755" t="str">
        <x:v>Employee 1181; home branch Thurrock; assigned role Operative Driver | Deployment branch: Thurrock | Actual role: Operative Driver | Jobs: 400289, 400951 | Customers: HSBC/JLL; UBS Investment Bank | Actual hours: 15.5; source records: 2</x:v>
      </x:c>
      <x:c r="L2755" t="str">
        <x:v>Include</x:v>
      </x:c>
      <x:c r="M2755"/>
      <x:c r="N2755"/>
    </x:row>
    <x:row r="2756">
      <x:c r="A2756" t="str">
        <x:v>S Danciu (CE)|2026-03-17</x:v>
      </x:c>
      <x:c r="B2756" s="888" t="n">
        <x:v>46098</x:v>
      </x:c>
      <x:c r="C2756" t="str">
        <x:v>S Danciu (CE)</x:v>
      </x:c>
      <x:c r="D2756" t="str">
        <x:v>Permanent</x:v>
      </x:c>
      <x:c r="E2756" t="str">
        <x:v>Thurrock</x:v>
      </x:c>
      <x:c r="F2756" t="str">
        <x:v>Operative Driver</x:v>
      </x:c>
      <x:c r="G2756" t="str">
        <x:v>400017, 400289</x:v>
      </x:c>
      <x:c r="H2756" t="str">
        <x:v>HM Revenue &amp; Customs; HSBC/JLL</x:v>
      </x:c>
      <x:c r="I2756" s="22" t="n">
        <x:v>17</x:v>
      </x:c>
      <x:c r="J2756" t="str">
        <x:v>Worked — 2 records</x:v>
      </x:c>
      <x:c r="K2756" t="str">
        <x:v>Employee 1181; home branch Thurrock; assigned role Operative Driver | Deployment branch: Thurrock | Actual role: Operative Driver | Jobs: 400017, 400289 | Customers: HM Revenue &amp; Customs; HSBC/JLL | Actual hours: 17.0; source records: 2</x:v>
      </x:c>
      <x:c r="L2756" t="str">
        <x:v>Include</x:v>
      </x:c>
      <x:c r="M2756"/>
      <x:c r="N2756"/>
    </x:row>
    <x:row r="2757">
      <x:c r="A2757" t="str">
        <x:v>S Danciu (CE)|2026-03-18</x:v>
      </x:c>
      <x:c r="B2757" s="888" t="n">
        <x:v>46099</x:v>
      </x:c>
      <x:c r="C2757" t="str">
        <x:v>S Danciu (CE)</x:v>
      </x:c>
      <x:c r="D2757" t="str">
        <x:v>Permanent</x:v>
      </x:c>
      <x:c r="E2757" t="str">
        <x:v>Thurrock</x:v>
      </x:c>
      <x:c r="F2757" t="str">
        <x:v>Operative Driver</x:v>
      </x:c>
      <x:c r="G2757" t="str">
        <x:v>400289, 399928</x:v>
      </x:c>
      <x:c r="H2757" t="str">
        <x:v>HSBC/JLL; UBS Investment Bank</x:v>
      </x:c>
      <x:c r="I2757" s="22" t="n">
        <x:v>14.5</x:v>
      </x:c>
      <x:c r="J2757" t="str">
        <x:v>Worked — 2 records</x:v>
      </x:c>
      <x:c r="K2757" t="str">
        <x:v>Employee 1181; home branch Thurrock; assigned role Operative Driver | Deployment branch: Thurrock | Actual role: Operative Driver | Jobs: 400289, 399928 | Customers: HSBC/JLL; UBS Investment Bank | Actual hours: 14.5; source records: 2</x:v>
      </x:c>
      <x:c r="L2757" t="str">
        <x:v>Include</x:v>
      </x:c>
      <x:c r="M2757"/>
      <x:c r="N2757"/>
    </x:row>
    <x:row r="2758">
      <x:c r="A2758" t="str">
        <x:v>S Danciu (CE)|2026-03-19</x:v>
      </x:c>
      <x:c r="B2758" s="888" t="n">
        <x:v>46100</x:v>
      </x:c>
      <x:c r="C2758" t="str">
        <x:v>S Danciu (CE)</x:v>
      </x:c>
      <x:c r="D2758" t="str">
        <x:v>Permanent</x:v>
      </x:c>
      <x:c r="E2758" t="str">
        <x:v>Thurrock</x:v>
      </x:c>
      <x:c r="F2758" t="str">
        <x:v>Operative Driver</x:v>
      </x:c>
      <x:c r="G2758" t="str">
        <x:v>396845, 400289</x:v>
      </x:c>
      <x:c r="H2758" t="str">
        <x:v>Cutenar/Ms Denise; HSBC/JLL</x:v>
      </x:c>
      <x:c r="I2758" s="22" t="n">
        <x:v>6.75</x:v>
      </x:c>
      <x:c r="J2758" t="str">
        <x:v>Worked — 2 records</x:v>
      </x:c>
      <x:c r="K2758" t="str">
        <x:v>Employee 1181; home branch Thurrock; assigned role Operative Driver | Deployment branch: Thurrock | Actual role: Operative Driver | Jobs: 396845, 400289 | Customers: Cutenar/Ms Denise; HSBC/JLL | Actual hours: 6.8; source records: 2</x:v>
      </x:c>
      <x:c r="L2758" t="str">
        <x:v>Include</x:v>
      </x:c>
      <x:c r="M2758"/>
      <x:c r="N2758"/>
    </x:row>
    <x:row r="2759">
      <x:c r="A2759" t="str">
        <x:v>S Danciu (CE)|2026-03-20</x:v>
      </x:c>
      <x:c r="B2759" s="888" t="n">
        <x:v>46101</x:v>
      </x:c>
      <x:c r="C2759" t="str">
        <x:v>S Danciu (CE)</x:v>
      </x:c>
      <x:c r="D2759" t="str">
        <x:v>Permanent</x:v>
      </x:c>
      <x:c r="E2759" t="str">
        <x:v>Thurrock</x:v>
      </x:c>
      <x:c r="F2759" t="str">
        <x:v>Operative Driver</x:v>
      </x:c>
      <x:c r="G2759" t="str">
        <x:v>400289</x:v>
      </x:c>
      <x:c r="H2759" t="str">
        <x:v>HSBC/JLL</x:v>
      </x:c>
      <x:c r="I2759" s="22" t="n">
        <x:v>8.5</x:v>
      </x:c>
      <x:c r="J2759" t="str">
        <x:v>Worked</x:v>
      </x:c>
      <x:c r="K2759" t="str">
        <x:v>Employee 1181; home branch Thurrock; assigned role Operative Driver | Deployment branch: Thurrock | Actual role: Operative Driver | Jobs: 400289 | Customers: HSBC/JLL | Actual hours: 8.5; source records: 1</x:v>
      </x:c>
      <x:c r="L2759" t="str">
        <x:v>Include</x:v>
      </x:c>
      <x:c r="M2759"/>
      <x:c r="N2759"/>
    </x:row>
    <x:row r="2760">
      <x:c r="A2760" t="str">
        <x:v>S Danciu (CE)|2026-03-21</x:v>
      </x:c>
      <x:c r="B2760" s="888" t="n">
        <x:v>46102</x:v>
      </x:c>
      <x:c r="C2760" t="str">
        <x:v>S Danciu (CE)</x:v>
      </x:c>
      <x:c r="D2760" t="str">
        <x:v>Permanent</x:v>
      </x:c>
      <x:c r="E2760" t="str">
        <x:v>Thurrock</x:v>
      </x:c>
      <x:c r="F2760" t="str">
        <x:v>Operative Driver</x:v>
      </x:c>
      <x:c r="G2760" t="str">
        <x:v>399150</x:v>
      </x:c>
      <x:c r="H2760" t="str">
        <x:v>Kite Lake Capital Management (UK) LLP</x:v>
      </x:c>
      <x:c r="I2760" s="22" t="n">
        <x:v>7</x:v>
      </x:c>
      <x:c r="J2760" t="str">
        <x:v>Worked</x:v>
      </x:c>
      <x:c r="K2760" t="str">
        <x:v>Employee 1181; home branch Thurrock; assigned role Operative Driver | Deployment branch: Thurrock | Actual role: Operative Driver | Jobs: 399150 | Customers: Kite Lake Capital Management (UK) LLP | Actual hours: 7.0; source records: 1</x:v>
      </x:c>
      <x:c r="L2760" t="str">
        <x:v>Include</x:v>
      </x:c>
      <x:c r="M2760"/>
      <x:c r="N2760"/>
    </x:row>
    <x:row r="2761">
      <x:c r="A2761" t="str">
        <x:v>S Danciu (CE)|2026-03-23</x:v>
      </x:c>
      <x:c r="B2761" s="888" t="n">
        <x:v>46104</x:v>
      </x:c>
      <x:c r="C2761" t="str">
        <x:v>S Danciu (CE)</x:v>
      </x:c>
      <x:c r="D2761" t="str">
        <x:v>Permanent</x:v>
      </x:c>
      <x:c r="E2761" t="str">
        <x:v>Thurrock</x:v>
      </x:c>
      <x:c r="F2761" t="str">
        <x:v>Operative Driver</x:v>
      </x:c>
      <x:c r="G2761" t="str">
        <x:v>400289, 399150</x:v>
      </x:c>
      <x:c r="H2761" t="str">
        <x:v>HSBC/JLL; Kite Lake Capital Management (UK) LLP</x:v>
      </x:c>
      <x:c r="I2761" s="22" t="n">
        <x:v>10</x:v>
      </x:c>
      <x:c r="J2761" t="str">
        <x:v>Worked — 2 records</x:v>
      </x:c>
      <x:c r="K2761" t="str">
        <x:v>Employee 1181; home branch Thurrock; assigned role Operative Driver | Deployment branch: Thurrock | Actual role: Operative Driver | Jobs: 400289, 399150 | Customers: HSBC/JLL; Kite Lake Capital Management (UK) LLP | Actual hours: 10.0; source records: 2</x:v>
      </x:c>
      <x:c r="L2761" t="str">
        <x:v>Include</x:v>
      </x:c>
      <x:c r="M2761"/>
      <x:c r="N2761"/>
    </x:row>
    <x:row r="2762">
      <x:c r="A2762" t="str">
        <x:v>S Danciu (CE)|2026-03-24</x:v>
      </x:c>
      <x:c r="B2762" s="888" t="n">
        <x:v>46105</x:v>
      </x:c>
      <x:c r="C2762" t="str">
        <x:v>S Danciu (CE)</x:v>
      </x:c>
      <x:c r="D2762" t="str">
        <x:v>Permanent</x:v>
      </x:c>
      <x:c r="E2762" t="str">
        <x:v>Thurrock</x:v>
      </x:c>
      <x:c r="F2762" t="str">
        <x:v>Operative Driver</x:v>
      </x:c>
      <x:c r="G2762" t="str">
        <x:v>400289, 396207</x:v>
      </x:c>
      <x:c r="H2762" t="str">
        <x:v>HSBC/JLL; Linklaters LLP</x:v>
      </x:c>
      <x:c r="I2762" s="22" t="n">
        <x:v>11.5</x:v>
      </x:c>
      <x:c r="J2762" t="str">
        <x:v>Worked — 2 records</x:v>
      </x:c>
      <x:c r="K2762" t="str">
        <x:v>Employee 1181; home branch Thurrock; assigned role Operative Driver | Deployment branch: Thurrock | Actual role: Operative Driver | Jobs: 400289, 396207 | Customers: HSBC/JLL; Linklaters LLP | Actual hours: 11.5; source records: 2</x:v>
      </x:c>
      <x:c r="L2762" t="str">
        <x:v>Include</x:v>
      </x:c>
      <x:c r="M2762"/>
      <x:c r="N2762"/>
    </x:row>
    <x:row r="2763">
      <x:c r="A2763" t="str">
        <x:v>S Danciu (CE)|2026-03-25</x:v>
      </x:c>
      <x:c r="B2763" s="888" t="n">
        <x:v>46106</x:v>
      </x:c>
      <x:c r="C2763" t="str">
        <x:v>S Danciu (CE)</x:v>
      </x:c>
      <x:c r="D2763" t="str">
        <x:v>Permanent</x:v>
      </x:c>
      <x:c r="E2763" t="str">
        <x:v>Thurrock</x:v>
      </x:c>
      <x:c r="F2763" t="str">
        <x:v>Operative Driver</x:v>
      </x:c>
      <x:c r="G2763" t="str">
        <x:v>400289</x:v>
      </x:c>
      <x:c r="H2763" t="str">
        <x:v>HSBC/JLL</x:v>
      </x:c>
      <x:c r="I2763" s="22" t="n">
        <x:v>7</x:v>
      </x:c>
      <x:c r="J2763" t="str">
        <x:v>Worked</x:v>
      </x:c>
      <x:c r="K2763" t="str">
        <x:v>Employee 1181; home branch Thurrock; assigned role Operative Driver | Deployment branch: Thurrock | Actual role: Operative Driver | Jobs: 400289 | Customers: HSBC/JLL | Actual hours: 7.0; source records: 1</x:v>
      </x:c>
      <x:c r="L2763" t="str">
        <x:v>Include</x:v>
      </x:c>
      <x:c r="M2763"/>
      <x:c r="N2763"/>
    </x:row>
    <x:row r="2764">
      <x:c r="A2764" t="str">
        <x:v>S Danciu (CE)|2026-03-26</x:v>
      </x:c>
      <x:c r="B2764" s="888" t="n">
        <x:v>46107</x:v>
      </x:c>
      <x:c r="C2764" t="str">
        <x:v>S Danciu (CE)</x:v>
      </x:c>
      <x:c r="D2764" t="str">
        <x:v>Permanent</x:v>
      </x:c>
      <x:c r="E2764" t="str">
        <x:v>Thurrock</x:v>
      </x:c>
      <x:c r="F2764" t="str">
        <x:v>Operative Driver</x:v>
      </x:c>
      <x:c r="G2764" t="str">
        <x:v>400289</x:v>
      </x:c>
      <x:c r="H2764" t="str">
        <x:v>HSBC/JLL</x:v>
      </x:c>
      <x:c r="I2764" s="22" t="n">
        <x:v>6.5</x:v>
      </x:c>
      <x:c r="J2764" t="str">
        <x:v>Worked</x:v>
      </x:c>
      <x:c r="K2764" t="str">
        <x:v>Employee 1181; home branch Thurrock; assigned role Operative Driver | Deployment branch: Thurrock | Actual role: Operative Driver | Jobs: 400289 | Customers: HSBC/JLL | Actual hours: 6.5; source records: 1</x:v>
      </x:c>
      <x:c r="L2764" t="str">
        <x:v>Include</x:v>
      </x:c>
      <x:c r="M2764"/>
      <x:c r="N2764"/>
    </x:row>
    <x:row r="2765">
      <x:c r="A2765" t="str">
        <x:v>S Danciu (CE)|2026-03-27</x:v>
      </x:c>
      <x:c r="B2765" s="888" t="n">
        <x:v>46108</x:v>
      </x:c>
      <x:c r="C2765" t="str">
        <x:v>S Danciu (CE)</x:v>
      </x:c>
      <x:c r="D2765" t="str">
        <x:v>Permanent</x:v>
      </x:c>
      <x:c r="E2765" t="str">
        <x:v>Thurrock</x:v>
      </x:c>
      <x:c r="F2765" t="str">
        <x:v>Operative Driver</x:v>
      </x:c>
      <x:c r="G2765" t="str">
        <x:v>401339, 400289</x:v>
      </x:c>
      <x:c r="H2765" t="str">
        <x:v>Department of Health; HSBC/JLL</x:v>
      </x:c>
      <x:c r="I2765" s="22" t="n">
        <x:v>13.5</x:v>
      </x:c>
      <x:c r="J2765" t="str">
        <x:v>Worked — 2 records</x:v>
      </x:c>
      <x:c r="K2765" t="str">
        <x:v>Employee 1181; home branch Thurrock; assigned role Operative Driver | Deployment branch: Thurrock | Actual role: Operative Driver | Jobs: 401339, 400289 | Customers: Department of Health; HSBC/JLL | Actual hours: 13.5; source records: 2</x:v>
      </x:c>
      <x:c r="L2765" t="str">
        <x:v>Include</x:v>
      </x:c>
      <x:c r="M2765"/>
      <x:c r="N2765"/>
    </x:row>
    <x:row r="2766">
      <x:c r="A2766" t="str">
        <x:v>S Danciu (CE)|2026-03-30</x:v>
      </x:c>
      <x:c r="B2766" s="888" t="n">
        <x:v>46111</x:v>
      </x:c>
      <x:c r="C2766" t="str">
        <x:v>S Danciu (CE)</x:v>
      </x:c>
      <x:c r="D2766" t="str">
        <x:v>Permanent</x:v>
      </x:c>
      <x:c r="E2766" t="str">
        <x:v>Thurrock</x:v>
      </x:c>
      <x:c r="F2766" t="str">
        <x:v>Operative Driver</x:v>
      </x:c>
      <x:c r="G2766" t="str">
        <x:v>400289</x:v>
      </x:c>
      <x:c r="H2766" t="str">
        <x:v>HSBC/JLL</x:v>
      </x:c>
      <x:c r="I2766" s="22" t="n">
        <x:v>8</x:v>
      </x:c>
      <x:c r="J2766" t="str">
        <x:v>Worked</x:v>
      </x:c>
      <x:c r="K2766" t="str">
        <x:v>Employee 1181; home branch Thurrock; assigned role Operative Driver | Deployment branch: Thurrock | Actual role: Operative Driver | Jobs: 400289 | Customers: HSBC/JLL | Actual hours: 8.0; source records: 1</x:v>
      </x:c>
      <x:c r="L2766" t="str">
        <x:v>Include</x:v>
      </x:c>
      <x:c r="M2766"/>
      <x:c r="N2766"/>
    </x:row>
    <x:row r="2767">
      <x:c r="A2767" t="str">
        <x:v>S Danciu (CE)|2026-03-31</x:v>
      </x:c>
      <x:c r="B2767" s="888" t="n">
        <x:v>46112</x:v>
      </x:c>
      <x:c r="C2767" t="str">
        <x:v>S Danciu (CE)</x:v>
      </x:c>
      <x:c r="D2767" t="str">
        <x:v>Permanent</x:v>
      </x:c>
      <x:c r="E2767" t="str">
        <x:v>Thurrock</x:v>
      </x:c>
      <x:c r="F2767" t="str">
        <x:v>Operative Driver</x:v>
      </x:c>
      <x:c r="G2767" t="str">
        <x:v>400289, 396207</x:v>
      </x:c>
      <x:c r="H2767" t="str">
        <x:v>HSBC/JLL; Linklaters LLP</x:v>
      </x:c>
      <x:c r="I2767" s="22" t="n">
        <x:v>12.25</x:v>
      </x:c>
      <x:c r="J2767" t="str">
        <x:v>Worked — 2 records</x:v>
      </x:c>
      <x:c r="K2767" t="str">
        <x:v>Employee 1181; home branch Thurrock; assigned role Operative Driver | Deployment branch: Thurrock | Actual role: Operative Driver | Jobs: 400289, 396207 | Customers: HSBC/JLL; Linklaters LLP | Actual hours: 12.2; source records: 2</x:v>
      </x:c>
      <x:c r="L2767" t="str">
        <x:v>Include</x:v>
      </x:c>
      <x:c r="M2767"/>
      <x:c r="N2767"/>
    </x:row>
    <x:row r="2768">
      <x:c r="A2768" t="str">
        <x:v>S Goodridge|2026-03-02</x:v>
      </x:c>
      <x:c r="B2768" s="888" t="n">
        <x:v>46083</x:v>
      </x:c>
      <x:c r="C2768" t="str">
        <x:v>S Goodridge</x:v>
      </x:c>
      <x:c r="D2768" t="str">
        <x:v>Permanent</x:v>
      </x:c>
      <x:c r="E2768" t="str">
        <x:v>Thurrock</x:v>
      </x:c>
      <x:c r="F2768" t="str">
        <x:v>Operative Porter</x:v>
      </x:c>
      <x:c r="G2768" t="str">
        <x:v>399535</x:v>
      </x:c>
      <x:c r="H2768" t="str">
        <x:v>Foreign Commonwealth Office</x:v>
      </x:c>
      <x:c r="I2768" s="22" t="n">
        <x:v>10.5</x:v>
      </x:c>
      <x:c r="J2768" t="str">
        <x:v>Worked</x:v>
      </x:c>
      <x:c r="K2768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68" t="str">
        <x:v>Include</x:v>
      </x:c>
      <x:c r="M2768"/>
      <x:c r="N2768"/>
    </x:row>
    <x:row r="2769">
      <x:c r="A2769" t="str">
        <x:v>S Goodridge|2026-03-03</x:v>
      </x:c>
      <x:c r="B2769" s="888" t="n">
        <x:v>46084</x:v>
      </x:c>
      <x:c r="C2769" t="str">
        <x:v>S Goodridge</x:v>
      </x:c>
      <x:c r="D2769" t="str">
        <x:v>Permanent</x:v>
      </x:c>
      <x:c r="E2769" t="str">
        <x:v>Thurrock</x:v>
      </x:c>
      <x:c r="F2769" t="str">
        <x:v>Operative Porter</x:v>
      </x:c>
      <x:c r="G2769" t="str">
        <x:v>399535</x:v>
      </x:c>
      <x:c r="H2769" t="str">
        <x:v>Foreign Commonwealth Office</x:v>
      </x:c>
      <x:c r="I2769" s="22" t="n">
        <x:v>10.5</x:v>
      </x:c>
      <x:c r="J2769" t="str">
        <x:v>Worked</x:v>
      </x:c>
      <x:c r="K2769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69" t="str">
        <x:v>Include</x:v>
      </x:c>
      <x:c r="M2769"/>
      <x:c r="N2769"/>
    </x:row>
    <x:row r="2770">
      <x:c r="A2770" t="str">
        <x:v>S Goodridge|2026-03-04</x:v>
      </x:c>
      <x:c r="B2770" s="888" t="n">
        <x:v>46085</x:v>
      </x:c>
      <x:c r="C2770" t="str">
        <x:v>S Goodridge</x:v>
      </x:c>
      <x:c r="D2770" t="str">
        <x:v>Permanent</x:v>
      </x:c>
      <x:c r="E2770" t="str">
        <x:v>Thurrock</x:v>
      </x:c>
      <x:c r="F2770" t="str">
        <x:v>Operative Porter</x:v>
      </x:c>
      <x:c r="G2770" t="str">
        <x:v>399535</x:v>
      </x:c>
      <x:c r="H2770" t="str">
        <x:v>Foreign Commonwealth Office</x:v>
      </x:c>
      <x:c r="I2770" s="22" t="n">
        <x:v>10.5</x:v>
      </x:c>
      <x:c r="J2770" t="str">
        <x:v>Worked</x:v>
      </x:c>
      <x:c r="K2770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70" t="str">
        <x:v>Include</x:v>
      </x:c>
      <x:c r="M2770"/>
      <x:c r="N2770"/>
    </x:row>
    <x:row r="2771">
      <x:c r="A2771" t="str">
        <x:v>S Goodridge|2026-03-05</x:v>
      </x:c>
      <x:c r="B2771" s="888" t="n">
        <x:v>46086</x:v>
      </x:c>
      <x:c r="C2771" t="str">
        <x:v>S Goodridge</x:v>
      </x:c>
      <x:c r="D2771" t="str">
        <x:v>Permanent</x:v>
      </x:c>
      <x:c r="E2771" t="str">
        <x:v>Thurrock</x:v>
      </x:c>
      <x:c r="F2771" t="str">
        <x:v>Operative Porter</x:v>
      </x:c>
      <x:c r="G2771" t="str">
        <x:v>399535</x:v>
      </x:c>
      <x:c r="H2771" t="str">
        <x:v>Foreign Commonwealth Office</x:v>
      </x:c>
      <x:c r="I2771" s="22" t="n">
        <x:v>10.5</x:v>
      </x:c>
      <x:c r="J2771" t="str">
        <x:v>Worked</x:v>
      </x:c>
      <x:c r="K2771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71" t="str">
        <x:v>Include</x:v>
      </x:c>
      <x:c r="M2771"/>
      <x:c r="N2771"/>
    </x:row>
    <x:row r="2772">
      <x:c r="A2772" t="str">
        <x:v>S Goodridge|2026-03-06</x:v>
      </x:c>
      <x:c r="B2772" s="888" t="n">
        <x:v>46087</x:v>
      </x:c>
      <x:c r="C2772" t="str">
        <x:v>S Goodridge</x:v>
      </x:c>
      <x:c r="D2772" t="str">
        <x:v>Permanent</x:v>
      </x:c>
      <x:c r="E2772" t="str">
        <x:v>Thurrock</x:v>
      </x:c>
      <x:c r="F2772" t="str">
        <x:v>Operative Porter</x:v>
      </x:c>
      <x:c r="G2772" t="str">
        <x:v>399535</x:v>
      </x:c>
      <x:c r="H2772" t="str">
        <x:v>Foreign Commonwealth Office</x:v>
      </x:c>
      <x:c r="I2772" s="22" t="n">
        <x:v>10.5</x:v>
      </x:c>
      <x:c r="J2772" t="str">
        <x:v>Worked</x:v>
      </x:c>
      <x:c r="K2772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72" t="str">
        <x:v>Include</x:v>
      </x:c>
      <x:c r="M2772"/>
      <x:c r="N2772"/>
    </x:row>
    <x:row r="2773">
      <x:c r="A2773" t="str">
        <x:v>S Goodridge|2026-03-07</x:v>
      </x:c>
      <x:c r="B2773" s="888" t="n">
        <x:v>46088</x:v>
      </x:c>
      <x:c r="C2773" t="str">
        <x:v>S Goodridge</x:v>
      </x:c>
      <x:c r="D2773" t="str">
        <x:v>Permanent</x:v>
      </x:c>
      <x:c r="E2773" t="str">
        <x:v>Thurrock</x:v>
      </x:c>
      <x:c r="F2773" t="str">
        <x:v>Operative Porter</x:v>
      </x:c>
      <x:c r="G2773" t="str">
        <x:v>400763</x:v>
      </x:c>
      <x:c r="H2773" t="str">
        <x:v>BNP Paribas Limited</x:v>
      </x:c>
      <x:c r="I2773" s="22" t="n">
        <x:v>10.5</x:v>
      </x:c>
      <x:c r="J2773" t="str">
        <x:v>Worked</x:v>
      </x:c>
      <x:c r="K2773" t="str">
        <x:v>Employee 1051; home branch Thurrock; assigned role Operative Porter | Deployment branch: Thurrock | Actual role: Operative Porter | Jobs: 400763 | Customers: BNP Paribas Limited | Actual hours: 10.5; source records: 1</x:v>
      </x:c>
      <x:c r="L2773" t="str">
        <x:v>Include</x:v>
      </x:c>
      <x:c r="M2773"/>
      <x:c r="N2773"/>
    </x:row>
    <x:row r="2774">
      <x:c r="A2774" t="str">
        <x:v>S Goodridge|2026-03-09</x:v>
      </x:c>
      <x:c r="B2774" s="888" t="n">
        <x:v>46090</x:v>
      </x:c>
      <x:c r="C2774" t="str">
        <x:v>S Goodridge</x:v>
      </x:c>
      <x:c r="D2774" t="str">
        <x:v>Permanent</x:v>
      </x:c>
      <x:c r="E2774" t="str">
        <x:v>Thurrock</x:v>
      </x:c>
      <x:c r="F2774" t="str">
        <x:v>Operative Porter</x:v>
      </x:c>
      <x:c r="G2774" t="str">
        <x:v>399535</x:v>
      </x:c>
      <x:c r="H2774" t="str">
        <x:v>Foreign Commonwealth Office</x:v>
      </x:c>
      <x:c r="I2774" s="22" t="n">
        <x:v>10.5</x:v>
      </x:c>
      <x:c r="J2774" t="str">
        <x:v>Worked</x:v>
      </x:c>
      <x:c r="K2774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74" t="str">
        <x:v>Include</x:v>
      </x:c>
      <x:c r="M2774"/>
      <x:c r="N2774"/>
    </x:row>
    <x:row r="2775">
      <x:c r="A2775" t="str">
        <x:v>S Goodridge|2026-03-10</x:v>
      </x:c>
      <x:c r="B2775" s="888" t="n">
        <x:v>46091</x:v>
      </x:c>
      <x:c r="C2775" t="str">
        <x:v>S Goodridge</x:v>
      </x:c>
      <x:c r="D2775" t="str">
        <x:v>Permanent</x:v>
      </x:c>
      <x:c r="E2775" t="str">
        <x:v>Thurrock</x:v>
      </x:c>
      <x:c r="F2775" t="str">
        <x:v>Operative Porter</x:v>
      </x:c>
      <x:c r="G2775" t="str">
        <x:v>399535</x:v>
      </x:c>
      <x:c r="H2775" t="str">
        <x:v>Foreign Commonwealth Office</x:v>
      </x:c>
      <x:c r="I2775" s="22" t="n">
        <x:v>10.5</x:v>
      </x:c>
      <x:c r="J2775" t="str">
        <x:v>Worked</x:v>
      </x:c>
      <x:c r="K2775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75" t="str">
        <x:v>Include</x:v>
      </x:c>
      <x:c r="M2775"/>
      <x:c r="N2775"/>
    </x:row>
    <x:row r="2776">
      <x:c r="A2776" t="str">
        <x:v>S Goodridge|2026-03-11</x:v>
      </x:c>
      <x:c r="B2776" s="888" t="n">
        <x:v>46092</x:v>
      </x:c>
      <x:c r="C2776" t="str">
        <x:v>S Goodridge</x:v>
      </x:c>
      <x:c r="D2776" t="str">
        <x:v>Permanent</x:v>
      </x:c>
      <x:c r="E2776" t="str">
        <x:v>Thurrock</x:v>
      </x:c>
      <x:c r="F2776" t="str">
        <x:v>Operative Porter</x:v>
      </x:c>
      <x:c r="G2776" t="str">
        <x:v>399535</x:v>
      </x:c>
      <x:c r="H2776" t="str">
        <x:v>Foreign Commonwealth Office</x:v>
      </x:c>
      <x:c r="I2776" s="22" t="n">
        <x:v>10.5</x:v>
      </x:c>
      <x:c r="J2776" t="str">
        <x:v>Worked</x:v>
      </x:c>
      <x:c r="K2776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76" t="str">
        <x:v>Include</x:v>
      </x:c>
      <x:c r="M2776"/>
      <x:c r="N2776"/>
    </x:row>
    <x:row r="2777">
      <x:c r="A2777" t="str">
        <x:v>S Goodridge|2026-03-12</x:v>
      </x:c>
      <x:c r="B2777" s="888" t="n">
        <x:v>46093</x:v>
      </x:c>
      <x:c r="C2777" t="str">
        <x:v>S Goodridge</x:v>
      </x:c>
      <x:c r="D2777" t="str">
        <x:v>Permanent</x:v>
      </x:c>
      <x:c r="E2777" t="str">
        <x:v>Thurrock</x:v>
      </x:c>
      <x:c r="F2777" t="str">
        <x:v>Operative Porter</x:v>
      </x:c>
      <x:c r="G2777" t="str">
        <x:v>399535</x:v>
      </x:c>
      <x:c r="H2777" t="str">
        <x:v>Foreign Commonwealth Office</x:v>
      </x:c>
      <x:c r="I2777" s="22" t="n">
        <x:v>10.5</x:v>
      </x:c>
      <x:c r="J2777" t="str">
        <x:v>Worked</x:v>
      </x:c>
      <x:c r="K2777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77" t="str">
        <x:v>Include</x:v>
      </x:c>
      <x:c r="M2777"/>
      <x:c r="N2777"/>
    </x:row>
    <x:row r="2778">
      <x:c r="A2778" t="str">
        <x:v>S Goodridge|2026-03-13</x:v>
      </x:c>
      <x:c r="B2778" s="888" t="n">
        <x:v>46094</x:v>
      </x:c>
      <x:c r="C2778" t="str">
        <x:v>S Goodridge</x:v>
      </x:c>
      <x:c r="D2778" t="str">
        <x:v>Permanent</x:v>
      </x:c>
      <x:c r="E2778" t="str">
        <x:v>Thurrock</x:v>
      </x:c>
      <x:c r="F2778" t="str">
        <x:v>Operative Porter</x:v>
      </x:c>
      <x:c r="G2778" t="str">
        <x:v>399535</x:v>
      </x:c>
      <x:c r="H2778" t="str">
        <x:v>Foreign Commonwealth Office</x:v>
      </x:c>
      <x:c r="I2778" s="22" t="n">
        <x:v>10.5</x:v>
      </x:c>
      <x:c r="J2778" t="str">
        <x:v>Worked</x:v>
      </x:c>
      <x:c r="K2778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78" t="str">
        <x:v>Include</x:v>
      </x:c>
      <x:c r="M2778"/>
      <x:c r="N2778"/>
    </x:row>
    <x:row r="2779">
      <x:c r="A2779" t="str">
        <x:v>S Goodridge|2026-03-14</x:v>
      </x:c>
      <x:c r="B2779" s="888" t="n">
        <x:v>46095</x:v>
      </x:c>
      <x:c r="C2779" t="str">
        <x:v>S Goodridge</x:v>
      </x:c>
      <x:c r="D2779" t="str">
        <x:v>Permanent</x:v>
      </x:c>
      <x:c r="E2779" t="str">
        <x:v>Thurrock</x:v>
      </x:c>
      <x:c r="F2779" t="str">
        <x:v>Operative Porter</x:v>
      </x:c>
      <x:c r="G2779" t="str">
        <x:v>396207</x:v>
      </x:c>
      <x:c r="H2779" t="str">
        <x:v>Linklaters LLP</x:v>
      </x:c>
      <x:c r="I2779" s="22" t="n">
        <x:v>8</x:v>
      </x:c>
      <x:c r="J2779" t="str">
        <x:v>Worked</x:v>
      </x:c>
      <x:c r="K2779" t="str">
        <x:v>Employee 1051; home branch Thurrock; assigned role Operative Porter | Deployment branch: Thurrock | Actual role: Operative Porter | Jobs: 396207 | Customers: Linklaters LLP | Actual hours: 8.0; source records: 1</x:v>
      </x:c>
      <x:c r="L2779" t="str">
        <x:v>Include</x:v>
      </x:c>
      <x:c r="M2779"/>
      <x:c r="N2779"/>
    </x:row>
    <x:row r="2780">
      <x:c r="A2780" t="str">
        <x:v>S Goodridge|2026-03-16</x:v>
      </x:c>
      <x:c r="B2780" s="888" t="n">
        <x:v>46097</x:v>
      </x:c>
      <x:c r="C2780" t="str">
        <x:v>S Goodridge</x:v>
      </x:c>
      <x:c r="D2780" t="str">
        <x:v>Permanent</x:v>
      </x:c>
      <x:c r="E2780" t="str">
        <x:v>Thurrock</x:v>
      </x:c>
      <x:c r="F2780" t="str">
        <x:v>Operative Porter</x:v>
      </x:c>
      <x:c r="G2780" t="str">
        <x:v>399535</x:v>
      </x:c>
      <x:c r="H2780" t="str">
        <x:v>Foreign Commonwealth Office</x:v>
      </x:c>
      <x:c r="I2780" s="22" t="n">
        <x:v>10.5</x:v>
      </x:c>
      <x:c r="J2780" t="str">
        <x:v>Worked</x:v>
      </x:c>
      <x:c r="K2780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80" t="str">
        <x:v>Include</x:v>
      </x:c>
      <x:c r="M2780"/>
      <x:c r="N2780"/>
    </x:row>
    <x:row r="2781">
      <x:c r="A2781" t="str">
        <x:v>S Goodridge|2026-03-17</x:v>
      </x:c>
      <x:c r="B2781" s="888" t="n">
        <x:v>46098</x:v>
      </x:c>
      <x:c r="C2781" t="str">
        <x:v>S Goodridge</x:v>
      </x:c>
      <x:c r="D2781" t="str">
        <x:v>Permanent</x:v>
      </x:c>
      <x:c r="E2781" t="str">
        <x:v>Thurrock</x:v>
      </x:c>
      <x:c r="F2781" t="str">
        <x:v>Operative Porter</x:v>
      </x:c>
      <x:c r="G2781" t="str">
        <x:v>399535</x:v>
      </x:c>
      <x:c r="H2781" t="str">
        <x:v>Foreign Commonwealth Office</x:v>
      </x:c>
      <x:c r="I2781" s="22" t="n">
        <x:v>10.5</x:v>
      </x:c>
      <x:c r="J2781" t="str">
        <x:v>Worked</x:v>
      </x:c>
      <x:c r="K2781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81" t="str">
        <x:v>Include</x:v>
      </x:c>
      <x:c r="M2781"/>
      <x:c r="N2781"/>
    </x:row>
    <x:row r="2782">
      <x:c r="A2782" t="str">
        <x:v>S Goodridge|2026-03-18</x:v>
      </x:c>
      <x:c r="B2782" s="888" t="n">
        <x:v>46099</x:v>
      </x:c>
      <x:c r="C2782" t="str">
        <x:v>S Goodridge</x:v>
      </x:c>
      <x:c r="D2782" t="str">
        <x:v>Permanent</x:v>
      </x:c>
      <x:c r="E2782" t="str">
        <x:v>Thurrock</x:v>
      </x:c>
      <x:c r="F2782" t="str">
        <x:v>Operative Porter</x:v>
      </x:c>
      <x:c r="G2782" t="str">
        <x:v>399535</x:v>
      </x:c>
      <x:c r="H2782" t="str">
        <x:v>Foreign Commonwealth Office</x:v>
      </x:c>
      <x:c r="I2782" s="22" t="n">
        <x:v>10.5</x:v>
      </x:c>
      <x:c r="J2782" t="str">
        <x:v>Worked</x:v>
      </x:c>
      <x:c r="K2782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82" t="str">
        <x:v>Include</x:v>
      </x:c>
      <x:c r="M2782"/>
      <x:c r="N2782"/>
    </x:row>
    <x:row r="2783">
      <x:c r="A2783" t="str">
        <x:v>S Goodridge|2026-03-19</x:v>
      </x:c>
      <x:c r="B2783" s="888" t="n">
        <x:v>46100</x:v>
      </x:c>
      <x:c r="C2783" t="str">
        <x:v>S Goodridge</x:v>
      </x:c>
      <x:c r="D2783" t="str">
        <x:v>Permanent</x:v>
      </x:c>
      <x:c r="E2783" t="str">
        <x:v>Thurrock</x:v>
      </x:c>
      <x:c r="F2783" t="str">
        <x:v>Operative Porter</x:v>
      </x:c>
      <x:c r="G2783" t="str">
        <x:v>399535</x:v>
      </x:c>
      <x:c r="H2783" t="str">
        <x:v>Foreign Commonwealth Office</x:v>
      </x:c>
      <x:c r="I2783" s="22" t="n">
        <x:v>10.5</x:v>
      </x:c>
      <x:c r="J2783" t="str">
        <x:v>Worked</x:v>
      </x:c>
      <x:c r="K2783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83" t="str">
        <x:v>Include</x:v>
      </x:c>
      <x:c r="M2783"/>
      <x:c r="N2783"/>
    </x:row>
    <x:row r="2784">
      <x:c r="A2784" t="str">
        <x:v>S Goodridge|2026-03-20</x:v>
      </x:c>
      <x:c r="B2784" s="888" t="n">
        <x:v>46101</x:v>
      </x:c>
      <x:c r="C2784" t="str">
        <x:v>S Goodridge</x:v>
      </x:c>
      <x:c r="D2784" t="str">
        <x:v>Permanent</x:v>
      </x:c>
      <x:c r="E2784" t="str">
        <x:v>Thurrock</x:v>
      </x:c>
      <x:c r="F2784" t="str">
        <x:v>Operative Porter</x:v>
      </x:c>
      <x:c r="G2784" t="str">
        <x:v>399535</x:v>
      </x:c>
      <x:c r="H2784" t="str">
        <x:v>Foreign Commonwealth Office</x:v>
      </x:c>
      <x:c r="I2784" s="22" t="n">
        <x:v>10.5</x:v>
      </x:c>
      <x:c r="J2784" t="str">
        <x:v>Worked</x:v>
      </x:c>
      <x:c r="K2784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84" t="str">
        <x:v>Include</x:v>
      </x:c>
      <x:c r="M2784"/>
      <x:c r="N2784"/>
    </x:row>
    <x:row r="2785">
      <x:c r="A2785" t="str">
        <x:v>S Goodridge|2026-03-21</x:v>
      </x:c>
      <x:c r="B2785" s="888" t="n">
        <x:v>46102</x:v>
      </x:c>
      <x:c r="C2785" t="str">
        <x:v>S Goodridge</x:v>
      </x:c>
      <x:c r="D2785" t="str">
        <x:v>Permanent</x:v>
      </x:c>
      <x:c r="E2785" t="str">
        <x:v>Thurrock</x:v>
      </x:c>
      <x:c r="F2785" t="str">
        <x:v>Operative Porter</x:v>
      </x:c>
      <x:c r="G2785" t="str">
        <x:v>400396</x:v>
      </x:c>
      <x:c r="H2785" t="str">
        <x:v>Foreign Commonwealth Office</x:v>
      </x:c>
      <x:c r="I2785" s="22" t="n">
        <x:v>8.5</x:v>
      </x:c>
      <x:c r="J2785" t="str">
        <x:v>Worked</x:v>
      </x:c>
      <x:c r="K2785" t="str">
        <x:v>Employee 1051; home branch Thurrock; assigned role Operative Porter | Deployment branch: Thurrock | Actual role: Operative Skilled | Jobs: 400396 | Customers: Foreign Commonwealth Office | Actual hours: 8.5; source records: 1</x:v>
      </x:c>
      <x:c r="L2785" t="str">
        <x:v>Include</x:v>
      </x:c>
      <x:c r="M2785"/>
      <x:c r="N2785"/>
    </x:row>
    <x:row r="2786">
      <x:c r="A2786" t="str">
        <x:v>S Goodridge|2026-03-23</x:v>
      </x:c>
      <x:c r="B2786" s="888" t="n">
        <x:v>46104</x:v>
      </x:c>
      <x:c r="C2786" t="str">
        <x:v>S Goodridge</x:v>
      </x:c>
      <x:c r="D2786" t="str">
        <x:v>Permanent</x:v>
      </x:c>
      <x:c r="E2786" t="str">
        <x:v>Thurrock</x:v>
      </x:c>
      <x:c r="F2786" t="str">
        <x:v>Operative Porter</x:v>
      </x:c>
      <x:c r="G2786" t="str">
        <x:v>399535</x:v>
      </x:c>
      <x:c r="H2786" t="str">
        <x:v>Foreign Commonwealth Office</x:v>
      </x:c>
      <x:c r="I2786" s="22" t="n">
        <x:v>10.5</x:v>
      </x:c>
      <x:c r="J2786" t="str">
        <x:v>Worked</x:v>
      </x:c>
      <x:c r="K2786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86" t="str">
        <x:v>Include</x:v>
      </x:c>
      <x:c r="M2786"/>
      <x:c r="N2786"/>
    </x:row>
    <x:row r="2787">
      <x:c r="A2787" t="str">
        <x:v>S Goodridge|2026-03-24</x:v>
      </x:c>
      <x:c r="B2787" s="888" t="n">
        <x:v>46105</x:v>
      </x:c>
      <x:c r="C2787" t="str">
        <x:v>S Goodridge</x:v>
      </x:c>
      <x:c r="D2787" t="str">
        <x:v>Permanent</x:v>
      </x:c>
      <x:c r="E2787" t="str">
        <x:v>Thurrock</x:v>
      </x:c>
      <x:c r="F2787" t="str">
        <x:v>Operative Porter</x:v>
      </x:c>
      <x:c r="G2787" t="str">
        <x:v>399535</x:v>
      </x:c>
      <x:c r="H2787" t="str">
        <x:v>Foreign Commonwealth Office</x:v>
      </x:c>
      <x:c r="I2787" s="22" t="n">
        <x:v>10.5</x:v>
      </x:c>
      <x:c r="J2787" t="str">
        <x:v>Worked</x:v>
      </x:c>
      <x:c r="K2787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87" t="str">
        <x:v>Include</x:v>
      </x:c>
      <x:c r="M2787"/>
      <x:c r="N2787"/>
    </x:row>
    <x:row r="2788">
      <x:c r="A2788" t="str">
        <x:v>S Goodridge|2026-03-25</x:v>
      </x:c>
      <x:c r="B2788" s="888" t="n">
        <x:v>46106</x:v>
      </x:c>
      <x:c r="C2788" t="str">
        <x:v>S Goodridge</x:v>
      </x:c>
      <x:c r="D2788" t="str">
        <x:v>Permanent</x:v>
      </x:c>
      <x:c r="E2788" t="str">
        <x:v>Thurrock</x:v>
      </x:c>
      <x:c r="F2788" t="str">
        <x:v>Operative Porter</x:v>
      </x:c>
      <x:c r="G2788" t="str">
        <x:v>399535</x:v>
      </x:c>
      <x:c r="H2788" t="str">
        <x:v>Foreign Commonwealth Office</x:v>
      </x:c>
      <x:c r="I2788" s="22" t="n">
        <x:v>10.5</x:v>
      </x:c>
      <x:c r="J2788" t="str">
        <x:v>Worked</x:v>
      </x:c>
      <x:c r="K2788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88" t="str">
        <x:v>Include</x:v>
      </x:c>
      <x:c r="M2788"/>
      <x:c r="N2788"/>
    </x:row>
    <x:row r="2789">
      <x:c r="A2789" t="str">
        <x:v>S Goodridge|2026-03-26</x:v>
      </x:c>
      <x:c r="B2789" s="888" t="n">
        <x:v>46107</x:v>
      </x:c>
      <x:c r="C2789" t="str">
        <x:v>S Goodridge</x:v>
      </x:c>
      <x:c r="D2789" t="str">
        <x:v>Permanent</x:v>
      </x:c>
      <x:c r="E2789" t="str">
        <x:v>Thurrock</x:v>
      </x:c>
      <x:c r="F2789" t="str">
        <x:v>Operative Porter</x:v>
      </x:c>
      <x:c r="G2789" t="str">
        <x:v>399535</x:v>
      </x:c>
      <x:c r="H2789" t="str">
        <x:v>Foreign Commonwealth Office</x:v>
      </x:c>
      <x:c r="I2789" s="22" t="n">
        <x:v>10.5</x:v>
      </x:c>
      <x:c r="J2789" t="str">
        <x:v>Worked</x:v>
      </x:c>
      <x:c r="K2789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89" t="str">
        <x:v>Include</x:v>
      </x:c>
      <x:c r="M2789"/>
      <x:c r="N2789"/>
    </x:row>
    <x:row r="2790">
      <x:c r="A2790" t="str">
        <x:v>S Goodridge|2026-03-27</x:v>
      </x:c>
      <x:c r="B2790" s="888" t="n">
        <x:v>46108</x:v>
      </x:c>
      <x:c r="C2790" t="str">
        <x:v>S Goodridge</x:v>
      </x:c>
      <x:c r="D2790" t="str">
        <x:v>Permanent</x:v>
      </x:c>
      <x:c r="E2790" t="str">
        <x:v>Thurrock</x:v>
      </x:c>
      <x:c r="F2790" t="str">
        <x:v>Operative Porter</x:v>
      </x:c>
      <x:c r="G2790" t="str">
        <x:v>399535</x:v>
      </x:c>
      <x:c r="H2790" t="str">
        <x:v>Foreign Commonwealth Office</x:v>
      </x:c>
      <x:c r="I2790" s="22" t="n">
        <x:v>10.5</x:v>
      </x:c>
      <x:c r="J2790" t="str">
        <x:v>Worked</x:v>
      </x:c>
      <x:c r="K2790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90" t="str">
        <x:v>Include</x:v>
      </x:c>
      <x:c r="M2790"/>
      <x:c r="N2790"/>
    </x:row>
    <x:row r="2791">
      <x:c r="A2791" t="str">
        <x:v>S Goodridge|2026-03-28</x:v>
      </x:c>
      <x:c r="B2791" s="888" t="n">
        <x:v>46109</x:v>
      </x:c>
      <x:c r="C2791" t="str">
        <x:v>S Goodridge</x:v>
      </x:c>
      <x:c r="D2791" t="str">
        <x:v>Permanent</x:v>
      </x:c>
      <x:c r="E2791" t="str">
        <x:v>Thurrock</x:v>
      </x:c>
      <x:c r="F2791" t="str">
        <x:v>Operative Porter</x:v>
      </x:c>
      <x:c r="G2791" t="str">
        <x:v>401259</x:v>
      </x:c>
      <x:c r="H2791" t="str">
        <x:v>Foreign Commonwealth Office</x:v>
      </x:c>
      <x:c r="I2791" s="22" t="n">
        <x:v>8.5</x:v>
      </x:c>
      <x:c r="J2791" t="str">
        <x:v>Worked</x:v>
      </x:c>
      <x:c r="K2791" t="str">
        <x:v>Employee 1051; home branch Thurrock; assigned role Operative Porter | Deployment branch: Thurrock | Actual role: Operative Skilled | Jobs: 401259 | Customers: Foreign Commonwealth Office | Actual hours: 8.5; source records: 1</x:v>
      </x:c>
      <x:c r="L2791" t="str">
        <x:v>Include</x:v>
      </x:c>
      <x:c r="M2791"/>
      <x:c r="N2791"/>
    </x:row>
    <x:row r="2792">
      <x:c r="A2792" t="str">
        <x:v>S Goodridge|2026-03-30</x:v>
      </x:c>
      <x:c r="B2792" s="888" t="n">
        <x:v>46111</x:v>
      </x:c>
      <x:c r="C2792" t="str">
        <x:v>S Goodridge</x:v>
      </x:c>
      <x:c r="D2792" t="str">
        <x:v>Permanent</x:v>
      </x:c>
      <x:c r="E2792" t="str">
        <x:v>Thurrock</x:v>
      </x:c>
      <x:c r="F2792" t="str">
        <x:v>Operative Porter</x:v>
      </x:c>
      <x:c r="G2792" t="str">
        <x:v>399535</x:v>
      </x:c>
      <x:c r="H2792" t="str">
        <x:v>Foreign Commonwealth Office</x:v>
      </x:c>
      <x:c r="I2792" s="22" t="n">
        <x:v>11</x:v>
      </x:c>
      <x:c r="J2792" t="str">
        <x:v>Worked</x:v>
      </x:c>
      <x:c r="K2792" t="str">
        <x:v>Employee 1051; home branch Thurrock; assigned role Operative Porter | Deployment branch: Thurrock | Actual role: Operative Porter | Jobs: 399535 | Customers: Foreign Commonwealth Office | Actual hours: 11.0; source records: 1</x:v>
      </x:c>
      <x:c r="L2792" t="str">
        <x:v>Include</x:v>
      </x:c>
      <x:c r="M2792"/>
      <x:c r="N2792"/>
    </x:row>
    <x:row r="2793">
      <x:c r="A2793" t="str">
        <x:v>S Goodridge|2026-03-31</x:v>
      </x:c>
      <x:c r="B2793" s="888" t="n">
        <x:v>46112</x:v>
      </x:c>
      <x:c r="C2793" t="str">
        <x:v>S Goodridge</x:v>
      </x:c>
      <x:c r="D2793" t="str">
        <x:v>Permanent</x:v>
      </x:c>
      <x:c r="E2793" t="str">
        <x:v>Thurrock</x:v>
      </x:c>
      <x:c r="F2793" t="str">
        <x:v>Operative Porter</x:v>
      </x:c>
      <x:c r="G2793" t="str">
        <x:v>399535</x:v>
      </x:c>
      <x:c r="H2793" t="str">
        <x:v>Foreign Commonwealth Office</x:v>
      </x:c>
      <x:c r="I2793" s="22" t="n">
        <x:v>11</x:v>
      </x:c>
      <x:c r="J2793" t="str">
        <x:v>Worked</x:v>
      </x:c>
      <x:c r="K2793" t="str">
        <x:v>Employee 1051; home branch Thurrock; assigned role Operative Porter | Deployment branch: Thurrock | Actual role: Operative Porter | Jobs: 399535 | Customers: Foreign Commonwealth Office | Actual hours: 11.0; source records: 1</x:v>
      </x:c>
      <x:c r="L2793" t="str">
        <x:v>Include</x:v>
      </x:c>
      <x:c r="M2793"/>
      <x:c r="N2793"/>
    </x:row>
    <x:row r="2794">
      <x:c r="A2794" t="str">
        <x:v>S Holroyd|2026-03-02</x:v>
      </x:c>
      <x:c r="B2794" s="888" t="n">
        <x:v>46083</x:v>
      </x:c>
      <x:c r="C2794" t="str">
        <x:v>S Holroyd</x:v>
      </x:c>
      <x:c r="D2794" t="str">
        <x:v>Permanent</x:v>
      </x:c>
      <x:c r="E2794" t="str">
        <x:v>Croydon</x:v>
      </x:c>
      <x:c r="F2794" t="str">
        <x:v>Operative Skilled</x:v>
      </x:c>
      <x:c r="G2794" t="str">
        <x:v>400567A</x:v>
      </x:c>
      <x:c r="H2794" t="str">
        <x:v>Network Rail</x:v>
      </x:c>
      <x:c r="I2794" s="22" t="n">
        <x:v>7</x:v>
      </x:c>
      <x:c r="J2794" t="str">
        <x:v>Worked</x:v>
      </x:c>
      <x:c r="K2794" t="str">
        <x:v>Employee 1865; home branch Croydon; assigned role Operative Skilled | Deployment branch: Croydon | Actual role: Operative Skilled | Jobs: 400567A | Customers: Network Rail | Actual hours: 7.0; source records: 1</x:v>
      </x:c>
      <x:c r="L2794" t="str">
        <x:v>Include</x:v>
      </x:c>
      <x:c r="M2794"/>
      <x:c r="N2794"/>
    </x:row>
    <x:row r="2795">
      <x:c r="A2795" t="str">
        <x:v>S Holroyd|2026-03-03</x:v>
      </x:c>
      <x:c r="B2795" s="888" t="n">
        <x:v>46084</x:v>
      </x:c>
      <x:c r="C2795" t="str">
        <x:v>S Holroyd</x:v>
      </x:c>
      <x:c r="D2795" t="str">
        <x:v>Permanent</x:v>
      </x:c>
      <x:c r="E2795" t="str">
        <x:v>Croydon</x:v>
      </x:c>
      <x:c r="F2795" t="str">
        <x:v>Operative Skilled</x:v>
      </x:c>
      <x:c r="G2795" t="str">
        <x:v>400378</x:v>
      </x:c>
      <x:c r="H2795" t="str">
        <x:v>Avantor ( CROYDON MARCH 2026 )</x:v>
      </x:c>
      <x:c r="I2795" s="22" t="n">
        <x:v>5.5</x:v>
      </x:c>
      <x:c r="J2795" t="str">
        <x:v>Worked</x:v>
      </x:c>
      <x:c r="K2795" t="str">
        <x:v>Employee 1865; home branch Croydon; assigned role Operative Skilled | Deployment branch: Cambridge | Actual role: Operative Porter | Jobs: 400378 | Customers: Avantor ( CROYDON MARCH 2026 ) | Actual hours: 5.5; source records: 1</x:v>
      </x:c>
      <x:c r="L2795" t="str">
        <x:v>Include</x:v>
      </x:c>
      <x:c r="M2795"/>
      <x:c r="N2795"/>
    </x:row>
    <x:row r="2796">
      <x:c r="A2796" t="str">
        <x:v>S Holroyd|2026-03-04</x:v>
      </x:c>
      <x:c r="B2796" s="888" t="n">
        <x:v>46085</x:v>
      </x:c>
      <x:c r="C2796" t="str">
        <x:v>S Holroyd</x:v>
      </x:c>
      <x:c r="D2796" t="str">
        <x:v>Permanent</x:v>
      </x:c>
      <x:c r="E2796" t="str">
        <x:v>Croydon</x:v>
      </x:c>
      <x:c r="F2796" t="str">
        <x:v>Operative Skilled</x:v>
      </x:c>
      <x:c r="G2796" t="str">
        <x:v>392752</x:v>
      </x:c>
      <x:c r="H2796" t="str">
        <x:v>Bromley Central Library</x:v>
      </x:c>
      <x:c r="I2796" s="22" t="n">
        <x:v>8.5</x:v>
      </x:c>
      <x:c r="J2796" t="str">
        <x:v>Worked</x:v>
      </x:c>
      <x:c r="K2796" t="str">
        <x:v>Employee 1865; home branch Croydon; assigned role Operative Skilled | Deployment branch: Croydon | Actual role: Operative Skilled | Jobs: 392752 | Customers: Bromley Central Library | Actual hours: 8.5; source records: 1</x:v>
      </x:c>
      <x:c r="L2796" t="str">
        <x:v>Include</x:v>
      </x:c>
      <x:c r="M2796"/>
      <x:c r="N2796"/>
    </x:row>
    <x:row r="2797">
      <x:c r="A2797" t="str">
        <x:v>S Holroyd|2026-03-05</x:v>
      </x:c>
      <x:c r="B2797" s="888" t="n">
        <x:v>46086</x:v>
      </x:c>
      <x:c r="C2797" t="str">
        <x:v>S Holroyd</x:v>
      </x:c>
      <x:c r="D2797" t="str">
        <x:v>Permanent</x:v>
      </x:c>
      <x:c r="E2797" t="str">
        <x:v>Croydon</x:v>
      </x:c>
      <x:c r="F2797" t="str">
        <x:v>Operative Skilled</x:v>
      </x:c>
      <x:c r="G2797"/>
      <x:c r="H2797"/>
      <x:c r="I2797" s="22" t="n">
        <x:v>0</x:v>
      </x:c>
      <x:c r="J2797" t="str">
        <x:v>Annual leave</x:v>
      </x:c>
      <x:c r="K2797" t="str">
        <x:v>Employee 1865; home branch Croydon; assigned role Operative Skilled | Leave: Annual Leave (Hours) | Leave calendar basis: Variable-pattern period</x:v>
      </x:c>
      <x:c r="L2797" t="str">
        <x:v>Include</x:v>
      </x:c>
      <x:c r="M2797"/>
      <x:c r="N2797"/>
    </x:row>
    <x:row r="2798">
      <x:c r="A2798" t="str">
        <x:v>S Holroyd|2026-03-06</x:v>
      </x:c>
      <x:c r="B2798" s="888" t="n">
        <x:v>46087</x:v>
      </x:c>
      <x:c r="C2798" t="str">
        <x:v>S Holroyd</x:v>
      </x:c>
      <x:c r="D2798" t="str">
        <x:v>Permanent</x:v>
      </x:c>
      <x:c r="E2798" t="str">
        <x:v>Croydon</x:v>
      </x:c>
      <x:c r="F2798" t="str">
        <x:v>Operative Skilled</x:v>
      </x:c>
      <x:c r="G2798" t="str">
        <x:v>400491</x:v>
      </x:c>
      <x:c r="H2798" t="str">
        <x:v>Noor/Mr Zakeriya</x:v>
      </x:c>
      <x:c r="I2798" s="22" t="n">
        <x:v>5</x:v>
      </x:c>
      <x:c r="J2798" t="str">
        <x:v>Worked</x:v>
      </x:c>
      <x:c r="K2798" t="str">
        <x:v>Employee 1865; home branch Croydon; assigned role Operative Skilled | Deployment branch: Thurrock | Actual role: Operative Skilled | Jobs: 400491 | Customers: Noor/Mr Zakeriya | Actual hours: 5.0; source records: 1</x:v>
      </x:c>
      <x:c r="L2798" t="str">
        <x:v>Include</x:v>
      </x:c>
      <x:c r="M2798"/>
      <x:c r="N2798"/>
    </x:row>
    <x:row r="2799">
      <x:c r="A2799" t="str">
        <x:v>S Holroyd|2026-03-09</x:v>
      </x:c>
      <x:c r="B2799" s="888" t="n">
        <x:v>46090</x:v>
      </x:c>
      <x:c r="C2799" t="str">
        <x:v>S Holroyd</x:v>
      </x:c>
      <x:c r="D2799" t="str">
        <x:v>Permanent</x:v>
      </x:c>
      <x:c r="E2799" t="str">
        <x:v>Croydon</x:v>
      </x:c>
      <x:c r="F2799" t="str">
        <x:v>Operative Skilled</x:v>
      </x:c>
      <x:c r="G2799" t="str">
        <x:v>400583</x:v>
      </x:c>
      <x:c r="H2799" t="str">
        <x:v>RSM</x:v>
      </x:c>
      <x:c r="I2799" s="22" t="n">
        <x:v>5</x:v>
      </x:c>
      <x:c r="J2799" t="str">
        <x:v>Worked</x:v>
      </x:c>
      <x:c r="K2799" t="str">
        <x:v>Employee 1865; home branch Croydon; assigned role Operative Skilled | Deployment branch: Croydon | Actual role: Operative Skilled | Jobs: 400583 | Customers: RSM | Actual hours: 5.0; source records: 1</x:v>
      </x:c>
      <x:c r="L2799" t="str">
        <x:v>Include</x:v>
      </x:c>
      <x:c r="M2799"/>
      <x:c r="N2799"/>
    </x:row>
    <x:row r="2800">
      <x:c r="A2800" t="str">
        <x:v>S Holroyd|2026-03-10</x:v>
      </x:c>
      <x:c r="B2800" s="888" t="n">
        <x:v>46091</x:v>
      </x:c>
      <x:c r="C2800" t="str">
        <x:v>S Holroyd</x:v>
      </x:c>
      <x:c r="D2800" t="str">
        <x:v>Permanent</x:v>
      </x:c>
      <x:c r="E2800" t="str">
        <x:v>Croydon</x:v>
      </x:c>
      <x:c r="F2800" t="str">
        <x:v>Operative Skilled</x:v>
      </x:c>
      <x:c r="G2800" t="str">
        <x:v>400824</x:v>
      </x:c>
      <x:c r="H2800" t="str">
        <x:v>Adecco Group</x:v>
      </x:c>
      <x:c r="I2800" s="22" t="n">
        <x:v>5.5</x:v>
      </x:c>
      <x:c r="J2800" t="str">
        <x:v>Worked</x:v>
      </x:c>
      <x:c r="K2800" t="str">
        <x:v>Employee 1865; home branch Croydon; assigned role Operative Skilled | Deployment branch: Croydon | Actual role: Operative Skilled | Jobs: 400824 | Customers: Adecco Group | Actual hours: 5.5; source records: 1</x:v>
      </x:c>
      <x:c r="L2800" t="str">
        <x:v>Include</x:v>
      </x:c>
      <x:c r="M2800"/>
      <x:c r="N2800"/>
    </x:row>
    <x:row r="2801">
      <x:c r="A2801" t="str">
        <x:v>S Holroyd|2026-03-11</x:v>
      </x:c>
      <x:c r="B2801" s="888" t="n">
        <x:v>46092</x:v>
      </x:c>
      <x:c r="C2801" t="str">
        <x:v>S Holroyd</x:v>
      </x:c>
      <x:c r="D2801" t="str">
        <x:v>Permanent</x:v>
      </x:c>
      <x:c r="E2801" t="str">
        <x:v>Croydon</x:v>
      </x:c>
      <x:c r="F2801" t="str">
        <x:v>Operative Skilled</x:v>
      </x:c>
      <x:c r="G2801" t="str">
        <x:v>399110</x:v>
      </x:c>
      <x:c r="H2801" t="str">
        <x:v>Network Rail</x:v>
      </x:c>
      <x:c r="I2801" s="22" t="n">
        <x:v>8</x:v>
      </x:c>
      <x:c r="J2801" t="str">
        <x:v>Worked</x:v>
      </x:c>
      <x:c r="K2801" t="str">
        <x:v>Employee 1865; home branch Croydon; assigned role Operative Skilled | Deployment branch: Croydon | Actual role: Operative Skilled | Jobs: 399110 | Customers: Network Rail | Actual hours: 8.0; source records: 1</x:v>
      </x:c>
      <x:c r="L2801" t="str">
        <x:v>Include</x:v>
      </x:c>
      <x:c r="M2801"/>
      <x:c r="N2801"/>
    </x:row>
    <x:row r="2802">
      <x:c r="A2802" t="str">
        <x:v>S Holroyd|2026-03-12</x:v>
      </x:c>
      <x:c r="B2802" s="888" t="n">
        <x:v>46093</x:v>
      </x:c>
      <x:c r="C2802" t="str">
        <x:v>S Holroyd</x:v>
      </x:c>
      <x:c r="D2802" t="str">
        <x:v>Permanent</x:v>
      </x:c>
      <x:c r="E2802" t="str">
        <x:v>Croydon</x:v>
      </x:c>
      <x:c r="F2802" t="str">
        <x:v>Operative Skilled</x:v>
      </x:c>
      <x:c r="G2802" t="str">
        <x:v>400187</x:v>
      </x:c>
      <x:c r="H2802" t="str">
        <x:v>Adecco Group</x:v>
      </x:c>
      <x:c r="I2802" s="22" t="n">
        <x:v>7.5</x:v>
      </x:c>
      <x:c r="J2802" t="str">
        <x:v>Worked</x:v>
      </x:c>
      <x:c r="K2802" t="str">
        <x:v>Employee 1865; home branch Croydon; assigned role Operative Skilled | Deployment branch: Croydon | Actual role: Operative Skilled | Jobs: 400187 | Customers: Adecco Group | Actual hours: 7.5; source records: 1</x:v>
      </x:c>
      <x:c r="L2802" t="str">
        <x:v>Include</x:v>
      </x:c>
      <x:c r="M2802"/>
      <x:c r="N2802"/>
    </x:row>
    <x:row r="2803">
      <x:c r="A2803" t="str">
        <x:v>S Holroyd|2026-03-13</x:v>
      </x:c>
      <x:c r="B2803" s="888" t="n">
        <x:v>46094</x:v>
      </x:c>
      <x:c r="C2803" t="str">
        <x:v>S Holroyd</x:v>
      </x:c>
      <x:c r="D2803" t="str">
        <x:v>Permanent</x:v>
      </x:c>
      <x:c r="E2803" t="str">
        <x:v>Croydon</x:v>
      </x:c>
      <x:c r="F2803" t="str">
        <x:v>Operative Skilled</x:v>
      </x:c>
      <x:c r="G2803" t="str">
        <x:v>400378</x:v>
      </x:c>
      <x:c r="H2803" t="str">
        <x:v>Avantor ( CROYDON MARCH 2026 )</x:v>
      </x:c>
      <x:c r="I2803" s="22" t="n">
        <x:v>5.5</x:v>
      </x:c>
      <x:c r="J2803" t="str">
        <x:v>Worked</x:v>
      </x:c>
      <x:c r="K2803" t="str">
        <x:v>Employee 1865; home branch Croydon; assigned role Operative Skilled | Deployment branch: Cambridge | Actual role: Operative Skilled | Jobs: 400378 | Customers: Avantor ( CROYDON MARCH 2026 ) | Actual hours: 5.5; source records: 1</x:v>
      </x:c>
      <x:c r="L2803" t="str">
        <x:v>Include</x:v>
      </x:c>
      <x:c r="M2803"/>
      <x:c r="N2803"/>
    </x:row>
    <x:row r="2804">
      <x:c r="A2804" t="str">
        <x:v>S Holroyd|2026-03-16</x:v>
      </x:c>
      <x:c r="B2804" s="888" t="n">
        <x:v>46097</x:v>
      </x:c>
      <x:c r="C2804" t="str">
        <x:v>S Holroyd</x:v>
      </x:c>
      <x:c r="D2804" t="str">
        <x:v>Permanent</x:v>
      </x:c>
      <x:c r="E2804" t="str">
        <x:v>Croydon</x:v>
      </x:c>
      <x:c r="F2804" t="str">
        <x:v>Operative Skilled</x:v>
      </x:c>
      <x:c r="G2804" t="str">
        <x:v>392752</x:v>
      </x:c>
      <x:c r="H2804" t="str">
        <x:v>Bromley Central Library</x:v>
      </x:c>
      <x:c r="I2804" s="22" t="n">
        <x:v>7.5</x:v>
      </x:c>
      <x:c r="J2804" t="str">
        <x:v>Worked</x:v>
      </x:c>
      <x:c r="K2804" t="str">
        <x:v>Employee 1865; home branch Croydon; assigned role Operative Skilled | Deployment branch: Croydon | Actual role: Operative Skilled | Jobs: 392752 | Customers: Bromley Central Library | Actual hours: 7.5; source records: 1</x:v>
      </x:c>
      <x:c r="L2804" t="str">
        <x:v>Include</x:v>
      </x:c>
      <x:c r="M2804"/>
      <x:c r="N2804"/>
    </x:row>
    <x:row r="2805">
      <x:c r="A2805" t="str">
        <x:v>S Holroyd|2026-03-18</x:v>
      </x:c>
      <x:c r="B2805" s="888" t="n">
        <x:v>46099</x:v>
      </x:c>
      <x:c r="C2805" t="str">
        <x:v>S Holroyd</x:v>
      </x:c>
      <x:c r="D2805" t="str">
        <x:v>Permanent</x:v>
      </x:c>
      <x:c r="E2805" t="str">
        <x:v>Croydon</x:v>
      </x:c>
      <x:c r="F2805" t="str">
        <x:v>Operative Skilled</x:v>
      </x:c>
      <x:c r="G2805" t="str">
        <x:v>392752</x:v>
      </x:c>
      <x:c r="H2805" t="str">
        <x:v>Bromley Central Library</x:v>
      </x:c>
      <x:c r="I2805" s="22" t="n">
        <x:v>9.5</x:v>
      </x:c>
      <x:c r="J2805" t="str">
        <x:v>Worked</x:v>
      </x:c>
      <x:c r="K2805" t="str">
        <x:v>Employee 1865; home branch Croydon; assigned role Operative Skilled | Deployment branch: Croydon | Actual role: Operative Skilled | Jobs: 392752 | Customers: Bromley Central Library | Actual hours: 9.5; source records: 1</x:v>
      </x:c>
      <x:c r="L2805" t="str">
        <x:v>Include</x:v>
      </x:c>
      <x:c r="M2805"/>
      <x:c r="N2805"/>
    </x:row>
    <x:row r="2806">
      <x:c r="A2806" t="str">
        <x:v>S Holroyd|2026-03-19</x:v>
      </x:c>
      <x:c r="B2806" s="888" t="n">
        <x:v>46100</x:v>
      </x:c>
      <x:c r="C2806" t="str">
        <x:v>S Holroyd</x:v>
      </x:c>
      <x:c r="D2806" t="str">
        <x:v>Permanent</x:v>
      </x:c>
      <x:c r="E2806" t="str">
        <x:v>Croydon</x:v>
      </x:c>
      <x:c r="F2806" t="str">
        <x:v>Operative Skilled</x:v>
      </x:c>
      <x:c r="G2806" t="str">
        <x:v>400541</x:v>
      </x:c>
      <x:c r="H2806" t="str">
        <x:v>British Telecom</x:v>
      </x:c>
      <x:c r="I2806" s="22" t="n">
        <x:v>6.5</x:v>
      </x:c>
      <x:c r="J2806" t="str">
        <x:v>Worked</x:v>
      </x:c>
      <x:c r="K2806" t="str">
        <x:v>Employee 1865; home branch Croydon; assigned role Operative Skilled | Deployment branch: Croydon | Actual role: Operative Skilled | Jobs: 400541 | Customers: British Telecom | Actual hours: 6.5; source records: 1</x:v>
      </x:c>
      <x:c r="L2806" t="str">
        <x:v>Include</x:v>
      </x:c>
      <x:c r="M2806"/>
      <x:c r="N2806"/>
    </x:row>
    <x:row r="2807">
      <x:c r="A2807" t="str">
        <x:v>S Holroyd|2026-03-20</x:v>
      </x:c>
      <x:c r="B2807" s="888" t="n">
        <x:v>46101</x:v>
      </x:c>
      <x:c r="C2807" t="str">
        <x:v>S Holroyd</x:v>
      </x:c>
      <x:c r="D2807" t="str">
        <x:v>Permanent</x:v>
      </x:c>
      <x:c r="E2807" t="str">
        <x:v>Croydon</x:v>
      </x:c>
      <x:c r="F2807" t="str">
        <x:v>Operative Skilled</x:v>
      </x:c>
      <x:c r="G2807"/>
      <x:c r="H2807"/>
      <x:c r="I2807" s="22" t="n">
        <x:v>0</x:v>
      </x:c>
      <x:c r="J2807" t="str">
        <x:v>Annual leave</x:v>
      </x:c>
      <x:c r="K2807" t="str">
        <x:v>Employee 1865; home branch Croydon; assigned role Operative Skilled | Leave: Annual Leave (Hours) | Leave calendar basis: Variable-pattern period</x:v>
      </x:c>
      <x:c r="L2807" t="str">
        <x:v>Include</x:v>
      </x:c>
      <x:c r="M2807"/>
      <x:c r="N2807"/>
    </x:row>
    <x:row r="2808">
      <x:c r="A2808" t="str">
        <x:v>S Holroyd|2026-03-23</x:v>
      </x:c>
      <x:c r="B2808" s="888" t="n">
        <x:v>46104</x:v>
      </x:c>
      <x:c r="C2808" t="str">
        <x:v>S Holroyd</x:v>
      </x:c>
      <x:c r="D2808" t="str">
        <x:v>Permanent</x:v>
      </x:c>
      <x:c r="E2808" t="str">
        <x:v>Croydon</x:v>
      </x:c>
      <x:c r="F2808" t="str">
        <x:v>Operative Skilled</x:v>
      </x:c>
      <x:c r="G2808" t="str">
        <x:v>400378</x:v>
      </x:c>
      <x:c r="H2808" t="str">
        <x:v>Avantor ( CROYDON MARCH 2026 )</x:v>
      </x:c>
      <x:c r="I2808" s="22" t="n">
        <x:v>5.5</x:v>
      </x:c>
      <x:c r="J2808" t="str">
        <x:v>Worked</x:v>
      </x:c>
      <x:c r="K2808" t="str">
        <x:v>Employee 1865; home branch Croydon; assigned role Operative Skilled | Deployment branch: Cambridge | Actual role: Operative Skilled | Jobs: 400378 | Customers: Avantor ( CROYDON MARCH 2026 ) | Actual hours: 5.5; source records: 1</x:v>
      </x:c>
      <x:c r="L2808" t="str">
        <x:v>Include</x:v>
      </x:c>
      <x:c r="M2808"/>
      <x:c r="N2808"/>
    </x:row>
    <x:row r="2809">
      <x:c r="A2809" t="str">
        <x:v>S Holroyd|2026-03-24</x:v>
      </x:c>
      <x:c r="B2809" s="888" t="n">
        <x:v>46105</x:v>
      </x:c>
      <x:c r="C2809" t="str">
        <x:v>S Holroyd</x:v>
      </x:c>
      <x:c r="D2809" t="str">
        <x:v>Permanent</x:v>
      </x:c>
      <x:c r="E2809" t="str">
        <x:v>Croydon</x:v>
      </x:c>
      <x:c r="F2809" t="str">
        <x:v>Operative Skilled</x:v>
      </x:c>
      <x:c r="G2809" t="str">
        <x:v>396669</x:v>
      </x:c>
      <x:c r="H2809" t="str">
        <x:v>Pirishola/Moryayo</x:v>
      </x:c>
      <x:c r="I2809" s="22" t="n">
        <x:v>7.5</x:v>
      </x:c>
      <x:c r="J2809" t="str">
        <x:v>Worked</x:v>
      </x:c>
      <x:c r="K2809" t="str">
        <x:v>Employee 1865; home branch Croydon; assigned role Operative Skilled | Deployment branch: Thurrock | Actual role: Operative Skilled | Jobs: 396669 | Customers: Pirishola/Moryayo | Actual hours: 7.5; source records: 1</x:v>
      </x:c>
      <x:c r="L2809" t="str">
        <x:v>Include</x:v>
      </x:c>
      <x:c r="M2809"/>
      <x:c r="N2809"/>
    </x:row>
    <x:row r="2810">
      <x:c r="A2810" t="str">
        <x:v>S Holroyd|2026-03-25</x:v>
      </x:c>
      <x:c r="B2810" s="888" t="n">
        <x:v>46106</x:v>
      </x:c>
      <x:c r="C2810" t="str">
        <x:v>S Holroyd</x:v>
      </x:c>
      <x:c r="D2810" t="str">
        <x:v>Permanent</x:v>
      </x:c>
      <x:c r="E2810" t="str">
        <x:v>Croydon</x:v>
      </x:c>
      <x:c r="F2810" t="str">
        <x:v>Operative Skilled</x:v>
      </x:c>
      <x:c r="G2810" t="str">
        <x:v>392752</x:v>
      </x:c>
      <x:c r="H2810" t="str">
        <x:v>Bromley Central Library</x:v>
      </x:c>
      <x:c r="I2810" s="22" t="n">
        <x:v>10</x:v>
      </x:c>
      <x:c r="J2810" t="str">
        <x:v>Worked</x:v>
      </x:c>
      <x:c r="K2810" t="str">
        <x:v>Employee 1865; home branch Croydon; assigned role Operative Skilled | Deployment branch: Croydon | Actual role: Operative Skilled | Jobs: 392752 | Customers: Bromley Central Library | Actual hours: 10.0; source records: 1</x:v>
      </x:c>
      <x:c r="L2810" t="str">
        <x:v>Include</x:v>
      </x:c>
      <x:c r="M2810"/>
      <x:c r="N2810"/>
    </x:row>
    <x:row r="2811">
      <x:c r="A2811" t="str">
        <x:v>S Holroyd|2026-03-26</x:v>
      </x:c>
      <x:c r="B2811" s="888" t="n">
        <x:v>46107</x:v>
      </x:c>
      <x:c r="C2811" t="str">
        <x:v>S Holroyd</x:v>
      </x:c>
      <x:c r="D2811" t="str">
        <x:v>Permanent</x:v>
      </x:c>
      <x:c r="E2811" t="str">
        <x:v>Croydon</x:v>
      </x:c>
      <x:c r="F2811" t="str">
        <x:v>Operative Skilled</x:v>
      </x:c>
      <x:c r="G2811" t="str">
        <x:v>392752</x:v>
      </x:c>
      <x:c r="H2811" t="str">
        <x:v>Bromley Central Library</x:v>
      </x:c>
      <x:c r="I2811" s="22" t="n">
        <x:v>9.5</x:v>
      </x:c>
      <x:c r="J2811" t="str">
        <x:v>Worked</x:v>
      </x:c>
      <x:c r="K2811" t="str">
        <x:v>Employee 1865; home branch Croydon; assigned role Operative Skilled | Deployment branch: Croydon | Actual role: Operative Skilled | Jobs: 392752 | Customers: Bromley Central Library | Actual hours: 9.5; source records: 1</x:v>
      </x:c>
      <x:c r="L2811" t="str">
        <x:v>Include</x:v>
      </x:c>
      <x:c r="M2811"/>
      <x:c r="N2811"/>
    </x:row>
    <x:row r="2812">
      <x:c r="A2812" t="str">
        <x:v>S Holroyd|2026-03-27</x:v>
      </x:c>
      <x:c r="B2812" s="888" t="n">
        <x:v>46108</x:v>
      </x:c>
      <x:c r="C2812" t="str">
        <x:v>S Holroyd</x:v>
      </x:c>
      <x:c r="D2812" t="str">
        <x:v>Permanent</x:v>
      </x:c>
      <x:c r="E2812" t="str">
        <x:v>Croydon</x:v>
      </x:c>
      <x:c r="F2812" t="str">
        <x:v>Operative Skilled</x:v>
      </x:c>
      <x:c r="G2812" t="str">
        <x:v>397963A</x:v>
      </x:c>
      <x:c r="H2812" t="str">
        <x:v>AIG</x:v>
      </x:c>
      <x:c r="I2812" s="22" t="n">
        <x:v>6</x:v>
      </x:c>
      <x:c r="J2812" t="str">
        <x:v>Worked</x:v>
      </x:c>
      <x:c r="K2812" t="str">
        <x:v>Employee 1865; home branch Croydon; assigned role Operative Skilled | Deployment branch: Croydon | Actual role: Operative Porter | Jobs: 397963A | Customers: AIG | Actual hours: 6.0; source records: 1</x:v>
      </x:c>
      <x:c r="L2812" t="str">
        <x:v>Include</x:v>
      </x:c>
      <x:c r="M2812"/>
      <x:c r="N2812"/>
    </x:row>
    <x:row r="2813">
      <x:c r="A2813" t="str">
        <x:v>S Holroyd|2026-03-30</x:v>
      </x:c>
      <x:c r="B2813" s="888" t="n">
        <x:v>46111</x:v>
      </x:c>
      <x:c r="C2813" t="str">
        <x:v>S Holroyd</x:v>
      </x:c>
      <x:c r="D2813" t="str">
        <x:v>Permanent</x:v>
      </x:c>
      <x:c r="E2813" t="str">
        <x:v>Croydon</x:v>
      </x:c>
      <x:c r="F2813" t="str">
        <x:v>Operative Skilled</x:v>
      </x:c>
      <x:c r="G2813"/>
      <x:c r="H2813"/>
      <x:c r="I2813" s="22" t="n">
        <x:v>0</x:v>
      </x:c>
      <x:c r="J2813" t="str">
        <x:v>Other leave — Sickness</x:v>
      </x:c>
      <x:c r="K2813" t="str">
        <x:v>Employee 1865; home branch Croydon; assigned role Operative Skilled | Leave: Sickness | Leave calendar basis: Variable-pattern period</x:v>
      </x:c>
      <x:c r="L2813" t="str">
        <x:v>Include</x:v>
      </x:c>
      <x:c r="M2813"/>
      <x:c r="N2813"/>
    </x:row>
    <x:row r="2814">
      <x:c r="A2814" t="str">
        <x:v>S Holroyd|2026-03-31</x:v>
      </x:c>
      <x:c r="B2814" s="888" t="n">
        <x:v>46112</x:v>
      </x:c>
      <x:c r="C2814" t="str">
        <x:v>S Holroyd</x:v>
      </x:c>
      <x:c r="D2814" t="str">
        <x:v>Permanent</x:v>
      </x:c>
      <x:c r="E2814" t="str">
        <x:v>Croydon</x:v>
      </x:c>
      <x:c r="F2814" t="str">
        <x:v>Operative Skilled</x:v>
      </x:c>
      <x:c r="G2814" t="str">
        <x:v>392752</x:v>
      </x:c>
      <x:c r="H2814" t="str">
        <x:v>Bromley Central Library</x:v>
      </x:c>
      <x:c r="I2814" s="22" t="n">
        <x:v>11</x:v>
      </x:c>
      <x:c r="J2814" t="str">
        <x:v>Worked</x:v>
      </x:c>
      <x:c r="K2814" t="str">
        <x:v>Employee 1865; home branch Croydon; assigned role Operative Skilled | Deployment branch: Croydon | Actual role: Operative Skilled | Jobs: 392752 | Customers: Bromley Central Library | Actual hours: 11.0; source records: 1</x:v>
      </x:c>
      <x:c r="L2814" t="str">
        <x:v>Include</x:v>
      </x:c>
      <x:c r="M2814"/>
      <x:c r="N2814"/>
    </x:row>
    <x:row r="2815">
      <x:c r="A2815" t="str">
        <x:v>S Huggins|2026-03-02</x:v>
      </x:c>
      <x:c r="B2815" s="888" t="n">
        <x:v>46083</x:v>
      </x:c>
      <x:c r="C2815" t="str">
        <x:v>S Huggins</x:v>
      </x:c>
      <x:c r="D2815" t="str">
        <x:v>Permanent</x:v>
      </x:c>
      <x:c r="E2815" t="str">
        <x:v>Thurrock</x:v>
      </x:c>
      <x:c r="F2815" t="str">
        <x:v>Operative Skilled</x:v>
      </x:c>
      <x:c r="G2815" t="str">
        <x:v>396207</x:v>
      </x:c>
      <x:c r="H2815" t="str">
        <x:v>Linklaters LLP</x:v>
      </x:c>
      <x:c r="I2815" s="22" t="n">
        <x:v>9</x:v>
      </x:c>
      <x:c r="J2815" t="str">
        <x:v>Worked</x:v>
      </x:c>
      <x:c r="K2815" t="str">
        <x:v>Employee 103129; home branch Thurrock; assigned role Operative Skilled | Deployment branch: Thurrock | Actual role: Operative Skilled | Jobs: 396207 | Customers: Linklaters LLP | Actual hours: 9.0; source records: 1</x:v>
      </x:c>
      <x:c r="L2815" t="str">
        <x:v>Include</x:v>
      </x:c>
      <x:c r="M2815"/>
      <x:c r="N2815"/>
    </x:row>
    <x:row r="2816">
      <x:c r="A2816" t="str">
        <x:v>S Huggins|2026-03-03</x:v>
      </x:c>
      <x:c r="B2816" s="888" t="n">
        <x:v>46084</x:v>
      </x:c>
      <x:c r="C2816" t="str">
        <x:v>S Huggins</x:v>
      </x:c>
      <x:c r="D2816" t="str">
        <x:v>Permanent</x:v>
      </x:c>
      <x:c r="E2816" t="str">
        <x:v>Thurrock</x:v>
      </x:c>
      <x:c r="F2816" t="str">
        <x:v>Operative Skilled</x:v>
      </x:c>
      <x:c r="G2816" t="str">
        <x:v>396207</x:v>
      </x:c>
      <x:c r="H2816" t="str">
        <x:v>Linklaters LLP</x:v>
      </x:c>
      <x:c r="I2816" s="22" t="n">
        <x:v>9.5</x:v>
      </x:c>
      <x:c r="J2816" t="str">
        <x:v>Worked</x:v>
      </x:c>
      <x:c r="K2816" t="str">
        <x:v>Employee 103129; home branch Thurrock; assigned role Operative Skilled | Deployment branch: Thurrock | Actual role: Operative Skilled | Jobs: 396207 | Customers: Linklaters LLP | Actual hours: 9.5; source records: 1</x:v>
      </x:c>
      <x:c r="L2816" t="str">
        <x:v>Include</x:v>
      </x:c>
      <x:c r="M2816"/>
      <x:c r="N2816"/>
    </x:row>
    <x:row r="2817">
      <x:c r="A2817" t="str">
        <x:v>S Huggins|2026-03-04</x:v>
      </x:c>
      <x:c r="B2817" s="888" t="n">
        <x:v>46085</x:v>
      </x:c>
      <x:c r="C2817" t="str">
        <x:v>S Huggins</x:v>
      </x:c>
      <x:c r="D2817" t="str">
        <x:v>Permanent</x:v>
      </x:c>
      <x:c r="E2817" t="str">
        <x:v>Thurrock</x:v>
      </x:c>
      <x:c r="F2817" t="str">
        <x:v>Operative Skilled</x:v>
      </x:c>
      <x:c r="G2817" t="str">
        <x:v>396207</x:v>
      </x:c>
      <x:c r="H2817" t="str">
        <x:v>Linklaters LLP</x:v>
      </x:c>
      <x:c r="I2817" s="22" t="n">
        <x:v>10</x:v>
      </x:c>
      <x:c r="J2817" t="str">
        <x:v>Worked</x:v>
      </x:c>
      <x:c r="K2817" t="str">
        <x:v>Employee 103129; home branch Thurrock; assigned role Operative Skilled | Deployment branch: Thurrock | Actual role: Operative Skilled | Jobs: 396207 | Customers: Linklaters LLP | Actual hours: 10.0; source records: 1</x:v>
      </x:c>
      <x:c r="L2817" t="str">
        <x:v>Include</x:v>
      </x:c>
      <x:c r="M2817"/>
      <x:c r="N2817"/>
    </x:row>
    <x:row r="2818">
      <x:c r="A2818" t="str">
        <x:v>S Huggins|2026-03-05</x:v>
      </x:c>
      <x:c r="B2818" s="888" t="n">
        <x:v>46086</x:v>
      </x:c>
      <x:c r="C2818" t="str">
        <x:v>S Huggins</x:v>
      </x:c>
      <x:c r="D2818" t="str">
        <x:v>Permanent</x:v>
      </x:c>
      <x:c r="E2818" t="str">
        <x:v>Thurrock</x:v>
      </x:c>
      <x:c r="F2818" t="str">
        <x:v>Operative Skilled</x:v>
      </x:c>
      <x:c r="G2818" t="str">
        <x:v>396207</x:v>
      </x:c>
      <x:c r="H2818" t="str">
        <x:v>Linklaters LLP</x:v>
      </x:c>
      <x:c r="I2818" s="22" t="n">
        <x:v>9.5</x:v>
      </x:c>
      <x:c r="J2818" t="str">
        <x:v>Worked</x:v>
      </x:c>
      <x:c r="K2818" t="str">
        <x:v>Employee 103129; home branch Thurrock; assigned role Operative Skilled | Deployment branch: Thurrock | Actual role: Operative Skilled | Jobs: 396207 | Customers: Linklaters LLP | Actual hours: 9.5; source records: 1</x:v>
      </x:c>
      <x:c r="L2818" t="str">
        <x:v>Include</x:v>
      </x:c>
      <x:c r="M2818"/>
      <x:c r="N2818"/>
    </x:row>
    <x:row r="2819">
      <x:c r="A2819" t="str">
        <x:v>S Huggins|2026-03-06</x:v>
      </x:c>
      <x:c r="B2819" s="888" t="n">
        <x:v>46087</x:v>
      </x:c>
      <x:c r="C2819" t="str">
        <x:v>S Huggins</x:v>
      </x:c>
      <x:c r="D2819" t="str">
        <x:v>Permanent</x:v>
      </x:c>
      <x:c r="E2819" t="str">
        <x:v>Thurrock</x:v>
      </x:c>
      <x:c r="F2819" t="str">
        <x:v>Operative Skilled</x:v>
      </x:c>
      <x:c r="G2819" t="str">
        <x:v>396207</x:v>
      </x:c>
      <x:c r="H2819" t="str">
        <x:v>Linklaters LLP</x:v>
      </x:c>
      <x:c r="I2819" s="22" t="n">
        <x:v>9.5</x:v>
      </x:c>
      <x:c r="J2819" t="str">
        <x:v>Worked</x:v>
      </x:c>
      <x:c r="K2819" t="str">
        <x:v>Employee 103129; home branch Thurrock; assigned role Operative Skilled | Deployment branch: Thurrock | Actual role: Operative Skilled | Jobs: 396207 | Customers: Linklaters LLP | Actual hours: 9.5; source records: 1</x:v>
      </x:c>
      <x:c r="L2819" t="str">
        <x:v>Include</x:v>
      </x:c>
      <x:c r="M2819"/>
      <x:c r="N2819"/>
    </x:row>
    <x:row r="2820">
      <x:c r="A2820" t="str">
        <x:v>S Huggins|2026-03-09</x:v>
      </x:c>
      <x:c r="B2820" s="888" t="n">
        <x:v>46090</x:v>
      </x:c>
      <x:c r="C2820" t="str">
        <x:v>S Huggins</x:v>
      </x:c>
      <x:c r="D2820" t="str">
        <x:v>Permanent</x:v>
      </x:c>
      <x:c r="E2820" t="str">
        <x:v>Thurrock</x:v>
      </x:c>
      <x:c r="F2820" t="str">
        <x:v>Operative Skilled</x:v>
      </x:c>
      <x:c r="G2820" t="str">
        <x:v>396207</x:v>
      </x:c>
      <x:c r="H2820" t="str">
        <x:v>Linklaters LLP</x:v>
      </x:c>
      <x:c r="I2820" s="22" t="n">
        <x:v>9</x:v>
      </x:c>
      <x:c r="J2820" t="str">
        <x:v>Worked</x:v>
      </x:c>
      <x:c r="K2820" t="str">
        <x:v>Employee 103129; home branch Thurrock; assigned role Operative Skilled | Deployment branch: Thurrock | Actual role: Operative Skilled | Jobs: 396207 | Customers: Linklaters LLP | Actual hours: 9.0; source records: 1</x:v>
      </x:c>
      <x:c r="L2820" t="str">
        <x:v>Include</x:v>
      </x:c>
      <x:c r="M2820"/>
      <x:c r="N2820"/>
    </x:row>
    <x:row r="2821">
      <x:c r="A2821" t="str">
        <x:v>S Huggins|2026-03-10</x:v>
      </x:c>
      <x:c r="B2821" s="888" t="n">
        <x:v>46091</x:v>
      </x:c>
      <x:c r="C2821" t="str">
        <x:v>S Huggins</x:v>
      </x:c>
      <x:c r="D2821" t="str">
        <x:v>Permanent</x:v>
      </x:c>
      <x:c r="E2821" t="str">
        <x:v>Thurrock</x:v>
      </x:c>
      <x:c r="F2821" t="str">
        <x:v>Operative Skilled</x:v>
      </x:c>
      <x:c r="G2821" t="str">
        <x:v>396207</x:v>
      </x:c>
      <x:c r="H2821" t="str">
        <x:v>Linklaters LLP</x:v>
      </x:c>
      <x:c r="I2821" s="22" t="n">
        <x:v>9.5</x:v>
      </x:c>
      <x:c r="J2821" t="str">
        <x:v>Worked</x:v>
      </x:c>
      <x:c r="K2821" t="str">
        <x:v>Employee 103129; home branch Thurrock; assigned role Operative Skilled | Deployment branch: Thurrock | Actual role: Operative Skilled | Jobs: 396207 | Customers: Linklaters LLP | Actual hours: 9.5; source records: 1</x:v>
      </x:c>
      <x:c r="L2821" t="str">
        <x:v>Include</x:v>
      </x:c>
      <x:c r="M2821"/>
      <x:c r="N2821"/>
    </x:row>
    <x:row r="2822">
      <x:c r="A2822" t="str">
        <x:v>S Huggins|2026-03-11</x:v>
      </x:c>
      <x:c r="B2822" s="888" t="n">
        <x:v>46092</x:v>
      </x:c>
      <x:c r="C2822" t="str">
        <x:v>S Huggins</x:v>
      </x:c>
      <x:c r="D2822" t="str">
        <x:v>Permanent</x:v>
      </x:c>
      <x:c r="E2822" t="str">
        <x:v>Thurrock</x:v>
      </x:c>
      <x:c r="F2822" t="str">
        <x:v>Operative Skilled</x:v>
      </x:c>
      <x:c r="G2822" t="str">
        <x:v>396207</x:v>
      </x:c>
      <x:c r="H2822" t="str">
        <x:v>Linklaters LLP</x:v>
      </x:c>
      <x:c r="I2822" s="22" t="n">
        <x:v>9.75</x:v>
      </x:c>
      <x:c r="J2822" t="str">
        <x:v>Worked</x:v>
      </x:c>
      <x:c r="K2822" t="str">
        <x:v>Employee 103129; home branch Thurrock; assigned role Operative Skilled | Deployment branch: Thurrock | Actual role: Operative Skilled | Jobs: 396207 | Customers: Linklaters LLP | Actual hours: 9.8; source records: 1</x:v>
      </x:c>
      <x:c r="L2822" t="str">
        <x:v>Include</x:v>
      </x:c>
      <x:c r="M2822"/>
      <x:c r="N2822"/>
    </x:row>
    <x:row r="2823">
      <x:c r="A2823" t="str">
        <x:v>S Huggins|2026-03-12</x:v>
      </x:c>
      <x:c r="B2823" s="888" t="n">
        <x:v>46093</x:v>
      </x:c>
      <x:c r="C2823" t="str">
        <x:v>S Huggins</x:v>
      </x:c>
      <x:c r="D2823" t="str">
        <x:v>Permanent</x:v>
      </x:c>
      <x:c r="E2823" t="str">
        <x:v>Thurrock</x:v>
      </x:c>
      <x:c r="F2823" t="str">
        <x:v>Operative Skilled</x:v>
      </x:c>
      <x:c r="G2823" t="str">
        <x:v>396207</x:v>
      </x:c>
      <x:c r="H2823" t="str">
        <x:v>Linklaters LLP</x:v>
      </x:c>
      <x:c r="I2823" s="22" t="n">
        <x:v>11.5</x:v>
      </x:c>
      <x:c r="J2823" t="str">
        <x:v>Worked</x:v>
      </x:c>
      <x:c r="K2823" t="str">
        <x:v>Employee 103129; home branch Thurrock; assigned role Operative Skilled | Deployment branch: Thurrock | Actual role: Operative Skilled | Jobs: 396207 | Customers: Linklaters LLP | Actual hours: 11.5; source records: 1</x:v>
      </x:c>
      <x:c r="L2823" t="str">
        <x:v>Include</x:v>
      </x:c>
      <x:c r="M2823"/>
      <x:c r="N2823"/>
    </x:row>
    <x:row r="2824">
      <x:c r="A2824" t="str">
        <x:v>S Huggins|2026-03-13</x:v>
      </x:c>
      <x:c r="B2824" s="888" t="n">
        <x:v>46094</x:v>
      </x:c>
      <x:c r="C2824" t="str">
        <x:v>S Huggins</x:v>
      </x:c>
      <x:c r="D2824" t="str">
        <x:v>Permanent</x:v>
      </x:c>
      <x:c r="E2824" t="str">
        <x:v>Thurrock</x:v>
      </x:c>
      <x:c r="F2824" t="str">
        <x:v>Operative Skilled</x:v>
      </x:c>
      <x:c r="G2824" t="str">
        <x:v>396207</x:v>
      </x:c>
      <x:c r="H2824" t="str">
        <x:v>Linklaters LLP</x:v>
      </x:c>
      <x:c r="I2824" s="22" t="n">
        <x:v>9</x:v>
      </x:c>
      <x:c r="J2824" t="str">
        <x:v>Worked</x:v>
      </x:c>
      <x:c r="K2824" t="str">
        <x:v>Employee 103129; home branch Thurrock; assigned role Operative Skilled | Deployment branch: Thurrock | Actual role: Operative Skilled | Jobs: 396207 | Customers: Linklaters LLP | Actual hours: 9.0; source records: 1</x:v>
      </x:c>
      <x:c r="L2824" t="str">
        <x:v>Include</x:v>
      </x:c>
      <x:c r="M2824"/>
      <x:c r="N2824"/>
    </x:row>
    <x:row r="2825">
      <x:c r="A2825" t="str">
        <x:v>S Huggins|2026-03-16</x:v>
      </x:c>
      <x:c r="B2825" s="888" t="n">
        <x:v>46097</x:v>
      </x:c>
      <x:c r="C2825" t="str">
        <x:v>S Huggins</x:v>
      </x:c>
      <x:c r="D2825" t="str">
        <x:v>Permanent</x:v>
      </x:c>
      <x:c r="E2825" t="str">
        <x:v>Thurrock</x:v>
      </x:c>
      <x:c r="F2825" t="str">
        <x:v>Operative Skilled</x:v>
      </x:c>
      <x:c r="G2825" t="str">
        <x:v>396207</x:v>
      </x:c>
      <x:c r="H2825" t="str">
        <x:v>Linklaters LLP</x:v>
      </x:c>
      <x:c r="I2825" s="22" t="n">
        <x:v>8.5</x:v>
      </x:c>
      <x:c r="J2825" t="str">
        <x:v>Worked</x:v>
      </x:c>
      <x:c r="K2825" t="str">
        <x:v>Employee 103129; home branch Thurrock; assigned role Operative Skilled | Deployment branch: Thurrock | Actual role: Operative Skilled | Jobs: 396207 | Customers: Linklaters LLP | Actual hours: 8.5; source records: 1</x:v>
      </x:c>
      <x:c r="L2825" t="str">
        <x:v>Include</x:v>
      </x:c>
      <x:c r="M2825"/>
      <x:c r="N2825"/>
    </x:row>
    <x:row r="2826">
      <x:c r="A2826" t="str">
        <x:v>S Huggins|2026-03-18</x:v>
      </x:c>
      <x:c r="B2826" s="888" t="n">
        <x:v>46099</x:v>
      </x:c>
      <x:c r="C2826" t="str">
        <x:v>S Huggins</x:v>
      </x:c>
      <x:c r="D2826" t="str">
        <x:v>Permanent</x:v>
      </x:c>
      <x:c r="E2826" t="str">
        <x:v>Thurrock</x:v>
      </x:c>
      <x:c r="F2826" t="str">
        <x:v>Operative Skilled</x:v>
      </x:c>
      <x:c r="G2826" t="str">
        <x:v>396207</x:v>
      </x:c>
      <x:c r="H2826" t="str">
        <x:v>Linklaters LLP</x:v>
      </x:c>
      <x:c r="I2826" s="22" t="n">
        <x:v>9.5</x:v>
      </x:c>
      <x:c r="J2826" t="str">
        <x:v>Worked</x:v>
      </x:c>
      <x:c r="K2826" t="str">
        <x:v>Employee 103129; home branch Thurrock; assigned role Operative Skilled | Deployment branch: Thurrock | Actual role: Operative Skilled | Jobs: 396207 | Customers: Linklaters LLP | Actual hours: 9.5; source records: 1</x:v>
      </x:c>
      <x:c r="L2826" t="str">
        <x:v>Include</x:v>
      </x:c>
      <x:c r="M2826"/>
      <x:c r="N2826"/>
    </x:row>
    <x:row r="2827">
      <x:c r="A2827" t="str">
        <x:v>S Huggins|2026-03-19</x:v>
      </x:c>
      <x:c r="B2827" s="888" t="n">
        <x:v>46100</x:v>
      </x:c>
      <x:c r="C2827" t="str">
        <x:v>S Huggins</x:v>
      </x:c>
      <x:c r="D2827" t="str">
        <x:v>Permanent</x:v>
      </x:c>
      <x:c r="E2827" t="str">
        <x:v>Thurrock</x:v>
      </x:c>
      <x:c r="F2827" t="str">
        <x:v>Operative Skilled</x:v>
      </x:c>
      <x:c r="G2827" t="str">
        <x:v>396207</x:v>
      </x:c>
      <x:c r="H2827" t="str">
        <x:v>Linklaters LLP</x:v>
      </x:c>
      <x:c r="I2827" s="22" t="n">
        <x:v>9.5</x:v>
      </x:c>
      <x:c r="J2827" t="str">
        <x:v>Worked</x:v>
      </x:c>
      <x:c r="K2827" t="str">
        <x:v>Employee 103129; home branch Thurrock; assigned role Operative Skilled | Deployment branch: Thurrock | Actual role: Operative Skilled | Jobs: 396207 | Customers: Linklaters LLP | Actual hours: 9.5; source records: 1</x:v>
      </x:c>
      <x:c r="L2827" t="str">
        <x:v>Include</x:v>
      </x:c>
      <x:c r="M2827"/>
      <x:c r="N2827"/>
    </x:row>
    <x:row r="2828">
      <x:c r="A2828" t="str">
        <x:v>S Huggins|2026-03-21</x:v>
      </x:c>
      <x:c r="B2828" s="888" t="n">
        <x:v>46102</x:v>
      </x:c>
      <x:c r="C2828" t="str">
        <x:v>S Huggins</x:v>
      </x:c>
      <x:c r="D2828" t="str">
        <x:v>Permanent</x:v>
      </x:c>
      <x:c r="E2828" t="str">
        <x:v>Thurrock</x:v>
      </x:c>
      <x:c r="F2828" t="str">
        <x:v>Operative Skilled</x:v>
      </x:c>
      <x:c r="G2828" t="str">
        <x:v>396207</x:v>
      </x:c>
      <x:c r="H2828" t="str">
        <x:v>Linklaters LLP</x:v>
      </x:c>
      <x:c r="I2828" s="22" t="n">
        <x:v>9</x:v>
      </x:c>
      <x:c r="J2828" t="str">
        <x:v>Worked</x:v>
      </x:c>
      <x:c r="K2828" t="str">
        <x:v>Employee 103129; home branch Thurrock; assigned role Operative Skilled | Deployment branch: Thurrock | Actual role: Operative Skilled | Jobs: 396207 | Customers: Linklaters LLP | Actual hours: 9.0; source records: 1</x:v>
      </x:c>
      <x:c r="L2828" t="str">
        <x:v>Include</x:v>
      </x:c>
      <x:c r="M2828"/>
      <x:c r="N2828"/>
    </x:row>
    <x:row r="2829">
      <x:c r="A2829" t="str">
        <x:v>S Huggins|2026-03-22</x:v>
      </x:c>
      <x:c r="B2829" s="888" t="n">
        <x:v>46103</x:v>
      </x:c>
      <x:c r="C2829" t="str">
        <x:v>S Huggins</x:v>
      </x:c>
      <x:c r="D2829" t="str">
        <x:v>Permanent</x:v>
      </x:c>
      <x:c r="E2829" t="str">
        <x:v>Thurrock</x:v>
      </x:c>
      <x:c r="F2829" t="str">
        <x:v>Operative Skilled</x:v>
      </x:c>
      <x:c r="G2829" t="str">
        <x:v>396207</x:v>
      </x:c>
      <x:c r="H2829" t="str">
        <x:v>Linklaters LLP</x:v>
      </x:c>
      <x:c r="I2829" s="22" t="n">
        <x:v>8.5</x:v>
      </x:c>
      <x:c r="J2829" t="str">
        <x:v>Worked</x:v>
      </x:c>
      <x:c r="K2829" t="str">
        <x:v>Employee 103129; home branch Thurrock; assigned role Operative Skilled | Deployment branch: Thurrock | Actual role: Operative Skilled | Jobs: 396207 | Customers: Linklaters LLP | Actual hours: 8.5; source records: 1</x:v>
      </x:c>
      <x:c r="L2829" t="str">
        <x:v>Include</x:v>
      </x:c>
      <x:c r="M2829"/>
      <x:c r="N2829"/>
    </x:row>
    <x:row r="2830">
      <x:c r="A2830" t="str">
        <x:v>S Huggins|2026-03-23</x:v>
      </x:c>
      <x:c r="B2830" s="888" t="n">
        <x:v>46104</x:v>
      </x:c>
      <x:c r="C2830" t="str">
        <x:v>S Huggins</x:v>
      </x:c>
      <x:c r="D2830" t="str">
        <x:v>Permanent</x:v>
      </x:c>
      <x:c r="E2830" t="str">
        <x:v>Thurrock</x:v>
      </x:c>
      <x:c r="F2830" t="str">
        <x:v>Operative Skilled</x:v>
      </x:c>
      <x:c r="G2830" t="str">
        <x:v>396207</x:v>
      </x:c>
      <x:c r="H2830" t="str">
        <x:v>Linklaters LLP</x:v>
      </x:c>
      <x:c r="I2830" s="22" t="n">
        <x:v>10</x:v>
      </x:c>
      <x:c r="J2830" t="str">
        <x:v>Worked</x:v>
      </x:c>
      <x:c r="K2830" t="str">
        <x:v>Employee 103129; home branch Thurrock; assigned role Operative Skilled | Deployment branch: Thurrock | Actual role: Operative Skilled | Jobs: 396207 | Customers: Linklaters LLP | Actual hours: 10.0; source records: 1</x:v>
      </x:c>
      <x:c r="L2830" t="str">
        <x:v>Include</x:v>
      </x:c>
      <x:c r="M2830"/>
      <x:c r="N2830"/>
    </x:row>
    <x:row r="2831">
      <x:c r="A2831" t="str">
        <x:v>S Huggins|2026-03-25</x:v>
      </x:c>
      <x:c r="B2831" s="888" t="n">
        <x:v>46106</x:v>
      </x:c>
      <x:c r="C2831" t="str">
        <x:v>S Huggins</x:v>
      </x:c>
      <x:c r="D2831" t="str">
        <x:v>Permanent</x:v>
      </x:c>
      <x:c r="E2831" t="str">
        <x:v>Thurrock</x:v>
      </x:c>
      <x:c r="F2831" t="str">
        <x:v>Operative Skilled</x:v>
      </x:c>
      <x:c r="G2831" t="str">
        <x:v>396207</x:v>
      </x:c>
      <x:c r="H2831" t="str">
        <x:v>Linklaters LLP</x:v>
      </x:c>
      <x:c r="I2831" s="22" t="n">
        <x:v>9.5</x:v>
      </x:c>
      <x:c r="J2831" t="str">
        <x:v>Worked</x:v>
      </x:c>
      <x:c r="K2831" t="str">
        <x:v>Employee 103129; home branch Thurrock; assigned role Operative Skilled | Deployment branch: Thurrock | Actual role: Operative Skilled | Jobs: 396207 | Customers: Linklaters LLP | Actual hours: 9.5; source records: 1</x:v>
      </x:c>
      <x:c r="L2831" t="str">
        <x:v>Include</x:v>
      </x:c>
      <x:c r="M2831"/>
      <x:c r="N2831"/>
    </x:row>
    <x:row r="2832">
      <x:c r="A2832" t="str">
        <x:v>S Huggins|2026-03-27</x:v>
      </x:c>
      <x:c r="B2832" s="888" t="n">
        <x:v>46108</x:v>
      </x:c>
      <x:c r="C2832" t="str">
        <x:v>S Huggins</x:v>
      </x:c>
      <x:c r="D2832" t="str">
        <x:v>Permanent</x:v>
      </x:c>
      <x:c r="E2832" t="str">
        <x:v>Thurrock</x:v>
      </x:c>
      <x:c r="F2832" t="str">
        <x:v>Operative Skilled</x:v>
      </x:c>
      <x:c r="G2832" t="str">
        <x:v>396207</x:v>
      </x:c>
      <x:c r="H2832" t="str">
        <x:v>Linklaters LLP</x:v>
      </x:c>
      <x:c r="I2832" s="22" t="n">
        <x:v>10.5</x:v>
      </x:c>
      <x:c r="J2832" t="str">
        <x:v>Worked</x:v>
      </x:c>
      <x:c r="K2832" t="str">
        <x:v>Employee 103129; home branch Thurrock; assigned role Operative Skilled | Deployment branch: Thurrock | Actual role: Operative Skilled | Jobs: 396207 | Customers: Linklaters LLP | Actual hours: 10.5; source records: 1</x:v>
      </x:c>
      <x:c r="L2832" t="str">
        <x:v>Include</x:v>
      </x:c>
      <x:c r="M2832"/>
      <x:c r="N2832"/>
    </x:row>
    <x:row r="2833">
      <x:c r="A2833" t="str">
        <x:v>S Huggins|2026-03-30</x:v>
      </x:c>
      <x:c r="B2833" s="888" t="n">
        <x:v>46111</x:v>
      </x:c>
      <x:c r="C2833" t="str">
        <x:v>S Huggins</x:v>
      </x:c>
      <x:c r="D2833" t="str">
        <x:v>Permanent</x:v>
      </x:c>
      <x:c r="E2833" t="str">
        <x:v>Thurrock</x:v>
      </x:c>
      <x:c r="F2833" t="str">
        <x:v>Operative Skilled</x:v>
      </x:c>
      <x:c r="G2833" t="str">
        <x:v>396207</x:v>
      </x:c>
      <x:c r="H2833" t="str">
        <x:v>Linklaters LLP</x:v>
      </x:c>
      <x:c r="I2833" s="22" t="n">
        <x:v>9.5</x:v>
      </x:c>
      <x:c r="J2833" t="str">
        <x:v>Worked</x:v>
      </x:c>
      <x:c r="K2833" t="str">
        <x:v>Employee 103129; home branch Thurrock; assigned role Operative Skilled | Deployment branch: Thurrock | Actual role: Operative Skilled | Jobs: 396207 | Customers: Linklaters LLP | Actual hours: 9.5; source records: 1</x:v>
      </x:c>
      <x:c r="L2833" t="str">
        <x:v>Include</x:v>
      </x:c>
      <x:c r="M2833"/>
      <x:c r="N2833"/>
    </x:row>
    <x:row r="2834">
      <x:c r="A2834" t="str">
        <x:v>S Huggins|2026-03-31</x:v>
      </x:c>
      <x:c r="B2834" s="888" t="n">
        <x:v>46112</x:v>
      </x:c>
      <x:c r="C2834" t="str">
        <x:v>S Huggins</x:v>
      </x:c>
      <x:c r="D2834" t="str">
        <x:v>Permanent</x:v>
      </x:c>
      <x:c r="E2834" t="str">
        <x:v>Thurrock</x:v>
      </x:c>
      <x:c r="F2834" t="str">
        <x:v>Operative Skilled</x:v>
      </x:c>
      <x:c r="G2834" t="str">
        <x:v>396207</x:v>
      </x:c>
      <x:c r="H2834" t="str">
        <x:v>Linklaters LLP</x:v>
      </x:c>
      <x:c r="I2834" s="22" t="n">
        <x:v>9.5</x:v>
      </x:c>
      <x:c r="J2834" t="str">
        <x:v>Worked</x:v>
      </x:c>
      <x:c r="K2834" t="str">
        <x:v>Employee 103129; home branch Thurrock; assigned role Operative Skilled | Deployment branch: Thurrock | Actual role: Operative Skilled | Jobs: 396207 | Customers: Linklaters LLP | Actual hours: 9.5; source records: 1</x:v>
      </x:c>
      <x:c r="L2834" t="str">
        <x:v>Include</x:v>
      </x:c>
      <x:c r="M2834"/>
      <x:c r="N2834"/>
    </x:row>
    <x:row r="2835">
      <x:c r="A2835" t="str">
        <x:v>S Kinsella|2026-03-02</x:v>
      </x:c>
      <x:c r="B2835" s="888" t="n">
        <x:v>46083</x:v>
      </x:c>
      <x:c r="C2835" t="str">
        <x:v>S Kinsella</x:v>
      </x:c>
      <x:c r="D2835" t="str">
        <x:v>Permanent</x:v>
      </x:c>
      <x:c r="E2835" t="str">
        <x:v>Croydon</x:v>
      </x:c>
      <x:c r="F2835" t="str">
        <x:v>Operative Skilled</x:v>
      </x:c>
      <x:c r="G2835" t="str">
        <x:v>400567A</x:v>
      </x:c>
      <x:c r="H2835" t="str">
        <x:v>Network Rail</x:v>
      </x:c>
      <x:c r="I2835" s="22" t="n">
        <x:v>7</x:v>
      </x:c>
      <x:c r="J2835" t="str">
        <x:v>Worked</x:v>
      </x:c>
      <x:c r="K2835" t="str">
        <x:v>Employee 2862; home branch Croydon; assigned role Operative Skilled | Deployment branch: Croydon | Actual role: Operative Porter | Jobs: 400567A | Customers: Network Rail | Actual hours: 7.0; source records: 1</x:v>
      </x:c>
      <x:c r="L2835" t="str">
        <x:v>Include</x:v>
      </x:c>
      <x:c r="M2835"/>
      <x:c r="N2835"/>
    </x:row>
    <x:row r="2836">
      <x:c r="A2836" t="str">
        <x:v>S Kinsella|2026-03-03</x:v>
      </x:c>
      <x:c r="B2836" s="888" t="n">
        <x:v>46084</x:v>
      </x:c>
      <x:c r="C2836" t="str">
        <x:v>S Kinsella</x:v>
      </x:c>
      <x:c r="D2836" t="str">
        <x:v>Permanent</x:v>
      </x:c>
      <x:c r="E2836" t="str">
        <x:v>Croydon</x:v>
      </x:c>
      <x:c r="F2836" t="str">
        <x:v>Operative Skilled</x:v>
      </x:c>
      <x:c r="G2836" t="str">
        <x:v>392752</x:v>
      </x:c>
      <x:c r="H2836" t="str">
        <x:v>Bromley Central Library</x:v>
      </x:c>
      <x:c r="I2836" s="22" t="n">
        <x:v>6</x:v>
      </x:c>
      <x:c r="J2836" t="str">
        <x:v>Worked</x:v>
      </x:c>
      <x:c r="K2836" t="str">
        <x:v>Employee 2862; home branch Croydon; assigned role Operative Skilled | Deployment branch: Croydon | Actual role: Operative Porter | Jobs: 392752 | Customers: Bromley Central Library | Actual hours: 6.0; source records: 1</x:v>
      </x:c>
      <x:c r="L2836" t="str">
        <x:v>Include</x:v>
      </x:c>
      <x:c r="M2836"/>
      <x:c r="N2836"/>
    </x:row>
    <x:row r="2837">
      <x:c r="A2837" t="str">
        <x:v>S Kinsella|2026-03-04</x:v>
      </x:c>
      <x:c r="B2837" s="888" t="n">
        <x:v>46085</x:v>
      </x:c>
      <x:c r="C2837" t="str">
        <x:v>S Kinsella</x:v>
      </x:c>
      <x:c r="D2837" t="str">
        <x:v>Permanent</x:v>
      </x:c>
      <x:c r="E2837" t="str">
        <x:v>Croydon</x:v>
      </x:c>
      <x:c r="F2837" t="str">
        <x:v>Operative Skilled</x:v>
      </x:c>
      <x:c r="G2837" t="str">
        <x:v>399379B, 399657</x:v>
      </x:c>
      <x:c r="H2837" t="str">
        <x:v>Restore Harrow Green Oxford  M/W use only; THE MULBERRY BUSH ORGANISATION LTD</x:v>
      </x:c>
      <x:c r="I2837" s="22" t="n">
        <x:v>12.5</x:v>
      </x:c>
      <x:c r="J2837" t="str">
        <x:v>Worked — 2 records</x:v>
      </x:c>
      <x:c r="K2837" t="str">
        <x:v>Employee 2862; home branch Croydon; assigned role Operative Skilled | Deployment branch: Oxford | Actual role: Operative Porter | Jobs: 399379B, 399657 | Customers: Restore Harrow Green Oxford  M/W use only; THE MULBERRY BUSH ORGANISATION LTD | Actual hours: 12.5; source records: 2</x:v>
      </x:c>
      <x:c r="L2837" t="str">
        <x:v>Include</x:v>
      </x:c>
      <x:c r="M2837"/>
      <x:c r="N2837"/>
    </x:row>
    <x:row r="2838">
      <x:c r="A2838" t="str">
        <x:v>S Kinsella|2026-03-09</x:v>
      </x:c>
      <x:c r="B2838" s="888" t="n">
        <x:v>46090</x:v>
      </x:c>
      <x:c r="C2838" t="str">
        <x:v>S Kinsella</x:v>
      </x:c>
      <x:c r="D2838" t="str">
        <x:v>Permanent</x:v>
      </x:c>
      <x:c r="E2838" t="str">
        <x:v>Croydon</x:v>
      </x:c>
      <x:c r="F2838" t="str">
        <x:v>Operative Skilled</x:v>
      </x:c>
      <x:c r="G2838" t="str">
        <x:v>393361A</x:v>
      </x:c>
      <x:c r="H2838" t="str">
        <x:v>The Quadrant</x:v>
      </x:c>
      <x:c r="I2838" s="22" t="n">
        <x:v>7</x:v>
      </x:c>
      <x:c r="J2838" t="str">
        <x:v>Worked</x:v>
      </x:c>
      <x:c r="K2838" t="str">
        <x:v>Employee 2862; home branch Croydon; assigned role Operative Skilled | Deployment branch: Croydon | Actual role: Operative Skilled | Jobs: 393361A | Customers: The Quadrant | Actual hours: 7.0; source records: 1</x:v>
      </x:c>
      <x:c r="L2838" t="str">
        <x:v>Include</x:v>
      </x:c>
      <x:c r="M2838"/>
      <x:c r="N2838"/>
    </x:row>
    <x:row r="2839">
      <x:c r="A2839" t="str">
        <x:v>S Kinsella|2026-03-10</x:v>
      </x:c>
      <x:c r="B2839" s="888" t="n">
        <x:v>46091</x:v>
      </x:c>
      <x:c r="C2839" t="str">
        <x:v>S Kinsella</x:v>
      </x:c>
      <x:c r="D2839" t="str">
        <x:v>Permanent</x:v>
      </x:c>
      <x:c r="E2839" t="str">
        <x:v>Croydon</x:v>
      </x:c>
      <x:c r="F2839" t="str">
        <x:v>Operative Skilled</x:v>
      </x:c>
      <x:c r="G2839" t="str">
        <x:v>400674A</x:v>
      </x:c>
      <x:c r="H2839" t="str">
        <x:v>Adecco Group</x:v>
      </x:c>
      <x:c r="I2839" s="22" t="n">
        <x:v>7</x:v>
      </x:c>
      <x:c r="J2839" t="str">
        <x:v>Worked</x:v>
      </x:c>
      <x:c r="K2839" t="str">
        <x:v>Employee 2862; home branch Croydon; assigned role Operative Skilled | Deployment branch: Thurrock | Actual role: Operative Skilled | Jobs: 400674A | Customers: Adecco Group | Actual hours: 7.0; source records: 1</x:v>
      </x:c>
      <x:c r="L2839" t="str">
        <x:v>Include</x:v>
      </x:c>
      <x:c r="M2839"/>
      <x:c r="N2839"/>
    </x:row>
    <x:row r="2840">
      <x:c r="A2840" t="str">
        <x:v>S Kinsella|2026-03-11</x:v>
      </x:c>
      <x:c r="B2840" s="888" t="n">
        <x:v>46092</x:v>
      </x:c>
      <x:c r="C2840" t="str">
        <x:v>S Kinsella</x:v>
      </x:c>
      <x:c r="D2840" t="str">
        <x:v>Permanent</x:v>
      </x:c>
      <x:c r="E2840" t="str">
        <x:v>Croydon</x:v>
      </x:c>
      <x:c r="F2840" t="str">
        <x:v>Operative Skilled</x:v>
      </x:c>
      <x:c r="G2840" t="str">
        <x:v>400753</x:v>
      </x:c>
      <x:c r="H2840" t="str">
        <x:v>Network Rail</x:v>
      </x:c>
      <x:c r="I2840" s="22" t="n">
        <x:v>6.5</x:v>
      </x:c>
      <x:c r="J2840" t="str">
        <x:v>Worked</x:v>
      </x:c>
      <x:c r="K2840" t="str">
        <x:v>Employee 2862; home branch Croydon; assigned role Operative Skilled | Deployment branch: Croydon | Actual role: Operative Skilled | Jobs: 400753 | Customers: Network Rail | Actual hours: 6.5; source records: 1</x:v>
      </x:c>
      <x:c r="L2840" t="str">
        <x:v>Include</x:v>
      </x:c>
      <x:c r="M2840"/>
      <x:c r="N2840"/>
    </x:row>
    <x:row r="2841">
      <x:c r="A2841" t="str">
        <x:v>S Kinsella|2026-03-12</x:v>
      </x:c>
      <x:c r="B2841" s="888" t="n">
        <x:v>46093</x:v>
      </x:c>
      <x:c r="C2841" t="str">
        <x:v>S Kinsella</x:v>
      </x:c>
      <x:c r="D2841" t="str">
        <x:v>Permanent</x:v>
      </x:c>
      <x:c r="E2841" t="str">
        <x:v>Croydon</x:v>
      </x:c>
      <x:c r="F2841" t="str">
        <x:v>Operative Skilled</x:v>
      </x:c>
      <x:c r="G2841" t="str">
        <x:v>400187</x:v>
      </x:c>
      <x:c r="H2841" t="str">
        <x:v>Adecco Group</x:v>
      </x:c>
      <x:c r="I2841" s="22" t="n">
        <x:v>7.5</x:v>
      </x:c>
      <x:c r="J2841" t="str">
        <x:v>Worked</x:v>
      </x:c>
      <x:c r="K2841" t="str">
        <x:v>Employee 2862; home branch Croydon; assigned role Operative Skilled | Deployment branch: Croydon | Actual role: Operative Porter | Jobs: 400187 | Customers: Adecco Group | Actual hours: 7.5; source records: 1</x:v>
      </x:c>
      <x:c r="L2841" t="str">
        <x:v>Include</x:v>
      </x:c>
      <x:c r="M2841"/>
      <x:c r="N2841"/>
    </x:row>
    <x:row r="2842">
      <x:c r="A2842" t="str">
        <x:v>S Kinsella|2026-03-16</x:v>
      </x:c>
      <x:c r="B2842" s="888" t="n">
        <x:v>46097</x:v>
      </x:c>
      <x:c r="C2842" t="str">
        <x:v>S Kinsella</x:v>
      </x:c>
      <x:c r="D2842" t="str">
        <x:v>Permanent</x:v>
      </x:c>
      <x:c r="E2842" t="str">
        <x:v>Croydon</x:v>
      </x:c>
      <x:c r="F2842" t="str">
        <x:v>Operative Skilled</x:v>
      </x:c>
      <x:c r="G2842" t="str">
        <x:v>398435</x:v>
      </x:c>
      <x:c r="H2842" t="str">
        <x:v>Gilliland/Annamarie</x:v>
      </x:c>
      <x:c r="I2842" s="22" t="n">
        <x:v>6</x:v>
      </x:c>
      <x:c r="J2842" t="str">
        <x:v>Worked</x:v>
      </x:c>
      <x:c r="K2842" t="str">
        <x:v>Employee 2862; home branch Croydon; assigned role Operative Skilled | Deployment branch: Thurrock | Actual role: Operative Porter | Jobs: 398435 | Customers: Gilliland/Annamarie | Actual hours: 6.0; source records: 1</x:v>
      </x:c>
      <x:c r="L2842" t="str">
        <x:v>Include</x:v>
      </x:c>
      <x:c r="M2842"/>
      <x:c r="N2842"/>
    </x:row>
    <x:row r="2843">
      <x:c r="A2843" t="str">
        <x:v>S Kinsella|2026-03-17</x:v>
      </x:c>
      <x:c r="B2843" s="888" t="n">
        <x:v>46098</x:v>
      </x:c>
      <x:c r="C2843" t="str">
        <x:v>S Kinsella</x:v>
      </x:c>
      <x:c r="D2843" t="str">
        <x:v>Permanent</x:v>
      </x:c>
      <x:c r="E2843" t="str">
        <x:v>Croydon</x:v>
      </x:c>
      <x:c r="F2843" t="str">
        <x:v>Operative Skilled</x:v>
      </x:c>
      <x:c r="G2843" t="str">
        <x:v>399451C</x:v>
      </x:c>
      <x:c r="H2843" t="str">
        <x:v>Royal Borough of Kensington and Chelsea</x:v>
      </x:c>
      <x:c r="I2843" s="22" t="n">
        <x:v>8</x:v>
      </x:c>
      <x:c r="J2843" t="str">
        <x:v>Worked</x:v>
      </x:c>
      <x:c r="K2843" t="str">
        <x:v>Employee 2862; home branch Croydon; assigned role Operative Skilled | Deployment branch: Croydon | Actual role: Operative Porter | Jobs: 399451C | Customers: Royal Borough of Kensington and Chelsea | Actual hours: 8.0; source records: 1</x:v>
      </x:c>
      <x:c r="L2843" t="str">
        <x:v>Include</x:v>
      </x:c>
      <x:c r="M2843"/>
      <x:c r="N2843"/>
    </x:row>
    <x:row r="2844">
      <x:c r="A2844" t="str">
        <x:v>S Kinsella|2026-03-18</x:v>
      </x:c>
      <x:c r="B2844" s="888" t="n">
        <x:v>46099</x:v>
      </x:c>
      <x:c r="C2844" t="str">
        <x:v>S Kinsella</x:v>
      </x:c>
      <x:c r="D2844" t="str">
        <x:v>Permanent</x:v>
      </x:c>
      <x:c r="E2844" t="str">
        <x:v>Croydon</x:v>
      </x:c>
      <x:c r="F2844" t="str">
        <x:v>Operative Skilled</x:v>
      </x:c>
      <x:c r="G2844" t="str">
        <x:v>400541</x:v>
      </x:c>
      <x:c r="H2844" t="str">
        <x:v>British Telecom</x:v>
      </x:c>
      <x:c r="I2844" s="22" t="n">
        <x:v>5.5</x:v>
      </x:c>
      <x:c r="J2844" t="str">
        <x:v>Worked</x:v>
      </x:c>
      <x:c r="K2844" t="str">
        <x:v>Employee 2862; home branch Croydon; assigned role Operative Skilled | Deployment branch: Croydon | Actual role: Operative Porter | Jobs: 400541 | Customers: British Telecom | Actual hours: 5.5; source records: 1</x:v>
      </x:c>
      <x:c r="L2844" t="str">
        <x:v>Include</x:v>
      </x:c>
      <x:c r="M2844"/>
      <x:c r="N2844"/>
    </x:row>
    <x:row r="2845">
      <x:c r="A2845" t="str">
        <x:v>S Kinsella|2026-03-19</x:v>
      </x:c>
      <x:c r="B2845" s="888" t="n">
        <x:v>46100</x:v>
      </x:c>
      <x:c r="C2845" t="str">
        <x:v>S Kinsella</x:v>
      </x:c>
      <x:c r="D2845" t="str">
        <x:v>Permanent</x:v>
      </x:c>
      <x:c r="E2845" t="str">
        <x:v>Croydon</x:v>
      </x:c>
      <x:c r="F2845" t="str">
        <x:v>Operative Skilled</x:v>
      </x:c>
      <x:c r="G2845" t="str">
        <x:v>400541</x:v>
      </x:c>
      <x:c r="H2845" t="str">
        <x:v>British Telecom</x:v>
      </x:c>
      <x:c r="I2845" s="22" t="n">
        <x:v>6.5</x:v>
      </x:c>
      <x:c r="J2845" t="str">
        <x:v>Worked</x:v>
      </x:c>
      <x:c r="K2845" t="str">
        <x:v>Employee 2862; home branch Croydon; assigned role Operative Skilled | Deployment branch: Croydon | Actual role: Operative Porter | Jobs: 400541 | Customers: British Telecom | Actual hours: 6.5; source records: 1</x:v>
      </x:c>
      <x:c r="L2845" t="str">
        <x:v>Include</x:v>
      </x:c>
      <x:c r="M2845"/>
      <x:c r="N2845"/>
    </x:row>
    <x:row r="2846">
      <x:c r="A2846" t="str">
        <x:v>S Kinsella|2026-03-20</x:v>
      </x:c>
      <x:c r="B2846" s="888" t="n">
        <x:v>46101</x:v>
      </x:c>
      <x:c r="C2846" t="str">
        <x:v>S Kinsella</x:v>
      </x:c>
      <x:c r="D2846" t="str">
        <x:v>Permanent</x:v>
      </x:c>
      <x:c r="E2846" t="str">
        <x:v>Croydon</x:v>
      </x:c>
      <x:c r="F2846" t="str">
        <x:v>Operative Skilled</x:v>
      </x:c>
      <x:c r="G2846" t="str">
        <x:v>399413</x:v>
      </x:c>
      <x:c r="H2846" t="str">
        <x:v>Oxleas NHS Foundation Trust</x:v>
      </x:c>
      <x:c r="I2846" s="22" t="n">
        <x:v>4</x:v>
      </x:c>
      <x:c r="J2846" t="str">
        <x:v>Worked</x:v>
      </x:c>
      <x:c r="K2846" t="str">
        <x:v>Employee 2862; home branch Croydon; assigned role Operative Skilled | Deployment branch: Croydon | Actual role: Operative Skilled | Jobs: 399413 | Customers: Oxleas NHS Foundation Trust | Actual hours: 4.0; source records: 1</x:v>
      </x:c>
      <x:c r="L2846" t="str">
        <x:v>Include</x:v>
      </x:c>
      <x:c r="M2846"/>
      <x:c r="N2846"/>
    </x:row>
    <x:row r="2847">
      <x:c r="A2847" t="str">
        <x:v>S Kinsella|2026-03-23</x:v>
      </x:c>
      <x:c r="B2847" s="888" t="n">
        <x:v>46104</x:v>
      </x:c>
      <x:c r="C2847" t="str">
        <x:v>S Kinsella</x:v>
      </x:c>
      <x:c r="D2847" t="str">
        <x:v>Permanent</x:v>
      </x:c>
      <x:c r="E2847" t="str">
        <x:v>Croydon</x:v>
      </x:c>
      <x:c r="F2847" t="str">
        <x:v>Operative Skilled</x:v>
      </x:c>
      <x:c r="G2847" t="str">
        <x:v>396733</x:v>
      </x:c>
      <x:c r="H2847" t="str">
        <x:v>Harrison/Mrs Osmin</x:v>
      </x:c>
      <x:c r="I2847" s="22" t="n">
        <x:v>7.5</x:v>
      </x:c>
      <x:c r="J2847" t="str">
        <x:v>Worked</x:v>
      </x:c>
      <x:c r="K2847" t="str">
        <x:v>Employee 2862; home branch Croydon; assigned role Operative Skilled | Deployment branch: Thurrock | Actual role: Operative Skilled | Jobs: 396733 | Customers: Harrison/Mrs Osmin | Actual hours: 7.5; source records: 1</x:v>
      </x:c>
      <x:c r="L2847" t="str">
        <x:v>Include</x:v>
      </x:c>
      <x:c r="M2847"/>
      <x:c r="N2847"/>
    </x:row>
    <x:row r="2848">
      <x:c r="A2848" t="str">
        <x:v>S Kinsella|2026-03-24</x:v>
      </x:c>
      <x:c r="B2848" s="888" t="n">
        <x:v>46105</x:v>
      </x:c>
      <x:c r="C2848" t="str">
        <x:v>S Kinsella</x:v>
      </x:c>
      <x:c r="D2848" t="str">
        <x:v>Permanent</x:v>
      </x:c>
      <x:c r="E2848" t="str">
        <x:v>Croydon</x:v>
      </x:c>
      <x:c r="F2848" t="str">
        <x:v>Operative Skilled</x:v>
      </x:c>
      <x:c r="G2848" t="str">
        <x:v>396669</x:v>
      </x:c>
      <x:c r="H2848" t="str">
        <x:v>Pirishola/Moryayo</x:v>
      </x:c>
      <x:c r="I2848" s="22" t="n">
        <x:v>7.5</x:v>
      </x:c>
      <x:c r="J2848" t="str">
        <x:v>Worked</x:v>
      </x:c>
      <x:c r="K2848" t="str">
        <x:v>Employee 2862; home branch Croydon; assigned role Operative Skilled | Deployment branch: Thurrock | Actual role: Operative Skilled | Jobs: 396669 | Customers: Pirishola/Moryayo | Actual hours: 7.5; source records: 1</x:v>
      </x:c>
      <x:c r="L2848" t="str">
        <x:v>Include</x:v>
      </x:c>
      <x:c r="M2848"/>
      <x:c r="N2848"/>
    </x:row>
    <x:row r="2849">
      <x:c r="A2849" t="str">
        <x:v>S Kinsella|2026-03-25</x:v>
      </x:c>
      <x:c r="B2849" s="888" t="n">
        <x:v>46106</x:v>
      </x:c>
      <x:c r="C2849" t="str">
        <x:v>S Kinsella</x:v>
      </x:c>
      <x:c r="D2849" t="str">
        <x:v>Permanent</x:v>
      </x:c>
      <x:c r="E2849" t="str">
        <x:v>Croydon</x:v>
      </x:c>
      <x:c r="F2849" t="str">
        <x:v>Operative Skilled</x:v>
      </x:c>
      <x:c r="G2849" t="str">
        <x:v>400378, 400541</x:v>
      </x:c>
      <x:c r="H2849" t="str">
        <x:v>Avantor ( CROYDON MARCH 2026 ); British Telecom</x:v>
      </x:c>
      <x:c r="I2849" s="22" t="n">
        <x:v>13.5</x:v>
      </x:c>
      <x:c r="J2849" t="str">
        <x:v>Worked — 2 records</x:v>
      </x:c>
      <x:c r="K2849" t="str">
        <x:v>Employee 2862; home branch Croydon; assigned role Operative Skilled | Deployment branch: Cambridge, Croydon | Actual role: Operative Porter | Jobs: 400378, 400541 | Customers: Avantor ( CROYDON MARCH 2026 ); British Telecom | Actual hours: 13.5; source records: 2</x:v>
      </x:c>
      <x:c r="L2849" t="str">
        <x:v>Include</x:v>
      </x:c>
      <x:c r="M2849"/>
      <x:c r="N2849"/>
    </x:row>
    <x:row r="2850">
      <x:c r="A2850" t="str">
        <x:v>S Kinsella|2026-03-26</x:v>
      </x:c>
      <x:c r="B2850" s="888" t="n">
        <x:v>46107</x:v>
      </x:c>
      <x:c r="C2850" t="str">
        <x:v>S Kinsella</x:v>
      </x:c>
      <x:c r="D2850" t="str">
        <x:v>Permanent</x:v>
      </x:c>
      <x:c r="E2850" t="str">
        <x:v>Croydon</x:v>
      </x:c>
      <x:c r="F2850" t="str">
        <x:v>Operative Skilled</x:v>
      </x:c>
      <x:c r="G2850" t="str">
        <x:v>393361A</x:v>
      </x:c>
      <x:c r="H2850" t="str">
        <x:v>The Quadrant</x:v>
      </x:c>
      <x:c r="I2850" s="22" t="n">
        <x:v>8</x:v>
      </x:c>
      <x:c r="J2850" t="str">
        <x:v>Worked</x:v>
      </x:c>
      <x:c r="K2850" t="str">
        <x:v>Employee 2862; home branch Croydon; assigned role Operative Skilled | Deployment branch: Croydon | Actual role: Operative Porter | Jobs: 393361A | Customers: The Quadrant | Actual hours: 8.0; source records: 1</x:v>
      </x:c>
      <x:c r="L2850" t="str">
        <x:v>Include</x:v>
      </x:c>
      <x:c r="M2850"/>
      <x:c r="N2850"/>
    </x:row>
    <x:row r="2851">
      <x:c r="A2851" t="str">
        <x:v>S Kinsella|2026-03-27</x:v>
      </x:c>
      <x:c r="B2851" s="888" t="n">
        <x:v>46108</x:v>
      </x:c>
      <x:c r="C2851" t="str">
        <x:v>S Kinsella</x:v>
      </x:c>
      <x:c r="D2851" t="str">
        <x:v>Permanent</x:v>
      </x:c>
      <x:c r="E2851" t="str">
        <x:v>Croydon</x:v>
      </x:c>
      <x:c r="F2851" t="str">
        <x:v>Operative Skilled</x:v>
      </x:c>
      <x:c r="G2851" t="str">
        <x:v>393361A</x:v>
      </x:c>
      <x:c r="H2851" t="str">
        <x:v>The Quadrant</x:v>
      </x:c>
      <x:c r="I2851" s="22" t="n">
        <x:v>8</x:v>
      </x:c>
      <x:c r="J2851" t="str">
        <x:v>Worked</x:v>
      </x:c>
      <x:c r="K2851" t="str">
        <x:v>Employee 2862; home branch Croydon; assigned role Operative Skilled | Deployment branch: Croydon | Actual role: Operative Porter | Jobs: 393361A | Customers: The Quadrant | Actual hours: 8.0; source records: 1</x:v>
      </x:c>
      <x:c r="L2851" t="str">
        <x:v>Include</x:v>
      </x:c>
      <x:c r="M2851"/>
      <x:c r="N2851"/>
    </x:row>
    <x:row r="2852">
      <x:c r="A2852" t="str">
        <x:v>S Kinsella|2026-03-28</x:v>
      </x:c>
      <x:c r="B2852" s="888" t="n">
        <x:v>46109</x:v>
      </x:c>
      <x:c r="C2852" t="str">
        <x:v>S Kinsella</x:v>
      </x:c>
      <x:c r="D2852" t="str">
        <x:v>Permanent</x:v>
      </x:c>
      <x:c r="E2852" t="str">
        <x:v>Croydon</x:v>
      </x:c>
      <x:c r="F2852" t="str">
        <x:v>Operative Skilled</x:v>
      </x:c>
      <x:c r="G2852" t="str">
        <x:v>400782</x:v>
      </x:c>
      <x:c r="H2852" t="str">
        <x:v>Willmott Dixon Construction Ltd</x:v>
      </x:c>
      <x:c r="I2852" s="22" t="n">
        <x:v>6</x:v>
      </x:c>
      <x:c r="J2852" t="str">
        <x:v>Worked</x:v>
      </x:c>
      <x:c r="K2852" t="str">
        <x:v>Employee 2862; home branch Croydon; assigned role Operative Skilled | Deployment branch: Croydon | Actual role: Operative Porter | Jobs: 400782 | Customers: Willmott Dixon Construction Ltd | Actual hours: 6.0; source records: 1</x:v>
      </x:c>
      <x:c r="L2852" t="str">
        <x:v>Include</x:v>
      </x:c>
      <x:c r="M2852"/>
      <x:c r="N2852"/>
    </x:row>
    <x:row r="2853">
      <x:c r="A2853" t="str">
        <x:v>S Kinsella|2026-03-30</x:v>
      </x:c>
      <x:c r="B2853" s="888" t="n">
        <x:v>46111</x:v>
      </x:c>
      <x:c r="C2853" t="str">
        <x:v>S Kinsella</x:v>
      </x:c>
      <x:c r="D2853" t="str">
        <x:v>Permanent</x:v>
      </x:c>
      <x:c r="E2853" t="str">
        <x:v>Croydon</x:v>
      </x:c>
      <x:c r="F2853" t="str">
        <x:v>Operative Skilled</x:v>
      </x:c>
      <x:c r="G2853" t="str">
        <x:v>393361A</x:v>
      </x:c>
      <x:c r="H2853" t="str">
        <x:v>The Quadrant</x:v>
      </x:c>
      <x:c r="I2853" s="22" t="n">
        <x:v>8</x:v>
      </x:c>
      <x:c r="J2853" t="str">
        <x:v>Worked</x:v>
      </x:c>
      <x:c r="K2853" t="str">
        <x:v>Employee 2862; home branch Croydon; assigned role Operative Skilled | Deployment branch: Croydon | Actual role: Operative Porter | Jobs: 393361A | Customers: The Quadrant | Actual hours: 8.0; source records: 1</x:v>
      </x:c>
      <x:c r="L2853" t="str">
        <x:v>Include</x:v>
      </x:c>
      <x:c r="M2853"/>
      <x:c r="N2853"/>
    </x:row>
    <x:row r="2854">
      <x:c r="A2854" t="str">
        <x:v>S Kinsella|2026-03-31</x:v>
      </x:c>
      <x:c r="B2854" s="888" t="n">
        <x:v>46112</x:v>
      </x:c>
      <x:c r="C2854" t="str">
        <x:v>S Kinsella</x:v>
      </x:c>
      <x:c r="D2854" t="str">
        <x:v>Permanent</x:v>
      </x:c>
      <x:c r="E2854" t="str">
        <x:v>Croydon</x:v>
      </x:c>
      <x:c r="F2854" t="str">
        <x:v>Operative Skilled</x:v>
      </x:c>
      <x:c r="G2854" t="str">
        <x:v>393361A</x:v>
      </x:c>
      <x:c r="H2854" t="str">
        <x:v>The Quadrant</x:v>
      </x:c>
      <x:c r="I2854" s="22" t="n">
        <x:v>6.5</x:v>
      </x:c>
      <x:c r="J2854" t="str">
        <x:v>Worked</x:v>
      </x:c>
      <x:c r="K2854" t="str">
        <x:v>Employee 2862; home branch Croydon; assigned role Operative Skilled | Deployment branch: Croydon | Actual role: Operative Skilled | Jobs: 393361A | Customers: The Quadrant | Actual hours: 6.5; source records: 1</x:v>
      </x:c>
      <x:c r="L2854" t="str">
        <x:v>Include</x:v>
      </x:c>
      <x:c r="M2854"/>
      <x:c r="N2854"/>
    </x:row>
    <x:row r="2855">
      <x:c r="A2855" t="str">
        <x:v>S Magalhaes|2026-03-01</x:v>
      </x:c>
      <x:c r="B2855" s="888" t="n">
        <x:v>46082</x:v>
      </x:c>
      <x:c r="C2855" t="str">
        <x:v>S Magalhaes</x:v>
      </x:c>
      <x:c r="D2855" t="str">
        <x:v>Permanent</x:v>
      </x:c>
      <x:c r="E2855" t="str">
        <x:v>Thurrock</x:v>
      </x:c>
      <x:c r="F2855" t="str">
        <x:v>Operative Porter</x:v>
      </x:c>
      <x:c r="G2855" t="str">
        <x:v>400651</x:v>
      </x:c>
      <x:c r="H2855" t="str">
        <x:v>BNP Paribas Limited</x:v>
      </x:c>
      <x:c r="I2855" s="22" t="n">
        <x:v>10.5</x:v>
      </x:c>
      <x:c r="J2855" t="str">
        <x:v>Worked</x:v>
      </x:c>
      <x:c r="K2855" t="str">
        <x:v>Employee 103600; home branch Thurrock; assigned role Operative Porter | Deployment branch: Thurrock | Actual role: Operative Skilled | Jobs: 400651 | Customers: BNP Paribas Limited | Actual hours: 10.5; source records: 1</x:v>
      </x:c>
      <x:c r="L2855" t="str">
        <x:v>Include</x:v>
      </x:c>
      <x:c r="M2855"/>
      <x:c r="N2855"/>
    </x:row>
    <x:row r="2856">
      <x:c r="A2856" t="str">
        <x:v>S Magalhaes|2026-03-02</x:v>
      </x:c>
      <x:c r="B2856" s="888" t="n">
        <x:v>46083</x:v>
      </x:c>
      <x:c r="C2856" t="str">
        <x:v>S Magalhaes</x:v>
      </x:c>
      <x:c r="D2856" t="str">
        <x:v>Permanent</x:v>
      </x:c>
      <x:c r="E2856" t="str">
        <x:v>Thurrock</x:v>
      </x:c>
      <x:c r="F2856" t="str">
        <x:v>Operative Porter</x:v>
      </x:c>
      <x:c r="G2856" t="str">
        <x:v>400636</x:v>
      </x:c>
      <x:c r="H2856" t="str">
        <x:v>Harrow Green</x:v>
      </x:c>
      <x:c r="I2856" s="22" t="n">
        <x:v>6.5</x:v>
      </x:c>
      <x:c r="J2856" t="str">
        <x:v>Worked</x:v>
      </x:c>
      <x:c r="K2856" t="str">
        <x:v>Employee 103600; home branch Thurrock; assigned role Operative Porter | Deployment branch: Thurrock | Actual role: Operative Skilled | Jobs: 400636 | Customers: Harrow Green | Actual hours: 6.5; source records: 1</x:v>
      </x:c>
      <x:c r="L2856" t="str">
        <x:v>Include</x:v>
      </x:c>
      <x:c r="M2856"/>
      <x:c r="N2856"/>
    </x:row>
    <x:row r="2857">
      <x:c r="A2857" t="str">
        <x:v>S Magalhaes|2026-03-03</x:v>
      </x:c>
      <x:c r="B2857" s="888" t="n">
        <x:v>46084</x:v>
      </x:c>
      <x:c r="C2857" t="str">
        <x:v>S Magalhaes</x:v>
      </x:c>
      <x:c r="D2857" t="str">
        <x:v>Permanent</x:v>
      </x:c>
      <x:c r="E2857" t="str">
        <x:v>Thurrock</x:v>
      </x:c>
      <x:c r="F2857" t="str">
        <x:v>Operative Porter</x:v>
      </x:c>
      <x:c r="G2857" t="str">
        <x:v>396777</x:v>
      </x:c>
      <x:c r="H2857" t="str">
        <x:v>Camile Denise Vincent</x:v>
      </x:c>
      <x:c r="I2857" s="22" t="n">
        <x:v>7.5</x:v>
      </x:c>
      <x:c r="J2857" t="str">
        <x:v>Worked</x:v>
      </x:c>
      <x:c r="K2857" t="str">
        <x:v>Employee 103600; home branch Thurrock; assigned role Operative Porter | Deployment branch: Thurrock | Actual role: Operative Skilled | Jobs: 396777 | Customers: Camile Denise Vincent | Actual hours: 7.5; source records: 1</x:v>
      </x:c>
      <x:c r="L2857" t="str">
        <x:v>Include</x:v>
      </x:c>
      <x:c r="M2857"/>
      <x:c r="N2857"/>
    </x:row>
    <x:row r="2858">
      <x:c r="A2858" t="str">
        <x:v>S Magalhaes|2026-03-04</x:v>
      </x:c>
      <x:c r="B2858" s="888" t="n">
        <x:v>46085</x:v>
      </x:c>
      <x:c r="C2858" t="str">
        <x:v>S Magalhaes</x:v>
      </x:c>
      <x:c r="D2858" t="str">
        <x:v>Permanent</x:v>
      </x:c>
      <x:c r="E2858" t="str">
        <x:v>Thurrock</x:v>
      </x:c>
      <x:c r="F2858" t="str">
        <x:v>Operative Porter</x:v>
      </x:c>
      <x:c r="G2858" t="str">
        <x:v>396671, 396806</x:v>
      </x:c>
      <x:c r="H2858" t="str">
        <x:v>Gowan/Mr Patrick; Wadud/Ms Saima</x:v>
      </x:c>
      <x:c r="I2858" s="22" t="n">
        <x:v>9</x:v>
      </x:c>
      <x:c r="J2858" t="str">
        <x:v>Worked — 2 records</x:v>
      </x:c>
      <x:c r="K2858" t="str">
        <x:v>Employee 103600; home branch Thurrock; assigned role Operative Porter | Deployment branch: Thurrock | Actual role: Operative Skilled | Jobs: 396671, 396806 | Customers: Gowan/Mr Patrick; Wadud/Ms Saima | Actual hours: 9.0; source records: 2</x:v>
      </x:c>
      <x:c r="L2858" t="str">
        <x:v>Include</x:v>
      </x:c>
      <x:c r="M2858"/>
      <x:c r="N2858"/>
    </x:row>
    <x:row r="2859">
      <x:c r="A2859" t="str">
        <x:v>S Magalhaes|2026-03-05</x:v>
      </x:c>
      <x:c r="B2859" s="888" t="n">
        <x:v>46086</x:v>
      </x:c>
      <x:c r="C2859" t="str">
        <x:v>S Magalhaes</x:v>
      </x:c>
      <x:c r="D2859" t="str">
        <x:v>Permanent</x:v>
      </x:c>
      <x:c r="E2859" t="str">
        <x:v>Thurrock</x:v>
      </x:c>
      <x:c r="F2859" t="str">
        <x:v>Operative Porter</x:v>
      </x:c>
      <x:c r="G2859" t="str">
        <x:v>397301</x:v>
      </x:c>
      <x:c r="H2859" t="str">
        <x:v>Omar/Mr Essa</x:v>
      </x:c>
      <x:c r="I2859" s="22" t="n">
        <x:v>8.5</x:v>
      </x:c>
      <x:c r="J2859" t="str">
        <x:v>Worked</x:v>
      </x:c>
      <x:c r="K2859" t="str">
        <x:v>Employee 103600; home branch Thurrock; assigned role Operative Porter | Deployment branch: Thurrock | Actual role: Operative Skilled | Jobs: 397301 | Customers: Omar/Mr Essa | Actual hours: 8.5; source records: 1</x:v>
      </x:c>
      <x:c r="L2859" t="str">
        <x:v>Include</x:v>
      </x:c>
      <x:c r="M2859"/>
      <x:c r="N2859"/>
    </x:row>
    <x:row r="2860">
      <x:c r="A2860" t="str">
        <x:v>S Magalhaes|2026-03-06</x:v>
      </x:c>
      <x:c r="B2860" s="888" t="n">
        <x:v>46087</x:v>
      </x:c>
      <x:c r="C2860" t="str">
        <x:v>S Magalhaes</x:v>
      </x:c>
      <x:c r="D2860" t="str">
        <x:v>Permanent</x:v>
      </x:c>
      <x:c r="E2860" t="str">
        <x:v>Thurrock</x:v>
      </x:c>
      <x:c r="F2860" t="str">
        <x:v>Operative Porter</x:v>
      </x:c>
      <x:c r="G2860" t="str">
        <x:v>400763</x:v>
      </x:c>
      <x:c r="H2860" t="str">
        <x:v>BNP Paribas Limited</x:v>
      </x:c>
      <x:c r="I2860" s="22" t="n">
        <x:v>10.5</x:v>
      </x:c>
      <x:c r="J2860" t="str">
        <x:v>Worked</x:v>
      </x:c>
      <x:c r="K2860" t="str">
        <x:v>Employee 103600; home branch Thurrock; assigned role Operative Porter | Deployment branch: Thurrock | Actual role: Operative Skilled | Jobs: 400763 | Customers: BNP Paribas Limited | Actual hours: 10.5; source records: 1</x:v>
      </x:c>
      <x:c r="L2860" t="str">
        <x:v>Include</x:v>
      </x:c>
      <x:c r="M2860"/>
      <x:c r="N2860"/>
    </x:row>
    <x:row r="2861">
      <x:c r="A2861" t="str">
        <x:v>S Magalhaes|2026-03-07</x:v>
      </x:c>
      <x:c r="B2861" s="888" t="n">
        <x:v>46088</x:v>
      </x:c>
      <x:c r="C2861" t="str">
        <x:v>S Magalhaes</x:v>
      </x:c>
      <x:c r="D2861" t="str">
        <x:v>Permanent</x:v>
      </x:c>
      <x:c r="E2861" t="str">
        <x:v>Thurrock</x:v>
      </x:c>
      <x:c r="F2861" t="str">
        <x:v>Operative Porter</x:v>
      </x:c>
      <x:c r="G2861" t="str">
        <x:v>400636</x:v>
      </x:c>
      <x:c r="H2861" t="str">
        <x:v>Harrow Green</x:v>
      </x:c>
      <x:c r="I2861" s="22" t="n">
        <x:v>6.5</x:v>
      </x:c>
      <x:c r="J2861" t="str">
        <x:v>Worked</x:v>
      </x:c>
      <x:c r="K2861" t="str">
        <x:v>Employee 103600; home branch Thurrock; assigned role Operative Porter | Deployment branch: Thurrock | Actual role: Operative Skilled | Jobs: 400636 | Customers: Harrow Green | Actual hours: 6.5; source records: 1</x:v>
      </x:c>
      <x:c r="L2861" t="str">
        <x:v>Include</x:v>
      </x:c>
      <x:c r="M2861"/>
      <x:c r="N2861"/>
    </x:row>
    <x:row r="2862">
      <x:c r="A2862" t="str">
        <x:v>S Magalhaes|2026-03-09</x:v>
      </x:c>
      <x:c r="B2862" s="888" t="n">
        <x:v>46090</x:v>
      </x:c>
      <x:c r="C2862" t="str">
        <x:v>S Magalhaes</x:v>
      </x:c>
      <x:c r="D2862" t="str">
        <x:v>Permanent</x:v>
      </x:c>
      <x:c r="E2862" t="str">
        <x:v>Thurrock</x:v>
      </x:c>
      <x:c r="F2862" t="str">
        <x:v>Operative Porter</x:v>
      </x:c>
      <x:c r="G2862" t="str">
        <x:v>396793</x:v>
      </x:c>
      <x:c r="H2862" t="str">
        <x:v>Ebere Nwachi</x:v>
      </x:c>
      <x:c r="I2862" s="22" t="n">
        <x:v>7</x:v>
      </x:c>
      <x:c r="J2862" t="str">
        <x:v>Worked</x:v>
      </x:c>
      <x:c r="K2862" t="str">
        <x:v>Employee 103600; home branch Thurrock; assigned role Operative Porter | Deployment branch: Thurrock | Actual role: Operative Skilled | Jobs: 396793 | Customers: Ebere Nwachi | Actual hours: 7.0; source records: 1</x:v>
      </x:c>
      <x:c r="L2862" t="str">
        <x:v>Include</x:v>
      </x:c>
      <x:c r="M2862"/>
      <x:c r="N2862"/>
    </x:row>
    <x:row r="2863">
      <x:c r="A2863" t="str">
        <x:v>S Magalhaes|2026-03-10</x:v>
      </x:c>
      <x:c r="B2863" s="888" t="n">
        <x:v>46091</x:v>
      </x:c>
      <x:c r="C2863" t="str">
        <x:v>S Magalhaes</x:v>
      </x:c>
      <x:c r="D2863" t="str">
        <x:v>Permanent</x:v>
      </x:c>
      <x:c r="E2863" t="str">
        <x:v>Thurrock</x:v>
      </x:c>
      <x:c r="F2863" t="str">
        <x:v>Operative Porter</x:v>
      </x:c>
      <x:c r="G2863" t="str">
        <x:v>400150</x:v>
      </x:c>
      <x:c r="H2863" t="str">
        <x:v>Cooke, Young &amp; Keidan LLP</x:v>
      </x:c>
      <x:c r="I2863" s="22" t="n">
        <x:v>8</x:v>
      </x:c>
      <x:c r="J2863" t="str">
        <x:v>Worked</x:v>
      </x:c>
      <x:c r="K2863" t="str">
        <x:v>Employee 103600; home branch Thurrock; assigned role Operative Porter | Deployment branch: Thurrock | Actual role: Operative Skilled | Jobs: 400150 | Customers: Cooke, Young &amp; Keidan LLP | Actual hours: 8.0; source records: 1</x:v>
      </x:c>
      <x:c r="L2863" t="str">
        <x:v>Include</x:v>
      </x:c>
      <x:c r="M2863"/>
      <x:c r="N2863"/>
    </x:row>
    <x:row r="2864">
      <x:c r="A2864" t="str">
        <x:v>S Magalhaes|2026-03-11</x:v>
      </x:c>
      <x:c r="B2864" s="888" t="n">
        <x:v>46092</x:v>
      </x:c>
      <x:c r="C2864" t="str">
        <x:v>S Magalhaes</x:v>
      </x:c>
      <x:c r="D2864" t="str">
        <x:v>Permanent</x:v>
      </x:c>
      <x:c r="E2864" t="str">
        <x:v>Thurrock</x:v>
      </x:c>
      <x:c r="F2864" t="str">
        <x:v>Operative Porter</x:v>
      </x:c>
      <x:c r="G2864" t="str">
        <x:v>400150</x:v>
      </x:c>
      <x:c r="H2864" t="str">
        <x:v>Cooke, Young &amp; Keidan LLP</x:v>
      </x:c>
      <x:c r="I2864" s="22" t="n">
        <x:v>8</x:v>
      </x:c>
      <x:c r="J2864" t="str">
        <x:v>Worked</x:v>
      </x:c>
      <x:c r="K2864" t="str">
        <x:v>Employee 103600; home branch Thurrock; assigned role Operative Porter | Deployment branch: Thurrock | Actual role: Operative Skilled | Jobs: 400150 | Customers: Cooke, Young &amp; Keidan LLP | Actual hours: 8.0; source records: 1</x:v>
      </x:c>
      <x:c r="L2864" t="str">
        <x:v>Include</x:v>
      </x:c>
      <x:c r="M2864"/>
      <x:c r="N2864"/>
    </x:row>
    <x:row r="2865">
      <x:c r="A2865" t="str">
        <x:v>S Magalhaes|2026-03-12</x:v>
      </x:c>
      <x:c r="B2865" s="888" t="n">
        <x:v>46093</x:v>
      </x:c>
      <x:c r="C2865" t="str">
        <x:v>S Magalhaes</x:v>
      </x:c>
      <x:c r="D2865" t="str">
        <x:v>Permanent</x:v>
      </x:c>
      <x:c r="E2865" t="str">
        <x:v>Thurrock</x:v>
      </x:c>
      <x:c r="F2865" t="str">
        <x:v>Operative Porter</x:v>
      </x:c>
      <x:c r="G2865" t="str">
        <x:v>400150</x:v>
      </x:c>
      <x:c r="H2865" t="str">
        <x:v>Cooke, Young &amp; Keidan LLP</x:v>
      </x:c>
      <x:c r="I2865" s="22" t="n">
        <x:v>9</x:v>
      </x:c>
      <x:c r="J2865" t="str">
        <x:v>Worked</x:v>
      </x:c>
      <x:c r="K2865" t="str">
        <x:v>Employee 103600; home branch Thurrock; assigned role Operative Porter | Deployment branch: Thurrock | Actual role: Operative Skilled | Jobs: 400150 | Customers: Cooke, Young &amp; Keidan LLP | Actual hours: 9.0; source records: 1</x:v>
      </x:c>
      <x:c r="L2865" t="str">
        <x:v>Include</x:v>
      </x:c>
      <x:c r="M2865"/>
      <x:c r="N2865"/>
    </x:row>
    <x:row r="2866">
      <x:c r="A2866" t="str">
        <x:v>S Magalhaes|2026-03-13</x:v>
      </x:c>
      <x:c r="B2866" s="888" t="n">
        <x:v>46094</x:v>
      </x:c>
      <x:c r="C2866" t="str">
        <x:v>S Magalhaes</x:v>
      </x:c>
      <x:c r="D2866" t="str">
        <x:v>Permanent</x:v>
      </x:c>
      <x:c r="E2866" t="str">
        <x:v>Thurrock</x:v>
      </x:c>
      <x:c r="F2866" t="str">
        <x:v>Operative Porter</x:v>
      </x:c>
      <x:c r="G2866" t="str">
        <x:v>396776</x:v>
      </x:c>
      <x:c r="H2866" t="str">
        <x:v>Olupemi/Mr Olufunmilayo</x:v>
      </x:c>
      <x:c r="I2866" s="22" t="n">
        <x:v>5.5</x:v>
      </x:c>
      <x:c r="J2866" t="str">
        <x:v>Worked</x:v>
      </x:c>
      <x:c r="K2866" t="str">
        <x:v>Employee 103600; home branch Thurrock; assigned role Operative Porter | Deployment branch: Thurrock | Actual role: Operative Skilled | Jobs: 396776 | Customers: Olupemi/Mr Olufunmilayo | Actual hours: 5.5; source records: 1</x:v>
      </x:c>
      <x:c r="L2866" t="str">
        <x:v>Include</x:v>
      </x:c>
      <x:c r="M2866"/>
      <x:c r="N2866"/>
    </x:row>
    <x:row r="2867">
      <x:c r="A2867" t="str">
        <x:v>S Magalhaes|2026-03-14</x:v>
      </x:c>
      <x:c r="B2867" s="888" t="n">
        <x:v>46095</x:v>
      </x:c>
      <x:c r="C2867" t="str">
        <x:v>S Magalhaes</x:v>
      </x:c>
      <x:c r="D2867" t="str">
        <x:v>Permanent</x:v>
      </x:c>
      <x:c r="E2867" t="str">
        <x:v>Thurrock</x:v>
      </x:c>
      <x:c r="F2867" t="str">
        <x:v>Operative Porter</x:v>
      </x:c>
      <x:c r="G2867" t="str">
        <x:v>400983</x:v>
      </x:c>
      <x:c r="H2867" t="str">
        <x:v>BNP Paribas Limited</x:v>
      </x:c>
      <x:c r="I2867" s="22" t="n">
        <x:v>10.5</x:v>
      </x:c>
      <x:c r="J2867" t="str">
        <x:v>Worked</x:v>
      </x:c>
      <x:c r="K2867" t="str">
        <x:v>Employee 103600; home branch Thurrock; assigned role Operative Porter | Deployment branch: Thurrock | Actual role: Operative Porter | Jobs: 400983 | Customers: BNP Paribas Limited | Actual hours: 10.5; source records: 1</x:v>
      </x:c>
      <x:c r="L2867" t="str">
        <x:v>Include</x:v>
      </x:c>
      <x:c r="M2867"/>
      <x:c r="N2867"/>
    </x:row>
    <x:row r="2868">
      <x:c r="A2868" t="str">
        <x:v>S Magalhaes|2026-03-15</x:v>
      </x:c>
      <x:c r="B2868" s="888" t="n">
        <x:v>46096</x:v>
      </x:c>
      <x:c r="C2868" t="str">
        <x:v>S Magalhaes</x:v>
      </x:c>
      <x:c r="D2868" t="str">
        <x:v>Permanent</x:v>
      </x:c>
      <x:c r="E2868" t="str">
        <x:v>Thurrock</x:v>
      </x:c>
      <x:c r="F2868" t="str">
        <x:v>Operative Porter</x:v>
      </x:c>
      <x:c r="G2868" t="str">
        <x:v>400983</x:v>
      </x:c>
      <x:c r="H2868" t="str">
        <x:v>BNP Paribas Limited</x:v>
      </x:c>
      <x:c r="I2868" s="22" t="n">
        <x:v>10.5</x:v>
      </x:c>
      <x:c r="J2868" t="str">
        <x:v>Worked</x:v>
      </x:c>
      <x:c r="K2868" t="str">
        <x:v>Employee 103600; home branch Thurrock; assigned role Operative Porter | Deployment branch: Thurrock | Actual role: Operative Skilled | Jobs: 400983 | Customers: BNP Paribas Limited | Actual hours: 10.5; source records: 1</x:v>
      </x:c>
      <x:c r="L2868" t="str">
        <x:v>Include</x:v>
      </x:c>
      <x:c r="M2868"/>
      <x:c r="N2868"/>
    </x:row>
    <x:row r="2869">
      <x:c r="A2869" t="str">
        <x:v>S Magalhaes|2026-03-16</x:v>
      </x:c>
      <x:c r="B2869" s="888" t="n">
        <x:v>46097</x:v>
      </x:c>
      <x:c r="C2869" t="str">
        <x:v>S Magalhaes</x:v>
      </x:c>
      <x:c r="D2869" t="str">
        <x:v>Permanent</x:v>
      </x:c>
      <x:c r="E2869" t="str">
        <x:v>Thurrock</x:v>
      </x:c>
      <x:c r="F2869" t="str">
        <x:v>Operative Porter</x:v>
      </x:c>
      <x:c r="G2869" t="str">
        <x:v>400825</x:v>
      </x:c>
      <x:c r="H2869" t="str">
        <x:v>Famodun/Miss Sky</x:v>
      </x:c>
      <x:c r="I2869" s="22" t="n">
        <x:v>7.5</x:v>
      </x:c>
      <x:c r="J2869" t="str">
        <x:v>Worked</x:v>
      </x:c>
      <x:c r="K2869" t="str">
        <x:v>Employee 103600; home branch Thurrock; assigned role Operative Porter | Deployment branch: Thurrock | Actual role: Operative Skilled | Jobs: 400825 | Customers: Famodun/Miss Sky | Actual hours: 7.5; source records: 1</x:v>
      </x:c>
      <x:c r="L2869" t="str">
        <x:v>Include</x:v>
      </x:c>
      <x:c r="M2869"/>
      <x:c r="N2869"/>
    </x:row>
    <x:row r="2870">
      <x:c r="A2870" t="str">
        <x:v>S Magalhaes|2026-03-17</x:v>
      </x:c>
      <x:c r="B2870" s="888" t="n">
        <x:v>46098</x:v>
      </x:c>
      <x:c r="C2870" t="str">
        <x:v>S Magalhaes</x:v>
      </x:c>
      <x:c r="D2870" t="str">
        <x:v>Permanent</x:v>
      </x:c>
      <x:c r="E2870" t="str">
        <x:v>Thurrock</x:v>
      </x:c>
      <x:c r="F2870" t="str">
        <x:v>Operative Porter</x:v>
      </x:c>
      <x:c r="G2870" t="str">
        <x:v>396672</x:v>
      </x:c>
      <x:c r="H2870" t="str">
        <x:v>Kamara/Isatu</x:v>
      </x:c>
      <x:c r="I2870" s="22" t="n">
        <x:v>9.5</x:v>
      </x:c>
      <x:c r="J2870" t="str">
        <x:v>Worked</x:v>
      </x:c>
      <x:c r="K2870" t="str">
        <x:v>Employee 103600; home branch Thurrock; assigned role Operative Porter | Deployment branch: Thurrock | Actual role: Operative Skilled | Jobs: 396672 | Customers: Kamara/Isatu | Actual hours: 9.5; source records: 1</x:v>
      </x:c>
      <x:c r="L2870" t="str">
        <x:v>Include</x:v>
      </x:c>
      <x:c r="M2870"/>
      <x:c r="N2870"/>
    </x:row>
    <x:row r="2871">
      <x:c r="A2871" t="str">
        <x:v>S Magalhaes|2026-03-18</x:v>
      </x:c>
      <x:c r="B2871" s="888" t="n">
        <x:v>46099</x:v>
      </x:c>
      <x:c r="C2871" t="str">
        <x:v>S Magalhaes</x:v>
      </x:c>
      <x:c r="D2871" t="str">
        <x:v>Permanent</x:v>
      </x:c>
      <x:c r="E2871" t="str">
        <x:v>Thurrock</x:v>
      </x:c>
      <x:c r="F2871" t="str">
        <x:v>Operative Porter</x:v>
      </x:c>
      <x:c r="G2871" t="str">
        <x:v>398076</x:v>
      </x:c>
      <x:c r="H2871" t="str">
        <x:v>Bangura/Huminatu</x:v>
      </x:c>
      <x:c r="I2871" s="22" t="n">
        <x:v>7.5</x:v>
      </x:c>
      <x:c r="J2871" t="str">
        <x:v>Worked</x:v>
      </x:c>
      <x:c r="K2871" t="str">
        <x:v>Employee 103600; home branch Thurrock; assigned role Operative Porter | Deployment branch: Thurrock | Actual role: Operative Skilled | Jobs: 398076 | Customers: Bangura/Huminatu | Actual hours: 7.5; source records: 1</x:v>
      </x:c>
      <x:c r="L2871" t="str">
        <x:v>Include</x:v>
      </x:c>
      <x:c r="M2871"/>
      <x:c r="N2871"/>
    </x:row>
    <x:row r="2872">
      <x:c r="A2872" t="str">
        <x:v>S Magalhaes|2026-03-19</x:v>
      </x:c>
      <x:c r="B2872" s="888" t="n">
        <x:v>46100</x:v>
      </x:c>
      <x:c r="C2872" t="str">
        <x:v>S Magalhaes</x:v>
      </x:c>
      <x:c r="D2872" t="str">
        <x:v>Permanent</x:v>
      </x:c>
      <x:c r="E2872" t="str">
        <x:v>Thurrock</x:v>
      </x:c>
      <x:c r="F2872" t="str">
        <x:v>Operative Porter</x:v>
      </x:c>
      <x:c r="G2872" t="str">
        <x:v>398171</x:v>
      </x:c>
      <x:c r="H2872" t="str">
        <x:v>Two Sigma</x:v>
      </x:c>
      <x:c r="I2872" s="22" t="n">
        <x:v>9.5</x:v>
      </x:c>
      <x:c r="J2872" t="str">
        <x:v>Worked</x:v>
      </x:c>
      <x:c r="K2872" t="str">
        <x:v>Employee 103600; home branch Thurrock; assigned role Operative Porter | Deployment branch: Thurrock | Actual role: Operative Skilled | Jobs: 398171 | Customers: Two Sigma | Actual hours: 9.5; source records: 1</x:v>
      </x:c>
      <x:c r="L2872" t="str">
        <x:v>Include</x:v>
      </x:c>
      <x:c r="M2872"/>
      <x:c r="N2872"/>
    </x:row>
    <x:row r="2873">
      <x:c r="A2873" t="str">
        <x:v>S Magalhaes|2026-03-20</x:v>
      </x:c>
      <x:c r="B2873" s="888" t="n">
        <x:v>46101</x:v>
      </x:c>
      <x:c r="C2873" t="str">
        <x:v>S Magalhaes</x:v>
      </x:c>
      <x:c r="D2873" t="str">
        <x:v>Permanent</x:v>
      </x:c>
      <x:c r="E2873" t="str">
        <x:v>Thurrock</x:v>
      </x:c>
      <x:c r="F2873" t="str">
        <x:v>Operative Porter</x:v>
      </x:c>
      <x:c r="G2873" t="str">
        <x:v>401101, 396921</x:v>
      </x:c>
      <x:c r="H2873" t="str">
        <x:v>BNP Paribas Limited; Omuero/Ms Helen</x:v>
      </x:c>
      <x:c r="I2873" s="22" t="n">
        <x:v>18</x:v>
      </x:c>
      <x:c r="J2873" t="str">
        <x:v>Worked — 2 records</x:v>
      </x:c>
      <x:c r="K2873" t="str">
        <x:v>Employee 103600; home branch Thurrock; assigned role Operative Porter | Deployment branch: Thurrock | Actual role: Operative Skilled | Jobs: 401101, 396921 | Customers: BNP Paribas Limited; Omuero/Ms Helen | Actual hours: 18.0; source records: 2</x:v>
      </x:c>
      <x:c r="L2873" t="str">
        <x:v>Include</x:v>
      </x:c>
      <x:c r="M2873"/>
      <x:c r="N2873"/>
    </x:row>
    <x:row r="2874">
      <x:c r="A2874" t="str">
        <x:v>S Magalhaes|2026-03-21</x:v>
      </x:c>
      <x:c r="B2874" s="888" t="n">
        <x:v>46102</x:v>
      </x:c>
      <x:c r="C2874" t="str">
        <x:v>S Magalhaes</x:v>
      </x:c>
      <x:c r="D2874" t="str">
        <x:v>Permanent</x:v>
      </x:c>
      <x:c r="E2874" t="str">
        <x:v>Thurrock</x:v>
      </x:c>
      <x:c r="F2874" t="str">
        <x:v>Operative Porter</x:v>
      </x:c>
      <x:c r="G2874" t="str">
        <x:v>401101</x:v>
      </x:c>
      <x:c r="H2874" t="str">
        <x:v>BNP Paribas Limited</x:v>
      </x:c>
      <x:c r="I2874" s="22" t="n">
        <x:v>10.5</x:v>
      </x:c>
      <x:c r="J2874" t="str">
        <x:v>Worked</x:v>
      </x:c>
      <x:c r="K2874" t="str">
        <x:v>Employee 103600; home branch Thurrock; assigned role Operative Porter | Deployment branch: Thurrock | Actual role: Operative Skilled | Jobs: 401101 | Customers: BNP Paribas Limited | Actual hours: 10.5; source records: 1</x:v>
      </x:c>
      <x:c r="L2874" t="str">
        <x:v>Include</x:v>
      </x:c>
      <x:c r="M2874"/>
      <x:c r="N2874"/>
    </x:row>
    <x:row r="2875">
      <x:c r="A2875" t="str">
        <x:v>S Magalhaes|2026-03-22</x:v>
      </x:c>
      <x:c r="B2875" s="888" t="n">
        <x:v>46103</x:v>
      </x:c>
      <x:c r="C2875" t="str">
        <x:v>S Magalhaes</x:v>
      </x:c>
      <x:c r="D2875" t="str">
        <x:v>Permanent</x:v>
      </x:c>
      <x:c r="E2875" t="str">
        <x:v>Thurrock</x:v>
      </x:c>
      <x:c r="F2875" t="str">
        <x:v>Operative Porter</x:v>
      </x:c>
      <x:c r="G2875" t="str">
        <x:v>401101</x:v>
      </x:c>
      <x:c r="H2875" t="str">
        <x:v>BNP Paribas Limited</x:v>
      </x:c>
      <x:c r="I2875" s="22" t="n">
        <x:v>10.5</x:v>
      </x:c>
      <x:c r="J2875" t="str">
        <x:v>Worked</x:v>
      </x:c>
      <x:c r="K2875" t="str">
        <x:v>Employee 103600; home branch Thurrock; assigned role Operative Porter | Deployment branch: Thurrock | Actual role: Operative Skilled | Jobs: 401101 | Customers: BNP Paribas Limited | Actual hours: 10.5; source records: 1</x:v>
      </x:c>
      <x:c r="L2875" t="str">
        <x:v>Include</x:v>
      </x:c>
      <x:c r="M2875"/>
      <x:c r="N2875"/>
    </x:row>
    <x:row r="2876">
      <x:c r="A2876" t="str">
        <x:v>S Magalhaes|2026-03-23</x:v>
      </x:c>
      <x:c r="B2876" s="888" t="n">
        <x:v>46104</x:v>
      </x:c>
      <x:c r="C2876" t="str">
        <x:v>S Magalhaes</x:v>
      </x:c>
      <x:c r="D2876" t="str">
        <x:v>Permanent</x:v>
      </x:c>
      <x:c r="E2876" t="str">
        <x:v>Thurrock</x:v>
      </x:c>
      <x:c r="F2876" t="str">
        <x:v>Operative Porter</x:v>
      </x:c>
      <x:c r="G2876" t="str">
        <x:v>399360</x:v>
      </x:c>
      <x:c r="H2876" t="str">
        <x:v>Ministry of Defence</x:v>
      </x:c>
      <x:c r="I2876" s="22" t="n">
        <x:v>10</x:v>
      </x:c>
      <x:c r="J2876" t="str">
        <x:v>Worked</x:v>
      </x:c>
      <x:c r="K2876" t="str">
        <x:v>Employee 103600; home branch Thurrock; assigned role Operative Porter | Deployment branch: Thurrock | Actual role: Operative Skilled | Jobs: 399360 | Customers: Ministry of Defence | Actual hours: 10.0; source records: 1</x:v>
      </x:c>
      <x:c r="L2876" t="str">
        <x:v>Include</x:v>
      </x:c>
      <x:c r="M2876"/>
      <x:c r="N2876"/>
    </x:row>
    <x:row r="2877">
      <x:c r="A2877" t="str">
        <x:v>S Magalhaes|2026-03-24</x:v>
      </x:c>
      <x:c r="B2877" s="888" t="n">
        <x:v>46105</x:v>
      </x:c>
      <x:c r="C2877" t="str">
        <x:v>S Magalhaes</x:v>
      </x:c>
      <x:c r="D2877" t="str">
        <x:v>Permanent</x:v>
      </x:c>
      <x:c r="E2877" t="str">
        <x:v>Thurrock</x:v>
      </x:c>
      <x:c r="F2877" t="str">
        <x:v>Operative Porter</x:v>
      </x:c>
      <x:c r="G2877" t="str">
        <x:v>399360</x:v>
      </x:c>
      <x:c r="H2877" t="str">
        <x:v>Ministry of Defence</x:v>
      </x:c>
      <x:c r="I2877" s="22" t="n">
        <x:v>11.5</x:v>
      </x:c>
      <x:c r="J2877" t="str">
        <x:v>Worked</x:v>
      </x:c>
      <x:c r="K2877" t="str">
        <x:v>Employee 103600; home branch Thurrock; assigned role Operative Porter | Deployment branch: Thurrock | Actual role: Operative Skilled | Jobs: 399360 | Customers: Ministry of Defence | Actual hours: 11.5; source records: 1</x:v>
      </x:c>
      <x:c r="L2877" t="str">
        <x:v>Include</x:v>
      </x:c>
      <x:c r="M2877"/>
      <x:c r="N2877"/>
    </x:row>
    <x:row r="2878">
      <x:c r="A2878" t="str">
        <x:v>S Magalhaes|2026-03-25</x:v>
      </x:c>
      <x:c r="B2878" s="888" t="n">
        <x:v>46106</x:v>
      </x:c>
      <x:c r="C2878" t="str">
        <x:v>S Magalhaes</x:v>
      </x:c>
      <x:c r="D2878" t="str">
        <x:v>Permanent</x:v>
      </x:c>
      <x:c r="E2878" t="str">
        <x:v>Thurrock</x:v>
      </x:c>
      <x:c r="F2878" t="str">
        <x:v>Operative Porter</x:v>
      </x:c>
      <x:c r="G2878" t="str">
        <x:v>396838</x:v>
      </x:c>
      <x:c r="H2878" t="str">
        <x:v>Antony Lee</x:v>
      </x:c>
      <x:c r="I2878" s="22" t="n">
        <x:v>10</x:v>
      </x:c>
      <x:c r="J2878" t="str">
        <x:v>Worked</x:v>
      </x:c>
      <x:c r="K2878" t="str">
        <x:v>Employee 103600; home branch Thurrock; assigned role Operative Porter | Deployment branch: Thurrock | Actual role: Operative Skilled | Jobs: 396838 | Customers: Antony Lee | Actual hours: 10.0; source records: 1</x:v>
      </x:c>
      <x:c r="L2878" t="str">
        <x:v>Include</x:v>
      </x:c>
      <x:c r="M2878"/>
      <x:c r="N2878"/>
    </x:row>
    <x:row r="2879">
      <x:c r="A2879" t="str">
        <x:v>S Magalhaes|2026-03-26</x:v>
      </x:c>
      <x:c r="B2879" s="888" t="n">
        <x:v>46107</x:v>
      </x:c>
      <x:c r="C2879" t="str">
        <x:v>S Magalhaes</x:v>
      </x:c>
      <x:c r="D2879" t="str">
        <x:v>Permanent</x:v>
      </x:c>
      <x:c r="E2879" t="str">
        <x:v>Thurrock</x:v>
      </x:c>
      <x:c r="F2879" t="str">
        <x:v>Operative Porter</x:v>
      </x:c>
      <x:c r="G2879" t="str">
        <x:v>399914</x:v>
      </x:c>
      <x:c r="H2879" t="str">
        <x:v>Igal/Bile</x:v>
      </x:c>
      <x:c r="I2879" s="22" t="n">
        <x:v>10</x:v>
      </x:c>
      <x:c r="J2879" t="str">
        <x:v>Worked</x:v>
      </x:c>
      <x:c r="K2879" t="str">
        <x:v>Employee 103600; home branch Thurrock; assigned role Operative Porter | Deployment branch: Thurrock | Actual role: Operative Skilled | Jobs: 399914 | Customers: Igal/Bile | Actual hours: 10.0; source records: 1</x:v>
      </x:c>
      <x:c r="L2879" t="str">
        <x:v>Include</x:v>
      </x:c>
      <x:c r="M2879"/>
      <x:c r="N2879"/>
    </x:row>
    <x:row r="2880">
      <x:c r="A2880" t="str">
        <x:v>S Magalhaes|2026-03-27</x:v>
      </x:c>
      <x:c r="B2880" s="888" t="n">
        <x:v>46108</x:v>
      </x:c>
      <x:c r="C2880" t="str">
        <x:v>S Magalhaes</x:v>
      </x:c>
      <x:c r="D2880" t="str">
        <x:v>Permanent</x:v>
      </x:c>
      <x:c r="E2880" t="str">
        <x:v>Thurrock</x:v>
      </x:c>
      <x:c r="F2880" t="str">
        <x:v>Operative Porter</x:v>
      </x:c>
      <x:c r="G2880" t="str">
        <x:v>401124, 396313</x:v>
      </x:c>
      <x:c r="H2880" t="str">
        <x:v>Bloomberg; Haringey Council</x:v>
      </x:c>
      <x:c r="I2880" s="22" t="n">
        <x:v>13.5</x:v>
      </x:c>
      <x:c r="J2880" t="str">
        <x:v>Worked — 2 records</x:v>
      </x:c>
      <x:c r="K2880" t="str">
        <x:v>Employee 103600; home branch Thurrock; assigned role Operative Porter | Deployment branch: Thurrock | Actual role: Operative Porter, Operative Skilled | Jobs: 401124, 396313 | Customers: Bloomberg; Haringey Council | Actual hours: 13.5; source records: 2</x:v>
      </x:c>
      <x:c r="L2880" t="str">
        <x:v>Include</x:v>
      </x:c>
      <x:c r="M2880"/>
      <x:c r="N2880"/>
    </x:row>
    <x:row r="2881">
      <x:c r="A2881" t="str">
        <x:v>S Magalhaes|2026-03-28</x:v>
      </x:c>
      <x:c r="B2881" s="888" t="n">
        <x:v>46109</x:v>
      </x:c>
      <x:c r="C2881" t="str">
        <x:v>S Magalhaes</x:v>
      </x:c>
      <x:c r="D2881" t="str">
        <x:v>Permanent</x:v>
      </x:c>
      <x:c r="E2881" t="str">
        <x:v>Thurrock</x:v>
      </x:c>
      <x:c r="F2881" t="str">
        <x:v>Operative Porter</x:v>
      </x:c>
      <x:c r="G2881" t="str">
        <x:v>401291</x:v>
      </x:c>
      <x:c r="H2881" t="str">
        <x:v>BNP Paribas Limited</x:v>
      </x:c>
      <x:c r="I2881" s="22" t="n">
        <x:v>10.5</x:v>
      </x:c>
      <x:c r="J2881" t="str">
        <x:v>Worked</x:v>
      </x:c>
      <x:c r="K2881" t="str">
        <x:v>Employee 103600; home branch Thurrock; assigned role Operative Porter | Deployment branch: Thurrock | Actual role: Operative Skilled | Jobs: 401291 | Customers: BNP Paribas Limited | Actual hours: 10.5; source records: 1</x:v>
      </x:c>
      <x:c r="L2881" t="str">
        <x:v>Include</x:v>
      </x:c>
      <x:c r="M2881"/>
      <x:c r="N2881"/>
    </x:row>
    <x:row r="2882">
      <x:c r="A2882" t="str">
        <x:v>S Magalhaes|2026-03-29</x:v>
      </x:c>
      <x:c r="B2882" s="888" t="n">
        <x:v>46110</x:v>
      </x:c>
      <x:c r="C2882" t="str">
        <x:v>S Magalhaes</x:v>
      </x:c>
      <x:c r="D2882" t="str">
        <x:v>Permanent</x:v>
      </x:c>
      <x:c r="E2882" t="str">
        <x:v>Thurrock</x:v>
      </x:c>
      <x:c r="F2882" t="str">
        <x:v>Operative Porter</x:v>
      </x:c>
      <x:c r="G2882" t="str">
        <x:v>401291</x:v>
      </x:c>
      <x:c r="H2882" t="str">
        <x:v>BNP Paribas Limited</x:v>
      </x:c>
      <x:c r="I2882" s="22" t="n">
        <x:v>10.25</x:v>
      </x:c>
      <x:c r="J2882" t="str">
        <x:v>Worked</x:v>
      </x:c>
      <x:c r="K2882" t="str">
        <x:v>Employee 103600; home branch Thurrock; assigned role Operative Porter | Deployment branch: Thurrock | Actual role: Operative Skilled | Jobs: 401291 | Customers: BNP Paribas Limited | Actual hours: 10.2; source records: 1</x:v>
      </x:c>
      <x:c r="L2882" t="str">
        <x:v>Include</x:v>
      </x:c>
      <x:c r="M2882"/>
      <x:c r="N2882"/>
    </x:row>
    <x:row r="2883">
      <x:c r="A2883" t="str">
        <x:v>S Magalhaes|2026-03-30</x:v>
      </x:c>
      <x:c r="B2883" s="888" t="n">
        <x:v>46111</x:v>
      </x:c>
      <x:c r="C2883" t="str">
        <x:v>S Magalhaes</x:v>
      </x:c>
      <x:c r="D2883" t="str">
        <x:v>Permanent</x:v>
      </x:c>
      <x:c r="E2883" t="str">
        <x:v>Thurrock</x:v>
      </x:c>
      <x:c r="F2883" t="str">
        <x:v>Operative Porter</x:v>
      </x:c>
      <x:c r="G2883" t="str">
        <x:v>401291</x:v>
      </x:c>
      <x:c r="H2883" t="str">
        <x:v>BNP Paribas Limited</x:v>
      </x:c>
      <x:c r="I2883" s="22" t="n">
        <x:v>11</x:v>
      </x:c>
      <x:c r="J2883" t="str">
        <x:v>Worked</x:v>
      </x:c>
      <x:c r="K2883" t="str">
        <x:v>Employee 103600; home branch Thurrock; assigned role Operative Porter | Deployment branch: Thurrock | Actual role: Operative Skilled | Jobs: 401291 | Customers: BNP Paribas Limited | Actual hours: 11.0; source records: 1</x:v>
      </x:c>
      <x:c r="L2883" t="str">
        <x:v>Include</x:v>
      </x:c>
      <x:c r="M2883"/>
      <x:c r="N2883"/>
    </x:row>
    <x:row r="2884">
      <x:c r="A2884" t="str">
        <x:v>S Magalhaes|2026-03-31</x:v>
      </x:c>
      <x:c r="B2884" s="888" t="n">
        <x:v>46112</x:v>
      </x:c>
      <x:c r="C2884" t="str">
        <x:v>S Magalhaes</x:v>
      </x:c>
      <x:c r="D2884" t="str">
        <x:v>Permanent</x:v>
      </x:c>
      <x:c r="E2884" t="str">
        <x:v>Thurrock</x:v>
      </x:c>
      <x:c r="F2884" t="str">
        <x:v>Operative Porter</x:v>
      </x:c>
      <x:c r="G2884" t="str">
        <x:v>401359</x:v>
      </x:c>
      <x:c r="H2884" t="str">
        <x:v>Adecco Group</x:v>
      </x:c>
      <x:c r="I2884" s="22" t="n">
        <x:v>10.5</x:v>
      </x:c>
      <x:c r="J2884" t="str">
        <x:v>Worked</x:v>
      </x:c>
      <x:c r="K2884" t="str">
        <x:v>Employee 103600; home branch Thurrock; assigned role Operative Porter | Deployment branch: Thurrock | Actual role: Operative Skilled | Jobs: 401359 | Customers: Adecco Group | Actual hours: 10.5; source records: 1</x:v>
      </x:c>
      <x:c r="L2884" t="str">
        <x:v>Include</x:v>
      </x:c>
      <x:c r="M2884"/>
      <x:c r="N2884"/>
    </x:row>
    <x:row r="2885">
      <x:c r="A2885" t="str">
        <x:v>S Richardson.|2026-03-02</x:v>
      </x:c>
      <x:c r="B2885" s="888" t="n">
        <x:v>46083</x:v>
      </x:c>
      <x:c r="C2885" t="str">
        <x:v>S Richardson.</x:v>
      </x:c>
      <x:c r="D2885" t="str">
        <x:v>Permanent</x:v>
      </x:c>
      <x:c r="E2885" t="str">
        <x:v>Thurrock</x:v>
      </x:c>
      <x:c r="F2885" t="str">
        <x:v>Operative Porter</x:v>
      </x:c>
      <x:c r="G2885" t="str">
        <x:v>400636</x:v>
      </x:c>
      <x:c r="H2885" t="str">
        <x:v>Harrow Green</x:v>
      </x:c>
      <x:c r="I2885" s="22" t="n">
        <x:v>6.5</x:v>
      </x:c>
      <x:c r="J2885" t="str">
        <x:v>Worked</x:v>
      </x:c>
      <x:c r="K2885" t="str">
        <x:v>Employee 103123; home branch Thurrock; assigned role Operative Porter | Deployment branch: Thurrock | Actual role: Operative Porter | Jobs: 400636 | Customers: Harrow Green | Actual hours: 6.5; source records: 1</x:v>
      </x:c>
      <x:c r="L2885" t="str">
        <x:v>Include</x:v>
      </x:c>
      <x:c r="M2885"/>
      <x:c r="N2885"/>
    </x:row>
    <x:row r="2886">
      <x:c r="A2886" t="str">
        <x:v>S Richardson.|2026-03-04</x:v>
      </x:c>
      <x:c r="B2886" s="888" t="n">
        <x:v>46085</x:v>
      </x:c>
      <x:c r="C2886" t="str">
        <x:v>S Richardson.</x:v>
      </x:c>
      <x:c r="D2886" t="str">
        <x:v>Permanent</x:v>
      </x:c>
      <x:c r="E2886" t="str">
        <x:v>Thurrock</x:v>
      </x:c>
      <x:c r="F2886" t="str">
        <x:v>Operative Porter</x:v>
      </x:c>
      <x:c r="G2886" t="str">
        <x:v>400636</x:v>
      </x:c>
      <x:c r="H2886" t="str">
        <x:v>Harrow Green</x:v>
      </x:c>
      <x:c r="I2886" s="22" t="n">
        <x:v>7</x:v>
      </x:c>
      <x:c r="J2886" t="str">
        <x:v>Worked</x:v>
      </x:c>
      <x:c r="K2886" t="str">
        <x:v>Employee 103123; home branch Thurrock; assigned role Operative Porter | Deployment branch: Thurrock | Actual role: Operative Porter | Jobs: 400636 | Customers: Harrow Green | Actual hours: 7.0; source records: 1</x:v>
      </x:c>
      <x:c r="L2886" t="str">
        <x:v>Include</x:v>
      </x:c>
      <x:c r="M2886"/>
      <x:c r="N2886"/>
    </x:row>
    <x:row r="2887">
      <x:c r="A2887" t="str">
        <x:v>S Richardson.|2026-03-05</x:v>
      </x:c>
      <x:c r="B2887" s="888" t="n">
        <x:v>46086</x:v>
      </x:c>
      <x:c r="C2887" t="str">
        <x:v>S Richardson.</x:v>
      </x:c>
      <x:c r="D2887" t="str">
        <x:v>Permanent</x:v>
      </x:c>
      <x:c r="E2887" t="str">
        <x:v>Thurrock</x:v>
      </x:c>
      <x:c r="F2887" t="str">
        <x:v>Operative Porter</x:v>
      </x:c>
      <x:c r="G2887" t="str">
        <x:v>397301</x:v>
      </x:c>
      <x:c r="H2887" t="str">
        <x:v>Omar/Mr Essa</x:v>
      </x:c>
      <x:c r="I2887" s="22" t="n">
        <x:v>8.5</x:v>
      </x:c>
      <x:c r="J2887" t="str">
        <x:v>Worked</x:v>
      </x:c>
      <x:c r="K2887" t="str">
        <x:v>Employee 103123; home branch Thurrock; assigned role Operative Porter | Deployment branch: Thurrock | Actual role: Operative Porter | Jobs: 397301 | Customers: Omar/Mr Essa | Actual hours: 8.5; source records: 1</x:v>
      </x:c>
      <x:c r="L2887" t="str">
        <x:v>Include</x:v>
      </x:c>
      <x:c r="M2887"/>
      <x:c r="N2887"/>
    </x:row>
    <x:row r="2888">
      <x:c r="A2888" t="str">
        <x:v>S Richardson.|2026-03-06</x:v>
      </x:c>
      <x:c r="B2888" s="888" t="n">
        <x:v>46087</x:v>
      </x:c>
      <x:c r="C2888" t="str">
        <x:v>S Richardson.</x:v>
      </x:c>
      <x:c r="D2888" t="str">
        <x:v>Permanent</x:v>
      </x:c>
      <x:c r="E2888" t="str">
        <x:v>Thurrock</x:v>
      </x:c>
      <x:c r="F2888" t="str">
        <x:v>Operative Porter</x:v>
      </x:c>
      <x:c r="G2888" t="str">
        <x:v>396639</x:v>
      </x:c>
      <x:c r="H2888" t="str">
        <x:v>Adebisi/Mr Ademola</x:v>
      </x:c>
      <x:c r="I2888" s="22" t="n">
        <x:v>7</x:v>
      </x:c>
      <x:c r="J2888" t="str">
        <x:v>Worked</x:v>
      </x:c>
      <x:c r="K2888" t="str">
        <x:v>Employee 103123; home branch Thurrock; assigned role Operative Porter | Deployment branch: Thurrock | Actual role: Operative Porter | Jobs: 396639 | Customers: Adebisi/Mr Ademola | Actual hours: 7.0; source records: 1</x:v>
      </x:c>
      <x:c r="L2888" t="str">
        <x:v>Include</x:v>
      </x:c>
      <x:c r="M2888"/>
      <x:c r="N2888"/>
    </x:row>
    <x:row r="2889">
      <x:c r="A2889" t="str">
        <x:v>S Richardson.|2026-03-09</x:v>
      </x:c>
      <x:c r="B2889" s="888" t="n">
        <x:v>46090</x:v>
      </x:c>
      <x:c r="C2889" t="str">
        <x:v>S Richardson.</x:v>
      </x:c>
      <x:c r="D2889" t="str">
        <x:v>Permanent</x:v>
      </x:c>
      <x:c r="E2889" t="str">
        <x:v>Thurrock</x:v>
      </x:c>
      <x:c r="F2889" t="str">
        <x:v>Operative Porter</x:v>
      </x:c>
      <x:c r="G2889" t="str">
        <x:v>390133</x:v>
      </x:c>
      <x:c r="H2889" t="str">
        <x:v>FSCS</x:v>
      </x:c>
      <x:c r="I2889" s="22" t="n">
        <x:v>8</x:v>
      </x:c>
      <x:c r="J2889" t="str">
        <x:v>Worked</x:v>
      </x:c>
      <x:c r="K2889" t="str">
        <x:v>Employee 103123; home branch Thurrock; assigned role Operative Porter | Deployment branch: Thurrock | Actual role: Operative Skilled | Jobs: 390133 | Customers: FSCS | Actual hours: 8.0; source records: 1</x:v>
      </x:c>
      <x:c r="L2889" t="str">
        <x:v>Include</x:v>
      </x:c>
      <x:c r="M2889"/>
      <x:c r="N2889"/>
    </x:row>
    <x:row r="2890">
      <x:c r="A2890" t="str">
        <x:v>S Richardson.|2026-03-10</x:v>
      </x:c>
      <x:c r="B2890" s="888" t="n">
        <x:v>46091</x:v>
      </x:c>
      <x:c r="C2890" t="str">
        <x:v>S Richardson.</x:v>
      </x:c>
      <x:c r="D2890" t="str">
        <x:v>Permanent</x:v>
      </x:c>
      <x:c r="E2890" t="str">
        <x:v>Thurrock</x:v>
      </x:c>
      <x:c r="F2890" t="str">
        <x:v>Operative Porter</x:v>
      </x:c>
      <x:c r="G2890" t="str">
        <x:v>399578</x:v>
      </x:c>
      <x:c r="H2890" t="str">
        <x:v>Knotel UK Ltd</x:v>
      </x:c>
      <x:c r="I2890" s="22" t="n">
        <x:v>7.5</x:v>
      </x:c>
      <x:c r="J2890" t="str">
        <x:v>Worked</x:v>
      </x:c>
      <x:c r="K2890" t="str">
        <x:v>Employee 103123; home branch Thurrock; assigned role Operative Porter | Deployment branch: Thurrock | Actual role: Operative Porter | Jobs: 399578 | Customers: Knotel UK Ltd | Actual hours: 7.5; source records: 1</x:v>
      </x:c>
      <x:c r="L2890" t="str">
        <x:v>Include</x:v>
      </x:c>
      <x:c r="M2890"/>
      <x:c r="N2890"/>
    </x:row>
    <x:row r="2891">
      <x:c r="A2891" t="str">
        <x:v>S Richardson.|2026-03-11</x:v>
      </x:c>
      <x:c r="B2891" s="888" t="n">
        <x:v>46092</x:v>
      </x:c>
      <x:c r="C2891" t="str">
        <x:v>S Richardson.</x:v>
      </x:c>
      <x:c r="D2891" t="str">
        <x:v>Permanent</x:v>
      </x:c>
      <x:c r="E2891" t="str">
        <x:v>Thurrock</x:v>
      </x:c>
      <x:c r="F2891" t="str">
        <x:v>Operative Porter</x:v>
      </x:c>
      <x:c r="G2891" t="str">
        <x:v>398798</x:v>
      </x:c>
      <x:c r="H2891" t="str">
        <x:v>Sevem/Senem</x:v>
      </x:c>
      <x:c r="I2891" s="22" t="n">
        <x:v>6</x:v>
      </x:c>
      <x:c r="J2891" t="str">
        <x:v>Worked</x:v>
      </x:c>
      <x:c r="K2891" t="str">
        <x:v>Employee 103123; home branch Thurrock; assigned role Operative Porter | Deployment branch: Thurrock | Actual role: Operative Porter | Jobs: 398798 | Customers: Sevem/Senem | Actual hours: 6.0; source records: 1</x:v>
      </x:c>
      <x:c r="L2891" t="str">
        <x:v>Include</x:v>
      </x:c>
      <x:c r="M2891"/>
      <x:c r="N2891"/>
    </x:row>
    <x:row r="2892">
      <x:c r="A2892" t="str">
        <x:v>S Richardson.|2026-03-16</x:v>
      </x:c>
      <x:c r="B2892" s="888" t="n">
        <x:v>46097</x:v>
      </x:c>
      <x:c r="C2892" t="str">
        <x:v>S Richardson.</x:v>
      </x:c>
      <x:c r="D2892" t="str">
        <x:v>Permanent</x:v>
      </x:c>
      <x:c r="E2892" t="str">
        <x:v>Thurrock</x:v>
      </x:c>
      <x:c r="F2892" t="str">
        <x:v>Operative Porter</x:v>
      </x:c>
      <x:c r="G2892"/>
      <x:c r="H2892"/>
      <x:c r="I2892" s="22" t="n">
        <x:v>0</x:v>
      </x:c>
      <x:c r="J2892" t="str">
        <x:v>Other leave — Discretionary Leave (Unpaid)</x:v>
      </x:c>
      <x:c r="K2892" t="str">
        <x:v>Employee 103123; home branch Thurrock; assigned role Operative Porter | Leave: Discretionary Leave (Unpaid) | Leave calendar basis: Variable-pattern period</x:v>
      </x:c>
      <x:c r="L2892" t="str">
        <x:v>Include</x:v>
      </x:c>
      <x:c r="M2892"/>
      <x:c r="N2892"/>
    </x:row>
    <x:row r="2893">
      <x:c r="A2893" t="str">
        <x:v>S Richardson.|2026-03-17</x:v>
      </x:c>
      <x:c r="B2893" s="888" t="n">
        <x:v>46098</x:v>
      </x:c>
      <x:c r="C2893" t="str">
        <x:v>S Richardson.</x:v>
      </x:c>
      <x:c r="D2893" t="str">
        <x:v>Permanent</x:v>
      </x:c>
      <x:c r="E2893" t="str">
        <x:v>Thurrock</x:v>
      </x:c>
      <x:c r="F2893" t="str">
        <x:v>Operative Porter</x:v>
      </x:c>
      <x:c r="G2893"/>
      <x:c r="H2893"/>
      <x:c r="I2893" s="22" t="n">
        <x:v>0</x:v>
      </x:c>
      <x:c r="J2893" t="str">
        <x:v>Annual leave</x:v>
      </x:c>
      <x:c r="K2893" t="str">
        <x:v>Employee 103123; home branch Thurrock; assigned role Operative Porter | Leave: Annual Leave (Hours) | Leave calendar basis: Variable-pattern period</x:v>
      </x:c>
      <x:c r="L2893" t="str">
        <x:v>Include</x:v>
      </x:c>
      <x:c r="M2893"/>
      <x:c r="N2893"/>
    </x:row>
    <x:row r="2894">
      <x:c r="A2894" t="str">
        <x:v>S Richardson.|2026-03-18</x:v>
      </x:c>
      <x:c r="B2894" s="888" t="n">
        <x:v>46099</x:v>
      </x:c>
      <x:c r="C2894" t="str">
        <x:v>S Richardson.</x:v>
      </x:c>
      <x:c r="D2894" t="str">
        <x:v>Permanent</x:v>
      </x:c>
      <x:c r="E2894" t="str">
        <x:v>Thurrock</x:v>
      </x:c>
      <x:c r="F2894" t="str">
        <x:v>Operative Porter</x:v>
      </x:c>
      <x:c r="G2894"/>
      <x:c r="H2894"/>
      <x:c r="I2894" s="22" t="n">
        <x:v>0</x:v>
      </x:c>
      <x:c r="J2894" t="str">
        <x:v>Annual leave</x:v>
      </x:c>
      <x:c r="K2894" t="str">
        <x:v>Employee 103123; home branch Thurrock; assigned role Operative Porter | Leave: Annual Leave (Hours) | Leave calendar basis: Variable-pattern period</x:v>
      </x:c>
      <x:c r="L2894" t="str">
        <x:v>Include</x:v>
      </x:c>
      <x:c r="M2894"/>
      <x:c r="N2894"/>
    </x:row>
    <x:row r="2895">
      <x:c r="A2895" t="str">
        <x:v>S Richardson.|2026-03-23</x:v>
      </x:c>
      <x:c r="B2895" s="888" t="n">
        <x:v>46104</x:v>
      </x:c>
      <x:c r="C2895" t="str">
        <x:v>S Richardson.</x:v>
      </x:c>
      <x:c r="D2895" t="str">
        <x:v>Permanent</x:v>
      </x:c>
      <x:c r="E2895" t="str">
        <x:v>Thurrock</x:v>
      </x:c>
      <x:c r="F2895" t="str">
        <x:v>Operative Porter</x:v>
      </x:c>
      <x:c r="G2895" t="str">
        <x:v>399360</x:v>
      </x:c>
      <x:c r="H2895" t="str">
        <x:v>Ministry of Defence</x:v>
      </x:c>
      <x:c r="I2895" s="22" t="n">
        <x:v>9.5</x:v>
      </x:c>
      <x:c r="J2895" t="str">
        <x:v>Worked</x:v>
      </x:c>
      <x:c r="K2895" t="str">
        <x:v>Employee 103123; home branch Thurrock; assigned role Operative Porter | Deployment branch: Thurrock | Actual role: Operative Porter | Jobs: 399360 | Customers: Ministry of Defence | Actual hours: 9.5; source records: 1</x:v>
      </x:c>
      <x:c r="L2895" t="str">
        <x:v>Include</x:v>
      </x:c>
      <x:c r="M2895"/>
      <x:c r="N2895"/>
    </x:row>
    <x:row r="2896">
      <x:c r="A2896" t="str">
        <x:v>S Richardson.|2026-03-24</x:v>
      </x:c>
      <x:c r="B2896" s="888" t="n">
        <x:v>46105</x:v>
      </x:c>
      <x:c r="C2896" t="str">
        <x:v>S Richardson.</x:v>
      </x:c>
      <x:c r="D2896" t="str">
        <x:v>Permanent</x:v>
      </x:c>
      <x:c r="E2896" t="str">
        <x:v>Thurrock</x:v>
      </x:c>
      <x:c r="F2896" t="str">
        <x:v>Operative Porter</x:v>
      </x:c>
      <x:c r="G2896" t="str">
        <x:v>396599</x:v>
      </x:c>
      <x:c r="H2896" t="str">
        <x:v>Rickmansworth Library / Herts CC</x:v>
      </x:c>
      <x:c r="I2896" s="22" t="n">
        <x:v>7.5</x:v>
      </x:c>
      <x:c r="J2896" t="str">
        <x:v>Worked</x:v>
      </x:c>
      <x:c r="K2896" t="str">
        <x:v>Employee 103123; home branch Thurrock; assigned role Operative Porter | Deployment branch: Thurrock | Actual role: Operative Porter | Jobs: 396599 | Customers: Rickmansworth Library / Herts CC | Actual hours: 7.5; source records: 1</x:v>
      </x:c>
      <x:c r="L2896" t="str">
        <x:v>Include</x:v>
      </x:c>
      <x:c r="M2896"/>
      <x:c r="N2896"/>
    </x:row>
    <x:row r="2897">
      <x:c r="A2897" t="str">
        <x:v>S Richardson.|2026-03-25</x:v>
      </x:c>
      <x:c r="B2897" s="888" t="n">
        <x:v>46106</x:v>
      </x:c>
      <x:c r="C2897" t="str">
        <x:v>S Richardson.</x:v>
      </x:c>
      <x:c r="D2897" t="str">
        <x:v>Permanent</x:v>
      </x:c>
      <x:c r="E2897" t="str">
        <x:v>Thurrock</x:v>
      </x:c>
      <x:c r="F2897" t="str">
        <x:v>Operative Porter</x:v>
      </x:c>
      <x:c r="G2897" t="str">
        <x:v>396838</x:v>
      </x:c>
      <x:c r="H2897" t="str">
        <x:v>Antony Lee</x:v>
      </x:c>
      <x:c r="I2897" s="22" t="n">
        <x:v>11</x:v>
      </x:c>
      <x:c r="J2897" t="str">
        <x:v>Worked</x:v>
      </x:c>
      <x:c r="K2897" t="str">
        <x:v>Employee 103123; home branch Thurrock; assigned role Operative Porter | Deployment branch: Thurrock | Actual role: Operative Porter | Jobs: 396838 | Customers: Antony Lee | Actual hours: 11.0; source records: 1</x:v>
      </x:c>
      <x:c r="L2897" t="str">
        <x:v>Include</x:v>
      </x:c>
      <x:c r="M2897"/>
      <x:c r="N2897"/>
    </x:row>
    <x:row r="2898">
      <x:c r="A2898" t="str">
        <x:v>S Richardson.|2026-03-26</x:v>
      </x:c>
      <x:c r="B2898" s="888" t="n">
        <x:v>46107</x:v>
      </x:c>
      <x:c r="C2898" t="str">
        <x:v>S Richardson.</x:v>
      </x:c>
      <x:c r="D2898" t="str">
        <x:v>Permanent</x:v>
      </x:c>
      <x:c r="E2898" t="str">
        <x:v>Thurrock</x:v>
      </x:c>
      <x:c r="F2898" t="str">
        <x:v>Operative Porter</x:v>
      </x:c>
      <x:c r="G2898" t="str">
        <x:v>399914</x:v>
      </x:c>
      <x:c r="H2898" t="str">
        <x:v>Igal/Bile</x:v>
      </x:c>
      <x:c r="I2898" s="22" t="n">
        <x:v>10</x:v>
      </x:c>
      <x:c r="J2898" t="str">
        <x:v>Worked</x:v>
      </x:c>
      <x:c r="K2898" t="str">
        <x:v>Employee 103123; home branch Thurrock; assigned role Operative Porter | Deployment branch: Thurrock | Actual role: Operative Porter | Jobs: 399914 | Customers: Igal/Bile | Actual hours: 10.0; source records: 1</x:v>
      </x:c>
      <x:c r="L2898" t="str">
        <x:v>Include</x:v>
      </x:c>
      <x:c r="M2898"/>
      <x:c r="N2898"/>
    </x:row>
    <x:row r="2899">
      <x:c r="A2899" t="str">
        <x:v>S Richardson.|2026-03-30</x:v>
      </x:c>
      <x:c r="B2899" s="888" t="n">
        <x:v>46111</x:v>
      </x:c>
      <x:c r="C2899" t="str">
        <x:v>S Richardson.</x:v>
      </x:c>
      <x:c r="D2899" t="str">
        <x:v>Permanent</x:v>
      </x:c>
      <x:c r="E2899" t="str">
        <x:v>Thurrock</x:v>
      </x:c>
      <x:c r="F2899" t="str">
        <x:v>Operative Porter</x:v>
      </x:c>
      <x:c r="G2899" t="str">
        <x:v>400853</x:v>
      </x:c>
      <x:c r="H2899" t="str">
        <x:v>National Conservation Services/London Borough of Newham</x:v>
      </x:c>
      <x:c r="I2899" s="22" t="n">
        <x:v>9</x:v>
      </x:c>
      <x:c r="J2899" t="str">
        <x:v>Worked</x:v>
      </x:c>
      <x:c r="K2899" t="str">
        <x:v>Employee 103123; home branch Thurrock; assigned role Operative Porter | Deployment branch: Thurrock | Actual role: Operative Porter | Jobs: 400853 | Customers: National Conservation Services/London Borough of Newham | Actual hours: 9.0; source records: 1</x:v>
      </x:c>
      <x:c r="L2899" t="str">
        <x:v>Include</x:v>
      </x:c>
      <x:c r="M2899"/>
      <x:c r="N2899"/>
    </x:row>
    <x:row r="2900">
      <x:c r="A2900" t="str">
        <x:v>S Richardson.|2026-03-31</x:v>
      </x:c>
      <x:c r="B2900" s="888" t="n">
        <x:v>46112</x:v>
      </x:c>
      <x:c r="C2900" t="str">
        <x:v>S Richardson.</x:v>
      </x:c>
      <x:c r="D2900" t="str">
        <x:v>Permanent</x:v>
      </x:c>
      <x:c r="E2900" t="str">
        <x:v>Thurrock</x:v>
      </x:c>
      <x:c r="F2900" t="str">
        <x:v>Operative Porter</x:v>
      </x:c>
      <x:c r="G2900" t="str">
        <x:v>400853</x:v>
      </x:c>
      <x:c r="H2900" t="str">
        <x:v>National Conservation Services/London Borough of Newham</x:v>
      </x:c>
      <x:c r="I2900" s="22" t="n">
        <x:v>8.5</x:v>
      </x:c>
      <x:c r="J2900" t="str">
        <x:v>Worked</x:v>
      </x:c>
      <x:c r="K2900" t="str">
        <x:v>Employee 103123; home branch Thurrock; assigned role Operative Porter | Deployment branch: Thurrock | Actual role: Operative Porter | Jobs: 400853 | Customers: National Conservation Services/London Borough of Newham | Actual hours: 8.5; source records: 1</x:v>
      </x:c>
      <x:c r="L2900" t="str">
        <x:v>Include</x:v>
      </x:c>
      <x:c r="M2900"/>
      <x:c r="N2900"/>
    </x:row>
    <x:row r="2901">
      <x:c r="A2901" t="str">
        <x:v>Scott Bradley|2026-03-02</x:v>
      </x:c>
      <x:c r="B2901" s="888" t="n">
        <x:v>46083</x:v>
      </x:c>
      <x:c r="C2901" t="str">
        <x:v>Scott Bradley</x:v>
      </x:c>
      <x:c r="D2901" t="str">
        <x:v>Permanent</x:v>
      </x:c>
      <x:c r="E2901" t="str">
        <x:v>Glasgow</x:v>
      </x:c>
      <x:c r="F2901" t="str">
        <x:v>Operative Porter</x:v>
      </x:c>
      <x:c r="G2901" t="str">
        <x:v>400378C, 400566</x:v>
      </x:c>
      <x:c r="H2901" t="str">
        <x:v>Avantor ( GLASGOW MARCH 2026 ); Haier (National Museums Scotland)</x:v>
      </x:c>
      <x:c r="I2901" s="22" t="n">
        <x:v>12.4</x:v>
      </x:c>
      <x:c r="J2901" t="str">
        <x:v>Worked — 2 records</x:v>
      </x:c>
      <x:c r="K2901" t="str">
        <x:v>Employee 1168; home branch Glasgow; assigned role Operative Porter | Deployment branch: Cambridge, Oxford | Actual role: Operative Driver | Jobs: 400378C, 400566 | Customers: Avantor ( GLASGOW MARCH 2026 ); Haier (National Museums Scotland) | Actual hours: 12.4; source records: 2</x:v>
      </x:c>
      <x:c r="L2901" t="str">
        <x:v>Include</x:v>
      </x:c>
      <x:c r="M2901"/>
      <x:c r="N2901"/>
    </x:row>
    <x:row r="2902">
      <x:c r="A2902" t="str">
        <x:v>Scott Bradley|2026-03-03</x:v>
      </x:c>
      <x:c r="B2902" s="888" t="n">
        <x:v>46084</x:v>
      </x:c>
      <x:c r="C2902" t="str">
        <x:v>Scott Bradley</x:v>
      </x:c>
      <x:c r="D2902" t="str">
        <x:v>Permanent</x:v>
      </x:c>
      <x:c r="E2902" t="str">
        <x:v>Glasgow</x:v>
      </x:c>
      <x:c r="F2902" t="str">
        <x:v>Operative Porter</x:v>
      </x:c>
      <x:c r="G2902" t="str">
        <x:v>400770</x:v>
      </x:c>
      <x:c r="H2902" t="str">
        <x:v>c/o Shackltons</x:v>
      </x:c>
      <x:c r="I2902" s="22" t="n">
        <x:v>8.5</x:v>
      </x:c>
      <x:c r="J2902" t="str">
        <x:v>Worked</x:v>
      </x:c>
      <x:c r="K2902" t="str">
        <x:v>Employee 1168; home branch Glasgow; assigned role Operative Porter | Deployment branch: Glasgow | Actual role: Operative Driver | Jobs: 400770 | Customers: c/o Shackltons | Actual hours: 8.5; source records: 1</x:v>
      </x:c>
      <x:c r="L2902" t="str">
        <x:v>Include</x:v>
      </x:c>
      <x:c r="M2902"/>
      <x:c r="N2902"/>
    </x:row>
    <x:row r="2903">
      <x:c r="A2903" t="str">
        <x:v>Scott Bradley|2026-03-04</x:v>
      </x:c>
      <x:c r="B2903" s="888" t="n">
        <x:v>46085</x:v>
      </x:c>
      <x:c r="C2903" t="str">
        <x:v>Scott Bradley</x:v>
      </x:c>
      <x:c r="D2903" t="str">
        <x:v>Permanent</x:v>
      </x:c>
      <x:c r="E2903" t="str">
        <x:v>Glasgow</x:v>
      </x:c>
      <x:c r="F2903" t="str">
        <x:v>Operative Porter</x:v>
      </x:c>
      <x:c r="G2903" t="str">
        <x:v>398360B, 400813</x:v>
      </x:c>
      <x:c r="H2903" t="str">
        <x:v>Restore Harrow Green; South Lananrkshire Council</x:v>
      </x:c>
      <x:c r="I2903" s="22" t="n">
        <x:v>10.25</x:v>
      </x:c>
      <x:c r="J2903" t="str">
        <x:v>Worked — 2 records</x:v>
      </x:c>
      <x:c r="K2903" t="str">
        <x:v>Employee 1168; home branch Glasgow; assigned role Operative Porter | Deployment branch: Glasgow | Actual role: Operative Driver | Jobs: 398360B, 400813 | Customers: Restore Harrow Green; South Lananrkshire Council | Actual hours: 10.2; source records: 2</x:v>
      </x:c>
      <x:c r="L2903" t="str">
        <x:v>Include</x:v>
      </x:c>
      <x:c r="M2903"/>
      <x:c r="N2903"/>
    </x:row>
    <x:row r="2904">
      <x:c r="A2904" t="str">
        <x:v>Scott Bradley|2026-03-05</x:v>
      </x:c>
      <x:c r="B2904" s="888" t="n">
        <x:v>46086</x:v>
      </x:c>
      <x:c r="C2904" t="str">
        <x:v>Scott Bradley</x:v>
      </x:c>
      <x:c r="D2904" t="str">
        <x:v>Permanent</x:v>
      </x:c>
      <x:c r="E2904" t="str">
        <x:v>Glasgow</x:v>
      </x:c>
      <x:c r="F2904" t="str">
        <x:v>Operative Porter</x:v>
      </x:c>
      <x:c r="G2904" t="str">
        <x:v>396008, 398360B</x:v>
      </x:c>
      <x:c r="H2904" t="str">
        <x:v>HSBC - Branch Audits (1); Restore Harrow Green</x:v>
      </x:c>
      <x:c r="I2904" s="22" t="n">
        <x:v>12</x:v>
      </x:c>
      <x:c r="J2904" t="str">
        <x:v>Worked — 2 records</x:v>
      </x:c>
      <x:c r="K2904" t="str">
        <x:v>Employee 1168; home branch Glasgow; assigned role Operative Porter | Deployment branch: Birmingham, Glasgow | Actual role: Operative Driver | Jobs: 396008, 398360B | Customers: HSBC - Branch Audits (1); Restore Harrow Green | Actual hours: 12.0; source records: 2</x:v>
      </x:c>
      <x:c r="L2904" t="str">
        <x:v>Include</x:v>
      </x:c>
      <x:c r="M2904"/>
      <x:c r="N2904"/>
    </x:row>
    <x:row r="2905">
      <x:c r="A2905" t="str">
        <x:v>Scott Bradley|2026-03-06</x:v>
      </x:c>
      <x:c r="B2905" s="888" t="n">
        <x:v>46087</x:v>
      </x:c>
      <x:c r="C2905" t="str">
        <x:v>Scott Bradley</x:v>
      </x:c>
      <x:c r="D2905" t="str">
        <x:v>Permanent</x:v>
      </x:c>
      <x:c r="E2905" t="str">
        <x:v>Glasgow</x:v>
      </x:c>
      <x:c r="F2905" t="str">
        <x:v>Operative Porter</x:v>
      </x:c>
      <x:c r="G2905" t="str">
        <x:v>398360B</x:v>
      </x:c>
      <x:c r="H2905" t="str">
        <x:v>Restore Harrow Green</x:v>
      </x:c>
      <x:c r="I2905" s="22" t="n">
        <x:v>6</x:v>
      </x:c>
      <x:c r="J2905" t="str">
        <x:v>Worked</x:v>
      </x:c>
      <x:c r="K2905" t="str">
        <x:v>Employee 1168; home branch Glasgow; assigned role Operative Porter | Deployment branch: Glasgow | Actual role: Operative Driver | Jobs: 398360B | Customers: Restore Harrow Green | Actual hours: 6.0; source records: 1</x:v>
      </x:c>
      <x:c r="L2905" t="str">
        <x:v>Include</x:v>
      </x:c>
      <x:c r="M2905"/>
      <x:c r="N2905"/>
    </x:row>
    <x:row r="2906">
      <x:c r="A2906" t="str">
        <x:v>Scott Bradley|2026-03-09</x:v>
      </x:c>
      <x:c r="B2906" s="888" t="n">
        <x:v>46090</x:v>
      </x:c>
      <x:c r="C2906" t="str">
        <x:v>Scott Bradley</x:v>
      </x:c>
      <x:c r="D2906" t="str">
        <x:v>Permanent</x:v>
      </x:c>
      <x:c r="E2906" t="str">
        <x:v>Glasgow</x:v>
      </x:c>
      <x:c r="F2906" t="str">
        <x:v>Operative Porter</x:v>
      </x:c>
      <x:c r="G2906" t="str">
        <x:v>399966</x:v>
      </x:c>
      <x:c r="H2906" t="str">
        <x:v>University of Glasgow</x:v>
      </x:c>
      <x:c r="I2906" s="22" t="n">
        <x:v>7.5</x:v>
      </x:c>
      <x:c r="J2906" t="str">
        <x:v>Worked</x:v>
      </x:c>
      <x:c r="K2906" t="str">
        <x:v>Employee 1168; home branch Glasgow; assigned role Operative Porter | Deployment branch: Glasgow | Actual role: Operative Driver | Jobs: 399966 | Customers: University of Glasgow | Actual hours: 7.5; source records: 1</x:v>
      </x:c>
      <x:c r="L2906" t="str">
        <x:v>Include</x:v>
      </x:c>
      <x:c r="M2906"/>
      <x:c r="N2906"/>
    </x:row>
    <x:row r="2907">
      <x:c r="A2907" t="str">
        <x:v>Scott Bradley|2026-03-10</x:v>
      </x:c>
      <x:c r="B2907" s="888" t="n">
        <x:v>46091</x:v>
      </x:c>
      <x:c r="C2907" t="str">
        <x:v>Scott Bradley</x:v>
      </x:c>
      <x:c r="D2907" t="str">
        <x:v>Permanent</x:v>
      </x:c>
      <x:c r="E2907" t="str">
        <x:v>Glasgow</x:v>
      </x:c>
      <x:c r="F2907" t="str">
        <x:v>Operative Porter</x:v>
      </x:c>
      <x:c r="G2907" t="str">
        <x:v>399966</x:v>
      </x:c>
      <x:c r="H2907" t="str">
        <x:v>University of Glasgow</x:v>
      </x:c>
      <x:c r="I2907" s="22" t="n">
        <x:v>8</x:v>
      </x:c>
      <x:c r="J2907" t="str">
        <x:v>Worked</x:v>
      </x:c>
      <x:c r="K2907" t="str">
        <x:v>Employee 1168; home branch Glasgow; assigned role Operative Porter | Deployment branch: Glasgow | Actual role: Operative Driver | Jobs: 399966 | Customers: University of Glasgow | Actual hours: 8.0; source records: 1</x:v>
      </x:c>
      <x:c r="L2907" t="str">
        <x:v>Include</x:v>
      </x:c>
      <x:c r="M2907"/>
      <x:c r="N2907"/>
    </x:row>
    <x:row r="2908">
      <x:c r="A2908" t="str">
        <x:v>Scott Bradley|2026-03-11</x:v>
      </x:c>
      <x:c r="B2908" s="888" t="n">
        <x:v>46092</x:v>
      </x:c>
      <x:c r="C2908" t="str">
        <x:v>Scott Bradley</x:v>
      </x:c>
      <x:c r="D2908" t="str">
        <x:v>Permanent</x:v>
      </x:c>
      <x:c r="E2908" t="str">
        <x:v>Glasgow</x:v>
      </x:c>
      <x:c r="F2908" t="str">
        <x:v>Operative Porter</x:v>
      </x:c>
      <x:c r="G2908" t="str">
        <x:v>398360B, 399966</x:v>
      </x:c>
      <x:c r="H2908" t="str">
        <x:v>Restore Harrow Green; University of Glasgow</x:v>
      </x:c>
      <x:c r="I2908" s="22" t="n">
        <x:v>2.5</x:v>
      </x:c>
      <x:c r="J2908" t="str">
        <x:v>Worked — 2 records</x:v>
      </x:c>
      <x:c r="K2908" t="str">
        <x:v>Employee 1168; home branch Glasgow; assigned role Operative Porter | Deployment branch: Glasgow | Actual role: Operative Driver | Jobs: 398360B, 399966 | Customers: Restore Harrow Green; University of Glasgow | Actual hours: 2.5; source records: 2</x:v>
      </x:c>
      <x:c r="L2908" t="str">
        <x:v>Include</x:v>
      </x:c>
      <x:c r="M2908"/>
      <x:c r="N2908"/>
    </x:row>
    <x:row r="2909">
      <x:c r="A2909" t="str">
        <x:v>Scott Bradley|2026-03-16</x:v>
      </x:c>
      <x:c r="B2909" s="888" t="n">
        <x:v>46097</x:v>
      </x:c>
      <x:c r="C2909" t="str">
        <x:v>Scott Bradley</x:v>
      </x:c>
      <x:c r="D2909" t="str">
        <x:v>Permanent</x:v>
      </x:c>
      <x:c r="E2909" t="str">
        <x:v>Glasgow</x:v>
      </x:c>
      <x:c r="F2909" t="str">
        <x:v>Operative Porter</x:v>
      </x:c>
      <x:c r="G2909" t="str">
        <x:v>397787, 400970</x:v>
      </x:c>
      <x:c r="H2909" t="str">
        <x:v>Glasgow Life; Shackletons</x:v>
      </x:c>
      <x:c r="I2909" s="22" t="n">
        <x:v>7.5</x:v>
      </x:c>
      <x:c r="J2909" t="str">
        <x:v>Worked — 2 records</x:v>
      </x:c>
      <x:c r="K2909" t="str">
        <x:v>Employee 1168; home branch Glasgow; assigned role Operative Porter | Deployment branch: Glasgow | Actual role: Operative Porter | Jobs: 397787, 400970 | Customers: Glasgow Life; Shackletons | Actual hours: 7.5; source records: 2</x:v>
      </x:c>
      <x:c r="L2909" t="str">
        <x:v>Include</x:v>
      </x:c>
      <x:c r="M2909"/>
      <x:c r="N2909"/>
    </x:row>
    <x:row r="2910">
      <x:c r="A2910" t="str">
        <x:v>Scott Bradley|2026-03-17</x:v>
      </x:c>
      <x:c r="B2910" s="888" t="n">
        <x:v>46098</x:v>
      </x:c>
      <x:c r="C2910" t="str">
        <x:v>Scott Bradley</x:v>
      </x:c>
      <x:c r="D2910" t="str">
        <x:v>Permanent</x:v>
      </x:c>
      <x:c r="E2910" t="str">
        <x:v>Glasgow</x:v>
      </x:c>
      <x:c r="F2910" t="str">
        <x:v>Operative Porter</x:v>
      </x:c>
      <x:c r="G2910" t="str">
        <x:v>401086</x:v>
      </x:c>
      <x:c r="H2910" t="str">
        <x:v>c/o Shackltons</x:v>
      </x:c>
      <x:c r="I2910" s="22" t="n">
        <x:v>5</x:v>
      </x:c>
      <x:c r="J2910" t="str">
        <x:v>Worked</x:v>
      </x:c>
      <x:c r="K2910" t="str">
        <x:v>Employee 1168; home branch Glasgow; assigned role Operative Porter | Deployment branch: Glasgow | Actual role: Operative Driver | Jobs: 401086 | Customers: c/o Shackltons | Actual hours: 5.0; source records: 1</x:v>
      </x:c>
      <x:c r="L2910" t="str">
        <x:v>Include</x:v>
      </x:c>
      <x:c r="M2910"/>
      <x:c r="N2910"/>
    </x:row>
    <x:row r="2911">
      <x:c r="A2911" t="str">
        <x:v>Scott Bradley|2026-03-18</x:v>
      </x:c>
      <x:c r="B2911" s="888" t="n">
        <x:v>46099</x:v>
      </x:c>
      <x:c r="C2911" t="str">
        <x:v>Scott Bradley</x:v>
      </x:c>
      <x:c r="D2911" t="str">
        <x:v>Permanent</x:v>
      </x:c>
      <x:c r="E2911" t="str">
        <x:v>Glasgow</x:v>
      </x:c>
      <x:c r="F2911" t="str">
        <x:v>Operative Porter</x:v>
      </x:c>
      <x:c r="G2911" t="str">
        <x:v>397787</x:v>
      </x:c>
      <x:c r="H2911" t="str">
        <x:v>Glasgow Life</x:v>
      </x:c>
      <x:c r="I2911" s="22" t="n">
        <x:v>6</x:v>
      </x:c>
      <x:c r="J2911" t="str">
        <x:v>Worked</x:v>
      </x:c>
      <x:c r="K2911" t="str">
        <x:v>Employee 1168; home branch Glasgow; assigned role Operative Porter | Deployment branch: Glasgow | Actual role: Operative Porter | Jobs: 397787 | Customers: Glasgow Life | Actual hours: 6.0; source records: 1</x:v>
      </x:c>
      <x:c r="L2911" t="str">
        <x:v>Include</x:v>
      </x:c>
      <x:c r="M2911"/>
      <x:c r="N2911"/>
    </x:row>
    <x:row r="2912">
      <x:c r="A2912" t="str">
        <x:v>Scott Bradley|2026-03-20</x:v>
      </x:c>
      <x:c r="B2912" s="888" t="n">
        <x:v>46101</x:v>
      </x:c>
      <x:c r="C2912" t="str">
        <x:v>Scott Bradley</x:v>
      </x:c>
      <x:c r="D2912" t="str">
        <x:v>Permanent</x:v>
      </x:c>
      <x:c r="E2912" t="str">
        <x:v>Glasgow</x:v>
      </x:c>
      <x:c r="F2912" t="str">
        <x:v>Operative Porter</x:v>
      </x:c>
      <x:c r="G2912" t="str">
        <x:v>400819</x:v>
      </x:c>
      <x:c r="H2912" t="str">
        <x:v>BBC</x:v>
      </x:c>
      <x:c r="I2912" s="22" t="n">
        <x:v>8.5</x:v>
      </x:c>
      <x:c r="J2912" t="str">
        <x:v>Worked</x:v>
      </x:c>
      <x:c r="K2912" t="str">
        <x:v>Employee 1168; home branch Glasgow; assigned role Operative Porter | Deployment branch: Glasgow | Actual role: Operative Porter | Jobs: 400819 | Customers: BBC | Actual hours: 8.5; source records: 1</x:v>
      </x:c>
      <x:c r="L2912" t="str">
        <x:v>Include</x:v>
      </x:c>
      <x:c r="M2912"/>
      <x:c r="N2912"/>
    </x:row>
    <x:row r="2913">
      <x:c r="A2913" t="str">
        <x:v>Scott Bradley|2026-03-21</x:v>
      </x:c>
      <x:c r="B2913" s="888" t="n">
        <x:v>46102</x:v>
      </x:c>
      <x:c r="C2913" t="str">
        <x:v>Scott Bradley</x:v>
      </x:c>
      <x:c r="D2913" t="str">
        <x:v>Permanent</x:v>
      </x:c>
      <x:c r="E2913" t="str">
        <x:v>Glasgow</x:v>
      </x:c>
      <x:c r="F2913" t="str">
        <x:v>Operative Porter</x:v>
      </x:c>
      <x:c r="G2913" t="str">
        <x:v>400819</x:v>
      </x:c>
      <x:c r="H2913" t="str">
        <x:v>BBC</x:v>
      </x:c>
      <x:c r="I2913" s="22" t="n">
        <x:v>2.25</x:v>
      </x:c>
      <x:c r="J2913" t="str">
        <x:v>Worked</x:v>
      </x:c>
      <x:c r="K2913" t="str">
        <x:v>Employee 1168; home branch Glasgow; assigned role Operative Porter | Deployment branch: Glasgow | Actual role: Operative Porter | Jobs: 400819 | Customers: BBC | Actual hours: 2.2; source records: 1</x:v>
      </x:c>
      <x:c r="L2913" t="str">
        <x:v>Include</x:v>
      </x:c>
      <x:c r="M2913"/>
      <x:c r="N2913"/>
    </x:row>
    <x:row r="2914">
      <x:c r="A2914" t="str">
        <x:v>Scott Bradley|2026-03-23</x:v>
      </x:c>
      <x:c r="B2914" s="888" t="n">
        <x:v>46104</x:v>
      </x:c>
      <x:c r="C2914" t="str">
        <x:v>Scott Bradley</x:v>
      </x:c>
      <x:c r="D2914" t="str">
        <x:v>Permanent</x:v>
      </x:c>
      <x:c r="E2914" t="str">
        <x:v>Glasgow</x:v>
      </x:c>
      <x:c r="F2914" t="str">
        <x:v>Operative Porter</x:v>
      </x:c>
      <x:c r="G2914" t="str">
        <x:v>398360B</x:v>
      </x:c>
      <x:c r="H2914" t="str">
        <x:v>Restore Harrow Green</x:v>
      </x:c>
      <x:c r="I2914" s="22" t="n">
        <x:v>9</x:v>
      </x:c>
      <x:c r="J2914" t="str">
        <x:v>Worked</x:v>
      </x:c>
      <x:c r="K2914" t="str">
        <x:v>Employee 1168; home branch Glasgow; assigned role Operative Porter | Deployment branch: Glasgow | Actual role: Operative Driver | Jobs: 398360B | Customers: Restore Harrow Green | Actual hours: 9.0; source records: 1</x:v>
      </x:c>
      <x:c r="L2914" t="str">
        <x:v>Include</x:v>
      </x:c>
      <x:c r="M2914"/>
      <x:c r="N2914"/>
    </x:row>
    <x:row r="2915">
      <x:c r="A2915" t="str">
        <x:v>Scott Bradley|2026-03-24</x:v>
      </x:c>
      <x:c r="B2915" s="888" t="n">
        <x:v>46105</x:v>
      </x:c>
      <x:c r="C2915" t="str">
        <x:v>Scott Bradley</x:v>
      </x:c>
      <x:c r="D2915" t="str">
        <x:v>Permanent</x:v>
      </x:c>
      <x:c r="E2915" t="str">
        <x:v>Glasgow</x:v>
      </x:c>
      <x:c r="F2915" t="str">
        <x:v>Operative Porter</x:v>
      </x:c>
      <x:c r="G2915" t="str">
        <x:v>401091, 398360B</x:v>
      </x:c>
      <x:c r="H2915" t="str">
        <x:v>C/O South lananrkshire Council; Restore Harrow Green</x:v>
      </x:c>
      <x:c r="I2915" s="22" t="n">
        <x:v>10.25</x:v>
      </x:c>
      <x:c r="J2915" t="str">
        <x:v>Worked — 2 records</x:v>
      </x:c>
      <x:c r="K2915" t="str">
        <x:v>Employee 1168; home branch Glasgow; assigned role Operative Porter | Deployment branch: Glasgow | Actual role: Operative Driver | Jobs: 401091, 398360B | Customers: C/O South lananrkshire Council; Restore Harrow Green | Actual hours: 10.2; source records: 2</x:v>
      </x:c>
      <x:c r="L2915" t="str">
        <x:v>Include</x:v>
      </x:c>
      <x:c r="M2915"/>
      <x:c r="N2915"/>
    </x:row>
    <x:row r="2916">
      <x:c r="A2916" t="str">
        <x:v>Scott Bradley|2026-03-25</x:v>
      </x:c>
      <x:c r="B2916" s="888" t="n">
        <x:v>46106</x:v>
      </x:c>
      <x:c r="C2916" t="str">
        <x:v>Scott Bradley</x:v>
      </x:c>
      <x:c r="D2916" t="str">
        <x:v>Permanent</x:v>
      </x:c>
      <x:c r="E2916" t="str">
        <x:v>Glasgow</x:v>
      </x:c>
      <x:c r="F2916" t="str">
        <x:v>Operative Porter</x:v>
      </x:c>
      <x:c r="G2916" t="str">
        <x:v>398360B</x:v>
      </x:c>
      <x:c r="H2916" t="str">
        <x:v>Restore Harrow Green</x:v>
      </x:c>
      <x:c r="I2916" s="22" t="n">
        <x:v>7</x:v>
      </x:c>
      <x:c r="J2916" t="str">
        <x:v>Worked</x:v>
      </x:c>
      <x:c r="K2916" t="str">
        <x:v>Employee 1168; home branch Glasgow; assigned role Operative Porter | Deployment branch: Glasgow | Actual role: Operative Driver | Jobs: 398360B | Customers: Restore Harrow Green | Actual hours: 7.0; source records: 1</x:v>
      </x:c>
      <x:c r="L2916" t="str">
        <x:v>Include</x:v>
      </x:c>
      <x:c r="M2916"/>
      <x:c r="N2916"/>
    </x:row>
    <x:row r="2917">
      <x:c r="A2917" t="str">
        <x:v>Scott Bradley|2026-03-26</x:v>
      </x:c>
      <x:c r="B2917" s="888" t="n">
        <x:v>46107</x:v>
      </x:c>
      <x:c r="C2917" t="str">
        <x:v>Scott Bradley</x:v>
      </x:c>
      <x:c r="D2917" t="str">
        <x:v>Permanent</x:v>
      </x:c>
      <x:c r="E2917" t="str">
        <x:v>Glasgow</x:v>
      </x:c>
      <x:c r="F2917" t="str">
        <x:v>Operative Porter</x:v>
      </x:c>
      <x:c r="G2917" t="str">
        <x:v>398360B</x:v>
      </x:c>
      <x:c r="H2917" t="str">
        <x:v>Restore Harrow Green</x:v>
      </x:c>
      <x:c r="I2917" s="22" t="n">
        <x:v>9</x:v>
      </x:c>
      <x:c r="J2917" t="str">
        <x:v>Worked</x:v>
      </x:c>
      <x:c r="K2917" t="str">
        <x:v>Employee 1168; home branch Glasgow; assigned role Operative Porter | Deployment branch: Glasgow | Actual role: Operative Driver | Jobs: 398360B | Customers: Restore Harrow Green | Actual hours: 9.0; source records: 1</x:v>
      </x:c>
      <x:c r="L2917" t="str">
        <x:v>Include</x:v>
      </x:c>
      <x:c r="M2917"/>
      <x:c r="N2917"/>
    </x:row>
    <x:row r="2918">
      <x:c r="A2918" t="str">
        <x:v>Scott Bradley|2026-03-27</x:v>
      </x:c>
      <x:c r="B2918" s="888" t="n">
        <x:v>46108</x:v>
      </x:c>
      <x:c r="C2918" t="str">
        <x:v>Scott Bradley</x:v>
      </x:c>
      <x:c r="D2918" t="str">
        <x:v>Permanent</x:v>
      </x:c>
      <x:c r="E2918" t="str">
        <x:v>Glasgow</x:v>
      </x:c>
      <x:c r="F2918" t="str">
        <x:v>Operative Porter</x:v>
      </x:c>
      <x:c r="G2918" t="str">
        <x:v>398360B</x:v>
      </x:c>
      <x:c r="H2918" t="str">
        <x:v>Restore Harrow Green</x:v>
      </x:c>
      <x:c r="I2918" s="22" t="n">
        <x:v>9</x:v>
      </x:c>
      <x:c r="J2918" t="str">
        <x:v>Worked</x:v>
      </x:c>
      <x:c r="K2918" t="str">
        <x:v>Employee 1168; home branch Glasgow; assigned role Operative Porter | Deployment branch: Glasgow | Actual role: Operative Driver | Jobs: 398360B | Customers: Restore Harrow Green | Actual hours: 9.0; source records: 1</x:v>
      </x:c>
      <x:c r="L2918" t="str">
        <x:v>Include</x:v>
      </x:c>
      <x:c r="M2918"/>
      <x:c r="N2918"/>
    </x:row>
    <x:row r="2919">
      <x:c r="A2919" t="str">
        <x:v>Scott Bradley|2026-03-28</x:v>
      </x:c>
      <x:c r="B2919" s="888" t="n">
        <x:v>46109</x:v>
      </x:c>
      <x:c r="C2919" t="str">
        <x:v>Scott Bradley</x:v>
      </x:c>
      <x:c r="D2919" t="str">
        <x:v>Permanent</x:v>
      </x:c>
      <x:c r="E2919" t="str">
        <x:v>Glasgow</x:v>
      </x:c>
      <x:c r="F2919" t="str">
        <x:v>Operative Porter</x:v>
      </x:c>
      <x:c r="G2919" t="str">
        <x:v>400823</x:v>
      </x:c>
      <x:c r="H2919" t="str">
        <x:v>BBC</x:v>
      </x:c>
      <x:c r="I2919" s="22" t="n">
        <x:v>3.25</x:v>
      </x:c>
      <x:c r="J2919" t="str">
        <x:v>Worked</x:v>
      </x:c>
      <x:c r="K2919" t="str">
        <x:v>Employee 1168; home branch Glasgow; assigned role Operative Porter | Deployment branch: Glasgow | Actual role: Operative Driver | Jobs: 400823 | Customers: BBC | Actual hours: 3.2; source records: 1</x:v>
      </x:c>
      <x:c r="L2919" t="str">
        <x:v>Include</x:v>
      </x:c>
      <x:c r="M2919"/>
      <x:c r="N2919"/>
    </x:row>
    <x:row r="2920">
      <x:c r="A2920" t="str">
        <x:v>Scott Bradley|2026-03-30</x:v>
      </x:c>
      <x:c r="B2920" s="888" t="n">
        <x:v>46111</x:v>
      </x:c>
      <x:c r="C2920" t="str">
        <x:v>Scott Bradley</x:v>
      </x:c>
      <x:c r="D2920" t="str">
        <x:v>Permanent</x:v>
      </x:c>
      <x:c r="E2920" t="str">
        <x:v>Glasgow</x:v>
      </x:c>
      <x:c r="F2920" t="str">
        <x:v>Operative Porter</x:v>
      </x:c>
      <x:c r="G2920" t="str">
        <x:v>398543</x:v>
      </x:c>
      <x:c r="H2920" t="str">
        <x:v>GPE  (Marine Directorate)</x:v>
      </x:c>
      <x:c r="I2920" s="22" t="n">
        <x:v>7.5</x:v>
      </x:c>
      <x:c r="J2920" t="str">
        <x:v>Worked</x:v>
      </x:c>
      <x:c r="K2920" t="str">
        <x:v>Employee 1168; home branch Glasgow; assigned role Operative Porter | Deployment branch: Cambridge | Actual role: Operative Driver | Jobs: 398543 | Customers: GPE  (Marine Directorate) | Actual hours: 7.5; source records: 1</x:v>
      </x:c>
      <x:c r="L2920" t="str">
        <x:v>Include</x:v>
      </x:c>
      <x:c r="M2920"/>
      <x:c r="N2920"/>
    </x:row>
    <x:row r="2921">
      <x:c r="A2921" t="str">
        <x:v>Scott Bradley|2026-03-31</x:v>
      </x:c>
      <x:c r="B2921" s="888" t="n">
        <x:v>46112</x:v>
      </x:c>
      <x:c r="C2921" t="str">
        <x:v>Scott Bradley</x:v>
      </x:c>
      <x:c r="D2921" t="str">
        <x:v>Permanent</x:v>
      </x:c>
      <x:c r="E2921" t="str">
        <x:v>Glasgow</x:v>
      </x:c>
      <x:c r="F2921" t="str">
        <x:v>Operative Porter</x:v>
      </x:c>
      <x:c r="G2921" t="str">
        <x:v>398543</x:v>
      </x:c>
      <x:c r="H2921" t="str">
        <x:v>GPE  (Marine Directorate)</x:v>
      </x:c>
      <x:c r="I2921" s="22" t="n">
        <x:v>8.5</x:v>
      </x:c>
      <x:c r="J2921" t="str">
        <x:v>Worked</x:v>
      </x:c>
      <x:c r="K2921" t="str">
        <x:v>Employee 1168; home branch Glasgow; assigned role Operative Porter | Deployment branch: Cambridge | Actual role: Operative Driver | Jobs: 398543 | Customers: GPE  (Marine Directorate) | Actual hours: 8.5; source records: 1</x:v>
      </x:c>
      <x:c r="L2921" t="str">
        <x:v>Include</x:v>
      </x:c>
      <x:c r="M2921"/>
      <x:c r="N2921"/>
    </x:row>
    <x:row r="2922">
      <x:c r="A2922" t="str">
        <x:v>Scott Scandrett|2026-03-02</x:v>
      </x:c>
      <x:c r="B2922" s="888" t="n">
        <x:v>46083</x:v>
      </x:c>
      <x:c r="C2922" t="str">
        <x:v>Scott Scandrett</x:v>
      </x:c>
      <x:c r="D2922" t="str">
        <x:v>Permanent</x:v>
      </x:c>
      <x:c r="E2922" t="str">
        <x:v>Birmingham</x:v>
      </x:c>
      <x:c r="F2922" t="str">
        <x:v>Operative Driver</x:v>
      </x:c>
      <x:c r="G2922" t="str">
        <x:v>400269</x:v>
      </x:c>
      <x:c r="H2922" t="str">
        <x:v>Herefordshire &amp; Worcestershire Health &amp; Care NHS Trust</x:v>
      </x:c>
      <x:c r="I2922" s="22" t="n">
        <x:v>8</x:v>
      </x:c>
      <x:c r="J2922" t="str">
        <x:v>Worked</x:v>
      </x:c>
      <x:c r="K2922" t="str">
        <x:v>Employee 103114; home branch Birmingham; assigned role Operative Driver | Deployment branch: Birmingham | Actual role: Operative Porter | Jobs: 400269 | Customers: Herefordshire &amp; Worcestershire Health &amp; Care NHS Trust | Actual hours: 8.0; source records: 1</x:v>
      </x:c>
      <x:c r="L2922" t="str">
        <x:v>Include</x:v>
      </x:c>
      <x:c r="M2922"/>
      <x:c r="N2922"/>
    </x:row>
    <x:row r="2923">
      <x:c r="A2923" t="str">
        <x:v>Scott Scandrett|2026-03-03</x:v>
      </x:c>
      <x:c r="B2923" s="888" t="n">
        <x:v>46084</x:v>
      </x:c>
      <x:c r="C2923" t="str">
        <x:v>Scott Scandrett</x:v>
      </x:c>
      <x:c r="D2923" t="str">
        <x:v>Permanent</x:v>
      </x:c>
      <x:c r="E2923" t="str">
        <x:v>Birmingham</x:v>
      </x:c>
      <x:c r="F2923" t="str">
        <x:v>Operative Driver</x:v>
      </x:c>
      <x:c r="G2923" t="str">
        <x:v>390743B</x:v>
      </x:c>
      <x:c r="H2923" t="str">
        <x:v>West Midlands Police - Facilities</x:v>
      </x:c>
      <x:c r="I2923" s="22" t="n">
        <x:v>8.5</x:v>
      </x:c>
      <x:c r="J2923" t="str">
        <x:v>Worked</x:v>
      </x:c>
      <x:c r="K2923" t="str">
        <x:v>Employee 103114; home branch Birmingham; assigned role Operative Driver | Deployment branch: Birmingham | Actual role: Operative Driver | Jobs: 390743B | Customers: West Midlands Police - Facilities | Actual hours: 8.5; source records: 1</x:v>
      </x:c>
      <x:c r="L2923" t="str">
        <x:v>Include</x:v>
      </x:c>
      <x:c r="M2923"/>
      <x:c r="N2923"/>
    </x:row>
    <x:row r="2924">
      <x:c r="A2924" t="str">
        <x:v>Scott Scandrett|2026-03-04</x:v>
      </x:c>
      <x:c r="B2924" s="888" t="n">
        <x:v>46085</x:v>
      </x:c>
      <x:c r="C2924" t="str">
        <x:v>Scott Scandrett</x:v>
      </x:c>
      <x:c r="D2924" t="str">
        <x:v>Permanent</x:v>
      </x:c>
      <x:c r="E2924" t="str">
        <x:v>Birmingham</x:v>
      </x:c>
      <x:c r="F2924" t="str">
        <x:v>Operative Driver</x:v>
      </x:c>
      <x:c r="G2924" t="str">
        <x:v>390743B</x:v>
      </x:c>
      <x:c r="H2924" t="str">
        <x:v>West Midlands Police - Facilities</x:v>
      </x:c>
      <x:c r="I2924" s="22" t="n">
        <x:v>9</x:v>
      </x:c>
      <x:c r="J2924" t="str">
        <x:v>Worked</x:v>
      </x:c>
      <x:c r="K2924" t="str">
        <x:v>Employee 103114; home branch Birmingham; assigned role Operative Driver | Deployment branch: Birmingham | Actual role: Operative Driver | Jobs: 390743B | Customers: West Midlands Police - Facilities | Actual hours: 9.0; source records: 1</x:v>
      </x:c>
      <x:c r="L2924" t="str">
        <x:v>Include</x:v>
      </x:c>
      <x:c r="M2924"/>
      <x:c r="N2924"/>
    </x:row>
    <x:row r="2925">
      <x:c r="A2925" t="str">
        <x:v>Scott Scandrett|2026-03-05</x:v>
      </x:c>
      <x:c r="B2925" s="888" t="n">
        <x:v>46086</x:v>
      </x:c>
      <x:c r="C2925" t="str">
        <x:v>Scott Scandrett</x:v>
      </x:c>
      <x:c r="D2925" t="str">
        <x:v>Permanent</x:v>
      </x:c>
      <x:c r="E2925" t="str">
        <x:v>Birmingham</x:v>
      </x:c>
      <x:c r="F2925" t="str">
        <x:v>Operative Driver</x:v>
      </x:c>
      <x:c r="G2925" t="str">
        <x:v>390743B</x:v>
      </x:c>
      <x:c r="H2925" t="str">
        <x:v>West Midlands Police - Facilities</x:v>
      </x:c>
      <x:c r="I2925" s="22" t="n">
        <x:v>9.5</x:v>
      </x:c>
      <x:c r="J2925" t="str">
        <x:v>Worked</x:v>
      </x:c>
      <x:c r="K2925" t="str">
        <x:v>Employee 103114; home branch Birmingham; assigned role Operative Driver | Deployment branch: Birmingham | Actual role: Operative Driver | Jobs: 390743B | Customers: West Midlands Police - Facilities | Actual hours: 9.5; source records: 1</x:v>
      </x:c>
      <x:c r="L2925" t="str">
        <x:v>Include</x:v>
      </x:c>
      <x:c r="M2925"/>
      <x:c r="N2925"/>
    </x:row>
    <x:row r="2926">
      <x:c r="A2926" t="str">
        <x:v>Scott Scandrett|2026-03-06</x:v>
      </x:c>
      <x:c r="B2926" s="888" t="n">
        <x:v>46087</x:v>
      </x:c>
      <x:c r="C2926" t="str">
        <x:v>Scott Scandrett</x:v>
      </x:c>
      <x:c r="D2926" t="str">
        <x:v>Permanent</x:v>
      </x:c>
      <x:c r="E2926" t="str">
        <x:v>Birmingham</x:v>
      </x:c>
      <x:c r="F2926" t="str">
        <x:v>Operative Driver</x:v>
      </x:c>
      <x:c r="G2926" t="str">
        <x:v>390743B</x:v>
      </x:c>
      <x:c r="H2926" t="str">
        <x:v>West Midlands Police - Facilities</x:v>
      </x:c>
      <x:c r="I2926" s="22" t="n">
        <x:v>7.5</x:v>
      </x:c>
      <x:c r="J2926" t="str">
        <x:v>Worked</x:v>
      </x:c>
      <x:c r="K2926" t="str">
        <x:v>Employee 103114; home branch Birmingham; assigned role Operative Driver | Deployment branch: Birmingham | Actual role: Operative Driver | Jobs: 390743B | Customers: West Midlands Police - Facilities | Actual hours: 7.5; source records: 1</x:v>
      </x:c>
      <x:c r="L2926" t="str">
        <x:v>Include</x:v>
      </x:c>
      <x:c r="M2926"/>
      <x:c r="N2926"/>
    </x:row>
    <x:row r="2927">
      <x:c r="A2927" t="str">
        <x:v>Scott Scandrett|2026-03-09</x:v>
      </x:c>
      <x:c r="B2927" s="888" t="n">
        <x:v>46090</x:v>
      </x:c>
      <x:c r="C2927" t="str">
        <x:v>Scott Scandrett</x:v>
      </x:c>
      <x:c r="D2927" t="str">
        <x:v>Permanent</x:v>
      </x:c>
      <x:c r="E2927" t="str">
        <x:v>Birmingham</x:v>
      </x:c>
      <x:c r="F2927" t="str">
        <x:v>Operative Driver</x:v>
      </x:c>
      <x:c r="G2927" t="str">
        <x:v>400520, 386884T</x:v>
      </x:c>
      <x:c r="H2927" t="str">
        <x:v>Anglian Water; Restore Harrow Green</x:v>
      </x:c>
      <x:c r="I2927" s="22" t="n">
        <x:v>22</x:v>
      </x:c>
      <x:c r="J2927" t="str">
        <x:v>Worked — 2 records</x:v>
      </x:c>
      <x:c r="K2927" t="str">
        <x:v>Employee 103114; home branch Birmingham; assigned role Operative Driver | Deployment branch: Birmingham, Cambridge | Actual role: Operative Porter | Jobs: 400520, 386884T | Customers: Anglian Water; Restore Harrow Green | Actual hours: 22.0; source records: 2</x:v>
      </x:c>
      <x:c r="L2927" t="str">
        <x:v>Include</x:v>
      </x:c>
      <x:c r="M2927"/>
      <x:c r="N2927"/>
    </x:row>
    <x:row r="2928">
      <x:c r="A2928" t="str">
        <x:v>Scott Scandrett|2026-03-10</x:v>
      </x:c>
      <x:c r="B2928" s="888" t="n">
        <x:v>46091</x:v>
      </x:c>
      <x:c r="C2928" t="str">
        <x:v>Scott Scandrett</x:v>
      </x:c>
      <x:c r="D2928" t="str">
        <x:v>Permanent</x:v>
      </x:c>
      <x:c r="E2928" t="str">
        <x:v>Birmingham</x:v>
      </x:c>
      <x:c r="F2928" t="str">
        <x:v>Operative Driver</x:v>
      </x:c>
      <x:c r="G2928" t="str">
        <x:v>390743B</x:v>
      </x:c>
      <x:c r="H2928" t="str">
        <x:v>West Midlands Police - Facilities</x:v>
      </x:c>
      <x:c r="I2928" s="22" t="n">
        <x:v>9.5</x:v>
      </x:c>
      <x:c r="J2928" t="str">
        <x:v>Worked</x:v>
      </x:c>
      <x:c r="K2928" t="str">
        <x:v>Employee 103114; home branch Birmingham; assigned role Operative Driver | Deployment branch: Birmingham | Actual role: Operative Driver | Jobs: 390743B | Customers: West Midlands Police - Facilities | Actual hours: 9.5; source records: 1</x:v>
      </x:c>
      <x:c r="L2928" t="str">
        <x:v>Include</x:v>
      </x:c>
      <x:c r="M2928"/>
      <x:c r="N2928"/>
    </x:row>
    <x:row r="2929">
      <x:c r="A2929" t="str">
        <x:v>Scott Scandrett|2026-03-11</x:v>
      </x:c>
      <x:c r="B2929" s="888" t="n">
        <x:v>46092</x:v>
      </x:c>
      <x:c r="C2929" t="str">
        <x:v>Scott Scandrett</x:v>
      </x:c>
      <x:c r="D2929" t="str">
        <x:v>Permanent</x:v>
      </x:c>
      <x:c r="E2929" t="str">
        <x:v>Birmingham</x:v>
      </x:c>
      <x:c r="F2929" t="str">
        <x:v>Operative Driver</x:v>
      </x:c>
      <x:c r="G2929" t="str">
        <x:v>390743B</x:v>
      </x:c>
      <x:c r="H2929" t="str">
        <x:v>West Midlands Police - Facilities</x:v>
      </x:c>
      <x:c r="I2929" s="22" t="n">
        <x:v>11</x:v>
      </x:c>
      <x:c r="J2929" t="str">
        <x:v>Worked</x:v>
      </x:c>
      <x:c r="K2929" t="str">
        <x:v>Employee 103114; home branch Birmingham; assigned role Operative Driver | Deployment branch: Birmingham | Actual role: Operative Driver | Jobs: 390743B | Customers: West Midlands Police - Facilities | Actual hours: 11.0; source records: 1</x:v>
      </x:c>
      <x:c r="L2929" t="str">
        <x:v>Include</x:v>
      </x:c>
      <x:c r="M2929"/>
      <x:c r="N2929"/>
    </x:row>
    <x:row r="2930">
      <x:c r="A2930" t="str">
        <x:v>Scott Scandrett|2026-03-12</x:v>
      </x:c>
      <x:c r="B2930" s="888" t="n">
        <x:v>46093</x:v>
      </x:c>
      <x:c r="C2930" t="str">
        <x:v>Scott Scandrett</x:v>
      </x:c>
      <x:c r="D2930" t="str">
        <x:v>Permanent</x:v>
      </x:c>
      <x:c r="E2930" t="str">
        <x:v>Birmingham</x:v>
      </x:c>
      <x:c r="F2930" t="str">
        <x:v>Operative Driver</x:v>
      </x:c>
      <x:c r="G2930" t="str">
        <x:v>390743B</x:v>
      </x:c>
      <x:c r="H2930" t="str">
        <x:v>West Midlands Police - Facilities</x:v>
      </x:c>
      <x:c r="I2930" s="22" t="n">
        <x:v>9.5</x:v>
      </x:c>
      <x:c r="J2930" t="str">
        <x:v>Worked</x:v>
      </x:c>
      <x:c r="K2930" t="str">
        <x:v>Employee 103114; home branch Birmingham; assigned role Operative Driver | Deployment branch: Birmingham | Actual role: Operative Driver | Jobs: 390743B | Customers: West Midlands Police - Facilities | Actual hours: 9.5; source records: 1</x:v>
      </x:c>
      <x:c r="L2930" t="str">
        <x:v>Include</x:v>
      </x:c>
      <x:c r="M2930"/>
      <x:c r="N2930"/>
    </x:row>
    <x:row r="2931">
      <x:c r="A2931" t="str">
        <x:v>Scott Scandrett|2026-03-13</x:v>
      </x:c>
      <x:c r="B2931" s="888" t="n">
        <x:v>46094</x:v>
      </x:c>
      <x:c r="C2931" t="str">
        <x:v>Scott Scandrett</x:v>
      </x:c>
      <x:c r="D2931" t="str">
        <x:v>Permanent</x:v>
      </x:c>
      <x:c r="E2931" t="str">
        <x:v>Birmingham</x:v>
      </x:c>
      <x:c r="F2931" t="str">
        <x:v>Operative Driver</x:v>
      </x:c>
      <x:c r="G2931" t="str">
        <x:v>400878, 400343</x:v>
      </x:c>
      <x:c r="H2931" t="str">
        <x:v>Cushman &amp; Wakefield Debenham Tie Leung Ltd; Midland Heart Limited</x:v>
      </x:c>
      <x:c r="I2931" s="22" t="n">
        <x:v>9</x:v>
      </x:c>
      <x:c r="J2931" t="str">
        <x:v>Worked — 2 records</x:v>
      </x:c>
      <x:c r="K2931" t="str">
        <x:v>Employee 103114; home branch Birmingham; assigned role Operative Driver | Deployment branch: Birmingham | Actual role: Operative Driver, Operative Porter | Jobs: 400878, 400343 | Customers: Cushman &amp; Wakefield Debenham Tie Leung Ltd; Midland Heart Limited | Actual hours: 9.0; source records: 2</x:v>
      </x:c>
      <x:c r="L2931" t="str">
        <x:v>Include</x:v>
      </x:c>
      <x:c r="M2931"/>
      <x:c r="N2931"/>
    </x:row>
    <x:row r="2932">
      <x:c r="A2932" t="str">
        <x:v>Scott Scandrett|2026-03-16</x:v>
      </x:c>
      <x:c r="B2932" s="888" t="n">
        <x:v>46097</x:v>
      </x:c>
      <x:c r="C2932" t="str">
        <x:v>Scott Scandrett</x:v>
      </x:c>
      <x:c r="D2932" t="str">
        <x:v>Permanent</x:v>
      </x:c>
      <x:c r="E2932" t="str">
        <x:v>Birmingham</x:v>
      </x:c>
      <x:c r="F2932" t="str">
        <x:v>Operative Driver</x:v>
      </x:c>
      <x:c r="G2932" t="str">
        <x:v>400345</x:v>
      </x:c>
      <x:c r="H2932" t="str">
        <x:v>West Midlands Police</x:v>
      </x:c>
      <x:c r="I2932" s="22" t="n">
        <x:v>8.5</x:v>
      </x:c>
      <x:c r="J2932" t="str">
        <x:v>Worked</x:v>
      </x:c>
      <x:c r="K2932" t="str">
        <x:v>Employee 103114; home branch Birmingham; assigned role Operative Driver | Deployment branch: Birmingham | Actual role: Operative Driver | Jobs: 400345 | Customers: West Midlands Police | Actual hours: 8.5; source records: 1</x:v>
      </x:c>
      <x:c r="L2932" t="str">
        <x:v>Include</x:v>
      </x:c>
      <x:c r="M2932"/>
      <x:c r="N2932"/>
    </x:row>
    <x:row r="2933">
      <x:c r="A2933" t="str">
        <x:v>Scott Scandrett|2026-03-17</x:v>
      </x:c>
      <x:c r="B2933" s="888" t="n">
        <x:v>46098</x:v>
      </x:c>
      <x:c r="C2933" t="str">
        <x:v>Scott Scandrett</x:v>
      </x:c>
      <x:c r="D2933" t="str">
        <x:v>Permanent</x:v>
      </x:c>
      <x:c r="E2933" t="str">
        <x:v>Birmingham</x:v>
      </x:c>
      <x:c r="F2933" t="str">
        <x:v>Operative Driver</x:v>
      </x:c>
      <x:c r="G2933" t="str">
        <x:v>400345</x:v>
      </x:c>
      <x:c r="H2933" t="str">
        <x:v>West Midlands Police</x:v>
      </x:c>
      <x:c r="I2933" s="22" t="n">
        <x:v>8.5</x:v>
      </x:c>
      <x:c r="J2933" t="str">
        <x:v>Worked</x:v>
      </x:c>
      <x:c r="K2933" t="str">
        <x:v>Employee 103114; home branch Birmingham; assigned role Operative Driver | Deployment branch: Birmingham | Actual role: Operative Driver | Jobs: 400345 | Customers: West Midlands Police | Actual hours: 8.5; source records: 1</x:v>
      </x:c>
      <x:c r="L2933" t="str">
        <x:v>Include</x:v>
      </x:c>
      <x:c r="M2933"/>
      <x:c r="N2933"/>
    </x:row>
    <x:row r="2934">
      <x:c r="A2934" t="str">
        <x:v>Scott Scandrett|2026-03-18</x:v>
      </x:c>
      <x:c r="B2934" s="888" t="n">
        <x:v>46099</x:v>
      </x:c>
      <x:c r="C2934" t="str">
        <x:v>Scott Scandrett</x:v>
      </x:c>
      <x:c r="D2934" t="str">
        <x:v>Permanent</x:v>
      </x:c>
      <x:c r="E2934" t="str">
        <x:v>Birmingham</x:v>
      </x:c>
      <x:c r="F2934" t="str">
        <x:v>Operative Driver</x:v>
      </x:c>
      <x:c r="G2934" t="str">
        <x:v>390743B</x:v>
      </x:c>
      <x:c r="H2934" t="str">
        <x:v>West Midlands Police - Facilities</x:v>
      </x:c>
      <x:c r="I2934" s="22" t="n">
        <x:v>9.5</x:v>
      </x:c>
      <x:c r="J2934" t="str">
        <x:v>Worked</x:v>
      </x:c>
      <x:c r="K2934" t="str">
        <x:v>Employee 103114; home branch Birmingham; assigned role Operative Driver | Deployment branch: Birmingham | Actual role: Operative Driver | Jobs: 390743B | Customers: West Midlands Police - Facilities | Actual hours: 9.5; source records: 1</x:v>
      </x:c>
      <x:c r="L2934" t="str">
        <x:v>Include</x:v>
      </x:c>
      <x:c r="M2934"/>
      <x:c r="N2934"/>
    </x:row>
    <x:row r="2935">
      <x:c r="A2935" t="str">
        <x:v>Scott Scandrett|2026-03-19</x:v>
      </x:c>
      <x:c r="B2935" s="888" t="n">
        <x:v>46100</x:v>
      </x:c>
      <x:c r="C2935" t="str">
        <x:v>Scott Scandrett</x:v>
      </x:c>
      <x:c r="D2935" t="str">
        <x:v>Permanent</x:v>
      </x:c>
      <x:c r="E2935" t="str">
        <x:v>Birmingham</x:v>
      </x:c>
      <x:c r="F2935" t="str">
        <x:v>Operative Driver</x:v>
      </x:c>
      <x:c r="G2935" t="str">
        <x:v>390743B</x:v>
      </x:c>
      <x:c r="H2935" t="str">
        <x:v>West Midlands Police - Facilities</x:v>
      </x:c>
      <x:c r="I2935" s="22" t="n">
        <x:v>8.5</x:v>
      </x:c>
      <x:c r="J2935" t="str">
        <x:v>Worked</x:v>
      </x:c>
      <x:c r="K2935" t="str">
        <x:v>Employee 103114; home branch Birmingham; assigned role Operative Driver | Deployment branch: Birmingham | Actual role: Operative Driver | Jobs: 390743B | Customers: West Midlands Police - Facilities | Actual hours: 8.5; source records: 1</x:v>
      </x:c>
      <x:c r="L2935" t="str">
        <x:v>Include</x:v>
      </x:c>
      <x:c r="M2935"/>
      <x:c r="N2935"/>
    </x:row>
    <x:row r="2936">
      <x:c r="A2936" t="str">
        <x:v>Scott Scandrett|2026-03-20</x:v>
      </x:c>
      <x:c r="B2936" s="888" t="n">
        <x:v>46101</x:v>
      </x:c>
      <x:c r="C2936" t="str">
        <x:v>Scott Scandrett</x:v>
      </x:c>
      <x:c r="D2936" t="str">
        <x:v>Permanent</x:v>
      </x:c>
      <x:c r="E2936" t="str">
        <x:v>Birmingham</x:v>
      </x:c>
      <x:c r="F2936" t="str">
        <x:v>Operative Driver</x:v>
      </x:c>
      <x:c r="G2936" t="str">
        <x:v>390743B</x:v>
      </x:c>
      <x:c r="H2936" t="str">
        <x:v>West Midlands Police - Facilities</x:v>
      </x:c>
      <x:c r="I2936" s="22" t="n">
        <x:v>10</x:v>
      </x:c>
      <x:c r="J2936" t="str">
        <x:v>Worked</x:v>
      </x:c>
      <x:c r="K2936" t="str">
        <x:v>Employee 103114; home branch Birmingham; assigned role Operative Driver | Deployment branch: Birmingham | Actual role: Operative Driver | Jobs: 390743B | Customers: West Midlands Police - Facilities | Actual hours: 10.0; source records: 1</x:v>
      </x:c>
      <x:c r="L2936" t="str">
        <x:v>Include</x:v>
      </x:c>
      <x:c r="M2936"/>
      <x:c r="N2936"/>
    </x:row>
    <x:row r="2937">
      <x:c r="A2937" t="str">
        <x:v>Scott Scandrett|2026-03-23</x:v>
      </x:c>
      <x:c r="B2937" s="888" t="n">
        <x:v>46104</x:v>
      </x:c>
      <x:c r="C2937" t="str">
        <x:v>Scott Scandrett</x:v>
      </x:c>
      <x:c r="D2937" t="str">
        <x:v>Permanent</x:v>
      </x:c>
      <x:c r="E2937" t="str">
        <x:v>Birmingham</x:v>
      </x:c>
      <x:c r="F2937" t="str">
        <x:v>Operative Driver</x:v>
      </x:c>
      <x:c r="G2937" t="str">
        <x:v>390743B</x:v>
      </x:c>
      <x:c r="H2937" t="str">
        <x:v>West Midlands Police - Facilities</x:v>
      </x:c>
      <x:c r="I2937" s="22" t="n">
        <x:v>8.75</x:v>
      </x:c>
      <x:c r="J2937" t="str">
        <x:v>Worked</x:v>
      </x:c>
      <x:c r="K2937" t="str">
        <x:v>Employee 103114; home branch Birmingham; assigned role Operative Driver | Deployment branch: Birmingham | Actual role: Operative Driver | Jobs: 390743B | Customers: West Midlands Police - Facilities | Actual hours: 8.8; source records: 1</x:v>
      </x:c>
      <x:c r="L2937" t="str">
        <x:v>Include</x:v>
      </x:c>
      <x:c r="M2937"/>
      <x:c r="N2937"/>
    </x:row>
    <x:row r="2938">
      <x:c r="A2938" t="str">
        <x:v>Scott Scandrett|2026-03-24</x:v>
      </x:c>
      <x:c r="B2938" s="888" t="n">
        <x:v>46105</x:v>
      </x:c>
      <x:c r="C2938" t="str">
        <x:v>Scott Scandrett</x:v>
      </x:c>
      <x:c r="D2938" t="str">
        <x:v>Permanent</x:v>
      </x:c>
      <x:c r="E2938" t="str">
        <x:v>Birmingham</x:v>
      </x:c>
      <x:c r="F2938" t="str">
        <x:v>Operative Driver</x:v>
      </x:c>
      <x:c r="G2938" t="str">
        <x:v>399504A</x:v>
      </x:c>
      <x:c r="H2938" t="str">
        <x:v>West Midlands Police</x:v>
      </x:c>
      <x:c r="I2938" s="22" t="n">
        <x:v>8.5</x:v>
      </x:c>
      <x:c r="J2938" t="str">
        <x:v>Worked</x:v>
      </x:c>
      <x:c r="K2938" t="str">
        <x:v>Employee 103114; home branch Birmingham; assigned role Operative Driver | Deployment branch: Birmingham | Actual role: Operative Skilled | Jobs: 399504A | Customers: West Midlands Police | Actual hours: 8.5; source records: 1</x:v>
      </x:c>
      <x:c r="L2938" t="str">
        <x:v>Include</x:v>
      </x:c>
      <x:c r="M2938"/>
      <x:c r="N2938"/>
    </x:row>
    <x:row r="2939">
      <x:c r="A2939" t="str">
        <x:v>Scott Scandrett|2026-03-25</x:v>
      </x:c>
      <x:c r="B2939" s="888" t="n">
        <x:v>46106</x:v>
      </x:c>
      <x:c r="C2939" t="str">
        <x:v>Scott Scandrett</x:v>
      </x:c>
      <x:c r="D2939" t="str">
        <x:v>Permanent</x:v>
      </x:c>
      <x:c r="E2939" t="str">
        <x:v>Birmingham</x:v>
      </x:c>
      <x:c r="F2939" t="str">
        <x:v>Operative Driver</x:v>
      </x:c>
      <x:c r="G2939" t="str">
        <x:v>400705</x:v>
      </x:c>
      <x:c r="H2939" t="str">
        <x:v>Network Rail</x:v>
      </x:c>
      <x:c r="I2939" s="22" t="n">
        <x:v>7.75</x:v>
      </x:c>
      <x:c r="J2939" t="str">
        <x:v>Worked</x:v>
      </x:c>
      <x:c r="K2939" t="str">
        <x:v>Employee 103114; home branch Birmingham; assigned role Operative Driver | Deployment branch: Birmingham | Actual role: Operative Driver | Jobs: 400705 | Customers: Network Rail | Actual hours: 7.8; source records: 1</x:v>
      </x:c>
      <x:c r="L2939" t="str">
        <x:v>Include</x:v>
      </x:c>
      <x:c r="M2939"/>
      <x:c r="N2939"/>
    </x:row>
    <x:row r="2940">
      <x:c r="A2940" t="str">
        <x:v>Scott Scandrett|2026-03-26</x:v>
      </x:c>
      <x:c r="B2940" s="888" t="n">
        <x:v>46107</x:v>
      </x:c>
      <x:c r="C2940" t="str">
        <x:v>Scott Scandrett</x:v>
      </x:c>
      <x:c r="D2940" t="str">
        <x:v>Permanent</x:v>
      </x:c>
      <x:c r="E2940" t="str">
        <x:v>Birmingham</x:v>
      </x:c>
      <x:c r="F2940" t="str">
        <x:v>Operative Driver</x:v>
      </x:c>
      <x:c r="G2940"/>
      <x:c r="H2940"/>
      <x:c r="I2940" s="22" t="n">
        <x:v>0</x:v>
      </x:c>
      <x:c r="J2940" t="str">
        <x:v>Annual leave</x:v>
      </x:c>
      <x:c r="K2940" t="str">
        <x:v>Employee 103114; home branch Birmingham; assigned role Operative Driver | Leave: Annual Leave (Hours) | Leave calendar basis: Variable-pattern period</x:v>
      </x:c>
      <x:c r="L2940" t="str">
        <x:v>Include</x:v>
      </x:c>
      <x:c r="M2940"/>
      <x:c r="N2940"/>
    </x:row>
    <x:row r="2941">
      <x:c r="A2941" t="str">
        <x:v>Scott Scandrett|2026-03-27</x:v>
      </x:c>
      <x:c r="B2941" s="888" t="n">
        <x:v>46108</x:v>
      </x:c>
      <x:c r="C2941" t="str">
        <x:v>Scott Scandrett</x:v>
      </x:c>
      <x:c r="D2941" t="str">
        <x:v>Permanent</x:v>
      </x:c>
      <x:c r="E2941" t="str">
        <x:v>Birmingham</x:v>
      </x:c>
      <x:c r="F2941" t="str">
        <x:v>Operative Driver</x:v>
      </x:c>
      <x:c r="G2941"/>
      <x:c r="H2941"/>
      <x:c r="I2941" s="22" t="n">
        <x:v>0</x:v>
      </x:c>
      <x:c r="J2941" t="str">
        <x:v>Annual leave</x:v>
      </x:c>
      <x:c r="K2941" t="str">
        <x:v>Employee 103114; home branch Birmingham; assigned role Operative Driver | Leave: Annual Leave (Hours) | Leave calendar basis: Variable-pattern period</x:v>
      </x:c>
      <x:c r="L2941" t="str">
        <x:v>Include</x:v>
      </x:c>
      <x:c r="M2941"/>
      <x:c r="N2941"/>
    </x:row>
    <x:row r="2942">
      <x:c r="A2942" t="str">
        <x:v>Scott Scandrett|2026-03-30</x:v>
      </x:c>
      <x:c r="B2942" s="888" t="n">
        <x:v>46111</x:v>
      </x:c>
      <x:c r="C2942" t="str">
        <x:v>Scott Scandrett</x:v>
      </x:c>
      <x:c r="D2942" t="str">
        <x:v>Permanent</x:v>
      </x:c>
      <x:c r="E2942" t="str">
        <x:v>Birmingham</x:v>
      </x:c>
      <x:c r="F2942" t="str">
        <x:v>Operative Driver</x:v>
      </x:c>
      <x:c r="G2942"/>
      <x:c r="H2942"/>
      <x:c r="I2942" s="22" t="n">
        <x:v>0</x:v>
      </x:c>
      <x:c r="J2942" t="str">
        <x:v>Annual leave</x:v>
      </x:c>
      <x:c r="K2942" t="str">
        <x:v>Employee 103114; home branch Birmingham; assigned role Operative Driver | Leave: Annual Leave (Hours) | Leave calendar basis: Variable-pattern period</x:v>
      </x:c>
      <x:c r="L2942" t="str">
        <x:v>Include</x:v>
      </x:c>
      <x:c r="M2942"/>
      <x:c r="N2942"/>
    </x:row>
    <x:row r="2943">
      <x:c r="A2943" t="str">
        <x:v>Scott Scandrett|2026-03-31</x:v>
      </x:c>
      <x:c r="B2943" s="888" t="n">
        <x:v>46112</x:v>
      </x:c>
      <x:c r="C2943" t="str">
        <x:v>Scott Scandrett</x:v>
      </x:c>
      <x:c r="D2943" t="str">
        <x:v>Permanent</x:v>
      </x:c>
      <x:c r="E2943" t="str">
        <x:v>Birmingham</x:v>
      </x:c>
      <x:c r="F2943" t="str">
        <x:v>Operative Driver</x:v>
      </x:c>
      <x:c r="G2943"/>
      <x:c r="H2943"/>
      <x:c r="I2943" s="22" t="n">
        <x:v>0</x:v>
      </x:c>
      <x:c r="J2943" t="str">
        <x:v>Annual leave</x:v>
      </x:c>
      <x:c r="K2943" t="str">
        <x:v>Employee 103114; home branch Birmingham; assigned role Operative Driver | Leave: Annual Leave (Hours) | Leave calendar basis: Variable-pattern period</x:v>
      </x:c>
      <x:c r="L2943" t="str">
        <x:v>Include</x:v>
      </x:c>
      <x:c r="M2943"/>
      <x:c r="N2943"/>
    </x:row>
    <x:row r="2944">
      <x:c r="A2944" t="str">
        <x:v>Scott Wheatley|2026-03-04</x:v>
      </x:c>
      <x:c r="B2944" s="888" t="n">
        <x:v>46085</x:v>
      </x:c>
      <x:c r="C2944" t="str">
        <x:v>Scott Wheatley</x:v>
      </x:c>
      <x:c r="D2944" t="str">
        <x:v>Permanent</x:v>
      </x:c>
      <x:c r="E2944" t="str">
        <x:v>Birmingham</x:v>
      </x:c>
      <x:c r="F2944" t="str">
        <x:v>Operative Porter</x:v>
      </x:c>
      <x:c r="G2944" t="str">
        <x:v>400429, 399506</x:v>
      </x:c>
      <x:c r="H2944" t="str">
        <x:v>HMPPS Probation; HSBC - Storage 2026</x:v>
      </x:c>
      <x:c r="I2944" s="22" t="n">
        <x:v>9</x:v>
      </x:c>
      <x:c r="J2944" t="str">
        <x:v>Worked — 2 records</x:v>
      </x:c>
      <x:c r="K2944" t="str">
        <x:v>Employee 103747; home branch Birmingham; assigned role Operative Porter | Deployment branch: Birmingham | Actual role: Operative Porter | Jobs: 400429, 399506 | Customers: HMPPS Probation; HSBC - Storage 2026 | Actual hours: 9.0; source records: 2</x:v>
      </x:c>
      <x:c r="L2944" t="str">
        <x:v>Include</x:v>
      </x:c>
      <x:c r="M2944"/>
      <x:c r="N2944"/>
    </x:row>
    <x:row r="2945">
      <x:c r="A2945" t="str">
        <x:v>Scott Wheatley|2026-03-05</x:v>
      </x:c>
      <x:c r="B2945" s="888" t="n">
        <x:v>46086</x:v>
      </x:c>
      <x:c r="C2945" t="str">
        <x:v>Scott Wheatley</x:v>
      </x:c>
      <x:c r="D2945" t="str">
        <x:v>Permanent</x:v>
      </x:c>
      <x:c r="E2945" t="str">
        <x:v>Birmingham</x:v>
      </x:c>
      <x:c r="F2945" t="str">
        <x:v>Operative Porter</x:v>
      </x:c>
      <x:c r="G2945" t="str">
        <x:v>400514</x:v>
      </x:c>
      <x:c r="H2945" t="str">
        <x:v>EVLO</x:v>
      </x:c>
      <x:c r="I2945" s="22" t="n">
        <x:v>10</x:v>
      </x:c>
      <x:c r="J2945" t="str">
        <x:v>Worked</x:v>
      </x:c>
      <x:c r="K2945" t="str">
        <x:v>Employee 103747; home branch Birmingham; assigned role Operative Porter | Deployment branch: Birmingham | Actual role: Operative Porter | Jobs: 400514 | Customers: EVLO | Actual hours: 10.0; source records: 1</x:v>
      </x:c>
      <x:c r="L2945" t="str">
        <x:v>Include</x:v>
      </x:c>
      <x:c r="M2945"/>
      <x:c r="N2945"/>
    </x:row>
    <x:row r="2946">
      <x:c r="A2946" t="str">
        <x:v>Scott Wheatley|2026-03-06</x:v>
      </x:c>
      <x:c r="B2946" s="888" t="n">
        <x:v>46087</x:v>
      </x:c>
      <x:c r="C2946" t="str">
        <x:v>Scott Wheatley</x:v>
      </x:c>
      <x:c r="D2946" t="str">
        <x:v>Permanent</x:v>
      </x:c>
      <x:c r="E2946" t="str">
        <x:v>Birmingham</x:v>
      </x:c>
      <x:c r="F2946" t="str">
        <x:v>Operative Porter</x:v>
      </x:c>
      <x:c r="G2946" t="str">
        <x:v>400737</x:v>
      </x:c>
      <x:c r="H2946" t="str">
        <x:v>HSBC - March 2026 Deliveries</x:v>
      </x:c>
      <x:c r="I2946" s="22" t="n">
        <x:v>9.5</x:v>
      </x:c>
      <x:c r="J2946" t="str">
        <x:v>Worked</x:v>
      </x:c>
      <x:c r="K2946" t="str">
        <x:v>Employee 103747; home branch Birmingham; assigned role Operative Porter | Deployment branch: Birmingham | Actual role: Operative Porter | Jobs: 400737 | Customers: HSBC - March 2026 Deliveries | Actual hours: 9.5; source records: 1</x:v>
      </x:c>
      <x:c r="L2946" t="str">
        <x:v>Include</x:v>
      </x:c>
      <x:c r="M2946"/>
      <x:c r="N2946"/>
    </x:row>
    <x:row r="2947">
      <x:c r="A2947" t="str">
        <x:v>Scott Wheatley|2026-03-10</x:v>
      </x:c>
      <x:c r="B2947" s="888" t="n">
        <x:v>46091</x:v>
      </x:c>
      <x:c r="C2947" t="str">
        <x:v>Scott Wheatley</x:v>
      </x:c>
      <x:c r="D2947" t="str">
        <x:v>Permanent</x:v>
      </x:c>
      <x:c r="E2947" t="str">
        <x:v>Birmingham</x:v>
      </x:c>
      <x:c r="F2947" t="str">
        <x:v>Operative Porter</x:v>
      </x:c>
      <x:c r="G2947" t="str">
        <x:v>386884T</x:v>
      </x:c>
      <x:c r="H2947" t="str">
        <x:v>Restore Harrow Green</x:v>
      </x:c>
      <x:c r="I2947" s="22" t="n">
        <x:v>11</x:v>
      </x:c>
      <x:c r="J2947" t="str">
        <x:v>Worked</x:v>
      </x:c>
      <x:c r="K2947" t="str">
        <x:v>Employee 103747; home branch Birmingham; assigned role Operative Porter | Deployment branch: Birmingham | Actual role: Operative Porter | Jobs: 386884T | Customers: Restore Harrow Green | Actual hours: 11.0; source records: 1</x:v>
      </x:c>
      <x:c r="L2947" t="str">
        <x:v>Include</x:v>
      </x:c>
      <x:c r="M2947"/>
      <x:c r="N2947"/>
    </x:row>
    <x:row r="2948">
      <x:c r="A2948" t="str">
        <x:v>Scott Wheatley|2026-03-11</x:v>
      </x:c>
      <x:c r="B2948" s="888" t="n">
        <x:v>46092</x:v>
      </x:c>
      <x:c r="C2948" t="str">
        <x:v>Scott Wheatley</x:v>
      </x:c>
      <x:c r="D2948" t="str">
        <x:v>Permanent</x:v>
      </x:c>
      <x:c r="E2948" t="str">
        <x:v>Birmingham</x:v>
      </x:c>
      <x:c r="F2948" t="str">
        <x:v>Operative Porter</x:v>
      </x:c>
      <x:c r="G2948" t="str">
        <x:v>386884T</x:v>
      </x:c>
      <x:c r="H2948" t="str">
        <x:v>Restore Harrow Green</x:v>
      </x:c>
      <x:c r="I2948" s="22" t="n">
        <x:v>10</x:v>
      </x:c>
      <x:c r="J2948" t="str">
        <x:v>Worked</x:v>
      </x:c>
      <x:c r="K2948" t="str">
        <x:v>Employee 103747; home branch Birmingham; assigned role Operative Porter | Deployment branch: Birmingham | Actual role: Operative Porter | Jobs: 386884T | Customers: Restore Harrow Green | Actual hours: 10.0; source records: 1</x:v>
      </x:c>
      <x:c r="L2948" t="str">
        <x:v>Include</x:v>
      </x:c>
      <x:c r="M2948"/>
      <x:c r="N2948"/>
    </x:row>
    <x:row r="2949">
      <x:c r="A2949" t="str">
        <x:v>Scott Wheatley|2026-03-12</x:v>
      </x:c>
      <x:c r="B2949" s="888" t="n">
        <x:v>46093</x:v>
      </x:c>
      <x:c r="C2949" t="str">
        <x:v>Scott Wheatley</x:v>
      </x:c>
      <x:c r="D2949" t="str">
        <x:v>Permanent</x:v>
      </x:c>
      <x:c r="E2949" t="str">
        <x:v>Birmingham</x:v>
      </x:c>
      <x:c r="F2949" t="str">
        <x:v>Operative Porter</x:v>
      </x:c>
      <x:c r="G2949" t="str">
        <x:v>386884T</x:v>
      </x:c>
      <x:c r="H2949" t="str">
        <x:v>Restore Harrow Green</x:v>
      </x:c>
      <x:c r="I2949" s="22" t="n">
        <x:v>10</x:v>
      </x:c>
      <x:c r="J2949" t="str">
        <x:v>Worked</x:v>
      </x:c>
      <x:c r="K2949" t="str">
        <x:v>Employee 103747; home branch Birmingham; assigned role Operative Porter | Deployment branch: Birmingham | Actual role: Operative Porter | Jobs: 386884T | Customers: Restore Harrow Green | Actual hours: 10.0; source records: 1</x:v>
      </x:c>
      <x:c r="L2949" t="str">
        <x:v>Include</x:v>
      </x:c>
      <x:c r="M2949"/>
      <x:c r="N2949"/>
    </x:row>
    <x:row r="2950">
      <x:c r="A2950" t="str">
        <x:v>Scott Wheatley|2026-03-13</x:v>
      </x:c>
      <x:c r="B2950" s="888" t="n">
        <x:v>46094</x:v>
      </x:c>
      <x:c r="C2950" t="str">
        <x:v>Scott Wheatley</x:v>
      </x:c>
      <x:c r="D2950" t="str">
        <x:v>Permanent</x:v>
      </x:c>
      <x:c r="E2950" t="str">
        <x:v>Birmingham</x:v>
      </x:c>
      <x:c r="F2950" t="str">
        <x:v>Operative Porter</x:v>
      </x:c>
      <x:c r="G2950" t="str">
        <x:v>386884T</x:v>
      </x:c>
      <x:c r="H2950" t="str">
        <x:v>Restore Harrow Green</x:v>
      </x:c>
      <x:c r="I2950" s="22" t="n">
        <x:v>10</x:v>
      </x:c>
      <x:c r="J2950" t="str">
        <x:v>Worked</x:v>
      </x:c>
      <x:c r="K2950" t="str">
        <x:v>Employee 103747; home branch Birmingham; assigned role Operative Porter | Deployment branch: Birmingham | Actual role: Operative Porter | Jobs: 386884T | Customers: Restore Harrow Green | Actual hours: 10.0; source records: 1</x:v>
      </x:c>
      <x:c r="L2950" t="str">
        <x:v>Include</x:v>
      </x:c>
      <x:c r="M2950"/>
      <x:c r="N2950"/>
    </x:row>
    <x:row r="2951">
      <x:c r="A2951" t="str">
        <x:v>Scott Wheatley|2026-03-16</x:v>
      </x:c>
      <x:c r="B2951" s="888" t="n">
        <x:v>46097</x:v>
      </x:c>
      <x:c r="C2951" t="str">
        <x:v>Scott Wheatley</x:v>
      </x:c>
      <x:c r="D2951" t="str">
        <x:v>Permanent</x:v>
      </x:c>
      <x:c r="E2951" t="str">
        <x:v>Birmingham</x:v>
      </x:c>
      <x:c r="F2951" t="str">
        <x:v>Operative Porter</x:v>
      </x:c>
      <x:c r="G2951" t="str">
        <x:v>399577, 400850</x:v>
      </x:c>
      <x:c r="H2951" t="str">
        <x:v>Forresters IP LLP; Herefordshire &amp; Worcestershire Health &amp; Care NHS Trust</x:v>
      </x:c>
      <x:c r="I2951" s="22" t="n">
        <x:v>6</x:v>
      </x:c>
      <x:c r="J2951" t="str">
        <x:v>Worked — 2 records</x:v>
      </x:c>
      <x:c r="K2951" t="str">
        <x:v>Employee 103747; home branch Birmingham; assigned role Operative Porter | Deployment branch: Birmingham | Actual role: Operative Porter | Jobs: 399577, 400850 | Customers: Forresters IP LLP; Herefordshire &amp; Worcestershire Health &amp; Care NHS Trust | Actual hours: 6.0; source records: 2</x:v>
      </x:c>
      <x:c r="L2951" t="str">
        <x:v>Include</x:v>
      </x:c>
      <x:c r="M2951"/>
      <x:c r="N2951"/>
    </x:row>
    <x:row r="2952">
      <x:c r="A2952" t="str">
        <x:v>Scott Wheatley|2026-03-17</x:v>
      </x:c>
      <x:c r="B2952" s="888" t="n">
        <x:v>46098</x:v>
      </x:c>
      <x:c r="C2952" t="str">
        <x:v>Scott Wheatley</x:v>
      </x:c>
      <x:c r="D2952" t="str">
        <x:v>Permanent</x:v>
      </x:c>
      <x:c r="E2952" t="str">
        <x:v>Birmingham</x:v>
      </x:c>
      <x:c r="F2952" t="str">
        <x:v>Operative Porter</x:v>
      </x:c>
      <x:c r="G2952" t="str">
        <x:v>400345</x:v>
      </x:c>
      <x:c r="H2952" t="str">
        <x:v>West Midlands Police</x:v>
      </x:c>
      <x:c r="I2952" s="22" t="n">
        <x:v>8.5</x:v>
      </x:c>
      <x:c r="J2952" t="str">
        <x:v>Worked</x:v>
      </x:c>
      <x:c r="K2952" t="str">
        <x:v>Employee 103747; home branch Birmingham; assigned role Operative Porter | Deployment branch: Birmingham | Actual role: Operative Porter | Jobs: 400345 | Customers: West Midlands Police | Actual hours: 8.5; source records: 1</x:v>
      </x:c>
      <x:c r="L2952" t="str">
        <x:v>Include</x:v>
      </x:c>
      <x:c r="M2952"/>
      <x:c r="N2952"/>
    </x:row>
    <x:row r="2953">
      <x:c r="A2953" t="str">
        <x:v>Scott Wheatley|2026-03-18</x:v>
      </x:c>
      <x:c r="B2953" s="888" t="n">
        <x:v>46099</x:v>
      </x:c>
      <x:c r="C2953" t="str">
        <x:v>Scott Wheatley</x:v>
      </x:c>
      <x:c r="D2953" t="str">
        <x:v>Permanent</x:v>
      </x:c>
      <x:c r="E2953" t="str">
        <x:v>Birmingham</x:v>
      </x:c>
      <x:c r="F2953" t="str">
        <x:v>Operative Porter</x:v>
      </x:c>
      <x:c r="G2953" t="str">
        <x:v>400378D, 400957, 401035</x:v>
      </x:c>
      <x:c r="H2953" t="str">
        <x:v>Avantor (BIRMINGHAM MARCH 2026 ); Haier (Genetix Ltd); MoJ</x:v>
      </x:c>
      <x:c r="I2953" s="22" t="n">
        <x:v>13</x:v>
      </x:c>
      <x:c r="J2953" t="str">
        <x:v>Worked — 3 records</x:v>
      </x:c>
      <x:c r="K2953" t="str">
        <x:v>Employee 103747; home branch Birmingham; assigned role Operative Porter | Deployment branch: Birmingham, Cambridge, Oxford | Actual role: Operative Porter | Jobs: 400378D, 400957, 401035 | Customers: Avantor (BIRMINGHAM MARCH 2026 ); Haier (Genetix Ltd); MoJ | Actual hours: 13.0; source records: 3</x:v>
      </x:c>
      <x:c r="L2953" t="str">
        <x:v>Include</x:v>
      </x:c>
      <x:c r="M2953"/>
      <x:c r="N2953"/>
    </x:row>
    <x:row r="2954">
      <x:c r="A2954" t="str">
        <x:v>Scott Wheatley|2026-03-19</x:v>
      </x:c>
      <x:c r="B2954" s="888" t="n">
        <x:v>46100</x:v>
      </x:c>
      <x:c r="C2954" t="str">
        <x:v>Scott Wheatley</x:v>
      </x:c>
      <x:c r="D2954" t="str">
        <x:v>Permanent</x:v>
      </x:c>
      <x:c r="E2954" t="str">
        <x:v>Birmingham</x:v>
      </x:c>
      <x:c r="F2954" t="str">
        <x:v>Operative Porter</x:v>
      </x:c>
      <x:c r="G2954" t="str">
        <x:v>400790</x:v>
      </x:c>
      <x:c r="H2954" t="str">
        <x:v>West Midlands Police</x:v>
      </x:c>
      <x:c r="I2954" s="22" t="n">
        <x:v>4.5</x:v>
      </x:c>
      <x:c r="J2954" t="str">
        <x:v>Worked</x:v>
      </x:c>
      <x:c r="K2954" t="str">
        <x:v>Employee 103747; home branch Birmingham; assigned role Operative Porter | Deployment branch: Birmingham | Actual role: Operative Porter | Jobs: 400790 | Customers: West Midlands Police | Actual hours: 4.5; source records: 1</x:v>
      </x:c>
      <x:c r="L2954" t="str">
        <x:v>Include</x:v>
      </x:c>
      <x:c r="M2954"/>
      <x:c r="N2954"/>
    </x:row>
    <x:row r="2955">
      <x:c r="A2955" t="str">
        <x:v>Scott Wheatley|2026-03-20</x:v>
      </x:c>
      <x:c r="B2955" s="888" t="n">
        <x:v>46101</x:v>
      </x:c>
      <x:c r="C2955" t="str">
        <x:v>Scott Wheatley</x:v>
      </x:c>
      <x:c r="D2955" t="str">
        <x:v>Permanent</x:v>
      </x:c>
      <x:c r="E2955" t="str">
        <x:v>Birmingham</x:v>
      </x:c>
      <x:c r="F2955" t="str">
        <x:v>Operative Porter</x:v>
      </x:c>
      <x:c r="G2955" t="str">
        <x:v>401060</x:v>
      </x:c>
      <x:c r="H2955" t="str">
        <x:v>West Midlands Police</x:v>
      </x:c>
      <x:c r="I2955" s="22" t="n">
        <x:v>8.5</x:v>
      </x:c>
      <x:c r="J2955" t="str">
        <x:v>Worked</x:v>
      </x:c>
      <x:c r="K2955" t="str">
        <x:v>Employee 103747; home branch Birmingham; assigned role Operative Porter | Deployment branch: Birmingham | Actual role: Operative Porter | Jobs: 401060 | Customers: West Midlands Police | Actual hours: 8.5; source records: 1</x:v>
      </x:c>
      <x:c r="L2955" t="str">
        <x:v>Include</x:v>
      </x:c>
      <x:c r="M2955"/>
      <x:c r="N2955"/>
    </x:row>
    <x:row r="2956">
      <x:c r="A2956" t="str">
        <x:v>Scott Wheatley|2026-03-23</x:v>
      </x:c>
      <x:c r="B2956" s="888" t="n">
        <x:v>46104</x:v>
      </x:c>
      <x:c r="C2956" t="str">
        <x:v>Scott Wheatley</x:v>
      </x:c>
      <x:c r="D2956" t="str">
        <x:v>Permanent</x:v>
      </x:c>
      <x:c r="E2956" t="str">
        <x:v>Birmingham</x:v>
      </x:c>
      <x:c r="F2956" t="str">
        <x:v>Operative Porter</x:v>
      </x:c>
      <x:c r="G2956" t="str">
        <x:v>399504A</x:v>
      </x:c>
      <x:c r="H2956" t="str">
        <x:v>West Midlands Police</x:v>
      </x:c>
      <x:c r="I2956" s="22" t="n">
        <x:v>8.75</x:v>
      </x:c>
      <x:c r="J2956" t="str">
        <x:v>Worked</x:v>
      </x:c>
      <x:c r="K2956" t="str">
        <x:v>Employee 103747; home branch Birmingham; assigned role Operative Porter | Deployment branch: Birmingham | Actual role: Operative Porter | Jobs: 399504A | Customers: West Midlands Police | Actual hours: 8.8; source records: 1</x:v>
      </x:c>
      <x:c r="L2956" t="str">
        <x:v>Include</x:v>
      </x:c>
      <x:c r="M2956"/>
      <x:c r="N2956"/>
    </x:row>
    <x:row r="2957">
      <x:c r="A2957" t="str">
        <x:v>Scott Wheatley|2026-03-24</x:v>
      </x:c>
      <x:c r="B2957" s="888" t="n">
        <x:v>46105</x:v>
      </x:c>
      <x:c r="C2957" t="str">
        <x:v>Scott Wheatley</x:v>
      </x:c>
      <x:c r="D2957" t="str">
        <x:v>Permanent</x:v>
      </x:c>
      <x:c r="E2957" t="str">
        <x:v>Birmingham</x:v>
      </x:c>
      <x:c r="F2957" t="str">
        <x:v>Operative Porter</x:v>
      </x:c>
      <x:c r="G2957" t="str">
        <x:v>399504A</x:v>
      </x:c>
      <x:c r="H2957" t="str">
        <x:v>West Midlands Police</x:v>
      </x:c>
      <x:c r="I2957" s="22" t="n">
        <x:v>8.5</x:v>
      </x:c>
      <x:c r="J2957" t="str">
        <x:v>Worked</x:v>
      </x:c>
      <x:c r="K2957" t="str">
        <x:v>Employee 103747; home branch Birmingham; assigned role Operative Porter | Deployment branch: Birmingham | Actual role: Operative Porter | Jobs: 399504A | Customers: West Midlands Police | Actual hours: 8.5; source records: 1</x:v>
      </x:c>
      <x:c r="L2957" t="str">
        <x:v>Include</x:v>
      </x:c>
      <x:c r="M2957"/>
      <x:c r="N2957"/>
    </x:row>
    <x:row r="2958">
      <x:c r="A2958" t="str">
        <x:v>Scott Wheatley|2026-03-25</x:v>
      </x:c>
      <x:c r="B2958" s="888" t="n">
        <x:v>46106</x:v>
      </x:c>
      <x:c r="C2958" t="str">
        <x:v>Scott Wheatley</x:v>
      </x:c>
      <x:c r="D2958" t="str">
        <x:v>Permanent</x:v>
      </x:c>
      <x:c r="E2958" t="str">
        <x:v>Birmingham</x:v>
      </x:c>
      <x:c r="F2958" t="str">
        <x:v>Operative Porter</x:v>
      </x:c>
      <x:c r="G2958" t="str">
        <x:v>399504A</x:v>
      </x:c>
      <x:c r="H2958" t="str">
        <x:v>West Midlands Police</x:v>
      </x:c>
      <x:c r="I2958" s="22" t="n">
        <x:v>9</x:v>
      </x:c>
      <x:c r="J2958" t="str">
        <x:v>Worked</x:v>
      </x:c>
      <x:c r="K2958" t="str">
        <x:v>Employee 103747; home branch Birmingham; assigned role Operative Porter | Deployment branch: Birmingham | Actual role: Operative Porter | Jobs: 399504A | Customers: West Midlands Police | Actual hours: 9.0; source records: 1</x:v>
      </x:c>
      <x:c r="L2958" t="str">
        <x:v>Include</x:v>
      </x:c>
      <x:c r="M2958"/>
      <x:c r="N2958"/>
    </x:row>
    <x:row r="2959">
      <x:c r="A2959" t="str">
        <x:v>Scott Wheatley|2026-03-26</x:v>
      </x:c>
      <x:c r="B2959" s="888" t="n">
        <x:v>46107</x:v>
      </x:c>
      <x:c r="C2959" t="str">
        <x:v>Scott Wheatley</x:v>
      </x:c>
      <x:c r="D2959" t="str">
        <x:v>Permanent</x:v>
      </x:c>
      <x:c r="E2959" t="str">
        <x:v>Birmingham</x:v>
      </x:c>
      <x:c r="F2959" t="str">
        <x:v>Operative Porter</x:v>
      </x:c>
      <x:c r="G2959" t="str">
        <x:v>399504A</x:v>
      </x:c>
      <x:c r="H2959" t="str">
        <x:v>West Midlands Police</x:v>
      </x:c>
      <x:c r="I2959" s="22" t="n">
        <x:v>8.5</x:v>
      </x:c>
      <x:c r="J2959" t="str">
        <x:v>Worked</x:v>
      </x:c>
      <x:c r="K2959" t="str">
        <x:v>Employee 103747; home branch Birmingham; assigned role Operative Porter | Deployment branch: Birmingham | Actual role: Operative Porter | Jobs: 399504A | Customers: West Midlands Police | Actual hours: 8.5; source records: 1</x:v>
      </x:c>
      <x:c r="L2959" t="str">
        <x:v>Include</x:v>
      </x:c>
      <x:c r="M2959"/>
      <x:c r="N2959"/>
    </x:row>
    <x:row r="2960">
      <x:c r="A2960" t="str">
        <x:v>Scott Wheatley|2026-03-27</x:v>
      </x:c>
      <x:c r="B2960" s="888" t="n">
        <x:v>46108</x:v>
      </x:c>
      <x:c r="C2960" t="str">
        <x:v>Scott Wheatley</x:v>
      </x:c>
      <x:c r="D2960" t="str">
        <x:v>Permanent</x:v>
      </x:c>
      <x:c r="E2960" t="str">
        <x:v>Birmingham</x:v>
      </x:c>
      <x:c r="F2960" t="str">
        <x:v>Operative Porter</x:v>
      </x:c>
      <x:c r="G2960" t="str">
        <x:v>399504A</x:v>
      </x:c>
      <x:c r="H2960" t="str">
        <x:v>West Midlands Police</x:v>
      </x:c>
      <x:c r="I2960" s="22" t="n">
        <x:v>8.5</x:v>
      </x:c>
      <x:c r="J2960" t="str">
        <x:v>Worked</x:v>
      </x:c>
      <x:c r="K2960" t="str">
        <x:v>Employee 103747; home branch Birmingham; assigned role Operative Porter | Deployment branch: Birmingham | Actual role: Operative Porter | Jobs: 399504A | Customers: West Midlands Police | Actual hours: 8.5; source records: 1</x:v>
      </x:c>
      <x:c r="L2960" t="str">
        <x:v>Include</x:v>
      </x:c>
      <x:c r="M2960"/>
      <x:c r="N2960"/>
    </x:row>
    <x:row r="2961">
      <x:c r="A2961" t="str">
        <x:v>Scott Wheatley|2026-03-28</x:v>
      </x:c>
      <x:c r="B2961" s="888" t="n">
        <x:v>46109</x:v>
      </x:c>
      <x:c r="C2961" t="str">
        <x:v>Scott Wheatley</x:v>
      </x:c>
      <x:c r="D2961" t="str">
        <x:v>Permanent</x:v>
      </x:c>
      <x:c r="E2961" t="str">
        <x:v>Birmingham</x:v>
      </x:c>
      <x:c r="F2961" t="str">
        <x:v>Operative Porter</x:v>
      </x:c>
      <x:c r="G2961" t="str">
        <x:v>399577</x:v>
      </x:c>
      <x:c r="H2961" t="str">
        <x:v>Forresters IP LLP</x:v>
      </x:c>
      <x:c r="I2961" s="22" t="n">
        <x:v>6.75</x:v>
      </x:c>
      <x:c r="J2961" t="str">
        <x:v>Worked</x:v>
      </x:c>
      <x:c r="K2961" t="str">
        <x:v>Employee 103747; home branch Birmingham; assigned role Operative Porter | Deployment branch: Birmingham | Actual role: Operative Porter | Jobs: 399577 | Customers: Forresters IP LLP | Actual hours: 6.8; source records: 1</x:v>
      </x:c>
      <x:c r="L2961" t="str">
        <x:v>Include</x:v>
      </x:c>
      <x:c r="M2961"/>
      <x:c r="N2961"/>
    </x:row>
    <x:row r="2962">
      <x:c r="A2962" t="str">
        <x:v>Scott Wheatley|2026-03-30</x:v>
      </x:c>
      <x:c r="B2962" s="888" t="n">
        <x:v>46111</x:v>
      </x:c>
      <x:c r="C2962" t="str">
        <x:v>Scott Wheatley</x:v>
      </x:c>
      <x:c r="D2962" t="str">
        <x:v>Permanent</x:v>
      </x:c>
      <x:c r="E2962" t="str">
        <x:v>Birmingham</x:v>
      </x:c>
      <x:c r="F2962" t="str">
        <x:v>Operative Porter</x:v>
      </x:c>
      <x:c r="G2962" t="str">
        <x:v>400158B</x:v>
      </x:c>
      <x:c r="H2962" t="str">
        <x:v>West Midlands Police</x:v>
      </x:c>
      <x:c r="I2962" s="22" t="n">
        <x:v>6.25</x:v>
      </x:c>
      <x:c r="J2962" t="str">
        <x:v>Worked</x:v>
      </x:c>
      <x:c r="K2962" t="str">
        <x:v>Employee 103747; home branch Birmingham; assigned role Operative Porter | Deployment branch: Birmingham | Actual role: Operative Porter | Jobs: 400158B | Customers: West Midlands Police | Actual hours: 6.2; source records: 1</x:v>
      </x:c>
      <x:c r="L2962" t="str">
        <x:v>Include</x:v>
      </x:c>
      <x:c r="M2962"/>
      <x:c r="N2962"/>
    </x:row>
    <x:row r="2963">
      <x:c r="A2963" t="str">
        <x:v>Scott Wheatley|2026-03-31</x:v>
      </x:c>
      <x:c r="B2963" s="888" t="n">
        <x:v>46112</x:v>
      </x:c>
      <x:c r="C2963" t="str">
        <x:v>Scott Wheatley</x:v>
      </x:c>
      <x:c r="D2963" t="str">
        <x:v>Permanent</x:v>
      </x:c>
      <x:c r="E2963" t="str">
        <x:v>Birmingham</x:v>
      </x:c>
      <x:c r="F2963" t="str">
        <x:v>Operative Porter</x:v>
      </x:c>
      <x:c r="G2963" t="str">
        <x:v>400158B</x:v>
      </x:c>
      <x:c r="H2963" t="str">
        <x:v>West Midlands Police</x:v>
      </x:c>
      <x:c r="I2963" s="22" t="n">
        <x:v>8.5</x:v>
      </x:c>
      <x:c r="J2963" t="str">
        <x:v>Worked</x:v>
      </x:c>
      <x:c r="K2963" t="str">
        <x:v>Employee 103747; home branch Birmingham; assigned role Operative Porter | Deployment branch: Birmingham | Actual role: Operative Porter | Jobs: 400158B | Customers: West Midlands Police | Actual hours: 8.5; source records: 1</x:v>
      </x:c>
      <x:c r="L2963" t="str">
        <x:v>Include</x:v>
      </x:c>
      <x:c r="M2963"/>
      <x:c r="N2963"/>
    </x:row>
    <x:row r="2964">
      <x:c r="A2964" t="str">
        <x:v>Sean Harris|2026-03-02</x:v>
      </x:c>
      <x:c r="B2964" s="888" t="n">
        <x:v>46083</x:v>
      </x:c>
      <x:c r="C2964" t="str">
        <x:v>Sean Harris</x:v>
      </x:c>
      <x:c r="D2964" t="str">
        <x:v>Permanent</x:v>
      </x:c>
      <x:c r="E2964" t="str">
        <x:v>Thurrock</x:v>
      </x:c>
      <x:c r="F2964" t="str">
        <x:v>Operative Porter</x:v>
      </x:c>
      <x:c r="G2964" t="str">
        <x:v>397663</x:v>
      </x:c>
      <x:c r="H2964" t="str">
        <x:v>Restore – Doc Management/East &amp; North Herts NHS</x:v>
      </x:c>
      <x:c r="I2964" s="22" t="n">
        <x:v>9</x:v>
      </x:c>
      <x:c r="J2964" t="str">
        <x:v>Worked</x:v>
      </x:c>
      <x:c r="K2964" t="str">
        <x:v>Employee 104364; home branch Thurrock; assigned role Operative Porter | Deployment branch: Thurrock | Actual role: Operative Driver | Jobs: 397663 | Customers: Restore – Doc Management/East &amp; North Herts NHS | Actual hours: 9.0; source records: 1</x:v>
      </x:c>
      <x:c r="L2964" t="str">
        <x:v>Include</x:v>
      </x:c>
      <x:c r="M2964"/>
      <x:c r="N2964"/>
    </x:row>
    <x:row r="2965">
      <x:c r="A2965" t="str">
        <x:v>Sean Harris|2026-03-03</x:v>
      </x:c>
      <x:c r="B2965" s="888" t="n">
        <x:v>46084</x:v>
      </x:c>
      <x:c r="C2965" t="str">
        <x:v>Sean Harris</x:v>
      </x:c>
      <x:c r="D2965" t="str">
        <x:v>Permanent</x:v>
      </x:c>
      <x:c r="E2965" t="str">
        <x:v>Thurrock</x:v>
      </x:c>
      <x:c r="F2965" t="str">
        <x:v>Operative Porter</x:v>
      </x:c>
      <x:c r="G2965" t="str">
        <x:v>396777</x:v>
      </x:c>
      <x:c r="H2965" t="str">
        <x:v>Camile Denise Vincent</x:v>
      </x:c>
      <x:c r="I2965" s="22" t="n">
        <x:v>7.5</x:v>
      </x:c>
      <x:c r="J2965" t="str">
        <x:v>Worked</x:v>
      </x:c>
      <x:c r="K2965" t="str">
        <x:v>Employee 104364; home branch Thurrock; assigned role Operative Porter | Deployment branch: Thurrock | Actual role: Operative Driver | Jobs: 396777 | Customers: Camile Denise Vincent | Actual hours: 7.5; source records: 1</x:v>
      </x:c>
      <x:c r="L2965" t="str">
        <x:v>Include</x:v>
      </x:c>
      <x:c r="M2965"/>
      <x:c r="N2965"/>
    </x:row>
    <x:row r="2966">
      <x:c r="A2966" t="str">
        <x:v>Sean Harris|2026-03-04</x:v>
      </x:c>
      <x:c r="B2966" s="888" t="n">
        <x:v>46085</x:v>
      </x:c>
      <x:c r="C2966" t="str">
        <x:v>Sean Harris</x:v>
      </x:c>
      <x:c r="D2966" t="str">
        <x:v>Permanent</x:v>
      </x:c>
      <x:c r="E2966" t="str">
        <x:v>Thurrock</x:v>
      </x:c>
      <x:c r="F2966" t="str">
        <x:v>Operative Porter</x:v>
      </x:c>
      <x:c r="G2966" t="str">
        <x:v>400522</x:v>
      </x:c>
      <x:c r="H2966" t="str">
        <x:v>Fidelis Marketing Limited</x:v>
      </x:c>
      <x:c r="I2966" s="22" t="n">
        <x:v>8</x:v>
      </x:c>
      <x:c r="J2966" t="str">
        <x:v>Worked</x:v>
      </x:c>
      <x:c r="K2966" t="str">
        <x:v>Employee 104364; home branch Thurrock; assigned role Operative Porter | Deployment branch: Thurrock | Actual role: Operative Driver | Jobs: 400522 | Customers: Fidelis Marketing Limited | Actual hours: 8.0; source records: 1</x:v>
      </x:c>
      <x:c r="L2966" t="str">
        <x:v>Include</x:v>
      </x:c>
      <x:c r="M2966"/>
      <x:c r="N2966"/>
    </x:row>
    <x:row r="2967">
      <x:c r="A2967" t="str">
        <x:v>Sean Harris|2026-03-05</x:v>
      </x:c>
      <x:c r="B2967" s="888" t="n">
        <x:v>46086</x:v>
      </x:c>
      <x:c r="C2967" t="str">
        <x:v>Sean Harris</x:v>
      </x:c>
      <x:c r="D2967" t="str">
        <x:v>Permanent</x:v>
      </x:c>
      <x:c r="E2967" t="str">
        <x:v>Thurrock</x:v>
      </x:c>
      <x:c r="F2967" t="str">
        <x:v>Operative Porter</x:v>
      </x:c>
      <x:c r="G2967" t="str">
        <x:v>400636</x:v>
      </x:c>
      <x:c r="H2967" t="str">
        <x:v>Harrow Green</x:v>
      </x:c>
      <x:c r="I2967" s="22" t="n">
        <x:v>8.5</x:v>
      </x:c>
      <x:c r="J2967" t="str">
        <x:v>Worked</x:v>
      </x:c>
      <x:c r="K2967" t="str">
        <x:v>Employee 104364; home branch Thurrock; assigned role Operative Porter | Deployment branch: Thurrock | Actual role: Operative Driver | Jobs: 400636 | Customers: Harrow Green | Actual hours: 8.5; source records: 1</x:v>
      </x:c>
      <x:c r="L2967" t="str">
        <x:v>Include</x:v>
      </x:c>
      <x:c r="M2967"/>
      <x:c r="N2967"/>
    </x:row>
    <x:row r="2968">
      <x:c r="A2968" t="str">
        <x:v>Sean Harris|2026-03-06</x:v>
      </x:c>
      <x:c r="B2968" s="888" t="n">
        <x:v>46087</x:v>
      </x:c>
      <x:c r="C2968" t="str">
        <x:v>Sean Harris</x:v>
      </x:c>
      <x:c r="D2968" t="str">
        <x:v>Permanent</x:v>
      </x:c>
      <x:c r="E2968" t="str">
        <x:v>Thurrock</x:v>
      </x:c>
      <x:c r="F2968" t="str">
        <x:v>Operative Porter</x:v>
      </x:c>
      <x:c r="G2968" t="str">
        <x:v>396850</x:v>
      </x:c>
      <x:c r="H2968" t="str">
        <x:v>Croom/Mr &amp; Mrs Kenneth &amp; Barbara</x:v>
      </x:c>
      <x:c r="I2968" s="22" t="n">
        <x:v>7.5</x:v>
      </x:c>
      <x:c r="J2968" t="str">
        <x:v>Worked</x:v>
      </x:c>
      <x:c r="K2968" t="str">
        <x:v>Employee 104364; home branch Thurrock; assigned role Operative Porter | Deployment branch: Thurrock | Actual role: Operative Driver | Jobs: 396850 | Customers: Croom/Mr &amp; Mrs Kenneth &amp; Barbara | Actual hours: 7.5; source records: 1</x:v>
      </x:c>
      <x:c r="L2968" t="str">
        <x:v>Include</x:v>
      </x:c>
      <x:c r="M2968"/>
      <x:c r="N2968"/>
    </x:row>
    <x:row r="2969">
      <x:c r="A2969" t="str">
        <x:v>Sean Harris|2026-03-07</x:v>
      </x:c>
      <x:c r="B2969" s="888" t="n">
        <x:v>46088</x:v>
      </x:c>
      <x:c r="C2969" t="str">
        <x:v>Sean Harris</x:v>
      </x:c>
      <x:c r="D2969" t="str">
        <x:v>Permanent</x:v>
      </x:c>
      <x:c r="E2969" t="str">
        <x:v>Thurrock</x:v>
      </x:c>
      <x:c r="F2969" t="str">
        <x:v>Operative Porter</x:v>
      </x:c>
      <x:c r="G2969" t="str">
        <x:v>400636</x:v>
      </x:c>
      <x:c r="H2969" t="str">
        <x:v>Harrow Green</x:v>
      </x:c>
      <x:c r="I2969" s="22" t="n">
        <x:v>6.5</x:v>
      </x:c>
      <x:c r="J2969" t="str">
        <x:v>Worked</x:v>
      </x:c>
      <x:c r="K2969" t="str">
        <x:v>Employee 104364; home branch Thurrock; assigned role Operative Porter | Deployment branch: Thurrock | Actual role: Operative Driver | Jobs: 400636 | Customers: Harrow Green | Actual hours: 6.5; source records: 1</x:v>
      </x:c>
      <x:c r="L2969" t="str">
        <x:v>Include</x:v>
      </x:c>
      <x:c r="M2969"/>
      <x:c r="N2969"/>
    </x:row>
    <x:row r="2970">
      <x:c r="A2970" t="str">
        <x:v>Sean Harris|2026-03-10</x:v>
      </x:c>
      <x:c r="B2970" s="888" t="n">
        <x:v>46091</x:v>
      </x:c>
      <x:c r="C2970" t="str">
        <x:v>Sean Harris</x:v>
      </x:c>
      <x:c r="D2970" t="str">
        <x:v>Permanent</x:v>
      </x:c>
      <x:c r="E2970" t="str">
        <x:v>Thurrock</x:v>
      </x:c>
      <x:c r="F2970" t="str">
        <x:v>Operative Porter</x:v>
      </x:c>
      <x:c r="G2970" t="str">
        <x:v>400150</x:v>
      </x:c>
      <x:c r="H2970" t="str">
        <x:v>Cooke, Young &amp; Keidan LLP</x:v>
      </x:c>
      <x:c r="I2970" s="22" t="n">
        <x:v>8</x:v>
      </x:c>
      <x:c r="J2970" t="str">
        <x:v>Worked</x:v>
      </x:c>
      <x:c r="K2970" t="str">
        <x:v>Employee 104364; home branch Thurrock; assigned role Operative Porter | Deployment branch: Thurrock | Actual role: Operative Driver | Jobs: 400150 | Customers: Cooke, Young &amp; Keidan LLP | Actual hours: 8.0; source records: 1</x:v>
      </x:c>
      <x:c r="L2970" t="str">
        <x:v>Include</x:v>
      </x:c>
      <x:c r="M2970"/>
      <x:c r="N2970"/>
    </x:row>
    <x:row r="2971">
      <x:c r="A2971" t="str">
        <x:v>Sean Harris|2026-03-11</x:v>
      </x:c>
      <x:c r="B2971" s="888" t="n">
        <x:v>46092</x:v>
      </x:c>
      <x:c r="C2971" t="str">
        <x:v>Sean Harris</x:v>
      </x:c>
      <x:c r="D2971" t="str">
        <x:v>Permanent</x:v>
      </x:c>
      <x:c r="E2971" t="str">
        <x:v>Thurrock</x:v>
      </x:c>
      <x:c r="F2971" t="str">
        <x:v>Operative Porter</x:v>
      </x:c>
      <x:c r="G2971" t="str">
        <x:v>400733</x:v>
      </x:c>
      <x:c r="H2971" t="str">
        <x:v>The British Library</x:v>
      </x:c>
      <x:c r="I2971" s="22" t="n">
        <x:v>6</x:v>
      </x:c>
      <x:c r="J2971" t="str">
        <x:v>Worked</x:v>
      </x:c>
      <x:c r="K2971" t="str">
        <x:v>Employee 104364; home branch Thurrock; assigned role Operative Porter | Deployment branch: Thurrock | Actual role: Operative Driver | Jobs: 400733 | Customers: The British Library | Actual hours: 6.0; source records: 1</x:v>
      </x:c>
      <x:c r="L2971" t="str">
        <x:v>Include</x:v>
      </x:c>
      <x:c r="M2971"/>
      <x:c r="N2971"/>
    </x:row>
    <x:row r="2972">
      <x:c r="A2972" t="str">
        <x:v>Sean Harris|2026-03-12</x:v>
      </x:c>
      <x:c r="B2972" s="888" t="n">
        <x:v>46093</x:v>
      </x:c>
      <x:c r="C2972" t="str">
        <x:v>Sean Harris</x:v>
      </x:c>
      <x:c r="D2972" t="str">
        <x:v>Permanent</x:v>
      </x:c>
      <x:c r="E2972" t="str">
        <x:v>Thurrock</x:v>
      </x:c>
      <x:c r="F2972" t="str">
        <x:v>Operative Porter</x:v>
      </x:c>
      <x:c r="G2972" t="str">
        <x:v>400617</x:v>
      </x:c>
      <x:c r="H2972" t="str">
        <x:v>Financial Conduct Authority</x:v>
      </x:c>
      <x:c r="I2972" s="22" t="n">
        <x:v>3.5</x:v>
      </x:c>
      <x:c r="J2972" t="str">
        <x:v>Worked</x:v>
      </x:c>
      <x:c r="K2972" t="str">
        <x:v>Employee 104364; home branch Thurrock; assigned role Operative Porter | Deployment branch: Thurrock | Actual role: Operative Driver | Jobs: 400617 | Customers: Financial Conduct Authority | Actual hours: 3.5; source records: 1</x:v>
      </x:c>
      <x:c r="L2972" t="str">
        <x:v>Include</x:v>
      </x:c>
      <x:c r="M2972"/>
      <x:c r="N2972"/>
    </x:row>
    <x:row r="2973">
      <x:c r="A2973" t="str">
        <x:v>Sean Harris|2026-03-13</x:v>
      </x:c>
      <x:c r="B2973" s="888" t="n">
        <x:v>46094</x:v>
      </x:c>
      <x:c r="C2973" t="str">
        <x:v>Sean Harris</x:v>
      </x:c>
      <x:c r="D2973" t="str">
        <x:v>Permanent</x:v>
      </x:c>
      <x:c r="E2973" t="str">
        <x:v>Thurrock</x:v>
      </x:c>
      <x:c r="F2973" t="str">
        <x:v>Operative Porter</x:v>
      </x:c>
      <x:c r="G2973" t="str">
        <x:v>400617</x:v>
      </x:c>
      <x:c r="H2973" t="str">
        <x:v>Financial Conduct Authority</x:v>
      </x:c>
      <x:c r="I2973" s="22" t="n">
        <x:v>9.5</x:v>
      </x:c>
      <x:c r="J2973" t="str">
        <x:v>Worked</x:v>
      </x:c>
      <x:c r="K2973" t="str">
        <x:v>Employee 104364; home branch Thurrock; assigned role Operative Porter | Deployment branch: Thurrock | Actual role: Operative Driver | Jobs: 400617 | Customers: Financial Conduct Authority | Actual hours: 9.5; source records: 1</x:v>
      </x:c>
      <x:c r="L2973" t="str">
        <x:v>Include</x:v>
      </x:c>
      <x:c r="M2973"/>
      <x:c r="N2973"/>
    </x:row>
    <x:row r="2974">
      <x:c r="A2974" t="str">
        <x:v>Sean Harris|2026-03-14</x:v>
      </x:c>
      <x:c r="B2974" s="888" t="n">
        <x:v>46095</x:v>
      </x:c>
      <x:c r="C2974" t="str">
        <x:v>Sean Harris</x:v>
      </x:c>
      <x:c r="D2974" t="str">
        <x:v>Permanent</x:v>
      </x:c>
      <x:c r="E2974" t="str">
        <x:v>Thurrock</x:v>
      </x:c>
      <x:c r="F2974" t="str">
        <x:v>Operative Porter</x:v>
      </x:c>
      <x:c r="G2974" t="str">
        <x:v>400617</x:v>
      </x:c>
      <x:c r="H2974" t="str">
        <x:v>Financial Conduct Authority</x:v>
      </x:c>
      <x:c r="I2974" s="22" t="n">
        <x:v>9.5</x:v>
      </x:c>
      <x:c r="J2974" t="str">
        <x:v>Worked</x:v>
      </x:c>
      <x:c r="K2974" t="str">
        <x:v>Employee 104364; home branch Thurrock; assigned role Operative Porter | Deployment branch: Thurrock | Actual role: Operative Driver | Jobs: 400617 | Customers: Financial Conduct Authority | Actual hours: 9.5; source records: 1</x:v>
      </x:c>
      <x:c r="L2974" t="str">
        <x:v>Include</x:v>
      </x:c>
      <x:c r="M2974"/>
      <x:c r="N2974"/>
    </x:row>
    <x:row r="2975">
      <x:c r="A2975" t="str">
        <x:v>Sean Harris|2026-03-15</x:v>
      </x:c>
      <x:c r="B2975" s="888" t="n">
        <x:v>46096</x:v>
      </x:c>
      <x:c r="C2975" t="str">
        <x:v>Sean Harris</x:v>
      </x:c>
      <x:c r="D2975" t="str">
        <x:v>Permanent</x:v>
      </x:c>
      <x:c r="E2975" t="str">
        <x:v>Thurrock</x:v>
      </x:c>
      <x:c r="F2975" t="str">
        <x:v>Operative Porter</x:v>
      </x:c>
      <x:c r="G2975" t="str">
        <x:v>400617</x:v>
      </x:c>
      <x:c r="H2975" t="str">
        <x:v>Financial Conduct Authority</x:v>
      </x:c>
      <x:c r="I2975" s="22" t="n">
        <x:v>9.5</x:v>
      </x:c>
      <x:c r="J2975" t="str">
        <x:v>Worked</x:v>
      </x:c>
      <x:c r="K2975" t="str">
        <x:v>Employee 104364; home branch Thurrock; assigned role Operative Porter | Deployment branch: Thurrock | Actual role: Operative Driver | Jobs: 400617 | Customers: Financial Conduct Authority | Actual hours: 9.5; source records: 1</x:v>
      </x:c>
      <x:c r="L2975" t="str">
        <x:v>Include</x:v>
      </x:c>
      <x:c r="M2975"/>
      <x:c r="N2975"/>
    </x:row>
    <x:row r="2976">
      <x:c r="A2976" t="str">
        <x:v>Sean Harris|2026-03-17</x:v>
      </x:c>
      <x:c r="B2976" s="888" t="n">
        <x:v>46098</x:v>
      </x:c>
      <x:c r="C2976" t="str">
        <x:v>Sean Harris</x:v>
      </x:c>
      <x:c r="D2976" t="str">
        <x:v>Permanent</x:v>
      </x:c>
      <x:c r="E2976" t="str">
        <x:v>Thurrock</x:v>
      </x:c>
      <x:c r="F2976" t="str">
        <x:v>Operative Porter</x:v>
      </x:c>
      <x:c r="G2976" t="str">
        <x:v>400289</x:v>
      </x:c>
      <x:c r="H2976" t="str">
        <x:v>HSBC/JLL</x:v>
      </x:c>
      <x:c r="I2976" s="22" t="n">
        <x:v>5.5</x:v>
      </x:c>
      <x:c r="J2976" t="str">
        <x:v>Worked</x:v>
      </x:c>
      <x:c r="K2976" t="str">
        <x:v>Employee 104364; home branch Thurrock; assigned role Operative Porter | Deployment branch: Thurrock | Actual role: Operative Driver | Jobs: 400289 | Customers: HSBC/JLL | Actual hours: 5.5; source records: 1</x:v>
      </x:c>
      <x:c r="L2976" t="str">
        <x:v>Include</x:v>
      </x:c>
      <x:c r="M2976"/>
      <x:c r="N2976"/>
    </x:row>
    <x:row r="2977">
      <x:c r="A2977" t="str">
        <x:v>Sean Harris|2026-03-18</x:v>
      </x:c>
      <x:c r="B2977" s="888" t="n">
        <x:v>46099</x:v>
      </x:c>
      <x:c r="C2977" t="str">
        <x:v>Sean Harris</x:v>
      </x:c>
      <x:c r="D2977" t="str">
        <x:v>Permanent</x:v>
      </x:c>
      <x:c r="E2977" t="str">
        <x:v>Thurrock</x:v>
      </x:c>
      <x:c r="F2977" t="str">
        <x:v>Operative Porter</x:v>
      </x:c>
      <x:c r="G2977" t="str">
        <x:v>398210</x:v>
      </x:c>
      <x:c r="H2977" t="str">
        <x:v>London Metropolitan University</x:v>
      </x:c>
      <x:c r="I2977" s="22" t="n">
        <x:v>13.5</x:v>
      </x:c>
      <x:c r="J2977" t="str">
        <x:v>Worked</x:v>
      </x:c>
      <x:c r="K2977" t="str">
        <x:v>Employee 104364; home branch Thurrock; assigned role Operative Porter | Deployment branch: Thurrock | Actual role: Operative Driver | Jobs: 398210 | Customers: London Metropolitan University | Actual hours: 13.5; source records: 1</x:v>
      </x:c>
      <x:c r="L2977" t="str">
        <x:v>Include</x:v>
      </x:c>
      <x:c r="M2977"/>
      <x:c r="N2977"/>
    </x:row>
    <x:row r="2978">
      <x:c r="A2978" t="str">
        <x:v>Sean Harris|2026-03-19</x:v>
      </x:c>
      <x:c r="B2978" s="888" t="n">
        <x:v>46100</x:v>
      </x:c>
      <x:c r="C2978" t="str">
        <x:v>Sean Harris</x:v>
      </x:c>
      <x:c r="D2978" t="str">
        <x:v>Permanent</x:v>
      </x:c>
      <x:c r="E2978" t="str">
        <x:v>Thurrock</x:v>
      </x:c>
      <x:c r="F2978" t="str">
        <x:v>Operative Porter</x:v>
      </x:c>
      <x:c r="G2978" t="str">
        <x:v>398210</x:v>
      </x:c>
      <x:c r="H2978" t="str">
        <x:v>London Metropolitan University</x:v>
      </x:c>
      <x:c r="I2978" s="22" t="n">
        <x:v>13.5</x:v>
      </x:c>
      <x:c r="J2978" t="str">
        <x:v>Worked</x:v>
      </x:c>
      <x:c r="K2978" t="str">
        <x:v>Employee 104364; home branch Thurrock; assigned role Operative Porter | Deployment branch: Thurrock | Actual role: Operative Driver | Jobs: 398210 | Customers: London Metropolitan University | Actual hours: 13.5; source records: 1</x:v>
      </x:c>
      <x:c r="L2978" t="str">
        <x:v>Include</x:v>
      </x:c>
      <x:c r="M2978"/>
      <x:c r="N2978"/>
    </x:row>
    <x:row r="2979">
      <x:c r="A2979" t="str">
        <x:v>Sean Harris|2026-03-20</x:v>
      </x:c>
      <x:c r="B2979" s="888" t="n">
        <x:v>46101</x:v>
      </x:c>
      <x:c r="C2979" t="str">
        <x:v>Sean Harris</x:v>
      </x:c>
      <x:c r="D2979" t="str">
        <x:v>Permanent</x:v>
      </x:c>
      <x:c r="E2979" t="str">
        <x:v>Thurrock</x:v>
      </x:c>
      <x:c r="F2979" t="str">
        <x:v>Operative Porter</x:v>
      </x:c>
      <x:c r="G2979" t="str">
        <x:v>399727</x:v>
      </x:c>
      <x:c r="H2979" t="str">
        <x:v>Baker Street Quarter</x:v>
      </x:c>
      <x:c r="I2979" s="22" t="n">
        <x:v>9.25</x:v>
      </x:c>
      <x:c r="J2979" t="str">
        <x:v>Worked</x:v>
      </x:c>
      <x:c r="K2979" t="str">
        <x:v>Employee 104364; home branch Thurrock; assigned role Operative Porter | Deployment branch: Thurrock | Actual role: Operative Driver | Jobs: 399727 | Customers: Baker Street Quarter | Actual hours: 9.2; source records: 1</x:v>
      </x:c>
      <x:c r="L2979" t="str">
        <x:v>Include</x:v>
      </x:c>
      <x:c r="M2979"/>
      <x:c r="N2979"/>
    </x:row>
    <x:row r="2980">
      <x:c r="A2980" t="str">
        <x:v>Sean Harris|2026-03-21</x:v>
      </x:c>
      <x:c r="B2980" s="888" t="n">
        <x:v>46102</x:v>
      </x:c>
      <x:c r="C2980" t="str">
        <x:v>Sean Harris</x:v>
      </x:c>
      <x:c r="D2980" t="str">
        <x:v>Permanent</x:v>
      </x:c>
      <x:c r="E2980" t="str">
        <x:v>Thurrock</x:v>
      </x:c>
      <x:c r="F2980" t="str">
        <x:v>Operative Porter</x:v>
      </x:c>
      <x:c r="G2980" t="str">
        <x:v>399150</x:v>
      </x:c>
      <x:c r="H2980" t="str">
        <x:v>Kite Lake Capital Management (UK) LLP</x:v>
      </x:c>
      <x:c r="I2980" s="22" t="n">
        <x:v>9</x:v>
      </x:c>
      <x:c r="J2980" t="str">
        <x:v>Worked</x:v>
      </x:c>
      <x:c r="K2980" t="str">
        <x:v>Employee 104364; home branch Thurrock; assigned role Operative Porter | Deployment branch: Thurrock | Actual role: Operative Driver | Jobs: 399150 | Customers: Kite Lake Capital Management (UK) LLP | Actual hours: 9.0; source records: 1</x:v>
      </x:c>
      <x:c r="L2980" t="str">
        <x:v>Include</x:v>
      </x:c>
      <x:c r="M2980"/>
      <x:c r="N2980"/>
    </x:row>
    <x:row r="2981">
      <x:c r="A2981" t="str">
        <x:v>Sean Harris|2026-03-24</x:v>
      </x:c>
      <x:c r="B2981" s="888" t="n">
        <x:v>46105</x:v>
      </x:c>
      <x:c r="C2981" t="str">
        <x:v>Sean Harris</x:v>
      </x:c>
      <x:c r="D2981" t="str">
        <x:v>Permanent</x:v>
      </x:c>
      <x:c r="E2981" t="str">
        <x:v>Thurrock</x:v>
      </x:c>
      <x:c r="F2981" t="str">
        <x:v>Operative Porter</x:v>
      </x:c>
      <x:c r="G2981" t="str">
        <x:v>399360</x:v>
      </x:c>
      <x:c r="H2981" t="str">
        <x:v>Ministry of Defence</x:v>
      </x:c>
      <x:c r="I2981" s="22" t="n">
        <x:v>11.5</x:v>
      </x:c>
      <x:c r="J2981" t="str">
        <x:v>Worked</x:v>
      </x:c>
      <x:c r="K2981" t="str">
        <x:v>Employee 104364; home branch Thurrock; assigned role Operative Porter | Deployment branch: Thurrock | Actual role: Operative Driver | Jobs: 399360 | Customers: Ministry of Defence | Actual hours: 11.5; source records: 1</x:v>
      </x:c>
      <x:c r="L2981" t="str">
        <x:v>Include</x:v>
      </x:c>
      <x:c r="M2981"/>
      <x:c r="N2981"/>
    </x:row>
    <x:row r="2982">
      <x:c r="A2982" t="str">
        <x:v>Sean Harris|2026-03-25</x:v>
      </x:c>
      <x:c r="B2982" s="888" t="n">
        <x:v>46106</x:v>
      </x:c>
      <x:c r="C2982" t="str">
        <x:v>Sean Harris</x:v>
      </x:c>
      <x:c r="D2982" t="str">
        <x:v>Permanent</x:v>
      </x:c>
      <x:c r="E2982" t="str">
        <x:v>Thurrock</x:v>
      </x:c>
      <x:c r="F2982" t="str">
        <x:v>Operative Porter</x:v>
      </x:c>
      <x:c r="G2982" t="str">
        <x:v>400994</x:v>
      </x:c>
      <x:c r="H2982" t="str">
        <x:v>Globe Locums Ltd</x:v>
      </x:c>
      <x:c r="I2982" s="22" t="n">
        <x:v>9</x:v>
      </x:c>
      <x:c r="J2982" t="str">
        <x:v>Worked</x:v>
      </x:c>
      <x:c r="K2982" t="str">
        <x:v>Employee 104364; home branch Thurrock; assigned role Operative Porter | Deployment branch: Thurrock | Actual role: Operative Driver | Jobs: 400994 | Customers: Globe Locums Ltd | Actual hours: 9.0; source records: 1</x:v>
      </x:c>
      <x:c r="L2982" t="str">
        <x:v>Include</x:v>
      </x:c>
      <x:c r="M2982"/>
      <x:c r="N2982"/>
    </x:row>
    <x:row r="2983">
      <x:c r="A2983" t="str">
        <x:v>Sean Harris|2026-03-26</x:v>
      </x:c>
      <x:c r="B2983" s="888" t="n">
        <x:v>46107</x:v>
      </x:c>
      <x:c r="C2983" t="str">
        <x:v>Sean Harris</x:v>
      </x:c>
      <x:c r="D2983" t="str">
        <x:v>Permanent</x:v>
      </x:c>
      <x:c r="E2983" t="str">
        <x:v>Thurrock</x:v>
      </x:c>
      <x:c r="F2983" t="str">
        <x:v>Operative Porter</x:v>
      </x:c>
      <x:c r="G2983" t="str">
        <x:v>400289, 398210</x:v>
      </x:c>
      <x:c r="H2983" t="str">
        <x:v>HSBC/JLL; London Metropolitan University</x:v>
      </x:c>
      <x:c r="I2983" s="22" t="n">
        <x:v>12</x:v>
      </x:c>
      <x:c r="J2983" t="str">
        <x:v>Worked — 2 records</x:v>
      </x:c>
      <x:c r="K2983" t="str">
        <x:v>Employee 104364; home branch Thurrock; assigned role Operative Porter | Deployment branch: Thurrock | Actual role: Operative Driver | Jobs: 400289, 398210 | Customers: HSBC/JLL; London Metropolitan University | Actual hours: 12.0; source records: 2</x:v>
      </x:c>
      <x:c r="L2983" t="str">
        <x:v>Include</x:v>
      </x:c>
      <x:c r="M2983"/>
      <x:c r="N2983"/>
    </x:row>
    <x:row r="2984">
      <x:c r="A2984" t="str">
        <x:v>Sean Harris|2026-03-27</x:v>
      </x:c>
      <x:c r="B2984" s="888" t="n">
        <x:v>46108</x:v>
      </x:c>
      <x:c r="C2984" t="str">
        <x:v>Sean Harris</x:v>
      </x:c>
      <x:c r="D2984" t="str">
        <x:v>Permanent</x:v>
      </x:c>
      <x:c r="E2984" t="str">
        <x:v>Thurrock</x:v>
      </x:c>
      <x:c r="F2984" t="str">
        <x:v>Operative Porter</x:v>
      </x:c>
      <x:c r="G2984" t="str">
        <x:v>400289</x:v>
      </x:c>
      <x:c r="H2984" t="str">
        <x:v>HSBC/JLL</x:v>
      </x:c>
      <x:c r="I2984" s="22" t="n">
        <x:v>4</x:v>
      </x:c>
      <x:c r="J2984" t="str">
        <x:v>Worked</x:v>
      </x:c>
      <x:c r="K2984" t="str">
        <x:v>Employee 104364; home branch Thurrock; assigned role Operative Porter | Deployment branch: Thurrock | Actual role: Operative Driver | Jobs: 400289 | Customers: HSBC/JLL | Actual hours: 4.0; source records: 1</x:v>
      </x:c>
      <x:c r="L2984" t="str">
        <x:v>Include</x:v>
      </x:c>
      <x:c r="M2984"/>
      <x:c r="N2984"/>
    </x:row>
    <x:row r="2985">
      <x:c r="A2985" t="str">
        <x:v>Sean Harris|2026-03-28</x:v>
      </x:c>
      <x:c r="B2985" s="888" t="n">
        <x:v>46109</x:v>
      </x:c>
      <x:c r="C2985" t="str">
        <x:v>Sean Harris</x:v>
      </x:c>
      <x:c r="D2985" t="str">
        <x:v>Permanent</x:v>
      </x:c>
      <x:c r="E2985" t="str">
        <x:v>Thurrock</x:v>
      </x:c>
      <x:c r="F2985" t="str">
        <x:v>Operative Porter</x:v>
      </x:c>
      <x:c r="G2985" t="str">
        <x:v>401291</x:v>
      </x:c>
      <x:c r="H2985" t="str">
        <x:v>BNP Paribas Limited</x:v>
      </x:c>
      <x:c r="I2985" s="22" t="n">
        <x:v>10.5</x:v>
      </x:c>
      <x:c r="J2985" t="str">
        <x:v>Worked</x:v>
      </x:c>
      <x:c r="K2985" t="str">
        <x:v>Employee 104364; home branch Thurrock; assigned role Operative Porter | Deployment branch: Thurrock | Actual role: Operative Driver | Jobs: 401291 | Customers: BNP Paribas Limited | Actual hours: 10.5; source records: 1</x:v>
      </x:c>
      <x:c r="L2985" t="str">
        <x:v>Include</x:v>
      </x:c>
      <x:c r="M2985"/>
      <x:c r="N2985"/>
    </x:row>
    <x:row r="2986">
      <x:c r="A2986" t="str">
        <x:v>Sean Harris|2026-03-30</x:v>
      </x:c>
      <x:c r="B2986" s="888" t="n">
        <x:v>46111</x:v>
      </x:c>
      <x:c r="C2986" t="str">
        <x:v>Sean Harris</x:v>
      </x:c>
      <x:c r="D2986" t="str">
        <x:v>Permanent</x:v>
      </x:c>
      <x:c r="E2986" t="str">
        <x:v>Thurrock</x:v>
      </x:c>
      <x:c r="F2986" t="str">
        <x:v>Operative Porter</x:v>
      </x:c>
      <x:c r="G2986"/>
      <x:c r="H2986"/>
      <x:c r="I2986" s="22" t="n">
        <x:v>0</x:v>
      </x:c>
      <x:c r="J2986" t="str">
        <x:v>Annual leave</x:v>
      </x:c>
      <x:c r="K2986" t="str">
        <x:v>Employee 104364; home branch Thurrock; assigned role Operative Porter | Leave: Annual Leave (Hours) | Leave calendar basis: Variable-pattern period</x:v>
      </x:c>
      <x:c r="L2986" t="str">
        <x:v>Include</x:v>
      </x:c>
      <x:c r="M2986"/>
      <x:c r="N2986"/>
    </x:row>
    <x:row r="2987">
      <x:c r="A2987" t="str">
        <x:v>Sean Harris|2026-03-31</x:v>
      </x:c>
      <x:c r="B2987" s="888" t="n">
        <x:v>46112</x:v>
      </x:c>
      <x:c r="C2987" t="str">
        <x:v>Sean Harris</x:v>
      </x:c>
      <x:c r="D2987" t="str">
        <x:v>Permanent</x:v>
      </x:c>
      <x:c r="E2987" t="str">
        <x:v>Thurrock</x:v>
      </x:c>
      <x:c r="F2987" t="str">
        <x:v>Operative Porter</x:v>
      </x:c>
      <x:c r="G2987"/>
      <x:c r="H2987"/>
      <x:c r="I2987" s="22" t="n">
        <x:v>0</x:v>
      </x:c>
      <x:c r="J2987" t="str">
        <x:v>Annual leave</x:v>
      </x:c>
      <x:c r="K2987" t="str">
        <x:v>Employee 104364; home branch Thurrock; assigned role Operative Porter | Leave: Annual Leave (Hours) | Leave calendar basis: Variable-pattern period</x:v>
      </x:c>
      <x:c r="L2987" t="str">
        <x:v>Include</x:v>
      </x:c>
      <x:c r="M2987"/>
      <x:c r="N2987"/>
    </x:row>
    <x:row r="2988">
      <x:c r="A2988" t="str">
        <x:v>Serdzhin Aliev|2026-03-02</x:v>
      </x:c>
      <x:c r="B2988" s="888" t="n">
        <x:v>46083</x:v>
      </x:c>
      <x:c r="C2988" t="str">
        <x:v>Serdzhin Aliev</x:v>
      </x:c>
      <x:c r="D2988" t="str">
        <x:v>Permanent</x:v>
      </x:c>
      <x:c r="E2988" t="str">
        <x:v>Birmingham</x:v>
      </x:c>
      <x:c r="F2988" t="str">
        <x:v>Operative Driver</x:v>
      </x:c>
      <x:c r="G2988" t="str">
        <x:v>400269</x:v>
      </x:c>
      <x:c r="H2988" t="str">
        <x:v>Herefordshire &amp; Worcestershire Health &amp; Care NHS Trust</x:v>
      </x:c>
      <x:c r="I2988" s="22" t="n">
        <x:v>8</x:v>
      </x:c>
      <x:c r="J2988" t="str">
        <x:v>Worked</x:v>
      </x:c>
      <x:c r="K2988" t="str">
        <x:v>Employee 1719; home branch Birmingham; assigned role Operative Driver | Deployment branch: Birmingham | Actual role: Operative Driver | Jobs: 400269 | Customers: Herefordshire &amp; Worcestershire Health &amp; Care NHS Trust | Actual hours: 8.0; source records: 1</x:v>
      </x:c>
      <x:c r="L2988" t="str">
        <x:v>Include</x:v>
      </x:c>
      <x:c r="M2988"/>
      <x:c r="N2988"/>
    </x:row>
    <x:row r="2989">
      <x:c r="A2989" t="str">
        <x:v>Serdzhin Aliev|2026-03-03</x:v>
      </x:c>
      <x:c r="B2989" s="888" t="n">
        <x:v>46084</x:v>
      </x:c>
      <x:c r="C2989" t="str">
        <x:v>Serdzhin Aliev</x:v>
      </x:c>
      <x:c r="D2989" t="str">
        <x:v>Permanent</x:v>
      </x:c>
      <x:c r="E2989" t="str">
        <x:v>Birmingham</x:v>
      </x:c>
      <x:c r="F2989" t="str">
        <x:v>Operative Driver</x:v>
      </x:c>
      <x:c r="G2989" t="str">
        <x:v>400019</x:v>
      </x:c>
      <x:c r="H2989" t="str">
        <x:v>Jaguar Land Rover Limited</x:v>
      </x:c>
      <x:c r="I2989" s="22" t="n">
        <x:v>8.5</x:v>
      </x:c>
      <x:c r="J2989" t="str">
        <x:v>Worked</x:v>
      </x:c>
      <x:c r="K2989" t="str">
        <x:v>Employee 1719; home branch Birmingham; assigned role Operative Driver | Deployment branch: Birmingham | Actual role: Operative Driver | Jobs: 400019 | Customers: Jaguar Land Rover Limited | Actual hours: 8.5; source records: 1</x:v>
      </x:c>
      <x:c r="L2989" t="str">
        <x:v>Include</x:v>
      </x:c>
      <x:c r="M2989"/>
      <x:c r="N2989"/>
    </x:row>
    <x:row r="2990">
      <x:c r="A2990" t="str">
        <x:v>Serdzhin Aliev|2026-03-04</x:v>
      </x:c>
      <x:c r="B2990" s="888" t="n">
        <x:v>46085</x:v>
      </x:c>
      <x:c r="C2990" t="str">
        <x:v>Serdzhin Aliev</x:v>
      </x:c>
      <x:c r="D2990" t="str">
        <x:v>Permanent</x:v>
      </x:c>
      <x:c r="E2990" t="str">
        <x:v>Birmingham</x:v>
      </x:c>
      <x:c r="F2990" t="str">
        <x:v>Operative Driver</x:v>
      </x:c>
      <x:c r="G2990" t="str">
        <x:v>386884T</x:v>
      </x:c>
      <x:c r="H2990" t="str">
        <x:v>Restore Harrow Green</x:v>
      </x:c>
      <x:c r="I2990" s="22" t="n">
        <x:v>11.5</x:v>
      </x:c>
      <x:c r="J2990" t="str">
        <x:v>Worked</x:v>
      </x:c>
      <x:c r="K2990" t="str">
        <x:v>Employee 1719; home branch Birmingham; assigned role Operative Driver | Deployment branch: Birmingham | Actual role: Operative Driver | Jobs: 386884T | Customers: Restore Harrow Green | Actual hours: 11.5; source records: 1</x:v>
      </x:c>
      <x:c r="L2990" t="str">
        <x:v>Include</x:v>
      </x:c>
      <x:c r="M2990"/>
      <x:c r="N2990"/>
    </x:row>
    <x:row r="2991">
      <x:c r="A2991" t="str">
        <x:v>Serdzhin Aliev|2026-03-05</x:v>
      </x:c>
      <x:c r="B2991" s="888" t="n">
        <x:v>46086</x:v>
      </x:c>
      <x:c r="C2991" t="str">
        <x:v>Serdzhin Aliev</x:v>
      </x:c>
      <x:c r="D2991" t="str">
        <x:v>Permanent</x:v>
      </x:c>
      <x:c r="E2991" t="str">
        <x:v>Birmingham</x:v>
      </x:c>
      <x:c r="F2991" t="str">
        <x:v>Operative Driver</x:v>
      </x:c>
      <x:c r="G2991" t="str">
        <x:v>394768</x:v>
      </x:c>
      <x:c r="H2991" t="str">
        <x:v>EMCOR UK - UKHSA</x:v>
      </x:c>
      <x:c r="I2991" s="22" t="n">
        <x:v>10</x:v>
      </x:c>
      <x:c r="J2991" t="str">
        <x:v>Worked</x:v>
      </x:c>
      <x:c r="K2991" t="str">
        <x:v>Employee 1719; home branch Birmingham; assigned role Operative Driver | Deployment branch: Birmingham | Actual role: Operative Driver | Jobs: 394768 | Customers: EMCOR UK - UKHSA | Actual hours: 10.0; source records: 1</x:v>
      </x:c>
      <x:c r="L2991" t="str">
        <x:v>Include</x:v>
      </x:c>
      <x:c r="M2991"/>
      <x:c r="N2991"/>
    </x:row>
    <x:row r="2992">
      <x:c r="A2992" t="str">
        <x:v>Serdzhin Aliev|2026-03-06</x:v>
      </x:c>
      <x:c r="B2992" s="888" t="n">
        <x:v>46087</x:v>
      </x:c>
      <x:c r="C2992" t="str">
        <x:v>Serdzhin Aliev</x:v>
      </x:c>
      <x:c r="D2992" t="str">
        <x:v>Permanent</x:v>
      </x:c>
      <x:c r="E2992" t="str">
        <x:v>Birmingham</x:v>
      </x:c>
      <x:c r="F2992" t="str">
        <x:v>Operative Driver</x:v>
      </x:c>
      <x:c r="G2992" t="str">
        <x:v>400749</x:v>
      </x:c>
      <x:c r="H2992" t="str">
        <x:v>Midland Heart</x:v>
      </x:c>
      <x:c r="I2992" s="22" t="n">
        <x:v>4.5</x:v>
      </x:c>
      <x:c r="J2992" t="str">
        <x:v>Worked</x:v>
      </x:c>
      <x:c r="K2992" t="str">
        <x:v>Employee 1719; home branch Birmingham; assigned role Operative Driver | Deployment branch: Birmingham | Actual role: Operative Driver | Jobs: 400749 | Customers: Midland Heart | Actual hours: 4.5; source records: 1</x:v>
      </x:c>
      <x:c r="L2992" t="str">
        <x:v>Include</x:v>
      </x:c>
      <x:c r="M2992"/>
      <x:c r="N2992"/>
    </x:row>
    <x:row r="2993">
      <x:c r="A2993" t="str">
        <x:v>Serdzhin Aliev|2026-03-10</x:v>
      </x:c>
      <x:c r="B2993" s="888" t="n">
        <x:v>46091</x:v>
      </x:c>
      <x:c r="C2993" t="str">
        <x:v>Serdzhin Aliev</x:v>
      </x:c>
      <x:c r="D2993" t="str">
        <x:v>Permanent</x:v>
      </x:c>
      <x:c r="E2993" t="str">
        <x:v>Birmingham</x:v>
      </x:c>
      <x:c r="F2993" t="str">
        <x:v>Operative Driver</x:v>
      </x:c>
      <x:c r="G2993" t="str">
        <x:v>400520, 386884T</x:v>
      </x:c>
      <x:c r="H2993" t="str">
        <x:v>Anglian Water; Restore Harrow Green</x:v>
      </x:c>
      <x:c r="I2993" s="22" t="n">
        <x:v>19.5</x:v>
      </x:c>
      <x:c r="J2993" t="str">
        <x:v>Worked — 2 records</x:v>
      </x:c>
      <x:c r="K2993" t="str">
        <x:v>Employee 1719; home branch Birmingham; assigned role Operative Driver | Deployment branch: Birmingham, Cambridge | Actual role: Operative Porter | Jobs: 400520, 386884T | Customers: Anglian Water; Restore Harrow Green | Actual hours: 19.5; source records: 2</x:v>
      </x:c>
      <x:c r="L2993" t="str">
        <x:v>Include</x:v>
      </x:c>
      <x:c r="M2993"/>
      <x:c r="N2993"/>
    </x:row>
    <x:row r="2994">
      <x:c r="A2994" t="str">
        <x:v>Serdzhin Aliev|2026-03-11</x:v>
      </x:c>
      <x:c r="B2994" s="888" t="n">
        <x:v>46092</x:v>
      </x:c>
      <x:c r="C2994" t="str">
        <x:v>Serdzhin Aliev</x:v>
      </x:c>
      <x:c r="D2994" t="str">
        <x:v>Permanent</x:v>
      </x:c>
      <x:c r="E2994" t="str">
        <x:v>Birmingham</x:v>
      </x:c>
      <x:c r="F2994" t="str">
        <x:v>Operative Driver</x:v>
      </x:c>
      <x:c r="G2994" t="str">
        <x:v>396008</x:v>
      </x:c>
      <x:c r="H2994" t="str">
        <x:v>HSBC - Branch Audits (1)</x:v>
      </x:c>
      <x:c r="I2994" s="22" t="n">
        <x:v>6.5</x:v>
      </x:c>
      <x:c r="J2994" t="str">
        <x:v>Worked</x:v>
      </x:c>
      <x:c r="K2994" t="str">
        <x:v>Employee 1719; home branch Birmingham; assigned role Operative Driver | Deployment branch: Birmingham | Actual role: Operative Driver | Jobs: 396008 | Customers: HSBC - Branch Audits (1) | Actual hours: 6.5; source records: 1</x:v>
      </x:c>
      <x:c r="L2994" t="str">
        <x:v>Include</x:v>
      </x:c>
      <x:c r="M2994"/>
      <x:c r="N2994"/>
    </x:row>
    <x:row r="2995">
      <x:c r="A2995" t="str">
        <x:v>Serdzhin Aliev|2026-03-12</x:v>
      </x:c>
      <x:c r="B2995" s="888" t="n">
        <x:v>46093</x:v>
      </x:c>
      <x:c r="C2995" t="str">
        <x:v>Serdzhin Aliev</x:v>
      </x:c>
      <x:c r="D2995" t="str">
        <x:v>Permanent</x:v>
      </x:c>
      <x:c r="E2995" t="str">
        <x:v>Birmingham</x:v>
      </x:c>
      <x:c r="F2995" t="str">
        <x:v>Operative Driver</x:v>
      </x:c>
      <x:c r="G2995" t="str">
        <x:v>386884T</x:v>
      </x:c>
      <x:c r="H2995" t="str">
        <x:v>Restore Harrow Green</x:v>
      </x:c>
      <x:c r="I2995" s="22" t="n">
        <x:v>9</x:v>
      </x:c>
      <x:c r="J2995" t="str">
        <x:v>Worked</x:v>
      </x:c>
      <x:c r="K2995" t="str">
        <x:v>Employee 1719; home branch Birmingham; assigned role Operative Driver | Deployment branch: Birmingham | Actual role: Operative Driver | Jobs: 386884T | Customers: Restore Harrow Green | Actual hours: 9.0; source records: 1</x:v>
      </x:c>
      <x:c r="L2995" t="str">
        <x:v>Include</x:v>
      </x:c>
      <x:c r="M2995"/>
      <x:c r="N2995"/>
    </x:row>
    <x:row r="2996">
      <x:c r="A2996" t="str">
        <x:v>Serdzhin Aliev|2026-03-13</x:v>
      </x:c>
      <x:c r="B2996" s="888" t="n">
        <x:v>46094</x:v>
      </x:c>
      <x:c r="C2996" t="str">
        <x:v>Serdzhin Aliev</x:v>
      </x:c>
      <x:c r="D2996" t="str">
        <x:v>Permanent</x:v>
      </x:c>
      <x:c r="E2996" t="str">
        <x:v>Birmingham</x:v>
      </x:c>
      <x:c r="F2996" t="str">
        <x:v>Operative Driver</x:v>
      </x:c>
      <x:c r="G2996" t="str">
        <x:v>400343, 386884T</x:v>
      </x:c>
      <x:c r="H2996" t="str">
        <x:v>Midland Heart Limited; Restore Harrow Green</x:v>
      </x:c>
      <x:c r="I2996" s="22" t="n">
        <x:v>9.5</x:v>
      </x:c>
      <x:c r="J2996" t="str">
        <x:v>Worked — 2 records</x:v>
      </x:c>
      <x:c r="K2996" t="str">
        <x:v>Employee 1719; home branch Birmingham; assigned role Operative Driver | Deployment branch: Birmingham | Actual role: Operative Driver | Jobs: 400343, 386884T | Customers: Midland Heart Limited; Restore Harrow Green | Actual hours: 9.5; source records: 2</x:v>
      </x:c>
      <x:c r="L2996" t="str">
        <x:v>Include</x:v>
      </x:c>
      <x:c r="M2996"/>
      <x:c r="N2996"/>
    </x:row>
    <x:row r="2997">
      <x:c r="A2997" t="str">
        <x:v>Serdzhin Aliev|2026-03-16</x:v>
      </x:c>
      <x:c r="B2997" s="888" t="n">
        <x:v>46097</x:v>
      </x:c>
      <x:c r="C2997" t="str">
        <x:v>Serdzhin Aliev</x:v>
      </x:c>
      <x:c r="D2997" t="str">
        <x:v>Permanent</x:v>
      </x:c>
      <x:c r="E2997" t="str">
        <x:v>Birmingham</x:v>
      </x:c>
      <x:c r="F2997" t="str">
        <x:v>Operative Driver</x:v>
      </x:c>
      <x:c r="G2997" t="str">
        <x:v>386884T</x:v>
      </x:c>
      <x:c r="H2997" t="str">
        <x:v>Restore Harrow Green</x:v>
      </x:c>
      <x:c r="I2997" s="22" t="n">
        <x:v>13.5</x:v>
      </x:c>
      <x:c r="J2997" t="str">
        <x:v>Worked</x:v>
      </x:c>
      <x:c r="K2997" t="str">
        <x:v>Employee 1719; home branch Birmingham; assigned role Operative Driver | Deployment branch: Birmingham | Actual role: Operative Driver | Jobs: 386884T | Customers: Restore Harrow Green | Actual hours: 13.5; source records: 1</x:v>
      </x:c>
      <x:c r="L2997" t="str">
        <x:v>Include</x:v>
      </x:c>
      <x:c r="M2997"/>
      <x:c r="N2997"/>
    </x:row>
    <x:row r="2998">
      <x:c r="A2998" t="str">
        <x:v>Serdzhin Aliev|2026-03-17</x:v>
      </x:c>
      <x:c r="B2998" s="888" t="n">
        <x:v>46098</x:v>
      </x:c>
      <x:c r="C2998" t="str">
        <x:v>Serdzhin Aliev</x:v>
      </x:c>
      <x:c r="D2998" t="str">
        <x:v>Permanent</x:v>
      </x:c>
      <x:c r="E2998" t="str">
        <x:v>Birmingham</x:v>
      </x:c>
      <x:c r="F2998" t="str">
        <x:v>Operative Driver</x:v>
      </x:c>
      <x:c r="G2998"/>
      <x:c r="H2998"/>
      <x:c r="I2998" s="22" t="n">
        <x:v>0</x:v>
      </x:c>
      <x:c r="J2998" t="str">
        <x:v>Annual leave</x:v>
      </x:c>
      <x:c r="K2998" t="str">
        <x:v>Employee 1719; home branch Birmingham; assigned role Operative Driver | Leave: Annual Leave (Hours) | Leave calendar basis: Variable-pattern period</x:v>
      </x:c>
      <x:c r="L2998" t="str">
        <x:v>Include</x:v>
      </x:c>
      <x:c r="M2998"/>
      <x:c r="N2998"/>
    </x:row>
    <x:row r="2999">
      <x:c r="A2999" t="str">
        <x:v>Serdzhin Aliev|2026-03-18</x:v>
      </x:c>
      <x:c r="B2999" s="888" t="n">
        <x:v>46099</x:v>
      </x:c>
      <x:c r="C2999" t="str">
        <x:v>Serdzhin Aliev</x:v>
      </x:c>
      <x:c r="D2999" t="str">
        <x:v>Permanent</x:v>
      </x:c>
      <x:c r="E2999" t="str">
        <x:v>Birmingham</x:v>
      </x:c>
      <x:c r="F2999" t="str">
        <x:v>Operative Driver</x:v>
      </x:c>
      <x:c r="G2999"/>
      <x:c r="H2999"/>
      <x:c r="I2999" s="22" t="n">
        <x:v>0</x:v>
      </x:c>
      <x:c r="J2999" t="str">
        <x:v>Annual leave</x:v>
      </x:c>
      <x:c r="K2999" t="str">
        <x:v>Employee 1719; home branch Birmingham; assigned role Operative Driver | Leave: Annual Leave (Hours) | Leave calendar basis: Variable-pattern period</x:v>
      </x:c>
      <x:c r="L2999" t="str">
        <x:v>Include</x:v>
      </x:c>
      <x:c r="M2999"/>
      <x:c r="N2999"/>
    </x:row>
    <x:row r="3000">
      <x:c r="A3000" t="str">
        <x:v>Serdzhin Aliev|2026-03-19</x:v>
      </x:c>
      <x:c r="B3000" s="888" t="n">
        <x:v>46100</x:v>
      </x:c>
      <x:c r="C3000" t="str">
        <x:v>Serdzhin Aliev</x:v>
      </x:c>
      <x:c r="D3000" t="str">
        <x:v>Permanent</x:v>
      </x:c>
      <x:c r="E3000" t="str">
        <x:v>Birmingham</x:v>
      </x:c>
      <x:c r="F3000" t="str">
        <x:v>Operative Driver</x:v>
      </x:c>
      <x:c r="G3000"/>
      <x:c r="H3000"/>
      <x:c r="I3000" s="22" t="n">
        <x:v>0</x:v>
      </x:c>
      <x:c r="J3000" t="str">
        <x:v>Annual leave</x:v>
      </x:c>
      <x:c r="K3000" t="str">
        <x:v>Employee 1719; home branch Birmingham; assigned role Operative Driver | Leave: Annual Leave (Hours) | Leave calendar basis: Variable-pattern period</x:v>
      </x:c>
      <x:c r="L3000" t="str">
        <x:v>Include</x:v>
      </x:c>
      <x:c r="M3000"/>
      <x:c r="N3000"/>
    </x:row>
    <x:row r="3001">
      <x:c r="A3001" t="str">
        <x:v>Serdzhin Aliev|2026-03-20</x:v>
      </x:c>
      <x:c r="B3001" s="888" t="n">
        <x:v>46101</x:v>
      </x:c>
      <x:c r="C3001" t="str">
        <x:v>Serdzhin Aliev</x:v>
      </x:c>
      <x:c r="D3001" t="str">
        <x:v>Permanent</x:v>
      </x:c>
      <x:c r="E3001" t="str">
        <x:v>Birmingham</x:v>
      </x:c>
      <x:c r="F3001" t="str">
        <x:v>Operative Driver</x:v>
      </x:c>
      <x:c r="G3001"/>
      <x:c r="H3001"/>
      <x:c r="I3001" s="22" t="n">
        <x:v>0</x:v>
      </x:c>
      <x:c r="J3001" t="str">
        <x:v>Annual leave</x:v>
      </x:c>
      <x:c r="K3001" t="str">
        <x:v>Employee 1719; home branch Birmingham; assigned role Operative Driver | Leave: Annual Leave (Hours) | Leave calendar basis: Variable-pattern period</x:v>
      </x:c>
      <x:c r="L3001" t="str">
        <x:v>Include</x:v>
      </x:c>
      <x:c r="M3001"/>
      <x:c r="N3001"/>
    </x:row>
    <x:row r="3002">
      <x:c r="A3002" t="str">
        <x:v>Serdzhin Aliev|2026-03-23</x:v>
      </x:c>
      <x:c r="B3002" s="888" t="n">
        <x:v>46104</x:v>
      </x:c>
      <x:c r="C3002" t="str">
        <x:v>Serdzhin Aliev</x:v>
      </x:c>
      <x:c r="D3002" t="str">
        <x:v>Permanent</x:v>
      </x:c>
      <x:c r="E3002" t="str">
        <x:v>Birmingham</x:v>
      </x:c>
      <x:c r="F3002" t="str">
        <x:v>Operative Driver</x:v>
      </x:c>
      <x:c r="G3002"/>
      <x:c r="H3002"/>
      <x:c r="I3002" s="22" t="n">
        <x:v>0</x:v>
      </x:c>
      <x:c r="J3002" t="str">
        <x:v>Annual leave</x:v>
      </x:c>
      <x:c r="K3002" t="str">
        <x:v>Employee 1719; home branch Birmingham; assigned role Operative Driver | Leave: Annual Leave (Hours) | Leave calendar basis: Variable-pattern period</x:v>
      </x:c>
      <x:c r="L3002" t="str">
        <x:v>Include</x:v>
      </x:c>
      <x:c r="M3002"/>
      <x:c r="N3002"/>
    </x:row>
    <x:row r="3003">
      <x:c r="A3003" t="str">
        <x:v>Serdzhin Aliev|2026-03-24</x:v>
      </x:c>
      <x:c r="B3003" s="888" t="n">
        <x:v>46105</x:v>
      </x:c>
      <x:c r="C3003" t="str">
        <x:v>Serdzhin Aliev</x:v>
      </x:c>
      <x:c r="D3003" t="str">
        <x:v>Permanent</x:v>
      </x:c>
      <x:c r="E3003" t="str">
        <x:v>Birmingham</x:v>
      </x:c>
      <x:c r="F3003" t="str">
        <x:v>Operative Driver</x:v>
      </x:c>
      <x:c r="G3003"/>
      <x:c r="H3003"/>
      <x:c r="I3003" s="22" t="n">
        <x:v>0</x:v>
      </x:c>
      <x:c r="J3003" t="str">
        <x:v>Annual leave</x:v>
      </x:c>
      <x:c r="K3003" t="str">
        <x:v>Employee 1719; home branch Birmingham; assigned role Operative Driver | Leave: Annual Leave (Hours) | Leave calendar basis: Variable-pattern period</x:v>
      </x:c>
      <x:c r="L3003" t="str">
        <x:v>Include</x:v>
      </x:c>
      <x:c r="M3003"/>
      <x:c r="N3003"/>
    </x:row>
    <x:row r="3004">
      <x:c r="A3004" t="str">
        <x:v>Serdzhin Aliev|2026-03-25</x:v>
      </x:c>
      <x:c r="B3004" s="888" t="n">
        <x:v>46106</x:v>
      </x:c>
      <x:c r="C3004" t="str">
        <x:v>Serdzhin Aliev</x:v>
      </x:c>
      <x:c r="D3004" t="str">
        <x:v>Permanent</x:v>
      </x:c>
      <x:c r="E3004" t="str">
        <x:v>Birmingham</x:v>
      </x:c>
      <x:c r="F3004" t="str">
        <x:v>Operative Driver</x:v>
      </x:c>
      <x:c r="G3004" t="str">
        <x:v>399504A</x:v>
      </x:c>
      <x:c r="H3004" t="str">
        <x:v>West Midlands Police</x:v>
      </x:c>
      <x:c r="I3004" s="22" t="n">
        <x:v>9</x:v>
      </x:c>
      <x:c r="J3004" t="str">
        <x:v>Worked</x:v>
      </x:c>
      <x:c r="K3004" t="str">
        <x:v>Employee 1719; home branch Birmingham; assigned role Operative Driver | Deployment branch: Birmingham | Actual role: Operative Driver | Jobs: 399504A | Customers: West Midlands Police | Actual hours: 9.0; source records: 1</x:v>
      </x:c>
      <x:c r="L3004" t="str">
        <x:v>Include</x:v>
      </x:c>
      <x:c r="M3004"/>
      <x:c r="N3004"/>
    </x:row>
    <x:row r="3005">
      <x:c r="A3005" t="str">
        <x:v>Serdzhin Aliev|2026-03-26</x:v>
      </x:c>
      <x:c r="B3005" s="888" t="n">
        <x:v>46107</x:v>
      </x:c>
      <x:c r="C3005" t="str">
        <x:v>Serdzhin Aliev</x:v>
      </x:c>
      <x:c r="D3005" t="str">
        <x:v>Permanent</x:v>
      </x:c>
      <x:c r="E3005" t="str">
        <x:v>Birmingham</x:v>
      </x:c>
      <x:c r="F3005" t="str">
        <x:v>Operative Driver</x:v>
      </x:c>
      <x:c r="G3005" t="str">
        <x:v>399504A</x:v>
      </x:c>
      <x:c r="H3005" t="str">
        <x:v>West Midlands Police</x:v>
      </x:c>
      <x:c r="I3005" s="22" t="n">
        <x:v>8.5</x:v>
      </x:c>
      <x:c r="J3005" t="str">
        <x:v>Worked</x:v>
      </x:c>
      <x:c r="K3005" t="str">
        <x:v>Employee 1719; home branch Birmingham; assigned role Operative Driver | Deployment branch: Birmingham | Actual role: Operative Driver | Jobs: 399504A | Customers: West Midlands Police | Actual hours: 8.5; source records: 1</x:v>
      </x:c>
      <x:c r="L3005" t="str">
        <x:v>Include</x:v>
      </x:c>
      <x:c r="M3005"/>
      <x:c r="N3005"/>
    </x:row>
    <x:row r="3006">
      <x:c r="A3006" t="str">
        <x:v>Serdzhin Aliev|2026-03-27</x:v>
      </x:c>
      <x:c r="B3006" s="888" t="n">
        <x:v>46108</x:v>
      </x:c>
      <x:c r="C3006" t="str">
        <x:v>Serdzhin Aliev</x:v>
      </x:c>
      <x:c r="D3006" t="str">
        <x:v>Permanent</x:v>
      </x:c>
      <x:c r="E3006" t="str">
        <x:v>Birmingham</x:v>
      </x:c>
      <x:c r="F3006" t="str">
        <x:v>Operative Driver</x:v>
      </x:c>
      <x:c r="G3006" t="str">
        <x:v>399504A</x:v>
      </x:c>
      <x:c r="H3006" t="str">
        <x:v>West Midlands Police</x:v>
      </x:c>
      <x:c r="I3006" s="22" t="n">
        <x:v>8.5</x:v>
      </x:c>
      <x:c r="J3006" t="str">
        <x:v>Worked</x:v>
      </x:c>
      <x:c r="K3006" t="str">
        <x:v>Employee 1719; home branch Birmingham; assigned role Operative Driver | Deployment branch: Birmingham | Actual role: Operative Driver | Jobs: 399504A | Customers: West Midlands Police | Actual hours: 8.5; source records: 1</x:v>
      </x:c>
      <x:c r="L3006" t="str">
        <x:v>Include</x:v>
      </x:c>
      <x:c r="M3006"/>
      <x:c r="N3006"/>
    </x:row>
    <x:row r="3007">
      <x:c r="A3007" t="str">
        <x:v>Serdzhin Aliev|2026-03-28</x:v>
      </x:c>
      <x:c r="B3007" s="888" t="n">
        <x:v>46109</x:v>
      </x:c>
      <x:c r="C3007" t="str">
        <x:v>Serdzhin Aliev</x:v>
      </x:c>
      <x:c r="D3007" t="str">
        <x:v>Permanent</x:v>
      </x:c>
      <x:c r="E3007" t="str">
        <x:v>Birmingham</x:v>
      </x:c>
      <x:c r="F3007" t="str">
        <x:v>Operative Driver</x:v>
      </x:c>
      <x:c r="G3007" t="str">
        <x:v>399577</x:v>
      </x:c>
      <x:c r="H3007" t="str">
        <x:v>Forresters IP LLP</x:v>
      </x:c>
      <x:c r="I3007" s="22" t="n">
        <x:v>6.75</x:v>
      </x:c>
      <x:c r="J3007" t="str">
        <x:v>Worked</x:v>
      </x:c>
      <x:c r="K3007" t="str">
        <x:v>Employee 1719; home branch Birmingham; assigned role Operative Driver | Deployment branch: Birmingham | Actual role: Operative Driver | Jobs: 399577 | Customers: Forresters IP LLP | Actual hours: 6.8; source records: 1</x:v>
      </x:c>
      <x:c r="L3007" t="str">
        <x:v>Include</x:v>
      </x:c>
      <x:c r="M3007"/>
      <x:c r="N3007"/>
    </x:row>
    <x:row r="3008">
      <x:c r="A3008" t="str">
        <x:v>Serdzhin Aliev|2026-03-30</x:v>
      </x:c>
      <x:c r="B3008" s="888" t="n">
        <x:v>46111</x:v>
      </x:c>
      <x:c r="C3008" t="str">
        <x:v>Serdzhin Aliev</x:v>
      </x:c>
      <x:c r="D3008" t="str">
        <x:v>Permanent</x:v>
      </x:c>
      <x:c r="E3008" t="str">
        <x:v>Birmingham</x:v>
      </x:c>
      <x:c r="F3008" t="str">
        <x:v>Operative Driver</x:v>
      </x:c>
      <x:c r="G3008" t="str">
        <x:v>399506, 400158B</x:v>
      </x:c>
      <x:c r="H3008" t="str">
        <x:v>HSBC - Storage 2026; West Midlands Police</x:v>
      </x:c>
      <x:c r="I3008" s="22" t="n">
        <x:v>8.25</x:v>
      </x:c>
      <x:c r="J3008" t="str">
        <x:v>Worked — 2 records</x:v>
      </x:c>
      <x:c r="K3008" t="str">
        <x:v>Employee 1719; home branch Birmingham; assigned role Operative Driver | Deployment branch: Birmingham | Actual role: Operative Driver | Jobs: 399506, 400158B | Customers: HSBC - Storage 2026; West Midlands Police | Actual hours: 8.2; source records: 2</x:v>
      </x:c>
      <x:c r="L3008" t="str">
        <x:v>Include</x:v>
      </x:c>
      <x:c r="M3008"/>
      <x:c r="N3008"/>
    </x:row>
    <x:row r="3009">
      <x:c r="A3009" t="str">
        <x:v>Serdzhin Aliev|2026-03-31</x:v>
      </x:c>
      <x:c r="B3009" s="888" t="n">
        <x:v>46112</x:v>
      </x:c>
      <x:c r="C3009" t="str">
        <x:v>Serdzhin Aliev</x:v>
      </x:c>
      <x:c r="D3009" t="str">
        <x:v>Permanent</x:v>
      </x:c>
      <x:c r="E3009" t="str">
        <x:v>Birmingham</x:v>
      </x:c>
      <x:c r="F3009" t="str">
        <x:v>Operative Driver</x:v>
      </x:c>
      <x:c r="G3009" t="str">
        <x:v>399716</x:v>
      </x:c>
      <x:c r="H3009" t="str">
        <x:v>Derbyshire Constabulary</x:v>
      </x:c>
      <x:c r="I3009" s="22" t="n">
        <x:v>10.25</x:v>
      </x:c>
      <x:c r="J3009" t="str">
        <x:v>Worked</x:v>
      </x:c>
      <x:c r="K3009" t="str">
        <x:v>Employee 1719; home branch Birmingham; assigned role Operative Driver | Deployment branch: Birmingham | Actual role: Operative Driver | Jobs: 399716 | Customers: Derbyshire Constabulary | Actual hours: 10.2; source records: 1</x:v>
      </x:c>
      <x:c r="L3009" t="str">
        <x:v>Include</x:v>
      </x:c>
      <x:c r="M3009"/>
      <x:c r="N3009"/>
    </x:row>
    <x:row r="3010">
      <x:c r="A3010" t="str">
        <x:v>Shayne Luckman|2026-03-04</x:v>
      </x:c>
      <x:c r="B3010" s="888" t="n">
        <x:v>46085</x:v>
      </x:c>
      <x:c r="C3010" t="str">
        <x:v>Shayne Luckman</x:v>
      </x:c>
      <x:c r="D3010" t="str">
        <x:v>Permanent</x:v>
      </x:c>
      <x:c r="E3010" t="str">
        <x:v>Birmingham</x:v>
      </x:c>
      <x:c r="F3010" t="str">
        <x:v>Operative Porter</x:v>
      </x:c>
      <x:c r="G3010" t="str">
        <x:v>399757, 400747</x:v>
      </x:c>
      <x:c r="H3010" t="str">
        <x:v>Equans Services Limited; Midland Heart</x:v>
      </x:c>
      <x:c r="I3010" s="22" t="n">
        <x:v>10</x:v>
      </x:c>
      <x:c r="J3010" t="str">
        <x:v>Worked — 2 records</x:v>
      </x:c>
      <x:c r="K3010" t="str">
        <x:v>Employee 103744; home branch Birmingham; assigned role Operative Porter | Deployment branch: Birmingham | Actual role: Operative Porter | Jobs: 399757, 400747 | Customers: Equans Services Limited; Midland Heart | Actual hours: 10.0; source records: 2</x:v>
      </x:c>
      <x:c r="L3010" t="str">
        <x:v>Include</x:v>
      </x:c>
      <x:c r="M3010"/>
      <x:c r="N3010"/>
    </x:row>
    <x:row r="3011">
      <x:c r="A3011" t="str">
        <x:v>Shayne Luckman|2026-03-05</x:v>
      </x:c>
      <x:c r="B3011" s="888" t="n">
        <x:v>46086</x:v>
      </x:c>
      <x:c r="C3011" t="str">
        <x:v>Shayne Luckman</x:v>
      </x:c>
      <x:c r="D3011" t="str">
        <x:v>Permanent</x:v>
      </x:c>
      <x:c r="E3011" t="str">
        <x:v>Birmingham</x:v>
      </x:c>
      <x:c r="F3011" t="str">
        <x:v>Operative Porter</x:v>
      </x:c>
      <x:c r="G3011" t="str">
        <x:v>390743B</x:v>
      </x:c>
      <x:c r="H3011" t="str">
        <x:v>West Midlands Police - Facilities</x:v>
      </x:c>
      <x:c r="I3011" s="22" t="n">
        <x:v>9.5</x:v>
      </x:c>
      <x:c r="J3011" t="str">
        <x:v>Worked</x:v>
      </x:c>
      <x:c r="K3011" t="str">
        <x:v>Employee 103744; home branch Birmingham; assigned role Operative Porter | Deployment branch: Birmingham | Actual role: Operative Porter | Jobs: 390743B | Customers: West Midlands Police - Facilities | Actual hours: 9.5; source records: 1</x:v>
      </x:c>
      <x:c r="L3011" t="str">
        <x:v>Include</x:v>
      </x:c>
      <x:c r="M3011"/>
      <x:c r="N3011"/>
    </x:row>
    <x:row r="3012">
      <x:c r="A3012" t="str">
        <x:v>Shayne Luckman|2026-03-06</x:v>
      </x:c>
      <x:c r="B3012" s="888" t="n">
        <x:v>46087</x:v>
      </x:c>
      <x:c r="C3012" t="str">
        <x:v>Shayne Luckman</x:v>
      </x:c>
      <x:c r="D3012" t="str">
        <x:v>Permanent</x:v>
      </x:c>
      <x:c r="E3012" t="str">
        <x:v>Birmingham</x:v>
      </x:c>
      <x:c r="F3012" t="str">
        <x:v>Operative Porter</x:v>
      </x:c>
      <x:c r="G3012" t="str">
        <x:v>390743B</x:v>
      </x:c>
      <x:c r="H3012" t="str">
        <x:v>West Midlands Police - Facilities</x:v>
      </x:c>
      <x:c r="I3012" s="22" t="n">
        <x:v>7.5</x:v>
      </x:c>
      <x:c r="J3012" t="str">
        <x:v>Worked</x:v>
      </x:c>
      <x:c r="K3012" t="str">
        <x:v>Employee 103744; home branch Birmingham; assigned role Operative Porter | Deployment branch: Birmingham | Actual role: Operative Porter | Jobs: 390743B | Customers: West Midlands Police - Facilities | Actual hours: 7.5; source records: 1</x:v>
      </x:c>
      <x:c r="L3012" t="str">
        <x:v>Include</x:v>
      </x:c>
      <x:c r="M3012"/>
      <x:c r="N3012"/>
    </x:row>
    <x:row r="3013">
      <x:c r="A3013" t="str">
        <x:v>Shayne Luckman|2026-03-10</x:v>
      </x:c>
      <x:c r="B3013" s="888" t="n">
        <x:v>46091</x:v>
      </x:c>
      <x:c r="C3013" t="str">
        <x:v>Shayne Luckman</x:v>
      </x:c>
      <x:c r="D3013" t="str">
        <x:v>Permanent</x:v>
      </x:c>
      <x:c r="E3013" t="str">
        <x:v>Birmingham</x:v>
      </x:c>
      <x:c r="F3013" t="str">
        <x:v>Operative Porter</x:v>
      </x:c>
      <x:c r="G3013" t="str">
        <x:v>390743B</x:v>
      </x:c>
      <x:c r="H3013" t="str">
        <x:v>West Midlands Police - Facilities</x:v>
      </x:c>
      <x:c r="I3013" s="22" t="n">
        <x:v>9.5</x:v>
      </x:c>
      <x:c r="J3013" t="str">
        <x:v>Worked</x:v>
      </x:c>
      <x:c r="K3013" t="str">
        <x:v>Employee 103744; home branch Birmingham; assigned role Operative Porter | Deployment branch: Birmingham | Actual role: Operative Porter | Jobs: 390743B | Customers: West Midlands Police - Facilities | Actual hours: 9.5; source records: 1</x:v>
      </x:c>
      <x:c r="L3013" t="str">
        <x:v>Include</x:v>
      </x:c>
      <x:c r="M3013"/>
      <x:c r="N3013"/>
    </x:row>
    <x:row r="3014">
      <x:c r="A3014" t="str">
        <x:v>Shayne Luckman|2026-03-11</x:v>
      </x:c>
      <x:c r="B3014" s="888" t="n">
        <x:v>46092</x:v>
      </x:c>
      <x:c r="C3014" t="str">
        <x:v>Shayne Luckman</x:v>
      </x:c>
      <x:c r="D3014" t="str">
        <x:v>Permanent</x:v>
      </x:c>
      <x:c r="E3014" t="str">
        <x:v>Birmingham</x:v>
      </x:c>
      <x:c r="F3014" t="str">
        <x:v>Operative Porter</x:v>
      </x:c>
      <x:c r="G3014" t="str">
        <x:v>390743B</x:v>
      </x:c>
      <x:c r="H3014" t="str">
        <x:v>West Midlands Police - Facilities</x:v>
      </x:c>
      <x:c r="I3014" s="22" t="n">
        <x:v>11</x:v>
      </x:c>
      <x:c r="J3014" t="str">
        <x:v>Worked</x:v>
      </x:c>
      <x:c r="K3014" t="str">
        <x:v>Employee 103744; home branch Birmingham; assigned role Operative Porter | Deployment branch: Birmingham | Actual role: Operative Porter | Jobs: 390743B | Customers: West Midlands Police - Facilities | Actual hours: 11.0; source records: 1</x:v>
      </x:c>
      <x:c r="L3014" t="str">
        <x:v>Include</x:v>
      </x:c>
      <x:c r="M3014"/>
      <x:c r="N3014"/>
    </x:row>
    <x:row r="3015">
      <x:c r="A3015" t="str">
        <x:v>Shayne Luckman|2026-03-12</x:v>
      </x:c>
      <x:c r="B3015" s="888" t="n">
        <x:v>46093</x:v>
      </x:c>
      <x:c r="C3015" t="str">
        <x:v>Shayne Luckman</x:v>
      </x:c>
      <x:c r="D3015" t="str">
        <x:v>Permanent</x:v>
      </x:c>
      <x:c r="E3015" t="str">
        <x:v>Birmingham</x:v>
      </x:c>
      <x:c r="F3015" t="str">
        <x:v>Operative Porter</x:v>
      </x:c>
      <x:c r="G3015" t="str">
        <x:v>390743B</x:v>
      </x:c>
      <x:c r="H3015" t="str">
        <x:v>West Midlands Police - Facilities</x:v>
      </x:c>
      <x:c r="I3015" s="22" t="n">
        <x:v>9.5</x:v>
      </x:c>
      <x:c r="J3015" t="str">
        <x:v>Worked</x:v>
      </x:c>
      <x:c r="K3015" t="str">
        <x:v>Employee 103744; home branch Birmingham; assigned role Operative Porter | Deployment branch: Birmingham | Actual role: Operative Porter | Jobs: 390743B | Customers: West Midlands Police - Facilities | Actual hours: 9.5; source records: 1</x:v>
      </x:c>
      <x:c r="L3015" t="str">
        <x:v>Include</x:v>
      </x:c>
      <x:c r="M3015"/>
      <x:c r="N3015"/>
    </x:row>
    <x:row r="3016">
      <x:c r="A3016" t="str">
        <x:v>Shayne Luckman|2026-03-13</x:v>
      </x:c>
      <x:c r="B3016" s="888" t="n">
        <x:v>46094</x:v>
      </x:c>
      <x:c r="C3016" t="str">
        <x:v>Shayne Luckman</x:v>
      </x:c>
      <x:c r="D3016" t="str">
        <x:v>Permanent</x:v>
      </x:c>
      <x:c r="E3016" t="str">
        <x:v>Birmingham</x:v>
      </x:c>
      <x:c r="F3016" t="str">
        <x:v>Operative Porter</x:v>
      </x:c>
      <x:c r="G3016" t="str">
        <x:v>399266, 400343</x:v>
      </x:c>
      <x:c r="H3016" t="str">
        <x:v>Midland Heart; Midland Heart Limited</x:v>
      </x:c>
      <x:c r="I3016" s="22" t="n">
        <x:v>11</x:v>
      </x:c>
      <x:c r="J3016" t="str">
        <x:v>Worked — 2 records</x:v>
      </x:c>
      <x:c r="K3016" t="str">
        <x:v>Employee 103744; home branch Birmingham; assigned role Operative Porter | Deployment branch: Birmingham | Actual role: Operative Porter | Jobs: 399266, 400343 | Customers: Midland Heart; Midland Heart Limited | Actual hours: 11.0; source records: 2</x:v>
      </x:c>
      <x:c r="L3016" t="str">
        <x:v>Include</x:v>
      </x:c>
      <x:c r="M3016"/>
      <x:c r="N3016"/>
    </x:row>
    <x:row r="3017">
      <x:c r="A3017" t="str">
        <x:v>Shayne Luckman|2026-03-16</x:v>
      </x:c>
      <x:c r="B3017" s="888" t="n">
        <x:v>46097</x:v>
      </x:c>
      <x:c r="C3017" t="str">
        <x:v>Shayne Luckman</x:v>
      </x:c>
      <x:c r="D3017" t="str">
        <x:v>Permanent</x:v>
      </x:c>
      <x:c r="E3017" t="str">
        <x:v>Birmingham</x:v>
      </x:c>
      <x:c r="F3017" t="str">
        <x:v>Operative Porter</x:v>
      </x:c>
      <x:c r="G3017" t="str">
        <x:v>400345</x:v>
      </x:c>
      <x:c r="H3017" t="str">
        <x:v>West Midlands Police</x:v>
      </x:c>
      <x:c r="I3017" s="22" t="n">
        <x:v>8.5</x:v>
      </x:c>
      <x:c r="J3017" t="str">
        <x:v>Worked</x:v>
      </x:c>
      <x:c r="K3017" t="str">
        <x:v>Employee 103744; home branch Birmingham; assigned role Operative Porter | Deployment branch: Birmingham | Actual role: Operative Porter | Jobs: 400345 | Customers: West Midlands Police | Actual hours: 8.5; source records: 1</x:v>
      </x:c>
      <x:c r="L3017" t="str">
        <x:v>Include</x:v>
      </x:c>
      <x:c r="M3017"/>
      <x:c r="N3017"/>
    </x:row>
    <x:row r="3018">
      <x:c r="A3018" t="str">
        <x:v>Shayne Luckman|2026-03-17</x:v>
      </x:c>
      <x:c r="B3018" s="888" t="n">
        <x:v>46098</x:v>
      </x:c>
      <x:c r="C3018" t="str">
        <x:v>Shayne Luckman</x:v>
      </x:c>
      <x:c r="D3018" t="str">
        <x:v>Permanent</x:v>
      </x:c>
      <x:c r="E3018" t="str">
        <x:v>Birmingham</x:v>
      </x:c>
      <x:c r="F3018" t="str">
        <x:v>Operative Porter</x:v>
      </x:c>
      <x:c r="G3018" t="str">
        <x:v>400345</x:v>
      </x:c>
      <x:c r="H3018" t="str">
        <x:v>West Midlands Police</x:v>
      </x:c>
      <x:c r="I3018" s="22" t="n">
        <x:v>8.5</x:v>
      </x:c>
      <x:c r="J3018" t="str">
        <x:v>Worked</x:v>
      </x:c>
      <x:c r="K3018" t="str">
        <x:v>Employee 103744; home branch Birmingham; assigned role Operative Porter | Deployment branch: Birmingham | Actual role: Operative Porter | Jobs: 400345 | Customers: West Midlands Police | Actual hours: 8.5; source records: 1</x:v>
      </x:c>
      <x:c r="L3018" t="str">
        <x:v>Include</x:v>
      </x:c>
      <x:c r="M3018"/>
      <x:c r="N3018"/>
    </x:row>
    <x:row r="3019">
      <x:c r="A3019" t="str">
        <x:v>Shayne Luckman|2026-03-18</x:v>
      </x:c>
      <x:c r="B3019" s="888" t="n">
        <x:v>46099</x:v>
      </x:c>
      <x:c r="C3019" t="str">
        <x:v>Shayne Luckman</x:v>
      </x:c>
      <x:c r="D3019" t="str">
        <x:v>Permanent</x:v>
      </x:c>
      <x:c r="E3019" t="str">
        <x:v>Birmingham</x:v>
      </x:c>
      <x:c r="F3019" t="str">
        <x:v>Operative Porter</x:v>
      </x:c>
      <x:c r="G3019" t="str">
        <x:v>390743B</x:v>
      </x:c>
      <x:c r="H3019" t="str">
        <x:v>West Midlands Police - Facilities</x:v>
      </x:c>
      <x:c r="I3019" s="22" t="n">
        <x:v>9.5</x:v>
      </x:c>
      <x:c r="J3019" t="str">
        <x:v>Worked</x:v>
      </x:c>
      <x:c r="K3019" t="str">
        <x:v>Employee 103744; home branch Birmingham; assigned role Operative Porter | Deployment branch: Birmingham | Actual role: Operative Porter | Jobs: 390743B | Customers: West Midlands Police - Facilities | Actual hours: 9.5; source records: 1</x:v>
      </x:c>
      <x:c r="L3019" t="str">
        <x:v>Include</x:v>
      </x:c>
      <x:c r="M3019"/>
      <x:c r="N3019"/>
    </x:row>
    <x:row r="3020">
      <x:c r="A3020" t="str">
        <x:v>Shayne Luckman|2026-03-19</x:v>
      </x:c>
      <x:c r="B3020" s="888" t="n">
        <x:v>46100</x:v>
      </x:c>
      <x:c r="C3020" t="str">
        <x:v>Shayne Luckman</x:v>
      </x:c>
      <x:c r="D3020" t="str">
        <x:v>Permanent</x:v>
      </x:c>
      <x:c r="E3020" t="str">
        <x:v>Birmingham</x:v>
      </x:c>
      <x:c r="F3020" t="str">
        <x:v>Operative Porter</x:v>
      </x:c>
      <x:c r="G3020" t="str">
        <x:v>390743B</x:v>
      </x:c>
      <x:c r="H3020" t="str">
        <x:v>West Midlands Police - Facilities</x:v>
      </x:c>
      <x:c r="I3020" s="22" t="n">
        <x:v>8.5</x:v>
      </x:c>
      <x:c r="J3020" t="str">
        <x:v>Worked</x:v>
      </x:c>
      <x:c r="K3020" t="str">
        <x:v>Employee 103744; home branch Birmingham; assigned role Operative Porter | Deployment branch: Birmingham | Actual role: Operative Porter | Jobs: 390743B | Customers: West Midlands Police - Facilities | Actual hours: 8.5; source records: 1</x:v>
      </x:c>
      <x:c r="L3020" t="str">
        <x:v>Include</x:v>
      </x:c>
      <x:c r="M3020"/>
      <x:c r="N3020"/>
    </x:row>
    <x:row r="3021">
      <x:c r="A3021" t="str">
        <x:v>Shayne Luckman|2026-03-20</x:v>
      </x:c>
      <x:c r="B3021" s="888" t="n">
        <x:v>46101</x:v>
      </x:c>
      <x:c r="C3021" t="str">
        <x:v>Shayne Luckman</x:v>
      </x:c>
      <x:c r="D3021" t="str">
        <x:v>Permanent</x:v>
      </x:c>
      <x:c r="E3021" t="str">
        <x:v>Birmingham</x:v>
      </x:c>
      <x:c r="F3021" t="str">
        <x:v>Operative Porter</x:v>
      </x:c>
      <x:c r="G3021" t="str">
        <x:v>390743B</x:v>
      </x:c>
      <x:c r="H3021" t="str">
        <x:v>West Midlands Police - Facilities</x:v>
      </x:c>
      <x:c r="I3021" s="22" t="n">
        <x:v>10</x:v>
      </x:c>
      <x:c r="J3021" t="str">
        <x:v>Worked</x:v>
      </x:c>
      <x:c r="K3021" t="str">
        <x:v>Employee 103744; home branch Birmingham; assigned role Operative Porter | Deployment branch: Birmingham | Actual role: Operative Porter | Jobs: 390743B | Customers: West Midlands Police - Facilities | Actual hours: 10.0; source records: 1</x:v>
      </x:c>
      <x:c r="L3021" t="str">
        <x:v>Include</x:v>
      </x:c>
      <x:c r="M3021"/>
      <x:c r="N3021"/>
    </x:row>
    <x:row r="3022">
      <x:c r="A3022" t="str">
        <x:v>Shayne Luckman|2026-03-23</x:v>
      </x:c>
      <x:c r="B3022" s="888" t="n">
        <x:v>46104</x:v>
      </x:c>
      <x:c r="C3022" t="str">
        <x:v>Shayne Luckman</x:v>
      </x:c>
      <x:c r="D3022" t="str">
        <x:v>Permanent</x:v>
      </x:c>
      <x:c r="E3022" t="str">
        <x:v>Birmingham</x:v>
      </x:c>
      <x:c r="F3022" t="str">
        <x:v>Operative Porter</x:v>
      </x:c>
      <x:c r="G3022" t="str">
        <x:v>390743B</x:v>
      </x:c>
      <x:c r="H3022" t="str">
        <x:v>West Midlands Police - Facilities</x:v>
      </x:c>
      <x:c r="I3022" s="22" t="n">
        <x:v>8.75</x:v>
      </x:c>
      <x:c r="J3022" t="str">
        <x:v>Worked</x:v>
      </x:c>
      <x:c r="K3022" t="str">
        <x:v>Employee 103744; home branch Birmingham; assigned role Operative Porter | Deployment branch: Birmingham | Actual role: Operative Porter | Jobs: 390743B | Customers: West Midlands Police - Facilities | Actual hours: 8.8; source records: 1</x:v>
      </x:c>
      <x:c r="L3022" t="str">
        <x:v>Include</x:v>
      </x:c>
      <x:c r="M3022"/>
      <x:c r="N3022"/>
    </x:row>
    <x:row r="3023">
      <x:c r="A3023" t="str">
        <x:v>Shayne Luckman|2026-03-24</x:v>
      </x:c>
      <x:c r="B3023" s="888" t="n">
        <x:v>46105</x:v>
      </x:c>
      <x:c r="C3023" t="str">
        <x:v>Shayne Luckman</x:v>
      </x:c>
      <x:c r="D3023" t="str">
        <x:v>Permanent</x:v>
      </x:c>
      <x:c r="E3023" t="str">
        <x:v>Birmingham</x:v>
      </x:c>
      <x:c r="F3023" t="str">
        <x:v>Operative Porter</x:v>
      </x:c>
      <x:c r="G3023" t="str">
        <x:v>399504A</x:v>
      </x:c>
      <x:c r="H3023" t="str">
        <x:v>West Midlands Police</x:v>
      </x:c>
      <x:c r="I3023" s="22" t="n">
        <x:v>8.5</x:v>
      </x:c>
      <x:c r="J3023" t="str">
        <x:v>Worked</x:v>
      </x:c>
      <x:c r="K3023" t="str">
        <x:v>Employee 103744; home branch Birmingham; assigned role Operative Porter | Deployment branch: Birmingham | Actual role: Operative Porter | Jobs: 399504A | Customers: West Midlands Police | Actual hours: 8.5; source records: 1</x:v>
      </x:c>
      <x:c r="L3023" t="str">
        <x:v>Include</x:v>
      </x:c>
      <x:c r="M3023"/>
      <x:c r="N3023"/>
    </x:row>
    <x:row r="3024">
      <x:c r="A3024" t="str">
        <x:v>Shayne Luckman|2026-03-25</x:v>
      </x:c>
      <x:c r="B3024" s="888" t="n">
        <x:v>46106</x:v>
      </x:c>
      <x:c r="C3024" t="str">
        <x:v>Shayne Luckman</x:v>
      </x:c>
      <x:c r="D3024" t="str">
        <x:v>Permanent</x:v>
      </x:c>
      <x:c r="E3024" t="str">
        <x:v>Birmingham</x:v>
      </x:c>
      <x:c r="F3024" t="str">
        <x:v>Operative Porter</x:v>
      </x:c>
      <x:c r="G3024" t="str">
        <x:v>390743B</x:v>
      </x:c>
      <x:c r="H3024" t="str">
        <x:v>West Midlands Police - Facilities</x:v>
      </x:c>
      <x:c r="I3024" s="22" t="n">
        <x:v>9</x:v>
      </x:c>
      <x:c r="J3024" t="str">
        <x:v>Worked</x:v>
      </x:c>
      <x:c r="K3024" t="str">
        <x:v>Employee 103744; home branch Birmingham; assigned role Operative Porter | Deployment branch: Birmingham | Actual role: Operative Porter | Jobs: 390743B | Customers: West Midlands Police - Facilities | Actual hours: 9.0; source records: 1</x:v>
      </x:c>
      <x:c r="L3024" t="str">
        <x:v>Include</x:v>
      </x:c>
      <x:c r="M3024"/>
      <x:c r="N3024"/>
    </x:row>
    <x:row r="3025">
      <x:c r="A3025" t="str">
        <x:v>Shayne Luckman|2026-03-30</x:v>
      </x:c>
      <x:c r="B3025" s="888" t="n">
        <x:v>46111</x:v>
      </x:c>
      <x:c r="C3025" t="str">
        <x:v>Shayne Luckman</x:v>
      </x:c>
      <x:c r="D3025" t="str">
        <x:v>Permanent</x:v>
      </x:c>
      <x:c r="E3025" t="str">
        <x:v>Birmingham</x:v>
      </x:c>
      <x:c r="F3025" t="str">
        <x:v>Operative Porter</x:v>
      </x:c>
      <x:c r="G3025" t="str">
        <x:v>400158B</x:v>
      </x:c>
      <x:c r="H3025" t="str">
        <x:v>West Midlands Police</x:v>
      </x:c>
      <x:c r="I3025" s="22" t="n">
        <x:v>6.25</x:v>
      </x:c>
      <x:c r="J3025" t="str">
        <x:v>Worked</x:v>
      </x:c>
      <x:c r="K3025" t="str">
        <x:v>Employee 103744; home branch Birmingham; assigned role Operative Porter | Deployment branch: Birmingham | Actual role: Operative Porter | Jobs: 400158B | Customers: West Midlands Police | Actual hours: 6.2; source records: 1</x:v>
      </x:c>
      <x:c r="L3025" t="str">
        <x:v>Include</x:v>
      </x:c>
      <x:c r="M3025"/>
      <x:c r="N3025"/>
    </x:row>
    <x:row r="3026">
      <x:c r="A3026" t="str">
        <x:v>Shayne Luckman|2026-03-31</x:v>
      </x:c>
      <x:c r="B3026" s="888" t="n">
        <x:v>46112</x:v>
      </x:c>
      <x:c r="C3026" t="str">
        <x:v>Shayne Luckman</x:v>
      </x:c>
      <x:c r="D3026" t="str">
        <x:v>Permanent</x:v>
      </x:c>
      <x:c r="E3026" t="str">
        <x:v>Birmingham</x:v>
      </x:c>
      <x:c r="F3026" t="str">
        <x:v>Operative Porter</x:v>
      </x:c>
      <x:c r="G3026" t="str">
        <x:v>390743C</x:v>
      </x:c>
      <x:c r="H3026" t="str">
        <x:v>West Midlands Police - Facilities</x:v>
      </x:c>
      <x:c r="I3026" s="22" t="n">
        <x:v>8.75</x:v>
      </x:c>
      <x:c r="J3026" t="str">
        <x:v>Worked</x:v>
      </x:c>
      <x:c r="K3026" t="str">
        <x:v>Employee 103744; home branch Birmingham; assigned role Operative Porter | Deployment branch: Birmingham | Actual role: Operative Porter | Jobs: 390743C | Customers: West Midlands Police - Facilities | Actual hours: 8.8; source records: 1</x:v>
      </x:c>
      <x:c r="L3026" t="str">
        <x:v>Include</x:v>
      </x:c>
      <x:c r="M3026"/>
      <x:c r="N3026"/>
    </x:row>
    <x:row r="3027">
      <x:c r="A3027" t="str">
        <x:v>Ste Smith|2026-03-02</x:v>
      </x:c>
      <x:c r="B3027" s="888" t="n">
        <x:v>46083</x:v>
      </x:c>
      <x:c r="C3027" t="str">
        <x:v>Ste Smith</x:v>
      </x:c>
      <x:c r="D3027" t="str">
        <x:v>Permanent</x:v>
      </x:c>
      <x:c r="E3027" t="str">
        <x:v>Manchester</x:v>
      </x:c>
      <x:c r="F3027" t="str">
        <x:v>Operative Porter</x:v>
      </x:c>
      <x:c r="G3027"/>
      <x:c r="H3027"/>
      <x:c r="I3027" s="22" t="n">
        <x:v>0</x:v>
      </x:c>
      <x:c r="J3027" t="str">
        <x:v>Other leave — Sickness</x:v>
      </x:c>
      <x:c r="K3027" t="str">
        <x:v>Employee 104097; home branch Manchester; assigned role Operative Porter | Leave: Sickness | Leave calendar basis: Variable-pattern period</x:v>
      </x:c>
      <x:c r="L3027" t="str">
        <x:v>Include</x:v>
      </x:c>
      <x:c r="M3027"/>
      <x:c r="N3027"/>
    </x:row>
    <x:row r="3028">
      <x:c r="A3028" t="str">
        <x:v>Ste Smith|2026-03-03</x:v>
      </x:c>
      <x:c r="B3028" s="888" t="n">
        <x:v>46084</x:v>
      </x:c>
      <x:c r="C3028" t="str">
        <x:v>Ste Smith</x:v>
      </x:c>
      <x:c r="D3028" t="str">
        <x:v>Permanent</x:v>
      </x:c>
      <x:c r="E3028" t="str">
        <x:v>Manchester</x:v>
      </x:c>
      <x:c r="F3028" t="str">
        <x:v>Operative Porter</x:v>
      </x:c>
      <x:c r="G3028"/>
      <x:c r="H3028"/>
      <x:c r="I3028" s="22" t="n">
        <x:v>0</x:v>
      </x:c>
      <x:c r="J3028" t="str">
        <x:v>Other leave — Sickness</x:v>
      </x:c>
      <x:c r="K3028" t="str">
        <x:v>Employee 104097; home branch Manchester; assigned role Operative Porter | Leave: Sickness | Leave calendar basis: Variable-pattern period</x:v>
      </x:c>
      <x:c r="L3028" t="str">
        <x:v>Include</x:v>
      </x:c>
      <x:c r="M3028"/>
      <x:c r="N3028"/>
    </x:row>
    <x:row r="3029">
      <x:c r="A3029" t="str">
        <x:v>Ste Smith|2026-03-04</x:v>
      </x:c>
      <x:c r="B3029" s="888" t="n">
        <x:v>46085</x:v>
      </x:c>
      <x:c r="C3029" t="str">
        <x:v>Ste Smith</x:v>
      </x:c>
      <x:c r="D3029" t="str">
        <x:v>Permanent</x:v>
      </x:c>
      <x:c r="E3029" t="str">
        <x:v>Manchester</x:v>
      </x:c>
      <x:c r="F3029" t="str">
        <x:v>Operative Porter</x:v>
      </x:c>
      <x:c r="G3029"/>
      <x:c r="H3029"/>
      <x:c r="I3029" s="22" t="n">
        <x:v>0</x:v>
      </x:c>
      <x:c r="J3029" t="str">
        <x:v>Other leave — Sickness</x:v>
      </x:c>
      <x:c r="K3029" t="str">
        <x:v>Employee 104097; home branch Manchester; assigned role Operative Porter | Leave: Sickness | Leave calendar basis: Variable-pattern period</x:v>
      </x:c>
      <x:c r="L3029" t="str">
        <x:v>Include</x:v>
      </x:c>
      <x:c r="M3029"/>
      <x:c r="N3029"/>
    </x:row>
    <x:row r="3030">
      <x:c r="A3030" t="str">
        <x:v>Ste Smith|2026-03-05</x:v>
      </x:c>
      <x:c r="B3030" s="888" t="n">
        <x:v>46086</x:v>
      </x:c>
      <x:c r="C3030" t="str">
        <x:v>Ste Smith</x:v>
      </x:c>
      <x:c r="D3030" t="str">
        <x:v>Permanent</x:v>
      </x:c>
      <x:c r="E3030" t="str">
        <x:v>Manchester</x:v>
      </x:c>
      <x:c r="F3030" t="str">
        <x:v>Operative Porter</x:v>
      </x:c>
      <x:c r="G3030"/>
      <x:c r="H3030"/>
      <x:c r="I3030" s="22" t="n">
        <x:v>0</x:v>
      </x:c>
      <x:c r="J3030" t="str">
        <x:v>Other leave — Sickness</x:v>
      </x:c>
      <x:c r="K3030" t="str">
        <x:v>Employee 104097; home branch Manchester; assigned role Operative Porter | Leave: Sickness | Leave calendar basis: Variable-pattern period</x:v>
      </x:c>
      <x:c r="L3030" t="str">
        <x:v>Include</x:v>
      </x:c>
      <x:c r="M3030"/>
      <x:c r="N3030"/>
    </x:row>
    <x:row r="3031">
      <x:c r="A3031" t="str">
        <x:v>Ste Smith|2026-03-06</x:v>
      </x:c>
      <x:c r="B3031" s="888" t="n">
        <x:v>46087</x:v>
      </x:c>
      <x:c r="C3031" t="str">
        <x:v>Ste Smith</x:v>
      </x:c>
      <x:c r="D3031" t="str">
        <x:v>Permanent</x:v>
      </x:c>
      <x:c r="E3031" t="str">
        <x:v>Manchester</x:v>
      </x:c>
      <x:c r="F3031" t="str">
        <x:v>Operative Porter</x:v>
      </x:c>
      <x:c r="G3031"/>
      <x:c r="H3031"/>
      <x:c r="I3031" s="22" t="n">
        <x:v>0</x:v>
      </x:c>
      <x:c r="J3031" t="str">
        <x:v>Other leave — Sickness</x:v>
      </x:c>
      <x:c r="K3031" t="str">
        <x:v>Employee 104097; home branch Manchester; assigned role Operative Porter | Leave: Sickness | Leave calendar basis: Variable-pattern period</x:v>
      </x:c>
      <x:c r="L3031" t="str">
        <x:v>Include</x:v>
      </x:c>
      <x:c r="M3031"/>
      <x:c r="N3031"/>
    </x:row>
    <x:row r="3032">
      <x:c r="A3032" t="str">
        <x:v>Ste Smith|2026-03-09</x:v>
      </x:c>
      <x:c r="B3032" s="888" t="n">
        <x:v>46090</x:v>
      </x:c>
      <x:c r="C3032" t="str">
        <x:v>Ste Smith</x:v>
      </x:c>
      <x:c r="D3032" t="str">
        <x:v>Permanent</x:v>
      </x:c>
      <x:c r="E3032" t="str">
        <x:v>Manchester</x:v>
      </x:c>
      <x:c r="F3032" t="str">
        <x:v>Operative Porter</x:v>
      </x:c>
      <x:c r="G3032"/>
      <x:c r="H3032"/>
      <x:c r="I3032" s="22" t="n">
        <x:v>0</x:v>
      </x:c>
      <x:c r="J3032" t="str">
        <x:v>Other leave — Sickness</x:v>
      </x:c>
      <x:c r="K3032" t="str">
        <x:v>Employee 104097; home branch Manchester; assigned role Operative Porter | Leave: Sickness | Leave calendar basis: Variable-pattern period</x:v>
      </x:c>
      <x:c r="L3032" t="str">
        <x:v>Include</x:v>
      </x:c>
      <x:c r="M3032"/>
      <x:c r="N3032"/>
    </x:row>
    <x:row r="3033">
      <x:c r="A3033" t="str">
        <x:v>Ste Smith|2026-03-10</x:v>
      </x:c>
      <x:c r="B3033" s="888" t="n">
        <x:v>46091</x:v>
      </x:c>
      <x:c r="C3033" t="str">
        <x:v>Ste Smith</x:v>
      </x:c>
      <x:c r="D3033" t="str">
        <x:v>Permanent</x:v>
      </x:c>
      <x:c r="E3033" t="str">
        <x:v>Manchester</x:v>
      </x:c>
      <x:c r="F3033" t="str">
        <x:v>Operative Porter</x:v>
      </x:c>
      <x:c r="G3033"/>
      <x:c r="H3033"/>
      <x:c r="I3033" s="22" t="n">
        <x:v>0</x:v>
      </x:c>
      <x:c r="J3033" t="str">
        <x:v>Other leave — Sickness</x:v>
      </x:c>
      <x:c r="K3033" t="str">
        <x:v>Employee 104097; home branch Manchester; assigned role Operative Porter | Leave: Sickness | Leave calendar basis: Variable-pattern period</x:v>
      </x:c>
      <x:c r="L3033" t="str">
        <x:v>Include</x:v>
      </x:c>
      <x:c r="M3033"/>
      <x:c r="N3033"/>
    </x:row>
    <x:row r="3034">
      <x:c r="A3034" t="str">
        <x:v>Ste Smith|2026-03-11</x:v>
      </x:c>
      <x:c r="B3034" s="888" t="n">
        <x:v>46092</x:v>
      </x:c>
      <x:c r="C3034" t="str">
        <x:v>Ste Smith</x:v>
      </x:c>
      <x:c r="D3034" t="str">
        <x:v>Permanent</x:v>
      </x:c>
      <x:c r="E3034" t="str">
        <x:v>Manchester</x:v>
      </x:c>
      <x:c r="F3034" t="str">
        <x:v>Operative Porter</x:v>
      </x:c>
      <x:c r="G3034"/>
      <x:c r="H3034"/>
      <x:c r="I3034" s="22" t="n">
        <x:v>0</x:v>
      </x:c>
      <x:c r="J3034" t="str">
        <x:v>Other leave — Sickness</x:v>
      </x:c>
      <x:c r="K3034" t="str">
        <x:v>Employee 104097; home branch Manchester; assigned role Operative Porter | Leave: Sickness | Leave calendar basis: Variable-pattern period</x:v>
      </x:c>
      <x:c r="L3034" t="str">
        <x:v>Include</x:v>
      </x:c>
      <x:c r="M3034"/>
      <x:c r="N3034"/>
    </x:row>
    <x:row r="3035">
      <x:c r="A3035" t="str">
        <x:v>Ste Smith|2026-03-12</x:v>
      </x:c>
      <x:c r="B3035" s="888" t="n">
        <x:v>46093</x:v>
      </x:c>
      <x:c r="C3035" t="str">
        <x:v>Ste Smith</x:v>
      </x:c>
      <x:c r="D3035" t="str">
        <x:v>Permanent</x:v>
      </x:c>
      <x:c r="E3035" t="str">
        <x:v>Manchester</x:v>
      </x:c>
      <x:c r="F3035" t="str">
        <x:v>Operative Porter</x:v>
      </x:c>
      <x:c r="G3035"/>
      <x:c r="H3035"/>
      <x:c r="I3035" s="22" t="n">
        <x:v>0</x:v>
      </x:c>
      <x:c r="J3035" t="str">
        <x:v>Other leave — Sickness</x:v>
      </x:c>
      <x:c r="K3035" t="str">
        <x:v>Employee 104097; home branch Manchester; assigned role Operative Porter | Leave: Sickness | Leave calendar basis: Variable-pattern period</x:v>
      </x:c>
      <x:c r="L3035" t="str">
        <x:v>Include</x:v>
      </x:c>
      <x:c r="M3035"/>
      <x:c r="N3035"/>
    </x:row>
    <x:row r="3036">
      <x:c r="A3036" t="str">
        <x:v>Ste Smith|2026-03-13</x:v>
      </x:c>
      <x:c r="B3036" s="888" t="n">
        <x:v>46094</x:v>
      </x:c>
      <x:c r="C3036" t="str">
        <x:v>Ste Smith</x:v>
      </x:c>
      <x:c r="D3036" t="str">
        <x:v>Permanent</x:v>
      </x:c>
      <x:c r="E3036" t="str">
        <x:v>Manchester</x:v>
      </x:c>
      <x:c r="F3036" t="str">
        <x:v>Operative Porter</x:v>
      </x:c>
      <x:c r="G3036"/>
      <x:c r="H3036"/>
      <x:c r="I3036" s="22" t="n">
        <x:v>0</x:v>
      </x:c>
      <x:c r="J3036" t="str">
        <x:v>Other leave — Sickness</x:v>
      </x:c>
      <x:c r="K3036" t="str">
        <x:v>Employee 104097; home branch Manchester; assigned role Operative Porter | Leave: Sickness | Leave calendar basis: Variable-pattern period</x:v>
      </x:c>
      <x:c r="L3036" t="str">
        <x:v>Include</x:v>
      </x:c>
      <x:c r="M3036"/>
      <x:c r="N3036"/>
    </x:row>
    <x:row r="3037">
      <x:c r="A3037" t="str">
        <x:v>Ste Smith|2026-03-16</x:v>
      </x:c>
      <x:c r="B3037" s="888" t="n">
        <x:v>46097</x:v>
      </x:c>
      <x:c r="C3037" t="str">
        <x:v>Ste Smith</x:v>
      </x:c>
      <x:c r="D3037" t="str">
        <x:v>Permanent</x:v>
      </x:c>
      <x:c r="E3037" t="str">
        <x:v>Manchester</x:v>
      </x:c>
      <x:c r="F3037" t="str">
        <x:v>Operative Porter</x:v>
      </x:c>
      <x:c r="G3037"/>
      <x:c r="H3037"/>
      <x:c r="I3037" s="22" t="n">
        <x:v>0</x:v>
      </x:c>
      <x:c r="J3037" t="str">
        <x:v>Other leave — Sickness</x:v>
      </x:c>
      <x:c r="K3037" t="str">
        <x:v>Employee 104097; home branch Manchester; assigned role Operative Porter | Leave: Sickness | Leave calendar basis: Variable-pattern period</x:v>
      </x:c>
      <x:c r="L3037" t="str">
        <x:v>Include</x:v>
      </x:c>
      <x:c r="M3037"/>
      <x:c r="N3037"/>
    </x:row>
    <x:row r="3038">
      <x:c r="A3038" t="str">
        <x:v>Ste Smith|2026-03-17</x:v>
      </x:c>
      <x:c r="B3038" s="888" t="n">
        <x:v>46098</x:v>
      </x:c>
      <x:c r="C3038" t="str">
        <x:v>Ste Smith</x:v>
      </x:c>
      <x:c r="D3038" t="str">
        <x:v>Permanent</x:v>
      </x:c>
      <x:c r="E3038" t="str">
        <x:v>Manchester</x:v>
      </x:c>
      <x:c r="F3038" t="str">
        <x:v>Operative Porter</x:v>
      </x:c>
      <x:c r="G3038"/>
      <x:c r="H3038"/>
      <x:c r="I3038" s="22" t="n">
        <x:v>0</x:v>
      </x:c>
      <x:c r="J3038" t="str">
        <x:v>Other leave — Sickness</x:v>
      </x:c>
      <x:c r="K3038" t="str">
        <x:v>Employee 104097; home branch Manchester; assigned role Operative Porter | Leave: Sickness | Leave calendar basis: Variable-pattern period</x:v>
      </x:c>
      <x:c r="L3038" t="str">
        <x:v>Include</x:v>
      </x:c>
      <x:c r="M3038"/>
      <x:c r="N3038"/>
    </x:row>
    <x:row r="3039">
      <x:c r="A3039" t="str">
        <x:v>Ste Smith|2026-03-18</x:v>
      </x:c>
      <x:c r="B3039" s="888" t="n">
        <x:v>46099</x:v>
      </x:c>
      <x:c r="C3039" t="str">
        <x:v>Ste Smith</x:v>
      </x:c>
      <x:c r="D3039" t="str">
        <x:v>Permanent</x:v>
      </x:c>
      <x:c r="E3039" t="str">
        <x:v>Manchester</x:v>
      </x:c>
      <x:c r="F3039" t="str">
        <x:v>Operative Porter</x:v>
      </x:c>
      <x:c r="G3039"/>
      <x:c r="H3039"/>
      <x:c r="I3039" s="22" t="n">
        <x:v>0</x:v>
      </x:c>
      <x:c r="J3039" t="str">
        <x:v>Other leave — Sickness</x:v>
      </x:c>
      <x:c r="K3039" t="str">
        <x:v>Employee 104097; home branch Manchester; assigned role Operative Porter | Leave: Sickness | Leave calendar basis: Variable-pattern period</x:v>
      </x:c>
      <x:c r="L3039" t="str">
        <x:v>Include</x:v>
      </x:c>
      <x:c r="M3039"/>
      <x:c r="N3039"/>
    </x:row>
    <x:row r="3040">
      <x:c r="A3040" t="str">
        <x:v>Ste Smith|2026-03-19</x:v>
      </x:c>
      <x:c r="B3040" s="888" t="n">
        <x:v>46100</x:v>
      </x:c>
      <x:c r="C3040" t="str">
        <x:v>Ste Smith</x:v>
      </x:c>
      <x:c r="D3040" t="str">
        <x:v>Permanent</x:v>
      </x:c>
      <x:c r="E3040" t="str">
        <x:v>Manchester</x:v>
      </x:c>
      <x:c r="F3040" t="str">
        <x:v>Operative Porter</x:v>
      </x:c>
      <x:c r="G3040"/>
      <x:c r="H3040"/>
      <x:c r="I3040" s="22" t="n">
        <x:v>0</x:v>
      </x:c>
      <x:c r="J3040" t="str">
        <x:v>Other leave — Sickness</x:v>
      </x:c>
      <x:c r="K3040" t="str">
        <x:v>Employee 104097; home branch Manchester; assigned role Operative Porter | Leave: Sickness | Leave calendar basis: Variable-pattern period</x:v>
      </x:c>
      <x:c r="L3040" t="str">
        <x:v>Include</x:v>
      </x:c>
      <x:c r="M3040"/>
      <x:c r="N3040"/>
    </x:row>
    <x:row r="3041">
      <x:c r="A3041" t="str">
        <x:v>Ste Smith|2026-03-20</x:v>
      </x:c>
      <x:c r="B3041" s="888" t="n">
        <x:v>46101</x:v>
      </x:c>
      <x:c r="C3041" t="str">
        <x:v>Ste Smith</x:v>
      </x:c>
      <x:c r="D3041" t="str">
        <x:v>Permanent</x:v>
      </x:c>
      <x:c r="E3041" t="str">
        <x:v>Manchester</x:v>
      </x:c>
      <x:c r="F3041" t="str">
        <x:v>Operative Porter</x:v>
      </x:c>
      <x:c r="G3041"/>
      <x:c r="H3041"/>
      <x:c r="I3041" s="22" t="n">
        <x:v>0</x:v>
      </x:c>
      <x:c r="J3041" t="str">
        <x:v>Other leave — Sickness</x:v>
      </x:c>
      <x:c r="K3041" t="str">
        <x:v>Employee 104097; home branch Manchester; assigned role Operative Porter | Leave: Sickness | Leave calendar basis: Variable-pattern period</x:v>
      </x:c>
      <x:c r="L3041" t="str">
        <x:v>Include</x:v>
      </x:c>
      <x:c r="M3041"/>
      <x:c r="N3041"/>
    </x:row>
    <x:row r="3042">
      <x:c r="A3042" t="str">
        <x:v>Ste Smith|2026-03-23</x:v>
      </x:c>
      <x:c r="B3042" s="888" t="n">
        <x:v>46104</x:v>
      </x:c>
      <x:c r="C3042" t="str">
        <x:v>Ste Smith</x:v>
      </x:c>
      <x:c r="D3042" t="str">
        <x:v>Permanent</x:v>
      </x:c>
      <x:c r="E3042" t="str">
        <x:v>Manchester</x:v>
      </x:c>
      <x:c r="F3042" t="str">
        <x:v>Operative Porter</x:v>
      </x:c>
      <x:c r="G3042"/>
      <x:c r="H3042"/>
      <x:c r="I3042" s="22" t="n">
        <x:v>0</x:v>
      </x:c>
      <x:c r="J3042" t="str">
        <x:v>Other leave — Sickness</x:v>
      </x:c>
      <x:c r="K3042" t="str">
        <x:v>Employee 104097; home branch Manchester; assigned role Operative Porter | Leave: Sickness | Leave calendar basis: Variable-pattern period</x:v>
      </x:c>
      <x:c r="L3042" t="str">
        <x:v>Include</x:v>
      </x:c>
      <x:c r="M3042"/>
      <x:c r="N3042"/>
    </x:row>
    <x:row r="3043">
      <x:c r="A3043" t="str">
        <x:v>Ste Smith|2026-03-24</x:v>
      </x:c>
      <x:c r="B3043" s="888" t="n">
        <x:v>46105</x:v>
      </x:c>
      <x:c r="C3043" t="str">
        <x:v>Ste Smith</x:v>
      </x:c>
      <x:c r="D3043" t="str">
        <x:v>Permanent</x:v>
      </x:c>
      <x:c r="E3043" t="str">
        <x:v>Manchester</x:v>
      </x:c>
      <x:c r="F3043" t="str">
        <x:v>Operative Porter</x:v>
      </x:c>
      <x:c r="G3043"/>
      <x:c r="H3043"/>
      <x:c r="I3043" s="22" t="n">
        <x:v>0</x:v>
      </x:c>
      <x:c r="J3043" t="str">
        <x:v>Other leave — Sickness</x:v>
      </x:c>
      <x:c r="K3043" t="str">
        <x:v>Employee 104097; home branch Manchester; assigned role Operative Porter | Leave: Sickness | Leave calendar basis: Variable-pattern period</x:v>
      </x:c>
      <x:c r="L3043" t="str">
        <x:v>Include</x:v>
      </x:c>
      <x:c r="M3043"/>
      <x:c r="N3043"/>
    </x:row>
    <x:row r="3044">
      <x:c r="A3044" t="str">
        <x:v>Ste Smith|2026-03-25</x:v>
      </x:c>
      <x:c r="B3044" s="888" t="n">
        <x:v>46106</x:v>
      </x:c>
      <x:c r="C3044" t="str">
        <x:v>Ste Smith</x:v>
      </x:c>
      <x:c r="D3044" t="str">
        <x:v>Permanent</x:v>
      </x:c>
      <x:c r="E3044" t="str">
        <x:v>Manchester</x:v>
      </x:c>
      <x:c r="F3044" t="str">
        <x:v>Operative Porter</x:v>
      </x:c>
      <x:c r="G3044"/>
      <x:c r="H3044"/>
      <x:c r="I3044" s="22" t="n">
        <x:v>0</x:v>
      </x:c>
      <x:c r="J3044" t="str">
        <x:v>Other leave — Sickness</x:v>
      </x:c>
      <x:c r="K3044" t="str">
        <x:v>Employee 104097; home branch Manchester; assigned role Operative Porter | Leave: Sickness | Leave calendar basis: Variable-pattern period</x:v>
      </x:c>
      <x:c r="L3044" t="str">
        <x:v>Include</x:v>
      </x:c>
      <x:c r="M3044"/>
      <x:c r="N3044"/>
    </x:row>
    <x:row r="3045">
      <x:c r="A3045" t="str">
        <x:v>Ste Smith|2026-03-26</x:v>
      </x:c>
      <x:c r="B3045" s="888" t="n">
        <x:v>46107</x:v>
      </x:c>
      <x:c r="C3045" t="str">
        <x:v>Ste Smith</x:v>
      </x:c>
      <x:c r="D3045" t="str">
        <x:v>Permanent</x:v>
      </x:c>
      <x:c r="E3045" t="str">
        <x:v>Manchester</x:v>
      </x:c>
      <x:c r="F3045" t="str">
        <x:v>Operative Porter</x:v>
      </x:c>
      <x:c r="G3045"/>
      <x:c r="H3045"/>
      <x:c r="I3045" s="22" t="n">
        <x:v>0</x:v>
      </x:c>
      <x:c r="J3045" t="str">
        <x:v>Other leave — Sickness</x:v>
      </x:c>
      <x:c r="K3045" t="str">
        <x:v>Employee 104097; home branch Manchester; assigned role Operative Porter | Leave: Sickness | Leave calendar basis: Variable-pattern period</x:v>
      </x:c>
      <x:c r="L3045" t="str">
        <x:v>Include</x:v>
      </x:c>
      <x:c r="M3045"/>
      <x:c r="N3045"/>
    </x:row>
    <x:row r="3046">
      <x:c r="A3046" t="str">
        <x:v>Ste Smith|2026-03-27</x:v>
      </x:c>
      <x:c r="B3046" s="888" t="n">
        <x:v>46108</x:v>
      </x:c>
      <x:c r="C3046" t="str">
        <x:v>Ste Smith</x:v>
      </x:c>
      <x:c r="D3046" t="str">
        <x:v>Permanent</x:v>
      </x:c>
      <x:c r="E3046" t="str">
        <x:v>Manchester</x:v>
      </x:c>
      <x:c r="F3046" t="str">
        <x:v>Operative Porter</x:v>
      </x:c>
      <x:c r="G3046"/>
      <x:c r="H3046"/>
      <x:c r="I3046" s="22" t="n">
        <x:v>0</x:v>
      </x:c>
      <x:c r="J3046" t="str">
        <x:v>Other leave — Sickness</x:v>
      </x:c>
      <x:c r="K3046" t="str">
        <x:v>Employee 104097; home branch Manchester; assigned role Operative Porter | Leave: Sickness | Leave calendar basis: Variable-pattern period</x:v>
      </x:c>
      <x:c r="L3046" t="str">
        <x:v>Include</x:v>
      </x:c>
      <x:c r="M3046"/>
      <x:c r="N3046"/>
    </x:row>
    <x:row r="3047">
      <x:c r="A3047" t="str">
        <x:v>Ste Smith|2026-03-30</x:v>
      </x:c>
      <x:c r="B3047" s="888" t="n">
        <x:v>46111</x:v>
      </x:c>
      <x:c r="C3047" t="str">
        <x:v>Ste Smith</x:v>
      </x:c>
      <x:c r="D3047" t="str">
        <x:v>Permanent</x:v>
      </x:c>
      <x:c r="E3047" t="str">
        <x:v>Manchester</x:v>
      </x:c>
      <x:c r="F3047" t="str">
        <x:v>Operative Porter</x:v>
      </x:c>
      <x:c r="G3047"/>
      <x:c r="H3047"/>
      <x:c r="I3047" s="22" t="n">
        <x:v>0</x:v>
      </x:c>
      <x:c r="J3047" t="str">
        <x:v>Other leave — Sickness</x:v>
      </x:c>
      <x:c r="K3047" t="str">
        <x:v>Employee 104097; home branch Manchester; assigned role Operative Porter | Leave: Sickness | Leave calendar basis: Variable-pattern period</x:v>
      </x:c>
      <x:c r="L3047" t="str">
        <x:v>Include</x:v>
      </x:c>
      <x:c r="M3047"/>
      <x:c r="N3047"/>
    </x:row>
    <x:row r="3048">
      <x:c r="A3048" t="str">
        <x:v>Ste Smith|2026-03-31</x:v>
      </x:c>
      <x:c r="B3048" s="888" t="n">
        <x:v>46112</x:v>
      </x:c>
      <x:c r="C3048" t="str">
        <x:v>Ste Smith</x:v>
      </x:c>
      <x:c r="D3048" t="str">
        <x:v>Permanent</x:v>
      </x:c>
      <x:c r="E3048" t="str">
        <x:v>Manchester</x:v>
      </x:c>
      <x:c r="F3048" t="str">
        <x:v>Operative Porter</x:v>
      </x:c>
      <x:c r="G3048"/>
      <x:c r="H3048"/>
      <x:c r="I3048" s="22" t="n">
        <x:v>0</x:v>
      </x:c>
      <x:c r="J3048" t="str">
        <x:v>Other leave — Sickness</x:v>
      </x:c>
      <x:c r="K3048" t="str">
        <x:v>Employee 104097; home branch Manchester; assigned role Operative Porter | Leave: Sickness | Leave calendar basis: Variable-pattern period</x:v>
      </x:c>
      <x:c r="L3048" t="str">
        <x:v>Include</x:v>
      </x:c>
      <x:c r="M3048"/>
      <x:c r="N3048"/>
    </x:row>
    <x:row r="3049">
      <x:c r="A3049" t="str">
        <x:v>Stephen Scott|2026-03-02</x:v>
      </x:c>
      <x:c r="B3049" s="888" t="n">
        <x:v>46083</x:v>
      </x:c>
      <x:c r="C3049" t="str">
        <x:v>Stephen Scott</x:v>
      </x:c>
      <x:c r="D3049" t="str">
        <x:v>Permanent</x:v>
      </x:c>
      <x:c r="E3049" t="str">
        <x:v>Thurrock</x:v>
      </x:c>
      <x:c r="F3049" t="str">
        <x:v>Operative Porter</x:v>
      </x:c>
      <x:c r="G3049" t="str">
        <x:v>399438</x:v>
      </x:c>
      <x:c r="H3049" t="str">
        <x:v>Harrow Green Thurrock M/W use only</x:v>
      </x:c>
      <x:c r="I3049" s="22" t="n">
        <x:v>7</x:v>
      </x:c>
      <x:c r="J3049" t="str">
        <x:v>Worked</x:v>
      </x:c>
      <x:c r="K3049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3049" t="str">
        <x:v>Include</x:v>
      </x:c>
      <x:c r="M3049"/>
      <x:c r="N3049"/>
    </x:row>
    <x:row r="3050">
      <x:c r="A3050" t="str">
        <x:v>Stephen Scott|2026-03-06</x:v>
      </x:c>
      <x:c r="B3050" s="888" t="n">
        <x:v>46087</x:v>
      </x:c>
      <x:c r="C3050" t="str">
        <x:v>Stephen Scott</x:v>
      </x:c>
      <x:c r="D3050" t="str">
        <x:v>Permanent</x:v>
      </x:c>
      <x:c r="E3050" t="str">
        <x:v>Thurrock</x:v>
      </x:c>
      <x:c r="F3050" t="str">
        <x:v>Operative Porter</x:v>
      </x:c>
      <x:c r="G3050"/>
      <x:c r="H3050"/>
      <x:c r="I3050" s="22" t="n">
        <x:v>0</x:v>
      </x:c>
      <x:c r="J3050" t="str">
        <x:v>Other leave — Sickness</x:v>
      </x:c>
      <x:c r="K3050" t="str">
        <x:v>Employee 1709; home branch Thurrock; assigned role Operative Porter | Leave: Sickness | Leave calendar basis: Fixed schedule</x:v>
      </x:c>
      <x:c r="L3050" t="str">
        <x:v>Include</x:v>
      </x:c>
      <x:c r="M3050"/>
      <x:c r="N3050"/>
    </x:row>
    <x:row r="3051">
      <x:c r="A3051" t="str">
        <x:v>Stephen Scott|2026-03-07</x:v>
      </x:c>
      <x:c r="B3051" s="888" t="n">
        <x:v>46088</x:v>
      </x:c>
      <x:c r="C3051" t="str">
        <x:v>Stephen Scott</x:v>
      </x:c>
      <x:c r="D3051" t="str">
        <x:v>Permanent</x:v>
      </x:c>
      <x:c r="E3051" t="str">
        <x:v>Thurrock</x:v>
      </x:c>
      <x:c r="F3051" t="str">
        <x:v>Operative Porter</x:v>
      </x:c>
      <x:c r="G3051"/>
      <x:c r="H3051"/>
      <x:c r="I3051" s="22" t="n">
        <x:v>0</x:v>
      </x:c>
      <x:c r="J3051" t="str">
        <x:v>Other leave — Annual Leave (Hours), Sickness</x:v>
      </x:c>
      <x:c r="K3051" t="str">
        <x:v>Employee 1709; home branch Thurrock; assigned role Operative Porter | Leave: Annual Leave (Hours), Sickness | Leave calendar basis: Fixed schedule</x:v>
      </x:c>
      <x:c r="L3051" t="str">
        <x:v>Include</x:v>
      </x:c>
      <x:c r="M3051"/>
      <x:c r="N3051"/>
    </x:row>
    <x:row r="3052">
      <x:c r="A3052" t="str">
        <x:v>Stephen Scott|2026-03-09</x:v>
      </x:c>
      <x:c r="B3052" s="888" t="n">
        <x:v>46090</x:v>
      </x:c>
      <x:c r="C3052" t="str">
        <x:v>Stephen Scott</x:v>
      </x:c>
      <x:c r="D3052" t="str">
        <x:v>Permanent</x:v>
      </x:c>
      <x:c r="E3052" t="str">
        <x:v>Thurrock</x:v>
      </x:c>
      <x:c r="F3052" t="str">
        <x:v>Operative Porter</x:v>
      </x:c>
      <x:c r="G3052"/>
      <x:c r="H3052"/>
      <x:c r="I3052" s="22" t="n">
        <x:v>0</x:v>
      </x:c>
      <x:c r="J3052" t="str">
        <x:v>Annual leave</x:v>
      </x:c>
      <x:c r="K3052" t="str">
        <x:v>Employee 1709; home branch Thurrock; assigned role Operative Porter | Leave: Annual Leave (Hours) | Leave calendar basis: Fixed schedule</x:v>
      </x:c>
      <x:c r="L3052" t="str">
        <x:v>Include</x:v>
      </x:c>
      <x:c r="M3052"/>
      <x:c r="N3052"/>
    </x:row>
    <x:row r="3053">
      <x:c r="A3053" t="str">
        <x:v>Stephen Scott|2026-03-13</x:v>
      </x:c>
      <x:c r="B3053" s="888" t="n">
        <x:v>46094</x:v>
      </x:c>
      <x:c r="C3053" t="str">
        <x:v>Stephen Scott</x:v>
      </x:c>
      <x:c r="D3053" t="str">
        <x:v>Permanent</x:v>
      </x:c>
      <x:c r="E3053" t="str">
        <x:v>Thurrock</x:v>
      </x:c>
      <x:c r="F3053" t="str">
        <x:v>Operative Porter</x:v>
      </x:c>
      <x:c r="G3053"/>
      <x:c r="H3053"/>
      <x:c r="I3053" s="22" t="n">
        <x:v>0</x:v>
      </x:c>
      <x:c r="J3053" t="str">
        <x:v>Annual leave</x:v>
      </x:c>
      <x:c r="K3053" t="str">
        <x:v>Employee 1709; home branch Thurrock; assigned role Operative Porter | Leave: Annual Leave (Hours) | Leave calendar basis: Fixed schedule</x:v>
      </x:c>
      <x:c r="L3053" t="str">
        <x:v>Include</x:v>
      </x:c>
      <x:c r="M3053"/>
      <x:c r="N3053"/>
    </x:row>
    <x:row r="3054">
      <x:c r="A3054" t="str">
        <x:v>Stephen Scott|2026-03-14</x:v>
      </x:c>
      <x:c r="B3054" s="888" t="n">
        <x:v>46095</x:v>
      </x:c>
      <x:c r="C3054" t="str">
        <x:v>Stephen Scott</x:v>
      </x:c>
      <x:c r="D3054" t="str">
        <x:v>Permanent</x:v>
      </x:c>
      <x:c r="E3054" t="str">
        <x:v>Thurrock</x:v>
      </x:c>
      <x:c r="F3054" t="str">
        <x:v>Operative Porter</x:v>
      </x:c>
      <x:c r="G3054"/>
      <x:c r="H3054"/>
      <x:c r="I3054" s="22" t="n">
        <x:v>0</x:v>
      </x:c>
      <x:c r="J3054" t="str">
        <x:v>Annual leave</x:v>
      </x:c>
      <x:c r="K3054" t="str">
        <x:v>Employee 1709; home branch Thurrock; assigned role Operative Porter | Leave: Annual Leave (Hours) | Leave calendar basis: Fixed schedule</x:v>
      </x:c>
      <x:c r="L3054" t="str">
        <x:v>Include</x:v>
      </x:c>
      <x:c r="M3054"/>
      <x:c r="N3054"/>
    </x:row>
    <x:row r="3055">
      <x:c r="A3055" t="str">
        <x:v>Stephen Scott|2026-03-16</x:v>
      </x:c>
      <x:c r="B3055" s="888" t="n">
        <x:v>46097</x:v>
      </x:c>
      <x:c r="C3055" t="str">
        <x:v>Stephen Scott</x:v>
      </x:c>
      <x:c r="D3055" t="str">
        <x:v>Permanent</x:v>
      </x:c>
      <x:c r="E3055" t="str">
        <x:v>Thurrock</x:v>
      </x:c>
      <x:c r="F3055" t="str">
        <x:v>Operative Porter</x:v>
      </x:c>
      <x:c r="G3055"/>
      <x:c r="H3055"/>
      <x:c r="I3055" s="22" t="n">
        <x:v>0</x:v>
      </x:c>
      <x:c r="J3055" t="str">
        <x:v>Annual leave</x:v>
      </x:c>
      <x:c r="K3055" t="str">
        <x:v>Employee 1709; home branch Thurrock; assigned role Operative Porter | Leave: Annual Leave (Hours) | Leave calendar basis: Fixed schedule</x:v>
      </x:c>
      <x:c r="L3055" t="str">
        <x:v>Include</x:v>
      </x:c>
      <x:c r="M3055"/>
      <x:c r="N3055"/>
    </x:row>
    <x:row r="3056">
      <x:c r="A3056" t="str">
        <x:v>Stephen Scott|2026-03-20</x:v>
      </x:c>
      <x:c r="B3056" s="888" t="n">
        <x:v>46101</x:v>
      </x:c>
      <x:c r="C3056" t="str">
        <x:v>Stephen Scott</x:v>
      </x:c>
      <x:c r="D3056" t="str">
        <x:v>Permanent</x:v>
      </x:c>
      <x:c r="E3056" t="str">
        <x:v>Thurrock</x:v>
      </x:c>
      <x:c r="F3056" t="str">
        <x:v>Operative Porter</x:v>
      </x:c>
      <x:c r="G3056"/>
      <x:c r="H3056"/>
      <x:c r="I3056" s="22" t="n">
        <x:v>0</x:v>
      </x:c>
      <x:c r="J3056" t="str">
        <x:v>Annual leave</x:v>
      </x:c>
      <x:c r="K3056" t="str">
        <x:v>Employee 1709; home branch Thurrock; assigned role Operative Porter | Leave: Annual Leave (Hours) | Leave calendar basis: Fixed schedule</x:v>
      </x:c>
      <x:c r="L3056" t="str">
        <x:v>Include</x:v>
      </x:c>
      <x:c r="M3056"/>
      <x:c r="N3056"/>
    </x:row>
    <x:row r="3057">
      <x:c r="A3057" t="str">
        <x:v>Stephen Scott|2026-03-21</x:v>
      </x:c>
      <x:c r="B3057" s="888" t="n">
        <x:v>46102</x:v>
      </x:c>
      <x:c r="C3057" t="str">
        <x:v>Stephen Scott</x:v>
      </x:c>
      <x:c r="D3057" t="str">
        <x:v>Permanent</x:v>
      </x:c>
      <x:c r="E3057" t="str">
        <x:v>Thurrock</x:v>
      </x:c>
      <x:c r="F3057" t="str">
        <x:v>Operative Porter</x:v>
      </x:c>
      <x:c r="G3057"/>
      <x:c r="H3057"/>
      <x:c r="I3057" s="22" t="n">
        <x:v>0</x:v>
      </x:c>
      <x:c r="J3057" t="str">
        <x:v>Annual leave</x:v>
      </x:c>
      <x:c r="K3057" t="str">
        <x:v>Employee 1709; home branch Thurrock; assigned role Operative Porter | Leave: Annual Leave (Hours) | Leave calendar basis: Fixed schedule</x:v>
      </x:c>
      <x:c r="L3057" t="str">
        <x:v>Include</x:v>
      </x:c>
      <x:c r="M3057"/>
      <x:c r="N3057"/>
    </x:row>
    <x:row r="3058">
      <x:c r="A3058" t="str">
        <x:v>Stephen Scott|2026-03-23</x:v>
      </x:c>
      <x:c r="B3058" s="888" t="n">
        <x:v>46104</x:v>
      </x:c>
      <x:c r="C3058" t="str">
        <x:v>Stephen Scott</x:v>
      </x:c>
      <x:c r="D3058" t="str">
        <x:v>Permanent</x:v>
      </x:c>
      <x:c r="E3058" t="str">
        <x:v>Thurrock</x:v>
      </x:c>
      <x:c r="F3058" t="str">
        <x:v>Operative Porter</x:v>
      </x:c>
      <x:c r="G3058" t="str">
        <x:v>399438</x:v>
      </x:c>
      <x:c r="H3058" t="str">
        <x:v>Harrow Green Thurrock M/W use only</x:v>
      </x:c>
      <x:c r="I3058" s="22" t="n">
        <x:v>8.5</x:v>
      </x:c>
      <x:c r="J3058" t="str">
        <x:v>Worked</x:v>
      </x:c>
      <x:c r="K3058" t="str">
        <x:v>Employee 1709; home branch Thurrock; assigned role Operative Porter | Deployment branch: Thurrock | Actual role: Operative Skilled | Jobs: 399438 | Customers: Harrow Green Thurrock M/W use only | Actual hours: 8.5; source records: 1</x:v>
      </x:c>
      <x:c r="L3058" t="str">
        <x:v>Include</x:v>
      </x:c>
      <x:c r="M3058"/>
      <x:c r="N3058"/>
    </x:row>
    <x:row r="3059">
      <x:c r="A3059" t="str">
        <x:v>Stephen Scott|2026-03-27</x:v>
      </x:c>
      <x:c r="B3059" s="888" t="n">
        <x:v>46108</x:v>
      </x:c>
      <x:c r="C3059" t="str">
        <x:v>Stephen Scott</x:v>
      </x:c>
      <x:c r="D3059" t="str">
        <x:v>Permanent</x:v>
      </x:c>
      <x:c r="E3059" t="str">
        <x:v>Thurrock</x:v>
      </x:c>
      <x:c r="F3059" t="str">
        <x:v>Operative Porter</x:v>
      </x:c>
      <x:c r="G3059" t="str">
        <x:v>399438</x:v>
      </x:c>
      <x:c r="H3059" t="str">
        <x:v>Harrow Green Thurrock M/W use only</x:v>
      </x:c>
      <x:c r="I3059" s="22" t="n">
        <x:v>7</x:v>
      </x:c>
      <x:c r="J3059" t="str">
        <x:v>Worked</x:v>
      </x:c>
      <x:c r="K3059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3059" t="str">
        <x:v>Include</x:v>
      </x:c>
      <x:c r="M3059"/>
      <x:c r="N3059"/>
    </x:row>
    <x:row r="3060">
      <x:c r="A3060" t="str">
        <x:v>Stephen Scott|2026-03-28</x:v>
      </x:c>
      <x:c r="B3060" s="888" t="n">
        <x:v>46109</x:v>
      </x:c>
      <x:c r="C3060" t="str">
        <x:v>Stephen Scott</x:v>
      </x:c>
      <x:c r="D3060" t="str">
        <x:v>Permanent</x:v>
      </x:c>
      <x:c r="E3060" t="str">
        <x:v>Thurrock</x:v>
      </x:c>
      <x:c r="F3060" t="str">
        <x:v>Operative Porter</x:v>
      </x:c>
      <x:c r="G3060" t="str">
        <x:v>399438</x:v>
      </x:c>
      <x:c r="H3060" t="str">
        <x:v>Harrow Green Thurrock M/W use only</x:v>
      </x:c>
      <x:c r="I3060" s="22" t="n">
        <x:v>7</x:v>
      </x:c>
      <x:c r="J3060" t="str">
        <x:v>Worked</x:v>
      </x:c>
      <x:c r="K3060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3060" t="str">
        <x:v>Include</x:v>
      </x:c>
      <x:c r="M3060"/>
      <x:c r="N3060"/>
    </x:row>
    <x:row r="3061">
      <x:c r="A3061" t="str">
        <x:v>Stephen Scott|2026-03-30</x:v>
      </x:c>
      <x:c r="B3061" s="888" t="n">
        <x:v>46111</x:v>
      </x:c>
      <x:c r="C3061" t="str">
        <x:v>Stephen Scott</x:v>
      </x:c>
      <x:c r="D3061" t="str">
        <x:v>Permanent</x:v>
      </x:c>
      <x:c r="E3061" t="str">
        <x:v>Thurrock</x:v>
      </x:c>
      <x:c r="F3061" t="str">
        <x:v>Operative Porter</x:v>
      </x:c>
      <x:c r="G3061" t="str">
        <x:v>399438</x:v>
      </x:c>
      <x:c r="H3061" t="str">
        <x:v>Harrow Green Thurrock M/W use only</x:v>
      </x:c>
      <x:c r="I3061" s="22" t="n">
        <x:v>8.5</x:v>
      </x:c>
      <x:c r="J3061" t="str">
        <x:v>Worked</x:v>
      </x:c>
      <x:c r="K3061" t="str">
        <x:v>Employee 1709; home branch Thurrock; assigned role Operative Porter | Deployment branch: Thurrock | Actual role: Operative Skilled | Jobs: 399438 | Customers: Harrow Green Thurrock M/W use only | Actual hours: 8.5; source records: 1</x:v>
      </x:c>
      <x:c r="L3061" t="str">
        <x:v>Include</x:v>
      </x:c>
      <x:c r="M3061"/>
      <x:c r="N3061"/>
    </x:row>
    <x:row r="3062">
      <x:c r="A3062" t="str">
        <x:v>Steve Allum|2026-03-04</x:v>
      </x:c>
      <x:c r="B3062" s="888" t="n">
        <x:v>46085</x:v>
      </x:c>
      <x:c r="C3062" t="str">
        <x:v>Steve Allum</x:v>
      </x:c>
      <x:c r="D3062" t="str">
        <x:v>Permanent</x:v>
      </x:c>
      <x:c r="E3062" t="str">
        <x:v>Oxford</x:v>
      </x:c>
      <x:c r="F3062" t="str">
        <x:v>Operative Driver</x:v>
      </x:c>
      <x:c r="G3062" t="str">
        <x:v>399657</x:v>
      </x:c>
      <x:c r="H3062" t="str">
        <x:v>THE MULBERRY BUSH ORGANISATION LTD</x:v>
      </x:c>
      <x:c r="I3062" s="22" t="n">
        <x:v>5</x:v>
      </x:c>
      <x:c r="J3062" t="str">
        <x:v>Worked</x:v>
      </x:c>
      <x:c r="K3062" t="str">
        <x:v>Employee 103776; home branch Oxford; assigned role Operative Driver | Deployment branch: Oxford | Actual role: Operative Driver | Jobs: 399657 | Customers: THE MULBERRY BUSH ORGANISATION LTD | Actual hours: 5.0; source records: 1</x:v>
      </x:c>
      <x:c r="L3062" t="str">
        <x:v>Include</x:v>
      </x:c>
      <x:c r="M3062"/>
      <x:c r="N3062"/>
    </x:row>
    <x:row r="3063">
      <x:c r="A3063" t="str">
        <x:v>Steve Allum|2026-03-05</x:v>
      </x:c>
      <x:c r="B3063" s="888" t="n">
        <x:v>46086</x:v>
      </x:c>
      <x:c r="C3063" t="str">
        <x:v>Steve Allum</x:v>
      </x:c>
      <x:c r="D3063" t="str">
        <x:v>Permanent</x:v>
      </x:c>
      <x:c r="E3063" t="str">
        <x:v>Oxford</x:v>
      </x:c>
      <x:c r="F3063" t="str">
        <x:v>Operative Driver</x:v>
      </x:c>
      <x:c r="G3063" t="str">
        <x:v>399164</x:v>
      </x:c>
      <x:c r="H3063" t="str">
        <x:v>Network Rail</x:v>
      </x:c>
      <x:c r="I3063" s="22" t="n">
        <x:v>9</x:v>
      </x:c>
      <x:c r="J3063" t="str">
        <x:v>Worked</x:v>
      </x:c>
      <x:c r="K3063" t="str">
        <x:v>Employee 103776; home branch Oxford; assigned role Operative Driver | Deployment branch: Oxford | Actual role: Operative Driver | Jobs: 399164 | Customers: Network Rail | Actual hours: 9.0; source records: 1</x:v>
      </x:c>
      <x:c r="L3063" t="str">
        <x:v>Include</x:v>
      </x:c>
      <x:c r="M3063"/>
      <x:c r="N3063"/>
    </x:row>
    <x:row r="3064">
      <x:c r="A3064" t="str">
        <x:v>Steve Allum|2026-03-06</x:v>
      </x:c>
      <x:c r="B3064" s="888" t="n">
        <x:v>46087</x:v>
      </x:c>
      <x:c r="C3064" t="str">
        <x:v>Steve Allum</x:v>
      </x:c>
      <x:c r="D3064" t="str">
        <x:v>Permanent</x:v>
      </x:c>
      <x:c r="E3064" t="str">
        <x:v>Oxford</x:v>
      </x:c>
      <x:c r="F3064" t="str">
        <x:v>Operative Driver</x:v>
      </x:c>
      <x:c r="G3064" t="str">
        <x:v>400467</x:v>
      </x:c>
      <x:c r="H3064" t="str">
        <x:v>Haier (ICL)</x:v>
      </x:c>
      <x:c r="I3064" s="22" t="n">
        <x:v>9</x:v>
      </x:c>
      <x:c r="J3064" t="str">
        <x:v>Worked</x:v>
      </x:c>
      <x:c r="K3064" t="str">
        <x:v>Employee 103776; home branch Oxford; assigned role Operative Driver | Deployment branch: Oxford | Actual role: Operative Driver | Jobs: 400467 | Customers: Haier (ICL) | Actual hours: 9.0; source records: 1</x:v>
      </x:c>
      <x:c r="L3064" t="str">
        <x:v>Include</x:v>
      </x:c>
      <x:c r="M3064"/>
      <x:c r="N3064"/>
    </x:row>
    <x:row r="3065">
      <x:c r="A3065" t="str">
        <x:v>Steve Allum|2026-03-08</x:v>
      </x:c>
      <x:c r="B3065" s="888" t="n">
        <x:v>46089</x:v>
      </x:c>
      <x:c r="C3065" t="str">
        <x:v>Steve Allum</x:v>
      </x:c>
      <x:c r="D3065" t="str">
        <x:v>Permanent</x:v>
      </x:c>
      <x:c r="E3065" t="str">
        <x:v>Oxford</x:v>
      </x:c>
      <x:c r="F3065" t="str">
        <x:v>Operative Driver</x:v>
      </x:c>
      <x:c r="G3065" t="str">
        <x:v>399164</x:v>
      </x:c>
      <x:c r="H3065" t="str">
        <x:v>Network Rail</x:v>
      </x:c>
      <x:c r="I3065" s="22" t="n">
        <x:v>8.5</x:v>
      </x:c>
      <x:c r="J3065" t="str">
        <x:v>Worked</x:v>
      </x:c>
      <x:c r="K3065" t="str">
        <x:v>Employee 103776; home branch Oxford; assigned role Operative Driver | Deployment branch: Oxford | Actual role: Operative Driver | Jobs: 399164 | Customers: Network Rail | Actual hours: 8.5; source records: 1</x:v>
      </x:c>
      <x:c r="L3065" t="str">
        <x:v>Include</x:v>
      </x:c>
      <x:c r="M3065"/>
      <x:c r="N3065"/>
    </x:row>
    <x:row r="3066">
      <x:c r="A3066" t="str">
        <x:v>Steve Allum|2026-03-09</x:v>
      </x:c>
      <x:c r="B3066" s="888" t="n">
        <x:v>46090</x:v>
      </x:c>
      <x:c r="C3066" t="str">
        <x:v>Steve Allum</x:v>
      </x:c>
      <x:c r="D3066" t="str">
        <x:v>Permanent</x:v>
      </x:c>
      <x:c r="E3066" t="str">
        <x:v>Oxford</x:v>
      </x:c>
      <x:c r="F3066" t="str">
        <x:v>Operative Driver</x:v>
      </x:c>
      <x:c r="G3066" t="str">
        <x:v>400520, 399379B</x:v>
      </x:c>
      <x:c r="H3066" t="str">
        <x:v>Anglian Water; Restore Harrow Green Oxford  M/W use only</x:v>
      </x:c>
      <x:c r="I3066" s="22" t="n">
        <x:v>19.5</x:v>
      </x:c>
      <x:c r="J3066" t="str">
        <x:v>Worked — 2 records</x:v>
      </x:c>
      <x:c r="K3066" t="str">
        <x:v>Employee 103776; home branch Oxford; assigned role Operative Driver | Deployment branch: Cambridge, Oxford | Actual role: Operative Driver | Jobs: 400520, 399379B | Customers: Anglian Water; Restore Harrow Green Oxford  M/W use only | Actual hours: 19.5; source records: 2</x:v>
      </x:c>
      <x:c r="L3066" t="str">
        <x:v>Include</x:v>
      </x:c>
      <x:c r="M3066"/>
      <x:c r="N3066"/>
    </x:row>
    <x:row r="3067">
      <x:c r="A3067" t="str">
        <x:v>Steve Allum|2026-03-10</x:v>
      </x:c>
      <x:c r="B3067" s="888" t="n">
        <x:v>46091</x:v>
      </x:c>
      <x:c r="C3067" t="str">
        <x:v>Steve Allum</x:v>
      </x:c>
      <x:c r="D3067" t="str">
        <x:v>Permanent</x:v>
      </x:c>
      <x:c r="E3067" t="str">
        <x:v>Oxford</x:v>
      </x:c>
      <x:c r="F3067" t="str">
        <x:v>Operative Driver</x:v>
      </x:c>
      <x:c r="G3067" t="str">
        <x:v>400520, 399379B</x:v>
      </x:c>
      <x:c r="H3067" t="str">
        <x:v>Anglian Water; Restore Harrow Green Oxford  M/W use only</x:v>
      </x:c>
      <x:c r="I3067" s="22" t="n">
        <x:v>21.5</x:v>
      </x:c>
      <x:c r="J3067" t="str">
        <x:v>Worked — 2 records</x:v>
      </x:c>
      <x:c r="K3067" t="str">
        <x:v>Employee 103776; home branch Oxford; assigned role Operative Driver | Deployment branch: Cambridge, Oxford | Actual role: Operative Driver | Jobs: 400520, 399379B | Customers: Anglian Water; Restore Harrow Green Oxford  M/W use only | Actual hours: 21.5; source records: 2</x:v>
      </x:c>
      <x:c r="L3067" t="str">
        <x:v>Include</x:v>
      </x:c>
      <x:c r="M3067"/>
      <x:c r="N3067"/>
    </x:row>
    <x:row r="3068">
      <x:c r="A3068" t="str">
        <x:v>Steve Allum|2026-03-11</x:v>
      </x:c>
      <x:c r="B3068" s="888" t="n">
        <x:v>46092</x:v>
      </x:c>
      <x:c r="C3068" t="str">
        <x:v>Steve Allum</x:v>
      </x:c>
      <x:c r="D3068" t="str">
        <x:v>Permanent</x:v>
      </x:c>
      <x:c r="E3068" t="str">
        <x:v>Oxford</x:v>
      </x:c>
      <x:c r="F3068" t="str">
        <x:v>Operative Driver</x:v>
      </x:c>
      <x:c r="G3068" t="str">
        <x:v>399379B</x:v>
      </x:c>
      <x:c r="H3068" t="str">
        <x:v>Restore Harrow Green Oxford  M/W use only</x:v>
      </x:c>
      <x:c r="I3068" s="22" t="n">
        <x:v>10</x:v>
      </x:c>
      <x:c r="J3068" t="str">
        <x:v>Worked</x:v>
      </x:c>
      <x:c r="K3068" t="str">
        <x:v>Employee 103776; home branch Oxford; assigned role Operative Driver | Deployment branch: Oxford | Actual role: Operative Driver | Jobs: 399379B | Customers: Restore Harrow Green Oxford  M/W use only | Actual hours: 10.0; source records: 1</x:v>
      </x:c>
      <x:c r="L3068" t="str">
        <x:v>Include</x:v>
      </x:c>
      <x:c r="M3068"/>
      <x:c r="N3068"/>
    </x:row>
    <x:row r="3069">
      <x:c r="A3069" t="str">
        <x:v>Steve Allum|2026-03-12</x:v>
      </x:c>
      <x:c r="B3069" s="888" t="n">
        <x:v>46093</x:v>
      </x:c>
      <x:c r="C3069" t="str">
        <x:v>Steve Allum</x:v>
      </x:c>
      <x:c r="D3069" t="str">
        <x:v>Permanent</x:v>
      </x:c>
      <x:c r="E3069" t="str">
        <x:v>Oxford</x:v>
      </x:c>
      <x:c r="F3069" t="str">
        <x:v>Operative Driver</x:v>
      </x:c>
      <x:c r="G3069" t="str">
        <x:v>400887, 400957, 400871</x:v>
      </x:c>
      <x:c r="H3069" t="str">
        <x:v>Haier (Future Health Technologies/Biodock); Haier (Genetix Ltd); WOLFLABS (Evotec)</x:v>
      </x:c>
      <x:c r="I3069" s="22" t="n">
        <x:v>18</x:v>
      </x:c>
      <x:c r="J3069" t="str">
        <x:v>Worked — 3 records</x:v>
      </x:c>
      <x:c r="K3069" t="str">
        <x:v>Employee 103776; home branch Oxford; assigned role Operative Driver | Deployment branch: Oxford | Actual role: Operative Driver | Jobs: 400887, 400957, 400871 | Customers: Haier (Future Health Technologies/Biodock); Haier (Genetix Ltd); WOLFLABS (Evotec) | Actual hours: 18.0; source records: 3</x:v>
      </x:c>
      <x:c r="L3069" t="str">
        <x:v>Include</x:v>
      </x:c>
      <x:c r="M3069"/>
      <x:c r="N3069"/>
    </x:row>
    <x:row r="3070">
      <x:c r="A3070" t="str">
        <x:v>Steve Allum|2026-03-16</x:v>
      </x:c>
      <x:c r="B3070" s="888" t="n">
        <x:v>46097</x:v>
      </x:c>
      <x:c r="C3070" t="str">
        <x:v>Steve Allum</x:v>
      </x:c>
      <x:c r="D3070" t="str">
        <x:v>Permanent</x:v>
      </x:c>
      <x:c r="E3070" t="str">
        <x:v>Oxford</x:v>
      </x:c>
      <x:c r="F3070" t="str">
        <x:v>Operative Driver</x:v>
      </x:c>
      <x:c r="G3070" t="str">
        <x:v>400941</x:v>
      </x:c>
      <x:c r="H3070" t="str">
        <x:v>Vertex Pharmaceuticals Limited</x:v>
      </x:c>
      <x:c r="I3070" s="22" t="n">
        <x:v>5</x:v>
      </x:c>
      <x:c r="J3070" t="str">
        <x:v>Worked</x:v>
      </x:c>
      <x:c r="K3070" t="str">
        <x:v>Employee 103776; home branch Oxford; assigned role Operative Driver | Deployment branch: Oxford | Actual role: Operative Driver | Jobs: 400941 | Customers: Vertex Pharmaceuticals Limited | Actual hours: 5.0; source records: 1</x:v>
      </x:c>
      <x:c r="L3070" t="str">
        <x:v>Include</x:v>
      </x:c>
      <x:c r="M3070"/>
      <x:c r="N3070"/>
    </x:row>
    <x:row r="3071">
      <x:c r="A3071" t="str">
        <x:v>Steve Allum|2026-03-17</x:v>
      </x:c>
      <x:c r="B3071" s="888" t="n">
        <x:v>46098</x:v>
      </x:c>
      <x:c r="C3071" t="str">
        <x:v>Steve Allum</x:v>
      </x:c>
      <x:c r="D3071" t="str">
        <x:v>Permanent</x:v>
      </x:c>
      <x:c r="E3071" t="str">
        <x:v>Oxford</x:v>
      </x:c>
      <x:c r="F3071" t="str">
        <x:v>Operative Driver</x:v>
      </x:c>
      <x:c r="G3071" t="str">
        <x:v>400378E, 400869</x:v>
      </x:c>
      <x:c r="H3071" t="str">
        <x:v>Avantor (OXFORD MARCH 2026 ); Haier (University of Oxford)</x:v>
      </x:c>
      <x:c r="I3071" s="22" t="n">
        <x:v>10</x:v>
      </x:c>
      <x:c r="J3071" t="str">
        <x:v>Worked — 2 records</x:v>
      </x:c>
      <x:c r="K3071" t="str">
        <x:v>Employee 103776; home branch Oxford; assigned role Operative Driver | Deployment branch: Cambridge, Oxford | Actual role: Operative Driver | Jobs: 400378E, 400869 | Customers: Avantor (OXFORD MARCH 2026 ); Haier (University of Oxford) | Actual hours: 10.0; source records: 2</x:v>
      </x:c>
      <x:c r="L3071" t="str">
        <x:v>Include</x:v>
      </x:c>
      <x:c r="M3071"/>
      <x:c r="N3071"/>
    </x:row>
    <x:row r="3072">
      <x:c r="A3072" t="str">
        <x:v>Steve Allum|2026-03-18</x:v>
      </x:c>
      <x:c r="B3072" s="888" t="n">
        <x:v>46099</x:v>
      </x:c>
      <x:c r="C3072" t="str">
        <x:v>Steve Allum</x:v>
      </x:c>
      <x:c r="D3072" t="str">
        <x:v>Permanent</x:v>
      </x:c>
      <x:c r="E3072" t="str">
        <x:v>Oxford</x:v>
      </x:c>
      <x:c r="F3072" t="str">
        <x:v>Operative Driver</x:v>
      </x:c>
      <x:c r="G3072" t="str">
        <x:v>400503</x:v>
      </x:c>
      <x:c r="H3072" t="str">
        <x:v>Jaytee - Hichrom</x:v>
      </x:c>
      <x:c r="I3072" s="22" t="n">
        <x:v>7</x:v>
      </x:c>
      <x:c r="J3072" t="str">
        <x:v>Worked</x:v>
      </x:c>
      <x:c r="K3072" t="str">
        <x:v>Employee 103776; home branch Oxford; assigned role Operative Driver | Deployment branch: Oxford | Actual role: Operative Porter | Jobs: 400503 | Customers: Jaytee - Hichrom | Actual hours: 7.0; source records: 1</x:v>
      </x:c>
      <x:c r="L3072" t="str">
        <x:v>Include</x:v>
      </x:c>
      <x:c r="M3072"/>
      <x:c r="N3072"/>
    </x:row>
    <x:row r="3073">
      <x:c r="A3073" t="str">
        <x:v>Steve Allum|2026-03-19</x:v>
      </x:c>
      <x:c r="B3073" s="888" t="n">
        <x:v>46100</x:v>
      </x:c>
      <x:c r="C3073" t="str">
        <x:v>Steve Allum</x:v>
      </x:c>
      <x:c r="D3073" t="str">
        <x:v>Permanent</x:v>
      </x:c>
      <x:c r="E3073" t="str">
        <x:v>Oxford</x:v>
      </x:c>
      <x:c r="F3073" t="str">
        <x:v>Operative Driver</x:v>
      </x:c>
      <x:c r="G3073" t="str">
        <x:v>399981A</x:v>
      </x:c>
      <x:c r="H3073" t="str">
        <x:v>Skyline</x:v>
      </x:c>
      <x:c r="I3073" s="22" t="n">
        <x:v>8.5</x:v>
      </x:c>
      <x:c r="J3073" t="str">
        <x:v>Worked</x:v>
      </x:c>
      <x:c r="K3073" t="str">
        <x:v>Employee 103776; home branch Oxford; assigned role Operative Driver | Deployment branch: Oxford | Actual role: Operative Driver | Jobs: 399981A | Customers: Skyline | Actual hours: 8.5; source records: 1</x:v>
      </x:c>
      <x:c r="L3073" t="str">
        <x:v>Include</x:v>
      </x:c>
      <x:c r="M3073"/>
      <x:c r="N3073"/>
    </x:row>
    <x:row r="3074">
      <x:c r="A3074" t="str">
        <x:v>Steve Allum|2026-03-20</x:v>
      </x:c>
      <x:c r="B3074" s="888" t="n">
        <x:v>46101</x:v>
      </x:c>
      <x:c r="C3074" t="str">
        <x:v>Steve Allum</x:v>
      </x:c>
      <x:c r="D3074" t="str">
        <x:v>Permanent</x:v>
      </x:c>
      <x:c r="E3074" t="str">
        <x:v>Oxford</x:v>
      </x:c>
      <x:c r="F3074" t="str">
        <x:v>Operative Driver</x:v>
      </x:c>
      <x:c r="G3074" t="str">
        <x:v>399981A</x:v>
      </x:c>
      <x:c r="H3074" t="str">
        <x:v>Skyline</x:v>
      </x:c>
      <x:c r="I3074" s="22" t="n">
        <x:v>6.5</x:v>
      </x:c>
      <x:c r="J3074" t="str">
        <x:v>Worked</x:v>
      </x:c>
      <x:c r="K3074" t="str">
        <x:v>Employee 103776; home branch Oxford; assigned role Operative Driver | Deployment branch: Oxford | Actual role: Operative Driver | Jobs: 399981A | Customers: Skyline | Actual hours: 6.5; source records: 1</x:v>
      </x:c>
      <x:c r="L3074" t="str">
        <x:v>Include</x:v>
      </x:c>
      <x:c r="M3074"/>
      <x:c r="N3074"/>
    </x:row>
    <x:row r="3075">
      <x:c r="A3075" t="str">
        <x:v>Steve Allum|2026-03-23</x:v>
      </x:c>
      <x:c r="B3075" s="888" t="n">
        <x:v>46104</x:v>
      </x:c>
      <x:c r="C3075" t="str">
        <x:v>Steve Allum</x:v>
      </x:c>
      <x:c r="D3075" t="str">
        <x:v>Permanent</x:v>
      </x:c>
      <x:c r="E3075" t="str">
        <x:v>Oxford</x:v>
      </x:c>
      <x:c r="F3075" t="str">
        <x:v>Operative Driver</x:v>
      </x:c>
      <x:c r="G3075" t="str">
        <x:v>400247</x:v>
      </x:c>
      <x:c r="H3075" t="str">
        <x:v>BESCIENTIFIC (The Native Antigen Company Ltd)</x:v>
      </x:c>
      <x:c r="I3075" s="22" t="n">
        <x:v>3</x:v>
      </x:c>
      <x:c r="J3075" t="str">
        <x:v>Worked</x:v>
      </x:c>
      <x:c r="K3075" t="str">
        <x:v>Employee 103776; home branch Oxford; assigned role Operative Driver | Deployment branch: Oxford | Actual role: Operative Driver | Jobs: 400247 | Customers: BESCIENTIFIC (The Native Antigen Company Ltd) | Actual hours: 3.0; source records: 1</x:v>
      </x:c>
      <x:c r="L3075" t="str">
        <x:v>Include</x:v>
      </x:c>
      <x:c r="M3075"/>
      <x:c r="N3075"/>
    </x:row>
    <x:row r="3076">
      <x:c r="A3076" t="str">
        <x:v>Steve Allum|2026-03-26</x:v>
      </x:c>
      <x:c r="B3076" s="888" t="n">
        <x:v>46107</x:v>
      </x:c>
      <x:c r="C3076" t="str">
        <x:v>Steve Allum</x:v>
      </x:c>
      <x:c r="D3076" t="str">
        <x:v>Permanent</x:v>
      </x:c>
      <x:c r="E3076" t="str">
        <x:v>Oxford</x:v>
      </x:c>
      <x:c r="F3076" t="str">
        <x:v>Operative Driver</x:v>
      </x:c>
      <x:c r="G3076" t="str">
        <x:v>400215, 399379B</x:v>
      </x:c>
      <x:c r="H3076" t="str">
        <x:v>Birmingham City Council; Restore Harrow Green Oxford  M/W use only</x:v>
      </x:c>
      <x:c r="I3076" s="22" t="n">
        <x:v>22.5</x:v>
      </x:c>
      <x:c r="J3076" t="str">
        <x:v>Worked — 2 records</x:v>
      </x:c>
      <x:c r="K3076" t="str">
        <x:v>Employee 103776; home branch Oxford; assigned role Operative Driver | Deployment branch: Birmingham, Oxford | Actual role: Operative Driver, Operative Porter | Jobs: 400215, 399379B | Customers: Birmingham City Council; Restore Harrow Green Oxford  M/W use only | Actual hours: 22.5; source records: 2</x:v>
      </x:c>
      <x:c r="L3076" t="str">
        <x:v>Include</x:v>
      </x:c>
      <x:c r="M3076"/>
      <x:c r="N3076"/>
    </x:row>
    <x:row r="3077">
      <x:c r="A3077" t="str">
        <x:v>Steve Allum|2026-03-30</x:v>
      </x:c>
      <x:c r="B3077" s="888" t="n">
        <x:v>46111</x:v>
      </x:c>
      <x:c r="C3077" t="str">
        <x:v>Steve Allum</x:v>
      </x:c>
      <x:c r="D3077" t="str">
        <x:v>Permanent</x:v>
      </x:c>
      <x:c r="E3077" t="str">
        <x:v>Oxford</x:v>
      </x:c>
      <x:c r="F3077" t="str">
        <x:v>Operative Driver</x:v>
      </x:c>
      <x:c r="G3077" t="str">
        <x:v>400121</x:v>
      </x:c>
      <x:c r="H3077" t="str">
        <x:v>BioChek (UK) Ltd</x:v>
      </x:c>
      <x:c r="I3077" s="22" t="n">
        <x:v>6</x:v>
      </x:c>
      <x:c r="J3077" t="str">
        <x:v>Worked</x:v>
      </x:c>
      <x:c r="K3077" t="str">
        <x:v>Employee 103776; home branch Oxford; assigned role Operative Driver | Deployment branch: Oxford | Actual role: Operative Driver | Jobs: 400121 | Customers: BioChek (UK) Ltd | Actual hours: 6.0; source records: 1</x:v>
      </x:c>
      <x:c r="L3077" t="str">
        <x:v>Include</x:v>
      </x:c>
      <x:c r="M3077"/>
      <x:c r="N3077"/>
    </x:row>
    <x:row r="3078">
      <x:c r="A3078" t="str">
        <x:v>Steven Baughan|2026-03-02</x:v>
      </x:c>
      <x:c r="B3078" s="888" t="n">
        <x:v>46083</x:v>
      </x:c>
      <x:c r="C3078" t="str">
        <x:v>Steven Baughan</x:v>
      </x:c>
      <x:c r="D3078" t="str">
        <x:v>Permanent</x:v>
      </x:c>
      <x:c r="E3078" t="str">
        <x:v>Birmingham</x:v>
      </x:c>
      <x:c r="F3078" t="str">
        <x:v>Operative Porter</x:v>
      </x:c>
      <x:c r="G3078" t="str">
        <x:v>400274</x:v>
      </x:c>
      <x:c r="H3078" t="str">
        <x:v>Access UK Ltd</x:v>
      </x:c>
      <x:c r="I3078" s="22" t="n">
        <x:v>9.5</x:v>
      </x:c>
      <x:c r="J3078" t="str">
        <x:v>Worked</x:v>
      </x:c>
      <x:c r="K3078" t="str">
        <x:v>Employee 103089; home branch Birmingham; assigned role Operative Porter | Deployment branch: Birmingham | Actual role: Operative Porter | Jobs: 400274 | Customers: Access UK Ltd | Actual hours: 9.5; source records: 1</x:v>
      </x:c>
      <x:c r="L3078" t="str">
        <x:v>Include</x:v>
      </x:c>
      <x:c r="M3078"/>
      <x:c r="N3078"/>
    </x:row>
    <x:row r="3079">
      <x:c r="A3079" t="str">
        <x:v>Steven Baughan|2026-03-03</x:v>
      </x:c>
      <x:c r="B3079" s="888" t="n">
        <x:v>46084</x:v>
      </x:c>
      <x:c r="C3079" t="str">
        <x:v>Steven Baughan</x:v>
      </x:c>
      <x:c r="D3079" t="str">
        <x:v>Permanent</x:v>
      </x:c>
      <x:c r="E3079" t="str">
        <x:v>Birmingham</x:v>
      </x:c>
      <x:c r="F3079" t="str">
        <x:v>Operative Porter</x:v>
      </x:c>
      <x:c r="G3079" t="str">
        <x:v>397675</x:v>
      </x:c>
      <x:c r="H3079" t="str">
        <x:v>HSBC - November 2025 Deliveries</x:v>
      </x:c>
      <x:c r="I3079" s="22" t="n">
        <x:v>9.5</x:v>
      </x:c>
      <x:c r="J3079" t="str">
        <x:v>Worked</x:v>
      </x:c>
      <x:c r="K3079" t="str">
        <x:v>Employee 103089; home branch Birmingham; assigned role Operative Porter | Deployment branch: Birmingham | Actual role: Operative Porter | Jobs: 397675 | Customers: HSBC - November 2025 Deliveries | Actual hours: 9.5; source records: 1</x:v>
      </x:c>
      <x:c r="L3079" t="str">
        <x:v>Include</x:v>
      </x:c>
      <x:c r="M3079"/>
      <x:c r="N3079"/>
    </x:row>
    <x:row r="3080">
      <x:c r="A3080" t="str">
        <x:v>Steven Baughan|2026-03-04</x:v>
      </x:c>
      <x:c r="B3080" s="888" t="n">
        <x:v>46085</x:v>
      </x:c>
      <x:c r="C3080" t="str">
        <x:v>Steven Baughan</x:v>
      </x:c>
      <x:c r="D3080" t="str">
        <x:v>Permanent</x:v>
      </x:c>
      <x:c r="E3080" t="str">
        <x:v>Birmingham</x:v>
      </x:c>
      <x:c r="F3080" t="str">
        <x:v>Operative Porter</x:v>
      </x:c>
      <x:c r="G3080" t="str">
        <x:v>390743B</x:v>
      </x:c>
      <x:c r="H3080" t="str">
        <x:v>West Midlands Police - Facilities</x:v>
      </x:c>
      <x:c r="I3080" s="22" t="n">
        <x:v>9</x:v>
      </x:c>
      <x:c r="J3080" t="str">
        <x:v>Worked</x:v>
      </x:c>
      <x:c r="K3080" t="str">
        <x:v>Employee 103089; home branch Birmingham; assigned role Operative Porter | Deployment branch: Birmingham | Actual role: Operative Porter | Jobs: 390743B | Customers: West Midlands Police - Facilities | Actual hours: 9.0; source records: 1</x:v>
      </x:c>
      <x:c r="L3080" t="str">
        <x:v>Include</x:v>
      </x:c>
      <x:c r="M3080"/>
      <x:c r="N3080"/>
    </x:row>
    <x:row r="3081">
      <x:c r="A3081" t="str">
        <x:v>Steven Baughan|2026-03-05</x:v>
      </x:c>
      <x:c r="B3081" s="888" t="n">
        <x:v>46086</x:v>
      </x:c>
      <x:c r="C3081" t="str">
        <x:v>Steven Baughan</x:v>
      </x:c>
      <x:c r="D3081" t="str">
        <x:v>Permanent</x:v>
      </x:c>
      <x:c r="E3081" t="str">
        <x:v>Birmingham</x:v>
      </x:c>
      <x:c r="F3081" t="str">
        <x:v>Operative Porter</x:v>
      </x:c>
      <x:c r="G3081" t="str">
        <x:v>400514</x:v>
      </x:c>
      <x:c r="H3081" t="str">
        <x:v>EVLO</x:v>
      </x:c>
      <x:c r="I3081" s="22" t="n">
        <x:v>10</x:v>
      </x:c>
      <x:c r="J3081" t="str">
        <x:v>Worked</x:v>
      </x:c>
      <x:c r="K3081" t="str">
        <x:v>Employee 103089; home branch Birmingham; assigned role Operative Porter | Deployment branch: Birmingham | Actual role: Operative Porter | Jobs: 400514 | Customers: EVLO | Actual hours: 10.0; source records: 1</x:v>
      </x:c>
      <x:c r="L3081" t="str">
        <x:v>Include</x:v>
      </x:c>
      <x:c r="M3081"/>
      <x:c r="N3081"/>
    </x:row>
    <x:row r="3082">
      <x:c r="A3082" t="str">
        <x:v>Steven Baughan|2026-03-06</x:v>
      </x:c>
      <x:c r="B3082" s="888" t="n">
        <x:v>46087</x:v>
      </x:c>
      <x:c r="C3082" t="str">
        <x:v>Steven Baughan</x:v>
      </x:c>
      <x:c r="D3082" t="str">
        <x:v>Permanent</x:v>
      </x:c>
      <x:c r="E3082" t="str">
        <x:v>Birmingham</x:v>
      </x:c>
      <x:c r="F3082" t="str">
        <x:v>Operative Porter</x:v>
      </x:c>
      <x:c r="G3082" t="str">
        <x:v>400749, 400886</x:v>
      </x:c>
      <x:c r="H3082" t="str">
        <x:v>Midland Heart</x:v>
      </x:c>
      <x:c r="I3082" s="22" t="n">
        <x:v>8.5</x:v>
      </x:c>
      <x:c r="J3082" t="str">
        <x:v>Worked — 2 records</x:v>
      </x:c>
      <x:c r="K3082" t="str">
        <x:v>Employee 103089; home branch Birmingham; assigned role Operative Porter | Deployment branch: Birmingham | Actual role: Operative Porter | Jobs: 400749, 400886 | Customers: Midland Heart | Actual hours: 8.5; source records: 2</x:v>
      </x:c>
      <x:c r="L3082" t="str">
        <x:v>Include</x:v>
      </x:c>
      <x:c r="M3082"/>
      <x:c r="N3082"/>
    </x:row>
    <x:row r="3083">
      <x:c r="A3083" t="str">
        <x:v>Steven Baughan|2026-03-09</x:v>
      </x:c>
      <x:c r="B3083" s="888" t="n">
        <x:v>46090</x:v>
      </x:c>
      <x:c r="C3083" t="str">
        <x:v>Steven Baughan</x:v>
      </x:c>
      <x:c r="D3083" t="str">
        <x:v>Permanent</x:v>
      </x:c>
      <x:c r="E3083" t="str">
        <x:v>Birmingham</x:v>
      </x:c>
      <x:c r="F3083" t="str">
        <x:v>Operative Porter</x:v>
      </x:c>
      <x:c r="G3083"/>
      <x:c r="H3083"/>
      <x:c r="I3083" s="22" t="n">
        <x:v>0</x:v>
      </x:c>
      <x:c r="J3083" t="str">
        <x:v>Annual leave</x:v>
      </x:c>
      <x:c r="K3083" t="str">
        <x:v>Employee 103089; home branch Birmingham; assigned role Operative Porter | Leave: Annual Leave (Hours) | Leave calendar basis: Variable-pattern period</x:v>
      </x:c>
      <x:c r="L3083" t="str">
        <x:v>Include</x:v>
      </x:c>
      <x:c r="M3083"/>
      <x:c r="N3083"/>
    </x:row>
    <x:row r="3084">
      <x:c r="A3084" t="str">
        <x:v>Steven Baughan|2026-03-10</x:v>
      </x:c>
      <x:c r="B3084" s="888" t="n">
        <x:v>46091</x:v>
      </x:c>
      <x:c r="C3084" t="str">
        <x:v>Steven Baughan</x:v>
      </x:c>
      <x:c r="D3084" t="str">
        <x:v>Permanent</x:v>
      </x:c>
      <x:c r="E3084" t="str">
        <x:v>Birmingham</x:v>
      </x:c>
      <x:c r="F3084" t="str">
        <x:v>Operative Porter</x:v>
      </x:c>
      <x:c r="G3084"/>
      <x:c r="H3084"/>
      <x:c r="I3084" s="22" t="n">
        <x:v>0</x:v>
      </x:c>
      <x:c r="J3084" t="str">
        <x:v>Annual leave</x:v>
      </x:c>
      <x:c r="K3084" t="str">
        <x:v>Employee 103089; home branch Birmingham; assigned role Operative Porter | Leave: Annual Leave (Hours) | Leave calendar basis: Variable-pattern period</x:v>
      </x:c>
      <x:c r="L3084" t="str">
        <x:v>Include</x:v>
      </x:c>
      <x:c r="M3084"/>
      <x:c r="N3084"/>
    </x:row>
    <x:row r="3085">
      <x:c r="A3085" t="str">
        <x:v>Steven Baughan|2026-03-11</x:v>
      </x:c>
      <x:c r="B3085" s="888" t="n">
        <x:v>46092</x:v>
      </x:c>
      <x:c r="C3085" t="str">
        <x:v>Steven Baughan</x:v>
      </x:c>
      <x:c r="D3085" t="str">
        <x:v>Permanent</x:v>
      </x:c>
      <x:c r="E3085" t="str">
        <x:v>Birmingham</x:v>
      </x:c>
      <x:c r="F3085" t="str">
        <x:v>Operative Porter</x:v>
      </x:c>
      <x:c r="G3085"/>
      <x:c r="H3085"/>
      <x:c r="I3085" s="22" t="n">
        <x:v>0</x:v>
      </x:c>
      <x:c r="J3085" t="str">
        <x:v>Annual leave</x:v>
      </x:c>
      <x:c r="K3085" t="str">
        <x:v>Employee 103089; home branch Birmingham; assigned role Operative Porter | Leave: Annual Leave (Hours) | Leave calendar basis: Variable-pattern period</x:v>
      </x:c>
      <x:c r="L3085" t="str">
        <x:v>Include</x:v>
      </x:c>
      <x:c r="M3085"/>
      <x:c r="N3085"/>
    </x:row>
    <x:row r="3086">
      <x:c r="A3086" t="str">
        <x:v>Steven Baughan|2026-03-12</x:v>
      </x:c>
      <x:c r="B3086" s="888" t="n">
        <x:v>46093</x:v>
      </x:c>
      <x:c r="C3086" t="str">
        <x:v>Steven Baughan</x:v>
      </x:c>
      <x:c r="D3086" t="str">
        <x:v>Permanent</x:v>
      </x:c>
      <x:c r="E3086" t="str">
        <x:v>Birmingham</x:v>
      </x:c>
      <x:c r="F3086" t="str">
        <x:v>Operative Porter</x:v>
      </x:c>
      <x:c r="G3086"/>
      <x:c r="H3086"/>
      <x:c r="I3086" s="22" t="n">
        <x:v>0</x:v>
      </x:c>
      <x:c r="J3086" t="str">
        <x:v>Annual leave</x:v>
      </x:c>
      <x:c r="K3086" t="str">
        <x:v>Employee 103089; home branch Birmingham; assigned role Operative Porter | Leave: Annual Leave (Hours) | Leave calendar basis: Variable-pattern period</x:v>
      </x:c>
      <x:c r="L3086" t="str">
        <x:v>Include</x:v>
      </x:c>
      <x:c r="M3086"/>
      <x:c r="N3086"/>
    </x:row>
    <x:row r="3087">
      <x:c r="A3087" t="str">
        <x:v>Steven Baughan|2026-03-13</x:v>
      </x:c>
      <x:c r="B3087" s="888" t="n">
        <x:v>46094</x:v>
      </x:c>
      <x:c r="C3087" t="str">
        <x:v>Steven Baughan</x:v>
      </x:c>
      <x:c r="D3087" t="str">
        <x:v>Permanent</x:v>
      </x:c>
      <x:c r="E3087" t="str">
        <x:v>Birmingham</x:v>
      </x:c>
      <x:c r="F3087" t="str">
        <x:v>Operative Porter</x:v>
      </x:c>
      <x:c r="G3087"/>
      <x:c r="H3087"/>
      <x:c r="I3087" s="22" t="n">
        <x:v>0</x:v>
      </x:c>
      <x:c r="J3087" t="str">
        <x:v>Annual leave</x:v>
      </x:c>
      <x:c r="K3087" t="str">
        <x:v>Employee 103089; home branch Birmingham; assigned role Operative Porter | Leave: Annual Leave (Hours) | Leave calendar basis: Variable-pattern period</x:v>
      </x:c>
      <x:c r="L3087" t="str">
        <x:v>Include</x:v>
      </x:c>
      <x:c r="M3087"/>
      <x:c r="N3087"/>
    </x:row>
    <x:row r="3088">
      <x:c r="A3088" t="str">
        <x:v>Steven Baughan|2026-03-16</x:v>
      </x:c>
      <x:c r="B3088" s="888" t="n">
        <x:v>46097</x:v>
      </x:c>
      <x:c r="C3088" t="str">
        <x:v>Steven Baughan</x:v>
      </x:c>
      <x:c r="D3088" t="str">
        <x:v>Permanent</x:v>
      </x:c>
      <x:c r="E3088" t="str">
        <x:v>Birmingham</x:v>
      </x:c>
      <x:c r="F3088" t="str">
        <x:v>Operative Porter</x:v>
      </x:c>
      <x:c r="G3088" t="str">
        <x:v>400345</x:v>
      </x:c>
      <x:c r="H3088" t="str">
        <x:v>West Midlands Police</x:v>
      </x:c>
      <x:c r="I3088" s="22" t="n">
        <x:v>8.5</x:v>
      </x:c>
      <x:c r="J3088" t="str">
        <x:v>Worked</x:v>
      </x:c>
      <x:c r="K3088" t="str">
        <x:v>Employee 103089; home branch Birmingham; assigned role Operative Porter | Deployment branch: Birmingham | Actual role: Operative Porter | Jobs: 400345 | Customers: West Midlands Police | Actual hours: 8.5; source records: 1</x:v>
      </x:c>
      <x:c r="L3088" t="str">
        <x:v>Include</x:v>
      </x:c>
      <x:c r="M3088"/>
      <x:c r="N3088"/>
    </x:row>
    <x:row r="3089">
      <x:c r="A3089" t="str">
        <x:v>Steven Baughan|2026-03-17</x:v>
      </x:c>
      <x:c r="B3089" s="888" t="n">
        <x:v>46098</x:v>
      </x:c>
      <x:c r="C3089" t="str">
        <x:v>Steven Baughan</x:v>
      </x:c>
      <x:c r="D3089" t="str">
        <x:v>Permanent</x:v>
      </x:c>
      <x:c r="E3089" t="str">
        <x:v>Birmingham</x:v>
      </x:c>
      <x:c r="F3089" t="str">
        <x:v>Operative Porter</x:v>
      </x:c>
      <x:c r="G3089" t="str">
        <x:v>400345</x:v>
      </x:c>
      <x:c r="H3089" t="str">
        <x:v>West Midlands Police</x:v>
      </x:c>
      <x:c r="I3089" s="22" t="n">
        <x:v>8.5</x:v>
      </x:c>
      <x:c r="J3089" t="str">
        <x:v>Worked</x:v>
      </x:c>
      <x:c r="K3089" t="str">
        <x:v>Employee 103089; home branch Birmingham; assigned role Operative Porter | Deployment branch: Birmingham | Actual role: Operative Porter | Jobs: 400345 | Customers: West Midlands Police | Actual hours: 8.5; source records: 1</x:v>
      </x:c>
      <x:c r="L3089" t="str">
        <x:v>Include</x:v>
      </x:c>
      <x:c r="M3089"/>
      <x:c r="N3089"/>
    </x:row>
    <x:row r="3090">
      <x:c r="A3090" t="str">
        <x:v>Steven Baughan|2026-03-18</x:v>
      </x:c>
      <x:c r="B3090" s="888" t="n">
        <x:v>46099</x:v>
      </x:c>
      <x:c r="C3090" t="str">
        <x:v>Steven Baughan</x:v>
      </x:c>
      <x:c r="D3090" t="str">
        <x:v>Permanent</x:v>
      </x:c>
      <x:c r="E3090" t="str">
        <x:v>Birmingham</x:v>
      </x:c>
      <x:c r="F3090" t="str">
        <x:v>Operative Porter</x:v>
      </x:c>
      <x:c r="G3090" t="str">
        <x:v>400937</x:v>
      </x:c>
      <x:c r="H3090" t="str">
        <x:v>Adecco Group</x:v>
      </x:c>
      <x:c r="I3090" s="22" t="n">
        <x:v>7.5</x:v>
      </x:c>
      <x:c r="J3090" t="str">
        <x:v>Worked</x:v>
      </x:c>
      <x:c r="K3090" t="str">
        <x:v>Employee 103089; home branch Birmingham; assigned role Operative Porter | Deployment branch: Thurrock | Actual role: Operative Porter | Jobs: 400937 | Customers: Adecco Group | Actual hours: 7.5; source records: 1</x:v>
      </x:c>
      <x:c r="L3090" t="str">
        <x:v>Include</x:v>
      </x:c>
      <x:c r="M3090"/>
      <x:c r="N3090"/>
    </x:row>
    <x:row r="3091">
      <x:c r="A3091" t="str">
        <x:v>Steven Baughan|2026-03-19</x:v>
      </x:c>
      <x:c r="B3091" s="888" t="n">
        <x:v>46100</x:v>
      </x:c>
      <x:c r="C3091" t="str">
        <x:v>Steven Baughan</x:v>
      </x:c>
      <x:c r="D3091" t="str">
        <x:v>Permanent</x:v>
      </x:c>
      <x:c r="E3091" t="str">
        <x:v>Birmingham</x:v>
      </x:c>
      <x:c r="F3091" t="str">
        <x:v>Operative Porter</x:v>
      </x:c>
      <x:c r="G3091" t="str">
        <x:v>399506, 400790</x:v>
      </x:c>
      <x:c r="H3091" t="str">
        <x:v>HSBC - Storage 2026; West Midlands Police</x:v>
      </x:c>
      <x:c r="I3091" s="22" t="n">
        <x:v>6.5</x:v>
      </x:c>
      <x:c r="J3091" t="str">
        <x:v>Worked — 2 records</x:v>
      </x:c>
      <x:c r="K3091" t="str">
        <x:v>Employee 103089; home branch Birmingham; assigned role Operative Porter | Deployment branch: Birmingham | Actual role: Operative Porter | Jobs: 399506, 400790 | Customers: HSBC - Storage 2026; West Midlands Police | Actual hours: 6.5; source records: 2</x:v>
      </x:c>
      <x:c r="L3091" t="str">
        <x:v>Include</x:v>
      </x:c>
      <x:c r="M3091"/>
      <x:c r="N3091"/>
    </x:row>
    <x:row r="3092">
      <x:c r="A3092" t="str">
        <x:v>Steven Baughan|2026-03-20</x:v>
      </x:c>
      <x:c r="B3092" s="888" t="n">
        <x:v>46101</x:v>
      </x:c>
      <x:c r="C3092" t="str">
        <x:v>Steven Baughan</x:v>
      </x:c>
      <x:c r="D3092" t="str">
        <x:v>Permanent</x:v>
      </x:c>
      <x:c r="E3092" t="str">
        <x:v>Birmingham</x:v>
      </x:c>
      <x:c r="F3092" t="str">
        <x:v>Operative Porter</x:v>
      </x:c>
      <x:c r="G3092" t="str">
        <x:v>401060</x:v>
      </x:c>
      <x:c r="H3092" t="str">
        <x:v>West Midlands Police</x:v>
      </x:c>
      <x:c r="I3092" s="22" t="n">
        <x:v>8.5</x:v>
      </x:c>
      <x:c r="J3092" t="str">
        <x:v>Worked</x:v>
      </x:c>
      <x:c r="K3092" t="str">
        <x:v>Employee 103089; home branch Birmingham; assigned role Operative Porter | Deployment branch: Birmingham | Actual role: Operative Porter | Jobs: 401060 | Customers: West Midlands Police | Actual hours: 8.5; source records: 1</x:v>
      </x:c>
      <x:c r="L3092" t="str">
        <x:v>Include</x:v>
      </x:c>
      <x:c r="M3092"/>
      <x:c r="N3092"/>
    </x:row>
    <x:row r="3093">
      <x:c r="A3093" t="str">
        <x:v>Steven Baughan|2026-03-21</x:v>
      </x:c>
      <x:c r="B3093" s="888" t="n">
        <x:v>46102</x:v>
      </x:c>
      <x:c r="C3093" t="str">
        <x:v>Steven Baughan</x:v>
      </x:c>
      <x:c r="D3093" t="str">
        <x:v>Permanent</x:v>
      </x:c>
      <x:c r="E3093" t="str">
        <x:v>Birmingham</x:v>
      </x:c>
      <x:c r="F3093" t="str">
        <x:v>Operative Porter</x:v>
      </x:c>
      <x:c r="G3093" t="str">
        <x:v>400637</x:v>
      </x:c>
      <x:c r="H3093" t="str">
        <x:v>Midland Heart Limited</x:v>
      </x:c>
      <x:c r="I3093" s="22" t="n">
        <x:v>7.5</x:v>
      </x:c>
      <x:c r="J3093" t="str">
        <x:v>Worked</x:v>
      </x:c>
      <x:c r="K3093" t="str">
        <x:v>Employee 103089; home branch Birmingham; assigned role Operative Porter | Deployment branch: Birmingham | Actual role: Operative Porter | Jobs: 400637 | Customers: Midland Heart Limited | Actual hours: 7.5; source records: 1</x:v>
      </x:c>
      <x:c r="L3093" t="str">
        <x:v>Include</x:v>
      </x:c>
      <x:c r="M3093"/>
      <x:c r="N3093"/>
    </x:row>
    <x:row r="3094">
      <x:c r="A3094" t="str">
        <x:v>Steven Baughan|2026-03-23</x:v>
      </x:c>
      <x:c r="B3094" s="888" t="n">
        <x:v>46104</x:v>
      </x:c>
      <x:c r="C3094" t="str">
        <x:v>Steven Baughan</x:v>
      </x:c>
      <x:c r="D3094" t="str">
        <x:v>Permanent</x:v>
      </x:c>
      <x:c r="E3094" t="str">
        <x:v>Birmingham</x:v>
      </x:c>
      <x:c r="F3094" t="str">
        <x:v>Operative Porter</x:v>
      </x:c>
      <x:c r="G3094" t="str">
        <x:v>399504A</x:v>
      </x:c>
      <x:c r="H3094" t="str">
        <x:v>West Midlands Police</x:v>
      </x:c>
      <x:c r="I3094" s="22" t="n">
        <x:v>8.75</x:v>
      </x:c>
      <x:c r="J3094" t="str">
        <x:v>Worked</x:v>
      </x:c>
      <x:c r="K3094" t="str">
        <x:v>Employee 103089; home branch Birmingham; assigned role Operative Porter | Deployment branch: Birmingham | Actual role: Operative Porter | Jobs: 399504A | Customers: West Midlands Police | Actual hours: 8.8; source records: 1</x:v>
      </x:c>
      <x:c r="L3094" t="str">
        <x:v>Include</x:v>
      </x:c>
      <x:c r="M3094"/>
      <x:c r="N3094"/>
    </x:row>
    <x:row r="3095">
      <x:c r="A3095" t="str">
        <x:v>Steven Baughan|2026-03-24</x:v>
      </x:c>
      <x:c r="B3095" s="888" t="n">
        <x:v>46105</x:v>
      </x:c>
      <x:c r="C3095" t="str">
        <x:v>Steven Baughan</x:v>
      </x:c>
      <x:c r="D3095" t="str">
        <x:v>Permanent</x:v>
      </x:c>
      <x:c r="E3095" t="str">
        <x:v>Birmingham</x:v>
      </x:c>
      <x:c r="F3095" t="str">
        <x:v>Operative Porter</x:v>
      </x:c>
      <x:c r="G3095" t="str">
        <x:v>399577</x:v>
      </x:c>
      <x:c r="H3095" t="str">
        <x:v>Forresters IP LLP</x:v>
      </x:c>
      <x:c r="I3095" s="22" t="n">
        <x:v>6</x:v>
      </x:c>
      <x:c r="J3095" t="str">
        <x:v>Worked</x:v>
      </x:c>
      <x:c r="K3095" t="str">
        <x:v>Employee 103089; home branch Birmingham; assigned role Operative Porter | Deployment branch: Birmingham | Actual role: Operative Porter | Jobs: 399577 | Customers: Forresters IP LLP | Actual hours: 6.0; source records: 1</x:v>
      </x:c>
      <x:c r="L3095" t="str">
        <x:v>Include</x:v>
      </x:c>
      <x:c r="M3095"/>
      <x:c r="N3095"/>
    </x:row>
    <x:row r="3096">
      <x:c r="A3096" t="str">
        <x:v>Steven Baughan|2026-03-25</x:v>
      </x:c>
      <x:c r="B3096" s="888" t="n">
        <x:v>46106</x:v>
      </x:c>
      <x:c r="C3096" t="str">
        <x:v>Steven Baughan</x:v>
      </x:c>
      <x:c r="D3096" t="str">
        <x:v>Permanent</x:v>
      </x:c>
      <x:c r="E3096" t="str">
        <x:v>Birmingham</x:v>
      </x:c>
      <x:c r="F3096" t="str">
        <x:v>Operative Porter</x:v>
      </x:c>
      <x:c r="G3096" t="str">
        <x:v>399504A</x:v>
      </x:c>
      <x:c r="H3096" t="str">
        <x:v>West Midlands Police</x:v>
      </x:c>
      <x:c r="I3096" s="22" t="n">
        <x:v>9</x:v>
      </x:c>
      <x:c r="J3096" t="str">
        <x:v>Worked</x:v>
      </x:c>
      <x:c r="K3096" t="str">
        <x:v>Employee 103089; home branch Birmingham; assigned role Operative Porter | Deployment branch: Birmingham | Actual role: Operative Porter | Jobs: 399504A | Customers: West Midlands Police | Actual hours: 9.0; source records: 1</x:v>
      </x:c>
      <x:c r="L3096" t="str">
        <x:v>Include</x:v>
      </x:c>
      <x:c r="M3096"/>
      <x:c r="N3096"/>
    </x:row>
    <x:row r="3097">
      <x:c r="A3097" t="str">
        <x:v>Steven Baughan|2026-03-26</x:v>
      </x:c>
      <x:c r="B3097" s="888" t="n">
        <x:v>46107</x:v>
      </x:c>
      <x:c r="C3097" t="str">
        <x:v>Steven Baughan</x:v>
      </x:c>
      <x:c r="D3097" t="str">
        <x:v>Permanent</x:v>
      </x:c>
      <x:c r="E3097" t="str">
        <x:v>Birmingham</x:v>
      </x:c>
      <x:c r="F3097" t="str">
        <x:v>Operative Porter</x:v>
      </x:c>
      <x:c r="G3097" t="str">
        <x:v>390743B</x:v>
      </x:c>
      <x:c r="H3097" t="str">
        <x:v>West Midlands Police - Facilities</x:v>
      </x:c>
      <x:c r="I3097" s="22" t="n">
        <x:v>9.25</x:v>
      </x:c>
      <x:c r="J3097" t="str">
        <x:v>Worked</x:v>
      </x:c>
      <x:c r="K3097" t="str">
        <x:v>Employee 103089; home branch Birmingham; assigned role Operative Porter | Deployment branch: Birmingham | Actual role: Operative Porter | Jobs: 390743B | Customers: West Midlands Police - Facilities | Actual hours: 9.2; source records: 1</x:v>
      </x:c>
      <x:c r="L3097" t="str">
        <x:v>Include</x:v>
      </x:c>
      <x:c r="M3097"/>
      <x:c r="N3097"/>
    </x:row>
    <x:row r="3098">
      <x:c r="A3098" t="str">
        <x:v>Steven Baughan|2026-03-27</x:v>
      </x:c>
      <x:c r="B3098" s="888" t="n">
        <x:v>46108</x:v>
      </x:c>
      <x:c r="C3098" t="str">
        <x:v>Steven Baughan</x:v>
      </x:c>
      <x:c r="D3098" t="str">
        <x:v>Permanent</x:v>
      </x:c>
      <x:c r="E3098" t="str">
        <x:v>Birmingham</x:v>
      </x:c>
      <x:c r="F3098" t="str">
        <x:v>Operative Porter</x:v>
      </x:c>
      <x:c r="G3098" t="str">
        <x:v>400158B</x:v>
      </x:c>
      <x:c r="H3098" t="str">
        <x:v>West Midlands Police</x:v>
      </x:c>
      <x:c r="I3098" s="22" t="n">
        <x:v>8</x:v>
      </x:c>
      <x:c r="J3098" t="str">
        <x:v>Worked</x:v>
      </x:c>
      <x:c r="K3098" t="str">
        <x:v>Employee 103089; home branch Birmingham; assigned role Operative Porter | Deployment branch: Birmingham | Actual role: Operative Porter | Jobs: 400158B | Customers: West Midlands Police | Actual hours: 8.0; source records: 1</x:v>
      </x:c>
      <x:c r="L3098" t="str">
        <x:v>Include</x:v>
      </x:c>
      <x:c r="M3098"/>
      <x:c r="N3098"/>
    </x:row>
    <x:row r="3099">
      <x:c r="A3099" t="str">
        <x:v>Steven Baughan|2026-03-28</x:v>
      </x:c>
      <x:c r="B3099" s="888" t="n">
        <x:v>46109</x:v>
      </x:c>
      <x:c r="C3099" t="str">
        <x:v>Steven Baughan</x:v>
      </x:c>
      <x:c r="D3099" t="str">
        <x:v>Permanent</x:v>
      </x:c>
      <x:c r="E3099" t="str">
        <x:v>Birmingham</x:v>
      </x:c>
      <x:c r="F3099" t="str">
        <x:v>Operative Porter</x:v>
      </x:c>
      <x:c r="G3099" t="str">
        <x:v>399577</x:v>
      </x:c>
      <x:c r="H3099" t="str">
        <x:v>Forresters IP LLP</x:v>
      </x:c>
      <x:c r="I3099" s="22" t="n">
        <x:v>6.75</x:v>
      </x:c>
      <x:c r="J3099" t="str">
        <x:v>Worked</x:v>
      </x:c>
      <x:c r="K3099" t="str">
        <x:v>Employee 103089; home branch Birmingham; assigned role Operative Porter | Deployment branch: Birmingham | Actual role: Operative Porter | Jobs: 399577 | Customers: Forresters IP LLP | Actual hours: 6.8; source records: 1</x:v>
      </x:c>
      <x:c r="L3099" t="str">
        <x:v>Include</x:v>
      </x:c>
      <x:c r="M3099"/>
      <x:c r="N3099"/>
    </x:row>
    <x:row r="3100">
      <x:c r="A3100" t="str">
        <x:v>Steven Baughan|2026-03-30</x:v>
      </x:c>
      <x:c r="B3100" s="888" t="n">
        <x:v>46111</x:v>
      </x:c>
      <x:c r="C3100" t="str">
        <x:v>Steven Baughan</x:v>
      </x:c>
      <x:c r="D3100" t="str">
        <x:v>Permanent</x:v>
      </x:c>
      <x:c r="E3100" t="str">
        <x:v>Birmingham</x:v>
      </x:c>
      <x:c r="F3100" t="str">
        <x:v>Operative Porter</x:v>
      </x:c>
      <x:c r="G3100" t="str">
        <x:v>390743C</x:v>
      </x:c>
      <x:c r="H3100" t="str">
        <x:v>West Midlands Police - Facilities</x:v>
      </x:c>
      <x:c r="I3100" s="22" t="n">
        <x:v>9.25</x:v>
      </x:c>
      <x:c r="J3100" t="str">
        <x:v>Worked</x:v>
      </x:c>
      <x:c r="K3100" t="str">
        <x:v>Employee 103089; home branch Birmingham; assigned role Operative Porter | Deployment branch: Birmingham | Actual role: Operative Porter | Jobs: 390743C | Customers: West Midlands Police - Facilities | Actual hours: 9.2; source records: 1</x:v>
      </x:c>
      <x:c r="L3100" t="str">
        <x:v>Include</x:v>
      </x:c>
      <x:c r="M3100"/>
      <x:c r="N3100"/>
    </x:row>
    <x:row r="3101">
      <x:c r="A3101" t="str">
        <x:v>Steven Baughan|2026-03-31</x:v>
      </x:c>
      <x:c r="B3101" s="888" t="n">
        <x:v>46112</x:v>
      </x:c>
      <x:c r="C3101" t="str">
        <x:v>Steven Baughan</x:v>
      </x:c>
      <x:c r="D3101" t="str">
        <x:v>Permanent</x:v>
      </x:c>
      <x:c r="E3101" t="str">
        <x:v>Birmingham</x:v>
      </x:c>
      <x:c r="F3101" t="str">
        <x:v>Operative Porter</x:v>
      </x:c>
      <x:c r="G3101" t="str">
        <x:v>399716</x:v>
      </x:c>
      <x:c r="H3101" t="str">
        <x:v>Derbyshire Constabulary</x:v>
      </x:c>
      <x:c r="I3101" s="22" t="n">
        <x:v>10.25</x:v>
      </x:c>
      <x:c r="J3101" t="str">
        <x:v>Worked</x:v>
      </x:c>
      <x:c r="K3101" t="str">
        <x:v>Employee 103089; home branch Birmingham; assigned role Operative Porter | Deployment branch: Birmingham | Actual role: Operative Porter | Jobs: 399716 | Customers: Derbyshire Constabulary | Actual hours: 10.2; source records: 1</x:v>
      </x:c>
      <x:c r="L3101" t="str">
        <x:v>Include</x:v>
      </x:c>
      <x:c r="M3101"/>
      <x:c r="N3101"/>
    </x:row>
    <x:row r="3102">
      <x:c r="A3102" t="str">
        <x:v>Steven Childs|2026-03-02</x:v>
      </x:c>
      <x:c r="B3102" s="888" t="n">
        <x:v>46083</x:v>
      </x:c>
      <x:c r="C3102" t="str">
        <x:v>Steven Childs</x:v>
      </x:c>
      <x:c r="D3102" t="str">
        <x:v>Permanent</x:v>
      </x:c>
      <x:c r="E3102" t="str">
        <x:v>Manchester</x:v>
      </x:c>
      <x:c r="F3102" t="str">
        <x:v>Operative Driver</x:v>
      </x:c>
      <x:c r="G3102" t="str">
        <x:v>394449</x:v>
      </x:c>
      <x:c r="H3102" t="str">
        <x:v>BT</x:v>
      </x:c>
      <x:c r="I3102" s="22" t="n">
        <x:v>8.5</x:v>
      </x:c>
      <x:c r="J3102" t="str">
        <x:v>Worked</x:v>
      </x:c>
      <x:c r="K3102" t="str">
        <x:v>Employee 103579; home branch Manchester; assigned role Operative Driver | Deployment branch: Manchester | Actual role: Operative Porter | Jobs: 394449 | Customers: BT | Actual hours: 8.5; source records: 1</x:v>
      </x:c>
      <x:c r="L3102" t="str">
        <x:v>Include</x:v>
      </x:c>
      <x:c r="M3102"/>
      <x:c r="N3102"/>
    </x:row>
    <x:row r="3103">
      <x:c r="A3103" t="str">
        <x:v>Steven Childs|2026-03-03</x:v>
      </x:c>
      <x:c r="B3103" s="888" t="n">
        <x:v>46084</x:v>
      </x:c>
      <x:c r="C3103" t="str">
        <x:v>Steven Childs</x:v>
      </x:c>
      <x:c r="D3103" t="str">
        <x:v>Permanent</x:v>
      </x:c>
      <x:c r="E3103" t="str">
        <x:v>Manchester</x:v>
      </x:c>
      <x:c r="F3103" t="str">
        <x:v>Operative Driver</x:v>
      </x:c>
      <x:c r="G3103" t="str">
        <x:v>394449</x:v>
      </x:c>
      <x:c r="H3103" t="str">
        <x:v>BT</x:v>
      </x:c>
      <x:c r="I3103" s="22" t="n">
        <x:v>9</x:v>
      </x:c>
      <x:c r="J3103" t="str">
        <x:v>Worked</x:v>
      </x:c>
      <x:c r="K3103" t="str">
        <x:v>Employee 103579; home branch Manchester; assigned role Operative Driver | Deployment branch: Manchester | Actual role: Operative Porter | Jobs: 394449 | Customers: BT | Actual hours: 9.0; source records: 1</x:v>
      </x:c>
      <x:c r="L3103" t="str">
        <x:v>Include</x:v>
      </x:c>
      <x:c r="M3103"/>
      <x:c r="N3103"/>
    </x:row>
    <x:row r="3104">
      <x:c r="A3104" t="str">
        <x:v>Steven Childs|2026-03-04</x:v>
      </x:c>
      <x:c r="B3104" s="888" t="n">
        <x:v>46085</x:v>
      </x:c>
      <x:c r="C3104" t="str">
        <x:v>Steven Childs</x:v>
      </x:c>
      <x:c r="D3104" t="str">
        <x:v>Permanent</x:v>
      </x:c>
      <x:c r="E3104" t="str">
        <x:v>Manchester</x:v>
      </x:c>
      <x:c r="F3104" t="str">
        <x:v>Operative Driver</x:v>
      </x:c>
      <x:c r="G3104" t="str">
        <x:v>394449</x:v>
      </x:c>
      <x:c r="H3104" t="str">
        <x:v>BT</x:v>
      </x:c>
      <x:c r="I3104" s="22" t="n">
        <x:v>9</x:v>
      </x:c>
      <x:c r="J3104" t="str">
        <x:v>Worked</x:v>
      </x:c>
      <x:c r="K3104" t="str">
        <x:v>Employee 103579; home branch Manchester; assigned role Operative Driver | Deployment branch: Manchester | Actual role: Operative Porter | Jobs: 394449 | Customers: BT | Actual hours: 9.0; source records: 1</x:v>
      </x:c>
      <x:c r="L3104" t="str">
        <x:v>Include</x:v>
      </x:c>
      <x:c r="M3104"/>
      <x:c r="N3104"/>
    </x:row>
    <x:row r="3105">
      <x:c r="A3105" t="str">
        <x:v>Steven Childs|2026-03-05</x:v>
      </x:c>
      <x:c r="B3105" s="888" t="n">
        <x:v>46086</x:v>
      </x:c>
      <x:c r="C3105" t="str">
        <x:v>Steven Childs</x:v>
      </x:c>
      <x:c r="D3105" t="str">
        <x:v>Permanent</x:v>
      </x:c>
      <x:c r="E3105" t="str">
        <x:v>Manchester</x:v>
      </x:c>
      <x:c r="F3105" t="str">
        <x:v>Operative Driver</x:v>
      </x:c>
      <x:c r="G3105" t="str">
        <x:v>394449, 400781</x:v>
      </x:c>
      <x:c r="H3105" t="str">
        <x:v>BT; The Bread and Butter Thing</x:v>
      </x:c>
      <x:c r="I3105" s="22" t="n">
        <x:v>13.5</x:v>
      </x:c>
      <x:c r="J3105" t="str">
        <x:v>Worked — 2 records</x:v>
      </x:c>
      <x:c r="K3105" t="str">
        <x:v>Employee 103579; home branch Manchester; assigned role Operative Driver | Deployment branch: Manchester | Actual role: Operative Driver, Operative Porter | Jobs: 394449, 400781 | Customers: BT; The Bread and Butter Thing | Actual hours: 13.5; source records: 2</x:v>
      </x:c>
      <x:c r="L3105" t="str">
        <x:v>Include</x:v>
      </x:c>
      <x:c r="M3105"/>
      <x:c r="N3105"/>
    </x:row>
    <x:row r="3106">
      <x:c r="A3106" t="str">
        <x:v>Steven Childs|2026-03-06</x:v>
      </x:c>
      <x:c r="B3106" s="888" t="n">
        <x:v>46087</x:v>
      </x:c>
      <x:c r="C3106" t="str">
        <x:v>Steven Childs</x:v>
      </x:c>
      <x:c r="D3106" t="str">
        <x:v>Permanent</x:v>
      </x:c>
      <x:c r="E3106" t="str">
        <x:v>Manchester</x:v>
      </x:c>
      <x:c r="F3106" t="str">
        <x:v>Operative Driver</x:v>
      </x:c>
      <x:c r="G3106" t="str">
        <x:v>398317B, 400423</x:v>
      </x:c>
      <x:c r="H3106" t="str">
        <x:v>Restore Harrow Green; University of Manchester</x:v>
      </x:c>
      <x:c r="I3106" s="22" t="n">
        <x:v>8</x:v>
      </x:c>
      <x:c r="J3106" t="str">
        <x:v>Worked — 2 records</x:v>
      </x:c>
      <x:c r="K3106" t="str">
        <x:v>Employee 103579; home branch Manchester; assigned role Operative Driver | Deployment branch: Manchester | Actual role: Operative Driver | Jobs: 398317B, 400423 | Customers: Restore Harrow Green; University of Manchester | Actual hours: 8.0; source records: 2</x:v>
      </x:c>
      <x:c r="L3106" t="str">
        <x:v>Include</x:v>
      </x:c>
      <x:c r="M3106"/>
      <x:c r="N3106"/>
    </x:row>
    <x:row r="3107">
      <x:c r="A3107" t="str">
        <x:v>Steven Childs|2026-03-09</x:v>
      </x:c>
      <x:c r="B3107" s="888" t="n">
        <x:v>46090</x:v>
      </x:c>
      <x:c r="C3107" t="str">
        <x:v>Steven Childs</x:v>
      </x:c>
      <x:c r="D3107" t="str">
        <x:v>Permanent</x:v>
      </x:c>
      <x:c r="E3107" t="str">
        <x:v>Manchester</x:v>
      </x:c>
      <x:c r="F3107" t="str">
        <x:v>Operative Driver</x:v>
      </x:c>
      <x:c r="G3107" t="str">
        <x:v>400423</x:v>
      </x:c>
      <x:c r="H3107" t="str">
        <x:v>University of Manchester</x:v>
      </x:c>
      <x:c r="I3107" s="22" t="n">
        <x:v>8.5</x:v>
      </x:c>
      <x:c r="J3107" t="str">
        <x:v>Worked</x:v>
      </x:c>
      <x:c r="K3107" t="str">
        <x:v>Employee 103579; home branch Manchester; assigned role Operative Driver | Deployment branch: Manchester | Actual role: Operative Driver | Jobs: 400423 | Customers: University of Manchester | Actual hours: 8.5; source records: 1</x:v>
      </x:c>
      <x:c r="L3107" t="str">
        <x:v>Include</x:v>
      </x:c>
      <x:c r="M3107"/>
      <x:c r="N3107"/>
    </x:row>
    <x:row r="3108">
      <x:c r="A3108" t="str">
        <x:v>Steven Childs|2026-03-10</x:v>
      </x:c>
      <x:c r="B3108" s="888" t="n">
        <x:v>46091</x:v>
      </x:c>
      <x:c r="C3108" t="str">
        <x:v>Steven Childs</x:v>
      </x:c>
      <x:c r="D3108" t="str">
        <x:v>Permanent</x:v>
      </x:c>
      <x:c r="E3108" t="str">
        <x:v>Manchester</x:v>
      </x:c>
      <x:c r="F3108" t="str">
        <x:v>Operative Driver</x:v>
      </x:c>
      <x:c r="G3108" t="str">
        <x:v>400667</x:v>
      </x:c>
      <x:c r="H3108" t="str">
        <x:v>CBRE/NCC Services Ltd</x:v>
      </x:c>
      <x:c r="I3108" s="22" t="n">
        <x:v>8.25</x:v>
      </x:c>
      <x:c r="J3108" t="str">
        <x:v>Worked</x:v>
      </x:c>
      <x:c r="K3108" t="str">
        <x:v>Employee 103579; home branch Manchester; assigned role Operative Driver | Deployment branch: Manchester | Actual role: Operative Driver | Jobs: 400667 | Customers: CBRE/NCC Services Ltd | Actual hours: 8.2; source records: 1</x:v>
      </x:c>
      <x:c r="L3108" t="str">
        <x:v>Include</x:v>
      </x:c>
      <x:c r="M3108"/>
      <x:c r="N3108"/>
    </x:row>
    <x:row r="3109">
      <x:c r="A3109" t="str">
        <x:v>Steven Childs|2026-03-11</x:v>
      </x:c>
      <x:c r="B3109" s="888" t="n">
        <x:v>46092</x:v>
      </x:c>
      <x:c r="C3109" t="str">
        <x:v>Steven Childs</x:v>
      </x:c>
      <x:c r="D3109" t="str">
        <x:v>Permanent</x:v>
      </x:c>
      <x:c r="E3109" t="str">
        <x:v>Manchester</x:v>
      </x:c>
      <x:c r="F3109" t="str">
        <x:v>Operative Driver</x:v>
      </x:c>
      <x:c r="G3109" t="str">
        <x:v>398317B</x:v>
      </x:c>
      <x:c r="H3109" t="str">
        <x:v>Restore Harrow Green</x:v>
      </x:c>
      <x:c r="I3109" s="22" t="n">
        <x:v>9</x:v>
      </x:c>
      <x:c r="J3109" t="str">
        <x:v>Worked</x:v>
      </x:c>
      <x:c r="K3109" t="str">
        <x:v>Employee 103579; home branch Manchester; assigned role Operative Driver | Deployment branch: Manchester | Actual role: Operative Driver | Jobs: 398317B | Customers: Restore Harrow Green | Actual hours: 9.0; source records: 1</x:v>
      </x:c>
      <x:c r="L3109" t="str">
        <x:v>Include</x:v>
      </x:c>
      <x:c r="M3109"/>
      <x:c r="N3109"/>
    </x:row>
    <x:row r="3110">
      <x:c r="A3110" t="str">
        <x:v>Steven Childs|2026-03-12</x:v>
      </x:c>
      <x:c r="B3110" s="888" t="n">
        <x:v>46093</x:v>
      </x:c>
      <x:c r="C3110" t="str">
        <x:v>Steven Childs</x:v>
      </x:c>
      <x:c r="D3110" t="str">
        <x:v>Permanent</x:v>
      </x:c>
      <x:c r="E3110" t="str">
        <x:v>Manchester</x:v>
      </x:c>
      <x:c r="F3110" t="str">
        <x:v>Operative Driver</x:v>
      </x:c>
      <x:c r="G3110" t="str">
        <x:v>400944</x:v>
      </x:c>
      <x:c r="H3110" t="str">
        <x:v>Iris Project Solutions Ltd (Mark Black)</x:v>
      </x:c>
      <x:c r="I3110" s="22" t="n">
        <x:v>6.75</x:v>
      </x:c>
      <x:c r="J3110" t="str">
        <x:v>Worked</x:v>
      </x:c>
      <x:c r="K3110" t="str">
        <x:v>Employee 103579; home branch Manchester; assigned role Operative Driver | Deployment branch: Leeds | Actual role: Operative Porter | Jobs: 400944 | Customers: Iris Project Solutions Ltd (Mark Black) | Actual hours: 6.8; source records: 1</x:v>
      </x:c>
      <x:c r="L3110" t="str">
        <x:v>Include</x:v>
      </x:c>
      <x:c r="M3110"/>
      <x:c r="N3110"/>
    </x:row>
    <x:row r="3111">
      <x:c r="A3111" t="str">
        <x:v>Steven Childs|2026-03-13</x:v>
      </x:c>
      <x:c r="B3111" s="888" t="n">
        <x:v>46094</x:v>
      </x:c>
      <x:c r="C3111" t="str">
        <x:v>Steven Childs</x:v>
      </x:c>
      <x:c r="D3111" t="str">
        <x:v>Permanent</x:v>
      </x:c>
      <x:c r="E3111" t="str">
        <x:v>Manchester</x:v>
      </x:c>
      <x:c r="F3111" t="str">
        <x:v>Operative Driver</x:v>
      </x:c>
      <x:c r="G3111"/>
      <x:c r="H3111"/>
      <x:c r="I3111" s="22" t="n">
        <x:v>0</x:v>
      </x:c>
      <x:c r="J3111" t="str">
        <x:v>Annual leave</x:v>
      </x:c>
      <x:c r="K3111" t="str">
        <x:v>Employee 103579; home branch Manchester; assigned role Operative Driver | Leave: Annual Leave (Hours) | Leave calendar basis: Variable-pattern period</x:v>
      </x:c>
      <x:c r="L3111" t="str">
        <x:v>Include</x:v>
      </x:c>
      <x:c r="M3111"/>
      <x:c r="N3111"/>
    </x:row>
    <x:row r="3112">
      <x:c r="A3112" t="str">
        <x:v>Steven Childs|2026-03-16</x:v>
      </x:c>
      <x:c r="B3112" s="888" t="n">
        <x:v>46097</x:v>
      </x:c>
      <x:c r="C3112" t="str">
        <x:v>Steven Childs</x:v>
      </x:c>
      <x:c r="D3112" t="str">
        <x:v>Permanent</x:v>
      </x:c>
      <x:c r="E3112" t="str">
        <x:v>Manchester</x:v>
      </x:c>
      <x:c r="F3112" t="str">
        <x:v>Operative Driver</x:v>
      </x:c>
      <x:c r="G3112" t="str">
        <x:v>400393</x:v>
      </x:c>
      <x:c r="H3112" t="str">
        <x:v>Kirklees Council - Michael Turner</x:v>
      </x:c>
      <x:c r="I3112" s="22" t="n">
        <x:v>7.5</x:v>
      </x:c>
      <x:c r="J3112" t="str">
        <x:v>Worked</x:v>
      </x:c>
      <x:c r="K3112" t="str">
        <x:v>Employee 103579; home branch Manchester; assigned role Operative Driver | Deployment branch: Leeds | Actual role: Operative Driver | Jobs: 400393 | Customers: Kirklees Council - Michael Turner | Actual hours: 7.5; source records: 1</x:v>
      </x:c>
      <x:c r="L3112" t="str">
        <x:v>Include</x:v>
      </x:c>
      <x:c r="M3112"/>
      <x:c r="N3112"/>
    </x:row>
    <x:row r="3113">
      <x:c r="A3113" t="str">
        <x:v>Steven Childs|2026-03-17</x:v>
      </x:c>
      <x:c r="B3113" s="888" t="n">
        <x:v>46098</x:v>
      </x:c>
      <x:c r="C3113" t="str">
        <x:v>Steven Childs</x:v>
      </x:c>
      <x:c r="D3113" t="str">
        <x:v>Permanent</x:v>
      </x:c>
      <x:c r="E3113" t="str">
        <x:v>Manchester</x:v>
      </x:c>
      <x:c r="F3113" t="str">
        <x:v>Operative Driver</x:v>
      </x:c>
      <x:c r="G3113" t="str">
        <x:v>399690A, 398317B</x:v>
      </x:c>
      <x:c r="H3113" t="str">
        <x:v>Ministry of Justice; Restore Harrow Green</x:v>
      </x:c>
      <x:c r="I3113" s="22" t="n">
        <x:v>17</x:v>
      </x:c>
      <x:c r="J3113" t="str">
        <x:v>Worked — 2 records</x:v>
      </x:c>
      <x:c r="K3113" t="str">
        <x:v>Employee 103579; home branch Manchester; assigned role Operative Driver | Deployment branch: Birmingham, Manchester | Actual role: Operative Driver | Jobs: 399690A, 398317B | Customers: Ministry of Justice; Restore Harrow Green | Actual hours: 17.0; source records: 2</x:v>
      </x:c>
      <x:c r="L3113" t="str">
        <x:v>Include</x:v>
      </x:c>
      <x:c r="M3113"/>
      <x:c r="N3113"/>
    </x:row>
    <x:row r="3114">
      <x:c r="A3114" t="str">
        <x:v>Steven Childs|2026-03-18</x:v>
      </x:c>
      <x:c r="B3114" s="888" t="n">
        <x:v>46099</x:v>
      </x:c>
      <x:c r="C3114" t="str">
        <x:v>Steven Childs</x:v>
      </x:c>
      <x:c r="D3114" t="str">
        <x:v>Permanent</x:v>
      </x:c>
      <x:c r="E3114" t="str">
        <x:v>Manchester</x:v>
      </x:c>
      <x:c r="F3114" t="str">
        <x:v>Operative Driver</x:v>
      </x:c>
      <x:c r="G3114" t="str">
        <x:v>399690A, 398317B</x:v>
      </x:c>
      <x:c r="H3114" t="str">
        <x:v>Ministry of Justice; Restore Harrow Green</x:v>
      </x:c>
      <x:c r="I3114" s="22" t="n">
        <x:v>17.5</x:v>
      </x:c>
      <x:c r="J3114" t="str">
        <x:v>Worked — 2 records</x:v>
      </x:c>
      <x:c r="K3114" t="str">
        <x:v>Employee 103579; home branch Manchester; assigned role Operative Driver | Deployment branch: Birmingham, Manchester | Actual role: Operative Driver | Jobs: 399690A, 398317B | Customers: Ministry of Justice; Restore Harrow Green | Actual hours: 17.5; source records: 2</x:v>
      </x:c>
      <x:c r="L3114" t="str">
        <x:v>Include</x:v>
      </x:c>
      <x:c r="M3114"/>
      <x:c r="N3114"/>
    </x:row>
    <x:row r="3115">
      <x:c r="A3115" t="str">
        <x:v>Steven Childs|2026-03-19</x:v>
      </x:c>
      <x:c r="B3115" s="888" t="n">
        <x:v>46100</x:v>
      </x:c>
      <x:c r="C3115" t="str">
        <x:v>Steven Childs</x:v>
      </x:c>
      <x:c r="D3115" t="str">
        <x:v>Permanent</x:v>
      </x:c>
      <x:c r="E3115" t="str">
        <x:v>Manchester</x:v>
      </x:c>
      <x:c r="F3115" t="str">
        <x:v>Operative Driver</x:v>
      </x:c>
      <x:c r="G3115" t="str">
        <x:v>400935, 400737</x:v>
      </x:c>
      <x:c r="H3115" t="str">
        <x:v>HMPPS; HSBC - March 2026 Deliveries</x:v>
      </x:c>
      <x:c r="I3115" s="22" t="n">
        <x:v>10.5</x:v>
      </x:c>
      <x:c r="J3115" t="str">
        <x:v>Worked — 2 records</x:v>
      </x:c>
      <x:c r="K3115" t="str">
        <x:v>Employee 103579; home branch Manchester; assigned role Operative Driver | Deployment branch: Birmingham, Manchester | Actual role: Operative Driver | Jobs: 400935, 400737 | Customers: HMPPS; HSBC - March 2026 Deliveries | Actual hours: 10.5; source records: 2</x:v>
      </x:c>
      <x:c r="L3115" t="str">
        <x:v>Include</x:v>
      </x:c>
      <x:c r="M3115"/>
      <x:c r="N3115"/>
    </x:row>
    <x:row r="3116">
      <x:c r="A3116" t="str">
        <x:v>Steven Childs|2026-03-20</x:v>
      </x:c>
      <x:c r="B3116" s="888" t="n">
        <x:v>46101</x:v>
      </x:c>
      <x:c r="C3116" t="str">
        <x:v>Steven Childs</x:v>
      </x:c>
      <x:c r="D3116" t="str">
        <x:v>Permanent</x:v>
      </x:c>
      <x:c r="E3116" t="str">
        <x:v>Manchester</x:v>
      </x:c>
      <x:c r="F3116" t="str">
        <x:v>Operative Driver</x:v>
      </x:c>
      <x:c r="G3116" t="str">
        <x:v>374044A</x:v>
      </x:c>
      <x:c r="H3116" t="str">
        <x:v>Hurstwood Environmental Consultants</x:v>
      </x:c>
      <x:c r="I3116" s="22" t="n">
        <x:v>5</x:v>
      </x:c>
      <x:c r="J3116" t="str">
        <x:v>Worked</x:v>
      </x:c>
      <x:c r="K3116" t="str">
        <x:v>Employee 103579; home branch Manchester; assigned role Operative Driver | Deployment branch: Manchester | Actual role: Operative Driver | Jobs: 374044A | Customers: Hurstwood Environmental Consultants | Actual hours: 5.0; source records: 1</x:v>
      </x:c>
      <x:c r="L3116" t="str">
        <x:v>Include</x:v>
      </x:c>
      <x:c r="M3116"/>
      <x:c r="N3116"/>
    </x:row>
    <x:row r="3117">
      <x:c r="A3117" t="str">
        <x:v>Steven Childs|2026-03-23</x:v>
      </x:c>
      <x:c r="B3117" s="888" t="n">
        <x:v>46104</x:v>
      </x:c>
      <x:c r="C3117" t="str">
        <x:v>Steven Childs</x:v>
      </x:c>
      <x:c r="D3117" t="str">
        <x:v>Permanent</x:v>
      </x:c>
      <x:c r="E3117" t="str">
        <x:v>Manchester</x:v>
      </x:c>
      <x:c r="F3117" t="str">
        <x:v>Operative Driver</x:v>
      </x:c>
      <x:c r="G3117" t="str">
        <x:v>399751, 398317B</x:v>
      </x:c>
      <x:c r="H3117" t="str">
        <x:v>Kirklees Council - Miss Kidson; Restore Harrow Green</x:v>
      </x:c>
      <x:c r="I3117" s="22" t="n">
        <x:v>13.5</x:v>
      </x:c>
      <x:c r="J3117" t="str">
        <x:v>Worked — 2 records</x:v>
      </x:c>
      <x:c r="K3117" t="str">
        <x:v>Employee 103579; home branch Manchester; assigned role Operative Driver | Deployment branch: Leeds, Manchester | Actual role: Operative Driver | Jobs: 399751, 398317B | Customers: Kirklees Council - Miss Kidson; Restore Harrow Green | Actual hours: 13.5; source records: 2</x:v>
      </x:c>
      <x:c r="L3117" t="str">
        <x:v>Include</x:v>
      </x:c>
      <x:c r="M3117"/>
      <x:c r="N3117"/>
    </x:row>
    <x:row r="3118">
      <x:c r="A3118" t="str">
        <x:v>Steven Childs|2026-03-24</x:v>
      </x:c>
      <x:c r="B3118" s="888" t="n">
        <x:v>46105</x:v>
      </x:c>
      <x:c r="C3118" t="str">
        <x:v>Steven Childs</x:v>
      </x:c>
      <x:c r="D3118" t="str">
        <x:v>Permanent</x:v>
      </x:c>
      <x:c r="E3118" t="str">
        <x:v>Manchester</x:v>
      </x:c>
      <x:c r="F3118" t="str">
        <x:v>Operative Driver</x:v>
      </x:c>
      <x:c r="G3118" t="str">
        <x:v>399649</x:v>
      </x:c>
      <x:c r="H3118" t="str">
        <x:v>University of Liverpool</x:v>
      </x:c>
      <x:c r="I3118" s="22" t="n">
        <x:v>9</x:v>
      </x:c>
      <x:c r="J3118" t="str">
        <x:v>Worked</x:v>
      </x:c>
      <x:c r="K3118" t="str">
        <x:v>Employee 103579; home branch Manchester; assigned role Operative Driver | Deployment branch: Manchester | Actual role: Operative Driver | Jobs: 399649 | Customers: University of Liverpool | Actual hours: 9.0; source records: 1</x:v>
      </x:c>
      <x:c r="L3118" t="str">
        <x:v>Include</x:v>
      </x:c>
      <x:c r="M3118"/>
      <x:c r="N3118"/>
    </x:row>
    <x:row r="3119">
      <x:c r="A3119" t="str">
        <x:v>Steven Childs|2026-03-25</x:v>
      </x:c>
      <x:c r="B3119" s="888" t="n">
        <x:v>46106</x:v>
      </x:c>
      <x:c r="C3119" t="str">
        <x:v>Steven Childs</x:v>
      </x:c>
      <x:c r="D3119" t="str">
        <x:v>Permanent</x:v>
      </x:c>
      <x:c r="E3119" t="str">
        <x:v>Manchester</x:v>
      </x:c>
      <x:c r="F3119" t="str">
        <x:v>Operative Driver</x:v>
      </x:c>
      <x:c r="G3119" t="str">
        <x:v>399649</x:v>
      </x:c>
      <x:c r="H3119" t="str">
        <x:v>University of Liverpool</x:v>
      </x:c>
      <x:c r="I3119" s="22" t="n">
        <x:v>9.5</x:v>
      </x:c>
      <x:c r="J3119" t="str">
        <x:v>Worked</x:v>
      </x:c>
      <x:c r="K3119" t="str">
        <x:v>Employee 103579; home branch Manchester; assigned role Operative Driver | Deployment branch: Manchester | Actual role: Operative Driver | Jobs: 399649 | Customers: University of Liverpool | Actual hours: 9.5; source records: 1</x:v>
      </x:c>
      <x:c r="L3119" t="str">
        <x:v>Include</x:v>
      </x:c>
      <x:c r="M3119"/>
      <x:c r="N3119"/>
    </x:row>
    <x:row r="3120">
      <x:c r="A3120" t="str">
        <x:v>Steven Childs|2026-03-26</x:v>
      </x:c>
      <x:c r="B3120" s="888" t="n">
        <x:v>46107</x:v>
      </x:c>
      <x:c r="C3120" t="str">
        <x:v>Steven Childs</x:v>
      </x:c>
      <x:c r="D3120" t="str">
        <x:v>Permanent</x:v>
      </x:c>
      <x:c r="E3120" t="str">
        <x:v>Manchester</x:v>
      </x:c>
      <x:c r="F3120" t="str">
        <x:v>Operative Driver</x:v>
      </x:c>
      <x:c r="G3120" t="str">
        <x:v>399649</x:v>
      </x:c>
      <x:c r="H3120" t="str">
        <x:v>University of Liverpool</x:v>
      </x:c>
      <x:c r="I3120" s="22" t="n">
        <x:v>9</x:v>
      </x:c>
      <x:c r="J3120" t="str">
        <x:v>Worked</x:v>
      </x:c>
      <x:c r="K3120" t="str">
        <x:v>Employee 103579; home branch Manchester; assigned role Operative Driver | Deployment branch: Manchester | Actual role: Operative Driver | Jobs: 399649 | Customers: University of Liverpool | Actual hours: 9.0; source records: 1</x:v>
      </x:c>
      <x:c r="L3120" t="str">
        <x:v>Include</x:v>
      </x:c>
      <x:c r="M3120"/>
      <x:c r="N3120"/>
    </x:row>
    <x:row r="3121">
      <x:c r="A3121" t="str">
        <x:v>Steven Childs|2026-03-27</x:v>
      </x:c>
      <x:c r="B3121" s="888" t="n">
        <x:v>46108</x:v>
      </x:c>
      <x:c r="C3121" t="str">
        <x:v>Steven Childs</x:v>
      </x:c>
      <x:c r="D3121" t="str">
        <x:v>Permanent</x:v>
      </x:c>
      <x:c r="E3121" t="str">
        <x:v>Manchester</x:v>
      </x:c>
      <x:c r="F3121" t="str">
        <x:v>Operative Driver</x:v>
      </x:c>
      <x:c r="G3121" t="str">
        <x:v>399649</x:v>
      </x:c>
      <x:c r="H3121" t="str">
        <x:v>University of Liverpool</x:v>
      </x:c>
      <x:c r="I3121" s="22" t="n">
        <x:v>9.5</x:v>
      </x:c>
      <x:c r="J3121" t="str">
        <x:v>Worked</x:v>
      </x:c>
      <x:c r="K3121" t="str">
        <x:v>Employee 103579; home branch Manchester; assigned role Operative Driver | Deployment branch: Manchester | Actual role: Operative Driver | Jobs: 399649 | Customers: University of Liverpool | Actual hours: 9.5; source records: 1</x:v>
      </x:c>
      <x:c r="L3121" t="str">
        <x:v>Include</x:v>
      </x:c>
      <x:c r="M3121"/>
      <x:c r="N3121"/>
    </x:row>
    <x:row r="3122">
      <x:c r="A3122" t="str">
        <x:v>Steven Childs|2026-03-30</x:v>
      </x:c>
      <x:c r="B3122" s="888" t="n">
        <x:v>46111</x:v>
      </x:c>
      <x:c r="C3122" t="str">
        <x:v>Steven Childs</x:v>
      </x:c>
      <x:c r="D3122" t="str">
        <x:v>Permanent</x:v>
      </x:c>
      <x:c r="E3122" t="str">
        <x:v>Manchester</x:v>
      </x:c>
      <x:c r="F3122" t="str">
        <x:v>Operative Driver</x:v>
      </x:c>
      <x:c r="G3122" t="str">
        <x:v>398317B</x:v>
      </x:c>
      <x:c r="H3122" t="str">
        <x:v>Restore Harrow Green</x:v>
      </x:c>
      <x:c r="I3122" s="22" t="n">
        <x:v>5</x:v>
      </x:c>
      <x:c r="J3122" t="str">
        <x:v>Worked</x:v>
      </x:c>
      <x:c r="K3122" t="str">
        <x:v>Employee 103579; home branch Manchester; assigned role Operative Driver | Deployment branch: Manchester | Actual role: Operative Driver | Jobs: 398317B | Customers: Restore Harrow Green | Actual hours: 5.0; source records: 1</x:v>
      </x:c>
      <x:c r="L3122" t="str">
        <x:v>Include</x:v>
      </x:c>
      <x:c r="M3122"/>
      <x:c r="N3122"/>
    </x:row>
    <x:row r="3123">
      <x:c r="A3123" t="str">
        <x:v>Steven Childs|2026-03-31</x:v>
      </x:c>
      <x:c r="B3123" s="888" t="n">
        <x:v>46112</x:v>
      </x:c>
      <x:c r="C3123" t="str">
        <x:v>Steven Childs</x:v>
      </x:c>
      <x:c r="D3123" t="str">
        <x:v>Permanent</x:v>
      </x:c>
      <x:c r="E3123" t="str">
        <x:v>Manchester</x:v>
      </x:c>
      <x:c r="F3123" t="str">
        <x:v>Operative Driver</x:v>
      </x:c>
      <x:c r="G3123" t="str">
        <x:v>398317B</x:v>
      </x:c>
      <x:c r="H3123" t="str">
        <x:v>Restore Harrow Green</x:v>
      </x:c>
      <x:c r="I3123" s="22" t="n">
        <x:v>10.5</x:v>
      </x:c>
      <x:c r="J3123" t="str">
        <x:v>Worked</x:v>
      </x:c>
      <x:c r="K3123" t="str">
        <x:v>Employee 103579; home branch Manchester; assigned role Operative Driver | Deployment branch: Manchester | Actual role: Operative Driver | Jobs: 398317B | Customers: Restore Harrow Green | Actual hours: 10.5; source records: 1</x:v>
      </x:c>
      <x:c r="L3123" t="str">
        <x:v>Include</x:v>
      </x:c>
      <x:c r="M3123"/>
      <x:c r="N3123"/>
    </x:row>
    <x:row r="3124">
      <x:c r="A3124" t="str">
        <x:v>Steven Currie|2026-03-03</x:v>
      </x:c>
      <x:c r="B3124" s="888" t="n">
        <x:v>46084</x:v>
      </x:c>
      <x:c r="C3124" t="str">
        <x:v>Steven Currie</x:v>
      </x:c>
      <x:c r="D3124" t="str">
        <x:v>Permanent</x:v>
      </x:c>
      <x:c r="E3124" t="str">
        <x:v>Cambridge</x:v>
      </x:c>
      <x:c r="F3124" t="str">
        <x:v>Operative Driver</x:v>
      </x:c>
      <x:c r="G3124" t="str">
        <x:v>398255</x:v>
      </x:c>
      <x:c r="H3124" t="str">
        <x:v>East &amp; North Hertfordshire NHS Trust</x:v>
      </x:c>
      <x:c r="I3124" s="22" t="n">
        <x:v>8</x:v>
      </x:c>
      <x:c r="J3124" t="str">
        <x:v>Worked</x:v>
      </x:c>
      <x:c r="K3124" t="str">
        <x:v>Employee 103237; home branch Cambridge; assigned role Operative Driver | Deployment branch: Cambridge | Actual role: Operative Porter | Jobs: 398255 | Customers: East &amp; North Hertfordshire NHS Trust | Actual hours: 8.0; source records: 1</x:v>
      </x:c>
      <x:c r="L3124" t="str">
        <x:v>Include</x:v>
      </x:c>
      <x:c r="M3124"/>
      <x:c r="N3124"/>
    </x:row>
    <x:row r="3125">
      <x:c r="A3125" t="str">
        <x:v>Steven Currie|2026-03-04</x:v>
      </x:c>
      <x:c r="B3125" s="888" t="n">
        <x:v>46085</x:v>
      </x:c>
      <x:c r="C3125" t="str">
        <x:v>Steven Currie</x:v>
      </x:c>
      <x:c r="D3125" t="str">
        <x:v>Permanent</x:v>
      </x:c>
      <x:c r="E3125" t="str">
        <x:v>Cambridge</x:v>
      </x:c>
      <x:c r="F3125" t="str">
        <x:v>Operative Driver</x:v>
      </x:c>
      <x:c r="G3125" t="str">
        <x:v>394877</x:v>
      </x:c>
      <x:c r="H3125" t="str">
        <x:v>Biopharma  - (GSK )</x:v>
      </x:c>
      <x:c r="I3125" s="22" t="n">
        <x:v>8.5</x:v>
      </x:c>
      <x:c r="J3125" t="str">
        <x:v>Worked</x:v>
      </x:c>
      <x:c r="K3125" t="str">
        <x:v>Employee 103237; home branch Cambridge; assigned role Operative Driver | Deployment branch: Cambridge | Actual role: Operative Porter | Jobs: 394877 | Customers: Biopharma  - (GSK ) | Actual hours: 8.5; source records: 1</x:v>
      </x:c>
      <x:c r="L3125" t="str">
        <x:v>Include</x:v>
      </x:c>
      <x:c r="M3125"/>
      <x:c r="N3125"/>
    </x:row>
    <x:row r="3126">
      <x:c r="A3126" t="str">
        <x:v>Steven Currie|2026-03-06</x:v>
      </x:c>
      <x:c r="B3126" s="888" t="n">
        <x:v>46087</x:v>
      </x:c>
      <x:c r="C3126" t="str">
        <x:v>Steven Currie</x:v>
      </x:c>
      <x:c r="D3126" t="str">
        <x:v>Permanent</x:v>
      </x:c>
      <x:c r="E3126" t="str">
        <x:v>Cambridge</x:v>
      </x:c>
      <x:c r="F3126" t="str">
        <x:v>Operative Driver</x:v>
      </x:c>
      <x:c r="G3126" t="str">
        <x:v>398255</x:v>
      </x:c>
      <x:c r="H3126" t="str">
        <x:v>East &amp; North Hertfordshire NHS Trust</x:v>
      </x:c>
      <x:c r="I3126" s="22" t="n">
        <x:v>8</x:v>
      </x:c>
      <x:c r="J3126" t="str">
        <x:v>Worked</x:v>
      </x:c>
      <x:c r="K3126" t="str">
        <x:v>Employee 103237; home branch Cambridge; assigned role Operative Driver | Deployment branch: Cambridge | Actual role: Operative Porter | Jobs: 398255 | Customers: East &amp; North Hertfordshire NHS Trust | Actual hours: 8.0; source records: 1</x:v>
      </x:c>
      <x:c r="L3126" t="str">
        <x:v>Include</x:v>
      </x:c>
      <x:c r="M3126"/>
      <x:c r="N3126"/>
    </x:row>
    <x:row r="3127">
      <x:c r="A3127" t="str">
        <x:v>Steven Currie|2026-03-09</x:v>
      </x:c>
      <x:c r="B3127" s="888" t="n">
        <x:v>46090</x:v>
      </x:c>
      <x:c r="C3127" t="str">
        <x:v>Steven Currie</x:v>
      </x:c>
      <x:c r="D3127" t="str">
        <x:v>Permanent</x:v>
      </x:c>
      <x:c r="E3127" t="str">
        <x:v>Cambridge</x:v>
      </x:c>
      <x:c r="F3127" t="str">
        <x:v>Operative Driver</x:v>
      </x:c>
      <x:c r="G3127" t="str">
        <x:v>400520</x:v>
      </x:c>
      <x:c r="H3127" t="str">
        <x:v>Anglian Water</x:v>
      </x:c>
      <x:c r="I3127" s="22" t="n">
        <x:v>11.5</x:v>
      </x:c>
      <x:c r="J3127" t="str">
        <x:v>Worked</x:v>
      </x:c>
      <x:c r="K3127" t="str">
        <x:v>Employee 103237; home branch Cambridge; assigned role Operative Driver | Deployment branch: Cambridge | Actual role: Operative Driver | Jobs: 400520 | Customers: Anglian Water | Actual hours: 11.5; source records: 1</x:v>
      </x:c>
      <x:c r="L3127" t="str">
        <x:v>Include</x:v>
      </x:c>
      <x:c r="M3127"/>
      <x:c r="N3127"/>
    </x:row>
    <x:row r="3128">
      <x:c r="A3128" t="str">
        <x:v>Steven Currie|2026-03-10</x:v>
      </x:c>
      <x:c r="B3128" s="888" t="n">
        <x:v>46091</x:v>
      </x:c>
      <x:c r="C3128" t="str">
        <x:v>Steven Currie</x:v>
      </x:c>
      <x:c r="D3128" t="str">
        <x:v>Permanent</x:v>
      </x:c>
      <x:c r="E3128" t="str">
        <x:v>Cambridge</x:v>
      </x:c>
      <x:c r="F3128" t="str">
        <x:v>Operative Driver</x:v>
      </x:c>
      <x:c r="G3128" t="str">
        <x:v>398255</x:v>
      </x:c>
      <x:c r="H3128" t="str">
        <x:v>East &amp; North Hertfordshire NHS Trust</x:v>
      </x:c>
      <x:c r="I3128" s="22" t="n">
        <x:v>7.5</x:v>
      </x:c>
      <x:c r="J3128" t="str">
        <x:v>Worked</x:v>
      </x:c>
      <x:c r="K3128" t="str">
        <x:v>Employee 103237; home branch Cambridge; assigned role Operative Driver | Deployment branch: Cambridge | Actual role: Operative Driver | Jobs: 398255 | Customers: East &amp; North Hertfordshire NHS Trust | Actual hours: 7.5; source records: 1</x:v>
      </x:c>
      <x:c r="L3128" t="str">
        <x:v>Include</x:v>
      </x:c>
      <x:c r="M3128"/>
      <x:c r="N3128"/>
    </x:row>
    <x:row r="3129">
      <x:c r="A3129" t="str">
        <x:v>Steven Currie|2026-03-20</x:v>
      </x:c>
      <x:c r="B3129" s="888" t="n">
        <x:v>46101</x:v>
      </x:c>
      <x:c r="C3129" t="str">
        <x:v>Steven Currie</x:v>
      </x:c>
      <x:c r="D3129" t="str">
        <x:v>Permanent</x:v>
      </x:c>
      <x:c r="E3129" t="str">
        <x:v>Cambridge</x:v>
      </x:c>
      <x:c r="F3129" t="str">
        <x:v>Operative Driver</x:v>
      </x:c>
      <x:c r="G3129"/>
      <x:c r="H3129"/>
      <x:c r="I3129" s="22" t="n">
        <x:v>0</x:v>
      </x:c>
      <x:c r="J3129" t="str">
        <x:v>Annual leave</x:v>
      </x:c>
      <x:c r="K3129" t="str">
        <x:v>Employee 103237; home branch Cambridge; assigned role Operative Driver | Leave: Annual Leave (Hours) | Leave calendar basis: Variable-pattern period</x:v>
      </x:c>
      <x:c r="L3129" t="str">
        <x:v>Include</x:v>
      </x:c>
      <x:c r="M3129"/>
      <x:c r="N3129"/>
    </x:row>
    <x:row r="3130">
      <x:c r="A3130" t="str">
        <x:v>Steven Currie|2026-03-24</x:v>
      </x:c>
      <x:c r="B3130" s="888" t="n">
        <x:v>46105</x:v>
      </x:c>
      <x:c r="C3130" t="str">
        <x:v>Steven Currie</x:v>
      </x:c>
      <x:c r="D3130" t="str">
        <x:v>Permanent</x:v>
      </x:c>
      <x:c r="E3130" t="str">
        <x:v>Cambridge</x:v>
      </x:c>
      <x:c r="F3130" t="str">
        <x:v>Operative Driver</x:v>
      </x:c>
      <x:c r="G3130" t="str">
        <x:v>398255</x:v>
      </x:c>
      <x:c r="H3130" t="str">
        <x:v>East &amp; North Hertfordshire NHS Trust</x:v>
      </x:c>
      <x:c r="I3130" s="22" t="n">
        <x:v>7.5</x:v>
      </x:c>
      <x:c r="J3130" t="str">
        <x:v>Worked</x:v>
      </x:c>
      <x:c r="K3130" t="str">
        <x:v>Employee 103237; home branch Cambridge; assigned role Operative Driver | Deployment branch: Cambridge | Actual role: Operative Porter | Jobs: 398255 | Customers: East &amp; North Hertfordshire NHS Trust | Actual hours: 7.5; source records: 1</x:v>
      </x:c>
      <x:c r="L3130" t="str">
        <x:v>Include</x:v>
      </x:c>
      <x:c r="M3130"/>
      <x:c r="N3130"/>
    </x:row>
    <x:row r="3131">
      <x:c r="A3131" t="str">
        <x:v>Steven Currie|2026-03-25</x:v>
      </x:c>
      <x:c r="B3131" s="888" t="n">
        <x:v>46106</x:v>
      </x:c>
      <x:c r="C3131" t="str">
        <x:v>Steven Currie</x:v>
      </x:c>
      <x:c r="D3131" t="str">
        <x:v>Permanent</x:v>
      </x:c>
      <x:c r="E3131" t="str">
        <x:v>Cambridge</x:v>
      </x:c>
      <x:c r="F3131" t="str">
        <x:v>Operative Driver</x:v>
      </x:c>
      <x:c r="G3131" t="str">
        <x:v>398255</x:v>
      </x:c>
      <x:c r="H3131" t="str">
        <x:v>East &amp; North Hertfordshire NHS Trust</x:v>
      </x:c>
      <x:c r="I3131" s="22" t="n">
        <x:v>8</x:v>
      </x:c>
      <x:c r="J3131" t="str">
        <x:v>Worked</x:v>
      </x:c>
      <x:c r="K3131" t="str">
        <x:v>Employee 103237; home branch Cambridge; assigned role Operative Driver | Deployment branch: Cambridge | Actual role: Operative Porter | Jobs: 398255 | Customers: East &amp; North Hertfordshire NHS Trust | Actual hours: 8.0; source records: 1</x:v>
      </x:c>
      <x:c r="L3131" t="str">
        <x:v>Include</x:v>
      </x:c>
      <x:c r="M3131"/>
      <x:c r="N3131"/>
    </x:row>
    <x:row r="3132">
      <x:c r="A3132" t="str">
        <x:v>Steven Currie|2026-03-26</x:v>
      </x:c>
      <x:c r="B3132" s="888" t="n">
        <x:v>46107</x:v>
      </x:c>
      <x:c r="C3132" t="str">
        <x:v>Steven Currie</x:v>
      </x:c>
      <x:c r="D3132" t="str">
        <x:v>Permanent</x:v>
      </x:c>
      <x:c r="E3132" t="str">
        <x:v>Cambridge</x:v>
      </x:c>
      <x:c r="F3132" t="str">
        <x:v>Operative Driver</x:v>
      </x:c>
      <x:c r="G3132" t="str">
        <x:v>398255</x:v>
      </x:c>
      <x:c r="H3132" t="str">
        <x:v>East &amp; North Hertfordshire NHS Trust</x:v>
      </x:c>
      <x:c r="I3132" s="22" t="n">
        <x:v>8</x:v>
      </x:c>
      <x:c r="J3132" t="str">
        <x:v>Worked</x:v>
      </x:c>
      <x:c r="K3132" t="str">
        <x:v>Employee 103237; home branch Cambridge; assigned role Operative Driver | Deployment branch: Cambridge | Actual role: Operative Porter | Jobs: 398255 | Customers: East &amp; North Hertfordshire NHS Trust | Actual hours: 8.0; source records: 1</x:v>
      </x:c>
      <x:c r="L3132" t="str">
        <x:v>Include</x:v>
      </x:c>
      <x:c r="M3132"/>
      <x:c r="N3132"/>
    </x:row>
    <x:row r="3133">
      <x:c r="A3133" t="str">
        <x:v>Steven Currie|2026-03-27</x:v>
      </x:c>
      <x:c r="B3133" s="888" t="n">
        <x:v>46108</x:v>
      </x:c>
      <x:c r="C3133" t="str">
        <x:v>Steven Currie</x:v>
      </x:c>
      <x:c r="D3133" t="str">
        <x:v>Permanent</x:v>
      </x:c>
      <x:c r="E3133" t="str">
        <x:v>Cambridge</x:v>
      </x:c>
      <x:c r="F3133" t="str">
        <x:v>Operative Driver</x:v>
      </x:c>
      <x:c r="G3133" t="str">
        <x:v>398255</x:v>
      </x:c>
      <x:c r="H3133" t="str">
        <x:v>East &amp; North Hertfordshire NHS Trust</x:v>
      </x:c>
      <x:c r="I3133" s="22" t="n">
        <x:v>8</x:v>
      </x:c>
      <x:c r="J3133" t="str">
        <x:v>Worked</x:v>
      </x:c>
      <x:c r="K3133" t="str">
        <x:v>Employee 103237; home branch Cambridge; assigned role Operative Driver | Deployment branch: Cambridge | Actual role: Operative Porter | Jobs: 398255 | Customers: East &amp; North Hertfordshire NHS Trust | Actual hours: 8.0; source records: 1</x:v>
      </x:c>
      <x:c r="L3133" t="str">
        <x:v>Include</x:v>
      </x:c>
      <x:c r="M3133"/>
      <x:c r="N3133"/>
    </x:row>
    <x:row r="3134">
      <x:c r="A3134" t="str">
        <x:v>Steven Currie|2026-03-31</x:v>
      </x:c>
      <x:c r="B3134" s="888" t="n">
        <x:v>46112</x:v>
      </x:c>
      <x:c r="C3134" t="str">
        <x:v>Steven Currie</x:v>
      </x:c>
      <x:c r="D3134" t="str">
        <x:v>Permanent</x:v>
      </x:c>
      <x:c r="E3134" t="str">
        <x:v>Cambridge</x:v>
      </x:c>
      <x:c r="F3134" t="str">
        <x:v>Operative Driver</x:v>
      </x:c>
      <x:c r="G3134" t="str">
        <x:v>398255</x:v>
      </x:c>
      <x:c r="H3134" t="str">
        <x:v>East &amp; North Hertfordshire NHS Trust</x:v>
      </x:c>
      <x:c r="I3134" s="22" t="n">
        <x:v>7.5</x:v>
      </x:c>
      <x:c r="J3134" t="str">
        <x:v>Worked</x:v>
      </x:c>
      <x:c r="K3134" t="str">
        <x:v>Employee 103237; home branch Cambridge; assigned role Operative Driver | Deployment branch: Cambridge | Actual role: Operative Porter | Jobs: 398255 | Customers: East &amp; North Hertfordshire NHS Trust | Actual hours: 7.5; source records: 1</x:v>
      </x:c>
      <x:c r="L3134" t="str">
        <x:v>Include</x:v>
      </x:c>
      <x:c r="M3134"/>
      <x:c r="N3134"/>
    </x:row>
    <x:row r="3135">
      <x:c r="A3135" t="str">
        <x:v>T Barry (B)|2026-03-02</x:v>
      </x:c>
      <x:c r="B3135" s="888" t="n">
        <x:v>46083</x:v>
      </x:c>
      <x:c r="C3135" t="str">
        <x:v>T Barry (B)</x:v>
      </x:c>
      <x:c r="D3135" t="str">
        <x:v>Permanent</x:v>
      </x:c>
      <x:c r="E3135" t="str">
        <x:v>Thurrock</x:v>
      </x:c>
      <x:c r="F3135" t="str">
        <x:v>Operative Skilled</x:v>
      </x:c>
      <x:c r="G3135" t="str">
        <x:v>399442</x:v>
      </x:c>
      <x:c r="H3135" t="str">
        <x:v>Apple Europe Limited</x:v>
      </x:c>
      <x:c r="I3135" s="22" t="n">
        <x:v>10.5</x:v>
      </x:c>
      <x:c r="J3135" t="str">
        <x:v>Worked</x:v>
      </x:c>
      <x:c r="K3135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35" t="str">
        <x:v>Include</x:v>
      </x:c>
      <x:c r="M3135"/>
      <x:c r="N3135"/>
    </x:row>
    <x:row r="3136">
      <x:c r="A3136" t="str">
        <x:v>T Barry (B)|2026-03-03</x:v>
      </x:c>
      <x:c r="B3136" s="888" t="n">
        <x:v>46084</x:v>
      </x:c>
      <x:c r="C3136" t="str">
        <x:v>T Barry (B)</x:v>
      </x:c>
      <x:c r="D3136" t="str">
        <x:v>Permanent</x:v>
      </x:c>
      <x:c r="E3136" t="str">
        <x:v>Thurrock</x:v>
      </x:c>
      <x:c r="F3136" t="str">
        <x:v>Operative Skilled</x:v>
      </x:c>
      <x:c r="G3136" t="str">
        <x:v>399442</x:v>
      </x:c>
      <x:c r="H3136" t="str">
        <x:v>Apple Europe Limited</x:v>
      </x:c>
      <x:c r="I3136" s="22" t="n">
        <x:v>10.5</x:v>
      </x:c>
      <x:c r="J3136" t="str">
        <x:v>Worked</x:v>
      </x:c>
      <x:c r="K3136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36" t="str">
        <x:v>Include</x:v>
      </x:c>
      <x:c r="M3136"/>
      <x:c r="N3136"/>
    </x:row>
    <x:row r="3137">
      <x:c r="A3137" t="str">
        <x:v>T Barry (B)|2026-03-04</x:v>
      </x:c>
      <x:c r="B3137" s="888" t="n">
        <x:v>46085</x:v>
      </x:c>
      <x:c r="C3137" t="str">
        <x:v>T Barry (B)</x:v>
      </x:c>
      <x:c r="D3137" t="str">
        <x:v>Permanent</x:v>
      </x:c>
      <x:c r="E3137" t="str">
        <x:v>Thurrock</x:v>
      </x:c>
      <x:c r="F3137" t="str">
        <x:v>Operative Skilled</x:v>
      </x:c>
      <x:c r="G3137" t="str">
        <x:v>399442</x:v>
      </x:c>
      <x:c r="H3137" t="str">
        <x:v>Apple Europe Limited</x:v>
      </x:c>
      <x:c r="I3137" s="22" t="n">
        <x:v>10.5</x:v>
      </x:c>
      <x:c r="J3137" t="str">
        <x:v>Worked</x:v>
      </x:c>
      <x:c r="K3137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37" t="str">
        <x:v>Include</x:v>
      </x:c>
      <x:c r="M3137"/>
      <x:c r="N3137"/>
    </x:row>
    <x:row r="3138">
      <x:c r="A3138" t="str">
        <x:v>T Barry (B)|2026-03-05</x:v>
      </x:c>
      <x:c r="B3138" s="888" t="n">
        <x:v>46086</x:v>
      </x:c>
      <x:c r="C3138" t="str">
        <x:v>T Barry (B)</x:v>
      </x:c>
      <x:c r="D3138" t="str">
        <x:v>Permanent</x:v>
      </x:c>
      <x:c r="E3138" t="str">
        <x:v>Thurrock</x:v>
      </x:c>
      <x:c r="F3138" t="str">
        <x:v>Operative Skilled</x:v>
      </x:c>
      <x:c r="G3138" t="str">
        <x:v>399442</x:v>
      </x:c>
      <x:c r="H3138" t="str">
        <x:v>Apple Europe Limited</x:v>
      </x:c>
      <x:c r="I3138" s="22" t="n">
        <x:v>10.5</x:v>
      </x:c>
      <x:c r="J3138" t="str">
        <x:v>Worked</x:v>
      </x:c>
      <x:c r="K3138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38" t="str">
        <x:v>Include</x:v>
      </x:c>
      <x:c r="M3138"/>
      <x:c r="N3138"/>
    </x:row>
    <x:row r="3139">
      <x:c r="A3139" t="str">
        <x:v>T Barry (B)|2026-03-06</x:v>
      </x:c>
      <x:c r="B3139" s="888" t="n">
        <x:v>46087</x:v>
      </x:c>
      <x:c r="C3139" t="str">
        <x:v>T Barry (B)</x:v>
      </x:c>
      <x:c r="D3139" t="str">
        <x:v>Permanent</x:v>
      </x:c>
      <x:c r="E3139" t="str">
        <x:v>Thurrock</x:v>
      </x:c>
      <x:c r="F3139" t="str">
        <x:v>Operative Skilled</x:v>
      </x:c>
      <x:c r="G3139" t="str">
        <x:v>399442</x:v>
      </x:c>
      <x:c r="H3139" t="str">
        <x:v>Apple Europe Limited</x:v>
      </x:c>
      <x:c r="I3139" s="22" t="n">
        <x:v>10.5</x:v>
      </x:c>
      <x:c r="J3139" t="str">
        <x:v>Worked</x:v>
      </x:c>
      <x:c r="K3139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39" t="str">
        <x:v>Include</x:v>
      </x:c>
      <x:c r="M3139"/>
      <x:c r="N3139"/>
    </x:row>
    <x:row r="3140">
      <x:c r="A3140" t="str">
        <x:v>T Barry (B)|2026-03-09</x:v>
      </x:c>
      <x:c r="B3140" s="888" t="n">
        <x:v>46090</x:v>
      </x:c>
      <x:c r="C3140" t="str">
        <x:v>T Barry (B)</x:v>
      </x:c>
      <x:c r="D3140" t="str">
        <x:v>Permanent</x:v>
      </x:c>
      <x:c r="E3140" t="str">
        <x:v>Thurrock</x:v>
      </x:c>
      <x:c r="F3140" t="str">
        <x:v>Operative Skilled</x:v>
      </x:c>
      <x:c r="G3140" t="str">
        <x:v>399442</x:v>
      </x:c>
      <x:c r="H3140" t="str">
        <x:v>Apple Europe Limited</x:v>
      </x:c>
      <x:c r="I3140" s="22" t="n">
        <x:v>10.5</x:v>
      </x:c>
      <x:c r="J3140" t="str">
        <x:v>Worked</x:v>
      </x:c>
      <x:c r="K3140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40" t="str">
        <x:v>Include</x:v>
      </x:c>
      <x:c r="M3140"/>
      <x:c r="N3140"/>
    </x:row>
    <x:row r="3141">
      <x:c r="A3141" t="str">
        <x:v>T Barry (B)|2026-03-10</x:v>
      </x:c>
      <x:c r="B3141" s="888" t="n">
        <x:v>46091</x:v>
      </x:c>
      <x:c r="C3141" t="str">
        <x:v>T Barry (B)</x:v>
      </x:c>
      <x:c r="D3141" t="str">
        <x:v>Permanent</x:v>
      </x:c>
      <x:c r="E3141" t="str">
        <x:v>Thurrock</x:v>
      </x:c>
      <x:c r="F3141" t="str">
        <x:v>Operative Skilled</x:v>
      </x:c>
      <x:c r="G3141" t="str">
        <x:v>399442</x:v>
      </x:c>
      <x:c r="H3141" t="str">
        <x:v>Apple Europe Limited</x:v>
      </x:c>
      <x:c r="I3141" s="22" t="n">
        <x:v>10.5</x:v>
      </x:c>
      <x:c r="J3141" t="str">
        <x:v>Worked</x:v>
      </x:c>
      <x:c r="K3141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41" t="str">
        <x:v>Include</x:v>
      </x:c>
      <x:c r="M3141"/>
      <x:c r="N3141"/>
    </x:row>
    <x:row r="3142">
      <x:c r="A3142" t="str">
        <x:v>T Barry (B)|2026-03-11</x:v>
      </x:c>
      <x:c r="B3142" s="888" t="n">
        <x:v>46092</x:v>
      </x:c>
      <x:c r="C3142" t="str">
        <x:v>T Barry (B)</x:v>
      </x:c>
      <x:c r="D3142" t="str">
        <x:v>Permanent</x:v>
      </x:c>
      <x:c r="E3142" t="str">
        <x:v>Thurrock</x:v>
      </x:c>
      <x:c r="F3142" t="str">
        <x:v>Operative Skilled</x:v>
      </x:c>
      <x:c r="G3142" t="str">
        <x:v>399442</x:v>
      </x:c>
      <x:c r="H3142" t="str">
        <x:v>Apple Europe Limited</x:v>
      </x:c>
      <x:c r="I3142" s="22" t="n">
        <x:v>10.5</x:v>
      </x:c>
      <x:c r="J3142" t="str">
        <x:v>Worked</x:v>
      </x:c>
      <x:c r="K3142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42" t="str">
        <x:v>Include</x:v>
      </x:c>
      <x:c r="M3142"/>
      <x:c r="N3142"/>
    </x:row>
    <x:row r="3143">
      <x:c r="A3143" t="str">
        <x:v>T Barry (B)|2026-03-12</x:v>
      </x:c>
      <x:c r="B3143" s="888" t="n">
        <x:v>46093</x:v>
      </x:c>
      <x:c r="C3143" t="str">
        <x:v>T Barry (B)</x:v>
      </x:c>
      <x:c r="D3143" t="str">
        <x:v>Permanent</x:v>
      </x:c>
      <x:c r="E3143" t="str">
        <x:v>Thurrock</x:v>
      </x:c>
      <x:c r="F3143" t="str">
        <x:v>Operative Skilled</x:v>
      </x:c>
      <x:c r="G3143" t="str">
        <x:v>399442</x:v>
      </x:c>
      <x:c r="H3143" t="str">
        <x:v>Apple Europe Limited</x:v>
      </x:c>
      <x:c r="I3143" s="22" t="n">
        <x:v>10.5</x:v>
      </x:c>
      <x:c r="J3143" t="str">
        <x:v>Worked</x:v>
      </x:c>
      <x:c r="K3143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43" t="str">
        <x:v>Include</x:v>
      </x:c>
      <x:c r="M3143"/>
      <x:c r="N3143"/>
    </x:row>
    <x:row r="3144">
      <x:c r="A3144" t="str">
        <x:v>T Barry (B)|2026-03-13</x:v>
      </x:c>
      <x:c r="B3144" s="888" t="n">
        <x:v>46094</x:v>
      </x:c>
      <x:c r="C3144" t="str">
        <x:v>T Barry (B)</x:v>
      </x:c>
      <x:c r="D3144" t="str">
        <x:v>Permanent</x:v>
      </x:c>
      <x:c r="E3144" t="str">
        <x:v>Thurrock</x:v>
      </x:c>
      <x:c r="F3144" t="str">
        <x:v>Operative Skilled</x:v>
      </x:c>
      <x:c r="G3144" t="str">
        <x:v>399442</x:v>
      </x:c>
      <x:c r="H3144" t="str">
        <x:v>Apple Europe Limited</x:v>
      </x:c>
      <x:c r="I3144" s="22" t="n">
        <x:v>10.5</x:v>
      </x:c>
      <x:c r="J3144" t="str">
        <x:v>Worked</x:v>
      </x:c>
      <x:c r="K3144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44" t="str">
        <x:v>Include</x:v>
      </x:c>
      <x:c r="M3144"/>
      <x:c r="N3144"/>
    </x:row>
    <x:row r="3145">
      <x:c r="A3145" t="str">
        <x:v>T Barry (B)|2026-03-16</x:v>
      </x:c>
      <x:c r="B3145" s="888" t="n">
        <x:v>46097</x:v>
      </x:c>
      <x:c r="C3145" t="str">
        <x:v>T Barry (B)</x:v>
      </x:c>
      <x:c r="D3145" t="str">
        <x:v>Permanent</x:v>
      </x:c>
      <x:c r="E3145" t="str">
        <x:v>Thurrock</x:v>
      </x:c>
      <x:c r="F3145" t="str">
        <x:v>Operative Skilled</x:v>
      </x:c>
      <x:c r="G3145" t="str">
        <x:v>399442</x:v>
      </x:c>
      <x:c r="H3145" t="str">
        <x:v>Apple Europe Limited</x:v>
      </x:c>
      <x:c r="I3145" s="22" t="n">
        <x:v>10.5</x:v>
      </x:c>
      <x:c r="J3145" t="str">
        <x:v>Worked</x:v>
      </x:c>
      <x:c r="K3145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45" t="str">
        <x:v>Include</x:v>
      </x:c>
      <x:c r="M3145"/>
      <x:c r="N3145"/>
    </x:row>
    <x:row r="3146">
      <x:c r="A3146" t="str">
        <x:v>T Barry (B)|2026-03-17</x:v>
      </x:c>
      <x:c r="B3146" s="888" t="n">
        <x:v>46098</x:v>
      </x:c>
      <x:c r="C3146" t="str">
        <x:v>T Barry (B)</x:v>
      </x:c>
      <x:c r="D3146" t="str">
        <x:v>Permanent</x:v>
      </x:c>
      <x:c r="E3146" t="str">
        <x:v>Thurrock</x:v>
      </x:c>
      <x:c r="F3146" t="str">
        <x:v>Operative Skilled</x:v>
      </x:c>
      <x:c r="G3146"/>
      <x:c r="H3146"/>
      <x:c r="I3146" s="22" t="n">
        <x:v>0</x:v>
      </x:c>
      <x:c r="J3146" t="str">
        <x:v>Annual leave</x:v>
      </x:c>
      <x:c r="K3146" t="str">
        <x:v>Employee 2256; home branch Thurrock; assigned role Operative Skilled | Leave: Annual Leave (Hours) | Leave calendar basis: Variable-pattern period</x:v>
      </x:c>
      <x:c r="L3146" t="str">
        <x:v>Include</x:v>
      </x:c>
      <x:c r="M3146"/>
      <x:c r="N3146"/>
    </x:row>
    <x:row r="3147">
      <x:c r="A3147" t="str">
        <x:v>T Barry (B)|2026-03-18</x:v>
      </x:c>
      <x:c r="B3147" s="888" t="n">
        <x:v>46099</x:v>
      </x:c>
      <x:c r="C3147" t="str">
        <x:v>T Barry (B)</x:v>
      </x:c>
      <x:c r="D3147" t="str">
        <x:v>Permanent</x:v>
      </x:c>
      <x:c r="E3147" t="str">
        <x:v>Thurrock</x:v>
      </x:c>
      <x:c r="F3147" t="str">
        <x:v>Operative Skilled</x:v>
      </x:c>
      <x:c r="G3147"/>
      <x:c r="H3147"/>
      <x:c r="I3147" s="22" t="n">
        <x:v>0</x:v>
      </x:c>
      <x:c r="J3147" t="str">
        <x:v>Annual leave</x:v>
      </x:c>
      <x:c r="K3147" t="str">
        <x:v>Employee 2256; home branch Thurrock; assigned role Operative Skilled | Leave: Annual Leave (Hours) | Leave calendar basis: Variable-pattern period</x:v>
      </x:c>
      <x:c r="L3147" t="str">
        <x:v>Include</x:v>
      </x:c>
      <x:c r="M3147"/>
      <x:c r="N3147"/>
    </x:row>
    <x:row r="3148">
      <x:c r="A3148" t="str">
        <x:v>T Barry (B)|2026-03-19</x:v>
      </x:c>
      <x:c r="B3148" s="888" t="n">
        <x:v>46100</x:v>
      </x:c>
      <x:c r="C3148" t="str">
        <x:v>T Barry (B)</x:v>
      </x:c>
      <x:c r="D3148" t="str">
        <x:v>Permanent</x:v>
      </x:c>
      <x:c r="E3148" t="str">
        <x:v>Thurrock</x:v>
      </x:c>
      <x:c r="F3148" t="str">
        <x:v>Operative Skilled</x:v>
      </x:c>
      <x:c r="G3148"/>
      <x:c r="H3148"/>
      <x:c r="I3148" s="22" t="n">
        <x:v>0</x:v>
      </x:c>
      <x:c r="J3148" t="str">
        <x:v>Annual leave</x:v>
      </x:c>
      <x:c r="K3148" t="str">
        <x:v>Employee 2256; home branch Thurrock; assigned role Operative Skilled | Leave: Annual Leave (Hours) | Leave calendar basis: Variable-pattern period</x:v>
      </x:c>
      <x:c r="L3148" t="str">
        <x:v>Include</x:v>
      </x:c>
      <x:c r="M3148"/>
      <x:c r="N3148"/>
    </x:row>
    <x:row r="3149">
      <x:c r="A3149" t="str">
        <x:v>T Barry (B)|2026-03-20</x:v>
      </x:c>
      <x:c r="B3149" s="888" t="n">
        <x:v>46101</x:v>
      </x:c>
      <x:c r="C3149" t="str">
        <x:v>T Barry (B)</x:v>
      </x:c>
      <x:c r="D3149" t="str">
        <x:v>Permanent</x:v>
      </x:c>
      <x:c r="E3149" t="str">
        <x:v>Thurrock</x:v>
      </x:c>
      <x:c r="F3149" t="str">
        <x:v>Operative Skilled</x:v>
      </x:c>
      <x:c r="G3149"/>
      <x:c r="H3149"/>
      <x:c r="I3149" s="22" t="n">
        <x:v>0</x:v>
      </x:c>
      <x:c r="J3149" t="str">
        <x:v>Annual leave</x:v>
      </x:c>
      <x:c r="K3149" t="str">
        <x:v>Employee 2256; home branch Thurrock; assigned role Operative Skilled | Leave: Annual Leave (Hours) | Leave calendar basis: Variable-pattern period</x:v>
      </x:c>
      <x:c r="L3149" t="str">
        <x:v>Include</x:v>
      </x:c>
      <x:c r="M3149"/>
      <x:c r="N3149"/>
    </x:row>
    <x:row r="3150">
      <x:c r="A3150" t="str">
        <x:v>T Barry (B)|2026-03-23</x:v>
      </x:c>
      <x:c r="B3150" s="888" t="n">
        <x:v>46104</x:v>
      </x:c>
      <x:c r="C3150" t="str">
        <x:v>T Barry (B)</x:v>
      </x:c>
      <x:c r="D3150" t="str">
        <x:v>Permanent</x:v>
      </x:c>
      <x:c r="E3150" t="str">
        <x:v>Thurrock</x:v>
      </x:c>
      <x:c r="F3150" t="str">
        <x:v>Operative Skilled</x:v>
      </x:c>
      <x:c r="G3150" t="str">
        <x:v>399442</x:v>
      </x:c>
      <x:c r="H3150" t="str">
        <x:v>Apple Europe Limited</x:v>
      </x:c>
      <x:c r="I3150" s="22" t="n">
        <x:v>10.5</x:v>
      </x:c>
      <x:c r="J3150" t="str">
        <x:v>Worked</x:v>
      </x:c>
      <x:c r="K3150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50" t="str">
        <x:v>Include</x:v>
      </x:c>
      <x:c r="M3150"/>
      <x:c r="N3150"/>
    </x:row>
    <x:row r="3151">
      <x:c r="A3151" t="str">
        <x:v>T Barry (B)|2026-03-24</x:v>
      </x:c>
      <x:c r="B3151" s="888" t="n">
        <x:v>46105</x:v>
      </x:c>
      <x:c r="C3151" t="str">
        <x:v>T Barry (B)</x:v>
      </x:c>
      <x:c r="D3151" t="str">
        <x:v>Permanent</x:v>
      </x:c>
      <x:c r="E3151" t="str">
        <x:v>Thurrock</x:v>
      </x:c>
      <x:c r="F3151" t="str">
        <x:v>Operative Skilled</x:v>
      </x:c>
      <x:c r="G3151" t="str">
        <x:v>399442</x:v>
      </x:c>
      <x:c r="H3151" t="str">
        <x:v>Apple Europe Limited</x:v>
      </x:c>
      <x:c r="I3151" s="22" t="n">
        <x:v>10.5</x:v>
      </x:c>
      <x:c r="J3151" t="str">
        <x:v>Worked</x:v>
      </x:c>
      <x:c r="K3151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51" t="str">
        <x:v>Include</x:v>
      </x:c>
      <x:c r="M3151"/>
      <x:c r="N3151"/>
    </x:row>
    <x:row r="3152">
      <x:c r="A3152" t="str">
        <x:v>T Barry (B)|2026-03-25</x:v>
      </x:c>
      <x:c r="B3152" s="888" t="n">
        <x:v>46106</x:v>
      </x:c>
      <x:c r="C3152" t="str">
        <x:v>T Barry (B)</x:v>
      </x:c>
      <x:c r="D3152" t="str">
        <x:v>Permanent</x:v>
      </x:c>
      <x:c r="E3152" t="str">
        <x:v>Thurrock</x:v>
      </x:c>
      <x:c r="F3152" t="str">
        <x:v>Operative Skilled</x:v>
      </x:c>
      <x:c r="G3152" t="str">
        <x:v>399442</x:v>
      </x:c>
      <x:c r="H3152" t="str">
        <x:v>Apple Europe Limited</x:v>
      </x:c>
      <x:c r="I3152" s="22" t="n">
        <x:v>10.5</x:v>
      </x:c>
      <x:c r="J3152" t="str">
        <x:v>Worked</x:v>
      </x:c>
      <x:c r="K3152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52" t="str">
        <x:v>Include</x:v>
      </x:c>
      <x:c r="M3152"/>
      <x:c r="N3152"/>
    </x:row>
    <x:row r="3153">
      <x:c r="A3153" t="str">
        <x:v>T Barry (B)|2026-03-26</x:v>
      </x:c>
      <x:c r="B3153" s="888" t="n">
        <x:v>46107</x:v>
      </x:c>
      <x:c r="C3153" t="str">
        <x:v>T Barry (B)</x:v>
      </x:c>
      <x:c r="D3153" t="str">
        <x:v>Permanent</x:v>
      </x:c>
      <x:c r="E3153" t="str">
        <x:v>Thurrock</x:v>
      </x:c>
      <x:c r="F3153" t="str">
        <x:v>Operative Skilled</x:v>
      </x:c>
      <x:c r="G3153" t="str">
        <x:v>399442</x:v>
      </x:c>
      <x:c r="H3153" t="str">
        <x:v>Apple Europe Limited</x:v>
      </x:c>
      <x:c r="I3153" s="22" t="n">
        <x:v>10.5</x:v>
      </x:c>
      <x:c r="J3153" t="str">
        <x:v>Worked</x:v>
      </x:c>
      <x:c r="K3153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53" t="str">
        <x:v>Include</x:v>
      </x:c>
      <x:c r="M3153"/>
      <x:c r="N3153"/>
    </x:row>
    <x:row r="3154">
      <x:c r="A3154" t="str">
        <x:v>T Barry (B)|2026-03-27</x:v>
      </x:c>
      <x:c r="B3154" s="888" t="n">
        <x:v>46108</x:v>
      </x:c>
      <x:c r="C3154" t="str">
        <x:v>T Barry (B)</x:v>
      </x:c>
      <x:c r="D3154" t="str">
        <x:v>Permanent</x:v>
      </x:c>
      <x:c r="E3154" t="str">
        <x:v>Thurrock</x:v>
      </x:c>
      <x:c r="F3154" t="str">
        <x:v>Operative Skilled</x:v>
      </x:c>
      <x:c r="G3154" t="str">
        <x:v>399442</x:v>
      </x:c>
      <x:c r="H3154" t="str">
        <x:v>Apple Europe Limited</x:v>
      </x:c>
      <x:c r="I3154" s="22" t="n">
        <x:v>10.5</x:v>
      </x:c>
      <x:c r="J3154" t="str">
        <x:v>Worked</x:v>
      </x:c>
      <x:c r="K3154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54" t="str">
        <x:v>Include</x:v>
      </x:c>
      <x:c r="M3154"/>
      <x:c r="N3154"/>
    </x:row>
    <x:row r="3155">
      <x:c r="A3155" t="str">
        <x:v>T Barry (B)|2026-03-30</x:v>
      </x:c>
      <x:c r="B3155" s="888" t="n">
        <x:v>46111</x:v>
      </x:c>
      <x:c r="C3155" t="str">
        <x:v>T Barry (B)</x:v>
      </x:c>
      <x:c r="D3155" t="str">
        <x:v>Permanent</x:v>
      </x:c>
      <x:c r="E3155" t="str">
        <x:v>Thurrock</x:v>
      </x:c>
      <x:c r="F3155" t="str">
        <x:v>Operative Skilled</x:v>
      </x:c>
      <x:c r="G3155" t="str">
        <x:v>399442</x:v>
      </x:c>
      <x:c r="H3155" t="str">
        <x:v>Apple Europe Limited</x:v>
      </x:c>
      <x:c r="I3155" s="22" t="n">
        <x:v>11</x:v>
      </x:c>
      <x:c r="J3155" t="str">
        <x:v>Worked</x:v>
      </x:c>
      <x:c r="K3155" t="str">
        <x:v>Employee 2256; home branch Thurrock; assigned role Operative Skilled | Deployment branch: Thurrock | Actual role: Operative Porter | Jobs: 399442 | Customers: Apple Europe Limited | Actual hours: 11.0; source records: 1</x:v>
      </x:c>
      <x:c r="L3155" t="str">
        <x:v>Include</x:v>
      </x:c>
      <x:c r="M3155"/>
      <x:c r="N3155"/>
    </x:row>
    <x:row r="3156">
      <x:c r="A3156" t="str">
        <x:v>T Barry (B)|2026-03-31</x:v>
      </x:c>
      <x:c r="B3156" s="888" t="n">
        <x:v>46112</x:v>
      </x:c>
      <x:c r="C3156" t="str">
        <x:v>T Barry (B)</x:v>
      </x:c>
      <x:c r="D3156" t="str">
        <x:v>Permanent</x:v>
      </x:c>
      <x:c r="E3156" t="str">
        <x:v>Thurrock</x:v>
      </x:c>
      <x:c r="F3156" t="str">
        <x:v>Operative Skilled</x:v>
      </x:c>
      <x:c r="G3156" t="str">
        <x:v>399442</x:v>
      </x:c>
      <x:c r="H3156" t="str">
        <x:v>Apple Europe Limited</x:v>
      </x:c>
      <x:c r="I3156" s="22" t="n">
        <x:v>11</x:v>
      </x:c>
      <x:c r="J3156" t="str">
        <x:v>Worked</x:v>
      </x:c>
      <x:c r="K3156" t="str">
        <x:v>Employee 2256; home branch Thurrock; assigned role Operative Skilled | Deployment branch: Thurrock | Actual role: Operative Porter | Jobs: 399442 | Customers: Apple Europe Limited | Actual hours: 11.0; source records: 1</x:v>
      </x:c>
      <x:c r="L3156" t="str">
        <x:v>Include</x:v>
      </x:c>
      <x:c r="M3156"/>
      <x:c r="N3156"/>
    </x:row>
    <x:row r="3157">
      <x:c r="A3157" t="str">
        <x:v>T Brindle|2026-03-10</x:v>
      </x:c>
      <x:c r="B3157" s="888" t="n">
        <x:v>46091</x:v>
      </x:c>
      <x:c r="C3157" t="str">
        <x:v>T Brindle</x:v>
      </x:c>
      <x:c r="D3157" t="str">
        <x:v>Permanent</x:v>
      </x:c>
      <x:c r="E3157" t="str">
        <x:v>Croydon</x:v>
      </x:c>
      <x:c r="F3157" t="str">
        <x:v>Warehouse</x:v>
      </x:c>
      <x:c r="G3157" t="str">
        <x:v>275817B</x:v>
      </x:c>
      <x:c r="H3157" t="str">
        <x:v>London CRC Limited</x:v>
      </x:c>
      <x:c r="I3157" s="22" t="n">
        <x:v>4</x:v>
      </x:c>
      <x:c r="J3157" t="str">
        <x:v>Worked</x:v>
      </x:c>
      <x:c r="K3157" t="str">
        <x:v>Employee 1432; home branch Croydon; assigned role Warehouse | Deployment branch: Croydon | Actual role: Warehouse | Jobs: 275817B | Customers: London CRC Limited | Actual hours: 4.0; source records: 1</x:v>
      </x:c>
      <x:c r="L3157" t="str">
        <x:v>Include</x:v>
      </x:c>
      <x:c r="M3157"/>
      <x:c r="N3157"/>
    </x:row>
    <x:row r="3158">
      <x:c r="A3158" t="str">
        <x:v>T Brindle|2026-03-16</x:v>
      </x:c>
      <x:c r="B3158" s="888" t="n">
        <x:v>46097</x:v>
      </x:c>
      <x:c r="C3158" t="str">
        <x:v>T Brindle</x:v>
      </x:c>
      <x:c r="D3158" t="str">
        <x:v>Permanent</x:v>
      </x:c>
      <x:c r="E3158" t="str">
        <x:v>Croydon</x:v>
      </x:c>
      <x:c r="F3158" t="str">
        <x:v>Warehouse</x:v>
      </x:c>
      <x:c r="G3158" t="str">
        <x:v>399451C</x:v>
      </x:c>
      <x:c r="H3158" t="str">
        <x:v>Royal Borough of Kensington and Chelsea</x:v>
      </x:c>
      <x:c r="I3158" s="22" t="n">
        <x:v>4</x:v>
      </x:c>
      <x:c r="J3158" t="str">
        <x:v>Worked</x:v>
      </x:c>
      <x:c r="K3158" t="str">
        <x:v>Employee 1432; home branch Croydon; assigned role Warehouse | Deployment branch: Croydon | Actual role: Warehouse | Jobs: 399451C | Customers: Royal Borough of Kensington and Chelsea | Actual hours: 4.0; source records: 1</x:v>
      </x:c>
      <x:c r="L3158" t="str">
        <x:v>Include</x:v>
      </x:c>
      <x:c r="M3158"/>
      <x:c r="N3158"/>
    </x:row>
    <x:row r="3159">
      <x:c r="A3159" t="str">
        <x:v>T Brindle|2026-03-26</x:v>
      </x:c>
      <x:c r="B3159" s="888" t="n">
        <x:v>46107</x:v>
      </x:c>
      <x:c r="C3159" t="str">
        <x:v>T Brindle</x:v>
      </x:c>
      <x:c r="D3159" t="str">
        <x:v>Permanent</x:v>
      </x:c>
      <x:c r="E3159" t="str">
        <x:v>Croydon</x:v>
      </x:c>
      <x:c r="F3159" t="str">
        <x:v>Warehouse</x:v>
      </x:c>
      <x:c r="G3159" t="str">
        <x:v>397963A, 399451B</x:v>
      </x:c>
      <x:c r="H3159" t="str">
        <x:v>AIG; Royal Borough of Kensington and Chelsea</x:v>
      </x:c>
      <x:c r="I3159" s="22" t="n">
        <x:v>7</x:v>
      </x:c>
      <x:c r="J3159" t="str">
        <x:v>Worked — 2 records</x:v>
      </x:c>
      <x:c r="K3159" t="str">
        <x:v>Employee 1432; home branch Croydon; assigned role Warehouse | Deployment branch: Croydon | Actual role: Warehouse | Jobs: 397963A, 399451B | Customers: AIG; Royal Borough of Kensington and Chelsea | Actual hours: 7.0; source records: 2</x:v>
      </x:c>
      <x:c r="L3159" t="str">
        <x:v>Include</x:v>
      </x:c>
      <x:c r="M3159"/>
      <x:c r="N3159"/>
    </x:row>
    <x:row r="3160">
      <x:c r="A3160" t="str">
        <x:v>T Brindle|2026-03-27</x:v>
      </x:c>
      <x:c r="B3160" s="888" t="n">
        <x:v>46108</x:v>
      </x:c>
      <x:c r="C3160" t="str">
        <x:v>T Brindle</x:v>
      </x:c>
      <x:c r="D3160" t="str">
        <x:v>Permanent</x:v>
      </x:c>
      <x:c r="E3160" t="str">
        <x:v>Croydon</x:v>
      </x:c>
      <x:c r="F3160" t="str">
        <x:v>Warehouse</x:v>
      </x:c>
      <x:c r="G3160" t="str">
        <x:v>388355A, 399451D</x:v>
      </x:c>
      <x:c r="H3160" t="str">
        <x:v>Blackline Systems Limited; Royal Borough of Kensington and Chelsea</x:v>
      </x:c>
      <x:c r="I3160" s="22" t="n">
        <x:v>8</x:v>
      </x:c>
      <x:c r="J3160" t="str">
        <x:v>Worked — 2 records</x:v>
      </x:c>
      <x:c r="K3160" t="str">
        <x:v>Employee 1432; home branch Croydon; assigned role Warehouse | Deployment branch: Croydon | Actual role: Warehouse | Jobs: 388355A, 399451D | Customers: Blackline Systems Limited; Royal Borough of Kensington and Chelsea | Actual hours: 8.0; source records: 2</x:v>
      </x:c>
      <x:c r="L3160" t="str">
        <x:v>Include</x:v>
      </x:c>
      <x:c r="M3160"/>
      <x:c r="N3160"/>
    </x:row>
    <x:row r="3161">
      <x:c r="A3161" t="str">
        <x:v>T Mautsi (CE)|2026-03-02</x:v>
      </x:c>
      <x:c r="B3161" s="888" t="n">
        <x:v>46083</x:v>
      </x:c>
      <x:c r="C3161" t="str">
        <x:v>T Mautsi (CE)</x:v>
      </x:c>
      <x:c r="D3161" t="str">
        <x:v>Permanent</x:v>
      </x:c>
      <x:c r="E3161" t="str">
        <x:v>Thurrock</x:v>
      </x:c>
      <x:c r="F3161" t="str">
        <x:v>Operative Driver</x:v>
      </x:c>
      <x:c r="G3161" t="str">
        <x:v>400582</x:v>
      </x:c>
      <x:c r="H3161" t="str">
        <x:v>Restore Harrow-Green</x:v>
      </x:c>
      <x:c r="I3161" s="22" t="n">
        <x:v>9.25</x:v>
      </x:c>
      <x:c r="J3161" t="str">
        <x:v>Worked</x:v>
      </x:c>
      <x:c r="K3161" t="str">
        <x:v>Employee 2262; home branch Thurrock; assigned role Operative Driver | Deployment branch: Thurrock | Actual role: Operative Driver | Jobs: 400582 | Customers: Restore Harrow-Green | Actual hours: 9.2; source records: 1</x:v>
      </x:c>
      <x:c r="L3161" t="str">
        <x:v>Include</x:v>
      </x:c>
      <x:c r="M3161"/>
      <x:c r="N3161"/>
    </x:row>
    <x:row r="3162">
      <x:c r="A3162" t="str">
        <x:v>T Mautsi (CE)|2026-03-03</x:v>
      </x:c>
      <x:c r="B3162" s="888" t="n">
        <x:v>46084</x:v>
      </x:c>
      <x:c r="C3162" t="str">
        <x:v>T Mautsi (CE)</x:v>
      </x:c>
      <x:c r="D3162" t="str">
        <x:v>Permanent</x:v>
      </x:c>
      <x:c r="E3162" t="str">
        <x:v>Thurrock</x:v>
      </x:c>
      <x:c r="F3162" t="str">
        <x:v>Operative Driver</x:v>
      </x:c>
      <x:c r="G3162" t="str">
        <x:v>400582</x:v>
      </x:c>
      <x:c r="H3162" t="str">
        <x:v>Restore Harrow-Green</x:v>
      </x:c>
      <x:c r="I3162" s="22" t="n">
        <x:v>8.5</x:v>
      </x:c>
      <x:c r="J3162" t="str">
        <x:v>Worked</x:v>
      </x:c>
      <x:c r="K3162" t="str">
        <x:v>Employee 2262; home branch Thurrock; assigned role Operative Driver | Deployment branch: Thurrock | Actual role: Operative Driver | Jobs: 400582 | Customers: Restore Harrow-Green | Actual hours: 8.5; source records: 1</x:v>
      </x:c>
      <x:c r="L3162" t="str">
        <x:v>Include</x:v>
      </x:c>
      <x:c r="M3162"/>
      <x:c r="N3162"/>
    </x:row>
    <x:row r="3163">
      <x:c r="A3163" t="str">
        <x:v>T Mautsi (CE)|2026-03-04</x:v>
      </x:c>
      <x:c r="B3163" s="888" t="n">
        <x:v>46085</x:v>
      </x:c>
      <x:c r="C3163" t="str">
        <x:v>T Mautsi (CE)</x:v>
      </x:c>
      <x:c r="D3163" t="str">
        <x:v>Permanent</x:v>
      </x:c>
      <x:c r="E3163" t="str">
        <x:v>Thurrock</x:v>
      </x:c>
      <x:c r="F3163" t="str">
        <x:v>Operative Driver</x:v>
      </x:c>
      <x:c r="G3163" t="str">
        <x:v>400582</x:v>
      </x:c>
      <x:c r="H3163" t="str">
        <x:v>Restore Harrow-Green</x:v>
      </x:c>
      <x:c r="I3163" s="22" t="n">
        <x:v>9.5</x:v>
      </x:c>
      <x:c r="J3163" t="str">
        <x:v>Worked</x:v>
      </x:c>
      <x:c r="K3163" t="str">
        <x:v>Employee 2262; home branch Thurrock; assigned role Operative Driver | Deployment branch: Thurrock | Actual role: Operative Driver | Jobs: 400582 | Customers: Restore Harrow-Green | Actual hours: 9.5; source records: 1</x:v>
      </x:c>
      <x:c r="L3163" t="str">
        <x:v>Include</x:v>
      </x:c>
      <x:c r="M3163"/>
      <x:c r="N3163"/>
    </x:row>
    <x:row r="3164">
      <x:c r="A3164" t="str">
        <x:v>T Mautsi (CE)|2026-03-05</x:v>
      </x:c>
      <x:c r="B3164" s="888" t="n">
        <x:v>46086</x:v>
      </x:c>
      <x:c r="C3164" t="str">
        <x:v>T Mautsi (CE)</x:v>
      </x:c>
      <x:c r="D3164" t="str">
        <x:v>Permanent</x:v>
      </x:c>
      <x:c r="E3164" t="str">
        <x:v>Thurrock</x:v>
      </x:c>
      <x:c r="F3164" t="str">
        <x:v>Operative Driver</x:v>
      </x:c>
      <x:c r="G3164" t="str">
        <x:v>400582</x:v>
      </x:c>
      <x:c r="H3164" t="str">
        <x:v>Restore Harrow-Green</x:v>
      </x:c>
      <x:c r="I3164" s="22" t="n">
        <x:v>8.5</x:v>
      </x:c>
      <x:c r="J3164" t="str">
        <x:v>Worked</x:v>
      </x:c>
      <x:c r="K3164" t="str">
        <x:v>Employee 2262; home branch Thurrock; assigned role Operative Driver | Deployment branch: Thurrock | Actual role: Operative Driver | Jobs: 400582 | Customers: Restore Harrow-Green | Actual hours: 8.5; source records: 1</x:v>
      </x:c>
      <x:c r="L3164" t="str">
        <x:v>Include</x:v>
      </x:c>
      <x:c r="M3164"/>
      <x:c r="N3164"/>
    </x:row>
    <x:row r="3165">
      <x:c r="A3165" t="str">
        <x:v>T Mautsi (CE)|2026-03-07</x:v>
      </x:c>
      <x:c r="B3165" s="888" t="n">
        <x:v>46088</x:v>
      </x:c>
      <x:c r="C3165" t="str">
        <x:v>T Mautsi (CE)</x:v>
      </x:c>
      <x:c r="D3165" t="str">
        <x:v>Permanent</x:v>
      </x:c>
      <x:c r="E3165" t="str">
        <x:v>Thurrock</x:v>
      </x:c>
      <x:c r="F3165" t="str">
        <x:v>Operative Driver</x:v>
      </x:c>
      <x:c r="G3165" t="str">
        <x:v>400002A</x:v>
      </x:c>
      <x:c r="H3165" t="str">
        <x:v>Hoffman/Mr Daniel</x:v>
      </x:c>
      <x:c r="I3165" s="22" t="n">
        <x:v>7.5</x:v>
      </x:c>
      <x:c r="J3165" t="str">
        <x:v>Worked</x:v>
      </x:c>
      <x:c r="K3165" t="str">
        <x:v>Employee 2262; home branch Thurrock; assigned role Operative Driver | Deployment branch: Thurrock | Actual role: Operative Driver | Jobs: 400002A | Customers: Hoffman/Mr Daniel | Actual hours: 7.5; source records: 1</x:v>
      </x:c>
      <x:c r="L3165" t="str">
        <x:v>Include</x:v>
      </x:c>
      <x:c r="M3165"/>
      <x:c r="N3165"/>
    </x:row>
    <x:row r="3166">
      <x:c r="A3166" t="str">
        <x:v>T Mautsi (CE)|2026-03-09</x:v>
      </x:c>
      <x:c r="B3166" s="888" t="n">
        <x:v>46090</x:v>
      </x:c>
      <x:c r="C3166" t="str">
        <x:v>T Mautsi (CE)</x:v>
      </x:c>
      <x:c r="D3166" t="str">
        <x:v>Permanent</x:v>
      </x:c>
      <x:c r="E3166" t="str">
        <x:v>Thurrock</x:v>
      </x:c>
      <x:c r="F3166" t="str">
        <x:v>Operative Driver</x:v>
      </x:c>
      <x:c r="G3166" t="str">
        <x:v>400582</x:v>
      </x:c>
      <x:c r="H3166" t="str">
        <x:v>Restore Harrow-Green</x:v>
      </x:c>
      <x:c r="I3166" s="22" t="n">
        <x:v>11.5</x:v>
      </x:c>
      <x:c r="J3166" t="str">
        <x:v>Worked</x:v>
      </x:c>
      <x:c r="K3166" t="str">
        <x:v>Employee 2262; home branch Thurrock; assigned role Operative Driver | Deployment branch: Thurrock | Actual role: Operative Driver | Jobs: 400582 | Customers: Restore Harrow-Green | Actual hours: 11.5; source records: 1</x:v>
      </x:c>
      <x:c r="L3166" t="str">
        <x:v>Include</x:v>
      </x:c>
      <x:c r="M3166"/>
      <x:c r="N3166"/>
    </x:row>
    <x:row r="3167">
      <x:c r="A3167" t="str">
        <x:v>T Mautsi (CE)|2026-03-10</x:v>
      </x:c>
      <x:c r="B3167" s="888" t="n">
        <x:v>46091</x:v>
      </x:c>
      <x:c r="C3167" t="str">
        <x:v>T Mautsi (CE)</x:v>
      </x:c>
      <x:c r="D3167" t="str">
        <x:v>Permanent</x:v>
      </x:c>
      <x:c r="E3167" t="str">
        <x:v>Thurrock</x:v>
      </x:c>
      <x:c r="F3167" t="str">
        <x:v>Operative Driver</x:v>
      </x:c>
      <x:c r="G3167" t="str">
        <x:v>400582</x:v>
      </x:c>
      <x:c r="H3167" t="str">
        <x:v>Restore Harrow-Green</x:v>
      </x:c>
      <x:c r="I3167" s="22" t="n">
        <x:v>7.5</x:v>
      </x:c>
      <x:c r="J3167" t="str">
        <x:v>Worked</x:v>
      </x:c>
      <x:c r="K3167" t="str">
        <x:v>Employee 2262; home branch Thurrock; assigned role Operative Driver | Deployment branch: Thurrock | Actual role: Operative Driver | Jobs: 400582 | Customers: Restore Harrow-Green | Actual hours: 7.5; source records: 1</x:v>
      </x:c>
      <x:c r="L3167" t="str">
        <x:v>Include</x:v>
      </x:c>
      <x:c r="M3167"/>
      <x:c r="N3167"/>
    </x:row>
    <x:row r="3168">
      <x:c r="A3168" t="str">
        <x:v>T Mautsi (CE)|2026-03-11</x:v>
      </x:c>
      <x:c r="B3168" s="888" t="n">
        <x:v>46092</x:v>
      </x:c>
      <x:c r="C3168" t="str">
        <x:v>T Mautsi (CE)</x:v>
      </x:c>
      <x:c r="D3168" t="str">
        <x:v>Permanent</x:v>
      </x:c>
      <x:c r="E3168" t="str">
        <x:v>Thurrock</x:v>
      </x:c>
      <x:c r="F3168" t="str">
        <x:v>Operative Driver</x:v>
      </x:c>
      <x:c r="G3168" t="str">
        <x:v>400582</x:v>
      </x:c>
      <x:c r="H3168" t="str">
        <x:v>Restore Harrow-Green</x:v>
      </x:c>
      <x:c r="I3168" s="22" t="n">
        <x:v>8.5</x:v>
      </x:c>
      <x:c r="J3168" t="str">
        <x:v>Worked</x:v>
      </x:c>
      <x:c r="K3168" t="str">
        <x:v>Employee 2262; home branch Thurrock; assigned role Operative Driver | Deployment branch: Thurrock | Actual role: Operative Driver | Jobs: 400582 | Customers: Restore Harrow-Green | Actual hours: 8.5; source records: 1</x:v>
      </x:c>
      <x:c r="L3168" t="str">
        <x:v>Include</x:v>
      </x:c>
      <x:c r="M3168"/>
      <x:c r="N3168"/>
    </x:row>
    <x:row r="3169">
      <x:c r="A3169" t="str">
        <x:v>T Mautsi (CE)|2026-03-12</x:v>
      </x:c>
      <x:c r="B3169" s="888" t="n">
        <x:v>46093</x:v>
      </x:c>
      <x:c r="C3169" t="str">
        <x:v>T Mautsi (CE)</x:v>
      </x:c>
      <x:c r="D3169" t="str">
        <x:v>Permanent</x:v>
      </x:c>
      <x:c r="E3169" t="str">
        <x:v>Thurrock</x:v>
      </x:c>
      <x:c r="F3169" t="str">
        <x:v>Operative Driver</x:v>
      </x:c>
      <x:c r="G3169" t="str">
        <x:v>400582</x:v>
      </x:c>
      <x:c r="H3169" t="str">
        <x:v>Restore Harrow-Green</x:v>
      </x:c>
      <x:c r="I3169" s="22" t="n">
        <x:v>10.5</x:v>
      </x:c>
      <x:c r="J3169" t="str">
        <x:v>Worked</x:v>
      </x:c>
      <x:c r="K3169" t="str">
        <x:v>Employee 2262; home branch Thurrock; assigned role Operative Driver | Deployment branch: Thurrock | Actual role: Operative Driver | Jobs: 400582 | Customers: Restore Harrow-Green | Actual hours: 10.5; source records: 1</x:v>
      </x:c>
      <x:c r="L3169" t="str">
        <x:v>Include</x:v>
      </x:c>
      <x:c r="M3169"/>
      <x:c r="N3169"/>
    </x:row>
    <x:row r="3170">
      <x:c r="A3170" t="str">
        <x:v>T Mautsi (CE)|2026-03-13</x:v>
      </x:c>
      <x:c r="B3170" s="888" t="n">
        <x:v>46094</x:v>
      </x:c>
      <x:c r="C3170" t="str">
        <x:v>T Mautsi (CE)</x:v>
      </x:c>
      <x:c r="D3170" t="str">
        <x:v>Permanent</x:v>
      </x:c>
      <x:c r="E3170" t="str">
        <x:v>Thurrock</x:v>
      </x:c>
      <x:c r="F3170" t="str">
        <x:v>Operative Driver</x:v>
      </x:c>
      <x:c r="G3170" t="str">
        <x:v>400582</x:v>
      </x:c>
      <x:c r="H3170" t="str">
        <x:v>Restore Harrow-Green</x:v>
      </x:c>
      <x:c r="I3170" s="22" t="n">
        <x:v>9.5</x:v>
      </x:c>
      <x:c r="J3170" t="str">
        <x:v>Worked</x:v>
      </x:c>
      <x:c r="K3170" t="str">
        <x:v>Employee 2262; home branch Thurrock; assigned role Operative Driver | Deployment branch: Thurrock | Actual role: Operative Driver | Jobs: 400582 | Customers: Restore Harrow-Green | Actual hours: 9.5; source records: 1</x:v>
      </x:c>
      <x:c r="L3170" t="str">
        <x:v>Include</x:v>
      </x:c>
      <x:c r="M3170"/>
      <x:c r="N3170"/>
    </x:row>
    <x:row r="3171">
      <x:c r="A3171" t="str">
        <x:v>T Mautsi (CE)|2026-03-16</x:v>
      </x:c>
      <x:c r="B3171" s="888" t="n">
        <x:v>46097</x:v>
      </x:c>
      <x:c r="C3171" t="str">
        <x:v>T Mautsi (CE)</x:v>
      </x:c>
      <x:c r="D3171" t="str">
        <x:v>Permanent</x:v>
      </x:c>
      <x:c r="E3171" t="str">
        <x:v>Thurrock</x:v>
      </x:c>
      <x:c r="F3171" t="str">
        <x:v>Operative Driver</x:v>
      </x:c>
      <x:c r="G3171" t="str">
        <x:v>400582</x:v>
      </x:c>
      <x:c r="H3171" t="str">
        <x:v>Restore Harrow-Green</x:v>
      </x:c>
      <x:c r="I3171" s="22" t="n">
        <x:v>10.5</x:v>
      </x:c>
      <x:c r="J3171" t="str">
        <x:v>Worked</x:v>
      </x:c>
      <x:c r="K3171" t="str">
        <x:v>Employee 2262; home branch Thurrock; assigned role Operative Driver | Deployment branch: Thurrock | Actual role: Operative Driver | Jobs: 400582 | Customers: Restore Harrow-Green | Actual hours: 10.5; source records: 1</x:v>
      </x:c>
      <x:c r="L3171" t="str">
        <x:v>Include</x:v>
      </x:c>
      <x:c r="M3171"/>
      <x:c r="N3171"/>
    </x:row>
    <x:row r="3172">
      <x:c r="A3172" t="str">
        <x:v>T Mautsi (CE)|2026-03-17</x:v>
      </x:c>
      <x:c r="B3172" s="888" t="n">
        <x:v>46098</x:v>
      </x:c>
      <x:c r="C3172" t="str">
        <x:v>T Mautsi (CE)</x:v>
      </x:c>
      <x:c r="D3172" t="str">
        <x:v>Permanent</x:v>
      </x:c>
      <x:c r="E3172" t="str">
        <x:v>Thurrock</x:v>
      </x:c>
      <x:c r="F3172" t="str">
        <x:v>Operative Driver</x:v>
      </x:c>
      <x:c r="G3172" t="str">
        <x:v>400582</x:v>
      </x:c>
      <x:c r="H3172" t="str">
        <x:v>Restore Harrow-Green</x:v>
      </x:c>
      <x:c r="I3172" s="22" t="n">
        <x:v>10.5</x:v>
      </x:c>
      <x:c r="J3172" t="str">
        <x:v>Worked</x:v>
      </x:c>
      <x:c r="K3172" t="str">
        <x:v>Employee 2262; home branch Thurrock; assigned role Operative Driver | Deployment branch: Thurrock | Actual role: Operative Driver | Jobs: 400582 | Customers: Restore Harrow-Green | Actual hours: 10.5; source records: 1</x:v>
      </x:c>
      <x:c r="L3172" t="str">
        <x:v>Include</x:v>
      </x:c>
      <x:c r="M3172"/>
      <x:c r="N3172"/>
    </x:row>
    <x:row r="3173">
      <x:c r="A3173" t="str">
        <x:v>T Mautsi (CE)|2026-03-18</x:v>
      </x:c>
      <x:c r="B3173" s="888" t="n">
        <x:v>46099</x:v>
      </x:c>
      <x:c r="C3173" t="str">
        <x:v>T Mautsi (CE)</x:v>
      </x:c>
      <x:c r="D3173" t="str">
        <x:v>Permanent</x:v>
      </x:c>
      <x:c r="E3173" t="str">
        <x:v>Thurrock</x:v>
      </x:c>
      <x:c r="F3173" t="str">
        <x:v>Operative Driver</x:v>
      </x:c>
      <x:c r="G3173" t="str">
        <x:v>401087</x:v>
      </x:c>
      <x:c r="H3173" t="str">
        <x:v>Protech Network Solutions</x:v>
      </x:c>
      <x:c r="I3173" s="22" t="n">
        <x:v>11</x:v>
      </x:c>
      <x:c r="J3173" t="str">
        <x:v>Worked</x:v>
      </x:c>
      <x:c r="K3173" t="str">
        <x:v>Employee 2262; home branch Thurrock; assigned role Operative Driver | Deployment branch: Thurrock | Actual role: Operative Driver | Jobs: 401087 | Customers: Protech Network Solutions | Actual hours: 11.0; source records: 1</x:v>
      </x:c>
      <x:c r="L3173" t="str">
        <x:v>Include</x:v>
      </x:c>
      <x:c r="M3173"/>
      <x:c r="N3173"/>
    </x:row>
    <x:row r="3174">
      <x:c r="A3174" t="str">
        <x:v>T Mautsi (CE)|2026-03-19</x:v>
      </x:c>
      <x:c r="B3174" s="888" t="n">
        <x:v>46100</x:v>
      </x:c>
      <x:c r="C3174" t="str">
        <x:v>T Mautsi (CE)</x:v>
      </x:c>
      <x:c r="D3174" t="str">
        <x:v>Permanent</x:v>
      </x:c>
      <x:c r="E3174" t="str">
        <x:v>Thurrock</x:v>
      </x:c>
      <x:c r="F3174" t="str">
        <x:v>Operative Driver</x:v>
      </x:c>
      <x:c r="G3174" t="str">
        <x:v>400582</x:v>
      </x:c>
      <x:c r="H3174" t="str">
        <x:v>Restore Harrow-Green</x:v>
      </x:c>
      <x:c r="I3174" s="22" t="n">
        <x:v>10.5</x:v>
      </x:c>
      <x:c r="J3174" t="str">
        <x:v>Worked</x:v>
      </x:c>
      <x:c r="K3174" t="str">
        <x:v>Employee 2262; home branch Thurrock; assigned role Operative Driver | Deployment branch: Thurrock | Actual role: Operative Driver | Jobs: 400582 | Customers: Restore Harrow-Green | Actual hours: 10.5; source records: 1</x:v>
      </x:c>
      <x:c r="L3174" t="str">
        <x:v>Include</x:v>
      </x:c>
      <x:c r="M3174"/>
      <x:c r="N3174"/>
    </x:row>
    <x:row r="3175">
      <x:c r="A3175" t="str">
        <x:v>T Mautsi (CE)|2026-03-20</x:v>
      </x:c>
      <x:c r="B3175" s="888" t="n">
        <x:v>46101</x:v>
      </x:c>
      <x:c r="C3175" t="str">
        <x:v>T Mautsi (CE)</x:v>
      </x:c>
      <x:c r="D3175" t="str">
        <x:v>Permanent</x:v>
      </x:c>
      <x:c r="E3175" t="str">
        <x:v>Thurrock</x:v>
      </x:c>
      <x:c r="F3175" t="str">
        <x:v>Operative Driver</x:v>
      </x:c>
      <x:c r="G3175" t="str">
        <x:v>400582</x:v>
      </x:c>
      <x:c r="H3175" t="str">
        <x:v>Restore Harrow-Green</x:v>
      </x:c>
      <x:c r="I3175" s="22" t="n">
        <x:v>10.5</x:v>
      </x:c>
      <x:c r="J3175" t="str">
        <x:v>Worked</x:v>
      </x:c>
      <x:c r="K3175" t="str">
        <x:v>Employee 2262; home branch Thurrock; assigned role Operative Driver | Deployment branch: Thurrock | Actual role: Operative Driver | Jobs: 400582 | Customers: Restore Harrow-Green | Actual hours: 10.5; source records: 1</x:v>
      </x:c>
      <x:c r="L3175" t="str">
        <x:v>Include</x:v>
      </x:c>
      <x:c r="M3175"/>
      <x:c r="N3175"/>
    </x:row>
    <x:row r="3176">
      <x:c r="A3176" t="str">
        <x:v>T Mautsi (CE)|2026-03-22</x:v>
      </x:c>
      <x:c r="B3176" s="888" t="n">
        <x:v>46103</x:v>
      </x:c>
      <x:c r="C3176" t="str">
        <x:v>T Mautsi (CE)</x:v>
      </x:c>
      <x:c r="D3176" t="str">
        <x:v>Permanent</x:v>
      </x:c>
      <x:c r="E3176" t="str">
        <x:v>Thurrock</x:v>
      </x:c>
      <x:c r="F3176" t="str">
        <x:v>Operative Driver</x:v>
      </x:c>
      <x:c r="G3176" t="str">
        <x:v>400396</x:v>
      </x:c>
      <x:c r="H3176" t="str">
        <x:v>Foreign Commonwealth Office</x:v>
      </x:c>
      <x:c r="I3176" s="22" t="n">
        <x:v>6.5</x:v>
      </x:c>
      <x:c r="J3176" t="str">
        <x:v>Worked</x:v>
      </x:c>
      <x:c r="K3176" t="str">
        <x:v>Employee 2262; home branch Thurrock; assigned role Operative Driver | Deployment branch: Thurrock | Actual role: Operative Driver | Jobs: 400396 | Customers: Foreign Commonwealth Office | Actual hours: 6.5; source records: 1</x:v>
      </x:c>
      <x:c r="L3176" t="str">
        <x:v>Include</x:v>
      </x:c>
      <x:c r="M3176"/>
      <x:c r="N3176"/>
    </x:row>
    <x:row r="3177">
      <x:c r="A3177" t="str">
        <x:v>T Mautsi (CE)|2026-03-23</x:v>
      </x:c>
      <x:c r="B3177" s="888" t="n">
        <x:v>46104</x:v>
      </x:c>
      <x:c r="C3177" t="str">
        <x:v>T Mautsi (CE)</x:v>
      </x:c>
      <x:c r="D3177" t="str">
        <x:v>Permanent</x:v>
      </x:c>
      <x:c r="E3177" t="str">
        <x:v>Thurrock</x:v>
      </x:c>
      <x:c r="F3177" t="str">
        <x:v>Operative Driver</x:v>
      </x:c>
      <x:c r="G3177" t="str">
        <x:v>400582</x:v>
      </x:c>
      <x:c r="H3177" t="str">
        <x:v>Restore Harrow-Green</x:v>
      </x:c>
      <x:c r="I3177" s="22" t="n">
        <x:v>10.5</x:v>
      </x:c>
      <x:c r="J3177" t="str">
        <x:v>Worked</x:v>
      </x:c>
      <x:c r="K3177" t="str">
        <x:v>Employee 2262; home branch Thurrock; assigned role Operative Driver | Deployment branch: Thurrock | Actual role: Operative Driver | Jobs: 400582 | Customers: Restore Harrow-Green | Actual hours: 10.5; source records: 1</x:v>
      </x:c>
      <x:c r="L3177" t="str">
        <x:v>Include</x:v>
      </x:c>
      <x:c r="M3177"/>
      <x:c r="N3177"/>
    </x:row>
    <x:row r="3178">
      <x:c r="A3178" t="str">
        <x:v>T Mautsi (CE)|2026-03-24</x:v>
      </x:c>
      <x:c r="B3178" s="888" t="n">
        <x:v>46105</x:v>
      </x:c>
      <x:c r="C3178" t="str">
        <x:v>T Mautsi (CE)</x:v>
      </x:c>
      <x:c r="D3178" t="str">
        <x:v>Permanent</x:v>
      </x:c>
      <x:c r="E3178" t="str">
        <x:v>Thurrock</x:v>
      </x:c>
      <x:c r="F3178" t="str">
        <x:v>Operative Driver</x:v>
      </x:c>
      <x:c r="G3178" t="str">
        <x:v>400582</x:v>
      </x:c>
      <x:c r="H3178" t="str">
        <x:v>Restore Harrow-Green</x:v>
      </x:c>
      <x:c r="I3178" s="22" t="n">
        <x:v>10.5</x:v>
      </x:c>
      <x:c r="J3178" t="str">
        <x:v>Worked</x:v>
      </x:c>
      <x:c r="K3178" t="str">
        <x:v>Employee 2262; home branch Thurrock; assigned role Operative Driver | Deployment branch: Thurrock | Actual role: Operative Driver | Jobs: 400582 | Customers: Restore Harrow-Green | Actual hours: 10.5; source records: 1</x:v>
      </x:c>
      <x:c r="L3178" t="str">
        <x:v>Include</x:v>
      </x:c>
      <x:c r="M3178"/>
      <x:c r="N3178"/>
    </x:row>
    <x:row r="3179">
      <x:c r="A3179" t="str">
        <x:v>T Mautsi (CE)|2026-03-25</x:v>
      </x:c>
      <x:c r="B3179" s="888" t="n">
        <x:v>46106</x:v>
      </x:c>
      <x:c r="C3179" t="str">
        <x:v>T Mautsi (CE)</x:v>
      </x:c>
      <x:c r="D3179" t="str">
        <x:v>Permanent</x:v>
      </x:c>
      <x:c r="E3179" t="str">
        <x:v>Thurrock</x:v>
      </x:c>
      <x:c r="F3179" t="str">
        <x:v>Operative Driver</x:v>
      </x:c>
      <x:c r="G3179" t="str">
        <x:v>396831A, 393223A, 398739A, 400582, 395078A</x:v>
      </x:c>
      <x:c r="H3179" t="str">
        <x:v>Bleziri/Mr Stefano; Crawford/Ms Charisse; Henshaw/Ms Stella; Restore Harrow-Green; Thomas/Miss Marilyn</x:v>
      </x:c>
      <x:c r="I3179" s="22" t="n">
        <x:v>12.5</x:v>
      </x:c>
      <x:c r="J3179" t="str">
        <x:v>Worked — 5 records</x:v>
      </x:c>
      <x:c r="K3179" t="str">
        <x:v>Employee 2262; home branch Thurrock; assigned role Operative Driver | Deployment branch: Thurrock | Actual role: Operative Driver | Jobs: 396831A, 393223A, 398739A, 400582, 395078A | Customers: Bleziri/Mr Stefano; Crawford/Ms Charisse; Henshaw/Ms Stella; Restore Harrow-Green; Thomas/Miss Marilyn | Actual hours: 12.5; source records: 5</x:v>
      </x:c>
      <x:c r="L3179" t="str">
        <x:v>Include</x:v>
      </x:c>
      <x:c r="M3179"/>
      <x:c r="N3179"/>
    </x:row>
    <x:row r="3180">
      <x:c r="A3180" t="str">
        <x:v>T Mautsi (CE)|2026-03-26</x:v>
      </x:c>
      <x:c r="B3180" s="888" t="n">
        <x:v>46107</x:v>
      </x:c>
      <x:c r="C3180" t="str">
        <x:v>T Mautsi (CE)</x:v>
      </x:c>
      <x:c r="D3180" t="str">
        <x:v>Permanent</x:v>
      </x:c>
      <x:c r="E3180" t="str">
        <x:v>Thurrock</x:v>
      </x:c>
      <x:c r="F3180" t="str">
        <x:v>Operative Driver</x:v>
      </x:c>
      <x:c r="G3180" t="str">
        <x:v>400582</x:v>
      </x:c>
      <x:c r="H3180" t="str">
        <x:v>Restore Harrow-Green</x:v>
      </x:c>
      <x:c r="I3180" s="22" t="n">
        <x:v>10.5</x:v>
      </x:c>
      <x:c r="J3180" t="str">
        <x:v>Worked</x:v>
      </x:c>
      <x:c r="K3180" t="str">
        <x:v>Employee 2262; home branch Thurrock; assigned role Operative Driver | Deployment branch: Thurrock | Actual role: Operative Driver | Jobs: 400582 | Customers: Restore Harrow-Green | Actual hours: 10.5; source records: 1</x:v>
      </x:c>
      <x:c r="L3180" t="str">
        <x:v>Include</x:v>
      </x:c>
      <x:c r="M3180"/>
      <x:c r="N3180"/>
    </x:row>
    <x:row r="3181">
      <x:c r="A3181" t="str">
        <x:v>T Mautsi (CE)|2026-03-27</x:v>
      </x:c>
      <x:c r="B3181" s="888" t="n">
        <x:v>46108</x:v>
      </x:c>
      <x:c r="C3181" t="str">
        <x:v>T Mautsi (CE)</x:v>
      </x:c>
      <x:c r="D3181" t="str">
        <x:v>Permanent</x:v>
      </x:c>
      <x:c r="E3181" t="str">
        <x:v>Thurrock</x:v>
      </x:c>
      <x:c r="F3181" t="str">
        <x:v>Operative Driver</x:v>
      </x:c>
      <x:c r="G3181" t="str">
        <x:v>400582</x:v>
      </x:c>
      <x:c r="H3181" t="str">
        <x:v>Restore Harrow-Green</x:v>
      </x:c>
      <x:c r="I3181" s="22" t="n">
        <x:v>11.5</x:v>
      </x:c>
      <x:c r="J3181" t="str">
        <x:v>Worked</x:v>
      </x:c>
      <x:c r="K3181" t="str">
        <x:v>Employee 2262; home branch Thurrock; assigned role Operative Driver | Deployment branch: Thurrock | Actual role: Operative Driver | Jobs: 400582 | Customers: Restore Harrow-Green | Actual hours: 11.5; source records: 1</x:v>
      </x:c>
      <x:c r="L3181" t="str">
        <x:v>Include</x:v>
      </x:c>
      <x:c r="M3181"/>
      <x:c r="N3181"/>
    </x:row>
    <x:row r="3182">
      <x:c r="A3182" t="str">
        <x:v>T Mautsi (CE)|2026-03-30</x:v>
      </x:c>
      <x:c r="B3182" s="888" t="n">
        <x:v>46111</x:v>
      </x:c>
      <x:c r="C3182" t="str">
        <x:v>T Mautsi (CE)</x:v>
      </x:c>
      <x:c r="D3182" t="str">
        <x:v>Permanent</x:v>
      </x:c>
      <x:c r="E3182" t="str">
        <x:v>Thurrock</x:v>
      </x:c>
      <x:c r="F3182" t="str">
        <x:v>Operative Driver</x:v>
      </x:c>
      <x:c r="G3182" t="str">
        <x:v>400582</x:v>
      </x:c>
      <x:c r="H3182" t="str">
        <x:v>Restore Harrow-Green</x:v>
      </x:c>
      <x:c r="I3182" s="22" t="n">
        <x:v>9</x:v>
      </x:c>
      <x:c r="J3182" t="str">
        <x:v>Worked</x:v>
      </x:c>
      <x:c r="K3182" t="str">
        <x:v>Employee 2262; home branch Thurrock; assigned role Operative Driver | Deployment branch: Thurrock | Actual role: Operative Driver | Jobs: 400582 | Customers: Restore Harrow-Green | Actual hours: 9.0; source records: 1</x:v>
      </x:c>
      <x:c r="L3182" t="str">
        <x:v>Include</x:v>
      </x:c>
      <x:c r="M3182"/>
      <x:c r="N3182"/>
    </x:row>
    <x:row r="3183">
      <x:c r="A3183" t="str">
        <x:v>T Mautsi (CE)|2026-03-31</x:v>
      </x:c>
      <x:c r="B3183" s="888" t="n">
        <x:v>46112</x:v>
      </x:c>
      <x:c r="C3183" t="str">
        <x:v>T Mautsi (CE)</x:v>
      </x:c>
      <x:c r="D3183" t="str">
        <x:v>Permanent</x:v>
      </x:c>
      <x:c r="E3183" t="str">
        <x:v>Thurrock</x:v>
      </x:c>
      <x:c r="F3183" t="str">
        <x:v>Operative Driver</x:v>
      </x:c>
      <x:c r="G3183" t="str">
        <x:v>400582</x:v>
      </x:c>
      <x:c r="H3183" t="str">
        <x:v>Restore Harrow-Green</x:v>
      </x:c>
      <x:c r="I3183" s="22" t="n">
        <x:v>9.5</x:v>
      </x:c>
      <x:c r="J3183" t="str">
        <x:v>Worked</x:v>
      </x:c>
      <x:c r="K3183" t="str">
        <x:v>Employee 2262; home branch Thurrock; assigned role Operative Driver | Deployment branch: Thurrock | Actual role: Operative Driver | Jobs: 400582 | Customers: Restore Harrow-Green | Actual hours: 9.5; source records: 1</x:v>
      </x:c>
      <x:c r="L3183" t="str">
        <x:v>Include</x:v>
      </x:c>
      <x:c r="M3183"/>
      <x:c r="N3183"/>
    </x:row>
    <x:row r="3184">
      <x:c r="A3184" t="str">
        <x:v>T Wyss (B)|2026-03-02</x:v>
      </x:c>
      <x:c r="B3184" s="888" t="n">
        <x:v>46083</x:v>
      </x:c>
      <x:c r="C3184" t="str">
        <x:v>T Wyss (B)</x:v>
      </x:c>
      <x:c r="D3184" t="str">
        <x:v>Permanent</x:v>
      </x:c>
      <x:c r="E3184" t="str">
        <x:v>Thurrock</x:v>
      </x:c>
      <x:c r="F3184" t="str">
        <x:v>Operative Skilled</x:v>
      </x:c>
      <x:c r="G3184" t="str">
        <x:v>400250</x:v>
      </x:c>
      <x:c r="H3184" t="str">
        <x:v>Apple Europe Limited</x:v>
      </x:c>
      <x:c r="I3184" s="22" t="n">
        <x:v>10</x:v>
      </x:c>
      <x:c r="J3184" t="str">
        <x:v>Worked</x:v>
      </x:c>
      <x:c r="K3184" t="str">
        <x:v>Employee 2240; home branch Thurrock; assigned role Operative Skilled | Deployment branch: Thurrock | Actual role: Operative Skilled | Jobs: 400250 | Customers: Apple Europe Limited | Actual hours: 10.0; source records: 1</x:v>
      </x:c>
      <x:c r="L3184" t="str">
        <x:v>Include</x:v>
      </x:c>
      <x:c r="M3184"/>
      <x:c r="N3184"/>
    </x:row>
    <x:row r="3185">
      <x:c r="A3185" t="str">
        <x:v>T Wyss (B)|2026-03-03</x:v>
      </x:c>
      <x:c r="B3185" s="888" t="n">
        <x:v>46084</x:v>
      </x:c>
      <x:c r="C3185" t="str">
        <x:v>T Wyss (B)</x:v>
      </x:c>
      <x:c r="D3185" t="str">
        <x:v>Permanent</x:v>
      </x:c>
      <x:c r="E3185" t="str">
        <x:v>Thurrock</x:v>
      </x:c>
      <x:c r="F3185" t="str">
        <x:v>Operative Skilled</x:v>
      </x:c>
      <x:c r="G3185" t="str">
        <x:v>400452</x:v>
      </x:c>
      <x:c r="H3185" t="str">
        <x:v>Protech Network Solutions</x:v>
      </x:c>
      <x:c r="I3185" s="22" t="n">
        <x:v>6.75</x:v>
      </x:c>
      <x:c r="J3185" t="str">
        <x:v>Worked</x:v>
      </x:c>
      <x:c r="K3185" t="str">
        <x:v>Employee 2240; home branch Thurrock; assigned role Operative Skilled | Deployment branch: Thurrock | Actual role: Operative Driver | Jobs: 400452 | Customers: Protech Network Solutions | Actual hours: 6.8; source records: 1</x:v>
      </x:c>
      <x:c r="L3185" t="str">
        <x:v>Include</x:v>
      </x:c>
      <x:c r="M3185"/>
      <x:c r="N3185"/>
    </x:row>
    <x:row r="3186">
      <x:c r="A3186" t="str">
        <x:v>T Wyss (B)|2026-03-04</x:v>
      </x:c>
      <x:c r="B3186" s="888" t="n">
        <x:v>46085</x:v>
      </x:c>
      <x:c r="C3186" t="str">
        <x:v>T Wyss (B)</x:v>
      </x:c>
      <x:c r="D3186" t="str">
        <x:v>Permanent</x:v>
      </x:c>
      <x:c r="E3186" t="str">
        <x:v>Thurrock</x:v>
      </x:c>
      <x:c r="F3186" t="str">
        <x:v>Operative Skilled</x:v>
      </x:c>
      <x:c r="G3186" t="str">
        <x:v>400757</x:v>
      </x:c>
      <x:c r="H3186" t="str">
        <x:v>The Fidelis Partnership</x:v>
      </x:c>
      <x:c r="I3186" s="22" t="n">
        <x:v>6</x:v>
      </x:c>
      <x:c r="J3186" t="str">
        <x:v>Worked</x:v>
      </x:c>
      <x:c r="K3186" t="str">
        <x:v>Employee 2240; home branch Thurrock; assigned role Operative Skilled | Deployment branch: Thurrock | Actual role: Operative Skilled | Jobs: 400757 | Customers: The Fidelis Partnership | Actual hours: 6.0; source records: 1</x:v>
      </x:c>
      <x:c r="L3186" t="str">
        <x:v>Include</x:v>
      </x:c>
      <x:c r="M3186"/>
      <x:c r="N3186"/>
    </x:row>
    <x:row r="3187">
      <x:c r="A3187" t="str">
        <x:v>T Wyss (B)|2026-03-05</x:v>
      </x:c>
      <x:c r="B3187" s="888" t="n">
        <x:v>46086</x:v>
      </x:c>
      <x:c r="C3187" t="str">
        <x:v>T Wyss (B)</x:v>
      </x:c>
      <x:c r="D3187" t="str">
        <x:v>Permanent</x:v>
      </x:c>
      <x:c r="E3187" t="str">
        <x:v>Thurrock</x:v>
      </x:c>
      <x:c r="F3187" t="str">
        <x:v>Operative Skilled</x:v>
      </x:c>
      <x:c r="G3187" t="str">
        <x:v>400636</x:v>
      </x:c>
      <x:c r="H3187" t="str">
        <x:v>Harrow Green</x:v>
      </x:c>
      <x:c r="I3187" s="22" t="n">
        <x:v>8.5</x:v>
      </x:c>
      <x:c r="J3187" t="str">
        <x:v>Worked</x:v>
      </x:c>
      <x:c r="K3187" t="str">
        <x:v>Employee 2240; home branch Thurrock; assigned role Operative Skilled | Deployment branch: Thurrock | Actual role: Operative Porter | Jobs: 400636 | Customers: Harrow Green | Actual hours: 8.5; source records: 1</x:v>
      </x:c>
      <x:c r="L3187" t="str">
        <x:v>Include</x:v>
      </x:c>
      <x:c r="M3187"/>
      <x:c r="N3187"/>
    </x:row>
    <x:row r="3188">
      <x:c r="A3188" t="str">
        <x:v>T Wyss (B)|2026-03-06</x:v>
      </x:c>
      <x:c r="B3188" s="888" t="n">
        <x:v>46087</x:v>
      </x:c>
      <x:c r="C3188" t="str">
        <x:v>T Wyss (B)</x:v>
      </x:c>
      <x:c r="D3188" t="str">
        <x:v>Permanent</x:v>
      </x:c>
      <x:c r="E3188" t="str">
        <x:v>Thurrock</x:v>
      </x:c>
      <x:c r="F3188" t="str">
        <x:v>Operative Skilled</x:v>
      </x:c>
      <x:c r="G3188" t="str">
        <x:v>400646</x:v>
      </x:c>
      <x:c r="H3188" t="str">
        <x:v>Protech Network Solutions</x:v>
      </x:c>
      <x:c r="I3188" s="22" t="n">
        <x:v>6</x:v>
      </x:c>
      <x:c r="J3188" t="str">
        <x:v>Worked</x:v>
      </x:c>
      <x:c r="K3188" t="str">
        <x:v>Employee 2240; home branch Thurrock; assigned role Operative Skilled | Deployment branch: Thurrock | Actual role: Operative Driver | Jobs: 400646 | Customers: Protech Network Solutions | Actual hours: 6.0; source records: 1</x:v>
      </x:c>
      <x:c r="L3188" t="str">
        <x:v>Include</x:v>
      </x:c>
      <x:c r="M3188"/>
      <x:c r="N3188"/>
    </x:row>
    <x:row r="3189">
      <x:c r="A3189" t="str">
        <x:v>T Wyss (B)|2026-03-10</x:v>
      </x:c>
      <x:c r="B3189" s="888" t="n">
        <x:v>46091</x:v>
      </x:c>
      <x:c r="C3189" t="str">
        <x:v>T Wyss (B)</x:v>
      </x:c>
      <x:c r="D3189" t="str">
        <x:v>Permanent</x:v>
      </x:c>
      <x:c r="E3189" t="str">
        <x:v>Thurrock</x:v>
      </x:c>
      <x:c r="F3189" t="str">
        <x:v>Operative Skilled</x:v>
      </x:c>
      <x:c r="G3189" t="str">
        <x:v>400895</x:v>
      </x:c>
      <x:c r="H3189" t="str">
        <x:v>Protech Network Solutions</x:v>
      </x:c>
      <x:c r="I3189" s="22" t="n">
        <x:v>6</x:v>
      </x:c>
      <x:c r="J3189" t="str">
        <x:v>Worked</x:v>
      </x:c>
      <x:c r="K3189" t="str">
        <x:v>Employee 2240; home branch Thurrock; assigned role Operative Skilled | Deployment branch: Thurrock | Actual role: Operative Driver | Jobs: 400895 | Customers: Protech Network Solutions | Actual hours: 6.0; source records: 1</x:v>
      </x:c>
      <x:c r="L3189" t="str">
        <x:v>Include</x:v>
      </x:c>
      <x:c r="M3189"/>
      <x:c r="N3189"/>
    </x:row>
    <x:row r="3190">
      <x:c r="A3190" t="str">
        <x:v>T Wyss (B)|2026-03-11</x:v>
      </x:c>
      <x:c r="B3190" s="888" t="n">
        <x:v>46092</x:v>
      </x:c>
      <x:c r="C3190" t="str">
        <x:v>T Wyss (B)</x:v>
      </x:c>
      <x:c r="D3190" t="str">
        <x:v>Permanent</x:v>
      </x:c>
      <x:c r="E3190" t="str">
        <x:v>Thurrock</x:v>
      </x:c>
      <x:c r="F3190" t="str">
        <x:v>Operative Skilled</x:v>
      </x:c>
      <x:c r="G3190" t="str">
        <x:v>400895</x:v>
      </x:c>
      <x:c r="H3190" t="str">
        <x:v>Protech Network Solutions</x:v>
      </x:c>
      <x:c r="I3190" s="22" t="n">
        <x:v>7</x:v>
      </x:c>
      <x:c r="J3190" t="str">
        <x:v>Worked</x:v>
      </x:c>
      <x:c r="K3190" t="str">
        <x:v>Employee 2240; home branch Thurrock; assigned role Operative Skilled | Deployment branch: Thurrock | Actual role: Operative Driver | Jobs: 400895 | Customers: Protech Network Solutions | Actual hours: 7.0; source records: 1</x:v>
      </x:c>
      <x:c r="L3190" t="str">
        <x:v>Include</x:v>
      </x:c>
      <x:c r="M3190"/>
      <x:c r="N3190"/>
    </x:row>
    <x:row r="3191">
      <x:c r="A3191" t="str">
        <x:v>T Wyss (B)|2026-03-12</x:v>
      </x:c>
      <x:c r="B3191" s="888" t="n">
        <x:v>46093</x:v>
      </x:c>
      <x:c r="C3191" t="str">
        <x:v>T Wyss (B)</x:v>
      </x:c>
      <x:c r="D3191" t="str">
        <x:v>Permanent</x:v>
      </x:c>
      <x:c r="E3191" t="str">
        <x:v>Thurrock</x:v>
      </x:c>
      <x:c r="F3191" t="str">
        <x:v>Operative Skilled</x:v>
      </x:c>
      <x:c r="G3191" t="str">
        <x:v>400214</x:v>
      </x:c>
      <x:c r="H3191" t="str">
        <x:v>University of Hertfordshire</x:v>
      </x:c>
      <x:c r="I3191" s="22" t="n">
        <x:v>10</x:v>
      </x:c>
      <x:c r="J3191" t="str">
        <x:v>Worked</x:v>
      </x:c>
      <x:c r="K3191" t="str">
        <x:v>Employee 2240; home branch Thurrock; assigned role Operative Skilled | Deployment branch: Thurrock | Actual role: Operative Skilled | Jobs: 400214 | Customers: University of Hertfordshire | Actual hours: 10.0; source records: 1</x:v>
      </x:c>
      <x:c r="L3191" t="str">
        <x:v>Include</x:v>
      </x:c>
      <x:c r="M3191"/>
      <x:c r="N3191"/>
    </x:row>
    <x:row r="3192">
      <x:c r="A3192" t="str">
        <x:v>T Wyss (B)|2026-03-13</x:v>
      </x:c>
      <x:c r="B3192" s="888" t="n">
        <x:v>46094</x:v>
      </x:c>
      <x:c r="C3192" t="str">
        <x:v>T Wyss (B)</x:v>
      </x:c>
      <x:c r="D3192" t="str">
        <x:v>Permanent</x:v>
      </x:c>
      <x:c r="E3192" t="str">
        <x:v>Thurrock</x:v>
      </x:c>
      <x:c r="F3192" t="str">
        <x:v>Operative Skilled</x:v>
      </x:c>
      <x:c r="G3192" t="str">
        <x:v>400808</x:v>
      </x:c>
      <x:c r="H3192" t="str">
        <x:v>Protech Network Solutions</x:v>
      </x:c>
      <x:c r="I3192" s="22" t="n">
        <x:v>10.5</x:v>
      </x:c>
      <x:c r="J3192" t="str">
        <x:v>Worked</x:v>
      </x:c>
      <x:c r="K3192" t="str">
        <x:v>Employee 2240; home branch Thurrock; assigned role Operative Skilled | Deployment branch: Thurrock | Actual role: Operative Driver | Jobs: 400808 | Customers: Protech Network Solutions | Actual hours: 10.5; source records: 1</x:v>
      </x:c>
      <x:c r="L3192" t="str">
        <x:v>Include</x:v>
      </x:c>
      <x:c r="M3192"/>
      <x:c r="N3192"/>
    </x:row>
    <x:row r="3193">
      <x:c r="A3193" t="str">
        <x:v>T Wyss (B)|2026-03-16</x:v>
      </x:c>
      <x:c r="B3193" s="888" t="n">
        <x:v>46097</x:v>
      </x:c>
      <x:c r="C3193" t="str">
        <x:v>T Wyss (B)</x:v>
      </x:c>
      <x:c r="D3193" t="str">
        <x:v>Permanent</x:v>
      </x:c>
      <x:c r="E3193" t="str">
        <x:v>Thurrock</x:v>
      </x:c>
      <x:c r="F3193" t="str">
        <x:v>Operative Skilled</x:v>
      </x:c>
      <x:c r="G3193" t="str">
        <x:v>400214</x:v>
      </x:c>
      <x:c r="H3193" t="str">
        <x:v>University of Hertfordshire</x:v>
      </x:c>
      <x:c r="I3193" s="22" t="n">
        <x:v>10</x:v>
      </x:c>
      <x:c r="J3193" t="str">
        <x:v>Worked</x:v>
      </x:c>
      <x:c r="K3193" t="str">
        <x:v>Employee 2240; home branch Thurrock; assigned role Operative Skilled | Deployment branch: Thurrock | Actual role: Operative Skilled | Jobs: 400214 | Customers: University of Hertfordshire | Actual hours: 10.0; source records: 1</x:v>
      </x:c>
      <x:c r="L3193" t="str">
        <x:v>Include</x:v>
      </x:c>
      <x:c r="M3193"/>
      <x:c r="N3193"/>
    </x:row>
    <x:row r="3194">
      <x:c r="A3194" t="str">
        <x:v>T Wyss (B)|2026-03-17</x:v>
      </x:c>
      <x:c r="B3194" s="888" t="n">
        <x:v>46098</x:v>
      </x:c>
      <x:c r="C3194" t="str">
        <x:v>T Wyss (B)</x:v>
      </x:c>
      <x:c r="D3194" t="str">
        <x:v>Permanent</x:v>
      </x:c>
      <x:c r="E3194" t="str">
        <x:v>Thurrock</x:v>
      </x:c>
      <x:c r="F3194" t="str">
        <x:v>Operative Skilled</x:v>
      </x:c>
      <x:c r="G3194" t="str">
        <x:v>400017</x:v>
      </x:c>
      <x:c r="H3194" t="str">
        <x:v>HM Revenue &amp; Customs</x:v>
      </x:c>
      <x:c r="I3194" s="22" t="n">
        <x:v>10.5</x:v>
      </x:c>
      <x:c r="J3194" t="str">
        <x:v>Worked</x:v>
      </x:c>
      <x:c r="K3194" t="str">
        <x:v>Employee 2240; home branch Thurrock; assigned role Operative Skilled | Deployment branch: Thurrock | Actual role: Operative Porter | Jobs: 400017 | Customers: HM Revenue &amp; Customs | Actual hours: 10.5; source records: 1</x:v>
      </x:c>
      <x:c r="L3194" t="str">
        <x:v>Include</x:v>
      </x:c>
      <x:c r="M3194"/>
      <x:c r="N3194"/>
    </x:row>
    <x:row r="3195">
      <x:c r="A3195" t="str">
        <x:v>T Wyss (B)|2026-03-18</x:v>
      </x:c>
      <x:c r="B3195" s="888" t="n">
        <x:v>46099</x:v>
      </x:c>
      <x:c r="C3195" t="str">
        <x:v>T Wyss (B)</x:v>
      </x:c>
      <x:c r="D3195" t="str">
        <x:v>Permanent</x:v>
      </x:c>
      <x:c r="E3195" t="str">
        <x:v>Thurrock</x:v>
      </x:c>
      <x:c r="F3195" t="str">
        <x:v>Operative Skilled</x:v>
      </x:c>
      <x:c r="G3195" t="str">
        <x:v>396718</x:v>
      </x:c>
      <x:c r="H3195" t="str">
        <x:v>Unemhilin/Ms Patricia</x:v>
      </x:c>
      <x:c r="I3195" s="22" t="n">
        <x:v>2</x:v>
      </x:c>
      <x:c r="J3195" t="str">
        <x:v>Worked</x:v>
      </x:c>
      <x:c r="K3195" t="str">
        <x:v>Employee 2240; home branch Thurrock; assigned role Operative Skilled | Deployment branch: Thurrock | Actual role: Operative Skilled | Jobs: 396718 | Customers: Unemhilin/Ms Patricia | Actual hours: 2.0; source records: 1</x:v>
      </x:c>
      <x:c r="L3195" t="str">
        <x:v>Include</x:v>
      </x:c>
      <x:c r="M3195"/>
      <x:c r="N3195"/>
    </x:row>
    <x:row r="3196">
      <x:c r="A3196" t="str">
        <x:v>T Wyss (B)|2026-03-19</x:v>
      </x:c>
      <x:c r="B3196" s="888" t="n">
        <x:v>46100</x:v>
      </x:c>
      <x:c r="C3196" t="str">
        <x:v>T Wyss (B)</x:v>
      </x:c>
      <x:c r="D3196" t="str">
        <x:v>Permanent</x:v>
      </x:c>
      <x:c r="E3196" t="str">
        <x:v>Thurrock</x:v>
      </x:c>
      <x:c r="F3196" t="str">
        <x:v>Operative Skilled</x:v>
      </x:c>
      <x:c r="G3196" t="str">
        <x:v>399360</x:v>
      </x:c>
      <x:c r="H3196" t="str">
        <x:v>Ministry of Defence</x:v>
      </x:c>
      <x:c r="I3196" s="22" t="n">
        <x:v>8.5</x:v>
      </x:c>
      <x:c r="J3196" t="str">
        <x:v>Worked</x:v>
      </x:c>
      <x:c r="K3196" t="str">
        <x:v>Employee 2240; home branch Thurrock; assigned role Operative Skilled | Deployment branch: Thurrock | Actual role: Operative Skilled | Jobs: 399360 | Customers: Ministry of Defence | Actual hours: 8.5; source records: 1</x:v>
      </x:c>
      <x:c r="L3196" t="str">
        <x:v>Include</x:v>
      </x:c>
      <x:c r="M3196"/>
      <x:c r="N3196"/>
    </x:row>
    <x:row r="3197">
      <x:c r="A3197" t="str">
        <x:v>T Wyss (B)|2026-03-20</x:v>
      </x:c>
      <x:c r="B3197" s="888" t="n">
        <x:v>46101</x:v>
      </x:c>
      <x:c r="C3197" t="str">
        <x:v>T Wyss (B)</x:v>
      </x:c>
      <x:c r="D3197" t="str">
        <x:v>Permanent</x:v>
      </x:c>
      <x:c r="E3197" t="str">
        <x:v>Thurrock</x:v>
      </x:c>
      <x:c r="F3197" t="str">
        <x:v>Operative Skilled</x:v>
      </x:c>
      <x:c r="G3197" t="str">
        <x:v>401013</x:v>
      </x:c>
      <x:c r="H3197" t="str">
        <x:v>Protech Network Solutions</x:v>
      </x:c>
      <x:c r="I3197" s="22" t="n">
        <x:v>11</x:v>
      </x:c>
      <x:c r="J3197" t="str">
        <x:v>Worked</x:v>
      </x:c>
      <x:c r="K3197" t="str">
        <x:v>Employee 2240; home branch Thurrock; assigned role Operative Skilled | Deployment branch: Thurrock | Actual role: Operative Driver | Jobs: 401013 | Customers: Protech Network Solutions | Actual hours: 11.0; source records: 1</x:v>
      </x:c>
      <x:c r="L3197" t="str">
        <x:v>Include</x:v>
      </x:c>
      <x:c r="M3197"/>
      <x:c r="N3197"/>
    </x:row>
    <x:row r="3198">
      <x:c r="A3198" t="str">
        <x:v>T Wyss (B)|2026-03-23</x:v>
      </x:c>
      <x:c r="B3198" s="888" t="n">
        <x:v>46104</x:v>
      </x:c>
      <x:c r="C3198" t="str">
        <x:v>T Wyss (B)</x:v>
      </x:c>
      <x:c r="D3198" t="str">
        <x:v>Permanent</x:v>
      </x:c>
      <x:c r="E3198" t="str">
        <x:v>Thurrock</x:v>
      </x:c>
      <x:c r="F3198" t="str">
        <x:v>Operative Skilled</x:v>
      </x:c>
      <x:c r="G3198" t="str">
        <x:v>399360</x:v>
      </x:c>
      <x:c r="H3198" t="str">
        <x:v>Ministry of Defence</x:v>
      </x:c>
      <x:c r="I3198" s="22" t="n">
        <x:v>9.5</x:v>
      </x:c>
      <x:c r="J3198" t="str">
        <x:v>Worked</x:v>
      </x:c>
      <x:c r="K3198" t="str">
        <x:v>Employee 2240; home branch Thurrock; assigned role Operative Skilled | Deployment branch: Thurrock | Actual role: Operative Skilled | Jobs: 399360 | Customers: Ministry of Defence | Actual hours: 9.5; source records: 1</x:v>
      </x:c>
      <x:c r="L3198" t="str">
        <x:v>Include</x:v>
      </x:c>
      <x:c r="M3198"/>
      <x:c r="N3198"/>
    </x:row>
    <x:row r="3199">
      <x:c r="A3199" t="str">
        <x:v>T Wyss (B)|2026-03-24</x:v>
      </x:c>
      <x:c r="B3199" s="888" t="n">
        <x:v>46105</x:v>
      </x:c>
      <x:c r="C3199" t="str">
        <x:v>T Wyss (B)</x:v>
      </x:c>
      <x:c r="D3199" t="str">
        <x:v>Permanent</x:v>
      </x:c>
      <x:c r="E3199" t="str">
        <x:v>Thurrock</x:v>
      </x:c>
      <x:c r="F3199" t="str">
        <x:v>Operative Skilled</x:v>
      </x:c>
      <x:c r="G3199" t="str">
        <x:v>399360</x:v>
      </x:c>
      <x:c r="H3199" t="str">
        <x:v>Ministry of Defence</x:v>
      </x:c>
      <x:c r="I3199" s="22" t="n">
        <x:v>11.5</x:v>
      </x:c>
      <x:c r="J3199" t="str">
        <x:v>Worked</x:v>
      </x:c>
      <x:c r="K3199" t="str">
        <x:v>Employee 2240; home branch Thurrock; assigned role Operative Skilled | Deployment branch: Thurrock | Actual role: Operative Skilled | Jobs: 399360 | Customers: Ministry of Defence | Actual hours: 11.5; source records: 1</x:v>
      </x:c>
      <x:c r="L3199" t="str">
        <x:v>Include</x:v>
      </x:c>
      <x:c r="M3199"/>
      <x:c r="N3199"/>
    </x:row>
    <x:row r="3200">
      <x:c r="A3200" t="str">
        <x:v>T Wyss (B)|2026-03-25</x:v>
      </x:c>
      <x:c r="B3200" s="888" t="n">
        <x:v>46106</x:v>
      </x:c>
      <x:c r="C3200" t="str">
        <x:v>T Wyss (B)</x:v>
      </x:c>
      <x:c r="D3200" t="str">
        <x:v>Permanent</x:v>
      </x:c>
      <x:c r="E3200" t="str">
        <x:v>Thurrock</x:v>
      </x:c>
      <x:c r="F3200" t="str">
        <x:v>Operative Skilled</x:v>
      </x:c>
      <x:c r="G3200" t="str">
        <x:v>399360</x:v>
      </x:c>
      <x:c r="H3200" t="str">
        <x:v>Ministry of Defence</x:v>
      </x:c>
      <x:c r="I3200" s="22" t="n">
        <x:v>11</x:v>
      </x:c>
      <x:c r="J3200" t="str">
        <x:v>Worked</x:v>
      </x:c>
      <x:c r="K3200" t="str">
        <x:v>Employee 2240; home branch Thurrock; assigned role Operative Skilled | Deployment branch: Thurrock | Actual role: Operative Skilled | Jobs: 399360 | Customers: Ministry of Defence | Actual hours: 11.0; source records: 1</x:v>
      </x:c>
      <x:c r="L3200" t="str">
        <x:v>Include</x:v>
      </x:c>
      <x:c r="M3200"/>
      <x:c r="N3200"/>
    </x:row>
    <x:row r="3201">
      <x:c r="A3201" t="str">
        <x:v>T Wyss (B)|2026-03-26</x:v>
      </x:c>
      <x:c r="B3201" s="888" t="n">
        <x:v>46107</x:v>
      </x:c>
      <x:c r="C3201" t="str">
        <x:v>T Wyss (B)</x:v>
      </x:c>
      <x:c r="D3201" t="str">
        <x:v>Permanent</x:v>
      </x:c>
      <x:c r="E3201" t="str">
        <x:v>Thurrock</x:v>
      </x:c>
      <x:c r="F3201" t="str">
        <x:v>Operative Skilled</x:v>
      </x:c>
      <x:c r="G3201" t="str">
        <x:v>399360</x:v>
      </x:c>
      <x:c r="H3201" t="str">
        <x:v>Ministry of Defence</x:v>
      </x:c>
      <x:c r="I3201" s="22" t="n">
        <x:v>11</x:v>
      </x:c>
      <x:c r="J3201" t="str">
        <x:v>Worked</x:v>
      </x:c>
      <x:c r="K3201" t="str">
        <x:v>Employee 2240; home branch Thurrock; assigned role Operative Skilled | Deployment branch: Thurrock | Actual role: Operative Skilled | Jobs: 399360 | Customers: Ministry of Defence | Actual hours: 11.0; source records: 1</x:v>
      </x:c>
      <x:c r="L3201" t="str">
        <x:v>Include</x:v>
      </x:c>
      <x:c r="M3201"/>
      <x:c r="N3201"/>
    </x:row>
    <x:row r="3202">
      <x:c r="A3202" t="str">
        <x:v>T Wyss (B)|2026-03-27</x:v>
      </x:c>
      <x:c r="B3202" s="888" t="n">
        <x:v>46108</x:v>
      </x:c>
      <x:c r="C3202" t="str">
        <x:v>T Wyss (B)</x:v>
      </x:c>
      <x:c r="D3202" t="str">
        <x:v>Permanent</x:v>
      </x:c>
      <x:c r="E3202" t="str">
        <x:v>Thurrock</x:v>
      </x:c>
      <x:c r="F3202" t="str">
        <x:v>Operative Skilled</x:v>
      </x:c>
      <x:c r="G3202" t="str">
        <x:v>400578</x:v>
      </x:c>
      <x:c r="H3202" t="str">
        <x:v>CBRE / Canva</x:v>
      </x:c>
      <x:c r="I3202" s="22" t="n">
        <x:v>6</x:v>
      </x:c>
      <x:c r="J3202" t="str">
        <x:v>Worked</x:v>
      </x:c>
      <x:c r="K3202" t="str">
        <x:v>Employee 2240; home branch Thurrock; assigned role Operative Skilled | Deployment branch: Thurrock | Actual role: Operative Skilled | Jobs: 400578 | Customers: CBRE / Canva | Actual hours: 6.0; source records: 1</x:v>
      </x:c>
      <x:c r="L3202" t="str">
        <x:v>Include</x:v>
      </x:c>
      <x:c r="M3202"/>
      <x:c r="N3202"/>
    </x:row>
    <x:row r="3203">
      <x:c r="A3203" t="str">
        <x:v>T Wyss (B)|2026-03-30</x:v>
      </x:c>
      <x:c r="B3203" s="888" t="n">
        <x:v>46111</x:v>
      </x:c>
      <x:c r="C3203" t="str">
        <x:v>T Wyss (B)</x:v>
      </x:c>
      <x:c r="D3203" t="str">
        <x:v>Permanent</x:v>
      </x:c>
      <x:c r="E3203" t="str">
        <x:v>Thurrock</x:v>
      </x:c>
      <x:c r="F3203" t="str">
        <x:v>Operative Skilled</x:v>
      </x:c>
      <x:c r="G3203"/>
      <x:c r="H3203"/>
      <x:c r="I3203" s="22" t="n">
        <x:v>0</x:v>
      </x:c>
      <x:c r="J3203" t="str">
        <x:v>Other leave — Sickness</x:v>
      </x:c>
      <x:c r="K3203" t="str">
        <x:v>Employee 2240; home branch Thurrock; assigned role Operative Skilled | Leave: Sickness | Leave calendar basis: Variable-pattern period</x:v>
      </x:c>
      <x:c r="L3203" t="str">
        <x:v>Include</x:v>
      </x:c>
      <x:c r="M3203"/>
      <x:c r="N3203"/>
    </x:row>
    <x:row r="3204">
      <x:c r="A3204" t="str">
        <x:v>T Wyss (B)|2026-03-31</x:v>
      </x:c>
      <x:c r="B3204" s="888" t="n">
        <x:v>46112</x:v>
      </x:c>
      <x:c r="C3204" t="str">
        <x:v>T Wyss (B)</x:v>
      </x:c>
      <x:c r="D3204" t="str">
        <x:v>Permanent</x:v>
      </x:c>
      <x:c r="E3204" t="str">
        <x:v>Thurrock</x:v>
      </x:c>
      <x:c r="F3204" t="str">
        <x:v>Operative Skilled</x:v>
      </x:c>
      <x:c r="G3204"/>
      <x:c r="H3204"/>
      <x:c r="I3204" s="22" t="n">
        <x:v>0</x:v>
      </x:c>
      <x:c r="J3204" t="str">
        <x:v>Other leave — Sickness</x:v>
      </x:c>
      <x:c r="K3204" t="str">
        <x:v>Employee 2240; home branch Thurrock; assigned role Operative Skilled | Leave: Sickness | Leave calendar basis: Variable-pattern period</x:v>
      </x:c>
      <x:c r="L3204" t="str">
        <x:v>Include</x:v>
      </x:c>
      <x:c r="M3204"/>
      <x:c r="N3204"/>
    </x:row>
    <x:row r="3205">
      <x:c r="A3205" t="str">
        <x:v>Th Roberts|2026-03-02</x:v>
      </x:c>
      <x:c r="B3205" s="888" t="n">
        <x:v>46083</x:v>
      </x:c>
      <x:c r="C3205" t="str">
        <x:v>Th Roberts</x:v>
      </x:c>
      <x:c r="D3205" t="str">
        <x:v>Permanent</x:v>
      </x:c>
      <x:c r="E3205" t="str">
        <x:v>Croydon</x:v>
      </x:c>
      <x:c r="F3205" t="str">
        <x:v>Operative Porter</x:v>
      </x:c>
      <x:c r="G3205" t="str">
        <x:v>400567A</x:v>
      </x:c>
      <x:c r="H3205" t="str">
        <x:v>Network Rail</x:v>
      </x:c>
      <x:c r="I3205" s="22" t="n">
        <x:v>7</x:v>
      </x:c>
      <x:c r="J3205" t="str">
        <x:v>Worked</x:v>
      </x:c>
      <x:c r="K3205" t="str">
        <x:v>Employee 103979; home branch Croydon; assigned role Operative Porter | Deployment branch: Croydon | Actual role: Operative Porter | Jobs: 400567A | Customers: Network Rail | Actual hours: 7.0; source records: 1</x:v>
      </x:c>
      <x:c r="L3205" t="str">
        <x:v>Include</x:v>
      </x:c>
      <x:c r="M3205"/>
      <x:c r="N3205"/>
    </x:row>
    <x:row r="3206">
      <x:c r="A3206" t="str">
        <x:v>Th Roberts|2026-03-03</x:v>
      </x:c>
      <x:c r="B3206" s="888" t="n">
        <x:v>46084</x:v>
      </x:c>
      <x:c r="C3206" t="str">
        <x:v>Th Roberts</x:v>
      </x:c>
      <x:c r="D3206" t="str">
        <x:v>Permanent</x:v>
      </x:c>
      <x:c r="E3206" t="str">
        <x:v>Croydon</x:v>
      </x:c>
      <x:c r="F3206" t="str">
        <x:v>Operative Porter</x:v>
      </x:c>
      <x:c r="G3206" t="str">
        <x:v>392752</x:v>
      </x:c>
      <x:c r="H3206" t="str">
        <x:v>Bromley Central Library</x:v>
      </x:c>
      <x:c r="I3206" s="22" t="n">
        <x:v>6</x:v>
      </x:c>
      <x:c r="J3206" t="str">
        <x:v>Worked</x:v>
      </x:c>
      <x:c r="K3206" t="str">
        <x:v>Employee 103979; home branch Croydon; assigned role Operative Porter | Deployment branch: Croydon | Actual role: Operative Porter | Jobs: 392752 | Customers: Bromley Central Library | Actual hours: 6.0; source records: 1</x:v>
      </x:c>
      <x:c r="L3206" t="str">
        <x:v>Include</x:v>
      </x:c>
      <x:c r="M3206"/>
      <x:c r="N3206"/>
    </x:row>
    <x:row r="3207">
      <x:c r="A3207" t="str">
        <x:v>Th Roberts|2026-03-04</x:v>
      </x:c>
      <x:c r="B3207" s="888" t="n">
        <x:v>46085</x:v>
      </x:c>
      <x:c r="C3207" t="str">
        <x:v>Th Roberts</x:v>
      </x:c>
      <x:c r="D3207" t="str">
        <x:v>Permanent</x:v>
      </x:c>
      <x:c r="E3207" t="str">
        <x:v>Croydon</x:v>
      </x:c>
      <x:c r="F3207" t="str">
        <x:v>Operative Porter</x:v>
      </x:c>
      <x:c r="G3207" t="str">
        <x:v>392752</x:v>
      </x:c>
      <x:c r="H3207" t="str">
        <x:v>Bromley Central Library</x:v>
      </x:c>
      <x:c r="I3207" s="22" t="n">
        <x:v>8.5</x:v>
      </x:c>
      <x:c r="J3207" t="str">
        <x:v>Worked</x:v>
      </x:c>
      <x:c r="K3207" t="str">
        <x:v>Employee 103979; home branch Croydon; assigned role Operative Porter | Deployment branch: Croydon | Actual role: Operative Skilled | Jobs: 392752 | Customers: Bromley Central Library | Actual hours: 8.5; source records: 1</x:v>
      </x:c>
      <x:c r="L3207" t="str">
        <x:v>Include</x:v>
      </x:c>
      <x:c r="M3207"/>
      <x:c r="N3207"/>
    </x:row>
    <x:row r="3208">
      <x:c r="A3208" t="str">
        <x:v>Th Roberts|2026-03-05</x:v>
      </x:c>
      <x:c r="B3208" s="888" t="n">
        <x:v>46086</x:v>
      </x:c>
      <x:c r="C3208" t="str">
        <x:v>Th Roberts</x:v>
      </x:c>
      <x:c r="D3208" t="str">
        <x:v>Permanent</x:v>
      </x:c>
      <x:c r="E3208" t="str">
        <x:v>Croydon</x:v>
      </x:c>
      <x:c r="F3208" t="str">
        <x:v>Operative Porter</x:v>
      </x:c>
      <x:c r="G3208" t="str">
        <x:v>392752</x:v>
      </x:c>
      <x:c r="H3208" t="str">
        <x:v>Bromley Central Library</x:v>
      </x:c>
      <x:c r="I3208" s="22" t="n">
        <x:v>8</x:v>
      </x:c>
      <x:c r="J3208" t="str">
        <x:v>Worked</x:v>
      </x:c>
      <x:c r="K3208" t="str">
        <x:v>Employee 103979; home branch Croydon; assigned role Operative Porter | Deployment branch: Croydon | Actual role: Operative Skilled | Jobs: 392752 | Customers: Bromley Central Library | Actual hours: 8.0; source records: 1</x:v>
      </x:c>
      <x:c r="L3208" t="str">
        <x:v>Include</x:v>
      </x:c>
      <x:c r="M3208"/>
      <x:c r="N3208"/>
    </x:row>
    <x:row r="3209">
      <x:c r="A3209" t="str">
        <x:v>Th Roberts|2026-03-06</x:v>
      </x:c>
      <x:c r="B3209" s="888" t="n">
        <x:v>46087</x:v>
      </x:c>
      <x:c r="C3209" t="str">
        <x:v>Th Roberts</x:v>
      </x:c>
      <x:c r="D3209" t="str">
        <x:v>Permanent</x:v>
      </x:c>
      <x:c r="E3209" t="str">
        <x:v>Croydon</x:v>
      </x:c>
      <x:c r="F3209" t="str">
        <x:v>Operative Porter</x:v>
      </x:c>
      <x:c r="G3209" t="str">
        <x:v>392752</x:v>
      </x:c>
      <x:c r="H3209" t="str">
        <x:v>Bromley Central Library</x:v>
      </x:c>
      <x:c r="I3209" s="22" t="n">
        <x:v>6</x:v>
      </x:c>
      <x:c r="J3209" t="str">
        <x:v>Worked</x:v>
      </x:c>
      <x:c r="K3209" t="str">
        <x:v>Employee 103979; home branch Croydon; assigned role Operative Porter | Deployment branch: Croydon | Actual role: Operative Porter | Jobs: 392752 | Customers: Bromley Central Library | Actual hours: 6.0; source records: 1</x:v>
      </x:c>
      <x:c r="L3209" t="str">
        <x:v>Include</x:v>
      </x:c>
      <x:c r="M3209"/>
      <x:c r="N3209"/>
    </x:row>
    <x:row r="3210">
      <x:c r="A3210" t="str">
        <x:v>Th Roberts|2026-03-09</x:v>
      </x:c>
      <x:c r="B3210" s="888" t="n">
        <x:v>46090</x:v>
      </x:c>
      <x:c r="C3210" t="str">
        <x:v>Th Roberts</x:v>
      </x:c>
      <x:c r="D3210" t="str">
        <x:v>Permanent</x:v>
      </x:c>
      <x:c r="E3210" t="str">
        <x:v>Croydon</x:v>
      </x:c>
      <x:c r="F3210" t="str">
        <x:v>Operative Porter</x:v>
      </x:c>
      <x:c r="G3210" t="str">
        <x:v>392752</x:v>
      </x:c>
      <x:c r="H3210" t="str">
        <x:v>Bromley Central Library</x:v>
      </x:c>
      <x:c r="I3210" s="22" t="n">
        <x:v>5</x:v>
      </x:c>
      <x:c r="J3210" t="str">
        <x:v>Worked</x:v>
      </x:c>
      <x:c r="K3210" t="str">
        <x:v>Employee 103979; home branch Croydon; assigned role Operative Porter | Deployment branch: Croydon | Actual role: Operative Porter | Jobs: 392752 | Customers: Bromley Central Library | Actual hours: 5.0; source records: 1</x:v>
      </x:c>
      <x:c r="L3210" t="str">
        <x:v>Include</x:v>
      </x:c>
      <x:c r="M3210"/>
      <x:c r="N3210"/>
    </x:row>
    <x:row r="3211">
      <x:c r="A3211" t="str">
        <x:v>Th Roberts|2026-03-10</x:v>
      </x:c>
      <x:c r="B3211" s="888" t="n">
        <x:v>46091</x:v>
      </x:c>
      <x:c r="C3211" t="str">
        <x:v>Th Roberts</x:v>
      </x:c>
      <x:c r="D3211" t="str">
        <x:v>Permanent</x:v>
      </x:c>
      <x:c r="E3211" t="str">
        <x:v>Croydon</x:v>
      </x:c>
      <x:c r="F3211" t="str">
        <x:v>Operative Porter</x:v>
      </x:c>
      <x:c r="G3211" t="str">
        <x:v>400824</x:v>
      </x:c>
      <x:c r="H3211" t="str">
        <x:v>Adecco Group</x:v>
      </x:c>
      <x:c r="I3211" s="22" t="n">
        <x:v>5.5</x:v>
      </x:c>
      <x:c r="J3211" t="str">
        <x:v>Worked</x:v>
      </x:c>
      <x:c r="K3211" t="str">
        <x:v>Employee 103979; home branch Croydon; assigned role Operative Porter | Deployment branch: Croydon | Actual role: Operative Porter | Jobs: 400824 | Customers: Adecco Group | Actual hours: 5.5; source records: 1</x:v>
      </x:c>
      <x:c r="L3211" t="str">
        <x:v>Include</x:v>
      </x:c>
      <x:c r="M3211"/>
      <x:c r="N3211"/>
    </x:row>
    <x:row r="3212">
      <x:c r="A3212" t="str">
        <x:v>Th Roberts|2026-03-11</x:v>
      </x:c>
      <x:c r="B3212" s="888" t="n">
        <x:v>46092</x:v>
      </x:c>
      <x:c r="C3212" t="str">
        <x:v>Th Roberts</x:v>
      </x:c>
      <x:c r="D3212" t="str">
        <x:v>Permanent</x:v>
      </x:c>
      <x:c r="E3212" t="str">
        <x:v>Croydon</x:v>
      </x:c>
      <x:c r="F3212" t="str">
        <x:v>Operative Porter</x:v>
      </x:c>
      <x:c r="G3212" t="str">
        <x:v>399110</x:v>
      </x:c>
      <x:c r="H3212" t="str">
        <x:v>Network Rail</x:v>
      </x:c>
      <x:c r="I3212" s="22" t="n">
        <x:v>8</x:v>
      </x:c>
      <x:c r="J3212" t="str">
        <x:v>Worked</x:v>
      </x:c>
      <x:c r="K3212" t="str">
        <x:v>Employee 103979; home branch Croydon; assigned role Operative Porter | Deployment branch: Croydon | Actual role: Operative Porter | Jobs: 399110 | Customers: Network Rail | Actual hours: 8.0; source records: 1</x:v>
      </x:c>
      <x:c r="L3212" t="str">
        <x:v>Include</x:v>
      </x:c>
      <x:c r="M3212"/>
      <x:c r="N3212"/>
    </x:row>
    <x:row r="3213">
      <x:c r="A3213" t="str">
        <x:v>Th Roberts|2026-03-12</x:v>
      </x:c>
      <x:c r="B3213" s="888" t="n">
        <x:v>46093</x:v>
      </x:c>
      <x:c r="C3213" t="str">
        <x:v>Th Roberts</x:v>
      </x:c>
      <x:c r="D3213" t="str">
        <x:v>Permanent</x:v>
      </x:c>
      <x:c r="E3213" t="str">
        <x:v>Croydon</x:v>
      </x:c>
      <x:c r="F3213" t="str">
        <x:v>Operative Porter</x:v>
      </x:c>
      <x:c r="G3213" t="str">
        <x:v>400187</x:v>
      </x:c>
      <x:c r="H3213" t="str">
        <x:v>Adecco Group</x:v>
      </x:c>
      <x:c r="I3213" s="22" t="n">
        <x:v>7.5</x:v>
      </x:c>
      <x:c r="J3213" t="str">
        <x:v>Worked</x:v>
      </x:c>
      <x:c r="K3213" t="str">
        <x:v>Employee 103979; home branch Croydon; assigned role Operative Porter | Deployment branch: Croydon | Actual role: Operative Porter | Jobs: 400187 | Customers: Adecco Group | Actual hours: 7.5; source records: 1</x:v>
      </x:c>
      <x:c r="L3213" t="str">
        <x:v>Include</x:v>
      </x:c>
      <x:c r="M3213"/>
      <x:c r="N3213"/>
    </x:row>
    <x:row r="3214">
      <x:c r="A3214" t="str">
        <x:v>Th Roberts|2026-03-16</x:v>
      </x:c>
      <x:c r="B3214" s="888" t="n">
        <x:v>46097</x:v>
      </x:c>
      <x:c r="C3214" t="str">
        <x:v>Th Roberts</x:v>
      </x:c>
      <x:c r="D3214" t="str">
        <x:v>Permanent</x:v>
      </x:c>
      <x:c r="E3214" t="str">
        <x:v>Croydon</x:v>
      </x:c>
      <x:c r="F3214" t="str">
        <x:v>Operative Porter</x:v>
      </x:c>
      <x:c r="G3214" t="str">
        <x:v>392752</x:v>
      </x:c>
      <x:c r="H3214" t="str">
        <x:v>Bromley Central Library</x:v>
      </x:c>
      <x:c r="I3214" s="22" t="n">
        <x:v>7.5</x:v>
      </x:c>
      <x:c r="J3214" t="str">
        <x:v>Worked</x:v>
      </x:c>
      <x:c r="K3214" t="str">
        <x:v>Employee 103979; home branch Croydon; assigned role Operative Porter | Deployment branch: Croydon | Actual role: Operative Skilled | Jobs: 392752 | Customers: Bromley Central Library | Actual hours: 7.5; source records: 1</x:v>
      </x:c>
      <x:c r="L3214" t="str">
        <x:v>Include</x:v>
      </x:c>
      <x:c r="M3214"/>
      <x:c r="N3214"/>
    </x:row>
    <x:row r="3215">
      <x:c r="A3215" t="str">
        <x:v>Th Roberts|2026-03-17</x:v>
      </x:c>
      <x:c r="B3215" s="888" t="n">
        <x:v>46098</x:v>
      </x:c>
      <x:c r="C3215" t="str">
        <x:v>Th Roberts</x:v>
      </x:c>
      <x:c r="D3215" t="str">
        <x:v>Permanent</x:v>
      </x:c>
      <x:c r="E3215" t="str">
        <x:v>Croydon</x:v>
      </x:c>
      <x:c r="F3215" t="str">
        <x:v>Operative Porter</x:v>
      </x:c>
      <x:c r="G3215" t="str">
        <x:v>392752</x:v>
      </x:c>
      <x:c r="H3215" t="str">
        <x:v>Bromley Central Library</x:v>
      </x:c>
      <x:c r="I3215" s="22" t="n">
        <x:v>6</x:v>
      </x:c>
      <x:c r="J3215" t="str">
        <x:v>Worked</x:v>
      </x:c>
      <x:c r="K3215" t="str">
        <x:v>Employee 103979; home branch Croydon; assigned role Operative Porter | Deployment branch: Croydon | Actual role: Operative Porter | Jobs: 392752 | Customers: Bromley Central Library | Actual hours: 6.0; source records: 1</x:v>
      </x:c>
      <x:c r="L3215" t="str">
        <x:v>Include</x:v>
      </x:c>
      <x:c r="M3215"/>
      <x:c r="N3215"/>
    </x:row>
    <x:row r="3216">
      <x:c r="A3216" t="str">
        <x:v>Th Roberts|2026-03-18</x:v>
      </x:c>
      <x:c r="B3216" s="888" t="n">
        <x:v>46099</x:v>
      </x:c>
      <x:c r="C3216" t="str">
        <x:v>Th Roberts</x:v>
      </x:c>
      <x:c r="D3216" t="str">
        <x:v>Permanent</x:v>
      </x:c>
      <x:c r="E3216" t="str">
        <x:v>Croydon</x:v>
      </x:c>
      <x:c r="F3216" t="str">
        <x:v>Operative Porter</x:v>
      </x:c>
      <x:c r="G3216" t="str">
        <x:v>392752</x:v>
      </x:c>
      <x:c r="H3216" t="str">
        <x:v>Bromley Central Library</x:v>
      </x:c>
      <x:c r="I3216" s="22" t="n">
        <x:v>9.5</x:v>
      </x:c>
      <x:c r="J3216" t="str">
        <x:v>Worked</x:v>
      </x:c>
      <x:c r="K3216" t="str">
        <x:v>Employee 103979; home branch Croydon; assigned role Operative Porter | Deployment branch: Croydon | Actual role: Operative Skilled | Jobs: 392752 | Customers: Bromley Central Library | Actual hours: 9.5; source records: 1</x:v>
      </x:c>
      <x:c r="L3216" t="str">
        <x:v>Include</x:v>
      </x:c>
      <x:c r="M3216"/>
      <x:c r="N3216"/>
    </x:row>
    <x:row r="3217">
      <x:c r="A3217" t="str">
        <x:v>Th Roberts|2026-03-19</x:v>
      </x:c>
      <x:c r="B3217" s="888" t="n">
        <x:v>46100</x:v>
      </x:c>
      <x:c r="C3217" t="str">
        <x:v>Th Roberts</x:v>
      </x:c>
      <x:c r="D3217" t="str">
        <x:v>Permanent</x:v>
      </x:c>
      <x:c r="E3217" t="str">
        <x:v>Croydon</x:v>
      </x:c>
      <x:c r="F3217" t="str">
        <x:v>Operative Porter</x:v>
      </x:c>
      <x:c r="G3217" t="str">
        <x:v>399379B, 399981A</x:v>
      </x:c>
      <x:c r="H3217" t="str">
        <x:v>Restore Harrow Green Oxford  M/W use only; Skyline</x:v>
      </x:c>
      <x:c r="I3217" s="22" t="n">
        <x:v>21</x:v>
      </x:c>
      <x:c r="J3217" t="str">
        <x:v>Worked — 2 records</x:v>
      </x:c>
      <x:c r="K3217" t="str">
        <x:v>Employee 103979; home branch Croydon; assigned role Operative Porter | Deployment branch: Oxford | Actual role: Operative Porter | Jobs: 399379B, 399981A | Customers: Restore Harrow Green Oxford  M/W use only; Skyline | Actual hours: 21.0; source records: 2</x:v>
      </x:c>
      <x:c r="L3217" t="str">
        <x:v>Include</x:v>
      </x:c>
      <x:c r="M3217"/>
      <x:c r="N3217"/>
    </x:row>
    <x:row r="3218">
      <x:c r="A3218" t="str">
        <x:v>Th Roberts|2026-03-20</x:v>
      </x:c>
      <x:c r="B3218" s="888" t="n">
        <x:v>46101</x:v>
      </x:c>
      <x:c r="C3218" t="str">
        <x:v>Th Roberts</x:v>
      </x:c>
      <x:c r="D3218" t="str">
        <x:v>Permanent</x:v>
      </x:c>
      <x:c r="E3218" t="str">
        <x:v>Croydon</x:v>
      </x:c>
      <x:c r="F3218" t="str">
        <x:v>Operative Porter</x:v>
      </x:c>
      <x:c r="G3218" t="str">
        <x:v>399413</x:v>
      </x:c>
      <x:c r="H3218" t="str">
        <x:v>Oxleas NHS Foundation Trust</x:v>
      </x:c>
      <x:c r="I3218" s="22" t="n">
        <x:v>4</x:v>
      </x:c>
      <x:c r="J3218" t="str">
        <x:v>Worked</x:v>
      </x:c>
      <x:c r="K3218" t="str">
        <x:v>Employee 103979; home branch Croydon; assigned role Operative Porter | Deployment branch: Croydon | Actual role: Operative Porter | Jobs: 399413 | Customers: Oxleas NHS Foundation Trust | Actual hours: 4.0; source records: 1</x:v>
      </x:c>
      <x:c r="L3218" t="str">
        <x:v>Include</x:v>
      </x:c>
      <x:c r="M3218"/>
      <x:c r="N3218"/>
    </x:row>
    <x:row r="3219">
      <x:c r="A3219" t="str">
        <x:v>Th Roberts|2026-03-23</x:v>
      </x:c>
      <x:c r="B3219" s="888" t="n">
        <x:v>46104</x:v>
      </x:c>
      <x:c r="C3219" t="str">
        <x:v>Th Roberts</x:v>
      </x:c>
      <x:c r="D3219" t="str">
        <x:v>Permanent</x:v>
      </x:c>
      <x:c r="E3219" t="str">
        <x:v>Croydon</x:v>
      </x:c>
      <x:c r="F3219" t="str">
        <x:v>Operative Porter</x:v>
      </x:c>
      <x:c r="G3219" t="str">
        <x:v>396733</x:v>
      </x:c>
      <x:c r="H3219" t="str">
        <x:v>Harrison/Mrs Osmin</x:v>
      </x:c>
      <x:c r="I3219" s="22" t="n">
        <x:v>7.5</x:v>
      </x:c>
      <x:c r="J3219" t="str">
        <x:v>Worked</x:v>
      </x:c>
      <x:c r="K3219" t="str">
        <x:v>Employee 103979; home branch Croydon; assigned role Operative Porter | Deployment branch: Thurrock | Actual role: Operative Porter | Jobs: 396733 | Customers: Harrison/Mrs Osmin | Actual hours: 7.5; source records: 1</x:v>
      </x:c>
      <x:c r="L3219" t="str">
        <x:v>Include</x:v>
      </x:c>
      <x:c r="M3219"/>
      <x:c r="N3219"/>
    </x:row>
    <x:row r="3220">
      <x:c r="A3220" t="str">
        <x:v>Th Roberts|2026-03-25</x:v>
      </x:c>
      <x:c r="B3220" s="888" t="n">
        <x:v>46106</x:v>
      </x:c>
      <x:c r="C3220" t="str">
        <x:v>Th Roberts</x:v>
      </x:c>
      <x:c r="D3220" t="str">
        <x:v>Permanent</x:v>
      </x:c>
      <x:c r="E3220" t="str">
        <x:v>Croydon</x:v>
      </x:c>
      <x:c r="F3220" t="str">
        <x:v>Operative Porter</x:v>
      </x:c>
      <x:c r="G3220" t="str">
        <x:v>392752</x:v>
      </x:c>
      <x:c r="H3220" t="str">
        <x:v>Bromley Central Library</x:v>
      </x:c>
      <x:c r="I3220" s="22" t="n">
        <x:v>10</x:v>
      </x:c>
      <x:c r="J3220" t="str">
        <x:v>Worked</x:v>
      </x:c>
      <x:c r="K3220" t="str">
        <x:v>Employee 103979; home branch Croydon; assigned role Operative Porter | Deployment branch: Croydon | Actual role: Operative Skilled | Jobs: 392752 | Customers: Bromley Central Library | Actual hours: 10.0; source records: 1</x:v>
      </x:c>
      <x:c r="L3220" t="str">
        <x:v>Include</x:v>
      </x:c>
      <x:c r="M3220"/>
      <x:c r="N3220"/>
    </x:row>
    <x:row r="3221">
      <x:c r="A3221" t="str">
        <x:v>Th Roberts|2026-03-26</x:v>
      </x:c>
      <x:c r="B3221" s="888" t="n">
        <x:v>46107</x:v>
      </x:c>
      <x:c r="C3221" t="str">
        <x:v>Th Roberts</x:v>
      </x:c>
      <x:c r="D3221" t="str">
        <x:v>Permanent</x:v>
      </x:c>
      <x:c r="E3221" t="str">
        <x:v>Croydon</x:v>
      </x:c>
      <x:c r="F3221" t="str">
        <x:v>Operative Porter</x:v>
      </x:c>
      <x:c r="G3221" t="str">
        <x:v>392752</x:v>
      </x:c>
      <x:c r="H3221" t="str">
        <x:v>Bromley Central Library</x:v>
      </x:c>
      <x:c r="I3221" s="22" t="n">
        <x:v>9.5</x:v>
      </x:c>
      <x:c r="J3221" t="str">
        <x:v>Worked</x:v>
      </x:c>
      <x:c r="K3221" t="str">
        <x:v>Employee 103979; home branch Croydon; assigned role Operative Porter | Deployment branch: Croydon | Actual role: Operative Skilled | Jobs: 392752 | Customers: Bromley Central Library | Actual hours: 9.5; source records: 1</x:v>
      </x:c>
      <x:c r="L3221" t="str">
        <x:v>Include</x:v>
      </x:c>
      <x:c r="M3221"/>
      <x:c r="N3221"/>
    </x:row>
    <x:row r="3222">
      <x:c r="A3222" t="str">
        <x:v>Th Roberts|2026-03-27</x:v>
      </x:c>
      <x:c r="B3222" s="888" t="n">
        <x:v>46108</x:v>
      </x:c>
      <x:c r="C3222" t="str">
        <x:v>Th Roberts</x:v>
      </x:c>
      <x:c r="D3222" t="str">
        <x:v>Permanent</x:v>
      </x:c>
      <x:c r="E3222" t="str">
        <x:v>Croydon</x:v>
      </x:c>
      <x:c r="F3222" t="str">
        <x:v>Operative Porter</x:v>
      </x:c>
      <x:c r="G3222" t="str">
        <x:v>392752</x:v>
      </x:c>
      <x:c r="H3222" t="str">
        <x:v>Bromley Central Library</x:v>
      </x:c>
      <x:c r="I3222" s="22" t="n">
        <x:v>9.5</x:v>
      </x:c>
      <x:c r="J3222" t="str">
        <x:v>Worked</x:v>
      </x:c>
      <x:c r="K3222" t="str">
        <x:v>Employee 103979; home branch Croydon; assigned role Operative Porter | Deployment branch: Croydon | Actual role: Operative Skilled | Jobs: 392752 | Customers: Bromley Central Library | Actual hours: 9.5; source records: 1</x:v>
      </x:c>
      <x:c r="L3222" t="str">
        <x:v>Include</x:v>
      </x:c>
      <x:c r="M3222"/>
      <x:c r="N3222"/>
    </x:row>
    <x:row r="3223">
      <x:c r="A3223" t="str">
        <x:v>Th Roberts|2026-03-30</x:v>
      </x:c>
      <x:c r="B3223" s="888" t="n">
        <x:v>46111</x:v>
      </x:c>
      <x:c r="C3223" t="str">
        <x:v>Th Roberts</x:v>
      </x:c>
      <x:c r="D3223" t="str">
        <x:v>Permanent</x:v>
      </x:c>
      <x:c r="E3223" t="str">
        <x:v>Croydon</x:v>
      </x:c>
      <x:c r="F3223" t="str">
        <x:v>Operative Porter</x:v>
      </x:c>
      <x:c r="G3223" t="str">
        <x:v>392752</x:v>
      </x:c>
      <x:c r="H3223" t="str">
        <x:v>Bromley Central Library</x:v>
      </x:c>
      <x:c r="I3223" s="22" t="n">
        <x:v>9.5</x:v>
      </x:c>
      <x:c r="J3223" t="str">
        <x:v>Worked</x:v>
      </x:c>
      <x:c r="K3223" t="str">
        <x:v>Employee 103979; home branch Croydon; assigned role Operative Porter | Deployment branch: Croydon | Actual role: Operative Skilled | Jobs: 392752 | Customers: Bromley Central Library | Actual hours: 9.5; source records: 1</x:v>
      </x:c>
      <x:c r="L3223" t="str">
        <x:v>Include</x:v>
      </x:c>
      <x:c r="M3223"/>
      <x:c r="N3223"/>
    </x:row>
    <x:row r="3224">
      <x:c r="A3224" t="str">
        <x:v>Th Roberts|2026-03-31</x:v>
      </x:c>
      <x:c r="B3224" s="888" t="n">
        <x:v>46112</x:v>
      </x:c>
      <x:c r="C3224" t="str">
        <x:v>Th Roberts</x:v>
      </x:c>
      <x:c r="D3224" t="str">
        <x:v>Permanent</x:v>
      </x:c>
      <x:c r="E3224" t="str">
        <x:v>Croydon</x:v>
      </x:c>
      <x:c r="F3224" t="str">
        <x:v>Operative Porter</x:v>
      </x:c>
      <x:c r="G3224" t="str">
        <x:v>392752</x:v>
      </x:c>
      <x:c r="H3224" t="str">
        <x:v>Bromley Central Library</x:v>
      </x:c>
      <x:c r="I3224" s="22" t="n">
        <x:v>11</x:v>
      </x:c>
      <x:c r="J3224" t="str">
        <x:v>Worked</x:v>
      </x:c>
      <x:c r="K3224" t="str">
        <x:v>Employee 103979; home branch Croydon; assigned role Operative Porter | Deployment branch: Croydon | Actual role: Operative Skilled | Jobs: 392752 | Customers: Bromley Central Library | Actual hours: 11.0; source records: 1</x:v>
      </x:c>
      <x:c r="L3224" t="str">
        <x:v>Include</x:v>
      </x:c>
      <x:c r="M3224"/>
      <x:c r="N3224"/>
    </x:row>
    <x:row r="3225">
      <x:c r="A3225" t="str">
        <x:v>Timur Kubanski|2026-03-02</x:v>
      </x:c>
      <x:c r="B3225" s="888" t="n">
        <x:v>46083</x:v>
      </x:c>
      <x:c r="C3225" t="str">
        <x:v>Timur Kubanski</x:v>
      </x:c>
      <x:c r="D3225" t="str">
        <x:v>Permanent</x:v>
      </x:c>
      <x:c r="E3225" t="str">
        <x:v>Birmingham</x:v>
      </x:c>
      <x:c r="F3225" t="str">
        <x:v>Operative Skilled</x:v>
      </x:c>
      <x:c r="G3225" t="str">
        <x:v>400274</x:v>
      </x:c>
      <x:c r="H3225" t="str">
        <x:v>Access UK Ltd</x:v>
      </x:c>
      <x:c r="I3225" s="22" t="n">
        <x:v>9.5</x:v>
      </x:c>
      <x:c r="J3225" t="str">
        <x:v>Worked</x:v>
      </x:c>
      <x:c r="K3225" t="str">
        <x:v>Employee 1675; home branch Birmingham; assigned role Operative Skilled | Deployment branch: Birmingham | Actual role: Operative Skilled | Jobs: 400274 | Customers: Access UK Ltd | Actual hours: 9.5; source records: 1</x:v>
      </x:c>
      <x:c r="L3225" t="str">
        <x:v>Include</x:v>
      </x:c>
      <x:c r="M3225"/>
      <x:c r="N3225"/>
    </x:row>
    <x:row r="3226">
      <x:c r="A3226" t="str">
        <x:v>Timur Kubanski|2026-03-03</x:v>
      </x:c>
      <x:c r="B3226" s="888" t="n">
        <x:v>46084</x:v>
      </x:c>
      <x:c r="C3226" t="str">
        <x:v>Timur Kubanski</x:v>
      </x:c>
      <x:c r="D3226" t="str">
        <x:v>Permanent</x:v>
      </x:c>
      <x:c r="E3226" t="str">
        <x:v>Birmingham</x:v>
      </x:c>
      <x:c r="F3226" t="str">
        <x:v>Operative Skilled</x:v>
      </x:c>
      <x:c r="G3226" t="str">
        <x:v>400019</x:v>
      </x:c>
      <x:c r="H3226" t="str">
        <x:v>Jaguar Land Rover Limited</x:v>
      </x:c>
      <x:c r="I3226" s="22" t="n">
        <x:v>8.5</x:v>
      </x:c>
      <x:c r="J3226" t="str">
        <x:v>Worked</x:v>
      </x:c>
      <x:c r="K3226" t="str">
        <x:v>Employee 1675; home branch Birmingham; assigned role Operative Skilled | Deployment branch: Birmingham | Actual role: Operative Skilled | Jobs: 400019 | Customers: Jaguar Land Rover Limited | Actual hours: 8.5; source records: 1</x:v>
      </x:c>
      <x:c r="L3226" t="str">
        <x:v>Include</x:v>
      </x:c>
      <x:c r="M3226"/>
      <x:c r="N3226"/>
    </x:row>
    <x:row r="3227">
      <x:c r="A3227" t="str">
        <x:v>Timur Kubanski|2026-03-04</x:v>
      </x:c>
      <x:c r="B3227" s="888" t="n">
        <x:v>46085</x:v>
      </x:c>
      <x:c r="C3227" t="str">
        <x:v>Timur Kubanski</x:v>
      </x:c>
      <x:c r="D3227" t="str">
        <x:v>Permanent</x:v>
      </x:c>
      <x:c r="E3227" t="str">
        <x:v>Birmingham</x:v>
      </x:c>
      <x:c r="F3227" t="str">
        <x:v>Operative Skilled</x:v>
      </x:c>
      <x:c r="G3227" t="str">
        <x:v>398910</x:v>
      </x:c>
      <x:c r="H3227" t="str">
        <x:v>JLR - eTrackers</x:v>
      </x:c>
      <x:c r="I3227" s="22" t="n">
        <x:v>7.5</x:v>
      </x:c>
      <x:c r="J3227" t="str">
        <x:v>Worked</x:v>
      </x:c>
      <x:c r="K3227" t="str">
        <x:v>Employee 1675; home branch Birmingham; assigned role Operative Skilled | Deployment branch: Birmingham | Actual role: Operative Skilled | Jobs: 398910 | Customers: JLR - eTrackers | Actual hours: 7.5; source records: 1</x:v>
      </x:c>
      <x:c r="L3227" t="str">
        <x:v>Include</x:v>
      </x:c>
      <x:c r="M3227"/>
      <x:c r="N3227"/>
    </x:row>
    <x:row r="3228">
      <x:c r="A3228" t="str">
        <x:v>Timur Kubanski|2026-03-05</x:v>
      </x:c>
      <x:c r="B3228" s="888" t="n">
        <x:v>46086</x:v>
      </x:c>
      <x:c r="C3228" t="str">
        <x:v>Timur Kubanski</x:v>
      </x:c>
      <x:c r="D3228" t="str">
        <x:v>Permanent</x:v>
      </x:c>
      <x:c r="E3228" t="str">
        <x:v>Birmingham</x:v>
      </x:c>
      <x:c r="F3228" t="str">
        <x:v>Operative Skilled</x:v>
      </x:c>
      <x:c r="G3228" t="str">
        <x:v>400019</x:v>
      </x:c>
      <x:c r="H3228" t="str">
        <x:v>Jaguar Land Rover Limited</x:v>
      </x:c>
      <x:c r="I3228" s="22" t="n">
        <x:v>7.5</x:v>
      </x:c>
      <x:c r="J3228" t="str">
        <x:v>Worked</x:v>
      </x:c>
      <x:c r="K3228" t="str">
        <x:v>Employee 1675; home branch Birmingham; assigned role Operative Skilled | Deployment branch: Birmingham | Actual role: Operative Skilled | Jobs: 400019 | Customers: Jaguar Land Rover Limited | Actual hours: 7.5; source records: 1</x:v>
      </x:c>
      <x:c r="L3228" t="str">
        <x:v>Include</x:v>
      </x:c>
      <x:c r="M3228"/>
      <x:c r="N3228"/>
    </x:row>
    <x:row r="3229">
      <x:c r="A3229" t="str">
        <x:v>Timur Kubanski|2026-03-06</x:v>
      </x:c>
      <x:c r="B3229" s="888" t="n">
        <x:v>46087</x:v>
      </x:c>
      <x:c r="C3229" t="str">
        <x:v>Timur Kubanski</x:v>
      </x:c>
      <x:c r="D3229" t="str">
        <x:v>Permanent</x:v>
      </x:c>
      <x:c r="E3229" t="str">
        <x:v>Birmingham</x:v>
      </x:c>
      <x:c r="F3229" t="str">
        <x:v>Operative Skilled</x:v>
      </x:c>
      <x:c r="G3229" t="str">
        <x:v>400749</x:v>
      </x:c>
      <x:c r="H3229" t="str">
        <x:v>Midland Heart</x:v>
      </x:c>
      <x:c r="I3229" s="22" t="n">
        <x:v>4.5</x:v>
      </x:c>
      <x:c r="J3229" t="str">
        <x:v>Worked</x:v>
      </x:c>
      <x:c r="K3229" t="str">
        <x:v>Employee 1675; home branch Birmingham; assigned role Operative Skilled | Deployment branch: Birmingham | Actual role: Operative Skilled | Jobs: 400749 | Customers: Midland Heart | Actual hours: 4.5; source records: 1</x:v>
      </x:c>
      <x:c r="L3229" t="str">
        <x:v>Include</x:v>
      </x:c>
      <x:c r="M3229"/>
      <x:c r="N3229"/>
    </x:row>
    <x:row r="3230">
      <x:c r="A3230" t="str">
        <x:v>Timur Kubanski|2026-03-09</x:v>
      </x:c>
      <x:c r="B3230" s="888" t="n">
        <x:v>46090</x:v>
      </x:c>
      <x:c r="C3230" t="str">
        <x:v>Timur Kubanski</x:v>
      </x:c>
      <x:c r="D3230" t="str">
        <x:v>Permanent</x:v>
      </x:c>
      <x:c r="E3230" t="str">
        <x:v>Birmingham</x:v>
      </x:c>
      <x:c r="F3230" t="str">
        <x:v>Operative Skilled</x:v>
      </x:c>
      <x:c r="G3230" t="str">
        <x:v>400787</x:v>
      </x:c>
      <x:c r="H3230" t="str">
        <x:v>Jaguar Land Rover Limited</x:v>
      </x:c>
      <x:c r="I3230" s="22" t="n">
        <x:v>9</x:v>
      </x:c>
      <x:c r="J3230" t="str">
        <x:v>Worked</x:v>
      </x:c>
      <x:c r="K3230" t="str">
        <x:v>Employee 1675; home branch Birmingham; assigned role Operative Skilled | Deployment branch: Birmingham | Actual role: Operative Skilled | Jobs: 400787 | Customers: Jaguar Land Rover Limited | Actual hours: 9.0; source records: 1</x:v>
      </x:c>
      <x:c r="L3230" t="str">
        <x:v>Include</x:v>
      </x:c>
      <x:c r="M3230"/>
      <x:c r="N3230"/>
    </x:row>
    <x:row r="3231">
      <x:c r="A3231" t="str">
        <x:v>Timur Kubanski|2026-03-10</x:v>
      </x:c>
      <x:c r="B3231" s="888" t="n">
        <x:v>46091</x:v>
      </x:c>
      <x:c r="C3231" t="str">
        <x:v>Timur Kubanski</x:v>
      </x:c>
      <x:c r="D3231" t="str">
        <x:v>Permanent</x:v>
      </x:c>
      <x:c r="E3231" t="str">
        <x:v>Birmingham</x:v>
      </x:c>
      <x:c r="F3231" t="str">
        <x:v>Operative Skilled</x:v>
      </x:c>
      <x:c r="G3231" t="str">
        <x:v>400787</x:v>
      </x:c>
      <x:c r="H3231" t="str">
        <x:v>Jaguar Land Rover Limited</x:v>
      </x:c>
      <x:c r="I3231" s="22" t="n">
        <x:v>8.5</x:v>
      </x:c>
      <x:c r="J3231" t="str">
        <x:v>Worked</x:v>
      </x:c>
      <x:c r="K3231" t="str">
        <x:v>Employee 1675; home branch Birmingham; assigned role Operative Skilled | Deployment branch: Birmingham | Actual role: Operative Skilled | Jobs: 400787 | Customers: Jaguar Land Rover Limited | Actual hours: 8.5; source records: 1</x:v>
      </x:c>
      <x:c r="L3231" t="str">
        <x:v>Include</x:v>
      </x:c>
      <x:c r="M3231"/>
      <x:c r="N3231"/>
    </x:row>
    <x:row r="3232">
      <x:c r="A3232" t="str">
        <x:v>Timur Kubanski|2026-03-11</x:v>
      </x:c>
      <x:c r="B3232" s="888" t="n">
        <x:v>46092</x:v>
      </x:c>
      <x:c r="C3232" t="str">
        <x:v>Timur Kubanski</x:v>
      </x:c>
      <x:c r="D3232" t="str">
        <x:v>Permanent</x:v>
      </x:c>
      <x:c r="E3232" t="str">
        <x:v>Birmingham</x:v>
      </x:c>
      <x:c r="F3232" t="str">
        <x:v>Operative Skilled</x:v>
      </x:c>
      <x:c r="G3232" t="str">
        <x:v>400787</x:v>
      </x:c>
      <x:c r="H3232" t="str">
        <x:v>Jaguar Land Rover Limited</x:v>
      </x:c>
      <x:c r="I3232" s="22" t="n">
        <x:v>8.5</x:v>
      </x:c>
      <x:c r="J3232" t="str">
        <x:v>Worked</x:v>
      </x:c>
      <x:c r="K3232" t="str">
        <x:v>Employee 1675; home branch Birmingham; assigned role Operative Skilled | Deployment branch: Birmingham | Actual role: Operative Skilled | Jobs: 400787 | Customers: Jaguar Land Rover Limited | Actual hours: 8.5; source records: 1</x:v>
      </x:c>
      <x:c r="L3232" t="str">
        <x:v>Include</x:v>
      </x:c>
      <x:c r="M3232"/>
      <x:c r="N3232"/>
    </x:row>
    <x:row r="3233">
      <x:c r="A3233" t="str">
        <x:v>Timur Kubanski|2026-03-12</x:v>
      </x:c>
      <x:c r="B3233" s="888" t="n">
        <x:v>46093</x:v>
      </x:c>
      <x:c r="C3233" t="str">
        <x:v>Timur Kubanski</x:v>
      </x:c>
      <x:c r="D3233" t="str">
        <x:v>Permanent</x:v>
      </x:c>
      <x:c r="E3233" t="str">
        <x:v>Birmingham</x:v>
      </x:c>
      <x:c r="F3233" t="str">
        <x:v>Operative Skilled</x:v>
      </x:c>
      <x:c r="G3233" t="str">
        <x:v>400751</x:v>
      </x:c>
      <x:c r="H3233" t="str">
        <x:v>Jaguar Land Rover Limited</x:v>
      </x:c>
      <x:c r="I3233" s="22" t="n">
        <x:v>8</x:v>
      </x:c>
      <x:c r="J3233" t="str">
        <x:v>Worked</x:v>
      </x:c>
      <x:c r="K3233" t="str">
        <x:v>Employee 1675; home branch Birmingham; assigned role Operative Skilled | Deployment branch: Birmingham | Actual role: Operative Skilled | Jobs: 400751 | Customers: Jaguar Land Rover Limited | Actual hours: 8.0; source records: 1</x:v>
      </x:c>
      <x:c r="L3233" t="str">
        <x:v>Include</x:v>
      </x:c>
      <x:c r="M3233"/>
      <x:c r="N3233"/>
    </x:row>
    <x:row r="3234">
      <x:c r="A3234" t="str">
        <x:v>Timur Kubanski|2026-03-13</x:v>
      </x:c>
      <x:c r="B3234" s="888" t="n">
        <x:v>46094</x:v>
      </x:c>
      <x:c r="C3234" t="str">
        <x:v>Timur Kubanski</x:v>
      </x:c>
      <x:c r="D3234" t="str">
        <x:v>Permanent</x:v>
      </x:c>
      <x:c r="E3234" t="str">
        <x:v>Birmingham</x:v>
      </x:c>
      <x:c r="F3234" t="str">
        <x:v>Operative Skilled</x:v>
      </x:c>
      <x:c r="G3234" t="str">
        <x:v>400335, 398910</x:v>
      </x:c>
      <x:c r="H3234" t="str">
        <x:v>Jaguar Land Rover Limited; JLR - eTrackers</x:v>
      </x:c>
      <x:c r="I3234" s="22" t="n">
        <x:v>17</x:v>
      </x:c>
      <x:c r="J3234" t="str">
        <x:v>Worked — 2 records</x:v>
      </x:c>
      <x:c r="K3234" t="str">
        <x:v>Employee 1675; home branch Birmingham; assigned role Operative Skilled | Deployment branch: Birmingham | Actual role: Operative Skilled | Jobs: 400335, 398910 | Customers: Jaguar Land Rover Limited; JLR - eTrackers | Actual hours: 17.0; source records: 2</x:v>
      </x:c>
      <x:c r="L3234" t="str">
        <x:v>Include</x:v>
      </x:c>
      <x:c r="M3234"/>
      <x:c r="N3234"/>
    </x:row>
    <x:row r="3235">
      <x:c r="A3235" t="str">
        <x:v>Timur Kubanski|2026-03-16</x:v>
      </x:c>
      <x:c r="B3235" s="888" t="n">
        <x:v>46097</x:v>
      </x:c>
      <x:c r="C3235" t="str">
        <x:v>Timur Kubanski</x:v>
      </x:c>
      <x:c r="D3235" t="str">
        <x:v>Permanent</x:v>
      </x:c>
      <x:c r="E3235" t="str">
        <x:v>Birmingham</x:v>
      </x:c>
      <x:c r="F3235" t="str">
        <x:v>Operative Skilled</x:v>
      </x:c>
      <x:c r="G3235" t="str">
        <x:v>398910</x:v>
      </x:c>
      <x:c r="H3235" t="str">
        <x:v>JLR - eTrackers</x:v>
      </x:c>
      <x:c r="I3235" s="22" t="n">
        <x:v>8.5</x:v>
      </x:c>
      <x:c r="J3235" t="str">
        <x:v>Worked</x:v>
      </x:c>
      <x:c r="K3235" t="str">
        <x:v>Employee 1675; home branch Birmingham; assigned role Operative Skilled | Deployment branch: Birmingham | Actual role: Operative Skilled | Jobs: 398910 | Customers: JLR - eTrackers | Actual hours: 8.5; source records: 1</x:v>
      </x:c>
      <x:c r="L3235" t="str">
        <x:v>Include</x:v>
      </x:c>
      <x:c r="M3235"/>
      <x:c r="N3235"/>
    </x:row>
    <x:row r="3236">
      <x:c r="A3236" t="str">
        <x:v>Timur Kubanski|2026-03-17</x:v>
      </x:c>
      <x:c r="B3236" s="888" t="n">
        <x:v>46098</x:v>
      </x:c>
      <x:c r="C3236" t="str">
        <x:v>Timur Kubanski</x:v>
      </x:c>
      <x:c r="D3236" t="str">
        <x:v>Permanent</x:v>
      </x:c>
      <x:c r="E3236" t="str">
        <x:v>Birmingham</x:v>
      </x:c>
      <x:c r="F3236" t="str">
        <x:v>Operative Skilled</x:v>
      </x:c>
      <x:c r="G3236" t="str">
        <x:v>398910</x:v>
      </x:c>
      <x:c r="H3236" t="str">
        <x:v>JLR - eTrackers</x:v>
      </x:c>
      <x:c r="I3236" s="22" t="n">
        <x:v>8</x:v>
      </x:c>
      <x:c r="J3236" t="str">
        <x:v>Worked</x:v>
      </x:c>
      <x:c r="K3236" t="str">
        <x:v>Employee 1675; home branch Birmingham; assigned role Operative Skilled | Deployment branch: Birmingham | Actual role: Operative Skilled | Jobs: 398910 | Customers: JLR - eTrackers | Actual hours: 8.0; source records: 1</x:v>
      </x:c>
      <x:c r="L3236" t="str">
        <x:v>Include</x:v>
      </x:c>
      <x:c r="M3236"/>
      <x:c r="N3236"/>
    </x:row>
    <x:row r="3237">
      <x:c r="A3237" t="str">
        <x:v>Timur Kubanski|2026-03-18</x:v>
      </x:c>
      <x:c r="B3237" s="888" t="n">
        <x:v>46099</x:v>
      </x:c>
      <x:c r="C3237" t="str">
        <x:v>Timur Kubanski</x:v>
      </x:c>
      <x:c r="D3237" t="str">
        <x:v>Permanent</x:v>
      </x:c>
      <x:c r="E3237" t="str">
        <x:v>Birmingham</x:v>
      </x:c>
      <x:c r="F3237" t="str">
        <x:v>Operative Skilled</x:v>
      </x:c>
      <x:c r="G3237" t="str">
        <x:v>400335</x:v>
      </x:c>
      <x:c r="H3237" t="str">
        <x:v>Jaguar Land Rover Limited</x:v>
      </x:c>
      <x:c r="I3237" s="22" t="n">
        <x:v>8</x:v>
      </x:c>
      <x:c r="J3237" t="str">
        <x:v>Worked</x:v>
      </x:c>
      <x:c r="K3237" t="str">
        <x:v>Employee 1675; home branch Birmingham; assigned role Operative Skilled | Deployment branch: Birmingham | Actual role: Operative Skilled | Jobs: 400335 | Customers: Jaguar Land Rover Limited | Actual hours: 8.0; source records: 1</x:v>
      </x:c>
      <x:c r="L3237" t="str">
        <x:v>Include</x:v>
      </x:c>
      <x:c r="M3237"/>
      <x:c r="N3237"/>
    </x:row>
    <x:row r="3238">
      <x:c r="A3238" t="str">
        <x:v>Timur Kubanski|2026-03-19</x:v>
      </x:c>
      <x:c r="B3238" s="888" t="n">
        <x:v>46100</x:v>
      </x:c>
      <x:c r="C3238" t="str">
        <x:v>Timur Kubanski</x:v>
      </x:c>
      <x:c r="D3238" t="str">
        <x:v>Permanent</x:v>
      </x:c>
      <x:c r="E3238" t="str">
        <x:v>Birmingham</x:v>
      </x:c>
      <x:c r="F3238" t="str">
        <x:v>Operative Skilled</x:v>
      </x:c>
      <x:c r="G3238" t="str">
        <x:v>400857</x:v>
      </x:c>
      <x:c r="H3238" t="str">
        <x:v>Jaguar Land Rover Limited</x:v>
      </x:c>
      <x:c r="I3238" s="22" t="n">
        <x:v>8.5</x:v>
      </x:c>
      <x:c r="J3238" t="str">
        <x:v>Worked</x:v>
      </x:c>
      <x:c r="K3238" t="str">
        <x:v>Employee 1675; home branch Birmingham; assigned role Operative Skilled | Deployment branch: Birmingham | Actual role: Operative Skilled | Jobs: 400857 | Customers: Jaguar Land Rover Limited | Actual hours: 8.5; source records: 1</x:v>
      </x:c>
      <x:c r="L3238" t="str">
        <x:v>Include</x:v>
      </x:c>
      <x:c r="M3238"/>
      <x:c r="N3238"/>
    </x:row>
    <x:row r="3239">
      <x:c r="A3239" t="str">
        <x:v>Timur Kubanski|2026-03-20</x:v>
      </x:c>
      <x:c r="B3239" s="888" t="n">
        <x:v>46101</x:v>
      </x:c>
      <x:c r="C3239" t="str">
        <x:v>Timur Kubanski</x:v>
      </x:c>
      <x:c r="D3239" t="str">
        <x:v>Permanent</x:v>
      </x:c>
      <x:c r="E3239" t="str">
        <x:v>Birmingham</x:v>
      </x:c>
      <x:c r="F3239" t="str">
        <x:v>Operative Skilled</x:v>
      </x:c>
      <x:c r="G3239" t="str">
        <x:v>400857</x:v>
      </x:c>
      <x:c r="H3239" t="str">
        <x:v>Jaguar Land Rover Limited</x:v>
      </x:c>
      <x:c r="I3239" s="22" t="n">
        <x:v>7.5</x:v>
      </x:c>
      <x:c r="J3239" t="str">
        <x:v>Worked</x:v>
      </x:c>
      <x:c r="K3239" t="str">
        <x:v>Employee 1675; home branch Birmingham; assigned role Operative Skilled | Deployment branch: Birmingham | Actual role: Operative Skilled | Jobs: 400857 | Customers: Jaguar Land Rover Limited | Actual hours: 7.5; source records: 1</x:v>
      </x:c>
      <x:c r="L3239" t="str">
        <x:v>Include</x:v>
      </x:c>
      <x:c r="M3239"/>
      <x:c r="N3239"/>
    </x:row>
    <x:row r="3240">
      <x:c r="A3240" t="str">
        <x:v>Timur Kubanski|2026-03-23</x:v>
      </x:c>
      <x:c r="B3240" s="888" t="n">
        <x:v>46104</x:v>
      </x:c>
      <x:c r="C3240" t="str">
        <x:v>Timur Kubanski</x:v>
      </x:c>
      <x:c r="D3240" t="str">
        <x:v>Permanent</x:v>
      </x:c>
      <x:c r="E3240" t="str">
        <x:v>Birmingham</x:v>
      </x:c>
      <x:c r="F3240" t="str">
        <x:v>Operative Skilled</x:v>
      </x:c>
      <x:c r="G3240" t="str">
        <x:v>400215</x:v>
      </x:c>
      <x:c r="H3240" t="str">
        <x:v>Birmingham City Council</x:v>
      </x:c>
      <x:c r="I3240" s="22" t="n">
        <x:v>9.15</x:v>
      </x:c>
      <x:c r="J3240" t="str">
        <x:v>Worked</x:v>
      </x:c>
      <x:c r="K3240" t="str">
        <x:v>Employee 1675; home branch Birmingham; assigned role Operative Skilled | Deployment branch: Birmingham | Actual role: Operative Skilled | Jobs: 400215 | Customers: Birmingham City Council | Actual hours: 9.2; source records: 1</x:v>
      </x:c>
      <x:c r="L3240" t="str">
        <x:v>Include</x:v>
      </x:c>
      <x:c r="M3240"/>
      <x:c r="N3240"/>
    </x:row>
    <x:row r="3241">
      <x:c r="A3241" t="str">
        <x:v>Timur Kubanski|2026-03-24</x:v>
      </x:c>
      <x:c r="B3241" s="888" t="n">
        <x:v>46105</x:v>
      </x:c>
      <x:c r="C3241" t="str">
        <x:v>Timur Kubanski</x:v>
      </x:c>
      <x:c r="D3241" t="str">
        <x:v>Permanent</x:v>
      </x:c>
      <x:c r="E3241" t="str">
        <x:v>Birmingham</x:v>
      </x:c>
      <x:c r="F3241" t="str">
        <x:v>Operative Skilled</x:v>
      </x:c>
      <x:c r="G3241" t="str">
        <x:v>398910</x:v>
      </x:c>
      <x:c r="H3241" t="str">
        <x:v>JLR - eTrackers</x:v>
      </x:c>
      <x:c r="I3241" s="22" t="n">
        <x:v>8.5</x:v>
      </x:c>
      <x:c r="J3241" t="str">
        <x:v>Worked</x:v>
      </x:c>
      <x:c r="K3241" t="str">
        <x:v>Employee 1675; home branch Birmingham; assigned role Operative Skilled | Deployment branch: Birmingham | Actual role: Operative Skilled | Jobs: 398910 | Customers: JLR - eTrackers | Actual hours: 8.5; source records: 1</x:v>
      </x:c>
      <x:c r="L3241" t="str">
        <x:v>Include</x:v>
      </x:c>
      <x:c r="M3241"/>
      <x:c r="N3241"/>
    </x:row>
    <x:row r="3242">
      <x:c r="A3242" t="str">
        <x:v>Timur Kubanski|2026-03-25</x:v>
      </x:c>
      <x:c r="B3242" s="888" t="n">
        <x:v>46106</x:v>
      </x:c>
      <x:c r="C3242" t="str">
        <x:v>Timur Kubanski</x:v>
      </x:c>
      <x:c r="D3242" t="str">
        <x:v>Permanent</x:v>
      </x:c>
      <x:c r="E3242" t="str">
        <x:v>Birmingham</x:v>
      </x:c>
      <x:c r="F3242" t="str">
        <x:v>Operative Skilled</x:v>
      </x:c>
      <x:c r="G3242" t="str">
        <x:v>394372</x:v>
      </x:c>
      <x:c r="H3242" t="str">
        <x:v>Jaguar Land Rover Limited</x:v>
      </x:c>
      <x:c r="I3242" s="22" t="n">
        <x:v>8.25</x:v>
      </x:c>
      <x:c r="J3242" t="str">
        <x:v>Worked</x:v>
      </x:c>
      <x:c r="K3242" t="str">
        <x:v>Employee 1675; home branch Birmingham; assigned role Operative Skilled | Deployment branch: Birmingham | Actual role: Operative Skilled | Jobs: 394372 | Customers: Jaguar Land Rover Limited | Actual hours: 8.2; source records: 1</x:v>
      </x:c>
      <x:c r="L3242" t="str">
        <x:v>Include</x:v>
      </x:c>
      <x:c r="M3242"/>
      <x:c r="N3242"/>
    </x:row>
    <x:row r="3243">
      <x:c r="A3243" t="str">
        <x:v>Timur Kubanski|2026-03-26</x:v>
      </x:c>
      <x:c r="B3243" s="888" t="n">
        <x:v>46107</x:v>
      </x:c>
      <x:c r="C3243" t="str">
        <x:v>Timur Kubanski</x:v>
      </x:c>
      <x:c r="D3243" t="str">
        <x:v>Permanent</x:v>
      </x:c>
      <x:c r="E3243" t="str">
        <x:v>Birmingham</x:v>
      </x:c>
      <x:c r="F3243" t="str">
        <x:v>Operative Skilled</x:v>
      </x:c>
      <x:c r="G3243" t="str">
        <x:v>398910</x:v>
      </x:c>
      <x:c r="H3243" t="str">
        <x:v>JLR - eTrackers</x:v>
      </x:c>
      <x:c r="I3243" s="22" t="n">
        <x:v>8.5</x:v>
      </x:c>
      <x:c r="J3243" t="str">
        <x:v>Worked</x:v>
      </x:c>
      <x:c r="K3243" t="str">
        <x:v>Employee 1675; home branch Birmingham; assigned role Operative Skilled | Deployment branch: Birmingham | Actual role: Operative Skilled | Jobs: 398910 | Customers: JLR - eTrackers | Actual hours: 8.5; source records: 1</x:v>
      </x:c>
      <x:c r="L3243" t="str">
        <x:v>Include</x:v>
      </x:c>
      <x:c r="M3243"/>
      <x:c r="N3243"/>
    </x:row>
    <x:row r="3244">
      <x:c r="A3244" t="str">
        <x:v>Timur Kubanski|2026-03-27</x:v>
      </x:c>
      <x:c r="B3244" s="888" t="n">
        <x:v>46108</x:v>
      </x:c>
      <x:c r="C3244" t="str">
        <x:v>Timur Kubanski</x:v>
      </x:c>
      <x:c r="D3244" t="str">
        <x:v>Permanent</x:v>
      </x:c>
      <x:c r="E3244" t="str">
        <x:v>Birmingham</x:v>
      </x:c>
      <x:c r="F3244" t="str">
        <x:v>Operative Skilled</x:v>
      </x:c>
      <x:c r="G3244" t="str">
        <x:v>400062, 391194A, 400737</x:v>
      </x:c>
      <x:c r="H3244" t="str">
        <x:v>British Dietetic Association; Coventry Building Society; HSBC - March 2026 Deliveries</x:v>
      </x:c>
      <x:c r="I3244" s="22" t="n">
        <x:v>10</x:v>
      </x:c>
      <x:c r="J3244" t="str">
        <x:v>Worked — 3 records</x:v>
      </x:c>
      <x:c r="K3244" t="str">
        <x:v>Employee 1675; home branch Birmingham; assigned role Operative Skilled | Deployment branch: Birmingham | Actual role: Operative Porter, Operative Skilled | Jobs: 400062, 391194A, 400737 | Customers: British Dietetic Association; Coventry Building Society; HSBC - March 2026 Deliveries | Actual hours: 10.0; source records: 3</x:v>
      </x:c>
      <x:c r="L3244" t="str">
        <x:v>Include</x:v>
      </x:c>
      <x:c r="M3244"/>
      <x:c r="N3244"/>
    </x:row>
    <x:row r="3245">
      <x:c r="A3245" t="str">
        <x:v>Timur Kubanski|2026-03-30</x:v>
      </x:c>
      <x:c r="B3245" s="888" t="n">
        <x:v>46111</x:v>
      </x:c>
      <x:c r="C3245" t="str">
        <x:v>Timur Kubanski</x:v>
      </x:c>
      <x:c r="D3245" t="str">
        <x:v>Permanent</x:v>
      </x:c>
      <x:c r="E3245" t="str">
        <x:v>Birmingham</x:v>
      </x:c>
      <x:c r="F3245" t="str">
        <x:v>Operative Skilled</x:v>
      </x:c>
      <x:c r="G3245" t="str">
        <x:v>395931, 399506</x:v>
      </x:c>
      <x:c r="H3245" t="str">
        <x:v>Birmingham City Council-Oakhil Centre; HSBC - Storage 2026</x:v>
      </x:c>
      <x:c r="I3245" s="22" t="n">
        <x:v>6</x:v>
      </x:c>
      <x:c r="J3245" t="str">
        <x:v>Worked — 2 records</x:v>
      </x:c>
      <x:c r="K3245" t="str">
        <x:v>Employee 1675; home branch Birmingham; assigned role Operative Skilled | Deployment branch: Birmingham | Actual role: Operative Skilled | Jobs: 395931, 399506 | Customers: Birmingham City Council-Oakhil Centre; HSBC - Storage 2026 | Actual hours: 6.0; source records: 2</x:v>
      </x:c>
      <x:c r="L3245" t="str">
        <x:v>Include</x:v>
      </x:c>
      <x:c r="M3245"/>
      <x:c r="N3245"/>
    </x:row>
    <x:row r="3246">
      <x:c r="A3246" t="str">
        <x:v>Timur Kubanski|2026-03-31</x:v>
      </x:c>
      <x:c r="B3246" s="888" t="n">
        <x:v>46112</x:v>
      </x:c>
      <x:c r="C3246" t="str">
        <x:v>Timur Kubanski</x:v>
      </x:c>
      <x:c r="D3246" t="str">
        <x:v>Permanent</x:v>
      </x:c>
      <x:c r="E3246" t="str">
        <x:v>Birmingham</x:v>
      </x:c>
      <x:c r="F3246" t="str">
        <x:v>Operative Skilled</x:v>
      </x:c>
      <x:c r="G3246" t="str">
        <x:v>395931</x:v>
      </x:c>
      <x:c r="H3246" t="str">
        <x:v>Birmingham City Council-Oakhil Centre</x:v>
      </x:c>
      <x:c r="I3246" s="22" t="n">
        <x:v>7.25</x:v>
      </x:c>
      <x:c r="J3246" t="str">
        <x:v>Worked</x:v>
      </x:c>
      <x:c r="K3246" t="str">
        <x:v>Employee 1675; home branch Birmingham; assigned role Operative Skilled | Deployment branch: Birmingham | Actual role: Operative Skilled | Jobs: 395931 | Customers: Birmingham City Council-Oakhil Centre | Actual hours: 7.2; source records: 1</x:v>
      </x:c>
      <x:c r="L3246" t="str">
        <x:v>Include</x:v>
      </x:c>
      <x:c r="M3246"/>
      <x:c r="N3246"/>
    </x:row>
    <x:row r="3247">
      <x:c r="A3247" t="str">
        <x:v>Toby Hubble|2026-03-03</x:v>
      </x:c>
      <x:c r="B3247" s="888" t="n">
        <x:v>46084</x:v>
      </x:c>
      <x:c r="C3247" t="str">
        <x:v>Toby Hubble</x:v>
      </x:c>
      <x:c r="D3247" t="str">
        <x:v>Permanent</x:v>
      </x:c>
      <x:c r="E3247" t="str">
        <x:v>Cambridge</x:v>
      </x:c>
      <x:c r="F3247" t="str">
        <x:v>Operative Skilled</x:v>
      </x:c>
      <x:c r="G3247" t="str">
        <x:v>399877</x:v>
      </x:c>
      <x:c r="H3247" t="str">
        <x:v>Nxera Pharma UK Limited</x:v>
      </x:c>
      <x:c r="I3247" s="22" t="n">
        <x:v>7.5</x:v>
      </x:c>
      <x:c r="J3247" t="str">
        <x:v>Worked</x:v>
      </x:c>
      <x:c r="K3247" t="str">
        <x:v>Employee 2637; home branch Cambridge; assigned role Operative Skilled | Deployment branch: Cambridge | Actual role: Operative Porter | Jobs: 399877 | Customers: Nxera Pharma UK Limited | Actual hours: 7.5; source records: 1</x:v>
      </x:c>
      <x:c r="L3247" t="str">
        <x:v>Include</x:v>
      </x:c>
      <x:c r="M3247"/>
      <x:c r="N3247"/>
    </x:row>
    <x:row r="3248">
      <x:c r="A3248" t="str">
        <x:v>Toby Hubble|2026-03-04</x:v>
      </x:c>
      <x:c r="B3248" s="888" t="n">
        <x:v>46085</x:v>
      </x:c>
      <x:c r="C3248" t="str">
        <x:v>Toby Hubble</x:v>
      </x:c>
      <x:c r="D3248" t="str">
        <x:v>Permanent</x:v>
      </x:c>
      <x:c r="E3248" t="str">
        <x:v>Cambridge</x:v>
      </x:c>
      <x:c r="F3248" t="str">
        <x:v>Operative Skilled</x:v>
      </x:c>
      <x:c r="G3248" t="str">
        <x:v>400609</x:v>
      </x:c>
      <x:c r="H3248" t="str">
        <x:v>Biopharma - (Illumina Cambridge Limited)</x:v>
      </x:c>
      <x:c r="I3248" s="22" t="n">
        <x:v>8.5</x:v>
      </x:c>
      <x:c r="J3248" t="str">
        <x:v>Worked</x:v>
      </x:c>
      <x:c r="K3248" t="str">
        <x:v>Employee 2637; home branch Cambridge; assigned role Operative Skilled | Deployment branch: Cambridge | Actual role: Operative Porter | Jobs: 400609 | Customers: Biopharma - (Illumina Cambridge Limited) | Actual hours: 8.5; source records: 1</x:v>
      </x:c>
      <x:c r="L3248" t="str">
        <x:v>Include</x:v>
      </x:c>
      <x:c r="M3248"/>
      <x:c r="N3248"/>
    </x:row>
    <x:row r="3249">
      <x:c r="A3249" t="str">
        <x:v>Toby Hubble|2026-03-05</x:v>
      </x:c>
      <x:c r="B3249" s="888" t="n">
        <x:v>46086</x:v>
      </x:c>
      <x:c r="C3249" t="str">
        <x:v>Toby Hubble</x:v>
      </x:c>
      <x:c r="D3249" t="str">
        <x:v>Permanent</x:v>
      </x:c>
      <x:c r="E3249" t="str">
        <x:v>Cambridge</x:v>
      </x:c>
      <x:c r="F3249" t="str">
        <x:v>Operative Skilled</x:v>
      </x:c>
      <x:c r="G3249" t="str">
        <x:v>400255</x:v>
      </x:c>
      <x:c r="H3249" t="str">
        <x:v>Stevenage Bioscience Catalyst</x:v>
      </x:c>
      <x:c r="I3249" s="22" t="n">
        <x:v>8.5</x:v>
      </x:c>
      <x:c r="J3249" t="str">
        <x:v>Worked</x:v>
      </x:c>
      <x:c r="K3249" t="str">
        <x:v>Employee 2637; home branch Cambridge; assigned role Operative Skilled | Deployment branch: Cambridge | Actual role: Operative Driver | Jobs: 400255 | Customers: Stevenage Bioscience Catalyst | Actual hours: 8.5; source records: 1</x:v>
      </x:c>
      <x:c r="L3249" t="str">
        <x:v>Include</x:v>
      </x:c>
      <x:c r="M3249"/>
      <x:c r="N3249"/>
    </x:row>
    <x:row r="3250">
      <x:c r="A3250" t="str">
        <x:v>Toby Hubble|2026-03-06</x:v>
      </x:c>
      <x:c r="B3250" s="888" t="n">
        <x:v>46087</x:v>
      </x:c>
      <x:c r="C3250" t="str">
        <x:v>Toby Hubble</x:v>
      </x:c>
      <x:c r="D3250" t="str">
        <x:v>Permanent</x:v>
      </x:c>
      <x:c r="E3250" t="str">
        <x:v>Cambridge</x:v>
      </x:c>
      <x:c r="F3250" t="str">
        <x:v>Operative Skilled</x:v>
      </x:c>
      <x:c r="G3250" t="str">
        <x:v>400378A</x:v>
      </x:c>
      <x:c r="H3250" t="str">
        <x:v>Avantor ( CAMBRIDGE  MARCH 2026 )</x:v>
      </x:c>
      <x:c r="I3250" s="22" t="n">
        <x:v>8.5</x:v>
      </x:c>
      <x:c r="J3250" t="str">
        <x:v>Worked</x:v>
      </x:c>
      <x:c r="K3250" t="str">
        <x:v>Employee 2637; home branch Cambridge; assigned role Operative Skilled | Deployment branch: Cambridge | Actual role: Operative Driver | Jobs: 400378A | Customers: Avantor ( CAMBRIDGE  MARCH 2026 ) | Actual hours: 8.5; source records: 1</x:v>
      </x:c>
      <x:c r="L3250" t="str">
        <x:v>Include</x:v>
      </x:c>
      <x:c r="M3250"/>
      <x:c r="N3250"/>
    </x:row>
    <x:row r="3251">
      <x:c r="A3251" t="str">
        <x:v>Toby Hubble|2026-03-09</x:v>
      </x:c>
      <x:c r="B3251" s="888" t="n">
        <x:v>46090</x:v>
      </x:c>
      <x:c r="C3251" t="str">
        <x:v>Toby Hubble</x:v>
      </x:c>
      <x:c r="D3251" t="str">
        <x:v>Permanent</x:v>
      </x:c>
      <x:c r="E3251" t="str">
        <x:v>Cambridge</x:v>
      </x:c>
      <x:c r="F3251" t="str">
        <x:v>Operative Skilled</x:v>
      </x:c>
      <x:c r="G3251" t="str">
        <x:v>400378A, 394877, 400862</x:v>
      </x:c>
      <x:c r="H3251" t="str">
        <x:v>Avantor ( CAMBRIDGE  MARCH 2026 ); Biopharma  - (GSK ); Cytiva</x:v>
      </x:c>
      <x:c r="I3251" s="22" t="n">
        <x:v>16.5</x:v>
      </x:c>
      <x:c r="J3251" t="str">
        <x:v>Worked — 3 records</x:v>
      </x:c>
      <x:c r="K3251" t="str">
        <x:v>Employee 2637; home branch Cambridge; assigned role Operative Skilled | Deployment branch: Cambridge | Actual role: Operative Porter | Jobs: 400378A, 394877, 400862 | Customers: Avantor ( CAMBRIDGE  MARCH 2026 ); Biopharma  - (GSK ); Cytiva | Actual hours: 16.5; source records: 3</x:v>
      </x:c>
      <x:c r="L3251" t="str">
        <x:v>Include</x:v>
      </x:c>
      <x:c r="M3251"/>
      <x:c r="N3251"/>
    </x:row>
    <x:row r="3252">
      <x:c r="A3252" t="str">
        <x:v>Toby Hubble|2026-03-10</x:v>
      </x:c>
      <x:c r="B3252" s="888" t="n">
        <x:v>46091</x:v>
      </x:c>
      <x:c r="C3252" t="str">
        <x:v>Toby Hubble</x:v>
      </x:c>
      <x:c r="D3252" t="str">
        <x:v>Permanent</x:v>
      </x:c>
      <x:c r="E3252" t="str">
        <x:v>Cambridge</x:v>
      </x:c>
      <x:c r="F3252" t="str">
        <x:v>Operative Skilled</x:v>
      </x:c>
      <x:c r="G3252" t="str">
        <x:v>400520</x:v>
      </x:c>
      <x:c r="H3252" t="str">
        <x:v>Anglian Water</x:v>
      </x:c>
      <x:c r="I3252" s="22" t="n">
        <x:v>6.5</x:v>
      </x:c>
      <x:c r="J3252" t="str">
        <x:v>Worked</x:v>
      </x:c>
      <x:c r="K3252" t="str">
        <x:v>Employee 2637; home branch Cambridge; assigned role Operative Skilled | Deployment branch: Cambridge | Actual role: Operative Porter | Jobs: 400520 | Customers: Anglian Water | Actual hours: 6.5; source records: 1</x:v>
      </x:c>
      <x:c r="L3252" t="str">
        <x:v>Include</x:v>
      </x:c>
      <x:c r="M3252"/>
      <x:c r="N3252"/>
    </x:row>
    <x:row r="3253">
      <x:c r="A3253" t="str">
        <x:v>Toby Hubble|2026-03-24</x:v>
      </x:c>
      <x:c r="B3253" s="888" t="n">
        <x:v>46105</x:v>
      </x:c>
      <x:c r="C3253" t="str">
        <x:v>Toby Hubble</x:v>
      </x:c>
      <x:c r="D3253" t="str">
        <x:v>Permanent</x:v>
      </x:c>
      <x:c r="E3253" t="str">
        <x:v>Cambridge</x:v>
      </x:c>
      <x:c r="F3253" t="str">
        <x:v>Operative Skilled</x:v>
      </x:c>
      <x:c r="G3253" t="str">
        <x:v>399025</x:v>
      </x:c>
      <x:c r="H3253" t="str">
        <x:v>Innovation Centre in Digital Molecular Technologies (iDMT)</x:v>
      </x:c>
      <x:c r="I3253" s="22" t="n">
        <x:v>8</x:v>
      </x:c>
      <x:c r="J3253" t="str">
        <x:v>Worked</x:v>
      </x:c>
      <x:c r="K3253" t="str">
        <x:v>Employee 2637; home branch Cambridge; assigned role Operative Skilled | Deployment branch: Cambridge | Actual role: Operative Driver | Jobs: 399025 | Customers: Innovation Centre in Digital Molecular Technologies (iDMT) | Actual hours: 8.0; source records: 1</x:v>
      </x:c>
      <x:c r="L3253" t="str">
        <x:v>Include</x:v>
      </x:c>
      <x:c r="M3253"/>
      <x:c r="N3253"/>
    </x:row>
    <x:row r="3254">
      <x:c r="A3254" t="str">
        <x:v>Toby Hubble|2026-03-25</x:v>
      </x:c>
      <x:c r="B3254" s="888" t="n">
        <x:v>46106</x:v>
      </x:c>
      <x:c r="C3254" t="str">
        <x:v>Toby Hubble</x:v>
      </x:c>
      <x:c r="D3254" t="str">
        <x:v>Permanent</x:v>
      </x:c>
      <x:c r="E3254" t="str">
        <x:v>Cambridge</x:v>
      </x:c>
      <x:c r="F3254" t="str">
        <x:v>Operative Skilled</x:v>
      </x:c>
      <x:c r="G3254" t="str">
        <x:v>400503, 399379B</x:v>
      </x:c>
      <x:c r="H3254" t="str">
        <x:v>Jaytee - Hichrom; Restore Harrow Green Oxford  M/W use only</x:v>
      </x:c>
      <x:c r="I3254" s="22" t="n">
        <x:v>17</x:v>
      </x:c>
      <x:c r="J3254" t="str">
        <x:v>Worked — 2 records</x:v>
      </x:c>
      <x:c r="K3254" t="str">
        <x:v>Employee 2637; home branch Cambridge; assigned role Operative Skilled | Deployment branch: Oxford | Actual role: Operative Skilled | Jobs: 400503, 399379B | Customers: Jaytee - Hichrom; Restore Harrow Green Oxford  M/W use only | Actual hours: 17.0; source records: 2</x:v>
      </x:c>
      <x:c r="L3254" t="str">
        <x:v>Include</x:v>
      </x:c>
      <x:c r="M3254"/>
      <x:c r="N3254"/>
    </x:row>
    <x:row r="3255">
      <x:c r="A3255" t="str">
        <x:v>Toby Hubble|2026-03-26</x:v>
      </x:c>
      <x:c r="B3255" s="888" t="n">
        <x:v>46107</x:v>
      </x:c>
      <x:c r="C3255" t="str">
        <x:v>Toby Hubble</x:v>
      </x:c>
      <x:c r="D3255" t="str">
        <x:v>Permanent</x:v>
      </x:c>
      <x:c r="E3255" t="str">
        <x:v>Cambridge</x:v>
      </x:c>
      <x:c r="F3255" t="str">
        <x:v>Operative Skilled</x:v>
      </x:c>
      <x:c r="G3255" t="str">
        <x:v>400685</x:v>
      </x:c>
      <x:c r="H3255" t="str">
        <x:v>Axlab Ltd/Royal Hallamshire Hospital</x:v>
      </x:c>
      <x:c r="I3255" s="22" t="n">
        <x:v>9.5</x:v>
      </x:c>
      <x:c r="J3255" t="str">
        <x:v>Worked</x:v>
      </x:c>
      <x:c r="K3255" t="str">
        <x:v>Employee 2637; home branch Cambridge; assigned role Operative Skilled | Deployment branch: Cambridge | Actual role: Operative Porter | Jobs: 400685 | Customers: Axlab Ltd/Royal Hallamshire Hospital | Actual hours: 9.5; source records: 1</x:v>
      </x:c>
      <x:c r="L3255" t="str">
        <x:v>Include</x:v>
      </x:c>
      <x:c r="M3255"/>
      <x:c r="N3255"/>
    </x:row>
    <x:row r="3256">
      <x:c r="A3256" t="str">
        <x:v>Toby Hubble|2026-03-30</x:v>
      </x:c>
      <x:c r="B3256" s="888" t="n">
        <x:v>46111</x:v>
      </x:c>
      <x:c r="C3256" t="str">
        <x:v>Toby Hubble</x:v>
      </x:c>
      <x:c r="D3256" t="str">
        <x:v>Permanent</x:v>
      </x:c>
      <x:c r="E3256" t="str">
        <x:v>Cambridge</x:v>
      </x:c>
      <x:c r="F3256" t="str">
        <x:v>Operative Skilled</x:v>
      </x:c>
      <x:c r="G3256" t="str">
        <x:v>400520</x:v>
      </x:c>
      <x:c r="H3256" t="str">
        <x:v>Anglian Water</x:v>
      </x:c>
      <x:c r="I3256" s="22" t="n">
        <x:v>9</x:v>
      </x:c>
      <x:c r="J3256" t="str">
        <x:v>Worked</x:v>
      </x:c>
      <x:c r="K3256" t="str">
        <x:v>Employee 2637; home branch Cambridge; assigned role Operative Skilled | Deployment branch: Cambridge | Actual role: Operative Porter | Jobs: 400520 | Customers: Anglian Water | Actual hours: 9.0; source records: 1</x:v>
      </x:c>
      <x:c r="L3256" t="str">
        <x:v>Include</x:v>
      </x:c>
      <x:c r="M3256"/>
      <x:c r="N3256"/>
    </x:row>
    <x:row r="3257">
      <x:c r="A3257" t="str">
        <x:v>Tom Taylor.|2026-03-02</x:v>
      </x:c>
      <x:c r="B3257" s="888" t="n">
        <x:v>46083</x:v>
      </x:c>
      <x:c r="C3257" t="str">
        <x:v>Tom Taylor.</x:v>
      </x:c>
      <x:c r="D3257" t="str">
        <x:v>Permanent</x:v>
      </x:c>
      <x:c r="E3257" t="str">
        <x:v>Croydon</x:v>
      </x:c>
      <x:c r="F3257" t="str">
        <x:v>Operative Skilled</x:v>
      </x:c>
      <x:c r="G3257" t="str">
        <x:v>400567A</x:v>
      </x:c>
      <x:c r="H3257" t="str">
        <x:v>Network Rail</x:v>
      </x:c>
      <x:c r="I3257" s="22" t="n">
        <x:v>7</x:v>
      </x:c>
      <x:c r="J3257" t="str">
        <x:v>Worked</x:v>
      </x:c>
      <x:c r="K3257" t="str">
        <x:v>Employee 1500; home branch Croydon; assigned role Operative Skilled | Deployment branch: Croydon | Actual role: Operative Skilled | Jobs: 400567A | Customers: Network Rail | Actual hours: 7.0; source records: 1</x:v>
      </x:c>
      <x:c r="L3257" t="str">
        <x:v>Include</x:v>
      </x:c>
      <x:c r="M3257"/>
      <x:c r="N3257"/>
    </x:row>
    <x:row r="3258">
      <x:c r="A3258" t="str">
        <x:v>Tom Taylor.|2026-03-04</x:v>
      </x:c>
      <x:c r="B3258" s="888" t="n">
        <x:v>46085</x:v>
      </x:c>
      <x:c r="C3258" t="str">
        <x:v>Tom Taylor.</x:v>
      </x:c>
      <x:c r="D3258" t="str">
        <x:v>Permanent</x:v>
      </x:c>
      <x:c r="E3258" t="str">
        <x:v>Croydon</x:v>
      </x:c>
      <x:c r="F3258" t="str">
        <x:v>Operative Skilled</x:v>
      </x:c>
      <x:c r="G3258" t="str">
        <x:v>400585</x:v>
      </x:c>
      <x:c r="H3258" t="str">
        <x:v>HMRC</x:v>
      </x:c>
      <x:c r="I3258" s="22" t="n">
        <x:v>5</x:v>
      </x:c>
      <x:c r="J3258" t="str">
        <x:v>Worked</x:v>
      </x:c>
      <x:c r="K3258" t="str">
        <x:v>Employee 1500; home branch Croydon; assigned role Operative Skilled | Deployment branch: Thurrock | Actual role: Operative Skilled | Jobs: 400585 | Customers: HMRC | Actual hours: 5.0; source records: 1</x:v>
      </x:c>
      <x:c r="L3258" t="str">
        <x:v>Include</x:v>
      </x:c>
      <x:c r="M3258"/>
      <x:c r="N3258"/>
    </x:row>
    <x:row r="3259">
      <x:c r="A3259" t="str">
        <x:v>Tom Taylor.|2026-03-05</x:v>
      </x:c>
      <x:c r="B3259" s="888" t="n">
        <x:v>46086</x:v>
      </x:c>
      <x:c r="C3259" t="str">
        <x:v>Tom Taylor.</x:v>
      </x:c>
      <x:c r="D3259" t="str">
        <x:v>Permanent</x:v>
      </x:c>
      <x:c r="E3259" t="str">
        <x:v>Croydon</x:v>
      </x:c>
      <x:c r="F3259" t="str">
        <x:v>Operative Skilled</x:v>
      </x:c>
      <x:c r="G3259" t="str">
        <x:v>399788</x:v>
      </x:c>
      <x:c r="H3259" t="str">
        <x:v>EDF / DALKIA FACILITIES LIMITED</x:v>
      </x:c>
      <x:c r="I3259" s="22" t="n">
        <x:v>6</x:v>
      </x:c>
      <x:c r="J3259" t="str">
        <x:v>Worked</x:v>
      </x:c>
      <x:c r="K3259" t="str">
        <x:v>Employee 1500; home branch Croydon; assigned role Operative Skilled | Deployment branch: Croydon | Actual role: Operative Porter | Jobs: 399788 | Customers: EDF / DALKIA FACILITIES LIMITED | Actual hours: 6.0; source records: 1</x:v>
      </x:c>
      <x:c r="L3259" t="str">
        <x:v>Include</x:v>
      </x:c>
      <x:c r="M3259"/>
      <x:c r="N3259"/>
    </x:row>
    <x:row r="3260">
      <x:c r="A3260" t="str">
        <x:v>Tom Taylor.|2026-03-06</x:v>
      </x:c>
      <x:c r="B3260" s="888" t="n">
        <x:v>46087</x:v>
      </x:c>
      <x:c r="C3260" t="str">
        <x:v>Tom Taylor.</x:v>
      </x:c>
      <x:c r="D3260" t="str">
        <x:v>Permanent</x:v>
      </x:c>
      <x:c r="E3260" t="str">
        <x:v>Croydon</x:v>
      </x:c>
      <x:c r="F3260" t="str">
        <x:v>Operative Skilled</x:v>
      </x:c>
      <x:c r="G3260" t="str">
        <x:v>400491</x:v>
      </x:c>
      <x:c r="H3260" t="str">
        <x:v>Noor/Mr Zakeriya</x:v>
      </x:c>
      <x:c r="I3260" s="22" t="n">
        <x:v>5</x:v>
      </x:c>
      <x:c r="J3260" t="str">
        <x:v>Worked</x:v>
      </x:c>
      <x:c r="K3260" t="str">
        <x:v>Employee 1500; home branch Croydon; assigned role Operative Skilled | Deployment branch: Thurrock | Actual role: Operative Skilled | Jobs: 400491 | Customers: Noor/Mr Zakeriya | Actual hours: 5.0; source records: 1</x:v>
      </x:c>
      <x:c r="L3260" t="str">
        <x:v>Include</x:v>
      </x:c>
      <x:c r="M3260"/>
      <x:c r="N3260"/>
    </x:row>
    <x:row r="3261">
      <x:c r="A3261" t="str">
        <x:v>Tom Taylor.|2026-03-09</x:v>
      </x:c>
      <x:c r="B3261" s="888" t="n">
        <x:v>46090</x:v>
      </x:c>
      <x:c r="C3261" t="str">
        <x:v>Tom Taylor.</x:v>
      </x:c>
      <x:c r="D3261" t="str">
        <x:v>Permanent</x:v>
      </x:c>
      <x:c r="E3261" t="str">
        <x:v>Croydon</x:v>
      </x:c>
      <x:c r="F3261" t="str">
        <x:v>Operative Skilled</x:v>
      </x:c>
      <x:c r="G3261" t="str">
        <x:v>393361A</x:v>
      </x:c>
      <x:c r="H3261" t="str">
        <x:v>The Quadrant</x:v>
      </x:c>
      <x:c r="I3261" s="22" t="n">
        <x:v>7</x:v>
      </x:c>
      <x:c r="J3261" t="str">
        <x:v>Worked</x:v>
      </x:c>
      <x:c r="K3261" t="str">
        <x:v>Employee 1500; home branch Croydon; assigned role Operative Skilled | Deployment branch: Croydon | Actual role: Operative Porter | Jobs: 393361A | Customers: The Quadrant | Actual hours: 7.0; source records: 1</x:v>
      </x:c>
      <x:c r="L3261" t="str">
        <x:v>Include</x:v>
      </x:c>
      <x:c r="M3261"/>
      <x:c r="N3261"/>
    </x:row>
    <x:row r="3262">
      <x:c r="A3262" t="str">
        <x:v>Tom Taylor.|2026-03-10</x:v>
      </x:c>
      <x:c r="B3262" s="888" t="n">
        <x:v>46091</x:v>
      </x:c>
      <x:c r="C3262" t="str">
        <x:v>Tom Taylor.</x:v>
      </x:c>
      <x:c r="D3262" t="str">
        <x:v>Permanent</x:v>
      </x:c>
      <x:c r="E3262" t="str">
        <x:v>Croydon</x:v>
      </x:c>
      <x:c r="F3262" t="str">
        <x:v>Operative Skilled</x:v>
      </x:c>
      <x:c r="G3262" t="str">
        <x:v>400824</x:v>
      </x:c>
      <x:c r="H3262" t="str">
        <x:v>Adecco Group</x:v>
      </x:c>
      <x:c r="I3262" s="22" t="n">
        <x:v>5.5</x:v>
      </x:c>
      <x:c r="J3262" t="str">
        <x:v>Worked</x:v>
      </x:c>
      <x:c r="K3262" t="str">
        <x:v>Employee 1500; home branch Croydon; assigned role Operative Skilled | Deployment branch: Croydon | Actual role: Operative Skilled | Jobs: 400824 | Customers: Adecco Group | Actual hours: 5.5; source records: 1</x:v>
      </x:c>
      <x:c r="L3262" t="str">
        <x:v>Include</x:v>
      </x:c>
      <x:c r="M3262"/>
      <x:c r="N3262"/>
    </x:row>
    <x:row r="3263">
      <x:c r="A3263" t="str">
        <x:v>Tom Taylor.|2026-03-11</x:v>
      </x:c>
      <x:c r="B3263" s="888" t="n">
        <x:v>46092</x:v>
      </x:c>
      <x:c r="C3263" t="str">
        <x:v>Tom Taylor.</x:v>
      </x:c>
      <x:c r="D3263" t="str">
        <x:v>Permanent</x:v>
      </x:c>
      <x:c r="E3263" t="str">
        <x:v>Croydon</x:v>
      </x:c>
      <x:c r="F3263" t="str">
        <x:v>Operative Skilled</x:v>
      </x:c>
      <x:c r="G3263" t="str">
        <x:v>400795</x:v>
      </x:c>
      <x:c r="H3263" t="str">
        <x:v>Biopharma - IMPERIAL COLLEGE LONDON</x:v>
      </x:c>
      <x:c r="I3263" s="22" t="n">
        <x:v>8</x:v>
      </x:c>
      <x:c r="J3263" t="str">
        <x:v>Worked</x:v>
      </x:c>
      <x:c r="K3263" t="str">
        <x:v>Employee 1500; home branch Croydon; assigned role Operative Skilled | Deployment branch: Cambridge | Actual role: Operative Skilled | Jobs: 400795 | Customers: Biopharma - IMPERIAL COLLEGE LONDON | Actual hours: 8.0; source records: 1</x:v>
      </x:c>
      <x:c r="L3263" t="str">
        <x:v>Include</x:v>
      </x:c>
      <x:c r="M3263"/>
      <x:c r="N3263"/>
    </x:row>
    <x:row r="3264">
      <x:c r="A3264" t="str">
        <x:v>Tom Taylor.|2026-03-12</x:v>
      </x:c>
      <x:c r="B3264" s="888" t="n">
        <x:v>46093</x:v>
      </x:c>
      <x:c r="C3264" t="str">
        <x:v>Tom Taylor.</x:v>
      </x:c>
      <x:c r="D3264" t="str">
        <x:v>Permanent</x:v>
      </x:c>
      <x:c r="E3264" t="str">
        <x:v>Croydon</x:v>
      </x:c>
      <x:c r="F3264" t="str">
        <x:v>Operative Skilled</x:v>
      </x:c>
      <x:c r="G3264" t="str">
        <x:v>399788</x:v>
      </x:c>
      <x:c r="H3264" t="str">
        <x:v>EDF / DALKIA FACILITIES LIMITED</x:v>
      </x:c>
      <x:c r="I3264" s="22" t="n">
        <x:v>7</x:v>
      </x:c>
      <x:c r="J3264" t="str">
        <x:v>Worked</x:v>
      </x:c>
      <x:c r="K3264" t="str">
        <x:v>Employee 1500; home branch Croydon; assigned role Operative Skilled | Deployment branch: Croydon | Actual role: Operative Skilled | Jobs: 399788 | Customers: EDF / DALKIA FACILITIES LIMITED | Actual hours: 7.0; source records: 1</x:v>
      </x:c>
      <x:c r="L3264" t="str">
        <x:v>Include</x:v>
      </x:c>
      <x:c r="M3264"/>
      <x:c r="N3264"/>
    </x:row>
    <x:row r="3265">
      <x:c r="A3265" t="str">
        <x:v>Tom Taylor.|2026-03-13</x:v>
      </x:c>
      <x:c r="B3265" s="888" t="n">
        <x:v>46094</x:v>
      </x:c>
      <x:c r="C3265" t="str">
        <x:v>Tom Taylor.</x:v>
      </x:c>
      <x:c r="D3265" t="str">
        <x:v>Permanent</x:v>
      </x:c>
      <x:c r="E3265" t="str">
        <x:v>Croydon</x:v>
      </x:c>
      <x:c r="F3265" t="str">
        <x:v>Operative Skilled</x:v>
      </x:c>
      <x:c r="G3265"/>
      <x:c r="H3265"/>
      <x:c r="I3265" s="22" t="n">
        <x:v>0</x:v>
      </x:c>
      <x:c r="J3265" t="str">
        <x:v>Annual leave</x:v>
      </x:c>
      <x:c r="K3265" t="str">
        <x:v>Employee 1500; home branch Croydon; assigned role Operative Skilled | Leave: Annual Leave (Hours) | Leave calendar basis: Variable-pattern period</x:v>
      </x:c>
      <x:c r="L3265" t="str">
        <x:v>Include</x:v>
      </x:c>
      <x:c r="M3265"/>
      <x:c r="N3265"/>
    </x:row>
    <x:row r="3266">
      <x:c r="A3266" t="str">
        <x:v>Tom Taylor.|2026-03-16</x:v>
      </x:c>
      <x:c r="B3266" s="888" t="n">
        <x:v>46097</x:v>
      </x:c>
      <x:c r="C3266" t="str">
        <x:v>Tom Taylor.</x:v>
      </x:c>
      <x:c r="D3266" t="str">
        <x:v>Permanent</x:v>
      </x:c>
      <x:c r="E3266" t="str">
        <x:v>Croydon</x:v>
      </x:c>
      <x:c r="F3266" t="str">
        <x:v>Operative Skilled</x:v>
      </x:c>
      <x:c r="G3266" t="str">
        <x:v>400596</x:v>
      </x:c>
      <x:c r="H3266" t="str">
        <x:v>King's College London</x:v>
      </x:c>
      <x:c r="I3266" s="22" t="n">
        <x:v>6.5</x:v>
      </x:c>
      <x:c r="J3266" t="str">
        <x:v>Worked</x:v>
      </x:c>
      <x:c r="K3266" t="str">
        <x:v>Employee 1500; home branch Croydon; assigned role Operative Skilled | Deployment branch: Thurrock | Actual role: Operative Porter | Jobs: 400596 | Customers: King's College London | Actual hours: 6.5; source records: 1</x:v>
      </x:c>
      <x:c r="L3266" t="str">
        <x:v>Include</x:v>
      </x:c>
      <x:c r="M3266"/>
      <x:c r="N3266"/>
    </x:row>
    <x:row r="3267">
      <x:c r="A3267" t="str">
        <x:v>Tom Taylor.|2026-03-18</x:v>
      </x:c>
      <x:c r="B3267" s="888" t="n">
        <x:v>46099</x:v>
      </x:c>
      <x:c r="C3267" t="str">
        <x:v>Tom Taylor.</x:v>
      </x:c>
      <x:c r="D3267" t="str">
        <x:v>Permanent</x:v>
      </x:c>
      <x:c r="E3267" t="str">
        <x:v>Croydon</x:v>
      </x:c>
      <x:c r="F3267" t="str">
        <x:v>Operative Skilled</x:v>
      </x:c>
      <x:c r="G3267" t="str">
        <x:v>400541</x:v>
      </x:c>
      <x:c r="H3267" t="str">
        <x:v>British Telecom</x:v>
      </x:c>
      <x:c r="I3267" s="22" t="n">
        <x:v>5.5</x:v>
      </x:c>
      <x:c r="J3267" t="str">
        <x:v>Worked</x:v>
      </x:c>
      <x:c r="K3267" t="str">
        <x:v>Employee 1500; home branch Croydon; assigned role Operative Skilled | Deployment branch: Croydon | Actual role: Operative Skilled | Jobs: 400541 | Customers: British Telecom | Actual hours: 5.5; source records: 1</x:v>
      </x:c>
      <x:c r="L3267" t="str">
        <x:v>Include</x:v>
      </x:c>
      <x:c r="M3267"/>
      <x:c r="N3267"/>
    </x:row>
    <x:row r="3268">
      <x:c r="A3268" t="str">
        <x:v>Tom Taylor.|2026-03-19</x:v>
      </x:c>
      <x:c r="B3268" s="888" t="n">
        <x:v>46100</x:v>
      </x:c>
      <x:c r="C3268" t="str">
        <x:v>Tom Taylor.</x:v>
      </x:c>
      <x:c r="D3268" t="str">
        <x:v>Permanent</x:v>
      </x:c>
      <x:c r="E3268" t="str">
        <x:v>Croydon</x:v>
      </x:c>
      <x:c r="F3268" t="str">
        <x:v>Operative Skilled</x:v>
      </x:c>
      <x:c r="G3268" t="str">
        <x:v>400541</x:v>
      </x:c>
      <x:c r="H3268" t="str">
        <x:v>British Telecom</x:v>
      </x:c>
      <x:c r="I3268" s="22" t="n">
        <x:v>6.5</x:v>
      </x:c>
      <x:c r="J3268" t="str">
        <x:v>Worked</x:v>
      </x:c>
      <x:c r="K3268" t="str">
        <x:v>Employee 1500; home branch Croydon; assigned role Operative Skilled | Deployment branch: Croydon | Actual role: Operative Skilled | Jobs: 400541 | Customers: British Telecom | Actual hours: 6.5; source records: 1</x:v>
      </x:c>
      <x:c r="L3268" t="str">
        <x:v>Include</x:v>
      </x:c>
      <x:c r="M3268"/>
      <x:c r="N3268"/>
    </x:row>
    <x:row r="3269">
      <x:c r="A3269" t="str">
        <x:v>Tom Taylor.|2026-03-20</x:v>
      </x:c>
      <x:c r="B3269" s="888" t="n">
        <x:v>46101</x:v>
      </x:c>
      <x:c r="C3269" t="str">
        <x:v>Tom Taylor.</x:v>
      </x:c>
      <x:c r="D3269" t="str">
        <x:v>Permanent</x:v>
      </x:c>
      <x:c r="E3269" t="str">
        <x:v>Croydon</x:v>
      </x:c>
      <x:c r="F3269" t="str">
        <x:v>Operative Skilled</x:v>
      </x:c>
      <x:c r="G3269" t="str">
        <x:v>399413</x:v>
      </x:c>
      <x:c r="H3269" t="str">
        <x:v>Oxleas NHS Foundation Trust</x:v>
      </x:c>
      <x:c r="I3269" s="22" t="n">
        <x:v>6</x:v>
      </x:c>
      <x:c r="J3269" t="str">
        <x:v>Worked</x:v>
      </x:c>
      <x:c r="K3269" t="str">
        <x:v>Employee 1500; home branch Croydon; assigned role Operative Skilled | Deployment branch: Croydon | Actual role: Operative Skilled | Jobs: 399413 | Customers: Oxleas NHS Foundation Trust | Actual hours: 6.0; source records: 1</x:v>
      </x:c>
      <x:c r="L3269" t="str">
        <x:v>Include</x:v>
      </x:c>
      <x:c r="M3269"/>
      <x:c r="N3269"/>
    </x:row>
    <x:row r="3270">
      <x:c r="A3270" t="str">
        <x:v>Tom Taylor.|2026-03-23</x:v>
      </x:c>
      <x:c r="B3270" s="888" t="n">
        <x:v>46104</x:v>
      </x:c>
      <x:c r="C3270" t="str">
        <x:v>Tom Taylor.</x:v>
      </x:c>
      <x:c r="D3270" t="str">
        <x:v>Permanent</x:v>
      </x:c>
      <x:c r="E3270" t="str">
        <x:v>Croydon</x:v>
      </x:c>
      <x:c r="F3270" t="str">
        <x:v>Operative Skilled</x:v>
      </x:c>
      <x:c r="G3270"/>
      <x:c r="H3270"/>
      <x:c r="I3270" s="22" t="n">
        <x:v>0</x:v>
      </x:c>
      <x:c r="J3270" t="str">
        <x:v>Annual leave</x:v>
      </x:c>
      <x:c r="K3270" t="str">
        <x:v>Employee 1500; home branch Croydon; assigned role Operative Skilled | Leave: Annual Leave (Hours) | Leave calendar basis: Variable-pattern period</x:v>
      </x:c>
      <x:c r="L3270" t="str">
        <x:v>Include</x:v>
      </x:c>
      <x:c r="M3270"/>
      <x:c r="N3270"/>
    </x:row>
    <x:row r="3271">
      <x:c r="A3271" t="str">
        <x:v>Tom Taylor.|2026-03-25</x:v>
      </x:c>
      <x:c r="B3271" s="888" t="n">
        <x:v>46106</x:v>
      </x:c>
      <x:c r="C3271" t="str">
        <x:v>Tom Taylor.</x:v>
      </x:c>
      <x:c r="D3271" t="str">
        <x:v>Permanent</x:v>
      </x:c>
      <x:c r="E3271" t="str">
        <x:v>Croydon</x:v>
      </x:c>
      <x:c r="F3271" t="str">
        <x:v>Operative Skilled</x:v>
      </x:c>
      <x:c r="G3271" t="str">
        <x:v>400541</x:v>
      </x:c>
      <x:c r="H3271" t="str">
        <x:v>British Telecom</x:v>
      </x:c>
      <x:c r="I3271" t="n">
        <x:v>7.5</x:v>
      </x:c>
      <x:c r="J3271" t="str">
        <x:v>Worked</x:v>
      </x:c>
      <x:c r="K3271" t="str">
        <x:v>Employee 1500; home branch Croydon; assigned role Operative Skilled | Deployment branch: Croydon | Actual role: Operative Skilled | Jobs: 400541 | Customers: British Telecom | Actual hours: 7.5; source records: 1</x:v>
      </x:c>
      <x:c r="L3271" t="str">
        <x:v>Include</x:v>
      </x:c>
      <x:c r="M3271"/>
      <x:c r="N3271"/>
    </x:row>
    <x:row r="3272">
      <x:c r="A3272" t="str">
        <x:v>Tom Taylor.|2026-03-26</x:v>
      </x:c>
      <x:c r="B3272" s="888" t="n">
        <x:v>46107</x:v>
      </x:c>
      <x:c r="C3272" t="str">
        <x:v>Tom Taylor.</x:v>
      </x:c>
      <x:c r="D3272" t="str">
        <x:v>Permanent</x:v>
      </x:c>
      <x:c r="E3272" t="str">
        <x:v>Croydon</x:v>
      </x:c>
      <x:c r="F3272" t="str">
        <x:v>Operative Skilled</x:v>
      </x:c>
      <x:c r="G3272" t="str">
        <x:v>399451B</x:v>
      </x:c>
      <x:c r="H3272" t="str">
        <x:v>Royal Borough of Kensington and Chelsea</x:v>
      </x:c>
      <x:c r="I3272" t="n">
        <x:v>10.5</x:v>
      </x:c>
      <x:c r="J3272" t="str">
        <x:v>Worked</x:v>
      </x:c>
      <x:c r="K3272" t="str">
        <x:v>Employee 1500; home branch Croydon; assigned role Operative Skilled | Deployment branch: Croydon | Actual role: Operative Skilled | Jobs: 399451B | Customers: Royal Borough of Kensington and Chelsea | Actual hours: 10.5; source records: 1</x:v>
      </x:c>
      <x:c r="L3272" t="str">
        <x:v>Include</x:v>
      </x:c>
      <x:c r="M3272"/>
      <x:c r="N3272"/>
    </x:row>
    <x:row r="3273">
      <x:c r="A3273" t="str">
        <x:v>Tom Taylor.|2026-03-27</x:v>
      </x:c>
      <x:c r="B3273" s="888" t="n">
        <x:v>46108</x:v>
      </x:c>
      <x:c r="C3273" t="str">
        <x:v>Tom Taylor.</x:v>
      </x:c>
      <x:c r="D3273" t="str">
        <x:v>Permanent</x:v>
      </x:c>
      <x:c r="E3273" t="str">
        <x:v>Croydon</x:v>
      </x:c>
      <x:c r="F3273" t="str">
        <x:v>Operative Skilled</x:v>
      </x:c>
      <x:c r="G3273" t="str">
        <x:v>400541</x:v>
      </x:c>
      <x:c r="H3273" t="str">
        <x:v>British Telecom</x:v>
      </x:c>
      <x:c r="I3273" t="n">
        <x:v>10</x:v>
      </x:c>
      <x:c r="J3273" t="str">
        <x:v>Worked</x:v>
      </x:c>
      <x:c r="K3273" t="str">
        <x:v>Employee 1500; home branch Croydon; assigned role Operative Skilled | Deployment branch: Croydon | Actual role: Operative Skilled | Jobs: 400541 | Customers: British Telecom | Actual hours: 10.0; source records: 1</x:v>
      </x:c>
      <x:c r="L3273" t="str">
        <x:v>Include</x:v>
      </x:c>
      <x:c r="M3273"/>
      <x:c r="N3273"/>
    </x:row>
    <x:row r="3274">
      <x:c r="A3274" t="str">
        <x:v>Tom Taylor.|2026-03-30</x:v>
      </x:c>
      <x:c r="B3274" s="888" t="n">
        <x:v>46111</x:v>
      </x:c>
      <x:c r="C3274" t="str">
        <x:v>Tom Taylor.</x:v>
      </x:c>
      <x:c r="D3274" t="str">
        <x:v>Permanent</x:v>
      </x:c>
      <x:c r="E3274" t="str">
        <x:v>Croydon</x:v>
      </x:c>
      <x:c r="F3274" t="str">
        <x:v>Operative Skilled</x:v>
      </x:c>
      <x:c r="G3274" t="str">
        <x:v>399451D</x:v>
      </x:c>
      <x:c r="H3274" t="str">
        <x:v>Royal Borough of Kensington and Chelsea</x:v>
      </x:c>
      <x:c r="I3274" t="n">
        <x:v>6</x:v>
      </x:c>
      <x:c r="J3274" t="str">
        <x:v>Worked</x:v>
      </x:c>
      <x:c r="K3274" t="str">
        <x:v>Employee 1500; home branch Croydon; assigned role Operative Skilled | Deployment branch: Croydon | Actual role: Operative Skilled | Jobs: 399451D | Customers: Royal Borough of Kensington and Chelsea | Actual hours: 6.0; source records: 1</x:v>
      </x:c>
      <x:c r="L3274" t="str">
        <x:v>Include</x:v>
      </x:c>
      <x:c r="M3274"/>
      <x:c r="N3274"/>
    </x:row>
    <x:row r="3275">
      <x:c r="A3275" t="str">
        <x:v>Tom Taylor.|2026-03-31</x:v>
      </x:c>
      <x:c r="B3275" s="888" t="n">
        <x:v>46112</x:v>
      </x:c>
      <x:c r="C3275" t="str">
        <x:v>Tom Taylor.</x:v>
      </x:c>
      <x:c r="D3275" t="str">
        <x:v>Permanent</x:v>
      </x:c>
      <x:c r="E3275" t="str">
        <x:v>Croydon</x:v>
      </x:c>
      <x:c r="F3275" t="str">
        <x:v>Operative Skilled</x:v>
      </x:c>
      <x:c r="G3275" t="str">
        <x:v>393361A</x:v>
      </x:c>
      <x:c r="H3275" t="str">
        <x:v>The Quadrant</x:v>
      </x:c>
      <x:c r="I3275" t="n">
        <x:v>6.5</x:v>
      </x:c>
      <x:c r="J3275" t="str">
        <x:v>Worked</x:v>
      </x:c>
      <x:c r="K3275" t="str">
        <x:v>Employee 1500; home branch Croydon; assigned role Operative Skilled | Deployment branch: Croydon | Actual role: Operative Skilled | Jobs: 393361A | Customers: The Quadrant | Actual hours: 6.5; source records: 1</x:v>
      </x:c>
      <x:c r="L3275" t="str">
        <x:v>Include</x:v>
      </x:c>
      <x:c r="M3275"/>
      <x:c r="N3275"/>
    </x:row>
    <x:row r="3276">
      <x:c r="A3276" t="str">
        <x:v>Trevor Kelly|2026-03-02</x:v>
      </x:c>
      <x:c r="B3276" s="888" t="n">
        <x:v>46083</x:v>
      </x:c>
      <x:c r="C3276" t="str">
        <x:v>Trevor Kelly</x:v>
      </x:c>
      <x:c r="D3276" t="str">
        <x:v>Permanent</x:v>
      </x:c>
      <x:c r="E3276" t="str">
        <x:v>Birmingham</x:v>
      </x:c>
      <x:c r="F3276" t="str">
        <x:v>Operative Porter</x:v>
      </x:c>
      <x:c r="G3276" t="str">
        <x:v>400269</x:v>
      </x:c>
      <x:c r="H3276" t="str">
        <x:v>Herefordshire &amp; Worcestershire Health &amp; Care NHS Trust</x:v>
      </x:c>
      <x:c r="I3276" t="n">
        <x:v>8</x:v>
      </x:c>
      <x:c r="J3276" t="str">
        <x:v>Worked</x:v>
      </x:c>
      <x:c r="K3276" t="str">
        <x:v>Employee 1390; home branch Birmingham; assigned role Operative Porter | Deployment branch: Birmingham | Actual role: Operative Skilled | Jobs: 400269 | Customers: Herefordshire &amp; Worcestershire Health &amp; Care NHS Trust | Actual hours: 8.0; source records: 1</x:v>
      </x:c>
      <x:c r="L3276" t="str">
        <x:v>Include</x:v>
      </x:c>
      <x:c r="M3276"/>
      <x:c r="N3276"/>
    </x:row>
    <x:row r="3277">
      <x:c r="A3277" t="str">
        <x:v>Trevor Kelly|2026-03-03</x:v>
      </x:c>
      <x:c r="B3277" s="888" t="n">
        <x:v>46084</x:v>
      </x:c>
      <x:c r="C3277" t="str">
        <x:v>Trevor Kelly</x:v>
      </x:c>
      <x:c r="D3277" t="str">
        <x:v>Permanent</x:v>
      </x:c>
      <x:c r="E3277" t="str">
        <x:v>Birmingham</x:v>
      </x:c>
      <x:c r="F3277" t="str">
        <x:v>Operative Porter</x:v>
      </x:c>
      <x:c r="G3277" t="str">
        <x:v>400269</x:v>
      </x:c>
      <x:c r="H3277" t="str">
        <x:v>Herefordshire &amp; Worcestershire Health &amp; Care NHS Trust</x:v>
      </x:c>
      <x:c r="I3277" t="n">
        <x:v>8</x:v>
      </x:c>
      <x:c r="J3277" t="str">
        <x:v>Worked</x:v>
      </x:c>
      <x:c r="K3277" t="str">
        <x:v>Employee 1390; home branch Birmingham; assigned role Operative Porter | Deployment branch: Birmingham | Actual role: Operative Skilled | Jobs: 400269 | Customers: Herefordshire &amp; Worcestershire Health &amp; Care NHS Trust | Actual hours: 8.0; source records: 1</x:v>
      </x:c>
      <x:c r="L3277" t="str">
        <x:v>Include</x:v>
      </x:c>
      <x:c r="M3277"/>
      <x:c r="N3277"/>
    </x:row>
    <x:row r="3278">
      <x:c r="A3278" t="str">
        <x:v>Trevor Kelly|2026-03-04</x:v>
      </x:c>
      <x:c r="B3278" s="888" t="n">
        <x:v>46085</x:v>
      </x:c>
      <x:c r="C3278" t="str">
        <x:v>Trevor Kelly</x:v>
      </x:c>
      <x:c r="D3278" t="str">
        <x:v>Permanent</x:v>
      </x:c>
      <x:c r="E3278" t="str">
        <x:v>Birmingham</x:v>
      </x:c>
      <x:c r="F3278" t="str">
        <x:v>Operative Porter</x:v>
      </x:c>
      <x:c r="G3278" t="str">
        <x:v>399757, 400747</x:v>
      </x:c>
      <x:c r="H3278" t="str">
        <x:v>Equans Services Limited; Midland Heart</x:v>
      </x:c>
      <x:c r="I3278" t="n">
        <x:v>10</x:v>
      </x:c>
      <x:c r="J3278" t="str">
        <x:v>Worked — 2 records</x:v>
      </x:c>
      <x:c r="K3278" t="str">
        <x:v>Employee 1390; home branch Birmingham; assigned role Operative Porter | Deployment branch: Birmingham | Actual role: Operative Driver | Jobs: 399757, 400747 | Customers: Equans Services Limited; Midland Heart | Actual hours: 10.0; source records: 2</x:v>
      </x:c>
      <x:c r="L3278" t="str">
        <x:v>Include</x:v>
      </x:c>
      <x:c r="M3278"/>
      <x:c r="N3278"/>
    </x:row>
    <x:row r="3279">
      <x:c r="A3279" t="str">
        <x:v>Trevor Kelly|2026-03-05</x:v>
      </x:c>
      <x:c r="B3279" s="888" t="n">
        <x:v>46086</x:v>
      </x:c>
      <x:c r="C3279" t="str">
        <x:v>Trevor Kelly</x:v>
      </x:c>
      <x:c r="D3279" t="str">
        <x:v>Permanent</x:v>
      </x:c>
      <x:c r="E3279" t="str">
        <x:v>Birmingham</x:v>
      </x:c>
      <x:c r="F3279" t="str">
        <x:v>Operative Porter</x:v>
      </x:c>
      <x:c r="G3279" t="str">
        <x:v>400514</x:v>
      </x:c>
      <x:c r="H3279" t="str">
        <x:v>EVLO</x:v>
      </x:c>
      <x:c r="I3279" t="n">
        <x:v>10</x:v>
      </x:c>
      <x:c r="J3279" t="str">
        <x:v>Worked</x:v>
      </x:c>
      <x:c r="K3279" t="str">
        <x:v>Employee 1390; home branch Birmingham; assigned role Operative Porter | Deployment branch: Birmingham | Actual role: Operative Skilled | Jobs: 400514 | Customers: EVLO | Actual hours: 10.0; source records: 1</x:v>
      </x:c>
      <x:c r="L3279" t="str">
        <x:v>Include</x:v>
      </x:c>
      <x:c r="M3279"/>
      <x:c r="N3279"/>
    </x:row>
    <x:row r="3280">
      <x:c r="A3280" t="str">
        <x:v>Trevor Kelly|2026-03-06</x:v>
      </x:c>
      <x:c r="B3280" s="888" t="n">
        <x:v>46087</x:v>
      </x:c>
      <x:c r="C3280" t="str">
        <x:v>Trevor Kelly</x:v>
      </x:c>
      <x:c r="D3280" t="str">
        <x:v>Permanent</x:v>
      </x:c>
      <x:c r="E3280" t="str">
        <x:v>Birmingham</x:v>
      </x:c>
      <x:c r="F3280" t="str">
        <x:v>Operative Porter</x:v>
      </x:c>
      <x:c r="G3280" t="str">
        <x:v>400737</x:v>
      </x:c>
      <x:c r="H3280" t="str">
        <x:v>HSBC - March 2026 Deliveries</x:v>
      </x:c>
      <x:c r="I3280" t="n">
        <x:v>9.5</x:v>
      </x:c>
      <x:c r="J3280" t="str">
        <x:v>Worked</x:v>
      </x:c>
      <x:c r="K3280" t="str">
        <x:v>Employee 1390; home branch Birmingham; assigned role Operative Porter | Deployment branch: Birmingham | Actual role: Operative Driver | Jobs: 400737 | Customers: HSBC - March 2026 Deliveries | Actual hours: 9.5; source records: 1</x:v>
      </x:c>
      <x:c r="L3280" t="str">
        <x:v>Include</x:v>
      </x:c>
      <x:c r="M3280"/>
      <x:c r="N3280"/>
    </x:row>
    <x:row r="3281">
      <x:c r="A3281" t="str">
        <x:v>Trevor Kelly|2026-03-09</x:v>
      </x:c>
      <x:c r="B3281" s="888" t="n">
        <x:v>46090</x:v>
      </x:c>
      <x:c r="C3281" t="str">
        <x:v>Trevor Kelly</x:v>
      </x:c>
      <x:c r="D3281" t="str">
        <x:v>Permanent</x:v>
      </x:c>
      <x:c r="E3281" t="str">
        <x:v>Birmingham</x:v>
      </x:c>
      <x:c r="F3281" t="str">
        <x:v>Operative Porter</x:v>
      </x:c>
      <x:c r="G3281" t="str">
        <x:v>395931</x:v>
      </x:c>
      <x:c r="H3281" t="str">
        <x:v>Birmingham City Council-Oakhil Centre</x:v>
      </x:c>
      <x:c r="I3281" t="n">
        <x:v>3.5</x:v>
      </x:c>
      <x:c r="J3281" t="str">
        <x:v>Worked</x:v>
      </x:c>
      <x:c r="K3281" t="str">
        <x:v>Employee 1390; home branch Birmingham; assigned role Operative Porter | Deployment branch: Birmingham | Actual role: Operative Porter | Jobs: 395931 | Customers: Birmingham City Council-Oakhil Centre | Actual hours: 3.5; source records: 1</x:v>
      </x:c>
      <x:c r="L3281" t="str">
        <x:v>Include</x:v>
      </x:c>
      <x:c r="M3281"/>
      <x:c r="N3281"/>
    </x:row>
    <x:row r="3282">
      <x:c r="A3282" t="str">
        <x:v>Trevor Kelly|2026-03-10</x:v>
      </x:c>
      <x:c r="B3282" s="888" t="n">
        <x:v>46091</x:v>
      </x:c>
      <x:c r="C3282" t="str">
        <x:v>Trevor Kelly</x:v>
      </x:c>
      <x:c r="D3282" t="str">
        <x:v>Permanent</x:v>
      </x:c>
      <x:c r="E3282" t="str">
        <x:v>Birmingham</x:v>
      </x:c>
      <x:c r="F3282" t="str">
        <x:v>Operative Porter</x:v>
      </x:c>
      <x:c r="G3282" t="str">
        <x:v>369399A</x:v>
      </x:c>
      <x:c r="H3282" t="str">
        <x:v>MoJ</x:v>
      </x:c>
      <x:c r="I3282" t="n">
        <x:v>9</x:v>
      </x:c>
      <x:c r="J3282" t="str">
        <x:v>Worked</x:v>
      </x:c>
      <x:c r="K3282" t="str">
        <x:v>Employee 1390; home branch Birmingham; assigned role Operative Porter | Deployment branch: Birmingham | Actual role: Operative Skilled | Jobs: 369399A | Customers: MoJ | Actual hours: 9.0; source records: 1</x:v>
      </x:c>
      <x:c r="L3282" t="str">
        <x:v>Include</x:v>
      </x:c>
      <x:c r="M3282"/>
      <x:c r="N3282"/>
    </x:row>
    <x:row r="3283">
      <x:c r="A3283" t="str">
        <x:v>Trevor Kelly|2026-03-11</x:v>
      </x:c>
      <x:c r="B3283" s="888" t="n">
        <x:v>46092</x:v>
      </x:c>
      <x:c r="C3283" t="str">
        <x:v>Trevor Kelly</x:v>
      </x:c>
      <x:c r="D3283" t="str">
        <x:v>Permanent</x:v>
      </x:c>
      <x:c r="E3283" t="str">
        <x:v>Birmingham</x:v>
      </x:c>
      <x:c r="F3283" t="str">
        <x:v>Operative Porter</x:v>
      </x:c>
      <x:c r="G3283" t="str">
        <x:v>400797, 369399A</x:v>
      </x:c>
      <x:c r="H3283" t="str">
        <x:v>HMPPS Probation; MoJ</x:v>
      </x:c>
      <x:c r="I3283" t="n">
        <x:v>10</x:v>
      </x:c>
      <x:c r="J3283" t="str">
        <x:v>Worked — 2 records</x:v>
      </x:c>
      <x:c r="K3283" t="str">
        <x:v>Employee 1390; home branch Birmingham; assigned role Operative Porter | Deployment branch: Birmingham | Actual role: Operative Driver, Operative Skilled | Jobs: 400797, 369399A | Customers: HMPPS Probation; MoJ | Actual hours: 10.0; source records: 2</x:v>
      </x:c>
      <x:c r="L3283" t="str">
        <x:v>Include</x:v>
      </x:c>
      <x:c r="M3283"/>
      <x:c r="N3283"/>
    </x:row>
    <x:row r="3284">
      <x:c r="A3284" t="str">
        <x:v>Trevor Kelly|2026-03-12</x:v>
      </x:c>
      <x:c r="B3284" s="888" t="n">
        <x:v>46093</x:v>
      </x:c>
      <x:c r="C3284" t="str">
        <x:v>Trevor Kelly</x:v>
      </x:c>
      <x:c r="D3284" t="str">
        <x:v>Permanent</x:v>
      </x:c>
      <x:c r="E3284" t="str">
        <x:v>Birmingham</x:v>
      </x:c>
      <x:c r="F3284" t="str">
        <x:v>Operative Porter</x:v>
      </x:c>
      <x:c r="G3284" t="str">
        <x:v>369399A</x:v>
      </x:c>
      <x:c r="H3284" t="str">
        <x:v>MoJ</x:v>
      </x:c>
      <x:c r="I3284" t="n">
        <x:v>8.5</x:v>
      </x:c>
      <x:c r="J3284" t="str">
        <x:v>Worked</x:v>
      </x:c>
      <x:c r="K3284" t="str">
        <x:v>Employee 1390; home branch Birmingham; assigned role Operative Porter | Deployment branch: Birmingham | Actual role: Operative Skilled | Jobs: 369399A | Customers: MoJ | Actual hours: 8.5; source records: 1</x:v>
      </x:c>
      <x:c r="L3284" t="str">
        <x:v>Include</x:v>
      </x:c>
      <x:c r="M3284"/>
      <x:c r="N3284"/>
    </x:row>
    <x:row r="3285">
      <x:c r="A3285" t="str">
        <x:v>Trevor Kelly|2026-03-13</x:v>
      </x:c>
      <x:c r="B3285" s="888" t="n">
        <x:v>46094</x:v>
      </x:c>
      <x:c r="C3285" t="str">
        <x:v>Trevor Kelly</x:v>
      </x:c>
      <x:c r="D3285" t="str">
        <x:v>Permanent</x:v>
      </x:c>
      <x:c r="E3285" t="str">
        <x:v>Birmingham</x:v>
      </x:c>
      <x:c r="F3285" t="str">
        <x:v>Operative Porter</x:v>
      </x:c>
      <x:c r="G3285" t="str">
        <x:v>400256</x:v>
      </x:c>
      <x:c r="H3285" t="str">
        <x:v>Marel GB Ltd</x:v>
      </x:c>
      <x:c r="I3285" t="n">
        <x:v>8</x:v>
      </x:c>
      <x:c r="J3285" t="str">
        <x:v>Worked</x:v>
      </x:c>
      <x:c r="K3285" t="str">
        <x:v>Employee 1390; home branch Birmingham; assigned role Operative Porter | Deployment branch: Birmingham | Actual role: Operative Skilled | Jobs: 400256 | Customers: Marel GB Ltd | Actual hours: 8.0; source records: 1</x:v>
      </x:c>
      <x:c r="L3285" t="str">
        <x:v>Include</x:v>
      </x:c>
      <x:c r="M3285"/>
      <x:c r="N3285"/>
    </x:row>
    <x:row r="3286">
      <x:c r="A3286" t="str">
        <x:v>Trevor Kelly|2026-03-16</x:v>
      </x:c>
      <x:c r="B3286" s="888" t="n">
        <x:v>46097</x:v>
      </x:c>
      <x:c r="C3286" t="str">
        <x:v>Trevor Kelly</x:v>
      </x:c>
      <x:c r="D3286" t="str">
        <x:v>Permanent</x:v>
      </x:c>
      <x:c r="E3286" t="str">
        <x:v>Birmingham</x:v>
      </x:c>
      <x:c r="F3286" t="str">
        <x:v>Operative Porter</x:v>
      </x:c>
      <x:c r="G3286" t="str">
        <x:v>369399A</x:v>
      </x:c>
      <x:c r="H3286" t="str">
        <x:v>MoJ</x:v>
      </x:c>
      <x:c r="I3286" t="n">
        <x:v>8.5</x:v>
      </x:c>
      <x:c r="J3286" t="str">
        <x:v>Worked</x:v>
      </x:c>
      <x:c r="K3286" t="str">
        <x:v>Employee 1390; home branch Birmingham; assigned role Operative Porter | Deployment branch: Birmingham | Actual role: Operative Skilled | Jobs: 369399A | Customers: MoJ | Actual hours: 8.5; source records: 1</x:v>
      </x:c>
      <x:c r="L3286" t="str">
        <x:v>Include</x:v>
      </x:c>
      <x:c r="M3286"/>
      <x:c r="N3286"/>
    </x:row>
    <x:row r="3287">
      <x:c r="A3287" t="str">
        <x:v>Trevor Kelly|2026-03-17</x:v>
      </x:c>
      <x:c r="B3287" s="888" t="n">
        <x:v>46098</x:v>
      </x:c>
      <x:c r="C3287" t="str">
        <x:v>Trevor Kelly</x:v>
      </x:c>
      <x:c r="D3287" t="str">
        <x:v>Permanent</x:v>
      </x:c>
      <x:c r="E3287" t="str">
        <x:v>Birmingham</x:v>
      </x:c>
      <x:c r="F3287" t="str">
        <x:v>Operative Porter</x:v>
      </x:c>
      <x:c r="G3287" t="str">
        <x:v>389049, 399690, 369399A</x:v>
      </x:c>
      <x:c r="H3287" t="str">
        <x:v>Aston University; Ministry of Justice; MoJ</x:v>
      </x:c>
      <x:c r="I3287" t="n">
        <x:v>14.5</x:v>
      </x:c>
      <x:c r="J3287" t="str">
        <x:v>Worked — 3 records</x:v>
      </x:c>
      <x:c r="K3287" t="str">
        <x:v>Employee 1390; home branch Birmingham; assigned role Operative Porter | Deployment branch: Birmingham | Actual role: Operative Driver, Operative Skilled | Jobs: 389049, 399690, 369399A | Customers: Aston University; Ministry of Justice; MoJ | Actual hours: 14.5; source records: 3</x:v>
      </x:c>
      <x:c r="L3287" t="str">
        <x:v>Include</x:v>
      </x:c>
      <x:c r="M3287"/>
      <x:c r="N3287"/>
    </x:row>
    <x:row r="3288">
      <x:c r="A3288" t="str">
        <x:v>Trevor Kelly|2026-03-18</x:v>
      </x:c>
      <x:c r="B3288" s="888" t="n">
        <x:v>46099</x:v>
      </x:c>
      <x:c r="C3288" t="str">
        <x:v>Trevor Kelly</x:v>
      </x:c>
      <x:c r="D3288" t="str">
        <x:v>Permanent</x:v>
      </x:c>
      <x:c r="E3288" t="str">
        <x:v>Birmingham</x:v>
      </x:c>
      <x:c r="F3288" t="str">
        <x:v>Operative Porter</x:v>
      </x:c>
      <x:c r="G3288" t="str">
        <x:v>400937</x:v>
      </x:c>
      <x:c r="H3288" t="str">
        <x:v>Adecco Group</x:v>
      </x:c>
      <x:c r="I3288" t="n">
        <x:v>7.5</x:v>
      </x:c>
      <x:c r="J3288" t="str">
        <x:v>Worked</x:v>
      </x:c>
      <x:c r="K3288" t="str">
        <x:v>Employee 1390; home branch Birmingham; assigned role Operative Porter | Deployment branch: Thurrock | Actual role: Operative Skilled | Jobs: 400937 | Customers: Adecco Group | Actual hours: 7.5; source records: 1</x:v>
      </x:c>
      <x:c r="L3288" t="str">
        <x:v>Include</x:v>
      </x:c>
      <x:c r="M3288"/>
      <x:c r="N3288"/>
    </x:row>
    <x:row r="3289">
      <x:c r="A3289" t="str">
        <x:v>Trevor Kelly|2026-03-19</x:v>
      </x:c>
      <x:c r="B3289" s="888" t="n">
        <x:v>46100</x:v>
      </x:c>
      <x:c r="C3289" t="str">
        <x:v>Trevor Kelly</x:v>
      </x:c>
      <x:c r="D3289" t="str">
        <x:v>Permanent</x:v>
      </x:c>
      <x:c r="E3289" t="str">
        <x:v>Birmingham</x:v>
      </x:c>
      <x:c r="F3289" t="str">
        <x:v>Operative Porter</x:v>
      </x:c>
      <x:c r="G3289" t="str">
        <x:v>399506, 400790</x:v>
      </x:c>
      <x:c r="H3289" t="str">
        <x:v>HSBC - Storage 2026; West Midlands Police</x:v>
      </x:c>
      <x:c r="I3289" t="n">
        <x:v>6.5</x:v>
      </x:c>
      <x:c r="J3289" t="str">
        <x:v>Worked — 2 records</x:v>
      </x:c>
      <x:c r="K3289" t="str">
        <x:v>Employee 1390; home branch Birmingham; assigned role Operative Porter | Deployment branch: Birmingham | Actual role: Operative Porter, Operative Skilled | Jobs: 399506, 400790 | Customers: HSBC - Storage 2026; West Midlands Police | Actual hours: 6.5; source records: 2</x:v>
      </x:c>
      <x:c r="L3289" t="str">
        <x:v>Include</x:v>
      </x:c>
      <x:c r="M3289"/>
      <x:c r="N3289"/>
    </x:row>
    <x:row r="3290">
      <x:c r="A3290" t="str">
        <x:v>Trevor Kelly|2026-03-20</x:v>
      </x:c>
      <x:c r="B3290" s="888" t="n">
        <x:v>46101</x:v>
      </x:c>
      <x:c r="C3290" t="str">
        <x:v>Trevor Kelly</x:v>
      </x:c>
      <x:c r="D3290" t="str">
        <x:v>Permanent</x:v>
      </x:c>
      <x:c r="E3290" t="str">
        <x:v>Birmingham</x:v>
      </x:c>
      <x:c r="F3290" t="str">
        <x:v>Operative Porter</x:v>
      </x:c>
      <x:c r="G3290" t="str">
        <x:v>399690A, 394580</x:v>
      </x:c>
      <x:c r="H3290" t="str">
        <x:v>Ministry of Justice; Telent Technology Services Ltd</x:v>
      </x:c>
      <x:c r="I3290" t="n">
        <x:v>11</x:v>
      </x:c>
      <x:c r="J3290" t="str">
        <x:v>Worked — 2 records</x:v>
      </x:c>
      <x:c r="K3290" t="str">
        <x:v>Employee 1390; home branch Birmingham; assigned role Operative Porter | Deployment branch: Birmingham | Actual role: Operative Driver | Jobs: 399690A, 394580 | Customers: Ministry of Justice; Telent Technology Services Ltd | Actual hours: 11.0; source records: 2</x:v>
      </x:c>
      <x:c r="L3290" t="str">
        <x:v>Include</x:v>
      </x:c>
      <x:c r="M3290"/>
      <x:c r="N3290"/>
    </x:row>
    <x:row r="3291">
      <x:c r="A3291" t="str">
        <x:v>Trevor Kelly|2026-03-21</x:v>
      </x:c>
      <x:c r="B3291" s="888" t="n">
        <x:v>46102</x:v>
      </x:c>
      <x:c r="C3291" t="str">
        <x:v>Trevor Kelly</x:v>
      </x:c>
      <x:c r="D3291" t="str">
        <x:v>Permanent</x:v>
      </x:c>
      <x:c r="E3291" t="str">
        <x:v>Birmingham</x:v>
      </x:c>
      <x:c r="F3291" t="str">
        <x:v>Operative Porter</x:v>
      </x:c>
      <x:c r="G3291" t="str">
        <x:v>400637</x:v>
      </x:c>
      <x:c r="H3291" t="str">
        <x:v>Midland Heart Limited</x:v>
      </x:c>
      <x:c r="I3291" t="n">
        <x:v>7.5</x:v>
      </x:c>
      <x:c r="J3291" t="str">
        <x:v>Worked</x:v>
      </x:c>
      <x:c r="K3291" t="str">
        <x:v>Employee 1390; home branch Birmingham; assigned role Operative Porter | Deployment branch: Birmingham | Actual role: Operative Driver | Jobs: 400637 | Customers: Midland Heart Limited | Actual hours: 7.5; source records: 1</x:v>
      </x:c>
      <x:c r="L3291" t="str">
        <x:v>Include</x:v>
      </x:c>
      <x:c r="M3291"/>
      <x:c r="N3291"/>
    </x:row>
    <x:row r="3292">
      <x:c r="A3292" t="str">
        <x:v>Trevor Kelly|2026-03-23</x:v>
      </x:c>
      <x:c r="B3292" s="888" t="n">
        <x:v>46104</x:v>
      </x:c>
      <x:c r="C3292" t="str">
        <x:v>Trevor Kelly</x:v>
      </x:c>
      <x:c r="D3292" t="str">
        <x:v>Permanent</x:v>
      </x:c>
      <x:c r="E3292" t="str">
        <x:v>Birmingham</x:v>
      </x:c>
      <x:c r="F3292" t="str">
        <x:v>Operative Porter</x:v>
      </x:c>
      <x:c r="G3292" t="str">
        <x:v>399714</x:v>
      </x:c>
      <x:c r="H3292" t="str">
        <x:v>Derbyshire Constabulary</x:v>
      </x:c>
      <x:c r="I3292" t="n">
        <x:v>17</x:v>
      </x:c>
      <x:c r="J3292" t="str">
        <x:v>Worked</x:v>
      </x:c>
      <x:c r="K3292" t="str">
        <x:v>Employee 1390; home branch Birmingham; assigned role Operative Porter | Deployment branch: Birmingham | Actual role: Operative Skilled | Jobs: 399714 | Customers: Derbyshire Constabulary | Actual hours: 17.0; source records: 1</x:v>
      </x:c>
      <x:c r="L3292" t="str">
        <x:v>Include</x:v>
      </x:c>
      <x:c r="M3292"/>
      <x:c r="N3292"/>
    </x:row>
    <x:row r="3293">
      <x:c r="A3293" t="str">
        <x:v>Trevor Kelly|2026-03-24</x:v>
      </x:c>
      <x:c r="B3293" s="888" t="n">
        <x:v>46105</x:v>
      </x:c>
      <x:c r="C3293" t="str">
        <x:v>Trevor Kelly</x:v>
      </x:c>
      <x:c r="D3293" t="str">
        <x:v>Permanent</x:v>
      </x:c>
      <x:c r="E3293" t="str">
        <x:v>Birmingham</x:v>
      </x:c>
      <x:c r="F3293" t="str">
        <x:v>Operative Porter</x:v>
      </x:c>
      <x:c r="G3293" t="str">
        <x:v>399577</x:v>
      </x:c>
      <x:c r="H3293" t="str">
        <x:v>Forresters IP LLP</x:v>
      </x:c>
      <x:c r="I3293" t="n">
        <x:v>6</x:v>
      </x:c>
      <x:c r="J3293" t="str">
        <x:v>Worked</x:v>
      </x:c>
      <x:c r="K3293" t="str">
        <x:v>Employee 1390; home branch Birmingham; assigned role Operative Porter | Deployment branch: Birmingham | Actual role: Operative Driver | Jobs: 399577 | Customers: Forresters IP LLP | Actual hours: 6.0; source records: 1</x:v>
      </x:c>
      <x:c r="L3293" t="str">
        <x:v>Include</x:v>
      </x:c>
      <x:c r="M3293"/>
      <x:c r="N3293"/>
    </x:row>
    <x:row r="3294">
      <x:c r="A3294" t="str">
        <x:v>Trevor Kelly|2026-03-25</x:v>
      </x:c>
      <x:c r="B3294" s="888" t="n">
        <x:v>46106</x:v>
      </x:c>
      <x:c r="C3294" t="str">
        <x:v>Trevor Kelly</x:v>
      </x:c>
      <x:c r="D3294" t="str">
        <x:v>Permanent</x:v>
      </x:c>
      <x:c r="E3294" t="str">
        <x:v>Birmingham</x:v>
      </x:c>
      <x:c r="F3294" t="str">
        <x:v>Operative Porter</x:v>
      </x:c>
      <x:c r="G3294" t="str">
        <x:v>400902</x:v>
      </x:c>
      <x:c r="H3294" t="str">
        <x:v>Hayfield Homes</x:v>
      </x:c>
      <x:c r="I3294" t="n">
        <x:v>9</x:v>
      </x:c>
      <x:c r="J3294" t="str">
        <x:v>Worked</x:v>
      </x:c>
      <x:c r="K3294" t="str">
        <x:v>Employee 1390; home branch Birmingham; assigned role Operative Porter | Deployment branch: Birmingham | Actual role: Operative Skilled | Jobs: 400902 | Customers: Hayfield Homes | Actual hours: 9.0; source records: 1</x:v>
      </x:c>
      <x:c r="L3294" t="str">
        <x:v>Include</x:v>
      </x:c>
      <x:c r="M3294"/>
      <x:c r="N3294"/>
    </x:row>
    <x:row r="3295">
      <x:c r="A3295" t="str">
        <x:v>Trevor Kelly|2026-03-26</x:v>
      </x:c>
      <x:c r="B3295" s="888" t="n">
        <x:v>46107</x:v>
      </x:c>
      <x:c r="C3295" t="str">
        <x:v>Trevor Kelly</x:v>
      </x:c>
      <x:c r="D3295" t="str">
        <x:v>Permanent</x:v>
      </x:c>
      <x:c r="E3295" t="str">
        <x:v>Birmingham</x:v>
      </x:c>
      <x:c r="F3295" t="str">
        <x:v>Operative Porter</x:v>
      </x:c>
      <x:c r="G3295" t="str">
        <x:v>400902</x:v>
      </x:c>
      <x:c r="H3295" t="str">
        <x:v>Hayfield Homes</x:v>
      </x:c>
      <x:c r="I3295" t="n">
        <x:v>9.75</x:v>
      </x:c>
      <x:c r="J3295" t="str">
        <x:v>Worked</x:v>
      </x:c>
      <x:c r="K3295" t="str">
        <x:v>Employee 1390; home branch Birmingham; assigned role Operative Porter | Deployment branch: Birmingham | Actual role: Operative Skilled | Jobs: 400902 | Customers: Hayfield Homes | Actual hours: 9.8; source records: 1</x:v>
      </x:c>
      <x:c r="L3295" t="str">
        <x:v>Include</x:v>
      </x:c>
      <x:c r="M3295"/>
      <x:c r="N3295"/>
    </x:row>
    <x:row r="3296">
      <x:c r="A3296" t="str">
        <x:v>Trevor Kelly|2026-03-27</x:v>
      </x:c>
      <x:c r="B3296" s="888" t="n">
        <x:v>46108</x:v>
      </x:c>
      <x:c r="C3296" t="str">
        <x:v>Trevor Kelly</x:v>
      </x:c>
      <x:c r="D3296" t="str">
        <x:v>Permanent</x:v>
      </x:c>
      <x:c r="E3296" t="str">
        <x:v>Birmingham</x:v>
      </x:c>
      <x:c r="F3296" t="str">
        <x:v>Operative Porter</x:v>
      </x:c>
      <x:c r="G3296" t="str">
        <x:v>400158B</x:v>
      </x:c>
      <x:c r="H3296" t="str">
        <x:v>West Midlands Police</x:v>
      </x:c>
      <x:c r="I3296" t="n">
        <x:v>8</x:v>
      </x:c>
      <x:c r="J3296" t="str">
        <x:v>Worked</x:v>
      </x:c>
      <x:c r="K3296" t="str">
        <x:v>Employee 1390; home branch Birmingham; assigned role Operative Porter | Deployment branch: Birmingham | Actual role: Operative Skilled | Jobs: 400158B | Customers: West Midlands Police | Actual hours: 8.0; source records: 1</x:v>
      </x:c>
      <x:c r="L3296" t="str">
        <x:v>Include</x:v>
      </x:c>
      <x:c r="M3296"/>
      <x:c r="N3296"/>
    </x:row>
    <x:row r="3297">
      <x:c r="A3297" t="str">
        <x:v>Trevor Kelly|2026-03-28</x:v>
      </x:c>
      <x:c r="B3297" s="888" t="n">
        <x:v>46109</x:v>
      </x:c>
      <x:c r="C3297" t="str">
        <x:v>Trevor Kelly</x:v>
      </x:c>
      <x:c r="D3297" t="str">
        <x:v>Permanent</x:v>
      </x:c>
      <x:c r="E3297" t="str">
        <x:v>Birmingham</x:v>
      </x:c>
      <x:c r="F3297" t="str">
        <x:v>Operative Porter</x:v>
      </x:c>
      <x:c r="G3297" t="str">
        <x:v>399577</x:v>
      </x:c>
      <x:c r="H3297" t="str">
        <x:v>Forresters IP LLP</x:v>
      </x:c>
      <x:c r="I3297" t="n">
        <x:v>6.75</x:v>
      </x:c>
      <x:c r="J3297" t="str">
        <x:v>Worked</x:v>
      </x:c>
      <x:c r="K3297" t="str">
        <x:v>Employee 1390; home branch Birmingham; assigned role Operative Porter | Deployment branch: Birmingham | Actual role: Operative Driver | Jobs: 399577 | Customers: Forresters IP LLP | Actual hours: 6.8; source records: 1</x:v>
      </x:c>
      <x:c r="L3297" t="str">
        <x:v>Include</x:v>
      </x:c>
      <x:c r="M3297"/>
      <x:c r="N3297"/>
    </x:row>
    <x:row r="3298">
      <x:c r="A3298" t="str">
        <x:v>Trevor Kelly|2026-03-30</x:v>
      </x:c>
      <x:c r="B3298" s="888" t="n">
        <x:v>46111</x:v>
      </x:c>
      <x:c r="C3298" t="str">
        <x:v>Trevor Kelly</x:v>
      </x:c>
      <x:c r="D3298" t="str">
        <x:v>Permanent</x:v>
      </x:c>
      <x:c r="E3298" t="str">
        <x:v>Birmingham</x:v>
      </x:c>
      <x:c r="F3298" t="str">
        <x:v>Operative Porter</x:v>
      </x:c>
      <x:c r="G3298" t="str">
        <x:v>397571</x:v>
      </x:c>
      <x:c r="H3298" t="str">
        <x:v>Birmingham City Council Thornbury Road</x:v>
      </x:c>
      <x:c r="I3298" t="n">
        <x:v>7</x:v>
      </x:c>
      <x:c r="J3298" t="str">
        <x:v>Worked</x:v>
      </x:c>
      <x:c r="K3298" t="str">
        <x:v>Employee 1390; home branch Birmingham; assigned role Operative Porter | Deployment branch: Birmingham | Actual role: Operative Skilled | Jobs: 397571 | Customers: Birmingham City Council Thornbury Road | Actual hours: 7.0; source records: 1</x:v>
      </x:c>
      <x:c r="L3298" t="str">
        <x:v>Include</x:v>
      </x:c>
      <x:c r="M3298"/>
      <x:c r="N3298"/>
    </x:row>
    <x:row r="3299">
      <x:c r="A3299" t="str">
        <x:v>Trevor Kelly|2026-03-31</x:v>
      </x:c>
      <x:c r="B3299" s="888" t="n">
        <x:v>46112</x:v>
      </x:c>
      <x:c r="C3299" t="str">
        <x:v>Trevor Kelly</x:v>
      </x:c>
      <x:c r="D3299" t="str">
        <x:v>Permanent</x:v>
      </x:c>
      <x:c r="E3299" t="str">
        <x:v>Birmingham</x:v>
      </x:c>
      <x:c r="F3299" t="str">
        <x:v>Operative Porter</x:v>
      </x:c>
      <x:c r="G3299" t="str">
        <x:v>395931</x:v>
      </x:c>
      <x:c r="H3299" t="str">
        <x:v>Birmingham City Council-Oakhil Centre</x:v>
      </x:c>
      <x:c r="I3299" t="n">
        <x:v>7.25</x:v>
      </x:c>
      <x:c r="J3299" t="str">
        <x:v>Worked</x:v>
      </x:c>
      <x:c r="K3299" t="str">
        <x:v>Employee 1390; home branch Birmingham; assigned role Operative Porter | Deployment branch: Birmingham | Actual role: Operative Driver | Jobs: 395931 | Customers: Birmingham City Council-Oakhil Centre | Actual hours: 7.2; source records: 1</x:v>
      </x:c>
      <x:c r="L3299" t="str">
        <x:v>Include</x:v>
      </x:c>
      <x:c r="M3299"/>
      <x:c r="N3299"/>
    </x:row>
    <x:row r="3300">
      <x:c r="A3300" t="str">
        <x:v>Vladimir Stoimenov|2026-03-02</x:v>
      </x:c>
      <x:c r="B3300" s="888" t="n">
        <x:v>46083</x:v>
      </x:c>
      <x:c r="C3300" t="str">
        <x:v>Vladimir Stoimenov</x:v>
      </x:c>
      <x:c r="D3300" t="str">
        <x:v>Permanent</x:v>
      </x:c>
      <x:c r="E3300" t="str">
        <x:v>Croydon</x:v>
      </x:c>
      <x:c r="F3300" t="str">
        <x:v>Operative Skilled</x:v>
      </x:c>
      <x:c r="G3300" t="str">
        <x:v>400567A</x:v>
      </x:c>
      <x:c r="H3300" t="str">
        <x:v>Network Rail</x:v>
      </x:c>
      <x:c r="I3300" t="n">
        <x:v>7</x:v>
      </x:c>
      <x:c r="J3300" t="str">
        <x:v>Worked</x:v>
      </x:c>
      <x:c r="K3300" t="str">
        <x:v>Employee 104065; home branch Croydon; assigned role Operative Skilled | Deployment branch: Croydon | Actual role: Operative Skilled | Jobs: 400567A | Customers: Network Rail | Actual hours: 7.0; source records: 1</x:v>
      </x:c>
      <x:c r="L3300" t="str">
        <x:v>Include</x:v>
      </x:c>
      <x:c r="M3300"/>
      <x:c r="N3300"/>
    </x:row>
    <x:row r="3301">
      <x:c r="A3301" t="str">
        <x:v>Vladimir Stoimenov|2026-03-03</x:v>
      </x:c>
      <x:c r="B3301" s="888" t="n">
        <x:v>46084</x:v>
      </x:c>
      <x:c r="C3301" t="str">
        <x:v>Vladimir Stoimenov</x:v>
      </x:c>
      <x:c r="D3301" t="str">
        <x:v>Permanent</x:v>
      </x:c>
      <x:c r="E3301" t="str">
        <x:v>Croydon</x:v>
      </x:c>
      <x:c r="F3301" t="str">
        <x:v>Operative Skilled</x:v>
      </x:c>
      <x:c r="G3301" t="str">
        <x:v>393361A</x:v>
      </x:c>
      <x:c r="H3301" t="str">
        <x:v>The Quadrant</x:v>
      </x:c>
      <x:c r="I3301" t="n">
        <x:v>8</x:v>
      </x:c>
      <x:c r="J3301" t="str">
        <x:v>Worked</x:v>
      </x:c>
      <x:c r="K3301" t="str">
        <x:v>Employee 104065; home branch Croydon; assigned role Operative Skilled | Deployment branch: Croydon | Actual role: Operative Skilled | Jobs: 393361A | Customers: The Quadrant | Actual hours: 8.0; source records: 1</x:v>
      </x:c>
      <x:c r="L3301" t="str">
        <x:v>Include</x:v>
      </x:c>
      <x:c r="M3301"/>
      <x:c r="N3301"/>
    </x:row>
    <x:row r="3302">
      <x:c r="A3302" t="str">
        <x:v>Vladimir Stoimenov|2026-03-04</x:v>
      </x:c>
      <x:c r="B3302" s="888" t="n">
        <x:v>46085</x:v>
      </x:c>
      <x:c r="C3302" t="str">
        <x:v>Vladimir Stoimenov</x:v>
      </x:c>
      <x:c r="D3302" t="str">
        <x:v>Permanent</x:v>
      </x:c>
      <x:c r="E3302" t="str">
        <x:v>Croydon</x:v>
      </x:c>
      <x:c r="F3302" t="str">
        <x:v>Operative Skilled</x:v>
      </x:c>
      <x:c r="G3302" t="str">
        <x:v>393361A</x:v>
      </x:c>
      <x:c r="H3302" t="str">
        <x:v>The Quadrant</x:v>
      </x:c>
      <x:c r="I3302" t="n">
        <x:v>8</x:v>
      </x:c>
      <x:c r="J3302" t="str">
        <x:v>Worked</x:v>
      </x:c>
      <x:c r="K3302" t="str">
        <x:v>Employee 104065; home branch Croydon; assigned role Operative Skilled | Deployment branch: Croydon | Actual role: Operative Skilled | Jobs: 393361A | Customers: The Quadrant | Actual hours: 8.0; source records: 1</x:v>
      </x:c>
      <x:c r="L3302" t="str">
        <x:v>Include</x:v>
      </x:c>
      <x:c r="M3302"/>
      <x:c r="N3302"/>
    </x:row>
    <x:row r="3303">
      <x:c r="A3303" t="str">
        <x:v>Vladimir Stoimenov|2026-03-05</x:v>
      </x:c>
      <x:c r="B3303" s="888" t="n">
        <x:v>46086</x:v>
      </x:c>
      <x:c r="C3303" t="str">
        <x:v>Vladimir Stoimenov</x:v>
      </x:c>
      <x:c r="D3303" t="str">
        <x:v>Permanent</x:v>
      </x:c>
      <x:c r="E3303" t="str">
        <x:v>Croydon</x:v>
      </x:c>
      <x:c r="F3303" t="str">
        <x:v>Operative Skilled</x:v>
      </x:c>
      <x:c r="G3303" t="str">
        <x:v>393361A</x:v>
      </x:c>
      <x:c r="H3303" t="str">
        <x:v>The Quadrant</x:v>
      </x:c>
      <x:c r="I3303" t="n">
        <x:v>8</x:v>
      </x:c>
      <x:c r="J3303" t="str">
        <x:v>Worked</x:v>
      </x:c>
      <x:c r="K3303" t="str">
        <x:v>Employee 104065; home branch Croydon; assigned role Operative Skilled | Deployment branch: Croydon | Actual role: Operative Skilled | Jobs: 393361A | Customers: The Quadrant | Actual hours: 8.0; source records: 1</x:v>
      </x:c>
      <x:c r="L3303" t="str">
        <x:v>Include</x:v>
      </x:c>
      <x:c r="M3303"/>
      <x:c r="N3303"/>
    </x:row>
    <x:row r="3304">
      <x:c r="A3304" t="str">
        <x:v>Vladimir Stoimenov|2026-03-06</x:v>
      </x:c>
      <x:c r="B3304" s="888" t="n">
        <x:v>46087</x:v>
      </x:c>
      <x:c r="C3304" t="str">
        <x:v>Vladimir Stoimenov</x:v>
      </x:c>
      <x:c r="D3304" t="str">
        <x:v>Permanent</x:v>
      </x:c>
      <x:c r="E3304" t="str">
        <x:v>Croydon</x:v>
      </x:c>
      <x:c r="F3304" t="str">
        <x:v>Operative Skilled</x:v>
      </x:c>
      <x:c r="G3304" t="str">
        <x:v>393361A</x:v>
      </x:c>
      <x:c r="H3304" t="str">
        <x:v>The Quadrant</x:v>
      </x:c>
      <x:c r="I3304" t="n">
        <x:v>8</x:v>
      </x:c>
      <x:c r="J3304" t="str">
        <x:v>Worked</x:v>
      </x:c>
      <x:c r="K3304" t="str">
        <x:v>Employee 104065; home branch Croydon; assigned role Operative Skilled | Deployment branch: Croydon | Actual role: Operative Skilled | Jobs: 393361A | Customers: The Quadrant | Actual hours: 8.0; source records: 1</x:v>
      </x:c>
      <x:c r="L3304" t="str">
        <x:v>Include</x:v>
      </x:c>
      <x:c r="M3304"/>
      <x:c r="N3304"/>
    </x:row>
    <x:row r="3305">
      <x:c r="A3305" t="str">
        <x:v>Vladimir Stoimenov|2026-03-12</x:v>
      </x:c>
      <x:c r="B3305" s="888" t="n">
        <x:v>46093</x:v>
      </x:c>
      <x:c r="C3305" t="str">
        <x:v>Vladimir Stoimenov</x:v>
      </x:c>
      <x:c r="D3305" t="str">
        <x:v>Permanent</x:v>
      </x:c>
      <x:c r="E3305" t="str">
        <x:v>Croydon</x:v>
      </x:c>
      <x:c r="F3305" t="str">
        <x:v>Operative Skilled</x:v>
      </x:c>
      <x:c r="G3305" t="str">
        <x:v>396207</x:v>
      </x:c>
      <x:c r="H3305" t="str">
        <x:v>Linklaters LLP</x:v>
      </x:c>
      <x:c r="I3305" t="n">
        <x:v>9</x:v>
      </x:c>
      <x:c r="J3305" t="str">
        <x:v>Worked</x:v>
      </x:c>
      <x:c r="K3305" t="str">
        <x:v>Employee 104065; home branch Croydon; assigned role Operative Skilled | Deployment branch: Thurrock | Actual role: Operative Porter | Jobs: 396207 | Customers: Linklaters LLP | Actual hours: 9.0; source records: 1</x:v>
      </x:c>
      <x:c r="L3305" t="str">
        <x:v>Include</x:v>
      </x:c>
      <x:c r="M3305"/>
      <x:c r="N3305"/>
    </x:row>
    <x:row r="3306">
      <x:c r="A3306" t="str">
        <x:v>Vladimir Stoimenov|2026-03-13</x:v>
      </x:c>
      <x:c r="B3306" s="888" t="n">
        <x:v>46094</x:v>
      </x:c>
      <x:c r="C3306" t="str">
        <x:v>Vladimir Stoimenov</x:v>
      </x:c>
      <x:c r="D3306" t="str">
        <x:v>Permanent</x:v>
      </x:c>
      <x:c r="E3306" t="str">
        <x:v>Croydon</x:v>
      </x:c>
      <x:c r="F3306" t="str">
        <x:v>Operative Skilled</x:v>
      </x:c>
      <x:c r="G3306" t="str">
        <x:v>396207</x:v>
      </x:c>
      <x:c r="H3306" t="str">
        <x:v>Linklaters LLP</x:v>
      </x:c>
      <x:c r="I3306" t="n">
        <x:v>9</x:v>
      </x:c>
      <x:c r="J3306" t="str">
        <x:v>Worked</x:v>
      </x:c>
      <x:c r="K3306" t="str">
        <x:v>Employee 104065; home branch Croydon; assigned role Operative Skilled | Deployment branch: Thurrock | Actual role: Operative Porter | Jobs: 396207 | Customers: Linklaters LLP | Actual hours: 9.0; source records: 1</x:v>
      </x:c>
      <x:c r="L3306" t="str">
        <x:v>Include</x:v>
      </x:c>
      <x:c r="M3306"/>
      <x:c r="N3306"/>
    </x:row>
    <x:row r="3307">
      <x:c r="A3307" t="str">
        <x:v>Vladimir Stoimenov|2026-03-16</x:v>
      </x:c>
      <x:c r="B3307" s="888" t="n">
        <x:v>46097</x:v>
      </x:c>
      <x:c r="C3307" t="str">
        <x:v>Vladimir Stoimenov</x:v>
      </x:c>
      <x:c r="D3307" t="str">
        <x:v>Permanent</x:v>
      </x:c>
      <x:c r="E3307" t="str">
        <x:v>Croydon</x:v>
      </x:c>
      <x:c r="F3307" t="str">
        <x:v>Operative Skilled</x:v>
      </x:c>
      <x:c r="G3307" t="str">
        <x:v>398435</x:v>
      </x:c>
      <x:c r="H3307" t="str">
        <x:v>Gilliland/Annamarie</x:v>
      </x:c>
      <x:c r="I3307" t="n">
        <x:v>6</x:v>
      </x:c>
      <x:c r="J3307" t="str">
        <x:v>Worked</x:v>
      </x:c>
      <x:c r="K3307" t="str">
        <x:v>Employee 104065; home branch Croydon; assigned role Operative Skilled | Deployment branch: Thurrock | Actual role: Operative Skilled | Jobs: 398435 | Customers: Gilliland/Annamarie | Actual hours: 6.0; source records: 1</x:v>
      </x:c>
      <x:c r="L3307" t="str">
        <x:v>Include</x:v>
      </x:c>
      <x:c r="M3307"/>
      <x:c r="N3307"/>
    </x:row>
    <x:row r="3308">
      <x:c r="A3308" t="str">
        <x:v>Vladimir Stoimenov|2026-03-17</x:v>
      </x:c>
      <x:c r="B3308" s="888" t="n">
        <x:v>46098</x:v>
      </x:c>
      <x:c r="C3308" t="str">
        <x:v>Vladimir Stoimenov</x:v>
      </x:c>
      <x:c r="D3308" t="str">
        <x:v>Permanent</x:v>
      </x:c>
      <x:c r="E3308" t="str">
        <x:v>Croydon</x:v>
      </x:c>
      <x:c r="F3308" t="str">
        <x:v>Operative Skilled</x:v>
      </x:c>
      <x:c r="G3308" t="str">
        <x:v>386891D, 398171</x:v>
      </x:c>
      <x:c r="H3308" t="str">
        <x:v>Restore Harrow Green; Two Sigma</x:v>
      </x:c>
      <x:c r="I3308" t="n">
        <x:v>19.75</x:v>
      </x:c>
      <x:c r="J3308" t="str">
        <x:v>Worked — 2 records</x:v>
      </x:c>
      <x:c r="K3308" t="str">
        <x:v>Employee 104065; home branch Croydon; assigned role Operative Skilled | Deployment branch: Croydon, Thurrock | Actual role: Operative Porter, Operative Skilled | Jobs: 386891D, 398171 | Customers: Restore Harrow Green; Two Sigma | Actual hours: 19.8; source records: 2</x:v>
      </x:c>
      <x:c r="L3308" t="str">
        <x:v>Include</x:v>
      </x:c>
      <x:c r="M3308"/>
      <x:c r="N3308"/>
    </x:row>
    <x:row r="3309">
      <x:c r="A3309" t="str">
        <x:v>Vladimir Stoimenov|2026-03-18</x:v>
      </x:c>
      <x:c r="B3309" s="888" t="n">
        <x:v>46099</x:v>
      </x:c>
      <x:c r="C3309" t="str">
        <x:v>Vladimir Stoimenov</x:v>
      </x:c>
      <x:c r="D3309" t="str">
        <x:v>Permanent</x:v>
      </x:c>
      <x:c r="E3309" t="str">
        <x:v>Croydon</x:v>
      </x:c>
      <x:c r="F3309" t="str">
        <x:v>Operative Skilled</x:v>
      </x:c>
      <x:c r="G3309" t="str">
        <x:v>393361A</x:v>
      </x:c>
      <x:c r="H3309" t="str">
        <x:v>The Quadrant</x:v>
      </x:c>
      <x:c r="I3309" t="n">
        <x:v>8</x:v>
      </x:c>
      <x:c r="J3309" t="str">
        <x:v>Worked</x:v>
      </x:c>
      <x:c r="K3309" t="str">
        <x:v>Employee 104065; home branch Croydon; assigned role Operative Skilled | Deployment branch: Croydon | Actual role: Operative Skilled | Jobs: 393361A | Customers: The Quadrant | Actual hours: 8.0; source records: 1</x:v>
      </x:c>
      <x:c r="L3309" t="str">
        <x:v>Include</x:v>
      </x:c>
      <x:c r="M3309"/>
      <x:c r="N3309"/>
    </x:row>
    <x:row r="3310">
      <x:c r="A3310" t="str">
        <x:v>Vladimir Stoimenov|2026-03-19</x:v>
      </x:c>
      <x:c r="B3310" s="888" t="n">
        <x:v>46100</x:v>
      </x:c>
      <x:c r="C3310" t="str">
        <x:v>Vladimir Stoimenov</x:v>
      </x:c>
      <x:c r="D3310" t="str">
        <x:v>Permanent</x:v>
      </x:c>
      <x:c r="E3310" t="str">
        <x:v>Croydon</x:v>
      </x:c>
      <x:c r="F3310" t="str">
        <x:v>Operative Skilled</x:v>
      </x:c>
      <x:c r="G3310" t="str">
        <x:v>393361A</x:v>
      </x:c>
      <x:c r="H3310" t="str">
        <x:v>The Quadrant</x:v>
      </x:c>
      <x:c r="I3310" t="n">
        <x:v>8</x:v>
      </x:c>
      <x:c r="J3310" t="str">
        <x:v>Worked</x:v>
      </x:c>
      <x:c r="K3310" t="str">
        <x:v>Employee 104065; home branch Croydon; assigned role Operative Skilled | Deployment branch: Croydon | Actual role: Operative Skilled | Jobs: 393361A | Customers: The Quadrant | Actual hours: 8.0; source records: 1</x:v>
      </x:c>
      <x:c r="L3310" t="str">
        <x:v>Include</x:v>
      </x:c>
      <x:c r="M3310"/>
      <x:c r="N3310"/>
    </x:row>
    <x:row r="3311">
      <x:c r="A3311" t="str">
        <x:v>Vladimir Stoimenov|2026-03-20</x:v>
      </x:c>
      <x:c r="B3311" s="888" t="n">
        <x:v>46101</x:v>
      </x:c>
      <x:c r="C3311" t="str">
        <x:v>Vladimir Stoimenov</x:v>
      </x:c>
      <x:c r="D3311" t="str">
        <x:v>Permanent</x:v>
      </x:c>
      <x:c r="E3311" t="str">
        <x:v>Croydon</x:v>
      </x:c>
      <x:c r="F3311" t="str">
        <x:v>Operative Skilled</x:v>
      </x:c>
      <x:c r="G3311" t="str">
        <x:v>393361A</x:v>
      </x:c>
      <x:c r="H3311" t="str">
        <x:v>The Quadrant</x:v>
      </x:c>
      <x:c r="I3311" t="n">
        <x:v>8</x:v>
      </x:c>
      <x:c r="J3311" t="str">
        <x:v>Worked</x:v>
      </x:c>
      <x:c r="K3311" t="str">
        <x:v>Employee 104065; home branch Croydon; assigned role Operative Skilled | Deployment branch: Croydon | Actual role: Operative Skilled | Jobs: 393361A | Customers: The Quadrant | Actual hours: 8.0; source records: 1</x:v>
      </x:c>
      <x:c r="L3311" t="str">
        <x:v>Include</x:v>
      </x:c>
      <x:c r="M3311"/>
      <x:c r="N3311"/>
    </x:row>
    <x:row r="3312">
      <x:c r="A3312" t="str">
        <x:v>Vladimir Stoimenov|2026-03-23</x:v>
      </x:c>
      <x:c r="B3312" s="888" t="n">
        <x:v>46104</x:v>
      </x:c>
      <x:c r="C3312" t="str">
        <x:v>Vladimir Stoimenov</x:v>
      </x:c>
      <x:c r="D3312" t="str">
        <x:v>Permanent</x:v>
      </x:c>
      <x:c r="E3312" t="str">
        <x:v>Croydon</x:v>
      </x:c>
      <x:c r="F3312" t="str">
        <x:v>Operative Skilled</x:v>
      </x:c>
      <x:c r="G3312" t="str">
        <x:v>393361A</x:v>
      </x:c>
      <x:c r="H3312" t="str">
        <x:v>The Quadrant</x:v>
      </x:c>
      <x:c r="I3312" t="n">
        <x:v>8</x:v>
      </x:c>
      <x:c r="J3312" t="str">
        <x:v>Worked</x:v>
      </x:c>
      <x:c r="K3312" t="str">
        <x:v>Employee 104065; home branch Croydon; assigned role Operative Skilled | Deployment branch: Croydon | Actual role: Operative Skilled | Jobs: 393361A | Customers: The Quadrant | Actual hours: 8.0; source records: 1</x:v>
      </x:c>
      <x:c r="L3312" t="str">
        <x:v>Include</x:v>
      </x:c>
      <x:c r="M3312"/>
      <x:c r="N3312"/>
    </x:row>
    <x:row r="3313">
      <x:c r="A3313" t="str">
        <x:v>Vladimir Stoimenov|2026-03-24</x:v>
      </x:c>
      <x:c r="B3313" s="888" t="n">
        <x:v>46105</x:v>
      </x:c>
      <x:c r="C3313" t="str">
        <x:v>Vladimir Stoimenov</x:v>
      </x:c>
      <x:c r="D3313" t="str">
        <x:v>Permanent</x:v>
      </x:c>
      <x:c r="E3313" t="str">
        <x:v>Croydon</x:v>
      </x:c>
      <x:c r="F3313" t="str">
        <x:v>Operative Skilled</x:v>
      </x:c>
      <x:c r="G3313" t="str">
        <x:v>393361A</x:v>
      </x:c>
      <x:c r="H3313" t="str">
        <x:v>The Quadrant</x:v>
      </x:c>
      <x:c r="I3313" t="n">
        <x:v>8</x:v>
      </x:c>
      <x:c r="J3313" t="str">
        <x:v>Worked</x:v>
      </x:c>
      <x:c r="K3313" t="str">
        <x:v>Employee 104065; home branch Croydon; assigned role Operative Skilled | Deployment branch: Croydon | Actual role: Operative Skilled | Jobs: 393361A | Customers: The Quadrant | Actual hours: 8.0; source records: 1</x:v>
      </x:c>
      <x:c r="L3313" t="str">
        <x:v>Include</x:v>
      </x:c>
      <x:c r="M3313"/>
      <x:c r="N3313"/>
    </x:row>
    <x:row r="3314">
      <x:c r="A3314" t="str">
        <x:v>Vladimir Stoimenov|2026-03-25</x:v>
      </x:c>
      <x:c r="B3314" s="888" t="n">
        <x:v>46106</x:v>
      </x:c>
      <x:c r="C3314" t="str">
        <x:v>Vladimir Stoimenov</x:v>
      </x:c>
      <x:c r="D3314" t="str">
        <x:v>Permanent</x:v>
      </x:c>
      <x:c r="E3314" t="str">
        <x:v>Croydon</x:v>
      </x:c>
      <x:c r="F3314" t="str">
        <x:v>Operative Skilled</x:v>
      </x:c>
      <x:c r="G3314" t="str">
        <x:v>393361A</x:v>
      </x:c>
      <x:c r="H3314" t="str">
        <x:v>The Quadrant</x:v>
      </x:c>
      <x:c r="I3314" t="n">
        <x:v>8</x:v>
      </x:c>
      <x:c r="J3314" t="str">
        <x:v>Worked</x:v>
      </x:c>
      <x:c r="K3314" t="str">
        <x:v>Employee 104065; home branch Croydon; assigned role Operative Skilled | Deployment branch: Croydon | Actual role: Operative Skilled | Jobs: 393361A | Customers: The Quadrant | Actual hours: 8.0; source records: 1</x:v>
      </x:c>
      <x:c r="L3314" t="str">
        <x:v>Include</x:v>
      </x:c>
      <x:c r="M3314"/>
      <x:c r="N3314"/>
    </x:row>
    <x:row r="3315">
      <x:c r="A3315" t="str">
        <x:v>Vladimir Stoimenov|2026-03-26</x:v>
      </x:c>
      <x:c r="B3315" s="888" t="n">
        <x:v>46107</x:v>
      </x:c>
      <x:c r="C3315" t="str">
        <x:v>Vladimir Stoimenov</x:v>
      </x:c>
      <x:c r="D3315" t="str">
        <x:v>Permanent</x:v>
      </x:c>
      <x:c r="E3315" t="str">
        <x:v>Croydon</x:v>
      </x:c>
      <x:c r="F3315" t="str">
        <x:v>Operative Skilled</x:v>
      </x:c>
      <x:c r="G3315" t="str">
        <x:v>393361A</x:v>
      </x:c>
      <x:c r="H3315" t="str">
        <x:v>The Quadrant</x:v>
      </x:c>
      <x:c r="I3315" t="n">
        <x:v>8</x:v>
      </x:c>
      <x:c r="J3315" t="str">
        <x:v>Worked</x:v>
      </x:c>
      <x:c r="K3315" t="str">
        <x:v>Employee 104065; home branch Croydon; assigned role Operative Skilled | Deployment branch: Croydon | Actual role: Operative Skilled | Jobs: 393361A | Customers: The Quadrant | Actual hours: 8.0; source records: 1</x:v>
      </x:c>
      <x:c r="L3315" t="str">
        <x:v>Include</x:v>
      </x:c>
      <x:c r="M3315"/>
      <x:c r="N3315"/>
    </x:row>
    <x:row r="3316">
      <x:c r="A3316" t="str">
        <x:v>Vladimir Stoimenov|2026-03-27</x:v>
      </x:c>
      <x:c r="B3316" s="888" t="n">
        <x:v>46108</x:v>
      </x:c>
      <x:c r="C3316" t="str">
        <x:v>Vladimir Stoimenov</x:v>
      </x:c>
      <x:c r="D3316" t="str">
        <x:v>Permanent</x:v>
      </x:c>
      <x:c r="E3316" t="str">
        <x:v>Croydon</x:v>
      </x:c>
      <x:c r="F3316" t="str">
        <x:v>Operative Skilled</x:v>
      </x:c>
      <x:c r="G3316" t="str">
        <x:v>393361A</x:v>
      </x:c>
      <x:c r="H3316" t="str">
        <x:v>The Quadrant</x:v>
      </x:c>
      <x:c r="I3316" t="n">
        <x:v>8</x:v>
      </x:c>
      <x:c r="J3316" t="str">
        <x:v>Worked</x:v>
      </x:c>
      <x:c r="K3316" t="str">
        <x:v>Employee 104065; home branch Croydon; assigned role Operative Skilled | Deployment branch: Croydon | Actual role: Operative Skilled | Jobs: 393361A | Customers: The Quadrant | Actual hours: 8.0; source records: 1</x:v>
      </x:c>
      <x:c r="L3316" t="str">
        <x:v>Include</x:v>
      </x:c>
      <x:c r="M3316"/>
      <x:c r="N3316"/>
    </x:row>
    <x:row r="3317">
      <x:c r="A3317" t="str">
        <x:v>Vladimir Stoimenov|2026-03-28</x:v>
      </x:c>
      <x:c r="B3317" s="888" t="n">
        <x:v>46109</x:v>
      </x:c>
      <x:c r="C3317" t="str">
        <x:v>Vladimir Stoimenov</x:v>
      </x:c>
      <x:c r="D3317" t="str">
        <x:v>Permanent</x:v>
      </x:c>
      <x:c r="E3317" t="str">
        <x:v>Croydon</x:v>
      </x:c>
      <x:c r="F3317" t="str">
        <x:v>Operative Skilled</x:v>
      </x:c>
      <x:c r="G3317" t="str">
        <x:v>400782</x:v>
      </x:c>
      <x:c r="H3317" t="str">
        <x:v>Willmott Dixon Construction Ltd</x:v>
      </x:c>
      <x:c r="I3317" t="n">
        <x:v>6</x:v>
      </x:c>
      <x:c r="J3317" t="str">
        <x:v>Worked</x:v>
      </x:c>
      <x:c r="K3317" t="str">
        <x:v>Employee 104065; home branch Croydon; assigned role Operative Skilled | Deployment branch: Croydon | Actual role: Operative Porter | Jobs: 400782 | Customers: Willmott Dixon Construction Ltd | Actual hours: 6.0; source records: 1</x:v>
      </x:c>
      <x:c r="L3317" t="str">
        <x:v>Include</x:v>
      </x:c>
      <x:c r="M3317"/>
      <x:c r="N3317"/>
    </x:row>
    <x:row r="3318">
      <x:c r="A3318" t="str">
        <x:v>W Barnett.|2026-03-02</x:v>
      </x:c>
      <x:c r="B3318" s="888" t="n">
        <x:v>46083</x:v>
      </x:c>
      <x:c r="C3318" t="str">
        <x:v>W Barnett.</x:v>
      </x:c>
      <x:c r="D3318" t="str">
        <x:v>Permanent</x:v>
      </x:c>
      <x:c r="E3318" t="str">
        <x:v>Thurrock</x:v>
      </x:c>
      <x:c r="F3318" t="str">
        <x:v>Operative Porter</x:v>
      </x:c>
      <x:c r="G3318" t="str">
        <x:v>396724</x:v>
      </x:c>
      <x:c r="H3318" t="str">
        <x:v>HMRC</x:v>
      </x:c>
      <x:c r="I3318" t="n">
        <x:v>9</x:v>
      </x:c>
      <x:c r="J3318" t="str">
        <x:v>Worked</x:v>
      </x:c>
      <x:c r="K3318" t="str">
        <x:v>Employee 2300; home branch Thurrock; assigned role Operative Porter | Deployment branch: Thurrock | Actual role: Operative Porter | Jobs: 396724 | Customers: HMRC | Actual hours: 9.0; source records: 1</x:v>
      </x:c>
      <x:c r="L3318" t="str">
        <x:v>Include</x:v>
      </x:c>
      <x:c r="M3318"/>
      <x:c r="N3318"/>
    </x:row>
    <x:row r="3319">
      <x:c r="A3319" t="str">
        <x:v>W Barnett.|2026-03-04</x:v>
      </x:c>
      <x:c r="B3319" s="888" t="n">
        <x:v>46085</x:v>
      </x:c>
      <x:c r="C3319" t="str">
        <x:v>W Barnett.</x:v>
      </x:c>
      <x:c r="D3319" t="str">
        <x:v>Permanent</x:v>
      </x:c>
      <x:c r="E3319" t="str">
        <x:v>Thurrock</x:v>
      </x:c>
      <x:c r="F3319" t="str">
        <x:v>Operative Porter</x:v>
      </x:c>
      <x:c r="G3319" t="str">
        <x:v>396207</x:v>
      </x:c>
      <x:c r="H3319" t="str">
        <x:v>Linklaters LLP</x:v>
      </x:c>
      <x:c r="I3319" t="n">
        <x:v>10</x:v>
      </x:c>
      <x:c r="J3319" t="str">
        <x:v>Worked</x:v>
      </x:c>
      <x:c r="K3319" t="str">
        <x:v>Employee 2300; home branch Thurrock; assigned role Operative Porter | Deployment branch: Thurrock | Actual role: Operative Porter | Jobs: 396207 | Customers: Linklaters LLP | Actual hours: 10.0; source records: 1</x:v>
      </x:c>
      <x:c r="L3319" t="str">
        <x:v>Include</x:v>
      </x:c>
      <x:c r="M3319"/>
      <x:c r="N3319"/>
    </x:row>
    <x:row r="3320">
      <x:c r="A3320" t="str">
        <x:v>W Barnett.|2026-03-09</x:v>
      </x:c>
      <x:c r="B3320" s="888" t="n">
        <x:v>46090</x:v>
      </x:c>
      <x:c r="C3320" t="str">
        <x:v>W Barnett.</x:v>
      </x:c>
      <x:c r="D3320" t="str">
        <x:v>Permanent</x:v>
      </x:c>
      <x:c r="E3320" t="str">
        <x:v>Thurrock</x:v>
      </x:c>
      <x:c r="F3320" t="str">
        <x:v>Operative Porter</x:v>
      </x:c>
      <x:c r="G3320" t="str">
        <x:v>396207</x:v>
      </x:c>
      <x:c r="H3320" t="str">
        <x:v>Linklaters LLP</x:v>
      </x:c>
      <x:c r="I3320" t="n">
        <x:v>9</x:v>
      </x:c>
      <x:c r="J3320" t="str">
        <x:v>Worked</x:v>
      </x:c>
      <x:c r="K3320" t="str">
        <x:v>Employee 2300; home branch Thurrock; assigned role Operative Porter | Deployment branch: Thurrock | Actual role: Operative Porter | Jobs: 396207 | Customers: Linklaters LLP | Actual hours: 9.0; source records: 1</x:v>
      </x:c>
      <x:c r="L3320" t="str">
        <x:v>Include</x:v>
      </x:c>
      <x:c r="M3320"/>
      <x:c r="N3320"/>
    </x:row>
    <x:row r="3321">
      <x:c r="A3321" t="str">
        <x:v>W Barnett.|2026-03-10</x:v>
      </x:c>
      <x:c r="B3321" s="888" t="n">
        <x:v>46091</x:v>
      </x:c>
      <x:c r="C3321" t="str">
        <x:v>W Barnett.</x:v>
      </x:c>
      <x:c r="D3321" t="str">
        <x:v>Permanent</x:v>
      </x:c>
      <x:c r="E3321" t="str">
        <x:v>Thurrock</x:v>
      </x:c>
      <x:c r="F3321" t="str">
        <x:v>Operative Porter</x:v>
      </x:c>
      <x:c r="G3321" t="str">
        <x:v>396207</x:v>
      </x:c>
      <x:c r="H3321" t="str">
        <x:v>Linklaters LLP</x:v>
      </x:c>
      <x:c r="I3321" t="n">
        <x:v>9.5</x:v>
      </x:c>
      <x:c r="J3321" t="str">
        <x:v>Worked</x:v>
      </x:c>
      <x:c r="K3321" t="str">
        <x:v>Employee 2300; home branch Thurrock; assigned role Operative Porter | Deployment branch: Thurrock | Actual role: Operative Porter | Jobs: 396207 | Customers: Linklaters LLP | Actual hours: 9.5; source records: 1</x:v>
      </x:c>
      <x:c r="L3321" t="str">
        <x:v>Include</x:v>
      </x:c>
      <x:c r="M3321"/>
      <x:c r="N3321"/>
    </x:row>
    <x:row r="3322">
      <x:c r="A3322" t="str">
        <x:v>W Barnett.|2026-03-11</x:v>
      </x:c>
      <x:c r="B3322" s="888" t="n">
        <x:v>46092</x:v>
      </x:c>
      <x:c r="C3322" t="str">
        <x:v>W Barnett.</x:v>
      </x:c>
      <x:c r="D3322" t="str">
        <x:v>Permanent</x:v>
      </x:c>
      <x:c r="E3322" t="str">
        <x:v>Thurrock</x:v>
      </x:c>
      <x:c r="F3322" t="str">
        <x:v>Operative Porter</x:v>
      </x:c>
      <x:c r="G3322" t="str">
        <x:v>400803</x:v>
      </x:c>
      <x:c r="H3322" t="str">
        <x:v>Bank of New York Mellon</x:v>
      </x:c>
      <x:c r="I3322" t="n">
        <x:v>6.5</x:v>
      </x:c>
      <x:c r="J3322" t="str">
        <x:v>Worked</x:v>
      </x:c>
      <x:c r="K3322" t="str">
        <x:v>Employee 2300; home branch Thurrock; assigned role Operative Porter | Deployment branch: Thurrock | Actual role: Operative Porter | Jobs: 400803 | Customers: Bank of New York Mellon | Actual hours: 6.5; source records: 1</x:v>
      </x:c>
      <x:c r="L3322" t="str">
        <x:v>Include</x:v>
      </x:c>
      <x:c r="M3322"/>
      <x:c r="N3322"/>
    </x:row>
    <x:row r="3323">
      <x:c r="A3323" t="str">
        <x:v>W Barnett.|2026-03-13</x:v>
      </x:c>
      <x:c r="B3323" s="888" t="n">
        <x:v>46094</x:v>
      </x:c>
      <x:c r="C3323" t="str">
        <x:v>W Barnett.</x:v>
      </x:c>
      <x:c r="D3323" t="str">
        <x:v>Permanent</x:v>
      </x:c>
      <x:c r="E3323" t="str">
        <x:v>Thurrock</x:v>
      </x:c>
      <x:c r="F3323" t="str">
        <x:v>Operative Porter</x:v>
      </x:c>
      <x:c r="G3323"/>
      <x:c r="H3323"/>
      <x:c r="I3323" t="n">
        <x:v>0</x:v>
      </x:c>
      <x:c r="J3323" t="str">
        <x:v>Other leave — Unpaid Leave (Authorised)</x:v>
      </x:c>
      <x:c r="K3323" t="str">
        <x:v>Employee 2300; home branch Thurrock; assigned role Operative Porter | Leave: Unpaid Leave (Authorised) | Leave calendar basis: Fixed schedule</x:v>
      </x:c>
      <x:c r="L3323" t="str">
        <x:v>Include</x:v>
      </x:c>
      <x:c r="M3323"/>
      <x:c r="N3323"/>
    </x:row>
    <x:row r="3324">
      <x:c r="A3324" t="str">
        <x:v>W Barnett.|2026-03-16</x:v>
      </x:c>
      <x:c r="B3324" s="888" t="n">
        <x:v>46097</x:v>
      </x:c>
      <x:c r="C3324" t="str">
        <x:v>W Barnett.</x:v>
      </x:c>
      <x:c r="D3324" t="str">
        <x:v>Permanent</x:v>
      </x:c>
      <x:c r="E3324" t="str">
        <x:v>Thurrock</x:v>
      </x:c>
      <x:c r="F3324" t="str">
        <x:v>Operative Porter</x:v>
      </x:c>
      <x:c r="G3324" t="str">
        <x:v>400214</x:v>
      </x:c>
      <x:c r="H3324" t="str">
        <x:v>University of Hertfordshire</x:v>
      </x:c>
      <x:c r="I3324" t="n">
        <x:v>10</x:v>
      </x:c>
      <x:c r="J3324" t="str">
        <x:v>Worked</x:v>
      </x:c>
      <x:c r="K3324" t="str">
        <x:v>Employee 2300; home branch Thurrock; assigned role Operative Porter | Deployment branch: Thurrock | Actual role: Operative Porter | Jobs: 400214 | Customers: University of Hertfordshire | Actual hours: 10.0; source records: 1</x:v>
      </x:c>
      <x:c r="L3324" t="str">
        <x:v>Include</x:v>
      </x:c>
      <x:c r="M3324"/>
      <x:c r="N3324"/>
    </x:row>
    <x:row r="3325">
      <x:c r="A3325" t="str">
        <x:v>W Barnett.|2026-03-17</x:v>
      </x:c>
      <x:c r="B3325" s="888" t="n">
        <x:v>46098</x:v>
      </x:c>
      <x:c r="C3325" t="str">
        <x:v>W Barnett.</x:v>
      </x:c>
      <x:c r="D3325" t="str">
        <x:v>Permanent</x:v>
      </x:c>
      <x:c r="E3325" t="str">
        <x:v>Thurrock</x:v>
      </x:c>
      <x:c r="F3325" t="str">
        <x:v>Operative Porter</x:v>
      </x:c>
      <x:c r="G3325" t="str">
        <x:v>396207</x:v>
      </x:c>
      <x:c r="H3325" t="str">
        <x:v>Linklaters LLP</x:v>
      </x:c>
      <x:c r="I3325" t="n">
        <x:v>9.5</x:v>
      </x:c>
      <x:c r="J3325" t="str">
        <x:v>Worked</x:v>
      </x:c>
      <x:c r="K3325" t="str">
        <x:v>Employee 2300; home branch Thurrock; assigned role Operative Porter | Deployment branch: Thurrock | Actual role: Operative Porter | Jobs: 396207 | Customers: Linklaters LLP | Actual hours: 9.5; source records: 1</x:v>
      </x:c>
      <x:c r="L3325" t="str">
        <x:v>Include</x:v>
      </x:c>
      <x:c r="M3325"/>
      <x:c r="N3325"/>
    </x:row>
    <x:row r="3326">
      <x:c r="A3326" t="str">
        <x:v>W Barnett.|2026-03-18</x:v>
      </x:c>
      <x:c r="B3326" s="888" t="n">
        <x:v>46099</x:v>
      </x:c>
      <x:c r="C3326" t="str">
        <x:v>W Barnett.</x:v>
      </x:c>
      <x:c r="D3326" t="str">
        <x:v>Permanent</x:v>
      </x:c>
      <x:c r="E3326" t="str">
        <x:v>Thurrock</x:v>
      </x:c>
      <x:c r="F3326" t="str">
        <x:v>Operative Porter</x:v>
      </x:c>
      <x:c r="G3326"/>
      <x:c r="H3326"/>
      <x:c r="I3326" t="n">
        <x:v>0</x:v>
      </x:c>
      <x:c r="J3326" t="str">
        <x:v>Annual leave</x:v>
      </x:c>
      <x:c r="K3326" t="str">
        <x:v>Employee 2300; home branch Thurrock; assigned role Operative Porter | Leave: Annual Leave (Days) | Leave calendar basis: Fixed schedule</x:v>
      </x:c>
      <x:c r="L3326" t="str">
        <x:v>Include</x:v>
      </x:c>
      <x:c r="M3326"/>
      <x:c r="N3326"/>
    </x:row>
    <x:row r="3327">
      <x:c r="A3327" t="str">
        <x:v>W Barnett.|2026-03-19</x:v>
      </x:c>
      <x:c r="B3327" s="888" t="n">
        <x:v>46100</x:v>
      </x:c>
      <x:c r="C3327" t="str">
        <x:v>W Barnett.</x:v>
      </x:c>
      <x:c r="D3327" t="str">
        <x:v>Permanent</x:v>
      </x:c>
      <x:c r="E3327" t="str">
        <x:v>Thurrock</x:v>
      </x:c>
      <x:c r="F3327" t="str">
        <x:v>Operative Porter</x:v>
      </x:c>
      <x:c r="G3327" t="str">
        <x:v>396207</x:v>
      </x:c>
      <x:c r="H3327" t="str">
        <x:v>Linklaters LLP</x:v>
      </x:c>
      <x:c r="I3327" t="n">
        <x:v>9.5</x:v>
      </x:c>
      <x:c r="J3327" t="str">
        <x:v>Worked</x:v>
      </x:c>
      <x:c r="K3327" t="str">
        <x:v>Employee 2300; home branch Thurrock; assigned role Operative Porter | Deployment branch: Thurrock | Actual role: Operative Porter | Jobs: 396207 | Customers: Linklaters LLP | Actual hours: 9.5; source records: 1</x:v>
      </x:c>
      <x:c r="L3327" t="str">
        <x:v>Include</x:v>
      </x:c>
      <x:c r="M3327"/>
      <x:c r="N3327"/>
    </x:row>
    <x:row r="3328">
      <x:c r="A3328" t="str">
        <x:v>W Barnett.|2026-03-20</x:v>
      </x:c>
      <x:c r="B3328" s="888" t="n">
        <x:v>46101</x:v>
      </x:c>
      <x:c r="C3328" t="str">
        <x:v>W Barnett.</x:v>
      </x:c>
      <x:c r="D3328" t="str">
        <x:v>Permanent</x:v>
      </x:c>
      <x:c r="E3328" t="str">
        <x:v>Thurrock</x:v>
      </x:c>
      <x:c r="F3328" t="str">
        <x:v>Operative Porter</x:v>
      </x:c>
      <x:c r="G3328" t="str">
        <x:v>399150</x:v>
      </x:c>
      <x:c r="H3328" t="str">
        <x:v>Kite Lake Capital Management (UK) LLP</x:v>
      </x:c>
      <x:c r="I3328" t="n">
        <x:v>10</x:v>
      </x:c>
      <x:c r="J3328" t="str">
        <x:v>Worked</x:v>
      </x:c>
      <x:c r="K3328" t="str">
        <x:v>Employee 2300; home branch Thurrock; assigned role Operative Porter | Deployment branch: Thurrock | Actual role: Operative Skilled | Jobs: 399150 | Customers: Kite Lake Capital Management (UK) LLP | Actual hours: 10.0; source records: 1</x:v>
      </x:c>
      <x:c r="L3328" t="str">
        <x:v>Include</x:v>
      </x:c>
      <x:c r="M3328"/>
      <x:c r="N3328"/>
    </x:row>
    <x:row r="3329">
      <x:c r="A3329" t="str">
        <x:v>W Barnett.|2026-03-23</x:v>
      </x:c>
      <x:c r="B3329" s="888" t="n">
        <x:v>46104</x:v>
      </x:c>
      <x:c r="C3329" t="str">
        <x:v>W Barnett.</x:v>
      </x:c>
      <x:c r="D3329" t="str">
        <x:v>Permanent</x:v>
      </x:c>
      <x:c r="E3329" t="str">
        <x:v>Thurrock</x:v>
      </x:c>
      <x:c r="F3329" t="str">
        <x:v>Operative Porter</x:v>
      </x:c>
      <x:c r="G3329" t="str">
        <x:v>396207</x:v>
      </x:c>
      <x:c r="H3329" t="str">
        <x:v>Linklaters LLP</x:v>
      </x:c>
      <x:c r="I3329" t="n">
        <x:v>9.5</x:v>
      </x:c>
      <x:c r="J3329" t="str">
        <x:v>Worked</x:v>
      </x:c>
      <x:c r="K3329" t="str">
        <x:v>Employee 2300; home branch Thurrock; assigned role Operative Porter | Deployment branch: Thurrock | Actual role: Operative Porter | Jobs: 396207 | Customers: Linklaters LLP | Actual hours: 9.5; source records: 1</x:v>
      </x:c>
      <x:c r="L3329" t="str">
        <x:v>Include</x:v>
      </x:c>
      <x:c r="M3329"/>
      <x:c r="N3329"/>
    </x:row>
    <x:row r="3330">
      <x:c r="A3330" t="str">
        <x:v>W Barnett.|2026-03-24</x:v>
      </x:c>
      <x:c r="B3330" s="888" t="n">
        <x:v>46105</x:v>
      </x:c>
      <x:c r="C3330" t="str">
        <x:v>W Barnett.</x:v>
      </x:c>
      <x:c r="D3330" t="str">
        <x:v>Permanent</x:v>
      </x:c>
      <x:c r="E3330" t="str">
        <x:v>Thurrock</x:v>
      </x:c>
      <x:c r="F3330" t="str">
        <x:v>Operative Porter</x:v>
      </x:c>
      <x:c r="G3330" t="str">
        <x:v>396599</x:v>
      </x:c>
      <x:c r="H3330" t="str">
        <x:v>Rickmansworth Library / Herts CC</x:v>
      </x:c>
      <x:c r="I3330" t="n">
        <x:v>7.5</x:v>
      </x:c>
      <x:c r="J3330" t="str">
        <x:v>Worked</x:v>
      </x:c>
      <x:c r="K3330" t="str">
        <x:v>Employee 2300; home branch Thurrock; assigned role Operative Porter | Deployment branch: Thurrock | Actual role: Operative Porter | Jobs: 396599 | Customers: Rickmansworth Library / Herts CC | Actual hours: 7.5; source records: 1</x:v>
      </x:c>
      <x:c r="L3330" t="str">
        <x:v>Include</x:v>
      </x:c>
      <x:c r="M3330"/>
      <x:c r="N3330"/>
    </x:row>
    <x:row r="3331">
      <x:c r="A3331" t="str">
        <x:v>W Barnett.|2026-03-25</x:v>
      </x:c>
      <x:c r="B3331" s="888" t="n">
        <x:v>46106</x:v>
      </x:c>
      <x:c r="C3331" t="str">
        <x:v>W Barnett.</x:v>
      </x:c>
      <x:c r="D3331" t="str">
        <x:v>Permanent</x:v>
      </x:c>
      <x:c r="E3331" t="str">
        <x:v>Thurrock</x:v>
      </x:c>
      <x:c r="F3331" t="str">
        <x:v>Operative Porter</x:v>
      </x:c>
      <x:c r="G3331" t="str">
        <x:v>401228</x:v>
      </x:c>
      <x:c r="H3331" t="str">
        <x:v>The Financial Conduct Authority</x:v>
      </x:c>
      <x:c r="I3331" t="n">
        <x:v>8.5</x:v>
      </x:c>
      <x:c r="J3331" t="str">
        <x:v>Worked</x:v>
      </x:c>
      <x:c r="K3331" t="str">
        <x:v>Employee 2300; home branch Thurrock; assigned role Operative Porter | Deployment branch: Thurrock | Actual role: Operative Porter | Jobs: 401228 | Customers: The Financial Conduct Authority | Actual hours: 8.5; source records: 1</x:v>
      </x:c>
      <x:c r="L3331" t="str">
        <x:v>Include</x:v>
      </x:c>
      <x:c r="M3331"/>
      <x:c r="N3331"/>
    </x:row>
    <x:row r="3332">
      <x:c r="A3332" t="str">
        <x:v>W Barnett.|2026-03-26</x:v>
      </x:c>
      <x:c r="B3332" s="888" t="n">
        <x:v>46107</x:v>
      </x:c>
      <x:c r="C3332" t="str">
        <x:v>W Barnett.</x:v>
      </x:c>
      <x:c r="D3332" t="str">
        <x:v>Permanent</x:v>
      </x:c>
      <x:c r="E3332" t="str">
        <x:v>Thurrock</x:v>
      </x:c>
      <x:c r="F3332" t="str">
        <x:v>Operative Porter</x:v>
      </x:c>
      <x:c r="G3332" t="str">
        <x:v>396207</x:v>
      </x:c>
      <x:c r="H3332" t="str">
        <x:v>Linklaters LLP</x:v>
      </x:c>
      <x:c r="I3332" t="n">
        <x:v>9.5</x:v>
      </x:c>
      <x:c r="J3332" t="str">
        <x:v>Worked</x:v>
      </x:c>
      <x:c r="K3332" t="str">
        <x:v>Employee 2300; home branch Thurrock; assigned role Operative Porter | Deployment branch: Thurrock | Actual role: Operative Porter | Jobs: 396207 | Customers: Linklaters LLP | Actual hours: 9.5; source records: 1</x:v>
      </x:c>
      <x:c r="L3332" t="str">
        <x:v>Include</x:v>
      </x:c>
      <x:c r="M3332"/>
      <x:c r="N3332"/>
    </x:row>
    <x:row r="3333">
      <x:c r="A3333" t="str">
        <x:v>W Barnett.|2026-03-27</x:v>
      </x:c>
      <x:c r="B3333" s="888" t="n">
        <x:v>46108</x:v>
      </x:c>
      <x:c r="C3333" t="str">
        <x:v>W Barnett.</x:v>
      </x:c>
      <x:c r="D3333" t="str">
        <x:v>Permanent</x:v>
      </x:c>
      <x:c r="E3333" t="str">
        <x:v>Thurrock</x:v>
      </x:c>
      <x:c r="F3333" t="str">
        <x:v>Operative Porter</x:v>
      </x:c>
      <x:c r="G3333" t="str">
        <x:v>396207</x:v>
      </x:c>
      <x:c r="H3333" t="str">
        <x:v>Linklaters LLP</x:v>
      </x:c>
      <x:c r="I3333" t="n">
        <x:v>10.5</x:v>
      </x:c>
      <x:c r="J3333" t="str">
        <x:v>Worked</x:v>
      </x:c>
      <x:c r="K3333" t="str">
        <x:v>Employee 2300; home branch Thurrock; assigned role Operative Porter | Deployment branch: Thurrock | Actual role: Operative Porter | Jobs: 396207 | Customers: Linklaters LLP | Actual hours: 10.5; source records: 1</x:v>
      </x:c>
      <x:c r="L3333" t="str">
        <x:v>Include</x:v>
      </x:c>
      <x:c r="M3333"/>
      <x:c r="N3333"/>
    </x:row>
    <x:row r="3334">
      <x:c r="A3334" t="str">
        <x:v>W Barnett.|2026-03-30</x:v>
      </x:c>
      <x:c r="B3334" s="888" t="n">
        <x:v>46111</x:v>
      </x:c>
      <x:c r="C3334" t="str">
        <x:v>W Barnett.</x:v>
      </x:c>
      <x:c r="D3334" t="str">
        <x:v>Permanent</x:v>
      </x:c>
      <x:c r="E3334" t="str">
        <x:v>Thurrock</x:v>
      </x:c>
      <x:c r="F3334" t="str">
        <x:v>Operative Porter</x:v>
      </x:c>
      <x:c r="G3334" t="str">
        <x:v>400147</x:v>
      </x:c>
      <x:c r="H3334" t="str">
        <x:v>JVCKenwood UK Limited</x:v>
      </x:c>
      <x:c r="I3334" t="n">
        <x:v>8.5</x:v>
      </x:c>
      <x:c r="J3334" t="str">
        <x:v>Worked</x:v>
      </x:c>
      <x:c r="K3334" t="str">
        <x:v>Employee 2300; home branch Thurrock; assigned role Operative Porter | Deployment branch: Thurrock | Actual role: Operative Porter | Jobs: 400147 | Customers: JVCKenwood UK Limited | Actual hours: 8.5; source records: 1</x:v>
      </x:c>
      <x:c r="L3334" t="str">
        <x:v>Include</x:v>
      </x:c>
      <x:c r="M3334"/>
      <x:c r="N3334"/>
    </x:row>
    <x:row r="3335">
      <x:c r="A3335" t="str">
        <x:v>W Barnett.|2026-03-31</x:v>
      </x:c>
      <x:c r="B3335" s="888" t="n">
        <x:v>46112</x:v>
      </x:c>
      <x:c r="C3335" t="str">
        <x:v>W Barnett.</x:v>
      </x:c>
      <x:c r="D3335" t="str">
        <x:v>Permanent</x:v>
      </x:c>
      <x:c r="E3335" t="str">
        <x:v>Thurrock</x:v>
      </x:c>
      <x:c r="F3335" t="str">
        <x:v>Operative Porter</x:v>
      </x:c>
      <x:c r="G3335" t="str">
        <x:v>400147</x:v>
      </x:c>
      <x:c r="H3335" t="str">
        <x:v>JVCKenwood UK Limited</x:v>
      </x:c>
      <x:c r="I3335" t="n">
        <x:v>9</x:v>
      </x:c>
      <x:c r="J3335" t="str">
        <x:v>Worked</x:v>
      </x:c>
      <x:c r="K3335" t="str">
        <x:v>Employee 2300; home branch Thurrock; assigned role Operative Porter | Deployment branch: Thurrock | Actual role: Operative Porter | Jobs: 400147 | Customers: JVCKenwood UK Limited | Actual hours: 9.0; source records: 1</x:v>
      </x:c>
      <x:c r="L3335" t="str">
        <x:v>Include</x:v>
      </x:c>
      <x:c r="M3335"/>
      <x:c r="N3335"/>
    </x:row>
    <x:row r="3336">
      <x:c r="A3336" t="str">
        <x:v>W Campbell|2026-03-03</x:v>
      </x:c>
      <x:c r="B3336" s="888" t="n">
        <x:v>46084</x:v>
      </x:c>
      <x:c r="C3336" t="str">
        <x:v>W Campbell</x:v>
      </x:c>
      <x:c r="D3336" t="str">
        <x:v>Permanent</x:v>
      </x:c>
      <x:c r="E3336" t="str">
        <x:v>Croydon</x:v>
      </x:c>
      <x:c r="F3336" t="str">
        <x:v>Operative Skilled</x:v>
      </x:c>
      <x:c r="G3336" t="str">
        <x:v>393361A</x:v>
      </x:c>
      <x:c r="H3336" t="str">
        <x:v>The Quadrant</x:v>
      </x:c>
      <x:c r="I3336" t="n">
        <x:v>8</x:v>
      </x:c>
      <x:c r="J3336" t="str">
        <x:v>Worked</x:v>
      </x:c>
      <x:c r="K3336" t="str">
        <x:v>Employee 1980; home branch Croydon; assigned role Operative Skilled | Deployment branch: Croydon | Actual role: Operative Porter | Jobs: 393361A | Customers: The Quadrant | Actual hours: 8.0; source records: 1</x:v>
      </x:c>
      <x:c r="L3336" t="str">
        <x:v>Include</x:v>
      </x:c>
      <x:c r="M3336"/>
      <x:c r="N3336"/>
    </x:row>
    <x:row r="3337">
      <x:c r="A3337" t="str">
        <x:v>W Campbell|2026-03-04</x:v>
      </x:c>
      <x:c r="B3337" s="888" t="n">
        <x:v>46085</x:v>
      </x:c>
      <x:c r="C3337" t="str">
        <x:v>W Campbell</x:v>
      </x:c>
      <x:c r="D3337" t="str">
        <x:v>Permanent</x:v>
      </x:c>
      <x:c r="E3337" t="str">
        <x:v>Croydon</x:v>
      </x:c>
      <x:c r="F3337" t="str">
        <x:v>Operative Skilled</x:v>
      </x:c>
      <x:c r="G3337" t="str">
        <x:v>399379B, 399657</x:v>
      </x:c>
      <x:c r="H3337" t="str">
        <x:v>Restore Harrow Green Oxford  M/W use only; THE MULBERRY BUSH ORGANISATION LTD</x:v>
      </x:c>
      <x:c r="I3337" t="n">
        <x:v>12.5</x:v>
      </x:c>
      <x:c r="J3337" t="str">
        <x:v>Worked — 2 records</x:v>
      </x:c>
      <x:c r="K3337" t="str">
        <x:v>Employee 1980; home branch Croydon; assigned role Operative Skilled | Deployment branch: Oxford | Actual role: Operative Skilled | Jobs: 399379B, 399657 | Customers: Restore Harrow Green Oxford  M/W use only; THE MULBERRY BUSH ORGANISATION LTD | Actual hours: 12.5; source records: 2</x:v>
      </x:c>
      <x:c r="L3337" t="str">
        <x:v>Include</x:v>
      </x:c>
      <x:c r="M3337"/>
      <x:c r="N3337"/>
    </x:row>
    <x:row r="3338">
      <x:c r="A3338" t="str">
        <x:v>W Campbell|2026-03-05</x:v>
      </x:c>
      <x:c r="B3338" s="888" t="n">
        <x:v>46086</x:v>
      </x:c>
      <x:c r="C3338" t="str">
        <x:v>W Campbell</x:v>
      </x:c>
      <x:c r="D3338" t="str">
        <x:v>Permanent</x:v>
      </x:c>
      <x:c r="E3338" t="str">
        <x:v>Croydon</x:v>
      </x:c>
      <x:c r="F3338" t="str">
        <x:v>Operative Skilled</x:v>
      </x:c>
      <x:c r="G3338" t="str">
        <x:v>392752</x:v>
      </x:c>
      <x:c r="H3338" t="str">
        <x:v>Bromley Central Library</x:v>
      </x:c>
      <x:c r="I3338" t="n">
        <x:v>10</x:v>
      </x:c>
      <x:c r="J3338" t="str">
        <x:v>Worked</x:v>
      </x:c>
      <x:c r="K3338" t="str">
        <x:v>Employee 1980; home branch Croydon; assigned role Operative Skilled | Deployment branch: Croydon | Actual role: Operative Porter | Jobs: 392752 | Customers: Bromley Central Library | Actual hours: 10.0; source records: 1</x:v>
      </x:c>
      <x:c r="L3338" t="str">
        <x:v>Include</x:v>
      </x:c>
      <x:c r="M3338"/>
      <x:c r="N3338"/>
    </x:row>
    <x:row r="3339">
      <x:c r="A3339" t="str">
        <x:v>W Campbell|2026-03-06</x:v>
      </x:c>
      <x:c r="B3339" s="888" t="n">
        <x:v>46087</x:v>
      </x:c>
      <x:c r="C3339" t="str">
        <x:v>W Campbell</x:v>
      </x:c>
      <x:c r="D3339" t="str">
        <x:v>Permanent</x:v>
      </x:c>
      <x:c r="E3339" t="str">
        <x:v>Croydon</x:v>
      </x:c>
      <x:c r="F3339" t="str">
        <x:v>Operative Skilled</x:v>
      </x:c>
      <x:c r="G3339" t="str">
        <x:v>400491</x:v>
      </x:c>
      <x:c r="H3339" t="str">
        <x:v>Noor/Mr Zakeriya</x:v>
      </x:c>
      <x:c r="I3339" t="n">
        <x:v>5</x:v>
      </x:c>
      <x:c r="J3339" t="str">
        <x:v>Worked</x:v>
      </x:c>
      <x:c r="K3339" t="str">
        <x:v>Employee 1980; home branch Croydon; assigned role Operative Skilled | Deployment branch: Thurrock | Actual role: Operative Skilled | Jobs: 400491 | Customers: Noor/Mr Zakeriya | Actual hours: 5.0; source records: 1</x:v>
      </x:c>
      <x:c r="L3339" t="str">
        <x:v>Include</x:v>
      </x:c>
      <x:c r="M3339"/>
      <x:c r="N3339"/>
    </x:row>
    <x:row r="3340">
      <x:c r="A3340" t="str">
        <x:v>W Campbell|2026-03-09</x:v>
      </x:c>
      <x:c r="B3340" s="888" t="n">
        <x:v>46090</x:v>
      </x:c>
      <x:c r="C3340" t="str">
        <x:v>W Campbell</x:v>
      </x:c>
      <x:c r="D3340" t="str">
        <x:v>Permanent</x:v>
      </x:c>
      <x:c r="E3340" t="str">
        <x:v>Croydon</x:v>
      </x:c>
      <x:c r="F3340" t="str">
        <x:v>Operative Skilled</x:v>
      </x:c>
      <x:c r="G3340"/>
      <x:c r="H3340"/>
      <x:c r="I3340" t="n">
        <x:v>0</x:v>
      </x:c>
      <x:c r="J3340" t="str">
        <x:v>Annual leave</x:v>
      </x:c>
      <x:c r="K3340" t="str">
        <x:v>Employee 1980; home branch Croydon; assigned role Operative Skilled | Leave: Annual Leave (Days) | Leave calendar basis: Fixed schedule</x:v>
      </x:c>
      <x:c r="L3340" t="str">
        <x:v>Include</x:v>
      </x:c>
      <x:c r="M3340"/>
      <x:c r="N3340"/>
    </x:row>
    <x:row r="3341">
      <x:c r="A3341" t="str">
        <x:v>W Campbell|2026-03-10</x:v>
      </x:c>
      <x:c r="B3341" s="888" t="n">
        <x:v>46091</x:v>
      </x:c>
      <x:c r="C3341" t="str">
        <x:v>W Campbell</x:v>
      </x:c>
      <x:c r="D3341" t="str">
        <x:v>Permanent</x:v>
      </x:c>
      <x:c r="E3341" t="str">
        <x:v>Croydon</x:v>
      </x:c>
      <x:c r="F3341" t="str">
        <x:v>Operative Skilled</x:v>
      </x:c>
      <x:c r="G3341"/>
      <x:c r="H3341"/>
      <x:c r="I3341" t="n">
        <x:v>0</x:v>
      </x:c>
      <x:c r="J3341" t="str">
        <x:v>Other leave — Unpaid Leave (Authorised)</x:v>
      </x:c>
      <x:c r="K3341" t="str">
        <x:v>Employee 1980; home branch Croydon; assigned role Operative Skilled | Leave: Unpaid Leave (Authorised) | Leave calendar basis: Fixed schedule</x:v>
      </x:c>
      <x:c r="L3341" t="str">
        <x:v>Include</x:v>
      </x:c>
      <x:c r="M3341"/>
      <x:c r="N3341"/>
    </x:row>
    <x:row r="3342">
      <x:c r="A3342" t="str">
        <x:v>W Campbell|2026-03-11</x:v>
      </x:c>
      <x:c r="B3342" s="888" t="n">
        <x:v>46092</x:v>
      </x:c>
      <x:c r="C3342" t="str">
        <x:v>W Campbell</x:v>
      </x:c>
      <x:c r="D3342" t="str">
        <x:v>Permanent</x:v>
      </x:c>
      <x:c r="E3342" t="str">
        <x:v>Croydon</x:v>
      </x:c>
      <x:c r="F3342" t="str">
        <x:v>Operative Skilled</x:v>
      </x:c>
      <x:c r="G3342" t="str">
        <x:v>399017</x:v>
      </x:c>
      <x:c r="H3342" t="str">
        <x:v>Apple Europe Ltd</x:v>
      </x:c>
      <x:c r="I3342" t="n">
        <x:v>10</x:v>
      </x:c>
      <x:c r="J3342" t="str">
        <x:v>Worked</x:v>
      </x:c>
      <x:c r="K3342" t="str">
        <x:v>Employee 1980; home branch Croydon; assigned role Operative Skilled | Deployment branch: Croydon | Actual role: Operative Porter | Jobs: 399017 | Customers: Apple Europe Ltd | Actual hours: 10.0; source records: 1</x:v>
      </x:c>
      <x:c r="L3342" t="str">
        <x:v>Include</x:v>
      </x:c>
      <x:c r="M3342"/>
      <x:c r="N3342"/>
    </x:row>
    <x:row r="3343">
      <x:c r="A3343" t="str">
        <x:v>W Campbell|2026-03-12</x:v>
      </x:c>
      <x:c r="B3343" s="888" t="n">
        <x:v>46093</x:v>
      </x:c>
      <x:c r="C3343" t="str">
        <x:v>W Campbell</x:v>
      </x:c>
      <x:c r="D3343" t="str">
        <x:v>Permanent</x:v>
      </x:c>
      <x:c r="E3343" t="str">
        <x:v>Croydon</x:v>
      </x:c>
      <x:c r="F3343" t="str">
        <x:v>Operative Skilled</x:v>
      </x:c>
      <x:c r="G3343" t="str">
        <x:v>400187</x:v>
      </x:c>
      <x:c r="H3343" t="str">
        <x:v>Adecco Group</x:v>
      </x:c>
      <x:c r="I3343" t="n">
        <x:v>7.5</x:v>
      </x:c>
      <x:c r="J3343" t="str">
        <x:v>Worked</x:v>
      </x:c>
      <x:c r="K3343" t="str">
        <x:v>Employee 1980; home branch Croydon; assigned role Operative Skilled | Deployment branch: Croydon | Actual role: Operative Porter | Jobs: 400187 | Customers: Adecco Group | Actual hours: 7.5; source records: 1</x:v>
      </x:c>
      <x:c r="L3343" t="str">
        <x:v>Include</x:v>
      </x:c>
      <x:c r="M3343"/>
      <x:c r="N3343"/>
    </x:row>
    <x:row r="3344">
      <x:c r="A3344" t="str">
        <x:v>W Campbell|2026-03-16</x:v>
      </x:c>
      <x:c r="B3344" s="888" t="n">
        <x:v>46097</x:v>
      </x:c>
      <x:c r="C3344" t="str">
        <x:v>W Campbell</x:v>
      </x:c>
      <x:c r="D3344" t="str">
        <x:v>Permanent</x:v>
      </x:c>
      <x:c r="E3344" t="str">
        <x:v>Croydon</x:v>
      </x:c>
      <x:c r="F3344" t="str">
        <x:v>Operative Skilled</x:v>
      </x:c>
      <x:c r="G3344" t="str">
        <x:v>398435</x:v>
      </x:c>
      <x:c r="H3344" t="str">
        <x:v>Gilliland/Annamarie</x:v>
      </x:c>
      <x:c r="I3344" t="n">
        <x:v>6</x:v>
      </x:c>
      <x:c r="J3344" t="str">
        <x:v>Worked</x:v>
      </x:c>
      <x:c r="K3344" t="str">
        <x:v>Employee 1980; home branch Croydon; assigned role Operative Skilled | Deployment branch: Thurrock | Actual role: Operative Skilled | Jobs: 398435 | Customers: Gilliland/Annamarie | Actual hours: 6.0; source records: 1</x:v>
      </x:c>
      <x:c r="L3344" t="str">
        <x:v>Include</x:v>
      </x:c>
      <x:c r="M3344"/>
      <x:c r="N3344"/>
    </x:row>
    <x:row r="3345">
      <x:c r="A3345" t="str">
        <x:v>W Campbell|2026-03-17</x:v>
      </x:c>
      <x:c r="B3345" s="888" t="n">
        <x:v>46098</x:v>
      </x:c>
      <x:c r="C3345" t="str">
        <x:v>W Campbell</x:v>
      </x:c>
      <x:c r="D3345" t="str">
        <x:v>Permanent</x:v>
      </x:c>
      <x:c r="E3345" t="str">
        <x:v>Croydon</x:v>
      </x:c>
      <x:c r="F3345" t="str">
        <x:v>Operative Skilled</x:v>
      </x:c>
      <x:c r="G3345" t="str">
        <x:v>386891D, 398171</x:v>
      </x:c>
      <x:c r="H3345" t="str">
        <x:v>Restore Harrow Green; Two Sigma</x:v>
      </x:c>
      <x:c r="I3345" t="n">
        <x:v>19.75</x:v>
      </x:c>
      <x:c r="J3345" t="str">
        <x:v>Worked — 2 records</x:v>
      </x:c>
      <x:c r="K3345" t="str">
        <x:v>Employee 1980; home branch Croydon; assigned role Operative Skilled | Deployment branch: Croydon, Thurrock | Actual role: Operative Skilled | Jobs: 386891D, 398171 | Customers: Restore Harrow Green; Two Sigma | Actual hours: 19.8; source records: 2</x:v>
      </x:c>
      <x:c r="L3345" t="str">
        <x:v>Include</x:v>
      </x:c>
      <x:c r="M3345"/>
      <x:c r="N3345"/>
    </x:row>
    <x:row r="3346">
      <x:c r="A3346" t="str">
        <x:v>W Campbell|2026-03-18</x:v>
      </x:c>
      <x:c r="B3346" s="888" t="n">
        <x:v>46099</x:v>
      </x:c>
      <x:c r="C3346" t="str">
        <x:v>W Campbell</x:v>
      </x:c>
      <x:c r="D3346" t="str">
        <x:v>Permanent</x:v>
      </x:c>
      <x:c r="E3346" t="str">
        <x:v>Croydon</x:v>
      </x:c>
      <x:c r="F3346" t="str">
        <x:v>Operative Skilled</x:v>
      </x:c>
      <x:c r="G3346" t="str">
        <x:v>400541</x:v>
      </x:c>
      <x:c r="H3346" t="str">
        <x:v>British Telecom</x:v>
      </x:c>
      <x:c r="I3346" t="n">
        <x:v>5.5</x:v>
      </x:c>
      <x:c r="J3346" t="str">
        <x:v>Worked</x:v>
      </x:c>
      <x:c r="K3346" t="str">
        <x:v>Employee 1980; home branch Croydon; assigned role Operative Skilled | Deployment branch: Croydon | Actual role: Operative Skilled | Jobs: 400541 | Customers: British Telecom | Actual hours: 5.5; source records: 1</x:v>
      </x:c>
      <x:c r="L3346" t="str">
        <x:v>Include</x:v>
      </x:c>
      <x:c r="M3346"/>
      <x:c r="N3346"/>
    </x:row>
    <x:row r="3347">
      <x:c r="A3347" t="str">
        <x:v>W Campbell|2026-03-20</x:v>
      </x:c>
      <x:c r="B3347" s="888" t="n">
        <x:v>46101</x:v>
      </x:c>
      <x:c r="C3347" t="str">
        <x:v>W Campbell</x:v>
      </x:c>
      <x:c r="D3347" t="str">
        <x:v>Permanent</x:v>
      </x:c>
      <x:c r="E3347" t="str">
        <x:v>Croydon</x:v>
      </x:c>
      <x:c r="F3347" t="str">
        <x:v>Operative Skilled</x:v>
      </x:c>
      <x:c r="G3347" t="str">
        <x:v>400695</x:v>
      </x:c>
      <x:c r="H3347" t="str">
        <x:v>Equans Services Limited</x:v>
      </x:c>
      <x:c r="I3347" t="n">
        <x:v>7.5</x:v>
      </x:c>
      <x:c r="J3347" t="str">
        <x:v>Worked</x:v>
      </x:c>
      <x:c r="K3347" t="str">
        <x:v>Employee 1980; home branch Croydon; assigned role Operative Skilled | Deployment branch: Croydon | Actual role: Operative Skilled | Jobs: 400695 | Customers: Equans Services Limited | Actual hours: 7.5; source records: 1</x:v>
      </x:c>
      <x:c r="L3347" t="str">
        <x:v>Include</x:v>
      </x:c>
      <x:c r="M3347"/>
      <x:c r="N3347"/>
    </x:row>
    <x:row r="3348">
      <x:c r="A3348" t="str">
        <x:v>W Campbell|2026-03-23</x:v>
      </x:c>
      <x:c r="B3348" s="888" t="n">
        <x:v>46104</x:v>
      </x:c>
      <x:c r="C3348" t="str">
        <x:v>W Campbell</x:v>
      </x:c>
      <x:c r="D3348" t="str">
        <x:v>Permanent</x:v>
      </x:c>
      <x:c r="E3348" t="str">
        <x:v>Croydon</x:v>
      </x:c>
      <x:c r="F3348" t="str">
        <x:v>Operative Skilled</x:v>
      </x:c>
      <x:c r="G3348" t="str">
        <x:v>396733</x:v>
      </x:c>
      <x:c r="H3348" t="str">
        <x:v>Harrison/Mrs Osmin</x:v>
      </x:c>
      <x:c r="I3348" t="n">
        <x:v>7.5</x:v>
      </x:c>
      <x:c r="J3348" t="str">
        <x:v>Worked</x:v>
      </x:c>
      <x:c r="K3348" t="str">
        <x:v>Employee 1980; home branch Croydon; assigned role Operative Skilled | Deployment branch: Thurrock | Actual role: Operative Skilled | Jobs: 396733 | Customers: Harrison/Mrs Osmin | Actual hours: 7.5; source records: 1</x:v>
      </x:c>
      <x:c r="L3348" t="str">
        <x:v>Include</x:v>
      </x:c>
      <x:c r="M3348"/>
      <x:c r="N3348"/>
    </x:row>
    <x:row r="3349">
      <x:c r="A3349" t="str">
        <x:v>W Campbell|2026-03-24</x:v>
      </x:c>
      <x:c r="B3349" s="888" t="n">
        <x:v>46105</x:v>
      </x:c>
      <x:c r="C3349" t="str">
        <x:v>W Campbell</x:v>
      </x:c>
      <x:c r="D3349" t="str">
        <x:v>Permanent</x:v>
      </x:c>
      <x:c r="E3349" t="str">
        <x:v>Croydon</x:v>
      </x:c>
      <x:c r="F3349" t="str">
        <x:v>Operative Skilled</x:v>
      </x:c>
      <x:c r="G3349" t="str">
        <x:v>396669</x:v>
      </x:c>
      <x:c r="H3349" t="str">
        <x:v>Pirishola/Moryayo</x:v>
      </x:c>
      <x:c r="I3349" t="n">
        <x:v>7.5</x:v>
      </x:c>
      <x:c r="J3349" t="str">
        <x:v>Worked</x:v>
      </x:c>
      <x:c r="K3349" t="str">
        <x:v>Employee 1980; home branch Croydon; assigned role Operative Skilled | Deployment branch: Thurrock | Actual role: Operative Skilled | Jobs: 396669 | Customers: Pirishola/Moryayo | Actual hours: 7.5; source records: 1</x:v>
      </x:c>
      <x:c r="L3349" t="str">
        <x:v>Include</x:v>
      </x:c>
      <x:c r="M3349"/>
      <x:c r="N3349"/>
    </x:row>
    <x:row r="3350">
      <x:c r="A3350" t="str">
        <x:v>W Campbell|2026-03-25</x:v>
      </x:c>
      <x:c r="B3350" s="888" t="n">
        <x:v>46106</x:v>
      </x:c>
      <x:c r="C3350" t="str">
        <x:v>W Campbell</x:v>
      </x:c>
      <x:c r="D3350" t="str">
        <x:v>Permanent</x:v>
      </x:c>
      <x:c r="E3350" t="str">
        <x:v>Croydon</x:v>
      </x:c>
      <x:c r="F3350" t="str">
        <x:v>Operative Skilled</x:v>
      </x:c>
      <x:c r="G3350" t="str">
        <x:v>400541</x:v>
      </x:c>
      <x:c r="H3350" t="str">
        <x:v>British Telecom</x:v>
      </x:c>
      <x:c r="I3350" t="n">
        <x:v>7.5</x:v>
      </x:c>
      <x:c r="J3350" t="str">
        <x:v>Worked</x:v>
      </x:c>
      <x:c r="K3350" t="str">
        <x:v>Employee 1980; home branch Croydon; assigned role Operative Skilled | Deployment branch: Croydon | Actual role: Operative Skilled | Jobs: 400541 | Customers: British Telecom | Actual hours: 7.5; source records: 1</x:v>
      </x:c>
      <x:c r="L3350" t="str">
        <x:v>Include</x:v>
      </x:c>
      <x:c r="M3350"/>
      <x:c r="N3350"/>
    </x:row>
    <x:row r="3351">
      <x:c r="A3351" t="str">
        <x:v>W Campbell|2026-03-26</x:v>
      </x:c>
      <x:c r="B3351" s="888" t="n">
        <x:v>46107</x:v>
      </x:c>
      <x:c r="C3351" t="str">
        <x:v>W Campbell</x:v>
      </x:c>
      <x:c r="D3351" t="str">
        <x:v>Permanent</x:v>
      </x:c>
      <x:c r="E3351" t="str">
        <x:v>Croydon</x:v>
      </x:c>
      <x:c r="F3351" t="str">
        <x:v>Operative Skilled</x:v>
      </x:c>
      <x:c r="G3351" t="str">
        <x:v>399451B</x:v>
      </x:c>
      <x:c r="H3351" t="str">
        <x:v>Royal Borough of Kensington and Chelsea</x:v>
      </x:c>
      <x:c r="I3351" t="n">
        <x:v>10.5</x:v>
      </x:c>
      <x:c r="J3351" t="str">
        <x:v>Worked</x:v>
      </x:c>
      <x:c r="K3351" t="str">
        <x:v>Employee 1980; home branch Croydon; assigned role Operative Skilled | Deployment branch: Croydon | Actual role: Operative Skilled | Jobs: 399451B | Customers: Royal Borough of Kensington and Chelsea | Actual hours: 10.5; source records: 1</x:v>
      </x:c>
      <x:c r="L3351" t="str">
        <x:v>Include</x:v>
      </x:c>
      <x:c r="M3351"/>
      <x:c r="N3351"/>
    </x:row>
    <x:row r="3352">
      <x:c r="A3352" t="str">
        <x:v>W Campbell|2026-03-27</x:v>
      </x:c>
      <x:c r="B3352" s="888" t="n">
        <x:v>46108</x:v>
      </x:c>
      <x:c r="C3352" t="str">
        <x:v>W Campbell</x:v>
      </x:c>
      <x:c r="D3352" t="str">
        <x:v>Permanent</x:v>
      </x:c>
      <x:c r="E3352" t="str">
        <x:v>Croydon</x:v>
      </x:c>
      <x:c r="F3352" t="str">
        <x:v>Operative Skilled</x:v>
      </x:c>
      <x:c r="G3352" t="str">
        <x:v>400541</x:v>
      </x:c>
      <x:c r="H3352" t="str">
        <x:v>British Telecom</x:v>
      </x:c>
      <x:c r="I3352" t="n">
        <x:v>10</x:v>
      </x:c>
      <x:c r="J3352" t="str">
        <x:v>Worked</x:v>
      </x:c>
      <x:c r="K3352" t="str">
        <x:v>Employee 1980; home branch Croydon; assigned role Operative Skilled | Deployment branch: Croydon | Actual role: Operative Skilled | Jobs: 400541 | Customers: British Telecom | Actual hours: 10.0; source records: 1</x:v>
      </x:c>
      <x:c r="L3352" t="str">
        <x:v>Include</x:v>
      </x:c>
      <x:c r="M3352"/>
      <x:c r="N3352"/>
    </x:row>
    <x:row r="3353">
      <x:c r="A3353" t="str">
        <x:v>W Campbell|2026-03-30</x:v>
      </x:c>
      <x:c r="B3353" s="888" t="n">
        <x:v>46111</x:v>
      </x:c>
      <x:c r="C3353" t="str">
        <x:v>W Campbell</x:v>
      </x:c>
      <x:c r="D3353" t="str">
        <x:v>Permanent</x:v>
      </x:c>
      <x:c r="E3353" t="str">
        <x:v>Croydon</x:v>
      </x:c>
      <x:c r="F3353" t="str">
        <x:v>Operative Skilled</x:v>
      </x:c>
      <x:c r="G3353" t="str">
        <x:v>393361A</x:v>
      </x:c>
      <x:c r="H3353" t="str">
        <x:v>The Quadrant</x:v>
      </x:c>
      <x:c r="I3353" t="n">
        <x:v>8</x:v>
      </x:c>
      <x:c r="J3353" t="str">
        <x:v>Worked</x:v>
      </x:c>
      <x:c r="K3353" t="str">
        <x:v>Employee 1980; home branch Croydon; assigned role Operative Skilled | Deployment branch: Croydon | Actual role: Operative Skilled | Jobs: 393361A | Customers: The Quadrant | Actual hours: 8.0; source records: 1</x:v>
      </x:c>
      <x:c r="L3353" t="str">
        <x:v>Include</x:v>
      </x:c>
      <x:c r="M3353"/>
      <x:c r="N3353"/>
    </x:row>
    <x:row r="3354">
      <x:c r="A3354" t="str">
        <x:v>W Campbell|2026-03-31</x:v>
      </x:c>
      <x:c r="B3354" s="888" t="n">
        <x:v>46112</x:v>
      </x:c>
      <x:c r="C3354" t="str">
        <x:v>W Campbell</x:v>
      </x:c>
      <x:c r="D3354" t="str">
        <x:v>Permanent</x:v>
      </x:c>
      <x:c r="E3354" t="str">
        <x:v>Croydon</x:v>
      </x:c>
      <x:c r="F3354" t="str">
        <x:v>Operative Skilled</x:v>
      </x:c>
      <x:c r="G3354" t="str">
        <x:v>393361A</x:v>
      </x:c>
      <x:c r="H3354" t="str">
        <x:v>The Quadrant</x:v>
      </x:c>
      <x:c r="I3354" t="n">
        <x:v>6.5</x:v>
      </x:c>
      <x:c r="J3354" t="str">
        <x:v>Worked</x:v>
      </x:c>
      <x:c r="K3354" t="str">
        <x:v>Employee 1980; home branch Croydon; assigned role Operative Skilled | Deployment branch: Croydon | Actual role: Operative Skilled | Jobs: 393361A | Customers: The Quadrant | Actual hours: 6.5; source records: 1</x:v>
      </x:c>
      <x:c r="L3354" t="str">
        <x:v>Include</x:v>
      </x:c>
      <x:c r="M3354"/>
      <x:c r="N3354"/>
    </x:row>
    <x:row r="3355">
      <x:c r="A3355" t="str">
        <x:v>Wayne Clark1|2026-03-02</x:v>
      </x:c>
      <x:c r="B3355" s="888" t="n">
        <x:v>46083</x:v>
      </x:c>
      <x:c r="C3355" t="str">
        <x:v>Wayne Clark1</x:v>
      </x:c>
      <x:c r="D3355" t="str">
        <x:v>Permanent</x:v>
      </x:c>
      <x:c r="E3355" t="str">
        <x:v>Leeds</x:v>
      </x:c>
      <x:c r="F3355" t="str">
        <x:v>Operative Driver</x:v>
      </x:c>
      <x:c r="G3355" t="str">
        <x:v>400022A</x:v>
      </x:c>
      <x:c r="H3355" t="str">
        <x:v>The British Library</x:v>
      </x:c>
      <x:c r="I3355" t="n">
        <x:v>14</x:v>
      </x:c>
      <x:c r="J3355" t="str">
        <x:v>Worked</x:v>
      </x:c>
      <x:c r="K3355" t="str">
        <x:v>Employee 103945; home branch Leeds; assigned role Operative Driver | Deployment branch: Leeds | Actual role: Operative Driver | Jobs: 400022A | Customers: The British Library | Actual hours: 14.0; source records: 1</x:v>
      </x:c>
      <x:c r="L3355" t="str">
        <x:v>Include</x:v>
      </x:c>
      <x:c r="M3355"/>
      <x:c r="N3355"/>
    </x:row>
    <x:row r="3356">
      <x:c r="A3356" t="str">
        <x:v>Wayne Clark1|2026-03-03</x:v>
      </x:c>
      <x:c r="B3356" s="888" t="n">
        <x:v>46084</x:v>
      </x:c>
      <x:c r="C3356" t="str">
        <x:v>Wayne Clark1</x:v>
      </x:c>
      <x:c r="D3356" t="str">
        <x:v>Permanent</x:v>
      </x:c>
      <x:c r="E3356" t="str">
        <x:v>Leeds</x:v>
      </x:c>
      <x:c r="F3356" t="str">
        <x:v>Operative Driver</x:v>
      </x:c>
      <x:c r="G3356" t="str">
        <x:v>400022A</x:v>
      </x:c>
      <x:c r="H3356" t="str">
        <x:v>The British Library</x:v>
      </x:c>
      <x:c r="I3356" t="n">
        <x:v>14</x:v>
      </x:c>
      <x:c r="J3356" t="str">
        <x:v>Worked</x:v>
      </x:c>
      <x:c r="K3356" t="str">
        <x:v>Employee 103945; home branch Leeds; assigned role Operative Driver | Deployment branch: Leeds | Actual role: Operative Driver | Jobs: 400022A | Customers: The British Library | Actual hours: 14.0; source records: 1</x:v>
      </x:c>
      <x:c r="L3356" t="str">
        <x:v>Include</x:v>
      </x:c>
      <x:c r="M3356"/>
      <x:c r="N3356"/>
    </x:row>
    <x:row r="3357">
      <x:c r="A3357" t="str">
        <x:v>Wayne Clark1|2026-03-04</x:v>
      </x:c>
      <x:c r="B3357" s="888" t="n">
        <x:v>46085</x:v>
      </x:c>
      <x:c r="C3357" t="str">
        <x:v>Wayne Clark1</x:v>
      </x:c>
      <x:c r="D3357" t="str">
        <x:v>Permanent</x:v>
      </x:c>
      <x:c r="E3357" t="str">
        <x:v>Leeds</x:v>
      </x:c>
      <x:c r="F3357" t="str">
        <x:v>Operative Driver</x:v>
      </x:c>
      <x:c r="G3357" t="str">
        <x:v>400022A</x:v>
      </x:c>
      <x:c r="H3357" t="str">
        <x:v>The British Library</x:v>
      </x:c>
      <x:c r="I3357" t="n">
        <x:v>13.5</x:v>
      </x:c>
      <x:c r="J3357" t="str">
        <x:v>Worked</x:v>
      </x:c>
      <x:c r="K3357" t="str">
        <x:v>Employee 103945; home branch Leeds; assigned role Operative Driver | Deployment branch: Leeds | Actual role: Operative Driver | Jobs: 400022A | Customers: The British Library | Actual hours: 13.5; source records: 1</x:v>
      </x:c>
      <x:c r="L3357" t="str">
        <x:v>Include</x:v>
      </x:c>
      <x:c r="M3357"/>
      <x:c r="N3357"/>
    </x:row>
    <x:row r="3358">
      <x:c r="A3358" t="str">
        <x:v>Wayne Clark1|2026-03-05</x:v>
      </x:c>
      <x:c r="B3358" s="888" t="n">
        <x:v>46086</x:v>
      </x:c>
      <x:c r="C3358" t="str">
        <x:v>Wayne Clark1</x:v>
      </x:c>
      <x:c r="D3358" t="str">
        <x:v>Permanent</x:v>
      </x:c>
      <x:c r="E3358" t="str">
        <x:v>Leeds</x:v>
      </x:c>
      <x:c r="F3358" t="str">
        <x:v>Operative Driver</x:v>
      </x:c>
      <x:c r="G3358" t="str">
        <x:v>400022A</x:v>
      </x:c>
      <x:c r="H3358" t="str">
        <x:v>The British Library</x:v>
      </x:c>
      <x:c r="I3358" t="n">
        <x:v>13.5</x:v>
      </x:c>
      <x:c r="J3358" t="str">
        <x:v>Worked</x:v>
      </x:c>
      <x:c r="K3358" t="str">
        <x:v>Employee 103945; home branch Leeds; assigned role Operative Driver | Deployment branch: Leeds | Actual role: Operative Driver | Jobs: 400022A | Customers: The British Library | Actual hours: 13.5; source records: 1</x:v>
      </x:c>
      <x:c r="L3358" t="str">
        <x:v>Include</x:v>
      </x:c>
      <x:c r="M3358"/>
      <x:c r="N3358"/>
    </x:row>
    <x:row r="3359">
      <x:c r="A3359" t="str">
        <x:v>Wayne Clark1|2026-03-06</x:v>
      </x:c>
      <x:c r="B3359" s="888" t="n">
        <x:v>46087</x:v>
      </x:c>
      <x:c r="C3359" t="str">
        <x:v>Wayne Clark1</x:v>
      </x:c>
      <x:c r="D3359" t="str">
        <x:v>Permanent</x:v>
      </x:c>
      <x:c r="E3359" t="str">
        <x:v>Leeds</x:v>
      </x:c>
      <x:c r="F3359" t="str">
        <x:v>Operative Driver</x:v>
      </x:c>
      <x:c r="G3359" t="str">
        <x:v>400022A</x:v>
      </x:c>
      <x:c r="H3359" t="str">
        <x:v>The British Library</x:v>
      </x:c>
      <x:c r="I3359" t="n">
        <x:v>13.5</x:v>
      </x:c>
      <x:c r="J3359" t="str">
        <x:v>Worked</x:v>
      </x:c>
      <x:c r="K3359" t="str">
        <x:v>Employee 103945; home branch Leeds; assigned role Operative Driver | Deployment branch: Leeds | Actual role: Operative Driver | Jobs: 400022A | Customers: The British Library | Actual hours: 13.5; source records: 1</x:v>
      </x:c>
      <x:c r="L3359" t="str">
        <x:v>Include</x:v>
      </x:c>
      <x:c r="M3359"/>
      <x:c r="N3359"/>
    </x:row>
    <x:row r="3360">
      <x:c r="A3360" t="str">
        <x:v>Wayne Clark1|2026-03-09</x:v>
      </x:c>
      <x:c r="B3360" s="888" t="n">
        <x:v>46090</x:v>
      </x:c>
      <x:c r="C3360" t="str">
        <x:v>Wayne Clark1</x:v>
      </x:c>
      <x:c r="D3360" t="str">
        <x:v>Permanent</x:v>
      </x:c>
      <x:c r="E3360" t="str">
        <x:v>Leeds</x:v>
      </x:c>
      <x:c r="F3360" t="str">
        <x:v>Operative Driver</x:v>
      </x:c>
      <x:c r="G3360" t="str">
        <x:v>400022A</x:v>
      </x:c>
      <x:c r="H3360" t="str">
        <x:v>The British Library</x:v>
      </x:c>
      <x:c r="I3360" t="n">
        <x:v>14</x:v>
      </x:c>
      <x:c r="J3360" t="str">
        <x:v>Worked</x:v>
      </x:c>
      <x:c r="K3360" t="str">
        <x:v>Employee 103945; home branch Leeds; assigned role Operative Driver | Deployment branch: Leeds | Actual role: Operative Driver | Jobs: 400022A | Customers: The British Library | Actual hours: 14.0; source records: 1</x:v>
      </x:c>
      <x:c r="L3360" t="str">
        <x:v>Include</x:v>
      </x:c>
      <x:c r="M3360"/>
      <x:c r="N3360"/>
    </x:row>
    <x:row r="3361">
      <x:c r="A3361" t="str">
        <x:v>Wayne Clark1|2026-03-10</x:v>
      </x:c>
      <x:c r="B3361" s="888" t="n">
        <x:v>46091</x:v>
      </x:c>
      <x:c r="C3361" t="str">
        <x:v>Wayne Clark1</x:v>
      </x:c>
      <x:c r="D3361" t="str">
        <x:v>Permanent</x:v>
      </x:c>
      <x:c r="E3361" t="str">
        <x:v>Leeds</x:v>
      </x:c>
      <x:c r="F3361" t="str">
        <x:v>Operative Driver</x:v>
      </x:c>
      <x:c r="G3361" t="str">
        <x:v>400022A</x:v>
      </x:c>
      <x:c r="H3361" t="str">
        <x:v>The British Library</x:v>
      </x:c>
      <x:c r="I3361" t="n">
        <x:v>13.5</x:v>
      </x:c>
      <x:c r="J3361" t="str">
        <x:v>Worked</x:v>
      </x:c>
      <x:c r="K3361" t="str">
        <x:v>Employee 103945; home branch Leeds; assigned role Operative Driver | Deployment branch: Leeds | Actual role: Operative Driver | Jobs: 400022A | Customers: The British Library | Actual hours: 13.5; source records: 1</x:v>
      </x:c>
      <x:c r="L3361" t="str">
        <x:v>Include</x:v>
      </x:c>
      <x:c r="M3361"/>
      <x:c r="N3361"/>
    </x:row>
    <x:row r="3362">
      <x:c r="A3362" t="str">
        <x:v>Wayne Clark1|2026-03-11</x:v>
      </x:c>
      <x:c r="B3362" s="888" t="n">
        <x:v>46092</x:v>
      </x:c>
      <x:c r="C3362" t="str">
        <x:v>Wayne Clark1</x:v>
      </x:c>
      <x:c r="D3362" t="str">
        <x:v>Permanent</x:v>
      </x:c>
      <x:c r="E3362" t="str">
        <x:v>Leeds</x:v>
      </x:c>
      <x:c r="F3362" t="str">
        <x:v>Operative Driver</x:v>
      </x:c>
      <x:c r="G3362" t="str">
        <x:v>400022A</x:v>
      </x:c>
      <x:c r="H3362" t="str">
        <x:v>The British Library</x:v>
      </x:c>
      <x:c r="I3362" t="n">
        <x:v>14</x:v>
      </x:c>
      <x:c r="J3362" t="str">
        <x:v>Worked</x:v>
      </x:c>
      <x:c r="K3362" t="str">
        <x:v>Employee 103945; home branch Leeds; assigned role Operative Driver | Deployment branch: Leeds | Actual role: Operative Driver | Jobs: 400022A | Customers: The British Library | Actual hours: 14.0; source records: 1</x:v>
      </x:c>
      <x:c r="L3362" t="str">
        <x:v>Include</x:v>
      </x:c>
      <x:c r="M3362"/>
      <x:c r="N3362"/>
    </x:row>
    <x:row r="3363">
      <x:c r="A3363" t="str">
        <x:v>Wayne Clark1|2026-03-12</x:v>
      </x:c>
      <x:c r="B3363" s="888" t="n">
        <x:v>46093</x:v>
      </x:c>
      <x:c r="C3363" t="str">
        <x:v>Wayne Clark1</x:v>
      </x:c>
      <x:c r="D3363" t="str">
        <x:v>Permanent</x:v>
      </x:c>
      <x:c r="E3363" t="str">
        <x:v>Leeds</x:v>
      </x:c>
      <x:c r="F3363" t="str">
        <x:v>Operative Driver</x:v>
      </x:c>
      <x:c r="G3363" t="str">
        <x:v>400022A</x:v>
      </x:c>
      <x:c r="H3363" t="str">
        <x:v>The British Library</x:v>
      </x:c>
      <x:c r="I3363" t="n">
        <x:v>13.5</x:v>
      </x:c>
      <x:c r="J3363" t="str">
        <x:v>Worked</x:v>
      </x:c>
      <x:c r="K3363" t="str">
        <x:v>Employee 103945; home branch Leeds; assigned role Operative Driver | Deployment branch: Leeds | Actual role: Operative Driver | Jobs: 400022A | Customers: The British Library | Actual hours: 13.5; source records: 1</x:v>
      </x:c>
      <x:c r="L3363" t="str">
        <x:v>Include</x:v>
      </x:c>
      <x:c r="M3363"/>
      <x:c r="N3363"/>
    </x:row>
    <x:row r="3364">
      <x:c r="A3364" t="str">
        <x:v>Wayne Clark1|2026-03-13</x:v>
      </x:c>
      <x:c r="B3364" s="888" t="n">
        <x:v>46094</x:v>
      </x:c>
      <x:c r="C3364" t="str">
        <x:v>Wayne Clark1</x:v>
      </x:c>
      <x:c r="D3364" t="str">
        <x:v>Permanent</x:v>
      </x:c>
      <x:c r="E3364" t="str">
        <x:v>Leeds</x:v>
      </x:c>
      <x:c r="F3364" t="str">
        <x:v>Operative Driver</x:v>
      </x:c>
      <x:c r="G3364" t="str">
        <x:v>400022A</x:v>
      </x:c>
      <x:c r="H3364" t="str">
        <x:v>The British Library</x:v>
      </x:c>
      <x:c r="I3364" t="n">
        <x:v>13.75</x:v>
      </x:c>
      <x:c r="J3364" t="str">
        <x:v>Worked</x:v>
      </x:c>
      <x:c r="K3364" t="str">
        <x:v>Employee 103945; home branch Leeds; assigned role Operative Driver | Deployment branch: Leeds | Actual role: Operative Driver | Jobs: 400022A | Customers: The British Library | Actual hours: 13.8; source records: 1</x:v>
      </x:c>
      <x:c r="L3364" t="str">
        <x:v>Include</x:v>
      </x:c>
      <x:c r="M3364"/>
      <x:c r="N3364"/>
    </x:row>
    <x:row r="3365">
      <x:c r="A3365" t="str">
        <x:v>Wayne Clark1|2026-03-23</x:v>
      </x:c>
      <x:c r="B3365" s="888" t="n">
        <x:v>46104</x:v>
      </x:c>
      <x:c r="C3365" t="str">
        <x:v>Wayne Clark1</x:v>
      </x:c>
      <x:c r="D3365" t="str">
        <x:v>Permanent</x:v>
      </x:c>
      <x:c r="E3365" t="str">
        <x:v>Leeds</x:v>
      </x:c>
      <x:c r="F3365" t="str">
        <x:v>Operative Driver</x:v>
      </x:c>
      <x:c r="G3365"/>
      <x:c r="H3365"/>
      <x:c r="I3365" t="n">
        <x:v>0</x:v>
      </x:c>
      <x:c r="J3365" t="str">
        <x:v>Annual leave</x:v>
      </x:c>
      <x:c r="K3365" t="str">
        <x:v>Employee 103945; home branch Leeds; assigned role Operative Driver | Leave: Annual Leave (Hours) | Leave calendar basis: Variable-pattern period</x:v>
      </x:c>
      <x:c r="L3365" t="str">
        <x:v>Include</x:v>
      </x:c>
      <x:c r="M3365"/>
      <x:c r="N3365"/>
    </x:row>
    <x:row r="3366">
      <x:c r="A3366" t="str">
        <x:v>Wayne Clark1|2026-03-24</x:v>
      </x:c>
      <x:c r="B3366" s="888" t="n">
        <x:v>46105</x:v>
      </x:c>
      <x:c r="C3366" t="str">
        <x:v>Wayne Clark1</x:v>
      </x:c>
      <x:c r="D3366" t="str">
        <x:v>Permanent</x:v>
      </x:c>
      <x:c r="E3366" t="str">
        <x:v>Leeds</x:v>
      </x:c>
      <x:c r="F3366" t="str">
        <x:v>Operative Driver</x:v>
      </x:c>
      <x:c r="G3366"/>
      <x:c r="H3366"/>
      <x:c r="I3366" t="n">
        <x:v>0</x:v>
      </x:c>
      <x:c r="J3366" t="str">
        <x:v>Annual leave</x:v>
      </x:c>
      <x:c r="K3366" t="str">
        <x:v>Employee 103945; home branch Leeds; assigned role Operative Driver | Leave: Annual Leave (Hours) | Leave calendar basis: Variable-pattern period</x:v>
      </x:c>
      <x:c r="L3366" t="str">
        <x:v>Include</x:v>
      </x:c>
      <x:c r="M3366"/>
      <x:c r="N3366"/>
    </x:row>
    <x:row r="3367">
      <x:c r="A3367" t="str">
        <x:v>Wayne Clark1|2026-03-25</x:v>
      </x:c>
      <x:c r="B3367" s="888" t="n">
        <x:v>46106</x:v>
      </x:c>
      <x:c r="C3367" t="str">
        <x:v>Wayne Clark1</x:v>
      </x:c>
      <x:c r="D3367" t="str">
        <x:v>Permanent</x:v>
      </x:c>
      <x:c r="E3367" t="str">
        <x:v>Leeds</x:v>
      </x:c>
      <x:c r="F3367" t="str">
        <x:v>Operative Driver</x:v>
      </x:c>
      <x:c r="G3367"/>
      <x:c r="H3367"/>
      <x:c r="I3367" t="n">
        <x:v>0</x:v>
      </x:c>
      <x:c r="J3367" t="str">
        <x:v>Annual leave</x:v>
      </x:c>
      <x:c r="K3367" t="str">
        <x:v>Employee 103945; home branch Leeds; assigned role Operative Driver | Leave: Annual Leave (Hours) | Leave calendar basis: Variable-pattern period</x:v>
      </x:c>
      <x:c r="L3367" t="str">
        <x:v>Include</x:v>
      </x:c>
      <x:c r="M3367"/>
      <x:c r="N3367"/>
    </x:row>
    <x:row r="3368">
      <x:c r="A3368" t="str">
        <x:v>Wayne Clark1|2026-03-26</x:v>
      </x:c>
      <x:c r="B3368" s="888" t="n">
        <x:v>46107</x:v>
      </x:c>
      <x:c r="C3368" t="str">
        <x:v>Wayne Clark1</x:v>
      </x:c>
      <x:c r="D3368" t="str">
        <x:v>Permanent</x:v>
      </x:c>
      <x:c r="E3368" t="str">
        <x:v>Leeds</x:v>
      </x:c>
      <x:c r="F3368" t="str">
        <x:v>Operative Driver</x:v>
      </x:c>
      <x:c r="G3368"/>
      <x:c r="H3368"/>
      <x:c r="I3368" t="n">
        <x:v>0</x:v>
      </x:c>
      <x:c r="J3368" t="str">
        <x:v>Annual leave</x:v>
      </x:c>
      <x:c r="K3368" t="str">
        <x:v>Employee 103945; home branch Leeds; assigned role Operative Driver | Leave: Annual Leave (Hours) | Leave calendar basis: Variable-pattern period</x:v>
      </x:c>
      <x:c r="L3368" t="str">
        <x:v>Include</x:v>
      </x:c>
      <x:c r="M3368"/>
      <x:c r="N3368"/>
    </x:row>
    <x:row r="3369">
      <x:c r="A3369" t="str">
        <x:v>Wayne Clark1|2026-03-27</x:v>
      </x:c>
      <x:c r="B3369" s="888" t="n">
        <x:v>46108</x:v>
      </x:c>
      <x:c r="C3369" t="str">
        <x:v>Wayne Clark1</x:v>
      </x:c>
      <x:c r="D3369" t="str">
        <x:v>Permanent</x:v>
      </x:c>
      <x:c r="E3369" t="str">
        <x:v>Leeds</x:v>
      </x:c>
      <x:c r="F3369" t="str">
        <x:v>Operative Driver</x:v>
      </x:c>
      <x:c r="G3369"/>
      <x:c r="H3369"/>
      <x:c r="I3369" t="n">
        <x:v>0</x:v>
      </x:c>
      <x:c r="J3369" t="str">
        <x:v>Annual leave</x:v>
      </x:c>
      <x:c r="K3369" t="str">
        <x:v>Employee 103945; home branch Leeds; assigned role Operative Driver | Leave: Annual Leave (Hours) | Leave calendar basis: Variable-pattern period</x:v>
      </x:c>
      <x:c r="L3369" t="str">
        <x:v>Include</x:v>
      </x:c>
      <x:c r="M3369"/>
      <x:c r="N3369"/>
    </x:row>
    <x:row r="3370">
      <x:c r="A3370" t="str">
        <x:v>Wayne Russell|2026-03-02</x:v>
      </x:c>
      <x:c r="B3370" s="888" t="n">
        <x:v>46083</x:v>
      </x:c>
      <x:c r="C3370" t="str">
        <x:v>Wayne Russell</x:v>
      </x:c>
      <x:c r="D3370" t="str">
        <x:v>Permanent</x:v>
      </x:c>
      <x:c r="E3370" t="str">
        <x:v>Birmingham</x:v>
      </x:c>
      <x:c r="F3370" t="str">
        <x:v>Operative Porter</x:v>
      </x:c>
      <x:c r="G3370" t="str">
        <x:v>399506</x:v>
      </x:c>
      <x:c r="H3370" t="str">
        <x:v>HSBC - Storage 2026</x:v>
      </x:c>
      <x:c r="I3370" t="n">
        <x:v>10</x:v>
      </x:c>
      <x:c r="J3370" t="str">
        <x:v>Worked</x:v>
      </x:c>
      <x:c r="K3370" t="str">
        <x:v>Employee 1722; home branch Birmingham; assigned role Operative Porter | Deployment branch: Birmingham | Actual role: Warehouse | Jobs: 399506 | Customers: HSBC - Storage 2026 | Actual hours: 10.0; source records: 1</x:v>
      </x:c>
      <x:c r="L3370" t="str">
        <x:v>Include</x:v>
      </x:c>
      <x:c r="M3370"/>
      <x:c r="N3370"/>
    </x:row>
    <x:row r="3371">
      <x:c r="A3371" t="str">
        <x:v>Wayne Russell|2026-03-05</x:v>
      </x:c>
      <x:c r="B3371" s="888" t="n">
        <x:v>46086</x:v>
      </x:c>
      <x:c r="C3371" t="str">
        <x:v>Wayne Russell</x:v>
      </x:c>
      <x:c r="D3371" t="str">
        <x:v>Permanent</x:v>
      </x:c>
      <x:c r="E3371" t="str">
        <x:v>Birmingham</x:v>
      </x:c>
      <x:c r="F3371" t="str">
        <x:v>Operative Porter</x:v>
      </x:c>
      <x:c r="G3371" t="str">
        <x:v>400514</x:v>
      </x:c>
      <x:c r="H3371" t="str">
        <x:v>EVLO</x:v>
      </x:c>
      <x:c r="I3371" t="n">
        <x:v>3.5</x:v>
      </x:c>
      <x:c r="J3371" t="str">
        <x:v>Worked</x:v>
      </x:c>
      <x:c r="K3371" t="str">
        <x:v>Employee 1722; home branch Birmingham; assigned role Operative Porter | Deployment branch: Birmingham | Actual role: Operative Porter | Jobs: 400514 | Customers: EVLO | Actual hours: 3.5; source records: 1</x:v>
      </x:c>
      <x:c r="L3371" t="str">
        <x:v>Include</x:v>
      </x:c>
      <x:c r="M3371"/>
      <x:c r="N3371"/>
    </x:row>
    <x:row r="3372">
      <x:c r="A3372" t="str">
        <x:v>Wayne Russell|2026-03-09</x:v>
      </x:c>
      <x:c r="B3372" s="888" t="n">
        <x:v>46090</x:v>
      </x:c>
      <x:c r="C3372" t="str">
        <x:v>Wayne Russell</x:v>
      </x:c>
      <x:c r="D3372" t="str">
        <x:v>Permanent</x:v>
      </x:c>
      <x:c r="E3372" t="str">
        <x:v>Birmingham</x:v>
      </x:c>
      <x:c r="F3372" t="str">
        <x:v>Operative Porter</x:v>
      </x:c>
      <x:c r="G3372" t="str">
        <x:v>391379</x:v>
      </x:c>
      <x:c r="H3372" t="str">
        <x:v>Restore Information Management (Restore Digital)</x:v>
      </x:c>
      <x:c r="I3372" t="n">
        <x:v>1</x:v>
      </x:c>
      <x:c r="J3372" t="str">
        <x:v>Worked</x:v>
      </x:c>
      <x:c r="K3372" t="str">
        <x:v>Employee 1722; home branch Birmingham; assigned role Operative Porter | Deployment branch: Birmingham | Actual role: Warehouse | Jobs: 391379 | Customers: Restore Information Management (Restore Digital) | Actual hours: 1.0; source records: 1</x:v>
      </x:c>
      <x:c r="L3372" t="str">
        <x:v>Include</x:v>
      </x:c>
      <x:c r="M3372"/>
      <x:c r="N3372"/>
    </x:row>
    <x:row r="3373">
      <x:c r="A3373" t="str">
        <x:v>Wayne Russell|2026-03-10</x:v>
      </x:c>
      <x:c r="B3373" s="888" t="n">
        <x:v>46091</x:v>
      </x:c>
      <x:c r="C3373" t="str">
        <x:v>Wayne Russell</x:v>
      </x:c>
      <x:c r="D3373" t="str">
        <x:v>Permanent</x:v>
      </x:c>
      <x:c r="E3373" t="str">
        <x:v>Birmingham</x:v>
      </x:c>
      <x:c r="F3373" t="str">
        <x:v>Operative Porter</x:v>
      </x:c>
      <x:c r="G3373" t="str">
        <x:v>386884T</x:v>
      </x:c>
      <x:c r="H3373" t="str">
        <x:v>Restore Harrow Green</x:v>
      </x:c>
      <x:c r="I3373" t="n">
        <x:v>8</x:v>
      </x:c>
      <x:c r="J3373" t="str">
        <x:v>Worked</x:v>
      </x:c>
      <x:c r="K3373" t="str">
        <x:v>Employee 1722; home branch Birmingham; assigned role Operative Porter | Deployment branch: Birmingham | Actual role: Operative Skilled | Jobs: 386884T | Customers: Restore Harrow Green | Actual hours: 8.0; source records: 1</x:v>
      </x:c>
      <x:c r="L3373" t="str">
        <x:v>Include</x:v>
      </x:c>
      <x:c r="M3373"/>
      <x:c r="N3373"/>
    </x:row>
    <x:row r="3374">
      <x:c r="A3374" t="str">
        <x:v>Wayne Russell|2026-03-11</x:v>
      </x:c>
      <x:c r="B3374" s="888" t="n">
        <x:v>46092</x:v>
      </x:c>
      <x:c r="C3374" t="str">
        <x:v>Wayne Russell</x:v>
      </x:c>
      <x:c r="D3374" t="str">
        <x:v>Permanent</x:v>
      </x:c>
      <x:c r="E3374" t="str">
        <x:v>Birmingham</x:v>
      </x:c>
      <x:c r="F3374" t="str">
        <x:v>Operative Porter</x:v>
      </x:c>
      <x:c r="G3374" t="str">
        <x:v>396008</x:v>
      </x:c>
      <x:c r="H3374" t="str">
        <x:v>HSBC - Branch Audits (1)</x:v>
      </x:c>
      <x:c r="I3374" t="n">
        <x:v>6.5</x:v>
      </x:c>
      <x:c r="J3374" t="str">
        <x:v>Worked</x:v>
      </x:c>
      <x:c r="K3374" t="str">
        <x:v>Employee 1722; home branch Birmingham; assigned role Operative Porter | Deployment branch: Birmingham | Actual role: Operative Skilled | Jobs: 396008 | Customers: HSBC - Branch Audits (1) | Actual hours: 6.5; source records: 1</x:v>
      </x:c>
      <x:c r="L3374" t="str">
        <x:v>Include</x:v>
      </x:c>
      <x:c r="M3374"/>
      <x:c r="N3374"/>
    </x:row>
    <x:row r="3375">
      <x:c r="A3375" t="str">
        <x:v>Wayne Russell|2026-03-12</x:v>
      </x:c>
      <x:c r="B3375" s="888" t="n">
        <x:v>46093</x:v>
      </x:c>
      <x:c r="C3375" t="str">
        <x:v>Wayne Russell</x:v>
      </x:c>
      <x:c r="D3375" t="str">
        <x:v>Permanent</x:v>
      </x:c>
      <x:c r="E3375" t="str">
        <x:v>Birmingham</x:v>
      </x:c>
      <x:c r="F3375" t="str">
        <x:v>Operative Porter</x:v>
      </x:c>
      <x:c r="G3375" t="str">
        <x:v>400705</x:v>
      </x:c>
      <x:c r="H3375" t="str">
        <x:v>Network Rail</x:v>
      </x:c>
      <x:c r="I3375" t="n">
        <x:v>4.5</x:v>
      </x:c>
      <x:c r="J3375" t="str">
        <x:v>Worked</x:v>
      </x:c>
      <x:c r="K3375" t="str">
        <x:v>Employee 1722; home branch Birmingham; assigned role Operative Porter | Deployment branch: Birmingham | Actual role: Operative Skilled | Jobs: 400705 | Customers: Network Rail | Actual hours: 4.5; source records: 1</x:v>
      </x:c>
      <x:c r="L3375" t="str">
        <x:v>Include</x:v>
      </x:c>
      <x:c r="M3375"/>
      <x:c r="N3375"/>
    </x:row>
    <x:row r="3376">
      <x:c r="A3376" t="str">
        <x:v>Wayne Russell|2026-03-13</x:v>
      </x:c>
      <x:c r="B3376" s="888" t="n">
        <x:v>46094</x:v>
      </x:c>
      <x:c r="C3376" t="str">
        <x:v>Wayne Russell</x:v>
      </x:c>
      <x:c r="D3376" t="str">
        <x:v>Permanent</x:v>
      </x:c>
      <x:c r="E3376" t="str">
        <x:v>Birmingham</x:v>
      </x:c>
      <x:c r="F3376" t="str">
        <x:v>Operative Porter</x:v>
      </x:c>
      <x:c r="G3376" t="str">
        <x:v>386884T</x:v>
      </x:c>
      <x:c r="H3376" t="str">
        <x:v>Restore Harrow Green</x:v>
      </x:c>
      <x:c r="I3376" t="n">
        <x:v>5.5</x:v>
      </x:c>
      <x:c r="J3376" t="str">
        <x:v>Worked</x:v>
      </x:c>
      <x:c r="K3376" t="str">
        <x:v>Employee 1722; home branch Birmingham; assigned role Operative Porter | Deployment branch: Birmingham | Actual role: Operative Skilled | Jobs: 386884T | Customers: Restore Harrow Green | Actual hours: 5.5; source records: 1</x:v>
      </x:c>
      <x:c r="L3376" t="str">
        <x:v>Include</x:v>
      </x:c>
      <x:c r="M3376"/>
      <x:c r="N3376"/>
    </x:row>
    <x:row r="3377">
      <x:c r="A3377" t="str">
        <x:v>Wayne Russell|2026-03-16</x:v>
      </x:c>
      <x:c r="B3377" s="888" t="n">
        <x:v>46097</x:v>
      </x:c>
      <x:c r="C3377" t="str">
        <x:v>Wayne Russell</x:v>
      </x:c>
      <x:c r="D3377" t="str">
        <x:v>Permanent</x:v>
      </x:c>
      <x:c r="E3377" t="str">
        <x:v>Birmingham</x:v>
      </x:c>
      <x:c r="F3377" t="str">
        <x:v>Operative Porter</x:v>
      </x:c>
      <x:c r="G3377"/>
      <x:c r="H3377"/>
      <x:c r="I3377" t="n">
        <x:v>0</x:v>
      </x:c>
      <x:c r="J3377" t="str">
        <x:v>Annual leave</x:v>
      </x:c>
      <x:c r="K3377" t="str">
        <x:v>Employee 1722; home branch Birmingham; assigned role Operative Porter | Leave: Annual Leave (Hours) | Leave calendar basis: Variable-pattern period</x:v>
      </x:c>
      <x:c r="L3377" t="str">
        <x:v>Include</x:v>
      </x:c>
      <x:c r="M3377"/>
      <x:c r="N3377"/>
    </x:row>
    <x:row r="3378">
      <x:c r="A3378" t="str">
        <x:v>Wayne Russell|2026-03-17</x:v>
      </x:c>
      <x:c r="B3378" s="888" t="n">
        <x:v>46098</x:v>
      </x:c>
      <x:c r="C3378" t="str">
        <x:v>Wayne Russell</x:v>
      </x:c>
      <x:c r="D3378" t="str">
        <x:v>Permanent</x:v>
      </x:c>
      <x:c r="E3378" t="str">
        <x:v>Birmingham</x:v>
      </x:c>
      <x:c r="F3378" t="str">
        <x:v>Operative Porter</x:v>
      </x:c>
      <x:c r="G3378" t="str">
        <x:v>400967, 400206</x:v>
      </x:c>
      <x:c r="H3378" t="str">
        <x:v>Harrow Green Birmingham; Midland Heart Limited</x:v>
      </x:c>
      <x:c r="I3378" t="n">
        <x:v>11.5</x:v>
      </x:c>
      <x:c r="J3378" t="str">
        <x:v>Worked — 2 records</x:v>
      </x:c>
      <x:c r="K3378" t="str">
        <x:v>Employee 1722; home branch Birmingham; assigned role Operative Porter | Deployment branch: Birmingham | Actual role: Operative Porter, Warehouse | Jobs: 400967, 400206 | Customers: Harrow Green Birmingham; Midland Heart Limited | Actual hours: 11.5; source records: 2</x:v>
      </x:c>
      <x:c r="L3378" t="str">
        <x:v>Include</x:v>
      </x:c>
      <x:c r="M3378"/>
      <x:c r="N3378"/>
    </x:row>
    <x:row r="3379">
      <x:c r="A3379" t="str">
        <x:v>Wayne Russell|2026-03-18</x:v>
      </x:c>
      <x:c r="B3379" s="888" t="n">
        <x:v>46099</x:v>
      </x:c>
      <x:c r="C3379" t="str">
        <x:v>Wayne Russell</x:v>
      </x:c>
      <x:c r="D3379" t="str">
        <x:v>Permanent</x:v>
      </x:c>
      <x:c r="E3379" t="str">
        <x:v>Birmingham</x:v>
      </x:c>
      <x:c r="F3379" t="str">
        <x:v>Operative Porter</x:v>
      </x:c>
      <x:c r="G3379"/>
      <x:c r="H3379"/>
      <x:c r="I3379" t="n">
        <x:v>0</x:v>
      </x:c>
      <x:c r="J3379" t="str">
        <x:v>Annual leave</x:v>
      </x:c>
      <x:c r="K3379" t="str">
        <x:v>Employee 1722; home branch Birmingham; assigned role Operative Porter | Leave: Annual Leave (Hours) | Leave calendar basis: Variable-pattern period</x:v>
      </x:c>
      <x:c r="L3379" t="str">
        <x:v>Include</x:v>
      </x:c>
      <x:c r="M3379"/>
      <x:c r="N3379"/>
    </x:row>
    <x:row r="3380">
      <x:c r="A3380" t="str">
        <x:v>Wayne Russell|2026-03-19</x:v>
      </x:c>
      <x:c r="B3380" s="888" t="n">
        <x:v>46100</x:v>
      </x:c>
      <x:c r="C3380" t="str">
        <x:v>Wayne Russell</x:v>
      </x:c>
      <x:c r="D3380" t="str">
        <x:v>Permanent</x:v>
      </x:c>
      <x:c r="E3380" t="str">
        <x:v>Birmingham</x:v>
      </x:c>
      <x:c r="F3380" t="str">
        <x:v>Operative Porter</x:v>
      </x:c>
      <x:c r="G3380" t="str">
        <x:v>400857</x:v>
      </x:c>
      <x:c r="H3380" t="str">
        <x:v>Jaguar Land Rover Limited</x:v>
      </x:c>
      <x:c r="I3380" t="n">
        <x:v>8.5</x:v>
      </x:c>
      <x:c r="J3380" t="str">
        <x:v>Worked</x:v>
      </x:c>
      <x:c r="K3380" t="str">
        <x:v>Employee 1722; home branch Birmingham; assigned role Operative Porter | Deployment branch: Birmingham | Actual role: Operative Skilled | Jobs: 400857 | Customers: Jaguar Land Rover Limited | Actual hours: 8.5; source records: 1</x:v>
      </x:c>
      <x:c r="L3380" t="str">
        <x:v>Include</x:v>
      </x:c>
      <x:c r="M3380"/>
      <x:c r="N3380"/>
    </x:row>
    <x:row r="3381">
      <x:c r="A3381" t="str">
        <x:v>Wayne Russell|2026-03-20</x:v>
      </x:c>
      <x:c r="B3381" s="888" t="n">
        <x:v>46101</x:v>
      </x:c>
      <x:c r="C3381" t="str">
        <x:v>Wayne Russell</x:v>
      </x:c>
      <x:c r="D3381" t="str">
        <x:v>Permanent</x:v>
      </x:c>
      <x:c r="E3381" t="str">
        <x:v>Birmingham</x:v>
      </x:c>
      <x:c r="F3381" t="str">
        <x:v>Operative Porter</x:v>
      </x:c>
      <x:c r="G3381" t="str">
        <x:v>401044</x:v>
      </x:c>
      <x:c r="H3381" t="str">
        <x:v>Midland Heart</x:v>
      </x:c>
      <x:c r="I3381" t="n">
        <x:v>7.5</x:v>
      </x:c>
      <x:c r="J3381" t="str">
        <x:v>Worked</x:v>
      </x:c>
      <x:c r="K3381" t="str">
        <x:v>Employee 1722; home branch Birmingham; assigned role Operative Porter | Deployment branch: Birmingham | Actual role: Operative Skilled | Jobs: 401044 | Customers: Midland Heart | Actual hours: 7.5; source records: 1</x:v>
      </x:c>
      <x:c r="L3381" t="str">
        <x:v>Include</x:v>
      </x:c>
      <x:c r="M3381"/>
      <x:c r="N3381"/>
    </x:row>
    <x:row r="3382">
      <x:c r="A3382" t="str">
        <x:v>Wayne Russell|2026-03-21</x:v>
      </x:c>
      <x:c r="B3382" s="888" t="n">
        <x:v>46102</x:v>
      </x:c>
      <x:c r="C3382" t="str">
        <x:v>Wayne Russell</x:v>
      </x:c>
      <x:c r="D3382" t="str">
        <x:v>Permanent</x:v>
      </x:c>
      <x:c r="E3382" t="str">
        <x:v>Birmingham</x:v>
      </x:c>
      <x:c r="F3382" t="str">
        <x:v>Operative Porter</x:v>
      </x:c>
      <x:c r="G3382" t="str">
        <x:v>400637</x:v>
      </x:c>
      <x:c r="H3382" t="str">
        <x:v>Midland Heart Limited</x:v>
      </x:c>
      <x:c r="I3382" t="n">
        <x:v>7.5</x:v>
      </x:c>
      <x:c r="J3382" t="str">
        <x:v>Worked</x:v>
      </x:c>
      <x:c r="K3382" t="str">
        <x:v>Employee 1722; home branch Birmingham; assigned role Operative Porter | Deployment branch: Birmingham | Actual role: Operative Skilled | Jobs: 400637 | Customers: Midland Heart Limited | Actual hours: 7.5; source records: 1</x:v>
      </x:c>
      <x:c r="L3382" t="str">
        <x:v>Include</x:v>
      </x:c>
      <x:c r="M3382"/>
      <x:c r="N3382"/>
    </x:row>
    <x:row r="3383">
      <x:c r="A3383" t="str">
        <x:v>Wayne Russell|2026-03-23</x:v>
      </x:c>
      <x:c r="B3383" s="888" t="n">
        <x:v>46104</x:v>
      </x:c>
      <x:c r="C3383" t="str">
        <x:v>Wayne Russell</x:v>
      </x:c>
      <x:c r="D3383" t="str">
        <x:v>Permanent</x:v>
      </x:c>
      <x:c r="E3383" t="str">
        <x:v>Birmingham</x:v>
      </x:c>
      <x:c r="F3383" t="str">
        <x:v>Operative Porter</x:v>
      </x:c>
      <x:c r="G3383" t="str">
        <x:v>399577</x:v>
      </x:c>
      <x:c r="H3383" t="str">
        <x:v>Forresters IP LLP</x:v>
      </x:c>
      <x:c r="I3383" t="n">
        <x:v>4</x:v>
      </x:c>
      <x:c r="J3383" t="str">
        <x:v>Worked</x:v>
      </x:c>
      <x:c r="K3383" t="str">
        <x:v>Employee 1722; home branch Birmingham; assigned role Operative Porter | Deployment branch: Birmingham | Actual role: Operative Porter | Jobs: 399577 | Customers: Forresters IP LLP | Actual hours: 4.0; source records: 1</x:v>
      </x:c>
      <x:c r="L3383" t="str">
        <x:v>Include</x:v>
      </x:c>
      <x:c r="M3383"/>
      <x:c r="N3383"/>
    </x:row>
    <x:row r="3384">
      <x:c r="A3384" t="str">
        <x:v>Wayne Russell|2026-03-24</x:v>
      </x:c>
      <x:c r="B3384" s="888" t="n">
        <x:v>46105</x:v>
      </x:c>
      <x:c r="C3384" t="str">
        <x:v>Wayne Russell</x:v>
      </x:c>
      <x:c r="D3384" t="str">
        <x:v>Permanent</x:v>
      </x:c>
      <x:c r="E3384" t="str">
        <x:v>Birmingham</x:v>
      </x:c>
      <x:c r="F3384" t="str">
        <x:v>Operative Porter</x:v>
      </x:c>
      <x:c r="G3384" t="str">
        <x:v>400141</x:v>
      </x:c>
      <x:c r="H3384" t="str">
        <x:v>MHA</x:v>
      </x:c>
      <x:c r="I3384" t="n">
        <x:v>8</x:v>
      </x:c>
      <x:c r="J3384" t="str">
        <x:v>Worked</x:v>
      </x:c>
      <x:c r="K3384" t="str">
        <x:v>Employee 1722; home branch Birmingham; assigned role Operative Porter | Deployment branch: Birmingham | Actual role: Operative Skilled | Jobs: 400141 | Customers: MHA | Actual hours: 8.0; source records: 1</x:v>
      </x:c>
      <x:c r="L3384" t="str">
        <x:v>Include</x:v>
      </x:c>
      <x:c r="M3384"/>
      <x:c r="N3384"/>
    </x:row>
    <x:row r="3385">
      <x:c r="A3385" t="str">
        <x:v>Wayne Russell|2026-03-25</x:v>
      </x:c>
      <x:c r="B3385" s="888" t="n">
        <x:v>46106</x:v>
      </x:c>
      <x:c r="C3385" t="str">
        <x:v>Wayne Russell</x:v>
      </x:c>
      <x:c r="D3385" t="str">
        <x:v>Permanent</x:v>
      </x:c>
      <x:c r="E3385" t="str">
        <x:v>Birmingham</x:v>
      </x:c>
      <x:c r="F3385" t="str">
        <x:v>Operative Porter</x:v>
      </x:c>
      <x:c r="G3385" t="str">
        <x:v>400705</x:v>
      </x:c>
      <x:c r="H3385" t="str">
        <x:v>Network Rail</x:v>
      </x:c>
      <x:c r="I3385" t="n">
        <x:v>7.75</x:v>
      </x:c>
      <x:c r="J3385" t="str">
        <x:v>Worked</x:v>
      </x:c>
      <x:c r="K3385" t="str">
        <x:v>Employee 1722; home branch Birmingham; assigned role Operative Porter | Deployment branch: Birmingham | Actual role: Operative Skilled | Jobs: 400705 | Customers: Network Rail | Actual hours: 7.8; source records: 1</x:v>
      </x:c>
      <x:c r="L3385" t="str">
        <x:v>Include</x:v>
      </x:c>
      <x:c r="M3385"/>
      <x:c r="N3385"/>
    </x:row>
    <x:row r="3386">
      <x:c r="A3386" t="str">
        <x:v>Wayne Russell|2026-03-26</x:v>
      </x:c>
      <x:c r="B3386" s="888" t="n">
        <x:v>46107</x:v>
      </x:c>
      <x:c r="C3386" t="str">
        <x:v>Wayne Russell</x:v>
      </x:c>
      <x:c r="D3386" t="str">
        <x:v>Permanent</x:v>
      </x:c>
      <x:c r="E3386" t="str">
        <x:v>Birmingham</x:v>
      </x:c>
      <x:c r="F3386" t="str">
        <x:v>Operative Porter</x:v>
      </x:c>
      <x:c r="G3386" t="str">
        <x:v>400705</x:v>
      </x:c>
      <x:c r="H3386" t="str">
        <x:v>Network Rail</x:v>
      </x:c>
      <x:c r="I3386" t="n">
        <x:v>6</x:v>
      </x:c>
      <x:c r="J3386" t="str">
        <x:v>Worked</x:v>
      </x:c>
      <x:c r="K3386" t="str">
        <x:v>Employee 1722; home branch Birmingham; assigned role Operative Porter | Deployment branch: Birmingham | Actual role: Operative Skilled | Jobs: 400705 | Customers: Network Rail | Actual hours: 6.0; source records: 1</x:v>
      </x:c>
      <x:c r="L3386" t="str">
        <x:v>Include</x:v>
      </x:c>
      <x:c r="M3386"/>
      <x:c r="N3386"/>
    </x:row>
    <x:row r="3387">
      <x:c r="A3387" t="str">
        <x:v>Wayne Russell|2026-03-28</x:v>
      </x:c>
      <x:c r="B3387" s="888" t="n">
        <x:v>46109</x:v>
      </x:c>
      <x:c r="C3387" t="str">
        <x:v>Wayne Russell</x:v>
      </x:c>
      <x:c r="D3387" t="str">
        <x:v>Permanent</x:v>
      </x:c>
      <x:c r="E3387" t="str">
        <x:v>Birmingham</x:v>
      </x:c>
      <x:c r="F3387" t="str">
        <x:v>Operative Porter</x:v>
      </x:c>
      <x:c r="G3387" t="str">
        <x:v>399477</x:v>
      </x:c>
      <x:c r="H3387" t="str">
        <x:v>Nottingham University Hospitals NHS Trust</x:v>
      </x:c>
      <x:c r="I3387" t="n">
        <x:v>5</x:v>
      </x:c>
      <x:c r="J3387" t="str">
        <x:v>Worked</x:v>
      </x:c>
      <x:c r="K3387" t="str">
        <x:v>Employee 1722; home branch Birmingham; assigned role Operative Porter | Deployment branch: Birmingham | Actual role: Operative Skilled | Jobs: 399477 | Customers: Nottingham University Hospitals NHS Trust | Actual hours: 5.0; source records: 1</x:v>
      </x:c>
      <x:c r="L3387" t="str">
        <x:v>Include</x:v>
      </x:c>
      <x:c r="M3387"/>
      <x:c r="N3387"/>
    </x:row>
    <x:row r="3388">
      <x:c r="A3388" t="str">
        <x:v>Will Horton.|2026-03-02</x:v>
      </x:c>
      <x:c r="B3388" s="888" t="n">
        <x:v>46083</x:v>
      </x:c>
      <x:c r="C3388" t="str">
        <x:v>Will Horton.</x:v>
      </x:c>
      <x:c r="D3388" t="str">
        <x:v>Permanent</x:v>
      </x:c>
      <x:c r="E3388" t="str">
        <x:v>Thurrock</x:v>
      </x:c>
      <x:c r="F3388" t="str">
        <x:v>Warehouse</x:v>
      </x:c>
      <x:c r="G3388" t="str">
        <x:v>363792D</x:v>
      </x:c>
      <x:c r="H3388" t="str">
        <x:v>Thurrock Warehouse</x:v>
      </x:c>
      <x:c r="I3388" t="n">
        <x:v>9</x:v>
      </x:c>
      <x:c r="J3388" t="str">
        <x:v>Worked</x:v>
      </x:c>
      <x:c r="K3388" t="str">
        <x:v>Employee 2280; home branch Thurrock; assigned role Warehouse | Deployment branch: Thurrock | Actual role: Operative Driver | Jobs: 363792D | Customers: Thurrock Warehouse | Actual hours: 9.0; source records: 1</x:v>
      </x:c>
      <x:c r="L3388" t="str">
        <x:v>Include</x:v>
      </x:c>
      <x:c r="M3388"/>
      <x:c r="N3388"/>
    </x:row>
    <x:row r="3389">
      <x:c r="A3389" t="str">
        <x:v>Will Horton.|2026-03-03</x:v>
      </x:c>
      <x:c r="B3389" s="888" t="n">
        <x:v>46084</x:v>
      </x:c>
      <x:c r="C3389" t="str">
        <x:v>Will Horton.</x:v>
      </x:c>
      <x:c r="D3389" t="str">
        <x:v>Permanent</x:v>
      </x:c>
      <x:c r="E3389" t="str">
        <x:v>Thurrock</x:v>
      </x:c>
      <x:c r="F3389" t="str">
        <x:v>Warehouse</x:v>
      </x:c>
      <x:c r="G3389" t="str">
        <x:v>363792D</x:v>
      </x:c>
      <x:c r="H3389" t="str">
        <x:v>Thurrock Warehouse</x:v>
      </x:c>
      <x:c r="I3389" t="n">
        <x:v>9</x:v>
      </x:c>
      <x:c r="J3389" t="str">
        <x:v>Worked</x:v>
      </x:c>
      <x:c r="K3389" t="str">
        <x:v>Employee 2280; home branch Thurrock; assigned role Warehouse | Deployment branch: Thurrock | Actual role: Operative Driver | Jobs: 363792D | Customers: Thurrock Warehouse | Actual hours: 9.0; source records: 1</x:v>
      </x:c>
      <x:c r="L3389" t="str">
        <x:v>Include</x:v>
      </x:c>
      <x:c r="M3389"/>
      <x:c r="N3389"/>
    </x:row>
    <x:row r="3390">
      <x:c r="A3390" t="str">
        <x:v>Will Horton.|2026-03-04</x:v>
      </x:c>
      <x:c r="B3390" s="888" t="n">
        <x:v>46085</x:v>
      </x:c>
      <x:c r="C3390" t="str">
        <x:v>Will Horton.</x:v>
      </x:c>
      <x:c r="D3390" t="str">
        <x:v>Permanent</x:v>
      </x:c>
      <x:c r="E3390" t="str">
        <x:v>Thurrock</x:v>
      </x:c>
      <x:c r="F3390" t="str">
        <x:v>Warehouse</x:v>
      </x:c>
      <x:c r="G3390" t="str">
        <x:v>363792D</x:v>
      </x:c>
      <x:c r="H3390" t="str">
        <x:v>Thurrock Warehouse</x:v>
      </x:c>
      <x:c r="I3390" t="n">
        <x:v>9</x:v>
      </x:c>
      <x:c r="J3390" t="str">
        <x:v>Worked</x:v>
      </x:c>
      <x:c r="K3390" t="str">
        <x:v>Employee 2280; home branch Thurrock; assigned role Warehouse | Deployment branch: Thurrock | Actual role: Operative Driver | Jobs: 363792D | Customers: Thurrock Warehouse | Actual hours: 9.0; source records: 1</x:v>
      </x:c>
      <x:c r="L3390" t="str">
        <x:v>Include</x:v>
      </x:c>
      <x:c r="M3390"/>
      <x:c r="N3390"/>
    </x:row>
    <x:row r="3391">
      <x:c r="A3391" t="str">
        <x:v>Will Horton.|2026-03-05</x:v>
      </x:c>
      <x:c r="B3391" s="888" t="n">
        <x:v>46086</x:v>
      </x:c>
      <x:c r="C3391" t="str">
        <x:v>Will Horton.</x:v>
      </x:c>
      <x:c r="D3391" t="str">
        <x:v>Permanent</x:v>
      </x:c>
      <x:c r="E3391" t="str">
        <x:v>Thurrock</x:v>
      </x:c>
      <x:c r="F3391" t="str">
        <x:v>Warehouse</x:v>
      </x:c>
      <x:c r="G3391" t="str">
        <x:v>363792D</x:v>
      </x:c>
      <x:c r="H3391" t="str">
        <x:v>Thurrock Warehouse</x:v>
      </x:c>
      <x:c r="I3391" t="n">
        <x:v>9</x:v>
      </x:c>
      <x:c r="J3391" t="str">
        <x:v>Worked</x:v>
      </x:c>
      <x:c r="K3391" t="str">
        <x:v>Employee 2280; home branch Thurrock; assigned role Warehouse | Deployment branch: Thurrock | Actual role: Operative Driver | Jobs: 363792D | Customers: Thurrock Warehouse | Actual hours: 9.0; source records: 1</x:v>
      </x:c>
      <x:c r="L3391" t="str">
        <x:v>Include</x:v>
      </x:c>
      <x:c r="M3391"/>
      <x:c r="N3391"/>
    </x:row>
    <x:row r="3392">
      <x:c r="A3392" t="str">
        <x:v>Will Horton.|2026-03-06</x:v>
      </x:c>
      <x:c r="B3392" s="888" t="n">
        <x:v>46087</x:v>
      </x:c>
      <x:c r="C3392" t="str">
        <x:v>Will Horton.</x:v>
      </x:c>
      <x:c r="D3392" t="str">
        <x:v>Permanent</x:v>
      </x:c>
      <x:c r="E3392" t="str">
        <x:v>Thurrock</x:v>
      </x:c>
      <x:c r="F3392" t="str">
        <x:v>Warehouse</x:v>
      </x:c>
      <x:c r="G3392" t="str">
        <x:v>363792D</x:v>
      </x:c>
      <x:c r="H3392" t="str">
        <x:v>Thurrock Warehouse</x:v>
      </x:c>
      <x:c r="I3392" t="n">
        <x:v>9</x:v>
      </x:c>
      <x:c r="J3392" t="str">
        <x:v>Worked</x:v>
      </x:c>
      <x:c r="K3392" t="str">
        <x:v>Employee 2280; home branch Thurrock; assigned role Warehouse | Deployment branch: Thurrock | Actual role: Operative Driver | Jobs: 363792D | Customers: Thurrock Warehouse | Actual hours: 9.0; source records: 1</x:v>
      </x:c>
      <x:c r="L3392" t="str">
        <x:v>Include</x:v>
      </x:c>
      <x:c r="M3392"/>
      <x:c r="N3392"/>
    </x:row>
    <x:row r="3393">
      <x:c r="A3393" t="str">
        <x:v>Will Horton.|2026-03-09</x:v>
      </x:c>
      <x:c r="B3393" s="888" t="n">
        <x:v>46090</x:v>
      </x:c>
      <x:c r="C3393" t="str">
        <x:v>Will Horton.</x:v>
      </x:c>
      <x:c r="D3393" t="str">
        <x:v>Permanent</x:v>
      </x:c>
      <x:c r="E3393" t="str">
        <x:v>Thurrock</x:v>
      </x:c>
      <x:c r="F3393" t="str">
        <x:v>Warehouse</x:v>
      </x:c>
      <x:c r="G3393" t="str">
        <x:v>363792D</x:v>
      </x:c>
      <x:c r="H3393" t="str">
        <x:v>Thurrock Warehouse</x:v>
      </x:c>
      <x:c r="I3393" t="n">
        <x:v>10</x:v>
      </x:c>
      <x:c r="J3393" t="str">
        <x:v>Worked</x:v>
      </x:c>
      <x:c r="K3393" t="str">
        <x:v>Employee 2280; home branch Thurrock; assigned role Warehouse | Deployment branch: Thurrock | Actual role: Operative Driver | Jobs: 363792D | Customers: Thurrock Warehouse | Actual hours: 10.0; source records: 1</x:v>
      </x:c>
      <x:c r="L3393" t="str">
        <x:v>Include</x:v>
      </x:c>
      <x:c r="M3393"/>
      <x:c r="N3393"/>
    </x:row>
    <x:row r="3394">
      <x:c r="A3394" t="str">
        <x:v>Will Horton.|2026-03-10</x:v>
      </x:c>
      <x:c r="B3394" s="888" t="n">
        <x:v>46091</x:v>
      </x:c>
      <x:c r="C3394" t="str">
        <x:v>Will Horton.</x:v>
      </x:c>
      <x:c r="D3394" t="str">
        <x:v>Permanent</x:v>
      </x:c>
      <x:c r="E3394" t="str">
        <x:v>Thurrock</x:v>
      </x:c>
      <x:c r="F3394" t="str">
        <x:v>Warehouse</x:v>
      </x:c>
      <x:c r="G3394" t="str">
        <x:v>363792D</x:v>
      </x:c>
      <x:c r="H3394" t="str">
        <x:v>Thurrock Warehouse</x:v>
      </x:c>
      <x:c r="I3394" t="n">
        <x:v>9</x:v>
      </x:c>
      <x:c r="J3394" t="str">
        <x:v>Worked</x:v>
      </x:c>
      <x:c r="K3394" t="str">
        <x:v>Employee 2280; home branch Thurrock; assigned role Warehouse | Deployment branch: Thurrock | Actual role: Operative Driver | Jobs: 363792D | Customers: Thurrock Warehouse | Actual hours: 9.0; source records: 1</x:v>
      </x:c>
      <x:c r="L3394" t="str">
        <x:v>Include</x:v>
      </x:c>
      <x:c r="M3394"/>
      <x:c r="N3394"/>
    </x:row>
    <x:row r="3395">
      <x:c r="A3395" t="str">
        <x:v>Will Horton.|2026-03-11</x:v>
      </x:c>
      <x:c r="B3395" s="888" t="n">
        <x:v>46092</x:v>
      </x:c>
      <x:c r="C3395" t="str">
        <x:v>Will Horton.</x:v>
      </x:c>
      <x:c r="D3395" t="str">
        <x:v>Permanent</x:v>
      </x:c>
      <x:c r="E3395" t="str">
        <x:v>Thurrock</x:v>
      </x:c>
      <x:c r="F3395" t="str">
        <x:v>Warehouse</x:v>
      </x:c>
      <x:c r="G3395" t="str">
        <x:v>363792D</x:v>
      </x:c>
      <x:c r="H3395" t="str">
        <x:v>Thurrock Warehouse</x:v>
      </x:c>
      <x:c r="I3395" t="n">
        <x:v>9</x:v>
      </x:c>
      <x:c r="J3395" t="str">
        <x:v>Worked</x:v>
      </x:c>
      <x:c r="K3395" t="str">
        <x:v>Employee 2280; home branch Thurrock; assigned role Warehouse | Deployment branch: Thurrock | Actual role: Operative Driver | Jobs: 363792D | Customers: Thurrock Warehouse | Actual hours: 9.0; source records: 1</x:v>
      </x:c>
      <x:c r="L3395" t="str">
        <x:v>Include</x:v>
      </x:c>
      <x:c r="M3395"/>
      <x:c r="N3395"/>
    </x:row>
    <x:row r="3396">
      <x:c r="A3396" t="str">
        <x:v>Will Horton.|2026-03-12</x:v>
      </x:c>
      <x:c r="B3396" s="888" t="n">
        <x:v>46093</x:v>
      </x:c>
      <x:c r="C3396" t="str">
        <x:v>Will Horton.</x:v>
      </x:c>
      <x:c r="D3396" t="str">
        <x:v>Permanent</x:v>
      </x:c>
      <x:c r="E3396" t="str">
        <x:v>Thurrock</x:v>
      </x:c>
      <x:c r="F3396" t="str">
        <x:v>Warehouse</x:v>
      </x:c>
      <x:c r="G3396" t="str">
        <x:v>363792D</x:v>
      </x:c>
      <x:c r="H3396" t="str">
        <x:v>Thurrock Warehouse</x:v>
      </x:c>
      <x:c r="I3396" t="n">
        <x:v>9</x:v>
      </x:c>
      <x:c r="J3396" t="str">
        <x:v>Worked</x:v>
      </x:c>
      <x:c r="K3396" t="str">
        <x:v>Employee 2280; home branch Thurrock; assigned role Warehouse | Deployment branch: Thurrock | Actual role: Operative Driver | Jobs: 363792D | Customers: Thurrock Warehouse | Actual hours: 9.0; source records: 1</x:v>
      </x:c>
      <x:c r="L3396" t="str">
        <x:v>Include</x:v>
      </x:c>
      <x:c r="M3396"/>
      <x:c r="N3396"/>
    </x:row>
    <x:row r="3397">
      <x:c r="A3397" t="str">
        <x:v>Will Horton.|2026-03-13</x:v>
      </x:c>
      <x:c r="B3397" s="888" t="n">
        <x:v>46094</x:v>
      </x:c>
      <x:c r="C3397" t="str">
        <x:v>Will Horton.</x:v>
      </x:c>
      <x:c r="D3397" t="str">
        <x:v>Permanent</x:v>
      </x:c>
      <x:c r="E3397" t="str">
        <x:v>Thurrock</x:v>
      </x:c>
      <x:c r="F3397" t="str">
        <x:v>Warehouse</x:v>
      </x:c>
      <x:c r="G3397" t="str">
        <x:v>363792D</x:v>
      </x:c>
      <x:c r="H3397" t="str">
        <x:v>Thurrock Warehouse</x:v>
      </x:c>
      <x:c r="I3397" t="n">
        <x:v>8.5</x:v>
      </x:c>
      <x:c r="J3397" t="str">
        <x:v>Worked</x:v>
      </x:c>
      <x:c r="K3397" t="str">
        <x:v>Employee 2280; home branch Thurrock; assigned role Warehouse | Deployment branch: Thurrock | Actual role: Operative Driver | Jobs: 363792D | Customers: Thurrock Warehouse | Actual hours: 8.5; source records: 1</x:v>
      </x:c>
      <x:c r="L3397" t="str">
        <x:v>Include</x:v>
      </x:c>
      <x:c r="M3397"/>
      <x:c r="N3397"/>
    </x:row>
    <x:row r="3398">
      <x:c r="A3398" t="str">
        <x:v>Will Horton.|2026-03-16</x:v>
      </x:c>
      <x:c r="B3398" s="888" t="n">
        <x:v>46097</x:v>
      </x:c>
      <x:c r="C3398" t="str">
        <x:v>Will Horton.</x:v>
      </x:c>
      <x:c r="D3398" t="str">
        <x:v>Permanent</x:v>
      </x:c>
      <x:c r="E3398" t="str">
        <x:v>Thurrock</x:v>
      </x:c>
      <x:c r="F3398" t="str">
        <x:v>Warehouse</x:v>
      </x:c>
      <x:c r="G3398" t="str">
        <x:v>363792D</x:v>
      </x:c>
      <x:c r="H3398" t="str">
        <x:v>Thurrock Warehouse</x:v>
      </x:c>
      <x:c r="I3398" t="n">
        <x:v>9</x:v>
      </x:c>
      <x:c r="J3398" t="str">
        <x:v>Worked</x:v>
      </x:c>
      <x:c r="K3398" t="str">
        <x:v>Employee 2280; home branch Thurrock; assigned role Warehouse | Deployment branch: Thurrock | Actual role: Operative Driver | Jobs: 363792D | Customers: Thurrock Warehouse | Actual hours: 9.0; source records: 1</x:v>
      </x:c>
      <x:c r="L3398" t="str">
        <x:v>Include</x:v>
      </x:c>
      <x:c r="M3398"/>
      <x:c r="N3398"/>
    </x:row>
    <x:row r="3399">
      <x:c r="A3399" t="str">
        <x:v>Will Horton.|2026-03-17</x:v>
      </x:c>
      <x:c r="B3399" s="888" t="n">
        <x:v>46098</x:v>
      </x:c>
      <x:c r="C3399" t="str">
        <x:v>Will Horton.</x:v>
      </x:c>
      <x:c r="D3399" t="str">
        <x:v>Permanent</x:v>
      </x:c>
      <x:c r="E3399" t="str">
        <x:v>Thurrock</x:v>
      </x:c>
      <x:c r="F3399" t="str">
        <x:v>Warehouse</x:v>
      </x:c>
      <x:c r="G3399" t="str">
        <x:v>363792D</x:v>
      </x:c>
      <x:c r="H3399" t="str">
        <x:v>Thurrock Warehouse</x:v>
      </x:c>
      <x:c r="I3399" t="n">
        <x:v>9</x:v>
      </x:c>
      <x:c r="J3399" t="str">
        <x:v>Worked</x:v>
      </x:c>
      <x:c r="K3399" t="str">
        <x:v>Employee 2280; home branch Thurrock; assigned role Warehouse | Deployment branch: Thurrock | Actual role: Operative Driver | Jobs: 363792D | Customers: Thurrock Warehouse | Actual hours: 9.0; source records: 1</x:v>
      </x:c>
      <x:c r="L3399" t="str">
        <x:v>Include</x:v>
      </x:c>
      <x:c r="M3399"/>
      <x:c r="N3399"/>
    </x:row>
    <x:row r="3400">
      <x:c r="A3400" t="str">
        <x:v>Will Horton.|2026-03-18</x:v>
      </x:c>
      <x:c r="B3400" s="888" t="n">
        <x:v>46099</x:v>
      </x:c>
      <x:c r="C3400" t="str">
        <x:v>Will Horton.</x:v>
      </x:c>
      <x:c r="D3400" t="str">
        <x:v>Permanent</x:v>
      </x:c>
      <x:c r="E3400" t="str">
        <x:v>Thurrock</x:v>
      </x:c>
      <x:c r="F3400" t="str">
        <x:v>Warehouse</x:v>
      </x:c>
      <x:c r="G3400" t="str">
        <x:v>363792D</x:v>
      </x:c>
      <x:c r="H3400" t="str">
        <x:v>Thurrock Warehouse</x:v>
      </x:c>
      <x:c r="I3400" t="n">
        <x:v>9</x:v>
      </x:c>
      <x:c r="J3400" t="str">
        <x:v>Worked</x:v>
      </x:c>
      <x:c r="K3400" t="str">
        <x:v>Employee 2280; home branch Thurrock; assigned role Warehouse | Deployment branch: Thurrock | Actual role: Operative Driver | Jobs: 363792D | Customers: Thurrock Warehouse | Actual hours: 9.0; source records: 1</x:v>
      </x:c>
      <x:c r="L3400" t="str">
        <x:v>Include</x:v>
      </x:c>
      <x:c r="M3400"/>
      <x:c r="N3400"/>
    </x:row>
    <x:row r="3401">
      <x:c r="A3401" t="str">
        <x:v>Will Horton.|2026-03-19</x:v>
      </x:c>
      <x:c r="B3401" s="888" t="n">
        <x:v>46100</x:v>
      </x:c>
      <x:c r="C3401" t="str">
        <x:v>Will Horton.</x:v>
      </x:c>
      <x:c r="D3401" t="str">
        <x:v>Permanent</x:v>
      </x:c>
      <x:c r="E3401" t="str">
        <x:v>Thurrock</x:v>
      </x:c>
      <x:c r="F3401" t="str">
        <x:v>Warehouse</x:v>
      </x:c>
      <x:c r="G3401" t="str">
        <x:v>363792D</x:v>
      </x:c>
      <x:c r="H3401" t="str">
        <x:v>Thurrock Warehouse</x:v>
      </x:c>
      <x:c r="I3401" t="n">
        <x:v>9</x:v>
      </x:c>
      <x:c r="J3401" t="str">
        <x:v>Worked</x:v>
      </x:c>
      <x:c r="K3401" t="str">
        <x:v>Employee 2280; home branch Thurrock; assigned role Warehouse | Deployment branch: Thurrock | Actual role: Operative Driver | Jobs: 363792D | Customers: Thurrock Warehouse | Actual hours: 9.0; source records: 1</x:v>
      </x:c>
      <x:c r="L3401" t="str">
        <x:v>Include</x:v>
      </x:c>
      <x:c r="M3401"/>
      <x:c r="N3401"/>
    </x:row>
    <x:row r="3402">
      <x:c r="A3402" t="str">
        <x:v>Will Horton.|2026-03-20</x:v>
      </x:c>
      <x:c r="B3402" s="888" t="n">
        <x:v>46101</x:v>
      </x:c>
      <x:c r="C3402" t="str">
        <x:v>Will Horton.</x:v>
      </x:c>
      <x:c r="D3402" t="str">
        <x:v>Permanent</x:v>
      </x:c>
      <x:c r="E3402" t="str">
        <x:v>Thurrock</x:v>
      </x:c>
      <x:c r="F3402" t="str">
        <x:v>Warehouse</x:v>
      </x:c>
      <x:c r="G3402" t="str">
        <x:v>363792D</x:v>
      </x:c>
      <x:c r="H3402" t="str">
        <x:v>Thurrock Warehouse</x:v>
      </x:c>
      <x:c r="I3402" t="n">
        <x:v>9</x:v>
      </x:c>
      <x:c r="J3402" t="str">
        <x:v>Worked</x:v>
      </x:c>
      <x:c r="K3402" t="str">
        <x:v>Employee 2280; home branch Thurrock; assigned role Warehouse | Deployment branch: Thurrock | Actual role: Operative Driver | Jobs: 363792D | Customers: Thurrock Warehouse | Actual hours: 9.0; source records: 1</x:v>
      </x:c>
      <x:c r="L3402" t="str">
        <x:v>Include</x:v>
      </x:c>
      <x:c r="M3402"/>
      <x:c r="N3402"/>
    </x:row>
    <x:row r="3403">
      <x:c r="A3403" t="str">
        <x:v>Will Horton.|2026-03-23</x:v>
      </x:c>
      <x:c r="B3403" s="888" t="n">
        <x:v>46104</x:v>
      </x:c>
      <x:c r="C3403" t="str">
        <x:v>Will Horton.</x:v>
      </x:c>
      <x:c r="D3403" t="str">
        <x:v>Permanent</x:v>
      </x:c>
      <x:c r="E3403" t="str">
        <x:v>Thurrock</x:v>
      </x:c>
      <x:c r="F3403" t="str">
        <x:v>Warehouse</x:v>
      </x:c>
      <x:c r="G3403" t="str">
        <x:v>363792D</x:v>
      </x:c>
      <x:c r="H3403" t="str">
        <x:v>Thurrock Warehouse</x:v>
      </x:c>
      <x:c r="I3403" t="n">
        <x:v>8.5</x:v>
      </x:c>
      <x:c r="J3403" t="str">
        <x:v>Worked</x:v>
      </x:c>
      <x:c r="K3403" t="str">
        <x:v>Employee 2280; home branch Thurrock; assigned role Warehouse | Deployment branch: Thurrock | Actual role: Operative Driver | Jobs: 363792D | Customers: Thurrock Warehouse | Actual hours: 8.5; source records: 1</x:v>
      </x:c>
      <x:c r="L3403" t="str">
        <x:v>Include</x:v>
      </x:c>
      <x:c r="M3403"/>
      <x:c r="N3403"/>
    </x:row>
    <x:row r="3404">
      <x:c r="A3404" t="str">
        <x:v>Will Horton.|2026-03-24</x:v>
      </x:c>
      <x:c r="B3404" s="888" t="n">
        <x:v>46105</x:v>
      </x:c>
      <x:c r="C3404" t="str">
        <x:v>Will Horton.</x:v>
      </x:c>
      <x:c r="D3404" t="str">
        <x:v>Permanent</x:v>
      </x:c>
      <x:c r="E3404" t="str">
        <x:v>Thurrock</x:v>
      </x:c>
      <x:c r="F3404" t="str">
        <x:v>Warehouse</x:v>
      </x:c>
      <x:c r="G3404" t="str">
        <x:v>363792D</x:v>
      </x:c>
      <x:c r="H3404" t="str">
        <x:v>Thurrock Warehouse</x:v>
      </x:c>
      <x:c r="I3404" t="n">
        <x:v>9</x:v>
      </x:c>
      <x:c r="J3404" t="str">
        <x:v>Worked</x:v>
      </x:c>
      <x:c r="K3404" t="str">
        <x:v>Employee 2280; home branch Thurrock; assigned role Warehouse | Deployment branch: Thurrock | Actual role: Operative Driver | Jobs: 363792D | Customers: Thurrock Warehouse | Actual hours: 9.0; source records: 1</x:v>
      </x:c>
      <x:c r="L3404" t="str">
        <x:v>Include</x:v>
      </x:c>
      <x:c r="M3404"/>
      <x:c r="N3404"/>
    </x:row>
    <x:row r="3405">
      <x:c r="A3405" t="str">
        <x:v>Will Horton.|2026-03-26</x:v>
      </x:c>
      <x:c r="B3405" s="888" t="n">
        <x:v>46107</x:v>
      </x:c>
      <x:c r="C3405" t="str">
        <x:v>Will Horton.</x:v>
      </x:c>
      <x:c r="D3405" t="str">
        <x:v>Permanent</x:v>
      </x:c>
      <x:c r="E3405" t="str">
        <x:v>Thurrock</x:v>
      </x:c>
      <x:c r="F3405" t="str">
        <x:v>Warehouse</x:v>
      </x:c>
      <x:c r="G3405" t="str">
        <x:v>363792D</x:v>
      </x:c>
      <x:c r="H3405" t="str">
        <x:v>Thurrock Warehouse</x:v>
      </x:c>
      <x:c r="I3405" t="n">
        <x:v>9</x:v>
      </x:c>
      <x:c r="J3405" t="str">
        <x:v>Worked</x:v>
      </x:c>
      <x:c r="K3405" t="str">
        <x:v>Employee 2280; home branch Thurrock; assigned role Warehouse | Deployment branch: Thurrock | Actual role: Operative Driver | Jobs: 363792D | Customers: Thurrock Warehouse | Actual hours: 9.0; source records: 1</x:v>
      </x:c>
      <x:c r="L3405" t="str">
        <x:v>Include</x:v>
      </x:c>
      <x:c r="M3405"/>
      <x:c r="N3405"/>
    </x:row>
    <x:row r="3406">
      <x:c r="A3406" t="str">
        <x:v>Will Horton.|2026-03-27</x:v>
      </x:c>
      <x:c r="B3406" s="888" t="n">
        <x:v>46108</x:v>
      </x:c>
      <x:c r="C3406" t="str">
        <x:v>Will Horton.</x:v>
      </x:c>
      <x:c r="D3406" t="str">
        <x:v>Permanent</x:v>
      </x:c>
      <x:c r="E3406" t="str">
        <x:v>Thurrock</x:v>
      </x:c>
      <x:c r="F3406" t="str">
        <x:v>Warehouse</x:v>
      </x:c>
      <x:c r="G3406" t="str">
        <x:v>363792D</x:v>
      </x:c>
      <x:c r="H3406" t="str">
        <x:v>Thurrock Warehouse</x:v>
      </x:c>
      <x:c r="I3406" t="n">
        <x:v>9</x:v>
      </x:c>
      <x:c r="J3406" t="str">
        <x:v>Worked</x:v>
      </x:c>
      <x:c r="K3406" t="str">
        <x:v>Employee 2280; home branch Thurrock; assigned role Warehouse | Deployment branch: Thurrock | Actual role: Operative Driver | Jobs: 363792D | Customers: Thurrock Warehouse | Actual hours: 9.0; source records: 1</x:v>
      </x:c>
      <x:c r="L3406" t="str">
        <x:v>Include</x:v>
      </x:c>
      <x:c r="M3406"/>
      <x:c r="N3406"/>
    </x:row>
    <x:row r="3407">
      <x:c r="A3407" t="str">
        <x:v>William Dzinski|2026-03-03</x:v>
      </x:c>
      <x:c r="B3407" s="888" t="n">
        <x:v>46084</x:v>
      </x:c>
      <x:c r="C3407" t="str">
        <x:v>William Dzinski</x:v>
      </x:c>
      <x:c r="D3407" t="str">
        <x:v>Permanent</x:v>
      </x:c>
      <x:c r="E3407" t="str">
        <x:v>Croydon</x:v>
      </x:c>
      <x:c r="F3407" t="str">
        <x:v>Operative Porter</x:v>
      </x:c>
      <x:c r="G3407" t="str">
        <x:v>393361A</x:v>
      </x:c>
      <x:c r="H3407" t="str">
        <x:v>The Quadrant</x:v>
      </x:c>
      <x:c r="I3407" t="n">
        <x:v>8</x:v>
      </x:c>
      <x:c r="J3407" t="str">
        <x:v>Worked</x:v>
      </x:c>
      <x:c r="K3407" t="str">
        <x:v>Employee 1864; home branch Croydon; assigned role Operative Porter | Deployment branch: Croydon | Actual role: Operative Porter | Jobs: 393361A | Customers: The Quadrant | Actual hours: 8.0; source records: 1</x:v>
      </x:c>
      <x:c r="L3407" t="str">
        <x:v>Include</x:v>
      </x:c>
      <x:c r="M3407"/>
      <x:c r="N3407"/>
    </x:row>
    <x:row r="3408">
      <x:c r="A3408" t="str">
        <x:v>William Dzinski|2026-03-04</x:v>
      </x:c>
      <x:c r="B3408" s="888" t="n">
        <x:v>46085</x:v>
      </x:c>
      <x:c r="C3408" t="str">
        <x:v>William Dzinski</x:v>
      </x:c>
      <x:c r="D3408" t="str">
        <x:v>Permanent</x:v>
      </x:c>
      <x:c r="E3408" t="str">
        <x:v>Croydon</x:v>
      </x:c>
      <x:c r="F3408" t="str">
        <x:v>Operative Porter</x:v>
      </x:c>
      <x:c r="G3408" t="str">
        <x:v>393361A</x:v>
      </x:c>
      <x:c r="H3408" t="str">
        <x:v>The Quadrant</x:v>
      </x:c>
      <x:c r="I3408" t="n">
        <x:v>8</x:v>
      </x:c>
      <x:c r="J3408" t="str">
        <x:v>Worked</x:v>
      </x:c>
      <x:c r="K3408" t="str">
        <x:v>Employee 1864; home branch Croydon; assigned role Operative Porter | Deployment branch: Croydon | Actual role: Operative Porter | Jobs: 393361A | Customers: The Quadrant | Actual hours: 8.0; source records: 1</x:v>
      </x:c>
      <x:c r="L3408" t="str">
        <x:v>Include</x:v>
      </x:c>
      <x:c r="M3408"/>
      <x:c r="N3408"/>
    </x:row>
    <x:row r="3409">
      <x:c r="A3409" t="str">
        <x:v>William Dzinski|2026-03-05</x:v>
      </x:c>
      <x:c r="B3409" s="888" t="n">
        <x:v>46086</x:v>
      </x:c>
      <x:c r="C3409" t="str">
        <x:v>William Dzinski</x:v>
      </x:c>
      <x:c r="D3409" t="str">
        <x:v>Permanent</x:v>
      </x:c>
      <x:c r="E3409" t="str">
        <x:v>Croydon</x:v>
      </x:c>
      <x:c r="F3409" t="str">
        <x:v>Operative Porter</x:v>
      </x:c>
      <x:c r="G3409" t="str">
        <x:v>393361A</x:v>
      </x:c>
      <x:c r="H3409" t="str">
        <x:v>The Quadrant</x:v>
      </x:c>
      <x:c r="I3409" t="n">
        <x:v>8</x:v>
      </x:c>
      <x:c r="J3409" t="str">
        <x:v>Worked</x:v>
      </x:c>
      <x:c r="K3409" t="str">
        <x:v>Employee 1864; home branch Croydon; assigned role Operative Porter | Deployment branch: Croydon | Actual role: Operative Porter | Jobs: 393361A | Customers: The Quadrant | Actual hours: 8.0; source records: 1</x:v>
      </x:c>
      <x:c r="L3409" t="str">
        <x:v>Include</x:v>
      </x:c>
      <x:c r="M3409"/>
      <x:c r="N3409"/>
    </x:row>
    <x:row r="3410">
      <x:c r="A3410" t="str">
        <x:v>William Dzinski|2026-03-06</x:v>
      </x:c>
      <x:c r="B3410" s="888" t="n">
        <x:v>46087</x:v>
      </x:c>
      <x:c r="C3410" t="str">
        <x:v>William Dzinski</x:v>
      </x:c>
      <x:c r="D3410" t="str">
        <x:v>Permanent</x:v>
      </x:c>
      <x:c r="E3410" t="str">
        <x:v>Croydon</x:v>
      </x:c>
      <x:c r="F3410" t="str">
        <x:v>Operative Porter</x:v>
      </x:c>
      <x:c r="G3410" t="str">
        <x:v>393361A</x:v>
      </x:c>
      <x:c r="H3410" t="str">
        <x:v>The Quadrant</x:v>
      </x:c>
      <x:c r="I3410" t="n">
        <x:v>8</x:v>
      </x:c>
      <x:c r="J3410" t="str">
        <x:v>Worked</x:v>
      </x:c>
      <x:c r="K3410" t="str">
        <x:v>Employee 1864; home branch Croydon; assigned role Operative Porter | Deployment branch: Croydon | Actual role: Operative Porter | Jobs: 393361A | Customers: The Quadrant | Actual hours: 8.0; source records: 1</x:v>
      </x:c>
      <x:c r="L3410" t="str">
        <x:v>Include</x:v>
      </x:c>
      <x:c r="M3410"/>
      <x:c r="N3410"/>
    </x:row>
    <x:row r="3411">
      <x:c r="A3411" t="str">
        <x:v>William Dzinski|2026-03-09</x:v>
      </x:c>
      <x:c r="B3411" s="888" t="n">
        <x:v>46090</x:v>
      </x:c>
      <x:c r="C3411" t="str">
        <x:v>William Dzinski</x:v>
      </x:c>
      <x:c r="D3411" t="str">
        <x:v>Permanent</x:v>
      </x:c>
      <x:c r="E3411" t="str">
        <x:v>Croydon</x:v>
      </x:c>
      <x:c r="F3411" t="str">
        <x:v>Operative Porter</x:v>
      </x:c>
      <x:c r="G3411"/>
      <x:c r="H3411"/>
      <x:c r="I3411" t="n">
        <x:v>0</x:v>
      </x:c>
      <x:c r="J3411" t="str">
        <x:v>Annual leave</x:v>
      </x:c>
      <x:c r="K3411" t="str">
        <x:v>Employee 1864; home branch Croydon; assigned role Operative Porter | Leave: Annual Leave (Hours) | Leave calendar basis: Variable-pattern period</x:v>
      </x:c>
      <x:c r="L3411" t="str">
        <x:v>Include</x:v>
      </x:c>
      <x:c r="M3411"/>
      <x:c r="N3411"/>
    </x:row>
    <x:row r="3412">
      <x:c r="A3412" t="str">
        <x:v>William Dzinski|2026-03-10</x:v>
      </x:c>
      <x:c r="B3412" s="888" t="n">
        <x:v>46091</x:v>
      </x:c>
      <x:c r="C3412" t="str">
        <x:v>William Dzinski</x:v>
      </x:c>
      <x:c r="D3412" t="str">
        <x:v>Permanent</x:v>
      </x:c>
      <x:c r="E3412" t="str">
        <x:v>Croydon</x:v>
      </x:c>
      <x:c r="F3412" t="str">
        <x:v>Operative Porter</x:v>
      </x:c>
      <x:c r="G3412"/>
      <x:c r="H3412"/>
      <x:c r="I3412" t="n">
        <x:v>0</x:v>
      </x:c>
      <x:c r="J3412" t="str">
        <x:v>Annual leave</x:v>
      </x:c>
      <x:c r="K3412" t="str">
        <x:v>Employee 1864; home branch Croydon; assigned role Operative Porter | Leave: Annual Leave (Hours) | Leave calendar basis: Variable-pattern period</x:v>
      </x:c>
      <x:c r="L3412" t="str">
        <x:v>Include</x:v>
      </x:c>
      <x:c r="M3412"/>
      <x:c r="N3412"/>
    </x:row>
    <x:row r="3413">
      <x:c r="A3413" t="str">
        <x:v>William Dzinski|2026-03-11</x:v>
      </x:c>
      <x:c r="B3413" s="888" t="n">
        <x:v>46092</x:v>
      </x:c>
      <x:c r="C3413" t="str">
        <x:v>William Dzinski</x:v>
      </x:c>
      <x:c r="D3413" t="str">
        <x:v>Permanent</x:v>
      </x:c>
      <x:c r="E3413" t="str">
        <x:v>Croydon</x:v>
      </x:c>
      <x:c r="F3413" t="str">
        <x:v>Operative Porter</x:v>
      </x:c>
      <x:c r="G3413"/>
      <x:c r="H3413"/>
      <x:c r="I3413" t="n">
        <x:v>0</x:v>
      </x:c>
      <x:c r="J3413" t="str">
        <x:v>Annual leave</x:v>
      </x:c>
      <x:c r="K3413" t="str">
        <x:v>Employee 1864; home branch Croydon; assigned role Operative Porter | Leave: Annual Leave (Hours) | Leave calendar basis: Variable-pattern period</x:v>
      </x:c>
      <x:c r="L3413" t="str">
        <x:v>Include</x:v>
      </x:c>
      <x:c r="M3413"/>
      <x:c r="N3413"/>
    </x:row>
    <x:row r="3414">
      <x:c r="A3414" t="str">
        <x:v>William Dzinski|2026-03-12</x:v>
      </x:c>
      <x:c r="B3414" s="888" t="n">
        <x:v>46093</x:v>
      </x:c>
      <x:c r="C3414" t="str">
        <x:v>William Dzinski</x:v>
      </x:c>
      <x:c r="D3414" t="str">
        <x:v>Permanent</x:v>
      </x:c>
      <x:c r="E3414" t="str">
        <x:v>Croydon</x:v>
      </x:c>
      <x:c r="F3414" t="str">
        <x:v>Operative Porter</x:v>
      </x:c>
      <x:c r="G3414"/>
      <x:c r="H3414"/>
      <x:c r="I3414" t="n">
        <x:v>0</x:v>
      </x:c>
      <x:c r="J3414" t="str">
        <x:v>Annual leave</x:v>
      </x:c>
      <x:c r="K3414" t="str">
        <x:v>Employee 1864; home branch Croydon; assigned role Operative Porter | Leave: Annual Leave (Hours) | Leave calendar basis: Variable-pattern period</x:v>
      </x:c>
      <x:c r="L3414" t="str">
        <x:v>Include</x:v>
      </x:c>
      <x:c r="M3414"/>
      <x:c r="N3414"/>
    </x:row>
    <x:row r="3415">
      <x:c r="A3415" t="str">
        <x:v>William Dzinski|2026-03-13</x:v>
      </x:c>
      <x:c r="B3415" s="888" t="n">
        <x:v>46094</x:v>
      </x:c>
      <x:c r="C3415" t="str">
        <x:v>William Dzinski</x:v>
      </x:c>
      <x:c r="D3415" t="str">
        <x:v>Permanent</x:v>
      </x:c>
      <x:c r="E3415" t="str">
        <x:v>Croydon</x:v>
      </x:c>
      <x:c r="F3415" t="str">
        <x:v>Operative Porter</x:v>
      </x:c>
      <x:c r="G3415"/>
      <x:c r="H3415"/>
      <x:c r="I3415" t="n">
        <x:v>0</x:v>
      </x:c>
      <x:c r="J3415" t="str">
        <x:v>Annual leave</x:v>
      </x:c>
      <x:c r="K3415" t="str">
        <x:v>Employee 1864; home branch Croydon; assigned role Operative Porter | Leave: Annual Leave (Hours) | Leave calendar basis: Variable-pattern period</x:v>
      </x:c>
      <x:c r="L3415" t="str">
        <x:v>Include</x:v>
      </x:c>
      <x:c r="M3415"/>
      <x:c r="N3415"/>
    </x:row>
    <x:row r="3416">
      <x:c r="A3416" t="str">
        <x:v>William Dzinski|2026-03-16</x:v>
      </x:c>
      <x:c r="B3416" s="888" t="n">
        <x:v>46097</x:v>
      </x:c>
      <x:c r="C3416" t="str">
        <x:v>William Dzinski</x:v>
      </x:c>
      <x:c r="D3416" t="str">
        <x:v>Permanent</x:v>
      </x:c>
      <x:c r="E3416" t="str">
        <x:v>Croydon</x:v>
      </x:c>
      <x:c r="F3416" t="str">
        <x:v>Operative Porter</x:v>
      </x:c>
      <x:c r="G3416" t="str">
        <x:v>398435</x:v>
      </x:c>
      <x:c r="H3416" t="str">
        <x:v>Gilliland/Annamarie</x:v>
      </x:c>
      <x:c r="I3416" t="n">
        <x:v>6</x:v>
      </x:c>
      <x:c r="J3416" t="str">
        <x:v>Worked</x:v>
      </x:c>
      <x:c r="K3416" t="str">
        <x:v>Employee 1864; home branch Croydon; assigned role Operative Porter | Deployment branch: Thurrock | Actual role: Operative Porter | Jobs: 398435 | Customers: Gilliland/Annamarie | Actual hours: 6.0; source records: 1</x:v>
      </x:c>
      <x:c r="L3416" t="str">
        <x:v>Include</x:v>
      </x:c>
      <x:c r="M3416"/>
      <x:c r="N3416"/>
    </x:row>
    <x:row r="3417">
      <x:c r="A3417" t="str">
        <x:v>William Dzinski|2026-03-17</x:v>
      </x:c>
      <x:c r="B3417" s="888" t="n">
        <x:v>46098</x:v>
      </x:c>
      <x:c r="C3417" t="str">
        <x:v>William Dzinski</x:v>
      </x:c>
      <x:c r="D3417" t="str">
        <x:v>Permanent</x:v>
      </x:c>
      <x:c r="E3417" t="str">
        <x:v>Croydon</x:v>
      </x:c>
      <x:c r="F3417" t="str">
        <x:v>Operative Porter</x:v>
      </x:c>
      <x:c r="G3417" t="str">
        <x:v>386891D, 398171</x:v>
      </x:c>
      <x:c r="H3417" t="str">
        <x:v>Restore Harrow Green; Two Sigma</x:v>
      </x:c>
      <x:c r="I3417" t="n">
        <x:v>19.75</x:v>
      </x:c>
      <x:c r="J3417" t="str">
        <x:v>Worked — 2 records</x:v>
      </x:c>
      <x:c r="K3417" t="str">
        <x:v>Employee 1864; home branch Croydon; assigned role Operative Porter | Deployment branch: Croydon, Thurrock | Actual role: Operative Porter | Jobs: 386891D, 398171 | Customers: Restore Harrow Green; Two Sigma | Actual hours: 19.8; source records: 2</x:v>
      </x:c>
      <x:c r="L3417" t="str">
        <x:v>Include</x:v>
      </x:c>
      <x:c r="M3417"/>
      <x:c r="N3417"/>
    </x:row>
    <x:row r="3418">
      <x:c r="A3418" t="str">
        <x:v>William Dzinski|2026-03-18</x:v>
      </x:c>
      <x:c r="B3418" s="888" t="n">
        <x:v>46099</x:v>
      </x:c>
      <x:c r="C3418" t="str">
        <x:v>William Dzinski</x:v>
      </x:c>
      <x:c r="D3418" t="str">
        <x:v>Permanent</x:v>
      </x:c>
      <x:c r="E3418" t="str">
        <x:v>Croydon</x:v>
      </x:c>
      <x:c r="F3418" t="str">
        <x:v>Operative Porter</x:v>
      </x:c>
      <x:c r="G3418" t="str">
        <x:v>393361A</x:v>
      </x:c>
      <x:c r="H3418" t="str">
        <x:v>The Quadrant</x:v>
      </x:c>
      <x:c r="I3418" t="n">
        <x:v>8</x:v>
      </x:c>
      <x:c r="J3418" t="str">
        <x:v>Worked</x:v>
      </x:c>
      <x:c r="K3418" t="str">
        <x:v>Employee 1864; home branch Croydon; assigned role Operative Porter | Deployment branch: Croydon | Actual role: Operative Porter | Jobs: 393361A | Customers: The Quadrant | Actual hours: 8.0; source records: 1</x:v>
      </x:c>
      <x:c r="L3418" t="str">
        <x:v>Include</x:v>
      </x:c>
      <x:c r="M3418"/>
      <x:c r="N3418"/>
    </x:row>
    <x:row r="3419">
      <x:c r="A3419" t="str">
        <x:v>William Dzinski|2026-03-19</x:v>
      </x:c>
      <x:c r="B3419" s="888" t="n">
        <x:v>46100</x:v>
      </x:c>
      <x:c r="C3419" t="str">
        <x:v>William Dzinski</x:v>
      </x:c>
      <x:c r="D3419" t="str">
        <x:v>Permanent</x:v>
      </x:c>
      <x:c r="E3419" t="str">
        <x:v>Croydon</x:v>
      </x:c>
      <x:c r="F3419" t="str">
        <x:v>Operative Porter</x:v>
      </x:c>
      <x:c r="G3419" t="str">
        <x:v>393361A</x:v>
      </x:c>
      <x:c r="H3419" t="str">
        <x:v>The Quadrant</x:v>
      </x:c>
      <x:c r="I3419" t="n">
        <x:v>8</x:v>
      </x:c>
      <x:c r="J3419" t="str">
        <x:v>Worked</x:v>
      </x:c>
      <x:c r="K3419" t="str">
        <x:v>Employee 1864; home branch Croydon; assigned role Operative Porter | Deployment branch: Croydon | Actual role: Operative Porter | Jobs: 393361A | Customers: The Quadrant | Actual hours: 8.0; source records: 1</x:v>
      </x:c>
      <x:c r="L3419" t="str">
        <x:v>Include</x:v>
      </x:c>
      <x:c r="M3419"/>
      <x:c r="N3419"/>
    </x:row>
    <x:row r="3420">
      <x:c r="A3420" t="str">
        <x:v>William Dzinski|2026-03-20</x:v>
      </x:c>
      <x:c r="B3420" s="888" t="n">
        <x:v>46101</x:v>
      </x:c>
      <x:c r="C3420" t="str">
        <x:v>William Dzinski</x:v>
      </x:c>
      <x:c r="D3420" t="str">
        <x:v>Permanent</x:v>
      </x:c>
      <x:c r="E3420" t="str">
        <x:v>Croydon</x:v>
      </x:c>
      <x:c r="F3420" t="str">
        <x:v>Operative Porter</x:v>
      </x:c>
      <x:c r="G3420" t="str">
        <x:v>400695</x:v>
      </x:c>
      <x:c r="H3420" t="str">
        <x:v>Equans Services Limited</x:v>
      </x:c>
      <x:c r="I3420" t="n">
        <x:v>7.5</x:v>
      </x:c>
      <x:c r="J3420" t="str">
        <x:v>Worked</x:v>
      </x:c>
      <x:c r="K3420" t="str">
        <x:v>Employee 1864; home branch Croydon; assigned role Operative Porter | Deployment branch: Croydon | Actual role: Operative Skilled | Jobs: 400695 | Customers: Equans Services Limited | Actual hours: 7.5; source records: 1</x:v>
      </x:c>
      <x:c r="L3420" t="str">
        <x:v>Include</x:v>
      </x:c>
      <x:c r="M3420"/>
      <x:c r="N3420"/>
    </x:row>
    <x:row r="3421">
      <x:c r="A3421" t="str">
        <x:v>William Dzinski|2026-03-23</x:v>
      </x:c>
      <x:c r="B3421" s="888" t="n">
        <x:v>46104</x:v>
      </x:c>
      <x:c r="C3421" t="str">
        <x:v>William Dzinski</x:v>
      </x:c>
      <x:c r="D3421" t="str">
        <x:v>Permanent</x:v>
      </x:c>
      <x:c r="E3421" t="str">
        <x:v>Croydon</x:v>
      </x:c>
      <x:c r="F3421" t="str">
        <x:v>Operative Porter</x:v>
      </x:c>
      <x:c r="G3421" t="str">
        <x:v>393361A</x:v>
      </x:c>
      <x:c r="H3421" t="str">
        <x:v>The Quadrant</x:v>
      </x:c>
      <x:c r="I3421" t="n">
        <x:v>8</x:v>
      </x:c>
      <x:c r="J3421" t="str">
        <x:v>Worked</x:v>
      </x:c>
      <x:c r="K3421" t="str">
        <x:v>Employee 1864; home branch Croydon; assigned role Operative Porter | Deployment branch: Croydon | Actual role: Operative Porter | Jobs: 393361A | Customers: The Quadrant | Actual hours: 8.0; source records: 1</x:v>
      </x:c>
      <x:c r="L3421" t="str">
        <x:v>Include</x:v>
      </x:c>
      <x:c r="M3421"/>
      <x:c r="N3421"/>
    </x:row>
    <x:row r="3422">
      <x:c r="A3422" t="str">
        <x:v>William Dzinski|2026-03-24</x:v>
      </x:c>
      <x:c r="B3422" s="888" t="n">
        <x:v>46105</x:v>
      </x:c>
      <x:c r="C3422" t="str">
        <x:v>William Dzinski</x:v>
      </x:c>
      <x:c r="D3422" t="str">
        <x:v>Permanent</x:v>
      </x:c>
      <x:c r="E3422" t="str">
        <x:v>Croydon</x:v>
      </x:c>
      <x:c r="F3422" t="str">
        <x:v>Operative Porter</x:v>
      </x:c>
      <x:c r="G3422" t="str">
        <x:v>393361A</x:v>
      </x:c>
      <x:c r="H3422" t="str">
        <x:v>The Quadrant</x:v>
      </x:c>
      <x:c r="I3422" t="n">
        <x:v>8</x:v>
      </x:c>
      <x:c r="J3422" t="str">
        <x:v>Worked</x:v>
      </x:c>
      <x:c r="K3422" t="str">
        <x:v>Employee 1864; home branch Croydon; assigned role Operative Porter | Deployment branch: Croydon | Actual role: Operative Porter | Jobs: 393361A | Customers: The Quadrant | Actual hours: 8.0; source records: 1</x:v>
      </x:c>
      <x:c r="L3422" t="str">
        <x:v>Include</x:v>
      </x:c>
      <x:c r="M3422"/>
      <x:c r="N3422"/>
    </x:row>
    <x:row r="3423">
      <x:c r="A3423" t="str">
        <x:v>William Dzinski|2026-03-25</x:v>
      </x:c>
      <x:c r="B3423" s="888" t="n">
        <x:v>46106</x:v>
      </x:c>
      <x:c r="C3423" t="str">
        <x:v>William Dzinski</x:v>
      </x:c>
      <x:c r="D3423" t="str">
        <x:v>Permanent</x:v>
      </x:c>
      <x:c r="E3423" t="str">
        <x:v>Croydon</x:v>
      </x:c>
      <x:c r="F3423" t="str">
        <x:v>Operative Porter</x:v>
      </x:c>
      <x:c r="G3423" t="str">
        <x:v>393361A</x:v>
      </x:c>
      <x:c r="H3423" t="str">
        <x:v>The Quadrant</x:v>
      </x:c>
      <x:c r="I3423" t="n">
        <x:v>8</x:v>
      </x:c>
      <x:c r="J3423" t="str">
        <x:v>Worked</x:v>
      </x:c>
      <x:c r="K3423" t="str">
        <x:v>Employee 1864; home branch Croydon; assigned role Operative Porter | Deployment branch: Croydon | Actual role: Operative Porter | Jobs: 393361A | Customers: The Quadrant | Actual hours: 8.0; source records: 1</x:v>
      </x:c>
      <x:c r="L3423" t="str">
        <x:v>Include</x:v>
      </x:c>
      <x:c r="M3423"/>
      <x:c r="N3423"/>
    </x:row>
    <x:row r="3424">
      <x:c r="A3424" t="str">
        <x:v>William Dzinski|2026-03-26</x:v>
      </x:c>
      <x:c r="B3424" s="888" t="n">
        <x:v>46107</x:v>
      </x:c>
      <x:c r="C3424" t="str">
        <x:v>William Dzinski</x:v>
      </x:c>
      <x:c r="D3424" t="str">
        <x:v>Permanent</x:v>
      </x:c>
      <x:c r="E3424" t="str">
        <x:v>Croydon</x:v>
      </x:c>
      <x:c r="F3424" t="str">
        <x:v>Operative Porter</x:v>
      </x:c>
      <x:c r="G3424" t="str">
        <x:v>393361A</x:v>
      </x:c>
      <x:c r="H3424" t="str">
        <x:v>The Quadrant</x:v>
      </x:c>
      <x:c r="I3424" t="n">
        <x:v>8</x:v>
      </x:c>
      <x:c r="J3424" t="str">
        <x:v>Worked</x:v>
      </x:c>
      <x:c r="K3424" t="str">
        <x:v>Employee 1864; home branch Croydon; assigned role Operative Porter | Deployment branch: Croydon | Actual role: Operative Skilled | Jobs: 393361A | Customers: The Quadrant | Actual hours: 8.0; source records: 1</x:v>
      </x:c>
      <x:c r="L3424" t="str">
        <x:v>Include</x:v>
      </x:c>
      <x:c r="M3424"/>
      <x:c r="N3424"/>
    </x:row>
    <x:row r="3425">
      <x:c r="A3425" t="str">
        <x:v>William Dzinski|2026-03-27</x:v>
      </x:c>
      <x:c r="B3425" s="888" t="n">
        <x:v>46108</x:v>
      </x:c>
      <x:c r="C3425" t="str">
        <x:v>William Dzinski</x:v>
      </x:c>
      <x:c r="D3425" t="str">
        <x:v>Permanent</x:v>
      </x:c>
      <x:c r="E3425" t="str">
        <x:v>Croydon</x:v>
      </x:c>
      <x:c r="F3425" t="str">
        <x:v>Operative Porter</x:v>
      </x:c>
      <x:c r="G3425" t="str">
        <x:v>393361A</x:v>
      </x:c>
      <x:c r="H3425" t="str">
        <x:v>The Quadrant</x:v>
      </x:c>
      <x:c r="I3425" t="n">
        <x:v>8</x:v>
      </x:c>
      <x:c r="J3425" t="str">
        <x:v>Worked</x:v>
      </x:c>
      <x:c r="K3425" t="str">
        <x:v>Employee 1864; home branch Croydon; assigned role Operative Porter | Deployment branch: Croydon | Actual role: Operative Skilled | Jobs: 393361A | Customers: The Quadrant | Actual hours: 8.0; source records: 1</x:v>
      </x:c>
      <x:c r="L3425" t="str">
        <x:v>Include</x:v>
      </x:c>
      <x:c r="M3425"/>
      <x:c r="N3425"/>
    </x:row>
    <x:row r="3426">
      <x:c r="A3426" t="str">
        <x:v>William Dzinski|2026-03-30</x:v>
      </x:c>
      <x:c r="B3426" s="888" t="n">
        <x:v>46111</x:v>
      </x:c>
      <x:c r="C3426" t="str">
        <x:v>William Dzinski</x:v>
      </x:c>
      <x:c r="D3426" t="str">
        <x:v>Permanent</x:v>
      </x:c>
      <x:c r="E3426" t="str">
        <x:v>Croydon</x:v>
      </x:c>
      <x:c r="F3426" t="str">
        <x:v>Operative Porter</x:v>
      </x:c>
      <x:c r="G3426" t="str">
        <x:v>393361A</x:v>
      </x:c>
      <x:c r="H3426" t="str">
        <x:v>The Quadrant</x:v>
      </x:c>
      <x:c r="I3426" t="n">
        <x:v>8</x:v>
      </x:c>
      <x:c r="J3426" t="str">
        <x:v>Worked</x:v>
      </x:c>
      <x:c r="K3426" t="str">
        <x:v>Employee 1864; home branch Croydon; assigned role Operative Porter | Deployment branch: Croydon | Actual role: Operative Porter | Jobs: 393361A | Customers: The Quadrant | Actual hours: 8.0; source records: 1</x:v>
      </x:c>
      <x:c r="L3426" t="str">
        <x:v>Include</x:v>
      </x:c>
      <x:c r="M3426"/>
      <x:c r="N3426"/>
    </x:row>
    <x:row r="3427">
      <x:c r="A3427" t="str">
        <x:v>William Dzinski|2026-03-31</x:v>
      </x:c>
      <x:c r="B3427" s="888" t="n">
        <x:v>46112</x:v>
      </x:c>
      <x:c r="C3427" t="str">
        <x:v>William Dzinski</x:v>
      </x:c>
      <x:c r="D3427" t="str">
        <x:v>Permanent</x:v>
      </x:c>
      <x:c r="E3427" t="str">
        <x:v>Croydon</x:v>
      </x:c>
      <x:c r="F3427" t="str">
        <x:v>Operative Porter</x:v>
      </x:c>
      <x:c r="G3427" t="str">
        <x:v>398532A</x:v>
      </x:c>
      <x:c r="H3427" t="str">
        <x:v>Southwark Ballot Box Move</x:v>
      </x:c>
      <x:c r="I3427" t="n">
        <x:v>5.5</x:v>
      </x:c>
      <x:c r="J3427" t="str">
        <x:v>Worked</x:v>
      </x:c>
      <x:c r="K3427" t="str">
        <x:v>Employee 1864; home branch Croydon; assigned role Operative Porter | Deployment branch: Croydon | Actual role: Operative Skilled | Jobs: 398532A | Customers: Southwark Ballot Box Move | Actual hours: 5.5; source records: 1</x:v>
      </x:c>
      <x:c r="L3427" t="str">
        <x:v>Include</x:v>
      </x:c>
      <x:c r="M3427"/>
      <x:c r="N3427"/>
    </x:row>
  </x:sheetData>
  <x:conditionalFormatting sqref="A4:L3270">
    <x:cfRule type="expression" dxfId="32" priority="1">
      <x:formula>$L4="Filtered out"</x:formula>
    </x:cfRule>
    <x:cfRule type="expression" dxfId="33" priority="2">
      <x:formula>LEFT($J4,8)="CONFLICT"</x:formula>
    </x:cfRule>
  </x:conditionalFormatting>
  <x:conditionalFormatting sqref="I4:I3270">
    <x:cfRule type="dataBar" priority="3">
      <x:dataBar>
        <x:cfvo type="min"/>
        <x:cfvo type="max"/>
        <x:color rgb="FF2F6F7E"/>
      </x:dataBar>
      <x:extLst>
        <x:ext xmlns:x14="http://schemas.microsoft.com/office/spreadsheetml/2009/9/main" uri="{B025F937-C7B1-47D3-B67F-A62EFF666E3E}">
          <x14:id>{203A0EF2-4C39-397D-8062-413D96E96BB1}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203A0EF2-4C39-397D-8062-413D96E96BB1}">
            <x14:dataBar gradient="1">
              <x14:cfvo type="min"/>
              <x14:cfvo type="max"/>
              <x14:fillColor rgb="FF2F6F7E"/>
            </x14:dataBar>
          </x14:cfRule>
          <xm:sqref>I4:I3270</xm:sqref>
        </x14:conditionalFormatting>
      </x14:conditionalFormattings>
    </x:ext>
  </x:extLst>
</x:worksheet>
</file>

<file path=xl/worksheets/sheet12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5" hidden="0" customWidth="1"/>
    <x:col min="3" max="3" width="28" hidden="0" customWidth="1"/>
    <x:col min="4" max="4" width="18" hidden="0" customWidth="1"/>
    <x:col min="5" max="5" width="18" hidden="0" customWidth="1"/>
    <x:col min="6" max="6" width="20" hidden="0" customWidth="1"/>
    <x:col min="7" max="7" width="28" hidden="0" customWidth="1"/>
    <x:col min="8" max="8" width="34" hidden="0" customWidth="1"/>
    <x:col min="9" max="9" width="14" hidden="0" customWidth="1"/>
    <x:col min="10" max="10" width="28" hidden="0" customWidth="1"/>
    <x:col min="11" max="11" width="70" hidden="0" customWidth="1"/>
    <x:col min="12" max="12" width="14" hidden="0" customWidth="1"/>
    <x:col min="13" max="13" width="18" hidden="0" customWidth="1"/>
    <x:col min="14" max="14" width="22" hidden="0" customWidth="1"/>
  </x:cols>
  <x:sheetData>
    <x:row r="1">
      <x:c r="A1" s="431" t="str">
        <x:v>Activity Apr 2026</x:v>
      </x:c>
      <x:c r="B1" s="431"/>
      <x:c r="C1" s="431"/>
      <x:c r="D1" s="431"/>
      <x:c r="E1" s="431"/>
      <x:c r="F1" s="431"/>
      <x:c r="G1" s="431"/>
      <x:c r="H1" s="431"/>
      <x:c r="I1" s="431"/>
      <x:c r="J1" s="431"/>
      <x:c r="K1" s="431"/>
      <x:c r="L1" s="431"/>
      <x:c r="M1" s="449" t="str">
        <x:v>Activity Controls</x:v>
      </x:c>
      <x:c r="N1" s="449"/>
    </x:row>
    <x:row r="2">
      <x:c r="A2" s="434" t="str">
        <x:v>3,070 work/leave person-days. Home Branch drives the global branch filter; deployment branch and actual role are retained in Full Detail.</x:v>
      </x:c>
      <x:c r="B2" s="434"/>
      <x:c r="C2" s="434"/>
      <x:c r="D2" s="434"/>
      <x:c r="E2" s="434"/>
      <x:c r="F2" s="434"/>
      <x:c r="G2" s="434"/>
      <x:c r="H2" s="434"/>
      <x:c r="I2" s="434"/>
      <x:c r="J2" s="434"/>
      <x:c r="K2" s="434"/>
      <x:c r="L2" s="434"/>
      <x:c r="M2" s="452" t="str">
        <x:v>Global branch</x:v>
      </x:c>
      <x:c r="N2" s="452" t="str">
        <x:f>'Summary Dashboard'!$B$3</x:f>
        <x:v>All</x:v>
      </x:c>
    </x:row>
    <x:row r="3">
      <x:c r="A3" s="446" t="str">
        <x:v>Person-Date Key</x:v>
      </x:c>
      <x:c r="B3" s="447" t="str">
        <x:v>Date</x:v>
      </x:c>
      <x:c r="C3" s="447" t="str">
        <x:v>Employee</x:v>
      </x:c>
      <x:c r="D3" s="447" t="str">
        <x:v>Employment Status</x:v>
      </x:c>
      <x:c r="E3" s="447" t="str">
        <x:v>Home Branch</x:v>
      </x:c>
      <x:c r="F3" s="447" t="str">
        <x:v>Assigned Role</x:v>
      </x:c>
      <x:c r="G3" s="447" t="str">
        <x:v>Jobs</x:v>
      </x:c>
      <x:c r="H3" s="447" t="str">
        <x:v>Customers</x:v>
      </x:c>
      <x:c r="I3" s="447" t="str">
        <x:v>Actual Hours</x:v>
      </x:c>
      <x:c r="J3" s="447" t="str">
        <x:v>Activity Code</x:v>
      </x:c>
      <x:c r="K3" s="447" t="str">
        <x:v>Full Detail</x:v>
      </x:c>
      <x:c r="L3" s="448" t="str">
        <x:v>Global View</x:v>
      </x:c>
      <x:c r="M3" s="454" t="str">
        <x:v>Month</x:v>
      </x:c>
      <x:c r="N3" s="454" t="str">
        <x:v>2026-04</x:v>
      </x:c>
    </x:row>
    <x:row r="4">
      <x:c r="A4" t="str">
        <x:v>A Apanisile|2026-04-01</x:v>
      </x:c>
      <x:c r="B4" s="888" t="n">
        <x:v>46113</x:v>
      </x:c>
      <x:c r="C4" t="str">
        <x:v>A Apanisile</x:v>
      </x:c>
      <x:c r="D4" t="str">
        <x:v>Permanent</x:v>
      </x:c>
      <x:c r="E4" t="str">
        <x:v>Thurrock</x:v>
      </x:c>
      <x:c r="F4" t="str">
        <x:v>Operative Porter</x:v>
      </x:c>
      <x:c r="G4" t="str">
        <x:v>398210</x:v>
      </x:c>
      <x:c r="H4" t="str">
        <x:v>London Metropolitan University</x:v>
      </x:c>
      <x:c r="I4" s="22" t="n">
        <x:v>8.5</x:v>
      </x:c>
      <x:c r="J4" t="str">
        <x:v>Worked</x:v>
      </x:c>
      <x:c r="K4" t="str">
        <x:v>Employee 103160; home branch Thurrock; assigned role Operative Porter | Deployment branch: Thurrock | Actual role: Operative Porter | Jobs: 398210 | Customers: London Metropolitan University | Actual hours: 8.5; source records: 1</x:v>
      </x:c>
      <x:c r="L4" t="str">
        <x:v>Include</x:v>
      </x:c>
      <x:c r="M4" s="454" t="str">
        <x:v>Rows loaded</x:v>
      </x:c>
      <x:c r="N4" s="454" t="n">
        <x:v>3070</x:v>
      </x:c>
    </x:row>
    <x:row r="5">
      <x:c r="A5" t="str">
        <x:v>A Apanisile|2026-04-02</x:v>
      </x:c>
      <x:c r="B5" s="888" t="n">
        <x:v>46114</x:v>
      </x:c>
      <x:c r="C5" t="str">
        <x:v>A Apanisile</x:v>
      </x:c>
      <x:c r="D5" t="str">
        <x:v>Permanent</x:v>
      </x:c>
      <x:c r="E5" t="str">
        <x:v>Thurrock</x:v>
      </x:c>
      <x:c r="F5" t="str">
        <x:v>Operative Porter</x:v>
      </x:c>
      <x:c r="G5" t="str">
        <x:v>401345</x:v>
      </x:c>
      <x:c r="H5" t="str">
        <x:v>Adecco Group</x:v>
      </x:c>
      <x:c r="I5" s="22" t="n">
        <x:v>9</x:v>
      </x:c>
      <x:c r="J5" t="str">
        <x:v>Worked</x:v>
      </x:c>
      <x:c r="K5" t="str">
        <x:v>Employee 103160; home branch Thurrock; assigned role Operative Porter | Deployment branch: Thurrock | Actual role: Operative Skilled | Jobs: 401345 | Customers: Adecco Group | Actual hours: 9.0; source records: 1</x:v>
      </x:c>
      <x:c r="L5" t="str">
        <x:v>Include</x:v>
      </x:c>
      <x:c r="M5"/>
      <x:c r="N5"/>
    </x:row>
    <x:row r="6">
      <x:c r="A6" t="str">
        <x:v>A Apanisile|2026-04-07</x:v>
      </x:c>
      <x:c r="B6" s="888" t="n">
        <x:v>46119</x:v>
      </x:c>
      <x:c r="C6" t="str">
        <x:v>A Apanisile</x:v>
      </x:c>
      <x:c r="D6" t="str">
        <x:v>Permanent</x:v>
      </x:c>
      <x:c r="E6" t="str">
        <x:v>Thurrock</x:v>
      </x:c>
      <x:c r="F6" t="str">
        <x:v>Operative Porter</x:v>
      </x:c>
      <x:c r="G6" t="str">
        <x:v>400996</x:v>
      </x:c>
      <x:c r="H6" t="str">
        <x:v>University of Hertfordshire</x:v>
      </x:c>
      <x:c r="I6" s="22" t="n">
        <x:v>8.5</x:v>
      </x:c>
      <x:c r="J6" t="str">
        <x:v>Worked</x:v>
      </x:c>
      <x:c r="K6" t="str">
        <x:v>Employee 103160; home branch Thurrock; assigned role Operative Porter | Deployment branch: Thurrock | Actual role: Operative Porter | Jobs: 400996 | Customers: University of Hertfordshire | Actual hours: 8.5; source records: 1</x:v>
      </x:c>
      <x:c r="L6" t="str">
        <x:v>Include</x:v>
      </x:c>
      <x:c r="M6"/>
      <x:c r="N6"/>
    </x:row>
    <x:row r="7">
      <x:c r="A7" t="str">
        <x:v>A Apanisile|2026-04-08</x:v>
      </x:c>
      <x:c r="B7" s="888" t="n">
        <x:v>46120</x:v>
      </x:c>
      <x:c r="C7" t="str">
        <x:v>A Apanisile</x:v>
      </x:c>
      <x:c r="D7" t="str">
        <x:v>Permanent</x:v>
      </x:c>
      <x:c r="E7" t="str">
        <x:v>Thurrock</x:v>
      </x:c>
      <x:c r="F7" t="str">
        <x:v>Operative Porter</x:v>
      </x:c>
      <x:c r="G7" t="str">
        <x:v>401351, 396207</x:v>
      </x:c>
      <x:c r="H7" t="str">
        <x:v>JP Morgan Limited; Linklaters LLP</x:v>
      </x:c>
      <x:c r="I7" s="22" t="n">
        <x:v>13</x:v>
      </x:c>
      <x:c r="J7" t="str">
        <x:v>Worked — 2 records</x:v>
      </x:c>
      <x:c r="K7" t="str">
        <x:v>Employee 103160; home branch Thurrock; assigned role Operative Porter | Deployment branch: Thurrock | Actual role: Operative Porter | Jobs: 401351, 396207 | Customers: JP Morgan Limited; Linklaters LLP | Actual hours: 13.0; source records: 2</x:v>
      </x:c>
      <x:c r="L7" t="str">
        <x:v>Include</x:v>
      </x:c>
      <x:c r="M7"/>
      <x:c r="N7"/>
    </x:row>
    <x:row r="8">
      <x:c r="A8" t="str">
        <x:v>A Apanisile|2026-04-10</x:v>
      </x:c>
      <x:c r="B8" s="888" t="n">
        <x:v>46122</x:v>
      </x:c>
      <x:c r="C8" t="str">
        <x:v>A Apanisile</x:v>
      </x:c>
      <x:c r="D8" t="str">
        <x:v>Permanent</x:v>
      </x:c>
      <x:c r="E8" t="str">
        <x:v>Thurrock</x:v>
      </x:c>
      <x:c r="F8" t="str">
        <x:v>Operative Porter</x:v>
      </x:c>
      <x:c r="G8" t="str">
        <x:v>401096</x:v>
      </x:c>
      <x:c r="H8" t="str">
        <x:v>JP Morgan Limited</x:v>
      </x:c>
      <x:c r="I8" s="22" t="n">
        <x:v>8.5</x:v>
      </x:c>
      <x:c r="J8" t="str">
        <x:v>Worked</x:v>
      </x:c>
      <x:c r="K8" t="str">
        <x:v>Employee 103160; home branch Thurrock; assigned role Operative Porter | Deployment branch: Thurrock | Actual role: Operative Porter | Jobs: 401096 | Customers: JP Morgan Limited | Actual hours: 8.5; source records: 1</x:v>
      </x:c>
      <x:c r="L8" t="str">
        <x:v>Include</x:v>
      </x:c>
      <x:c r="M8"/>
      <x:c r="N8"/>
    </x:row>
    <x:row r="9">
      <x:c r="A9" t="str">
        <x:v>A Apanisile|2026-04-11</x:v>
      </x:c>
      <x:c r="B9" s="888" t="n">
        <x:v>46123</x:v>
      </x:c>
      <x:c r="C9" t="str">
        <x:v>A Apanisile</x:v>
      </x:c>
      <x:c r="D9" t="str">
        <x:v>Permanent</x:v>
      </x:c>
      <x:c r="E9" t="str">
        <x:v>Thurrock</x:v>
      </x:c>
      <x:c r="F9" t="str">
        <x:v>Operative Porter</x:v>
      </x:c>
      <x:c r="G9" t="str">
        <x:v>396207</x:v>
      </x:c>
      <x:c r="H9" t="str">
        <x:v>Linklaters LLP</x:v>
      </x:c>
      <x:c r="I9" s="22" t="n">
        <x:v>9.5</x:v>
      </x:c>
      <x:c r="J9" t="str">
        <x:v>Worked</x:v>
      </x:c>
      <x:c r="K9" t="str">
        <x:v>Employee 103160; home branch Thurrock; assigned role Operative Porter | Deployment branch: Thurrock | Actual role: Operative Porter | Jobs: 396207 | Customers: Linklaters LLP | Actual hours: 9.5; source records: 1</x:v>
      </x:c>
      <x:c r="L9" t="str">
        <x:v>Include</x:v>
      </x:c>
      <x:c r="M9"/>
      <x:c r="N9"/>
    </x:row>
    <x:row r="10">
      <x:c r="A10" t="str">
        <x:v>A Apanisile|2026-04-12</x:v>
      </x:c>
      <x:c r="B10" s="888" t="n">
        <x:v>46124</x:v>
      </x:c>
      <x:c r="C10" t="str">
        <x:v>A Apanisile</x:v>
      </x:c>
      <x:c r="D10" t="str">
        <x:v>Permanent</x:v>
      </x:c>
      <x:c r="E10" t="str">
        <x:v>Thurrock</x:v>
      </x:c>
      <x:c r="F10" t="str">
        <x:v>Operative Porter</x:v>
      </x:c>
      <x:c r="G10" t="str">
        <x:v>401096</x:v>
      </x:c>
      <x:c r="H10" t="str">
        <x:v>JP Morgan Limited</x:v>
      </x:c>
      <x:c r="I10" s="22" t="n">
        <x:v>8.5</x:v>
      </x:c>
      <x:c r="J10" t="str">
        <x:v>Worked</x:v>
      </x:c>
      <x:c r="K10" t="str">
        <x:v>Employee 103160; home branch Thurrock; assigned role Operative Porter | Deployment branch: Thurrock | Actual role: Operative Porter | Jobs: 401096 | Customers: JP Morgan Limited | Actual hours: 8.5; source records: 1</x:v>
      </x:c>
      <x:c r="L10" t="str">
        <x:v>Include</x:v>
      </x:c>
      <x:c r="M10"/>
      <x:c r="N10"/>
    </x:row>
    <x:row r="11">
      <x:c r="A11" t="str">
        <x:v>A Apanisile|2026-04-13</x:v>
      </x:c>
      <x:c r="B11" s="888" t="n">
        <x:v>46125</x:v>
      </x:c>
      <x:c r="C11" t="str">
        <x:v>A Apanisile</x:v>
      </x:c>
      <x:c r="D11" t="str">
        <x:v>Permanent</x:v>
      </x:c>
      <x:c r="E11" t="str">
        <x:v>Thurrock</x:v>
      </x:c>
      <x:c r="F11" t="str">
        <x:v>Operative Porter</x:v>
      </x:c>
      <x:c r="G11" t="str">
        <x:v>396207</x:v>
      </x:c>
      <x:c r="H11" t="str">
        <x:v>Linklaters LLP</x:v>
      </x:c>
      <x:c r="I11" s="22" t="n">
        <x:v>8.5</x:v>
      </x:c>
      <x:c r="J11" t="str">
        <x:v>Worked</x:v>
      </x:c>
      <x:c r="K11" t="str">
        <x:v>Employee 103160; home branch Thurrock; assigned role Operative Porter | Deployment branch: Thurrock | Actual role: Operative Porter | Jobs: 396207 | Customers: Linklaters LLP | Actual hours: 8.5; source records: 1</x:v>
      </x:c>
      <x:c r="L11" t="str">
        <x:v>Include</x:v>
      </x:c>
      <x:c r="M11"/>
      <x:c r="N11"/>
    </x:row>
    <x:row r="12">
      <x:c r="A12" t="str">
        <x:v>A Apanisile|2026-04-14</x:v>
      </x:c>
      <x:c r="B12" s="888" t="n">
        <x:v>46126</x:v>
      </x:c>
      <x:c r="C12" t="str">
        <x:v>A Apanisile</x:v>
      </x:c>
      <x:c r="D12" t="str">
        <x:v>Permanent</x:v>
      </x:c>
      <x:c r="E12" t="str">
        <x:v>Thurrock</x:v>
      </x:c>
      <x:c r="F12" t="str">
        <x:v>Operative Porter</x:v>
      </x:c>
      <x:c r="G12" t="str">
        <x:v>400981</x:v>
      </x:c>
      <x:c r="H12" t="str">
        <x:v>Anglian Water</x:v>
      </x:c>
      <x:c r="I12" s="22" t="n">
        <x:v>9</x:v>
      </x:c>
      <x:c r="J12" t="str">
        <x:v>Worked</x:v>
      </x:c>
      <x:c r="K12" t="str">
        <x:v>Employee 103160; home branch Thurrock; assigned role Operative Porter | Deployment branch: Thurrock | Actual role: Operative Porter | Jobs: 400981 | Customers: Anglian Water | Actual hours: 9.0; source records: 1</x:v>
      </x:c>
      <x:c r="L12" t="str">
        <x:v>Include</x:v>
      </x:c>
      <x:c r="M12"/>
      <x:c r="N12"/>
    </x:row>
    <x:row r="13">
      <x:c r="A13" t="str">
        <x:v>A Apanisile|2026-04-16</x:v>
      </x:c>
      <x:c r="B13" s="888" t="n">
        <x:v>46128</x:v>
      </x:c>
      <x:c r="C13" t="str">
        <x:v>A Apanisile</x:v>
      </x:c>
      <x:c r="D13" t="str">
        <x:v>Permanent</x:v>
      </x:c>
      <x:c r="E13" t="str">
        <x:v>Thurrock</x:v>
      </x:c>
      <x:c r="F13" t="str">
        <x:v>Operative Porter</x:v>
      </x:c>
      <x:c r="G13" t="str">
        <x:v>401590</x:v>
      </x:c>
      <x:c r="H13" t="str">
        <x:v>Adecco Group</x:v>
      </x:c>
      <x:c r="I13" s="22" t="n">
        <x:v>8.5</x:v>
      </x:c>
      <x:c r="J13" t="str">
        <x:v>Worked</x:v>
      </x:c>
      <x:c r="K13" t="str">
        <x:v>Employee 103160; home branch Thurrock; assigned role Operative Porter | Deployment branch: Thurrock | Actual role: Operative Porter | Jobs: 401590 | Customers: Adecco Group | Actual hours: 8.5; source records: 1</x:v>
      </x:c>
      <x:c r="L13" t="str">
        <x:v>Include</x:v>
      </x:c>
      <x:c r="M13"/>
      <x:c r="N13"/>
    </x:row>
    <x:row r="14">
      <x:c r="A14" t="str">
        <x:v>A Apanisile|2026-04-17</x:v>
      </x:c>
      <x:c r="B14" s="888" t="n">
        <x:v>46129</x:v>
      </x:c>
      <x:c r="C14" t="str">
        <x:v>A Apanisile</x:v>
      </x:c>
      <x:c r="D14" t="str">
        <x:v>Permanent</x:v>
      </x:c>
      <x:c r="E14" t="str">
        <x:v>Thurrock</x:v>
      </x:c>
      <x:c r="F14" t="str">
        <x:v>Operative Porter</x:v>
      </x:c>
      <x:c r="G14" t="str">
        <x:v>401640, 401587</x:v>
      </x:c>
      <x:c r="H14" t="str">
        <x:v>Bloomberg; Knotel UK Ltd</x:v>
      </x:c>
      <x:c r="I14" s="22" t="n">
        <x:v>15.5</x:v>
      </x:c>
      <x:c r="J14" t="str">
        <x:v>Worked — 2 records</x:v>
      </x:c>
      <x:c r="K14" t="str">
        <x:v>Employee 103160; home branch Thurrock; assigned role Operative Porter | Deployment branch: Thurrock | Actual role: Operative Porter, Operative Skilled | Jobs: 401640, 401587 | Customers: Bloomberg; Knotel UK Ltd | Actual hours: 15.5; source records: 2</x:v>
      </x:c>
      <x:c r="L14" t="str">
        <x:v>Include</x:v>
      </x:c>
      <x:c r="M14"/>
      <x:c r="N14"/>
    </x:row>
    <x:row r="15">
      <x:c r="A15" t="str">
        <x:v>A Apanisile|2026-04-18</x:v>
      </x:c>
      <x:c r="B15" s="888" t="n">
        <x:v>46130</x:v>
      </x:c>
      <x:c r="C15" t="str">
        <x:v>A Apanisile</x:v>
      </x:c>
      <x:c r="D15" t="str">
        <x:v>Permanent</x:v>
      </x:c>
      <x:c r="E15" t="str">
        <x:v>Thurrock</x:v>
      </x:c>
      <x:c r="F15" t="str">
        <x:v>Operative Porter</x:v>
      </x:c>
      <x:c r="G15" t="str">
        <x:v>401640</x:v>
      </x:c>
      <x:c r="H15" t="str">
        <x:v>Bloomberg</x:v>
      </x:c>
      <x:c r="I15" s="22" t="n">
        <x:v>8</x:v>
      </x:c>
      <x:c r="J15" t="str">
        <x:v>Worked</x:v>
      </x:c>
      <x:c r="K15" t="str">
        <x:v>Employee 103160; home branch Thurrock; assigned role Operative Porter | Deployment branch: Thurrock | Actual role: Operative Porter | Jobs: 401640 | Customers: Bloomberg | Actual hours: 8.0; source records: 1</x:v>
      </x:c>
      <x:c r="L15" t="str">
        <x:v>Include</x:v>
      </x:c>
      <x:c r="M15"/>
      <x:c r="N15"/>
    </x:row>
    <x:row r="16">
      <x:c r="A16" t="str">
        <x:v>A Apanisile|2026-04-19</x:v>
      </x:c>
      <x:c r="B16" s="888" t="n">
        <x:v>46131</x:v>
      </x:c>
      <x:c r="C16" t="str">
        <x:v>A Apanisile</x:v>
      </x:c>
      <x:c r="D16" t="str">
        <x:v>Permanent</x:v>
      </x:c>
      <x:c r="E16" t="str">
        <x:v>Thurrock</x:v>
      </x:c>
      <x:c r="F16" t="str">
        <x:v>Operative Porter</x:v>
      </x:c>
      <x:c r="G16" t="str">
        <x:v>401640</x:v>
      </x:c>
      <x:c r="H16" t="str">
        <x:v>Bloomberg</x:v>
      </x:c>
      <x:c r="I16" s="22" t="n">
        <x:v>8.5</x:v>
      </x:c>
      <x:c r="J16" t="str">
        <x:v>Worked</x:v>
      </x:c>
      <x:c r="K16" t="str">
        <x:v>Employee 103160; home branch Thurrock; assigned role Operative Porter | Deployment branch: Thurrock | Actual role: Operative Porter | Jobs: 401640 | Customers: Bloomberg | Actual hours: 8.5; source records: 1</x:v>
      </x:c>
      <x:c r="L16" t="str">
        <x:v>Include</x:v>
      </x:c>
      <x:c r="M16"/>
      <x:c r="N16"/>
    </x:row>
    <x:row r="17">
      <x:c r="A17" t="str">
        <x:v>A Apanisile|2026-04-20</x:v>
      </x:c>
      <x:c r="B17" s="888" t="n">
        <x:v>46132</x:v>
      </x:c>
      <x:c r="C17" t="str">
        <x:v>A Apanisile</x:v>
      </x:c>
      <x:c r="D17" t="str">
        <x:v>Permanent</x:v>
      </x:c>
      <x:c r="E17" t="str">
        <x:v>Thurrock</x:v>
      </x:c>
      <x:c r="F17" t="str">
        <x:v>Operative Porter</x:v>
      </x:c>
      <x:c r="G17" t="str">
        <x:v>401640</x:v>
      </x:c>
      <x:c r="H17" t="str">
        <x:v>Bloomberg</x:v>
      </x:c>
      <x:c r="I17" s="22" t="n">
        <x:v>8.5</x:v>
      </x:c>
      <x:c r="J17" t="str">
        <x:v>Worked</x:v>
      </x:c>
      <x:c r="K17" t="str">
        <x:v>Employee 103160; home branch Thurrock; assigned role Operative Porter | Deployment branch: Thurrock | Actual role: Operative Skilled | Jobs: 401640 | Customers: Bloomberg | Actual hours: 8.5; source records: 1</x:v>
      </x:c>
      <x:c r="L17" t="str">
        <x:v>Include</x:v>
      </x:c>
      <x:c r="M17"/>
      <x:c r="N17"/>
    </x:row>
    <x:row r="18">
      <x:c r="A18" t="str">
        <x:v>A Apanisile|2026-04-22</x:v>
      </x:c>
      <x:c r="B18" s="888" t="n">
        <x:v>46134</x:v>
      </x:c>
      <x:c r="C18" t="str">
        <x:v>A Apanisile</x:v>
      </x:c>
      <x:c r="D18" t="str">
        <x:v>Permanent</x:v>
      </x:c>
      <x:c r="E18" t="str">
        <x:v>Thurrock</x:v>
      </x:c>
      <x:c r="F18" t="str">
        <x:v>Operative Porter</x:v>
      </x:c>
      <x:c r="G18" t="str">
        <x:v>396207</x:v>
      </x:c>
      <x:c r="H18" t="str">
        <x:v>Linklaters LLP</x:v>
      </x:c>
      <x:c r="I18" s="22" t="n">
        <x:v>9.5</x:v>
      </x:c>
      <x:c r="J18" t="str">
        <x:v>Worked</x:v>
      </x:c>
      <x:c r="K18" t="str">
        <x:v>Employee 103160; home branch Thurrock; assigned role Operative Porter | Deployment branch: Thurrock | Actual role: Operative Porter | Jobs: 396207 | Customers: Linklaters LLP | Actual hours: 9.5; source records: 1</x:v>
      </x:c>
      <x:c r="L18" t="str">
        <x:v>Include</x:v>
      </x:c>
      <x:c r="M18"/>
      <x:c r="N18"/>
    </x:row>
    <x:row r="19">
      <x:c r="A19" t="str">
        <x:v>A Apanisile|2026-04-23</x:v>
      </x:c>
      <x:c r="B19" s="888" t="n">
        <x:v>46135</x:v>
      </x:c>
      <x:c r="C19" t="str">
        <x:v>A Apanisile</x:v>
      </x:c>
      <x:c r="D19" t="str">
        <x:v>Permanent</x:v>
      </x:c>
      <x:c r="E19" t="str">
        <x:v>Thurrock</x:v>
      </x:c>
      <x:c r="F19" t="str">
        <x:v>Operative Porter</x:v>
      </x:c>
      <x:c r="G19" t="str">
        <x:v>401642</x:v>
      </x:c>
      <x:c r="H19" t="str">
        <x:v>Cambridge University Hospitals / Addenbrookes</x:v>
      </x:c>
      <x:c r="I19" s="22" t="n">
        <x:v>9.5</x:v>
      </x:c>
      <x:c r="J19" t="str">
        <x:v>Worked</x:v>
      </x:c>
      <x:c r="K19" t="str">
        <x:v>Employee 103160; home branch Thurrock; assigned role Operative Porter | Deployment branch: Thurrock | Actual role: Operative Porter | Jobs: 401642 | Customers: Cambridge University Hospitals / Addenbrookes | Actual hours: 9.5; source records: 1</x:v>
      </x:c>
      <x:c r="L19" t="str">
        <x:v>Include</x:v>
      </x:c>
      <x:c r="M19"/>
      <x:c r="N19"/>
    </x:row>
    <x:row r="20">
      <x:c r="A20" t="str">
        <x:v>A Apanisile|2026-04-24</x:v>
      </x:c>
      <x:c r="B20" s="888" t="n">
        <x:v>46136</x:v>
      </x:c>
      <x:c r="C20" t="str">
        <x:v>A Apanisile</x:v>
      </x:c>
      <x:c r="D20" t="str">
        <x:v>Permanent</x:v>
      </x:c>
      <x:c r="E20" t="str">
        <x:v>Thurrock</x:v>
      </x:c>
      <x:c r="F20" t="str">
        <x:v>Operative Porter</x:v>
      </x:c>
      <x:c r="G20" t="str">
        <x:v>401753</x:v>
      </x:c>
      <x:c r="H20" t="str">
        <x:v>Bank of America Merrill Lynch</x:v>
      </x:c>
      <x:c r="I20" s="22" t="n">
        <x:v>5.5</x:v>
      </x:c>
      <x:c r="J20" t="str">
        <x:v>Worked</x:v>
      </x:c>
      <x:c r="K20" t="str">
        <x:v>Employee 103160; home branch Thurrock; assigned role Operative Porter | Deployment branch: Thurrock | Actual role: Operative Porter | Jobs: 401753 | Customers: Bank of America Merrill Lynch | Actual hours: 5.5; source records: 1</x:v>
      </x:c>
      <x:c r="L20" t="str">
        <x:v>Include</x:v>
      </x:c>
      <x:c r="M20"/>
      <x:c r="N20"/>
    </x:row>
    <x:row r="21">
      <x:c r="A21" t="str">
        <x:v>A Apanisile|2026-04-25</x:v>
      </x:c>
      <x:c r="B21" s="888" t="n">
        <x:v>46137</x:v>
      </x:c>
      <x:c r="C21" t="str">
        <x:v>A Apanisile</x:v>
      </x:c>
      <x:c r="D21" t="str">
        <x:v>Permanent</x:v>
      </x:c>
      <x:c r="E21" t="str">
        <x:v>Thurrock</x:v>
      </x:c>
      <x:c r="F21" t="str">
        <x:v>Operative Porter</x:v>
      </x:c>
      <x:c r="G21" t="str">
        <x:v>401674</x:v>
      </x:c>
      <x:c r="H21" t="str">
        <x:v>Bank Of America</x:v>
      </x:c>
      <x:c r="I21" s="22" t="n">
        <x:v>5.5</x:v>
      </x:c>
      <x:c r="J21" t="str">
        <x:v>Worked</x:v>
      </x:c>
      <x:c r="K21" t="str">
        <x:v>Employee 103160; home branch Thurrock; assigned role Operative Porter | Deployment branch: Thurrock | Actual role: Operative Porter | Jobs: 401674 | Customers: Bank Of America | Actual hours: 5.5; source records: 1</x:v>
      </x:c>
      <x:c r="L21" t="str">
        <x:v>Include</x:v>
      </x:c>
      <x:c r="M21"/>
      <x:c r="N21"/>
    </x:row>
    <x:row r="22">
      <x:c r="A22" t="str">
        <x:v>A Apanisile|2026-04-26</x:v>
      </x:c>
      <x:c r="B22" s="888" t="n">
        <x:v>46138</x:v>
      </x:c>
      <x:c r="C22" t="str">
        <x:v>A Apanisile</x:v>
      </x:c>
      <x:c r="D22" t="str">
        <x:v>Permanent</x:v>
      </x:c>
      <x:c r="E22" t="str">
        <x:v>Thurrock</x:v>
      </x:c>
      <x:c r="F22" t="str">
        <x:v>Operative Porter</x:v>
      </x:c>
      <x:c r="G22" t="str">
        <x:v>401753</x:v>
      </x:c>
      <x:c r="H22" t="str">
        <x:v>Bank of America Merrill Lynch</x:v>
      </x:c>
      <x:c r="I22" s="22" t="n">
        <x:v>8.5</x:v>
      </x:c>
      <x:c r="J22" t="str">
        <x:v>Worked</x:v>
      </x:c>
      <x:c r="K22" t="str">
        <x:v>Employee 103160; home branch Thurrock; assigned role Operative Porter | Deployment branch: Thurrock | Actual role: Operative Porter | Jobs: 401753 | Customers: Bank of America Merrill Lynch | Actual hours: 8.5; source records: 1</x:v>
      </x:c>
      <x:c r="L22" t="str">
        <x:v>Include</x:v>
      </x:c>
      <x:c r="M22"/>
      <x:c r="N22"/>
    </x:row>
    <x:row r="23">
      <x:c r="A23" t="str">
        <x:v>A Apanisile|2026-04-27</x:v>
      </x:c>
      <x:c r="B23" s="888" t="n">
        <x:v>46139</x:v>
      </x:c>
      <x:c r="C23" t="str">
        <x:v>A Apanisile</x:v>
      </x:c>
      <x:c r="D23" t="str">
        <x:v>Permanent</x:v>
      </x:c>
      <x:c r="E23" t="str">
        <x:v>Thurrock</x:v>
      </x:c>
      <x:c r="F23" t="str">
        <x:v>Operative Porter</x:v>
      </x:c>
      <x:c r="G23" t="str">
        <x:v>400559</x:v>
      </x:c>
      <x:c r="H23" t="str">
        <x:v>Southwark Youth Offending Service</x:v>
      </x:c>
      <x:c r="I23" s="22" t="n">
        <x:v>6</x:v>
      </x:c>
      <x:c r="J23" t="str">
        <x:v>Worked</x:v>
      </x:c>
      <x:c r="K23" t="str">
        <x:v>Employee 103160; home branch Thurrock; assigned role Operative Porter | Deployment branch: Thurrock | Actual role: Operative Porter | Jobs: 400559 | Customers: Southwark Youth Offending Service | Actual hours: 6.0; source records: 1</x:v>
      </x:c>
      <x:c r="L23" t="str">
        <x:v>Include</x:v>
      </x:c>
      <x:c r="M23"/>
      <x:c r="N23"/>
    </x:row>
    <x:row r="24">
      <x:c r="A24" t="str">
        <x:v>A Apanisile|2026-04-28</x:v>
      </x:c>
      <x:c r="B24" s="888" t="n">
        <x:v>46140</x:v>
      </x:c>
      <x:c r="C24" t="str">
        <x:v>A Apanisile</x:v>
      </x:c>
      <x:c r="D24" t="str">
        <x:v>Permanent</x:v>
      </x:c>
      <x:c r="E24" t="str">
        <x:v>Thurrock</x:v>
      </x:c>
      <x:c r="F24" t="str">
        <x:v>Operative Porter</x:v>
      </x:c>
      <x:c r="G24" t="str">
        <x:v>396207</x:v>
      </x:c>
      <x:c r="H24" t="str">
        <x:v>Linklaters LLP</x:v>
      </x:c>
      <x:c r="I24" s="22" t="n">
        <x:v>9.5</x:v>
      </x:c>
      <x:c r="J24" t="str">
        <x:v>Worked</x:v>
      </x:c>
      <x:c r="K24" t="str">
        <x:v>Employee 103160; home branch Thurrock; assigned role Operative Porter | Deployment branch: Thurrock | Actual role: Operative Porter | Jobs: 396207 | Customers: Linklaters LLP | Actual hours: 9.5; source records: 1</x:v>
      </x:c>
      <x:c r="L24" t="str">
        <x:v>Include</x:v>
      </x:c>
      <x:c r="M24"/>
      <x:c r="N24"/>
    </x:row>
    <x:row r="25">
      <x:c r="A25" t="str">
        <x:v>A Apanisile|2026-04-29</x:v>
      </x:c>
      <x:c r="B25" s="888" t="n">
        <x:v>46141</x:v>
      </x:c>
      <x:c r="C25" t="str">
        <x:v>A Apanisile</x:v>
      </x:c>
      <x:c r="D25" t="str">
        <x:v>Permanent</x:v>
      </x:c>
      <x:c r="E25" t="str">
        <x:v>Thurrock</x:v>
      </x:c>
      <x:c r="F25" t="str">
        <x:v>Operative Porter</x:v>
      </x:c>
      <x:c r="G25" t="str">
        <x:v>401528</x:v>
      </x:c>
      <x:c r="H25" t="str">
        <x:v>Societe Generale</x:v>
      </x:c>
      <x:c r="I25" s="22" t="n">
        <x:v>8</x:v>
      </x:c>
      <x:c r="J25" t="str">
        <x:v>Worked</x:v>
      </x:c>
      <x:c r="K25" t="str">
        <x:v>Employee 103160; home branch Thurrock; assigned role Operative Porter | Deployment branch: Thurrock | Actual role: Operative Skilled | Jobs: 401528 | Customers: Societe Generale | Actual hours: 8.0; source records: 1</x:v>
      </x:c>
      <x:c r="L25" t="str">
        <x:v>Include</x:v>
      </x:c>
      <x:c r="M25"/>
      <x:c r="N25"/>
    </x:row>
    <x:row r="26">
      <x:c r="A26" t="str">
        <x:v>A Apanisile|2026-04-30</x:v>
      </x:c>
      <x:c r="B26" s="888" t="n">
        <x:v>46142</x:v>
      </x:c>
      <x:c r="C26" t="str">
        <x:v>A Apanisile</x:v>
      </x:c>
      <x:c r="D26" t="str">
        <x:v>Permanent</x:v>
      </x:c>
      <x:c r="E26" t="str">
        <x:v>Thurrock</x:v>
      </x:c>
      <x:c r="F26" t="str">
        <x:v>Operative Porter</x:v>
      </x:c>
      <x:c r="G26" t="str">
        <x:v>399451I</x:v>
      </x:c>
      <x:c r="H26" t="str">
        <x:v>Royal Borough of Kensington and Chelsea</x:v>
      </x:c>
      <x:c r="I26" s="22" t="n">
        <x:v>10</x:v>
      </x:c>
      <x:c r="J26" t="str">
        <x:v>Worked</x:v>
      </x:c>
      <x:c r="K26" t="str">
        <x:v>Employee 103160; home branch Thurrock; assigned role Operative Porter | Deployment branch: Croydon | Actual role: Operative Porter | Jobs: 399451I | Customers: Royal Borough of Kensington and Chelsea | Actual hours: 10.0; source records: 1</x:v>
      </x:c>
      <x:c r="L26" t="str">
        <x:v>Include</x:v>
      </x:c>
      <x:c r="M26"/>
      <x:c r="N26"/>
    </x:row>
    <x:row r="27">
      <x:c r="A27" t="str">
        <x:v>A Barladeanu|2026-04-01</x:v>
      </x:c>
      <x:c r="B27" s="888" t="n">
        <x:v>46113</x:v>
      </x:c>
      <x:c r="C27" t="str">
        <x:v>A Barladeanu</x:v>
      </x:c>
      <x:c r="D27" t="str">
        <x:v>Permanent</x:v>
      </x:c>
      <x:c r="E27" t="str">
        <x:v>Thurrock</x:v>
      </x:c>
      <x:c r="F27" t="str">
        <x:v>Operative Porter</x:v>
      </x:c>
      <x:c r="G27" t="str">
        <x:v>396776</x:v>
      </x:c>
      <x:c r="H27" t="str">
        <x:v>Olupemi/Mr Olufunmilayo</x:v>
      </x:c>
      <x:c r="I27" s="22" t="n">
        <x:v>8</x:v>
      </x:c>
      <x:c r="J27" t="str">
        <x:v>Worked</x:v>
      </x:c>
      <x:c r="K27" t="str">
        <x:v>Employee 1521; home branch Thurrock; assigned role Operative Porter | Deployment branch: Thurrock | Actual role: Operative Skilled | Jobs: 396776 | Customers: Olupemi/Mr Olufunmilayo | Actual hours: 8.0; source records: 1</x:v>
      </x:c>
      <x:c r="L27" t="str">
        <x:v>Include</x:v>
      </x:c>
      <x:c r="M27"/>
      <x:c r="N27"/>
    </x:row>
    <x:row r="28">
      <x:c r="A28" t="str">
        <x:v>A Barladeanu|2026-04-02</x:v>
      </x:c>
      <x:c r="B28" s="888" t="n">
        <x:v>46114</x:v>
      </x:c>
      <x:c r="C28" t="str">
        <x:v>A Barladeanu</x:v>
      </x:c>
      <x:c r="D28" t="str">
        <x:v>Permanent</x:v>
      </x:c>
      <x:c r="E28" t="str">
        <x:v>Thurrock</x:v>
      </x:c>
      <x:c r="F28" t="str">
        <x:v>Operative Porter</x:v>
      </x:c>
      <x:c r="G28" t="str">
        <x:v>398291</x:v>
      </x:c>
      <x:c r="H28" t="str">
        <x:v>Gomes/Miguel</x:v>
      </x:c>
      <x:c r="I28" s="22" t="n">
        <x:v>9</x:v>
      </x:c>
      <x:c r="J28" t="str">
        <x:v>Worked</x:v>
      </x:c>
      <x:c r="K28" t="str">
        <x:v>Employee 1521; home branch Thurrock; assigned role Operative Porter | Deployment branch: Thurrock | Actual role: Operative Skilled | Jobs: 398291 | Customers: Gomes/Miguel | Actual hours: 9.0; source records: 1</x:v>
      </x:c>
      <x:c r="L28" t="str">
        <x:v>Include</x:v>
      </x:c>
      <x:c r="M28"/>
      <x:c r="N28"/>
    </x:row>
    <x:row r="29">
      <x:c r="A29" t="str">
        <x:v>A Barladeanu|2026-04-07</x:v>
      </x:c>
      <x:c r="B29" s="888" t="n">
        <x:v>46119</x:v>
      </x:c>
      <x:c r="C29" t="str">
        <x:v>A Barladeanu</x:v>
      </x:c>
      <x:c r="D29" t="str">
        <x:v>Permanent</x:v>
      </x:c>
      <x:c r="E29" t="str">
        <x:v>Thurrock</x:v>
      </x:c>
      <x:c r="F29" t="str">
        <x:v>Operative Porter</x:v>
      </x:c>
      <x:c r="G29" t="str">
        <x:v>400855A, 401395</x:v>
      </x:c>
      <x:c r="H29" t="str">
        <x:v>Harrow Green Thurrock M/W use only; Osita/Evelyn</x:v>
      </x:c>
      <x:c r="I29" s="22" t="n">
        <x:v>9</x:v>
      </x:c>
      <x:c r="J29" t="str">
        <x:v>Worked — 2 records</x:v>
      </x:c>
      <x:c r="K29" t="str">
        <x:v>Employee 1521; home branch Thurrock; assigned role Operative Porter | Deployment branch: Thurrock | Actual role: Operative Porter, Operative Skilled | Jobs: 400855A, 401395 | Customers: Harrow Green Thurrock M/W use only; Osita/Evelyn | Actual hours: 9.0; source records: 2</x:v>
      </x:c>
      <x:c r="L29" t="str">
        <x:v>Include</x:v>
      </x:c>
      <x:c r="M29"/>
      <x:c r="N29"/>
    </x:row>
    <x:row r="30">
      <x:c r="A30" t="str">
        <x:v>A Barladeanu|2026-04-08</x:v>
      </x:c>
      <x:c r="B30" s="888" t="n">
        <x:v>46120</x:v>
      </x:c>
      <x:c r="C30" t="str">
        <x:v>A Barladeanu</x:v>
      </x:c>
      <x:c r="D30" t="str">
        <x:v>Permanent</x:v>
      </x:c>
      <x:c r="E30" t="str">
        <x:v>Thurrock</x:v>
      </x:c>
      <x:c r="F30" t="str">
        <x:v>Operative Porter</x:v>
      </x:c>
      <x:c r="G30" t="str">
        <x:v>398210B</x:v>
      </x:c>
      <x:c r="H30" t="str">
        <x:v>London Metropolitan University</x:v>
      </x:c>
      <x:c r="I30" s="22" t="n">
        <x:v>8.5</x:v>
      </x:c>
      <x:c r="J30" t="str">
        <x:v>Worked</x:v>
      </x:c>
      <x:c r="K30" t="str">
        <x:v>Employee 1521; home branch Thurrock; assigned role Operative Porter | Deployment branch: Thurrock | Actual role: Operative Skilled | Jobs: 398210B | Customers: London Metropolitan University | Actual hours: 8.5; source records: 1</x:v>
      </x:c>
      <x:c r="L30" t="str">
        <x:v>Include</x:v>
      </x:c>
      <x:c r="M30"/>
      <x:c r="N30"/>
    </x:row>
    <x:row r="31">
      <x:c r="A31" t="str">
        <x:v>A Barladeanu|2026-04-09</x:v>
      </x:c>
      <x:c r="B31" s="888" t="n">
        <x:v>46121</x:v>
      </x:c>
      <x:c r="C31" t="str">
        <x:v>A Barladeanu</x:v>
      </x:c>
      <x:c r="D31" t="str">
        <x:v>Permanent</x:v>
      </x:c>
      <x:c r="E31" t="str">
        <x:v>Thurrock</x:v>
      </x:c>
      <x:c r="F31" t="str">
        <x:v>Operative Porter</x:v>
      </x:c>
      <x:c r="G31" t="str">
        <x:v>401372, 396970A, 393829A, 395759A</x:v>
      </x:c>
      <x:c r="H31" t="str">
        <x:v>Coore/Mr Colin Jeffery; Maria Lambert; Paige Tiffin/Miss; Success Emmanuel/Ms</x:v>
      </x:c>
      <x:c r="I31" s="22" t="n">
        <x:v>8.5</x:v>
      </x:c>
      <x:c r="J31" t="str">
        <x:v>Worked — 4 records</x:v>
      </x:c>
      <x:c r="K31" t="str">
        <x:v>Employee 1521; home branch Thurrock; assigned role Operative Porter | Deployment branch: Thurrock | Actual role: Operative Skilled | Jobs: 401372, 396970A, 393829A, 395759A | Customers: Coore/Mr Colin Jeffery; Maria Lambert; Paige Tiffin/Miss; Success Emmanuel/Ms | Actual hours: 8.5; source records: 4</x:v>
      </x:c>
      <x:c r="L31" t="str">
        <x:v>Include</x:v>
      </x:c>
      <x:c r="M31"/>
      <x:c r="N31"/>
    </x:row>
    <x:row r="32">
      <x:c r="A32" t="str">
        <x:v>A Barladeanu|2026-04-10</x:v>
      </x:c>
      <x:c r="B32" s="888" t="n">
        <x:v>46122</x:v>
      </x:c>
      <x:c r="C32" t="str">
        <x:v>A Barladeanu</x:v>
      </x:c>
      <x:c r="D32" t="str">
        <x:v>Permanent</x:v>
      </x:c>
      <x:c r="E32" t="str">
        <x:v>Thurrock</x:v>
      </x:c>
      <x:c r="F32" t="str">
        <x:v>Operative Porter</x:v>
      </x:c>
      <x:c r="G32" t="str">
        <x:v>401196</x:v>
      </x:c>
      <x:c r="H32" t="str">
        <x:v>Maria Koroma/Maria</x:v>
      </x:c>
      <x:c r="I32" s="22" t="n">
        <x:v>8</x:v>
      </x:c>
      <x:c r="J32" t="str">
        <x:v>Worked</x:v>
      </x:c>
      <x:c r="K32" t="str">
        <x:v>Employee 1521; home branch Thurrock; assigned role Operative Porter | Deployment branch: Thurrock | Actual role: Operative Skilled | Jobs: 401196 | Customers: Maria Koroma/Maria | Actual hours: 8.0; source records: 1</x:v>
      </x:c>
      <x:c r="L32" t="str">
        <x:v>Include</x:v>
      </x:c>
      <x:c r="M32"/>
      <x:c r="N32"/>
    </x:row>
    <x:row r="33">
      <x:c r="A33" t="str">
        <x:v>A Barladeanu|2026-04-11</x:v>
      </x:c>
      <x:c r="B33" s="888" t="n">
        <x:v>46123</x:v>
      </x:c>
      <x:c r="C33" t="str">
        <x:v>A Barladeanu</x:v>
      </x:c>
      <x:c r="D33" t="str">
        <x:v>Permanent</x:v>
      </x:c>
      <x:c r="E33" t="str">
        <x:v>Thurrock</x:v>
      </x:c>
      <x:c r="F33" t="str">
        <x:v>Operative Porter</x:v>
      </x:c>
      <x:c r="G33" t="str">
        <x:v>401520</x:v>
      </x:c>
      <x:c r="H33" t="str">
        <x:v>BNP Paribas Limited</x:v>
      </x:c>
      <x:c r="I33" s="22" t="n">
        <x:v>9.5</x:v>
      </x:c>
      <x:c r="J33" t="str">
        <x:v>Worked</x:v>
      </x:c>
      <x:c r="K33" t="str">
        <x:v>Employee 1521; home branch Thurrock; assigned role Operative Porter | Deployment branch: Thurrock | Actual role: Operative Skilled | Jobs: 401520 | Customers: BNP Paribas Limited | Actual hours: 9.5; source records: 1</x:v>
      </x:c>
      <x:c r="L33" t="str">
        <x:v>Include</x:v>
      </x:c>
      <x:c r="M33"/>
      <x:c r="N33"/>
    </x:row>
    <x:row r="34">
      <x:c r="A34" t="str">
        <x:v>A Barladeanu|2026-04-13</x:v>
      </x:c>
      <x:c r="B34" s="888" t="n">
        <x:v>46125</x:v>
      </x:c>
      <x:c r="C34" t="str">
        <x:v>A Barladeanu</x:v>
      </x:c>
      <x:c r="D34" t="str">
        <x:v>Permanent</x:v>
      </x:c>
      <x:c r="E34" t="str">
        <x:v>Thurrock</x:v>
      </x:c>
      <x:c r="F34" t="str">
        <x:v>Operative Porter</x:v>
      </x:c>
      <x:c r="G34" t="str">
        <x:v>400926</x:v>
      </x:c>
      <x:c r="H34" t="str">
        <x:v>Geele/Mr Gibreel Abdi</x:v>
      </x:c>
      <x:c r="I34" s="22" t="n">
        <x:v>9.5</x:v>
      </x:c>
      <x:c r="J34" t="str">
        <x:v>Worked</x:v>
      </x:c>
      <x:c r="K34" t="str">
        <x:v>Employee 1521; home branch Thurrock; assigned role Operative Porter | Deployment branch: Thurrock | Actual role: Operative Skilled | Jobs: 400926 | Customers: Geele/Mr Gibreel Abdi | Actual hours: 9.5; source records: 1</x:v>
      </x:c>
      <x:c r="L34" t="str">
        <x:v>Include</x:v>
      </x:c>
      <x:c r="M34"/>
      <x:c r="N34"/>
    </x:row>
    <x:row r="35">
      <x:c r="A35" t="str">
        <x:v>A Barladeanu|2026-04-14</x:v>
      </x:c>
      <x:c r="B35" s="888" t="n">
        <x:v>46126</x:v>
      </x:c>
      <x:c r="C35" t="str">
        <x:v>A Barladeanu</x:v>
      </x:c>
      <x:c r="D35" t="str">
        <x:v>Permanent</x:v>
      </x:c>
      <x:c r="E35" t="str">
        <x:v>Thurrock</x:v>
      </x:c>
      <x:c r="F35" t="str">
        <x:v>Operative Porter</x:v>
      </x:c>
      <x:c r="G35" t="str">
        <x:v>401596, 401595</x:v>
      </x:c>
      <x:c r="H35" t="str">
        <x:v>Acherki/Mr Mnouer; Von Weise/Robyn</x:v>
      </x:c>
      <x:c r="I35" s="22" t="n">
        <x:v>3</x:v>
      </x:c>
      <x:c r="J35" t="str">
        <x:v>Worked — 2 records</x:v>
      </x:c>
      <x:c r="K35" t="str">
        <x:v>Employee 1521; home branch Thurrock; assigned role Operative Porter | Deployment branch: Thurrock | Actual role: Operative Skilled | Jobs: 401596, 401595 | Customers: Acherki/Mr Mnouer; Von Weise/Robyn | Actual hours: 3.0; source records: 2</x:v>
      </x:c>
      <x:c r="L35" t="str">
        <x:v>Include</x:v>
      </x:c>
      <x:c r="M35"/>
      <x:c r="N35"/>
    </x:row>
    <x:row r="36">
      <x:c r="A36" t="str">
        <x:v>A Barladeanu|2026-04-15</x:v>
      </x:c>
      <x:c r="B36" s="888" t="n">
        <x:v>46127</x:v>
      </x:c>
      <x:c r="C36" t="str">
        <x:v>A Barladeanu</x:v>
      </x:c>
      <x:c r="D36" t="str">
        <x:v>Permanent</x:v>
      </x:c>
      <x:c r="E36" t="str">
        <x:v>Thurrock</x:v>
      </x:c>
      <x:c r="F36" t="str">
        <x:v>Operative Porter</x:v>
      </x:c>
      <x:c r="G36" t="str">
        <x:v>400471A</x:v>
      </x:c>
      <x:c r="H36" t="str">
        <x:v>Hammersmith &amp; Fulham Borough Council</x:v>
      </x:c>
      <x:c r="I36" s="22" t="n">
        <x:v>8</x:v>
      </x:c>
      <x:c r="J36" t="str">
        <x:v>Worked</x:v>
      </x:c>
      <x:c r="K36" t="str">
        <x:v>Employee 1521; home branch Thurrock; assigned role Operative Porter | Deployment branch: Croydon | Actual role: Operative Skilled | Jobs: 400471A | Customers: Hammersmith &amp; Fulham Borough Council | Actual hours: 8.0; source records: 1</x:v>
      </x:c>
      <x:c r="L36" t="str">
        <x:v>Include</x:v>
      </x:c>
      <x:c r="M36"/>
      <x:c r="N36"/>
    </x:row>
    <x:row r="37">
      <x:c r="A37" t="str">
        <x:v>A Barladeanu|2026-04-16</x:v>
      </x:c>
      <x:c r="B37" s="888" t="n">
        <x:v>46128</x:v>
      </x:c>
      <x:c r="C37" t="str">
        <x:v>A Barladeanu</x:v>
      </x:c>
      <x:c r="D37" t="str">
        <x:v>Permanent</x:v>
      </x:c>
      <x:c r="E37" t="str">
        <x:v>Thurrock</x:v>
      </x:c>
      <x:c r="F37" t="str">
        <x:v>Operative Porter</x:v>
      </x:c>
      <x:c r="G37" t="str">
        <x:v>398297</x:v>
      </x:c>
      <x:c r="H37" t="str">
        <x:v>Dove/Mr Twene</x:v>
      </x:c>
      <x:c r="I37" s="22" t="n">
        <x:v>8</x:v>
      </x:c>
      <x:c r="J37" t="str">
        <x:v>Worked</x:v>
      </x:c>
      <x:c r="K37" t="str">
        <x:v>Employee 1521; home branch Thurrock; assigned role Operative Porter | Deployment branch: Thurrock | Actual role: Operative Skilled | Jobs: 398297 | Customers: Dove/Mr Twene | Actual hours: 8.0; source records: 1</x:v>
      </x:c>
      <x:c r="L37" t="str">
        <x:v>Include</x:v>
      </x:c>
      <x:c r="M37"/>
      <x:c r="N37"/>
    </x:row>
    <x:row r="38">
      <x:c r="A38" t="str">
        <x:v>A Barladeanu|2026-04-17</x:v>
      </x:c>
      <x:c r="B38" s="888" t="n">
        <x:v>46129</x:v>
      </x:c>
      <x:c r="C38" t="str">
        <x:v>A Barladeanu</x:v>
      </x:c>
      <x:c r="D38" t="str">
        <x:v>Permanent</x:v>
      </x:c>
      <x:c r="E38" t="str">
        <x:v>Thurrock</x:v>
      </x:c>
      <x:c r="F38" t="str">
        <x:v>Operative Porter</x:v>
      </x:c>
      <x:c r="G38" t="str">
        <x:v>401520, 397038</x:v>
      </x:c>
      <x:c r="H38" t="str">
        <x:v>BNP Paribas Limited; Sarah During</x:v>
      </x:c>
      <x:c r="I38" s="22" t="n">
        <x:v>16</x:v>
      </x:c>
      <x:c r="J38" t="str">
        <x:v>Worked — 2 records</x:v>
      </x:c>
      <x:c r="K38" t="str">
        <x:v>Employee 1521; home branch Thurrock; assigned role Operative Porter | Deployment branch: Thurrock | Actual role: Operative Porter, Operative Skilled | Jobs: 401520, 397038 | Customers: BNP Paribas Limited; Sarah During | Actual hours: 16.0; source records: 2</x:v>
      </x:c>
      <x:c r="L38" t="str">
        <x:v>Include</x:v>
      </x:c>
      <x:c r="M38"/>
      <x:c r="N38"/>
    </x:row>
    <x:row r="39">
      <x:c r="A39" t="str">
        <x:v>A Barladeanu|2026-04-18</x:v>
      </x:c>
      <x:c r="B39" s="888" t="n">
        <x:v>46130</x:v>
      </x:c>
      <x:c r="C39" t="str">
        <x:v>A Barladeanu</x:v>
      </x:c>
      <x:c r="D39" t="str">
        <x:v>Permanent</x:v>
      </x:c>
      <x:c r="E39" t="str">
        <x:v>Thurrock</x:v>
      </x:c>
      <x:c r="F39" t="str">
        <x:v>Operative Porter</x:v>
      </x:c>
      <x:c r="G39" t="str">
        <x:v>401520</x:v>
      </x:c>
      <x:c r="H39" t="str">
        <x:v>BNP Paribas Limited</x:v>
      </x:c>
      <x:c r="I39" s="22" t="n">
        <x:v>8.5</x:v>
      </x:c>
      <x:c r="J39" t="str">
        <x:v>Worked</x:v>
      </x:c>
      <x:c r="K39" t="str">
        <x:v>Employee 1521; home branch Thurrock; assigned role Operative Porter | Deployment branch: Thurrock | Actual role: Operative Porter | Jobs: 401520 | Customers: BNP Paribas Limited | Actual hours: 8.5; source records: 1</x:v>
      </x:c>
      <x:c r="L39" t="str">
        <x:v>Include</x:v>
      </x:c>
      <x:c r="M39"/>
      <x:c r="N39"/>
    </x:row>
    <x:row r="40">
      <x:c r="A40" t="str">
        <x:v>A Barladeanu|2026-04-19</x:v>
      </x:c>
      <x:c r="B40" s="888" t="n">
        <x:v>46131</x:v>
      </x:c>
      <x:c r="C40" t="str">
        <x:v>A Barladeanu</x:v>
      </x:c>
      <x:c r="D40" t="str">
        <x:v>Permanent</x:v>
      </x:c>
      <x:c r="E40" t="str">
        <x:v>Thurrock</x:v>
      </x:c>
      <x:c r="F40" t="str">
        <x:v>Operative Porter</x:v>
      </x:c>
      <x:c r="G40" t="str">
        <x:v>401520</x:v>
      </x:c>
      <x:c r="H40" t="str">
        <x:v>BNP Paribas Limited</x:v>
      </x:c>
      <x:c r="I40" s="22" t="n">
        <x:v>7</x:v>
      </x:c>
      <x:c r="J40" t="str">
        <x:v>Worked</x:v>
      </x:c>
      <x:c r="K40" t="str">
        <x:v>Employee 1521; home branch Thurrock; assigned role Operative Porter | Deployment branch: Thurrock | Actual role: Operative Porter | Jobs: 401520 | Customers: BNP Paribas Limited | Actual hours: 7.0; source records: 1</x:v>
      </x:c>
      <x:c r="L40" t="str">
        <x:v>Include</x:v>
      </x:c>
      <x:c r="M40"/>
      <x:c r="N40"/>
    </x:row>
    <x:row r="41">
      <x:c r="A41" t="str">
        <x:v>A Barladeanu|2026-04-20</x:v>
      </x:c>
      <x:c r="B41" s="888" t="n">
        <x:v>46132</x:v>
      </x:c>
      <x:c r="C41" t="str">
        <x:v>A Barladeanu</x:v>
      </x:c>
      <x:c r="D41" t="str">
        <x:v>Permanent</x:v>
      </x:c>
      <x:c r="E41" t="str">
        <x:v>Thurrock</x:v>
      </x:c>
      <x:c r="F41" t="str">
        <x:v>Operative Porter</x:v>
      </x:c>
      <x:c r="G41" t="str">
        <x:v>401520</x:v>
      </x:c>
      <x:c r="H41" t="str">
        <x:v>BNP Paribas Limited</x:v>
      </x:c>
      <x:c r="I41" s="22" t="n">
        <x:v>9.5</x:v>
      </x:c>
      <x:c r="J41" t="str">
        <x:v>Worked</x:v>
      </x:c>
      <x:c r="K41" t="str">
        <x:v>Employee 1521; home branch Thurrock; assigned role Operative Porter | Deployment branch: Thurrock | Actual role: Operative Porter | Jobs: 401520 | Customers: BNP Paribas Limited | Actual hours: 9.5; source records: 1</x:v>
      </x:c>
      <x:c r="L41" t="str">
        <x:v>Include</x:v>
      </x:c>
      <x:c r="M41"/>
      <x:c r="N41"/>
    </x:row>
    <x:row r="42">
      <x:c r="A42" t="str">
        <x:v>A Barladeanu|2026-04-21</x:v>
      </x:c>
      <x:c r="B42" s="888" t="n">
        <x:v>46133</x:v>
      </x:c>
      <x:c r="C42" t="str">
        <x:v>A Barladeanu</x:v>
      </x:c>
      <x:c r="D42" t="str">
        <x:v>Permanent</x:v>
      </x:c>
      <x:c r="E42" t="str">
        <x:v>Thurrock</x:v>
      </x:c>
      <x:c r="F42" t="str">
        <x:v>Operative Porter</x:v>
      </x:c>
      <x:c r="G42" t="str">
        <x:v>396207</x:v>
      </x:c>
      <x:c r="H42" t="str">
        <x:v>Linklaters LLP</x:v>
      </x:c>
      <x:c r="I42" s="22" t="n">
        <x:v>13.5</x:v>
      </x:c>
      <x:c r="J42" t="str">
        <x:v>Worked</x:v>
      </x:c>
      <x:c r="K42" t="str">
        <x:v>Employee 1521; home branch Thurrock; assigned role Operative Porter | Deployment branch: Thurrock | Actual role: Operative Porter | Jobs: 396207 | Customers: Linklaters LLP | Actual hours: 13.5; source records: 1</x:v>
      </x:c>
      <x:c r="L42" t="str">
        <x:v>Include</x:v>
      </x:c>
      <x:c r="M42"/>
      <x:c r="N42"/>
    </x:row>
    <x:row r="43">
      <x:c r="A43" t="str">
        <x:v>A Barladeanu|2026-04-22</x:v>
      </x:c>
      <x:c r="B43" s="888" t="n">
        <x:v>46134</x:v>
      </x:c>
      <x:c r="C43" t="str">
        <x:v>A Barladeanu</x:v>
      </x:c>
      <x:c r="D43" t="str">
        <x:v>Permanent</x:v>
      </x:c>
      <x:c r="E43" t="str">
        <x:v>Thurrock</x:v>
      </x:c>
      <x:c r="F43" t="str">
        <x:v>Operative Porter</x:v>
      </x:c>
      <x:c r="G43" t="str">
        <x:v>398443</x:v>
      </x:c>
      <x:c r="H43" t="str">
        <x:v>Braga / Ferreira/Mr Cesar  &amp; Ana</x:v>
      </x:c>
      <x:c r="I43" s="22" t="n">
        <x:v>8.5</x:v>
      </x:c>
      <x:c r="J43" t="str">
        <x:v>Worked</x:v>
      </x:c>
      <x:c r="K43" t="str">
        <x:v>Employee 1521; home branch Thurrock; assigned role Operative Porter | Deployment branch: Thurrock | Actual role: Operative Skilled | Jobs: 398443 | Customers: Braga / Ferreira/Mr Cesar  &amp; Ana | Actual hours: 8.5; source records: 1</x:v>
      </x:c>
      <x:c r="L43" t="str">
        <x:v>Include</x:v>
      </x:c>
      <x:c r="M43"/>
      <x:c r="N43"/>
    </x:row>
    <x:row r="44">
      <x:c r="A44" t="str">
        <x:v>A Barladeanu|2026-04-23</x:v>
      </x:c>
      <x:c r="B44" s="888" t="n">
        <x:v>46135</x:v>
      </x:c>
      <x:c r="C44" t="str">
        <x:v>A Barladeanu</x:v>
      </x:c>
      <x:c r="D44" t="str">
        <x:v>Permanent</x:v>
      </x:c>
      <x:c r="E44" t="str">
        <x:v>Thurrock</x:v>
      </x:c>
      <x:c r="F44" t="str">
        <x:v>Operative Porter</x:v>
      </x:c>
      <x:c r="G44" t="str">
        <x:v>398210A</x:v>
      </x:c>
      <x:c r="H44" t="str">
        <x:v>London Metropolitan University</x:v>
      </x:c>
      <x:c r="I44" s="22" t="n">
        <x:v>7.5</x:v>
      </x:c>
      <x:c r="J44" t="str">
        <x:v>Worked</x:v>
      </x:c>
      <x:c r="K44" t="str">
        <x:v>Employee 1521; home branch Thurrock; assigned role Operative Porter | Deployment branch: Thurrock | Actual role: Operative Skilled | Jobs: 398210A | Customers: London Metropolitan University | Actual hours: 7.5; source records: 1</x:v>
      </x:c>
      <x:c r="L44" t="str">
        <x:v>Include</x:v>
      </x:c>
      <x:c r="M44"/>
      <x:c r="N44"/>
    </x:row>
    <x:row r="45">
      <x:c r="A45" t="str">
        <x:v>A Barladeanu|2026-04-24</x:v>
      </x:c>
      <x:c r="B45" s="888" t="n">
        <x:v>46136</x:v>
      </x:c>
      <x:c r="C45" t="str">
        <x:v>A Barladeanu</x:v>
      </x:c>
      <x:c r="D45" t="str">
        <x:v>Permanent</x:v>
      </x:c>
      <x:c r="E45" t="str">
        <x:v>Thurrock</x:v>
      </x:c>
      <x:c r="F45" t="str">
        <x:v>Operative Porter</x:v>
      </x:c>
      <x:c r="G45" t="str">
        <x:v>401520, 401739</x:v>
      </x:c>
      <x:c r="H45" t="str">
        <x:v>BNP Paribas Limited; Network Rail</x:v>
      </x:c>
      <x:c r="I45" s="22" t="n">
        <x:v>18</x:v>
      </x:c>
      <x:c r="J45" t="str">
        <x:v>Worked — 2 records</x:v>
      </x:c>
      <x:c r="K45" t="str">
        <x:v>Employee 1521; home branch Thurrock; assigned role Operative Porter | Deployment branch: Thurrock | Actual role: Operative Porter | Jobs: 401520, 401739 | Customers: BNP Paribas Limited; Network Rail | Actual hours: 18.0; source records: 2</x:v>
      </x:c>
      <x:c r="L45" t="str">
        <x:v>Include</x:v>
      </x:c>
      <x:c r="M45"/>
      <x:c r="N45"/>
    </x:row>
    <x:row r="46">
      <x:c r="A46" t="str">
        <x:v>A Barladeanu|2026-04-25</x:v>
      </x:c>
      <x:c r="B46" s="888" t="n">
        <x:v>46137</x:v>
      </x:c>
      <x:c r="C46" t="str">
        <x:v>A Barladeanu</x:v>
      </x:c>
      <x:c r="D46" t="str">
        <x:v>Permanent</x:v>
      </x:c>
      <x:c r="E46" t="str">
        <x:v>Thurrock</x:v>
      </x:c>
      <x:c r="F46" t="str">
        <x:v>Operative Porter</x:v>
      </x:c>
      <x:c r="G46" t="str">
        <x:v>401520</x:v>
      </x:c>
      <x:c r="H46" t="str">
        <x:v>BNP Paribas Limited</x:v>
      </x:c>
      <x:c r="I46" s="22" t="n">
        <x:v>6.5</x:v>
      </x:c>
      <x:c r="J46" t="str">
        <x:v>Worked</x:v>
      </x:c>
      <x:c r="K46" t="str">
        <x:v>Employee 1521; home branch Thurrock; assigned role Operative Porter | Deployment branch: Thurrock | Actual role: Operative Porter | Jobs: 401520 | Customers: BNP Paribas Limited | Actual hours: 6.5; source records: 1</x:v>
      </x:c>
      <x:c r="L46" t="str">
        <x:v>Include</x:v>
      </x:c>
      <x:c r="M46"/>
      <x:c r="N46"/>
    </x:row>
    <x:row r="47">
      <x:c r="A47" t="str">
        <x:v>A Barladeanu|2026-04-27</x:v>
      </x:c>
      <x:c r="B47" s="888" t="n">
        <x:v>46139</x:v>
      </x:c>
      <x:c r="C47" t="str">
        <x:v>A Barladeanu</x:v>
      </x:c>
      <x:c r="D47" t="str">
        <x:v>Permanent</x:v>
      </x:c>
      <x:c r="E47" t="str">
        <x:v>Thurrock</x:v>
      </x:c>
      <x:c r="F47" t="str">
        <x:v>Operative Porter</x:v>
      </x:c>
      <x:c r="G47" t="str">
        <x:v>401530</x:v>
      </x:c>
      <x:c r="H47" t="str">
        <x:v>CH &amp; Co Catering Ltd</x:v>
      </x:c>
      <x:c r="I47" s="22" t="n">
        <x:v>6.5</x:v>
      </x:c>
      <x:c r="J47" t="str">
        <x:v>Worked</x:v>
      </x:c>
      <x:c r="K47" t="str">
        <x:v>Employee 1521; home branch Thurrock; assigned role Operative Porter | Deployment branch: Thurrock | Actual role: Operative Skilled | Jobs: 401530 | Customers: CH &amp; Co Catering Ltd | Actual hours: 6.5; source records: 1</x:v>
      </x:c>
      <x:c r="L47" t="str">
        <x:v>Include</x:v>
      </x:c>
      <x:c r="M47"/>
      <x:c r="N47"/>
    </x:row>
    <x:row r="48">
      <x:c r="A48" t="str">
        <x:v>A Barladeanu|2026-04-28</x:v>
      </x:c>
      <x:c r="B48" s="888" t="n">
        <x:v>46140</x:v>
      </x:c>
      <x:c r="C48" t="str">
        <x:v>A Barladeanu</x:v>
      </x:c>
      <x:c r="D48" t="str">
        <x:v>Permanent</x:v>
      </x:c>
      <x:c r="E48" t="str">
        <x:v>Thurrock</x:v>
      </x:c>
      <x:c r="F48" t="str">
        <x:v>Operative Porter</x:v>
      </x:c>
      <x:c r="G48" t="str">
        <x:v>401648</x:v>
      </x:c>
      <x:c r="H48" t="str">
        <x:v>Kempster/Mr Peter</x:v>
      </x:c>
      <x:c r="I48" s="22" t="n">
        <x:v>8.5</x:v>
      </x:c>
      <x:c r="J48" t="str">
        <x:v>Worked</x:v>
      </x:c>
      <x:c r="K48" t="str">
        <x:v>Employee 1521; home branch Thurrock; assigned role Operative Porter | Deployment branch: Thurrock | Actual role: Operative Skilled | Jobs: 401648 | Customers: Kempster/Mr Peter | Actual hours: 8.5; source records: 1</x:v>
      </x:c>
      <x:c r="L48" t="str">
        <x:v>Include</x:v>
      </x:c>
      <x:c r="M48"/>
      <x:c r="N48"/>
    </x:row>
    <x:row r="49">
      <x:c r="A49" t="str">
        <x:v>A Barladeanu|2026-04-29</x:v>
      </x:c>
      <x:c r="B49" s="888" t="n">
        <x:v>46141</x:v>
      </x:c>
      <x:c r="C49" t="str">
        <x:v>A Barladeanu</x:v>
      </x:c>
      <x:c r="D49" t="str">
        <x:v>Permanent</x:v>
      </x:c>
      <x:c r="E49" t="str">
        <x:v>Thurrock</x:v>
      </x:c>
      <x:c r="F49" t="str">
        <x:v>Operative Porter</x:v>
      </x:c>
      <x:c r="G49" t="str">
        <x:v>390467B</x:v>
      </x:c>
      <x:c r="H49" t="str">
        <x:v>Skinner/Mr Charles</x:v>
      </x:c>
      <x:c r="I49" s="22" t="n">
        <x:v>9.5</x:v>
      </x:c>
      <x:c r="J49" t="str">
        <x:v>Worked</x:v>
      </x:c>
      <x:c r="K49" t="str">
        <x:v>Employee 1521; home branch Thurrock; assigned role Operative Porter | Deployment branch: Thurrock | Actual role: Operative Porter | Jobs: 390467B | Customers: Skinner/Mr Charles | Actual hours: 9.5; source records: 1</x:v>
      </x:c>
      <x:c r="L49" t="str">
        <x:v>Include</x:v>
      </x:c>
      <x:c r="M49"/>
      <x:c r="N49"/>
    </x:row>
    <x:row r="50">
      <x:c r="A50" t="str">
        <x:v>A Barladeanu|2026-04-30</x:v>
      </x:c>
      <x:c r="B50" s="888" t="n">
        <x:v>46142</x:v>
      </x:c>
      <x:c r="C50" t="str">
        <x:v>A Barladeanu</x:v>
      </x:c>
      <x:c r="D50" t="str">
        <x:v>Permanent</x:v>
      </x:c>
      <x:c r="E50" t="str">
        <x:v>Thurrock</x:v>
      </x:c>
      <x:c r="F50" t="str">
        <x:v>Operative Porter</x:v>
      </x:c>
      <x:c r="G50" t="str">
        <x:v>390467B</x:v>
      </x:c>
      <x:c r="H50" t="str">
        <x:v>Skinner/Mr Charles</x:v>
      </x:c>
      <x:c r="I50" s="22" t="n">
        <x:v>8.5</x:v>
      </x:c>
      <x:c r="J50" t="str">
        <x:v>Worked</x:v>
      </x:c>
      <x:c r="K50" t="str">
        <x:v>Employee 1521; home branch Thurrock; assigned role Operative Porter | Deployment branch: Thurrock | Actual role: Operative Porter | Jobs: 390467B | Customers: Skinner/Mr Charles | Actual hours: 8.5; source records: 1</x:v>
      </x:c>
      <x:c r="L50" t="str">
        <x:v>Include</x:v>
      </x:c>
      <x:c r="M50"/>
      <x:c r="N50"/>
    </x:row>
    <x:row r="51">
      <x:c r="A51" t="str">
        <x:v>A Whelton|2026-04-01</x:v>
      </x:c>
      <x:c r="B51" s="888" t="n">
        <x:v>46113</x:v>
      </x:c>
      <x:c r="C51" t="str">
        <x:v>A Whelton</x:v>
      </x:c>
      <x:c r="D51" t="str">
        <x:v>Permanent</x:v>
      </x:c>
      <x:c r="E51" t="str">
        <x:v>Thurrock</x:v>
      </x:c>
      <x:c r="F51" t="str">
        <x:v>Operative Skilled</x:v>
      </x:c>
      <x:c r="G51" t="str">
        <x:v>400853</x:v>
      </x:c>
      <x:c r="H51" t="str">
        <x:v>National Conservation Services/London Borough of Newham</x:v>
      </x:c>
      <x:c r="I51" s="22" t="n">
        <x:v>8.5</x:v>
      </x:c>
      <x:c r="J51" t="str">
        <x:v>Worked</x:v>
      </x:c>
      <x:c r="K51" t="str">
        <x:v>Employee 1187; home branch Thurrock; assigned role Operative Skilled | Deployment branch: Thurrock | Actual role: Operative Skilled | Jobs: 400853 | Customers: National Conservation Services/London Borough of Newham | Actual hours: 8.5; source records: 1</x:v>
      </x:c>
      <x:c r="L51" t="str">
        <x:v>Include</x:v>
      </x:c>
      <x:c r="M51"/>
      <x:c r="N51"/>
    </x:row>
    <x:row r="52">
      <x:c r="A52" t="str">
        <x:v>A Whelton|2026-04-02</x:v>
      </x:c>
      <x:c r="B52" s="888" t="n">
        <x:v>46114</x:v>
      </x:c>
      <x:c r="C52" t="str">
        <x:v>A Whelton</x:v>
      </x:c>
      <x:c r="D52" t="str">
        <x:v>Permanent</x:v>
      </x:c>
      <x:c r="E52" t="str">
        <x:v>Thurrock</x:v>
      </x:c>
      <x:c r="F52" t="str">
        <x:v>Operative Skilled</x:v>
      </x:c>
      <x:c r="G52" t="str">
        <x:v>400853</x:v>
      </x:c>
      <x:c r="H52" t="str">
        <x:v>National Conservation Services/London Borough of Newham</x:v>
      </x:c>
      <x:c r="I52" s="22" t="n">
        <x:v>9</x:v>
      </x:c>
      <x:c r="J52" t="str">
        <x:v>Worked</x:v>
      </x:c>
      <x:c r="K52" t="str">
        <x:v>Employee 1187; home branch Thurrock; assigned role Operative Skilled | Deployment branch: Thurrock | Actual role: Operative Skilled | Jobs: 400853 | Customers: National Conservation Services/London Borough of Newham | Actual hours: 9.0; source records: 1</x:v>
      </x:c>
      <x:c r="L52" t="str">
        <x:v>Include</x:v>
      </x:c>
      <x:c r="M52"/>
      <x:c r="N52"/>
    </x:row>
    <x:row r="53">
      <x:c r="A53" t="str">
        <x:v>A Whelton|2026-04-07</x:v>
      </x:c>
      <x:c r="B53" s="888" t="n">
        <x:v>46119</x:v>
      </x:c>
      <x:c r="C53" t="str">
        <x:v>A Whelton</x:v>
      </x:c>
      <x:c r="D53" t="str">
        <x:v>Permanent</x:v>
      </x:c>
      <x:c r="E53" t="str">
        <x:v>Thurrock</x:v>
      </x:c>
      <x:c r="F53" t="str">
        <x:v>Operative Skilled</x:v>
      </x:c>
      <x:c r="G53" t="str">
        <x:v>401130</x:v>
      </x:c>
      <x:c r="H53" t="str">
        <x:v>Clifford Chance LLP</x:v>
      </x:c>
      <x:c r="I53" s="22" t="n">
        <x:v>8.5</x:v>
      </x:c>
      <x:c r="J53" t="str">
        <x:v>Worked</x:v>
      </x:c>
      <x:c r="K53" t="str">
        <x:v>Employee 1187; home branch Thurrock; assigned role Operative Skilled | Deployment branch: Thurrock | Actual role: Operative Porter | Jobs: 401130 | Customers: Clifford Chance LLP | Actual hours: 8.5; source records: 1</x:v>
      </x:c>
      <x:c r="L53" t="str">
        <x:v>Include</x:v>
      </x:c>
      <x:c r="M53"/>
      <x:c r="N53"/>
    </x:row>
    <x:row r="54">
      <x:c r="A54" t="str">
        <x:v>A Whelton|2026-04-08</x:v>
      </x:c>
      <x:c r="B54" s="888" t="n">
        <x:v>46120</x:v>
      </x:c>
      <x:c r="C54" t="str">
        <x:v>A Whelton</x:v>
      </x:c>
      <x:c r="D54" t="str">
        <x:v>Permanent</x:v>
      </x:c>
      <x:c r="E54" t="str">
        <x:v>Thurrock</x:v>
      </x:c>
      <x:c r="F54" t="str">
        <x:v>Operative Skilled</x:v>
      </x:c>
      <x:c r="G54" t="str">
        <x:v>401117</x:v>
      </x:c>
      <x:c r="H54" t="str">
        <x:v>Haringey Council</x:v>
      </x:c>
      <x:c r="I54" s="22" t="n">
        <x:v>8.5</x:v>
      </x:c>
      <x:c r="J54" t="str">
        <x:v>Worked</x:v>
      </x:c>
      <x:c r="K54" t="str">
        <x:v>Employee 1187; home branch Thurrock; assigned role Operative Skilled | Deployment branch: Thurrock | Actual role: Operative Skilled | Jobs: 401117 | Customers: Haringey Council | Actual hours: 8.5; source records: 1</x:v>
      </x:c>
      <x:c r="L54" t="str">
        <x:v>Include</x:v>
      </x:c>
      <x:c r="M54"/>
      <x:c r="N54"/>
    </x:row>
    <x:row r="55">
      <x:c r="A55" t="str">
        <x:v>A Whelton|2026-04-09</x:v>
      </x:c>
      <x:c r="B55" s="888" t="n">
        <x:v>46121</x:v>
      </x:c>
      <x:c r="C55" t="str">
        <x:v>A Whelton</x:v>
      </x:c>
      <x:c r="D55" t="str">
        <x:v>Permanent</x:v>
      </x:c>
      <x:c r="E55" t="str">
        <x:v>Thurrock</x:v>
      </x:c>
      <x:c r="F55" t="str">
        <x:v>Operative Skilled</x:v>
      </x:c>
      <x:c r="G55" t="str">
        <x:v>399622</x:v>
      </x:c>
      <x:c r="H55" t="str">
        <x:v>Accenture UK Ltd</x:v>
      </x:c>
      <x:c r="I55" s="22" t="n">
        <x:v>8.5</x:v>
      </x:c>
      <x:c r="J55" t="str">
        <x:v>Worked</x:v>
      </x:c>
      <x:c r="K55" t="str">
        <x:v>Employee 1187; home branch Thurrock; assigned role Operative Skilled | Deployment branch: Thurrock | Actual role: Operative Porter | Jobs: 399622 | Customers: Accenture UK Ltd | Actual hours: 8.5; source records: 1</x:v>
      </x:c>
      <x:c r="L55" t="str">
        <x:v>Include</x:v>
      </x:c>
      <x:c r="M55"/>
      <x:c r="N55"/>
    </x:row>
    <x:row r="56">
      <x:c r="A56" t="str">
        <x:v>A Whelton|2026-04-10</x:v>
      </x:c>
      <x:c r="B56" s="888" t="n">
        <x:v>46122</x:v>
      </x:c>
      <x:c r="C56" t="str">
        <x:v>A Whelton</x:v>
      </x:c>
      <x:c r="D56" t="str">
        <x:v>Permanent</x:v>
      </x:c>
      <x:c r="E56" t="str">
        <x:v>Thurrock</x:v>
      </x:c>
      <x:c r="F56" t="str">
        <x:v>Operative Skilled</x:v>
      </x:c>
      <x:c r="G56" t="str">
        <x:v>400996</x:v>
      </x:c>
      <x:c r="H56" t="str">
        <x:v>University of Hertfordshire</x:v>
      </x:c>
      <x:c r="I56" s="22" t="n">
        <x:v>7</x:v>
      </x:c>
      <x:c r="J56" t="str">
        <x:v>Worked</x:v>
      </x:c>
      <x:c r="K56" t="str">
        <x:v>Employee 1187; home branch Thurrock; assigned role Operative Skilled | Deployment branch: Thurrock | Actual role: Operative Skilled | Jobs: 400996 | Customers: University of Hertfordshire | Actual hours: 7.0; source records: 1</x:v>
      </x:c>
      <x:c r="L56" t="str">
        <x:v>Include</x:v>
      </x:c>
      <x:c r="M56"/>
      <x:c r="N56"/>
    </x:row>
    <x:row r="57">
      <x:c r="A57" t="str">
        <x:v>A Whelton|2026-04-13</x:v>
      </x:c>
      <x:c r="B57" s="888" t="n">
        <x:v>46125</x:v>
      </x:c>
      <x:c r="C57" t="str">
        <x:v>A Whelton</x:v>
      </x:c>
      <x:c r="D57" t="str">
        <x:v>Permanent</x:v>
      </x:c>
      <x:c r="E57" t="str">
        <x:v>Thurrock</x:v>
      </x:c>
      <x:c r="F57" t="str">
        <x:v>Operative Skilled</x:v>
      </x:c>
      <x:c r="G57" t="str">
        <x:v>396207</x:v>
      </x:c>
      <x:c r="H57" t="str">
        <x:v>Linklaters LLP</x:v>
      </x:c>
      <x:c r="I57" s="22" t="n">
        <x:v>8.5</x:v>
      </x:c>
      <x:c r="J57" t="str">
        <x:v>Worked</x:v>
      </x:c>
      <x:c r="K57" t="str">
        <x:v>Employee 1187; home branch Thurrock; assigned role Operative Skilled | Deployment branch: Thurrock | Actual role: Operative Porter | Jobs: 396207 | Customers: Linklaters LLP | Actual hours: 8.5; source records: 1</x:v>
      </x:c>
      <x:c r="L57" t="str">
        <x:v>Include</x:v>
      </x:c>
      <x:c r="M57"/>
      <x:c r="N57"/>
    </x:row>
    <x:row r="58">
      <x:c r="A58" t="str">
        <x:v>A Whelton|2026-04-14</x:v>
      </x:c>
      <x:c r="B58" s="888" t="n">
        <x:v>46126</x:v>
      </x:c>
      <x:c r="C58" t="str">
        <x:v>A Whelton</x:v>
      </x:c>
      <x:c r="D58" t="str">
        <x:v>Permanent</x:v>
      </x:c>
      <x:c r="E58" t="str">
        <x:v>Thurrock</x:v>
      </x:c>
      <x:c r="F58" t="str">
        <x:v>Operative Skilled</x:v>
      </x:c>
      <x:c r="G58" t="str">
        <x:v>401117</x:v>
      </x:c>
      <x:c r="H58" t="str">
        <x:v>Haringey Council</x:v>
      </x:c>
      <x:c r="I58" s="22" t="n">
        <x:v>9.5</x:v>
      </x:c>
      <x:c r="J58" t="str">
        <x:v>Worked</x:v>
      </x:c>
      <x:c r="K58" t="str">
        <x:v>Employee 1187; home branch Thurrock; assigned role Operative Skilled | Deployment branch: Thurrock | Actual role: Operative Skilled | Jobs: 401117 | Customers: Haringey Council | Actual hours: 9.5; source records: 1</x:v>
      </x:c>
      <x:c r="L58" t="str">
        <x:v>Include</x:v>
      </x:c>
      <x:c r="M58"/>
      <x:c r="N58"/>
    </x:row>
    <x:row r="59">
      <x:c r="A59" t="str">
        <x:v>A Whelton|2026-04-15</x:v>
      </x:c>
      <x:c r="B59" s="888" t="n">
        <x:v>46127</x:v>
      </x:c>
      <x:c r="C59" t="str">
        <x:v>A Whelton</x:v>
      </x:c>
      <x:c r="D59" t="str">
        <x:v>Permanent</x:v>
      </x:c>
      <x:c r="E59" t="str">
        <x:v>Thurrock</x:v>
      </x:c>
      <x:c r="F59" t="str">
        <x:v>Operative Skilled</x:v>
      </x:c>
      <x:c r="G59" t="str">
        <x:v>400441</x:v>
      </x:c>
      <x:c r="H59" t="str">
        <x:v>JP Morgan Limited</x:v>
      </x:c>
      <x:c r="I59" s="22" t="n">
        <x:v>8.5</x:v>
      </x:c>
      <x:c r="J59" t="str">
        <x:v>Worked</x:v>
      </x:c>
      <x:c r="K59" t="str">
        <x:v>Employee 1187; home branch Thurrock; assigned role Operative Skilled | Deployment branch: Thurrock | Actual role: Operative Porter | Jobs: 400441 | Customers: JP Morgan Limited | Actual hours: 8.5; source records: 1</x:v>
      </x:c>
      <x:c r="L59" t="str">
        <x:v>Include</x:v>
      </x:c>
      <x:c r="M59"/>
      <x:c r="N59"/>
    </x:row>
    <x:row r="60">
      <x:c r="A60" t="str">
        <x:v>A Whelton|2026-04-16</x:v>
      </x:c>
      <x:c r="B60" s="888" t="n">
        <x:v>46128</x:v>
      </x:c>
      <x:c r="C60" t="str">
        <x:v>A Whelton</x:v>
      </x:c>
      <x:c r="D60" t="str">
        <x:v>Permanent</x:v>
      </x:c>
      <x:c r="E60" t="str">
        <x:v>Thurrock</x:v>
      </x:c>
      <x:c r="F60" t="str">
        <x:v>Operative Skilled</x:v>
      </x:c>
      <x:c r="G60" t="str">
        <x:v>400441</x:v>
      </x:c>
      <x:c r="H60" t="str">
        <x:v>JP Morgan Limited</x:v>
      </x:c>
      <x:c r="I60" s="22" t="n">
        <x:v>8.5</x:v>
      </x:c>
      <x:c r="J60" t="str">
        <x:v>Worked</x:v>
      </x:c>
      <x:c r="K60" t="str">
        <x:v>Employee 1187; home branch Thurrock; assigned role Operative Skilled | Deployment branch: Thurrock | Actual role: Operative Porter | Jobs: 400441 | Customers: JP Morgan Limited | Actual hours: 8.5; source records: 1</x:v>
      </x:c>
      <x:c r="L60" t="str">
        <x:v>Include</x:v>
      </x:c>
      <x:c r="M60"/>
      <x:c r="N60"/>
    </x:row>
    <x:row r="61">
      <x:c r="A61" t="str">
        <x:v>A Whelton|2026-04-17</x:v>
      </x:c>
      <x:c r="B61" s="888" t="n">
        <x:v>46129</x:v>
      </x:c>
      <x:c r="C61" t="str">
        <x:v>A Whelton</x:v>
      </x:c>
      <x:c r="D61" t="str">
        <x:v>Permanent</x:v>
      </x:c>
      <x:c r="E61" t="str">
        <x:v>Thurrock</x:v>
      </x:c>
      <x:c r="F61" t="str">
        <x:v>Operative Skilled</x:v>
      </x:c>
      <x:c r="G61" t="str">
        <x:v>400441</x:v>
      </x:c>
      <x:c r="H61" t="str">
        <x:v>JP Morgan Limited</x:v>
      </x:c>
      <x:c r="I61" s="22" t="n">
        <x:v>11</x:v>
      </x:c>
      <x:c r="J61" t="str">
        <x:v>Worked</x:v>
      </x:c>
      <x:c r="K61" t="str">
        <x:v>Employee 1187; home branch Thurrock; assigned role Operative Skilled | Deployment branch: Thurrock | Actual role: Operative Porter | Jobs: 400441 | Customers: JP Morgan Limited | Actual hours: 11.0; source records: 1</x:v>
      </x:c>
      <x:c r="L61" t="str">
        <x:v>Include</x:v>
      </x:c>
      <x:c r="M61"/>
      <x:c r="N61"/>
    </x:row>
    <x:row r="62">
      <x:c r="A62" t="str">
        <x:v>A Whelton|2026-04-18</x:v>
      </x:c>
      <x:c r="B62" s="888" t="n">
        <x:v>46130</x:v>
      </x:c>
      <x:c r="C62" t="str">
        <x:v>A Whelton</x:v>
      </x:c>
      <x:c r="D62" t="str">
        <x:v>Permanent</x:v>
      </x:c>
      <x:c r="E62" t="str">
        <x:v>Thurrock</x:v>
      </x:c>
      <x:c r="F62" t="str">
        <x:v>Operative Skilled</x:v>
      </x:c>
      <x:c r="G62" t="str">
        <x:v>400441</x:v>
      </x:c>
      <x:c r="H62" t="str">
        <x:v>JP Morgan Limited</x:v>
      </x:c>
      <x:c r="I62" s="22" t="n">
        <x:v>8.5</x:v>
      </x:c>
      <x:c r="J62" t="str">
        <x:v>Worked</x:v>
      </x:c>
      <x:c r="K62" t="str">
        <x:v>Employee 1187; home branch Thurrock; assigned role Operative Skilled | Deployment branch: Thurrock | Actual role: Operative Porter | Jobs: 400441 | Customers: JP Morgan Limited | Actual hours: 8.5; source records: 1</x:v>
      </x:c>
      <x:c r="L62" t="str">
        <x:v>Include</x:v>
      </x:c>
      <x:c r="M62"/>
      <x:c r="N62"/>
    </x:row>
    <x:row r="63">
      <x:c r="A63" t="str">
        <x:v>A Whelton|2026-04-20</x:v>
      </x:c>
      <x:c r="B63" s="888" t="n">
        <x:v>46132</x:v>
      </x:c>
      <x:c r="C63" t="str">
        <x:v>A Whelton</x:v>
      </x:c>
      <x:c r="D63" t="str">
        <x:v>Permanent</x:v>
      </x:c>
      <x:c r="E63" t="str">
        <x:v>Thurrock</x:v>
      </x:c>
      <x:c r="F63" t="str">
        <x:v>Operative Skilled</x:v>
      </x:c>
      <x:c r="G63" t="str">
        <x:v>363792D</x:v>
      </x:c>
      <x:c r="H63" t="str">
        <x:v>Thurrock Warehouse</x:v>
      </x:c>
      <x:c r="I63" s="22" t="n">
        <x:v>7.5</x:v>
      </x:c>
      <x:c r="J63" t="str">
        <x:v>Worked</x:v>
      </x:c>
      <x:c r="K63" t="str">
        <x:v>Employee 1187; home branch Thurrock; assigned role Operative Skilled | Deployment branch: Thurrock | Actual role: Operative Porter | Jobs: 363792D | Customers: Thurrock Warehouse | Actual hours: 7.5; source records: 1</x:v>
      </x:c>
      <x:c r="L63" t="str">
        <x:v>Include</x:v>
      </x:c>
      <x:c r="M63"/>
      <x:c r="N63"/>
    </x:row>
    <x:row r="64">
      <x:c r="A64" t="str">
        <x:v>A Whelton|2026-04-21</x:v>
      </x:c>
      <x:c r="B64" s="888" t="n">
        <x:v>46133</x:v>
      </x:c>
      <x:c r="C64" t="str">
        <x:v>A Whelton</x:v>
      </x:c>
      <x:c r="D64" t="str">
        <x:v>Permanent</x:v>
      </x:c>
      <x:c r="E64" t="str">
        <x:v>Thurrock</x:v>
      </x:c>
      <x:c r="F64" t="str">
        <x:v>Operative Skilled</x:v>
      </x:c>
      <x:c r="G64" t="str">
        <x:v>396313</x:v>
      </x:c>
      <x:c r="H64" t="str">
        <x:v>Haringey Council</x:v>
      </x:c>
      <x:c r="I64" s="22" t="n">
        <x:v>7.5</x:v>
      </x:c>
      <x:c r="J64" t="str">
        <x:v>Worked</x:v>
      </x:c>
      <x:c r="K64" t="str">
        <x:v>Employee 1187; home branch Thurrock; assigned role Operative Skilled | Deployment branch: Thurrock | Actual role: Operative Porter | Jobs: 396313 | Customers: Haringey Council | Actual hours: 7.5; source records: 1</x:v>
      </x:c>
      <x:c r="L64" t="str">
        <x:v>Include</x:v>
      </x:c>
      <x:c r="M64"/>
      <x:c r="N64"/>
    </x:row>
    <x:row r="65">
      <x:c r="A65" t="str">
        <x:v>A Whelton|2026-04-22</x:v>
      </x:c>
      <x:c r="B65" s="888" t="n">
        <x:v>46134</x:v>
      </x:c>
      <x:c r="C65" t="str">
        <x:v>A Whelton</x:v>
      </x:c>
      <x:c r="D65" t="str">
        <x:v>Permanent</x:v>
      </x:c>
      <x:c r="E65" t="str">
        <x:v>Thurrock</x:v>
      </x:c>
      <x:c r="F65" t="str">
        <x:v>Operative Skilled</x:v>
      </x:c>
      <x:c r="G65" t="str">
        <x:v>400853</x:v>
      </x:c>
      <x:c r="H65" t="str">
        <x:v>National Conservation Services/London Borough of Newham</x:v>
      </x:c>
      <x:c r="I65" s="22" t="n">
        <x:v>5.5</x:v>
      </x:c>
      <x:c r="J65" t="str">
        <x:v>Worked</x:v>
      </x:c>
      <x:c r="K65" t="str">
        <x:v>Employee 1187; home branch Thurrock; assigned role Operative Skilled | Deployment branch: Thurrock | Actual role: Operative Skilled | Jobs: 400853 | Customers: National Conservation Services/London Borough of Newham | Actual hours: 5.5; source records: 1</x:v>
      </x:c>
      <x:c r="L65" t="str">
        <x:v>Include</x:v>
      </x:c>
      <x:c r="M65"/>
      <x:c r="N65"/>
    </x:row>
    <x:row r="66">
      <x:c r="A66" t="str">
        <x:v>A Whelton|2026-04-23</x:v>
      </x:c>
      <x:c r="B66" s="888" t="n">
        <x:v>46135</x:v>
      </x:c>
      <x:c r="C66" t="str">
        <x:v>A Whelton</x:v>
      </x:c>
      <x:c r="D66" t="str">
        <x:v>Permanent</x:v>
      </x:c>
      <x:c r="E66" t="str">
        <x:v>Thurrock</x:v>
      </x:c>
      <x:c r="F66" t="str">
        <x:v>Operative Skilled</x:v>
      </x:c>
      <x:c r="G66" t="str">
        <x:v>401642</x:v>
      </x:c>
      <x:c r="H66" t="str">
        <x:v>Cambridge University Hospitals / Addenbrookes</x:v>
      </x:c>
      <x:c r="I66" s="22" t="n">
        <x:v>9.5</x:v>
      </x:c>
      <x:c r="J66" t="str">
        <x:v>Worked</x:v>
      </x:c>
      <x:c r="K66" t="str">
        <x:v>Employee 1187; home branch Thurrock; assigned role Operative Skilled | Deployment branch: Thurrock | Actual role: Operative Porter | Jobs: 401642 | Customers: Cambridge University Hospitals / Addenbrookes | Actual hours: 9.5; source records: 1</x:v>
      </x:c>
      <x:c r="L66" t="str">
        <x:v>Include</x:v>
      </x:c>
      <x:c r="M66"/>
      <x:c r="N66"/>
    </x:row>
    <x:row r="67">
      <x:c r="A67" t="str">
        <x:v>A Whelton|2026-04-24</x:v>
      </x:c>
      <x:c r="B67" s="888" t="n">
        <x:v>46136</x:v>
      </x:c>
      <x:c r="C67" t="str">
        <x:v>A Whelton</x:v>
      </x:c>
      <x:c r="D67" t="str">
        <x:v>Permanent</x:v>
      </x:c>
      <x:c r="E67" t="str">
        <x:v>Thurrock</x:v>
      </x:c>
      <x:c r="F67" t="str">
        <x:v>Operative Skilled</x:v>
      </x:c>
      <x:c r="G67" t="str">
        <x:v>401368, 401461</x:v>
      </x:c>
      <x:c r="H67" t="str">
        <x:v>Clifford Chance LLP; JP Morgan Limited</x:v>
      </x:c>
      <x:c r="I67" s="22" t="n">
        <x:v>17</x:v>
      </x:c>
      <x:c r="J67" t="str">
        <x:v>Worked — 2 records</x:v>
      </x:c>
      <x:c r="K67" t="str">
        <x:v>Employee 1187; home branch Thurrock; assigned role Operative Skilled | Deployment branch: Thurrock | Actual role: Operative Porter, Operative Skilled | Jobs: 401368, 401461 | Customers: Clifford Chance LLP; JP Morgan Limited | Actual hours: 17.0; source records: 2</x:v>
      </x:c>
      <x:c r="L67" t="str">
        <x:v>Include</x:v>
      </x:c>
      <x:c r="M67"/>
      <x:c r="N67"/>
    </x:row>
    <x:row r="68">
      <x:c r="A68" t="str">
        <x:v>A Whelton|2026-04-26</x:v>
      </x:c>
      <x:c r="B68" s="888" t="n">
        <x:v>46138</x:v>
      </x:c>
      <x:c r="C68" t="str">
        <x:v>A Whelton</x:v>
      </x:c>
      <x:c r="D68" t="str">
        <x:v>Permanent</x:v>
      </x:c>
      <x:c r="E68" t="str">
        <x:v>Thurrock</x:v>
      </x:c>
      <x:c r="F68" t="str">
        <x:v>Operative Skilled</x:v>
      </x:c>
      <x:c r="G68" t="str">
        <x:v>401461</x:v>
      </x:c>
      <x:c r="H68" t="str">
        <x:v>JP Morgan Limited</x:v>
      </x:c>
      <x:c r="I68" s="22" t="n">
        <x:v>8.5</x:v>
      </x:c>
      <x:c r="J68" t="str">
        <x:v>Worked</x:v>
      </x:c>
      <x:c r="K68" t="str">
        <x:v>Employee 1187; home branch Thurrock; assigned role Operative Skilled | Deployment branch: Thurrock | Actual role: Operative Porter | Jobs: 401461 | Customers: JP Morgan Limited | Actual hours: 8.5; source records: 1</x:v>
      </x:c>
      <x:c r="L68" t="str">
        <x:v>Include</x:v>
      </x:c>
      <x:c r="M68"/>
      <x:c r="N68"/>
    </x:row>
    <x:row r="69">
      <x:c r="A69" t="str">
        <x:v>A Whelton|2026-04-27</x:v>
      </x:c>
      <x:c r="B69" s="888" t="n">
        <x:v>46139</x:v>
      </x:c>
      <x:c r="C69" t="str">
        <x:v>A Whelton</x:v>
      </x:c>
      <x:c r="D69" t="str">
        <x:v>Permanent</x:v>
      </x:c>
      <x:c r="E69" t="str">
        <x:v>Thurrock</x:v>
      </x:c>
      <x:c r="F69" t="str">
        <x:v>Operative Skilled</x:v>
      </x:c>
      <x:c r="G69" t="str">
        <x:v>401461</x:v>
      </x:c>
      <x:c r="H69" t="str">
        <x:v>JP Morgan Limited</x:v>
      </x:c>
      <x:c r="I69" s="22" t="n">
        <x:v>8.5</x:v>
      </x:c>
      <x:c r="J69" t="str">
        <x:v>Worked</x:v>
      </x:c>
      <x:c r="K69" t="str">
        <x:v>Employee 1187; home branch Thurrock; assigned role Operative Skilled | Deployment branch: Thurrock | Actual role: Operative Porter | Jobs: 401461 | Customers: JP Morgan Limited | Actual hours: 8.5; source records: 1</x:v>
      </x:c>
      <x:c r="L69" t="str">
        <x:v>Include</x:v>
      </x:c>
      <x:c r="M69"/>
      <x:c r="N69"/>
    </x:row>
    <x:row r="70">
      <x:c r="A70" t="str">
        <x:v>A Whelton|2026-04-29</x:v>
      </x:c>
      <x:c r="B70" s="888" t="n">
        <x:v>46141</x:v>
      </x:c>
      <x:c r="C70" t="str">
        <x:v>A Whelton</x:v>
      </x:c>
      <x:c r="D70" t="str">
        <x:v>Permanent</x:v>
      </x:c>
      <x:c r="E70" t="str">
        <x:v>Thurrock</x:v>
      </x:c>
      <x:c r="F70" t="str">
        <x:v>Operative Skilled</x:v>
      </x:c>
      <x:c r="G70" t="str">
        <x:v>401504</x:v>
      </x:c>
      <x:c r="H70" t="str">
        <x:v>FSCS</x:v>
      </x:c>
      <x:c r="I70" s="22" t="n">
        <x:v>6</x:v>
      </x:c>
      <x:c r="J70" t="str">
        <x:v>Worked</x:v>
      </x:c>
      <x:c r="K70" t="str">
        <x:v>Employee 1187; home branch Thurrock; assigned role Operative Skilled | Deployment branch: Thurrock | Actual role: Operative Skilled | Jobs: 401504 | Customers: FSCS | Actual hours: 6.0; source records: 1</x:v>
      </x:c>
      <x:c r="L70" t="str">
        <x:v>Include</x:v>
      </x:c>
      <x:c r="M70"/>
      <x:c r="N70"/>
    </x:row>
    <x:row r="71">
      <x:c r="A71" t="str">
        <x:v>A Whelton|2026-04-30</x:v>
      </x:c>
      <x:c r="B71" s="888" t="n">
        <x:v>46142</x:v>
      </x:c>
      <x:c r="C71" t="str">
        <x:v>A Whelton</x:v>
      </x:c>
      <x:c r="D71" t="str">
        <x:v>Permanent</x:v>
      </x:c>
      <x:c r="E71" t="str">
        <x:v>Thurrock</x:v>
      </x:c>
      <x:c r="F71" t="str">
        <x:v>Operative Skilled</x:v>
      </x:c>
      <x:c r="G71" t="str">
        <x:v>401750</x:v>
      </x:c>
      <x:c r="H71" t="str">
        <x:v>BNP Paribas Limited</x:v>
      </x:c>
      <x:c r="I71" s="22" t="n">
        <x:v>9.5</x:v>
      </x:c>
      <x:c r="J71" t="str">
        <x:v>Worked</x:v>
      </x:c>
      <x:c r="K71" t="str">
        <x:v>Employee 1187; home branch Thurrock; assigned role Operative Skilled | Deployment branch: Thurrock | Actual role: Operative Porter | Jobs: 401750 | Customers: BNP Paribas Limited | Actual hours: 9.5; source records: 1</x:v>
      </x:c>
      <x:c r="L71" t="str">
        <x:v>Include</x:v>
      </x:c>
      <x:c r="M71"/>
      <x:c r="N71"/>
    </x:row>
    <x:row r="72">
      <x:c r="A72" t="str">
        <x:v>Aden Worth|2026-04-02</x:v>
      </x:c>
      <x:c r="B72" s="888" t="n">
        <x:v>46114</x:v>
      </x:c>
      <x:c r="C72" t="str">
        <x:v>Aden Worth</x:v>
      </x:c>
      <x:c r="D72" t="str">
        <x:v>Permanent</x:v>
      </x:c>
      <x:c r="E72" t="str">
        <x:v>Oxford</x:v>
      </x:c>
      <x:c r="F72" t="str">
        <x:v>Warehouse</x:v>
      </x:c>
      <x:c r="G72" t="str">
        <x:v>401116C</x:v>
      </x:c>
      <x:c r="H72" t="str">
        <x:v>Avantor ( OXFORD APRIL 2026 )</x:v>
      </x:c>
      <x:c r="I72" s="22" t="n">
        <x:v>2.5</x:v>
      </x:c>
      <x:c r="J72" t="str">
        <x:v>CONFLICT — Worked + leave</x:v>
      </x:c>
      <x:c r="K72" t="str">
        <x:v>Employee 104441; home branch Oxford; assigned role Warehouse | Deployment branch: Cambridge | Actual role: Operative Porter | Jobs: 401116C | Customers: Avantor ( OXFORD APRIL 2026 ) | Actual hours: 2.5; source records: 1 | Leave: Annual Leave (Hours) | Leave calendar basis: Variable-pattern period</x:v>
      </x:c>
      <x:c r="L72" t="str">
        <x:v>Include</x:v>
      </x:c>
      <x:c r="M72"/>
      <x:c r="N72"/>
    </x:row>
    <x:row r="73">
      <x:c r="A73" t="str">
        <x:v>Aden Worth|2026-04-06</x:v>
      </x:c>
      <x:c r="B73" s="888" t="n">
        <x:v>46118</x:v>
      </x:c>
      <x:c r="C73" t="str">
        <x:v>Aden Worth</x:v>
      </x:c>
      <x:c r="D73" t="str">
        <x:v>Permanent</x:v>
      </x:c>
      <x:c r="E73" t="str">
        <x:v>Oxford</x:v>
      </x:c>
      <x:c r="F73" t="str">
        <x:v>Warehouse</x:v>
      </x:c>
      <x:c r="G73"/>
      <x:c r="H73"/>
      <x:c r="I73" s="22" t="n">
        <x:v>0</x:v>
      </x:c>
      <x:c r="J73" t="str">
        <x:v>Annual leave</x:v>
      </x:c>
      <x:c r="K73" t="str">
        <x:v>Employee 104441; home branch Oxford; assigned role Warehouse | Leave: Annual Leave (Hours) | Leave calendar basis: Variable-pattern period</x:v>
      </x:c>
      <x:c r="L73" t="str">
        <x:v>Include</x:v>
      </x:c>
      <x:c r="M73"/>
      <x:c r="N73"/>
    </x:row>
    <x:row r="74">
      <x:c r="A74" t="str">
        <x:v>Aden Worth|2026-04-07</x:v>
      </x:c>
      <x:c r="B74" s="888" t="n">
        <x:v>46119</x:v>
      </x:c>
      <x:c r="C74" t="str">
        <x:v>Aden Worth</x:v>
      </x:c>
      <x:c r="D74" t="str">
        <x:v>Permanent</x:v>
      </x:c>
      <x:c r="E74" t="str">
        <x:v>Oxford</x:v>
      </x:c>
      <x:c r="F74" t="str">
        <x:v>Warehouse</x:v>
      </x:c>
      <x:c r="G74"/>
      <x:c r="H74"/>
      <x:c r="I74" s="22" t="n">
        <x:v>0</x:v>
      </x:c>
      <x:c r="J74" t="str">
        <x:v>Annual leave</x:v>
      </x:c>
      <x:c r="K74" t="str">
        <x:v>Employee 104441; home branch Oxford; assigned role Warehouse | Leave: Annual Leave (Hours) | Leave calendar basis: Variable-pattern period</x:v>
      </x:c>
      <x:c r="L74" t="str">
        <x:v>Include</x:v>
      </x:c>
      <x:c r="M74"/>
      <x:c r="N74"/>
    </x:row>
    <x:row r="75">
      <x:c r="A75" t="str">
        <x:v>Aden Worth|2026-04-08</x:v>
      </x:c>
      <x:c r="B75" s="888" t="n">
        <x:v>46120</x:v>
      </x:c>
      <x:c r="C75" t="str">
        <x:v>Aden Worth</x:v>
      </x:c>
      <x:c r="D75" t="str">
        <x:v>Permanent</x:v>
      </x:c>
      <x:c r="E75" t="str">
        <x:v>Oxford</x:v>
      </x:c>
      <x:c r="F75" t="str">
        <x:v>Warehouse</x:v>
      </x:c>
      <x:c r="G75"/>
      <x:c r="H75"/>
      <x:c r="I75" s="22" t="n">
        <x:v>0</x:v>
      </x:c>
      <x:c r="J75" t="str">
        <x:v>Annual leave</x:v>
      </x:c>
      <x:c r="K75" t="str">
        <x:v>Employee 104441; home branch Oxford; assigned role Warehouse | Leave: Annual Leave (Hours) | Leave calendar basis: Variable-pattern period</x:v>
      </x:c>
      <x:c r="L75" t="str">
        <x:v>Include</x:v>
      </x:c>
      <x:c r="M75"/>
      <x:c r="N75"/>
    </x:row>
    <x:row r="76">
      <x:c r="A76" t="str">
        <x:v>Aden Worth|2026-04-09</x:v>
      </x:c>
      <x:c r="B76" s="888" t="n">
        <x:v>46121</x:v>
      </x:c>
      <x:c r="C76" t="str">
        <x:v>Aden Worth</x:v>
      </x:c>
      <x:c r="D76" t="str">
        <x:v>Permanent</x:v>
      </x:c>
      <x:c r="E76" t="str">
        <x:v>Oxford</x:v>
      </x:c>
      <x:c r="F76" t="str">
        <x:v>Warehouse</x:v>
      </x:c>
      <x:c r="G76"/>
      <x:c r="H76"/>
      <x:c r="I76" s="22" t="n">
        <x:v>0</x:v>
      </x:c>
      <x:c r="J76" t="str">
        <x:v>Annual leave</x:v>
      </x:c>
      <x:c r="K76" t="str">
        <x:v>Employee 104441; home branch Oxford; assigned role Warehouse | Leave: Annual Leave (Hours) | Leave calendar basis: Variable-pattern period</x:v>
      </x:c>
      <x:c r="L76" t="str">
        <x:v>Include</x:v>
      </x:c>
      <x:c r="M76"/>
      <x:c r="N76"/>
    </x:row>
    <x:row r="77">
      <x:c r="A77" t="str">
        <x:v>Aden Worth|2026-04-10</x:v>
      </x:c>
      <x:c r="B77" s="888" t="n">
        <x:v>46122</x:v>
      </x:c>
      <x:c r="C77" t="str">
        <x:v>Aden Worth</x:v>
      </x:c>
      <x:c r="D77" t="str">
        <x:v>Permanent</x:v>
      </x:c>
      <x:c r="E77" t="str">
        <x:v>Oxford</x:v>
      </x:c>
      <x:c r="F77" t="str">
        <x:v>Warehouse</x:v>
      </x:c>
      <x:c r="G77"/>
      <x:c r="H77"/>
      <x:c r="I77" s="22" t="n">
        <x:v>0</x:v>
      </x:c>
      <x:c r="J77" t="str">
        <x:v>Annual leave</x:v>
      </x:c>
      <x:c r="K77" t="str">
        <x:v>Employee 104441; home branch Oxford; assigned role Warehouse | Leave: Annual Leave (Hours) | Leave calendar basis: Variable-pattern period</x:v>
      </x:c>
      <x:c r="L77" t="str">
        <x:v>Include</x:v>
      </x:c>
      <x:c r="M77"/>
      <x:c r="N77"/>
    </x:row>
    <x:row r="78">
      <x:c r="A78" t="str">
        <x:v>Aden Worth|2026-04-14</x:v>
      </x:c>
      <x:c r="B78" s="888" t="n">
        <x:v>46126</x:v>
      </x:c>
      <x:c r="C78" t="str">
        <x:v>Aden Worth</x:v>
      </x:c>
      <x:c r="D78" t="str">
        <x:v>Permanent</x:v>
      </x:c>
      <x:c r="E78" t="str">
        <x:v>Oxford</x:v>
      </x:c>
      <x:c r="F78" t="str">
        <x:v>Warehouse</x:v>
      </x:c>
      <x:c r="G78" t="str">
        <x:v>399363V</x:v>
      </x:c>
      <x:c r="H78" t="str">
        <x:v>Thames Valley Police</x:v>
      </x:c>
      <x:c r="I78" s="22" t="n">
        <x:v>3.5</x:v>
      </x:c>
      <x:c r="J78" t="str">
        <x:v>Worked</x:v>
      </x:c>
      <x:c r="K78" t="str">
        <x:v>Employee 104441; home branch Oxford; assigned role Warehouse | Deployment branch: Oxford | Actual role: Operative Skilled | Jobs: 399363V | Customers: Thames Valley Police | Actual hours: 3.5; source records: 1</x:v>
      </x:c>
      <x:c r="L78" t="str">
        <x:v>Include</x:v>
      </x:c>
      <x:c r="M78"/>
      <x:c r="N78"/>
    </x:row>
    <x:row r="79">
      <x:c r="A79" t="str">
        <x:v>Aden Worth|2026-04-15</x:v>
      </x:c>
      <x:c r="B79" s="888" t="n">
        <x:v>46127</x:v>
      </x:c>
      <x:c r="C79" t="str">
        <x:v>Aden Worth</x:v>
      </x:c>
      <x:c r="D79" t="str">
        <x:v>Permanent</x:v>
      </x:c>
      <x:c r="E79" t="str">
        <x:v>Oxford</x:v>
      </x:c>
      <x:c r="F79" t="str">
        <x:v>Warehouse</x:v>
      </x:c>
      <x:c r="G79" t="str">
        <x:v>401607, 401682</x:v>
      </x:c>
      <x:c r="H79" t="str">
        <x:v>Ellison Institute of Technology; Vertex Pharmaceuticals Limited</x:v>
      </x:c>
      <x:c r="I79" s="22" t="n">
        <x:v>9.5</x:v>
      </x:c>
      <x:c r="J79" t="str">
        <x:v>Worked — 2 records</x:v>
      </x:c>
      <x:c r="K79" t="str">
        <x:v>Employee 104441; home branch Oxford; assigned role Warehouse | Deployment branch: Oxford | Actual role: Operative Driver, Operative Skilled | Jobs: 401607, 401682 | Customers: Ellison Institute of Technology; Vertex Pharmaceuticals Limited | Actual hours: 9.5; source records: 2</x:v>
      </x:c>
      <x:c r="L79" t="str">
        <x:v>Include</x:v>
      </x:c>
      <x:c r="M79"/>
      <x:c r="N79"/>
    </x:row>
    <x:row r="80">
      <x:c r="A80" t="str">
        <x:v>Aden Worth|2026-04-16</x:v>
      </x:c>
      <x:c r="B80" s="888" t="n">
        <x:v>46128</x:v>
      </x:c>
      <x:c r="C80" t="str">
        <x:v>Aden Worth</x:v>
      </x:c>
      <x:c r="D80" t="str">
        <x:v>Permanent</x:v>
      </x:c>
      <x:c r="E80" t="str">
        <x:v>Oxford</x:v>
      </x:c>
      <x:c r="F80" t="str">
        <x:v>Warehouse</x:v>
      </x:c>
      <x:c r="G80" t="str">
        <x:v>401607, 401682</x:v>
      </x:c>
      <x:c r="H80" t="str">
        <x:v>Ellison Institute of Technology; Vertex Pharmaceuticals Limited</x:v>
      </x:c>
      <x:c r="I80" s="22" t="n">
        <x:v>12</x:v>
      </x:c>
      <x:c r="J80" t="str">
        <x:v>Worked — 2 records</x:v>
      </x:c>
      <x:c r="K80" t="str">
        <x:v>Employee 104441; home branch Oxford; assigned role Warehouse | Deployment branch: Oxford | Actual role: Operative Driver, Operative Skilled | Jobs: 401607, 401682 | Customers: Ellison Institute of Technology; Vertex Pharmaceuticals Limited | Actual hours: 12.0; source records: 2</x:v>
      </x:c>
      <x:c r="L80" t="str">
        <x:v>Include</x:v>
      </x:c>
      <x:c r="M80"/>
      <x:c r="N80"/>
    </x:row>
    <x:row r="81">
      <x:c r="A81" t="str">
        <x:v>Aden Worth|2026-04-17</x:v>
      </x:c>
      <x:c r="B81" s="888" t="n">
        <x:v>46129</x:v>
      </x:c>
      <x:c r="C81" t="str">
        <x:v>Aden Worth</x:v>
      </x:c>
      <x:c r="D81" t="str">
        <x:v>Permanent</x:v>
      </x:c>
      <x:c r="E81" t="str">
        <x:v>Oxford</x:v>
      </x:c>
      <x:c r="F81" t="str">
        <x:v>Warehouse</x:v>
      </x:c>
      <x:c r="G81" t="str">
        <x:v>401607</x:v>
      </x:c>
      <x:c r="H81" t="str">
        <x:v>Ellison Institute of Technology</x:v>
      </x:c>
      <x:c r="I81" s="22" t="n">
        <x:v>8.5</x:v>
      </x:c>
      <x:c r="J81" t="str">
        <x:v>Worked</x:v>
      </x:c>
      <x:c r="K81" t="str">
        <x:v>Employee 104441; home branch Oxford; assigned role Warehouse | Deployment branch: Oxford | Actual role: Operative Skilled | Jobs: 401607 | Customers: Ellison Institute of Technology | Actual hours: 8.5; source records: 1</x:v>
      </x:c>
      <x:c r="L81" t="str">
        <x:v>Include</x:v>
      </x:c>
      <x:c r="M81"/>
      <x:c r="N81"/>
    </x:row>
    <x:row r="82">
      <x:c r="A82" t="str">
        <x:v>Aden Worth|2026-04-20</x:v>
      </x:c>
      <x:c r="B82" s="888" t="n">
        <x:v>46132</x:v>
      </x:c>
      <x:c r="C82" t="str">
        <x:v>Aden Worth</x:v>
      </x:c>
      <x:c r="D82" t="str">
        <x:v>Permanent</x:v>
      </x:c>
      <x:c r="E82" t="str">
        <x:v>Oxford</x:v>
      </x:c>
      <x:c r="F82" t="str">
        <x:v>Warehouse</x:v>
      </x:c>
      <x:c r="G82" t="str">
        <x:v>400679</x:v>
      </x:c>
      <x:c r="H82" t="str">
        <x:v>Thames Valley Police</x:v>
      </x:c>
      <x:c r="I82" s="22" t="n">
        <x:v>9</x:v>
      </x:c>
      <x:c r="J82" t="str">
        <x:v>Worked</x:v>
      </x:c>
      <x:c r="K82" t="str">
        <x:v>Employee 104441; home branch Oxford; assigned role Warehouse | Deployment branch: Oxford | Actual role: Operative Skilled | Jobs: 400679 | Customers: Thames Valley Police | Actual hours: 9.0; source records: 1</x:v>
      </x:c>
      <x:c r="L82" t="str">
        <x:v>Include</x:v>
      </x:c>
      <x:c r="M82"/>
      <x:c r="N82"/>
    </x:row>
    <x:row r="83">
      <x:c r="A83" t="str">
        <x:v>Aden Worth|2026-04-21</x:v>
      </x:c>
      <x:c r="B83" s="888" t="n">
        <x:v>46133</x:v>
      </x:c>
      <x:c r="C83" t="str">
        <x:v>Aden Worth</x:v>
      </x:c>
      <x:c r="D83" t="str">
        <x:v>Permanent</x:v>
      </x:c>
      <x:c r="E83" t="str">
        <x:v>Oxford</x:v>
      </x:c>
      <x:c r="F83" t="str">
        <x:v>Warehouse</x:v>
      </x:c>
      <x:c r="G83" t="str">
        <x:v>400679</x:v>
      </x:c>
      <x:c r="H83" t="str">
        <x:v>Thames Valley Police</x:v>
      </x:c>
      <x:c r="I83" s="22" t="n">
        <x:v>9</x:v>
      </x:c>
      <x:c r="J83" t="str">
        <x:v>Worked</x:v>
      </x:c>
      <x:c r="K83" t="str">
        <x:v>Employee 104441; home branch Oxford; assigned role Warehouse | Deployment branch: Oxford | Actual role: Operative Skilled | Jobs: 400679 | Customers: Thames Valley Police | Actual hours: 9.0; source records: 1</x:v>
      </x:c>
      <x:c r="L83" t="str">
        <x:v>Include</x:v>
      </x:c>
      <x:c r="M83"/>
      <x:c r="N83"/>
    </x:row>
    <x:row r="84">
      <x:c r="A84" t="str">
        <x:v>Aden Worth|2026-04-22</x:v>
      </x:c>
      <x:c r="B84" s="888" t="n">
        <x:v>46134</x:v>
      </x:c>
      <x:c r="C84" t="str">
        <x:v>Aden Worth</x:v>
      </x:c>
      <x:c r="D84" t="str">
        <x:v>Permanent</x:v>
      </x:c>
      <x:c r="E84" t="str">
        <x:v>Oxford</x:v>
      </x:c>
      <x:c r="F84" t="str">
        <x:v>Warehouse</x:v>
      </x:c>
      <x:c r="G84" t="str">
        <x:v>399363U</x:v>
      </x:c>
      <x:c r="H84" t="str">
        <x:v>Thames Valley Police</x:v>
      </x:c>
      <x:c r="I84" s="22" t="n">
        <x:v>10</x:v>
      </x:c>
      <x:c r="J84" t="str">
        <x:v>Worked</x:v>
      </x:c>
      <x:c r="K84" t="str">
        <x:v>Employee 104441; home branch Oxford; assigned role Warehouse | Deployment branch: Oxford | Actual role: Operative Porter | Jobs: 399363U | Customers: Thames Valley Police | Actual hours: 10.0; source records: 1</x:v>
      </x:c>
      <x:c r="L84" t="str">
        <x:v>Include</x:v>
      </x:c>
      <x:c r="M84"/>
      <x:c r="N84"/>
    </x:row>
    <x:row r="85">
      <x:c r="A85" t="str">
        <x:v>Aden Worth|2026-04-23</x:v>
      </x:c>
      <x:c r="B85" s="888" t="n">
        <x:v>46135</x:v>
      </x:c>
      <x:c r="C85" t="str">
        <x:v>Aden Worth</x:v>
      </x:c>
      <x:c r="D85" t="str">
        <x:v>Permanent</x:v>
      </x:c>
      <x:c r="E85" t="str">
        <x:v>Oxford</x:v>
      </x:c>
      <x:c r="F85" t="str">
        <x:v>Warehouse</x:v>
      </x:c>
      <x:c r="G85" t="str">
        <x:v>400679</x:v>
      </x:c>
      <x:c r="H85" t="str">
        <x:v>Thames Valley Police</x:v>
      </x:c>
      <x:c r="I85" s="22" t="n">
        <x:v>9</x:v>
      </x:c>
      <x:c r="J85" t="str">
        <x:v>Worked</x:v>
      </x:c>
      <x:c r="K85" t="str">
        <x:v>Employee 104441; home branch Oxford; assigned role Warehouse | Deployment branch: Oxford | Actual role: Operative Skilled | Jobs: 400679 | Customers: Thames Valley Police | Actual hours: 9.0; source records: 1</x:v>
      </x:c>
      <x:c r="L85" t="str">
        <x:v>Include</x:v>
      </x:c>
      <x:c r="M85"/>
      <x:c r="N85"/>
    </x:row>
    <x:row r="86">
      <x:c r="A86" t="str">
        <x:v>Aden Worth|2026-04-30</x:v>
      </x:c>
      <x:c r="B86" s="888" t="n">
        <x:v>46142</x:v>
      </x:c>
      <x:c r="C86" t="str">
        <x:v>Aden Worth</x:v>
      </x:c>
      <x:c r="D86" t="str">
        <x:v>Permanent</x:v>
      </x:c>
      <x:c r="E86" t="str">
        <x:v>Oxford</x:v>
      </x:c>
      <x:c r="F86" t="str">
        <x:v>Warehouse</x:v>
      </x:c>
      <x:c r="G86" t="str">
        <x:v>401194</x:v>
      </x:c>
      <x:c r="H86" t="str">
        <x:v>Kadans Science Partner</x:v>
      </x:c>
      <x:c r="I86" s="22" t="n">
        <x:v>12.45</x:v>
      </x:c>
      <x:c r="J86" t="str">
        <x:v>Worked</x:v>
      </x:c>
      <x:c r="K86" t="str">
        <x:v>Employee 104441; home branch Oxford; assigned role Warehouse | Deployment branch: Cambridge | Actual role: Operative Porter | Jobs: 401194 | Customers: Kadans Science Partner | Actual hours: 12.4; source records: 1</x:v>
      </x:c>
      <x:c r="L86" t="str">
        <x:v>Include</x:v>
      </x:c>
      <x:c r="M86"/>
      <x:c r="N86"/>
    </x:row>
    <x:row r="87">
      <x:c r="A87" t="str">
        <x:v>Al Fofana|2026-04-01</x:v>
      </x:c>
      <x:c r="B87" s="888" t="n">
        <x:v>46113</x:v>
      </x:c>
      <x:c r="C87" t="str">
        <x:v>Al Fofana</x:v>
      </x:c>
      <x:c r="D87" t="str">
        <x:v>Permanent</x:v>
      </x:c>
      <x:c r="E87" t="str">
        <x:v>Thurrock</x:v>
      </x:c>
      <x:c r="F87" t="str">
        <x:v>Operative Porter</x:v>
      </x:c>
      <x:c r="G87" t="str">
        <x:v>396207</x:v>
      </x:c>
      <x:c r="H87" t="str">
        <x:v>Linklaters LLP</x:v>
      </x:c>
      <x:c r="I87" s="22" t="n">
        <x:v>10</x:v>
      </x:c>
      <x:c r="J87" t="str">
        <x:v>Worked</x:v>
      </x:c>
      <x:c r="K87" t="str">
        <x:v>Employee 102657; home branch Thurrock; assigned role Operative Porter | Deployment branch: Thurrock | Actual role: Operative Porter | Jobs: 396207 | Customers: Linklaters LLP | Actual hours: 10.0; source records: 1</x:v>
      </x:c>
      <x:c r="L87" t="str">
        <x:v>Include</x:v>
      </x:c>
      <x:c r="M87"/>
      <x:c r="N87"/>
    </x:row>
    <x:row r="88">
      <x:c r="A88" t="str">
        <x:v>Al Fofana|2026-04-02</x:v>
      </x:c>
      <x:c r="B88" s="888" t="n">
        <x:v>46114</x:v>
      </x:c>
      <x:c r="C88" t="str">
        <x:v>Al Fofana</x:v>
      </x:c>
      <x:c r="D88" t="str">
        <x:v>Permanent</x:v>
      </x:c>
      <x:c r="E88" t="str">
        <x:v>Thurrock</x:v>
      </x:c>
      <x:c r="F88" t="str">
        <x:v>Operative Porter</x:v>
      </x:c>
      <x:c r="G88" t="str">
        <x:v>396207</x:v>
      </x:c>
      <x:c r="H88" t="str">
        <x:v>Linklaters LLP</x:v>
      </x:c>
      <x:c r="I88" s="22" t="n">
        <x:v>10</x:v>
      </x:c>
      <x:c r="J88" t="str">
        <x:v>Worked</x:v>
      </x:c>
      <x:c r="K88" t="str">
        <x:v>Employee 102657; home branch Thurrock; assigned role Operative Porter | Deployment branch: Thurrock | Actual role: Operative Porter | Jobs: 396207 | Customers: Linklaters LLP | Actual hours: 10.0; source records: 1</x:v>
      </x:c>
      <x:c r="L88" t="str">
        <x:v>Include</x:v>
      </x:c>
      <x:c r="M88"/>
      <x:c r="N88"/>
    </x:row>
    <x:row r="89">
      <x:c r="A89" t="str">
        <x:v>Al Fofana|2026-04-07</x:v>
      </x:c>
      <x:c r="B89" s="888" t="n">
        <x:v>46119</x:v>
      </x:c>
      <x:c r="C89" t="str">
        <x:v>Al Fofana</x:v>
      </x:c>
      <x:c r="D89" t="str">
        <x:v>Permanent</x:v>
      </x:c>
      <x:c r="E89" t="str">
        <x:v>Thurrock</x:v>
      </x:c>
      <x:c r="F89" t="str">
        <x:v>Operative Porter</x:v>
      </x:c>
      <x:c r="G89" t="str">
        <x:v>396207</x:v>
      </x:c>
      <x:c r="H89" t="str">
        <x:v>Linklaters LLP</x:v>
      </x:c>
      <x:c r="I89" s="22" t="n">
        <x:v>8.5</x:v>
      </x:c>
      <x:c r="J89" t="str">
        <x:v>Worked</x:v>
      </x:c>
      <x:c r="K89" t="str">
        <x:v>Employee 102657; home branch Thurrock; assigned role Operative Porter | Deployment branch: Thurrock | Actual role: Operative Porter | Jobs: 396207 | Customers: Linklaters LLP | Actual hours: 8.5; source records: 1</x:v>
      </x:c>
      <x:c r="L89" t="str">
        <x:v>Include</x:v>
      </x:c>
      <x:c r="M89"/>
      <x:c r="N89"/>
    </x:row>
    <x:row r="90">
      <x:c r="A90" t="str">
        <x:v>Al Fofana|2026-04-08</x:v>
      </x:c>
      <x:c r="B90" s="888" t="n">
        <x:v>46120</x:v>
      </x:c>
      <x:c r="C90" t="str">
        <x:v>Al Fofana</x:v>
      </x:c>
      <x:c r="D90" t="str">
        <x:v>Permanent</x:v>
      </x:c>
      <x:c r="E90" t="str">
        <x:v>Thurrock</x:v>
      </x:c>
      <x:c r="F90" t="str">
        <x:v>Operative Porter</x:v>
      </x:c>
      <x:c r="G90" t="str">
        <x:v>396207</x:v>
      </x:c>
      <x:c r="H90" t="str">
        <x:v>Linklaters LLP</x:v>
      </x:c>
      <x:c r="I90" s="22" t="n">
        <x:v>7.5</x:v>
      </x:c>
      <x:c r="J90" t="str">
        <x:v>Worked</x:v>
      </x:c>
      <x:c r="K90" t="str">
        <x:v>Employee 102657; home branch Thurrock; assigned role Operative Porter | Deployment branch: Thurrock | Actual role: Operative Porter | Jobs: 396207 | Customers: Linklaters LLP | Actual hours: 7.5; source records: 1</x:v>
      </x:c>
      <x:c r="L90" t="str">
        <x:v>Include</x:v>
      </x:c>
      <x:c r="M90"/>
      <x:c r="N90"/>
    </x:row>
    <x:row r="91">
      <x:c r="A91" t="str">
        <x:v>Al Fofana|2026-04-09</x:v>
      </x:c>
      <x:c r="B91" s="888" t="n">
        <x:v>46121</x:v>
      </x:c>
      <x:c r="C91" t="str">
        <x:v>Al Fofana</x:v>
      </x:c>
      <x:c r="D91" t="str">
        <x:v>Permanent</x:v>
      </x:c>
      <x:c r="E91" t="str">
        <x:v>Thurrock</x:v>
      </x:c>
      <x:c r="F91" t="str">
        <x:v>Operative Porter</x:v>
      </x:c>
      <x:c r="G91" t="str">
        <x:v>396207</x:v>
      </x:c>
      <x:c r="H91" t="str">
        <x:v>Linklaters LLP</x:v>
      </x:c>
      <x:c r="I91" s="22" t="n">
        <x:v>9</x:v>
      </x:c>
      <x:c r="J91" t="str">
        <x:v>Worked</x:v>
      </x:c>
      <x:c r="K91" t="str">
        <x:v>Employee 102657; home branch Thurrock; assigned role Operative Porter | Deployment branch: Thurrock | Actual role: Operative Porter | Jobs: 396207 | Customers: Linklaters LLP | Actual hours: 9.0; source records: 1</x:v>
      </x:c>
      <x:c r="L91" t="str">
        <x:v>Include</x:v>
      </x:c>
      <x:c r="M91"/>
      <x:c r="N91"/>
    </x:row>
    <x:row r="92">
      <x:c r="A92" t="str">
        <x:v>Al Fofana|2026-04-10</x:v>
      </x:c>
      <x:c r="B92" s="888" t="n">
        <x:v>46122</x:v>
      </x:c>
      <x:c r="C92" t="str">
        <x:v>Al Fofana</x:v>
      </x:c>
      <x:c r="D92" t="str">
        <x:v>Permanent</x:v>
      </x:c>
      <x:c r="E92" t="str">
        <x:v>Thurrock</x:v>
      </x:c>
      <x:c r="F92" t="str">
        <x:v>Operative Porter</x:v>
      </x:c>
      <x:c r="G92" t="str">
        <x:v>401096</x:v>
      </x:c>
      <x:c r="H92" t="str">
        <x:v>JP Morgan Limited</x:v>
      </x:c>
      <x:c r="I92" s="22" t="n">
        <x:v>8.5</x:v>
      </x:c>
      <x:c r="J92" t="str">
        <x:v>Worked</x:v>
      </x:c>
      <x:c r="K92" t="str">
        <x:v>Employee 102657; home branch Thurrock; assigned role Operative Porter | Deployment branch: Thurrock | Actual role: Operative Porter | Jobs: 401096 | Customers: JP Morgan Limited | Actual hours: 8.5; source records: 1</x:v>
      </x:c>
      <x:c r="L92" t="str">
        <x:v>Include</x:v>
      </x:c>
      <x:c r="M92"/>
      <x:c r="N92"/>
    </x:row>
    <x:row r="93">
      <x:c r="A93" t="str">
        <x:v>Al Fofana|2026-04-12</x:v>
      </x:c>
      <x:c r="B93" s="888" t="n">
        <x:v>46124</x:v>
      </x:c>
      <x:c r="C93" t="str">
        <x:v>Al Fofana</x:v>
      </x:c>
      <x:c r="D93" t="str">
        <x:v>Permanent</x:v>
      </x:c>
      <x:c r="E93" t="str">
        <x:v>Thurrock</x:v>
      </x:c>
      <x:c r="F93" t="str">
        <x:v>Operative Porter</x:v>
      </x:c>
      <x:c r="G93" t="str">
        <x:v>401096</x:v>
      </x:c>
      <x:c r="H93" t="str">
        <x:v>JP Morgan Limited</x:v>
      </x:c>
      <x:c r="I93" s="22" t="n">
        <x:v>8.5</x:v>
      </x:c>
      <x:c r="J93" t="str">
        <x:v>Worked</x:v>
      </x:c>
      <x:c r="K93" t="str">
        <x:v>Employee 102657; home branch Thurrock; assigned role Operative Porter | Deployment branch: Thurrock | Actual role: Operative Porter | Jobs: 401096 | Customers: JP Morgan Limited | Actual hours: 8.5; source records: 1</x:v>
      </x:c>
      <x:c r="L93" t="str">
        <x:v>Include</x:v>
      </x:c>
      <x:c r="M93"/>
      <x:c r="N93"/>
    </x:row>
    <x:row r="94">
      <x:c r="A94" t="str">
        <x:v>Al Fofana|2026-04-13</x:v>
      </x:c>
      <x:c r="B94" s="888" t="n">
        <x:v>46125</x:v>
      </x:c>
      <x:c r="C94" t="str">
        <x:v>Al Fofana</x:v>
      </x:c>
      <x:c r="D94" t="str">
        <x:v>Permanent</x:v>
      </x:c>
      <x:c r="E94" t="str">
        <x:v>Thurrock</x:v>
      </x:c>
      <x:c r="F94" t="str">
        <x:v>Operative Porter</x:v>
      </x:c>
      <x:c r="G94" t="str">
        <x:v>401096</x:v>
      </x:c>
      <x:c r="H94" t="str">
        <x:v>JP Morgan Limited</x:v>
      </x:c>
      <x:c r="I94" s="22" t="n">
        <x:v>8.5</x:v>
      </x:c>
      <x:c r="J94" t="str">
        <x:v>Worked</x:v>
      </x:c>
      <x:c r="K94" t="str">
        <x:v>Employee 102657; home branch Thurrock; assigned role Operative Porter | Deployment branch: Thurrock | Actual role: Operative Porter | Jobs: 401096 | Customers: JP Morgan Limited | Actual hours: 8.5; source records: 1</x:v>
      </x:c>
      <x:c r="L94" t="str">
        <x:v>Include</x:v>
      </x:c>
      <x:c r="M94"/>
      <x:c r="N94"/>
    </x:row>
    <x:row r="95">
      <x:c r="A95" t="str">
        <x:v>Al Fofana|2026-04-14</x:v>
      </x:c>
      <x:c r="B95" s="888" t="n">
        <x:v>46126</x:v>
      </x:c>
      <x:c r="C95" t="str">
        <x:v>Al Fofana</x:v>
      </x:c>
      <x:c r="D95" t="str">
        <x:v>Permanent</x:v>
      </x:c>
      <x:c r="E95" t="str">
        <x:v>Thurrock</x:v>
      </x:c>
      <x:c r="F95" t="str">
        <x:v>Operative Porter</x:v>
      </x:c>
      <x:c r="G95" t="str">
        <x:v>396207</x:v>
      </x:c>
      <x:c r="H95" t="str">
        <x:v>Linklaters LLP</x:v>
      </x:c>
      <x:c r="I95" s="22" t="n">
        <x:v>9.5</x:v>
      </x:c>
      <x:c r="J95" t="str">
        <x:v>Worked</x:v>
      </x:c>
      <x:c r="K95" t="str">
        <x:v>Employee 102657; home branch Thurrock; assigned role Operative Porter | Deployment branch: Thurrock | Actual role: Operative Porter | Jobs: 396207 | Customers: Linklaters LLP | Actual hours: 9.5; source records: 1</x:v>
      </x:c>
      <x:c r="L95" t="str">
        <x:v>Include</x:v>
      </x:c>
      <x:c r="M95"/>
      <x:c r="N95"/>
    </x:row>
    <x:row r="96">
      <x:c r="A96" t="str">
        <x:v>Al Fofana|2026-04-15</x:v>
      </x:c>
      <x:c r="B96" s="888" t="n">
        <x:v>46127</x:v>
      </x:c>
      <x:c r="C96" t="str">
        <x:v>Al Fofana</x:v>
      </x:c>
      <x:c r="D96" t="str">
        <x:v>Permanent</x:v>
      </x:c>
      <x:c r="E96" t="str">
        <x:v>Thurrock</x:v>
      </x:c>
      <x:c r="F96" t="str">
        <x:v>Operative Porter</x:v>
      </x:c>
      <x:c r="G96" t="str">
        <x:v>400121</x:v>
      </x:c>
      <x:c r="H96" t="str">
        <x:v>BioChek (UK) Ltd</x:v>
      </x:c>
      <x:c r="I96" s="22" t="n">
        <x:v>8.5</x:v>
      </x:c>
      <x:c r="J96" t="str">
        <x:v>Worked</x:v>
      </x:c>
      <x:c r="K96" t="str">
        <x:v>Employee 102657; home branch Thurrock; assigned role Operative Porter | Deployment branch: Oxford | Actual role: Operative Porter | Jobs: 400121 | Customers: BioChek (UK) Ltd | Actual hours: 8.5; source records: 1</x:v>
      </x:c>
      <x:c r="L96" t="str">
        <x:v>Include</x:v>
      </x:c>
      <x:c r="M96"/>
      <x:c r="N96"/>
    </x:row>
    <x:row r="97">
      <x:c r="A97" t="str">
        <x:v>Al Fofana|2026-04-16</x:v>
      </x:c>
      <x:c r="B97" s="888" t="n">
        <x:v>46128</x:v>
      </x:c>
      <x:c r="C97" t="str">
        <x:v>Al Fofana</x:v>
      </x:c>
      <x:c r="D97" t="str">
        <x:v>Permanent</x:v>
      </x:c>
      <x:c r="E97" t="str">
        <x:v>Thurrock</x:v>
      </x:c>
      <x:c r="F97" t="str">
        <x:v>Operative Porter</x:v>
      </x:c>
      <x:c r="G97" t="str">
        <x:v>401599, 401620</x:v>
      </x:c>
      <x:c r="H97" t="str">
        <x:v>Bank of New York Mellon; Cognizant Worldwide Limited</x:v>
      </x:c>
      <x:c r="I97" s="22" t="n">
        <x:v>8.5</x:v>
      </x:c>
      <x:c r="J97" t="str">
        <x:v>Worked — 2 records</x:v>
      </x:c>
      <x:c r="K97" t="str">
        <x:v>Employee 102657; home branch Thurrock; assigned role Operative Porter | Deployment branch: Thurrock | Actual role: Operative Porter, Operative Skilled | Jobs: 401599, 401620 | Customers: Bank of New York Mellon; Cognizant Worldwide Limited | Actual hours: 8.5; source records: 2</x:v>
      </x:c>
      <x:c r="L97" t="str">
        <x:v>Include</x:v>
      </x:c>
      <x:c r="M97"/>
      <x:c r="N97"/>
    </x:row>
    <x:row r="98">
      <x:c r="A98" t="str">
        <x:v>Al Fofana|2026-04-17</x:v>
      </x:c>
      <x:c r="B98" s="888" t="n">
        <x:v>46129</x:v>
      </x:c>
      <x:c r="C98" t="str">
        <x:v>Al Fofana</x:v>
      </x:c>
      <x:c r="D98" t="str">
        <x:v>Permanent</x:v>
      </x:c>
      <x:c r="E98" t="str">
        <x:v>Thurrock</x:v>
      </x:c>
      <x:c r="F98" t="str">
        <x:v>Operative Porter</x:v>
      </x:c>
      <x:c r="G98" t="str">
        <x:v>401526</x:v>
      </x:c>
      <x:c r="H98" t="str">
        <x:v>JP Morgan Limited</x:v>
      </x:c>
      <x:c r="I98" s="22" t="n">
        <x:v>16</x:v>
      </x:c>
      <x:c r="J98" t="str">
        <x:v>Worked</x:v>
      </x:c>
      <x:c r="K98" t="str">
        <x:v>Employee 102657; home branch Thurrock; assigned role Operative Porter | Deployment branch: Thurrock | Actual role: Operative Porter | Jobs: 401526 | Customers: JP Morgan Limited | Actual hours: 16.0; source records: 1</x:v>
      </x:c>
      <x:c r="L98" t="str">
        <x:v>Include</x:v>
      </x:c>
      <x:c r="M98"/>
      <x:c r="N98"/>
    </x:row>
    <x:row r="99">
      <x:c r="A99" t="str">
        <x:v>Al Fofana|2026-04-18</x:v>
      </x:c>
      <x:c r="B99" s="888" t="n">
        <x:v>46130</x:v>
      </x:c>
      <x:c r="C99" t="str">
        <x:v>Al Fofana</x:v>
      </x:c>
      <x:c r="D99" t="str">
        <x:v>Permanent</x:v>
      </x:c>
      <x:c r="E99" t="str">
        <x:v>Thurrock</x:v>
      </x:c>
      <x:c r="F99" t="str">
        <x:v>Operative Porter</x:v>
      </x:c>
      <x:c r="G99" t="str">
        <x:v>401520</x:v>
      </x:c>
      <x:c r="H99" t="str">
        <x:v>BNP Paribas Limited</x:v>
      </x:c>
      <x:c r="I99" s="22" t="n">
        <x:v>8.5</x:v>
      </x:c>
      <x:c r="J99" t="str">
        <x:v>Worked</x:v>
      </x:c>
      <x:c r="K99" t="str">
        <x:v>Employee 102657; home branch Thurrock; assigned role Operative Porter | Deployment branch: Thurrock | Actual role: Operative Porter | Jobs: 401520 | Customers: BNP Paribas Limited | Actual hours: 8.5; source records: 1</x:v>
      </x:c>
      <x:c r="L99" t="str">
        <x:v>Include</x:v>
      </x:c>
      <x:c r="M99"/>
      <x:c r="N99"/>
    </x:row>
    <x:row r="100">
      <x:c r="A100" t="str">
        <x:v>Al Fofana|2026-04-20</x:v>
      </x:c>
      <x:c r="B100" s="888" t="n">
        <x:v>46132</x:v>
      </x:c>
      <x:c r="C100" t="str">
        <x:v>Al Fofana</x:v>
      </x:c>
      <x:c r="D100" t="str">
        <x:v>Permanent</x:v>
      </x:c>
      <x:c r="E100" t="str">
        <x:v>Thurrock</x:v>
      </x:c>
      <x:c r="F100" t="str">
        <x:v>Operative Porter</x:v>
      </x:c>
      <x:c r="G100" t="str">
        <x:v>400374</x:v>
      </x:c>
      <x:c r="H100" t="str">
        <x:v>Restore Information Management</x:v>
      </x:c>
      <x:c r="I100" s="22" t="n">
        <x:v>8.5</x:v>
      </x:c>
      <x:c r="J100" t="str">
        <x:v>Worked</x:v>
      </x:c>
      <x:c r="K100" t="str">
        <x:v>Employee 102657; home branch Thurrock; assigned role Operative Porter | Deployment branch: Thurrock | Actual role: Operative Porter | Jobs: 400374 | Customers: Restore Information Management | Actual hours: 8.5; source records: 1</x:v>
      </x:c>
      <x:c r="L100" t="str">
        <x:v>Include</x:v>
      </x:c>
      <x:c r="M100"/>
      <x:c r="N100"/>
    </x:row>
    <x:row r="101">
      <x:c r="A101" t="str">
        <x:v>Al Fofana|2026-04-21</x:v>
      </x:c>
      <x:c r="B101" s="888" t="n">
        <x:v>46133</x:v>
      </x:c>
      <x:c r="C101" t="str">
        <x:v>Al Fofana</x:v>
      </x:c>
      <x:c r="D101" t="str">
        <x:v>Permanent</x:v>
      </x:c>
      <x:c r="E101" t="str">
        <x:v>Thurrock</x:v>
      </x:c>
      <x:c r="F101" t="str">
        <x:v>Operative Porter</x:v>
      </x:c>
      <x:c r="G101" t="str">
        <x:v>396207</x:v>
      </x:c>
      <x:c r="H101" t="str">
        <x:v>Linklaters LLP</x:v>
      </x:c>
      <x:c r="I101" s="22" t="n">
        <x:v>8.5</x:v>
      </x:c>
      <x:c r="J101" t="str">
        <x:v>Worked</x:v>
      </x:c>
      <x:c r="K101" t="str">
        <x:v>Employee 102657; home branch Thurrock; assigned role Operative Porter | Deployment branch: Thurrock | Actual role: Operative Porter | Jobs: 396207 | Customers: Linklaters LLP | Actual hours: 8.5; source records: 1</x:v>
      </x:c>
      <x:c r="L101" t="str">
        <x:v>Include</x:v>
      </x:c>
      <x:c r="M101"/>
      <x:c r="N101"/>
    </x:row>
    <x:row r="102">
      <x:c r="A102" t="str">
        <x:v>Al Fofana|2026-04-23</x:v>
      </x:c>
      <x:c r="B102" s="888" t="n">
        <x:v>46135</x:v>
      </x:c>
      <x:c r="C102" t="str">
        <x:v>Al Fofana</x:v>
      </x:c>
      <x:c r="D102" t="str">
        <x:v>Permanent</x:v>
      </x:c>
      <x:c r="E102" t="str">
        <x:v>Thurrock</x:v>
      </x:c>
      <x:c r="F102" t="str">
        <x:v>Operative Porter</x:v>
      </x:c>
      <x:c r="G102" t="str">
        <x:v>401642</x:v>
      </x:c>
      <x:c r="H102" t="str">
        <x:v>Cambridge University Hospitals / Addenbrookes</x:v>
      </x:c>
      <x:c r="I102" s="22" t="n">
        <x:v>9.5</x:v>
      </x:c>
      <x:c r="J102" t="str">
        <x:v>Worked</x:v>
      </x:c>
      <x:c r="K102" t="str">
        <x:v>Employee 102657; home branch Thurrock; assigned role Operative Porter | Deployment branch: Thurrock | Actual role: Operative Porter | Jobs: 401642 | Customers: Cambridge University Hospitals / Addenbrookes | Actual hours: 9.5; source records: 1</x:v>
      </x:c>
      <x:c r="L102" t="str">
        <x:v>Include</x:v>
      </x:c>
      <x:c r="M102"/>
      <x:c r="N102"/>
    </x:row>
    <x:row r="103">
      <x:c r="A103" t="str">
        <x:v>Al Fofana|2026-04-24</x:v>
      </x:c>
      <x:c r="B103" s="888" t="n">
        <x:v>46136</x:v>
      </x:c>
      <x:c r="C103" t="str">
        <x:v>Al Fofana</x:v>
      </x:c>
      <x:c r="D103" t="str">
        <x:v>Permanent</x:v>
      </x:c>
      <x:c r="E103" t="str">
        <x:v>Thurrock</x:v>
      </x:c>
      <x:c r="F103" t="str">
        <x:v>Operative Porter</x:v>
      </x:c>
      <x:c r="G103" t="str">
        <x:v>401461</x:v>
      </x:c>
      <x:c r="H103" t="str">
        <x:v>JP Morgan Limited</x:v>
      </x:c>
      <x:c r="I103" s="22" t="n">
        <x:v>8.5</x:v>
      </x:c>
      <x:c r="J103" t="str">
        <x:v>Worked</x:v>
      </x:c>
      <x:c r="K103" t="str">
        <x:v>Employee 102657; home branch Thurrock; assigned role Operative Porter | Deployment branch: Thurrock | Actual role: Operative Porter | Jobs: 401461 | Customers: JP Morgan Limited | Actual hours: 8.5; source records: 1</x:v>
      </x:c>
      <x:c r="L103" t="str">
        <x:v>Include</x:v>
      </x:c>
      <x:c r="M103"/>
      <x:c r="N103"/>
    </x:row>
    <x:row r="104">
      <x:c r="A104" t="str">
        <x:v>Al Fofana|2026-04-25</x:v>
      </x:c>
      <x:c r="B104" s="888" t="n">
        <x:v>46137</x:v>
      </x:c>
      <x:c r="C104" t="str">
        <x:v>Al Fofana</x:v>
      </x:c>
      <x:c r="D104" t="str">
        <x:v>Permanent</x:v>
      </x:c>
      <x:c r="E104" t="str">
        <x:v>Thurrock</x:v>
      </x:c>
      <x:c r="F104" t="str">
        <x:v>Operative Porter</x:v>
      </x:c>
      <x:c r="G104" t="str">
        <x:v>396207</x:v>
      </x:c>
      <x:c r="H104" t="str">
        <x:v>Linklaters LLP</x:v>
      </x:c>
      <x:c r="I104" s="22" t="n">
        <x:v>9</x:v>
      </x:c>
      <x:c r="J104" t="str">
        <x:v>Worked</x:v>
      </x:c>
      <x:c r="K104" t="str">
        <x:v>Employee 102657; home branch Thurrock; assigned role Operative Porter | Deployment branch: Thurrock | Actual role: Operative Porter | Jobs: 396207 | Customers: Linklaters LLP | Actual hours: 9.0; source records: 1</x:v>
      </x:c>
      <x:c r="L104" t="str">
        <x:v>Include</x:v>
      </x:c>
      <x:c r="M104"/>
      <x:c r="N104"/>
    </x:row>
    <x:row r="105">
      <x:c r="A105" t="str">
        <x:v>Al Fofana|2026-04-27</x:v>
      </x:c>
      <x:c r="B105" s="888" t="n">
        <x:v>46139</x:v>
      </x:c>
      <x:c r="C105" t="str">
        <x:v>Al Fofana</x:v>
      </x:c>
      <x:c r="D105" t="str">
        <x:v>Permanent</x:v>
      </x:c>
      <x:c r="E105" t="str">
        <x:v>Thurrock</x:v>
      </x:c>
      <x:c r="F105" t="str">
        <x:v>Operative Porter</x:v>
      </x:c>
      <x:c r="G105" t="str">
        <x:v>400374</x:v>
      </x:c>
      <x:c r="H105" t="str">
        <x:v>Restore Information Management</x:v>
      </x:c>
      <x:c r="I105" s="22" t="n">
        <x:v>8.5</x:v>
      </x:c>
      <x:c r="J105" t="str">
        <x:v>Worked</x:v>
      </x:c>
      <x:c r="K105" t="str">
        <x:v>Employee 102657; home branch Thurrock; assigned role Operative Porter | Deployment branch: Thurrock | Actual role: Operative Porter | Jobs: 400374 | Customers: Restore Information Management | Actual hours: 8.5; source records: 1</x:v>
      </x:c>
      <x:c r="L105" t="str">
        <x:v>Include</x:v>
      </x:c>
      <x:c r="M105"/>
      <x:c r="N105"/>
    </x:row>
    <x:row r="106">
      <x:c r="A106" t="str">
        <x:v>Al Fofana|2026-04-28</x:v>
      </x:c>
      <x:c r="B106" s="888" t="n">
        <x:v>46140</x:v>
      </x:c>
      <x:c r="C106" t="str">
        <x:v>Al Fofana</x:v>
      </x:c>
      <x:c r="D106" t="str">
        <x:v>Permanent</x:v>
      </x:c>
      <x:c r="E106" t="str">
        <x:v>Thurrock</x:v>
      </x:c>
      <x:c r="F106" t="str">
        <x:v>Operative Porter</x:v>
      </x:c>
      <x:c r="G106" t="str">
        <x:v>400374</x:v>
      </x:c>
      <x:c r="H106" t="str">
        <x:v>Restore Information Management</x:v>
      </x:c>
      <x:c r="I106" s="22" t="n">
        <x:v>11.5</x:v>
      </x:c>
      <x:c r="J106" t="str">
        <x:v>Worked</x:v>
      </x:c>
      <x:c r="K106" t="str">
        <x:v>Employee 102657; home branch Thurrock; assigned role Operative Porter | Deployment branch: Thurrock | Actual role: Operative Porter | Jobs: 400374 | Customers: Restore Information Management | Actual hours: 11.5; source records: 1</x:v>
      </x:c>
      <x:c r="L106" t="str">
        <x:v>Include</x:v>
      </x:c>
      <x:c r="M106"/>
      <x:c r="N106"/>
    </x:row>
    <x:row r="107">
      <x:c r="A107" t="str">
        <x:v>Al Fofana|2026-04-29</x:v>
      </x:c>
      <x:c r="B107" s="888" t="n">
        <x:v>46141</x:v>
      </x:c>
      <x:c r="C107" t="str">
        <x:v>Al Fofana</x:v>
      </x:c>
      <x:c r="D107" t="str">
        <x:v>Permanent</x:v>
      </x:c>
      <x:c r="E107" t="str">
        <x:v>Thurrock</x:v>
      </x:c>
      <x:c r="F107" t="str">
        <x:v>Operative Porter</x:v>
      </x:c>
      <x:c r="G107" t="str">
        <x:v>401467</x:v>
      </x:c>
      <x:c r="H107" t="str">
        <x:v>University of Hertfordshire</x:v>
      </x:c>
      <x:c r="I107" s="22" t="n">
        <x:v>6</x:v>
      </x:c>
      <x:c r="J107" t="str">
        <x:v>Worked</x:v>
      </x:c>
      <x:c r="K107" t="str">
        <x:v>Employee 102657; home branch Thurrock; assigned role Operative Porter | Deployment branch: Thurrock | Actual role: Operative Porter | Jobs: 401467 | Customers: University of Hertfordshire | Actual hours: 6.0; source records: 1</x:v>
      </x:c>
      <x:c r="L107" t="str">
        <x:v>Include</x:v>
      </x:c>
      <x:c r="M107"/>
      <x:c r="N107"/>
    </x:row>
    <x:row r="108">
      <x:c r="A108" t="str">
        <x:v>Al Fofana|2026-04-30</x:v>
      </x:c>
      <x:c r="B108" s="888" t="n">
        <x:v>46142</x:v>
      </x:c>
      <x:c r="C108" t="str">
        <x:v>Al Fofana</x:v>
      </x:c>
      <x:c r="D108" t="str">
        <x:v>Permanent</x:v>
      </x:c>
      <x:c r="E108" t="str">
        <x:v>Thurrock</x:v>
      </x:c>
      <x:c r="F108" t="str">
        <x:v>Operative Porter</x:v>
      </x:c>
      <x:c r="G108" t="str">
        <x:v>398210</x:v>
      </x:c>
      <x:c r="H108" t="str">
        <x:v>London Metropolitan University</x:v>
      </x:c>
      <x:c r="I108" s="22" t="n">
        <x:v>7</x:v>
      </x:c>
      <x:c r="J108" t="str">
        <x:v>Worked</x:v>
      </x:c>
      <x:c r="K108" t="str">
        <x:v>Employee 102657; home branch Thurrock; assigned role Operative Porter | Deployment branch: Thurrock | Actual role: Operative Porter | Jobs: 398210 | Customers: London Metropolitan University | Actual hours: 7.0; source records: 1</x:v>
      </x:c>
      <x:c r="L108" t="str">
        <x:v>Include</x:v>
      </x:c>
      <x:c r="M108"/>
      <x:c r="N108"/>
    </x:row>
    <x:row r="109">
      <x:c r="A109" t="str">
        <x:v>Andy Corser|2026-04-01</x:v>
      </x:c>
      <x:c r="B109" s="888" t="n">
        <x:v>46113</x:v>
      </x:c>
      <x:c r="C109" t="str">
        <x:v>Andy Corser</x:v>
      </x:c>
      <x:c r="D109" t="str">
        <x:v>Permanent</x:v>
      </x:c>
      <x:c r="E109" t="str">
        <x:v>Manchester</x:v>
      </x:c>
      <x:c r="F109" t="str">
        <x:v>Operative Driver</x:v>
      </x:c>
      <x:c r="G109" t="str">
        <x:v>401385</x:v>
      </x:c>
      <x:c r="H109" t="str">
        <x:v>Jesuits in Brittan</x:v>
      </x:c>
      <x:c r="I109" s="22" t="n">
        <x:v>11</x:v>
      </x:c>
      <x:c r="J109" t="str">
        <x:v>Worked</x:v>
      </x:c>
      <x:c r="K109" t="str">
        <x:v>Employee 2305; home branch Manchester; assigned role Operative Driver | Deployment branch: Thurrock | Actual role: Operative Driver | Jobs: 401385 | Customers: Jesuits in Brittan | Actual hours: 11.0; source records: 1</x:v>
      </x:c>
      <x:c r="L109" t="str">
        <x:v>Include</x:v>
      </x:c>
      <x:c r="M109"/>
      <x:c r="N109"/>
    </x:row>
    <x:row r="110">
      <x:c r="A110" t="str">
        <x:v>Andy Corser|2026-04-02</x:v>
      </x:c>
      <x:c r="B110" s="888" t="n">
        <x:v>46114</x:v>
      </x:c>
      <x:c r="C110" t="str">
        <x:v>Andy Corser</x:v>
      </x:c>
      <x:c r="D110" t="str">
        <x:v>Permanent</x:v>
      </x:c>
      <x:c r="E110" t="str">
        <x:v>Manchester</x:v>
      </x:c>
      <x:c r="F110" t="str">
        <x:v>Operative Driver</x:v>
      </x:c>
      <x:c r="G110" t="str">
        <x:v>401385</x:v>
      </x:c>
      <x:c r="H110" t="str">
        <x:v>Jesuits in Brittan</x:v>
      </x:c>
      <x:c r="I110" s="22" t="n">
        <x:v>7.5</x:v>
      </x:c>
      <x:c r="J110" t="str">
        <x:v>Worked</x:v>
      </x:c>
      <x:c r="K110" t="str">
        <x:v>Employee 2305; home branch Manchester; assigned role Operative Driver | Deployment branch: Thurrock | Actual role: Operative Driver | Jobs: 401385 | Customers: Jesuits in Brittan | Actual hours: 7.5; source records: 1</x:v>
      </x:c>
      <x:c r="L110" t="str">
        <x:v>Include</x:v>
      </x:c>
      <x:c r="M110"/>
      <x:c r="N110"/>
    </x:row>
    <x:row r="111">
      <x:c r="A111" t="str">
        <x:v>Andy Corser|2026-04-07</x:v>
      </x:c>
      <x:c r="B111" s="888" t="n">
        <x:v>46119</x:v>
      </x:c>
      <x:c r="C111" t="str">
        <x:v>Andy Corser</x:v>
      </x:c>
      <x:c r="D111" t="str">
        <x:v>Permanent</x:v>
      </x:c>
      <x:c r="E111" t="str">
        <x:v>Manchester</x:v>
      </x:c>
      <x:c r="F111" t="str">
        <x:v>Operative Driver</x:v>
      </x:c>
      <x:c r="G111" t="str">
        <x:v>398910, 398317C</x:v>
      </x:c>
      <x:c r="H111" t="str">
        <x:v>JLR - eTrackers; Restore Harrow Green</x:v>
      </x:c>
      <x:c r="I111" s="22" t="n">
        <x:v>17.5</x:v>
      </x:c>
      <x:c r="J111" t="str">
        <x:v>Worked — 2 records</x:v>
      </x:c>
      <x:c r="K111" t="str">
        <x:v>Employee 2305; home branch Manchester; assigned role Operative Driver | Deployment branch: Birmingham, Manchester | Actual role: Operative Driver, Operative Porter | Jobs: 398910, 398317C | Customers: JLR - eTrackers; Restore Harrow Green | Actual hours: 17.5; source records: 2</x:v>
      </x:c>
      <x:c r="L111" t="str">
        <x:v>Include</x:v>
      </x:c>
      <x:c r="M111"/>
      <x:c r="N111"/>
    </x:row>
    <x:row r="112">
      <x:c r="A112" t="str">
        <x:v>Andy Corser|2026-04-08</x:v>
      </x:c>
      <x:c r="B112" s="888" t="n">
        <x:v>46120</x:v>
      </x:c>
      <x:c r="C112" t="str">
        <x:v>Andy Corser</x:v>
      </x:c>
      <x:c r="D112" t="str">
        <x:v>Permanent</x:v>
      </x:c>
      <x:c r="E112" t="str">
        <x:v>Manchester</x:v>
      </x:c>
      <x:c r="F112" t="str">
        <x:v>Operative Driver</x:v>
      </x:c>
      <x:c r="G112" t="str">
        <x:v>401335, 398317C</x:v>
      </x:c>
      <x:c r="H112" t="str">
        <x:v>Haier (University of Manchester); Restore Harrow Green</x:v>
      </x:c>
      <x:c r="I112" s="22" t="n">
        <x:v>15.5</x:v>
      </x:c>
      <x:c r="J112" t="str">
        <x:v>Worked — 2 records</x:v>
      </x:c>
      <x:c r="K112" t="str">
        <x:v>Employee 2305; home branch Manchester; assigned role Operative Driver | Deployment branch: Manchester, Oxford | Actual role: Operative Driver | Jobs: 401335, 398317C | Customers: Haier (University of Manchester); Restore Harrow Green | Actual hours: 15.5; source records: 2</x:v>
      </x:c>
      <x:c r="L112" t="str">
        <x:v>Include</x:v>
      </x:c>
      <x:c r="M112"/>
      <x:c r="N112"/>
    </x:row>
    <x:row r="113">
      <x:c r="A113" t="str">
        <x:v>Andy Corser|2026-04-09</x:v>
      </x:c>
      <x:c r="B113" s="888" t="n">
        <x:v>46121</x:v>
      </x:c>
      <x:c r="C113" t="str">
        <x:v>Andy Corser</x:v>
      </x:c>
      <x:c r="D113" t="str">
        <x:v>Permanent</x:v>
      </x:c>
      <x:c r="E113" t="str">
        <x:v>Manchester</x:v>
      </x:c>
      <x:c r="F113" t="str">
        <x:v>Operative Driver</x:v>
      </x:c>
      <x:c r="G113" t="str">
        <x:v>401283</x:v>
      </x:c>
      <x:c r="H113" t="str">
        <x:v>Cheshire Police</x:v>
      </x:c>
      <x:c r="I113" s="22" t="n">
        <x:v>8.5</x:v>
      </x:c>
      <x:c r="J113" t="str">
        <x:v>Worked</x:v>
      </x:c>
      <x:c r="K113" t="str">
        <x:v>Employee 2305; home branch Manchester; assigned role Operative Driver | Deployment branch: Manchester | Actual role: Operative Driver | Jobs: 401283 | Customers: Cheshire Police | Actual hours: 8.5; source records: 1</x:v>
      </x:c>
      <x:c r="L113" t="str">
        <x:v>Include</x:v>
      </x:c>
      <x:c r="M113"/>
      <x:c r="N113"/>
    </x:row>
    <x:row r="114">
      <x:c r="A114" t="str">
        <x:v>Andy Corser|2026-04-13</x:v>
      </x:c>
      <x:c r="B114" s="888" t="n">
        <x:v>46125</x:v>
      </x:c>
      <x:c r="C114" t="str">
        <x:v>Andy Corser</x:v>
      </x:c>
      <x:c r="D114" t="str">
        <x:v>Permanent</x:v>
      </x:c>
      <x:c r="E114" t="str">
        <x:v>Manchester</x:v>
      </x:c>
      <x:c r="F114" t="str">
        <x:v>Operative Driver</x:v>
      </x:c>
      <x:c r="G114" t="str">
        <x:v>400367</x:v>
      </x:c>
      <x:c r="H114" t="str">
        <x:v>Liverpool City Council</x:v>
      </x:c>
      <x:c r="I114" s="22" t="n">
        <x:v>7.75</x:v>
      </x:c>
      <x:c r="J114" t="str">
        <x:v>Worked</x:v>
      </x:c>
      <x:c r="K114" t="str">
        <x:v>Employee 2305; home branch Manchester; assigned role Operative Driver | Deployment branch: Manchester | Actual role: Operative Driver | Jobs: 400367 | Customers: Liverpool City Council | Actual hours: 7.8; source records: 1</x:v>
      </x:c>
      <x:c r="L114" t="str">
        <x:v>Include</x:v>
      </x:c>
      <x:c r="M114"/>
      <x:c r="N114"/>
    </x:row>
    <x:row r="115">
      <x:c r="A115" t="str">
        <x:v>Andy Corser|2026-04-14</x:v>
      </x:c>
      <x:c r="B115" s="888" t="n">
        <x:v>46126</x:v>
      </x:c>
      <x:c r="C115" t="str">
        <x:v>Andy Corser</x:v>
      </x:c>
      <x:c r="D115" t="str">
        <x:v>Permanent</x:v>
      </x:c>
      <x:c r="E115" t="str">
        <x:v>Manchester</x:v>
      </x:c>
      <x:c r="F115" t="str">
        <x:v>Operative Driver</x:v>
      </x:c>
      <x:c r="G115" t="str">
        <x:v>400367</x:v>
      </x:c>
      <x:c r="H115" t="str">
        <x:v>Liverpool City Council</x:v>
      </x:c>
      <x:c r="I115" s="22" t="n">
        <x:v>9</x:v>
      </x:c>
      <x:c r="J115" t="str">
        <x:v>Worked</x:v>
      </x:c>
      <x:c r="K115" t="str">
        <x:v>Employee 2305; home branch Manchester; assigned role Operative Driver | Deployment branch: Manchester | Actual role: Operative Driver | Jobs: 400367 | Customers: Liverpool City Council | Actual hours: 9.0; source records: 1</x:v>
      </x:c>
      <x:c r="L115" t="str">
        <x:v>Include</x:v>
      </x:c>
      <x:c r="M115"/>
      <x:c r="N115"/>
    </x:row>
    <x:row r="116">
      <x:c r="A116" t="str">
        <x:v>Andy Corser|2026-04-15</x:v>
      </x:c>
      <x:c r="B116" s="888" t="n">
        <x:v>46127</x:v>
      </x:c>
      <x:c r="C116" t="str">
        <x:v>Andy Corser</x:v>
      </x:c>
      <x:c r="D116" t="str">
        <x:v>Permanent</x:v>
      </x:c>
      <x:c r="E116" t="str">
        <x:v>Manchester</x:v>
      </x:c>
      <x:c r="F116" t="str">
        <x:v>Operative Driver</x:v>
      </x:c>
      <x:c r="G116" t="str">
        <x:v>400367</x:v>
      </x:c>
      <x:c r="H116" t="str">
        <x:v>Liverpool City Council</x:v>
      </x:c>
      <x:c r="I116" s="22" t="n">
        <x:v>9.5</x:v>
      </x:c>
      <x:c r="J116" t="str">
        <x:v>Worked</x:v>
      </x:c>
      <x:c r="K116" t="str">
        <x:v>Employee 2305; home branch Manchester; assigned role Operative Driver | Deployment branch: Manchester | Actual role: Operative Driver | Jobs: 400367 | Customers: Liverpool City Council | Actual hours: 9.5; source records: 1</x:v>
      </x:c>
      <x:c r="L116" t="str">
        <x:v>Include</x:v>
      </x:c>
      <x:c r="M116"/>
      <x:c r="N116"/>
    </x:row>
    <x:row r="117">
      <x:c r="A117" t="str">
        <x:v>Andy Corser|2026-04-16</x:v>
      </x:c>
      <x:c r="B117" s="888" t="n">
        <x:v>46128</x:v>
      </x:c>
      <x:c r="C117" t="str">
        <x:v>Andy Corser</x:v>
      </x:c>
      <x:c r="D117" t="str">
        <x:v>Permanent</x:v>
      </x:c>
      <x:c r="E117" t="str">
        <x:v>Manchester</x:v>
      </x:c>
      <x:c r="F117" t="str">
        <x:v>Operative Driver</x:v>
      </x:c>
      <x:c r="G117" t="str">
        <x:v>400367</x:v>
      </x:c>
      <x:c r="H117" t="str">
        <x:v>Liverpool City Council</x:v>
      </x:c>
      <x:c r="I117" s="22" t="n">
        <x:v>7</x:v>
      </x:c>
      <x:c r="J117" t="str">
        <x:v>Worked</x:v>
      </x:c>
      <x:c r="K117" t="str">
        <x:v>Employee 2305; home branch Manchester; assigned role Operative Driver | Deployment branch: Manchester | Actual role: Operative Driver | Jobs: 400367 | Customers: Liverpool City Council | Actual hours: 7.0; source records: 1</x:v>
      </x:c>
      <x:c r="L117" t="str">
        <x:v>Include</x:v>
      </x:c>
      <x:c r="M117"/>
      <x:c r="N117"/>
    </x:row>
    <x:row r="118">
      <x:c r="A118" t="str">
        <x:v>Andy Corser|2026-04-17</x:v>
      </x:c>
      <x:c r="B118" s="888" t="n">
        <x:v>46129</x:v>
      </x:c>
      <x:c r="C118" t="str">
        <x:v>Andy Corser</x:v>
      </x:c>
      <x:c r="D118" t="str">
        <x:v>Permanent</x:v>
      </x:c>
      <x:c r="E118" t="str">
        <x:v>Manchester</x:v>
      </x:c>
      <x:c r="F118" t="str">
        <x:v>Operative Driver</x:v>
      </x:c>
      <x:c r="G118" t="str">
        <x:v>401110</x:v>
      </x:c>
      <x:c r="H118" t="str">
        <x:v>Restore Records Management</x:v>
      </x:c>
      <x:c r="I118" s="22" t="n">
        <x:v>8</x:v>
      </x:c>
      <x:c r="J118" t="str">
        <x:v>Worked</x:v>
      </x:c>
      <x:c r="K118" t="str">
        <x:v>Employee 2305; home branch Manchester; assigned role Operative Driver | Deployment branch: Manchester | Actual role: Operative Driver | Jobs: 401110 | Customers: Restore Records Management | Actual hours: 8.0; source records: 1</x:v>
      </x:c>
      <x:c r="L118" t="str">
        <x:v>Include</x:v>
      </x:c>
      <x:c r="M118"/>
      <x:c r="N118"/>
    </x:row>
    <x:row r="119">
      <x:c r="A119" t="str">
        <x:v>Andy Corser|2026-04-20</x:v>
      </x:c>
      <x:c r="B119" s="888" t="n">
        <x:v>46132</x:v>
      </x:c>
      <x:c r="C119" t="str">
        <x:v>Andy Corser</x:v>
      </x:c>
      <x:c r="D119" t="str">
        <x:v>Permanent</x:v>
      </x:c>
      <x:c r="E119" t="str">
        <x:v>Manchester</x:v>
      </x:c>
      <x:c r="F119" t="str">
        <x:v>Operative Driver</x:v>
      </x:c>
      <x:c r="G119" t="str">
        <x:v>401210</x:v>
      </x:c>
      <x:c r="H119" t="str">
        <x:v>Cheshire Constabulary HQ</x:v>
      </x:c>
      <x:c r="I119" s="22" t="n">
        <x:v>10.5</x:v>
      </x:c>
      <x:c r="J119" t="str">
        <x:v>Worked</x:v>
      </x:c>
      <x:c r="K119" t="str">
        <x:v>Employee 2305; home branch Manchester; assigned role Operative Driver | Deployment branch: Manchester | Actual role: Operative Driver | Jobs: 401210 | Customers: Cheshire Constabulary HQ | Actual hours: 10.5; source records: 1</x:v>
      </x:c>
      <x:c r="L119" t="str">
        <x:v>Include</x:v>
      </x:c>
      <x:c r="M119"/>
      <x:c r="N119"/>
    </x:row>
    <x:row r="120">
      <x:c r="A120" t="str">
        <x:v>Andy Corser|2026-04-21</x:v>
      </x:c>
      <x:c r="B120" s="888" t="n">
        <x:v>46133</x:v>
      </x:c>
      <x:c r="C120" t="str">
        <x:v>Andy Corser</x:v>
      </x:c>
      <x:c r="D120" t="str">
        <x:v>Permanent</x:v>
      </x:c>
      <x:c r="E120" t="str">
        <x:v>Manchester</x:v>
      </x:c>
      <x:c r="F120" t="str">
        <x:v>Operative Driver</x:v>
      </x:c>
      <x:c r="G120" t="str">
        <x:v>398317C</x:v>
      </x:c>
      <x:c r="H120" t="str">
        <x:v>Restore Harrow Green</x:v>
      </x:c>
      <x:c r="I120" s="22" t="n">
        <x:v>5.5</x:v>
      </x:c>
      <x:c r="J120" t="str">
        <x:v>Worked</x:v>
      </x:c>
      <x:c r="K120" t="str">
        <x:v>Employee 2305; home branch Manchester; assigned role Operative Driver | Deployment branch: Manchester | Actual role: Operative Driver | Jobs: 398317C | Customers: Restore Harrow Green | Actual hours: 5.5; source records: 1</x:v>
      </x:c>
      <x:c r="L120" t="str">
        <x:v>Include</x:v>
      </x:c>
      <x:c r="M120"/>
      <x:c r="N120"/>
    </x:row>
    <x:row r="121">
      <x:c r="A121" t="str">
        <x:v>Andy Corser|2026-04-22</x:v>
      </x:c>
      <x:c r="B121" s="888" t="n">
        <x:v>46134</x:v>
      </x:c>
      <x:c r="C121" t="str">
        <x:v>Andy Corser</x:v>
      </x:c>
      <x:c r="D121" t="str">
        <x:v>Permanent</x:v>
      </x:c>
      <x:c r="E121" t="str">
        <x:v>Manchester</x:v>
      </x:c>
      <x:c r="F121" t="str">
        <x:v>Operative Driver</x:v>
      </x:c>
      <x:c r="G121" t="str">
        <x:v>398317C</x:v>
      </x:c>
      <x:c r="H121" t="str">
        <x:v>Restore Harrow Green</x:v>
      </x:c>
      <x:c r="I121" s="22" t="n">
        <x:v>2</x:v>
      </x:c>
      <x:c r="J121" t="str">
        <x:v>Worked</x:v>
      </x:c>
      <x:c r="K121" t="str">
        <x:v>Employee 2305; home branch Manchester; assigned role Operative Driver | Deployment branch: Manchester | Actual role: Operative Driver | Jobs: 398317C | Customers: Restore Harrow Green | Actual hours: 2.0; source records: 1</x:v>
      </x:c>
      <x:c r="L121" t="str">
        <x:v>Include</x:v>
      </x:c>
      <x:c r="M121"/>
      <x:c r="N121"/>
    </x:row>
    <x:row r="122">
      <x:c r="A122" t="str">
        <x:v>Andy Corser|2026-04-23</x:v>
      </x:c>
      <x:c r="B122" s="888" t="n">
        <x:v>46135</x:v>
      </x:c>
      <x:c r="C122" t="str">
        <x:v>Andy Corser</x:v>
      </x:c>
      <x:c r="D122" t="str">
        <x:v>Permanent</x:v>
      </x:c>
      <x:c r="E122" t="str">
        <x:v>Manchester</x:v>
      </x:c>
      <x:c r="F122" t="str">
        <x:v>Operative Driver</x:v>
      </x:c>
      <x:c r="G122" t="str">
        <x:v>398317C</x:v>
      </x:c>
      <x:c r="H122" t="str">
        <x:v>Restore Harrow Green</x:v>
      </x:c>
      <x:c r="I122" s="22" t="n">
        <x:v>8</x:v>
      </x:c>
      <x:c r="J122" t="str">
        <x:v>Worked</x:v>
      </x:c>
      <x:c r="K122" t="str">
        <x:v>Employee 2305; home branch Manchester; assigned role Operative Driver | Deployment branch: Manchester | Actual role: Operative Driver | Jobs: 398317C | Customers: Restore Harrow Green | Actual hours: 8.0; source records: 1</x:v>
      </x:c>
      <x:c r="L122" t="str">
        <x:v>Include</x:v>
      </x:c>
      <x:c r="M122"/>
      <x:c r="N122"/>
    </x:row>
    <x:row r="123">
      <x:c r="A123" t="str">
        <x:v>Andy Corser|2026-04-24</x:v>
      </x:c>
      <x:c r="B123" s="888" t="n">
        <x:v>46136</x:v>
      </x:c>
      <x:c r="C123" t="str">
        <x:v>Andy Corser</x:v>
      </x:c>
      <x:c r="D123" t="str">
        <x:v>Permanent</x:v>
      </x:c>
      <x:c r="E123" t="str">
        <x:v>Manchester</x:v>
      </x:c>
      <x:c r="F123" t="str">
        <x:v>Operative Driver</x:v>
      </x:c>
      <x:c r="G123" t="str">
        <x:v>401413</x:v>
      </x:c>
      <x:c r="H123" t="str">
        <x:v>Countess of Chester Hospital</x:v>
      </x:c>
      <x:c r="I123" s="22" t="n">
        <x:v>9.5</x:v>
      </x:c>
      <x:c r="J123" t="str">
        <x:v>Worked</x:v>
      </x:c>
      <x:c r="K123" t="str">
        <x:v>Employee 2305; home branch Manchester; assigned role Operative Driver | Deployment branch: Manchester | Actual role: Operative Driver | Jobs: 401413 | Customers: Countess of Chester Hospital | Actual hours: 9.5; source records: 1</x:v>
      </x:c>
      <x:c r="L123" t="str">
        <x:v>Include</x:v>
      </x:c>
      <x:c r="M123"/>
      <x:c r="N123"/>
    </x:row>
    <x:row r="124">
      <x:c r="A124" t="str">
        <x:v>Andy Corser|2026-04-27</x:v>
      </x:c>
      <x:c r="B124" s="888" t="n">
        <x:v>46139</x:v>
      </x:c>
      <x:c r="C124" t="str">
        <x:v>Andy Corser</x:v>
      </x:c>
      <x:c r="D124" t="str">
        <x:v>Permanent</x:v>
      </x:c>
      <x:c r="E124" t="str">
        <x:v>Manchester</x:v>
      </x:c>
      <x:c r="F124" t="str">
        <x:v>Operative Driver</x:v>
      </x:c>
      <x:c r="G124" t="str">
        <x:v>400847, 398317C</x:v>
      </x:c>
      <x:c r="H124" t="str">
        <x:v>A  Copeland Group Limited; Restore Harrow Green</x:v>
      </x:c>
      <x:c r="I124" s="22" t="n">
        <x:v>16.5</x:v>
      </x:c>
      <x:c r="J124" t="str">
        <x:v>Worked — 2 records</x:v>
      </x:c>
      <x:c r="K124" t="str">
        <x:v>Employee 2305; home branch Manchester; assigned role Operative Driver | Deployment branch: Manchester | Actual role: Operative Driver | Jobs: 400847, 398317C | Customers: A  Copeland Group Limited; Restore Harrow Green | Actual hours: 16.5; source records: 2</x:v>
      </x:c>
      <x:c r="L124" t="str">
        <x:v>Include</x:v>
      </x:c>
      <x:c r="M124"/>
      <x:c r="N124"/>
    </x:row>
    <x:row r="125">
      <x:c r="A125" t="str">
        <x:v>Andy Corser|2026-04-28</x:v>
      </x:c>
      <x:c r="B125" s="888" t="n">
        <x:v>46140</x:v>
      </x:c>
      <x:c r="C125" t="str">
        <x:v>Andy Corser</x:v>
      </x:c>
      <x:c r="D125" t="str">
        <x:v>Permanent</x:v>
      </x:c>
      <x:c r="E125" t="str">
        <x:v>Manchester</x:v>
      </x:c>
      <x:c r="F125" t="str">
        <x:v>Operative Driver</x:v>
      </x:c>
      <x:c r="G125" t="str">
        <x:v>400847</x:v>
      </x:c>
      <x:c r="H125" t="str">
        <x:v>A  Copeland Group Limited</x:v>
      </x:c>
      <x:c r="I125" s="22" t="n">
        <x:v>6.5</x:v>
      </x:c>
      <x:c r="J125" t="str">
        <x:v>Worked</x:v>
      </x:c>
      <x:c r="K125" t="str">
        <x:v>Employee 2305; home branch Manchester; assigned role Operative Driver | Deployment branch: Manchester | Actual role: Operative Driver | Jobs: 400847 | Customers: A  Copeland Group Limited | Actual hours: 6.5; source records: 1</x:v>
      </x:c>
      <x:c r="L125" t="str">
        <x:v>Include</x:v>
      </x:c>
      <x:c r="M125"/>
      <x:c r="N125"/>
    </x:row>
    <x:row r="126">
      <x:c r="A126" t="str">
        <x:v>Andy Corser|2026-04-29</x:v>
      </x:c>
      <x:c r="B126" s="888" t="n">
        <x:v>46141</x:v>
      </x:c>
      <x:c r="C126" t="str">
        <x:v>Andy Corser</x:v>
      </x:c>
      <x:c r="D126" t="str">
        <x:v>Permanent</x:v>
      </x:c>
      <x:c r="E126" t="str">
        <x:v>Manchester</x:v>
      </x:c>
      <x:c r="F126" t="str">
        <x:v>Operative Driver</x:v>
      </x:c>
      <x:c r="G126" t="str">
        <x:v>401108</x:v>
      </x:c>
      <x:c r="H126" t="str">
        <x:v>Cheshire Fire</x:v>
      </x:c>
      <x:c r="I126" s="22" t="n">
        <x:v>8</x:v>
      </x:c>
      <x:c r="J126" t="str">
        <x:v>Worked</x:v>
      </x:c>
      <x:c r="K126" t="str">
        <x:v>Employee 2305; home branch Manchester; assigned role Operative Driver | Deployment branch: Manchester | Actual role: Operative Driver | Jobs: 401108 | Customers: Cheshire Fire | Actual hours: 8.0; source records: 1</x:v>
      </x:c>
      <x:c r="L126" t="str">
        <x:v>Include</x:v>
      </x:c>
      <x:c r="M126"/>
      <x:c r="N126"/>
    </x:row>
    <x:row r="127">
      <x:c r="A127" t="str">
        <x:v>Andy Corser|2026-04-30</x:v>
      </x:c>
      <x:c r="B127" s="888" t="n">
        <x:v>46142</x:v>
      </x:c>
      <x:c r="C127" t="str">
        <x:v>Andy Corser</x:v>
      </x:c>
      <x:c r="D127" t="str">
        <x:v>Permanent</x:v>
      </x:c>
      <x:c r="E127" t="str">
        <x:v>Manchester</x:v>
      </x:c>
      <x:c r="F127" t="str">
        <x:v>Operative Driver</x:v>
      </x:c>
      <x:c r="G127" t="str">
        <x:v>401413</x:v>
      </x:c>
      <x:c r="H127" t="str">
        <x:v>Countess of Chester Hospital</x:v>
      </x:c>
      <x:c r="I127" s="22" t="n">
        <x:v>8.5</x:v>
      </x:c>
      <x:c r="J127" t="str">
        <x:v>Worked</x:v>
      </x:c>
      <x:c r="K127" t="str">
        <x:v>Employee 2305; home branch Manchester; assigned role Operative Driver | Deployment branch: Manchester | Actual role: Operative Driver | Jobs: 401413 | Customers: Countess of Chester Hospital | Actual hours: 8.5; source records: 1</x:v>
      </x:c>
      <x:c r="L127" t="str">
        <x:v>Include</x:v>
      </x:c>
      <x:c r="M127"/>
      <x:c r="N127"/>
    </x:row>
    <x:row r="128">
      <x:c r="A128" t="str">
        <x:v>Andy Docherty|2026-04-01</x:v>
      </x:c>
      <x:c r="B128" s="888" t="n">
        <x:v>46113</x:v>
      </x:c>
      <x:c r="C128" t="str">
        <x:v>Andy Docherty</x:v>
      </x:c>
      <x:c r="D128" t="str">
        <x:v>Permanent</x:v>
      </x:c>
      <x:c r="E128" t="str">
        <x:v>Thurrock</x:v>
      </x:c>
      <x:c r="F128" t="str">
        <x:v>Operative Skilled</x:v>
      </x:c>
      <x:c r="G128" t="str">
        <x:v>401373</x:v>
      </x:c>
      <x:c r="H128" t="str">
        <x:v>Bank of America Merrill Lynch</x:v>
      </x:c>
      <x:c r="I128" s="22" t="n">
        <x:v>9</x:v>
      </x:c>
      <x:c r="J128" t="str">
        <x:v>Worked</x:v>
      </x:c>
      <x:c r="K128" t="str">
        <x:v>Employee 103053; home branch Thurrock; assigned role Operative Skilled | Deployment branch: Thurrock | Actual role: Operative Skilled | Jobs: 401373 | Customers: Bank of America Merrill Lynch | Actual hours: 9.0; source records: 1</x:v>
      </x:c>
      <x:c r="L128" t="str">
        <x:v>Include</x:v>
      </x:c>
      <x:c r="M128"/>
      <x:c r="N128"/>
    </x:row>
    <x:row r="129">
      <x:c r="A129" t="str">
        <x:v>Andy Docherty|2026-04-02</x:v>
      </x:c>
      <x:c r="B129" s="888" t="n">
        <x:v>46114</x:v>
      </x:c>
      <x:c r="C129" t="str">
        <x:v>Andy Docherty</x:v>
      </x:c>
      <x:c r="D129" t="str">
        <x:v>Permanent</x:v>
      </x:c>
      <x:c r="E129" t="str">
        <x:v>Thurrock</x:v>
      </x:c>
      <x:c r="F129" t="str">
        <x:v>Operative Skilled</x:v>
      </x:c>
      <x:c r="G129" t="str">
        <x:v>401373, 401380</x:v>
      </x:c>
      <x:c r="H129" t="str">
        <x:v>Bank of America Merrill Lynch</x:v>
      </x:c>
      <x:c r="I129" s="22" t="n">
        <x:v>15</x:v>
      </x:c>
      <x:c r="J129" t="str">
        <x:v>Worked — 2 records</x:v>
      </x:c>
      <x:c r="K129" t="str">
        <x:v>Employee 103053; home branch Thurrock; assigned role Operative Skilled | Deployment branch: Thurrock | Actual role: Operative Porter, Operative Skilled | Jobs: 401373, 401380 | Customers: Bank of America Merrill Lynch | Actual hours: 15.0; source records: 2</x:v>
      </x:c>
      <x:c r="L129" t="str">
        <x:v>Include</x:v>
      </x:c>
      <x:c r="M129"/>
      <x:c r="N129"/>
    </x:row>
    <x:row r="130">
      <x:c r="A130" t="str">
        <x:v>Andy Docherty|2026-04-03</x:v>
      </x:c>
      <x:c r="B130" s="888" t="n">
        <x:v>46115</x:v>
      </x:c>
      <x:c r="C130" t="str">
        <x:v>Andy Docherty</x:v>
      </x:c>
      <x:c r="D130" t="str">
        <x:v>Permanent</x:v>
      </x:c>
      <x:c r="E130" t="str">
        <x:v>Thurrock</x:v>
      </x:c>
      <x:c r="F130" t="str">
        <x:v>Operative Skilled</x:v>
      </x:c>
      <x:c r="G130"/>
      <x:c r="H130"/>
      <x:c r="I130" s="22" t="n">
        <x:v>0</x:v>
      </x:c>
      <x:c r="J130" t="str">
        <x:v>Annual leave</x:v>
      </x:c>
      <x:c r="K130" t="str">
        <x:v>Employee 103053; home branch Thurrock; assigned role Operative Skilled | Leave: Annual Leave (Hours) | Leave calendar basis: Variable-pattern period</x:v>
      </x:c>
      <x:c r="L130" t="str">
        <x:v>Include</x:v>
      </x:c>
      <x:c r="M130"/>
      <x:c r="N130"/>
    </x:row>
    <x:row r="131">
      <x:c r="A131" t="str">
        <x:v>Andy Docherty|2026-04-06</x:v>
      </x:c>
      <x:c r="B131" s="888" t="n">
        <x:v>46118</x:v>
      </x:c>
      <x:c r="C131" t="str">
        <x:v>Andy Docherty</x:v>
      </x:c>
      <x:c r="D131" t="str">
        <x:v>Permanent</x:v>
      </x:c>
      <x:c r="E131" t="str">
        <x:v>Thurrock</x:v>
      </x:c>
      <x:c r="F131" t="str">
        <x:v>Operative Skilled</x:v>
      </x:c>
      <x:c r="G131"/>
      <x:c r="H131"/>
      <x:c r="I131" s="22" t="n">
        <x:v>0</x:v>
      </x:c>
      <x:c r="J131" t="str">
        <x:v>Annual leave</x:v>
      </x:c>
      <x:c r="K131" t="str">
        <x:v>Employee 103053; home branch Thurrock; assigned role Operative Skilled | Leave: Annual Leave (Hours) | Leave calendar basis: Variable-pattern period</x:v>
      </x:c>
      <x:c r="L131" t="str">
        <x:v>Include</x:v>
      </x:c>
      <x:c r="M131"/>
      <x:c r="N131"/>
    </x:row>
    <x:row r="132">
      <x:c r="A132" t="str">
        <x:v>Andy Docherty|2026-04-07</x:v>
      </x:c>
      <x:c r="B132" s="888" t="n">
        <x:v>46119</x:v>
      </x:c>
      <x:c r="C132" t="str">
        <x:v>Andy Docherty</x:v>
      </x:c>
      <x:c r="D132" t="str">
        <x:v>Permanent</x:v>
      </x:c>
      <x:c r="E132" t="str">
        <x:v>Thurrock</x:v>
      </x:c>
      <x:c r="F132" t="str">
        <x:v>Operative Skilled</x:v>
      </x:c>
      <x:c r="G132" t="str">
        <x:v>401373</x:v>
      </x:c>
      <x:c r="H132" t="str">
        <x:v>Bank of America Merrill Lynch</x:v>
      </x:c>
      <x:c r="I132" s="22" t="n">
        <x:v>8.5</x:v>
      </x:c>
      <x:c r="J132" t="str">
        <x:v>Worked</x:v>
      </x:c>
      <x:c r="K132" t="str">
        <x:v>Employee 103053; home branch Thurrock; assigned role Operative Skilled | Deployment branch: Thurrock | Actual role: Operative Skilled | Jobs: 401373 | Customers: Bank of America Merrill Lynch | Actual hours: 8.5; source records: 1</x:v>
      </x:c>
      <x:c r="L132" t="str">
        <x:v>Include</x:v>
      </x:c>
      <x:c r="M132"/>
      <x:c r="N132"/>
    </x:row>
    <x:row r="133">
      <x:c r="A133" t="str">
        <x:v>Andy Docherty|2026-04-08</x:v>
      </x:c>
      <x:c r="B133" s="888" t="n">
        <x:v>46120</x:v>
      </x:c>
      <x:c r="C133" t="str">
        <x:v>Andy Docherty</x:v>
      </x:c>
      <x:c r="D133" t="str">
        <x:v>Permanent</x:v>
      </x:c>
      <x:c r="E133" t="str">
        <x:v>Thurrock</x:v>
      </x:c>
      <x:c r="F133" t="str">
        <x:v>Operative Skilled</x:v>
      </x:c>
      <x:c r="G133" t="str">
        <x:v>401373</x:v>
      </x:c>
      <x:c r="H133" t="str">
        <x:v>Bank of America Merrill Lynch</x:v>
      </x:c>
      <x:c r="I133" s="22" t="n">
        <x:v>8.5</x:v>
      </x:c>
      <x:c r="J133" t="str">
        <x:v>Worked</x:v>
      </x:c>
      <x:c r="K133" t="str">
        <x:v>Employee 103053; home branch Thurrock; assigned role Operative Skilled | Deployment branch: Thurrock | Actual role: Operative Skilled | Jobs: 401373 | Customers: Bank of America Merrill Lynch | Actual hours: 8.5; source records: 1</x:v>
      </x:c>
      <x:c r="L133" t="str">
        <x:v>Include</x:v>
      </x:c>
      <x:c r="M133"/>
      <x:c r="N133"/>
    </x:row>
    <x:row r="134">
      <x:c r="A134" t="str">
        <x:v>Andy Docherty|2026-04-09</x:v>
      </x:c>
      <x:c r="B134" s="888" t="n">
        <x:v>46121</x:v>
      </x:c>
      <x:c r="C134" t="str">
        <x:v>Andy Docherty</x:v>
      </x:c>
      <x:c r="D134" t="str">
        <x:v>Permanent</x:v>
      </x:c>
      <x:c r="E134" t="str">
        <x:v>Thurrock</x:v>
      </x:c>
      <x:c r="F134" t="str">
        <x:v>Operative Skilled</x:v>
      </x:c>
      <x:c r="G134" t="str">
        <x:v>401373</x:v>
      </x:c>
      <x:c r="H134" t="str">
        <x:v>Bank of America Merrill Lynch</x:v>
      </x:c>
      <x:c r="I134" s="22" t="n">
        <x:v>9</x:v>
      </x:c>
      <x:c r="J134" t="str">
        <x:v>Worked</x:v>
      </x:c>
      <x:c r="K134" t="str">
        <x:v>Employee 103053; home branch Thurrock; assigned role Operative Skilled | Deployment branch: Thurrock | Actual role: Operative Skilled | Jobs: 401373 | Customers: Bank of America Merrill Lynch | Actual hours: 9.0; source records: 1</x:v>
      </x:c>
      <x:c r="L134" t="str">
        <x:v>Include</x:v>
      </x:c>
      <x:c r="M134"/>
      <x:c r="N134"/>
    </x:row>
    <x:row r="135">
      <x:c r="A135" t="str">
        <x:v>Andy Docherty|2026-04-10</x:v>
      </x:c>
      <x:c r="B135" s="888" t="n">
        <x:v>46122</x:v>
      </x:c>
      <x:c r="C135" t="str">
        <x:v>Andy Docherty</x:v>
      </x:c>
      <x:c r="D135" t="str">
        <x:v>Permanent</x:v>
      </x:c>
      <x:c r="E135" t="str">
        <x:v>Thurrock</x:v>
      </x:c>
      <x:c r="F135" t="str">
        <x:v>Operative Skilled</x:v>
      </x:c>
      <x:c r="G135" t="str">
        <x:v>401373, 401499</x:v>
      </x:c>
      <x:c r="H135" t="str">
        <x:v>Bank of America Merrill Lynch</x:v>
      </x:c>
      <x:c r="I135" s="22" t="n">
        <x:v>15</x:v>
      </x:c>
      <x:c r="J135" t="str">
        <x:v>Worked — 2 records</x:v>
      </x:c>
      <x:c r="K135" t="str">
        <x:v>Employee 103053; home branch Thurrock; assigned role Operative Skilled | Deployment branch: Thurrock | Actual role: Operative Skilled | Jobs: 401373, 401499 | Customers: Bank of America Merrill Lynch | Actual hours: 15.0; source records: 2</x:v>
      </x:c>
      <x:c r="L135" t="str">
        <x:v>Include</x:v>
      </x:c>
      <x:c r="M135"/>
      <x:c r="N135"/>
    </x:row>
    <x:row r="136">
      <x:c r="A136" t="str">
        <x:v>Andy Docherty|2026-04-11</x:v>
      </x:c>
      <x:c r="B136" s="888" t="n">
        <x:v>46123</x:v>
      </x:c>
      <x:c r="C136" t="str">
        <x:v>Andy Docherty</x:v>
      </x:c>
      <x:c r="D136" t="str">
        <x:v>Permanent</x:v>
      </x:c>
      <x:c r="E136" t="str">
        <x:v>Thurrock</x:v>
      </x:c>
      <x:c r="F136" t="str">
        <x:v>Operative Skilled</x:v>
      </x:c>
      <x:c r="G136" t="str">
        <x:v>401499</x:v>
      </x:c>
      <x:c r="H136" t="str">
        <x:v>Bank of America Merrill Lynch</x:v>
      </x:c>
      <x:c r="I136" s="22" t="n">
        <x:v>8.5</x:v>
      </x:c>
      <x:c r="J136" t="str">
        <x:v>Worked</x:v>
      </x:c>
      <x:c r="K136" t="str">
        <x:v>Employee 103053; home branch Thurrock; assigned role Operative Skilled | Deployment branch: Thurrock | Actual role: Operative Skilled | Jobs: 401499 | Customers: Bank of America Merrill Lynch | Actual hours: 8.5; source records: 1</x:v>
      </x:c>
      <x:c r="L136" t="str">
        <x:v>Include</x:v>
      </x:c>
      <x:c r="M136"/>
      <x:c r="N136"/>
    </x:row>
    <x:row r="137">
      <x:c r="A137" t="str">
        <x:v>Andy Docherty|2026-04-13</x:v>
      </x:c>
      <x:c r="B137" s="888" t="n">
        <x:v>46125</x:v>
      </x:c>
      <x:c r="C137" t="str">
        <x:v>Andy Docherty</x:v>
      </x:c>
      <x:c r="D137" t="str">
        <x:v>Permanent</x:v>
      </x:c>
      <x:c r="E137" t="str">
        <x:v>Thurrock</x:v>
      </x:c>
      <x:c r="F137" t="str">
        <x:v>Operative Skilled</x:v>
      </x:c>
      <x:c r="G137" t="str">
        <x:v>401373</x:v>
      </x:c>
      <x:c r="H137" t="str">
        <x:v>Bank of America Merrill Lynch</x:v>
      </x:c>
      <x:c r="I137" s="22" t="n">
        <x:v>8.5</x:v>
      </x:c>
      <x:c r="J137" t="str">
        <x:v>Worked</x:v>
      </x:c>
      <x:c r="K137" t="str">
        <x:v>Employee 103053; home branch Thurrock; assigned role Operative Skilled | Deployment branch: Thurrock | Actual role: Operative Skilled | Jobs: 401373 | Customers: Bank of America Merrill Lynch | Actual hours: 8.5; source records: 1</x:v>
      </x:c>
      <x:c r="L137" t="str">
        <x:v>Include</x:v>
      </x:c>
      <x:c r="M137"/>
      <x:c r="N137"/>
    </x:row>
    <x:row r="138">
      <x:c r="A138" t="str">
        <x:v>Andy Docherty|2026-04-15</x:v>
      </x:c>
      <x:c r="B138" s="888" t="n">
        <x:v>46127</x:v>
      </x:c>
      <x:c r="C138" t="str">
        <x:v>Andy Docherty</x:v>
      </x:c>
      <x:c r="D138" t="str">
        <x:v>Permanent</x:v>
      </x:c>
      <x:c r="E138" t="str">
        <x:v>Thurrock</x:v>
      </x:c>
      <x:c r="F138" t="str">
        <x:v>Operative Skilled</x:v>
      </x:c>
      <x:c r="G138" t="str">
        <x:v>401373</x:v>
      </x:c>
      <x:c r="H138" t="str">
        <x:v>Bank of America Merrill Lynch</x:v>
      </x:c>
      <x:c r="I138" s="22" t="n">
        <x:v>8.5</x:v>
      </x:c>
      <x:c r="J138" t="str">
        <x:v>Worked</x:v>
      </x:c>
      <x:c r="K138" t="str">
        <x:v>Employee 103053; home branch Thurrock; assigned role Operative Skilled | Deployment branch: Thurrock | Actual role: Operative Skilled | Jobs: 401373 | Customers: Bank of America Merrill Lynch | Actual hours: 8.5; source records: 1</x:v>
      </x:c>
      <x:c r="L138" t="str">
        <x:v>Include</x:v>
      </x:c>
      <x:c r="M138"/>
      <x:c r="N138"/>
    </x:row>
    <x:row r="139">
      <x:c r="A139" t="str">
        <x:v>Andy Docherty|2026-04-16</x:v>
      </x:c>
      <x:c r="B139" s="888" t="n">
        <x:v>46128</x:v>
      </x:c>
      <x:c r="C139" t="str">
        <x:v>Andy Docherty</x:v>
      </x:c>
      <x:c r="D139" t="str">
        <x:v>Permanent</x:v>
      </x:c>
      <x:c r="E139" t="str">
        <x:v>Thurrock</x:v>
      </x:c>
      <x:c r="F139" t="str">
        <x:v>Operative Skilled</x:v>
      </x:c>
      <x:c r="G139" t="str">
        <x:v>401373</x:v>
      </x:c>
      <x:c r="H139" t="str">
        <x:v>Bank of America Merrill Lynch</x:v>
      </x:c>
      <x:c r="I139" s="22" t="n">
        <x:v>8.5</x:v>
      </x:c>
      <x:c r="J139" t="str">
        <x:v>Worked</x:v>
      </x:c>
      <x:c r="K139" t="str">
        <x:v>Employee 103053; home branch Thurrock; assigned role Operative Skilled | Deployment branch: Thurrock | Actual role: Operative Skilled | Jobs: 401373 | Customers: Bank of America Merrill Lynch | Actual hours: 8.5; source records: 1</x:v>
      </x:c>
      <x:c r="L139" t="str">
        <x:v>Include</x:v>
      </x:c>
      <x:c r="M139"/>
      <x:c r="N139"/>
    </x:row>
    <x:row r="140">
      <x:c r="A140" t="str">
        <x:v>Andy Docherty|2026-04-17</x:v>
      </x:c>
      <x:c r="B140" s="888" t="n">
        <x:v>46129</x:v>
      </x:c>
      <x:c r="C140" t="str">
        <x:v>Andy Docherty</x:v>
      </x:c>
      <x:c r="D140" t="str">
        <x:v>Permanent</x:v>
      </x:c>
      <x:c r="E140" t="str">
        <x:v>Thurrock</x:v>
      </x:c>
      <x:c r="F140" t="str">
        <x:v>Operative Skilled</x:v>
      </x:c>
      <x:c r="G140" t="str">
        <x:v>401373, 401645</x:v>
      </x:c>
      <x:c r="H140" t="str">
        <x:v>Bank of America Merrill Lynch</x:v>
      </x:c>
      <x:c r="I140" s="22" t="n">
        <x:v>15</x:v>
      </x:c>
      <x:c r="J140" t="str">
        <x:v>Worked — 2 records</x:v>
      </x:c>
      <x:c r="K140" t="str">
        <x:v>Employee 103053; home branch Thurrock; assigned role Operative Skilled | Deployment branch: Thurrock | Actual role: Operative Skilled | Jobs: 401373, 401645 | Customers: Bank of America Merrill Lynch | Actual hours: 15.0; source records: 2</x:v>
      </x:c>
      <x:c r="L140" t="str">
        <x:v>Include</x:v>
      </x:c>
      <x:c r="M140"/>
      <x:c r="N140"/>
    </x:row>
    <x:row r="141">
      <x:c r="A141" t="str">
        <x:v>Andy Docherty|2026-04-19</x:v>
      </x:c>
      <x:c r="B141" s="888" t="n">
        <x:v>46131</x:v>
      </x:c>
      <x:c r="C141" t="str">
        <x:v>Andy Docherty</x:v>
      </x:c>
      <x:c r="D141" t="str">
        <x:v>Permanent</x:v>
      </x:c>
      <x:c r="E141" t="str">
        <x:v>Thurrock</x:v>
      </x:c>
      <x:c r="F141" t="str">
        <x:v>Operative Skilled</x:v>
      </x:c>
      <x:c r="G141" t="str">
        <x:v>401645</x:v>
      </x:c>
      <x:c r="H141" t="str">
        <x:v>Bank of America Merrill Lynch</x:v>
      </x:c>
      <x:c r="I141" s="22" t="n">
        <x:v>8.5</x:v>
      </x:c>
      <x:c r="J141" t="str">
        <x:v>Worked</x:v>
      </x:c>
      <x:c r="K141" t="str">
        <x:v>Employee 103053; home branch Thurrock; assigned role Operative Skilled | Deployment branch: Thurrock | Actual role: Operative Skilled | Jobs: 401645 | Customers: Bank of America Merrill Lynch | Actual hours: 8.5; source records: 1</x:v>
      </x:c>
      <x:c r="L141" t="str">
        <x:v>Include</x:v>
      </x:c>
      <x:c r="M141"/>
      <x:c r="N141"/>
    </x:row>
    <x:row r="142">
      <x:c r="A142" t="str">
        <x:v>Andy Docherty|2026-04-20</x:v>
      </x:c>
      <x:c r="B142" s="888" t="n">
        <x:v>46132</x:v>
      </x:c>
      <x:c r="C142" t="str">
        <x:v>Andy Docherty</x:v>
      </x:c>
      <x:c r="D142" t="str">
        <x:v>Permanent</x:v>
      </x:c>
      <x:c r="E142" t="str">
        <x:v>Thurrock</x:v>
      </x:c>
      <x:c r="F142" t="str">
        <x:v>Operative Skilled</x:v>
      </x:c>
      <x:c r="G142" t="str">
        <x:v>401373</x:v>
      </x:c>
      <x:c r="H142" t="str">
        <x:v>Bank of America Merrill Lynch</x:v>
      </x:c>
      <x:c r="I142" s="22" t="n">
        <x:v>8.5</x:v>
      </x:c>
      <x:c r="J142" t="str">
        <x:v>Worked</x:v>
      </x:c>
      <x:c r="K142" t="str">
        <x:v>Employee 103053; home branch Thurrock; assigned role Operative Skilled | Deployment branch: Thurrock | Actual role: Operative Skilled | Jobs: 401373 | Customers: Bank of America Merrill Lynch | Actual hours: 8.5; source records: 1</x:v>
      </x:c>
      <x:c r="L142" t="str">
        <x:v>Include</x:v>
      </x:c>
      <x:c r="M142"/>
      <x:c r="N142"/>
    </x:row>
    <x:row r="143">
      <x:c r="A143" t="str">
        <x:v>Andy Docherty|2026-04-22</x:v>
      </x:c>
      <x:c r="B143" s="888" t="n">
        <x:v>46134</x:v>
      </x:c>
      <x:c r="C143" t="str">
        <x:v>Andy Docherty</x:v>
      </x:c>
      <x:c r="D143" t="str">
        <x:v>Permanent</x:v>
      </x:c>
      <x:c r="E143" t="str">
        <x:v>Thurrock</x:v>
      </x:c>
      <x:c r="F143" t="str">
        <x:v>Operative Skilled</x:v>
      </x:c>
      <x:c r="G143"/>
      <x:c r="H143"/>
      <x:c r="I143" s="22" t="n">
        <x:v>0</x:v>
      </x:c>
      <x:c r="J143" t="str">
        <x:v>Other leave — Unpaid Absence (Unauthorised)</x:v>
      </x:c>
      <x:c r="K143" t="str">
        <x:v>Employee 103053; home branch Thurrock; assigned role Operative Skilled | Leave: Unpaid Absence (Unauthorised) | Leave calendar basis: Variable-pattern period</x:v>
      </x:c>
      <x:c r="L143" t="str">
        <x:v>Include</x:v>
      </x:c>
      <x:c r="M143"/>
      <x:c r="N143"/>
    </x:row>
    <x:row r="144">
      <x:c r="A144" t="str">
        <x:v>Andy Docherty|2026-04-23</x:v>
      </x:c>
      <x:c r="B144" s="888" t="n">
        <x:v>46135</x:v>
      </x:c>
      <x:c r="C144" t="str">
        <x:v>Andy Docherty</x:v>
      </x:c>
      <x:c r="D144" t="str">
        <x:v>Permanent</x:v>
      </x:c>
      <x:c r="E144" t="str">
        <x:v>Thurrock</x:v>
      </x:c>
      <x:c r="F144" t="str">
        <x:v>Operative Skilled</x:v>
      </x:c>
      <x:c r="G144"/>
      <x:c r="H144"/>
      <x:c r="I144" s="22" t="n">
        <x:v>0</x:v>
      </x:c>
      <x:c r="J144" t="str">
        <x:v>Other leave — Unpaid Absence (Unauthorised)</x:v>
      </x:c>
      <x:c r="K144" t="str">
        <x:v>Employee 103053; home branch Thurrock; assigned role Operative Skilled | Leave: Unpaid Absence (Unauthorised) | Leave calendar basis: Variable-pattern period</x:v>
      </x:c>
      <x:c r="L144" t="str">
        <x:v>Include</x:v>
      </x:c>
      <x:c r="M144"/>
      <x:c r="N144"/>
    </x:row>
    <x:row r="145">
      <x:c r="A145" t="str">
        <x:v>Andy Docherty|2026-04-24</x:v>
      </x:c>
      <x:c r="B145" s="888" t="n">
        <x:v>46136</x:v>
      </x:c>
      <x:c r="C145" t="str">
        <x:v>Andy Docherty</x:v>
      </x:c>
      <x:c r="D145" t="str">
        <x:v>Permanent</x:v>
      </x:c>
      <x:c r="E145" t="str">
        <x:v>Thurrock</x:v>
      </x:c>
      <x:c r="F145" t="str">
        <x:v>Operative Skilled</x:v>
      </x:c>
      <x:c r="G145" t="str">
        <x:v>401753</x:v>
      </x:c>
      <x:c r="H145" t="str">
        <x:v>Bank of America Merrill Lynch</x:v>
      </x:c>
      <x:c r="I145" s="22" t="n">
        <x:v>5.5</x:v>
      </x:c>
      <x:c r="J145" t="str">
        <x:v>Worked</x:v>
      </x:c>
      <x:c r="K145" t="str">
        <x:v>Employee 103053; home branch Thurrock; assigned role Operative Skilled | Deployment branch: Thurrock | Actual role: Operative Skilled | Jobs: 401753 | Customers: Bank of America Merrill Lynch | Actual hours: 5.5; source records: 1</x:v>
      </x:c>
      <x:c r="L145" t="str">
        <x:v>Include</x:v>
      </x:c>
      <x:c r="M145"/>
      <x:c r="N145"/>
    </x:row>
    <x:row r="146">
      <x:c r="A146" t="str">
        <x:v>Andy Docherty|2026-04-26</x:v>
      </x:c>
      <x:c r="B146" s="888" t="n">
        <x:v>46138</x:v>
      </x:c>
      <x:c r="C146" t="str">
        <x:v>Andy Docherty</x:v>
      </x:c>
      <x:c r="D146" t="str">
        <x:v>Permanent</x:v>
      </x:c>
      <x:c r="E146" t="str">
        <x:v>Thurrock</x:v>
      </x:c>
      <x:c r="F146" t="str">
        <x:v>Operative Skilled</x:v>
      </x:c>
      <x:c r="G146" t="str">
        <x:v>401753</x:v>
      </x:c>
      <x:c r="H146" t="str">
        <x:v>Bank of America Merrill Lynch</x:v>
      </x:c>
      <x:c r="I146" s="22" t="n">
        <x:v>8.5</x:v>
      </x:c>
      <x:c r="J146" t="str">
        <x:v>Worked</x:v>
      </x:c>
      <x:c r="K146" t="str">
        <x:v>Employee 103053; home branch Thurrock; assigned role Operative Skilled | Deployment branch: Thurrock | Actual role: Operative Skilled | Jobs: 401753 | Customers: Bank of America Merrill Lynch | Actual hours: 8.5; source records: 1</x:v>
      </x:c>
      <x:c r="L146" t="str">
        <x:v>Include</x:v>
      </x:c>
      <x:c r="M146"/>
      <x:c r="N146"/>
    </x:row>
    <x:row r="147">
      <x:c r="A147" t="str">
        <x:v>Andy Docherty|2026-04-27</x:v>
      </x:c>
      <x:c r="B147" s="888" t="n">
        <x:v>46139</x:v>
      </x:c>
      <x:c r="C147" t="str">
        <x:v>Andy Docherty</x:v>
      </x:c>
      <x:c r="D147" t="str">
        <x:v>Permanent</x:v>
      </x:c>
      <x:c r="E147" t="str">
        <x:v>Thurrock</x:v>
      </x:c>
      <x:c r="F147" t="str">
        <x:v>Operative Skilled</x:v>
      </x:c>
      <x:c r="G147" t="str">
        <x:v>401753</x:v>
      </x:c>
      <x:c r="H147" t="str">
        <x:v>Bank of America Merrill Lynch</x:v>
      </x:c>
      <x:c r="I147" s="22" t="n">
        <x:v>8.5</x:v>
      </x:c>
      <x:c r="J147" t="str">
        <x:v>Worked</x:v>
      </x:c>
      <x:c r="K147" t="str">
        <x:v>Employee 103053; home branch Thurrock; assigned role Operative Skilled | Deployment branch: Thurrock | Actual role: Operative Porter | Jobs: 401753 | Customers: Bank of America Merrill Lynch | Actual hours: 8.5; source records: 1</x:v>
      </x:c>
      <x:c r="L147" t="str">
        <x:v>Include</x:v>
      </x:c>
      <x:c r="M147"/>
      <x:c r="N147"/>
    </x:row>
    <x:row r="148">
      <x:c r="A148" t="str">
        <x:v>Andy Docherty|2026-04-29</x:v>
      </x:c>
      <x:c r="B148" s="888" t="n">
        <x:v>46141</x:v>
      </x:c>
      <x:c r="C148" t="str">
        <x:v>Andy Docherty</x:v>
      </x:c>
      <x:c r="D148" t="str">
        <x:v>Permanent</x:v>
      </x:c>
      <x:c r="E148" t="str">
        <x:v>Thurrock</x:v>
      </x:c>
      <x:c r="F148" t="str">
        <x:v>Operative Skilled</x:v>
      </x:c>
      <x:c r="G148" t="str">
        <x:v>401951</x:v>
      </x:c>
      <x:c r="H148" t="str">
        <x:v>Bank of America Merrill Lynch</x:v>
      </x:c>
      <x:c r="I148" s="22" t="n">
        <x:v>8.5</x:v>
      </x:c>
      <x:c r="J148" t="str">
        <x:v>Worked</x:v>
      </x:c>
      <x:c r="K148" t="str">
        <x:v>Employee 103053; home branch Thurrock; assigned role Operative Skilled | Deployment branch: Thurrock | Actual role: Operative Skilled | Jobs: 401951 | Customers: Bank of America Merrill Lynch | Actual hours: 8.5; source records: 1</x:v>
      </x:c>
      <x:c r="L148" t="str">
        <x:v>Include</x:v>
      </x:c>
      <x:c r="M148"/>
      <x:c r="N148"/>
    </x:row>
    <x:row r="149">
      <x:c r="A149" t="str">
        <x:v>Anthony Norville|2026-04-03</x:v>
      </x:c>
      <x:c r="B149" s="888" t="n">
        <x:v>46115</x:v>
      </x:c>
      <x:c r="C149" t="str">
        <x:v>Anthony Norville</x:v>
      </x:c>
      <x:c r="D149" t="str">
        <x:v>Permanent</x:v>
      </x:c>
      <x:c r="E149" t="str">
        <x:v>Cambridge</x:v>
      </x:c>
      <x:c r="F149" t="str">
        <x:v>Operative Skilled</x:v>
      </x:c>
      <x:c r="G149"/>
      <x:c r="H149"/>
      <x:c r="I149" s="22" t="n">
        <x:v>0</x:v>
      </x:c>
      <x:c r="J149" t="str">
        <x:v>Annual leave</x:v>
      </x:c>
      <x:c r="K149" t="str">
        <x:v>Employee 103236; home branch Cambridge; assigned role Operative Skilled | Leave: Annual Leave (Hours) | Leave calendar basis: Variable-pattern period</x:v>
      </x:c>
      <x:c r="L149" t="str">
        <x:v>Include</x:v>
      </x:c>
      <x:c r="M149"/>
      <x:c r="N149"/>
    </x:row>
    <x:row r="150">
      <x:c r="A150" t="str">
        <x:v>Anthony Norville|2026-04-06</x:v>
      </x:c>
      <x:c r="B150" s="888" t="n">
        <x:v>46118</x:v>
      </x:c>
      <x:c r="C150" t="str">
        <x:v>Anthony Norville</x:v>
      </x:c>
      <x:c r="D150" t="str">
        <x:v>Permanent</x:v>
      </x:c>
      <x:c r="E150" t="str">
        <x:v>Cambridge</x:v>
      </x:c>
      <x:c r="F150" t="str">
        <x:v>Operative Skilled</x:v>
      </x:c>
      <x:c r="G150"/>
      <x:c r="H150"/>
      <x:c r="I150" s="22" t="n">
        <x:v>0</x:v>
      </x:c>
      <x:c r="J150" t="str">
        <x:v>Annual leave</x:v>
      </x:c>
      <x:c r="K150" t="str">
        <x:v>Employee 103236; home branch Cambridge; assigned role Operative Skilled | Leave: Annual Leave (Hours) | Leave calendar basis: Variable-pattern period</x:v>
      </x:c>
      <x:c r="L150" t="str">
        <x:v>Include</x:v>
      </x:c>
      <x:c r="M150"/>
      <x:c r="N150"/>
    </x:row>
    <x:row r="151">
      <x:c r="A151" t="str">
        <x:v>Anthony Norville|2026-04-07</x:v>
      </x:c>
      <x:c r="B151" s="888" t="n">
        <x:v>46119</x:v>
      </x:c>
      <x:c r="C151" t="str">
        <x:v>Anthony Norville</x:v>
      </x:c>
      <x:c r="D151" t="str">
        <x:v>Permanent</x:v>
      </x:c>
      <x:c r="E151" t="str">
        <x:v>Cambridge</x:v>
      </x:c>
      <x:c r="F151" t="str">
        <x:v>Operative Skilled</x:v>
      </x:c>
      <x:c r="G151" t="str">
        <x:v>400520</x:v>
      </x:c>
      <x:c r="H151" t="str">
        <x:v>Anglian Water</x:v>
      </x:c>
      <x:c r="I151" s="22" t="n">
        <x:v>8.5</x:v>
      </x:c>
      <x:c r="J151" t="str">
        <x:v>Worked</x:v>
      </x:c>
      <x:c r="K151" t="str">
        <x:v>Employee 103236; home branch Cambridge; assigned role Operative Skilled | Deployment branch: Cambridge | Actual role: Operative Porter | Jobs: 400520 | Customers: Anglian Water | Actual hours: 8.5; source records: 1</x:v>
      </x:c>
      <x:c r="L151" t="str">
        <x:v>Include</x:v>
      </x:c>
      <x:c r="M151"/>
      <x:c r="N151"/>
    </x:row>
    <x:row r="152">
      <x:c r="A152" t="str">
        <x:v>Anthony Norville|2026-04-08</x:v>
      </x:c>
      <x:c r="B152" s="888" t="n">
        <x:v>46120</x:v>
      </x:c>
      <x:c r="C152" t="str">
        <x:v>Anthony Norville</x:v>
      </x:c>
      <x:c r="D152" t="str">
        <x:v>Permanent</x:v>
      </x:c>
      <x:c r="E152" t="str">
        <x:v>Cambridge</x:v>
      </x:c>
      <x:c r="F152" t="str">
        <x:v>Operative Skilled</x:v>
      </x:c>
      <x:c r="G152" t="str">
        <x:v>401160</x:v>
      </x:c>
      <x:c r="H152" t="str">
        <x:v>Priorclave  (APRIL  26)</x:v>
      </x:c>
      <x:c r="I152" s="22" t="n">
        <x:v>8.5</x:v>
      </x:c>
      <x:c r="J152" t="str">
        <x:v>Worked</x:v>
      </x:c>
      <x:c r="K152" t="str">
        <x:v>Employee 103236; home branch Cambridge; assigned role Operative Skilled | Deployment branch: Cambridge | Actual role: Operative Porter | Jobs: 401160 | Customers: Priorclave  (APRIL  26) | Actual hours: 8.5; source records: 1</x:v>
      </x:c>
      <x:c r="L152" t="str">
        <x:v>Include</x:v>
      </x:c>
      <x:c r="M152"/>
      <x:c r="N152"/>
    </x:row>
    <x:row r="153">
      <x:c r="A153" t="str">
        <x:v>Anthony Norville|2026-04-09</x:v>
      </x:c>
      <x:c r="B153" s="888" t="n">
        <x:v>46121</x:v>
      </x:c>
      <x:c r="C153" t="str">
        <x:v>Anthony Norville</x:v>
      </x:c>
      <x:c r="D153" t="str">
        <x:v>Permanent</x:v>
      </x:c>
      <x:c r="E153" t="str">
        <x:v>Cambridge</x:v>
      </x:c>
      <x:c r="F153" t="str">
        <x:v>Operative Skilled</x:v>
      </x:c>
      <x:c r="G153" t="str">
        <x:v>400520</x:v>
      </x:c>
      <x:c r="H153" t="str">
        <x:v>Anglian Water</x:v>
      </x:c>
      <x:c r="I153" s="22" t="n">
        <x:v>9.5</x:v>
      </x:c>
      <x:c r="J153" t="str">
        <x:v>Worked</x:v>
      </x:c>
      <x:c r="K153" t="str">
        <x:v>Employee 103236; home branch Cambridge; assigned role Operative Skilled | Deployment branch: Cambridge | Actual role: Operative Skilled | Jobs: 400520 | Customers: Anglian Water | Actual hours: 9.5; source records: 1</x:v>
      </x:c>
      <x:c r="L153" t="str">
        <x:v>Include</x:v>
      </x:c>
      <x:c r="M153"/>
      <x:c r="N153"/>
    </x:row>
    <x:row r="154">
      <x:c r="A154" t="str">
        <x:v>Anthony Norville|2026-04-10</x:v>
      </x:c>
      <x:c r="B154" s="888" t="n">
        <x:v>46122</x:v>
      </x:c>
      <x:c r="C154" t="str">
        <x:v>Anthony Norville</x:v>
      </x:c>
      <x:c r="D154" t="str">
        <x:v>Permanent</x:v>
      </x:c>
      <x:c r="E154" t="str">
        <x:v>Cambridge</x:v>
      </x:c>
      <x:c r="F154" t="str">
        <x:v>Operative Skilled</x:v>
      </x:c>
      <x:c r="G154" t="str">
        <x:v>386889C</x:v>
      </x:c>
      <x:c r="H154" t="str">
        <x:v>Restore Harrow Green</x:v>
      </x:c>
      <x:c r="I154" s="22" t="n">
        <x:v>8.5</x:v>
      </x:c>
      <x:c r="J154" t="str">
        <x:v>Worked</x:v>
      </x:c>
      <x:c r="K154" t="str">
        <x:v>Employee 103236; home branch Cambridge; assigned role Operative Skilled | Deployment branch: Cambridge | Actual role: Operative Skilled | Jobs: 386889C | Customers: Restore Harrow Green | Actual hours: 8.5; source records: 1</x:v>
      </x:c>
      <x:c r="L154" t="str">
        <x:v>Include</x:v>
      </x:c>
      <x:c r="M154"/>
      <x:c r="N154"/>
    </x:row>
    <x:row r="155">
      <x:c r="A155" t="str">
        <x:v>Anthony Norville|2026-04-13</x:v>
      </x:c>
      <x:c r="B155" s="888" t="n">
        <x:v>46125</x:v>
      </x:c>
      <x:c r="C155" t="str">
        <x:v>Anthony Norville</x:v>
      </x:c>
      <x:c r="D155" t="str">
        <x:v>Permanent</x:v>
      </x:c>
      <x:c r="E155" t="str">
        <x:v>Cambridge</x:v>
      </x:c>
      <x:c r="F155" t="str">
        <x:v>Operative Skilled</x:v>
      </x:c>
      <x:c r="G155" t="str">
        <x:v>401194</x:v>
      </x:c>
      <x:c r="H155" t="str">
        <x:v>Kadans Science Partner</x:v>
      </x:c>
      <x:c r="I155" s="22" t="n">
        <x:v>10</x:v>
      </x:c>
      <x:c r="J155" t="str">
        <x:v>Worked</x:v>
      </x:c>
      <x:c r="K155" t="str">
        <x:v>Employee 103236; home branch Cambridge; assigned role Operative Skilled | Deployment branch: Cambridge | Actual role: Operative Skilled | Jobs: 401194 | Customers: Kadans Science Partner | Actual hours: 10.0; source records: 1</x:v>
      </x:c>
      <x:c r="L155" t="str">
        <x:v>Include</x:v>
      </x:c>
      <x:c r="M155"/>
      <x:c r="N155"/>
    </x:row>
    <x:row r="156">
      <x:c r="A156" t="str">
        <x:v>Anthony Norville|2026-04-14</x:v>
      </x:c>
      <x:c r="B156" s="888" t="n">
        <x:v>46126</x:v>
      </x:c>
      <x:c r="C156" t="str">
        <x:v>Anthony Norville</x:v>
      </x:c>
      <x:c r="D156" t="str">
        <x:v>Permanent</x:v>
      </x:c>
      <x:c r="E156" t="str">
        <x:v>Cambridge</x:v>
      </x:c>
      <x:c r="F156" t="str">
        <x:v>Operative Skilled</x:v>
      </x:c>
      <x:c r="G156" t="str">
        <x:v>401116</x:v>
      </x:c>
      <x:c r="H156" t="str">
        <x:v>Avantor ( CAMBRIDGE APRIL 2026 )</x:v>
      </x:c>
      <x:c r="I156" s="22" t="n">
        <x:v>8</x:v>
      </x:c>
      <x:c r="J156" t="str">
        <x:v>Worked</x:v>
      </x:c>
      <x:c r="K156" t="str">
        <x:v>Employee 103236; home branch Cambridge; assigned role Operative Skilled | Deployment branch: Cambridge | Actual role: Operative Porter | Jobs: 401116 | Customers: Avantor ( CAMBRIDGE APRIL 2026 ) | Actual hours: 8.0; source records: 1</x:v>
      </x:c>
      <x:c r="L156" t="str">
        <x:v>Include</x:v>
      </x:c>
      <x:c r="M156"/>
      <x:c r="N156"/>
    </x:row>
    <x:row r="157">
      <x:c r="A157" t="str">
        <x:v>Anthony Norville|2026-04-15</x:v>
      </x:c>
      <x:c r="B157" s="888" t="n">
        <x:v>46127</x:v>
      </x:c>
      <x:c r="C157" t="str">
        <x:v>Anthony Norville</x:v>
      </x:c>
      <x:c r="D157" t="str">
        <x:v>Permanent</x:v>
      </x:c>
      <x:c r="E157" t="str">
        <x:v>Cambridge</x:v>
      </x:c>
      <x:c r="F157" t="str">
        <x:v>Operative Skilled</x:v>
      </x:c>
      <x:c r="G157" t="str">
        <x:v>401615</x:v>
      </x:c>
      <x:c r="H157" t="str">
        <x:v>Biopharma  - (GSK - XXL) - 4</x:v>
      </x:c>
      <x:c r="I157" s="22" t="n">
        <x:v>8</x:v>
      </x:c>
      <x:c r="J157" t="str">
        <x:v>Worked</x:v>
      </x:c>
      <x:c r="K157" t="str">
        <x:v>Employee 103236; home branch Cambridge; assigned role Operative Skilled | Deployment branch: Cambridge | Actual role: Operative Porter | Jobs: 401615 | Customers: Biopharma  - (GSK - XXL) - 4 | Actual hours: 8.0; source records: 1</x:v>
      </x:c>
      <x:c r="L157" t="str">
        <x:v>Include</x:v>
      </x:c>
      <x:c r="M157"/>
      <x:c r="N157"/>
    </x:row>
    <x:row r="158">
      <x:c r="A158" t="str">
        <x:v>Anthony Norville|2026-04-16</x:v>
      </x:c>
      <x:c r="B158" s="888" t="n">
        <x:v>46128</x:v>
      </x:c>
      <x:c r="C158" t="str">
        <x:v>Anthony Norville</x:v>
      </x:c>
      <x:c r="D158" t="str">
        <x:v>Permanent</x:v>
      </x:c>
      <x:c r="E158" t="str">
        <x:v>Cambridge</x:v>
      </x:c>
      <x:c r="F158" t="str">
        <x:v>Operative Skilled</x:v>
      </x:c>
      <x:c r="G158" t="str">
        <x:v>401472B</x:v>
      </x:c>
      <x:c r="H158" t="str">
        <x:v>CRUK Horizons</x:v>
      </x:c>
      <x:c r="I158" s="22" t="n">
        <x:v>3.5</x:v>
      </x:c>
      <x:c r="J158" t="str">
        <x:v>Worked</x:v>
      </x:c>
      <x:c r="K158" t="str">
        <x:v>Employee 103236; home branch Cambridge; assigned role Operative Skilled | Deployment branch: Cambridge | Actual role: Operative Porter | Jobs: 401472B | Customers: CRUK Horizons | Actual hours: 3.5; source records: 1</x:v>
      </x:c>
      <x:c r="L158" t="str">
        <x:v>Include</x:v>
      </x:c>
      <x:c r="M158"/>
      <x:c r="N158"/>
    </x:row>
    <x:row r="159">
      <x:c r="A159" t="str">
        <x:v>Anthony Norville|2026-04-17</x:v>
      </x:c>
      <x:c r="B159" s="888" t="n">
        <x:v>46129</x:v>
      </x:c>
      <x:c r="C159" t="str">
        <x:v>Anthony Norville</x:v>
      </x:c>
      <x:c r="D159" t="str">
        <x:v>Permanent</x:v>
      </x:c>
      <x:c r="E159" t="str">
        <x:v>Cambridge</x:v>
      </x:c>
      <x:c r="F159" t="str">
        <x:v>Operative Skilled</x:v>
      </x:c>
      <x:c r="G159" t="str">
        <x:v>401615</x:v>
      </x:c>
      <x:c r="H159" t="str">
        <x:v>Biopharma  - (GSK - XXL) - 4</x:v>
      </x:c>
      <x:c r="I159" s="22" t="n">
        <x:v>4.58</x:v>
      </x:c>
      <x:c r="J159" t="str">
        <x:v>Worked</x:v>
      </x:c>
      <x:c r="K159" t="str">
        <x:v>Employee 103236; home branch Cambridge; assigned role Operative Skilled | Deployment branch: Cambridge | Actual role: Operative Porter | Jobs: 401615 | Customers: Biopharma  - (GSK - XXL) - 4 | Actual hours: 4.6; source records: 1</x:v>
      </x:c>
      <x:c r="L159" t="str">
        <x:v>Include</x:v>
      </x:c>
      <x:c r="M159"/>
      <x:c r="N159"/>
    </x:row>
    <x:row r="160">
      <x:c r="A160" t="str">
        <x:v>Anthony Norville|2026-04-20</x:v>
      </x:c>
      <x:c r="B160" s="888" t="n">
        <x:v>46132</x:v>
      </x:c>
      <x:c r="C160" t="str">
        <x:v>Anthony Norville</x:v>
      </x:c>
      <x:c r="D160" t="str">
        <x:v>Permanent</x:v>
      </x:c>
      <x:c r="E160" t="str">
        <x:v>Cambridge</x:v>
      </x:c>
      <x:c r="F160" t="str">
        <x:v>Operative Skilled</x:v>
      </x:c>
      <x:c r="G160" t="str">
        <x:v>400990</x:v>
      </x:c>
      <x:c r="H160" t="str">
        <x:v>Optical Sciences Ltd (MAKING PHARMA)</x:v>
      </x:c>
      <x:c r="I160" s="22" t="n">
        <x:v>9</x:v>
      </x:c>
      <x:c r="J160" t="str">
        <x:v>Worked</x:v>
      </x:c>
      <x:c r="K160" t="str">
        <x:v>Employee 103236; home branch Cambridge; assigned role Operative Skilled | Deployment branch: Cambridge | Actual role: Operative Porter | Jobs: 400990 | Customers: Optical Sciences Ltd (MAKING PHARMA) | Actual hours: 9.0; source records: 1</x:v>
      </x:c>
      <x:c r="L160" t="str">
        <x:v>Include</x:v>
      </x:c>
      <x:c r="M160"/>
      <x:c r="N160"/>
    </x:row>
    <x:row r="161">
      <x:c r="A161" t="str">
        <x:v>Anthony Norville|2026-04-22</x:v>
      </x:c>
      <x:c r="B161" s="888" t="n">
        <x:v>46134</x:v>
      </x:c>
      <x:c r="C161" t="str">
        <x:v>Anthony Norville</x:v>
      </x:c>
      <x:c r="D161" t="str">
        <x:v>Permanent</x:v>
      </x:c>
      <x:c r="E161" t="str">
        <x:v>Cambridge</x:v>
      </x:c>
      <x:c r="F161" t="str">
        <x:v>Operative Skilled</x:v>
      </x:c>
      <x:c r="G161" t="str">
        <x:v>400990</x:v>
      </x:c>
      <x:c r="H161" t="str">
        <x:v>Optical Sciences Ltd (MAKING PHARMA)</x:v>
      </x:c>
      <x:c r="I161" s="22" t="n">
        <x:v>7.5</x:v>
      </x:c>
      <x:c r="J161" t="str">
        <x:v>Worked</x:v>
      </x:c>
      <x:c r="K161" t="str">
        <x:v>Employee 103236; home branch Cambridge; assigned role Operative Skilled | Deployment branch: Cambridge | Actual role: Operative Porter | Jobs: 400990 | Customers: Optical Sciences Ltd (MAKING PHARMA) | Actual hours: 7.5; source records: 1</x:v>
      </x:c>
      <x:c r="L161" t="str">
        <x:v>Include</x:v>
      </x:c>
      <x:c r="M161"/>
      <x:c r="N161"/>
    </x:row>
    <x:row r="162">
      <x:c r="A162" t="str">
        <x:v>Anthony Norville|2026-04-23</x:v>
      </x:c>
      <x:c r="B162" s="888" t="n">
        <x:v>46135</x:v>
      </x:c>
      <x:c r="C162" t="str">
        <x:v>Anthony Norville</x:v>
      </x:c>
      <x:c r="D162" t="str">
        <x:v>Permanent</x:v>
      </x:c>
      <x:c r="E162" t="str">
        <x:v>Cambridge</x:v>
      </x:c>
      <x:c r="F162" t="str">
        <x:v>Operative Skilled</x:v>
      </x:c>
      <x:c r="G162" t="str">
        <x:v>400437</x:v>
      </x:c>
      <x:c r="H162" t="str">
        <x:v>Maynards - TenPoint Tx</x:v>
      </x:c>
      <x:c r="I162" s="22" t="n">
        <x:v>10</x:v>
      </x:c>
      <x:c r="J162" t="str">
        <x:v>Worked</x:v>
      </x:c>
      <x:c r="K162" t="str">
        <x:v>Employee 103236; home branch Cambridge; assigned role Operative Skilled | Deployment branch: Cambridge | Actual role: Operative Porter | Jobs: 400437 | Customers: Maynards - TenPoint Tx | Actual hours: 10.0; source records: 1</x:v>
      </x:c>
      <x:c r="L162" t="str">
        <x:v>Include</x:v>
      </x:c>
      <x:c r="M162"/>
      <x:c r="N162"/>
    </x:row>
    <x:row r="163">
      <x:c r="A163" t="str">
        <x:v>Anthony Norville|2026-04-24</x:v>
      </x:c>
      <x:c r="B163" s="888" t="n">
        <x:v>46136</x:v>
      </x:c>
      <x:c r="C163" t="str">
        <x:v>Anthony Norville</x:v>
      </x:c>
      <x:c r="D163" t="str">
        <x:v>Permanent</x:v>
      </x:c>
      <x:c r="E163" t="str">
        <x:v>Cambridge</x:v>
      </x:c>
      <x:c r="F163" t="str">
        <x:v>Operative Skilled</x:v>
      </x:c>
      <x:c r="G163" t="str">
        <x:v>400437</x:v>
      </x:c>
      <x:c r="H163" t="str">
        <x:v>Maynards - TenPoint Tx</x:v>
      </x:c>
      <x:c r="I163" s="22" t="n">
        <x:v>10</x:v>
      </x:c>
      <x:c r="J163" t="str">
        <x:v>Worked</x:v>
      </x:c>
      <x:c r="K163" t="str">
        <x:v>Employee 103236; home branch Cambridge; assigned role Operative Skilled | Deployment branch: Cambridge | Actual role: Operative Porter | Jobs: 400437 | Customers: Maynards - TenPoint Tx | Actual hours: 10.0; source records: 1</x:v>
      </x:c>
      <x:c r="L163" t="str">
        <x:v>Include</x:v>
      </x:c>
      <x:c r="M163"/>
      <x:c r="N163"/>
    </x:row>
    <x:row r="164">
      <x:c r="A164" t="str">
        <x:v>Anthony Norville|2026-04-27</x:v>
      </x:c>
      <x:c r="B164" s="888" t="n">
        <x:v>46139</x:v>
      </x:c>
      <x:c r="C164" t="str">
        <x:v>Anthony Norville</x:v>
      </x:c>
      <x:c r="D164" t="str">
        <x:v>Permanent</x:v>
      </x:c>
      <x:c r="E164" t="str">
        <x:v>Cambridge</x:v>
      </x:c>
      <x:c r="F164" t="str">
        <x:v>Operative Skilled</x:v>
      </x:c>
      <x:c r="G164" t="str">
        <x:v>401116</x:v>
      </x:c>
      <x:c r="H164" t="str">
        <x:v>Avantor ( CAMBRIDGE APRIL 2026 )</x:v>
      </x:c>
      <x:c r="I164" s="22" t="n">
        <x:v>6.7</x:v>
      </x:c>
      <x:c r="J164" t="str">
        <x:v>Worked</x:v>
      </x:c>
      <x:c r="K164" t="str">
        <x:v>Employee 103236; home branch Cambridge; assigned role Operative Skilled | Deployment branch: Cambridge | Actual role: Operative Porter | Jobs: 401116 | Customers: Avantor ( CAMBRIDGE APRIL 2026 ) | Actual hours: 6.7; source records: 1</x:v>
      </x:c>
      <x:c r="L164" t="str">
        <x:v>Include</x:v>
      </x:c>
      <x:c r="M164"/>
      <x:c r="N164"/>
    </x:row>
    <x:row r="165">
      <x:c r="A165" t="str">
        <x:v>Anthony Norville|2026-04-28</x:v>
      </x:c>
      <x:c r="B165" s="888" t="n">
        <x:v>46140</x:v>
      </x:c>
      <x:c r="C165" t="str">
        <x:v>Anthony Norville</x:v>
      </x:c>
      <x:c r="D165" t="str">
        <x:v>Permanent</x:v>
      </x:c>
      <x:c r="E165" t="str">
        <x:v>Cambridge</x:v>
      </x:c>
      <x:c r="F165" t="str">
        <x:v>Operative Skilled</x:v>
      </x:c>
      <x:c r="G165" t="str">
        <x:v>400990, 401847</x:v>
      </x:c>
      <x:c r="H165" t="str">
        <x:v>Optical Sciences Ltd (MAKING PHARMA); Tecniplast UK (LONDON LAB LIVE)</x:v>
      </x:c>
      <x:c r="I165" s="22" t="n">
        <x:v>8</x:v>
      </x:c>
      <x:c r="J165" t="str">
        <x:v>Worked — 2 records</x:v>
      </x:c>
      <x:c r="K165" t="str">
        <x:v>Employee 103236; home branch Cambridge; assigned role Operative Skilled | Deployment branch: Cambridge | Actual role: Operative Porter | Jobs: 400990, 401847 | Customers: Optical Sciences Ltd (MAKING PHARMA); Tecniplast UK (LONDON LAB LIVE) | Actual hours: 8.0; source records: 2</x:v>
      </x:c>
      <x:c r="L165" t="str">
        <x:v>Include</x:v>
      </x:c>
      <x:c r="M165"/>
      <x:c r="N165"/>
    </x:row>
    <x:row r="166">
      <x:c r="A166" t="str">
        <x:v>Anthony Norville|2026-04-30</x:v>
      </x:c>
      <x:c r="B166" s="888" t="n">
        <x:v>46142</x:v>
      </x:c>
      <x:c r="C166" t="str">
        <x:v>Anthony Norville</x:v>
      </x:c>
      <x:c r="D166" t="str">
        <x:v>Permanent</x:v>
      </x:c>
      <x:c r="E166" t="str">
        <x:v>Cambridge</x:v>
      </x:c>
      <x:c r="F166" t="str">
        <x:v>Operative Skilled</x:v>
      </x:c>
      <x:c r="G166" t="str">
        <x:v>401179</x:v>
      </x:c>
      <x:c r="H166" t="str">
        <x:v>Biopharma  - (British Antarctic Survey )</x:v>
      </x:c>
      <x:c r="I166" s="22" t="n">
        <x:v>8.5</x:v>
      </x:c>
      <x:c r="J166" t="str">
        <x:v>Worked</x:v>
      </x:c>
      <x:c r="K166" t="str">
        <x:v>Employee 103236; home branch Cambridge; assigned role Operative Skilled | Deployment branch: Cambridge | Actual role: Operative Porter | Jobs: 401179 | Customers: Biopharma  - (British Antarctic Survey ) | Actual hours: 8.5; source records: 1</x:v>
      </x:c>
      <x:c r="L166" t="str">
        <x:v>Include</x:v>
      </x:c>
      <x:c r="M166"/>
      <x:c r="N166"/>
    </x:row>
    <x:row r="167">
      <x:c r="A167" t="str">
        <x:v>Antony Fawcett|2026-04-01</x:v>
      </x:c>
      <x:c r="B167" s="888" t="n">
        <x:v>46113</x:v>
      </x:c>
      <x:c r="C167" t="str">
        <x:v>Antony Fawcett</x:v>
      </x:c>
      <x:c r="D167" t="str">
        <x:v>Permanent</x:v>
      </x:c>
      <x:c r="E167" t="str">
        <x:v>Leeds</x:v>
      </x:c>
      <x:c r="F167" t="str">
        <x:v>Operative Skilled</x:v>
      </x:c>
      <x:c r="G167" t="str">
        <x:v>401360</x:v>
      </x:c>
      <x:c r="H167" t="str">
        <x:v>Kirklees Council - Alison Douglass</x:v>
      </x:c>
      <x:c r="I167" s="22" t="n">
        <x:v>9.5</x:v>
      </x:c>
      <x:c r="J167" t="str">
        <x:v>Worked</x:v>
      </x:c>
      <x:c r="K167" t="str">
        <x:v>Employee 2642; home branch Leeds; assigned role Operative Skilled | Deployment branch: Leeds | Actual role: Operative Porter | Jobs: 401360 | Customers: Kirklees Council - Alison Douglass | Actual hours: 9.5; source records: 1</x:v>
      </x:c>
      <x:c r="L167" t="str">
        <x:v>Include</x:v>
      </x:c>
      <x:c r="M167"/>
      <x:c r="N167"/>
    </x:row>
    <x:row r="168">
      <x:c r="A168" t="str">
        <x:v>Antony Fawcett|2026-04-02</x:v>
      </x:c>
      <x:c r="B168" s="888" t="n">
        <x:v>46114</x:v>
      </x:c>
      <x:c r="C168" t="str">
        <x:v>Antony Fawcett</x:v>
      </x:c>
      <x:c r="D168" t="str">
        <x:v>Permanent</x:v>
      </x:c>
      <x:c r="E168" t="str">
        <x:v>Leeds</x:v>
      </x:c>
      <x:c r="F168" t="str">
        <x:v>Operative Skilled</x:v>
      </x:c>
      <x:c r="G168" t="str">
        <x:v>401379</x:v>
      </x:c>
      <x:c r="H168" t="str">
        <x:v>City of London Police</x:v>
      </x:c>
      <x:c r="I168" s="22" t="n">
        <x:v>9.75</x:v>
      </x:c>
      <x:c r="J168" t="str">
        <x:v>Worked</x:v>
      </x:c>
      <x:c r="K168" t="str">
        <x:v>Employee 2642; home branch Leeds; assigned role Operative Skilled | Deployment branch: Leeds | Actual role: Operative Porter | Jobs: 401379 | Customers: City of London Police | Actual hours: 9.8; source records: 1</x:v>
      </x:c>
      <x:c r="L168" t="str">
        <x:v>Include</x:v>
      </x:c>
      <x:c r="M168"/>
      <x:c r="N168"/>
    </x:row>
    <x:row r="169">
      <x:c r="A169" t="str">
        <x:v>Antony Fawcett|2026-04-07</x:v>
      </x:c>
      <x:c r="B169" s="888" t="n">
        <x:v>46119</x:v>
      </x:c>
      <x:c r="C169" t="str">
        <x:v>Antony Fawcett</x:v>
      </x:c>
      <x:c r="D169" t="str">
        <x:v>Permanent</x:v>
      </x:c>
      <x:c r="E169" t="str">
        <x:v>Leeds</x:v>
      </x:c>
      <x:c r="F169" t="str">
        <x:v>Operative Skilled</x:v>
      </x:c>
      <x:c r="G169" t="str">
        <x:v>401256, 400731A</x:v>
      </x:c>
      <x:c r="H169" t="str">
        <x:v>Kirklees Council - domestic; Kirklees Council- Mrs Mahroof Begum &amp; Mr Pervez Iqbal</x:v>
      </x:c>
      <x:c r="I169" s="22" t="n">
        <x:v>7.5</x:v>
      </x:c>
      <x:c r="J169" t="str">
        <x:v>Worked — 2 records</x:v>
      </x:c>
      <x:c r="K169" t="str">
        <x:v>Employee 2642; home branch Leeds; assigned role Operative Skilled | Deployment branch: Leeds | Actual role: Operative Porter | Jobs: 401256, 400731A | Customers: Kirklees Council - domestic; Kirklees Council- Mrs Mahroof Begum &amp; Mr Pervez Iqbal | Actual hours: 7.5; source records: 2</x:v>
      </x:c>
      <x:c r="L169" t="str">
        <x:v>Include</x:v>
      </x:c>
      <x:c r="M169"/>
      <x:c r="N169"/>
    </x:row>
    <x:row r="170">
      <x:c r="A170" t="str">
        <x:v>Antony Fawcett|2026-04-08</x:v>
      </x:c>
      <x:c r="B170" s="888" t="n">
        <x:v>46120</x:v>
      </x:c>
      <x:c r="C170" t="str">
        <x:v>Antony Fawcett</x:v>
      </x:c>
      <x:c r="D170" t="str">
        <x:v>Permanent</x:v>
      </x:c>
      <x:c r="E170" t="str">
        <x:v>Leeds</x:v>
      </x:c>
      <x:c r="F170" t="str">
        <x:v>Operative Skilled</x:v>
      </x:c>
      <x:c r="G170" t="str">
        <x:v>401256</x:v>
      </x:c>
      <x:c r="H170" t="str">
        <x:v>Kirklees Council - domestic</x:v>
      </x:c>
      <x:c r="I170" s="22" t="n">
        <x:v>5.5</x:v>
      </x:c>
      <x:c r="J170" t="str">
        <x:v>Worked</x:v>
      </x:c>
      <x:c r="K170" t="str">
        <x:v>Employee 2642; home branch Leeds; assigned role Operative Skilled | Deployment branch: Leeds | Actual role: Operative Porter | Jobs: 401256 | Customers: Kirklees Council - domestic | Actual hours: 5.5; source records: 1</x:v>
      </x:c>
      <x:c r="L170" t="str">
        <x:v>Include</x:v>
      </x:c>
      <x:c r="M170"/>
      <x:c r="N170"/>
    </x:row>
    <x:row r="171">
      <x:c r="A171" t="str">
        <x:v>Antony Fawcett|2026-04-09</x:v>
      </x:c>
      <x:c r="B171" s="888" t="n">
        <x:v>46121</x:v>
      </x:c>
      <x:c r="C171" t="str">
        <x:v>Antony Fawcett</x:v>
      </x:c>
      <x:c r="D171" t="str">
        <x:v>Permanent</x:v>
      </x:c>
      <x:c r="E171" t="str">
        <x:v>Leeds</x:v>
      </x:c>
      <x:c r="F171" t="str">
        <x:v>Operative Skilled</x:v>
      </x:c>
      <x:c r="G171" t="str">
        <x:v>400722, 400307</x:v>
      </x:c>
      <x:c r="H171" t="str">
        <x:v>Kirklees Council - Ian Rowlands; Kirklees Council - Miss Abrey</x:v>
      </x:c>
      <x:c r="I171" s="22" t="n">
        <x:v>9</x:v>
      </x:c>
      <x:c r="J171" t="str">
        <x:v>Worked — 2 records</x:v>
      </x:c>
      <x:c r="K171" t="str">
        <x:v>Employee 2642; home branch Leeds; assigned role Operative Skilled | Deployment branch: Leeds | Actual role: Operative Porter | Jobs: 400722, 400307 | Customers: Kirklees Council - Ian Rowlands; Kirklees Council - Miss Abrey | Actual hours: 9.0; source records: 2</x:v>
      </x:c>
      <x:c r="L171" t="str">
        <x:v>Include</x:v>
      </x:c>
      <x:c r="M171"/>
      <x:c r="N171"/>
    </x:row>
    <x:row r="172">
      <x:c r="A172" t="str">
        <x:v>Antony Fawcett|2026-04-10</x:v>
      </x:c>
      <x:c r="B172" s="888" t="n">
        <x:v>46122</x:v>
      </x:c>
      <x:c r="C172" t="str">
        <x:v>Antony Fawcett</x:v>
      </x:c>
      <x:c r="D172" t="str">
        <x:v>Permanent</x:v>
      </x:c>
      <x:c r="E172" t="str">
        <x:v>Leeds</x:v>
      </x:c>
      <x:c r="F172" t="str">
        <x:v>Operative Skilled</x:v>
      </x:c>
      <x:c r="G172" t="str">
        <x:v>401127</x:v>
      </x:c>
      <x:c r="H172" t="str">
        <x:v>GPE  ( Fera Science in York)</x:v>
      </x:c>
      <x:c r="I172" s="22" t="n">
        <x:v>3.5</x:v>
      </x:c>
      <x:c r="J172" t="str">
        <x:v>Worked</x:v>
      </x:c>
      <x:c r="K172" t="str">
        <x:v>Employee 2642; home branch Leeds; assigned role Operative Skilled | Deployment branch: Cambridge | Actual role: Operative Porter | Jobs: 401127 | Customers: GPE  ( Fera Science in York) | Actual hours: 3.5; source records: 1</x:v>
      </x:c>
      <x:c r="L172" t="str">
        <x:v>Include</x:v>
      </x:c>
      <x:c r="M172"/>
      <x:c r="N172"/>
    </x:row>
    <x:row r="173">
      <x:c r="A173" t="str">
        <x:v>Antony Fawcett|2026-04-13</x:v>
      </x:c>
      <x:c r="B173" s="888" t="n">
        <x:v>46125</x:v>
      </x:c>
      <x:c r="C173" t="str">
        <x:v>Antony Fawcett</x:v>
      </x:c>
      <x:c r="D173" t="str">
        <x:v>Permanent</x:v>
      </x:c>
      <x:c r="E173" t="str">
        <x:v>Leeds</x:v>
      </x:c>
      <x:c r="F173" t="str">
        <x:v>Operative Skilled</x:v>
      </x:c>
      <x:c r="G173" t="str">
        <x:v>399069, 401507</x:v>
      </x:c>
      <x:c r="H173" t="str">
        <x:v>Kirklees Council - Dean Preston; Kirklees Council - Sharon Walsh</x:v>
      </x:c>
      <x:c r="I173" s="22" t="n">
        <x:v>6.5</x:v>
      </x:c>
      <x:c r="J173" t="str">
        <x:v>Worked — 2 records</x:v>
      </x:c>
      <x:c r="K173" t="str">
        <x:v>Employee 2642; home branch Leeds; assigned role Operative Skilled | Deployment branch: Leeds | Actual role: Operative Porter | Jobs: 399069, 401507 | Customers: Kirklees Council - Dean Preston; Kirklees Council - Sharon Walsh | Actual hours: 6.5; source records: 2</x:v>
      </x:c>
      <x:c r="L173" t="str">
        <x:v>Include</x:v>
      </x:c>
      <x:c r="M173"/>
      <x:c r="N173"/>
    </x:row>
    <x:row r="174">
      <x:c r="A174" t="str">
        <x:v>Antony Fawcett|2026-04-14</x:v>
      </x:c>
      <x:c r="B174" s="888" t="n">
        <x:v>46126</x:v>
      </x:c>
      <x:c r="C174" t="str">
        <x:v>Antony Fawcett</x:v>
      </x:c>
      <x:c r="D174" t="str">
        <x:v>Permanent</x:v>
      </x:c>
      <x:c r="E174" t="str">
        <x:v>Leeds</x:v>
      </x:c>
      <x:c r="F174" t="str">
        <x:v>Operative Skilled</x:v>
      </x:c>
      <x:c r="G174" t="str">
        <x:v>400069</x:v>
      </x:c>
      <x:c r="H174" t="str">
        <x:v>Kirklees Council - Mr Lewis</x:v>
      </x:c>
      <x:c r="I174" s="22" t="n">
        <x:v>6.5</x:v>
      </x:c>
      <x:c r="J174" t="str">
        <x:v>Worked</x:v>
      </x:c>
      <x:c r="K174" t="str">
        <x:v>Employee 2642; home branch Leeds; assigned role Operative Skilled | Deployment branch: Leeds | Actual role: Operative Porter | Jobs: 400069 | Customers: Kirklees Council - Mr Lewis | Actual hours: 6.5; source records: 1</x:v>
      </x:c>
      <x:c r="L174" t="str">
        <x:v>Include</x:v>
      </x:c>
      <x:c r="M174"/>
      <x:c r="N174"/>
    </x:row>
    <x:row r="175">
      <x:c r="A175" t="str">
        <x:v>Antony Fawcett|2026-04-15</x:v>
      </x:c>
      <x:c r="B175" s="888" t="n">
        <x:v>46127</x:v>
      </x:c>
      <x:c r="C175" t="str">
        <x:v>Antony Fawcett</x:v>
      </x:c>
      <x:c r="D175" t="str">
        <x:v>Permanent</x:v>
      </x:c>
      <x:c r="E175" t="str">
        <x:v>Leeds</x:v>
      </x:c>
      <x:c r="F175" t="str">
        <x:v>Operative Skilled</x:v>
      </x:c>
      <x:c r="G175" t="str">
        <x:v>400307</x:v>
      </x:c>
      <x:c r="H175" t="str">
        <x:v>Kirklees Council - Miss Abrey</x:v>
      </x:c>
      <x:c r="I175" s="22" t="n">
        <x:v>6</x:v>
      </x:c>
      <x:c r="J175" t="str">
        <x:v>Worked</x:v>
      </x:c>
      <x:c r="K175" t="str">
        <x:v>Employee 2642; home branch Leeds; assigned role Operative Skilled | Deployment branch: Leeds | Actual role: Operative Porter | Jobs: 400307 | Customers: Kirklees Council - Miss Abrey | Actual hours: 6.0; source records: 1</x:v>
      </x:c>
      <x:c r="L175" t="str">
        <x:v>Include</x:v>
      </x:c>
      <x:c r="M175"/>
      <x:c r="N175"/>
    </x:row>
    <x:row r="176">
      <x:c r="A176" t="str">
        <x:v>Antony Fawcett|2026-04-16</x:v>
      </x:c>
      <x:c r="B176" s="888" t="n">
        <x:v>46128</x:v>
      </x:c>
      <x:c r="C176" t="str">
        <x:v>Antony Fawcett</x:v>
      </x:c>
      <x:c r="D176" t="str">
        <x:v>Permanent</x:v>
      </x:c>
      <x:c r="E176" t="str">
        <x:v>Leeds</x:v>
      </x:c>
      <x:c r="F176" t="str">
        <x:v>Operative Skilled</x:v>
      </x:c>
      <x:c r="G176" t="str">
        <x:v>400011</x:v>
      </x:c>
      <x:c r="H176" t="str">
        <x:v>Kirklees Council - Victoria Saville</x:v>
      </x:c>
      <x:c r="I176" s="22" t="n">
        <x:v>10</x:v>
      </x:c>
      <x:c r="J176" t="str">
        <x:v>Worked</x:v>
      </x:c>
      <x:c r="K176" t="str">
        <x:v>Employee 2642; home branch Leeds; assigned role Operative Skilled | Deployment branch: Leeds | Actual role: Operative Porter | Jobs: 400011 | Customers: Kirklees Council - Victoria Saville | Actual hours: 10.0; source records: 1</x:v>
      </x:c>
      <x:c r="L176" t="str">
        <x:v>Include</x:v>
      </x:c>
      <x:c r="M176"/>
      <x:c r="N176"/>
    </x:row>
    <x:row r="177">
      <x:c r="A177" t="str">
        <x:v>Antony Fawcett|2026-04-17</x:v>
      </x:c>
      <x:c r="B177" s="888" t="n">
        <x:v>46129</x:v>
      </x:c>
      <x:c r="C177" t="str">
        <x:v>Antony Fawcett</x:v>
      </x:c>
      <x:c r="D177" t="str">
        <x:v>Permanent</x:v>
      </x:c>
      <x:c r="E177" t="str">
        <x:v>Leeds</x:v>
      </x:c>
      <x:c r="F177" t="str">
        <x:v>Operative Skilled</x:v>
      </x:c>
      <x:c r="G177" t="str">
        <x:v>399803B, 400669A</x:v>
      </x:c>
      <x:c r="H177" t="str">
        <x:v>Kirklees Council - domestic; Kirklees Council - Nicole Madigan</x:v>
      </x:c>
      <x:c r="I177" s="22" t="n">
        <x:v>11.5</x:v>
      </x:c>
      <x:c r="J177" t="str">
        <x:v>Worked — 2 records</x:v>
      </x:c>
      <x:c r="K177" t="str">
        <x:v>Employee 2642; home branch Leeds; assigned role Operative Skilled | Deployment branch: Leeds | Actual role: Operative Porter | Jobs: 399803B, 400669A | Customers: Kirklees Council - domestic; Kirklees Council - Nicole Madigan | Actual hours: 11.5; source records: 2</x:v>
      </x:c>
      <x:c r="L177" t="str">
        <x:v>Include</x:v>
      </x:c>
      <x:c r="M177"/>
      <x:c r="N177"/>
    </x:row>
    <x:row r="178">
      <x:c r="A178" t="str">
        <x:v>Antony Fawcett|2026-04-20</x:v>
      </x:c>
      <x:c r="B178" s="888" t="n">
        <x:v>46132</x:v>
      </x:c>
      <x:c r="C178" t="str">
        <x:v>Antony Fawcett</x:v>
      </x:c>
      <x:c r="D178" t="str">
        <x:v>Permanent</x:v>
      </x:c>
      <x:c r="E178" t="str">
        <x:v>Leeds</x:v>
      </x:c>
      <x:c r="F178" t="str">
        <x:v>Operative Skilled</x:v>
      </x:c>
      <x:c r="G178" t="str">
        <x:v>400565</x:v>
      </x:c>
      <x:c r="H178" t="str">
        <x:v>BT plc (Hull BAU)</x:v>
      </x:c>
      <x:c r="I178" s="22" t="n">
        <x:v>8.25</x:v>
      </x:c>
      <x:c r="J178" t="str">
        <x:v>Worked</x:v>
      </x:c>
      <x:c r="K178" t="str">
        <x:v>Employee 2642; home branch Leeds; assigned role Operative Skilled | Deployment branch: Leeds | Actual role: Operative Skilled | Jobs: 400565 | Customers: BT plc (Hull BAU) | Actual hours: 8.2; source records: 1</x:v>
      </x:c>
      <x:c r="L178" t="str">
        <x:v>Include</x:v>
      </x:c>
      <x:c r="M178"/>
      <x:c r="N178"/>
    </x:row>
    <x:row r="179">
      <x:c r="A179" t="str">
        <x:v>Antony Fawcett|2026-04-21</x:v>
      </x:c>
      <x:c r="B179" s="888" t="n">
        <x:v>46133</x:v>
      </x:c>
      <x:c r="C179" t="str">
        <x:v>Antony Fawcett</x:v>
      </x:c>
      <x:c r="D179" t="str">
        <x:v>Permanent</x:v>
      </x:c>
      <x:c r="E179" t="str">
        <x:v>Leeds</x:v>
      </x:c>
      <x:c r="F179" t="str">
        <x:v>Operative Skilled</x:v>
      </x:c>
      <x:c r="G179" t="str">
        <x:v>400565, 400712</x:v>
      </x:c>
      <x:c r="H179" t="str">
        <x:v>BT plc (Hull BAU); Kirklees Council</x:v>
      </x:c>
      <x:c r="I179" s="22" t="n">
        <x:v>11</x:v>
      </x:c>
      <x:c r="J179" t="str">
        <x:v>Worked — 2 records</x:v>
      </x:c>
      <x:c r="K179" t="str">
        <x:v>Employee 2642; home branch Leeds; assigned role Operative Skilled | Deployment branch: Leeds | Actual role: Operative Porter | Jobs: 400565, 400712 | Customers: BT plc (Hull BAU); Kirklees Council | Actual hours: 11.0; source records: 2</x:v>
      </x:c>
      <x:c r="L179" t="str">
        <x:v>Include</x:v>
      </x:c>
      <x:c r="M179"/>
      <x:c r="N179"/>
    </x:row>
    <x:row r="180">
      <x:c r="A180" t="str">
        <x:v>Antony Fawcett|2026-04-22</x:v>
      </x:c>
      <x:c r="B180" s="888" t="n">
        <x:v>46134</x:v>
      </x:c>
      <x:c r="C180" t="str">
        <x:v>Antony Fawcett</x:v>
      </x:c>
      <x:c r="D180" t="str">
        <x:v>Permanent</x:v>
      </x:c>
      <x:c r="E180" t="str">
        <x:v>Leeds</x:v>
      </x:c>
      <x:c r="F180" t="str">
        <x:v>Operative Skilled</x:v>
      </x:c>
      <x:c r="G180" t="str">
        <x:v>400024, 399778</x:v>
      </x:c>
      <x:c r="H180" t="str">
        <x:v>Kirklees Council - Mr Crowe; Kirklees Council - Mr Mcpherson</x:v>
      </x:c>
      <x:c r="I180" s="22" t="n">
        <x:v>8</x:v>
      </x:c>
      <x:c r="J180" t="str">
        <x:v>Worked — 2 records</x:v>
      </x:c>
      <x:c r="K180" t="str">
        <x:v>Employee 2642; home branch Leeds; assigned role Operative Skilled | Deployment branch: Leeds | Actual role: Operative Porter | Jobs: 400024, 399778 | Customers: Kirklees Council - Mr Crowe; Kirklees Council - Mr Mcpherson | Actual hours: 8.0; source records: 2</x:v>
      </x:c>
      <x:c r="L180" t="str">
        <x:v>Include</x:v>
      </x:c>
      <x:c r="M180"/>
      <x:c r="N180"/>
    </x:row>
    <x:row r="181">
      <x:c r="A181" t="str">
        <x:v>Antony Fawcett|2026-04-23</x:v>
      </x:c>
      <x:c r="B181" s="888" t="n">
        <x:v>46135</x:v>
      </x:c>
      <x:c r="C181" t="str">
        <x:v>Antony Fawcett</x:v>
      </x:c>
      <x:c r="D181" t="str">
        <x:v>Permanent</x:v>
      </x:c>
      <x:c r="E181" t="str">
        <x:v>Leeds</x:v>
      </x:c>
      <x:c r="F181" t="str">
        <x:v>Operative Skilled</x:v>
      </x:c>
      <x:c r="G181" t="str">
        <x:v>401697, 400728</x:v>
      </x:c>
      <x:c r="H181" t="str">
        <x:v>MOJ - Sodexo SR:59211; University of Leeds (Anna Ni)</x:v>
      </x:c>
      <x:c r="I181" s="22" t="n">
        <x:v>4.25</x:v>
      </x:c>
      <x:c r="J181" t="str">
        <x:v>Worked — 2 records</x:v>
      </x:c>
      <x:c r="K181" t="str">
        <x:v>Employee 2642; home branch Leeds; assigned role Operative Skilled | Deployment branch: Leeds | Actual role: Operative Porter | Jobs: 401697, 400728 | Customers: MOJ - Sodexo SR:59211; University of Leeds (Anna Ni) | Actual hours: 4.2; source records: 2</x:v>
      </x:c>
      <x:c r="L181" t="str">
        <x:v>Include</x:v>
      </x:c>
      <x:c r="M181"/>
      <x:c r="N181"/>
    </x:row>
    <x:row r="182">
      <x:c r="A182" t="str">
        <x:v>Antony Fawcett|2026-04-24</x:v>
      </x:c>
      <x:c r="B182" s="888" t="n">
        <x:v>46136</x:v>
      </x:c>
      <x:c r="C182" t="str">
        <x:v>Antony Fawcett</x:v>
      </x:c>
      <x:c r="D182" t="str">
        <x:v>Permanent</x:v>
      </x:c>
      <x:c r="E182" t="str">
        <x:v>Leeds</x:v>
      </x:c>
      <x:c r="F182" t="str">
        <x:v>Operative Skilled</x:v>
      </x:c>
      <x:c r="G182" t="str">
        <x:v>401849</x:v>
      </x:c>
      <x:c r="H182" t="str">
        <x:v>Kirklees Council -   Domestic</x:v>
      </x:c>
      <x:c r="I182" s="22" t="n">
        <x:v>5.5</x:v>
      </x:c>
      <x:c r="J182" t="str">
        <x:v>Worked</x:v>
      </x:c>
      <x:c r="K182" t="str">
        <x:v>Employee 2642; home branch Leeds; assigned role Operative Skilled | Deployment branch: Leeds | Actual role: Operative Porter | Jobs: 401849 | Customers: Kirklees Council -   Domestic | Actual hours: 5.5; source records: 1</x:v>
      </x:c>
      <x:c r="L182" t="str">
        <x:v>Include</x:v>
      </x:c>
      <x:c r="M182"/>
      <x:c r="N182"/>
    </x:row>
    <x:row r="183">
      <x:c r="A183" t="str">
        <x:v>Antony Fawcett|2026-04-27</x:v>
      </x:c>
      <x:c r="B183" s="888" t="n">
        <x:v>46139</x:v>
      </x:c>
      <x:c r="C183" t="str">
        <x:v>Antony Fawcett</x:v>
      </x:c>
      <x:c r="D183" t="str">
        <x:v>Permanent</x:v>
      </x:c>
      <x:c r="E183" t="str">
        <x:v>Leeds</x:v>
      </x:c>
      <x:c r="F183" t="str">
        <x:v>Operative Skilled</x:v>
      </x:c>
      <x:c r="G183" t="str">
        <x:v>401597</x:v>
      </x:c>
      <x:c r="H183" t="str">
        <x:v>HM Prison and Probation Service</x:v>
      </x:c>
      <x:c r="I183" s="22" t="n">
        <x:v>6.75</x:v>
      </x:c>
      <x:c r="J183" t="str">
        <x:v>Worked</x:v>
      </x:c>
      <x:c r="K183" t="str">
        <x:v>Employee 2642; home branch Leeds; assigned role Operative Skilled | Deployment branch: Leeds | Actual role: Operative Porter | Jobs: 401597 | Customers: HM Prison and Probation Service | Actual hours: 6.8; source records: 1</x:v>
      </x:c>
      <x:c r="L183" t="str">
        <x:v>Include</x:v>
      </x:c>
      <x:c r="M183"/>
      <x:c r="N183"/>
    </x:row>
    <x:row r="184">
      <x:c r="A184" t="str">
        <x:v>Antony Fawcett|2026-04-28</x:v>
      </x:c>
      <x:c r="B184" s="888" t="n">
        <x:v>46140</x:v>
      </x:c>
      <x:c r="C184" t="str">
        <x:v>Antony Fawcett</x:v>
      </x:c>
      <x:c r="D184" t="str">
        <x:v>Permanent</x:v>
      </x:c>
      <x:c r="E184" t="str">
        <x:v>Leeds</x:v>
      </x:c>
      <x:c r="F184" t="str">
        <x:v>Operative Skilled</x:v>
      </x:c>
      <x:c r="G184" t="str">
        <x:v>401720</x:v>
      </x:c>
      <x:c r="H184" t="str">
        <x:v>Kirklees Council - Sophie Makomo</x:v>
      </x:c>
      <x:c r="I184" s="22" t="n">
        <x:v>8.75</x:v>
      </x:c>
      <x:c r="J184" t="str">
        <x:v>Worked</x:v>
      </x:c>
      <x:c r="K184" t="str">
        <x:v>Employee 2642; home branch Leeds; assigned role Operative Skilled | Deployment branch: Leeds | Actual role: Operative Porter | Jobs: 401720 | Customers: Kirklees Council - Sophie Makomo | Actual hours: 8.8; source records: 1</x:v>
      </x:c>
      <x:c r="L184" t="str">
        <x:v>Include</x:v>
      </x:c>
      <x:c r="M184"/>
      <x:c r="N184"/>
    </x:row>
    <x:row r="185">
      <x:c r="A185" t="str">
        <x:v>Antony Fawcett|2026-04-29</x:v>
      </x:c>
      <x:c r="B185" s="888" t="n">
        <x:v>46141</x:v>
      </x:c>
      <x:c r="C185" t="str">
        <x:v>Antony Fawcett</x:v>
      </x:c>
      <x:c r="D185" t="str">
        <x:v>Permanent</x:v>
      </x:c>
      <x:c r="E185" t="str">
        <x:v>Leeds</x:v>
      </x:c>
      <x:c r="F185" t="str">
        <x:v>Operative Skilled</x:v>
      </x:c>
      <x:c r="G185" t="str">
        <x:v>399454C</x:v>
      </x:c>
      <x:c r="H185" t="str">
        <x:v>Restore Harrow Green</x:v>
      </x:c>
      <x:c r="I185" s="22" t="n">
        <x:v>10</x:v>
      </x:c>
      <x:c r="J185" t="str">
        <x:v>Worked</x:v>
      </x:c>
      <x:c r="K185" t="str">
        <x:v>Employee 2642; home branch Leeds; assigned role Operative Skilled | Deployment branch: Leeds | Actual role: Operative Porter | Jobs: 399454C | Customers: Restore Harrow Green | Actual hours: 10.0; source records: 1</x:v>
      </x:c>
      <x:c r="L185" t="str">
        <x:v>Include</x:v>
      </x:c>
      <x:c r="M185"/>
      <x:c r="N185"/>
    </x:row>
    <x:row r="186">
      <x:c r="A186" t="str">
        <x:v>B Gibbons|2026-04-01</x:v>
      </x:c>
      <x:c r="B186" s="888" t="n">
        <x:v>46113</x:v>
      </x:c>
      <x:c r="C186" t="str">
        <x:v>B Gibbons</x:v>
      </x:c>
      <x:c r="D186" t="str">
        <x:v>Permanent</x:v>
      </x:c>
      <x:c r="E186" t="str">
        <x:v>Thurrock</x:v>
      </x:c>
      <x:c r="F186" t="str">
        <x:v>Operative Porter</x:v>
      </x:c>
      <x:c r="G186"/>
      <x:c r="H186"/>
      <x:c r="I186" s="22" t="n">
        <x:v>0</x:v>
      </x:c>
      <x:c r="J186" t="str">
        <x:v>Annual leave</x:v>
      </x:c>
      <x:c r="K186" t="str">
        <x:v>Employee 103080; home branch Thurrock; assigned role Operative Porter | Leave: Annual Leave (Hours) | Leave calendar basis: Variable-pattern period</x:v>
      </x:c>
      <x:c r="L186" t="str">
        <x:v>Include</x:v>
      </x:c>
      <x:c r="M186"/>
      <x:c r="N186"/>
    </x:row>
    <x:row r="187">
      <x:c r="A187" t="str">
        <x:v>B Gibbons|2026-04-02</x:v>
      </x:c>
      <x:c r="B187" s="888" t="n">
        <x:v>46114</x:v>
      </x:c>
      <x:c r="C187" t="str">
        <x:v>B Gibbons</x:v>
      </x:c>
      <x:c r="D187" t="str">
        <x:v>Permanent</x:v>
      </x:c>
      <x:c r="E187" t="str">
        <x:v>Thurrock</x:v>
      </x:c>
      <x:c r="F187" t="str">
        <x:v>Operative Porter</x:v>
      </x:c>
      <x:c r="G187" t="str">
        <x:v>396207</x:v>
      </x:c>
      <x:c r="H187" t="str">
        <x:v>Linklaters LLP</x:v>
      </x:c>
      <x:c r="I187" s="22" t="n">
        <x:v>10</x:v>
      </x:c>
      <x:c r="J187" t="str">
        <x:v>Worked</x:v>
      </x:c>
      <x:c r="K187" t="str">
        <x:v>Employee 103080; home branch Thurrock; assigned role Operative Porter | Deployment branch: Thurrock | Actual role: Operative Porter | Jobs: 396207 | Customers: Linklaters LLP | Actual hours: 10.0; source records: 1</x:v>
      </x:c>
      <x:c r="L187" t="str">
        <x:v>Include</x:v>
      </x:c>
      <x:c r="M187"/>
      <x:c r="N187"/>
    </x:row>
    <x:row r="188">
      <x:c r="A188" t="str">
        <x:v>B Gibbons|2026-04-07</x:v>
      </x:c>
      <x:c r="B188" s="888" t="n">
        <x:v>46119</x:v>
      </x:c>
      <x:c r="C188" t="str">
        <x:v>B Gibbons</x:v>
      </x:c>
      <x:c r="D188" t="str">
        <x:v>Permanent</x:v>
      </x:c>
      <x:c r="E188" t="str">
        <x:v>Thurrock</x:v>
      </x:c>
      <x:c r="F188" t="str">
        <x:v>Operative Porter</x:v>
      </x:c>
      <x:c r="G188" t="str">
        <x:v>396207</x:v>
      </x:c>
      <x:c r="H188" t="str">
        <x:v>Linklaters LLP</x:v>
      </x:c>
      <x:c r="I188" s="22" t="n">
        <x:v>9.5</x:v>
      </x:c>
      <x:c r="J188" t="str">
        <x:v>Worked</x:v>
      </x:c>
      <x:c r="K188" t="str">
        <x:v>Employee 103080; home branch Thurrock; assigned role Operative Porter | Deployment branch: Thurrock | Actual role: Operative Porter | Jobs: 396207 | Customers: Linklaters LLP | Actual hours: 9.5; source records: 1</x:v>
      </x:c>
      <x:c r="L188" t="str">
        <x:v>Include</x:v>
      </x:c>
      <x:c r="M188"/>
      <x:c r="N188"/>
    </x:row>
    <x:row r="189">
      <x:c r="A189" t="str">
        <x:v>B Gibbons|2026-04-08</x:v>
      </x:c>
      <x:c r="B189" s="888" t="n">
        <x:v>46120</x:v>
      </x:c>
      <x:c r="C189" t="str">
        <x:v>B Gibbons</x:v>
      </x:c>
      <x:c r="D189" t="str">
        <x:v>Permanent</x:v>
      </x:c>
      <x:c r="E189" t="str">
        <x:v>Thurrock</x:v>
      </x:c>
      <x:c r="F189" t="str">
        <x:v>Operative Porter</x:v>
      </x:c>
      <x:c r="G189" t="str">
        <x:v>396207</x:v>
      </x:c>
      <x:c r="H189" t="str">
        <x:v>Linklaters LLP</x:v>
      </x:c>
      <x:c r="I189" s="22" t="n">
        <x:v>9.5</x:v>
      </x:c>
      <x:c r="J189" t="str">
        <x:v>Worked</x:v>
      </x:c>
      <x:c r="K189" t="str">
        <x:v>Employee 103080; home branch Thurrock; assigned role Operative Porter | Deployment branch: Thurrock | Actual role: Operative Porter | Jobs: 396207 | Customers: Linklaters LLP | Actual hours: 9.5; source records: 1</x:v>
      </x:c>
      <x:c r="L189" t="str">
        <x:v>Include</x:v>
      </x:c>
      <x:c r="M189"/>
      <x:c r="N189"/>
    </x:row>
    <x:row r="190">
      <x:c r="A190" t="str">
        <x:v>B Gibbons|2026-04-09</x:v>
      </x:c>
      <x:c r="B190" s="888" t="n">
        <x:v>46121</x:v>
      </x:c>
      <x:c r="C190" t="str">
        <x:v>B Gibbons</x:v>
      </x:c>
      <x:c r="D190" t="str">
        <x:v>Permanent</x:v>
      </x:c>
      <x:c r="E190" t="str">
        <x:v>Thurrock</x:v>
      </x:c>
      <x:c r="F190" t="str">
        <x:v>Operative Porter</x:v>
      </x:c>
      <x:c r="G190" t="str">
        <x:v>396207</x:v>
      </x:c>
      <x:c r="H190" t="str">
        <x:v>Linklaters LLP</x:v>
      </x:c>
      <x:c r="I190" s="22" t="n">
        <x:v>10</x:v>
      </x:c>
      <x:c r="J190" t="str">
        <x:v>Worked</x:v>
      </x:c>
      <x:c r="K190" t="str">
        <x:v>Employee 103080; home branch Thurrock; assigned role Operative Porter | Deployment branch: Thurrock | Actual role: Operative Porter | Jobs: 396207 | Customers: Linklaters LLP | Actual hours: 10.0; source records: 1</x:v>
      </x:c>
      <x:c r="L190" t="str">
        <x:v>Include</x:v>
      </x:c>
      <x:c r="M190"/>
      <x:c r="N190"/>
    </x:row>
    <x:row r="191">
      <x:c r="A191" t="str">
        <x:v>B Gibbons|2026-04-10</x:v>
      </x:c>
      <x:c r="B191" s="888" t="n">
        <x:v>46122</x:v>
      </x:c>
      <x:c r="C191" t="str">
        <x:v>B Gibbons</x:v>
      </x:c>
      <x:c r="D191" t="str">
        <x:v>Permanent</x:v>
      </x:c>
      <x:c r="E191" t="str">
        <x:v>Thurrock</x:v>
      </x:c>
      <x:c r="F191" t="str">
        <x:v>Operative Porter</x:v>
      </x:c>
      <x:c r="G191" t="str">
        <x:v>396207</x:v>
      </x:c>
      <x:c r="H191" t="str">
        <x:v>Linklaters LLP</x:v>
      </x:c>
      <x:c r="I191" s="22" t="n">
        <x:v>11.5</x:v>
      </x:c>
      <x:c r="J191" t="str">
        <x:v>Worked</x:v>
      </x:c>
      <x:c r="K191" t="str">
        <x:v>Employee 103080; home branch Thurrock; assigned role Operative Porter | Deployment branch: Thurrock | Actual role: Operative Porter | Jobs: 396207 | Customers: Linklaters LLP | Actual hours: 11.5; source records: 1</x:v>
      </x:c>
      <x:c r="L191" t="str">
        <x:v>Include</x:v>
      </x:c>
      <x:c r="M191"/>
      <x:c r="N191"/>
    </x:row>
    <x:row r="192">
      <x:c r="A192" t="str">
        <x:v>B Gibbons|2026-04-13</x:v>
      </x:c>
      <x:c r="B192" s="888" t="n">
        <x:v>46125</x:v>
      </x:c>
      <x:c r="C192" t="str">
        <x:v>B Gibbons</x:v>
      </x:c>
      <x:c r="D192" t="str">
        <x:v>Permanent</x:v>
      </x:c>
      <x:c r="E192" t="str">
        <x:v>Thurrock</x:v>
      </x:c>
      <x:c r="F192" t="str">
        <x:v>Operative Porter</x:v>
      </x:c>
      <x:c r="G192" t="str">
        <x:v>396207</x:v>
      </x:c>
      <x:c r="H192" t="str">
        <x:v>Linklaters LLP</x:v>
      </x:c>
      <x:c r="I192" s="22" t="n">
        <x:v>9.5</x:v>
      </x:c>
      <x:c r="J192" t="str">
        <x:v>Worked</x:v>
      </x:c>
      <x:c r="K192" t="str">
        <x:v>Employee 103080; home branch Thurrock; assigned role Operative Porter | Deployment branch: Thurrock | Actual role: Operative Porter | Jobs: 396207 | Customers: Linklaters LLP | Actual hours: 9.5; source records: 1</x:v>
      </x:c>
      <x:c r="L192" t="str">
        <x:v>Include</x:v>
      </x:c>
      <x:c r="M192"/>
      <x:c r="N192"/>
    </x:row>
    <x:row r="193">
      <x:c r="A193" t="str">
        <x:v>B Gibbons|2026-04-14</x:v>
      </x:c>
      <x:c r="B193" s="888" t="n">
        <x:v>46126</x:v>
      </x:c>
      <x:c r="C193" t="str">
        <x:v>B Gibbons</x:v>
      </x:c>
      <x:c r="D193" t="str">
        <x:v>Permanent</x:v>
      </x:c>
      <x:c r="E193" t="str">
        <x:v>Thurrock</x:v>
      </x:c>
      <x:c r="F193" t="str">
        <x:v>Operative Porter</x:v>
      </x:c>
      <x:c r="G193" t="str">
        <x:v>396207</x:v>
      </x:c>
      <x:c r="H193" t="str">
        <x:v>Linklaters LLP</x:v>
      </x:c>
      <x:c r="I193" s="22" t="n">
        <x:v>9.5</x:v>
      </x:c>
      <x:c r="J193" t="str">
        <x:v>Worked</x:v>
      </x:c>
      <x:c r="K193" t="str">
        <x:v>Employee 103080; home branch Thurrock; assigned role Operative Porter | Deployment branch: Thurrock | Actual role: Operative Porter | Jobs: 396207 | Customers: Linklaters LLP | Actual hours: 9.5; source records: 1</x:v>
      </x:c>
      <x:c r="L193" t="str">
        <x:v>Include</x:v>
      </x:c>
      <x:c r="M193"/>
      <x:c r="N193"/>
    </x:row>
    <x:row r="194">
      <x:c r="A194" t="str">
        <x:v>B Gibbons|2026-04-17</x:v>
      </x:c>
      <x:c r="B194" s="888" t="n">
        <x:v>46129</x:v>
      </x:c>
      <x:c r="C194" t="str">
        <x:v>B Gibbons</x:v>
      </x:c>
      <x:c r="D194" t="str">
        <x:v>Permanent</x:v>
      </x:c>
      <x:c r="E194" t="str">
        <x:v>Thurrock</x:v>
      </x:c>
      <x:c r="F194" t="str">
        <x:v>Operative Porter</x:v>
      </x:c>
      <x:c r="G194" t="str">
        <x:v>396207</x:v>
      </x:c>
      <x:c r="H194" t="str">
        <x:v>Linklaters LLP</x:v>
      </x:c>
      <x:c r="I194" s="22" t="n">
        <x:v>9.5</x:v>
      </x:c>
      <x:c r="J194" t="str">
        <x:v>Worked</x:v>
      </x:c>
      <x:c r="K194" t="str">
        <x:v>Employee 103080; home branch Thurrock; assigned role Operative Porter | Deployment branch: Thurrock | Actual role: Operative Porter | Jobs: 396207 | Customers: Linklaters LLP | Actual hours: 9.5; source records: 1</x:v>
      </x:c>
      <x:c r="L194" t="str">
        <x:v>Include</x:v>
      </x:c>
      <x:c r="M194"/>
      <x:c r="N194"/>
    </x:row>
    <x:row r="195">
      <x:c r="A195" t="str">
        <x:v>B Gibbons|2026-04-20</x:v>
      </x:c>
      <x:c r="B195" s="888" t="n">
        <x:v>46132</x:v>
      </x:c>
      <x:c r="C195" t="str">
        <x:v>B Gibbons</x:v>
      </x:c>
      <x:c r="D195" t="str">
        <x:v>Permanent</x:v>
      </x:c>
      <x:c r="E195" t="str">
        <x:v>Thurrock</x:v>
      </x:c>
      <x:c r="F195" t="str">
        <x:v>Operative Porter</x:v>
      </x:c>
      <x:c r="G195" t="str">
        <x:v>396207</x:v>
      </x:c>
      <x:c r="H195" t="str">
        <x:v>Linklaters LLP</x:v>
      </x:c>
      <x:c r="I195" s="22" t="n">
        <x:v>13.5</x:v>
      </x:c>
      <x:c r="J195" t="str">
        <x:v>Worked</x:v>
      </x:c>
      <x:c r="K195" t="str">
        <x:v>Employee 103080; home branch Thurrock; assigned role Operative Porter | Deployment branch: Thurrock | Actual role: Operative Porter | Jobs: 396207 | Customers: Linklaters LLP | Actual hours: 13.5; source records: 1</x:v>
      </x:c>
      <x:c r="L195" t="str">
        <x:v>Include</x:v>
      </x:c>
      <x:c r="M195"/>
      <x:c r="N195"/>
    </x:row>
    <x:row r="196">
      <x:c r="A196" t="str">
        <x:v>B Gibbons|2026-04-21</x:v>
      </x:c>
      <x:c r="B196" s="888" t="n">
        <x:v>46133</x:v>
      </x:c>
      <x:c r="C196" t="str">
        <x:v>B Gibbons</x:v>
      </x:c>
      <x:c r="D196" t="str">
        <x:v>Permanent</x:v>
      </x:c>
      <x:c r="E196" t="str">
        <x:v>Thurrock</x:v>
      </x:c>
      <x:c r="F196" t="str">
        <x:v>Operative Porter</x:v>
      </x:c>
      <x:c r="G196" t="str">
        <x:v>396207</x:v>
      </x:c>
      <x:c r="H196" t="str">
        <x:v>Linklaters LLP</x:v>
      </x:c>
      <x:c r="I196" s="22" t="n">
        <x:v>8.5</x:v>
      </x:c>
      <x:c r="J196" t="str">
        <x:v>Worked</x:v>
      </x:c>
      <x:c r="K196" t="str">
        <x:v>Employee 103080; home branch Thurrock; assigned role Operative Porter | Deployment branch: Thurrock | Actual role: Operative Porter | Jobs: 396207 | Customers: Linklaters LLP | Actual hours: 8.5; source records: 1</x:v>
      </x:c>
      <x:c r="L196" t="str">
        <x:v>Include</x:v>
      </x:c>
      <x:c r="M196"/>
      <x:c r="N196"/>
    </x:row>
    <x:row r="197">
      <x:c r="A197" t="str">
        <x:v>B Gibbons|2026-04-22</x:v>
      </x:c>
      <x:c r="B197" s="888" t="n">
        <x:v>46134</x:v>
      </x:c>
      <x:c r="C197" t="str">
        <x:v>B Gibbons</x:v>
      </x:c>
      <x:c r="D197" t="str">
        <x:v>Permanent</x:v>
      </x:c>
      <x:c r="E197" t="str">
        <x:v>Thurrock</x:v>
      </x:c>
      <x:c r="F197" t="str">
        <x:v>Operative Porter</x:v>
      </x:c>
      <x:c r="G197" t="str">
        <x:v>396207</x:v>
      </x:c>
      <x:c r="H197" t="str">
        <x:v>Linklaters LLP</x:v>
      </x:c>
      <x:c r="I197" s="22" t="n">
        <x:v>9.5</x:v>
      </x:c>
      <x:c r="J197" t="str">
        <x:v>Worked</x:v>
      </x:c>
      <x:c r="K197" t="str">
        <x:v>Employee 103080; home branch Thurrock; assigned role Operative Porter | Deployment branch: Thurrock | Actual role: Operative Porter | Jobs: 396207 | Customers: Linklaters LLP | Actual hours: 9.5; source records: 1</x:v>
      </x:c>
      <x:c r="L197" t="str">
        <x:v>Include</x:v>
      </x:c>
      <x:c r="M197"/>
      <x:c r="N197"/>
    </x:row>
    <x:row r="198">
      <x:c r="A198" t="str">
        <x:v>B Gibbons|2026-04-23</x:v>
      </x:c>
      <x:c r="B198" s="888" t="n">
        <x:v>46135</x:v>
      </x:c>
      <x:c r="C198" t="str">
        <x:v>B Gibbons</x:v>
      </x:c>
      <x:c r="D198" t="str">
        <x:v>Permanent</x:v>
      </x:c>
      <x:c r="E198" t="str">
        <x:v>Thurrock</x:v>
      </x:c>
      <x:c r="F198" t="str">
        <x:v>Operative Porter</x:v>
      </x:c>
      <x:c r="G198" t="str">
        <x:v>396207</x:v>
      </x:c>
      <x:c r="H198" t="str">
        <x:v>Linklaters LLP</x:v>
      </x:c>
      <x:c r="I198" s="22" t="n">
        <x:v>13.5</x:v>
      </x:c>
      <x:c r="J198" t="str">
        <x:v>Worked</x:v>
      </x:c>
      <x:c r="K198" t="str">
        <x:v>Employee 103080; home branch Thurrock; assigned role Operative Porter | Deployment branch: Thurrock | Actual role: Operative Porter | Jobs: 396207 | Customers: Linklaters LLP | Actual hours: 13.5; source records: 1</x:v>
      </x:c>
      <x:c r="L198" t="str">
        <x:v>Include</x:v>
      </x:c>
      <x:c r="M198"/>
      <x:c r="N198"/>
    </x:row>
    <x:row r="199">
      <x:c r="A199" t="str">
        <x:v>B Gibbons|2026-04-24</x:v>
      </x:c>
      <x:c r="B199" s="888" t="n">
        <x:v>46136</x:v>
      </x:c>
      <x:c r="C199" t="str">
        <x:v>B Gibbons</x:v>
      </x:c>
      <x:c r="D199" t="str">
        <x:v>Permanent</x:v>
      </x:c>
      <x:c r="E199" t="str">
        <x:v>Thurrock</x:v>
      </x:c>
      <x:c r="F199" t="str">
        <x:v>Operative Porter</x:v>
      </x:c>
      <x:c r="G199" t="str">
        <x:v>396207</x:v>
      </x:c>
      <x:c r="H199" t="str">
        <x:v>Linklaters LLP</x:v>
      </x:c>
      <x:c r="I199" s="22" t="n">
        <x:v>13.5</x:v>
      </x:c>
      <x:c r="J199" t="str">
        <x:v>Worked</x:v>
      </x:c>
      <x:c r="K199" t="str">
        <x:v>Employee 103080; home branch Thurrock; assigned role Operative Porter | Deployment branch: Thurrock | Actual role: Operative Porter | Jobs: 396207 | Customers: Linklaters LLP | Actual hours: 13.5; source records: 1</x:v>
      </x:c>
      <x:c r="L199" t="str">
        <x:v>Include</x:v>
      </x:c>
      <x:c r="M199"/>
      <x:c r="N199"/>
    </x:row>
    <x:row r="200">
      <x:c r="A200" t="str">
        <x:v>B Gibbons|2026-04-27</x:v>
      </x:c>
      <x:c r="B200" s="888" t="n">
        <x:v>46139</x:v>
      </x:c>
      <x:c r="C200" t="str">
        <x:v>B Gibbons</x:v>
      </x:c>
      <x:c r="D200" t="str">
        <x:v>Permanent</x:v>
      </x:c>
      <x:c r="E200" t="str">
        <x:v>Thurrock</x:v>
      </x:c>
      <x:c r="F200" t="str">
        <x:v>Operative Porter</x:v>
      </x:c>
      <x:c r="G200" t="str">
        <x:v>396207</x:v>
      </x:c>
      <x:c r="H200" t="str">
        <x:v>Linklaters LLP</x:v>
      </x:c>
      <x:c r="I200" s="22" t="n">
        <x:v>11.5</x:v>
      </x:c>
      <x:c r="J200" t="str">
        <x:v>Worked</x:v>
      </x:c>
      <x:c r="K200" t="str">
        <x:v>Employee 103080; home branch Thurrock; assigned role Operative Porter | Deployment branch: Thurrock | Actual role: Operative Porter | Jobs: 396207 | Customers: Linklaters LLP | Actual hours: 11.5; source records: 1</x:v>
      </x:c>
      <x:c r="L200" t="str">
        <x:v>Include</x:v>
      </x:c>
      <x:c r="M200"/>
      <x:c r="N200"/>
    </x:row>
    <x:row r="201">
      <x:c r="A201" t="str">
        <x:v>B Gibbons|2026-04-29</x:v>
      </x:c>
      <x:c r="B201" s="888" t="n">
        <x:v>46141</x:v>
      </x:c>
      <x:c r="C201" t="str">
        <x:v>B Gibbons</x:v>
      </x:c>
      <x:c r="D201" t="str">
        <x:v>Permanent</x:v>
      </x:c>
      <x:c r="E201" t="str">
        <x:v>Thurrock</x:v>
      </x:c>
      <x:c r="F201" t="str">
        <x:v>Operative Porter</x:v>
      </x:c>
      <x:c r="G201" t="str">
        <x:v>400559</x:v>
      </x:c>
      <x:c r="H201" t="str">
        <x:v>Southwark Youth Offending Service</x:v>
      </x:c>
      <x:c r="I201" s="22" t="n">
        <x:v>9</x:v>
      </x:c>
      <x:c r="J201" t="str">
        <x:v>Worked</x:v>
      </x:c>
      <x:c r="K201" t="str">
        <x:v>Employee 103080; home branch Thurrock; assigned role Operative Porter | Deployment branch: Thurrock | Actual role: Operative Porter | Jobs: 400559 | Customers: Southwark Youth Offending Service | Actual hours: 9.0; source records: 1</x:v>
      </x:c>
      <x:c r="L201" t="str">
        <x:v>Include</x:v>
      </x:c>
      <x:c r="M201"/>
      <x:c r="N201"/>
    </x:row>
    <x:row r="202">
      <x:c r="A202" t="str">
        <x:v>B Kilula|2026-04-01</x:v>
      </x:c>
      <x:c r="B202" s="888" t="n">
        <x:v>46113</x:v>
      </x:c>
      <x:c r="C202" t="str">
        <x:v>B Kilula</x:v>
      </x:c>
      <x:c r="D202" t="str">
        <x:v>Permanent</x:v>
      </x:c>
      <x:c r="E202" t="str">
        <x:v>Croydon</x:v>
      </x:c>
      <x:c r="F202" t="str">
        <x:v>Operative Porter</x:v>
      </x:c>
      <x:c r="G202" t="str">
        <x:v>398450</x:v>
      </x:c>
      <x:c r="H202" t="str">
        <x:v>Apple Europe Ltd</x:v>
      </x:c>
      <x:c r="I202" s="22" t="n">
        <x:v>10</x:v>
      </x:c>
      <x:c r="J202" t="str">
        <x:v>Worked</x:v>
      </x:c>
      <x:c r="K202" t="str">
        <x:v>Employee 104064; home branch Croydon; assigned role Operative Porter | Deployment branch: Croydon | Actual role: Operative Porter | Jobs: 398450 | Customers: Apple Europe Ltd | Actual hours: 10.0; source records: 1</x:v>
      </x:c>
      <x:c r="L202" t="str">
        <x:v>Include</x:v>
      </x:c>
      <x:c r="M202"/>
      <x:c r="N202"/>
    </x:row>
    <x:row r="203">
      <x:c r="A203" t="str">
        <x:v>B Kilula|2026-04-02</x:v>
      </x:c>
      <x:c r="B203" s="888" t="n">
        <x:v>46114</x:v>
      </x:c>
      <x:c r="C203" t="str">
        <x:v>B Kilula</x:v>
      </x:c>
      <x:c r="D203" t="str">
        <x:v>Permanent</x:v>
      </x:c>
      <x:c r="E203" t="str">
        <x:v>Croydon</x:v>
      </x:c>
      <x:c r="F203" t="str">
        <x:v>Operative Porter</x:v>
      </x:c>
      <x:c r="G203" t="str">
        <x:v>398450</x:v>
      </x:c>
      <x:c r="H203" t="str">
        <x:v>Apple Europe Ltd</x:v>
      </x:c>
      <x:c r="I203" s="22" t="n">
        <x:v>10</x:v>
      </x:c>
      <x:c r="J203" t="str">
        <x:v>Worked</x:v>
      </x:c>
      <x:c r="K203" t="str">
        <x:v>Employee 104064; home branch Croydon; assigned role Operative Porter | Deployment branch: Croydon | Actual role: Operative Porter | Jobs: 398450 | Customers: Apple Europe Ltd | Actual hours: 10.0; source records: 1</x:v>
      </x:c>
      <x:c r="L203" t="str">
        <x:v>Include</x:v>
      </x:c>
      <x:c r="M203"/>
      <x:c r="N203"/>
    </x:row>
    <x:row r="204">
      <x:c r="A204" t="str">
        <x:v>B Kilula|2026-04-07</x:v>
      </x:c>
      <x:c r="B204" s="888" t="n">
        <x:v>46119</x:v>
      </x:c>
      <x:c r="C204" t="str">
        <x:v>B Kilula</x:v>
      </x:c>
      <x:c r="D204" t="str">
        <x:v>Permanent</x:v>
      </x:c>
      <x:c r="E204" t="str">
        <x:v>Croydon</x:v>
      </x:c>
      <x:c r="F204" t="str">
        <x:v>Operative Porter</x:v>
      </x:c>
      <x:c r="G204" t="str">
        <x:v>398450</x:v>
      </x:c>
      <x:c r="H204" t="str">
        <x:v>Apple Europe Ltd</x:v>
      </x:c>
      <x:c r="I204" s="22" t="n">
        <x:v>10</x:v>
      </x:c>
      <x:c r="J204" t="str">
        <x:v>Worked</x:v>
      </x:c>
      <x:c r="K204" t="str">
        <x:v>Employee 104064; home branch Croydon; assigned role Operative Porter | Deployment branch: Croydon | Actual role: Operative Porter | Jobs: 398450 | Customers: Apple Europe Ltd | Actual hours: 10.0; source records: 1</x:v>
      </x:c>
      <x:c r="L204" t="str">
        <x:v>Include</x:v>
      </x:c>
      <x:c r="M204"/>
      <x:c r="N204"/>
    </x:row>
    <x:row r="205">
      <x:c r="A205" t="str">
        <x:v>B Kilula|2026-04-08</x:v>
      </x:c>
      <x:c r="B205" s="888" t="n">
        <x:v>46120</x:v>
      </x:c>
      <x:c r="C205" t="str">
        <x:v>B Kilula</x:v>
      </x:c>
      <x:c r="D205" t="str">
        <x:v>Permanent</x:v>
      </x:c>
      <x:c r="E205" t="str">
        <x:v>Croydon</x:v>
      </x:c>
      <x:c r="F205" t="str">
        <x:v>Operative Porter</x:v>
      </x:c>
      <x:c r="G205" t="str">
        <x:v>398450</x:v>
      </x:c>
      <x:c r="H205" t="str">
        <x:v>Apple Europe Ltd</x:v>
      </x:c>
      <x:c r="I205" s="22" t="n">
        <x:v>10</x:v>
      </x:c>
      <x:c r="J205" t="str">
        <x:v>Worked</x:v>
      </x:c>
      <x:c r="K205" t="str">
        <x:v>Employee 104064; home branch Croydon; assigned role Operative Porter | Deployment branch: Croydon | Actual role: Operative Porter | Jobs: 398450 | Customers: Apple Europe Ltd | Actual hours: 10.0; source records: 1</x:v>
      </x:c>
      <x:c r="L205" t="str">
        <x:v>Include</x:v>
      </x:c>
      <x:c r="M205"/>
      <x:c r="N205"/>
    </x:row>
    <x:row r="206">
      <x:c r="A206" t="str">
        <x:v>B Kilula|2026-04-14</x:v>
      </x:c>
      <x:c r="B206" s="888" t="n">
        <x:v>46126</x:v>
      </x:c>
      <x:c r="C206" t="str">
        <x:v>B Kilula</x:v>
      </x:c>
      <x:c r="D206" t="str">
        <x:v>Permanent</x:v>
      </x:c>
      <x:c r="E206" t="str">
        <x:v>Croydon</x:v>
      </x:c>
      <x:c r="F206" t="str">
        <x:v>Operative Porter</x:v>
      </x:c>
      <x:c r="G206" t="str">
        <x:v>398450</x:v>
      </x:c>
      <x:c r="H206" t="str">
        <x:v>Apple Europe Ltd</x:v>
      </x:c>
      <x:c r="I206" s="22" t="n">
        <x:v>10</x:v>
      </x:c>
      <x:c r="J206" t="str">
        <x:v>Worked</x:v>
      </x:c>
      <x:c r="K206" t="str">
        <x:v>Employee 104064; home branch Croydon; assigned role Operative Porter | Deployment branch: Croydon | Actual role: Operative Porter | Jobs: 398450 | Customers: Apple Europe Ltd | Actual hours: 10.0; source records: 1</x:v>
      </x:c>
      <x:c r="L206" t="str">
        <x:v>Include</x:v>
      </x:c>
      <x:c r="M206"/>
      <x:c r="N206"/>
    </x:row>
    <x:row r="207">
      <x:c r="A207" t="str">
        <x:v>B Kilula|2026-04-15</x:v>
      </x:c>
      <x:c r="B207" s="888" t="n">
        <x:v>46127</x:v>
      </x:c>
      <x:c r="C207" t="str">
        <x:v>B Kilula</x:v>
      </x:c>
      <x:c r="D207" t="str">
        <x:v>Permanent</x:v>
      </x:c>
      <x:c r="E207" t="str">
        <x:v>Croydon</x:v>
      </x:c>
      <x:c r="F207" t="str">
        <x:v>Operative Porter</x:v>
      </x:c>
      <x:c r="G207" t="str">
        <x:v>398450</x:v>
      </x:c>
      <x:c r="H207" t="str">
        <x:v>Apple Europe Ltd</x:v>
      </x:c>
      <x:c r="I207" s="22" t="n">
        <x:v>10</x:v>
      </x:c>
      <x:c r="J207" t="str">
        <x:v>Worked</x:v>
      </x:c>
      <x:c r="K207" t="str">
        <x:v>Employee 104064; home branch Croydon; assigned role Operative Porter | Deployment branch: Croydon | Actual role: Operative Porter | Jobs: 398450 | Customers: Apple Europe Ltd | Actual hours: 10.0; source records: 1</x:v>
      </x:c>
      <x:c r="L207" t="str">
        <x:v>Include</x:v>
      </x:c>
      <x:c r="M207"/>
      <x:c r="N207"/>
    </x:row>
    <x:row r="208">
      <x:c r="A208" t="str">
        <x:v>B Kilula|2026-04-16</x:v>
      </x:c>
      <x:c r="B208" s="888" t="n">
        <x:v>46128</x:v>
      </x:c>
      <x:c r="C208" t="str">
        <x:v>B Kilula</x:v>
      </x:c>
      <x:c r="D208" t="str">
        <x:v>Permanent</x:v>
      </x:c>
      <x:c r="E208" t="str">
        <x:v>Croydon</x:v>
      </x:c>
      <x:c r="F208" t="str">
        <x:v>Operative Porter</x:v>
      </x:c>
      <x:c r="G208" t="str">
        <x:v>398450</x:v>
      </x:c>
      <x:c r="H208" t="str">
        <x:v>Apple Europe Ltd</x:v>
      </x:c>
      <x:c r="I208" s="22" t="n">
        <x:v>10</x:v>
      </x:c>
      <x:c r="J208" t="str">
        <x:v>Worked</x:v>
      </x:c>
      <x:c r="K208" t="str">
        <x:v>Employee 104064; home branch Croydon; assigned role Operative Porter | Deployment branch: Croydon | Actual role: Operative Porter | Jobs: 398450 | Customers: Apple Europe Ltd | Actual hours: 10.0; source records: 1</x:v>
      </x:c>
      <x:c r="L208" t="str">
        <x:v>Include</x:v>
      </x:c>
      <x:c r="M208"/>
      <x:c r="N208"/>
    </x:row>
    <x:row r="209">
      <x:c r="A209" t="str">
        <x:v>B Kilula|2026-04-17</x:v>
      </x:c>
      <x:c r="B209" s="888" t="n">
        <x:v>46129</x:v>
      </x:c>
      <x:c r="C209" t="str">
        <x:v>B Kilula</x:v>
      </x:c>
      <x:c r="D209" t="str">
        <x:v>Permanent</x:v>
      </x:c>
      <x:c r="E209" t="str">
        <x:v>Croydon</x:v>
      </x:c>
      <x:c r="F209" t="str">
        <x:v>Operative Porter</x:v>
      </x:c>
      <x:c r="G209" t="str">
        <x:v>398450</x:v>
      </x:c>
      <x:c r="H209" t="str">
        <x:v>Apple Europe Ltd</x:v>
      </x:c>
      <x:c r="I209" s="22" t="n">
        <x:v>10</x:v>
      </x:c>
      <x:c r="J209" t="str">
        <x:v>Worked</x:v>
      </x:c>
      <x:c r="K209" t="str">
        <x:v>Employee 104064; home branch Croydon; assigned role Operative Porter | Deployment branch: Croydon | Actual role: Operative Porter | Jobs: 398450 | Customers: Apple Europe Ltd | Actual hours: 10.0; source records: 1</x:v>
      </x:c>
      <x:c r="L209" t="str">
        <x:v>Include</x:v>
      </x:c>
      <x:c r="M209"/>
      <x:c r="N209"/>
    </x:row>
    <x:row r="210">
      <x:c r="A210" t="str">
        <x:v>B Kilula|2026-04-20</x:v>
      </x:c>
      <x:c r="B210" s="888" t="n">
        <x:v>46132</x:v>
      </x:c>
      <x:c r="C210" t="str">
        <x:v>B Kilula</x:v>
      </x:c>
      <x:c r="D210" t="str">
        <x:v>Permanent</x:v>
      </x:c>
      <x:c r="E210" t="str">
        <x:v>Croydon</x:v>
      </x:c>
      <x:c r="F210" t="str">
        <x:v>Operative Porter</x:v>
      </x:c>
      <x:c r="G210" t="str">
        <x:v>398450</x:v>
      </x:c>
      <x:c r="H210" t="str">
        <x:v>Apple Europe Ltd</x:v>
      </x:c>
      <x:c r="I210" s="22" t="n">
        <x:v>10</x:v>
      </x:c>
      <x:c r="J210" t="str">
        <x:v>Worked</x:v>
      </x:c>
      <x:c r="K210" t="str">
        <x:v>Employee 104064; home branch Croydon; assigned role Operative Porter | Deployment branch: Croydon | Actual role: Operative Porter | Jobs: 398450 | Customers: Apple Europe Ltd | Actual hours: 10.0; source records: 1</x:v>
      </x:c>
      <x:c r="L210" t="str">
        <x:v>Include</x:v>
      </x:c>
      <x:c r="M210"/>
      <x:c r="N210"/>
    </x:row>
    <x:row r="211">
      <x:c r="A211" t="str">
        <x:v>B Kilula|2026-04-21</x:v>
      </x:c>
      <x:c r="B211" s="888" t="n">
        <x:v>46133</x:v>
      </x:c>
      <x:c r="C211" t="str">
        <x:v>B Kilula</x:v>
      </x:c>
      <x:c r="D211" t="str">
        <x:v>Permanent</x:v>
      </x:c>
      <x:c r="E211" t="str">
        <x:v>Croydon</x:v>
      </x:c>
      <x:c r="F211" t="str">
        <x:v>Operative Porter</x:v>
      </x:c>
      <x:c r="G211" t="str">
        <x:v>398450</x:v>
      </x:c>
      <x:c r="H211" t="str">
        <x:v>Apple Europe Ltd</x:v>
      </x:c>
      <x:c r="I211" s="22" t="n">
        <x:v>10</x:v>
      </x:c>
      <x:c r="J211" t="str">
        <x:v>Worked</x:v>
      </x:c>
      <x:c r="K211" t="str">
        <x:v>Employee 104064; home branch Croydon; assigned role Operative Porter | Deployment branch: Croydon | Actual role: Operative Porter | Jobs: 398450 | Customers: Apple Europe Ltd | Actual hours: 10.0; source records: 1</x:v>
      </x:c>
      <x:c r="L211" t="str">
        <x:v>Include</x:v>
      </x:c>
      <x:c r="M211"/>
      <x:c r="N211"/>
    </x:row>
    <x:row r="212">
      <x:c r="A212" t="str">
        <x:v>B Kilula|2026-04-22</x:v>
      </x:c>
      <x:c r="B212" s="888" t="n">
        <x:v>46134</x:v>
      </x:c>
      <x:c r="C212" t="str">
        <x:v>B Kilula</x:v>
      </x:c>
      <x:c r="D212" t="str">
        <x:v>Permanent</x:v>
      </x:c>
      <x:c r="E212" t="str">
        <x:v>Croydon</x:v>
      </x:c>
      <x:c r="F212" t="str">
        <x:v>Operative Porter</x:v>
      </x:c>
      <x:c r="G212" t="str">
        <x:v>398450</x:v>
      </x:c>
      <x:c r="H212" t="str">
        <x:v>Apple Europe Ltd</x:v>
      </x:c>
      <x:c r="I212" s="22" t="n">
        <x:v>10</x:v>
      </x:c>
      <x:c r="J212" t="str">
        <x:v>Worked</x:v>
      </x:c>
      <x:c r="K212" t="str">
        <x:v>Employee 104064; home branch Croydon; assigned role Operative Porter | Deployment branch: Croydon | Actual role: Operative Porter | Jobs: 398450 | Customers: Apple Europe Ltd | Actual hours: 10.0; source records: 1</x:v>
      </x:c>
      <x:c r="L212" t="str">
        <x:v>Include</x:v>
      </x:c>
      <x:c r="M212"/>
      <x:c r="N212"/>
    </x:row>
    <x:row r="213">
      <x:c r="A213" t="str">
        <x:v>B Kilula|2026-04-23</x:v>
      </x:c>
      <x:c r="B213" s="888" t="n">
        <x:v>46135</x:v>
      </x:c>
      <x:c r="C213" t="str">
        <x:v>B Kilula</x:v>
      </x:c>
      <x:c r="D213" t="str">
        <x:v>Permanent</x:v>
      </x:c>
      <x:c r="E213" t="str">
        <x:v>Croydon</x:v>
      </x:c>
      <x:c r="F213" t="str">
        <x:v>Operative Porter</x:v>
      </x:c>
      <x:c r="G213" t="str">
        <x:v>398450</x:v>
      </x:c>
      <x:c r="H213" t="str">
        <x:v>Apple Europe Ltd</x:v>
      </x:c>
      <x:c r="I213" s="22" t="n">
        <x:v>10</x:v>
      </x:c>
      <x:c r="J213" t="str">
        <x:v>Worked</x:v>
      </x:c>
      <x:c r="K213" t="str">
        <x:v>Employee 104064; home branch Croydon; assigned role Operative Porter | Deployment branch: Croydon | Actual role: Operative Porter | Jobs: 398450 | Customers: Apple Europe Ltd | Actual hours: 10.0; source records: 1</x:v>
      </x:c>
      <x:c r="L213" t="str">
        <x:v>Include</x:v>
      </x:c>
      <x:c r="M213"/>
      <x:c r="N213"/>
    </x:row>
    <x:row r="214">
      <x:c r="A214" t="str">
        <x:v>B Kilula|2026-04-24</x:v>
      </x:c>
      <x:c r="B214" s="888" t="n">
        <x:v>46136</x:v>
      </x:c>
      <x:c r="C214" t="str">
        <x:v>B Kilula</x:v>
      </x:c>
      <x:c r="D214" t="str">
        <x:v>Permanent</x:v>
      </x:c>
      <x:c r="E214" t="str">
        <x:v>Croydon</x:v>
      </x:c>
      <x:c r="F214" t="str">
        <x:v>Operative Porter</x:v>
      </x:c>
      <x:c r="G214" t="str">
        <x:v>398450</x:v>
      </x:c>
      <x:c r="H214" t="str">
        <x:v>Apple Europe Ltd</x:v>
      </x:c>
      <x:c r="I214" s="22" t="n">
        <x:v>10</x:v>
      </x:c>
      <x:c r="J214" t="str">
        <x:v>Worked</x:v>
      </x:c>
      <x:c r="K214" t="str">
        <x:v>Employee 104064; home branch Croydon; assigned role Operative Porter | Deployment branch: Croydon | Actual role: Operative Porter | Jobs: 398450 | Customers: Apple Europe Ltd | Actual hours: 10.0; source records: 1</x:v>
      </x:c>
      <x:c r="L214" t="str">
        <x:v>Include</x:v>
      </x:c>
      <x:c r="M214"/>
      <x:c r="N214"/>
    </x:row>
    <x:row r="215">
      <x:c r="A215" t="str">
        <x:v>B Kilula|2026-04-27</x:v>
      </x:c>
      <x:c r="B215" s="888" t="n">
        <x:v>46139</x:v>
      </x:c>
      <x:c r="C215" t="str">
        <x:v>B Kilula</x:v>
      </x:c>
      <x:c r="D215" t="str">
        <x:v>Permanent</x:v>
      </x:c>
      <x:c r="E215" t="str">
        <x:v>Croydon</x:v>
      </x:c>
      <x:c r="F215" t="str">
        <x:v>Operative Porter</x:v>
      </x:c>
      <x:c r="G215" t="str">
        <x:v>398450</x:v>
      </x:c>
      <x:c r="H215" t="str">
        <x:v>Apple Europe Ltd</x:v>
      </x:c>
      <x:c r="I215" s="22" t="n">
        <x:v>10</x:v>
      </x:c>
      <x:c r="J215" t="str">
        <x:v>Worked</x:v>
      </x:c>
      <x:c r="K215" t="str">
        <x:v>Employee 104064; home branch Croydon; assigned role Operative Porter | Deployment branch: Croydon | Actual role: Operative Porter | Jobs: 398450 | Customers: Apple Europe Ltd | Actual hours: 10.0; source records: 1</x:v>
      </x:c>
      <x:c r="L215" t="str">
        <x:v>Include</x:v>
      </x:c>
      <x:c r="M215"/>
      <x:c r="N215"/>
    </x:row>
    <x:row r="216">
      <x:c r="A216" t="str">
        <x:v>B Kilula|2026-04-28</x:v>
      </x:c>
      <x:c r="B216" s="888" t="n">
        <x:v>46140</x:v>
      </x:c>
      <x:c r="C216" t="str">
        <x:v>B Kilula</x:v>
      </x:c>
      <x:c r="D216" t="str">
        <x:v>Permanent</x:v>
      </x:c>
      <x:c r="E216" t="str">
        <x:v>Croydon</x:v>
      </x:c>
      <x:c r="F216" t="str">
        <x:v>Operative Porter</x:v>
      </x:c>
      <x:c r="G216" t="str">
        <x:v>398450</x:v>
      </x:c>
      <x:c r="H216" t="str">
        <x:v>Apple Europe Ltd</x:v>
      </x:c>
      <x:c r="I216" s="22" t="n">
        <x:v>10</x:v>
      </x:c>
      <x:c r="J216" t="str">
        <x:v>Worked</x:v>
      </x:c>
      <x:c r="K216" t="str">
        <x:v>Employee 104064; home branch Croydon; assigned role Operative Porter | Deployment branch: Croydon | Actual role: Operative Porter | Jobs: 398450 | Customers: Apple Europe Ltd | Actual hours: 10.0; source records: 1</x:v>
      </x:c>
      <x:c r="L216" t="str">
        <x:v>Include</x:v>
      </x:c>
      <x:c r="M216"/>
      <x:c r="N216"/>
    </x:row>
    <x:row r="217">
      <x:c r="A217" t="str">
        <x:v>B Kilula|2026-04-29</x:v>
      </x:c>
      <x:c r="B217" s="888" t="n">
        <x:v>46141</x:v>
      </x:c>
      <x:c r="C217" t="str">
        <x:v>B Kilula</x:v>
      </x:c>
      <x:c r="D217" t="str">
        <x:v>Permanent</x:v>
      </x:c>
      <x:c r="E217" t="str">
        <x:v>Croydon</x:v>
      </x:c>
      <x:c r="F217" t="str">
        <x:v>Operative Porter</x:v>
      </x:c>
      <x:c r="G217" t="str">
        <x:v>398450</x:v>
      </x:c>
      <x:c r="H217" t="str">
        <x:v>Apple Europe Ltd</x:v>
      </x:c>
      <x:c r="I217" s="22" t="n">
        <x:v>10</x:v>
      </x:c>
      <x:c r="J217" t="str">
        <x:v>Worked</x:v>
      </x:c>
      <x:c r="K217" t="str">
        <x:v>Employee 104064; home branch Croydon; assigned role Operative Porter | Deployment branch: Croydon | Actual role: Operative Porter | Jobs: 398450 | Customers: Apple Europe Ltd | Actual hours: 10.0; source records: 1</x:v>
      </x:c>
      <x:c r="L217" t="str">
        <x:v>Include</x:v>
      </x:c>
      <x:c r="M217"/>
      <x:c r="N217"/>
    </x:row>
    <x:row r="218">
      <x:c r="A218" t="str">
        <x:v>B Kilula|2026-04-30</x:v>
      </x:c>
      <x:c r="B218" s="888" t="n">
        <x:v>46142</x:v>
      </x:c>
      <x:c r="C218" t="str">
        <x:v>B Kilula</x:v>
      </x:c>
      <x:c r="D218" t="str">
        <x:v>Permanent</x:v>
      </x:c>
      <x:c r="E218" t="str">
        <x:v>Croydon</x:v>
      </x:c>
      <x:c r="F218" t="str">
        <x:v>Operative Porter</x:v>
      </x:c>
      <x:c r="G218" t="str">
        <x:v>398450</x:v>
      </x:c>
      <x:c r="H218" t="str">
        <x:v>Apple Europe Ltd</x:v>
      </x:c>
      <x:c r="I218" s="22" t="n">
        <x:v>10</x:v>
      </x:c>
      <x:c r="J218" t="str">
        <x:v>Worked</x:v>
      </x:c>
      <x:c r="K218" t="str">
        <x:v>Employee 104064; home branch Croydon; assigned role Operative Porter | Deployment branch: Croydon | Actual role: Operative Porter | Jobs: 398450 | Customers: Apple Europe Ltd | Actual hours: 10.0; source records: 1</x:v>
      </x:c>
      <x:c r="L218" t="str">
        <x:v>Include</x:v>
      </x:c>
      <x:c r="M218"/>
      <x:c r="N218"/>
    </x:row>
    <x:row r="219">
      <x:c r="A219" t="str">
        <x:v>B Lewis|2026-04-17</x:v>
      </x:c>
      <x:c r="B219" s="888" t="n">
        <x:v>46129</x:v>
      </x:c>
      <x:c r="C219" t="str">
        <x:v>B Lewis</x:v>
      </x:c>
      <x:c r="D219" t="str">
        <x:v>Permanent</x:v>
      </x:c>
      <x:c r="E219" t="str">
        <x:v>Thurrock</x:v>
      </x:c>
      <x:c r="F219" t="str">
        <x:v>Operative Skilled</x:v>
      </x:c>
      <x:c r="G219" t="str">
        <x:v>401640</x:v>
      </x:c>
      <x:c r="H219" t="str">
        <x:v>Bloomberg</x:v>
      </x:c>
      <x:c r="I219" s="22" t="n">
        <x:v>7.5</x:v>
      </x:c>
      <x:c r="J219" t="str">
        <x:v>Worked</x:v>
      </x:c>
      <x:c r="K219" t="str">
        <x:v>Employee 1408; home branch Thurrock; assigned role Operative Skilled | Deployment branch: Thurrock | Actual role: Operative Skilled | Jobs: 401640 | Customers: Bloomberg | Actual hours: 7.5; source records: 1</x:v>
      </x:c>
      <x:c r="L219" t="str">
        <x:v>Include</x:v>
      </x:c>
      <x:c r="M219"/>
      <x:c r="N219"/>
    </x:row>
    <x:row r="220">
      <x:c r="A220" t="str">
        <x:v>B Lewis|2026-04-19</x:v>
      </x:c>
      <x:c r="B220" s="888" t="n">
        <x:v>46131</x:v>
      </x:c>
      <x:c r="C220" t="str">
        <x:v>B Lewis</x:v>
      </x:c>
      <x:c r="D220" t="str">
        <x:v>Permanent</x:v>
      </x:c>
      <x:c r="E220" t="str">
        <x:v>Thurrock</x:v>
      </x:c>
      <x:c r="F220" t="str">
        <x:v>Operative Skilled</x:v>
      </x:c>
      <x:c r="G220" t="str">
        <x:v>401640</x:v>
      </x:c>
      <x:c r="H220" t="str">
        <x:v>Bloomberg</x:v>
      </x:c>
      <x:c r="I220" s="22" t="n">
        <x:v>8.5</x:v>
      </x:c>
      <x:c r="J220" t="str">
        <x:v>Worked</x:v>
      </x:c>
      <x:c r="K220" t="str">
        <x:v>Employee 1408; home branch Thurrock; assigned role Operative Skilled | Deployment branch: Thurrock | Actual role: Operative Porter | Jobs: 401640 | Customers: Bloomberg | Actual hours: 8.5; source records: 1</x:v>
      </x:c>
      <x:c r="L220" t="str">
        <x:v>Include</x:v>
      </x:c>
      <x:c r="M220"/>
      <x:c r="N220"/>
    </x:row>
    <x:row r="221">
      <x:c r="A221" t="str">
        <x:v>B Lewis|2026-04-24</x:v>
      </x:c>
      <x:c r="B221" s="888" t="n">
        <x:v>46136</x:v>
      </x:c>
      <x:c r="C221" t="str">
        <x:v>B Lewis</x:v>
      </x:c>
      <x:c r="D221" t="str">
        <x:v>Permanent</x:v>
      </x:c>
      <x:c r="E221" t="str">
        <x:v>Thurrock</x:v>
      </x:c>
      <x:c r="F221" t="str">
        <x:v>Operative Skilled</x:v>
      </x:c>
      <x:c r="G221" t="str">
        <x:v>401520</x:v>
      </x:c>
      <x:c r="H221" t="str">
        <x:v>BNP Paribas Limited</x:v>
      </x:c>
      <x:c r="I221" s="22" t="n">
        <x:v>9.5</x:v>
      </x:c>
      <x:c r="J221" t="str">
        <x:v>Worked</x:v>
      </x:c>
      <x:c r="K221" t="str">
        <x:v>Employee 1408; home branch Thurrock; assigned role Operative Skilled | Deployment branch: Thurrock | Actual role: Operative Porter | Jobs: 401520 | Customers: BNP Paribas Limited | Actual hours: 9.5; source records: 1</x:v>
      </x:c>
      <x:c r="L221" t="str">
        <x:v>Include</x:v>
      </x:c>
      <x:c r="M221"/>
      <x:c r="N221"/>
    </x:row>
    <x:row r="222">
      <x:c r="A222" t="str">
        <x:v>B Lewis|2026-04-25</x:v>
      </x:c>
      <x:c r="B222" s="888" t="n">
        <x:v>46137</x:v>
      </x:c>
      <x:c r="C222" t="str">
        <x:v>B Lewis</x:v>
      </x:c>
      <x:c r="D222" t="str">
        <x:v>Permanent</x:v>
      </x:c>
      <x:c r="E222" t="str">
        <x:v>Thurrock</x:v>
      </x:c>
      <x:c r="F222" t="str">
        <x:v>Operative Skilled</x:v>
      </x:c>
      <x:c r="G222" t="str">
        <x:v>401520</x:v>
      </x:c>
      <x:c r="H222" t="str">
        <x:v>BNP Paribas Limited</x:v>
      </x:c>
      <x:c r="I222" s="22" t="n">
        <x:v>6.5</x:v>
      </x:c>
      <x:c r="J222" t="str">
        <x:v>Worked</x:v>
      </x:c>
      <x:c r="K222" t="str">
        <x:v>Employee 1408; home branch Thurrock; assigned role Operative Skilled | Deployment branch: Thurrock | Actual role: Operative Porter | Jobs: 401520 | Customers: BNP Paribas Limited | Actual hours: 6.5; source records: 1</x:v>
      </x:c>
      <x:c r="L222" t="str">
        <x:v>Include</x:v>
      </x:c>
      <x:c r="M222"/>
      <x:c r="N222"/>
    </x:row>
    <x:row r="223">
      <x:c r="A223" t="str">
        <x:v>B Martin (B) EV|2026-04-01</x:v>
      </x:c>
      <x:c r="B223" s="888" t="n">
        <x:v>46113</x:v>
      </x:c>
      <x:c r="C223" t="str">
        <x:v>B Martin (B) EV</x:v>
      </x:c>
      <x:c r="D223" t="str">
        <x:v>Permanent</x:v>
      </x:c>
      <x:c r="E223" t="str">
        <x:v>Thurrock</x:v>
      </x:c>
      <x:c r="F223" t="str">
        <x:v>Operative Skilled</x:v>
      </x:c>
      <x:c r="G223" t="str">
        <x:v>400828</x:v>
      </x:c>
      <x:c r="H223" t="str">
        <x:v>UBS EUROPE SE - SUCCURSALE ITALIA</x:v>
      </x:c>
      <x:c r="I223" s="22" t="n">
        <x:v>10</x:v>
      </x:c>
      <x:c r="J223" t="str">
        <x:v>Worked</x:v>
      </x:c>
      <x:c r="K223" t="str">
        <x:v>Employee 1128; home branch Thurrock; assigned role Operative Skilled | Deployment branch: Thurrock | Actual role: Operative Skilled | Jobs: 400828 | Customers: UBS EUROPE SE - SUCCURSALE ITALIA | Actual hours: 10.0; source records: 1</x:v>
      </x:c>
      <x:c r="L223" t="str">
        <x:v>Include</x:v>
      </x:c>
      <x:c r="M223"/>
      <x:c r="N223"/>
    </x:row>
    <x:row r="224">
      <x:c r="A224" t="str">
        <x:v>B Martin (B) EV|2026-04-02</x:v>
      </x:c>
      <x:c r="B224" s="888" t="n">
        <x:v>46114</x:v>
      </x:c>
      <x:c r="C224" t="str">
        <x:v>B Martin (B) EV</x:v>
      </x:c>
      <x:c r="D224" t="str">
        <x:v>Permanent</x:v>
      </x:c>
      <x:c r="E224" t="str">
        <x:v>Thurrock</x:v>
      </x:c>
      <x:c r="F224" t="str">
        <x:v>Operative Skilled</x:v>
      </x:c>
      <x:c r="G224" t="str">
        <x:v>400828</x:v>
      </x:c>
      <x:c r="H224" t="str">
        <x:v>UBS EUROPE SE - SUCCURSALE ITALIA</x:v>
      </x:c>
      <x:c r="I224" s="22" t="n">
        <x:v>12</x:v>
      </x:c>
      <x:c r="J224" t="str">
        <x:v>Worked</x:v>
      </x:c>
      <x:c r="K224" t="str">
        <x:v>Employee 1128; home branch Thurrock; assigned role Operative Skilled | Deployment branch: Thurrock | Actual role: Operative Skilled | Jobs: 400828 | Customers: UBS EUROPE SE - SUCCURSALE ITALIA | Actual hours: 12.0; source records: 1</x:v>
      </x:c>
      <x:c r="L224" t="str">
        <x:v>Include</x:v>
      </x:c>
      <x:c r="M224"/>
      <x:c r="N224"/>
    </x:row>
    <x:row r="225">
      <x:c r="A225" t="str">
        <x:v>B Martin (B) EV|2026-04-03</x:v>
      </x:c>
      <x:c r="B225" s="888" t="n">
        <x:v>46115</x:v>
      </x:c>
      <x:c r="C225" t="str">
        <x:v>B Martin (B) EV</x:v>
      </x:c>
      <x:c r="D225" t="str">
        <x:v>Permanent</x:v>
      </x:c>
      <x:c r="E225" t="str">
        <x:v>Thurrock</x:v>
      </x:c>
      <x:c r="F225" t="str">
        <x:v>Operative Skilled</x:v>
      </x:c>
      <x:c r="G225" t="str">
        <x:v>400828</x:v>
      </x:c>
      <x:c r="H225" t="str">
        <x:v>UBS EUROPE SE - SUCCURSALE ITALIA</x:v>
      </x:c>
      <x:c r="I225" s="22" t="n">
        <x:v>12</x:v>
      </x:c>
      <x:c r="J225" t="str">
        <x:v>Worked</x:v>
      </x:c>
      <x:c r="K225" t="str">
        <x:v>Employee 1128; home branch Thurrock; assigned role Operative Skilled | Deployment branch: Thurrock | Actual role: Operative Skilled | Jobs: 400828 | Customers: UBS EUROPE SE - SUCCURSALE ITALIA | Actual hours: 12.0; source records: 1</x:v>
      </x:c>
      <x:c r="L225" t="str">
        <x:v>Include</x:v>
      </x:c>
      <x:c r="M225"/>
      <x:c r="N225"/>
    </x:row>
    <x:row r="226">
      <x:c r="A226" t="str">
        <x:v>B Martin (B) EV|2026-04-04</x:v>
      </x:c>
      <x:c r="B226" s="888" t="n">
        <x:v>46116</x:v>
      </x:c>
      <x:c r="C226" t="str">
        <x:v>B Martin (B) EV</x:v>
      </x:c>
      <x:c r="D226" t="str">
        <x:v>Permanent</x:v>
      </x:c>
      <x:c r="E226" t="str">
        <x:v>Thurrock</x:v>
      </x:c>
      <x:c r="F226" t="str">
        <x:v>Operative Skilled</x:v>
      </x:c>
      <x:c r="G226" t="str">
        <x:v>400828</x:v>
      </x:c>
      <x:c r="H226" t="str">
        <x:v>UBS EUROPE SE - SUCCURSALE ITALIA</x:v>
      </x:c>
      <x:c r="I226" s="22" t="n">
        <x:v>9</x:v>
      </x:c>
      <x:c r="J226" t="str">
        <x:v>Worked</x:v>
      </x:c>
      <x:c r="K226" t="str">
        <x:v>Employee 1128; home branch Thurrock; assigned role Operative Skilled | Deployment branch: Thurrock | Actual role: Operative Skilled | Jobs: 400828 | Customers: UBS EUROPE SE - SUCCURSALE ITALIA | Actual hours: 9.0; source records: 1</x:v>
      </x:c>
      <x:c r="L226" t="str">
        <x:v>Include</x:v>
      </x:c>
      <x:c r="M226"/>
      <x:c r="N226"/>
    </x:row>
    <x:row r="227">
      <x:c r="A227" t="str">
        <x:v>B Martin (B) EV|2026-04-05</x:v>
      </x:c>
      <x:c r="B227" s="888" t="n">
        <x:v>46117</x:v>
      </x:c>
      <x:c r="C227" t="str">
        <x:v>B Martin (B) EV</x:v>
      </x:c>
      <x:c r="D227" t="str">
        <x:v>Permanent</x:v>
      </x:c>
      <x:c r="E227" t="str">
        <x:v>Thurrock</x:v>
      </x:c>
      <x:c r="F227" t="str">
        <x:v>Operative Skilled</x:v>
      </x:c>
      <x:c r="G227" t="str">
        <x:v>400828</x:v>
      </x:c>
      <x:c r="H227" t="str">
        <x:v>UBS EUROPE SE - SUCCURSALE ITALIA</x:v>
      </x:c>
      <x:c r="I227" s="22" t="n">
        <x:v>9</x:v>
      </x:c>
      <x:c r="J227" t="str">
        <x:v>Worked</x:v>
      </x:c>
      <x:c r="K227" t="str">
        <x:v>Employee 1128; home branch Thurrock; assigned role Operative Skilled | Deployment branch: Thurrock | Actual role: Operative Skilled | Jobs: 400828 | Customers: UBS EUROPE SE - SUCCURSALE ITALIA | Actual hours: 9.0; source records: 1</x:v>
      </x:c>
      <x:c r="L227" t="str">
        <x:v>Include</x:v>
      </x:c>
      <x:c r="M227"/>
      <x:c r="N227"/>
    </x:row>
    <x:row r="228">
      <x:c r="A228" t="str">
        <x:v>B Martin (B) EV|2026-04-06</x:v>
      </x:c>
      <x:c r="B228" s="888" t="n">
        <x:v>46118</x:v>
      </x:c>
      <x:c r="C228" t="str">
        <x:v>B Martin (B) EV</x:v>
      </x:c>
      <x:c r="D228" t="str">
        <x:v>Permanent</x:v>
      </x:c>
      <x:c r="E228" t="str">
        <x:v>Thurrock</x:v>
      </x:c>
      <x:c r="F228" t="str">
        <x:v>Operative Skilled</x:v>
      </x:c>
      <x:c r="G228" t="str">
        <x:v>400828</x:v>
      </x:c>
      <x:c r="H228" t="str">
        <x:v>UBS EUROPE SE - SUCCURSALE ITALIA</x:v>
      </x:c>
      <x:c r="I228" s="22" t="n">
        <x:v>12</x:v>
      </x:c>
      <x:c r="J228" t="str">
        <x:v>Worked</x:v>
      </x:c>
      <x:c r="K228" t="str">
        <x:v>Employee 1128; home branch Thurrock; assigned role Operative Skilled | Deployment branch: Thurrock | Actual role: Operative Skilled | Jobs: 400828 | Customers: UBS EUROPE SE - SUCCURSALE ITALIA | Actual hours: 12.0; source records: 1</x:v>
      </x:c>
      <x:c r="L228" t="str">
        <x:v>Include</x:v>
      </x:c>
      <x:c r="M228"/>
      <x:c r="N228"/>
    </x:row>
    <x:row r="229">
      <x:c r="A229" t="str">
        <x:v>B Martin (B) EV|2026-04-07</x:v>
      </x:c>
      <x:c r="B229" s="888" t="n">
        <x:v>46119</x:v>
      </x:c>
      <x:c r="C229" t="str">
        <x:v>B Martin (B) EV</x:v>
      </x:c>
      <x:c r="D229" t="str">
        <x:v>Permanent</x:v>
      </x:c>
      <x:c r="E229" t="str">
        <x:v>Thurrock</x:v>
      </x:c>
      <x:c r="F229" t="str">
        <x:v>Operative Skilled</x:v>
      </x:c>
      <x:c r="G229" t="str">
        <x:v>400828</x:v>
      </x:c>
      <x:c r="H229" t="str">
        <x:v>UBS EUROPE SE - SUCCURSALE ITALIA</x:v>
      </x:c>
      <x:c r="I229" s="22" t="n">
        <x:v>10.5</x:v>
      </x:c>
      <x:c r="J229" t="str">
        <x:v>Worked</x:v>
      </x:c>
      <x:c r="K229" t="str">
        <x:v>Employee 1128; home branch Thurrock; assigned role Operative Skilled | Deployment branch: Thurrock | Actual role: Operative Skilled | Jobs: 400828 | Customers: UBS EUROPE SE - SUCCURSALE ITALIA | Actual hours: 10.5; source records: 1</x:v>
      </x:c>
      <x:c r="L229" t="str">
        <x:v>Include</x:v>
      </x:c>
      <x:c r="M229"/>
      <x:c r="N229"/>
    </x:row>
    <x:row r="230">
      <x:c r="A230" t="str">
        <x:v>B Martin (B) EV|2026-04-08</x:v>
      </x:c>
      <x:c r="B230" s="888" t="n">
        <x:v>46120</x:v>
      </x:c>
      <x:c r="C230" t="str">
        <x:v>B Martin (B) EV</x:v>
      </x:c>
      <x:c r="D230" t="str">
        <x:v>Permanent</x:v>
      </x:c>
      <x:c r="E230" t="str">
        <x:v>Thurrock</x:v>
      </x:c>
      <x:c r="F230" t="str">
        <x:v>Operative Skilled</x:v>
      </x:c>
      <x:c r="G230"/>
      <x:c r="H230"/>
      <x:c r="I230" s="22" t="n">
        <x:v>0</x:v>
      </x:c>
      <x:c r="J230" t="str">
        <x:v>Annual leave</x:v>
      </x:c>
      <x:c r="K230" t="str">
        <x:v>Employee 1128; home branch Thurrock; assigned role Operative Skilled | Leave: Annual Leave (Days) | Leave calendar basis: Fixed schedule</x:v>
      </x:c>
      <x:c r="L230" t="str">
        <x:v>Include</x:v>
      </x:c>
      <x:c r="M230"/>
      <x:c r="N230"/>
    </x:row>
    <x:row r="231">
      <x:c r="A231" t="str">
        <x:v>B Martin (B) EV|2026-04-09</x:v>
      </x:c>
      <x:c r="B231" s="888" t="n">
        <x:v>46121</x:v>
      </x:c>
      <x:c r="C231" t="str">
        <x:v>B Martin (B) EV</x:v>
      </x:c>
      <x:c r="D231" t="str">
        <x:v>Permanent</x:v>
      </x:c>
      <x:c r="E231" t="str">
        <x:v>Thurrock</x:v>
      </x:c>
      <x:c r="F231" t="str">
        <x:v>Operative Skilled</x:v>
      </x:c>
      <x:c r="G231"/>
      <x:c r="H231"/>
      <x:c r="I231" s="22" t="n">
        <x:v>0</x:v>
      </x:c>
      <x:c r="J231" t="str">
        <x:v>Annual leave</x:v>
      </x:c>
      <x:c r="K231" t="str">
        <x:v>Employee 1128; home branch Thurrock; assigned role Operative Skilled | Leave: Annual Leave (Days) | Leave calendar basis: Fixed schedule</x:v>
      </x:c>
      <x:c r="L231" t="str">
        <x:v>Include</x:v>
      </x:c>
      <x:c r="M231"/>
      <x:c r="N231"/>
    </x:row>
    <x:row r="232">
      <x:c r="A232" t="str">
        <x:v>B Martin (B) EV|2026-04-10</x:v>
      </x:c>
      <x:c r="B232" s="888" t="n">
        <x:v>46122</x:v>
      </x:c>
      <x:c r="C232" t="str">
        <x:v>B Martin (B) EV</x:v>
      </x:c>
      <x:c r="D232" t="str">
        <x:v>Permanent</x:v>
      </x:c>
      <x:c r="E232" t="str">
        <x:v>Thurrock</x:v>
      </x:c>
      <x:c r="F232" t="str">
        <x:v>Operative Skilled</x:v>
      </x:c>
      <x:c r="G232" t="str">
        <x:v>401249, 401394</x:v>
      </x:c>
      <x:c r="H232" t="str">
        <x:v>King (Assistant manager)/Alice; UBS Investment Bank</x:v>
      </x:c>
      <x:c r="I232" s="22" t="n">
        <x:v>12</x:v>
      </x:c>
      <x:c r="J232" t="str">
        <x:v>Worked — 2 records</x:v>
      </x:c>
      <x:c r="K232" t="str">
        <x:v>Employee 1128; home branch Thurrock; assigned role Operative Skilled | Deployment branch: Thurrock | Actual role: Operative Skilled | Jobs: 401249, 401394 | Customers: King (Assistant manager)/Alice; UBS Investment Bank | Actual hours: 12.0; source records: 2</x:v>
      </x:c>
      <x:c r="L232" t="str">
        <x:v>Include</x:v>
      </x:c>
      <x:c r="M232"/>
      <x:c r="N232"/>
    </x:row>
    <x:row r="233">
      <x:c r="A233" t="str">
        <x:v>B Martin (B) EV|2026-04-13</x:v>
      </x:c>
      <x:c r="B233" s="888" t="n">
        <x:v>46125</x:v>
      </x:c>
      <x:c r="C233" t="str">
        <x:v>B Martin (B) EV</x:v>
      </x:c>
      <x:c r="D233" t="str">
        <x:v>Permanent</x:v>
      </x:c>
      <x:c r="E233" t="str">
        <x:v>Thurrock</x:v>
      </x:c>
      <x:c r="F233" t="str">
        <x:v>Operative Skilled</x:v>
      </x:c>
      <x:c r="G233" t="str">
        <x:v>401394</x:v>
      </x:c>
      <x:c r="H233" t="str">
        <x:v>UBS Investment Bank</x:v>
      </x:c>
      <x:c r="I233" s="22" t="n">
        <x:v>8.5</x:v>
      </x:c>
      <x:c r="J233" t="str">
        <x:v>Worked</x:v>
      </x:c>
      <x:c r="K233" t="str">
        <x:v>Employee 1128; home branch Thurrock; assigned role Operative Skilled | Deployment branch: Thurrock | Actual role: Operative Skilled | Jobs: 401394 | Customers: UBS Investment Bank | Actual hours: 8.5; source records: 1</x:v>
      </x:c>
      <x:c r="L233" t="str">
        <x:v>Include</x:v>
      </x:c>
      <x:c r="M233"/>
      <x:c r="N233"/>
    </x:row>
    <x:row r="234">
      <x:c r="A234" t="str">
        <x:v>B Martin (B) EV|2026-04-14</x:v>
      </x:c>
      <x:c r="B234" s="888" t="n">
        <x:v>46126</x:v>
      </x:c>
      <x:c r="C234" t="str">
        <x:v>B Martin (B) EV</x:v>
      </x:c>
      <x:c r="D234" t="str">
        <x:v>Permanent</x:v>
      </x:c>
      <x:c r="E234" t="str">
        <x:v>Thurrock</x:v>
      </x:c>
      <x:c r="F234" t="str">
        <x:v>Operative Skilled</x:v>
      </x:c>
      <x:c r="G234" t="str">
        <x:v>401614</x:v>
      </x:c>
      <x:c r="H234" t="str">
        <x:v>UBS Investment Bank</x:v>
      </x:c>
      <x:c r="I234" s="22" t="n">
        <x:v>9</x:v>
      </x:c>
      <x:c r="J234" t="str">
        <x:v>Worked</x:v>
      </x:c>
      <x:c r="K234" t="str">
        <x:v>Employee 1128; home branch Thurrock; assigned role Operative Skilled | Deployment branch: Thurrock | Actual role: Operative Skilled | Jobs: 401614 | Customers: UBS Investment Bank | Actual hours: 9.0; source records: 1</x:v>
      </x:c>
      <x:c r="L234" t="str">
        <x:v>Include</x:v>
      </x:c>
      <x:c r="M234"/>
      <x:c r="N234"/>
    </x:row>
    <x:row r="235">
      <x:c r="A235" t="str">
        <x:v>B Martin (B) EV|2026-04-15</x:v>
      </x:c>
      <x:c r="B235" s="888" t="n">
        <x:v>46127</x:v>
      </x:c>
      <x:c r="C235" t="str">
        <x:v>B Martin (B) EV</x:v>
      </x:c>
      <x:c r="D235" t="str">
        <x:v>Permanent</x:v>
      </x:c>
      <x:c r="E235" t="str">
        <x:v>Thurrock</x:v>
      </x:c>
      <x:c r="F235" t="str">
        <x:v>Operative Skilled</x:v>
      </x:c>
      <x:c r="G235" t="str">
        <x:v>400147</x:v>
      </x:c>
      <x:c r="H235" t="str">
        <x:v>JVCKenwood UK Limited</x:v>
      </x:c>
      <x:c r="I235" s="22" t="n">
        <x:v>8</x:v>
      </x:c>
      <x:c r="J235" t="str">
        <x:v>Worked</x:v>
      </x:c>
      <x:c r="K235" t="str">
        <x:v>Employee 1128; home branch Thurrock; assigned role Operative Skilled | Deployment branch: Thurrock | Actual role: Operative Skilled | Jobs: 400147 | Customers: JVCKenwood UK Limited | Actual hours: 8.0; source records: 1</x:v>
      </x:c>
      <x:c r="L235" t="str">
        <x:v>Include</x:v>
      </x:c>
      <x:c r="M235"/>
      <x:c r="N235"/>
    </x:row>
    <x:row r="236">
      <x:c r="A236" t="str">
        <x:v>B Martin (B) EV|2026-04-16</x:v>
      </x:c>
      <x:c r="B236" s="888" t="n">
        <x:v>46128</x:v>
      </x:c>
      <x:c r="C236" t="str">
        <x:v>B Martin (B) EV</x:v>
      </x:c>
      <x:c r="D236" t="str">
        <x:v>Permanent</x:v>
      </x:c>
      <x:c r="E236" t="str">
        <x:v>Thurrock</x:v>
      </x:c>
      <x:c r="F236" t="str">
        <x:v>Operative Skilled</x:v>
      </x:c>
      <x:c r="G236" t="str">
        <x:v>401590</x:v>
      </x:c>
      <x:c r="H236" t="str">
        <x:v>Adecco Group</x:v>
      </x:c>
      <x:c r="I236" s="22" t="n">
        <x:v>8.5</x:v>
      </x:c>
      <x:c r="J236" t="str">
        <x:v>Worked</x:v>
      </x:c>
      <x:c r="K236" t="str">
        <x:v>Employee 1128; home branch Thurrock; assigned role Operative Skilled | Deployment branch: Thurrock | Actual role: Operative Skilled | Jobs: 401590 | Customers: Adecco Group | Actual hours: 8.5; source records: 1</x:v>
      </x:c>
      <x:c r="L236" t="str">
        <x:v>Include</x:v>
      </x:c>
      <x:c r="M236"/>
      <x:c r="N236"/>
    </x:row>
    <x:row r="237">
      <x:c r="A237" t="str">
        <x:v>B Martin (B) EV|2026-04-17</x:v>
      </x:c>
      <x:c r="B237" s="888" t="n">
        <x:v>46129</x:v>
      </x:c>
      <x:c r="C237" t="str">
        <x:v>B Martin (B) EV</x:v>
      </x:c>
      <x:c r="D237" t="str">
        <x:v>Permanent</x:v>
      </x:c>
      <x:c r="E237" t="str">
        <x:v>Thurrock</x:v>
      </x:c>
      <x:c r="F237" t="str">
        <x:v>Operative Skilled</x:v>
      </x:c>
      <x:c r="G237" t="str">
        <x:v>401535</x:v>
      </x:c>
      <x:c r="H237" t="str">
        <x:v>Apple Europe Limited</x:v>
      </x:c>
      <x:c r="I237" s="22" t="n">
        <x:v>11.5</x:v>
      </x:c>
      <x:c r="J237" t="str">
        <x:v>Worked</x:v>
      </x:c>
      <x:c r="K237" t="str">
        <x:v>Employee 1128; home branch Thurrock; assigned role Operative Skilled | Deployment branch: Thurrock | Actual role: Operative Skilled | Jobs: 401535 | Customers: Apple Europe Limited | Actual hours: 11.5; source records: 1</x:v>
      </x:c>
      <x:c r="L237" t="str">
        <x:v>Include</x:v>
      </x:c>
      <x:c r="M237"/>
      <x:c r="N237"/>
    </x:row>
    <x:row r="238">
      <x:c r="A238" t="str">
        <x:v>B Martin (B) EV|2026-04-18</x:v>
      </x:c>
      <x:c r="B238" s="888" t="n">
        <x:v>46130</x:v>
      </x:c>
      <x:c r="C238" t="str">
        <x:v>B Martin (B) EV</x:v>
      </x:c>
      <x:c r="D238" t="str">
        <x:v>Permanent</x:v>
      </x:c>
      <x:c r="E238" t="str">
        <x:v>Thurrock</x:v>
      </x:c>
      <x:c r="F238" t="str">
        <x:v>Operative Skilled</x:v>
      </x:c>
      <x:c r="G238" t="str">
        <x:v>401529</x:v>
      </x:c>
      <x:c r="H238" t="str">
        <x:v>UBS Investment Bank</x:v>
      </x:c>
      <x:c r="I238" s="22" t="n">
        <x:v>7.5</x:v>
      </x:c>
      <x:c r="J238" t="str">
        <x:v>Worked</x:v>
      </x:c>
      <x:c r="K238" t="str">
        <x:v>Employee 1128; home branch Thurrock; assigned role Operative Skilled | Deployment branch: Thurrock | Actual role: Operative Skilled | Jobs: 401529 | Customers: UBS Investment Bank | Actual hours: 7.5; source records: 1</x:v>
      </x:c>
      <x:c r="L238" t="str">
        <x:v>Include</x:v>
      </x:c>
      <x:c r="M238"/>
      <x:c r="N238"/>
    </x:row>
    <x:row r="239">
      <x:c r="A239" t="str">
        <x:v>B Martin (B) EV|2026-04-20</x:v>
      </x:c>
      <x:c r="B239" s="888" t="n">
        <x:v>46132</x:v>
      </x:c>
      <x:c r="C239" t="str">
        <x:v>B Martin (B) EV</x:v>
      </x:c>
      <x:c r="D239" t="str">
        <x:v>Permanent</x:v>
      </x:c>
      <x:c r="E239" t="str">
        <x:v>Thurrock</x:v>
      </x:c>
      <x:c r="F239" t="str">
        <x:v>Operative Skilled</x:v>
      </x:c>
      <x:c r="G239" t="str">
        <x:v>399150</x:v>
      </x:c>
      <x:c r="H239" t="str">
        <x:v>Kite Lake Capital Management (UK) LLP</x:v>
      </x:c>
      <x:c r="I239" s="22" t="n">
        <x:v>7.5</x:v>
      </x:c>
      <x:c r="J239" t="str">
        <x:v>Worked</x:v>
      </x:c>
      <x:c r="K239" t="str">
        <x:v>Employee 1128; home branch Thurrock; assigned role Operative Skilled | Deployment branch: Thurrock | Actual role: Operative Porter | Jobs: 399150 | Customers: Kite Lake Capital Management (UK) LLP | Actual hours: 7.5; source records: 1</x:v>
      </x:c>
      <x:c r="L239" t="str">
        <x:v>Include</x:v>
      </x:c>
      <x:c r="M239"/>
      <x:c r="N239"/>
    </x:row>
    <x:row r="240">
      <x:c r="A240" t="str">
        <x:v>B Martin (B) EV|2026-04-21</x:v>
      </x:c>
      <x:c r="B240" s="888" t="n">
        <x:v>46133</x:v>
      </x:c>
      <x:c r="C240" t="str">
        <x:v>B Martin (B) EV</x:v>
      </x:c>
      <x:c r="D240" t="str">
        <x:v>Permanent</x:v>
      </x:c>
      <x:c r="E240" t="str">
        <x:v>Thurrock</x:v>
      </x:c>
      <x:c r="F240" t="str">
        <x:v>Operative Skilled</x:v>
      </x:c>
      <x:c r="G240" t="str">
        <x:v>400250</x:v>
      </x:c>
      <x:c r="H240" t="str">
        <x:v>Apple Europe Limited</x:v>
      </x:c>
      <x:c r="I240" s="22" t="n">
        <x:v>8</x:v>
      </x:c>
      <x:c r="J240" t="str">
        <x:v>Worked</x:v>
      </x:c>
      <x:c r="K240" t="str">
        <x:v>Employee 1128; home branch Thurrock; assigned role Operative Skilled | Deployment branch: Thurrock | Actual role: Operative Skilled | Jobs: 400250 | Customers: Apple Europe Limited | Actual hours: 8.0; source records: 1</x:v>
      </x:c>
      <x:c r="L240" t="str">
        <x:v>Include</x:v>
      </x:c>
      <x:c r="M240"/>
      <x:c r="N240"/>
    </x:row>
    <x:row r="241">
      <x:c r="A241" t="str">
        <x:v>B Martin (B) EV|2026-04-22</x:v>
      </x:c>
      <x:c r="B241" s="888" t="n">
        <x:v>46134</x:v>
      </x:c>
      <x:c r="C241" t="str">
        <x:v>B Martin (B) EV</x:v>
      </x:c>
      <x:c r="D241" t="str">
        <x:v>Permanent</x:v>
      </x:c>
      <x:c r="E241" t="str">
        <x:v>Thurrock</x:v>
      </x:c>
      <x:c r="F241" t="str">
        <x:v>Operative Skilled</x:v>
      </x:c>
      <x:c r="G241"/>
      <x:c r="H241"/>
      <x:c r="I241" s="22" t="n">
        <x:v>0</x:v>
      </x:c>
      <x:c r="J241" t="str">
        <x:v>Annual leave</x:v>
      </x:c>
      <x:c r="K241" t="str">
        <x:v>Employee 1128; home branch Thurrock; assigned role Operative Skilled | Leave: Annual Leave (Days) | Leave calendar basis: Fixed schedule</x:v>
      </x:c>
      <x:c r="L241" t="str">
        <x:v>Include</x:v>
      </x:c>
      <x:c r="M241"/>
      <x:c r="N241"/>
    </x:row>
    <x:row r="242">
      <x:c r="A242" t="str">
        <x:v>B Martin (B) EV|2026-04-23</x:v>
      </x:c>
      <x:c r="B242" s="888" t="n">
        <x:v>46135</x:v>
      </x:c>
      <x:c r="C242" t="str">
        <x:v>B Martin (B) EV</x:v>
      </x:c>
      <x:c r="D242" t="str">
        <x:v>Permanent</x:v>
      </x:c>
      <x:c r="E242" t="str">
        <x:v>Thurrock</x:v>
      </x:c>
      <x:c r="F242" t="str">
        <x:v>Operative Skilled</x:v>
      </x:c>
      <x:c r="G242" t="str">
        <x:v>401022</x:v>
      </x:c>
      <x:c r="H242" t="str">
        <x:v>Chitandah/Mr Godwin</x:v>
      </x:c>
      <x:c r="I242" s="22" t="n">
        <x:v>7.5</x:v>
      </x:c>
      <x:c r="J242" t="str">
        <x:v>Worked</x:v>
      </x:c>
      <x:c r="K242" t="str">
        <x:v>Employee 1128; home branch Thurrock; assigned role Operative Skilled | Deployment branch: Thurrock | Actual role: Operative Driver | Jobs: 401022 | Customers: Chitandah/Mr Godwin | Actual hours: 7.5; source records: 1</x:v>
      </x:c>
      <x:c r="L242" t="str">
        <x:v>Include</x:v>
      </x:c>
      <x:c r="M242"/>
      <x:c r="N242"/>
    </x:row>
    <x:row r="243">
      <x:c r="A243" t="str">
        <x:v>B Martin (B) EV|2026-04-24</x:v>
      </x:c>
      <x:c r="B243" s="888" t="n">
        <x:v>46136</x:v>
      </x:c>
      <x:c r="C243" t="str">
        <x:v>B Martin (B) EV</x:v>
      </x:c>
      <x:c r="D243" t="str">
        <x:v>Permanent</x:v>
      </x:c>
      <x:c r="E243" t="str">
        <x:v>Thurrock</x:v>
      </x:c>
      <x:c r="F243" t="str">
        <x:v>Operative Skilled</x:v>
      </x:c>
      <x:c r="G243" t="str">
        <x:v>400147, 397854</x:v>
      </x:c>
      <x:c r="H243" t="str">
        <x:v>JVCKenwood UK Limited; UBS Investment Bank</x:v>
      </x:c>
      <x:c r="I243" s="22" t="n">
        <x:v>13</x:v>
      </x:c>
      <x:c r="J243" t="str">
        <x:v>Worked — 2 records</x:v>
      </x:c>
      <x:c r="K243" t="str">
        <x:v>Employee 1128; home branch Thurrock; assigned role Operative Skilled | Deployment branch: Thurrock | Actual role: Operative Skilled | Jobs: 400147, 397854 | Customers: JVCKenwood UK Limited; UBS Investment Bank | Actual hours: 13.0; source records: 2</x:v>
      </x:c>
      <x:c r="L243" t="str">
        <x:v>Include</x:v>
      </x:c>
      <x:c r="M243"/>
      <x:c r="N243"/>
    </x:row>
    <x:row r="244">
      <x:c r="A244" t="str">
        <x:v>B Martin (B) EV|2026-04-25</x:v>
      </x:c>
      <x:c r="B244" s="888" t="n">
        <x:v>46137</x:v>
      </x:c>
      <x:c r="C244" t="str">
        <x:v>B Martin (B) EV</x:v>
      </x:c>
      <x:c r="D244" t="str">
        <x:v>Permanent</x:v>
      </x:c>
      <x:c r="E244" t="str">
        <x:v>Thurrock</x:v>
      </x:c>
      <x:c r="F244" t="str">
        <x:v>Operative Skilled</x:v>
      </x:c>
      <x:c r="G244" t="str">
        <x:v>401520</x:v>
      </x:c>
      <x:c r="H244" t="str">
        <x:v>BNP Paribas Limited</x:v>
      </x:c>
      <x:c r="I244" s="22" t="n">
        <x:v>6.5</x:v>
      </x:c>
      <x:c r="J244" t="str">
        <x:v>Worked</x:v>
      </x:c>
      <x:c r="K244" t="str">
        <x:v>Employee 1128; home branch Thurrock; assigned role Operative Skilled | Deployment branch: Thurrock | Actual role: Operative Porter | Jobs: 401520 | Customers: BNP Paribas Limited | Actual hours: 6.5; source records: 1</x:v>
      </x:c>
      <x:c r="L244" t="str">
        <x:v>Include</x:v>
      </x:c>
      <x:c r="M244"/>
      <x:c r="N244"/>
    </x:row>
    <x:row r="245">
      <x:c r="A245" t="str">
        <x:v>B Martin (B) EV|2026-04-26</x:v>
      </x:c>
      <x:c r="B245" s="888" t="n">
        <x:v>46138</x:v>
      </x:c>
      <x:c r="C245" t="str">
        <x:v>B Martin (B) EV</x:v>
      </x:c>
      <x:c r="D245" t="str">
        <x:v>Permanent</x:v>
      </x:c>
      <x:c r="E245" t="str">
        <x:v>Thurrock</x:v>
      </x:c>
      <x:c r="F245" t="str">
        <x:v>Operative Skilled</x:v>
      </x:c>
      <x:c r="G245" t="str">
        <x:v>401520</x:v>
      </x:c>
      <x:c r="H245" t="str">
        <x:v>BNP Paribas Limited</x:v>
      </x:c>
      <x:c r="I245" s="22" t="n">
        <x:v>7.5</x:v>
      </x:c>
      <x:c r="J245" t="str">
        <x:v>Worked</x:v>
      </x:c>
      <x:c r="K245" t="str">
        <x:v>Employee 1128; home branch Thurrock; assigned role Operative Skilled | Deployment branch: Thurrock | Actual role: Operative Porter | Jobs: 401520 | Customers: BNP Paribas Limited | Actual hours: 7.5; source records: 1</x:v>
      </x:c>
      <x:c r="L245" t="str">
        <x:v>Include</x:v>
      </x:c>
      <x:c r="M245"/>
      <x:c r="N245"/>
    </x:row>
    <x:row r="246">
      <x:c r="A246" t="str">
        <x:v>B Martin (B) EV|2026-04-27</x:v>
      </x:c>
      <x:c r="B246" s="888" t="n">
        <x:v>46139</x:v>
      </x:c>
      <x:c r="C246" t="str">
        <x:v>B Martin (B) EV</x:v>
      </x:c>
      <x:c r="D246" t="str">
        <x:v>Permanent</x:v>
      </x:c>
      <x:c r="E246" t="str">
        <x:v>Thurrock</x:v>
      </x:c>
      <x:c r="F246" t="str">
        <x:v>Operative Skilled</x:v>
      </x:c>
      <x:c r="G246" t="str">
        <x:v>399379C</x:v>
      </x:c>
      <x:c r="H246" t="str">
        <x:v>Restore Harrow Green Oxford  M/W use only</x:v>
      </x:c>
      <x:c r="I246" s="22" t="n">
        <x:v>10.5</x:v>
      </x:c>
      <x:c r="J246" t="str">
        <x:v>Worked</x:v>
      </x:c>
      <x:c r="K246" t="str">
        <x:v>Employee 1128; home branch Thurrock; assigned role Operative Skilled | Deployment branch: Oxford | Actual role: Operative Driver | Jobs: 399379C | Customers: Restore Harrow Green Oxford  M/W use only | Actual hours: 10.5; source records: 1</x:v>
      </x:c>
      <x:c r="L246" t="str">
        <x:v>Include</x:v>
      </x:c>
      <x:c r="M246"/>
      <x:c r="N246"/>
    </x:row>
    <x:row r="247">
      <x:c r="A247" t="str">
        <x:v>B Martin (B) EV|2026-04-28</x:v>
      </x:c>
      <x:c r="B247" s="888" t="n">
        <x:v>46140</x:v>
      </x:c>
      <x:c r="C247" t="str">
        <x:v>B Martin (B) EV</x:v>
      </x:c>
      <x:c r="D247" t="str">
        <x:v>Permanent</x:v>
      </x:c>
      <x:c r="E247" t="str">
        <x:v>Thurrock</x:v>
      </x:c>
      <x:c r="F247" t="str">
        <x:v>Operative Skilled</x:v>
      </x:c>
      <x:c r="G247" t="str">
        <x:v>399622</x:v>
      </x:c>
      <x:c r="H247" t="str">
        <x:v>Accenture UK Ltd</x:v>
      </x:c>
      <x:c r="I247" s="22" t="n">
        <x:v>8.5</x:v>
      </x:c>
      <x:c r="J247" t="str">
        <x:v>Worked</x:v>
      </x:c>
      <x:c r="K247" t="str">
        <x:v>Employee 1128; home branch Thurrock; assigned role Operative Skilled | Deployment branch: Thurrock | Actual role: Operative Skilled | Jobs: 399622 | Customers: Accenture UK Ltd | Actual hours: 8.5; source records: 1</x:v>
      </x:c>
      <x:c r="L247" t="str">
        <x:v>Include</x:v>
      </x:c>
      <x:c r="M247"/>
      <x:c r="N247"/>
    </x:row>
    <x:row r="248">
      <x:c r="A248" t="str">
        <x:v>B Martin (B) EV|2026-04-29</x:v>
      </x:c>
      <x:c r="B248" s="888" t="n">
        <x:v>46141</x:v>
      </x:c>
      <x:c r="C248" t="str">
        <x:v>B Martin (B) EV</x:v>
      </x:c>
      <x:c r="D248" t="str">
        <x:v>Permanent</x:v>
      </x:c>
      <x:c r="E248" t="str">
        <x:v>Thurrock</x:v>
      </x:c>
      <x:c r="F248" t="str">
        <x:v>Operative Skilled</x:v>
      </x:c>
      <x:c r="G248" t="str">
        <x:v>401559</x:v>
      </x:c>
      <x:c r="H248" t="str">
        <x:v>UBS Europe SE Luxembourg</x:v>
      </x:c>
      <x:c r="I248" s="22" t="n">
        <x:v>8.5</x:v>
      </x:c>
      <x:c r="J248" t="str">
        <x:v>Worked</x:v>
      </x:c>
      <x:c r="K248" t="str">
        <x:v>Employee 1128; home branch Thurrock; assigned role Operative Skilled | Deployment branch: Thurrock | Actual role: Operative Skilled | Jobs: 401559 | Customers: UBS Europe SE Luxembourg | Actual hours: 8.5; source records: 1</x:v>
      </x:c>
      <x:c r="L248" t="str">
        <x:v>Include</x:v>
      </x:c>
      <x:c r="M248"/>
      <x:c r="N248"/>
    </x:row>
    <x:row r="249">
      <x:c r="A249" t="str">
        <x:v>B Martin (B) EV|2026-04-30</x:v>
      </x:c>
      <x:c r="B249" s="888" t="n">
        <x:v>46142</x:v>
      </x:c>
      <x:c r="C249" t="str">
        <x:v>B Martin (B) EV</x:v>
      </x:c>
      <x:c r="D249" t="str">
        <x:v>Permanent</x:v>
      </x:c>
      <x:c r="E249" t="str">
        <x:v>Thurrock</x:v>
      </x:c>
      <x:c r="F249" t="str">
        <x:v>Operative Skilled</x:v>
      </x:c>
      <x:c r="G249" t="str">
        <x:v>401559</x:v>
      </x:c>
      <x:c r="H249" t="str">
        <x:v>UBS Europe SE Luxembourg</x:v>
      </x:c>
      <x:c r="I249" s="22" t="n">
        <x:v>8.5</x:v>
      </x:c>
      <x:c r="J249" t="str">
        <x:v>Worked</x:v>
      </x:c>
      <x:c r="K249" t="str">
        <x:v>Employee 1128; home branch Thurrock; assigned role Operative Skilled | Deployment branch: Thurrock | Actual role: Operative Skilled | Jobs: 401559 | Customers: UBS Europe SE Luxembourg | Actual hours: 8.5; source records: 1</x:v>
      </x:c>
      <x:c r="L249" t="str">
        <x:v>Include</x:v>
      </x:c>
      <x:c r="M249"/>
      <x:c r="N249"/>
    </x:row>
    <x:row r="250">
      <x:c r="A250" t="str">
        <x:v>B Mason|2026-04-01</x:v>
      </x:c>
      <x:c r="B250" s="888" t="n">
        <x:v>46113</x:v>
      </x:c>
      <x:c r="C250" t="str">
        <x:v>B Mason</x:v>
      </x:c>
      <x:c r="D250" t="str">
        <x:v>Permanent</x:v>
      </x:c>
      <x:c r="E250" t="str">
        <x:v>Thurrock</x:v>
      </x:c>
      <x:c r="F250" t="str">
        <x:v>Operative Porter</x:v>
      </x:c>
      <x:c r="G250" t="str">
        <x:v>396207</x:v>
      </x:c>
      <x:c r="H250" t="str">
        <x:v>Linklaters LLP</x:v>
      </x:c>
      <x:c r="I250" s="22" t="n">
        <x:v>10</x:v>
      </x:c>
      <x:c r="J250" t="str">
        <x:v>Worked</x:v>
      </x:c>
      <x:c r="K250" t="str">
        <x:v>Employee 103619; home branch Thurrock; assigned role Operative Porter | Deployment branch: Thurrock | Actual role: Operative Porter | Jobs: 396207 | Customers: Linklaters LLP | Actual hours: 10.0; source records: 1</x:v>
      </x:c>
      <x:c r="L250" t="str">
        <x:v>Include</x:v>
      </x:c>
      <x:c r="M250"/>
      <x:c r="N250"/>
    </x:row>
    <x:row r="251">
      <x:c r="A251" t="str">
        <x:v>B Mason|2026-04-02</x:v>
      </x:c>
      <x:c r="B251" s="888" t="n">
        <x:v>46114</x:v>
      </x:c>
      <x:c r="C251" t="str">
        <x:v>B Mason</x:v>
      </x:c>
      <x:c r="D251" t="str">
        <x:v>Permanent</x:v>
      </x:c>
      <x:c r="E251" t="str">
        <x:v>Thurrock</x:v>
      </x:c>
      <x:c r="F251" t="str">
        <x:v>Operative Porter</x:v>
      </x:c>
      <x:c r="G251" t="str">
        <x:v>400328A</x:v>
      </x:c>
      <x:c r="H251" t="str">
        <x:v>Kocho Group Ltd  / Partners Capital (UK)</x:v>
      </x:c>
      <x:c r="I251" s="22" t="n">
        <x:v>8.5</x:v>
      </x:c>
      <x:c r="J251" t="str">
        <x:v>Worked</x:v>
      </x:c>
      <x:c r="K251" t="str">
        <x:v>Employee 103619; home branch Thurrock; assigned role Operative Porter | Deployment branch: Thurrock | Actual role: Operative Skilled | Jobs: 400328A | Customers: Kocho Group Ltd  / Partners Capital (UK) | Actual hours: 8.5; source records: 1</x:v>
      </x:c>
      <x:c r="L251" t="str">
        <x:v>Include</x:v>
      </x:c>
      <x:c r="M251"/>
      <x:c r="N251"/>
    </x:row>
    <x:row r="252">
      <x:c r="A252" t="str">
        <x:v>B Mason|2026-04-03</x:v>
      </x:c>
      <x:c r="B252" s="888" t="n">
        <x:v>46115</x:v>
      </x:c>
      <x:c r="C252" t="str">
        <x:v>B Mason</x:v>
      </x:c>
      <x:c r="D252" t="str">
        <x:v>Permanent</x:v>
      </x:c>
      <x:c r="E252" t="str">
        <x:v>Thurrock</x:v>
      </x:c>
      <x:c r="F252" t="str">
        <x:v>Operative Porter</x:v>
      </x:c>
      <x:c r="G252"/>
      <x:c r="H252"/>
      <x:c r="I252" s="22" t="n">
        <x:v>0</x:v>
      </x:c>
      <x:c r="J252" t="str">
        <x:v>Annual leave</x:v>
      </x:c>
      <x:c r="K252" t="str">
        <x:v>Employee 103619; home branch Thurrock; assigned role Operative Porter | Leave: Annual Leave (Hours) | Leave calendar basis: Variable-pattern period</x:v>
      </x:c>
      <x:c r="L252" t="str">
        <x:v>Include</x:v>
      </x:c>
      <x:c r="M252"/>
      <x:c r="N252"/>
    </x:row>
    <x:row r="253">
      <x:c r="A253" t="str">
        <x:v>B Mason|2026-04-07</x:v>
      </x:c>
      <x:c r="B253" s="888" t="n">
        <x:v>46119</x:v>
      </x:c>
      <x:c r="C253" t="str">
        <x:v>B Mason</x:v>
      </x:c>
      <x:c r="D253" t="str">
        <x:v>Permanent</x:v>
      </x:c>
      <x:c r="E253" t="str">
        <x:v>Thurrock</x:v>
      </x:c>
      <x:c r="F253" t="str">
        <x:v>Operative Porter</x:v>
      </x:c>
      <x:c r="G253" t="str">
        <x:v>401130</x:v>
      </x:c>
      <x:c r="H253" t="str">
        <x:v>Clifford Chance LLP</x:v>
      </x:c>
      <x:c r="I253" s="22" t="n">
        <x:v>8.5</x:v>
      </x:c>
      <x:c r="J253" t="str">
        <x:v>Worked</x:v>
      </x:c>
      <x:c r="K253" t="str">
        <x:v>Employee 103619; home branch Thurrock; assigned role Operative Porter | Deployment branch: Thurrock | Actual role: Operative Porter | Jobs: 401130 | Customers: Clifford Chance LLP | Actual hours: 8.5; source records: 1</x:v>
      </x:c>
      <x:c r="L253" t="str">
        <x:v>Include</x:v>
      </x:c>
      <x:c r="M253"/>
      <x:c r="N253"/>
    </x:row>
    <x:row r="254">
      <x:c r="A254" t="str">
        <x:v>B Mason|2026-04-08</x:v>
      </x:c>
      <x:c r="B254" s="888" t="n">
        <x:v>46120</x:v>
      </x:c>
      <x:c r="C254" t="str">
        <x:v>B Mason</x:v>
      </x:c>
      <x:c r="D254" t="str">
        <x:v>Permanent</x:v>
      </x:c>
      <x:c r="E254" t="str">
        <x:v>Thurrock</x:v>
      </x:c>
      <x:c r="F254" t="str">
        <x:v>Operative Porter</x:v>
      </x:c>
      <x:c r="G254" t="str">
        <x:v>401351</x:v>
      </x:c>
      <x:c r="H254" t="str">
        <x:v>JP Morgan Limited</x:v>
      </x:c>
      <x:c r="I254" s="22" t="n">
        <x:v>3.5</x:v>
      </x:c>
      <x:c r="J254" t="str">
        <x:v>Worked</x:v>
      </x:c>
      <x:c r="K254" t="str">
        <x:v>Employee 103619; home branch Thurrock; assigned role Operative Porter | Deployment branch: Thurrock | Actual role: Operative Porter | Jobs: 401351 | Customers: JP Morgan Limited | Actual hours: 3.5; source records: 1</x:v>
      </x:c>
      <x:c r="L254" t="str">
        <x:v>Include</x:v>
      </x:c>
      <x:c r="M254"/>
      <x:c r="N254"/>
    </x:row>
    <x:row r="255">
      <x:c r="A255" t="str">
        <x:v>B Mason|2026-04-09</x:v>
      </x:c>
      <x:c r="B255" s="888" t="n">
        <x:v>46121</x:v>
      </x:c>
      <x:c r="C255" t="str">
        <x:v>B Mason</x:v>
      </x:c>
      <x:c r="D255" t="str">
        <x:v>Permanent</x:v>
      </x:c>
      <x:c r="E255" t="str">
        <x:v>Thurrock</x:v>
      </x:c>
      <x:c r="F255" t="str">
        <x:v>Operative Porter</x:v>
      </x:c>
      <x:c r="G255" t="str">
        <x:v>401096</x:v>
      </x:c>
      <x:c r="H255" t="str">
        <x:v>JP Morgan Limited</x:v>
      </x:c>
      <x:c r="I255" s="22" t="n">
        <x:v>8.5</x:v>
      </x:c>
      <x:c r="J255" t="str">
        <x:v>Worked</x:v>
      </x:c>
      <x:c r="K255" t="str">
        <x:v>Employee 103619; home branch Thurrock; assigned role Operative Porter | Deployment branch: Thurrock | Actual role: Operative Porter | Jobs: 401096 | Customers: JP Morgan Limited | Actual hours: 8.5; source records: 1</x:v>
      </x:c>
      <x:c r="L255" t="str">
        <x:v>Include</x:v>
      </x:c>
      <x:c r="M255"/>
      <x:c r="N255"/>
    </x:row>
    <x:row r="256">
      <x:c r="A256" t="str">
        <x:v>B Mason|2026-04-10</x:v>
      </x:c>
      <x:c r="B256" s="888" t="n">
        <x:v>46122</x:v>
      </x:c>
      <x:c r="C256" t="str">
        <x:v>B Mason</x:v>
      </x:c>
      <x:c r="D256" t="str">
        <x:v>Permanent</x:v>
      </x:c>
      <x:c r="E256" t="str">
        <x:v>Thurrock</x:v>
      </x:c>
      <x:c r="F256" t="str">
        <x:v>Operative Porter</x:v>
      </x:c>
      <x:c r="G256" t="str">
        <x:v>400525</x:v>
      </x:c>
      <x:c r="H256" t="str">
        <x:v>JP Morgan Limited</x:v>
      </x:c>
      <x:c r="I256" s="22" t="n">
        <x:v>17</x:v>
      </x:c>
      <x:c r="J256" t="str">
        <x:v>Worked</x:v>
      </x:c>
      <x:c r="K256" t="str">
        <x:v>Employee 103619; home branch Thurrock; assigned role Operative Porter | Deployment branch: Thurrock | Actual role: Operative Skilled | Jobs: 400525 | Customers: JP Morgan Limited | Actual hours: 17.0; source records: 1</x:v>
      </x:c>
      <x:c r="L256" t="str">
        <x:v>Include</x:v>
      </x:c>
      <x:c r="M256"/>
      <x:c r="N256"/>
    </x:row>
    <x:row r="257">
      <x:c r="A257" t="str">
        <x:v>B Mason|2026-04-11</x:v>
      </x:c>
      <x:c r="B257" s="888" t="n">
        <x:v>46123</x:v>
      </x:c>
      <x:c r="C257" t="str">
        <x:v>B Mason</x:v>
      </x:c>
      <x:c r="D257" t="str">
        <x:v>Permanent</x:v>
      </x:c>
      <x:c r="E257" t="str">
        <x:v>Thurrock</x:v>
      </x:c>
      <x:c r="F257" t="str">
        <x:v>Operative Porter</x:v>
      </x:c>
      <x:c r="G257" t="str">
        <x:v>400525</x:v>
      </x:c>
      <x:c r="H257" t="str">
        <x:v>JP Morgan Limited</x:v>
      </x:c>
      <x:c r="I257" s="22" t="n">
        <x:v>8.5</x:v>
      </x:c>
      <x:c r="J257" t="str">
        <x:v>Worked</x:v>
      </x:c>
      <x:c r="K257" t="str">
        <x:v>Employee 103619; home branch Thurrock; assigned role Operative Porter | Deployment branch: Thurrock | Actual role: Operative Skilled | Jobs: 400525 | Customers: JP Morgan Limited | Actual hours: 8.5; source records: 1</x:v>
      </x:c>
      <x:c r="L257" t="str">
        <x:v>Include</x:v>
      </x:c>
      <x:c r="M257"/>
      <x:c r="N257"/>
    </x:row>
    <x:row r="258">
      <x:c r="A258" t="str">
        <x:v>B Mason|2026-04-12</x:v>
      </x:c>
      <x:c r="B258" s="888" t="n">
        <x:v>46124</x:v>
      </x:c>
      <x:c r="C258" t="str">
        <x:v>B Mason</x:v>
      </x:c>
      <x:c r="D258" t="str">
        <x:v>Permanent</x:v>
      </x:c>
      <x:c r="E258" t="str">
        <x:v>Thurrock</x:v>
      </x:c>
      <x:c r="F258" t="str">
        <x:v>Operative Porter</x:v>
      </x:c>
      <x:c r="G258" t="str">
        <x:v>400525</x:v>
      </x:c>
      <x:c r="H258" t="str">
        <x:v>JP Morgan Limited</x:v>
      </x:c>
      <x:c r="I258" s="22" t="n">
        <x:v>8.5</x:v>
      </x:c>
      <x:c r="J258" t="str">
        <x:v>Worked</x:v>
      </x:c>
      <x:c r="K258" t="str">
        <x:v>Employee 103619; home branch Thurrock; assigned role Operative Porter | Deployment branch: Thurrock | Actual role: Operative Skilled | Jobs: 400525 | Customers: JP Morgan Limited | Actual hours: 8.5; source records: 1</x:v>
      </x:c>
      <x:c r="L258" t="str">
        <x:v>Include</x:v>
      </x:c>
      <x:c r="M258"/>
      <x:c r="N258"/>
    </x:row>
    <x:row r="259">
      <x:c r="A259" t="str">
        <x:v>B Mason|2026-04-13</x:v>
      </x:c>
      <x:c r="B259" s="888" t="n">
        <x:v>46125</x:v>
      </x:c>
      <x:c r="C259" t="str">
        <x:v>B Mason</x:v>
      </x:c>
      <x:c r="D259" t="str">
        <x:v>Permanent</x:v>
      </x:c>
      <x:c r="E259" t="str">
        <x:v>Thurrock</x:v>
      </x:c>
      <x:c r="F259" t="str">
        <x:v>Operative Porter</x:v>
      </x:c>
      <x:c r="G259" t="str">
        <x:v>400525</x:v>
      </x:c>
      <x:c r="H259" t="str">
        <x:v>JP Morgan Limited</x:v>
      </x:c>
      <x:c r="I259" s="22" t="n">
        <x:v>8.5</x:v>
      </x:c>
      <x:c r="J259" t="str">
        <x:v>Worked</x:v>
      </x:c>
      <x:c r="K259" t="str">
        <x:v>Employee 103619; home branch Thurrock; assigned role Operative Porter | Deployment branch: Thurrock | Actual role: Operative Skilled | Jobs: 400525 | Customers: JP Morgan Limited | Actual hours: 8.5; source records: 1</x:v>
      </x:c>
      <x:c r="L259" t="str">
        <x:v>Include</x:v>
      </x:c>
      <x:c r="M259"/>
      <x:c r="N259"/>
    </x:row>
    <x:row r="260">
      <x:c r="A260" t="str">
        <x:v>B Mason|2026-04-14</x:v>
      </x:c>
      <x:c r="B260" s="888" t="n">
        <x:v>46126</x:v>
      </x:c>
      <x:c r="C260" t="str">
        <x:v>B Mason</x:v>
      </x:c>
      <x:c r="D260" t="str">
        <x:v>Permanent</x:v>
      </x:c>
      <x:c r="E260" t="str">
        <x:v>Thurrock</x:v>
      </x:c>
      <x:c r="F260" t="str">
        <x:v>Operative Porter</x:v>
      </x:c>
      <x:c r="G260" t="str">
        <x:v>396207</x:v>
      </x:c>
      <x:c r="H260" t="str">
        <x:v>Linklaters LLP</x:v>
      </x:c>
      <x:c r="I260" s="22" t="n">
        <x:v>9.5</x:v>
      </x:c>
      <x:c r="J260" t="str">
        <x:v>Worked</x:v>
      </x:c>
      <x:c r="K260" t="str">
        <x:v>Employee 103619; home branch Thurrock; assigned role Operative Porter | Deployment branch: Thurrock | Actual role: Operative Porter | Jobs: 396207 | Customers: Linklaters LLP | Actual hours: 9.5; source records: 1</x:v>
      </x:c>
      <x:c r="L260" t="str">
        <x:v>Include</x:v>
      </x:c>
      <x:c r="M260"/>
      <x:c r="N260"/>
    </x:row>
    <x:row r="261">
      <x:c r="A261" t="str">
        <x:v>B Mason|2026-04-15</x:v>
      </x:c>
      <x:c r="B261" s="888" t="n">
        <x:v>46127</x:v>
      </x:c>
      <x:c r="C261" t="str">
        <x:v>B Mason</x:v>
      </x:c>
      <x:c r="D261" t="str">
        <x:v>Permanent</x:v>
      </x:c>
      <x:c r="E261" t="str">
        <x:v>Thurrock</x:v>
      </x:c>
      <x:c r="F261" t="str">
        <x:v>Operative Porter</x:v>
      </x:c>
      <x:c r="G261" t="str">
        <x:v>401526</x:v>
      </x:c>
      <x:c r="H261" t="str">
        <x:v>JP Morgan Limited</x:v>
      </x:c>
      <x:c r="I261" s="22" t="n">
        <x:v>8.5</x:v>
      </x:c>
      <x:c r="J261" t="str">
        <x:v>Worked</x:v>
      </x:c>
      <x:c r="K261" t="str">
        <x:v>Employee 103619; home branch Thurrock; assigned role Operative Porter | Deployment branch: Thurrock | Actual role: Operative Porter | Jobs: 401526 | Customers: JP Morgan Limited | Actual hours: 8.5; source records: 1</x:v>
      </x:c>
      <x:c r="L261" t="str">
        <x:v>Include</x:v>
      </x:c>
      <x:c r="M261"/>
      <x:c r="N261"/>
    </x:row>
    <x:row r="262">
      <x:c r="A262" t="str">
        <x:v>B Mason|2026-04-16</x:v>
      </x:c>
      <x:c r="B262" s="888" t="n">
        <x:v>46128</x:v>
      </x:c>
      <x:c r="C262" t="str">
        <x:v>B Mason</x:v>
      </x:c>
      <x:c r="D262" t="str">
        <x:v>Permanent</x:v>
      </x:c>
      <x:c r="E262" t="str">
        <x:v>Thurrock</x:v>
      </x:c>
      <x:c r="F262" t="str">
        <x:v>Operative Porter</x:v>
      </x:c>
      <x:c r="G262" t="str">
        <x:v>399622</x:v>
      </x:c>
      <x:c r="H262" t="str">
        <x:v>Accenture UK Ltd</x:v>
      </x:c>
      <x:c r="I262" s="22" t="n">
        <x:v>8.5</x:v>
      </x:c>
      <x:c r="J262" t="str">
        <x:v>Worked</x:v>
      </x:c>
      <x:c r="K262" t="str">
        <x:v>Employee 103619; home branch Thurrock; assigned role Operative Porter | Deployment branch: Thurrock | Actual role: Operative Porter | Jobs: 399622 | Customers: Accenture UK Ltd | Actual hours: 8.5; source records: 1</x:v>
      </x:c>
      <x:c r="L262" t="str">
        <x:v>Include</x:v>
      </x:c>
      <x:c r="M262"/>
      <x:c r="N262"/>
    </x:row>
    <x:row r="263">
      <x:c r="A263" t="str">
        <x:v>B Mason|2026-04-17</x:v>
      </x:c>
      <x:c r="B263" s="888" t="n">
        <x:v>46129</x:v>
      </x:c>
      <x:c r="C263" t="str">
        <x:v>B Mason</x:v>
      </x:c>
      <x:c r="D263" t="str">
        <x:v>Permanent</x:v>
      </x:c>
      <x:c r="E263" t="str">
        <x:v>Thurrock</x:v>
      </x:c>
      <x:c r="F263" t="str">
        <x:v>Operative Porter</x:v>
      </x:c>
      <x:c r="G263" t="str">
        <x:v>401368</x:v>
      </x:c>
      <x:c r="H263" t="str">
        <x:v>Clifford Chance LLP</x:v>
      </x:c>
      <x:c r="I263" s="22" t="n">
        <x:v>8.5</x:v>
      </x:c>
      <x:c r="J263" t="str">
        <x:v>Worked</x:v>
      </x:c>
      <x:c r="K263" t="str">
        <x:v>Employee 103619; home branch Thurrock; assigned role Operative Porter | Deployment branch: Thurrock | Actual role: Operative Skilled | Jobs: 401368 | Customers: Clifford Chance LLP | Actual hours: 8.5; source records: 1</x:v>
      </x:c>
      <x:c r="L263" t="str">
        <x:v>Include</x:v>
      </x:c>
      <x:c r="M263"/>
      <x:c r="N263"/>
    </x:row>
    <x:row r="264">
      <x:c r="A264" t="str">
        <x:v>B Mason|2026-04-19</x:v>
      </x:c>
      <x:c r="B264" s="888" t="n">
        <x:v>46131</x:v>
      </x:c>
      <x:c r="C264" t="str">
        <x:v>B Mason</x:v>
      </x:c>
      <x:c r="D264" t="str">
        <x:v>Permanent</x:v>
      </x:c>
      <x:c r="E264" t="str">
        <x:v>Thurrock</x:v>
      </x:c>
      <x:c r="F264" t="str">
        <x:v>Operative Porter</x:v>
      </x:c>
      <x:c r="G264" t="str">
        <x:v>401368</x:v>
      </x:c>
      <x:c r="H264" t="str">
        <x:v>Clifford Chance LLP</x:v>
      </x:c>
      <x:c r="I264" s="22" t="n">
        <x:v>8.5</x:v>
      </x:c>
      <x:c r="J264" t="str">
        <x:v>Worked</x:v>
      </x:c>
      <x:c r="K264" t="str">
        <x:v>Employee 103619; home branch Thurrock; assigned role Operative Porter | Deployment branch: Thurrock | Actual role: Operative Skilled | Jobs: 401368 | Customers: Clifford Chance LLP | Actual hours: 8.5; source records: 1</x:v>
      </x:c>
      <x:c r="L264" t="str">
        <x:v>Include</x:v>
      </x:c>
      <x:c r="M264"/>
      <x:c r="N264"/>
    </x:row>
    <x:row r="265">
      <x:c r="A265" t="str">
        <x:v>B Mason|2026-04-20</x:v>
      </x:c>
      <x:c r="B265" s="888" t="n">
        <x:v>46132</x:v>
      </x:c>
      <x:c r="C265" t="str">
        <x:v>B Mason</x:v>
      </x:c>
      <x:c r="D265" t="str">
        <x:v>Permanent</x:v>
      </x:c>
      <x:c r="E265" t="str">
        <x:v>Thurrock</x:v>
      </x:c>
      <x:c r="F265" t="str">
        <x:v>Operative Porter</x:v>
      </x:c>
      <x:c r="G265" t="str">
        <x:v>401461</x:v>
      </x:c>
      <x:c r="H265" t="str">
        <x:v>JP Morgan Limited</x:v>
      </x:c>
      <x:c r="I265" s="22" t="n">
        <x:v>8.5</x:v>
      </x:c>
      <x:c r="J265" t="str">
        <x:v>Worked</x:v>
      </x:c>
      <x:c r="K265" t="str">
        <x:v>Employee 103619; home branch Thurrock; assigned role Operative Porter | Deployment branch: Thurrock | Actual role: Operative Porter | Jobs: 401461 | Customers: JP Morgan Limited | Actual hours: 8.5; source records: 1</x:v>
      </x:c>
      <x:c r="L265" t="str">
        <x:v>Include</x:v>
      </x:c>
      <x:c r="M265"/>
      <x:c r="N265"/>
    </x:row>
    <x:row r="266">
      <x:c r="A266" t="str">
        <x:v>B Mason|2026-04-21</x:v>
      </x:c>
      <x:c r="B266" s="888" t="n">
        <x:v>46133</x:v>
      </x:c>
      <x:c r="C266" t="str">
        <x:v>B Mason</x:v>
      </x:c>
      <x:c r="D266" t="str">
        <x:v>Permanent</x:v>
      </x:c>
      <x:c r="E266" t="str">
        <x:v>Thurrock</x:v>
      </x:c>
      <x:c r="F266" t="str">
        <x:v>Operative Porter</x:v>
      </x:c>
      <x:c r="G266" t="str">
        <x:v>396207</x:v>
      </x:c>
      <x:c r="H266" t="str">
        <x:v>Linklaters LLP</x:v>
      </x:c>
      <x:c r="I266" s="22" t="n">
        <x:v>13.5</x:v>
      </x:c>
      <x:c r="J266" t="str">
        <x:v>Worked</x:v>
      </x:c>
      <x:c r="K266" t="str">
        <x:v>Employee 103619; home branch Thurrock; assigned role Operative Porter | Deployment branch: Thurrock | Actual role: Operative Porter | Jobs: 396207 | Customers: Linklaters LLP | Actual hours: 13.5; source records: 1</x:v>
      </x:c>
      <x:c r="L266" t="str">
        <x:v>Include</x:v>
      </x:c>
      <x:c r="M266"/>
      <x:c r="N266"/>
    </x:row>
    <x:row r="267">
      <x:c r="A267" t="str">
        <x:v>B Mason|2026-04-23</x:v>
      </x:c>
      <x:c r="B267" s="888" t="n">
        <x:v>46135</x:v>
      </x:c>
      <x:c r="C267" t="str">
        <x:v>B Mason</x:v>
      </x:c>
      <x:c r="D267" t="str">
        <x:v>Permanent</x:v>
      </x:c>
      <x:c r="E267" t="str">
        <x:v>Thurrock</x:v>
      </x:c>
      <x:c r="F267" t="str">
        <x:v>Operative Porter</x:v>
      </x:c>
      <x:c r="G267" t="str">
        <x:v>401693</x:v>
      </x:c>
      <x:c r="H267" t="str">
        <x:v>JP Morgan Limited</x:v>
      </x:c>
      <x:c r="I267" s="22" t="n">
        <x:v>8.5</x:v>
      </x:c>
      <x:c r="J267" t="str">
        <x:v>Worked</x:v>
      </x:c>
      <x:c r="K267" t="str">
        <x:v>Employee 103619; home branch Thurrock; assigned role Operative Porter | Deployment branch: Thurrock | Actual role: Operative Skilled | Jobs: 401693 | Customers: JP Morgan Limited | Actual hours: 8.5; source records: 1</x:v>
      </x:c>
      <x:c r="L267" t="str">
        <x:v>Include</x:v>
      </x:c>
      <x:c r="M267"/>
      <x:c r="N267"/>
    </x:row>
    <x:row r="268">
      <x:c r="A268" t="str">
        <x:v>B Mason|2026-04-24</x:v>
      </x:c>
      <x:c r="B268" s="888" t="n">
        <x:v>46136</x:v>
      </x:c>
      <x:c r="C268" t="str">
        <x:v>B Mason</x:v>
      </x:c>
      <x:c r="D268" t="str">
        <x:v>Permanent</x:v>
      </x:c>
      <x:c r="E268" t="str">
        <x:v>Thurrock</x:v>
      </x:c>
      <x:c r="F268" t="str">
        <x:v>Operative Porter</x:v>
      </x:c>
      <x:c r="G268" t="str">
        <x:v>401461</x:v>
      </x:c>
      <x:c r="H268" t="str">
        <x:v>JP Morgan Limited</x:v>
      </x:c>
      <x:c r="I268" s="22" t="n">
        <x:v>17</x:v>
      </x:c>
      <x:c r="J268" t="str">
        <x:v>Worked — 2 records</x:v>
      </x:c>
      <x:c r="K268" t="str">
        <x:v>Employee 103619; home branch Thurrock; assigned role Operative Porter | Deployment branch: Thurrock | Actual role: Operative Porter | Jobs: 401461 | Customers: JP Morgan Limited | Actual hours: 17.0; source records: 2</x:v>
      </x:c>
      <x:c r="L268" t="str">
        <x:v>Include</x:v>
      </x:c>
      <x:c r="M268"/>
      <x:c r="N268"/>
    </x:row>
    <x:row r="269">
      <x:c r="A269" t="str">
        <x:v>B Mason|2026-04-25</x:v>
      </x:c>
      <x:c r="B269" s="888" t="n">
        <x:v>46137</x:v>
      </x:c>
      <x:c r="C269" t="str">
        <x:v>B Mason</x:v>
      </x:c>
      <x:c r="D269" t="str">
        <x:v>Permanent</x:v>
      </x:c>
      <x:c r="E269" t="str">
        <x:v>Thurrock</x:v>
      </x:c>
      <x:c r="F269" t="str">
        <x:v>Operative Porter</x:v>
      </x:c>
      <x:c r="G269" t="str">
        <x:v>401461</x:v>
      </x:c>
      <x:c r="H269" t="str">
        <x:v>JP Morgan Limited</x:v>
      </x:c>
      <x:c r="I269" s="22" t="n">
        <x:v>8.5</x:v>
      </x:c>
      <x:c r="J269" t="str">
        <x:v>Worked</x:v>
      </x:c>
      <x:c r="K269" t="str">
        <x:v>Employee 103619; home branch Thurrock; assigned role Operative Porter | Deployment branch: Thurrock | Actual role: Operative Porter | Jobs: 401461 | Customers: JP Morgan Limited | Actual hours: 8.5; source records: 1</x:v>
      </x:c>
      <x:c r="L269" t="str">
        <x:v>Include</x:v>
      </x:c>
      <x:c r="M269"/>
      <x:c r="N269"/>
    </x:row>
    <x:row r="270">
      <x:c r="A270" t="str">
        <x:v>B Mason|2026-04-26</x:v>
      </x:c>
      <x:c r="B270" s="888" t="n">
        <x:v>46138</x:v>
      </x:c>
      <x:c r="C270" t="str">
        <x:v>B Mason</x:v>
      </x:c>
      <x:c r="D270" t="str">
        <x:v>Permanent</x:v>
      </x:c>
      <x:c r="E270" t="str">
        <x:v>Thurrock</x:v>
      </x:c>
      <x:c r="F270" t="str">
        <x:v>Operative Porter</x:v>
      </x:c>
      <x:c r="G270" t="str">
        <x:v>401461</x:v>
      </x:c>
      <x:c r="H270" t="str">
        <x:v>JP Morgan Limited</x:v>
      </x:c>
      <x:c r="I270" s="22" t="n">
        <x:v>8.5</x:v>
      </x:c>
      <x:c r="J270" t="str">
        <x:v>Worked</x:v>
      </x:c>
      <x:c r="K270" t="str">
        <x:v>Employee 103619; home branch Thurrock; assigned role Operative Porter | Deployment branch: Thurrock | Actual role: Operative Porter | Jobs: 401461 | Customers: JP Morgan Limited | Actual hours: 8.5; source records: 1</x:v>
      </x:c>
      <x:c r="L270" t="str">
        <x:v>Include</x:v>
      </x:c>
      <x:c r="M270"/>
      <x:c r="N270"/>
    </x:row>
    <x:row r="271">
      <x:c r="A271" t="str">
        <x:v>B Mason|2026-04-27</x:v>
      </x:c>
      <x:c r="B271" s="888" t="n">
        <x:v>46139</x:v>
      </x:c>
      <x:c r="C271" t="str">
        <x:v>B Mason</x:v>
      </x:c>
      <x:c r="D271" t="str">
        <x:v>Permanent</x:v>
      </x:c>
      <x:c r="E271" t="str">
        <x:v>Thurrock</x:v>
      </x:c>
      <x:c r="F271" t="str">
        <x:v>Operative Porter</x:v>
      </x:c>
      <x:c r="G271" t="str">
        <x:v>401461</x:v>
      </x:c>
      <x:c r="H271" t="str">
        <x:v>JP Morgan Limited</x:v>
      </x:c>
      <x:c r="I271" s="22" t="n">
        <x:v>8.5</x:v>
      </x:c>
      <x:c r="J271" t="str">
        <x:v>Worked</x:v>
      </x:c>
      <x:c r="K271" t="str">
        <x:v>Employee 103619; home branch Thurrock; assigned role Operative Porter | Deployment branch: Thurrock | Actual role: Operative Porter | Jobs: 401461 | Customers: JP Morgan Limited | Actual hours: 8.5; source records: 1</x:v>
      </x:c>
      <x:c r="L271" t="str">
        <x:v>Include</x:v>
      </x:c>
      <x:c r="M271"/>
      <x:c r="N271"/>
    </x:row>
    <x:row r="272">
      <x:c r="A272" t="str">
        <x:v>B Mason|2026-04-28</x:v>
      </x:c>
      <x:c r="B272" s="888" t="n">
        <x:v>46140</x:v>
      </x:c>
      <x:c r="C272" t="str">
        <x:v>B Mason</x:v>
      </x:c>
      <x:c r="D272" t="str">
        <x:v>Permanent</x:v>
      </x:c>
      <x:c r="E272" t="str">
        <x:v>Thurrock</x:v>
      </x:c>
      <x:c r="F272" t="str">
        <x:v>Operative Porter</x:v>
      </x:c>
      <x:c r="G272" t="str">
        <x:v>399622</x:v>
      </x:c>
      <x:c r="H272" t="str">
        <x:v>Accenture UK Ltd</x:v>
      </x:c>
      <x:c r="I272" s="22" t="n">
        <x:v>8.5</x:v>
      </x:c>
      <x:c r="J272" t="str">
        <x:v>Worked</x:v>
      </x:c>
      <x:c r="K272" t="str">
        <x:v>Employee 103619; home branch Thurrock; assigned role Operative Porter | Deployment branch: Thurrock | Actual role: Operative Porter | Jobs: 399622 | Customers: Accenture UK Ltd | Actual hours: 8.5; source records: 1</x:v>
      </x:c>
      <x:c r="L272" t="str">
        <x:v>Include</x:v>
      </x:c>
      <x:c r="M272"/>
      <x:c r="N272"/>
    </x:row>
    <x:row r="273">
      <x:c r="A273" t="str">
        <x:v>B Mason|2026-04-29</x:v>
      </x:c>
      <x:c r="B273" s="888" t="n">
        <x:v>46141</x:v>
      </x:c>
      <x:c r="C273" t="str">
        <x:v>B Mason</x:v>
      </x:c>
      <x:c r="D273" t="str">
        <x:v>Permanent</x:v>
      </x:c>
      <x:c r="E273" t="str">
        <x:v>Thurrock</x:v>
      </x:c>
      <x:c r="F273" t="str">
        <x:v>Operative Porter</x:v>
      </x:c>
      <x:c r="G273" t="str">
        <x:v>401573</x:v>
      </x:c>
      <x:c r="H273" t="str">
        <x:v>JP Morgan Limited</x:v>
      </x:c>
      <x:c r="I273" s="22" t="n">
        <x:v>8.5</x:v>
      </x:c>
      <x:c r="J273" t="str">
        <x:v>Worked</x:v>
      </x:c>
      <x:c r="K273" t="str">
        <x:v>Employee 103619; home branch Thurrock; assigned role Operative Porter | Deployment branch: Thurrock | Actual role: Operative Porter | Jobs: 401573 | Customers: JP Morgan Limited | Actual hours: 8.5; source records: 1</x:v>
      </x:c>
      <x:c r="L273" t="str">
        <x:v>Include</x:v>
      </x:c>
      <x:c r="M273"/>
      <x:c r="N273"/>
    </x:row>
    <x:row r="274">
      <x:c r="A274" t="str">
        <x:v>B Mason|2026-04-30</x:v>
      </x:c>
      <x:c r="B274" s="888" t="n">
        <x:v>46142</x:v>
      </x:c>
      <x:c r="C274" t="str">
        <x:v>B Mason</x:v>
      </x:c>
      <x:c r="D274" t="str">
        <x:v>Permanent</x:v>
      </x:c>
      <x:c r="E274" t="str">
        <x:v>Thurrock</x:v>
      </x:c>
      <x:c r="F274" t="str">
        <x:v>Operative Porter</x:v>
      </x:c>
      <x:c r="G274" t="str">
        <x:v>401573</x:v>
      </x:c>
      <x:c r="H274" t="str">
        <x:v>JP Morgan Limited</x:v>
      </x:c>
      <x:c r="I274" s="22" t="n">
        <x:v>8.5</x:v>
      </x:c>
      <x:c r="J274" t="str">
        <x:v>Worked</x:v>
      </x:c>
      <x:c r="K274" t="str">
        <x:v>Employee 103619; home branch Thurrock; assigned role Operative Porter | Deployment branch: Thurrock | Actual role: Operative Porter | Jobs: 401573 | Customers: JP Morgan Limited | Actual hours: 8.5; source records: 1</x:v>
      </x:c>
      <x:c r="L274" t="str">
        <x:v>Include</x:v>
      </x:c>
      <x:c r="M274"/>
      <x:c r="N274"/>
    </x:row>
    <x:row r="275">
      <x:c r="A275" t="str">
        <x:v>B Williams|2026-04-01</x:v>
      </x:c>
      <x:c r="B275" s="888" t="n">
        <x:v>46113</x:v>
      </x:c>
      <x:c r="C275" t="str">
        <x:v>B Williams</x:v>
      </x:c>
      <x:c r="D275" t="str">
        <x:v>Permanent</x:v>
      </x:c>
      <x:c r="E275" t="str">
        <x:v>Thurrock</x:v>
      </x:c>
      <x:c r="F275" t="str">
        <x:v>Operative Porter</x:v>
      </x:c>
      <x:c r="G275" t="str">
        <x:v>400289</x:v>
      </x:c>
      <x:c r="H275" t="str">
        <x:v>HSBC/JLL</x:v>
      </x:c>
      <x:c r="I275" s="22" t="n">
        <x:v>8.5</x:v>
      </x:c>
      <x:c r="J275" t="str">
        <x:v>Worked</x:v>
      </x:c>
      <x:c r="K275" t="str">
        <x:v>Employee 103456; home branch Thurrock; assigned role Operative Porter | Deployment branch: Thurrock | Actual role: Operative Porter | Jobs: 400289 | Customers: HSBC/JLL | Actual hours: 8.5; source records: 1</x:v>
      </x:c>
      <x:c r="L275" t="str">
        <x:v>Include</x:v>
      </x:c>
      <x:c r="M275"/>
      <x:c r="N275"/>
    </x:row>
    <x:row r="276">
      <x:c r="A276" t="str">
        <x:v>B Williams|2026-04-02</x:v>
      </x:c>
      <x:c r="B276" s="888" t="n">
        <x:v>46114</x:v>
      </x:c>
      <x:c r="C276" t="str">
        <x:v>B Williams</x:v>
      </x:c>
      <x:c r="D276" t="str">
        <x:v>Permanent</x:v>
      </x:c>
      <x:c r="E276" t="str">
        <x:v>Thurrock</x:v>
      </x:c>
      <x:c r="F276" t="str">
        <x:v>Operative Porter</x:v>
      </x:c>
      <x:c r="G276"/>
      <x:c r="H276"/>
      <x:c r="I276" s="22" t="n">
        <x:v>0</x:v>
      </x:c>
      <x:c r="J276" t="str">
        <x:v>Other leave — Discretionary Leave (Unpaid)</x:v>
      </x:c>
      <x:c r="K276" t="str">
        <x:v>Employee 103456; home branch Thurrock; assigned role Operative Porter | Leave: Discretionary Leave (Unpaid) | Leave calendar basis: Variable-pattern period</x:v>
      </x:c>
      <x:c r="L276" t="str">
        <x:v>Include</x:v>
      </x:c>
      <x:c r="M276"/>
      <x:c r="N276"/>
    </x:row>
    <x:row r="277">
      <x:c r="A277" t="str">
        <x:v>B Williams|2026-04-07</x:v>
      </x:c>
      <x:c r="B277" s="888" t="n">
        <x:v>46119</x:v>
      </x:c>
      <x:c r="C277" t="str">
        <x:v>B Williams</x:v>
      </x:c>
      <x:c r="D277" t="str">
        <x:v>Permanent</x:v>
      </x:c>
      <x:c r="E277" t="str">
        <x:v>Thurrock</x:v>
      </x:c>
      <x:c r="F277" t="str">
        <x:v>Operative Porter</x:v>
      </x:c>
      <x:c r="G277" t="str">
        <x:v>396207</x:v>
      </x:c>
      <x:c r="H277" t="str">
        <x:v>Linklaters LLP</x:v>
      </x:c>
      <x:c r="I277" s="22" t="n">
        <x:v>8.5</x:v>
      </x:c>
      <x:c r="J277" t="str">
        <x:v>Worked</x:v>
      </x:c>
      <x:c r="K277" t="str">
        <x:v>Employee 103456; home branch Thurrock; assigned role Operative Porter | Deployment branch: Thurrock | Actual role: Operative Porter | Jobs: 396207 | Customers: Linklaters LLP | Actual hours: 8.5; source records: 1</x:v>
      </x:c>
      <x:c r="L277" t="str">
        <x:v>Include</x:v>
      </x:c>
      <x:c r="M277"/>
      <x:c r="N277"/>
    </x:row>
    <x:row r="278">
      <x:c r="A278" t="str">
        <x:v>B Williams|2026-04-08</x:v>
      </x:c>
      <x:c r="B278" s="888" t="n">
        <x:v>46120</x:v>
      </x:c>
      <x:c r="C278" t="str">
        <x:v>B Williams</x:v>
      </x:c>
      <x:c r="D278" t="str">
        <x:v>Permanent</x:v>
      </x:c>
      <x:c r="E278" t="str">
        <x:v>Thurrock</x:v>
      </x:c>
      <x:c r="F278" t="str">
        <x:v>Operative Porter</x:v>
      </x:c>
      <x:c r="G278" t="str">
        <x:v>396207</x:v>
      </x:c>
      <x:c r="H278" t="str">
        <x:v>Linklaters LLP</x:v>
      </x:c>
      <x:c r="I278" s="22" t="n">
        <x:v>7.5</x:v>
      </x:c>
      <x:c r="J278" t="str">
        <x:v>Worked</x:v>
      </x:c>
      <x:c r="K278" t="str">
        <x:v>Employee 103456; home branch Thurrock; assigned role Operative Porter | Deployment branch: Thurrock | Actual role: Operative Porter | Jobs: 396207 | Customers: Linklaters LLP | Actual hours: 7.5; source records: 1</x:v>
      </x:c>
      <x:c r="L278" t="str">
        <x:v>Include</x:v>
      </x:c>
      <x:c r="M278"/>
      <x:c r="N278"/>
    </x:row>
    <x:row r="279">
      <x:c r="A279" t="str">
        <x:v>B Williams|2026-04-09</x:v>
      </x:c>
      <x:c r="B279" s="888" t="n">
        <x:v>46121</x:v>
      </x:c>
      <x:c r="C279" t="str">
        <x:v>B Williams</x:v>
      </x:c>
      <x:c r="D279" t="str">
        <x:v>Permanent</x:v>
      </x:c>
      <x:c r="E279" t="str">
        <x:v>Thurrock</x:v>
      </x:c>
      <x:c r="F279" t="str">
        <x:v>Operative Porter</x:v>
      </x:c>
      <x:c r="G279" t="str">
        <x:v>396207</x:v>
      </x:c>
      <x:c r="H279" t="str">
        <x:v>Linklaters LLP</x:v>
      </x:c>
      <x:c r="I279" s="22" t="n">
        <x:v>9</x:v>
      </x:c>
      <x:c r="J279" t="str">
        <x:v>Worked</x:v>
      </x:c>
      <x:c r="K279" t="str">
        <x:v>Employee 103456; home branch Thurrock; assigned role Operative Porter | Deployment branch: Thurrock | Actual role: Operative Porter | Jobs: 396207 | Customers: Linklaters LLP | Actual hours: 9.0; source records: 1</x:v>
      </x:c>
      <x:c r="L279" t="str">
        <x:v>Include</x:v>
      </x:c>
      <x:c r="M279"/>
      <x:c r="N279"/>
    </x:row>
    <x:row r="280">
      <x:c r="A280" t="str">
        <x:v>B Williams|2026-04-13</x:v>
      </x:c>
      <x:c r="B280" s="888" t="n">
        <x:v>46125</x:v>
      </x:c>
      <x:c r="C280" t="str">
        <x:v>B Williams</x:v>
      </x:c>
      <x:c r="D280" t="str">
        <x:v>Permanent</x:v>
      </x:c>
      <x:c r="E280" t="str">
        <x:v>Thurrock</x:v>
      </x:c>
      <x:c r="F280" t="str">
        <x:v>Operative Porter</x:v>
      </x:c>
      <x:c r="G280" t="str">
        <x:v>396881</x:v>
      </x:c>
      <x:c r="H280" t="str">
        <x:v>Gayle/Deborah</x:v>
      </x:c>
      <x:c r="I280" s="22" t="n">
        <x:v>8</x:v>
      </x:c>
      <x:c r="J280" t="str">
        <x:v>Worked</x:v>
      </x:c>
      <x:c r="K280" t="str">
        <x:v>Employee 103456; home branch Thurrock; assigned role Operative Porter | Deployment branch: Thurrock | Actual role: Operative Porter | Jobs: 396881 | Customers: Gayle/Deborah | Actual hours: 8.0; source records: 1</x:v>
      </x:c>
      <x:c r="L280" t="str">
        <x:v>Include</x:v>
      </x:c>
      <x:c r="M280"/>
      <x:c r="N280"/>
    </x:row>
    <x:row r="281">
      <x:c r="A281" t="str">
        <x:v>B Williams|2026-04-15</x:v>
      </x:c>
      <x:c r="B281" s="888" t="n">
        <x:v>46127</x:v>
      </x:c>
      <x:c r="C281" t="str">
        <x:v>B Williams</x:v>
      </x:c>
      <x:c r="D281" t="str">
        <x:v>Permanent</x:v>
      </x:c>
      <x:c r="E281" t="str">
        <x:v>Thurrock</x:v>
      </x:c>
      <x:c r="F281" t="str">
        <x:v>Operative Porter</x:v>
      </x:c>
      <x:c r="G281" t="str">
        <x:v>396207</x:v>
      </x:c>
      <x:c r="H281" t="str">
        <x:v>Linklaters LLP</x:v>
      </x:c>
      <x:c r="I281" s="22" t="n">
        <x:v>8.5</x:v>
      </x:c>
      <x:c r="J281" t="str">
        <x:v>Worked</x:v>
      </x:c>
      <x:c r="K281" t="str">
        <x:v>Employee 103456; home branch Thurrock; assigned role Operative Porter | Deployment branch: Thurrock | Actual role: Operative Porter | Jobs: 396207 | Customers: Linklaters LLP | Actual hours: 8.5; source records: 1</x:v>
      </x:c>
      <x:c r="L281" t="str">
        <x:v>Include</x:v>
      </x:c>
      <x:c r="M281"/>
      <x:c r="N281"/>
    </x:row>
    <x:row r="282">
      <x:c r="A282" t="str">
        <x:v>B Williams|2026-04-16</x:v>
      </x:c>
      <x:c r="B282" s="888" t="n">
        <x:v>46128</x:v>
      </x:c>
      <x:c r="C282" t="str">
        <x:v>B Williams</x:v>
      </x:c>
      <x:c r="D282" t="str">
        <x:v>Permanent</x:v>
      </x:c>
      <x:c r="E282" t="str">
        <x:v>Thurrock</x:v>
      </x:c>
      <x:c r="F282" t="str">
        <x:v>Operative Porter</x:v>
      </x:c>
      <x:c r="G282" t="str">
        <x:v>396207</x:v>
      </x:c>
      <x:c r="H282" t="str">
        <x:v>Linklaters LLP</x:v>
      </x:c>
      <x:c r="I282" s="22" t="n">
        <x:v>9.5</x:v>
      </x:c>
      <x:c r="J282" t="str">
        <x:v>Worked</x:v>
      </x:c>
      <x:c r="K282" t="str">
        <x:v>Employee 103456; home branch Thurrock; assigned role Operative Porter | Deployment branch: Thurrock | Actual role: Operative Porter | Jobs: 396207 | Customers: Linklaters LLP | Actual hours: 9.5; source records: 1</x:v>
      </x:c>
      <x:c r="L282" t="str">
        <x:v>Include</x:v>
      </x:c>
      <x:c r="M282"/>
      <x:c r="N282"/>
    </x:row>
    <x:row r="283">
      <x:c r="A283" t="str">
        <x:v>B Williams|2026-04-20</x:v>
      </x:c>
      <x:c r="B283" s="888" t="n">
        <x:v>46132</x:v>
      </x:c>
      <x:c r="C283" t="str">
        <x:v>B Williams</x:v>
      </x:c>
      <x:c r="D283" t="str">
        <x:v>Permanent</x:v>
      </x:c>
      <x:c r="E283" t="str">
        <x:v>Thurrock</x:v>
      </x:c>
      <x:c r="F283" t="str">
        <x:v>Operative Porter</x:v>
      </x:c>
      <x:c r="G283" t="str">
        <x:v>396207</x:v>
      </x:c>
      <x:c r="H283" t="str">
        <x:v>Linklaters LLP</x:v>
      </x:c>
      <x:c r="I283" s="22" t="n">
        <x:v>9.5</x:v>
      </x:c>
      <x:c r="J283" t="str">
        <x:v>Worked</x:v>
      </x:c>
      <x:c r="K283" t="str">
        <x:v>Employee 103456; home branch Thurrock; assigned role Operative Porter | Deployment branch: Thurrock | Actual role: Operative Porter | Jobs: 396207 | Customers: Linklaters LLP | Actual hours: 9.5; source records: 1</x:v>
      </x:c>
      <x:c r="L283" t="str">
        <x:v>Include</x:v>
      </x:c>
      <x:c r="M283"/>
      <x:c r="N283"/>
    </x:row>
    <x:row r="284">
      <x:c r="A284" t="str">
        <x:v>B Williams|2026-04-22</x:v>
      </x:c>
      <x:c r="B284" s="888" t="n">
        <x:v>46134</x:v>
      </x:c>
      <x:c r="C284" t="str">
        <x:v>B Williams</x:v>
      </x:c>
      <x:c r="D284" t="str">
        <x:v>Permanent</x:v>
      </x:c>
      <x:c r="E284" t="str">
        <x:v>Thurrock</x:v>
      </x:c>
      <x:c r="F284" t="str">
        <x:v>Operative Porter</x:v>
      </x:c>
      <x:c r="G284"/>
      <x:c r="H284"/>
      <x:c r="I284" s="22" t="n">
        <x:v>0</x:v>
      </x:c>
      <x:c r="J284" t="str">
        <x:v>Other leave — Discretionary Leave (Unpaid)</x:v>
      </x:c>
      <x:c r="K284" t="str">
        <x:v>Employee 103456; home branch Thurrock; assigned role Operative Porter | Leave: Discretionary Leave (Unpaid) | Leave calendar basis: Variable-pattern period</x:v>
      </x:c>
      <x:c r="L284" t="str">
        <x:v>Include</x:v>
      </x:c>
      <x:c r="M284"/>
      <x:c r="N284"/>
    </x:row>
    <x:row r="285">
      <x:c r="A285" t="str">
        <x:v>B Williams|2026-04-23</x:v>
      </x:c>
      <x:c r="B285" s="888" t="n">
        <x:v>46135</x:v>
      </x:c>
      <x:c r="C285" t="str">
        <x:v>B Williams</x:v>
      </x:c>
      <x:c r="D285" t="str">
        <x:v>Permanent</x:v>
      </x:c>
      <x:c r="E285" t="str">
        <x:v>Thurrock</x:v>
      </x:c>
      <x:c r="F285" t="str">
        <x:v>Operative Porter</x:v>
      </x:c>
      <x:c r="G285"/>
      <x:c r="H285"/>
      <x:c r="I285" s="22" t="n">
        <x:v>0</x:v>
      </x:c>
      <x:c r="J285" t="str">
        <x:v>Other leave — Sickness</x:v>
      </x:c>
      <x:c r="K285" t="str">
        <x:v>Employee 103456; home branch Thurrock; assigned role Operative Porter | Leave: Sickness | Leave calendar basis: Variable-pattern period</x:v>
      </x:c>
      <x:c r="L285" t="str">
        <x:v>Include</x:v>
      </x:c>
      <x:c r="M285"/>
      <x:c r="N285"/>
    </x:row>
    <x:row r="286">
      <x:c r="A286" t="str">
        <x:v>B Williams|2026-04-28</x:v>
      </x:c>
      <x:c r="B286" s="888" t="n">
        <x:v>46140</x:v>
      </x:c>
      <x:c r="C286" t="str">
        <x:v>B Williams</x:v>
      </x:c>
      <x:c r="D286" t="str">
        <x:v>Permanent</x:v>
      </x:c>
      <x:c r="E286" t="str">
        <x:v>Thurrock</x:v>
      </x:c>
      <x:c r="F286" t="str">
        <x:v>Operative Porter</x:v>
      </x:c>
      <x:c r="G286" t="str">
        <x:v>400559</x:v>
      </x:c>
      <x:c r="H286" t="str">
        <x:v>Southwark Youth Offending Service</x:v>
      </x:c>
      <x:c r="I286" s="22" t="n">
        <x:v>7</x:v>
      </x:c>
      <x:c r="J286" t="str">
        <x:v>Worked</x:v>
      </x:c>
      <x:c r="K286" t="str">
        <x:v>Employee 103456; home branch Thurrock; assigned role Operative Porter | Deployment branch: Thurrock | Actual role: Operative Porter | Jobs: 400559 | Customers: Southwark Youth Offending Service | Actual hours: 7.0; source records: 1</x:v>
      </x:c>
      <x:c r="L286" t="str">
        <x:v>Include</x:v>
      </x:c>
      <x:c r="M286"/>
      <x:c r="N286"/>
    </x:row>
    <x:row r="287">
      <x:c r="A287" t="str">
        <x:v>B Williams|2026-04-29</x:v>
      </x:c>
      <x:c r="B287" s="888" t="n">
        <x:v>46141</x:v>
      </x:c>
      <x:c r="C287" t="str">
        <x:v>B Williams</x:v>
      </x:c>
      <x:c r="D287" t="str">
        <x:v>Permanent</x:v>
      </x:c>
      <x:c r="E287" t="str">
        <x:v>Thurrock</x:v>
      </x:c>
      <x:c r="F287" t="str">
        <x:v>Operative Porter</x:v>
      </x:c>
      <x:c r="G287" t="str">
        <x:v>400559</x:v>
      </x:c>
      <x:c r="H287" t="str">
        <x:v>Southwark Youth Offending Service</x:v>
      </x:c>
      <x:c r="I287" s="22" t="n">
        <x:v>9</x:v>
      </x:c>
      <x:c r="J287" t="str">
        <x:v>Worked</x:v>
      </x:c>
      <x:c r="K287" t="str">
        <x:v>Employee 103456; home branch Thurrock; assigned role Operative Porter | Deployment branch: Thurrock | Actual role: Operative Porter | Jobs: 400559 | Customers: Southwark Youth Offending Service | Actual hours: 9.0; source records: 1</x:v>
      </x:c>
      <x:c r="L287" t="str">
        <x:v>Include</x:v>
      </x:c>
      <x:c r="M287"/>
      <x:c r="N287"/>
    </x:row>
    <x:row r="288">
      <x:c r="A288" t="str">
        <x:v>B Williams|2026-04-30</x:v>
      </x:c>
      <x:c r="B288" s="888" t="n">
        <x:v>46142</x:v>
      </x:c>
      <x:c r="C288" t="str">
        <x:v>B Williams</x:v>
      </x:c>
      <x:c r="D288" t="str">
        <x:v>Permanent</x:v>
      </x:c>
      <x:c r="E288" t="str">
        <x:v>Thurrock</x:v>
      </x:c>
      <x:c r="F288" t="str">
        <x:v>Operative Porter</x:v>
      </x:c>
      <x:c r="G288" t="str">
        <x:v>398210</x:v>
      </x:c>
      <x:c r="H288" t="str">
        <x:v>London Metropolitan University</x:v>
      </x:c>
      <x:c r="I288" s="22" t="n">
        <x:v>7</x:v>
      </x:c>
      <x:c r="J288" t="str">
        <x:v>Worked</x:v>
      </x:c>
      <x:c r="K288" t="str">
        <x:v>Employee 103456; home branch Thurrock; assigned role Operative Porter | Deployment branch: Thurrock | Actual role: Operative Porter | Jobs: 398210 | Customers: London Metropolitan University | Actual hours: 7.0; source records: 1</x:v>
      </x:c>
      <x:c r="L288" t="str">
        <x:v>Include</x:v>
      </x:c>
      <x:c r="M288"/>
      <x:c r="N288"/>
    </x:row>
    <x:row r="289">
      <x:c r="A289" t="str">
        <x:v>Ben Cumbers|2026-04-01</x:v>
      </x:c>
      <x:c r="B289" s="888" t="n">
        <x:v>46113</x:v>
      </x:c>
      <x:c r="C289" t="str">
        <x:v>Ben Cumbers</x:v>
      </x:c>
      <x:c r="D289" t="str">
        <x:v>Permanent</x:v>
      </x:c>
      <x:c r="E289" t="str">
        <x:v>Leeds</x:v>
      </x:c>
      <x:c r="F289" t="str">
        <x:v>Operative Driver</x:v>
      </x:c>
      <x:c r="G289" t="str">
        <x:v>401379, 399454C</x:v>
      </x:c>
      <x:c r="H289" t="str">
        <x:v>City of London Police; Restore Harrow Green</x:v>
      </x:c>
      <x:c r="I289" s="22" t="n">
        <x:v>18</x:v>
      </x:c>
      <x:c r="J289" t="str">
        <x:v>Worked — 2 records</x:v>
      </x:c>
      <x:c r="K289" t="str">
        <x:v>Employee 1012736; home branch Leeds; assigned role Operative Driver | Deployment branch: Leeds | Actual role: Operative Driver | Jobs: 401379, 399454C | Customers: City of London Police; Restore Harrow Green | Actual hours: 18.0; source records: 2</x:v>
      </x:c>
      <x:c r="L289" t="str">
        <x:v>Include</x:v>
      </x:c>
      <x:c r="M289"/>
      <x:c r="N289"/>
    </x:row>
    <x:row r="290">
      <x:c r="A290" t="str">
        <x:v>Ben Cumbers|2026-04-07</x:v>
      </x:c>
      <x:c r="B290" s="888" t="n">
        <x:v>46119</x:v>
      </x:c>
      <x:c r="C290" t="str">
        <x:v>Ben Cumbers</x:v>
      </x:c>
      <x:c r="D290" t="str">
        <x:v>Permanent</x:v>
      </x:c>
      <x:c r="E290" t="str">
        <x:v>Leeds</x:v>
      </x:c>
      <x:c r="F290" t="str">
        <x:v>Operative Driver</x:v>
      </x:c>
      <x:c r="G290" t="str">
        <x:v>400972, 399454C</x:v>
      </x:c>
      <x:c r="H290" t="str">
        <x:v>Kirklees Council - Amanda Walker; Restore Harrow Green</x:v>
      </x:c>
      <x:c r="I290" s="22" t="n">
        <x:v>12.5</x:v>
      </x:c>
      <x:c r="J290" t="str">
        <x:v>Worked — 2 records</x:v>
      </x:c>
      <x:c r="K290" t="str">
        <x:v>Employee 1012736; home branch Leeds; assigned role Operative Driver | Deployment branch: Leeds | Actual role: Operative Driver | Jobs: 400972, 399454C | Customers: Kirklees Council - Amanda Walker; Restore Harrow Green | Actual hours: 12.5; source records: 2</x:v>
      </x:c>
      <x:c r="L290" t="str">
        <x:v>Include</x:v>
      </x:c>
      <x:c r="M290"/>
      <x:c r="N290"/>
    </x:row>
    <x:row r="291">
      <x:c r="A291" t="str">
        <x:v>Ben Cumbers|2026-04-08</x:v>
      </x:c>
      <x:c r="B291" s="888" t="n">
        <x:v>46120</x:v>
      </x:c>
      <x:c r="C291" t="str">
        <x:v>Ben Cumbers</x:v>
      </x:c>
      <x:c r="D291" t="str">
        <x:v>Permanent</x:v>
      </x:c>
      <x:c r="E291" t="str">
        <x:v>Leeds</x:v>
      </x:c>
      <x:c r="F291" t="str">
        <x:v>Operative Driver</x:v>
      </x:c>
      <x:c r="G291" t="str">
        <x:v>401471</x:v>
      </x:c>
      <x:c r="H291" t="str">
        <x:v>Kirklees Council - Carol Innes</x:v>
      </x:c>
      <x:c r="I291" s="22" t="n">
        <x:v>10.5</x:v>
      </x:c>
      <x:c r="J291" t="str">
        <x:v>Worked</x:v>
      </x:c>
      <x:c r="K291" t="str">
        <x:v>Employee 1012736; home branch Leeds; assigned role Operative Driver | Deployment branch: Leeds | Actual role: Operative Driver | Jobs: 401471 | Customers: Kirklees Council - Carol Innes | Actual hours: 10.5; source records: 1</x:v>
      </x:c>
      <x:c r="L291" t="str">
        <x:v>Include</x:v>
      </x:c>
      <x:c r="M291"/>
      <x:c r="N291"/>
    </x:row>
    <x:row r="292">
      <x:c r="A292" t="str">
        <x:v>Ben Cumbers|2026-04-09</x:v>
      </x:c>
      <x:c r="B292" s="888" t="n">
        <x:v>46121</x:v>
      </x:c>
      <x:c r="C292" t="str">
        <x:v>Ben Cumbers</x:v>
      </x:c>
      <x:c r="D292" t="str">
        <x:v>Permanent</x:v>
      </x:c>
      <x:c r="E292" t="str">
        <x:v>Leeds</x:v>
      </x:c>
      <x:c r="F292" t="str">
        <x:v>Operative Driver</x:v>
      </x:c>
      <x:c r="G292" t="str">
        <x:v>400889</x:v>
      </x:c>
      <x:c r="H292" t="str">
        <x:v>Kirklees Council</x:v>
      </x:c>
      <x:c r="I292" s="22" t="n">
        <x:v>2</x:v>
      </x:c>
      <x:c r="J292" t="str">
        <x:v>Worked</x:v>
      </x:c>
      <x:c r="K292" t="str">
        <x:v>Employee 1012736; home branch Leeds; assigned role Operative Driver | Deployment branch: Leeds | Actual role: Operative Porter | Jobs: 400889 | Customers: Kirklees Council | Actual hours: 2.0; source records: 1</x:v>
      </x:c>
      <x:c r="L292" t="str">
        <x:v>Include</x:v>
      </x:c>
      <x:c r="M292"/>
      <x:c r="N292"/>
    </x:row>
    <x:row r="293">
      <x:c r="A293" t="str">
        <x:v>Ben Cumbers|2026-04-10</x:v>
      </x:c>
      <x:c r="B293" s="888" t="n">
        <x:v>46122</x:v>
      </x:c>
      <x:c r="C293" t="str">
        <x:v>Ben Cumbers</x:v>
      </x:c>
      <x:c r="D293" t="str">
        <x:v>Permanent</x:v>
      </x:c>
      <x:c r="E293" t="str">
        <x:v>Leeds</x:v>
      </x:c>
      <x:c r="F293" t="str">
        <x:v>Operative Driver</x:v>
      </x:c>
      <x:c r="G293" t="str">
        <x:v>401127</x:v>
      </x:c>
      <x:c r="H293" t="str">
        <x:v>GPE  ( Fera Science in York)</x:v>
      </x:c>
      <x:c r="I293" s="22" t="n">
        <x:v>3.5</x:v>
      </x:c>
      <x:c r="J293" t="str">
        <x:v>Worked</x:v>
      </x:c>
      <x:c r="K293" t="str">
        <x:v>Employee 1012736; home branch Leeds; assigned role Operative Driver | Deployment branch: Cambridge | Actual role: Operative Driver | Jobs: 401127 | Customers: GPE  ( Fera Science in York) | Actual hours: 3.5; source records: 1</x:v>
      </x:c>
      <x:c r="L293" t="str">
        <x:v>Include</x:v>
      </x:c>
      <x:c r="M293"/>
      <x:c r="N293"/>
    </x:row>
    <x:row r="294">
      <x:c r="A294" t="str">
        <x:v>Ben Cumbers|2026-04-13</x:v>
      </x:c>
      <x:c r="B294" s="888" t="n">
        <x:v>46125</x:v>
      </x:c>
      <x:c r="C294" t="str">
        <x:v>Ben Cumbers</x:v>
      </x:c>
      <x:c r="D294" t="str">
        <x:v>Permanent</x:v>
      </x:c>
      <x:c r="E294" t="str">
        <x:v>Leeds</x:v>
      </x:c>
      <x:c r="F294" t="str">
        <x:v>Operative Driver</x:v>
      </x:c>
      <x:c r="G294" t="str">
        <x:v>401138</x:v>
      </x:c>
      <x:c r="H294" t="str">
        <x:v>University of Leeds (Carl Wright)</x:v>
      </x:c>
      <x:c r="I294" s="22" t="n">
        <x:v>4.5</x:v>
      </x:c>
      <x:c r="J294" t="str">
        <x:v>Worked</x:v>
      </x:c>
      <x:c r="K294" t="str">
        <x:v>Employee 1012736; home branch Leeds; assigned role Operative Driver | Deployment branch: Leeds | Actual role: Operative Driver | Jobs: 401138 | Customers: University of Leeds (Carl Wright) | Actual hours: 4.5; source records: 1</x:v>
      </x:c>
      <x:c r="L294" t="str">
        <x:v>Include</x:v>
      </x:c>
      <x:c r="M294"/>
      <x:c r="N294"/>
    </x:row>
    <x:row r="295">
      <x:c r="A295" t="str">
        <x:v>Ben Cumbers|2026-04-14</x:v>
      </x:c>
      <x:c r="B295" s="888" t="n">
        <x:v>46126</x:v>
      </x:c>
      <x:c r="C295" t="str">
        <x:v>Ben Cumbers</x:v>
      </x:c>
      <x:c r="D295" t="str">
        <x:v>Permanent</x:v>
      </x:c>
      <x:c r="E295" t="str">
        <x:v>Leeds</x:v>
      </x:c>
      <x:c r="F295" t="str">
        <x:v>Operative Driver</x:v>
      </x:c>
      <x:c r="G295" t="str">
        <x:v>400897</x:v>
      </x:c>
      <x:c r="H295" t="str">
        <x:v>The British Library (Server Move)</x:v>
      </x:c>
      <x:c r="I295" s="22" t="n">
        <x:v>11.5</x:v>
      </x:c>
      <x:c r="J295" t="str">
        <x:v>Worked</x:v>
      </x:c>
      <x:c r="K295" t="str">
        <x:v>Employee 1012736; home branch Leeds; assigned role Operative Driver | Deployment branch: Leeds | Actual role: Operative Driver | Jobs: 400897 | Customers: The British Library (Server Move) | Actual hours: 11.5; source records: 1</x:v>
      </x:c>
      <x:c r="L295" t="str">
        <x:v>Include</x:v>
      </x:c>
      <x:c r="M295"/>
      <x:c r="N295"/>
    </x:row>
    <x:row r="296">
      <x:c r="A296" t="str">
        <x:v>Ben Cumbers|2026-04-15</x:v>
      </x:c>
      <x:c r="B296" s="888" t="n">
        <x:v>46127</x:v>
      </x:c>
      <x:c r="C296" t="str">
        <x:v>Ben Cumbers</x:v>
      </x:c>
      <x:c r="D296" t="str">
        <x:v>Permanent</x:v>
      </x:c>
      <x:c r="E296" t="str">
        <x:v>Leeds</x:v>
      </x:c>
      <x:c r="F296" t="str">
        <x:v>Operative Driver</x:v>
      </x:c>
      <x:c r="G296" t="str">
        <x:v>401231</x:v>
      </x:c>
      <x:c r="H296" t="str">
        <x:v>University of Sheffield (Rachel Smith)</x:v>
      </x:c>
      <x:c r="I296" s="22" t="n">
        <x:v>6.5</x:v>
      </x:c>
      <x:c r="J296" t="str">
        <x:v>Worked</x:v>
      </x:c>
      <x:c r="K296" t="str">
        <x:v>Employee 1012736; home branch Leeds; assigned role Operative Driver | Deployment branch: Leeds | Actual role: Operative Driver | Jobs: 401231 | Customers: University of Sheffield (Rachel Smith) | Actual hours: 6.5; source records: 1</x:v>
      </x:c>
      <x:c r="L296" t="str">
        <x:v>Include</x:v>
      </x:c>
      <x:c r="M296"/>
      <x:c r="N296"/>
    </x:row>
    <x:row r="297">
      <x:c r="A297" t="str">
        <x:v>Ben Cumbers|2026-04-16</x:v>
      </x:c>
      <x:c r="B297" s="888" t="n">
        <x:v>46128</x:v>
      </x:c>
      <x:c r="C297" t="str">
        <x:v>Ben Cumbers</x:v>
      </x:c>
      <x:c r="D297" t="str">
        <x:v>Permanent</x:v>
      </x:c>
      <x:c r="E297" t="str">
        <x:v>Leeds</x:v>
      </x:c>
      <x:c r="F297" t="str">
        <x:v>Operative Driver</x:v>
      </x:c>
      <x:c r="G297" t="str">
        <x:v>399454C</x:v>
      </x:c>
      <x:c r="H297" t="str">
        <x:v>Restore Harrow Green</x:v>
      </x:c>
      <x:c r="I297" s="22" t="n">
        <x:v>8</x:v>
      </x:c>
      <x:c r="J297" t="str">
        <x:v>Worked</x:v>
      </x:c>
      <x:c r="K297" t="str">
        <x:v>Employee 1012736; home branch Leeds; assigned role Operative Driver | Deployment branch: Leeds | Actual role: Operative Driver | Jobs: 399454C | Customers: Restore Harrow Green | Actual hours: 8.0; source records: 1</x:v>
      </x:c>
      <x:c r="L297" t="str">
        <x:v>Include</x:v>
      </x:c>
      <x:c r="M297"/>
      <x:c r="N297"/>
    </x:row>
    <x:row r="298">
      <x:c r="A298" t="str">
        <x:v>Ben Cumbers|2026-04-17</x:v>
      </x:c>
      <x:c r="B298" s="888" t="n">
        <x:v>46129</x:v>
      </x:c>
      <x:c r="C298" t="str">
        <x:v>Ben Cumbers</x:v>
      </x:c>
      <x:c r="D298" t="str">
        <x:v>Permanent</x:v>
      </x:c>
      <x:c r="E298" t="str">
        <x:v>Leeds</x:v>
      </x:c>
      <x:c r="F298" t="str">
        <x:v>Operative Driver</x:v>
      </x:c>
      <x:c r="G298" t="str">
        <x:v>401574</x:v>
      </x:c>
      <x:c r="H298" t="str">
        <x:v>Tecniplast UK/Armstrong Environmental</x:v>
      </x:c>
      <x:c r="I298" s="22" t="n">
        <x:v>6.5</x:v>
      </x:c>
      <x:c r="J298" t="str">
        <x:v>Worked</x:v>
      </x:c>
      <x:c r="K298" t="str">
        <x:v>Employee 1012736; home branch Leeds; assigned role Operative Driver | Deployment branch: Cambridge | Actual role: Operative Porter | Jobs: 401574 | Customers: Tecniplast UK/Armstrong Environmental | Actual hours: 6.5; source records: 1</x:v>
      </x:c>
      <x:c r="L298" t="str">
        <x:v>Include</x:v>
      </x:c>
      <x:c r="M298"/>
      <x:c r="N298"/>
    </x:row>
    <x:row r="299">
      <x:c r="A299" t="str">
        <x:v>Ben Cumbers|2026-04-21</x:v>
      </x:c>
      <x:c r="B299" s="888" t="n">
        <x:v>46133</x:v>
      </x:c>
      <x:c r="C299" t="str">
        <x:v>Ben Cumbers</x:v>
      </x:c>
      <x:c r="D299" t="str">
        <x:v>Permanent</x:v>
      </x:c>
      <x:c r="E299" t="str">
        <x:v>Leeds</x:v>
      </x:c>
      <x:c r="F299" t="str">
        <x:v>Operative Driver</x:v>
      </x:c>
      <x:c r="G299"/>
      <x:c r="H299"/>
      <x:c r="I299" s="22" t="n">
        <x:v>0</x:v>
      </x:c>
      <x:c r="J299" t="str">
        <x:v>Annual leave</x:v>
      </x:c>
      <x:c r="K299" t="str">
        <x:v>Employee 1012736; home branch Leeds; assigned role Operative Driver | Leave: Annual Leave (Hours) | Leave calendar basis: Variable-pattern period</x:v>
      </x:c>
      <x:c r="L299" t="str">
        <x:v>Include</x:v>
      </x:c>
      <x:c r="M299"/>
      <x:c r="N299"/>
    </x:row>
    <x:row r="300">
      <x:c r="A300" t="str">
        <x:v>Ben Cumbers|2026-04-22</x:v>
      </x:c>
      <x:c r="B300" s="888" t="n">
        <x:v>46134</x:v>
      </x:c>
      <x:c r="C300" t="str">
        <x:v>Ben Cumbers</x:v>
      </x:c>
      <x:c r="D300" t="str">
        <x:v>Permanent</x:v>
      </x:c>
      <x:c r="E300" t="str">
        <x:v>Leeds</x:v>
      </x:c>
      <x:c r="F300" t="str">
        <x:v>Operative Driver</x:v>
      </x:c>
      <x:c r="G300"/>
      <x:c r="H300"/>
      <x:c r="I300" s="22" t="n">
        <x:v>0</x:v>
      </x:c>
      <x:c r="J300" t="str">
        <x:v>Annual leave</x:v>
      </x:c>
      <x:c r="K300" t="str">
        <x:v>Employee 1012736; home branch Leeds; assigned role Operative Driver | Leave: Annual Leave (Hours) | Leave calendar basis: Variable-pattern period</x:v>
      </x:c>
      <x:c r="L300" t="str">
        <x:v>Include</x:v>
      </x:c>
      <x:c r="M300"/>
      <x:c r="N300"/>
    </x:row>
    <x:row r="301">
      <x:c r="A301" t="str">
        <x:v>Ben Cumbers|2026-04-23</x:v>
      </x:c>
      <x:c r="B301" s="888" t="n">
        <x:v>46135</x:v>
      </x:c>
      <x:c r="C301" t="str">
        <x:v>Ben Cumbers</x:v>
      </x:c>
      <x:c r="D301" t="str">
        <x:v>Permanent</x:v>
      </x:c>
      <x:c r="E301" t="str">
        <x:v>Leeds</x:v>
      </x:c>
      <x:c r="F301" t="str">
        <x:v>Operative Driver</x:v>
      </x:c>
      <x:c r="G301" t="str">
        <x:v>401697, 400728</x:v>
      </x:c>
      <x:c r="H301" t="str">
        <x:v>MOJ - Sodexo SR:59211; University of Leeds (Anna Ni)</x:v>
      </x:c>
      <x:c r="I301" s="22" t="n">
        <x:v>4.25</x:v>
      </x:c>
      <x:c r="J301" t="str">
        <x:v>Worked — 2 records</x:v>
      </x:c>
      <x:c r="K301" t="str">
        <x:v>Employee 1012736; home branch Leeds; assigned role Operative Driver | Deployment branch: Leeds | Actual role: Operative Driver | Jobs: 401697, 400728 | Customers: MOJ - Sodexo SR:59211; University of Leeds (Anna Ni) | Actual hours: 4.2; source records: 2</x:v>
      </x:c>
      <x:c r="L301" t="str">
        <x:v>Include</x:v>
      </x:c>
      <x:c r="M301"/>
      <x:c r="N301"/>
    </x:row>
    <x:row r="302">
      <x:c r="A302" t="str">
        <x:v>Ben Cumbers|2026-04-24</x:v>
      </x:c>
      <x:c r="B302" s="888" t="n">
        <x:v>46136</x:v>
      </x:c>
      <x:c r="C302" t="str">
        <x:v>Ben Cumbers</x:v>
      </x:c>
      <x:c r="D302" t="str">
        <x:v>Permanent</x:v>
      </x:c>
      <x:c r="E302" t="str">
        <x:v>Leeds</x:v>
      </x:c>
      <x:c r="F302" t="str">
        <x:v>Operative Driver</x:v>
      </x:c>
      <x:c r="G302" t="str">
        <x:v>398317C, 399454C</x:v>
      </x:c>
      <x:c r="H302" t="str">
        <x:v>Restore Harrow Green</x:v>
      </x:c>
      <x:c r="I302" s="22" t="n">
        <x:v>15.5</x:v>
      </x:c>
      <x:c r="J302" t="str">
        <x:v>Worked — 2 records</x:v>
      </x:c>
      <x:c r="K302" t="str">
        <x:v>Employee 1012736; home branch Leeds; assigned role Operative Driver | Deployment branch: Leeds, Manchester | Actual role: Operative Driver | Jobs: 398317C, 399454C | Customers: Restore Harrow Green | Actual hours: 15.5; source records: 2</x:v>
      </x:c>
      <x:c r="L302" t="str">
        <x:v>Include</x:v>
      </x:c>
      <x:c r="M302"/>
      <x:c r="N302"/>
    </x:row>
    <x:row r="303">
      <x:c r="A303" t="str">
        <x:v>Ben Cumbers|2026-04-27</x:v>
      </x:c>
      <x:c r="B303" s="888" t="n">
        <x:v>46139</x:v>
      </x:c>
      <x:c r="C303" t="str">
        <x:v>Ben Cumbers</x:v>
      </x:c>
      <x:c r="D303" t="str">
        <x:v>Permanent</x:v>
      </x:c>
      <x:c r="E303" t="str">
        <x:v>Leeds</x:v>
      </x:c>
      <x:c r="F303" t="str">
        <x:v>Operative Driver</x:v>
      </x:c>
      <x:c r="G303" t="str">
        <x:v>401597</x:v>
      </x:c>
      <x:c r="H303" t="str">
        <x:v>HM Prison and Probation Service</x:v>
      </x:c>
      <x:c r="I303" s="22" t="n">
        <x:v>6.75</x:v>
      </x:c>
      <x:c r="J303" t="str">
        <x:v>Worked</x:v>
      </x:c>
      <x:c r="K303" t="str">
        <x:v>Employee 1012736; home branch Leeds; assigned role Operative Driver | Deployment branch: Leeds | Actual role: Operative Driver | Jobs: 401597 | Customers: HM Prison and Probation Service | Actual hours: 6.8; source records: 1</x:v>
      </x:c>
      <x:c r="L303" t="str">
        <x:v>Include</x:v>
      </x:c>
      <x:c r="M303"/>
      <x:c r="N303"/>
    </x:row>
    <x:row r="304">
      <x:c r="A304" t="str">
        <x:v>Ben Cumbers|2026-04-28</x:v>
      </x:c>
      <x:c r="B304" s="888" t="n">
        <x:v>46140</x:v>
      </x:c>
      <x:c r="C304" t="str">
        <x:v>Ben Cumbers</x:v>
      </x:c>
      <x:c r="D304" t="str">
        <x:v>Permanent</x:v>
      </x:c>
      <x:c r="E304" t="str">
        <x:v>Leeds</x:v>
      </x:c>
      <x:c r="F304" t="str">
        <x:v>Operative Driver</x:v>
      </x:c>
      <x:c r="G304" t="str">
        <x:v>399454C</x:v>
      </x:c>
      <x:c r="H304" t="str">
        <x:v>Restore Harrow Green</x:v>
      </x:c>
      <x:c r="I304" s="22" t="n">
        <x:v>9.25</x:v>
      </x:c>
      <x:c r="J304" t="str">
        <x:v>Worked</x:v>
      </x:c>
      <x:c r="K304" t="str">
        <x:v>Employee 1012736; home branch Leeds; assigned role Operative Driver | Deployment branch: Leeds | Actual role: Operative Driver | Jobs: 399454C | Customers: Restore Harrow Green | Actual hours: 9.2; source records: 1</x:v>
      </x:c>
      <x:c r="L304" t="str">
        <x:v>Include</x:v>
      </x:c>
      <x:c r="M304"/>
      <x:c r="N304"/>
    </x:row>
    <x:row r="305">
      <x:c r="A305" t="str">
        <x:v>Ben Cumbers|2026-04-29</x:v>
      </x:c>
      <x:c r="B305" s="888" t="n">
        <x:v>46141</x:v>
      </x:c>
      <x:c r="C305" t="str">
        <x:v>Ben Cumbers</x:v>
      </x:c>
      <x:c r="D305" t="str">
        <x:v>Permanent</x:v>
      </x:c>
      <x:c r="E305" t="str">
        <x:v>Leeds</x:v>
      </x:c>
      <x:c r="F305" t="str">
        <x:v>Operative Driver</x:v>
      </x:c>
      <x:c r="G305" t="str">
        <x:v>399780</x:v>
      </x:c>
      <x:c r="H305" t="str">
        <x:v>Kirklees Council - Mr Atkinson</x:v>
      </x:c>
      <x:c r="I305" s="22" t="n">
        <x:v>5.5</x:v>
      </x:c>
      <x:c r="J305" t="str">
        <x:v>Worked</x:v>
      </x:c>
      <x:c r="K305" t="str">
        <x:v>Employee 1012736; home branch Leeds; assigned role Operative Driver | Deployment branch: Leeds | Actual role: Operative Driver | Jobs: 399780 | Customers: Kirklees Council - Mr Atkinson | Actual hours: 5.5; source records: 1</x:v>
      </x:c>
      <x:c r="L305" t="str">
        <x:v>Include</x:v>
      </x:c>
      <x:c r="M305"/>
      <x:c r="N305"/>
    </x:row>
    <x:row r="306">
      <x:c r="A306" t="str">
        <x:v>Ben Cumbers|2026-04-30</x:v>
      </x:c>
      <x:c r="B306" s="888" t="n">
        <x:v>46142</x:v>
      </x:c>
      <x:c r="C306" t="str">
        <x:v>Ben Cumbers</x:v>
      </x:c>
      <x:c r="D306" t="str">
        <x:v>Permanent</x:v>
      </x:c>
      <x:c r="E306" t="str">
        <x:v>Leeds</x:v>
      </x:c>
      <x:c r="F306" t="str">
        <x:v>Operative Driver</x:v>
      </x:c>
      <x:c r="G306" t="str">
        <x:v>401830, 401128A, 401256A</x:v>
      </x:c>
      <x:c r="H306" t="str">
        <x:v>HM Prison and Probation Service; Kirklees Council - domestic</x:v>
      </x:c>
      <x:c r="I306" s="22" t="n">
        <x:v>9</x:v>
      </x:c>
      <x:c r="J306" t="str">
        <x:v>Worked — 3 records</x:v>
      </x:c>
      <x:c r="K306" t="str">
        <x:v>Employee 1012736; home branch Leeds; assigned role Operative Driver | Deployment branch: Leeds | Actual role: Operative Driver | Jobs: 401830, 401128A, 401256A | Customers: HM Prison and Probation Service; Kirklees Council - domestic | Actual hours: 9.0; source records: 3</x:v>
      </x:c>
      <x:c r="L306" t="str">
        <x:v>Include</x:v>
      </x:c>
      <x:c r="M306"/>
      <x:c r="N306"/>
    </x:row>
    <x:row r="307">
      <x:c r="A307" t="str">
        <x:v>C Barbu (B) ES1|2026-04-01</x:v>
      </x:c>
      <x:c r="B307" s="888" t="n">
        <x:v>46113</x:v>
      </x:c>
      <x:c r="C307" t="str">
        <x:v>C Barbu (B) ES1</x:v>
      </x:c>
      <x:c r="D307" t="str">
        <x:v>Permanent</x:v>
      </x:c>
      <x:c r="E307" t="str">
        <x:v>Croydon</x:v>
      </x:c>
      <x:c r="F307" t="str">
        <x:v>Operative Driver</x:v>
      </x:c>
      <x:c r="G307" t="str">
        <x:v>401261</x:v>
      </x:c>
      <x:c r="H307" t="str">
        <x:v>AELTC Championships Ltd</x:v>
      </x:c>
      <x:c r="I307" s="22" t="n">
        <x:v>6</x:v>
      </x:c>
      <x:c r="J307" t="str">
        <x:v>Worked</x:v>
      </x:c>
      <x:c r="K307" t="str">
        <x:v>Employee 1862; home branch Croydon; assigned role Operative Driver | Deployment branch: Thurrock | Actual role: Operative Driver | Jobs: 401261 | Customers: AELTC Championships Ltd | Actual hours: 6.0; source records: 1</x:v>
      </x:c>
      <x:c r="L307" t="str">
        <x:v>Include</x:v>
      </x:c>
      <x:c r="M307"/>
      <x:c r="N307"/>
    </x:row>
    <x:row r="308">
      <x:c r="A308" t="str">
        <x:v>C Barbu (B) ES1|2026-04-02</x:v>
      </x:c>
      <x:c r="B308" s="888" t="n">
        <x:v>46114</x:v>
      </x:c>
      <x:c r="C308" t="str">
        <x:v>C Barbu (B) ES1</x:v>
      </x:c>
      <x:c r="D308" t="str">
        <x:v>Permanent</x:v>
      </x:c>
      <x:c r="E308" t="str">
        <x:v>Croydon</x:v>
      </x:c>
      <x:c r="F308" t="str">
        <x:v>Operative Driver</x:v>
      </x:c>
      <x:c r="G308" t="str">
        <x:v>393361B</x:v>
      </x:c>
      <x:c r="H308" t="str">
        <x:v>The Quadrant</x:v>
      </x:c>
      <x:c r="I308" s="22" t="n">
        <x:v>7.5</x:v>
      </x:c>
      <x:c r="J308" t="str">
        <x:v>Worked</x:v>
      </x:c>
      <x:c r="K308" t="str">
        <x:v>Employee 1862; home branch Croydon; assigned role Operative Driver | Deployment branch: Croydon | Actual role: Operative Porter | Jobs: 393361B | Customers: The Quadrant | Actual hours: 7.5; source records: 1</x:v>
      </x:c>
      <x:c r="L308" t="str">
        <x:v>Include</x:v>
      </x:c>
      <x:c r="M308"/>
      <x:c r="N308"/>
    </x:row>
    <x:row r="309">
      <x:c r="A309" t="str">
        <x:v>C Barbu (B) ES1|2026-04-07</x:v>
      </x:c>
      <x:c r="B309" s="888" t="n">
        <x:v>46119</x:v>
      </x:c>
      <x:c r="C309" t="str">
        <x:v>C Barbu (B) ES1</x:v>
      </x:c>
      <x:c r="D309" t="str">
        <x:v>Permanent</x:v>
      </x:c>
      <x:c r="E309" t="str">
        <x:v>Croydon</x:v>
      </x:c>
      <x:c r="F309" t="str">
        <x:v>Operative Driver</x:v>
      </x:c>
      <x:c r="G309" t="str">
        <x:v>393361B</x:v>
      </x:c>
      <x:c r="H309" t="str">
        <x:v>The Quadrant</x:v>
      </x:c>
      <x:c r="I309" s="22" t="n">
        <x:v>7.5</x:v>
      </x:c>
      <x:c r="J309" t="str">
        <x:v>Worked</x:v>
      </x:c>
      <x:c r="K309" t="str">
        <x:v>Employee 1862; home branch Croydon; assigned role Operative Driver | Deployment branch: Croydon | Actual role: Operative Porter | Jobs: 393361B | Customers: The Quadrant | Actual hours: 7.5; source records: 1</x:v>
      </x:c>
      <x:c r="L309" t="str">
        <x:v>Include</x:v>
      </x:c>
      <x:c r="M309"/>
      <x:c r="N309"/>
    </x:row>
    <x:row r="310">
      <x:c r="A310" t="str">
        <x:v>C Barbu (B) ES1|2026-04-08</x:v>
      </x:c>
      <x:c r="B310" s="888" t="n">
        <x:v>46120</x:v>
      </x:c>
      <x:c r="C310" t="str">
        <x:v>C Barbu (B) ES1</x:v>
      </x:c>
      <x:c r="D310" t="str">
        <x:v>Permanent</x:v>
      </x:c>
      <x:c r="E310" t="str">
        <x:v>Croydon</x:v>
      </x:c>
      <x:c r="F310" t="str">
        <x:v>Operative Driver</x:v>
      </x:c>
      <x:c r="G310" t="str">
        <x:v>399451H</x:v>
      </x:c>
      <x:c r="H310" t="str">
        <x:v>Royal Borough of Kensington and Chelsea</x:v>
      </x:c>
      <x:c r="I310" s="22" t="n">
        <x:v>6.5</x:v>
      </x:c>
      <x:c r="J310" t="str">
        <x:v>Worked</x:v>
      </x:c>
      <x:c r="K310" t="str">
        <x:v>Employee 1862; home branch Croydon; assigned role Operative Driver | Deployment branch: Croydon | Actual role: Operative Driver | Jobs: 399451H | Customers: Royal Borough of Kensington and Chelsea | Actual hours: 6.5; source records: 1</x:v>
      </x:c>
      <x:c r="L310" t="str">
        <x:v>Include</x:v>
      </x:c>
      <x:c r="M310"/>
      <x:c r="N310"/>
    </x:row>
    <x:row r="311">
      <x:c r="A311" t="str">
        <x:v>C Barbu (B) ES1|2026-04-09</x:v>
      </x:c>
      <x:c r="B311" s="888" t="n">
        <x:v>46121</x:v>
      </x:c>
      <x:c r="C311" t="str">
        <x:v>C Barbu (B) ES1</x:v>
      </x:c>
      <x:c r="D311" t="str">
        <x:v>Permanent</x:v>
      </x:c>
      <x:c r="E311" t="str">
        <x:v>Croydon</x:v>
      </x:c>
      <x:c r="F311" t="str">
        <x:v>Operative Driver</x:v>
      </x:c>
      <x:c r="G311" t="str">
        <x:v>384900A</x:v>
      </x:c>
      <x:c r="H311" t="str">
        <x:v>London Borough of Croydon</x:v>
      </x:c>
      <x:c r="I311" s="22" t="n">
        <x:v>5</x:v>
      </x:c>
      <x:c r="J311" t="str">
        <x:v>Worked</x:v>
      </x:c>
      <x:c r="K311" t="str">
        <x:v>Employee 1862; home branch Croydon; assigned role Operative Driver | Deployment branch: Croydon | Actual role: Operative Driver | Jobs: 384900A | Customers: London Borough of Croydon | Actual hours: 5.0; source records: 1</x:v>
      </x:c>
      <x:c r="L311" t="str">
        <x:v>Include</x:v>
      </x:c>
      <x:c r="M311"/>
      <x:c r="N311"/>
    </x:row>
    <x:row r="312">
      <x:c r="A312" t="str">
        <x:v>C Barbu (B) ES1|2026-04-10</x:v>
      </x:c>
      <x:c r="B312" s="888" t="n">
        <x:v>46122</x:v>
      </x:c>
      <x:c r="C312" t="str">
        <x:v>C Barbu (B) ES1</x:v>
      </x:c>
      <x:c r="D312" t="str">
        <x:v>Permanent</x:v>
      </x:c>
      <x:c r="E312" t="str">
        <x:v>Croydon</x:v>
      </x:c>
      <x:c r="F312" t="str">
        <x:v>Operative Driver</x:v>
      </x:c>
      <x:c r="G312" t="str">
        <x:v>401116A, 399451I</x:v>
      </x:c>
      <x:c r="H312" t="str">
        <x:v>Avantor ( CROYDON APRIL 2026 ); Royal Borough of Kensington and Chelsea</x:v>
      </x:c>
      <x:c r="I312" s="22" t="n">
        <x:v>10</x:v>
      </x:c>
      <x:c r="J312" t="str">
        <x:v>Worked — 2 records</x:v>
      </x:c>
      <x:c r="K312" t="str">
        <x:v>Employee 1862; home branch Croydon; assigned role Operative Driver | Deployment branch: Cambridge, Croydon | Actual role: Operative Driver | Jobs: 401116A, 399451I | Customers: Avantor ( CROYDON APRIL 2026 ); Royal Borough of Kensington and Chelsea | Actual hours: 10.0; source records: 2</x:v>
      </x:c>
      <x:c r="L312" t="str">
        <x:v>Include</x:v>
      </x:c>
      <x:c r="M312"/>
      <x:c r="N312"/>
    </x:row>
    <x:row r="313">
      <x:c r="A313" t="str">
        <x:v>C Barbu (B) ES1|2026-04-13</x:v>
      </x:c>
      <x:c r="B313" s="888" t="n">
        <x:v>46125</x:v>
      </x:c>
      <x:c r="C313" t="str">
        <x:v>C Barbu (B) ES1</x:v>
      </x:c>
      <x:c r="D313" t="str">
        <x:v>Permanent</x:v>
      </x:c>
      <x:c r="E313" t="str">
        <x:v>Croydon</x:v>
      </x:c>
      <x:c r="F313" t="str">
        <x:v>Operative Driver</x:v>
      </x:c>
      <x:c r="G313" t="str">
        <x:v>401254</x:v>
      </x:c>
      <x:c r="H313" t="str">
        <x:v>HSBC - April 2026 Deliveries</x:v>
      </x:c>
      <x:c r="I313" s="22" t="n">
        <x:v>6.5</x:v>
      </x:c>
      <x:c r="J313" t="str">
        <x:v>Worked</x:v>
      </x:c>
      <x:c r="K313" t="str">
        <x:v>Employee 1862; home branch Croydon; assigned role Operative Driver | Deployment branch: Birmingham | Actual role: Operative Driver | Jobs: 401254 | Customers: HSBC - April 2026 Deliveries | Actual hours: 6.5; source records: 1</x:v>
      </x:c>
      <x:c r="L313" t="str">
        <x:v>Include</x:v>
      </x:c>
      <x:c r="M313"/>
      <x:c r="N313"/>
    </x:row>
    <x:row r="314">
      <x:c r="A314" t="str">
        <x:v>C Barbu (B) ES1|2026-04-14</x:v>
      </x:c>
      <x:c r="B314" s="888" t="n">
        <x:v>46126</x:v>
      </x:c>
      <x:c r="C314" t="str">
        <x:v>C Barbu (B) ES1</x:v>
      </x:c>
      <x:c r="D314" t="str">
        <x:v>Permanent</x:v>
      </x:c>
      <x:c r="E314" t="str">
        <x:v>Croydon</x:v>
      </x:c>
      <x:c r="F314" t="str">
        <x:v>Operative Driver</x:v>
      </x:c>
      <x:c r="G314" t="str">
        <x:v>399451F</x:v>
      </x:c>
      <x:c r="H314" t="str">
        <x:v>Royal Borough of Kensington and Chelsea</x:v>
      </x:c>
      <x:c r="I314" s="22" t="n">
        <x:v>6.5</x:v>
      </x:c>
      <x:c r="J314" t="str">
        <x:v>Worked</x:v>
      </x:c>
      <x:c r="K314" t="str">
        <x:v>Employee 1862; home branch Croydon; assigned role Operative Driver | Deployment branch: Croydon | Actual role: Operative Driver | Jobs: 399451F | Customers: Royal Borough of Kensington and Chelsea | Actual hours: 6.5; source records: 1</x:v>
      </x:c>
      <x:c r="L314" t="str">
        <x:v>Include</x:v>
      </x:c>
      <x:c r="M314"/>
      <x:c r="N314"/>
    </x:row>
    <x:row r="315">
      <x:c r="A315" t="str">
        <x:v>C Barbu (B) ES1|2026-04-15</x:v>
      </x:c>
      <x:c r="B315" s="888" t="n">
        <x:v>46127</x:v>
      </x:c>
      <x:c r="C315" t="str">
        <x:v>C Barbu (B) ES1</x:v>
      </x:c>
      <x:c r="D315" t="str">
        <x:v>Permanent</x:v>
      </x:c>
      <x:c r="E315" t="str">
        <x:v>Croydon</x:v>
      </x:c>
      <x:c r="F315" t="str">
        <x:v>Operative Driver</x:v>
      </x:c>
      <x:c r="G315" t="str">
        <x:v>401512</x:v>
      </x:c>
      <x:c r="H315" t="str">
        <x:v>National Physical Laboratory</x:v>
      </x:c>
      <x:c r="I315" s="22" t="n">
        <x:v>6</x:v>
      </x:c>
      <x:c r="J315" t="str">
        <x:v>Worked</x:v>
      </x:c>
      <x:c r="K315" t="str">
        <x:v>Employee 1862; home branch Croydon; assigned role Operative Driver | Deployment branch: Croydon | Actual role: Operative Driver | Jobs: 401512 | Customers: National Physical Laboratory | Actual hours: 6.0; source records: 1</x:v>
      </x:c>
      <x:c r="L315" t="str">
        <x:v>Include</x:v>
      </x:c>
      <x:c r="M315"/>
      <x:c r="N315"/>
    </x:row>
    <x:row r="316">
      <x:c r="A316" t="str">
        <x:v>C Barbu (B) ES1|2026-04-16</x:v>
      </x:c>
      <x:c r="B316" s="888" t="n">
        <x:v>46128</x:v>
      </x:c>
      <x:c r="C316" t="str">
        <x:v>C Barbu (B) ES1</x:v>
      </x:c>
      <x:c r="D316" t="str">
        <x:v>Permanent</x:v>
      </x:c>
      <x:c r="E316" t="str">
        <x:v>Croydon</x:v>
      </x:c>
      <x:c r="F316" t="str">
        <x:v>Operative Driver</x:v>
      </x:c>
      <x:c r="G316" t="str">
        <x:v>388814</x:v>
      </x:c>
      <x:c r="H316" t="str">
        <x:v>Royal Botanic Gardens Kew</x:v>
      </x:c>
      <x:c r="I316" s="22" t="n">
        <x:v>8</x:v>
      </x:c>
      <x:c r="J316" t="str">
        <x:v>Worked</x:v>
      </x:c>
      <x:c r="K316" t="str">
        <x:v>Employee 1862; home branch Croydon; assigned role Operative Driver | Deployment branch: Croydon | Actual role: Operative Driver | Jobs: 388814 | Customers: Royal Botanic Gardens Kew | Actual hours: 8.0; source records: 1</x:v>
      </x:c>
      <x:c r="L316" t="str">
        <x:v>Include</x:v>
      </x:c>
      <x:c r="M316"/>
      <x:c r="N316"/>
    </x:row>
    <x:row r="317">
      <x:c r="A317" t="str">
        <x:v>C Barbu (B) ES1|2026-04-17</x:v>
      </x:c>
      <x:c r="B317" s="888" t="n">
        <x:v>46129</x:v>
      </x:c>
      <x:c r="C317" t="str">
        <x:v>C Barbu (B) ES1</x:v>
      </x:c>
      <x:c r="D317" t="str">
        <x:v>Permanent</x:v>
      </x:c>
      <x:c r="E317" t="str">
        <x:v>Croydon</x:v>
      </x:c>
      <x:c r="F317" t="str">
        <x:v>Operative Driver</x:v>
      </x:c>
      <x:c r="G317" t="str">
        <x:v>388814</x:v>
      </x:c>
      <x:c r="H317" t="str">
        <x:v>Royal Botanic Gardens Kew</x:v>
      </x:c>
      <x:c r="I317" s="22" t="n">
        <x:v>8.5</x:v>
      </x:c>
      <x:c r="J317" t="str">
        <x:v>Worked</x:v>
      </x:c>
      <x:c r="K317" t="str">
        <x:v>Employee 1862; home branch Croydon; assigned role Operative Driver | Deployment branch: Croydon | Actual role: Operative Driver | Jobs: 388814 | Customers: Royal Botanic Gardens Kew | Actual hours: 8.5; source records: 1</x:v>
      </x:c>
      <x:c r="L317" t="str">
        <x:v>Include</x:v>
      </x:c>
      <x:c r="M317"/>
      <x:c r="N317"/>
    </x:row>
    <x:row r="318">
      <x:c r="A318" t="str">
        <x:v>C Barbu (B) ES1|2026-04-20</x:v>
      </x:c>
      <x:c r="B318" s="888" t="n">
        <x:v>46132</x:v>
      </x:c>
      <x:c r="C318" t="str">
        <x:v>C Barbu (B) ES1</x:v>
      </x:c>
      <x:c r="D318" t="str">
        <x:v>Permanent</x:v>
      </x:c>
      <x:c r="E318" t="str">
        <x:v>Croydon</x:v>
      </x:c>
      <x:c r="F318" t="str">
        <x:v>Operative Driver</x:v>
      </x:c>
      <x:c r="G318" t="str">
        <x:v>388814</x:v>
      </x:c>
      <x:c r="H318" t="str">
        <x:v>Royal Botanic Gardens Kew</x:v>
      </x:c>
      <x:c r="I318" s="22" t="n">
        <x:v>9</x:v>
      </x:c>
      <x:c r="J318" t="str">
        <x:v>Worked</x:v>
      </x:c>
      <x:c r="K318" t="str">
        <x:v>Employee 1862; home branch Croydon; assigned role Operative Driver | Deployment branch: Croydon | Actual role: Operative Driver | Jobs: 388814 | Customers: Royal Botanic Gardens Kew | Actual hours: 9.0; source records: 1</x:v>
      </x:c>
      <x:c r="L318" t="str">
        <x:v>Include</x:v>
      </x:c>
      <x:c r="M318"/>
      <x:c r="N318"/>
    </x:row>
    <x:row r="319">
      <x:c r="A319" t="str">
        <x:v>C Barbu (B) ES1|2026-04-21</x:v>
      </x:c>
      <x:c r="B319" s="888" t="n">
        <x:v>46133</x:v>
      </x:c>
      <x:c r="C319" t="str">
        <x:v>C Barbu (B) ES1</x:v>
      </x:c>
      <x:c r="D319" t="str">
        <x:v>Permanent</x:v>
      </x:c>
      <x:c r="E319" t="str">
        <x:v>Croydon</x:v>
      </x:c>
      <x:c r="F319" t="str">
        <x:v>Operative Driver</x:v>
      </x:c>
      <x:c r="G319" t="str">
        <x:v>388814</x:v>
      </x:c>
      <x:c r="H319" t="str">
        <x:v>Royal Botanic Gardens Kew</x:v>
      </x:c>
      <x:c r="I319" s="22" t="n">
        <x:v>8</x:v>
      </x:c>
      <x:c r="J319" t="str">
        <x:v>Worked</x:v>
      </x:c>
      <x:c r="K319" t="str">
        <x:v>Employee 1862; home branch Croydon; assigned role Operative Driver | Deployment branch: Croydon | Actual role: Operative Driver | Jobs: 388814 | Customers: Royal Botanic Gardens Kew | Actual hours: 8.0; source records: 1</x:v>
      </x:c>
      <x:c r="L319" t="str">
        <x:v>Include</x:v>
      </x:c>
      <x:c r="M319"/>
      <x:c r="N319"/>
    </x:row>
    <x:row r="320">
      <x:c r="A320" t="str">
        <x:v>C Barbu (B) ES1|2026-04-22</x:v>
      </x:c>
      <x:c r="B320" s="888" t="n">
        <x:v>46134</x:v>
      </x:c>
      <x:c r="C320" t="str">
        <x:v>C Barbu (B) ES1</x:v>
      </x:c>
      <x:c r="D320" t="str">
        <x:v>Permanent</x:v>
      </x:c>
      <x:c r="E320" t="str">
        <x:v>Croydon</x:v>
      </x:c>
      <x:c r="F320" t="str">
        <x:v>Operative Driver</x:v>
      </x:c>
      <x:c r="G320" t="str">
        <x:v>399110</x:v>
      </x:c>
      <x:c r="H320" t="str">
        <x:v>Network Rail</x:v>
      </x:c>
      <x:c r="I320" s="22" t="n">
        <x:v>7.5</x:v>
      </x:c>
      <x:c r="J320" t="str">
        <x:v>Worked</x:v>
      </x:c>
      <x:c r="K320" t="str">
        <x:v>Employee 1862; home branch Croydon; assigned role Operative Driver | Deployment branch: Croydon | Actual role: Operative Driver | Jobs: 399110 | Customers: Network Rail | Actual hours: 7.5; source records: 1</x:v>
      </x:c>
      <x:c r="L320" t="str">
        <x:v>Include</x:v>
      </x:c>
      <x:c r="M320"/>
      <x:c r="N320"/>
    </x:row>
    <x:row r="321">
      <x:c r="A321" t="str">
        <x:v>C Barbu (B) ES1|2026-04-23</x:v>
      </x:c>
      <x:c r="B321" s="888" t="n">
        <x:v>46135</x:v>
      </x:c>
      <x:c r="C321" t="str">
        <x:v>C Barbu (B) ES1</x:v>
      </x:c>
      <x:c r="D321" t="str">
        <x:v>Permanent</x:v>
      </x:c>
      <x:c r="E321" t="str">
        <x:v>Croydon</x:v>
      </x:c>
      <x:c r="F321" t="str">
        <x:v>Operative Driver</x:v>
      </x:c>
      <x:c r="G321" t="str">
        <x:v>401575</x:v>
      </x:c>
      <x:c r="H321" t="str">
        <x:v>Valuation Office Agency</x:v>
      </x:c>
      <x:c r="I321" s="22" t="n">
        <x:v>5</x:v>
      </x:c>
      <x:c r="J321" t="str">
        <x:v>Worked</x:v>
      </x:c>
      <x:c r="K321" t="str">
        <x:v>Employee 1862; home branch Croydon; assigned role Operative Driver | Deployment branch: Croydon | Actual role: Operative Driver | Jobs: 401575 | Customers: Valuation Office Agency | Actual hours: 5.0; source records: 1</x:v>
      </x:c>
      <x:c r="L321" t="str">
        <x:v>Include</x:v>
      </x:c>
      <x:c r="M321"/>
      <x:c r="N321"/>
    </x:row>
    <x:row r="322">
      <x:c r="A322" t="str">
        <x:v>C Barbu (B) ES1|2026-04-24</x:v>
      </x:c>
      <x:c r="B322" s="888" t="n">
        <x:v>46136</x:v>
      </x:c>
      <x:c r="C322" t="str">
        <x:v>C Barbu (B) ES1</x:v>
      </x:c>
      <x:c r="D322" t="str">
        <x:v>Permanent</x:v>
      </x:c>
      <x:c r="E322" t="str">
        <x:v>Croydon</x:v>
      </x:c>
      <x:c r="F322" t="str">
        <x:v>Operative Driver</x:v>
      </x:c>
      <x:c r="G322" t="str">
        <x:v>398445</x:v>
      </x:c>
      <x:c r="H322" t="str">
        <x:v>Independent Office for Police Conduct (IOPC)</x:v>
      </x:c>
      <x:c r="I322" s="22" t="n">
        <x:v>7.5</x:v>
      </x:c>
      <x:c r="J322" t="str">
        <x:v>Worked</x:v>
      </x:c>
      <x:c r="K322" t="str">
        <x:v>Employee 1862; home branch Croydon; assigned role Operative Driver | Deployment branch: Croydon | Actual role: Operative Driver | Jobs: 398445 | Customers: Independent Office for Police Conduct (IOPC) | Actual hours: 7.5; source records: 1</x:v>
      </x:c>
      <x:c r="L322" t="str">
        <x:v>Include</x:v>
      </x:c>
      <x:c r="M322"/>
      <x:c r="N322"/>
    </x:row>
    <x:row r="323">
      <x:c r="A323" t="str">
        <x:v>C Barbu (B) ES1|2026-04-27</x:v>
      </x:c>
      <x:c r="B323" s="888" t="n">
        <x:v>46139</x:v>
      </x:c>
      <x:c r="C323" t="str">
        <x:v>C Barbu (B) ES1</x:v>
      </x:c>
      <x:c r="D323" t="str">
        <x:v>Permanent</x:v>
      </x:c>
      <x:c r="E323" t="str">
        <x:v>Croydon</x:v>
      </x:c>
      <x:c r="F323" t="str">
        <x:v>Operative Driver</x:v>
      </x:c>
      <x:c r="G323" t="str">
        <x:v>384900A</x:v>
      </x:c>
      <x:c r="H323" t="str">
        <x:v>London Borough of Croydon</x:v>
      </x:c>
      <x:c r="I323" s="22" t="n">
        <x:v>6</x:v>
      </x:c>
      <x:c r="J323" t="str">
        <x:v>Worked</x:v>
      </x:c>
      <x:c r="K323" t="str">
        <x:v>Employee 1862; home branch Croydon; assigned role Operative Driver | Deployment branch: Croydon | Actual role: Operative Driver | Jobs: 384900A | Customers: London Borough of Croydon | Actual hours: 6.0; source records: 1</x:v>
      </x:c>
      <x:c r="L323" t="str">
        <x:v>Include</x:v>
      </x:c>
      <x:c r="M323"/>
      <x:c r="N323"/>
    </x:row>
    <x:row r="324">
      <x:c r="A324" t="str">
        <x:v>C Barbu (B) ES1|2026-04-28</x:v>
      </x:c>
      <x:c r="B324" s="888" t="n">
        <x:v>46140</x:v>
      </x:c>
      <x:c r="C324" t="str">
        <x:v>C Barbu (B) ES1</x:v>
      </x:c>
      <x:c r="D324" t="str">
        <x:v>Permanent</x:v>
      </x:c>
      <x:c r="E324" t="str">
        <x:v>Croydon</x:v>
      </x:c>
      <x:c r="F324" t="str">
        <x:v>Operative Driver</x:v>
      </x:c>
      <x:c r="G324" t="str">
        <x:v>384900A</x:v>
      </x:c>
      <x:c r="H324" t="str">
        <x:v>London Borough of Croydon</x:v>
      </x:c>
      <x:c r="I324" s="22" t="n">
        <x:v>5</x:v>
      </x:c>
      <x:c r="J324" t="str">
        <x:v>Worked</x:v>
      </x:c>
      <x:c r="K324" t="str">
        <x:v>Employee 1862; home branch Croydon; assigned role Operative Driver | Deployment branch: Croydon | Actual role: Operative Driver | Jobs: 384900A | Customers: London Borough of Croydon | Actual hours: 5.0; source records: 1</x:v>
      </x:c>
      <x:c r="L324" t="str">
        <x:v>Include</x:v>
      </x:c>
      <x:c r="M324"/>
      <x:c r="N324"/>
    </x:row>
    <x:row r="325">
      <x:c r="A325" t="str">
        <x:v>C Barbu (B) ES1|2026-04-29</x:v>
      </x:c>
      <x:c r="B325" s="888" t="n">
        <x:v>46141</x:v>
      </x:c>
      <x:c r="C325" t="str">
        <x:v>C Barbu (B) ES1</x:v>
      </x:c>
      <x:c r="D325" t="str">
        <x:v>Permanent</x:v>
      </x:c>
      <x:c r="E325" t="str">
        <x:v>Croydon</x:v>
      </x:c>
      <x:c r="F325" t="str">
        <x:v>Operative Driver</x:v>
      </x:c>
      <x:c r="G325" t="str">
        <x:v>387520</x:v>
      </x:c>
      <x:c r="H325" t="str">
        <x:v>Surrey County Council</x:v>
      </x:c>
      <x:c r="I325" s="22" t="n">
        <x:v>5.5</x:v>
      </x:c>
      <x:c r="J325" t="str">
        <x:v>Worked</x:v>
      </x:c>
      <x:c r="K325" t="str">
        <x:v>Employee 1862; home branch Croydon; assigned role Operative Driver | Deployment branch: Croydon | Actual role: Operative Driver | Jobs: 387520 | Customers: Surrey County Council | Actual hours: 5.5; source records: 1</x:v>
      </x:c>
      <x:c r="L325" t="str">
        <x:v>Include</x:v>
      </x:c>
      <x:c r="M325"/>
      <x:c r="N325"/>
    </x:row>
    <x:row r="326">
      <x:c r="A326" t="str">
        <x:v>C Barbu (B) ES1|2026-04-30</x:v>
      </x:c>
      <x:c r="B326" s="888" t="n">
        <x:v>46142</x:v>
      </x:c>
      <x:c r="C326" t="str">
        <x:v>C Barbu (B) ES1</x:v>
      </x:c>
      <x:c r="D326" t="str">
        <x:v>Permanent</x:v>
      </x:c>
      <x:c r="E326" t="str">
        <x:v>Croydon</x:v>
      </x:c>
      <x:c r="F326" t="str">
        <x:v>Operative Driver</x:v>
      </x:c>
      <x:c r="G326" t="str">
        <x:v>398445</x:v>
      </x:c>
      <x:c r="H326" t="str">
        <x:v>Independent Office for Police Conduct (IOPC)</x:v>
      </x:c>
      <x:c r="I326" s="22" t="n">
        <x:v>6</x:v>
      </x:c>
      <x:c r="J326" t="str">
        <x:v>Worked</x:v>
      </x:c>
      <x:c r="K326" t="str">
        <x:v>Employee 1862; home branch Croydon; assigned role Operative Driver | Deployment branch: Croydon | Actual role: Operative Driver | Jobs: 398445 | Customers: Independent Office for Police Conduct (IOPC) | Actual hours: 6.0; source records: 1</x:v>
      </x:c>
      <x:c r="L326" t="str">
        <x:v>Include</x:v>
      </x:c>
      <x:c r="M326"/>
      <x:c r="N326"/>
    </x:row>
    <x:row r="327">
      <x:c r="A327" t="str">
        <x:v>C Cotfasa (C)|2026-04-01</x:v>
      </x:c>
      <x:c r="B327" s="888" t="n">
        <x:v>46113</x:v>
      </x:c>
      <x:c r="C327" t="str">
        <x:v>C Cotfasa (C)</x:v>
      </x:c>
      <x:c r="D327" t="str">
        <x:v>Permanent</x:v>
      </x:c>
      <x:c r="E327" t="str">
        <x:v>Thurrock</x:v>
      </x:c>
      <x:c r="F327" t="str">
        <x:v>Operative Porter</x:v>
      </x:c>
      <x:c r="G327" t="str">
        <x:v>400853</x:v>
      </x:c>
      <x:c r="H327" t="str">
        <x:v>National Conservation Services/London Borough of Newham</x:v>
      </x:c>
      <x:c r="I327" s="22" t="n">
        <x:v>8.5</x:v>
      </x:c>
      <x:c r="J327" t="str">
        <x:v>Worked</x:v>
      </x:c>
      <x:c r="K327" t="str">
        <x:v>Employee 104235; home branch Thurrock; assigned role Operative Porter | Deployment branch: Thurrock | Actual role: Operative Driver | Jobs: 400853 | Customers: National Conservation Services/London Borough of Newham | Actual hours: 8.5; source records: 1</x:v>
      </x:c>
      <x:c r="L327" t="str">
        <x:v>Include</x:v>
      </x:c>
      <x:c r="M327"/>
      <x:c r="N327"/>
    </x:row>
    <x:row r="328">
      <x:c r="A328" t="str">
        <x:v>C Cotfasa (C)|2026-04-02</x:v>
      </x:c>
      <x:c r="B328" s="888" t="n">
        <x:v>46114</x:v>
      </x:c>
      <x:c r="C328" t="str">
        <x:v>C Cotfasa (C)</x:v>
      </x:c>
      <x:c r="D328" t="str">
        <x:v>Permanent</x:v>
      </x:c>
      <x:c r="E328" t="str">
        <x:v>Thurrock</x:v>
      </x:c>
      <x:c r="F328" t="str">
        <x:v>Operative Porter</x:v>
      </x:c>
      <x:c r="G328" t="str">
        <x:v>400853</x:v>
      </x:c>
      <x:c r="H328" t="str">
        <x:v>National Conservation Services/London Borough of Newham</x:v>
      </x:c>
      <x:c r="I328" s="22" t="n">
        <x:v>9</x:v>
      </x:c>
      <x:c r="J328" t="str">
        <x:v>Worked</x:v>
      </x:c>
      <x:c r="K328" t="str">
        <x:v>Employee 104235; home branch Thurrock; assigned role Operative Porter | Deployment branch: Thurrock | Actual role: Operative Driver | Jobs: 400853 | Customers: National Conservation Services/London Borough of Newham | Actual hours: 9.0; source records: 1</x:v>
      </x:c>
      <x:c r="L328" t="str">
        <x:v>Include</x:v>
      </x:c>
      <x:c r="M328"/>
      <x:c r="N328"/>
    </x:row>
    <x:row r="329">
      <x:c r="A329" t="str">
        <x:v>C Cotfasa (C)|2026-04-07</x:v>
      </x:c>
      <x:c r="B329" s="888" t="n">
        <x:v>46119</x:v>
      </x:c>
      <x:c r="C329" t="str">
        <x:v>C Cotfasa (C)</x:v>
      </x:c>
      <x:c r="D329" t="str">
        <x:v>Permanent</x:v>
      </x:c>
      <x:c r="E329" t="str">
        <x:v>Thurrock</x:v>
      </x:c>
      <x:c r="F329" t="str">
        <x:v>Operative Porter</x:v>
      </x:c>
      <x:c r="G329" t="str">
        <x:v>400283</x:v>
      </x:c>
      <x:c r="H329" t="str">
        <x:v>Canada Life</x:v>
      </x:c>
      <x:c r="I329" s="22" t="n">
        <x:v>7.5</x:v>
      </x:c>
      <x:c r="J329" t="str">
        <x:v>Worked</x:v>
      </x:c>
      <x:c r="K329" t="str">
        <x:v>Employee 104235; home branch Thurrock; assigned role Operative Porter | Deployment branch: Thurrock | Actual role: Operative Driver | Jobs: 400283 | Customers: Canada Life | Actual hours: 7.5; source records: 1</x:v>
      </x:c>
      <x:c r="L329" t="str">
        <x:v>Include</x:v>
      </x:c>
      <x:c r="M329"/>
      <x:c r="N329"/>
    </x:row>
    <x:row r="330">
      <x:c r="A330" t="str">
        <x:v>C Cotfasa (C)|2026-04-08</x:v>
      </x:c>
      <x:c r="B330" s="888" t="n">
        <x:v>46120</x:v>
      </x:c>
      <x:c r="C330" t="str">
        <x:v>C Cotfasa (C)</x:v>
      </x:c>
      <x:c r="D330" t="str">
        <x:v>Permanent</x:v>
      </x:c>
      <x:c r="E330" t="str">
        <x:v>Thurrock</x:v>
      </x:c>
      <x:c r="F330" t="str">
        <x:v>Operative Porter</x:v>
      </x:c>
      <x:c r="G330" t="str">
        <x:v>400283</x:v>
      </x:c>
      <x:c r="H330" t="str">
        <x:v>Canada Life</x:v>
      </x:c>
      <x:c r="I330" s="22" t="n">
        <x:v>9</x:v>
      </x:c>
      <x:c r="J330" t="str">
        <x:v>Worked</x:v>
      </x:c>
      <x:c r="K330" t="str">
        <x:v>Employee 104235; home branch Thurrock; assigned role Operative Porter | Deployment branch: Thurrock | Actual role: Operative Driver | Jobs: 400283 | Customers: Canada Life | Actual hours: 9.0; source records: 1</x:v>
      </x:c>
      <x:c r="L330" t="str">
        <x:v>Include</x:v>
      </x:c>
      <x:c r="M330"/>
      <x:c r="N330"/>
    </x:row>
    <x:row r="331">
      <x:c r="A331" t="str">
        <x:v>C Cotfasa (C)|2026-04-09</x:v>
      </x:c>
      <x:c r="B331" s="888" t="n">
        <x:v>46121</x:v>
      </x:c>
      <x:c r="C331" t="str">
        <x:v>C Cotfasa (C)</x:v>
      </x:c>
      <x:c r="D331" t="str">
        <x:v>Permanent</x:v>
      </x:c>
      <x:c r="E331" t="str">
        <x:v>Thurrock</x:v>
      </x:c>
      <x:c r="F331" t="str">
        <x:v>Operative Porter</x:v>
      </x:c>
      <x:c r="G331" t="str">
        <x:v>400283</x:v>
      </x:c>
      <x:c r="H331" t="str">
        <x:v>Canada Life</x:v>
      </x:c>
      <x:c r="I331" s="22" t="n">
        <x:v>9</x:v>
      </x:c>
      <x:c r="J331" t="str">
        <x:v>Worked</x:v>
      </x:c>
      <x:c r="K331" t="str">
        <x:v>Employee 104235; home branch Thurrock; assigned role Operative Porter | Deployment branch: Thurrock | Actual role: Operative Driver | Jobs: 400283 | Customers: Canada Life | Actual hours: 9.0; source records: 1</x:v>
      </x:c>
      <x:c r="L331" t="str">
        <x:v>Include</x:v>
      </x:c>
      <x:c r="M331"/>
      <x:c r="N331"/>
    </x:row>
    <x:row r="332">
      <x:c r="A332" t="str">
        <x:v>C Cotfasa (C)|2026-04-10</x:v>
      </x:c>
      <x:c r="B332" s="888" t="n">
        <x:v>46122</x:v>
      </x:c>
      <x:c r="C332" t="str">
        <x:v>C Cotfasa (C)</x:v>
      </x:c>
      <x:c r="D332" t="str">
        <x:v>Permanent</x:v>
      </x:c>
      <x:c r="E332" t="str">
        <x:v>Thurrock</x:v>
      </x:c>
      <x:c r="F332" t="str">
        <x:v>Operative Porter</x:v>
      </x:c>
      <x:c r="G332" t="str">
        <x:v>396207</x:v>
      </x:c>
      <x:c r="H332" t="str">
        <x:v>Linklaters LLP</x:v>
      </x:c>
      <x:c r="I332" s="22" t="n">
        <x:v>5.5</x:v>
      </x:c>
      <x:c r="J332" t="str">
        <x:v>Worked</x:v>
      </x:c>
      <x:c r="K332" t="str">
        <x:v>Employee 104235; home branch Thurrock; assigned role Operative Porter | Deployment branch: Thurrock | Actual role: Operative Driver | Jobs: 396207 | Customers: Linklaters LLP | Actual hours: 5.5; source records: 1</x:v>
      </x:c>
      <x:c r="L332" t="str">
        <x:v>Include</x:v>
      </x:c>
      <x:c r="M332"/>
      <x:c r="N332"/>
    </x:row>
    <x:row r="333">
      <x:c r="A333" t="str">
        <x:v>C Cotfasa (C)|2026-04-11</x:v>
      </x:c>
      <x:c r="B333" s="888" t="n">
        <x:v>46123</x:v>
      </x:c>
      <x:c r="C333" t="str">
        <x:v>C Cotfasa (C)</x:v>
      </x:c>
      <x:c r="D333" t="str">
        <x:v>Permanent</x:v>
      </x:c>
      <x:c r="E333" t="str">
        <x:v>Thurrock</x:v>
      </x:c>
      <x:c r="F333" t="str">
        <x:v>Operative Porter</x:v>
      </x:c>
      <x:c r="G333" t="str">
        <x:v>396207</x:v>
      </x:c>
      <x:c r="H333" t="str">
        <x:v>Linklaters LLP</x:v>
      </x:c>
      <x:c r="I333" s="22" t="n">
        <x:v>6.5</x:v>
      </x:c>
      <x:c r="J333" t="str">
        <x:v>Worked</x:v>
      </x:c>
      <x:c r="K333" t="str">
        <x:v>Employee 104235; home branch Thurrock; assigned role Operative Porter | Deployment branch: Thurrock | Actual role: Operative Driver | Jobs: 396207 | Customers: Linklaters LLP | Actual hours: 6.5; source records: 1</x:v>
      </x:c>
      <x:c r="L333" t="str">
        <x:v>Include</x:v>
      </x:c>
      <x:c r="M333"/>
      <x:c r="N333"/>
    </x:row>
    <x:row r="334">
      <x:c r="A334" t="str">
        <x:v>C Cotfasa (C)|2026-04-13</x:v>
      </x:c>
      <x:c r="B334" s="888" t="n">
        <x:v>46125</x:v>
      </x:c>
      <x:c r="C334" t="str">
        <x:v>C Cotfasa (C)</x:v>
      </x:c>
      <x:c r="D334" t="str">
        <x:v>Permanent</x:v>
      </x:c>
      <x:c r="E334" t="str">
        <x:v>Thurrock</x:v>
      </x:c>
      <x:c r="F334" t="str">
        <x:v>Operative Porter</x:v>
      </x:c>
      <x:c r="G334" t="str">
        <x:v>396881</x:v>
      </x:c>
      <x:c r="H334" t="str">
        <x:v>Gayle/Deborah</x:v>
      </x:c>
      <x:c r="I334" s="22" t="n">
        <x:v>8</x:v>
      </x:c>
      <x:c r="J334" t="str">
        <x:v>Worked</x:v>
      </x:c>
      <x:c r="K334" t="str">
        <x:v>Employee 104235; home branch Thurrock; assigned role Operative Porter | Deployment branch: Thurrock | Actual role: Operative Driver | Jobs: 396881 | Customers: Gayle/Deborah | Actual hours: 8.0; source records: 1</x:v>
      </x:c>
      <x:c r="L334" t="str">
        <x:v>Include</x:v>
      </x:c>
      <x:c r="M334"/>
      <x:c r="N334"/>
    </x:row>
    <x:row r="335">
      <x:c r="A335" t="str">
        <x:v>C Cotfasa (C)|2026-04-14</x:v>
      </x:c>
      <x:c r="B335" s="888" t="n">
        <x:v>46126</x:v>
      </x:c>
      <x:c r="C335" t="str">
        <x:v>C Cotfasa (C)</x:v>
      </x:c>
      <x:c r="D335" t="str">
        <x:v>Permanent</x:v>
      </x:c>
      <x:c r="E335" t="str">
        <x:v>Thurrock</x:v>
      </x:c>
      <x:c r="F335" t="str">
        <x:v>Operative Porter</x:v>
      </x:c>
      <x:c r="G335" t="str">
        <x:v>396207</x:v>
      </x:c>
      <x:c r="H335" t="str">
        <x:v>Linklaters LLP</x:v>
      </x:c>
      <x:c r="I335" s="22" t="n">
        <x:v>9</x:v>
      </x:c>
      <x:c r="J335" t="str">
        <x:v>Worked</x:v>
      </x:c>
      <x:c r="K335" t="str">
        <x:v>Employee 104235; home branch Thurrock; assigned role Operative Porter | Deployment branch: Thurrock | Actual role: Operative Driver | Jobs: 396207 | Customers: Linklaters LLP | Actual hours: 9.0; source records: 1</x:v>
      </x:c>
      <x:c r="L335" t="str">
        <x:v>Include</x:v>
      </x:c>
      <x:c r="M335"/>
      <x:c r="N335"/>
    </x:row>
    <x:row r="336">
      <x:c r="A336" t="str">
        <x:v>C Cotfasa (C)|2026-04-15</x:v>
      </x:c>
      <x:c r="B336" s="888" t="n">
        <x:v>46127</x:v>
      </x:c>
      <x:c r="C336" t="str">
        <x:v>C Cotfasa (C)</x:v>
      </x:c>
      <x:c r="D336" t="str">
        <x:v>Permanent</x:v>
      </x:c>
      <x:c r="E336" t="str">
        <x:v>Thurrock</x:v>
      </x:c>
      <x:c r="F336" t="str">
        <x:v>Operative Porter</x:v>
      </x:c>
      <x:c r="G336" t="str">
        <x:v>396207</x:v>
      </x:c>
      <x:c r="H336" t="str">
        <x:v>Linklaters LLP</x:v>
      </x:c>
      <x:c r="I336" s="22" t="n">
        <x:v>8.5</x:v>
      </x:c>
      <x:c r="J336" t="str">
        <x:v>Worked</x:v>
      </x:c>
      <x:c r="K336" t="str">
        <x:v>Employee 104235; home branch Thurrock; assigned role Operative Porter | Deployment branch: Thurrock | Actual role: Operative Driver | Jobs: 396207 | Customers: Linklaters LLP | Actual hours: 8.5; source records: 1</x:v>
      </x:c>
      <x:c r="L336" t="str">
        <x:v>Include</x:v>
      </x:c>
      <x:c r="M336"/>
      <x:c r="N336"/>
    </x:row>
    <x:row r="337">
      <x:c r="A337" t="str">
        <x:v>C Cotfasa (C)|2026-04-16</x:v>
      </x:c>
      <x:c r="B337" s="888" t="n">
        <x:v>46128</x:v>
      </x:c>
      <x:c r="C337" t="str">
        <x:v>C Cotfasa (C)</x:v>
      </x:c>
      <x:c r="D337" t="str">
        <x:v>Permanent</x:v>
      </x:c>
      <x:c r="E337" t="str">
        <x:v>Thurrock</x:v>
      </x:c>
      <x:c r="F337" t="str">
        <x:v>Operative Porter</x:v>
      </x:c>
      <x:c r="G337" t="str">
        <x:v>398297</x:v>
      </x:c>
      <x:c r="H337" t="str">
        <x:v>Dove/Mr Twene</x:v>
      </x:c>
      <x:c r="I337" s="22" t="n">
        <x:v>8</x:v>
      </x:c>
      <x:c r="J337" t="str">
        <x:v>Worked</x:v>
      </x:c>
      <x:c r="K337" t="str">
        <x:v>Employee 104235; home branch Thurrock; assigned role Operative Porter | Deployment branch: Thurrock | Actual role: Operative Driver | Jobs: 398297 | Customers: Dove/Mr Twene | Actual hours: 8.0; source records: 1</x:v>
      </x:c>
      <x:c r="L337" t="str">
        <x:v>Include</x:v>
      </x:c>
      <x:c r="M337"/>
      <x:c r="N337"/>
    </x:row>
    <x:row r="338">
      <x:c r="A338" t="str">
        <x:v>C Cotfasa (C)|2026-04-17</x:v>
      </x:c>
      <x:c r="B338" s="888" t="n">
        <x:v>46129</x:v>
      </x:c>
      <x:c r="C338" t="str">
        <x:v>C Cotfasa (C)</x:v>
      </x:c>
      <x:c r="D338" t="str">
        <x:v>Permanent</x:v>
      </x:c>
      <x:c r="E338" t="str">
        <x:v>Thurrock</x:v>
      </x:c>
      <x:c r="F338" t="str">
        <x:v>Operative Porter</x:v>
      </x:c>
      <x:c r="G338" t="str">
        <x:v>396207</x:v>
      </x:c>
      <x:c r="H338" t="str">
        <x:v>Linklaters LLP</x:v>
      </x:c>
      <x:c r="I338" s="22" t="n">
        <x:v>8.5</x:v>
      </x:c>
      <x:c r="J338" t="str">
        <x:v>Worked</x:v>
      </x:c>
      <x:c r="K338" t="str">
        <x:v>Employee 104235; home branch Thurrock; assigned role Operative Porter | Deployment branch: Thurrock | Actual role: Operative Driver | Jobs: 396207 | Customers: Linklaters LLP | Actual hours: 8.5; source records: 1</x:v>
      </x:c>
      <x:c r="L338" t="str">
        <x:v>Include</x:v>
      </x:c>
      <x:c r="M338"/>
      <x:c r="N338"/>
    </x:row>
    <x:row r="339">
      <x:c r="A339" t="str">
        <x:v>C Cotfasa (C)|2026-04-20</x:v>
      </x:c>
      <x:c r="B339" s="888" t="n">
        <x:v>46132</x:v>
      </x:c>
      <x:c r="C339" t="str">
        <x:v>C Cotfasa (C)</x:v>
      </x:c>
      <x:c r="D339" t="str">
        <x:v>Permanent</x:v>
      </x:c>
      <x:c r="E339" t="str">
        <x:v>Thurrock</x:v>
      </x:c>
      <x:c r="F339" t="str">
        <x:v>Operative Porter</x:v>
      </x:c>
      <x:c r="G339" t="str">
        <x:v>396207, 400721</x:v>
      </x:c>
      <x:c r="H339" t="str">
        <x:v>Linklaters LLP; London Metropolitan University</x:v>
      </x:c>
      <x:c r="I339" s="22" t="n">
        <x:v>8</x:v>
      </x:c>
      <x:c r="J339" t="str">
        <x:v>Worked — 2 records</x:v>
      </x:c>
      <x:c r="K339" t="str">
        <x:v>Employee 104235; home branch Thurrock; assigned role Operative Porter | Deployment branch: Thurrock | Actual role: Operative Driver | Jobs: 396207, 400721 | Customers: Linklaters LLP; London Metropolitan University | Actual hours: 8.0; source records: 2</x:v>
      </x:c>
      <x:c r="L339" t="str">
        <x:v>Include</x:v>
      </x:c>
      <x:c r="M339"/>
      <x:c r="N339"/>
    </x:row>
    <x:row r="340">
      <x:c r="A340" t="str">
        <x:v>C Cotfasa (C)|2026-04-21</x:v>
      </x:c>
      <x:c r="B340" s="888" t="n">
        <x:v>46133</x:v>
      </x:c>
      <x:c r="C340" t="str">
        <x:v>C Cotfasa (C)</x:v>
      </x:c>
      <x:c r="D340" t="str">
        <x:v>Permanent</x:v>
      </x:c>
      <x:c r="E340" t="str">
        <x:v>Thurrock</x:v>
      </x:c>
      <x:c r="F340" t="str">
        <x:v>Operative Porter</x:v>
      </x:c>
      <x:c r="G340" t="str">
        <x:v>396207</x:v>
      </x:c>
      <x:c r="H340" t="str">
        <x:v>Linklaters LLP</x:v>
      </x:c>
      <x:c r="I340" s="22" t="n">
        <x:v>7.5</x:v>
      </x:c>
      <x:c r="J340" t="str">
        <x:v>Worked</x:v>
      </x:c>
      <x:c r="K340" t="str">
        <x:v>Employee 104235; home branch Thurrock; assigned role Operative Porter | Deployment branch: Thurrock | Actual role: Operative Driver | Jobs: 396207 | Customers: Linklaters LLP | Actual hours: 7.5; source records: 1</x:v>
      </x:c>
      <x:c r="L340" t="str">
        <x:v>Include</x:v>
      </x:c>
      <x:c r="M340"/>
      <x:c r="N340"/>
    </x:row>
    <x:row r="341">
      <x:c r="A341" t="str">
        <x:v>C Cotfasa (C)|2026-04-22</x:v>
      </x:c>
      <x:c r="B341" s="888" t="n">
        <x:v>46134</x:v>
      </x:c>
      <x:c r="C341" t="str">
        <x:v>C Cotfasa (C)</x:v>
      </x:c>
      <x:c r="D341" t="str">
        <x:v>Permanent</x:v>
      </x:c>
      <x:c r="E341" t="str">
        <x:v>Thurrock</x:v>
      </x:c>
      <x:c r="F341" t="str">
        <x:v>Operative Porter</x:v>
      </x:c>
      <x:c r="G341" t="str">
        <x:v>396207</x:v>
      </x:c>
      <x:c r="H341" t="str">
        <x:v>Linklaters LLP</x:v>
      </x:c>
      <x:c r="I341" s="22" t="n">
        <x:v>5.5</x:v>
      </x:c>
      <x:c r="J341" t="str">
        <x:v>Worked</x:v>
      </x:c>
      <x:c r="K341" t="str">
        <x:v>Employee 104235; home branch Thurrock; assigned role Operative Porter | Deployment branch: Thurrock | Actual role: Operative Driver | Jobs: 396207 | Customers: Linklaters LLP | Actual hours: 5.5; source records: 1</x:v>
      </x:c>
      <x:c r="L341" t="str">
        <x:v>Include</x:v>
      </x:c>
      <x:c r="M341"/>
      <x:c r="N341"/>
    </x:row>
    <x:row r="342">
      <x:c r="A342" t="str">
        <x:v>C Cotfasa (C)|2026-04-23</x:v>
      </x:c>
      <x:c r="B342" s="888" t="n">
        <x:v>46135</x:v>
      </x:c>
      <x:c r="C342" t="str">
        <x:v>C Cotfasa (C)</x:v>
      </x:c>
      <x:c r="D342" t="str">
        <x:v>Permanent</x:v>
      </x:c>
      <x:c r="E342" t="str">
        <x:v>Thurrock</x:v>
      </x:c>
      <x:c r="F342" t="str">
        <x:v>Operative Porter</x:v>
      </x:c>
      <x:c r="G342" t="str">
        <x:v>400283</x:v>
      </x:c>
      <x:c r="H342" t="str">
        <x:v>Canada Life</x:v>
      </x:c>
      <x:c r="I342" s="22" t="n">
        <x:v>8.5</x:v>
      </x:c>
      <x:c r="J342" t="str">
        <x:v>Worked</x:v>
      </x:c>
      <x:c r="K342" t="str">
        <x:v>Employee 104235; home branch Thurrock; assigned role Operative Porter | Deployment branch: Thurrock | Actual role: Operative Driver | Jobs: 400283 | Customers: Canada Life | Actual hours: 8.5; source records: 1</x:v>
      </x:c>
      <x:c r="L342" t="str">
        <x:v>Include</x:v>
      </x:c>
      <x:c r="M342"/>
      <x:c r="N342"/>
    </x:row>
    <x:row r="343">
      <x:c r="A343" t="str">
        <x:v>C Cotfasa (C)|2026-04-24</x:v>
      </x:c>
      <x:c r="B343" s="888" t="n">
        <x:v>46136</x:v>
      </x:c>
      <x:c r="C343" t="str">
        <x:v>C Cotfasa (C)</x:v>
      </x:c>
      <x:c r="D343" t="str">
        <x:v>Permanent</x:v>
      </x:c>
      <x:c r="E343" t="str">
        <x:v>Thurrock</x:v>
      </x:c>
      <x:c r="F343" t="str">
        <x:v>Operative Porter</x:v>
      </x:c>
      <x:c r="G343" t="str">
        <x:v>400147</x:v>
      </x:c>
      <x:c r="H343" t="str">
        <x:v>JVCKenwood UK Limited</x:v>
      </x:c>
      <x:c r="I343" s="22" t="n">
        <x:v>8</x:v>
      </x:c>
      <x:c r="J343" t="str">
        <x:v>Worked</x:v>
      </x:c>
      <x:c r="K343" t="str">
        <x:v>Employee 104235; home branch Thurrock; assigned role Operative Porter | Deployment branch: Thurrock | Actual role: Operative Driver | Jobs: 400147 | Customers: JVCKenwood UK Limited | Actual hours: 8.0; source records: 1</x:v>
      </x:c>
      <x:c r="L343" t="str">
        <x:v>Include</x:v>
      </x:c>
      <x:c r="M343"/>
      <x:c r="N343"/>
    </x:row>
    <x:row r="344">
      <x:c r="A344" t="str">
        <x:v>C Cotfasa (C)|2026-04-25</x:v>
      </x:c>
      <x:c r="B344" s="888" t="n">
        <x:v>46137</x:v>
      </x:c>
      <x:c r="C344" t="str">
        <x:v>C Cotfasa (C)</x:v>
      </x:c>
      <x:c r="D344" t="str">
        <x:v>Permanent</x:v>
      </x:c>
      <x:c r="E344" t="str">
        <x:v>Thurrock</x:v>
      </x:c>
      <x:c r="F344" t="str">
        <x:v>Operative Porter</x:v>
      </x:c>
      <x:c r="G344" t="str">
        <x:v>396207</x:v>
      </x:c>
      <x:c r="H344" t="str">
        <x:v>Linklaters LLP</x:v>
      </x:c>
      <x:c r="I344" s="22" t="n">
        <x:v>7.5</x:v>
      </x:c>
      <x:c r="J344" t="str">
        <x:v>Worked</x:v>
      </x:c>
      <x:c r="K344" t="str">
        <x:v>Employee 104235; home branch Thurrock; assigned role Operative Porter | Deployment branch: Thurrock | Actual role: Operative Driver | Jobs: 396207 | Customers: Linklaters LLP | Actual hours: 7.5; source records: 1</x:v>
      </x:c>
      <x:c r="L344" t="str">
        <x:v>Include</x:v>
      </x:c>
      <x:c r="M344"/>
      <x:c r="N344"/>
    </x:row>
    <x:row r="345">
      <x:c r="A345" t="str">
        <x:v>C Cotfasa (C)|2026-04-27</x:v>
      </x:c>
      <x:c r="B345" s="888" t="n">
        <x:v>46139</x:v>
      </x:c>
      <x:c r="C345" t="str">
        <x:v>C Cotfasa (C)</x:v>
      </x:c>
      <x:c r="D345" t="str">
        <x:v>Permanent</x:v>
      </x:c>
      <x:c r="E345" t="str">
        <x:v>Thurrock</x:v>
      </x:c>
      <x:c r="F345" t="str">
        <x:v>Operative Porter</x:v>
      </x:c>
      <x:c r="G345" t="str">
        <x:v>396207</x:v>
      </x:c>
      <x:c r="H345" t="str">
        <x:v>Linklaters LLP</x:v>
      </x:c>
      <x:c r="I345" s="22" t="n">
        <x:v>11.5</x:v>
      </x:c>
      <x:c r="J345" t="str">
        <x:v>Worked</x:v>
      </x:c>
      <x:c r="K345" t="str">
        <x:v>Employee 104235; home branch Thurrock; assigned role Operative Porter | Deployment branch: Thurrock | Actual role: Operative Driver | Jobs: 396207 | Customers: Linklaters LLP | Actual hours: 11.5; source records: 1</x:v>
      </x:c>
      <x:c r="L345" t="str">
        <x:v>Include</x:v>
      </x:c>
      <x:c r="M345"/>
      <x:c r="N345"/>
    </x:row>
    <x:row r="346">
      <x:c r="A346" t="str">
        <x:v>C Cotfasa (C)|2026-04-28</x:v>
      </x:c>
      <x:c r="B346" s="888" t="n">
        <x:v>46140</x:v>
      </x:c>
      <x:c r="C346" t="str">
        <x:v>C Cotfasa (C)</x:v>
      </x:c>
      <x:c r="D346" t="str">
        <x:v>Permanent</x:v>
      </x:c>
      <x:c r="E346" t="str">
        <x:v>Thurrock</x:v>
      </x:c>
      <x:c r="F346" t="str">
        <x:v>Operative Porter</x:v>
      </x:c>
      <x:c r="G346" t="str">
        <x:v>398210A</x:v>
      </x:c>
      <x:c r="H346" t="str">
        <x:v>London Metropolitan University</x:v>
      </x:c>
      <x:c r="I346" s="22" t="n">
        <x:v>8.5</x:v>
      </x:c>
      <x:c r="J346" t="str">
        <x:v>Worked</x:v>
      </x:c>
      <x:c r="K346" t="str">
        <x:v>Employee 104235; home branch Thurrock; assigned role Operative Porter | Deployment branch: Thurrock | Actual role: Operative Driver | Jobs: 398210A | Customers: London Metropolitan University | Actual hours: 8.5; source records: 1</x:v>
      </x:c>
      <x:c r="L346" t="str">
        <x:v>Include</x:v>
      </x:c>
      <x:c r="M346"/>
      <x:c r="N346"/>
    </x:row>
    <x:row r="347">
      <x:c r="A347" t="str">
        <x:v>C Cotfasa (C)|2026-04-29</x:v>
      </x:c>
      <x:c r="B347" s="888" t="n">
        <x:v>46141</x:v>
      </x:c>
      <x:c r="C347" t="str">
        <x:v>C Cotfasa (C)</x:v>
      </x:c>
      <x:c r="D347" t="str">
        <x:v>Permanent</x:v>
      </x:c>
      <x:c r="E347" t="str">
        <x:v>Thurrock</x:v>
      </x:c>
      <x:c r="F347" t="str">
        <x:v>Operative Porter</x:v>
      </x:c>
      <x:c r="G347" t="str">
        <x:v>401718</x:v>
      </x:c>
      <x:c r="H347" t="str">
        <x:v>City of London Police</x:v>
      </x:c>
      <x:c r="I347" s="22" t="n">
        <x:v>8</x:v>
      </x:c>
      <x:c r="J347" t="str">
        <x:v>Worked</x:v>
      </x:c>
      <x:c r="K347" t="str">
        <x:v>Employee 104235; home branch Thurrock; assigned role Operative Porter | Deployment branch: Thurrock | Actual role: Operative Driver | Jobs: 401718 | Customers: City of London Police | Actual hours: 8.0; source records: 1</x:v>
      </x:c>
      <x:c r="L347" t="str">
        <x:v>Include</x:v>
      </x:c>
      <x:c r="M347"/>
      <x:c r="N347"/>
    </x:row>
    <x:row r="348">
      <x:c r="A348" t="str">
        <x:v>C Cotfasa (C)|2026-04-30</x:v>
      </x:c>
      <x:c r="B348" s="888" t="n">
        <x:v>46142</x:v>
      </x:c>
      <x:c r="C348" t="str">
        <x:v>C Cotfasa (C)</x:v>
      </x:c>
      <x:c r="D348" t="str">
        <x:v>Permanent</x:v>
      </x:c>
      <x:c r="E348" t="str">
        <x:v>Thurrock</x:v>
      </x:c>
      <x:c r="F348" t="str">
        <x:v>Operative Porter</x:v>
      </x:c>
      <x:c r="G348" t="str">
        <x:v>398210</x:v>
      </x:c>
      <x:c r="H348" t="str">
        <x:v>London Metropolitan University</x:v>
      </x:c>
      <x:c r="I348" s="22" t="n">
        <x:v>7</x:v>
      </x:c>
      <x:c r="J348" t="str">
        <x:v>Worked</x:v>
      </x:c>
      <x:c r="K348" t="str">
        <x:v>Employee 104235; home branch Thurrock; assigned role Operative Porter | Deployment branch: Thurrock | Actual role: Operative Driver | Jobs: 398210 | Customers: London Metropolitan University | Actual hours: 7.0; source records: 1</x:v>
      </x:c>
      <x:c r="L348" t="str">
        <x:v>Include</x:v>
      </x:c>
      <x:c r="M348"/>
      <x:c r="N348"/>
    </x:row>
    <x:row r="349">
      <x:c r="A349" t="str">
        <x:v>C Smith (C)|2026-04-01</x:v>
      </x:c>
      <x:c r="B349" s="888" t="n">
        <x:v>46113</x:v>
      </x:c>
      <x:c r="C349" t="str">
        <x:v>C Smith (C)</x:v>
      </x:c>
      <x:c r="D349" t="str">
        <x:v>Permanent</x:v>
      </x:c>
      <x:c r="E349" t="str">
        <x:v>Thurrock</x:v>
      </x:c>
      <x:c r="F349" t="str">
        <x:v>Operative Driver</x:v>
      </x:c>
      <x:c r="G349" t="str">
        <x:v>396207</x:v>
      </x:c>
      <x:c r="H349" t="str">
        <x:v>Linklaters LLP</x:v>
      </x:c>
      <x:c r="I349" s="22" t="n">
        <x:v>10</x:v>
      </x:c>
      <x:c r="J349" t="str">
        <x:v>Worked</x:v>
      </x:c>
      <x:c r="K349" t="str">
        <x:v>Employee 102626; home branch Thurrock; assigned role Operative Driver | Deployment branch: Thurrock | Actual role: Operative Driver | Jobs: 396207 | Customers: Linklaters LLP | Actual hours: 10.0; source records: 1</x:v>
      </x:c>
      <x:c r="L349" t="str">
        <x:v>Include</x:v>
      </x:c>
      <x:c r="M349"/>
      <x:c r="N349"/>
    </x:row>
    <x:row r="350">
      <x:c r="A350" t="str">
        <x:v>C Smith (C)|2026-04-02</x:v>
      </x:c>
      <x:c r="B350" s="888" t="n">
        <x:v>46114</x:v>
      </x:c>
      <x:c r="C350" t="str">
        <x:v>C Smith (C)</x:v>
      </x:c>
      <x:c r="D350" t="str">
        <x:v>Permanent</x:v>
      </x:c>
      <x:c r="E350" t="str">
        <x:v>Thurrock</x:v>
      </x:c>
      <x:c r="F350" t="str">
        <x:v>Operative Driver</x:v>
      </x:c>
      <x:c r="G350" t="str">
        <x:v>396207</x:v>
      </x:c>
      <x:c r="H350" t="str">
        <x:v>Linklaters LLP</x:v>
      </x:c>
      <x:c r="I350" s="22" t="n">
        <x:v>10</x:v>
      </x:c>
      <x:c r="J350" t="str">
        <x:v>Worked</x:v>
      </x:c>
      <x:c r="K350" t="str">
        <x:v>Employee 102626; home branch Thurrock; assigned role Operative Driver | Deployment branch: Thurrock | Actual role: Operative Driver | Jobs: 396207 | Customers: Linklaters LLP | Actual hours: 10.0; source records: 1</x:v>
      </x:c>
      <x:c r="L350" t="str">
        <x:v>Include</x:v>
      </x:c>
      <x:c r="M350"/>
      <x:c r="N350"/>
    </x:row>
    <x:row r="351">
      <x:c r="A351" t="str">
        <x:v>C Smith (C)|2026-04-03</x:v>
      </x:c>
      <x:c r="B351" s="888" t="n">
        <x:v>46115</x:v>
      </x:c>
      <x:c r="C351" t="str">
        <x:v>C Smith (C)</x:v>
      </x:c>
      <x:c r="D351" t="str">
        <x:v>Permanent</x:v>
      </x:c>
      <x:c r="E351" t="str">
        <x:v>Thurrock</x:v>
      </x:c>
      <x:c r="F351" t="str">
        <x:v>Operative Driver</x:v>
      </x:c>
      <x:c r="G351"/>
      <x:c r="H351"/>
      <x:c r="I351" s="22" t="n">
        <x:v>0</x:v>
      </x:c>
      <x:c r="J351" t="str">
        <x:v>Annual leave</x:v>
      </x:c>
      <x:c r="K351" t="str">
        <x:v>Employee 102626; home branch Thurrock; assigned role Operative Driver | Leave: Annual Leave (Hours) | Leave calendar basis: Variable-pattern period</x:v>
      </x:c>
      <x:c r="L351" t="str">
        <x:v>Include</x:v>
      </x:c>
      <x:c r="M351"/>
      <x:c r="N351"/>
    </x:row>
    <x:row r="352">
      <x:c r="A352" t="str">
        <x:v>C Smith (C)|2026-04-06</x:v>
      </x:c>
      <x:c r="B352" s="888" t="n">
        <x:v>46118</x:v>
      </x:c>
      <x:c r="C352" t="str">
        <x:v>C Smith (C)</x:v>
      </x:c>
      <x:c r="D352" t="str">
        <x:v>Permanent</x:v>
      </x:c>
      <x:c r="E352" t="str">
        <x:v>Thurrock</x:v>
      </x:c>
      <x:c r="F352" t="str">
        <x:v>Operative Driver</x:v>
      </x:c>
      <x:c r="G352"/>
      <x:c r="H352"/>
      <x:c r="I352" s="22" t="n">
        <x:v>0</x:v>
      </x:c>
      <x:c r="J352" t="str">
        <x:v>Annual leave</x:v>
      </x:c>
      <x:c r="K352" t="str">
        <x:v>Employee 102626; home branch Thurrock; assigned role Operative Driver | Leave: Annual Leave (Hours) | Leave calendar basis: Variable-pattern period</x:v>
      </x:c>
      <x:c r="L352" t="str">
        <x:v>Include</x:v>
      </x:c>
      <x:c r="M352"/>
      <x:c r="N352"/>
    </x:row>
    <x:row r="353">
      <x:c r="A353" t="str">
        <x:v>C Smith (C)|2026-04-07</x:v>
      </x:c>
      <x:c r="B353" s="888" t="n">
        <x:v>46119</x:v>
      </x:c>
      <x:c r="C353" t="str">
        <x:v>C Smith (C)</x:v>
      </x:c>
      <x:c r="D353" t="str">
        <x:v>Permanent</x:v>
      </x:c>
      <x:c r="E353" t="str">
        <x:v>Thurrock</x:v>
      </x:c>
      <x:c r="F353" t="str">
        <x:v>Operative Driver</x:v>
      </x:c>
      <x:c r="G353" t="str">
        <x:v>400996</x:v>
      </x:c>
      <x:c r="H353" t="str">
        <x:v>University of Hertfordshire</x:v>
      </x:c>
      <x:c r="I353" s="22" t="n">
        <x:v>8.5</x:v>
      </x:c>
      <x:c r="J353" t="str">
        <x:v>Worked</x:v>
      </x:c>
      <x:c r="K353" t="str">
        <x:v>Employee 102626; home branch Thurrock; assigned role Operative Driver | Deployment branch: Thurrock | Actual role: Operative Driver | Jobs: 400996 | Customers: University of Hertfordshire | Actual hours: 8.5; source records: 1</x:v>
      </x:c>
      <x:c r="L353" t="str">
        <x:v>Include</x:v>
      </x:c>
      <x:c r="M353"/>
      <x:c r="N353"/>
    </x:row>
    <x:row r="354">
      <x:c r="A354" t="str">
        <x:v>C Smith (C)|2026-04-08</x:v>
      </x:c>
      <x:c r="B354" s="888" t="n">
        <x:v>46120</x:v>
      </x:c>
      <x:c r="C354" t="str">
        <x:v>C Smith (C)</x:v>
      </x:c>
      <x:c r="D354" t="str">
        <x:v>Permanent</x:v>
      </x:c>
      <x:c r="E354" t="str">
        <x:v>Thurrock</x:v>
      </x:c>
      <x:c r="F354" t="str">
        <x:v>Operative Driver</x:v>
      </x:c>
      <x:c r="G354" t="str">
        <x:v>396207</x:v>
      </x:c>
      <x:c r="H354" t="str">
        <x:v>Linklaters LLP</x:v>
      </x:c>
      <x:c r="I354" s="22" t="n">
        <x:v>7.5</x:v>
      </x:c>
      <x:c r="J354" t="str">
        <x:v>Worked</x:v>
      </x:c>
      <x:c r="K354" t="str">
        <x:v>Employee 102626; home branch Thurrock; assigned role Operative Driver | Deployment branch: Thurrock | Actual role: Operative Driver | Jobs: 396207 | Customers: Linklaters LLP | Actual hours: 7.5; source records: 1</x:v>
      </x:c>
      <x:c r="L354" t="str">
        <x:v>Include</x:v>
      </x:c>
      <x:c r="M354"/>
      <x:c r="N354"/>
    </x:row>
    <x:row r="355">
      <x:c r="A355" t="str">
        <x:v>C Smith (C)|2026-04-09</x:v>
      </x:c>
      <x:c r="B355" s="888" t="n">
        <x:v>46121</x:v>
      </x:c>
      <x:c r="C355" t="str">
        <x:v>C Smith (C)</x:v>
      </x:c>
      <x:c r="D355" t="str">
        <x:v>Permanent</x:v>
      </x:c>
      <x:c r="E355" t="str">
        <x:v>Thurrock</x:v>
      </x:c>
      <x:c r="F355" t="str">
        <x:v>Operative Driver</x:v>
      </x:c>
      <x:c r="G355" t="str">
        <x:v>396207</x:v>
      </x:c>
      <x:c r="H355" t="str">
        <x:v>Linklaters LLP</x:v>
      </x:c>
      <x:c r="I355" s="22" t="n">
        <x:v>10</x:v>
      </x:c>
      <x:c r="J355" t="str">
        <x:v>Worked</x:v>
      </x:c>
      <x:c r="K355" t="str">
        <x:v>Employee 102626; home branch Thurrock; assigned role Operative Driver | Deployment branch: Thurrock | Actual role: Operative Driver | Jobs: 396207 | Customers: Linklaters LLP | Actual hours: 10.0; source records: 1</x:v>
      </x:c>
      <x:c r="L355" t="str">
        <x:v>Include</x:v>
      </x:c>
      <x:c r="M355"/>
      <x:c r="N355"/>
    </x:row>
    <x:row r="356">
      <x:c r="A356" t="str">
        <x:v>C Smith (C)|2026-04-10</x:v>
      </x:c>
      <x:c r="B356" s="888" t="n">
        <x:v>46122</x:v>
      </x:c>
      <x:c r="C356" t="str">
        <x:v>C Smith (C)</x:v>
      </x:c>
      <x:c r="D356" t="str">
        <x:v>Permanent</x:v>
      </x:c>
      <x:c r="E356" t="str">
        <x:v>Thurrock</x:v>
      </x:c>
      <x:c r="F356" t="str">
        <x:v>Operative Driver</x:v>
      </x:c>
      <x:c r="G356" t="str">
        <x:v>401196</x:v>
      </x:c>
      <x:c r="H356" t="str">
        <x:v>Maria Koroma/Maria</x:v>
      </x:c>
      <x:c r="I356" s="22" t="n">
        <x:v>8</x:v>
      </x:c>
      <x:c r="J356" t="str">
        <x:v>Worked</x:v>
      </x:c>
      <x:c r="K356" t="str">
        <x:v>Employee 102626; home branch Thurrock; assigned role Operative Driver | Deployment branch: Thurrock | Actual role: Operative Driver | Jobs: 401196 | Customers: Maria Koroma/Maria | Actual hours: 8.0; source records: 1</x:v>
      </x:c>
      <x:c r="L356" t="str">
        <x:v>Include</x:v>
      </x:c>
      <x:c r="M356"/>
      <x:c r="N356"/>
    </x:row>
    <x:row r="357">
      <x:c r="A357" t="str">
        <x:v>C Smith (C)|2026-04-13</x:v>
      </x:c>
      <x:c r="B357" s="888" t="n">
        <x:v>46125</x:v>
      </x:c>
      <x:c r="C357" t="str">
        <x:v>C Smith (C)</x:v>
      </x:c>
      <x:c r="D357" t="str">
        <x:v>Permanent</x:v>
      </x:c>
      <x:c r="E357" t="str">
        <x:v>Thurrock</x:v>
      </x:c>
      <x:c r="F357" t="str">
        <x:v>Operative Driver</x:v>
      </x:c>
      <x:c r="G357" t="str">
        <x:v>400926</x:v>
      </x:c>
      <x:c r="H357" t="str">
        <x:v>Geele/Mr Gibreel Abdi</x:v>
      </x:c>
      <x:c r="I357" s="22" t="n">
        <x:v>9.5</x:v>
      </x:c>
      <x:c r="J357" t="str">
        <x:v>Worked</x:v>
      </x:c>
      <x:c r="K357" t="str">
        <x:v>Employee 102626; home branch Thurrock; assigned role Operative Driver | Deployment branch: Thurrock | Actual role: Operative Driver | Jobs: 400926 | Customers: Geele/Mr Gibreel Abdi | Actual hours: 9.5; source records: 1</x:v>
      </x:c>
      <x:c r="L357" t="str">
        <x:v>Include</x:v>
      </x:c>
      <x:c r="M357"/>
      <x:c r="N357"/>
    </x:row>
    <x:row r="358">
      <x:c r="A358" t="str">
        <x:v>C Smith (C)|2026-04-14</x:v>
      </x:c>
      <x:c r="B358" s="888" t="n">
        <x:v>46126</x:v>
      </x:c>
      <x:c r="C358" t="str">
        <x:v>C Smith (C)</x:v>
      </x:c>
      <x:c r="D358" t="str">
        <x:v>Permanent</x:v>
      </x:c>
      <x:c r="E358" t="str">
        <x:v>Thurrock</x:v>
      </x:c>
      <x:c r="F358" t="str">
        <x:v>Operative Driver</x:v>
      </x:c>
      <x:c r="G358" t="str">
        <x:v>396207</x:v>
      </x:c>
      <x:c r="H358" t="str">
        <x:v>Linklaters LLP</x:v>
      </x:c>
      <x:c r="I358" s="22" t="n">
        <x:v>9</x:v>
      </x:c>
      <x:c r="J358" t="str">
        <x:v>Worked</x:v>
      </x:c>
      <x:c r="K358" t="str">
        <x:v>Employee 102626; home branch Thurrock; assigned role Operative Driver | Deployment branch: Thurrock | Actual role: Operative Driver | Jobs: 396207 | Customers: Linklaters LLP | Actual hours: 9.0; source records: 1</x:v>
      </x:c>
      <x:c r="L358" t="str">
        <x:v>Include</x:v>
      </x:c>
      <x:c r="M358"/>
      <x:c r="N358"/>
    </x:row>
    <x:row r="359">
      <x:c r="A359" t="str">
        <x:v>C Smith (C)|2026-04-15</x:v>
      </x:c>
      <x:c r="B359" s="888" t="n">
        <x:v>46127</x:v>
      </x:c>
      <x:c r="C359" t="str">
        <x:v>C Smith (C)</x:v>
      </x:c>
      <x:c r="D359" t="str">
        <x:v>Permanent</x:v>
      </x:c>
      <x:c r="E359" t="str">
        <x:v>Thurrock</x:v>
      </x:c>
      <x:c r="F359" t="str">
        <x:v>Operative Driver</x:v>
      </x:c>
      <x:c r="G359" t="str">
        <x:v>396207</x:v>
      </x:c>
      <x:c r="H359" t="str">
        <x:v>Linklaters LLP</x:v>
      </x:c>
      <x:c r="I359" s="22" t="n">
        <x:v>8.5</x:v>
      </x:c>
      <x:c r="J359" t="str">
        <x:v>Worked</x:v>
      </x:c>
      <x:c r="K359" t="str">
        <x:v>Employee 102626; home branch Thurrock; assigned role Operative Driver | Deployment branch: Thurrock | Actual role: Operative Driver | Jobs: 396207 | Customers: Linklaters LLP | Actual hours: 8.5; source records: 1</x:v>
      </x:c>
      <x:c r="L359" t="str">
        <x:v>Include</x:v>
      </x:c>
      <x:c r="M359"/>
      <x:c r="N359"/>
    </x:row>
    <x:row r="360">
      <x:c r="A360" t="str">
        <x:v>C Smith (C)|2026-04-16</x:v>
      </x:c>
      <x:c r="B360" s="888" t="n">
        <x:v>46128</x:v>
      </x:c>
      <x:c r="C360" t="str">
        <x:v>C Smith (C)</x:v>
      </x:c>
      <x:c r="D360" t="str">
        <x:v>Permanent</x:v>
      </x:c>
      <x:c r="E360" t="str">
        <x:v>Thurrock</x:v>
      </x:c>
      <x:c r="F360" t="str">
        <x:v>Operative Driver</x:v>
      </x:c>
      <x:c r="G360" t="str">
        <x:v>400721</x:v>
      </x:c>
      <x:c r="H360" t="str">
        <x:v>London Metropolitan University</x:v>
      </x:c>
      <x:c r="I360" s="22" t="n">
        <x:v>7.5</x:v>
      </x:c>
      <x:c r="J360" t="str">
        <x:v>Worked</x:v>
      </x:c>
      <x:c r="K360" t="str">
        <x:v>Employee 102626; home branch Thurrock; assigned role Operative Driver | Deployment branch: Thurrock | Actual role: Operative Driver | Jobs: 400721 | Customers: London Metropolitan University | Actual hours: 7.5; source records: 1</x:v>
      </x:c>
      <x:c r="L360" t="str">
        <x:v>Include</x:v>
      </x:c>
      <x:c r="M360"/>
      <x:c r="N360"/>
    </x:row>
    <x:row r="361">
      <x:c r="A361" t="str">
        <x:v>C Smith (C)|2026-04-17</x:v>
      </x:c>
      <x:c r="B361" s="888" t="n">
        <x:v>46129</x:v>
      </x:c>
      <x:c r="C361" t="str">
        <x:v>C Smith (C)</x:v>
      </x:c>
      <x:c r="D361" t="str">
        <x:v>Permanent</x:v>
      </x:c>
      <x:c r="E361" t="str">
        <x:v>Thurrock</x:v>
      </x:c>
      <x:c r="F361" t="str">
        <x:v>Operative Driver</x:v>
      </x:c>
      <x:c r="G361" t="str">
        <x:v>396207, 400721</x:v>
      </x:c>
      <x:c r="H361" t="str">
        <x:v>Linklaters LLP; London Metropolitan University</x:v>
      </x:c>
      <x:c r="I361" s="22" t="n">
        <x:v>11.5</x:v>
      </x:c>
      <x:c r="J361" t="str">
        <x:v>Worked — 2 records</x:v>
      </x:c>
      <x:c r="K361" t="str">
        <x:v>Employee 102626; home branch Thurrock; assigned role Operative Driver | Deployment branch: Thurrock | Actual role: Operative Driver | Jobs: 396207, 400721 | Customers: Linklaters LLP; London Metropolitan University | Actual hours: 11.5; source records: 2</x:v>
      </x:c>
      <x:c r="L361" t="str">
        <x:v>Include</x:v>
      </x:c>
      <x:c r="M361"/>
      <x:c r="N361"/>
    </x:row>
    <x:row r="362">
      <x:c r="A362" t="str">
        <x:v>C Smith (C)|2026-04-18</x:v>
      </x:c>
      <x:c r="B362" s="888" t="n">
        <x:v>46130</x:v>
      </x:c>
      <x:c r="C362" t="str">
        <x:v>C Smith (C)</x:v>
      </x:c>
      <x:c r="D362" t="str">
        <x:v>Permanent</x:v>
      </x:c>
      <x:c r="E362" t="str">
        <x:v>Thurrock</x:v>
      </x:c>
      <x:c r="F362" t="str">
        <x:v>Operative Driver</x:v>
      </x:c>
      <x:c r="G362" t="str">
        <x:v>401523</x:v>
      </x:c>
      <x:c r="H362" t="str">
        <x:v>Accenture UK Ltd</x:v>
      </x:c>
      <x:c r="I362" s="22" t="n">
        <x:v>3.5</x:v>
      </x:c>
      <x:c r="J362" t="str">
        <x:v>Worked</x:v>
      </x:c>
      <x:c r="K362" t="str">
        <x:v>Employee 102626; home branch Thurrock; assigned role Operative Driver | Deployment branch: Thurrock | Actual role: Operative Driver | Jobs: 401523 | Customers: Accenture UK Ltd | Actual hours: 3.5; source records: 1</x:v>
      </x:c>
      <x:c r="L362" t="str">
        <x:v>Include</x:v>
      </x:c>
      <x:c r="M362"/>
      <x:c r="N362"/>
    </x:row>
    <x:row r="363">
      <x:c r="A363" t="str">
        <x:v>C Smith (C)|2026-04-20</x:v>
      </x:c>
      <x:c r="B363" s="888" t="n">
        <x:v>46132</x:v>
      </x:c>
      <x:c r="C363" t="str">
        <x:v>C Smith (C)</x:v>
      </x:c>
      <x:c r="D363" t="str">
        <x:v>Permanent</x:v>
      </x:c>
      <x:c r="E363" t="str">
        <x:v>Thurrock</x:v>
      </x:c>
      <x:c r="F363" t="str">
        <x:v>Operative Driver</x:v>
      </x:c>
      <x:c r="G363" t="str">
        <x:v>396207</x:v>
      </x:c>
      <x:c r="H363" t="str">
        <x:v>Linklaters LLP</x:v>
      </x:c>
      <x:c r="I363" s="22" t="n">
        <x:v>8</x:v>
      </x:c>
      <x:c r="J363" t="str">
        <x:v>Worked</x:v>
      </x:c>
      <x:c r="K363" t="str">
        <x:v>Employee 102626; home branch Thurrock; assigned role Operative Driver | Deployment branch: Thurrock | Actual role: Operative Driver | Jobs: 396207 | Customers: Linklaters LLP | Actual hours: 8.0; source records: 1</x:v>
      </x:c>
      <x:c r="L363" t="str">
        <x:v>Include</x:v>
      </x:c>
      <x:c r="M363"/>
      <x:c r="N363"/>
    </x:row>
    <x:row r="364">
      <x:c r="A364" t="str">
        <x:v>C Smith (C)|2026-04-21</x:v>
      </x:c>
      <x:c r="B364" s="888" t="n">
        <x:v>46133</x:v>
      </x:c>
      <x:c r="C364" t="str">
        <x:v>C Smith (C)</x:v>
      </x:c>
      <x:c r="D364" t="str">
        <x:v>Permanent</x:v>
      </x:c>
      <x:c r="E364" t="str">
        <x:v>Thurrock</x:v>
      </x:c>
      <x:c r="F364" t="str">
        <x:v>Operative Driver</x:v>
      </x:c>
      <x:c r="G364" t="str">
        <x:v>396207</x:v>
      </x:c>
      <x:c r="H364" t="str">
        <x:v>Linklaters LLP</x:v>
      </x:c>
      <x:c r="I364" s="22" t="n">
        <x:v>7.5</x:v>
      </x:c>
      <x:c r="J364" t="str">
        <x:v>Worked</x:v>
      </x:c>
      <x:c r="K364" t="str">
        <x:v>Employee 102626; home branch Thurrock; assigned role Operative Driver | Deployment branch: Thurrock | Actual role: Operative Driver | Jobs: 396207 | Customers: Linklaters LLP | Actual hours: 7.5; source records: 1</x:v>
      </x:c>
      <x:c r="L364" t="str">
        <x:v>Include</x:v>
      </x:c>
      <x:c r="M364"/>
      <x:c r="N364"/>
    </x:row>
    <x:row r="365">
      <x:c r="A365" t="str">
        <x:v>C Smith (C)|2026-04-22</x:v>
      </x:c>
      <x:c r="B365" s="888" t="n">
        <x:v>46134</x:v>
      </x:c>
      <x:c r="C365" t="str">
        <x:v>C Smith (C)</x:v>
      </x:c>
      <x:c r="D365" t="str">
        <x:v>Permanent</x:v>
      </x:c>
      <x:c r="E365" t="str">
        <x:v>Thurrock</x:v>
      </x:c>
      <x:c r="F365" t="str">
        <x:v>Operative Driver</x:v>
      </x:c>
      <x:c r="G365" t="str">
        <x:v>396207</x:v>
      </x:c>
      <x:c r="H365" t="str">
        <x:v>Linklaters LLP</x:v>
      </x:c>
      <x:c r="I365" s="22" t="n">
        <x:v>9</x:v>
      </x:c>
      <x:c r="J365" t="str">
        <x:v>Worked</x:v>
      </x:c>
      <x:c r="K365" t="str">
        <x:v>Employee 102626; home branch Thurrock; assigned role Operative Driver | Deployment branch: Thurrock | Actual role: Operative Driver | Jobs: 396207 | Customers: Linklaters LLP | Actual hours: 9.0; source records: 1</x:v>
      </x:c>
      <x:c r="L365" t="str">
        <x:v>Include</x:v>
      </x:c>
      <x:c r="M365"/>
      <x:c r="N365"/>
    </x:row>
    <x:row r="366">
      <x:c r="A366" t="str">
        <x:v>C Smith (C)|2026-04-23</x:v>
      </x:c>
      <x:c r="B366" s="888" t="n">
        <x:v>46135</x:v>
      </x:c>
      <x:c r="C366" t="str">
        <x:v>C Smith (C)</x:v>
      </x:c>
      <x:c r="D366" t="str">
        <x:v>Permanent</x:v>
      </x:c>
      <x:c r="E366" t="str">
        <x:v>Thurrock</x:v>
      </x:c>
      <x:c r="F366" t="str">
        <x:v>Operative Driver</x:v>
      </x:c>
      <x:c r="G366" t="str">
        <x:v>401640, 396207</x:v>
      </x:c>
      <x:c r="H366" t="str">
        <x:v>Bloomberg; Linklaters LLP</x:v>
      </x:c>
      <x:c r="I366" s="22" t="n">
        <x:v>11.5</x:v>
      </x:c>
      <x:c r="J366" t="str">
        <x:v>Worked — 2 records</x:v>
      </x:c>
      <x:c r="K366" t="str">
        <x:v>Employee 102626; home branch Thurrock; assigned role Operative Driver | Deployment branch: Thurrock | Actual role: Operative Driver | Jobs: 401640, 396207 | Customers: Bloomberg; Linklaters LLP | Actual hours: 11.5; source records: 2</x:v>
      </x:c>
      <x:c r="L366" t="str">
        <x:v>Include</x:v>
      </x:c>
      <x:c r="M366"/>
      <x:c r="N366"/>
    </x:row>
    <x:row r="367">
      <x:c r="A367" t="str">
        <x:v>C Smith (C)|2026-04-24</x:v>
      </x:c>
      <x:c r="B367" s="888" t="n">
        <x:v>46136</x:v>
      </x:c>
      <x:c r="C367" t="str">
        <x:v>C Smith (C)</x:v>
      </x:c>
      <x:c r="D367" t="str">
        <x:v>Permanent</x:v>
      </x:c>
      <x:c r="E367" t="str">
        <x:v>Thurrock</x:v>
      </x:c>
      <x:c r="F367" t="str">
        <x:v>Operative Driver</x:v>
      </x:c>
      <x:c r="G367" t="str">
        <x:v>396207</x:v>
      </x:c>
      <x:c r="H367" t="str">
        <x:v>Linklaters LLP</x:v>
      </x:c>
      <x:c r="I367" s="22" t="n">
        <x:v>10.5</x:v>
      </x:c>
      <x:c r="J367" t="str">
        <x:v>Worked</x:v>
      </x:c>
      <x:c r="K367" t="str">
        <x:v>Employee 102626; home branch Thurrock; assigned role Operative Driver | Deployment branch: Thurrock | Actual role: Operative Driver | Jobs: 396207 | Customers: Linklaters LLP | Actual hours: 10.5; source records: 1</x:v>
      </x:c>
      <x:c r="L367" t="str">
        <x:v>Include</x:v>
      </x:c>
      <x:c r="M367"/>
      <x:c r="N367"/>
    </x:row>
    <x:row r="368">
      <x:c r="A368" t="str">
        <x:v>C Smith (C)|2026-04-27</x:v>
      </x:c>
      <x:c r="B368" s="888" t="n">
        <x:v>46139</x:v>
      </x:c>
      <x:c r="C368" t="str">
        <x:v>C Smith (C)</x:v>
      </x:c>
      <x:c r="D368" t="str">
        <x:v>Permanent</x:v>
      </x:c>
      <x:c r="E368" t="str">
        <x:v>Thurrock</x:v>
      </x:c>
      <x:c r="F368" t="str">
        <x:v>Operative Driver</x:v>
      </x:c>
      <x:c r="G368" t="str">
        <x:v>400582</x:v>
      </x:c>
      <x:c r="H368" t="str">
        <x:v>Restore Harrow-Green</x:v>
      </x:c>
      <x:c r="I368" s="22" t="n">
        <x:v>13</x:v>
      </x:c>
      <x:c r="J368" t="str">
        <x:v>Worked</x:v>
      </x:c>
      <x:c r="K368" t="str">
        <x:v>Employee 102626; home branch Thurrock; assigned role Operative Driver | Deployment branch: Thurrock | Actual role: Operative Driver | Jobs: 400582 | Customers: Restore Harrow-Green | Actual hours: 13.0; source records: 1</x:v>
      </x:c>
      <x:c r="L368" t="str">
        <x:v>Include</x:v>
      </x:c>
      <x:c r="M368"/>
      <x:c r="N368"/>
    </x:row>
    <x:row r="369">
      <x:c r="A369" t="str">
        <x:v>C Smith (C)|2026-04-28</x:v>
      </x:c>
      <x:c r="B369" s="888" t="n">
        <x:v>46140</x:v>
      </x:c>
      <x:c r="C369" t="str">
        <x:v>C Smith (C)</x:v>
      </x:c>
      <x:c r="D369" t="str">
        <x:v>Permanent</x:v>
      </x:c>
      <x:c r="E369" t="str">
        <x:v>Thurrock</x:v>
      </x:c>
      <x:c r="F369" t="str">
        <x:v>Operative Driver</x:v>
      </x:c>
      <x:c r="G369" t="str">
        <x:v>401629</x:v>
      </x:c>
      <x:c r="H369" t="str">
        <x:v>CH &amp; Co Catering Ltd</x:v>
      </x:c>
      <x:c r="I369" s="22" t="n">
        <x:v>8</x:v>
      </x:c>
      <x:c r="J369" t="str">
        <x:v>Worked</x:v>
      </x:c>
      <x:c r="K369" t="str">
        <x:v>Employee 102626; home branch Thurrock; assigned role Operative Driver | Deployment branch: Thurrock | Actual role: Operative Driver | Jobs: 401629 | Customers: CH &amp; Co Catering Ltd | Actual hours: 8.0; source records: 1</x:v>
      </x:c>
      <x:c r="L369" t="str">
        <x:v>Include</x:v>
      </x:c>
      <x:c r="M369"/>
      <x:c r="N369"/>
    </x:row>
    <x:row r="370">
      <x:c r="A370" t="str">
        <x:v>C Smith (C)|2026-04-29</x:v>
      </x:c>
      <x:c r="B370" s="888" t="n">
        <x:v>46141</x:v>
      </x:c>
      <x:c r="C370" t="str">
        <x:v>C Smith (C)</x:v>
      </x:c>
      <x:c r="D370" t="str">
        <x:v>Permanent</x:v>
      </x:c>
      <x:c r="E370" t="str">
        <x:v>Thurrock</x:v>
      </x:c>
      <x:c r="F370" t="str">
        <x:v>Operative Driver</x:v>
      </x:c>
      <x:c r="G370" t="str">
        <x:v>390467B</x:v>
      </x:c>
      <x:c r="H370" t="str">
        <x:v>Skinner/Mr Charles</x:v>
      </x:c>
      <x:c r="I370" s="22" t="n">
        <x:v>9.5</x:v>
      </x:c>
      <x:c r="J370" t="str">
        <x:v>Worked</x:v>
      </x:c>
      <x:c r="K370" t="str">
        <x:v>Employee 102626; home branch Thurrock; assigned role Operative Driver | Deployment branch: Thurrock | Actual role: Operative Driver | Jobs: 390467B | Customers: Skinner/Mr Charles | Actual hours: 9.5; source records: 1</x:v>
      </x:c>
      <x:c r="L370" t="str">
        <x:v>Include</x:v>
      </x:c>
      <x:c r="M370"/>
      <x:c r="N370"/>
    </x:row>
    <x:row r="371">
      <x:c r="A371" t="str">
        <x:v>C Smith (C)|2026-04-30</x:v>
      </x:c>
      <x:c r="B371" s="888" t="n">
        <x:v>46142</x:v>
      </x:c>
      <x:c r="C371" t="str">
        <x:v>C Smith (C)</x:v>
      </x:c>
      <x:c r="D371" t="str">
        <x:v>Permanent</x:v>
      </x:c>
      <x:c r="E371" t="str">
        <x:v>Thurrock</x:v>
      </x:c>
      <x:c r="F371" t="str">
        <x:v>Operative Driver</x:v>
      </x:c>
      <x:c r="G371" t="str">
        <x:v>390467B</x:v>
      </x:c>
      <x:c r="H371" t="str">
        <x:v>Skinner/Mr Charles</x:v>
      </x:c>
      <x:c r="I371" s="22" t="n">
        <x:v>10</x:v>
      </x:c>
      <x:c r="J371" t="str">
        <x:v>Worked</x:v>
      </x:c>
      <x:c r="K371" t="str">
        <x:v>Employee 102626; home branch Thurrock; assigned role Operative Driver | Deployment branch: Thurrock | Actual role: Operative Driver | Jobs: 390467B | Customers: Skinner/Mr Charles | Actual hours: 10.0; source records: 1</x:v>
      </x:c>
      <x:c r="L371" t="str">
        <x:v>Include</x:v>
      </x:c>
      <x:c r="M371"/>
      <x:c r="N371"/>
    </x:row>
    <x:row r="372">
      <x:c r="A372" t="str">
        <x:v>Callum Rayner|2026-04-01</x:v>
      </x:c>
      <x:c r="B372" s="888" t="n">
        <x:v>46113</x:v>
      </x:c>
      <x:c r="C372" t="str">
        <x:v>Callum Rayner</x:v>
      </x:c>
      <x:c r="D372" t="str">
        <x:v>Permanent</x:v>
      </x:c>
      <x:c r="E372" t="str">
        <x:v>Cambridge</x:v>
      </x:c>
      <x:c r="F372" t="str">
        <x:v>Operative Driver</x:v>
      </x:c>
      <x:c r="G372" t="str">
        <x:v>401009</x:v>
      </x:c>
      <x:c r="H372" t="str">
        <x:v>GPE (UCL Institute of Ophthalmology)</x:v>
      </x:c>
      <x:c r="I372" s="22" t="n">
        <x:v>8.5</x:v>
      </x:c>
      <x:c r="J372" t="str">
        <x:v>Worked</x:v>
      </x:c>
      <x:c r="K372" t="str">
        <x:v>Employee 104133; home branch Cambridge; assigned role Operative Driver | Deployment branch: Cambridge | Actual role: Operative Driver | Jobs: 401009 | Customers: GPE (UCL Institute of Ophthalmology) | Actual hours: 8.5; source records: 1</x:v>
      </x:c>
      <x:c r="L372" t="str">
        <x:v>Include</x:v>
      </x:c>
      <x:c r="M372"/>
      <x:c r="N372"/>
    </x:row>
    <x:row r="373">
      <x:c r="A373" t="str">
        <x:v>Callum Rayner|2026-04-03</x:v>
      </x:c>
      <x:c r="B373" s="888" t="n">
        <x:v>46115</x:v>
      </x:c>
      <x:c r="C373" t="str">
        <x:v>Callum Rayner</x:v>
      </x:c>
      <x:c r="D373" t="str">
        <x:v>Permanent</x:v>
      </x:c>
      <x:c r="E373" t="str">
        <x:v>Cambridge</x:v>
      </x:c>
      <x:c r="F373" t="str">
        <x:v>Operative Driver</x:v>
      </x:c>
      <x:c r="G373"/>
      <x:c r="H373"/>
      <x:c r="I373" s="22" t="n">
        <x:v>0</x:v>
      </x:c>
      <x:c r="J373" t="str">
        <x:v>Annual leave</x:v>
      </x:c>
      <x:c r="K373" t="str">
        <x:v>Employee 104133; home branch Cambridge; assigned role Operative Driver | Leave: Annual Leave (Hours) | Leave calendar basis: Variable-pattern period</x:v>
      </x:c>
      <x:c r="L373" t="str">
        <x:v>Include</x:v>
      </x:c>
      <x:c r="M373"/>
      <x:c r="N373"/>
    </x:row>
    <x:row r="374">
      <x:c r="A374" t="str">
        <x:v>Callum Rayner|2026-04-06</x:v>
      </x:c>
      <x:c r="B374" s="888" t="n">
        <x:v>46118</x:v>
      </x:c>
      <x:c r="C374" t="str">
        <x:v>Callum Rayner</x:v>
      </x:c>
      <x:c r="D374" t="str">
        <x:v>Permanent</x:v>
      </x:c>
      <x:c r="E374" t="str">
        <x:v>Cambridge</x:v>
      </x:c>
      <x:c r="F374" t="str">
        <x:v>Operative Driver</x:v>
      </x:c>
      <x:c r="G374"/>
      <x:c r="H374"/>
      <x:c r="I374" s="22" t="n">
        <x:v>0</x:v>
      </x:c>
      <x:c r="J374" t="str">
        <x:v>Annual leave</x:v>
      </x:c>
      <x:c r="K374" t="str">
        <x:v>Employee 104133; home branch Cambridge; assigned role Operative Driver | Leave: Annual Leave (Hours) | Leave calendar basis: Variable-pattern period</x:v>
      </x:c>
      <x:c r="L374" t="str">
        <x:v>Include</x:v>
      </x:c>
      <x:c r="M374"/>
      <x:c r="N374"/>
    </x:row>
    <x:row r="375">
      <x:c r="A375" t="str">
        <x:v>Callum Rayner|2026-04-07</x:v>
      </x:c>
      <x:c r="B375" s="888" t="n">
        <x:v>46119</x:v>
      </x:c>
      <x:c r="C375" t="str">
        <x:v>Callum Rayner</x:v>
      </x:c>
      <x:c r="D375" t="str">
        <x:v>Permanent</x:v>
      </x:c>
      <x:c r="E375" t="str">
        <x:v>Cambridge</x:v>
      </x:c>
      <x:c r="F375" t="str">
        <x:v>Operative Driver</x:v>
      </x:c>
      <x:c r="G375" t="str">
        <x:v>400520</x:v>
      </x:c>
      <x:c r="H375" t="str">
        <x:v>Anglian Water</x:v>
      </x:c>
      <x:c r="I375" s="22" t="n">
        <x:v>8.5</x:v>
      </x:c>
      <x:c r="J375" t="str">
        <x:v>Worked</x:v>
      </x:c>
      <x:c r="K375" t="str">
        <x:v>Employee 104133; home branch Cambridge; assigned role Operative Driver | Deployment branch: Cambridge | Actual role: Operative Porter | Jobs: 400520 | Customers: Anglian Water | Actual hours: 8.5; source records: 1</x:v>
      </x:c>
      <x:c r="L375" t="str">
        <x:v>Include</x:v>
      </x:c>
      <x:c r="M375"/>
      <x:c r="N375"/>
    </x:row>
    <x:row r="376">
      <x:c r="A376" t="str">
        <x:v>Callum Rayner|2026-04-08</x:v>
      </x:c>
      <x:c r="B376" s="888" t="n">
        <x:v>46120</x:v>
      </x:c>
      <x:c r="C376" t="str">
        <x:v>Callum Rayner</x:v>
      </x:c>
      <x:c r="D376" t="str">
        <x:v>Permanent</x:v>
      </x:c>
      <x:c r="E376" t="str">
        <x:v>Cambridge</x:v>
      </x:c>
      <x:c r="F376" t="str">
        <x:v>Operative Driver</x:v>
      </x:c>
      <x:c r="G376" t="str">
        <x:v>401160</x:v>
      </x:c>
      <x:c r="H376" t="str">
        <x:v>Priorclave  (APRIL  26)</x:v>
      </x:c>
      <x:c r="I376" s="22" t="n">
        <x:v>8.5</x:v>
      </x:c>
      <x:c r="J376" t="str">
        <x:v>Worked</x:v>
      </x:c>
      <x:c r="K376" t="str">
        <x:v>Employee 104133; home branch Cambridge; assigned role Operative Driver | Deployment branch: Cambridge | Actual role: Operative Porter | Jobs: 401160 | Customers: Priorclave  (APRIL  26) | Actual hours: 8.5; source records: 1</x:v>
      </x:c>
      <x:c r="L376" t="str">
        <x:v>Include</x:v>
      </x:c>
      <x:c r="M376"/>
      <x:c r="N376"/>
    </x:row>
    <x:row r="377">
      <x:c r="A377" t="str">
        <x:v>Callum Rayner|2026-04-09</x:v>
      </x:c>
      <x:c r="B377" s="888" t="n">
        <x:v>46121</x:v>
      </x:c>
      <x:c r="C377" t="str">
        <x:v>Callum Rayner</x:v>
      </x:c>
      <x:c r="D377" t="str">
        <x:v>Permanent</x:v>
      </x:c>
      <x:c r="E377" t="str">
        <x:v>Cambridge</x:v>
      </x:c>
      <x:c r="F377" t="str">
        <x:v>Operative Driver</x:v>
      </x:c>
      <x:c r="G377" t="str">
        <x:v>400520</x:v>
      </x:c>
      <x:c r="H377" t="str">
        <x:v>Anglian Water</x:v>
      </x:c>
      <x:c r="I377" s="22" t="n">
        <x:v>9.5</x:v>
      </x:c>
      <x:c r="J377" t="str">
        <x:v>Worked</x:v>
      </x:c>
      <x:c r="K377" t="str">
        <x:v>Employee 104133; home branch Cambridge; assigned role Operative Driver | Deployment branch: Cambridge | Actual role: Operative Porter | Jobs: 400520 | Customers: Anglian Water | Actual hours: 9.5; source records: 1</x:v>
      </x:c>
      <x:c r="L377" t="str">
        <x:v>Include</x:v>
      </x:c>
      <x:c r="M377"/>
      <x:c r="N377"/>
    </x:row>
    <x:row r="378">
      <x:c r="A378" t="str">
        <x:v>Callum Rayner|2026-04-13</x:v>
      </x:c>
      <x:c r="B378" s="888" t="n">
        <x:v>46125</x:v>
      </x:c>
      <x:c r="C378" t="str">
        <x:v>Callum Rayner</x:v>
      </x:c>
      <x:c r="D378" t="str">
        <x:v>Permanent</x:v>
      </x:c>
      <x:c r="E378" t="str">
        <x:v>Cambridge</x:v>
      </x:c>
      <x:c r="F378" t="str">
        <x:v>Operative Driver</x:v>
      </x:c>
      <x:c r="G378" t="str">
        <x:v>401160</x:v>
      </x:c>
      <x:c r="H378" t="str">
        <x:v>Priorclave  (APRIL  26)</x:v>
      </x:c>
      <x:c r="I378" s="22" t="n">
        <x:v>8.5</x:v>
      </x:c>
      <x:c r="J378" t="str">
        <x:v>Worked</x:v>
      </x:c>
      <x:c r="K378" t="str">
        <x:v>Employee 104133; home branch Cambridge; assigned role Operative Driver | Deployment branch: Cambridge | Actual role: Operative Porter | Jobs: 401160 | Customers: Priorclave  (APRIL  26) | Actual hours: 8.5; source records: 1</x:v>
      </x:c>
      <x:c r="L378" t="str">
        <x:v>Include</x:v>
      </x:c>
      <x:c r="M378"/>
      <x:c r="N378"/>
    </x:row>
    <x:row r="379">
      <x:c r="A379" t="str">
        <x:v>Callum Rayner|2026-04-15</x:v>
      </x:c>
      <x:c r="B379" s="888" t="n">
        <x:v>46127</x:v>
      </x:c>
      <x:c r="C379" t="str">
        <x:v>Callum Rayner</x:v>
      </x:c>
      <x:c r="D379" t="str">
        <x:v>Permanent</x:v>
      </x:c>
      <x:c r="E379" t="str">
        <x:v>Cambridge</x:v>
      </x:c>
      <x:c r="F379" t="str">
        <x:v>Operative Driver</x:v>
      </x:c>
      <x:c r="G379" t="str">
        <x:v>401472B</x:v>
      </x:c>
      <x:c r="H379" t="str">
        <x:v>CRUK Horizons</x:v>
      </x:c>
      <x:c r="I379" s="22" t="n">
        <x:v>9.5</x:v>
      </x:c>
      <x:c r="J379" t="str">
        <x:v>Worked</x:v>
      </x:c>
      <x:c r="K379" t="str">
        <x:v>Employee 104133; home branch Cambridge; assigned role Operative Driver | Deployment branch: Cambridge | Actual role: Operative Driver | Jobs: 401472B | Customers: CRUK Horizons | Actual hours: 9.5; source records: 1</x:v>
      </x:c>
      <x:c r="L379" t="str">
        <x:v>Include</x:v>
      </x:c>
      <x:c r="M379"/>
      <x:c r="N379"/>
    </x:row>
    <x:row r="380">
      <x:c r="A380" t="str">
        <x:v>Callum Rayner|2026-04-16</x:v>
      </x:c>
      <x:c r="B380" s="888" t="n">
        <x:v>46128</x:v>
      </x:c>
      <x:c r="C380" t="str">
        <x:v>Callum Rayner</x:v>
      </x:c>
      <x:c r="D380" t="str">
        <x:v>Permanent</x:v>
      </x:c>
      <x:c r="E380" t="str">
        <x:v>Cambridge</x:v>
      </x:c>
      <x:c r="F380" t="str">
        <x:v>Operative Driver</x:v>
      </x:c>
      <x:c r="G380" t="str">
        <x:v>401472B</x:v>
      </x:c>
      <x:c r="H380" t="str">
        <x:v>CRUK Horizons</x:v>
      </x:c>
      <x:c r="I380" s="22" t="n">
        <x:v>3.5</x:v>
      </x:c>
      <x:c r="J380" t="str">
        <x:v>Worked</x:v>
      </x:c>
      <x:c r="K380" t="str">
        <x:v>Employee 104133; home branch Cambridge; assigned role Operative Driver | Deployment branch: Cambridge | Actual role: Operative Driver | Jobs: 401472B | Customers: CRUK Horizons | Actual hours: 3.5; source records: 1</x:v>
      </x:c>
      <x:c r="L380" t="str">
        <x:v>Include</x:v>
      </x:c>
      <x:c r="M380"/>
      <x:c r="N380"/>
    </x:row>
    <x:row r="381">
      <x:c r="A381" t="str">
        <x:v>Callum Rayner|2026-04-20</x:v>
      </x:c>
      <x:c r="B381" s="888" t="n">
        <x:v>46132</x:v>
      </x:c>
      <x:c r="C381" t="str">
        <x:v>Callum Rayner</x:v>
      </x:c>
      <x:c r="D381" t="str">
        <x:v>Permanent</x:v>
      </x:c>
      <x:c r="E381" t="str">
        <x:v>Cambridge</x:v>
      </x:c>
      <x:c r="F381" t="str">
        <x:v>Operative Driver</x:v>
      </x:c>
      <x:c r="G381"/>
      <x:c r="H381"/>
      <x:c r="I381" s="22" t="n">
        <x:v>0</x:v>
      </x:c>
      <x:c r="J381" t="str">
        <x:v>Annual leave</x:v>
      </x:c>
      <x:c r="K381" t="str">
        <x:v>Employee 104133; home branch Cambridge; assigned role Operative Driver | Leave: Annual Leave (Hours) | Leave calendar basis: Variable-pattern period</x:v>
      </x:c>
      <x:c r="L381" t="str">
        <x:v>Include</x:v>
      </x:c>
      <x:c r="M381"/>
      <x:c r="N381"/>
    </x:row>
    <x:row r="382">
      <x:c r="A382" t="str">
        <x:v>Callum Rayner|2026-04-21</x:v>
      </x:c>
      <x:c r="B382" s="888" t="n">
        <x:v>46133</x:v>
      </x:c>
      <x:c r="C382" t="str">
        <x:v>Callum Rayner</x:v>
      </x:c>
      <x:c r="D382" t="str">
        <x:v>Permanent</x:v>
      </x:c>
      <x:c r="E382" t="str">
        <x:v>Cambridge</x:v>
      </x:c>
      <x:c r="F382" t="str">
        <x:v>Operative Driver</x:v>
      </x:c>
      <x:c r="G382"/>
      <x:c r="H382"/>
      <x:c r="I382" s="22" t="n">
        <x:v>0</x:v>
      </x:c>
      <x:c r="J382" t="str">
        <x:v>Annual leave</x:v>
      </x:c>
      <x:c r="K382" t="str">
        <x:v>Employee 104133; home branch Cambridge; assigned role Operative Driver | Leave: Annual Leave (Hours) | Leave calendar basis: Variable-pattern period</x:v>
      </x:c>
      <x:c r="L382" t="str">
        <x:v>Include</x:v>
      </x:c>
      <x:c r="M382"/>
      <x:c r="N382"/>
    </x:row>
    <x:row r="383">
      <x:c r="A383" t="str">
        <x:v>Callum Rayner|2026-04-22</x:v>
      </x:c>
      <x:c r="B383" s="888" t="n">
        <x:v>46134</x:v>
      </x:c>
      <x:c r="C383" t="str">
        <x:v>Callum Rayner</x:v>
      </x:c>
      <x:c r="D383" t="str">
        <x:v>Permanent</x:v>
      </x:c>
      <x:c r="E383" t="str">
        <x:v>Cambridge</x:v>
      </x:c>
      <x:c r="F383" t="str">
        <x:v>Operative Driver</x:v>
      </x:c>
      <x:c r="G383"/>
      <x:c r="H383"/>
      <x:c r="I383" s="22" t="n">
        <x:v>0</x:v>
      </x:c>
      <x:c r="J383" t="str">
        <x:v>Annual leave</x:v>
      </x:c>
      <x:c r="K383" t="str">
        <x:v>Employee 104133; home branch Cambridge; assigned role Operative Driver | Leave: Annual Leave (Hours) | Leave calendar basis: Variable-pattern period</x:v>
      </x:c>
      <x:c r="L383" t="str">
        <x:v>Include</x:v>
      </x:c>
      <x:c r="M383"/>
      <x:c r="N383"/>
    </x:row>
    <x:row r="384">
      <x:c r="A384" t="str">
        <x:v>Callum Rayner|2026-04-23</x:v>
      </x:c>
      <x:c r="B384" s="888" t="n">
        <x:v>46135</x:v>
      </x:c>
      <x:c r="C384" t="str">
        <x:v>Callum Rayner</x:v>
      </x:c>
      <x:c r="D384" t="str">
        <x:v>Permanent</x:v>
      </x:c>
      <x:c r="E384" t="str">
        <x:v>Cambridge</x:v>
      </x:c>
      <x:c r="F384" t="str">
        <x:v>Operative Driver</x:v>
      </x:c>
      <x:c r="G384"/>
      <x:c r="H384"/>
      <x:c r="I384" s="22" t="n">
        <x:v>0</x:v>
      </x:c>
      <x:c r="J384" t="str">
        <x:v>Annual leave</x:v>
      </x:c>
      <x:c r="K384" t="str">
        <x:v>Employee 104133; home branch Cambridge; assigned role Operative Driver | Leave: Annual Leave (Hours) | Leave calendar basis: Variable-pattern period</x:v>
      </x:c>
      <x:c r="L384" t="str">
        <x:v>Include</x:v>
      </x:c>
      <x:c r="M384"/>
      <x:c r="N384"/>
    </x:row>
    <x:row r="385">
      <x:c r="A385" t="str">
        <x:v>Callum Rayner|2026-04-27</x:v>
      </x:c>
      <x:c r="B385" s="888" t="n">
        <x:v>46139</x:v>
      </x:c>
      <x:c r="C385" t="str">
        <x:v>Callum Rayner</x:v>
      </x:c>
      <x:c r="D385" t="str">
        <x:v>Permanent</x:v>
      </x:c>
      <x:c r="E385" t="str">
        <x:v>Cambridge</x:v>
      </x:c>
      <x:c r="F385" t="str">
        <x:v>Operative Driver</x:v>
      </x:c>
      <x:c r="G385" t="str">
        <x:v>401623</x:v>
      </x:c>
      <x:c r="H385" t="str">
        <x:v>Grant Thornton Ltd</x:v>
      </x:c>
      <x:c r="I385" s="22" t="n">
        <x:v>7</x:v>
      </x:c>
      <x:c r="J385" t="str">
        <x:v>Worked</x:v>
      </x:c>
      <x:c r="K385" t="str">
        <x:v>Employee 104133; home branch Cambridge; assigned role Operative Driver | Deployment branch: Cambridge | Actual role: Operative Porter | Jobs: 401623 | Customers: Grant Thornton Ltd | Actual hours: 7.0; source records: 1</x:v>
      </x:c>
      <x:c r="L385" t="str">
        <x:v>Include</x:v>
      </x:c>
      <x:c r="M385"/>
      <x:c r="N385"/>
    </x:row>
    <x:row r="386">
      <x:c r="A386" t="str">
        <x:v>Callum Rayner|2026-04-28</x:v>
      </x:c>
      <x:c r="B386" s="888" t="n">
        <x:v>46140</x:v>
      </x:c>
      <x:c r="C386" t="str">
        <x:v>Callum Rayner</x:v>
      </x:c>
      <x:c r="D386" t="str">
        <x:v>Permanent</x:v>
      </x:c>
      <x:c r="E386" t="str">
        <x:v>Cambridge</x:v>
      </x:c>
      <x:c r="F386" t="str">
        <x:v>Operative Driver</x:v>
      </x:c>
      <x:c r="G386" t="str">
        <x:v>401160</x:v>
      </x:c>
      <x:c r="H386" t="str">
        <x:v>Priorclave  (APRIL  26)</x:v>
      </x:c>
      <x:c r="I386" s="22" t="n">
        <x:v>9</x:v>
      </x:c>
      <x:c r="J386" t="str">
        <x:v>Worked</x:v>
      </x:c>
      <x:c r="K386" t="str">
        <x:v>Employee 104133; home branch Cambridge; assigned role Operative Driver | Deployment branch: Cambridge | Actual role: Operative Porter | Jobs: 401160 | Customers: Priorclave  (APRIL  26) | Actual hours: 9.0; source records: 1</x:v>
      </x:c>
      <x:c r="L386" t="str">
        <x:v>Include</x:v>
      </x:c>
      <x:c r="M386"/>
      <x:c r="N386"/>
    </x:row>
    <x:row r="387">
      <x:c r="A387" t="str">
        <x:v>Callum Rayner|2026-04-30</x:v>
      </x:c>
      <x:c r="B387" s="888" t="n">
        <x:v>46142</x:v>
      </x:c>
      <x:c r="C387" t="str">
        <x:v>Callum Rayner</x:v>
      </x:c>
      <x:c r="D387" t="str">
        <x:v>Permanent</x:v>
      </x:c>
      <x:c r="E387" t="str">
        <x:v>Cambridge</x:v>
      </x:c>
      <x:c r="F387" t="str">
        <x:v>Operative Driver</x:v>
      </x:c>
      <x:c r="G387" t="str">
        <x:v>401116</x:v>
      </x:c>
      <x:c r="H387" t="str">
        <x:v>Avantor ( CAMBRIDGE APRIL 2026 )</x:v>
      </x:c>
      <x:c r="I387" s="22" t="n">
        <x:v>8.5</x:v>
      </x:c>
      <x:c r="J387" t="str">
        <x:v>Worked</x:v>
      </x:c>
      <x:c r="K387" t="str">
        <x:v>Employee 104133; home branch Cambridge; assigned role Operative Driver | Deployment branch: Cambridge | Actual role: Operative Porter | Jobs: 401116 | Customers: Avantor ( CAMBRIDGE APRIL 2026 ) | Actual hours: 8.5; source records: 1</x:v>
      </x:c>
      <x:c r="L387" t="str">
        <x:v>Include</x:v>
      </x:c>
      <x:c r="M387"/>
      <x:c r="N387"/>
    </x:row>
    <x:row r="388">
      <x:c r="A388" t="str">
        <x:v>Carl Stell|2026-04-01</x:v>
      </x:c>
      <x:c r="B388" s="888" t="n">
        <x:v>46113</x:v>
      </x:c>
      <x:c r="C388" t="str">
        <x:v>Carl Stell</x:v>
      </x:c>
      <x:c r="D388" t="str">
        <x:v>Permanent</x:v>
      </x:c>
      <x:c r="E388" t="str">
        <x:v>Leeds</x:v>
      </x:c>
      <x:c r="F388" t="str">
        <x:v>Operative Porter</x:v>
      </x:c>
      <x:c r="G388" t="str">
        <x:v>401182, 401128, 400353</x:v>
      </x:c>
      <x:c r="H388" t="str">
        <x:v>HM Prison and Probation Service; Kirklees Council -   Domestic; Kirklees Council - domestic</x:v>
      </x:c>
      <x:c r="I388" s="22" t="n">
        <x:v>12.75</x:v>
      </x:c>
      <x:c r="J388" t="str">
        <x:v>Worked — 3 records</x:v>
      </x:c>
      <x:c r="K388" t="str">
        <x:v>Employee 102997; home branch Leeds; assigned role Operative Porter | Deployment branch: Leeds | Actual role: Operative Porter | Jobs: 401182, 401128, 400353 | Customers: HM Prison and Probation Service; Kirklees Council -   Domestic; Kirklees Council - domestic | Actual hours: 12.8; source records: 3</x:v>
      </x:c>
      <x:c r="L388" t="str">
        <x:v>Include</x:v>
      </x:c>
      <x:c r="M388"/>
      <x:c r="N388"/>
    </x:row>
    <x:row r="389">
      <x:c r="A389" t="str">
        <x:v>Carl Stell|2026-04-02</x:v>
      </x:c>
      <x:c r="B389" s="888" t="n">
        <x:v>46114</x:v>
      </x:c>
      <x:c r="C389" t="str">
        <x:v>Carl Stell</x:v>
      </x:c>
      <x:c r="D389" t="str">
        <x:v>Permanent</x:v>
      </x:c>
      <x:c r="E389" t="str">
        <x:v>Leeds</x:v>
      </x:c>
      <x:c r="F389" t="str">
        <x:v>Operative Porter</x:v>
      </x:c>
      <x:c r="G389" t="str">
        <x:v>401128, 401363</x:v>
      </x:c>
      <x:c r="H389" t="str">
        <x:v>Kirklees Council -   Domestic; Kirklees Council - Tiger Husseini</x:v>
      </x:c>
      <x:c r="I389" s="22" t="n">
        <x:v>9.75</x:v>
      </x:c>
      <x:c r="J389" t="str">
        <x:v>Worked — 2 records</x:v>
      </x:c>
      <x:c r="K389" t="str">
        <x:v>Employee 102997; home branch Leeds; assigned role Operative Porter | Deployment branch: Leeds | Actual role: Operative Porter | Jobs: 401128, 401363 | Customers: Kirklees Council -   Domestic; Kirklees Council - Tiger Husseini | Actual hours: 9.8; source records: 2</x:v>
      </x:c>
      <x:c r="L389" t="str">
        <x:v>Include</x:v>
      </x:c>
      <x:c r="M389"/>
      <x:c r="N389"/>
    </x:row>
    <x:row r="390">
      <x:c r="A390" t="str">
        <x:v>Carl Stell|2026-04-07</x:v>
      </x:c>
      <x:c r="B390" s="888" t="n">
        <x:v>46119</x:v>
      </x:c>
      <x:c r="C390" t="str">
        <x:v>Carl Stell</x:v>
      </x:c>
      <x:c r="D390" t="str">
        <x:v>Permanent</x:v>
      </x:c>
      <x:c r="E390" t="str">
        <x:v>Leeds</x:v>
      </x:c>
      <x:c r="F390" t="str">
        <x:v>Operative Porter</x:v>
      </x:c>
      <x:c r="G390" t="str">
        <x:v>400722</x:v>
      </x:c>
      <x:c r="H390" t="str">
        <x:v>Kirklees Council - Ian Rowlands</x:v>
      </x:c>
      <x:c r="I390" s="22" t="n">
        <x:v>8.75</x:v>
      </x:c>
      <x:c r="J390" t="str">
        <x:v>Worked</x:v>
      </x:c>
      <x:c r="K390" t="str">
        <x:v>Employee 102997; home branch Leeds; assigned role Operative Porter | Deployment branch: Leeds | Actual role: Operative Porter | Jobs: 400722 | Customers: Kirklees Council - Ian Rowlands | Actual hours: 8.8; source records: 1</x:v>
      </x:c>
      <x:c r="L390" t="str">
        <x:v>Include</x:v>
      </x:c>
      <x:c r="M390"/>
      <x:c r="N390"/>
    </x:row>
    <x:row r="391">
      <x:c r="A391" t="str">
        <x:v>Carl Stell|2026-04-08</x:v>
      </x:c>
      <x:c r="B391" s="888" t="n">
        <x:v>46120</x:v>
      </x:c>
      <x:c r="C391" t="str">
        <x:v>Carl Stell</x:v>
      </x:c>
      <x:c r="D391" t="str">
        <x:v>Permanent</x:v>
      </x:c>
      <x:c r="E391" t="str">
        <x:v>Leeds</x:v>
      </x:c>
      <x:c r="F391" t="str">
        <x:v>Operative Porter</x:v>
      </x:c>
      <x:c r="G391" t="str">
        <x:v>392863</x:v>
      </x:c>
      <x:c r="H391" t="str">
        <x:v>Shimadzu (RVI hospital)</x:v>
      </x:c>
      <x:c r="I391" s="22" t="n">
        <x:v>8.5</x:v>
      </x:c>
      <x:c r="J391" t="str">
        <x:v>Worked</x:v>
      </x:c>
      <x:c r="K391" t="str">
        <x:v>Employee 102997; home branch Leeds; assigned role Operative Porter | Deployment branch: Leeds | Actual role: Operative Porter | Jobs: 392863 | Customers: Shimadzu (RVI hospital) | Actual hours: 8.5; source records: 1</x:v>
      </x:c>
      <x:c r="L391" t="str">
        <x:v>Include</x:v>
      </x:c>
      <x:c r="M391"/>
      <x:c r="N391"/>
    </x:row>
    <x:row r="392">
      <x:c r="A392" t="str">
        <x:v>Carl Stell|2026-04-09</x:v>
      </x:c>
      <x:c r="B392" s="888" t="n">
        <x:v>46121</x:v>
      </x:c>
      <x:c r="C392" t="str">
        <x:v>Carl Stell</x:v>
      </x:c>
      <x:c r="D392" t="str">
        <x:v>Permanent</x:v>
      </x:c>
      <x:c r="E392" t="str">
        <x:v>Leeds</x:v>
      </x:c>
      <x:c r="F392" t="str">
        <x:v>Operative Porter</x:v>
      </x:c>
      <x:c r="G392" t="str">
        <x:v>401203</x:v>
      </x:c>
      <x:c r="H392" t="str">
        <x:v>Kirklees Council</x:v>
      </x:c>
      <x:c r="I392" s="22" t="n">
        <x:v>7.75</x:v>
      </x:c>
      <x:c r="J392" t="str">
        <x:v>Worked</x:v>
      </x:c>
      <x:c r="K392" t="str">
        <x:v>Employee 102997; home branch Leeds; assigned role Operative Porter | Deployment branch: Leeds | Actual role: Operative Porter | Jobs: 401203 | Customers: Kirklees Council | Actual hours: 7.8; source records: 1</x:v>
      </x:c>
      <x:c r="L392" t="str">
        <x:v>Include</x:v>
      </x:c>
      <x:c r="M392"/>
      <x:c r="N392"/>
    </x:row>
    <x:row r="393">
      <x:c r="A393" t="str">
        <x:v>Carl Stell|2026-04-10</x:v>
      </x:c>
      <x:c r="B393" s="888" t="n">
        <x:v>46122</x:v>
      </x:c>
      <x:c r="C393" t="str">
        <x:v>Carl Stell</x:v>
      </x:c>
      <x:c r="D393" t="str">
        <x:v>Permanent</x:v>
      </x:c>
      <x:c r="E393" t="str">
        <x:v>Leeds</x:v>
      </x:c>
      <x:c r="F393" t="str">
        <x:v>Operative Porter</x:v>
      </x:c>
      <x:c r="G393" t="str">
        <x:v>401572, 399884</x:v>
      </x:c>
      <x:c r="H393" t="str">
        <x:v>Kirklees Council - Danielle Harrison; Kirklees Council - domestic</x:v>
      </x:c>
      <x:c r="I393" s="22" t="n">
        <x:v>5.75</x:v>
      </x:c>
      <x:c r="J393" t="str">
        <x:v>Worked — 2 records</x:v>
      </x:c>
      <x:c r="K393" t="str">
        <x:v>Employee 102997; home branch Leeds; assigned role Operative Porter | Deployment branch: Leeds | Actual role: Operative Porter | Jobs: 401572, 399884 | Customers: Kirklees Council - Danielle Harrison; Kirklees Council - domestic | Actual hours: 5.8; source records: 2</x:v>
      </x:c>
      <x:c r="L393" t="str">
        <x:v>Include</x:v>
      </x:c>
      <x:c r="M393"/>
      <x:c r="N393"/>
    </x:row>
    <x:row r="394">
      <x:c r="A394" t="str">
        <x:v>Carl Stell|2026-04-13</x:v>
      </x:c>
      <x:c r="B394" s="888" t="n">
        <x:v>46125</x:v>
      </x:c>
      <x:c r="C394" t="str">
        <x:v>Carl Stell</x:v>
      </x:c>
      <x:c r="D394" t="str">
        <x:v>Permanent</x:v>
      </x:c>
      <x:c r="E394" t="str">
        <x:v>Leeds</x:v>
      </x:c>
      <x:c r="F394" t="str">
        <x:v>Operative Porter</x:v>
      </x:c>
      <x:c r="G394" t="str">
        <x:v>401532</x:v>
      </x:c>
      <x:c r="H394" t="str">
        <x:v>Kirklees Council - Winston Hoyte</x:v>
      </x:c>
      <x:c r="I394" s="22" t="n">
        <x:v>7</x:v>
      </x:c>
      <x:c r="J394" t="str">
        <x:v>Worked</x:v>
      </x:c>
      <x:c r="K394" t="str">
        <x:v>Employee 102997; home branch Leeds; assigned role Operative Porter | Deployment branch: Leeds | Actual role: Operative Porter | Jobs: 401532 | Customers: Kirklees Council - Winston Hoyte | Actual hours: 7.0; source records: 1</x:v>
      </x:c>
      <x:c r="L394" t="str">
        <x:v>Include</x:v>
      </x:c>
      <x:c r="M394"/>
      <x:c r="N394"/>
    </x:row>
    <x:row r="395">
      <x:c r="A395" t="str">
        <x:v>Carl Stell|2026-04-14</x:v>
      </x:c>
      <x:c r="B395" s="888" t="n">
        <x:v>46126</x:v>
      </x:c>
      <x:c r="C395" t="str">
        <x:v>Carl Stell</x:v>
      </x:c>
      <x:c r="D395" t="str">
        <x:v>Permanent</x:v>
      </x:c>
      <x:c r="E395" t="str">
        <x:v>Leeds</x:v>
      </x:c>
      <x:c r="F395" t="str">
        <x:v>Operative Porter</x:v>
      </x:c>
      <x:c r="G395" t="str">
        <x:v>400394</x:v>
      </x:c>
      <x:c r="H395" t="str">
        <x:v>Biopharma  - (Newcastle University)</x:v>
      </x:c>
      <x:c r="I395" s="22" t="n">
        <x:v>7.25</x:v>
      </x:c>
      <x:c r="J395" t="str">
        <x:v>Worked</x:v>
      </x:c>
      <x:c r="K395" t="str">
        <x:v>Employee 102997; home branch Leeds; assigned role Operative Porter | Deployment branch: Cambridge | Actual role: Operative Skilled | Jobs: 400394 | Customers: Biopharma  - (Newcastle University) | Actual hours: 7.2; source records: 1</x:v>
      </x:c>
      <x:c r="L395" t="str">
        <x:v>Include</x:v>
      </x:c>
      <x:c r="M395"/>
      <x:c r="N395"/>
    </x:row>
    <x:row r="396">
      <x:c r="A396" t="str">
        <x:v>Carl Stell|2026-04-15</x:v>
      </x:c>
      <x:c r="B396" s="888" t="n">
        <x:v>46127</x:v>
      </x:c>
      <x:c r="C396" t="str">
        <x:v>Carl Stell</x:v>
      </x:c>
      <x:c r="D396" t="str">
        <x:v>Permanent</x:v>
      </x:c>
      <x:c r="E396" t="str">
        <x:v>Leeds</x:v>
      </x:c>
      <x:c r="F396" t="str">
        <x:v>Operative Porter</x:v>
      </x:c>
      <x:c r="G396" t="str">
        <x:v>399775</x:v>
      </x:c>
      <x:c r="H396" t="str">
        <x:v>Kirklees Council - Miss Poppleton</x:v>
      </x:c>
      <x:c r="I396" s="22" t="n">
        <x:v>6.25</x:v>
      </x:c>
      <x:c r="J396" t="str">
        <x:v>Worked</x:v>
      </x:c>
      <x:c r="K396" t="str">
        <x:v>Employee 102997; home branch Leeds; assigned role Operative Porter | Deployment branch: Leeds | Actual role: Operative Porter | Jobs: 399775 | Customers: Kirklees Council - Miss Poppleton | Actual hours: 6.2; source records: 1</x:v>
      </x:c>
      <x:c r="L396" t="str">
        <x:v>Include</x:v>
      </x:c>
      <x:c r="M396"/>
      <x:c r="N396"/>
    </x:row>
    <x:row r="397">
      <x:c r="A397" t="str">
        <x:v>Carl Stell|2026-04-20</x:v>
      </x:c>
      <x:c r="B397" s="888" t="n">
        <x:v>46132</x:v>
      </x:c>
      <x:c r="C397" t="str">
        <x:v>Carl Stell</x:v>
      </x:c>
      <x:c r="D397" t="str">
        <x:v>Permanent</x:v>
      </x:c>
      <x:c r="E397" t="str">
        <x:v>Leeds</x:v>
      </x:c>
      <x:c r="F397" t="str">
        <x:v>Operative Porter</x:v>
      </x:c>
      <x:c r="G397" t="str">
        <x:v>401507</x:v>
      </x:c>
      <x:c r="H397" t="str">
        <x:v>Kirklees Council - Sharon Walsh</x:v>
      </x:c>
      <x:c r="I397" s="22" t="n">
        <x:v>8.5</x:v>
      </x:c>
      <x:c r="J397" t="str">
        <x:v>Worked</x:v>
      </x:c>
      <x:c r="K397" t="str">
        <x:v>Employee 102997; home branch Leeds; assigned role Operative Porter | Deployment branch: Leeds | Actual role: Operative Porter | Jobs: 401507 | Customers: Kirklees Council - Sharon Walsh | Actual hours: 8.5; source records: 1</x:v>
      </x:c>
      <x:c r="L397" t="str">
        <x:v>Include</x:v>
      </x:c>
      <x:c r="M397"/>
      <x:c r="N397"/>
    </x:row>
    <x:row r="398">
      <x:c r="A398" t="str">
        <x:v>Carl Stell|2026-04-21</x:v>
      </x:c>
      <x:c r="B398" s="888" t="n">
        <x:v>46133</x:v>
      </x:c>
      <x:c r="C398" t="str">
        <x:v>Carl Stell</x:v>
      </x:c>
      <x:c r="D398" t="str">
        <x:v>Permanent</x:v>
      </x:c>
      <x:c r="E398" t="str">
        <x:v>Leeds</x:v>
      </x:c>
      <x:c r="F398" t="str">
        <x:v>Operative Porter</x:v>
      </x:c>
      <x:c r="G398" t="str">
        <x:v>401173, 401720</x:v>
      </x:c>
      <x:c r="H398" t="str">
        <x:v>Kirklees Council - domestic; Kirklees Council - Sophie Makomo</x:v>
      </x:c>
      <x:c r="I398" s="22" t="n">
        <x:v>11.5</x:v>
      </x:c>
      <x:c r="J398" t="str">
        <x:v>Worked — 2 records</x:v>
      </x:c>
      <x:c r="K398" t="str">
        <x:v>Employee 102997; home branch Leeds; assigned role Operative Porter | Deployment branch: Leeds | Actual role: Operative Porter | Jobs: 401173, 401720 | Customers: Kirklees Council - domestic; Kirklees Council - Sophie Makomo | Actual hours: 11.5; source records: 2</x:v>
      </x:c>
      <x:c r="L398" t="str">
        <x:v>Include</x:v>
      </x:c>
      <x:c r="M398"/>
      <x:c r="N398"/>
    </x:row>
    <x:row r="399">
      <x:c r="A399" t="str">
        <x:v>Carl Stell|2026-04-22</x:v>
      </x:c>
      <x:c r="B399" s="888" t="n">
        <x:v>46134</x:v>
      </x:c>
      <x:c r="C399" t="str">
        <x:v>Carl Stell</x:v>
      </x:c>
      <x:c r="D399" t="str">
        <x:v>Permanent</x:v>
      </x:c>
      <x:c r="E399" t="str">
        <x:v>Leeds</x:v>
      </x:c>
      <x:c r="F399" t="str">
        <x:v>Operative Porter</x:v>
      </x:c>
      <x:c r="G399" t="str">
        <x:v>401173</x:v>
      </x:c>
      <x:c r="H399" t="str">
        <x:v>Kirklees Council - domestic</x:v>
      </x:c>
      <x:c r="I399" s="22" t="n">
        <x:v>6.75</x:v>
      </x:c>
      <x:c r="J399" t="str">
        <x:v>Worked</x:v>
      </x:c>
      <x:c r="K399" t="str">
        <x:v>Employee 102997; home branch Leeds; assigned role Operative Porter | Deployment branch: Leeds | Actual role: Operative Porter | Jobs: 401173 | Customers: Kirklees Council - domestic | Actual hours: 6.8; source records: 1</x:v>
      </x:c>
      <x:c r="L399" t="str">
        <x:v>Include</x:v>
      </x:c>
      <x:c r="M399"/>
      <x:c r="N399"/>
    </x:row>
    <x:row r="400">
      <x:c r="A400" t="str">
        <x:v>Carl Stell|2026-04-23</x:v>
      </x:c>
      <x:c r="B400" s="888" t="n">
        <x:v>46135</x:v>
      </x:c>
      <x:c r="C400" t="str">
        <x:v>Carl Stell</x:v>
      </x:c>
      <x:c r="D400" t="str">
        <x:v>Permanent</x:v>
      </x:c>
      <x:c r="E400" t="str">
        <x:v>Leeds</x:v>
      </x:c>
      <x:c r="F400" t="str">
        <x:v>Operative Porter</x:v>
      </x:c>
      <x:c r="G400" t="str">
        <x:v>400589A</x:v>
      </x:c>
      <x:c r="H400" t="str">
        <x:v>Kirklees Council - Mrs Feroza Mahmood</x:v>
      </x:c>
      <x:c r="I400" s="22" t="n">
        <x:v>6.5</x:v>
      </x:c>
      <x:c r="J400" t="str">
        <x:v>Worked</x:v>
      </x:c>
      <x:c r="K400" t="str">
        <x:v>Employee 102997; home branch Leeds; assigned role Operative Porter | Deployment branch: Leeds | Actual role: Operative Porter | Jobs: 400589A | Customers: Kirklees Council - Mrs Feroza Mahmood | Actual hours: 6.5; source records: 1</x:v>
      </x:c>
      <x:c r="L400" t="str">
        <x:v>Include</x:v>
      </x:c>
      <x:c r="M400"/>
      <x:c r="N400"/>
    </x:row>
    <x:row r="401">
      <x:c r="A401" t="str">
        <x:v>Carl Stell|2026-04-24</x:v>
      </x:c>
      <x:c r="B401" s="888" t="n">
        <x:v>46136</x:v>
      </x:c>
      <x:c r="C401" t="str">
        <x:v>Carl Stell</x:v>
      </x:c>
      <x:c r="D401" t="str">
        <x:v>Permanent</x:v>
      </x:c>
      <x:c r="E401" t="str">
        <x:v>Leeds</x:v>
      </x:c>
      <x:c r="F401" t="str">
        <x:v>Operative Porter</x:v>
      </x:c>
      <x:c r="G401" t="str">
        <x:v>401756</x:v>
      </x:c>
      <x:c r="H401" t="str">
        <x:v>Kirklees Council - domestic</x:v>
      </x:c>
      <x:c r="I401" s="22" t="n">
        <x:v>5.75</x:v>
      </x:c>
      <x:c r="J401" t="str">
        <x:v>Worked</x:v>
      </x:c>
      <x:c r="K401" t="str">
        <x:v>Employee 102997; home branch Leeds; assigned role Operative Porter | Deployment branch: Leeds | Actual role: Operative Porter | Jobs: 401756 | Customers: Kirklees Council - domestic | Actual hours: 5.8; source records: 1</x:v>
      </x:c>
      <x:c r="L401" t="str">
        <x:v>Include</x:v>
      </x:c>
      <x:c r="M401"/>
      <x:c r="N401"/>
    </x:row>
    <x:row r="402">
      <x:c r="A402" t="str">
        <x:v>Carl Stell|2026-04-27</x:v>
      </x:c>
      <x:c r="B402" s="888" t="n">
        <x:v>46139</x:v>
      </x:c>
      <x:c r="C402" t="str">
        <x:v>Carl Stell</x:v>
      </x:c>
      <x:c r="D402" t="str">
        <x:v>Permanent</x:v>
      </x:c>
      <x:c r="E402" t="str">
        <x:v>Leeds</x:v>
      </x:c>
      <x:c r="F402" t="str">
        <x:v>Operative Porter</x:v>
      </x:c>
      <x:c r="G402" t="str">
        <x:v>399379C</x:v>
      </x:c>
      <x:c r="H402" t="str">
        <x:v>Restore Harrow Green Oxford  M/W use only</x:v>
      </x:c>
      <x:c r="I402" s="22" t="n">
        <x:v>11.25</x:v>
      </x:c>
      <x:c r="J402" t="str">
        <x:v>Worked</x:v>
      </x:c>
      <x:c r="K402" t="str">
        <x:v>Employee 102997; home branch Leeds; assigned role Operative Porter | Deployment branch: Oxford | Actual role: Operative Skilled | Jobs: 399379C | Customers: Restore Harrow Green Oxford  M/W use only | Actual hours: 11.2; source records: 1</x:v>
      </x:c>
      <x:c r="L402" t="str">
        <x:v>Include</x:v>
      </x:c>
      <x:c r="M402"/>
      <x:c r="N402"/>
    </x:row>
    <x:row r="403">
      <x:c r="A403" t="str">
        <x:v>Carl Stell|2026-04-28</x:v>
      </x:c>
      <x:c r="B403" s="888" t="n">
        <x:v>46140</x:v>
      </x:c>
      <x:c r="C403" t="str">
        <x:v>Carl Stell</x:v>
      </x:c>
      <x:c r="D403" t="str">
        <x:v>Permanent</x:v>
      </x:c>
      <x:c r="E403" t="str">
        <x:v>Leeds</x:v>
      </x:c>
      <x:c r="F403" t="str">
        <x:v>Operative Porter</x:v>
      </x:c>
      <x:c r="G403" t="str">
        <x:v>399379C</x:v>
      </x:c>
      <x:c r="H403" t="str">
        <x:v>Restore Harrow Green Oxford  M/W use only</x:v>
      </x:c>
      <x:c r="I403" s="22" t="n">
        <x:v>5.25</x:v>
      </x:c>
      <x:c r="J403" t="str">
        <x:v>Worked</x:v>
      </x:c>
      <x:c r="K403" t="str">
        <x:v>Employee 102997; home branch Leeds; assigned role Operative Porter | Deployment branch: Oxford | Actual role: Operative Skilled | Jobs: 399379C | Customers: Restore Harrow Green Oxford  M/W use only | Actual hours: 5.2; source records: 1</x:v>
      </x:c>
      <x:c r="L403" t="str">
        <x:v>Include</x:v>
      </x:c>
      <x:c r="M403"/>
      <x:c r="N403"/>
    </x:row>
    <x:row r="404">
      <x:c r="A404" t="str">
        <x:v>Carl Stell|2026-04-29</x:v>
      </x:c>
      <x:c r="B404" s="888" t="n">
        <x:v>46141</x:v>
      </x:c>
      <x:c r="C404" t="str">
        <x:v>Carl Stell</x:v>
      </x:c>
      <x:c r="D404" t="str">
        <x:v>Permanent</x:v>
      </x:c>
      <x:c r="E404" t="str">
        <x:v>Leeds</x:v>
      </x:c>
      <x:c r="F404" t="str">
        <x:v>Operative Porter</x:v>
      </x:c>
      <x:c r="G404" t="str">
        <x:v>399454C, 401386</x:v>
      </x:c>
      <x:c r="H404" t="str">
        <x:v>Restore Harrow Green; University of Manchester</x:v>
      </x:c>
      <x:c r="I404" s="22" t="n">
        <x:v>16</x:v>
      </x:c>
      <x:c r="J404" t="str">
        <x:v>Worked — 2 records</x:v>
      </x:c>
      <x:c r="K404" t="str">
        <x:v>Employee 102997; home branch Leeds; assigned role Operative Porter | Deployment branch: Leeds, Manchester | Actual role: Operative Porter, Operative Skilled | Jobs: 399454C, 401386 | Customers: Restore Harrow Green; University of Manchester | Actual hours: 16.0; source records: 2</x:v>
      </x:c>
      <x:c r="L404" t="str">
        <x:v>Include</x:v>
      </x:c>
      <x:c r="M404"/>
      <x:c r="N404"/>
    </x:row>
    <x:row r="405">
      <x:c r="A405" t="str">
        <x:v>Carl Stell|2026-04-30</x:v>
      </x:c>
      <x:c r="B405" s="888" t="n">
        <x:v>46142</x:v>
      </x:c>
      <x:c r="C405" t="str">
        <x:v>Carl Stell</x:v>
      </x:c>
      <x:c r="D405" t="str">
        <x:v>Permanent</x:v>
      </x:c>
      <x:c r="E405" t="str">
        <x:v>Leeds</x:v>
      </x:c>
      <x:c r="F405" t="str">
        <x:v>Operative Porter</x:v>
      </x:c>
      <x:c r="G405" t="str">
        <x:v>401830, 401128A, 401256A</x:v>
      </x:c>
      <x:c r="H405" t="str">
        <x:v>HM Prison and Probation Service; Kirklees Council - domestic</x:v>
      </x:c>
      <x:c r="I405" s="22" t="n">
        <x:v>9</x:v>
      </x:c>
      <x:c r="J405" t="str">
        <x:v>Worked — 3 records</x:v>
      </x:c>
      <x:c r="K405" t="str">
        <x:v>Employee 102997; home branch Leeds; assigned role Operative Porter | Deployment branch: Leeds | Actual role: Operative Porter | Jobs: 401830, 401128A, 401256A | Customers: HM Prison and Probation Service; Kirklees Council - domestic | Actual hours: 9.0; source records: 3</x:v>
      </x:c>
      <x:c r="L405" t="str">
        <x:v>Include</x:v>
      </x:c>
      <x:c r="M405"/>
      <x:c r="N405"/>
    </x:row>
    <x:row r="406">
      <x:c r="A406" t="str">
        <x:v>Charlie Cane|2026-04-01</x:v>
      </x:c>
      <x:c r="B406" s="888" t="n">
        <x:v>46113</x:v>
      </x:c>
      <x:c r="C406" t="str">
        <x:v>Charlie Cane</x:v>
      </x:c>
      <x:c r="D406" t="str">
        <x:v>Permanent</x:v>
      </x:c>
      <x:c r="E406" t="str">
        <x:v>Cambridge</x:v>
      </x:c>
      <x:c r="F406" t="str">
        <x:v>Operative Porter</x:v>
      </x:c>
      <x:c r="G406" t="str">
        <x:v>400997</x:v>
      </x:c>
      <x:c r="H406" t="str">
        <x:v>Cambridge University Hospitals NHS Foundation</x:v>
      </x:c>
      <x:c r="I406" s="22" t="n">
        <x:v>7.5</x:v>
      </x:c>
      <x:c r="J406" t="str">
        <x:v>Worked</x:v>
      </x:c>
      <x:c r="K406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06" t="str">
        <x:v>Include</x:v>
      </x:c>
      <x:c r="M406"/>
      <x:c r="N406"/>
    </x:row>
    <x:row r="407">
      <x:c r="A407" t="str">
        <x:v>Charlie Cane|2026-04-03</x:v>
      </x:c>
      <x:c r="B407" s="888" t="n">
        <x:v>46115</x:v>
      </x:c>
      <x:c r="C407" t="str">
        <x:v>Charlie Cane</x:v>
      </x:c>
      <x:c r="D407" t="str">
        <x:v>Permanent</x:v>
      </x:c>
      <x:c r="E407" t="str">
        <x:v>Cambridge</x:v>
      </x:c>
      <x:c r="F407" t="str">
        <x:v>Operative Porter</x:v>
      </x:c>
      <x:c r="G407"/>
      <x:c r="H407"/>
      <x:c r="I407" s="22" t="n">
        <x:v>0</x:v>
      </x:c>
      <x:c r="J407" t="str">
        <x:v>Annual leave</x:v>
      </x:c>
      <x:c r="K407" t="str">
        <x:v>Employee 103355; home branch Cambridge; assigned role Operative Porter | Leave: Annual Leave (Hours) | Leave calendar basis: Variable-pattern period</x:v>
      </x:c>
      <x:c r="L407" t="str">
        <x:v>Include</x:v>
      </x:c>
      <x:c r="M407"/>
      <x:c r="N407"/>
    </x:row>
    <x:row r="408">
      <x:c r="A408" t="str">
        <x:v>Charlie Cane|2026-04-06</x:v>
      </x:c>
      <x:c r="B408" s="888" t="n">
        <x:v>46118</x:v>
      </x:c>
      <x:c r="C408" t="str">
        <x:v>Charlie Cane</x:v>
      </x:c>
      <x:c r="D408" t="str">
        <x:v>Permanent</x:v>
      </x:c>
      <x:c r="E408" t="str">
        <x:v>Cambridge</x:v>
      </x:c>
      <x:c r="F408" t="str">
        <x:v>Operative Porter</x:v>
      </x:c>
      <x:c r="G408"/>
      <x:c r="H408"/>
      <x:c r="I408" s="22" t="n">
        <x:v>0</x:v>
      </x:c>
      <x:c r="J408" t="str">
        <x:v>Annual leave</x:v>
      </x:c>
      <x:c r="K408" t="str">
        <x:v>Employee 103355; home branch Cambridge; assigned role Operative Porter | Leave: Annual Leave (Hours) | Leave calendar basis: Variable-pattern period</x:v>
      </x:c>
      <x:c r="L408" t="str">
        <x:v>Include</x:v>
      </x:c>
      <x:c r="M408"/>
      <x:c r="N408"/>
    </x:row>
    <x:row r="409">
      <x:c r="A409" t="str">
        <x:v>Charlie Cane|2026-04-07</x:v>
      </x:c>
      <x:c r="B409" s="888" t="n">
        <x:v>46119</x:v>
      </x:c>
      <x:c r="C409" t="str">
        <x:v>Charlie Cane</x:v>
      </x:c>
      <x:c r="D409" t="str">
        <x:v>Permanent</x:v>
      </x:c>
      <x:c r="E409" t="str">
        <x:v>Cambridge</x:v>
      </x:c>
      <x:c r="F409" t="str">
        <x:v>Operative Porter</x:v>
      </x:c>
      <x:c r="G409" t="str">
        <x:v>400997</x:v>
      </x:c>
      <x:c r="H409" t="str">
        <x:v>Cambridge University Hospitals NHS Foundation</x:v>
      </x:c>
      <x:c r="I409" s="22" t="n">
        <x:v>7.5</x:v>
      </x:c>
      <x:c r="J409" t="str">
        <x:v>Worked</x:v>
      </x:c>
      <x:c r="K409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09" t="str">
        <x:v>Include</x:v>
      </x:c>
      <x:c r="M409"/>
      <x:c r="N409"/>
    </x:row>
    <x:row r="410">
      <x:c r="A410" t="str">
        <x:v>Charlie Cane|2026-04-08</x:v>
      </x:c>
      <x:c r="B410" s="888" t="n">
        <x:v>46120</x:v>
      </x:c>
      <x:c r="C410" t="str">
        <x:v>Charlie Cane</x:v>
      </x:c>
      <x:c r="D410" t="str">
        <x:v>Permanent</x:v>
      </x:c>
      <x:c r="E410" t="str">
        <x:v>Cambridge</x:v>
      </x:c>
      <x:c r="F410" t="str">
        <x:v>Operative Porter</x:v>
      </x:c>
      <x:c r="G410" t="str">
        <x:v>400997</x:v>
      </x:c>
      <x:c r="H410" t="str">
        <x:v>Cambridge University Hospitals NHS Foundation</x:v>
      </x:c>
      <x:c r="I410" s="22" t="n">
        <x:v>7.5</x:v>
      </x:c>
      <x:c r="J410" t="str">
        <x:v>Worked</x:v>
      </x:c>
      <x:c r="K410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10" t="str">
        <x:v>Include</x:v>
      </x:c>
      <x:c r="M410"/>
      <x:c r="N410"/>
    </x:row>
    <x:row r="411">
      <x:c r="A411" t="str">
        <x:v>Charlie Cane|2026-04-09</x:v>
      </x:c>
      <x:c r="B411" s="888" t="n">
        <x:v>46121</x:v>
      </x:c>
      <x:c r="C411" t="str">
        <x:v>Charlie Cane</x:v>
      </x:c>
      <x:c r="D411" t="str">
        <x:v>Permanent</x:v>
      </x:c>
      <x:c r="E411" t="str">
        <x:v>Cambridge</x:v>
      </x:c>
      <x:c r="F411" t="str">
        <x:v>Operative Porter</x:v>
      </x:c>
      <x:c r="G411" t="str">
        <x:v>400997</x:v>
      </x:c>
      <x:c r="H411" t="str">
        <x:v>Cambridge University Hospitals NHS Foundation</x:v>
      </x:c>
      <x:c r="I411" s="22" t="n">
        <x:v>7.5</x:v>
      </x:c>
      <x:c r="J411" t="str">
        <x:v>Worked</x:v>
      </x:c>
      <x:c r="K411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11" t="str">
        <x:v>Include</x:v>
      </x:c>
      <x:c r="M411"/>
      <x:c r="N411"/>
    </x:row>
    <x:row r="412">
      <x:c r="A412" t="str">
        <x:v>Charlie Cane|2026-04-10</x:v>
      </x:c>
      <x:c r="B412" s="888" t="n">
        <x:v>46122</x:v>
      </x:c>
      <x:c r="C412" t="str">
        <x:v>Charlie Cane</x:v>
      </x:c>
      <x:c r="D412" t="str">
        <x:v>Permanent</x:v>
      </x:c>
      <x:c r="E412" t="str">
        <x:v>Cambridge</x:v>
      </x:c>
      <x:c r="F412" t="str">
        <x:v>Operative Porter</x:v>
      </x:c>
      <x:c r="G412" t="str">
        <x:v>400997</x:v>
      </x:c>
      <x:c r="H412" t="str">
        <x:v>Cambridge University Hospitals NHS Foundation</x:v>
      </x:c>
      <x:c r="I412" s="22" t="n">
        <x:v>7.5</x:v>
      </x:c>
      <x:c r="J412" t="str">
        <x:v>Worked</x:v>
      </x:c>
      <x:c r="K412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12" t="str">
        <x:v>Include</x:v>
      </x:c>
      <x:c r="M412"/>
      <x:c r="N412"/>
    </x:row>
    <x:row r="413">
      <x:c r="A413" t="str">
        <x:v>Charlie Cane|2026-04-13</x:v>
      </x:c>
      <x:c r="B413" s="888" t="n">
        <x:v>46125</x:v>
      </x:c>
      <x:c r="C413" t="str">
        <x:v>Charlie Cane</x:v>
      </x:c>
      <x:c r="D413" t="str">
        <x:v>Permanent</x:v>
      </x:c>
      <x:c r="E413" t="str">
        <x:v>Cambridge</x:v>
      </x:c>
      <x:c r="F413" t="str">
        <x:v>Operative Porter</x:v>
      </x:c>
      <x:c r="G413" t="str">
        <x:v>400997</x:v>
      </x:c>
      <x:c r="H413" t="str">
        <x:v>Cambridge University Hospitals NHS Foundation</x:v>
      </x:c>
      <x:c r="I413" s="22" t="n">
        <x:v>7.5</x:v>
      </x:c>
      <x:c r="J413" t="str">
        <x:v>Worked</x:v>
      </x:c>
      <x:c r="K413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13" t="str">
        <x:v>Include</x:v>
      </x:c>
      <x:c r="M413"/>
      <x:c r="N413"/>
    </x:row>
    <x:row r="414">
      <x:c r="A414" t="str">
        <x:v>Charlie Cane|2026-04-15</x:v>
      </x:c>
      <x:c r="B414" s="888" t="n">
        <x:v>46127</x:v>
      </x:c>
      <x:c r="C414" t="str">
        <x:v>Charlie Cane</x:v>
      </x:c>
      <x:c r="D414" t="str">
        <x:v>Permanent</x:v>
      </x:c>
      <x:c r="E414" t="str">
        <x:v>Cambridge</x:v>
      </x:c>
      <x:c r="F414" t="str">
        <x:v>Operative Porter</x:v>
      </x:c>
      <x:c r="G414" t="str">
        <x:v>400997</x:v>
      </x:c>
      <x:c r="H414" t="str">
        <x:v>Cambridge University Hospitals NHS Foundation</x:v>
      </x:c>
      <x:c r="I414" s="22" t="n">
        <x:v>7.5</x:v>
      </x:c>
      <x:c r="J414" t="str">
        <x:v>Worked</x:v>
      </x:c>
      <x:c r="K414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14" t="str">
        <x:v>Include</x:v>
      </x:c>
      <x:c r="M414"/>
      <x:c r="N414"/>
    </x:row>
    <x:row r="415">
      <x:c r="A415" t="str">
        <x:v>Charlie Cane|2026-04-16</x:v>
      </x:c>
      <x:c r="B415" s="888" t="n">
        <x:v>46128</x:v>
      </x:c>
      <x:c r="C415" t="str">
        <x:v>Charlie Cane</x:v>
      </x:c>
      <x:c r="D415" t="str">
        <x:v>Permanent</x:v>
      </x:c>
      <x:c r="E415" t="str">
        <x:v>Cambridge</x:v>
      </x:c>
      <x:c r="F415" t="str">
        <x:v>Operative Porter</x:v>
      </x:c>
      <x:c r="G415" t="str">
        <x:v>400997</x:v>
      </x:c>
      <x:c r="H415" t="str">
        <x:v>Cambridge University Hospitals NHS Foundation</x:v>
      </x:c>
      <x:c r="I415" s="22" t="n">
        <x:v>7.5</x:v>
      </x:c>
      <x:c r="J415" t="str">
        <x:v>Worked</x:v>
      </x:c>
      <x:c r="K415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15" t="str">
        <x:v>Include</x:v>
      </x:c>
      <x:c r="M415"/>
      <x:c r="N415"/>
    </x:row>
    <x:row r="416">
      <x:c r="A416" t="str">
        <x:v>Charlie Cane|2026-04-17</x:v>
      </x:c>
      <x:c r="B416" s="888" t="n">
        <x:v>46129</x:v>
      </x:c>
      <x:c r="C416" t="str">
        <x:v>Charlie Cane</x:v>
      </x:c>
      <x:c r="D416" t="str">
        <x:v>Permanent</x:v>
      </x:c>
      <x:c r="E416" t="str">
        <x:v>Cambridge</x:v>
      </x:c>
      <x:c r="F416" t="str">
        <x:v>Operative Porter</x:v>
      </x:c>
      <x:c r="G416" t="str">
        <x:v>400997</x:v>
      </x:c>
      <x:c r="H416" t="str">
        <x:v>Cambridge University Hospitals NHS Foundation</x:v>
      </x:c>
      <x:c r="I416" s="22" t="n">
        <x:v>7.5</x:v>
      </x:c>
      <x:c r="J416" t="str">
        <x:v>Worked</x:v>
      </x:c>
      <x:c r="K416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16" t="str">
        <x:v>Include</x:v>
      </x:c>
      <x:c r="M416"/>
      <x:c r="N416"/>
    </x:row>
    <x:row r="417">
      <x:c r="A417" t="str">
        <x:v>Charlie Cane|2026-04-20</x:v>
      </x:c>
      <x:c r="B417" s="888" t="n">
        <x:v>46132</x:v>
      </x:c>
      <x:c r="C417" t="str">
        <x:v>Charlie Cane</x:v>
      </x:c>
      <x:c r="D417" t="str">
        <x:v>Permanent</x:v>
      </x:c>
      <x:c r="E417" t="str">
        <x:v>Cambridge</x:v>
      </x:c>
      <x:c r="F417" t="str">
        <x:v>Operative Porter</x:v>
      </x:c>
      <x:c r="G417" t="str">
        <x:v>400997</x:v>
      </x:c>
      <x:c r="H417" t="str">
        <x:v>Cambridge University Hospitals NHS Foundation</x:v>
      </x:c>
      <x:c r="I417" s="22" t="n">
        <x:v>7.5</x:v>
      </x:c>
      <x:c r="J417" t="str">
        <x:v>Worked</x:v>
      </x:c>
      <x:c r="K417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17" t="str">
        <x:v>Include</x:v>
      </x:c>
      <x:c r="M417"/>
      <x:c r="N417"/>
    </x:row>
    <x:row r="418">
      <x:c r="A418" t="str">
        <x:v>Charlie Cane|2026-04-21</x:v>
      </x:c>
      <x:c r="B418" s="888" t="n">
        <x:v>46133</x:v>
      </x:c>
      <x:c r="C418" t="str">
        <x:v>Charlie Cane</x:v>
      </x:c>
      <x:c r="D418" t="str">
        <x:v>Permanent</x:v>
      </x:c>
      <x:c r="E418" t="str">
        <x:v>Cambridge</x:v>
      </x:c>
      <x:c r="F418" t="str">
        <x:v>Operative Porter</x:v>
      </x:c>
      <x:c r="G418" t="str">
        <x:v>400997</x:v>
      </x:c>
      <x:c r="H418" t="str">
        <x:v>Cambridge University Hospitals NHS Foundation</x:v>
      </x:c>
      <x:c r="I418" s="22" t="n">
        <x:v>7.5</x:v>
      </x:c>
      <x:c r="J418" t="str">
        <x:v>Worked</x:v>
      </x:c>
      <x:c r="K418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18" t="str">
        <x:v>Include</x:v>
      </x:c>
      <x:c r="M418"/>
      <x:c r="N418"/>
    </x:row>
    <x:row r="419">
      <x:c r="A419" t="str">
        <x:v>Charlie Cane|2026-04-22</x:v>
      </x:c>
      <x:c r="B419" s="888" t="n">
        <x:v>46134</x:v>
      </x:c>
      <x:c r="C419" t="str">
        <x:v>Charlie Cane</x:v>
      </x:c>
      <x:c r="D419" t="str">
        <x:v>Permanent</x:v>
      </x:c>
      <x:c r="E419" t="str">
        <x:v>Cambridge</x:v>
      </x:c>
      <x:c r="F419" t="str">
        <x:v>Operative Porter</x:v>
      </x:c>
      <x:c r="G419" t="str">
        <x:v>400997</x:v>
      </x:c>
      <x:c r="H419" t="str">
        <x:v>Cambridge University Hospitals NHS Foundation</x:v>
      </x:c>
      <x:c r="I419" s="22" t="n">
        <x:v>7.5</x:v>
      </x:c>
      <x:c r="J419" t="str">
        <x:v>Worked</x:v>
      </x:c>
      <x:c r="K419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19" t="str">
        <x:v>Include</x:v>
      </x:c>
      <x:c r="M419"/>
      <x:c r="N419"/>
    </x:row>
    <x:row r="420">
      <x:c r="A420" t="str">
        <x:v>Charlie Cane|2026-04-23</x:v>
      </x:c>
      <x:c r="B420" s="888" t="n">
        <x:v>46135</x:v>
      </x:c>
      <x:c r="C420" t="str">
        <x:v>Charlie Cane</x:v>
      </x:c>
      <x:c r="D420" t="str">
        <x:v>Permanent</x:v>
      </x:c>
      <x:c r="E420" t="str">
        <x:v>Cambridge</x:v>
      </x:c>
      <x:c r="F420" t="str">
        <x:v>Operative Porter</x:v>
      </x:c>
      <x:c r="G420" t="str">
        <x:v>400997</x:v>
      </x:c>
      <x:c r="H420" t="str">
        <x:v>Cambridge University Hospitals NHS Foundation</x:v>
      </x:c>
      <x:c r="I420" s="22" t="n">
        <x:v>7.5</x:v>
      </x:c>
      <x:c r="J420" t="str">
        <x:v>Worked</x:v>
      </x:c>
      <x:c r="K420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20" t="str">
        <x:v>Include</x:v>
      </x:c>
      <x:c r="M420"/>
      <x:c r="N420"/>
    </x:row>
    <x:row r="421">
      <x:c r="A421" t="str">
        <x:v>Charlie Cane|2026-04-24</x:v>
      </x:c>
      <x:c r="B421" s="888" t="n">
        <x:v>46136</x:v>
      </x:c>
      <x:c r="C421" t="str">
        <x:v>Charlie Cane</x:v>
      </x:c>
      <x:c r="D421" t="str">
        <x:v>Permanent</x:v>
      </x:c>
      <x:c r="E421" t="str">
        <x:v>Cambridge</x:v>
      </x:c>
      <x:c r="F421" t="str">
        <x:v>Operative Porter</x:v>
      </x:c>
      <x:c r="G421" t="str">
        <x:v>400997</x:v>
      </x:c>
      <x:c r="H421" t="str">
        <x:v>Cambridge University Hospitals NHS Foundation</x:v>
      </x:c>
      <x:c r="I421" s="22" t="n">
        <x:v>7.5</x:v>
      </x:c>
      <x:c r="J421" t="str">
        <x:v>Worked</x:v>
      </x:c>
      <x:c r="K421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21" t="str">
        <x:v>Include</x:v>
      </x:c>
      <x:c r="M421"/>
      <x:c r="N421"/>
    </x:row>
    <x:row r="422">
      <x:c r="A422" t="str">
        <x:v>Charlie Cane|2026-04-27</x:v>
      </x:c>
      <x:c r="B422" s="888" t="n">
        <x:v>46139</x:v>
      </x:c>
      <x:c r="C422" t="str">
        <x:v>Charlie Cane</x:v>
      </x:c>
      <x:c r="D422" t="str">
        <x:v>Permanent</x:v>
      </x:c>
      <x:c r="E422" t="str">
        <x:v>Cambridge</x:v>
      </x:c>
      <x:c r="F422" t="str">
        <x:v>Operative Porter</x:v>
      </x:c>
      <x:c r="G422" t="str">
        <x:v>400997</x:v>
      </x:c>
      <x:c r="H422" t="str">
        <x:v>Cambridge University Hospitals NHS Foundation</x:v>
      </x:c>
      <x:c r="I422" s="22" t="n">
        <x:v>7.5</x:v>
      </x:c>
      <x:c r="J422" t="str">
        <x:v>Worked</x:v>
      </x:c>
      <x:c r="K422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22" t="str">
        <x:v>Include</x:v>
      </x:c>
      <x:c r="M422"/>
      <x:c r="N422"/>
    </x:row>
    <x:row r="423">
      <x:c r="A423" t="str">
        <x:v>Charlie Cane|2026-04-28</x:v>
      </x:c>
      <x:c r="B423" s="888" t="n">
        <x:v>46140</x:v>
      </x:c>
      <x:c r="C423" t="str">
        <x:v>Charlie Cane</x:v>
      </x:c>
      <x:c r="D423" t="str">
        <x:v>Permanent</x:v>
      </x:c>
      <x:c r="E423" t="str">
        <x:v>Cambridge</x:v>
      </x:c>
      <x:c r="F423" t="str">
        <x:v>Operative Porter</x:v>
      </x:c>
      <x:c r="G423" t="str">
        <x:v>400997</x:v>
      </x:c>
      <x:c r="H423" t="str">
        <x:v>Cambridge University Hospitals NHS Foundation</x:v>
      </x:c>
      <x:c r="I423" s="22" t="n">
        <x:v>7.5</x:v>
      </x:c>
      <x:c r="J423" t="str">
        <x:v>Worked</x:v>
      </x:c>
      <x:c r="K423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23" t="str">
        <x:v>Include</x:v>
      </x:c>
      <x:c r="M423"/>
      <x:c r="N423"/>
    </x:row>
    <x:row r="424">
      <x:c r="A424" t="str">
        <x:v>Charlie Cane|2026-04-29</x:v>
      </x:c>
      <x:c r="B424" s="888" t="n">
        <x:v>46141</x:v>
      </x:c>
      <x:c r="C424" t="str">
        <x:v>Charlie Cane</x:v>
      </x:c>
      <x:c r="D424" t="str">
        <x:v>Permanent</x:v>
      </x:c>
      <x:c r="E424" t="str">
        <x:v>Cambridge</x:v>
      </x:c>
      <x:c r="F424" t="str">
        <x:v>Operative Porter</x:v>
      </x:c>
      <x:c r="G424" t="str">
        <x:v>400997</x:v>
      </x:c>
      <x:c r="H424" t="str">
        <x:v>Cambridge University Hospitals NHS Foundation</x:v>
      </x:c>
      <x:c r="I424" s="22" t="n">
        <x:v>7.5</x:v>
      </x:c>
      <x:c r="J424" t="str">
        <x:v>Worked</x:v>
      </x:c>
      <x:c r="K424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24" t="str">
        <x:v>Include</x:v>
      </x:c>
      <x:c r="M424"/>
      <x:c r="N424"/>
    </x:row>
    <x:row r="425">
      <x:c r="A425" t="str">
        <x:v>Charlie Cane|2026-04-30</x:v>
      </x:c>
      <x:c r="B425" s="888" t="n">
        <x:v>46142</x:v>
      </x:c>
      <x:c r="C425" t="str">
        <x:v>Charlie Cane</x:v>
      </x:c>
      <x:c r="D425" t="str">
        <x:v>Permanent</x:v>
      </x:c>
      <x:c r="E425" t="str">
        <x:v>Cambridge</x:v>
      </x:c>
      <x:c r="F425" t="str">
        <x:v>Operative Porter</x:v>
      </x:c>
      <x:c r="G425" t="str">
        <x:v>400997</x:v>
      </x:c>
      <x:c r="H425" t="str">
        <x:v>Cambridge University Hospitals NHS Foundation</x:v>
      </x:c>
      <x:c r="I425" s="22" t="n">
        <x:v>7.5</x:v>
      </x:c>
      <x:c r="J425" t="str">
        <x:v>Worked</x:v>
      </x:c>
      <x:c r="K425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25" t="str">
        <x:v>Include</x:v>
      </x:c>
      <x:c r="M425"/>
      <x:c r="N425"/>
    </x:row>
    <x:row r="426">
      <x:c r="A426" t="str">
        <x:v>Christopher Kiely|2026-04-01</x:v>
      </x:c>
      <x:c r="B426" s="888" t="n">
        <x:v>46113</x:v>
      </x:c>
      <x:c r="C426" t="str">
        <x:v>Christopher Kiely</x:v>
      </x:c>
      <x:c r="D426" t="str">
        <x:v>Permanent</x:v>
      </x:c>
      <x:c r="E426" t="str">
        <x:v>Birmingham</x:v>
      </x:c>
      <x:c r="F426" t="str">
        <x:v>Operative Skilled</x:v>
      </x:c>
      <x:c r="G426" t="str">
        <x:v>397571</x:v>
      </x:c>
      <x:c r="H426" t="str">
        <x:v>Birmingham City Council Thornbury Road</x:v>
      </x:c>
      <x:c r="I426" s="22" t="n">
        <x:v>8</x:v>
      </x:c>
      <x:c r="J426" t="str">
        <x:v>Worked</x:v>
      </x:c>
      <x:c r="K426" t="str">
        <x:v>Employee 102520; home branch Birmingham; assigned role Operative Skilled | Deployment branch: Birmingham | Actual role: Operative Skilled | Jobs: 397571 | Customers: Birmingham City Council Thornbury Road | Actual hours: 8.0; source records: 1</x:v>
      </x:c>
      <x:c r="L426" t="str">
        <x:v>Include</x:v>
      </x:c>
      <x:c r="M426"/>
      <x:c r="N426"/>
    </x:row>
    <x:row r="427">
      <x:c r="A427" t="str">
        <x:v>Christopher Kiely|2026-04-02</x:v>
      </x:c>
      <x:c r="B427" s="888" t="n">
        <x:v>46114</x:v>
      </x:c>
      <x:c r="C427" t="str">
        <x:v>Christopher Kiely</x:v>
      </x:c>
      <x:c r="D427" t="str">
        <x:v>Permanent</x:v>
      </x:c>
      <x:c r="E427" t="str">
        <x:v>Birmingham</x:v>
      </x:c>
      <x:c r="F427" t="str">
        <x:v>Operative Skilled</x:v>
      </x:c>
      <x:c r="G427" t="str">
        <x:v>399477</x:v>
      </x:c>
      <x:c r="H427" t="str">
        <x:v>Nottingham University Hospitals NHS Trust</x:v>
      </x:c>
      <x:c r="I427" s="22" t="n">
        <x:v>8.25</x:v>
      </x:c>
      <x:c r="J427" t="str">
        <x:v>Worked</x:v>
      </x:c>
      <x:c r="K427" t="str">
        <x:v>Employee 102520; home branch Birmingham; assigned role Operative Skilled | Deployment branch: Birmingham | Actual role: Operative Skilled | Jobs: 399477 | Customers: Nottingham University Hospitals NHS Trust | Actual hours: 8.2; source records: 1</x:v>
      </x:c>
      <x:c r="L427" t="str">
        <x:v>Include</x:v>
      </x:c>
      <x:c r="M427"/>
      <x:c r="N427"/>
    </x:row>
    <x:row r="428">
      <x:c r="A428" t="str">
        <x:v>Christopher Kiely|2026-04-03</x:v>
      </x:c>
      <x:c r="B428" s="888" t="n">
        <x:v>46115</x:v>
      </x:c>
      <x:c r="C428" t="str">
        <x:v>Christopher Kiely</x:v>
      </x:c>
      <x:c r="D428" t="str">
        <x:v>Permanent</x:v>
      </x:c>
      <x:c r="E428" t="str">
        <x:v>Birmingham</x:v>
      </x:c>
      <x:c r="F428" t="str">
        <x:v>Operative Skilled</x:v>
      </x:c>
      <x:c r="G428"/>
      <x:c r="H428"/>
      <x:c r="I428" s="22" t="n">
        <x:v>0</x:v>
      </x:c>
      <x:c r="J428" t="str">
        <x:v>Annual leave</x:v>
      </x:c>
      <x:c r="K428" t="str">
        <x:v>Employee 102520; home branch Birmingham; assigned role Operative Skilled | Leave: Annual Leave (Hours) | Leave calendar basis: Variable-pattern period</x:v>
      </x:c>
      <x:c r="L428" t="str">
        <x:v>Include</x:v>
      </x:c>
      <x:c r="M428"/>
      <x:c r="N428"/>
    </x:row>
    <x:row r="429">
      <x:c r="A429" t="str">
        <x:v>Christopher Kiely|2026-04-06</x:v>
      </x:c>
      <x:c r="B429" s="888" t="n">
        <x:v>46118</x:v>
      </x:c>
      <x:c r="C429" t="str">
        <x:v>Christopher Kiely</x:v>
      </x:c>
      <x:c r="D429" t="str">
        <x:v>Permanent</x:v>
      </x:c>
      <x:c r="E429" t="str">
        <x:v>Birmingham</x:v>
      </x:c>
      <x:c r="F429" t="str">
        <x:v>Operative Skilled</x:v>
      </x:c>
      <x:c r="G429"/>
      <x:c r="H429"/>
      <x:c r="I429" s="22" t="n">
        <x:v>0</x:v>
      </x:c>
      <x:c r="J429" t="str">
        <x:v>Annual leave</x:v>
      </x:c>
      <x:c r="K429" t="str">
        <x:v>Employee 102520; home branch Birmingham; assigned role Operative Skilled | Leave: Annual Leave (Hours) | Leave calendar basis: Variable-pattern period</x:v>
      </x:c>
      <x:c r="L429" t="str">
        <x:v>Include</x:v>
      </x:c>
      <x:c r="M429"/>
      <x:c r="N429"/>
    </x:row>
    <x:row r="430">
      <x:c r="A430" t="str">
        <x:v>Christopher Kiely|2026-04-07</x:v>
      </x:c>
      <x:c r="B430" s="888" t="n">
        <x:v>46119</x:v>
      </x:c>
      <x:c r="C430" t="str">
        <x:v>Christopher Kiely</x:v>
      </x:c>
      <x:c r="D430" t="str">
        <x:v>Permanent</x:v>
      </x:c>
      <x:c r="E430" t="str">
        <x:v>Birmingham</x:v>
      </x:c>
      <x:c r="F430" t="str">
        <x:v>Operative Skilled</x:v>
      </x:c>
      <x:c r="G430" t="str">
        <x:v>397571, 395931</x:v>
      </x:c>
      <x:c r="H430" t="str">
        <x:v>Birmingham City Council Thornbury Road; Birmingham City Council-Oakhil Centre</x:v>
      </x:c>
      <x:c r="I430" s="22" t="n">
        <x:v>11</x:v>
      </x:c>
      <x:c r="J430" t="str">
        <x:v>Worked — 2 records</x:v>
      </x:c>
      <x:c r="K430" t="str">
        <x:v>Employee 102520; home branch Birmingham; assigned role Operative Skilled | Deployment branch: Birmingham | Actual role: Operative Skilled | Jobs: 397571, 395931 | Customers: Birmingham City Council Thornbury Road; Birmingham City Council-Oakhil Centre | Actual hours: 11.0; source records: 2</x:v>
      </x:c>
      <x:c r="L430" t="str">
        <x:v>Include</x:v>
      </x:c>
      <x:c r="M430"/>
      <x:c r="N430"/>
    </x:row>
    <x:row r="431">
      <x:c r="A431" t="str">
        <x:v>Christopher Kiely|2026-04-08</x:v>
      </x:c>
      <x:c r="B431" s="888" t="n">
        <x:v>46120</x:v>
      </x:c>
      <x:c r="C431" t="str">
        <x:v>Christopher Kiely</x:v>
      </x:c>
      <x:c r="D431" t="str">
        <x:v>Permanent</x:v>
      </x:c>
      <x:c r="E431" t="str">
        <x:v>Birmingham</x:v>
      </x:c>
      <x:c r="F431" t="str">
        <x:v>Operative Skilled</x:v>
      </x:c>
      <x:c r="G431" t="str">
        <x:v>395931</x:v>
      </x:c>
      <x:c r="H431" t="str">
        <x:v>Birmingham City Council-Oakhil Centre</x:v>
      </x:c>
      <x:c r="I431" s="22" t="n">
        <x:v>8.25</x:v>
      </x:c>
      <x:c r="J431" t="str">
        <x:v>Worked</x:v>
      </x:c>
      <x:c r="K431" t="str">
        <x:v>Employee 102520; home branch Birmingham; assigned role Operative Skilled | Deployment branch: Birmingham | Actual role: Operative Skilled | Jobs: 395931 | Customers: Birmingham City Council-Oakhil Centre | Actual hours: 8.2; source records: 1</x:v>
      </x:c>
      <x:c r="L431" t="str">
        <x:v>Include</x:v>
      </x:c>
      <x:c r="M431"/>
      <x:c r="N431"/>
    </x:row>
    <x:row r="432">
      <x:c r="A432" t="str">
        <x:v>Christopher Kiely|2026-04-09</x:v>
      </x:c>
      <x:c r="B432" s="888" t="n">
        <x:v>46121</x:v>
      </x:c>
      <x:c r="C432" t="str">
        <x:v>Christopher Kiely</x:v>
      </x:c>
      <x:c r="D432" t="str">
        <x:v>Permanent</x:v>
      </x:c>
      <x:c r="E432" t="str">
        <x:v>Birmingham</x:v>
      </x:c>
      <x:c r="F432" t="str">
        <x:v>Operative Skilled</x:v>
      </x:c>
      <x:c r="G432" t="str">
        <x:v>395931</x:v>
      </x:c>
      <x:c r="H432" t="str">
        <x:v>Birmingham City Council-Oakhil Centre</x:v>
      </x:c>
      <x:c r="I432" s="22" t="n">
        <x:v>8</x:v>
      </x:c>
      <x:c r="J432" t="str">
        <x:v>Worked</x:v>
      </x:c>
      <x:c r="K432" t="str">
        <x:v>Employee 102520; home branch Birmingham; assigned role Operative Skilled | Deployment branch: Birmingham | Actual role: Operative Skilled | Jobs: 395931 | Customers: Birmingham City Council-Oakhil Centre | Actual hours: 8.0; source records: 1</x:v>
      </x:c>
      <x:c r="L432" t="str">
        <x:v>Include</x:v>
      </x:c>
      <x:c r="M432"/>
      <x:c r="N432"/>
    </x:row>
    <x:row r="433">
      <x:c r="A433" t="str">
        <x:v>Christopher Kiely|2026-04-10</x:v>
      </x:c>
      <x:c r="B433" s="888" t="n">
        <x:v>46122</x:v>
      </x:c>
      <x:c r="C433" t="str">
        <x:v>Christopher Kiely</x:v>
      </x:c>
      <x:c r="D433" t="str">
        <x:v>Permanent</x:v>
      </x:c>
      <x:c r="E433" t="str">
        <x:v>Birmingham</x:v>
      </x:c>
      <x:c r="F433" t="str">
        <x:v>Operative Skilled</x:v>
      </x:c>
      <x:c r="G433" t="str">
        <x:v>395931</x:v>
      </x:c>
      <x:c r="H433" t="str">
        <x:v>Birmingham City Council-Oakhil Centre</x:v>
      </x:c>
      <x:c r="I433" s="22" t="n">
        <x:v>8.5</x:v>
      </x:c>
      <x:c r="J433" t="str">
        <x:v>Worked</x:v>
      </x:c>
      <x:c r="K433" t="str">
        <x:v>Employee 102520; home branch Birmingham; assigned role Operative Skilled | Deployment branch: Birmingham | Actual role: Operative Skilled | Jobs: 395931 | Customers: Birmingham City Council-Oakhil Centre | Actual hours: 8.5; source records: 1</x:v>
      </x:c>
      <x:c r="L433" t="str">
        <x:v>Include</x:v>
      </x:c>
      <x:c r="M433"/>
      <x:c r="N433"/>
    </x:row>
    <x:row r="434">
      <x:c r="A434" t="str">
        <x:v>Christopher Kiely|2026-04-13</x:v>
      </x:c>
      <x:c r="B434" s="888" t="n">
        <x:v>46125</x:v>
      </x:c>
      <x:c r="C434" t="str">
        <x:v>Christopher Kiely</x:v>
      </x:c>
      <x:c r="D434" t="str">
        <x:v>Permanent</x:v>
      </x:c>
      <x:c r="E434" t="str">
        <x:v>Birmingham</x:v>
      </x:c>
      <x:c r="F434" t="str">
        <x:v>Operative Skilled</x:v>
      </x:c>
      <x:c r="G434" t="str">
        <x:v>395931</x:v>
      </x:c>
      <x:c r="H434" t="str">
        <x:v>Birmingham City Council-Oakhil Centre</x:v>
      </x:c>
      <x:c r="I434" s="22" t="n">
        <x:v>7.5</x:v>
      </x:c>
      <x:c r="J434" t="str">
        <x:v>Worked</x:v>
      </x:c>
      <x:c r="K434" t="str">
        <x:v>Employee 102520; home branch Birmingham; assigned role Operative Skilled | Deployment branch: Birmingham | Actual role: Operative Skilled | Jobs: 395931 | Customers: Birmingham City Council-Oakhil Centre | Actual hours: 7.5; source records: 1</x:v>
      </x:c>
      <x:c r="L434" t="str">
        <x:v>Include</x:v>
      </x:c>
      <x:c r="M434"/>
      <x:c r="N434"/>
    </x:row>
    <x:row r="435">
      <x:c r="A435" t="str">
        <x:v>Christopher Kiely|2026-04-14</x:v>
      </x:c>
      <x:c r="B435" s="888" t="n">
        <x:v>46126</x:v>
      </x:c>
      <x:c r="C435" t="str">
        <x:v>Christopher Kiely</x:v>
      </x:c>
      <x:c r="D435" t="str">
        <x:v>Permanent</x:v>
      </x:c>
      <x:c r="E435" t="str">
        <x:v>Birmingham</x:v>
      </x:c>
      <x:c r="F435" t="str">
        <x:v>Operative Skilled</x:v>
      </x:c>
      <x:c r="G435" t="str">
        <x:v>395931</x:v>
      </x:c>
      <x:c r="H435" t="str">
        <x:v>Birmingham City Council-Oakhil Centre</x:v>
      </x:c>
      <x:c r="I435" s="22" t="n">
        <x:v>8.25</x:v>
      </x:c>
      <x:c r="J435" t="str">
        <x:v>Worked</x:v>
      </x:c>
      <x:c r="K435" t="str">
        <x:v>Employee 102520; home branch Birmingham; assigned role Operative Skilled | Deployment branch: Birmingham | Actual role: Operative Skilled | Jobs: 395931 | Customers: Birmingham City Council-Oakhil Centre | Actual hours: 8.2; source records: 1</x:v>
      </x:c>
      <x:c r="L435" t="str">
        <x:v>Include</x:v>
      </x:c>
      <x:c r="M435"/>
      <x:c r="N435"/>
    </x:row>
    <x:row r="436">
      <x:c r="A436" t="str">
        <x:v>Christopher Kiely|2026-04-15</x:v>
      </x:c>
      <x:c r="B436" s="888" t="n">
        <x:v>46127</x:v>
      </x:c>
      <x:c r="C436" t="str">
        <x:v>Christopher Kiely</x:v>
      </x:c>
      <x:c r="D436" t="str">
        <x:v>Permanent</x:v>
      </x:c>
      <x:c r="E436" t="str">
        <x:v>Birmingham</x:v>
      </x:c>
      <x:c r="F436" t="str">
        <x:v>Operative Skilled</x:v>
      </x:c>
      <x:c r="G436" t="str">
        <x:v>401542</x:v>
      </x:c>
      <x:c r="H436" t="str">
        <x:v>Adecco Group</x:v>
      </x:c>
      <x:c r="I436" s="22" t="n">
        <x:v>10</x:v>
      </x:c>
      <x:c r="J436" t="str">
        <x:v>Worked</x:v>
      </x:c>
      <x:c r="K436" t="str">
        <x:v>Employee 102520; home branch Birmingham; assigned role Operative Skilled | Deployment branch: Birmingham | Actual role: Operative Skilled | Jobs: 401542 | Customers: Adecco Group | Actual hours: 10.0; source records: 1</x:v>
      </x:c>
      <x:c r="L436" t="str">
        <x:v>Include</x:v>
      </x:c>
      <x:c r="M436"/>
      <x:c r="N436"/>
    </x:row>
    <x:row r="437">
      <x:c r="A437" t="str">
        <x:v>Christopher Kiely|2026-04-16</x:v>
      </x:c>
      <x:c r="B437" s="888" t="n">
        <x:v>46128</x:v>
      </x:c>
      <x:c r="C437" t="str">
        <x:v>Christopher Kiely</x:v>
      </x:c>
      <x:c r="D437" t="str">
        <x:v>Permanent</x:v>
      </x:c>
      <x:c r="E437" t="str">
        <x:v>Birmingham</x:v>
      </x:c>
      <x:c r="F437" t="str">
        <x:v>Operative Skilled</x:v>
      </x:c>
      <x:c r="G437" t="str">
        <x:v>395931</x:v>
      </x:c>
      <x:c r="H437" t="str">
        <x:v>Birmingham City Council-Oakhil Centre</x:v>
      </x:c>
      <x:c r="I437" s="22" t="n">
        <x:v>8.75</x:v>
      </x:c>
      <x:c r="J437" t="str">
        <x:v>Worked</x:v>
      </x:c>
      <x:c r="K437" t="str">
        <x:v>Employee 102520; home branch Birmingham; assigned role Operative Skilled | Deployment branch: Birmingham | Actual role: Operative Skilled | Jobs: 395931 | Customers: Birmingham City Council-Oakhil Centre | Actual hours: 8.8; source records: 1</x:v>
      </x:c>
      <x:c r="L437" t="str">
        <x:v>Include</x:v>
      </x:c>
      <x:c r="M437"/>
      <x:c r="N437"/>
    </x:row>
    <x:row r="438">
      <x:c r="A438" t="str">
        <x:v>Christopher Kiely|2026-04-17</x:v>
      </x:c>
      <x:c r="B438" s="888" t="n">
        <x:v>46129</x:v>
      </x:c>
      <x:c r="C438" t="str">
        <x:v>Christopher Kiely</x:v>
      </x:c>
      <x:c r="D438" t="str">
        <x:v>Permanent</x:v>
      </x:c>
      <x:c r="E438" t="str">
        <x:v>Birmingham</x:v>
      </x:c>
      <x:c r="F438" t="str">
        <x:v>Operative Skilled</x:v>
      </x:c>
      <x:c r="G438" t="str">
        <x:v>401383, 395931</x:v>
      </x:c>
      <x:c r="H438" t="str">
        <x:v>Birmingham City Council; Birmingham City Council-Oakhil Centre</x:v>
      </x:c>
      <x:c r="I438" s="22" t="n">
        <x:v>8</x:v>
      </x:c>
      <x:c r="J438" t="str">
        <x:v>Worked — 2 records</x:v>
      </x:c>
      <x:c r="K438" t="str">
        <x:v>Employee 102520; home branch Birmingham; assigned role Operative Skilled | Deployment branch: Birmingham | Actual role: Operative Skilled | Jobs: 401383, 395931 | Customers: Birmingham City Council; Birmingham City Council-Oakhil Centre | Actual hours: 8.0; source records: 2</x:v>
      </x:c>
      <x:c r="L438" t="str">
        <x:v>Include</x:v>
      </x:c>
      <x:c r="M438"/>
      <x:c r="N438"/>
    </x:row>
    <x:row r="439">
      <x:c r="A439" t="str">
        <x:v>Christopher Kiely|2026-04-20</x:v>
      </x:c>
      <x:c r="B439" s="888" t="n">
        <x:v>46132</x:v>
      </x:c>
      <x:c r="C439" t="str">
        <x:v>Christopher Kiely</x:v>
      </x:c>
      <x:c r="D439" t="str">
        <x:v>Permanent</x:v>
      </x:c>
      <x:c r="E439" t="str">
        <x:v>Birmingham</x:v>
      </x:c>
      <x:c r="F439" t="str">
        <x:v>Operative Skilled</x:v>
      </x:c>
      <x:c r="G439" t="str">
        <x:v>394769</x:v>
      </x:c>
      <x:c r="H439" t="str">
        <x:v>Cranfield University</x:v>
      </x:c>
      <x:c r="I439" s="22" t="n">
        <x:v>10.5</x:v>
      </x:c>
      <x:c r="J439" t="str">
        <x:v>Worked</x:v>
      </x:c>
      <x:c r="K439" t="str">
        <x:v>Employee 102520; home branch Birmingham; assigned role Operative Skilled | Deployment branch: Birmingham | Actual role: Operative Skilled | Jobs: 394769 | Customers: Cranfield University | Actual hours: 10.5; source records: 1</x:v>
      </x:c>
      <x:c r="L439" t="str">
        <x:v>Include</x:v>
      </x:c>
      <x:c r="M439"/>
      <x:c r="N439"/>
    </x:row>
    <x:row r="440">
      <x:c r="A440" t="str">
        <x:v>Christopher Kiely|2026-04-21</x:v>
      </x:c>
      <x:c r="B440" s="888" t="n">
        <x:v>46133</x:v>
      </x:c>
      <x:c r="C440" t="str">
        <x:v>Christopher Kiely</x:v>
      </x:c>
      <x:c r="D440" t="str">
        <x:v>Permanent</x:v>
      </x:c>
      <x:c r="E440" t="str">
        <x:v>Birmingham</x:v>
      </x:c>
      <x:c r="F440" t="str">
        <x:v>Operative Skilled</x:v>
      </x:c>
      <x:c r="G440" t="str">
        <x:v>394769</x:v>
      </x:c>
      <x:c r="H440" t="str">
        <x:v>Cranfield University</x:v>
      </x:c>
      <x:c r="I440" s="22" t="n">
        <x:v>10.5</x:v>
      </x:c>
      <x:c r="J440" t="str">
        <x:v>Worked</x:v>
      </x:c>
      <x:c r="K440" t="str">
        <x:v>Employee 102520; home branch Birmingham; assigned role Operative Skilled | Deployment branch: Birmingham | Actual role: Operative Skilled | Jobs: 394769 | Customers: Cranfield University | Actual hours: 10.5; source records: 1</x:v>
      </x:c>
      <x:c r="L440" t="str">
        <x:v>Include</x:v>
      </x:c>
      <x:c r="M440"/>
      <x:c r="N440"/>
    </x:row>
    <x:row r="441">
      <x:c r="A441" t="str">
        <x:v>Christopher Kiely|2026-04-22</x:v>
      </x:c>
      <x:c r="B441" s="888" t="n">
        <x:v>46134</x:v>
      </x:c>
      <x:c r="C441" t="str">
        <x:v>Christopher Kiely</x:v>
      </x:c>
      <x:c r="D441" t="str">
        <x:v>Permanent</x:v>
      </x:c>
      <x:c r="E441" t="str">
        <x:v>Birmingham</x:v>
      </x:c>
      <x:c r="F441" t="str">
        <x:v>Operative Skilled</x:v>
      </x:c>
      <x:c r="G441" t="str">
        <x:v>401374</x:v>
      </x:c>
      <x:c r="H441" t="str">
        <x:v>Midland Heart Limited</x:v>
      </x:c>
      <x:c r="I441" s="22" t="n">
        <x:v>8.5</x:v>
      </x:c>
      <x:c r="J441" t="str">
        <x:v>Worked</x:v>
      </x:c>
      <x:c r="K441" t="str">
        <x:v>Employee 102520; home branch Birmingham; assigned role Operative Skilled | Deployment branch: Birmingham | Actual role: Operative Skilled | Jobs: 401374 | Customers: Midland Heart Limited | Actual hours: 8.5; source records: 1</x:v>
      </x:c>
      <x:c r="L441" t="str">
        <x:v>Include</x:v>
      </x:c>
      <x:c r="M441"/>
      <x:c r="N441"/>
    </x:row>
    <x:row r="442">
      <x:c r="A442" t="str">
        <x:v>Christopher Kiely|2026-04-23</x:v>
      </x:c>
      <x:c r="B442" s="888" t="n">
        <x:v>46135</x:v>
      </x:c>
      <x:c r="C442" t="str">
        <x:v>Christopher Kiely</x:v>
      </x:c>
      <x:c r="D442" t="str">
        <x:v>Permanent</x:v>
      </x:c>
      <x:c r="E442" t="str">
        <x:v>Birmingham</x:v>
      </x:c>
      <x:c r="F442" t="str">
        <x:v>Operative Skilled</x:v>
      </x:c>
      <x:c r="G442" t="str">
        <x:v>400215</x:v>
      </x:c>
      <x:c r="H442" t="str">
        <x:v>Birmingham City Council</x:v>
      </x:c>
      <x:c r="I442" s="22" t="n">
        <x:v>7.5</x:v>
      </x:c>
      <x:c r="J442" t="str">
        <x:v>Worked</x:v>
      </x:c>
      <x:c r="K442" t="str">
        <x:v>Employee 102520; home branch Birmingham; assigned role Operative Skilled | Deployment branch: Birmingham | Actual role: Operative Skilled | Jobs: 400215 | Customers: Birmingham City Council | Actual hours: 7.5; source records: 1</x:v>
      </x:c>
      <x:c r="L442" t="str">
        <x:v>Include</x:v>
      </x:c>
      <x:c r="M442"/>
      <x:c r="N442"/>
    </x:row>
    <x:row r="443">
      <x:c r="A443" t="str">
        <x:v>Christopher Kiely|2026-04-24</x:v>
      </x:c>
      <x:c r="B443" s="888" t="n">
        <x:v>46136</x:v>
      </x:c>
      <x:c r="C443" t="str">
        <x:v>Christopher Kiely</x:v>
      </x:c>
      <x:c r="D443" t="str">
        <x:v>Permanent</x:v>
      </x:c>
      <x:c r="E443" t="str">
        <x:v>Birmingham</x:v>
      </x:c>
      <x:c r="F443" t="str">
        <x:v>Operative Skilled</x:v>
      </x:c>
      <x:c r="G443"/>
      <x:c r="H443"/>
      <x:c r="I443" s="22" t="n">
        <x:v>0</x:v>
      </x:c>
      <x:c r="J443" t="str">
        <x:v>Annual leave</x:v>
      </x:c>
      <x:c r="K443" t="str">
        <x:v>Employee 102520; home branch Birmingham; assigned role Operative Skilled | Leave: Annual Leave (Hours) | Leave calendar basis: Variable-pattern period</x:v>
      </x:c>
      <x:c r="L443" t="str">
        <x:v>Include</x:v>
      </x:c>
      <x:c r="M443"/>
      <x:c r="N443"/>
    </x:row>
    <x:row r="444">
      <x:c r="A444" t="str">
        <x:v>Christopher Kiely|2026-04-27</x:v>
      </x:c>
      <x:c r="B444" s="888" t="n">
        <x:v>46139</x:v>
      </x:c>
      <x:c r="C444" t="str">
        <x:v>Christopher Kiely</x:v>
      </x:c>
      <x:c r="D444" t="str">
        <x:v>Permanent</x:v>
      </x:c>
      <x:c r="E444" t="str">
        <x:v>Birmingham</x:v>
      </x:c>
      <x:c r="F444" t="str">
        <x:v>Operative Skilled</x:v>
      </x:c>
      <x:c r="G444"/>
      <x:c r="H444"/>
      <x:c r="I444" s="22" t="n">
        <x:v>0</x:v>
      </x:c>
      <x:c r="J444" t="str">
        <x:v>Annual leave</x:v>
      </x:c>
      <x:c r="K444" t="str">
        <x:v>Employee 102520; home branch Birmingham; assigned role Operative Skilled | Leave: Annual Leave (Hours) | Leave calendar basis: Variable-pattern period</x:v>
      </x:c>
      <x:c r="L444" t="str">
        <x:v>Include</x:v>
      </x:c>
      <x:c r="M444"/>
      <x:c r="N444"/>
    </x:row>
    <x:row r="445">
      <x:c r="A445" t="str">
        <x:v>Christopher Kiely|2026-04-28</x:v>
      </x:c>
      <x:c r="B445" s="888" t="n">
        <x:v>46140</x:v>
      </x:c>
      <x:c r="C445" t="str">
        <x:v>Christopher Kiely</x:v>
      </x:c>
      <x:c r="D445" t="str">
        <x:v>Permanent</x:v>
      </x:c>
      <x:c r="E445" t="str">
        <x:v>Birmingham</x:v>
      </x:c>
      <x:c r="F445" t="str">
        <x:v>Operative Skilled</x:v>
      </x:c>
      <x:c r="G445" t="str">
        <x:v>386884U</x:v>
      </x:c>
      <x:c r="H445" t="str">
        <x:v>Harrow Green</x:v>
      </x:c>
      <x:c r="I445" s="22" t="n">
        <x:v>12.5</x:v>
      </x:c>
      <x:c r="J445" t="str">
        <x:v>Worked</x:v>
      </x:c>
      <x:c r="K445" t="str">
        <x:v>Employee 102520; home branch Birmingham; assigned role Operative Skilled | Deployment branch: Birmingham | Actual role: Operative Skilled | Jobs: 386884U | Customers: Harrow Green | Actual hours: 12.5; source records: 1</x:v>
      </x:c>
      <x:c r="L445" t="str">
        <x:v>Include</x:v>
      </x:c>
      <x:c r="M445"/>
      <x:c r="N445"/>
    </x:row>
    <x:row r="446">
      <x:c r="A446" t="str">
        <x:v>Christopher Kiely|2026-04-29</x:v>
      </x:c>
      <x:c r="B446" s="888" t="n">
        <x:v>46141</x:v>
      </x:c>
      <x:c r="C446" t="str">
        <x:v>Christopher Kiely</x:v>
      </x:c>
      <x:c r="D446" t="str">
        <x:v>Permanent</x:v>
      </x:c>
      <x:c r="E446" t="str">
        <x:v>Birmingham</x:v>
      </x:c>
      <x:c r="F446" t="str">
        <x:v>Operative Skilled</x:v>
      </x:c>
      <x:c r="G446" t="str">
        <x:v>401254</x:v>
      </x:c>
      <x:c r="H446" t="str">
        <x:v>HSBC - April 2026 Deliveries</x:v>
      </x:c>
      <x:c r="I446" s="22" t="n">
        <x:v>5.75</x:v>
      </x:c>
      <x:c r="J446" t="str">
        <x:v>Worked</x:v>
      </x:c>
      <x:c r="K446" t="str">
        <x:v>Employee 102520; home branch Birmingham; assigned role Operative Skilled | Deployment branch: Birmingham | Actual role: Operative Porter | Jobs: 401254 | Customers: HSBC - April 2026 Deliveries | Actual hours: 5.8; source records: 1</x:v>
      </x:c>
      <x:c r="L446" t="str">
        <x:v>Include</x:v>
      </x:c>
      <x:c r="M446"/>
      <x:c r="N446"/>
    </x:row>
    <x:row r="447">
      <x:c r="A447" t="str">
        <x:v>Christopher Kiely|2026-04-30</x:v>
      </x:c>
      <x:c r="B447" s="888" t="n">
        <x:v>46142</x:v>
      </x:c>
      <x:c r="C447" t="str">
        <x:v>Christopher Kiely</x:v>
      </x:c>
      <x:c r="D447" t="str">
        <x:v>Permanent</x:v>
      </x:c>
      <x:c r="E447" t="str">
        <x:v>Birmingham</x:v>
      </x:c>
      <x:c r="F447" t="str">
        <x:v>Operative Skilled</x:v>
      </x:c>
      <x:c r="G447" t="str">
        <x:v>386884U, 400679</x:v>
      </x:c>
      <x:c r="H447" t="str">
        <x:v>Harrow Green; Thames Valley Police</x:v>
      </x:c>
      <x:c r="I447" s="22" t="n">
        <x:v>20.5</x:v>
      </x:c>
      <x:c r="J447" t="str">
        <x:v>Worked — 2 records</x:v>
      </x:c>
      <x:c r="K447" t="str">
        <x:v>Employee 102520; home branch Birmingham; assigned role Operative Skilled | Deployment branch: Birmingham, Oxford | Actual role: Operative Porter | Jobs: 386884U, 400679 | Customers: Harrow Green; Thames Valley Police | Actual hours: 20.5; source records: 2</x:v>
      </x:c>
      <x:c r="L447" t="str">
        <x:v>Include</x:v>
      </x:c>
      <x:c r="M447"/>
      <x:c r="N447"/>
    </x:row>
    <x:row r="448">
      <x:c r="A448" t="str">
        <x:v>Cl Gaspar|2026-04-01</x:v>
      </x:c>
      <x:c r="B448" s="888" t="n">
        <x:v>46113</x:v>
      </x:c>
      <x:c r="C448" t="str">
        <x:v>Cl Gaspar</x:v>
      </x:c>
      <x:c r="D448" t="str">
        <x:v>Permanent</x:v>
      </x:c>
      <x:c r="E448" t="str">
        <x:v>Thurrock</x:v>
      </x:c>
      <x:c r="F448" t="str">
        <x:v>Operative Porter</x:v>
      </x:c>
      <x:c r="G448" t="str">
        <x:v>401111</x:v>
      </x:c>
      <x:c r="H448" t="str">
        <x:v>Foreign Commonwealth Office</x:v>
      </x:c>
      <x:c r="I448" s="22" t="n">
        <x:v>11</x:v>
      </x:c>
      <x:c r="J448" t="str">
        <x:v>Worked</x:v>
      </x:c>
      <x:c r="K448" t="str">
        <x:v>Employee 103135; home branch Thurrock; assigned role Operative Porter | Deployment branch: Thurrock | Actual role: Operative Porter | Jobs: 401111 | Customers: Foreign Commonwealth Office | Actual hours: 11.0; source records: 1</x:v>
      </x:c>
      <x:c r="L448" t="str">
        <x:v>Include</x:v>
      </x:c>
      <x:c r="M448"/>
      <x:c r="N448"/>
    </x:row>
    <x:row r="449">
      <x:c r="A449" t="str">
        <x:v>Cl Gaspar|2026-04-07</x:v>
      </x:c>
      <x:c r="B449" s="888" t="n">
        <x:v>46119</x:v>
      </x:c>
      <x:c r="C449" t="str">
        <x:v>Cl Gaspar</x:v>
      </x:c>
      <x:c r="D449" t="str">
        <x:v>Permanent</x:v>
      </x:c>
      <x:c r="E449" t="str">
        <x:v>Thurrock</x:v>
      </x:c>
      <x:c r="F449" t="str">
        <x:v>Operative Porter</x:v>
      </x:c>
      <x:c r="G449" t="str">
        <x:v>396207</x:v>
      </x:c>
      <x:c r="H449" t="str">
        <x:v>Linklaters LLP</x:v>
      </x:c>
      <x:c r="I449" s="22" t="n">
        <x:v>8.5</x:v>
      </x:c>
      <x:c r="J449" t="str">
        <x:v>Worked</x:v>
      </x:c>
      <x:c r="K449" t="str">
        <x:v>Employee 103135; home branch Thurrock; assigned role Operative Porter | Deployment branch: Thurrock | Actual role: Operative Porter | Jobs: 396207 | Customers: Linklaters LLP | Actual hours: 8.5; source records: 1</x:v>
      </x:c>
      <x:c r="L449" t="str">
        <x:v>Include</x:v>
      </x:c>
      <x:c r="M449"/>
      <x:c r="N449"/>
    </x:row>
    <x:row r="450">
      <x:c r="A450" t="str">
        <x:v>Cl Gaspar|2026-04-08</x:v>
      </x:c>
      <x:c r="B450" s="888" t="n">
        <x:v>46120</x:v>
      </x:c>
      <x:c r="C450" t="str">
        <x:v>Cl Gaspar</x:v>
      </x:c>
      <x:c r="D450" t="str">
        <x:v>Permanent</x:v>
      </x:c>
      <x:c r="E450" t="str">
        <x:v>Thurrock</x:v>
      </x:c>
      <x:c r="F450" t="str">
        <x:v>Operative Porter</x:v>
      </x:c>
      <x:c r="G450" t="str">
        <x:v>394164</x:v>
      </x:c>
      <x:c r="H450" t="str">
        <x:v>Restore – Doc Management - NWL collections</x:v>
      </x:c>
      <x:c r="I450" s="22" t="n">
        <x:v>7</x:v>
      </x:c>
      <x:c r="J450" t="str">
        <x:v>Worked</x:v>
      </x:c>
      <x:c r="K450" t="str">
        <x:v>Employee 103135; home branch Thurrock; assigned role Operative Porter | Deployment branch: Thurrock | Actual role: Operative Porter | Jobs: 394164 | Customers: Restore – Doc Management - NWL collections | Actual hours: 7.0; source records: 1</x:v>
      </x:c>
      <x:c r="L450" t="str">
        <x:v>Include</x:v>
      </x:c>
      <x:c r="M450"/>
      <x:c r="N450"/>
    </x:row>
    <x:row r="451">
      <x:c r="A451" t="str">
        <x:v>Cl Gaspar|2026-04-10</x:v>
      </x:c>
      <x:c r="B451" s="888" t="n">
        <x:v>46122</x:v>
      </x:c>
      <x:c r="C451" t="str">
        <x:v>Cl Gaspar</x:v>
      </x:c>
      <x:c r="D451" t="str">
        <x:v>Permanent</x:v>
      </x:c>
      <x:c r="E451" t="str">
        <x:v>Thurrock</x:v>
      </x:c>
      <x:c r="F451" t="str">
        <x:v>Operative Porter</x:v>
      </x:c>
      <x:c r="G451" t="str">
        <x:v>401233</x:v>
      </x:c>
      <x:c r="H451" t="str">
        <x:v>Apple Europe Limited</x:v>
      </x:c>
      <x:c r="I451" s="22" t="n">
        <x:v>11.5</x:v>
      </x:c>
      <x:c r="J451" t="str">
        <x:v>Worked</x:v>
      </x:c>
      <x:c r="K451" t="str">
        <x:v>Employee 103135; home branch Thurrock; assigned role Operative Porter | Deployment branch: Thurrock | Actual role: Operative Porter | Jobs: 401233 | Customers: Apple Europe Limited | Actual hours: 11.5; source records: 1</x:v>
      </x:c>
      <x:c r="L451" t="str">
        <x:v>Include</x:v>
      </x:c>
      <x:c r="M451"/>
      <x:c r="N451"/>
    </x:row>
    <x:row r="452">
      <x:c r="A452" t="str">
        <x:v>Cl Gaspar|2026-04-13</x:v>
      </x:c>
      <x:c r="B452" s="888" t="n">
        <x:v>46125</x:v>
      </x:c>
      <x:c r="C452" t="str">
        <x:v>Cl Gaspar</x:v>
      </x:c>
      <x:c r="D452" t="str">
        <x:v>Permanent</x:v>
      </x:c>
      <x:c r="E452" t="str">
        <x:v>Thurrock</x:v>
      </x:c>
      <x:c r="F452" t="str">
        <x:v>Operative Porter</x:v>
      </x:c>
      <x:c r="G452" t="str">
        <x:v>401233</x:v>
      </x:c>
      <x:c r="H452" t="str">
        <x:v>Apple Europe Limited</x:v>
      </x:c>
      <x:c r="I452" s="22" t="n">
        <x:v>11.5</x:v>
      </x:c>
      <x:c r="J452" t="str">
        <x:v>Worked</x:v>
      </x:c>
      <x:c r="K452" t="str">
        <x:v>Employee 103135; home branch Thurrock; assigned role Operative Porter | Deployment branch: Thurrock | Actual role: Operative Porter | Jobs: 401233 | Customers: Apple Europe Limited | Actual hours: 11.5; source records: 1</x:v>
      </x:c>
      <x:c r="L452" t="str">
        <x:v>Include</x:v>
      </x:c>
      <x:c r="M452"/>
      <x:c r="N452"/>
    </x:row>
    <x:row r="453">
      <x:c r="A453" t="str">
        <x:v>Cl Gaspar|2026-04-15</x:v>
      </x:c>
      <x:c r="B453" s="888" t="n">
        <x:v>46127</x:v>
      </x:c>
      <x:c r="C453" t="str">
        <x:v>Cl Gaspar</x:v>
      </x:c>
      <x:c r="D453" t="str">
        <x:v>Permanent</x:v>
      </x:c>
      <x:c r="E453" t="str">
        <x:v>Thurrock</x:v>
      </x:c>
      <x:c r="F453" t="str">
        <x:v>Operative Porter</x:v>
      </x:c>
      <x:c r="G453" t="str">
        <x:v>400471A</x:v>
      </x:c>
      <x:c r="H453" t="str">
        <x:v>Hammersmith &amp; Fulham Borough Council</x:v>
      </x:c>
      <x:c r="I453" s="22" t="n">
        <x:v>8</x:v>
      </x:c>
      <x:c r="J453" t="str">
        <x:v>Worked</x:v>
      </x:c>
      <x:c r="K453" t="str">
        <x:v>Employee 103135; home branch Thurrock; assigned role Operative Porter | Deployment branch: Croydon | Actual role: Operative Porter | Jobs: 400471A | Customers: Hammersmith &amp; Fulham Borough Council | Actual hours: 8.0; source records: 1</x:v>
      </x:c>
      <x:c r="L453" t="str">
        <x:v>Include</x:v>
      </x:c>
      <x:c r="M453"/>
      <x:c r="N453"/>
    </x:row>
    <x:row r="454">
      <x:c r="A454" t="str">
        <x:v>Cl Gaspar|2026-04-16</x:v>
      </x:c>
      <x:c r="B454" s="888" t="n">
        <x:v>46128</x:v>
      </x:c>
      <x:c r="C454" t="str">
        <x:v>Cl Gaspar</x:v>
      </x:c>
      <x:c r="D454" t="str">
        <x:v>Permanent</x:v>
      </x:c>
      <x:c r="E454" t="str">
        <x:v>Thurrock</x:v>
      </x:c>
      <x:c r="F454" t="str">
        <x:v>Operative Porter</x:v>
      </x:c>
      <x:c r="G454" t="str">
        <x:v>400754</x:v>
      </x:c>
      <x:c r="H454" t="str">
        <x:v>Aduba/Ms Maureen</x:v>
      </x:c>
      <x:c r="I454" s="22" t="n">
        <x:v>3.5</x:v>
      </x:c>
      <x:c r="J454" t="str">
        <x:v>Worked</x:v>
      </x:c>
      <x:c r="K454" t="str">
        <x:v>Employee 103135; home branch Thurrock; assigned role Operative Porter | Deployment branch: Thurrock | Actual role: Operative Porter | Jobs: 400754 | Customers: Aduba/Ms Maureen | Actual hours: 3.5; source records: 1</x:v>
      </x:c>
      <x:c r="L454" t="str">
        <x:v>Include</x:v>
      </x:c>
      <x:c r="M454"/>
      <x:c r="N454"/>
    </x:row>
    <x:row r="455">
      <x:c r="A455" t="str">
        <x:v>Cl Gaspar|2026-04-17</x:v>
      </x:c>
      <x:c r="B455" s="888" t="n">
        <x:v>46129</x:v>
      </x:c>
      <x:c r="C455" t="str">
        <x:v>Cl Gaspar</x:v>
      </x:c>
      <x:c r="D455" t="str">
        <x:v>Permanent</x:v>
      </x:c>
      <x:c r="E455" t="str">
        <x:v>Thurrock</x:v>
      </x:c>
      <x:c r="F455" t="str">
        <x:v>Operative Porter</x:v>
      </x:c>
      <x:c r="G455" t="str">
        <x:v>401535</x:v>
      </x:c>
      <x:c r="H455" t="str">
        <x:v>Apple Europe Limited</x:v>
      </x:c>
      <x:c r="I455" s="22" t="n">
        <x:v>11.5</x:v>
      </x:c>
      <x:c r="J455" t="str">
        <x:v>Worked</x:v>
      </x:c>
      <x:c r="K455" t="str">
        <x:v>Employee 103135; home branch Thurrock; assigned role Operative Porter | Deployment branch: Thurrock | Actual role: Operative Porter | Jobs: 401535 | Customers: Apple Europe Limited | Actual hours: 11.5; source records: 1</x:v>
      </x:c>
      <x:c r="L455" t="str">
        <x:v>Include</x:v>
      </x:c>
      <x:c r="M455"/>
      <x:c r="N455"/>
    </x:row>
    <x:row r="456">
      <x:c r="A456" t="str">
        <x:v>Cl Gaspar|2026-04-18</x:v>
      </x:c>
      <x:c r="B456" s="888" t="n">
        <x:v>46130</x:v>
      </x:c>
      <x:c r="C456" t="str">
        <x:v>Cl Gaspar</x:v>
      </x:c>
      <x:c r="D456" t="str">
        <x:v>Permanent</x:v>
      </x:c>
      <x:c r="E456" t="str">
        <x:v>Thurrock</x:v>
      </x:c>
      <x:c r="F456" t="str">
        <x:v>Operative Porter</x:v>
      </x:c>
      <x:c r="G456" t="str">
        <x:v>401640</x:v>
      </x:c>
      <x:c r="H456" t="str">
        <x:v>Bloomberg</x:v>
      </x:c>
      <x:c r="I456" s="22" t="n">
        <x:v>8</x:v>
      </x:c>
      <x:c r="J456" t="str">
        <x:v>Worked</x:v>
      </x:c>
      <x:c r="K456" t="str">
        <x:v>Employee 103135; home branch Thurrock; assigned role Operative Porter | Deployment branch: Thurrock | Actual role: Operative Porter | Jobs: 401640 | Customers: Bloomberg | Actual hours: 8.0; source records: 1</x:v>
      </x:c>
      <x:c r="L456" t="str">
        <x:v>Include</x:v>
      </x:c>
      <x:c r="M456"/>
      <x:c r="N456"/>
    </x:row>
    <x:row r="457">
      <x:c r="A457" t="str">
        <x:v>Cl Gaspar|2026-04-19</x:v>
      </x:c>
      <x:c r="B457" s="888" t="n">
        <x:v>46131</x:v>
      </x:c>
      <x:c r="C457" t="str">
        <x:v>Cl Gaspar</x:v>
      </x:c>
      <x:c r="D457" t="str">
        <x:v>Permanent</x:v>
      </x:c>
      <x:c r="E457" t="str">
        <x:v>Thurrock</x:v>
      </x:c>
      <x:c r="F457" t="str">
        <x:v>Operative Porter</x:v>
      </x:c>
      <x:c r="G457" t="str">
        <x:v>401640</x:v>
      </x:c>
      <x:c r="H457" t="str">
        <x:v>Bloomberg</x:v>
      </x:c>
      <x:c r="I457" s="22" t="n">
        <x:v>8.5</x:v>
      </x:c>
      <x:c r="J457" t="str">
        <x:v>Worked</x:v>
      </x:c>
      <x:c r="K457" t="str">
        <x:v>Employee 103135; home branch Thurrock; assigned role Operative Porter | Deployment branch: Thurrock | Actual role: Operative Porter | Jobs: 401640 | Customers: Bloomberg | Actual hours: 8.5; source records: 1</x:v>
      </x:c>
      <x:c r="L457" t="str">
        <x:v>Include</x:v>
      </x:c>
      <x:c r="M457"/>
      <x:c r="N457"/>
    </x:row>
    <x:row r="458">
      <x:c r="A458" t="str">
        <x:v>Cl Gaspar|2026-04-21</x:v>
      </x:c>
      <x:c r="B458" s="888" t="n">
        <x:v>46133</x:v>
      </x:c>
      <x:c r="C458" t="str">
        <x:v>Cl Gaspar</x:v>
      </x:c>
      <x:c r="D458" t="str">
        <x:v>Permanent</x:v>
      </x:c>
      <x:c r="E458" t="str">
        <x:v>Thurrock</x:v>
      </x:c>
      <x:c r="F458" t="str">
        <x:v>Operative Porter</x:v>
      </x:c>
      <x:c r="G458" t="str">
        <x:v>401535</x:v>
      </x:c>
      <x:c r="H458" t="str">
        <x:v>Apple Europe Limited</x:v>
      </x:c>
      <x:c r="I458" s="22" t="n">
        <x:v>11.5</x:v>
      </x:c>
      <x:c r="J458" t="str">
        <x:v>Worked</x:v>
      </x:c>
      <x:c r="K458" t="str">
        <x:v>Employee 103135; home branch Thurrock; assigned role Operative Porter | Deployment branch: Thurrock | Actual role: Operative Porter | Jobs: 401535 | Customers: Apple Europe Limited | Actual hours: 11.5; source records: 1</x:v>
      </x:c>
      <x:c r="L458" t="str">
        <x:v>Include</x:v>
      </x:c>
      <x:c r="M458"/>
      <x:c r="N458"/>
    </x:row>
    <x:row r="459">
      <x:c r="A459" t="str">
        <x:v>Cl Gaspar|2026-04-22</x:v>
      </x:c>
      <x:c r="B459" s="888" t="n">
        <x:v>46134</x:v>
      </x:c>
      <x:c r="C459" t="str">
        <x:v>Cl Gaspar</x:v>
      </x:c>
      <x:c r="D459" t="str">
        <x:v>Permanent</x:v>
      </x:c>
      <x:c r="E459" t="str">
        <x:v>Thurrock</x:v>
      </x:c>
      <x:c r="F459" t="str">
        <x:v>Operative Porter</x:v>
      </x:c>
      <x:c r="G459" t="str">
        <x:v>401535</x:v>
      </x:c>
      <x:c r="H459" t="str">
        <x:v>Apple Europe Limited</x:v>
      </x:c>
      <x:c r="I459" s="22" t="n">
        <x:v>10</x:v>
      </x:c>
      <x:c r="J459" t="str">
        <x:v>Worked</x:v>
      </x:c>
      <x:c r="K459" t="str">
        <x:v>Employee 103135; home branch Thurrock; assigned role Operative Porter | Deployment branch: Thurrock | Actual role: Operative Porter | Jobs: 401535 | Customers: Apple Europe Limited | Actual hours: 10.0; source records: 1</x:v>
      </x:c>
      <x:c r="L459" t="str">
        <x:v>Include</x:v>
      </x:c>
      <x:c r="M459"/>
      <x:c r="N459"/>
    </x:row>
    <x:row r="460">
      <x:c r="A460" t="str">
        <x:v>Cl Gaspar|2026-04-23</x:v>
      </x:c>
      <x:c r="B460" s="888" t="n">
        <x:v>46135</x:v>
      </x:c>
      <x:c r="C460" t="str">
        <x:v>Cl Gaspar</x:v>
      </x:c>
      <x:c r="D460" t="str">
        <x:v>Permanent</x:v>
      </x:c>
      <x:c r="E460" t="str">
        <x:v>Thurrock</x:v>
      </x:c>
      <x:c r="F460" t="str">
        <x:v>Operative Porter</x:v>
      </x:c>
      <x:c r="G460" t="str">
        <x:v>401535</x:v>
      </x:c>
      <x:c r="H460" t="str">
        <x:v>Apple Europe Limited</x:v>
      </x:c>
      <x:c r="I460" s="22" t="n">
        <x:v>11.5</x:v>
      </x:c>
      <x:c r="J460" t="str">
        <x:v>Worked</x:v>
      </x:c>
      <x:c r="K460" t="str">
        <x:v>Employee 103135; home branch Thurrock; assigned role Operative Porter | Deployment branch: Thurrock | Actual role: Operative Porter | Jobs: 401535 | Customers: Apple Europe Limited | Actual hours: 11.5; source records: 1</x:v>
      </x:c>
      <x:c r="L460" t="str">
        <x:v>Include</x:v>
      </x:c>
      <x:c r="M460"/>
      <x:c r="N460"/>
    </x:row>
    <x:row r="461">
      <x:c r="A461" t="str">
        <x:v>Cl Gaspar|2026-04-24</x:v>
      </x:c>
      <x:c r="B461" s="888" t="n">
        <x:v>46136</x:v>
      </x:c>
      <x:c r="C461" t="str">
        <x:v>Cl Gaspar</x:v>
      </x:c>
      <x:c r="D461" t="str">
        <x:v>Permanent</x:v>
      </x:c>
      <x:c r="E461" t="str">
        <x:v>Thurrock</x:v>
      </x:c>
      <x:c r="F461" t="str">
        <x:v>Operative Porter</x:v>
      </x:c>
      <x:c r="G461" t="str">
        <x:v>401753</x:v>
      </x:c>
      <x:c r="H461" t="str">
        <x:v>Bank of America Merrill Lynch</x:v>
      </x:c>
      <x:c r="I461" s="22" t="n">
        <x:v>5.5</x:v>
      </x:c>
      <x:c r="J461" t="str">
        <x:v>Worked</x:v>
      </x:c>
      <x:c r="K461" t="str">
        <x:v>Employee 103135; home branch Thurrock; assigned role Operative Porter | Deployment branch: Thurrock | Actual role: Operative Porter | Jobs: 401753 | Customers: Bank of America Merrill Lynch | Actual hours: 5.5; source records: 1</x:v>
      </x:c>
      <x:c r="L461" t="str">
        <x:v>Include</x:v>
      </x:c>
      <x:c r="M461"/>
      <x:c r="N461"/>
    </x:row>
    <x:row r="462">
      <x:c r="A462" t="str">
        <x:v>Cl Gaspar|2026-04-26</x:v>
      </x:c>
      <x:c r="B462" s="888" t="n">
        <x:v>46138</x:v>
      </x:c>
      <x:c r="C462" t="str">
        <x:v>Cl Gaspar</x:v>
      </x:c>
      <x:c r="D462" t="str">
        <x:v>Permanent</x:v>
      </x:c>
      <x:c r="E462" t="str">
        <x:v>Thurrock</x:v>
      </x:c>
      <x:c r="F462" t="str">
        <x:v>Operative Porter</x:v>
      </x:c>
      <x:c r="G462" t="str">
        <x:v>401753</x:v>
      </x:c>
      <x:c r="H462" t="str">
        <x:v>Bank of America Merrill Lynch</x:v>
      </x:c>
      <x:c r="I462" s="22" t="n">
        <x:v>8.5</x:v>
      </x:c>
      <x:c r="J462" t="str">
        <x:v>Worked</x:v>
      </x:c>
      <x:c r="K462" t="str">
        <x:v>Employee 103135; home branch Thurrock; assigned role Operative Porter | Deployment branch: Thurrock | Actual role: Operative Porter | Jobs: 401753 | Customers: Bank of America Merrill Lynch | Actual hours: 8.5; source records: 1</x:v>
      </x:c>
      <x:c r="L462" t="str">
        <x:v>Include</x:v>
      </x:c>
      <x:c r="M462"/>
      <x:c r="N462"/>
    </x:row>
    <x:row r="463">
      <x:c r="A463" t="str">
        <x:v>Cl Gaspar|2026-04-27</x:v>
      </x:c>
      <x:c r="B463" s="888" t="n">
        <x:v>46139</x:v>
      </x:c>
      <x:c r="C463" t="str">
        <x:v>Cl Gaspar</x:v>
      </x:c>
      <x:c r="D463" t="str">
        <x:v>Permanent</x:v>
      </x:c>
      <x:c r="E463" t="str">
        <x:v>Thurrock</x:v>
      </x:c>
      <x:c r="F463" t="str">
        <x:v>Operative Porter</x:v>
      </x:c>
      <x:c r="G463" t="str">
        <x:v>400559</x:v>
      </x:c>
      <x:c r="H463" t="str">
        <x:v>Southwark Youth Offending Service</x:v>
      </x:c>
      <x:c r="I463" s="22" t="n">
        <x:v>6</x:v>
      </x:c>
      <x:c r="J463" t="str">
        <x:v>Worked</x:v>
      </x:c>
      <x:c r="K463" t="str">
        <x:v>Employee 103135; home branch Thurrock; assigned role Operative Porter | Deployment branch: Thurrock | Actual role: Operative Porter | Jobs: 400559 | Customers: Southwark Youth Offending Service | Actual hours: 6.0; source records: 1</x:v>
      </x:c>
      <x:c r="L463" t="str">
        <x:v>Include</x:v>
      </x:c>
      <x:c r="M463"/>
      <x:c r="N463"/>
    </x:row>
    <x:row r="464">
      <x:c r="A464" t="str">
        <x:v>Cl Gaspar|2026-04-28</x:v>
      </x:c>
      <x:c r="B464" s="888" t="n">
        <x:v>46140</x:v>
      </x:c>
      <x:c r="C464" t="str">
        <x:v>Cl Gaspar</x:v>
      </x:c>
      <x:c r="D464" t="str">
        <x:v>Permanent</x:v>
      </x:c>
      <x:c r="E464" t="str">
        <x:v>Thurrock</x:v>
      </x:c>
      <x:c r="F464" t="str">
        <x:v>Operative Porter</x:v>
      </x:c>
      <x:c r="G464" t="str">
        <x:v>400559</x:v>
      </x:c>
      <x:c r="H464" t="str">
        <x:v>Southwark Youth Offending Service</x:v>
      </x:c>
      <x:c r="I464" s="22" t="n">
        <x:v>7</x:v>
      </x:c>
      <x:c r="J464" t="str">
        <x:v>Worked</x:v>
      </x:c>
      <x:c r="K464" t="str">
        <x:v>Employee 103135; home branch Thurrock; assigned role Operative Porter | Deployment branch: Thurrock | Actual role: Operative Porter | Jobs: 400559 | Customers: Southwark Youth Offending Service | Actual hours: 7.0; source records: 1</x:v>
      </x:c>
      <x:c r="L464" t="str">
        <x:v>Include</x:v>
      </x:c>
      <x:c r="M464"/>
      <x:c r="N464"/>
    </x:row>
    <x:row r="465">
      <x:c r="A465" t="str">
        <x:v>Cl Gaspar|2026-04-29</x:v>
      </x:c>
      <x:c r="B465" s="888" t="n">
        <x:v>46141</x:v>
      </x:c>
      <x:c r="C465" t="str">
        <x:v>Cl Gaspar</x:v>
      </x:c>
      <x:c r="D465" t="str">
        <x:v>Permanent</x:v>
      </x:c>
      <x:c r="E465" t="str">
        <x:v>Thurrock</x:v>
      </x:c>
      <x:c r="F465" t="str">
        <x:v>Operative Porter</x:v>
      </x:c>
      <x:c r="G465" t="str">
        <x:v>399535</x:v>
      </x:c>
      <x:c r="H465" t="str">
        <x:v>Foreign Commonwealth Office</x:v>
      </x:c>
      <x:c r="I465" s="22" t="n">
        <x:v>10.5</x:v>
      </x:c>
      <x:c r="J465" t="str">
        <x:v>Worked</x:v>
      </x:c>
      <x:c r="K465" t="str">
        <x:v>Employee 103135; home branch Thurrock; assigned role Operative Porter | Deployment branch: Thurrock | Actual role: Operative Porter | Jobs: 399535 | Customers: Foreign Commonwealth Office | Actual hours: 10.5; source records: 1</x:v>
      </x:c>
      <x:c r="L465" t="str">
        <x:v>Include</x:v>
      </x:c>
      <x:c r="M465"/>
      <x:c r="N465"/>
    </x:row>
    <x:row r="466">
      <x:c r="A466" t="str">
        <x:v>Cl Gaspar|2026-04-30</x:v>
      </x:c>
      <x:c r="B466" s="888" t="n">
        <x:v>46142</x:v>
      </x:c>
      <x:c r="C466" t="str">
        <x:v>Cl Gaspar</x:v>
      </x:c>
      <x:c r="D466" t="str">
        <x:v>Permanent</x:v>
      </x:c>
      <x:c r="E466" t="str">
        <x:v>Thurrock</x:v>
      </x:c>
      <x:c r="F466" t="str">
        <x:v>Operative Porter</x:v>
      </x:c>
      <x:c r="G466" t="str">
        <x:v>401395</x:v>
      </x:c>
      <x:c r="H466" t="str">
        <x:v>Osita/Evelyn</x:v>
      </x:c>
      <x:c r="I466" s="22" t="n">
        <x:v>8</x:v>
      </x:c>
      <x:c r="J466" t="str">
        <x:v>Worked</x:v>
      </x:c>
      <x:c r="K466" t="str">
        <x:v>Employee 103135; home branch Thurrock; assigned role Operative Porter | Deployment branch: Thurrock | Actual role: Operative Porter | Jobs: 401395 | Customers: Osita/Evelyn | Actual hours: 8.0; source records: 1</x:v>
      </x:c>
      <x:c r="L466" t="str">
        <x:v>Include</x:v>
      </x:c>
      <x:c r="M466"/>
      <x:c r="N466"/>
    </x:row>
    <x:row r="467">
      <x:c r="A467" t="str">
        <x:v>D Headland|2026-04-01</x:v>
      </x:c>
      <x:c r="B467" s="888" t="n">
        <x:v>46113</x:v>
      </x:c>
      <x:c r="C467" t="str">
        <x:v>D Headland</x:v>
      </x:c>
      <x:c r="D467" t="str">
        <x:v>Permanent</x:v>
      </x:c>
      <x:c r="E467" t="str">
        <x:v>Thurrock</x:v>
      </x:c>
      <x:c r="F467" t="str">
        <x:v>Operative Porter</x:v>
      </x:c>
      <x:c r="G467" t="str">
        <x:v>400260</x:v>
      </x:c>
      <x:c r="H467" t="str">
        <x:v>Apple Europe Limited</x:v>
      </x:c>
      <x:c r="I467" s="22" t="n">
        <x:v>12</x:v>
      </x:c>
      <x:c r="J467" t="str">
        <x:v>Worked</x:v>
      </x:c>
      <x:c r="K467" t="str">
        <x:v>Employee 1504; home branch Thurrock; assigned role Operative Porter | Deployment branch: Thurrock | Actual role: Operative Skilled | Jobs: 400260 | Customers: Apple Europe Limited | Actual hours: 12.0; source records: 1</x:v>
      </x:c>
      <x:c r="L467" t="str">
        <x:v>Include</x:v>
      </x:c>
      <x:c r="M467"/>
      <x:c r="N467"/>
    </x:row>
    <x:row r="468">
      <x:c r="A468" t="str">
        <x:v>D Headland|2026-04-02</x:v>
      </x:c>
      <x:c r="B468" s="888" t="n">
        <x:v>46114</x:v>
      </x:c>
      <x:c r="C468" t="str">
        <x:v>D Headland</x:v>
      </x:c>
      <x:c r="D468" t="str">
        <x:v>Permanent</x:v>
      </x:c>
      <x:c r="E468" t="str">
        <x:v>Thurrock</x:v>
      </x:c>
      <x:c r="F468" t="str">
        <x:v>Operative Porter</x:v>
      </x:c>
      <x:c r="G468"/>
      <x:c r="H468"/>
      <x:c r="I468" s="22" t="n">
        <x:v>0</x:v>
      </x:c>
      <x:c r="J468" t="str">
        <x:v>Annual leave</x:v>
      </x:c>
      <x:c r="K468" t="str">
        <x:v>Employee 1504; home branch Thurrock; assigned role Operative Porter | Leave: Annual Leave (Hours) | Leave calendar basis: Variable-pattern period</x:v>
      </x:c>
      <x:c r="L468" t="str">
        <x:v>Include</x:v>
      </x:c>
      <x:c r="M468"/>
      <x:c r="N468"/>
    </x:row>
    <x:row r="469">
      <x:c r="A469" t="str">
        <x:v>D Headland|2026-04-03</x:v>
      </x:c>
      <x:c r="B469" s="888" t="n">
        <x:v>46115</x:v>
      </x:c>
      <x:c r="C469" t="str">
        <x:v>D Headland</x:v>
      </x:c>
      <x:c r="D469" t="str">
        <x:v>Permanent</x:v>
      </x:c>
      <x:c r="E469" t="str">
        <x:v>Thurrock</x:v>
      </x:c>
      <x:c r="F469" t="str">
        <x:v>Operative Porter</x:v>
      </x:c>
      <x:c r="G469"/>
      <x:c r="H469"/>
      <x:c r="I469" s="22" t="n">
        <x:v>0</x:v>
      </x:c>
      <x:c r="J469" t="str">
        <x:v>Annual leave</x:v>
      </x:c>
      <x:c r="K469" t="str">
        <x:v>Employee 1504; home branch Thurrock; assigned role Operative Porter | Leave: Annual Leave (Hours) | Leave calendar basis: Variable-pattern period</x:v>
      </x:c>
      <x:c r="L469" t="str">
        <x:v>Include</x:v>
      </x:c>
      <x:c r="M469"/>
      <x:c r="N469"/>
    </x:row>
    <x:row r="470">
      <x:c r="A470" t="str">
        <x:v>D Headland|2026-04-06</x:v>
      </x:c>
      <x:c r="B470" s="888" t="n">
        <x:v>46118</x:v>
      </x:c>
      <x:c r="C470" t="str">
        <x:v>D Headland</x:v>
      </x:c>
      <x:c r="D470" t="str">
        <x:v>Permanent</x:v>
      </x:c>
      <x:c r="E470" t="str">
        <x:v>Thurrock</x:v>
      </x:c>
      <x:c r="F470" t="str">
        <x:v>Operative Porter</x:v>
      </x:c>
      <x:c r="G470"/>
      <x:c r="H470"/>
      <x:c r="I470" s="22" t="n">
        <x:v>0</x:v>
      </x:c>
      <x:c r="J470" t="str">
        <x:v>Annual leave</x:v>
      </x:c>
      <x:c r="K470" t="str">
        <x:v>Employee 1504; home branch Thurrock; assigned role Operative Porter | Leave: Annual Leave (Hours) | Leave calendar basis: Variable-pattern period</x:v>
      </x:c>
      <x:c r="L470" t="str">
        <x:v>Include</x:v>
      </x:c>
      <x:c r="M470"/>
      <x:c r="N470"/>
    </x:row>
    <x:row r="471">
      <x:c r="A471" t="str">
        <x:v>D Headland|2026-04-07</x:v>
      </x:c>
      <x:c r="B471" s="888" t="n">
        <x:v>46119</x:v>
      </x:c>
      <x:c r="C471" t="str">
        <x:v>D Headland</x:v>
      </x:c>
      <x:c r="D471" t="str">
        <x:v>Permanent</x:v>
      </x:c>
      <x:c r="E471" t="str">
        <x:v>Thurrock</x:v>
      </x:c>
      <x:c r="F471" t="str">
        <x:v>Operative Porter</x:v>
      </x:c>
      <x:c r="G471"/>
      <x:c r="H471"/>
      <x:c r="I471" s="22" t="n">
        <x:v>0</x:v>
      </x:c>
      <x:c r="J471" t="str">
        <x:v>Annual leave</x:v>
      </x:c>
      <x:c r="K471" t="str">
        <x:v>Employee 1504; home branch Thurrock; assigned role Operative Porter | Leave: Annual Leave (Hours) | Leave calendar basis: Variable-pattern period</x:v>
      </x:c>
      <x:c r="L471" t="str">
        <x:v>Include</x:v>
      </x:c>
      <x:c r="M471"/>
      <x:c r="N471"/>
    </x:row>
    <x:row r="472">
      <x:c r="A472" t="str">
        <x:v>D Headland|2026-04-08</x:v>
      </x:c>
      <x:c r="B472" s="888" t="n">
        <x:v>46120</x:v>
      </x:c>
      <x:c r="C472" t="str">
        <x:v>D Headland</x:v>
      </x:c>
      <x:c r="D472" t="str">
        <x:v>Permanent</x:v>
      </x:c>
      <x:c r="E472" t="str">
        <x:v>Thurrock</x:v>
      </x:c>
      <x:c r="F472" t="str">
        <x:v>Operative Porter</x:v>
      </x:c>
      <x:c r="G472" t="str">
        <x:v>400260</x:v>
      </x:c>
      <x:c r="H472" t="str">
        <x:v>Apple Europe Limited</x:v>
      </x:c>
      <x:c r="I472" s="22" t="n">
        <x:v>11.5</x:v>
      </x:c>
      <x:c r="J472" t="str">
        <x:v>Worked</x:v>
      </x:c>
      <x:c r="K472" t="str">
        <x:v>Employee 1504; home branch Thurrock; assigned role Operative Porter | Deployment branch: Thurrock | Actual role: Operative Skilled | Jobs: 400260 | Customers: Apple Europe Limited | Actual hours: 11.5; source records: 1</x:v>
      </x:c>
      <x:c r="L472" t="str">
        <x:v>Include</x:v>
      </x:c>
      <x:c r="M472"/>
      <x:c r="N472"/>
    </x:row>
    <x:row r="473">
      <x:c r="A473" t="str">
        <x:v>D Headland|2026-04-09</x:v>
      </x:c>
      <x:c r="B473" s="888" t="n">
        <x:v>46121</x:v>
      </x:c>
      <x:c r="C473" t="str">
        <x:v>D Headland</x:v>
      </x:c>
      <x:c r="D473" t="str">
        <x:v>Permanent</x:v>
      </x:c>
      <x:c r="E473" t="str">
        <x:v>Thurrock</x:v>
      </x:c>
      <x:c r="F473" t="str">
        <x:v>Operative Porter</x:v>
      </x:c>
      <x:c r="G473" t="str">
        <x:v>400260</x:v>
      </x:c>
      <x:c r="H473" t="str">
        <x:v>Apple Europe Limited</x:v>
      </x:c>
      <x:c r="I473" s="22" t="n">
        <x:v>12</x:v>
      </x:c>
      <x:c r="J473" t="str">
        <x:v>Worked</x:v>
      </x:c>
      <x:c r="K473" t="str">
        <x:v>Employee 1504; home branch Thurrock; assigned role Operative Porter | Deployment branch: Thurrock | Actual role: Operative Skilled | Jobs: 400260 | Customers: Apple Europe Limited | Actual hours: 12.0; source records: 1</x:v>
      </x:c>
      <x:c r="L473" t="str">
        <x:v>Include</x:v>
      </x:c>
      <x:c r="M473"/>
      <x:c r="N473"/>
    </x:row>
    <x:row r="474">
      <x:c r="A474" t="str">
        <x:v>D Headland|2026-04-10</x:v>
      </x:c>
      <x:c r="B474" s="888" t="n">
        <x:v>46122</x:v>
      </x:c>
      <x:c r="C474" t="str">
        <x:v>D Headland</x:v>
      </x:c>
      <x:c r="D474" t="str">
        <x:v>Permanent</x:v>
      </x:c>
      <x:c r="E474" t="str">
        <x:v>Thurrock</x:v>
      </x:c>
      <x:c r="F474" t="str">
        <x:v>Operative Porter</x:v>
      </x:c>
      <x:c r="G474" t="str">
        <x:v>400260</x:v>
      </x:c>
      <x:c r="H474" t="str">
        <x:v>Apple Europe Limited</x:v>
      </x:c>
      <x:c r="I474" s="22" t="n">
        <x:v>11.5</x:v>
      </x:c>
      <x:c r="J474" t="str">
        <x:v>Worked</x:v>
      </x:c>
      <x:c r="K474" t="str">
        <x:v>Employee 1504; home branch Thurrock; assigned role Operative Porter | Deployment branch: Thurrock | Actual role: Operative Skilled | Jobs: 400260 | Customers: Apple Europe Limited | Actual hours: 11.5; source records: 1</x:v>
      </x:c>
      <x:c r="L474" t="str">
        <x:v>Include</x:v>
      </x:c>
      <x:c r="M474"/>
      <x:c r="N474"/>
    </x:row>
    <x:row r="475">
      <x:c r="A475" t="str">
        <x:v>D Headland|2026-04-13</x:v>
      </x:c>
      <x:c r="B475" s="888" t="n">
        <x:v>46125</x:v>
      </x:c>
      <x:c r="C475" t="str">
        <x:v>D Headland</x:v>
      </x:c>
      <x:c r="D475" t="str">
        <x:v>Permanent</x:v>
      </x:c>
      <x:c r="E475" t="str">
        <x:v>Thurrock</x:v>
      </x:c>
      <x:c r="F475" t="str">
        <x:v>Operative Porter</x:v>
      </x:c>
      <x:c r="G475" t="str">
        <x:v>400260</x:v>
      </x:c>
      <x:c r="H475" t="str">
        <x:v>Apple Europe Limited</x:v>
      </x:c>
      <x:c r="I475" s="22" t="n">
        <x:v>11.5</x:v>
      </x:c>
      <x:c r="J475" t="str">
        <x:v>Worked</x:v>
      </x:c>
      <x:c r="K475" t="str">
        <x:v>Employee 1504; home branch Thurrock; assigned role Operative Porter | Deployment branch: Thurrock | Actual role: Operative Skilled | Jobs: 400260 | Customers: Apple Europe Limited | Actual hours: 11.5; source records: 1</x:v>
      </x:c>
      <x:c r="L475" t="str">
        <x:v>Include</x:v>
      </x:c>
      <x:c r="M475"/>
      <x:c r="N475"/>
    </x:row>
    <x:row r="476">
      <x:c r="A476" t="str">
        <x:v>D Headland|2026-04-14</x:v>
      </x:c>
      <x:c r="B476" s="888" t="n">
        <x:v>46126</x:v>
      </x:c>
      <x:c r="C476" t="str">
        <x:v>D Headland</x:v>
      </x:c>
      <x:c r="D476" t="str">
        <x:v>Permanent</x:v>
      </x:c>
      <x:c r="E476" t="str">
        <x:v>Thurrock</x:v>
      </x:c>
      <x:c r="F476" t="str">
        <x:v>Operative Porter</x:v>
      </x:c>
      <x:c r="G476" t="str">
        <x:v>400260</x:v>
      </x:c>
      <x:c r="H476" t="str">
        <x:v>Apple Europe Limited</x:v>
      </x:c>
      <x:c r="I476" s="22" t="n">
        <x:v>11.5</x:v>
      </x:c>
      <x:c r="J476" t="str">
        <x:v>Worked</x:v>
      </x:c>
      <x:c r="K476" t="str">
        <x:v>Employee 1504; home branch Thurrock; assigned role Operative Porter | Deployment branch: Thurrock | Actual role: Operative Skilled | Jobs: 400260 | Customers: Apple Europe Limited | Actual hours: 11.5; source records: 1</x:v>
      </x:c>
      <x:c r="L476" t="str">
        <x:v>Include</x:v>
      </x:c>
      <x:c r="M476"/>
      <x:c r="N476"/>
    </x:row>
    <x:row r="477">
      <x:c r="A477" t="str">
        <x:v>D Headland|2026-04-15</x:v>
      </x:c>
      <x:c r="B477" s="888" t="n">
        <x:v>46127</x:v>
      </x:c>
      <x:c r="C477" t="str">
        <x:v>D Headland</x:v>
      </x:c>
      <x:c r="D477" t="str">
        <x:v>Permanent</x:v>
      </x:c>
      <x:c r="E477" t="str">
        <x:v>Thurrock</x:v>
      </x:c>
      <x:c r="F477" t="str">
        <x:v>Operative Porter</x:v>
      </x:c>
      <x:c r="G477" t="str">
        <x:v>400260</x:v>
      </x:c>
      <x:c r="H477" t="str">
        <x:v>Apple Europe Limited</x:v>
      </x:c>
      <x:c r="I477" s="22" t="n">
        <x:v>11.5</x:v>
      </x:c>
      <x:c r="J477" t="str">
        <x:v>Worked</x:v>
      </x:c>
      <x:c r="K477" t="str">
        <x:v>Employee 1504; home branch Thurrock; assigned role Operative Porter | Deployment branch: Thurrock | Actual role: Operative Skilled | Jobs: 400260 | Customers: Apple Europe Limited | Actual hours: 11.5; source records: 1</x:v>
      </x:c>
      <x:c r="L477" t="str">
        <x:v>Include</x:v>
      </x:c>
      <x:c r="M477"/>
      <x:c r="N477"/>
    </x:row>
    <x:row r="478">
      <x:c r="A478" t="str">
        <x:v>D Headland|2026-04-16</x:v>
      </x:c>
      <x:c r="B478" s="888" t="n">
        <x:v>46128</x:v>
      </x:c>
      <x:c r="C478" t="str">
        <x:v>D Headland</x:v>
      </x:c>
      <x:c r="D478" t="str">
        <x:v>Permanent</x:v>
      </x:c>
      <x:c r="E478" t="str">
        <x:v>Thurrock</x:v>
      </x:c>
      <x:c r="F478" t="str">
        <x:v>Operative Porter</x:v>
      </x:c>
      <x:c r="G478" t="str">
        <x:v>400260</x:v>
      </x:c>
      <x:c r="H478" t="str">
        <x:v>Apple Europe Limited</x:v>
      </x:c>
      <x:c r="I478" s="22" t="n">
        <x:v>11.5</x:v>
      </x:c>
      <x:c r="J478" t="str">
        <x:v>Worked</x:v>
      </x:c>
      <x:c r="K478" t="str">
        <x:v>Employee 1504; home branch Thurrock; assigned role Operative Porter | Deployment branch: Thurrock | Actual role: Operative Skilled | Jobs: 400260 | Customers: Apple Europe Limited | Actual hours: 11.5; source records: 1</x:v>
      </x:c>
      <x:c r="L478" t="str">
        <x:v>Include</x:v>
      </x:c>
      <x:c r="M478"/>
      <x:c r="N478"/>
    </x:row>
    <x:row r="479">
      <x:c r="A479" t="str">
        <x:v>D Headland|2026-04-17</x:v>
      </x:c>
      <x:c r="B479" s="888" t="n">
        <x:v>46129</x:v>
      </x:c>
      <x:c r="C479" t="str">
        <x:v>D Headland</x:v>
      </x:c>
      <x:c r="D479" t="str">
        <x:v>Permanent</x:v>
      </x:c>
      <x:c r="E479" t="str">
        <x:v>Thurrock</x:v>
      </x:c>
      <x:c r="F479" t="str">
        <x:v>Operative Porter</x:v>
      </x:c>
      <x:c r="G479" t="str">
        <x:v>400260</x:v>
      </x:c>
      <x:c r="H479" t="str">
        <x:v>Apple Europe Limited</x:v>
      </x:c>
      <x:c r="I479" s="22" t="n">
        <x:v>11.5</x:v>
      </x:c>
      <x:c r="J479" t="str">
        <x:v>Worked</x:v>
      </x:c>
      <x:c r="K479" t="str">
        <x:v>Employee 1504; home branch Thurrock; assigned role Operative Porter | Deployment branch: Thurrock | Actual role: Operative Skilled | Jobs: 400260 | Customers: Apple Europe Limited | Actual hours: 11.5; source records: 1</x:v>
      </x:c>
      <x:c r="L479" t="str">
        <x:v>Include</x:v>
      </x:c>
      <x:c r="M479"/>
      <x:c r="N479"/>
    </x:row>
    <x:row r="480">
      <x:c r="A480" t="str">
        <x:v>D Headland|2026-04-20</x:v>
      </x:c>
      <x:c r="B480" s="888" t="n">
        <x:v>46132</x:v>
      </x:c>
      <x:c r="C480" t="str">
        <x:v>D Headland</x:v>
      </x:c>
      <x:c r="D480" t="str">
        <x:v>Permanent</x:v>
      </x:c>
      <x:c r="E480" t="str">
        <x:v>Thurrock</x:v>
      </x:c>
      <x:c r="F480" t="str">
        <x:v>Operative Porter</x:v>
      </x:c>
      <x:c r="G480" t="str">
        <x:v>400260</x:v>
      </x:c>
      <x:c r="H480" t="str">
        <x:v>Apple Europe Limited</x:v>
      </x:c>
      <x:c r="I480" s="22" t="n">
        <x:v>11.5</x:v>
      </x:c>
      <x:c r="J480" t="str">
        <x:v>Worked</x:v>
      </x:c>
      <x:c r="K480" t="str">
        <x:v>Employee 1504; home branch Thurrock; assigned role Operative Porter | Deployment branch: Thurrock | Actual role: Operative Skilled | Jobs: 400260 | Customers: Apple Europe Limited | Actual hours: 11.5; source records: 1</x:v>
      </x:c>
      <x:c r="L480" t="str">
        <x:v>Include</x:v>
      </x:c>
      <x:c r="M480"/>
      <x:c r="N480"/>
    </x:row>
    <x:row r="481">
      <x:c r="A481" t="str">
        <x:v>D Headland|2026-04-21</x:v>
      </x:c>
      <x:c r="B481" s="888" t="n">
        <x:v>46133</x:v>
      </x:c>
      <x:c r="C481" t="str">
        <x:v>D Headland</x:v>
      </x:c>
      <x:c r="D481" t="str">
        <x:v>Permanent</x:v>
      </x:c>
      <x:c r="E481" t="str">
        <x:v>Thurrock</x:v>
      </x:c>
      <x:c r="F481" t="str">
        <x:v>Operative Porter</x:v>
      </x:c>
      <x:c r="G481" t="str">
        <x:v>400260</x:v>
      </x:c>
      <x:c r="H481" t="str">
        <x:v>Apple Europe Limited</x:v>
      </x:c>
      <x:c r="I481" s="22" t="n">
        <x:v>11.5</x:v>
      </x:c>
      <x:c r="J481" t="str">
        <x:v>Worked</x:v>
      </x:c>
      <x:c r="K481" t="str">
        <x:v>Employee 1504; home branch Thurrock; assigned role Operative Porter | Deployment branch: Thurrock | Actual role: Operative Skilled | Jobs: 400260 | Customers: Apple Europe Limited | Actual hours: 11.5; source records: 1</x:v>
      </x:c>
      <x:c r="L481" t="str">
        <x:v>Include</x:v>
      </x:c>
      <x:c r="M481"/>
      <x:c r="N481"/>
    </x:row>
    <x:row r="482">
      <x:c r="A482" t="str">
        <x:v>D Headland|2026-04-22</x:v>
      </x:c>
      <x:c r="B482" s="888" t="n">
        <x:v>46134</x:v>
      </x:c>
      <x:c r="C482" t="str">
        <x:v>D Headland</x:v>
      </x:c>
      <x:c r="D482" t="str">
        <x:v>Permanent</x:v>
      </x:c>
      <x:c r="E482" t="str">
        <x:v>Thurrock</x:v>
      </x:c>
      <x:c r="F482" t="str">
        <x:v>Operative Porter</x:v>
      </x:c>
      <x:c r="G482" t="str">
        <x:v>400260</x:v>
      </x:c>
      <x:c r="H482" t="str">
        <x:v>Apple Europe Limited</x:v>
      </x:c>
      <x:c r="I482" s="22" t="n">
        <x:v>11.5</x:v>
      </x:c>
      <x:c r="J482" t="str">
        <x:v>Worked</x:v>
      </x:c>
      <x:c r="K482" t="str">
        <x:v>Employee 1504; home branch Thurrock; assigned role Operative Porter | Deployment branch: Thurrock | Actual role: Operative Skilled | Jobs: 400260 | Customers: Apple Europe Limited | Actual hours: 11.5; source records: 1</x:v>
      </x:c>
      <x:c r="L482" t="str">
        <x:v>Include</x:v>
      </x:c>
      <x:c r="M482"/>
      <x:c r="N482"/>
    </x:row>
    <x:row r="483">
      <x:c r="A483" t="str">
        <x:v>D Headland|2026-04-23</x:v>
      </x:c>
      <x:c r="B483" s="888" t="n">
        <x:v>46135</x:v>
      </x:c>
      <x:c r="C483" t="str">
        <x:v>D Headland</x:v>
      </x:c>
      <x:c r="D483" t="str">
        <x:v>Permanent</x:v>
      </x:c>
      <x:c r="E483" t="str">
        <x:v>Thurrock</x:v>
      </x:c>
      <x:c r="F483" t="str">
        <x:v>Operative Porter</x:v>
      </x:c>
      <x:c r="G483" t="str">
        <x:v>400260</x:v>
      </x:c>
      <x:c r="H483" t="str">
        <x:v>Apple Europe Limited</x:v>
      </x:c>
      <x:c r="I483" s="22" t="n">
        <x:v>11.5</x:v>
      </x:c>
      <x:c r="J483" t="str">
        <x:v>Worked</x:v>
      </x:c>
      <x:c r="K483" t="str">
        <x:v>Employee 1504; home branch Thurrock; assigned role Operative Porter | Deployment branch: Thurrock | Actual role: Operative Skilled | Jobs: 400260 | Customers: Apple Europe Limited | Actual hours: 11.5; source records: 1</x:v>
      </x:c>
      <x:c r="L483" t="str">
        <x:v>Include</x:v>
      </x:c>
      <x:c r="M483"/>
      <x:c r="N483"/>
    </x:row>
    <x:row r="484">
      <x:c r="A484" t="str">
        <x:v>D Headland|2026-04-24</x:v>
      </x:c>
      <x:c r="B484" s="888" t="n">
        <x:v>46136</x:v>
      </x:c>
      <x:c r="C484" t="str">
        <x:v>D Headland</x:v>
      </x:c>
      <x:c r="D484" t="str">
        <x:v>Permanent</x:v>
      </x:c>
      <x:c r="E484" t="str">
        <x:v>Thurrock</x:v>
      </x:c>
      <x:c r="F484" t="str">
        <x:v>Operative Porter</x:v>
      </x:c>
      <x:c r="G484" t="str">
        <x:v>400260</x:v>
      </x:c>
      <x:c r="H484" t="str">
        <x:v>Apple Europe Limited</x:v>
      </x:c>
      <x:c r="I484" s="22" t="n">
        <x:v>11.5</x:v>
      </x:c>
      <x:c r="J484" t="str">
        <x:v>Worked</x:v>
      </x:c>
      <x:c r="K484" t="str">
        <x:v>Employee 1504; home branch Thurrock; assigned role Operative Porter | Deployment branch: Thurrock | Actual role: Operative Skilled | Jobs: 400260 | Customers: Apple Europe Limited | Actual hours: 11.5; source records: 1</x:v>
      </x:c>
      <x:c r="L484" t="str">
        <x:v>Include</x:v>
      </x:c>
      <x:c r="M484"/>
      <x:c r="N484"/>
    </x:row>
    <x:row r="485">
      <x:c r="A485" t="str">
        <x:v>D Headland|2026-04-27</x:v>
      </x:c>
      <x:c r="B485" s="888" t="n">
        <x:v>46139</x:v>
      </x:c>
      <x:c r="C485" t="str">
        <x:v>D Headland</x:v>
      </x:c>
      <x:c r="D485" t="str">
        <x:v>Permanent</x:v>
      </x:c>
      <x:c r="E485" t="str">
        <x:v>Thurrock</x:v>
      </x:c>
      <x:c r="F485" t="str">
        <x:v>Operative Porter</x:v>
      </x:c>
      <x:c r="G485" t="str">
        <x:v>400260</x:v>
      </x:c>
      <x:c r="H485" t="str">
        <x:v>Apple Europe Limited</x:v>
      </x:c>
      <x:c r="I485" s="22" t="n">
        <x:v>11.5</x:v>
      </x:c>
      <x:c r="J485" t="str">
        <x:v>Worked</x:v>
      </x:c>
      <x:c r="K485" t="str">
        <x:v>Employee 1504; home branch Thurrock; assigned role Operative Porter | Deployment branch: Thurrock | Actual role: Operative Skilled | Jobs: 400260 | Customers: Apple Europe Limited | Actual hours: 11.5; source records: 1</x:v>
      </x:c>
      <x:c r="L485" t="str">
        <x:v>Include</x:v>
      </x:c>
      <x:c r="M485"/>
      <x:c r="N485"/>
    </x:row>
    <x:row r="486">
      <x:c r="A486" t="str">
        <x:v>D Headland|2026-04-28</x:v>
      </x:c>
      <x:c r="B486" s="888" t="n">
        <x:v>46140</x:v>
      </x:c>
      <x:c r="C486" t="str">
        <x:v>D Headland</x:v>
      </x:c>
      <x:c r="D486" t="str">
        <x:v>Permanent</x:v>
      </x:c>
      <x:c r="E486" t="str">
        <x:v>Thurrock</x:v>
      </x:c>
      <x:c r="F486" t="str">
        <x:v>Operative Porter</x:v>
      </x:c>
      <x:c r="G486" t="str">
        <x:v>400260</x:v>
      </x:c>
      <x:c r="H486" t="str">
        <x:v>Apple Europe Limited</x:v>
      </x:c>
      <x:c r="I486" s="22" t="n">
        <x:v>11.5</x:v>
      </x:c>
      <x:c r="J486" t="str">
        <x:v>Worked</x:v>
      </x:c>
      <x:c r="K486" t="str">
        <x:v>Employee 1504; home branch Thurrock; assigned role Operative Porter | Deployment branch: Thurrock | Actual role: Operative Skilled | Jobs: 400260 | Customers: Apple Europe Limited | Actual hours: 11.5; source records: 1</x:v>
      </x:c>
      <x:c r="L486" t="str">
        <x:v>Include</x:v>
      </x:c>
      <x:c r="M486"/>
      <x:c r="N486"/>
    </x:row>
    <x:row r="487">
      <x:c r="A487" t="str">
        <x:v>D Headland|2026-04-29</x:v>
      </x:c>
      <x:c r="B487" s="888" t="n">
        <x:v>46141</x:v>
      </x:c>
      <x:c r="C487" t="str">
        <x:v>D Headland</x:v>
      </x:c>
      <x:c r="D487" t="str">
        <x:v>Permanent</x:v>
      </x:c>
      <x:c r="E487" t="str">
        <x:v>Thurrock</x:v>
      </x:c>
      <x:c r="F487" t="str">
        <x:v>Operative Porter</x:v>
      </x:c>
      <x:c r="G487" t="str">
        <x:v>400260</x:v>
      </x:c>
      <x:c r="H487" t="str">
        <x:v>Apple Europe Limited</x:v>
      </x:c>
      <x:c r="I487" s="22" t="n">
        <x:v>11.5</x:v>
      </x:c>
      <x:c r="J487" t="str">
        <x:v>Worked</x:v>
      </x:c>
      <x:c r="K487" t="str">
        <x:v>Employee 1504; home branch Thurrock; assigned role Operative Porter | Deployment branch: Thurrock | Actual role: Operative Skilled | Jobs: 400260 | Customers: Apple Europe Limited | Actual hours: 11.5; source records: 1</x:v>
      </x:c>
      <x:c r="L487" t="str">
        <x:v>Include</x:v>
      </x:c>
      <x:c r="M487"/>
      <x:c r="N487"/>
    </x:row>
    <x:row r="488">
      <x:c r="A488" t="str">
        <x:v>D Headland|2026-04-30</x:v>
      </x:c>
      <x:c r="B488" s="888" t="n">
        <x:v>46142</x:v>
      </x:c>
      <x:c r="C488" t="str">
        <x:v>D Headland</x:v>
      </x:c>
      <x:c r="D488" t="str">
        <x:v>Permanent</x:v>
      </x:c>
      <x:c r="E488" t="str">
        <x:v>Thurrock</x:v>
      </x:c>
      <x:c r="F488" t="str">
        <x:v>Operative Porter</x:v>
      </x:c>
      <x:c r="G488" t="str">
        <x:v>400260</x:v>
      </x:c>
      <x:c r="H488" t="str">
        <x:v>Apple Europe Limited</x:v>
      </x:c>
      <x:c r="I488" s="22" t="n">
        <x:v>11.5</x:v>
      </x:c>
      <x:c r="J488" t="str">
        <x:v>Worked</x:v>
      </x:c>
      <x:c r="K488" t="str">
        <x:v>Employee 1504; home branch Thurrock; assigned role Operative Porter | Deployment branch: Thurrock | Actual role: Operative Skilled | Jobs: 400260 | Customers: Apple Europe Limited | Actual hours: 11.5; source records: 1</x:v>
      </x:c>
      <x:c r="L488" t="str">
        <x:v>Include</x:v>
      </x:c>
      <x:c r="M488"/>
      <x:c r="N488"/>
    </x:row>
    <x:row r="489">
      <x:c r="A489" t="str">
        <x:v>D Hodgson (B)|2026-04-01</x:v>
      </x:c>
      <x:c r="B489" s="888" t="n">
        <x:v>46113</x:v>
      </x:c>
      <x:c r="C489" t="str">
        <x:v>D Hodgson (B)</x:v>
      </x:c>
      <x:c r="D489" t="str">
        <x:v>Permanent</x:v>
      </x:c>
      <x:c r="E489" t="str">
        <x:v>Thurrock</x:v>
      </x:c>
      <x:c r="F489" t="str">
        <x:v>Operative Skilled</x:v>
      </x:c>
      <x:c r="G489" t="str">
        <x:v>400828</x:v>
      </x:c>
      <x:c r="H489" t="str">
        <x:v>UBS EUROPE SE - SUCCURSALE ITALIA</x:v>
      </x:c>
      <x:c r="I489" s="22" t="n">
        <x:v>10</x:v>
      </x:c>
      <x:c r="J489" t="str">
        <x:v>Worked</x:v>
      </x:c>
      <x:c r="K489" t="str">
        <x:v>Employee 1508; home branch Thurrock; assigned role Operative Skilled | Deployment branch: Thurrock | Actual role: Operative Skilled | Jobs: 400828 | Customers: UBS EUROPE SE - SUCCURSALE ITALIA | Actual hours: 10.0; source records: 1</x:v>
      </x:c>
      <x:c r="L489" t="str">
        <x:v>Include</x:v>
      </x:c>
      <x:c r="M489"/>
      <x:c r="N489"/>
    </x:row>
    <x:row r="490">
      <x:c r="A490" t="str">
        <x:v>D Hodgson (B)|2026-04-02</x:v>
      </x:c>
      <x:c r="B490" s="888" t="n">
        <x:v>46114</x:v>
      </x:c>
      <x:c r="C490" t="str">
        <x:v>D Hodgson (B)</x:v>
      </x:c>
      <x:c r="D490" t="str">
        <x:v>Permanent</x:v>
      </x:c>
      <x:c r="E490" t="str">
        <x:v>Thurrock</x:v>
      </x:c>
      <x:c r="F490" t="str">
        <x:v>Operative Skilled</x:v>
      </x:c>
      <x:c r="G490" t="str">
        <x:v>400828</x:v>
      </x:c>
      <x:c r="H490" t="str">
        <x:v>UBS EUROPE SE - SUCCURSALE ITALIA</x:v>
      </x:c>
      <x:c r="I490" s="22" t="n">
        <x:v>12</x:v>
      </x:c>
      <x:c r="J490" t="str">
        <x:v>Worked</x:v>
      </x:c>
      <x:c r="K490" t="str">
        <x:v>Employee 1508; home branch Thurrock; assigned role Operative Skilled | Deployment branch: Thurrock | Actual role: Operative Skilled | Jobs: 400828 | Customers: UBS EUROPE SE - SUCCURSALE ITALIA | Actual hours: 12.0; source records: 1</x:v>
      </x:c>
      <x:c r="L490" t="str">
        <x:v>Include</x:v>
      </x:c>
      <x:c r="M490"/>
      <x:c r="N490"/>
    </x:row>
    <x:row r="491">
      <x:c r="A491" t="str">
        <x:v>D Hodgson (B)|2026-04-03</x:v>
      </x:c>
      <x:c r="B491" s="888" t="n">
        <x:v>46115</x:v>
      </x:c>
      <x:c r="C491" t="str">
        <x:v>D Hodgson (B)</x:v>
      </x:c>
      <x:c r="D491" t="str">
        <x:v>Permanent</x:v>
      </x:c>
      <x:c r="E491" t="str">
        <x:v>Thurrock</x:v>
      </x:c>
      <x:c r="F491" t="str">
        <x:v>Operative Skilled</x:v>
      </x:c>
      <x:c r="G491" t="str">
        <x:v>400828</x:v>
      </x:c>
      <x:c r="H491" t="str">
        <x:v>UBS EUROPE SE - SUCCURSALE ITALIA</x:v>
      </x:c>
      <x:c r="I491" s="22" t="n">
        <x:v>12</x:v>
      </x:c>
      <x:c r="J491" t="str">
        <x:v>Worked</x:v>
      </x:c>
      <x:c r="K491" t="str">
        <x:v>Employee 1508; home branch Thurrock; assigned role Operative Skilled | Deployment branch: Thurrock | Actual role: Operative Skilled | Jobs: 400828 | Customers: UBS EUROPE SE - SUCCURSALE ITALIA | Actual hours: 12.0; source records: 1</x:v>
      </x:c>
      <x:c r="L491" t="str">
        <x:v>Include</x:v>
      </x:c>
      <x:c r="M491"/>
      <x:c r="N491"/>
    </x:row>
    <x:row r="492">
      <x:c r="A492" t="str">
        <x:v>D Hodgson (B)|2026-04-04</x:v>
      </x:c>
      <x:c r="B492" s="888" t="n">
        <x:v>46116</x:v>
      </x:c>
      <x:c r="C492" t="str">
        <x:v>D Hodgson (B)</x:v>
      </x:c>
      <x:c r="D492" t="str">
        <x:v>Permanent</x:v>
      </x:c>
      <x:c r="E492" t="str">
        <x:v>Thurrock</x:v>
      </x:c>
      <x:c r="F492" t="str">
        <x:v>Operative Skilled</x:v>
      </x:c>
      <x:c r="G492" t="str">
        <x:v>400828</x:v>
      </x:c>
      <x:c r="H492" t="str">
        <x:v>UBS EUROPE SE - SUCCURSALE ITALIA</x:v>
      </x:c>
      <x:c r="I492" s="22" t="n">
        <x:v>9</x:v>
      </x:c>
      <x:c r="J492" t="str">
        <x:v>Worked</x:v>
      </x:c>
      <x:c r="K492" t="str">
        <x:v>Employee 1508; home branch Thurrock; assigned role Operative Skilled | Deployment branch: Thurrock | Actual role: Operative Skilled | Jobs: 400828 | Customers: UBS EUROPE SE - SUCCURSALE ITALIA | Actual hours: 9.0; source records: 1</x:v>
      </x:c>
      <x:c r="L492" t="str">
        <x:v>Include</x:v>
      </x:c>
      <x:c r="M492"/>
      <x:c r="N492"/>
    </x:row>
    <x:row r="493">
      <x:c r="A493" t="str">
        <x:v>D Hodgson (B)|2026-04-05</x:v>
      </x:c>
      <x:c r="B493" s="888" t="n">
        <x:v>46117</x:v>
      </x:c>
      <x:c r="C493" t="str">
        <x:v>D Hodgson (B)</x:v>
      </x:c>
      <x:c r="D493" t="str">
        <x:v>Permanent</x:v>
      </x:c>
      <x:c r="E493" t="str">
        <x:v>Thurrock</x:v>
      </x:c>
      <x:c r="F493" t="str">
        <x:v>Operative Skilled</x:v>
      </x:c>
      <x:c r="G493" t="str">
        <x:v>400828</x:v>
      </x:c>
      <x:c r="H493" t="str">
        <x:v>UBS EUROPE SE - SUCCURSALE ITALIA</x:v>
      </x:c>
      <x:c r="I493" s="22" t="n">
        <x:v>9</x:v>
      </x:c>
      <x:c r="J493" t="str">
        <x:v>Worked</x:v>
      </x:c>
      <x:c r="K493" t="str">
        <x:v>Employee 1508; home branch Thurrock; assigned role Operative Skilled | Deployment branch: Thurrock | Actual role: Operative Skilled | Jobs: 400828 | Customers: UBS EUROPE SE - SUCCURSALE ITALIA | Actual hours: 9.0; source records: 1</x:v>
      </x:c>
      <x:c r="L493" t="str">
        <x:v>Include</x:v>
      </x:c>
      <x:c r="M493"/>
      <x:c r="N493"/>
    </x:row>
    <x:row r="494">
      <x:c r="A494" t="str">
        <x:v>D Hodgson (B)|2026-04-06</x:v>
      </x:c>
      <x:c r="B494" s="888" t="n">
        <x:v>46118</x:v>
      </x:c>
      <x:c r="C494" t="str">
        <x:v>D Hodgson (B)</x:v>
      </x:c>
      <x:c r="D494" t="str">
        <x:v>Permanent</x:v>
      </x:c>
      <x:c r="E494" t="str">
        <x:v>Thurrock</x:v>
      </x:c>
      <x:c r="F494" t="str">
        <x:v>Operative Skilled</x:v>
      </x:c>
      <x:c r="G494" t="str">
        <x:v>400828</x:v>
      </x:c>
      <x:c r="H494" t="str">
        <x:v>UBS EUROPE SE - SUCCURSALE ITALIA</x:v>
      </x:c>
      <x:c r="I494" s="22" t="n">
        <x:v>12</x:v>
      </x:c>
      <x:c r="J494" t="str">
        <x:v>Worked</x:v>
      </x:c>
      <x:c r="K494" t="str">
        <x:v>Employee 1508; home branch Thurrock; assigned role Operative Skilled | Deployment branch: Thurrock | Actual role: Operative Skilled | Jobs: 400828 | Customers: UBS EUROPE SE - SUCCURSALE ITALIA | Actual hours: 12.0; source records: 1</x:v>
      </x:c>
      <x:c r="L494" t="str">
        <x:v>Include</x:v>
      </x:c>
      <x:c r="M494"/>
      <x:c r="N494"/>
    </x:row>
    <x:row r="495">
      <x:c r="A495" t="str">
        <x:v>D Hodgson (B)|2026-04-07</x:v>
      </x:c>
      <x:c r="B495" s="888" t="n">
        <x:v>46119</x:v>
      </x:c>
      <x:c r="C495" t="str">
        <x:v>D Hodgson (B)</x:v>
      </x:c>
      <x:c r="D495" t="str">
        <x:v>Permanent</x:v>
      </x:c>
      <x:c r="E495" t="str">
        <x:v>Thurrock</x:v>
      </x:c>
      <x:c r="F495" t="str">
        <x:v>Operative Skilled</x:v>
      </x:c>
      <x:c r="G495" t="str">
        <x:v>400828</x:v>
      </x:c>
      <x:c r="H495" t="str">
        <x:v>UBS EUROPE SE - SUCCURSALE ITALIA</x:v>
      </x:c>
      <x:c r="I495" s="22" t="n">
        <x:v>10.5</x:v>
      </x:c>
      <x:c r="J495" t="str">
        <x:v>Worked</x:v>
      </x:c>
      <x:c r="K495" t="str">
        <x:v>Employee 1508; home branch Thurrock; assigned role Operative Skilled | Deployment branch: Thurrock | Actual role: Operative Skilled | Jobs: 400828 | Customers: UBS EUROPE SE - SUCCURSALE ITALIA | Actual hours: 10.5; source records: 1</x:v>
      </x:c>
      <x:c r="L495" t="str">
        <x:v>Include</x:v>
      </x:c>
      <x:c r="M495"/>
      <x:c r="N495"/>
    </x:row>
    <x:row r="496">
      <x:c r="A496" t="str">
        <x:v>D Hodgson (B)|2026-04-08</x:v>
      </x:c>
      <x:c r="B496" s="888" t="n">
        <x:v>46120</x:v>
      </x:c>
      <x:c r="C496" t="str">
        <x:v>D Hodgson (B)</x:v>
      </x:c>
      <x:c r="D496" t="str">
        <x:v>Permanent</x:v>
      </x:c>
      <x:c r="E496" t="str">
        <x:v>Thurrock</x:v>
      </x:c>
      <x:c r="F496" t="str">
        <x:v>Operative Skilled</x:v>
      </x:c>
      <x:c r="G496"/>
      <x:c r="H496"/>
      <x:c r="I496" s="22" t="n">
        <x:v>0</x:v>
      </x:c>
      <x:c r="J496" t="str">
        <x:v>Annual leave</x:v>
      </x:c>
      <x:c r="K496" t="str">
        <x:v>Employee 1508; home branch Thurrock; assigned role Operative Skilled | Leave: Annual Leave (Hours) | Leave calendar basis: Variable-pattern period</x:v>
      </x:c>
      <x:c r="L496" t="str">
        <x:v>Include</x:v>
      </x:c>
      <x:c r="M496"/>
      <x:c r="N496"/>
    </x:row>
    <x:row r="497">
      <x:c r="A497" t="str">
        <x:v>D Hodgson (B)|2026-04-09</x:v>
      </x:c>
      <x:c r="B497" s="888" t="n">
        <x:v>46121</x:v>
      </x:c>
      <x:c r="C497" t="str">
        <x:v>D Hodgson (B)</x:v>
      </x:c>
      <x:c r="D497" t="str">
        <x:v>Permanent</x:v>
      </x:c>
      <x:c r="E497" t="str">
        <x:v>Thurrock</x:v>
      </x:c>
      <x:c r="F497" t="str">
        <x:v>Operative Skilled</x:v>
      </x:c>
      <x:c r="G497"/>
      <x:c r="H497"/>
      <x:c r="I497" s="22" t="n">
        <x:v>0</x:v>
      </x:c>
      <x:c r="J497" t="str">
        <x:v>Other leave — Discretionary Leave (Paid)</x:v>
      </x:c>
      <x:c r="K497" t="str">
        <x:v>Employee 1508; home branch Thurrock; assigned role Operative Skilled | Leave: Discretionary Leave (Paid) | Leave calendar basis: Variable-pattern period</x:v>
      </x:c>
      <x:c r="L497" t="str">
        <x:v>Include</x:v>
      </x:c>
      <x:c r="M497"/>
      <x:c r="N497"/>
    </x:row>
    <x:row r="498">
      <x:c r="A498" t="str">
        <x:v>D Hodgson (B)|2026-04-10</x:v>
      </x:c>
      <x:c r="B498" s="888" t="n">
        <x:v>46122</x:v>
      </x:c>
      <x:c r="C498" t="str">
        <x:v>D Hodgson (B)</x:v>
      </x:c>
      <x:c r="D498" t="str">
        <x:v>Permanent</x:v>
      </x:c>
      <x:c r="E498" t="str">
        <x:v>Thurrock</x:v>
      </x:c>
      <x:c r="F498" t="str">
        <x:v>Operative Skilled</x:v>
      </x:c>
      <x:c r="G498" t="str">
        <x:v>401249, 401394</x:v>
      </x:c>
      <x:c r="H498" t="str">
        <x:v>King (Assistant manager)/Alice; UBS Investment Bank</x:v>
      </x:c>
      <x:c r="I498" s="22" t="n">
        <x:v>12</x:v>
      </x:c>
      <x:c r="J498" t="str">
        <x:v>Worked — 2 records</x:v>
      </x:c>
      <x:c r="K498" t="str">
        <x:v>Employee 1508; home branch Thurrock; assigned role Operative Skilled | Deployment branch: Thurrock | Actual role: Operative Skilled | Jobs: 401249, 401394 | Customers: King (Assistant manager)/Alice; UBS Investment Bank | Actual hours: 12.0; source records: 2</x:v>
      </x:c>
      <x:c r="L498" t="str">
        <x:v>Include</x:v>
      </x:c>
      <x:c r="M498"/>
      <x:c r="N498"/>
    </x:row>
    <x:row r="499">
      <x:c r="A499" t="str">
        <x:v>D Hodgson (B)|2026-04-13</x:v>
      </x:c>
      <x:c r="B499" s="888" t="n">
        <x:v>46125</x:v>
      </x:c>
      <x:c r="C499" t="str">
        <x:v>D Hodgson (B)</x:v>
      </x:c>
      <x:c r="D499" t="str">
        <x:v>Permanent</x:v>
      </x:c>
      <x:c r="E499" t="str">
        <x:v>Thurrock</x:v>
      </x:c>
      <x:c r="F499" t="str">
        <x:v>Operative Skilled</x:v>
      </x:c>
      <x:c r="G499" t="str">
        <x:v>401394</x:v>
      </x:c>
      <x:c r="H499" t="str">
        <x:v>UBS Investment Bank</x:v>
      </x:c>
      <x:c r="I499" s="22" t="n">
        <x:v>8.5</x:v>
      </x:c>
      <x:c r="J499" t="str">
        <x:v>Worked</x:v>
      </x:c>
      <x:c r="K499" t="str">
        <x:v>Employee 1508; home branch Thurrock; assigned role Operative Skilled | Deployment branch: Thurrock | Actual role: Operative Skilled | Jobs: 401394 | Customers: UBS Investment Bank | Actual hours: 8.5; source records: 1</x:v>
      </x:c>
      <x:c r="L499" t="str">
        <x:v>Include</x:v>
      </x:c>
      <x:c r="M499"/>
      <x:c r="N499"/>
    </x:row>
    <x:row r="500">
      <x:c r="A500" t="str">
        <x:v>D Hodgson (B)|2026-04-14</x:v>
      </x:c>
      <x:c r="B500" s="888" t="n">
        <x:v>46126</x:v>
      </x:c>
      <x:c r="C500" t="str">
        <x:v>D Hodgson (B)</x:v>
      </x:c>
      <x:c r="D500" t="str">
        <x:v>Permanent</x:v>
      </x:c>
      <x:c r="E500" t="str">
        <x:v>Thurrock</x:v>
      </x:c>
      <x:c r="F500" t="str">
        <x:v>Operative Skilled</x:v>
      </x:c>
      <x:c r="G500" t="str">
        <x:v>401614</x:v>
      </x:c>
      <x:c r="H500" t="str">
        <x:v>UBS Investment Bank</x:v>
      </x:c>
      <x:c r="I500" s="22" t="n">
        <x:v>9</x:v>
      </x:c>
      <x:c r="J500" t="str">
        <x:v>Worked</x:v>
      </x:c>
      <x:c r="K500" t="str">
        <x:v>Employee 1508; home branch Thurrock; assigned role Operative Skilled | Deployment branch: Thurrock | Actual role: Operative Driver | Jobs: 401614 | Customers: UBS Investment Bank | Actual hours: 9.0; source records: 1</x:v>
      </x:c>
      <x:c r="L500" t="str">
        <x:v>Include</x:v>
      </x:c>
      <x:c r="M500"/>
      <x:c r="N500"/>
    </x:row>
    <x:row r="501">
      <x:c r="A501" t="str">
        <x:v>D Hodgson (B)|2026-04-15</x:v>
      </x:c>
      <x:c r="B501" s="888" t="n">
        <x:v>46127</x:v>
      </x:c>
      <x:c r="C501" t="str">
        <x:v>D Hodgson (B)</x:v>
      </x:c>
      <x:c r="D501" t="str">
        <x:v>Permanent</x:v>
      </x:c>
      <x:c r="E501" t="str">
        <x:v>Thurrock</x:v>
      </x:c>
      <x:c r="F501" t="str">
        <x:v>Operative Skilled</x:v>
      </x:c>
      <x:c r="G501" t="str">
        <x:v>400147</x:v>
      </x:c>
      <x:c r="H501" t="str">
        <x:v>JVCKenwood UK Limited</x:v>
      </x:c>
      <x:c r="I501" s="22" t="n">
        <x:v>8</x:v>
      </x:c>
      <x:c r="J501" t="str">
        <x:v>Worked</x:v>
      </x:c>
      <x:c r="K501" t="str">
        <x:v>Employee 1508; home branch Thurrock; assigned role Operative Skilled | Deployment branch: Thurrock | Actual role: Operative Skilled | Jobs: 400147 | Customers: JVCKenwood UK Limited | Actual hours: 8.0; source records: 1</x:v>
      </x:c>
      <x:c r="L501" t="str">
        <x:v>Include</x:v>
      </x:c>
      <x:c r="M501"/>
      <x:c r="N501"/>
    </x:row>
    <x:row r="502">
      <x:c r="A502" t="str">
        <x:v>D Hodgson (B)|2026-04-16</x:v>
      </x:c>
      <x:c r="B502" s="888" t="n">
        <x:v>46128</x:v>
      </x:c>
      <x:c r="C502" t="str">
        <x:v>D Hodgson (B)</x:v>
      </x:c>
      <x:c r="D502" t="str">
        <x:v>Permanent</x:v>
      </x:c>
      <x:c r="E502" t="str">
        <x:v>Thurrock</x:v>
      </x:c>
      <x:c r="F502" t="str">
        <x:v>Operative Skilled</x:v>
      </x:c>
      <x:c r="G502" t="str">
        <x:v>401590</x:v>
      </x:c>
      <x:c r="H502" t="str">
        <x:v>Adecco Group</x:v>
      </x:c>
      <x:c r="I502" s="22" t="n">
        <x:v>8.5</x:v>
      </x:c>
      <x:c r="J502" t="str">
        <x:v>Worked</x:v>
      </x:c>
      <x:c r="K502" t="str">
        <x:v>Employee 1508; home branch Thurrock; assigned role Operative Skilled | Deployment branch: Thurrock | Actual role: Operative Skilled | Jobs: 401590 | Customers: Adecco Group | Actual hours: 8.5; source records: 1</x:v>
      </x:c>
      <x:c r="L502" t="str">
        <x:v>Include</x:v>
      </x:c>
      <x:c r="M502"/>
      <x:c r="N502"/>
    </x:row>
    <x:row r="503">
      <x:c r="A503" t="str">
        <x:v>D Hodgson (B)|2026-04-17</x:v>
      </x:c>
      <x:c r="B503" s="888" t="n">
        <x:v>46129</x:v>
      </x:c>
      <x:c r="C503" t="str">
        <x:v>D Hodgson (B)</x:v>
      </x:c>
      <x:c r="D503" t="str">
        <x:v>Permanent</x:v>
      </x:c>
      <x:c r="E503" t="str">
        <x:v>Thurrock</x:v>
      </x:c>
      <x:c r="F503" t="str">
        <x:v>Operative Skilled</x:v>
      </x:c>
      <x:c r="G503" t="str">
        <x:v>401693</x:v>
      </x:c>
      <x:c r="H503" t="str">
        <x:v>JP Morgan Limited</x:v>
      </x:c>
      <x:c r="I503" s="22" t="n">
        <x:v>6</x:v>
      </x:c>
      <x:c r="J503" t="str">
        <x:v>Worked</x:v>
      </x:c>
      <x:c r="K503" t="str">
        <x:v>Employee 1508; home branch Thurrock; assigned role Operative Skilled | Deployment branch: Thurrock | Actual role: Operative Skilled | Jobs: 401693 | Customers: JP Morgan Limited | Actual hours: 6.0; source records: 1</x:v>
      </x:c>
      <x:c r="L503" t="str">
        <x:v>Include</x:v>
      </x:c>
      <x:c r="M503"/>
      <x:c r="N503"/>
    </x:row>
    <x:row r="504">
      <x:c r="A504" t="str">
        <x:v>D Hodgson (B)|2026-04-18</x:v>
      </x:c>
      <x:c r="B504" s="888" t="n">
        <x:v>46130</x:v>
      </x:c>
      <x:c r="C504" t="str">
        <x:v>D Hodgson (B)</x:v>
      </x:c>
      <x:c r="D504" t="str">
        <x:v>Permanent</x:v>
      </x:c>
      <x:c r="E504" t="str">
        <x:v>Thurrock</x:v>
      </x:c>
      <x:c r="F504" t="str">
        <x:v>Operative Skilled</x:v>
      </x:c>
      <x:c r="G504" t="str">
        <x:v>401529</x:v>
      </x:c>
      <x:c r="H504" t="str">
        <x:v>UBS Investment Bank</x:v>
      </x:c>
      <x:c r="I504" s="22" t="n">
        <x:v>7.5</x:v>
      </x:c>
      <x:c r="J504" t="str">
        <x:v>Worked</x:v>
      </x:c>
      <x:c r="K504" t="str">
        <x:v>Employee 1508; home branch Thurrock; assigned role Operative Skilled | Deployment branch: Thurrock | Actual role: Operative Skilled | Jobs: 401529 | Customers: UBS Investment Bank | Actual hours: 7.5; source records: 1</x:v>
      </x:c>
      <x:c r="L504" t="str">
        <x:v>Include</x:v>
      </x:c>
      <x:c r="M504"/>
      <x:c r="N504"/>
    </x:row>
    <x:row r="505">
      <x:c r="A505" t="str">
        <x:v>D Hodgson (B)|2026-04-19</x:v>
      </x:c>
      <x:c r="B505" s="888" t="n">
        <x:v>46131</x:v>
      </x:c>
      <x:c r="C505" t="str">
        <x:v>D Hodgson (B)</x:v>
      </x:c>
      <x:c r="D505" t="str">
        <x:v>Permanent</x:v>
      </x:c>
      <x:c r="E505" t="str">
        <x:v>Thurrock</x:v>
      </x:c>
      <x:c r="F505" t="str">
        <x:v>Operative Skilled</x:v>
      </x:c>
      <x:c r="G505" t="str">
        <x:v>401520</x:v>
      </x:c>
      <x:c r="H505" t="str">
        <x:v>BNP Paribas Limited</x:v>
      </x:c>
      <x:c r="I505" s="22" t="n">
        <x:v>7</x:v>
      </x:c>
      <x:c r="J505" t="str">
        <x:v>Worked</x:v>
      </x:c>
      <x:c r="K505" t="str">
        <x:v>Employee 1508; home branch Thurrock; assigned role Operative Skilled | Deployment branch: Thurrock | Actual role: Operative Porter | Jobs: 401520 | Customers: BNP Paribas Limited | Actual hours: 7.0; source records: 1</x:v>
      </x:c>
      <x:c r="L505" t="str">
        <x:v>Include</x:v>
      </x:c>
      <x:c r="M505"/>
      <x:c r="N505"/>
    </x:row>
    <x:row r="506">
      <x:c r="A506" t="str">
        <x:v>D Hodgson (B)|2026-04-20</x:v>
      </x:c>
      <x:c r="B506" s="888" t="n">
        <x:v>46132</x:v>
      </x:c>
      <x:c r="C506" t="str">
        <x:v>D Hodgson (B)</x:v>
      </x:c>
      <x:c r="D506" t="str">
        <x:v>Permanent</x:v>
      </x:c>
      <x:c r="E506" t="str">
        <x:v>Thurrock</x:v>
      </x:c>
      <x:c r="F506" t="str">
        <x:v>Operative Skilled</x:v>
      </x:c>
      <x:c r="G506" t="str">
        <x:v>399150</x:v>
      </x:c>
      <x:c r="H506" t="str">
        <x:v>Kite Lake Capital Management (UK) LLP</x:v>
      </x:c>
      <x:c r="I506" s="22" t="n">
        <x:v>7.5</x:v>
      </x:c>
      <x:c r="J506" t="str">
        <x:v>Worked</x:v>
      </x:c>
      <x:c r="K506" t="str">
        <x:v>Employee 1508; home branch Thurrock; assigned role Operative Skilled | Deployment branch: Thurrock | Actual role: Operative Driver | Jobs: 399150 | Customers: Kite Lake Capital Management (UK) LLP | Actual hours: 7.5; source records: 1</x:v>
      </x:c>
      <x:c r="L506" t="str">
        <x:v>Include</x:v>
      </x:c>
      <x:c r="M506"/>
      <x:c r="N506"/>
    </x:row>
    <x:row r="507">
      <x:c r="A507" t="str">
        <x:v>D Hodgson (B)|2026-04-21</x:v>
      </x:c>
      <x:c r="B507" s="888" t="n">
        <x:v>46133</x:v>
      </x:c>
      <x:c r="C507" t="str">
        <x:v>D Hodgson (B)</x:v>
      </x:c>
      <x:c r="D507" t="str">
        <x:v>Permanent</x:v>
      </x:c>
      <x:c r="E507" t="str">
        <x:v>Thurrock</x:v>
      </x:c>
      <x:c r="F507" t="str">
        <x:v>Operative Skilled</x:v>
      </x:c>
      <x:c r="G507" t="str">
        <x:v>400250</x:v>
      </x:c>
      <x:c r="H507" t="str">
        <x:v>Apple Europe Limited</x:v>
      </x:c>
      <x:c r="I507" s="22" t="n">
        <x:v>8</x:v>
      </x:c>
      <x:c r="J507" t="str">
        <x:v>Worked</x:v>
      </x:c>
      <x:c r="K507" t="str">
        <x:v>Employee 1508; home branch Thurrock; assigned role Operative Skilled | Deployment branch: Thurrock | Actual role: Operative Skilled | Jobs: 400250 | Customers: Apple Europe Limited | Actual hours: 8.0; source records: 1</x:v>
      </x:c>
      <x:c r="L507" t="str">
        <x:v>Include</x:v>
      </x:c>
      <x:c r="M507"/>
      <x:c r="N507"/>
    </x:row>
    <x:row r="508">
      <x:c r="A508" t="str">
        <x:v>D Hodgson (B)|2026-04-22</x:v>
      </x:c>
      <x:c r="B508" s="888" t="n">
        <x:v>46134</x:v>
      </x:c>
      <x:c r="C508" t="str">
        <x:v>D Hodgson (B)</x:v>
      </x:c>
      <x:c r="D508" t="str">
        <x:v>Permanent</x:v>
      </x:c>
      <x:c r="E508" t="str">
        <x:v>Thurrock</x:v>
      </x:c>
      <x:c r="F508" t="str">
        <x:v>Operative Skilled</x:v>
      </x:c>
      <x:c r="G508" t="str">
        <x:v>400250</x:v>
      </x:c>
      <x:c r="H508" t="str">
        <x:v>Apple Europe Limited</x:v>
      </x:c>
      <x:c r="I508" s="22" t="n">
        <x:v>9</x:v>
      </x:c>
      <x:c r="J508" t="str">
        <x:v>Worked</x:v>
      </x:c>
      <x:c r="K508" t="str">
        <x:v>Employee 1508; home branch Thurrock; assigned role Operative Skilled | Deployment branch: Thurrock | Actual role: Operative Skilled | Jobs: 400250 | Customers: Apple Europe Limited | Actual hours: 9.0; source records: 1</x:v>
      </x:c>
      <x:c r="L508" t="str">
        <x:v>Include</x:v>
      </x:c>
      <x:c r="M508"/>
      <x:c r="N508"/>
    </x:row>
    <x:row r="509">
      <x:c r="A509" t="str">
        <x:v>D Hodgson (B)|2026-04-23</x:v>
      </x:c>
      <x:c r="B509" s="888" t="n">
        <x:v>46135</x:v>
      </x:c>
      <x:c r="C509" t="str">
        <x:v>D Hodgson (B)</x:v>
      </x:c>
      <x:c r="D509" t="str">
        <x:v>Permanent</x:v>
      </x:c>
      <x:c r="E509" t="str">
        <x:v>Thurrock</x:v>
      </x:c>
      <x:c r="F509" t="str">
        <x:v>Operative Skilled</x:v>
      </x:c>
      <x:c r="G509" t="str">
        <x:v>400250</x:v>
      </x:c>
      <x:c r="H509" t="str">
        <x:v>Apple Europe Limited</x:v>
      </x:c>
      <x:c r="I509" s="22" t="n">
        <x:v>8.5</x:v>
      </x:c>
      <x:c r="J509" t="str">
        <x:v>Worked</x:v>
      </x:c>
      <x:c r="K509" t="str">
        <x:v>Employee 1508; home branch Thurrock; assigned role Operative Skilled | Deployment branch: Thurrock | Actual role: Operative Skilled | Jobs: 400250 | Customers: Apple Europe Limited | Actual hours: 8.5; source records: 1</x:v>
      </x:c>
      <x:c r="L509" t="str">
        <x:v>Include</x:v>
      </x:c>
      <x:c r="M509"/>
      <x:c r="N509"/>
    </x:row>
    <x:row r="510">
      <x:c r="A510" t="str">
        <x:v>D Hodgson (B)|2026-04-24</x:v>
      </x:c>
      <x:c r="B510" s="888" t="n">
        <x:v>46136</x:v>
      </x:c>
      <x:c r="C510" t="str">
        <x:v>D Hodgson (B)</x:v>
      </x:c>
      <x:c r="D510" t="str">
        <x:v>Permanent</x:v>
      </x:c>
      <x:c r="E510" t="str">
        <x:v>Thurrock</x:v>
      </x:c>
      <x:c r="F510" t="str">
        <x:v>Operative Skilled</x:v>
      </x:c>
      <x:c r="G510" t="str">
        <x:v>400147, 397854</x:v>
      </x:c>
      <x:c r="H510" t="str">
        <x:v>JVCKenwood UK Limited; UBS Investment Bank</x:v>
      </x:c>
      <x:c r="I510" s="22" t="n">
        <x:v>13</x:v>
      </x:c>
      <x:c r="J510" t="str">
        <x:v>Worked — 2 records</x:v>
      </x:c>
      <x:c r="K510" t="str">
        <x:v>Employee 1508; home branch Thurrock; assigned role Operative Skilled | Deployment branch: Thurrock | Actual role: Operative Skilled | Jobs: 400147, 397854 | Customers: JVCKenwood UK Limited; UBS Investment Bank | Actual hours: 13.0; source records: 2</x:v>
      </x:c>
      <x:c r="L510" t="str">
        <x:v>Include</x:v>
      </x:c>
      <x:c r="M510"/>
      <x:c r="N510"/>
    </x:row>
    <x:row r="511">
      <x:c r="A511" t="str">
        <x:v>D Hodgson (B)|2026-04-25</x:v>
      </x:c>
      <x:c r="B511" s="888" t="n">
        <x:v>46137</x:v>
      </x:c>
      <x:c r="C511" t="str">
        <x:v>D Hodgson (B)</x:v>
      </x:c>
      <x:c r="D511" t="str">
        <x:v>Permanent</x:v>
      </x:c>
      <x:c r="E511" t="str">
        <x:v>Thurrock</x:v>
      </x:c>
      <x:c r="F511" t="str">
        <x:v>Operative Skilled</x:v>
      </x:c>
      <x:c r="G511" t="str">
        <x:v>401520</x:v>
      </x:c>
      <x:c r="H511" t="str">
        <x:v>BNP Paribas Limited</x:v>
      </x:c>
      <x:c r="I511" s="22" t="n">
        <x:v>6.5</x:v>
      </x:c>
      <x:c r="J511" t="str">
        <x:v>Worked</x:v>
      </x:c>
      <x:c r="K511" t="str">
        <x:v>Employee 1508; home branch Thurrock; assigned role Operative Skilled | Deployment branch: Thurrock | Actual role: Operative Porter | Jobs: 401520 | Customers: BNP Paribas Limited | Actual hours: 6.5; source records: 1</x:v>
      </x:c>
      <x:c r="L511" t="str">
        <x:v>Include</x:v>
      </x:c>
      <x:c r="M511"/>
      <x:c r="N511"/>
    </x:row>
    <x:row r="512">
      <x:c r="A512" t="str">
        <x:v>D Hodgson (B)|2026-04-26</x:v>
      </x:c>
      <x:c r="B512" s="888" t="n">
        <x:v>46138</x:v>
      </x:c>
      <x:c r="C512" t="str">
        <x:v>D Hodgson (B)</x:v>
      </x:c>
      <x:c r="D512" t="str">
        <x:v>Permanent</x:v>
      </x:c>
      <x:c r="E512" t="str">
        <x:v>Thurrock</x:v>
      </x:c>
      <x:c r="F512" t="str">
        <x:v>Operative Skilled</x:v>
      </x:c>
      <x:c r="G512" t="str">
        <x:v>401845</x:v>
      </x:c>
      <x:c r="H512" t="str">
        <x:v>BNP Paribas Limited</x:v>
      </x:c>
      <x:c r="I512" s="22" t="n">
        <x:v>7.5</x:v>
      </x:c>
      <x:c r="J512" t="str">
        <x:v>Worked</x:v>
      </x:c>
      <x:c r="K512" t="str">
        <x:v>Employee 1508; home branch Thurrock; assigned role Operative Skilled | Deployment branch: Thurrock | Actual role: Operative Skilled | Jobs: 401845 | Customers: BNP Paribas Limited | Actual hours: 7.5; source records: 1</x:v>
      </x:c>
      <x:c r="L512" t="str">
        <x:v>Include</x:v>
      </x:c>
      <x:c r="M512"/>
      <x:c r="N512"/>
    </x:row>
    <x:row r="513">
      <x:c r="A513" t="str">
        <x:v>D Hodgson (B)|2026-04-27</x:v>
      </x:c>
      <x:c r="B513" s="888" t="n">
        <x:v>46139</x:v>
      </x:c>
      <x:c r="C513" t="str">
        <x:v>D Hodgson (B)</x:v>
      </x:c>
      <x:c r="D513" t="str">
        <x:v>Permanent</x:v>
      </x:c>
      <x:c r="E513" t="str">
        <x:v>Thurrock</x:v>
      </x:c>
      <x:c r="F513" t="str">
        <x:v>Operative Skilled</x:v>
      </x:c>
      <x:c r="G513" t="str">
        <x:v>401467</x:v>
      </x:c>
      <x:c r="H513" t="str">
        <x:v>University of Hertfordshire</x:v>
      </x:c>
      <x:c r="I513" s="22" t="n">
        <x:v>5</x:v>
      </x:c>
      <x:c r="J513" t="str">
        <x:v>Worked</x:v>
      </x:c>
      <x:c r="K513" t="str">
        <x:v>Employee 1508; home branch Thurrock; assigned role Operative Skilled | Deployment branch: Thurrock | Actual role: Operative Porter | Jobs: 401467 | Customers: University of Hertfordshire | Actual hours: 5.0; source records: 1</x:v>
      </x:c>
      <x:c r="L513" t="str">
        <x:v>Include</x:v>
      </x:c>
      <x:c r="M513"/>
      <x:c r="N513"/>
    </x:row>
    <x:row r="514">
      <x:c r="A514" t="str">
        <x:v>D Hodgson (B)|2026-04-28</x:v>
      </x:c>
      <x:c r="B514" s="888" t="n">
        <x:v>46140</x:v>
      </x:c>
      <x:c r="C514" t="str">
        <x:v>D Hodgson (B)</x:v>
      </x:c>
      <x:c r="D514" t="str">
        <x:v>Permanent</x:v>
      </x:c>
      <x:c r="E514" t="str">
        <x:v>Thurrock</x:v>
      </x:c>
      <x:c r="F514" t="str">
        <x:v>Operative Skilled</x:v>
      </x:c>
      <x:c r="G514" t="str">
        <x:v>399622</x:v>
      </x:c>
      <x:c r="H514" t="str">
        <x:v>Accenture UK Ltd</x:v>
      </x:c>
      <x:c r="I514" s="22" t="n">
        <x:v>8.5</x:v>
      </x:c>
      <x:c r="J514" t="str">
        <x:v>Worked</x:v>
      </x:c>
      <x:c r="K514" t="str">
        <x:v>Employee 1508; home branch Thurrock; assigned role Operative Skilled | Deployment branch: Thurrock | Actual role: Operative Skilled | Jobs: 399622 | Customers: Accenture UK Ltd | Actual hours: 8.5; source records: 1</x:v>
      </x:c>
      <x:c r="L514" t="str">
        <x:v>Include</x:v>
      </x:c>
      <x:c r="M514"/>
      <x:c r="N514"/>
    </x:row>
    <x:row r="515">
      <x:c r="A515" t="str">
        <x:v>D Hodgson (B)|2026-04-29</x:v>
      </x:c>
      <x:c r="B515" s="888" t="n">
        <x:v>46141</x:v>
      </x:c>
      <x:c r="C515" t="str">
        <x:v>D Hodgson (B)</x:v>
      </x:c>
      <x:c r="D515" t="str">
        <x:v>Permanent</x:v>
      </x:c>
      <x:c r="E515" t="str">
        <x:v>Thurrock</x:v>
      </x:c>
      <x:c r="F515" t="str">
        <x:v>Operative Skilled</x:v>
      </x:c>
      <x:c r="G515" t="str">
        <x:v>401559</x:v>
      </x:c>
      <x:c r="H515" t="str">
        <x:v>UBS Europe SE Luxembourg</x:v>
      </x:c>
      <x:c r="I515" s="22" t="n">
        <x:v>11.5</x:v>
      </x:c>
      <x:c r="J515" t="str">
        <x:v>Worked</x:v>
      </x:c>
      <x:c r="K515" t="str">
        <x:v>Employee 1508; home branch Thurrock; assigned role Operative Skilled | Deployment branch: Thurrock | Actual role: Operative Skilled | Jobs: 401559 | Customers: UBS Europe SE Luxembourg | Actual hours: 11.5; source records: 1</x:v>
      </x:c>
      <x:c r="L515" t="str">
        <x:v>Include</x:v>
      </x:c>
      <x:c r="M515"/>
      <x:c r="N515"/>
    </x:row>
    <x:row r="516">
      <x:c r="A516" t="str">
        <x:v>D Hodgson (B)|2026-04-30</x:v>
      </x:c>
      <x:c r="B516" s="888" t="n">
        <x:v>46142</x:v>
      </x:c>
      <x:c r="C516" t="str">
        <x:v>D Hodgson (B)</x:v>
      </x:c>
      <x:c r="D516" t="str">
        <x:v>Permanent</x:v>
      </x:c>
      <x:c r="E516" t="str">
        <x:v>Thurrock</x:v>
      </x:c>
      <x:c r="F516" t="str">
        <x:v>Operative Skilled</x:v>
      </x:c>
      <x:c r="G516" t="str">
        <x:v>401559</x:v>
      </x:c>
      <x:c r="H516" t="str">
        <x:v>UBS Europe SE Luxembourg</x:v>
      </x:c>
      <x:c r="I516" s="22" t="n">
        <x:v>8.5</x:v>
      </x:c>
      <x:c r="J516" t="str">
        <x:v>Worked</x:v>
      </x:c>
      <x:c r="K516" t="str">
        <x:v>Employee 1508; home branch Thurrock; assigned role Operative Skilled | Deployment branch: Thurrock | Actual role: Operative Skilled | Jobs: 401559 | Customers: UBS Europe SE Luxembourg | Actual hours: 8.5; source records: 1</x:v>
      </x:c>
      <x:c r="L516" t="str">
        <x:v>Include</x:v>
      </x:c>
      <x:c r="M516"/>
      <x:c r="N516"/>
    </x:row>
    <x:row r="517">
      <x:c r="A517" t="str">
        <x:v>D O'Brien|2026-04-01</x:v>
      </x:c>
      <x:c r="B517" s="888" t="n">
        <x:v>46113</x:v>
      </x:c>
      <x:c r="C517" t="str">
        <x:v>D O'Brien</x:v>
      </x:c>
      <x:c r="D517" t="str">
        <x:v>Permanent</x:v>
      </x:c>
      <x:c r="E517" t="str">
        <x:v>Thurrock</x:v>
      </x:c>
      <x:c r="F517" t="str">
        <x:v>Operative Porter</x:v>
      </x:c>
      <x:c r="G517" t="str">
        <x:v>401103</x:v>
      </x:c>
      <x:c r="H517" t="str">
        <x:v>Sodexo Store @ Harrow Green Thurrock</x:v>
      </x:c>
      <x:c r="I517" s="22" t="n">
        <x:v>8.5</x:v>
      </x:c>
      <x:c r="J517" t="str">
        <x:v>Worked</x:v>
      </x:c>
      <x:c r="K517" t="str">
        <x:v>Employee 2250; home branch Thurrock; assigned role Operative Porter | Deployment branch: Thurrock | Actual role: Operative Porter | Jobs: 401103 | Customers: Sodexo Store @ Harrow Green Thurrock | Actual hours: 8.5; source records: 1</x:v>
      </x:c>
      <x:c r="L517" t="str">
        <x:v>Include</x:v>
      </x:c>
      <x:c r="M517"/>
      <x:c r="N517"/>
    </x:row>
    <x:row r="518">
      <x:c r="A518" t="str">
        <x:v>D O'Brien|2026-04-07</x:v>
      </x:c>
      <x:c r="B518" s="888" t="n">
        <x:v>46119</x:v>
      </x:c>
      <x:c r="C518" t="str">
        <x:v>D O'Brien</x:v>
      </x:c>
      <x:c r="D518" t="str">
        <x:v>Permanent</x:v>
      </x:c>
      <x:c r="E518" t="str">
        <x:v>Thurrock</x:v>
      </x:c>
      <x:c r="F518" t="str">
        <x:v>Operative Porter</x:v>
      </x:c>
      <x:c r="G518" t="str">
        <x:v>400283</x:v>
      </x:c>
      <x:c r="H518" t="str">
        <x:v>Canada Life</x:v>
      </x:c>
      <x:c r="I518" s="22" t="n">
        <x:v>7.5</x:v>
      </x:c>
      <x:c r="J518" t="str">
        <x:v>Worked</x:v>
      </x:c>
      <x:c r="K518" t="str">
        <x:v>Employee 2250; home branch Thurrock; assigned role Operative Porter | Deployment branch: Thurrock | Actual role: Operative Porter | Jobs: 400283 | Customers: Canada Life | Actual hours: 7.5; source records: 1</x:v>
      </x:c>
      <x:c r="L518" t="str">
        <x:v>Include</x:v>
      </x:c>
      <x:c r="M518"/>
      <x:c r="N518"/>
    </x:row>
    <x:row r="519">
      <x:c r="A519" t="str">
        <x:v>D O'Brien|2026-04-08</x:v>
      </x:c>
      <x:c r="B519" s="888" t="n">
        <x:v>46120</x:v>
      </x:c>
      <x:c r="C519" t="str">
        <x:v>D O'Brien</x:v>
      </x:c>
      <x:c r="D519" t="str">
        <x:v>Permanent</x:v>
      </x:c>
      <x:c r="E519" t="str">
        <x:v>Thurrock</x:v>
      </x:c>
      <x:c r="F519" t="str">
        <x:v>Operative Porter</x:v>
      </x:c>
      <x:c r="G519" t="str">
        <x:v>401351</x:v>
      </x:c>
      <x:c r="H519" t="str">
        <x:v>JP Morgan Limited</x:v>
      </x:c>
      <x:c r="I519" s="22" t="n">
        <x:v>3.5</x:v>
      </x:c>
      <x:c r="J519" t="str">
        <x:v>Worked</x:v>
      </x:c>
      <x:c r="K519" t="str">
        <x:v>Employee 2250; home branch Thurrock; assigned role Operative Porter | Deployment branch: Thurrock | Actual role: Operative Skilled | Jobs: 401351 | Customers: JP Morgan Limited | Actual hours: 3.5; source records: 1</x:v>
      </x:c>
      <x:c r="L519" t="str">
        <x:v>Include</x:v>
      </x:c>
      <x:c r="M519"/>
      <x:c r="N519"/>
    </x:row>
    <x:row r="520">
      <x:c r="A520" t="str">
        <x:v>D O'Brien|2026-04-09</x:v>
      </x:c>
      <x:c r="B520" s="888" t="n">
        <x:v>46121</x:v>
      </x:c>
      <x:c r="C520" t="str">
        <x:v>D O'Brien</x:v>
      </x:c>
      <x:c r="D520" t="str">
        <x:v>Permanent</x:v>
      </x:c>
      <x:c r="E520" t="str">
        <x:v>Thurrock</x:v>
      </x:c>
      <x:c r="F520" t="str">
        <x:v>Operative Porter</x:v>
      </x:c>
      <x:c r="G520" t="str">
        <x:v>400283</x:v>
      </x:c>
      <x:c r="H520" t="str">
        <x:v>Canada Life</x:v>
      </x:c>
      <x:c r="I520" s="22" t="n">
        <x:v>9</x:v>
      </x:c>
      <x:c r="J520" t="str">
        <x:v>Worked</x:v>
      </x:c>
      <x:c r="K520" t="str">
        <x:v>Employee 2250; home branch Thurrock; assigned role Operative Porter | Deployment branch: Thurrock | Actual role: Operative Porter | Jobs: 400283 | Customers: Canada Life | Actual hours: 9.0; source records: 1</x:v>
      </x:c>
      <x:c r="L520" t="str">
        <x:v>Include</x:v>
      </x:c>
      <x:c r="M520"/>
      <x:c r="N520"/>
    </x:row>
    <x:row r="521">
      <x:c r="A521" t="str">
        <x:v>D O'Brien|2026-04-10</x:v>
      </x:c>
      <x:c r="B521" s="888" t="n">
        <x:v>46122</x:v>
      </x:c>
      <x:c r="C521" t="str">
        <x:v>D O'Brien</x:v>
      </x:c>
      <x:c r="D521" t="str">
        <x:v>Permanent</x:v>
      </x:c>
      <x:c r="E521" t="str">
        <x:v>Thurrock</x:v>
      </x:c>
      <x:c r="F521" t="str">
        <x:v>Operative Porter</x:v>
      </x:c>
      <x:c r="G521" t="str">
        <x:v>401096</x:v>
      </x:c>
      <x:c r="H521" t="str">
        <x:v>JP Morgan Limited</x:v>
      </x:c>
      <x:c r="I521" s="22" t="n">
        <x:v>17</x:v>
      </x:c>
      <x:c r="J521" t="str">
        <x:v>Worked</x:v>
      </x:c>
      <x:c r="K521" t="str">
        <x:v>Employee 2250; home branch Thurrock; assigned role Operative Porter | Deployment branch: Thurrock | Actual role: Operative Porter | Jobs: 401096 | Customers: JP Morgan Limited | Actual hours: 17.0; source records: 1</x:v>
      </x:c>
      <x:c r="L521" t="str">
        <x:v>Include</x:v>
      </x:c>
      <x:c r="M521"/>
      <x:c r="N521"/>
    </x:row>
    <x:row r="522">
      <x:c r="A522" t="str">
        <x:v>D O'Brien|2026-04-11</x:v>
      </x:c>
      <x:c r="B522" s="888" t="n">
        <x:v>46123</x:v>
      </x:c>
      <x:c r="C522" t="str">
        <x:v>D O'Brien</x:v>
      </x:c>
      <x:c r="D522" t="str">
        <x:v>Permanent</x:v>
      </x:c>
      <x:c r="E522" t="str">
        <x:v>Thurrock</x:v>
      </x:c>
      <x:c r="F522" t="str">
        <x:v>Operative Porter</x:v>
      </x:c>
      <x:c r="G522" t="str">
        <x:v>401096</x:v>
      </x:c>
      <x:c r="H522" t="str">
        <x:v>JP Morgan Limited</x:v>
      </x:c>
      <x:c r="I522" s="22" t="n">
        <x:v>8.5</x:v>
      </x:c>
      <x:c r="J522" t="str">
        <x:v>Worked</x:v>
      </x:c>
      <x:c r="K522" t="str">
        <x:v>Employee 2250; home branch Thurrock; assigned role Operative Porter | Deployment branch: Thurrock | Actual role: Operative Porter | Jobs: 401096 | Customers: JP Morgan Limited | Actual hours: 8.5; source records: 1</x:v>
      </x:c>
      <x:c r="L522" t="str">
        <x:v>Include</x:v>
      </x:c>
      <x:c r="M522"/>
      <x:c r="N522"/>
    </x:row>
    <x:row r="523">
      <x:c r="A523" t="str">
        <x:v>D O'Brien|2026-04-12</x:v>
      </x:c>
      <x:c r="B523" s="888" t="n">
        <x:v>46124</x:v>
      </x:c>
      <x:c r="C523" t="str">
        <x:v>D O'Brien</x:v>
      </x:c>
      <x:c r="D523" t="str">
        <x:v>Permanent</x:v>
      </x:c>
      <x:c r="E523" t="str">
        <x:v>Thurrock</x:v>
      </x:c>
      <x:c r="F523" t="str">
        <x:v>Operative Porter</x:v>
      </x:c>
      <x:c r="G523" t="str">
        <x:v>401096</x:v>
      </x:c>
      <x:c r="H523" t="str">
        <x:v>JP Morgan Limited</x:v>
      </x:c>
      <x:c r="I523" s="22" t="n">
        <x:v>8.5</x:v>
      </x:c>
      <x:c r="J523" t="str">
        <x:v>Worked</x:v>
      </x:c>
      <x:c r="K523" t="str">
        <x:v>Employee 2250; home branch Thurrock; assigned role Operative Porter | Deployment branch: Thurrock | Actual role: Operative Porter | Jobs: 401096 | Customers: JP Morgan Limited | Actual hours: 8.5; source records: 1</x:v>
      </x:c>
      <x:c r="L523" t="str">
        <x:v>Include</x:v>
      </x:c>
      <x:c r="M523"/>
      <x:c r="N523"/>
    </x:row>
    <x:row r="524">
      <x:c r="A524" t="str">
        <x:v>D O'Brien|2026-04-13</x:v>
      </x:c>
      <x:c r="B524" s="888" t="n">
        <x:v>46125</x:v>
      </x:c>
      <x:c r="C524" t="str">
        <x:v>D O'Brien</x:v>
      </x:c>
      <x:c r="D524" t="str">
        <x:v>Permanent</x:v>
      </x:c>
      <x:c r="E524" t="str">
        <x:v>Thurrock</x:v>
      </x:c>
      <x:c r="F524" t="str">
        <x:v>Operative Porter</x:v>
      </x:c>
      <x:c r="G524" t="str">
        <x:v>401096</x:v>
      </x:c>
      <x:c r="H524" t="str">
        <x:v>JP Morgan Limited</x:v>
      </x:c>
      <x:c r="I524" s="22" t="n">
        <x:v>8.5</x:v>
      </x:c>
      <x:c r="J524" t="str">
        <x:v>Worked</x:v>
      </x:c>
      <x:c r="K524" t="str">
        <x:v>Employee 2250; home branch Thurrock; assigned role Operative Porter | Deployment branch: Thurrock | Actual role: Operative Porter | Jobs: 401096 | Customers: JP Morgan Limited | Actual hours: 8.5; source records: 1</x:v>
      </x:c>
      <x:c r="L524" t="str">
        <x:v>Include</x:v>
      </x:c>
      <x:c r="M524"/>
      <x:c r="N524"/>
    </x:row>
    <x:row r="525">
      <x:c r="A525" t="str">
        <x:v>D O'Brien|2026-04-14</x:v>
      </x:c>
      <x:c r="B525" s="888" t="n">
        <x:v>46126</x:v>
      </x:c>
      <x:c r="C525" t="str">
        <x:v>D O'Brien</x:v>
      </x:c>
      <x:c r="D525" t="str">
        <x:v>Permanent</x:v>
      </x:c>
      <x:c r="E525" t="str">
        <x:v>Thurrock</x:v>
      </x:c>
      <x:c r="F525" t="str">
        <x:v>Operative Porter</x:v>
      </x:c>
      <x:c r="G525" t="str">
        <x:v>400121</x:v>
      </x:c>
      <x:c r="H525" t="str">
        <x:v>BioChek (UK) Ltd</x:v>
      </x:c>
      <x:c r="I525" s="22" t="n">
        <x:v>9.5</x:v>
      </x:c>
      <x:c r="J525" t="str">
        <x:v>Worked</x:v>
      </x:c>
      <x:c r="K525" t="str">
        <x:v>Employee 2250; home branch Thurrock; assigned role Operative Porter | Deployment branch: Oxford | Actual role: Operative Porter | Jobs: 400121 | Customers: BioChek (UK) Ltd | Actual hours: 9.5; source records: 1</x:v>
      </x:c>
      <x:c r="L525" t="str">
        <x:v>Include</x:v>
      </x:c>
      <x:c r="M525"/>
      <x:c r="N525"/>
    </x:row>
    <x:row r="526">
      <x:c r="A526" t="str">
        <x:v>D O'Brien|2026-04-15</x:v>
      </x:c>
      <x:c r="B526" s="888" t="n">
        <x:v>46127</x:v>
      </x:c>
      <x:c r="C526" t="str">
        <x:v>D O'Brien</x:v>
      </x:c>
      <x:c r="D526" t="str">
        <x:v>Permanent</x:v>
      </x:c>
      <x:c r="E526" t="str">
        <x:v>Thurrock</x:v>
      </x:c>
      <x:c r="F526" t="str">
        <x:v>Operative Porter</x:v>
      </x:c>
      <x:c r="G526" t="str">
        <x:v>401608</x:v>
      </x:c>
      <x:c r="H526" t="str">
        <x:v>HSBC</x:v>
      </x:c>
      <x:c r="I526" s="22" t="n">
        <x:v>9</x:v>
      </x:c>
      <x:c r="J526" t="str">
        <x:v>Worked</x:v>
      </x:c>
      <x:c r="K526" t="str">
        <x:v>Employee 2250; home branch Thurrock; assigned role Operative Porter | Deployment branch: Thurrock | Actual role: Operative Skilled | Jobs: 401608 | Customers: HSBC | Actual hours: 9.0; source records: 1</x:v>
      </x:c>
      <x:c r="L526" t="str">
        <x:v>Include</x:v>
      </x:c>
      <x:c r="M526"/>
      <x:c r="N526"/>
    </x:row>
    <x:row r="527">
      <x:c r="A527" t="str">
        <x:v>D O'Brien|2026-04-16</x:v>
      </x:c>
      <x:c r="B527" s="888" t="n">
        <x:v>46128</x:v>
      </x:c>
      <x:c r="C527" t="str">
        <x:v>D O'Brien</x:v>
      </x:c>
      <x:c r="D527" t="str">
        <x:v>Permanent</x:v>
      </x:c>
      <x:c r="E527" t="str">
        <x:v>Thurrock</x:v>
      </x:c>
      <x:c r="F527" t="str">
        <x:v>Operative Porter</x:v>
      </x:c>
      <x:c r="G527" t="str">
        <x:v>400721</x:v>
      </x:c>
      <x:c r="H527" t="str">
        <x:v>London Metropolitan University</x:v>
      </x:c>
      <x:c r="I527" s="22" t="n">
        <x:v>7.5</x:v>
      </x:c>
      <x:c r="J527" t="str">
        <x:v>Worked</x:v>
      </x:c>
      <x:c r="K527" t="str">
        <x:v>Employee 2250; home branch Thurrock; assigned role Operative Porter | Deployment branch: Thurrock | Actual role: Operative Skilled | Jobs: 400721 | Customers: London Metropolitan University | Actual hours: 7.5; source records: 1</x:v>
      </x:c>
      <x:c r="L527" t="str">
        <x:v>Include</x:v>
      </x:c>
      <x:c r="M527"/>
      <x:c r="N527"/>
    </x:row>
    <x:row r="528">
      <x:c r="A528" t="str">
        <x:v>D O'Brien|2026-04-17</x:v>
      </x:c>
      <x:c r="B528" s="888" t="n">
        <x:v>46129</x:v>
      </x:c>
      <x:c r="C528" t="str">
        <x:v>D O'Brien</x:v>
      </x:c>
      <x:c r="D528" t="str">
        <x:v>Permanent</x:v>
      </x:c>
      <x:c r="E528" t="str">
        <x:v>Thurrock</x:v>
      </x:c>
      <x:c r="F528" t="str">
        <x:v>Operative Porter</x:v>
      </x:c>
      <x:c r="G528" t="str">
        <x:v>401526</x:v>
      </x:c>
      <x:c r="H528" t="str">
        <x:v>JP Morgan Limited</x:v>
      </x:c>
      <x:c r="I528" s="22" t="n">
        <x:v>16</x:v>
      </x:c>
      <x:c r="J528" t="str">
        <x:v>Worked</x:v>
      </x:c>
      <x:c r="K528" t="str">
        <x:v>Employee 2250; home branch Thurrock; assigned role Operative Porter | Deployment branch: Thurrock | Actual role: Operative Porter | Jobs: 401526 | Customers: JP Morgan Limited | Actual hours: 16.0; source records: 1</x:v>
      </x:c>
      <x:c r="L528" t="str">
        <x:v>Include</x:v>
      </x:c>
      <x:c r="M528"/>
      <x:c r="N528"/>
    </x:row>
    <x:row r="529">
      <x:c r="A529" t="str">
        <x:v>D O'Brien|2026-04-18</x:v>
      </x:c>
      <x:c r="B529" s="888" t="n">
        <x:v>46130</x:v>
      </x:c>
      <x:c r="C529" t="str">
        <x:v>D O'Brien</x:v>
      </x:c>
      <x:c r="D529" t="str">
        <x:v>Permanent</x:v>
      </x:c>
      <x:c r="E529" t="str">
        <x:v>Thurrock</x:v>
      </x:c>
      <x:c r="F529" t="str">
        <x:v>Operative Porter</x:v>
      </x:c>
      <x:c r="G529" t="str">
        <x:v>401526</x:v>
      </x:c>
      <x:c r="H529" t="str">
        <x:v>JP Morgan Limited</x:v>
      </x:c>
      <x:c r="I529" s="22" t="n">
        <x:v>8.5</x:v>
      </x:c>
      <x:c r="J529" t="str">
        <x:v>Worked</x:v>
      </x:c>
      <x:c r="K529" t="str">
        <x:v>Employee 2250; home branch Thurrock; assigned role Operative Porter | Deployment branch: Thurrock | Actual role: Operative Porter | Jobs: 401526 | Customers: JP Morgan Limited | Actual hours: 8.5; source records: 1</x:v>
      </x:c>
      <x:c r="L529" t="str">
        <x:v>Include</x:v>
      </x:c>
      <x:c r="M529"/>
      <x:c r="N529"/>
    </x:row>
    <x:row r="530">
      <x:c r="A530" t="str">
        <x:v>D O'Brien|2026-04-19</x:v>
      </x:c>
      <x:c r="B530" s="888" t="n">
        <x:v>46131</x:v>
      </x:c>
      <x:c r="C530" t="str">
        <x:v>D O'Brien</x:v>
      </x:c>
      <x:c r="D530" t="str">
        <x:v>Permanent</x:v>
      </x:c>
      <x:c r="E530" t="str">
        <x:v>Thurrock</x:v>
      </x:c>
      <x:c r="F530" t="str">
        <x:v>Operative Porter</x:v>
      </x:c>
      <x:c r="G530" t="str">
        <x:v>401526</x:v>
      </x:c>
      <x:c r="H530" t="str">
        <x:v>JP Morgan Limited</x:v>
      </x:c>
      <x:c r="I530" s="22" t="n">
        <x:v>8.5</x:v>
      </x:c>
      <x:c r="J530" t="str">
        <x:v>Worked</x:v>
      </x:c>
      <x:c r="K530" t="str">
        <x:v>Employee 2250; home branch Thurrock; assigned role Operative Porter | Deployment branch: Thurrock | Actual role: Operative Porter | Jobs: 401526 | Customers: JP Morgan Limited | Actual hours: 8.5; source records: 1</x:v>
      </x:c>
      <x:c r="L530" t="str">
        <x:v>Include</x:v>
      </x:c>
      <x:c r="M530"/>
      <x:c r="N530"/>
    </x:row>
    <x:row r="531">
      <x:c r="A531" t="str">
        <x:v>D O'Brien|2026-04-20</x:v>
      </x:c>
      <x:c r="B531" s="888" t="n">
        <x:v>46132</x:v>
      </x:c>
      <x:c r="C531" t="str">
        <x:v>D O'Brien</x:v>
      </x:c>
      <x:c r="D531" t="str">
        <x:v>Permanent</x:v>
      </x:c>
      <x:c r="E531" t="str">
        <x:v>Thurrock</x:v>
      </x:c>
      <x:c r="F531" t="str">
        <x:v>Operative Porter</x:v>
      </x:c>
      <x:c r="G531" t="str">
        <x:v>401526</x:v>
      </x:c>
      <x:c r="H531" t="str">
        <x:v>JP Morgan Limited</x:v>
      </x:c>
      <x:c r="I531" s="22" t="n">
        <x:v>8.5</x:v>
      </x:c>
      <x:c r="J531" t="str">
        <x:v>Worked</x:v>
      </x:c>
      <x:c r="K531" t="str">
        <x:v>Employee 2250; home branch Thurrock; assigned role Operative Porter | Deployment branch: Thurrock | Actual role: Operative Porter | Jobs: 401526 | Customers: JP Morgan Limited | Actual hours: 8.5; source records: 1</x:v>
      </x:c>
      <x:c r="L531" t="str">
        <x:v>Include</x:v>
      </x:c>
      <x:c r="M531"/>
      <x:c r="N531"/>
    </x:row>
    <x:row r="532">
      <x:c r="A532" t="str">
        <x:v>D O'Brien|2026-04-21</x:v>
      </x:c>
      <x:c r="B532" s="888" t="n">
        <x:v>46133</x:v>
      </x:c>
      <x:c r="C532" t="str">
        <x:v>D O'Brien</x:v>
      </x:c>
      <x:c r="D532" t="str">
        <x:v>Permanent</x:v>
      </x:c>
      <x:c r="E532" t="str">
        <x:v>Thurrock</x:v>
      </x:c>
      <x:c r="F532" t="str">
        <x:v>Operative Porter</x:v>
      </x:c>
      <x:c r="G532" t="str">
        <x:v>401693</x:v>
      </x:c>
      <x:c r="H532" t="str">
        <x:v>JP Morgan Limited</x:v>
      </x:c>
      <x:c r="I532" s="22" t="n">
        <x:v>8.5</x:v>
      </x:c>
      <x:c r="J532" t="str">
        <x:v>Worked</x:v>
      </x:c>
      <x:c r="K532" t="str">
        <x:v>Employee 2250; home branch Thurrock; assigned role Operative Porter | Deployment branch: Thurrock | Actual role: Operative Skilled | Jobs: 401693 | Customers: JP Morgan Limited | Actual hours: 8.5; source records: 1</x:v>
      </x:c>
      <x:c r="L532" t="str">
        <x:v>Include</x:v>
      </x:c>
      <x:c r="M532"/>
      <x:c r="N532"/>
    </x:row>
    <x:row r="533">
      <x:c r="A533" t="str">
        <x:v>D O'Brien|2026-04-22</x:v>
      </x:c>
      <x:c r="B533" s="888" t="n">
        <x:v>46134</x:v>
      </x:c>
      <x:c r="C533" t="str">
        <x:v>D O'Brien</x:v>
      </x:c>
      <x:c r="D533" t="str">
        <x:v>Permanent</x:v>
      </x:c>
      <x:c r="E533" t="str">
        <x:v>Thurrock</x:v>
      </x:c>
      <x:c r="F533" t="str">
        <x:v>Operative Porter</x:v>
      </x:c>
      <x:c r="G533"/>
      <x:c r="H533"/>
      <x:c r="I533" s="22" t="n">
        <x:v>0</x:v>
      </x:c>
      <x:c r="J533" t="str">
        <x:v>Other leave — Sickness</x:v>
      </x:c>
      <x:c r="K533" t="str">
        <x:v>Employee 2250; home branch Thurrock; assigned role Operative Porter | Leave: Sickness | Leave calendar basis: Fixed schedule</x:v>
      </x:c>
      <x:c r="L533" t="str">
        <x:v>Include</x:v>
      </x:c>
      <x:c r="M533"/>
      <x:c r="N533"/>
    </x:row>
    <x:row r="534">
      <x:c r="A534" t="str">
        <x:v>D O'Brien|2026-04-23</x:v>
      </x:c>
      <x:c r="B534" s="888" t="n">
        <x:v>46135</x:v>
      </x:c>
      <x:c r="C534" t="str">
        <x:v>D O'Brien</x:v>
      </x:c>
      <x:c r="D534" t="str">
        <x:v>Permanent</x:v>
      </x:c>
      <x:c r="E534" t="str">
        <x:v>Thurrock</x:v>
      </x:c>
      <x:c r="F534" t="str">
        <x:v>Operative Porter</x:v>
      </x:c>
      <x:c r="G534"/>
      <x:c r="H534"/>
      <x:c r="I534" s="22" t="n">
        <x:v>0</x:v>
      </x:c>
      <x:c r="J534" t="str">
        <x:v>Other leave — Sickness</x:v>
      </x:c>
      <x:c r="K534" t="str">
        <x:v>Employee 2250; home branch Thurrock; assigned role Operative Porter | Leave: Sickness | Leave calendar basis: Fixed schedule</x:v>
      </x:c>
      <x:c r="L534" t="str">
        <x:v>Include</x:v>
      </x:c>
      <x:c r="M534"/>
      <x:c r="N534"/>
    </x:row>
    <x:row r="535">
      <x:c r="A535" t="str">
        <x:v>D O'Brien|2026-04-24</x:v>
      </x:c>
      <x:c r="B535" s="888" t="n">
        <x:v>46136</x:v>
      </x:c>
      <x:c r="C535" t="str">
        <x:v>D O'Brien</x:v>
      </x:c>
      <x:c r="D535" t="str">
        <x:v>Permanent</x:v>
      </x:c>
      <x:c r="E535" t="str">
        <x:v>Thurrock</x:v>
      </x:c>
      <x:c r="F535" t="str">
        <x:v>Operative Porter</x:v>
      </x:c>
      <x:c r="G535"/>
      <x:c r="H535"/>
      <x:c r="I535" s="22" t="n">
        <x:v>0</x:v>
      </x:c>
      <x:c r="J535" t="str">
        <x:v>Other leave — Sickness</x:v>
      </x:c>
      <x:c r="K535" t="str">
        <x:v>Employee 2250; home branch Thurrock; assigned role Operative Porter | Leave: Sickness | Leave calendar basis: Fixed schedule</x:v>
      </x:c>
      <x:c r="L535" t="str">
        <x:v>Include</x:v>
      </x:c>
      <x:c r="M535"/>
      <x:c r="N535"/>
    </x:row>
    <x:row r="536">
      <x:c r="A536" t="str">
        <x:v>D O'Brien|2026-04-27</x:v>
      </x:c>
      <x:c r="B536" s="888" t="n">
        <x:v>46139</x:v>
      </x:c>
      <x:c r="C536" t="str">
        <x:v>D O'Brien</x:v>
      </x:c>
      <x:c r="D536" t="str">
        <x:v>Permanent</x:v>
      </x:c>
      <x:c r="E536" t="str">
        <x:v>Thurrock</x:v>
      </x:c>
      <x:c r="F536" t="str">
        <x:v>Operative Porter</x:v>
      </x:c>
      <x:c r="G536" t="str">
        <x:v>399622</x:v>
      </x:c>
      <x:c r="H536" t="str">
        <x:v>Accenture UK Ltd</x:v>
      </x:c>
      <x:c r="I536" s="22" t="n">
        <x:v>7.5</x:v>
      </x:c>
      <x:c r="J536" t="str">
        <x:v>Worked</x:v>
      </x:c>
      <x:c r="K536" t="str">
        <x:v>Employee 2250; home branch Thurrock; assigned role Operative Porter | Deployment branch: Thurrock | Actual role: Operative Porter | Jobs: 399622 | Customers: Accenture UK Ltd | Actual hours: 7.5; source records: 1</x:v>
      </x:c>
      <x:c r="L536" t="str">
        <x:v>Include</x:v>
      </x:c>
      <x:c r="M536"/>
      <x:c r="N536"/>
    </x:row>
    <x:row r="537">
      <x:c r="A537" t="str">
        <x:v>D O'Brien|2026-04-28</x:v>
      </x:c>
      <x:c r="B537" s="888" t="n">
        <x:v>46140</x:v>
      </x:c>
      <x:c r="C537" t="str">
        <x:v>D O'Brien</x:v>
      </x:c>
      <x:c r="D537" t="str">
        <x:v>Permanent</x:v>
      </x:c>
      <x:c r="E537" t="str">
        <x:v>Thurrock</x:v>
      </x:c>
      <x:c r="F537" t="str">
        <x:v>Operative Porter</x:v>
      </x:c>
      <x:c r="G537" t="str">
        <x:v>401430</x:v>
      </x:c>
      <x:c r="H537" t="str">
        <x:v>Restore – Doc Management</x:v>
      </x:c>
      <x:c r="I537" s="22" t="n">
        <x:v>9.5</x:v>
      </x:c>
      <x:c r="J537" t="str">
        <x:v>Worked</x:v>
      </x:c>
      <x:c r="K537" t="str">
        <x:v>Employee 2250; home branch Thurrock; assigned role Operative Porter | Deployment branch: Thurrock | Actual role: Operative Porter | Jobs: 401430 | Customers: Restore – Doc Management | Actual hours: 9.5; source records: 1</x:v>
      </x:c>
      <x:c r="L537" t="str">
        <x:v>Include</x:v>
      </x:c>
      <x:c r="M537"/>
      <x:c r="N537"/>
    </x:row>
    <x:row r="538">
      <x:c r="A538" t="str">
        <x:v>D O'Brien|2026-04-29</x:v>
      </x:c>
      <x:c r="B538" s="888" t="n">
        <x:v>46141</x:v>
      </x:c>
      <x:c r="C538" t="str">
        <x:v>D O'Brien</x:v>
      </x:c>
      <x:c r="D538" t="str">
        <x:v>Permanent</x:v>
      </x:c>
      <x:c r="E538" t="str">
        <x:v>Thurrock</x:v>
      </x:c>
      <x:c r="F538" t="str">
        <x:v>Operative Porter</x:v>
      </x:c>
      <x:c r="G538" t="str">
        <x:v>401718</x:v>
      </x:c>
      <x:c r="H538" t="str">
        <x:v>City of London Police</x:v>
      </x:c>
      <x:c r="I538" s="22" t="n">
        <x:v>8</x:v>
      </x:c>
      <x:c r="J538" t="str">
        <x:v>Worked</x:v>
      </x:c>
      <x:c r="K538" t="str">
        <x:v>Employee 2250; home branch Thurrock; assigned role Operative Porter | Deployment branch: Thurrock | Actual role: Operative Skilled | Jobs: 401718 | Customers: City of London Police | Actual hours: 8.0; source records: 1</x:v>
      </x:c>
      <x:c r="L538" t="str">
        <x:v>Include</x:v>
      </x:c>
      <x:c r="M538"/>
      <x:c r="N538"/>
    </x:row>
    <x:row r="539">
      <x:c r="A539" t="str">
        <x:v>D O'Brien|2026-04-30</x:v>
      </x:c>
      <x:c r="B539" s="888" t="n">
        <x:v>46142</x:v>
      </x:c>
      <x:c r="C539" t="str">
        <x:v>D O'Brien</x:v>
      </x:c>
      <x:c r="D539" t="str">
        <x:v>Permanent</x:v>
      </x:c>
      <x:c r="E539" t="str">
        <x:v>Thurrock</x:v>
      </x:c>
      <x:c r="F539" t="str">
        <x:v>Operative Porter</x:v>
      </x:c>
      <x:c r="G539" t="str">
        <x:v>401599</x:v>
      </x:c>
      <x:c r="H539" t="str">
        <x:v>Bank of New York Mellon</x:v>
      </x:c>
      <x:c r="I539" s="22" t="n">
        <x:v>7.5</x:v>
      </x:c>
      <x:c r="J539" t="str">
        <x:v>Worked</x:v>
      </x:c>
      <x:c r="K539" t="str">
        <x:v>Employee 2250; home branch Thurrock; assigned role Operative Porter | Deployment branch: Thurrock | Actual role: Operative Porter | Jobs: 401599 | Customers: Bank of New York Mellon | Actual hours: 7.5; source records: 1</x:v>
      </x:c>
      <x:c r="L539" t="str">
        <x:v>Include</x:v>
      </x:c>
      <x:c r="M539"/>
      <x:c r="N539"/>
    </x:row>
    <x:row r="540">
      <x:c r="A540" t="str">
        <x:v>D Pekov (B)|2026-04-01</x:v>
      </x:c>
      <x:c r="B540" s="888" t="n">
        <x:v>46113</x:v>
      </x:c>
      <x:c r="C540" t="str">
        <x:v>D Pekov (B)</x:v>
      </x:c>
      <x:c r="D540" t="str">
        <x:v>Permanent</x:v>
      </x:c>
      <x:c r="E540" t="str">
        <x:v>Croydon</x:v>
      </x:c>
      <x:c r="F540" t="str">
        <x:v>Operative Skilled</x:v>
      </x:c>
      <x:c r="G540" t="str">
        <x:v>393361B</x:v>
      </x:c>
      <x:c r="H540" t="str">
        <x:v>The Quadrant</x:v>
      </x:c>
      <x:c r="I540" s="22" t="n">
        <x:v>7</x:v>
      </x:c>
      <x:c r="J540" t="str">
        <x:v>Worked</x:v>
      </x:c>
      <x:c r="K540" t="str">
        <x:v>Employee 1461; home branch Croydon; assigned role Operative Skilled | Deployment branch: Croydon | Actual role: Operative Skilled | Jobs: 393361B | Customers: The Quadrant | Actual hours: 7.0; source records: 1</x:v>
      </x:c>
      <x:c r="L540" t="str">
        <x:v>Include</x:v>
      </x:c>
      <x:c r="M540"/>
      <x:c r="N540"/>
    </x:row>
    <x:row r="541">
      <x:c r="A541" t="str">
        <x:v>D Pekov (B)|2026-04-02</x:v>
      </x:c>
      <x:c r="B541" s="888" t="n">
        <x:v>46114</x:v>
      </x:c>
      <x:c r="C541" t="str">
        <x:v>D Pekov (B)</x:v>
      </x:c>
      <x:c r="D541" t="str">
        <x:v>Permanent</x:v>
      </x:c>
      <x:c r="E541" t="str">
        <x:v>Croydon</x:v>
      </x:c>
      <x:c r="F541" t="str">
        <x:v>Operative Skilled</x:v>
      </x:c>
      <x:c r="G541" t="str">
        <x:v>393361B</x:v>
      </x:c>
      <x:c r="H541" t="str">
        <x:v>The Quadrant</x:v>
      </x:c>
      <x:c r="I541" s="22" t="n">
        <x:v>7.5</x:v>
      </x:c>
      <x:c r="J541" t="str">
        <x:v>Worked</x:v>
      </x:c>
      <x:c r="K541" t="str">
        <x:v>Employee 1461; home branch Croydon; assigned role Operative Skilled | Deployment branch: Croydon | Actual role: Operative Skilled | Jobs: 393361B | Customers: The Quadrant | Actual hours: 7.5; source records: 1</x:v>
      </x:c>
      <x:c r="L541" t="str">
        <x:v>Include</x:v>
      </x:c>
      <x:c r="M541"/>
      <x:c r="N541"/>
    </x:row>
    <x:row r="542">
      <x:c r="A542" t="str">
        <x:v>D Pekov (B)|2026-04-07</x:v>
      </x:c>
      <x:c r="B542" s="888" t="n">
        <x:v>46119</x:v>
      </x:c>
      <x:c r="C542" t="str">
        <x:v>D Pekov (B)</x:v>
      </x:c>
      <x:c r="D542" t="str">
        <x:v>Permanent</x:v>
      </x:c>
      <x:c r="E542" t="str">
        <x:v>Croydon</x:v>
      </x:c>
      <x:c r="F542" t="str">
        <x:v>Operative Skilled</x:v>
      </x:c>
      <x:c r="G542" t="str">
        <x:v>393361B</x:v>
      </x:c>
      <x:c r="H542" t="str">
        <x:v>The Quadrant</x:v>
      </x:c>
      <x:c r="I542" s="22" t="n">
        <x:v>7.5</x:v>
      </x:c>
      <x:c r="J542" t="str">
        <x:v>Worked</x:v>
      </x:c>
      <x:c r="K542" t="str">
        <x:v>Employee 1461; home branch Croydon; assigned role Operative Skilled | Deployment branch: Croydon | Actual role: Operative Skilled | Jobs: 393361B | Customers: The Quadrant | Actual hours: 7.5; source records: 1</x:v>
      </x:c>
      <x:c r="L542" t="str">
        <x:v>Include</x:v>
      </x:c>
      <x:c r="M542"/>
      <x:c r="N542"/>
    </x:row>
    <x:row r="543">
      <x:c r="A543" t="str">
        <x:v>D Pekov (B)|2026-04-08</x:v>
      </x:c>
      <x:c r="B543" s="888" t="n">
        <x:v>46120</x:v>
      </x:c>
      <x:c r="C543" t="str">
        <x:v>D Pekov (B)</x:v>
      </x:c>
      <x:c r="D543" t="str">
        <x:v>Permanent</x:v>
      </x:c>
      <x:c r="E543" t="str">
        <x:v>Croydon</x:v>
      </x:c>
      <x:c r="F543" t="str">
        <x:v>Operative Skilled</x:v>
      </x:c>
      <x:c r="G543" t="str">
        <x:v>393361B</x:v>
      </x:c>
      <x:c r="H543" t="str">
        <x:v>The Quadrant</x:v>
      </x:c>
      <x:c r="I543" s="22" t="n">
        <x:v>7.5</x:v>
      </x:c>
      <x:c r="J543" t="str">
        <x:v>Worked</x:v>
      </x:c>
      <x:c r="K543" t="str">
        <x:v>Employee 1461; home branch Croydon; assigned role Operative Skilled | Deployment branch: Croydon | Actual role: Operative Skilled | Jobs: 393361B | Customers: The Quadrant | Actual hours: 7.5; source records: 1</x:v>
      </x:c>
      <x:c r="L543" t="str">
        <x:v>Include</x:v>
      </x:c>
      <x:c r="M543"/>
      <x:c r="N543"/>
    </x:row>
    <x:row r="544">
      <x:c r="A544" t="str">
        <x:v>D Pekov (B)|2026-04-09</x:v>
      </x:c>
      <x:c r="B544" s="888" t="n">
        <x:v>46121</x:v>
      </x:c>
      <x:c r="C544" t="str">
        <x:v>D Pekov (B)</x:v>
      </x:c>
      <x:c r="D544" t="str">
        <x:v>Permanent</x:v>
      </x:c>
      <x:c r="E544" t="str">
        <x:v>Croydon</x:v>
      </x:c>
      <x:c r="F544" t="str">
        <x:v>Operative Skilled</x:v>
      </x:c>
      <x:c r="G544" t="str">
        <x:v>393361B</x:v>
      </x:c>
      <x:c r="H544" t="str">
        <x:v>The Quadrant</x:v>
      </x:c>
      <x:c r="I544" s="22" t="n">
        <x:v>7.5</x:v>
      </x:c>
      <x:c r="J544" t="str">
        <x:v>Worked</x:v>
      </x:c>
      <x:c r="K544" t="str">
        <x:v>Employee 1461; home branch Croydon; assigned role Operative Skilled | Deployment branch: Croydon | Actual role: Operative Skilled | Jobs: 393361B | Customers: The Quadrant | Actual hours: 7.5; source records: 1</x:v>
      </x:c>
      <x:c r="L544" t="str">
        <x:v>Include</x:v>
      </x:c>
      <x:c r="M544"/>
      <x:c r="N544"/>
    </x:row>
    <x:row r="545">
      <x:c r="A545" t="str">
        <x:v>D Pekov (B)|2026-04-10</x:v>
      </x:c>
      <x:c r="B545" s="888" t="n">
        <x:v>46122</x:v>
      </x:c>
      <x:c r="C545" t="str">
        <x:v>D Pekov (B)</x:v>
      </x:c>
      <x:c r="D545" t="str">
        <x:v>Permanent</x:v>
      </x:c>
      <x:c r="E545" t="str">
        <x:v>Croydon</x:v>
      </x:c>
      <x:c r="F545" t="str">
        <x:v>Operative Skilled</x:v>
      </x:c>
      <x:c r="G545" t="str">
        <x:v>393361B</x:v>
      </x:c>
      <x:c r="H545" t="str">
        <x:v>The Quadrant</x:v>
      </x:c>
      <x:c r="I545" s="22" t="n">
        <x:v>7.5</x:v>
      </x:c>
      <x:c r="J545" t="str">
        <x:v>Worked</x:v>
      </x:c>
      <x:c r="K545" t="str">
        <x:v>Employee 1461; home branch Croydon; assigned role Operative Skilled | Deployment branch: Croydon | Actual role: Operative Skilled | Jobs: 393361B | Customers: The Quadrant | Actual hours: 7.5; source records: 1</x:v>
      </x:c>
      <x:c r="L545" t="str">
        <x:v>Include</x:v>
      </x:c>
      <x:c r="M545"/>
      <x:c r="N545"/>
    </x:row>
    <x:row r="546">
      <x:c r="A546" t="str">
        <x:v>D Pekov (B)|2026-04-11</x:v>
      </x:c>
      <x:c r="B546" s="888" t="n">
        <x:v>46123</x:v>
      </x:c>
      <x:c r="C546" t="str">
        <x:v>D Pekov (B)</x:v>
      </x:c>
      <x:c r="D546" t="str">
        <x:v>Permanent</x:v>
      </x:c>
      <x:c r="E546" t="str">
        <x:v>Croydon</x:v>
      </x:c>
      <x:c r="F546" t="str">
        <x:v>Operative Skilled</x:v>
      </x:c>
      <x:c r="G546" t="str">
        <x:v>400782</x:v>
      </x:c>
      <x:c r="H546" t="str">
        <x:v>Willmott Dixon Construction Ltd</x:v>
      </x:c>
      <x:c r="I546" s="22" t="n">
        <x:v>7</x:v>
      </x:c>
      <x:c r="J546" t="str">
        <x:v>Worked</x:v>
      </x:c>
      <x:c r="K546" t="str">
        <x:v>Employee 1461; home branch Croydon; assigned role Operative Skilled | Deployment branch: Croydon | Actual role: Operative Skilled | Jobs: 400782 | Customers: Willmott Dixon Construction Ltd | Actual hours: 7.0; source records: 1</x:v>
      </x:c>
      <x:c r="L546" t="str">
        <x:v>Include</x:v>
      </x:c>
      <x:c r="M546"/>
      <x:c r="N546"/>
    </x:row>
    <x:row r="547">
      <x:c r="A547" t="str">
        <x:v>D Pekov (B)|2026-04-13</x:v>
      </x:c>
      <x:c r="B547" s="888" t="n">
        <x:v>46125</x:v>
      </x:c>
      <x:c r="C547" t="str">
        <x:v>D Pekov (B)</x:v>
      </x:c>
      <x:c r="D547" t="str">
        <x:v>Permanent</x:v>
      </x:c>
      <x:c r="E547" t="str">
        <x:v>Croydon</x:v>
      </x:c>
      <x:c r="F547" t="str">
        <x:v>Operative Skilled</x:v>
      </x:c>
      <x:c r="G547" t="str">
        <x:v>393361B</x:v>
      </x:c>
      <x:c r="H547" t="str">
        <x:v>The Quadrant</x:v>
      </x:c>
      <x:c r="I547" s="22" t="n">
        <x:v>8</x:v>
      </x:c>
      <x:c r="J547" t="str">
        <x:v>CONFLICT — Worked + leave</x:v>
      </x:c>
      <x:c r="K547" t="str">
        <x:v>Employee 1461; home branch Croydon; assigned role Operative Skilled | Deployment branch: Croydon | Actual role: Operative Skilled | Jobs: 393361B | Customers: The Quadrant | Actual hours: 8.0; source records: 1 | Leave: Annual Leave (Days) | Leave calendar basis: Variable-pattern period</x:v>
      </x:c>
      <x:c r="L547" t="str">
        <x:v>Include</x:v>
      </x:c>
      <x:c r="M547"/>
      <x:c r="N547"/>
    </x:row>
    <x:row r="548">
      <x:c r="A548" t="str">
        <x:v>D Pekov (B)|2026-04-14</x:v>
      </x:c>
      <x:c r="B548" s="888" t="n">
        <x:v>46126</x:v>
      </x:c>
      <x:c r="C548" t="str">
        <x:v>D Pekov (B)</x:v>
      </x:c>
      <x:c r="D548" t="str">
        <x:v>Permanent</x:v>
      </x:c>
      <x:c r="E548" t="str">
        <x:v>Croydon</x:v>
      </x:c>
      <x:c r="F548" t="str">
        <x:v>Operative Skilled</x:v>
      </x:c>
      <x:c r="G548"/>
      <x:c r="H548"/>
      <x:c r="I548" s="22" t="n">
        <x:v>0</x:v>
      </x:c>
      <x:c r="J548" t="str">
        <x:v>Annual leave</x:v>
      </x:c>
      <x:c r="K548" t="str">
        <x:v>Employee 1461; home branch Croydon; assigned role Operative Skilled | Leave: Annual Leave (Days) | Leave calendar basis: Variable-pattern period</x:v>
      </x:c>
      <x:c r="L548" t="str">
        <x:v>Include</x:v>
      </x:c>
      <x:c r="M548"/>
      <x:c r="N548"/>
    </x:row>
    <x:row r="549">
      <x:c r="A549" t="str">
        <x:v>D Pekov (B)|2026-04-17</x:v>
      </x:c>
      <x:c r="B549" s="888" t="n">
        <x:v>46129</x:v>
      </x:c>
      <x:c r="C549" t="str">
        <x:v>D Pekov (B)</x:v>
      </x:c>
      <x:c r="D549" t="str">
        <x:v>Permanent</x:v>
      </x:c>
      <x:c r="E549" t="str">
        <x:v>Croydon</x:v>
      </x:c>
      <x:c r="F549" t="str">
        <x:v>Operative Skilled</x:v>
      </x:c>
      <x:c r="G549" t="str">
        <x:v>393361B</x:v>
      </x:c>
      <x:c r="H549" t="str">
        <x:v>The Quadrant</x:v>
      </x:c>
      <x:c r="I549" s="22" t="n">
        <x:v>8</x:v>
      </x:c>
      <x:c r="J549" t="str">
        <x:v>Worked</x:v>
      </x:c>
      <x:c r="K549" t="str">
        <x:v>Employee 1461; home branch Croydon; assigned role Operative Skilled | Deployment branch: Croydon | Actual role: Operative Skilled | Jobs: 393361B | Customers: The Quadrant | Actual hours: 8.0; source records: 1</x:v>
      </x:c>
      <x:c r="L549" t="str">
        <x:v>Include</x:v>
      </x:c>
      <x:c r="M549"/>
      <x:c r="N549"/>
    </x:row>
    <x:row r="550">
      <x:c r="A550" t="str">
        <x:v>D Pekov (B)|2026-04-20</x:v>
      </x:c>
      <x:c r="B550" s="888" t="n">
        <x:v>46132</x:v>
      </x:c>
      <x:c r="C550" t="str">
        <x:v>D Pekov (B)</x:v>
      </x:c>
      <x:c r="D550" t="str">
        <x:v>Permanent</x:v>
      </x:c>
      <x:c r="E550" t="str">
        <x:v>Croydon</x:v>
      </x:c>
      <x:c r="F550" t="str">
        <x:v>Operative Skilled</x:v>
      </x:c>
      <x:c r="G550" t="str">
        <x:v>393361B</x:v>
      </x:c>
      <x:c r="H550" t="str">
        <x:v>The Quadrant</x:v>
      </x:c>
      <x:c r="I550" s="22" t="n">
        <x:v>8</x:v>
      </x:c>
      <x:c r="J550" t="str">
        <x:v>Worked</x:v>
      </x:c>
      <x:c r="K550" t="str">
        <x:v>Employee 1461; home branch Croydon; assigned role Operative Skilled | Deployment branch: Croydon | Actual role: Operative Skilled | Jobs: 393361B | Customers: The Quadrant | Actual hours: 8.0; source records: 1</x:v>
      </x:c>
      <x:c r="L550" t="str">
        <x:v>Include</x:v>
      </x:c>
      <x:c r="M550"/>
      <x:c r="N550"/>
    </x:row>
    <x:row r="551">
      <x:c r="A551" t="str">
        <x:v>D Pekov (B)|2026-04-21</x:v>
      </x:c>
      <x:c r="B551" s="888" t="n">
        <x:v>46133</x:v>
      </x:c>
      <x:c r="C551" t="str">
        <x:v>D Pekov (B)</x:v>
      </x:c>
      <x:c r="D551" t="str">
        <x:v>Permanent</x:v>
      </x:c>
      <x:c r="E551" t="str">
        <x:v>Croydon</x:v>
      </x:c>
      <x:c r="F551" t="str">
        <x:v>Operative Skilled</x:v>
      </x:c>
      <x:c r="G551" t="str">
        <x:v>393361B</x:v>
      </x:c>
      <x:c r="H551" t="str">
        <x:v>The Quadrant</x:v>
      </x:c>
      <x:c r="I551" s="22" t="n">
        <x:v>8</x:v>
      </x:c>
      <x:c r="J551" t="str">
        <x:v>Worked</x:v>
      </x:c>
      <x:c r="K551" t="str">
        <x:v>Employee 1461; home branch Croydon; assigned role Operative Skilled | Deployment branch: Croydon | Actual role: Operative Skilled | Jobs: 393361B | Customers: The Quadrant | Actual hours: 8.0; source records: 1</x:v>
      </x:c>
      <x:c r="L551" t="str">
        <x:v>Include</x:v>
      </x:c>
      <x:c r="M551"/>
      <x:c r="N551"/>
    </x:row>
    <x:row r="552">
      <x:c r="A552" t="str">
        <x:v>D Pekov (B)|2026-04-22</x:v>
      </x:c>
      <x:c r="B552" s="888" t="n">
        <x:v>46134</x:v>
      </x:c>
      <x:c r="C552" t="str">
        <x:v>D Pekov (B)</x:v>
      </x:c>
      <x:c r="D552" t="str">
        <x:v>Permanent</x:v>
      </x:c>
      <x:c r="E552" t="str">
        <x:v>Croydon</x:v>
      </x:c>
      <x:c r="F552" t="str">
        <x:v>Operative Skilled</x:v>
      </x:c>
      <x:c r="G552" t="str">
        <x:v>393361B</x:v>
      </x:c>
      <x:c r="H552" t="str">
        <x:v>The Quadrant</x:v>
      </x:c>
      <x:c r="I552" s="22" t="n">
        <x:v>7.5</x:v>
      </x:c>
      <x:c r="J552" t="str">
        <x:v>Worked</x:v>
      </x:c>
      <x:c r="K552" t="str">
        <x:v>Employee 1461; home branch Croydon; assigned role Operative Skilled | Deployment branch: Croydon | Actual role: Operative Skilled | Jobs: 393361B | Customers: The Quadrant | Actual hours: 7.5; source records: 1</x:v>
      </x:c>
      <x:c r="L552" t="str">
        <x:v>Include</x:v>
      </x:c>
      <x:c r="M552"/>
      <x:c r="N552"/>
    </x:row>
    <x:row r="553">
      <x:c r="A553" t="str">
        <x:v>D Pekov (B)|2026-04-23</x:v>
      </x:c>
      <x:c r="B553" s="888" t="n">
        <x:v>46135</x:v>
      </x:c>
      <x:c r="C553" t="str">
        <x:v>D Pekov (B)</x:v>
      </x:c>
      <x:c r="D553" t="str">
        <x:v>Permanent</x:v>
      </x:c>
      <x:c r="E553" t="str">
        <x:v>Croydon</x:v>
      </x:c>
      <x:c r="F553" t="str">
        <x:v>Operative Skilled</x:v>
      </x:c>
      <x:c r="G553" t="str">
        <x:v>393361B</x:v>
      </x:c>
      <x:c r="H553" t="str">
        <x:v>The Quadrant</x:v>
      </x:c>
      <x:c r="I553" s="22" t="n">
        <x:v>8</x:v>
      </x:c>
      <x:c r="J553" t="str">
        <x:v>Worked</x:v>
      </x:c>
      <x:c r="K553" t="str">
        <x:v>Employee 1461; home branch Croydon; assigned role Operative Skilled | Deployment branch: Croydon | Actual role: Operative Skilled | Jobs: 393361B | Customers: The Quadrant | Actual hours: 8.0; source records: 1</x:v>
      </x:c>
      <x:c r="L553" t="str">
        <x:v>Include</x:v>
      </x:c>
      <x:c r="M553"/>
      <x:c r="N553"/>
    </x:row>
    <x:row r="554">
      <x:c r="A554" t="str">
        <x:v>D Pekov (B)|2026-04-24</x:v>
      </x:c>
      <x:c r="B554" s="888" t="n">
        <x:v>46136</x:v>
      </x:c>
      <x:c r="C554" t="str">
        <x:v>D Pekov (B)</x:v>
      </x:c>
      <x:c r="D554" t="str">
        <x:v>Permanent</x:v>
      </x:c>
      <x:c r="E554" t="str">
        <x:v>Croydon</x:v>
      </x:c>
      <x:c r="F554" t="str">
        <x:v>Operative Skilled</x:v>
      </x:c>
      <x:c r="G554" t="str">
        <x:v>398445</x:v>
      </x:c>
      <x:c r="H554" t="str">
        <x:v>Independent Office for Police Conduct (IOPC)</x:v>
      </x:c>
      <x:c r="I554" s="22" t="n">
        <x:v>7.5</x:v>
      </x:c>
      <x:c r="J554" t="str">
        <x:v>Worked</x:v>
      </x:c>
      <x:c r="K554" t="str">
        <x:v>Employee 1461; home branch Croydon; assigned role Operative Skilled | Deployment branch: Croydon | Actual role: Operative Skilled | Jobs: 398445 | Customers: Independent Office for Police Conduct (IOPC) | Actual hours: 7.5; source records: 1</x:v>
      </x:c>
      <x:c r="L554" t="str">
        <x:v>Include</x:v>
      </x:c>
      <x:c r="M554"/>
      <x:c r="N554"/>
    </x:row>
    <x:row r="555">
      <x:c r="A555" t="str">
        <x:v>D Pekov (B)|2026-04-25</x:v>
      </x:c>
      <x:c r="B555" s="888" t="n">
        <x:v>46137</x:v>
      </x:c>
      <x:c r="C555" t="str">
        <x:v>D Pekov (B)</x:v>
      </x:c>
      <x:c r="D555" t="str">
        <x:v>Permanent</x:v>
      </x:c>
      <x:c r="E555" t="str">
        <x:v>Croydon</x:v>
      </x:c>
      <x:c r="F555" t="str">
        <x:v>Operative Skilled</x:v>
      </x:c>
      <x:c r="G555" t="str">
        <x:v>398445</x:v>
      </x:c>
      <x:c r="H555" t="str">
        <x:v>Independent Office for Police Conduct (IOPC)</x:v>
      </x:c>
      <x:c r="I555" s="22" t="n">
        <x:v>7.5</x:v>
      </x:c>
      <x:c r="J555" t="str">
        <x:v>Worked</x:v>
      </x:c>
      <x:c r="K555" t="str">
        <x:v>Employee 1461; home branch Croydon; assigned role Operative Skilled | Deployment branch: Croydon | Actual role: Operative Skilled | Jobs: 398445 | Customers: Independent Office for Police Conduct (IOPC) | Actual hours: 7.5; source records: 1</x:v>
      </x:c>
      <x:c r="L555" t="str">
        <x:v>Include</x:v>
      </x:c>
      <x:c r="M555"/>
      <x:c r="N555"/>
    </x:row>
    <x:row r="556">
      <x:c r="A556" t="str">
        <x:v>D Pekov (B)|2026-04-26</x:v>
      </x:c>
      <x:c r="B556" s="888" t="n">
        <x:v>46138</x:v>
      </x:c>
      <x:c r="C556" t="str">
        <x:v>D Pekov (B)</x:v>
      </x:c>
      <x:c r="D556" t="str">
        <x:v>Permanent</x:v>
      </x:c>
      <x:c r="E556" t="str">
        <x:v>Croydon</x:v>
      </x:c>
      <x:c r="F556" t="str">
        <x:v>Operative Skilled</x:v>
      </x:c>
      <x:c r="G556" t="str">
        <x:v>398445</x:v>
      </x:c>
      <x:c r="H556" t="str">
        <x:v>Independent Office for Police Conduct (IOPC)</x:v>
      </x:c>
      <x:c r="I556" s="22" t="n">
        <x:v>5</x:v>
      </x:c>
      <x:c r="J556" t="str">
        <x:v>Worked</x:v>
      </x:c>
      <x:c r="K556" t="str">
        <x:v>Employee 1461; home branch Croydon; assigned role Operative Skilled | Deployment branch: Croydon | Actual role: Operative Skilled | Jobs: 398445 | Customers: Independent Office for Police Conduct (IOPC) | Actual hours: 5.0; source records: 1</x:v>
      </x:c>
      <x:c r="L556" t="str">
        <x:v>Include</x:v>
      </x:c>
      <x:c r="M556"/>
      <x:c r="N556"/>
    </x:row>
    <x:row r="557">
      <x:c r="A557" t="str">
        <x:v>D Pekov (B)|2026-04-27</x:v>
      </x:c>
      <x:c r="B557" s="888" t="n">
        <x:v>46139</x:v>
      </x:c>
      <x:c r="C557" t="str">
        <x:v>D Pekov (B)</x:v>
      </x:c>
      <x:c r="D557" t="str">
        <x:v>Permanent</x:v>
      </x:c>
      <x:c r="E557" t="str">
        <x:v>Croydon</x:v>
      </x:c>
      <x:c r="F557" t="str">
        <x:v>Operative Skilled</x:v>
      </x:c>
      <x:c r="G557" t="str">
        <x:v>393361B</x:v>
      </x:c>
      <x:c r="H557" t="str">
        <x:v>The Quadrant</x:v>
      </x:c>
      <x:c r="I557" s="22" t="n">
        <x:v>7.5</x:v>
      </x:c>
      <x:c r="J557" t="str">
        <x:v>Worked</x:v>
      </x:c>
      <x:c r="K557" t="str">
        <x:v>Employee 1461; home branch Croydon; assigned role Operative Skilled | Deployment branch: Croydon | Actual role: Operative Skilled | Jobs: 393361B | Customers: The Quadrant | Actual hours: 7.5; source records: 1</x:v>
      </x:c>
      <x:c r="L557" t="str">
        <x:v>Include</x:v>
      </x:c>
      <x:c r="M557"/>
      <x:c r="N557"/>
    </x:row>
    <x:row r="558">
      <x:c r="A558" t="str">
        <x:v>D Pekov (B)|2026-04-28</x:v>
      </x:c>
      <x:c r="B558" s="888" t="n">
        <x:v>46140</x:v>
      </x:c>
      <x:c r="C558" t="str">
        <x:v>D Pekov (B)</x:v>
      </x:c>
      <x:c r="D558" t="str">
        <x:v>Permanent</x:v>
      </x:c>
      <x:c r="E558" t="str">
        <x:v>Croydon</x:v>
      </x:c>
      <x:c r="F558" t="str">
        <x:v>Operative Skilled</x:v>
      </x:c>
      <x:c r="G558" t="str">
        <x:v>401246</x:v>
      </x:c>
      <x:c r="H558" t="str">
        <x:v>Monday.com</x:v>
      </x:c>
      <x:c r="I558" s="22" t="n">
        <x:v>4</x:v>
      </x:c>
      <x:c r="J558" t="str">
        <x:v>Worked</x:v>
      </x:c>
      <x:c r="K558" t="str">
        <x:v>Employee 1461; home branch Croydon; assigned role Operative Skilled | Deployment branch: Croydon | Actual role: Operative Skilled | Jobs: 401246 | Customers: Monday.com | Actual hours: 4.0; source records: 1</x:v>
      </x:c>
      <x:c r="L558" t="str">
        <x:v>Include</x:v>
      </x:c>
      <x:c r="M558"/>
      <x:c r="N558"/>
    </x:row>
    <x:row r="559">
      <x:c r="A559" t="str">
        <x:v>D Pekov (B)|2026-04-29</x:v>
      </x:c>
      <x:c r="B559" s="888" t="n">
        <x:v>46141</x:v>
      </x:c>
      <x:c r="C559" t="str">
        <x:v>D Pekov (B)</x:v>
      </x:c>
      <x:c r="D559" t="str">
        <x:v>Permanent</x:v>
      </x:c>
      <x:c r="E559" t="str">
        <x:v>Croydon</x:v>
      </x:c>
      <x:c r="F559" t="str">
        <x:v>Operative Skilled</x:v>
      </x:c>
      <x:c r="G559" t="str">
        <x:v>393361B</x:v>
      </x:c>
      <x:c r="H559" t="str">
        <x:v>The Quadrant</x:v>
      </x:c>
      <x:c r="I559" s="22" t="n">
        <x:v>19</x:v>
      </x:c>
      <x:c r="J559" t="str">
        <x:v>Worked</x:v>
      </x:c>
      <x:c r="K559" t="str">
        <x:v>Employee 1461; home branch Croydon; assigned role Operative Skilled | Deployment branch: Croydon | Actual role: Operative Skilled | Jobs: 393361B | Customers: The Quadrant | Actual hours: 19.0; source records: 1</x:v>
      </x:c>
      <x:c r="L559" t="str">
        <x:v>Include</x:v>
      </x:c>
      <x:c r="M559"/>
      <x:c r="N559"/>
    </x:row>
    <x:row r="560">
      <x:c r="A560" t="str">
        <x:v>D Pekov (B)|2026-04-30</x:v>
      </x:c>
      <x:c r="B560" s="888" t="n">
        <x:v>46142</x:v>
      </x:c>
      <x:c r="C560" t="str">
        <x:v>D Pekov (B)</x:v>
      </x:c>
      <x:c r="D560" t="str">
        <x:v>Permanent</x:v>
      </x:c>
      <x:c r="E560" t="str">
        <x:v>Croydon</x:v>
      </x:c>
      <x:c r="F560" t="str">
        <x:v>Operative Skilled</x:v>
      </x:c>
      <x:c r="G560" t="str">
        <x:v>398445</x:v>
      </x:c>
      <x:c r="H560" t="str">
        <x:v>Independent Office for Police Conduct (IOPC)</x:v>
      </x:c>
      <x:c r="I560" s="22" t="n">
        <x:v>6</x:v>
      </x:c>
      <x:c r="J560" t="str">
        <x:v>Worked</x:v>
      </x:c>
      <x:c r="K560" t="str">
        <x:v>Employee 1461; home branch Croydon; assigned role Operative Skilled | Deployment branch: Croydon | Actual role: Operative Skilled | Jobs: 398445 | Customers: Independent Office for Police Conduct (IOPC) | Actual hours: 6.0; source records: 1</x:v>
      </x:c>
      <x:c r="L560" t="str">
        <x:v>Include</x:v>
      </x:c>
      <x:c r="M560"/>
      <x:c r="N560"/>
    </x:row>
    <x:row r="561">
      <x:c r="A561" t="str">
        <x:v>D Roberts|2026-04-01</x:v>
      </x:c>
      <x:c r="B561" s="888" t="n">
        <x:v>46113</x:v>
      </x:c>
      <x:c r="C561" t="str">
        <x:v>D Roberts</x:v>
      </x:c>
      <x:c r="D561" t="str">
        <x:v>Permanent</x:v>
      </x:c>
      <x:c r="E561" t="str">
        <x:v>Thurrock</x:v>
      </x:c>
      <x:c r="F561" t="str">
        <x:v>Operative Porter</x:v>
      </x:c>
      <x:c r="G561" t="str">
        <x:v>396804</x:v>
      </x:c>
      <x:c r="H561" t="str">
        <x:v>Yusuf/Ms Margaret</x:v>
      </x:c>
      <x:c r="I561" s="22" t="n">
        <x:v>7.5</x:v>
      </x:c>
      <x:c r="J561" t="str">
        <x:v>Worked</x:v>
      </x:c>
      <x:c r="K561" t="str">
        <x:v>Employee 102662; home branch Thurrock; assigned role Operative Porter | Deployment branch: Thurrock | Actual role: Operative Skilled | Jobs: 396804 | Customers: Yusuf/Ms Margaret | Actual hours: 7.5; source records: 1</x:v>
      </x:c>
      <x:c r="L561" t="str">
        <x:v>Include</x:v>
      </x:c>
      <x:c r="M561"/>
      <x:c r="N561"/>
    </x:row>
    <x:row r="562">
      <x:c r="A562" t="str">
        <x:v>D Roberts|2026-04-02</x:v>
      </x:c>
      <x:c r="B562" s="888" t="n">
        <x:v>46114</x:v>
      </x:c>
      <x:c r="C562" t="str">
        <x:v>D Roberts</x:v>
      </x:c>
      <x:c r="D562" t="str">
        <x:v>Permanent</x:v>
      </x:c>
      <x:c r="E562" t="str">
        <x:v>Thurrock</x:v>
      </x:c>
      <x:c r="F562" t="str">
        <x:v>Operative Porter</x:v>
      </x:c>
      <x:c r="G562" t="str">
        <x:v>401345</x:v>
      </x:c>
      <x:c r="H562" t="str">
        <x:v>Adecco Group</x:v>
      </x:c>
      <x:c r="I562" s="22" t="n">
        <x:v>9</x:v>
      </x:c>
      <x:c r="J562" t="str">
        <x:v>Worked</x:v>
      </x:c>
      <x:c r="K562" t="str">
        <x:v>Employee 102662; home branch Thurrock; assigned role Operative Porter | Deployment branch: Thurrock | Actual role: Operative Skilled | Jobs: 401345 | Customers: Adecco Group | Actual hours: 9.0; source records: 1</x:v>
      </x:c>
      <x:c r="L562" t="str">
        <x:v>Include</x:v>
      </x:c>
      <x:c r="M562"/>
      <x:c r="N562"/>
    </x:row>
    <x:row r="563">
      <x:c r="A563" t="str">
        <x:v>D Roberts|2026-04-03</x:v>
      </x:c>
      <x:c r="B563" s="888" t="n">
        <x:v>46115</x:v>
      </x:c>
      <x:c r="C563" t="str">
        <x:v>D Roberts</x:v>
      </x:c>
      <x:c r="D563" t="str">
        <x:v>Permanent</x:v>
      </x:c>
      <x:c r="E563" t="str">
        <x:v>Thurrock</x:v>
      </x:c>
      <x:c r="F563" t="str">
        <x:v>Operative Porter</x:v>
      </x:c>
      <x:c r="G563"/>
      <x:c r="H563"/>
      <x:c r="I563" s="22" t="n">
        <x:v>0</x:v>
      </x:c>
      <x:c r="J563" t="str">
        <x:v>Other leave — Unpaid Leave (Authorised)</x:v>
      </x:c>
      <x:c r="K563" t="str">
        <x:v>Employee 102662; home branch Thurrock; assigned role Operative Porter | Leave: Unpaid Leave (Authorised) | Leave calendar basis: Variable-pattern period</x:v>
      </x:c>
      <x:c r="L563" t="str">
        <x:v>Include</x:v>
      </x:c>
      <x:c r="M563"/>
      <x:c r="N563"/>
    </x:row>
    <x:row r="564">
      <x:c r="A564" t="str">
        <x:v>D Roberts|2026-04-06</x:v>
      </x:c>
      <x:c r="B564" s="888" t="n">
        <x:v>46118</x:v>
      </x:c>
      <x:c r="C564" t="str">
        <x:v>D Roberts</x:v>
      </x:c>
      <x:c r="D564" t="str">
        <x:v>Permanent</x:v>
      </x:c>
      <x:c r="E564" t="str">
        <x:v>Thurrock</x:v>
      </x:c>
      <x:c r="F564" t="str">
        <x:v>Operative Porter</x:v>
      </x:c>
      <x:c r="G564"/>
      <x:c r="H564"/>
      <x:c r="I564" s="22" t="n">
        <x:v>0</x:v>
      </x:c>
      <x:c r="J564" t="str">
        <x:v>Other leave — Unpaid Leave (Authorised)</x:v>
      </x:c>
      <x:c r="K564" t="str">
        <x:v>Employee 102662; home branch Thurrock; assigned role Operative Porter | Leave: Unpaid Leave (Authorised) | Leave calendar basis: Variable-pattern period</x:v>
      </x:c>
      <x:c r="L564" t="str">
        <x:v>Include</x:v>
      </x:c>
      <x:c r="M564"/>
      <x:c r="N564"/>
    </x:row>
    <x:row r="565">
      <x:c r="A565" t="str">
        <x:v>D Roberts|2026-04-07</x:v>
      </x:c>
      <x:c r="B565" s="888" t="n">
        <x:v>46119</x:v>
      </x:c>
      <x:c r="C565" t="str">
        <x:v>D Roberts</x:v>
      </x:c>
      <x:c r="D565" t="str">
        <x:v>Permanent</x:v>
      </x:c>
      <x:c r="E565" t="str">
        <x:v>Thurrock</x:v>
      </x:c>
      <x:c r="F565" t="str">
        <x:v>Operative Porter</x:v>
      </x:c>
      <x:c r="G565"/>
      <x:c r="H565"/>
      <x:c r="I565" s="22" t="n">
        <x:v>0</x:v>
      </x:c>
      <x:c r="J565" t="str">
        <x:v>Annual leave</x:v>
      </x:c>
      <x:c r="K565" t="str">
        <x:v>Employee 102662; home branch Thurrock; assigned role Operative Porter | Leave: Annual Leave (Hours) | Leave calendar basis: Variable-pattern period</x:v>
      </x:c>
      <x:c r="L565" t="str">
        <x:v>Include</x:v>
      </x:c>
      <x:c r="M565"/>
      <x:c r="N565"/>
    </x:row>
    <x:row r="566">
      <x:c r="A566" t="str">
        <x:v>D Roberts|2026-04-08</x:v>
      </x:c>
      <x:c r="B566" s="888" t="n">
        <x:v>46120</x:v>
      </x:c>
      <x:c r="C566" t="str">
        <x:v>D Roberts</x:v>
      </x:c>
      <x:c r="D566" t="str">
        <x:v>Permanent</x:v>
      </x:c>
      <x:c r="E566" t="str">
        <x:v>Thurrock</x:v>
      </x:c>
      <x:c r="F566" t="str">
        <x:v>Operative Porter</x:v>
      </x:c>
      <x:c r="G566"/>
      <x:c r="H566"/>
      <x:c r="I566" s="22" t="n">
        <x:v>0</x:v>
      </x:c>
      <x:c r="J566" t="str">
        <x:v>Annual leave</x:v>
      </x:c>
      <x:c r="K566" t="str">
        <x:v>Employee 102662; home branch Thurrock; assigned role Operative Porter | Leave: Annual Leave (Hours) | Leave calendar basis: Variable-pattern period</x:v>
      </x:c>
      <x:c r="L566" t="str">
        <x:v>Include</x:v>
      </x:c>
      <x:c r="M566"/>
      <x:c r="N566"/>
    </x:row>
    <x:row r="567">
      <x:c r="A567" t="str">
        <x:v>D Roberts|2026-04-09</x:v>
      </x:c>
      <x:c r="B567" s="888" t="n">
        <x:v>46121</x:v>
      </x:c>
      <x:c r="C567" t="str">
        <x:v>D Roberts</x:v>
      </x:c>
      <x:c r="D567" t="str">
        <x:v>Permanent</x:v>
      </x:c>
      <x:c r="E567" t="str">
        <x:v>Thurrock</x:v>
      </x:c>
      <x:c r="F567" t="str">
        <x:v>Operative Porter</x:v>
      </x:c>
      <x:c r="G567" t="str">
        <x:v>401192</x:v>
      </x:c>
      <x:c r="H567" t="str">
        <x:v>Masengu/Mrs Kabishi</x:v>
      </x:c>
      <x:c r="I567" s="22" t="n">
        <x:v>8</x:v>
      </x:c>
      <x:c r="J567" t="str">
        <x:v>Worked</x:v>
      </x:c>
      <x:c r="K567" t="str">
        <x:v>Employee 102662; home branch Thurrock; assigned role Operative Porter | Deployment branch: Thurrock | Actual role: Operative Skilled | Jobs: 401192 | Customers: Masengu/Mrs Kabishi | Actual hours: 8.0; source records: 1</x:v>
      </x:c>
      <x:c r="L567" t="str">
        <x:v>Include</x:v>
      </x:c>
      <x:c r="M567"/>
      <x:c r="N567"/>
    </x:row>
    <x:row r="568">
      <x:c r="A568" t="str">
        <x:v>D Roberts|2026-04-10</x:v>
      </x:c>
      <x:c r="B568" s="888" t="n">
        <x:v>46122</x:v>
      </x:c>
      <x:c r="C568" t="str">
        <x:v>D Roberts</x:v>
      </x:c>
      <x:c r="D568" t="str">
        <x:v>Permanent</x:v>
      </x:c>
      <x:c r="E568" t="str">
        <x:v>Thurrock</x:v>
      </x:c>
      <x:c r="F568" t="str">
        <x:v>Operative Porter</x:v>
      </x:c>
      <x:c r="G568" t="str">
        <x:v>401196</x:v>
      </x:c>
      <x:c r="H568" t="str">
        <x:v>Maria Koroma/Maria</x:v>
      </x:c>
      <x:c r="I568" s="22" t="n">
        <x:v>8</x:v>
      </x:c>
      <x:c r="J568" t="str">
        <x:v>Worked</x:v>
      </x:c>
      <x:c r="K568" t="str">
        <x:v>Employee 102662; home branch Thurrock; assigned role Operative Porter | Deployment branch: Thurrock | Actual role: Operative Porter | Jobs: 401196 | Customers: Maria Koroma/Maria | Actual hours: 8.0; source records: 1</x:v>
      </x:c>
      <x:c r="L568" t="str">
        <x:v>Include</x:v>
      </x:c>
      <x:c r="M568"/>
      <x:c r="N568"/>
    </x:row>
    <x:row r="569">
      <x:c r="A569" t="str">
        <x:v>D Roberts|2026-04-13</x:v>
      </x:c>
      <x:c r="B569" s="888" t="n">
        <x:v>46125</x:v>
      </x:c>
      <x:c r="C569" t="str">
        <x:v>D Roberts</x:v>
      </x:c>
      <x:c r="D569" t="str">
        <x:v>Permanent</x:v>
      </x:c>
      <x:c r="E569" t="str">
        <x:v>Thurrock</x:v>
      </x:c>
      <x:c r="F569" t="str">
        <x:v>Operative Porter</x:v>
      </x:c>
      <x:c r="G569" t="str">
        <x:v>396881</x:v>
      </x:c>
      <x:c r="H569" t="str">
        <x:v>Gayle/Deborah</x:v>
      </x:c>
      <x:c r="I569" s="22" t="n">
        <x:v>8</x:v>
      </x:c>
      <x:c r="J569" t="str">
        <x:v>Worked</x:v>
      </x:c>
      <x:c r="K569" t="str">
        <x:v>Employee 102662; home branch Thurrock; assigned role Operative Porter | Deployment branch: Thurrock | Actual role: Operative Skilled | Jobs: 396881 | Customers: Gayle/Deborah | Actual hours: 8.0; source records: 1</x:v>
      </x:c>
      <x:c r="L569" t="str">
        <x:v>Include</x:v>
      </x:c>
      <x:c r="M569"/>
      <x:c r="N569"/>
    </x:row>
    <x:row r="570">
      <x:c r="A570" t="str">
        <x:v>D Roberts|2026-04-14</x:v>
      </x:c>
      <x:c r="B570" s="888" t="n">
        <x:v>46126</x:v>
      </x:c>
      <x:c r="C570" t="str">
        <x:v>D Roberts</x:v>
      </x:c>
      <x:c r="D570" t="str">
        <x:v>Permanent</x:v>
      </x:c>
      <x:c r="E570" t="str">
        <x:v>Thurrock</x:v>
      </x:c>
      <x:c r="F570" t="str">
        <x:v>Operative Porter</x:v>
      </x:c>
      <x:c r="G570" t="str">
        <x:v>400121</x:v>
      </x:c>
      <x:c r="H570" t="str">
        <x:v>BioChek (UK) Ltd</x:v>
      </x:c>
      <x:c r="I570" s="22" t="n">
        <x:v>9.5</x:v>
      </x:c>
      <x:c r="J570" t="str">
        <x:v>Worked</x:v>
      </x:c>
      <x:c r="K570" t="str">
        <x:v>Employee 102662; home branch Thurrock; assigned role Operative Porter | Deployment branch: Oxford | Actual role: Operative Skilled | Jobs: 400121 | Customers: BioChek (UK) Ltd | Actual hours: 9.5; source records: 1</x:v>
      </x:c>
      <x:c r="L570" t="str">
        <x:v>Include</x:v>
      </x:c>
      <x:c r="M570"/>
      <x:c r="N570"/>
    </x:row>
    <x:row r="571">
      <x:c r="A571" t="str">
        <x:v>D Roberts|2026-04-16</x:v>
      </x:c>
      <x:c r="B571" s="888" t="n">
        <x:v>46128</x:v>
      </x:c>
      <x:c r="C571" t="str">
        <x:v>D Roberts</x:v>
      </x:c>
      <x:c r="D571" t="str">
        <x:v>Permanent</x:v>
      </x:c>
      <x:c r="E571" t="str">
        <x:v>Thurrock</x:v>
      </x:c>
      <x:c r="F571" t="str">
        <x:v>Operative Porter</x:v>
      </x:c>
      <x:c r="G571" t="str">
        <x:v>400754</x:v>
      </x:c>
      <x:c r="H571" t="str">
        <x:v>Aduba/Ms Maureen</x:v>
      </x:c>
      <x:c r="I571" s="22" t="n">
        <x:v>3.5</x:v>
      </x:c>
      <x:c r="J571" t="str">
        <x:v>Worked</x:v>
      </x:c>
      <x:c r="K571" t="str">
        <x:v>Employee 102662; home branch Thurrock; assigned role Operative Porter | Deployment branch: Thurrock | Actual role: Operative Skilled | Jobs: 400754 | Customers: Aduba/Ms Maureen | Actual hours: 3.5; source records: 1</x:v>
      </x:c>
      <x:c r="L571" t="str">
        <x:v>Include</x:v>
      </x:c>
      <x:c r="M571"/>
      <x:c r="N571"/>
    </x:row>
    <x:row r="572">
      <x:c r="A572" t="str">
        <x:v>D Roberts|2026-04-17</x:v>
      </x:c>
      <x:c r="B572" s="888" t="n">
        <x:v>46129</x:v>
      </x:c>
      <x:c r="C572" t="str">
        <x:v>D Roberts</x:v>
      </x:c>
      <x:c r="D572" t="str">
        <x:v>Permanent</x:v>
      </x:c>
      <x:c r="E572" t="str">
        <x:v>Thurrock</x:v>
      </x:c>
      <x:c r="F572" t="str">
        <x:v>Operative Porter</x:v>
      </x:c>
      <x:c r="G572" t="str">
        <x:v>397038</x:v>
      </x:c>
      <x:c r="H572" t="str">
        <x:v>Sarah During</x:v>
      </x:c>
      <x:c r="I572" s="22" t="n">
        <x:v>8.5</x:v>
      </x:c>
      <x:c r="J572" t="str">
        <x:v>Worked</x:v>
      </x:c>
      <x:c r="K572" t="str">
        <x:v>Employee 102662; home branch Thurrock; assigned role Operative Porter | Deployment branch: Thurrock | Actual role: Operative Porter | Jobs: 397038 | Customers: Sarah During | Actual hours: 8.5; source records: 1</x:v>
      </x:c>
      <x:c r="L572" t="str">
        <x:v>Include</x:v>
      </x:c>
      <x:c r="M572"/>
      <x:c r="N572"/>
    </x:row>
    <x:row r="573">
      <x:c r="A573" t="str">
        <x:v>D Roberts|2026-04-18</x:v>
      </x:c>
      <x:c r="B573" s="888" t="n">
        <x:v>46130</x:v>
      </x:c>
      <x:c r="C573" t="str">
        <x:v>D Roberts</x:v>
      </x:c>
      <x:c r="D573" t="str">
        <x:v>Permanent</x:v>
      </x:c>
      <x:c r="E573" t="str">
        <x:v>Thurrock</x:v>
      </x:c>
      <x:c r="F573" t="str">
        <x:v>Operative Porter</x:v>
      </x:c>
      <x:c r="G573" t="str">
        <x:v>401640</x:v>
      </x:c>
      <x:c r="H573" t="str">
        <x:v>Bloomberg</x:v>
      </x:c>
      <x:c r="I573" s="22" t="n">
        <x:v>8</x:v>
      </x:c>
      <x:c r="J573" t="str">
        <x:v>Worked</x:v>
      </x:c>
      <x:c r="K573" t="str">
        <x:v>Employee 102662; home branch Thurrock; assigned role Operative Porter | Deployment branch: Thurrock | Actual role: Operative Skilled | Jobs: 401640 | Customers: Bloomberg | Actual hours: 8.0; source records: 1</x:v>
      </x:c>
      <x:c r="L573" t="str">
        <x:v>Include</x:v>
      </x:c>
      <x:c r="M573"/>
      <x:c r="N573"/>
    </x:row>
    <x:row r="574">
      <x:c r="A574" t="str">
        <x:v>D Roberts|2026-04-20</x:v>
      </x:c>
      <x:c r="B574" s="888" t="n">
        <x:v>46132</x:v>
      </x:c>
      <x:c r="C574" t="str">
        <x:v>D Roberts</x:v>
      </x:c>
      <x:c r="D574" t="str">
        <x:v>Permanent</x:v>
      </x:c>
      <x:c r="E574" t="str">
        <x:v>Thurrock</x:v>
      </x:c>
      <x:c r="F574" t="str">
        <x:v>Operative Porter</x:v>
      </x:c>
      <x:c r="G574" t="str">
        <x:v>401698, 363792D</x:v>
      </x:c>
      <x:c r="H574" t="str">
        <x:v>Serwaah/Ms; Thurrock Warehouse</x:v>
      </x:c>
      <x:c r="I574" s="22" t="n">
        <x:v>10</x:v>
      </x:c>
      <x:c r="J574" t="str">
        <x:v>Worked — 2 records</x:v>
      </x:c>
      <x:c r="K574" t="str">
        <x:v>Employee 102662; home branch Thurrock; assigned role Operative Porter | Deployment branch: Thurrock | Actual role: Operative Porter, Operative Skilled | Jobs: 401698, 363792D | Customers: Serwaah/Ms; Thurrock Warehouse | Actual hours: 10.0; source records: 2</x:v>
      </x:c>
      <x:c r="L574" t="str">
        <x:v>Include</x:v>
      </x:c>
      <x:c r="M574"/>
      <x:c r="N574"/>
    </x:row>
    <x:row r="575">
      <x:c r="A575" t="str">
        <x:v>D Roberts|2026-04-21</x:v>
      </x:c>
      <x:c r="B575" s="888" t="n">
        <x:v>46133</x:v>
      </x:c>
      <x:c r="C575" t="str">
        <x:v>D Roberts</x:v>
      </x:c>
      <x:c r="D575" t="str">
        <x:v>Permanent</x:v>
      </x:c>
      <x:c r="E575" t="str">
        <x:v>Thurrock</x:v>
      </x:c>
      <x:c r="F575" t="str">
        <x:v>Operative Porter</x:v>
      </x:c>
      <x:c r="G575" t="str">
        <x:v>396899</x:v>
      </x:c>
      <x:c r="H575" t="str">
        <x:v>Shennowo/Olayinka</x:v>
      </x:c>
      <x:c r="I575" s="22" t="n">
        <x:v>8.5</x:v>
      </x:c>
      <x:c r="J575" t="str">
        <x:v>Worked</x:v>
      </x:c>
      <x:c r="K575" t="str">
        <x:v>Employee 102662; home branch Thurrock; assigned role Operative Porter | Deployment branch: Thurrock | Actual role: Operative Skilled | Jobs: 396899 | Customers: Shennowo/Olayinka | Actual hours: 8.5; source records: 1</x:v>
      </x:c>
      <x:c r="L575" t="str">
        <x:v>Include</x:v>
      </x:c>
      <x:c r="M575"/>
      <x:c r="N575"/>
    </x:row>
    <x:row r="576">
      <x:c r="A576" t="str">
        <x:v>D Roberts|2026-04-22</x:v>
      </x:c>
      <x:c r="B576" s="888" t="n">
        <x:v>46134</x:v>
      </x:c>
      <x:c r="C576" t="str">
        <x:v>D Roberts</x:v>
      </x:c>
      <x:c r="D576" t="str">
        <x:v>Permanent</x:v>
      </x:c>
      <x:c r="E576" t="str">
        <x:v>Thurrock</x:v>
      </x:c>
      <x:c r="F576" t="str">
        <x:v>Operative Porter</x:v>
      </x:c>
      <x:c r="G576" t="str">
        <x:v>400853</x:v>
      </x:c>
      <x:c r="H576" t="str">
        <x:v>National Conservation Services/London Borough of Newham</x:v>
      </x:c>
      <x:c r="I576" s="22" t="n">
        <x:v>5.5</x:v>
      </x:c>
      <x:c r="J576" t="str">
        <x:v>Worked</x:v>
      </x:c>
      <x:c r="K576" t="str">
        <x:v>Employee 102662; home branch Thurrock; assigned role Operative Porter | Deployment branch: Thurrock | Actual role: Operative Porter | Jobs: 400853 | Customers: National Conservation Services/London Borough of Newham | Actual hours: 5.5; source records: 1</x:v>
      </x:c>
      <x:c r="L576" t="str">
        <x:v>Include</x:v>
      </x:c>
      <x:c r="M576"/>
      <x:c r="N576"/>
    </x:row>
    <x:row r="577">
      <x:c r="A577" t="str">
        <x:v>D Roberts|2026-04-23</x:v>
      </x:c>
      <x:c r="B577" s="888" t="n">
        <x:v>46135</x:v>
      </x:c>
      <x:c r="C577" t="str">
        <x:v>D Roberts</x:v>
      </x:c>
      <x:c r="D577" t="str">
        <x:v>Permanent</x:v>
      </x:c>
      <x:c r="E577" t="str">
        <x:v>Thurrock</x:v>
      </x:c>
      <x:c r="F577" t="str">
        <x:v>Operative Porter</x:v>
      </x:c>
      <x:c r="G577" t="str">
        <x:v>401642</x:v>
      </x:c>
      <x:c r="H577" t="str">
        <x:v>Cambridge University Hospitals / Addenbrookes</x:v>
      </x:c>
      <x:c r="I577" s="22" t="n">
        <x:v>9.5</x:v>
      </x:c>
      <x:c r="J577" t="str">
        <x:v>Worked</x:v>
      </x:c>
      <x:c r="K577" t="str">
        <x:v>Employee 102662; home branch Thurrock; assigned role Operative Porter | Deployment branch: Thurrock | Actual role: Operative Skilled | Jobs: 401642 | Customers: Cambridge University Hospitals / Addenbrookes | Actual hours: 9.5; source records: 1</x:v>
      </x:c>
      <x:c r="L577" t="str">
        <x:v>Include</x:v>
      </x:c>
      <x:c r="M577"/>
      <x:c r="N577"/>
    </x:row>
    <x:row r="578">
      <x:c r="A578" t="str">
        <x:v>D Roberts|2026-04-24</x:v>
      </x:c>
      <x:c r="B578" s="888" t="n">
        <x:v>46136</x:v>
      </x:c>
      <x:c r="C578" t="str">
        <x:v>D Roberts</x:v>
      </x:c>
      <x:c r="D578" t="str">
        <x:v>Permanent</x:v>
      </x:c>
      <x:c r="E578" t="str">
        <x:v>Thurrock</x:v>
      </x:c>
      <x:c r="F578" t="str">
        <x:v>Operative Porter</x:v>
      </x:c>
      <x:c r="G578" t="str">
        <x:v>401681</x:v>
      </x:c>
      <x:c r="H578" t="str">
        <x:v>University of Hertfordshire</x:v>
      </x:c>
      <x:c r="I578" s="22" t="n">
        <x:v>8.5</x:v>
      </x:c>
      <x:c r="J578" t="str">
        <x:v>Worked</x:v>
      </x:c>
      <x:c r="K578" t="str">
        <x:v>Employee 102662; home branch Thurrock; assigned role Operative Porter | Deployment branch: Thurrock | Actual role: Operative Porter | Jobs: 401681 | Customers: University of Hertfordshire | Actual hours: 8.5; source records: 1</x:v>
      </x:c>
      <x:c r="L578" t="str">
        <x:v>Include</x:v>
      </x:c>
      <x:c r="M578"/>
      <x:c r="N578"/>
    </x:row>
    <x:row r="579">
      <x:c r="A579" t="str">
        <x:v>D Roberts|2026-04-27</x:v>
      </x:c>
      <x:c r="B579" s="888" t="n">
        <x:v>46139</x:v>
      </x:c>
      <x:c r="C579" t="str">
        <x:v>D Roberts</x:v>
      </x:c>
      <x:c r="D579" t="str">
        <x:v>Permanent</x:v>
      </x:c>
      <x:c r="E579" t="str">
        <x:v>Thurrock</x:v>
      </x:c>
      <x:c r="F579" t="str">
        <x:v>Operative Porter</x:v>
      </x:c>
      <x:c r="G579" t="str">
        <x:v>401467</x:v>
      </x:c>
      <x:c r="H579" t="str">
        <x:v>University of Hertfordshire</x:v>
      </x:c>
      <x:c r="I579" s="22" t="n">
        <x:v>5</x:v>
      </x:c>
      <x:c r="J579" t="str">
        <x:v>Worked</x:v>
      </x:c>
      <x:c r="K579" t="str">
        <x:v>Employee 102662; home branch Thurrock; assigned role Operative Porter | Deployment branch: Thurrock | Actual role: Operative Porter | Jobs: 401467 | Customers: University of Hertfordshire | Actual hours: 5.0; source records: 1</x:v>
      </x:c>
      <x:c r="L579" t="str">
        <x:v>Include</x:v>
      </x:c>
      <x:c r="M579"/>
      <x:c r="N579"/>
    </x:row>
    <x:row r="580">
      <x:c r="A580" t="str">
        <x:v>D Roberts|2026-04-28</x:v>
      </x:c>
      <x:c r="B580" s="888" t="n">
        <x:v>46140</x:v>
      </x:c>
      <x:c r="C580" t="str">
        <x:v>D Roberts</x:v>
      </x:c>
      <x:c r="D580" t="str">
        <x:v>Permanent</x:v>
      </x:c>
      <x:c r="E580" t="str">
        <x:v>Thurrock</x:v>
      </x:c>
      <x:c r="F580" t="str">
        <x:v>Operative Porter</x:v>
      </x:c>
      <x:c r="G580"/>
      <x:c r="H580"/>
      <x:c r="I580" s="22" t="n">
        <x:v>0</x:v>
      </x:c>
      <x:c r="J580" t="str">
        <x:v>Annual leave</x:v>
      </x:c>
      <x:c r="K580" t="str">
        <x:v>Employee 102662; home branch Thurrock; assigned role Operative Porter | Leave: Annual Leave (Hours) | Leave calendar basis: Variable-pattern period</x:v>
      </x:c>
      <x:c r="L580" t="str">
        <x:v>Include</x:v>
      </x:c>
      <x:c r="M580"/>
      <x:c r="N580"/>
    </x:row>
    <x:row r="581">
      <x:c r="A581" t="str">
        <x:v>D Roberts|2026-04-29</x:v>
      </x:c>
      <x:c r="B581" s="888" t="n">
        <x:v>46141</x:v>
      </x:c>
      <x:c r="C581" t="str">
        <x:v>D Roberts</x:v>
      </x:c>
      <x:c r="D581" t="str">
        <x:v>Permanent</x:v>
      </x:c>
      <x:c r="E581" t="str">
        <x:v>Thurrock</x:v>
      </x:c>
      <x:c r="F581" t="str">
        <x:v>Operative Porter</x:v>
      </x:c>
      <x:c r="G581" t="str">
        <x:v>401698</x:v>
      </x:c>
      <x:c r="H581" t="str">
        <x:v>Serwaah/Ms</x:v>
      </x:c>
      <x:c r="I581" s="22" t="n">
        <x:v>8.5</x:v>
      </x:c>
      <x:c r="J581" t="str">
        <x:v>Worked</x:v>
      </x:c>
      <x:c r="K581" t="str">
        <x:v>Employee 102662; home branch Thurrock; assigned role Operative Porter | Deployment branch: Thurrock | Actual role: Operative Skilled | Jobs: 401698 | Customers: Serwaah/Ms | Actual hours: 8.5; source records: 1</x:v>
      </x:c>
      <x:c r="L581" t="str">
        <x:v>Include</x:v>
      </x:c>
      <x:c r="M581"/>
      <x:c r="N581"/>
    </x:row>
    <x:row r="582">
      <x:c r="A582" t="str">
        <x:v>D Roberts|2026-04-30</x:v>
      </x:c>
      <x:c r="B582" s="888" t="n">
        <x:v>46142</x:v>
      </x:c>
      <x:c r="C582" t="str">
        <x:v>D Roberts</x:v>
      </x:c>
      <x:c r="D582" t="str">
        <x:v>Permanent</x:v>
      </x:c>
      <x:c r="E582" t="str">
        <x:v>Thurrock</x:v>
      </x:c>
      <x:c r="F582" t="str">
        <x:v>Operative Porter</x:v>
      </x:c>
      <x:c r="G582" t="str">
        <x:v>399451I</x:v>
      </x:c>
      <x:c r="H582" t="str">
        <x:v>Royal Borough of Kensington and Chelsea</x:v>
      </x:c>
      <x:c r="I582" s="22" t="n">
        <x:v>10</x:v>
      </x:c>
      <x:c r="J582" t="str">
        <x:v>Worked</x:v>
      </x:c>
      <x:c r="K582" t="str">
        <x:v>Employee 102662; home branch Thurrock; assigned role Operative Porter | Deployment branch: Croydon | Actual role: Operative Skilled | Jobs: 399451I | Customers: Royal Borough of Kensington and Chelsea | Actual hours: 10.0; source records: 1</x:v>
      </x:c>
      <x:c r="L582" t="str">
        <x:v>Include</x:v>
      </x:c>
      <x:c r="M582"/>
      <x:c r="N582"/>
    </x:row>
    <x:row r="583">
      <x:c r="A583" t="str">
        <x:v>D Walker|2026-04-01</x:v>
      </x:c>
      <x:c r="B583" s="888" t="n">
        <x:v>46113</x:v>
      </x:c>
      <x:c r="C583" t="str">
        <x:v>D Walker</x:v>
      </x:c>
      <x:c r="D583" t="str">
        <x:v>Permanent</x:v>
      </x:c>
      <x:c r="E583" t="str">
        <x:v>Thurrock</x:v>
      </x:c>
      <x:c r="F583" t="str">
        <x:v>Operative Porter</x:v>
      </x:c>
      <x:c r="G583" t="str">
        <x:v>400283</x:v>
      </x:c>
      <x:c r="H583" t="str">
        <x:v>Canada Life</x:v>
      </x:c>
      <x:c r="I583" s="22" t="n">
        <x:v>8.5</x:v>
      </x:c>
      <x:c r="J583" t="str">
        <x:v>Worked</x:v>
      </x:c>
      <x:c r="K583" t="str">
        <x:v>Employee 1607; home branch Thurrock; assigned role Operative Porter | Deployment branch: Thurrock | Actual role: Operative Skilled | Jobs: 400283 | Customers: Canada Life | Actual hours: 8.5; source records: 1</x:v>
      </x:c>
      <x:c r="L583" t="str">
        <x:v>Include</x:v>
      </x:c>
      <x:c r="M583"/>
      <x:c r="N583"/>
    </x:row>
    <x:row r="584">
      <x:c r="A584" t="str">
        <x:v>D Walker|2026-04-02</x:v>
      </x:c>
      <x:c r="B584" s="888" t="n">
        <x:v>46114</x:v>
      </x:c>
      <x:c r="C584" t="str">
        <x:v>D Walker</x:v>
      </x:c>
      <x:c r="D584" t="str">
        <x:v>Permanent</x:v>
      </x:c>
      <x:c r="E584" t="str">
        <x:v>Thurrock</x:v>
      </x:c>
      <x:c r="F584" t="str">
        <x:v>Operative Porter</x:v>
      </x:c>
      <x:c r="G584" t="str">
        <x:v>400283</x:v>
      </x:c>
      <x:c r="H584" t="str">
        <x:v>Canada Life</x:v>
      </x:c>
      <x:c r="I584" s="22" t="n">
        <x:v>9</x:v>
      </x:c>
      <x:c r="J584" t="str">
        <x:v>Worked</x:v>
      </x:c>
      <x:c r="K584" t="str">
        <x:v>Employee 1607; home branch Thurrock; assigned role Operative Porter | Deployment branch: Thurrock | Actual role: Operative Skilled | Jobs: 400283 | Customers: Canada Life | Actual hours: 9.0; source records: 1</x:v>
      </x:c>
      <x:c r="L584" t="str">
        <x:v>Include</x:v>
      </x:c>
      <x:c r="M584"/>
      <x:c r="N584"/>
    </x:row>
    <x:row r="585">
      <x:c r="A585" t="str">
        <x:v>D Walker|2026-04-07</x:v>
      </x:c>
      <x:c r="B585" s="888" t="n">
        <x:v>46119</x:v>
      </x:c>
      <x:c r="C585" t="str">
        <x:v>D Walker</x:v>
      </x:c>
      <x:c r="D585" t="str">
        <x:v>Permanent</x:v>
      </x:c>
      <x:c r="E585" t="str">
        <x:v>Thurrock</x:v>
      </x:c>
      <x:c r="F585" t="str">
        <x:v>Operative Porter</x:v>
      </x:c>
      <x:c r="G585" t="str">
        <x:v>400996</x:v>
      </x:c>
      <x:c r="H585" t="str">
        <x:v>University of Hertfordshire</x:v>
      </x:c>
      <x:c r="I585" s="22" t="n">
        <x:v>8.5</x:v>
      </x:c>
      <x:c r="J585" t="str">
        <x:v>Worked</x:v>
      </x:c>
      <x:c r="K585" t="str">
        <x:v>Employee 1607; home branch Thurrock; assigned role Operative Porter | Deployment branch: Thurrock | Actual role: Operative Skilled | Jobs: 400996 | Customers: University of Hertfordshire | Actual hours: 8.5; source records: 1</x:v>
      </x:c>
      <x:c r="L585" t="str">
        <x:v>Include</x:v>
      </x:c>
      <x:c r="M585"/>
      <x:c r="N585"/>
    </x:row>
    <x:row r="586">
      <x:c r="A586" t="str">
        <x:v>D Walker|2026-04-08</x:v>
      </x:c>
      <x:c r="B586" s="888" t="n">
        <x:v>46120</x:v>
      </x:c>
      <x:c r="C586" t="str">
        <x:v>D Walker</x:v>
      </x:c>
      <x:c r="D586" t="str">
        <x:v>Permanent</x:v>
      </x:c>
      <x:c r="E586" t="str">
        <x:v>Thurrock</x:v>
      </x:c>
      <x:c r="F586" t="str">
        <x:v>Operative Porter</x:v>
      </x:c>
      <x:c r="G586" t="str">
        <x:v>401215</x:v>
      </x:c>
      <x:c r="H586" t="str">
        <x:v>Cheetri/Atri</x:v>
      </x:c>
      <x:c r="I586" s="22" t="n">
        <x:v>9</x:v>
      </x:c>
      <x:c r="J586" t="str">
        <x:v>Worked</x:v>
      </x:c>
      <x:c r="K586" t="str">
        <x:v>Employee 1607; home branch Thurrock; assigned role Operative Porter | Deployment branch: Thurrock | Actual role: Operative Skilled | Jobs: 401215 | Customers: Cheetri/Atri | Actual hours: 9.0; source records: 1</x:v>
      </x:c>
      <x:c r="L586" t="str">
        <x:v>Include</x:v>
      </x:c>
      <x:c r="M586"/>
      <x:c r="N586"/>
    </x:row>
    <x:row r="587">
      <x:c r="A587" t="str">
        <x:v>D Walker|2026-04-09</x:v>
      </x:c>
      <x:c r="B587" s="888" t="n">
        <x:v>46121</x:v>
      </x:c>
      <x:c r="C587" t="str">
        <x:v>D Walker</x:v>
      </x:c>
      <x:c r="D587" t="str">
        <x:v>Permanent</x:v>
      </x:c>
      <x:c r="E587" t="str">
        <x:v>Thurrock</x:v>
      </x:c>
      <x:c r="F587" t="str">
        <x:v>Operative Porter</x:v>
      </x:c>
      <x:c r="G587" t="str">
        <x:v>400996</x:v>
      </x:c>
      <x:c r="H587" t="str">
        <x:v>University of Hertfordshire</x:v>
      </x:c>
      <x:c r="I587" s="22" t="n">
        <x:v>9.5</x:v>
      </x:c>
      <x:c r="J587" t="str">
        <x:v>Worked</x:v>
      </x:c>
      <x:c r="K587" t="str">
        <x:v>Employee 1607; home branch Thurrock; assigned role Operative Porter | Deployment branch: Thurrock | Actual role: Operative Skilled | Jobs: 400996 | Customers: University of Hertfordshire | Actual hours: 9.5; source records: 1</x:v>
      </x:c>
      <x:c r="L587" t="str">
        <x:v>Include</x:v>
      </x:c>
      <x:c r="M587"/>
      <x:c r="N587"/>
    </x:row>
    <x:row r="588">
      <x:c r="A588" t="str">
        <x:v>D Walker|2026-04-10</x:v>
      </x:c>
      <x:c r="B588" s="888" t="n">
        <x:v>46122</x:v>
      </x:c>
      <x:c r="C588" t="str">
        <x:v>D Walker</x:v>
      </x:c>
      <x:c r="D588" t="str">
        <x:v>Permanent</x:v>
      </x:c>
      <x:c r="E588" t="str">
        <x:v>Thurrock</x:v>
      </x:c>
      <x:c r="F588" t="str">
        <x:v>Operative Porter</x:v>
      </x:c>
      <x:c r="G588" t="str">
        <x:v>400996</x:v>
      </x:c>
      <x:c r="H588" t="str">
        <x:v>University of Hertfordshire</x:v>
      </x:c>
      <x:c r="I588" s="22" t="n">
        <x:v>7</x:v>
      </x:c>
      <x:c r="J588" t="str">
        <x:v>Worked</x:v>
      </x:c>
      <x:c r="K588" t="str">
        <x:v>Employee 1607; home branch Thurrock; assigned role Operative Porter | Deployment branch: Thurrock | Actual role: Operative Porter | Jobs: 400996 | Customers: University of Hertfordshire | Actual hours: 7.0; source records: 1</x:v>
      </x:c>
      <x:c r="L588" t="str">
        <x:v>Include</x:v>
      </x:c>
      <x:c r="M588"/>
      <x:c r="N588"/>
    </x:row>
    <x:row r="589">
      <x:c r="A589" t="str">
        <x:v>D Walker|2026-04-13</x:v>
      </x:c>
      <x:c r="B589" s="888" t="n">
        <x:v>46125</x:v>
      </x:c>
      <x:c r="C589" t="str">
        <x:v>D Walker</x:v>
      </x:c>
      <x:c r="D589" t="str">
        <x:v>Permanent</x:v>
      </x:c>
      <x:c r="E589" t="str">
        <x:v>Thurrock</x:v>
      </x:c>
      <x:c r="F589" t="str">
        <x:v>Operative Porter</x:v>
      </x:c>
      <x:c r="G589" t="str">
        <x:v>400734</x:v>
      </x:c>
      <x:c r="H589" t="str">
        <x:v>Gbebikan/Ms Natasha</x:v>
      </x:c>
      <x:c r="I589" s="22" t="n">
        <x:v>6.5</x:v>
      </x:c>
      <x:c r="J589" t="str">
        <x:v>Worked</x:v>
      </x:c>
      <x:c r="K589" t="str">
        <x:v>Employee 1607; home branch Thurrock; assigned role Operative Porter | Deployment branch: Thurrock | Actual role: Operative Skilled | Jobs: 400734 | Customers: Gbebikan/Ms Natasha | Actual hours: 6.5; source records: 1</x:v>
      </x:c>
      <x:c r="L589" t="str">
        <x:v>Include</x:v>
      </x:c>
      <x:c r="M589"/>
      <x:c r="N589"/>
    </x:row>
    <x:row r="590">
      <x:c r="A590" t="str">
        <x:v>D Walker|2026-04-14</x:v>
      </x:c>
      <x:c r="B590" s="888" t="n">
        <x:v>46126</x:v>
      </x:c>
      <x:c r="C590" t="str">
        <x:v>D Walker</x:v>
      </x:c>
      <x:c r="D590" t="str">
        <x:v>Permanent</x:v>
      </x:c>
      <x:c r="E590" t="str">
        <x:v>Thurrock</x:v>
      </x:c>
      <x:c r="F590" t="str">
        <x:v>Operative Porter</x:v>
      </x:c>
      <x:c r="G590" t="str">
        <x:v>400996</x:v>
      </x:c>
      <x:c r="H590" t="str">
        <x:v>University of Hertfordshire</x:v>
      </x:c>
      <x:c r="I590" s="22" t="n">
        <x:v>6.5</x:v>
      </x:c>
      <x:c r="J590" t="str">
        <x:v>Worked</x:v>
      </x:c>
      <x:c r="K590" t="str">
        <x:v>Employee 1607; home branch Thurrock; assigned role Operative Porter | Deployment branch: Thurrock | Actual role: Operative Skilled | Jobs: 400996 | Customers: University of Hertfordshire | Actual hours: 6.5; source records: 1</x:v>
      </x:c>
      <x:c r="L590" t="str">
        <x:v>Include</x:v>
      </x:c>
      <x:c r="M590"/>
      <x:c r="N590"/>
    </x:row>
    <x:row r="591">
      <x:c r="A591" t="str">
        <x:v>D Walker|2026-04-15</x:v>
      </x:c>
      <x:c r="B591" s="888" t="n">
        <x:v>46127</x:v>
      </x:c>
      <x:c r="C591" t="str">
        <x:v>D Walker</x:v>
      </x:c>
      <x:c r="D591" t="str">
        <x:v>Permanent</x:v>
      </x:c>
      <x:c r="E591" t="str">
        <x:v>Thurrock</x:v>
      </x:c>
      <x:c r="F591" t="str">
        <x:v>Operative Porter</x:v>
      </x:c>
      <x:c r="G591" t="str">
        <x:v>400147</x:v>
      </x:c>
      <x:c r="H591" t="str">
        <x:v>JVCKenwood UK Limited</x:v>
      </x:c>
      <x:c r="I591" s="22" t="n">
        <x:v>8</x:v>
      </x:c>
      <x:c r="J591" t="str">
        <x:v>Worked</x:v>
      </x:c>
      <x:c r="K591" t="str">
        <x:v>Employee 1607; home branch Thurrock; assigned role Operative Porter | Deployment branch: Thurrock | Actual role: Operative Skilled | Jobs: 400147 | Customers: JVCKenwood UK Limited | Actual hours: 8.0; source records: 1</x:v>
      </x:c>
      <x:c r="L591" t="str">
        <x:v>Include</x:v>
      </x:c>
      <x:c r="M591"/>
      <x:c r="N591"/>
    </x:row>
    <x:row r="592">
      <x:c r="A592" t="str">
        <x:v>D Walker|2026-04-16</x:v>
      </x:c>
      <x:c r="B592" s="888" t="n">
        <x:v>46128</x:v>
      </x:c>
      <x:c r="C592" t="str">
        <x:v>D Walker</x:v>
      </x:c>
      <x:c r="D592" t="str">
        <x:v>Permanent</x:v>
      </x:c>
      <x:c r="E592" t="str">
        <x:v>Thurrock</x:v>
      </x:c>
      <x:c r="F592" t="str">
        <x:v>Operative Porter</x:v>
      </x:c>
      <x:c r="G592" t="str">
        <x:v>401253</x:v>
      </x:c>
      <x:c r="H592" t="str">
        <x:v>Bridges/Mr Franklin</x:v>
      </x:c>
      <x:c r="I592" s="22" t="n">
        <x:v>8.25</x:v>
      </x:c>
      <x:c r="J592" t="str">
        <x:v>Worked</x:v>
      </x:c>
      <x:c r="K592" t="str">
        <x:v>Employee 1607; home branch Thurrock; assigned role Operative Porter | Deployment branch: Thurrock | Actual role: Operative Skilled | Jobs: 401253 | Customers: Bridges/Mr Franklin | Actual hours: 8.2; source records: 1</x:v>
      </x:c>
      <x:c r="L592" t="str">
        <x:v>Include</x:v>
      </x:c>
      <x:c r="M592"/>
      <x:c r="N592"/>
    </x:row>
    <x:row r="593">
      <x:c r="A593" t="str">
        <x:v>D Walker|2026-04-17</x:v>
      </x:c>
      <x:c r="B593" s="888" t="n">
        <x:v>46129</x:v>
      </x:c>
      <x:c r="C593" t="str">
        <x:v>D Walker</x:v>
      </x:c>
      <x:c r="D593" t="str">
        <x:v>Permanent</x:v>
      </x:c>
      <x:c r="E593" t="str">
        <x:v>Thurrock</x:v>
      </x:c>
      <x:c r="F593" t="str">
        <x:v>Operative Porter</x:v>
      </x:c>
      <x:c r="G593" t="str">
        <x:v>400996</x:v>
      </x:c>
      <x:c r="H593" t="str">
        <x:v>University of Hertfordshire</x:v>
      </x:c>
      <x:c r="I593" s="22" t="n">
        <x:v>8.5</x:v>
      </x:c>
      <x:c r="J593" t="str">
        <x:v>Worked</x:v>
      </x:c>
      <x:c r="K593" t="str">
        <x:v>Employee 1607; home branch Thurrock; assigned role Operative Porter | Deployment branch: Thurrock | Actual role: Operative Skilled | Jobs: 400996 | Customers: University of Hertfordshire | Actual hours: 8.5; source records: 1</x:v>
      </x:c>
      <x:c r="L593" t="str">
        <x:v>Include</x:v>
      </x:c>
      <x:c r="M593"/>
      <x:c r="N593"/>
    </x:row>
    <x:row r="594">
      <x:c r="A594" t="str">
        <x:v>D Walker|2026-04-20</x:v>
      </x:c>
      <x:c r="B594" s="888" t="n">
        <x:v>46132</x:v>
      </x:c>
      <x:c r="C594" t="str">
        <x:v>D Walker</x:v>
      </x:c>
      <x:c r="D594" t="str">
        <x:v>Permanent</x:v>
      </x:c>
      <x:c r="E594" t="str">
        <x:v>Thurrock</x:v>
      </x:c>
      <x:c r="F594" t="str">
        <x:v>Operative Porter</x:v>
      </x:c>
      <x:c r="G594" t="str">
        <x:v>396207</x:v>
      </x:c>
      <x:c r="H594" t="str">
        <x:v>Linklaters LLP</x:v>
      </x:c>
      <x:c r="I594" s="22" t="n">
        <x:v>13.5</x:v>
      </x:c>
      <x:c r="J594" t="str">
        <x:v>Worked</x:v>
      </x:c>
      <x:c r="K594" t="str">
        <x:v>Employee 1607; home branch Thurrock; assigned role Operative Porter | Deployment branch: Thurrock | Actual role: Operative Porter | Jobs: 396207 | Customers: Linklaters LLP | Actual hours: 13.5; source records: 1</x:v>
      </x:c>
      <x:c r="L594" t="str">
        <x:v>Include</x:v>
      </x:c>
      <x:c r="M594"/>
      <x:c r="N594"/>
    </x:row>
    <x:row r="595">
      <x:c r="A595" t="str">
        <x:v>D Walker|2026-04-21</x:v>
      </x:c>
      <x:c r="B595" s="888" t="n">
        <x:v>46133</x:v>
      </x:c>
      <x:c r="C595" t="str">
        <x:v>D Walker</x:v>
      </x:c>
      <x:c r="D595" t="str">
        <x:v>Permanent</x:v>
      </x:c>
      <x:c r="E595" t="str">
        <x:v>Thurrock</x:v>
      </x:c>
      <x:c r="F595" t="str">
        <x:v>Operative Porter</x:v>
      </x:c>
      <x:c r="G595" t="str">
        <x:v>396207</x:v>
      </x:c>
      <x:c r="H595" t="str">
        <x:v>Linklaters LLP</x:v>
      </x:c>
      <x:c r="I595" s="22" t="n">
        <x:v>13.5</x:v>
      </x:c>
      <x:c r="J595" t="str">
        <x:v>Worked</x:v>
      </x:c>
      <x:c r="K595" t="str">
        <x:v>Employee 1607; home branch Thurrock; assigned role Operative Porter | Deployment branch: Thurrock | Actual role: Operative Porter | Jobs: 396207 | Customers: Linklaters LLP | Actual hours: 13.5; source records: 1</x:v>
      </x:c>
      <x:c r="L595" t="str">
        <x:v>Include</x:v>
      </x:c>
      <x:c r="M595"/>
      <x:c r="N595"/>
    </x:row>
    <x:row r="596">
      <x:c r="A596" t="str">
        <x:v>D Walker|2026-04-22</x:v>
      </x:c>
      <x:c r="B596" s="888" t="n">
        <x:v>46134</x:v>
      </x:c>
      <x:c r="C596" t="str">
        <x:v>D Walker</x:v>
      </x:c>
      <x:c r="D596" t="str">
        <x:v>Permanent</x:v>
      </x:c>
      <x:c r="E596" t="str">
        <x:v>Thurrock</x:v>
      </x:c>
      <x:c r="F596" t="str">
        <x:v>Operative Porter</x:v>
      </x:c>
      <x:c r="G596" t="str">
        <x:v>400374</x:v>
      </x:c>
      <x:c r="H596" t="str">
        <x:v>Restore Information Management</x:v>
      </x:c>
      <x:c r="I596" s="22" t="n">
        <x:v>9</x:v>
      </x:c>
      <x:c r="J596" t="str">
        <x:v>Worked</x:v>
      </x:c>
      <x:c r="K596" t="str">
        <x:v>Employee 1607; home branch Thurrock; assigned role Operative Porter | Deployment branch: Thurrock | Actual role: Operative Porter | Jobs: 400374 | Customers: Restore Information Management | Actual hours: 9.0; source records: 1</x:v>
      </x:c>
      <x:c r="L596" t="str">
        <x:v>Include</x:v>
      </x:c>
      <x:c r="M596"/>
      <x:c r="N596"/>
    </x:row>
    <x:row r="597">
      <x:c r="A597" t="str">
        <x:v>D Walker|2026-04-23</x:v>
      </x:c>
      <x:c r="B597" s="888" t="n">
        <x:v>46135</x:v>
      </x:c>
      <x:c r="C597" t="str">
        <x:v>D Walker</x:v>
      </x:c>
      <x:c r="D597" t="str">
        <x:v>Permanent</x:v>
      </x:c>
      <x:c r="E597" t="str">
        <x:v>Thurrock</x:v>
      </x:c>
      <x:c r="F597" t="str">
        <x:v>Operative Porter</x:v>
      </x:c>
      <x:c r="G597" t="str">
        <x:v>401642</x:v>
      </x:c>
      <x:c r="H597" t="str">
        <x:v>Cambridge University Hospitals / Addenbrookes</x:v>
      </x:c>
      <x:c r="I597" s="22" t="n">
        <x:v>9.5</x:v>
      </x:c>
      <x:c r="J597" t="str">
        <x:v>Worked</x:v>
      </x:c>
      <x:c r="K597" t="str">
        <x:v>Employee 1607; home branch Thurrock; assigned role Operative Porter | Deployment branch: Thurrock | Actual role: Operative Skilled | Jobs: 401642 | Customers: Cambridge University Hospitals / Addenbrookes | Actual hours: 9.5; source records: 1</x:v>
      </x:c>
      <x:c r="L597" t="str">
        <x:v>Include</x:v>
      </x:c>
      <x:c r="M597"/>
      <x:c r="N597"/>
    </x:row>
    <x:row r="598">
      <x:c r="A598" t="str">
        <x:v>D Walker|2026-04-24</x:v>
      </x:c>
      <x:c r="B598" s="888" t="n">
        <x:v>46136</x:v>
      </x:c>
      <x:c r="C598" t="str">
        <x:v>D Walker</x:v>
      </x:c>
      <x:c r="D598" t="str">
        <x:v>Permanent</x:v>
      </x:c>
      <x:c r="E598" t="str">
        <x:v>Thurrock</x:v>
      </x:c>
      <x:c r="F598" t="str">
        <x:v>Operative Porter</x:v>
      </x:c>
      <x:c r="G598" t="str">
        <x:v>400147</x:v>
      </x:c>
      <x:c r="H598" t="str">
        <x:v>JVCKenwood UK Limited</x:v>
      </x:c>
      <x:c r="I598" s="22" t="n">
        <x:v>8</x:v>
      </x:c>
      <x:c r="J598" t="str">
        <x:v>Worked</x:v>
      </x:c>
      <x:c r="K598" t="str">
        <x:v>Employee 1607; home branch Thurrock; assigned role Operative Porter | Deployment branch: Thurrock | Actual role: Operative Skilled | Jobs: 400147 | Customers: JVCKenwood UK Limited | Actual hours: 8.0; source records: 1</x:v>
      </x:c>
      <x:c r="L598" t="str">
        <x:v>Include</x:v>
      </x:c>
      <x:c r="M598"/>
      <x:c r="N598"/>
    </x:row>
    <x:row r="599">
      <x:c r="A599" t="str">
        <x:v>D Walker|2026-04-27</x:v>
      </x:c>
      <x:c r="B599" s="888" t="n">
        <x:v>46139</x:v>
      </x:c>
      <x:c r="C599" t="str">
        <x:v>D Walker</x:v>
      </x:c>
      <x:c r="D599" t="str">
        <x:v>Permanent</x:v>
      </x:c>
      <x:c r="E599" t="str">
        <x:v>Thurrock</x:v>
      </x:c>
      <x:c r="F599" t="str">
        <x:v>Operative Porter</x:v>
      </x:c>
      <x:c r="G599" t="str">
        <x:v>399379C</x:v>
      </x:c>
      <x:c r="H599" t="str">
        <x:v>Restore Harrow Green Oxford  M/W use only</x:v>
      </x:c>
      <x:c r="I599" s="22" t="n">
        <x:v>10.5</x:v>
      </x:c>
      <x:c r="J599" t="str">
        <x:v>Worked</x:v>
      </x:c>
      <x:c r="K599" t="str">
        <x:v>Employee 1607; home branch Thurrock; assigned role Operative Porter | Deployment branch: Oxford | Actual role: Operative Porter | Jobs: 399379C | Customers: Restore Harrow Green Oxford  M/W use only | Actual hours: 10.5; source records: 1</x:v>
      </x:c>
      <x:c r="L599" t="str">
        <x:v>Include</x:v>
      </x:c>
      <x:c r="M599"/>
      <x:c r="N599"/>
    </x:row>
    <x:row r="600">
      <x:c r="A600" t="str">
        <x:v>D Walker|2026-04-28</x:v>
      </x:c>
      <x:c r="B600" s="888" t="n">
        <x:v>46140</x:v>
      </x:c>
      <x:c r="C600" t="str">
        <x:v>D Walker</x:v>
      </x:c>
      <x:c r="D600" t="str">
        <x:v>Permanent</x:v>
      </x:c>
      <x:c r="E600" t="str">
        <x:v>Thurrock</x:v>
      </x:c>
      <x:c r="F600" t="str">
        <x:v>Operative Porter</x:v>
      </x:c>
      <x:c r="G600" t="str">
        <x:v>401648</x:v>
      </x:c>
      <x:c r="H600" t="str">
        <x:v>Kempster/Mr Peter</x:v>
      </x:c>
      <x:c r="I600" s="22" t="n">
        <x:v>8.5</x:v>
      </x:c>
      <x:c r="J600" t="str">
        <x:v>Worked</x:v>
      </x:c>
      <x:c r="K600" t="str">
        <x:v>Employee 1607; home branch Thurrock; assigned role Operative Porter | Deployment branch: Thurrock | Actual role: Operative Porter | Jobs: 401648 | Customers: Kempster/Mr Peter | Actual hours: 8.5; source records: 1</x:v>
      </x:c>
      <x:c r="L600" t="str">
        <x:v>Include</x:v>
      </x:c>
      <x:c r="M600"/>
      <x:c r="N600"/>
    </x:row>
    <x:row r="601">
      <x:c r="A601" t="str">
        <x:v>D Walker|2026-04-29</x:v>
      </x:c>
      <x:c r="B601" s="888" t="n">
        <x:v>46141</x:v>
      </x:c>
      <x:c r="C601" t="str">
        <x:v>D Walker</x:v>
      </x:c>
      <x:c r="D601" t="str">
        <x:v>Permanent</x:v>
      </x:c>
      <x:c r="E601" t="str">
        <x:v>Thurrock</x:v>
      </x:c>
      <x:c r="F601" t="str">
        <x:v>Operative Porter</x:v>
      </x:c>
      <x:c r="G601" t="str">
        <x:v>396207</x:v>
      </x:c>
      <x:c r="H601" t="str">
        <x:v>Linklaters LLP</x:v>
      </x:c>
      <x:c r="I601" s="22" t="n">
        <x:v>9.5</x:v>
      </x:c>
      <x:c r="J601" t="str">
        <x:v>Worked</x:v>
      </x:c>
      <x:c r="K601" t="str">
        <x:v>Employee 1607; home branch Thurrock; assigned role Operative Porter | Deployment branch: Thurrock | Actual role: Operative Porter | Jobs: 396207 | Customers: Linklaters LLP | Actual hours: 9.5; source records: 1</x:v>
      </x:c>
      <x:c r="L601" t="str">
        <x:v>Include</x:v>
      </x:c>
      <x:c r="M601"/>
      <x:c r="N601"/>
    </x:row>
    <x:row r="602">
      <x:c r="A602" t="str">
        <x:v>D Walker|2026-04-30</x:v>
      </x:c>
      <x:c r="B602" s="888" t="n">
        <x:v>46142</x:v>
      </x:c>
      <x:c r="C602" t="str">
        <x:v>D Walker</x:v>
      </x:c>
      <x:c r="D602" t="str">
        <x:v>Permanent</x:v>
      </x:c>
      <x:c r="E602" t="str">
        <x:v>Thurrock</x:v>
      </x:c>
      <x:c r="F602" t="str">
        <x:v>Operative Porter</x:v>
      </x:c>
      <x:c r="G602" t="str">
        <x:v>401395</x:v>
      </x:c>
      <x:c r="H602" t="str">
        <x:v>Osita/Evelyn</x:v>
      </x:c>
      <x:c r="I602" s="22" t="n">
        <x:v>8</x:v>
      </x:c>
      <x:c r="J602" t="str">
        <x:v>Worked</x:v>
      </x:c>
      <x:c r="K602" t="str">
        <x:v>Employee 1607; home branch Thurrock; assigned role Operative Porter | Deployment branch: Thurrock | Actual role: Operative Porter | Jobs: 401395 | Customers: Osita/Evelyn | Actual hours: 8.0; source records: 1</x:v>
      </x:c>
      <x:c r="L602" t="str">
        <x:v>Include</x:v>
      </x:c>
      <x:c r="M602"/>
      <x:c r="N602"/>
    </x:row>
    <x:row r="603">
      <x:c r="A603" t="str">
        <x:v>D Wawrzewski|2026-04-01</x:v>
      </x:c>
      <x:c r="B603" s="888" t="n">
        <x:v>46113</x:v>
      </x:c>
      <x:c r="C603" t="str">
        <x:v>D Wawrzewski</x:v>
      </x:c>
      <x:c r="D603" t="str">
        <x:v>Permanent</x:v>
      </x:c>
      <x:c r="E603" t="str">
        <x:v>Thurrock</x:v>
      </x:c>
      <x:c r="F603" t="str">
        <x:v>Operative Skilled</x:v>
      </x:c>
      <x:c r="G603" t="str">
        <x:v>400262</x:v>
      </x:c>
      <x:c r="H603" t="str">
        <x:v>Apple Europe Limited</x:v>
      </x:c>
      <x:c r="I603" s="22" t="n">
        <x:v>12</x:v>
      </x:c>
      <x:c r="J603" t="str">
        <x:v>Worked</x:v>
      </x:c>
      <x:c r="K603" t="str">
        <x:v>Employee 1130; home branch Thurrock; assigned role Operative Skilled | Deployment branch: Thurrock | Actual role: Operative Porter | Jobs: 400262 | Customers: Apple Europe Limited | Actual hours: 12.0; source records: 1</x:v>
      </x:c>
      <x:c r="L603" t="str">
        <x:v>Include</x:v>
      </x:c>
      <x:c r="M603"/>
      <x:c r="N603"/>
    </x:row>
    <x:row r="604">
      <x:c r="A604" t="str">
        <x:v>D Wawrzewski|2026-04-02</x:v>
      </x:c>
      <x:c r="B604" s="888" t="n">
        <x:v>46114</x:v>
      </x:c>
      <x:c r="C604" t="str">
        <x:v>D Wawrzewski</x:v>
      </x:c>
      <x:c r="D604" t="str">
        <x:v>Permanent</x:v>
      </x:c>
      <x:c r="E604" t="str">
        <x:v>Thurrock</x:v>
      </x:c>
      <x:c r="F604" t="str">
        <x:v>Operative Skilled</x:v>
      </x:c>
      <x:c r="G604" t="str">
        <x:v>400262</x:v>
      </x:c>
      <x:c r="H604" t="str">
        <x:v>Apple Europe Limited</x:v>
      </x:c>
      <x:c r="I604" s="22" t="n">
        <x:v>12</x:v>
      </x:c>
      <x:c r="J604" t="str">
        <x:v>Worked</x:v>
      </x:c>
      <x:c r="K604" t="str">
        <x:v>Employee 1130; home branch Thurrock; assigned role Operative Skilled | Deployment branch: Thurrock | Actual role: Operative Porter | Jobs: 400262 | Customers: Apple Europe Limited | Actual hours: 12.0; source records: 1</x:v>
      </x:c>
      <x:c r="L604" t="str">
        <x:v>Include</x:v>
      </x:c>
      <x:c r="M604"/>
      <x:c r="N604"/>
    </x:row>
    <x:row r="605">
      <x:c r="A605" t="str">
        <x:v>D Wawrzewski|2026-04-07</x:v>
      </x:c>
      <x:c r="B605" s="888" t="n">
        <x:v>46119</x:v>
      </x:c>
      <x:c r="C605" t="str">
        <x:v>D Wawrzewski</x:v>
      </x:c>
      <x:c r="D605" t="str">
        <x:v>Permanent</x:v>
      </x:c>
      <x:c r="E605" t="str">
        <x:v>Thurrock</x:v>
      </x:c>
      <x:c r="F605" t="str">
        <x:v>Operative Skilled</x:v>
      </x:c>
      <x:c r="G605" t="str">
        <x:v>400262</x:v>
      </x:c>
      <x:c r="H605" t="str">
        <x:v>Apple Europe Limited</x:v>
      </x:c>
      <x:c r="I605" s="22" t="n">
        <x:v>11.5</x:v>
      </x:c>
      <x:c r="J605" t="str">
        <x:v>Worked</x:v>
      </x:c>
      <x:c r="K605" t="str">
        <x:v>Employee 1130; home branch Thurrock; assigned role Operative Skilled | Deployment branch: Thurrock | Actual role: Operative Porter | Jobs: 400262 | Customers: Apple Europe Limited | Actual hours: 11.5; source records: 1</x:v>
      </x:c>
      <x:c r="L605" t="str">
        <x:v>Include</x:v>
      </x:c>
      <x:c r="M605"/>
      <x:c r="N605"/>
    </x:row>
    <x:row r="606">
      <x:c r="A606" t="str">
        <x:v>D Wawrzewski|2026-04-08</x:v>
      </x:c>
      <x:c r="B606" s="888" t="n">
        <x:v>46120</x:v>
      </x:c>
      <x:c r="C606" t="str">
        <x:v>D Wawrzewski</x:v>
      </x:c>
      <x:c r="D606" t="str">
        <x:v>Permanent</x:v>
      </x:c>
      <x:c r="E606" t="str">
        <x:v>Thurrock</x:v>
      </x:c>
      <x:c r="F606" t="str">
        <x:v>Operative Skilled</x:v>
      </x:c>
      <x:c r="G606" t="str">
        <x:v>400262</x:v>
      </x:c>
      <x:c r="H606" t="str">
        <x:v>Apple Europe Limited</x:v>
      </x:c>
      <x:c r="I606" s="22" t="n">
        <x:v>11.5</x:v>
      </x:c>
      <x:c r="J606" t="str">
        <x:v>Worked</x:v>
      </x:c>
      <x:c r="K606" t="str">
        <x:v>Employee 1130; home branch Thurrock; assigned role Operative Skilled | Deployment branch: Thurrock | Actual role: Operative Porter | Jobs: 400262 | Customers: Apple Europe Limited | Actual hours: 11.5; source records: 1</x:v>
      </x:c>
      <x:c r="L606" t="str">
        <x:v>Include</x:v>
      </x:c>
      <x:c r="M606"/>
      <x:c r="N606"/>
    </x:row>
    <x:row r="607">
      <x:c r="A607" t="str">
        <x:v>D Wawrzewski|2026-04-09</x:v>
      </x:c>
      <x:c r="B607" s="888" t="n">
        <x:v>46121</x:v>
      </x:c>
      <x:c r="C607" t="str">
        <x:v>D Wawrzewski</x:v>
      </x:c>
      <x:c r="D607" t="str">
        <x:v>Permanent</x:v>
      </x:c>
      <x:c r="E607" t="str">
        <x:v>Thurrock</x:v>
      </x:c>
      <x:c r="F607" t="str">
        <x:v>Operative Skilled</x:v>
      </x:c>
      <x:c r="G607" t="str">
        <x:v>400262</x:v>
      </x:c>
      <x:c r="H607" t="str">
        <x:v>Apple Europe Limited</x:v>
      </x:c>
      <x:c r="I607" s="22" t="n">
        <x:v>12</x:v>
      </x:c>
      <x:c r="J607" t="str">
        <x:v>Worked</x:v>
      </x:c>
      <x:c r="K607" t="str">
        <x:v>Employee 1130; home branch Thurrock; assigned role Operative Skilled | Deployment branch: Thurrock | Actual role: Operative Porter | Jobs: 400262 | Customers: Apple Europe Limited | Actual hours: 12.0; source records: 1</x:v>
      </x:c>
      <x:c r="L607" t="str">
        <x:v>Include</x:v>
      </x:c>
      <x:c r="M607"/>
      <x:c r="N607"/>
    </x:row>
    <x:row r="608">
      <x:c r="A608" t="str">
        <x:v>D Wawrzewski|2026-04-10</x:v>
      </x:c>
      <x:c r="B608" s="888" t="n">
        <x:v>46122</x:v>
      </x:c>
      <x:c r="C608" t="str">
        <x:v>D Wawrzewski</x:v>
      </x:c>
      <x:c r="D608" t="str">
        <x:v>Permanent</x:v>
      </x:c>
      <x:c r="E608" t="str">
        <x:v>Thurrock</x:v>
      </x:c>
      <x:c r="F608" t="str">
        <x:v>Operative Skilled</x:v>
      </x:c>
      <x:c r="G608" t="str">
        <x:v>400262</x:v>
      </x:c>
      <x:c r="H608" t="str">
        <x:v>Apple Europe Limited</x:v>
      </x:c>
      <x:c r="I608" s="22" t="n">
        <x:v>11.5</x:v>
      </x:c>
      <x:c r="J608" t="str">
        <x:v>Worked</x:v>
      </x:c>
      <x:c r="K608" t="str">
        <x:v>Employee 1130; home branch Thurrock; assigned role Operative Skilled | Deployment branch: Thurrock | Actual role: Operative Porter | Jobs: 400262 | Customers: Apple Europe Limited | Actual hours: 11.5; source records: 1</x:v>
      </x:c>
      <x:c r="L608" t="str">
        <x:v>Include</x:v>
      </x:c>
      <x:c r="M608"/>
      <x:c r="N608"/>
    </x:row>
    <x:row r="609">
      <x:c r="A609" t="str">
        <x:v>D Wawrzewski|2026-04-13</x:v>
      </x:c>
      <x:c r="B609" s="888" t="n">
        <x:v>46125</x:v>
      </x:c>
      <x:c r="C609" t="str">
        <x:v>D Wawrzewski</x:v>
      </x:c>
      <x:c r="D609" t="str">
        <x:v>Permanent</x:v>
      </x:c>
      <x:c r="E609" t="str">
        <x:v>Thurrock</x:v>
      </x:c>
      <x:c r="F609" t="str">
        <x:v>Operative Skilled</x:v>
      </x:c>
      <x:c r="G609" t="str">
        <x:v>400262</x:v>
      </x:c>
      <x:c r="H609" t="str">
        <x:v>Apple Europe Limited</x:v>
      </x:c>
      <x:c r="I609" s="22" t="n">
        <x:v>11.5</x:v>
      </x:c>
      <x:c r="J609" t="str">
        <x:v>Worked</x:v>
      </x:c>
      <x:c r="K609" t="str">
        <x:v>Employee 1130; home branch Thurrock; assigned role Operative Skilled | Deployment branch: Thurrock | Actual role: Operative Porter | Jobs: 400262 | Customers: Apple Europe Limited | Actual hours: 11.5; source records: 1</x:v>
      </x:c>
      <x:c r="L609" t="str">
        <x:v>Include</x:v>
      </x:c>
      <x:c r="M609"/>
      <x:c r="N609"/>
    </x:row>
    <x:row r="610">
      <x:c r="A610" t="str">
        <x:v>D Wawrzewski|2026-04-14</x:v>
      </x:c>
      <x:c r="B610" s="888" t="n">
        <x:v>46126</x:v>
      </x:c>
      <x:c r="C610" t="str">
        <x:v>D Wawrzewski</x:v>
      </x:c>
      <x:c r="D610" t="str">
        <x:v>Permanent</x:v>
      </x:c>
      <x:c r="E610" t="str">
        <x:v>Thurrock</x:v>
      </x:c>
      <x:c r="F610" t="str">
        <x:v>Operative Skilled</x:v>
      </x:c>
      <x:c r="G610" t="str">
        <x:v>400262</x:v>
      </x:c>
      <x:c r="H610" t="str">
        <x:v>Apple Europe Limited</x:v>
      </x:c>
      <x:c r="I610" s="22" t="n">
        <x:v>11.5</x:v>
      </x:c>
      <x:c r="J610" t="str">
        <x:v>Worked</x:v>
      </x:c>
      <x:c r="K610" t="str">
        <x:v>Employee 1130; home branch Thurrock; assigned role Operative Skilled | Deployment branch: Thurrock | Actual role: Operative Porter | Jobs: 400262 | Customers: Apple Europe Limited | Actual hours: 11.5; source records: 1</x:v>
      </x:c>
      <x:c r="L610" t="str">
        <x:v>Include</x:v>
      </x:c>
      <x:c r="M610"/>
      <x:c r="N610"/>
    </x:row>
    <x:row r="611">
      <x:c r="A611" t="str">
        <x:v>D Wawrzewski|2026-04-15</x:v>
      </x:c>
      <x:c r="B611" s="888" t="n">
        <x:v>46127</x:v>
      </x:c>
      <x:c r="C611" t="str">
        <x:v>D Wawrzewski</x:v>
      </x:c>
      <x:c r="D611" t="str">
        <x:v>Permanent</x:v>
      </x:c>
      <x:c r="E611" t="str">
        <x:v>Thurrock</x:v>
      </x:c>
      <x:c r="F611" t="str">
        <x:v>Operative Skilled</x:v>
      </x:c>
      <x:c r="G611"/>
      <x:c r="H611"/>
      <x:c r="I611" s="22" t="n">
        <x:v>0</x:v>
      </x:c>
      <x:c r="J611" t="str">
        <x:v>Other leave — Sickness</x:v>
      </x:c>
      <x:c r="K611" t="str">
        <x:v>Employee 1130; home branch Thurrock; assigned role Operative Skilled | Leave: Sickness | Leave calendar basis: Fixed schedule</x:v>
      </x:c>
      <x:c r="L611" t="str">
        <x:v>Include</x:v>
      </x:c>
      <x:c r="M611"/>
      <x:c r="N611"/>
    </x:row>
    <x:row r="612">
      <x:c r="A612" t="str">
        <x:v>D Wawrzewski|2026-04-16</x:v>
      </x:c>
      <x:c r="B612" s="888" t="n">
        <x:v>46128</x:v>
      </x:c>
      <x:c r="C612" t="str">
        <x:v>D Wawrzewski</x:v>
      </x:c>
      <x:c r="D612" t="str">
        <x:v>Permanent</x:v>
      </x:c>
      <x:c r="E612" t="str">
        <x:v>Thurrock</x:v>
      </x:c>
      <x:c r="F612" t="str">
        <x:v>Operative Skilled</x:v>
      </x:c>
      <x:c r="G612" t="str">
        <x:v>400262</x:v>
      </x:c>
      <x:c r="H612" t="str">
        <x:v>Apple Europe Limited</x:v>
      </x:c>
      <x:c r="I612" s="22" t="n">
        <x:v>11.5</x:v>
      </x:c>
      <x:c r="J612" t="str">
        <x:v>Worked</x:v>
      </x:c>
      <x:c r="K612" t="str">
        <x:v>Employee 1130; home branch Thurrock; assigned role Operative Skilled | Deployment branch: Thurrock | Actual role: Operative Porter | Jobs: 400262 | Customers: Apple Europe Limited | Actual hours: 11.5; source records: 1</x:v>
      </x:c>
      <x:c r="L612" t="str">
        <x:v>Include</x:v>
      </x:c>
      <x:c r="M612"/>
      <x:c r="N612"/>
    </x:row>
    <x:row r="613">
      <x:c r="A613" t="str">
        <x:v>D Wawrzewski|2026-04-17</x:v>
      </x:c>
      <x:c r="B613" s="888" t="n">
        <x:v>46129</x:v>
      </x:c>
      <x:c r="C613" t="str">
        <x:v>D Wawrzewski</x:v>
      </x:c>
      <x:c r="D613" t="str">
        <x:v>Permanent</x:v>
      </x:c>
      <x:c r="E613" t="str">
        <x:v>Thurrock</x:v>
      </x:c>
      <x:c r="F613" t="str">
        <x:v>Operative Skilled</x:v>
      </x:c>
      <x:c r="G613" t="str">
        <x:v>400262</x:v>
      </x:c>
      <x:c r="H613" t="str">
        <x:v>Apple Europe Limited</x:v>
      </x:c>
      <x:c r="I613" s="22" t="n">
        <x:v>11.5</x:v>
      </x:c>
      <x:c r="J613" t="str">
        <x:v>Worked</x:v>
      </x:c>
      <x:c r="K613" t="str">
        <x:v>Employee 1130; home branch Thurrock; assigned role Operative Skilled | Deployment branch: Thurrock | Actual role: Operative Porter | Jobs: 400262 | Customers: Apple Europe Limited | Actual hours: 11.5; source records: 1</x:v>
      </x:c>
      <x:c r="L613" t="str">
        <x:v>Include</x:v>
      </x:c>
      <x:c r="M613"/>
      <x:c r="N613"/>
    </x:row>
    <x:row r="614">
      <x:c r="A614" t="str">
        <x:v>D Wawrzewski|2026-04-20</x:v>
      </x:c>
      <x:c r="B614" s="888" t="n">
        <x:v>46132</x:v>
      </x:c>
      <x:c r="C614" t="str">
        <x:v>D Wawrzewski</x:v>
      </x:c>
      <x:c r="D614" t="str">
        <x:v>Permanent</x:v>
      </x:c>
      <x:c r="E614" t="str">
        <x:v>Thurrock</x:v>
      </x:c>
      <x:c r="F614" t="str">
        <x:v>Operative Skilled</x:v>
      </x:c>
      <x:c r="G614" t="str">
        <x:v>400262</x:v>
      </x:c>
      <x:c r="H614" t="str">
        <x:v>Apple Europe Limited</x:v>
      </x:c>
      <x:c r="I614" s="22" t="n">
        <x:v>11.5</x:v>
      </x:c>
      <x:c r="J614" t="str">
        <x:v>Worked</x:v>
      </x:c>
      <x:c r="K614" t="str">
        <x:v>Employee 1130; home branch Thurrock; assigned role Operative Skilled | Deployment branch: Thurrock | Actual role: Operative Porter | Jobs: 400262 | Customers: Apple Europe Limited | Actual hours: 11.5; source records: 1</x:v>
      </x:c>
      <x:c r="L614" t="str">
        <x:v>Include</x:v>
      </x:c>
      <x:c r="M614"/>
      <x:c r="N614"/>
    </x:row>
    <x:row r="615">
      <x:c r="A615" t="str">
        <x:v>D Wawrzewski|2026-04-21</x:v>
      </x:c>
      <x:c r="B615" s="888" t="n">
        <x:v>46133</x:v>
      </x:c>
      <x:c r="C615" t="str">
        <x:v>D Wawrzewski</x:v>
      </x:c>
      <x:c r="D615" t="str">
        <x:v>Permanent</x:v>
      </x:c>
      <x:c r="E615" t="str">
        <x:v>Thurrock</x:v>
      </x:c>
      <x:c r="F615" t="str">
        <x:v>Operative Skilled</x:v>
      </x:c>
      <x:c r="G615" t="str">
        <x:v>400262</x:v>
      </x:c>
      <x:c r="H615" t="str">
        <x:v>Apple Europe Limited</x:v>
      </x:c>
      <x:c r="I615" s="22" t="n">
        <x:v>11.5</x:v>
      </x:c>
      <x:c r="J615" t="str">
        <x:v>Worked</x:v>
      </x:c>
      <x:c r="K615" t="str">
        <x:v>Employee 1130; home branch Thurrock; assigned role Operative Skilled | Deployment branch: Thurrock | Actual role: Operative Porter | Jobs: 400262 | Customers: Apple Europe Limited | Actual hours: 11.5; source records: 1</x:v>
      </x:c>
      <x:c r="L615" t="str">
        <x:v>Include</x:v>
      </x:c>
      <x:c r="M615"/>
      <x:c r="N615"/>
    </x:row>
    <x:row r="616">
      <x:c r="A616" t="str">
        <x:v>D Wawrzewski|2026-04-22</x:v>
      </x:c>
      <x:c r="B616" s="888" t="n">
        <x:v>46134</x:v>
      </x:c>
      <x:c r="C616" t="str">
        <x:v>D Wawrzewski</x:v>
      </x:c>
      <x:c r="D616" t="str">
        <x:v>Permanent</x:v>
      </x:c>
      <x:c r="E616" t="str">
        <x:v>Thurrock</x:v>
      </x:c>
      <x:c r="F616" t="str">
        <x:v>Operative Skilled</x:v>
      </x:c>
      <x:c r="G616" t="str">
        <x:v>400262</x:v>
      </x:c>
      <x:c r="H616" t="str">
        <x:v>Apple Europe Limited</x:v>
      </x:c>
      <x:c r="I616" s="22" t="n">
        <x:v>11.5</x:v>
      </x:c>
      <x:c r="J616" t="str">
        <x:v>Worked</x:v>
      </x:c>
      <x:c r="K616" t="str">
        <x:v>Employee 1130; home branch Thurrock; assigned role Operative Skilled | Deployment branch: Thurrock | Actual role: Operative Porter | Jobs: 400262 | Customers: Apple Europe Limited | Actual hours: 11.5; source records: 1</x:v>
      </x:c>
      <x:c r="L616" t="str">
        <x:v>Include</x:v>
      </x:c>
      <x:c r="M616"/>
      <x:c r="N616"/>
    </x:row>
    <x:row r="617">
      <x:c r="A617" t="str">
        <x:v>D Wawrzewski|2026-04-23</x:v>
      </x:c>
      <x:c r="B617" s="888" t="n">
        <x:v>46135</x:v>
      </x:c>
      <x:c r="C617" t="str">
        <x:v>D Wawrzewski</x:v>
      </x:c>
      <x:c r="D617" t="str">
        <x:v>Permanent</x:v>
      </x:c>
      <x:c r="E617" t="str">
        <x:v>Thurrock</x:v>
      </x:c>
      <x:c r="F617" t="str">
        <x:v>Operative Skilled</x:v>
      </x:c>
      <x:c r="G617" t="str">
        <x:v>400262</x:v>
      </x:c>
      <x:c r="H617" t="str">
        <x:v>Apple Europe Limited</x:v>
      </x:c>
      <x:c r="I617" s="22" t="n">
        <x:v>11.5</x:v>
      </x:c>
      <x:c r="J617" t="str">
        <x:v>Worked</x:v>
      </x:c>
      <x:c r="K617" t="str">
        <x:v>Employee 1130; home branch Thurrock; assigned role Operative Skilled | Deployment branch: Thurrock | Actual role: Operative Porter | Jobs: 400262 | Customers: Apple Europe Limited | Actual hours: 11.5; source records: 1</x:v>
      </x:c>
      <x:c r="L617" t="str">
        <x:v>Include</x:v>
      </x:c>
      <x:c r="M617"/>
      <x:c r="N617"/>
    </x:row>
    <x:row r="618">
      <x:c r="A618" t="str">
        <x:v>D Wawrzewski|2026-04-24</x:v>
      </x:c>
      <x:c r="B618" s="888" t="n">
        <x:v>46136</x:v>
      </x:c>
      <x:c r="C618" t="str">
        <x:v>D Wawrzewski</x:v>
      </x:c>
      <x:c r="D618" t="str">
        <x:v>Permanent</x:v>
      </x:c>
      <x:c r="E618" t="str">
        <x:v>Thurrock</x:v>
      </x:c>
      <x:c r="F618" t="str">
        <x:v>Operative Skilled</x:v>
      </x:c>
      <x:c r="G618" t="str">
        <x:v>400262</x:v>
      </x:c>
      <x:c r="H618" t="str">
        <x:v>Apple Europe Limited</x:v>
      </x:c>
      <x:c r="I618" s="22" t="n">
        <x:v>11.5</x:v>
      </x:c>
      <x:c r="J618" t="str">
        <x:v>Worked</x:v>
      </x:c>
      <x:c r="K618" t="str">
        <x:v>Employee 1130; home branch Thurrock; assigned role Operative Skilled | Deployment branch: Thurrock | Actual role: Operative Porter | Jobs: 400262 | Customers: Apple Europe Limited | Actual hours: 11.5; source records: 1</x:v>
      </x:c>
      <x:c r="L618" t="str">
        <x:v>Include</x:v>
      </x:c>
      <x:c r="M618"/>
      <x:c r="N618"/>
    </x:row>
    <x:row r="619">
      <x:c r="A619" t="str">
        <x:v>D Wawrzewski|2026-04-27</x:v>
      </x:c>
      <x:c r="B619" s="888" t="n">
        <x:v>46139</x:v>
      </x:c>
      <x:c r="C619" t="str">
        <x:v>D Wawrzewski</x:v>
      </x:c>
      <x:c r="D619" t="str">
        <x:v>Permanent</x:v>
      </x:c>
      <x:c r="E619" t="str">
        <x:v>Thurrock</x:v>
      </x:c>
      <x:c r="F619" t="str">
        <x:v>Operative Skilled</x:v>
      </x:c>
      <x:c r="G619" t="str">
        <x:v>400262</x:v>
      </x:c>
      <x:c r="H619" t="str">
        <x:v>Apple Europe Limited</x:v>
      </x:c>
      <x:c r="I619" s="22" t="n">
        <x:v>11.5</x:v>
      </x:c>
      <x:c r="J619" t="str">
        <x:v>Worked</x:v>
      </x:c>
      <x:c r="K619" t="str">
        <x:v>Employee 1130; home branch Thurrock; assigned role Operative Skilled | Deployment branch: Thurrock | Actual role: Operative Porter | Jobs: 400262 | Customers: Apple Europe Limited | Actual hours: 11.5; source records: 1</x:v>
      </x:c>
      <x:c r="L619" t="str">
        <x:v>Include</x:v>
      </x:c>
      <x:c r="M619"/>
      <x:c r="N619"/>
    </x:row>
    <x:row r="620">
      <x:c r="A620" t="str">
        <x:v>D Wawrzewski|2026-04-28</x:v>
      </x:c>
      <x:c r="B620" s="888" t="n">
        <x:v>46140</x:v>
      </x:c>
      <x:c r="C620" t="str">
        <x:v>D Wawrzewski</x:v>
      </x:c>
      <x:c r="D620" t="str">
        <x:v>Permanent</x:v>
      </x:c>
      <x:c r="E620" t="str">
        <x:v>Thurrock</x:v>
      </x:c>
      <x:c r="F620" t="str">
        <x:v>Operative Skilled</x:v>
      </x:c>
      <x:c r="G620" t="str">
        <x:v>400262</x:v>
      </x:c>
      <x:c r="H620" t="str">
        <x:v>Apple Europe Limited</x:v>
      </x:c>
      <x:c r="I620" s="22" t="n">
        <x:v>11.5</x:v>
      </x:c>
      <x:c r="J620" t="str">
        <x:v>Worked</x:v>
      </x:c>
      <x:c r="K620" t="str">
        <x:v>Employee 1130; home branch Thurrock; assigned role Operative Skilled | Deployment branch: Thurrock | Actual role: Operative Porter | Jobs: 400262 | Customers: Apple Europe Limited | Actual hours: 11.5; source records: 1</x:v>
      </x:c>
      <x:c r="L620" t="str">
        <x:v>Include</x:v>
      </x:c>
      <x:c r="M620"/>
      <x:c r="N620"/>
    </x:row>
    <x:row r="621">
      <x:c r="A621" t="str">
        <x:v>D Wawrzewski|2026-04-29</x:v>
      </x:c>
      <x:c r="B621" s="888" t="n">
        <x:v>46141</x:v>
      </x:c>
      <x:c r="C621" t="str">
        <x:v>D Wawrzewski</x:v>
      </x:c>
      <x:c r="D621" t="str">
        <x:v>Permanent</x:v>
      </x:c>
      <x:c r="E621" t="str">
        <x:v>Thurrock</x:v>
      </x:c>
      <x:c r="F621" t="str">
        <x:v>Operative Skilled</x:v>
      </x:c>
      <x:c r="G621" t="str">
        <x:v>400262</x:v>
      </x:c>
      <x:c r="H621" t="str">
        <x:v>Apple Europe Limited</x:v>
      </x:c>
      <x:c r="I621" s="22" t="n">
        <x:v>11.5</x:v>
      </x:c>
      <x:c r="J621" t="str">
        <x:v>Worked</x:v>
      </x:c>
      <x:c r="K621" t="str">
        <x:v>Employee 1130; home branch Thurrock; assigned role Operative Skilled | Deployment branch: Thurrock | Actual role: Operative Porter | Jobs: 400262 | Customers: Apple Europe Limited | Actual hours: 11.5; source records: 1</x:v>
      </x:c>
      <x:c r="L621" t="str">
        <x:v>Include</x:v>
      </x:c>
      <x:c r="M621"/>
      <x:c r="N621"/>
    </x:row>
    <x:row r="622">
      <x:c r="A622" t="str">
        <x:v>D Wawrzewski|2026-04-30</x:v>
      </x:c>
      <x:c r="B622" s="888" t="n">
        <x:v>46142</x:v>
      </x:c>
      <x:c r="C622" t="str">
        <x:v>D Wawrzewski</x:v>
      </x:c>
      <x:c r="D622" t="str">
        <x:v>Permanent</x:v>
      </x:c>
      <x:c r="E622" t="str">
        <x:v>Thurrock</x:v>
      </x:c>
      <x:c r="F622" t="str">
        <x:v>Operative Skilled</x:v>
      </x:c>
      <x:c r="G622"/>
      <x:c r="H622"/>
      <x:c r="I622" s="22" t="n">
        <x:v>0</x:v>
      </x:c>
      <x:c r="J622" t="str">
        <x:v>Annual leave</x:v>
      </x:c>
      <x:c r="K622" t="str">
        <x:v>Employee 1130; home branch Thurrock; assigned role Operative Skilled | Leave: Annual Leave (Days) | Leave calendar basis: Fixed schedule</x:v>
      </x:c>
      <x:c r="L622" t="str">
        <x:v>Include</x:v>
      </x:c>
      <x:c r="M622"/>
      <x:c r="N622"/>
    </x:row>
    <x:row r="623">
      <x:c r="A623" t="str">
        <x:v>Dam Robinson|2026-04-01</x:v>
      </x:c>
      <x:c r="B623" s="888" t="n">
        <x:v>46113</x:v>
      </x:c>
      <x:c r="C623" t="str">
        <x:v>Dam Robinson</x:v>
      </x:c>
      <x:c r="D623" t="str">
        <x:v>Permanent</x:v>
      </x:c>
      <x:c r="E623" t="str">
        <x:v>Thurrock</x:v>
      </x:c>
      <x:c r="F623" t="str">
        <x:v>Operative Porter</x:v>
      </x:c>
      <x:c r="G623" t="str">
        <x:v>396804</x:v>
      </x:c>
      <x:c r="H623" t="str">
        <x:v>Yusuf/Ms Margaret</x:v>
      </x:c>
      <x:c r="I623" s="22" t="n">
        <x:v>7.5</x:v>
      </x:c>
      <x:c r="J623" t="str">
        <x:v>Worked</x:v>
      </x:c>
      <x:c r="K623" t="str">
        <x:v>Employee 102999; home branch Thurrock; assigned role Operative Porter | Deployment branch: Thurrock | Actual role: Operative Porter | Jobs: 396804 | Customers: Yusuf/Ms Margaret | Actual hours: 7.5; source records: 1</x:v>
      </x:c>
      <x:c r="L623" t="str">
        <x:v>Include</x:v>
      </x:c>
      <x:c r="M623"/>
      <x:c r="N623"/>
    </x:row>
    <x:row r="624">
      <x:c r="A624" t="str">
        <x:v>Dam Robinson|2026-04-02</x:v>
      </x:c>
      <x:c r="B624" s="888" t="n">
        <x:v>46114</x:v>
      </x:c>
      <x:c r="C624" t="str">
        <x:v>Dam Robinson</x:v>
      </x:c>
      <x:c r="D624" t="str">
        <x:v>Permanent</x:v>
      </x:c>
      <x:c r="E624" t="str">
        <x:v>Thurrock</x:v>
      </x:c>
      <x:c r="F624" t="str">
        <x:v>Operative Porter</x:v>
      </x:c>
      <x:c r="G624" t="str">
        <x:v>398291</x:v>
      </x:c>
      <x:c r="H624" t="str">
        <x:v>Gomes/Miguel</x:v>
      </x:c>
      <x:c r="I624" s="22" t="n">
        <x:v>9</x:v>
      </x:c>
      <x:c r="J624" t="str">
        <x:v>Worked</x:v>
      </x:c>
      <x:c r="K624" t="str">
        <x:v>Employee 102999; home branch Thurrock; assigned role Operative Porter | Deployment branch: Thurrock | Actual role: Operative Porter | Jobs: 398291 | Customers: Gomes/Miguel | Actual hours: 9.0; source records: 1</x:v>
      </x:c>
      <x:c r="L624" t="str">
        <x:v>Include</x:v>
      </x:c>
      <x:c r="M624"/>
      <x:c r="N624"/>
    </x:row>
    <x:row r="625">
      <x:c r="A625" t="str">
        <x:v>Dam Robinson|2026-04-03</x:v>
      </x:c>
      <x:c r="B625" s="888" t="n">
        <x:v>46115</x:v>
      </x:c>
      <x:c r="C625" t="str">
        <x:v>Dam Robinson</x:v>
      </x:c>
      <x:c r="D625" t="str">
        <x:v>Permanent</x:v>
      </x:c>
      <x:c r="E625" t="str">
        <x:v>Thurrock</x:v>
      </x:c>
      <x:c r="F625" t="str">
        <x:v>Operative Porter</x:v>
      </x:c>
      <x:c r="G625"/>
      <x:c r="H625"/>
      <x:c r="I625" s="22" t="n">
        <x:v>0</x:v>
      </x:c>
      <x:c r="J625" t="str">
        <x:v>Annual leave</x:v>
      </x:c>
      <x:c r="K625" t="str">
        <x:v>Employee 102999; home branch Thurrock; assigned role Operative Porter | Leave: Annual Leave (Hours) | Leave calendar basis: Variable-pattern period</x:v>
      </x:c>
      <x:c r="L625" t="str">
        <x:v>Include</x:v>
      </x:c>
      <x:c r="M625"/>
      <x:c r="N625"/>
    </x:row>
    <x:row r="626">
      <x:c r="A626" t="str">
        <x:v>Dam Robinson|2026-04-06</x:v>
      </x:c>
      <x:c r="B626" s="888" t="n">
        <x:v>46118</x:v>
      </x:c>
      <x:c r="C626" t="str">
        <x:v>Dam Robinson</x:v>
      </x:c>
      <x:c r="D626" t="str">
        <x:v>Permanent</x:v>
      </x:c>
      <x:c r="E626" t="str">
        <x:v>Thurrock</x:v>
      </x:c>
      <x:c r="F626" t="str">
        <x:v>Operative Porter</x:v>
      </x:c>
      <x:c r="G626"/>
      <x:c r="H626"/>
      <x:c r="I626" s="22" t="n">
        <x:v>0</x:v>
      </x:c>
      <x:c r="J626" t="str">
        <x:v>Annual leave</x:v>
      </x:c>
      <x:c r="K626" t="str">
        <x:v>Employee 102999; home branch Thurrock; assigned role Operative Porter | Leave: Annual Leave (Hours) | Leave calendar basis: Variable-pattern period</x:v>
      </x:c>
      <x:c r="L626" t="str">
        <x:v>Include</x:v>
      </x:c>
      <x:c r="M626"/>
      <x:c r="N626"/>
    </x:row>
    <x:row r="627">
      <x:c r="A627" t="str">
        <x:v>Dam Robinson|2026-04-07</x:v>
      </x:c>
      <x:c r="B627" s="888" t="n">
        <x:v>46119</x:v>
      </x:c>
      <x:c r="C627" t="str">
        <x:v>Dam Robinson</x:v>
      </x:c>
      <x:c r="D627" t="str">
        <x:v>Permanent</x:v>
      </x:c>
      <x:c r="E627" t="str">
        <x:v>Thurrock</x:v>
      </x:c>
      <x:c r="F627" t="str">
        <x:v>Operative Porter</x:v>
      </x:c>
      <x:c r="G627" t="str">
        <x:v>394164</x:v>
      </x:c>
      <x:c r="H627" t="str">
        <x:v>Restore – Doc Management - NWL collections</x:v>
      </x:c>
      <x:c r="I627" s="22" t="n">
        <x:v>8.5</x:v>
      </x:c>
      <x:c r="J627" t="str">
        <x:v>Worked</x:v>
      </x:c>
      <x:c r="K627" t="str">
        <x:v>Employee 102999; home branch Thurrock; assigned role Operative Porter | Deployment branch: Thurrock | Actual role: Operative Porter | Jobs: 394164 | Customers: Restore – Doc Management - NWL collections | Actual hours: 8.5; source records: 1</x:v>
      </x:c>
      <x:c r="L627" t="str">
        <x:v>Include</x:v>
      </x:c>
      <x:c r="M627"/>
      <x:c r="N627"/>
    </x:row>
    <x:row r="628">
      <x:c r="A628" t="str">
        <x:v>Dam Robinson|2026-04-08</x:v>
      </x:c>
      <x:c r="B628" s="888" t="n">
        <x:v>46120</x:v>
      </x:c>
      <x:c r="C628" t="str">
        <x:v>Dam Robinson</x:v>
      </x:c>
      <x:c r="D628" t="str">
        <x:v>Permanent</x:v>
      </x:c>
      <x:c r="E628" t="str">
        <x:v>Thurrock</x:v>
      </x:c>
      <x:c r="F628" t="str">
        <x:v>Operative Porter</x:v>
      </x:c>
      <x:c r="G628" t="str">
        <x:v>394164</x:v>
      </x:c>
      <x:c r="H628" t="str">
        <x:v>Restore – Doc Management - NWL collections</x:v>
      </x:c>
      <x:c r="I628" s="22" t="n">
        <x:v>7</x:v>
      </x:c>
      <x:c r="J628" t="str">
        <x:v>Worked</x:v>
      </x:c>
      <x:c r="K628" t="str">
        <x:v>Employee 102999; home branch Thurrock; assigned role Operative Porter | Deployment branch: Thurrock | Actual role: Operative Porter | Jobs: 394164 | Customers: Restore – Doc Management - NWL collections | Actual hours: 7.0; source records: 1</x:v>
      </x:c>
      <x:c r="L628" t="str">
        <x:v>Include</x:v>
      </x:c>
      <x:c r="M628"/>
      <x:c r="N628"/>
    </x:row>
    <x:row r="629">
      <x:c r="A629" t="str">
        <x:v>Dam Robinson|2026-04-09</x:v>
      </x:c>
      <x:c r="B629" s="888" t="n">
        <x:v>46121</x:v>
      </x:c>
      <x:c r="C629" t="str">
        <x:v>Dam Robinson</x:v>
      </x:c>
      <x:c r="D629" t="str">
        <x:v>Permanent</x:v>
      </x:c>
      <x:c r="E629" t="str">
        <x:v>Thurrock</x:v>
      </x:c>
      <x:c r="F629" t="str">
        <x:v>Operative Porter</x:v>
      </x:c>
      <x:c r="G629" t="str">
        <x:v>394164</x:v>
      </x:c>
      <x:c r="H629" t="str">
        <x:v>Restore – Doc Management - NWL collections</x:v>
      </x:c>
      <x:c r="I629" s="22" t="n">
        <x:v>9</x:v>
      </x:c>
      <x:c r="J629" t="str">
        <x:v>Worked</x:v>
      </x:c>
      <x:c r="K629" t="str">
        <x:v>Employee 102999; home branch Thurrock; assigned role Operative Porter | Deployment branch: Thurrock | Actual role: Operative Porter | Jobs: 394164 | Customers: Restore – Doc Management - NWL collections | Actual hours: 9.0; source records: 1</x:v>
      </x:c>
      <x:c r="L629" t="str">
        <x:v>Include</x:v>
      </x:c>
      <x:c r="M629"/>
      <x:c r="N629"/>
    </x:row>
    <x:row r="630">
      <x:c r="A630" t="str">
        <x:v>Dam Robinson|2026-04-10</x:v>
      </x:c>
      <x:c r="B630" s="888" t="n">
        <x:v>46122</x:v>
      </x:c>
      <x:c r="C630" t="str">
        <x:v>Dam Robinson</x:v>
      </x:c>
      <x:c r="D630" t="str">
        <x:v>Permanent</x:v>
      </x:c>
      <x:c r="E630" t="str">
        <x:v>Thurrock</x:v>
      </x:c>
      <x:c r="F630" t="str">
        <x:v>Operative Porter</x:v>
      </x:c>
      <x:c r="G630" t="str">
        <x:v>394164</x:v>
      </x:c>
      <x:c r="H630" t="str">
        <x:v>Restore – Doc Management - NWL collections</x:v>
      </x:c>
      <x:c r="I630" s="22" t="n">
        <x:v>8.5</x:v>
      </x:c>
      <x:c r="J630" t="str">
        <x:v>Worked</x:v>
      </x:c>
      <x:c r="K630" t="str">
        <x:v>Employee 102999; home branch Thurrock; assigned role Operative Porter | Deployment branch: Thurrock | Actual role: Operative Porter | Jobs: 394164 | Customers: Restore – Doc Management - NWL collections | Actual hours: 8.5; source records: 1</x:v>
      </x:c>
      <x:c r="L630" t="str">
        <x:v>Include</x:v>
      </x:c>
      <x:c r="M630"/>
      <x:c r="N630"/>
    </x:row>
    <x:row r="631">
      <x:c r="A631" t="str">
        <x:v>Dam Robinson|2026-04-13</x:v>
      </x:c>
      <x:c r="B631" s="888" t="n">
        <x:v>46125</x:v>
      </x:c>
      <x:c r="C631" t="str">
        <x:v>Dam Robinson</x:v>
      </x:c>
      <x:c r="D631" t="str">
        <x:v>Permanent</x:v>
      </x:c>
      <x:c r="E631" t="str">
        <x:v>Thurrock</x:v>
      </x:c>
      <x:c r="F631" t="str">
        <x:v>Operative Porter</x:v>
      </x:c>
      <x:c r="G631" t="str">
        <x:v>400734</x:v>
      </x:c>
      <x:c r="H631" t="str">
        <x:v>Gbebikan/Ms Natasha</x:v>
      </x:c>
      <x:c r="I631" s="22" t="n">
        <x:v>6.5</x:v>
      </x:c>
      <x:c r="J631" t="str">
        <x:v>Worked</x:v>
      </x:c>
      <x:c r="K631" t="str">
        <x:v>Employee 102999; home branch Thurrock; assigned role Operative Porter | Deployment branch: Thurrock | Actual role: Operative Porter | Jobs: 400734 | Customers: Gbebikan/Ms Natasha | Actual hours: 6.5; source records: 1</x:v>
      </x:c>
      <x:c r="L631" t="str">
        <x:v>Include</x:v>
      </x:c>
      <x:c r="M631"/>
      <x:c r="N631"/>
    </x:row>
    <x:row r="632">
      <x:c r="A632" t="str">
        <x:v>Dam Robinson|2026-04-14</x:v>
      </x:c>
      <x:c r="B632" s="888" t="n">
        <x:v>46126</x:v>
      </x:c>
      <x:c r="C632" t="str">
        <x:v>Dam Robinson</x:v>
      </x:c>
      <x:c r="D632" t="str">
        <x:v>Permanent</x:v>
      </x:c>
      <x:c r="E632" t="str">
        <x:v>Thurrock</x:v>
      </x:c>
      <x:c r="F632" t="str">
        <x:v>Operative Porter</x:v>
      </x:c>
      <x:c r="G632" t="str">
        <x:v>400981</x:v>
      </x:c>
      <x:c r="H632" t="str">
        <x:v>Anglian Water</x:v>
      </x:c>
      <x:c r="I632" s="22" t="n">
        <x:v>9</x:v>
      </x:c>
      <x:c r="J632" t="str">
        <x:v>Worked</x:v>
      </x:c>
      <x:c r="K632" t="str">
        <x:v>Employee 102999; home branch Thurrock; assigned role Operative Porter | Deployment branch: Thurrock | Actual role: Operative Porter | Jobs: 400981 | Customers: Anglian Water | Actual hours: 9.0; source records: 1</x:v>
      </x:c>
      <x:c r="L632" t="str">
        <x:v>Include</x:v>
      </x:c>
      <x:c r="M632"/>
      <x:c r="N632"/>
    </x:row>
    <x:row r="633">
      <x:c r="A633" t="str">
        <x:v>Dam Robinson|2026-04-15</x:v>
      </x:c>
      <x:c r="B633" s="888" t="n">
        <x:v>46127</x:v>
      </x:c>
      <x:c r="C633" t="str">
        <x:v>Dam Robinson</x:v>
      </x:c>
      <x:c r="D633" t="str">
        <x:v>Permanent</x:v>
      </x:c>
      <x:c r="E633" t="str">
        <x:v>Thurrock</x:v>
      </x:c>
      <x:c r="F633" t="str">
        <x:v>Operative Porter</x:v>
      </x:c>
      <x:c r="G633" t="str">
        <x:v>394164</x:v>
      </x:c>
      <x:c r="H633" t="str">
        <x:v>Restore – Doc Management - NWL collections</x:v>
      </x:c>
      <x:c r="I633" s="22" t="n">
        <x:v>7</x:v>
      </x:c>
      <x:c r="J633" t="str">
        <x:v>Worked</x:v>
      </x:c>
      <x:c r="K633" t="str">
        <x:v>Employee 102999; home branch Thurrock; assigned role Operative Porter | Deployment branch: Thurrock | Actual role: Operative Porter | Jobs: 394164 | Customers: Restore – Doc Management - NWL collections | Actual hours: 7.0; source records: 1</x:v>
      </x:c>
      <x:c r="L633" t="str">
        <x:v>Include</x:v>
      </x:c>
      <x:c r="M633"/>
      <x:c r="N633"/>
    </x:row>
    <x:row r="634">
      <x:c r="A634" t="str">
        <x:v>Dam Robinson|2026-04-16</x:v>
      </x:c>
      <x:c r="B634" s="888" t="n">
        <x:v>46128</x:v>
      </x:c>
      <x:c r="C634" t="str">
        <x:v>Dam Robinson</x:v>
      </x:c>
      <x:c r="D634" t="str">
        <x:v>Permanent</x:v>
      </x:c>
      <x:c r="E634" t="str">
        <x:v>Thurrock</x:v>
      </x:c>
      <x:c r="F634" t="str">
        <x:v>Operative Porter</x:v>
      </x:c>
      <x:c r="G634" t="str">
        <x:v>394164</x:v>
      </x:c>
      <x:c r="H634" t="str">
        <x:v>Restore – Doc Management - NWL collections</x:v>
      </x:c>
      <x:c r="I634" s="22" t="n">
        <x:v>8</x:v>
      </x:c>
      <x:c r="J634" t="str">
        <x:v>Worked</x:v>
      </x:c>
      <x:c r="K634" t="str">
        <x:v>Employee 102999; home branch Thurrock; assigned role Operative Porter | Deployment branch: Thurrock | Actual role: Operative Porter | Jobs: 394164 | Customers: Restore – Doc Management - NWL collections | Actual hours: 8.0; source records: 1</x:v>
      </x:c>
      <x:c r="L634" t="str">
        <x:v>Include</x:v>
      </x:c>
      <x:c r="M634"/>
      <x:c r="N634"/>
    </x:row>
    <x:row r="635">
      <x:c r="A635" t="str">
        <x:v>Dam Robinson|2026-04-17</x:v>
      </x:c>
      <x:c r="B635" s="888" t="n">
        <x:v>46129</x:v>
      </x:c>
      <x:c r="C635" t="str">
        <x:v>Dam Robinson</x:v>
      </x:c>
      <x:c r="D635" t="str">
        <x:v>Permanent</x:v>
      </x:c>
      <x:c r="E635" t="str">
        <x:v>Thurrock</x:v>
      </x:c>
      <x:c r="F635" t="str">
        <x:v>Operative Porter</x:v>
      </x:c>
      <x:c r="G635" t="str">
        <x:v>397038</x:v>
      </x:c>
      <x:c r="H635" t="str">
        <x:v>Sarah During</x:v>
      </x:c>
      <x:c r="I635" s="22" t="n">
        <x:v>8.5</x:v>
      </x:c>
      <x:c r="J635" t="str">
        <x:v>Worked</x:v>
      </x:c>
      <x:c r="K635" t="str">
        <x:v>Employee 102999; home branch Thurrock; assigned role Operative Porter | Deployment branch: Thurrock | Actual role: Operative Porter | Jobs: 397038 | Customers: Sarah During | Actual hours: 8.5; source records: 1</x:v>
      </x:c>
      <x:c r="L635" t="str">
        <x:v>Include</x:v>
      </x:c>
      <x:c r="M635"/>
      <x:c r="N635"/>
    </x:row>
    <x:row r="636">
      <x:c r="A636" t="str">
        <x:v>Dam Robinson|2026-04-21</x:v>
      </x:c>
      <x:c r="B636" s="888" t="n">
        <x:v>46133</x:v>
      </x:c>
      <x:c r="C636" t="str">
        <x:v>Dam Robinson</x:v>
      </x:c>
      <x:c r="D636" t="str">
        <x:v>Permanent</x:v>
      </x:c>
      <x:c r="E636" t="str">
        <x:v>Thurrock</x:v>
      </x:c>
      <x:c r="F636" t="str">
        <x:v>Operative Porter</x:v>
      </x:c>
      <x:c r="G636" t="str">
        <x:v>400250</x:v>
      </x:c>
      <x:c r="H636" t="str">
        <x:v>Apple Europe Limited</x:v>
      </x:c>
      <x:c r="I636" s="22" t="n">
        <x:v>8</x:v>
      </x:c>
      <x:c r="J636" t="str">
        <x:v>Worked</x:v>
      </x:c>
      <x:c r="K636" t="str">
        <x:v>Employee 102999; home branch Thurrock; assigned role Operative Porter | Deployment branch: Thurrock | Actual role: Operative Skilled | Jobs: 400250 | Customers: Apple Europe Limited | Actual hours: 8.0; source records: 1</x:v>
      </x:c>
      <x:c r="L636" t="str">
        <x:v>Include</x:v>
      </x:c>
      <x:c r="M636"/>
      <x:c r="N636"/>
    </x:row>
    <x:row r="637">
      <x:c r="A637" t="str">
        <x:v>Dam Robinson|2026-04-22</x:v>
      </x:c>
      <x:c r="B637" s="888" t="n">
        <x:v>46134</x:v>
      </x:c>
      <x:c r="C637" t="str">
        <x:v>Dam Robinson</x:v>
      </x:c>
      <x:c r="D637" t="str">
        <x:v>Permanent</x:v>
      </x:c>
      <x:c r="E637" t="str">
        <x:v>Thurrock</x:v>
      </x:c>
      <x:c r="F637" t="str">
        <x:v>Operative Porter</x:v>
      </x:c>
      <x:c r="G637" t="str">
        <x:v>400250</x:v>
      </x:c>
      <x:c r="H637" t="str">
        <x:v>Apple Europe Limited</x:v>
      </x:c>
      <x:c r="I637" s="22" t="n">
        <x:v>9</x:v>
      </x:c>
      <x:c r="J637" t="str">
        <x:v>Worked</x:v>
      </x:c>
      <x:c r="K637" t="str">
        <x:v>Employee 102999; home branch Thurrock; assigned role Operative Porter | Deployment branch: Thurrock | Actual role: Operative Skilled | Jobs: 400250 | Customers: Apple Europe Limited | Actual hours: 9.0; source records: 1</x:v>
      </x:c>
      <x:c r="L637" t="str">
        <x:v>Include</x:v>
      </x:c>
      <x:c r="M637"/>
      <x:c r="N637"/>
    </x:row>
    <x:row r="638">
      <x:c r="A638" t="str">
        <x:v>Dam Robinson|2026-04-23</x:v>
      </x:c>
      <x:c r="B638" s="888" t="n">
        <x:v>46135</x:v>
      </x:c>
      <x:c r="C638" t="str">
        <x:v>Dam Robinson</x:v>
      </x:c>
      <x:c r="D638" t="str">
        <x:v>Permanent</x:v>
      </x:c>
      <x:c r="E638" t="str">
        <x:v>Thurrock</x:v>
      </x:c>
      <x:c r="F638" t="str">
        <x:v>Operative Porter</x:v>
      </x:c>
      <x:c r="G638" t="str">
        <x:v>401022</x:v>
      </x:c>
      <x:c r="H638" t="str">
        <x:v>Chitandah/Mr Godwin</x:v>
      </x:c>
      <x:c r="I638" s="22" t="n">
        <x:v>7.5</x:v>
      </x:c>
      <x:c r="J638" t="str">
        <x:v>Worked</x:v>
      </x:c>
      <x:c r="K638" t="str">
        <x:v>Employee 102999; home branch Thurrock; assigned role Operative Porter | Deployment branch: Thurrock | Actual role: Operative Porter | Jobs: 401022 | Customers: Chitandah/Mr Godwin | Actual hours: 7.5; source records: 1</x:v>
      </x:c>
      <x:c r="L638" t="str">
        <x:v>Include</x:v>
      </x:c>
      <x:c r="M638"/>
      <x:c r="N638"/>
    </x:row>
    <x:row r="639">
      <x:c r="A639" t="str">
        <x:v>Dam Robinson|2026-04-24</x:v>
      </x:c>
      <x:c r="B639" s="888" t="n">
        <x:v>46136</x:v>
      </x:c>
      <x:c r="C639" t="str">
        <x:v>Dam Robinson</x:v>
      </x:c>
      <x:c r="D639" t="str">
        <x:v>Permanent</x:v>
      </x:c>
      <x:c r="E639" t="str">
        <x:v>Thurrock</x:v>
      </x:c>
      <x:c r="F639" t="str">
        <x:v>Operative Porter</x:v>
      </x:c>
      <x:c r="G639" t="str">
        <x:v>401739</x:v>
      </x:c>
      <x:c r="H639" t="str">
        <x:v>Network Rail</x:v>
      </x:c>
      <x:c r="I639" s="22" t="n">
        <x:v>8.5</x:v>
      </x:c>
      <x:c r="J639" t="str">
        <x:v>Worked</x:v>
      </x:c>
      <x:c r="K639" t="str">
        <x:v>Employee 102999; home branch Thurrock; assigned role Operative Porter | Deployment branch: Thurrock | Actual role: Operative Porter | Jobs: 401739 | Customers: Network Rail | Actual hours: 8.5; source records: 1</x:v>
      </x:c>
      <x:c r="L639" t="str">
        <x:v>Include</x:v>
      </x:c>
      <x:c r="M639"/>
      <x:c r="N639"/>
    </x:row>
    <x:row r="640">
      <x:c r="A640" t="str">
        <x:v>Dam Robinson|2026-04-27</x:v>
      </x:c>
      <x:c r="B640" s="888" t="n">
        <x:v>46139</x:v>
      </x:c>
      <x:c r="C640" t="str">
        <x:v>Dam Robinson</x:v>
      </x:c>
      <x:c r="D640" t="str">
        <x:v>Permanent</x:v>
      </x:c>
      <x:c r="E640" t="str">
        <x:v>Thurrock</x:v>
      </x:c>
      <x:c r="F640" t="str">
        <x:v>Operative Porter</x:v>
      </x:c>
      <x:c r="G640" t="str">
        <x:v>398210</x:v>
      </x:c>
      <x:c r="H640" t="str">
        <x:v>London Metropolitan University</x:v>
      </x:c>
      <x:c r="I640" s="22" t="n">
        <x:v>8</x:v>
      </x:c>
      <x:c r="J640" t="str">
        <x:v>Worked</x:v>
      </x:c>
      <x:c r="K640" t="str">
        <x:v>Employee 102999; home branch Thurrock; assigned role Operative Porter | Deployment branch: Thurrock | Actual role: Operative Porter | Jobs: 398210 | Customers: London Metropolitan University | Actual hours: 8.0; source records: 1</x:v>
      </x:c>
      <x:c r="L640" t="str">
        <x:v>Include</x:v>
      </x:c>
      <x:c r="M640"/>
      <x:c r="N640"/>
    </x:row>
    <x:row r="641">
      <x:c r="A641" t="str">
        <x:v>Dam Robinson|2026-04-28</x:v>
      </x:c>
      <x:c r="B641" s="888" t="n">
        <x:v>46140</x:v>
      </x:c>
      <x:c r="C641" t="str">
        <x:v>Dam Robinson</x:v>
      </x:c>
      <x:c r="D641" t="str">
        <x:v>Permanent</x:v>
      </x:c>
      <x:c r="E641" t="str">
        <x:v>Thurrock</x:v>
      </x:c>
      <x:c r="F641" t="str">
        <x:v>Operative Porter</x:v>
      </x:c>
      <x:c r="G641" t="str">
        <x:v>401430</x:v>
      </x:c>
      <x:c r="H641" t="str">
        <x:v>Restore – Doc Management</x:v>
      </x:c>
      <x:c r="I641" s="22" t="n">
        <x:v>9.5</x:v>
      </x:c>
      <x:c r="J641" t="str">
        <x:v>Worked</x:v>
      </x:c>
      <x:c r="K641" t="str">
        <x:v>Employee 102999; home branch Thurrock; assigned role Operative Porter | Deployment branch: Thurrock | Actual role: Operative Porter | Jobs: 401430 | Customers: Restore – Doc Management | Actual hours: 9.5; source records: 1</x:v>
      </x:c>
      <x:c r="L641" t="str">
        <x:v>Include</x:v>
      </x:c>
      <x:c r="M641"/>
      <x:c r="N641"/>
    </x:row>
    <x:row r="642">
      <x:c r="A642" t="str">
        <x:v>Dam Robinson|2026-04-29</x:v>
      </x:c>
      <x:c r="B642" s="888" t="n">
        <x:v>46141</x:v>
      </x:c>
      <x:c r="C642" t="str">
        <x:v>Dam Robinson</x:v>
      </x:c>
      <x:c r="D642" t="str">
        <x:v>Permanent</x:v>
      </x:c>
      <x:c r="E642" t="str">
        <x:v>Thurrock</x:v>
      </x:c>
      <x:c r="F642" t="str">
        <x:v>Operative Porter</x:v>
      </x:c>
      <x:c r="G642" t="str">
        <x:v>390467B</x:v>
      </x:c>
      <x:c r="H642" t="str">
        <x:v>Skinner/Mr Charles</x:v>
      </x:c>
      <x:c r="I642" s="22" t="n">
        <x:v>9.5</x:v>
      </x:c>
      <x:c r="J642" t="str">
        <x:v>Worked</x:v>
      </x:c>
      <x:c r="K642" t="str">
        <x:v>Employee 102999; home branch Thurrock; assigned role Operative Porter | Deployment branch: Thurrock | Actual role: Operative Skilled | Jobs: 390467B | Customers: Skinner/Mr Charles | Actual hours: 9.5; source records: 1</x:v>
      </x:c>
      <x:c r="L642" t="str">
        <x:v>Include</x:v>
      </x:c>
      <x:c r="M642"/>
      <x:c r="N642"/>
    </x:row>
    <x:row r="643">
      <x:c r="A643" t="str">
        <x:v>Dam Robinson|2026-04-30</x:v>
      </x:c>
      <x:c r="B643" s="888" t="n">
        <x:v>46142</x:v>
      </x:c>
      <x:c r="C643" t="str">
        <x:v>Dam Robinson</x:v>
      </x:c>
      <x:c r="D643" t="str">
        <x:v>Permanent</x:v>
      </x:c>
      <x:c r="E643" t="str">
        <x:v>Thurrock</x:v>
      </x:c>
      <x:c r="F643" t="str">
        <x:v>Operative Porter</x:v>
      </x:c>
      <x:c r="G643" t="str">
        <x:v>390467B</x:v>
      </x:c>
      <x:c r="H643" t="str">
        <x:v>Skinner/Mr Charles</x:v>
      </x:c>
      <x:c r="I643" s="22" t="n">
        <x:v>8.5</x:v>
      </x:c>
      <x:c r="J643" t="str">
        <x:v>Worked</x:v>
      </x:c>
      <x:c r="K643" t="str">
        <x:v>Employee 102999; home branch Thurrock; assigned role Operative Porter | Deployment branch: Thurrock | Actual role: Operative Skilled | Jobs: 390467B | Customers: Skinner/Mr Charles | Actual hours: 8.5; source records: 1</x:v>
      </x:c>
      <x:c r="L643" t="str">
        <x:v>Include</x:v>
      </x:c>
      <x:c r="M643"/>
      <x:c r="N643"/>
    </x:row>
    <x:row r="644">
      <x:c r="A644" t="str">
        <x:v>Dan Jones|2026-04-01</x:v>
      </x:c>
      <x:c r="B644" s="888" t="n">
        <x:v>46113</x:v>
      </x:c>
      <x:c r="C644" t="str">
        <x:v>Dan Jones</x:v>
      </x:c>
      <x:c r="D644" t="str">
        <x:v>Permanent</x:v>
      </x:c>
      <x:c r="E644" t="str">
        <x:v>Bristol</x:v>
      </x:c>
      <x:c r="F644" t="str">
        <x:v>Operative Driver</x:v>
      </x:c>
      <x:c r="G644" t="str">
        <x:v>400453</x:v>
      </x:c>
      <x:c r="H644" t="str">
        <x:v>OVO Energy Confi</x:v>
      </x:c>
      <x:c r="I644" s="22" t="n">
        <x:v>9</x:v>
      </x:c>
      <x:c r="J644" t="str">
        <x:v>Worked</x:v>
      </x:c>
      <x:c r="K644" t="str">
        <x:v>Employee 103864; home branch Bristol; assigned role Operative Driver | Deployment branch: Bristol | Actual role: Operative Driver | Jobs: 400453 | Customers: OVO Energy Confi | Actual hours: 9.0; source records: 1</x:v>
      </x:c>
      <x:c r="L644" t="str">
        <x:v>Include</x:v>
      </x:c>
      <x:c r="M644"/>
      <x:c r="N644"/>
    </x:row>
    <x:row r="645">
      <x:c r="A645" t="str">
        <x:v>Dan Jones|2026-04-07</x:v>
      </x:c>
      <x:c r="B645" s="888" t="n">
        <x:v>46119</x:v>
      </x:c>
      <x:c r="C645" t="str">
        <x:v>Dan Jones</x:v>
      </x:c>
      <x:c r="D645" t="str">
        <x:v>Permanent</x:v>
      </x:c>
      <x:c r="E645" t="str">
        <x:v>Bristol</x:v>
      </x:c>
      <x:c r="F645" t="str">
        <x:v>Operative Driver</x:v>
      </x:c>
      <x:c r="G645" t="str">
        <x:v>400442</x:v>
      </x:c>
      <x:c r="H645" t="str">
        <x:v>OVO Energy IT Tech Recycling</x:v>
      </x:c>
      <x:c r="I645" s="22" t="n">
        <x:v>9.25</x:v>
      </x:c>
      <x:c r="J645" t="str">
        <x:v>Worked</x:v>
      </x:c>
      <x:c r="K645" t="str">
        <x:v>Employee 103864; home branch Bristol; assigned role Operative Driver | Deployment branch: Bristol | Actual role: Operative Driver | Jobs: 400442 | Customers: OVO Energy IT Tech Recycling | Actual hours: 9.2; source records: 1</x:v>
      </x:c>
      <x:c r="L645" t="str">
        <x:v>Include</x:v>
      </x:c>
      <x:c r="M645"/>
      <x:c r="N645"/>
    </x:row>
    <x:row r="646">
      <x:c r="A646" t="str">
        <x:v>Dan Jones|2026-04-08</x:v>
      </x:c>
      <x:c r="B646" s="888" t="n">
        <x:v>46120</x:v>
      </x:c>
      <x:c r="C646" t="str">
        <x:v>Dan Jones</x:v>
      </x:c>
      <x:c r="D646" t="str">
        <x:v>Permanent</x:v>
      </x:c>
      <x:c r="E646" t="str">
        <x:v>Bristol</x:v>
      </x:c>
      <x:c r="F646" t="str">
        <x:v>Operative Driver</x:v>
      </x:c>
      <x:c r="G646" t="str">
        <x:v>400442</x:v>
      </x:c>
      <x:c r="H646" t="str">
        <x:v>OVO Energy IT Tech Recycling</x:v>
      </x:c>
      <x:c r="I646" s="22" t="n">
        <x:v>10</x:v>
      </x:c>
      <x:c r="J646" t="str">
        <x:v>Worked</x:v>
      </x:c>
      <x:c r="K646" t="str">
        <x:v>Employee 103864; home branch Bristol; assigned role Operative Driver | Deployment branch: Bristol | Actual role: Operative Driver | Jobs: 400442 | Customers: OVO Energy IT Tech Recycling | Actual hours: 10.0; source records: 1</x:v>
      </x:c>
      <x:c r="L646" t="str">
        <x:v>Include</x:v>
      </x:c>
      <x:c r="M646"/>
      <x:c r="N646"/>
    </x:row>
    <x:row r="647">
      <x:c r="A647" t="str">
        <x:v>Dan Jones|2026-04-09</x:v>
      </x:c>
      <x:c r="B647" s="888" t="n">
        <x:v>46121</x:v>
      </x:c>
      <x:c r="C647" t="str">
        <x:v>Dan Jones</x:v>
      </x:c>
      <x:c r="D647" t="str">
        <x:v>Permanent</x:v>
      </x:c>
      <x:c r="E647" t="str">
        <x:v>Bristol</x:v>
      </x:c>
      <x:c r="F647" t="str">
        <x:v>Operative Driver</x:v>
      </x:c>
      <x:c r="G647" t="str">
        <x:v>400442</x:v>
      </x:c>
      <x:c r="H647" t="str">
        <x:v>OVO Energy IT Tech Recycling</x:v>
      </x:c>
      <x:c r="I647" s="22" t="n">
        <x:v>8.5</x:v>
      </x:c>
      <x:c r="J647" t="str">
        <x:v>Worked</x:v>
      </x:c>
      <x:c r="K647" t="str">
        <x:v>Employee 103864; home branch Bristol; assigned role Operative Driver | Deployment branch: Bristol | Actual role: Operative Driver | Jobs: 400442 | Customers: OVO Energy IT Tech Recycling | Actual hours: 8.5; source records: 1</x:v>
      </x:c>
      <x:c r="L647" t="str">
        <x:v>Include</x:v>
      </x:c>
      <x:c r="M647"/>
      <x:c r="N647"/>
    </x:row>
    <x:row r="648">
      <x:c r="A648" t="str">
        <x:v>Dan Jones|2026-04-10</x:v>
      </x:c>
      <x:c r="B648" s="888" t="n">
        <x:v>46122</x:v>
      </x:c>
      <x:c r="C648" t="str">
        <x:v>Dan Jones</x:v>
      </x:c>
      <x:c r="D648" t="str">
        <x:v>Permanent</x:v>
      </x:c>
      <x:c r="E648" t="str">
        <x:v>Bristol</x:v>
      </x:c>
      <x:c r="F648" t="str">
        <x:v>Operative Driver</x:v>
      </x:c>
      <x:c r="G648" t="str">
        <x:v>400442</x:v>
      </x:c>
      <x:c r="H648" t="str">
        <x:v>OVO Energy IT Tech Recycling</x:v>
      </x:c>
      <x:c r="I648" s="22" t="n">
        <x:v>8.5</x:v>
      </x:c>
      <x:c r="J648" t="str">
        <x:v>Worked</x:v>
      </x:c>
      <x:c r="K648" t="str">
        <x:v>Employee 103864; home branch Bristol; assigned role Operative Driver | Deployment branch: Bristol | Actual role: Operative Driver | Jobs: 400442 | Customers: OVO Energy IT Tech Recycling | Actual hours: 8.5; source records: 1</x:v>
      </x:c>
      <x:c r="L648" t="str">
        <x:v>Include</x:v>
      </x:c>
      <x:c r="M648"/>
      <x:c r="N648"/>
    </x:row>
    <x:row r="649">
      <x:c r="A649" t="str">
        <x:v>Dan Jones|2026-04-14</x:v>
      </x:c>
      <x:c r="B649" s="888" t="n">
        <x:v>46126</x:v>
      </x:c>
      <x:c r="C649" t="str">
        <x:v>Dan Jones</x:v>
      </x:c>
      <x:c r="D649" t="str">
        <x:v>Permanent</x:v>
      </x:c>
      <x:c r="E649" t="str">
        <x:v>Bristol</x:v>
      </x:c>
      <x:c r="F649" t="str">
        <x:v>Operative Driver</x:v>
      </x:c>
      <x:c r="G649" t="str">
        <x:v>401254</x:v>
      </x:c>
      <x:c r="H649" t="str">
        <x:v>HSBC - April 2026 Deliveries</x:v>
      </x:c>
      <x:c r="I649" s="22" t="n">
        <x:v>7</x:v>
      </x:c>
      <x:c r="J649" t="str">
        <x:v>Worked</x:v>
      </x:c>
      <x:c r="K649" t="str">
        <x:v>Employee 103864; home branch Bristol; assigned role Operative Driver | Deployment branch: Birmingham | Actual role: Operative Driver | Jobs: 401254 | Customers: HSBC - April 2026 Deliveries | Actual hours: 7.0; source records: 1</x:v>
      </x:c>
      <x:c r="L649" t="str">
        <x:v>Include</x:v>
      </x:c>
      <x:c r="M649"/>
      <x:c r="N649"/>
    </x:row>
    <x:row r="650">
      <x:c r="A650" t="str">
        <x:v>Dan Jones|2026-04-15</x:v>
      </x:c>
      <x:c r="B650" s="888" t="n">
        <x:v>46127</x:v>
      </x:c>
      <x:c r="C650" t="str">
        <x:v>Dan Jones</x:v>
      </x:c>
      <x:c r="D650" t="str">
        <x:v>Permanent</x:v>
      </x:c>
      <x:c r="E650" t="str">
        <x:v>Bristol</x:v>
      </x:c>
      <x:c r="F650" t="str">
        <x:v>Operative Driver</x:v>
      </x:c>
      <x:c r="G650" t="str">
        <x:v>401607, 399379C</x:v>
      </x:c>
      <x:c r="H650" t="str">
        <x:v>Ellison Institute of Technology; Restore Harrow Green Oxford  M/W use only</x:v>
      </x:c>
      <x:c r="I650" s="22" t="n">
        <x:v>16.75</x:v>
      </x:c>
      <x:c r="J650" t="str">
        <x:v>Worked — 2 records</x:v>
      </x:c>
      <x:c r="K650" t="str">
        <x:v>Employee 103864; home branch Bristol; assigned role Operative Driver | Deployment branch: Oxford | Actual role: Operative Driver | Jobs: 401607, 399379C | Customers: Ellison Institute of Technology; Restore Harrow Green Oxford  M/W use only | Actual hours: 16.8; source records: 2</x:v>
      </x:c>
      <x:c r="L650" t="str">
        <x:v>Include</x:v>
      </x:c>
      <x:c r="M650"/>
      <x:c r="N650"/>
    </x:row>
    <x:row r="651">
      <x:c r="A651" t="str">
        <x:v>Dan Jones|2026-04-16</x:v>
      </x:c>
      <x:c r="B651" s="888" t="n">
        <x:v>46128</x:v>
      </x:c>
      <x:c r="C651" t="str">
        <x:v>Dan Jones</x:v>
      </x:c>
      <x:c r="D651" t="str">
        <x:v>Permanent</x:v>
      </x:c>
      <x:c r="E651" t="str">
        <x:v>Bristol</x:v>
      </x:c>
      <x:c r="F651" t="str">
        <x:v>Operative Driver</x:v>
      </x:c>
      <x:c r="G651" t="str">
        <x:v>400976, 401025, 400445</x:v>
      </x:c>
      <x:c r="H651" t="str">
        <x:v>Biopharma  - ( Encirc Beverages); GPE  ( UWE BRISTOL); OVO Energy General Recycling</x:v>
      </x:c>
      <x:c r="I651" s="22" t="n">
        <x:v>24</x:v>
      </x:c>
      <x:c r="J651" t="str">
        <x:v>Worked — 3 records</x:v>
      </x:c>
      <x:c r="K651" t="str">
        <x:v>Employee 103864; home branch Bristol; assigned role Operative Driver | Deployment branch: Bristol, Cambridge | Actual role: Operative Driver | Jobs: 400976, 401025, 400445 | Customers: Biopharma  - ( Encirc Beverages); GPE  ( UWE BRISTOL); OVO Energy General Recycling | Actual hours: 24.0; source records: 3</x:v>
      </x:c>
      <x:c r="L651" t="str">
        <x:v>Include</x:v>
      </x:c>
      <x:c r="M651"/>
      <x:c r="N651"/>
    </x:row>
    <x:row r="652">
      <x:c r="A652" t="str">
        <x:v>Danny Jones (B)|2026-04-01</x:v>
      </x:c>
      <x:c r="B652" s="888" t="n">
        <x:v>46113</x:v>
      </x:c>
      <x:c r="C652" t="str">
        <x:v>Danny Jones (B)</x:v>
      </x:c>
      <x:c r="D652" t="str">
        <x:v>Permanent</x:v>
      </x:c>
      <x:c r="E652" t="str">
        <x:v>Thurrock</x:v>
      </x:c>
      <x:c r="F652" t="str">
        <x:v>Operative Skilled</x:v>
      </x:c>
      <x:c r="G652" t="str">
        <x:v>398210</x:v>
      </x:c>
      <x:c r="H652" t="str">
        <x:v>London Metropolitan University</x:v>
      </x:c>
      <x:c r="I652" s="22" t="n">
        <x:v>13.5</x:v>
      </x:c>
      <x:c r="J652" t="str">
        <x:v>Worked</x:v>
      </x:c>
      <x:c r="K652" t="str">
        <x:v>Employee 1129; home branch Thurrock; assigned role Operative Skilled | Deployment branch: Thurrock | Actual role: Operative Skilled | Jobs: 398210 | Customers: London Metropolitan University | Actual hours: 13.5; source records: 1</x:v>
      </x:c>
      <x:c r="L652" t="str">
        <x:v>Include</x:v>
      </x:c>
      <x:c r="M652"/>
      <x:c r="N652"/>
    </x:row>
    <x:row r="653">
      <x:c r="A653" t="str">
        <x:v>Danny Jones (B)|2026-04-02</x:v>
      </x:c>
      <x:c r="B653" s="888" t="n">
        <x:v>46114</x:v>
      </x:c>
      <x:c r="C653" t="str">
        <x:v>Danny Jones (B)</x:v>
      </x:c>
      <x:c r="D653" t="str">
        <x:v>Permanent</x:v>
      </x:c>
      <x:c r="E653" t="str">
        <x:v>Thurrock</x:v>
      </x:c>
      <x:c r="F653" t="str">
        <x:v>Operative Skilled</x:v>
      </x:c>
      <x:c r="G653" t="str">
        <x:v>401239</x:v>
      </x:c>
      <x:c r="H653" t="str">
        <x:v>Network Rail</x:v>
      </x:c>
      <x:c r="I653" s="22" t="n">
        <x:v>7</x:v>
      </x:c>
      <x:c r="J653" t="str">
        <x:v>Worked</x:v>
      </x:c>
      <x:c r="K653" t="str">
        <x:v>Employee 1129; home branch Thurrock; assigned role Operative Skilled | Deployment branch: Thurrock | Actual role: Operative Porter | Jobs: 401239 | Customers: Network Rail | Actual hours: 7.0; source records: 1</x:v>
      </x:c>
      <x:c r="L653" t="str">
        <x:v>Include</x:v>
      </x:c>
      <x:c r="M653"/>
      <x:c r="N653"/>
    </x:row>
    <x:row r="654">
      <x:c r="A654" t="str">
        <x:v>Danny Jones (B)|2026-04-03</x:v>
      </x:c>
      <x:c r="B654" s="888" t="n">
        <x:v>46115</x:v>
      </x:c>
      <x:c r="C654" t="str">
        <x:v>Danny Jones (B)</x:v>
      </x:c>
      <x:c r="D654" t="str">
        <x:v>Permanent</x:v>
      </x:c>
      <x:c r="E654" t="str">
        <x:v>Thurrock</x:v>
      </x:c>
      <x:c r="F654" t="str">
        <x:v>Operative Skilled</x:v>
      </x:c>
      <x:c r="G654"/>
      <x:c r="H654"/>
      <x:c r="I654" s="22" t="n">
        <x:v>0</x:v>
      </x:c>
      <x:c r="J654" t="str">
        <x:v>Annual leave</x:v>
      </x:c>
      <x:c r="K654" t="str">
        <x:v>Employee 1129; home branch Thurrock; assigned role Operative Skilled | Leave: Annual Leave (Hours) | Leave calendar basis: Variable-pattern period</x:v>
      </x:c>
      <x:c r="L654" t="str">
        <x:v>Include</x:v>
      </x:c>
      <x:c r="M654"/>
      <x:c r="N654"/>
    </x:row>
    <x:row r="655">
      <x:c r="A655" t="str">
        <x:v>Danny Jones (B)|2026-04-06</x:v>
      </x:c>
      <x:c r="B655" s="888" t="n">
        <x:v>46118</x:v>
      </x:c>
      <x:c r="C655" t="str">
        <x:v>Danny Jones (B)</x:v>
      </x:c>
      <x:c r="D655" t="str">
        <x:v>Permanent</x:v>
      </x:c>
      <x:c r="E655" t="str">
        <x:v>Thurrock</x:v>
      </x:c>
      <x:c r="F655" t="str">
        <x:v>Operative Skilled</x:v>
      </x:c>
      <x:c r="G655"/>
      <x:c r="H655"/>
      <x:c r="I655" s="22" t="n">
        <x:v>0</x:v>
      </x:c>
      <x:c r="J655" t="str">
        <x:v>Annual leave</x:v>
      </x:c>
      <x:c r="K655" t="str">
        <x:v>Employee 1129; home branch Thurrock; assigned role Operative Skilled | Leave: Annual Leave (Hours) | Leave calendar basis: Variable-pattern period</x:v>
      </x:c>
      <x:c r="L655" t="str">
        <x:v>Include</x:v>
      </x:c>
      <x:c r="M655"/>
      <x:c r="N655"/>
    </x:row>
    <x:row r="656">
      <x:c r="A656" t="str">
        <x:v>Danny Jones (B)|2026-04-07</x:v>
      </x:c>
      <x:c r="B656" s="888" t="n">
        <x:v>46119</x:v>
      </x:c>
      <x:c r="C656" t="str">
        <x:v>Danny Jones (B)</x:v>
      </x:c>
      <x:c r="D656" t="str">
        <x:v>Permanent</x:v>
      </x:c>
      <x:c r="E656" t="str">
        <x:v>Thurrock</x:v>
      </x:c>
      <x:c r="F656" t="str">
        <x:v>Operative Skilled</x:v>
      </x:c>
      <x:c r="G656" t="str">
        <x:v>401056</x:v>
      </x:c>
      <x:c r="H656" t="str">
        <x:v>Knotel UK Ltd</x:v>
      </x:c>
      <x:c r="I656" s="22" t="n">
        <x:v>8.5</x:v>
      </x:c>
      <x:c r="J656" t="str">
        <x:v>Worked</x:v>
      </x:c>
      <x:c r="K656" t="str">
        <x:v>Employee 1129; home branch Thurrock; assigned role Operative Skilled | Deployment branch: Thurrock | Actual role: Operative Skilled | Jobs: 401056 | Customers: Knotel UK Ltd | Actual hours: 8.5; source records: 1</x:v>
      </x:c>
      <x:c r="L656" t="str">
        <x:v>Include</x:v>
      </x:c>
      <x:c r="M656"/>
      <x:c r="N656"/>
    </x:row>
    <x:row r="657">
      <x:c r="A657" t="str">
        <x:v>Danny Jones (B)|2026-04-08</x:v>
      </x:c>
      <x:c r="B657" s="888" t="n">
        <x:v>46120</x:v>
      </x:c>
      <x:c r="C657" t="str">
        <x:v>Danny Jones (B)</x:v>
      </x:c>
      <x:c r="D657" t="str">
        <x:v>Permanent</x:v>
      </x:c>
      <x:c r="E657" t="str">
        <x:v>Thurrock</x:v>
      </x:c>
      <x:c r="F657" t="str">
        <x:v>Operative Skilled</x:v>
      </x:c>
      <x:c r="G657"/>
      <x:c r="H657"/>
      <x:c r="I657" s="22" t="n">
        <x:v>0</x:v>
      </x:c>
      <x:c r="J657" t="str">
        <x:v>Annual leave</x:v>
      </x:c>
      <x:c r="K657" t="str">
        <x:v>Employee 1129; home branch Thurrock; assigned role Operative Skilled | Leave: Annual Leave (Hours) | Leave calendar basis: Variable-pattern period</x:v>
      </x:c>
      <x:c r="L657" t="str">
        <x:v>Include</x:v>
      </x:c>
      <x:c r="M657"/>
      <x:c r="N657"/>
    </x:row>
    <x:row r="658">
      <x:c r="A658" t="str">
        <x:v>Danny Jones (B)|2026-04-09</x:v>
      </x:c>
      <x:c r="B658" s="888" t="n">
        <x:v>46121</x:v>
      </x:c>
      <x:c r="C658" t="str">
        <x:v>Danny Jones (B)</x:v>
      </x:c>
      <x:c r="D658" t="str">
        <x:v>Permanent</x:v>
      </x:c>
      <x:c r="E658" t="str">
        <x:v>Thurrock</x:v>
      </x:c>
      <x:c r="F658" t="str">
        <x:v>Operative Skilled</x:v>
      </x:c>
      <x:c r="G658"/>
      <x:c r="H658"/>
      <x:c r="I658" s="22" t="n">
        <x:v>0</x:v>
      </x:c>
      <x:c r="J658" t="str">
        <x:v>Annual leave</x:v>
      </x:c>
      <x:c r="K658" t="str">
        <x:v>Employee 1129; home branch Thurrock; assigned role Operative Skilled | Leave: Annual Leave (Hours) | Leave calendar basis: Variable-pattern period</x:v>
      </x:c>
      <x:c r="L658" t="str">
        <x:v>Include</x:v>
      </x:c>
      <x:c r="M658"/>
      <x:c r="N658"/>
    </x:row>
    <x:row r="659">
      <x:c r="A659" t="str">
        <x:v>Danny Jones (B)|2026-04-10</x:v>
      </x:c>
      <x:c r="B659" s="888" t="n">
        <x:v>46122</x:v>
      </x:c>
      <x:c r="C659" t="str">
        <x:v>Danny Jones (B)</x:v>
      </x:c>
      <x:c r="D659" t="str">
        <x:v>Permanent</x:v>
      </x:c>
      <x:c r="E659" t="str">
        <x:v>Thurrock</x:v>
      </x:c>
      <x:c r="F659" t="str">
        <x:v>Operative Skilled</x:v>
      </x:c>
      <x:c r="G659"/>
      <x:c r="H659"/>
      <x:c r="I659" s="22" t="n">
        <x:v>0</x:v>
      </x:c>
      <x:c r="J659" t="str">
        <x:v>Annual leave</x:v>
      </x:c>
      <x:c r="K659" t="str">
        <x:v>Employee 1129; home branch Thurrock; assigned role Operative Skilled | Leave: Annual Leave (Hours) | Leave calendar basis: Variable-pattern period</x:v>
      </x:c>
      <x:c r="L659" t="str">
        <x:v>Include</x:v>
      </x:c>
      <x:c r="M659"/>
      <x:c r="N659"/>
    </x:row>
    <x:row r="660">
      <x:c r="A660" t="str">
        <x:v>Danny Jones (B)|2026-04-13</x:v>
      </x:c>
      <x:c r="B660" s="888" t="n">
        <x:v>46125</x:v>
      </x:c>
      <x:c r="C660" t="str">
        <x:v>Danny Jones (B)</x:v>
      </x:c>
      <x:c r="D660" t="str">
        <x:v>Permanent</x:v>
      </x:c>
      <x:c r="E660" t="str">
        <x:v>Thurrock</x:v>
      </x:c>
      <x:c r="F660" t="str">
        <x:v>Operative Skilled</x:v>
      </x:c>
      <x:c r="G660"/>
      <x:c r="H660"/>
      <x:c r="I660" s="22" t="n">
        <x:v>0</x:v>
      </x:c>
      <x:c r="J660" t="str">
        <x:v>Annual leave</x:v>
      </x:c>
      <x:c r="K660" t="str">
        <x:v>Employee 1129; home branch Thurrock; assigned role Operative Skilled | Leave: Annual Leave (Hours) | Leave calendar basis: Variable-pattern period</x:v>
      </x:c>
      <x:c r="L660" t="str">
        <x:v>Include</x:v>
      </x:c>
      <x:c r="M660"/>
      <x:c r="N660"/>
    </x:row>
    <x:row r="661">
      <x:c r="A661" t="str">
        <x:v>Danny Jones (B)|2026-04-14</x:v>
      </x:c>
      <x:c r="B661" s="888" t="n">
        <x:v>46126</x:v>
      </x:c>
      <x:c r="C661" t="str">
        <x:v>Danny Jones (B)</x:v>
      </x:c>
      <x:c r="D661" t="str">
        <x:v>Permanent</x:v>
      </x:c>
      <x:c r="E661" t="str">
        <x:v>Thurrock</x:v>
      </x:c>
      <x:c r="F661" t="str">
        <x:v>Operative Skilled</x:v>
      </x:c>
      <x:c r="G661"/>
      <x:c r="H661"/>
      <x:c r="I661" s="22" t="n">
        <x:v>0</x:v>
      </x:c>
      <x:c r="J661" t="str">
        <x:v>Annual leave</x:v>
      </x:c>
      <x:c r="K661" t="str">
        <x:v>Employee 1129; home branch Thurrock; assigned role Operative Skilled | Leave: Annual Leave (Hours) | Leave calendar basis: Variable-pattern period</x:v>
      </x:c>
      <x:c r="L661" t="str">
        <x:v>Include</x:v>
      </x:c>
      <x:c r="M661"/>
      <x:c r="N661"/>
    </x:row>
    <x:row r="662">
      <x:c r="A662" t="str">
        <x:v>Danny Jones (B)|2026-04-15</x:v>
      </x:c>
      <x:c r="B662" s="888" t="n">
        <x:v>46127</x:v>
      </x:c>
      <x:c r="C662" t="str">
        <x:v>Danny Jones (B)</x:v>
      </x:c>
      <x:c r="D662" t="str">
        <x:v>Permanent</x:v>
      </x:c>
      <x:c r="E662" t="str">
        <x:v>Thurrock</x:v>
      </x:c>
      <x:c r="F662" t="str">
        <x:v>Operative Skilled</x:v>
      </x:c>
      <x:c r="G662"/>
      <x:c r="H662"/>
      <x:c r="I662" s="22" t="n">
        <x:v>0</x:v>
      </x:c>
      <x:c r="J662" t="str">
        <x:v>Annual leave</x:v>
      </x:c>
      <x:c r="K662" t="str">
        <x:v>Employee 1129; home branch Thurrock; assigned role Operative Skilled | Leave: Annual Leave (Hours) | Leave calendar basis: Variable-pattern period</x:v>
      </x:c>
      <x:c r="L662" t="str">
        <x:v>Include</x:v>
      </x:c>
      <x:c r="M662"/>
      <x:c r="N662"/>
    </x:row>
    <x:row r="663">
      <x:c r="A663" t="str">
        <x:v>Danny Jones (B)|2026-04-16</x:v>
      </x:c>
      <x:c r="B663" s="888" t="n">
        <x:v>46128</x:v>
      </x:c>
      <x:c r="C663" t="str">
        <x:v>Danny Jones (B)</x:v>
      </x:c>
      <x:c r="D663" t="str">
        <x:v>Permanent</x:v>
      </x:c>
      <x:c r="E663" t="str">
        <x:v>Thurrock</x:v>
      </x:c>
      <x:c r="F663" t="str">
        <x:v>Operative Skilled</x:v>
      </x:c>
      <x:c r="G663" t="str">
        <x:v>401515</x:v>
      </x:c>
      <x:c r="H663" t="str">
        <x:v>NSA</x:v>
      </x:c>
      <x:c r="I663" s="22" t="n">
        <x:v>9.5</x:v>
      </x:c>
      <x:c r="J663" t="str">
        <x:v>Worked</x:v>
      </x:c>
      <x:c r="K663" t="str">
        <x:v>Employee 1129; home branch Thurrock; assigned role Operative Skilled | Deployment branch: Thurrock | Actual role: Operative Driver | Jobs: 401515 | Customers: NSA | Actual hours: 9.5; source records: 1</x:v>
      </x:c>
      <x:c r="L663" t="str">
        <x:v>Include</x:v>
      </x:c>
      <x:c r="M663"/>
      <x:c r="N663"/>
    </x:row>
    <x:row r="664">
      <x:c r="A664" t="str">
        <x:v>Danny Jones (B)|2026-04-17</x:v>
      </x:c>
      <x:c r="B664" s="888" t="n">
        <x:v>46129</x:v>
      </x:c>
      <x:c r="C664" t="str">
        <x:v>Danny Jones (B)</x:v>
      </x:c>
      <x:c r="D664" t="str">
        <x:v>Permanent</x:v>
      </x:c>
      <x:c r="E664" t="str">
        <x:v>Thurrock</x:v>
      </x:c>
      <x:c r="F664" t="str">
        <x:v>Operative Skilled</x:v>
      </x:c>
      <x:c r="G664" t="str">
        <x:v>401587</x:v>
      </x:c>
      <x:c r="H664" t="str">
        <x:v>Knotel UK Ltd</x:v>
      </x:c>
      <x:c r="I664" s="22" t="n">
        <x:v>8</x:v>
      </x:c>
      <x:c r="J664" t="str">
        <x:v>Worked</x:v>
      </x:c>
      <x:c r="K664" t="str">
        <x:v>Employee 1129; home branch Thurrock; assigned role Operative Skilled | Deployment branch: Thurrock | Actual role: Operative Porter | Jobs: 401587 | Customers: Knotel UK Ltd | Actual hours: 8.0; source records: 1</x:v>
      </x:c>
      <x:c r="L664" t="str">
        <x:v>Include</x:v>
      </x:c>
      <x:c r="M664"/>
      <x:c r="N664"/>
    </x:row>
    <x:row r="665">
      <x:c r="A665" t="str">
        <x:v>Danny Jones (B)|2026-04-18</x:v>
      </x:c>
      <x:c r="B665" s="888" t="n">
        <x:v>46130</x:v>
      </x:c>
      <x:c r="C665" t="str">
        <x:v>Danny Jones (B)</x:v>
      </x:c>
      <x:c r="D665" t="str">
        <x:v>Permanent</x:v>
      </x:c>
      <x:c r="E665" t="str">
        <x:v>Thurrock</x:v>
      </x:c>
      <x:c r="F665" t="str">
        <x:v>Operative Skilled</x:v>
      </x:c>
      <x:c r="G665" t="str">
        <x:v>396207</x:v>
      </x:c>
      <x:c r="H665" t="str">
        <x:v>Linklaters LLP</x:v>
      </x:c>
      <x:c r="I665" s="22" t="n">
        <x:v>8</x:v>
      </x:c>
      <x:c r="J665" t="str">
        <x:v>Worked</x:v>
      </x:c>
      <x:c r="K665" t="str">
        <x:v>Employee 1129; home branch Thurrock; assigned role Operative Skilled | Deployment branch: Thurrock | Actual role: Operative Skilled | Jobs: 396207 | Customers: Linklaters LLP | Actual hours: 8.0; source records: 1</x:v>
      </x:c>
      <x:c r="L665" t="str">
        <x:v>Include</x:v>
      </x:c>
      <x:c r="M665"/>
      <x:c r="N665"/>
    </x:row>
    <x:row r="666">
      <x:c r="A666" t="str">
        <x:v>Danny Jones (B)|2026-04-19</x:v>
      </x:c>
      <x:c r="B666" s="888" t="n">
        <x:v>46131</x:v>
      </x:c>
      <x:c r="C666" t="str">
        <x:v>Danny Jones (B)</x:v>
      </x:c>
      <x:c r="D666" t="str">
        <x:v>Permanent</x:v>
      </x:c>
      <x:c r="E666" t="str">
        <x:v>Thurrock</x:v>
      </x:c>
      <x:c r="F666" t="str">
        <x:v>Operative Skilled</x:v>
      </x:c>
      <x:c r="G666" t="str">
        <x:v>401520</x:v>
      </x:c>
      <x:c r="H666" t="str">
        <x:v>BNP Paribas Limited</x:v>
      </x:c>
      <x:c r="I666" s="22" t="n">
        <x:v>7</x:v>
      </x:c>
      <x:c r="J666" t="str">
        <x:v>Worked</x:v>
      </x:c>
      <x:c r="K666" t="str">
        <x:v>Employee 1129; home branch Thurrock; assigned role Operative Skilled | Deployment branch: Thurrock | Actual role: Operative Porter | Jobs: 401520 | Customers: BNP Paribas Limited | Actual hours: 7.0; source records: 1</x:v>
      </x:c>
      <x:c r="L666" t="str">
        <x:v>Include</x:v>
      </x:c>
      <x:c r="M666"/>
      <x:c r="N666"/>
    </x:row>
    <x:row r="667">
      <x:c r="A667" t="str">
        <x:v>Danny Jones (B)|2026-04-20</x:v>
      </x:c>
      <x:c r="B667" s="888" t="n">
        <x:v>46132</x:v>
      </x:c>
      <x:c r="C667" t="str">
        <x:v>Danny Jones (B)</x:v>
      </x:c>
      <x:c r="D667" t="str">
        <x:v>Permanent</x:v>
      </x:c>
      <x:c r="E667" t="str">
        <x:v>Thurrock</x:v>
      </x:c>
      <x:c r="F667" t="str">
        <x:v>Operative Skilled</x:v>
      </x:c>
      <x:c r="G667" t="str">
        <x:v>401451</x:v>
      </x:c>
      <x:c r="H667" t="str">
        <x:v>Protech Network Solutions</x:v>
      </x:c>
      <x:c r="I667" s="22" t="n">
        <x:v>8</x:v>
      </x:c>
      <x:c r="J667" t="str">
        <x:v>Worked</x:v>
      </x:c>
      <x:c r="K667" t="str">
        <x:v>Employee 1129; home branch Thurrock; assigned role Operative Skilled | Deployment branch: Thurrock | Actual role: Operative Driver | Jobs: 401451 | Customers: Protech Network Solutions | Actual hours: 8.0; source records: 1</x:v>
      </x:c>
      <x:c r="L667" t="str">
        <x:v>Include</x:v>
      </x:c>
      <x:c r="M667"/>
      <x:c r="N667"/>
    </x:row>
    <x:row r="668">
      <x:c r="A668" t="str">
        <x:v>Danny Jones (B)|2026-04-21</x:v>
      </x:c>
      <x:c r="B668" s="888" t="n">
        <x:v>46133</x:v>
      </x:c>
      <x:c r="C668" t="str">
        <x:v>Danny Jones (B)</x:v>
      </x:c>
      <x:c r="D668" t="str">
        <x:v>Permanent</x:v>
      </x:c>
      <x:c r="E668" t="str">
        <x:v>Thurrock</x:v>
      </x:c>
      <x:c r="F668" t="str">
        <x:v>Operative Skilled</x:v>
      </x:c>
      <x:c r="G668" t="str">
        <x:v>401599</x:v>
      </x:c>
      <x:c r="H668" t="str">
        <x:v>Bank of New York Mellon</x:v>
      </x:c>
      <x:c r="I668" s="22" t="n">
        <x:v>7.5</x:v>
      </x:c>
      <x:c r="J668" t="str">
        <x:v>Worked</x:v>
      </x:c>
      <x:c r="K668" t="str">
        <x:v>Employee 1129; home branch Thurrock; assigned role Operative Skilled | Deployment branch: Thurrock | Actual role: Operative Driver | Jobs: 401599 | Customers: Bank of New York Mellon | Actual hours: 7.5; source records: 1</x:v>
      </x:c>
      <x:c r="L668" t="str">
        <x:v>Include</x:v>
      </x:c>
      <x:c r="M668"/>
      <x:c r="N668"/>
    </x:row>
    <x:row r="669">
      <x:c r="A669" t="str">
        <x:v>Danny Jones (B)|2026-04-22</x:v>
      </x:c>
      <x:c r="B669" s="888" t="n">
        <x:v>46134</x:v>
      </x:c>
      <x:c r="C669" t="str">
        <x:v>Danny Jones (B)</x:v>
      </x:c>
      <x:c r="D669" t="str">
        <x:v>Permanent</x:v>
      </x:c>
      <x:c r="E669" t="str">
        <x:v>Thurrock</x:v>
      </x:c>
      <x:c r="F669" t="str">
        <x:v>Operative Skilled</x:v>
      </x:c>
      <x:c r="G669" t="str">
        <x:v>401089</x:v>
      </x:c>
      <x:c r="H669" t="str">
        <x:v>Protech Network Solutions</x:v>
      </x:c>
      <x:c r="I669" s="22" t="n">
        <x:v>8</x:v>
      </x:c>
      <x:c r="J669" t="str">
        <x:v>Worked</x:v>
      </x:c>
      <x:c r="K669" t="str">
        <x:v>Employee 1129; home branch Thurrock; assigned role Operative Skilled | Deployment branch: Thurrock | Actual role: Operative Driver | Jobs: 401089 | Customers: Protech Network Solutions | Actual hours: 8.0; source records: 1</x:v>
      </x:c>
      <x:c r="L669" t="str">
        <x:v>Include</x:v>
      </x:c>
      <x:c r="M669"/>
      <x:c r="N669"/>
    </x:row>
    <x:row r="670">
      <x:c r="A670" t="str">
        <x:v>Danny Jones (B)|2026-04-23</x:v>
      </x:c>
      <x:c r="B670" s="888" t="n">
        <x:v>46135</x:v>
      </x:c>
      <x:c r="C670" t="str">
        <x:v>Danny Jones (B)</x:v>
      </x:c>
      <x:c r="D670" t="str">
        <x:v>Permanent</x:v>
      </x:c>
      <x:c r="E670" t="str">
        <x:v>Thurrock</x:v>
      </x:c>
      <x:c r="F670" t="str">
        <x:v>Operative Skilled</x:v>
      </x:c>
      <x:c r="G670" t="str">
        <x:v>401733</x:v>
      </x:c>
      <x:c r="H670" t="str">
        <x:v>Protech Network Solutions</x:v>
      </x:c>
      <x:c r="I670" s="22" t="n">
        <x:v>8.5</x:v>
      </x:c>
      <x:c r="J670" t="str">
        <x:v>Worked</x:v>
      </x:c>
      <x:c r="K670" t="str">
        <x:v>Employee 1129; home branch Thurrock; assigned role Operative Skilled | Deployment branch: Thurrock | Actual role: Operative Driver | Jobs: 401733 | Customers: Protech Network Solutions | Actual hours: 8.5; source records: 1</x:v>
      </x:c>
      <x:c r="L670" t="str">
        <x:v>Include</x:v>
      </x:c>
      <x:c r="M670"/>
      <x:c r="N670"/>
    </x:row>
    <x:row r="671">
      <x:c r="A671" t="str">
        <x:v>Danny Jones (B)|2026-04-24</x:v>
      </x:c>
      <x:c r="B671" s="888" t="n">
        <x:v>46136</x:v>
      </x:c>
      <x:c r="C671" t="str">
        <x:v>Danny Jones (B)</x:v>
      </x:c>
      <x:c r="D671" t="str">
        <x:v>Permanent</x:v>
      </x:c>
      <x:c r="E671" t="str">
        <x:v>Thurrock</x:v>
      </x:c>
      <x:c r="F671" t="str">
        <x:v>Operative Skilled</x:v>
      </x:c>
      <x:c r="G671" t="str">
        <x:v>401788</x:v>
      </x:c>
      <x:c r="H671" t="str">
        <x:v>Protech Network Solutions</x:v>
      </x:c>
      <x:c r="I671" s="22" t="n">
        <x:v>8</x:v>
      </x:c>
      <x:c r="J671" t="str">
        <x:v>Worked</x:v>
      </x:c>
      <x:c r="K671" t="str">
        <x:v>Employee 1129; home branch Thurrock; assigned role Operative Skilled | Deployment branch: Thurrock | Actual role: Operative Driver | Jobs: 401788 | Customers: Protech Network Solutions | Actual hours: 8.0; source records: 1</x:v>
      </x:c>
      <x:c r="L671" t="str">
        <x:v>Include</x:v>
      </x:c>
      <x:c r="M671"/>
      <x:c r="N671"/>
    </x:row>
    <x:row r="672">
      <x:c r="A672" t="str">
        <x:v>Danny Jones (B)|2026-04-25</x:v>
      </x:c>
      <x:c r="B672" s="888" t="n">
        <x:v>46137</x:v>
      </x:c>
      <x:c r="C672" t="str">
        <x:v>Danny Jones (B)</x:v>
      </x:c>
      <x:c r="D672" t="str">
        <x:v>Permanent</x:v>
      </x:c>
      <x:c r="E672" t="str">
        <x:v>Thurrock</x:v>
      </x:c>
      <x:c r="F672" t="str">
        <x:v>Operative Skilled</x:v>
      </x:c>
      <x:c r="G672" t="str">
        <x:v>396207</x:v>
      </x:c>
      <x:c r="H672" t="str">
        <x:v>Linklaters LLP</x:v>
      </x:c>
      <x:c r="I672" s="22" t="n">
        <x:v>9</x:v>
      </x:c>
      <x:c r="J672" t="str">
        <x:v>Worked</x:v>
      </x:c>
      <x:c r="K672" t="str">
        <x:v>Employee 1129; home branch Thurrock; assigned role Operative Skilled | Deployment branch: Thurrock | Actual role: Operative Skilled | Jobs: 396207 | Customers: Linklaters LLP | Actual hours: 9.0; source records: 1</x:v>
      </x:c>
      <x:c r="L672" t="str">
        <x:v>Include</x:v>
      </x:c>
      <x:c r="M672"/>
      <x:c r="N672"/>
    </x:row>
    <x:row r="673">
      <x:c r="A673" t="str">
        <x:v>Danny Jones (B)|2026-04-26</x:v>
      </x:c>
      <x:c r="B673" s="888" t="n">
        <x:v>46138</x:v>
      </x:c>
      <x:c r="C673" t="str">
        <x:v>Danny Jones (B)</x:v>
      </x:c>
      <x:c r="D673" t="str">
        <x:v>Permanent</x:v>
      </x:c>
      <x:c r="E673" t="str">
        <x:v>Thurrock</x:v>
      </x:c>
      <x:c r="F673" t="str">
        <x:v>Operative Skilled</x:v>
      </x:c>
      <x:c r="G673" t="str">
        <x:v>401520</x:v>
      </x:c>
      <x:c r="H673" t="str">
        <x:v>BNP Paribas Limited</x:v>
      </x:c>
      <x:c r="I673" s="22" t="n">
        <x:v>7.5</x:v>
      </x:c>
      <x:c r="J673" t="str">
        <x:v>Worked</x:v>
      </x:c>
      <x:c r="K673" t="str">
        <x:v>Employee 1129; home branch Thurrock; assigned role Operative Skilled | Deployment branch: Thurrock | Actual role: Operative Porter | Jobs: 401520 | Customers: BNP Paribas Limited | Actual hours: 7.5; source records: 1</x:v>
      </x:c>
      <x:c r="L673" t="str">
        <x:v>Include</x:v>
      </x:c>
      <x:c r="M673"/>
      <x:c r="N673"/>
    </x:row>
    <x:row r="674">
      <x:c r="A674" t="str">
        <x:v>Danny Jones (B)|2026-04-27</x:v>
      </x:c>
      <x:c r="B674" s="888" t="n">
        <x:v>46139</x:v>
      </x:c>
      <x:c r="C674" t="str">
        <x:v>Danny Jones (B)</x:v>
      </x:c>
      <x:c r="D674" t="str">
        <x:v>Permanent</x:v>
      </x:c>
      <x:c r="E674" t="str">
        <x:v>Thurrock</x:v>
      </x:c>
      <x:c r="F674" t="str">
        <x:v>Operative Skilled</x:v>
      </x:c>
      <x:c r="G674" t="str">
        <x:v>398210</x:v>
      </x:c>
      <x:c r="H674" t="str">
        <x:v>London Metropolitan University</x:v>
      </x:c>
      <x:c r="I674" s="22" t="n">
        <x:v>8</x:v>
      </x:c>
      <x:c r="J674" t="str">
        <x:v>Worked</x:v>
      </x:c>
      <x:c r="K674" t="str">
        <x:v>Employee 1129; home branch Thurrock; assigned role Operative Skilled | Deployment branch: Thurrock | Actual role: Operative Skilled | Jobs: 398210 | Customers: London Metropolitan University | Actual hours: 8.0; source records: 1</x:v>
      </x:c>
      <x:c r="L674" t="str">
        <x:v>Include</x:v>
      </x:c>
      <x:c r="M674"/>
      <x:c r="N674"/>
    </x:row>
    <x:row r="675">
      <x:c r="A675" t="str">
        <x:v>Danny Jones (B)|2026-04-28</x:v>
      </x:c>
      <x:c r="B675" s="888" t="n">
        <x:v>46140</x:v>
      </x:c>
      <x:c r="C675" t="str">
        <x:v>Danny Jones (B)</x:v>
      </x:c>
      <x:c r="D675" t="str">
        <x:v>Permanent</x:v>
      </x:c>
      <x:c r="E675" t="str">
        <x:v>Thurrock</x:v>
      </x:c>
      <x:c r="F675" t="str">
        <x:v>Operative Skilled</x:v>
      </x:c>
      <x:c r="G675" t="str">
        <x:v>398210A</x:v>
      </x:c>
      <x:c r="H675" t="str">
        <x:v>London Metropolitan University</x:v>
      </x:c>
      <x:c r="I675" s="22" t="n">
        <x:v>8.5</x:v>
      </x:c>
      <x:c r="J675" t="str">
        <x:v>Worked</x:v>
      </x:c>
      <x:c r="K675" t="str">
        <x:v>Employee 1129; home branch Thurrock; assigned role Operative Skilled | Deployment branch: Thurrock | Actual role: Operative Skilled | Jobs: 398210A | Customers: London Metropolitan University | Actual hours: 8.5; source records: 1</x:v>
      </x:c>
      <x:c r="L675" t="str">
        <x:v>Include</x:v>
      </x:c>
      <x:c r="M675"/>
      <x:c r="N675"/>
    </x:row>
    <x:row r="676">
      <x:c r="A676" t="str">
        <x:v>Danny Jones (B)|2026-04-29</x:v>
      </x:c>
      <x:c r="B676" s="888" t="n">
        <x:v>46141</x:v>
      </x:c>
      <x:c r="C676" t="str">
        <x:v>Danny Jones (B)</x:v>
      </x:c>
      <x:c r="D676" t="str">
        <x:v>Permanent</x:v>
      </x:c>
      <x:c r="E676" t="str">
        <x:v>Thurrock</x:v>
      </x:c>
      <x:c r="F676" t="str">
        <x:v>Operative Skilled</x:v>
      </x:c>
      <x:c r="G676" t="str">
        <x:v>398210A</x:v>
      </x:c>
      <x:c r="H676" t="str">
        <x:v>London Metropolitan University</x:v>
      </x:c>
      <x:c r="I676" s="22" t="n">
        <x:v>8.5</x:v>
      </x:c>
      <x:c r="J676" t="str">
        <x:v>Worked</x:v>
      </x:c>
      <x:c r="K676" t="str">
        <x:v>Employee 1129; home branch Thurrock; assigned role Operative Skilled | Deployment branch: Thurrock | Actual role: Operative Skilled | Jobs: 398210A | Customers: London Metropolitan University | Actual hours: 8.5; source records: 1</x:v>
      </x:c>
      <x:c r="L676" t="str">
        <x:v>Include</x:v>
      </x:c>
      <x:c r="M676"/>
      <x:c r="N676"/>
    </x:row>
    <x:row r="677">
      <x:c r="A677" t="str">
        <x:v>Danny Jones (B)|2026-04-30</x:v>
      </x:c>
      <x:c r="B677" s="888" t="n">
        <x:v>46142</x:v>
      </x:c>
      <x:c r="C677" t="str">
        <x:v>Danny Jones (B)</x:v>
      </x:c>
      <x:c r="D677" t="str">
        <x:v>Permanent</x:v>
      </x:c>
      <x:c r="E677" t="str">
        <x:v>Thurrock</x:v>
      </x:c>
      <x:c r="F677" t="str">
        <x:v>Operative Skilled</x:v>
      </x:c>
      <x:c r="G677" t="str">
        <x:v>398210</x:v>
      </x:c>
      <x:c r="H677" t="str">
        <x:v>London Metropolitan University</x:v>
      </x:c>
      <x:c r="I677" s="22" t="n">
        <x:v>7</x:v>
      </x:c>
      <x:c r="J677" t="str">
        <x:v>Worked</x:v>
      </x:c>
      <x:c r="K677" t="str">
        <x:v>Employee 1129; home branch Thurrock; assigned role Operative Skilled | Deployment branch: Thurrock | Actual role: Operative Skilled | Jobs: 398210 | Customers: London Metropolitan University | Actual hours: 7.0; source records: 1</x:v>
      </x:c>
      <x:c r="L677" t="str">
        <x:v>Include</x:v>
      </x:c>
      <x:c r="M677"/>
      <x:c r="N677"/>
    </x:row>
    <x:row r="678">
      <x:c r="A678" t="str">
        <x:v>David Woodyard|2026-04-01</x:v>
      </x:c>
      <x:c r="B678" s="888" t="n">
        <x:v>46113</x:v>
      </x:c>
      <x:c r="C678" t="str">
        <x:v>David Woodyard</x:v>
      </x:c>
      <x:c r="D678" t="str">
        <x:v>Permanent</x:v>
      </x:c>
      <x:c r="E678" t="str">
        <x:v>Manchester</x:v>
      </x:c>
      <x:c r="F678" t="str">
        <x:v>Operative Skilled</x:v>
      </x:c>
      <x:c r="G678" t="str">
        <x:v>401385</x:v>
      </x:c>
      <x:c r="H678" t="str">
        <x:v>Jesuits in Brittan</x:v>
      </x:c>
      <x:c r="I678" s="22" t="n">
        <x:v>6</x:v>
      </x:c>
      <x:c r="J678" t="str">
        <x:v>Worked</x:v>
      </x:c>
      <x:c r="K678" t="str">
        <x:v>Employee 2302; home branch Manchester; assigned role Operative Skilled | Deployment branch: Thurrock | Actual role: Operative Skilled | Jobs: 401385 | Customers: Jesuits in Brittan | Actual hours: 6.0; source records: 1</x:v>
      </x:c>
      <x:c r="L678" t="str">
        <x:v>Include</x:v>
      </x:c>
      <x:c r="M678"/>
      <x:c r="N678"/>
    </x:row>
    <x:row r="679">
      <x:c r="A679" t="str">
        <x:v>David Woodyard|2026-04-02</x:v>
      </x:c>
      <x:c r="B679" s="888" t="n">
        <x:v>46114</x:v>
      </x:c>
      <x:c r="C679" t="str">
        <x:v>David Woodyard</x:v>
      </x:c>
      <x:c r="D679" t="str">
        <x:v>Permanent</x:v>
      </x:c>
      <x:c r="E679" t="str">
        <x:v>Manchester</x:v>
      </x:c>
      <x:c r="F679" t="str">
        <x:v>Operative Skilled</x:v>
      </x:c>
      <x:c r="G679"/>
      <x:c r="H679"/>
      <x:c r="I679" s="22" t="n">
        <x:v>0</x:v>
      </x:c>
      <x:c r="J679" t="str">
        <x:v>Annual leave</x:v>
      </x:c>
      <x:c r="K679" t="str">
        <x:v>Employee 2302; home branch Manchester; assigned role Operative Skilled | Leave: Annual Leave (Hours) | Leave calendar basis: Variable-pattern period</x:v>
      </x:c>
      <x:c r="L679" t="str">
        <x:v>Include</x:v>
      </x:c>
      <x:c r="M679"/>
      <x:c r="N679"/>
    </x:row>
    <x:row r="680">
      <x:c r="A680" t="str">
        <x:v>David Woodyard|2026-04-03</x:v>
      </x:c>
      <x:c r="B680" s="888" t="n">
        <x:v>46115</x:v>
      </x:c>
      <x:c r="C680" t="str">
        <x:v>David Woodyard</x:v>
      </x:c>
      <x:c r="D680" t="str">
        <x:v>Permanent</x:v>
      </x:c>
      <x:c r="E680" t="str">
        <x:v>Manchester</x:v>
      </x:c>
      <x:c r="F680" t="str">
        <x:v>Operative Skilled</x:v>
      </x:c>
      <x:c r="G680"/>
      <x:c r="H680"/>
      <x:c r="I680" s="22" t="n">
        <x:v>0</x:v>
      </x:c>
      <x:c r="J680" t="str">
        <x:v>Annual leave</x:v>
      </x:c>
      <x:c r="K680" t="str">
        <x:v>Employee 2302; home branch Manchester; assigned role Operative Skilled | Leave: Annual Leave (Hours) | Leave calendar basis: Variable-pattern period</x:v>
      </x:c>
      <x:c r="L680" t="str">
        <x:v>Include</x:v>
      </x:c>
      <x:c r="M680"/>
      <x:c r="N680"/>
    </x:row>
    <x:row r="681">
      <x:c r="A681" t="str">
        <x:v>David Woodyard|2026-04-06</x:v>
      </x:c>
      <x:c r="B681" s="888" t="n">
        <x:v>46118</x:v>
      </x:c>
      <x:c r="C681" t="str">
        <x:v>David Woodyard</x:v>
      </x:c>
      <x:c r="D681" t="str">
        <x:v>Permanent</x:v>
      </x:c>
      <x:c r="E681" t="str">
        <x:v>Manchester</x:v>
      </x:c>
      <x:c r="F681" t="str">
        <x:v>Operative Skilled</x:v>
      </x:c>
      <x:c r="G681"/>
      <x:c r="H681"/>
      <x:c r="I681" s="22" t="n">
        <x:v>0</x:v>
      </x:c>
      <x:c r="J681" t="str">
        <x:v>Annual leave</x:v>
      </x:c>
      <x:c r="K681" t="str">
        <x:v>Employee 2302; home branch Manchester; assigned role Operative Skilled | Leave: Annual Leave (Hours) | Leave calendar basis: Variable-pattern period</x:v>
      </x:c>
      <x:c r="L681" t="str">
        <x:v>Include</x:v>
      </x:c>
      <x:c r="M681"/>
      <x:c r="N681"/>
    </x:row>
    <x:row r="682">
      <x:c r="A682" t="str">
        <x:v>David Woodyard|2026-04-07</x:v>
      </x:c>
      <x:c r="B682" s="888" t="n">
        <x:v>46119</x:v>
      </x:c>
      <x:c r="C682" t="str">
        <x:v>David Woodyard</x:v>
      </x:c>
      <x:c r="D682" t="str">
        <x:v>Permanent</x:v>
      </x:c>
      <x:c r="E682" t="str">
        <x:v>Manchester</x:v>
      </x:c>
      <x:c r="F682" t="str">
        <x:v>Operative Skilled</x:v>
      </x:c>
      <x:c r="G682"/>
      <x:c r="H682"/>
      <x:c r="I682" s="22" t="n">
        <x:v>0</x:v>
      </x:c>
      <x:c r="J682" t="str">
        <x:v>Annual leave</x:v>
      </x:c>
      <x:c r="K682" t="str">
        <x:v>Employee 2302; home branch Manchester; assigned role Operative Skilled | Leave: Annual Leave (Hours) | Leave calendar basis: Variable-pattern period</x:v>
      </x:c>
      <x:c r="L682" t="str">
        <x:v>Include</x:v>
      </x:c>
      <x:c r="M682"/>
      <x:c r="N682"/>
    </x:row>
    <x:row r="683">
      <x:c r="A683" t="str">
        <x:v>David Woodyard|2026-04-08</x:v>
      </x:c>
      <x:c r="B683" s="888" t="n">
        <x:v>46120</x:v>
      </x:c>
      <x:c r="C683" t="str">
        <x:v>David Woodyard</x:v>
      </x:c>
      <x:c r="D683" t="str">
        <x:v>Permanent</x:v>
      </x:c>
      <x:c r="E683" t="str">
        <x:v>Manchester</x:v>
      </x:c>
      <x:c r="F683" t="str">
        <x:v>Operative Skilled</x:v>
      </x:c>
      <x:c r="G683"/>
      <x:c r="H683"/>
      <x:c r="I683" s="22" t="n">
        <x:v>0</x:v>
      </x:c>
      <x:c r="J683" t="str">
        <x:v>Annual leave</x:v>
      </x:c>
      <x:c r="K683" t="str">
        <x:v>Employee 2302; home branch Manchester; assigned role Operative Skilled | Leave: Annual Leave (Hours) | Leave calendar basis: Variable-pattern period</x:v>
      </x:c>
      <x:c r="L683" t="str">
        <x:v>Include</x:v>
      </x:c>
      <x:c r="M683"/>
      <x:c r="N683"/>
    </x:row>
    <x:row r="684">
      <x:c r="A684" t="str">
        <x:v>David Woodyard|2026-04-09</x:v>
      </x:c>
      <x:c r="B684" s="888" t="n">
        <x:v>46121</x:v>
      </x:c>
      <x:c r="C684" t="str">
        <x:v>David Woodyard</x:v>
      </x:c>
      <x:c r="D684" t="str">
        <x:v>Permanent</x:v>
      </x:c>
      <x:c r="E684" t="str">
        <x:v>Manchester</x:v>
      </x:c>
      <x:c r="F684" t="str">
        <x:v>Operative Skilled</x:v>
      </x:c>
      <x:c r="G684" t="str">
        <x:v>401031</x:v>
      </x:c>
      <x:c r="H684" t="str">
        <x:v>Coventry Building Society</x:v>
      </x:c>
      <x:c r="I684" s="22" t="n">
        <x:v>7.5</x:v>
      </x:c>
      <x:c r="J684" t="str">
        <x:v>Worked</x:v>
      </x:c>
      <x:c r="K684" t="str">
        <x:v>Employee 2302; home branch Manchester; assigned role Operative Skilled | Deployment branch: Birmingham | Actual role: Operative Porter | Jobs: 401031 | Customers: Coventry Building Society | Actual hours: 7.5; source records: 1</x:v>
      </x:c>
      <x:c r="L684" t="str">
        <x:v>Include</x:v>
      </x:c>
      <x:c r="M684"/>
      <x:c r="N684"/>
    </x:row>
    <x:row r="685">
      <x:c r="A685" t="str">
        <x:v>David Woodyard|2026-04-10</x:v>
      </x:c>
      <x:c r="B685" s="888" t="n">
        <x:v>46122</x:v>
      </x:c>
      <x:c r="C685" t="str">
        <x:v>David Woodyard</x:v>
      </x:c>
      <x:c r="D685" t="str">
        <x:v>Permanent</x:v>
      </x:c>
      <x:c r="E685" t="str">
        <x:v>Manchester</x:v>
      </x:c>
      <x:c r="F685" t="str">
        <x:v>Operative Skilled</x:v>
      </x:c>
      <x:c r="G685" t="str">
        <x:v>401312</x:v>
      </x:c>
      <x:c r="H685" t="str">
        <x:v>Manchester University NHS Foundation Trust</x:v>
      </x:c>
      <x:c r="I685" s="22" t="n">
        <x:v>5.25</x:v>
      </x:c>
      <x:c r="J685" t="str">
        <x:v>Worked</x:v>
      </x:c>
      <x:c r="K685" t="str">
        <x:v>Employee 2302; home branch Manchester; assigned role Operative Skilled | Deployment branch: Manchester | Actual role: Operative Skilled | Jobs: 401312 | Customers: Manchester University NHS Foundation Trust | Actual hours: 5.2; source records: 1</x:v>
      </x:c>
      <x:c r="L685" t="str">
        <x:v>Include</x:v>
      </x:c>
      <x:c r="M685"/>
      <x:c r="N685"/>
    </x:row>
    <x:row r="686">
      <x:c r="A686" t="str">
        <x:v>David Woodyard|2026-04-13</x:v>
      </x:c>
      <x:c r="B686" s="888" t="n">
        <x:v>46125</x:v>
      </x:c>
      <x:c r="C686" t="str">
        <x:v>David Woodyard</x:v>
      </x:c>
      <x:c r="D686" t="str">
        <x:v>Permanent</x:v>
      </x:c>
      <x:c r="E686" t="str">
        <x:v>Manchester</x:v>
      </x:c>
      <x:c r="F686" t="str">
        <x:v>Operative Skilled</x:v>
      </x:c>
      <x:c r="G686" t="str">
        <x:v>400367</x:v>
      </x:c>
      <x:c r="H686" t="str">
        <x:v>Liverpool City Council</x:v>
      </x:c>
      <x:c r="I686" s="22" t="n">
        <x:v>7.75</x:v>
      </x:c>
      <x:c r="J686" t="str">
        <x:v>Worked</x:v>
      </x:c>
      <x:c r="K686" t="str">
        <x:v>Employee 2302; home branch Manchester; assigned role Operative Skilled | Deployment branch: Manchester | Actual role: Operative Skilled | Jobs: 400367 | Customers: Liverpool City Council | Actual hours: 7.8; source records: 1</x:v>
      </x:c>
      <x:c r="L686" t="str">
        <x:v>Include</x:v>
      </x:c>
      <x:c r="M686"/>
      <x:c r="N686"/>
    </x:row>
    <x:row r="687">
      <x:c r="A687" t="str">
        <x:v>David Woodyard|2026-04-14</x:v>
      </x:c>
      <x:c r="B687" s="888" t="n">
        <x:v>46126</x:v>
      </x:c>
      <x:c r="C687" t="str">
        <x:v>David Woodyard</x:v>
      </x:c>
      <x:c r="D687" t="str">
        <x:v>Permanent</x:v>
      </x:c>
      <x:c r="E687" t="str">
        <x:v>Manchester</x:v>
      </x:c>
      <x:c r="F687" t="str">
        <x:v>Operative Skilled</x:v>
      </x:c>
      <x:c r="G687" t="str">
        <x:v>400367</x:v>
      </x:c>
      <x:c r="H687" t="str">
        <x:v>Liverpool City Council</x:v>
      </x:c>
      <x:c r="I687" s="22" t="n">
        <x:v>9</x:v>
      </x:c>
      <x:c r="J687" t="str">
        <x:v>Worked</x:v>
      </x:c>
      <x:c r="K687" t="str">
        <x:v>Employee 2302; home branch Manchester; assigned role Operative Skilled | Deployment branch: Manchester | Actual role: Operative Skilled | Jobs: 400367 | Customers: Liverpool City Council | Actual hours: 9.0; source records: 1</x:v>
      </x:c>
      <x:c r="L687" t="str">
        <x:v>Include</x:v>
      </x:c>
      <x:c r="M687"/>
      <x:c r="N687"/>
    </x:row>
    <x:row r="688">
      <x:c r="A688" t="str">
        <x:v>David Woodyard|2026-04-15</x:v>
      </x:c>
      <x:c r="B688" s="888" t="n">
        <x:v>46127</x:v>
      </x:c>
      <x:c r="C688" t="str">
        <x:v>David Woodyard</x:v>
      </x:c>
      <x:c r="D688" t="str">
        <x:v>Permanent</x:v>
      </x:c>
      <x:c r="E688" t="str">
        <x:v>Manchester</x:v>
      </x:c>
      <x:c r="F688" t="str">
        <x:v>Operative Skilled</x:v>
      </x:c>
      <x:c r="G688" t="str">
        <x:v>400367</x:v>
      </x:c>
      <x:c r="H688" t="str">
        <x:v>Liverpool City Council</x:v>
      </x:c>
      <x:c r="I688" s="22" t="n">
        <x:v>9.5</x:v>
      </x:c>
      <x:c r="J688" t="str">
        <x:v>Worked</x:v>
      </x:c>
      <x:c r="K688" t="str">
        <x:v>Employee 2302; home branch Manchester; assigned role Operative Skilled | Deployment branch: Manchester | Actual role: Operative Skilled | Jobs: 400367 | Customers: Liverpool City Council | Actual hours: 9.5; source records: 1</x:v>
      </x:c>
      <x:c r="L688" t="str">
        <x:v>Include</x:v>
      </x:c>
      <x:c r="M688"/>
      <x:c r="N688"/>
    </x:row>
    <x:row r="689">
      <x:c r="A689" t="str">
        <x:v>David Woodyard|2026-04-16</x:v>
      </x:c>
      <x:c r="B689" s="888" t="n">
        <x:v>46128</x:v>
      </x:c>
      <x:c r="C689" t="str">
        <x:v>David Woodyard</x:v>
      </x:c>
      <x:c r="D689" t="str">
        <x:v>Permanent</x:v>
      </x:c>
      <x:c r="E689" t="str">
        <x:v>Manchester</x:v>
      </x:c>
      <x:c r="F689" t="str">
        <x:v>Operative Skilled</x:v>
      </x:c>
      <x:c r="G689" t="str">
        <x:v>400367</x:v>
      </x:c>
      <x:c r="H689" t="str">
        <x:v>Liverpool City Council</x:v>
      </x:c>
      <x:c r="I689" s="22" t="n">
        <x:v>7</x:v>
      </x:c>
      <x:c r="J689" t="str">
        <x:v>Worked</x:v>
      </x:c>
      <x:c r="K689" t="str">
        <x:v>Employee 2302; home branch Manchester; assigned role Operative Skilled | Deployment branch: Manchester | Actual role: Operative Skilled | Jobs: 400367 | Customers: Liverpool City Council | Actual hours: 7.0; source records: 1</x:v>
      </x:c>
      <x:c r="L689" t="str">
        <x:v>Include</x:v>
      </x:c>
      <x:c r="M689"/>
      <x:c r="N689"/>
    </x:row>
    <x:row r="690">
      <x:c r="A690" t="str">
        <x:v>David Woodyard|2026-04-17</x:v>
      </x:c>
      <x:c r="B690" s="888" t="n">
        <x:v>46129</x:v>
      </x:c>
      <x:c r="C690" t="str">
        <x:v>David Woodyard</x:v>
      </x:c>
      <x:c r="D690" t="str">
        <x:v>Permanent</x:v>
      </x:c>
      <x:c r="E690" t="str">
        <x:v>Manchester</x:v>
      </x:c>
      <x:c r="F690" t="str">
        <x:v>Operative Skilled</x:v>
      </x:c>
      <x:c r="G690" t="str">
        <x:v>374044A</x:v>
      </x:c>
      <x:c r="H690" t="str">
        <x:v>Hurstwood Environmental Consultants</x:v>
      </x:c>
      <x:c r="I690" s="22" t="n">
        <x:v>3.75</x:v>
      </x:c>
      <x:c r="J690" t="str">
        <x:v>Worked</x:v>
      </x:c>
      <x:c r="K690" t="str">
        <x:v>Employee 2302; home branch Manchester; assigned role Operative Skilled | Deployment branch: Manchester | Actual role: Operative Skilled | Jobs: 374044A | Customers: Hurstwood Environmental Consultants | Actual hours: 3.8; source records: 1</x:v>
      </x:c>
      <x:c r="L690" t="str">
        <x:v>Include</x:v>
      </x:c>
      <x:c r="M690"/>
      <x:c r="N690"/>
    </x:row>
    <x:row r="691">
      <x:c r="A691" t="str">
        <x:v>David Woodyard|2026-04-20</x:v>
      </x:c>
      <x:c r="B691" s="888" t="n">
        <x:v>46132</x:v>
      </x:c>
      <x:c r="C691" t="str">
        <x:v>David Woodyard</x:v>
      </x:c>
      <x:c r="D691" t="str">
        <x:v>Permanent</x:v>
      </x:c>
      <x:c r="E691" t="str">
        <x:v>Manchester</x:v>
      </x:c>
      <x:c r="F691" t="str">
        <x:v>Operative Skilled</x:v>
      </x:c>
      <x:c r="G691" t="str">
        <x:v>398317C</x:v>
      </x:c>
      <x:c r="H691" t="str">
        <x:v>Restore Harrow Green</x:v>
      </x:c>
      <x:c r="I691" s="22" t="n">
        <x:v>8</x:v>
      </x:c>
      <x:c r="J691" t="str">
        <x:v>Worked</x:v>
      </x:c>
      <x:c r="K691" t="str">
        <x:v>Employee 2302; home branch Manchester; assigned role Operative Skilled | Deployment branch: Manchester | Actual role: Operative Skilled | Jobs: 398317C | Customers: Restore Harrow Green | Actual hours: 8.0; source records: 1</x:v>
      </x:c>
      <x:c r="L691" t="str">
        <x:v>Include</x:v>
      </x:c>
      <x:c r="M691"/>
      <x:c r="N691"/>
    </x:row>
    <x:row r="692">
      <x:c r="A692" t="str">
        <x:v>David Woodyard|2026-04-21</x:v>
      </x:c>
      <x:c r="B692" s="888" t="n">
        <x:v>46133</x:v>
      </x:c>
      <x:c r="C692" t="str">
        <x:v>David Woodyard</x:v>
      </x:c>
      <x:c r="D692" t="str">
        <x:v>Permanent</x:v>
      </x:c>
      <x:c r="E692" t="str">
        <x:v>Manchester</x:v>
      </x:c>
      <x:c r="F692" t="str">
        <x:v>Operative Skilled</x:v>
      </x:c>
      <x:c r="G692" t="str">
        <x:v>398317C</x:v>
      </x:c>
      <x:c r="H692" t="str">
        <x:v>Restore Harrow Green</x:v>
      </x:c>
      <x:c r="I692" s="22" t="n">
        <x:v>8</x:v>
      </x:c>
      <x:c r="J692" t="str">
        <x:v>Worked</x:v>
      </x:c>
      <x:c r="K692" t="str">
        <x:v>Employee 2302; home branch Manchester; assigned role Operative Skilled | Deployment branch: Manchester | Actual role: Operative Skilled | Jobs: 398317C | Customers: Restore Harrow Green | Actual hours: 8.0; source records: 1</x:v>
      </x:c>
      <x:c r="L692" t="str">
        <x:v>Include</x:v>
      </x:c>
      <x:c r="M692"/>
      <x:c r="N692"/>
    </x:row>
    <x:row r="693">
      <x:c r="A693" t="str">
        <x:v>David Woodyard|2026-04-22</x:v>
      </x:c>
      <x:c r="B693" s="888" t="n">
        <x:v>46134</x:v>
      </x:c>
      <x:c r="C693" t="str">
        <x:v>David Woodyard</x:v>
      </x:c>
      <x:c r="D693" t="str">
        <x:v>Permanent</x:v>
      </x:c>
      <x:c r="E693" t="str">
        <x:v>Manchester</x:v>
      </x:c>
      <x:c r="F693" t="str">
        <x:v>Operative Skilled</x:v>
      </x:c>
      <x:c r="G693" t="str">
        <x:v>398317C</x:v>
      </x:c>
      <x:c r="H693" t="str">
        <x:v>Restore Harrow Green</x:v>
      </x:c>
      <x:c r="I693" s="22" t="n">
        <x:v>7.5</x:v>
      </x:c>
      <x:c r="J693" t="str">
        <x:v>Worked</x:v>
      </x:c>
      <x:c r="K693" t="str">
        <x:v>Employee 2302; home branch Manchester; assigned role Operative Skilled | Deployment branch: Manchester | Actual role: Operative Skilled | Jobs: 398317C | Customers: Restore Harrow Green | Actual hours: 7.5; source records: 1</x:v>
      </x:c>
      <x:c r="L693" t="str">
        <x:v>Include</x:v>
      </x:c>
      <x:c r="M693"/>
      <x:c r="N693"/>
    </x:row>
    <x:row r="694">
      <x:c r="A694" t="str">
        <x:v>David Woodyard|2026-04-23</x:v>
      </x:c>
      <x:c r="B694" s="888" t="n">
        <x:v>46135</x:v>
      </x:c>
      <x:c r="C694" t="str">
        <x:v>David Woodyard</x:v>
      </x:c>
      <x:c r="D694" t="str">
        <x:v>Permanent</x:v>
      </x:c>
      <x:c r="E694" t="str">
        <x:v>Manchester</x:v>
      </x:c>
      <x:c r="F694" t="str">
        <x:v>Operative Skilled</x:v>
      </x:c>
      <x:c r="G694" t="str">
        <x:v>398317C</x:v>
      </x:c>
      <x:c r="H694" t="str">
        <x:v>Restore Harrow Green</x:v>
      </x:c>
      <x:c r="I694" s="22" t="n">
        <x:v>8</x:v>
      </x:c>
      <x:c r="J694" t="str">
        <x:v>Worked</x:v>
      </x:c>
      <x:c r="K694" t="str">
        <x:v>Employee 2302; home branch Manchester; assigned role Operative Skilled | Deployment branch: Manchester | Actual role: Operative Skilled | Jobs: 398317C | Customers: Restore Harrow Green | Actual hours: 8.0; source records: 1</x:v>
      </x:c>
      <x:c r="L694" t="str">
        <x:v>Include</x:v>
      </x:c>
      <x:c r="M694"/>
      <x:c r="N694"/>
    </x:row>
    <x:row r="695">
      <x:c r="A695" t="str">
        <x:v>David Woodyard|2026-04-24</x:v>
      </x:c>
      <x:c r="B695" s="888" t="n">
        <x:v>46136</x:v>
      </x:c>
      <x:c r="C695" t="str">
        <x:v>David Woodyard</x:v>
      </x:c>
      <x:c r="D695" t="str">
        <x:v>Permanent</x:v>
      </x:c>
      <x:c r="E695" t="str">
        <x:v>Manchester</x:v>
      </x:c>
      <x:c r="F695" t="str">
        <x:v>Operative Skilled</x:v>
      </x:c>
      <x:c r="G695" t="str">
        <x:v>398317C</x:v>
      </x:c>
      <x:c r="H695" t="str">
        <x:v>Restore Harrow Green</x:v>
      </x:c>
      <x:c r="I695" s="22" t="n">
        <x:v>7.5</x:v>
      </x:c>
      <x:c r="J695" t="str">
        <x:v>Worked</x:v>
      </x:c>
      <x:c r="K695" t="str">
        <x:v>Employee 2302; home branch Manchester; assigned role Operative Skilled | Deployment branch: Manchester | Actual role: Operative Skilled | Jobs: 398317C | Customers: Restore Harrow Green | Actual hours: 7.5; source records: 1</x:v>
      </x:c>
      <x:c r="L695" t="str">
        <x:v>Include</x:v>
      </x:c>
      <x:c r="M695"/>
      <x:c r="N695"/>
    </x:row>
    <x:row r="696">
      <x:c r="A696" t="str">
        <x:v>David Woodyard|2026-04-25</x:v>
      </x:c>
      <x:c r="B696" s="888" t="n">
        <x:v>46137</x:v>
      </x:c>
      <x:c r="C696" t="str">
        <x:v>David Woodyard</x:v>
      </x:c>
      <x:c r="D696" t="str">
        <x:v>Permanent</x:v>
      </x:c>
      <x:c r="E696" t="str">
        <x:v>Manchester</x:v>
      </x:c>
      <x:c r="F696" t="str">
        <x:v>Operative Skilled</x:v>
      </x:c>
      <x:c r="G696" t="str">
        <x:v>401312, 398317C</x:v>
      </x:c>
      <x:c r="H696" t="str">
        <x:v>Manchester University NHS Foundation Trust; Restore Harrow Green</x:v>
      </x:c>
      <x:c r="I696" s="22" t="n">
        <x:v>13.5</x:v>
      </x:c>
      <x:c r="J696" t="str">
        <x:v>Worked — 2 records</x:v>
      </x:c>
      <x:c r="K696" t="str">
        <x:v>Employee 2302; home branch Manchester; assigned role Operative Skilled | Deployment branch: Manchester | Actual role: Operative Skilled | Jobs: 401312, 398317C | Customers: Manchester University NHS Foundation Trust; Restore Harrow Green | Actual hours: 13.5; source records: 2</x:v>
      </x:c>
      <x:c r="L696" t="str">
        <x:v>Include</x:v>
      </x:c>
      <x:c r="M696"/>
      <x:c r="N696"/>
    </x:row>
    <x:row r="697">
      <x:c r="A697" t="str">
        <x:v>David Woodyard|2026-04-26</x:v>
      </x:c>
      <x:c r="B697" s="888" t="n">
        <x:v>46138</x:v>
      </x:c>
      <x:c r="C697" t="str">
        <x:v>David Woodyard</x:v>
      </x:c>
      <x:c r="D697" t="str">
        <x:v>Permanent</x:v>
      </x:c>
      <x:c r="E697" t="str">
        <x:v>Manchester</x:v>
      </x:c>
      <x:c r="F697" t="str">
        <x:v>Operative Skilled</x:v>
      </x:c>
      <x:c r="G697" t="str">
        <x:v>401312</x:v>
      </x:c>
      <x:c r="H697" t="str">
        <x:v>Manchester University NHS Foundation Trust</x:v>
      </x:c>
      <x:c r="I697" s="22" t="n">
        <x:v>4.5</x:v>
      </x:c>
      <x:c r="J697" t="str">
        <x:v>Worked</x:v>
      </x:c>
      <x:c r="K697" t="str">
        <x:v>Employee 2302; home branch Manchester; assigned role Operative Skilled | Deployment branch: Manchester | Actual role: Operative Skilled | Jobs: 401312 | Customers: Manchester University NHS Foundation Trust | Actual hours: 4.5; source records: 1</x:v>
      </x:c>
      <x:c r="L697" t="str">
        <x:v>Include</x:v>
      </x:c>
      <x:c r="M697"/>
      <x:c r="N697"/>
    </x:row>
    <x:row r="698">
      <x:c r="A698" t="str">
        <x:v>David Woodyard|2026-04-27</x:v>
      </x:c>
      <x:c r="B698" s="888" t="n">
        <x:v>46139</x:v>
      </x:c>
      <x:c r="C698" t="str">
        <x:v>David Woodyard</x:v>
      </x:c>
      <x:c r="D698" t="str">
        <x:v>Permanent</x:v>
      </x:c>
      <x:c r="E698" t="str">
        <x:v>Manchester</x:v>
      </x:c>
      <x:c r="F698" t="str">
        <x:v>Operative Skilled</x:v>
      </x:c>
      <x:c r="G698" t="str">
        <x:v>398317C</x:v>
      </x:c>
      <x:c r="H698" t="str">
        <x:v>Restore Harrow Green</x:v>
      </x:c>
      <x:c r="I698" s="22" t="n">
        <x:v>7.5</x:v>
      </x:c>
      <x:c r="J698" t="str">
        <x:v>Worked</x:v>
      </x:c>
      <x:c r="K698" t="str">
        <x:v>Employee 2302; home branch Manchester; assigned role Operative Skilled | Deployment branch: Manchester | Actual role: Operative Skilled | Jobs: 398317C | Customers: Restore Harrow Green | Actual hours: 7.5; source records: 1</x:v>
      </x:c>
      <x:c r="L698" t="str">
        <x:v>Include</x:v>
      </x:c>
      <x:c r="M698"/>
      <x:c r="N698"/>
    </x:row>
    <x:row r="699">
      <x:c r="A699" t="str">
        <x:v>David Woodyard|2026-04-28</x:v>
      </x:c>
      <x:c r="B699" s="888" t="n">
        <x:v>46140</x:v>
      </x:c>
      <x:c r="C699" t="str">
        <x:v>David Woodyard</x:v>
      </x:c>
      <x:c r="D699" t="str">
        <x:v>Permanent</x:v>
      </x:c>
      <x:c r="E699" t="str">
        <x:v>Manchester</x:v>
      </x:c>
      <x:c r="F699" t="str">
        <x:v>Operative Skilled</x:v>
      </x:c>
      <x:c r="G699" t="str">
        <x:v>398317C</x:v>
      </x:c>
      <x:c r="H699" t="str">
        <x:v>Restore Harrow Green</x:v>
      </x:c>
      <x:c r="I699" s="22" t="n">
        <x:v>7</x:v>
      </x:c>
      <x:c r="J699" t="str">
        <x:v>Worked</x:v>
      </x:c>
      <x:c r="K699" t="str">
        <x:v>Employee 2302; home branch Manchester; assigned role Operative Skilled | Deployment branch: Manchester | Actual role: Operative Skilled | Jobs: 398317C | Customers: Restore Harrow Green | Actual hours: 7.0; source records: 1</x:v>
      </x:c>
      <x:c r="L699" t="str">
        <x:v>Include</x:v>
      </x:c>
      <x:c r="M699"/>
      <x:c r="N699"/>
    </x:row>
    <x:row r="700">
      <x:c r="A700" t="str">
        <x:v>David Woodyard|2026-04-30</x:v>
      </x:c>
      <x:c r="B700" s="888" t="n">
        <x:v>46142</x:v>
      </x:c>
      <x:c r="C700" t="str">
        <x:v>David Woodyard</x:v>
      </x:c>
      <x:c r="D700" t="str">
        <x:v>Permanent</x:v>
      </x:c>
      <x:c r="E700" t="str">
        <x:v>Manchester</x:v>
      </x:c>
      <x:c r="F700" t="str">
        <x:v>Operative Skilled</x:v>
      </x:c>
      <x:c r="G700" t="str">
        <x:v>401837, 398317C</x:v>
      </x:c>
      <x:c r="H700" t="str">
        <x:v>Adecco; Restore Harrow Green</x:v>
      </x:c>
      <x:c r="I700" s="22" t="n">
        <x:v>8.5</x:v>
      </x:c>
      <x:c r="J700" t="str">
        <x:v>Worked — 2 records</x:v>
      </x:c>
      <x:c r="K700" t="str">
        <x:v>Employee 2302; home branch Manchester; assigned role Operative Skilled | Deployment branch: Manchester | Actual role: Operative Skilled | Jobs: 401837, 398317C | Customers: Adecco; Restore Harrow Green | Actual hours: 8.5; source records: 2</x:v>
      </x:c>
      <x:c r="L700" t="str">
        <x:v>Include</x:v>
      </x:c>
      <x:c r="M700"/>
      <x:c r="N700"/>
    </x:row>
    <x:row r="701">
      <x:c r="A701" t="str">
        <x:v>Delano White|2026-04-01</x:v>
      </x:c>
      <x:c r="B701" s="888" t="n">
        <x:v>46113</x:v>
      </x:c>
      <x:c r="C701" t="str">
        <x:v>Delano White</x:v>
      </x:c>
      <x:c r="D701" t="str">
        <x:v>Permanent</x:v>
      </x:c>
      <x:c r="E701" t="str">
        <x:v>Birmingham</x:v>
      </x:c>
      <x:c r="F701" t="str">
        <x:v>Operative Porter</x:v>
      </x:c>
      <x:c r="G701" t="str">
        <x:v>401254</x:v>
      </x:c>
      <x:c r="H701" t="str">
        <x:v>HSBC - April 2026 Deliveries</x:v>
      </x:c>
      <x:c r="I701" s="22" t="n">
        <x:v>4.5</x:v>
      </x:c>
      <x:c r="J701" t="str">
        <x:v>Worked</x:v>
      </x:c>
      <x:c r="K701" t="str">
        <x:v>Employee 1495; home branch Birmingham; assigned role Operative Porter | Deployment branch: Birmingham | Actual role: Operative Driver | Jobs: 401254 | Customers: HSBC - April 2026 Deliveries | Actual hours: 4.5; source records: 1</x:v>
      </x:c>
      <x:c r="L701" t="str">
        <x:v>Include</x:v>
      </x:c>
      <x:c r="M701"/>
      <x:c r="N701"/>
    </x:row>
    <x:row r="702">
      <x:c r="A702" t="str">
        <x:v>Delano White|2026-04-02</x:v>
      </x:c>
      <x:c r="B702" s="888" t="n">
        <x:v>46114</x:v>
      </x:c>
      <x:c r="C702" t="str">
        <x:v>Delano White</x:v>
      </x:c>
      <x:c r="D702" t="str">
        <x:v>Permanent</x:v>
      </x:c>
      <x:c r="E702" t="str">
        <x:v>Birmingham</x:v>
      </x:c>
      <x:c r="F702" t="str">
        <x:v>Operative Porter</x:v>
      </x:c>
      <x:c r="G702" t="str">
        <x:v>400903</x:v>
      </x:c>
      <x:c r="H702" t="str">
        <x:v>Walsall Leather Museum</x:v>
      </x:c>
      <x:c r="I702" s="22" t="n">
        <x:v>7.75</x:v>
      </x:c>
      <x:c r="J702" t="str">
        <x:v>Worked</x:v>
      </x:c>
      <x:c r="K702" t="str">
        <x:v>Employee 1495; home branch Birmingham; assigned role Operative Porter | Deployment branch: Birmingham | Actual role: Operative Driver | Jobs: 400903 | Customers: Walsall Leather Museum | Actual hours: 7.8; source records: 1</x:v>
      </x:c>
      <x:c r="L702" t="str">
        <x:v>Include</x:v>
      </x:c>
      <x:c r="M702"/>
      <x:c r="N702"/>
    </x:row>
    <x:row r="703">
      <x:c r="A703" t="str">
        <x:v>Delano White|2026-04-07</x:v>
      </x:c>
      <x:c r="B703" s="888" t="n">
        <x:v>46119</x:v>
      </x:c>
      <x:c r="C703" t="str">
        <x:v>Delano White</x:v>
      </x:c>
      <x:c r="D703" t="str">
        <x:v>Permanent</x:v>
      </x:c>
      <x:c r="E703" t="str">
        <x:v>Birmingham</x:v>
      </x:c>
      <x:c r="F703" t="str">
        <x:v>Operative Porter</x:v>
      </x:c>
      <x:c r="G703" t="str">
        <x:v>389049</x:v>
      </x:c>
      <x:c r="H703" t="str">
        <x:v>Aston University</x:v>
      </x:c>
      <x:c r="I703" s="22" t="n">
        <x:v>7.5</x:v>
      </x:c>
      <x:c r="J703" t="str">
        <x:v>Worked</x:v>
      </x:c>
      <x:c r="K703" t="str">
        <x:v>Employee 1495; home branch Birmingham; assigned role Operative Porter | Deployment branch: Birmingham | Actual role: Operative Skilled | Jobs: 389049 | Customers: Aston University | Actual hours: 7.5; source records: 1</x:v>
      </x:c>
      <x:c r="L703" t="str">
        <x:v>Include</x:v>
      </x:c>
      <x:c r="M703"/>
      <x:c r="N703"/>
    </x:row>
    <x:row r="704">
      <x:c r="A704" t="str">
        <x:v>Delano White|2026-04-08</x:v>
      </x:c>
      <x:c r="B704" s="888" t="n">
        <x:v>46120</x:v>
      </x:c>
      <x:c r="C704" t="str">
        <x:v>Delano White</x:v>
      </x:c>
      <x:c r="D704" t="str">
        <x:v>Permanent</x:v>
      </x:c>
      <x:c r="E704" t="str">
        <x:v>Birmingham</x:v>
      </x:c>
      <x:c r="F704" t="str">
        <x:v>Operative Porter</x:v>
      </x:c>
      <x:c r="G704" t="str">
        <x:v>389049</x:v>
      </x:c>
      <x:c r="H704" t="str">
        <x:v>Aston University</x:v>
      </x:c>
      <x:c r="I704" s="22" t="n">
        <x:v>7</x:v>
      </x:c>
      <x:c r="J704" t="str">
        <x:v>Worked</x:v>
      </x:c>
      <x:c r="K704" t="str">
        <x:v>Employee 1495; home branch Birmingham; assigned role Operative Porter | Deployment branch: Birmingham | Actual role: Operative Skilled | Jobs: 389049 | Customers: Aston University | Actual hours: 7.0; source records: 1</x:v>
      </x:c>
      <x:c r="L704" t="str">
        <x:v>Include</x:v>
      </x:c>
      <x:c r="M704"/>
      <x:c r="N704"/>
    </x:row>
    <x:row r="705">
      <x:c r="A705" t="str">
        <x:v>Delano White|2026-04-09</x:v>
      </x:c>
      <x:c r="B705" s="888" t="n">
        <x:v>46121</x:v>
      </x:c>
      <x:c r="C705" t="str">
        <x:v>Delano White</x:v>
      </x:c>
      <x:c r="D705" t="str">
        <x:v>Permanent</x:v>
      </x:c>
      <x:c r="E705" t="str">
        <x:v>Birmingham</x:v>
      </x:c>
      <x:c r="F705" t="str">
        <x:v>Operative Porter</x:v>
      </x:c>
      <x:c r="G705" t="str">
        <x:v>401012</x:v>
      </x:c>
      <x:c r="H705" t="str">
        <x:v>National Offender Management Service</x:v>
      </x:c>
      <x:c r="I705" s="22" t="n">
        <x:v>6.5</x:v>
      </x:c>
      <x:c r="J705" t="str">
        <x:v>Worked</x:v>
      </x:c>
      <x:c r="K705" t="str">
        <x:v>Employee 1495; home branch Birmingham; assigned role Operative Porter | Deployment branch: Birmingham | Actual role: Operative Skilled | Jobs: 401012 | Customers: National Offender Management Service | Actual hours: 6.5; source records: 1</x:v>
      </x:c>
      <x:c r="L705" t="str">
        <x:v>Include</x:v>
      </x:c>
      <x:c r="M705"/>
      <x:c r="N705"/>
    </x:row>
    <x:row r="706">
      <x:c r="A706" t="str">
        <x:v>Delano White|2026-04-13</x:v>
      </x:c>
      <x:c r="B706" s="888" t="n">
        <x:v>46125</x:v>
      </x:c>
      <x:c r="C706" t="str">
        <x:v>Delano White</x:v>
      </x:c>
      <x:c r="D706" t="str">
        <x:v>Permanent</x:v>
      </x:c>
      <x:c r="E706" t="str">
        <x:v>Birmingham</x:v>
      </x:c>
      <x:c r="F706" t="str">
        <x:v>Operative Porter</x:v>
      </x:c>
      <x:c r="G706" t="str">
        <x:v>389734, 400868</x:v>
      </x:c>
      <x:c r="H706" t="str">
        <x:v>Environmental Concern; Sumo Digital</x:v>
      </x:c>
      <x:c r="I706" s="22" t="n">
        <x:v>4</x:v>
      </x:c>
      <x:c r="J706" t="str">
        <x:v>Worked — 2 records</x:v>
      </x:c>
      <x:c r="K706" t="str">
        <x:v>Employee 1495; home branch Birmingham; assigned role Operative Porter | Deployment branch: Birmingham | Actual role: Operative Driver, Operative Skilled | Jobs: 389734, 400868 | Customers: Environmental Concern; Sumo Digital | Actual hours: 4.0; source records: 2</x:v>
      </x:c>
      <x:c r="L706" t="str">
        <x:v>Include</x:v>
      </x:c>
      <x:c r="M706"/>
      <x:c r="N706"/>
    </x:row>
    <x:row r="707">
      <x:c r="A707" t="str">
        <x:v>Delano White|2026-04-14</x:v>
      </x:c>
      <x:c r="B707" s="888" t="n">
        <x:v>46126</x:v>
      </x:c>
      <x:c r="C707" t="str">
        <x:v>Delano White</x:v>
      </x:c>
      <x:c r="D707" t="str">
        <x:v>Permanent</x:v>
      </x:c>
      <x:c r="E707" t="str">
        <x:v>Birmingham</x:v>
      </x:c>
      <x:c r="F707" t="str">
        <x:v>Operative Porter</x:v>
      </x:c>
      <x:c r="G707" t="str">
        <x:v>395931</x:v>
      </x:c>
      <x:c r="H707" t="str">
        <x:v>Birmingham City Council-Oakhil Centre</x:v>
      </x:c>
      <x:c r="I707" s="22" t="n">
        <x:v>8.25</x:v>
      </x:c>
      <x:c r="J707" t="str">
        <x:v>Worked</x:v>
      </x:c>
      <x:c r="K707" t="str">
        <x:v>Employee 1495; home branch Birmingham; assigned role Operative Porter | Deployment branch: Birmingham | Actual role: Operative Driver | Jobs: 395931 | Customers: Birmingham City Council-Oakhil Centre | Actual hours: 8.2; source records: 1</x:v>
      </x:c>
      <x:c r="L707" t="str">
        <x:v>Include</x:v>
      </x:c>
      <x:c r="M707"/>
      <x:c r="N707"/>
    </x:row>
    <x:row r="708">
      <x:c r="A708" t="str">
        <x:v>Delano White|2026-04-15</x:v>
      </x:c>
      <x:c r="B708" s="888" t="n">
        <x:v>46127</x:v>
      </x:c>
      <x:c r="C708" t="str">
        <x:v>Delano White</x:v>
      </x:c>
      <x:c r="D708" t="str">
        <x:v>Permanent</x:v>
      </x:c>
      <x:c r="E708" t="str">
        <x:v>Birmingham</x:v>
      </x:c>
      <x:c r="F708" t="str">
        <x:v>Operative Porter</x:v>
      </x:c>
      <x:c r="G708"/>
      <x:c r="H708"/>
      <x:c r="I708" s="22" t="n">
        <x:v>0</x:v>
      </x:c>
      <x:c r="J708" t="str">
        <x:v>Annual leave</x:v>
      </x:c>
      <x:c r="K708" t="str">
        <x:v>Employee 1495; home branch Birmingham; assigned role Operative Porter | Leave: Annual Leave (Hours) | Leave calendar basis: Variable-pattern period</x:v>
      </x:c>
      <x:c r="L708" t="str">
        <x:v>Include</x:v>
      </x:c>
      <x:c r="M708"/>
      <x:c r="N708"/>
    </x:row>
    <x:row r="709">
      <x:c r="A709" t="str">
        <x:v>Delano White|2026-04-16</x:v>
      </x:c>
      <x:c r="B709" s="888" t="n">
        <x:v>46128</x:v>
      </x:c>
      <x:c r="C709" t="str">
        <x:v>Delano White</x:v>
      </x:c>
      <x:c r="D709" t="str">
        <x:v>Permanent</x:v>
      </x:c>
      <x:c r="E709" t="str">
        <x:v>Birmingham</x:v>
      </x:c>
      <x:c r="F709" t="str">
        <x:v>Operative Porter</x:v>
      </x:c>
      <x:c r="G709" t="str">
        <x:v>401084</x:v>
      </x:c>
      <x:c r="H709" t="str">
        <x:v>Total System Services Processing Europe Ltd</x:v>
      </x:c>
      <x:c r="I709" s="22" t="n">
        <x:v>13</x:v>
      </x:c>
      <x:c r="J709" t="str">
        <x:v>Worked</x:v>
      </x:c>
      <x:c r="K709" t="str">
        <x:v>Employee 1495; home branch Birmingham; assigned role Operative Porter | Deployment branch: Birmingham | Actual role: Operative Skilled | Jobs: 401084 | Customers: Total System Services Processing Europe Ltd | Actual hours: 13.0; source records: 1</x:v>
      </x:c>
      <x:c r="L709" t="str">
        <x:v>Include</x:v>
      </x:c>
      <x:c r="M709"/>
      <x:c r="N709"/>
    </x:row>
    <x:row r="710">
      <x:c r="A710" t="str">
        <x:v>Delano White|2026-04-17</x:v>
      </x:c>
      <x:c r="B710" s="888" t="n">
        <x:v>46129</x:v>
      </x:c>
      <x:c r="C710" t="str">
        <x:v>Delano White</x:v>
      </x:c>
      <x:c r="D710" t="str">
        <x:v>Permanent</x:v>
      </x:c>
      <x:c r="E710" t="str">
        <x:v>Birmingham</x:v>
      </x:c>
      <x:c r="F710" t="str">
        <x:v>Operative Porter</x:v>
      </x:c>
      <x:c r="G710" t="str">
        <x:v>401116D, 401692</x:v>
      </x:c>
      <x:c r="H710" t="str">
        <x:v>Avantor ( BIRMINGHAM APRIL 2026 ); University of Northampton</x:v>
      </x:c>
      <x:c r="I710" s="22" t="n">
        <x:v>5.75</x:v>
      </x:c>
      <x:c r="J710" t="str">
        <x:v>Worked — 2 records</x:v>
      </x:c>
      <x:c r="K710" t="str">
        <x:v>Employee 1495; home branch Birmingham; assigned role Operative Porter | Deployment branch: Birmingham, Cambridge | Actual role: Operative Driver, Operative Skilled | Jobs: 401116D, 401692 | Customers: Avantor ( BIRMINGHAM APRIL 2026 ); University of Northampton | Actual hours: 5.8; source records: 2</x:v>
      </x:c>
      <x:c r="L710" t="str">
        <x:v>Include</x:v>
      </x:c>
      <x:c r="M710"/>
      <x:c r="N710"/>
    </x:row>
    <x:row r="711">
      <x:c r="A711" t="str">
        <x:v>Delano White|2026-04-20</x:v>
      </x:c>
      <x:c r="B711" s="888" t="n">
        <x:v>46132</x:v>
      </x:c>
      <x:c r="C711" t="str">
        <x:v>Delano White</x:v>
      </x:c>
      <x:c r="D711" t="str">
        <x:v>Permanent</x:v>
      </x:c>
      <x:c r="E711" t="str">
        <x:v>Birmingham</x:v>
      </x:c>
      <x:c r="F711" t="str">
        <x:v>Operative Porter</x:v>
      </x:c>
      <x:c r="G711" t="str">
        <x:v>395931, 400256</x:v>
      </x:c>
      <x:c r="H711" t="str">
        <x:v>Birmingham City Council-Oakhil Centre; Marel GB Ltd</x:v>
      </x:c>
      <x:c r="I711" s="22" t="n">
        <x:v>5.5</x:v>
      </x:c>
      <x:c r="J711" t="str">
        <x:v>Worked — 2 records</x:v>
      </x:c>
      <x:c r="K711" t="str">
        <x:v>Employee 1495; home branch Birmingham; assigned role Operative Porter | Deployment branch: Birmingham | Actual role: Operative Skilled | Jobs: 395931, 400256 | Customers: Birmingham City Council-Oakhil Centre; Marel GB Ltd | Actual hours: 5.5; source records: 2</x:v>
      </x:c>
      <x:c r="L711" t="str">
        <x:v>Include</x:v>
      </x:c>
      <x:c r="M711"/>
      <x:c r="N711"/>
    </x:row>
    <x:row r="712">
      <x:c r="A712" t="str">
        <x:v>Delano White|2026-04-21</x:v>
      </x:c>
      <x:c r="B712" s="888" t="n">
        <x:v>46133</x:v>
      </x:c>
      <x:c r="C712" t="str">
        <x:v>Delano White</x:v>
      </x:c>
      <x:c r="D712" t="str">
        <x:v>Permanent</x:v>
      </x:c>
      <x:c r="E712" t="str">
        <x:v>Birmingham</x:v>
      </x:c>
      <x:c r="F712" t="str">
        <x:v>Operative Porter</x:v>
      </x:c>
      <x:c r="G712" t="str">
        <x:v>400903</x:v>
      </x:c>
      <x:c r="H712" t="str">
        <x:v>Walsall Leather Museum</x:v>
      </x:c>
      <x:c r="I712" s="22" t="n">
        <x:v>10.5</x:v>
      </x:c>
      <x:c r="J712" t="str">
        <x:v>Worked</x:v>
      </x:c>
      <x:c r="K712" t="str">
        <x:v>Employee 1495; home branch Birmingham; assigned role Operative Porter | Deployment branch: Birmingham | Actual role: Operative Skilled | Jobs: 400903 | Customers: Walsall Leather Museum | Actual hours: 10.5; source records: 1</x:v>
      </x:c>
      <x:c r="L712" t="str">
        <x:v>Include</x:v>
      </x:c>
      <x:c r="M712"/>
      <x:c r="N712"/>
    </x:row>
    <x:row r="713">
      <x:c r="A713" t="str">
        <x:v>Delano White|2026-04-22</x:v>
      </x:c>
      <x:c r="B713" s="888" t="n">
        <x:v>46134</x:v>
      </x:c>
      <x:c r="C713" t="str">
        <x:v>Delano White</x:v>
      </x:c>
      <x:c r="D713" t="str">
        <x:v>Permanent</x:v>
      </x:c>
      <x:c r="E713" t="str">
        <x:v>Birmingham</x:v>
      </x:c>
      <x:c r="F713" t="str">
        <x:v>Operative Porter</x:v>
      </x:c>
      <x:c r="G713" t="str">
        <x:v>400903</x:v>
      </x:c>
      <x:c r="H713" t="str">
        <x:v>Walsall Leather Museum</x:v>
      </x:c>
      <x:c r="I713" s="22" t="n">
        <x:v>9.5</x:v>
      </x:c>
      <x:c r="J713" t="str">
        <x:v>Worked</x:v>
      </x:c>
      <x:c r="K713" t="str">
        <x:v>Employee 1495; home branch Birmingham; assigned role Operative Porter | Deployment branch: Birmingham | Actual role: Operative Skilled | Jobs: 400903 | Customers: Walsall Leather Museum | Actual hours: 9.5; source records: 1</x:v>
      </x:c>
      <x:c r="L713" t="str">
        <x:v>Include</x:v>
      </x:c>
      <x:c r="M713"/>
      <x:c r="N713"/>
    </x:row>
    <x:row r="714">
      <x:c r="A714" t="str">
        <x:v>Delano White|2026-04-23</x:v>
      </x:c>
      <x:c r="B714" s="888" t="n">
        <x:v>46135</x:v>
      </x:c>
      <x:c r="C714" t="str">
        <x:v>Delano White</x:v>
      </x:c>
      <x:c r="D714" t="str">
        <x:v>Permanent</x:v>
      </x:c>
      <x:c r="E714" t="str">
        <x:v>Birmingham</x:v>
      </x:c>
      <x:c r="F714" t="str">
        <x:v>Operative Porter</x:v>
      </x:c>
      <x:c r="G714" t="str">
        <x:v>401855, 400345B</x:v>
      </x:c>
      <x:c r="H714" t="str">
        <x:v>Midland Heart Limited; West Midlands Police</x:v>
      </x:c>
      <x:c r="I714" s="22" t="n">
        <x:v>9</x:v>
      </x:c>
      <x:c r="J714" t="str">
        <x:v>Worked — 2 records</x:v>
      </x:c>
      <x:c r="K714" t="str">
        <x:v>Employee 1495; home branch Birmingham; assigned role Operative Porter | Deployment branch: Birmingham | Actual role: Operative Skilled | Jobs: 401855, 400345B | Customers: Midland Heart Limited; West Midlands Police | Actual hours: 9.0; source records: 2</x:v>
      </x:c>
      <x:c r="L714" t="str">
        <x:v>Include</x:v>
      </x:c>
      <x:c r="M714"/>
      <x:c r="N714"/>
    </x:row>
    <x:row r="715">
      <x:c r="A715" t="str">
        <x:v>Delano White|2026-04-24</x:v>
      </x:c>
      <x:c r="B715" s="888" t="n">
        <x:v>46136</x:v>
      </x:c>
      <x:c r="C715" t="str">
        <x:v>Delano White</x:v>
      </x:c>
      <x:c r="D715" t="str">
        <x:v>Permanent</x:v>
      </x:c>
      <x:c r="E715" t="str">
        <x:v>Birmingham</x:v>
      </x:c>
      <x:c r="F715" t="str">
        <x:v>Operative Porter</x:v>
      </x:c>
      <x:c r="G715" t="str">
        <x:v>400345B</x:v>
      </x:c>
      <x:c r="H715" t="str">
        <x:v>West Midlands Police</x:v>
      </x:c>
      <x:c r="I715" s="22" t="n">
        <x:v>6</x:v>
      </x:c>
      <x:c r="J715" t="str">
        <x:v>Worked</x:v>
      </x:c>
      <x:c r="K715" t="str">
        <x:v>Employee 1495; home branch Birmingham; assigned role Operative Porter | Deployment branch: Birmingham | Actual role: Operative Skilled | Jobs: 400345B | Customers: West Midlands Police | Actual hours: 6.0; source records: 1</x:v>
      </x:c>
      <x:c r="L715" t="str">
        <x:v>Include</x:v>
      </x:c>
      <x:c r="M715"/>
      <x:c r="N715"/>
    </x:row>
    <x:row r="716">
      <x:c r="A716" t="str">
        <x:v>Delano White|2026-04-27</x:v>
      </x:c>
      <x:c r="B716" s="888" t="n">
        <x:v>46139</x:v>
      </x:c>
      <x:c r="C716" t="str">
        <x:v>Delano White</x:v>
      </x:c>
      <x:c r="D716" t="str">
        <x:v>Permanent</x:v>
      </x:c>
      <x:c r="E716" t="str">
        <x:v>Birmingham</x:v>
      </x:c>
      <x:c r="F716" t="str">
        <x:v>Operative Porter</x:v>
      </x:c>
      <x:c r="G716"/>
      <x:c r="H716"/>
      <x:c r="I716" s="22" t="n">
        <x:v>0</x:v>
      </x:c>
      <x:c r="J716" t="str">
        <x:v>Annual leave</x:v>
      </x:c>
      <x:c r="K716" t="str">
        <x:v>Employee 1495; home branch Birmingham; assigned role Operative Porter | Leave: Annual Leave (Hours) | Leave calendar basis: Variable-pattern period</x:v>
      </x:c>
      <x:c r="L716" t="str">
        <x:v>Include</x:v>
      </x:c>
      <x:c r="M716"/>
      <x:c r="N716"/>
    </x:row>
    <x:row r="717">
      <x:c r="A717" t="str">
        <x:v>Delano White|2026-04-28</x:v>
      </x:c>
      <x:c r="B717" s="888" t="n">
        <x:v>46140</x:v>
      </x:c>
      <x:c r="C717" t="str">
        <x:v>Delano White</x:v>
      </x:c>
      <x:c r="D717" t="str">
        <x:v>Permanent</x:v>
      </x:c>
      <x:c r="E717" t="str">
        <x:v>Birmingham</x:v>
      </x:c>
      <x:c r="F717" t="str">
        <x:v>Operative Porter</x:v>
      </x:c>
      <x:c r="G717"/>
      <x:c r="H717"/>
      <x:c r="I717" s="22" t="n">
        <x:v>0</x:v>
      </x:c>
      <x:c r="J717" t="str">
        <x:v>Annual leave</x:v>
      </x:c>
      <x:c r="K717" t="str">
        <x:v>Employee 1495; home branch Birmingham; assigned role Operative Porter | Leave: Annual Leave (Hours) | Leave calendar basis: Variable-pattern period</x:v>
      </x:c>
      <x:c r="L717" t="str">
        <x:v>Include</x:v>
      </x:c>
      <x:c r="M717"/>
      <x:c r="N717"/>
    </x:row>
    <x:row r="718">
      <x:c r="A718" t="str">
        <x:v>Delano White|2026-04-29</x:v>
      </x:c>
      <x:c r="B718" s="888" t="n">
        <x:v>46141</x:v>
      </x:c>
      <x:c r="C718" t="str">
        <x:v>Delano White</x:v>
      </x:c>
      <x:c r="D718" t="str">
        <x:v>Permanent</x:v>
      </x:c>
      <x:c r="E718" t="str">
        <x:v>Birmingham</x:v>
      </x:c>
      <x:c r="F718" t="str">
        <x:v>Operative Porter</x:v>
      </x:c>
      <x:c r="G718"/>
      <x:c r="H718"/>
      <x:c r="I718" s="22" t="n">
        <x:v>0</x:v>
      </x:c>
      <x:c r="J718" t="str">
        <x:v>Annual leave</x:v>
      </x:c>
      <x:c r="K718" t="str">
        <x:v>Employee 1495; home branch Birmingham; assigned role Operative Porter | Leave: Annual Leave (Hours) | Leave calendar basis: Variable-pattern period</x:v>
      </x:c>
      <x:c r="L718" t="str">
        <x:v>Include</x:v>
      </x:c>
      <x:c r="M718"/>
      <x:c r="N718"/>
    </x:row>
    <x:row r="719">
      <x:c r="A719" t="str">
        <x:v>Delano White|2026-04-30</x:v>
      </x:c>
      <x:c r="B719" s="888" t="n">
        <x:v>46142</x:v>
      </x:c>
      <x:c r="C719" t="str">
        <x:v>Delano White</x:v>
      </x:c>
      <x:c r="D719" t="str">
        <x:v>Permanent</x:v>
      </x:c>
      <x:c r="E719" t="str">
        <x:v>Birmingham</x:v>
      </x:c>
      <x:c r="F719" t="str">
        <x:v>Operative Porter</x:v>
      </x:c>
      <x:c r="G719"/>
      <x:c r="H719"/>
      <x:c r="I719" s="22" t="n">
        <x:v>0</x:v>
      </x:c>
      <x:c r="J719" t="str">
        <x:v>Annual leave</x:v>
      </x:c>
      <x:c r="K719" t="str">
        <x:v>Employee 1495; home branch Birmingham; assigned role Operative Porter | Leave: Annual Leave (Hours) | Leave calendar basis: Variable-pattern period</x:v>
      </x:c>
      <x:c r="L719" t="str">
        <x:v>Include</x:v>
      </x:c>
      <x:c r="M719"/>
      <x:c r="N719"/>
    </x:row>
    <x:row r="720">
      <x:c r="A720" t="str">
        <x:v>E Mboua (B)|2026-04-09</x:v>
      </x:c>
      <x:c r="B720" s="888" t="n">
        <x:v>46121</x:v>
      </x:c>
      <x:c r="C720" t="str">
        <x:v>E Mboua (B)</x:v>
      </x:c>
      <x:c r="D720" t="str">
        <x:v>Permanent</x:v>
      </x:c>
      <x:c r="E720" t="str">
        <x:v>Thurrock</x:v>
      </x:c>
      <x:c r="F720" t="str">
        <x:v>Operative Driver</x:v>
      </x:c>
      <x:c r="G720" t="str">
        <x:v>401445</x:v>
      </x:c>
      <x:c r="H720" t="str">
        <x:v>EDF</x:v>
      </x:c>
      <x:c r="I720" s="22" t="n">
        <x:v>14</x:v>
      </x:c>
      <x:c r="J720" t="str">
        <x:v>Worked</x:v>
      </x:c>
      <x:c r="K720" t="str">
        <x:v>Employee 103632; home branch Thurrock; assigned role Operative Driver | Deployment branch: Thurrock | Actual role: Operative Driver | Jobs: 401445 | Customers: EDF | Actual hours: 14.0; source records: 1</x:v>
      </x:c>
      <x:c r="L720" t="str">
        <x:v>Include</x:v>
      </x:c>
      <x:c r="M720"/>
      <x:c r="N720"/>
    </x:row>
    <x:row r="721">
      <x:c r="A721" t="str">
        <x:v>E Mboua (B)|2026-04-10</x:v>
      </x:c>
      <x:c r="B721" s="888" t="n">
        <x:v>46122</x:v>
      </x:c>
      <x:c r="C721" t="str">
        <x:v>E Mboua (B)</x:v>
      </x:c>
      <x:c r="D721" t="str">
        <x:v>Permanent</x:v>
      </x:c>
      <x:c r="E721" t="str">
        <x:v>Thurrock</x:v>
      </x:c>
      <x:c r="F721" t="str">
        <x:v>Operative Driver</x:v>
      </x:c>
      <x:c r="G721" t="str">
        <x:v>401445, 399150</x:v>
      </x:c>
      <x:c r="H721" t="str">
        <x:v>EDF; Kite Lake Capital Management (UK) LLP</x:v>
      </x:c>
      <x:c r="I721" s="22" t="n">
        <x:v>17.75</x:v>
      </x:c>
      <x:c r="J721" t="str">
        <x:v>Worked — 2 records</x:v>
      </x:c>
      <x:c r="K721" t="str">
        <x:v>Employee 103632; home branch Thurrock; assigned role Operative Driver | Deployment branch: Thurrock | Actual role: Operative Driver, Operative Porter | Jobs: 401445, 399150 | Customers: EDF; Kite Lake Capital Management (UK) LLP | Actual hours: 17.8; source records: 2</x:v>
      </x:c>
      <x:c r="L721" t="str">
        <x:v>Include</x:v>
      </x:c>
      <x:c r="M721"/>
      <x:c r="N721"/>
    </x:row>
    <x:row r="722">
      <x:c r="A722" t="str">
        <x:v>E Mboua (B)|2026-04-13</x:v>
      </x:c>
      <x:c r="B722" s="888" t="n">
        <x:v>46125</x:v>
      </x:c>
      <x:c r="C722" t="str">
        <x:v>E Mboua (B)</x:v>
      </x:c>
      <x:c r="D722" t="str">
        <x:v>Permanent</x:v>
      </x:c>
      <x:c r="E722" t="str">
        <x:v>Thurrock</x:v>
      </x:c>
      <x:c r="F722" t="str">
        <x:v>Operative Driver</x:v>
      </x:c>
      <x:c r="G722" t="str">
        <x:v>401599, 401579</x:v>
      </x:c>
      <x:c r="H722" t="str">
        <x:v>Bank of New York Mellon; NSA</x:v>
      </x:c>
      <x:c r="I722" s="22" t="n">
        <x:v>11.5</x:v>
      </x:c>
      <x:c r="J722" t="str">
        <x:v>Worked — 2 records</x:v>
      </x:c>
      <x:c r="K722" t="str">
        <x:v>Employee 103632; home branch Thurrock; assigned role Operative Driver | Deployment branch: Thurrock | Actual role: Operative Driver | Jobs: 401599, 401579 | Customers: Bank of New York Mellon; NSA | Actual hours: 11.5; source records: 2</x:v>
      </x:c>
      <x:c r="L722" t="str">
        <x:v>Include</x:v>
      </x:c>
      <x:c r="M722"/>
      <x:c r="N722"/>
    </x:row>
    <x:row r="723">
      <x:c r="A723" t="str">
        <x:v>E Mboua (B)|2026-04-14</x:v>
      </x:c>
      <x:c r="B723" s="888" t="n">
        <x:v>46126</x:v>
      </x:c>
      <x:c r="C723" t="str">
        <x:v>E Mboua (B)</x:v>
      </x:c>
      <x:c r="D723" t="str">
        <x:v>Permanent</x:v>
      </x:c>
      <x:c r="E723" t="str">
        <x:v>Thurrock</x:v>
      </x:c>
      <x:c r="F723" t="str">
        <x:v>Operative Driver</x:v>
      </x:c>
      <x:c r="G723" t="str">
        <x:v>401281</x:v>
      </x:c>
      <x:c r="H723" t="str">
        <x:v>The Salvation Army</x:v>
      </x:c>
      <x:c r="I723" s="22" t="n">
        <x:v>4</x:v>
      </x:c>
      <x:c r="J723" t="str">
        <x:v>Worked</x:v>
      </x:c>
      <x:c r="K723" t="str">
        <x:v>Employee 103632; home branch Thurrock; assigned role Operative Driver | Deployment branch: Thurrock | Actual role: Operative Driver | Jobs: 401281 | Customers: The Salvation Army | Actual hours: 4.0; source records: 1</x:v>
      </x:c>
      <x:c r="L723" t="str">
        <x:v>Include</x:v>
      </x:c>
      <x:c r="M723"/>
      <x:c r="N723"/>
    </x:row>
    <x:row r="724">
      <x:c r="A724" t="str">
        <x:v>E Mboua (B)|2026-04-16</x:v>
      </x:c>
      <x:c r="B724" s="888" t="n">
        <x:v>46128</x:v>
      </x:c>
      <x:c r="C724" t="str">
        <x:v>E Mboua (B)</x:v>
      </x:c>
      <x:c r="D724" t="str">
        <x:v>Permanent</x:v>
      </x:c>
      <x:c r="E724" t="str">
        <x:v>Thurrock</x:v>
      </x:c>
      <x:c r="F724" t="str">
        <x:v>Operative Driver</x:v>
      </x:c>
      <x:c r="G724" t="str">
        <x:v>401590</x:v>
      </x:c>
      <x:c r="H724" t="str">
        <x:v>Adecco Group</x:v>
      </x:c>
      <x:c r="I724" s="22" t="n">
        <x:v>8.5</x:v>
      </x:c>
      <x:c r="J724" t="str">
        <x:v>Worked</x:v>
      </x:c>
      <x:c r="K724" t="str">
        <x:v>Employee 103632; home branch Thurrock; assigned role Operative Driver | Deployment branch: Thurrock | Actual role: Operative Driver | Jobs: 401590 | Customers: Adecco Group | Actual hours: 8.5; source records: 1</x:v>
      </x:c>
      <x:c r="L724" t="str">
        <x:v>Include</x:v>
      </x:c>
      <x:c r="M724"/>
      <x:c r="N724"/>
    </x:row>
    <x:row r="725">
      <x:c r="A725" t="str">
        <x:v>E Mboua (B)|2026-04-17</x:v>
      </x:c>
      <x:c r="B725" s="888" t="n">
        <x:v>46129</x:v>
      </x:c>
      <x:c r="C725" t="str">
        <x:v>E Mboua (B)</x:v>
      </x:c>
      <x:c r="D725" t="str">
        <x:v>Permanent</x:v>
      </x:c>
      <x:c r="E725" t="str">
        <x:v>Thurrock</x:v>
      </x:c>
      <x:c r="F725" t="str">
        <x:v>Operative Driver</x:v>
      </x:c>
      <x:c r="G725" t="str">
        <x:v>401650</x:v>
      </x:c>
      <x:c r="H725" t="str">
        <x:v>HSBC</x:v>
      </x:c>
      <x:c r="I725" s="22" t="n">
        <x:v>6</x:v>
      </x:c>
      <x:c r="J725" t="str">
        <x:v>Worked</x:v>
      </x:c>
      <x:c r="K725" t="str">
        <x:v>Employee 103632; home branch Thurrock; assigned role Operative Driver | Deployment branch: Thurrock | Actual role: Operative Driver | Jobs: 401650 | Customers: HSBC | Actual hours: 6.0; source records: 1</x:v>
      </x:c>
      <x:c r="L725" t="str">
        <x:v>Include</x:v>
      </x:c>
      <x:c r="M725"/>
      <x:c r="N725"/>
    </x:row>
    <x:row r="726">
      <x:c r="A726" t="str">
        <x:v>E Mboua (B)|2026-04-20</x:v>
      </x:c>
      <x:c r="B726" s="888" t="n">
        <x:v>46132</x:v>
      </x:c>
      <x:c r="C726" t="str">
        <x:v>E Mboua (B)</x:v>
      </x:c>
      <x:c r="D726" t="str">
        <x:v>Permanent</x:v>
      </x:c>
      <x:c r="E726" t="str">
        <x:v>Thurrock</x:v>
      </x:c>
      <x:c r="F726" t="str">
        <x:v>Operative Driver</x:v>
      </x:c>
      <x:c r="G726" t="str">
        <x:v>401599</x:v>
      </x:c>
      <x:c r="H726" t="str">
        <x:v>Bank of New York Mellon</x:v>
      </x:c>
      <x:c r="I726" s="22" t="n">
        <x:v>8</x:v>
      </x:c>
      <x:c r="J726" t="str">
        <x:v>Worked</x:v>
      </x:c>
      <x:c r="K726" t="str">
        <x:v>Employee 103632; home branch Thurrock; assigned role Operative Driver | Deployment branch: Thurrock | Actual role: Operative Driver | Jobs: 401599 | Customers: Bank of New York Mellon | Actual hours: 8.0; source records: 1</x:v>
      </x:c>
      <x:c r="L726" t="str">
        <x:v>Include</x:v>
      </x:c>
      <x:c r="M726"/>
      <x:c r="N726"/>
    </x:row>
    <x:row r="727">
      <x:c r="A727" t="str">
        <x:v>E Mboua (B)|2026-04-21</x:v>
      </x:c>
      <x:c r="B727" s="888" t="n">
        <x:v>46133</x:v>
      </x:c>
      <x:c r="C727" t="str">
        <x:v>E Mboua (B)</x:v>
      </x:c>
      <x:c r="D727" t="str">
        <x:v>Permanent</x:v>
      </x:c>
      <x:c r="E727" t="str">
        <x:v>Thurrock</x:v>
      </x:c>
      <x:c r="F727" t="str">
        <x:v>Operative Driver</x:v>
      </x:c>
      <x:c r="G727" t="str">
        <x:v>396313</x:v>
      </x:c>
      <x:c r="H727" t="str">
        <x:v>Haringey Council</x:v>
      </x:c>
      <x:c r="I727" s="22" t="n">
        <x:v>7.5</x:v>
      </x:c>
      <x:c r="J727" t="str">
        <x:v>Worked</x:v>
      </x:c>
      <x:c r="K727" t="str">
        <x:v>Employee 103632; home branch Thurrock; assigned role Operative Driver | Deployment branch: Thurrock | Actual role: Operative Driver | Jobs: 396313 | Customers: Haringey Council | Actual hours: 7.5; source records: 1</x:v>
      </x:c>
      <x:c r="L727" t="str">
        <x:v>Include</x:v>
      </x:c>
      <x:c r="M727"/>
      <x:c r="N727"/>
    </x:row>
    <x:row r="728">
      <x:c r="A728" t="str">
        <x:v>E Mboua (B)|2026-04-22</x:v>
      </x:c>
      <x:c r="B728" s="888" t="n">
        <x:v>46134</x:v>
      </x:c>
      <x:c r="C728" t="str">
        <x:v>E Mboua (B)</x:v>
      </x:c>
      <x:c r="D728" t="str">
        <x:v>Permanent</x:v>
      </x:c>
      <x:c r="E728" t="str">
        <x:v>Thurrock</x:v>
      </x:c>
      <x:c r="F728" t="str">
        <x:v>Operative Driver</x:v>
      </x:c>
      <x:c r="G728" t="str">
        <x:v>401599</x:v>
      </x:c>
      <x:c r="H728" t="str">
        <x:v>Bank of New York Mellon</x:v>
      </x:c>
      <x:c r="I728" s="22" t="n">
        <x:v>8.5</x:v>
      </x:c>
      <x:c r="J728" t="str">
        <x:v>Worked</x:v>
      </x:c>
      <x:c r="K728" t="str">
        <x:v>Employee 103632; home branch Thurrock; assigned role Operative Driver | Deployment branch: Thurrock | Actual role: Operative Driver | Jobs: 401599 | Customers: Bank of New York Mellon | Actual hours: 8.5; source records: 1</x:v>
      </x:c>
      <x:c r="L728" t="str">
        <x:v>Include</x:v>
      </x:c>
      <x:c r="M728"/>
      <x:c r="N728"/>
    </x:row>
    <x:row r="729">
      <x:c r="A729" t="str">
        <x:v>E Mboua (B)|2026-04-23</x:v>
      </x:c>
      <x:c r="B729" s="888" t="n">
        <x:v>46135</x:v>
      </x:c>
      <x:c r="C729" t="str">
        <x:v>E Mboua (B)</x:v>
      </x:c>
      <x:c r="D729" t="str">
        <x:v>Permanent</x:v>
      </x:c>
      <x:c r="E729" t="str">
        <x:v>Thurrock</x:v>
      </x:c>
      <x:c r="F729" t="str">
        <x:v>Operative Driver</x:v>
      </x:c>
      <x:c r="G729" t="str">
        <x:v>401647</x:v>
      </x:c>
      <x:c r="H729" t="str">
        <x:v>RSM</x:v>
      </x:c>
      <x:c r="I729" s="22" t="n">
        <x:v>7.25</x:v>
      </x:c>
      <x:c r="J729" t="str">
        <x:v>Worked</x:v>
      </x:c>
      <x:c r="K729" t="str">
        <x:v>Employee 103632; home branch Thurrock; assigned role Operative Driver | Deployment branch: Thurrock | Actual role: Operative Driver | Jobs: 401647 | Customers: RSM | Actual hours: 7.2; source records: 1</x:v>
      </x:c>
      <x:c r="L729" t="str">
        <x:v>Include</x:v>
      </x:c>
      <x:c r="M729"/>
      <x:c r="N729"/>
    </x:row>
    <x:row r="730">
      <x:c r="A730" t="str">
        <x:v>E Mboua (B)|2026-04-24</x:v>
      </x:c>
      <x:c r="B730" s="888" t="n">
        <x:v>46136</x:v>
      </x:c>
      <x:c r="C730" t="str">
        <x:v>E Mboua (B)</x:v>
      </x:c>
      <x:c r="D730" t="str">
        <x:v>Permanent</x:v>
      </x:c>
      <x:c r="E730" t="str">
        <x:v>Thurrock</x:v>
      </x:c>
      <x:c r="F730" t="str">
        <x:v>Operative Driver</x:v>
      </x:c>
      <x:c r="G730" t="str">
        <x:v>400147</x:v>
      </x:c>
      <x:c r="H730" t="str">
        <x:v>JVCKenwood UK Limited</x:v>
      </x:c>
      <x:c r="I730" s="22" t="n">
        <x:v>8</x:v>
      </x:c>
      <x:c r="J730" t="str">
        <x:v>Worked</x:v>
      </x:c>
      <x:c r="K730" t="str">
        <x:v>Employee 103632; home branch Thurrock; assigned role Operative Driver | Deployment branch: Thurrock | Actual role: Operative Driver | Jobs: 400147 | Customers: JVCKenwood UK Limited | Actual hours: 8.0; source records: 1</x:v>
      </x:c>
      <x:c r="L730" t="str">
        <x:v>Include</x:v>
      </x:c>
      <x:c r="M730"/>
      <x:c r="N730"/>
    </x:row>
    <x:row r="731">
      <x:c r="A731" t="str">
        <x:v>E Mboua (B)|2026-04-28</x:v>
      </x:c>
      <x:c r="B731" s="888" t="n">
        <x:v>46140</x:v>
      </x:c>
      <x:c r="C731" t="str">
        <x:v>E Mboua (B)</x:v>
      </x:c>
      <x:c r="D731" t="str">
        <x:v>Permanent</x:v>
      </x:c>
      <x:c r="E731" t="str">
        <x:v>Thurrock</x:v>
      </x:c>
      <x:c r="F731" t="str">
        <x:v>Operative Driver</x:v>
      </x:c>
      <x:c r="G731" t="str">
        <x:v>401913</x:v>
      </x:c>
      <x:c r="H731" t="str">
        <x:v>BNP Paribas Limited</x:v>
      </x:c>
      <x:c r="I731" s="22" t="n">
        <x:v>3</x:v>
      </x:c>
      <x:c r="J731" t="str">
        <x:v>Worked</x:v>
      </x:c>
      <x:c r="K731" t="str">
        <x:v>Employee 103632; home branch Thurrock; assigned role Operative Driver | Deployment branch: Thurrock | Actual role: Operative Driver | Jobs: 401913 | Customers: BNP Paribas Limited | Actual hours: 3.0; source records: 1</x:v>
      </x:c>
      <x:c r="L731" t="str">
        <x:v>Include</x:v>
      </x:c>
      <x:c r="M731"/>
      <x:c r="N731"/>
    </x:row>
    <x:row r="732">
      <x:c r="A732" t="str">
        <x:v>E Rexhepi (B)|2026-04-01</x:v>
      </x:c>
      <x:c r="B732" s="888" t="n">
        <x:v>46113</x:v>
      </x:c>
      <x:c r="C732" t="str">
        <x:v>E Rexhepi (B)</x:v>
      </x:c>
      <x:c r="D732" t="str">
        <x:v>Permanent</x:v>
      </x:c>
      <x:c r="E732" t="str">
        <x:v>Croydon</x:v>
      </x:c>
      <x:c r="F732" t="str">
        <x:v>Operative Porter</x:v>
      </x:c>
      <x:c r="G732" t="str">
        <x:v>393361B</x:v>
      </x:c>
      <x:c r="H732" t="str">
        <x:v>The Quadrant</x:v>
      </x:c>
      <x:c r="I732" s="22" t="n">
        <x:v>7</x:v>
      </x:c>
      <x:c r="J732" t="str">
        <x:v>Worked</x:v>
      </x:c>
      <x:c r="K732" t="str">
        <x:v>Employee 1440; home branch Croydon; assigned role Operative Porter | Deployment branch: Croydon | Actual role: Operative Porter | Jobs: 393361B | Customers: The Quadrant | Actual hours: 7.0; source records: 1</x:v>
      </x:c>
      <x:c r="L732" t="str">
        <x:v>Include</x:v>
      </x:c>
      <x:c r="M732"/>
      <x:c r="N732"/>
    </x:row>
    <x:row r="733">
      <x:c r="A733" t="str">
        <x:v>E Rexhepi (B)|2026-04-02</x:v>
      </x:c>
      <x:c r="B733" s="888" t="n">
        <x:v>46114</x:v>
      </x:c>
      <x:c r="C733" t="str">
        <x:v>E Rexhepi (B)</x:v>
      </x:c>
      <x:c r="D733" t="str">
        <x:v>Permanent</x:v>
      </x:c>
      <x:c r="E733" t="str">
        <x:v>Croydon</x:v>
      </x:c>
      <x:c r="F733" t="str">
        <x:v>Operative Porter</x:v>
      </x:c>
      <x:c r="G733" t="str">
        <x:v>393361B</x:v>
      </x:c>
      <x:c r="H733" t="str">
        <x:v>The Quadrant</x:v>
      </x:c>
      <x:c r="I733" s="22" t="n">
        <x:v>7.5</x:v>
      </x:c>
      <x:c r="J733" t="str">
        <x:v>Worked</x:v>
      </x:c>
      <x:c r="K733" t="str">
        <x:v>Employee 1440; home branch Croydon; assigned role Operative Porter | Deployment branch: Croydon | Actual role: Operative Porter | Jobs: 393361B | Customers: The Quadrant | Actual hours: 7.5; source records: 1</x:v>
      </x:c>
      <x:c r="L733" t="str">
        <x:v>Include</x:v>
      </x:c>
      <x:c r="M733"/>
      <x:c r="N733"/>
    </x:row>
    <x:row r="734">
      <x:c r="A734" t="str">
        <x:v>E Rexhepi (B)|2026-04-07</x:v>
      </x:c>
      <x:c r="B734" s="888" t="n">
        <x:v>46119</x:v>
      </x:c>
      <x:c r="C734" t="str">
        <x:v>E Rexhepi (B)</x:v>
      </x:c>
      <x:c r="D734" t="str">
        <x:v>Permanent</x:v>
      </x:c>
      <x:c r="E734" t="str">
        <x:v>Croydon</x:v>
      </x:c>
      <x:c r="F734" t="str">
        <x:v>Operative Porter</x:v>
      </x:c>
      <x:c r="G734" t="str">
        <x:v>400660</x:v>
      </x:c>
      <x:c r="H734" t="str">
        <x:v>Leaves Building &amp; Maintenance Contractors Ltd</x:v>
      </x:c>
      <x:c r="I734" s="22" t="n">
        <x:v>6.5</x:v>
      </x:c>
      <x:c r="J734" t="str">
        <x:v>Worked</x:v>
      </x:c>
      <x:c r="K734" t="str">
        <x:v>Employee 1440; home branch Croydon; assigned role Operative Porter | Deployment branch: Croydon | Actual role: Operative Porter | Jobs: 400660 | Customers: Leaves Building &amp; Maintenance Contractors Ltd | Actual hours: 6.5; source records: 1</x:v>
      </x:c>
      <x:c r="L734" t="str">
        <x:v>Include</x:v>
      </x:c>
      <x:c r="M734"/>
      <x:c r="N734"/>
    </x:row>
    <x:row r="735">
      <x:c r="A735" t="str">
        <x:v>E Rexhepi (B)|2026-04-08</x:v>
      </x:c>
      <x:c r="B735" s="888" t="n">
        <x:v>46120</x:v>
      </x:c>
      <x:c r="C735" t="str">
        <x:v>E Rexhepi (B)</x:v>
      </x:c>
      <x:c r="D735" t="str">
        <x:v>Permanent</x:v>
      </x:c>
      <x:c r="E735" t="str">
        <x:v>Croydon</x:v>
      </x:c>
      <x:c r="F735" t="str">
        <x:v>Operative Porter</x:v>
      </x:c>
      <x:c r="G735" t="str">
        <x:v>400660</x:v>
      </x:c>
      <x:c r="H735" t="str">
        <x:v>Leaves Building &amp; Maintenance Contractors Ltd</x:v>
      </x:c>
      <x:c r="I735" s="22" t="n">
        <x:v>6</x:v>
      </x:c>
      <x:c r="J735" t="str">
        <x:v>Worked</x:v>
      </x:c>
      <x:c r="K735" t="str">
        <x:v>Employee 1440; home branch Croydon; assigned role Operative Porter | Deployment branch: Croydon | Actual role: Operative Porter | Jobs: 400660 | Customers: Leaves Building &amp; Maintenance Contractors Ltd | Actual hours: 6.0; source records: 1</x:v>
      </x:c>
      <x:c r="L735" t="str">
        <x:v>Include</x:v>
      </x:c>
      <x:c r="M735"/>
      <x:c r="N735"/>
    </x:row>
    <x:row r="736">
      <x:c r="A736" t="str">
        <x:v>E Rexhepi (B)|2026-04-09</x:v>
      </x:c>
      <x:c r="B736" s="888" t="n">
        <x:v>46121</x:v>
      </x:c>
      <x:c r="C736" t="str">
        <x:v>E Rexhepi (B)</x:v>
      </x:c>
      <x:c r="D736" t="str">
        <x:v>Permanent</x:v>
      </x:c>
      <x:c r="E736" t="str">
        <x:v>Croydon</x:v>
      </x:c>
      <x:c r="F736" t="str">
        <x:v>Operative Porter</x:v>
      </x:c>
      <x:c r="G736" t="str">
        <x:v>393361B</x:v>
      </x:c>
      <x:c r="H736" t="str">
        <x:v>The Quadrant</x:v>
      </x:c>
      <x:c r="I736" s="22" t="n">
        <x:v>7.5</x:v>
      </x:c>
      <x:c r="J736" t="str">
        <x:v>Worked</x:v>
      </x:c>
      <x:c r="K736" t="str">
        <x:v>Employee 1440; home branch Croydon; assigned role Operative Porter | Deployment branch: Croydon | Actual role: Operative Porter | Jobs: 393361B | Customers: The Quadrant | Actual hours: 7.5; source records: 1</x:v>
      </x:c>
      <x:c r="L736" t="str">
        <x:v>Include</x:v>
      </x:c>
      <x:c r="M736"/>
      <x:c r="N736"/>
    </x:row>
    <x:row r="737">
      <x:c r="A737" t="str">
        <x:v>E Rexhepi (B)|2026-04-10</x:v>
      </x:c>
      <x:c r="B737" s="888" t="n">
        <x:v>46122</x:v>
      </x:c>
      <x:c r="C737" t="str">
        <x:v>E Rexhepi (B)</x:v>
      </x:c>
      <x:c r="D737" t="str">
        <x:v>Permanent</x:v>
      </x:c>
      <x:c r="E737" t="str">
        <x:v>Croydon</x:v>
      </x:c>
      <x:c r="F737" t="str">
        <x:v>Operative Porter</x:v>
      </x:c>
      <x:c r="G737" t="str">
        <x:v>393361B</x:v>
      </x:c>
      <x:c r="H737" t="str">
        <x:v>The Quadrant</x:v>
      </x:c>
      <x:c r="I737" s="22" t="n">
        <x:v>7.5</x:v>
      </x:c>
      <x:c r="J737" t="str">
        <x:v>Worked</x:v>
      </x:c>
      <x:c r="K737" t="str">
        <x:v>Employee 1440; home branch Croydon; assigned role Operative Porter | Deployment branch: Croydon | Actual role: Operative Porter | Jobs: 393361B | Customers: The Quadrant | Actual hours: 7.5; source records: 1</x:v>
      </x:c>
      <x:c r="L737" t="str">
        <x:v>Include</x:v>
      </x:c>
      <x:c r="M737"/>
      <x:c r="N737"/>
    </x:row>
    <x:row r="738">
      <x:c r="A738" t="str">
        <x:v>E Rexhepi (B)|2026-04-11</x:v>
      </x:c>
      <x:c r="B738" s="888" t="n">
        <x:v>46123</x:v>
      </x:c>
      <x:c r="C738" t="str">
        <x:v>E Rexhepi (B)</x:v>
      </x:c>
      <x:c r="D738" t="str">
        <x:v>Permanent</x:v>
      </x:c>
      <x:c r="E738" t="str">
        <x:v>Croydon</x:v>
      </x:c>
      <x:c r="F738" t="str">
        <x:v>Operative Porter</x:v>
      </x:c>
      <x:c r="G738" t="str">
        <x:v>400782</x:v>
      </x:c>
      <x:c r="H738" t="str">
        <x:v>Willmott Dixon Construction Ltd</x:v>
      </x:c>
      <x:c r="I738" s="22" t="n">
        <x:v>7</x:v>
      </x:c>
      <x:c r="J738" t="str">
        <x:v>Worked</x:v>
      </x:c>
      <x:c r="K738" t="str">
        <x:v>Employee 1440; home branch Croydon; assigned role Operative Porter | Deployment branch: Croydon | Actual role: Operative Driver | Jobs: 400782 | Customers: Willmott Dixon Construction Ltd | Actual hours: 7.0; source records: 1</x:v>
      </x:c>
      <x:c r="L738" t="str">
        <x:v>Include</x:v>
      </x:c>
      <x:c r="M738"/>
      <x:c r="N738"/>
    </x:row>
    <x:row r="739">
      <x:c r="A739" t="str">
        <x:v>E Rexhepi (B)|2026-04-13</x:v>
      </x:c>
      <x:c r="B739" s="888" t="n">
        <x:v>46125</x:v>
      </x:c>
      <x:c r="C739" t="str">
        <x:v>E Rexhepi (B)</x:v>
      </x:c>
      <x:c r="D739" t="str">
        <x:v>Permanent</x:v>
      </x:c>
      <x:c r="E739" t="str">
        <x:v>Croydon</x:v>
      </x:c>
      <x:c r="F739" t="str">
        <x:v>Operative Porter</x:v>
      </x:c>
      <x:c r="G739" t="str">
        <x:v>401560</x:v>
      </x:c>
      <x:c r="H739" t="str">
        <x:v>Kingston University</x:v>
      </x:c>
      <x:c r="I739" s="22" t="n">
        <x:v>5.5</x:v>
      </x:c>
      <x:c r="J739" t="str">
        <x:v>Worked</x:v>
      </x:c>
      <x:c r="K739" t="str">
        <x:v>Employee 1440; home branch Croydon; assigned role Operative Porter | Deployment branch: Croydon | Actual role: Operative Driver | Jobs: 401560 | Customers: Kingston University | Actual hours: 5.5; source records: 1</x:v>
      </x:c>
      <x:c r="L739" t="str">
        <x:v>Include</x:v>
      </x:c>
      <x:c r="M739"/>
      <x:c r="N739"/>
    </x:row>
    <x:row r="740">
      <x:c r="A740" t="str">
        <x:v>E Rexhepi (B)|2026-04-14</x:v>
      </x:c>
      <x:c r="B740" s="888" t="n">
        <x:v>46126</x:v>
      </x:c>
      <x:c r="C740" t="str">
        <x:v>E Rexhepi (B)</x:v>
      </x:c>
      <x:c r="D740" t="str">
        <x:v>Permanent</x:v>
      </x:c>
      <x:c r="E740" t="str">
        <x:v>Croydon</x:v>
      </x:c>
      <x:c r="F740" t="str">
        <x:v>Operative Porter</x:v>
      </x:c>
      <x:c r="G740" t="str">
        <x:v>393361B</x:v>
      </x:c>
      <x:c r="H740" t="str">
        <x:v>The Quadrant</x:v>
      </x:c>
      <x:c r="I740" s="22" t="n">
        <x:v>8</x:v>
      </x:c>
      <x:c r="J740" t="str">
        <x:v>Worked</x:v>
      </x:c>
      <x:c r="K740" t="str">
        <x:v>Employee 1440; home branch Croydon; assigned role Operative Porter | Deployment branch: Croydon | Actual role: Operative Porter | Jobs: 393361B | Customers: The Quadrant | Actual hours: 8.0; source records: 1</x:v>
      </x:c>
      <x:c r="L740" t="str">
        <x:v>Include</x:v>
      </x:c>
      <x:c r="M740"/>
      <x:c r="N740"/>
    </x:row>
    <x:row r="741">
      <x:c r="A741" t="str">
        <x:v>E Rexhepi (B)|2026-04-15</x:v>
      </x:c>
      <x:c r="B741" s="888" t="n">
        <x:v>46127</x:v>
      </x:c>
      <x:c r="C741" t="str">
        <x:v>E Rexhepi (B)</x:v>
      </x:c>
      <x:c r="D741" t="str">
        <x:v>Permanent</x:v>
      </x:c>
      <x:c r="E741" t="str">
        <x:v>Croydon</x:v>
      </x:c>
      <x:c r="F741" t="str">
        <x:v>Operative Porter</x:v>
      </x:c>
      <x:c r="G741" t="str">
        <x:v>393361B</x:v>
      </x:c>
      <x:c r="H741" t="str">
        <x:v>The Quadrant</x:v>
      </x:c>
      <x:c r="I741" s="22" t="n">
        <x:v>8</x:v>
      </x:c>
      <x:c r="J741" t="str">
        <x:v>Worked</x:v>
      </x:c>
      <x:c r="K741" t="str">
        <x:v>Employee 1440; home branch Croydon; assigned role Operative Porter | Deployment branch: Croydon | Actual role: Operative Porter | Jobs: 393361B | Customers: The Quadrant | Actual hours: 8.0; source records: 1</x:v>
      </x:c>
      <x:c r="L741" t="str">
        <x:v>Include</x:v>
      </x:c>
      <x:c r="M741"/>
      <x:c r="N741"/>
    </x:row>
    <x:row r="742">
      <x:c r="A742" t="str">
        <x:v>E Rexhepi (B)|2026-04-16</x:v>
      </x:c>
      <x:c r="B742" s="888" t="n">
        <x:v>46128</x:v>
      </x:c>
      <x:c r="C742" t="str">
        <x:v>E Rexhepi (B)</x:v>
      </x:c>
      <x:c r="D742" t="str">
        <x:v>Permanent</x:v>
      </x:c>
      <x:c r="E742" t="str">
        <x:v>Croydon</x:v>
      </x:c>
      <x:c r="F742" t="str">
        <x:v>Operative Porter</x:v>
      </x:c>
      <x:c r="G742" t="str">
        <x:v>388814</x:v>
      </x:c>
      <x:c r="H742" t="str">
        <x:v>Royal Botanic Gardens Kew</x:v>
      </x:c>
      <x:c r="I742" s="22" t="n">
        <x:v>8</x:v>
      </x:c>
      <x:c r="J742" t="str">
        <x:v>Worked</x:v>
      </x:c>
      <x:c r="K742" t="str">
        <x:v>Employee 1440; home branch Croydon; assigned role Operative Porter | Deployment branch: Croydon | Actual role: Operative Porter | Jobs: 388814 | Customers: Royal Botanic Gardens Kew | Actual hours: 8.0; source records: 1</x:v>
      </x:c>
      <x:c r="L742" t="str">
        <x:v>Include</x:v>
      </x:c>
      <x:c r="M742"/>
      <x:c r="N742"/>
    </x:row>
    <x:row r="743">
      <x:c r="A743" t="str">
        <x:v>E Rexhepi (B)|2026-04-17</x:v>
      </x:c>
      <x:c r="B743" s="888" t="n">
        <x:v>46129</x:v>
      </x:c>
      <x:c r="C743" t="str">
        <x:v>E Rexhepi (B)</x:v>
      </x:c>
      <x:c r="D743" t="str">
        <x:v>Permanent</x:v>
      </x:c>
      <x:c r="E743" t="str">
        <x:v>Croydon</x:v>
      </x:c>
      <x:c r="F743" t="str">
        <x:v>Operative Porter</x:v>
      </x:c>
      <x:c r="G743" t="str">
        <x:v>388814</x:v>
      </x:c>
      <x:c r="H743" t="str">
        <x:v>Royal Botanic Gardens Kew</x:v>
      </x:c>
      <x:c r="I743" s="22" t="n">
        <x:v>8.5</x:v>
      </x:c>
      <x:c r="J743" t="str">
        <x:v>Worked</x:v>
      </x:c>
      <x:c r="K743" t="str">
        <x:v>Employee 1440; home branch Croydon; assigned role Operative Porter | Deployment branch: Croydon | Actual role: Operative Porter | Jobs: 388814 | Customers: Royal Botanic Gardens Kew | Actual hours: 8.5; source records: 1</x:v>
      </x:c>
      <x:c r="L743" t="str">
        <x:v>Include</x:v>
      </x:c>
      <x:c r="M743"/>
      <x:c r="N743"/>
    </x:row>
    <x:row r="744">
      <x:c r="A744" t="str">
        <x:v>E Rexhepi (B)|2026-04-18</x:v>
      </x:c>
      <x:c r="B744" s="888" t="n">
        <x:v>46130</x:v>
      </x:c>
      <x:c r="C744" t="str">
        <x:v>E Rexhepi (B)</x:v>
      </x:c>
      <x:c r="D744" t="str">
        <x:v>Permanent</x:v>
      </x:c>
      <x:c r="E744" t="str">
        <x:v>Croydon</x:v>
      </x:c>
      <x:c r="F744" t="str">
        <x:v>Operative Porter</x:v>
      </x:c>
      <x:c r="G744" t="str">
        <x:v>400784</x:v>
      </x:c>
      <x:c r="H744" t="str">
        <x:v>Hermes Investment Management Ltd</x:v>
      </x:c>
      <x:c r="I744" s="22" t="n">
        <x:v>5.5</x:v>
      </x:c>
      <x:c r="J744" t="str">
        <x:v>Worked</x:v>
      </x:c>
      <x:c r="K744" t="str">
        <x:v>Employee 1440; home branch Croydon; assigned role Operative Porter | Deployment branch: Croydon | Actual role: Operative Porter | Jobs: 400784 | Customers: Hermes Investment Management Ltd | Actual hours: 5.5; source records: 1</x:v>
      </x:c>
      <x:c r="L744" t="str">
        <x:v>Include</x:v>
      </x:c>
      <x:c r="M744"/>
      <x:c r="N744"/>
    </x:row>
    <x:row r="745">
      <x:c r="A745" t="str">
        <x:v>E Rexhepi (B)|2026-04-20</x:v>
      </x:c>
      <x:c r="B745" s="888" t="n">
        <x:v>46132</x:v>
      </x:c>
      <x:c r="C745" t="str">
        <x:v>E Rexhepi (B)</x:v>
      </x:c>
      <x:c r="D745" t="str">
        <x:v>Permanent</x:v>
      </x:c>
      <x:c r="E745" t="str">
        <x:v>Croydon</x:v>
      </x:c>
      <x:c r="F745" t="str">
        <x:v>Operative Porter</x:v>
      </x:c>
      <x:c r="G745" t="str">
        <x:v>388814</x:v>
      </x:c>
      <x:c r="H745" t="str">
        <x:v>Royal Botanic Gardens Kew</x:v>
      </x:c>
      <x:c r="I745" s="22" t="n">
        <x:v>9</x:v>
      </x:c>
      <x:c r="J745" t="str">
        <x:v>Worked</x:v>
      </x:c>
      <x:c r="K745" t="str">
        <x:v>Employee 1440; home branch Croydon; assigned role Operative Porter | Deployment branch: Croydon | Actual role: Operative Porter | Jobs: 388814 | Customers: Royal Botanic Gardens Kew | Actual hours: 9.0; source records: 1</x:v>
      </x:c>
      <x:c r="L745" t="str">
        <x:v>Include</x:v>
      </x:c>
      <x:c r="M745"/>
      <x:c r="N745"/>
    </x:row>
    <x:row r="746">
      <x:c r="A746" t="str">
        <x:v>E Rexhepi (B)|2026-04-21</x:v>
      </x:c>
      <x:c r="B746" s="888" t="n">
        <x:v>46133</x:v>
      </x:c>
      <x:c r="C746" t="str">
        <x:v>E Rexhepi (B)</x:v>
      </x:c>
      <x:c r="D746" t="str">
        <x:v>Permanent</x:v>
      </x:c>
      <x:c r="E746" t="str">
        <x:v>Croydon</x:v>
      </x:c>
      <x:c r="F746" t="str">
        <x:v>Operative Porter</x:v>
      </x:c>
      <x:c r="G746" t="str">
        <x:v>388814</x:v>
      </x:c>
      <x:c r="H746" t="str">
        <x:v>Royal Botanic Gardens Kew</x:v>
      </x:c>
      <x:c r="I746" s="22" t="n">
        <x:v>8</x:v>
      </x:c>
      <x:c r="J746" t="str">
        <x:v>Worked</x:v>
      </x:c>
      <x:c r="K746" t="str">
        <x:v>Employee 1440; home branch Croydon; assigned role Operative Porter | Deployment branch: Croydon | Actual role: Operative Porter | Jobs: 388814 | Customers: Royal Botanic Gardens Kew | Actual hours: 8.0; source records: 1</x:v>
      </x:c>
      <x:c r="L746" t="str">
        <x:v>Include</x:v>
      </x:c>
      <x:c r="M746"/>
      <x:c r="N746"/>
    </x:row>
    <x:row r="747">
      <x:c r="A747" t="str">
        <x:v>E Rexhepi (B)|2026-04-22</x:v>
      </x:c>
      <x:c r="B747" s="888" t="n">
        <x:v>46134</x:v>
      </x:c>
      <x:c r="C747" t="str">
        <x:v>E Rexhepi (B)</x:v>
      </x:c>
      <x:c r="D747" t="str">
        <x:v>Permanent</x:v>
      </x:c>
      <x:c r="E747" t="str">
        <x:v>Croydon</x:v>
      </x:c>
      <x:c r="F747" t="str">
        <x:v>Operative Porter</x:v>
      </x:c>
      <x:c r="G747" t="str">
        <x:v>401254</x:v>
      </x:c>
      <x:c r="H747" t="str">
        <x:v>HSBC - April 2026 Deliveries</x:v>
      </x:c>
      <x:c r="I747" s="22" t="n">
        <x:v>6</x:v>
      </x:c>
      <x:c r="J747" t="str">
        <x:v>Worked</x:v>
      </x:c>
      <x:c r="K747" t="str">
        <x:v>Employee 1440; home branch Croydon; assigned role Operative Porter | Deployment branch: Birmingham | Actual role: Operative Driver | Jobs: 401254 | Customers: HSBC - April 2026 Deliveries | Actual hours: 6.0; source records: 1</x:v>
      </x:c>
      <x:c r="L747" t="str">
        <x:v>Include</x:v>
      </x:c>
      <x:c r="M747"/>
      <x:c r="N747"/>
    </x:row>
    <x:row r="748">
      <x:c r="A748" t="str">
        <x:v>E Rexhepi (B)|2026-04-23</x:v>
      </x:c>
      <x:c r="B748" s="888" t="n">
        <x:v>46135</x:v>
      </x:c>
      <x:c r="C748" t="str">
        <x:v>E Rexhepi (B)</x:v>
      </x:c>
      <x:c r="D748" t="str">
        <x:v>Permanent</x:v>
      </x:c>
      <x:c r="E748" t="str">
        <x:v>Croydon</x:v>
      </x:c>
      <x:c r="F748" t="str">
        <x:v>Operative Porter</x:v>
      </x:c>
      <x:c r="G748" t="str">
        <x:v>393361B</x:v>
      </x:c>
      <x:c r="H748" t="str">
        <x:v>The Quadrant</x:v>
      </x:c>
      <x:c r="I748" s="22" t="n">
        <x:v>8</x:v>
      </x:c>
      <x:c r="J748" t="str">
        <x:v>Worked</x:v>
      </x:c>
      <x:c r="K748" t="str">
        <x:v>Employee 1440; home branch Croydon; assigned role Operative Porter | Deployment branch: Croydon | Actual role: Operative Porter | Jobs: 393361B | Customers: The Quadrant | Actual hours: 8.0; source records: 1</x:v>
      </x:c>
      <x:c r="L748" t="str">
        <x:v>Include</x:v>
      </x:c>
      <x:c r="M748"/>
      <x:c r="N748"/>
    </x:row>
    <x:row r="749">
      <x:c r="A749" t="str">
        <x:v>E Rexhepi (B)|2026-04-24</x:v>
      </x:c>
      <x:c r="B749" s="888" t="n">
        <x:v>46136</x:v>
      </x:c>
      <x:c r="C749" t="str">
        <x:v>E Rexhepi (B)</x:v>
      </x:c>
      <x:c r="D749" t="str">
        <x:v>Permanent</x:v>
      </x:c>
      <x:c r="E749" t="str">
        <x:v>Croydon</x:v>
      </x:c>
      <x:c r="F749" t="str">
        <x:v>Operative Porter</x:v>
      </x:c>
      <x:c r="G749" t="str">
        <x:v>398445</x:v>
      </x:c>
      <x:c r="H749" t="str">
        <x:v>Independent Office for Police Conduct (IOPC)</x:v>
      </x:c>
      <x:c r="I749" s="22" t="n">
        <x:v>7.5</x:v>
      </x:c>
      <x:c r="J749" t="str">
        <x:v>Worked</x:v>
      </x:c>
      <x:c r="K749" t="str">
        <x:v>Employee 1440; home branch Croydon; assigned role Operative Porter | Deployment branch: Croydon | Actual role: Operative Driver | Jobs: 398445 | Customers: Independent Office for Police Conduct (IOPC) | Actual hours: 7.5; source records: 1</x:v>
      </x:c>
      <x:c r="L749" t="str">
        <x:v>Include</x:v>
      </x:c>
      <x:c r="M749"/>
      <x:c r="N749"/>
    </x:row>
    <x:row r="750">
      <x:c r="A750" t="str">
        <x:v>E Rexhepi (B)|2026-04-25</x:v>
      </x:c>
      <x:c r="B750" s="888" t="n">
        <x:v>46137</x:v>
      </x:c>
      <x:c r="C750" t="str">
        <x:v>E Rexhepi (B)</x:v>
      </x:c>
      <x:c r="D750" t="str">
        <x:v>Permanent</x:v>
      </x:c>
      <x:c r="E750" t="str">
        <x:v>Croydon</x:v>
      </x:c>
      <x:c r="F750" t="str">
        <x:v>Operative Porter</x:v>
      </x:c>
      <x:c r="G750" t="str">
        <x:v>398445</x:v>
      </x:c>
      <x:c r="H750" t="str">
        <x:v>Independent Office for Police Conduct (IOPC)</x:v>
      </x:c>
      <x:c r="I750" s="22" t="n">
        <x:v>7.5</x:v>
      </x:c>
      <x:c r="J750" t="str">
        <x:v>Worked</x:v>
      </x:c>
      <x:c r="K750" t="str">
        <x:v>Employee 1440; home branch Croydon; assigned role Operative Porter | Deployment branch: Croydon | Actual role: Operative Driver | Jobs: 398445 | Customers: Independent Office for Police Conduct (IOPC) | Actual hours: 7.5; source records: 1</x:v>
      </x:c>
      <x:c r="L750" t="str">
        <x:v>Include</x:v>
      </x:c>
      <x:c r="M750"/>
      <x:c r="N750"/>
    </x:row>
    <x:row r="751">
      <x:c r="A751" t="str">
        <x:v>E Rexhepi (B)|2026-04-26</x:v>
      </x:c>
      <x:c r="B751" s="888" t="n">
        <x:v>46138</x:v>
      </x:c>
      <x:c r="C751" t="str">
        <x:v>E Rexhepi (B)</x:v>
      </x:c>
      <x:c r="D751" t="str">
        <x:v>Permanent</x:v>
      </x:c>
      <x:c r="E751" t="str">
        <x:v>Croydon</x:v>
      </x:c>
      <x:c r="F751" t="str">
        <x:v>Operative Porter</x:v>
      </x:c>
      <x:c r="G751" t="str">
        <x:v>398445</x:v>
      </x:c>
      <x:c r="H751" t="str">
        <x:v>Independent Office for Police Conduct (IOPC)</x:v>
      </x:c>
      <x:c r="I751" s="22" t="n">
        <x:v>5</x:v>
      </x:c>
      <x:c r="J751" t="str">
        <x:v>Worked</x:v>
      </x:c>
      <x:c r="K751" t="str">
        <x:v>Employee 1440; home branch Croydon; assigned role Operative Porter | Deployment branch: Croydon | Actual role: Operative Driver | Jobs: 398445 | Customers: Independent Office for Police Conduct (IOPC) | Actual hours: 5.0; source records: 1</x:v>
      </x:c>
      <x:c r="L751" t="str">
        <x:v>Include</x:v>
      </x:c>
      <x:c r="M751"/>
      <x:c r="N751"/>
    </x:row>
    <x:row r="752">
      <x:c r="A752" t="str">
        <x:v>E Rexhepi (B)|2026-04-29</x:v>
      </x:c>
      <x:c r="B752" s="888" t="n">
        <x:v>46141</x:v>
      </x:c>
      <x:c r="C752" t="str">
        <x:v>E Rexhepi (B)</x:v>
      </x:c>
      <x:c r="D752" t="str">
        <x:v>Permanent</x:v>
      </x:c>
      <x:c r="E752" t="str">
        <x:v>Croydon</x:v>
      </x:c>
      <x:c r="F752" t="str">
        <x:v>Operative Porter</x:v>
      </x:c>
      <x:c r="G752" t="str">
        <x:v>401536</x:v>
      </x:c>
      <x:c r="H752" t="str">
        <x:v>Surrey Police HQ</x:v>
      </x:c>
      <x:c r="I752" s="22" t="n">
        <x:v>6</x:v>
      </x:c>
      <x:c r="J752" t="str">
        <x:v>Worked</x:v>
      </x:c>
      <x:c r="K752" t="str">
        <x:v>Employee 1440; home branch Croydon; assigned role Operative Porter | Deployment branch: Croydon | Actual role: Operative Driver | Jobs: 401536 | Customers: Surrey Police HQ | Actual hours: 6.0; source records: 1</x:v>
      </x:c>
      <x:c r="L752" t="str">
        <x:v>Include</x:v>
      </x:c>
      <x:c r="M752"/>
      <x:c r="N752"/>
    </x:row>
    <x:row r="753">
      <x:c r="A753" t="str">
        <x:v>E Rexhepi (B)|2026-04-30</x:v>
      </x:c>
      <x:c r="B753" s="888" t="n">
        <x:v>46142</x:v>
      </x:c>
      <x:c r="C753" t="str">
        <x:v>E Rexhepi (B)</x:v>
      </x:c>
      <x:c r="D753" t="str">
        <x:v>Permanent</x:v>
      </x:c>
      <x:c r="E753" t="str">
        <x:v>Croydon</x:v>
      </x:c>
      <x:c r="F753" t="str">
        <x:v>Operative Porter</x:v>
      </x:c>
      <x:c r="G753" t="str">
        <x:v>398445</x:v>
      </x:c>
      <x:c r="H753" t="str">
        <x:v>Independent Office for Police Conduct (IOPC)</x:v>
      </x:c>
      <x:c r="I753" s="22" t="n">
        <x:v>6</x:v>
      </x:c>
      <x:c r="J753" t="str">
        <x:v>Worked</x:v>
      </x:c>
      <x:c r="K753" t="str">
        <x:v>Employee 1440; home branch Croydon; assigned role Operative Porter | Deployment branch: Croydon | Actual role: Operative Porter | Jobs: 398445 | Customers: Independent Office for Police Conduct (IOPC) | Actual hours: 6.0; source records: 1</x:v>
      </x:c>
      <x:c r="L753" t="str">
        <x:v>Include</x:v>
      </x:c>
      <x:c r="M753"/>
      <x:c r="N753"/>
    </x:row>
    <x:row r="754">
      <x:c r="A754" t="str">
        <x:v>Ed Barnes|2026-04-01</x:v>
      </x:c>
      <x:c r="B754" s="888" t="n">
        <x:v>46113</x:v>
      </x:c>
      <x:c r="C754" t="str">
        <x:v>Ed Barnes</x:v>
      </x:c>
      <x:c r="D754" t="str">
        <x:v>Permanent</x:v>
      </x:c>
      <x:c r="E754" t="str">
        <x:v>Thurrock</x:v>
      </x:c>
      <x:c r="F754" t="str">
        <x:v>Operative Porter</x:v>
      </x:c>
      <x:c r="G754" t="str">
        <x:v>400289</x:v>
      </x:c>
      <x:c r="H754" t="str">
        <x:v>HSBC/JLL</x:v>
      </x:c>
      <x:c r="I754" s="22" t="n">
        <x:v>8.5</x:v>
      </x:c>
      <x:c r="J754" t="str">
        <x:v>Worked</x:v>
      </x:c>
      <x:c r="K754" t="str">
        <x:v>Employee 103096; home branch Thurrock; assigned role Operative Porter | Deployment branch: Thurrock | Actual role: Operative Porter | Jobs: 400289 | Customers: HSBC/JLL | Actual hours: 8.5; source records: 1</x:v>
      </x:c>
      <x:c r="L754" t="str">
        <x:v>Include</x:v>
      </x:c>
      <x:c r="M754"/>
      <x:c r="N754"/>
    </x:row>
    <x:row r="755">
      <x:c r="A755" t="str">
        <x:v>Ed Barnes|2026-04-02</x:v>
      </x:c>
      <x:c r="B755" s="888" t="n">
        <x:v>46114</x:v>
      </x:c>
      <x:c r="C755" t="str">
        <x:v>Ed Barnes</x:v>
      </x:c>
      <x:c r="D755" t="str">
        <x:v>Permanent</x:v>
      </x:c>
      <x:c r="E755" t="str">
        <x:v>Thurrock</x:v>
      </x:c>
      <x:c r="F755" t="str">
        <x:v>Operative Porter</x:v>
      </x:c>
      <x:c r="G755" t="str">
        <x:v>401438</x:v>
      </x:c>
      <x:c r="H755" t="str">
        <x:v>HSBC</x:v>
      </x:c>
      <x:c r="I755" s="22" t="n">
        <x:v>5</x:v>
      </x:c>
      <x:c r="J755" t="str">
        <x:v>Worked</x:v>
      </x:c>
      <x:c r="K755" t="str">
        <x:v>Employee 103096; home branch Thurrock; assigned role Operative Porter | Deployment branch: Thurrock | Actual role: Operative Porter | Jobs: 401438 | Customers: HSBC | Actual hours: 5.0; source records: 1</x:v>
      </x:c>
      <x:c r="L755" t="str">
        <x:v>Include</x:v>
      </x:c>
      <x:c r="M755"/>
      <x:c r="N755"/>
    </x:row>
    <x:row r="756">
      <x:c r="A756" t="str">
        <x:v>Ed Barnes|2026-04-07</x:v>
      </x:c>
      <x:c r="B756" s="888" t="n">
        <x:v>46119</x:v>
      </x:c>
      <x:c r="C756" t="str">
        <x:v>Ed Barnes</x:v>
      </x:c>
      <x:c r="D756" t="str">
        <x:v>Permanent</x:v>
      </x:c>
      <x:c r="E756" t="str">
        <x:v>Thurrock</x:v>
      </x:c>
      <x:c r="F756" t="str">
        <x:v>Operative Porter</x:v>
      </x:c>
      <x:c r="G756" t="str">
        <x:v>401056</x:v>
      </x:c>
      <x:c r="H756" t="str">
        <x:v>Knotel UK Ltd</x:v>
      </x:c>
      <x:c r="I756" s="22" t="n">
        <x:v>8.5</x:v>
      </x:c>
      <x:c r="J756" t="str">
        <x:v>Worked</x:v>
      </x:c>
      <x:c r="K756" t="str">
        <x:v>Employee 103096; home branch Thurrock; assigned role Operative Porter | Deployment branch: Thurrock | Actual role: Operative Porter | Jobs: 401056 | Customers: Knotel UK Ltd | Actual hours: 8.5; source records: 1</x:v>
      </x:c>
      <x:c r="L756" t="str">
        <x:v>Include</x:v>
      </x:c>
      <x:c r="M756"/>
      <x:c r="N756"/>
    </x:row>
    <x:row r="757">
      <x:c r="A757" t="str">
        <x:v>Ed Barnes|2026-04-08</x:v>
      </x:c>
      <x:c r="B757" s="888" t="n">
        <x:v>46120</x:v>
      </x:c>
      <x:c r="C757" t="str">
        <x:v>Ed Barnes</x:v>
      </x:c>
      <x:c r="D757" t="str">
        <x:v>Permanent</x:v>
      </x:c>
      <x:c r="E757" t="str">
        <x:v>Thurrock</x:v>
      </x:c>
      <x:c r="F757" t="str">
        <x:v>Operative Porter</x:v>
      </x:c>
      <x:c r="G757" t="str">
        <x:v>400996</x:v>
      </x:c>
      <x:c r="H757" t="str">
        <x:v>University of Hertfordshire</x:v>
      </x:c>
      <x:c r="I757" s="22" t="n">
        <x:v>6</x:v>
      </x:c>
      <x:c r="J757" t="str">
        <x:v>Worked</x:v>
      </x:c>
      <x:c r="K757" t="str">
        <x:v>Employee 103096; home branch Thurrock; assigned role Operative Porter | Deployment branch: Thurrock | Actual role: Operative Porter | Jobs: 400996 | Customers: University of Hertfordshire | Actual hours: 6.0; source records: 1</x:v>
      </x:c>
      <x:c r="L757" t="str">
        <x:v>Include</x:v>
      </x:c>
      <x:c r="M757"/>
      <x:c r="N757"/>
    </x:row>
    <x:row r="758">
      <x:c r="A758" t="str">
        <x:v>Ed Barnes|2026-04-09</x:v>
      </x:c>
      <x:c r="B758" s="888" t="n">
        <x:v>46121</x:v>
      </x:c>
      <x:c r="C758" t="str">
        <x:v>Ed Barnes</x:v>
      </x:c>
      <x:c r="D758" t="str">
        <x:v>Permanent</x:v>
      </x:c>
      <x:c r="E758" t="str">
        <x:v>Thurrock</x:v>
      </x:c>
      <x:c r="F758" t="str">
        <x:v>Operative Porter</x:v>
      </x:c>
      <x:c r="G758" t="str">
        <x:v>400996</x:v>
      </x:c>
      <x:c r="H758" t="str">
        <x:v>University of Hertfordshire</x:v>
      </x:c>
      <x:c r="I758" s="22" t="n">
        <x:v>9.5</x:v>
      </x:c>
      <x:c r="J758" t="str">
        <x:v>Worked</x:v>
      </x:c>
      <x:c r="K758" t="str">
        <x:v>Employee 103096; home branch Thurrock; assigned role Operative Porter | Deployment branch: Thurrock | Actual role: Operative Porter | Jobs: 400996 | Customers: University of Hertfordshire | Actual hours: 9.5; source records: 1</x:v>
      </x:c>
      <x:c r="L758" t="str">
        <x:v>Include</x:v>
      </x:c>
      <x:c r="M758"/>
      <x:c r="N758"/>
    </x:row>
    <x:row r="759">
      <x:c r="A759" t="str">
        <x:v>Ed Barnes|2026-04-10</x:v>
      </x:c>
      <x:c r="B759" s="888" t="n">
        <x:v>46122</x:v>
      </x:c>
      <x:c r="C759" t="str">
        <x:v>Ed Barnes</x:v>
      </x:c>
      <x:c r="D759" t="str">
        <x:v>Permanent</x:v>
      </x:c>
      <x:c r="E759" t="str">
        <x:v>Thurrock</x:v>
      </x:c>
      <x:c r="F759" t="str">
        <x:v>Operative Porter</x:v>
      </x:c>
      <x:c r="G759" t="str">
        <x:v>400996</x:v>
      </x:c>
      <x:c r="H759" t="str">
        <x:v>University of Hertfordshire</x:v>
      </x:c>
      <x:c r="I759" s="22" t="n">
        <x:v>7</x:v>
      </x:c>
      <x:c r="J759" t="str">
        <x:v>Worked</x:v>
      </x:c>
      <x:c r="K759" t="str">
        <x:v>Employee 103096; home branch Thurrock; assigned role Operative Porter | Deployment branch: Thurrock | Actual role: Operative Porter | Jobs: 400996 | Customers: University of Hertfordshire | Actual hours: 7.0; source records: 1</x:v>
      </x:c>
      <x:c r="L759" t="str">
        <x:v>Include</x:v>
      </x:c>
      <x:c r="M759"/>
      <x:c r="N759"/>
    </x:row>
    <x:row r="760">
      <x:c r="A760" t="str">
        <x:v>Ed Barnes|2026-04-11</x:v>
      </x:c>
      <x:c r="B760" s="888" t="n">
        <x:v>46123</x:v>
      </x:c>
      <x:c r="C760" t="str">
        <x:v>Ed Barnes</x:v>
      </x:c>
      <x:c r="D760" t="str">
        <x:v>Permanent</x:v>
      </x:c>
      <x:c r="E760" t="str">
        <x:v>Thurrock</x:v>
      </x:c>
      <x:c r="F760" t="str">
        <x:v>Operative Porter</x:v>
      </x:c>
      <x:c r="G760" t="str">
        <x:v>401053</x:v>
      </x:c>
      <x:c r="H760" t="str">
        <x:v>Anthropic</x:v>
      </x:c>
      <x:c r="I760" s="22" t="n">
        <x:v>11</x:v>
      </x:c>
      <x:c r="J760" t="str">
        <x:v>Worked</x:v>
      </x:c>
      <x:c r="K760" t="str">
        <x:v>Employee 103096; home branch Thurrock; assigned role Operative Porter | Deployment branch: Thurrock | Actual role: Operative Porter | Jobs: 401053 | Customers: Anthropic | Actual hours: 11.0; source records: 1</x:v>
      </x:c>
      <x:c r="L760" t="str">
        <x:v>Include</x:v>
      </x:c>
      <x:c r="M760"/>
      <x:c r="N760"/>
    </x:row>
    <x:row r="761">
      <x:c r="A761" t="str">
        <x:v>Ed Barnes|2026-04-12</x:v>
      </x:c>
      <x:c r="B761" s="888" t="n">
        <x:v>46124</x:v>
      </x:c>
      <x:c r="C761" t="str">
        <x:v>Ed Barnes</x:v>
      </x:c>
      <x:c r="D761" t="str">
        <x:v>Permanent</x:v>
      </x:c>
      <x:c r="E761" t="str">
        <x:v>Thurrock</x:v>
      </x:c>
      <x:c r="F761" t="str">
        <x:v>Operative Porter</x:v>
      </x:c>
      <x:c r="G761" t="str">
        <x:v>396207</x:v>
      </x:c>
      <x:c r="H761" t="str">
        <x:v>Linklaters LLP</x:v>
      </x:c>
      <x:c r="I761" s="22" t="n">
        <x:v>6</x:v>
      </x:c>
      <x:c r="J761" t="str">
        <x:v>Worked</x:v>
      </x:c>
      <x:c r="K761" t="str">
        <x:v>Employee 103096; home branch Thurrock; assigned role Operative Porter | Deployment branch: Thurrock | Actual role: Operative Porter | Jobs: 396207 | Customers: Linklaters LLP | Actual hours: 6.0; source records: 1</x:v>
      </x:c>
      <x:c r="L761" t="str">
        <x:v>Include</x:v>
      </x:c>
      <x:c r="M761"/>
      <x:c r="N761"/>
    </x:row>
    <x:row r="762">
      <x:c r="A762" t="str">
        <x:v>Ed Barnes|2026-04-13</x:v>
      </x:c>
      <x:c r="B762" s="888" t="n">
        <x:v>46125</x:v>
      </x:c>
      <x:c r="C762" t="str">
        <x:v>Ed Barnes</x:v>
      </x:c>
      <x:c r="D762" t="str">
        <x:v>Permanent</x:v>
      </x:c>
      <x:c r="E762" t="str">
        <x:v>Thurrock</x:v>
      </x:c>
      <x:c r="F762" t="str">
        <x:v>Operative Porter</x:v>
      </x:c>
      <x:c r="G762" t="str">
        <x:v>396207</x:v>
      </x:c>
      <x:c r="H762" t="str">
        <x:v>Linklaters LLP</x:v>
      </x:c>
      <x:c r="I762" s="22" t="n">
        <x:v>9.5</x:v>
      </x:c>
      <x:c r="J762" t="str">
        <x:v>Worked</x:v>
      </x:c>
      <x:c r="K762" t="str">
        <x:v>Employee 103096; home branch Thurrock; assigned role Operative Porter | Deployment branch: Thurrock | Actual role: Operative Porter | Jobs: 396207 | Customers: Linklaters LLP | Actual hours: 9.5; source records: 1</x:v>
      </x:c>
      <x:c r="L762" t="str">
        <x:v>Include</x:v>
      </x:c>
      <x:c r="M762"/>
      <x:c r="N762"/>
    </x:row>
    <x:row r="763">
      <x:c r="A763" t="str">
        <x:v>Ed Barnes|2026-04-14</x:v>
      </x:c>
      <x:c r="B763" s="888" t="n">
        <x:v>46126</x:v>
      </x:c>
      <x:c r="C763" t="str">
        <x:v>Ed Barnes</x:v>
      </x:c>
      <x:c r="D763" t="str">
        <x:v>Permanent</x:v>
      </x:c>
      <x:c r="E763" t="str">
        <x:v>Thurrock</x:v>
      </x:c>
      <x:c r="F763" t="str">
        <x:v>Operative Porter</x:v>
      </x:c>
      <x:c r="G763" t="str">
        <x:v>396207</x:v>
      </x:c>
      <x:c r="H763" t="str">
        <x:v>Linklaters LLP</x:v>
      </x:c>
      <x:c r="I763" s="22" t="n">
        <x:v>9.5</x:v>
      </x:c>
      <x:c r="J763" t="str">
        <x:v>Worked</x:v>
      </x:c>
      <x:c r="K763" t="str">
        <x:v>Employee 103096; home branch Thurrock; assigned role Operative Porter | Deployment branch: Thurrock | Actual role: Operative Porter | Jobs: 396207 | Customers: Linklaters LLP | Actual hours: 9.5; source records: 1</x:v>
      </x:c>
      <x:c r="L763" t="str">
        <x:v>Include</x:v>
      </x:c>
      <x:c r="M763"/>
      <x:c r="N763"/>
    </x:row>
    <x:row r="764">
      <x:c r="A764" t="str">
        <x:v>Ed Barnes|2026-04-16</x:v>
      </x:c>
      <x:c r="B764" s="888" t="n">
        <x:v>46128</x:v>
      </x:c>
      <x:c r="C764" t="str">
        <x:v>Ed Barnes</x:v>
      </x:c>
      <x:c r="D764" t="str">
        <x:v>Permanent</x:v>
      </x:c>
      <x:c r="E764" t="str">
        <x:v>Thurrock</x:v>
      </x:c>
      <x:c r="F764" t="str">
        <x:v>Operative Porter</x:v>
      </x:c>
      <x:c r="G764" t="str">
        <x:v>396207</x:v>
      </x:c>
      <x:c r="H764" t="str">
        <x:v>Linklaters LLP</x:v>
      </x:c>
      <x:c r="I764" s="22" t="n">
        <x:v>9.5</x:v>
      </x:c>
      <x:c r="J764" t="str">
        <x:v>Worked</x:v>
      </x:c>
      <x:c r="K764" t="str">
        <x:v>Employee 103096; home branch Thurrock; assigned role Operative Porter | Deployment branch: Thurrock | Actual role: Operative Porter | Jobs: 396207 | Customers: Linklaters LLP | Actual hours: 9.5; source records: 1</x:v>
      </x:c>
      <x:c r="L764" t="str">
        <x:v>Include</x:v>
      </x:c>
      <x:c r="M764"/>
      <x:c r="N764"/>
    </x:row>
    <x:row r="765">
      <x:c r="A765" t="str">
        <x:v>Ed Barnes|2026-04-17</x:v>
      </x:c>
      <x:c r="B765" s="888" t="n">
        <x:v>46129</x:v>
      </x:c>
      <x:c r="C765" t="str">
        <x:v>Ed Barnes</x:v>
      </x:c>
      <x:c r="D765" t="str">
        <x:v>Permanent</x:v>
      </x:c>
      <x:c r="E765" t="str">
        <x:v>Thurrock</x:v>
      </x:c>
      <x:c r="F765" t="str">
        <x:v>Operative Porter</x:v>
      </x:c>
      <x:c r="G765" t="str">
        <x:v>396207</x:v>
      </x:c>
      <x:c r="H765" t="str">
        <x:v>Linklaters LLP</x:v>
      </x:c>
      <x:c r="I765" s="22" t="n">
        <x:v>9.5</x:v>
      </x:c>
      <x:c r="J765" t="str">
        <x:v>Worked</x:v>
      </x:c>
      <x:c r="K765" t="str">
        <x:v>Employee 103096; home branch Thurrock; assigned role Operative Porter | Deployment branch: Thurrock | Actual role: Operative Porter | Jobs: 396207 | Customers: Linklaters LLP | Actual hours: 9.5; source records: 1</x:v>
      </x:c>
      <x:c r="L765" t="str">
        <x:v>Include</x:v>
      </x:c>
      <x:c r="M765"/>
      <x:c r="N765"/>
    </x:row>
    <x:row r="766">
      <x:c r="A766" t="str">
        <x:v>Ed Barnes|2026-04-20</x:v>
      </x:c>
      <x:c r="B766" s="888" t="n">
        <x:v>46132</x:v>
      </x:c>
      <x:c r="C766" t="str">
        <x:v>Ed Barnes</x:v>
      </x:c>
      <x:c r="D766" t="str">
        <x:v>Permanent</x:v>
      </x:c>
      <x:c r="E766" t="str">
        <x:v>Thurrock</x:v>
      </x:c>
      <x:c r="F766" t="str">
        <x:v>Operative Porter</x:v>
      </x:c>
      <x:c r="G766" t="str">
        <x:v>396207</x:v>
      </x:c>
      <x:c r="H766" t="str">
        <x:v>Linklaters LLP</x:v>
      </x:c>
      <x:c r="I766" s="22" t="n">
        <x:v>9.5</x:v>
      </x:c>
      <x:c r="J766" t="str">
        <x:v>Worked</x:v>
      </x:c>
      <x:c r="K766" t="str">
        <x:v>Employee 103096; home branch Thurrock; assigned role Operative Porter | Deployment branch: Thurrock | Actual role: Operative Porter | Jobs: 396207 | Customers: Linklaters LLP | Actual hours: 9.5; source records: 1</x:v>
      </x:c>
      <x:c r="L766" t="str">
        <x:v>Include</x:v>
      </x:c>
      <x:c r="M766"/>
      <x:c r="N766"/>
    </x:row>
    <x:row r="767">
      <x:c r="A767" t="str">
        <x:v>Ed Barnes|2026-04-21</x:v>
      </x:c>
      <x:c r="B767" s="888" t="n">
        <x:v>46133</x:v>
      </x:c>
      <x:c r="C767" t="str">
        <x:v>Ed Barnes</x:v>
      </x:c>
      <x:c r="D767" t="str">
        <x:v>Permanent</x:v>
      </x:c>
      <x:c r="E767" t="str">
        <x:v>Thurrock</x:v>
      </x:c>
      <x:c r="F767" t="str">
        <x:v>Operative Porter</x:v>
      </x:c>
      <x:c r="G767" t="str">
        <x:v>396207</x:v>
      </x:c>
      <x:c r="H767" t="str">
        <x:v>Linklaters LLP</x:v>
      </x:c>
      <x:c r="I767" s="22" t="n">
        <x:v>8.5</x:v>
      </x:c>
      <x:c r="J767" t="str">
        <x:v>Worked</x:v>
      </x:c>
      <x:c r="K767" t="str">
        <x:v>Employee 103096; home branch Thurrock; assigned role Operative Porter | Deployment branch: Thurrock | Actual role: Operative Porter | Jobs: 396207 | Customers: Linklaters LLP | Actual hours: 8.5; source records: 1</x:v>
      </x:c>
      <x:c r="L767" t="str">
        <x:v>Include</x:v>
      </x:c>
      <x:c r="M767"/>
      <x:c r="N767"/>
    </x:row>
    <x:row r="768">
      <x:c r="A768" t="str">
        <x:v>Ed Barnes|2026-04-22</x:v>
      </x:c>
      <x:c r="B768" s="888" t="n">
        <x:v>46134</x:v>
      </x:c>
      <x:c r="C768" t="str">
        <x:v>Ed Barnes</x:v>
      </x:c>
      <x:c r="D768" t="str">
        <x:v>Permanent</x:v>
      </x:c>
      <x:c r="E768" t="str">
        <x:v>Thurrock</x:v>
      </x:c>
      <x:c r="F768" t="str">
        <x:v>Operative Porter</x:v>
      </x:c>
      <x:c r="G768" t="str">
        <x:v>396207</x:v>
      </x:c>
      <x:c r="H768" t="str">
        <x:v>Linklaters LLP</x:v>
      </x:c>
      <x:c r="I768" s="22" t="n">
        <x:v>9.5</x:v>
      </x:c>
      <x:c r="J768" t="str">
        <x:v>Worked</x:v>
      </x:c>
      <x:c r="K768" t="str">
        <x:v>Employee 103096; home branch Thurrock; assigned role Operative Porter | Deployment branch: Thurrock | Actual role: Operative Porter | Jobs: 396207 | Customers: Linklaters LLP | Actual hours: 9.5; source records: 1</x:v>
      </x:c>
      <x:c r="L768" t="str">
        <x:v>Include</x:v>
      </x:c>
      <x:c r="M768"/>
      <x:c r="N768"/>
    </x:row>
    <x:row r="769">
      <x:c r="A769" t="str">
        <x:v>Ed Barnes|2026-04-23</x:v>
      </x:c>
      <x:c r="B769" s="888" t="n">
        <x:v>46135</x:v>
      </x:c>
      <x:c r="C769" t="str">
        <x:v>Ed Barnes</x:v>
      </x:c>
      <x:c r="D769" t="str">
        <x:v>Permanent</x:v>
      </x:c>
      <x:c r="E769" t="str">
        <x:v>Thurrock</x:v>
      </x:c>
      <x:c r="F769" t="str">
        <x:v>Operative Porter</x:v>
      </x:c>
      <x:c r="G769" t="str">
        <x:v>400283</x:v>
      </x:c>
      <x:c r="H769" t="str">
        <x:v>Canada Life</x:v>
      </x:c>
      <x:c r="I769" s="22" t="n">
        <x:v>8.5</x:v>
      </x:c>
      <x:c r="J769" t="str">
        <x:v>Worked</x:v>
      </x:c>
      <x:c r="K769" t="str">
        <x:v>Employee 103096; home branch Thurrock; assigned role Operative Porter | Deployment branch: Thurrock | Actual role: Operative Porter | Jobs: 400283 | Customers: Canada Life | Actual hours: 8.5; source records: 1</x:v>
      </x:c>
      <x:c r="L769" t="str">
        <x:v>Include</x:v>
      </x:c>
      <x:c r="M769"/>
      <x:c r="N769"/>
    </x:row>
    <x:row r="770">
      <x:c r="A770" t="str">
        <x:v>Ed Barnes|2026-04-24</x:v>
      </x:c>
      <x:c r="B770" s="888" t="n">
        <x:v>46136</x:v>
      </x:c>
      <x:c r="C770" t="str">
        <x:v>Ed Barnes</x:v>
      </x:c>
      <x:c r="D770" t="str">
        <x:v>Permanent</x:v>
      </x:c>
      <x:c r="E770" t="str">
        <x:v>Thurrock</x:v>
      </x:c>
      <x:c r="F770" t="str">
        <x:v>Operative Porter</x:v>
      </x:c>
      <x:c r="G770" t="str">
        <x:v>397854</x:v>
      </x:c>
      <x:c r="H770" t="str">
        <x:v>UBS Investment Bank</x:v>
      </x:c>
      <x:c r="I770" s="22" t="n">
        <x:v>5</x:v>
      </x:c>
      <x:c r="J770" t="str">
        <x:v>Worked</x:v>
      </x:c>
      <x:c r="K770" t="str">
        <x:v>Employee 103096; home branch Thurrock; assigned role Operative Porter | Deployment branch: Thurrock | Actual role: Operative Porter | Jobs: 397854 | Customers: UBS Investment Bank | Actual hours: 5.0; source records: 1</x:v>
      </x:c>
      <x:c r="L770" t="str">
        <x:v>Include</x:v>
      </x:c>
      <x:c r="M770"/>
      <x:c r="N770"/>
    </x:row>
    <x:row r="771">
      <x:c r="A771" t="str">
        <x:v>Ed Barnes|2026-04-25</x:v>
      </x:c>
      <x:c r="B771" s="888" t="n">
        <x:v>46137</x:v>
      </x:c>
      <x:c r="C771" t="str">
        <x:v>Ed Barnes</x:v>
      </x:c>
      <x:c r="D771" t="str">
        <x:v>Permanent</x:v>
      </x:c>
      <x:c r="E771" t="str">
        <x:v>Thurrock</x:v>
      </x:c>
      <x:c r="F771" t="str">
        <x:v>Operative Porter</x:v>
      </x:c>
      <x:c r="G771" t="str">
        <x:v>396207</x:v>
      </x:c>
      <x:c r="H771" t="str">
        <x:v>Linklaters LLP</x:v>
      </x:c>
      <x:c r="I771" s="22" t="n">
        <x:v>9</x:v>
      </x:c>
      <x:c r="J771" t="str">
        <x:v>Worked</x:v>
      </x:c>
      <x:c r="K771" t="str">
        <x:v>Employee 103096; home branch Thurrock; assigned role Operative Porter | Deployment branch: Thurrock | Actual role: Operative Porter | Jobs: 396207 | Customers: Linklaters LLP | Actual hours: 9.0; source records: 1</x:v>
      </x:c>
      <x:c r="L771" t="str">
        <x:v>Include</x:v>
      </x:c>
      <x:c r="M771"/>
      <x:c r="N771"/>
    </x:row>
    <x:row r="772">
      <x:c r="A772" t="str">
        <x:v>Ed Barnes|2026-04-26</x:v>
      </x:c>
      <x:c r="B772" s="888" t="n">
        <x:v>46138</x:v>
      </x:c>
      <x:c r="C772" t="str">
        <x:v>Ed Barnes</x:v>
      </x:c>
      <x:c r="D772" t="str">
        <x:v>Permanent</x:v>
      </x:c>
      <x:c r="E772" t="str">
        <x:v>Thurrock</x:v>
      </x:c>
      <x:c r="F772" t="str">
        <x:v>Operative Porter</x:v>
      </x:c>
      <x:c r="G772" t="str">
        <x:v>401520</x:v>
      </x:c>
      <x:c r="H772" t="str">
        <x:v>BNP Paribas Limited</x:v>
      </x:c>
      <x:c r="I772" s="22" t="n">
        <x:v>7.5</x:v>
      </x:c>
      <x:c r="J772" t="str">
        <x:v>Worked</x:v>
      </x:c>
      <x:c r="K772" t="str">
        <x:v>Employee 103096; home branch Thurrock; assigned role Operative Porter | Deployment branch: Thurrock | Actual role: Operative Porter | Jobs: 401520 | Customers: BNP Paribas Limited | Actual hours: 7.5; source records: 1</x:v>
      </x:c>
      <x:c r="L772" t="str">
        <x:v>Include</x:v>
      </x:c>
      <x:c r="M772"/>
      <x:c r="N772"/>
    </x:row>
    <x:row r="773">
      <x:c r="A773" t="str">
        <x:v>Ed Barnes|2026-04-27</x:v>
      </x:c>
      <x:c r="B773" s="888" t="n">
        <x:v>46139</x:v>
      </x:c>
      <x:c r="C773" t="str">
        <x:v>Ed Barnes</x:v>
      </x:c>
      <x:c r="D773" t="str">
        <x:v>Permanent</x:v>
      </x:c>
      <x:c r="E773" t="str">
        <x:v>Thurrock</x:v>
      </x:c>
      <x:c r="F773" t="str">
        <x:v>Operative Porter</x:v>
      </x:c>
      <x:c r="G773" t="str">
        <x:v>396207</x:v>
      </x:c>
      <x:c r="H773" t="str">
        <x:v>Linklaters LLP</x:v>
      </x:c>
      <x:c r="I773" s="22" t="n">
        <x:v>11.5</x:v>
      </x:c>
      <x:c r="J773" t="str">
        <x:v>Worked</x:v>
      </x:c>
      <x:c r="K773" t="str">
        <x:v>Employee 103096; home branch Thurrock; assigned role Operative Porter | Deployment branch: Thurrock | Actual role: Operative Porter | Jobs: 396207 | Customers: Linklaters LLP | Actual hours: 11.5; source records: 1</x:v>
      </x:c>
      <x:c r="L773" t="str">
        <x:v>Include</x:v>
      </x:c>
      <x:c r="M773"/>
      <x:c r="N773"/>
    </x:row>
    <x:row r="774">
      <x:c r="A774" t="str">
        <x:v>Ed Barnes|2026-04-28</x:v>
      </x:c>
      <x:c r="B774" s="888" t="n">
        <x:v>46140</x:v>
      </x:c>
      <x:c r="C774" t="str">
        <x:v>Ed Barnes</x:v>
      </x:c>
      <x:c r="D774" t="str">
        <x:v>Permanent</x:v>
      </x:c>
      <x:c r="E774" t="str">
        <x:v>Thurrock</x:v>
      </x:c>
      <x:c r="F774" t="str">
        <x:v>Operative Porter</x:v>
      </x:c>
      <x:c r="G774" t="str">
        <x:v>396207</x:v>
      </x:c>
      <x:c r="H774" t="str">
        <x:v>Linklaters LLP</x:v>
      </x:c>
      <x:c r="I774" s="22" t="n">
        <x:v>9.5</x:v>
      </x:c>
      <x:c r="J774" t="str">
        <x:v>Worked</x:v>
      </x:c>
      <x:c r="K774" t="str">
        <x:v>Employee 103096; home branch Thurrock; assigned role Operative Porter | Deployment branch: Thurrock | Actual role: Operative Porter | Jobs: 396207 | Customers: Linklaters LLP | Actual hours: 9.5; source records: 1</x:v>
      </x:c>
      <x:c r="L774" t="str">
        <x:v>Include</x:v>
      </x:c>
      <x:c r="M774"/>
      <x:c r="N774"/>
    </x:row>
    <x:row r="775">
      <x:c r="A775" t="str">
        <x:v>Ed Barnes|2026-04-29</x:v>
      </x:c>
      <x:c r="B775" s="888" t="n">
        <x:v>46141</x:v>
      </x:c>
      <x:c r="C775" t="str">
        <x:v>Ed Barnes</x:v>
      </x:c>
      <x:c r="D775" t="str">
        <x:v>Permanent</x:v>
      </x:c>
      <x:c r="E775" t="str">
        <x:v>Thurrock</x:v>
      </x:c>
      <x:c r="F775" t="str">
        <x:v>Operative Porter</x:v>
      </x:c>
      <x:c r="G775" t="str">
        <x:v>401504</x:v>
      </x:c>
      <x:c r="H775" t="str">
        <x:v>FSCS</x:v>
      </x:c>
      <x:c r="I775" s="22" t="n">
        <x:v>6</x:v>
      </x:c>
      <x:c r="J775" t="str">
        <x:v>Worked</x:v>
      </x:c>
      <x:c r="K775" t="str">
        <x:v>Employee 103096; home branch Thurrock; assigned role Operative Porter | Deployment branch: Thurrock | Actual role: Operative Porter | Jobs: 401504 | Customers: FSCS | Actual hours: 6.0; source records: 1</x:v>
      </x:c>
      <x:c r="L775" t="str">
        <x:v>Include</x:v>
      </x:c>
      <x:c r="M775"/>
      <x:c r="N775"/>
    </x:row>
    <x:row r="776">
      <x:c r="A776" t="str">
        <x:v>Ed Barnes|2026-04-30</x:v>
      </x:c>
      <x:c r="B776" s="888" t="n">
        <x:v>46142</x:v>
      </x:c>
      <x:c r="C776" t="str">
        <x:v>Ed Barnes</x:v>
      </x:c>
      <x:c r="D776" t="str">
        <x:v>Permanent</x:v>
      </x:c>
      <x:c r="E776" t="str">
        <x:v>Thurrock</x:v>
      </x:c>
      <x:c r="F776" t="str">
        <x:v>Operative Porter</x:v>
      </x:c>
      <x:c r="G776" t="str">
        <x:v>401750</x:v>
      </x:c>
      <x:c r="H776" t="str">
        <x:v>BNP Paribas Limited</x:v>
      </x:c>
      <x:c r="I776" s="22" t="n">
        <x:v>9.5</x:v>
      </x:c>
      <x:c r="J776" t="str">
        <x:v>Worked</x:v>
      </x:c>
      <x:c r="K776" t="str">
        <x:v>Employee 103096; home branch Thurrock; assigned role Operative Porter | Deployment branch: Thurrock | Actual role: Operative Porter | Jobs: 401750 | Customers: BNP Paribas Limited | Actual hours: 9.5; source records: 1</x:v>
      </x:c>
      <x:c r="L776" t="str">
        <x:v>Include</x:v>
      </x:c>
      <x:c r="M776"/>
      <x:c r="N776"/>
    </x:row>
    <x:row r="777">
      <x:c r="A777" t="str">
        <x:v>Emin Ahmed|2026-04-01</x:v>
      </x:c>
      <x:c r="B777" s="888" t="n">
        <x:v>46113</x:v>
      </x:c>
      <x:c r="C777" t="str">
        <x:v>Emin Ahmed</x:v>
      </x:c>
      <x:c r="D777" t="str">
        <x:v>Permanent</x:v>
      </x:c>
      <x:c r="E777" t="str">
        <x:v>Birmingham</x:v>
      </x:c>
      <x:c r="F777" t="str">
        <x:v>Operative Driver</x:v>
      </x:c>
      <x:c r="G777" t="str">
        <x:v>397571</x:v>
      </x:c>
      <x:c r="H777" t="str">
        <x:v>Birmingham City Council Thornbury Road</x:v>
      </x:c>
      <x:c r="I777" s="22" t="n">
        <x:v>8</x:v>
      </x:c>
      <x:c r="J777" t="str">
        <x:v>Worked</x:v>
      </x:c>
      <x:c r="K777" t="str">
        <x:v>Employee 1674; home branch Birmingham; assigned role Operative Driver | Deployment branch: Birmingham | Actual role: Operative Driver | Jobs: 397571 | Customers: Birmingham City Council Thornbury Road | Actual hours: 8.0; source records: 1</x:v>
      </x:c>
      <x:c r="L777" t="str">
        <x:v>Include</x:v>
      </x:c>
      <x:c r="M777"/>
      <x:c r="N777"/>
    </x:row>
    <x:row r="778">
      <x:c r="A778" t="str">
        <x:v>Emin Ahmed|2026-04-02</x:v>
      </x:c>
      <x:c r="B778" s="888" t="n">
        <x:v>46114</x:v>
      </x:c>
      <x:c r="C778" t="str">
        <x:v>Emin Ahmed</x:v>
      </x:c>
      <x:c r="D778" t="str">
        <x:v>Permanent</x:v>
      </x:c>
      <x:c r="E778" t="str">
        <x:v>Birmingham</x:v>
      </x:c>
      <x:c r="F778" t="str">
        <x:v>Operative Driver</x:v>
      </x:c>
      <x:c r="G778" t="str">
        <x:v>399477</x:v>
      </x:c>
      <x:c r="H778" t="str">
        <x:v>Nottingham University Hospitals NHS Trust</x:v>
      </x:c>
      <x:c r="I778" s="22" t="n">
        <x:v>8.25</x:v>
      </x:c>
      <x:c r="J778" t="str">
        <x:v>Worked</x:v>
      </x:c>
      <x:c r="K778" t="str">
        <x:v>Employee 1674; home branch Birmingham; assigned role Operative Driver | Deployment branch: Birmingham | Actual role: Operative Driver | Jobs: 399477 | Customers: Nottingham University Hospitals NHS Trust | Actual hours: 8.2; source records: 1</x:v>
      </x:c>
      <x:c r="L778" t="str">
        <x:v>Include</x:v>
      </x:c>
      <x:c r="M778"/>
      <x:c r="N778"/>
    </x:row>
    <x:row r="779">
      <x:c r="A779" t="str">
        <x:v>Emin Ahmed|2026-04-07</x:v>
      </x:c>
      <x:c r="B779" s="888" t="n">
        <x:v>46119</x:v>
      </x:c>
      <x:c r="C779" t="str">
        <x:v>Emin Ahmed</x:v>
      </x:c>
      <x:c r="D779" t="str">
        <x:v>Permanent</x:v>
      </x:c>
      <x:c r="E779" t="str">
        <x:v>Birmingham</x:v>
      </x:c>
      <x:c r="F779" t="str">
        <x:v>Operative Driver</x:v>
      </x:c>
      <x:c r="G779" t="str">
        <x:v>395931</x:v>
      </x:c>
      <x:c r="H779" t="str">
        <x:v>Birmingham City Council-Oakhil Centre</x:v>
      </x:c>
      <x:c r="I779" s="22" t="n">
        <x:v>8</x:v>
      </x:c>
      <x:c r="J779" t="str">
        <x:v>Worked</x:v>
      </x:c>
      <x:c r="K779" t="str">
        <x:v>Employee 1674; home branch Birmingham; assigned role Operative Driver | Deployment branch: Birmingham | Actual role: Operative Driver | Jobs: 395931 | Customers: Birmingham City Council-Oakhil Centre | Actual hours: 8.0; source records: 1</x:v>
      </x:c>
      <x:c r="L779" t="str">
        <x:v>Include</x:v>
      </x:c>
      <x:c r="M779"/>
      <x:c r="N779"/>
    </x:row>
    <x:row r="780">
      <x:c r="A780" t="str">
        <x:v>Emin Ahmed|2026-04-08</x:v>
      </x:c>
      <x:c r="B780" s="888" t="n">
        <x:v>46120</x:v>
      </x:c>
      <x:c r="C780" t="str">
        <x:v>Emin Ahmed</x:v>
      </x:c>
      <x:c r="D780" t="str">
        <x:v>Permanent</x:v>
      </x:c>
      <x:c r="E780" t="str">
        <x:v>Birmingham</x:v>
      </x:c>
      <x:c r="F780" t="str">
        <x:v>Operative Driver</x:v>
      </x:c>
      <x:c r="G780" t="str">
        <x:v>401243</x:v>
      </x:c>
      <x:c r="H780" t="str">
        <x:v>Jaguar Land Rover Limited</x:v>
      </x:c>
      <x:c r="I780" s="22" t="n">
        <x:v>8.25</x:v>
      </x:c>
      <x:c r="J780" t="str">
        <x:v>Worked</x:v>
      </x:c>
      <x:c r="K780" t="str">
        <x:v>Employee 1674; home branch Birmingham; assigned role Operative Driver | Deployment branch: Birmingham | Actual role: Operative Driver | Jobs: 401243 | Customers: Jaguar Land Rover Limited | Actual hours: 8.2; source records: 1</x:v>
      </x:c>
      <x:c r="L780" t="str">
        <x:v>Include</x:v>
      </x:c>
      <x:c r="M780"/>
      <x:c r="N780"/>
    </x:row>
    <x:row r="781">
      <x:c r="A781" t="str">
        <x:v>Emin Ahmed|2026-04-09</x:v>
      </x:c>
      <x:c r="B781" s="888" t="n">
        <x:v>46121</x:v>
      </x:c>
      <x:c r="C781" t="str">
        <x:v>Emin Ahmed</x:v>
      </x:c>
      <x:c r="D781" t="str">
        <x:v>Permanent</x:v>
      </x:c>
      <x:c r="E781" t="str">
        <x:v>Birmingham</x:v>
      </x:c>
      <x:c r="F781" t="str">
        <x:v>Operative Driver</x:v>
      </x:c>
      <x:c r="G781" t="str">
        <x:v>395931</x:v>
      </x:c>
      <x:c r="H781" t="str">
        <x:v>Birmingham City Council-Oakhil Centre</x:v>
      </x:c>
      <x:c r="I781" s="22" t="n">
        <x:v>8</x:v>
      </x:c>
      <x:c r="J781" t="str">
        <x:v>Worked</x:v>
      </x:c>
      <x:c r="K781" t="str">
        <x:v>Employee 1674; home branch Birmingham; assigned role Operative Driver | Deployment branch: Birmingham | Actual role: Operative Driver | Jobs: 395931 | Customers: Birmingham City Council-Oakhil Centre | Actual hours: 8.0; source records: 1</x:v>
      </x:c>
      <x:c r="L781" t="str">
        <x:v>Include</x:v>
      </x:c>
      <x:c r="M781"/>
      <x:c r="N781"/>
    </x:row>
    <x:row r="782">
      <x:c r="A782" t="str">
        <x:v>Emin Ahmed|2026-04-10</x:v>
      </x:c>
      <x:c r="B782" s="888" t="n">
        <x:v>46122</x:v>
      </x:c>
      <x:c r="C782" t="str">
        <x:v>Emin Ahmed</x:v>
      </x:c>
      <x:c r="D782" t="str">
        <x:v>Permanent</x:v>
      </x:c>
      <x:c r="E782" t="str">
        <x:v>Birmingham</x:v>
      </x:c>
      <x:c r="F782" t="str">
        <x:v>Operative Driver</x:v>
      </x:c>
      <x:c r="G782" t="str">
        <x:v>395931</x:v>
      </x:c>
      <x:c r="H782" t="str">
        <x:v>Birmingham City Council-Oakhil Centre</x:v>
      </x:c>
      <x:c r="I782" s="22" t="n">
        <x:v>8.5</x:v>
      </x:c>
      <x:c r="J782" t="str">
        <x:v>Worked</x:v>
      </x:c>
      <x:c r="K782" t="str">
        <x:v>Employee 1674; home branch Birmingham; assigned role Operative Driver | Deployment branch: Birmingham | Actual role: Operative Driver | Jobs: 395931 | Customers: Birmingham City Council-Oakhil Centre | Actual hours: 8.5; source records: 1</x:v>
      </x:c>
      <x:c r="L782" t="str">
        <x:v>Include</x:v>
      </x:c>
      <x:c r="M782"/>
      <x:c r="N782"/>
    </x:row>
    <x:row r="783">
      <x:c r="A783" t="str">
        <x:v>Emin Ahmed|2026-04-11</x:v>
      </x:c>
      <x:c r="B783" s="888" t="n">
        <x:v>46123</x:v>
      </x:c>
      <x:c r="C783" t="str">
        <x:v>Emin Ahmed</x:v>
      </x:c>
      <x:c r="D783" t="str">
        <x:v>Permanent</x:v>
      </x:c>
      <x:c r="E783" t="str">
        <x:v>Birmingham</x:v>
      </x:c>
      <x:c r="F783" t="str">
        <x:v>Operative Driver</x:v>
      </x:c>
      <x:c r="G783" t="str">
        <x:v>401486</x:v>
      </x:c>
      <x:c r="H783" t="str">
        <x:v>Midland Heart Limited</x:v>
      </x:c>
      <x:c r="I783" s="22" t="n">
        <x:v>5.75</x:v>
      </x:c>
      <x:c r="J783" t="str">
        <x:v>Worked</x:v>
      </x:c>
      <x:c r="K783" t="str">
        <x:v>Employee 1674; home branch Birmingham; assigned role Operative Driver | Deployment branch: Birmingham | Actual role: Operative Driver | Jobs: 401486 | Customers: Midland Heart Limited | Actual hours: 5.8; source records: 1</x:v>
      </x:c>
      <x:c r="L783" t="str">
        <x:v>Include</x:v>
      </x:c>
      <x:c r="M783"/>
      <x:c r="N783"/>
    </x:row>
    <x:row r="784">
      <x:c r="A784" t="str">
        <x:v>Emin Ahmed|2026-04-13</x:v>
      </x:c>
      <x:c r="B784" s="888" t="n">
        <x:v>46125</x:v>
      </x:c>
      <x:c r="C784" t="str">
        <x:v>Emin Ahmed</x:v>
      </x:c>
      <x:c r="D784" t="str">
        <x:v>Permanent</x:v>
      </x:c>
      <x:c r="E784" t="str">
        <x:v>Birmingham</x:v>
      </x:c>
      <x:c r="F784" t="str">
        <x:v>Operative Driver</x:v>
      </x:c>
      <x:c r="G784" t="str">
        <x:v>400043</x:v>
      </x:c>
      <x:c r="H784" t="str">
        <x:v>Leicestershire Police</x:v>
      </x:c>
      <x:c r="I784" s="22" t="n">
        <x:v>9</x:v>
      </x:c>
      <x:c r="J784" t="str">
        <x:v>Worked</x:v>
      </x:c>
      <x:c r="K784" t="str">
        <x:v>Employee 1674; home branch Birmingham; assigned role Operative Driver | Deployment branch: Birmingham | Actual role: Operative Driver | Jobs: 400043 | Customers: Leicestershire Police | Actual hours: 9.0; source records: 1</x:v>
      </x:c>
      <x:c r="L784" t="str">
        <x:v>Include</x:v>
      </x:c>
      <x:c r="M784"/>
      <x:c r="N784"/>
    </x:row>
    <x:row r="785">
      <x:c r="A785" t="str">
        <x:v>Emin Ahmed|2026-04-14</x:v>
      </x:c>
      <x:c r="B785" s="888" t="n">
        <x:v>46126</x:v>
      </x:c>
      <x:c r="C785" t="str">
        <x:v>Emin Ahmed</x:v>
      </x:c>
      <x:c r="D785" t="str">
        <x:v>Permanent</x:v>
      </x:c>
      <x:c r="E785" t="str">
        <x:v>Birmingham</x:v>
      </x:c>
      <x:c r="F785" t="str">
        <x:v>Operative Driver</x:v>
      </x:c>
      <x:c r="G785" t="str">
        <x:v>401511, 401618, 401525</x:v>
      </x:c>
      <x:c r="H785" t="str">
        <x:v>Midland Heart; NHS England; University Hospitals Birmingham</x:v>
      </x:c>
      <x:c r="I785" s="22" t="n">
        <x:v>6</x:v>
      </x:c>
      <x:c r="J785" t="str">
        <x:v>Worked — 3 records</x:v>
      </x:c>
      <x:c r="K785" t="str">
        <x:v>Employee 1674; home branch Birmingham; assigned role Operative Driver | Deployment branch: Birmingham | Actual role: Operative Driver | Jobs: 401511, 401618, 401525 | Customers: Midland Heart; NHS England; University Hospitals Birmingham | Actual hours: 6.0; source records: 3</x:v>
      </x:c>
      <x:c r="L785" t="str">
        <x:v>Include</x:v>
      </x:c>
      <x:c r="M785"/>
      <x:c r="N785"/>
    </x:row>
    <x:row r="786">
      <x:c r="A786" t="str">
        <x:v>Emin Ahmed|2026-04-15</x:v>
      </x:c>
      <x:c r="B786" s="888" t="n">
        <x:v>46127</x:v>
      </x:c>
      <x:c r="C786" t="str">
        <x:v>Emin Ahmed</x:v>
      </x:c>
      <x:c r="D786" t="str">
        <x:v>Permanent</x:v>
      </x:c>
      <x:c r="E786" t="str">
        <x:v>Birmingham</x:v>
      </x:c>
      <x:c r="F786" t="str">
        <x:v>Operative Driver</x:v>
      </x:c>
      <x:c r="G786" t="str">
        <x:v>400256</x:v>
      </x:c>
      <x:c r="H786" t="str">
        <x:v>Marel GB Ltd</x:v>
      </x:c>
      <x:c r="I786" s="22" t="n">
        <x:v>8</x:v>
      </x:c>
      <x:c r="J786" t="str">
        <x:v>Worked</x:v>
      </x:c>
      <x:c r="K786" t="str">
        <x:v>Employee 1674; home branch Birmingham; assigned role Operative Driver | Deployment branch: Birmingham | Actual role: Operative Driver | Jobs: 400256 | Customers: Marel GB Ltd | Actual hours: 8.0; source records: 1</x:v>
      </x:c>
      <x:c r="L786" t="str">
        <x:v>Include</x:v>
      </x:c>
      <x:c r="M786"/>
      <x:c r="N786"/>
    </x:row>
    <x:row r="787">
      <x:c r="A787" t="str">
        <x:v>Emin Ahmed|2026-04-16</x:v>
      </x:c>
      <x:c r="B787" s="888" t="n">
        <x:v>46128</x:v>
      </x:c>
      <x:c r="C787" t="str">
        <x:v>Emin Ahmed</x:v>
      </x:c>
      <x:c r="D787" t="str">
        <x:v>Permanent</x:v>
      </x:c>
      <x:c r="E787" t="str">
        <x:v>Birmingham</x:v>
      </x:c>
      <x:c r="F787" t="str">
        <x:v>Operative Driver</x:v>
      </x:c>
      <x:c r="G787" t="str">
        <x:v>400256</x:v>
      </x:c>
      <x:c r="H787" t="str">
        <x:v>Marel GB Ltd</x:v>
      </x:c>
      <x:c r="I787" s="22" t="n">
        <x:v>9</x:v>
      </x:c>
      <x:c r="J787" t="str">
        <x:v>Worked</x:v>
      </x:c>
      <x:c r="K787" t="str">
        <x:v>Employee 1674; home branch Birmingham; assigned role Operative Driver | Deployment branch: Birmingham | Actual role: Operative Driver | Jobs: 400256 | Customers: Marel GB Ltd | Actual hours: 9.0; source records: 1</x:v>
      </x:c>
      <x:c r="L787" t="str">
        <x:v>Include</x:v>
      </x:c>
      <x:c r="M787"/>
      <x:c r="N787"/>
    </x:row>
    <x:row r="788">
      <x:c r="A788" t="str">
        <x:v>Emin Ahmed|2026-04-17</x:v>
      </x:c>
      <x:c r="B788" s="888" t="n">
        <x:v>46129</x:v>
      </x:c>
      <x:c r="C788" t="str">
        <x:v>Emin Ahmed</x:v>
      </x:c>
      <x:c r="D788" t="str">
        <x:v>Permanent</x:v>
      </x:c>
      <x:c r="E788" t="str">
        <x:v>Birmingham</x:v>
      </x:c>
      <x:c r="F788" t="str">
        <x:v>Operative Driver</x:v>
      </x:c>
      <x:c r="G788" t="str">
        <x:v>400868</x:v>
      </x:c>
      <x:c r="H788" t="str">
        <x:v>Sumo Digital</x:v>
      </x:c>
      <x:c r="I788" s="22" t="n">
        <x:v>6</x:v>
      </x:c>
      <x:c r="J788" t="str">
        <x:v>Worked</x:v>
      </x:c>
      <x:c r="K788" t="str">
        <x:v>Employee 1674; home branch Birmingham; assigned role Operative Driver | Deployment branch: Birmingham | Actual role: Operative Driver | Jobs: 400868 | Customers: Sumo Digital | Actual hours: 6.0; source records: 1</x:v>
      </x:c>
      <x:c r="L788" t="str">
        <x:v>Include</x:v>
      </x:c>
      <x:c r="M788"/>
      <x:c r="N788"/>
    </x:row>
    <x:row r="789">
      <x:c r="A789" t="str">
        <x:v>Emin Ahmed|2026-04-20</x:v>
      </x:c>
      <x:c r="B789" s="888" t="n">
        <x:v>46132</x:v>
      </x:c>
      <x:c r="C789" t="str">
        <x:v>Emin Ahmed</x:v>
      </x:c>
      <x:c r="D789" t="str">
        <x:v>Permanent</x:v>
      </x:c>
      <x:c r="E789" t="str">
        <x:v>Birmingham</x:v>
      </x:c>
      <x:c r="F789" t="str">
        <x:v>Operative Driver</x:v>
      </x:c>
      <x:c r="G789" t="str">
        <x:v>400868</x:v>
      </x:c>
      <x:c r="H789" t="str">
        <x:v>Sumo Digital</x:v>
      </x:c>
      <x:c r="I789" s="22" t="n">
        <x:v>8</x:v>
      </x:c>
      <x:c r="J789" t="str">
        <x:v>Worked</x:v>
      </x:c>
      <x:c r="K789" t="str">
        <x:v>Employee 1674; home branch Birmingham; assigned role Operative Driver | Deployment branch: Birmingham | Actual role: Operative Driver | Jobs: 400868 | Customers: Sumo Digital | Actual hours: 8.0; source records: 1</x:v>
      </x:c>
      <x:c r="L789" t="str">
        <x:v>Include</x:v>
      </x:c>
      <x:c r="M789"/>
      <x:c r="N789"/>
    </x:row>
    <x:row r="790">
      <x:c r="A790" t="str">
        <x:v>Emin Ahmed|2026-04-21</x:v>
      </x:c>
      <x:c r="B790" s="888" t="n">
        <x:v>46133</x:v>
      </x:c>
      <x:c r="C790" t="str">
        <x:v>Emin Ahmed</x:v>
      </x:c>
      <x:c r="D790" t="str">
        <x:v>Permanent</x:v>
      </x:c>
      <x:c r="E790" t="str">
        <x:v>Birmingham</x:v>
      </x:c>
      <x:c r="F790" t="str">
        <x:v>Operative Driver</x:v>
      </x:c>
      <x:c r="G790" t="str">
        <x:v>400868</x:v>
      </x:c>
      <x:c r="H790" t="str">
        <x:v>Sumo Digital</x:v>
      </x:c>
      <x:c r="I790" s="22" t="n">
        <x:v>7.25</x:v>
      </x:c>
      <x:c r="J790" t="str">
        <x:v>Worked</x:v>
      </x:c>
      <x:c r="K790" t="str">
        <x:v>Employee 1674; home branch Birmingham; assigned role Operative Driver | Deployment branch: Birmingham | Actual role: Operative Driver | Jobs: 400868 | Customers: Sumo Digital | Actual hours: 7.2; source records: 1</x:v>
      </x:c>
      <x:c r="L790" t="str">
        <x:v>Include</x:v>
      </x:c>
      <x:c r="M790"/>
      <x:c r="N790"/>
    </x:row>
    <x:row r="791">
      <x:c r="A791" t="str">
        <x:v>Emin Ahmed|2026-04-23</x:v>
      </x:c>
      <x:c r="B791" s="888" t="n">
        <x:v>46135</x:v>
      </x:c>
      <x:c r="C791" t="str">
        <x:v>Emin Ahmed</x:v>
      </x:c>
      <x:c r="D791" t="str">
        <x:v>Permanent</x:v>
      </x:c>
      <x:c r="E791" t="str">
        <x:v>Birmingham</x:v>
      </x:c>
      <x:c r="F791" t="str">
        <x:v>Operative Driver</x:v>
      </x:c>
      <x:c r="G791" t="str">
        <x:v>400215</x:v>
      </x:c>
      <x:c r="H791" t="str">
        <x:v>Birmingham City Council</x:v>
      </x:c>
      <x:c r="I791" s="22" t="n">
        <x:v>7.5</x:v>
      </x:c>
      <x:c r="J791" t="str">
        <x:v>Worked</x:v>
      </x:c>
      <x:c r="K791" t="str">
        <x:v>Employee 1674; home branch Birmingham; assigned role Operative Driver | Deployment branch: Birmingham | Actual role: Operative Driver | Jobs: 400215 | Customers: Birmingham City Council | Actual hours: 7.5; source records: 1</x:v>
      </x:c>
      <x:c r="L791" t="str">
        <x:v>Include</x:v>
      </x:c>
      <x:c r="M791"/>
      <x:c r="N791"/>
    </x:row>
    <x:row r="792">
      <x:c r="A792" t="str">
        <x:v>Emin Ahmed|2026-04-24</x:v>
      </x:c>
      <x:c r="B792" s="888" t="n">
        <x:v>46136</x:v>
      </x:c>
      <x:c r="C792" t="str">
        <x:v>Emin Ahmed</x:v>
      </x:c>
      <x:c r="D792" t="str">
        <x:v>Permanent</x:v>
      </x:c>
      <x:c r="E792" t="str">
        <x:v>Birmingham</x:v>
      </x:c>
      <x:c r="F792" t="str">
        <x:v>Operative Driver</x:v>
      </x:c>
      <x:c r="G792" t="str">
        <x:v>390823</x:v>
      </x:c>
      <x:c r="H792" t="str">
        <x:v>Squire Patton Boggs</x:v>
      </x:c>
      <x:c r="I792" s="22" t="n">
        <x:v>6</x:v>
      </x:c>
      <x:c r="J792" t="str">
        <x:v>Worked</x:v>
      </x:c>
      <x:c r="K792" t="str">
        <x:v>Employee 1674; home branch Birmingham; assigned role Operative Driver | Deployment branch: Birmingham | Actual role: Operative Driver | Jobs: 390823 | Customers: Squire Patton Boggs | Actual hours: 6.0; source records: 1</x:v>
      </x:c>
      <x:c r="L792" t="str">
        <x:v>Include</x:v>
      </x:c>
      <x:c r="M792"/>
      <x:c r="N792"/>
    </x:row>
    <x:row r="793">
      <x:c r="A793" t="str">
        <x:v>Emin Ahmed|2026-04-25</x:v>
      </x:c>
      <x:c r="B793" s="888" t="n">
        <x:v>46137</x:v>
      </x:c>
      <x:c r="C793" t="str">
        <x:v>Emin Ahmed</x:v>
      </x:c>
      <x:c r="D793" t="str">
        <x:v>Permanent</x:v>
      </x:c>
      <x:c r="E793" t="str">
        <x:v>Birmingham</x:v>
      </x:c>
      <x:c r="F793" t="str">
        <x:v>Operative Driver</x:v>
      </x:c>
      <x:c r="G793" t="str">
        <x:v>386884U, 401312</x:v>
      </x:c>
      <x:c r="H793" t="str">
        <x:v>Harrow Green; Manchester University NHS Foundation Trust</x:v>
      </x:c>
      <x:c r="I793" s="22" t="n">
        <x:v>18</x:v>
      </x:c>
      <x:c r="J793" t="str">
        <x:v>Worked — 2 records</x:v>
      </x:c>
      <x:c r="K793" t="str">
        <x:v>Employee 1674; home branch Birmingham; assigned role Operative Driver | Deployment branch: Birmingham, Manchester | Actual role: Operative Driver | Jobs: 386884U, 401312 | Customers: Harrow Green; Manchester University NHS Foundation Trust | Actual hours: 18.0; source records: 2</x:v>
      </x:c>
      <x:c r="L793" t="str">
        <x:v>Include</x:v>
      </x:c>
      <x:c r="M793"/>
      <x:c r="N793"/>
    </x:row>
    <x:row r="794">
      <x:c r="A794" t="str">
        <x:v>Emin Ahmed|2026-04-26</x:v>
      </x:c>
      <x:c r="B794" s="888" t="n">
        <x:v>46138</x:v>
      </x:c>
      <x:c r="C794" t="str">
        <x:v>Emin Ahmed</x:v>
      </x:c>
      <x:c r="D794" t="str">
        <x:v>Permanent</x:v>
      </x:c>
      <x:c r="E794" t="str">
        <x:v>Birmingham</x:v>
      </x:c>
      <x:c r="F794" t="str">
        <x:v>Operative Driver</x:v>
      </x:c>
      <x:c r="G794" t="str">
        <x:v>386884U, 401312</x:v>
      </x:c>
      <x:c r="H794" t="str">
        <x:v>Harrow Green; Manchester University NHS Foundation Trust</x:v>
      </x:c>
      <x:c r="I794" s="22" t="n">
        <x:v>15</x:v>
      </x:c>
      <x:c r="J794" t="str">
        <x:v>Worked — 2 records</x:v>
      </x:c>
      <x:c r="K794" t="str">
        <x:v>Employee 1674; home branch Birmingham; assigned role Operative Driver | Deployment branch: Birmingham, Manchester | Actual role: Operative Driver | Jobs: 386884U, 401312 | Customers: Harrow Green; Manchester University NHS Foundation Trust | Actual hours: 15.0; source records: 2</x:v>
      </x:c>
      <x:c r="L794" t="str">
        <x:v>Include</x:v>
      </x:c>
      <x:c r="M794"/>
      <x:c r="N794"/>
    </x:row>
    <x:row r="795">
      <x:c r="A795" t="str">
        <x:v>Emin Ahmed|2026-04-27</x:v>
      </x:c>
      <x:c r="B795" s="888" t="n">
        <x:v>46139</x:v>
      </x:c>
      <x:c r="C795" t="str">
        <x:v>Emin Ahmed</x:v>
      </x:c>
      <x:c r="D795" t="str">
        <x:v>Permanent</x:v>
      </x:c>
      <x:c r="E795" t="str">
        <x:v>Birmingham</x:v>
      </x:c>
      <x:c r="F795" t="str">
        <x:v>Operative Driver</x:v>
      </x:c>
      <x:c r="G795" t="str">
        <x:v>401466</x:v>
      </x:c>
      <x:c r="H795" t="str">
        <x:v>BioGrad Biobank</x:v>
      </x:c>
      <x:c r="I795" s="22" t="n">
        <x:v>10</x:v>
      </x:c>
      <x:c r="J795" t="str">
        <x:v>Worked</x:v>
      </x:c>
      <x:c r="K795" t="str">
        <x:v>Employee 1674; home branch Birmingham; assigned role Operative Driver | Deployment branch: Birmingham | Actual role: Operative Driver | Jobs: 401466 | Customers: BioGrad Biobank | Actual hours: 10.0; source records: 1</x:v>
      </x:c>
      <x:c r="L795" t="str">
        <x:v>Include</x:v>
      </x:c>
      <x:c r="M795"/>
      <x:c r="N795"/>
    </x:row>
    <x:row r="796">
      <x:c r="A796" t="str">
        <x:v>Emin Ahmed|2026-04-28</x:v>
      </x:c>
      <x:c r="B796" s="888" t="n">
        <x:v>46140</x:v>
      </x:c>
      <x:c r="C796" t="str">
        <x:v>Emin Ahmed</x:v>
      </x:c>
      <x:c r="D796" t="str">
        <x:v>Permanent</x:v>
      </x:c>
      <x:c r="E796" t="str">
        <x:v>Birmingham</x:v>
      </x:c>
      <x:c r="F796" t="str">
        <x:v>Operative Driver</x:v>
      </x:c>
      <x:c r="G796" t="str">
        <x:v>401254</x:v>
      </x:c>
      <x:c r="H796" t="str">
        <x:v>HSBC - April 2026 Deliveries</x:v>
      </x:c>
      <x:c r="I796" s="22" t="n">
        <x:v>9.75</x:v>
      </x:c>
      <x:c r="J796" t="str">
        <x:v>Worked</x:v>
      </x:c>
      <x:c r="K796" t="str">
        <x:v>Employee 1674; home branch Birmingham; assigned role Operative Driver | Deployment branch: Birmingham | Actual role: Operative Driver | Jobs: 401254 | Customers: HSBC - April 2026 Deliveries | Actual hours: 9.8; source records: 1</x:v>
      </x:c>
      <x:c r="L796" t="str">
        <x:v>Include</x:v>
      </x:c>
      <x:c r="M796"/>
      <x:c r="N796"/>
    </x:row>
    <x:row r="797">
      <x:c r="A797" t="str">
        <x:v>Fabian Crane|2026-04-15</x:v>
      </x:c>
      <x:c r="B797" s="888" t="n">
        <x:v>46127</x:v>
      </x:c>
      <x:c r="C797" t="str">
        <x:v>Fabian Crane</x:v>
      </x:c>
      <x:c r="D797" t="str">
        <x:v>Permanent</x:v>
      </x:c>
      <x:c r="E797" t="str">
        <x:v>Oxford</x:v>
      </x:c>
      <x:c r="F797" t="str">
        <x:v>Operative Porter</x:v>
      </x:c>
      <x:c r="G797" t="str">
        <x:v>401682</x:v>
      </x:c>
      <x:c r="H797" t="str">
        <x:v>Vertex Pharmaceuticals Limited</x:v>
      </x:c>
      <x:c r="I797" s="22" t="n">
        <x:v>1.5</x:v>
      </x:c>
      <x:c r="J797" t="str">
        <x:v>Worked</x:v>
      </x:c>
      <x:c r="K797" t="str">
        <x:v>Employee 104528; home branch Oxford; assigned role Operative Porter | Deployment branch: Oxford | Actual role: Operative Porter | Jobs: 401682 | Customers: Vertex Pharmaceuticals Limited | Actual hours: 1.5; source records: 1</x:v>
      </x:c>
      <x:c r="L797" t="str">
        <x:v>Include</x:v>
      </x:c>
      <x:c r="M797"/>
      <x:c r="N797"/>
    </x:row>
    <x:row r="798">
      <x:c r="A798" t="str">
        <x:v>Fabian Crane|2026-04-16</x:v>
      </x:c>
      <x:c r="B798" s="888" t="n">
        <x:v>46128</x:v>
      </x:c>
      <x:c r="C798" t="str">
        <x:v>Fabian Crane</x:v>
      </x:c>
      <x:c r="D798" t="str">
        <x:v>Permanent</x:v>
      </x:c>
      <x:c r="E798" t="str">
        <x:v>Oxford</x:v>
      </x:c>
      <x:c r="F798" t="str">
        <x:v>Operative Porter</x:v>
      </x:c>
      <x:c r="G798" t="str">
        <x:v>401682</x:v>
      </x:c>
      <x:c r="H798" t="str">
        <x:v>Vertex Pharmaceuticals Limited</x:v>
      </x:c>
      <x:c r="I798" s="22" t="n">
        <x:v>4</x:v>
      </x:c>
      <x:c r="J798" t="str">
        <x:v>Worked</x:v>
      </x:c>
      <x:c r="K798" t="str">
        <x:v>Employee 104528; home branch Oxford; assigned role Operative Porter | Deployment branch: Oxford | Actual role: Operative Driver | Jobs: 401682 | Customers: Vertex Pharmaceuticals Limited | Actual hours: 4.0; source records: 1</x:v>
      </x:c>
      <x:c r="L798" t="str">
        <x:v>Include</x:v>
      </x:c>
      <x:c r="M798"/>
      <x:c r="N798"/>
    </x:row>
    <x:row r="799">
      <x:c r="A799" t="str">
        <x:v>Fabian Crane|2026-04-23</x:v>
      </x:c>
      <x:c r="B799" s="888" t="n">
        <x:v>46135</x:v>
      </x:c>
      <x:c r="C799" t="str">
        <x:v>Fabian Crane</x:v>
      </x:c>
      <x:c r="D799" t="str">
        <x:v>Permanent</x:v>
      </x:c>
      <x:c r="E799" t="str">
        <x:v>Oxford</x:v>
      </x:c>
      <x:c r="F799" t="str">
        <x:v>Operative Porter</x:v>
      </x:c>
      <x:c r="G799" t="str">
        <x:v>400679</x:v>
      </x:c>
      <x:c r="H799" t="str">
        <x:v>Thames Valley Police</x:v>
      </x:c>
      <x:c r="I799" s="22" t="n">
        <x:v>9</x:v>
      </x:c>
      <x:c r="J799" t="str">
        <x:v>Worked</x:v>
      </x:c>
      <x:c r="K799" t="str">
        <x:v>Employee 104528; home branch Oxford; assigned role Operative Porter | Deployment branch: Oxford | Actual role: Operative Skilled | Jobs: 400679 | Customers: Thames Valley Police | Actual hours: 9.0; source records: 1</x:v>
      </x:c>
      <x:c r="L799" t="str">
        <x:v>Include</x:v>
      </x:c>
      <x:c r="M799"/>
      <x:c r="N799"/>
    </x:row>
    <x:row r="800">
      <x:c r="A800" t="str">
        <x:v>G Disbrey|2026-04-01</x:v>
      </x:c>
      <x:c r="B800" s="888" t="n">
        <x:v>46113</x:v>
      </x:c>
      <x:c r="C800" t="str">
        <x:v>G Disbrey</x:v>
      </x:c>
      <x:c r="D800" t="str">
        <x:v>Permanent</x:v>
      </x:c>
      <x:c r="E800" t="str">
        <x:v>Thurrock</x:v>
      </x:c>
      <x:c r="F800" t="str">
        <x:v>Operative Skilled</x:v>
      </x:c>
      <x:c r="G800" t="str">
        <x:v>398663</x:v>
      </x:c>
      <x:c r="H800" t="str">
        <x:v>Warner Bros Discovery</x:v>
      </x:c>
      <x:c r="I800" s="22" t="n">
        <x:v>8</x:v>
      </x:c>
      <x:c r="J800" t="str">
        <x:v>Worked</x:v>
      </x:c>
      <x:c r="K800" t="str">
        <x:v>Employee 2267; home branch Thurrock; assigned role Operative Skilled | Deployment branch: Thurrock | Actual role: Operative Skilled | Jobs: 398663 | Customers: Warner Bros Discovery | Actual hours: 8.0; source records: 1</x:v>
      </x:c>
      <x:c r="L800" t="str">
        <x:v>Include</x:v>
      </x:c>
      <x:c r="M800"/>
      <x:c r="N800"/>
    </x:row>
    <x:row r="801">
      <x:c r="A801" t="str">
        <x:v>G Disbrey|2026-04-02</x:v>
      </x:c>
      <x:c r="B801" s="888" t="n">
        <x:v>46114</x:v>
      </x:c>
      <x:c r="C801" t="str">
        <x:v>G Disbrey</x:v>
      </x:c>
      <x:c r="D801" t="str">
        <x:v>Permanent</x:v>
      </x:c>
      <x:c r="E801" t="str">
        <x:v>Thurrock</x:v>
      </x:c>
      <x:c r="F801" t="str">
        <x:v>Operative Skilled</x:v>
      </x:c>
      <x:c r="G801" t="str">
        <x:v>400328A</x:v>
      </x:c>
      <x:c r="H801" t="str">
        <x:v>Kocho Group Ltd  / Partners Capital (UK)</x:v>
      </x:c>
      <x:c r="I801" s="22" t="n">
        <x:v>8.5</x:v>
      </x:c>
      <x:c r="J801" t="str">
        <x:v>Worked</x:v>
      </x:c>
      <x:c r="K801" t="str">
        <x:v>Employee 2267; home branch Thurrock; assigned role Operative Skilled | Deployment branch: Thurrock | Actual role: Operative Skilled | Jobs: 400328A | Customers: Kocho Group Ltd  / Partners Capital (UK) | Actual hours: 8.5; source records: 1</x:v>
      </x:c>
      <x:c r="L801" t="str">
        <x:v>Include</x:v>
      </x:c>
      <x:c r="M801"/>
      <x:c r="N801"/>
    </x:row>
    <x:row r="802">
      <x:c r="A802" t="str">
        <x:v>G Disbrey|2026-04-04</x:v>
      </x:c>
      <x:c r="B802" s="888" t="n">
        <x:v>46116</x:v>
      </x:c>
      <x:c r="C802" t="str">
        <x:v>G Disbrey</x:v>
      </x:c>
      <x:c r="D802" t="str">
        <x:v>Permanent</x:v>
      </x:c>
      <x:c r="E802" t="str">
        <x:v>Thurrock</x:v>
      </x:c>
      <x:c r="F802" t="str">
        <x:v>Operative Skilled</x:v>
      </x:c>
      <x:c r="G802" t="str">
        <x:v>401481</x:v>
      </x:c>
      <x:c r="H802" t="str">
        <x:v>Financial Conduct Authority</x:v>
      </x:c>
      <x:c r="I802" s="22" t="n">
        <x:v>10</x:v>
      </x:c>
      <x:c r="J802" t="str">
        <x:v>Worked</x:v>
      </x:c>
      <x:c r="K802" t="str">
        <x:v>Employee 2267; home branch Thurrock; assigned role Operative Skilled | Deployment branch: Thurrock | Actual role: Operative Skilled | Jobs: 401481 | Customers: Financial Conduct Authority | Actual hours: 10.0; source records: 1</x:v>
      </x:c>
      <x:c r="L802" t="str">
        <x:v>Include</x:v>
      </x:c>
      <x:c r="M802"/>
      <x:c r="N802"/>
    </x:row>
    <x:row r="803">
      <x:c r="A803" t="str">
        <x:v>G Disbrey|2026-04-07</x:v>
      </x:c>
      <x:c r="B803" s="888" t="n">
        <x:v>46119</x:v>
      </x:c>
      <x:c r="C803" t="str">
        <x:v>G Disbrey</x:v>
      </x:c>
      <x:c r="D803" t="str">
        <x:v>Permanent</x:v>
      </x:c>
      <x:c r="E803" t="str">
        <x:v>Thurrock</x:v>
      </x:c>
      <x:c r="F803" t="str">
        <x:v>Operative Skilled</x:v>
      </x:c>
      <x:c r="G803" t="str">
        <x:v>400996</x:v>
      </x:c>
      <x:c r="H803" t="str">
        <x:v>University of Hertfordshire</x:v>
      </x:c>
      <x:c r="I803" s="22" t="n">
        <x:v>8.5</x:v>
      </x:c>
      <x:c r="J803" t="str">
        <x:v>Worked</x:v>
      </x:c>
      <x:c r="K803" t="str">
        <x:v>Employee 2267; home branch Thurrock; assigned role Operative Skilled | Deployment branch: Thurrock | Actual role: Operative Skilled | Jobs: 400996 | Customers: University of Hertfordshire | Actual hours: 8.5; source records: 1</x:v>
      </x:c>
      <x:c r="L803" t="str">
        <x:v>Include</x:v>
      </x:c>
      <x:c r="M803"/>
      <x:c r="N803"/>
    </x:row>
    <x:row r="804">
      <x:c r="A804" t="str">
        <x:v>G Disbrey|2026-04-08</x:v>
      </x:c>
      <x:c r="B804" s="888" t="n">
        <x:v>46120</x:v>
      </x:c>
      <x:c r="C804" t="str">
        <x:v>G Disbrey</x:v>
      </x:c>
      <x:c r="D804" t="str">
        <x:v>Permanent</x:v>
      </x:c>
      <x:c r="E804" t="str">
        <x:v>Thurrock</x:v>
      </x:c>
      <x:c r="F804" t="str">
        <x:v>Operative Skilled</x:v>
      </x:c>
      <x:c r="G804" t="str">
        <x:v>400996</x:v>
      </x:c>
      <x:c r="H804" t="str">
        <x:v>University of Hertfordshire</x:v>
      </x:c>
      <x:c r="I804" s="22" t="n">
        <x:v>6</x:v>
      </x:c>
      <x:c r="J804" t="str">
        <x:v>Worked</x:v>
      </x:c>
      <x:c r="K804" t="str">
        <x:v>Employee 2267; home branch Thurrock; assigned role Operative Skilled | Deployment branch: Thurrock | Actual role: Operative Skilled | Jobs: 400996 | Customers: University of Hertfordshire | Actual hours: 6.0; source records: 1</x:v>
      </x:c>
      <x:c r="L804" t="str">
        <x:v>Include</x:v>
      </x:c>
      <x:c r="M804"/>
      <x:c r="N804"/>
    </x:row>
    <x:row r="805">
      <x:c r="A805" t="str">
        <x:v>G Disbrey|2026-04-09</x:v>
      </x:c>
      <x:c r="B805" s="888" t="n">
        <x:v>46121</x:v>
      </x:c>
      <x:c r="C805" t="str">
        <x:v>G Disbrey</x:v>
      </x:c>
      <x:c r="D805" t="str">
        <x:v>Permanent</x:v>
      </x:c>
      <x:c r="E805" t="str">
        <x:v>Thurrock</x:v>
      </x:c>
      <x:c r="F805" t="str">
        <x:v>Operative Skilled</x:v>
      </x:c>
      <x:c r="G805" t="str">
        <x:v>400996</x:v>
      </x:c>
      <x:c r="H805" t="str">
        <x:v>University of Hertfordshire</x:v>
      </x:c>
      <x:c r="I805" s="22" t="n">
        <x:v>9.5</x:v>
      </x:c>
      <x:c r="J805" t="str">
        <x:v>Worked</x:v>
      </x:c>
      <x:c r="K805" t="str">
        <x:v>Employee 2267; home branch Thurrock; assigned role Operative Skilled | Deployment branch: Thurrock | Actual role: Operative Skilled | Jobs: 400996 | Customers: University of Hertfordshire | Actual hours: 9.5; source records: 1</x:v>
      </x:c>
      <x:c r="L805" t="str">
        <x:v>Include</x:v>
      </x:c>
      <x:c r="M805"/>
      <x:c r="N805"/>
    </x:row>
    <x:row r="806">
      <x:c r="A806" t="str">
        <x:v>G Disbrey|2026-04-10</x:v>
      </x:c>
      <x:c r="B806" s="888" t="n">
        <x:v>46122</x:v>
      </x:c>
      <x:c r="C806" t="str">
        <x:v>G Disbrey</x:v>
      </x:c>
      <x:c r="D806" t="str">
        <x:v>Permanent</x:v>
      </x:c>
      <x:c r="E806" t="str">
        <x:v>Thurrock</x:v>
      </x:c>
      <x:c r="F806" t="str">
        <x:v>Operative Skilled</x:v>
      </x:c>
      <x:c r="G806"/>
      <x:c r="H806"/>
      <x:c r="I806" s="22" t="n">
        <x:v>0</x:v>
      </x:c>
      <x:c r="J806" t="str">
        <x:v>Annual leave</x:v>
      </x:c>
      <x:c r="K806" t="str">
        <x:v>Employee 2267; home branch Thurrock; assigned role Operative Skilled | Leave: Annual Leave (Days) | Leave calendar basis: Fixed schedule</x:v>
      </x:c>
      <x:c r="L806" t="str">
        <x:v>Include</x:v>
      </x:c>
      <x:c r="M806"/>
      <x:c r="N806"/>
    </x:row>
    <x:row r="807">
      <x:c r="A807" t="str">
        <x:v>G Disbrey|2026-04-13</x:v>
      </x:c>
      <x:c r="B807" s="888" t="n">
        <x:v>46125</x:v>
      </x:c>
      <x:c r="C807" t="str">
        <x:v>G Disbrey</x:v>
      </x:c>
      <x:c r="D807" t="str">
        <x:v>Permanent</x:v>
      </x:c>
      <x:c r="E807" t="str">
        <x:v>Thurrock</x:v>
      </x:c>
      <x:c r="F807" t="str">
        <x:v>Operative Skilled</x:v>
      </x:c>
      <x:c r="G807" t="str">
        <x:v>400996</x:v>
      </x:c>
      <x:c r="H807" t="str">
        <x:v>University of Hertfordshire</x:v>
      </x:c>
      <x:c r="I807" s="22" t="n">
        <x:v>5.5</x:v>
      </x:c>
      <x:c r="J807" t="str">
        <x:v>Worked</x:v>
      </x:c>
      <x:c r="K807" t="str">
        <x:v>Employee 2267; home branch Thurrock; assigned role Operative Skilled | Deployment branch: Thurrock | Actual role: Operative Skilled | Jobs: 400996 | Customers: University of Hertfordshire | Actual hours: 5.5; source records: 1</x:v>
      </x:c>
      <x:c r="L807" t="str">
        <x:v>Include</x:v>
      </x:c>
      <x:c r="M807"/>
      <x:c r="N807"/>
    </x:row>
    <x:row r="808">
      <x:c r="A808" t="str">
        <x:v>G Disbrey|2026-04-14</x:v>
      </x:c>
      <x:c r="B808" s="888" t="n">
        <x:v>46126</x:v>
      </x:c>
      <x:c r="C808" t="str">
        <x:v>G Disbrey</x:v>
      </x:c>
      <x:c r="D808" t="str">
        <x:v>Permanent</x:v>
      </x:c>
      <x:c r="E808" t="str">
        <x:v>Thurrock</x:v>
      </x:c>
      <x:c r="F808" t="str">
        <x:v>Operative Skilled</x:v>
      </x:c>
      <x:c r="G808" t="str">
        <x:v>400996</x:v>
      </x:c>
      <x:c r="H808" t="str">
        <x:v>University of Hertfordshire</x:v>
      </x:c>
      <x:c r="I808" s="22" t="n">
        <x:v>7.5</x:v>
      </x:c>
      <x:c r="J808" t="str">
        <x:v>Worked</x:v>
      </x:c>
      <x:c r="K808" t="str">
        <x:v>Employee 2267; home branch Thurrock; assigned role Operative Skilled | Deployment branch: Thurrock | Actual role: Operative Skilled | Jobs: 400996 | Customers: University of Hertfordshire | Actual hours: 7.5; source records: 1</x:v>
      </x:c>
      <x:c r="L808" t="str">
        <x:v>Include</x:v>
      </x:c>
      <x:c r="M808"/>
      <x:c r="N808"/>
    </x:row>
    <x:row r="809">
      <x:c r="A809" t="str">
        <x:v>G Disbrey|2026-04-15</x:v>
      </x:c>
      <x:c r="B809" s="888" t="n">
        <x:v>46127</x:v>
      </x:c>
      <x:c r="C809" t="str">
        <x:v>G Disbrey</x:v>
      </x:c>
      <x:c r="D809" t="str">
        <x:v>Permanent</x:v>
      </x:c>
      <x:c r="E809" t="str">
        <x:v>Thurrock</x:v>
      </x:c>
      <x:c r="F809" t="str">
        <x:v>Operative Skilled</x:v>
      </x:c>
      <x:c r="G809" t="str">
        <x:v>396847, 401395</x:v>
      </x:c>
      <x:c r="H809" t="str">
        <x:v>Clover/Mr Michael; Osita/Evelyn</x:v>
      </x:c>
      <x:c r="I809" s="22" t="n">
        <x:v>5</x:v>
      </x:c>
      <x:c r="J809" t="str">
        <x:v>Worked — 2 records</x:v>
      </x:c>
      <x:c r="K809" t="str">
        <x:v>Employee 2267; home branch Thurrock; assigned role Operative Skilled | Deployment branch: Thurrock | Actual role: Operative Skilled | Jobs: 396847, 401395 | Customers: Clover/Mr Michael; Osita/Evelyn | Actual hours: 5.0; source records: 2</x:v>
      </x:c>
      <x:c r="L809" t="str">
        <x:v>Include</x:v>
      </x:c>
      <x:c r="M809"/>
      <x:c r="N809"/>
    </x:row>
    <x:row r="810">
      <x:c r="A810" t="str">
        <x:v>G Disbrey|2026-04-16</x:v>
      </x:c>
      <x:c r="B810" s="888" t="n">
        <x:v>46128</x:v>
      </x:c>
      <x:c r="C810" t="str">
        <x:v>G Disbrey</x:v>
      </x:c>
      <x:c r="D810" t="str">
        <x:v>Permanent</x:v>
      </x:c>
      <x:c r="E810" t="str">
        <x:v>Thurrock</x:v>
      </x:c>
      <x:c r="F810" t="str">
        <x:v>Operative Skilled</x:v>
      </x:c>
      <x:c r="G810" t="str">
        <x:v>396207</x:v>
      </x:c>
      <x:c r="H810" t="str">
        <x:v>Linklaters LLP</x:v>
      </x:c>
      <x:c r="I810" s="22" t="n">
        <x:v>9.5</x:v>
      </x:c>
      <x:c r="J810" t="str">
        <x:v>Worked</x:v>
      </x:c>
      <x:c r="K810" t="str">
        <x:v>Employee 2267; home branch Thurrock; assigned role Operative Skilled | Deployment branch: Thurrock | Actual role: Operative Porter | Jobs: 396207 | Customers: Linklaters LLP | Actual hours: 9.5; source records: 1</x:v>
      </x:c>
      <x:c r="L810" t="str">
        <x:v>Include</x:v>
      </x:c>
      <x:c r="M810"/>
      <x:c r="N810"/>
    </x:row>
    <x:row r="811">
      <x:c r="A811" t="str">
        <x:v>G Disbrey|2026-04-17</x:v>
      </x:c>
      <x:c r="B811" s="888" t="n">
        <x:v>46129</x:v>
      </x:c>
      <x:c r="C811" t="str">
        <x:v>G Disbrey</x:v>
      </x:c>
      <x:c r="D811" t="str">
        <x:v>Permanent</x:v>
      </x:c>
      <x:c r="E811" t="str">
        <x:v>Thurrock</x:v>
      </x:c>
      <x:c r="F811" t="str">
        <x:v>Operative Skilled</x:v>
      </x:c>
      <x:c r="G811" t="str">
        <x:v>401520</x:v>
      </x:c>
      <x:c r="H811" t="str">
        <x:v>BNP Paribas Limited</x:v>
      </x:c>
      <x:c r="I811" s="22" t="n">
        <x:v>7.5</x:v>
      </x:c>
      <x:c r="J811" t="str">
        <x:v>Worked</x:v>
      </x:c>
      <x:c r="K811" t="str">
        <x:v>Employee 2267; home branch Thurrock; assigned role Operative Skilled | Deployment branch: Thurrock | Actual role: Operative Porter | Jobs: 401520 | Customers: BNP Paribas Limited | Actual hours: 7.5; source records: 1</x:v>
      </x:c>
      <x:c r="L811" t="str">
        <x:v>Include</x:v>
      </x:c>
      <x:c r="M811"/>
      <x:c r="N811"/>
    </x:row>
    <x:row r="812">
      <x:c r="A812" t="str">
        <x:v>G Disbrey|2026-04-18</x:v>
      </x:c>
      <x:c r="B812" s="888" t="n">
        <x:v>46130</x:v>
      </x:c>
      <x:c r="C812" t="str">
        <x:v>G Disbrey</x:v>
      </x:c>
      <x:c r="D812" t="str">
        <x:v>Permanent</x:v>
      </x:c>
      <x:c r="E812" t="str">
        <x:v>Thurrock</x:v>
      </x:c>
      <x:c r="F812" t="str">
        <x:v>Operative Skilled</x:v>
      </x:c>
      <x:c r="G812" t="str">
        <x:v>401520</x:v>
      </x:c>
      <x:c r="H812" t="str">
        <x:v>BNP Paribas Limited</x:v>
      </x:c>
      <x:c r="I812" s="22" t="n">
        <x:v>8.5</x:v>
      </x:c>
      <x:c r="J812" t="str">
        <x:v>Worked</x:v>
      </x:c>
      <x:c r="K812" t="str">
        <x:v>Employee 2267; home branch Thurrock; assigned role Operative Skilled | Deployment branch: Thurrock | Actual role: Operative Porter | Jobs: 401520 | Customers: BNP Paribas Limited | Actual hours: 8.5; source records: 1</x:v>
      </x:c>
      <x:c r="L812" t="str">
        <x:v>Include</x:v>
      </x:c>
      <x:c r="M812"/>
      <x:c r="N812"/>
    </x:row>
    <x:row r="813">
      <x:c r="A813" t="str">
        <x:v>G Disbrey|2026-04-19</x:v>
      </x:c>
      <x:c r="B813" s="888" t="n">
        <x:v>46131</x:v>
      </x:c>
      <x:c r="C813" t="str">
        <x:v>G Disbrey</x:v>
      </x:c>
      <x:c r="D813" t="str">
        <x:v>Permanent</x:v>
      </x:c>
      <x:c r="E813" t="str">
        <x:v>Thurrock</x:v>
      </x:c>
      <x:c r="F813" t="str">
        <x:v>Operative Skilled</x:v>
      </x:c>
      <x:c r="G813" t="str">
        <x:v>401520</x:v>
      </x:c>
      <x:c r="H813" t="str">
        <x:v>BNP Paribas Limited</x:v>
      </x:c>
      <x:c r="I813" s="22" t="n">
        <x:v>7</x:v>
      </x:c>
      <x:c r="J813" t="str">
        <x:v>Worked</x:v>
      </x:c>
      <x:c r="K813" t="str">
        <x:v>Employee 2267; home branch Thurrock; assigned role Operative Skilled | Deployment branch: Thurrock | Actual role: Operative Porter | Jobs: 401520 | Customers: BNP Paribas Limited | Actual hours: 7.0; source records: 1</x:v>
      </x:c>
      <x:c r="L813" t="str">
        <x:v>Include</x:v>
      </x:c>
      <x:c r="M813"/>
      <x:c r="N813"/>
    </x:row>
    <x:row r="814">
      <x:c r="A814" t="str">
        <x:v>G Disbrey|2026-04-20</x:v>
      </x:c>
      <x:c r="B814" s="888" t="n">
        <x:v>46132</x:v>
      </x:c>
      <x:c r="C814" t="str">
        <x:v>G Disbrey</x:v>
      </x:c>
      <x:c r="D814" t="str">
        <x:v>Permanent</x:v>
      </x:c>
      <x:c r="E814" t="str">
        <x:v>Thurrock</x:v>
      </x:c>
      <x:c r="F814" t="str">
        <x:v>Operative Skilled</x:v>
      </x:c>
      <x:c r="G814" t="str">
        <x:v>396207</x:v>
      </x:c>
      <x:c r="H814" t="str">
        <x:v>Linklaters LLP</x:v>
      </x:c>
      <x:c r="I814" s="22" t="n">
        <x:v>9.5</x:v>
      </x:c>
      <x:c r="J814" t="str">
        <x:v>Worked</x:v>
      </x:c>
      <x:c r="K814" t="str">
        <x:v>Employee 2267; home branch Thurrock; assigned role Operative Skilled | Deployment branch: Thurrock | Actual role: Operative Skilled | Jobs: 396207 | Customers: Linklaters LLP | Actual hours: 9.5; source records: 1</x:v>
      </x:c>
      <x:c r="L814" t="str">
        <x:v>Include</x:v>
      </x:c>
      <x:c r="M814"/>
      <x:c r="N814"/>
    </x:row>
    <x:row r="815">
      <x:c r="A815" t="str">
        <x:v>G Disbrey|2026-04-21</x:v>
      </x:c>
      <x:c r="B815" s="888" t="n">
        <x:v>46133</x:v>
      </x:c>
      <x:c r="C815" t="str">
        <x:v>G Disbrey</x:v>
      </x:c>
      <x:c r="D815" t="str">
        <x:v>Permanent</x:v>
      </x:c>
      <x:c r="E815" t="str">
        <x:v>Thurrock</x:v>
      </x:c>
      <x:c r="F815" t="str">
        <x:v>Operative Skilled</x:v>
      </x:c>
      <x:c r="G815" t="str">
        <x:v>396207</x:v>
      </x:c>
      <x:c r="H815" t="str">
        <x:v>Linklaters LLP</x:v>
      </x:c>
      <x:c r="I815" s="22" t="n">
        <x:v>8.5</x:v>
      </x:c>
      <x:c r="J815" t="str">
        <x:v>Worked</x:v>
      </x:c>
      <x:c r="K815" t="str">
        <x:v>Employee 2267; home branch Thurrock; assigned role Operative Skilled | Deployment branch: Thurrock | Actual role: Operative Skilled | Jobs: 396207 | Customers: Linklaters LLP | Actual hours: 8.5; source records: 1</x:v>
      </x:c>
      <x:c r="L815" t="str">
        <x:v>Include</x:v>
      </x:c>
      <x:c r="M815"/>
      <x:c r="N815"/>
    </x:row>
    <x:row r="816">
      <x:c r="A816" t="str">
        <x:v>G Disbrey|2026-04-22</x:v>
      </x:c>
      <x:c r="B816" s="888" t="n">
        <x:v>46134</x:v>
      </x:c>
      <x:c r="C816" t="str">
        <x:v>G Disbrey</x:v>
      </x:c>
      <x:c r="D816" t="str">
        <x:v>Permanent</x:v>
      </x:c>
      <x:c r="E816" t="str">
        <x:v>Thurrock</x:v>
      </x:c>
      <x:c r="F816" t="str">
        <x:v>Operative Skilled</x:v>
      </x:c>
      <x:c r="G816" t="str">
        <x:v>396207</x:v>
      </x:c>
      <x:c r="H816" t="str">
        <x:v>Linklaters LLP</x:v>
      </x:c>
      <x:c r="I816" s="22" t="n">
        <x:v>9.5</x:v>
      </x:c>
      <x:c r="J816" t="str">
        <x:v>Worked</x:v>
      </x:c>
      <x:c r="K816" t="str">
        <x:v>Employee 2267; home branch Thurrock; assigned role Operative Skilled | Deployment branch: Thurrock | Actual role: Operative Skilled | Jobs: 396207 | Customers: Linklaters LLP | Actual hours: 9.5; source records: 1</x:v>
      </x:c>
      <x:c r="L816" t="str">
        <x:v>Include</x:v>
      </x:c>
      <x:c r="M816"/>
      <x:c r="N816"/>
    </x:row>
    <x:row r="817">
      <x:c r="A817" t="str">
        <x:v>G Disbrey|2026-04-23</x:v>
      </x:c>
      <x:c r="B817" s="888" t="n">
        <x:v>46135</x:v>
      </x:c>
      <x:c r="C817" t="str">
        <x:v>G Disbrey</x:v>
      </x:c>
      <x:c r="D817" t="str">
        <x:v>Permanent</x:v>
      </x:c>
      <x:c r="E817" t="str">
        <x:v>Thurrock</x:v>
      </x:c>
      <x:c r="F817" t="str">
        <x:v>Operative Skilled</x:v>
      </x:c>
      <x:c r="G817" t="str">
        <x:v>401494</x:v>
      </x:c>
      <x:c r="H817" t="str">
        <x:v>Susquehanna International Group (SIG)</x:v>
      </x:c>
      <x:c r="I817" s="22" t="n">
        <x:v>10.5</x:v>
      </x:c>
      <x:c r="J817" t="str">
        <x:v>Worked</x:v>
      </x:c>
      <x:c r="K817" t="str">
        <x:v>Employee 2267; home branch Thurrock; assigned role Operative Skilled | Deployment branch: Thurrock | Actual role: Operative Skilled | Jobs: 401494 | Customers: Susquehanna International Group (SIG) | Actual hours: 10.5; source records: 1</x:v>
      </x:c>
      <x:c r="L817" t="str">
        <x:v>Include</x:v>
      </x:c>
      <x:c r="M817"/>
      <x:c r="N817"/>
    </x:row>
    <x:row r="818">
      <x:c r="A818" t="str">
        <x:v>G Disbrey|2026-04-24</x:v>
      </x:c>
      <x:c r="B818" s="888" t="n">
        <x:v>46136</x:v>
      </x:c>
      <x:c r="C818" t="str">
        <x:v>G Disbrey</x:v>
      </x:c>
      <x:c r="D818" t="str">
        <x:v>Permanent</x:v>
      </x:c>
      <x:c r="E818" t="str">
        <x:v>Thurrock</x:v>
      </x:c>
      <x:c r="F818" t="str">
        <x:v>Operative Skilled</x:v>
      </x:c>
      <x:c r="G818" t="str">
        <x:v>401520</x:v>
      </x:c>
      <x:c r="H818" t="str">
        <x:v>BNP Paribas Limited</x:v>
      </x:c>
      <x:c r="I818" s="22" t="n">
        <x:v>9.5</x:v>
      </x:c>
      <x:c r="J818" t="str">
        <x:v>Worked</x:v>
      </x:c>
      <x:c r="K818" t="str">
        <x:v>Employee 2267; home branch Thurrock; assigned role Operative Skilled | Deployment branch: Thurrock | Actual role: Operative Porter | Jobs: 401520 | Customers: BNP Paribas Limited | Actual hours: 9.5; source records: 1</x:v>
      </x:c>
      <x:c r="L818" t="str">
        <x:v>Include</x:v>
      </x:c>
      <x:c r="M818"/>
      <x:c r="N818"/>
    </x:row>
    <x:row r="819">
      <x:c r="A819" t="str">
        <x:v>G Disbrey|2026-04-25</x:v>
      </x:c>
      <x:c r="B819" s="888" t="n">
        <x:v>46137</x:v>
      </x:c>
      <x:c r="C819" t="str">
        <x:v>G Disbrey</x:v>
      </x:c>
      <x:c r="D819" t="str">
        <x:v>Permanent</x:v>
      </x:c>
      <x:c r="E819" t="str">
        <x:v>Thurrock</x:v>
      </x:c>
      <x:c r="F819" t="str">
        <x:v>Operative Skilled</x:v>
      </x:c>
      <x:c r="G819" t="str">
        <x:v>401520</x:v>
      </x:c>
      <x:c r="H819" t="str">
        <x:v>BNP Paribas Limited</x:v>
      </x:c>
      <x:c r="I819" s="22" t="n">
        <x:v>6.5</x:v>
      </x:c>
      <x:c r="J819" t="str">
        <x:v>Worked</x:v>
      </x:c>
      <x:c r="K819" t="str">
        <x:v>Employee 2267; home branch Thurrock; assigned role Operative Skilled | Deployment branch: Thurrock | Actual role: Operative Porter | Jobs: 401520 | Customers: BNP Paribas Limited | Actual hours: 6.5; source records: 1</x:v>
      </x:c>
      <x:c r="L819" t="str">
        <x:v>Include</x:v>
      </x:c>
      <x:c r="M819"/>
      <x:c r="N819"/>
    </x:row>
    <x:row r="820">
      <x:c r="A820" t="str">
        <x:v>G Disbrey|2026-04-26</x:v>
      </x:c>
      <x:c r="B820" s="888" t="n">
        <x:v>46138</x:v>
      </x:c>
      <x:c r="C820" t="str">
        <x:v>G Disbrey</x:v>
      </x:c>
      <x:c r="D820" t="str">
        <x:v>Permanent</x:v>
      </x:c>
      <x:c r="E820" t="str">
        <x:v>Thurrock</x:v>
      </x:c>
      <x:c r="F820" t="str">
        <x:v>Operative Skilled</x:v>
      </x:c>
      <x:c r="G820" t="str">
        <x:v>401520</x:v>
      </x:c>
      <x:c r="H820" t="str">
        <x:v>BNP Paribas Limited</x:v>
      </x:c>
      <x:c r="I820" s="22" t="n">
        <x:v>7.5</x:v>
      </x:c>
      <x:c r="J820" t="str">
        <x:v>Worked</x:v>
      </x:c>
      <x:c r="K820" t="str">
        <x:v>Employee 2267; home branch Thurrock; assigned role Operative Skilled | Deployment branch: Thurrock | Actual role: Operative Porter | Jobs: 401520 | Customers: BNP Paribas Limited | Actual hours: 7.5; source records: 1</x:v>
      </x:c>
      <x:c r="L820" t="str">
        <x:v>Include</x:v>
      </x:c>
      <x:c r="M820"/>
      <x:c r="N820"/>
    </x:row>
    <x:row r="821">
      <x:c r="A821" t="str">
        <x:v>G Disbrey|2026-04-27</x:v>
      </x:c>
      <x:c r="B821" s="888" t="n">
        <x:v>46139</x:v>
      </x:c>
      <x:c r="C821" t="str">
        <x:v>G Disbrey</x:v>
      </x:c>
      <x:c r="D821" t="str">
        <x:v>Permanent</x:v>
      </x:c>
      <x:c r="E821" t="str">
        <x:v>Thurrock</x:v>
      </x:c>
      <x:c r="F821" t="str">
        <x:v>Operative Skilled</x:v>
      </x:c>
      <x:c r="G821" t="str">
        <x:v>401280</x:v>
      </x:c>
      <x:c r="H821" t="str">
        <x:v>BNP Paribas Limited</x:v>
      </x:c>
      <x:c r="I821" s="22" t="n">
        <x:v>7</x:v>
      </x:c>
      <x:c r="J821" t="str">
        <x:v>Worked</x:v>
      </x:c>
      <x:c r="K821" t="str">
        <x:v>Employee 2267; home branch Thurrock; assigned role Operative Skilled | Deployment branch: Thurrock | Actual role: Operative Porter | Jobs: 401280 | Customers: BNP Paribas Limited | Actual hours: 7.0; source records: 1</x:v>
      </x:c>
      <x:c r="L821" t="str">
        <x:v>Include</x:v>
      </x:c>
      <x:c r="M821"/>
      <x:c r="N821"/>
    </x:row>
    <x:row r="822">
      <x:c r="A822" t="str">
        <x:v>G Disbrey|2026-04-28</x:v>
      </x:c>
      <x:c r="B822" s="888" t="n">
        <x:v>46140</x:v>
      </x:c>
      <x:c r="C822" t="str">
        <x:v>G Disbrey</x:v>
      </x:c>
      <x:c r="D822" t="str">
        <x:v>Permanent</x:v>
      </x:c>
      <x:c r="E822" t="str">
        <x:v>Thurrock</x:v>
      </x:c>
      <x:c r="F822" t="str">
        <x:v>Operative Skilled</x:v>
      </x:c>
      <x:c r="G822" t="str">
        <x:v>401629</x:v>
      </x:c>
      <x:c r="H822" t="str">
        <x:v>CH &amp; Co Catering Ltd</x:v>
      </x:c>
      <x:c r="I822" s="22" t="n">
        <x:v>6.5</x:v>
      </x:c>
      <x:c r="J822" t="str">
        <x:v>Worked</x:v>
      </x:c>
      <x:c r="K822" t="str">
        <x:v>Employee 2267; home branch Thurrock; assigned role Operative Skilled | Deployment branch: Thurrock | Actual role: Operative Porter | Jobs: 401629 | Customers: CH &amp; Co Catering Ltd | Actual hours: 6.5; source records: 1</x:v>
      </x:c>
      <x:c r="L822" t="str">
        <x:v>Include</x:v>
      </x:c>
      <x:c r="M822"/>
      <x:c r="N822"/>
    </x:row>
    <x:row r="823">
      <x:c r="A823" t="str">
        <x:v>G Disbrey|2026-04-29</x:v>
      </x:c>
      <x:c r="B823" s="888" t="n">
        <x:v>46141</x:v>
      </x:c>
      <x:c r="C823" t="str">
        <x:v>G Disbrey</x:v>
      </x:c>
      <x:c r="D823" t="str">
        <x:v>Permanent</x:v>
      </x:c>
      <x:c r="E823" t="str">
        <x:v>Thurrock</x:v>
      </x:c>
      <x:c r="F823" t="str">
        <x:v>Operative Skilled</x:v>
      </x:c>
      <x:c r="G823" t="str">
        <x:v>401573</x:v>
      </x:c>
      <x:c r="H823" t="str">
        <x:v>JP Morgan Limited</x:v>
      </x:c>
      <x:c r="I823" s="22" t="n">
        <x:v>8.5</x:v>
      </x:c>
      <x:c r="J823" t="str">
        <x:v>Worked</x:v>
      </x:c>
      <x:c r="K823" t="str">
        <x:v>Employee 2267; home branch Thurrock; assigned role Operative Skilled | Deployment branch: Thurrock | Actual role: Operative Skilled | Jobs: 401573 | Customers: JP Morgan Limited | Actual hours: 8.5; source records: 1</x:v>
      </x:c>
      <x:c r="L823" t="str">
        <x:v>Include</x:v>
      </x:c>
      <x:c r="M823"/>
      <x:c r="N823"/>
    </x:row>
    <x:row r="824">
      <x:c r="A824" t="str">
        <x:v>G Disbrey|2026-04-30</x:v>
      </x:c>
      <x:c r="B824" s="888" t="n">
        <x:v>46142</x:v>
      </x:c>
      <x:c r="C824" t="str">
        <x:v>G Disbrey</x:v>
      </x:c>
      <x:c r="D824" t="str">
        <x:v>Permanent</x:v>
      </x:c>
      <x:c r="E824" t="str">
        <x:v>Thurrock</x:v>
      </x:c>
      <x:c r="F824" t="str">
        <x:v>Operative Skilled</x:v>
      </x:c>
      <x:c r="G824" t="str">
        <x:v>401573</x:v>
      </x:c>
      <x:c r="H824" t="str">
        <x:v>JP Morgan Limited</x:v>
      </x:c>
      <x:c r="I824" s="22" t="n">
        <x:v>8.5</x:v>
      </x:c>
      <x:c r="J824" t="str">
        <x:v>Worked</x:v>
      </x:c>
      <x:c r="K824" t="str">
        <x:v>Employee 2267; home branch Thurrock; assigned role Operative Skilled | Deployment branch: Thurrock | Actual role: Operative Skilled | Jobs: 401573 | Customers: JP Morgan Limited | Actual hours: 8.5; source records: 1</x:v>
      </x:c>
      <x:c r="L824" t="str">
        <x:v>Include</x:v>
      </x:c>
      <x:c r="M824"/>
      <x:c r="N824"/>
    </x:row>
    <x:row r="825">
      <x:c r="A825" t="str">
        <x:v>G Sawell (C1)|2026-04-01</x:v>
      </x:c>
      <x:c r="B825" s="888" t="n">
        <x:v>46113</x:v>
      </x:c>
      <x:c r="C825" t="str">
        <x:v>G Sawell (C1)</x:v>
      </x:c>
      <x:c r="D825" t="str">
        <x:v>Permanent</x:v>
      </x:c>
      <x:c r="E825" t="str">
        <x:v>Croydon</x:v>
      </x:c>
      <x:c r="F825" t="str">
        <x:v>Operative Driver</x:v>
      </x:c>
      <x:c r="G825" t="str">
        <x:v>398034</x:v>
      </x:c>
      <x:c r="H825" t="str">
        <x:v>South East Water (Rembuild Ltd)</x:v>
      </x:c>
      <x:c r="I825" s="22" t="n">
        <x:v>5.5</x:v>
      </x:c>
      <x:c r="J825" t="str">
        <x:v>Worked</x:v>
      </x:c>
      <x:c r="K825" t="str">
        <x:v>Employee 2587; home branch Croydon; assigned role Operative Driver | Deployment branch: Croydon | Actual role: Operative Driver | Jobs: 398034 | Customers: South East Water (Rembuild Ltd) | Actual hours: 5.5; source records: 1</x:v>
      </x:c>
      <x:c r="L825" t="str">
        <x:v>Include</x:v>
      </x:c>
      <x:c r="M825"/>
      <x:c r="N825"/>
    </x:row>
    <x:row r="826">
      <x:c r="A826" t="str">
        <x:v>G Sawell (C1)|2026-04-02</x:v>
      </x:c>
      <x:c r="B826" s="888" t="n">
        <x:v>46114</x:v>
      </x:c>
      <x:c r="C826" t="str">
        <x:v>G Sawell (C1)</x:v>
      </x:c>
      <x:c r="D826" t="str">
        <x:v>Permanent</x:v>
      </x:c>
      <x:c r="E826" t="str">
        <x:v>Croydon</x:v>
      </x:c>
      <x:c r="F826" t="str">
        <x:v>Operative Driver</x:v>
      </x:c>
      <x:c r="G826" t="str">
        <x:v>393361B</x:v>
      </x:c>
      <x:c r="H826" t="str">
        <x:v>The Quadrant</x:v>
      </x:c>
      <x:c r="I826" s="22" t="n">
        <x:v>7.5</x:v>
      </x:c>
      <x:c r="J826" t="str">
        <x:v>Worked</x:v>
      </x:c>
      <x:c r="K826" t="str">
        <x:v>Employee 2587; home branch Croydon; assigned role Operative Driver | Deployment branch: Croydon | Actual role: Operative Porter | Jobs: 393361B | Customers: The Quadrant | Actual hours: 7.5; source records: 1</x:v>
      </x:c>
      <x:c r="L826" t="str">
        <x:v>Include</x:v>
      </x:c>
      <x:c r="M826"/>
      <x:c r="N826"/>
    </x:row>
    <x:row r="827">
      <x:c r="A827" t="str">
        <x:v>G Sawell (C1)|2026-04-07</x:v>
      </x:c>
      <x:c r="B827" s="888" t="n">
        <x:v>46119</x:v>
      </x:c>
      <x:c r="C827" t="str">
        <x:v>G Sawell (C1)</x:v>
      </x:c>
      <x:c r="D827" t="str">
        <x:v>Permanent</x:v>
      </x:c>
      <x:c r="E827" t="str">
        <x:v>Croydon</x:v>
      </x:c>
      <x:c r="F827" t="str">
        <x:v>Operative Driver</x:v>
      </x:c>
      <x:c r="G827" t="str">
        <x:v>393361B</x:v>
      </x:c>
      <x:c r="H827" t="str">
        <x:v>The Quadrant</x:v>
      </x:c>
      <x:c r="I827" s="22" t="n">
        <x:v>7.5</x:v>
      </x:c>
      <x:c r="J827" t="str">
        <x:v>Worked</x:v>
      </x:c>
      <x:c r="K827" t="str">
        <x:v>Employee 2587; home branch Croydon; assigned role Operative Driver | Deployment branch: Croydon | Actual role: Operative Porter | Jobs: 393361B | Customers: The Quadrant | Actual hours: 7.5; source records: 1</x:v>
      </x:c>
      <x:c r="L827" t="str">
        <x:v>Include</x:v>
      </x:c>
      <x:c r="M827"/>
      <x:c r="N827"/>
    </x:row>
    <x:row r="828">
      <x:c r="A828" t="str">
        <x:v>G Sawell (C1)|2026-04-09</x:v>
      </x:c>
      <x:c r="B828" s="888" t="n">
        <x:v>46121</x:v>
      </x:c>
      <x:c r="C828" t="str">
        <x:v>G Sawell (C1)</x:v>
      </x:c>
      <x:c r="D828" t="str">
        <x:v>Permanent</x:v>
      </x:c>
      <x:c r="E828" t="str">
        <x:v>Croydon</x:v>
      </x:c>
      <x:c r="F828" t="str">
        <x:v>Operative Driver</x:v>
      </x:c>
      <x:c r="G828" t="str">
        <x:v>384900A</x:v>
      </x:c>
      <x:c r="H828" t="str">
        <x:v>London Borough of Croydon</x:v>
      </x:c>
      <x:c r="I828" s="22" t="n">
        <x:v>5</x:v>
      </x:c>
      <x:c r="J828" t="str">
        <x:v>Worked</x:v>
      </x:c>
      <x:c r="K828" t="str">
        <x:v>Employee 2587; home branch Croydon; assigned role Operative Driver | Deployment branch: Croydon | Actual role: Operative Porter | Jobs: 384900A | Customers: London Borough of Croydon | Actual hours: 5.0; source records: 1</x:v>
      </x:c>
      <x:c r="L828" t="str">
        <x:v>Include</x:v>
      </x:c>
      <x:c r="M828"/>
      <x:c r="N828"/>
    </x:row>
    <x:row r="829">
      <x:c r="A829" t="str">
        <x:v>G Sawell (C1)|2026-04-10</x:v>
      </x:c>
      <x:c r="B829" s="888" t="n">
        <x:v>46122</x:v>
      </x:c>
      <x:c r="C829" t="str">
        <x:v>G Sawell (C1)</x:v>
      </x:c>
      <x:c r="D829" t="str">
        <x:v>Permanent</x:v>
      </x:c>
      <x:c r="E829" t="str">
        <x:v>Croydon</x:v>
      </x:c>
      <x:c r="F829" t="str">
        <x:v>Operative Driver</x:v>
      </x:c>
      <x:c r="G829" t="str">
        <x:v>401254</x:v>
      </x:c>
      <x:c r="H829" t="str">
        <x:v>HSBC - April 2026 Deliveries</x:v>
      </x:c>
      <x:c r="I829" s="22" t="n">
        <x:v>9</x:v>
      </x:c>
      <x:c r="J829" t="str">
        <x:v>Worked</x:v>
      </x:c>
      <x:c r="K829" t="str">
        <x:v>Employee 2587; home branch Croydon; assigned role Operative Driver | Deployment branch: Birmingham | Actual role: Operative Driver | Jobs: 401254 | Customers: HSBC - April 2026 Deliveries | Actual hours: 9.0; source records: 1</x:v>
      </x:c>
      <x:c r="L829" t="str">
        <x:v>Include</x:v>
      </x:c>
      <x:c r="M829"/>
      <x:c r="N829"/>
    </x:row>
    <x:row r="830">
      <x:c r="A830" t="str">
        <x:v>G Sawell (C1)|2026-04-13</x:v>
      </x:c>
      <x:c r="B830" s="888" t="n">
        <x:v>46125</x:v>
      </x:c>
      <x:c r="C830" t="str">
        <x:v>G Sawell (C1)</x:v>
      </x:c>
      <x:c r="D830" t="str">
        <x:v>Permanent</x:v>
      </x:c>
      <x:c r="E830" t="str">
        <x:v>Croydon</x:v>
      </x:c>
      <x:c r="F830" t="str">
        <x:v>Operative Driver</x:v>
      </x:c>
      <x:c r="G830" t="str">
        <x:v>401254</x:v>
      </x:c>
      <x:c r="H830" t="str">
        <x:v>HSBC - April 2026 Deliveries</x:v>
      </x:c>
      <x:c r="I830" s="22" t="n">
        <x:v>6</x:v>
      </x:c>
      <x:c r="J830" t="str">
        <x:v>Worked</x:v>
      </x:c>
      <x:c r="K830" t="str">
        <x:v>Employee 2587; home branch Croydon; assigned role Operative Driver | Deployment branch: Birmingham | Actual role: Operative Driver | Jobs: 401254 | Customers: HSBC - April 2026 Deliveries | Actual hours: 6.0; source records: 1</x:v>
      </x:c>
      <x:c r="L830" t="str">
        <x:v>Include</x:v>
      </x:c>
      <x:c r="M830"/>
      <x:c r="N830"/>
    </x:row>
    <x:row r="831">
      <x:c r="A831" t="str">
        <x:v>G Sawell (C1)|2026-04-14</x:v>
      </x:c>
      <x:c r="B831" s="888" t="n">
        <x:v>46126</x:v>
      </x:c>
      <x:c r="C831" t="str">
        <x:v>G Sawell (C1)</x:v>
      </x:c>
      <x:c r="D831" t="str">
        <x:v>Permanent</x:v>
      </x:c>
      <x:c r="E831" t="str">
        <x:v>Croydon</x:v>
      </x:c>
      <x:c r="F831" t="str">
        <x:v>Operative Driver</x:v>
      </x:c>
      <x:c r="G831" t="str">
        <x:v>401561</x:v>
      </x:c>
      <x:c r="H831" t="str">
        <x:v>St Georges Hospital NHS Trust</x:v>
      </x:c>
      <x:c r="I831" s="22" t="n">
        <x:v>6</x:v>
      </x:c>
      <x:c r="J831" t="str">
        <x:v>Worked</x:v>
      </x:c>
      <x:c r="K831" t="str">
        <x:v>Employee 2587; home branch Croydon; assigned role Operative Driver | Deployment branch: Croydon | Actual role: Operative Driver | Jobs: 401561 | Customers: St Georges Hospital NHS Trust | Actual hours: 6.0; source records: 1</x:v>
      </x:c>
      <x:c r="L831" t="str">
        <x:v>Include</x:v>
      </x:c>
      <x:c r="M831"/>
      <x:c r="N831"/>
    </x:row>
    <x:row r="832">
      <x:c r="A832" t="str">
        <x:v>G Sawell (C1)|2026-04-15</x:v>
      </x:c>
      <x:c r="B832" s="888" t="n">
        <x:v>46127</x:v>
      </x:c>
      <x:c r="C832" t="str">
        <x:v>G Sawell (C1)</x:v>
      </x:c>
      <x:c r="D832" t="str">
        <x:v>Permanent</x:v>
      </x:c>
      <x:c r="E832" t="str">
        <x:v>Croydon</x:v>
      </x:c>
      <x:c r="F832" t="str">
        <x:v>Operative Driver</x:v>
      </x:c>
      <x:c r="G832" t="str">
        <x:v>399451A</x:v>
      </x:c>
      <x:c r="H832" t="str">
        <x:v>Royal Borough of Kensington and Chelsea</x:v>
      </x:c>
      <x:c r="I832" s="22" t="n">
        <x:v>6</x:v>
      </x:c>
      <x:c r="J832" t="str">
        <x:v>Worked</x:v>
      </x:c>
      <x:c r="K832" t="str">
        <x:v>Employee 2587; home branch Croydon; assigned role Operative Driver | Deployment branch: Croydon | Actual role: Operative Driver | Jobs: 399451A | Customers: Royal Borough of Kensington and Chelsea | Actual hours: 6.0; source records: 1</x:v>
      </x:c>
      <x:c r="L832" t="str">
        <x:v>Include</x:v>
      </x:c>
      <x:c r="M832"/>
      <x:c r="N832"/>
    </x:row>
    <x:row r="833">
      <x:c r="A833" t="str">
        <x:v>G Sawell (C1)|2026-04-16</x:v>
      </x:c>
      <x:c r="B833" s="888" t="n">
        <x:v>46128</x:v>
      </x:c>
      <x:c r="C833" t="str">
        <x:v>G Sawell (C1)</x:v>
      </x:c>
      <x:c r="D833" t="str">
        <x:v>Permanent</x:v>
      </x:c>
      <x:c r="E833" t="str">
        <x:v>Croydon</x:v>
      </x:c>
      <x:c r="F833" t="str">
        <x:v>Operative Driver</x:v>
      </x:c>
      <x:c r="G833" t="str">
        <x:v>393361B</x:v>
      </x:c>
      <x:c r="H833" t="str">
        <x:v>The Quadrant</x:v>
      </x:c>
      <x:c r="I833" s="22" t="n">
        <x:v>6.5</x:v>
      </x:c>
      <x:c r="J833" t="str">
        <x:v>Worked</x:v>
      </x:c>
      <x:c r="K833" t="str">
        <x:v>Employee 2587; home branch Croydon; assigned role Operative Driver | Deployment branch: Croydon | Actual role: Operative Porter | Jobs: 393361B | Customers: The Quadrant | Actual hours: 6.5; source records: 1</x:v>
      </x:c>
      <x:c r="L833" t="str">
        <x:v>Include</x:v>
      </x:c>
      <x:c r="M833"/>
      <x:c r="N833"/>
    </x:row>
    <x:row r="834">
      <x:c r="A834" t="str">
        <x:v>G Sawell (C1)|2026-04-17</x:v>
      </x:c>
      <x:c r="B834" s="888" t="n">
        <x:v>46129</x:v>
      </x:c>
      <x:c r="C834" t="str">
        <x:v>G Sawell (C1)</x:v>
      </x:c>
      <x:c r="D834" t="str">
        <x:v>Permanent</x:v>
      </x:c>
      <x:c r="E834" t="str">
        <x:v>Croydon</x:v>
      </x:c>
      <x:c r="F834" t="str">
        <x:v>Operative Driver</x:v>
      </x:c>
      <x:c r="G834" t="str">
        <x:v>393361B</x:v>
      </x:c>
      <x:c r="H834" t="str">
        <x:v>The Quadrant</x:v>
      </x:c>
      <x:c r="I834" s="22" t="n">
        <x:v>8</x:v>
      </x:c>
      <x:c r="J834" t="str">
        <x:v>Worked</x:v>
      </x:c>
      <x:c r="K834" t="str">
        <x:v>Employee 2587; home branch Croydon; assigned role Operative Driver | Deployment branch: Croydon | Actual role: Operative Porter | Jobs: 393361B | Customers: The Quadrant | Actual hours: 8.0; source records: 1</x:v>
      </x:c>
      <x:c r="L834" t="str">
        <x:v>Include</x:v>
      </x:c>
      <x:c r="M834"/>
      <x:c r="N834"/>
    </x:row>
    <x:row r="835">
      <x:c r="A835" t="str">
        <x:v>G Sawell (C1)|2026-04-20</x:v>
      </x:c>
      <x:c r="B835" s="888" t="n">
        <x:v>46132</x:v>
      </x:c>
      <x:c r="C835" t="str">
        <x:v>G Sawell (C1)</x:v>
      </x:c>
      <x:c r="D835" t="str">
        <x:v>Permanent</x:v>
      </x:c>
      <x:c r="E835" t="str">
        <x:v>Croydon</x:v>
      </x:c>
      <x:c r="F835" t="str">
        <x:v>Operative Driver</x:v>
      </x:c>
      <x:c r="G835" t="str">
        <x:v>393361B</x:v>
      </x:c>
      <x:c r="H835" t="str">
        <x:v>The Quadrant</x:v>
      </x:c>
      <x:c r="I835" s="22" t="n">
        <x:v>8</x:v>
      </x:c>
      <x:c r="J835" t="str">
        <x:v>Worked</x:v>
      </x:c>
      <x:c r="K835" t="str">
        <x:v>Employee 2587; home branch Croydon; assigned role Operative Driver | Deployment branch: Croydon | Actual role: Operative Porter | Jobs: 393361B | Customers: The Quadrant | Actual hours: 8.0; source records: 1</x:v>
      </x:c>
      <x:c r="L835" t="str">
        <x:v>Include</x:v>
      </x:c>
      <x:c r="M835"/>
      <x:c r="N835"/>
    </x:row>
    <x:row r="836">
      <x:c r="A836" t="str">
        <x:v>G Sawell (C1)|2026-04-21</x:v>
      </x:c>
      <x:c r="B836" s="888" t="n">
        <x:v>46133</x:v>
      </x:c>
      <x:c r="C836" t="str">
        <x:v>G Sawell (C1)</x:v>
      </x:c>
      <x:c r="D836" t="str">
        <x:v>Permanent</x:v>
      </x:c>
      <x:c r="E836" t="str">
        <x:v>Croydon</x:v>
      </x:c>
      <x:c r="F836" t="str">
        <x:v>Operative Driver</x:v>
      </x:c>
      <x:c r="G836" t="str">
        <x:v>401402</x:v>
      </x:c>
      <x:c r="H836" t="str">
        <x:v>British Telecom</x:v>
      </x:c>
      <x:c r="I836" s="22" t="n">
        <x:v>5.5</x:v>
      </x:c>
      <x:c r="J836" t="str">
        <x:v>Worked</x:v>
      </x:c>
      <x:c r="K836" t="str">
        <x:v>Employee 2587; home branch Croydon; assigned role Operative Driver | Deployment branch: Croydon | Actual role: Operative Driver | Jobs: 401402 | Customers: British Telecom | Actual hours: 5.5; source records: 1</x:v>
      </x:c>
      <x:c r="L836" t="str">
        <x:v>Include</x:v>
      </x:c>
      <x:c r="M836"/>
      <x:c r="N836"/>
    </x:row>
    <x:row r="837">
      <x:c r="A837" t="str">
        <x:v>G Sawell (C1)|2026-04-22</x:v>
      </x:c>
      <x:c r="B837" s="888" t="n">
        <x:v>46134</x:v>
      </x:c>
      <x:c r="C837" t="str">
        <x:v>G Sawell (C1)</x:v>
      </x:c>
      <x:c r="D837" t="str">
        <x:v>Permanent</x:v>
      </x:c>
      <x:c r="E837" t="str">
        <x:v>Croydon</x:v>
      </x:c>
      <x:c r="F837" t="str">
        <x:v>Operative Driver</x:v>
      </x:c>
      <x:c r="G837" t="str">
        <x:v>401185</x:v>
      </x:c>
      <x:c r="H837" t="str">
        <x:v>Independent Office for Police Conduct (IOPC)</x:v>
      </x:c>
      <x:c r="I837" s="22" t="n">
        <x:v>11.5</x:v>
      </x:c>
      <x:c r="J837" t="str">
        <x:v>Worked</x:v>
      </x:c>
      <x:c r="K837" t="str">
        <x:v>Employee 2587; home branch Croydon; assigned role Operative Driver | Deployment branch: Croydon | Actual role: Operative Driver | Jobs: 401185 | Customers: Independent Office for Police Conduct (IOPC) | Actual hours: 11.5; source records: 1</x:v>
      </x:c>
      <x:c r="L837" t="str">
        <x:v>Include</x:v>
      </x:c>
      <x:c r="M837"/>
      <x:c r="N837"/>
    </x:row>
    <x:row r="838">
      <x:c r="A838" t="str">
        <x:v>G Sawell (C1)|2026-04-23</x:v>
      </x:c>
      <x:c r="B838" s="888" t="n">
        <x:v>46135</x:v>
      </x:c>
      <x:c r="C838" t="str">
        <x:v>G Sawell (C1)</x:v>
      </x:c>
      <x:c r="D838" t="str">
        <x:v>Permanent</x:v>
      </x:c>
      <x:c r="E838" t="str">
        <x:v>Croydon</x:v>
      </x:c>
      <x:c r="F838" t="str">
        <x:v>Operative Driver</x:v>
      </x:c>
      <x:c r="G838" t="str">
        <x:v>401185</x:v>
      </x:c>
      <x:c r="H838" t="str">
        <x:v>Independent Office for Police Conduct (IOPC)</x:v>
      </x:c>
      <x:c r="I838" s="22" t="n">
        <x:v>7</x:v>
      </x:c>
      <x:c r="J838" t="str">
        <x:v>Worked</x:v>
      </x:c>
      <x:c r="K838" t="str">
        <x:v>Employee 2587; home branch Croydon; assigned role Operative Driver | Deployment branch: Croydon | Actual role: Operative Driver | Jobs: 401185 | Customers: Independent Office for Police Conduct (IOPC) | Actual hours: 7.0; source records: 1</x:v>
      </x:c>
      <x:c r="L838" t="str">
        <x:v>Include</x:v>
      </x:c>
      <x:c r="M838"/>
      <x:c r="N838"/>
    </x:row>
    <x:row r="839">
      <x:c r="A839" t="str">
        <x:v>G Sawell (C1)|2026-04-24</x:v>
      </x:c>
      <x:c r="B839" s="888" t="n">
        <x:v>46136</x:v>
      </x:c>
      <x:c r="C839" t="str">
        <x:v>G Sawell (C1)</x:v>
      </x:c>
      <x:c r="D839" t="str">
        <x:v>Permanent</x:v>
      </x:c>
      <x:c r="E839" t="str">
        <x:v>Croydon</x:v>
      </x:c>
      <x:c r="F839" t="str">
        <x:v>Operative Driver</x:v>
      </x:c>
      <x:c r="G839" t="str">
        <x:v>398445</x:v>
      </x:c>
      <x:c r="H839" t="str">
        <x:v>Independent Office for Police Conduct (IOPC)</x:v>
      </x:c>
      <x:c r="I839" s="22" t="n">
        <x:v>7.5</x:v>
      </x:c>
      <x:c r="J839" t="str">
        <x:v>Worked</x:v>
      </x:c>
      <x:c r="K839" t="str">
        <x:v>Employee 2587; home branch Croydon; assigned role Operative Driver | Deployment branch: Croydon | Actual role: Operative Driver | Jobs: 398445 | Customers: Independent Office for Police Conduct (IOPC) | Actual hours: 7.5; source records: 1</x:v>
      </x:c>
      <x:c r="L839" t="str">
        <x:v>Include</x:v>
      </x:c>
      <x:c r="M839"/>
      <x:c r="N839"/>
    </x:row>
    <x:row r="840">
      <x:c r="A840" t="str">
        <x:v>G Sawell (C1)|2026-04-29</x:v>
      </x:c>
      <x:c r="B840" s="888" t="n">
        <x:v>46141</x:v>
      </x:c>
      <x:c r="C840" t="str">
        <x:v>G Sawell (C1)</x:v>
      </x:c>
      <x:c r="D840" t="str">
        <x:v>Permanent</x:v>
      </x:c>
      <x:c r="E840" t="str">
        <x:v>Croydon</x:v>
      </x:c>
      <x:c r="F840" t="str">
        <x:v>Operative Driver</x:v>
      </x:c>
      <x:c r="G840" t="str">
        <x:v>399451K</x:v>
      </x:c>
      <x:c r="H840" t="str">
        <x:v>Royal Borough of Kensington and Chelsea</x:v>
      </x:c>
      <x:c r="I840" s="22" t="n">
        <x:v>8.5</x:v>
      </x:c>
      <x:c r="J840" t="str">
        <x:v>Worked</x:v>
      </x:c>
      <x:c r="K840" t="str">
        <x:v>Employee 2587; home branch Croydon; assigned role Operative Driver | Deployment branch: Croydon | Actual role: Operative Driver | Jobs: 399451K | Customers: Royal Borough of Kensington and Chelsea | Actual hours: 8.5; source records: 1</x:v>
      </x:c>
      <x:c r="L840" t="str">
        <x:v>Include</x:v>
      </x:c>
      <x:c r="M840"/>
      <x:c r="N840"/>
    </x:row>
    <x:row r="841">
      <x:c r="A841" t="str">
        <x:v>G Sawell (C1)|2026-04-30</x:v>
      </x:c>
      <x:c r="B841" s="888" t="n">
        <x:v>46142</x:v>
      </x:c>
      <x:c r="C841" t="str">
        <x:v>G Sawell (C1)</x:v>
      </x:c>
      <x:c r="D841" t="str">
        <x:v>Permanent</x:v>
      </x:c>
      <x:c r="E841" t="str">
        <x:v>Croydon</x:v>
      </x:c>
      <x:c r="F841" t="str">
        <x:v>Operative Driver</x:v>
      </x:c>
      <x:c r="G841" t="str">
        <x:v>398445</x:v>
      </x:c>
      <x:c r="H841" t="str">
        <x:v>Independent Office for Police Conduct (IOPC)</x:v>
      </x:c>
      <x:c r="I841" s="22" t="n">
        <x:v>6</x:v>
      </x:c>
      <x:c r="J841" t="str">
        <x:v>Worked</x:v>
      </x:c>
      <x:c r="K841" t="str">
        <x:v>Employee 2587; home branch Croydon; assigned role Operative Driver | Deployment branch: Croydon | Actual role: Operative Driver | Jobs: 398445 | Customers: Independent Office for Police Conduct (IOPC) | Actual hours: 6.0; source records: 1</x:v>
      </x:c>
      <x:c r="L841" t="str">
        <x:v>Include</x:v>
      </x:c>
      <x:c r="M841"/>
      <x:c r="N841"/>
    </x:row>
    <x:row r="842">
      <x:c r="A842" t="str">
        <x:v>G Talpos (C1)|2026-04-27</x:v>
      </x:c>
      <x:c r="B842" s="888" t="n">
        <x:v>46139</x:v>
      </x:c>
      <x:c r="C842" t="str">
        <x:v>G Talpos (C1)</x:v>
      </x:c>
      <x:c r="D842" t="str">
        <x:v>Permanent</x:v>
      </x:c>
      <x:c r="E842" t="str">
        <x:v>Thurrock</x:v>
      </x:c>
      <x:c r="F842" t="str">
        <x:v>Operative Driver</x:v>
      </x:c>
      <x:c r="G842"/>
      <x:c r="H842"/>
      <x:c r="I842" s="22" t="n">
        <x:v>0</x:v>
      </x:c>
      <x:c r="J842" t="str">
        <x:v>Annual leave</x:v>
      </x:c>
      <x:c r="K842" t="str">
        <x:v>Employee 2833; home branch Thurrock; assigned role Operative Driver | Leave: Annual Leave (Hours) | Leave calendar basis: Fixed schedule</x:v>
      </x:c>
      <x:c r="L842" t="str">
        <x:v>Include</x:v>
      </x:c>
      <x:c r="M842"/>
      <x:c r="N842"/>
    </x:row>
    <x:row r="843">
      <x:c r="A843" t="str">
        <x:v>G Talpos (C1)|2026-04-28</x:v>
      </x:c>
      <x:c r="B843" s="888" t="n">
        <x:v>46140</x:v>
      </x:c>
      <x:c r="C843" t="str">
        <x:v>G Talpos (C1)</x:v>
      </x:c>
      <x:c r="D843" t="str">
        <x:v>Permanent</x:v>
      </x:c>
      <x:c r="E843" t="str">
        <x:v>Thurrock</x:v>
      </x:c>
      <x:c r="F843" t="str">
        <x:v>Operative Driver</x:v>
      </x:c>
      <x:c r="G843"/>
      <x:c r="H843"/>
      <x:c r="I843" s="22" t="n">
        <x:v>0</x:v>
      </x:c>
      <x:c r="J843" t="str">
        <x:v>Annual leave</x:v>
      </x:c>
      <x:c r="K843" t="str">
        <x:v>Employee 2833; home branch Thurrock; assigned role Operative Driver | Leave: Annual Leave (Hours) | Leave calendar basis: Fixed schedule</x:v>
      </x:c>
      <x:c r="L843" t="str">
        <x:v>Include</x:v>
      </x:c>
      <x:c r="M843"/>
      <x:c r="N843"/>
    </x:row>
    <x:row r="844">
      <x:c r="A844" t="str">
        <x:v>G Talpos (C1)|2026-04-29</x:v>
      </x:c>
      <x:c r="B844" s="888" t="n">
        <x:v>46141</x:v>
      </x:c>
      <x:c r="C844" t="str">
        <x:v>G Talpos (C1)</x:v>
      </x:c>
      <x:c r="D844" t="str">
        <x:v>Permanent</x:v>
      </x:c>
      <x:c r="E844" t="str">
        <x:v>Thurrock</x:v>
      </x:c>
      <x:c r="F844" t="str">
        <x:v>Operative Driver</x:v>
      </x:c>
      <x:c r="G844"/>
      <x:c r="H844"/>
      <x:c r="I844" s="22" t="n">
        <x:v>0</x:v>
      </x:c>
      <x:c r="J844" t="str">
        <x:v>Annual leave</x:v>
      </x:c>
      <x:c r="K844" t="str">
        <x:v>Employee 2833; home branch Thurrock; assigned role Operative Driver | Leave: Annual Leave (Hours) | Leave calendar basis: Fixed schedule</x:v>
      </x:c>
      <x:c r="L844" t="str">
        <x:v>Include</x:v>
      </x:c>
      <x:c r="M844"/>
      <x:c r="N844"/>
    </x:row>
    <x:row r="845">
      <x:c r="A845" t="str">
        <x:v>G Talpos (C1)|2026-04-30</x:v>
      </x:c>
      <x:c r="B845" s="888" t="n">
        <x:v>46142</x:v>
      </x:c>
      <x:c r="C845" t="str">
        <x:v>G Talpos (C1)</x:v>
      </x:c>
      <x:c r="D845" t="str">
        <x:v>Permanent</x:v>
      </x:c>
      <x:c r="E845" t="str">
        <x:v>Thurrock</x:v>
      </x:c>
      <x:c r="F845" t="str">
        <x:v>Operative Driver</x:v>
      </x:c>
      <x:c r="G845"/>
      <x:c r="H845"/>
      <x:c r="I845" s="22" t="n">
        <x:v>0</x:v>
      </x:c>
      <x:c r="J845" t="str">
        <x:v>Annual leave</x:v>
      </x:c>
      <x:c r="K845" t="str">
        <x:v>Employee 2833; home branch Thurrock; assigned role Operative Driver | Leave: Annual Leave (Hours) | Leave calendar basis: Fixed schedule</x:v>
      </x:c>
      <x:c r="L845" t="str">
        <x:v>Include</x:v>
      </x:c>
      <x:c r="M845"/>
      <x:c r="N845"/>
    </x:row>
    <x:row r="846">
      <x:c r="A846" t="str">
        <x:v>Garry Dobson|2026-04-02</x:v>
      </x:c>
      <x:c r="B846" s="888" t="n">
        <x:v>46114</x:v>
      </x:c>
      <x:c r="C846" t="str">
        <x:v>Garry Dobson</x:v>
      </x:c>
      <x:c r="D846" t="str">
        <x:v>Permanent</x:v>
      </x:c>
      <x:c r="E846" t="str">
        <x:v>Birmingham</x:v>
      </x:c>
      <x:c r="F846" t="str">
        <x:v>Warehouse</x:v>
      </x:c>
      <x:c r="G846" t="str">
        <x:v>399477</x:v>
      </x:c>
      <x:c r="H846" t="str">
        <x:v>Nottingham University Hospitals NHS Trust</x:v>
      </x:c>
      <x:c r="I846" s="22" t="n">
        <x:v>8.25</x:v>
      </x:c>
      <x:c r="J846" t="str">
        <x:v>Worked</x:v>
      </x:c>
      <x:c r="K846" t="str">
        <x:v>Employee 2284; home branch Birmingham; assigned role Warehouse | Deployment branch: Birmingham | Actual role: Warehouse | Jobs: 399477 | Customers: Nottingham University Hospitals NHS Trust | Actual hours: 8.2; source records: 1</x:v>
      </x:c>
      <x:c r="L846" t="str">
        <x:v>Include</x:v>
      </x:c>
      <x:c r="M846"/>
      <x:c r="N846"/>
    </x:row>
    <x:row r="847">
      <x:c r="A847" t="str">
        <x:v>Garry Dobson|2026-04-07</x:v>
      </x:c>
      <x:c r="B847" s="888" t="n">
        <x:v>46119</x:v>
      </x:c>
      <x:c r="C847" t="str">
        <x:v>Garry Dobson</x:v>
      </x:c>
      <x:c r="D847" t="str">
        <x:v>Permanent</x:v>
      </x:c>
      <x:c r="E847" t="str">
        <x:v>Birmingham</x:v>
      </x:c>
      <x:c r="F847" t="str">
        <x:v>Warehouse</x:v>
      </x:c>
      <x:c r="G847" t="str">
        <x:v>399477</x:v>
      </x:c>
      <x:c r="H847" t="str">
        <x:v>Nottingham University Hospitals NHS Trust</x:v>
      </x:c>
      <x:c r="I847" s="22" t="n">
        <x:v>3</x:v>
      </x:c>
      <x:c r="J847" t="str">
        <x:v>Worked</x:v>
      </x:c>
      <x:c r="K847" t="str">
        <x:v>Employee 2284; home branch Birmingham; assigned role Warehouse | Deployment branch: Birmingham | Actual role: Warehouse | Jobs: 399477 | Customers: Nottingham University Hospitals NHS Trust | Actual hours: 3.0; source records: 1</x:v>
      </x:c>
      <x:c r="L847" t="str">
        <x:v>Include</x:v>
      </x:c>
      <x:c r="M847"/>
      <x:c r="N847"/>
    </x:row>
    <x:row r="848">
      <x:c r="A848" t="str">
        <x:v>Garry Dobson|2026-04-10</x:v>
      </x:c>
      <x:c r="B848" s="888" t="n">
        <x:v>46122</x:v>
      </x:c>
      <x:c r="C848" t="str">
        <x:v>Garry Dobson</x:v>
      </x:c>
      <x:c r="D848" t="str">
        <x:v>Permanent</x:v>
      </x:c>
      <x:c r="E848" t="str">
        <x:v>Birmingham</x:v>
      </x:c>
      <x:c r="F848" t="str">
        <x:v>Warehouse</x:v>
      </x:c>
      <x:c r="G848" t="str">
        <x:v>397936</x:v>
      </x:c>
      <x:c r="H848" t="str">
        <x:v>Furniture Sales</x:v>
      </x:c>
      <x:c r="I848" s="22" t="n">
        <x:v>0.75</x:v>
      </x:c>
      <x:c r="J848" t="str">
        <x:v>Worked</x:v>
      </x:c>
      <x:c r="K848" t="str">
        <x:v>Employee 2284; home branch Birmingham; assigned role Warehouse | Deployment branch: Birmingham | Actual role: Warehouse | Jobs: 397936 | Customers: Furniture Sales | Actual hours: 0.8; source records: 1</x:v>
      </x:c>
      <x:c r="L848" t="str">
        <x:v>Include</x:v>
      </x:c>
      <x:c r="M848"/>
      <x:c r="N848"/>
    </x:row>
    <x:row r="849">
      <x:c r="A849" t="str">
        <x:v>Garry Dobson|2026-04-17</x:v>
      </x:c>
      <x:c r="B849" s="888" t="n">
        <x:v>46129</x:v>
      </x:c>
      <x:c r="C849" t="str">
        <x:v>Garry Dobson</x:v>
      </x:c>
      <x:c r="D849" t="str">
        <x:v>Permanent</x:v>
      </x:c>
      <x:c r="E849" t="str">
        <x:v>Birmingham</x:v>
      </x:c>
      <x:c r="F849" t="str">
        <x:v>Warehouse</x:v>
      </x:c>
      <x:c r="G849" t="str">
        <x:v>401415</x:v>
      </x:c>
      <x:c r="H849" t="str">
        <x:v>Jaguar Land Rover Limited</x:v>
      </x:c>
      <x:c r="I849" s="22" t="n">
        <x:v>8.25</x:v>
      </x:c>
      <x:c r="J849" t="str">
        <x:v>Worked</x:v>
      </x:c>
      <x:c r="K849" t="str">
        <x:v>Employee 2284; home branch Birmingham; assigned role Warehouse | Deployment branch: Birmingham | Actual role: Warehouse | Jobs: 401415 | Customers: Jaguar Land Rover Limited | Actual hours: 8.2; source records: 1</x:v>
      </x:c>
      <x:c r="L849" t="str">
        <x:v>Include</x:v>
      </x:c>
      <x:c r="M849"/>
      <x:c r="N849"/>
    </x:row>
    <x:row r="850">
      <x:c r="A850" t="str">
        <x:v>Garry Dobson|2026-04-18</x:v>
      </x:c>
      <x:c r="B850" s="888" t="n">
        <x:v>46130</x:v>
      </x:c>
      <x:c r="C850" t="str">
        <x:v>Garry Dobson</x:v>
      </x:c>
      <x:c r="D850" t="str">
        <x:v>Permanent</x:v>
      </x:c>
      <x:c r="E850" t="str">
        <x:v>Birmingham</x:v>
      </x:c>
      <x:c r="F850" t="str">
        <x:v>Warehouse</x:v>
      </x:c>
      <x:c r="G850" t="str">
        <x:v>401415</x:v>
      </x:c>
      <x:c r="H850" t="str">
        <x:v>Jaguar Land Rover Limited</x:v>
      </x:c>
      <x:c r="I850" s="22" t="n">
        <x:v>6</x:v>
      </x:c>
      <x:c r="J850" t="str">
        <x:v>Worked</x:v>
      </x:c>
      <x:c r="K850" t="str">
        <x:v>Employee 2284; home branch Birmingham; assigned role Warehouse | Deployment branch: Birmingham | Actual role: Warehouse | Jobs: 401415 | Customers: Jaguar Land Rover Limited | Actual hours: 6.0; source records: 1</x:v>
      </x:c>
      <x:c r="L850" t="str">
        <x:v>Include</x:v>
      </x:c>
      <x:c r="M850"/>
      <x:c r="N850"/>
    </x:row>
    <x:row r="851">
      <x:c r="A851" t="str">
        <x:v>Garry Dobson|2026-04-24</x:v>
      </x:c>
      <x:c r="B851" s="888" t="n">
        <x:v>46136</x:v>
      </x:c>
      <x:c r="C851" t="str">
        <x:v>Garry Dobson</x:v>
      </x:c>
      <x:c r="D851" t="str">
        <x:v>Permanent</x:v>
      </x:c>
      <x:c r="E851" t="str">
        <x:v>Birmingham</x:v>
      </x:c>
      <x:c r="F851" t="str">
        <x:v>Warehouse</x:v>
      </x:c>
      <x:c r="G851"/>
      <x:c r="H851"/>
      <x:c r="I851" s="22" t="n">
        <x:v>0</x:v>
      </x:c>
      <x:c r="J851" t="str">
        <x:v>Annual leave</x:v>
      </x:c>
      <x:c r="K851" t="str">
        <x:v>Employee 2284; home branch Birmingham; assigned role Warehouse | Leave: Annual Leave (Hours) | Leave calendar basis: Variable-pattern period</x:v>
      </x:c>
      <x:c r="L851" t="str">
        <x:v>Include</x:v>
      </x:c>
      <x:c r="M851"/>
      <x:c r="N851"/>
    </x:row>
    <x:row r="852">
      <x:c r="A852" t="str">
        <x:v>Garry Dobson|2026-04-27</x:v>
      </x:c>
      <x:c r="B852" s="888" t="n">
        <x:v>46139</x:v>
      </x:c>
      <x:c r="C852" t="str">
        <x:v>Garry Dobson</x:v>
      </x:c>
      <x:c r="D852" t="str">
        <x:v>Permanent</x:v>
      </x:c>
      <x:c r="E852" t="str">
        <x:v>Birmingham</x:v>
      </x:c>
      <x:c r="F852" t="str">
        <x:v>Warehouse</x:v>
      </x:c>
      <x:c r="G852"/>
      <x:c r="H852"/>
      <x:c r="I852" s="22" t="n">
        <x:v>0</x:v>
      </x:c>
      <x:c r="J852" t="str">
        <x:v>Annual leave</x:v>
      </x:c>
      <x:c r="K852" t="str">
        <x:v>Employee 2284; home branch Birmingham; assigned role Warehouse | Leave: Annual Leave (Hours) | Leave calendar basis: Variable-pattern period</x:v>
      </x:c>
      <x:c r="L852" t="str">
        <x:v>Include</x:v>
      </x:c>
      <x:c r="M852"/>
      <x:c r="N852"/>
    </x:row>
    <x:row r="853">
      <x:c r="A853" t="str">
        <x:v>Gary Atkins|2026-04-01</x:v>
      </x:c>
      <x:c r="B853" s="888" t="n">
        <x:v>46113</x:v>
      </x:c>
      <x:c r="C853" t="str">
        <x:v>Gary Atkins</x:v>
      </x:c>
      <x:c r="D853" t="str">
        <x:v>Permanent</x:v>
      </x:c>
      <x:c r="E853" t="str">
        <x:v>Birmingham</x:v>
      </x:c>
      <x:c r="F853" t="str">
        <x:v>Operative Porter</x:v>
      </x:c>
      <x:c r="G853" t="str">
        <x:v>390743C</x:v>
      </x:c>
      <x:c r="H853" t="str">
        <x:v>West Midlands Police - Facilities</x:v>
      </x:c>
      <x:c r="I853" s="22" t="n">
        <x:v>9</x:v>
      </x:c>
      <x:c r="J853" t="str">
        <x:v>Worked</x:v>
      </x:c>
      <x:c r="K853" t="str">
        <x:v>Employee 2303; home branch Birmingham; assigned role Operative Porter | Deployment branch: Birmingham | Actual role: Operative Driver | Jobs: 390743C | Customers: West Midlands Police - Facilities | Actual hours: 9.0; source records: 1</x:v>
      </x:c>
      <x:c r="L853" t="str">
        <x:v>Include</x:v>
      </x:c>
      <x:c r="M853"/>
      <x:c r="N853"/>
    </x:row>
    <x:row r="854">
      <x:c r="A854" t="str">
        <x:v>Gary Atkins|2026-04-02</x:v>
      </x:c>
      <x:c r="B854" s="888" t="n">
        <x:v>46114</x:v>
      </x:c>
      <x:c r="C854" t="str">
        <x:v>Gary Atkins</x:v>
      </x:c>
      <x:c r="D854" t="str">
        <x:v>Permanent</x:v>
      </x:c>
      <x:c r="E854" t="str">
        <x:v>Birmingham</x:v>
      </x:c>
      <x:c r="F854" t="str">
        <x:v>Operative Porter</x:v>
      </x:c>
      <x:c r="G854" t="str">
        <x:v>401358, 401473, 401374</x:v>
      </x:c>
      <x:c r="H854" t="str">
        <x:v>Midland Heart; Midland Heart Limited</x:v>
      </x:c>
      <x:c r="I854" s="22" t="n">
        <x:v>8.75</x:v>
      </x:c>
      <x:c r="J854" t="str">
        <x:v>Worked — 3 records</x:v>
      </x:c>
      <x:c r="K854" t="str">
        <x:v>Employee 2303; home branch Birmingham; assigned role Operative Porter | Deployment branch: Birmingham | Actual role: Operative Skilled | Jobs: 401358, 401473, 401374 | Customers: Midland Heart; Midland Heart Limited | Actual hours: 8.8; source records: 3</x:v>
      </x:c>
      <x:c r="L854" t="str">
        <x:v>Include</x:v>
      </x:c>
      <x:c r="M854"/>
      <x:c r="N854"/>
    </x:row>
    <x:row r="855">
      <x:c r="A855" t="str">
        <x:v>Gary Atkins|2026-04-07</x:v>
      </x:c>
      <x:c r="B855" s="888" t="n">
        <x:v>46119</x:v>
      </x:c>
      <x:c r="C855" t="str">
        <x:v>Gary Atkins</x:v>
      </x:c>
      <x:c r="D855" t="str">
        <x:v>Permanent</x:v>
      </x:c>
      <x:c r="E855" t="str">
        <x:v>Birmingham</x:v>
      </x:c>
      <x:c r="F855" t="str">
        <x:v>Operative Porter</x:v>
      </x:c>
      <x:c r="G855" t="str">
        <x:v>397936</x:v>
      </x:c>
      <x:c r="H855" t="str">
        <x:v>Furniture Sales</x:v>
      </x:c>
      <x:c r="I855" s="22" t="n">
        <x:v>8</x:v>
      </x:c>
      <x:c r="J855" t="str">
        <x:v>Worked</x:v>
      </x:c>
      <x:c r="K855" t="str">
        <x:v>Employee 2303; home branch Birmingham; assigned role Operative Porter | Deployment branch: Birmingham | Actual role: Operative Driver | Jobs: 397936 | Customers: Furniture Sales | Actual hours: 8.0; source records: 1</x:v>
      </x:c>
      <x:c r="L855" t="str">
        <x:v>Include</x:v>
      </x:c>
      <x:c r="M855"/>
      <x:c r="N855"/>
    </x:row>
    <x:row r="856">
      <x:c r="A856" t="str">
        <x:v>Gary Atkins|2026-04-08</x:v>
      </x:c>
      <x:c r="B856" s="888" t="n">
        <x:v>46120</x:v>
      </x:c>
      <x:c r="C856" t="str">
        <x:v>Gary Atkins</x:v>
      </x:c>
      <x:c r="D856" t="str">
        <x:v>Permanent</x:v>
      </x:c>
      <x:c r="E856" t="str">
        <x:v>Birmingham</x:v>
      </x:c>
      <x:c r="F856" t="str">
        <x:v>Operative Porter</x:v>
      </x:c>
      <x:c r="G856" t="str">
        <x:v>390743C</x:v>
      </x:c>
      <x:c r="H856" t="str">
        <x:v>West Midlands Police - Facilities</x:v>
      </x:c>
      <x:c r="I856" s="22" t="n">
        <x:v>9</x:v>
      </x:c>
      <x:c r="J856" t="str">
        <x:v>Worked</x:v>
      </x:c>
      <x:c r="K856" t="str">
        <x:v>Employee 2303; home branch Birmingham; assigned role Operative Porter | Deployment branch: Birmingham | Actual role: Operative Driver | Jobs: 390743C | Customers: West Midlands Police - Facilities | Actual hours: 9.0; source records: 1</x:v>
      </x:c>
      <x:c r="L856" t="str">
        <x:v>Include</x:v>
      </x:c>
      <x:c r="M856"/>
      <x:c r="N856"/>
    </x:row>
    <x:row r="857">
      <x:c r="A857" t="str">
        <x:v>Gary Atkins|2026-04-09</x:v>
      </x:c>
      <x:c r="B857" s="888" t="n">
        <x:v>46121</x:v>
      </x:c>
      <x:c r="C857" t="str">
        <x:v>Gary Atkins</x:v>
      </x:c>
      <x:c r="D857" t="str">
        <x:v>Permanent</x:v>
      </x:c>
      <x:c r="E857" t="str">
        <x:v>Birmingham</x:v>
      </x:c>
      <x:c r="F857" t="str">
        <x:v>Operative Porter</x:v>
      </x:c>
      <x:c r="G857" t="str">
        <x:v>390743C</x:v>
      </x:c>
      <x:c r="H857" t="str">
        <x:v>West Midlands Police - Facilities</x:v>
      </x:c>
      <x:c r="I857" s="22" t="n">
        <x:v>9</x:v>
      </x:c>
      <x:c r="J857" t="str">
        <x:v>Worked</x:v>
      </x:c>
      <x:c r="K857" t="str">
        <x:v>Employee 2303; home branch Birmingham; assigned role Operative Porter | Deployment branch: Birmingham | Actual role: Operative Driver | Jobs: 390743C | Customers: West Midlands Police - Facilities | Actual hours: 9.0; source records: 1</x:v>
      </x:c>
      <x:c r="L857" t="str">
        <x:v>Include</x:v>
      </x:c>
      <x:c r="M857"/>
      <x:c r="N857"/>
    </x:row>
    <x:row r="858">
      <x:c r="A858" t="str">
        <x:v>Gary Atkins|2026-04-10</x:v>
      </x:c>
      <x:c r="B858" s="888" t="n">
        <x:v>46122</x:v>
      </x:c>
      <x:c r="C858" t="str">
        <x:v>Gary Atkins</x:v>
      </x:c>
      <x:c r="D858" t="str">
        <x:v>Permanent</x:v>
      </x:c>
      <x:c r="E858" t="str">
        <x:v>Birmingham</x:v>
      </x:c>
      <x:c r="F858" t="str">
        <x:v>Operative Porter</x:v>
      </x:c>
      <x:c r="G858"/>
      <x:c r="H858"/>
      <x:c r="I858" s="22" t="n">
        <x:v>0</x:v>
      </x:c>
      <x:c r="J858" t="str">
        <x:v>Annual leave</x:v>
      </x:c>
      <x:c r="K858" t="str">
        <x:v>Employee 2303; home branch Birmingham; assigned role Operative Porter | Leave: Annual Leave (Hours) | Leave calendar basis: Variable-pattern period</x:v>
      </x:c>
      <x:c r="L858" t="str">
        <x:v>Include</x:v>
      </x:c>
      <x:c r="M858"/>
      <x:c r="N858"/>
    </x:row>
    <x:row r="859">
      <x:c r="A859" t="str">
        <x:v>Gary Atkins|2026-04-13</x:v>
      </x:c>
      <x:c r="B859" s="888" t="n">
        <x:v>46125</x:v>
      </x:c>
      <x:c r="C859" t="str">
        <x:v>Gary Atkins</x:v>
      </x:c>
      <x:c r="D859" t="str">
        <x:v>Permanent</x:v>
      </x:c>
      <x:c r="E859" t="str">
        <x:v>Birmingham</x:v>
      </x:c>
      <x:c r="F859" t="str">
        <x:v>Operative Porter</x:v>
      </x:c>
      <x:c r="G859" t="str">
        <x:v>400043</x:v>
      </x:c>
      <x:c r="H859" t="str">
        <x:v>Leicestershire Police</x:v>
      </x:c>
      <x:c r="I859" s="22" t="n">
        <x:v>9</x:v>
      </x:c>
      <x:c r="J859" t="str">
        <x:v>Worked</x:v>
      </x:c>
      <x:c r="K859" t="str">
        <x:v>Employee 2303; home branch Birmingham; assigned role Operative Porter | Deployment branch: Birmingham | Actual role: Operative Porter | Jobs: 400043 | Customers: Leicestershire Police | Actual hours: 9.0; source records: 1</x:v>
      </x:c>
      <x:c r="L859" t="str">
        <x:v>Include</x:v>
      </x:c>
      <x:c r="M859"/>
      <x:c r="N859"/>
    </x:row>
    <x:row r="860">
      <x:c r="A860" t="str">
        <x:v>Gary Atkins|2026-04-14</x:v>
      </x:c>
      <x:c r="B860" s="888" t="n">
        <x:v>46126</x:v>
      </x:c>
      <x:c r="C860" t="str">
        <x:v>Gary Atkins</x:v>
      </x:c>
      <x:c r="D860" t="str">
        <x:v>Permanent</x:v>
      </x:c>
      <x:c r="E860" t="str">
        <x:v>Birmingham</x:v>
      </x:c>
      <x:c r="F860" t="str">
        <x:v>Operative Porter</x:v>
      </x:c>
      <x:c r="G860" t="str">
        <x:v>395931</x:v>
      </x:c>
      <x:c r="H860" t="str">
        <x:v>Birmingham City Council-Oakhil Centre</x:v>
      </x:c>
      <x:c r="I860" s="22" t="n">
        <x:v>8.25</x:v>
      </x:c>
      <x:c r="J860" t="str">
        <x:v>Worked</x:v>
      </x:c>
      <x:c r="K860" t="str">
        <x:v>Employee 2303; home branch Birmingham; assigned role Operative Porter | Deployment branch: Birmingham | Actual role: Operative Porter | Jobs: 395931 | Customers: Birmingham City Council-Oakhil Centre | Actual hours: 8.2; source records: 1</x:v>
      </x:c>
      <x:c r="L860" t="str">
        <x:v>Include</x:v>
      </x:c>
      <x:c r="M860"/>
      <x:c r="N860"/>
    </x:row>
    <x:row r="861">
      <x:c r="A861" t="str">
        <x:v>Gary Atkins|2026-04-15</x:v>
      </x:c>
      <x:c r="B861" s="888" t="n">
        <x:v>46127</x:v>
      </x:c>
      <x:c r="C861" t="str">
        <x:v>Gary Atkins</x:v>
      </x:c>
      <x:c r="D861" t="str">
        <x:v>Permanent</x:v>
      </x:c>
      <x:c r="E861" t="str">
        <x:v>Birmingham</x:v>
      </x:c>
      <x:c r="F861" t="str">
        <x:v>Operative Porter</x:v>
      </x:c>
      <x:c r="G861" t="str">
        <x:v>400436</x:v>
      </x:c>
      <x:c r="H861" t="str">
        <x:v>MRI Real Estate Software</x:v>
      </x:c>
      <x:c r="I861" s="22" t="n">
        <x:v>10</x:v>
      </x:c>
      <x:c r="J861" t="str">
        <x:v>Worked</x:v>
      </x:c>
      <x:c r="K861" t="str">
        <x:v>Employee 2303; home branch Birmingham; assigned role Operative Porter | Deployment branch: Birmingham | Actual role: Operative Driver | Jobs: 400436 | Customers: MRI Real Estate Software | Actual hours: 10.0; source records: 1</x:v>
      </x:c>
      <x:c r="L861" t="str">
        <x:v>Include</x:v>
      </x:c>
      <x:c r="M861"/>
      <x:c r="N861"/>
    </x:row>
    <x:row r="862">
      <x:c r="A862" t="str">
        <x:v>Gary Atkins|2026-04-16</x:v>
      </x:c>
      <x:c r="B862" s="888" t="n">
        <x:v>46128</x:v>
      </x:c>
      <x:c r="C862" t="str">
        <x:v>Gary Atkins</x:v>
      </x:c>
      <x:c r="D862" t="str">
        <x:v>Permanent</x:v>
      </x:c>
      <x:c r="E862" t="str">
        <x:v>Birmingham</x:v>
      </x:c>
      <x:c r="F862" t="str">
        <x:v>Operative Porter</x:v>
      </x:c>
      <x:c r="G862" t="str">
        <x:v>390743C</x:v>
      </x:c>
      <x:c r="H862" t="str">
        <x:v>West Midlands Police - Facilities</x:v>
      </x:c>
      <x:c r="I862" s="22" t="n">
        <x:v>9</x:v>
      </x:c>
      <x:c r="J862" t="str">
        <x:v>Worked</x:v>
      </x:c>
      <x:c r="K862" t="str">
        <x:v>Employee 2303; home branch Birmingham; assigned role Operative Porter | Deployment branch: Birmingham | Actual role: Operative Driver | Jobs: 390743C | Customers: West Midlands Police - Facilities | Actual hours: 9.0; source records: 1</x:v>
      </x:c>
      <x:c r="L862" t="str">
        <x:v>Include</x:v>
      </x:c>
      <x:c r="M862"/>
      <x:c r="N862"/>
    </x:row>
    <x:row r="863">
      <x:c r="A863" t="str">
        <x:v>Gary Atkins|2026-04-17</x:v>
      </x:c>
      <x:c r="B863" s="888" t="n">
        <x:v>46129</x:v>
      </x:c>
      <x:c r="C863" t="str">
        <x:v>Gary Atkins</x:v>
      </x:c>
      <x:c r="D863" t="str">
        <x:v>Permanent</x:v>
      </x:c>
      <x:c r="E863" t="str">
        <x:v>Birmingham</x:v>
      </x:c>
      <x:c r="F863" t="str">
        <x:v>Operative Porter</x:v>
      </x:c>
      <x:c r="G863"/>
      <x:c r="H863"/>
      <x:c r="I863" s="22" t="n">
        <x:v>0</x:v>
      </x:c>
      <x:c r="J863" t="str">
        <x:v>Other leave — Unpaid Absence (Unauthorised)</x:v>
      </x:c>
      <x:c r="K863" t="str">
        <x:v>Employee 2303; home branch Birmingham; assigned role Operative Porter | Leave: Unpaid Absence (Unauthorised) | Leave calendar basis: Variable-pattern period</x:v>
      </x:c>
      <x:c r="L863" t="str">
        <x:v>Include</x:v>
      </x:c>
      <x:c r="M863"/>
      <x:c r="N863"/>
    </x:row>
    <x:row r="864">
      <x:c r="A864" t="str">
        <x:v>Gary Atkins|2026-04-20</x:v>
      </x:c>
      <x:c r="B864" s="888" t="n">
        <x:v>46132</x:v>
      </x:c>
      <x:c r="C864" t="str">
        <x:v>Gary Atkins</x:v>
      </x:c>
      <x:c r="D864" t="str">
        <x:v>Permanent</x:v>
      </x:c>
      <x:c r="E864" t="str">
        <x:v>Birmingham</x:v>
      </x:c>
      <x:c r="F864" t="str">
        <x:v>Operative Porter</x:v>
      </x:c>
      <x:c r="G864" t="str">
        <x:v>390743C</x:v>
      </x:c>
      <x:c r="H864" t="str">
        <x:v>West Midlands Police - Facilities</x:v>
      </x:c>
      <x:c r="I864" s="22" t="n">
        <x:v>9</x:v>
      </x:c>
      <x:c r="J864" t="str">
        <x:v>Worked</x:v>
      </x:c>
      <x:c r="K864" t="str">
        <x:v>Employee 2303; home branch Birmingham; assigned role Operative Porter | Deployment branch: Birmingham | Actual role: Operative Driver | Jobs: 390743C | Customers: West Midlands Police - Facilities | Actual hours: 9.0; source records: 1</x:v>
      </x:c>
      <x:c r="L864" t="str">
        <x:v>Include</x:v>
      </x:c>
      <x:c r="M864"/>
      <x:c r="N864"/>
    </x:row>
    <x:row r="865">
      <x:c r="A865" t="str">
        <x:v>Gary Atkins|2026-04-21</x:v>
      </x:c>
      <x:c r="B865" s="888" t="n">
        <x:v>46133</x:v>
      </x:c>
      <x:c r="C865" t="str">
        <x:v>Gary Atkins</x:v>
      </x:c>
      <x:c r="D865" t="str">
        <x:v>Permanent</x:v>
      </x:c>
      <x:c r="E865" t="str">
        <x:v>Birmingham</x:v>
      </x:c>
      <x:c r="F865" t="str">
        <x:v>Operative Porter</x:v>
      </x:c>
      <x:c r="G865" t="str">
        <x:v>390743C</x:v>
      </x:c>
      <x:c r="H865" t="str">
        <x:v>West Midlands Police - Facilities</x:v>
      </x:c>
      <x:c r="I865" s="22" t="n">
        <x:v>8.5</x:v>
      </x:c>
      <x:c r="J865" t="str">
        <x:v>Worked</x:v>
      </x:c>
      <x:c r="K865" t="str">
        <x:v>Employee 2303; home branch Birmingham; assigned role Operative Porter | Deployment branch: Birmingham | Actual role: Operative Driver | Jobs: 390743C | Customers: West Midlands Police - Facilities | Actual hours: 8.5; source records: 1</x:v>
      </x:c>
      <x:c r="L865" t="str">
        <x:v>Include</x:v>
      </x:c>
      <x:c r="M865"/>
      <x:c r="N865"/>
    </x:row>
    <x:row r="866">
      <x:c r="A866" t="str">
        <x:v>Gary Atkins|2026-04-22</x:v>
      </x:c>
      <x:c r="B866" s="888" t="n">
        <x:v>46134</x:v>
      </x:c>
      <x:c r="C866" t="str">
        <x:v>Gary Atkins</x:v>
      </x:c>
      <x:c r="D866" t="str">
        <x:v>Permanent</x:v>
      </x:c>
      <x:c r="E866" t="str">
        <x:v>Birmingham</x:v>
      </x:c>
      <x:c r="F866" t="str">
        <x:v>Operative Porter</x:v>
      </x:c>
      <x:c r="G866" t="str">
        <x:v>390743C</x:v>
      </x:c>
      <x:c r="H866" t="str">
        <x:v>West Midlands Police - Facilities</x:v>
      </x:c>
      <x:c r="I866" s="22" t="n">
        <x:v>6</x:v>
      </x:c>
      <x:c r="J866" t="str">
        <x:v>Worked</x:v>
      </x:c>
      <x:c r="K866" t="str">
        <x:v>Employee 2303; home branch Birmingham; assigned role Operative Porter | Deployment branch: Birmingham | Actual role: Operative Driver | Jobs: 390743C | Customers: West Midlands Police - Facilities | Actual hours: 6.0; source records: 1</x:v>
      </x:c>
      <x:c r="L866" t="str">
        <x:v>Include</x:v>
      </x:c>
      <x:c r="M866"/>
      <x:c r="N866"/>
    </x:row>
    <x:row r="867">
      <x:c r="A867" t="str">
        <x:v>Gary Atkins|2026-04-23</x:v>
      </x:c>
      <x:c r="B867" s="888" t="n">
        <x:v>46135</x:v>
      </x:c>
      <x:c r="C867" t="str">
        <x:v>Gary Atkins</x:v>
      </x:c>
      <x:c r="D867" t="str">
        <x:v>Permanent</x:v>
      </x:c>
      <x:c r="E867" t="str">
        <x:v>Birmingham</x:v>
      </x:c>
      <x:c r="F867" t="str">
        <x:v>Operative Porter</x:v>
      </x:c>
      <x:c r="G867" t="str">
        <x:v>400345B</x:v>
      </x:c>
      <x:c r="H867" t="str">
        <x:v>West Midlands Police</x:v>
      </x:c>
      <x:c r="I867" s="22" t="n">
        <x:v>7.5</x:v>
      </x:c>
      <x:c r="J867" t="str">
        <x:v>Worked</x:v>
      </x:c>
      <x:c r="K867" t="str">
        <x:v>Employee 2303; home branch Birmingham; assigned role Operative Porter | Deployment branch: Birmingham | Actual role: Operative Skilled | Jobs: 400345B | Customers: West Midlands Police | Actual hours: 7.5; source records: 1</x:v>
      </x:c>
      <x:c r="L867" t="str">
        <x:v>Include</x:v>
      </x:c>
      <x:c r="M867"/>
      <x:c r="N867"/>
    </x:row>
    <x:row r="868">
      <x:c r="A868" t="str">
        <x:v>Gary Atkins|2026-04-24</x:v>
      </x:c>
      <x:c r="B868" s="888" t="n">
        <x:v>46136</x:v>
      </x:c>
      <x:c r="C868" t="str">
        <x:v>Gary Atkins</x:v>
      </x:c>
      <x:c r="D868" t="str">
        <x:v>Permanent</x:v>
      </x:c>
      <x:c r="E868" t="str">
        <x:v>Birmingham</x:v>
      </x:c>
      <x:c r="F868" t="str">
        <x:v>Operative Porter</x:v>
      </x:c>
      <x:c r="G868" t="str">
        <x:v>400345B</x:v>
      </x:c>
      <x:c r="H868" t="str">
        <x:v>West Midlands Police</x:v>
      </x:c>
      <x:c r="I868" s="22" t="n">
        <x:v>6</x:v>
      </x:c>
      <x:c r="J868" t="str">
        <x:v>Worked</x:v>
      </x:c>
      <x:c r="K868" t="str">
        <x:v>Employee 2303; home branch Birmingham; assigned role Operative Porter | Deployment branch: Birmingham | Actual role: Operative Skilled | Jobs: 400345B | Customers: West Midlands Police | Actual hours: 6.0; source records: 1</x:v>
      </x:c>
      <x:c r="L868" t="str">
        <x:v>Include</x:v>
      </x:c>
      <x:c r="M868"/>
      <x:c r="N868"/>
    </x:row>
    <x:row r="869">
      <x:c r="A869" t="str">
        <x:v>Gary Atkins|2026-04-27</x:v>
      </x:c>
      <x:c r="B869" s="888" t="n">
        <x:v>46139</x:v>
      </x:c>
      <x:c r="C869" t="str">
        <x:v>Gary Atkins</x:v>
      </x:c>
      <x:c r="D869" t="str">
        <x:v>Permanent</x:v>
      </x:c>
      <x:c r="E869" t="str">
        <x:v>Birmingham</x:v>
      </x:c>
      <x:c r="F869" t="str">
        <x:v>Operative Porter</x:v>
      </x:c>
      <x:c r="G869" t="str">
        <x:v>390743C</x:v>
      </x:c>
      <x:c r="H869" t="str">
        <x:v>West Midlands Police - Facilities</x:v>
      </x:c>
      <x:c r="I869" s="22" t="n">
        <x:v>7.25</x:v>
      </x:c>
      <x:c r="J869" t="str">
        <x:v>Worked</x:v>
      </x:c>
      <x:c r="K869" t="str">
        <x:v>Employee 2303; home branch Birmingham; assigned role Operative Porter | Deployment branch: Birmingham | Actual role: Operative Driver | Jobs: 390743C | Customers: West Midlands Police - Facilities | Actual hours: 7.2; source records: 1</x:v>
      </x:c>
      <x:c r="L869" t="str">
        <x:v>Include</x:v>
      </x:c>
      <x:c r="M869"/>
      <x:c r="N869"/>
    </x:row>
    <x:row r="870">
      <x:c r="A870" t="str">
        <x:v>Gary Atkins|2026-04-28</x:v>
      </x:c>
      <x:c r="B870" s="888" t="n">
        <x:v>46140</x:v>
      </x:c>
      <x:c r="C870" t="str">
        <x:v>Gary Atkins</x:v>
      </x:c>
      <x:c r="D870" t="str">
        <x:v>Permanent</x:v>
      </x:c>
      <x:c r="E870" t="str">
        <x:v>Birmingham</x:v>
      </x:c>
      <x:c r="F870" t="str">
        <x:v>Operative Porter</x:v>
      </x:c>
      <x:c r="G870" t="str">
        <x:v>394768A</x:v>
      </x:c>
      <x:c r="H870" t="str">
        <x:v>EMCOR UK - UKHSA</x:v>
      </x:c>
      <x:c r="I870" s="22" t="n">
        <x:v>6.25</x:v>
      </x:c>
      <x:c r="J870" t="str">
        <x:v>Worked</x:v>
      </x:c>
      <x:c r="K870" t="str">
        <x:v>Employee 2303; home branch Birmingham; assigned role Operative Porter | Deployment branch: Birmingham | Actual role: Operative Skilled | Jobs: 394768A | Customers: EMCOR UK - UKHSA | Actual hours: 6.2; source records: 1</x:v>
      </x:c>
      <x:c r="L870" t="str">
        <x:v>Include</x:v>
      </x:c>
      <x:c r="M870"/>
      <x:c r="N870"/>
    </x:row>
    <x:row r="871">
      <x:c r="A871" t="str">
        <x:v>Gary Atkins|2026-04-29</x:v>
      </x:c>
      <x:c r="B871" s="888" t="n">
        <x:v>46141</x:v>
      </x:c>
      <x:c r="C871" t="str">
        <x:v>Gary Atkins</x:v>
      </x:c>
      <x:c r="D871" t="str">
        <x:v>Permanent</x:v>
      </x:c>
      <x:c r="E871" t="str">
        <x:v>Birmingham</x:v>
      </x:c>
      <x:c r="F871" t="str">
        <x:v>Operative Porter</x:v>
      </x:c>
      <x:c r="G871" t="str">
        <x:v>401747, 401807, 399755</x:v>
      </x:c>
      <x:c r="H871" t="str">
        <x:v>Roche Diagnostics; Warwickshire County Council; West Midlands Police</x:v>
      </x:c>
      <x:c r="I871" s="22" t="n">
        <x:v>9</x:v>
      </x:c>
      <x:c r="J871" t="str">
        <x:v>Worked — 3 records</x:v>
      </x:c>
      <x:c r="K871" t="str">
        <x:v>Employee 2303; home branch Birmingham; assigned role Operative Porter | Deployment branch: Birmingham | Actual role: Operative Driver | Jobs: 401747, 401807, 399755 | Customers: Roche Diagnostics; Warwickshire County Council; West Midlands Police | Actual hours: 9.0; source records: 3</x:v>
      </x:c>
      <x:c r="L871" t="str">
        <x:v>Include</x:v>
      </x:c>
      <x:c r="M871"/>
      <x:c r="N871"/>
    </x:row>
    <x:row r="872">
      <x:c r="A872" t="str">
        <x:v>Gary Atkins|2026-04-30</x:v>
      </x:c>
      <x:c r="B872" s="888" t="n">
        <x:v>46142</x:v>
      </x:c>
      <x:c r="C872" t="str">
        <x:v>Gary Atkins</x:v>
      </x:c>
      <x:c r="D872" t="str">
        <x:v>Permanent</x:v>
      </x:c>
      <x:c r="E872" t="str">
        <x:v>Birmingham</x:v>
      </x:c>
      <x:c r="F872" t="str">
        <x:v>Operative Porter</x:v>
      </x:c>
      <x:c r="G872" t="str">
        <x:v>399755</x:v>
      </x:c>
      <x:c r="H872" t="str">
        <x:v>West Midlands Police</x:v>
      </x:c>
      <x:c r="I872" s="22" t="n">
        <x:v>8.25</x:v>
      </x:c>
      <x:c r="J872" t="str">
        <x:v>Worked</x:v>
      </x:c>
      <x:c r="K872" t="str">
        <x:v>Employee 2303; home branch Birmingham; assigned role Operative Porter | Deployment branch: Birmingham | Actual role: Operative Skilled | Jobs: 399755 | Customers: West Midlands Police | Actual hours: 8.2; source records: 1</x:v>
      </x:c>
      <x:c r="L872" t="str">
        <x:v>Include</x:v>
      </x:c>
      <x:c r="M872"/>
      <x:c r="N872"/>
    </x:row>
    <x:row r="873">
      <x:c r="A873" t="str">
        <x:v>Gene Ellson|2026-04-01</x:v>
      </x:c>
      <x:c r="B873" s="888" t="n">
        <x:v>46113</x:v>
      </x:c>
      <x:c r="C873" t="str">
        <x:v>Gene Ellson</x:v>
      </x:c>
      <x:c r="D873" t="str">
        <x:v>Permanent</x:v>
      </x:c>
      <x:c r="E873" t="str">
        <x:v>Birmingham</x:v>
      </x:c>
      <x:c r="F873" t="str">
        <x:v>Operative Driver</x:v>
      </x:c>
      <x:c r="G873" t="str">
        <x:v>399716</x:v>
      </x:c>
      <x:c r="H873" t="str">
        <x:v>Derbyshire Constabulary</x:v>
      </x:c>
      <x:c r="I873" s="22" t="n">
        <x:v>9.5</x:v>
      </x:c>
      <x:c r="J873" t="str">
        <x:v>Worked</x:v>
      </x:c>
      <x:c r="K873" t="str">
        <x:v>Employee 2531; home branch Birmingham; assigned role Operative Driver | Deployment branch: Birmingham | Actual role: Operative Driver | Jobs: 399716 | Customers: Derbyshire Constabulary | Actual hours: 9.5; source records: 1</x:v>
      </x:c>
      <x:c r="L873" t="str">
        <x:v>Include</x:v>
      </x:c>
      <x:c r="M873"/>
      <x:c r="N873"/>
    </x:row>
    <x:row r="874">
      <x:c r="A874" t="str">
        <x:v>Gene Ellson|2026-04-02</x:v>
      </x:c>
      <x:c r="B874" s="888" t="n">
        <x:v>46114</x:v>
      </x:c>
      <x:c r="C874" t="str">
        <x:v>Gene Ellson</x:v>
      </x:c>
      <x:c r="D874" t="str">
        <x:v>Permanent</x:v>
      </x:c>
      <x:c r="E874" t="str">
        <x:v>Birmingham</x:v>
      </x:c>
      <x:c r="F874" t="str">
        <x:v>Operative Driver</x:v>
      </x:c>
      <x:c r="G874" t="str">
        <x:v>400088</x:v>
      </x:c>
      <x:c r="H874" t="str">
        <x:v>City of Birmingham School</x:v>
      </x:c>
      <x:c r="I874" s="22" t="n">
        <x:v>8</x:v>
      </x:c>
      <x:c r="J874" t="str">
        <x:v>Worked</x:v>
      </x:c>
      <x:c r="K874" t="str">
        <x:v>Employee 2531; home branch Birmingham; assigned role Operative Driver | Deployment branch: Birmingham | Actual role: Operative Skilled | Jobs: 400088 | Customers: City of Birmingham School | Actual hours: 8.0; source records: 1</x:v>
      </x:c>
      <x:c r="L874" t="str">
        <x:v>Include</x:v>
      </x:c>
      <x:c r="M874"/>
      <x:c r="N874"/>
    </x:row>
    <x:row r="875">
      <x:c r="A875" t="str">
        <x:v>Gene Ellson|2026-04-03</x:v>
      </x:c>
      <x:c r="B875" s="888" t="n">
        <x:v>46115</x:v>
      </x:c>
      <x:c r="C875" t="str">
        <x:v>Gene Ellson</x:v>
      </x:c>
      <x:c r="D875" t="str">
        <x:v>Permanent</x:v>
      </x:c>
      <x:c r="E875" t="str">
        <x:v>Birmingham</x:v>
      </x:c>
      <x:c r="F875" t="str">
        <x:v>Operative Driver</x:v>
      </x:c>
      <x:c r="G875"/>
      <x:c r="H875"/>
      <x:c r="I875" s="22" t="n">
        <x:v>0</x:v>
      </x:c>
      <x:c r="J875" t="str">
        <x:v>Annual leave</x:v>
      </x:c>
      <x:c r="K875" t="str">
        <x:v>Employee 2531; home branch Birmingham; assigned role Operative Driver | Leave: Annual Leave (Hours) | Leave calendar basis: Variable-pattern period</x:v>
      </x:c>
      <x:c r="L875" t="str">
        <x:v>Include</x:v>
      </x:c>
      <x:c r="M875"/>
      <x:c r="N875"/>
    </x:row>
    <x:row r="876">
      <x:c r="A876" t="str">
        <x:v>Gene Ellson|2026-04-06</x:v>
      </x:c>
      <x:c r="B876" s="888" t="n">
        <x:v>46118</x:v>
      </x:c>
      <x:c r="C876" t="str">
        <x:v>Gene Ellson</x:v>
      </x:c>
      <x:c r="D876" t="str">
        <x:v>Permanent</x:v>
      </x:c>
      <x:c r="E876" t="str">
        <x:v>Birmingham</x:v>
      </x:c>
      <x:c r="F876" t="str">
        <x:v>Operative Driver</x:v>
      </x:c>
      <x:c r="G876"/>
      <x:c r="H876"/>
      <x:c r="I876" s="22" t="n">
        <x:v>0</x:v>
      </x:c>
      <x:c r="J876" t="str">
        <x:v>Annual leave</x:v>
      </x:c>
      <x:c r="K876" t="str">
        <x:v>Employee 2531; home branch Birmingham; assigned role Operative Driver | Leave: Annual Leave (Hours) | Leave calendar basis: Variable-pattern period</x:v>
      </x:c>
      <x:c r="L876" t="str">
        <x:v>Include</x:v>
      </x:c>
      <x:c r="M876"/>
      <x:c r="N876"/>
    </x:row>
    <x:row r="877">
      <x:c r="A877" t="str">
        <x:v>Gene Ellson|2026-04-07</x:v>
      </x:c>
      <x:c r="B877" s="888" t="n">
        <x:v>46119</x:v>
      </x:c>
      <x:c r="C877" t="str">
        <x:v>Gene Ellson</x:v>
      </x:c>
      <x:c r="D877" t="str">
        <x:v>Permanent</x:v>
      </x:c>
      <x:c r="E877" t="str">
        <x:v>Birmingham</x:v>
      </x:c>
      <x:c r="F877" t="str">
        <x:v>Operative Driver</x:v>
      </x:c>
      <x:c r="G877" t="str">
        <x:v>398910</x:v>
      </x:c>
      <x:c r="H877" t="str">
        <x:v>JLR - eTrackers</x:v>
      </x:c>
      <x:c r="I877" s="22" t="n">
        <x:v>8</x:v>
      </x:c>
      <x:c r="J877" t="str">
        <x:v>Worked</x:v>
      </x:c>
      <x:c r="K877" t="str">
        <x:v>Employee 2531; home branch Birmingham; assigned role Operative Driver | Deployment branch: Birmingham | Actual role: Operative Skilled | Jobs: 398910 | Customers: JLR - eTrackers | Actual hours: 8.0; source records: 1</x:v>
      </x:c>
      <x:c r="L877" t="str">
        <x:v>Include</x:v>
      </x:c>
      <x:c r="M877"/>
      <x:c r="N877"/>
    </x:row>
    <x:row r="878">
      <x:c r="A878" t="str">
        <x:v>Gene Ellson|2026-04-08</x:v>
      </x:c>
      <x:c r="B878" s="888" t="n">
        <x:v>46120</x:v>
      </x:c>
      <x:c r="C878" t="str">
        <x:v>Gene Ellson</x:v>
      </x:c>
      <x:c r="D878" t="str">
        <x:v>Permanent</x:v>
      </x:c>
      <x:c r="E878" t="str">
        <x:v>Birmingham</x:v>
      </x:c>
      <x:c r="F878" t="str">
        <x:v>Operative Driver</x:v>
      </x:c>
      <x:c r="G878" t="str">
        <x:v>401243</x:v>
      </x:c>
      <x:c r="H878" t="str">
        <x:v>Jaguar Land Rover Limited</x:v>
      </x:c>
      <x:c r="I878" s="22" t="n">
        <x:v>8.25</x:v>
      </x:c>
      <x:c r="J878" t="str">
        <x:v>Worked</x:v>
      </x:c>
      <x:c r="K878" t="str">
        <x:v>Employee 2531; home branch Birmingham; assigned role Operative Driver | Deployment branch: Birmingham | Actual role: Operative Skilled | Jobs: 401243 | Customers: Jaguar Land Rover Limited | Actual hours: 8.2; source records: 1</x:v>
      </x:c>
      <x:c r="L878" t="str">
        <x:v>Include</x:v>
      </x:c>
      <x:c r="M878"/>
      <x:c r="N878"/>
    </x:row>
    <x:row r="879">
      <x:c r="A879" t="str">
        <x:v>Gene Ellson|2026-04-09</x:v>
      </x:c>
      <x:c r="B879" s="888" t="n">
        <x:v>46121</x:v>
      </x:c>
      <x:c r="C879" t="str">
        <x:v>Gene Ellson</x:v>
      </x:c>
      <x:c r="D879" t="str">
        <x:v>Permanent</x:v>
      </x:c>
      <x:c r="E879" t="str">
        <x:v>Birmingham</x:v>
      </x:c>
      <x:c r="F879" t="str">
        <x:v>Operative Driver</x:v>
      </x:c>
      <x:c r="G879" t="str">
        <x:v>398910</x:v>
      </x:c>
      <x:c r="H879" t="str">
        <x:v>JLR - eTrackers</x:v>
      </x:c>
      <x:c r="I879" s="22" t="n">
        <x:v>8</x:v>
      </x:c>
      <x:c r="J879" t="str">
        <x:v>Worked</x:v>
      </x:c>
      <x:c r="K879" t="str">
        <x:v>Employee 2531; home branch Birmingham; assigned role Operative Driver | Deployment branch: Birmingham | Actual role: Operative Driver | Jobs: 398910 | Customers: JLR - eTrackers | Actual hours: 8.0; source records: 1</x:v>
      </x:c>
      <x:c r="L879" t="str">
        <x:v>Include</x:v>
      </x:c>
      <x:c r="M879"/>
      <x:c r="N879"/>
    </x:row>
    <x:row r="880">
      <x:c r="A880" t="str">
        <x:v>Gene Ellson|2026-04-10</x:v>
      </x:c>
      <x:c r="B880" s="888" t="n">
        <x:v>46122</x:v>
      </x:c>
      <x:c r="C880" t="str">
        <x:v>Gene Ellson</x:v>
      </x:c>
      <x:c r="D880" t="str">
        <x:v>Permanent</x:v>
      </x:c>
      <x:c r="E880" t="str">
        <x:v>Birmingham</x:v>
      </x:c>
      <x:c r="F880" t="str">
        <x:v>Operative Driver</x:v>
      </x:c>
      <x:c r="G880" t="str">
        <x:v>400088</x:v>
      </x:c>
      <x:c r="H880" t="str">
        <x:v>City of Birmingham School</x:v>
      </x:c>
      <x:c r="I880" s="22" t="n">
        <x:v>7</x:v>
      </x:c>
      <x:c r="J880" t="str">
        <x:v>Worked</x:v>
      </x:c>
      <x:c r="K880" t="str">
        <x:v>Employee 2531; home branch Birmingham; assigned role Operative Driver | Deployment branch: Birmingham | Actual role: Operative Driver | Jobs: 400088 | Customers: City of Birmingham School | Actual hours: 7.0; source records: 1</x:v>
      </x:c>
      <x:c r="L880" t="str">
        <x:v>Include</x:v>
      </x:c>
      <x:c r="M880"/>
      <x:c r="N880"/>
    </x:row>
    <x:row r="881">
      <x:c r="A881" t="str">
        <x:v>Gene Ellson|2026-04-13</x:v>
      </x:c>
      <x:c r="B881" s="888" t="n">
        <x:v>46125</x:v>
      </x:c>
      <x:c r="C881" t="str">
        <x:v>Gene Ellson</x:v>
      </x:c>
      <x:c r="D881" t="str">
        <x:v>Permanent</x:v>
      </x:c>
      <x:c r="E881" t="str">
        <x:v>Birmingham</x:v>
      </x:c>
      <x:c r="F881" t="str">
        <x:v>Operative Driver</x:v>
      </x:c>
      <x:c r="G881" t="str">
        <x:v>400254</x:v>
      </x:c>
      <x:c r="H881" t="str">
        <x:v>Biopharma - Future Health Technologies</x:v>
      </x:c>
      <x:c r="I881" s="22" t="n">
        <x:v>6</x:v>
      </x:c>
      <x:c r="J881" t="str">
        <x:v>Worked</x:v>
      </x:c>
      <x:c r="K881" t="str">
        <x:v>Employee 2531; home branch Birmingham; assigned role Operative Driver | Deployment branch: Cambridge | Actual role: Operative Skilled | Jobs: 400254 | Customers: Biopharma - Future Health Technologies | Actual hours: 6.0; source records: 1</x:v>
      </x:c>
      <x:c r="L881" t="str">
        <x:v>Include</x:v>
      </x:c>
      <x:c r="M881"/>
      <x:c r="N881"/>
    </x:row>
    <x:row r="882">
      <x:c r="A882" t="str">
        <x:v>Gene Ellson|2026-04-14</x:v>
      </x:c>
      <x:c r="B882" s="888" t="n">
        <x:v>46126</x:v>
      </x:c>
      <x:c r="C882" t="str">
        <x:v>Gene Ellson</x:v>
      </x:c>
      <x:c r="D882" t="str">
        <x:v>Permanent</x:v>
      </x:c>
      <x:c r="E882" t="str">
        <x:v>Birmingham</x:v>
      </x:c>
      <x:c r="F882" t="str">
        <x:v>Operative Driver</x:v>
      </x:c>
      <x:c r="G882" t="str">
        <x:v>398910</x:v>
      </x:c>
      <x:c r="H882" t="str">
        <x:v>JLR - eTrackers</x:v>
      </x:c>
      <x:c r="I882" s="22" t="n">
        <x:v>8</x:v>
      </x:c>
      <x:c r="J882" t="str">
        <x:v>Worked</x:v>
      </x:c>
      <x:c r="K882" t="str">
        <x:v>Employee 2531; home branch Birmingham; assigned role Operative Driver | Deployment branch: Birmingham | Actual role: Operative Driver | Jobs: 398910 | Customers: JLR - eTrackers | Actual hours: 8.0; source records: 1</x:v>
      </x:c>
      <x:c r="L882" t="str">
        <x:v>Include</x:v>
      </x:c>
      <x:c r="M882"/>
      <x:c r="N882"/>
    </x:row>
    <x:row r="883">
      <x:c r="A883" t="str">
        <x:v>Gene Ellson|2026-04-15</x:v>
      </x:c>
      <x:c r="B883" s="888" t="n">
        <x:v>46127</x:v>
      </x:c>
      <x:c r="C883" t="str">
        <x:v>Gene Ellson</x:v>
      </x:c>
      <x:c r="D883" t="str">
        <x:v>Permanent</x:v>
      </x:c>
      <x:c r="E883" t="str">
        <x:v>Birmingham</x:v>
      </x:c>
      <x:c r="F883" t="str">
        <x:v>Operative Driver</x:v>
      </x:c>
      <x:c r="G883" t="str">
        <x:v>393473</x:v>
      </x:c>
      <x:c r="H883" t="str">
        <x:v>Jaguar Land Rover Limited</x:v>
      </x:c>
      <x:c r="I883" s="22" t="n">
        <x:v>7.5</x:v>
      </x:c>
      <x:c r="J883" t="str">
        <x:v>Worked</x:v>
      </x:c>
      <x:c r="K883" t="str">
        <x:v>Employee 2531; home branch Birmingham; assigned role Operative Driver | Deployment branch: Birmingham | Actual role: Operative Porter | Jobs: 393473 | Customers: Jaguar Land Rover Limited | Actual hours: 7.5; source records: 1</x:v>
      </x:c>
      <x:c r="L883" t="str">
        <x:v>Include</x:v>
      </x:c>
      <x:c r="M883"/>
      <x:c r="N883"/>
    </x:row>
    <x:row r="884">
      <x:c r="A884" t="str">
        <x:v>Gene Ellson|2026-04-16</x:v>
      </x:c>
      <x:c r="B884" s="888" t="n">
        <x:v>46128</x:v>
      </x:c>
      <x:c r="C884" t="str">
        <x:v>Gene Ellson</x:v>
      </x:c>
      <x:c r="D884" t="str">
        <x:v>Permanent</x:v>
      </x:c>
      <x:c r="E884" t="str">
        <x:v>Birmingham</x:v>
      </x:c>
      <x:c r="F884" t="str">
        <x:v>Operative Driver</x:v>
      </x:c>
      <x:c r="G884" t="str">
        <x:v>399506, 401683, 401374</x:v>
      </x:c>
      <x:c r="H884" t="str">
        <x:v>HSBC - Storage 2026; Midland Heart; Midland Heart Limited</x:v>
      </x:c>
      <x:c r="I884" s="22" t="n">
        <x:v>12.5</x:v>
      </x:c>
      <x:c r="J884" t="str">
        <x:v>Worked — 3 records</x:v>
      </x:c>
      <x:c r="K884" t="str">
        <x:v>Employee 2531; home branch Birmingham; assigned role Operative Driver | Deployment branch: Birmingham | Actual role: Operative Driver, Operative Skilled | Jobs: 399506, 401683, 401374 | Customers: HSBC - Storage 2026; Midland Heart; Midland Heart Limited | Actual hours: 12.5; source records: 3</x:v>
      </x:c>
      <x:c r="L884" t="str">
        <x:v>Include</x:v>
      </x:c>
      <x:c r="M884"/>
      <x:c r="N884"/>
    </x:row>
    <x:row r="885">
      <x:c r="A885" t="str">
        <x:v>Gene Ellson|2026-04-17</x:v>
      </x:c>
      <x:c r="B885" s="888" t="n">
        <x:v>46129</x:v>
      </x:c>
      <x:c r="C885" t="str">
        <x:v>Gene Ellson</x:v>
      </x:c>
      <x:c r="D885" t="str">
        <x:v>Permanent</x:v>
      </x:c>
      <x:c r="E885" t="str">
        <x:v>Birmingham</x:v>
      </x:c>
      <x:c r="F885" t="str">
        <x:v>Operative Driver</x:v>
      </x:c>
      <x:c r="G885" t="str">
        <x:v>399950A</x:v>
      </x:c>
      <x:c r="H885" t="str">
        <x:v>Midland Heart</x:v>
      </x:c>
      <x:c r="I885" s="22" t="n">
        <x:v>9.5</x:v>
      </x:c>
      <x:c r="J885" t="str">
        <x:v>Worked</x:v>
      </x:c>
      <x:c r="K885" t="str">
        <x:v>Employee 2531; home branch Birmingham; assigned role Operative Driver | Deployment branch: Birmingham | Actual role: Operative Driver | Jobs: 399950A | Customers: Midland Heart | Actual hours: 9.5; source records: 1</x:v>
      </x:c>
      <x:c r="L885" t="str">
        <x:v>Include</x:v>
      </x:c>
      <x:c r="M885"/>
      <x:c r="N885"/>
    </x:row>
    <x:row r="886">
      <x:c r="A886" t="str">
        <x:v>Gene Ellson|2026-04-20</x:v>
      </x:c>
      <x:c r="B886" s="888" t="n">
        <x:v>46132</x:v>
      </x:c>
      <x:c r="C886" t="str">
        <x:v>Gene Ellson</x:v>
      </x:c>
      <x:c r="D886" t="str">
        <x:v>Permanent</x:v>
      </x:c>
      <x:c r="E886" t="str">
        <x:v>Birmingham</x:v>
      </x:c>
      <x:c r="F886" t="str">
        <x:v>Operative Driver</x:v>
      </x:c>
      <x:c r="G886" t="str">
        <x:v>400338</x:v>
      </x:c>
      <x:c r="H886" t="str">
        <x:v>Jaguar Land Rover Limited</x:v>
      </x:c>
      <x:c r="I886" s="22" t="n">
        <x:v>8</x:v>
      </x:c>
      <x:c r="J886" t="str">
        <x:v>Worked</x:v>
      </x:c>
      <x:c r="K886" t="str">
        <x:v>Employee 2531; home branch Birmingham; assigned role Operative Driver | Deployment branch: Birmingham | Actual role: Operative Skilled | Jobs: 400338 | Customers: Jaguar Land Rover Limited | Actual hours: 8.0; source records: 1</x:v>
      </x:c>
      <x:c r="L886" t="str">
        <x:v>Include</x:v>
      </x:c>
      <x:c r="M886"/>
      <x:c r="N886"/>
    </x:row>
    <x:row r="887">
      <x:c r="A887" t="str">
        <x:v>Gene Ellson|2026-04-21</x:v>
      </x:c>
      <x:c r="B887" s="888" t="n">
        <x:v>46133</x:v>
      </x:c>
      <x:c r="C887" t="str">
        <x:v>Gene Ellson</x:v>
      </x:c>
      <x:c r="D887" t="str">
        <x:v>Permanent</x:v>
      </x:c>
      <x:c r="E887" t="str">
        <x:v>Birmingham</x:v>
      </x:c>
      <x:c r="F887" t="str">
        <x:v>Operative Driver</x:v>
      </x:c>
      <x:c r="G887" t="str">
        <x:v>395931, 398910</x:v>
      </x:c>
      <x:c r="H887" t="str">
        <x:v>Birmingham City Council-Oakhil Centre; JLR - eTrackers</x:v>
      </x:c>
      <x:c r="I887" s="22" t="n">
        <x:v>10</x:v>
      </x:c>
      <x:c r="J887" t="str">
        <x:v>Worked — 2 records</x:v>
      </x:c>
      <x:c r="K887" t="str">
        <x:v>Employee 2531; home branch Birmingham; assigned role Operative Driver | Deployment branch: Birmingham | Actual role: Operative Driver | Jobs: 395931, 398910 | Customers: Birmingham City Council-Oakhil Centre; JLR - eTrackers | Actual hours: 10.0; source records: 2</x:v>
      </x:c>
      <x:c r="L887" t="str">
        <x:v>Include</x:v>
      </x:c>
      <x:c r="M887"/>
      <x:c r="N887"/>
    </x:row>
    <x:row r="888">
      <x:c r="A888" t="str">
        <x:v>Gene Ellson|2026-04-22</x:v>
      </x:c>
      <x:c r="B888" s="888" t="n">
        <x:v>46134</x:v>
      </x:c>
      <x:c r="C888" t="str">
        <x:v>Gene Ellson</x:v>
      </x:c>
      <x:c r="D888" t="str">
        <x:v>Permanent</x:v>
      </x:c>
      <x:c r="E888" t="str">
        <x:v>Birmingham</x:v>
      </x:c>
      <x:c r="F888" t="str">
        <x:v>Operative Driver</x:v>
      </x:c>
      <x:c r="G888" t="str">
        <x:v>394543, 401254</x:v>
      </x:c>
      <x:c r="H888" t="str">
        <x:v>EMCOR UK -  DHSC/NHS; HSBC - April 2026 Deliveries</x:v>
      </x:c>
      <x:c r="I888" s="22" t="n">
        <x:v>7</x:v>
      </x:c>
      <x:c r="J888" t="str">
        <x:v>Worked — 2 records</x:v>
      </x:c>
      <x:c r="K888" t="str">
        <x:v>Employee 2531; home branch Birmingham; assigned role Operative Driver | Deployment branch: Birmingham | Actual role: Operative Driver | Jobs: 394543, 401254 | Customers: EMCOR UK -  DHSC/NHS; HSBC - April 2026 Deliveries | Actual hours: 7.0; source records: 2</x:v>
      </x:c>
      <x:c r="L888" t="str">
        <x:v>Include</x:v>
      </x:c>
      <x:c r="M888"/>
      <x:c r="N888"/>
    </x:row>
    <x:row r="889">
      <x:c r="A889" t="str">
        <x:v>Gene Ellson|2026-04-23</x:v>
      </x:c>
      <x:c r="B889" s="888" t="n">
        <x:v>46135</x:v>
      </x:c>
      <x:c r="C889" t="str">
        <x:v>Gene Ellson</x:v>
      </x:c>
      <x:c r="D889" t="str">
        <x:v>Permanent</x:v>
      </x:c>
      <x:c r="E889" t="str">
        <x:v>Birmingham</x:v>
      </x:c>
      <x:c r="F889" t="str">
        <x:v>Operative Driver</x:v>
      </x:c>
      <x:c r="G889" t="str">
        <x:v>400337</x:v>
      </x:c>
      <x:c r="H889" t="str">
        <x:v>Jaguar Land Rover Limited</x:v>
      </x:c>
      <x:c r="I889" s="22" t="n">
        <x:v>8</x:v>
      </x:c>
      <x:c r="J889" t="str">
        <x:v>Worked</x:v>
      </x:c>
      <x:c r="K889" t="str">
        <x:v>Employee 2531; home branch Birmingham; assigned role Operative Driver | Deployment branch: Birmingham | Actual role: Operative Skilled | Jobs: 400337 | Customers: Jaguar Land Rover Limited | Actual hours: 8.0; source records: 1</x:v>
      </x:c>
      <x:c r="L889" t="str">
        <x:v>Include</x:v>
      </x:c>
      <x:c r="M889"/>
      <x:c r="N889"/>
    </x:row>
    <x:row r="890">
      <x:c r="A890" t="str">
        <x:v>Gene Ellson|2026-04-24</x:v>
      </x:c>
      <x:c r="B890" s="888" t="n">
        <x:v>46136</x:v>
      </x:c>
      <x:c r="C890" t="str">
        <x:v>Gene Ellson</x:v>
      </x:c>
      <x:c r="D890" t="str">
        <x:v>Permanent</x:v>
      </x:c>
      <x:c r="E890" t="str">
        <x:v>Birmingham</x:v>
      </x:c>
      <x:c r="F890" t="str">
        <x:v>Operative Driver</x:v>
      </x:c>
      <x:c r="G890" t="str">
        <x:v>401374, 401712</x:v>
      </x:c>
      <x:c r="H890" t="str">
        <x:v>Midland Heart Limited</x:v>
      </x:c>
      <x:c r="I890" s="22" t="n">
        <x:v>6</x:v>
      </x:c>
      <x:c r="J890" t="str">
        <x:v>Worked — 2 records</x:v>
      </x:c>
      <x:c r="K890" t="str">
        <x:v>Employee 2531; home branch Birmingham; assigned role Operative Driver | Deployment branch: Birmingham | Actual role: Operative Driver, Operative Porter | Jobs: 401374, 401712 | Customers: Midland Heart Limited | Actual hours: 6.0; source records: 2</x:v>
      </x:c>
      <x:c r="L890" t="str">
        <x:v>Include</x:v>
      </x:c>
      <x:c r="M890"/>
      <x:c r="N890"/>
    </x:row>
    <x:row r="891">
      <x:c r="A891" t="str">
        <x:v>Gene Ellson|2026-04-27</x:v>
      </x:c>
      <x:c r="B891" s="888" t="n">
        <x:v>46139</x:v>
      </x:c>
      <x:c r="C891" t="str">
        <x:v>Gene Ellson</x:v>
      </x:c>
      <x:c r="D891" t="str">
        <x:v>Permanent</x:v>
      </x:c>
      <x:c r="E891" t="str">
        <x:v>Birmingham</x:v>
      </x:c>
      <x:c r="F891" t="str">
        <x:v>Operative Driver</x:v>
      </x:c>
      <x:c r="G891" t="str">
        <x:v>400338</x:v>
      </x:c>
      <x:c r="H891" t="str">
        <x:v>Jaguar Land Rover Limited</x:v>
      </x:c>
      <x:c r="I891" s="22" t="n">
        <x:v>6.5</x:v>
      </x:c>
      <x:c r="J891" t="str">
        <x:v>Worked</x:v>
      </x:c>
      <x:c r="K891" t="str">
        <x:v>Employee 2531; home branch Birmingham; assigned role Operative Driver | Deployment branch: Birmingham | Actual role: Operative Skilled | Jobs: 400338 | Customers: Jaguar Land Rover Limited | Actual hours: 6.5; source records: 1</x:v>
      </x:c>
      <x:c r="L891" t="str">
        <x:v>Include</x:v>
      </x:c>
      <x:c r="M891"/>
      <x:c r="N891"/>
    </x:row>
    <x:row r="892">
      <x:c r="A892" t="str">
        <x:v>Gene Ellson|2026-04-28</x:v>
      </x:c>
      <x:c r="B892" s="888" t="n">
        <x:v>46140</x:v>
      </x:c>
      <x:c r="C892" t="str">
        <x:v>Gene Ellson</x:v>
      </x:c>
      <x:c r="D892" t="str">
        <x:v>Permanent</x:v>
      </x:c>
      <x:c r="E892" t="str">
        <x:v>Birmingham</x:v>
      </x:c>
      <x:c r="F892" t="str">
        <x:v>Operative Driver</x:v>
      </x:c>
      <x:c r="G892" t="str">
        <x:v>398910</x:v>
      </x:c>
      <x:c r="H892" t="str">
        <x:v>JLR - eTrackers</x:v>
      </x:c>
      <x:c r="I892" s="22" t="n">
        <x:v>7.5</x:v>
      </x:c>
      <x:c r="J892" t="str">
        <x:v>Worked</x:v>
      </x:c>
      <x:c r="K892" t="str">
        <x:v>Employee 2531; home branch Birmingham; assigned role Operative Driver | Deployment branch: Birmingham | Actual role: Operative Driver | Jobs: 398910 | Customers: JLR - eTrackers | Actual hours: 7.5; source records: 1</x:v>
      </x:c>
      <x:c r="L892" t="str">
        <x:v>Include</x:v>
      </x:c>
      <x:c r="M892"/>
      <x:c r="N892"/>
    </x:row>
    <x:row r="893">
      <x:c r="A893" t="str">
        <x:v>Gene Ellson|2026-04-29</x:v>
      </x:c>
      <x:c r="B893" s="888" t="n">
        <x:v>46141</x:v>
      </x:c>
      <x:c r="C893" t="str">
        <x:v>Gene Ellson</x:v>
      </x:c>
      <x:c r="D893" t="str">
        <x:v>Permanent</x:v>
      </x:c>
      <x:c r="E893" t="str">
        <x:v>Birmingham</x:v>
      </x:c>
      <x:c r="F893" t="str">
        <x:v>Operative Driver</x:v>
      </x:c>
      <x:c r="G893" t="str">
        <x:v>401254</x:v>
      </x:c>
      <x:c r="H893" t="str">
        <x:v>HSBC - April 2026 Deliveries</x:v>
      </x:c>
      <x:c r="I893" s="22" t="n">
        <x:v>5.75</x:v>
      </x:c>
      <x:c r="J893" t="str">
        <x:v>Worked</x:v>
      </x:c>
      <x:c r="K893" t="str">
        <x:v>Employee 2531; home branch Birmingham; assigned role Operative Driver | Deployment branch: Birmingham | Actual role: Operative Driver | Jobs: 401254 | Customers: HSBC - April 2026 Deliveries | Actual hours: 5.8; source records: 1</x:v>
      </x:c>
      <x:c r="L893" t="str">
        <x:v>Include</x:v>
      </x:c>
      <x:c r="M893"/>
      <x:c r="N893"/>
    </x:row>
    <x:row r="894">
      <x:c r="A894" t="str">
        <x:v>Gene Ellson|2026-04-30</x:v>
      </x:c>
      <x:c r="B894" s="888" t="n">
        <x:v>46142</x:v>
      </x:c>
      <x:c r="C894" t="str">
        <x:v>Gene Ellson</x:v>
      </x:c>
      <x:c r="D894" t="str">
        <x:v>Permanent</x:v>
      </x:c>
      <x:c r="E894" t="str">
        <x:v>Birmingham</x:v>
      </x:c>
      <x:c r="F894" t="str">
        <x:v>Operative Driver</x:v>
      </x:c>
      <x:c r="G894" t="str">
        <x:v>398910</x:v>
      </x:c>
      <x:c r="H894" t="str">
        <x:v>JLR - eTrackers</x:v>
      </x:c>
      <x:c r="I894" s="22" t="n">
        <x:v>7.5</x:v>
      </x:c>
      <x:c r="J894" t="str">
        <x:v>Worked</x:v>
      </x:c>
      <x:c r="K894" t="str">
        <x:v>Employee 2531; home branch Birmingham; assigned role Operative Driver | Deployment branch: Birmingham | Actual role: Operative Driver | Jobs: 398910 | Customers: JLR - eTrackers | Actual hours: 7.5; source records: 1</x:v>
      </x:c>
      <x:c r="L894" t="str">
        <x:v>Include</x:v>
      </x:c>
      <x:c r="M894"/>
      <x:c r="N894"/>
    </x:row>
    <x:row r="895">
      <x:c r="A895" t="str">
        <x:v>Geoff Malpas|2026-04-01</x:v>
      </x:c>
      <x:c r="B895" s="888" t="n">
        <x:v>46113</x:v>
      </x:c>
      <x:c r="C895" t="str">
        <x:v>Geoff Malpas</x:v>
      </x:c>
      <x:c r="D895" t="str">
        <x:v>Permanent</x:v>
      </x:c>
      <x:c r="E895" t="str">
        <x:v>Bristol</x:v>
      </x:c>
      <x:c r="F895" t="str">
        <x:v>Operative Porter</x:v>
      </x:c>
      <x:c r="G895" t="str">
        <x:v>400453</x:v>
      </x:c>
      <x:c r="H895" t="str">
        <x:v>OVO Energy Confi</x:v>
      </x:c>
      <x:c r="I895" s="22" t="n">
        <x:v>9</x:v>
      </x:c>
      <x:c r="J895" t="str">
        <x:v>Worked</x:v>
      </x:c>
      <x:c r="K895" t="str">
        <x:v>Employee 2251; home branch Bristol; assigned role Operative Porter | Deployment branch: Bristol | Actual role: Operative Porter | Jobs: 400453 | Customers: OVO Energy Confi | Actual hours: 9.0; source records: 1</x:v>
      </x:c>
      <x:c r="L895" t="str">
        <x:v>Include</x:v>
      </x:c>
      <x:c r="M895"/>
      <x:c r="N895"/>
    </x:row>
    <x:row r="896">
      <x:c r="A896" t="str">
        <x:v>Geoff Malpas|2026-04-02</x:v>
      </x:c>
      <x:c r="B896" s="888" t="n">
        <x:v>46114</x:v>
      </x:c>
      <x:c r="C896" t="str">
        <x:v>Geoff Malpas</x:v>
      </x:c>
      <x:c r="D896" t="str">
        <x:v>Permanent</x:v>
      </x:c>
      <x:c r="E896" t="str">
        <x:v>Bristol</x:v>
      </x:c>
      <x:c r="F896" t="str">
        <x:v>Operative Porter</x:v>
      </x:c>
      <x:c r="G896" t="str">
        <x:v>401025</x:v>
      </x:c>
      <x:c r="H896" t="str">
        <x:v>GPE  ( UWE BRISTOL)</x:v>
      </x:c>
      <x:c r="I896" s="22" t="n">
        <x:v>8</x:v>
      </x:c>
      <x:c r="J896" t="str">
        <x:v>Worked</x:v>
      </x:c>
      <x:c r="K896" t="str">
        <x:v>Employee 2251; home branch Bristol; assigned role Operative Porter | Deployment branch: Cambridge | Actual role: Operative Skilled | Jobs: 401025 | Customers: GPE  ( UWE BRISTOL) | Actual hours: 8.0; source records: 1</x:v>
      </x:c>
      <x:c r="L896" t="str">
        <x:v>Include</x:v>
      </x:c>
      <x:c r="M896"/>
      <x:c r="N896"/>
    </x:row>
    <x:row r="897">
      <x:c r="A897" t="str">
        <x:v>Geoff Malpas|2026-04-06</x:v>
      </x:c>
      <x:c r="B897" s="888" t="n">
        <x:v>46118</x:v>
      </x:c>
      <x:c r="C897" t="str">
        <x:v>Geoff Malpas</x:v>
      </x:c>
      <x:c r="D897" t="str">
        <x:v>Permanent</x:v>
      </x:c>
      <x:c r="E897" t="str">
        <x:v>Bristol</x:v>
      </x:c>
      <x:c r="F897" t="str">
        <x:v>Operative Porter</x:v>
      </x:c>
      <x:c r="G897"/>
      <x:c r="H897"/>
      <x:c r="I897" s="22" t="n">
        <x:v>0</x:v>
      </x:c>
      <x:c r="J897" t="str">
        <x:v>Annual leave</x:v>
      </x:c>
      <x:c r="K897" t="str">
        <x:v>Employee 2251; home branch Bristol; assigned role Operative Porter | Leave: Annual Leave (Hours) | Leave calendar basis: Variable-pattern period</x:v>
      </x:c>
      <x:c r="L897" t="str">
        <x:v>Include</x:v>
      </x:c>
      <x:c r="M897"/>
      <x:c r="N897"/>
    </x:row>
    <x:row r="898">
      <x:c r="A898" t="str">
        <x:v>Geoff Malpas|2026-04-07</x:v>
      </x:c>
      <x:c r="B898" s="888" t="n">
        <x:v>46119</x:v>
      </x:c>
      <x:c r="C898" t="str">
        <x:v>Geoff Malpas</x:v>
      </x:c>
      <x:c r="D898" t="str">
        <x:v>Permanent</x:v>
      </x:c>
      <x:c r="E898" t="str">
        <x:v>Bristol</x:v>
      </x:c>
      <x:c r="F898" t="str">
        <x:v>Operative Porter</x:v>
      </x:c>
      <x:c r="G898"/>
      <x:c r="H898"/>
      <x:c r="I898" s="22" t="n">
        <x:v>0</x:v>
      </x:c>
      <x:c r="J898" t="str">
        <x:v>Annual leave</x:v>
      </x:c>
      <x:c r="K898" t="str">
        <x:v>Employee 2251; home branch Bristol; assigned role Operative Porter | Leave: Annual Leave (Hours) | Leave calendar basis: Variable-pattern period</x:v>
      </x:c>
      <x:c r="L898" t="str">
        <x:v>Include</x:v>
      </x:c>
      <x:c r="M898"/>
      <x:c r="N898"/>
    </x:row>
    <x:row r="899">
      <x:c r="A899" t="str">
        <x:v>Geoff Malpas|2026-04-08</x:v>
      </x:c>
      <x:c r="B899" s="888" t="n">
        <x:v>46120</x:v>
      </x:c>
      <x:c r="C899" t="str">
        <x:v>Geoff Malpas</x:v>
      </x:c>
      <x:c r="D899" t="str">
        <x:v>Permanent</x:v>
      </x:c>
      <x:c r="E899" t="str">
        <x:v>Bristol</x:v>
      </x:c>
      <x:c r="F899" t="str">
        <x:v>Operative Porter</x:v>
      </x:c>
      <x:c r="G899"/>
      <x:c r="H899"/>
      <x:c r="I899" s="22" t="n">
        <x:v>0</x:v>
      </x:c>
      <x:c r="J899" t="str">
        <x:v>Annual leave</x:v>
      </x:c>
      <x:c r="K899" t="str">
        <x:v>Employee 2251; home branch Bristol; assigned role Operative Porter | Leave: Annual Leave (Hours) | Leave calendar basis: Variable-pattern period</x:v>
      </x:c>
      <x:c r="L899" t="str">
        <x:v>Include</x:v>
      </x:c>
      <x:c r="M899"/>
      <x:c r="N899"/>
    </x:row>
    <x:row r="900">
      <x:c r="A900" t="str">
        <x:v>Geoff Malpas|2026-04-09</x:v>
      </x:c>
      <x:c r="B900" s="888" t="n">
        <x:v>46121</x:v>
      </x:c>
      <x:c r="C900" t="str">
        <x:v>Geoff Malpas</x:v>
      </x:c>
      <x:c r="D900" t="str">
        <x:v>Permanent</x:v>
      </x:c>
      <x:c r="E900" t="str">
        <x:v>Bristol</x:v>
      </x:c>
      <x:c r="F900" t="str">
        <x:v>Operative Porter</x:v>
      </x:c>
      <x:c r="G900"/>
      <x:c r="H900"/>
      <x:c r="I900" s="22" t="n">
        <x:v>0</x:v>
      </x:c>
      <x:c r="J900" t="str">
        <x:v>Annual leave</x:v>
      </x:c>
      <x:c r="K900" t="str">
        <x:v>Employee 2251; home branch Bristol; assigned role Operative Porter | Leave: Annual Leave (Hours) | Leave calendar basis: Variable-pattern period</x:v>
      </x:c>
      <x:c r="L900" t="str">
        <x:v>Include</x:v>
      </x:c>
      <x:c r="M900"/>
      <x:c r="N900"/>
    </x:row>
    <x:row r="901">
      <x:c r="A901" t="str">
        <x:v>Geoff Malpas|2026-04-10</x:v>
      </x:c>
      <x:c r="B901" s="888" t="n">
        <x:v>46122</x:v>
      </x:c>
      <x:c r="C901" t="str">
        <x:v>Geoff Malpas</x:v>
      </x:c>
      <x:c r="D901" t="str">
        <x:v>Permanent</x:v>
      </x:c>
      <x:c r="E901" t="str">
        <x:v>Bristol</x:v>
      </x:c>
      <x:c r="F901" t="str">
        <x:v>Operative Porter</x:v>
      </x:c>
      <x:c r="G901"/>
      <x:c r="H901"/>
      <x:c r="I901" s="22" t="n">
        <x:v>0</x:v>
      </x:c>
      <x:c r="J901" t="str">
        <x:v>Annual leave</x:v>
      </x:c>
      <x:c r="K901" t="str">
        <x:v>Employee 2251; home branch Bristol; assigned role Operative Porter | Leave: Annual Leave (Hours) | Leave calendar basis: Variable-pattern period</x:v>
      </x:c>
      <x:c r="L901" t="str">
        <x:v>Include</x:v>
      </x:c>
      <x:c r="M901"/>
      <x:c r="N901"/>
    </x:row>
    <x:row r="902">
      <x:c r="A902" t="str">
        <x:v>Geoff Malpas|2026-04-13</x:v>
      </x:c>
      <x:c r="B902" s="888" t="n">
        <x:v>46125</x:v>
      </x:c>
      <x:c r="C902" t="str">
        <x:v>Geoff Malpas</x:v>
      </x:c>
      <x:c r="D902" t="str">
        <x:v>Permanent</x:v>
      </x:c>
      <x:c r="E902" t="str">
        <x:v>Bristol</x:v>
      </x:c>
      <x:c r="F902" t="str">
        <x:v>Operative Porter</x:v>
      </x:c>
      <x:c r="G902" t="str">
        <x:v>400195</x:v>
      </x:c>
      <x:c r="H902" t="str">
        <x:v>University of Bristol Law School</x:v>
      </x:c>
      <x:c r="I902" s="22" t="n">
        <x:v>9.5</x:v>
      </x:c>
      <x:c r="J902" t="str">
        <x:v>Worked</x:v>
      </x:c>
      <x:c r="K902" t="str">
        <x:v>Employee 2251; home branch Bristol; assigned role Operative Porter | Deployment branch: Bristol | Actual role: Operative Skilled | Jobs: 400195 | Customers: University of Bristol Law School | Actual hours: 9.5; source records: 1</x:v>
      </x:c>
      <x:c r="L902" t="str">
        <x:v>Include</x:v>
      </x:c>
      <x:c r="M902"/>
      <x:c r="N902"/>
    </x:row>
    <x:row r="903">
      <x:c r="A903" t="str">
        <x:v>Geoff Malpas|2026-04-14</x:v>
      </x:c>
      <x:c r="B903" s="888" t="n">
        <x:v>46126</x:v>
      </x:c>
      <x:c r="C903" t="str">
        <x:v>Geoff Malpas</x:v>
      </x:c>
      <x:c r="D903" t="str">
        <x:v>Permanent</x:v>
      </x:c>
      <x:c r="E903" t="str">
        <x:v>Bristol</x:v>
      </x:c>
      <x:c r="F903" t="str">
        <x:v>Operative Porter</x:v>
      </x:c>
      <x:c r="G903" t="str">
        <x:v>401254</x:v>
      </x:c>
      <x:c r="H903" t="str">
        <x:v>HSBC - April 2026 Deliveries</x:v>
      </x:c>
      <x:c r="I903" s="22" t="n">
        <x:v>7</x:v>
      </x:c>
      <x:c r="J903" t="str">
        <x:v>Worked</x:v>
      </x:c>
      <x:c r="K903" t="str">
        <x:v>Employee 2251; home branch Bristol; assigned role Operative Porter | Deployment branch: Birmingham | Actual role: Operative Porter | Jobs: 401254 | Customers: HSBC - April 2026 Deliveries | Actual hours: 7.0; source records: 1</x:v>
      </x:c>
      <x:c r="L903" t="str">
        <x:v>Include</x:v>
      </x:c>
      <x:c r="M903"/>
      <x:c r="N903"/>
    </x:row>
    <x:row r="904">
      <x:c r="A904" t="str">
        <x:v>Geoff Malpas|2026-04-15</x:v>
      </x:c>
      <x:c r="B904" s="888" t="n">
        <x:v>46127</x:v>
      </x:c>
      <x:c r="C904" t="str">
        <x:v>Geoff Malpas</x:v>
      </x:c>
      <x:c r="D904" t="str">
        <x:v>Permanent</x:v>
      </x:c>
      <x:c r="E904" t="str">
        <x:v>Bristol</x:v>
      </x:c>
      <x:c r="F904" t="str">
        <x:v>Operative Porter</x:v>
      </x:c>
      <x:c r="G904" t="str">
        <x:v>401607, 399379C</x:v>
      </x:c>
      <x:c r="H904" t="str">
        <x:v>Ellison Institute of Technology; Restore Harrow Green Oxford  M/W use only</x:v>
      </x:c>
      <x:c r="I904" s="22" t="n">
        <x:v>16.75</x:v>
      </x:c>
      <x:c r="J904" t="str">
        <x:v>Worked — 2 records</x:v>
      </x:c>
      <x:c r="K904" t="str">
        <x:v>Employee 2251; home branch Bristol; assigned role Operative Porter | Deployment branch: Oxford | Actual role: Operative Porter | Jobs: 401607, 399379C | Customers: Ellison Institute of Technology; Restore Harrow Green Oxford  M/W use only | Actual hours: 16.8; source records: 2</x:v>
      </x:c>
      <x:c r="L904" t="str">
        <x:v>Include</x:v>
      </x:c>
      <x:c r="M904"/>
      <x:c r="N904"/>
    </x:row>
    <x:row r="905">
      <x:c r="A905" t="str">
        <x:v>Geoff Malpas|2026-04-16</x:v>
      </x:c>
      <x:c r="B905" s="888" t="n">
        <x:v>46128</x:v>
      </x:c>
      <x:c r="C905" t="str">
        <x:v>Geoff Malpas</x:v>
      </x:c>
      <x:c r="D905" t="str">
        <x:v>Permanent</x:v>
      </x:c>
      <x:c r="E905" t="str">
        <x:v>Bristol</x:v>
      </x:c>
      <x:c r="F905" t="str">
        <x:v>Operative Porter</x:v>
      </x:c>
      <x:c r="G905" t="str">
        <x:v>401254</x:v>
      </x:c>
      <x:c r="H905" t="str">
        <x:v>HSBC - April 2026 Deliveries</x:v>
      </x:c>
      <x:c r="I905" s="22" t="n">
        <x:v>7</x:v>
      </x:c>
      <x:c r="J905" t="str">
        <x:v>Worked</x:v>
      </x:c>
      <x:c r="K905" t="str">
        <x:v>Employee 2251; home branch Bristol; assigned role Operative Porter | Deployment branch: Birmingham | Actual role: Operative Driver | Jobs: 401254 | Customers: HSBC - April 2026 Deliveries | Actual hours: 7.0; source records: 1</x:v>
      </x:c>
      <x:c r="L905" t="str">
        <x:v>Include</x:v>
      </x:c>
      <x:c r="M905"/>
      <x:c r="N905"/>
    </x:row>
    <x:row r="906">
      <x:c r="A906" t="str">
        <x:v>Geoff Malpas|2026-04-20</x:v>
      </x:c>
      <x:c r="B906" s="888" t="n">
        <x:v>46132</x:v>
      </x:c>
      <x:c r="C906" t="str">
        <x:v>Geoff Malpas</x:v>
      </x:c>
      <x:c r="D906" t="str">
        <x:v>Permanent</x:v>
      </x:c>
      <x:c r="E906" t="str">
        <x:v>Bristol</x:v>
      </x:c>
      <x:c r="F906" t="str">
        <x:v>Operative Porter</x:v>
      </x:c>
      <x:c r="G906" t="str">
        <x:v>401116B, 396008</x:v>
      </x:c>
      <x:c r="H906" t="str">
        <x:v>Avantor ( BRISTOL APRIL 2026 ); HSBC - Branch Audits (1)</x:v>
      </x:c>
      <x:c r="I906" s="22" t="n">
        <x:v>12</x:v>
      </x:c>
      <x:c r="J906" t="str">
        <x:v>Worked — 2 records</x:v>
      </x:c>
      <x:c r="K906" t="str">
        <x:v>Employee 2251; home branch Bristol; assigned role Operative Porter | Deployment branch: Birmingham, Cambridge | Actual role: Operative Porter | Jobs: 401116B, 396008 | Customers: Avantor ( BRISTOL APRIL 2026 ); HSBC - Branch Audits (1) | Actual hours: 12.0; source records: 2</x:v>
      </x:c>
      <x:c r="L906" t="str">
        <x:v>Include</x:v>
      </x:c>
      <x:c r="M906"/>
      <x:c r="N906"/>
    </x:row>
    <x:row r="907">
      <x:c r="A907" t="str">
        <x:v>Geoff Malpas|2026-04-21</x:v>
      </x:c>
      <x:c r="B907" s="888" t="n">
        <x:v>46133</x:v>
      </x:c>
      <x:c r="C907" t="str">
        <x:v>Geoff Malpas</x:v>
      </x:c>
      <x:c r="D907" t="str">
        <x:v>Permanent</x:v>
      </x:c>
      <x:c r="E907" t="str">
        <x:v>Bristol</x:v>
      </x:c>
      <x:c r="F907" t="str">
        <x:v>Operative Porter</x:v>
      </x:c>
      <x:c r="G907" t="str">
        <x:v>399379C, 400679</x:v>
      </x:c>
      <x:c r="H907" t="str">
        <x:v>Restore Harrow Green Oxford  M/W use only; Thames Valley Police</x:v>
      </x:c>
      <x:c r="I907" s="22" t="n">
        <x:v>20</x:v>
      </x:c>
      <x:c r="J907" t="str">
        <x:v>Worked — 2 records</x:v>
      </x:c>
      <x:c r="K907" t="str">
        <x:v>Employee 2251; home branch Bristol; assigned role Operative Porter | Deployment branch: Oxford | Actual role: Operative Skilled | Jobs: 399379C, 400679 | Customers: Restore Harrow Green Oxford  M/W use only; Thames Valley Police | Actual hours: 20.0; source records: 2</x:v>
      </x:c>
      <x:c r="L907" t="str">
        <x:v>Include</x:v>
      </x:c>
      <x:c r="M907"/>
      <x:c r="N907"/>
    </x:row>
    <x:row r="908">
      <x:c r="A908" t="str">
        <x:v>Geoff Malpas|2026-04-22</x:v>
      </x:c>
      <x:c r="B908" s="888" t="n">
        <x:v>46134</x:v>
      </x:c>
      <x:c r="C908" t="str">
        <x:v>Geoff Malpas</x:v>
      </x:c>
      <x:c r="D908" t="str">
        <x:v>Permanent</x:v>
      </x:c>
      <x:c r="E908" t="str">
        <x:v>Bristol</x:v>
      </x:c>
      <x:c r="F908" t="str">
        <x:v>Operative Porter</x:v>
      </x:c>
      <x:c r="G908" t="str">
        <x:v>399379C, 400679</x:v>
      </x:c>
      <x:c r="H908" t="str">
        <x:v>Restore Harrow Green Oxford  M/W use only; Thames Valley Police</x:v>
      </x:c>
      <x:c r="I908" s="22" t="n">
        <x:v>19.5</x:v>
      </x:c>
      <x:c r="J908" t="str">
        <x:v>Worked — 2 records</x:v>
      </x:c>
      <x:c r="K908" t="str">
        <x:v>Employee 2251; home branch Bristol; assigned role Operative Porter | Deployment branch: Oxford | Actual role: Operative Skilled | Jobs: 399379C, 400679 | Customers: Restore Harrow Green Oxford  M/W use only; Thames Valley Police | Actual hours: 19.5; source records: 2</x:v>
      </x:c>
      <x:c r="L908" t="str">
        <x:v>Include</x:v>
      </x:c>
      <x:c r="M908"/>
      <x:c r="N908"/>
    </x:row>
    <x:row r="909">
      <x:c r="A909" t="str">
        <x:v>Geoff Malpas|2026-04-24</x:v>
      </x:c>
      <x:c r="B909" s="888" t="n">
        <x:v>46136</x:v>
      </x:c>
      <x:c r="C909" t="str">
        <x:v>Geoff Malpas</x:v>
      </x:c>
      <x:c r="D909" t="str">
        <x:v>Permanent</x:v>
      </x:c>
      <x:c r="E909" t="str">
        <x:v>Bristol</x:v>
      </x:c>
      <x:c r="F909" t="str">
        <x:v>Operative Porter</x:v>
      </x:c>
      <x:c r="G909" t="str">
        <x:v>399379C</x:v>
      </x:c>
      <x:c r="H909" t="str">
        <x:v>Restore Harrow Green Oxford  M/W use only</x:v>
      </x:c>
      <x:c r="I909" s="22" t="n">
        <x:v>10</x:v>
      </x:c>
      <x:c r="J909" t="str">
        <x:v>Worked</x:v>
      </x:c>
      <x:c r="K909" t="str">
        <x:v>Employee 2251; home branch Bristol; assigned role Operative Porter | Deployment branch: Oxford | Actual role: Operative Skilled | Jobs: 399379C | Customers: Restore Harrow Green Oxford  M/W use only | Actual hours: 10.0; source records: 1</x:v>
      </x:c>
      <x:c r="L909" t="str">
        <x:v>Include</x:v>
      </x:c>
      <x:c r="M909"/>
      <x:c r="N909"/>
    </x:row>
    <x:row r="910">
      <x:c r="A910" t="str">
        <x:v>Geoff Malpas|2026-04-27</x:v>
      </x:c>
      <x:c r="B910" s="888" t="n">
        <x:v>46139</x:v>
      </x:c>
      <x:c r="C910" t="str">
        <x:v>Geoff Malpas</x:v>
      </x:c>
      <x:c r="D910" t="str">
        <x:v>Permanent</x:v>
      </x:c>
      <x:c r="E910" t="str">
        <x:v>Bristol</x:v>
      </x:c>
      <x:c r="F910" t="str">
        <x:v>Operative Porter</x:v>
      </x:c>
      <x:c r="G910" t="str">
        <x:v>399379C</x:v>
      </x:c>
      <x:c r="H910" t="str">
        <x:v>Restore Harrow Green Oxford  M/W use only</x:v>
      </x:c>
      <x:c r="I910" s="22" t="n">
        <x:v>13</x:v>
      </x:c>
      <x:c r="J910" t="str">
        <x:v>Worked</x:v>
      </x:c>
      <x:c r="K910" t="str">
        <x:v>Employee 2251; home branch Bristol; assigned role Operative Porter | Deployment branch: Oxford | Actual role: Operative Skilled | Jobs: 399379C | Customers: Restore Harrow Green Oxford  M/W use only | Actual hours: 13.0; source records: 1</x:v>
      </x:c>
      <x:c r="L910" t="str">
        <x:v>Include</x:v>
      </x:c>
      <x:c r="M910"/>
      <x:c r="N910"/>
    </x:row>
    <x:row r="911">
      <x:c r="A911" t="str">
        <x:v>Geoff Malpas|2026-04-28</x:v>
      </x:c>
      <x:c r="B911" s="888" t="n">
        <x:v>46140</x:v>
      </x:c>
      <x:c r="C911" t="str">
        <x:v>Geoff Malpas</x:v>
      </x:c>
      <x:c r="D911" t="str">
        <x:v>Permanent</x:v>
      </x:c>
      <x:c r="E911" t="str">
        <x:v>Bristol</x:v>
      </x:c>
      <x:c r="F911" t="str">
        <x:v>Operative Porter</x:v>
      </x:c>
      <x:c r="G911" t="str">
        <x:v>399379C</x:v>
      </x:c>
      <x:c r="H911" t="str">
        <x:v>Restore Harrow Green Oxford  M/W use only</x:v>
      </x:c>
      <x:c r="I911" s="22" t="n">
        <x:v>10.75</x:v>
      </x:c>
      <x:c r="J911" t="str">
        <x:v>Worked</x:v>
      </x:c>
      <x:c r="K911" t="str">
        <x:v>Employee 2251; home branch Bristol; assigned role Operative Porter | Deployment branch: Oxford | Actual role: Operative Skilled | Jobs: 399379C | Customers: Restore Harrow Green Oxford  M/W use only | Actual hours: 10.8; source records: 1</x:v>
      </x:c>
      <x:c r="L911" t="str">
        <x:v>Include</x:v>
      </x:c>
      <x:c r="M911"/>
      <x:c r="N911"/>
    </x:row>
    <x:row r="912">
      <x:c r="A912" t="str">
        <x:v>Geoff Malpas|2026-04-29</x:v>
      </x:c>
      <x:c r="B912" s="888" t="n">
        <x:v>46141</x:v>
      </x:c>
      <x:c r="C912" t="str">
        <x:v>Geoff Malpas</x:v>
      </x:c>
      <x:c r="D912" t="str">
        <x:v>Permanent</x:v>
      </x:c>
      <x:c r="E912" t="str">
        <x:v>Bristol</x:v>
      </x:c>
      <x:c r="F912" t="str">
        <x:v>Operative Porter</x:v>
      </x:c>
      <x:c r="G912" t="str">
        <x:v>401684</x:v>
      </x:c>
      <x:c r="H912" t="str">
        <x:v>Adecco Cardiff</x:v>
      </x:c>
      <x:c r="I912" s="22" t="n">
        <x:v>8.5</x:v>
      </x:c>
      <x:c r="J912" t="str">
        <x:v>Worked</x:v>
      </x:c>
      <x:c r="K912" t="str">
        <x:v>Employee 2251; home branch Bristol; assigned role Operative Porter | Deployment branch: Bristol | Actual role: Operative Driver | Jobs: 401684 | Customers: Adecco Cardiff | Actual hours: 8.5; source records: 1</x:v>
      </x:c>
      <x:c r="L912" t="str">
        <x:v>Include</x:v>
      </x:c>
      <x:c r="M912"/>
      <x:c r="N912"/>
    </x:row>
    <x:row r="913">
      <x:c r="A913" t="str">
        <x:v>Geoff Malpas|2026-04-30</x:v>
      </x:c>
      <x:c r="B913" s="888" t="n">
        <x:v>46142</x:v>
      </x:c>
      <x:c r="C913" t="str">
        <x:v>Geoff Malpas</x:v>
      </x:c>
      <x:c r="D913" t="str">
        <x:v>Permanent</x:v>
      </x:c>
      <x:c r="E913" t="str">
        <x:v>Bristol</x:v>
      </x:c>
      <x:c r="F913" t="str">
        <x:v>Operative Porter</x:v>
      </x:c>
      <x:c r="G913" t="str">
        <x:v>399379C, 400679</x:v>
      </x:c>
      <x:c r="H913" t="str">
        <x:v>Restore Harrow Green Oxford  M/W use only; Thames Valley Police</x:v>
      </x:c>
      <x:c r="I913" s="22" t="n">
        <x:v>20</x:v>
      </x:c>
      <x:c r="J913" t="str">
        <x:v>Worked — 2 records</x:v>
      </x:c>
      <x:c r="K913" t="str">
        <x:v>Employee 2251; home branch Bristol; assigned role Operative Porter | Deployment branch: Oxford | Actual role: Operative Skilled | Jobs: 399379C, 400679 | Customers: Restore Harrow Green Oxford  M/W use only; Thames Valley Police | Actual hours: 20.0; source records: 2</x:v>
      </x:c>
      <x:c r="L913" t="str">
        <x:v>Include</x:v>
      </x:c>
      <x:c r="M913"/>
      <x:c r="N913"/>
    </x:row>
    <x:row r="914">
      <x:c r="A914" t="str">
        <x:v>Greg Georgiou|2026-04-02</x:v>
      </x:c>
      <x:c r="B914" s="888" t="n">
        <x:v>46114</x:v>
      </x:c>
      <x:c r="C914" t="str">
        <x:v>Greg Georgiou</x:v>
      </x:c>
      <x:c r="D914" t="str">
        <x:v>Permanent</x:v>
      </x:c>
      <x:c r="E914" t="str">
        <x:v>Bristol</x:v>
      </x:c>
      <x:c r="F914" t="str">
        <x:v>Operative Porter</x:v>
      </x:c>
      <x:c r="G914" t="str">
        <x:v>401025</x:v>
      </x:c>
      <x:c r="H914" t="str">
        <x:v>GPE  ( UWE BRISTOL)</x:v>
      </x:c>
      <x:c r="I914" s="22" t="n">
        <x:v>8</x:v>
      </x:c>
      <x:c r="J914" t="str">
        <x:v>Worked</x:v>
      </x:c>
      <x:c r="K914" t="str">
        <x:v>Employee 1676; home branch Bristol; assigned role Operative Porter | Deployment branch: Cambridge | Actual role: Operative Porter | Jobs: 401025 | Customers: GPE  ( UWE BRISTOL) | Actual hours: 8.0; source records: 1</x:v>
      </x:c>
      <x:c r="L914" t="str">
        <x:v>Include</x:v>
      </x:c>
      <x:c r="M914"/>
      <x:c r="N914"/>
    </x:row>
    <x:row r="915">
      <x:c r="A915" t="str">
        <x:v>Greg Georgiou|2026-04-07</x:v>
      </x:c>
      <x:c r="B915" s="888" t="n">
        <x:v>46119</x:v>
      </x:c>
      <x:c r="C915" t="str">
        <x:v>Greg Georgiou</x:v>
      </x:c>
      <x:c r="D915" t="str">
        <x:v>Permanent</x:v>
      </x:c>
      <x:c r="E915" t="str">
        <x:v>Bristol</x:v>
      </x:c>
      <x:c r="F915" t="str">
        <x:v>Operative Porter</x:v>
      </x:c>
      <x:c r="G915" t="str">
        <x:v>400442</x:v>
      </x:c>
      <x:c r="H915" t="str">
        <x:v>OVO Energy IT Tech Recycling</x:v>
      </x:c>
      <x:c r="I915" s="22" t="n">
        <x:v>9.25</x:v>
      </x:c>
      <x:c r="J915" t="str">
        <x:v>Worked</x:v>
      </x:c>
      <x:c r="K915" t="str">
        <x:v>Employee 1676; home branch Bristol; assigned role Operative Porter | Deployment branch: Bristol | Actual role: Operative Skilled | Jobs: 400442 | Customers: OVO Energy IT Tech Recycling | Actual hours: 9.2; source records: 1</x:v>
      </x:c>
      <x:c r="L915" t="str">
        <x:v>Include</x:v>
      </x:c>
      <x:c r="M915"/>
      <x:c r="N915"/>
    </x:row>
    <x:row r="916">
      <x:c r="A916" t="str">
        <x:v>Greg Georgiou|2026-04-08</x:v>
      </x:c>
      <x:c r="B916" s="888" t="n">
        <x:v>46120</x:v>
      </x:c>
      <x:c r="C916" t="str">
        <x:v>Greg Georgiou</x:v>
      </x:c>
      <x:c r="D916" t="str">
        <x:v>Permanent</x:v>
      </x:c>
      <x:c r="E916" t="str">
        <x:v>Bristol</x:v>
      </x:c>
      <x:c r="F916" t="str">
        <x:v>Operative Porter</x:v>
      </x:c>
      <x:c r="G916" t="str">
        <x:v>400442</x:v>
      </x:c>
      <x:c r="H916" t="str">
        <x:v>OVO Energy IT Tech Recycling</x:v>
      </x:c>
      <x:c r="I916" s="22" t="n">
        <x:v>10</x:v>
      </x:c>
      <x:c r="J916" t="str">
        <x:v>Worked</x:v>
      </x:c>
      <x:c r="K916" t="str">
        <x:v>Employee 1676; home branch Bristol; assigned role Operative Porter | Deployment branch: Bristol | Actual role: Operative Porter | Jobs: 400442 | Customers: OVO Energy IT Tech Recycling | Actual hours: 10.0; source records: 1</x:v>
      </x:c>
      <x:c r="L916" t="str">
        <x:v>Include</x:v>
      </x:c>
      <x:c r="M916"/>
      <x:c r="N916"/>
    </x:row>
    <x:row r="917">
      <x:c r="A917" t="str">
        <x:v>Greg Georgiou|2026-04-09</x:v>
      </x:c>
      <x:c r="B917" s="888" t="n">
        <x:v>46121</x:v>
      </x:c>
      <x:c r="C917" t="str">
        <x:v>Greg Georgiou</x:v>
      </x:c>
      <x:c r="D917" t="str">
        <x:v>Permanent</x:v>
      </x:c>
      <x:c r="E917" t="str">
        <x:v>Bristol</x:v>
      </x:c>
      <x:c r="F917" t="str">
        <x:v>Operative Porter</x:v>
      </x:c>
      <x:c r="G917" t="str">
        <x:v>400442</x:v>
      </x:c>
      <x:c r="H917" t="str">
        <x:v>OVO Energy IT Tech Recycling</x:v>
      </x:c>
      <x:c r="I917" s="22" t="n">
        <x:v>8.5</x:v>
      </x:c>
      <x:c r="J917" t="str">
        <x:v>Worked</x:v>
      </x:c>
      <x:c r="K917" t="str">
        <x:v>Employee 1676; home branch Bristol; assigned role Operative Porter | Deployment branch: Bristol | Actual role: Operative Skilled | Jobs: 400442 | Customers: OVO Energy IT Tech Recycling | Actual hours: 8.5; source records: 1</x:v>
      </x:c>
      <x:c r="L917" t="str">
        <x:v>Include</x:v>
      </x:c>
      <x:c r="M917"/>
      <x:c r="N917"/>
    </x:row>
    <x:row r="918">
      <x:c r="A918" t="str">
        <x:v>Greg Georgiou|2026-04-10</x:v>
      </x:c>
      <x:c r="B918" s="888" t="n">
        <x:v>46122</x:v>
      </x:c>
      <x:c r="C918" t="str">
        <x:v>Greg Georgiou</x:v>
      </x:c>
      <x:c r="D918" t="str">
        <x:v>Permanent</x:v>
      </x:c>
      <x:c r="E918" t="str">
        <x:v>Bristol</x:v>
      </x:c>
      <x:c r="F918" t="str">
        <x:v>Operative Porter</x:v>
      </x:c>
      <x:c r="G918" t="str">
        <x:v>400442</x:v>
      </x:c>
      <x:c r="H918" t="str">
        <x:v>OVO Energy IT Tech Recycling</x:v>
      </x:c>
      <x:c r="I918" s="22" t="n">
        <x:v>8.5</x:v>
      </x:c>
      <x:c r="J918" t="str">
        <x:v>Worked</x:v>
      </x:c>
      <x:c r="K918" t="str">
        <x:v>Employee 1676; home branch Bristol; assigned role Operative Porter | Deployment branch: Bristol | Actual role: Operative Skilled | Jobs: 400442 | Customers: OVO Energy IT Tech Recycling | Actual hours: 8.5; source records: 1</x:v>
      </x:c>
      <x:c r="L918" t="str">
        <x:v>Include</x:v>
      </x:c>
      <x:c r="M918"/>
      <x:c r="N918"/>
    </x:row>
    <x:row r="919">
      <x:c r="A919" t="str">
        <x:v>Greg Georgiou|2026-04-14</x:v>
      </x:c>
      <x:c r="B919" s="888" t="n">
        <x:v>46126</x:v>
      </x:c>
      <x:c r="C919" t="str">
        <x:v>Greg Georgiou</x:v>
      </x:c>
      <x:c r="D919" t="str">
        <x:v>Permanent</x:v>
      </x:c>
      <x:c r="E919" t="str">
        <x:v>Bristol</x:v>
      </x:c>
      <x:c r="F919" t="str">
        <x:v>Operative Porter</x:v>
      </x:c>
      <x:c r="G919" t="str">
        <x:v>401025</x:v>
      </x:c>
      <x:c r="H919" t="str">
        <x:v>GPE  ( UWE BRISTOL)</x:v>
      </x:c>
      <x:c r="I919" s="22" t="n">
        <x:v>9</x:v>
      </x:c>
      <x:c r="J919" t="str">
        <x:v>Worked</x:v>
      </x:c>
      <x:c r="K919" t="str">
        <x:v>Employee 1676; home branch Bristol; assigned role Operative Porter | Deployment branch: Cambridge | Actual role: Operative Driver | Jobs: 401025 | Customers: GPE  ( UWE BRISTOL) | Actual hours: 9.0; source records: 1</x:v>
      </x:c>
      <x:c r="L919" t="str">
        <x:v>Include</x:v>
      </x:c>
      <x:c r="M919"/>
      <x:c r="N919"/>
    </x:row>
    <x:row r="920">
      <x:c r="A920" t="str">
        <x:v>Greg Georgiou|2026-04-15</x:v>
      </x:c>
      <x:c r="B920" s="888" t="n">
        <x:v>46127</x:v>
      </x:c>
      <x:c r="C920" t="str">
        <x:v>Greg Georgiou</x:v>
      </x:c>
      <x:c r="D920" t="str">
        <x:v>Permanent</x:v>
      </x:c>
      <x:c r="E920" t="str">
        <x:v>Bristol</x:v>
      </x:c>
      <x:c r="F920" t="str">
        <x:v>Operative Porter</x:v>
      </x:c>
      <x:c r="G920" t="str">
        <x:v>401607, 399379C</x:v>
      </x:c>
      <x:c r="H920" t="str">
        <x:v>Ellison Institute of Technology; Restore Harrow Green Oxford  M/W use only</x:v>
      </x:c>
      <x:c r="I920" s="22" t="n">
        <x:v>16.75</x:v>
      </x:c>
      <x:c r="J920" t="str">
        <x:v>Worked — 2 records</x:v>
      </x:c>
      <x:c r="K920" t="str">
        <x:v>Employee 1676; home branch Bristol; assigned role Operative Porter | Deployment branch: Oxford | Actual role: Operative Porter | Jobs: 401607, 399379C | Customers: Ellison Institute of Technology; Restore Harrow Green Oxford  M/W use only | Actual hours: 16.8; source records: 2</x:v>
      </x:c>
      <x:c r="L920" t="str">
        <x:v>Include</x:v>
      </x:c>
      <x:c r="M920"/>
      <x:c r="N920"/>
    </x:row>
    <x:row r="921">
      <x:c r="A921" t="str">
        <x:v>Greg Georgiou|2026-04-16</x:v>
      </x:c>
      <x:c r="B921" s="888" t="n">
        <x:v>46128</x:v>
      </x:c>
      <x:c r="C921" t="str">
        <x:v>Greg Georgiou</x:v>
      </x:c>
      <x:c r="D921" t="str">
        <x:v>Permanent</x:v>
      </x:c>
      <x:c r="E921" t="str">
        <x:v>Bristol</x:v>
      </x:c>
      <x:c r="F921" t="str">
        <x:v>Operative Porter</x:v>
      </x:c>
      <x:c r="G921" t="str">
        <x:v>400976, 401025, 400445</x:v>
      </x:c>
      <x:c r="H921" t="str">
        <x:v>Biopharma  - ( Encirc Beverages); GPE  ( UWE BRISTOL); OVO Energy General Recycling</x:v>
      </x:c>
      <x:c r="I921" s="22" t="n">
        <x:v>24</x:v>
      </x:c>
      <x:c r="J921" t="str">
        <x:v>Worked — 3 records</x:v>
      </x:c>
      <x:c r="K921" t="str">
        <x:v>Employee 1676; home branch Bristol; assigned role Operative Porter | Deployment branch: Bristol, Cambridge | Actual role: Operative Porter, Operative Skilled | Jobs: 400976, 401025, 400445 | Customers: Biopharma  - ( Encirc Beverages); GPE  ( UWE BRISTOL); OVO Energy General Recycling | Actual hours: 24.0; source records: 3</x:v>
      </x:c>
      <x:c r="L921" t="str">
        <x:v>Include</x:v>
      </x:c>
      <x:c r="M921"/>
      <x:c r="N921"/>
    </x:row>
    <x:row r="922">
      <x:c r="A922" t="str">
        <x:v>Greg Georgiou|2026-04-20</x:v>
      </x:c>
      <x:c r="B922" s="888" t="n">
        <x:v>46132</x:v>
      </x:c>
      <x:c r="C922" t="str">
        <x:v>Greg Georgiou</x:v>
      </x:c>
      <x:c r="D922" t="str">
        <x:v>Permanent</x:v>
      </x:c>
      <x:c r="E922" t="str">
        <x:v>Bristol</x:v>
      </x:c>
      <x:c r="F922" t="str">
        <x:v>Operative Porter</x:v>
      </x:c>
      <x:c r="G922" t="str">
        <x:v>401116B, 396008</x:v>
      </x:c>
      <x:c r="H922" t="str">
        <x:v>Avantor ( BRISTOL APRIL 2026 ); HSBC - Branch Audits (1)</x:v>
      </x:c>
      <x:c r="I922" s="22" t="n">
        <x:v>12</x:v>
      </x:c>
      <x:c r="J922" t="str">
        <x:v>Worked — 2 records</x:v>
      </x:c>
      <x:c r="K922" t="str">
        <x:v>Employee 1676; home branch Bristol; assigned role Operative Porter | Deployment branch: Birmingham, Cambridge | Actual role: Operative Skilled | Jobs: 401116B, 396008 | Customers: Avantor ( BRISTOL APRIL 2026 ); HSBC - Branch Audits (1) | Actual hours: 12.0; source records: 2</x:v>
      </x:c>
      <x:c r="L922" t="str">
        <x:v>Include</x:v>
      </x:c>
      <x:c r="M922"/>
      <x:c r="N922"/>
    </x:row>
    <x:row r="923">
      <x:c r="A923" t="str">
        <x:v>Greg Georgiou|2026-04-21</x:v>
      </x:c>
      <x:c r="B923" s="888" t="n">
        <x:v>46133</x:v>
      </x:c>
      <x:c r="C923" t="str">
        <x:v>Greg Georgiou</x:v>
      </x:c>
      <x:c r="D923" t="str">
        <x:v>Permanent</x:v>
      </x:c>
      <x:c r="E923" t="str">
        <x:v>Bristol</x:v>
      </x:c>
      <x:c r="F923" t="str">
        <x:v>Operative Porter</x:v>
      </x:c>
      <x:c r="G923" t="str">
        <x:v>396008</x:v>
      </x:c>
      <x:c r="H923" t="str">
        <x:v>HSBC - Branch Audits (1)</x:v>
      </x:c>
      <x:c r="I923" s="22" t="n">
        <x:v>5</x:v>
      </x:c>
      <x:c r="J923" t="str">
        <x:v>Worked</x:v>
      </x:c>
      <x:c r="K923" t="str">
        <x:v>Employee 1676; home branch Bristol; assigned role Operative Porter | Deployment branch: Birmingham | Actual role: Operative Skilled | Jobs: 396008 | Customers: HSBC - Branch Audits (1) | Actual hours: 5.0; source records: 1</x:v>
      </x:c>
      <x:c r="L923" t="str">
        <x:v>Include</x:v>
      </x:c>
      <x:c r="M923"/>
      <x:c r="N923"/>
    </x:row>
    <x:row r="924">
      <x:c r="A924" t="str">
        <x:v>Greg Georgiou|2026-04-22</x:v>
      </x:c>
      <x:c r="B924" s="888" t="n">
        <x:v>46134</x:v>
      </x:c>
      <x:c r="C924" t="str">
        <x:v>Greg Georgiou</x:v>
      </x:c>
      <x:c r="D924" t="str">
        <x:v>Permanent</x:v>
      </x:c>
      <x:c r="E924" t="str">
        <x:v>Bristol</x:v>
      </x:c>
      <x:c r="F924" t="str">
        <x:v>Operative Porter</x:v>
      </x:c>
      <x:c r="G924" t="str">
        <x:v>400976, 396008</x:v>
      </x:c>
      <x:c r="H924" t="str">
        <x:v>Biopharma  - ( Encirc Beverages); HSBC - Branch Audits (1)</x:v>
      </x:c>
      <x:c r="I924" s="22" t="n">
        <x:v>12</x:v>
      </x:c>
      <x:c r="J924" t="str">
        <x:v>Worked — 2 records</x:v>
      </x:c>
      <x:c r="K924" t="str">
        <x:v>Employee 1676; home branch Bristol; assigned role Operative Porter | Deployment branch: Birmingham, Cambridge | Actual role: Operative Porter, Operative Skilled | Jobs: 400976, 396008 | Customers: Biopharma  - ( Encirc Beverages); HSBC - Branch Audits (1) | Actual hours: 12.0; source records: 2</x:v>
      </x:c>
      <x:c r="L924" t="str">
        <x:v>Include</x:v>
      </x:c>
      <x:c r="M924"/>
      <x:c r="N924"/>
    </x:row>
    <x:row r="925">
      <x:c r="A925" t="str">
        <x:v>Greg Georgiou|2026-04-23</x:v>
      </x:c>
      <x:c r="B925" s="888" t="n">
        <x:v>46135</x:v>
      </x:c>
      <x:c r="C925" t="str">
        <x:v>Greg Georgiou</x:v>
      </x:c>
      <x:c r="D925" t="str">
        <x:v>Permanent</x:v>
      </x:c>
      <x:c r="E925" t="str">
        <x:v>Bristol</x:v>
      </x:c>
      <x:c r="F925" t="str">
        <x:v>Operative Porter</x:v>
      </x:c>
      <x:c r="G925"/>
      <x:c r="H925"/>
      <x:c r="I925" s="22" t="n">
        <x:v>0</x:v>
      </x:c>
      <x:c r="J925" t="str">
        <x:v>Annual leave</x:v>
      </x:c>
      <x:c r="K925" t="str">
        <x:v>Employee 1676; home branch Bristol; assigned role Operative Porter | Leave: Annual Leave (Hours) | Leave calendar basis: Variable-pattern period</x:v>
      </x:c>
      <x:c r="L925" t="str">
        <x:v>Include</x:v>
      </x:c>
      <x:c r="M925"/>
      <x:c r="N925"/>
    </x:row>
    <x:row r="926">
      <x:c r="A926" t="str">
        <x:v>Greg Georgiou|2026-04-24</x:v>
      </x:c>
      <x:c r="B926" s="888" t="n">
        <x:v>46136</x:v>
      </x:c>
      <x:c r="C926" t="str">
        <x:v>Greg Georgiou</x:v>
      </x:c>
      <x:c r="D926" t="str">
        <x:v>Permanent</x:v>
      </x:c>
      <x:c r="E926" t="str">
        <x:v>Bristol</x:v>
      </x:c>
      <x:c r="F926" t="str">
        <x:v>Operative Porter</x:v>
      </x:c>
      <x:c r="G926" t="str">
        <x:v>399379C</x:v>
      </x:c>
      <x:c r="H926" t="str">
        <x:v>Restore Harrow Green Oxford  M/W use only</x:v>
      </x:c>
      <x:c r="I926" s="22" t="n">
        <x:v>10</x:v>
      </x:c>
      <x:c r="J926" t="str">
        <x:v>Worked</x:v>
      </x:c>
      <x:c r="K926" t="str">
        <x:v>Employee 1676; home branch Bristol; assigned role Operative Porter | Deployment branch: Oxford | Actual role: Operative Skilled | Jobs: 399379C | Customers: Restore Harrow Green Oxford  M/W use only | Actual hours: 10.0; source records: 1</x:v>
      </x:c>
      <x:c r="L926" t="str">
        <x:v>Include</x:v>
      </x:c>
      <x:c r="M926"/>
      <x:c r="N926"/>
    </x:row>
    <x:row r="927">
      <x:c r="A927" t="str">
        <x:v>Greg Georgiou|2026-04-27</x:v>
      </x:c>
      <x:c r="B927" s="888" t="n">
        <x:v>46139</x:v>
      </x:c>
      <x:c r="C927" t="str">
        <x:v>Greg Georgiou</x:v>
      </x:c>
      <x:c r="D927" t="str">
        <x:v>Permanent</x:v>
      </x:c>
      <x:c r="E927" t="str">
        <x:v>Bristol</x:v>
      </x:c>
      <x:c r="F927" t="str">
        <x:v>Operative Porter</x:v>
      </x:c>
      <x:c r="G927" t="str">
        <x:v>401049, 399379C</x:v>
      </x:c>
      <x:c r="H927" t="str">
        <x:v>BCC - Junior Lewis; Restore Harrow Green Oxford  M/W use only</x:v>
      </x:c>
      <x:c r="I927" s="22" t="n">
        <x:v>22.25</x:v>
      </x:c>
      <x:c r="J927" t="str">
        <x:v>Worked — 2 records</x:v>
      </x:c>
      <x:c r="K927" t="str">
        <x:v>Employee 1676; home branch Bristol; assigned role Operative Porter | Deployment branch: Bristol, Oxford | Actual role: Operative Driver, Operative Skilled | Jobs: 401049, 399379C | Customers: BCC - Junior Lewis; Restore Harrow Green Oxford  M/W use only | Actual hours: 22.2; source records: 2</x:v>
      </x:c>
      <x:c r="L927" t="str">
        <x:v>Include</x:v>
      </x:c>
      <x:c r="M927"/>
      <x:c r="N927"/>
    </x:row>
    <x:row r="928">
      <x:c r="A928" t="str">
        <x:v>Greg Georgiou|2026-04-28</x:v>
      </x:c>
      <x:c r="B928" s="888" t="n">
        <x:v>46140</x:v>
      </x:c>
      <x:c r="C928" t="str">
        <x:v>Greg Georgiou</x:v>
      </x:c>
      <x:c r="D928" t="str">
        <x:v>Permanent</x:v>
      </x:c>
      <x:c r="E928" t="str">
        <x:v>Bristol</x:v>
      </x:c>
      <x:c r="F928" t="str">
        <x:v>Operative Porter</x:v>
      </x:c>
      <x:c r="G928" t="str">
        <x:v>396008</x:v>
      </x:c>
      <x:c r="H928" t="str">
        <x:v>HSBC - Branch Audits (1)</x:v>
      </x:c>
      <x:c r="I928" s="22" t="n">
        <x:v>9</x:v>
      </x:c>
      <x:c r="J928" t="str">
        <x:v>Worked</x:v>
      </x:c>
      <x:c r="K928" t="str">
        <x:v>Employee 1676; home branch Bristol; assigned role Operative Porter | Deployment branch: Birmingham | Actual role: Operative Skilled | Jobs: 396008 | Customers: HSBC - Branch Audits (1) | Actual hours: 9.0; source records: 1</x:v>
      </x:c>
      <x:c r="L928" t="str">
        <x:v>Include</x:v>
      </x:c>
      <x:c r="M928"/>
      <x:c r="N928"/>
    </x:row>
    <x:row r="929">
      <x:c r="A929" t="str">
        <x:v>Greg Georgiou|2026-04-30</x:v>
      </x:c>
      <x:c r="B929" s="888" t="n">
        <x:v>46142</x:v>
      </x:c>
      <x:c r="C929" t="str">
        <x:v>Greg Georgiou</x:v>
      </x:c>
      <x:c r="D929" t="str">
        <x:v>Permanent</x:v>
      </x:c>
      <x:c r="E929" t="str">
        <x:v>Bristol</x:v>
      </x:c>
      <x:c r="F929" t="str">
        <x:v>Operative Porter</x:v>
      </x:c>
      <x:c r="G929" t="str">
        <x:v>396008</x:v>
      </x:c>
      <x:c r="H929" t="str">
        <x:v>HSBC - Branch Audits (1)</x:v>
      </x:c>
      <x:c r="I929" s="22" t="n">
        <x:v>9.5</x:v>
      </x:c>
      <x:c r="J929" t="str">
        <x:v>Worked</x:v>
      </x:c>
      <x:c r="K929" t="str">
        <x:v>Employee 1676; home branch Bristol; assigned role Operative Porter | Deployment branch: Birmingham | Actual role: Operative Skilled | Jobs: 396008 | Customers: HSBC - Branch Audits (1) | Actual hours: 9.5; source records: 1</x:v>
      </x:c>
      <x:c r="L929" t="str">
        <x:v>Include</x:v>
      </x:c>
      <x:c r="M929"/>
      <x:c r="N929"/>
    </x:row>
    <x:row r="930">
      <x:c r="A930" t="str">
        <x:v>H Lorryman|2026-04-01</x:v>
      </x:c>
      <x:c r="B930" s="888" t="n">
        <x:v>46113</x:v>
      </x:c>
      <x:c r="C930" t="str">
        <x:v>H Lorryman</x:v>
      </x:c>
      <x:c r="D930" t="str">
        <x:v>Permanent</x:v>
      </x:c>
      <x:c r="E930" t="str">
        <x:v>Thurrock</x:v>
      </x:c>
      <x:c r="F930" t="str">
        <x:v>Operative Porter</x:v>
      </x:c>
      <x:c r="G930" t="str">
        <x:v>400289</x:v>
      </x:c>
      <x:c r="H930" t="str">
        <x:v>HSBC/JLL</x:v>
      </x:c>
      <x:c r="I930" s="22" t="n">
        <x:v>9</x:v>
      </x:c>
      <x:c r="J930" t="str">
        <x:v>Worked</x:v>
      </x:c>
      <x:c r="K930" t="str">
        <x:v>Employee 1184; home branch Thurrock; assigned role Operative Porter | Deployment branch: Thurrock | Actual role: Operative Porter | Jobs: 400289 | Customers: HSBC/JLL | Actual hours: 9.0; source records: 1</x:v>
      </x:c>
      <x:c r="L930" t="str">
        <x:v>Include</x:v>
      </x:c>
      <x:c r="M930"/>
      <x:c r="N930"/>
    </x:row>
    <x:row r="931">
      <x:c r="A931" t="str">
        <x:v>H Lorryman|2026-04-02</x:v>
      </x:c>
      <x:c r="B931" s="888" t="n">
        <x:v>46114</x:v>
      </x:c>
      <x:c r="C931" t="str">
        <x:v>H Lorryman</x:v>
      </x:c>
      <x:c r="D931" t="str">
        <x:v>Permanent</x:v>
      </x:c>
      <x:c r="E931" t="str">
        <x:v>Thurrock</x:v>
      </x:c>
      <x:c r="F931" t="str">
        <x:v>Operative Porter</x:v>
      </x:c>
      <x:c r="G931" t="str">
        <x:v>401357</x:v>
      </x:c>
      <x:c r="H931" t="str">
        <x:v>Department of Health</x:v>
      </x:c>
      <x:c r="I931" s="22" t="n">
        <x:v>8</x:v>
      </x:c>
      <x:c r="J931" t="str">
        <x:v>Worked</x:v>
      </x:c>
      <x:c r="K931" t="str">
        <x:v>Employee 1184; home branch Thurrock; assigned role Operative Porter | Deployment branch: Thurrock | Actual role: Operative Porter | Jobs: 401357 | Customers: Department of Health | Actual hours: 8.0; source records: 1</x:v>
      </x:c>
      <x:c r="L931" t="str">
        <x:v>Include</x:v>
      </x:c>
      <x:c r="M931"/>
      <x:c r="N931"/>
    </x:row>
    <x:row r="932">
      <x:c r="A932" t="str">
        <x:v>H Lorryman|2026-04-07</x:v>
      </x:c>
      <x:c r="B932" s="888" t="n">
        <x:v>46119</x:v>
      </x:c>
      <x:c r="C932" t="str">
        <x:v>H Lorryman</x:v>
      </x:c>
      <x:c r="D932" t="str">
        <x:v>Permanent</x:v>
      </x:c>
      <x:c r="E932" t="str">
        <x:v>Thurrock</x:v>
      </x:c>
      <x:c r="F932" t="str">
        <x:v>Operative Porter</x:v>
      </x:c>
      <x:c r="G932" t="str">
        <x:v>399622</x:v>
      </x:c>
      <x:c r="H932" t="str">
        <x:v>Accenture UK Ltd</x:v>
      </x:c>
      <x:c r="I932" s="22" t="n">
        <x:v>7</x:v>
      </x:c>
      <x:c r="J932" t="str">
        <x:v>Worked</x:v>
      </x:c>
      <x:c r="K932" t="str">
        <x:v>Employee 1184; home branch Thurrock; assigned role Operative Porter | Deployment branch: Thurrock | Actual role: Operative Porter | Jobs: 399622 | Customers: Accenture UK Ltd | Actual hours: 7.0; source records: 1</x:v>
      </x:c>
      <x:c r="L932" t="str">
        <x:v>Include</x:v>
      </x:c>
      <x:c r="M932"/>
      <x:c r="N932"/>
    </x:row>
    <x:row r="933">
      <x:c r="A933" t="str">
        <x:v>H Lorryman|2026-04-08</x:v>
      </x:c>
      <x:c r="B933" s="888" t="n">
        <x:v>46120</x:v>
      </x:c>
      <x:c r="C933" t="str">
        <x:v>H Lorryman</x:v>
      </x:c>
      <x:c r="D933" t="str">
        <x:v>Permanent</x:v>
      </x:c>
      <x:c r="E933" t="str">
        <x:v>Thurrock</x:v>
      </x:c>
      <x:c r="F933" t="str">
        <x:v>Operative Porter</x:v>
      </x:c>
      <x:c r="G933" t="str">
        <x:v>400996</x:v>
      </x:c>
      <x:c r="H933" t="str">
        <x:v>University of Hertfordshire</x:v>
      </x:c>
      <x:c r="I933" s="22" t="n">
        <x:v>6</x:v>
      </x:c>
      <x:c r="J933" t="str">
        <x:v>Worked</x:v>
      </x:c>
      <x:c r="K933" t="str">
        <x:v>Employee 1184; home branch Thurrock; assigned role Operative Porter | Deployment branch: Thurrock | Actual role: Operative Porter | Jobs: 400996 | Customers: University of Hertfordshire | Actual hours: 6.0; source records: 1</x:v>
      </x:c>
      <x:c r="L933" t="str">
        <x:v>Include</x:v>
      </x:c>
      <x:c r="M933"/>
      <x:c r="N933"/>
    </x:row>
    <x:row r="934">
      <x:c r="A934" t="str">
        <x:v>H Lorryman|2026-04-09</x:v>
      </x:c>
      <x:c r="B934" s="888" t="n">
        <x:v>46121</x:v>
      </x:c>
      <x:c r="C934" t="str">
        <x:v>H Lorryman</x:v>
      </x:c>
      <x:c r="D934" t="str">
        <x:v>Permanent</x:v>
      </x:c>
      <x:c r="E934" t="str">
        <x:v>Thurrock</x:v>
      </x:c>
      <x:c r="F934" t="str">
        <x:v>Operative Porter</x:v>
      </x:c>
      <x:c r="G934" t="str">
        <x:v>400996</x:v>
      </x:c>
      <x:c r="H934" t="str">
        <x:v>University of Hertfordshire</x:v>
      </x:c>
      <x:c r="I934" s="22" t="n">
        <x:v>9.5</x:v>
      </x:c>
      <x:c r="J934" t="str">
        <x:v>Worked</x:v>
      </x:c>
      <x:c r="K934" t="str">
        <x:v>Employee 1184; home branch Thurrock; assigned role Operative Porter | Deployment branch: Thurrock | Actual role: Operative Porter | Jobs: 400996 | Customers: University of Hertfordshire | Actual hours: 9.5; source records: 1</x:v>
      </x:c>
      <x:c r="L934" t="str">
        <x:v>Include</x:v>
      </x:c>
      <x:c r="M934"/>
      <x:c r="N934"/>
    </x:row>
    <x:row r="935">
      <x:c r="A935" t="str">
        <x:v>H Lorryman|2026-04-10</x:v>
      </x:c>
      <x:c r="B935" s="888" t="n">
        <x:v>46122</x:v>
      </x:c>
      <x:c r="C935" t="str">
        <x:v>H Lorryman</x:v>
      </x:c>
      <x:c r="D935" t="str">
        <x:v>Permanent</x:v>
      </x:c>
      <x:c r="E935" t="str">
        <x:v>Thurrock</x:v>
      </x:c>
      <x:c r="F935" t="str">
        <x:v>Operative Porter</x:v>
      </x:c>
      <x:c r="G935" t="str">
        <x:v>401233</x:v>
      </x:c>
      <x:c r="H935" t="str">
        <x:v>Apple Europe Limited</x:v>
      </x:c>
      <x:c r="I935" s="22" t="n">
        <x:v>11.5</x:v>
      </x:c>
      <x:c r="J935" t="str">
        <x:v>Worked</x:v>
      </x:c>
      <x:c r="K935" t="str">
        <x:v>Employee 1184; home branch Thurrock; assigned role Operative Porter | Deployment branch: Thurrock | Actual role: Operative Porter | Jobs: 401233 | Customers: Apple Europe Limited | Actual hours: 11.5; source records: 1</x:v>
      </x:c>
      <x:c r="L935" t="str">
        <x:v>Include</x:v>
      </x:c>
      <x:c r="M935"/>
      <x:c r="N935"/>
    </x:row>
    <x:row r="936">
      <x:c r="A936" t="str">
        <x:v>H Lorryman|2026-04-11</x:v>
      </x:c>
      <x:c r="B936" s="888" t="n">
        <x:v>46123</x:v>
      </x:c>
      <x:c r="C936" t="str">
        <x:v>H Lorryman</x:v>
      </x:c>
      <x:c r="D936" t="str">
        <x:v>Permanent</x:v>
      </x:c>
      <x:c r="E936" t="str">
        <x:v>Thurrock</x:v>
      </x:c>
      <x:c r="F936" t="str">
        <x:v>Operative Porter</x:v>
      </x:c>
      <x:c r="G936" t="str">
        <x:v>401053</x:v>
      </x:c>
      <x:c r="H936" t="str">
        <x:v>Anthropic</x:v>
      </x:c>
      <x:c r="I936" s="22" t="n">
        <x:v>11</x:v>
      </x:c>
      <x:c r="J936" t="str">
        <x:v>Worked</x:v>
      </x:c>
      <x:c r="K936" t="str">
        <x:v>Employee 1184; home branch Thurrock; assigned role Operative Porter | Deployment branch: Thurrock | Actual role: Operative Porter | Jobs: 401053 | Customers: Anthropic | Actual hours: 11.0; source records: 1</x:v>
      </x:c>
      <x:c r="L936" t="str">
        <x:v>Include</x:v>
      </x:c>
      <x:c r="M936"/>
      <x:c r="N936"/>
    </x:row>
    <x:row r="937">
      <x:c r="A937" t="str">
        <x:v>H Lorryman|2026-04-13</x:v>
      </x:c>
      <x:c r="B937" s="888" t="n">
        <x:v>46125</x:v>
      </x:c>
      <x:c r="C937" t="str">
        <x:v>H Lorryman</x:v>
      </x:c>
      <x:c r="D937" t="str">
        <x:v>Permanent</x:v>
      </x:c>
      <x:c r="E937" t="str">
        <x:v>Thurrock</x:v>
      </x:c>
      <x:c r="F937" t="str">
        <x:v>Operative Porter</x:v>
      </x:c>
      <x:c r="G937" t="str">
        <x:v>401233</x:v>
      </x:c>
      <x:c r="H937" t="str">
        <x:v>Apple Europe Limited</x:v>
      </x:c>
      <x:c r="I937" s="22" t="n">
        <x:v>11.5</x:v>
      </x:c>
      <x:c r="J937" t="str">
        <x:v>Worked</x:v>
      </x:c>
      <x:c r="K937" t="str">
        <x:v>Employee 1184; home branch Thurrock; assigned role Operative Porter | Deployment branch: Thurrock | Actual role: Operative Porter | Jobs: 401233 | Customers: Apple Europe Limited | Actual hours: 11.5; source records: 1</x:v>
      </x:c>
      <x:c r="L937" t="str">
        <x:v>Include</x:v>
      </x:c>
      <x:c r="M937"/>
      <x:c r="N937"/>
    </x:row>
    <x:row r="938">
      <x:c r="A938" t="str">
        <x:v>H Lorryman|2026-04-14</x:v>
      </x:c>
      <x:c r="B938" s="888" t="n">
        <x:v>46126</x:v>
      </x:c>
      <x:c r="C938" t="str">
        <x:v>H Lorryman</x:v>
      </x:c>
      <x:c r="D938" t="str">
        <x:v>Permanent</x:v>
      </x:c>
      <x:c r="E938" t="str">
        <x:v>Thurrock</x:v>
      </x:c>
      <x:c r="F938" t="str">
        <x:v>Operative Porter</x:v>
      </x:c>
      <x:c r="G938" t="str">
        <x:v>396207</x:v>
      </x:c>
      <x:c r="H938" t="str">
        <x:v>Linklaters LLP</x:v>
      </x:c>
      <x:c r="I938" s="22" t="n">
        <x:v>9.5</x:v>
      </x:c>
      <x:c r="J938" t="str">
        <x:v>Worked</x:v>
      </x:c>
      <x:c r="K938" t="str">
        <x:v>Employee 1184; home branch Thurrock; assigned role Operative Porter | Deployment branch: Thurrock | Actual role: Operative Porter | Jobs: 396207 | Customers: Linklaters LLP | Actual hours: 9.5; source records: 1</x:v>
      </x:c>
      <x:c r="L938" t="str">
        <x:v>Include</x:v>
      </x:c>
      <x:c r="M938"/>
      <x:c r="N938"/>
    </x:row>
    <x:row r="939">
      <x:c r="A939" t="str">
        <x:v>H Lorryman|2026-04-15</x:v>
      </x:c>
      <x:c r="B939" s="888" t="n">
        <x:v>46127</x:v>
      </x:c>
      <x:c r="C939" t="str">
        <x:v>H Lorryman</x:v>
      </x:c>
      <x:c r="D939" t="str">
        <x:v>Permanent</x:v>
      </x:c>
      <x:c r="E939" t="str">
        <x:v>Thurrock</x:v>
      </x:c>
      <x:c r="F939" t="str">
        <x:v>Operative Porter</x:v>
      </x:c>
      <x:c r="G939" t="str">
        <x:v>401608</x:v>
      </x:c>
      <x:c r="H939" t="str">
        <x:v>HSBC</x:v>
      </x:c>
      <x:c r="I939" s="22" t="n">
        <x:v>9</x:v>
      </x:c>
      <x:c r="J939" t="str">
        <x:v>Worked</x:v>
      </x:c>
      <x:c r="K939" t="str">
        <x:v>Employee 1184; home branch Thurrock; assigned role Operative Porter | Deployment branch: Thurrock | Actual role: Operative Porter | Jobs: 401608 | Customers: HSBC | Actual hours: 9.0; source records: 1</x:v>
      </x:c>
      <x:c r="L939" t="str">
        <x:v>Include</x:v>
      </x:c>
      <x:c r="M939"/>
      <x:c r="N939"/>
    </x:row>
    <x:row r="940">
      <x:c r="A940" t="str">
        <x:v>H Lorryman|2026-04-16</x:v>
      </x:c>
      <x:c r="B940" s="888" t="n">
        <x:v>46128</x:v>
      </x:c>
      <x:c r="C940" t="str">
        <x:v>H Lorryman</x:v>
      </x:c>
      <x:c r="D940" t="str">
        <x:v>Permanent</x:v>
      </x:c>
      <x:c r="E940" t="str">
        <x:v>Thurrock</x:v>
      </x:c>
      <x:c r="F940" t="str">
        <x:v>Operative Porter</x:v>
      </x:c>
      <x:c r="G940" t="str">
        <x:v>396207</x:v>
      </x:c>
      <x:c r="H940" t="str">
        <x:v>Linklaters LLP</x:v>
      </x:c>
      <x:c r="I940" s="22" t="n">
        <x:v>9.5</x:v>
      </x:c>
      <x:c r="J940" t="str">
        <x:v>Worked</x:v>
      </x:c>
      <x:c r="K940" t="str">
        <x:v>Employee 1184; home branch Thurrock; assigned role Operative Porter | Deployment branch: Thurrock | Actual role: Operative Porter | Jobs: 396207 | Customers: Linklaters LLP | Actual hours: 9.5; source records: 1</x:v>
      </x:c>
      <x:c r="L940" t="str">
        <x:v>Include</x:v>
      </x:c>
      <x:c r="M940"/>
      <x:c r="N940"/>
    </x:row>
    <x:row r="941">
      <x:c r="A941" t="str">
        <x:v>H Lorryman|2026-04-17</x:v>
      </x:c>
      <x:c r="B941" s="888" t="n">
        <x:v>46129</x:v>
      </x:c>
      <x:c r="C941" t="str">
        <x:v>H Lorryman</x:v>
      </x:c>
      <x:c r="D941" t="str">
        <x:v>Permanent</x:v>
      </x:c>
      <x:c r="E941" t="str">
        <x:v>Thurrock</x:v>
      </x:c>
      <x:c r="F941" t="str">
        <x:v>Operative Porter</x:v>
      </x:c>
      <x:c r="G941" t="str">
        <x:v>401650, 396207</x:v>
      </x:c>
      <x:c r="H941" t="str">
        <x:v>HSBC; Linklaters LLP</x:v>
      </x:c>
      <x:c r="I941" s="22" t="n">
        <x:v>15.5</x:v>
      </x:c>
      <x:c r="J941" t="str">
        <x:v>Worked — 2 records</x:v>
      </x:c>
      <x:c r="K941" t="str">
        <x:v>Employee 1184; home branch Thurrock; assigned role Operative Porter | Deployment branch: Thurrock | Actual role: Operative Porter | Jobs: 401650, 396207 | Customers: HSBC; Linklaters LLP | Actual hours: 15.5; source records: 2</x:v>
      </x:c>
      <x:c r="L941" t="str">
        <x:v>Include</x:v>
      </x:c>
      <x:c r="M941"/>
      <x:c r="N941"/>
    </x:row>
    <x:row r="942">
      <x:c r="A942" t="str">
        <x:v>H Lorryman|2026-04-20</x:v>
      </x:c>
      <x:c r="B942" s="888" t="n">
        <x:v>46132</x:v>
      </x:c>
      <x:c r="C942" t="str">
        <x:v>H Lorryman</x:v>
      </x:c>
      <x:c r="D942" t="str">
        <x:v>Permanent</x:v>
      </x:c>
      <x:c r="E942" t="str">
        <x:v>Thurrock</x:v>
      </x:c>
      <x:c r="F942" t="str">
        <x:v>Operative Porter</x:v>
      </x:c>
      <x:c r="G942" t="str">
        <x:v>363792D</x:v>
      </x:c>
      <x:c r="H942" t="str">
        <x:v>Thurrock Warehouse</x:v>
      </x:c>
      <x:c r="I942" s="22" t="n">
        <x:v>7.5</x:v>
      </x:c>
      <x:c r="J942" t="str">
        <x:v>Worked</x:v>
      </x:c>
      <x:c r="K942" t="str">
        <x:v>Employee 1184; home branch Thurrock; assigned role Operative Porter | Deployment branch: Thurrock | Actual role: Operative Porter | Jobs: 363792D | Customers: Thurrock Warehouse | Actual hours: 7.5; source records: 1</x:v>
      </x:c>
      <x:c r="L942" t="str">
        <x:v>Include</x:v>
      </x:c>
      <x:c r="M942"/>
      <x:c r="N942"/>
    </x:row>
    <x:row r="943">
      <x:c r="A943" t="str">
        <x:v>H Lorryman|2026-04-21</x:v>
      </x:c>
      <x:c r="B943" s="888" t="n">
        <x:v>46133</x:v>
      </x:c>
      <x:c r="C943" t="str">
        <x:v>H Lorryman</x:v>
      </x:c>
      <x:c r="D943" t="str">
        <x:v>Permanent</x:v>
      </x:c>
      <x:c r="E943" t="str">
        <x:v>Thurrock</x:v>
      </x:c>
      <x:c r="F943" t="str">
        <x:v>Operative Porter</x:v>
      </x:c>
      <x:c r="G943" t="str">
        <x:v>392752B</x:v>
      </x:c>
      <x:c r="H943" t="str">
        <x:v>Bromley Central Library</x:v>
      </x:c>
      <x:c r="I943" s="22" t="n">
        <x:v>8</x:v>
      </x:c>
      <x:c r="J943" t="str">
        <x:v>Worked</x:v>
      </x:c>
      <x:c r="K943" t="str">
        <x:v>Employee 1184; home branch Thurrock; assigned role Operative Porter | Deployment branch: Croydon | Actual role: Operative Porter | Jobs: 392752B | Customers: Bromley Central Library | Actual hours: 8.0; source records: 1</x:v>
      </x:c>
      <x:c r="L943" t="str">
        <x:v>Include</x:v>
      </x:c>
      <x:c r="M943"/>
      <x:c r="N943"/>
    </x:row>
    <x:row r="944">
      <x:c r="A944" t="str">
        <x:v>H Lorryman|2026-04-22</x:v>
      </x:c>
      <x:c r="B944" s="888" t="n">
        <x:v>46134</x:v>
      </x:c>
      <x:c r="C944" t="str">
        <x:v>H Lorryman</x:v>
      </x:c>
      <x:c r="D944" t="str">
        <x:v>Permanent</x:v>
      </x:c>
      <x:c r="E944" t="str">
        <x:v>Thurrock</x:v>
      </x:c>
      <x:c r="F944" t="str">
        <x:v>Operative Porter</x:v>
      </x:c>
      <x:c r="G944" t="str">
        <x:v>401535</x:v>
      </x:c>
      <x:c r="H944" t="str">
        <x:v>Apple Europe Limited</x:v>
      </x:c>
      <x:c r="I944" s="22" t="n">
        <x:v>10</x:v>
      </x:c>
      <x:c r="J944" t="str">
        <x:v>Worked</x:v>
      </x:c>
      <x:c r="K944" t="str">
        <x:v>Employee 1184; home branch Thurrock; assigned role Operative Porter | Deployment branch: Thurrock | Actual role: Operative Porter | Jobs: 401535 | Customers: Apple Europe Limited | Actual hours: 10.0; source records: 1</x:v>
      </x:c>
      <x:c r="L944" t="str">
        <x:v>Include</x:v>
      </x:c>
      <x:c r="M944"/>
      <x:c r="N944"/>
    </x:row>
    <x:row r="945">
      <x:c r="A945" t="str">
        <x:v>H Lorryman|2026-04-23</x:v>
      </x:c>
      <x:c r="B945" s="888" t="n">
        <x:v>46135</x:v>
      </x:c>
      <x:c r="C945" t="str">
        <x:v>H Lorryman</x:v>
      </x:c>
      <x:c r="D945" t="str">
        <x:v>Permanent</x:v>
      </x:c>
      <x:c r="E945" t="str">
        <x:v>Thurrock</x:v>
      </x:c>
      <x:c r="F945" t="str">
        <x:v>Operative Porter</x:v>
      </x:c>
      <x:c r="G945" t="str">
        <x:v>401535</x:v>
      </x:c>
      <x:c r="H945" t="str">
        <x:v>Apple Europe Limited</x:v>
      </x:c>
      <x:c r="I945" s="22" t="n">
        <x:v>11.5</x:v>
      </x:c>
      <x:c r="J945" t="str">
        <x:v>Worked</x:v>
      </x:c>
      <x:c r="K945" t="str">
        <x:v>Employee 1184; home branch Thurrock; assigned role Operative Porter | Deployment branch: Thurrock | Actual role: Operative Porter | Jobs: 401535 | Customers: Apple Europe Limited | Actual hours: 11.5; source records: 1</x:v>
      </x:c>
      <x:c r="L945" t="str">
        <x:v>Include</x:v>
      </x:c>
      <x:c r="M945"/>
      <x:c r="N945"/>
    </x:row>
    <x:row r="946">
      <x:c r="A946" t="str">
        <x:v>H Lorryman|2026-04-24</x:v>
      </x:c>
      <x:c r="B946" s="888" t="n">
        <x:v>46136</x:v>
      </x:c>
      <x:c r="C946" t="str">
        <x:v>H Lorryman</x:v>
      </x:c>
      <x:c r="D946" t="str">
        <x:v>Permanent</x:v>
      </x:c>
      <x:c r="E946" t="str">
        <x:v>Thurrock</x:v>
      </x:c>
      <x:c r="F946" t="str">
        <x:v>Operative Porter</x:v>
      </x:c>
      <x:c r="G946" t="str">
        <x:v>401535</x:v>
      </x:c>
      <x:c r="H946" t="str">
        <x:v>Apple Europe Limited</x:v>
      </x:c>
      <x:c r="I946" s="22" t="n">
        <x:v>12</x:v>
      </x:c>
      <x:c r="J946" t="str">
        <x:v>Worked</x:v>
      </x:c>
      <x:c r="K946" t="str">
        <x:v>Employee 1184; home branch Thurrock; assigned role Operative Porter | Deployment branch: Thurrock | Actual role: Operative Porter | Jobs: 401535 | Customers: Apple Europe Limited | Actual hours: 12.0; source records: 1</x:v>
      </x:c>
      <x:c r="L946" t="str">
        <x:v>Include</x:v>
      </x:c>
      <x:c r="M946"/>
      <x:c r="N946"/>
    </x:row>
    <x:row r="947">
      <x:c r="A947" t="str">
        <x:v>H Lorryman|2026-04-27</x:v>
      </x:c>
      <x:c r="B947" s="888" t="n">
        <x:v>46139</x:v>
      </x:c>
      <x:c r="C947" t="str">
        <x:v>H Lorryman</x:v>
      </x:c>
      <x:c r="D947" t="str">
        <x:v>Permanent</x:v>
      </x:c>
      <x:c r="E947" t="str">
        <x:v>Thurrock</x:v>
      </x:c>
      <x:c r="F947" t="str">
        <x:v>Operative Porter</x:v>
      </x:c>
      <x:c r="G947" t="str">
        <x:v>397246</x:v>
      </x:c>
      <x:c r="H947" t="str">
        <x:v>Ministry of Defence</x:v>
      </x:c>
      <x:c r="I947" s="22" t="n">
        <x:v>9.5</x:v>
      </x:c>
      <x:c r="J947" t="str">
        <x:v>Worked</x:v>
      </x:c>
      <x:c r="K947" t="str">
        <x:v>Employee 1184; home branch Thurrock; assigned role Operative Porter | Deployment branch: Thurrock | Actual role: Operative Porter | Jobs: 397246 | Customers: Ministry of Defence | Actual hours: 9.5; source records: 1</x:v>
      </x:c>
      <x:c r="L947" t="str">
        <x:v>Include</x:v>
      </x:c>
      <x:c r="M947"/>
      <x:c r="N947"/>
    </x:row>
    <x:row r="948">
      <x:c r="A948" t="str">
        <x:v>H Lorryman|2026-04-28</x:v>
      </x:c>
      <x:c r="B948" s="888" t="n">
        <x:v>46140</x:v>
      </x:c>
      <x:c r="C948" t="str">
        <x:v>H Lorryman</x:v>
      </x:c>
      <x:c r="D948" t="str">
        <x:v>Permanent</x:v>
      </x:c>
      <x:c r="E948" t="str">
        <x:v>Thurrock</x:v>
      </x:c>
      <x:c r="F948" t="str">
        <x:v>Operative Porter</x:v>
      </x:c>
      <x:c r="G948" t="str">
        <x:v>397246</x:v>
      </x:c>
      <x:c r="H948" t="str">
        <x:v>Ministry of Defence</x:v>
      </x:c>
      <x:c r="I948" s="22" t="n">
        <x:v>9.5</x:v>
      </x:c>
      <x:c r="J948" t="str">
        <x:v>Worked</x:v>
      </x:c>
      <x:c r="K948" t="str">
        <x:v>Employee 1184; home branch Thurrock; assigned role Operative Porter | Deployment branch: Thurrock | Actual role: Operative Porter | Jobs: 397246 | Customers: Ministry of Defence | Actual hours: 9.5; source records: 1</x:v>
      </x:c>
      <x:c r="L948" t="str">
        <x:v>Include</x:v>
      </x:c>
      <x:c r="M948"/>
      <x:c r="N948"/>
    </x:row>
    <x:row r="949">
      <x:c r="A949" t="str">
        <x:v>H Lorryman|2026-04-29</x:v>
      </x:c>
      <x:c r="B949" s="888" t="n">
        <x:v>46141</x:v>
      </x:c>
      <x:c r="C949" t="str">
        <x:v>H Lorryman</x:v>
      </x:c>
      <x:c r="D949" t="str">
        <x:v>Permanent</x:v>
      </x:c>
      <x:c r="E949" t="str">
        <x:v>Thurrock</x:v>
      </x:c>
      <x:c r="F949" t="str">
        <x:v>Operative Porter</x:v>
      </x:c>
      <x:c r="G949" t="str">
        <x:v>397246</x:v>
      </x:c>
      <x:c r="H949" t="str">
        <x:v>Ministry of Defence</x:v>
      </x:c>
      <x:c r="I949" s="22" t="n">
        <x:v>9.5</x:v>
      </x:c>
      <x:c r="J949" t="str">
        <x:v>Worked</x:v>
      </x:c>
      <x:c r="K949" t="str">
        <x:v>Employee 1184; home branch Thurrock; assigned role Operative Porter | Deployment branch: Thurrock | Actual role: Operative Porter | Jobs: 397246 | Customers: Ministry of Defence | Actual hours: 9.5; source records: 1</x:v>
      </x:c>
      <x:c r="L949" t="str">
        <x:v>Include</x:v>
      </x:c>
      <x:c r="M949"/>
      <x:c r="N949"/>
    </x:row>
    <x:row r="950">
      <x:c r="A950" t="str">
        <x:v>H Lorryman|2026-04-30</x:v>
      </x:c>
      <x:c r="B950" s="888" t="n">
        <x:v>46142</x:v>
      </x:c>
      <x:c r="C950" t="str">
        <x:v>H Lorryman</x:v>
      </x:c>
      <x:c r="D950" t="str">
        <x:v>Permanent</x:v>
      </x:c>
      <x:c r="E950" t="str">
        <x:v>Thurrock</x:v>
      </x:c>
      <x:c r="F950" t="str">
        <x:v>Operative Porter</x:v>
      </x:c>
      <x:c r="G950" t="str">
        <x:v>397246</x:v>
      </x:c>
      <x:c r="H950" t="str">
        <x:v>Ministry of Defence</x:v>
      </x:c>
      <x:c r="I950" s="22" t="n">
        <x:v>9.5</x:v>
      </x:c>
      <x:c r="J950" t="str">
        <x:v>Worked</x:v>
      </x:c>
      <x:c r="K950" t="str">
        <x:v>Employee 1184; home branch Thurrock; assigned role Operative Porter | Deployment branch: Thurrock | Actual role: Operative Porter | Jobs: 397246 | Customers: Ministry of Defence | Actual hours: 9.5; source records: 1</x:v>
      </x:c>
      <x:c r="L950" t="str">
        <x:v>Include</x:v>
      </x:c>
      <x:c r="M950"/>
      <x:c r="N950"/>
    </x:row>
    <x:row r="951">
      <x:c r="A951" t="str">
        <x:v>H Woods|2026-04-01</x:v>
      </x:c>
      <x:c r="B951" s="888" t="n">
        <x:v>46113</x:v>
      </x:c>
      <x:c r="C951" t="str">
        <x:v>H Woods</x:v>
      </x:c>
      <x:c r="D951" t="str">
        <x:v>Permanent</x:v>
      </x:c>
      <x:c r="E951" t="str">
        <x:v>Thurrock</x:v>
      </x:c>
      <x:c r="F951" t="str">
        <x:v>Operative Porter</x:v>
      </x:c>
      <x:c r="G951" t="str">
        <x:v>396207</x:v>
      </x:c>
      <x:c r="H951" t="str">
        <x:v>Linklaters LLP</x:v>
      </x:c>
      <x:c r="I951" s="22" t="n">
        <x:v>10</x:v>
      </x:c>
      <x:c r="J951" t="str">
        <x:v>Worked</x:v>
      </x:c>
      <x:c r="K951" t="str">
        <x:v>Employee 103082; home branch Thurrock; assigned role Operative Porter | Deployment branch: Thurrock | Actual role: Operative Porter | Jobs: 396207 | Customers: Linklaters LLP | Actual hours: 10.0; source records: 1</x:v>
      </x:c>
      <x:c r="L951" t="str">
        <x:v>Include</x:v>
      </x:c>
      <x:c r="M951"/>
      <x:c r="N951"/>
    </x:row>
    <x:row r="952">
      <x:c r="A952" t="str">
        <x:v>H Woods|2026-04-09</x:v>
      </x:c>
      <x:c r="B952" s="888" t="n">
        <x:v>46121</x:v>
      </x:c>
      <x:c r="C952" t="str">
        <x:v>H Woods</x:v>
      </x:c>
      <x:c r="D952" t="str">
        <x:v>Permanent</x:v>
      </x:c>
      <x:c r="E952" t="str">
        <x:v>Thurrock</x:v>
      </x:c>
      <x:c r="F952" t="str">
        <x:v>Operative Porter</x:v>
      </x:c>
      <x:c r="G952" t="str">
        <x:v>396207</x:v>
      </x:c>
      <x:c r="H952" t="str">
        <x:v>Linklaters LLP</x:v>
      </x:c>
      <x:c r="I952" s="22" t="n">
        <x:v>10</x:v>
      </x:c>
      <x:c r="J952" t="str">
        <x:v>Worked</x:v>
      </x:c>
      <x:c r="K952" t="str">
        <x:v>Employee 103082; home branch Thurrock; assigned role Operative Porter | Deployment branch: Thurrock | Actual role: Operative Porter | Jobs: 396207 | Customers: Linklaters LLP | Actual hours: 10.0; source records: 1</x:v>
      </x:c>
      <x:c r="L952" t="str">
        <x:v>Include</x:v>
      </x:c>
      <x:c r="M952"/>
      <x:c r="N952"/>
    </x:row>
    <x:row r="953">
      <x:c r="A953" t="str">
        <x:v>H Woods|2026-04-10</x:v>
      </x:c>
      <x:c r="B953" s="888" t="n">
        <x:v>46122</x:v>
      </x:c>
      <x:c r="C953" t="str">
        <x:v>H Woods</x:v>
      </x:c>
      <x:c r="D953" t="str">
        <x:v>Permanent</x:v>
      </x:c>
      <x:c r="E953" t="str">
        <x:v>Thurrock</x:v>
      </x:c>
      <x:c r="F953" t="str">
        <x:v>Operative Porter</x:v>
      </x:c>
      <x:c r="G953" t="str">
        <x:v>396207</x:v>
      </x:c>
      <x:c r="H953" t="str">
        <x:v>Linklaters LLP</x:v>
      </x:c>
      <x:c r="I953" s="22" t="n">
        <x:v>18.5</x:v>
      </x:c>
      <x:c r="J953" t="str">
        <x:v>Worked</x:v>
      </x:c>
      <x:c r="K953" t="str">
        <x:v>Employee 103082; home branch Thurrock; assigned role Operative Porter | Deployment branch: Thurrock | Actual role: Operative Porter | Jobs: 396207 | Customers: Linklaters LLP | Actual hours: 18.5; source records: 1</x:v>
      </x:c>
      <x:c r="L953" t="str">
        <x:v>Include</x:v>
      </x:c>
      <x:c r="M953"/>
      <x:c r="N953"/>
    </x:row>
    <x:row r="954">
      <x:c r="A954" t="str">
        <x:v>H Woods|2026-04-13</x:v>
      </x:c>
      <x:c r="B954" s="888" t="n">
        <x:v>46125</x:v>
      </x:c>
      <x:c r="C954" t="str">
        <x:v>H Woods</x:v>
      </x:c>
      <x:c r="D954" t="str">
        <x:v>Permanent</x:v>
      </x:c>
      <x:c r="E954" t="str">
        <x:v>Thurrock</x:v>
      </x:c>
      <x:c r="F954" t="str">
        <x:v>Operative Porter</x:v>
      </x:c>
      <x:c r="G954" t="str">
        <x:v>396207</x:v>
      </x:c>
      <x:c r="H954" t="str">
        <x:v>Linklaters LLP</x:v>
      </x:c>
      <x:c r="I954" s="22" t="n">
        <x:v>9.5</x:v>
      </x:c>
      <x:c r="J954" t="str">
        <x:v>Worked</x:v>
      </x:c>
      <x:c r="K954" t="str">
        <x:v>Employee 103082; home branch Thurrock; assigned role Operative Porter | Deployment branch: Thurrock | Actual role: Operative Porter | Jobs: 396207 | Customers: Linklaters LLP | Actual hours: 9.5; source records: 1</x:v>
      </x:c>
      <x:c r="L954" t="str">
        <x:v>Include</x:v>
      </x:c>
      <x:c r="M954"/>
      <x:c r="N954"/>
    </x:row>
    <x:row r="955">
      <x:c r="A955" t="str">
        <x:v>H Woods|2026-04-14</x:v>
      </x:c>
      <x:c r="B955" s="888" t="n">
        <x:v>46126</x:v>
      </x:c>
      <x:c r="C955" t="str">
        <x:v>H Woods</x:v>
      </x:c>
      <x:c r="D955" t="str">
        <x:v>Permanent</x:v>
      </x:c>
      <x:c r="E955" t="str">
        <x:v>Thurrock</x:v>
      </x:c>
      <x:c r="F955" t="str">
        <x:v>Operative Porter</x:v>
      </x:c>
      <x:c r="G955" t="str">
        <x:v>396207</x:v>
      </x:c>
      <x:c r="H955" t="str">
        <x:v>Linklaters LLP</x:v>
      </x:c>
      <x:c r="I955" s="22" t="n">
        <x:v>9.5</x:v>
      </x:c>
      <x:c r="J955" t="str">
        <x:v>Worked</x:v>
      </x:c>
      <x:c r="K955" t="str">
        <x:v>Employee 103082; home branch Thurrock; assigned role Operative Porter | Deployment branch: Thurrock | Actual role: Operative Skilled | Jobs: 396207 | Customers: Linklaters LLP | Actual hours: 9.5; source records: 1</x:v>
      </x:c>
      <x:c r="L955" t="str">
        <x:v>Include</x:v>
      </x:c>
      <x:c r="M955"/>
      <x:c r="N955"/>
    </x:row>
    <x:row r="956">
      <x:c r="A956" t="str">
        <x:v>H Woods|2026-04-16</x:v>
      </x:c>
      <x:c r="B956" s="888" t="n">
        <x:v>46128</x:v>
      </x:c>
      <x:c r="C956" t="str">
        <x:v>H Woods</x:v>
      </x:c>
      <x:c r="D956" t="str">
        <x:v>Permanent</x:v>
      </x:c>
      <x:c r="E956" t="str">
        <x:v>Thurrock</x:v>
      </x:c>
      <x:c r="F956" t="str">
        <x:v>Operative Porter</x:v>
      </x:c>
      <x:c r="G956" t="str">
        <x:v>396207</x:v>
      </x:c>
      <x:c r="H956" t="str">
        <x:v>Linklaters LLP</x:v>
      </x:c>
      <x:c r="I956" s="22" t="n">
        <x:v>9.5</x:v>
      </x:c>
      <x:c r="J956" t="str">
        <x:v>Worked</x:v>
      </x:c>
      <x:c r="K956" t="str">
        <x:v>Employee 103082; home branch Thurrock; assigned role Operative Porter | Deployment branch: Thurrock | Actual role: Operative Porter | Jobs: 396207 | Customers: Linklaters LLP | Actual hours: 9.5; source records: 1</x:v>
      </x:c>
      <x:c r="L956" t="str">
        <x:v>Include</x:v>
      </x:c>
      <x:c r="M956"/>
      <x:c r="N956"/>
    </x:row>
    <x:row r="957">
      <x:c r="A957" t="str">
        <x:v>H Woods|2026-04-17</x:v>
      </x:c>
      <x:c r="B957" s="888" t="n">
        <x:v>46129</x:v>
      </x:c>
      <x:c r="C957" t="str">
        <x:v>H Woods</x:v>
      </x:c>
      <x:c r="D957" t="str">
        <x:v>Permanent</x:v>
      </x:c>
      <x:c r="E957" t="str">
        <x:v>Thurrock</x:v>
      </x:c>
      <x:c r="F957" t="str">
        <x:v>Operative Porter</x:v>
      </x:c>
      <x:c r="G957" t="str">
        <x:v>396207</x:v>
      </x:c>
      <x:c r="H957" t="str">
        <x:v>Linklaters LLP</x:v>
      </x:c>
      <x:c r="I957" s="22" t="n">
        <x:v>9.5</x:v>
      </x:c>
      <x:c r="J957" t="str">
        <x:v>Worked</x:v>
      </x:c>
      <x:c r="K957" t="str">
        <x:v>Employee 103082; home branch Thurrock; assigned role Operative Porter | Deployment branch: Thurrock | Actual role: Operative Skilled | Jobs: 396207 | Customers: Linklaters LLP | Actual hours: 9.5; source records: 1</x:v>
      </x:c>
      <x:c r="L957" t="str">
        <x:v>Include</x:v>
      </x:c>
      <x:c r="M957"/>
      <x:c r="N957"/>
    </x:row>
    <x:row r="958">
      <x:c r="A958" t="str">
        <x:v>H Woods|2026-04-20</x:v>
      </x:c>
      <x:c r="B958" s="888" t="n">
        <x:v>46132</x:v>
      </x:c>
      <x:c r="C958" t="str">
        <x:v>H Woods</x:v>
      </x:c>
      <x:c r="D958" t="str">
        <x:v>Permanent</x:v>
      </x:c>
      <x:c r="E958" t="str">
        <x:v>Thurrock</x:v>
      </x:c>
      <x:c r="F958" t="str">
        <x:v>Operative Porter</x:v>
      </x:c>
      <x:c r="G958" t="str">
        <x:v>396207</x:v>
      </x:c>
      <x:c r="H958" t="str">
        <x:v>Linklaters LLP</x:v>
      </x:c>
      <x:c r="I958" s="22" t="n">
        <x:v>9.5</x:v>
      </x:c>
      <x:c r="J958" t="str">
        <x:v>Worked</x:v>
      </x:c>
      <x:c r="K958" t="str">
        <x:v>Employee 103082; home branch Thurrock; assigned role Operative Porter | Deployment branch: Thurrock | Actual role: Operative Porter | Jobs: 396207 | Customers: Linklaters LLP | Actual hours: 9.5; source records: 1</x:v>
      </x:c>
      <x:c r="L958" t="str">
        <x:v>Include</x:v>
      </x:c>
      <x:c r="M958"/>
      <x:c r="N958"/>
    </x:row>
    <x:row r="959">
      <x:c r="A959" t="str">
        <x:v>H Woods|2026-04-21</x:v>
      </x:c>
      <x:c r="B959" s="888" t="n">
        <x:v>46133</x:v>
      </x:c>
      <x:c r="C959" t="str">
        <x:v>H Woods</x:v>
      </x:c>
      <x:c r="D959" t="str">
        <x:v>Permanent</x:v>
      </x:c>
      <x:c r="E959" t="str">
        <x:v>Thurrock</x:v>
      </x:c>
      <x:c r="F959" t="str">
        <x:v>Operative Porter</x:v>
      </x:c>
      <x:c r="G959" t="str">
        <x:v>396207</x:v>
      </x:c>
      <x:c r="H959" t="str">
        <x:v>Linklaters LLP</x:v>
      </x:c>
      <x:c r="I959" s="22" t="n">
        <x:v>13.5</x:v>
      </x:c>
      <x:c r="J959" t="str">
        <x:v>Worked</x:v>
      </x:c>
      <x:c r="K959" t="str">
        <x:v>Employee 103082; home branch Thurrock; assigned role Operative Porter | Deployment branch: Thurrock | Actual role: Operative Porter | Jobs: 396207 | Customers: Linklaters LLP | Actual hours: 13.5; source records: 1</x:v>
      </x:c>
      <x:c r="L959" t="str">
        <x:v>Include</x:v>
      </x:c>
      <x:c r="M959"/>
      <x:c r="N959"/>
    </x:row>
    <x:row r="960">
      <x:c r="A960" t="str">
        <x:v>H Woods|2026-04-22</x:v>
      </x:c>
      <x:c r="B960" s="888" t="n">
        <x:v>46134</x:v>
      </x:c>
      <x:c r="C960" t="str">
        <x:v>H Woods</x:v>
      </x:c>
      <x:c r="D960" t="str">
        <x:v>Permanent</x:v>
      </x:c>
      <x:c r="E960" t="str">
        <x:v>Thurrock</x:v>
      </x:c>
      <x:c r="F960" t="str">
        <x:v>Operative Porter</x:v>
      </x:c>
      <x:c r="G960" t="str">
        <x:v>396207</x:v>
      </x:c>
      <x:c r="H960" t="str">
        <x:v>Linklaters LLP</x:v>
      </x:c>
      <x:c r="I960" s="22" t="n">
        <x:v>9.5</x:v>
      </x:c>
      <x:c r="J960" t="str">
        <x:v>Worked</x:v>
      </x:c>
      <x:c r="K960" t="str">
        <x:v>Employee 103082; home branch Thurrock; assigned role Operative Porter | Deployment branch: Thurrock | Actual role: Operative Porter | Jobs: 396207 | Customers: Linklaters LLP | Actual hours: 9.5; source records: 1</x:v>
      </x:c>
      <x:c r="L960" t="str">
        <x:v>Include</x:v>
      </x:c>
      <x:c r="M960"/>
      <x:c r="N960"/>
    </x:row>
    <x:row r="961">
      <x:c r="A961" t="str">
        <x:v>H Woods|2026-04-23</x:v>
      </x:c>
      <x:c r="B961" s="888" t="n">
        <x:v>46135</x:v>
      </x:c>
      <x:c r="C961" t="str">
        <x:v>H Woods</x:v>
      </x:c>
      <x:c r="D961" t="str">
        <x:v>Permanent</x:v>
      </x:c>
      <x:c r="E961" t="str">
        <x:v>Thurrock</x:v>
      </x:c>
      <x:c r="F961" t="str">
        <x:v>Operative Porter</x:v>
      </x:c>
      <x:c r="G961" t="str">
        <x:v>396207</x:v>
      </x:c>
      <x:c r="H961" t="str">
        <x:v>Linklaters LLP</x:v>
      </x:c>
      <x:c r="I961" s="22" t="n">
        <x:v>13.5</x:v>
      </x:c>
      <x:c r="J961" t="str">
        <x:v>Worked</x:v>
      </x:c>
      <x:c r="K961" t="str">
        <x:v>Employee 103082; home branch Thurrock; assigned role Operative Porter | Deployment branch: Thurrock | Actual role: Operative Porter | Jobs: 396207 | Customers: Linklaters LLP | Actual hours: 13.5; source records: 1</x:v>
      </x:c>
      <x:c r="L961" t="str">
        <x:v>Include</x:v>
      </x:c>
      <x:c r="M961"/>
      <x:c r="N961"/>
    </x:row>
    <x:row r="962">
      <x:c r="A962" t="str">
        <x:v>H Woods|2026-04-24</x:v>
      </x:c>
      <x:c r="B962" s="888" t="n">
        <x:v>46136</x:v>
      </x:c>
      <x:c r="C962" t="str">
        <x:v>H Woods</x:v>
      </x:c>
      <x:c r="D962" t="str">
        <x:v>Permanent</x:v>
      </x:c>
      <x:c r="E962" t="str">
        <x:v>Thurrock</x:v>
      </x:c>
      <x:c r="F962" t="str">
        <x:v>Operative Porter</x:v>
      </x:c>
      <x:c r="G962" t="str">
        <x:v>396207</x:v>
      </x:c>
      <x:c r="H962" t="str">
        <x:v>Linklaters LLP</x:v>
      </x:c>
      <x:c r="I962" s="22" t="n">
        <x:v>13.5</x:v>
      </x:c>
      <x:c r="J962" t="str">
        <x:v>Worked</x:v>
      </x:c>
      <x:c r="K962" t="str">
        <x:v>Employee 103082; home branch Thurrock; assigned role Operative Porter | Deployment branch: Thurrock | Actual role: Operative Porter | Jobs: 396207 | Customers: Linklaters LLP | Actual hours: 13.5; source records: 1</x:v>
      </x:c>
      <x:c r="L962" t="str">
        <x:v>Include</x:v>
      </x:c>
      <x:c r="M962"/>
      <x:c r="N962"/>
    </x:row>
    <x:row r="963">
      <x:c r="A963" t="str">
        <x:v>H Woods|2026-04-27</x:v>
      </x:c>
      <x:c r="B963" s="888" t="n">
        <x:v>46139</x:v>
      </x:c>
      <x:c r="C963" t="str">
        <x:v>H Woods</x:v>
      </x:c>
      <x:c r="D963" t="str">
        <x:v>Permanent</x:v>
      </x:c>
      <x:c r="E963" t="str">
        <x:v>Thurrock</x:v>
      </x:c>
      <x:c r="F963" t="str">
        <x:v>Operative Porter</x:v>
      </x:c>
      <x:c r="G963" t="str">
        <x:v>396207</x:v>
      </x:c>
      <x:c r="H963" t="str">
        <x:v>Linklaters LLP</x:v>
      </x:c>
      <x:c r="I963" s="22" t="n">
        <x:v>11.5</x:v>
      </x:c>
      <x:c r="J963" t="str">
        <x:v>Worked</x:v>
      </x:c>
      <x:c r="K963" t="str">
        <x:v>Employee 103082; home branch Thurrock; assigned role Operative Porter | Deployment branch: Thurrock | Actual role: Operative Porter | Jobs: 396207 | Customers: Linklaters LLP | Actual hours: 11.5; source records: 1</x:v>
      </x:c>
      <x:c r="L963" t="str">
        <x:v>Include</x:v>
      </x:c>
      <x:c r="M963"/>
      <x:c r="N963"/>
    </x:row>
    <x:row r="964">
      <x:c r="A964" t="str">
        <x:v>H Woods|2026-04-28</x:v>
      </x:c>
      <x:c r="B964" s="888" t="n">
        <x:v>46140</x:v>
      </x:c>
      <x:c r="C964" t="str">
        <x:v>H Woods</x:v>
      </x:c>
      <x:c r="D964" t="str">
        <x:v>Permanent</x:v>
      </x:c>
      <x:c r="E964" t="str">
        <x:v>Thurrock</x:v>
      </x:c>
      <x:c r="F964" t="str">
        <x:v>Operative Porter</x:v>
      </x:c>
      <x:c r="G964" t="str">
        <x:v>396207</x:v>
      </x:c>
      <x:c r="H964" t="str">
        <x:v>Linklaters LLP</x:v>
      </x:c>
      <x:c r="I964" s="22" t="n">
        <x:v>9.5</x:v>
      </x:c>
      <x:c r="J964" t="str">
        <x:v>Worked</x:v>
      </x:c>
      <x:c r="K964" t="str">
        <x:v>Employee 103082; home branch Thurrock; assigned role Operative Porter | Deployment branch: Thurrock | Actual role: Operative Porter | Jobs: 396207 | Customers: Linklaters LLP | Actual hours: 9.5; source records: 1</x:v>
      </x:c>
      <x:c r="L964" t="str">
        <x:v>Include</x:v>
      </x:c>
      <x:c r="M964"/>
      <x:c r="N964"/>
    </x:row>
    <x:row r="965">
      <x:c r="A965" t="str">
        <x:v>H Woods|2026-04-29</x:v>
      </x:c>
      <x:c r="B965" s="888" t="n">
        <x:v>46141</x:v>
      </x:c>
      <x:c r="C965" t="str">
        <x:v>H Woods</x:v>
      </x:c>
      <x:c r="D965" t="str">
        <x:v>Permanent</x:v>
      </x:c>
      <x:c r="E965" t="str">
        <x:v>Thurrock</x:v>
      </x:c>
      <x:c r="F965" t="str">
        <x:v>Operative Porter</x:v>
      </x:c>
      <x:c r="G965" t="str">
        <x:v>400559</x:v>
      </x:c>
      <x:c r="H965" t="str">
        <x:v>Southwark Youth Offending Service</x:v>
      </x:c>
      <x:c r="I965" s="22" t="n">
        <x:v>9</x:v>
      </x:c>
      <x:c r="J965" t="str">
        <x:v>Worked</x:v>
      </x:c>
      <x:c r="K965" t="str">
        <x:v>Employee 103082; home branch Thurrock; assigned role Operative Porter | Deployment branch: Thurrock | Actual role: Operative Porter | Jobs: 400559 | Customers: Southwark Youth Offending Service | Actual hours: 9.0; source records: 1</x:v>
      </x:c>
      <x:c r="L965" t="str">
        <x:v>Include</x:v>
      </x:c>
      <x:c r="M965"/>
      <x:c r="N965"/>
    </x:row>
    <x:row r="966">
      <x:c r="A966" t="str">
        <x:v>H Woods|2026-04-30</x:v>
      </x:c>
      <x:c r="B966" s="888" t="n">
        <x:v>46142</x:v>
      </x:c>
      <x:c r="C966" t="str">
        <x:v>H Woods</x:v>
      </x:c>
      <x:c r="D966" t="str">
        <x:v>Permanent</x:v>
      </x:c>
      <x:c r="E966" t="str">
        <x:v>Thurrock</x:v>
      </x:c>
      <x:c r="F966" t="str">
        <x:v>Operative Porter</x:v>
      </x:c>
      <x:c r="G966" t="str">
        <x:v>398210</x:v>
      </x:c>
      <x:c r="H966" t="str">
        <x:v>London Metropolitan University</x:v>
      </x:c>
      <x:c r="I966" s="22" t="n">
        <x:v>7</x:v>
      </x:c>
      <x:c r="J966" t="str">
        <x:v>Worked</x:v>
      </x:c>
      <x:c r="K966" t="str">
        <x:v>Employee 103082; home branch Thurrock; assigned role Operative Porter | Deployment branch: Thurrock | Actual role: Operative Porter | Jobs: 398210 | Customers: London Metropolitan University | Actual hours: 7.0; source records: 1</x:v>
      </x:c>
      <x:c r="L966" t="str">
        <x:v>Include</x:v>
      </x:c>
      <x:c r="M966"/>
      <x:c r="N966"/>
    </x:row>
    <x:row r="967">
      <x:c r="A967" t="str">
        <x:v>I Salim|2026-04-01</x:v>
      </x:c>
      <x:c r="B967" s="888" t="n">
        <x:v>46113</x:v>
      </x:c>
      <x:c r="C967" t="str">
        <x:v>I Salim</x:v>
      </x:c>
      <x:c r="D967" t="str">
        <x:v>Permanent</x:v>
      </x:c>
      <x:c r="E967" t="str">
        <x:v>Thurrock</x:v>
      </x:c>
      <x:c r="F967" t="str">
        <x:v>Operative Porter</x:v>
      </x:c>
      <x:c r="G967" t="str">
        <x:v>399622</x:v>
      </x:c>
      <x:c r="H967" t="str">
        <x:v>Accenture UK Ltd</x:v>
      </x:c>
      <x:c r="I967" s="22" t="n">
        <x:v>20</x:v>
      </x:c>
      <x:c r="J967" t="str">
        <x:v>Worked — 2 records</x:v>
      </x:c>
      <x:c r="K967" t="str">
        <x:v>Employee 104356; home branch Thurrock; assigned role Operative Porter | Deployment branch: Thurrock | Actual role: Operative Porter | Jobs: 399622 | Customers: Accenture UK Ltd | Actual hours: 20.0; source records: 2</x:v>
      </x:c>
      <x:c r="L967" t="str">
        <x:v>Include</x:v>
      </x:c>
      <x:c r="M967"/>
      <x:c r="N967"/>
    </x:row>
    <x:row r="968">
      <x:c r="A968" t="str">
        <x:v>I Salim|2026-04-02</x:v>
      </x:c>
      <x:c r="B968" s="888" t="n">
        <x:v>46114</x:v>
      </x:c>
      <x:c r="C968" t="str">
        <x:v>I Salim</x:v>
      </x:c>
      <x:c r="D968" t="str">
        <x:v>Permanent</x:v>
      </x:c>
      <x:c r="E968" t="str">
        <x:v>Thurrock</x:v>
      </x:c>
      <x:c r="F968" t="str">
        <x:v>Operative Porter</x:v>
      </x:c>
      <x:c r="G968" t="str">
        <x:v>399622</x:v>
      </x:c>
      <x:c r="H968" t="str">
        <x:v>Accenture UK Ltd</x:v>
      </x:c>
      <x:c r="I968" s="22" t="n">
        <x:v>9</x:v>
      </x:c>
      <x:c r="J968" t="str">
        <x:v>Worked</x:v>
      </x:c>
      <x:c r="K968" t="str">
        <x:v>Employee 104356; home branch Thurrock; assigned role Operative Porter | Deployment branch: Thurrock | Actual role: Operative Porter | Jobs: 399622 | Customers: Accenture UK Ltd | Actual hours: 9.0; source records: 1</x:v>
      </x:c>
      <x:c r="L968" t="str">
        <x:v>Include</x:v>
      </x:c>
      <x:c r="M968"/>
      <x:c r="N968"/>
    </x:row>
    <x:row r="969">
      <x:c r="A969" t="str">
        <x:v>I Salim|2026-04-03</x:v>
      </x:c>
      <x:c r="B969" s="888" t="n">
        <x:v>46115</x:v>
      </x:c>
      <x:c r="C969" t="str">
        <x:v>I Salim</x:v>
      </x:c>
      <x:c r="D969" t="str">
        <x:v>Permanent</x:v>
      </x:c>
      <x:c r="E969" t="str">
        <x:v>Thurrock</x:v>
      </x:c>
      <x:c r="F969" t="str">
        <x:v>Operative Porter</x:v>
      </x:c>
      <x:c r="G969"/>
      <x:c r="H969"/>
      <x:c r="I969" s="22" t="n">
        <x:v>0</x:v>
      </x:c>
      <x:c r="J969" t="str">
        <x:v>Other leave — Unpaid Leave (Authorised)</x:v>
      </x:c>
      <x:c r="K969" t="str">
        <x:v>Employee 104356; home branch Thurrock; assigned role Operative Porter | Leave: Unpaid Leave (Authorised) | Leave calendar basis: Variable-pattern period</x:v>
      </x:c>
      <x:c r="L969" t="str">
        <x:v>Include</x:v>
      </x:c>
      <x:c r="M969"/>
      <x:c r="N969"/>
    </x:row>
    <x:row r="970">
      <x:c r="A970" t="str">
        <x:v>I Salim|2026-04-06</x:v>
      </x:c>
      <x:c r="B970" s="888" t="n">
        <x:v>46118</x:v>
      </x:c>
      <x:c r="C970" t="str">
        <x:v>I Salim</x:v>
      </x:c>
      <x:c r="D970" t="str">
        <x:v>Permanent</x:v>
      </x:c>
      <x:c r="E970" t="str">
        <x:v>Thurrock</x:v>
      </x:c>
      <x:c r="F970" t="str">
        <x:v>Operative Porter</x:v>
      </x:c>
      <x:c r="G970"/>
      <x:c r="H970"/>
      <x:c r="I970" s="22" t="n">
        <x:v>0</x:v>
      </x:c>
      <x:c r="J970" t="str">
        <x:v>Other leave — Unpaid Leave (Authorised)</x:v>
      </x:c>
      <x:c r="K970" t="str">
        <x:v>Employee 104356; home branch Thurrock; assigned role Operative Porter | Leave: Unpaid Leave (Authorised) | Leave calendar basis: Variable-pattern period</x:v>
      </x:c>
      <x:c r="L970" t="str">
        <x:v>Include</x:v>
      </x:c>
      <x:c r="M970"/>
      <x:c r="N970"/>
    </x:row>
    <x:row r="971">
      <x:c r="A971" t="str">
        <x:v>I Salim|2026-04-07</x:v>
      </x:c>
      <x:c r="B971" s="888" t="n">
        <x:v>46119</x:v>
      </x:c>
      <x:c r="C971" t="str">
        <x:v>I Salim</x:v>
      </x:c>
      <x:c r="D971" t="str">
        <x:v>Permanent</x:v>
      </x:c>
      <x:c r="E971" t="str">
        <x:v>Thurrock</x:v>
      </x:c>
      <x:c r="F971" t="str">
        <x:v>Operative Porter</x:v>
      </x:c>
      <x:c r="G971" t="str">
        <x:v>399622</x:v>
      </x:c>
      <x:c r="H971" t="str">
        <x:v>Accenture UK Ltd</x:v>
      </x:c>
      <x:c r="I971" s="22" t="n">
        <x:v>8.5</x:v>
      </x:c>
      <x:c r="J971" t="str">
        <x:v>Worked</x:v>
      </x:c>
      <x:c r="K971" t="str">
        <x:v>Employee 104356; home branch Thurrock; assigned role Operative Porter | Deployment branch: Thurrock | Actual role: Operative Porter | Jobs: 399622 | Customers: Accenture UK Ltd | Actual hours: 8.5; source records: 1</x:v>
      </x:c>
      <x:c r="L971" t="str">
        <x:v>Include</x:v>
      </x:c>
      <x:c r="M971"/>
      <x:c r="N971"/>
    </x:row>
    <x:row r="972">
      <x:c r="A972" t="str">
        <x:v>I Salim|2026-04-08</x:v>
      </x:c>
      <x:c r="B972" s="888" t="n">
        <x:v>46120</x:v>
      </x:c>
      <x:c r="C972" t="str">
        <x:v>I Salim</x:v>
      </x:c>
      <x:c r="D972" t="str">
        <x:v>Permanent</x:v>
      </x:c>
      <x:c r="E972" t="str">
        <x:v>Thurrock</x:v>
      </x:c>
      <x:c r="F972" t="str">
        <x:v>Operative Porter</x:v>
      </x:c>
      <x:c r="G972" t="str">
        <x:v>399622</x:v>
      </x:c>
      <x:c r="H972" t="str">
        <x:v>Accenture UK Ltd</x:v>
      </x:c>
      <x:c r="I972" s="22" t="n">
        <x:v>8.5</x:v>
      </x:c>
      <x:c r="J972" t="str">
        <x:v>Worked</x:v>
      </x:c>
      <x:c r="K972" t="str">
        <x:v>Employee 104356; home branch Thurrock; assigned role Operative Porter | Deployment branch: Thurrock | Actual role: Operative Porter | Jobs: 399622 | Customers: Accenture UK Ltd | Actual hours: 8.5; source records: 1</x:v>
      </x:c>
      <x:c r="L972" t="str">
        <x:v>Include</x:v>
      </x:c>
      <x:c r="M972"/>
      <x:c r="N972"/>
    </x:row>
    <x:row r="973">
      <x:c r="A973" t="str">
        <x:v>I Salim|2026-04-09</x:v>
      </x:c>
      <x:c r="B973" s="888" t="n">
        <x:v>46121</x:v>
      </x:c>
      <x:c r="C973" t="str">
        <x:v>I Salim</x:v>
      </x:c>
      <x:c r="D973" t="str">
        <x:v>Permanent</x:v>
      </x:c>
      <x:c r="E973" t="str">
        <x:v>Thurrock</x:v>
      </x:c>
      <x:c r="F973" t="str">
        <x:v>Operative Porter</x:v>
      </x:c>
      <x:c r="G973" t="str">
        <x:v>399622</x:v>
      </x:c>
      <x:c r="H973" t="str">
        <x:v>Accenture UK Ltd</x:v>
      </x:c>
      <x:c r="I973" s="22" t="n">
        <x:v>9</x:v>
      </x:c>
      <x:c r="J973" t="str">
        <x:v>Worked</x:v>
      </x:c>
      <x:c r="K973" t="str">
        <x:v>Employee 104356; home branch Thurrock; assigned role Operative Porter | Deployment branch: Thurrock | Actual role: Operative Porter | Jobs: 399622 | Customers: Accenture UK Ltd | Actual hours: 9.0; source records: 1</x:v>
      </x:c>
      <x:c r="L973" t="str">
        <x:v>Include</x:v>
      </x:c>
      <x:c r="M973"/>
      <x:c r="N973"/>
    </x:row>
    <x:row r="974">
      <x:c r="A974" t="str">
        <x:v>I Salim|2026-04-10</x:v>
      </x:c>
      <x:c r="B974" s="888" t="n">
        <x:v>46122</x:v>
      </x:c>
      <x:c r="C974" t="str">
        <x:v>I Salim</x:v>
      </x:c>
      <x:c r="D974" t="str">
        <x:v>Permanent</x:v>
      </x:c>
      <x:c r="E974" t="str">
        <x:v>Thurrock</x:v>
      </x:c>
      <x:c r="F974" t="str">
        <x:v>Operative Porter</x:v>
      </x:c>
      <x:c r="G974" t="str">
        <x:v>399622</x:v>
      </x:c>
      <x:c r="H974" t="str">
        <x:v>Accenture UK Ltd</x:v>
      </x:c>
      <x:c r="I974" s="22" t="n">
        <x:v>8.5</x:v>
      </x:c>
      <x:c r="J974" t="str">
        <x:v>Worked</x:v>
      </x:c>
      <x:c r="K974" t="str">
        <x:v>Employee 104356; home branch Thurrock; assigned role Operative Porter | Deployment branch: Thurrock | Actual role: Operative Porter | Jobs: 399622 | Customers: Accenture UK Ltd | Actual hours: 8.5; source records: 1</x:v>
      </x:c>
      <x:c r="L974" t="str">
        <x:v>Include</x:v>
      </x:c>
      <x:c r="M974"/>
      <x:c r="N974"/>
    </x:row>
    <x:row r="975">
      <x:c r="A975" t="str">
        <x:v>I Salim|2026-04-13</x:v>
      </x:c>
      <x:c r="B975" s="888" t="n">
        <x:v>46125</x:v>
      </x:c>
      <x:c r="C975" t="str">
        <x:v>I Salim</x:v>
      </x:c>
      <x:c r="D975" t="str">
        <x:v>Permanent</x:v>
      </x:c>
      <x:c r="E975" t="str">
        <x:v>Thurrock</x:v>
      </x:c>
      <x:c r="F975" t="str">
        <x:v>Operative Porter</x:v>
      </x:c>
      <x:c r="G975" t="str">
        <x:v>399622</x:v>
      </x:c>
      <x:c r="H975" t="str">
        <x:v>Accenture UK Ltd</x:v>
      </x:c>
      <x:c r="I975" s="22" t="n">
        <x:v>8.5</x:v>
      </x:c>
      <x:c r="J975" t="str">
        <x:v>Worked</x:v>
      </x:c>
      <x:c r="K975" t="str">
        <x:v>Employee 104356; home branch Thurrock; assigned role Operative Porter | Deployment branch: Thurrock | Actual role: Operative Porter | Jobs: 399622 | Customers: Accenture UK Ltd | Actual hours: 8.5; source records: 1</x:v>
      </x:c>
      <x:c r="L975" t="str">
        <x:v>Include</x:v>
      </x:c>
      <x:c r="M975"/>
      <x:c r="N975"/>
    </x:row>
    <x:row r="976">
      <x:c r="A976" t="str">
        <x:v>I Salim|2026-04-14</x:v>
      </x:c>
      <x:c r="B976" s="888" t="n">
        <x:v>46126</x:v>
      </x:c>
      <x:c r="C976" t="str">
        <x:v>I Salim</x:v>
      </x:c>
      <x:c r="D976" t="str">
        <x:v>Permanent</x:v>
      </x:c>
      <x:c r="E976" t="str">
        <x:v>Thurrock</x:v>
      </x:c>
      <x:c r="F976" t="str">
        <x:v>Operative Porter</x:v>
      </x:c>
      <x:c r="G976" t="str">
        <x:v>399622</x:v>
      </x:c>
      <x:c r="H976" t="str">
        <x:v>Accenture UK Ltd</x:v>
      </x:c>
      <x:c r="I976" s="22" t="n">
        <x:v>8.5</x:v>
      </x:c>
      <x:c r="J976" t="str">
        <x:v>Worked</x:v>
      </x:c>
      <x:c r="K976" t="str">
        <x:v>Employee 104356; home branch Thurrock; assigned role Operative Porter | Deployment branch: Thurrock | Actual role: Operative Porter | Jobs: 399622 | Customers: Accenture UK Ltd | Actual hours: 8.5; source records: 1</x:v>
      </x:c>
      <x:c r="L976" t="str">
        <x:v>Include</x:v>
      </x:c>
      <x:c r="M976"/>
      <x:c r="N976"/>
    </x:row>
    <x:row r="977">
      <x:c r="A977" t="str">
        <x:v>I Salim|2026-04-15</x:v>
      </x:c>
      <x:c r="B977" s="888" t="n">
        <x:v>46127</x:v>
      </x:c>
      <x:c r="C977" t="str">
        <x:v>I Salim</x:v>
      </x:c>
      <x:c r="D977" t="str">
        <x:v>Permanent</x:v>
      </x:c>
      <x:c r="E977" t="str">
        <x:v>Thurrock</x:v>
      </x:c>
      <x:c r="F977" t="str">
        <x:v>Operative Porter</x:v>
      </x:c>
      <x:c r="G977" t="str">
        <x:v>399622</x:v>
      </x:c>
      <x:c r="H977" t="str">
        <x:v>Accenture UK Ltd</x:v>
      </x:c>
      <x:c r="I977" s="22" t="n">
        <x:v>8.5</x:v>
      </x:c>
      <x:c r="J977" t="str">
        <x:v>Worked</x:v>
      </x:c>
      <x:c r="K977" t="str">
        <x:v>Employee 104356; home branch Thurrock; assigned role Operative Porter | Deployment branch: Thurrock | Actual role: Operative Porter | Jobs: 399622 | Customers: Accenture UK Ltd | Actual hours: 8.5; source records: 1</x:v>
      </x:c>
      <x:c r="L977" t="str">
        <x:v>Include</x:v>
      </x:c>
      <x:c r="M977"/>
      <x:c r="N977"/>
    </x:row>
    <x:row r="978">
      <x:c r="A978" t="str">
        <x:v>I Salim|2026-04-16</x:v>
      </x:c>
      <x:c r="B978" s="888" t="n">
        <x:v>46128</x:v>
      </x:c>
      <x:c r="C978" t="str">
        <x:v>I Salim</x:v>
      </x:c>
      <x:c r="D978" t="str">
        <x:v>Permanent</x:v>
      </x:c>
      <x:c r="E978" t="str">
        <x:v>Thurrock</x:v>
      </x:c>
      <x:c r="F978" t="str">
        <x:v>Operative Porter</x:v>
      </x:c>
      <x:c r="G978" t="str">
        <x:v>399622</x:v>
      </x:c>
      <x:c r="H978" t="str">
        <x:v>Accenture UK Ltd</x:v>
      </x:c>
      <x:c r="I978" s="22" t="n">
        <x:v>8.5</x:v>
      </x:c>
      <x:c r="J978" t="str">
        <x:v>Worked</x:v>
      </x:c>
      <x:c r="K978" t="str">
        <x:v>Employee 104356; home branch Thurrock; assigned role Operative Porter | Deployment branch: Thurrock | Actual role: Operative Porter | Jobs: 399622 | Customers: Accenture UK Ltd | Actual hours: 8.5; source records: 1</x:v>
      </x:c>
      <x:c r="L978" t="str">
        <x:v>Include</x:v>
      </x:c>
      <x:c r="M978"/>
      <x:c r="N978"/>
    </x:row>
    <x:row r="979">
      <x:c r="A979" t="str">
        <x:v>I Salim|2026-04-17</x:v>
      </x:c>
      <x:c r="B979" s="888" t="n">
        <x:v>46129</x:v>
      </x:c>
      <x:c r="C979" t="str">
        <x:v>I Salim</x:v>
      </x:c>
      <x:c r="D979" t="str">
        <x:v>Permanent</x:v>
      </x:c>
      <x:c r="E979" t="str">
        <x:v>Thurrock</x:v>
      </x:c>
      <x:c r="F979" t="str">
        <x:v>Operative Porter</x:v>
      </x:c>
      <x:c r="G979" t="str">
        <x:v>399622</x:v>
      </x:c>
      <x:c r="H979" t="str">
        <x:v>Accenture UK Ltd</x:v>
      </x:c>
      <x:c r="I979" s="22" t="n">
        <x:v>8.5</x:v>
      </x:c>
      <x:c r="J979" t="str">
        <x:v>Worked</x:v>
      </x:c>
      <x:c r="K979" t="str">
        <x:v>Employee 104356; home branch Thurrock; assigned role Operative Porter | Deployment branch: Thurrock | Actual role: Operative Porter | Jobs: 399622 | Customers: Accenture UK Ltd | Actual hours: 8.5; source records: 1</x:v>
      </x:c>
      <x:c r="L979" t="str">
        <x:v>Include</x:v>
      </x:c>
      <x:c r="M979"/>
      <x:c r="N979"/>
    </x:row>
    <x:row r="980">
      <x:c r="A980" t="str">
        <x:v>I Salim|2026-04-18</x:v>
      </x:c>
      <x:c r="B980" s="888" t="n">
        <x:v>46130</x:v>
      </x:c>
      <x:c r="C980" t="str">
        <x:v>I Salim</x:v>
      </x:c>
      <x:c r="D980" t="str">
        <x:v>Permanent</x:v>
      </x:c>
      <x:c r="E980" t="str">
        <x:v>Thurrock</x:v>
      </x:c>
      <x:c r="F980" t="str">
        <x:v>Operative Porter</x:v>
      </x:c>
      <x:c r="G980" t="str">
        <x:v>401523</x:v>
      </x:c>
      <x:c r="H980" t="str">
        <x:v>Accenture UK Ltd</x:v>
      </x:c>
      <x:c r="I980" s="22" t="n">
        <x:v>8.5</x:v>
      </x:c>
      <x:c r="J980" t="str">
        <x:v>Worked</x:v>
      </x:c>
      <x:c r="K980" t="str">
        <x:v>Employee 104356; home branch Thurrock; assigned role Operative Porter | Deployment branch: Thurrock | Actual role: Operative Porter | Jobs: 401523 | Customers: Accenture UK Ltd | Actual hours: 8.5; source records: 1</x:v>
      </x:c>
      <x:c r="L980" t="str">
        <x:v>Include</x:v>
      </x:c>
      <x:c r="M980"/>
      <x:c r="N980"/>
    </x:row>
    <x:row r="981">
      <x:c r="A981" t="str">
        <x:v>I Salim|2026-04-20</x:v>
      </x:c>
      <x:c r="B981" s="888" t="n">
        <x:v>46132</x:v>
      </x:c>
      <x:c r="C981" t="str">
        <x:v>I Salim</x:v>
      </x:c>
      <x:c r="D981" t="str">
        <x:v>Permanent</x:v>
      </x:c>
      <x:c r="E981" t="str">
        <x:v>Thurrock</x:v>
      </x:c>
      <x:c r="F981" t="str">
        <x:v>Operative Porter</x:v>
      </x:c>
      <x:c r="G981" t="str">
        <x:v>399622</x:v>
      </x:c>
      <x:c r="H981" t="str">
        <x:v>Accenture UK Ltd</x:v>
      </x:c>
      <x:c r="I981" s="22" t="n">
        <x:v>8.5</x:v>
      </x:c>
      <x:c r="J981" t="str">
        <x:v>Worked</x:v>
      </x:c>
      <x:c r="K981" t="str">
        <x:v>Employee 104356; home branch Thurrock; assigned role Operative Porter | Deployment branch: Thurrock | Actual role: Operative Porter | Jobs: 399622 | Customers: Accenture UK Ltd | Actual hours: 8.5; source records: 1</x:v>
      </x:c>
      <x:c r="L981" t="str">
        <x:v>Include</x:v>
      </x:c>
      <x:c r="M981"/>
      <x:c r="N981"/>
    </x:row>
    <x:row r="982">
      <x:c r="A982" t="str">
        <x:v>I Salim|2026-04-21</x:v>
      </x:c>
      <x:c r="B982" s="888" t="n">
        <x:v>46133</x:v>
      </x:c>
      <x:c r="C982" t="str">
        <x:v>I Salim</x:v>
      </x:c>
      <x:c r="D982" t="str">
        <x:v>Permanent</x:v>
      </x:c>
      <x:c r="E982" t="str">
        <x:v>Thurrock</x:v>
      </x:c>
      <x:c r="F982" t="str">
        <x:v>Operative Porter</x:v>
      </x:c>
      <x:c r="G982" t="str">
        <x:v>399622</x:v>
      </x:c>
      <x:c r="H982" t="str">
        <x:v>Accenture UK Ltd</x:v>
      </x:c>
      <x:c r="I982" s="22" t="n">
        <x:v>8.5</x:v>
      </x:c>
      <x:c r="J982" t="str">
        <x:v>Worked</x:v>
      </x:c>
      <x:c r="K982" t="str">
        <x:v>Employee 104356; home branch Thurrock; assigned role Operative Porter | Deployment branch: Thurrock | Actual role: Operative Porter | Jobs: 399622 | Customers: Accenture UK Ltd | Actual hours: 8.5; source records: 1</x:v>
      </x:c>
      <x:c r="L982" t="str">
        <x:v>Include</x:v>
      </x:c>
      <x:c r="M982"/>
      <x:c r="N982"/>
    </x:row>
    <x:row r="983">
      <x:c r="A983" t="str">
        <x:v>I Salim|2026-04-22</x:v>
      </x:c>
      <x:c r="B983" s="888" t="n">
        <x:v>46134</x:v>
      </x:c>
      <x:c r="C983" t="str">
        <x:v>I Salim</x:v>
      </x:c>
      <x:c r="D983" t="str">
        <x:v>Permanent</x:v>
      </x:c>
      <x:c r="E983" t="str">
        <x:v>Thurrock</x:v>
      </x:c>
      <x:c r="F983" t="str">
        <x:v>Operative Porter</x:v>
      </x:c>
      <x:c r="G983" t="str">
        <x:v>399622</x:v>
      </x:c>
      <x:c r="H983" t="str">
        <x:v>Accenture UK Ltd</x:v>
      </x:c>
      <x:c r="I983" s="22" t="n">
        <x:v>8.5</x:v>
      </x:c>
      <x:c r="J983" t="str">
        <x:v>Worked</x:v>
      </x:c>
      <x:c r="K983" t="str">
        <x:v>Employee 104356; home branch Thurrock; assigned role Operative Porter | Deployment branch: Thurrock | Actual role: Operative Porter | Jobs: 399622 | Customers: Accenture UK Ltd | Actual hours: 8.5; source records: 1</x:v>
      </x:c>
      <x:c r="L983" t="str">
        <x:v>Include</x:v>
      </x:c>
      <x:c r="M983"/>
      <x:c r="N983"/>
    </x:row>
    <x:row r="984">
      <x:c r="A984" t="str">
        <x:v>I Salim|2026-04-23</x:v>
      </x:c>
      <x:c r="B984" s="888" t="n">
        <x:v>46135</x:v>
      </x:c>
      <x:c r="C984" t="str">
        <x:v>I Salim</x:v>
      </x:c>
      <x:c r="D984" t="str">
        <x:v>Permanent</x:v>
      </x:c>
      <x:c r="E984" t="str">
        <x:v>Thurrock</x:v>
      </x:c>
      <x:c r="F984" t="str">
        <x:v>Operative Porter</x:v>
      </x:c>
      <x:c r="G984" t="str">
        <x:v>399622</x:v>
      </x:c>
      <x:c r="H984" t="str">
        <x:v>Accenture UK Ltd</x:v>
      </x:c>
      <x:c r="I984" s="22" t="n">
        <x:v>8.5</x:v>
      </x:c>
      <x:c r="J984" t="str">
        <x:v>Worked</x:v>
      </x:c>
      <x:c r="K984" t="str">
        <x:v>Employee 104356; home branch Thurrock; assigned role Operative Porter | Deployment branch: Thurrock | Actual role: Operative Porter | Jobs: 399622 | Customers: Accenture UK Ltd | Actual hours: 8.5; source records: 1</x:v>
      </x:c>
      <x:c r="L984" t="str">
        <x:v>Include</x:v>
      </x:c>
      <x:c r="M984"/>
      <x:c r="N984"/>
    </x:row>
    <x:row r="985">
      <x:c r="A985" t="str">
        <x:v>I Salim|2026-04-24</x:v>
      </x:c>
      <x:c r="B985" s="888" t="n">
        <x:v>46136</x:v>
      </x:c>
      <x:c r="C985" t="str">
        <x:v>I Salim</x:v>
      </x:c>
      <x:c r="D985" t="str">
        <x:v>Permanent</x:v>
      </x:c>
      <x:c r="E985" t="str">
        <x:v>Thurrock</x:v>
      </x:c>
      <x:c r="F985" t="str">
        <x:v>Operative Porter</x:v>
      </x:c>
      <x:c r="G985" t="str">
        <x:v>399622</x:v>
      </x:c>
      <x:c r="H985" t="str">
        <x:v>Accenture UK Ltd</x:v>
      </x:c>
      <x:c r="I985" s="22" t="n">
        <x:v>8.5</x:v>
      </x:c>
      <x:c r="J985" t="str">
        <x:v>Worked</x:v>
      </x:c>
      <x:c r="K985" t="str">
        <x:v>Employee 104356; home branch Thurrock; assigned role Operative Porter | Deployment branch: Thurrock | Actual role: Operative Porter | Jobs: 399622 | Customers: Accenture UK Ltd | Actual hours: 8.5; source records: 1</x:v>
      </x:c>
      <x:c r="L985" t="str">
        <x:v>Include</x:v>
      </x:c>
      <x:c r="M985"/>
      <x:c r="N985"/>
    </x:row>
    <x:row r="986">
      <x:c r="A986" t="str">
        <x:v>I Salim|2026-04-27</x:v>
      </x:c>
      <x:c r="B986" s="888" t="n">
        <x:v>46139</x:v>
      </x:c>
      <x:c r="C986" t="str">
        <x:v>I Salim</x:v>
      </x:c>
      <x:c r="D986" t="str">
        <x:v>Permanent</x:v>
      </x:c>
      <x:c r="E986" t="str">
        <x:v>Thurrock</x:v>
      </x:c>
      <x:c r="F986" t="str">
        <x:v>Operative Porter</x:v>
      </x:c>
      <x:c r="G986" t="str">
        <x:v>399622</x:v>
      </x:c>
      <x:c r="H986" t="str">
        <x:v>Accenture UK Ltd</x:v>
      </x:c>
      <x:c r="I986" s="22" t="n">
        <x:v>8.5</x:v>
      </x:c>
      <x:c r="J986" t="str">
        <x:v>Worked</x:v>
      </x:c>
      <x:c r="K986" t="str">
        <x:v>Employee 104356; home branch Thurrock; assigned role Operative Porter | Deployment branch: Thurrock | Actual role: Operative Porter | Jobs: 399622 | Customers: Accenture UK Ltd | Actual hours: 8.5; source records: 1</x:v>
      </x:c>
      <x:c r="L986" t="str">
        <x:v>Include</x:v>
      </x:c>
      <x:c r="M986"/>
      <x:c r="N986"/>
    </x:row>
    <x:row r="987">
      <x:c r="A987" t="str">
        <x:v>I Salim|2026-04-28</x:v>
      </x:c>
      <x:c r="B987" s="888" t="n">
        <x:v>46140</x:v>
      </x:c>
      <x:c r="C987" t="str">
        <x:v>I Salim</x:v>
      </x:c>
      <x:c r="D987" t="str">
        <x:v>Permanent</x:v>
      </x:c>
      <x:c r="E987" t="str">
        <x:v>Thurrock</x:v>
      </x:c>
      <x:c r="F987" t="str">
        <x:v>Operative Porter</x:v>
      </x:c>
      <x:c r="G987" t="str">
        <x:v>399622</x:v>
      </x:c>
      <x:c r="H987" t="str">
        <x:v>Accenture UK Ltd</x:v>
      </x:c>
      <x:c r="I987" s="22" t="n">
        <x:v>8.5</x:v>
      </x:c>
      <x:c r="J987" t="str">
        <x:v>Worked</x:v>
      </x:c>
      <x:c r="K987" t="str">
        <x:v>Employee 104356; home branch Thurrock; assigned role Operative Porter | Deployment branch: Thurrock | Actual role: Operative Porter | Jobs: 399622 | Customers: Accenture UK Ltd | Actual hours: 8.5; source records: 1</x:v>
      </x:c>
      <x:c r="L987" t="str">
        <x:v>Include</x:v>
      </x:c>
      <x:c r="M987"/>
      <x:c r="N987"/>
    </x:row>
    <x:row r="988">
      <x:c r="A988" t="str">
        <x:v>I Salim|2026-04-29</x:v>
      </x:c>
      <x:c r="B988" s="888" t="n">
        <x:v>46141</x:v>
      </x:c>
      <x:c r="C988" t="str">
        <x:v>I Salim</x:v>
      </x:c>
      <x:c r="D988" t="str">
        <x:v>Permanent</x:v>
      </x:c>
      <x:c r="E988" t="str">
        <x:v>Thurrock</x:v>
      </x:c>
      <x:c r="F988" t="str">
        <x:v>Operative Porter</x:v>
      </x:c>
      <x:c r="G988" t="str">
        <x:v>399622</x:v>
      </x:c>
      <x:c r="H988" t="str">
        <x:v>Accenture UK Ltd</x:v>
      </x:c>
      <x:c r="I988" s="22" t="n">
        <x:v>8.5</x:v>
      </x:c>
      <x:c r="J988" t="str">
        <x:v>Worked</x:v>
      </x:c>
      <x:c r="K988" t="str">
        <x:v>Employee 104356; home branch Thurrock; assigned role Operative Porter | Deployment branch: Thurrock | Actual role: Operative Porter | Jobs: 399622 | Customers: Accenture UK Ltd | Actual hours: 8.5; source records: 1</x:v>
      </x:c>
      <x:c r="L988" t="str">
        <x:v>Include</x:v>
      </x:c>
      <x:c r="M988"/>
      <x:c r="N988"/>
    </x:row>
    <x:row r="989">
      <x:c r="A989" t="str">
        <x:v>I Salim|2026-04-30</x:v>
      </x:c>
      <x:c r="B989" s="888" t="n">
        <x:v>46142</x:v>
      </x:c>
      <x:c r="C989" t="str">
        <x:v>I Salim</x:v>
      </x:c>
      <x:c r="D989" t="str">
        <x:v>Permanent</x:v>
      </x:c>
      <x:c r="E989" t="str">
        <x:v>Thurrock</x:v>
      </x:c>
      <x:c r="F989" t="str">
        <x:v>Operative Porter</x:v>
      </x:c>
      <x:c r="G989" t="str">
        <x:v>399622</x:v>
      </x:c>
      <x:c r="H989" t="str">
        <x:v>Accenture UK Ltd</x:v>
      </x:c>
      <x:c r="I989" s="22" t="n">
        <x:v>8.5</x:v>
      </x:c>
      <x:c r="J989" t="str">
        <x:v>Worked</x:v>
      </x:c>
      <x:c r="K989" t="str">
        <x:v>Employee 104356; home branch Thurrock; assigned role Operative Porter | Deployment branch: Thurrock | Actual role: Operative Porter | Jobs: 399622 | Customers: Accenture UK Ltd | Actual hours: 8.5; source records: 1</x:v>
      </x:c>
      <x:c r="L989" t="str">
        <x:v>Include</x:v>
      </x:c>
      <x:c r="M989"/>
      <x:c r="N989"/>
    </x:row>
    <x:row r="990">
      <x:c r="A990" t="str">
        <x:v>Ian Leo|2026-04-01</x:v>
      </x:c>
      <x:c r="B990" s="888" t="n">
        <x:v>46113</x:v>
      </x:c>
      <x:c r="C990" t="str">
        <x:v>Ian Leo</x:v>
      </x:c>
      <x:c r="D990" t="str">
        <x:v>Permanent</x:v>
      </x:c>
      <x:c r="E990" t="str">
        <x:v>Cambridge</x:v>
      </x:c>
      <x:c r="F990" t="str">
        <x:v>Operative Skilled</x:v>
      </x:c>
      <x:c r="G990" t="str">
        <x:v>400997</x:v>
      </x:c>
      <x:c r="H990" t="str">
        <x:v>Cambridge University Hospitals NHS Foundation</x:v>
      </x:c>
      <x:c r="I990" s="22" t="n">
        <x:v>7.5</x:v>
      </x:c>
      <x:c r="J990" t="str">
        <x:v>Worked</x:v>
      </x:c>
      <x:c r="K990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990" t="str">
        <x:v>Include</x:v>
      </x:c>
      <x:c r="M990"/>
      <x:c r="N990"/>
    </x:row>
    <x:row r="991">
      <x:c r="A991" t="str">
        <x:v>Ian Leo|2026-04-07</x:v>
      </x:c>
      <x:c r="B991" s="888" t="n">
        <x:v>46119</x:v>
      </x:c>
      <x:c r="C991" t="str">
        <x:v>Ian Leo</x:v>
      </x:c>
      <x:c r="D991" t="str">
        <x:v>Permanent</x:v>
      </x:c>
      <x:c r="E991" t="str">
        <x:v>Cambridge</x:v>
      </x:c>
      <x:c r="F991" t="str">
        <x:v>Operative Skilled</x:v>
      </x:c>
      <x:c r="G991" t="str">
        <x:v>400997</x:v>
      </x:c>
      <x:c r="H991" t="str">
        <x:v>Cambridge University Hospitals NHS Foundation</x:v>
      </x:c>
      <x:c r="I991" s="22" t="n">
        <x:v>7.5</x:v>
      </x:c>
      <x:c r="J991" t="str">
        <x:v>Worked</x:v>
      </x:c>
      <x:c r="K991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991" t="str">
        <x:v>Include</x:v>
      </x:c>
      <x:c r="M991"/>
      <x:c r="N991"/>
    </x:row>
    <x:row r="992">
      <x:c r="A992" t="str">
        <x:v>Ian Leo|2026-04-08</x:v>
      </x:c>
      <x:c r="B992" s="888" t="n">
        <x:v>46120</x:v>
      </x:c>
      <x:c r="C992" t="str">
        <x:v>Ian Leo</x:v>
      </x:c>
      <x:c r="D992" t="str">
        <x:v>Permanent</x:v>
      </x:c>
      <x:c r="E992" t="str">
        <x:v>Cambridge</x:v>
      </x:c>
      <x:c r="F992" t="str">
        <x:v>Operative Skilled</x:v>
      </x:c>
      <x:c r="G992" t="str">
        <x:v>400997</x:v>
      </x:c>
      <x:c r="H992" t="str">
        <x:v>Cambridge University Hospitals NHS Foundation</x:v>
      </x:c>
      <x:c r="I992" s="22" t="n">
        <x:v>7.5</x:v>
      </x:c>
      <x:c r="J992" t="str">
        <x:v>Worked</x:v>
      </x:c>
      <x:c r="K992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992" t="str">
        <x:v>Include</x:v>
      </x:c>
      <x:c r="M992"/>
      <x:c r="N992"/>
    </x:row>
    <x:row r="993">
      <x:c r="A993" t="str">
        <x:v>Ian Leo|2026-04-09</x:v>
      </x:c>
      <x:c r="B993" s="888" t="n">
        <x:v>46121</x:v>
      </x:c>
      <x:c r="C993" t="str">
        <x:v>Ian Leo</x:v>
      </x:c>
      <x:c r="D993" t="str">
        <x:v>Permanent</x:v>
      </x:c>
      <x:c r="E993" t="str">
        <x:v>Cambridge</x:v>
      </x:c>
      <x:c r="F993" t="str">
        <x:v>Operative Skilled</x:v>
      </x:c>
      <x:c r="G993" t="str">
        <x:v>400997</x:v>
      </x:c>
      <x:c r="H993" t="str">
        <x:v>Cambridge University Hospitals NHS Foundation</x:v>
      </x:c>
      <x:c r="I993" s="22" t="n">
        <x:v>7.5</x:v>
      </x:c>
      <x:c r="J993" t="str">
        <x:v>Worked</x:v>
      </x:c>
      <x:c r="K993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993" t="str">
        <x:v>Include</x:v>
      </x:c>
      <x:c r="M993"/>
      <x:c r="N993"/>
    </x:row>
    <x:row r="994">
      <x:c r="A994" t="str">
        <x:v>Ian Leo|2026-04-10</x:v>
      </x:c>
      <x:c r="B994" s="888" t="n">
        <x:v>46122</x:v>
      </x:c>
      <x:c r="C994" t="str">
        <x:v>Ian Leo</x:v>
      </x:c>
      <x:c r="D994" t="str">
        <x:v>Permanent</x:v>
      </x:c>
      <x:c r="E994" t="str">
        <x:v>Cambridge</x:v>
      </x:c>
      <x:c r="F994" t="str">
        <x:v>Operative Skilled</x:v>
      </x:c>
      <x:c r="G994" t="str">
        <x:v>400997</x:v>
      </x:c>
      <x:c r="H994" t="str">
        <x:v>Cambridge University Hospitals NHS Foundation</x:v>
      </x:c>
      <x:c r="I994" s="22" t="n">
        <x:v>7.5</x:v>
      </x:c>
      <x:c r="J994" t="str">
        <x:v>Worked</x:v>
      </x:c>
      <x:c r="K994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994" t="str">
        <x:v>Include</x:v>
      </x:c>
      <x:c r="M994"/>
      <x:c r="N994"/>
    </x:row>
    <x:row r="995">
      <x:c r="A995" t="str">
        <x:v>Ian Leo|2026-04-13</x:v>
      </x:c>
      <x:c r="B995" s="888" t="n">
        <x:v>46125</x:v>
      </x:c>
      <x:c r="C995" t="str">
        <x:v>Ian Leo</x:v>
      </x:c>
      <x:c r="D995" t="str">
        <x:v>Permanent</x:v>
      </x:c>
      <x:c r="E995" t="str">
        <x:v>Cambridge</x:v>
      </x:c>
      <x:c r="F995" t="str">
        <x:v>Operative Skilled</x:v>
      </x:c>
      <x:c r="G995" t="str">
        <x:v>400997</x:v>
      </x:c>
      <x:c r="H995" t="str">
        <x:v>Cambridge University Hospitals NHS Foundation</x:v>
      </x:c>
      <x:c r="I995" s="22" t="n">
        <x:v>7.5</x:v>
      </x:c>
      <x:c r="J995" t="str">
        <x:v>Worked</x:v>
      </x:c>
      <x:c r="K995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995" t="str">
        <x:v>Include</x:v>
      </x:c>
      <x:c r="M995"/>
      <x:c r="N995"/>
    </x:row>
    <x:row r="996">
      <x:c r="A996" t="str">
        <x:v>Ian Leo|2026-04-15</x:v>
      </x:c>
      <x:c r="B996" s="888" t="n">
        <x:v>46127</x:v>
      </x:c>
      <x:c r="C996" t="str">
        <x:v>Ian Leo</x:v>
      </x:c>
      <x:c r="D996" t="str">
        <x:v>Permanent</x:v>
      </x:c>
      <x:c r="E996" t="str">
        <x:v>Cambridge</x:v>
      </x:c>
      <x:c r="F996" t="str">
        <x:v>Operative Skilled</x:v>
      </x:c>
      <x:c r="G996" t="str">
        <x:v>400997</x:v>
      </x:c>
      <x:c r="H996" t="str">
        <x:v>Cambridge University Hospitals NHS Foundation</x:v>
      </x:c>
      <x:c r="I996" s="22" t="n">
        <x:v>7.5</x:v>
      </x:c>
      <x:c r="J996" t="str">
        <x:v>Worked</x:v>
      </x:c>
      <x:c r="K996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996" t="str">
        <x:v>Include</x:v>
      </x:c>
      <x:c r="M996"/>
      <x:c r="N996"/>
    </x:row>
    <x:row r="997">
      <x:c r="A997" t="str">
        <x:v>Ian Leo|2026-04-16</x:v>
      </x:c>
      <x:c r="B997" s="888" t="n">
        <x:v>46128</x:v>
      </x:c>
      <x:c r="C997" t="str">
        <x:v>Ian Leo</x:v>
      </x:c>
      <x:c r="D997" t="str">
        <x:v>Permanent</x:v>
      </x:c>
      <x:c r="E997" t="str">
        <x:v>Cambridge</x:v>
      </x:c>
      <x:c r="F997" t="str">
        <x:v>Operative Skilled</x:v>
      </x:c>
      <x:c r="G997" t="str">
        <x:v>400997</x:v>
      </x:c>
      <x:c r="H997" t="str">
        <x:v>Cambridge University Hospitals NHS Foundation</x:v>
      </x:c>
      <x:c r="I997" s="22" t="n">
        <x:v>7.5</x:v>
      </x:c>
      <x:c r="J997" t="str">
        <x:v>Worked</x:v>
      </x:c>
      <x:c r="K997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997" t="str">
        <x:v>Include</x:v>
      </x:c>
      <x:c r="M997"/>
      <x:c r="N997"/>
    </x:row>
    <x:row r="998">
      <x:c r="A998" t="str">
        <x:v>Ian Leo|2026-04-17</x:v>
      </x:c>
      <x:c r="B998" s="888" t="n">
        <x:v>46129</x:v>
      </x:c>
      <x:c r="C998" t="str">
        <x:v>Ian Leo</x:v>
      </x:c>
      <x:c r="D998" t="str">
        <x:v>Permanent</x:v>
      </x:c>
      <x:c r="E998" t="str">
        <x:v>Cambridge</x:v>
      </x:c>
      <x:c r="F998" t="str">
        <x:v>Operative Skilled</x:v>
      </x:c>
      <x:c r="G998" t="str">
        <x:v>400997</x:v>
      </x:c>
      <x:c r="H998" t="str">
        <x:v>Cambridge University Hospitals NHS Foundation</x:v>
      </x:c>
      <x:c r="I998" s="22" t="n">
        <x:v>7.5</x:v>
      </x:c>
      <x:c r="J998" t="str">
        <x:v>Worked</x:v>
      </x:c>
      <x:c r="K998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998" t="str">
        <x:v>Include</x:v>
      </x:c>
      <x:c r="M998"/>
      <x:c r="N998"/>
    </x:row>
    <x:row r="999">
      <x:c r="A999" t="str">
        <x:v>Ian Leo|2026-04-20</x:v>
      </x:c>
      <x:c r="B999" s="888" t="n">
        <x:v>46132</x:v>
      </x:c>
      <x:c r="C999" t="str">
        <x:v>Ian Leo</x:v>
      </x:c>
      <x:c r="D999" t="str">
        <x:v>Permanent</x:v>
      </x:c>
      <x:c r="E999" t="str">
        <x:v>Cambridge</x:v>
      </x:c>
      <x:c r="F999" t="str">
        <x:v>Operative Skilled</x:v>
      </x:c>
      <x:c r="G999" t="str">
        <x:v>400997</x:v>
      </x:c>
      <x:c r="H999" t="str">
        <x:v>Cambridge University Hospitals NHS Foundation</x:v>
      </x:c>
      <x:c r="I999" s="22" t="n">
        <x:v>7.5</x:v>
      </x:c>
      <x:c r="J999" t="str">
        <x:v>Worked</x:v>
      </x:c>
      <x:c r="K999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999" t="str">
        <x:v>Include</x:v>
      </x:c>
      <x:c r="M999"/>
      <x:c r="N999"/>
    </x:row>
    <x:row r="1000">
      <x:c r="A1000" t="str">
        <x:v>Ian Leo|2026-04-21</x:v>
      </x:c>
      <x:c r="B1000" s="888" t="n">
        <x:v>46133</x:v>
      </x:c>
      <x:c r="C1000" t="str">
        <x:v>Ian Leo</x:v>
      </x:c>
      <x:c r="D1000" t="str">
        <x:v>Permanent</x:v>
      </x:c>
      <x:c r="E1000" t="str">
        <x:v>Cambridge</x:v>
      </x:c>
      <x:c r="F1000" t="str">
        <x:v>Operative Skilled</x:v>
      </x:c>
      <x:c r="G1000" t="str">
        <x:v>400997</x:v>
      </x:c>
      <x:c r="H1000" t="str">
        <x:v>Cambridge University Hospitals NHS Foundation</x:v>
      </x:c>
      <x:c r="I1000" s="22" t="n">
        <x:v>7.5</x:v>
      </x:c>
      <x:c r="J1000" t="str">
        <x:v>Worked</x:v>
      </x:c>
      <x:c r="K1000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1000" t="str">
        <x:v>Include</x:v>
      </x:c>
      <x:c r="M1000"/>
      <x:c r="N1000"/>
    </x:row>
    <x:row r="1001">
      <x:c r="A1001" t="str">
        <x:v>Ian Leo|2026-04-22</x:v>
      </x:c>
      <x:c r="B1001" s="888" t="n">
        <x:v>46134</x:v>
      </x:c>
      <x:c r="C1001" t="str">
        <x:v>Ian Leo</x:v>
      </x:c>
      <x:c r="D1001" t="str">
        <x:v>Permanent</x:v>
      </x:c>
      <x:c r="E1001" t="str">
        <x:v>Cambridge</x:v>
      </x:c>
      <x:c r="F1001" t="str">
        <x:v>Operative Skilled</x:v>
      </x:c>
      <x:c r="G1001" t="str">
        <x:v>400997</x:v>
      </x:c>
      <x:c r="H1001" t="str">
        <x:v>Cambridge University Hospitals NHS Foundation</x:v>
      </x:c>
      <x:c r="I1001" s="22" t="n">
        <x:v>7.5</x:v>
      </x:c>
      <x:c r="J1001" t="str">
        <x:v>Worked</x:v>
      </x:c>
      <x:c r="K1001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1001" t="str">
        <x:v>Include</x:v>
      </x:c>
      <x:c r="M1001"/>
      <x:c r="N1001"/>
    </x:row>
    <x:row r="1002">
      <x:c r="A1002" t="str">
        <x:v>Ian Leo|2026-04-23</x:v>
      </x:c>
      <x:c r="B1002" s="888" t="n">
        <x:v>46135</x:v>
      </x:c>
      <x:c r="C1002" t="str">
        <x:v>Ian Leo</x:v>
      </x:c>
      <x:c r="D1002" t="str">
        <x:v>Permanent</x:v>
      </x:c>
      <x:c r="E1002" t="str">
        <x:v>Cambridge</x:v>
      </x:c>
      <x:c r="F1002" t="str">
        <x:v>Operative Skilled</x:v>
      </x:c>
      <x:c r="G1002" t="str">
        <x:v>400997</x:v>
      </x:c>
      <x:c r="H1002" t="str">
        <x:v>Cambridge University Hospitals NHS Foundation</x:v>
      </x:c>
      <x:c r="I1002" s="22" t="n">
        <x:v>7.5</x:v>
      </x:c>
      <x:c r="J1002" t="str">
        <x:v>Worked</x:v>
      </x:c>
      <x:c r="K1002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1002" t="str">
        <x:v>Include</x:v>
      </x:c>
      <x:c r="M1002"/>
      <x:c r="N1002"/>
    </x:row>
    <x:row r="1003">
      <x:c r="A1003" t="str">
        <x:v>Ian Leo|2026-04-24</x:v>
      </x:c>
      <x:c r="B1003" s="888" t="n">
        <x:v>46136</x:v>
      </x:c>
      <x:c r="C1003" t="str">
        <x:v>Ian Leo</x:v>
      </x:c>
      <x:c r="D1003" t="str">
        <x:v>Permanent</x:v>
      </x:c>
      <x:c r="E1003" t="str">
        <x:v>Cambridge</x:v>
      </x:c>
      <x:c r="F1003" t="str">
        <x:v>Operative Skilled</x:v>
      </x:c>
      <x:c r="G1003" t="str">
        <x:v>400997</x:v>
      </x:c>
      <x:c r="H1003" t="str">
        <x:v>Cambridge University Hospitals NHS Foundation</x:v>
      </x:c>
      <x:c r="I1003" s="22" t="n">
        <x:v>7.5</x:v>
      </x:c>
      <x:c r="J1003" t="str">
        <x:v>Worked</x:v>
      </x:c>
      <x:c r="K1003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1003" t="str">
        <x:v>Include</x:v>
      </x:c>
      <x:c r="M1003"/>
      <x:c r="N1003"/>
    </x:row>
    <x:row r="1004">
      <x:c r="A1004" t="str">
        <x:v>Ian Leo|2026-04-27</x:v>
      </x:c>
      <x:c r="B1004" s="888" t="n">
        <x:v>46139</x:v>
      </x:c>
      <x:c r="C1004" t="str">
        <x:v>Ian Leo</x:v>
      </x:c>
      <x:c r="D1004" t="str">
        <x:v>Permanent</x:v>
      </x:c>
      <x:c r="E1004" t="str">
        <x:v>Cambridge</x:v>
      </x:c>
      <x:c r="F1004" t="str">
        <x:v>Operative Skilled</x:v>
      </x:c>
      <x:c r="G1004" t="str">
        <x:v>400997</x:v>
      </x:c>
      <x:c r="H1004" t="str">
        <x:v>Cambridge University Hospitals NHS Foundation</x:v>
      </x:c>
      <x:c r="I1004" s="22" t="n">
        <x:v>7.5</x:v>
      </x:c>
      <x:c r="J1004" t="str">
        <x:v>Worked</x:v>
      </x:c>
      <x:c r="K1004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1004" t="str">
        <x:v>Include</x:v>
      </x:c>
      <x:c r="M1004"/>
      <x:c r="N1004"/>
    </x:row>
    <x:row r="1005">
      <x:c r="A1005" t="str">
        <x:v>Ian Leo|2026-04-28</x:v>
      </x:c>
      <x:c r="B1005" s="888" t="n">
        <x:v>46140</x:v>
      </x:c>
      <x:c r="C1005" t="str">
        <x:v>Ian Leo</x:v>
      </x:c>
      <x:c r="D1005" t="str">
        <x:v>Permanent</x:v>
      </x:c>
      <x:c r="E1005" t="str">
        <x:v>Cambridge</x:v>
      </x:c>
      <x:c r="F1005" t="str">
        <x:v>Operative Skilled</x:v>
      </x:c>
      <x:c r="G1005" t="str">
        <x:v>400997</x:v>
      </x:c>
      <x:c r="H1005" t="str">
        <x:v>Cambridge University Hospitals NHS Foundation</x:v>
      </x:c>
      <x:c r="I1005" s="22" t="n">
        <x:v>7.5</x:v>
      </x:c>
      <x:c r="J1005" t="str">
        <x:v>Worked</x:v>
      </x:c>
      <x:c r="K1005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1005" t="str">
        <x:v>Include</x:v>
      </x:c>
      <x:c r="M1005"/>
      <x:c r="N1005"/>
    </x:row>
    <x:row r="1006">
      <x:c r="A1006" t="str">
        <x:v>Ian Leo|2026-04-29</x:v>
      </x:c>
      <x:c r="B1006" s="888" t="n">
        <x:v>46141</x:v>
      </x:c>
      <x:c r="C1006" t="str">
        <x:v>Ian Leo</x:v>
      </x:c>
      <x:c r="D1006" t="str">
        <x:v>Permanent</x:v>
      </x:c>
      <x:c r="E1006" t="str">
        <x:v>Cambridge</x:v>
      </x:c>
      <x:c r="F1006" t="str">
        <x:v>Operative Skilled</x:v>
      </x:c>
      <x:c r="G1006" t="str">
        <x:v>400997</x:v>
      </x:c>
      <x:c r="H1006" t="str">
        <x:v>Cambridge University Hospitals NHS Foundation</x:v>
      </x:c>
      <x:c r="I1006" s="22" t="n">
        <x:v>7.5</x:v>
      </x:c>
      <x:c r="J1006" t="str">
        <x:v>Worked</x:v>
      </x:c>
      <x:c r="K1006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1006" t="str">
        <x:v>Include</x:v>
      </x:c>
      <x:c r="M1006"/>
      <x:c r="N1006"/>
    </x:row>
    <x:row r="1007">
      <x:c r="A1007" t="str">
        <x:v>Ian Leo|2026-04-30</x:v>
      </x:c>
      <x:c r="B1007" s="888" t="n">
        <x:v>46142</x:v>
      </x:c>
      <x:c r="C1007" t="str">
        <x:v>Ian Leo</x:v>
      </x:c>
      <x:c r="D1007" t="str">
        <x:v>Permanent</x:v>
      </x:c>
      <x:c r="E1007" t="str">
        <x:v>Cambridge</x:v>
      </x:c>
      <x:c r="F1007" t="str">
        <x:v>Operative Skilled</x:v>
      </x:c>
      <x:c r="G1007" t="str">
        <x:v>400997</x:v>
      </x:c>
      <x:c r="H1007" t="str">
        <x:v>Cambridge University Hospitals NHS Foundation</x:v>
      </x:c>
      <x:c r="I1007" s="22" t="n">
        <x:v>7.5</x:v>
      </x:c>
      <x:c r="J1007" t="str">
        <x:v>Worked</x:v>
      </x:c>
      <x:c r="K1007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1007" t="str">
        <x:v>Include</x:v>
      </x:c>
      <x:c r="M1007"/>
      <x:c r="N1007"/>
    </x:row>
    <x:row r="1008">
      <x:c r="A1008" t="str">
        <x:v>J Callender|2026-04-01</x:v>
      </x:c>
      <x:c r="B1008" s="888" t="n">
        <x:v>46113</x:v>
      </x:c>
      <x:c r="C1008" t="str">
        <x:v>J Callender</x:v>
      </x:c>
      <x:c r="D1008" t="str">
        <x:v>Permanent</x:v>
      </x:c>
      <x:c r="E1008" t="str">
        <x:v>Thurrock</x:v>
      </x:c>
      <x:c r="F1008" t="str">
        <x:v>Operative Porter</x:v>
      </x:c>
      <x:c r="G1008" t="str">
        <x:v>400260</x:v>
      </x:c>
      <x:c r="H1008" t="str">
        <x:v>Apple Europe Limited</x:v>
      </x:c>
      <x:c r="I1008" s="22" t="n">
        <x:v>12</x:v>
      </x:c>
      <x:c r="J1008" t="str">
        <x:v>Worked</x:v>
      </x:c>
      <x:c r="K1008" t="str">
        <x:v>Employee 1166; home branch Thurrock; assigned role Operative Porter | Deployment branch: Thurrock | Actual role: Operative Porter | Jobs: 400260 | Customers: Apple Europe Limited | Actual hours: 12.0; source records: 1</x:v>
      </x:c>
      <x:c r="L1008" t="str">
        <x:v>Include</x:v>
      </x:c>
      <x:c r="M1008"/>
      <x:c r="N1008"/>
    </x:row>
    <x:row r="1009">
      <x:c r="A1009" t="str">
        <x:v>J Callender|2026-04-02</x:v>
      </x:c>
      <x:c r="B1009" s="888" t="n">
        <x:v>46114</x:v>
      </x:c>
      <x:c r="C1009" t="str">
        <x:v>J Callender</x:v>
      </x:c>
      <x:c r="D1009" t="str">
        <x:v>Permanent</x:v>
      </x:c>
      <x:c r="E1009" t="str">
        <x:v>Thurrock</x:v>
      </x:c>
      <x:c r="F1009" t="str">
        <x:v>Operative Porter</x:v>
      </x:c>
      <x:c r="G1009" t="str">
        <x:v>400260</x:v>
      </x:c>
      <x:c r="H1009" t="str">
        <x:v>Apple Europe Limited</x:v>
      </x:c>
      <x:c r="I1009" s="22" t="n">
        <x:v>12</x:v>
      </x:c>
      <x:c r="J1009" t="str">
        <x:v>Worked</x:v>
      </x:c>
      <x:c r="K1009" t="str">
        <x:v>Employee 1166; home branch Thurrock; assigned role Operative Porter | Deployment branch: Thurrock | Actual role: Operative Skilled | Jobs: 400260 | Customers: Apple Europe Limited | Actual hours: 12.0; source records: 1</x:v>
      </x:c>
      <x:c r="L1009" t="str">
        <x:v>Include</x:v>
      </x:c>
      <x:c r="M1009"/>
      <x:c r="N1009"/>
    </x:row>
    <x:row r="1010">
      <x:c r="A1010" t="str">
        <x:v>J Callender|2026-04-07</x:v>
      </x:c>
      <x:c r="B1010" s="888" t="n">
        <x:v>46119</x:v>
      </x:c>
      <x:c r="C1010" t="str">
        <x:v>J Callender</x:v>
      </x:c>
      <x:c r="D1010" t="str">
        <x:v>Permanent</x:v>
      </x:c>
      <x:c r="E1010" t="str">
        <x:v>Thurrock</x:v>
      </x:c>
      <x:c r="F1010" t="str">
        <x:v>Operative Porter</x:v>
      </x:c>
      <x:c r="G1010" t="str">
        <x:v>400260</x:v>
      </x:c>
      <x:c r="H1010" t="str">
        <x:v>Apple Europe Limited</x:v>
      </x:c>
      <x:c r="I1010" s="22" t="n">
        <x:v>11.5</x:v>
      </x:c>
      <x:c r="J1010" t="str">
        <x:v>Worked</x:v>
      </x:c>
      <x:c r="K1010" t="str">
        <x:v>Employee 1166; home branch Thurrock; assigned role Operative Porter | Deployment branch: Thurrock | Actual role: Operative Skilled | Jobs: 400260 | Customers: Apple Europe Limited | Actual hours: 11.5; source records: 1</x:v>
      </x:c>
      <x:c r="L1010" t="str">
        <x:v>Include</x:v>
      </x:c>
      <x:c r="M1010"/>
      <x:c r="N1010"/>
    </x:row>
    <x:row r="1011">
      <x:c r="A1011" t="str">
        <x:v>J Callender|2026-04-08</x:v>
      </x:c>
      <x:c r="B1011" s="888" t="n">
        <x:v>46120</x:v>
      </x:c>
      <x:c r="C1011" t="str">
        <x:v>J Callender</x:v>
      </x:c>
      <x:c r="D1011" t="str">
        <x:v>Permanent</x:v>
      </x:c>
      <x:c r="E1011" t="str">
        <x:v>Thurrock</x:v>
      </x:c>
      <x:c r="F1011" t="str">
        <x:v>Operative Porter</x:v>
      </x:c>
      <x:c r="G1011"/>
      <x:c r="H1011"/>
      <x:c r="I1011" s="22" t="n">
        <x:v>0</x:v>
      </x:c>
      <x:c r="J1011" t="str">
        <x:v>Annual leave</x:v>
      </x:c>
      <x:c r="K1011" t="str">
        <x:v>Employee 1166; home branch Thurrock; assigned role Operative Porter | Leave: Annual Leave (Days) | Leave calendar basis: Fixed schedule</x:v>
      </x:c>
      <x:c r="L1011" t="str">
        <x:v>Include</x:v>
      </x:c>
      <x:c r="M1011"/>
      <x:c r="N1011"/>
    </x:row>
    <x:row r="1012">
      <x:c r="A1012" t="str">
        <x:v>J Callender|2026-04-09</x:v>
      </x:c>
      <x:c r="B1012" s="888" t="n">
        <x:v>46121</x:v>
      </x:c>
      <x:c r="C1012" t="str">
        <x:v>J Callender</x:v>
      </x:c>
      <x:c r="D1012" t="str">
        <x:v>Permanent</x:v>
      </x:c>
      <x:c r="E1012" t="str">
        <x:v>Thurrock</x:v>
      </x:c>
      <x:c r="F1012" t="str">
        <x:v>Operative Porter</x:v>
      </x:c>
      <x:c r="G1012"/>
      <x:c r="H1012"/>
      <x:c r="I1012" s="22" t="n">
        <x:v>0</x:v>
      </x:c>
      <x:c r="J1012" t="str">
        <x:v>Annual leave</x:v>
      </x:c>
      <x:c r="K1012" t="str">
        <x:v>Employee 1166; home branch Thurrock; assigned role Operative Porter | Leave: Annual Leave (Days) | Leave calendar basis: Fixed schedule</x:v>
      </x:c>
      <x:c r="L1012" t="str">
        <x:v>Include</x:v>
      </x:c>
      <x:c r="M1012"/>
      <x:c r="N1012"/>
    </x:row>
    <x:row r="1013">
      <x:c r="A1013" t="str">
        <x:v>J Callender|2026-04-10</x:v>
      </x:c>
      <x:c r="B1013" s="888" t="n">
        <x:v>46122</x:v>
      </x:c>
      <x:c r="C1013" t="str">
        <x:v>J Callender</x:v>
      </x:c>
      <x:c r="D1013" t="str">
        <x:v>Permanent</x:v>
      </x:c>
      <x:c r="E1013" t="str">
        <x:v>Thurrock</x:v>
      </x:c>
      <x:c r="F1013" t="str">
        <x:v>Operative Porter</x:v>
      </x:c>
      <x:c r="G1013" t="str">
        <x:v>400260</x:v>
      </x:c>
      <x:c r="H1013" t="str">
        <x:v>Apple Europe Limited</x:v>
      </x:c>
      <x:c r="I1013" s="22" t="n">
        <x:v>11.5</x:v>
      </x:c>
      <x:c r="J1013" t="str">
        <x:v>Worked</x:v>
      </x:c>
      <x:c r="K1013" t="str">
        <x:v>Employee 1166; home branch Thurrock; assigned role Operative Porter | Deployment branch: Thurrock | Actual role: Operative Porter | Jobs: 400260 | Customers: Apple Europe Limited | Actual hours: 11.5; source records: 1</x:v>
      </x:c>
      <x:c r="L1013" t="str">
        <x:v>Include</x:v>
      </x:c>
      <x:c r="M1013"/>
      <x:c r="N1013"/>
    </x:row>
    <x:row r="1014">
      <x:c r="A1014" t="str">
        <x:v>J Callender|2026-04-13</x:v>
      </x:c>
      <x:c r="B1014" s="888" t="n">
        <x:v>46125</x:v>
      </x:c>
      <x:c r="C1014" t="str">
        <x:v>J Callender</x:v>
      </x:c>
      <x:c r="D1014" t="str">
        <x:v>Permanent</x:v>
      </x:c>
      <x:c r="E1014" t="str">
        <x:v>Thurrock</x:v>
      </x:c>
      <x:c r="F1014" t="str">
        <x:v>Operative Porter</x:v>
      </x:c>
      <x:c r="G1014" t="str">
        <x:v>400260</x:v>
      </x:c>
      <x:c r="H1014" t="str">
        <x:v>Apple Europe Limited</x:v>
      </x:c>
      <x:c r="I1014" s="22" t="n">
        <x:v>11.5</x:v>
      </x:c>
      <x:c r="J1014" t="str">
        <x:v>Worked</x:v>
      </x:c>
      <x:c r="K1014" t="str">
        <x:v>Employee 1166; home branch Thurrock; assigned role Operative Porter | Deployment branch: Thurrock | Actual role: Operative Porter | Jobs: 400260 | Customers: Apple Europe Limited | Actual hours: 11.5; source records: 1</x:v>
      </x:c>
      <x:c r="L1014" t="str">
        <x:v>Include</x:v>
      </x:c>
      <x:c r="M1014"/>
      <x:c r="N1014"/>
    </x:row>
    <x:row r="1015">
      <x:c r="A1015" t="str">
        <x:v>J Callender|2026-04-14</x:v>
      </x:c>
      <x:c r="B1015" s="888" t="n">
        <x:v>46126</x:v>
      </x:c>
      <x:c r="C1015" t="str">
        <x:v>J Callender</x:v>
      </x:c>
      <x:c r="D1015" t="str">
        <x:v>Permanent</x:v>
      </x:c>
      <x:c r="E1015" t="str">
        <x:v>Thurrock</x:v>
      </x:c>
      <x:c r="F1015" t="str">
        <x:v>Operative Porter</x:v>
      </x:c>
      <x:c r="G1015" t="str">
        <x:v>400260</x:v>
      </x:c>
      <x:c r="H1015" t="str">
        <x:v>Apple Europe Limited</x:v>
      </x:c>
      <x:c r="I1015" s="22" t="n">
        <x:v>11.5</x:v>
      </x:c>
      <x:c r="J1015" t="str">
        <x:v>Worked</x:v>
      </x:c>
      <x:c r="K1015" t="str">
        <x:v>Employee 1166; home branch Thurrock; assigned role Operative Porter | Deployment branch: Thurrock | Actual role: Operative Porter | Jobs: 400260 | Customers: Apple Europe Limited | Actual hours: 11.5; source records: 1</x:v>
      </x:c>
      <x:c r="L1015" t="str">
        <x:v>Include</x:v>
      </x:c>
      <x:c r="M1015"/>
      <x:c r="N1015"/>
    </x:row>
    <x:row r="1016">
      <x:c r="A1016" t="str">
        <x:v>J Callender|2026-04-15</x:v>
      </x:c>
      <x:c r="B1016" s="888" t="n">
        <x:v>46127</x:v>
      </x:c>
      <x:c r="C1016" t="str">
        <x:v>J Callender</x:v>
      </x:c>
      <x:c r="D1016" t="str">
        <x:v>Permanent</x:v>
      </x:c>
      <x:c r="E1016" t="str">
        <x:v>Thurrock</x:v>
      </x:c>
      <x:c r="F1016" t="str">
        <x:v>Operative Porter</x:v>
      </x:c>
      <x:c r="G1016" t="str">
        <x:v>400260</x:v>
      </x:c>
      <x:c r="H1016" t="str">
        <x:v>Apple Europe Limited</x:v>
      </x:c>
      <x:c r="I1016" s="22" t="n">
        <x:v>11.5</x:v>
      </x:c>
      <x:c r="J1016" t="str">
        <x:v>Worked</x:v>
      </x:c>
      <x:c r="K1016" t="str">
        <x:v>Employee 1166; home branch Thurrock; assigned role Operative Porter | Deployment branch: Thurrock | Actual role: Operative Porter | Jobs: 400260 | Customers: Apple Europe Limited | Actual hours: 11.5; source records: 1</x:v>
      </x:c>
      <x:c r="L1016" t="str">
        <x:v>Include</x:v>
      </x:c>
      <x:c r="M1016"/>
      <x:c r="N1016"/>
    </x:row>
    <x:row r="1017">
      <x:c r="A1017" t="str">
        <x:v>J Callender|2026-04-16</x:v>
      </x:c>
      <x:c r="B1017" s="888" t="n">
        <x:v>46128</x:v>
      </x:c>
      <x:c r="C1017" t="str">
        <x:v>J Callender</x:v>
      </x:c>
      <x:c r="D1017" t="str">
        <x:v>Permanent</x:v>
      </x:c>
      <x:c r="E1017" t="str">
        <x:v>Thurrock</x:v>
      </x:c>
      <x:c r="F1017" t="str">
        <x:v>Operative Porter</x:v>
      </x:c>
      <x:c r="G1017" t="str">
        <x:v>400260</x:v>
      </x:c>
      <x:c r="H1017" t="str">
        <x:v>Apple Europe Limited</x:v>
      </x:c>
      <x:c r="I1017" s="22" t="n">
        <x:v>11.5</x:v>
      </x:c>
      <x:c r="J1017" t="str">
        <x:v>Worked</x:v>
      </x:c>
      <x:c r="K1017" t="str">
        <x:v>Employee 1166; home branch Thurrock; assigned role Operative Porter | Deployment branch: Thurrock | Actual role: Operative Porter | Jobs: 400260 | Customers: Apple Europe Limited | Actual hours: 11.5; source records: 1</x:v>
      </x:c>
      <x:c r="L1017" t="str">
        <x:v>Include</x:v>
      </x:c>
      <x:c r="M1017"/>
      <x:c r="N1017"/>
    </x:row>
    <x:row r="1018">
      <x:c r="A1018" t="str">
        <x:v>J Callender|2026-04-17</x:v>
      </x:c>
      <x:c r="B1018" s="888" t="n">
        <x:v>46129</x:v>
      </x:c>
      <x:c r="C1018" t="str">
        <x:v>J Callender</x:v>
      </x:c>
      <x:c r="D1018" t="str">
        <x:v>Permanent</x:v>
      </x:c>
      <x:c r="E1018" t="str">
        <x:v>Thurrock</x:v>
      </x:c>
      <x:c r="F1018" t="str">
        <x:v>Operative Porter</x:v>
      </x:c>
      <x:c r="G1018" t="str">
        <x:v>400260</x:v>
      </x:c>
      <x:c r="H1018" t="str">
        <x:v>Apple Europe Limited</x:v>
      </x:c>
      <x:c r="I1018" s="22" t="n">
        <x:v>11.5</x:v>
      </x:c>
      <x:c r="J1018" t="str">
        <x:v>Worked</x:v>
      </x:c>
      <x:c r="K1018" t="str">
        <x:v>Employee 1166; home branch Thurrock; assigned role Operative Porter | Deployment branch: Thurrock | Actual role: Operative Porter | Jobs: 400260 | Customers: Apple Europe Limited | Actual hours: 11.5; source records: 1</x:v>
      </x:c>
      <x:c r="L1018" t="str">
        <x:v>Include</x:v>
      </x:c>
      <x:c r="M1018"/>
      <x:c r="N1018"/>
    </x:row>
    <x:row r="1019">
      <x:c r="A1019" t="str">
        <x:v>J Callender|2026-04-20</x:v>
      </x:c>
      <x:c r="B1019" s="888" t="n">
        <x:v>46132</x:v>
      </x:c>
      <x:c r="C1019" t="str">
        <x:v>J Callender</x:v>
      </x:c>
      <x:c r="D1019" t="str">
        <x:v>Permanent</x:v>
      </x:c>
      <x:c r="E1019" t="str">
        <x:v>Thurrock</x:v>
      </x:c>
      <x:c r="F1019" t="str">
        <x:v>Operative Porter</x:v>
      </x:c>
      <x:c r="G1019" t="str">
        <x:v>400260</x:v>
      </x:c>
      <x:c r="H1019" t="str">
        <x:v>Apple Europe Limited</x:v>
      </x:c>
      <x:c r="I1019" s="22" t="n">
        <x:v>11.5</x:v>
      </x:c>
      <x:c r="J1019" t="str">
        <x:v>Worked</x:v>
      </x:c>
      <x:c r="K1019" t="str">
        <x:v>Employee 1166; home branch Thurrock; assigned role Operative Porter | Deployment branch: Thurrock | Actual role: Operative Porter | Jobs: 400260 | Customers: Apple Europe Limited | Actual hours: 11.5; source records: 1</x:v>
      </x:c>
      <x:c r="L1019" t="str">
        <x:v>Include</x:v>
      </x:c>
      <x:c r="M1019"/>
      <x:c r="N1019"/>
    </x:row>
    <x:row r="1020">
      <x:c r="A1020" t="str">
        <x:v>J Callender|2026-04-21</x:v>
      </x:c>
      <x:c r="B1020" s="888" t="n">
        <x:v>46133</x:v>
      </x:c>
      <x:c r="C1020" t="str">
        <x:v>J Callender</x:v>
      </x:c>
      <x:c r="D1020" t="str">
        <x:v>Permanent</x:v>
      </x:c>
      <x:c r="E1020" t="str">
        <x:v>Thurrock</x:v>
      </x:c>
      <x:c r="F1020" t="str">
        <x:v>Operative Porter</x:v>
      </x:c>
      <x:c r="G1020" t="str">
        <x:v>400260</x:v>
      </x:c>
      <x:c r="H1020" t="str">
        <x:v>Apple Europe Limited</x:v>
      </x:c>
      <x:c r="I1020" s="22" t="n">
        <x:v>11.5</x:v>
      </x:c>
      <x:c r="J1020" t="str">
        <x:v>Worked</x:v>
      </x:c>
      <x:c r="K1020" t="str">
        <x:v>Employee 1166; home branch Thurrock; assigned role Operative Porter | Deployment branch: Thurrock | Actual role: Operative Porter | Jobs: 400260 | Customers: Apple Europe Limited | Actual hours: 11.5; source records: 1</x:v>
      </x:c>
      <x:c r="L1020" t="str">
        <x:v>Include</x:v>
      </x:c>
      <x:c r="M1020"/>
      <x:c r="N1020"/>
    </x:row>
    <x:row r="1021">
      <x:c r="A1021" t="str">
        <x:v>J Callender|2026-04-22</x:v>
      </x:c>
      <x:c r="B1021" s="888" t="n">
        <x:v>46134</x:v>
      </x:c>
      <x:c r="C1021" t="str">
        <x:v>J Callender</x:v>
      </x:c>
      <x:c r="D1021" t="str">
        <x:v>Permanent</x:v>
      </x:c>
      <x:c r="E1021" t="str">
        <x:v>Thurrock</x:v>
      </x:c>
      <x:c r="F1021" t="str">
        <x:v>Operative Porter</x:v>
      </x:c>
      <x:c r="G1021" t="str">
        <x:v>400260</x:v>
      </x:c>
      <x:c r="H1021" t="str">
        <x:v>Apple Europe Limited</x:v>
      </x:c>
      <x:c r="I1021" s="22" t="n">
        <x:v>11.5</x:v>
      </x:c>
      <x:c r="J1021" t="str">
        <x:v>Worked</x:v>
      </x:c>
      <x:c r="K1021" t="str">
        <x:v>Employee 1166; home branch Thurrock; assigned role Operative Porter | Deployment branch: Thurrock | Actual role: Operative Porter | Jobs: 400260 | Customers: Apple Europe Limited | Actual hours: 11.5; source records: 1</x:v>
      </x:c>
      <x:c r="L1021" t="str">
        <x:v>Include</x:v>
      </x:c>
      <x:c r="M1021"/>
      <x:c r="N1021"/>
    </x:row>
    <x:row r="1022">
      <x:c r="A1022" t="str">
        <x:v>J Callender|2026-04-23</x:v>
      </x:c>
      <x:c r="B1022" s="888" t="n">
        <x:v>46135</x:v>
      </x:c>
      <x:c r="C1022" t="str">
        <x:v>J Callender</x:v>
      </x:c>
      <x:c r="D1022" t="str">
        <x:v>Permanent</x:v>
      </x:c>
      <x:c r="E1022" t="str">
        <x:v>Thurrock</x:v>
      </x:c>
      <x:c r="F1022" t="str">
        <x:v>Operative Porter</x:v>
      </x:c>
      <x:c r="G1022" t="str">
        <x:v>400260</x:v>
      </x:c>
      <x:c r="H1022" t="str">
        <x:v>Apple Europe Limited</x:v>
      </x:c>
      <x:c r="I1022" s="22" t="n">
        <x:v>11.5</x:v>
      </x:c>
      <x:c r="J1022" t="str">
        <x:v>Worked</x:v>
      </x:c>
      <x:c r="K1022" t="str">
        <x:v>Employee 1166; home branch Thurrock; assigned role Operative Porter | Deployment branch: Thurrock | Actual role: Operative Porter | Jobs: 400260 | Customers: Apple Europe Limited | Actual hours: 11.5; source records: 1</x:v>
      </x:c>
      <x:c r="L1022" t="str">
        <x:v>Include</x:v>
      </x:c>
      <x:c r="M1022"/>
      <x:c r="N1022"/>
    </x:row>
    <x:row r="1023">
      <x:c r="A1023" t="str">
        <x:v>J Callender|2026-04-24</x:v>
      </x:c>
      <x:c r="B1023" s="888" t="n">
        <x:v>46136</x:v>
      </x:c>
      <x:c r="C1023" t="str">
        <x:v>J Callender</x:v>
      </x:c>
      <x:c r="D1023" t="str">
        <x:v>Permanent</x:v>
      </x:c>
      <x:c r="E1023" t="str">
        <x:v>Thurrock</x:v>
      </x:c>
      <x:c r="F1023" t="str">
        <x:v>Operative Porter</x:v>
      </x:c>
      <x:c r="G1023" t="str">
        <x:v>400260</x:v>
      </x:c>
      <x:c r="H1023" t="str">
        <x:v>Apple Europe Limited</x:v>
      </x:c>
      <x:c r="I1023" s="22" t="n">
        <x:v>11.5</x:v>
      </x:c>
      <x:c r="J1023" t="str">
        <x:v>Worked</x:v>
      </x:c>
      <x:c r="K1023" t="str">
        <x:v>Employee 1166; home branch Thurrock; assigned role Operative Porter | Deployment branch: Thurrock | Actual role: Operative Porter | Jobs: 400260 | Customers: Apple Europe Limited | Actual hours: 11.5; source records: 1</x:v>
      </x:c>
      <x:c r="L1023" t="str">
        <x:v>Include</x:v>
      </x:c>
      <x:c r="M1023"/>
      <x:c r="N1023"/>
    </x:row>
    <x:row r="1024">
      <x:c r="A1024" t="str">
        <x:v>J Callender|2026-04-27</x:v>
      </x:c>
      <x:c r="B1024" s="888" t="n">
        <x:v>46139</x:v>
      </x:c>
      <x:c r="C1024" t="str">
        <x:v>J Callender</x:v>
      </x:c>
      <x:c r="D1024" t="str">
        <x:v>Permanent</x:v>
      </x:c>
      <x:c r="E1024" t="str">
        <x:v>Thurrock</x:v>
      </x:c>
      <x:c r="F1024" t="str">
        <x:v>Operative Porter</x:v>
      </x:c>
      <x:c r="G1024" t="str">
        <x:v>400260</x:v>
      </x:c>
      <x:c r="H1024" t="str">
        <x:v>Apple Europe Limited</x:v>
      </x:c>
      <x:c r="I1024" s="22" t="n">
        <x:v>11.5</x:v>
      </x:c>
      <x:c r="J1024" t="str">
        <x:v>Worked</x:v>
      </x:c>
      <x:c r="K1024" t="str">
        <x:v>Employee 1166; home branch Thurrock; assigned role Operative Porter | Deployment branch: Thurrock | Actual role: Operative Porter | Jobs: 400260 | Customers: Apple Europe Limited | Actual hours: 11.5; source records: 1</x:v>
      </x:c>
      <x:c r="L1024" t="str">
        <x:v>Include</x:v>
      </x:c>
      <x:c r="M1024"/>
      <x:c r="N1024"/>
    </x:row>
    <x:row r="1025">
      <x:c r="A1025" t="str">
        <x:v>J Callender|2026-04-28</x:v>
      </x:c>
      <x:c r="B1025" s="888" t="n">
        <x:v>46140</x:v>
      </x:c>
      <x:c r="C1025" t="str">
        <x:v>J Callender</x:v>
      </x:c>
      <x:c r="D1025" t="str">
        <x:v>Permanent</x:v>
      </x:c>
      <x:c r="E1025" t="str">
        <x:v>Thurrock</x:v>
      </x:c>
      <x:c r="F1025" t="str">
        <x:v>Operative Porter</x:v>
      </x:c>
      <x:c r="G1025" t="str">
        <x:v>400260</x:v>
      </x:c>
      <x:c r="H1025" t="str">
        <x:v>Apple Europe Limited</x:v>
      </x:c>
      <x:c r="I1025" s="22" t="n">
        <x:v>11.5</x:v>
      </x:c>
      <x:c r="J1025" t="str">
        <x:v>Worked</x:v>
      </x:c>
      <x:c r="K1025" t="str">
        <x:v>Employee 1166; home branch Thurrock; assigned role Operative Porter | Deployment branch: Thurrock | Actual role: Operative Porter | Jobs: 400260 | Customers: Apple Europe Limited | Actual hours: 11.5; source records: 1</x:v>
      </x:c>
      <x:c r="L1025" t="str">
        <x:v>Include</x:v>
      </x:c>
      <x:c r="M1025"/>
      <x:c r="N1025"/>
    </x:row>
    <x:row r="1026">
      <x:c r="A1026" t="str">
        <x:v>J Callender|2026-04-29</x:v>
      </x:c>
      <x:c r="B1026" s="888" t="n">
        <x:v>46141</x:v>
      </x:c>
      <x:c r="C1026" t="str">
        <x:v>J Callender</x:v>
      </x:c>
      <x:c r="D1026" t="str">
        <x:v>Permanent</x:v>
      </x:c>
      <x:c r="E1026" t="str">
        <x:v>Thurrock</x:v>
      </x:c>
      <x:c r="F1026" t="str">
        <x:v>Operative Porter</x:v>
      </x:c>
      <x:c r="G1026" t="str">
        <x:v>400260</x:v>
      </x:c>
      <x:c r="H1026" t="str">
        <x:v>Apple Europe Limited</x:v>
      </x:c>
      <x:c r="I1026" s="22" t="n">
        <x:v>11.5</x:v>
      </x:c>
      <x:c r="J1026" t="str">
        <x:v>Worked</x:v>
      </x:c>
      <x:c r="K1026" t="str">
        <x:v>Employee 1166; home branch Thurrock; assigned role Operative Porter | Deployment branch: Thurrock | Actual role: Operative Porter | Jobs: 400260 | Customers: Apple Europe Limited | Actual hours: 11.5; source records: 1</x:v>
      </x:c>
      <x:c r="L1026" t="str">
        <x:v>Include</x:v>
      </x:c>
      <x:c r="M1026"/>
      <x:c r="N1026"/>
    </x:row>
    <x:row r="1027">
      <x:c r="A1027" t="str">
        <x:v>J Callender|2026-04-30</x:v>
      </x:c>
      <x:c r="B1027" s="888" t="n">
        <x:v>46142</x:v>
      </x:c>
      <x:c r="C1027" t="str">
        <x:v>J Callender</x:v>
      </x:c>
      <x:c r="D1027" t="str">
        <x:v>Permanent</x:v>
      </x:c>
      <x:c r="E1027" t="str">
        <x:v>Thurrock</x:v>
      </x:c>
      <x:c r="F1027" t="str">
        <x:v>Operative Porter</x:v>
      </x:c>
      <x:c r="G1027" t="str">
        <x:v>400260</x:v>
      </x:c>
      <x:c r="H1027" t="str">
        <x:v>Apple Europe Limited</x:v>
      </x:c>
      <x:c r="I1027" s="22" t="n">
        <x:v>11.5</x:v>
      </x:c>
      <x:c r="J1027" t="str">
        <x:v>Worked</x:v>
      </x:c>
      <x:c r="K1027" t="str">
        <x:v>Employee 1166; home branch Thurrock; assigned role Operative Porter | Deployment branch: Thurrock | Actual role: Operative Porter | Jobs: 400260 | Customers: Apple Europe Limited | Actual hours: 11.5; source records: 1</x:v>
      </x:c>
      <x:c r="L1027" t="str">
        <x:v>Include</x:v>
      </x:c>
      <x:c r="M1027"/>
      <x:c r="N1027"/>
    </x:row>
    <x:row r="1028">
      <x:c r="A1028" t="str">
        <x:v>J Kiero-Watson|2026-04-01</x:v>
      </x:c>
      <x:c r="B1028" s="888" t="n">
        <x:v>46113</x:v>
      </x:c>
      <x:c r="C1028" t="str">
        <x:v>J Kiero-Watson</x:v>
      </x:c>
      <x:c r="D1028" t="str">
        <x:v>Permanent</x:v>
      </x:c>
      <x:c r="E1028" t="str">
        <x:v>Croydon</x:v>
      </x:c>
      <x:c r="F1028" t="str">
        <x:v>Operative Skilled</x:v>
      </x:c>
      <x:c r="G1028"/>
      <x:c r="H1028"/>
      <x:c r="I1028" s="22" t="n">
        <x:v>0</x:v>
      </x:c>
      <x:c r="J1028" t="str">
        <x:v>Annual leave</x:v>
      </x:c>
      <x:c r="K1028" t="str">
        <x:v>Employee 103857; home branch Croydon; assigned role Operative Skilled | Leave: Annual Leave (Hours) | Leave calendar basis: Variable-pattern period</x:v>
      </x:c>
      <x:c r="L1028" t="str">
        <x:v>Include</x:v>
      </x:c>
      <x:c r="M1028"/>
      <x:c r="N1028"/>
    </x:row>
    <x:row r="1029">
      <x:c r="A1029" t="str">
        <x:v>J Kiero-Watson|2026-04-02</x:v>
      </x:c>
      <x:c r="B1029" s="888" t="n">
        <x:v>46114</x:v>
      </x:c>
      <x:c r="C1029" t="str">
        <x:v>J Kiero-Watson</x:v>
      </x:c>
      <x:c r="D1029" t="str">
        <x:v>Permanent</x:v>
      </x:c>
      <x:c r="E1029" t="str">
        <x:v>Croydon</x:v>
      </x:c>
      <x:c r="F1029" t="str">
        <x:v>Operative Skilled</x:v>
      </x:c>
      <x:c r="G1029"/>
      <x:c r="H1029"/>
      <x:c r="I1029" s="22" t="n">
        <x:v>0</x:v>
      </x:c>
      <x:c r="J1029" t="str">
        <x:v>Annual leave</x:v>
      </x:c>
      <x:c r="K1029" t="str">
        <x:v>Employee 103857; home branch Croydon; assigned role Operative Skilled | Leave: Annual Leave (Hours) | Leave calendar basis: Variable-pattern period</x:v>
      </x:c>
      <x:c r="L1029" t="str">
        <x:v>Include</x:v>
      </x:c>
      <x:c r="M1029"/>
      <x:c r="N1029"/>
    </x:row>
    <x:row r="1030">
      <x:c r="A1030" t="str">
        <x:v>J Kiero-Watson|2026-04-03</x:v>
      </x:c>
      <x:c r="B1030" s="888" t="n">
        <x:v>46115</x:v>
      </x:c>
      <x:c r="C1030" t="str">
        <x:v>J Kiero-Watson</x:v>
      </x:c>
      <x:c r="D1030" t="str">
        <x:v>Permanent</x:v>
      </x:c>
      <x:c r="E1030" t="str">
        <x:v>Croydon</x:v>
      </x:c>
      <x:c r="F1030" t="str">
        <x:v>Operative Skilled</x:v>
      </x:c>
      <x:c r="G1030"/>
      <x:c r="H1030"/>
      <x:c r="I1030" s="22" t="n">
        <x:v>0</x:v>
      </x:c>
      <x:c r="J1030" t="str">
        <x:v>Annual leave</x:v>
      </x:c>
      <x:c r="K1030" t="str">
        <x:v>Employee 103857; home branch Croydon; assigned role Operative Skilled | Leave: Annual Leave (Hours) | Leave calendar basis: Variable-pattern period</x:v>
      </x:c>
      <x:c r="L1030" t="str">
        <x:v>Include</x:v>
      </x:c>
      <x:c r="M1030"/>
      <x:c r="N1030"/>
    </x:row>
    <x:row r="1031">
      <x:c r="A1031" t="str">
        <x:v>J Kiero-Watson|2026-04-07</x:v>
      </x:c>
      <x:c r="B1031" s="888" t="n">
        <x:v>46119</x:v>
      </x:c>
      <x:c r="C1031" t="str">
        <x:v>J Kiero-Watson</x:v>
      </x:c>
      <x:c r="D1031" t="str">
        <x:v>Permanent</x:v>
      </x:c>
      <x:c r="E1031" t="str">
        <x:v>Croydon</x:v>
      </x:c>
      <x:c r="F1031" t="str">
        <x:v>Operative Skilled</x:v>
      </x:c>
      <x:c r="G1031" t="str">
        <x:v>399017A</x:v>
      </x:c>
      <x:c r="H1031" t="str">
        <x:v>Apple Europe Ltd</x:v>
      </x:c>
      <x:c r="I1031" s="22" t="n">
        <x:v>10</x:v>
      </x:c>
      <x:c r="J1031" t="str">
        <x:v>Worked</x:v>
      </x:c>
      <x:c r="K1031" t="str">
        <x:v>Employee 103857; home branch Croydon; assigned role Operative Skilled | Deployment branch: Croydon | Actual role: Operative Porter | Jobs: 399017A | Customers: Apple Europe Ltd | Actual hours: 10.0; source records: 1</x:v>
      </x:c>
      <x:c r="L1031" t="str">
        <x:v>Include</x:v>
      </x:c>
      <x:c r="M1031"/>
      <x:c r="N1031"/>
    </x:row>
    <x:row r="1032">
      <x:c r="A1032" t="str">
        <x:v>J Kiero-Watson|2026-04-08</x:v>
      </x:c>
      <x:c r="B1032" s="888" t="n">
        <x:v>46120</x:v>
      </x:c>
      <x:c r="C1032" t="str">
        <x:v>J Kiero-Watson</x:v>
      </x:c>
      <x:c r="D1032" t="str">
        <x:v>Permanent</x:v>
      </x:c>
      <x:c r="E1032" t="str">
        <x:v>Croydon</x:v>
      </x:c>
      <x:c r="F1032" t="str">
        <x:v>Operative Skilled</x:v>
      </x:c>
      <x:c r="G1032" t="str">
        <x:v>399017A</x:v>
      </x:c>
      <x:c r="H1032" t="str">
        <x:v>Apple Europe Ltd</x:v>
      </x:c>
      <x:c r="I1032" s="22" t="n">
        <x:v>10</x:v>
      </x:c>
      <x:c r="J1032" t="str">
        <x:v>Worked</x:v>
      </x:c>
      <x:c r="K1032" t="str">
        <x:v>Employee 103857; home branch Croydon; assigned role Operative Skilled | Deployment branch: Croydon | Actual role: Operative Porter | Jobs: 399017A | Customers: Apple Europe Ltd | Actual hours: 10.0; source records: 1</x:v>
      </x:c>
      <x:c r="L1032" t="str">
        <x:v>Include</x:v>
      </x:c>
      <x:c r="M1032"/>
      <x:c r="N1032"/>
    </x:row>
    <x:row r="1033">
      <x:c r="A1033" t="str">
        <x:v>J Kiero-Watson|2026-04-09</x:v>
      </x:c>
      <x:c r="B1033" s="888" t="n">
        <x:v>46121</x:v>
      </x:c>
      <x:c r="C1033" t="str">
        <x:v>J Kiero-Watson</x:v>
      </x:c>
      <x:c r="D1033" t="str">
        <x:v>Permanent</x:v>
      </x:c>
      <x:c r="E1033" t="str">
        <x:v>Croydon</x:v>
      </x:c>
      <x:c r="F1033" t="str">
        <x:v>Operative Skilled</x:v>
      </x:c>
      <x:c r="G1033" t="str">
        <x:v>399017A</x:v>
      </x:c>
      <x:c r="H1033" t="str">
        <x:v>Apple Europe Ltd</x:v>
      </x:c>
      <x:c r="I1033" s="22" t="n">
        <x:v>10</x:v>
      </x:c>
      <x:c r="J1033" t="str">
        <x:v>Worked</x:v>
      </x:c>
      <x:c r="K1033" t="str">
        <x:v>Employee 103857; home branch Croydon; assigned role Operative Skilled | Deployment branch: Croydon | Actual role: Operative Porter | Jobs: 399017A | Customers: Apple Europe Ltd | Actual hours: 10.0; source records: 1</x:v>
      </x:c>
      <x:c r="L1033" t="str">
        <x:v>Include</x:v>
      </x:c>
      <x:c r="M1033"/>
      <x:c r="N1033"/>
    </x:row>
    <x:row r="1034">
      <x:c r="A1034" t="str">
        <x:v>J Kiero-Watson|2026-04-10</x:v>
      </x:c>
      <x:c r="B1034" s="888" t="n">
        <x:v>46122</x:v>
      </x:c>
      <x:c r="C1034" t="str">
        <x:v>J Kiero-Watson</x:v>
      </x:c>
      <x:c r="D1034" t="str">
        <x:v>Permanent</x:v>
      </x:c>
      <x:c r="E1034" t="str">
        <x:v>Croydon</x:v>
      </x:c>
      <x:c r="F1034" t="str">
        <x:v>Operative Skilled</x:v>
      </x:c>
      <x:c r="G1034" t="str">
        <x:v>399017A</x:v>
      </x:c>
      <x:c r="H1034" t="str">
        <x:v>Apple Europe Ltd</x:v>
      </x:c>
      <x:c r="I1034" s="22" t="n">
        <x:v>10</x:v>
      </x:c>
      <x:c r="J1034" t="str">
        <x:v>Worked</x:v>
      </x:c>
      <x:c r="K1034" t="str">
        <x:v>Employee 103857; home branch Croydon; assigned role Operative Skilled | Deployment branch: Croydon | Actual role: Operative Porter | Jobs: 399017A | Customers: Apple Europe Ltd | Actual hours: 10.0; source records: 1</x:v>
      </x:c>
      <x:c r="L1034" t="str">
        <x:v>Include</x:v>
      </x:c>
      <x:c r="M1034"/>
      <x:c r="N1034"/>
    </x:row>
    <x:row r="1035">
      <x:c r="A1035" t="str">
        <x:v>J Kiero-Watson|2026-04-13</x:v>
      </x:c>
      <x:c r="B1035" s="888" t="n">
        <x:v>46125</x:v>
      </x:c>
      <x:c r="C1035" t="str">
        <x:v>J Kiero-Watson</x:v>
      </x:c>
      <x:c r="D1035" t="str">
        <x:v>Permanent</x:v>
      </x:c>
      <x:c r="E1035" t="str">
        <x:v>Croydon</x:v>
      </x:c>
      <x:c r="F1035" t="str">
        <x:v>Operative Skilled</x:v>
      </x:c>
      <x:c r="G1035" t="str">
        <x:v>399017A</x:v>
      </x:c>
      <x:c r="H1035" t="str">
        <x:v>Apple Europe Ltd</x:v>
      </x:c>
      <x:c r="I1035" s="22" t="n">
        <x:v>10</x:v>
      </x:c>
      <x:c r="J1035" t="str">
        <x:v>Worked</x:v>
      </x:c>
      <x:c r="K1035" t="str">
        <x:v>Employee 103857; home branch Croydon; assigned role Operative Skilled | Deployment branch: Croydon | Actual role: Operative Porter | Jobs: 399017A | Customers: Apple Europe Ltd | Actual hours: 10.0; source records: 1</x:v>
      </x:c>
      <x:c r="L1035" t="str">
        <x:v>Include</x:v>
      </x:c>
      <x:c r="M1035"/>
      <x:c r="N1035"/>
    </x:row>
    <x:row r="1036">
      <x:c r="A1036" t="str">
        <x:v>J Kiero-Watson|2026-04-14</x:v>
      </x:c>
      <x:c r="B1036" s="888" t="n">
        <x:v>46126</x:v>
      </x:c>
      <x:c r="C1036" t="str">
        <x:v>J Kiero-Watson</x:v>
      </x:c>
      <x:c r="D1036" t="str">
        <x:v>Permanent</x:v>
      </x:c>
      <x:c r="E1036" t="str">
        <x:v>Croydon</x:v>
      </x:c>
      <x:c r="F1036" t="str">
        <x:v>Operative Skilled</x:v>
      </x:c>
      <x:c r="G1036" t="str">
        <x:v>399017A</x:v>
      </x:c>
      <x:c r="H1036" t="str">
        <x:v>Apple Europe Ltd</x:v>
      </x:c>
      <x:c r="I1036" s="22" t="n">
        <x:v>10</x:v>
      </x:c>
      <x:c r="J1036" t="str">
        <x:v>Worked</x:v>
      </x:c>
      <x:c r="K1036" t="str">
        <x:v>Employee 103857; home branch Croydon; assigned role Operative Skilled | Deployment branch: Croydon | Actual role: Operative Porter | Jobs: 399017A | Customers: Apple Europe Ltd | Actual hours: 10.0; source records: 1</x:v>
      </x:c>
      <x:c r="L1036" t="str">
        <x:v>Include</x:v>
      </x:c>
      <x:c r="M1036"/>
      <x:c r="N1036"/>
    </x:row>
    <x:row r="1037">
      <x:c r="A1037" t="str">
        <x:v>J Kiero-Watson|2026-04-15</x:v>
      </x:c>
      <x:c r="B1037" s="888" t="n">
        <x:v>46127</x:v>
      </x:c>
      <x:c r="C1037" t="str">
        <x:v>J Kiero-Watson</x:v>
      </x:c>
      <x:c r="D1037" t="str">
        <x:v>Permanent</x:v>
      </x:c>
      <x:c r="E1037" t="str">
        <x:v>Croydon</x:v>
      </x:c>
      <x:c r="F1037" t="str">
        <x:v>Operative Skilled</x:v>
      </x:c>
      <x:c r="G1037" t="str">
        <x:v>399017A</x:v>
      </x:c>
      <x:c r="H1037" t="str">
        <x:v>Apple Europe Ltd</x:v>
      </x:c>
      <x:c r="I1037" s="22" t="n">
        <x:v>10</x:v>
      </x:c>
      <x:c r="J1037" t="str">
        <x:v>Worked</x:v>
      </x:c>
      <x:c r="K1037" t="str">
        <x:v>Employee 103857; home branch Croydon; assigned role Operative Skilled | Deployment branch: Croydon | Actual role: Operative Porter | Jobs: 399017A | Customers: Apple Europe Ltd | Actual hours: 10.0; source records: 1</x:v>
      </x:c>
      <x:c r="L1037" t="str">
        <x:v>Include</x:v>
      </x:c>
      <x:c r="M1037"/>
      <x:c r="N1037"/>
    </x:row>
    <x:row r="1038">
      <x:c r="A1038" t="str">
        <x:v>J Kiero-Watson|2026-04-16</x:v>
      </x:c>
      <x:c r="B1038" s="888" t="n">
        <x:v>46128</x:v>
      </x:c>
      <x:c r="C1038" t="str">
        <x:v>J Kiero-Watson</x:v>
      </x:c>
      <x:c r="D1038" t="str">
        <x:v>Permanent</x:v>
      </x:c>
      <x:c r="E1038" t="str">
        <x:v>Croydon</x:v>
      </x:c>
      <x:c r="F1038" t="str">
        <x:v>Operative Skilled</x:v>
      </x:c>
      <x:c r="G1038" t="str">
        <x:v>399017A</x:v>
      </x:c>
      <x:c r="H1038" t="str">
        <x:v>Apple Europe Ltd</x:v>
      </x:c>
      <x:c r="I1038" s="22" t="n">
        <x:v>10</x:v>
      </x:c>
      <x:c r="J1038" t="str">
        <x:v>Worked</x:v>
      </x:c>
      <x:c r="K1038" t="str">
        <x:v>Employee 103857; home branch Croydon; assigned role Operative Skilled | Deployment branch: Croydon | Actual role: Operative Porter | Jobs: 399017A | Customers: Apple Europe Ltd | Actual hours: 10.0; source records: 1</x:v>
      </x:c>
      <x:c r="L1038" t="str">
        <x:v>Include</x:v>
      </x:c>
      <x:c r="M1038"/>
      <x:c r="N1038"/>
    </x:row>
    <x:row r="1039">
      <x:c r="A1039" t="str">
        <x:v>J Kiero-Watson|2026-04-17</x:v>
      </x:c>
      <x:c r="B1039" s="888" t="n">
        <x:v>46129</x:v>
      </x:c>
      <x:c r="C1039" t="str">
        <x:v>J Kiero-Watson</x:v>
      </x:c>
      <x:c r="D1039" t="str">
        <x:v>Permanent</x:v>
      </x:c>
      <x:c r="E1039" t="str">
        <x:v>Croydon</x:v>
      </x:c>
      <x:c r="F1039" t="str">
        <x:v>Operative Skilled</x:v>
      </x:c>
      <x:c r="G1039" t="str">
        <x:v>399017A</x:v>
      </x:c>
      <x:c r="H1039" t="str">
        <x:v>Apple Europe Ltd</x:v>
      </x:c>
      <x:c r="I1039" s="22" t="n">
        <x:v>10</x:v>
      </x:c>
      <x:c r="J1039" t="str">
        <x:v>Worked</x:v>
      </x:c>
      <x:c r="K1039" t="str">
        <x:v>Employee 103857; home branch Croydon; assigned role Operative Skilled | Deployment branch: Croydon | Actual role: Operative Porter | Jobs: 399017A | Customers: Apple Europe Ltd | Actual hours: 10.0; source records: 1</x:v>
      </x:c>
      <x:c r="L1039" t="str">
        <x:v>Include</x:v>
      </x:c>
      <x:c r="M1039"/>
      <x:c r="N1039"/>
    </x:row>
    <x:row r="1040">
      <x:c r="A1040" t="str">
        <x:v>J Kiero-Watson|2026-04-20</x:v>
      </x:c>
      <x:c r="B1040" s="888" t="n">
        <x:v>46132</x:v>
      </x:c>
      <x:c r="C1040" t="str">
        <x:v>J Kiero-Watson</x:v>
      </x:c>
      <x:c r="D1040" t="str">
        <x:v>Permanent</x:v>
      </x:c>
      <x:c r="E1040" t="str">
        <x:v>Croydon</x:v>
      </x:c>
      <x:c r="F1040" t="str">
        <x:v>Operative Skilled</x:v>
      </x:c>
      <x:c r="G1040" t="str">
        <x:v>399017A</x:v>
      </x:c>
      <x:c r="H1040" t="str">
        <x:v>Apple Europe Ltd</x:v>
      </x:c>
      <x:c r="I1040" s="22" t="n">
        <x:v>10</x:v>
      </x:c>
      <x:c r="J1040" t="str">
        <x:v>Worked</x:v>
      </x:c>
      <x:c r="K1040" t="str">
        <x:v>Employee 103857; home branch Croydon; assigned role Operative Skilled | Deployment branch: Croydon | Actual role: Operative Porter | Jobs: 399017A | Customers: Apple Europe Ltd | Actual hours: 10.0; source records: 1</x:v>
      </x:c>
      <x:c r="L1040" t="str">
        <x:v>Include</x:v>
      </x:c>
      <x:c r="M1040"/>
      <x:c r="N1040"/>
    </x:row>
    <x:row r="1041">
      <x:c r="A1041" t="str">
        <x:v>J Kiero-Watson|2026-04-21</x:v>
      </x:c>
      <x:c r="B1041" s="888" t="n">
        <x:v>46133</x:v>
      </x:c>
      <x:c r="C1041" t="str">
        <x:v>J Kiero-Watson</x:v>
      </x:c>
      <x:c r="D1041" t="str">
        <x:v>Permanent</x:v>
      </x:c>
      <x:c r="E1041" t="str">
        <x:v>Croydon</x:v>
      </x:c>
      <x:c r="F1041" t="str">
        <x:v>Operative Skilled</x:v>
      </x:c>
      <x:c r="G1041" t="str">
        <x:v>399017A</x:v>
      </x:c>
      <x:c r="H1041" t="str">
        <x:v>Apple Europe Ltd</x:v>
      </x:c>
      <x:c r="I1041" s="22" t="n">
        <x:v>10</x:v>
      </x:c>
      <x:c r="J1041" t="str">
        <x:v>Worked</x:v>
      </x:c>
      <x:c r="K1041" t="str">
        <x:v>Employee 103857; home branch Croydon; assigned role Operative Skilled | Deployment branch: Croydon | Actual role: Operative Porter | Jobs: 399017A | Customers: Apple Europe Ltd | Actual hours: 10.0; source records: 1</x:v>
      </x:c>
      <x:c r="L1041" t="str">
        <x:v>Include</x:v>
      </x:c>
      <x:c r="M1041"/>
      <x:c r="N1041"/>
    </x:row>
    <x:row r="1042">
      <x:c r="A1042" t="str">
        <x:v>J Kiero-Watson|2026-04-22</x:v>
      </x:c>
      <x:c r="B1042" s="888" t="n">
        <x:v>46134</x:v>
      </x:c>
      <x:c r="C1042" t="str">
        <x:v>J Kiero-Watson</x:v>
      </x:c>
      <x:c r="D1042" t="str">
        <x:v>Permanent</x:v>
      </x:c>
      <x:c r="E1042" t="str">
        <x:v>Croydon</x:v>
      </x:c>
      <x:c r="F1042" t="str">
        <x:v>Operative Skilled</x:v>
      </x:c>
      <x:c r="G1042"/>
      <x:c r="H1042"/>
      <x:c r="I1042" s="22" t="n">
        <x:v>0</x:v>
      </x:c>
      <x:c r="J1042" t="str">
        <x:v>Other leave — Sickness</x:v>
      </x:c>
      <x:c r="K1042" t="str">
        <x:v>Employee 103857; home branch Croydon; assigned role Operative Skilled | Leave: Sickness | Leave calendar basis: Variable-pattern period</x:v>
      </x:c>
      <x:c r="L1042" t="str">
        <x:v>Include</x:v>
      </x:c>
      <x:c r="M1042"/>
      <x:c r="N1042"/>
    </x:row>
    <x:row r="1043">
      <x:c r="A1043" t="str">
        <x:v>J Kiero-Watson|2026-04-23</x:v>
      </x:c>
      <x:c r="B1043" s="888" t="n">
        <x:v>46135</x:v>
      </x:c>
      <x:c r="C1043" t="str">
        <x:v>J Kiero-Watson</x:v>
      </x:c>
      <x:c r="D1043" t="str">
        <x:v>Permanent</x:v>
      </x:c>
      <x:c r="E1043" t="str">
        <x:v>Croydon</x:v>
      </x:c>
      <x:c r="F1043" t="str">
        <x:v>Operative Skilled</x:v>
      </x:c>
      <x:c r="G1043"/>
      <x:c r="H1043"/>
      <x:c r="I1043" s="22" t="n">
        <x:v>0</x:v>
      </x:c>
      <x:c r="J1043" t="str">
        <x:v>Other leave — Sickness</x:v>
      </x:c>
      <x:c r="K1043" t="str">
        <x:v>Employee 103857; home branch Croydon; assigned role Operative Skilled | Leave: Sickness | Leave calendar basis: Variable-pattern period</x:v>
      </x:c>
      <x:c r="L1043" t="str">
        <x:v>Include</x:v>
      </x:c>
      <x:c r="M1043"/>
      <x:c r="N1043"/>
    </x:row>
    <x:row r="1044">
      <x:c r="A1044" t="str">
        <x:v>J Kiero-Watson|2026-04-28</x:v>
      </x:c>
      <x:c r="B1044" s="888" t="n">
        <x:v>46140</x:v>
      </x:c>
      <x:c r="C1044" t="str">
        <x:v>J Kiero-Watson</x:v>
      </x:c>
      <x:c r="D1044" t="str">
        <x:v>Permanent</x:v>
      </x:c>
      <x:c r="E1044" t="str">
        <x:v>Croydon</x:v>
      </x:c>
      <x:c r="F1044" t="str">
        <x:v>Operative Skilled</x:v>
      </x:c>
      <x:c r="G1044" t="str">
        <x:v>399017A</x:v>
      </x:c>
      <x:c r="H1044" t="str">
        <x:v>Apple Europe Ltd</x:v>
      </x:c>
      <x:c r="I1044" s="22" t="n">
        <x:v>10</x:v>
      </x:c>
      <x:c r="J1044" t="str">
        <x:v>Worked</x:v>
      </x:c>
      <x:c r="K1044" t="str">
        <x:v>Employee 103857; home branch Croydon; assigned role Operative Skilled | Deployment branch: Croydon | Actual role: Operative Porter | Jobs: 399017A | Customers: Apple Europe Ltd | Actual hours: 10.0; source records: 1</x:v>
      </x:c>
      <x:c r="L1044" t="str">
        <x:v>Include</x:v>
      </x:c>
      <x:c r="M1044"/>
      <x:c r="N1044"/>
    </x:row>
    <x:row r="1045">
      <x:c r="A1045" t="str">
        <x:v>J Kiero-Watson|2026-04-29</x:v>
      </x:c>
      <x:c r="B1045" s="888" t="n">
        <x:v>46141</x:v>
      </x:c>
      <x:c r="C1045" t="str">
        <x:v>J Kiero-Watson</x:v>
      </x:c>
      <x:c r="D1045" t="str">
        <x:v>Permanent</x:v>
      </x:c>
      <x:c r="E1045" t="str">
        <x:v>Croydon</x:v>
      </x:c>
      <x:c r="F1045" t="str">
        <x:v>Operative Skilled</x:v>
      </x:c>
      <x:c r="G1045" t="str">
        <x:v>399017A</x:v>
      </x:c>
      <x:c r="H1045" t="str">
        <x:v>Apple Europe Ltd</x:v>
      </x:c>
      <x:c r="I1045" s="22" t="n">
        <x:v>10</x:v>
      </x:c>
      <x:c r="J1045" t="str">
        <x:v>Worked</x:v>
      </x:c>
      <x:c r="K1045" t="str">
        <x:v>Employee 103857; home branch Croydon; assigned role Operative Skilled | Deployment branch: Croydon | Actual role: Operative Porter | Jobs: 399017A | Customers: Apple Europe Ltd | Actual hours: 10.0; source records: 1</x:v>
      </x:c>
      <x:c r="L1045" t="str">
        <x:v>Include</x:v>
      </x:c>
      <x:c r="M1045"/>
      <x:c r="N1045"/>
    </x:row>
    <x:row r="1046">
      <x:c r="A1046" t="str">
        <x:v>J Kiero-Watson|2026-04-30</x:v>
      </x:c>
      <x:c r="B1046" s="888" t="n">
        <x:v>46142</x:v>
      </x:c>
      <x:c r="C1046" t="str">
        <x:v>J Kiero-Watson</x:v>
      </x:c>
      <x:c r="D1046" t="str">
        <x:v>Permanent</x:v>
      </x:c>
      <x:c r="E1046" t="str">
        <x:v>Croydon</x:v>
      </x:c>
      <x:c r="F1046" t="str">
        <x:v>Operative Skilled</x:v>
      </x:c>
      <x:c r="G1046" t="str">
        <x:v>399017A</x:v>
      </x:c>
      <x:c r="H1046" t="str">
        <x:v>Apple Europe Ltd</x:v>
      </x:c>
      <x:c r="I1046" s="22" t="n">
        <x:v>10</x:v>
      </x:c>
      <x:c r="J1046" t="str">
        <x:v>Worked</x:v>
      </x:c>
      <x:c r="K1046" t="str">
        <x:v>Employee 103857; home branch Croydon; assigned role Operative Skilled | Deployment branch: Croydon | Actual role: Operative Porter | Jobs: 399017A | Customers: Apple Europe Ltd | Actual hours: 10.0; source records: 1</x:v>
      </x:c>
      <x:c r="L1046" t="str">
        <x:v>Include</x:v>
      </x:c>
      <x:c r="M1046"/>
      <x:c r="N1046"/>
    </x:row>
    <x:row r="1047">
      <x:c r="A1047" t="str">
        <x:v>J McGinley|2026-04-01</x:v>
      </x:c>
      <x:c r="B1047" s="888" t="n">
        <x:v>46113</x:v>
      </x:c>
      <x:c r="C1047" t="str">
        <x:v>J McGinley</x:v>
      </x:c>
      <x:c r="D1047" t="str">
        <x:v>Permanent</x:v>
      </x:c>
      <x:c r="E1047" t="str">
        <x:v>Thurrock</x:v>
      </x:c>
      <x:c r="F1047" t="str">
        <x:v>Operative Skilled</x:v>
      </x:c>
      <x:c r="G1047" t="str">
        <x:v>399622</x:v>
      </x:c>
      <x:c r="H1047" t="str">
        <x:v>Accenture UK Ltd</x:v>
      </x:c>
      <x:c r="I1047" s="22" t="n">
        <x:v>11</x:v>
      </x:c>
      <x:c r="J1047" t="str">
        <x:v>Worked</x:v>
      </x:c>
      <x:c r="K1047" t="str">
        <x:v>Employee 1063; home branch Thurrock; assigned role Operative Skilled | Deployment branch: Thurrock | Actual role: Operative Skilled | Jobs: 399622 | Customers: Accenture UK Ltd | Actual hours: 11.0; source records: 1</x:v>
      </x:c>
      <x:c r="L1047" t="str">
        <x:v>Include</x:v>
      </x:c>
      <x:c r="M1047"/>
      <x:c r="N1047"/>
    </x:row>
    <x:row r="1048">
      <x:c r="A1048" t="str">
        <x:v>J McGinley|2026-04-02</x:v>
      </x:c>
      <x:c r="B1048" s="888" t="n">
        <x:v>46114</x:v>
      </x:c>
      <x:c r="C1048" t="str">
        <x:v>J McGinley</x:v>
      </x:c>
      <x:c r="D1048" t="str">
        <x:v>Permanent</x:v>
      </x:c>
      <x:c r="E1048" t="str">
        <x:v>Thurrock</x:v>
      </x:c>
      <x:c r="F1048" t="str">
        <x:v>Operative Skilled</x:v>
      </x:c>
      <x:c r="G1048" t="str">
        <x:v>399622</x:v>
      </x:c>
      <x:c r="H1048" t="str">
        <x:v>Accenture UK Ltd</x:v>
      </x:c>
      <x:c r="I1048" s="22" t="n">
        <x:v>11</x:v>
      </x:c>
      <x:c r="J1048" t="str">
        <x:v>Worked</x:v>
      </x:c>
      <x:c r="K1048" t="str">
        <x:v>Employee 1063; home branch Thurrock; assigned role Operative Skilled | Deployment branch: Thurrock | Actual role: Operative Skilled | Jobs: 399622 | Customers: Accenture UK Ltd | Actual hours: 11.0; source records: 1</x:v>
      </x:c>
      <x:c r="L1048" t="str">
        <x:v>Include</x:v>
      </x:c>
      <x:c r="M1048"/>
      <x:c r="N1048"/>
    </x:row>
    <x:row r="1049">
      <x:c r="A1049" t="str">
        <x:v>J McGinley|2026-04-07</x:v>
      </x:c>
      <x:c r="B1049" s="888" t="n">
        <x:v>46119</x:v>
      </x:c>
      <x:c r="C1049" t="str">
        <x:v>J McGinley</x:v>
      </x:c>
      <x:c r="D1049" t="str">
        <x:v>Permanent</x:v>
      </x:c>
      <x:c r="E1049" t="str">
        <x:v>Thurrock</x:v>
      </x:c>
      <x:c r="F1049" t="str">
        <x:v>Operative Skilled</x:v>
      </x:c>
      <x:c r="G1049" t="str">
        <x:v>399622</x:v>
      </x:c>
      <x:c r="H1049" t="str">
        <x:v>Accenture UK Ltd</x:v>
      </x:c>
      <x:c r="I1049" s="22" t="n">
        <x:v>10.5</x:v>
      </x:c>
      <x:c r="J1049" t="str">
        <x:v>Worked</x:v>
      </x:c>
      <x:c r="K1049" t="str">
        <x:v>Employee 1063; home branch Thurrock; assigned role Operative Skilled | Deployment branch: Thurrock | Actual role: Operative Skilled | Jobs: 399622 | Customers: Accenture UK Ltd | Actual hours: 10.5; source records: 1</x:v>
      </x:c>
      <x:c r="L1049" t="str">
        <x:v>Include</x:v>
      </x:c>
      <x:c r="M1049"/>
      <x:c r="N1049"/>
    </x:row>
    <x:row r="1050">
      <x:c r="A1050" t="str">
        <x:v>J McGinley|2026-04-08</x:v>
      </x:c>
      <x:c r="B1050" s="888" t="n">
        <x:v>46120</x:v>
      </x:c>
      <x:c r="C1050" t="str">
        <x:v>J McGinley</x:v>
      </x:c>
      <x:c r="D1050" t="str">
        <x:v>Permanent</x:v>
      </x:c>
      <x:c r="E1050" t="str">
        <x:v>Thurrock</x:v>
      </x:c>
      <x:c r="F1050" t="str">
        <x:v>Operative Skilled</x:v>
      </x:c>
      <x:c r="G1050" t="str">
        <x:v>399622</x:v>
      </x:c>
      <x:c r="H1050" t="str">
        <x:v>Accenture UK Ltd</x:v>
      </x:c>
      <x:c r="I1050" s="22" t="n">
        <x:v>10.5</x:v>
      </x:c>
      <x:c r="J1050" t="str">
        <x:v>Worked</x:v>
      </x:c>
      <x:c r="K1050" t="str">
        <x:v>Employee 1063; home branch Thurrock; assigned role Operative Skilled | Deployment branch: Thurrock | Actual role: Operative Skilled | Jobs: 399622 | Customers: Accenture UK Ltd | Actual hours: 10.5; source records: 1</x:v>
      </x:c>
      <x:c r="L1050" t="str">
        <x:v>Include</x:v>
      </x:c>
      <x:c r="M1050"/>
      <x:c r="N1050"/>
    </x:row>
    <x:row r="1051">
      <x:c r="A1051" t="str">
        <x:v>J McGinley|2026-04-09</x:v>
      </x:c>
      <x:c r="B1051" s="888" t="n">
        <x:v>46121</x:v>
      </x:c>
      <x:c r="C1051" t="str">
        <x:v>J McGinley</x:v>
      </x:c>
      <x:c r="D1051" t="str">
        <x:v>Permanent</x:v>
      </x:c>
      <x:c r="E1051" t="str">
        <x:v>Thurrock</x:v>
      </x:c>
      <x:c r="F1051" t="str">
        <x:v>Operative Skilled</x:v>
      </x:c>
      <x:c r="G1051" t="str">
        <x:v>399622</x:v>
      </x:c>
      <x:c r="H1051" t="str">
        <x:v>Accenture UK Ltd</x:v>
      </x:c>
      <x:c r="I1051" s="22" t="n">
        <x:v>11</x:v>
      </x:c>
      <x:c r="J1051" t="str">
        <x:v>Worked</x:v>
      </x:c>
      <x:c r="K1051" t="str">
        <x:v>Employee 1063; home branch Thurrock; assigned role Operative Skilled | Deployment branch: Thurrock | Actual role: Operative Skilled | Jobs: 399622 | Customers: Accenture UK Ltd | Actual hours: 11.0; source records: 1</x:v>
      </x:c>
      <x:c r="L1051" t="str">
        <x:v>Include</x:v>
      </x:c>
      <x:c r="M1051"/>
      <x:c r="N1051"/>
    </x:row>
    <x:row r="1052">
      <x:c r="A1052" t="str">
        <x:v>J McGinley|2026-04-10</x:v>
      </x:c>
      <x:c r="B1052" s="888" t="n">
        <x:v>46122</x:v>
      </x:c>
      <x:c r="C1052" t="str">
        <x:v>J McGinley</x:v>
      </x:c>
      <x:c r="D1052" t="str">
        <x:v>Permanent</x:v>
      </x:c>
      <x:c r="E1052" t="str">
        <x:v>Thurrock</x:v>
      </x:c>
      <x:c r="F1052" t="str">
        <x:v>Operative Skilled</x:v>
      </x:c>
      <x:c r="G1052" t="str">
        <x:v>399622</x:v>
      </x:c>
      <x:c r="H1052" t="str">
        <x:v>Accenture UK Ltd</x:v>
      </x:c>
      <x:c r="I1052" s="22" t="n">
        <x:v>10.5</x:v>
      </x:c>
      <x:c r="J1052" t="str">
        <x:v>Worked</x:v>
      </x:c>
      <x:c r="K1052" t="str">
        <x:v>Employee 1063; home branch Thurrock; assigned role Operative Skilled | Deployment branch: Thurrock | Actual role: Operative Skilled | Jobs: 399622 | Customers: Accenture UK Ltd | Actual hours: 10.5; source records: 1</x:v>
      </x:c>
      <x:c r="L1052" t="str">
        <x:v>Include</x:v>
      </x:c>
      <x:c r="M1052"/>
      <x:c r="N1052"/>
    </x:row>
    <x:row r="1053">
      <x:c r="A1053" t="str">
        <x:v>J McGinley|2026-04-13</x:v>
      </x:c>
      <x:c r="B1053" s="888" t="n">
        <x:v>46125</x:v>
      </x:c>
      <x:c r="C1053" t="str">
        <x:v>J McGinley</x:v>
      </x:c>
      <x:c r="D1053" t="str">
        <x:v>Permanent</x:v>
      </x:c>
      <x:c r="E1053" t="str">
        <x:v>Thurrock</x:v>
      </x:c>
      <x:c r="F1053" t="str">
        <x:v>Operative Skilled</x:v>
      </x:c>
      <x:c r="G1053" t="str">
        <x:v>399622</x:v>
      </x:c>
      <x:c r="H1053" t="str">
        <x:v>Accenture UK Ltd</x:v>
      </x:c>
      <x:c r="I1053" s="22" t="n">
        <x:v>10.5</x:v>
      </x:c>
      <x:c r="J1053" t="str">
        <x:v>Worked</x:v>
      </x:c>
      <x:c r="K1053" t="str">
        <x:v>Employee 1063; home branch Thurrock; assigned role Operative Skilled | Deployment branch: Thurrock | Actual role: Operative Skilled | Jobs: 399622 | Customers: Accenture UK Ltd | Actual hours: 10.5; source records: 1</x:v>
      </x:c>
      <x:c r="L1053" t="str">
        <x:v>Include</x:v>
      </x:c>
      <x:c r="M1053"/>
      <x:c r="N1053"/>
    </x:row>
    <x:row r="1054">
      <x:c r="A1054" t="str">
        <x:v>J McGinley|2026-04-14</x:v>
      </x:c>
      <x:c r="B1054" s="888" t="n">
        <x:v>46126</x:v>
      </x:c>
      <x:c r="C1054" t="str">
        <x:v>J McGinley</x:v>
      </x:c>
      <x:c r="D1054" t="str">
        <x:v>Permanent</x:v>
      </x:c>
      <x:c r="E1054" t="str">
        <x:v>Thurrock</x:v>
      </x:c>
      <x:c r="F1054" t="str">
        <x:v>Operative Skilled</x:v>
      </x:c>
      <x:c r="G1054" t="str">
        <x:v>399622</x:v>
      </x:c>
      <x:c r="H1054" t="str">
        <x:v>Accenture UK Ltd</x:v>
      </x:c>
      <x:c r="I1054" s="22" t="n">
        <x:v>10.5</x:v>
      </x:c>
      <x:c r="J1054" t="str">
        <x:v>Worked</x:v>
      </x:c>
      <x:c r="K1054" t="str">
        <x:v>Employee 1063; home branch Thurrock; assigned role Operative Skilled | Deployment branch: Thurrock | Actual role: Operative Skilled | Jobs: 399622 | Customers: Accenture UK Ltd | Actual hours: 10.5; source records: 1</x:v>
      </x:c>
      <x:c r="L1054" t="str">
        <x:v>Include</x:v>
      </x:c>
      <x:c r="M1054"/>
      <x:c r="N1054"/>
    </x:row>
    <x:row r="1055">
      <x:c r="A1055" t="str">
        <x:v>J McGinley|2026-04-15</x:v>
      </x:c>
      <x:c r="B1055" s="888" t="n">
        <x:v>46127</x:v>
      </x:c>
      <x:c r="C1055" t="str">
        <x:v>J McGinley</x:v>
      </x:c>
      <x:c r="D1055" t="str">
        <x:v>Permanent</x:v>
      </x:c>
      <x:c r="E1055" t="str">
        <x:v>Thurrock</x:v>
      </x:c>
      <x:c r="F1055" t="str">
        <x:v>Operative Skilled</x:v>
      </x:c>
      <x:c r="G1055" t="str">
        <x:v>399622</x:v>
      </x:c>
      <x:c r="H1055" t="str">
        <x:v>Accenture UK Ltd</x:v>
      </x:c>
      <x:c r="I1055" s="22" t="n">
        <x:v>10.5</x:v>
      </x:c>
      <x:c r="J1055" t="str">
        <x:v>Worked</x:v>
      </x:c>
      <x:c r="K1055" t="str">
        <x:v>Employee 1063; home branch Thurrock; assigned role Operative Skilled | Deployment branch: Thurrock | Actual role: Operative Skilled | Jobs: 399622 | Customers: Accenture UK Ltd | Actual hours: 10.5; source records: 1</x:v>
      </x:c>
      <x:c r="L1055" t="str">
        <x:v>Include</x:v>
      </x:c>
      <x:c r="M1055"/>
      <x:c r="N1055"/>
    </x:row>
    <x:row r="1056">
      <x:c r="A1056" t="str">
        <x:v>J McGinley|2026-04-16</x:v>
      </x:c>
      <x:c r="B1056" s="888" t="n">
        <x:v>46128</x:v>
      </x:c>
      <x:c r="C1056" t="str">
        <x:v>J McGinley</x:v>
      </x:c>
      <x:c r="D1056" t="str">
        <x:v>Permanent</x:v>
      </x:c>
      <x:c r="E1056" t="str">
        <x:v>Thurrock</x:v>
      </x:c>
      <x:c r="F1056" t="str">
        <x:v>Operative Skilled</x:v>
      </x:c>
      <x:c r="G1056" t="str">
        <x:v>399622</x:v>
      </x:c>
      <x:c r="H1056" t="str">
        <x:v>Accenture UK Ltd</x:v>
      </x:c>
      <x:c r="I1056" s="22" t="n">
        <x:v>10.5</x:v>
      </x:c>
      <x:c r="J1056" t="str">
        <x:v>Worked</x:v>
      </x:c>
      <x:c r="K1056" t="str">
        <x:v>Employee 1063; home branch Thurrock; assigned role Operative Skilled | Deployment branch: Thurrock | Actual role: Operative Skilled | Jobs: 399622 | Customers: Accenture UK Ltd | Actual hours: 10.5; source records: 1</x:v>
      </x:c>
      <x:c r="L1056" t="str">
        <x:v>Include</x:v>
      </x:c>
      <x:c r="M1056"/>
      <x:c r="N1056"/>
    </x:row>
    <x:row r="1057">
      <x:c r="A1057" t="str">
        <x:v>J McGinley|2026-04-17</x:v>
      </x:c>
      <x:c r="B1057" s="888" t="n">
        <x:v>46129</x:v>
      </x:c>
      <x:c r="C1057" t="str">
        <x:v>J McGinley</x:v>
      </x:c>
      <x:c r="D1057" t="str">
        <x:v>Permanent</x:v>
      </x:c>
      <x:c r="E1057" t="str">
        <x:v>Thurrock</x:v>
      </x:c>
      <x:c r="F1057" t="str">
        <x:v>Operative Skilled</x:v>
      </x:c>
      <x:c r="G1057" t="str">
        <x:v>399622</x:v>
      </x:c>
      <x:c r="H1057" t="str">
        <x:v>Accenture UK Ltd</x:v>
      </x:c>
      <x:c r="I1057" s="22" t="n">
        <x:v>10.5</x:v>
      </x:c>
      <x:c r="J1057" t="str">
        <x:v>Worked</x:v>
      </x:c>
      <x:c r="K1057" t="str">
        <x:v>Employee 1063; home branch Thurrock; assigned role Operative Skilled | Deployment branch: Thurrock | Actual role: Operative Skilled | Jobs: 399622 | Customers: Accenture UK Ltd | Actual hours: 10.5; source records: 1</x:v>
      </x:c>
      <x:c r="L1057" t="str">
        <x:v>Include</x:v>
      </x:c>
      <x:c r="M1057"/>
      <x:c r="N1057"/>
    </x:row>
    <x:row r="1058">
      <x:c r="A1058" t="str">
        <x:v>J McGinley|2026-04-20</x:v>
      </x:c>
      <x:c r="B1058" s="888" t="n">
        <x:v>46132</x:v>
      </x:c>
      <x:c r="C1058" t="str">
        <x:v>J McGinley</x:v>
      </x:c>
      <x:c r="D1058" t="str">
        <x:v>Permanent</x:v>
      </x:c>
      <x:c r="E1058" t="str">
        <x:v>Thurrock</x:v>
      </x:c>
      <x:c r="F1058" t="str">
        <x:v>Operative Skilled</x:v>
      </x:c>
      <x:c r="G1058" t="str">
        <x:v>399622</x:v>
      </x:c>
      <x:c r="H1058" t="str">
        <x:v>Accenture UK Ltd</x:v>
      </x:c>
      <x:c r="I1058" s="22" t="n">
        <x:v>10.5</x:v>
      </x:c>
      <x:c r="J1058" t="str">
        <x:v>Worked</x:v>
      </x:c>
      <x:c r="K1058" t="str">
        <x:v>Employee 1063; home branch Thurrock; assigned role Operative Skilled | Deployment branch: Thurrock | Actual role: Operative Skilled | Jobs: 399622 | Customers: Accenture UK Ltd | Actual hours: 10.5; source records: 1</x:v>
      </x:c>
      <x:c r="L1058" t="str">
        <x:v>Include</x:v>
      </x:c>
      <x:c r="M1058"/>
      <x:c r="N1058"/>
    </x:row>
    <x:row r="1059">
      <x:c r="A1059" t="str">
        <x:v>J McGinley|2026-04-21</x:v>
      </x:c>
      <x:c r="B1059" s="888" t="n">
        <x:v>46133</x:v>
      </x:c>
      <x:c r="C1059" t="str">
        <x:v>J McGinley</x:v>
      </x:c>
      <x:c r="D1059" t="str">
        <x:v>Permanent</x:v>
      </x:c>
      <x:c r="E1059" t="str">
        <x:v>Thurrock</x:v>
      </x:c>
      <x:c r="F1059" t="str">
        <x:v>Operative Skilled</x:v>
      </x:c>
      <x:c r="G1059" t="str">
        <x:v>399622</x:v>
      </x:c>
      <x:c r="H1059" t="str">
        <x:v>Accenture UK Ltd</x:v>
      </x:c>
      <x:c r="I1059" s="22" t="n">
        <x:v>10.5</x:v>
      </x:c>
      <x:c r="J1059" t="str">
        <x:v>Worked</x:v>
      </x:c>
      <x:c r="K1059" t="str">
        <x:v>Employee 1063; home branch Thurrock; assigned role Operative Skilled | Deployment branch: Thurrock | Actual role: Operative Skilled | Jobs: 399622 | Customers: Accenture UK Ltd | Actual hours: 10.5; source records: 1</x:v>
      </x:c>
      <x:c r="L1059" t="str">
        <x:v>Include</x:v>
      </x:c>
      <x:c r="M1059"/>
      <x:c r="N1059"/>
    </x:row>
    <x:row r="1060">
      <x:c r="A1060" t="str">
        <x:v>J McGinley|2026-04-22</x:v>
      </x:c>
      <x:c r="B1060" s="888" t="n">
        <x:v>46134</x:v>
      </x:c>
      <x:c r="C1060" t="str">
        <x:v>J McGinley</x:v>
      </x:c>
      <x:c r="D1060" t="str">
        <x:v>Permanent</x:v>
      </x:c>
      <x:c r="E1060" t="str">
        <x:v>Thurrock</x:v>
      </x:c>
      <x:c r="F1060" t="str">
        <x:v>Operative Skilled</x:v>
      </x:c>
      <x:c r="G1060" t="str">
        <x:v>399622</x:v>
      </x:c>
      <x:c r="H1060" t="str">
        <x:v>Accenture UK Ltd</x:v>
      </x:c>
      <x:c r="I1060" s="22" t="n">
        <x:v>10.5</x:v>
      </x:c>
      <x:c r="J1060" t="str">
        <x:v>Worked</x:v>
      </x:c>
      <x:c r="K1060" t="str">
        <x:v>Employee 1063; home branch Thurrock; assigned role Operative Skilled | Deployment branch: Thurrock | Actual role: Operative Skilled | Jobs: 399622 | Customers: Accenture UK Ltd | Actual hours: 10.5; source records: 1</x:v>
      </x:c>
      <x:c r="L1060" t="str">
        <x:v>Include</x:v>
      </x:c>
      <x:c r="M1060"/>
      <x:c r="N1060"/>
    </x:row>
    <x:row r="1061">
      <x:c r="A1061" t="str">
        <x:v>J McGinley|2026-04-23</x:v>
      </x:c>
      <x:c r="B1061" s="888" t="n">
        <x:v>46135</x:v>
      </x:c>
      <x:c r="C1061" t="str">
        <x:v>J McGinley</x:v>
      </x:c>
      <x:c r="D1061" t="str">
        <x:v>Permanent</x:v>
      </x:c>
      <x:c r="E1061" t="str">
        <x:v>Thurrock</x:v>
      </x:c>
      <x:c r="F1061" t="str">
        <x:v>Operative Skilled</x:v>
      </x:c>
      <x:c r="G1061" t="str">
        <x:v>399622</x:v>
      </x:c>
      <x:c r="H1061" t="str">
        <x:v>Accenture UK Ltd</x:v>
      </x:c>
      <x:c r="I1061" s="22" t="n">
        <x:v>10.5</x:v>
      </x:c>
      <x:c r="J1061" t="str">
        <x:v>Worked</x:v>
      </x:c>
      <x:c r="K1061" t="str">
        <x:v>Employee 1063; home branch Thurrock; assigned role Operative Skilled | Deployment branch: Thurrock | Actual role: Operative Skilled | Jobs: 399622 | Customers: Accenture UK Ltd | Actual hours: 10.5; source records: 1</x:v>
      </x:c>
      <x:c r="L1061" t="str">
        <x:v>Include</x:v>
      </x:c>
      <x:c r="M1061"/>
      <x:c r="N1061"/>
    </x:row>
    <x:row r="1062">
      <x:c r="A1062" t="str">
        <x:v>J McGinley|2026-04-24</x:v>
      </x:c>
      <x:c r="B1062" s="888" t="n">
        <x:v>46136</x:v>
      </x:c>
      <x:c r="C1062" t="str">
        <x:v>J McGinley</x:v>
      </x:c>
      <x:c r="D1062" t="str">
        <x:v>Permanent</x:v>
      </x:c>
      <x:c r="E1062" t="str">
        <x:v>Thurrock</x:v>
      </x:c>
      <x:c r="F1062" t="str">
        <x:v>Operative Skilled</x:v>
      </x:c>
      <x:c r="G1062" t="str">
        <x:v>399622</x:v>
      </x:c>
      <x:c r="H1062" t="str">
        <x:v>Accenture UK Ltd</x:v>
      </x:c>
      <x:c r="I1062" s="22" t="n">
        <x:v>10.5</x:v>
      </x:c>
      <x:c r="J1062" t="str">
        <x:v>Worked</x:v>
      </x:c>
      <x:c r="K1062" t="str">
        <x:v>Employee 1063; home branch Thurrock; assigned role Operative Skilled | Deployment branch: Thurrock | Actual role: Operative Skilled | Jobs: 399622 | Customers: Accenture UK Ltd | Actual hours: 10.5; source records: 1</x:v>
      </x:c>
      <x:c r="L1062" t="str">
        <x:v>Include</x:v>
      </x:c>
      <x:c r="M1062"/>
      <x:c r="N1062"/>
    </x:row>
    <x:row r="1063">
      <x:c r="A1063" t="str">
        <x:v>J McGinley|2026-04-27</x:v>
      </x:c>
      <x:c r="B1063" s="888" t="n">
        <x:v>46139</x:v>
      </x:c>
      <x:c r="C1063" t="str">
        <x:v>J McGinley</x:v>
      </x:c>
      <x:c r="D1063" t="str">
        <x:v>Permanent</x:v>
      </x:c>
      <x:c r="E1063" t="str">
        <x:v>Thurrock</x:v>
      </x:c>
      <x:c r="F1063" t="str">
        <x:v>Operative Skilled</x:v>
      </x:c>
      <x:c r="G1063" t="str">
        <x:v>399622</x:v>
      </x:c>
      <x:c r="H1063" t="str">
        <x:v>Accenture UK Ltd</x:v>
      </x:c>
      <x:c r="I1063" s="22" t="n">
        <x:v>10.5</x:v>
      </x:c>
      <x:c r="J1063" t="str">
        <x:v>Worked</x:v>
      </x:c>
      <x:c r="K1063" t="str">
        <x:v>Employee 1063; home branch Thurrock; assigned role Operative Skilled | Deployment branch: Thurrock | Actual role: Operative Skilled | Jobs: 399622 | Customers: Accenture UK Ltd | Actual hours: 10.5; source records: 1</x:v>
      </x:c>
      <x:c r="L1063" t="str">
        <x:v>Include</x:v>
      </x:c>
      <x:c r="M1063"/>
      <x:c r="N1063"/>
    </x:row>
    <x:row r="1064">
      <x:c r="A1064" t="str">
        <x:v>J McGinley|2026-04-28</x:v>
      </x:c>
      <x:c r="B1064" s="888" t="n">
        <x:v>46140</x:v>
      </x:c>
      <x:c r="C1064" t="str">
        <x:v>J McGinley</x:v>
      </x:c>
      <x:c r="D1064" t="str">
        <x:v>Permanent</x:v>
      </x:c>
      <x:c r="E1064" t="str">
        <x:v>Thurrock</x:v>
      </x:c>
      <x:c r="F1064" t="str">
        <x:v>Operative Skilled</x:v>
      </x:c>
      <x:c r="G1064" t="str">
        <x:v>399622</x:v>
      </x:c>
      <x:c r="H1064" t="str">
        <x:v>Accenture UK Ltd</x:v>
      </x:c>
      <x:c r="I1064" s="22" t="n">
        <x:v>10.5</x:v>
      </x:c>
      <x:c r="J1064" t="str">
        <x:v>Worked</x:v>
      </x:c>
      <x:c r="K1064" t="str">
        <x:v>Employee 1063; home branch Thurrock; assigned role Operative Skilled | Deployment branch: Thurrock | Actual role: Operative Skilled | Jobs: 399622 | Customers: Accenture UK Ltd | Actual hours: 10.5; source records: 1</x:v>
      </x:c>
      <x:c r="L1064" t="str">
        <x:v>Include</x:v>
      </x:c>
      <x:c r="M1064"/>
      <x:c r="N1064"/>
    </x:row>
    <x:row r="1065">
      <x:c r="A1065" t="str">
        <x:v>J McGinley|2026-04-29</x:v>
      </x:c>
      <x:c r="B1065" s="888" t="n">
        <x:v>46141</x:v>
      </x:c>
      <x:c r="C1065" t="str">
        <x:v>J McGinley</x:v>
      </x:c>
      <x:c r="D1065" t="str">
        <x:v>Permanent</x:v>
      </x:c>
      <x:c r="E1065" t="str">
        <x:v>Thurrock</x:v>
      </x:c>
      <x:c r="F1065" t="str">
        <x:v>Operative Skilled</x:v>
      </x:c>
      <x:c r="G1065" t="str">
        <x:v>399622</x:v>
      </x:c>
      <x:c r="H1065" t="str">
        <x:v>Accenture UK Ltd</x:v>
      </x:c>
      <x:c r="I1065" s="22" t="n">
        <x:v>10.5</x:v>
      </x:c>
      <x:c r="J1065" t="str">
        <x:v>Worked</x:v>
      </x:c>
      <x:c r="K1065" t="str">
        <x:v>Employee 1063; home branch Thurrock; assigned role Operative Skilled | Deployment branch: Thurrock | Actual role: Operative Skilled | Jobs: 399622 | Customers: Accenture UK Ltd | Actual hours: 10.5; source records: 1</x:v>
      </x:c>
      <x:c r="L1065" t="str">
        <x:v>Include</x:v>
      </x:c>
      <x:c r="M1065"/>
      <x:c r="N1065"/>
    </x:row>
    <x:row r="1066">
      <x:c r="A1066" t="str">
        <x:v>J McGinley|2026-04-30</x:v>
      </x:c>
      <x:c r="B1066" s="888" t="n">
        <x:v>46142</x:v>
      </x:c>
      <x:c r="C1066" t="str">
        <x:v>J McGinley</x:v>
      </x:c>
      <x:c r="D1066" t="str">
        <x:v>Permanent</x:v>
      </x:c>
      <x:c r="E1066" t="str">
        <x:v>Thurrock</x:v>
      </x:c>
      <x:c r="F1066" t="str">
        <x:v>Operative Skilled</x:v>
      </x:c>
      <x:c r="G1066" t="str">
        <x:v>399622</x:v>
      </x:c>
      <x:c r="H1066" t="str">
        <x:v>Accenture UK Ltd</x:v>
      </x:c>
      <x:c r="I1066" s="22" t="n">
        <x:v>10.5</x:v>
      </x:c>
      <x:c r="J1066" t="str">
        <x:v>Worked</x:v>
      </x:c>
      <x:c r="K1066" t="str">
        <x:v>Employee 1063; home branch Thurrock; assigned role Operative Skilled | Deployment branch: Thurrock | Actual role: Operative Skilled | Jobs: 399622 | Customers: Accenture UK Ltd | Actual hours: 10.5; source records: 1</x:v>
      </x:c>
      <x:c r="L1066" t="str">
        <x:v>Include</x:v>
      </x:c>
      <x:c r="M1066"/>
      <x:c r="N1066"/>
    </x:row>
    <x:row r="1067">
      <x:c r="A1067" t="str">
        <x:v>J Samuels|2026-04-01</x:v>
      </x:c>
      <x:c r="B1067" s="888" t="n">
        <x:v>46113</x:v>
      </x:c>
      <x:c r="C1067" t="str">
        <x:v>J Samuels</x:v>
      </x:c>
      <x:c r="D1067" t="str">
        <x:v>Permanent</x:v>
      </x:c>
      <x:c r="E1067" t="str">
        <x:v>Croydon</x:v>
      </x:c>
      <x:c r="F1067" t="str">
        <x:v>Operative Skilled</x:v>
      </x:c>
      <x:c r="G1067"/>
      <x:c r="H1067"/>
      <x:c r="I1067" s="22" t="n">
        <x:v>0</x:v>
      </x:c>
      <x:c r="J1067" t="str">
        <x:v>Annual leave</x:v>
      </x:c>
      <x:c r="K1067" t="str">
        <x:v>Employee 103743; home branch Croydon; assigned role Operative Skilled | Leave: Annual Leave (Hours) | Leave calendar basis: Variable-pattern period</x:v>
      </x:c>
      <x:c r="L1067" t="str">
        <x:v>Include</x:v>
      </x:c>
      <x:c r="M1067"/>
      <x:c r="N1067"/>
    </x:row>
    <x:row r="1068">
      <x:c r="A1068" t="str">
        <x:v>J Samuels|2026-04-07</x:v>
      </x:c>
      <x:c r="B1068" s="888" t="n">
        <x:v>46119</x:v>
      </x:c>
      <x:c r="C1068" t="str">
        <x:v>J Samuels</x:v>
      </x:c>
      <x:c r="D1068" t="str">
        <x:v>Permanent</x:v>
      </x:c>
      <x:c r="E1068" t="str">
        <x:v>Croydon</x:v>
      </x:c>
      <x:c r="F1068" t="str">
        <x:v>Operative Skilled</x:v>
      </x:c>
      <x:c r="G1068" t="str">
        <x:v>400660</x:v>
      </x:c>
      <x:c r="H1068" t="str">
        <x:v>Leaves Building &amp; Maintenance Contractors Ltd</x:v>
      </x:c>
      <x:c r="I1068" s="22" t="n">
        <x:v>6.5</x:v>
      </x:c>
      <x:c r="J1068" t="str">
        <x:v>Worked</x:v>
      </x:c>
      <x:c r="K1068" t="str">
        <x:v>Employee 103743; home branch Croydon; assigned role Operative Skilled | Deployment branch: Croydon | Actual role: Operative Porter | Jobs: 400660 | Customers: Leaves Building &amp; Maintenance Contractors Ltd | Actual hours: 6.5; source records: 1</x:v>
      </x:c>
      <x:c r="L1068" t="str">
        <x:v>Include</x:v>
      </x:c>
      <x:c r="M1068"/>
      <x:c r="N1068"/>
    </x:row>
    <x:row r="1069">
      <x:c r="A1069" t="str">
        <x:v>J Samuels|2026-04-08</x:v>
      </x:c>
      <x:c r="B1069" s="888" t="n">
        <x:v>46120</x:v>
      </x:c>
      <x:c r="C1069" t="str">
        <x:v>J Samuels</x:v>
      </x:c>
      <x:c r="D1069" t="str">
        <x:v>Permanent</x:v>
      </x:c>
      <x:c r="E1069" t="str">
        <x:v>Croydon</x:v>
      </x:c>
      <x:c r="F1069" t="str">
        <x:v>Operative Skilled</x:v>
      </x:c>
      <x:c r="G1069" t="str">
        <x:v>400660</x:v>
      </x:c>
      <x:c r="H1069" t="str">
        <x:v>Leaves Building &amp; Maintenance Contractors Ltd</x:v>
      </x:c>
      <x:c r="I1069" s="22" t="n">
        <x:v>6</x:v>
      </x:c>
      <x:c r="J1069" t="str">
        <x:v>Worked</x:v>
      </x:c>
      <x:c r="K1069" t="str">
        <x:v>Employee 103743; home branch Croydon; assigned role Operative Skilled | Deployment branch: Croydon | Actual role: Operative Porter | Jobs: 400660 | Customers: Leaves Building &amp; Maintenance Contractors Ltd | Actual hours: 6.0; source records: 1</x:v>
      </x:c>
      <x:c r="L1069" t="str">
        <x:v>Include</x:v>
      </x:c>
      <x:c r="M1069"/>
      <x:c r="N1069"/>
    </x:row>
    <x:row r="1070">
      <x:c r="A1070" t="str">
        <x:v>J Samuels|2026-04-09</x:v>
      </x:c>
      <x:c r="B1070" s="888" t="n">
        <x:v>46121</x:v>
      </x:c>
      <x:c r="C1070" t="str">
        <x:v>J Samuels</x:v>
      </x:c>
      <x:c r="D1070" t="str">
        <x:v>Permanent</x:v>
      </x:c>
      <x:c r="E1070" t="str">
        <x:v>Croydon</x:v>
      </x:c>
      <x:c r="F1070" t="str">
        <x:v>Operative Skilled</x:v>
      </x:c>
      <x:c r="G1070" t="str">
        <x:v>384900A</x:v>
      </x:c>
      <x:c r="H1070" t="str">
        <x:v>London Borough of Croydon</x:v>
      </x:c>
      <x:c r="I1070" s="22" t="n">
        <x:v>5</x:v>
      </x:c>
      <x:c r="J1070" t="str">
        <x:v>Worked</x:v>
      </x:c>
      <x:c r="K1070" t="str">
        <x:v>Employee 103743; home branch Croydon; assigned role Operative Skilled | Deployment branch: Croydon | Actual role: Operative Porter | Jobs: 384900A | Customers: London Borough of Croydon | Actual hours: 5.0; source records: 1</x:v>
      </x:c>
      <x:c r="L1070" t="str">
        <x:v>Include</x:v>
      </x:c>
      <x:c r="M1070"/>
      <x:c r="N1070"/>
    </x:row>
    <x:row r="1071">
      <x:c r="A1071" t="str">
        <x:v>J Samuels|2026-04-14</x:v>
      </x:c>
      <x:c r="B1071" s="888" t="n">
        <x:v>46126</x:v>
      </x:c>
      <x:c r="C1071" t="str">
        <x:v>J Samuels</x:v>
      </x:c>
      <x:c r="D1071" t="str">
        <x:v>Permanent</x:v>
      </x:c>
      <x:c r="E1071" t="str">
        <x:v>Croydon</x:v>
      </x:c>
      <x:c r="F1071" t="str">
        <x:v>Operative Skilled</x:v>
      </x:c>
      <x:c r="G1071" t="str">
        <x:v>401561</x:v>
      </x:c>
      <x:c r="H1071" t="str">
        <x:v>St Georges Hospital NHS Trust</x:v>
      </x:c>
      <x:c r="I1071" s="22" t="n">
        <x:v>6</x:v>
      </x:c>
      <x:c r="J1071" t="str">
        <x:v>Worked</x:v>
      </x:c>
      <x:c r="K1071" t="str">
        <x:v>Employee 103743; home branch Croydon; assigned role Operative Skilled | Deployment branch: Croydon | Actual role: Operative Porter | Jobs: 401561 | Customers: St Georges Hospital NHS Trust | Actual hours: 6.0; source records: 1</x:v>
      </x:c>
      <x:c r="L1071" t="str">
        <x:v>Include</x:v>
      </x:c>
      <x:c r="M1071"/>
      <x:c r="N1071"/>
    </x:row>
    <x:row r="1072">
      <x:c r="A1072" t="str">
        <x:v>J Samuels|2026-04-16</x:v>
      </x:c>
      <x:c r="B1072" s="888" t="n">
        <x:v>46128</x:v>
      </x:c>
      <x:c r="C1072" t="str">
        <x:v>J Samuels</x:v>
      </x:c>
      <x:c r="D1072" t="str">
        <x:v>Permanent</x:v>
      </x:c>
      <x:c r="E1072" t="str">
        <x:v>Croydon</x:v>
      </x:c>
      <x:c r="F1072" t="str">
        <x:v>Operative Skilled</x:v>
      </x:c>
      <x:c r="G1072" t="str">
        <x:v>388814</x:v>
      </x:c>
      <x:c r="H1072" t="str">
        <x:v>Royal Botanic Gardens Kew</x:v>
      </x:c>
      <x:c r="I1072" s="22" t="n">
        <x:v>8</x:v>
      </x:c>
      <x:c r="J1072" t="str">
        <x:v>Worked</x:v>
      </x:c>
      <x:c r="K1072" t="str">
        <x:v>Employee 103743; home branch Croydon; assigned role Operative Skilled | Deployment branch: Croydon | Actual role: Operative Porter | Jobs: 388814 | Customers: Royal Botanic Gardens Kew | Actual hours: 8.0; source records: 1</x:v>
      </x:c>
      <x:c r="L1072" t="str">
        <x:v>Include</x:v>
      </x:c>
      <x:c r="M1072"/>
      <x:c r="N1072"/>
    </x:row>
    <x:row r="1073">
      <x:c r="A1073" t="str">
        <x:v>J Samuels|2026-04-17</x:v>
      </x:c>
      <x:c r="B1073" s="888" t="n">
        <x:v>46129</x:v>
      </x:c>
      <x:c r="C1073" t="str">
        <x:v>J Samuels</x:v>
      </x:c>
      <x:c r="D1073" t="str">
        <x:v>Permanent</x:v>
      </x:c>
      <x:c r="E1073" t="str">
        <x:v>Croydon</x:v>
      </x:c>
      <x:c r="F1073" t="str">
        <x:v>Operative Skilled</x:v>
      </x:c>
      <x:c r="G1073" t="str">
        <x:v>388814</x:v>
      </x:c>
      <x:c r="H1073" t="str">
        <x:v>Royal Botanic Gardens Kew</x:v>
      </x:c>
      <x:c r="I1073" s="22" t="n">
        <x:v>8.5</x:v>
      </x:c>
      <x:c r="J1073" t="str">
        <x:v>Worked</x:v>
      </x:c>
      <x:c r="K1073" t="str">
        <x:v>Employee 103743; home branch Croydon; assigned role Operative Skilled | Deployment branch: Croydon | Actual role: Operative Porter | Jobs: 388814 | Customers: Royal Botanic Gardens Kew | Actual hours: 8.5; source records: 1</x:v>
      </x:c>
      <x:c r="L1073" t="str">
        <x:v>Include</x:v>
      </x:c>
      <x:c r="M1073"/>
      <x:c r="N1073"/>
    </x:row>
    <x:row r="1074">
      <x:c r="A1074" t="str">
        <x:v>J Samuels|2026-04-20</x:v>
      </x:c>
      <x:c r="B1074" s="888" t="n">
        <x:v>46132</x:v>
      </x:c>
      <x:c r="C1074" t="str">
        <x:v>J Samuels</x:v>
      </x:c>
      <x:c r="D1074" t="str">
        <x:v>Permanent</x:v>
      </x:c>
      <x:c r="E1074" t="str">
        <x:v>Croydon</x:v>
      </x:c>
      <x:c r="F1074" t="str">
        <x:v>Operative Skilled</x:v>
      </x:c>
      <x:c r="G1074" t="str">
        <x:v>388814</x:v>
      </x:c>
      <x:c r="H1074" t="str">
        <x:v>Royal Botanic Gardens Kew</x:v>
      </x:c>
      <x:c r="I1074" s="22" t="n">
        <x:v>9</x:v>
      </x:c>
      <x:c r="J1074" t="str">
        <x:v>Worked</x:v>
      </x:c>
      <x:c r="K1074" t="str">
        <x:v>Employee 103743; home branch Croydon; assigned role Operative Skilled | Deployment branch: Croydon | Actual role: Operative Porter | Jobs: 388814 | Customers: Royal Botanic Gardens Kew | Actual hours: 9.0; source records: 1</x:v>
      </x:c>
      <x:c r="L1074" t="str">
        <x:v>Include</x:v>
      </x:c>
      <x:c r="M1074"/>
      <x:c r="N1074"/>
    </x:row>
    <x:row r="1075">
      <x:c r="A1075" t="str">
        <x:v>J Samuels|2026-04-21</x:v>
      </x:c>
      <x:c r="B1075" s="888" t="n">
        <x:v>46133</x:v>
      </x:c>
      <x:c r="C1075" t="str">
        <x:v>J Samuels</x:v>
      </x:c>
      <x:c r="D1075" t="str">
        <x:v>Permanent</x:v>
      </x:c>
      <x:c r="E1075" t="str">
        <x:v>Croydon</x:v>
      </x:c>
      <x:c r="F1075" t="str">
        <x:v>Operative Skilled</x:v>
      </x:c>
      <x:c r="G1075" t="str">
        <x:v>388814</x:v>
      </x:c>
      <x:c r="H1075" t="str">
        <x:v>Royal Botanic Gardens Kew</x:v>
      </x:c>
      <x:c r="I1075" s="22" t="n">
        <x:v>8</x:v>
      </x:c>
      <x:c r="J1075" t="str">
        <x:v>Worked</x:v>
      </x:c>
      <x:c r="K1075" t="str">
        <x:v>Employee 103743; home branch Croydon; assigned role Operative Skilled | Deployment branch: Croydon | Actual role: Operative Porter | Jobs: 388814 | Customers: Royal Botanic Gardens Kew | Actual hours: 8.0; source records: 1</x:v>
      </x:c>
      <x:c r="L1075" t="str">
        <x:v>Include</x:v>
      </x:c>
      <x:c r="M1075"/>
      <x:c r="N1075"/>
    </x:row>
    <x:row r="1076">
      <x:c r="A1076" t="str">
        <x:v>J Samuels|2026-04-22</x:v>
      </x:c>
      <x:c r="B1076" s="888" t="n">
        <x:v>46134</x:v>
      </x:c>
      <x:c r="C1076" t="str">
        <x:v>J Samuels</x:v>
      </x:c>
      <x:c r="D1076" t="str">
        <x:v>Permanent</x:v>
      </x:c>
      <x:c r="E1076" t="str">
        <x:v>Croydon</x:v>
      </x:c>
      <x:c r="F1076" t="str">
        <x:v>Operative Skilled</x:v>
      </x:c>
      <x:c r="G1076" t="str">
        <x:v>399110</x:v>
      </x:c>
      <x:c r="H1076" t="str">
        <x:v>Network Rail</x:v>
      </x:c>
      <x:c r="I1076" s="22" t="n">
        <x:v>7.5</x:v>
      </x:c>
      <x:c r="J1076" t="str">
        <x:v>Worked</x:v>
      </x:c>
      <x:c r="K1076" t="str">
        <x:v>Employee 103743; home branch Croydon; assigned role Operative Skilled | Deployment branch: Croydon | Actual role: Operative Porter | Jobs: 399110 | Customers: Network Rail | Actual hours: 7.5; source records: 1</x:v>
      </x:c>
      <x:c r="L1076" t="str">
        <x:v>Include</x:v>
      </x:c>
      <x:c r="M1076"/>
      <x:c r="N1076"/>
    </x:row>
    <x:row r="1077">
      <x:c r="A1077" t="str">
        <x:v>J Samuels|2026-04-27</x:v>
      </x:c>
      <x:c r="B1077" s="888" t="n">
        <x:v>46139</x:v>
      </x:c>
      <x:c r="C1077" t="str">
        <x:v>J Samuels</x:v>
      </x:c>
      <x:c r="D1077" t="str">
        <x:v>Permanent</x:v>
      </x:c>
      <x:c r="E1077" t="str">
        <x:v>Croydon</x:v>
      </x:c>
      <x:c r="F1077" t="str">
        <x:v>Operative Skilled</x:v>
      </x:c>
      <x:c r="G1077" t="str">
        <x:v>401246</x:v>
      </x:c>
      <x:c r="H1077" t="str">
        <x:v>Monday.com</x:v>
      </x:c>
      <x:c r="I1077" s="22" t="n">
        <x:v>5</x:v>
      </x:c>
      <x:c r="J1077" t="str">
        <x:v>Worked</x:v>
      </x:c>
      <x:c r="K1077" t="str">
        <x:v>Employee 103743; home branch Croydon; assigned role Operative Skilled | Deployment branch: Croydon | Actual role: Operative Skilled | Jobs: 401246 | Customers: Monday.com | Actual hours: 5.0; source records: 1</x:v>
      </x:c>
      <x:c r="L1077" t="str">
        <x:v>Include</x:v>
      </x:c>
      <x:c r="M1077"/>
      <x:c r="N1077"/>
    </x:row>
    <x:row r="1078">
      <x:c r="A1078" t="str">
        <x:v>J Samuels|2026-04-29</x:v>
      </x:c>
      <x:c r="B1078" s="888" t="n">
        <x:v>46141</x:v>
      </x:c>
      <x:c r="C1078" t="str">
        <x:v>J Samuels</x:v>
      </x:c>
      <x:c r="D1078" t="str">
        <x:v>Permanent</x:v>
      </x:c>
      <x:c r="E1078" t="str">
        <x:v>Croydon</x:v>
      </x:c>
      <x:c r="F1078" t="str">
        <x:v>Operative Skilled</x:v>
      </x:c>
      <x:c r="G1078" t="str">
        <x:v>401536</x:v>
      </x:c>
      <x:c r="H1078" t="str">
        <x:v>Surrey Police HQ</x:v>
      </x:c>
      <x:c r="I1078" s="22" t="n">
        <x:v>6</x:v>
      </x:c>
      <x:c r="J1078" t="str">
        <x:v>Worked</x:v>
      </x:c>
      <x:c r="K1078" t="str">
        <x:v>Employee 103743; home branch Croydon; assigned role Operative Skilled | Deployment branch: Croydon | Actual role: Operative Porter | Jobs: 401536 | Customers: Surrey Police HQ | Actual hours: 6.0; source records: 1</x:v>
      </x:c>
      <x:c r="L1078" t="str">
        <x:v>Include</x:v>
      </x:c>
      <x:c r="M1078"/>
      <x:c r="N1078"/>
    </x:row>
    <x:row r="1079">
      <x:c r="A1079" t="str">
        <x:v>J Samuels|2026-04-30</x:v>
      </x:c>
      <x:c r="B1079" s="888" t="n">
        <x:v>46142</x:v>
      </x:c>
      <x:c r="C1079" t="str">
        <x:v>J Samuels</x:v>
      </x:c>
      <x:c r="D1079" t="str">
        <x:v>Permanent</x:v>
      </x:c>
      <x:c r="E1079" t="str">
        <x:v>Croydon</x:v>
      </x:c>
      <x:c r="F1079" t="str">
        <x:v>Operative Skilled</x:v>
      </x:c>
      <x:c r="G1079" t="str">
        <x:v>398445</x:v>
      </x:c>
      <x:c r="H1079" t="str">
        <x:v>Independent Office for Police Conduct (IOPC)</x:v>
      </x:c>
      <x:c r="I1079" s="22" t="n">
        <x:v>6</x:v>
      </x:c>
      <x:c r="J1079" t="str">
        <x:v>Worked</x:v>
      </x:c>
      <x:c r="K1079" t="str">
        <x:v>Employee 103743; home branch Croydon; assigned role Operative Skilled | Deployment branch: Croydon | Actual role: Operative Porter | Jobs: 398445 | Customers: Independent Office for Police Conduct (IOPC) | Actual hours: 6.0; source records: 1</x:v>
      </x:c>
      <x:c r="L1079" t="str">
        <x:v>Include</x:v>
      </x:c>
      <x:c r="M1079"/>
      <x:c r="N1079"/>
    </x:row>
    <x:row r="1080">
      <x:c r="A1080" t="str">
        <x:v>J Stephenson|2026-04-01</x:v>
      </x:c>
      <x:c r="B1080" s="888" t="n">
        <x:v>46113</x:v>
      </x:c>
      <x:c r="C1080" t="str">
        <x:v>J Stephenson</x:v>
      </x:c>
      <x:c r="D1080" t="str">
        <x:v>Permanent</x:v>
      </x:c>
      <x:c r="E1080" t="str">
        <x:v>Thurrock</x:v>
      </x:c>
      <x:c r="F1080" t="str">
        <x:v>Operative Skilled</x:v>
      </x:c>
      <x:c r="G1080"/>
      <x:c r="H1080"/>
      <x:c r="I1080" s="22" t="n">
        <x:v>0</x:v>
      </x:c>
      <x:c r="J1080" t="str">
        <x:v>Annual leave</x:v>
      </x:c>
      <x:c r="K1080" t="str">
        <x:v>Employee 1569; home branch Thurrock; assigned role Operative Skilled | Leave: Annual Leave (Days) | Leave calendar basis: Variable-pattern period</x:v>
      </x:c>
      <x:c r="L1080" t="str">
        <x:v>Include</x:v>
      </x:c>
      <x:c r="M1080"/>
      <x:c r="N1080"/>
    </x:row>
    <x:row r="1081">
      <x:c r="A1081" t="str">
        <x:v>J Stephenson|2026-04-02</x:v>
      </x:c>
      <x:c r="B1081" s="888" t="n">
        <x:v>46114</x:v>
      </x:c>
      <x:c r="C1081" t="str">
        <x:v>J Stephenson</x:v>
      </x:c>
      <x:c r="D1081" t="str">
        <x:v>Permanent</x:v>
      </x:c>
      <x:c r="E1081" t="str">
        <x:v>Thurrock</x:v>
      </x:c>
      <x:c r="F1081" t="str">
        <x:v>Operative Skilled</x:v>
      </x:c>
      <x:c r="G1081"/>
      <x:c r="H1081"/>
      <x:c r="I1081" s="22" t="n">
        <x:v>0</x:v>
      </x:c>
      <x:c r="J1081" t="str">
        <x:v>Annual leave</x:v>
      </x:c>
      <x:c r="K1081" t="str">
        <x:v>Employee 1569; home branch Thurrock; assigned role Operative Skilled | Leave: Annual Leave (Days) | Leave calendar basis: Variable-pattern period</x:v>
      </x:c>
      <x:c r="L1081" t="str">
        <x:v>Include</x:v>
      </x:c>
      <x:c r="M1081"/>
      <x:c r="N1081"/>
    </x:row>
    <x:row r="1082">
      <x:c r="A1082" t="str">
        <x:v>J Stephenson|2026-04-07</x:v>
      </x:c>
      <x:c r="B1082" s="888" t="n">
        <x:v>46119</x:v>
      </x:c>
      <x:c r="C1082" t="str">
        <x:v>J Stephenson</x:v>
      </x:c>
      <x:c r="D1082" t="str">
        <x:v>Permanent</x:v>
      </x:c>
      <x:c r="E1082" t="str">
        <x:v>Thurrock</x:v>
      </x:c>
      <x:c r="F1082" t="str">
        <x:v>Operative Skilled</x:v>
      </x:c>
      <x:c r="G1082" t="str">
        <x:v>401056</x:v>
      </x:c>
      <x:c r="H1082" t="str">
        <x:v>Knotel UK Ltd</x:v>
      </x:c>
      <x:c r="I1082" s="22" t="n">
        <x:v>8.5</x:v>
      </x:c>
      <x:c r="J1082" t="str">
        <x:v>Worked</x:v>
      </x:c>
      <x:c r="K1082" t="str">
        <x:v>Employee 1569; home branch Thurrock; assigned role Operative Skilled | Deployment branch: Thurrock | Actual role: Operative Skilled | Jobs: 401056 | Customers: Knotel UK Ltd | Actual hours: 8.5; source records: 1</x:v>
      </x:c>
      <x:c r="L1082" t="str">
        <x:v>Include</x:v>
      </x:c>
      <x:c r="M1082"/>
      <x:c r="N1082"/>
    </x:row>
    <x:row r="1083">
      <x:c r="A1083" t="str">
        <x:v>J Stephenson|2026-04-08</x:v>
      </x:c>
      <x:c r="B1083" s="888" t="n">
        <x:v>46120</x:v>
      </x:c>
      <x:c r="C1083" t="str">
        <x:v>J Stephenson</x:v>
      </x:c>
      <x:c r="D1083" t="str">
        <x:v>Permanent</x:v>
      </x:c>
      <x:c r="E1083" t="str">
        <x:v>Thurrock</x:v>
      </x:c>
      <x:c r="F1083" t="str">
        <x:v>Operative Skilled</x:v>
      </x:c>
      <x:c r="G1083" t="str">
        <x:v>401056</x:v>
      </x:c>
      <x:c r="H1083" t="str">
        <x:v>Knotel UK Ltd</x:v>
      </x:c>
      <x:c r="I1083" s="22" t="n">
        <x:v>6.5</x:v>
      </x:c>
      <x:c r="J1083" t="str">
        <x:v>Worked</x:v>
      </x:c>
      <x:c r="K1083" t="str">
        <x:v>Employee 1569; home branch Thurrock; assigned role Operative Skilled | Deployment branch: Thurrock | Actual role: Operative Skilled | Jobs: 401056 | Customers: Knotel UK Ltd | Actual hours: 6.5; source records: 1</x:v>
      </x:c>
      <x:c r="L1083" t="str">
        <x:v>Include</x:v>
      </x:c>
      <x:c r="M1083"/>
      <x:c r="N1083"/>
    </x:row>
    <x:row r="1084">
      <x:c r="A1084" t="str">
        <x:v>J Stephenson|2026-04-10</x:v>
      </x:c>
      <x:c r="B1084" s="888" t="n">
        <x:v>46122</x:v>
      </x:c>
      <x:c r="C1084" t="str">
        <x:v>J Stephenson</x:v>
      </x:c>
      <x:c r="D1084" t="str">
        <x:v>Permanent</x:v>
      </x:c>
      <x:c r="E1084" t="str">
        <x:v>Thurrock</x:v>
      </x:c>
      <x:c r="F1084" t="str">
        <x:v>Operative Skilled</x:v>
      </x:c>
      <x:c r="G1084" t="str">
        <x:v>396207</x:v>
      </x:c>
      <x:c r="H1084" t="str">
        <x:v>Linklaters LLP</x:v>
      </x:c>
      <x:c r="I1084" s="22" t="n">
        <x:v>16.5</x:v>
      </x:c>
      <x:c r="J1084" t="str">
        <x:v>Worked — 2 records</x:v>
      </x:c>
      <x:c r="K1084" t="str">
        <x:v>Employee 1569; home branch Thurrock; assigned role Operative Skilled | Deployment branch: Thurrock | Actual role: Operative Porter, Operative Skilled | Jobs: 396207 | Customers: Linklaters LLP | Actual hours: 16.5; source records: 2</x:v>
      </x:c>
      <x:c r="L1084" t="str">
        <x:v>Include</x:v>
      </x:c>
      <x:c r="M1084"/>
      <x:c r="N1084"/>
    </x:row>
    <x:row r="1085">
      <x:c r="A1085" t="str">
        <x:v>J Stephenson|2026-04-11</x:v>
      </x:c>
      <x:c r="B1085" s="888" t="n">
        <x:v>46123</x:v>
      </x:c>
      <x:c r="C1085" t="str">
        <x:v>J Stephenson</x:v>
      </x:c>
      <x:c r="D1085" t="str">
        <x:v>Permanent</x:v>
      </x:c>
      <x:c r="E1085" t="str">
        <x:v>Thurrock</x:v>
      </x:c>
      <x:c r="F1085" t="str">
        <x:v>Operative Skilled</x:v>
      </x:c>
      <x:c r="G1085" t="str">
        <x:v>396207</x:v>
      </x:c>
      <x:c r="H1085" t="str">
        <x:v>Linklaters LLP</x:v>
      </x:c>
      <x:c r="I1085" s="22" t="n">
        <x:v>9.5</x:v>
      </x:c>
      <x:c r="J1085" t="str">
        <x:v>Worked</x:v>
      </x:c>
      <x:c r="K1085" t="str">
        <x:v>Employee 1569; home branch Thurrock; assigned role Operative Skilled | Deployment branch: Thurrock | Actual role: Operative Skilled | Jobs: 396207 | Customers: Linklaters LLP | Actual hours: 9.5; source records: 1</x:v>
      </x:c>
      <x:c r="L1085" t="str">
        <x:v>Include</x:v>
      </x:c>
      <x:c r="M1085"/>
      <x:c r="N1085"/>
    </x:row>
    <x:row r="1086">
      <x:c r="A1086" t="str">
        <x:v>J Stephenson|2026-04-12</x:v>
      </x:c>
      <x:c r="B1086" s="888" t="n">
        <x:v>46124</x:v>
      </x:c>
      <x:c r="C1086" t="str">
        <x:v>J Stephenson</x:v>
      </x:c>
      <x:c r="D1086" t="str">
        <x:v>Permanent</x:v>
      </x:c>
      <x:c r="E1086" t="str">
        <x:v>Thurrock</x:v>
      </x:c>
      <x:c r="F1086" t="str">
        <x:v>Operative Skilled</x:v>
      </x:c>
      <x:c r="G1086" t="str">
        <x:v>396207</x:v>
      </x:c>
      <x:c r="H1086" t="str">
        <x:v>Linklaters LLP</x:v>
      </x:c>
      <x:c r="I1086" s="22" t="n">
        <x:v>6</x:v>
      </x:c>
      <x:c r="J1086" t="str">
        <x:v>Worked</x:v>
      </x:c>
      <x:c r="K1086" t="str">
        <x:v>Employee 1569; home branch Thurrock; assigned role Operative Skilled | Deployment branch: Thurrock | Actual role: Operative Skilled | Jobs: 396207 | Customers: Linklaters LLP | Actual hours: 6.0; source records: 1</x:v>
      </x:c>
      <x:c r="L1086" t="str">
        <x:v>Include</x:v>
      </x:c>
      <x:c r="M1086"/>
      <x:c r="N1086"/>
    </x:row>
    <x:row r="1087">
      <x:c r="A1087" t="str">
        <x:v>J Stephenson|2026-04-13</x:v>
      </x:c>
      <x:c r="B1087" s="888" t="n">
        <x:v>46125</x:v>
      </x:c>
      <x:c r="C1087" t="str">
        <x:v>J Stephenson</x:v>
      </x:c>
      <x:c r="D1087" t="str">
        <x:v>Permanent</x:v>
      </x:c>
      <x:c r="E1087" t="str">
        <x:v>Thurrock</x:v>
      </x:c>
      <x:c r="F1087" t="str">
        <x:v>Operative Skilled</x:v>
      </x:c>
      <x:c r="G1087" t="str">
        <x:v>396207</x:v>
      </x:c>
      <x:c r="H1087" t="str">
        <x:v>Linklaters LLP</x:v>
      </x:c>
      <x:c r="I1087" s="22" t="n">
        <x:v>9.5</x:v>
      </x:c>
      <x:c r="J1087" t="str">
        <x:v>Worked</x:v>
      </x:c>
      <x:c r="K1087" t="str">
        <x:v>Employee 1569; home branch Thurrock; assigned role Operative Skilled | Deployment branch: Thurrock | Actual role: Operative Skilled | Jobs: 396207 | Customers: Linklaters LLP | Actual hours: 9.5; source records: 1</x:v>
      </x:c>
      <x:c r="L1087" t="str">
        <x:v>Include</x:v>
      </x:c>
      <x:c r="M1087"/>
      <x:c r="N1087"/>
    </x:row>
    <x:row r="1088">
      <x:c r="A1088" t="str">
        <x:v>J Stephenson|2026-04-15</x:v>
      </x:c>
      <x:c r="B1088" s="888" t="n">
        <x:v>46127</x:v>
      </x:c>
      <x:c r="C1088" t="str">
        <x:v>J Stephenson</x:v>
      </x:c>
      <x:c r="D1088" t="str">
        <x:v>Permanent</x:v>
      </x:c>
      <x:c r="E1088" t="str">
        <x:v>Thurrock</x:v>
      </x:c>
      <x:c r="F1088" t="str">
        <x:v>Operative Skilled</x:v>
      </x:c>
      <x:c r="G1088" t="str">
        <x:v>401494</x:v>
      </x:c>
      <x:c r="H1088" t="str">
        <x:v>Susquehanna International Group (SIG)</x:v>
      </x:c>
      <x:c r="I1088" s="22" t="n">
        <x:v>8.5</x:v>
      </x:c>
      <x:c r="J1088" t="str">
        <x:v>Worked</x:v>
      </x:c>
      <x:c r="K1088" t="str">
        <x:v>Employee 1569; home branch Thurrock; assigned role Operative Skilled | Deployment branch: Thurrock | Actual role: Operative Skilled | Jobs: 401494 | Customers: Susquehanna International Group (SIG) | Actual hours: 8.5; source records: 1</x:v>
      </x:c>
      <x:c r="L1088" t="str">
        <x:v>Include</x:v>
      </x:c>
      <x:c r="M1088"/>
      <x:c r="N1088"/>
    </x:row>
    <x:row r="1089">
      <x:c r="A1089" t="str">
        <x:v>J Stephenson|2026-04-16</x:v>
      </x:c>
      <x:c r="B1089" s="888" t="n">
        <x:v>46128</x:v>
      </x:c>
      <x:c r="C1089" t="str">
        <x:v>J Stephenson</x:v>
      </x:c>
      <x:c r="D1089" t="str">
        <x:v>Permanent</x:v>
      </x:c>
      <x:c r="E1089" t="str">
        <x:v>Thurrock</x:v>
      </x:c>
      <x:c r="F1089" t="str">
        <x:v>Operative Skilled</x:v>
      </x:c>
      <x:c r="G1089" t="str">
        <x:v>396207</x:v>
      </x:c>
      <x:c r="H1089" t="str">
        <x:v>Linklaters LLP</x:v>
      </x:c>
      <x:c r="I1089" s="22" t="n">
        <x:v>9.5</x:v>
      </x:c>
      <x:c r="J1089" t="str">
        <x:v>Worked</x:v>
      </x:c>
      <x:c r="K1089" t="str">
        <x:v>Employee 1569; home branch Thurrock; assigned role Operative Skilled | Deployment branch: Thurrock | Actual role: Operative Skilled | Jobs: 396207 | Customers: Linklaters LLP | Actual hours: 9.5; source records: 1</x:v>
      </x:c>
      <x:c r="L1089" t="str">
        <x:v>Include</x:v>
      </x:c>
      <x:c r="M1089"/>
      <x:c r="N1089"/>
    </x:row>
    <x:row r="1090">
      <x:c r="A1090" t="str">
        <x:v>J Stephenson|2026-04-17</x:v>
      </x:c>
      <x:c r="B1090" s="888" t="n">
        <x:v>46129</x:v>
      </x:c>
      <x:c r="C1090" t="str">
        <x:v>J Stephenson</x:v>
      </x:c>
      <x:c r="D1090" t="str">
        <x:v>Permanent</x:v>
      </x:c>
      <x:c r="E1090" t="str">
        <x:v>Thurrock</x:v>
      </x:c>
      <x:c r="F1090" t="str">
        <x:v>Operative Skilled</x:v>
      </x:c>
      <x:c r="G1090" t="str">
        <x:v>401650, 401551</x:v>
      </x:c>
      <x:c r="H1090" t="str">
        <x:v>HSBC; Integral UK</x:v>
      </x:c>
      <x:c r="I1090" s="22" t="n">
        <x:v>14.5</x:v>
      </x:c>
      <x:c r="J1090" t="str">
        <x:v>Worked — 2 records</x:v>
      </x:c>
      <x:c r="K1090" t="str">
        <x:v>Employee 1569; home branch Thurrock; assigned role Operative Skilled | Deployment branch: Thurrock | Actual role: Operative Skilled | Jobs: 401650, 401551 | Customers: HSBC; Integral UK | Actual hours: 14.5; source records: 2</x:v>
      </x:c>
      <x:c r="L1090" t="str">
        <x:v>Include</x:v>
      </x:c>
      <x:c r="M1090"/>
      <x:c r="N1090"/>
    </x:row>
    <x:row r="1091">
      <x:c r="A1091" t="str">
        <x:v>J Stephenson|2026-04-18</x:v>
      </x:c>
      <x:c r="B1091" s="888" t="n">
        <x:v>46130</x:v>
      </x:c>
      <x:c r="C1091" t="str">
        <x:v>J Stephenson</x:v>
      </x:c>
      <x:c r="D1091" t="str">
        <x:v>Permanent</x:v>
      </x:c>
      <x:c r="E1091" t="str">
        <x:v>Thurrock</x:v>
      </x:c>
      <x:c r="F1091" t="str">
        <x:v>Operative Skilled</x:v>
      </x:c>
      <x:c r="G1091" t="str">
        <x:v>396207</x:v>
      </x:c>
      <x:c r="H1091" t="str">
        <x:v>Linklaters LLP</x:v>
      </x:c>
      <x:c r="I1091" s="22" t="n">
        <x:v>8</x:v>
      </x:c>
      <x:c r="J1091" t="str">
        <x:v>Worked</x:v>
      </x:c>
      <x:c r="K1091" t="str">
        <x:v>Employee 1569; home branch Thurrock; assigned role Operative Skilled | Deployment branch: Thurrock | Actual role: Operative Skilled | Jobs: 396207 | Customers: Linklaters LLP | Actual hours: 8.0; source records: 1</x:v>
      </x:c>
      <x:c r="L1091" t="str">
        <x:v>Include</x:v>
      </x:c>
      <x:c r="M1091"/>
      <x:c r="N1091"/>
    </x:row>
    <x:row r="1092">
      <x:c r="A1092" t="str">
        <x:v>J Stephenson|2026-04-20</x:v>
      </x:c>
      <x:c r="B1092" s="888" t="n">
        <x:v>46132</x:v>
      </x:c>
      <x:c r="C1092" t="str">
        <x:v>J Stephenson</x:v>
      </x:c>
      <x:c r="D1092" t="str">
        <x:v>Permanent</x:v>
      </x:c>
      <x:c r="E1092" t="str">
        <x:v>Thurrock</x:v>
      </x:c>
      <x:c r="F1092" t="str">
        <x:v>Operative Skilled</x:v>
      </x:c>
      <x:c r="G1092" t="str">
        <x:v>396207</x:v>
      </x:c>
      <x:c r="H1092" t="str">
        <x:v>Linklaters LLP</x:v>
      </x:c>
      <x:c r="I1092" s="22" t="n">
        <x:v>9.5</x:v>
      </x:c>
      <x:c r="J1092" t="str">
        <x:v>Worked</x:v>
      </x:c>
      <x:c r="K1092" t="str">
        <x:v>Employee 1569; home branch Thurrock; assigned role Operative Skilled | Deployment branch: Thurrock | Actual role: Operative Skilled | Jobs: 396207 | Customers: Linklaters LLP | Actual hours: 9.5; source records: 1</x:v>
      </x:c>
      <x:c r="L1092" t="str">
        <x:v>Include</x:v>
      </x:c>
      <x:c r="M1092"/>
      <x:c r="N1092"/>
    </x:row>
    <x:row r="1093">
      <x:c r="A1093" t="str">
        <x:v>J Stephenson|2026-04-21</x:v>
      </x:c>
      <x:c r="B1093" s="888" t="n">
        <x:v>46133</x:v>
      </x:c>
      <x:c r="C1093" t="str">
        <x:v>J Stephenson</x:v>
      </x:c>
      <x:c r="D1093" t="str">
        <x:v>Permanent</x:v>
      </x:c>
      <x:c r="E1093" t="str">
        <x:v>Thurrock</x:v>
      </x:c>
      <x:c r="F1093" t="str">
        <x:v>Operative Skilled</x:v>
      </x:c>
      <x:c r="G1093" t="str">
        <x:v>392752B</x:v>
      </x:c>
      <x:c r="H1093" t="str">
        <x:v>Bromley Central Library</x:v>
      </x:c>
      <x:c r="I1093" s="22" t="n">
        <x:v>8</x:v>
      </x:c>
      <x:c r="J1093" t="str">
        <x:v>Worked</x:v>
      </x:c>
      <x:c r="K1093" t="str">
        <x:v>Employee 1569; home branch Thurrock; assigned role Operative Skilled | Deployment branch: Croydon | Actual role: Operative Skilled | Jobs: 392752B | Customers: Bromley Central Library | Actual hours: 8.0; source records: 1</x:v>
      </x:c>
      <x:c r="L1093" t="str">
        <x:v>Include</x:v>
      </x:c>
      <x:c r="M1093"/>
      <x:c r="N1093"/>
    </x:row>
    <x:row r="1094">
      <x:c r="A1094" t="str">
        <x:v>J Stephenson|2026-04-22</x:v>
      </x:c>
      <x:c r="B1094" s="888" t="n">
        <x:v>46134</x:v>
      </x:c>
      <x:c r="C1094" t="str">
        <x:v>J Stephenson</x:v>
      </x:c>
      <x:c r="D1094" t="str">
        <x:v>Permanent</x:v>
      </x:c>
      <x:c r="E1094" t="str">
        <x:v>Thurrock</x:v>
      </x:c>
      <x:c r="F1094" t="str">
        <x:v>Operative Skilled</x:v>
      </x:c>
      <x:c r="G1094" t="str">
        <x:v>396207</x:v>
      </x:c>
      <x:c r="H1094" t="str">
        <x:v>Linklaters LLP</x:v>
      </x:c>
      <x:c r="I1094" s="22" t="n">
        <x:v>9.5</x:v>
      </x:c>
      <x:c r="J1094" t="str">
        <x:v>Worked</x:v>
      </x:c>
      <x:c r="K1094" t="str">
        <x:v>Employee 1569; home branch Thurrock; assigned role Operative Skilled | Deployment branch: Thurrock | Actual role: Operative Porter | Jobs: 396207 | Customers: Linklaters LLP | Actual hours: 9.5; source records: 1</x:v>
      </x:c>
      <x:c r="L1094" t="str">
        <x:v>Include</x:v>
      </x:c>
      <x:c r="M1094"/>
      <x:c r="N1094"/>
    </x:row>
    <x:row r="1095">
      <x:c r="A1095" t="str">
        <x:v>J Stephenson|2026-04-23</x:v>
      </x:c>
      <x:c r="B1095" s="888" t="n">
        <x:v>46135</x:v>
      </x:c>
      <x:c r="C1095" t="str">
        <x:v>J Stephenson</x:v>
      </x:c>
      <x:c r="D1095" t="str">
        <x:v>Permanent</x:v>
      </x:c>
      <x:c r="E1095" t="str">
        <x:v>Thurrock</x:v>
      </x:c>
      <x:c r="F1095" t="str">
        <x:v>Operative Skilled</x:v>
      </x:c>
      <x:c r="G1095" t="str">
        <x:v>401647</x:v>
      </x:c>
      <x:c r="H1095" t="str">
        <x:v>RSM</x:v>
      </x:c>
      <x:c r="I1095" s="22" t="n">
        <x:v>7.25</x:v>
      </x:c>
      <x:c r="J1095" t="str">
        <x:v>Worked</x:v>
      </x:c>
      <x:c r="K1095" t="str">
        <x:v>Employee 1569; home branch Thurrock; assigned role Operative Skilled | Deployment branch: Thurrock | Actual role: Operative Skilled | Jobs: 401647 | Customers: RSM | Actual hours: 7.2; source records: 1</x:v>
      </x:c>
      <x:c r="L1095" t="str">
        <x:v>Include</x:v>
      </x:c>
      <x:c r="M1095"/>
      <x:c r="N1095"/>
    </x:row>
    <x:row r="1096">
      <x:c r="A1096" t="str">
        <x:v>J Stephenson|2026-04-24</x:v>
      </x:c>
      <x:c r="B1096" s="888" t="n">
        <x:v>46136</x:v>
      </x:c>
      <x:c r="C1096" t="str">
        <x:v>J Stephenson</x:v>
      </x:c>
      <x:c r="D1096" t="str">
        <x:v>Permanent</x:v>
      </x:c>
      <x:c r="E1096" t="str">
        <x:v>Thurrock</x:v>
      </x:c>
      <x:c r="F1096" t="str">
        <x:v>Operative Skilled</x:v>
      </x:c>
      <x:c r="G1096" t="str">
        <x:v>396207</x:v>
      </x:c>
      <x:c r="H1096" t="str">
        <x:v>Linklaters LLP</x:v>
      </x:c>
      <x:c r="I1096" s="22" t="n">
        <x:v>13.5</x:v>
      </x:c>
      <x:c r="J1096" t="str">
        <x:v>Worked</x:v>
      </x:c>
      <x:c r="K1096" t="str">
        <x:v>Employee 1569; home branch Thurrock; assigned role Operative Skilled | Deployment branch: Thurrock | Actual role: Operative Skilled | Jobs: 396207 | Customers: Linklaters LLP | Actual hours: 13.5; source records: 1</x:v>
      </x:c>
      <x:c r="L1096" t="str">
        <x:v>Include</x:v>
      </x:c>
      <x:c r="M1096"/>
      <x:c r="N1096"/>
    </x:row>
    <x:row r="1097">
      <x:c r="A1097" t="str">
        <x:v>J Stephenson|2026-04-27</x:v>
      </x:c>
      <x:c r="B1097" s="888" t="n">
        <x:v>46139</x:v>
      </x:c>
      <x:c r="C1097" t="str">
        <x:v>J Stephenson</x:v>
      </x:c>
      <x:c r="D1097" t="str">
        <x:v>Permanent</x:v>
      </x:c>
      <x:c r="E1097" t="str">
        <x:v>Thurrock</x:v>
      </x:c>
      <x:c r="F1097" t="str">
        <x:v>Operative Skilled</x:v>
      </x:c>
      <x:c r="G1097" t="str">
        <x:v>400559</x:v>
      </x:c>
      <x:c r="H1097" t="str">
        <x:v>Southwark Youth Offending Service</x:v>
      </x:c>
      <x:c r="I1097" s="22" t="n">
        <x:v>6</x:v>
      </x:c>
      <x:c r="J1097" t="str">
        <x:v>Worked</x:v>
      </x:c>
      <x:c r="K1097" t="str">
        <x:v>Employee 1569; home branch Thurrock; assigned role Operative Skilled | Deployment branch: Thurrock | Actual role: Operative Skilled | Jobs: 400559 | Customers: Southwark Youth Offending Service | Actual hours: 6.0; source records: 1</x:v>
      </x:c>
      <x:c r="L1097" t="str">
        <x:v>Include</x:v>
      </x:c>
      <x:c r="M1097"/>
      <x:c r="N1097"/>
    </x:row>
    <x:row r="1098">
      <x:c r="A1098" t="str">
        <x:v>J Stephenson|2026-04-28</x:v>
      </x:c>
      <x:c r="B1098" s="888" t="n">
        <x:v>46140</x:v>
      </x:c>
      <x:c r="C1098" t="str">
        <x:v>J Stephenson</x:v>
      </x:c>
      <x:c r="D1098" t="str">
        <x:v>Permanent</x:v>
      </x:c>
      <x:c r="E1098" t="str">
        <x:v>Thurrock</x:v>
      </x:c>
      <x:c r="F1098" t="str">
        <x:v>Operative Skilled</x:v>
      </x:c>
      <x:c r="G1098" t="str">
        <x:v>400559</x:v>
      </x:c>
      <x:c r="H1098" t="str">
        <x:v>Southwark Youth Offending Service</x:v>
      </x:c>
      <x:c r="I1098" s="22" t="n">
        <x:v>7</x:v>
      </x:c>
      <x:c r="J1098" t="str">
        <x:v>Worked</x:v>
      </x:c>
      <x:c r="K1098" t="str">
        <x:v>Employee 1569; home branch Thurrock; assigned role Operative Skilled | Deployment branch: Thurrock | Actual role: Operative Skilled | Jobs: 400559 | Customers: Southwark Youth Offending Service | Actual hours: 7.0; source records: 1</x:v>
      </x:c>
      <x:c r="L1098" t="str">
        <x:v>Include</x:v>
      </x:c>
      <x:c r="M1098"/>
      <x:c r="N1098"/>
    </x:row>
    <x:row r="1099">
      <x:c r="A1099" t="str">
        <x:v>J Stephenson|2026-04-29</x:v>
      </x:c>
      <x:c r="B1099" s="888" t="n">
        <x:v>46141</x:v>
      </x:c>
      <x:c r="C1099" t="str">
        <x:v>J Stephenson</x:v>
      </x:c>
      <x:c r="D1099" t="str">
        <x:v>Permanent</x:v>
      </x:c>
      <x:c r="E1099" t="str">
        <x:v>Thurrock</x:v>
      </x:c>
      <x:c r="F1099" t="str">
        <x:v>Operative Skilled</x:v>
      </x:c>
      <x:c r="G1099" t="str">
        <x:v>401611</x:v>
      </x:c>
      <x:c r="H1099" t="str">
        <x:v>HSBC - BAU April</x:v>
      </x:c>
      <x:c r="I1099" s="22" t="n">
        <x:v>9</x:v>
      </x:c>
      <x:c r="J1099" t="str">
        <x:v>Worked</x:v>
      </x:c>
      <x:c r="K1099" t="str">
        <x:v>Employee 1569; home branch Thurrock; assigned role Operative Skilled | Deployment branch: Thurrock | Actual role: Operative Skilled | Jobs: 401611 | Customers: HSBC - BAU April | Actual hours: 9.0; source records: 1</x:v>
      </x:c>
      <x:c r="L1099" t="str">
        <x:v>Include</x:v>
      </x:c>
      <x:c r="M1099"/>
      <x:c r="N1099"/>
    </x:row>
    <x:row r="1100">
      <x:c r="A1100" t="str">
        <x:v>J Stephenson|2026-04-30</x:v>
      </x:c>
      <x:c r="B1100" s="888" t="n">
        <x:v>46142</x:v>
      </x:c>
      <x:c r="C1100" t="str">
        <x:v>J Stephenson</x:v>
      </x:c>
      <x:c r="D1100" t="str">
        <x:v>Permanent</x:v>
      </x:c>
      <x:c r="E1100" t="str">
        <x:v>Thurrock</x:v>
      </x:c>
      <x:c r="F1100" t="str">
        <x:v>Operative Skilled</x:v>
      </x:c>
      <x:c r="G1100" t="str">
        <x:v>398210</x:v>
      </x:c>
      <x:c r="H1100" t="str">
        <x:v>London Metropolitan University</x:v>
      </x:c>
      <x:c r="I1100" s="22" t="n">
        <x:v>7</x:v>
      </x:c>
      <x:c r="J1100" t="str">
        <x:v>Worked</x:v>
      </x:c>
      <x:c r="K1100" t="str">
        <x:v>Employee 1569; home branch Thurrock; assigned role Operative Skilled | Deployment branch: Thurrock | Actual role: Operative Skilled | Jobs: 398210 | Customers: London Metropolitan University | Actual hours: 7.0; source records: 1</x:v>
      </x:c>
      <x:c r="L1100" t="str">
        <x:v>Include</x:v>
      </x:c>
      <x:c r="M1100"/>
      <x:c r="N1100"/>
    </x:row>
    <x:row r="1101">
      <x:c r="A1101" t="str">
        <x:v>J. Richardson|2026-04-01</x:v>
      </x:c>
      <x:c r="B1101" s="888" t="n">
        <x:v>46113</x:v>
      </x:c>
      <x:c r="C1101" t="str">
        <x:v>J. Richardson</x:v>
      </x:c>
      <x:c r="D1101" t="str">
        <x:v>Permanent</x:v>
      </x:c>
      <x:c r="E1101" t="str">
        <x:v>Thurrock</x:v>
      </x:c>
      <x:c r="F1101" t="str">
        <x:v>Operative Porter</x:v>
      </x:c>
      <x:c r="G1101" t="str">
        <x:v>401404</x:v>
      </x:c>
      <x:c r="H1101" t="str">
        <x:v>Fidelis</x:v>
      </x:c>
      <x:c r="I1101" s="22" t="n">
        <x:v>8</x:v>
      </x:c>
      <x:c r="J1101" t="str">
        <x:v>Worked</x:v>
      </x:c>
      <x:c r="K1101" t="str">
        <x:v>Employee 1373; home branch Thurrock; assigned role Operative Porter | Deployment branch: Thurrock | Actual role: Operative Porter | Jobs: 401404 | Customers: Fidelis | Actual hours: 8.0; source records: 1</x:v>
      </x:c>
      <x:c r="L1101" t="str">
        <x:v>Include</x:v>
      </x:c>
      <x:c r="M1101"/>
      <x:c r="N1101"/>
    </x:row>
    <x:row r="1102">
      <x:c r="A1102" t="str">
        <x:v>J. Richardson|2026-04-02</x:v>
      </x:c>
      <x:c r="B1102" s="888" t="n">
        <x:v>46114</x:v>
      </x:c>
      <x:c r="C1102" t="str">
        <x:v>J. Richardson</x:v>
      </x:c>
      <x:c r="D1102" t="str">
        <x:v>Permanent</x:v>
      </x:c>
      <x:c r="E1102" t="str">
        <x:v>Thurrock</x:v>
      </x:c>
      <x:c r="F1102" t="str">
        <x:v>Operative Porter</x:v>
      </x:c>
      <x:c r="G1102" t="str">
        <x:v>401345</x:v>
      </x:c>
      <x:c r="H1102" t="str">
        <x:v>Adecco Group</x:v>
      </x:c>
      <x:c r="I1102" s="22" t="n">
        <x:v>9</x:v>
      </x:c>
      <x:c r="J1102" t="str">
        <x:v>Worked</x:v>
      </x:c>
      <x:c r="K1102" t="str">
        <x:v>Employee 1373; home branch Thurrock; assigned role Operative Porter | Deployment branch: Thurrock | Actual role: Operative Porter | Jobs: 401345 | Customers: Adecco Group | Actual hours: 9.0; source records: 1</x:v>
      </x:c>
      <x:c r="L1102" t="str">
        <x:v>Include</x:v>
      </x:c>
      <x:c r="M1102"/>
      <x:c r="N1102"/>
    </x:row>
    <x:row r="1103">
      <x:c r="A1103" t="str">
        <x:v>J. Richardson|2026-04-07</x:v>
      </x:c>
      <x:c r="B1103" s="888" t="n">
        <x:v>46119</x:v>
      </x:c>
      <x:c r="C1103" t="str">
        <x:v>J. Richardson</x:v>
      </x:c>
      <x:c r="D1103" t="str">
        <x:v>Permanent</x:v>
      </x:c>
      <x:c r="E1103" t="str">
        <x:v>Thurrock</x:v>
      </x:c>
      <x:c r="F1103" t="str">
        <x:v>Operative Porter</x:v>
      </x:c>
      <x:c r="G1103" t="str">
        <x:v>394164</x:v>
      </x:c>
      <x:c r="H1103" t="str">
        <x:v>Restore – Doc Management - NWL collections</x:v>
      </x:c>
      <x:c r="I1103" s="22" t="n">
        <x:v>8.5</x:v>
      </x:c>
      <x:c r="J1103" t="str">
        <x:v>Worked</x:v>
      </x:c>
      <x:c r="K1103" t="str">
        <x:v>Employee 1373; home branch Thurrock; assigned role Operative Porter | Deployment branch: Thurrock | Actual role: Operative Porter | Jobs: 394164 | Customers: Restore – Doc Management - NWL collections | Actual hours: 8.5; source records: 1</x:v>
      </x:c>
      <x:c r="L1103" t="str">
        <x:v>Include</x:v>
      </x:c>
      <x:c r="M1103"/>
      <x:c r="N1103"/>
    </x:row>
    <x:row r="1104">
      <x:c r="A1104" t="str">
        <x:v>J. Richardson|2026-04-08</x:v>
      </x:c>
      <x:c r="B1104" s="888" t="n">
        <x:v>46120</x:v>
      </x:c>
      <x:c r="C1104" t="str">
        <x:v>J. Richardson</x:v>
      </x:c>
      <x:c r="D1104" t="str">
        <x:v>Permanent</x:v>
      </x:c>
      <x:c r="E1104" t="str">
        <x:v>Thurrock</x:v>
      </x:c>
      <x:c r="F1104" t="str">
        <x:v>Operative Porter</x:v>
      </x:c>
      <x:c r="G1104"/>
      <x:c r="H1104"/>
      <x:c r="I1104" s="22" t="n">
        <x:v>0</x:v>
      </x:c>
      <x:c r="J1104" t="str">
        <x:v>Annual leave</x:v>
      </x:c>
      <x:c r="K1104" t="str">
        <x:v>Employee 1373; home branch Thurrock; assigned role Operative Porter | Leave: Annual Leave (Days) | Leave calendar basis: Fixed schedule</x:v>
      </x:c>
      <x:c r="L1104" t="str">
        <x:v>Include</x:v>
      </x:c>
      <x:c r="M1104"/>
      <x:c r="N1104"/>
    </x:row>
    <x:row r="1105">
      <x:c r="A1105" t="str">
        <x:v>J. Richardson|2026-04-09</x:v>
      </x:c>
      <x:c r="B1105" s="888" t="n">
        <x:v>46121</x:v>
      </x:c>
      <x:c r="C1105" t="str">
        <x:v>J. Richardson</x:v>
      </x:c>
      <x:c r="D1105" t="str">
        <x:v>Permanent</x:v>
      </x:c>
      <x:c r="E1105" t="str">
        <x:v>Thurrock</x:v>
      </x:c>
      <x:c r="F1105" t="str">
        <x:v>Operative Porter</x:v>
      </x:c>
      <x:c r="G1105" t="str">
        <x:v>400283</x:v>
      </x:c>
      <x:c r="H1105" t="str">
        <x:v>Canada Life</x:v>
      </x:c>
      <x:c r="I1105" s="22" t="n">
        <x:v>9</x:v>
      </x:c>
      <x:c r="J1105" t="str">
        <x:v>Worked</x:v>
      </x:c>
      <x:c r="K1105" t="str">
        <x:v>Employee 1373; home branch Thurrock; assigned role Operative Porter | Deployment branch: Thurrock | Actual role: Operative Porter | Jobs: 400283 | Customers: Canada Life | Actual hours: 9.0; source records: 1</x:v>
      </x:c>
      <x:c r="L1105" t="str">
        <x:v>Include</x:v>
      </x:c>
      <x:c r="M1105"/>
      <x:c r="N1105"/>
    </x:row>
    <x:row r="1106">
      <x:c r="A1106" t="str">
        <x:v>J. Richardson|2026-04-10</x:v>
      </x:c>
      <x:c r="B1106" s="888" t="n">
        <x:v>46122</x:v>
      </x:c>
      <x:c r="C1106" t="str">
        <x:v>J. Richardson</x:v>
      </x:c>
      <x:c r="D1106" t="str">
        <x:v>Permanent</x:v>
      </x:c>
      <x:c r="E1106" t="str">
        <x:v>Thurrock</x:v>
      </x:c>
      <x:c r="F1106" t="str">
        <x:v>Operative Porter</x:v>
      </x:c>
      <x:c r="G1106" t="str">
        <x:v>394164</x:v>
      </x:c>
      <x:c r="H1106" t="str">
        <x:v>Restore – Doc Management - NWL collections</x:v>
      </x:c>
      <x:c r="I1106" s="22" t="n">
        <x:v>8.5</x:v>
      </x:c>
      <x:c r="J1106" t="str">
        <x:v>Worked</x:v>
      </x:c>
      <x:c r="K1106" t="str">
        <x:v>Employee 1373; home branch Thurrock; assigned role Operative Porter | Deployment branch: Thurrock | Actual role: Operative Porter | Jobs: 394164 | Customers: Restore – Doc Management - NWL collections | Actual hours: 8.5; source records: 1</x:v>
      </x:c>
      <x:c r="L1106" t="str">
        <x:v>Include</x:v>
      </x:c>
      <x:c r="M1106"/>
      <x:c r="N1106"/>
    </x:row>
    <x:row r="1107">
      <x:c r="A1107" t="str">
        <x:v>J. Richardson|2026-04-11</x:v>
      </x:c>
      <x:c r="B1107" s="888" t="n">
        <x:v>46123</x:v>
      </x:c>
      <x:c r="C1107" t="str">
        <x:v>J. Richardson</x:v>
      </x:c>
      <x:c r="D1107" t="str">
        <x:v>Permanent</x:v>
      </x:c>
      <x:c r="E1107" t="str">
        <x:v>Thurrock</x:v>
      </x:c>
      <x:c r="F1107" t="str">
        <x:v>Operative Porter</x:v>
      </x:c>
      <x:c r="G1107" t="str">
        <x:v>401520</x:v>
      </x:c>
      <x:c r="H1107" t="str">
        <x:v>BNP Paribas Limited</x:v>
      </x:c>
      <x:c r="I1107" s="22" t="n">
        <x:v>9.5</x:v>
      </x:c>
      <x:c r="J1107" t="str">
        <x:v>Worked</x:v>
      </x:c>
      <x:c r="K1107" t="str">
        <x:v>Employee 1373; home branch Thurrock; assigned role Operative Porter | Deployment branch: Thurrock | Actual role: Operative Skilled | Jobs: 401520 | Customers: BNP Paribas Limited | Actual hours: 9.5; source records: 1</x:v>
      </x:c>
      <x:c r="L1107" t="str">
        <x:v>Include</x:v>
      </x:c>
      <x:c r="M1107"/>
      <x:c r="N1107"/>
    </x:row>
    <x:row r="1108">
      <x:c r="A1108" t="str">
        <x:v>J. Richardson|2026-04-12</x:v>
      </x:c>
      <x:c r="B1108" s="888" t="n">
        <x:v>46124</x:v>
      </x:c>
      <x:c r="C1108" t="str">
        <x:v>J. Richardson</x:v>
      </x:c>
      <x:c r="D1108" t="str">
        <x:v>Permanent</x:v>
      </x:c>
      <x:c r="E1108" t="str">
        <x:v>Thurrock</x:v>
      </x:c>
      <x:c r="F1108" t="str">
        <x:v>Operative Porter</x:v>
      </x:c>
      <x:c r="G1108" t="str">
        <x:v>401520</x:v>
      </x:c>
      <x:c r="H1108" t="str">
        <x:v>BNP Paribas Limited</x:v>
      </x:c>
      <x:c r="I1108" s="22" t="n">
        <x:v>9.5</x:v>
      </x:c>
      <x:c r="J1108" t="str">
        <x:v>Worked</x:v>
      </x:c>
      <x:c r="K1108" t="str">
        <x:v>Employee 1373; home branch Thurrock; assigned role Operative Porter | Deployment branch: Thurrock | Actual role: Operative Skilled | Jobs: 401520 | Customers: BNP Paribas Limited | Actual hours: 9.5; source records: 1</x:v>
      </x:c>
      <x:c r="L1108" t="str">
        <x:v>Include</x:v>
      </x:c>
      <x:c r="M1108"/>
      <x:c r="N1108"/>
    </x:row>
    <x:row r="1109">
      <x:c r="A1109" t="str">
        <x:v>J. Richardson|2026-04-13</x:v>
      </x:c>
      <x:c r="B1109" s="888" t="n">
        <x:v>46125</x:v>
      </x:c>
      <x:c r="C1109" t="str">
        <x:v>J. Richardson</x:v>
      </x:c>
      <x:c r="D1109" t="str">
        <x:v>Permanent</x:v>
      </x:c>
      <x:c r="E1109" t="str">
        <x:v>Thurrock</x:v>
      </x:c>
      <x:c r="F1109" t="str">
        <x:v>Operative Porter</x:v>
      </x:c>
      <x:c r="G1109" t="str">
        <x:v>401233</x:v>
      </x:c>
      <x:c r="H1109" t="str">
        <x:v>Apple Europe Limited</x:v>
      </x:c>
      <x:c r="I1109" s="22" t="n">
        <x:v>11.5</x:v>
      </x:c>
      <x:c r="J1109" t="str">
        <x:v>Worked</x:v>
      </x:c>
      <x:c r="K1109" t="str">
        <x:v>Employee 1373; home branch Thurrock; assigned role Operative Porter | Deployment branch: Thurrock | Actual role: Operative Porter | Jobs: 401233 | Customers: Apple Europe Limited | Actual hours: 11.5; source records: 1</x:v>
      </x:c>
      <x:c r="L1109" t="str">
        <x:v>Include</x:v>
      </x:c>
      <x:c r="M1109"/>
      <x:c r="N1109"/>
    </x:row>
    <x:row r="1110">
      <x:c r="A1110" t="str">
        <x:v>J. Richardson|2026-04-14</x:v>
      </x:c>
      <x:c r="B1110" s="888" t="n">
        <x:v>46126</x:v>
      </x:c>
      <x:c r="C1110" t="str">
        <x:v>J. Richardson</x:v>
      </x:c>
      <x:c r="D1110" t="str">
        <x:v>Permanent</x:v>
      </x:c>
      <x:c r="E1110" t="str">
        <x:v>Thurrock</x:v>
      </x:c>
      <x:c r="F1110" t="str">
        <x:v>Operative Porter</x:v>
      </x:c>
      <x:c r="G1110" t="str">
        <x:v>401117</x:v>
      </x:c>
      <x:c r="H1110" t="str">
        <x:v>Haringey Council</x:v>
      </x:c>
      <x:c r="I1110" s="22" t="n">
        <x:v>9.5</x:v>
      </x:c>
      <x:c r="J1110" t="str">
        <x:v>Worked</x:v>
      </x:c>
      <x:c r="K1110" t="str">
        <x:v>Employee 1373; home branch Thurrock; assigned role Operative Porter | Deployment branch: Thurrock | Actual role: Operative Porter | Jobs: 401117 | Customers: Haringey Council | Actual hours: 9.5; source records: 1</x:v>
      </x:c>
      <x:c r="L1110" t="str">
        <x:v>Include</x:v>
      </x:c>
      <x:c r="M1110"/>
      <x:c r="N1110"/>
    </x:row>
    <x:row r="1111">
      <x:c r="A1111" t="str">
        <x:v>J. Richardson|2026-04-15</x:v>
      </x:c>
      <x:c r="B1111" s="888" t="n">
        <x:v>46127</x:v>
      </x:c>
      <x:c r="C1111" t="str">
        <x:v>J. Richardson</x:v>
      </x:c>
      <x:c r="D1111" t="str">
        <x:v>Permanent</x:v>
      </x:c>
      <x:c r="E1111" t="str">
        <x:v>Thurrock</x:v>
      </x:c>
      <x:c r="F1111" t="str">
        <x:v>Operative Porter</x:v>
      </x:c>
      <x:c r="G1111" t="str">
        <x:v>394164</x:v>
      </x:c>
      <x:c r="H1111" t="str">
        <x:v>Restore – Doc Management - NWL collections</x:v>
      </x:c>
      <x:c r="I1111" s="22" t="n">
        <x:v>7</x:v>
      </x:c>
      <x:c r="J1111" t="str">
        <x:v>Worked</x:v>
      </x:c>
      <x:c r="K1111" t="str">
        <x:v>Employee 1373; home branch Thurrock; assigned role Operative Porter | Deployment branch: Thurrock | Actual role: Operative Porter | Jobs: 394164 | Customers: Restore – Doc Management - NWL collections | Actual hours: 7.0; source records: 1</x:v>
      </x:c>
      <x:c r="L1111" t="str">
        <x:v>Include</x:v>
      </x:c>
      <x:c r="M1111"/>
      <x:c r="N1111"/>
    </x:row>
    <x:row r="1112">
      <x:c r="A1112" t="str">
        <x:v>J. Richardson|2026-04-16</x:v>
      </x:c>
      <x:c r="B1112" s="888" t="n">
        <x:v>46128</x:v>
      </x:c>
      <x:c r="C1112" t="str">
        <x:v>J. Richardson</x:v>
      </x:c>
      <x:c r="D1112" t="str">
        <x:v>Permanent</x:v>
      </x:c>
      <x:c r="E1112" t="str">
        <x:v>Thurrock</x:v>
      </x:c>
      <x:c r="F1112" t="str">
        <x:v>Operative Porter</x:v>
      </x:c>
      <x:c r="G1112" t="str">
        <x:v>394164</x:v>
      </x:c>
      <x:c r="H1112" t="str">
        <x:v>Restore – Doc Management - NWL collections</x:v>
      </x:c>
      <x:c r="I1112" s="22" t="n">
        <x:v>8</x:v>
      </x:c>
      <x:c r="J1112" t="str">
        <x:v>Worked</x:v>
      </x:c>
      <x:c r="K1112" t="str">
        <x:v>Employee 1373; home branch Thurrock; assigned role Operative Porter | Deployment branch: Thurrock | Actual role: Operative Porter | Jobs: 394164 | Customers: Restore – Doc Management - NWL collections | Actual hours: 8.0; source records: 1</x:v>
      </x:c>
      <x:c r="L1112" t="str">
        <x:v>Include</x:v>
      </x:c>
      <x:c r="M1112"/>
      <x:c r="N1112"/>
    </x:row>
    <x:row r="1113">
      <x:c r="A1113" t="str">
        <x:v>J. Richardson|2026-04-17</x:v>
      </x:c>
      <x:c r="B1113" s="888" t="n">
        <x:v>46129</x:v>
      </x:c>
      <x:c r="C1113" t="str">
        <x:v>J. Richardson</x:v>
      </x:c>
      <x:c r="D1113" t="str">
        <x:v>Permanent</x:v>
      </x:c>
      <x:c r="E1113" t="str">
        <x:v>Thurrock</x:v>
      </x:c>
      <x:c r="F1113" t="str">
        <x:v>Operative Porter</x:v>
      </x:c>
      <x:c r="G1113" t="str">
        <x:v>401520</x:v>
      </x:c>
      <x:c r="H1113" t="str">
        <x:v>BNP Paribas Limited</x:v>
      </x:c>
      <x:c r="I1113" s="22" t="n">
        <x:v>7.5</x:v>
      </x:c>
      <x:c r="J1113" t="str">
        <x:v>Worked</x:v>
      </x:c>
      <x:c r="K1113" t="str">
        <x:v>Employee 1373; home branch Thurrock; assigned role Operative Porter | Deployment branch: Thurrock | Actual role: Operative Porter | Jobs: 401520 | Customers: BNP Paribas Limited | Actual hours: 7.5; source records: 1</x:v>
      </x:c>
      <x:c r="L1113" t="str">
        <x:v>Include</x:v>
      </x:c>
      <x:c r="M1113"/>
      <x:c r="N1113"/>
    </x:row>
    <x:row r="1114">
      <x:c r="A1114" t="str">
        <x:v>J. Richardson|2026-04-18</x:v>
      </x:c>
      <x:c r="B1114" s="888" t="n">
        <x:v>46130</x:v>
      </x:c>
      <x:c r="C1114" t="str">
        <x:v>J. Richardson</x:v>
      </x:c>
      <x:c r="D1114" t="str">
        <x:v>Permanent</x:v>
      </x:c>
      <x:c r="E1114" t="str">
        <x:v>Thurrock</x:v>
      </x:c>
      <x:c r="F1114" t="str">
        <x:v>Operative Porter</x:v>
      </x:c>
      <x:c r="G1114" t="str">
        <x:v>401520</x:v>
      </x:c>
      <x:c r="H1114" t="str">
        <x:v>BNP Paribas Limited</x:v>
      </x:c>
      <x:c r="I1114" s="22" t="n">
        <x:v>8.5</x:v>
      </x:c>
      <x:c r="J1114" t="str">
        <x:v>Worked</x:v>
      </x:c>
      <x:c r="K1114" t="str">
        <x:v>Employee 1373; home branch Thurrock; assigned role Operative Porter | Deployment branch: Thurrock | Actual role: Operative Porter | Jobs: 401520 | Customers: BNP Paribas Limited | Actual hours: 8.5; source records: 1</x:v>
      </x:c>
      <x:c r="L1114" t="str">
        <x:v>Include</x:v>
      </x:c>
      <x:c r="M1114"/>
      <x:c r="N1114"/>
    </x:row>
    <x:row r="1115">
      <x:c r="A1115" t="str">
        <x:v>J. Richardson|2026-04-19</x:v>
      </x:c>
      <x:c r="B1115" s="888" t="n">
        <x:v>46131</x:v>
      </x:c>
      <x:c r="C1115" t="str">
        <x:v>J. Richardson</x:v>
      </x:c>
      <x:c r="D1115" t="str">
        <x:v>Permanent</x:v>
      </x:c>
      <x:c r="E1115" t="str">
        <x:v>Thurrock</x:v>
      </x:c>
      <x:c r="F1115" t="str">
        <x:v>Operative Porter</x:v>
      </x:c>
      <x:c r="G1115" t="str">
        <x:v>401520</x:v>
      </x:c>
      <x:c r="H1115" t="str">
        <x:v>BNP Paribas Limited</x:v>
      </x:c>
      <x:c r="I1115" s="22" t="n">
        <x:v>7</x:v>
      </x:c>
      <x:c r="J1115" t="str">
        <x:v>Worked</x:v>
      </x:c>
      <x:c r="K1115" t="str">
        <x:v>Employee 1373; home branch Thurrock; assigned role Operative Porter | Deployment branch: Thurrock | Actual role: Operative Porter | Jobs: 401520 | Customers: BNP Paribas Limited | Actual hours: 7.0; source records: 1</x:v>
      </x:c>
      <x:c r="L1115" t="str">
        <x:v>Include</x:v>
      </x:c>
      <x:c r="M1115"/>
      <x:c r="N1115"/>
    </x:row>
    <x:row r="1116">
      <x:c r="A1116" t="str">
        <x:v>J. Richardson|2026-04-20</x:v>
      </x:c>
      <x:c r="B1116" s="888" t="n">
        <x:v>46132</x:v>
      </x:c>
      <x:c r="C1116" t="str">
        <x:v>J. Richardson</x:v>
      </x:c>
      <x:c r="D1116" t="str">
        <x:v>Permanent</x:v>
      </x:c>
      <x:c r="E1116" t="str">
        <x:v>Thurrock</x:v>
      </x:c>
      <x:c r="F1116" t="str">
        <x:v>Operative Porter</x:v>
      </x:c>
      <x:c r="G1116" t="str">
        <x:v>400374</x:v>
      </x:c>
      <x:c r="H1116" t="str">
        <x:v>Restore Information Management</x:v>
      </x:c>
      <x:c r="I1116" s="22" t="n">
        <x:v>8.5</x:v>
      </x:c>
      <x:c r="J1116" t="str">
        <x:v>Worked</x:v>
      </x:c>
      <x:c r="K1116" t="str">
        <x:v>Employee 1373; home branch Thurrock; assigned role Operative Porter | Deployment branch: Thurrock | Actual role: Operative Porter | Jobs: 400374 | Customers: Restore Information Management | Actual hours: 8.5; source records: 1</x:v>
      </x:c>
      <x:c r="L1116" t="str">
        <x:v>Include</x:v>
      </x:c>
      <x:c r="M1116"/>
      <x:c r="N1116"/>
    </x:row>
    <x:row r="1117">
      <x:c r="A1117" t="str">
        <x:v>J. Richardson|2026-04-21</x:v>
      </x:c>
      <x:c r="B1117" s="888" t="n">
        <x:v>46133</x:v>
      </x:c>
      <x:c r="C1117" t="str">
        <x:v>J. Richardson</x:v>
      </x:c>
      <x:c r="D1117" t="str">
        <x:v>Permanent</x:v>
      </x:c>
      <x:c r="E1117" t="str">
        <x:v>Thurrock</x:v>
      </x:c>
      <x:c r="F1117" t="str">
        <x:v>Operative Porter</x:v>
      </x:c>
      <x:c r="G1117" t="str">
        <x:v>396207</x:v>
      </x:c>
      <x:c r="H1117" t="str">
        <x:v>Linklaters LLP</x:v>
      </x:c>
      <x:c r="I1117" s="22" t="n">
        <x:v>13.5</x:v>
      </x:c>
      <x:c r="J1117" t="str">
        <x:v>Worked</x:v>
      </x:c>
      <x:c r="K1117" t="str">
        <x:v>Employee 1373; home branch Thurrock; assigned role Operative Porter | Deployment branch: Thurrock | Actual role: Operative Porter | Jobs: 396207 | Customers: Linklaters LLP | Actual hours: 13.5; source records: 1</x:v>
      </x:c>
      <x:c r="L1117" t="str">
        <x:v>Include</x:v>
      </x:c>
      <x:c r="M1117"/>
      <x:c r="N1117"/>
    </x:row>
    <x:row r="1118">
      <x:c r="A1118" t="str">
        <x:v>J. Richardson|2026-04-22</x:v>
      </x:c>
      <x:c r="B1118" s="888" t="n">
        <x:v>46134</x:v>
      </x:c>
      <x:c r="C1118" t="str">
        <x:v>J. Richardson</x:v>
      </x:c>
      <x:c r="D1118" t="str">
        <x:v>Permanent</x:v>
      </x:c>
      <x:c r="E1118" t="str">
        <x:v>Thurrock</x:v>
      </x:c>
      <x:c r="F1118" t="str">
        <x:v>Operative Porter</x:v>
      </x:c>
      <x:c r="G1118" t="str">
        <x:v>400374</x:v>
      </x:c>
      <x:c r="H1118" t="str">
        <x:v>Restore Information Management</x:v>
      </x:c>
      <x:c r="I1118" s="22" t="n">
        <x:v>9</x:v>
      </x:c>
      <x:c r="J1118" t="str">
        <x:v>Worked</x:v>
      </x:c>
      <x:c r="K1118" t="str">
        <x:v>Employee 1373; home branch Thurrock; assigned role Operative Porter | Deployment branch: Thurrock | Actual role: Operative Porter | Jobs: 400374 | Customers: Restore Information Management | Actual hours: 9.0; source records: 1</x:v>
      </x:c>
      <x:c r="L1118" t="str">
        <x:v>Include</x:v>
      </x:c>
      <x:c r="M1118"/>
      <x:c r="N1118"/>
    </x:row>
    <x:row r="1119">
      <x:c r="A1119" t="str">
        <x:v>J. Richardson|2026-04-23</x:v>
      </x:c>
      <x:c r="B1119" s="888" t="n">
        <x:v>46135</x:v>
      </x:c>
      <x:c r="C1119" t="str">
        <x:v>J. Richardson</x:v>
      </x:c>
      <x:c r="D1119" t="str">
        <x:v>Permanent</x:v>
      </x:c>
      <x:c r="E1119" t="str">
        <x:v>Thurrock</x:v>
      </x:c>
      <x:c r="F1119" t="str">
        <x:v>Operative Porter</x:v>
      </x:c>
      <x:c r="G1119" t="str">
        <x:v>401535</x:v>
      </x:c>
      <x:c r="H1119" t="str">
        <x:v>Apple Europe Limited</x:v>
      </x:c>
      <x:c r="I1119" s="22" t="n">
        <x:v>11.5</x:v>
      </x:c>
      <x:c r="J1119" t="str">
        <x:v>Worked</x:v>
      </x:c>
      <x:c r="K1119" t="str">
        <x:v>Employee 1373; home branch Thurrock; assigned role Operative Porter | Deployment branch: Thurrock | Actual role: Operative Porter | Jobs: 401535 | Customers: Apple Europe Limited | Actual hours: 11.5; source records: 1</x:v>
      </x:c>
      <x:c r="L1119" t="str">
        <x:v>Include</x:v>
      </x:c>
      <x:c r="M1119"/>
      <x:c r="N1119"/>
    </x:row>
    <x:row r="1120">
      <x:c r="A1120" t="str">
        <x:v>J. Richardson|2026-04-24</x:v>
      </x:c>
      <x:c r="B1120" s="888" t="n">
        <x:v>46136</x:v>
      </x:c>
      <x:c r="C1120" t="str">
        <x:v>J. Richardson</x:v>
      </x:c>
      <x:c r="D1120" t="str">
        <x:v>Permanent</x:v>
      </x:c>
      <x:c r="E1120" t="str">
        <x:v>Thurrock</x:v>
      </x:c>
      <x:c r="F1120" t="str">
        <x:v>Operative Porter</x:v>
      </x:c>
      <x:c r="G1120" t="str">
        <x:v>401520</x:v>
      </x:c>
      <x:c r="H1120" t="str">
        <x:v>BNP Paribas Limited</x:v>
      </x:c>
      <x:c r="I1120" s="22" t="n">
        <x:v>9.5</x:v>
      </x:c>
      <x:c r="J1120" t="str">
        <x:v>Worked</x:v>
      </x:c>
      <x:c r="K1120" t="str">
        <x:v>Employee 1373; home branch Thurrock; assigned role Operative Porter | Deployment branch: Thurrock | Actual role: Operative Porter | Jobs: 401520 | Customers: BNP Paribas Limited | Actual hours: 9.5; source records: 1</x:v>
      </x:c>
      <x:c r="L1120" t="str">
        <x:v>Include</x:v>
      </x:c>
      <x:c r="M1120"/>
      <x:c r="N1120"/>
    </x:row>
    <x:row r="1121">
      <x:c r="A1121" t="str">
        <x:v>J. Richardson|2026-04-25</x:v>
      </x:c>
      <x:c r="B1121" s="888" t="n">
        <x:v>46137</x:v>
      </x:c>
      <x:c r="C1121" t="str">
        <x:v>J. Richardson</x:v>
      </x:c>
      <x:c r="D1121" t="str">
        <x:v>Permanent</x:v>
      </x:c>
      <x:c r="E1121" t="str">
        <x:v>Thurrock</x:v>
      </x:c>
      <x:c r="F1121" t="str">
        <x:v>Operative Porter</x:v>
      </x:c>
      <x:c r="G1121" t="str">
        <x:v>401520</x:v>
      </x:c>
      <x:c r="H1121" t="str">
        <x:v>BNP Paribas Limited</x:v>
      </x:c>
      <x:c r="I1121" s="22" t="n">
        <x:v>6.5</x:v>
      </x:c>
      <x:c r="J1121" t="str">
        <x:v>Worked</x:v>
      </x:c>
      <x:c r="K1121" t="str">
        <x:v>Employee 1373; home branch Thurrock; assigned role Operative Porter | Deployment branch: Thurrock | Actual role: Operative Porter | Jobs: 401520 | Customers: BNP Paribas Limited | Actual hours: 6.5; source records: 1</x:v>
      </x:c>
      <x:c r="L1121" t="str">
        <x:v>Include</x:v>
      </x:c>
      <x:c r="M1121"/>
      <x:c r="N1121"/>
    </x:row>
    <x:row r="1122">
      <x:c r="A1122" t="str">
        <x:v>J. Richardson|2026-04-26</x:v>
      </x:c>
      <x:c r="B1122" s="888" t="n">
        <x:v>46138</x:v>
      </x:c>
      <x:c r="C1122" t="str">
        <x:v>J. Richardson</x:v>
      </x:c>
      <x:c r="D1122" t="str">
        <x:v>Permanent</x:v>
      </x:c>
      <x:c r="E1122" t="str">
        <x:v>Thurrock</x:v>
      </x:c>
      <x:c r="F1122" t="str">
        <x:v>Operative Porter</x:v>
      </x:c>
      <x:c r="G1122" t="str">
        <x:v>401520</x:v>
      </x:c>
      <x:c r="H1122" t="str">
        <x:v>BNP Paribas Limited</x:v>
      </x:c>
      <x:c r="I1122" s="22" t="n">
        <x:v>7.5</x:v>
      </x:c>
      <x:c r="J1122" t="str">
        <x:v>Worked</x:v>
      </x:c>
      <x:c r="K1122" t="str">
        <x:v>Employee 1373; home branch Thurrock; assigned role Operative Porter | Deployment branch: Thurrock | Actual role: Operative Porter | Jobs: 401520 | Customers: BNP Paribas Limited | Actual hours: 7.5; source records: 1</x:v>
      </x:c>
      <x:c r="L1122" t="str">
        <x:v>Include</x:v>
      </x:c>
      <x:c r="M1122"/>
      <x:c r="N1122"/>
    </x:row>
    <x:row r="1123">
      <x:c r="A1123" t="str">
        <x:v>J. Richardson|2026-04-27</x:v>
      </x:c>
      <x:c r="B1123" s="888" t="n">
        <x:v>46139</x:v>
      </x:c>
      <x:c r="C1123" t="str">
        <x:v>J. Richardson</x:v>
      </x:c>
      <x:c r="D1123" t="str">
        <x:v>Permanent</x:v>
      </x:c>
      <x:c r="E1123" t="str">
        <x:v>Thurrock</x:v>
      </x:c>
      <x:c r="F1123" t="str">
        <x:v>Operative Porter</x:v>
      </x:c>
      <x:c r="G1123" t="str">
        <x:v>397246</x:v>
      </x:c>
      <x:c r="H1123" t="str">
        <x:v>Ministry of Defence</x:v>
      </x:c>
      <x:c r="I1123" s="22" t="n">
        <x:v>9.5</x:v>
      </x:c>
      <x:c r="J1123" t="str">
        <x:v>Worked</x:v>
      </x:c>
      <x:c r="K1123" t="str">
        <x:v>Employee 1373; home branch Thurrock; assigned role Operative Porter | Deployment branch: Thurrock | Actual role: Operative Porter | Jobs: 397246 | Customers: Ministry of Defence | Actual hours: 9.5; source records: 1</x:v>
      </x:c>
      <x:c r="L1123" t="str">
        <x:v>Include</x:v>
      </x:c>
      <x:c r="M1123"/>
      <x:c r="N1123"/>
    </x:row>
    <x:row r="1124">
      <x:c r="A1124" t="str">
        <x:v>J. Richardson|2026-04-28</x:v>
      </x:c>
      <x:c r="B1124" s="888" t="n">
        <x:v>46140</x:v>
      </x:c>
      <x:c r="C1124" t="str">
        <x:v>J. Richardson</x:v>
      </x:c>
      <x:c r="D1124" t="str">
        <x:v>Permanent</x:v>
      </x:c>
      <x:c r="E1124" t="str">
        <x:v>Thurrock</x:v>
      </x:c>
      <x:c r="F1124" t="str">
        <x:v>Operative Porter</x:v>
      </x:c>
      <x:c r="G1124" t="str">
        <x:v>397246</x:v>
      </x:c>
      <x:c r="H1124" t="str">
        <x:v>Ministry of Defence</x:v>
      </x:c>
      <x:c r="I1124" s="22" t="n">
        <x:v>9.5</x:v>
      </x:c>
      <x:c r="J1124" t="str">
        <x:v>Worked</x:v>
      </x:c>
      <x:c r="K1124" t="str">
        <x:v>Employee 1373; home branch Thurrock; assigned role Operative Porter | Deployment branch: Thurrock | Actual role: Operative Porter | Jobs: 397246 | Customers: Ministry of Defence | Actual hours: 9.5; source records: 1</x:v>
      </x:c>
      <x:c r="L1124" t="str">
        <x:v>Include</x:v>
      </x:c>
      <x:c r="M1124"/>
      <x:c r="N1124"/>
    </x:row>
    <x:row r="1125">
      <x:c r="A1125" t="str">
        <x:v>J. Richardson|2026-04-29</x:v>
      </x:c>
      <x:c r="B1125" s="888" t="n">
        <x:v>46141</x:v>
      </x:c>
      <x:c r="C1125" t="str">
        <x:v>J. Richardson</x:v>
      </x:c>
      <x:c r="D1125" t="str">
        <x:v>Permanent</x:v>
      </x:c>
      <x:c r="E1125" t="str">
        <x:v>Thurrock</x:v>
      </x:c>
      <x:c r="F1125" t="str">
        <x:v>Operative Porter</x:v>
      </x:c>
      <x:c r="G1125" t="str">
        <x:v>397246</x:v>
      </x:c>
      <x:c r="H1125" t="str">
        <x:v>Ministry of Defence</x:v>
      </x:c>
      <x:c r="I1125" s="22" t="n">
        <x:v>9.5</x:v>
      </x:c>
      <x:c r="J1125" t="str">
        <x:v>Worked</x:v>
      </x:c>
      <x:c r="K1125" t="str">
        <x:v>Employee 1373; home branch Thurrock; assigned role Operative Porter | Deployment branch: Thurrock | Actual role: Operative Porter | Jobs: 397246 | Customers: Ministry of Defence | Actual hours: 9.5; source records: 1</x:v>
      </x:c>
      <x:c r="L1125" t="str">
        <x:v>Include</x:v>
      </x:c>
      <x:c r="M1125"/>
      <x:c r="N1125"/>
    </x:row>
    <x:row r="1126">
      <x:c r="A1126" t="str">
        <x:v>J. Richardson|2026-04-30</x:v>
      </x:c>
      <x:c r="B1126" s="888" t="n">
        <x:v>46142</x:v>
      </x:c>
      <x:c r="C1126" t="str">
        <x:v>J. Richardson</x:v>
      </x:c>
      <x:c r="D1126" t="str">
        <x:v>Permanent</x:v>
      </x:c>
      <x:c r="E1126" t="str">
        <x:v>Thurrock</x:v>
      </x:c>
      <x:c r="F1126" t="str">
        <x:v>Operative Porter</x:v>
      </x:c>
      <x:c r="G1126" t="str">
        <x:v>397246</x:v>
      </x:c>
      <x:c r="H1126" t="str">
        <x:v>Ministry of Defence</x:v>
      </x:c>
      <x:c r="I1126" s="22" t="n">
        <x:v>9.5</x:v>
      </x:c>
      <x:c r="J1126" t="str">
        <x:v>Worked</x:v>
      </x:c>
      <x:c r="K1126" t="str">
        <x:v>Employee 1373; home branch Thurrock; assigned role Operative Porter | Deployment branch: Thurrock | Actual role: Operative Porter | Jobs: 397246 | Customers: Ministry of Defence | Actual hours: 9.5; source records: 1</x:v>
      </x:c>
      <x:c r="L1126" t="str">
        <x:v>Include</x:v>
      </x:c>
      <x:c r="M1126"/>
      <x:c r="N1126"/>
    </x:row>
    <x:row r="1127">
      <x:c r="A1127" t="str">
        <x:v>Jack Bacon|2026-04-01</x:v>
      </x:c>
      <x:c r="B1127" s="888" t="n">
        <x:v>46113</x:v>
      </x:c>
      <x:c r="C1127" t="str">
        <x:v>Jack Bacon</x:v>
      </x:c>
      <x:c r="D1127" t="str">
        <x:v>Permanent</x:v>
      </x:c>
      <x:c r="E1127" t="str">
        <x:v>Manchester</x:v>
      </x:c>
      <x:c r="F1127" t="str">
        <x:v>Operative Porter</x:v>
      </x:c>
      <x:c r="G1127" t="str">
        <x:v>401385</x:v>
      </x:c>
      <x:c r="H1127" t="str">
        <x:v>Jesuits in Brittan</x:v>
      </x:c>
      <x:c r="I1127" s="22" t="n">
        <x:v>6</x:v>
      </x:c>
      <x:c r="J1127" t="str">
        <x:v>Worked</x:v>
      </x:c>
      <x:c r="K1127" t="str">
        <x:v>Employee 104626; home branch Manchester; assigned role Operative Porter | Deployment branch: Thurrock | Actual role: Operative Porter | Jobs: 401385 | Customers: Jesuits in Brittan | Actual hours: 6.0; source records: 1</x:v>
      </x:c>
      <x:c r="L1127" t="str">
        <x:v>Include</x:v>
      </x:c>
      <x:c r="M1127"/>
      <x:c r="N1127"/>
    </x:row>
    <x:row r="1128">
      <x:c r="A1128" t="str">
        <x:v>Jack Bacon|2026-04-02</x:v>
      </x:c>
      <x:c r="B1128" s="888" t="n">
        <x:v>46114</x:v>
      </x:c>
      <x:c r="C1128" t="str">
        <x:v>Jack Bacon</x:v>
      </x:c>
      <x:c r="D1128" t="str">
        <x:v>Permanent</x:v>
      </x:c>
      <x:c r="E1128" t="str">
        <x:v>Manchester</x:v>
      </x:c>
      <x:c r="F1128" t="str">
        <x:v>Operative Porter</x:v>
      </x:c>
      <x:c r="G1128" t="str">
        <x:v>401116E, 401242, 401187, 401389</x:v>
      </x:c>
      <x:c r="H1128" t="str">
        <x:v>Avantor ( MANCHESTER APRIL 2026 ); MOJ - Sodexo SR:58653; MOJ - Sodexo SR:58655; Sodexo MOJ SR:58654</x:v>
      </x:c>
      <x:c r="I1128" s="22" t="n">
        <x:v>15.25</x:v>
      </x:c>
      <x:c r="J1128" t="str">
        <x:v>Worked — 4 records</x:v>
      </x:c>
      <x:c r="K1128" t="str">
        <x:v>Employee 104626; home branch Manchester; assigned role Operative Porter | Deployment branch: Cambridge, Manchester | Actual role: Operative Porter | Jobs: 401116E, 401242, 401187, 401389 | Customers: Avantor ( MANCHESTER APRIL 2026 ); MOJ - Sodexo SR:58653; MOJ - Sodexo SR:58655; Sodexo MOJ SR:58654 | Actual hours: 15.2; source records: 4</x:v>
      </x:c>
      <x:c r="L1128" t="str">
        <x:v>Include</x:v>
      </x:c>
      <x:c r="M1128"/>
      <x:c r="N1128"/>
    </x:row>
    <x:row r="1129">
      <x:c r="A1129" t="str">
        <x:v>Jack Bacon|2026-04-07</x:v>
      </x:c>
      <x:c r="B1129" s="888" t="n">
        <x:v>46119</x:v>
      </x:c>
      <x:c r="C1129" t="str">
        <x:v>Jack Bacon</x:v>
      </x:c>
      <x:c r="D1129" t="str">
        <x:v>Permanent</x:v>
      </x:c>
      <x:c r="E1129" t="str">
        <x:v>Manchester</x:v>
      </x:c>
      <x:c r="F1129" t="str">
        <x:v>Operative Porter</x:v>
      </x:c>
      <x:c r="G1129" t="str">
        <x:v>395931, 401511, 401485, 398317C</x:v>
      </x:c>
      <x:c r="H1129" t="str">
        <x:v>Birmingham City Council-Oakhil Centre; Midland Heart; Midland Heart Limited; Restore Harrow Green</x:v>
      </x:c>
      <x:c r="I1129" s="22" t="n">
        <x:v>21.75</x:v>
      </x:c>
      <x:c r="J1129" t="str">
        <x:v>Worked — 4 records</x:v>
      </x:c>
      <x:c r="K1129" t="str">
        <x:v>Employee 104626; home branch Manchester; assigned role Operative Porter | Deployment branch: Birmingham, Manchester | Actual role: Operative Porter | Jobs: 395931, 401511, 401485, 398317C | Customers: Birmingham City Council-Oakhil Centre; Midland Heart; Midland Heart Limited; Restore Harrow Green | Actual hours: 21.8; source records: 4</x:v>
      </x:c>
      <x:c r="L1129" t="str">
        <x:v>Include</x:v>
      </x:c>
      <x:c r="M1129"/>
      <x:c r="N1129"/>
    </x:row>
    <x:row r="1130">
      <x:c r="A1130" t="str">
        <x:v>Jack Bacon|2026-04-08</x:v>
      </x:c>
      <x:c r="B1130" s="888" t="n">
        <x:v>46120</x:v>
      </x:c>
      <x:c r="C1130" t="str">
        <x:v>Jack Bacon</x:v>
      </x:c>
      <x:c r="D1130" t="str">
        <x:v>Permanent</x:v>
      </x:c>
      <x:c r="E1130" t="str">
        <x:v>Manchester</x:v>
      </x:c>
      <x:c r="F1130" t="str">
        <x:v>Operative Porter</x:v>
      </x:c>
      <x:c r="G1130"/>
      <x:c r="H1130"/>
      <x:c r="I1130" s="22" t="n">
        <x:v>0</x:v>
      </x:c>
      <x:c r="J1130" t="str">
        <x:v>Annual leave</x:v>
      </x:c>
      <x:c r="K1130" t="str">
        <x:v>Employee 104626; home branch Manchester; assigned role Operative Porter | Leave: Annual Leave (Hours) | Leave calendar basis: Variable-pattern period</x:v>
      </x:c>
      <x:c r="L1130" t="str">
        <x:v>Include</x:v>
      </x:c>
      <x:c r="M1130"/>
      <x:c r="N1130"/>
    </x:row>
    <x:row r="1131">
      <x:c r="A1131" t="str">
        <x:v>Jack Bacon|2026-04-09</x:v>
      </x:c>
      <x:c r="B1131" s="888" t="n">
        <x:v>46121</x:v>
      </x:c>
      <x:c r="C1131" t="str">
        <x:v>Jack Bacon</x:v>
      </x:c>
      <x:c r="D1131" t="str">
        <x:v>Permanent</x:v>
      </x:c>
      <x:c r="E1131" t="str">
        <x:v>Manchester</x:v>
      </x:c>
      <x:c r="F1131" t="str">
        <x:v>Operative Porter</x:v>
      </x:c>
      <x:c r="G1131" t="str">
        <x:v>398317C</x:v>
      </x:c>
      <x:c r="H1131" t="str">
        <x:v>Restore Harrow Green</x:v>
      </x:c>
      <x:c r="I1131" s="22" t="n">
        <x:v>0.5</x:v>
      </x:c>
      <x:c r="J1131" t="str">
        <x:v>Worked</x:v>
      </x:c>
      <x:c r="K1131" t="str">
        <x:v>Employee 104626; home branch Manchester; assigned role Operative Porter | Deployment branch: Manchester | Actual role: Operative Porter | Jobs: 398317C | Customers: Restore Harrow Green | Actual hours: 0.5; source records: 1</x:v>
      </x:c>
      <x:c r="L1131" t="str">
        <x:v>Include</x:v>
      </x:c>
      <x:c r="M1131"/>
      <x:c r="N1131"/>
    </x:row>
    <x:row r="1132">
      <x:c r="A1132" t="str">
        <x:v>Jack Bacon|2026-04-10</x:v>
      </x:c>
      <x:c r="B1132" s="888" t="n">
        <x:v>46122</x:v>
      </x:c>
      <x:c r="C1132" t="str">
        <x:v>Jack Bacon</x:v>
      </x:c>
      <x:c r="D1132" t="str">
        <x:v>Permanent</x:v>
      </x:c>
      <x:c r="E1132" t="str">
        <x:v>Manchester</x:v>
      </x:c>
      <x:c r="F1132" t="str">
        <x:v>Operative Porter</x:v>
      </x:c>
      <x:c r="G1132" t="str">
        <x:v>401043, 401335, 374044A</x:v>
      </x:c>
      <x:c r="H1132" t="str">
        <x:v>Biopharma - (Clatterbridge Cancer Centre ); Haier (University of Manchester); Hurstwood Environmental Consultants</x:v>
      </x:c>
      <x:c r="I1132" s="22" t="n">
        <x:v>16.5</x:v>
      </x:c>
      <x:c r="J1132" t="str">
        <x:v>Worked — 3 records</x:v>
      </x:c>
      <x:c r="K1132" t="str">
        <x:v>Employee 104626; home branch Manchester; assigned role Operative Porter | Deployment branch: Cambridge, Manchester, Oxford | Actual role: Operative Porter | Jobs: 401043, 401335, 374044A | Customers: Biopharma - (Clatterbridge Cancer Centre ); Haier (University of Manchester); Hurstwood Environmental Consultants | Actual hours: 16.5; source records: 3</x:v>
      </x:c>
      <x:c r="L1132" t="str">
        <x:v>Include</x:v>
      </x:c>
      <x:c r="M1132"/>
      <x:c r="N1132"/>
    </x:row>
    <x:row r="1133">
      <x:c r="A1133" t="str">
        <x:v>Jack Bacon|2026-04-13</x:v>
      </x:c>
      <x:c r="B1133" s="888" t="n">
        <x:v>46125</x:v>
      </x:c>
      <x:c r="C1133" t="str">
        <x:v>Jack Bacon</x:v>
      </x:c>
      <x:c r="D1133" t="str">
        <x:v>Permanent</x:v>
      </x:c>
      <x:c r="E1133" t="str">
        <x:v>Manchester</x:v>
      </x:c>
      <x:c r="F1133" t="str">
        <x:v>Operative Porter</x:v>
      </x:c>
      <x:c r="G1133" t="str">
        <x:v>400367</x:v>
      </x:c>
      <x:c r="H1133" t="str">
        <x:v>Liverpool City Council</x:v>
      </x:c>
      <x:c r="I1133" s="22" t="n">
        <x:v>7.75</x:v>
      </x:c>
      <x:c r="J1133" t="str">
        <x:v>Worked</x:v>
      </x:c>
      <x:c r="K1133" t="str">
        <x:v>Employee 104626; home branch Manchester; assigned role Operative Porter | Deployment branch: Manchester | Actual role: Operative Skilled | Jobs: 400367 | Customers: Liverpool City Council | Actual hours: 7.8; source records: 1</x:v>
      </x:c>
      <x:c r="L1133" t="str">
        <x:v>Include</x:v>
      </x:c>
      <x:c r="M1133"/>
      <x:c r="N1133"/>
    </x:row>
    <x:row r="1134">
      <x:c r="A1134" t="str">
        <x:v>Jack Bacon|2026-04-14</x:v>
      </x:c>
      <x:c r="B1134" s="888" t="n">
        <x:v>46126</x:v>
      </x:c>
      <x:c r="C1134" t="str">
        <x:v>Jack Bacon</x:v>
      </x:c>
      <x:c r="D1134" t="str">
        <x:v>Permanent</x:v>
      </x:c>
      <x:c r="E1134" t="str">
        <x:v>Manchester</x:v>
      </x:c>
      <x:c r="F1134" t="str">
        <x:v>Operative Porter</x:v>
      </x:c>
      <x:c r="G1134" t="str">
        <x:v>400367</x:v>
      </x:c>
      <x:c r="H1134" t="str">
        <x:v>Liverpool City Council</x:v>
      </x:c>
      <x:c r="I1134" s="22" t="n">
        <x:v>9</x:v>
      </x:c>
      <x:c r="J1134" t="str">
        <x:v>Worked</x:v>
      </x:c>
      <x:c r="K1134" t="str">
        <x:v>Employee 104626; home branch Manchester; assigned role Operative Porter | Deployment branch: Manchester | Actual role: Operative Porter | Jobs: 400367 | Customers: Liverpool City Council | Actual hours: 9.0; source records: 1</x:v>
      </x:c>
      <x:c r="L1134" t="str">
        <x:v>Include</x:v>
      </x:c>
      <x:c r="M1134"/>
      <x:c r="N1134"/>
    </x:row>
    <x:row r="1135">
      <x:c r="A1135" t="str">
        <x:v>Jack Bacon|2026-04-15</x:v>
      </x:c>
      <x:c r="B1135" s="888" t="n">
        <x:v>46127</x:v>
      </x:c>
      <x:c r="C1135" t="str">
        <x:v>Jack Bacon</x:v>
      </x:c>
      <x:c r="D1135" t="str">
        <x:v>Permanent</x:v>
      </x:c>
      <x:c r="E1135" t="str">
        <x:v>Manchester</x:v>
      </x:c>
      <x:c r="F1135" t="str">
        <x:v>Operative Porter</x:v>
      </x:c>
      <x:c r="G1135" t="str">
        <x:v>400367</x:v>
      </x:c>
      <x:c r="H1135" t="str">
        <x:v>Liverpool City Council</x:v>
      </x:c>
      <x:c r="I1135" s="22" t="n">
        <x:v>9.5</x:v>
      </x:c>
      <x:c r="J1135" t="str">
        <x:v>Worked</x:v>
      </x:c>
      <x:c r="K1135" t="str">
        <x:v>Employee 104626; home branch Manchester; assigned role Operative Porter | Deployment branch: Manchester | Actual role: Operative Porter | Jobs: 400367 | Customers: Liverpool City Council | Actual hours: 9.5; source records: 1</x:v>
      </x:c>
      <x:c r="L1135" t="str">
        <x:v>Include</x:v>
      </x:c>
      <x:c r="M1135"/>
      <x:c r="N1135"/>
    </x:row>
    <x:row r="1136">
      <x:c r="A1136" t="str">
        <x:v>Jack Bacon|2026-04-16</x:v>
      </x:c>
      <x:c r="B1136" s="888" t="n">
        <x:v>46128</x:v>
      </x:c>
      <x:c r="C1136" t="str">
        <x:v>Jack Bacon</x:v>
      </x:c>
      <x:c r="D1136" t="str">
        <x:v>Permanent</x:v>
      </x:c>
      <x:c r="E1136" t="str">
        <x:v>Manchester</x:v>
      </x:c>
      <x:c r="F1136" t="str">
        <x:v>Operative Porter</x:v>
      </x:c>
      <x:c r="G1136" t="str">
        <x:v>400367</x:v>
      </x:c>
      <x:c r="H1136" t="str">
        <x:v>Liverpool City Council</x:v>
      </x:c>
      <x:c r="I1136" s="22" t="n">
        <x:v>7</x:v>
      </x:c>
      <x:c r="J1136" t="str">
        <x:v>Worked</x:v>
      </x:c>
      <x:c r="K1136" t="str">
        <x:v>Employee 104626; home branch Manchester; assigned role Operative Porter | Deployment branch: Manchester | Actual role: Operative Porter | Jobs: 400367 | Customers: Liverpool City Council | Actual hours: 7.0; source records: 1</x:v>
      </x:c>
      <x:c r="L1136" t="str">
        <x:v>Include</x:v>
      </x:c>
      <x:c r="M1136"/>
      <x:c r="N1136"/>
    </x:row>
    <x:row r="1137">
      <x:c r="A1137" t="str">
        <x:v>Jack Bacon|2026-04-21</x:v>
      </x:c>
      <x:c r="B1137" s="888" t="n">
        <x:v>46133</x:v>
      </x:c>
      <x:c r="C1137" t="str">
        <x:v>Jack Bacon</x:v>
      </x:c>
      <x:c r="D1137" t="str">
        <x:v>Permanent</x:v>
      </x:c>
      <x:c r="E1137" t="str">
        <x:v>Manchester</x:v>
      </x:c>
      <x:c r="F1137" t="str">
        <x:v>Operative Porter</x:v>
      </x:c>
      <x:c r="G1137" t="str">
        <x:v>398317C</x:v>
      </x:c>
      <x:c r="H1137" t="str">
        <x:v>Restore Harrow Green</x:v>
      </x:c>
      <x:c r="I1137" s="22" t="n">
        <x:v>5.5</x:v>
      </x:c>
      <x:c r="J1137" t="str">
        <x:v>Worked</x:v>
      </x:c>
      <x:c r="K1137" t="str">
        <x:v>Employee 104626; home branch Manchester; assigned role Operative Porter | Deployment branch: Manchester | Actual role: Operative Porter | Jobs: 398317C | Customers: Restore Harrow Green | Actual hours: 5.5; source records: 1</x:v>
      </x:c>
      <x:c r="L1137" t="str">
        <x:v>Include</x:v>
      </x:c>
      <x:c r="M1137"/>
      <x:c r="N1137"/>
    </x:row>
    <x:row r="1138">
      <x:c r="A1138" t="str">
        <x:v>Jack Bacon|2026-04-27</x:v>
      </x:c>
      <x:c r="B1138" s="888" t="n">
        <x:v>46139</x:v>
      </x:c>
      <x:c r="C1138" t="str">
        <x:v>Jack Bacon</x:v>
      </x:c>
      <x:c r="D1138" t="str">
        <x:v>Permanent</x:v>
      </x:c>
      <x:c r="E1138" t="str">
        <x:v>Manchester</x:v>
      </x:c>
      <x:c r="F1138" t="str">
        <x:v>Operative Porter</x:v>
      </x:c>
      <x:c r="G1138" t="str">
        <x:v>400847</x:v>
      </x:c>
      <x:c r="H1138" t="str">
        <x:v>A  Copeland Group Limited</x:v>
      </x:c>
      <x:c r="I1138" s="22" t="n">
        <x:v>8</x:v>
      </x:c>
      <x:c r="J1138" t="str">
        <x:v>Worked</x:v>
      </x:c>
      <x:c r="K1138" t="str">
        <x:v>Employee 104626; home branch Manchester; assigned role Operative Porter | Deployment branch: Manchester | Actual role: Operative Porter | Jobs: 400847 | Customers: A  Copeland Group Limited | Actual hours: 8.0; source records: 1</x:v>
      </x:c>
      <x:c r="L1138" t="str">
        <x:v>Include</x:v>
      </x:c>
      <x:c r="M1138"/>
      <x:c r="N1138"/>
    </x:row>
    <x:row r="1139">
      <x:c r="A1139" t="str">
        <x:v>Jack Bacon|2026-04-28</x:v>
      </x:c>
      <x:c r="B1139" s="888" t="n">
        <x:v>46140</x:v>
      </x:c>
      <x:c r="C1139" t="str">
        <x:v>Jack Bacon</x:v>
      </x:c>
      <x:c r="D1139" t="str">
        <x:v>Permanent</x:v>
      </x:c>
      <x:c r="E1139" t="str">
        <x:v>Manchester</x:v>
      </x:c>
      <x:c r="F1139" t="str">
        <x:v>Operative Porter</x:v>
      </x:c>
      <x:c r="G1139" t="str">
        <x:v>400847</x:v>
      </x:c>
      <x:c r="H1139" t="str">
        <x:v>A  Copeland Group Limited</x:v>
      </x:c>
      <x:c r="I1139" s="22" t="n">
        <x:v>6.5</x:v>
      </x:c>
      <x:c r="J1139" t="str">
        <x:v>Worked</x:v>
      </x:c>
      <x:c r="K1139" t="str">
        <x:v>Employee 104626; home branch Manchester; assigned role Operative Porter | Deployment branch: Manchester | Actual role: Operative Porter | Jobs: 400847 | Customers: A  Copeland Group Limited | Actual hours: 6.5; source records: 1</x:v>
      </x:c>
      <x:c r="L1139" t="str">
        <x:v>Include</x:v>
      </x:c>
      <x:c r="M1139"/>
      <x:c r="N1139"/>
    </x:row>
    <x:row r="1140">
      <x:c r="A1140" t="str">
        <x:v>Jake Giles|2026-04-01</x:v>
      </x:c>
      <x:c r="B1140" s="888" t="n">
        <x:v>46113</x:v>
      </x:c>
      <x:c r="C1140" t="str">
        <x:v>Jake Giles</x:v>
      </x:c>
      <x:c r="D1140" t="str">
        <x:v>Permanent</x:v>
      </x:c>
      <x:c r="E1140" t="str">
        <x:v>Oxford</x:v>
      </x:c>
      <x:c r="F1140" t="str">
        <x:v>Operative Porter</x:v>
      </x:c>
      <x:c r="G1140" t="str">
        <x:v>399967</x:v>
      </x:c>
      <x:c r="H1140" t="str">
        <x:v>Restore Records Management</x:v>
      </x:c>
      <x:c r="I1140" s="22" t="n">
        <x:v>9</x:v>
      </x:c>
      <x:c r="J1140" t="str">
        <x:v>Worked</x:v>
      </x:c>
      <x:c r="K1140" t="str">
        <x:v>Employee 103804; home branch Oxford; assigned role Operative Porter | Deployment branch: Oxford | Actual role: Operative Porter | Jobs: 399967 | Customers: Restore Records Management | Actual hours: 9.0; source records: 1</x:v>
      </x:c>
      <x:c r="L1140" t="str">
        <x:v>Include</x:v>
      </x:c>
      <x:c r="M1140"/>
      <x:c r="N1140"/>
    </x:row>
    <x:row r="1141">
      <x:c r="A1141" t="str">
        <x:v>Jake Giles|2026-04-07</x:v>
      </x:c>
      <x:c r="B1141" s="888" t="n">
        <x:v>46119</x:v>
      </x:c>
      <x:c r="C1141" t="str">
        <x:v>Jake Giles</x:v>
      </x:c>
      <x:c r="D1141" t="str">
        <x:v>Permanent</x:v>
      </x:c>
      <x:c r="E1141" t="str">
        <x:v>Oxford</x:v>
      </x:c>
      <x:c r="F1141" t="str">
        <x:v>Operative Porter</x:v>
      </x:c>
      <x:c r="G1141" t="str">
        <x:v>399363R</x:v>
      </x:c>
      <x:c r="H1141" t="str">
        <x:v>Thames Valley Police</x:v>
      </x:c>
      <x:c r="I1141" s="22" t="n">
        <x:v>10</x:v>
      </x:c>
      <x:c r="J1141" t="str">
        <x:v>Worked</x:v>
      </x:c>
      <x:c r="K1141" t="str">
        <x:v>Employee 103804; home branch Oxford; assigned role Operative Porter | Deployment branch: Oxford | Actual role: Operative Skilled | Jobs: 399363R | Customers: Thames Valley Police | Actual hours: 10.0; source records: 1</x:v>
      </x:c>
      <x:c r="L1141" t="str">
        <x:v>Include</x:v>
      </x:c>
      <x:c r="M1141"/>
      <x:c r="N1141"/>
    </x:row>
    <x:row r="1142">
      <x:c r="A1142" t="str">
        <x:v>Jake Giles|2026-04-08</x:v>
      </x:c>
      <x:c r="B1142" s="888" t="n">
        <x:v>46120</x:v>
      </x:c>
      <x:c r="C1142" t="str">
        <x:v>Jake Giles</x:v>
      </x:c>
      <x:c r="D1142" t="str">
        <x:v>Permanent</x:v>
      </x:c>
      <x:c r="E1142" t="str">
        <x:v>Oxford</x:v>
      </x:c>
      <x:c r="F1142" t="str">
        <x:v>Operative Porter</x:v>
      </x:c>
      <x:c r="G1142" t="str">
        <x:v>401464</x:v>
      </x:c>
      <x:c r="H1142" t="str">
        <x:v>Harrow Green Oxford Depot</x:v>
      </x:c>
      <x:c r="I1142" s="22" t="n">
        <x:v>9.5</x:v>
      </x:c>
      <x:c r="J1142" t="str">
        <x:v>Worked</x:v>
      </x:c>
      <x:c r="K1142" t="str">
        <x:v>Employee 103804; home branch Oxford; assigned role Operative Porter | Deployment branch: Oxford | Actual role: Operative Porter | Jobs: 401464 | Customers: Harrow Green Oxford Depot | Actual hours: 9.5; source records: 1</x:v>
      </x:c>
      <x:c r="L1142" t="str">
        <x:v>Include</x:v>
      </x:c>
      <x:c r="M1142"/>
      <x:c r="N1142"/>
    </x:row>
    <x:row r="1143">
      <x:c r="A1143" t="str">
        <x:v>Jake Giles|2026-04-10</x:v>
      </x:c>
      <x:c r="B1143" s="888" t="n">
        <x:v>46122</x:v>
      </x:c>
      <x:c r="C1143" t="str">
        <x:v>Jake Giles</x:v>
      </x:c>
      <x:c r="D1143" t="str">
        <x:v>Permanent</x:v>
      </x:c>
      <x:c r="E1143" t="str">
        <x:v>Oxford</x:v>
      </x:c>
      <x:c r="F1143" t="str">
        <x:v>Operative Porter</x:v>
      </x:c>
      <x:c r="G1143" t="str">
        <x:v>399379C</x:v>
      </x:c>
      <x:c r="H1143" t="str">
        <x:v>Restore Harrow Green Oxford  M/W use only</x:v>
      </x:c>
      <x:c r="I1143" s="22" t="n">
        <x:v>8</x:v>
      </x:c>
      <x:c r="J1143" t="str">
        <x:v>Worked</x:v>
      </x:c>
      <x:c r="K1143" t="str">
        <x:v>Employee 103804; home branch Oxford; assigned role Operative Porter | Deployment branch: Oxford | Actual role: Operative Porter | Jobs: 399379C | Customers: Restore Harrow Green Oxford  M/W use only | Actual hours: 8.0; source records: 1</x:v>
      </x:c>
      <x:c r="L1143" t="str">
        <x:v>Include</x:v>
      </x:c>
      <x:c r="M1143"/>
      <x:c r="N1143"/>
    </x:row>
    <x:row r="1144">
      <x:c r="A1144" t="str">
        <x:v>Jake Giles|2026-04-13</x:v>
      </x:c>
      <x:c r="B1144" s="888" t="n">
        <x:v>46125</x:v>
      </x:c>
      <x:c r="C1144" t="str">
        <x:v>Jake Giles</x:v>
      </x:c>
      <x:c r="D1144" t="str">
        <x:v>Permanent</x:v>
      </x:c>
      <x:c r="E1144" t="str">
        <x:v>Oxford</x:v>
      </x:c>
      <x:c r="F1144" t="str">
        <x:v>Operative Porter</x:v>
      </x:c>
      <x:c r="G1144" t="str">
        <x:v>401194</x:v>
      </x:c>
      <x:c r="H1144" t="str">
        <x:v>Kadans Science Partner</x:v>
      </x:c>
      <x:c r="I1144" s="22" t="n">
        <x:v>12.45</x:v>
      </x:c>
      <x:c r="J1144" t="str">
        <x:v>Worked</x:v>
      </x:c>
      <x:c r="K1144" t="str">
        <x:v>Employee 103804; home branch Oxford; assigned role Operative Porter | Deployment branch: Cambridge | Actual role: Operative Porter | Jobs: 401194 | Customers: Kadans Science Partner | Actual hours: 12.4; source records: 1</x:v>
      </x:c>
      <x:c r="L1144" t="str">
        <x:v>Include</x:v>
      </x:c>
      <x:c r="M1144"/>
      <x:c r="N1144"/>
    </x:row>
    <x:row r="1145">
      <x:c r="A1145" t="str">
        <x:v>Jake Giles|2026-04-14</x:v>
      </x:c>
      <x:c r="B1145" s="888" t="n">
        <x:v>46126</x:v>
      </x:c>
      <x:c r="C1145" t="str">
        <x:v>Jake Giles</x:v>
      </x:c>
      <x:c r="D1145" t="str">
        <x:v>Permanent</x:v>
      </x:c>
      <x:c r="E1145" t="str">
        <x:v>Oxford</x:v>
      </x:c>
      <x:c r="F1145" t="str">
        <x:v>Operative Porter</x:v>
      </x:c>
      <x:c r="G1145" t="str">
        <x:v>399363V</x:v>
      </x:c>
      <x:c r="H1145" t="str">
        <x:v>Thames Valley Police</x:v>
      </x:c>
      <x:c r="I1145" s="22" t="n">
        <x:v>3.5</x:v>
      </x:c>
      <x:c r="J1145" t="str">
        <x:v>CONFLICT — Worked + leave</x:v>
      </x:c>
      <x:c r="K1145" t="str">
        <x:v>Employee 103804; home branch Oxford; assigned role Operative Porter | Deployment branch: Oxford | Actual role: Operative Porter | Jobs: 399363V | Customers: Thames Valley Police | Actual hours: 3.5; source records: 1 | Leave: Went Home Sick | Leave calendar basis: Variable-pattern period</x:v>
      </x:c>
      <x:c r="L1145" t="str">
        <x:v>Include</x:v>
      </x:c>
      <x:c r="M1145"/>
      <x:c r="N1145"/>
    </x:row>
    <x:row r="1146">
      <x:c r="A1146" t="str">
        <x:v>Jake Giles|2026-04-17</x:v>
      </x:c>
      <x:c r="B1146" s="888" t="n">
        <x:v>46129</x:v>
      </x:c>
      <x:c r="C1146" t="str">
        <x:v>Jake Giles</x:v>
      </x:c>
      <x:c r="D1146" t="str">
        <x:v>Permanent</x:v>
      </x:c>
      <x:c r="E1146" t="str">
        <x:v>Oxford</x:v>
      </x:c>
      <x:c r="F1146" t="str">
        <x:v>Operative Porter</x:v>
      </x:c>
      <x:c r="G1146" t="str">
        <x:v>401607</x:v>
      </x:c>
      <x:c r="H1146" t="str">
        <x:v>Ellison Institute of Technology</x:v>
      </x:c>
      <x:c r="I1146" s="22" t="n">
        <x:v>8.5</x:v>
      </x:c>
      <x:c r="J1146" t="str">
        <x:v>Worked</x:v>
      </x:c>
      <x:c r="K1146" t="str">
        <x:v>Employee 103804; home branch Oxford; assigned role Operative Porter | Deployment branch: Oxford | Actual role: Operative Porter | Jobs: 401607 | Customers: Ellison Institute of Technology | Actual hours: 8.5; source records: 1</x:v>
      </x:c>
      <x:c r="L1146" t="str">
        <x:v>Include</x:v>
      </x:c>
      <x:c r="M1146"/>
      <x:c r="N1146"/>
    </x:row>
    <x:row r="1147">
      <x:c r="A1147" t="str">
        <x:v>Jake Giles|2026-04-20</x:v>
      </x:c>
      <x:c r="B1147" s="888" t="n">
        <x:v>46132</x:v>
      </x:c>
      <x:c r="C1147" t="str">
        <x:v>Jake Giles</x:v>
      </x:c>
      <x:c r="D1147" t="str">
        <x:v>Permanent</x:v>
      </x:c>
      <x:c r="E1147" t="str">
        <x:v>Oxford</x:v>
      </x:c>
      <x:c r="F1147" t="str">
        <x:v>Operative Porter</x:v>
      </x:c>
      <x:c r="G1147" t="str">
        <x:v>400679</x:v>
      </x:c>
      <x:c r="H1147" t="str">
        <x:v>Thames Valley Police</x:v>
      </x:c>
      <x:c r="I1147" s="22" t="n">
        <x:v>9</x:v>
      </x:c>
      <x:c r="J1147" t="str">
        <x:v>Worked</x:v>
      </x:c>
      <x:c r="K1147" t="str">
        <x:v>Employee 103804; home branch Oxford; assigned role Operative Porter | Deployment branch: Oxford | Actual role: Operative Skilled | Jobs: 400679 | Customers: Thames Valley Police | Actual hours: 9.0; source records: 1</x:v>
      </x:c>
      <x:c r="L1147" t="str">
        <x:v>Include</x:v>
      </x:c>
      <x:c r="M1147"/>
      <x:c r="N1147"/>
    </x:row>
    <x:row r="1148">
      <x:c r="A1148" t="str">
        <x:v>Jake Giles|2026-04-21</x:v>
      </x:c>
      <x:c r="B1148" s="888" t="n">
        <x:v>46133</x:v>
      </x:c>
      <x:c r="C1148" t="str">
        <x:v>Jake Giles</x:v>
      </x:c>
      <x:c r="D1148" t="str">
        <x:v>Permanent</x:v>
      </x:c>
      <x:c r="E1148" t="str">
        <x:v>Oxford</x:v>
      </x:c>
      <x:c r="F1148" t="str">
        <x:v>Operative Porter</x:v>
      </x:c>
      <x:c r="G1148" t="str">
        <x:v>401571</x:v>
      </x:c>
      <x:c r="H1148" t="str">
        <x:v>WOLFLABS (APHA)</x:v>
      </x:c>
      <x:c r="I1148" s="22" t="n">
        <x:v>8</x:v>
      </x:c>
      <x:c r="J1148" t="str">
        <x:v>Worked</x:v>
      </x:c>
      <x:c r="K1148" t="str">
        <x:v>Employee 103804; home branch Oxford; assigned role Operative Porter | Deployment branch: Oxford | Actual role: Operative Porter | Jobs: 401571 | Customers: WOLFLABS (APHA) | Actual hours: 8.0; source records: 1</x:v>
      </x:c>
      <x:c r="L1148" t="str">
        <x:v>Include</x:v>
      </x:c>
      <x:c r="M1148"/>
      <x:c r="N1148"/>
    </x:row>
    <x:row r="1149">
      <x:c r="A1149" t="str">
        <x:v>Jake Giles|2026-04-22</x:v>
      </x:c>
      <x:c r="B1149" s="888" t="n">
        <x:v>46134</x:v>
      </x:c>
      <x:c r="C1149" t="str">
        <x:v>Jake Giles</x:v>
      </x:c>
      <x:c r="D1149" t="str">
        <x:v>Permanent</x:v>
      </x:c>
      <x:c r="E1149" t="str">
        <x:v>Oxford</x:v>
      </x:c>
      <x:c r="F1149" t="str">
        <x:v>Operative Porter</x:v>
      </x:c>
      <x:c r="G1149" t="str">
        <x:v>400679</x:v>
      </x:c>
      <x:c r="H1149" t="str">
        <x:v>Thames Valley Police</x:v>
      </x:c>
      <x:c r="I1149" s="22" t="n">
        <x:v>9</x:v>
      </x:c>
      <x:c r="J1149" t="str">
        <x:v>CONFLICT — Worked + leave</x:v>
      </x:c>
      <x:c r="K1149" t="str">
        <x:v>Employee 103804; home branch Oxford; assigned role Operative Porter | Deployment branch: Oxford | Actual role: Operative Skilled | Jobs: 400679 | Customers: Thames Valley Police | Actual hours: 9.0; source records: 1 | Leave: Sickness | Leave calendar basis: Variable-pattern period</x:v>
      </x:c>
      <x:c r="L1149" t="str">
        <x:v>Include</x:v>
      </x:c>
      <x:c r="M1149"/>
      <x:c r="N1149"/>
    </x:row>
    <x:row r="1150">
      <x:c r="A1150" t="str">
        <x:v>Jake Giles|2026-04-23</x:v>
      </x:c>
      <x:c r="B1150" s="888" t="n">
        <x:v>46135</x:v>
      </x:c>
      <x:c r="C1150" t="str">
        <x:v>Jake Giles</x:v>
      </x:c>
      <x:c r="D1150" t="str">
        <x:v>Permanent</x:v>
      </x:c>
      <x:c r="E1150" t="str">
        <x:v>Oxford</x:v>
      </x:c>
      <x:c r="F1150" t="str">
        <x:v>Operative Porter</x:v>
      </x:c>
      <x:c r="G1150" t="str">
        <x:v>400679</x:v>
      </x:c>
      <x:c r="H1150" t="str">
        <x:v>Thames Valley Police</x:v>
      </x:c>
      <x:c r="I1150" s="22" t="n">
        <x:v>9</x:v>
      </x:c>
      <x:c r="J1150" t="str">
        <x:v>Worked</x:v>
      </x:c>
      <x:c r="K1150" t="str">
        <x:v>Employee 103804; home branch Oxford; assigned role Operative Porter | Deployment branch: Oxford | Actual role: Operative Skilled | Jobs: 400679 | Customers: Thames Valley Police | Actual hours: 9.0; source records: 1</x:v>
      </x:c>
      <x:c r="L1150" t="str">
        <x:v>Include</x:v>
      </x:c>
      <x:c r="M1150"/>
      <x:c r="N1150"/>
    </x:row>
    <x:row r="1151">
      <x:c r="A1151" t="str">
        <x:v>Jake Giles|2026-04-24</x:v>
      </x:c>
      <x:c r="B1151" s="888" t="n">
        <x:v>46136</x:v>
      </x:c>
      <x:c r="C1151" t="str">
        <x:v>Jake Giles</x:v>
      </x:c>
      <x:c r="D1151" t="str">
        <x:v>Permanent</x:v>
      </x:c>
      <x:c r="E1151" t="str">
        <x:v>Oxford</x:v>
      </x:c>
      <x:c r="F1151" t="str">
        <x:v>Operative Porter</x:v>
      </x:c>
      <x:c r="G1151" t="str">
        <x:v>400679</x:v>
      </x:c>
      <x:c r="H1151" t="str">
        <x:v>Thames Valley Police</x:v>
      </x:c>
      <x:c r="I1151" s="22" t="n">
        <x:v>9</x:v>
      </x:c>
      <x:c r="J1151" t="str">
        <x:v>Worked</x:v>
      </x:c>
      <x:c r="K1151" t="str">
        <x:v>Employee 103804; home branch Oxford; assigned role Operative Porter | Deployment branch: Oxford | Actual role: Operative Skilled | Jobs: 400679 | Customers: Thames Valley Police | Actual hours: 9.0; source records: 1</x:v>
      </x:c>
      <x:c r="L1151" t="str">
        <x:v>Include</x:v>
      </x:c>
      <x:c r="M1151"/>
      <x:c r="N1151"/>
    </x:row>
    <x:row r="1152">
      <x:c r="A1152" t="str">
        <x:v>Jake Giles|2026-04-30</x:v>
      </x:c>
      <x:c r="B1152" s="888" t="n">
        <x:v>46142</x:v>
      </x:c>
      <x:c r="C1152" t="str">
        <x:v>Jake Giles</x:v>
      </x:c>
      <x:c r="D1152" t="str">
        <x:v>Permanent</x:v>
      </x:c>
      <x:c r="E1152" t="str">
        <x:v>Oxford</x:v>
      </x:c>
      <x:c r="F1152" t="str">
        <x:v>Operative Porter</x:v>
      </x:c>
      <x:c r="G1152" t="str">
        <x:v>400679</x:v>
      </x:c>
      <x:c r="H1152" t="str">
        <x:v>Thames Valley Police</x:v>
      </x:c>
      <x:c r="I1152" s="22" t="n">
        <x:v>9</x:v>
      </x:c>
      <x:c r="J1152" t="str">
        <x:v>Worked</x:v>
      </x:c>
      <x:c r="K1152" t="str">
        <x:v>Employee 103804; home branch Oxford; assigned role Operative Porter | Deployment branch: Oxford | Actual role: Operative Skilled | Jobs: 400679 | Customers: Thames Valley Police | Actual hours: 9.0; source records: 1</x:v>
      </x:c>
      <x:c r="L1152" t="str">
        <x:v>Include</x:v>
      </x:c>
      <x:c r="M1152"/>
      <x:c r="N1152"/>
    </x:row>
    <x:row r="1153">
      <x:c r="A1153" t="str">
        <x:v>Jake Mills|2026-04-01</x:v>
      </x:c>
      <x:c r="B1153" s="888" t="n">
        <x:v>46113</x:v>
      </x:c>
      <x:c r="C1153" t="str">
        <x:v>Jake Mills</x:v>
      </x:c>
      <x:c r="D1153" t="str">
        <x:v>Permanent</x:v>
      </x:c>
      <x:c r="E1153" t="str">
        <x:v>Manchester</x:v>
      </x:c>
      <x:c r="F1153" t="str">
        <x:v>Operative Porter</x:v>
      </x:c>
      <x:c r="G1153" t="str">
        <x:v>397251</x:v>
      </x:c>
      <x:c r="H1153" t="str">
        <x:v>Lancaster University (Leadership Centre)</x:v>
      </x:c>
      <x:c r="I1153" s="22" t="n">
        <x:v>9.5</x:v>
      </x:c>
      <x:c r="J1153" t="str">
        <x:v>Worked</x:v>
      </x:c>
      <x:c r="K1153" t="str">
        <x:v>Employee 104547; home branch Manchester; assigned role Operative Porter | Deployment branch: Manchester | Actual role: Operative Skilled | Jobs: 397251 | Customers: Lancaster University (Leadership Centre) | Actual hours: 9.5; source records: 1</x:v>
      </x:c>
      <x:c r="L1153" t="str">
        <x:v>Include</x:v>
      </x:c>
      <x:c r="M1153"/>
      <x:c r="N1153"/>
    </x:row>
    <x:row r="1154">
      <x:c r="A1154" t="str">
        <x:v>Jake Mills|2026-04-02</x:v>
      </x:c>
      <x:c r="B1154" s="888" t="n">
        <x:v>46114</x:v>
      </x:c>
      <x:c r="C1154" t="str">
        <x:v>Jake Mills</x:v>
      </x:c>
      <x:c r="D1154" t="str">
        <x:v>Permanent</x:v>
      </x:c>
      <x:c r="E1154" t="str">
        <x:v>Manchester</x:v>
      </x:c>
      <x:c r="F1154" t="str">
        <x:v>Operative Porter</x:v>
      </x:c>
      <x:c r="G1154" t="str">
        <x:v>397251</x:v>
      </x:c>
      <x:c r="H1154" t="str">
        <x:v>Lancaster University (Leadership Centre)</x:v>
      </x:c>
      <x:c r="I1154" s="22" t="n">
        <x:v>9.5</x:v>
      </x:c>
      <x:c r="J1154" t="str">
        <x:v>Worked</x:v>
      </x:c>
      <x:c r="K1154" t="str">
        <x:v>Employee 104547; home branch Manchester; assigned role Operative Porter | Deployment branch: Manchester | Actual role: Operative Skilled | Jobs: 397251 | Customers: Lancaster University (Leadership Centre) | Actual hours: 9.5; source records: 1</x:v>
      </x:c>
      <x:c r="L1154" t="str">
        <x:v>Include</x:v>
      </x:c>
      <x:c r="M1154"/>
      <x:c r="N1154"/>
    </x:row>
    <x:row r="1155">
      <x:c r="A1155" t="str">
        <x:v>Jake Mills|2026-04-06</x:v>
      </x:c>
      <x:c r="B1155" s="888" t="n">
        <x:v>46118</x:v>
      </x:c>
      <x:c r="C1155" t="str">
        <x:v>Jake Mills</x:v>
      </x:c>
      <x:c r="D1155" t="str">
        <x:v>Permanent</x:v>
      </x:c>
      <x:c r="E1155" t="str">
        <x:v>Manchester</x:v>
      </x:c>
      <x:c r="F1155" t="str">
        <x:v>Operative Porter</x:v>
      </x:c>
      <x:c r="G1155"/>
      <x:c r="H1155"/>
      <x:c r="I1155" s="22" t="n">
        <x:v>0</x:v>
      </x:c>
      <x:c r="J1155" t="str">
        <x:v>Annual leave</x:v>
      </x:c>
      <x:c r="K1155" t="str">
        <x:v>Employee 104547; home branch Manchester; assigned role Operative Porter | Leave: Annual Leave (Hours) | Leave calendar basis: Variable-pattern period</x:v>
      </x:c>
      <x:c r="L1155" t="str">
        <x:v>Include</x:v>
      </x:c>
      <x:c r="M1155"/>
      <x:c r="N1155"/>
    </x:row>
    <x:row r="1156">
      <x:c r="A1156" t="str">
        <x:v>Jake Mills|2026-04-07</x:v>
      </x:c>
      <x:c r="B1156" s="888" t="n">
        <x:v>46119</x:v>
      </x:c>
      <x:c r="C1156" t="str">
        <x:v>Jake Mills</x:v>
      </x:c>
      <x:c r="D1156" t="str">
        <x:v>Permanent</x:v>
      </x:c>
      <x:c r="E1156" t="str">
        <x:v>Manchester</x:v>
      </x:c>
      <x:c r="F1156" t="str">
        <x:v>Operative Porter</x:v>
      </x:c>
      <x:c r="G1156"/>
      <x:c r="H1156"/>
      <x:c r="I1156" s="22" t="n">
        <x:v>0</x:v>
      </x:c>
      <x:c r="J1156" t="str">
        <x:v>Annual leave</x:v>
      </x:c>
      <x:c r="K1156" t="str">
        <x:v>Employee 104547; home branch Manchester; assigned role Operative Porter | Leave: Annual Leave (Hours) | Leave calendar basis: Variable-pattern period</x:v>
      </x:c>
      <x:c r="L1156" t="str">
        <x:v>Include</x:v>
      </x:c>
      <x:c r="M1156"/>
      <x:c r="N1156"/>
    </x:row>
    <x:row r="1157">
      <x:c r="A1157" t="str">
        <x:v>Jake Mills|2026-04-08</x:v>
      </x:c>
      <x:c r="B1157" s="888" t="n">
        <x:v>46120</x:v>
      </x:c>
      <x:c r="C1157" t="str">
        <x:v>Jake Mills</x:v>
      </x:c>
      <x:c r="D1157" t="str">
        <x:v>Permanent</x:v>
      </x:c>
      <x:c r="E1157" t="str">
        <x:v>Manchester</x:v>
      </x:c>
      <x:c r="F1157" t="str">
        <x:v>Operative Porter</x:v>
      </x:c>
      <x:c r="G1157" t="str">
        <x:v>398317C</x:v>
      </x:c>
      <x:c r="H1157" t="str">
        <x:v>Restore Harrow Green</x:v>
      </x:c>
      <x:c r="I1157" s="22" t="n">
        <x:v>8.5</x:v>
      </x:c>
      <x:c r="J1157" t="str">
        <x:v>Worked</x:v>
      </x:c>
      <x:c r="K1157" t="str">
        <x:v>Employee 104547; home branch Manchester; assigned role Operative Porter | Deployment branch: Manchester | Actual role: Operative Skilled | Jobs: 398317C | Customers: Restore Harrow Green | Actual hours: 8.5; source records: 1</x:v>
      </x:c>
      <x:c r="L1157" t="str">
        <x:v>Include</x:v>
      </x:c>
      <x:c r="M1157"/>
      <x:c r="N1157"/>
    </x:row>
    <x:row r="1158">
      <x:c r="A1158" t="str">
        <x:v>Jake Mills|2026-04-09</x:v>
      </x:c>
      <x:c r="B1158" s="888" t="n">
        <x:v>46121</x:v>
      </x:c>
      <x:c r="C1158" t="str">
        <x:v>Jake Mills</x:v>
      </x:c>
      <x:c r="D1158" t="str">
        <x:v>Permanent</x:v>
      </x:c>
      <x:c r="E1158" t="str">
        <x:v>Manchester</x:v>
      </x:c>
      <x:c r="F1158" t="str">
        <x:v>Operative Porter</x:v>
      </x:c>
      <x:c r="G1158" t="str">
        <x:v>401283</x:v>
      </x:c>
      <x:c r="H1158" t="str">
        <x:v>Cheshire Police</x:v>
      </x:c>
      <x:c r="I1158" s="22" t="n">
        <x:v>8.5</x:v>
      </x:c>
      <x:c r="J1158" t="str">
        <x:v>CONFLICT — Worked + leave</x:v>
      </x:c>
      <x:c r="K1158" t="str">
        <x:v>Employee 104547; home branch Manchester; assigned role Operative Porter | Deployment branch: Manchester | Actual role: Operative Porter | Jobs: 401283 | Customers: Cheshire Police | Actual hours: 8.5; source records: 1 | Leave: Annual Leave (Hours) | Leave calendar basis: Variable-pattern period</x:v>
      </x:c>
      <x:c r="L1158" t="str">
        <x:v>Include</x:v>
      </x:c>
      <x:c r="M1158"/>
      <x:c r="N1158"/>
    </x:row>
    <x:row r="1159">
      <x:c r="A1159" t="str">
        <x:v>Jake Mills|2026-04-10</x:v>
      </x:c>
      <x:c r="B1159" s="888" t="n">
        <x:v>46122</x:v>
      </x:c>
      <x:c r="C1159" t="str">
        <x:v>Jake Mills</x:v>
      </x:c>
      <x:c r="D1159" t="str">
        <x:v>Permanent</x:v>
      </x:c>
      <x:c r="E1159" t="str">
        <x:v>Manchester</x:v>
      </x:c>
      <x:c r="F1159" t="str">
        <x:v>Operative Porter</x:v>
      </x:c>
      <x:c r="G1159" t="str">
        <x:v>401043, 401335, 374044A</x:v>
      </x:c>
      <x:c r="H1159" t="str">
        <x:v>Biopharma - (Clatterbridge Cancer Centre ); Haier (University of Manchester); Hurstwood Environmental Consultants</x:v>
      </x:c>
      <x:c r="I1159" s="22" t="n">
        <x:v>16.5</x:v>
      </x:c>
      <x:c r="J1159" t="str">
        <x:v>Worked — 3 records</x:v>
      </x:c>
      <x:c r="K1159" t="str">
        <x:v>Employee 104547; home branch Manchester; assigned role Operative Porter | Deployment branch: Cambridge, Manchester, Oxford | Actual role: Operative Skilled | Jobs: 401043, 401335, 374044A | Customers: Biopharma - (Clatterbridge Cancer Centre ); Haier (University of Manchester); Hurstwood Environmental Consultants | Actual hours: 16.5; source records: 3</x:v>
      </x:c>
      <x:c r="L1159" t="str">
        <x:v>Include</x:v>
      </x:c>
      <x:c r="M1159"/>
      <x:c r="N1159"/>
    </x:row>
    <x:row r="1160">
      <x:c r="A1160" t="str">
        <x:v>Jake Mills|2026-04-13</x:v>
      </x:c>
      <x:c r="B1160" s="888" t="n">
        <x:v>46125</x:v>
      </x:c>
      <x:c r="C1160" t="str">
        <x:v>Jake Mills</x:v>
      </x:c>
      <x:c r="D1160" t="str">
        <x:v>Permanent</x:v>
      </x:c>
      <x:c r="E1160" t="str">
        <x:v>Manchester</x:v>
      </x:c>
      <x:c r="F1160" t="str">
        <x:v>Operative Porter</x:v>
      </x:c>
      <x:c r="G1160" t="str">
        <x:v>397925</x:v>
      </x:c>
      <x:c r="H1160" t="str">
        <x:v>Lancashire Police</x:v>
      </x:c>
      <x:c r="I1160" s="22" t="n">
        <x:v>6.5</x:v>
      </x:c>
      <x:c r="J1160" t="str">
        <x:v>Worked</x:v>
      </x:c>
      <x:c r="K1160" t="str">
        <x:v>Employee 104547; home branch Manchester; assigned role Operative Porter | Deployment branch: Manchester | Actual role: Operative Skilled | Jobs: 397925 | Customers: Lancashire Police | Actual hours: 6.5; source records: 1</x:v>
      </x:c>
      <x:c r="L1160" t="str">
        <x:v>Include</x:v>
      </x:c>
      <x:c r="M1160"/>
      <x:c r="N1160"/>
    </x:row>
    <x:row r="1161">
      <x:c r="A1161" t="str">
        <x:v>Jake Mills|2026-04-14</x:v>
      </x:c>
      <x:c r="B1161" s="888" t="n">
        <x:v>46126</x:v>
      </x:c>
      <x:c r="C1161" t="str">
        <x:v>Jake Mills</x:v>
      </x:c>
      <x:c r="D1161" t="str">
        <x:v>Permanent</x:v>
      </x:c>
      <x:c r="E1161" t="str">
        <x:v>Manchester</x:v>
      </x:c>
      <x:c r="F1161" t="str">
        <x:v>Operative Porter</x:v>
      </x:c>
      <x:c r="G1161" t="str">
        <x:v>399577, 401346</x:v>
      </x:c>
      <x:c r="H1161" t="str">
        <x:v>Forresters IP LLP; John Rylands University Library</x:v>
      </x:c>
      <x:c r="I1161" s="22" t="n">
        <x:v>10.25</x:v>
      </x:c>
      <x:c r="J1161" t="str">
        <x:v>Worked — 2 records</x:v>
      </x:c>
      <x:c r="K1161" t="str">
        <x:v>Employee 104547; home branch Manchester; assigned role Operative Porter | Deployment branch: Birmingham, Manchester | Actual role: Operative Driver, Operative Skilled | Jobs: 399577, 401346 | Customers: Forresters IP LLP; John Rylands University Library | Actual hours: 10.2; source records: 2</x:v>
      </x:c>
      <x:c r="L1161" t="str">
        <x:v>Include</x:v>
      </x:c>
      <x:c r="M1161"/>
      <x:c r="N1161"/>
    </x:row>
    <x:row r="1162">
      <x:c r="A1162" t="str">
        <x:v>Jake Mills|2026-04-15</x:v>
      </x:c>
      <x:c r="B1162" s="888" t="n">
        <x:v>46127</x:v>
      </x:c>
      <x:c r="C1162" t="str">
        <x:v>Jake Mills</x:v>
      </x:c>
      <x:c r="D1162" t="str">
        <x:v>Permanent</x:v>
      </x:c>
      <x:c r="E1162" t="str">
        <x:v>Manchester</x:v>
      </x:c>
      <x:c r="F1162" t="str">
        <x:v>Operative Porter</x:v>
      </x:c>
      <x:c r="G1162" t="str">
        <x:v>397921</x:v>
      </x:c>
      <x:c r="H1162" t="str">
        <x:v>Lancashire Police</x:v>
      </x:c>
      <x:c r="I1162" s="22" t="n">
        <x:v>7.5</x:v>
      </x:c>
      <x:c r="J1162" t="str">
        <x:v>Worked</x:v>
      </x:c>
      <x:c r="K1162" t="str">
        <x:v>Employee 104547; home branch Manchester; assigned role Operative Porter | Deployment branch: Manchester | Actual role: Operative Skilled | Jobs: 397921 | Customers: Lancashire Police | Actual hours: 7.5; source records: 1</x:v>
      </x:c>
      <x:c r="L1162" t="str">
        <x:v>Include</x:v>
      </x:c>
      <x:c r="M1162"/>
      <x:c r="N1162"/>
    </x:row>
    <x:row r="1163">
      <x:c r="A1163" t="str">
        <x:v>Jake Mills|2026-04-16</x:v>
      </x:c>
      <x:c r="B1163" s="888" t="n">
        <x:v>46128</x:v>
      </x:c>
      <x:c r="C1163" t="str">
        <x:v>Jake Mills</x:v>
      </x:c>
      <x:c r="D1163" t="str">
        <x:v>Permanent</x:v>
      </x:c>
      <x:c r="E1163" t="str">
        <x:v>Manchester</x:v>
      </x:c>
      <x:c r="F1163" t="str">
        <x:v>Operative Porter</x:v>
      </x:c>
      <x:c r="G1163" t="str">
        <x:v>397921</x:v>
      </x:c>
      <x:c r="H1163" t="str">
        <x:v>Lancashire Police</x:v>
      </x:c>
      <x:c r="I1163" s="22" t="n">
        <x:v>9.5</x:v>
      </x:c>
      <x:c r="J1163" t="str">
        <x:v>Worked</x:v>
      </x:c>
      <x:c r="K1163" t="str">
        <x:v>Employee 104547; home branch Manchester; assigned role Operative Porter | Deployment branch: Manchester | Actual role: Operative Skilled | Jobs: 397921 | Customers: Lancashire Police | Actual hours: 9.5; source records: 1</x:v>
      </x:c>
      <x:c r="L1163" t="str">
        <x:v>Include</x:v>
      </x:c>
      <x:c r="M1163"/>
      <x:c r="N1163"/>
    </x:row>
    <x:row r="1164">
      <x:c r="A1164" t="str">
        <x:v>Jake Mills|2026-04-17</x:v>
      </x:c>
      <x:c r="B1164" s="888" t="n">
        <x:v>46129</x:v>
      </x:c>
      <x:c r="C1164" t="str">
        <x:v>Jake Mills</x:v>
      </x:c>
      <x:c r="D1164" t="str">
        <x:v>Permanent</x:v>
      </x:c>
      <x:c r="E1164" t="str">
        <x:v>Manchester</x:v>
      </x:c>
      <x:c r="F1164" t="str">
        <x:v>Operative Porter</x:v>
      </x:c>
      <x:c r="G1164" t="str">
        <x:v>401350</x:v>
      </x:c>
      <x:c r="H1164" t="str">
        <x:v>Irwell Valley Homes</x:v>
      </x:c>
      <x:c r="I1164" s="22" t="n">
        <x:v>8.5</x:v>
      </x:c>
      <x:c r="J1164" t="str">
        <x:v>Worked</x:v>
      </x:c>
      <x:c r="K1164" t="str">
        <x:v>Employee 104547; home branch Manchester; assigned role Operative Porter | Deployment branch: Manchester | Actual role: Operative Skilled | Jobs: 401350 | Customers: Irwell Valley Homes | Actual hours: 8.5; source records: 1</x:v>
      </x:c>
      <x:c r="L1164" t="str">
        <x:v>Include</x:v>
      </x:c>
      <x:c r="M1164"/>
      <x:c r="N1164"/>
    </x:row>
    <x:row r="1165">
      <x:c r="A1165" t="str">
        <x:v>Jake Mills|2026-04-20</x:v>
      </x:c>
      <x:c r="B1165" s="888" t="n">
        <x:v>46132</x:v>
      </x:c>
      <x:c r="C1165" t="str">
        <x:v>Jake Mills</x:v>
      </x:c>
      <x:c r="D1165" t="str">
        <x:v>Permanent</x:v>
      </x:c>
      <x:c r="E1165" t="str">
        <x:v>Manchester</x:v>
      </x:c>
      <x:c r="F1165" t="str">
        <x:v>Operative Porter</x:v>
      </x:c>
      <x:c r="G1165" t="str">
        <x:v>401210</x:v>
      </x:c>
      <x:c r="H1165" t="str">
        <x:v>Cheshire Constabulary HQ</x:v>
      </x:c>
      <x:c r="I1165" s="22" t="n">
        <x:v>10.5</x:v>
      </x:c>
      <x:c r="J1165" t="str">
        <x:v>Worked</x:v>
      </x:c>
      <x:c r="K1165" t="str">
        <x:v>Employee 104547; home branch Manchester; assigned role Operative Porter | Deployment branch: Manchester | Actual role: Operative Skilled | Jobs: 401210 | Customers: Cheshire Constabulary HQ | Actual hours: 10.5; source records: 1</x:v>
      </x:c>
      <x:c r="L1165" t="str">
        <x:v>Include</x:v>
      </x:c>
      <x:c r="M1165"/>
      <x:c r="N1165"/>
    </x:row>
    <x:row r="1166">
      <x:c r="A1166" t="str">
        <x:v>Jake Mills|2026-04-21</x:v>
      </x:c>
      <x:c r="B1166" s="888" t="n">
        <x:v>46133</x:v>
      </x:c>
      <x:c r="C1166" t="str">
        <x:v>Jake Mills</x:v>
      </x:c>
      <x:c r="D1166" t="str">
        <x:v>Permanent</x:v>
      </x:c>
      <x:c r="E1166" t="str">
        <x:v>Manchester</x:v>
      </x:c>
      <x:c r="F1166" t="str">
        <x:v>Operative Porter</x:v>
      </x:c>
      <x:c r="G1166" t="str">
        <x:v>398317C</x:v>
      </x:c>
      <x:c r="H1166" t="str">
        <x:v>Restore Harrow Green</x:v>
      </x:c>
      <x:c r="I1166" s="22" t="n">
        <x:v>5.5</x:v>
      </x:c>
      <x:c r="J1166" t="str">
        <x:v>Worked</x:v>
      </x:c>
      <x:c r="K1166" t="str">
        <x:v>Employee 104547; home branch Manchester; assigned role Operative Porter | Deployment branch: Manchester | Actual role: Operative Skilled | Jobs: 398317C | Customers: Restore Harrow Green | Actual hours: 5.5; source records: 1</x:v>
      </x:c>
      <x:c r="L1166" t="str">
        <x:v>Include</x:v>
      </x:c>
      <x:c r="M1166"/>
      <x:c r="N1166"/>
    </x:row>
    <x:row r="1167">
      <x:c r="A1167" t="str">
        <x:v>Jake Mills|2026-04-22</x:v>
      </x:c>
      <x:c r="B1167" s="888" t="n">
        <x:v>46134</x:v>
      </x:c>
      <x:c r="C1167" t="str">
        <x:v>Jake Mills</x:v>
      </x:c>
      <x:c r="D1167" t="str">
        <x:v>Permanent</x:v>
      </x:c>
      <x:c r="E1167" t="str">
        <x:v>Manchester</x:v>
      </x:c>
      <x:c r="F1167" t="str">
        <x:v>Operative Porter</x:v>
      </x:c>
      <x:c r="G1167"/>
      <x:c r="H1167"/>
      <x:c r="I1167" s="22" t="n">
        <x:v>0</x:v>
      </x:c>
      <x:c r="J1167" t="str">
        <x:v>Annual leave</x:v>
      </x:c>
      <x:c r="K1167" t="str">
        <x:v>Employee 104547; home branch Manchester; assigned role Operative Porter | Leave: Annual Leave (Hours) | Leave calendar basis: Variable-pattern period</x:v>
      </x:c>
      <x:c r="L1167" t="str">
        <x:v>Include</x:v>
      </x:c>
      <x:c r="M1167"/>
      <x:c r="N1167"/>
    </x:row>
    <x:row r="1168">
      <x:c r="A1168" t="str">
        <x:v>Jake Mills|2026-04-23</x:v>
      </x:c>
      <x:c r="B1168" s="888" t="n">
        <x:v>46135</x:v>
      </x:c>
      <x:c r="C1168" t="str">
        <x:v>Jake Mills</x:v>
      </x:c>
      <x:c r="D1168" t="str">
        <x:v>Permanent</x:v>
      </x:c>
      <x:c r="E1168" t="str">
        <x:v>Manchester</x:v>
      </x:c>
      <x:c r="F1168" t="str">
        <x:v>Operative Porter</x:v>
      </x:c>
      <x:c r="G1168" t="str">
        <x:v>398317C</x:v>
      </x:c>
      <x:c r="H1168" t="str">
        <x:v>Restore Harrow Green</x:v>
      </x:c>
      <x:c r="I1168" s="22" t="n">
        <x:v>8</x:v>
      </x:c>
      <x:c r="J1168" t="str">
        <x:v>Worked</x:v>
      </x:c>
      <x:c r="K1168" t="str">
        <x:v>Employee 104547; home branch Manchester; assigned role Operative Porter | Deployment branch: Manchester | Actual role: Operative Skilled | Jobs: 398317C | Customers: Restore Harrow Green | Actual hours: 8.0; source records: 1</x:v>
      </x:c>
      <x:c r="L1168" t="str">
        <x:v>Include</x:v>
      </x:c>
      <x:c r="M1168"/>
      <x:c r="N1168"/>
    </x:row>
    <x:row r="1169">
      <x:c r="A1169" t="str">
        <x:v>Jake Mills|2026-04-24</x:v>
      </x:c>
      <x:c r="B1169" s="888" t="n">
        <x:v>46136</x:v>
      </x:c>
      <x:c r="C1169" t="str">
        <x:v>Jake Mills</x:v>
      </x:c>
      <x:c r="D1169" t="str">
        <x:v>Permanent</x:v>
      </x:c>
      <x:c r="E1169" t="str">
        <x:v>Manchester</x:v>
      </x:c>
      <x:c r="F1169" t="str">
        <x:v>Operative Porter</x:v>
      </x:c>
      <x:c r="G1169" t="str">
        <x:v>401413</x:v>
      </x:c>
      <x:c r="H1169" t="str">
        <x:v>Countess of Chester Hospital</x:v>
      </x:c>
      <x:c r="I1169" s="22" t="n">
        <x:v>9.5</x:v>
      </x:c>
      <x:c r="J1169" t="str">
        <x:v>Worked</x:v>
      </x:c>
      <x:c r="K1169" t="str">
        <x:v>Employee 104547; home branch Manchester; assigned role Operative Porter | Deployment branch: Manchester | Actual role: Operative Skilled | Jobs: 401413 | Customers: Countess of Chester Hospital | Actual hours: 9.5; source records: 1</x:v>
      </x:c>
      <x:c r="L1169" t="str">
        <x:v>Include</x:v>
      </x:c>
      <x:c r="M1169"/>
      <x:c r="N1169"/>
    </x:row>
    <x:row r="1170">
      <x:c r="A1170" t="str">
        <x:v>Jake Mills|2026-04-25</x:v>
      </x:c>
      <x:c r="B1170" s="888" t="n">
        <x:v>46137</x:v>
      </x:c>
      <x:c r="C1170" t="str">
        <x:v>Jake Mills</x:v>
      </x:c>
      <x:c r="D1170" t="str">
        <x:v>Permanent</x:v>
      </x:c>
      <x:c r="E1170" t="str">
        <x:v>Manchester</x:v>
      </x:c>
      <x:c r="F1170" t="str">
        <x:v>Operative Porter</x:v>
      </x:c>
      <x:c r="G1170" t="str">
        <x:v>398317C</x:v>
      </x:c>
      <x:c r="H1170" t="str">
        <x:v>Restore Harrow Green</x:v>
      </x:c>
      <x:c r="I1170" s="22" t="n">
        <x:v>8.5</x:v>
      </x:c>
      <x:c r="J1170" t="str">
        <x:v>Worked</x:v>
      </x:c>
      <x:c r="K1170" t="str">
        <x:v>Employee 104547; home branch Manchester; assigned role Operative Porter | Deployment branch: Manchester | Actual role: Operative Skilled | Jobs: 398317C | Customers: Restore Harrow Green | Actual hours: 8.5; source records: 1</x:v>
      </x:c>
      <x:c r="L1170" t="str">
        <x:v>Include</x:v>
      </x:c>
      <x:c r="M1170"/>
      <x:c r="N1170"/>
    </x:row>
    <x:row r="1171">
      <x:c r="A1171" t="str">
        <x:v>Jake Mills|2026-04-27</x:v>
      </x:c>
      <x:c r="B1171" s="888" t="n">
        <x:v>46139</x:v>
      </x:c>
      <x:c r="C1171" t="str">
        <x:v>Jake Mills</x:v>
      </x:c>
      <x:c r="D1171" t="str">
        <x:v>Permanent</x:v>
      </x:c>
      <x:c r="E1171" t="str">
        <x:v>Manchester</x:v>
      </x:c>
      <x:c r="F1171" t="str">
        <x:v>Operative Porter</x:v>
      </x:c>
      <x:c r="G1171" t="str">
        <x:v>400847</x:v>
      </x:c>
      <x:c r="H1171" t="str">
        <x:v>A  Copeland Group Limited</x:v>
      </x:c>
      <x:c r="I1171" s="22" t="n">
        <x:v>8</x:v>
      </x:c>
      <x:c r="J1171" t="str">
        <x:v>Worked</x:v>
      </x:c>
      <x:c r="K1171" t="str">
        <x:v>Employee 104547; home branch Manchester; assigned role Operative Porter | Deployment branch: Manchester | Actual role: Operative Skilled | Jobs: 400847 | Customers: A  Copeland Group Limited | Actual hours: 8.0; source records: 1</x:v>
      </x:c>
      <x:c r="L1171" t="str">
        <x:v>Include</x:v>
      </x:c>
      <x:c r="M1171"/>
      <x:c r="N1171"/>
    </x:row>
    <x:row r="1172">
      <x:c r="A1172" t="str">
        <x:v>Jake Mills|2026-04-28</x:v>
      </x:c>
      <x:c r="B1172" s="888" t="n">
        <x:v>46140</x:v>
      </x:c>
      <x:c r="C1172" t="str">
        <x:v>Jake Mills</x:v>
      </x:c>
      <x:c r="D1172" t="str">
        <x:v>Permanent</x:v>
      </x:c>
      <x:c r="E1172" t="str">
        <x:v>Manchester</x:v>
      </x:c>
      <x:c r="F1172" t="str">
        <x:v>Operative Porter</x:v>
      </x:c>
      <x:c r="G1172" t="str">
        <x:v>400847, 401792</x:v>
      </x:c>
      <x:c r="H1172" t="str">
        <x:v>A  Copeland Group Limited</x:v>
      </x:c>
      <x:c r="I1172" s="22" t="n">
        <x:v>8</x:v>
      </x:c>
      <x:c r="J1172" t="str">
        <x:v>Worked — 2 records</x:v>
      </x:c>
      <x:c r="K1172" t="str">
        <x:v>Employee 104547; home branch Manchester; assigned role Operative Porter | Deployment branch: Manchester | Actual role: Operative Porter, Operative Skilled | Jobs: 400847, 401792 | Customers: A  Copeland Group Limited | Actual hours: 8.0; source records: 2</x:v>
      </x:c>
      <x:c r="L1172" t="str">
        <x:v>Include</x:v>
      </x:c>
      <x:c r="M1172"/>
      <x:c r="N1172"/>
    </x:row>
    <x:row r="1173">
      <x:c r="A1173" t="str">
        <x:v>Jake Mills|2026-04-30</x:v>
      </x:c>
      <x:c r="B1173" s="888" t="n">
        <x:v>46142</x:v>
      </x:c>
      <x:c r="C1173" t="str">
        <x:v>Jake Mills</x:v>
      </x:c>
      <x:c r="D1173" t="str">
        <x:v>Permanent</x:v>
      </x:c>
      <x:c r="E1173" t="str">
        <x:v>Manchester</x:v>
      </x:c>
      <x:c r="F1173" t="str">
        <x:v>Operative Porter</x:v>
      </x:c>
      <x:c r="G1173" t="str">
        <x:v>401413</x:v>
      </x:c>
      <x:c r="H1173" t="str">
        <x:v>Countess of Chester Hospital</x:v>
      </x:c>
      <x:c r="I1173" s="22" t="n">
        <x:v>8.5</x:v>
      </x:c>
      <x:c r="J1173" t="str">
        <x:v>Worked</x:v>
      </x:c>
      <x:c r="K1173" t="str">
        <x:v>Employee 104547; home branch Manchester; assigned role Operative Porter | Deployment branch: Manchester | Actual role: Operative Skilled | Jobs: 401413 | Customers: Countess of Chester Hospital | Actual hours: 8.5; source records: 1</x:v>
      </x:c>
      <x:c r="L1173" t="str">
        <x:v>Include</x:v>
      </x:c>
      <x:c r="M1173"/>
      <x:c r="N1173"/>
    </x:row>
    <x:row r="1174">
      <x:c r="A1174" t="str">
        <x:v>Jakub Zimnicki|2026-04-01</x:v>
      </x:c>
      <x:c r="B1174" s="888" t="n">
        <x:v>46113</x:v>
      </x:c>
      <x:c r="C1174" t="str">
        <x:v>Jakub Zimnicki</x:v>
      </x:c>
      <x:c r="D1174" t="str">
        <x:v>Permanent</x:v>
      </x:c>
      <x:c r="E1174" t="str">
        <x:v>Cambridge</x:v>
      </x:c>
      <x:c r="F1174" t="str">
        <x:v>Operative Porter</x:v>
      </x:c>
      <x:c r="G1174" t="str">
        <x:v>401014</x:v>
      </x:c>
      <x:c r="H1174" t="str">
        <x:v>Biopharma - ( IMPERIAL COLLEGE LONDON)</x:v>
      </x:c>
      <x:c r="I1174" s="22" t="n">
        <x:v>8.5</x:v>
      </x:c>
      <x:c r="J1174" t="str">
        <x:v>Worked</x:v>
      </x:c>
      <x:c r="K1174" t="str">
        <x:v>Employee 103196; home branch Cambridge; assigned role Operative Porter | Deployment branch: Cambridge | Actual role: Operative Porter | Jobs: 401014 | Customers: Biopharma - ( IMPERIAL COLLEGE LONDON) | Actual hours: 8.5; source records: 1</x:v>
      </x:c>
      <x:c r="L1174" t="str">
        <x:v>Include</x:v>
      </x:c>
      <x:c r="M1174"/>
      <x:c r="N1174"/>
    </x:row>
    <x:row r="1175">
      <x:c r="A1175" t="str">
        <x:v>Jakub Zimnicki|2026-04-03</x:v>
      </x:c>
      <x:c r="B1175" s="888" t="n">
        <x:v>46115</x:v>
      </x:c>
      <x:c r="C1175" t="str">
        <x:v>Jakub Zimnicki</x:v>
      </x:c>
      <x:c r="D1175" t="str">
        <x:v>Permanent</x:v>
      </x:c>
      <x:c r="E1175" t="str">
        <x:v>Cambridge</x:v>
      </x:c>
      <x:c r="F1175" t="str">
        <x:v>Operative Porter</x:v>
      </x:c>
      <x:c r="G1175"/>
      <x:c r="H1175"/>
      <x:c r="I1175" s="22" t="n">
        <x:v>0</x:v>
      </x:c>
      <x:c r="J1175" t="str">
        <x:v>Annual leave</x:v>
      </x:c>
      <x:c r="K1175" t="str">
        <x:v>Employee 103196; home branch Cambridge; assigned role Operative Porter | Leave: Annual Leave (Hours) | Leave calendar basis: Variable-pattern period</x:v>
      </x:c>
      <x:c r="L1175" t="str">
        <x:v>Include</x:v>
      </x:c>
      <x:c r="M1175"/>
      <x:c r="N1175"/>
    </x:row>
    <x:row r="1176">
      <x:c r="A1176" t="str">
        <x:v>Jakub Zimnicki|2026-04-06</x:v>
      </x:c>
      <x:c r="B1176" s="888" t="n">
        <x:v>46118</x:v>
      </x:c>
      <x:c r="C1176" t="str">
        <x:v>Jakub Zimnicki</x:v>
      </x:c>
      <x:c r="D1176" t="str">
        <x:v>Permanent</x:v>
      </x:c>
      <x:c r="E1176" t="str">
        <x:v>Cambridge</x:v>
      </x:c>
      <x:c r="F1176" t="str">
        <x:v>Operative Porter</x:v>
      </x:c>
      <x:c r="G1176"/>
      <x:c r="H1176"/>
      <x:c r="I1176" s="22" t="n">
        <x:v>0</x:v>
      </x:c>
      <x:c r="J1176" t="str">
        <x:v>Annual leave</x:v>
      </x:c>
      <x:c r="K1176" t="str">
        <x:v>Employee 103196; home branch Cambridge; assigned role Operative Porter | Leave: Annual Leave (Hours) | Leave calendar basis: Variable-pattern period</x:v>
      </x:c>
      <x:c r="L1176" t="str">
        <x:v>Include</x:v>
      </x:c>
      <x:c r="M1176"/>
      <x:c r="N1176"/>
    </x:row>
    <x:row r="1177">
      <x:c r="A1177" t="str">
        <x:v>Jakub Zimnicki|2026-04-07</x:v>
      </x:c>
      <x:c r="B1177" s="888" t="n">
        <x:v>46119</x:v>
      </x:c>
      <x:c r="C1177" t="str">
        <x:v>Jakub Zimnicki</x:v>
      </x:c>
      <x:c r="D1177" t="str">
        <x:v>Permanent</x:v>
      </x:c>
      <x:c r="E1177" t="str">
        <x:v>Cambridge</x:v>
      </x:c>
      <x:c r="F1177" t="str">
        <x:v>Operative Porter</x:v>
      </x:c>
      <x:c r="G1177" t="str">
        <x:v>400862A</x:v>
      </x:c>
      <x:c r="H1177" t="str">
        <x:v>Cytiva</x:v>
      </x:c>
      <x:c r="I1177" s="22" t="n">
        <x:v>4.5</x:v>
      </x:c>
      <x:c r="J1177" t="str">
        <x:v>Worked</x:v>
      </x:c>
      <x:c r="K1177" t="str">
        <x:v>Employee 103196; home branch Cambridge; assigned role Operative Porter | Deployment branch: Cambridge | Actual role: Operative Porter | Jobs: 400862A | Customers: Cytiva | Actual hours: 4.5; source records: 1</x:v>
      </x:c>
      <x:c r="L1177" t="str">
        <x:v>Include</x:v>
      </x:c>
      <x:c r="M1177"/>
      <x:c r="N1177"/>
    </x:row>
    <x:row r="1178">
      <x:c r="A1178" t="str">
        <x:v>Jakub Zimnicki|2026-04-08</x:v>
      </x:c>
      <x:c r="B1178" s="888" t="n">
        <x:v>46120</x:v>
      </x:c>
      <x:c r="C1178" t="str">
        <x:v>Jakub Zimnicki</x:v>
      </x:c>
      <x:c r="D1178" t="str">
        <x:v>Permanent</x:v>
      </x:c>
      <x:c r="E1178" t="str">
        <x:v>Cambridge</x:v>
      </x:c>
      <x:c r="F1178" t="str">
        <x:v>Operative Porter</x:v>
      </x:c>
      <x:c r="G1178" t="str">
        <x:v>401321</x:v>
      </x:c>
      <x:c r="H1178" t="str">
        <x:v>Alchemab Therapeutics (Cerevance)</x:v>
      </x:c>
      <x:c r="I1178" s="22" t="n">
        <x:v>8</x:v>
      </x:c>
      <x:c r="J1178" t="str">
        <x:v>Worked</x:v>
      </x:c>
      <x:c r="K1178" t="str">
        <x:v>Employee 103196; home branch Cambridge; assigned role Operative Porter | Deployment branch: Cambridge | Actual role: Operative Porter | Jobs: 401321 | Customers: Alchemab Therapeutics (Cerevance) | Actual hours: 8.0; source records: 1</x:v>
      </x:c>
      <x:c r="L1178" t="str">
        <x:v>Include</x:v>
      </x:c>
      <x:c r="M1178"/>
      <x:c r="N1178"/>
    </x:row>
    <x:row r="1179">
      <x:c r="A1179" t="str">
        <x:v>Jakub Zimnicki|2026-04-09</x:v>
      </x:c>
      <x:c r="B1179" s="888" t="n">
        <x:v>46121</x:v>
      </x:c>
      <x:c r="C1179" t="str">
        <x:v>Jakub Zimnicki</x:v>
      </x:c>
      <x:c r="D1179" t="str">
        <x:v>Permanent</x:v>
      </x:c>
      <x:c r="E1179" t="str">
        <x:v>Cambridge</x:v>
      </x:c>
      <x:c r="F1179" t="str">
        <x:v>Operative Porter</x:v>
      </x:c>
      <x:c r="G1179" t="str">
        <x:v>400520</x:v>
      </x:c>
      <x:c r="H1179" t="str">
        <x:v>Anglian Water</x:v>
      </x:c>
      <x:c r="I1179" s="22" t="n">
        <x:v>9.5</x:v>
      </x:c>
      <x:c r="J1179" t="str">
        <x:v>Worked</x:v>
      </x:c>
      <x:c r="K1179" t="str">
        <x:v>Employee 103196; home branch Cambridge; assigned role Operative Porter | Deployment branch: Cambridge | Actual role: Operative Porter | Jobs: 400520 | Customers: Anglian Water | Actual hours: 9.5; source records: 1</x:v>
      </x:c>
      <x:c r="L1179" t="str">
        <x:v>Include</x:v>
      </x:c>
      <x:c r="M1179"/>
      <x:c r="N1179"/>
    </x:row>
    <x:row r="1180">
      <x:c r="A1180" t="str">
        <x:v>Jakub Zimnicki|2026-04-13</x:v>
      </x:c>
      <x:c r="B1180" s="888" t="n">
        <x:v>46125</x:v>
      </x:c>
      <x:c r="C1180" t="str">
        <x:v>Jakub Zimnicki</x:v>
      </x:c>
      <x:c r="D1180" t="str">
        <x:v>Permanent</x:v>
      </x:c>
      <x:c r="E1180" t="str">
        <x:v>Cambridge</x:v>
      </x:c>
      <x:c r="F1180" t="str">
        <x:v>Operative Porter</x:v>
      </x:c>
      <x:c r="G1180" t="str">
        <x:v>401160</x:v>
      </x:c>
      <x:c r="H1180" t="str">
        <x:v>Priorclave  (APRIL  26)</x:v>
      </x:c>
      <x:c r="I1180" s="22" t="n">
        <x:v>8.5</x:v>
      </x:c>
      <x:c r="J1180" t="str">
        <x:v>Worked</x:v>
      </x:c>
      <x:c r="K1180" t="str">
        <x:v>Employee 103196; home branch Cambridge; assigned role Operative Porter | Deployment branch: Cambridge | Actual role: Operative Porter | Jobs: 401160 | Customers: Priorclave  (APRIL  26) | Actual hours: 8.5; source records: 1</x:v>
      </x:c>
      <x:c r="L1180" t="str">
        <x:v>Include</x:v>
      </x:c>
      <x:c r="M1180"/>
      <x:c r="N1180"/>
    </x:row>
    <x:row r="1181">
      <x:c r="A1181" t="str">
        <x:v>Jakub Zimnicki|2026-04-15</x:v>
      </x:c>
      <x:c r="B1181" s="888" t="n">
        <x:v>46127</x:v>
      </x:c>
      <x:c r="C1181" t="str">
        <x:v>Jakub Zimnicki</x:v>
      </x:c>
      <x:c r="D1181" t="str">
        <x:v>Permanent</x:v>
      </x:c>
      <x:c r="E1181" t="str">
        <x:v>Cambridge</x:v>
      </x:c>
      <x:c r="F1181" t="str">
        <x:v>Operative Porter</x:v>
      </x:c>
      <x:c r="G1181" t="str">
        <x:v>401615</x:v>
      </x:c>
      <x:c r="H1181" t="str">
        <x:v>Biopharma  - (GSK - XXL) - 4</x:v>
      </x:c>
      <x:c r="I1181" s="22" t="n">
        <x:v>8</x:v>
      </x:c>
      <x:c r="J1181" t="str">
        <x:v>Worked</x:v>
      </x:c>
      <x:c r="K1181" t="str">
        <x:v>Employee 103196; home branch Cambridge; assigned role Operative Porter | Deployment branch: Cambridge | Actual role: Operative Porter | Jobs: 401615 | Customers: Biopharma  - (GSK - XXL) - 4 | Actual hours: 8.0; source records: 1</x:v>
      </x:c>
      <x:c r="L1181" t="str">
        <x:v>Include</x:v>
      </x:c>
      <x:c r="M1181"/>
      <x:c r="N1181"/>
    </x:row>
    <x:row r="1182">
      <x:c r="A1182" t="str">
        <x:v>Jakub Zimnicki|2026-04-17</x:v>
      </x:c>
      <x:c r="B1182" s="888" t="n">
        <x:v>46129</x:v>
      </x:c>
      <x:c r="C1182" t="str">
        <x:v>Jakub Zimnicki</x:v>
      </x:c>
      <x:c r="D1182" t="str">
        <x:v>Permanent</x:v>
      </x:c>
      <x:c r="E1182" t="str">
        <x:v>Cambridge</x:v>
      </x:c>
      <x:c r="F1182" t="str">
        <x:v>Operative Porter</x:v>
      </x:c>
      <x:c r="G1182" t="str">
        <x:v>401160</x:v>
      </x:c>
      <x:c r="H1182" t="str">
        <x:v>Priorclave  (APRIL  26)</x:v>
      </x:c>
      <x:c r="I1182" s="22" t="n">
        <x:v>5</x:v>
      </x:c>
      <x:c r="J1182" t="str">
        <x:v>Worked</x:v>
      </x:c>
      <x:c r="K1182" t="str">
        <x:v>Employee 103196; home branch Cambridge; assigned role Operative Porter | Deployment branch: Cambridge | Actual role: Operative Porter | Jobs: 401160 | Customers: Priorclave  (APRIL  26) | Actual hours: 5.0; source records: 1</x:v>
      </x:c>
      <x:c r="L1182" t="str">
        <x:v>Include</x:v>
      </x:c>
      <x:c r="M1182"/>
      <x:c r="N1182"/>
    </x:row>
    <x:row r="1183">
      <x:c r="A1183" t="str">
        <x:v>Jakub Zimnicki|2026-04-20</x:v>
      </x:c>
      <x:c r="B1183" s="888" t="n">
        <x:v>46132</x:v>
      </x:c>
      <x:c r="C1183" t="str">
        <x:v>Jakub Zimnicki</x:v>
      </x:c>
      <x:c r="D1183" t="str">
        <x:v>Permanent</x:v>
      </x:c>
      <x:c r="E1183" t="str">
        <x:v>Cambridge</x:v>
      </x:c>
      <x:c r="F1183" t="str">
        <x:v>Operative Porter</x:v>
      </x:c>
      <x:c r="G1183" t="str">
        <x:v>400990</x:v>
      </x:c>
      <x:c r="H1183" t="str">
        <x:v>Optical Sciences Ltd (MAKING PHARMA)</x:v>
      </x:c>
      <x:c r="I1183" s="22" t="n">
        <x:v>9</x:v>
      </x:c>
      <x:c r="J1183" t="str">
        <x:v>Worked</x:v>
      </x:c>
      <x:c r="K1183" t="str">
        <x:v>Employee 103196; home branch Cambridge; assigned role Operative Porter | Deployment branch: Cambridge | Actual role: Operative Porter | Jobs: 400990 | Customers: Optical Sciences Ltd (MAKING PHARMA) | Actual hours: 9.0; source records: 1</x:v>
      </x:c>
      <x:c r="L1183" t="str">
        <x:v>Include</x:v>
      </x:c>
      <x:c r="M1183"/>
      <x:c r="N1183"/>
    </x:row>
    <x:row r="1184">
      <x:c r="A1184" t="str">
        <x:v>Jakub Zimnicki|2026-04-22</x:v>
      </x:c>
      <x:c r="B1184" s="888" t="n">
        <x:v>46134</x:v>
      </x:c>
      <x:c r="C1184" t="str">
        <x:v>Jakub Zimnicki</x:v>
      </x:c>
      <x:c r="D1184" t="str">
        <x:v>Permanent</x:v>
      </x:c>
      <x:c r="E1184" t="str">
        <x:v>Cambridge</x:v>
      </x:c>
      <x:c r="F1184" t="str">
        <x:v>Operative Porter</x:v>
      </x:c>
      <x:c r="G1184" t="str">
        <x:v>400990</x:v>
      </x:c>
      <x:c r="H1184" t="str">
        <x:v>Optical Sciences Ltd (MAKING PHARMA)</x:v>
      </x:c>
      <x:c r="I1184" s="22" t="n">
        <x:v>7.5</x:v>
      </x:c>
      <x:c r="J1184" t="str">
        <x:v>Worked</x:v>
      </x:c>
      <x:c r="K1184" t="str">
        <x:v>Employee 103196; home branch Cambridge; assigned role Operative Porter | Deployment branch: Cambridge | Actual role: Operative Porter | Jobs: 400990 | Customers: Optical Sciences Ltd (MAKING PHARMA) | Actual hours: 7.5; source records: 1</x:v>
      </x:c>
      <x:c r="L1184" t="str">
        <x:v>Include</x:v>
      </x:c>
      <x:c r="M1184"/>
      <x:c r="N1184"/>
    </x:row>
    <x:row r="1185">
      <x:c r="A1185" t="str">
        <x:v>Jakub Zimnicki|2026-04-23</x:v>
      </x:c>
      <x:c r="B1185" s="888" t="n">
        <x:v>46135</x:v>
      </x:c>
      <x:c r="C1185" t="str">
        <x:v>Jakub Zimnicki</x:v>
      </x:c>
      <x:c r="D1185" t="str">
        <x:v>Permanent</x:v>
      </x:c>
      <x:c r="E1185" t="str">
        <x:v>Cambridge</x:v>
      </x:c>
      <x:c r="F1185" t="str">
        <x:v>Operative Porter</x:v>
      </x:c>
      <x:c r="G1185" t="str">
        <x:v>400437</x:v>
      </x:c>
      <x:c r="H1185" t="str">
        <x:v>Maynards - TenPoint Tx</x:v>
      </x:c>
      <x:c r="I1185" s="22" t="n">
        <x:v>10</x:v>
      </x:c>
      <x:c r="J1185" t="str">
        <x:v>Worked</x:v>
      </x:c>
      <x:c r="K1185" t="str">
        <x:v>Employee 103196; home branch Cambridge; assigned role Operative Porter | Deployment branch: Cambridge | Actual role: Operative Porter | Jobs: 400437 | Customers: Maynards - TenPoint Tx | Actual hours: 10.0; source records: 1</x:v>
      </x:c>
      <x:c r="L1185" t="str">
        <x:v>Include</x:v>
      </x:c>
      <x:c r="M1185"/>
      <x:c r="N1185"/>
    </x:row>
    <x:row r="1186">
      <x:c r="A1186" t="str">
        <x:v>Jakub Zimnicki|2026-04-27</x:v>
      </x:c>
      <x:c r="B1186" s="888" t="n">
        <x:v>46139</x:v>
      </x:c>
      <x:c r="C1186" t="str">
        <x:v>Jakub Zimnicki</x:v>
      </x:c>
      <x:c r="D1186" t="str">
        <x:v>Permanent</x:v>
      </x:c>
      <x:c r="E1186" t="str">
        <x:v>Cambridge</x:v>
      </x:c>
      <x:c r="F1186" t="str">
        <x:v>Operative Porter</x:v>
      </x:c>
      <x:c r="G1186" t="str">
        <x:v>401116</x:v>
      </x:c>
      <x:c r="H1186" t="str">
        <x:v>Avantor ( CAMBRIDGE APRIL 2026 )</x:v>
      </x:c>
      <x:c r="I1186" s="22" t="n">
        <x:v>6.7</x:v>
      </x:c>
      <x:c r="J1186" t="str">
        <x:v>Worked</x:v>
      </x:c>
      <x:c r="K1186" t="str">
        <x:v>Employee 103196; home branch Cambridge; assigned role Operative Porter | Deployment branch: Cambridge | Actual role: Operative Porter | Jobs: 401116 | Customers: Avantor ( CAMBRIDGE APRIL 2026 ) | Actual hours: 6.7; source records: 1</x:v>
      </x:c>
      <x:c r="L1186" t="str">
        <x:v>Include</x:v>
      </x:c>
      <x:c r="M1186"/>
      <x:c r="N1186"/>
    </x:row>
    <x:row r="1187">
      <x:c r="A1187" t="str">
        <x:v>Jakub Zimnicki|2026-04-28</x:v>
      </x:c>
      <x:c r="B1187" s="888" t="n">
        <x:v>46140</x:v>
      </x:c>
      <x:c r="C1187" t="str">
        <x:v>Jakub Zimnicki</x:v>
      </x:c>
      <x:c r="D1187" t="str">
        <x:v>Permanent</x:v>
      </x:c>
      <x:c r="E1187" t="str">
        <x:v>Cambridge</x:v>
      </x:c>
      <x:c r="F1187" t="str">
        <x:v>Operative Porter</x:v>
      </x:c>
      <x:c r="G1187" t="str">
        <x:v>400990, 401847</x:v>
      </x:c>
      <x:c r="H1187" t="str">
        <x:v>Optical Sciences Ltd (MAKING PHARMA); Tecniplast UK (LONDON LAB LIVE)</x:v>
      </x:c>
      <x:c r="I1187" s="22" t="n">
        <x:v>8</x:v>
      </x:c>
      <x:c r="J1187" t="str">
        <x:v>Worked — 2 records</x:v>
      </x:c>
      <x:c r="K1187" t="str">
        <x:v>Employee 103196; home branch Cambridge; assigned role Operative Porter | Deployment branch: Cambridge | Actual role: Operative Porter | Jobs: 400990, 401847 | Customers: Optical Sciences Ltd (MAKING PHARMA); Tecniplast UK (LONDON LAB LIVE) | Actual hours: 8.0; source records: 2</x:v>
      </x:c>
      <x:c r="L1187" t="str">
        <x:v>Include</x:v>
      </x:c>
      <x:c r="M1187"/>
      <x:c r="N1187"/>
    </x:row>
    <x:row r="1188">
      <x:c r="A1188" t="str">
        <x:v>Jakub Zimnicki|2026-04-30</x:v>
      </x:c>
      <x:c r="B1188" s="888" t="n">
        <x:v>46142</x:v>
      </x:c>
      <x:c r="C1188" t="str">
        <x:v>Jakub Zimnicki</x:v>
      </x:c>
      <x:c r="D1188" t="str">
        <x:v>Permanent</x:v>
      </x:c>
      <x:c r="E1188" t="str">
        <x:v>Cambridge</x:v>
      </x:c>
      <x:c r="F1188" t="str">
        <x:v>Operative Porter</x:v>
      </x:c>
      <x:c r="G1188" t="str">
        <x:v>401179</x:v>
      </x:c>
      <x:c r="H1188" t="str">
        <x:v>Biopharma  - (British Antarctic Survey )</x:v>
      </x:c>
      <x:c r="I1188" s="22" t="n">
        <x:v>8.5</x:v>
      </x:c>
      <x:c r="J1188" t="str">
        <x:v>Worked</x:v>
      </x:c>
      <x:c r="K1188" t="str">
        <x:v>Employee 103196; home branch Cambridge; assigned role Operative Porter | Deployment branch: Cambridge | Actual role: Operative Porter | Jobs: 401179 | Customers: Biopharma  - (British Antarctic Survey ) | Actual hours: 8.5; source records: 1</x:v>
      </x:c>
      <x:c r="L1188" t="str">
        <x:v>Include</x:v>
      </x:c>
      <x:c r="M1188"/>
      <x:c r="N1188"/>
    </x:row>
    <x:row r="1189">
      <x:c r="A1189" t="str">
        <x:v>James Stevenson|2026-04-01</x:v>
      </x:c>
      <x:c r="B1189" s="888" t="n">
        <x:v>46113</x:v>
      </x:c>
      <x:c r="C1189" t="str">
        <x:v>James Stevenson</x:v>
      </x:c>
      <x:c r="D1189" t="str">
        <x:v>Permanent</x:v>
      </x:c>
      <x:c r="E1189" t="str">
        <x:v>Glasgow</x:v>
      </x:c>
      <x:c r="F1189" t="str">
        <x:v>Operative Porter</x:v>
      </x:c>
      <x:c r="G1189" t="str">
        <x:v>399966</x:v>
      </x:c>
      <x:c r="H1189" t="str">
        <x:v>University of Glasgow</x:v>
      </x:c>
      <x:c r="I1189" s="22" t="n">
        <x:v>3.5</x:v>
      </x:c>
      <x:c r="J1189" t="str">
        <x:v>Worked</x:v>
      </x:c>
      <x:c r="K1189" t="str">
        <x:v>Employee 1742; home branch Glasgow; assigned role Operative Porter | Deployment branch: Glasgow | Actual role: Operative Porter | Jobs: 399966 | Customers: University of Glasgow | Actual hours: 3.5; source records: 1</x:v>
      </x:c>
      <x:c r="L1189" t="str">
        <x:v>Include</x:v>
      </x:c>
      <x:c r="M1189"/>
      <x:c r="N1189"/>
    </x:row>
    <x:row r="1190">
      <x:c r="A1190" t="str">
        <x:v>James Stevenson|2026-04-02</x:v>
      </x:c>
      <x:c r="B1190" s="888" t="n">
        <x:v>46114</x:v>
      </x:c>
      <x:c r="C1190" t="str">
        <x:v>James Stevenson</x:v>
      </x:c>
      <x:c r="D1190" t="str">
        <x:v>Permanent</x:v>
      </x:c>
      <x:c r="E1190" t="str">
        <x:v>Glasgow</x:v>
      </x:c>
      <x:c r="F1190" t="str">
        <x:v>Operative Porter</x:v>
      </x:c>
      <x:c r="G1190" t="str">
        <x:v>399966</x:v>
      </x:c>
      <x:c r="H1190" t="str">
        <x:v>University of Glasgow</x:v>
      </x:c>
      <x:c r="I1190" s="22" t="n">
        <x:v>6.5</x:v>
      </x:c>
      <x:c r="J1190" t="str">
        <x:v>Worked</x:v>
      </x:c>
      <x:c r="K1190" t="str">
        <x:v>Employee 1742; home branch Glasgow; assigned role Operative Porter | Deployment branch: Glasgow | Actual role: Operative Porter | Jobs: 399966 | Customers: University of Glasgow | Actual hours: 6.5; source records: 1</x:v>
      </x:c>
      <x:c r="L1190" t="str">
        <x:v>Include</x:v>
      </x:c>
      <x:c r="M1190"/>
      <x:c r="N1190"/>
    </x:row>
    <x:row r="1191">
      <x:c r="A1191" t="str">
        <x:v>James Stevenson|2026-04-03</x:v>
      </x:c>
      <x:c r="B1191" s="888" t="n">
        <x:v>46115</x:v>
      </x:c>
      <x:c r="C1191" t="str">
        <x:v>James Stevenson</x:v>
      </x:c>
      <x:c r="D1191" t="str">
        <x:v>Permanent</x:v>
      </x:c>
      <x:c r="E1191" t="str">
        <x:v>Glasgow</x:v>
      </x:c>
      <x:c r="F1191" t="str">
        <x:v>Operative Porter</x:v>
      </x:c>
      <x:c r="G1191" t="str">
        <x:v>399966</x:v>
      </x:c>
      <x:c r="H1191" t="str">
        <x:v>University of Glasgow</x:v>
      </x:c>
      <x:c r="I1191" s="22" t="n">
        <x:v>6.5</x:v>
      </x:c>
      <x:c r="J1191" t="str">
        <x:v>Worked</x:v>
      </x:c>
      <x:c r="K1191" t="str">
        <x:v>Employee 1742; home branch Glasgow; assigned role Operative Porter | Deployment branch: Glasgow | Actual role: Operative Porter | Jobs: 399966 | Customers: University of Glasgow | Actual hours: 6.5; source records: 1</x:v>
      </x:c>
      <x:c r="L1191" t="str">
        <x:v>Include</x:v>
      </x:c>
      <x:c r="M1191"/>
      <x:c r="N1191"/>
    </x:row>
    <x:row r="1192">
      <x:c r="A1192" t="str">
        <x:v>James Stevenson|2026-04-07</x:v>
      </x:c>
      <x:c r="B1192" s="888" t="n">
        <x:v>46119</x:v>
      </x:c>
      <x:c r="C1192" t="str">
        <x:v>James Stevenson</x:v>
      </x:c>
      <x:c r="D1192" t="str">
        <x:v>Permanent</x:v>
      </x:c>
      <x:c r="E1192" t="str">
        <x:v>Glasgow</x:v>
      </x:c>
      <x:c r="F1192" t="str">
        <x:v>Operative Porter</x:v>
      </x:c>
      <x:c r="G1192" t="str">
        <x:v>399966</x:v>
      </x:c>
      <x:c r="H1192" t="str">
        <x:v>University of Glasgow</x:v>
      </x:c>
      <x:c r="I1192" s="22" t="n">
        <x:v>7.5</x:v>
      </x:c>
      <x:c r="J1192" t="str">
        <x:v>Worked</x:v>
      </x:c>
      <x:c r="K1192" t="str">
        <x:v>Employee 1742; home branch Glasgow; assigned role Operative Porter | Deployment branch: Glasgow | Actual role: Operative Porter | Jobs: 399966 | Customers: University of Glasgow | Actual hours: 7.5; source records: 1</x:v>
      </x:c>
      <x:c r="L1192" t="str">
        <x:v>Include</x:v>
      </x:c>
      <x:c r="M1192"/>
      <x:c r="N1192"/>
    </x:row>
    <x:row r="1193">
      <x:c r="A1193" t="str">
        <x:v>James Stevenson|2026-04-08</x:v>
      </x:c>
      <x:c r="B1193" s="888" t="n">
        <x:v>46120</x:v>
      </x:c>
      <x:c r="C1193" t="str">
        <x:v>James Stevenson</x:v>
      </x:c>
      <x:c r="D1193" t="str">
        <x:v>Permanent</x:v>
      </x:c>
      <x:c r="E1193" t="str">
        <x:v>Glasgow</x:v>
      </x:c>
      <x:c r="F1193" t="str">
        <x:v>Operative Porter</x:v>
      </x:c>
      <x:c r="G1193" t="str">
        <x:v>399966</x:v>
      </x:c>
      <x:c r="H1193" t="str">
        <x:v>University of Glasgow</x:v>
      </x:c>
      <x:c r="I1193" s="22" t="n">
        <x:v>6.75</x:v>
      </x:c>
      <x:c r="J1193" t="str">
        <x:v>Worked</x:v>
      </x:c>
      <x:c r="K1193" t="str">
        <x:v>Employee 1742; home branch Glasgow; assigned role Operative Porter | Deployment branch: Glasgow | Actual role: Operative Porter | Jobs: 399966 | Customers: University of Glasgow | Actual hours: 6.8; source records: 1</x:v>
      </x:c>
      <x:c r="L1193" t="str">
        <x:v>Include</x:v>
      </x:c>
      <x:c r="M1193"/>
      <x:c r="N1193"/>
    </x:row>
    <x:row r="1194">
      <x:c r="A1194" t="str">
        <x:v>James Stevenson|2026-04-09</x:v>
      </x:c>
      <x:c r="B1194" s="888" t="n">
        <x:v>46121</x:v>
      </x:c>
      <x:c r="C1194" t="str">
        <x:v>James Stevenson</x:v>
      </x:c>
      <x:c r="D1194" t="str">
        <x:v>Permanent</x:v>
      </x:c>
      <x:c r="E1194" t="str">
        <x:v>Glasgow</x:v>
      </x:c>
      <x:c r="F1194" t="str">
        <x:v>Operative Porter</x:v>
      </x:c>
      <x:c r="G1194" t="str">
        <x:v>400085</x:v>
      </x:c>
      <x:c r="H1194" t="str">
        <x:v>West Lothian Council</x:v>
      </x:c>
      <x:c r="I1194" s="22" t="n">
        <x:v>6.5</x:v>
      </x:c>
      <x:c r="J1194" t="str">
        <x:v>Worked</x:v>
      </x:c>
      <x:c r="K1194" t="str">
        <x:v>Employee 1742; home branch Glasgow; assigned role Operative Porter | Deployment branch: Glasgow | Actual role: Operative Porter | Jobs: 400085 | Customers: West Lothian Council | Actual hours: 6.5; source records: 1</x:v>
      </x:c>
      <x:c r="L1194" t="str">
        <x:v>Include</x:v>
      </x:c>
      <x:c r="M1194"/>
      <x:c r="N1194"/>
    </x:row>
    <x:row r="1195">
      <x:c r="A1195" t="str">
        <x:v>James Stevenson|2026-04-13</x:v>
      </x:c>
      <x:c r="B1195" s="888" t="n">
        <x:v>46125</x:v>
      </x:c>
      <x:c r="C1195" t="str">
        <x:v>James Stevenson</x:v>
      </x:c>
      <x:c r="D1195" t="str">
        <x:v>Permanent</x:v>
      </x:c>
      <x:c r="E1195" t="str">
        <x:v>Glasgow</x:v>
      </x:c>
      <x:c r="F1195" t="str">
        <x:v>Operative Porter</x:v>
      </x:c>
      <x:c r="G1195" t="str">
        <x:v>399966</x:v>
      </x:c>
      <x:c r="H1195" t="str">
        <x:v>University of Glasgow</x:v>
      </x:c>
      <x:c r="I1195" s="22" t="n">
        <x:v>6.5</x:v>
      </x:c>
      <x:c r="J1195" t="str">
        <x:v>Worked</x:v>
      </x:c>
      <x:c r="K1195" t="str">
        <x:v>Employee 1742; home branch Glasgow; assigned role Operative Porter | Deployment branch: Glasgow | Actual role: Operative Porter | Jobs: 399966 | Customers: University of Glasgow | Actual hours: 6.5; source records: 1</x:v>
      </x:c>
      <x:c r="L1195" t="str">
        <x:v>Include</x:v>
      </x:c>
      <x:c r="M1195"/>
      <x:c r="N1195"/>
    </x:row>
    <x:row r="1196">
      <x:c r="A1196" t="str">
        <x:v>James Stevenson|2026-04-14</x:v>
      </x:c>
      <x:c r="B1196" s="888" t="n">
        <x:v>46126</x:v>
      </x:c>
      <x:c r="C1196" t="str">
        <x:v>James Stevenson</x:v>
      </x:c>
      <x:c r="D1196" t="str">
        <x:v>Permanent</x:v>
      </x:c>
      <x:c r="E1196" t="str">
        <x:v>Glasgow</x:v>
      </x:c>
      <x:c r="F1196" t="str">
        <x:v>Operative Porter</x:v>
      </x:c>
      <x:c r="G1196" t="str">
        <x:v>399966</x:v>
      </x:c>
      <x:c r="H1196" t="str">
        <x:v>University of Glasgow</x:v>
      </x:c>
      <x:c r="I1196" s="22" t="n">
        <x:v>5.5</x:v>
      </x:c>
      <x:c r="J1196" t="str">
        <x:v>Worked</x:v>
      </x:c>
      <x:c r="K1196" t="str">
        <x:v>Employee 1742; home branch Glasgow; assigned role Operative Porter | Deployment branch: Glasgow | Actual role: Operative Porter | Jobs: 399966 | Customers: University of Glasgow | Actual hours: 5.5; source records: 1</x:v>
      </x:c>
      <x:c r="L1196" t="str">
        <x:v>Include</x:v>
      </x:c>
      <x:c r="M1196"/>
      <x:c r="N1196"/>
    </x:row>
    <x:row r="1197">
      <x:c r="A1197" t="str">
        <x:v>James Stevenson|2026-04-15</x:v>
      </x:c>
      <x:c r="B1197" s="888" t="n">
        <x:v>46127</x:v>
      </x:c>
      <x:c r="C1197" t="str">
        <x:v>James Stevenson</x:v>
      </x:c>
      <x:c r="D1197" t="str">
        <x:v>Permanent</x:v>
      </x:c>
      <x:c r="E1197" t="str">
        <x:v>Glasgow</x:v>
      </x:c>
      <x:c r="F1197" t="str">
        <x:v>Operative Porter</x:v>
      </x:c>
      <x:c r="G1197" t="str">
        <x:v>399966</x:v>
      </x:c>
      <x:c r="H1197" t="str">
        <x:v>University of Glasgow</x:v>
      </x:c>
      <x:c r="I1197" s="22" t="n">
        <x:v>8.5</x:v>
      </x:c>
      <x:c r="J1197" t="str">
        <x:v>Worked</x:v>
      </x:c>
      <x:c r="K1197" t="str">
        <x:v>Employee 1742; home branch Glasgow; assigned role Operative Porter | Deployment branch: Glasgow | Actual role: Operative Porter | Jobs: 399966 | Customers: University of Glasgow | Actual hours: 8.5; source records: 1</x:v>
      </x:c>
      <x:c r="L1197" t="str">
        <x:v>Include</x:v>
      </x:c>
      <x:c r="M1197"/>
      <x:c r="N1197"/>
    </x:row>
    <x:row r="1198">
      <x:c r="A1198" t="str">
        <x:v>James Stevenson|2026-04-16</x:v>
      </x:c>
      <x:c r="B1198" s="888" t="n">
        <x:v>46128</x:v>
      </x:c>
      <x:c r="C1198" t="str">
        <x:v>James Stevenson</x:v>
      </x:c>
      <x:c r="D1198" t="str">
        <x:v>Permanent</x:v>
      </x:c>
      <x:c r="E1198" t="str">
        <x:v>Glasgow</x:v>
      </x:c>
      <x:c r="F1198" t="str">
        <x:v>Operative Porter</x:v>
      </x:c>
      <x:c r="G1198" t="str">
        <x:v>399966</x:v>
      </x:c>
      <x:c r="H1198" t="str">
        <x:v>University of Glasgow</x:v>
      </x:c>
      <x:c r="I1198" s="22" t="n">
        <x:v>8.5</x:v>
      </x:c>
      <x:c r="J1198" t="str">
        <x:v>Worked</x:v>
      </x:c>
      <x:c r="K1198" t="str">
        <x:v>Employee 1742; home branch Glasgow; assigned role Operative Porter | Deployment branch: Glasgow | Actual role: Operative Porter | Jobs: 399966 | Customers: University of Glasgow | Actual hours: 8.5; source records: 1</x:v>
      </x:c>
      <x:c r="L1198" t="str">
        <x:v>Include</x:v>
      </x:c>
      <x:c r="M1198"/>
      <x:c r="N1198"/>
    </x:row>
    <x:row r="1199">
      <x:c r="A1199" t="str">
        <x:v>James Stevenson|2026-04-17</x:v>
      </x:c>
      <x:c r="B1199" s="888" t="n">
        <x:v>46129</x:v>
      </x:c>
      <x:c r="C1199" t="str">
        <x:v>James Stevenson</x:v>
      </x:c>
      <x:c r="D1199" t="str">
        <x:v>Permanent</x:v>
      </x:c>
      <x:c r="E1199" t="str">
        <x:v>Glasgow</x:v>
      </x:c>
      <x:c r="F1199" t="str">
        <x:v>Operative Porter</x:v>
      </x:c>
      <x:c r="G1199" t="str">
        <x:v>399966</x:v>
      </x:c>
      <x:c r="H1199" t="str">
        <x:v>University of Glasgow</x:v>
      </x:c>
      <x:c r="I1199" s="22" t="n">
        <x:v>7.9</x:v>
      </x:c>
      <x:c r="J1199" t="str">
        <x:v>Worked</x:v>
      </x:c>
      <x:c r="K1199" t="str">
        <x:v>Employee 1742; home branch Glasgow; assigned role Operative Porter | Deployment branch: Glasgow | Actual role: Operative Porter | Jobs: 399966 | Customers: University of Glasgow | Actual hours: 7.9; source records: 1</x:v>
      </x:c>
      <x:c r="L1199" t="str">
        <x:v>Include</x:v>
      </x:c>
      <x:c r="M1199"/>
      <x:c r="N1199"/>
    </x:row>
    <x:row r="1200">
      <x:c r="A1200" t="str">
        <x:v>James Stevenson|2026-04-20</x:v>
      </x:c>
      <x:c r="B1200" s="888" t="n">
        <x:v>46132</x:v>
      </x:c>
      <x:c r="C1200" t="str">
        <x:v>James Stevenson</x:v>
      </x:c>
      <x:c r="D1200" t="str">
        <x:v>Permanent</x:v>
      </x:c>
      <x:c r="E1200" t="str">
        <x:v>Glasgow</x:v>
      </x:c>
      <x:c r="F1200" t="str">
        <x:v>Operative Porter</x:v>
      </x:c>
      <x:c r="G1200" t="str">
        <x:v>399966</x:v>
      </x:c>
      <x:c r="H1200" t="str">
        <x:v>University of Glasgow</x:v>
      </x:c>
      <x:c r="I1200" s="22" t="n">
        <x:v>7.5</x:v>
      </x:c>
      <x:c r="J1200" t="str">
        <x:v>Worked</x:v>
      </x:c>
      <x:c r="K1200" t="str">
        <x:v>Employee 1742; home branch Glasgow; assigned role Operative Porter | Deployment branch: Glasgow | Actual role: Operative Porter | Jobs: 399966 | Customers: University of Glasgow | Actual hours: 7.5; source records: 1</x:v>
      </x:c>
      <x:c r="L1200" t="str">
        <x:v>Include</x:v>
      </x:c>
      <x:c r="M1200"/>
      <x:c r="N1200"/>
    </x:row>
    <x:row r="1201">
      <x:c r="A1201" t="str">
        <x:v>James Stevenson|2026-04-21</x:v>
      </x:c>
      <x:c r="B1201" s="888" t="n">
        <x:v>46133</x:v>
      </x:c>
      <x:c r="C1201" t="str">
        <x:v>James Stevenson</x:v>
      </x:c>
      <x:c r="D1201" t="str">
        <x:v>Permanent</x:v>
      </x:c>
      <x:c r="E1201" t="str">
        <x:v>Glasgow</x:v>
      </x:c>
      <x:c r="F1201" t="str">
        <x:v>Operative Porter</x:v>
      </x:c>
      <x:c r="G1201" t="str">
        <x:v>399966</x:v>
      </x:c>
      <x:c r="H1201" t="str">
        <x:v>University of Glasgow</x:v>
      </x:c>
      <x:c r="I1201" s="22" t="n">
        <x:v>7.5</x:v>
      </x:c>
      <x:c r="J1201" t="str">
        <x:v>Worked</x:v>
      </x:c>
      <x:c r="K1201" t="str">
        <x:v>Employee 1742; home branch Glasgow; assigned role Operative Porter | Deployment branch: Glasgow | Actual role: Operative Porter | Jobs: 399966 | Customers: University of Glasgow | Actual hours: 7.5; source records: 1</x:v>
      </x:c>
      <x:c r="L1201" t="str">
        <x:v>Include</x:v>
      </x:c>
      <x:c r="M1201"/>
      <x:c r="N1201"/>
    </x:row>
    <x:row r="1202">
      <x:c r="A1202" t="str">
        <x:v>James Stevenson|2026-04-22</x:v>
      </x:c>
      <x:c r="B1202" s="888" t="n">
        <x:v>46134</x:v>
      </x:c>
      <x:c r="C1202" t="str">
        <x:v>James Stevenson</x:v>
      </x:c>
      <x:c r="D1202" t="str">
        <x:v>Permanent</x:v>
      </x:c>
      <x:c r="E1202" t="str">
        <x:v>Glasgow</x:v>
      </x:c>
      <x:c r="F1202" t="str">
        <x:v>Operative Porter</x:v>
      </x:c>
      <x:c r="G1202" t="str">
        <x:v>399966</x:v>
      </x:c>
      <x:c r="H1202" t="str">
        <x:v>University of Glasgow</x:v>
      </x:c>
      <x:c r="I1202" s="22" t="n">
        <x:v>7.5</x:v>
      </x:c>
      <x:c r="J1202" t="str">
        <x:v>Worked</x:v>
      </x:c>
      <x:c r="K1202" t="str">
        <x:v>Employee 1742; home branch Glasgow; assigned role Operative Porter | Deployment branch: Glasgow | Actual role: Operative Porter | Jobs: 399966 | Customers: University of Glasgow | Actual hours: 7.5; source records: 1</x:v>
      </x:c>
      <x:c r="L1202" t="str">
        <x:v>Include</x:v>
      </x:c>
      <x:c r="M1202"/>
      <x:c r="N1202"/>
    </x:row>
    <x:row r="1203">
      <x:c r="A1203" t="str">
        <x:v>James Stevenson|2026-04-27</x:v>
      </x:c>
      <x:c r="B1203" s="888" t="n">
        <x:v>46139</x:v>
      </x:c>
      <x:c r="C1203" t="str">
        <x:v>James Stevenson</x:v>
      </x:c>
      <x:c r="D1203" t="str">
        <x:v>Permanent</x:v>
      </x:c>
      <x:c r="E1203" t="str">
        <x:v>Glasgow</x:v>
      </x:c>
      <x:c r="F1203" t="str">
        <x:v>Operative Porter</x:v>
      </x:c>
      <x:c r="G1203" t="str">
        <x:v>399966</x:v>
      </x:c>
      <x:c r="H1203" t="str">
        <x:v>University of Glasgow</x:v>
      </x:c>
      <x:c r="I1203" s="22" t="n">
        <x:v>6.5</x:v>
      </x:c>
      <x:c r="J1203" t="str">
        <x:v>Worked</x:v>
      </x:c>
      <x:c r="K1203" t="str">
        <x:v>Employee 1742; home branch Glasgow; assigned role Operative Porter | Deployment branch: Glasgow | Actual role: Operative Porter | Jobs: 399966 | Customers: University of Glasgow | Actual hours: 6.5; source records: 1</x:v>
      </x:c>
      <x:c r="L1203" t="str">
        <x:v>Include</x:v>
      </x:c>
      <x:c r="M1203"/>
      <x:c r="N1203"/>
    </x:row>
    <x:row r="1204">
      <x:c r="A1204" t="str">
        <x:v>James Stevenson|2026-04-28</x:v>
      </x:c>
      <x:c r="B1204" s="888" t="n">
        <x:v>46140</x:v>
      </x:c>
      <x:c r="C1204" t="str">
        <x:v>James Stevenson</x:v>
      </x:c>
      <x:c r="D1204" t="str">
        <x:v>Permanent</x:v>
      </x:c>
      <x:c r="E1204" t="str">
        <x:v>Glasgow</x:v>
      </x:c>
      <x:c r="F1204" t="str">
        <x:v>Operative Porter</x:v>
      </x:c>
      <x:c r="G1204" t="str">
        <x:v>399966</x:v>
      </x:c>
      <x:c r="H1204" t="str">
        <x:v>University of Glasgow</x:v>
      </x:c>
      <x:c r="I1204" s="22" t="n">
        <x:v>6.5</x:v>
      </x:c>
      <x:c r="J1204" t="str">
        <x:v>Worked</x:v>
      </x:c>
      <x:c r="K1204" t="str">
        <x:v>Employee 1742; home branch Glasgow; assigned role Operative Porter | Deployment branch: Glasgow | Actual role: Operative Porter | Jobs: 399966 | Customers: University of Glasgow | Actual hours: 6.5; source records: 1</x:v>
      </x:c>
      <x:c r="L1204" t="str">
        <x:v>Include</x:v>
      </x:c>
      <x:c r="M1204"/>
      <x:c r="N1204"/>
    </x:row>
    <x:row r="1205">
      <x:c r="A1205" t="str">
        <x:v>James Stevenson|2026-04-29</x:v>
      </x:c>
      <x:c r="B1205" s="888" t="n">
        <x:v>46141</x:v>
      </x:c>
      <x:c r="C1205" t="str">
        <x:v>James Stevenson</x:v>
      </x:c>
      <x:c r="D1205" t="str">
        <x:v>Permanent</x:v>
      </x:c>
      <x:c r="E1205" t="str">
        <x:v>Glasgow</x:v>
      </x:c>
      <x:c r="F1205" t="str">
        <x:v>Operative Porter</x:v>
      </x:c>
      <x:c r="G1205" t="str">
        <x:v>399966</x:v>
      </x:c>
      <x:c r="H1205" t="str">
        <x:v>University of Glasgow</x:v>
      </x:c>
      <x:c r="I1205" s="22" t="n">
        <x:v>7.5</x:v>
      </x:c>
      <x:c r="J1205" t="str">
        <x:v>Worked</x:v>
      </x:c>
      <x:c r="K1205" t="str">
        <x:v>Employee 1742; home branch Glasgow; assigned role Operative Porter | Deployment branch: Glasgow | Actual role: Operative Porter | Jobs: 399966 | Customers: University of Glasgow | Actual hours: 7.5; source records: 1</x:v>
      </x:c>
      <x:c r="L1205" t="str">
        <x:v>Include</x:v>
      </x:c>
      <x:c r="M1205"/>
      <x:c r="N1205"/>
    </x:row>
    <x:row r="1206">
      <x:c r="A1206" t="str">
        <x:v>Jamie Robinson|2026-04-03</x:v>
      </x:c>
      <x:c r="B1206" s="888" t="n">
        <x:v>46115</x:v>
      </x:c>
      <x:c r="C1206" t="str">
        <x:v>Jamie Robinson</x:v>
      </x:c>
      <x:c r="D1206" t="str">
        <x:v>Permanent</x:v>
      </x:c>
      <x:c r="E1206" t="str">
        <x:v>Glasgow</x:v>
      </x:c>
      <x:c r="F1206" t="str">
        <x:v>Operative Skilled</x:v>
      </x:c>
      <x:c r="G1206" t="str">
        <x:v>399966</x:v>
      </x:c>
      <x:c r="H1206" t="str">
        <x:v>University of Glasgow</x:v>
      </x:c>
      <x:c r="I1206" s="22" t="n">
        <x:v>6.5</x:v>
      </x:c>
      <x:c r="J1206" t="str">
        <x:v>Worked</x:v>
      </x:c>
      <x:c r="K1206" t="str">
        <x:v>Employee 2452; home branch Glasgow; assigned role Operative Skilled | Deployment branch: Glasgow | Actual role: Operative Porter | Jobs: 399966 | Customers: University of Glasgow | Actual hours: 6.5; source records: 1</x:v>
      </x:c>
      <x:c r="L1206" t="str">
        <x:v>Include</x:v>
      </x:c>
      <x:c r="M1206"/>
      <x:c r="N1206"/>
    </x:row>
    <x:row r="1207">
      <x:c r="A1207" t="str">
        <x:v>Jamie Robinson|2026-04-07</x:v>
      </x:c>
      <x:c r="B1207" s="888" t="n">
        <x:v>46119</x:v>
      </x:c>
      <x:c r="C1207" t="str">
        <x:v>Jamie Robinson</x:v>
      </x:c>
      <x:c r="D1207" t="str">
        <x:v>Permanent</x:v>
      </x:c>
      <x:c r="E1207" t="str">
        <x:v>Glasgow</x:v>
      </x:c>
      <x:c r="F1207" t="str">
        <x:v>Operative Skilled</x:v>
      </x:c>
      <x:c r="G1207"/>
      <x:c r="H1207"/>
      <x:c r="I1207" s="22" t="n">
        <x:v>0</x:v>
      </x:c>
      <x:c r="J1207" t="str">
        <x:v>Annual leave</x:v>
      </x:c>
      <x:c r="K1207" t="str">
        <x:v>Employee 2452; home branch Glasgow; assigned role Operative Skilled | Leave: Annual Leave (Hours) | Leave calendar basis: Variable-pattern period</x:v>
      </x:c>
      <x:c r="L1207" t="str">
        <x:v>Include</x:v>
      </x:c>
      <x:c r="M1207"/>
      <x:c r="N1207"/>
    </x:row>
    <x:row r="1208">
      <x:c r="A1208" t="str">
        <x:v>Jamie Robinson|2026-04-08</x:v>
      </x:c>
      <x:c r="B1208" s="888" t="n">
        <x:v>46120</x:v>
      </x:c>
      <x:c r="C1208" t="str">
        <x:v>Jamie Robinson</x:v>
      </x:c>
      <x:c r="D1208" t="str">
        <x:v>Permanent</x:v>
      </x:c>
      <x:c r="E1208" t="str">
        <x:v>Glasgow</x:v>
      </x:c>
      <x:c r="F1208" t="str">
        <x:v>Operative Skilled</x:v>
      </x:c>
      <x:c r="G1208" t="str">
        <x:v>401167</x:v>
      </x:c>
      <x:c r="H1208" t="str">
        <x:v>Glasgow Museum Resource Centre</x:v>
      </x:c>
      <x:c r="I1208" s="22" t="n">
        <x:v>6.75</x:v>
      </x:c>
      <x:c r="J1208" t="str">
        <x:v>Worked</x:v>
      </x:c>
      <x:c r="K1208" t="str">
        <x:v>Employee 2452; home branch Glasgow; assigned role Operative Skilled | Deployment branch: Glasgow | Actual role: Operative Porter | Jobs: 401167 | Customers: Glasgow Museum Resource Centre | Actual hours: 6.8; source records: 1</x:v>
      </x:c>
      <x:c r="L1208" t="str">
        <x:v>Include</x:v>
      </x:c>
      <x:c r="M1208"/>
      <x:c r="N1208"/>
    </x:row>
    <x:row r="1209">
      <x:c r="A1209" t="str">
        <x:v>Jamie Robinson|2026-04-09</x:v>
      </x:c>
      <x:c r="B1209" s="888" t="n">
        <x:v>46121</x:v>
      </x:c>
      <x:c r="C1209" t="str">
        <x:v>Jamie Robinson</x:v>
      </x:c>
      <x:c r="D1209" t="str">
        <x:v>Permanent</x:v>
      </x:c>
      <x:c r="E1209" t="str">
        <x:v>Glasgow</x:v>
      </x:c>
      <x:c r="F1209" t="str">
        <x:v>Operative Skilled</x:v>
      </x:c>
      <x:c r="G1209"/>
      <x:c r="H1209"/>
      <x:c r="I1209" s="22" t="n">
        <x:v>0</x:v>
      </x:c>
      <x:c r="J1209" t="str">
        <x:v>Annual leave</x:v>
      </x:c>
      <x:c r="K1209" t="str">
        <x:v>Employee 2452; home branch Glasgow; assigned role Operative Skilled | Leave: Annual Leave (Hours) | Leave calendar basis: Variable-pattern period</x:v>
      </x:c>
      <x:c r="L1209" t="str">
        <x:v>Include</x:v>
      </x:c>
      <x:c r="M1209"/>
      <x:c r="N1209"/>
    </x:row>
    <x:row r="1210">
      <x:c r="A1210" t="str">
        <x:v>Jamie Robinson|2026-04-10</x:v>
      </x:c>
      <x:c r="B1210" s="888" t="n">
        <x:v>46122</x:v>
      </x:c>
      <x:c r="C1210" t="str">
        <x:v>Jamie Robinson</x:v>
      </x:c>
      <x:c r="D1210" t="str">
        <x:v>Permanent</x:v>
      </x:c>
      <x:c r="E1210" t="str">
        <x:v>Glasgow</x:v>
      </x:c>
      <x:c r="F1210" t="str">
        <x:v>Operative Skilled</x:v>
      </x:c>
      <x:c r="G1210"/>
      <x:c r="H1210"/>
      <x:c r="I1210" s="22" t="n">
        <x:v>0</x:v>
      </x:c>
      <x:c r="J1210" t="str">
        <x:v>Annual leave</x:v>
      </x:c>
      <x:c r="K1210" t="str">
        <x:v>Employee 2452; home branch Glasgow; assigned role Operative Skilled | Leave: Annual Leave (Hours) | Leave calendar basis: Variable-pattern period</x:v>
      </x:c>
      <x:c r="L1210" t="str">
        <x:v>Include</x:v>
      </x:c>
      <x:c r="M1210"/>
      <x:c r="N1210"/>
    </x:row>
    <x:row r="1211">
      <x:c r="A1211" t="str">
        <x:v>Jamie Robinson|2026-04-13</x:v>
      </x:c>
      <x:c r="B1211" s="888" t="n">
        <x:v>46125</x:v>
      </x:c>
      <x:c r="C1211" t="str">
        <x:v>Jamie Robinson</x:v>
      </x:c>
      <x:c r="D1211" t="str">
        <x:v>Permanent</x:v>
      </x:c>
      <x:c r="E1211" t="str">
        <x:v>Glasgow</x:v>
      </x:c>
      <x:c r="F1211" t="str">
        <x:v>Operative Skilled</x:v>
      </x:c>
      <x:c r="G1211" t="str">
        <x:v>401513</x:v>
      </x:c>
      <x:c r="H1211" t="str">
        <x:v>UBS Investment Bank Galsgow</x:v>
      </x:c>
      <x:c r="I1211" s="22" t="n">
        <x:v>6.5</x:v>
      </x:c>
      <x:c r="J1211" t="str">
        <x:v>Worked</x:v>
      </x:c>
      <x:c r="K1211" t="str">
        <x:v>Employee 2452; home branch Glasgow; assigned role Operative Skilled | Deployment branch: Thurrock | Actual role: Operative Skilled | Jobs: 401513 | Customers: UBS Investment Bank Galsgow | Actual hours: 6.5; source records: 1</x:v>
      </x:c>
      <x:c r="L1211" t="str">
        <x:v>Include</x:v>
      </x:c>
      <x:c r="M1211"/>
      <x:c r="N1211"/>
    </x:row>
    <x:row r="1212">
      <x:c r="A1212" t="str">
        <x:v>Jamie Robinson|2026-04-14</x:v>
      </x:c>
      <x:c r="B1212" s="888" t="n">
        <x:v>46126</x:v>
      </x:c>
      <x:c r="C1212" t="str">
        <x:v>Jamie Robinson</x:v>
      </x:c>
      <x:c r="D1212" t="str">
        <x:v>Permanent</x:v>
      </x:c>
      <x:c r="E1212" t="str">
        <x:v>Glasgow</x:v>
      </x:c>
      <x:c r="F1212" t="str">
        <x:v>Operative Skilled</x:v>
      </x:c>
      <x:c r="G1212" t="str">
        <x:v>399966</x:v>
      </x:c>
      <x:c r="H1212" t="str">
        <x:v>University of Glasgow</x:v>
      </x:c>
      <x:c r="I1212" s="22" t="n">
        <x:v>5.5</x:v>
      </x:c>
      <x:c r="J1212" t="str">
        <x:v>Worked</x:v>
      </x:c>
      <x:c r="K1212" t="str">
        <x:v>Employee 2452; home branch Glasgow; assigned role Operative Skilled | Deployment branch: Glasgow | Actual role: Operative Porter | Jobs: 399966 | Customers: University of Glasgow | Actual hours: 5.5; source records: 1</x:v>
      </x:c>
      <x:c r="L1212" t="str">
        <x:v>Include</x:v>
      </x:c>
      <x:c r="M1212"/>
      <x:c r="N1212"/>
    </x:row>
    <x:row r="1213">
      <x:c r="A1213" t="str">
        <x:v>Jamie Robinson|2026-04-16</x:v>
      </x:c>
      <x:c r="B1213" s="888" t="n">
        <x:v>46128</x:v>
      </x:c>
      <x:c r="C1213" t="str">
        <x:v>Jamie Robinson</x:v>
      </x:c>
      <x:c r="D1213" t="str">
        <x:v>Permanent</x:v>
      </x:c>
      <x:c r="E1213" t="str">
        <x:v>Glasgow</x:v>
      </x:c>
      <x:c r="F1213" t="str">
        <x:v>Operative Skilled</x:v>
      </x:c>
      <x:c r="G1213" t="str">
        <x:v>399966</x:v>
      </x:c>
      <x:c r="H1213" t="str">
        <x:v>University of Glasgow</x:v>
      </x:c>
      <x:c r="I1213" s="22" t="n">
        <x:v>8.5</x:v>
      </x:c>
      <x:c r="J1213" t="str">
        <x:v>Worked</x:v>
      </x:c>
      <x:c r="K1213" t="str">
        <x:v>Employee 2452; home branch Glasgow; assigned role Operative Skilled | Deployment branch: Glasgow | Actual role: Operative Porter | Jobs: 399966 | Customers: University of Glasgow | Actual hours: 8.5; source records: 1</x:v>
      </x:c>
      <x:c r="L1213" t="str">
        <x:v>Include</x:v>
      </x:c>
      <x:c r="M1213"/>
      <x:c r="N1213"/>
    </x:row>
    <x:row r="1214">
      <x:c r="A1214" t="str">
        <x:v>Jamie Robinson|2026-04-20</x:v>
      </x:c>
      <x:c r="B1214" s="888" t="n">
        <x:v>46132</x:v>
      </x:c>
      <x:c r="C1214" t="str">
        <x:v>Jamie Robinson</x:v>
      </x:c>
      <x:c r="D1214" t="str">
        <x:v>Permanent</x:v>
      </x:c>
      <x:c r="E1214" t="str">
        <x:v>Glasgow</x:v>
      </x:c>
      <x:c r="F1214" t="str">
        <x:v>Operative Skilled</x:v>
      </x:c>
      <x:c r="G1214" t="str">
        <x:v>399966</x:v>
      </x:c>
      <x:c r="H1214" t="str">
        <x:v>University of Glasgow</x:v>
      </x:c>
      <x:c r="I1214" s="22" t="n">
        <x:v>7.5</x:v>
      </x:c>
      <x:c r="J1214" t="str">
        <x:v>Worked</x:v>
      </x:c>
      <x:c r="K1214" t="str">
        <x:v>Employee 2452; home branch Glasgow; assigned role Operative Skilled | Deployment branch: Glasgow | Actual role: Operative Porter | Jobs: 399966 | Customers: University of Glasgow | Actual hours: 7.5; source records: 1</x:v>
      </x:c>
      <x:c r="L1214" t="str">
        <x:v>Include</x:v>
      </x:c>
      <x:c r="M1214"/>
      <x:c r="N1214"/>
    </x:row>
    <x:row r="1215">
      <x:c r="A1215" t="str">
        <x:v>Jamie Robinson|2026-04-30</x:v>
      </x:c>
      <x:c r="B1215" s="888" t="n">
        <x:v>46142</x:v>
      </x:c>
      <x:c r="C1215" t="str">
        <x:v>Jamie Robinson</x:v>
      </x:c>
      <x:c r="D1215" t="str">
        <x:v>Permanent</x:v>
      </x:c>
      <x:c r="E1215" t="str">
        <x:v>Glasgow</x:v>
      </x:c>
      <x:c r="F1215" t="str">
        <x:v>Operative Skilled</x:v>
      </x:c>
      <x:c r="G1215" t="str">
        <x:v>399966</x:v>
      </x:c>
      <x:c r="H1215" t="str">
        <x:v>University of Glasgow</x:v>
      </x:c>
      <x:c r="I1215" s="22" t="n">
        <x:v>7.5</x:v>
      </x:c>
      <x:c r="J1215" t="str">
        <x:v>Worked</x:v>
      </x:c>
      <x:c r="K1215" t="str">
        <x:v>Employee 2452; home branch Glasgow; assigned role Operative Skilled | Deployment branch: Glasgow | Actual role: Operative Porter | Jobs: 399966 | Customers: University of Glasgow | Actual hours: 7.5; source records: 1</x:v>
      </x:c>
      <x:c r="L1215" t="str">
        <x:v>Include</x:v>
      </x:c>
      <x:c r="M1215"/>
      <x:c r="N1215"/>
    </x:row>
    <x:row r="1216">
      <x:c r="A1216" t="str">
        <x:v>Jay Newill|2026-04-01</x:v>
      </x:c>
      <x:c r="B1216" s="888" t="n">
        <x:v>46113</x:v>
      </x:c>
      <x:c r="C1216" t="str">
        <x:v>Jay Newill</x:v>
      </x:c>
      <x:c r="D1216" t="str">
        <x:v>Permanent</x:v>
      </x:c>
      <x:c r="E1216" t="str">
        <x:v>Thurrock</x:v>
      </x:c>
      <x:c r="F1216" t="str">
        <x:v>Operative Porter</x:v>
      </x:c>
      <x:c r="G1216" t="str">
        <x:v>396207</x:v>
      </x:c>
      <x:c r="H1216" t="str">
        <x:v>Linklaters LLP</x:v>
      </x:c>
      <x:c r="I1216" s="22" t="n">
        <x:v>10</x:v>
      </x:c>
      <x:c r="J1216" t="str">
        <x:v>Worked</x:v>
      </x:c>
      <x:c r="K1216" t="str">
        <x:v>Employee 1736; home branch Thurrock; assigned role Operative Porter | Deployment branch: Thurrock | Actual role: Operative Porter | Jobs: 396207 | Customers: Linklaters LLP | Actual hours: 10.0; source records: 1</x:v>
      </x:c>
      <x:c r="L1216" t="str">
        <x:v>Include</x:v>
      </x:c>
      <x:c r="M1216"/>
      <x:c r="N1216"/>
    </x:row>
    <x:row r="1217">
      <x:c r="A1217" t="str">
        <x:v>Jay Newill|2026-04-02</x:v>
      </x:c>
      <x:c r="B1217" s="888" t="n">
        <x:v>46114</x:v>
      </x:c>
      <x:c r="C1217" t="str">
        <x:v>Jay Newill</x:v>
      </x:c>
      <x:c r="D1217" t="str">
        <x:v>Permanent</x:v>
      </x:c>
      <x:c r="E1217" t="str">
        <x:v>Thurrock</x:v>
      </x:c>
      <x:c r="F1217" t="str">
        <x:v>Operative Porter</x:v>
      </x:c>
      <x:c r="G1217" t="str">
        <x:v>396207</x:v>
      </x:c>
      <x:c r="H1217" t="str">
        <x:v>Linklaters LLP</x:v>
      </x:c>
      <x:c r="I1217" s="22" t="n">
        <x:v>10</x:v>
      </x:c>
      <x:c r="J1217" t="str">
        <x:v>Worked</x:v>
      </x:c>
      <x:c r="K1217" t="str">
        <x:v>Employee 1736; home branch Thurrock; assigned role Operative Porter | Deployment branch: Thurrock | Actual role: Operative Porter | Jobs: 396207 | Customers: Linklaters LLP | Actual hours: 10.0; source records: 1</x:v>
      </x:c>
      <x:c r="L1217" t="str">
        <x:v>Include</x:v>
      </x:c>
      <x:c r="M1217"/>
      <x:c r="N1217"/>
    </x:row>
    <x:row r="1218">
      <x:c r="A1218" t="str">
        <x:v>Jay Newill|2026-04-07</x:v>
      </x:c>
      <x:c r="B1218" s="888" t="n">
        <x:v>46119</x:v>
      </x:c>
      <x:c r="C1218" t="str">
        <x:v>Jay Newill</x:v>
      </x:c>
      <x:c r="D1218" t="str">
        <x:v>Permanent</x:v>
      </x:c>
      <x:c r="E1218" t="str">
        <x:v>Thurrock</x:v>
      </x:c>
      <x:c r="F1218" t="str">
        <x:v>Operative Porter</x:v>
      </x:c>
      <x:c r="G1218" t="str">
        <x:v>396207</x:v>
      </x:c>
      <x:c r="H1218" t="str">
        <x:v>Linklaters LLP</x:v>
      </x:c>
      <x:c r="I1218" s="22" t="n">
        <x:v>9.5</x:v>
      </x:c>
      <x:c r="J1218" t="str">
        <x:v>Worked</x:v>
      </x:c>
      <x:c r="K1218" t="str">
        <x:v>Employee 1736; home branch Thurrock; assigned role Operative Porter | Deployment branch: Thurrock | Actual role: Operative Porter | Jobs: 396207 | Customers: Linklaters LLP | Actual hours: 9.5; source records: 1</x:v>
      </x:c>
      <x:c r="L1218" t="str">
        <x:v>Include</x:v>
      </x:c>
      <x:c r="M1218"/>
      <x:c r="N1218"/>
    </x:row>
    <x:row r="1219">
      <x:c r="A1219" t="str">
        <x:v>Jay Newill|2026-04-08</x:v>
      </x:c>
      <x:c r="B1219" s="888" t="n">
        <x:v>46120</x:v>
      </x:c>
      <x:c r="C1219" t="str">
        <x:v>Jay Newill</x:v>
      </x:c>
      <x:c r="D1219" t="str">
        <x:v>Permanent</x:v>
      </x:c>
      <x:c r="E1219" t="str">
        <x:v>Thurrock</x:v>
      </x:c>
      <x:c r="F1219" t="str">
        <x:v>Operative Porter</x:v>
      </x:c>
      <x:c r="G1219" t="str">
        <x:v>396207</x:v>
      </x:c>
      <x:c r="H1219" t="str">
        <x:v>Linklaters LLP</x:v>
      </x:c>
      <x:c r="I1219" s="22" t="n">
        <x:v>9.5</x:v>
      </x:c>
      <x:c r="J1219" t="str">
        <x:v>Worked</x:v>
      </x:c>
      <x:c r="K1219" t="str">
        <x:v>Employee 1736; home branch Thurrock; assigned role Operative Porter | Deployment branch: Thurrock | Actual role: Operative Porter | Jobs: 396207 | Customers: Linklaters LLP | Actual hours: 9.5; source records: 1</x:v>
      </x:c>
      <x:c r="L1219" t="str">
        <x:v>Include</x:v>
      </x:c>
      <x:c r="M1219"/>
      <x:c r="N1219"/>
    </x:row>
    <x:row r="1220">
      <x:c r="A1220" t="str">
        <x:v>Jay Newill|2026-04-09</x:v>
      </x:c>
      <x:c r="B1220" s="888" t="n">
        <x:v>46121</x:v>
      </x:c>
      <x:c r="C1220" t="str">
        <x:v>Jay Newill</x:v>
      </x:c>
      <x:c r="D1220" t="str">
        <x:v>Permanent</x:v>
      </x:c>
      <x:c r="E1220" t="str">
        <x:v>Thurrock</x:v>
      </x:c>
      <x:c r="F1220" t="str">
        <x:v>Operative Porter</x:v>
      </x:c>
      <x:c r="G1220" t="str">
        <x:v>396207</x:v>
      </x:c>
      <x:c r="H1220" t="str">
        <x:v>Linklaters LLP</x:v>
      </x:c>
      <x:c r="I1220" s="22" t="n">
        <x:v>17.5</x:v>
      </x:c>
      <x:c r="J1220" t="str">
        <x:v>Worked</x:v>
      </x:c>
      <x:c r="K1220" t="str">
        <x:v>Employee 1736; home branch Thurrock; assigned role Operative Porter | Deployment branch: Thurrock | Actual role: Operative Porter | Jobs: 396207 | Customers: Linklaters LLP | Actual hours: 17.5; source records: 1</x:v>
      </x:c>
      <x:c r="L1220" t="str">
        <x:v>Include</x:v>
      </x:c>
      <x:c r="M1220"/>
      <x:c r="N1220"/>
    </x:row>
    <x:row r="1221">
      <x:c r="A1221" t="str">
        <x:v>Jay Newill|2026-04-10</x:v>
      </x:c>
      <x:c r="B1221" s="888" t="n">
        <x:v>46122</x:v>
      </x:c>
      <x:c r="C1221" t="str">
        <x:v>Jay Newill</x:v>
      </x:c>
      <x:c r="D1221" t="str">
        <x:v>Permanent</x:v>
      </x:c>
      <x:c r="E1221" t="str">
        <x:v>Thurrock</x:v>
      </x:c>
      <x:c r="F1221" t="str">
        <x:v>Operative Porter</x:v>
      </x:c>
      <x:c r="G1221" t="str">
        <x:v>396207</x:v>
      </x:c>
      <x:c r="H1221" t="str">
        <x:v>Linklaters LLP</x:v>
      </x:c>
      <x:c r="I1221" s="22" t="n">
        <x:v>11.5</x:v>
      </x:c>
      <x:c r="J1221" t="str">
        <x:v>Worked</x:v>
      </x:c>
      <x:c r="K1221" t="str">
        <x:v>Employee 1736; home branch Thurrock; assigned role Operative Porter | Deployment branch: Thurrock | Actual role: Operative Porter | Jobs: 396207 | Customers: Linklaters LLP | Actual hours: 11.5; source records: 1</x:v>
      </x:c>
      <x:c r="L1221" t="str">
        <x:v>Include</x:v>
      </x:c>
      <x:c r="M1221"/>
      <x:c r="N1221"/>
    </x:row>
    <x:row r="1222">
      <x:c r="A1222" t="str">
        <x:v>Jay Newill|2026-04-11</x:v>
      </x:c>
      <x:c r="B1222" s="888" t="n">
        <x:v>46123</x:v>
      </x:c>
      <x:c r="C1222" t="str">
        <x:v>Jay Newill</x:v>
      </x:c>
      <x:c r="D1222" t="str">
        <x:v>Permanent</x:v>
      </x:c>
      <x:c r="E1222" t="str">
        <x:v>Thurrock</x:v>
      </x:c>
      <x:c r="F1222" t="str">
        <x:v>Operative Porter</x:v>
      </x:c>
      <x:c r="G1222" t="str">
        <x:v>396207</x:v>
      </x:c>
      <x:c r="H1222" t="str">
        <x:v>Linklaters LLP</x:v>
      </x:c>
      <x:c r="I1222" s="22" t="n">
        <x:v>9.5</x:v>
      </x:c>
      <x:c r="J1222" t="str">
        <x:v>Worked</x:v>
      </x:c>
      <x:c r="K1222" t="str">
        <x:v>Employee 1736; home branch Thurrock; assigned role Operative Porter | Deployment branch: Thurrock | Actual role: Operative Porter | Jobs: 396207 | Customers: Linklaters LLP | Actual hours: 9.5; source records: 1</x:v>
      </x:c>
      <x:c r="L1222" t="str">
        <x:v>Include</x:v>
      </x:c>
      <x:c r="M1222"/>
      <x:c r="N1222"/>
    </x:row>
    <x:row r="1223">
      <x:c r="A1223" t="str">
        <x:v>Jay Newill|2026-04-13</x:v>
      </x:c>
      <x:c r="B1223" s="888" t="n">
        <x:v>46125</x:v>
      </x:c>
      <x:c r="C1223" t="str">
        <x:v>Jay Newill</x:v>
      </x:c>
      <x:c r="D1223" t="str">
        <x:v>Permanent</x:v>
      </x:c>
      <x:c r="E1223" t="str">
        <x:v>Thurrock</x:v>
      </x:c>
      <x:c r="F1223" t="str">
        <x:v>Operative Porter</x:v>
      </x:c>
      <x:c r="G1223" t="str">
        <x:v>396207</x:v>
      </x:c>
      <x:c r="H1223" t="str">
        <x:v>Linklaters LLP</x:v>
      </x:c>
      <x:c r="I1223" s="22" t="n">
        <x:v>9.5</x:v>
      </x:c>
      <x:c r="J1223" t="str">
        <x:v>Worked</x:v>
      </x:c>
      <x:c r="K1223" t="str">
        <x:v>Employee 1736; home branch Thurrock; assigned role Operative Porter | Deployment branch: Thurrock | Actual role: Operative Porter | Jobs: 396207 | Customers: Linklaters LLP | Actual hours: 9.5; source records: 1</x:v>
      </x:c>
      <x:c r="L1223" t="str">
        <x:v>Include</x:v>
      </x:c>
      <x:c r="M1223"/>
      <x:c r="N1223"/>
    </x:row>
    <x:row r="1224">
      <x:c r="A1224" t="str">
        <x:v>Jay Newill|2026-04-14</x:v>
      </x:c>
      <x:c r="B1224" s="888" t="n">
        <x:v>46126</x:v>
      </x:c>
      <x:c r="C1224" t="str">
        <x:v>Jay Newill</x:v>
      </x:c>
      <x:c r="D1224" t="str">
        <x:v>Permanent</x:v>
      </x:c>
      <x:c r="E1224" t="str">
        <x:v>Thurrock</x:v>
      </x:c>
      <x:c r="F1224" t="str">
        <x:v>Operative Porter</x:v>
      </x:c>
      <x:c r="G1224" t="str">
        <x:v>396207</x:v>
      </x:c>
      <x:c r="H1224" t="str">
        <x:v>Linklaters LLP</x:v>
      </x:c>
      <x:c r="I1224" s="22" t="n">
        <x:v>9.5</x:v>
      </x:c>
      <x:c r="J1224" t="str">
        <x:v>Worked</x:v>
      </x:c>
      <x:c r="K1224" t="str">
        <x:v>Employee 1736; home branch Thurrock; assigned role Operative Porter | Deployment branch: Thurrock | Actual role: Operative Porter | Jobs: 396207 | Customers: Linklaters LLP | Actual hours: 9.5; source records: 1</x:v>
      </x:c>
      <x:c r="L1224" t="str">
        <x:v>Include</x:v>
      </x:c>
      <x:c r="M1224"/>
      <x:c r="N1224"/>
    </x:row>
    <x:row r="1225">
      <x:c r="A1225" t="str">
        <x:v>Jay Newill|2026-04-15</x:v>
      </x:c>
      <x:c r="B1225" s="888" t="n">
        <x:v>46127</x:v>
      </x:c>
      <x:c r="C1225" t="str">
        <x:v>Jay Newill</x:v>
      </x:c>
      <x:c r="D1225" t="str">
        <x:v>Permanent</x:v>
      </x:c>
      <x:c r="E1225" t="str">
        <x:v>Thurrock</x:v>
      </x:c>
      <x:c r="F1225" t="str">
        <x:v>Operative Porter</x:v>
      </x:c>
      <x:c r="G1225" t="str">
        <x:v>396207</x:v>
      </x:c>
      <x:c r="H1225" t="str">
        <x:v>Linklaters LLP</x:v>
      </x:c>
      <x:c r="I1225" s="22" t="n">
        <x:v>9.5</x:v>
      </x:c>
      <x:c r="J1225" t="str">
        <x:v>Worked</x:v>
      </x:c>
      <x:c r="K1225" t="str">
        <x:v>Employee 1736; home branch Thurrock; assigned role Operative Porter | Deployment branch: Thurrock | Actual role: Operative Porter | Jobs: 396207 | Customers: Linklaters LLP | Actual hours: 9.5; source records: 1</x:v>
      </x:c>
      <x:c r="L1225" t="str">
        <x:v>Include</x:v>
      </x:c>
      <x:c r="M1225"/>
      <x:c r="N1225"/>
    </x:row>
    <x:row r="1226">
      <x:c r="A1226" t="str">
        <x:v>Jay Newill|2026-04-16</x:v>
      </x:c>
      <x:c r="B1226" s="888" t="n">
        <x:v>46128</x:v>
      </x:c>
      <x:c r="C1226" t="str">
        <x:v>Jay Newill</x:v>
      </x:c>
      <x:c r="D1226" t="str">
        <x:v>Permanent</x:v>
      </x:c>
      <x:c r="E1226" t="str">
        <x:v>Thurrock</x:v>
      </x:c>
      <x:c r="F1226" t="str">
        <x:v>Operative Porter</x:v>
      </x:c>
      <x:c r="G1226" t="str">
        <x:v>396207</x:v>
      </x:c>
      <x:c r="H1226" t="str">
        <x:v>Linklaters LLP</x:v>
      </x:c>
      <x:c r="I1226" s="22" t="n">
        <x:v>9.5</x:v>
      </x:c>
      <x:c r="J1226" t="str">
        <x:v>Worked</x:v>
      </x:c>
      <x:c r="K1226" t="str">
        <x:v>Employee 1736; home branch Thurrock; assigned role Operative Porter | Deployment branch: Thurrock | Actual role: Operative Porter | Jobs: 396207 | Customers: Linklaters LLP | Actual hours: 9.5; source records: 1</x:v>
      </x:c>
      <x:c r="L1226" t="str">
        <x:v>Include</x:v>
      </x:c>
      <x:c r="M1226"/>
      <x:c r="N1226"/>
    </x:row>
    <x:row r="1227">
      <x:c r="A1227" t="str">
        <x:v>Jay Newill|2026-04-17</x:v>
      </x:c>
      <x:c r="B1227" s="888" t="n">
        <x:v>46129</x:v>
      </x:c>
      <x:c r="C1227" t="str">
        <x:v>Jay Newill</x:v>
      </x:c>
      <x:c r="D1227" t="str">
        <x:v>Permanent</x:v>
      </x:c>
      <x:c r="E1227" t="str">
        <x:v>Thurrock</x:v>
      </x:c>
      <x:c r="F1227" t="str">
        <x:v>Operative Porter</x:v>
      </x:c>
      <x:c r="G1227"/>
      <x:c r="H1227"/>
      <x:c r="I1227" s="22" t="n">
        <x:v>0</x:v>
      </x:c>
      <x:c r="J1227" t="str">
        <x:v>Annual leave</x:v>
      </x:c>
      <x:c r="K1227" t="str">
        <x:v>Employee 1736; home branch Thurrock; assigned role Operative Porter | Leave: Annual Leave (Days) | Leave calendar basis: Fixed schedule</x:v>
      </x:c>
      <x:c r="L1227" t="str">
        <x:v>Include</x:v>
      </x:c>
      <x:c r="M1227"/>
      <x:c r="N1227"/>
    </x:row>
    <x:row r="1228">
      <x:c r="A1228" t="str">
        <x:v>Jay Newill|2026-04-18</x:v>
      </x:c>
      <x:c r="B1228" s="888" t="n">
        <x:v>46130</x:v>
      </x:c>
      <x:c r="C1228" t="str">
        <x:v>Jay Newill</x:v>
      </x:c>
      <x:c r="D1228" t="str">
        <x:v>Permanent</x:v>
      </x:c>
      <x:c r="E1228" t="str">
        <x:v>Thurrock</x:v>
      </x:c>
      <x:c r="F1228" t="str">
        <x:v>Operative Porter</x:v>
      </x:c>
      <x:c r="G1228" t="str">
        <x:v>396207</x:v>
      </x:c>
      <x:c r="H1228" t="str">
        <x:v>Linklaters LLP</x:v>
      </x:c>
      <x:c r="I1228" s="22" t="n">
        <x:v>8</x:v>
      </x:c>
      <x:c r="J1228" t="str">
        <x:v>Worked</x:v>
      </x:c>
      <x:c r="K1228" t="str">
        <x:v>Employee 1736; home branch Thurrock; assigned role Operative Porter | Deployment branch: Thurrock | Actual role: Operative Porter | Jobs: 396207 | Customers: Linklaters LLP | Actual hours: 8.0; source records: 1</x:v>
      </x:c>
      <x:c r="L1228" t="str">
        <x:v>Include</x:v>
      </x:c>
      <x:c r="M1228"/>
      <x:c r="N1228"/>
    </x:row>
    <x:row r="1229">
      <x:c r="A1229" t="str">
        <x:v>Jay Newill|2026-04-20</x:v>
      </x:c>
      <x:c r="B1229" s="888" t="n">
        <x:v>46132</x:v>
      </x:c>
      <x:c r="C1229" t="str">
        <x:v>Jay Newill</x:v>
      </x:c>
      <x:c r="D1229" t="str">
        <x:v>Permanent</x:v>
      </x:c>
      <x:c r="E1229" t="str">
        <x:v>Thurrock</x:v>
      </x:c>
      <x:c r="F1229" t="str">
        <x:v>Operative Porter</x:v>
      </x:c>
      <x:c r="G1229" t="str">
        <x:v>396207</x:v>
      </x:c>
      <x:c r="H1229" t="str">
        <x:v>Linklaters LLP</x:v>
      </x:c>
      <x:c r="I1229" s="22" t="n">
        <x:v>13.5</x:v>
      </x:c>
      <x:c r="J1229" t="str">
        <x:v>Worked</x:v>
      </x:c>
      <x:c r="K1229" t="str">
        <x:v>Employee 1736; home branch Thurrock; assigned role Operative Porter | Deployment branch: Thurrock | Actual role: Operative Porter | Jobs: 396207 | Customers: Linklaters LLP | Actual hours: 13.5; source records: 1</x:v>
      </x:c>
      <x:c r="L1229" t="str">
        <x:v>Include</x:v>
      </x:c>
      <x:c r="M1229"/>
      <x:c r="N1229"/>
    </x:row>
    <x:row r="1230">
      <x:c r="A1230" t="str">
        <x:v>Jay Newill|2026-04-21</x:v>
      </x:c>
      <x:c r="B1230" s="888" t="n">
        <x:v>46133</x:v>
      </x:c>
      <x:c r="C1230" t="str">
        <x:v>Jay Newill</x:v>
      </x:c>
      <x:c r="D1230" t="str">
        <x:v>Permanent</x:v>
      </x:c>
      <x:c r="E1230" t="str">
        <x:v>Thurrock</x:v>
      </x:c>
      <x:c r="F1230" t="str">
        <x:v>Operative Porter</x:v>
      </x:c>
      <x:c r="G1230" t="str">
        <x:v>396207</x:v>
      </x:c>
      <x:c r="H1230" t="str">
        <x:v>Linklaters LLP</x:v>
      </x:c>
      <x:c r="I1230" s="22" t="n">
        <x:v>13.5</x:v>
      </x:c>
      <x:c r="J1230" t="str">
        <x:v>Worked</x:v>
      </x:c>
      <x:c r="K1230" t="str">
        <x:v>Employee 1736; home branch Thurrock; assigned role Operative Porter | Deployment branch: Thurrock | Actual role: Operative Porter | Jobs: 396207 | Customers: Linklaters LLP | Actual hours: 13.5; source records: 1</x:v>
      </x:c>
      <x:c r="L1230" t="str">
        <x:v>Include</x:v>
      </x:c>
      <x:c r="M1230"/>
      <x:c r="N1230"/>
    </x:row>
    <x:row r="1231">
      <x:c r="A1231" t="str">
        <x:v>Jay Newill|2026-04-22</x:v>
      </x:c>
      <x:c r="B1231" s="888" t="n">
        <x:v>46134</x:v>
      </x:c>
      <x:c r="C1231" t="str">
        <x:v>Jay Newill</x:v>
      </x:c>
      <x:c r="D1231" t="str">
        <x:v>Permanent</x:v>
      </x:c>
      <x:c r="E1231" t="str">
        <x:v>Thurrock</x:v>
      </x:c>
      <x:c r="F1231" t="str">
        <x:v>Operative Porter</x:v>
      </x:c>
      <x:c r="G1231" t="str">
        <x:v>396207</x:v>
      </x:c>
      <x:c r="H1231" t="str">
        <x:v>Linklaters LLP</x:v>
      </x:c>
      <x:c r="I1231" s="22" t="n">
        <x:v>9.5</x:v>
      </x:c>
      <x:c r="J1231" t="str">
        <x:v>Worked</x:v>
      </x:c>
      <x:c r="K1231" t="str">
        <x:v>Employee 1736; home branch Thurrock; assigned role Operative Porter | Deployment branch: Thurrock | Actual role: Operative Porter | Jobs: 396207 | Customers: Linklaters LLP | Actual hours: 9.5; source records: 1</x:v>
      </x:c>
      <x:c r="L1231" t="str">
        <x:v>Include</x:v>
      </x:c>
      <x:c r="M1231"/>
      <x:c r="N1231"/>
    </x:row>
    <x:row r="1232">
      <x:c r="A1232" t="str">
        <x:v>Jay Newill|2026-04-23</x:v>
      </x:c>
      <x:c r="B1232" s="888" t="n">
        <x:v>46135</x:v>
      </x:c>
      <x:c r="C1232" t="str">
        <x:v>Jay Newill</x:v>
      </x:c>
      <x:c r="D1232" t="str">
        <x:v>Permanent</x:v>
      </x:c>
      <x:c r="E1232" t="str">
        <x:v>Thurrock</x:v>
      </x:c>
      <x:c r="F1232" t="str">
        <x:v>Operative Porter</x:v>
      </x:c>
      <x:c r="G1232" t="str">
        <x:v>396207</x:v>
      </x:c>
      <x:c r="H1232" t="str">
        <x:v>Linklaters LLP</x:v>
      </x:c>
      <x:c r="I1232" s="22" t="n">
        <x:v>13.5</x:v>
      </x:c>
      <x:c r="J1232" t="str">
        <x:v>Worked</x:v>
      </x:c>
      <x:c r="K1232" t="str">
        <x:v>Employee 1736; home branch Thurrock; assigned role Operative Porter | Deployment branch: Thurrock | Actual role: Operative Porter | Jobs: 396207 | Customers: Linklaters LLP | Actual hours: 13.5; source records: 1</x:v>
      </x:c>
      <x:c r="L1232" t="str">
        <x:v>Include</x:v>
      </x:c>
      <x:c r="M1232"/>
      <x:c r="N1232"/>
    </x:row>
    <x:row r="1233">
      <x:c r="A1233" t="str">
        <x:v>Jay Newill|2026-04-24</x:v>
      </x:c>
      <x:c r="B1233" s="888" t="n">
        <x:v>46136</x:v>
      </x:c>
      <x:c r="C1233" t="str">
        <x:v>Jay Newill</x:v>
      </x:c>
      <x:c r="D1233" t="str">
        <x:v>Permanent</x:v>
      </x:c>
      <x:c r="E1233" t="str">
        <x:v>Thurrock</x:v>
      </x:c>
      <x:c r="F1233" t="str">
        <x:v>Operative Porter</x:v>
      </x:c>
      <x:c r="G1233" t="str">
        <x:v>396207</x:v>
      </x:c>
      <x:c r="H1233" t="str">
        <x:v>Linklaters LLP</x:v>
      </x:c>
      <x:c r="I1233" s="22" t="n">
        <x:v>13.5</x:v>
      </x:c>
      <x:c r="J1233" t="str">
        <x:v>Worked</x:v>
      </x:c>
      <x:c r="K1233" t="str">
        <x:v>Employee 1736; home branch Thurrock; assigned role Operative Porter | Deployment branch: Thurrock | Actual role: Operative Porter | Jobs: 396207 | Customers: Linklaters LLP | Actual hours: 13.5; source records: 1</x:v>
      </x:c>
      <x:c r="L1233" t="str">
        <x:v>Include</x:v>
      </x:c>
      <x:c r="M1233"/>
      <x:c r="N1233"/>
    </x:row>
    <x:row r="1234">
      <x:c r="A1234" t="str">
        <x:v>Jay Newill|2026-04-27</x:v>
      </x:c>
      <x:c r="B1234" s="888" t="n">
        <x:v>46139</x:v>
      </x:c>
      <x:c r="C1234" t="str">
        <x:v>Jay Newill</x:v>
      </x:c>
      <x:c r="D1234" t="str">
        <x:v>Permanent</x:v>
      </x:c>
      <x:c r="E1234" t="str">
        <x:v>Thurrock</x:v>
      </x:c>
      <x:c r="F1234" t="str">
        <x:v>Operative Porter</x:v>
      </x:c>
      <x:c r="G1234" t="str">
        <x:v>396207</x:v>
      </x:c>
      <x:c r="H1234" t="str">
        <x:v>Linklaters LLP</x:v>
      </x:c>
      <x:c r="I1234" s="22" t="n">
        <x:v>11.5</x:v>
      </x:c>
      <x:c r="J1234" t="str">
        <x:v>Worked</x:v>
      </x:c>
      <x:c r="K1234" t="str">
        <x:v>Employee 1736; home branch Thurrock; assigned role Operative Porter | Deployment branch: Thurrock | Actual role: Operative Porter | Jobs: 396207 | Customers: Linklaters LLP | Actual hours: 11.5; source records: 1</x:v>
      </x:c>
      <x:c r="L1234" t="str">
        <x:v>Include</x:v>
      </x:c>
      <x:c r="M1234"/>
      <x:c r="N1234"/>
    </x:row>
    <x:row r="1235">
      <x:c r="A1235" t="str">
        <x:v>Jay Newill|2026-04-28</x:v>
      </x:c>
      <x:c r="B1235" s="888" t="n">
        <x:v>46140</x:v>
      </x:c>
      <x:c r="C1235" t="str">
        <x:v>Jay Newill</x:v>
      </x:c>
      <x:c r="D1235" t="str">
        <x:v>Permanent</x:v>
      </x:c>
      <x:c r="E1235" t="str">
        <x:v>Thurrock</x:v>
      </x:c>
      <x:c r="F1235" t="str">
        <x:v>Operative Porter</x:v>
      </x:c>
      <x:c r="G1235" t="str">
        <x:v>396207</x:v>
      </x:c>
      <x:c r="H1235" t="str">
        <x:v>Linklaters LLP</x:v>
      </x:c>
      <x:c r="I1235" s="22" t="n">
        <x:v>9.5</x:v>
      </x:c>
      <x:c r="J1235" t="str">
        <x:v>Worked</x:v>
      </x:c>
      <x:c r="K1235" t="str">
        <x:v>Employee 1736; home branch Thurrock; assigned role Operative Porter | Deployment branch: Thurrock | Actual role: Operative Porter | Jobs: 396207 | Customers: Linklaters LLP | Actual hours: 9.5; source records: 1</x:v>
      </x:c>
      <x:c r="L1235" t="str">
        <x:v>Include</x:v>
      </x:c>
      <x:c r="M1235"/>
      <x:c r="N1235"/>
    </x:row>
    <x:row r="1236">
      <x:c r="A1236" t="str">
        <x:v>Jay Newill|2026-04-29</x:v>
      </x:c>
      <x:c r="B1236" s="888" t="n">
        <x:v>46141</x:v>
      </x:c>
      <x:c r="C1236" t="str">
        <x:v>Jay Newill</x:v>
      </x:c>
      <x:c r="D1236" t="str">
        <x:v>Permanent</x:v>
      </x:c>
      <x:c r="E1236" t="str">
        <x:v>Thurrock</x:v>
      </x:c>
      <x:c r="F1236" t="str">
        <x:v>Operative Porter</x:v>
      </x:c>
      <x:c r="G1236" t="str">
        <x:v>400559</x:v>
      </x:c>
      <x:c r="H1236" t="str">
        <x:v>Southwark Youth Offending Service</x:v>
      </x:c>
      <x:c r="I1236" s="22" t="n">
        <x:v>9</x:v>
      </x:c>
      <x:c r="J1236" t="str">
        <x:v>Worked</x:v>
      </x:c>
      <x:c r="K1236" t="str">
        <x:v>Employee 1736; home branch Thurrock; assigned role Operative Porter | Deployment branch: Thurrock | Actual role: Operative Porter | Jobs: 400559 | Customers: Southwark Youth Offending Service | Actual hours: 9.0; source records: 1</x:v>
      </x:c>
      <x:c r="L1236" t="str">
        <x:v>Include</x:v>
      </x:c>
      <x:c r="M1236"/>
      <x:c r="N1236"/>
    </x:row>
    <x:row r="1237">
      <x:c r="A1237" t="str">
        <x:v>Jay Newill|2026-04-30</x:v>
      </x:c>
      <x:c r="B1237" s="888" t="n">
        <x:v>46142</x:v>
      </x:c>
      <x:c r="C1237" t="str">
        <x:v>Jay Newill</x:v>
      </x:c>
      <x:c r="D1237" t="str">
        <x:v>Permanent</x:v>
      </x:c>
      <x:c r="E1237" t="str">
        <x:v>Thurrock</x:v>
      </x:c>
      <x:c r="F1237" t="str">
        <x:v>Operative Porter</x:v>
      </x:c>
      <x:c r="G1237" t="str">
        <x:v>398210</x:v>
      </x:c>
      <x:c r="H1237" t="str">
        <x:v>London Metropolitan University</x:v>
      </x:c>
      <x:c r="I1237" s="22" t="n">
        <x:v>7</x:v>
      </x:c>
      <x:c r="J1237" t="str">
        <x:v>Worked</x:v>
      </x:c>
      <x:c r="K1237" t="str">
        <x:v>Employee 1736; home branch Thurrock; assigned role Operative Porter | Deployment branch: Thurrock | Actual role: Operative Porter | Jobs: 398210 | Customers: London Metropolitan University | Actual hours: 7.0; source records: 1</x:v>
      </x:c>
      <x:c r="L1237" t="str">
        <x:v>Include</x:v>
      </x:c>
      <x:c r="M1237"/>
      <x:c r="N1237"/>
    </x:row>
    <x:row r="1238">
      <x:c r="A1238" t="str">
        <x:v>John Smith|2026-04-01</x:v>
      </x:c>
      <x:c r="B1238" s="888" t="n">
        <x:v>46113</x:v>
      </x:c>
      <x:c r="C1238" t="str">
        <x:v>John Smith</x:v>
      </x:c>
      <x:c r="D1238" t="str">
        <x:v>Permanent</x:v>
      </x:c>
      <x:c r="E1238" t="str">
        <x:v>Leeds</x:v>
      </x:c>
      <x:c r="F1238" t="str">
        <x:v>Operative Porter</x:v>
      </x:c>
      <x:c r="G1238" t="str">
        <x:v>399454C</x:v>
      </x:c>
      <x:c r="H1238" t="str">
        <x:v>Restore Harrow Green</x:v>
      </x:c>
      <x:c r="I1238" s="22" t="n">
        <x:v>8</x:v>
      </x:c>
      <x:c r="J1238" t="str">
        <x:v>Worked</x:v>
      </x:c>
      <x:c r="K1238" t="str">
        <x:v>Employee 2237; home branch Leeds; assigned role Operative Porter | Deployment branch: Leeds | Actual role: Operative Porter | Jobs: 399454C | Customers: Restore Harrow Green | Actual hours: 8.0; source records: 1</x:v>
      </x:c>
      <x:c r="L1238" t="str">
        <x:v>Include</x:v>
      </x:c>
      <x:c r="M1238"/>
      <x:c r="N1238"/>
    </x:row>
    <x:row r="1239">
      <x:c r="A1239" t="str">
        <x:v>John Smith|2026-04-02</x:v>
      </x:c>
      <x:c r="B1239" s="888" t="n">
        <x:v>46114</x:v>
      </x:c>
      <x:c r="C1239" t="str">
        <x:v>John Smith</x:v>
      </x:c>
      <x:c r="D1239" t="str">
        <x:v>Permanent</x:v>
      </x:c>
      <x:c r="E1239" t="str">
        <x:v>Leeds</x:v>
      </x:c>
      <x:c r="F1239" t="str">
        <x:v>Operative Porter</x:v>
      </x:c>
      <x:c r="G1239" t="str">
        <x:v>401379</x:v>
      </x:c>
      <x:c r="H1239" t="str">
        <x:v>City of London Police</x:v>
      </x:c>
      <x:c r="I1239" s="22" t="n">
        <x:v>9.75</x:v>
      </x:c>
      <x:c r="J1239" t="str">
        <x:v>Worked</x:v>
      </x:c>
      <x:c r="K1239" t="str">
        <x:v>Employee 2237; home branch Leeds; assigned role Operative Porter | Deployment branch: Leeds | Actual role: Warehouse | Jobs: 401379 | Customers: City of London Police | Actual hours: 9.8; source records: 1</x:v>
      </x:c>
      <x:c r="L1239" t="str">
        <x:v>Include</x:v>
      </x:c>
      <x:c r="M1239"/>
      <x:c r="N1239"/>
    </x:row>
    <x:row r="1240">
      <x:c r="A1240" t="str">
        <x:v>John Smith|2026-04-21</x:v>
      </x:c>
      <x:c r="B1240" s="888" t="n">
        <x:v>46133</x:v>
      </x:c>
      <x:c r="C1240" t="str">
        <x:v>John Smith</x:v>
      </x:c>
      <x:c r="D1240" t="str">
        <x:v>Permanent</x:v>
      </x:c>
      <x:c r="E1240" t="str">
        <x:v>Leeds</x:v>
      </x:c>
      <x:c r="F1240" t="str">
        <x:v>Operative Porter</x:v>
      </x:c>
      <x:c r="G1240"/>
      <x:c r="H1240"/>
      <x:c r="I1240" s="22" t="n">
        <x:v>0</x:v>
      </x:c>
      <x:c r="J1240" t="str">
        <x:v>Annual leave</x:v>
      </x:c>
      <x:c r="K1240" t="str">
        <x:v>Employee 2237; home branch Leeds; assigned role Operative Porter | Leave: Annual Leave (Hours) | Leave calendar basis: Variable-pattern period</x:v>
      </x:c>
      <x:c r="L1240" t="str">
        <x:v>Include</x:v>
      </x:c>
      <x:c r="M1240"/>
      <x:c r="N1240"/>
    </x:row>
    <x:row r="1241">
      <x:c r="A1241" t="str">
        <x:v>John Smith|2026-04-22</x:v>
      </x:c>
      <x:c r="B1241" s="888" t="n">
        <x:v>46134</x:v>
      </x:c>
      <x:c r="C1241" t="str">
        <x:v>John Smith</x:v>
      </x:c>
      <x:c r="D1241" t="str">
        <x:v>Permanent</x:v>
      </x:c>
      <x:c r="E1241" t="str">
        <x:v>Leeds</x:v>
      </x:c>
      <x:c r="F1241" t="str">
        <x:v>Operative Porter</x:v>
      </x:c>
      <x:c r="G1241" t="str">
        <x:v>401173</x:v>
      </x:c>
      <x:c r="H1241" t="str">
        <x:v>Kirklees Council - domestic</x:v>
      </x:c>
      <x:c r="I1241" s="22" t="n">
        <x:v>6.75</x:v>
      </x:c>
      <x:c r="J1241" t="str">
        <x:v>Worked</x:v>
      </x:c>
      <x:c r="K1241" t="str">
        <x:v>Employee 2237; home branch Leeds; assigned role Operative Porter | Deployment branch: Leeds | Actual role: Operative Porter | Jobs: 401173 | Customers: Kirklees Council - domestic | Actual hours: 6.8; source records: 1</x:v>
      </x:c>
      <x:c r="L1241" t="str">
        <x:v>Include</x:v>
      </x:c>
      <x:c r="M1241"/>
      <x:c r="N1241"/>
    </x:row>
    <x:row r="1242">
      <x:c r="A1242" t="str">
        <x:v>John Smith|2026-04-24</x:v>
      </x:c>
      <x:c r="B1242" s="888" t="n">
        <x:v>46136</x:v>
      </x:c>
      <x:c r="C1242" t="str">
        <x:v>John Smith</x:v>
      </x:c>
      <x:c r="D1242" t="str">
        <x:v>Permanent</x:v>
      </x:c>
      <x:c r="E1242" t="str">
        <x:v>Leeds</x:v>
      </x:c>
      <x:c r="F1242" t="str">
        <x:v>Operative Porter</x:v>
      </x:c>
      <x:c r="G1242" t="str">
        <x:v>401756</x:v>
      </x:c>
      <x:c r="H1242" t="str">
        <x:v>Kirklees Council - domestic</x:v>
      </x:c>
      <x:c r="I1242" s="22" t="n">
        <x:v>5.75</x:v>
      </x:c>
      <x:c r="J1242" t="str">
        <x:v>Worked</x:v>
      </x:c>
      <x:c r="K1242" t="str">
        <x:v>Employee 2237; home branch Leeds; assigned role Operative Porter | Deployment branch: Leeds | Actual role: Operative Porter | Jobs: 401756 | Customers: Kirklees Council - domestic | Actual hours: 5.8; source records: 1</x:v>
      </x:c>
      <x:c r="L1242" t="str">
        <x:v>Include</x:v>
      </x:c>
      <x:c r="M1242"/>
      <x:c r="N1242"/>
    </x:row>
    <x:row r="1243">
      <x:c r="A1243" t="str">
        <x:v>John Smith|2026-04-29</x:v>
      </x:c>
      <x:c r="B1243" s="888" t="n">
        <x:v>46141</x:v>
      </x:c>
      <x:c r="C1243" t="str">
        <x:v>John Smith</x:v>
      </x:c>
      <x:c r="D1243" t="str">
        <x:v>Permanent</x:v>
      </x:c>
      <x:c r="E1243" t="str">
        <x:v>Leeds</x:v>
      </x:c>
      <x:c r="F1243" t="str">
        <x:v>Operative Porter</x:v>
      </x:c>
      <x:c r="G1243" t="str">
        <x:v>401310</x:v>
      </x:c>
      <x:c r="H1243" t="str">
        <x:v>Kirklees Council - Mrs Walker</x:v>
      </x:c>
      <x:c r="I1243" s="22" t="n">
        <x:v>6</x:v>
      </x:c>
      <x:c r="J1243" t="str">
        <x:v>Worked</x:v>
      </x:c>
      <x:c r="K1243" t="str">
        <x:v>Employee 2237; home branch Leeds; assigned role Operative Porter | Deployment branch: Leeds | Actual role: Operative Porter | Jobs: 401310 | Customers: Kirklees Council - Mrs Walker | Actual hours: 6.0; source records: 1</x:v>
      </x:c>
      <x:c r="L1243" t="str">
        <x:v>Include</x:v>
      </x:c>
      <x:c r="M1243"/>
      <x:c r="N1243"/>
    </x:row>
    <x:row r="1244">
      <x:c r="A1244" t="str">
        <x:v>John Smith|2026-04-30</x:v>
      </x:c>
      <x:c r="B1244" s="888" t="n">
        <x:v>46142</x:v>
      </x:c>
      <x:c r="C1244" t="str">
        <x:v>John Smith</x:v>
      </x:c>
      <x:c r="D1244" t="str">
        <x:v>Permanent</x:v>
      </x:c>
      <x:c r="E1244" t="str">
        <x:v>Leeds</x:v>
      </x:c>
      <x:c r="F1244" t="str">
        <x:v>Operative Porter</x:v>
      </x:c>
      <x:c r="G1244" t="str">
        <x:v>401869</x:v>
      </x:c>
      <x:c r="H1244" t="str">
        <x:v>MOJ - Sodexo SR:59220</x:v>
      </x:c>
      <x:c r="I1244" s="22" t="n">
        <x:v>7.5</x:v>
      </x:c>
      <x:c r="J1244" t="str">
        <x:v>Worked</x:v>
      </x:c>
      <x:c r="K1244" t="str">
        <x:v>Employee 2237; home branch Leeds; assigned role Operative Porter | Deployment branch: Leeds | Actual role: Operative Porter | Jobs: 401869 | Customers: MOJ - Sodexo SR:59220 | Actual hours: 7.5; source records: 1</x:v>
      </x:c>
      <x:c r="L1244" t="str">
        <x:v>Include</x:v>
      </x:c>
      <x:c r="M1244"/>
      <x:c r="N1244"/>
    </x:row>
    <x:row r="1245">
      <x:c r="A1245" t="str">
        <x:v>Joshua Seeley|2026-04-01</x:v>
      </x:c>
      <x:c r="B1245" s="888" t="n">
        <x:v>46113</x:v>
      </x:c>
      <x:c r="C1245" t="str">
        <x:v>Joshua Seeley</x:v>
      </x:c>
      <x:c r="D1245" t="str">
        <x:v>Permanent</x:v>
      </x:c>
      <x:c r="E1245" t="str">
        <x:v>Cambridge</x:v>
      </x:c>
      <x:c r="F1245" t="str">
        <x:v>Operative Driver</x:v>
      </x:c>
      <x:c r="G1245" t="str">
        <x:v>401009</x:v>
      </x:c>
      <x:c r="H1245" t="str">
        <x:v>GPE (UCL Institute of Ophthalmology)</x:v>
      </x:c>
      <x:c r="I1245" s="22" t="n">
        <x:v>8.5</x:v>
      </x:c>
      <x:c r="J1245" t="str">
        <x:v>Worked</x:v>
      </x:c>
      <x:c r="K1245" t="str">
        <x:v>Employee 2798; home branch Cambridge; assigned role Operative Driver | Deployment branch: Cambridge | Actual role: Operative Driver | Jobs: 401009 | Customers: GPE (UCL Institute of Ophthalmology) | Actual hours: 8.5; source records: 1</x:v>
      </x:c>
      <x:c r="L1245" t="str">
        <x:v>Include</x:v>
      </x:c>
      <x:c r="M1245"/>
      <x:c r="N1245"/>
    </x:row>
    <x:row r="1246">
      <x:c r="A1246" t="str">
        <x:v>Joshua Seeley|2026-04-03</x:v>
      </x:c>
      <x:c r="B1246" s="888" t="n">
        <x:v>46115</x:v>
      </x:c>
      <x:c r="C1246" t="str">
        <x:v>Joshua Seeley</x:v>
      </x:c>
      <x:c r="D1246" t="str">
        <x:v>Permanent</x:v>
      </x:c>
      <x:c r="E1246" t="str">
        <x:v>Cambridge</x:v>
      </x:c>
      <x:c r="F1246" t="str">
        <x:v>Operative Driver</x:v>
      </x:c>
      <x:c r="G1246"/>
      <x:c r="H1246"/>
      <x:c r="I1246" s="22" t="n">
        <x:v>0</x:v>
      </x:c>
      <x:c r="J1246" t="str">
        <x:v>Annual leave</x:v>
      </x:c>
      <x:c r="K1246" t="str">
        <x:v>Employee 2798; home branch Cambridge; assigned role Operative Driver | Leave: Annual Leave (Hours) | Leave calendar basis: Variable-pattern period</x:v>
      </x:c>
      <x:c r="L1246" t="str">
        <x:v>Include</x:v>
      </x:c>
      <x:c r="M1246"/>
      <x:c r="N1246"/>
    </x:row>
    <x:row r="1247">
      <x:c r="A1247" t="str">
        <x:v>Joshua Seeley|2026-04-06</x:v>
      </x:c>
      <x:c r="B1247" s="888" t="n">
        <x:v>46118</x:v>
      </x:c>
      <x:c r="C1247" t="str">
        <x:v>Joshua Seeley</x:v>
      </x:c>
      <x:c r="D1247" t="str">
        <x:v>Permanent</x:v>
      </x:c>
      <x:c r="E1247" t="str">
        <x:v>Cambridge</x:v>
      </x:c>
      <x:c r="F1247" t="str">
        <x:v>Operative Driver</x:v>
      </x:c>
      <x:c r="G1247"/>
      <x:c r="H1247"/>
      <x:c r="I1247" s="22" t="n">
        <x:v>0</x:v>
      </x:c>
      <x:c r="J1247" t="str">
        <x:v>Annual leave</x:v>
      </x:c>
      <x:c r="K1247" t="str">
        <x:v>Employee 2798; home branch Cambridge; assigned role Operative Driver | Leave: Annual Leave (Hours) | Leave calendar basis: Variable-pattern period</x:v>
      </x:c>
      <x:c r="L1247" t="str">
        <x:v>Include</x:v>
      </x:c>
      <x:c r="M1247"/>
      <x:c r="N1247"/>
    </x:row>
    <x:row r="1248">
      <x:c r="A1248" t="str">
        <x:v>Joshua Seeley|2026-04-07</x:v>
      </x:c>
      <x:c r="B1248" s="888" t="n">
        <x:v>46119</x:v>
      </x:c>
      <x:c r="C1248" t="str">
        <x:v>Joshua Seeley</x:v>
      </x:c>
      <x:c r="D1248" t="str">
        <x:v>Permanent</x:v>
      </x:c>
      <x:c r="E1248" t="str">
        <x:v>Cambridge</x:v>
      </x:c>
      <x:c r="F1248" t="str">
        <x:v>Operative Driver</x:v>
      </x:c>
      <x:c r="G1248" t="str">
        <x:v>400520</x:v>
      </x:c>
      <x:c r="H1248" t="str">
        <x:v>Anglian Water</x:v>
      </x:c>
      <x:c r="I1248" s="22" t="n">
        <x:v>8.5</x:v>
      </x:c>
      <x:c r="J1248" t="str">
        <x:v>Worked</x:v>
      </x:c>
      <x:c r="K1248" t="str">
        <x:v>Employee 2798; home branch Cambridge; assigned role Operative Driver | Deployment branch: Cambridge | Actual role: Operative Driver | Jobs: 400520 | Customers: Anglian Water | Actual hours: 8.5; source records: 1</x:v>
      </x:c>
      <x:c r="L1248" t="str">
        <x:v>Include</x:v>
      </x:c>
      <x:c r="M1248"/>
      <x:c r="N1248"/>
    </x:row>
    <x:row r="1249">
      <x:c r="A1249" t="str">
        <x:v>Joshua Seeley|2026-04-08</x:v>
      </x:c>
      <x:c r="B1249" s="888" t="n">
        <x:v>46120</x:v>
      </x:c>
      <x:c r="C1249" t="str">
        <x:v>Joshua Seeley</x:v>
      </x:c>
      <x:c r="D1249" t="str">
        <x:v>Permanent</x:v>
      </x:c>
      <x:c r="E1249" t="str">
        <x:v>Cambridge</x:v>
      </x:c>
      <x:c r="F1249" t="str">
        <x:v>Operative Driver</x:v>
      </x:c>
      <x:c r="G1249"/>
      <x:c r="H1249"/>
      <x:c r="I1249" s="22" t="n">
        <x:v>0</x:v>
      </x:c>
      <x:c r="J1249" t="str">
        <x:v>Annual leave</x:v>
      </x:c>
      <x:c r="K1249" t="str">
        <x:v>Employee 2798; home branch Cambridge; assigned role Operative Driver | Leave: Annual Leave (Hours) | Leave calendar basis: Variable-pattern period</x:v>
      </x:c>
      <x:c r="L1249" t="str">
        <x:v>Include</x:v>
      </x:c>
      <x:c r="M1249"/>
      <x:c r="N1249"/>
    </x:row>
    <x:row r="1250">
      <x:c r="A1250" t="str">
        <x:v>Joshua Seeley|2026-04-09</x:v>
      </x:c>
      <x:c r="B1250" s="888" t="n">
        <x:v>46121</x:v>
      </x:c>
      <x:c r="C1250" t="str">
        <x:v>Joshua Seeley</x:v>
      </x:c>
      <x:c r="D1250" t="str">
        <x:v>Permanent</x:v>
      </x:c>
      <x:c r="E1250" t="str">
        <x:v>Cambridge</x:v>
      </x:c>
      <x:c r="F1250" t="str">
        <x:v>Operative Driver</x:v>
      </x:c>
      <x:c r="G1250"/>
      <x:c r="H1250"/>
      <x:c r="I1250" s="22" t="n">
        <x:v>0</x:v>
      </x:c>
      <x:c r="J1250" t="str">
        <x:v>Annual leave</x:v>
      </x:c>
      <x:c r="K1250" t="str">
        <x:v>Employee 2798; home branch Cambridge; assigned role Operative Driver | Leave: Annual Leave (Hours) | Leave calendar basis: Variable-pattern period</x:v>
      </x:c>
      <x:c r="L1250" t="str">
        <x:v>Include</x:v>
      </x:c>
      <x:c r="M1250"/>
      <x:c r="N1250"/>
    </x:row>
    <x:row r="1251">
      <x:c r="A1251" t="str">
        <x:v>Joshua Seeley|2026-04-10</x:v>
      </x:c>
      <x:c r="B1251" s="888" t="n">
        <x:v>46122</x:v>
      </x:c>
      <x:c r="C1251" t="str">
        <x:v>Joshua Seeley</x:v>
      </x:c>
      <x:c r="D1251" t="str">
        <x:v>Permanent</x:v>
      </x:c>
      <x:c r="E1251" t="str">
        <x:v>Cambridge</x:v>
      </x:c>
      <x:c r="F1251" t="str">
        <x:v>Operative Driver</x:v>
      </x:c>
      <x:c r="G1251"/>
      <x:c r="H1251"/>
      <x:c r="I1251" s="22" t="n">
        <x:v>0</x:v>
      </x:c>
      <x:c r="J1251" t="str">
        <x:v>Annual leave</x:v>
      </x:c>
      <x:c r="K1251" t="str">
        <x:v>Employee 2798; home branch Cambridge; assigned role Operative Driver | Leave: Annual Leave (Hours) | Leave calendar basis: Variable-pattern period</x:v>
      </x:c>
      <x:c r="L1251" t="str">
        <x:v>Include</x:v>
      </x:c>
      <x:c r="M1251"/>
      <x:c r="N1251"/>
    </x:row>
    <x:row r="1252">
      <x:c r="A1252" t="str">
        <x:v>Joshua Seeley|2026-04-13</x:v>
      </x:c>
      <x:c r="B1252" s="888" t="n">
        <x:v>46125</x:v>
      </x:c>
      <x:c r="C1252" t="str">
        <x:v>Joshua Seeley</x:v>
      </x:c>
      <x:c r="D1252" t="str">
        <x:v>Permanent</x:v>
      </x:c>
      <x:c r="E1252" t="str">
        <x:v>Cambridge</x:v>
      </x:c>
      <x:c r="F1252" t="str">
        <x:v>Operative Driver</x:v>
      </x:c>
      <x:c r="G1252"/>
      <x:c r="H1252"/>
      <x:c r="I1252" s="22" t="n">
        <x:v>0</x:v>
      </x:c>
      <x:c r="J1252" t="str">
        <x:v>Annual leave</x:v>
      </x:c>
      <x:c r="K1252" t="str">
        <x:v>Employee 2798; home branch Cambridge; assigned role Operative Driver | Leave: Annual Leave (Hours) | Leave calendar basis: Variable-pattern period</x:v>
      </x:c>
      <x:c r="L1252" t="str">
        <x:v>Include</x:v>
      </x:c>
      <x:c r="M1252"/>
      <x:c r="N1252"/>
    </x:row>
    <x:row r="1253">
      <x:c r="A1253" t="str">
        <x:v>Joshua Seeley|2026-04-15</x:v>
      </x:c>
      <x:c r="B1253" s="888" t="n">
        <x:v>46127</x:v>
      </x:c>
      <x:c r="C1253" t="str">
        <x:v>Joshua Seeley</x:v>
      </x:c>
      <x:c r="D1253" t="str">
        <x:v>Permanent</x:v>
      </x:c>
      <x:c r="E1253" t="str">
        <x:v>Cambridge</x:v>
      </x:c>
      <x:c r="F1253" t="str">
        <x:v>Operative Driver</x:v>
      </x:c>
      <x:c r="G1253" t="str">
        <x:v>401615</x:v>
      </x:c>
      <x:c r="H1253" t="str">
        <x:v>Biopharma  - (GSK - XXL) - 4</x:v>
      </x:c>
      <x:c r="I1253" s="22" t="n">
        <x:v>8</x:v>
      </x:c>
      <x:c r="J1253" t="str">
        <x:v>Worked</x:v>
      </x:c>
      <x:c r="K1253" t="str">
        <x:v>Employee 2798; home branch Cambridge; assigned role Operative Driver | Deployment branch: Cambridge | Actual role: Operative Driver | Jobs: 401615 | Customers: Biopharma  - (GSK - XXL) - 4 | Actual hours: 8.0; source records: 1</x:v>
      </x:c>
      <x:c r="L1253" t="str">
        <x:v>Include</x:v>
      </x:c>
      <x:c r="M1253"/>
      <x:c r="N1253"/>
    </x:row>
    <x:row r="1254">
      <x:c r="A1254" t="str">
        <x:v>Joshua Seeley|2026-04-22</x:v>
      </x:c>
      <x:c r="B1254" s="888" t="n">
        <x:v>46134</x:v>
      </x:c>
      <x:c r="C1254" t="str">
        <x:v>Joshua Seeley</x:v>
      </x:c>
      <x:c r="D1254" t="str">
        <x:v>Permanent</x:v>
      </x:c>
      <x:c r="E1254" t="str">
        <x:v>Cambridge</x:v>
      </x:c>
      <x:c r="F1254" t="str">
        <x:v>Operative Driver</x:v>
      </x:c>
      <x:c r="G1254" t="str">
        <x:v>400437</x:v>
      </x:c>
      <x:c r="H1254" t="str">
        <x:v>Maynards - TenPoint Tx</x:v>
      </x:c>
      <x:c r="I1254" s="22" t="n">
        <x:v>10.5</x:v>
      </x:c>
      <x:c r="J1254" t="str">
        <x:v>Worked</x:v>
      </x:c>
      <x:c r="K1254" t="str">
        <x:v>Employee 2798; home branch Cambridge; assigned role Operative Driver | Deployment branch: Cambridge | Actual role: Operative Porter | Jobs: 400437 | Customers: Maynards - TenPoint Tx | Actual hours: 10.5; source records: 1</x:v>
      </x:c>
      <x:c r="L1254" t="str">
        <x:v>Include</x:v>
      </x:c>
      <x:c r="M1254"/>
      <x:c r="N1254"/>
    </x:row>
    <x:row r="1255">
      <x:c r="A1255" t="str">
        <x:v>Joshua Seeley|2026-04-23</x:v>
      </x:c>
      <x:c r="B1255" s="888" t="n">
        <x:v>46135</x:v>
      </x:c>
      <x:c r="C1255" t="str">
        <x:v>Joshua Seeley</x:v>
      </x:c>
      <x:c r="D1255" t="str">
        <x:v>Permanent</x:v>
      </x:c>
      <x:c r="E1255" t="str">
        <x:v>Cambridge</x:v>
      </x:c>
      <x:c r="F1255" t="str">
        <x:v>Operative Driver</x:v>
      </x:c>
      <x:c r="G1255" t="str">
        <x:v>400437</x:v>
      </x:c>
      <x:c r="H1255" t="str">
        <x:v>Maynards - TenPoint Tx</x:v>
      </x:c>
      <x:c r="I1255" s="22" t="n">
        <x:v>10</x:v>
      </x:c>
      <x:c r="J1255" t="str">
        <x:v>Worked</x:v>
      </x:c>
      <x:c r="K1255" t="str">
        <x:v>Employee 2798; home branch Cambridge; assigned role Operative Driver | Deployment branch: Cambridge | Actual role: Operative Driver | Jobs: 400437 | Customers: Maynards - TenPoint Tx | Actual hours: 10.0; source records: 1</x:v>
      </x:c>
      <x:c r="L1255" t="str">
        <x:v>Include</x:v>
      </x:c>
      <x:c r="M1255"/>
      <x:c r="N1255"/>
    </x:row>
    <x:row r="1256">
      <x:c r="A1256" t="str">
        <x:v>Joshua Seeley|2026-04-27</x:v>
      </x:c>
      <x:c r="B1256" s="888" t="n">
        <x:v>46139</x:v>
      </x:c>
      <x:c r="C1256" t="str">
        <x:v>Joshua Seeley</x:v>
      </x:c>
      <x:c r="D1256" t="str">
        <x:v>Permanent</x:v>
      </x:c>
      <x:c r="E1256" t="str">
        <x:v>Cambridge</x:v>
      </x:c>
      <x:c r="F1256" t="str">
        <x:v>Operative Driver</x:v>
      </x:c>
      <x:c r="G1256" t="str">
        <x:v>401116</x:v>
      </x:c>
      <x:c r="H1256" t="str">
        <x:v>Avantor ( CAMBRIDGE APRIL 2026 )</x:v>
      </x:c>
      <x:c r="I1256" s="22" t="n">
        <x:v>6.7</x:v>
      </x:c>
      <x:c r="J1256" t="str">
        <x:v>Worked</x:v>
      </x:c>
      <x:c r="K1256" t="str">
        <x:v>Employee 2798; home branch Cambridge; assigned role Operative Driver | Deployment branch: Cambridge | Actual role: Operative Driver | Jobs: 401116 | Customers: Avantor ( CAMBRIDGE APRIL 2026 ) | Actual hours: 6.7; source records: 1</x:v>
      </x:c>
      <x:c r="L1256" t="str">
        <x:v>Include</x:v>
      </x:c>
      <x:c r="M1256"/>
      <x:c r="N1256"/>
    </x:row>
    <x:row r="1257">
      <x:c r="A1257" t="str">
        <x:v>Joshua Seeley|2026-04-28</x:v>
      </x:c>
      <x:c r="B1257" s="888" t="n">
        <x:v>46140</x:v>
      </x:c>
      <x:c r="C1257" t="str">
        <x:v>Joshua Seeley</x:v>
      </x:c>
      <x:c r="D1257" t="str">
        <x:v>Permanent</x:v>
      </x:c>
      <x:c r="E1257" t="str">
        <x:v>Cambridge</x:v>
      </x:c>
      <x:c r="F1257" t="str">
        <x:v>Operative Driver</x:v>
      </x:c>
      <x:c r="G1257" t="str">
        <x:v>400795</x:v>
      </x:c>
      <x:c r="H1257" t="str">
        <x:v>Biopharma - IMPERIAL COLLEGE LONDON</x:v>
      </x:c>
      <x:c r="I1257" s="22" t="n">
        <x:v>8.5</x:v>
      </x:c>
      <x:c r="J1257" t="str">
        <x:v>Worked</x:v>
      </x:c>
      <x:c r="K1257" t="str">
        <x:v>Employee 2798; home branch Cambridge; assigned role Operative Driver | Deployment branch: Cambridge | Actual role: Operative Driver | Jobs: 400795 | Customers: Biopharma - IMPERIAL COLLEGE LONDON | Actual hours: 8.5; source records: 1</x:v>
      </x:c>
      <x:c r="L1257" t="str">
        <x:v>Include</x:v>
      </x:c>
      <x:c r="M1257"/>
      <x:c r="N1257"/>
    </x:row>
    <x:row r="1258">
      <x:c r="A1258" t="str">
        <x:v>Joshua Seeley|2026-04-30</x:v>
      </x:c>
      <x:c r="B1258" s="888" t="n">
        <x:v>46142</x:v>
      </x:c>
      <x:c r="C1258" t="str">
        <x:v>Joshua Seeley</x:v>
      </x:c>
      <x:c r="D1258" t="str">
        <x:v>Permanent</x:v>
      </x:c>
      <x:c r="E1258" t="str">
        <x:v>Cambridge</x:v>
      </x:c>
      <x:c r="F1258" t="str">
        <x:v>Operative Driver</x:v>
      </x:c>
      <x:c r="G1258" t="str">
        <x:v>401116</x:v>
      </x:c>
      <x:c r="H1258" t="str">
        <x:v>Avantor ( CAMBRIDGE APRIL 2026 )</x:v>
      </x:c>
      <x:c r="I1258" s="22" t="n">
        <x:v>8.5</x:v>
      </x:c>
      <x:c r="J1258" t="str">
        <x:v>Worked</x:v>
      </x:c>
      <x:c r="K1258" t="str">
        <x:v>Employee 2798; home branch Cambridge; assigned role Operative Driver | Deployment branch: Cambridge | Actual role: Operative Driver | Jobs: 401116 | Customers: Avantor ( CAMBRIDGE APRIL 2026 ) | Actual hours: 8.5; source records: 1</x:v>
      </x:c>
      <x:c r="L1258" t="str">
        <x:v>Include</x:v>
      </x:c>
      <x:c r="M1258"/>
      <x:c r="N1258"/>
    </x:row>
    <x:row r="1259">
      <x:c r="A1259" t="str">
        <x:v>K Bouakkaz|2026-04-01</x:v>
      </x:c>
      <x:c r="B1259" s="888" t="n">
        <x:v>46113</x:v>
      </x:c>
      <x:c r="C1259" t="str">
        <x:v>K Bouakkaz</x:v>
      </x:c>
      <x:c r="D1259" t="str">
        <x:v>Permanent</x:v>
      </x:c>
      <x:c r="E1259" t="str">
        <x:v>Thurrock</x:v>
      </x:c>
      <x:c r="F1259" t="str">
        <x:v>Operative Porter</x:v>
      </x:c>
      <x:c r="G1259" t="str">
        <x:v>396207</x:v>
      </x:c>
      <x:c r="H1259" t="str">
        <x:v>Linklaters LLP</x:v>
      </x:c>
      <x:c r="I1259" s="22" t="n">
        <x:v>10</x:v>
      </x:c>
      <x:c r="J1259" t="str">
        <x:v>Worked</x:v>
      </x:c>
      <x:c r="K1259" t="str">
        <x:v>Employee 102725; home branch Thurrock; assigned role Operative Porter | Deployment branch: Thurrock | Actual role: Operative Porter | Jobs: 396207 | Customers: Linklaters LLP | Actual hours: 10.0; source records: 1</x:v>
      </x:c>
      <x:c r="L1259" t="str">
        <x:v>Include</x:v>
      </x:c>
      <x:c r="M1259"/>
      <x:c r="N1259"/>
    </x:row>
    <x:row r="1260">
      <x:c r="A1260" t="str">
        <x:v>K Bouakkaz|2026-04-02</x:v>
      </x:c>
      <x:c r="B1260" s="888" t="n">
        <x:v>46114</x:v>
      </x:c>
      <x:c r="C1260" t="str">
        <x:v>K Bouakkaz</x:v>
      </x:c>
      <x:c r="D1260" t="str">
        <x:v>Permanent</x:v>
      </x:c>
      <x:c r="E1260" t="str">
        <x:v>Thurrock</x:v>
      </x:c>
      <x:c r="F1260" t="str">
        <x:v>Operative Porter</x:v>
      </x:c>
      <x:c r="G1260" t="str">
        <x:v>396207</x:v>
      </x:c>
      <x:c r="H1260" t="str">
        <x:v>Linklaters LLP</x:v>
      </x:c>
      <x:c r="I1260" s="22" t="n">
        <x:v>10</x:v>
      </x:c>
      <x:c r="J1260" t="str">
        <x:v>Worked</x:v>
      </x:c>
      <x:c r="K1260" t="str">
        <x:v>Employee 102725; home branch Thurrock; assigned role Operative Porter | Deployment branch: Thurrock | Actual role: Operative Porter | Jobs: 396207 | Customers: Linklaters LLP | Actual hours: 10.0; source records: 1</x:v>
      </x:c>
      <x:c r="L1260" t="str">
        <x:v>Include</x:v>
      </x:c>
      <x:c r="M1260"/>
      <x:c r="N1260"/>
    </x:row>
    <x:row r="1261">
      <x:c r="A1261" t="str">
        <x:v>K Bouakkaz|2026-04-07</x:v>
      </x:c>
      <x:c r="B1261" s="888" t="n">
        <x:v>46119</x:v>
      </x:c>
      <x:c r="C1261" t="str">
        <x:v>K Bouakkaz</x:v>
      </x:c>
      <x:c r="D1261" t="str">
        <x:v>Permanent</x:v>
      </x:c>
      <x:c r="E1261" t="str">
        <x:v>Thurrock</x:v>
      </x:c>
      <x:c r="F1261" t="str">
        <x:v>Operative Porter</x:v>
      </x:c>
      <x:c r="G1261" t="str">
        <x:v>396207</x:v>
      </x:c>
      <x:c r="H1261" t="str">
        <x:v>Linklaters LLP</x:v>
      </x:c>
      <x:c r="I1261" s="22" t="n">
        <x:v>9.5</x:v>
      </x:c>
      <x:c r="J1261" t="str">
        <x:v>Worked</x:v>
      </x:c>
      <x:c r="K1261" t="str">
        <x:v>Employee 102725; home branch Thurrock; assigned role Operative Porter | Deployment branch: Thurrock | Actual role: Operative Porter | Jobs: 396207 | Customers: Linklaters LLP | Actual hours: 9.5; source records: 1</x:v>
      </x:c>
      <x:c r="L1261" t="str">
        <x:v>Include</x:v>
      </x:c>
      <x:c r="M1261"/>
      <x:c r="N1261"/>
    </x:row>
    <x:row r="1262">
      <x:c r="A1262" t="str">
        <x:v>K Bouakkaz|2026-04-08</x:v>
      </x:c>
      <x:c r="B1262" s="888" t="n">
        <x:v>46120</x:v>
      </x:c>
      <x:c r="C1262" t="str">
        <x:v>K Bouakkaz</x:v>
      </x:c>
      <x:c r="D1262" t="str">
        <x:v>Permanent</x:v>
      </x:c>
      <x:c r="E1262" t="str">
        <x:v>Thurrock</x:v>
      </x:c>
      <x:c r="F1262" t="str">
        <x:v>Operative Porter</x:v>
      </x:c>
      <x:c r="G1262" t="str">
        <x:v>396207</x:v>
      </x:c>
      <x:c r="H1262" t="str">
        <x:v>Linklaters LLP</x:v>
      </x:c>
      <x:c r="I1262" s="22" t="n">
        <x:v>9.5</x:v>
      </x:c>
      <x:c r="J1262" t="str">
        <x:v>Worked</x:v>
      </x:c>
      <x:c r="K1262" t="str">
        <x:v>Employee 102725; home branch Thurrock; assigned role Operative Porter | Deployment branch: Thurrock | Actual role: Operative Porter | Jobs: 396207 | Customers: Linklaters LLP | Actual hours: 9.5; source records: 1</x:v>
      </x:c>
      <x:c r="L1262" t="str">
        <x:v>Include</x:v>
      </x:c>
      <x:c r="M1262"/>
      <x:c r="N1262"/>
    </x:row>
    <x:row r="1263">
      <x:c r="A1263" t="str">
        <x:v>K Bouakkaz|2026-04-09</x:v>
      </x:c>
      <x:c r="B1263" s="888" t="n">
        <x:v>46121</x:v>
      </x:c>
      <x:c r="C1263" t="str">
        <x:v>K Bouakkaz</x:v>
      </x:c>
      <x:c r="D1263" t="str">
        <x:v>Permanent</x:v>
      </x:c>
      <x:c r="E1263" t="str">
        <x:v>Thurrock</x:v>
      </x:c>
      <x:c r="F1263" t="str">
        <x:v>Operative Porter</x:v>
      </x:c>
      <x:c r="G1263" t="str">
        <x:v>396207</x:v>
      </x:c>
      <x:c r="H1263" t="str">
        <x:v>Linklaters LLP</x:v>
      </x:c>
      <x:c r="I1263" s="22" t="n">
        <x:v>10</x:v>
      </x:c>
      <x:c r="J1263" t="str">
        <x:v>Worked</x:v>
      </x:c>
      <x:c r="K1263" t="str">
        <x:v>Employee 102725; home branch Thurrock; assigned role Operative Porter | Deployment branch: Thurrock | Actual role: Operative Porter | Jobs: 396207 | Customers: Linklaters LLP | Actual hours: 10.0; source records: 1</x:v>
      </x:c>
      <x:c r="L1263" t="str">
        <x:v>Include</x:v>
      </x:c>
      <x:c r="M1263"/>
      <x:c r="N1263"/>
    </x:row>
    <x:row r="1264">
      <x:c r="A1264" t="str">
        <x:v>K Bouakkaz|2026-04-10</x:v>
      </x:c>
      <x:c r="B1264" s="888" t="n">
        <x:v>46122</x:v>
      </x:c>
      <x:c r="C1264" t="str">
        <x:v>K Bouakkaz</x:v>
      </x:c>
      <x:c r="D1264" t="str">
        <x:v>Permanent</x:v>
      </x:c>
      <x:c r="E1264" t="str">
        <x:v>Thurrock</x:v>
      </x:c>
      <x:c r="F1264" t="str">
        <x:v>Operative Porter</x:v>
      </x:c>
      <x:c r="G1264" t="str">
        <x:v>400525</x:v>
      </x:c>
      <x:c r="H1264" t="str">
        <x:v>JP Morgan Limited</x:v>
      </x:c>
      <x:c r="I1264" s="22" t="n">
        <x:v>8.5</x:v>
      </x:c>
      <x:c r="J1264" t="str">
        <x:v>Worked</x:v>
      </x:c>
      <x:c r="K1264" t="str">
        <x:v>Employee 102725; home branch Thurrock; assigned role Operative Porter | Deployment branch: Thurrock | Actual role: Operative Porter | Jobs: 400525 | Customers: JP Morgan Limited | Actual hours: 8.5; source records: 1</x:v>
      </x:c>
      <x:c r="L1264" t="str">
        <x:v>Include</x:v>
      </x:c>
      <x:c r="M1264"/>
      <x:c r="N1264"/>
    </x:row>
    <x:row r="1265">
      <x:c r="A1265" t="str">
        <x:v>K Bouakkaz|2026-04-13</x:v>
      </x:c>
      <x:c r="B1265" s="888" t="n">
        <x:v>46125</x:v>
      </x:c>
      <x:c r="C1265" t="str">
        <x:v>K Bouakkaz</x:v>
      </x:c>
      <x:c r="D1265" t="str">
        <x:v>Permanent</x:v>
      </x:c>
      <x:c r="E1265" t="str">
        <x:v>Thurrock</x:v>
      </x:c>
      <x:c r="F1265" t="str">
        <x:v>Operative Porter</x:v>
      </x:c>
      <x:c r="G1265" t="str">
        <x:v>401233</x:v>
      </x:c>
      <x:c r="H1265" t="str">
        <x:v>Apple Europe Limited</x:v>
      </x:c>
      <x:c r="I1265" s="22" t="n">
        <x:v>11.5</x:v>
      </x:c>
      <x:c r="J1265" t="str">
        <x:v>Worked</x:v>
      </x:c>
      <x:c r="K1265" t="str">
        <x:v>Employee 102725; home branch Thurrock; assigned role Operative Porter | Deployment branch: Thurrock | Actual role: Operative Porter | Jobs: 401233 | Customers: Apple Europe Limited | Actual hours: 11.5; source records: 1</x:v>
      </x:c>
      <x:c r="L1265" t="str">
        <x:v>Include</x:v>
      </x:c>
      <x:c r="M1265"/>
      <x:c r="N1265"/>
    </x:row>
    <x:row r="1266">
      <x:c r="A1266" t="str">
        <x:v>K Bouakkaz|2026-04-18</x:v>
      </x:c>
      <x:c r="B1266" s="888" t="n">
        <x:v>46130</x:v>
      </x:c>
      <x:c r="C1266" t="str">
        <x:v>K Bouakkaz</x:v>
      </x:c>
      <x:c r="D1266" t="str">
        <x:v>Permanent</x:v>
      </x:c>
      <x:c r="E1266" t="str">
        <x:v>Thurrock</x:v>
      </x:c>
      <x:c r="F1266" t="str">
        <x:v>Operative Porter</x:v>
      </x:c>
      <x:c r="G1266" t="str">
        <x:v>396207</x:v>
      </x:c>
      <x:c r="H1266" t="str">
        <x:v>Linklaters LLP</x:v>
      </x:c>
      <x:c r="I1266" s="22" t="n">
        <x:v>8</x:v>
      </x:c>
      <x:c r="J1266" t="str">
        <x:v>Worked</x:v>
      </x:c>
      <x:c r="K1266" t="str">
        <x:v>Employee 102725; home branch Thurrock; assigned role Operative Porter | Deployment branch: Thurrock | Actual role: Operative Porter | Jobs: 396207 | Customers: Linklaters LLP | Actual hours: 8.0; source records: 1</x:v>
      </x:c>
      <x:c r="L1266" t="str">
        <x:v>Include</x:v>
      </x:c>
      <x:c r="M1266"/>
      <x:c r="N1266"/>
    </x:row>
    <x:row r="1267">
      <x:c r="A1267" t="str">
        <x:v>K Bouakkaz|2026-04-21</x:v>
      </x:c>
      <x:c r="B1267" s="888" t="n">
        <x:v>46133</x:v>
      </x:c>
      <x:c r="C1267" t="str">
        <x:v>K Bouakkaz</x:v>
      </x:c>
      <x:c r="D1267" t="str">
        <x:v>Permanent</x:v>
      </x:c>
      <x:c r="E1267" t="str">
        <x:v>Thurrock</x:v>
      </x:c>
      <x:c r="F1267" t="str">
        <x:v>Operative Porter</x:v>
      </x:c>
      <x:c r="G1267" t="str">
        <x:v>396207</x:v>
      </x:c>
      <x:c r="H1267" t="str">
        <x:v>Linklaters LLP</x:v>
      </x:c>
      <x:c r="I1267" s="22" t="n">
        <x:v>8.5</x:v>
      </x:c>
      <x:c r="J1267" t="str">
        <x:v>Worked</x:v>
      </x:c>
      <x:c r="K1267" t="str">
        <x:v>Employee 102725; home branch Thurrock; assigned role Operative Porter | Deployment branch: Thurrock | Actual role: Operative Porter | Jobs: 396207 | Customers: Linklaters LLP | Actual hours: 8.5; source records: 1</x:v>
      </x:c>
      <x:c r="L1267" t="str">
        <x:v>Include</x:v>
      </x:c>
      <x:c r="M1267"/>
      <x:c r="N1267"/>
    </x:row>
    <x:row r="1268">
      <x:c r="A1268" t="str">
        <x:v>K Bouakkaz|2026-04-22</x:v>
      </x:c>
      <x:c r="B1268" s="888" t="n">
        <x:v>46134</x:v>
      </x:c>
      <x:c r="C1268" t="str">
        <x:v>K Bouakkaz</x:v>
      </x:c>
      <x:c r="D1268" t="str">
        <x:v>Permanent</x:v>
      </x:c>
      <x:c r="E1268" t="str">
        <x:v>Thurrock</x:v>
      </x:c>
      <x:c r="F1268" t="str">
        <x:v>Operative Porter</x:v>
      </x:c>
      <x:c r="G1268" t="str">
        <x:v>401535</x:v>
      </x:c>
      <x:c r="H1268" t="str">
        <x:v>Apple Europe Limited</x:v>
      </x:c>
      <x:c r="I1268" s="22" t="n">
        <x:v>10</x:v>
      </x:c>
      <x:c r="J1268" t="str">
        <x:v>Worked</x:v>
      </x:c>
      <x:c r="K1268" t="str">
        <x:v>Employee 102725; home branch Thurrock; assigned role Operative Porter | Deployment branch: Thurrock | Actual role: Operative Porter | Jobs: 401535 | Customers: Apple Europe Limited | Actual hours: 10.0; source records: 1</x:v>
      </x:c>
      <x:c r="L1268" t="str">
        <x:v>Include</x:v>
      </x:c>
      <x:c r="M1268"/>
      <x:c r="N1268"/>
    </x:row>
    <x:row r="1269">
      <x:c r="A1269" t="str">
        <x:v>K Bouakkaz|2026-04-23</x:v>
      </x:c>
      <x:c r="B1269" s="888" t="n">
        <x:v>46135</x:v>
      </x:c>
      <x:c r="C1269" t="str">
        <x:v>K Bouakkaz</x:v>
      </x:c>
      <x:c r="D1269" t="str">
        <x:v>Permanent</x:v>
      </x:c>
      <x:c r="E1269" t="str">
        <x:v>Thurrock</x:v>
      </x:c>
      <x:c r="F1269" t="str">
        <x:v>Operative Porter</x:v>
      </x:c>
      <x:c r="G1269" t="str">
        <x:v>396207</x:v>
      </x:c>
      <x:c r="H1269" t="str">
        <x:v>Linklaters LLP</x:v>
      </x:c>
      <x:c r="I1269" s="22" t="n">
        <x:v>13.5</x:v>
      </x:c>
      <x:c r="J1269" t="str">
        <x:v>Worked</x:v>
      </x:c>
      <x:c r="K1269" t="str">
        <x:v>Employee 102725; home branch Thurrock; assigned role Operative Porter | Deployment branch: Thurrock | Actual role: Operative Porter | Jobs: 396207 | Customers: Linklaters LLP | Actual hours: 13.5; source records: 1</x:v>
      </x:c>
      <x:c r="L1269" t="str">
        <x:v>Include</x:v>
      </x:c>
      <x:c r="M1269"/>
      <x:c r="N1269"/>
    </x:row>
    <x:row r="1270">
      <x:c r="A1270" t="str">
        <x:v>K Bouakkaz|2026-04-24</x:v>
      </x:c>
      <x:c r="B1270" s="888" t="n">
        <x:v>46136</x:v>
      </x:c>
      <x:c r="C1270" t="str">
        <x:v>K Bouakkaz</x:v>
      </x:c>
      <x:c r="D1270" t="str">
        <x:v>Permanent</x:v>
      </x:c>
      <x:c r="E1270" t="str">
        <x:v>Thurrock</x:v>
      </x:c>
      <x:c r="F1270" t="str">
        <x:v>Operative Porter</x:v>
      </x:c>
      <x:c r="G1270" t="str">
        <x:v>397854</x:v>
      </x:c>
      <x:c r="H1270" t="str">
        <x:v>UBS Investment Bank</x:v>
      </x:c>
      <x:c r="I1270" s="22" t="n">
        <x:v>5</x:v>
      </x:c>
      <x:c r="J1270" t="str">
        <x:v>Worked</x:v>
      </x:c>
      <x:c r="K1270" t="str">
        <x:v>Employee 102725; home branch Thurrock; assigned role Operative Porter | Deployment branch: Thurrock | Actual role: Operative Porter | Jobs: 397854 | Customers: UBS Investment Bank | Actual hours: 5.0; source records: 1</x:v>
      </x:c>
      <x:c r="L1270" t="str">
        <x:v>Include</x:v>
      </x:c>
      <x:c r="M1270"/>
      <x:c r="N1270"/>
    </x:row>
    <x:row r="1271">
      <x:c r="A1271" t="str">
        <x:v>K Bouakkaz|2026-04-26</x:v>
      </x:c>
      <x:c r="B1271" s="888" t="n">
        <x:v>46138</x:v>
      </x:c>
      <x:c r="C1271" t="str">
        <x:v>K Bouakkaz</x:v>
      </x:c>
      <x:c r="D1271" t="str">
        <x:v>Permanent</x:v>
      </x:c>
      <x:c r="E1271" t="str">
        <x:v>Thurrock</x:v>
      </x:c>
      <x:c r="F1271" t="str">
        <x:v>Operative Porter</x:v>
      </x:c>
      <x:c r="G1271" t="str">
        <x:v>401520</x:v>
      </x:c>
      <x:c r="H1271" t="str">
        <x:v>BNP Paribas Limited</x:v>
      </x:c>
      <x:c r="I1271" s="22" t="n">
        <x:v>7.5</x:v>
      </x:c>
      <x:c r="J1271" t="str">
        <x:v>Worked</x:v>
      </x:c>
      <x:c r="K1271" t="str">
        <x:v>Employee 102725; home branch Thurrock; assigned role Operative Porter | Deployment branch: Thurrock | Actual role: Operative Porter | Jobs: 401520 | Customers: BNP Paribas Limited | Actual hours: 7.5; source records: 1</x:v>
      </x:c>
      <x:c r="L1271" t="str">
        <x:v>Include</x:v>
      </x:c>
      <x:c r="M1271"/>
      <x:c r="N1271"/>
    </x:row>
    <x:row r="1272">
      <x:c r="A1272" t="str">
        <x:v>K Bouakkaz|2026-04-27</x:v>
      </x:c>
      <x:c r="B1272" s="888" t="n">
        <x:v>46139</x:v>
      </x:c>
      <x:c r="C1272" t="str">
        <x:v>K Bouakkaz</x:v>
      </x:c>
      <x:c r="D1272" t="str">
        <x:v>Permanent</x:v>
      </x:c>
      <x:c r="E1272" t="str">
        <x:v>Thurrock</x:v>
      </x:c>
      <x:c r="F1272" t="str">
        <x:v>Operative Porter</x:v>
      </x:c>
      <x:c r="G1272" t="str">
        <x:v>396207</x:v>
      </x:c>
      <x:c r="H1272" t="str">
        <x:v>Linklaters LLP</x:v>
      </x:c>
      <x:c r="I1272" s="22" t="n">
        <x:v>11.5</x:v>
      </x:c>
      <x:c r="J1272" t="str">
        <x:v>Worked</x:v>
      </x:c>
      <x:c r="K1272" t="str">
        <x:v>Employee 102725; home branch Thurrock; assigned role Operative Porter | Deployment branch: Thurrock | Actual role: Operative Porter | Jobs: 396207 | Customers: Linklaters LLP | Actual hours: 11.5; source records: 1</x:v>
      </x:c>
      <x:c r="L1272" t="str">
        <x:v>Include</x:v>
      </x:c>
      <x:c r="M1272"/>
      <x:c r="N1272"/>
    </x:row>
    <x:row r="1273">
      <x:c r="A1273" t="str">
        <x:v>K Bouakkaz|2026-04-29</x:v>
      </x:c>
      <x:c r="B1273" s="888" t="n">
        <x:v>46141</x:v>
      </x:c>
      <x:c r="C1273" t="str">
        <x:v>K Bouakkaz</x:v>
      </x:c>
      <x:c r="D1273" t="str">
        <x:v>Permanent</x:v>
      </x:c>
      <x:c r="E1273" t="str">
        <x:v>Thurrock</x:v>
      </x:c>
      <x:c r="F1273" t="str">
        <x:v>Operative Porter</x:v>
      </x:c>
      <x:c r="G1273" t="str">
        <x:v>400559</x:v>
      </x:c>
      <x:c r="H1273" t="str">
        <x:v>Southwark Youth Offending Service</x:v>
      </x:c>
      <x:c r="I1273" s="22" t="n">
        <x:v>9</x:v>
      </x:c>
      <x:c r="J1273" t="str">
        <x:v>Worked</x:v>
      </x:c>
      <x:c r="K1273" t="str">
        <x:v>Employee 102725; home branch Thurrock; assigned role Operative Porter | Deployment branch: Thurrock | Actual role: Operative Porter | Jobs: 400559 | Customers: Southwark Youth Offending Service | Actual hours: 9.0; source records: 1</x:v>
      </x:c>
      <x:c r="L1273" t="str">
        <x:v>Include</x:v>
      </x:c>
      <x:c r="M1273"/>
      <x:c r="N1273"/>
    </x:row>
    <x:row r="1274">
      <x:c r="A1274" t="str">
        <x:v>K Ford|2026-04-01</x:v>
      </x:c>
      <x:c r="B1274" s="888" t="n">
        <x:v>46113</x:v>
      </x:c>
      <x:c r="C1274" t="str">
        <x:v>K Ford</x:v>
      </x:c>
      <x:c r="D1274" t="str">
        <x:v>Permanent</x:v>
      </x:c>
      <x:c r="E1274" t="str">
        <x:v>Thurrock</x:v>
      </x:c>
      <x:c r="F1274" t="str">
        <x:v>Operative Skilled</x:v>
      </x:c>
      <x:c r="G1274" t="str">
        <x:v>398210</x:v>
      </x:c>
      <x:c r="H1274" t="str">
        <x:v>London Metropolitan University</x:v>
      </x:c>
      <x:c r="I1274" s="22" t="n">
        <x:v>8.5</x:v>
      </x:c>
      <x:c r="J1274" t="str">
        <x:v>Worked</x:v>
      </x:c>
      <x:c r="K1274" t="str">
        <x:v>Employee 103012; home branch Thurrock; assigned role Operative Skilled | Deployment branch: Thurrock | Actual role: Operative Skilled | Jobs: 398210 | Customers: London Metropolitan University | Actual hours: 8.5; source records: 1</x:v>
      </x:c>
      <x:c r="L1274" t="str">
        <x:v>Include</x:v>
      </x:c>
      <x:c r="M1274"/>
      <x:c r="N1274"/>
    </x:row>
    <x:row r="1275">
      <x:c r="A1275" t="str">
        <x:v>K Ford|2026-04-07</x:v>
      </x:c>
      <x:c r="B1275" s="888" t="n">
        <x:v>46119</x:v>
      </x:c>
      <x:c r="C1275" t="str">
        <x:v>K Ford</x:v>
      </x:c>
      <x:c r="D1275" t="str">
        <x:v>Permanent</x:v>
      </x:c>
      <x:c r="E1275" t="str">
        <x:v>Thurrock</x:v>
      </x:c>
      <x:c r="F1275" t="str">
        <x:v>Operative Skilled</x:v>
      </x:c>
      <x:c r="G1275" t="str">
        <x:v>401056</x:v>
      </x:c>
      <x:c r="H1275" t="str">
        <x:v>Knotel UK Ltd</x:v>
      </x:c>
      <x:c r="I1275" s="22" t="n">
        <x:v>8.5</x:v>
      </x:c>
      <x:c r="J1275" t="str">
        <x:v>Worked</x:v>
      </x:c>
      <x:c r="K1275" t="str">
        <x:v>Employee 103012; home branch Thurrock; assigned role Operative Skilled | Deployment branch: Thurrock | Actual role: Operative Skilled | Jobs: 401056 | Customers: Knotel UK Ltd | Actual hours: 8.5; source records: 1</x:v>
      </x:c>
      <x:c r="L1275" t="str">
        <x:v>Include</x:v>
      </x:c>
      <x:c r="M1275"/>
      <x:c r="N1275"/>
    </x:row>
    <x:row r="1276">
      <x:c r="A1276" t="str">
        <x:v>K Ford|2026-04-08</x:v>
      </x:c>
      <x:c r="B1276" s="888" t="n">
        <x:v>46120</x:v>
      </x:c>
      <x:c r="C1276" t="str">
        <x:v>K Ford</x:v>
      </x:c>
      <x:c r="D1276" t="str">
        <x:v>Permanent</x:v>
      </x:c>
      <x:c r="E1276" t="str">
        <x:v>Thurrock</x:v>
      </x:c>
      <x:c r="F1276" t="str">
        <x:v>Operative Skilled</x:v>
      </x:c>
      <x:c r="G1276" t="str">
        <x:v>401056</x:v>
      </x:c>
      <x:c r="H1276" t="str">
        <x:v>Knotel UK Ltd</x:v>
      </x:c>
      <x:c r="I1276" s="22" t="n">
        <x:v>6.5</x:v>
      </x:c>
      <x:c r="J1276" t="str">
        <x:v>Worked</x:v>
      </x:c>
      <x:c r="K1276" t="str">
        <x:v>Employee 103012; home branch Thurrock; assigned role Operative Skilled | Deployment branch: Thurrock | Actual role: Operative Skilled | Jobs: 401056 | Customers: Knotel UK Ltd | Actual hours: 6.5; source records: 1</x:v>
      </x:c>
      <x:c r="L1276" t="str">
        <x:v>Include</x:v>
      </x:c>
      <x:c r="M1276"/>
      <x:c r="N1276"/>
    </x:row>
    <x:row r="1277">
      <x:c r="A1277" t="str">
        <x:v>K Ford|2026-04-09</x:v>
      </x:c>
      <x:c r="B1277" s="888" t="n">
        <x:v>46121</x:v>
      </x:c>
      <x:c r="C1277" t="str">
        <x:v>K Ford</x:v>
      </x:c>
      <x:c r="D1277" t="str">
        <x:v>Permanent</x:v>
      </x:c>
      <x:c r="E1277" t="str">
        <x:v>Thurrock</x:v>
      </x:c>
      <x:c r="F1277" t="str">
        <x:v>Operative Skilled</x:v>
      </x:c>
      <x:c r="G1277" t="str">
        <x:v>401061, 401537</x:v>
      </x:c>
      <x:c r="H1277" t="str">
        <x:v>Knotel UK Ltd</x:v>
      </x:c>
      <x:c r="I1277" s="22" t="n">
        <x:v>7</x:v>
      </x:c>
      <x:c r="J1277" t="str">
        <x:v>Worked — 2 records</x:v>
      </x:c>
      <x:c r="K1277" t="str">
        <x:v>Employee 103012; home branch Thurrock; assigned role Operative Skilled | Deployment branch: Thurrock | Actual role: Operative Skilled | Jobs: 401061, 401537 | Customers: Knotel UK Ltd | Actual hours: 7.0; source records: 2</x:v>
      </x:c>
      <x:c r="L1277" t="str">
        <x:v>Include</x:v>
      </x:c>
      <x:c r="M1277"/>
      <x:c r="N1277"/>
    </x:row>
    <x:row r="1278">
      <x:c r="A1278" t="str">
        <x:v>K Ford|2026-04-10</x:v>
      </x:c>
      <x:c r="B1278" s="888" t="n">
        <x:v>46122</x:v>
      </x:c>
      <x:c r="C1278" t="str">
        <x:v>K Ford</x:v>
      </x:c>
      <x:c r="D1278" t="str">
        <x:v>Permanent</x:v>
      </x:c>
      <x:c r="E1278" t="str">
        <x:v>Thurrock</x:v>
      </x:c>
      <x:c r="F1278" t="str">
        <x:v>Operative Skilled</x:v>
      </x:c>
      <x:c r="G1278" t="str">
        <x:v>396207</x:v>
      </x:c>
      <x:c r="H1278" t="str">
        <x:v>Linklaters LLP</x:v>
      </x:c>
      <x:c r="I1278" s="22" t="n">
        <x:v>9.5</x:v>
      </x:c>
      <x:c r="J1278" t="str">
        <x:v>Worked</x:v>
      </x:c>
      <x:c r="K1278" t="str">
        <x:v>Employee 103012; home branch Thurrock; assigned role Operative Skilled | Deployment branch: Thurrock | Actual role: Operative Skilled | Jobs: 396207 | Customers: Linklaters LLP | Actual hours: 9.5; source records: 1</x:v>
      </x:c>
      <x:c r="L1278" t="str">
        <x:v>Include</x:v>
      </x:c>
      <x:c r="M1278"/>
      <x:c r="N1278"/>
    </x:row>
    <x:row r="1279">
      <x:c r="A1279" t="str">
        <x:v>K Ford|2026-04-11</x:v>
      </x:c>
      <x:c r="B1279" s="888" t="n">
        <x:v>46123</x:v>
      </x:c>
      <x:c r="C1279" t="str">
        <x:v>K Ford</x:v>
      </x:c>
      <x:c r="D1279" t="str">
        <x:v>Permanent</x:v>
      </x:c>
      <x:c r="E1279" t="str">
        <x:v>Thurrock</x:v>
      </x:c>
      <x:c r="F1279" t="str">
        <x:v>Operative Skilled</x:v>
      </x:c>
      <x:c r="G1279" t="str">
        <x:v>396207</x:v>
      </x:c>
      <x:c r="H1279" t="str">
        <x:v>Linklaters LLP</x:v>
      </x:c>
      <x:c r="I1279" s="22" t="n">
        <x:v>9.5</x:v>
      </x:c>
      <x:c r="J1279" t="str">
        <x:v>Worked</x:v>
      </x:c>
      <x:c r="K1279" t="str">
        <x:v>Employee 103012; home branch Thurrock; assigned role Operative Skilled | Deployment branch: Thurrock | Actual role: Operative Porter | Jobs: 396207 | Customers: Linklaters LLP | Actual hours: 9.5; source records: 1</x:v>
      </x:c>
      <x:c r="L1279" t="str">
        <x:v>Include</x:v>
      </x:c>
      <x:c r="M1279"/>
      <x:c r="N1279"/>
    </x:row>
    <x:row r="1280">
      <x:c r="A1280" t="str">
        <x:v>K Ford|2026-04-12</x:v>
      </x:c>
      <x:c r="B1280" s="888" t="n">
        <x:v>46124</x:v>
      </x:c>
      <x:c r="C1280" t="str">
        <x:v>K Ford</x:v>
      </x:c>
      <x:c r="D1280" t="str">
        <x:v>Permanent</x:v>
      </x:c>
      <x:c r="E1280" t="str">
        <x:v>Thurrock</x:v>
      </x:c>
      <x:c r="F1280" t="str">
        <x:v>Operative Skilled</x:v>
      </x:c>
      <x:c r="G1280" t="str">
        <x:v>396207</x:v>
      </x:c>
      <x:c r="H1280" t="str">
        <x:v>Linklaters LLP</x:v>
      </x:c>
      <x:c r="I1280" s="22" t="n">
        <x:v>6</x:v>
      </x:c>
      <x:c r="J1280" t="str">
        <x:v>Worked</x:v>
      </x:c>
      <x:c r="K1280" t="str">
        <x:v>Employee 103012; home branch Thurrock; assigned role Operative Skilled | Deployment branch: Thurrock | Actual role: Operative Porter | Jobs: 396207 | Customers: Linklaters LLP | Actual hours: 6.0; source records: 1</x:v>
      </x:c>
      <x:c r="L1280" t="str">
        <x:v>Include</x:v>
      </x:c>
      <x:c r="M1280"/>
      <x:c r="N1280"/>
    </x:row>
    <x:row r="1281">
      <x:c r="A1281" t="str">
        <x:v>K Ford|2026-04-13</x:v>
      </x:c>
      <x:c r="B1281" s="888" t="n">
        <x:v>46125</x:v>
      </x:c>
      <x:c r="C1281" t="str">
        <x:v>K Ford</x:v>
      </x:c>
      <x:c r="D1281" t="str">
        <x:v>Permanent</x:v>
      </x:c>
      <x:c r="E1281" t="str">
        <x:v>Thurrock</x:v>
      </x:c>
      <x:c r="F1281" t="str">
        <x:v>Operative Skilled</x:v>
      </x:c>
      <x:c r="G1281" t="str">
        <x:v>396207</x:v>
      </x:c>
      <x:c r="H1281" t="str">
        <x:v>Linklaters LLP</x:v>
      </x:c>
      <x:c r="I1281" s="22" t="n">
        <x:v>9.5</x:v>
      </x:c>
      <x:c r="J1281" t="str">
        <x:v>Worked</x:v>
      </x:c>
      <x:c r="K1281" t="str">
        <x:v>Employee 103012; home branch Thurrock; assigned role Operative Skilled | Deployment branch: Thurrock | Actual role: Operative Skilled | Jobs: 396207 | Customers: Linklaters LLP | Actual hours: 9.5; source records: 1</x:v>
      </x:c>
      <x:c r="L1281" t="str">
        <x:v>Include</x:v>
      </x:c>
      <x:c r="M1281"/>
      <x:c r="N1281"/>
    </x:row>
    <x:row r="1282">
      <x:c r="A1282" t="str">
        <x:v>K Ford|2026-04-14</x:v>
      </x:c>
      <x:c r="B1282" s="888" t="n">
        <x:v>46126</x:v>
      </x:c>
      <x:c r="C1282" t="str">
        <x:v>K Ford</x:v>
      </x:c>
      <x:c r="D1282" t="str">
        <x:v>Permanent</x:v>
      </x:c>
      <x:c r="E1282" t="str">
        <x:v>Thurrock</x:v>
      </x:c>
      <x:c r="F1282" t="str">
        <x:v>Operative Skilled</x:v>
      </x:c>
      <x:c r="G1282" t="str">
        <x:v>396207</x:v>
      </x:c>
      <x:c r="H1282" t="str">
        <x:v>Linklaters LLP</x:v>
      </x:c>
      <x:c r="I1282" s="22" t="n">
        <x:v>9.5</x:v>
      </x:c>
      <x:c r="J1282" t="str">
        <x:v>Worked</x:v>
      </x:c>
      <x:c r="K1282" t="str">
        <x:v>Employee 103012; home branch Thurrock; assigned role Operative Skilled | Deployment branch: Thurrock | Actual role: Operative Skilled | Jobs: 396207 | Customers: Linklaters LLP | Actual hours: 9.5; source records: 1</x:v>
      </x:c>
      <x:c r="L1282" t="str">
        <x:v>Include</x:v>
      </x:c>
      <x:c r="M1282"/>
      <x:c r="N1282"/>
    </x:row>
    <x:row r="1283">
      <x:c r="A1283" t="str">
        <x:v>K Ford|2026-04-15</x:v>
      </x:c>
      <x:c r="B1283" s="888" t="n">
        <x:v>46127</x:v>
      </x:c>
      <x:c r="C1283" t="str">
        <x:v>K Ford</x:v>
      </x:c>
      <x:c r="D1283" t="str">
        <x:v>Permanent</x:v>
      </x:c>
      <x:c r="E1283" t="str">
        <x:v>Thurrock</x:v>
      </x:c>
      <x:c r="F1283" t="str">
        <x:v>Operative Skilled</x:v>
      </x:c>
      <x:c r="G1283" t="str">
        <x:v>396207</x:v>
      </x:c>
      <x:c r="H1283" t="str">
        <x:v>Linklaters LLP</x:v>
      </x:c>
      <x:c r="I1283" s="22" t="n">
        <x:v>9.5</x:v>
      </x:c>
      <x:c r="J1283" t="str">
        <x:v>Worked</x:v>
      </x:c>
      <x:c r="K1283" t="str">
        <x:v>Employee 103012; home branch Thurrock; assigned role Operative Skilled | Deployment branch: Thurrock | Actual role: Operative Skilled | Jobs: 396207 | Customers: Linklaters LLP | Actual hours: 9.5; source records: 1</x:v>
      </x:c>
      <x:c r="L1283" t="str">
        <x:v>Include</x:v>
      </x:c>
      <x:c r="M1283"/>
      <x:c r="N1283"/>
    </x:row>
    <x:row r="1284">
      <x:c r="A1284" t="str">
        <x:v>K Ford|2026-04-16</x:v>
      </x:c>
      <x:c r="B1284" s="888" t="n">
        <x:v>46128</x:v>
      </x:c>
      <x:c r="C1284" t="str">
        <x:v>K Ford</x:v>
      </x:c>
      <x:c r="D1284" t="str">
        <x:v>Permanent</x:v>
      </x:c>
      <x:c r="E1284" t="str">
        <x:v>Thurrock</x:v>
      </x:c>
      <x:c r="F1284" t="str">
        <x:v>Operative Skilled</x:v>
      </x:c>
      <x:c r="G1284" t="str">
        <x:v>398297</x:v>
      </x:c>
      <x:c r="H1284" t="str">
        <x:v>Dove/Mr Twene</x:v>
      </x:c>
      <x:c r="I1284" s="22" t="n">
        <x:v>8</x:v>
      </x:c>
      <x:c r="J1284" t="str">
        <x:v>Worked</x:v>
      </x:c>
      <x:c r="K1284" t="str">
        <x:v>Employee 103012; home branch Thurrock; assigned role Operative Skilled | Deployment branch: Thurrock | Actual role: Operative Skilled | Jobs: 398297 | Customers: Dove/Mr Twene | Actual hours: 8.0; source records: 1</x:v>
      </x:c>
      <x:c r="L1284" t="str">
        <x:v>Include</x:v>
      </x:c>
      <x:c r="M1284"/>
      <x:c r="N1284"/>
    </x:row>
    <x:row r="1285">
      <x:c r="A1285" t="str">
        <x:v>K Ford|2026-04-17</x:v>
      </x:c>
      <x:c r="B1285" s="888" t="n">
        <x:v>46129</x:v>
      </x:c>
      <x:c r="C1285" t="str">
        <x:v>K Ford</x:v>
      </x:c>
      <x:c r="D1285" t="str">
        <x:v>Permanent</x:v>
      </x:c>
      <x:c r="E1285" t="str">
        <x:v>Thurrock</x:v>
      </x:c>
      <x:c r="F1285" t="str">
        <x:v>Operative Skilled</x:v>
      </x:c>
      <x:c r="G1285" t="str">
        <x:v>401650, 401551</x:v>
      </x:c>
      <x:c r="H1285" t="str">
        <x:v>HSBC; Integral UK</x:v>
      </x:c>
      <x:c r="I1285" s="22" t="n">
        <x:v>14.5</x:v>
      </x:c>
      <x:c r="J1285" t="str">
        <x:v>Worked — 2 records</x:v>
      </x:c>
      <x:c r="K1285" t="str">
        <x:v>Employee 103012; home branch Thurrock; assigned role Operative Skilled | Deployment branch: Thurrock | Actual role: Operative Skilled | Jobs: 401650, 401551 | Customers: HSBC; Integral UK | Actual hours: 14.5; source records: 2</x:v>
      </x:c>
      <x:c r="L1285" t="str">
        <x:v>Include</x:v>
      </x:c>
      <x:c r="M1285"/>
      <x:c r="N1285"/>
    </x:row>
    <x:row r="1286">
      <x:c r="A1286" t="str">
        <x:v>K Ford|2026-04-19</x:v>
      </x:c>
      <x:c r="B1286" s="888" t="n">
        <x:v>46131</x:v>
      </x:c>
      <x:c r="C1286" t="str">
        <x:v>K Ford</x:v>
      </x:c>
      <x:c r="D1286" t="str">
        <x:v>Permanent</x:v>
      </x:c>
      <x:c r="E1286" t="str">
        <x:v>Thurrock</x:v>
      </x:c>
      <x:c r="F1286" t="str">
        <x:v>Operative Skilled</x:v>
      </x:c>
      <x:c r="G1286" t="str">
        <x:v>401640</x:v>
      </x:c>
      <x:c r="H1286" t="str">
        <x:v>Bloomberg</x:v>
      </x:c>
      <x:c r="I1286" s="22" t="n">
        <x:v>8.5</x:v>
      </x:c>
      <x:c r="J1286" t="str">
        <x:v>Worked</x:v>
      </x:c>
      <x:c r="K1286" t="str">
        <x:v>Employee 103012; home branch Thurrock; assigned role Operative Skilled | Deployment branch: Thurrock | Actual role: Operative Porter | Jobs: 401640 | Customers: Bloomberg | Actual hours: 8.5; source records: 1</x:v>
      </x:c>
      <x:c r="L1286" t="str">
        <x:v>Include</x:v>
      </x:c>
      <x:c r="M1286"/>
      <x:c r="N1286"/>
    </x:row>
    <x:row r="1287">
      <x:c r="A1287" t="str">
        <x:v>K Ford|2026-04-20</x:v>
      </x:c>
      <x:c r="B1287" s="888" t="n">
        <x:v>46132</x:v>
      </x:c>
      <x:c r="C1287" t="str">
        <x:v>K Ford</x:v>
      </x:c>
      <x:c r="D1287" t="str">
        <x:v>Permanent</x:v>
      </x:c>
      <x:c r="E1287" t="str">
        <x:v>Thurrock</x:v>
      </x:c>
      <x:c r="F1287" t="str">
        <x:v>Operative Skilled</x:v>
      </x:c>
      <x:c r="G1287" t="str">
        <x:v>396207</x:v>
      </x:c>
      <x:c r="H1287" t="str">
        <x:v>Linklaters LLP</x:v>
      </x:c>
      <x:c r="I1287" s="22" t="n">
        <x:v>9.5</x:v>
      </x:c>
      <x:c r="J1287" t="str">
        <x:v>Worked</x:v>
      </x:c>
      <x:c r="K1287" t="str">
        <x:v>Employee 103012; home branch Thurrock; assigned role Operative Skilled | Deployment branch: Thurrock | Actual role: Operative Skilled | Jobs: 396207 | Customers: Linklaters LLP | Actual hours: 9.5; source records: 1</x:v>
      </x:c>
      <x:c r="L1287" t="str">
        <x:v>Include</x:v>
      </x:c>
      <x:c r="M1287"/>
      <x:c r="N1287"/>
    </x:row>
    <x:row r="1288">
      <x:c r="A1288" t="str">
        <x:v>K Ford|2026-04-21</x:v>
      </x:c>
      <x:c r="B1288" s="888" t="n">
        <x:v>46133</x:v>
      </x:c>
      <x:c r="C1288" t="str">
        <x:v>K Ford</x:v>
      </x:c>
      <x:c r="D1288" t="str">
        <x:v>Permanent</x:v>
      </x:c>
      <x:c r="E1288" t="str">
        <x:v>Thurrock</x:v>
      </x:c>
      <x:c r="F1288" t="str">
        <x:v>Operative Skilled</x:v>
      </x:c>
      <x:c r="G1288" t="str">
        <x:v>396207</x:v>
      </x:c>
      <x:c r="H1288" t="str">
        <x:v>Linklaters LLP</x:v>
      </x:c>
      <x:c r="I1288" s="22" t="n">
        <x:v>13.5</x:v>
      </x:c>
      <x:c r="J1288" t="str">
        <x:v>Worked</x:v>
      </x:c>
      <x:c r="K1288" t="str">
        <x:v>Employee 103012; home branch Thurrock; assigned role Operative Skilled | Deployment branch: Thurrock | Actual role: Operative Porter | Jobs: 396207 | Customers: Linklaters LLP | Actual hours: 13.5; source records: 1</x:v>
      </x:c>
      <x:c r="L1288" t="str">
        <x:v>Include</x:v>
      </x:c>
      <x:c r="M1288"/>
      <x:c r="N1288"/>
    </x:row>
    <x:row r="1289">
      <x:c r="A1289" t="str">
        <x:v>K Ford|2026-04-22</x:v>
      </x:c>
      <x:c r="B1289" s="888" t="n">
        <x:v>46134</x:v>
      </x:c>
      <x:c r="C1289" t="str">
        <x:v>K Ford</x:v>
      </x:c>
      <x:c r="D1289" t="str">
        <x:v>Permanent</x:v>
      </x:c>
      <x:c r="E1289" t="str">
        <x:v>Thurrock</x:v>
      </x:c>
      <x:c r="F1289" t="str">
        <x:v>Operative Skilled</x:v>
      </x:c>
      <x:c r="G1289" t="str">
        <x:v>396207</x:v>
      </x:c>
      <x:c r="H1289" t="str">
        <x:v>Linklaters LLP</x:v>
      </x:c>
      <x:c r="I1289" s="22" t="n">
        <x:v>9.5</x:v>
      </x:c>
      <x:c r="J1289" t="str">
        <x:v>Worked</x:v>
      </x:c>
      <x:c r="K1289" t="str">
        <x:v>Employee 103012; home branch Thurrock; assigned role Operative Skilled | Deployment branch: Thurrock | Actual role: Operative Porter | Jobs: 396207 | Customers: Linklaters LLP | Actual hours: 9.5; source records: 1</x:v>
      </x:c>
      <x:c r="L1289" t="str">
        <x:v>Include</x:v>
      </x:c>
      <x:c r="M1289"/>
      <x:c r="N1289"/>
    </x:row>
    <x:row r="1290">
      <x:c r="A1290" t="str">
        <x:v>K Ford|2026-04-23</x:v>
      </x:c>
      <x:c r="B1290" s="888" t="n">
        <x:v>46135</x:v>
      </x:c>
      <x:c r="C1290" t="str">
        <x:v>K Ford</x:v>
      </x:c>
      <x:c r="D1290" t="str">
        <x:v>Permanent</x:v>
      </x:c>
      <x:c r="E1290" t="str">
        <x:v>Thurrock</x:v>
      </x:c>
      <x:c r="F1290" t="str">
        <x:v>Operative Skilled</x:v>
      </x:c>
      <x:c r="G1290" t="str">
        <x:v>398210A</x:v>
      </x:c>
      <x:c r="H1290" t="str">
        <x:v>London Metropolitan University</x:v>
      </x:c>
      <x:c r="I1290" s="22" t="n">
        <x:v>7.5</x:v>
      </x:c>
      <x:c r="J1290" t="str">
        <x:v>Worked</x:v>
      </x:c>
      <x:c r="K1290" t="str">
        <x:v>Employee 103012; home branch Thurrock; assigned role Operative Skilled | Deployment branch: Thurrock | Actual role: Operative Porter | Jobs: 398210A | Customers: London Metropolitan University | Actual hours: 7.5; source records: 1</x:v>
      </x:c>
      <x:c r="L1290" t="str">
        <x:v>Include</x:v>
      </x:c>
      <x:c r="M1290"/>
      <x:c r="N1290"/>
    </x:row>
    <x:row r="1291">
      <x:c r="A1291" t="str">
        <x:v>K Ford|2026-04-24</x:v>
      </x:c>
      <x:c r="B1291" s="888" t="n">
        <x:v>46136</x:v>
      </x:c>
      <x:c r="C1291" t="str">
        <x:v>K Ford</x:v>
      </x:c>
      <x:c r="D1291" t="str">
        <x:v>Permanent</x:v>
      </x:c>
      <x:c r="E1291" t="str">
        <x:v>Thurrock</x:v>
      </x:c>
      <x:c r="F1291" t="str">
        <x:v>Operative Skilled</x:v>
      </x:c>
      <x:c r="G1291" t="str">
        <x:v>401365</x:v>
      </x:c>
      <x:c r="H1291" t="str">
        <x:v>Williams/Miss Linda</x:v>
      </x:c>
      <x:c r="I1291" s="22" t="n">
        <x:v>5.5</x:v>
      </x:c>
      <x:c r="J1291" t="str">
        <x:v>Worked</x:v>
      </x:c>
      <x:c r="K1291" t="str">
        <x:v>Employee 103012; home branch Thurrock; assigned role Operative Skilled | Deployment branch: Thurrock | Actual role: Operative Skilled | Jobs: 401365 | Customers: Williams/Miss Linda | Actual hours: 5.5; source records: 1</x:v>
      </x:c>
      <x:c r="L1291" t="str">
        <x:v>Include</x:v>
      </x:c>
      <x:c r="M1291"/>
      <x:c r="N1291"/>
    </x:row>
    <x:row r="1292">
      <x:c r="A1292" t="str">
        <x:v>K Ford|2026-04-27</x:v>
      </x:c>
      <x:c r="B1292" s="888" t="n">
        <x:v>46139</x:v>
      </x:c>
      <x:c r="C1292" t="str">
        <x:v>K Ford</x:v>
      </x:c>
      <x:c r="D1292" t="str">
        <x:v>Permanent</x:v>
      </x:c>
      <x:c r="E1292" t="str">
        <x:v>Thurrock</x:v>
      </x:c>
      <x:c r="F1292" t="str">
        <x:v>Operative Skilled</x:v>
      </x:c>
      <x:c r="G1292" t="str">
        <x:v>398210</x:v>
      </x:c>
      <x:c r="H1292" t="str">
        <x:v>London Metropolitan University</x:v>
      </x:c>
      <x:c r="I1292" s="22" t="n">
        <x:v>8</x:v>
      </x:c>
      <x:c r="J1292" t="str">
        <x:v>Worked</x:v>
      </x:c>
      <x:c r="K1292" t="str">
        <x:v>Employee 103012; home branch Thurrock; assigned role Operative Skilled | Deployment branch: Thurrock | Actual role: Operative Skilled | Jobs: 398210 | Customers: London Metropolitan University | Actual hours: 8.0; source records: 1</x:v>
      </x:c>
      <x:c r="L1292" t="str">
        <x:v>Include</x:v>
      </x:c>
      <x:c r="M1292"/>
      <x:c r="N1292"/>
    </x:row>
    <x:row r="1293">
      <x:c r="A1293" t="str">
        <x:v>K Ford|2026-04-28</x:v>
      </x:c>
      <x:c r="B1293" s="888" t="n">
        <x:v>46140</x:v>
      </x:c>
      <x:c r="C1293" t="str">
        <x:v>K Ford</x:v>
      </x:c>
      <x:c r="D1293" t="str">
        <x:v>Permanent</x:v>
      </x:c>
      <x:c r="E1293" t="str">
        <x:v>Thurrock</x:v>
      </x:c>
      <x:c r="F1293" t="str">
        <x:v>Operative Skilled</x:v>
      </x:c>
      <x:c r="G1293" t="str">
        <x:v>398210A</x:v>
      </x:c>
      <x:c r="H1293" t="str">
        <x:v>London Metropolitan University</x:v>
      </x:c>
      <x:c r="I1293" s="22" t="n">
        <x:v>8.5</x:v>
      </x:c>
      <x:c r="J1293" t="str">
        <x:v>Worked</x:v>
      </x:c>
      <x:c r="K1293" t="str">
        <x:v>Employee 103012; home branch Thurrock; assigned role Operative Skilled | Deployment branch: Thurrock | Actual role: Operative Porter | Jobs: 398210A | Customers: London Metropolitan University | Actual hours: 8.5; source records: 1</x:v>
      </x:c>
      <x:c r="L1293" t="str">
        <x:v>Include</x:v>
      </x:c>
      <x:c r="M1293"/>
      <x:c r="N1293"/>
    </x:row>
    <x:row r="1294">
      <x:c r="A1294" t="str">
        <x:v>K Ford|2026-04-29</x:v>
      </x:c>
      <x:c r="B1294" s="888" t="n">
        <x:v>46141</x:v>
      </x:c>
      <x:c r="C1294" t="str">
        <x:v>K Ford</x:v>
      </x:c>
      <x:c r="D1294" t="str">
        <x:v>Permanent</x:v>
      </x:c>
      <x:c r="E1294" t="str">
        <x:v>Thurrock</x:v>
      </x:c>
      <x:c r="F1294" t="str">
        <x:v>Operative Skilled</x:v>
      </x:c>
      <x:c r="G1294" t="str">
        <x:v>398210A</x:v>
      </x:c>
      <x:c r="H1294" t="str">
        <x:v>London Metropolitan University</x:v>
      </x:c>
      <x:c r="I1294" s="22" t="n">
        <x:v>8.5</x:v>
      </x:c>
      <x:c r="J1294" t="str">
        <x:v>Worked</x:v>
      </x:c>
      <x:c r="K1294" t="str">
        <x:v>Employee 103012; home branch Thurrock; assigned role Operative Skilled | Deployment branch: Thurrock | Actual role: Operative Porter | Jobs: 398210A | Customers: London Metropolitan University | Actual hours: 8.5; source records: 1</x:v>
      </x:c>
      <x:c r="L1294" t="str">
        <x:v>Include</x:v>
      </x:c>
      <x:c r="M1294"/>
      <x:c r="N1294"/>
    </x:row>
    <x:row r="1295">
      <x:c r="A1295" t="str">
        <x:v>K Liberski (C)|2026-04-01</x:v>
      </x:c>
      <x:c r="B1295" s="888" t="n">
        <x:v>46113</x:v>
      </x:c>
      <x:c r="C1295" t="str">
        <x:v>K Liberski (C)</x:v>
      </x:c>
      <x:c r="D1295" t="str">
        <x:v>Permanent</x:v>
      </x:c>
      <x:c r="E1295" t="str">
        <x:v>Thurrock</x:v>
      </x:c>
      <x:c r="F1295" t="str">
        <x:v>Operative Driver</x:v>
      </x:c>
      <x:c r="G1295" t="str">
        <x:v>396207</x:v>
      </x:c>
      <x:c r="H1295" t="str">
        <x:v>Linklaters LLP</x:v>
      </x:c>
      <x:c r="I1295" s="22" t="n">
        <x:v>9</x:v>
      </x:c>
      <x:c r="J1295" t="str">
        <x:v>Worked</x:v>
      </x:c>
      <x:c r="K1295" t="str">
        <x:v>Employee 1163; home branch Thurrock; assigned role Operative Driver | Deployment branch: Thurrock | Actual role: Operative Driver | Jobs: 396207 | Customers: Linklaters LLP | Actual hours: 9.0; source records: 1</x:v>
      </x:c>
      <x:c r="L1295" t="str">
        <x:v>Include</x:v>
      </x:c>
      <x:c r="M1295"/>
      <x:c r="N1295"/>
    </x:row>
    <x:row r="1296">
      <x:c r="A1296" t="str">
        <x:v>K Liberski (C)|2026-04-02</x:v>
      </x:c>
      <x:c r="B1296" s="888" t="n">
        <x:v>46114</x:v>
      </x:c>
      <x:c r="C1296" t="str">
        <x:v>K Liberski (C)</x:v>
      </x:c>
      <x:c r="D1296" t="str">
        <x:v>Permanent</x:v>
      </x:c>
      <x:c r="E1296" t="str">
        <x:v>Thurrock</x:v>
      </x:c>
      <x:c r="F1296" t="str">
        <x:v>Operative Driver</x:v>
      </x:c>
      <x:c r="G1296" t="str">
        <x:v>396207</x:v>
      </x:c>
      <x:c r="H1296" t="str">
        <x:v>Linklaters LLP</x:v>
      </x:c>
      <x:c r="I1296" s="22" t="n">
        <x:v>9</x:v>
      </x:c>
      <x:c r="J1296" t="str">
        <x:v>Worked</x:v>
      </x:c>
      <x:c r="K1296" t="str">
        <x:v>Employee 1163; home branch Thurrock; assigned role Operative Driver | Deployment branch: Thurrock | Actual role: Operative Driver | Jobs: 396207 | Customers: Linklaters LLP | Actual hours: 9.0; source records: 1</x:v>
      </x:c>
      <x:c r="L1296" t="str">
        <x:v>Include</x:v>
      </x:c>
      <x:c r="M1296"/>
      <x:c r="N1296"/>
    </x:row>
    <x:row r="1297">
      <x:c r="A1297" t="str">
        <x:v>K Liberski (C)|2026-04-07</x:v>
      </x:c>
      <x:c r="B1297" s="888" t="n">
        <x:v>46119</x:v>
      </x:c>
      <x:c r="C1297" t="str">
        <x:v>K Liberski (C)</x:v>
      </x:c>
      <x:c r="D1297" t="str">
        <x:v>Permanent</x:v>
      </x:c>
      <x:c r="E1297" t="str">
        <x:v>Thurrock</x:v>
      </x:c>
      <x:c r="F1297" t="str">
        <x:v>Operative Driver</x:v>
      </x:c>
      <x:c r="G1297" t="str">
        <x:v>396207</x:v>
      </x:c>
      <x:c r="H1297" t="str">
        <x:v>Linklaters LLP</x:v>
      </x:c>
      <x:c r="I1297" s="22" t="n">
        <x:v>9</x:v>
      </x:c>
      <x:c r="J1297" t="str">
        <x:v>Worked</x:v>
      </x:c>
      <x:c r="K1297" t="str">
        <x:v>Employee 1163; home branch Thurrock; assigned role Operative Driver | Deployment branch: Thurrock | Actual role: Operative Driver | Jobs: 396207 | Customers: Linklaters LLP | Actual hours: 9.0; source records: 1</x:v>
      </x:c>
      <x:c r="L1297" t="str">
        <x:v>Include</x:v>
      </x:c>
      <x:c r="M1297"/>
      <x:c r="N1297"/>
    </x:row>
    <x:row r="1298">
      <x:c r="A1298" t="str">
        <x:v>K Liberski (C)|2026-04-08</x:v>
      </x:c>
      <x:c r="B1298" s="888" t="n">
        <x:v>46120</x:v>
      </x:c>
      <x:c r="C1298" t="str">
        <x:v>K Liberski (C)</x:v>
      </x:c>
      <x:c r="D1298" t="str">
        <x:v>Permanent</x:v>
      </x:c>
      <x:c r="E1298" t="str">
        <x:v>Thurrock</x:v>
      </x:c>
      <x:c r="F1298" t="str">
        <x:v>Operative Driver</x:v>
      </x:c>
      <x:c r="G1298" t="str">
        <x:v>396207</x:v>
      </x:c>
      <x:c r="H1298" t="str">
        <x:v>Linklaters LLP</x:v>
      </x:c>
      <x:c r="I1298" s="22" t="n">
        <x:v>6</x:v>
      </x:c>
      <x:c r="J1298" t="str">
        <x:v>Worked</x:v>
      </x:c>
      <x:c r="K1298" t="str">
        <x:v>Employee 1163; home branch Thurrock; assigned role Operative Driver | Deployment branch: Thurrock | Actual role: Operative Driver | Jobs: 396207 | Customers: Linklaters LLP | Actual hours: 6.0; source records: 1</x:v>
      </x:c>
      <x:c r="L1298" t="str">
        <x:v>Include</x:v>
      </x:c>
      <x:c r="M1298"/>
      <x:c r="N1298"/>
    </x:row>
    <x:row r="1299">
      <x:c r="A1299" t="str">
        <x:v>K Liberski (C)|2026-04-09</x:v>
      </x:c>
      <x:c r="B1299" s="888" t="n">
        <x:v>46121</x:v>
      </x:c>
      <x:c r="C1299" t="str">
        <x:v>K Liberski (C)</x:v>
      </x:c>
      <x:c r="D1299" t="str">
        <x:v>Permanent</x:v>
      </x:c>
      <x:c r="E1299" t="str">
        <x:v>Thurrock</x:v>
      </x:c>
      <x:c r="F1299" t="str">
        <x:v>Operative Driver</x:v>
      </x:c>
      <x:c r="G1299" t="str">
        <x:v>400996</x:v>
      </x:c>
      <x:c r="H1299" t="str">
        <x:v>University of Hertfordshire</x:v>
      </x:c>
      <x:c r="I1299" s="22" t="n">
        <x:v>9.5</x:v>
      </x:c>
      <x:c r="J1299" t="str">
        <x:v>Worked</x:v>
      </x:c>
      <x:c r="K1299" t="str">
        <x:v>Employee 1163; home branch Thurrock; assigned role Operative Driver | Deployment branch: Thurrock | Actual role: Operative Driver | Jobs: 400996 | Customers: University of Hertfordshire | Actual hours: 9.5; source records: 1</x:v>
      </x:c>
      <x:c r="L1299" t="str">
        <x:v>Include</x:v>
      </x:c>
      <x:c r="M1299"/>
      <x:c r="N1299"/>
    </x:row>
    <x:row r="1300">
      <x:c r="A1300" t="str">
        <x:v>K Liberski (C)|2026-04-10</x:v>
      </x:c>
      <x:c r="B1300" s="888" t="n">
        <x:v>46122</x:v>
      </x:c>
      <x:c r="C1300" t="str">
        <x:v>K Liberski (C)</x:v>
      </x:c>
      <x:c r="D1300" t="str">
        <x:v>Permanent</x:v>
      </x:c>
      <x:c r="E1300" t="str">
        <x:v>Thurrock</x:v>
      </x:c>
      <x:c r="F1300" t="str">
        <x:v>Operative Driver</x:v>
      </x:c>
      <x:c r="G1300" t="str">
        <x:v>396207</x:v>
      </x:c>
      <x:c r="H1300" t="str">
        <x:v>Linklaters LLP</x:v>
      </x:c>
      <x:c r="I1300" s="22" t="n">
        <x:v>9</x:v>
      </x:c>
      <x:c r="J1300" t="str">
        <x:v>Worked</x:v>
      </x:c>
      <x:c r="K1300" t="str">
        <x:v>Employee 1163; home branch Thurrock; assigned role Operative Driver | Deployment branch: Thurrock | Actual role: Operative Driver | Jobs: 396207 | Customers: Linklaters LLP | Actual hours: 9.0; source records: 1</x:v>
      </x:c>
      <x:c r="L1300" t="str">
        <x:v>Include</x:v>
      </x:c>
      <x:c r="M1300"/>
      <x:c r="N1300"/>
    </x:row>
    <x:row r="1301">
      <x:c r="A1301" t="str">
        <x:v>K Liberski (C)|2026-04-13</x:v>
      </x:c>
      <x:c r="B1301" s="888" t="n">
        <x:v>46125</x:v>
      </x:c>
      <x:c r="C1301" t="str">
        <x:v>K Liberski (C)</x:v>
      </x:c>
      <x:c r="D1301" t="str">
        <x:v>Permanent</x:v>
      </x:c>
      <x:c r="E1301" t="str">
        <x:v>Thurrock</x:v>
      </x:c>
      <x:c r="F1301" t="str">
        <x:v>Operative Driver</x:v>
      </x:c>
      <x:c r="G1301" t="str">
        <x:v>400773</x:v>
      </x:c>
      <x:c r="H1301" t="str">
        <x:v>Foreign Commonwealth Office</x:v>
      </x:c>
      <x:c r="I1301" s="22" t="n">
        <x:v>7</x:v>
      </x:c>
      <x:c r="J1301" t="str">
        <x:v>Worked</x:v>
      </x:c>
      <x:c r="K1301" t="str">
        <x:v>Employee 1163; home branch Thurrock; assigned role Operative Driver | Deployment branch: Thurrock | Actual role: Operative Driver | Jobs: 400773 | Customers: Foreign Commonwealth Office | Actual hours: 7.0; source records: 1</x:v>
      </x:c>
      <x:c r="L1301" t="str">
        <x:v>Include</x:v>
      </x:c>
      <x:c r="M1301"/>
      <x:c r="N1301"/>
    </x:row>
    <x:row r="1302">
      <x:c r="A1302" t="str">
        <x:v>K Liberski (C)|2026-04-14</x:v>
      </x:c>
      <x:c r="B1302" s="888" t="n">
        <x:v>46126</x:v>
      </x:c>
      <x:c r="C1302" t="str">
        <x:v>K Liberski (C)</x:v>
      </x:c>
      <x:c r="D1302" t="str">
        <x:v>Permanent</x:v>
      </x:c>
      <x:c r="E1302" t="str">
        <x:v>Thurrock</x:v>
      </x:c>
      <x:c r="F1302" t="str">
        <x:v>Operative Driver</x:v>
      </x:c>
      <x:c r="G1302" t="str">
        <x:v>396207</x:v>
      </x:c>
      <x:c r="H1302" t="str">
        <x:v>Linklaters LLP</x:v>
      </x:c>
      <x:c r="I1302" s="22" t="n">
        <x:v>7</x:v>
      </x:c>
      <x:c r="J1302" t="str">
        <x:v>Worked</x:v>
      </x:c>
      <x:c r="K1302" t="str">
        <x:v>Employee 1163; home branch Thurrock; assigned role Operative Driver | Deployment branch: Thurrock | Actual role: Operative Driver | Jobs: 396207 | Customers: Linklaters LLP | Actual hours: 7.0; source records: 1</x:v>
      </x:c>
      <x:c r="L1302" t="str">
        <x:v>Include</x:v>
      </x:c>
      <x:c r="M1302"/>
      <x:c r="N1302"/>
    </x:row>
    <x:row r="1303">
      <x:c r="A1303" t="str">
        <x:v>K Liberski (C)|2026-04-15</x:v>
      </x:c>
      <x:c r="B1303" s="888" t="n">
        <x:v>46127</x:v>
      </x:c>
      <x:c r="C1303" t="str">
        <x:v>K Liberski (C)</x:v>
      </x:c>
      <x:c r="D1303" t="str">
        <x:v>Permanent</x:v>
      </x:c>
      <x:c r="E1303" t="str">
        <x:v>Thurrock</x:v>
      </x:c>
      <x:c r="F1303" t="str">
        <x:v>Operative Driver</x:v>
      </x:c>
      <x:c r="G1303" t="str">
        <x:v>401608</x:v>
      </x:c>
      <x:c r="H1303" t="str">
        <x:v>HSBC</x:v>
      </x:c>
      <x:c r="I1303" s="22" t="n">
        <x:v>10.5</x:v>
      </x:c>
      <x:c r="J1303" t="str">
        <x:v>Worked</x:v>
      </x:c>
      <x:c r="K1303" t="str">
        <x:v>Employee 1163; home branch Thurrock; assigned role Operative Driver | Deployment branch: Thurrock | Actual role: Operative Driver | Jobs: 401608 | Customers: HSBC | Actual hours: 10.5; source records: 1</x:v>
      </x:c>
      <x:c r="L1303" t="str">
        <x:v>Include</x:v>
      </x:c>
      <x:c r="M1303"/>
      <x:c r="N1303"/>
    </x:row>
    <x:row r="1304">
      <x:c r="A1304" t="str">
        <x:v>K Liberski (C)|2026-04-16</x:v>
      </x:c>
      <x:c r="B1304" s="888" t="n">
        <x:v>46128</x:v>
      </x:c>
      <x:c r="C1304" t="str">
        <x:v>K Liberski (C)</x:v>
      </x:c>
      <x:c r="D1304" t="str">
        <x:v>Permanent</x:v>
      </x:c>
      <x:c r="E1304" t="str">
        <x:v>Thurrock</x:v>
      </x:c>
      <x:c r="F1304" t="str">
        <x:v>Operative Driver</x:v>
      </x:c>
      <x:c r="G1304" t="str">
        <x:v>400754</x:v>
      </x:c>
      <x:c r="H1304" t="str">
        <x:v>Aduba/Ms Maureen</x:v>
      </x:c>
      <x:c r="I1304" s="22" t="n">
        <x:v>3.5</x:v>
      </x:c>
      <x:c r="J1304" t="str">
        <x:v>Worked</x:v>
      </x:c>
      <x:c r="K1304" t="str">
        <x:v>Employee 1163; home branch Thurrock; assigned role Operative Driver | Deployment branch: Thurrock | Actual role: Operative Driver | Jobs: 400754 | Customers: Aduba/Ms Maureen | Actual hours: 3.5; source records: 1</x:v>
      </x:c>
      <x:c r="L1304" t="str">
        <x:v>Include</x:v>
      </x:c>
      <x:c r="M1304"/>
      <x:c r="N1304"/>
    </x:row>
    <x:row r="1305">
      <x:c r="A1305" t="str">
        <x:v>K Liberski (C)|2026-04-17</x:v>
      </x:c>
      <x:c r="B1305" s="888" t="n">
        <x:v>46129</x:v>
      </x:c>
      <x:c r="C1305" t="str">
        <x:v>K Liberski (C)</x:v>
      </x:c>
      <x:c r="D1305" t="str">
        <x:v>Permanent</x:v>
      </x:c>
      <x:c r="E1305" t="str">
        <x:v>Thurrock</x:v>
      </x:c>
      <x:c r="F1305" t="str">
        <x:v>Operative Driver</x:v>
      </x:c>
      <x:c r="G1305" t="str">
        <x:v>400996</x:v>
      </x:c>
      <x:c r="H1305" t="str">
        <x:v>University of Hertfordshire</x:v>
      </x:c>
      <x:c r="I1305" s="22" t="n">
        <x:v>8.5</x:v>
      </x:c>
      <x:c r="J1305" t="str">
        <x:v>Worked</x:v>
      </x:c>
      <x:c r="K1305" t="str">
        <x:v>Employee 1163; home branch Thurrock; assigned role Operative Driver | Deployment branch: Thurrock | Actual role: Operative Driver | Jobs: 400996 | Customers: University of Hertfordshire | Actual hours: 8.5; source records: 1</x:v>
      </x:c>
      <x:c r="L1305" t="str">
        <x:v>Include</x:v>
      </x:c>
      <x:c r="M1305"/>
      <x:c r="N1305"/>
    </x:row>
    <x:row r="1306">
      <x:c r="A1306" t="str">
        <x:v>K Liberski (C)|2026-04-18</x:v>
      </x:c>
      <x:c r="B1306" s="888" t="n">
        <x:v>46130</x:v>
      </x:c>
      <x:c r="C1306" t="str">
        <x:v>K Liberski (C)</x:v>
      </x:c>
      <x:c r="D1306" t="str">
        <x:v>Permanent</x:v>
      </x:c>
      <x:c r="E1306" t="str">
        <x:v>Thurrock</x:v>
      </x:c>
      <x:c r="F1306" t="str">
        <x:v>Operative Driver</x:v>
      </x:c>
      <x:c r="G1306" t="str">
        <x:v>396207</x:v>
      </x:c>
      <x:c r="H1306" t="str">
        <x:v>Linklaters LLP</x:v>
      </x:c>
      <x:c r="I1306" s="22" t="n">
        <x:v>7</x:v>
      </x:c>
      <x:c r="J1306" t="str">
        <x:v>Worked</x:v>
      </x:c>
      <x:c r="K1306" t="str">
        <x:v>Employee 1163; home branch Thurrock; assigned role Operative Driver | Deployment branch: Thurrock | Actual role: Operative Driver | Jobs: 396207 | Customers: Linklaters LLP | Actual hours: 7.0; source records: 1</x:v>
      </x:c>
      <x:c r="L1306" t="str">
        <x:v>Include</x:v>
      </x:c>
      <x:c r="M1306"/>
      <x:c r="N1306"/>
    </x:row>
    <x:row r="1307">
      <x:c r="A1307" t="str">
        <x:v>K Liberski (C)|2026-04-20</x:v>
      </x:c>
      <x:c r="B1307" s="888" t="n">
        <x:v>46132</x:v>
      </x:c>
      <x:c r="C1307" t="str">
        <x:v>K Liberski (C)</x:v>
      </x:c>
      <x:c r="D1307" t="str">
        <x:v>Permanent</x:v>
      </x:c>
      <x:c r="E1307" t="str">
        <x:v>Thurrock</x:v>
      </x:c>
      <x:c r="F1307" t="str">
        <x:v>Operative Driver</x:v>
      </x:c>
      <x:c r="G1307" t="str">
        <x:v>396207</x:v>
      </x:c>
      <x:c r="H1307" t="str">
        <x:v>Linklaters LLP</x:v>
      </x:c>
      <x:c r="I1307" s="22" t="n">
        <x:v>8.5</x:v>
      </x:c>
      <x:c r="J1307" t="str">
        <x:v>Worked</x:v>
      </x:c>
      <x:c r="K1307" t="str">
        <x:v>Employee 1163; home branch Thurrock; assigned role Operative Driver | Deployment branch: Thurrock | Actual role: Operative Driver | Jobs: 396207 | Customers: Linklaters LLP | Actual hours: 8.5; source records: 1</x:v>
      </x:c>
      <x:c r="L1307" t="str">
        <x:v>Include</x:v>
      </x:c>
      <x:c r="M1307"/>
      <x:c r="N1307"/>
    </x:row>
    <x:row r="1308">
      <x:c r="A1308" t="str">
        <x:v>K Liberski (C)|2026-04-22</x:v>
      </x:c>
      <x:c r="B1308" s="888" t="n">
        <x:v>46134</x:v>
      </x:c>
      <x:c r="C1308" t="str">
        <x:v>K Liberski (C)</x:v>
      </x:c>
      <x:c r="D1308" t="str">
        <x:v>Permanent</x:v>
      </x:c>
      <x:c r="E1308" t="str">
        <x:v>Thurrock</x:v>
      </x:c>
      <x:c r="F1308" t="str">
        <x:v>Operative Driver</x:v>
      </x:c>
      <x:c r="G1308" t="str">
        <x:v>396207, 401538</x:v>
      </x:c>
      <x:c r="H1308" t="str">
        <x:v>Linklaters LLP; Prime Minister's Office</x:v>
      </x:c>
      <x:c r="I1308" s="22" t="n">
        <x:v>11</x:v>
      </x:c>
      <x:c r="J1308" t="str">
        <x:v>Worked — 2 records</x:v>
      </x:c>
      <x:c r="K1308" t="str">
        <x:v>Employee 1163; home branch Thurrock; assigned role Operative Driver | Deployment branch: Thurrock | Actual role: Operative Driver | Jobs: 396207, 401538 | Customers: Linklaters LLP; Prime Minister's Office | Actual hours: 11.0; source records: 2</x:v>
      </x:c>
      <x:c r="L1308" t="str">
        <x:v>Include</x:v>
      </x:c>
      <x:c r="M1308"/>
      <x:c r="N1308"/>
    </x:row>
    <x:row r="1309">
      <x:c r="A1309" t="str">
        <x:v>K Liberski (C)|2026-04-23</x:v>
      </x:c>
      <x:c r="B1309" s="888" t="n">
        <x:v>46135</x:v>
      </x:c>
      <x:c r="C1309" t="str">
        <x:v>K Liberski (C)</x:v>
      </x:c>
      <x:c r="D1309" t="str">
        <x:v>Permanent</x:v>
      </x:c>
      <x:c r="E1309" t="str">
        <x:v>Thurrock</x:v>
      </x:c>
      <x:c r="F1309" t="str">
        <x:v>Operative Driver</x:v>
      </x:c>
      <x:c r="G1309" t="str">
        <x:v>401642</x:v>
      </x:c>
      <x:c r="H1309" t="str">
        <x:v>Cambridge University Hospitals / Addenbrookes</x:v>
      </x:c>
      <x:c r="I1309" s="22" t="n">
        <x:v>9.5</x:v>
      </x:c>
      <x:c r="J1309" t="str">
        <x:v>Worked</x:v>
      </x:c>
      <x:c r="K1309" t="str">
        <x:v>Employee 1163; home branch Thurrock; assigned role Operative Driver | Deployment branch: Thurrock | Actual role: Operative Driver | Jobs: 401642 | Customers: Cambridge University Hospitals / Addenbrookes | Actual hours: 9.5; source records: 1</x:v>
      </x:c>
      <x:c r="L1309" t="str">
        <x:v>Include</x:v>
      </x:c>
      <x:c r="M1309"/>
      <x:c r="N1309"/>
    </x:row>
    <x:row r="1310">
      <x:c r="A1310" t="str">
        <x:v>K Liberski (C)|2026-04-24</x:v>
      </x:c>
      <x:c r="B1310" s="888" t="n">
        <x:v>46136</x:v>
      </x:c>
      <x:c r="C1310" t="str">
        <x:v>K Liberski (C)</x:v>
      </x:c>
      <x:c r="D1310" t="str">
        <x:v>Permanent</x:v>
      </x:c>
      <x:c r="E1310" t="str">
        <x:v>Thurrock</x:v>
      </x:c>
      <x:c r="F1310" t="str">
        <x:v>Operative Driver</x:v>
      </x:c>
      <x:c r="G1310" t="str">
        <x:v>401642</x:v>
      </x:c>
      <x:c r="H1310" t="str">
        <x:v>Cambridge University Hospitals / Addenbrookes</x:v>
      </x:c>
      <x:c r="I1310" s="22" t="n">
        <x:v>1.5</x:v>
      </x:c>
      <x:c r="J1310" t="str">
        <x:v>Worked</x:v>
      </x:c>
      <x:c r="K1310" t="str">
        <x:v>Employee 1163; home branch Thurrock; assigned role Operative Driver | Deployment branch: Thurrock | Actual role: Operative Driver | Jobs: 401642 | Customers: Cambridge University Hospitals / Addenbrookes | Actual hours: 1.5; source records: 1</x:v>
      </x:c>
      <x:c r="L1310" t="str">
        <x:v>Include</x:v>
      </x:c>
      <x:c r="M1310"/>
      <x:c r="N1310"/>
    </x:row>
    <x:row r="1311">
      <x:c r="A1311" t="str">
        <x:v>K Liberski (C)|2026-04-27</x:v>
      </x:c>
      <x:c r="B1311" s="888" t="n">
        <x:v>46139</x:v>
      </x:c>
      <x:c r="C1311" t="str">
        <x:v>K Liberski (C)</x:v>
      </x:c>
      <x:c r="D1311" t="str">
        <x:v>Permanent</x:v>
      </x:c>
      <x:c r="E1311" t="str">
        <x:v>Thurrock</x:v>
      </x:c>
      <x:c r="F1311" t="str">
        <x:v>Operative Driver</x:v>
      </x:c>
      <x:c r="G1311" t="str">
        <x:v>397246</x:v>
      </x:c>
      <x:c r="H1311" t="str">
        <x:v>Ministry of Defence</x:v>
      </x:c>
      <x:c r="I1311" s="22" t="n">
        <x:v>8</x:v>
      </x:c>
      <x:c r="J1311" t="str">
        <x:v>Worked</x:v>
      </x:c>
      <x:c r="K1311" t="str">
        <x:v>Employee 1163; home branch Thurrock; assigned role Operative Driver | Deployment branch: Thurrock | Actual role: Operative Driver | Jobs: 397246 | Customers: Ministry of Defence | Actual hours: 8.0; source records: 1</x:v>
      </x:c>
      <x:c r="L1311" t="str">
        <x:v>Include</x:v>
      </x:c>
      <x:c r="M1311"/>
      <x:c r="N1311"/>
    </x:row>
    <x:row r="1312">
      <x:c r="A1312" t="str">
        <x:v>K Liberski (C)|2026-04-28</x:v>
      </x:c>
      <x:c r="B1312" s="888" t="n">
        <x:v>46140</x:v>
      </x:c>
      <x:c r="C1312" t="str">
        <x:v>K Liberski (C)</x:v>
      </x:c>
      <x:c r="D1312" t="str">
        <x:v>Permanent</x:v>
      </x:c>
      <x:c r="E1312" t="str">
        <x:v>Thurrock</x:v>
      </x:c>
      <x:c r="F1312" t="str">
        <x:v>Operative Driver</x:v>
      </x:c>
      <x:c r="G1312" t="str">
        <x:v>397246</x:v>
      </x:c>
      <x:c r="H1312" t="str">
        <x:v>Ministry of Defence</x:v>
      </x:c>
      <x:c r="I1312" s="22" t="n">
        <x:v>7</x:v>
      </x:c>
      <x:c r="J1312" t="str">
        <x:v>Worked</x:v>
      </x:c>
      <x:c r="K1312" t="str">
        <x:v>Employee 1163; home branch Thurrock; assigned role Operative Driver | Deployment branch: Thurrock | Actual role: Operative Driver | Jobs: 397246 | Customers: Ministry of Defence | Actual hours: 7.0; source records: 1</x:v>
      </x:c>
      <x:c r="L1312" t="str">
        <x:v>Include</x:v>
      </x:c>
      <x:c r="M1312"/>
      <x:c r="N1312"/>
    </x:row>
    <x:row r="1313">
      <x:c r="A1313" t="str">
        <x:v>K Liberski (C)|2026-04-29</x:v>
      </x:c>
      <x:c r="B1313" s="888" t="n">
        <x:v>46141</x:v>
      </x:c>
      <x:c r="C1313" t="str">
        <x:v>K Liberski (C)</x:v>
      </x:c>
      <x:c r="D1313" t="str">
        <x:v>Permanent</x:v>
      </x:c>
      <x:c r="E1313" t="str">
        <x:v>Thurrock</x:v>
      </x:c>
      <x:c r="F1313" t="str">
        <x:v>Operative Driver</x:v>
      </x:c>
      <x:c r="G1313" t="str">
        <x:v>401629</x:v>
      </x:c>
      <x:c r="H1313" t="str">
        <x:v>CH &amp; Co Catering Ltd</x:v>
      </x:c>
      <x:c r="I1313" s="22" t="n">
        <x:v>8</x:v>
      </x:c>
      <x:c r="J1313" t="str">
        <x:v>Worked</x:v>
      </x:c>
      <x:c r="K1313" t="str">
        <x:v>Employee 1163; home branch Thurrock; assigned role Operative Driver | Deployment branch: Thurrock | Actual role: Operative Driver | Jobs: 401629 | Customers: CH &amp; Co Catering Ltd | Actual hours: 8.0; source records: 1</x:v>
      </x:c>
      <x:c r="L1313" t="str">
        <x:v>Include</x:v>
      </x:c>
      <x:c r="M1313"/>
      <x:c r="N1313"/>
    </x:row>
    <x:row r="1314">
      <x:c r="A1314" t="str">
        <x:v>K Liberski (C)|2026-04-30</x:v>
      </x:c>
      <x:c r="B1314" s="888" t="n">
        <x:v>46142</x:v>
      </x:c>
      <x:c r="C1314" t="str">
        <x:v>K Liberski (C)</x:v>
      </x:c>
      <x:c r="D1314" t="str">
        <x:v>Permanent</x:v>
      </x:c>
      <x:c r="E1314" t="str">
        <x:v>Thurrock</x:v>
      </x:c>
      <x:c r="F1314" t="str">
        <x:v>Operative Driver</x:v>
      </x:c>
      <x:c r="G1314" t="str">
        <x:v>400582</x:v>
      </x:c>
      <x:c r="H1314" t="str">
        <x:v>Restore Harrow-Green</x:v>
      </x:c>
      <x:c r="I1314" s="22" t="n">
        <x:v>8.5</x:v>
      </x:c>
      <x:c r="J1314" t="str">
        <x:v>Worked</x:v>
      </x:c>
      <x:c r="K1314" t="str">
        <x:v>Employee 1163; home branch Thurrock; assigned role Operative Driver | Deployment branch: Thurrock | Actual role: Operative Driver | Jobs: 400582 | Customers: Restore Harrow-Green | Actual hours: 8.5; source records: 1</x:v>
      </x:c>
      <x:c r="L1314" t="str">
        <x:v>Include</x:v>
      </x:c>
      <x:c r="M1314"/>
      <x:c r="N1314"/>
    </x:row>
    <x:row r="1315">
      <x:c r="A1315" t="str">
        <x:v>K Neighbour|2026-04-01</x:v>
      </x:c>
      <x:c r="B1315" s="888" t="n">
        <x:v>46113</x:v>
      </x:c>
      <x:c r="C1315" t="str">
        <x:v>K Neighbour</x:v>
      </x:c>
      <x:c r="D1315" t="str">
        <x:v>Permanent</x:v>
      </x:c>
      <x:c r="E1315" t="str">
        <x:v>Croydon</x:v>
      </x:c>
      <x:c r="F1315" t="str">
        <x:v>Operative Skilled</x:v>
      </x:c>
      <x:c r="G1315" t="str">
        <x:v>393361B</x:v>
      </x:c>
      <x:c r="H1315" t="str">
        <x:v>The Quadrant</x:v>
      </x:c>
      <x:c r="I1315" s="22" t="n">
        <x:v>7</x:v>
      </x:c>
      <x:c r="J1315" t="str">
        <x:v>Worked</x:v>
      </x:c>
      <x:c r="K1315" t="str">
        <x:v>Employee 103078; home branch Croydon; assigned role Operative Skilled | Deployment branch: Croydon | Actual role: Operative Skilled | Jobs: 393361B | Customers: The Quadrant | Actual hours: 7.0; source records: 1</x:v>
      </x:c>
      <x:c r="L1315" t="str">
        <x:v>Include</x:v>
      </x:c>
      <x:c r="M1315"/>
      <x:c r="N1315"/>
    </x:row>
    <x:row r="1316">
      <x:c r="A1316" t="str">
        <x:v>K Neighbour|2026-04-02</x:v>
      </x:c>
      <x:c r="B1316" s="888" t="n">
        <x:v>46114</x:v>
      </x:c>
      <x:c r="C1316" t="str">
        <x:v>K Neighbour</x:v>
      </x:c>
      <x:c r="D1316" t="str">
        <x:v>Permanent</x:v>
      </x:c>
      <x:c r="E1316" t="str">
        <x:v>Croydon</x:v>
      </x:c>
      <x:c r="F1316" t="str">
        <x:v>Operative Skilled</x:v>
      </x:c>
      <x:c r="G1316" t="str">
        <x:v>393361B</x:v>
      </x:c>
      <x:c r="H1316" t="str">
        <x:v>The Quadrant</x:v>
      </x:c>
      <x:c r="I1316" s="22" t="n">
        <x:v>7.5</x:v>
      </x:c>
      <x:c r="J1316" t="str">
        <x:v>Worked</x:v>
      </x:c>
      <x:c r="K1316" t="str">
        <x:v>Employee 103078; home branch Croydon; assigned role Operative Skilled | Deployment branch: Croydon | Actual role: Operative Skilled | Jobs: 393361B | Customers: The Quadrant | Actual hours: 7.5; source records: 1</x:v>
      </x:c>
      <x:c r="L1316" t="str">
        <x:v>Include</x:v>
      </x:c>
      <x:c r="M1316"/>
      <x:c r="N1316"/>
    </x:row>
    <x:row r="1317">
      <x:c r="A1317" t="str">
        <x:v>K Neighbour|2026-04-07</x:v>
      </x:c>
      <x:c r="B1317" s="888" t="n">
        <x:v>46119</x:v>
      </x:c>
      <x:c r="C1317" t="str">
        <x:v>K Neighbour</x:v>
      </x:c>
      <x:c r="D1317" t="str">
        <x:v>Permanent</x:v>
      </x:c>
      <x:c r="E1317" t="str">
        <x:v>Croydon</x:v>
      </x:c>
      <x:c r="F1317" t="str">
        <x:v>Operative Skilled</x:v>
      </x:c>
      <x:c r="G1317"/>
      <x:c r="H1317"/>
      <x:c r="I1317" s="22" t="n">
        <x:v>0</x:v>
      </x:c>
      <x:c r="J1317" t="str">
        <x:v>Annual leave</x:v>
      </x:c>
      <x:c r="K1317" t="str">
        <x:v>Employee 103078; home branch Croydon; assigned role Operative Skilled | Leave: Annual Leave (Days) | Leave calendar basis: Fixed schedule</x:v>
      </x:c>
      <x:c r="L1317" t="str">
        <x:v>Include</x:v>
      </x:c>
      <x:c r="M1317"/>
      <x:c r="N1317"/>
    </x:row>
    <x:row r="1318">
      <x:c r="A1318" t="str">
        <x:v>K Neighbour|2026-04-08</x:v>
      </x:c>
      <x:c r="B1318" s="888" t="n">
        <x:v>46120</x:v>
      </x:c>
      <x:c r="C1318" t="str">
        <x:v>K Neighbour</x:v>
      </x:c>
      <x:c r="D1318" t="str">
        <x:v>Permanent</x:v>
      </x:c>
      <x:c r="E1318" t="str">
        <x:v>Croydon</x:v>
      </x:c>
      <x:c r="F1318" t="str">
        <x:v>Operative Skilled</x:v>
      </x:c>
      <x:c r="G1318"/>
      <x:c r="H1318"/>
      <x:c r="I1318" s="22" t="n">
        <x:v>0</x:v>
      </x:c>
      <x:c r="J1318" t="str">
        <x:v>Annual leave</x:v>
      </x:c>
      <x:c r="K1318" t="str">
        <x:v>Employee 103078; home branch Croydon; assigned role Operative Skilled | Leave: Annual Leave (Days) | Leave calendar basis: Fixed schedule</x:v>
      </x:c>
      <x:c r="L1318" t="str">
        <x:v>Include</x:v>
      </x:c>
      <x:c r="M1318"/>
      <x:c r="N1318"/>
    </x:row>
    <x:row r="1319">
      <x:c r="A1319" t="str">
        <x:v>K Neighbour|2026-04-09</x:v>
      </x:c>
      <x:c r="B1319" s="888" t="n">
        <x:v>46121</x:v>
      </x:c>
      <x:c r="C1319" t="str">
        <x:v>K Neighbour</x:v>
      </x:c>
      <x:c r="D1319" t="str">
        <x:v>Permanent</x:v>
      </x:c>
      <x:c r="E1319" t="str">
        <x:v>Croydon</x:v>
      </x:c>
      <x:c r="F1319" t="str">
        <x:v>Operative Skilled</x:v>
      </x:c>
      <x:c r="G1319"/>
      <x:c r="H1319"/>
      <x:c r="I1319" s="22" t="n">
        <x:v>0</x:v>
      </x:c>
      <x:c r="J1319" t="str">
        <x:v>Annual leave</x:v>
      </x:c>
      <x:c r="K1319" t="str">
        <x:v>Employee 103078; home branch Croydon; assigned role Operative Skilled | Leave: Annual Leave (Days) | Leave calendar basis: Fixed schedule</x:v>
      </x:c>
      <x:c r="L1319" t="str">
        <x:v>Include</x:v>
      </x:c>
      <x:c r="M1319"/>
      <x:c r="N1319"/>
    </x:row>
    <x:row r="1320">
      <x:c r="A1320" t="str">
        <x:v>K Neighbour|2026-04-10</x:v>
      </x:c>
      <x:c r="B1320" s="888" t="n">
        <x:v>46122</x:v>
      </x:c>
      <x:c r="C1320" t="str">
        <x:v>K Neighbour</x:v>
      </x:c>
      <x:c r="D1320" t="str">
        <x:v>Permanent</x:v>
      </x:c>
      <x:c r="E1320" t="str">
        <x:v>Croydon</x:v>
      </x:c>
      <x:c r="F1320" t="str">
        <x:v>Operative Skilled</x:v>
      </x:c>
      <x:c r="G1320"/>
      <x:c r="H1320"/>
      <x:c r="I1320" s="22" t="n">
        <x:v>0</x:v>
      </x:c>
      <x:c r="J1320" t="str">
        <x:v>Annual leave</x:v>
      </x:c>
      <x:c r="K1320" t="str">
        <x:v>Employee 103078; home branch Croydon; assigned role Operative Skilled | Leave: Annual Leave (Days) | Leave calendar basis: Fixed schedule</x:v>
      </x:c>
      <x:c r="L1320" t="str">
        <x:v>Include</x:v>
      </x:c>
      <x:c r="M1320"/>
      <x:c r="N1320"/>
    </x:row>
    <x:row r="1321">
      <x:c r="A1321" t="str">
        <x:v>K Neighbour|2026-04-13</x:v>
      </x:c>
      <x:c r="B1321" s="888" t="n">
        <x:v>46125</x:v>
      </x:c>
      <x:c r="C1321" t="str">
        <x:v>K Neighbour</x:v>
      </x:c>
      <x:c r="D1321" t="str">
        <x:v>Permanent</x:v>
      </x:c>
      <x:c r="E1321" t="str">
        <x:v>Croydon</x:v>
      </x:c>
      <x:c r="F1321" t="str">
        <x:v>Operative Skilled</x:v>
      </x:c>
      <x:c r="G1321" t="str">
        <x:v>393361B</x:v>
      </x:c>
      <x:c r="H1321" t="str">
        <x:v>The Quadrant</x:v>
      </x:c>
      <x:c r="I1321" s="22" t="n">
        <x:v>8</x:v>
      </x:c>
      <x:c r="J1321" t="str">
        <x:v>Worked</x:v>
      </x:c>
      <x:c r="K1321" t="str">
        <x:v>Employee 103078; home branch Croydon; assigned role Operative Skilled | Deployment branch: Croydon | Actual role: Operative Porter | Jobs: 393361B | Customers: The Quadrant | Actual hours: 8.0; source records: 1</x:v>
      </x:c>
      <x:c r="L1321" t="str">
        <x:v>Include</x:v>
      </x:c>
      <x:c r="M1321"/>
      <x:c r="N1321"/>
    </x:row>
    <x:row r="1322">
      <x:c r="A1322" t="str">
        <x:v>K Neighbour|2026-04-14</x:v>
      </x:c>
      <x:c r="B1322" s="888" t="n">
        <x:v>46126</x:v>
      </x:c>
      <x:c r="C1322" t="str">
        <x:v>K Neighbour</x:v>
      </x:c>
      <x:c r="D1322" t="str">
        <x:v>Permanent</x:v>
      </x:c>
      <x:c r="E1322" t="str">
        <x:v>Croydon</x:v>
      </x:c>
      <x:c r="F1322" t="str">
        <x:v>Operative Skilled</x:v>
      </x:c>
      <x:c r="G1322" t="str">
        <x:v>399451F</x:v>
      </x:c>
      <x:c r="H1322" t="str">
        <x:v>Royal Borough of Kensington and Chelsea</x:v>
      </x:c>
      <x:c r="I1322" s="22" t="n">
        <x:v>6.5</x:v>
      </x:c>
      <x:c r="J1322" t="str">
        <x:v>Worked</x:v>
      </x:c>
      <x:c r="K1322" t="str">
        <x:v>Employee 103078; home branch Croydon; assigned role Operative Skilled | Deployment branch: Croydon | Actual role: Operative Skilled | Jobs: 399451F | Customers: Royal Borough of Kensington and Chelsea | Actual hours: 6.5; source records: 1</x:v>
      </x:c>
      <x:c r="L1322" t="str">
        <x:v>Include</x:v>
      </x:c>
      <x:c r="M1322"/>
      <x:c r="N1322"/>
    </x:row>
    <x:row r="1323">
      <x:c r="A1323" t="str">
        <x:v>K Neighbour|2026-04-15</x:v>
      </x:c>
      <x:c r="B1323" s="888" t="n">
        <x:v>46127</x:v>
      </x:c>
      <x:c r="C1323" t="str">
        <x:v>K Neighbour</x:v>
      </x:c>
      <x:c r="D1323" t="str">
        <x:v>Permanent</x:v>
      </x:c>
      <x:c r="E1323" t="str">
        <x:v>Croydon</x:v>
      </x:c>
      <x:c r="F1323" t="str">
        <x:v>Operative Skilled</x:v>
      </x:c>
      <x:c r="G1323" t="str">
        <x:v>399451A</x:v>
      </x:c>
      <x:c r="H1323" t="str">
        <x:v>Royal Borough of Kensington and Chelsea</x:v>
      </x:c>
      <x:c r="I1323" s="22" t="n">
        <x:v>6</x:v>
      </x:c>
      <x:c r="J1323" t="str">
        <x:v>Worked</x:v>
      </x:c>
      <x:c r="K1323" t="str">
        <x:v>Employee 103078; home branch Croydon; assigned role Operative Skilled | Deployment branch: Croydon | Actual role: Operative Skilled | Jobs: 399451A | Customers: Royal Borough of Kensington and Chelsea | Actual hours: 6.0; source records: 1</x:v>
      </x:c>
      <x:c r="L1323" t="str">
        <x:v>Include</x:v>
      </x:c>
      <x:c r="M1323"/>
      <x:c r="N1323"/>
    </x:row>
    <x:row r="1324">
      <x:c r="A1324" t="str">
        <x:v>K Neighbour|2026-04-16</x:v>
      </x:c>
      <x:c r="B1324" s="888" t="n">
        <x:v>46128</x:v>
      </x:c>
      <x:c r="C1324" t="str">
        <x:v>K Neighbour</x:v>
      </x:c>
      <x:c r="D1324" t="str">
        <x:v>Permanent</x:v>
      </x:c>
      <x:c r="E1324" t="str">
        <x:v>Croydon</x:v>
      </x:c>
      <x:c r="F1324" t="str">
        <x:v>Operative Skilled</x:v>
      </x:c>
      <x:c r="G1324" t="str">
        <x:v>393361B</x:v>
      </x:c>
      <x:c r="H1324" t="str">
        <x:v>The Quadrant</x:v>
      </x:c>
      <x:c r="I1324" s="22" t="n">
        <x:v>16</x:v>
      </x:c>
      <x:c r="J1324" t="str">
        <x:v>Worked</x:v>
      </x:c>
      <x:c r="K1324" t="str">
        <x:v>Employee 103078; home branch Croydon; assigned role Operative Skilled | Deployment branch: Croydon | Actual role: Operative Skilled | Jobs: 393361B | Customers: The Quadrant | Actual hours: 16.0; source records: 1</x:v>
      </x:c>
      <x:c r="L1324" t="str">
        <x:v>Include</x:v>
      </x:c>
      <x:c r="M1324"/>
      <x:c r="N1324"/>
    </x:row>
    <x:row r="1325">
      <x:c r="A1325" t="str">
        <x:v>K Neighbour|2026-04-17</x:v>
      </x:c>
      <x:c r="B1325" s="888" t="n">
        <x:v>46129</x:v>
      </x:c>
      <x:c r="C1325" t="str">
        <x:v>K Neighbour</x:v>
      </x:c>
      <x:c r="D1325" t="str">
        <x:v>Permanent</x:v>
      </x:c>
      <x:c r="E1325" t="str">
        <x:v>Croydon</x:v>
      </x:c>
      <x:c r="F1325" t="str">
        <x:v>Operative Skilled</x:v>
      </x:c>
      <x:c r="G1325" t="str">
        <x:v>393361B</x:v>
      </x:c>
      <x:c r="H1325" t="str">
        <x:v>The Quadrant</x:v>
      </x:c>
      <x:c r="I1325" s="22" t="n">
        <x:v>8</x:v>
      </x:c>
      <x:c r="J1325" t="str">
        <x:v>Worked</x:v>
      </x:c>
      <x:c r="K1325" t="str">
        <x:v>Employee 103078; home branch Croydon; assigned role Operative Skilled | Deployment branch: Croydon | Actual role: Operative Porter | Jobs: 393361B | Customers: The Quadrant | Actual hours: 8.0; source records: 1</x:v>
      </x:c>
      <x:c r="L1325" t="str">
        <x:v>Include</x:v>
      </x:c>
      <x:c r="M1325"/>
      <x:c r="N1325"/>
    </x:row>
    <x:row r="1326">
      <x:c r="A1326" t="str">
        <x:v>K Neighbour|2026-04-20</x:v>
      </x:c>
      <x:c r="B1326" s="888" t="n">
        <x:v>46132</x:v>
      </x:c>
      <x:c r="C1326" t="str">
        <x:v>K Neighbour</x:v>
      </x:c>
      <x:c r="D1326" t="str">
        <x:v>Permanent</x:v>
      </x:c>
      <x:c r="E1326" t="str">
        <x:v>Croydon</x:v>
      </x:c>
      <x:c r="F1326" t="str">
        <x:v>Operative Skilled</x:v>
      </x:c>
      <x:c r="G1326" t="str">
        <x:v>393361B</x:v>
      </x:c>
      <x:c r="H1326" t="str">
        <x:v>The Quadrant</x:v>
      </x:c>
      <x:c r="I1326" s="22" t="n">
        <x:v>8</x:v>
      </x:c>
      <x:c r="J1326" t="str">
        <x:v>Worked</x:v>
      </x:c>
      <x:c r="K1326" t="str">
        <x:v>Employee 103078; home branch Croydon; assigned role Operative Skilled | Deployment branch: Croydon | Actual role: Operative Skilled | Jobs: 393361B | Customers: The Quadrant | Actual hours: 8.0; source records: 1</x:v>
      </x:c>
      <x:c r="L1326" t="str">
        <x:v>Include</x:v>
      </x:c>
      <x:c r="M1326"/>
      <x:c r="N1326"/>
    </x:row>
    <x:row r="1327">
      <x:c r="A1327" t="str">
        <x:v>K Neighbour|2026-04-21</x:v>
      </x:c>
      <x:c r="B1327" s="888" t="n">
        <x:v>46133</x:v>
      </x:c>
      <x:c r="C1327" t="str">
        <x:v>K Neighbour</x:v>
      </x:c>
      <x:c r="D1327" t="str">
        <x:v>Permanent</x:v>
      </x:c>
      <x:c r="E1327" t="str">
        <x:v>Croydon</x:v>
      </x:c>
      <x:c r="F1327" t="str">
        <x:v>Operative Skilled</x:v>
      </x:c>
      <x:c r="G1327" t="str">
        <x:v>393361B</x:v>
      </x:c>
      <x:c r="H1327" t="str">
        <x:v>The Quadrant</x:v>
      </x:c>
      <x:c r="I1327" s="22" t="n">
        <x:v>8</x:v>
      </x:c>
      <x:c r="J1327" t="str">
        <x:v>Worked</x:v>
      </x:c>
      <x:c r="K1327" t="str">
        <x:v>Employee 103078; home branch Croydon; assigned role Operative Skilled | Deployment branch: Croydon | Actual role: Operative Porter | Jobs: 393361B | Customers: The Quadrant | Actual hours: 8.0; source records: 1</x:v>
      </x:c>
      <x:c r="L1327" t="str">
        <x:v>Include</x:v>
      </x:c>
      <x:c r="M1327"/>
      <x:c r="N1327"/>
    </x:row>
    <x:row r="1328">
      <x:c r="A1328" t="str">
        <x:v>K Neighbour|2026-04-22</x:v>
      </x:c>
      <x:c r="B1328" s="888" t="n">
        <x:v>46134</x:v>
      </x:c>
      <x:c r="C1328" t="str">
        <x:v>K Neighbour</x:v>
      </x:c>
      <x:c r="D1328" t="str">
        <x:v>Permanent</x:v>
      </x:c>
      <x:c r="E1328" t="str">
        <x:v>Croydon</x:v>
      </x:c>
      <x:c r="F1328" t="str">
        <x:v>Operative Skilled</x:v>
      </x:c>
      <x:c r="G1328" t="str">
        <x:v>401185</x:v>
      </x:c>
      <x:c r="H1328" t="str">
        <x:v>Independent Office for Police Conduct (IOPC)</x:v>
      </x:c>
      <x:c r="I1328" s="22" t="n">
        <x:v>11.5</x:v>
      </x:c>
      <x:c r="J1328" t="str">
        <x:v>Worked</x:v>
      </x:c>
      <x:c r="K1328" t="str">
        <x:v>Employee 103078; home branch Croydon; assigned role Operative Skilled | Deployment branch: Croydon | Actual role: Operative Skilled | Jobs: 401185 | Customers: Independent Office for Police Conduct (IOPC) | Actual hours: 11.5; source records: 1</x:v>
      </x:c>
      <x:c r="L1328" t="str">
        <x:v>Include</x:v>
      </x:c>
      <x:c r="M1328"/>
      <x:c r="N1328"/>
    </x:row>
    <x:row r="1329">
      <x:c r="A1329" t="str">
        <x:v>K Neighbour|2026-04-23</x:v>
      </x:c>
      <x:c r="B1329" s="888" t="n">
        <x:v>46135</x:v>
      </x:c>
      <x:c r="C1329" t="str">
        <x:v>K Neighbour</x:v>
      </x:c>
      <x:c r="D1329" t="str">
        <x:v>Permanent</x:v>
      </x:c>
      <x:c r="E1329" t="str">
        <x:v>Croydon</x:v>
      </x:c>
      <x:c r="F1329" t="str">
        <x:v>Operative Skilled</x:v>
      </x:c>
      <x:c r="G1329" t="str">
        <x:v>401185</x:v>
      </x:c>
      <x:c r="H1329" t="str">
        <x:v>Independent Office for Police Conduct (IOPC)</x:v>
      </x:c>
      <x:c r="I1329" s="22" t="n">
        <x:v>7</x:v>
      </x:c>
      <x:c r="J1329" t="str">
        <x:v>Worked</x:v>
      </x:c>
      <x:c r="K1329" t="str">
        <x:v>Employee 103078; home branch Croydon; assigned role Operative Skilled | Deployment branch: Croydon | Actual role: Operative Skilled | Jobs: 401185 | Customers: Independent Office for Police Conduct (IOPC) | Actual hours: 7.0; source records: 1</x:v>
      </x:c>
      <x:c r="L1329" t="str">
        <x:v>Include</x:v>
      </x:c>
      <x:c r="M1329"/>
      <x:c r="N1329"/>
    </x:row>
    <x:row r="1330">
      <x:c r="A1330" t="str">
        <x:v>K Neighbour|2026-04-24</x:v>
      </x:c>
      <x:c r="B1330" s="888" t="n">
        <x:v>46136</x:v>
      </x:c>
      <x:c r="C1330" t="str">
        <x:v>K Neighbour</x:v>
      </x:c>
      <x:c r="D1330" t="str">
        <x:v>Permanent</x:v>
      </x:c>
      <x:c r="E1330" t="str">
        <x:v>Croydon</x:v>
      </x:c>
      <x:c r="F1330" t="str">
        <x:v>Operative Skilled</x:v>
      </x:c>
      <x:c r="G1330" t="str">
        <x:v>393361B</x:v>
      </x:c>
      <x:c r="H1330" t="str">
        <x:v>The Quadrant</x:v>
      </x:c>
      <x:c r="I1330" s="22" t="n">
        <x:v>8</x:v>
      </x:c>
      <x:c r="J1330" t="str">
        <x:v>Worked</x:v>
      </x:c>
      <x:c r="K1330" t="str">
        <x:v>Employee 103078; home branch Croydon; assigned role Operative Skilled | Deployment branch: Croydon | Actual role: Operative Skilled | Jobs: 393361B | Customers: The Quadrant | Actual hours: 8.0; source records: 1</x:v>
      </x:c>
      <x:c r="L1330" t="str">
        <x:v>Include</x:v>
      </x:c>
      <x:c r="M1330"/>
      <x:c r="N1330"/>
    </x:row>
    <x:row r="1331">
      <x:c r="A1331" t="str">
        <x:v>K Neighbour|2026-04-26</x:v>
      </x:c>
      <x:c r="B1331" s="888" t="n">
        <x:v>46138</x:v>
      </x:c>
      <x:c r="C1331" t="str">
        <x:v>K Neighbour</x:v>
      </x:c>
      <x:c r="D1331" t="str">
        <x:v>Permanent</x:v>
      </x:c>
      <x:c r="E1331" t="str">
        <x:v>Croydon</x:v>
      </x:c>
      <x:c r="F1331" t="str">
        <x:v>Operative Skilled</x:v>
      </x:c>
      <x:c r="G1331" t="str">
        <x:v>398445</x:v>
      </x:c>
      <x:c r="H1331" t="str">
        <x:v>Independent Office for Police Conduct (IOPC)</x:v>
      </x:c>
      <x:c r="I1331" s="22" t="n">
        <x:v>5</x:v>
      </x:c>
      <x:c r="J1331" t="str">
        <x:v>Worked</x:v>
      </x:c>
      <x:c r="K1331" t="str">
        <x:v>Employee 103078; home branch Croydon; assigned role Operative Skilled | Deployment branch: Croydon | Actual role: Operative Porter | Jobs: 398445 | Customers: Independent Office for Police Conduct (IOPC) | Actual hours: 5.0; source records: 1</x:v>
      </x:c>
      <x:c r="L1331" t="str">
        <x:v>Include</x:v>
      </x:c>
      <x:c r="M1331"/>
      <x:c r="N1331"/>
    </x:row>
    <x:row r="1332">
      <x:c r="A1332" t="str">
        <x:v>K Neighbour|2026-04-29</x:v>
      </x:c>
      <x:c r="B1332" s="888" t="n">
        <x:v>46141</x:v>
      </x:c>
      <x:c r="C1332" t="str">
        <x:v>K Neighbour</x:v>
      </x:c>
      <x:c r="D1332" t="str">
        <x:v>Permanent</x:v>
      </x:c>
      <x:c r="E1332" t="str">
        <x:v>Croydon</x:v>
      </x:c>
      <x:c r="F1332" t="str">
        <x:v>Operative Skilled</x:v>
      </x:c>
      <x:c r="G1332" t="str">
        <x:v>399451K</x:v>
      </x:c>
      <x:c r="H1332" t="str">
        <x:v>Royal Borough of Kensington and Chelsea</x:v>
      </x:c>
      <x:c r="I1332" s="22" t="n">
        <x:v>8.5</x:v>
      </x:c>
      <x:c r="J1332" t="str">
        <x:v>Worked</x:v>
      </x:c>
      <x:c r="K1332" t="str">
        <x:v>Employee 103078; home branch Croydon; assigned role Operative Skilled | Deployment branch: Croydon | Actual role: Operative Skilled | Jobs: 399451K | Customers: Royal Borough of Kensington and Chelsea | Actual hours: 8.5; source records: 1</x:v>
      </x:c>
      <x:c r="L1332" t="str">
        <x:v>Include</x:v>
      </x:c>
      <x:c r="M1332"/>
      <x:c r="N1332"/>
    </x:row>
    <x:row r="1333">
      <x:c r="A1333" t="str">
        <x:v>K Neighbour|2026-04-30</x:v>
      </x:c>
      <x:c r="B1333" s="888" t="n">
        <x:v>46142</x:v>
      </x:c>
      <x:c r="C1333" t="str">
        <x:v>K Neighbour</x:v>
      </x:c>
      <x:c r="D1333" t="str">
        <x:v>Permanent</x:v>
      </x:c>
      <x:c r="E1333" t="str">
        <x:v>Croydon</x:v>
      </x:c>
      <x:c r="F1333" t="str">
        <x:v>Operative Skilled</x:v>
      </x:c>
      <x:c r="G1333" t="str">
        <x:v>393361B</x:v>
      </x:c>
      <x:c r="H1333" t="str">
        <x:v>The Quadrant</x:v>
      </x:c>
      <x:c r="I1333" s="22" t="n">
        <x:v>6</x:v>
      </x:c>
      <x:c r="J1333" t="str">
        <x:v>Worked</x:v>
      </x:c>
      <x:c r="K1333" t="str">
        <x:v>Employee 103078; home branch Croydon; assigned role Operative Skilled | Deployment branch: Croydon | Actual role: Operative Skilled | Jobs: 393361B | Customers: The Quadrant | Actual hours: 6.0; source records: 1</x:v>
      </x:c>
      <x:c r="L1333" t="str">
        <x:v>Include</x:v>
      </x:c>
      <x:c r="M1333"/>
      <x:c r="N1333"/>
    </x:row>
    <x:row r="1334">
      <x:c r="A1334" t="str">
        <x:v>K Olajide|2026-04-01</x:v>
      </x:c>
      <x:c r="B1334" s="888" t="n">
        <x:v>46113</x:v>
      </x:c>
      <x:c r="C1334" t="str">
        <x:v>K Olajide</x:v>
      </x:c>
      <x:c r="D1334" t="str">
        <x:v>Permanent</x:v>
      </x:c>
      <x:c r="E1334" t="str">
        <x:v>Thurrock</x:v>
      </x:c>
      <x:c r="F1334" t="str">
        <x:v>Operative Porter</x:v>
      </x:c>
      <x:c r="G1334" t="str">
        <x:v>401337</x:v>
      </x:c>
      <x:c r="H1334" t="str">
        <x:v>Knotel UK Ltd</x:v>
      </x:c>
      <x:c r="I1334" s="22" t="n">
        <x:v>7.5</x:v>
      </x:c>
      <x:c r="J1334" t="str">
        <x:v>Worked</x:v>
      </x:c>
      <x:c r="K1334" t="str">
        <x:v>Employee 103434; home branch Thurrock; assigned role Operative Porter | Deployment branch: Thurrock | Actual role: Operative Porter | Jobs: 401337 | Customers: Knotel UK Ltd | Actual hours: 7.5; source records: 1</x:v>
      </x:c>
      <x:c r="L1334" t="str">
        <x:v>Include</x:v>
      </x:c>
      <x:c r="M1334"/>
      <x:c r="N1334"/>
    </x:row>
    <x:row r="1335">
      <x:c r="A1335" t="str">
        <x:v>K Olajide|2026-04-02</x:v>
      </x:c>
      <x:c r="B1335" s="888" t="n">
        <x:v>46114</x:v>
      </x:c>
      <x:c r="C1335" t="str">
        <x:v>K Olajide</x:v>
      </x:c>
      <x:c r="D1335" t="str">
        <x:v>Permanent</x:v>
      </x:c>
      <x:c r="E1335" t="str">
        <x:v>Thurrock</x:v>
      </x:c>
      <x:c r="F1335" t="str">
        <x:v>Operative Porter</x:v>
      </x:c>
      <x:c r="G1335" t="str">
        <x:v>400260</x:v>
      </x:c>
      <x:c r="H1335" t="str">
        <x:v>Apple Europe Limited</x:v>
      </x:c>
      <x:c r="I1335" s="22" t="n">
        <x:v>12</x:v>
      </x:c>
      <x:c r="J1335" t="str">
        <x:v>Worked</x:v>
      </x:c>
      <x:c r="K1335" t="str">
        <x:v>Employee 103434; home branch Thurrock; assigned role Operative Porter | Deployment branch: Thurrock | Actual role: Operative Porter | Jobs: 400260 | Customers: Apple Europe Limited | Actual hours: 12.0; source records: 1</x:v>
      </x:c>
      <x:c r="L1335" t="str">
        <x:v>Include</x:v>
      </x:c>
      <x:c r="M1335"/>
      <x:c r="N1335"/>
    </x:row>
    <x:row r="1336">
      <x:c r="A1336" t="str">
        <x:v>K Olajide|2026-04-07</x:v>
      </x:c>
      <x:c r="B1336" s="888" t="n">
        <x:v>46119</x:v>
      </x:c>
      <x:c r="C1336" t="str">
        <x:v>K Olajide</x:v>
      </x:c>
      <x:c r="D1336" t="str">
        <x:v>Permanent</x:v>
      </x:c>
      <x:c r="E1336" t="str">
        <x:v>Thurrock</x:v>
      </x:c>
      <x:c r="F1336" t="str">
        <x:v>Operative Porter</x:v>
      </x:c>
      <x:c r="G1336" t="str">
        <x:v>400260</x:v>
      </x:c>
      <x:c r="H1336" t="str">
        <x:v>Apple Europe Limited</x:v>
      </x:c>
      <x:c r="I1336" s="22" t="n">
        <x:v>11.5</x:v>
      </x:c>
      <x:c r="J1336" t="str">
        <x:v>Worked</x:v>
      </x:c>
      <x:c r="K1336" t="str">
        <x:v>Employee 103434; home branch Thurrock; assigned role Operative Porter | Deployment branch: Thurrock | Actual role: Operative Porter | Jobs: 400260 | Customers: Apple Europe Limited | Actual hours: 11.5; source records: 1</x:v>
      </x:c>
      <x:c r="L1336" t="str">
        <x:v>Include</x:v>
      </x:c>
      <x:c r="M1336"/>
      <x:c r="N1336"/>
    </x:row>
    <x:row r="1337">
      <x:c r="A1337" t="str">
        <x:v>K Olajide|2026-04-08</x:v>
      </x:c>
      <x:c r="B1337" s="888" t="n">
        <x:v>46120</x:v>
      </x:c>
      <x:c r="C1337" t="str">
        <x:v>K Olajide</x:v>
      </x:c>
      <x:c r="D1337" t="str">
        <x:v>Permanent</x:v>
      </x:c>
      <x:c r="E1337" t="str">
        <x:v>Thurrock</x:v>
      </x:c>
      <x:c r="F1337" t="str">
        <x:v>Operative Porter</x:v>
      </x:c>
      <x:c r="G1337" t="str">
        <x:v>400260</x:v>
      </x:c>
      <x:c r="H1337" t="str">
        <x:v>Apple Europe Limited</x:v>
      </x:c>
      <x:c r="I1337" s="22" t="n">
        <x:v>11.5</x:v>
      </x:c>
      <x:c r="J1337" t="str">
        <x:v>Worked</x:v>
      </x:c>
      <x:c r="K1337" t="str">
        <x:v>Employee 103434; home branch Thurrock; assigned role Operative Porter | Deployment branch: Thurrock | Actual role: Operative Porter | Jobs: 400260 | Customers: Apple Europe Limited | Actual hours: 11.5; source records: 1</x:v>
      </x:c>
      <x:c r="L1337" t="str">
        <x:v>Include</x:v>
      </x:c>
      <x:c r="M1337"/>
      <x:c r="N1337"/>
    </x:row>
    <x:row r="1338">
      <x:c r="A1338" t="str">
        <x:v>K Olajide|2026-04-09</x:v>
      </x:c>
      <x:c r="B1338" s="888" t="n">
        <x:v>46121</x:v>
      </x:c>
      <x:c r="C1338" t="str">
        <x:v>K Olajide</x:v>
      </x:c>
      <x:c r="D1338" t="str">
        <x:v>Permanent</x:v>
      </x:c>
      <x:c r="E1338" t="str">
        <x:v>Thurrock</x:v>
      </x:c>
      <x:c r="F1338" t="str">
        <x:v>Operative Porter</x:v>
      </x:c>
      <x:c r="G1338" t="str">
        <x:v>400260</x:v>
      </x:c>
      <x:c r="H1338" t="str">
        <x:v>Apple Europe Limited</x:v>
      </x:c>
      <x:c r="I1338" s="22" t="n">
        <x:v>12</x:v>
      </x:c>
      <x:c r="J1338" t="str">
        <x:v>Worked</x:v>
      </x:c>
      <x:c r="K1338" t="str">
        <x:v>Employee 103434; home branch Thurrock; assigned role Operative Porter | Deployment branch: Thurrock | Actual role: Operative Porter | Jobs: 400260 | Customers: Apple Europe Limited | Actual hours: 12.0; source records: 1</x:v>
      </x:c>
      <x:c r="L1338" t="str">
        <x:v>Include</x:v>
      </x:c>
      <x:c r="M1338"/>
      <x:c r="N1338"/>
    </x:row>
    <x:row r="1339">
      <x:c r="A1339" t="str">
        <x:v>K Olajide|2026-04-10</x:v>
      </x:c>
      <x:c r="B1339" s="888" t="n">
        <x:v>46122</x:v>
      </x:c>
      <x:c r="C1339" t="str">
        <x:v>K Olajide</x:v>
      </x:c>
      <x:c r="D1339" t="str">
        <x:v>Permanent</x:v>
      </x:c>
      <x:c r="E1339" t="str">
        <x:v>Thurrock</x:v>
      </x:c>
      <x:c r="F1339" t="str">
        <x:v>Operative Porter</x:v>
      </x:c>
      <x:c r="G1339" t="str">
        <x:v>401233</x:v>
      </x:c>
      <x:c r="H1339" t="str">
        <x:v>Apple Europe Limited</x:v>
      </x:c>
      <x:c r="I1339" s="22" t="n">
        <x:v>11.5</x:v>
      </x:c>
      <x:c r="J1339" t="str">
        <x:v>Worked</x:v>
      </x:c>
      <x:c r="K1339" t="str">
        <x:v>Employee 103434; home branch Thurrock; assigned role Operative Porter | Deployment branch: Thurrock | Actual role: Operative Porter | Jobs: 401233 | Customers: Apple Europe Limited | Actual hours: 11.5; source records: 1</x:v>
      </x:c>
      <x:c r="L1339" t="str">
        <x:v>Include</x:v>
      </x:c>
      <x:c r="M1339"/>
      <x:c r="N1339"/>
    </x:row>
    <x:row r="1340">
      <x:c r="A1340" t="str">
        <x:v>K Olajide|2026-04-13</x:v>
      </x:c>
      <x:c r="B1340" s="888" t="n">
        <x:v>46125</x:v>
      </x:c>
      <x:c r="C1340" t="str">
        <x:v>K Olajide</x:v>
      </x:c>
      <x:c r="D1340" t="str">
        <x:v>Permanent</x:v>
      </x:c>
      <x:c r="E1340" t="str">
        <x:v>Thurrock</x:v>
      </x:c>
      <x:c r="F1340" t="str">
        <x:v>Operative Porter</x:v>
      </x:c>
      <x:c r="G1340" t="str">
        <x:v>401233</x:v>
      </x:c>
      <x:c r="H1340" t="str">
        <x:v>Apple Europe Limited</x:v>
      </x:c>
      <x:c r="I1340" s="22" t="n">
        <x:v>11.5</x:v>
      </x:c>
      <x:c r="J1340" t="str">
        <x:v>Worked</x:v>
      </x:c>
      <x:c r="K1340" t="str">
        <x:v>Employee 103434; home branch Thurrock; assigned role Operative Porter | Deployment branch: Thurrock | Actual role: Operative Porter | Jobs: 401233 | Customers: Apple Europe Limited | Actual hours: 11.5; source records: 1</x:v>
      </x:c>
      <x:c r="L1340" t="str">
        <x:v>Include</x:v>
      </x:c>
      <x:c r="M1340"/>
      <x:c r="N1340"/>
    </x:row>
    <x:row r="1341">
      <x:c r="A1341" t="str">
        <x:v>K Olajide|2026-04-14</x:v>
      </x:c>
      <x:c r="B1341" s="888" t="n">
        <x:v>46126</x:v>
      </x:c>
      <x:c r="C1341" t="str">
        <x:v>K Olajide</x:v>
      </x:c>
      <x:c r="D1341" t="str">
        <x:v>Permanent</x:v>
      </x:c>
      <x:c r="E1341" t="str">
        <x:v>Thurrock</x:v>
      </x:c>
      <x:c r="F1341" t="str">
        <x:v>Operative Porter</x:v>
      </x:c>
      <x:c r="G1341" t="str">
        <x:v>399622</x:v>
      </x:c>
      <x:c r="H1341" t="str">
        <x:v>Accenture UK Ltd</x:v>
      </x:c>
      <x:c r="I1341" s="22" t="n">
        <x:v>8.5</x:v>
      </x:c>
      <x:c r="J1341" t="str">
        <x:v>Worked</x:v>
      </x:c>
      <x:c r="K1341" t="str">
        <x:v>Employee 103434; home branch Thurrock; assigned role Operative Porter | Deployment branch: Thurrock | Actual role: Operative Porter | Jobs: 399622 | Customers: Accenture UK Ltd | Actual hours: 8.5; source records: 1</x:v>
      </x:c>
      <x:c r="L1341" t="str">
        <x:v>Include</x:v>
      </x:c>
      <x:c r="M1341"/>
      <x:c r="N1341"/>
    </x:row>
    <x:row r="1342">
      <x:c r="A1342" t="str">
        <x:v>K Olajide|2026-04-15</x:v>
      </x:c>
      <x:c r="B1342" s="888" t="n">
        <x:v>46127</x:v>
      </x:c>
      <x:c r="C1342" t="str">
        <x:v>K Olajide</x:v>
      </x:c>
      <x:c r="D1342" t="str">
        <x:v>Permanent</x:v>
      </x:c>
      <x:c r="E1342" t="str">
        <x:v>Thurrock</x:v>
      </x:c>
      <x:c r="F1342" t="str">
        <x:v>Operative Porter</x:v>
      </x:c>
      <x:c r="G1342" t="str">
        <x:v>396207</x:v>
      </x:c>
      <x:c r="H1342" t="str">
        <x:v>Linklaters LLP</x:v>
      </x:c>
      <x:c r="I1342" s="22" t="n">
        <x:v>9.5</x:v>
      </x:c>
      <x:c r="J1342" t="str">
        <x:v>Worked</x:v>
      </x:c>
      <x:c r="K1342" t="str">
        <x:v>Employee 103434; home branch Thurrock; assigned role Operative Porter | Deployment branch: Thurrock | Actual role: Operative Porter | Jobs: 396207 | Customers: Linklaters LLP | Actual hours: 9.5; source records: 1</x:v>
      </x:c>
      <x:c r="L1342" t="str">
        <x:v>Include</x:v>
      </x:c>
      <x:c r="M1342"/>
      <x:c r="N1342"/>
    </x:row>
    <x:row r="1343">
      <x:c r="A1343" t="str">
        <x:v>K Olajide|2026-04-16</x:v>
      </x:c>
      <x:c r="B1343" s="888" t="n">
        <x:v>46128</x:v>
      </x:c>
      <x:c r="C1343" t="str">
        <x:v>K Olajide</x:v>
      </x:c>
      <x:c r="D1343" t="str">
        <x:v>Permanent</x:v>
      </x:c>
      <x:c r="E1343" t="str">
        <x:v>Thurrock</x:v>
      </x:c>
      <x:c r="F1343" t="str">
        <x:v>Operative Porter</x:v>
      </x:c>
      <x:c r="G1343"/>
      <x:c r="H1343"/>
      <x:c r="I1343" s="22" t="n">
        <x:v>0</x:v>
      </x:c>
      <x:c r="J1343" t="str">
        <x:v>Annual leave</x:v>
      </x:c>
      <x:c r="K1343" t="str">
        <x:v>Employee 103434; home branch Thurrock; assigned role Operative Porter | Leave: Annual Leave (Hours) | Leave calendar basis: Variable-pattern period</x:v>
      </x:c>
      <x:c r="L1343" t="str">
        <x:v>Include</x:v>
      </x:c>
      <x:c r="M1343"/>
      <x:c r="N1343"/>
    </x:row>
    <x:row r="1344">
      <x:c r="A1344" t="str">
        <x:v>K Olajide|2026-04-17</x:v>
      </x:c>
      <x:c r="B1344" s="888" t="n">
        <x:v>46129</x:v>
      </x:c>
      <x:c r="C1344" t="str">
        <x:v>K Olajide</x:v>
      </x:c>
      <x:c r="D1344" t="str">
        <x:v>Permanent</x:v>
      </x:c>
      <x:c r="E1344" t="str">
        <x:v>Thurrock</x:v>
      </x:c>
      <x:c r="F1344" t="str">
        <x:v>Operative Porter</x:v>
      </x:c>
      <x:c r="G1344"/>
      <x:c r="H1344"/>
      <x:c r="I1344" s="22" t="n">
        <x:v>0</x:v>
      </x:c>
      <x:c r="J1344" t="str">
        <x:v>Annual leave</x:v>
      </x:c>
      <x:c r="K1344" t="str">
        <x:v>Employee 103434; home branch Thurrock; assigned role Operative Porter | Leave: Annual Leave (Hours) | Leave calendar basis: Variable-pattern period</x:v>
      </x:c>
      <x:c r="L1344" t="str">
        <x:v>Include</x:v>
      </x:c>
      <x:c r="M1344"/>
      <x:c r="N1344"/>
    </x:row>
    <x:row r="1345">
      <x:c r="A1345" t="str">
        <x:v>K Olajide|2026-04-20</x:v>
      </x:c>
      <x:c r="B1345" s="888" t="n">
        <x:v>46132</x:v>
      </x:c>
      <x:c r="C1345" t="str">
        <x:v>K Olajide</x:v>
      </x:c>
      <x:c r="D1345" t="str">
        <x:v>Permanent</x:v>
      </x:c>
      <x:c r="E1345" t="str">
        <x:v>Thurrock</x:v>
      </x:c>
      <x:c r="F1345" t="str">
        <x:v>Operative Porter</x:v>
      </x:c>
      <x:c r="G1345"/>
      <x:c r="H1345"/>
      <x:c r="I1345" s="22" t="n">
        <x:v>0</x:v>
      </x:c>
      <x:c r="J1345" t="str">
        <x:v>Annual leave</x:v>
      </x:c>
      <x:c r="K1345" t="str">
        <x:v>Employee 103434; home branch Thurrock; assigned role Operative Porter | Leave: Annual Leave (Hours) | Leave calendar basis: Variable-pattern period</x:v>
      </x:c>
      <x:c r="L1345" t="str">
        <x:v>Include</x:v>
      </x:c>
      <x:c r="M1345"/>
      <x:c r="N1345"/>
    </x:row>
    <x:row r="1346">
      <x:c r="A1346" t="str">
        <x:v>K Olajide|2026-04-21</x:v>
      </x:c>
      <x:c r="B1346" s="888" t="n">
        <x:v>46133</x:v>
      </x:c>
      <x:c r="C1346" t="str">
        <x:v>K Olajide</x:v>
      </x:c>
      <x:c r="D1346" t="str">
        <x:v>Permanent</x:v>
      </x:c>
      <x:c r="E1346" t="str">
        <x:v>Thurrock</x:v>
      </x:c>
      <x:c r="F1346" t="str">
        <x:v>Operative Porter</x:v>
      </x:c>
      <x:c r="G1346"/>
      <x:c r="H1346"/>
      <x:c r="I1346" s="22" t="n">
        <x:v>0</x:v>
      </x:c>
      <x:c r="J1346" t="str">
        <x:v>Annual leave</x:v>
      </x:c>
      <x:c r="K1346" t="str">
        <x:v>Employee 103434; home branch Thurrock; assigned role Operative Porter | Leave: Annual Leave (Hours) | Leave calendar basis: Variable-pattern period</x:v>
      </x:c>
      <x:c r="L1346" t="str">
        <x:v>Include</x:v>
      </x:c>
      <x:c r="M1346"/>
      <x:c r="N1346"/>
    </x:row>
    <x:row r="1347">
      <x:c r="A1347" t="str">
        <x:v>K Olajide|2026-04-22</x:v>
      </x:c>
      <x:c r="B1347" s="888" t="n">
        <x:v>46134</x:v>
      </x:c>
      <x:c r="C1347" t="str">
        <x:v>K Olajide</x:v>
      </x:c>
      <x:c r="D1347" t="str">
        <x:v>Permanent</x:v>
      </x:c>
      <x:c r="E1347" t="str">
        <x:v>Thurrock</x:v>
      </x:c>
      <x:c r="F1347" t="str">
        <x:v>Operative Porter</x:v>
      </x:c>
      <x:c r="G1347"/>
      <x:c r="H1347"/>
      <x:c r="I1347" s="22" t="n">
        <x:v>0</x:v>
      </x:c>
      <x:c r="J1347" t="str">
        <x:v>Annual leave</x:v>
      </x:c>
      <x:c r="K1347" t="str">
        <x:v>Employee 103434; home branch Thurrock; assigned role Operative Porter | Leave: Annual Leave (Hours) | Leave calendar basis: Variable-pattern period</x:v>
      </x:c>
      <x:c r="L1347" t="str">
        <x:v>Include</x:v>
      </x:c>
      <x:c r="M1347"/>
      <x:c r="N1347"/>
    </x:row>
    <x:row r="1348">
      <x:c r="A1348" t="str">
        <x:v>K Olajide|2026-04-27</x:v>
      </x:c>
      <x:c r="B1348" s="888" t="n">
        <x:v>46139</x:v>
      </x:c>
      <x:c r="C1348" t="str">
        <x:v>K Olajide</x:v>
      </x:c>
      <x:c r="D1348" t="str">
        <x:v>Permanent</x:v>
      </x:c>
      <x:c r="E1348" t="str">
        <x:v>Thurrock</x:v>
      </x:c>
      <x:c r="F1348" t="str">
        <x:v>Operative Porter</x:v>
      </x:c>
      <x:c r="G1348" t="str">
        <x:v>400559</x:v>
      </x:c>
      <x:c r="H1348" t="str">
        <x:v>Southwark Youth Offending Service</x:v>
      </x:c>
      <x:c r="I1348" s="22" t="n">
        <x:v>6</x:v>
      </x:c>
      <x:c r="J1348" t="str">
        <x:v>Worked</x:v>
      </x:c>
      <x:c r="K1348" t="str">
        <x:v>Employee 103434; home branch Thurrock; assigned role Operative Porter | Deployment branch: Thurrock | Actual role: Operative Porter | Jobs: 400559 | Customers: Southwark Youth Offending Service | Actual hours: 6.0; source records: 1</x:v>
      </x:c>
      <x:c r="L1348" t="str">
        <x:v>Include</x:v>
      </x:c>
      <x:c r="M1348"/>
      <x:c r="N1348"/>
    </x:row>
    <x:row r="1349">
      <x:c r="A1349" t="str">
        <x:v>K Olajide|2026-04-28</x:v>
      </x:c>
      <x:c r="B1349" s="888" t="n">
        <x:v>46140</x:v>
      </x:c>
      <x:c r="C1349" t="str">
        <x:v>K Olajide</x:v>
      </x:c>
      <x:c r="D1349" t="str">
        <x:v>Permanent</x:v>
      </x:c>
      <x:c r="E1349" t="str">
        <x:v>Thurrock</x:v>
      </x:c>
      <x:c r="F1349" t="str">
        <x:v>Operative Porter</x:v>
      </x:c>
      <x:c r="G1349" t="str">
        <x:v>400559</x:v>
      </x:c>
      <x:c r="H1349" t="str">
        <x:v>Southwark Youth Offending Service</x:v>
      </x:c>
      <x:c r="I1349" s="22" t="n">
        <x:v>7</x:v>
      </x:c>
      <x:c r="J1349" t="str">
        <x:v>Worked</x:v>
      </x:c>
      <x:c r="K1349" t="str">
        <x:v>Employee 103434; home branch Thurrock; assigned role Operative Porter | Deployment branch: Thurrock | Actual role: Operative Porter | Jobs: 400559 | Customers: Southwark Youth Offending Service | Actual hours: 7.0; source records: 1</x:v>
      </x:c>
      <x:c r="L1349" t="str">
        <x:v>Include</x:v>
      </x:c>
      <x:c r="M1349"/>
      <x:c r="N1349"/>
    </x:row>
    <x:row r="1350">
      <x:c r="A1350" t="str">
        <x:v>K Olajide|2026-04-29</x:v>
      </x:c>
      <x:c r="B1350" s="888" t="n">
        <x:v>46141</x:v>
      </x:c>
      <x:c r="C1350" t="str">
        <x:v>K Olajide</x:v>
      </x:c>
      <x:c r="D1350" t="str">
        <x:v>Permanent</x:v>
      </x:c>
      <x:c r="E1350" t="str">
        <x:v>Thurrock</x:v>
      </x:c>
      <x:c r="F1350" t="str">
        <x:v>Operative Porter</x:v>
      </x:c>
      <x:c r="G1350" t="str">
        <x:v>399622</x:v>
      </x:c>
      <x:c r="H1350" t="str">
        <x:v>Accenture UK Ltd</x:v>
      </x:c>
      <x:c r="I1350" s="22" t="n">
        <x:v>8.5</x:v>
      </x:c>
      <x:c r="J1350" t="str">
        <x:v>Worked</x:v>
      </x:c>
      <x:c r="K1350" t="str">
        <x:v>Employee 103434; home branch Thurrock; assigned role Operative Porter | Deployment branch: Thurrock | Actual role: Operative Porter | Jobs: 399622 | Customers: Accenture UK Ltd | Actual hours: 8.5; source records: 1</x:v>
      </x:c>
      <x:c r="L1350" t="str">
        <x:v>Include</x:v>
      </x:c>
      <x:c r="M1350"/>
      <x:c r="N1350"/>
    </x:row>
    <x:row r="1351">
      <x:c r="A1351" t="str">
        <x:v>K Olajide|2026-04-30</x:v>
      </x:c>
      <x:c r="B1351" s="888" t="n">
        <x:v>46142</x:v>
      </x:c>
      <x:c r="C1351" t="str">
        <x:v>K Olajide</x:v>
      </x:c>
      <x:c r="D1351" t="str">
        <x:v>Permanent</x:v>
      </x:c>
      <x:c r="E1351" t="str">
        <x:v>Thurrock</x:v>
      </x:c>
      <x:c r="F1351" t="str">
        <x:v>Operative Porter</x:v>
      </x:c>
      <x:c r="G1351" t="str">
        <x:v>399622</x:v>
      </x:c>
      <x:c r="H1351" t="str">
        <x:v>Accenture UK Ltd</x:v>
      </x:c>
      <x:c r="I1351" s="22" t="n">
        <x:v>8.5</x:v>
      </x:c>
      <x:c r="J1351" t="str">
        <x:v>Worked</x:v>
      </x:c>
      <x:c r="K1351" t="str">
        <x:v>Employee 103434; home branch Thurrock; assigned role Operative Porter | Deployment branch: Thurrock | Actual role: Operative Porter | Jobs: 399622 | Customers: Accenture UK Ltd | Actual hours: 8.5; source records: 1</x:v>
      </x:c>
      <x:c r="L1351" t="str">
        <x:v>Include</x:v>
      </x:c>
      <x:c r="M1351"/>
      <x:c r="N1351"/>
    </x:row>
    <x:row r="1352">
      <x:c r="A1352" t="str">
        <x:v>K Stappard|2026-04-01</x:v>
      </x:c>
      <x:c r="B1352" s="888" t="n">
        <x:v>46113</x:v>
      </x:c>
      <x:c r="C1352" t="str">
        <x:v>K Stappard</x:v>
      </x:c>
      <x:c r="D1352" t="str">
        <x:v>Permanent</x:v>
      </x:c>
      <x:c r="E1352" t="str">
        <x:v>Thurrock</x:v>
      </x:c>
      <x:c r="F1352" t="str">
        <x:v>Operative Porter</x:v>
      </x:c>
      <x:c r="G1352" t="str">
        <x:v>399620</x:v>
      </x:c>
      <x:c r="H1352" t="str">
        <x:v>Accenture UK Ltd</x:v>
      </x:c>
      <x:c r="I1352" s="22" t="n">
        <x:v>11</x:v>
      </x:c>
      <x:c r="J1352" t="str">
        <x:v>Worked</x:v>
      </x:c>
      <x:c r="K1352" t="str">
        <x:v>Employee 103617; home branch Thurrock; assigned role Operative Porter | Deployment branch: Thurrock | Actual role: Operative Porter | Jobs: 399620 | Customers: Accenture UK Ltd | Actual hours: 11.0; source records: 1</x:v>
      </x:c>
      <x:c r="L1352" t="str">
        <x:v>Include</x:v>
      </x:c>
      <x:c r="M1352"/>
      <x:c r="N1352"/>
    </x:row>
    <x:row r="1353">
      <x:c r="A1353" t="str">
        <x:v>K Stappard|2026-04-02</x:v>
      </x:c>
      <x:c r="B1353" s="888" t="n">
        <x:v>46114</x:v>
      </x:c>
      <x:c r="C1353" t="str">
        <x:v>K Stappard</x:v>
      </x:c>
      <x:c r="D1353" t="str">
        <x:v>Permanent</x:v>
      </x:c>
      <x:c r="E1353" t="str">
        <x:v>Thurrock</x:v>
      </x:c>
      <x:c r="F1353" t="str">
        <x:v>Operative Porter</x:v>
      </x:c>
      <x:c r="G1353" t="str">
        <x:v>399622</x:v>
      </x:c>
      <x:c r="H1353" t="str">
        <x:v>Accenture UK Ltd</x:v>
      </x:c>
      <x:c r="I1353" s="22" t="n">
        <x:v>11</x:v>
      </x:c>
      <x:c r="J1353" t="str">
        <x:v>Worked</x:v>
      </x:c>
      <x:c r="K1353" t="str">
        <x:v>Employee 103617; home branch Thurrock; assigned role Operative Porter | Deployment branch: Thurrock | Actual role: Operative Skilled | Jobs: 399622 | Customers: Accenture UK Ltd | Actual hours: 11.0; source records: 1</x:v>
      </x:c>
      <x:c r="L1353" t="str">
        <x:v>Include</x:v>
      </x:c>
      <x:c r="M1353"/>
      <x:c r="N1353"/>
    </x:row>
    <x:row r="1354">
      <x:c r="A1354" t="str">
        <x:v>K Stappard|2026-04-03</x:v>
      </x:c>
      <x:c r="B1354" s="888" t="n">
        <x:v>46115</x:v>
      </x:c>
      <x:c r="C1354" t="str">
        <x:v>K Stappard</x:v>
      </x:c>
      <x:c r="D1354" t="str">
        <x:v>Permanent</x:v>
      </x:c>
      <x:c r="E1354" t="str">
        <x:v>Thurrock</x:v>
      </x:c>
      <x:c r="F1354" t="str">
        <x:v>Operative Porter</x:v>
      </x:c>
      <x:c r="G1354"/>
      <x:c r="H1354"/>
      <x:c r="I1354" s="22" t="n">
        <x:v>0</x:v>
      </x:c>
      <x:c r="J1354" t="str">
        <x:v>Annual leave</x:v>
      </x:c>
      <x:c r="K1354" t="str">
        <x:v>Employee 103617; home branch Thurrock; assigned role Operative Porter | Leave: Annual Leave (Hours) | Leave calendar basis: Variable-pattern period</x:v>
      </x:c>
      <x:c r="L1354" t="str">
        <x:v>Include</x:v>
      </x:c>
      <x:c r="M1354"/>
      <x:c r="N1354"/>
    </x:row>
    <x:row r="1355">
      <x:c r="A1355" t="str">
        <x:v>K Stappard|2026-04-06</x:v>
      </x:c>
      <x:c r="B1355" s="888" t="n">
        <x:v>46118</x:v>
      </x:c>
      <x:c r="C1355" t="str">
        <x:v>K Stappard</x:v>
      </x:c>
      <x:c r="D1355" t="str">
        <x:v>Permanent</x:v>
      </x:c>
      <x:c r="E1355" t="str">
        <x:v>Thurrock</x:v>
      </x:c>
      <x:c r="F1355" t="str">
        <x:v>Operative Porter</x:v>
      </x:c>
      <x:c r="G1355"/>
      <x:c r="H1355"/>
      <x:c r="I1355" s="22" t="n">
        <x:v>0</x:v>
      </x:c>
      <x:c r="J1355" t="str">
        <x:v>Annual leave</x:v>
      </x:c>
      <x:c r="K1355" t="str">
        <x:v>Employee 103617; home branch Thurrock; assigned role Operative Porter | Leave: Annual Leave (Hours) | Leave calendar basis: Variable-pattern period</x:v>
      </x:c>
      <x:c r="L1355" t="str">
        <x:v>Include</x:v>
      </x:c>
      <x:c r="M1355"/>
      <x:c r="N1355"/>
    </x:row>
    <x:row r="1356">
      <x:c r="A1356" t="str">
        <x:v>K Stappard|2026-04-07</x:v>
      </x:c>
      <x:c r="B1356" s="888" t="n">
        <x:v>46119</x:v>
      </x:c>
      <x:c r="C1356" t="str">
        <x:v>K Stappard</x:v>
      </x:c>
      <x:c r="D1356" t="str">
        <x:v>Permanent</x:v>
      </x:c>
      <x:c r="E1356" t="str">
        <x:v>Thurrock</x:v>
      </x:c>
      <x:c r="F1356" t="str">
        <x:v>Operative Porter</x:v>
      </x:c>
      <x:c r="G1356" t="str">
        <x:v>400283</x:v>
      </x:c>
      <x:c r="H1356" t="str">
        <x:v>Canada Life</x:v>
      </x:c>
      <x:c r="I1356" s="22" t="n">
        <x:v>7.5</x:v>
      </x:c>
      <x:c r="J1356" t="str">
        <x:v>Worked</x:v>
      </x:c>
      <x:c r="K1356" t="str">
        <x:v>Employee 103617; home branch Thurrock; assigned role Operative Porter | Deployment branch: Thurrock | Actual role: Operative Porter | Jobs: 400283 | Customers: Canada Life | Actual hours: 7.5; source records: 1</x:v>
      </x:c>
      <x:c r="L1356" t="str">
        <x:v>Include</x:v>
      </x:c>
      <x:c r="M1356"/>
      <x:c r="N1356"/>
    </x:row>
    <x:row r="1357">
      <x:c r="A1357" t="str">
        <x:v>K Stappard|2026-04-08</x:v>
      </x:c>
      <x:c r="B1357" s="888" t="n">
        <x:v>46120</x:v>
      </x:c>
      <x:c r="C1357" t="str">
        <x:v>K Stappard</x:v>
      </x:c>
      <x:c r="D1357" t="str">
        <x:v>Permanent</x:v>
      </x:c>
      <x:c r="E1357" t="str">
        <x:v>Thurrock</x:v>
      </x:c>
      <x:c r="F1357" t="str">
        <x:v>Operative Porter</x:v>
      </x:c>
      <x:c r="G1357"/>
      <x:c r="H1357"/>
      <x:c r="I1357" s="22" t="n">
        <x:v>0</x:v>
      </x:c>
      <x:c r="J1357" t="str">
        <x:v>Other leave — Sickness</x:v>
      </x:c>
      <x:c r="K1357" t="str">
        <x:v>Employee 103617; home branch Thurrock; assigned role Operative Porter | Leave: Sickness | Leave calendar basis: Variable-pattern period</x:v>
      </x:c>
      <x:c r="L1357" t="str">
        <x:v>Include</x:v>
      </x:c>
      <x:c r="M1357"/>
      <x:c r="N1357"/>
    </x:row>
    <x:row r="1358">
      <x:c r="A1358" t="str">
        <x:v>K Stappard|2026-04-09</x:v>
      </x:c>
      <x:c r="B1358" s="888" t="n">
        <x:v>46121</x:v>
      </x:c>
      <x:c r="C1358" t="str">
        <x:v>K Stappard</x:v>
      </x:c>
      <x:c r="D1358" t="str">
        <x:v>Permanent</x:v>
      </x:c>
      <x:c r="E1358" t="str">
        <x:v>Thurrock</x:v>
      </x:c>
      <x:c r="F1358" t="str">
        <x:v>Operative Porter</x:v>
      </x:c>
      <x:c r="G1358" t="str">
        <x:v>399622</x:v>
      </x:c>
      <x:c r="H1358" t="str">
        <x:v>Accenture UK Ltd</x:v>
      </x:c>
      <x:c r="I1358" s="22" t="n">
        <x:v>8.5</x:v>
      </x:c>
      <x:c r="J1358" t="str">
        <x:v>Worked</x:v>
      </x:c>
      <x:c r="K1358" t="str">
        <x:v>Employee 103617; home branch Thurrock; assigned role Operative Porter | Deployment branch: Thurrock | Actual role: Operative Porter | Jobs: 399622 | Customers: Accenture UK Ltd | Actual hours: 8.5; source records: 1</x:v>
      </x:c>
      <x:c r="L1358" t="str">
        <x:v>Include</x:v>
      </x:c>
      <x:c r="M1358"/>
      <x:c r="N1358"/>
    </x:row>
    <x:row r="1359">
      <x:c r="A1359" t="str">
        <x:v>K Stappard|2026-04-10</x:v>
      </x:c>
      <x:c r="B1359" s="888" t="n">
        <x:v>46122</x:v>
      </x:c>
      <x:c r="C1359" t="str">
        <x:v>K Stappard</x:v>
      </x:c>
      <x:c r="D1359" t="str">
        <x:v>Permanent</x:v>
      </x:c>
      <x:c r="E1359" t="str">
        <x:v>Thurrock</x:v>
      </x:c>
      <x:c r="F1359" t="str">
        <x:v>Operative Porter</x:v>
      </x:c>
      <x:c r="G1359" t="str">
        <x:v>400283</x:v>
      </x:c>
      <x:c r="H1359" t="str">
        <x:v>Canada Life</x:v>
      </x:c>
      <x:c r="I1359" s="22" t="n">
        <x:v>9</x:v>
      </x:c>
      <x:c r="J1359" t="str">
        <x:v>Worked</x:v>
      </x:c>
      <x:c r="K1359" t="str">
        <x:v>Employee 103617; home branch Thurrock; assigned role Operative Porter | Deployment branch: Thurrock | Actual role: Operative Porter | Jobs: 400283 | Customers: Canada Life | Actual hours: 9.0; source records: 1</x:v>
      </x:c>
      <x:c r="L1359" t="str">
        <x:v>Include</x:v>
      </x:c>
      <x:c r="M1359"/>
      <x:c r="N1359"/>
    </x:row>
    <x:row r="1360">
      <x:c r="A1360" t="str">
        <x:v>K Stappard|2026-04-13</x:v>
      </x:c>
      <x:c r="B1360" s="888" t="n">
        <x:v>46125</x:v>
      </x:c>
      <x:c r="C1360" t="str">
        <x:v>K Stappard</x:v>
      </x:c>
      <x:c r="D1360" t="str">
        <x:v>Permanent</x:v>
      </x:c>
      <x:c r="E1360" t="str">
        <x:v>Thurrock</x:v>
      </x:c>
      <x:c r="F1360" t="str">
        <x:v>Operative Porter</x:v>
      </x:c>
      <x:c r="G1360" t="str">
        <x:v>399622</x:v>
      </x:c>
      <x:c r="H1360" t="str">
        <x:v>Accenture UK Ltd</x:v>
      </x:c>
      <x:c r="I1360" s="22" t="n">
        <x:v>8.5</x:v>
      </x:c>
      <x:c r="J1360" t="str">
        <x:v>Worked</x:v>
      </x:c>
      <x:c r="K1360" t="str">
        <x:v>Employee 103617; home branch Thurrock; assigned role Operative Porter | Deployment branch: Thurrock | Actual role: Operative Porter | Jobs: 399622 | Customers: Accenture UK Ltd | Actual hours: 8.5; source records: 1</x:v>
      </x:c>
      <x:c r="L1360" t="str">
        <x:v>Include</x:v>
      </x:c>
      <x:c r="M1360"/>
      <x:c r="N1360"/>
    </x:row>
    <x:row r="1361">
      <x:c r="A1361" t="str">
        <x:v>K Stappard|2026-04-15</x:v>
      </x:c>
      <x:c r="B1361" s="888" t="n">
        <x:v>46127</x:v>
      </x:c>
      <x:c r="C1361" t="str">
        <x:v>K Stappard</x:v>
      </x:c>
      <x:c r="D1361" t="str">
        <x:v>Permanent</x:v>
      </x:c>
      <x:c r="E1361" t="str">
        <x:v>Thurrock</x:v>
      </x:c>
      <x:c r="F1361" t="str">
        <x:v>Operative Porter</x:v>
      </x:c>
      <x:c r="G1361" t="str">
        <x:v>401494</x:v>
      </x:c>
      <x:c r="H1361" t="str">
        <x:v>Susquehanna International Group (SIG)</x:v>
      </x:c>
      <x:c r="I1361" s="22" t="n">
        <x:v>8.5</x:v>
      </x:c>
      <x:c r="J1361" t="str">
        <x:v>Worked</x:v>
      </x:c>
      <x:c r="K1361" t="str">
        <x:v>Employee 103617; home branch Thurrock; assigned role Operative Porter | Deployment branch: Thurrock | Actual role: Operative Porter | Jobs: 401494 | Customers: Susquehanna International Group (SIG) | Actual hours: 8.5; source records: 1</x:v>
      </x:c>
      <x:c r="L1361" t="str">
        <x:v>Include</x:v>
      </x:c>
      <x:c r="M1361"/>
      <x:c r="N1361"/>
    </x:row>
    <x:row r="1362">
      <x:c r="A1362" t="str">
        <x:v>K Stappard|2026-04-16</x:v>
      </x:c>
      <x:c r="B1362" s="888" t="n">
        <x:v>46128</x:v>
      </x:c>
      <x:c r="C1362" t="str">
        <x:v>K Stappard</x:v>
      </x:c>
      <x:c r="D1362" t="str">
        <x:v>Permanent</x:v>
      </x:c>
      <x:c r="E1362" t="str">
        <x:v>Thurrock</x:v>
      </x:c>
      <x:c r="F1362" t="str">
        <x:v>Operative Porter</x:v>
      </x:c>
      <x:c r="G1362" t="str">
        <x:v>399622</x:v>
      </x:c>
      <x:c r="H1362" t="str">
        <x:v>Accenture UK Ltd</x:v>
      </x:c>
      <x:c r="I1362" s="22" t="n">
        <x:v>10.5</x:v>
      </x:c>
      <x:c r="J1362" t="str">
        <x:v>Worked</x:v>
      </x:c>
      <x:c r="K1362" t="str">
        <x:v>Employee 103617; home branch Thurrock; assigned role Operative Porter | Deployment branch: Thurrock | Actual role: Operative Skilled | Jobs: 399622 | Customers: Accenture UK Ltd | Actual hours: 10.5; source records: 1</x:v>
      </x:c>
      <x:c r="L1362" t="str">
        <x:v>Include</x:v>
      </x:c>
      <x:c r="M1362"/>
      <x:c r="N1362"/>
    </x:row>
    <x:row r="1363">
      <x:c r="A1363" t="str">
        <x:v>K Stappard|2026-04-17</x:v>
      </x:c>
      <x:c r="B1363" s="888" t="n">
        <x:v>46129</x:v>
      </x:c>
      <x:c r="C1363" t="str">
        <x:v>K Stappard</x:v>
      </x:c>
      <x:c r="D1363" t="str">
        <x:v>Permanent</x:v>
      </x:c>
      <x:c r="E1363" t="str">
        <x:v>Thurrock</x:v>
      </x:c>
      <x:c r="F1363" t="str">
        <x:v>Operative Porter</x:v>
      </x:c>
      <x:c r="G1363" t="str">
        <x:v>401233</x:v>
      </x:c>
      <x:c r="H1363" t="str">
        <x:v>Apple Europe Limited</x:v>
      </x:c>
      <x:c r="I1363" s="22" t="n">
        <x:v>11.5</x:v>
      </x:c>
      <x:c r="J1363" t="str">
        <x:v>Worked</x:v>
      </x:c>
      <x:c r="K1363" t="str">
        <x:v>Employee 103617; home branch Thurrock; assigned role Operative Porter | Deployment branch: Thurrock | Actual role: Operative Porter | Jobs: 401233 | Customers: Apple Europe Limited | Actual hours: 11.5; source records: 1</x:v>
      </x:c>
      <x:c r="L1363" t="str">
        <x:v>Include</x:v>
      </x:c>
      <x:c r="M1363"/>
      <x:c r="N1363"/>
    </x:row>
    <x:row r="1364">
      <x:c r="A1364" t="str">
        <x:v>K Stappard|2026-04-18</x:v>
      </x:c>
      <x:c r="B1364" s="888" t="n">
        <x:v>46130</x:v>
      </x:c>
      <x:c r="C1364" t="str">
        <x:v>K Stappard</x:v>
      </x:c>
      <x:c r="D1364" t="str">
        <x:v>Permanent</x:v>
      </x:c>
      <x:c r="E1364" t="str">
        <x:v>Thurrock</x:v>
      </x:c>
      <x:c r="F1364" t="str">
        <x:v>Operative Porter</x:v>
      </x:c>
      <x:c r="G1364" t="str">
        <x:v>401523</x:v>
      </x:c>
      <x:c r="H1364" t="str">
        <x:v>Accenture UK Ltd</x:v>
      </x:c>
      <x:c r="I1364" s="22" t="n">
        <x:v>8.5</x:v>
      </x:c>
      <x:c r="J1364" t="str">
        <x:v>Worked</x:v>
      </x:c>
      <x:c r="K1364" t="str">
        <x:v>Employee 103617; home branch Thurrock; assigned role Operative Porter | Deployment branch: Thurrock | Actual role: Operative Skilled | Jobs: 401523 | Customers: Accenture UK Ltd | Actual hours: 8.5; source records: 1</x:v>
      </x:c>
      <x:c r="L1364" t="str">
        <x:v>Include</x:v>
      </x:c>
      <x:c r="M1364"/>
      <x:c r="N1364"/>
    </x:row>
    <x:row r="1365">
      <x:c r="A1365" t="str">
        <x:v>K Stappard|2026-04-20</x:v>
      </x:c>
      <x:c r="B1365" s="888" t="n">
        <x:v>46132</x:v>
      </x:c>
      <x:c r="C1365" t="str">
        <x:v>K Stappard</x:v>
      </x:c>
      <x:c r="D1365" t="str">
        <x:v>Permanent</x:v>
      </x:c>
      <x:c r="E1365" t="str">
        <x:v>Thurrock</x:v>
      </x:c>
      <x:c r="F1365" t="str">
        <x:v>Operative Porter</x:v>
      </x:c>
      <x:c r="G1365" t="str">
        <x:v>396207</x:v>
      </x:c>
      <x:c r="H1365" t="str">
        <x:v>Linklaters LLP</x:v>
      </x:c>
      <x:c r="I1365" s="22" t="n">
        <x:v>13.5</x:v>
      </x:c>
      <x:c r="J1365" t="str">
        <x:v>Worked</x:v>
      </x:c>
      <x:c r="K1365" t="str">
        <x:v>Employee 103617; home branch Thurrock; assigned role Operative Porter | Deployment branch: Thurrock | Actual role: Operative Porter | Jobs: 396207 | Customers: Linklaters LLP | Actual hours: 13.5; source records: 1</x:v>
      </x:c>
      <x:c r="L1365" t="str">
        <x:v>Include</x:v>
      </x:c>
      <x:c r="M1365"/>
      <x:c r="N1365"/>
    </x:row>
    <x:row r="1366">
      <x:c r="A1366" t="str">
        <x:v>K Stappard|2026-04-21</x:v>
      </x:c>
      <x:c r="B1366" s="888" t="n">
        <x:v>46133</x:v>
      </x:c>
      <x:c r="C1366" t="str">
        <x:v>K Stappard</x:v>
      </x:c>
      <x:c r="D1366" t="str">
        <x:v>Permanent</x:v>
      </x:c>
      <x:c r="E1366" t="str">
        <x:v>Thurrock</x:v>
      </x:c>
      <x:c r="F1366" t="str">
        <x:v>Operative Porter</x:v>
      </x:c>
      <x:c r="G1366" t="str">
        <x:v>399622</x:v>
      </x:c>
      <x:c r="H1366" t="str">
        <x:v>Accenture UK Ltd</x:v>
      </x:c>
      <x:c r="I1366" s="22" t="n">
        <x:v>10.5</x:v>
      </x:c>
      <x:c r="J1366" t="str">
        <x:v>Worked</x:v>
      </x:c>
      <x:c r="K1366" t="str">
        <x:v>Employee 103617; home branch Thurrock; assigned role Operative Porter | Deployment branch: Thurrock | Actual role: Operative Skilled | Jobs: 399622 | Customers: Accenture UK Ltd | Actual hours: 10.5; source records: 1</x:v>
      </x:c>
      <x:c r="L1366" t="str">
        <x:v>Include</x:v>
      </x:c>
      <x:c r="M1366"/>
      <x:c r="N1366"/>
    </x:row>
    <x:row r="1367">
      <x:c r="A1367" t="str">
        <x:v>K Stappard|2026-04-22</x:v>
      </x:c>
      <x:c r="B1367" s="888" t="n">
        <x:v>46134</x:v>
      </x:c>
      <x:c r="C1367" t="str">
        <x:v>K Stappard</x:v>
      </x:c>
      <x:c r="D1367" t="str">
        <x:v>Permanent</x:v>
      </x:c>
      <x:c r="E1367" t="str">
        <x:v>Thurrock</x:v>
      </x:c>
      <x:c r="F1367" t="str">
        <x:v>Operative Porter</x:v>
      </x:c>
      <x:c r="G1367" t="str">
        <x:v>399622</x:v>
      </x:c>
      <x:c r="H1367" t="str">
        <x:v>Accenture UK Ltd</x:v>
      </x:c>
      <x:c r="I1367" s="22" t="n">
        <x:v>10.5</x:v>
      </x:c>
      <x:c r="J1367" t="str">
        <x:v>Worked</x:v>
      </x:c>
      <x:c r="K1367" t="str">
        <x:v>Employee 103617; home branch Thurrock; assigned role Operative Porter | Deployment branch: Thurrock | Actual role: Operative Skilled | Jobs: 399622 | Customers: Accenture UK Ltd | Actual hours: 10.5; source records: 1</x:v>
      </x:c>
      <x:c r="L1367" t="str">
        <x:v>Include</x:v>
      </x:c>
      <x:c r="M1367"/>
      <x:c r="N1367"/>
    </x:row>
    <x:row r="1368">
      <x:c r="A1368" t="str">
        <x:v>K Stappard|2026-04-23</x:v>
      </x:c>
      <x:c r="B1368" s="888" t="n">
        <x:v>46135</x:v>
      </x:c>
      <x:c r="C1368" t="str">
        <x:v>K Stappard</x:v>
      </x:c>
      <x:c r="D1368" t="str">
        <x:v>Permanent</x:v>
      </x:c>
      <x:c r="E1368" t="str">
        <x:v>Thurrock</x:v>
      </x:c>
      <x:c r="F1368" t="str">
        <x:v>Operative Porter</x:v>
      </x:c>
      <x:c r="G1368" t="str">
        <x:v>399622</x:v>
      </x:c>
      <x:c r="H1368" t="str">
        <x:v>Accenture UK Ltd</x:v>
      </x:c>
      <x:c r="I1368" s="22" t="n">
        <x:v>10.5</x:v>
      </x:c>
      <x:c r="J1368" t="str">
        <x:v>Worked</x:v>
      </x:c>
      <x:c r="K1368" t="str">
        <x:v>Employee 103617; home branch Thurrock; assigned role Operative Porter | Deployment branch: Thurrock | Actual role: Operative Skilled | Jobs: 399622 | Customers: Accenture UK Ltd | Actual hours: 10.5; source records: 1</x:v>
      </x:c>
      <x:c r="L1368" t="str">
        <x:v>Include</x:v>
      </x:c>
      <x:c r="M1368"/>
      <x:c r="N1368"/>
    </x:row>
    <x:row r="1369">
      <x:c r="A1369" t="str">
        <x:v>K Stappard|2026-04-24</x:v>
      </x:c>
      <x:c r="B1369" s="888" t="n">
        <x:v>46136</x:v>
      </x:c>
      <x:c r="C1369" t="str">
        <x:v>K Stappard</x:v>
      </x:c>
      <x:c r="D1369" t="str">
        <x:v>Permanent</x:v>
      </x:c>
      <x:c r="E1369" t="str">
        <x:v>Thurrock</x:v>
      </x:c>
      <x:c r="F1369" t="str">
        <x:v>Operative Porter</x:v>
      </x:c>
      <x:c r="G1369" t="str">
        <x:v>399622</x:v>
      </x:c>
      <x:c r="H1369" t="str">
        <x:v>Accenture UK Ltd</x:v>
      </x:c>
      <x:c r="I1369" s="22" t="n">
        <x:v>10.5</x:v>
      </x:c>
      <x:c r="J1369" t="str">
        <x:v>Worked</x:v>
      </x:c>
      <x:c r="K1369" t="str">
        <x:v>Employee 103617; home branch Thurrock; assigned role Operative Porter | Deployment branch: Thurrock | Actual role: Operative Porter | Jobs: 399622 | Customers: Accenture UK Ltd | Actual hours: 10.5; source records: 1</x:v>
      </x:c>
      <x:c r="L1369" t="str">
        <x:v>Include</x:v>
      </x:c>
      <x:c r="M1369"/>
      <x:c r="N1369"/>
    </x:row>
    <x:row r="1370">
      <x:c r="A1370" t="str">
        <x:v>K Stappard|2026-04-27</x:v>
      </x:c>
      <x:c r="B1370" s="888" t="n">
        <x:v>46139</x:v>
      </x:c>
      <x:c r="C1370" t="str">
        <x:v>K Stappard</x:v>
      </x:c>
      <x:c r="D1370" t="str">
        <x:v>Permanent</x:v>
      </x:c>
      <x:c r="E1370" t="str">
        <x:v>Thurrock</x:v>
      </x:c>
      <x:c r="F1370" t="str">
        <x:v>Operative Porter</x:v>
      </x:c>
      <x:c r="G1370" t="str">
        <x:v>399622</x:v>
      </x:c>
      <x:c r="H1370" t="str">
        <x:v>Accenture UK Ltd</x:v>
      </x:c>
      <x:c r="I1370" s="22" t="n">
        <x:v>10.5</x:v>
      </x:c>
      <x:c r="J1370" t="str">
        <x:v>Worked</x:v>
      </x:c>
      <x:c r="K1370" t="str">
        <x:v>Employee 103617; home branch Thurrock; assigned role Operative Porter | Deployment branch: Thurrock | Actual role: Operative Porter | Jobs: 399622 | Customers: Accenture UK Ltd | Actual hours: 10.5; source records: 1</x:v>
      </x:c>
      <x:c r="L1370" t="str">
        <x:v>Include</x:v>
      </x:c>
      <x:c r="M1370"/>
      <x:c r="N1370"/>
    </x:row>
    <x:row r="1371">
      <x:c r="A1371" t="str">
        <x:v>K Stappard|2026-04-28</x:v>
      </x:c>
      <x:c r="B1371" s="888" t="n">
        <x:v>46140</x:v>
      </x:c>
      <x:c r="C1371" t="str">
        <x:v>K Stappard</x:v>
      </x:c>
      <x:c r="D1371" t="str">
        <x:v>Permanent</x:v>
      </x:c>
      <x:c r="E1371" t="str">
        <x:v>Thurrock</x:v>
      </x:c>
      <x:c r="F1371" t="str">
        <x:v>Operative Porter</x:v>
      </x:c>
      <x:c r="G1371" t="str">
        <x:v>400559</x:v>
      </x:c>
      <x:c r="H1371" t="str">
        <x:v>Southwark Youth Offending Service</x:v>
      </x:c>
      <x:c r="I1371" s="22" t="n">
        <x:v>7</x:v>
      </x:c>
      <x:c r="J1371" t="str">
        <x:v>Worked</x:v>
      </x:c>
      <x:c r="K1371" t="str">
        <x:v>Employee 103617; home branch Thurrock; assigned role Operative Porter | Deployment branch: Thurrock | Actual role: Operative Porter | Jobs: 400559 | Customers: Southwark Youth Offending Service | Actual hours: 7.0; source records: 1</x:v>
      </x:c>
      <x:c r="L1371" t="str">
        <x:v>Include</x:v>
      </x:c>
      <x:c r="M1371"/>
      <x:c r="N1371"/>
    </x:row>
    <x:row r="1372">
      <x:c r="A1372" t="str">
        <x:v>K Stappard|2026-04-29</x:v>
      </x:c>
      <x:c r="B1372" s="888" t="n">
        <x:v>46141</x:v>
      </x:c>
      <x:c r="C1372" t="str">
        <x:v>K Stappard</x:v>
      </x:c>
      <x:c r="D1372" t="str">
        <x:v>Permanent</x:v>
      </x:c>
      <x:c r="E1372" t="str">
        <x:v>Thurrock</x:v>
      </x:c>
      <x:c r="F1372" t="str">
        <x:v>Operative Porter</x:v>
      </x:c>
      <x:c r="G1372" t="str">
        <x:v>399622</x:v>
      </x:c>
      <x:c r="H1372" t="str">
        <x:v>Accenture UK Ltd</x:v>
      </x:c>
      <x:c r="I1372" s="22" t="n">
        <x:v>8.5</x:v>
      </x:c>
      <x:c r="J1372" t="str">
        <x:v>Worked</x:v>
      </x:c>
      <x:c r="K1372" t="str">
        <x:v>Employee 103617; home branch Thurrock; assigned role Operative Porter | Deployment branch: Thurrock | Actual role: Operative Porter | Jobs: 399622 | Customers: Accenture UK Ltd | Actual hours: 8.5; source records: 1</x:v>
      </x:c>
      <x:c r="L1372" t="str">
        <x:v>Include</x:v>
      </x:c>
      <x:c r="M1372"/>
      <x:c r="N1372"/>
    </x:row>
    <x:row r="1373">
      <x:c r="A1373" t="str">
        <x:v>K Stappard|2026-04-30</x:v>
      </x:c>
      <x:c r="B1373" s="888" t="n">
        <x:v>46142</x:v>
      </x:c>
      <x:c r="C1373" t="str">
        <x:v>K Stappard</x:v>
      </x:c>
      <x:c r="D1373" t="str">
        <x:v>Permanent</x:v>
      </x:c>
      <x:c r="E1373" t="str">
        <x:v>Thurrock</x:v>
      </x:c>
      <x:c r="F1373" t="str">
        <x:v>Operative Porter</x:v>
      </x:c>
      <x:c r="G1373" t="str">
        <x:v>399622</x:v>
      </x:c>
      <x:c r="H1373" t="str">
        <x:v>Accenture UK Ltd</x:v>
      </x:c>
      <x:c r="I1373" s="22" t="n">
        <x:v>8.5</x:v>
      </x:c>
      <x:c r="J1373" t="str">
        <x:v>Worked</x:v>
      </x:c>
      <x:c r="K1373" t="str">
        <x:v>Employee 103617; home branch Thurrock; assigned role Operative Porter | Deployment branch: Thurrock | Actual role: Operative Porter | Jobs: 399622 | Customers: Accenture UK Ltd | Actual hours: 8.5; source records: 1</x:v>
      </x:c>
      <x:c r="L1373" t="str">
        <x:v>Include</x:v>
      </x:c>
      <x:c r="M1373"/>
      <x:c r="N1373"/>
    </x:row>
    <x:row r="1374">
      <x:c r="A1374" t="str">
        <x:v>Kaspar Dumpis|2026-04-03</x:v>
      </x:c>
      <x:c r="B1374" s="888" t="n">
        <x:v>46115</x:v>
      </x:c>
      <x:c r="C1374" t="str">
        <x:v>Kaspar Dumpis</x:v>
      </x:c>
      <x:c r="D1374" t="str">
        <x:v>Permanent</x:v>
      </x:c>
      <x:c r="E1374" t="str">
        <x:v>Thurrock</x:v>
      </x:c>
      <x:c r="F1374" t="str">
        <x:v>Warehouse</x:v>
      </x:c>
      <x:c r="G1374"/>
      <x:c r="H1374"/>
      <x:c r="I1374" s="22" t="n">
        <x:v>0</x:v>
      </x:c>
      <x:c r="J1374" t="str">
        <x:v>Annual leave</x:v>
      </x:c>
      <x:c r="K1374" t="str">
        <x:v>Employee 104197; home branch Thurrock; assigned role Warehouse | Leave: Annual Leave (Hours) | Leave calendar basis: Variable-pattern period</x:v>
      </x:c>
      <x:c r="L1374" t="str">
        <x:v>Include</x:v>
      </x:c>
      <x:c r="M1374"/>
      <x:c r="N1374"/>
    </x:row>
    <x:row r="1375">
      <x:c r="A1375" t="str">
        <x:v>Kaspar Dumpis|2026-04-06</x:v>
      </x:c>
      <x:c r="B1375" s="888" t="n">
        <x:v>46118</x:v>
      </x:c>
      <x:c r="C1375" t="str">
        <x:v>Kaspar Dumpis</x:v>
      </x:c>
      <x:c r="D1375" t="str">
        <x:v>Permanent</x:v>
      </x:c>
      <x:c r="E1375" t="str">
        <x:v>Thurrock</x:v>
      </x:c>
      <x:c r="F1375" t="str">
        <x:v>Warehouse</x:v>
      </x:c>
      <x:c r="G1375"/>
      <x:c r="H1375"/>
      <x:c r="I1375" s="22" t="n">
        <x:v>0</x:v>
      </x:c>
      <x:c r="J1375" t="str">
        <x:v>Annual leave</x:v>
      </x:c>
      <x:c r="K1375" t="str">
        <x:v>Employee 104197; home branch Thurrock; assigned role Warehouse | Leave: Annual Leave (Hours) | Leave calendar basis: Variable-pattern period</x:v>
      </x:c>
      <x:c r="L1375" t="str">
        <x:v>Include</x:v>
      </x:c>
      <x:c r="M1375"/>
      <x:c r="N1375"/>
    </x:row>
    <x:row r="1376">
      <x:c r="A1376" t="str">
        <x:v>Kaspar Dumpis|2026-04-07</x:v>
      </x:c>
      <x:c r="B1376" s="888" t="n">
        <x:v>46119</x:v>
      </x:c>
      <x:c r="C1376" t="str">
        <x:v>Kaspar Dumpis</x:v>
      </x:c>
      <x:c r="D1376" t="str">
        <x:v>Permanent</x:v>
      </x:c>
      <x:c r="E1376" t="str">
        <x:v>Thurrock</x:v>
      </x:c>
      <x:c r="F1376" t="str">
        <x:v>Warehouse</x:v>
      </x:c>
      <x:c r="G1376" t="str">
        <x:v>363792D</x:v>
      </x:c>
      <x:c r="H1376" t="str">
        <x:v>Thurrock Warehouse</x:v>
      </x:c>
      <x:c r="I1376" s="22" t="n">
        <x:v>9</x:v>
      </x:c>
      <x:c r="J1376" t="str">
        <x:v>Worked</x:v>
      </x:c>
      <x:c r="K1376" t="str">
        <x:v>Employee 104197; home branch Thurrock; assigned role Warehouse | Deployment branch: Thurrock | Actual role: Warehouse | Jobs: 363792D | Customers: Thurrock Warehouse | Actual hours: 9.0; source records: 1</x:v>
      </x:c>
      <x:c r="L1376" t="str">
        <x:v>Include</x:v>
      </x:c>
      <x:c r="M1376"/>
      <x:c r="N1376"/>
    </x:row>
    <x:row r="1377">
      <x:c r="A1377" t="str">
        <x:v>Kaspar Dumpis|2026-04-08</x:v>
      </x:c>
      <x:c r="B1377" s="888" t="n">
        <x:v>46120</x:v>
      </x:c>
      <x:c r="C1377" t="str">
        <x:v>Kaspar Dumpis</x:v>
      </x:c>
      <x:c r="D1377" t="str">
        <x:v>Permanent</x:v>
      </x:c>
      <x:c r="E1377" t="str">
        <x:v>Thurrock</x:v>
      </x:c>
      <x:c r="F1377" t="str">
        <x:v>Warehouse</x:v>
      </x:c>
      <x:c r="G1377" t="str">
        <x:v>363792D</x:v>
      </x:c>
      <x:c r="H1377" t="str">
        <x:v>Thurrock Warehouse</x:v>
      </x:c>
      <x:c r="I1377" s="22" t="n">
        <x:v>9</x:v>
      </x:c>
      <x:c r="J1377" t="str">
        <x:v>Worked</x:v>
      </x:c>
      <x:c r="K1377" t="str">
        <x:v>Employee 104197; home branch Thurrock; assigned role Warehouse | Deployment branch: Thurrock | Actual role: Warehouse | Jobs: 363792D | Customers: Thurrock Warehouse | Actual hours: 9.0; source records: 1</x:v>
      </x:c>
      <x:c r="L1377" t="str">
        <x:v>Include</x:v>
      </x:c>
      <x:c r="M1377"/>
      <x:c r="N1377"/>
    </x:row>
    <x:row r="1378">
      <x:c r="A1378" t="str">
        <x:v>Kaspar Dumpis|2026-04-09</x:v>
      </x:c>
      <x:c r="B1378" s="888" t="n">
        <x:v>46121</x:v>
      </x:c>
      <x:c r="C1378" t="str">
        <x:v>Kaspar Dumpis</x:v>
      </x:c>
      <x:c r="D1378" t="str">
        <x:v>Permanent</x:v>
      </x:c>
      <x:c r="E1378" t="str">
        <x:v>Thurrock</x:v>
      </x:c>
      <x:c r="F1378" t="str">
        <x:v>Warehouse</x:v>
      </x:c>
      <x:c r="G1378" t="str">
        <x:v>363792D</x:v>
      </x:c>
      <x:c r="H1378" t="str">
        <x:v>Thurrock Warehouse</x:v>
      </x:c>
      <x:c r="I1378" s="22" t="n">
        <x:v>9</x:v>
      </x:c>
      <x:c r="J1378" t="str">
        <x:v>Worked</x:v>
      </x:c>
      <x:c r="K1378" t="str">
        <x:v>Employee 104197; home branch Thurrock; assigned role Warehouse | Deployment branch: Thurrock | Actual role: Warehouse | Jobs: 363792D | Customers: Thurrock Warehouse | Actual hours: 9.0; source records: 1</x:v>
      </x:c>
      <x:c r="L1378" t="str">
        <x:v>Include</x:v>
      </x:c>
      <x:c r="M1378"/>
      <x:c r="N1378"/>
    </x:row>
    <x:row r="1379">
      <x:c r="A1379" t="str">
        <x:v>Kaspar Dumpis|2026-04-10</x:v>
      </x:c>
      <x:c r="B1379" s="888" t="n">
        <x:v>46122</x:v>
      </x:c>
      <x:c r="C1379" t="str">
        <x:v>Kaspar Dumpis</x:v>
      </x:c>
      <x:c r="D1379" t="str">
        <x:v>Permanent</x:v>
      </x:c>
      <x:c r="E1379" t="str">
        <x:v>Thurrock</x:v>
      </x:c>
      <x:c r="F1379" t="str">
        <x:v>Warehouse</x:v>
      </x:c>
      <x:c r="G1379"/>
      <x:c r="H1379"/>
      <x:c r="I1379" s="22" t="n">
        <x:v>0</x:v>
      </x:c>
      <x:c r="J1379" t="str">
        <x:v>Annual leave</x:v>
      </x:c>
      <x:c r="K1379" t="str">
        <x:v>Employee 104197; home branch Thurrock; assigned role Warehouse | Leave: Annual Leave (Hours) | Leave calendar basis: Variable-pattern period</x:v>
      </x:c>
      <x:c r="L1379" t="str">
        <x:v>Include</x:v>
      </x:c>
      <x:c r="M1379"/>
      <x:c r="N1379"/>
    </x:row>
    <x:row r="1380">
      <x:c r="A1380" t="str">
        <x:v>Kaspar Dumpis|2026-04-13</x:v>
      </x:c>
      <x:c r="B1380" s="888" t="n">
        <x:v>46125</x:v>
      </x:c>
      <x:c r="C1380" t="str">
        <x:v>Kaspar Dumpis</x:v>
      </x:c>
      <x:c r="D1380" t="str">
        <x:v>Permanent</x:v>
      </x:c>
      <x:c r="E1380" t="str">
        <x:v>Thurrock</x:v>
      </x:c>
      <x:c r="F1380" t="str">
        <x:v>Warehouse</x:v>
      </x:c>
      <x:c r="G1380" t="str">
        <x:v>363792D</x:v>
      </x:c>
      <x:c r="H1380" t="str">
        <x:v>Thurrock Warehouse</x:v>
      </x:c>
      <x:c r="I1380" s="22" t="n">
        <x:v>9</x:v>
      </x:c>
      <x:c r="J1380" t="str">
        <x:v>Worked</x:v>
      </x:c>
      <x:c r="K1380" t="str">
        <x:v>Employee 104197; home branch Thurrock; assigned role Warehouse | Deployment branch: Thurrock | Actual role: Warehouse | Jobs: 363792D | Customers: Thurrock Warehouse | Actual hours: 9.0; source records: 1</x:v>
      </x:c>
      <x:c r="L1380" t="str">
        <x:v>Include</x:v>
      </x:c>
      <x:c r="M1380"/>
      <x:c r="N1380"/>
    </x:row>
    <x:row r="1381">
      <x:c r="A1381" t="str">
        <x:v>Kaspar Dumpis|2026-04-14</x:v>
      </x:c>
      <x:c r="B1381" s="888" t="n">
        <x:v>46126</x:v>
      </x:c>
      <x:c r="C1381" t="str">
        <x:v>Kaspar Dumpis</x:v>
      </x:c>
      <x:c r="D1381" t="str">
        <x:v>Permanent</x:v>
      </x:c>
      <x:c r="E1381" t="str">
        <x:v>Thurrock</x:v>
      </x:c>
      <x:c r="F1381" t="str">
        <x:v>Warehouse</x:v>
      </x:c>
      <x:c r="G1381" t="str">
        <x:v>363792D</x:v>
      </x:c>
      <x:c r="H1381" t="str">
        <x:v>Thurrock Warehouse</x:v>
      </x:c>
      <x:c r="I1381" s="22" t="n">
        <x:v>9</x:v>
      </x:c>
      <x:c r="J1381" t="str">
        <x:v>Worked</x:v>
      </x:c>
      <x:c r="K1381" t="str">
        <x:v>Employee 104197; home branch Thurrock; assigned role Warehouse | Deployment branch: Thurrock | Actual role: Warehouse | Jobs: 363792D | Customers: Thurrock Warehouse | Actual hours: 9.0; source records: 1</x:v>
      </x:c>
      <x:c r="L1381" t="str">
        <x:v>Include</x:v>
      </x:c>
      <x:c r="M1381"/>
      <x:c r="N1381"/>
    </x:row>
    <x:row r="1382">
      <x:c r="A1382" t="str">
        <x:v>Kaspar Dumpis|2026-04-15</x:v>
      </x:c>
      <x:c r="B1382" s="888" t="n">
        <x:v>46127</x:v>
      </x:c>
      <x:c r="C1382" t="str">
        <x:v>Kaspar Dumpis</x:v>
      </x:c>
      <x:c r="D1382" t="str">
        <x:v>Permanent</x:v>
      </x:c>
      <x:c r="E1382" t="str">
        <x:v>Thurrock</x:v>
      </x:c>
      <x:c r="F1382" t="str">
        <x:v>Warehouse</x:v>
      </x:c>
      <x:c r="G1382" t="str">
        <x:v>363792D</x:v>
      </x:c>
      <x:c r="H1382" t="str">
        <x:v>Thurrock Warehouse</x:v>
      </x:c>
      <x:c r="I1382" s="22" t="n">
        <x:v>9</x:v>
      </x:c>
      <x:c r="J1382" t="str">
        <x:v>Worked</x:v>
      </x:c>
      <x:c r="K1382" t="str">
        <x:v>Employee 104197; home branch Thurrock; assigned role Warehouse | Deployment branch: Thurrock | Actual role: Warehouse | Jobs: 363792D | Customers: Thurrock Warehouse | Actual hours: 9.0; source records: 1</x:v>
      </x:c>
      <x:c r="L1382" t="str">
        <x:v>Include</x:v>
      </x:c>
      <x:c r="M1382"/>
      <x:c r="N1382"/>
    </x:row>
    <x:row r="1383">
      <x:c r="A1383" t="str">
        <x:v>Kaspar Dumpis|2026-04-16</x:v>
      </x:c>
      <x:c r="B1383" s="888" t="n">
        <x:v>46128</x:v>
      </x:c>
      <x:c r="C1383" t="str">
        <x:v>Kaspar Dumpis</x:v>
      </x:c>
      <x:c r="D1383" t="str">
        <x:v>Permanent</x:v>
      </x:c>
      <x:c r="E1383" t="str">
        <x:v>Thurrock</x:v>
      </x:c>
      <x:c r="F1383" t="str">
        <x:v>Warehouse</x:v>
      </x:c>
      <x:c r="G1383" t="str">
        <x:v>363792D</x:v>
      </x:c>
      <x:c r="H1383" t="str">
        <x:v>Thurrock Warehouse</x:v>
      </x:c>
      <x:c r="I1383" s="22" t="n">
        <x:v>9</x:v>
      </x:c>
      <x:c r="J1383" t="str">
        <x:v>Worked</x:v>
      </x:c>
      <x:c r="K1383" t="str">
        <x:v>Employee 104197; home branch Thurrock; assigned role Warehouse | Deployment branch: Thurrock | Actual role: Warehouse | Jobs: 363792D | Customers: Thurrock Warehouse | Actual hours: 9.0; source records: 1</x:v>
      </x:c>
      <x:c r="L1383" t="str">
        <x:v>Include</x:v>
      </x:c>
      <x:c r="M1383"/>
      <x:c r="N1383"/>
    </x:row>
    <x:row r="1384">
      <x:c r="A1384" t="str">
        <x:v>Kaspar Dumpis|2026-04-17</x:v>
      </x:c>
      <x:c r="B1384" s="888" t="n">
        <x:v>46129</x:v>
      </x:c>
      <x:c r="C1384" t="str">
        <x:v>Kaspar Dumpis</x:v>
      </x:c>
      <x:c r="D1384" t="str">
        <x:v>Permanent</x:v>
      </x:c>
      <x:c r="E1384" t="str">
        <x:v>Thurrock</x:v>
      </x:c>
      <x:c r="F1384" t="str">
        <x:v>Warehouse</x:v>
      </x:c>
      <x:c r="G1384"/>
      <x:c r="H1384"/>
      <x:c r="I1384" s="22" t="n">
        <x:v>0</x:v>
      </x:c>
      <x:c r="J1384" t="str">
        <x:v>Other leave — Sickness</x:v>
      </x:c>
      <x:c r="K1384" t="str">
        <x:v>Employee 104197; home branch Thurrock; assigned role Warehouse | Leave: Sickness | Leave calendar basis: Variable-pattern period</x:v>
      </x:c>
      <x:c r="L1384" t="str">
        <x:v>Include</x:v>
      </x:c>
      <x:c r="M1384"/>
      <x:c r="N1384"/>
    </x:row>
    <x:row r="1385">
      <x:c r="A1385" t="str">
        <x:v>Kaspar Dumpis|2026-04-20</x:v>
      </x:c>
      <x:c r="B1385" s="888" t="n">
        <x:v>46132</x:v>
      </x:c>
      <x:c r="C1385" t="str">
        <x:v>Kaspar Dumpis</x:v>
      </x:c>
      <x:c r="D1385" t="str">
        <x:v>Permanent</x:v>
      </x:c>
      <x:c r="E1385" t="str">
        <x:v>Thurrock</x:v>
      </x:c>
      <x:c r="F1385" t="str">
        <x:v>Warehouse</x:v>
      </x:c>
      <x:c r="G1385"/>
      <x:c r="H1385"/>
      <x:c r="I1385" s="22" t="n">
        <x:v>0</x:v>
      </x:c>
      <x:c r="J1385" t="str">
        <x:v>Other leave — Sickness</x:v>
      </x:c>
      <x:c r="K1385" t="str">
        <x:v>Employee 104197; home branch Thurrock; assigned role Warehouse | Leave: Sickness | Leave calendar basis: Variable-pattern period</x:v>
      </x:c>
      <x:c r="L1385" t="str">
        <x:v>Include</x:v>
      </x:c>
      <x:c r="M1385"/>
      <x:c r="N1385"/>
    </x:row>
    <x:row r="1386">
      <x:c r="A1386" t="str">
        <x:v>Kaspar Dumpis|2026-04-21</x:v>
      </x:c>
      <x:c r="B1386" s="888" t="n">
        <x:v>46133</x:v>
      </x:c>
      <x:c r="C1386" t="str">
        <x:v>Kaspar Dumpis</x:v>
      </x:c>
      <x:c r="D1386" t="str">
        <x:v>Permanent</x:v>
      </x:c>
      <x:c r="E1386" t="str">
        <x:v>Thurrock</x:v>
      </x:c>
      <x:c r="F1386" t="str">
        <x:v>Warehouse</x:v>
      </x:c>
      <x:c r="G1386"/>
      <x:c r="H1386"/>
      <x:c r="I1386" s="22" t="n">
        <x:v>0</x:v>
      </x:c>
      <x:c r="J1386" t="str">
        <x:v>Other leave — Sickness</x:v>
      </x:c>
      <x:c r="K1386" t="str">
        <x:v>Employee 104197; home branch Thurrock; assigned role Warehouse | Leave: Sickness | Leave calendar basis: Variable-pattern period</x:v>
      </x:c>
      <x:c r="L1386" t="str">
        <x:v>Include</x:v>
      </x:c>
      <x:c r="M1386"/>
      <x:c r="N1386"/>
    </x:row>
    <x:row r="1387">
      <x:c r="A1387" t="str">
        <x:v>Kaspar Dumpis|2026-04-22</x:v>
      </x:c>
      <x:c r="B1387" s="888" t="n">
        <x:v>46134</x:v>
      </x:c>
      <x:c r="C1387" t="str">
        <x:v>Kaspar Dumpis</x:v>
      </x:c>
      <x:c r="D1387" t="str">
        <x:v>Permanent</x:v>
      </x:c>
      <x:c r="E1387" t="str">
        <x:v>Thurrock</x:v>
      </x:c>
      <x:c r="F1387" t="str">
        <x:v>Warehouse</x:v>
      </x:c>
      <x:c r="G1387" t="str">
        <x:v>363792D</x:v>
      </x:c>
      <x:c r="H1387" t="str">
        <x:v>Thurrock Warehouse</x:v>
      </x:c>
      <x:c r="I1387" s="22" t="n">
        <x:v>9</x:v>
      </x:c>
      <x:c r="J1387" t="str">
        <x:v>Worked</x:v>
      </x:c>
      <x:c r="K1387" t="str">
        <x:v>Employee 104197; home branch Thurrock; assigned role Warehouse | Deployment branch: Thurrock | Actual role: Warehouse | Jobs: 363792D | Customers: Thurrock Warehouse | Actual hours: 9.0; source records: 1</x:v>
      </x:c>
      <x:c r="L1387" t="str">
        <x:v>Include</x:v>
      </x:c>
      <x:c r="M1387"/>
      <x:c r="N1387"/>
    </x:row>
    <x:row r="1388">
      <x:c r="A1388" t="str">
        <x:v>Kaspar Dumpis|2026-04-23</x:v>
      </x:c>
      <x:c r="B1388" s="888" t="n">
        <x:v>46135</x:v>
      </x:c>
      <x:c r="C1388" t="str">
        <x:v>Kaspar Dumpis</x:v>
      </x:c>
      <x:c r="D1388" t="str">
        <x:v>Permanent</x:v>
      </x:c>
      <x:c r="E1388" t="str">
        <x:v>Thurrock</x:v>
      </x:c>
      <x:c r="F1388" t="str">
        <x:v>Warehouse</x:v>
      </x:c>
      <x:c r="G1388" t="str">
        <x:v>363792D</x:v>
      </x:c>
      <x:c r="H1388" t="str">
        <x:v>Thurrock Warehouse</x:v>
      </x:c>
      <x:c r="I1388" s="22" t="n">
        <x:v>9</x:v>
      </x:c>
      <x:c r="J1388" t="str">
        <x:v>Worked</x:v>
      </x:c>
      <x:c r="K1388" t="str">
        <x:v>Employee 104197; home branch Thurrock; assigned role Warehouse | Deployment branch: Thurrock | Actual role: Warehouse | Jobs: 363792D | Customers: Thurrock Warehouse | Actual hours: 9.0; source records: 1</x:v>
      </x:c>
      <x:c r="L1388" t="str">
        <x:v>Include</x:v>
      </x:c>
      <x:c r="M1388"/>
      <x:c r="N1388"/>
    </x:row>
    <x:row r="1389">
      <x:c r="A1389" t="str">
        <x:v>Kaspar Dumpis|2026-04-24</x:v>
      </x:c>
      <x:c r="B1389" s="888" t="n">
        <x:v>46136</x:v>
      </x:c>
      <x:c r="C1389" t="str">
        <x:v>Kaspar Dumpis</x:v>
      </x:c>
      <x:c r="D1389" t="str">
        <x:v>Permanent</x:v>
      </x:c>
      <x:c r="E1389" t="str">
        <x:v>Thurrock</x:v>
      </x:c>
      <x:c r="F1389" t="str">
        <x:v>Warehouse</x:v>
      </x:c>
      <x:c r="G1389" t="str">
        <x:v>363792D</x:v>
      </x:c>
      <x:c r="H1389" t="str">
        <x:v>Thurrock Warehouse</x:v>
      </x:c>
      <x:c r="I1389" s="22" t="n">
        <x:v>9</x:v>
      </x:c>
      <x:c r="J1389" t="str">
        <x:v>Worked</x:v>
      </x:c>
      <x:c r="K1389" t="str">
        <x:v>Employee 104197; home branch Thurrock; assigned role Warehouse | Deployment branch: Thurrock | Actual role: Warehouse | Jobs: 363792D | Customers: Thurrock Warehouse | Actual hours: 9.0; source records: 1</x:v>
      </x:c>
      <x:c r="L1389" t="str">
        <x:v>Include</x:v>
      </x:c>
      <x:c r="M1389"/>
      <x:c r="N1389"/>
    </x:row>
    <x:row r="1390">
      <x:c r="A1390" t="str">
        <x:v>Kaspar Dumpis|2026-04-27</x:v>
      </x:c>
      <x:c r="B1390" s="888" t="n">
        <x:v>46139</x:v>
      </x:c>
      <x:c r="C1390" t="str">
        <x:v>Kaspar Dumpis</x:v>
      </x:c>
      <x:c r="D1390" t="str">
        <x:v>Permanent</x:v>
      </x:c>
      <x:c r="E1390" t="str">
        <x:v>Thurrock</x:v>
      </x:c>
      <x:c r="F1390" t="str">
        <x:v>Warehouse</x:v>
      </x:c>
      <x:c r="G1390" t="str">
        <x:v>363792D</x:v>
      </x:c>
      <x:c r="H1390" t="str">
        <x:v>Thurrock Warehouse</x:v>
      </x:c>
      <x:c r="I1390" s="22" t="n">
        <x:v>9</x:v>
      </x:c>
      <x:c r="J1390" t="str">
        <x:v>Worked</x:v>
      </x:c>
      <x:c r="K1390" t="str">
        <x:v>Employee 104197; home branch Thurrock; assigned role Warehouse | Deployment branch: Thurrock | Actual role: Warehouse | Jobs: 363792D | Customers: Thurrock Warehouse | Actual hours: 9.0; source records: 1</x:v>
      </x:c>
      <x:c r="L1390" t="str">
        <x:v>Include</x:v>
      </x:c>
      <x:c r="M1390"/>
      <x:c r="N1390"/>
    </x:row>
    <x:row r="1391">
      <x:c r="A1391" t="str">
        <x:v>Kaspar Dumpis|2026-04-28</x:v>
      </x:c>
      <x:c r="B1391" s="888" t="n">
        <x:v>46140</x:v>
      </x:c>
      <x:c r="C1391" t="str">
        <x:v>Kaspar Dumpis</x:v>
      </x:c>
      <x:c r="D1391" t="str">
        <x:v>Permanent</x:v>
      </x:c>
      <x:c r="E1391" t="str">
        <x:v>Thurrock</x:v>
      </x:c>
      <x:c r="F1391" t="str">
        <x:v>Warehouse</x:v>
      </x:c>
      <x:c r="G1391" t="str">
        <x:v>363792D</x:v>
      </x:c>
      <x:c r="H1391" t="str">
        <x:v>Thurrock Warehouse</x:v>
      </x:c>
      <x:c r="I1391" s="22" t="n">
        <x:v>9</x:v>
      </x:c>
      <x:c r="J1391" t="str">
        <x:v>Worked</x:v>
      </x:c>
      <x:c r="K1391" t="str">
        <x:v>Employee 104197; home branch Thurrock; assigned role Warehouse | Deployment branch: Thurrock | Actual role: Warehouse | Jobs: 363792D | Customers: Thurrock Warehouse | Actual hours: 9.0; source records: 1</x:v>
      </x:c>
      <x:c r="L1391" t="str">
        <x:v>Include</x:v>
      </x:c>
      <x:c r="M1391"/>
      <x:c r="N1391"/>
    </x:row>
    <x:row r="1392">
      <x:c r="A1392" t="str">
        <x:v>Kaspar Dumpis|2026-04-29</x:v>
      </x:c>
      <x:c r="B1392" s="888" t="n">
        <x:v>46141</x:v>
      </x:c>
      <x:c r="C1392" t="str">
        <x:v>Kaspar Dumpis</x:v>
      </x:c>
      <x:c r="D1392" t="str">
        <x:v>Permanent</x:v>
      </x:c>
      <x:c r="E1392" t="str">
        <x:v>Thurrock</x:v>
      </x:c>
      <x:c r="F1392" t="str">
        <x:v>Warehouse</x:v>
      </x:c>
      <x:c r="G1392" t="str">
        <x:v>363792D</x:v>
      </x:c>
      <x:c r="H1392" t="str">
        <x:v>Thurrock Warehouse</x:v>
      </x:c>
      <x:c r="I1392" s="22" t="n">
        <x:v>9</x:v>
      </x:c>
      <x:c r="J1392" t="str">
        <x:v>Worked</x:v>
      </x:c>
      <x:c r="K1392" t="str">
        <x:v>Employee 104197; home branch Thurrock; assigned role Warehouse | Deployment branch: Thurrock | Actual role: Warehouse | Jobs: 363792D | Customers: Thurrock Warehouse | Actual hours: 9.0; source records: 1</x:v>
      </x:c>
      <x:c r="L1392" t="str">
        <x:v>Include</x:v>
      </x:c>
      <x:c r="M1392"/>
      <x:c r="N1392"/>
    </x:row>
    <x:row r="1393">
      <x:c r="A1393" t="str">
        <x:v>Kaspar Dumpis|2026-04-30</x:v>
      </x:c>
      <x:c r="B1393" s="888" t="n">
        <x:v>46142</x:v>
      </x:c>
      <x:c r="C1393" t="str">
        <x:v>Kaspar Dumpis</x:v>
      </x:c>
      <x:c r="D1393" t="str">
        <x:v>Permanent</x:v>
      </x:c>
      <x:c r="E1393" t="str">
        <x:v>Thurrock</x:v>
      </x:c>
      <x:c r="F1393" t="str">
        <x:v>Warehouse</x:v>
      </x:c>
      <x:c r="G1393" t="str">
        <x:v>363792D</x:v>
      </x:c>
      <x:c r="H1393" t="str">
        <x:v>Thurrock Warehouse</x:v>
      </x:c>
      <x:c r="I1393" s="22" t="n">
        <x:v>9</x:v>
      </x:c>
      <x:c r="J1393" t="str">
        <x:v>Worked</x:v>
      </x:c>
      <x:c r="K1393" t="str">
        <x:v>Employee 104197; home branch Thurrock; assigned role Warehouse | Deployment branch: Thurrock | Actual role: Warehouse | Jobs: 363792D | Customers: Thurrock Warehouse | Actual hours: 9.0; source records: 1</x:v>
      </x:c>
      <x:c r="L1393" t="str">
        <x:v>Include</x:v>
      </x:c>
      <x:c r="M1393"/>
      <x:c r="N1393"/>
    </x:row>
    <x:row r="1394">
      <x:c r="A1394" t="str">
        <x:v>Kevin McKnight|2026-04-01</x:v>
      </x:c>
      <x:c r="B1394" s="888" t="n">
        <x:v>46113</x:v>
      </x:c>
      <x:c r="C1394" t="str">
        <x:v>Kevin McKnight</x:v>
      </x:c>
      <x:c r="D1394" t="str">
        <x:v>Permanent</x:v>
      </x:c>
      <x:c r="E1394" t="str">
        <x:v>Thurrock</x:v>
      </x:c>
      <x:c r="F1394" t="str">
        <x:v>Operative Porter</x:v>
      </x:c>
      <x:c r="G1394"/>
      <x:c r="H1394"/>
      <x:c r="I1394" s="22" t="n">
        <x:v>0</x:v>
      </x:c>
      <x:c r="J1394" t="str">
        <x:v>Other leave — Sickness</x:v>
      </x:c>
      <x:c r="K1394" t="str">
        <x:v>Employee 1165; home branch Thurrock; assigned role Operative Porter | Leave: Sickness | Leave calendar basis: Variable-pattern period</x:v>
      </x:c>
      <x:c r="L1394" t="str">
        <x:v>Include</x:v>
      </x:c>
      <x:c r="M1394"/>
      <x:c r="N1394"/>
    </x:row>
    <x:row r="1395">
      <x:c r="A1395" t="str">
        <x:v>Kevin McKnight|2026-04-02</x:v>
      </x:c>
      <x:c r="B1395" s="888" t="n">
        <x:v>46114</x:v>
      </x:c>
      <x:c r="C1395" t="str">
        <x:v>Kevin McKnight</x:v>
      </x:c>
      <x:c r="D1395" t="str">
        <x:v>Permanent</x:v>
      </x:c>
      <x:c r="E1395" t="str">
        <x:v>Thurrock</x:v>
      </x:c>
      <x:c r="F1395" t="str">
        <x:v>Operative Porter</x:v>
      </x:c>
      <x:c r="G1395"/>
      <x:c r="H1395"/>
      <x:c r="I1395" s="22" t="n">
        <x:v>0</x:v>
      </x:c>
      <x:c r="J1395" t="str">
        <x:v>Other leave — Sickness</x:v>
      </x:c>
      <x:c r="K1395" t="str">
        <x:v>Employee 1165; home branch Thurrock; assigned role Operative Porter | Leave: Sickness | Leave calendar basis: Variable-pattern period</x:v>
      </x:c>
      <x:c r="L1395" t="str">
        <x:v>Include</x:v>
      </x:c>
      <x:c r="M1395"/>
      <x:c r="N1395"/>
    </x:row>
    <x:row r="1396">
      <x:c r="A1396" t="str">
        <x:v>Kevin McKnight|2026-04-03</x:v>
      </x:c>
      <x:c r="B1396" s="888" t="n">
        <x:v>46115</x:v>
      </x:c>
      <x:c r="C1396" t="str">
        <x:v>Kevin McKnight</x:v>
      </x:c>
      <x:c r="D1396" t="str">
        <x:v>Permanent</x:v>
      </x:c>
      <x:c r="E1396" t="str">
        <x:v>Thurrock</x:v>
      </x:c>
      <x:c r="F1396" t="str">
        <x:v>Operative Porter</x:v>
      </x:c>
      <x:c r="G1396"/>
      <x:c r="H1396"/>
      <x:c r="I1396" s="22" t="n">
        <x:v>0</x:v>
      </x:c>
      <x:c r="J1396" t="str">
        <x:v>Annual leave</x:v>
      </x:c>
      <x:c r="K1396" t="str">
        <x:v>Employee 1165; home branch Thurrock; assigned role Operative Porter | Leave: Annual Leave (Hours) | Leave calendar basis: Variable-pattern period</x:v>
      </x:c>
      <x:c r="L1396" t="str">
        <x:v>Include</x:v>
      </x:c>
      <x:c r="M1396"/>
      <x:c r="N1396"/>
    </x:row>
    <x:row r="1397">
      <x:c r="A1397" t="str">
        <x:v>Kevin McKnight|2026-04-06</x:v>
      </x:c>
      <x:c r="B1397" s="888" t="n">
        <x:v>46118</x:v>
      </x:c>
      <x:c r="C1397" t="str">
        <x:v>Kevin McKnight</x:v>
      </x:c>
      <x:c r="D1397" t="str">
        <x:v>Permanent</x:v>
      </x:c>
      <x:c r="E1397" t="str">
        <x:v>Thurrock</x:v>
      </x:c>
      <x:c r="F1397" t="str">
        <x:v>Operative Porter</x:v>
      </x:c>
      <x:c r="G1397"/>
      <x:c r="H1397"/>
      <x:c r="I1397" s="22" t="n">
        <x:v>0</x:v>
      </x:c>
      <x:c r="J1397" t="str">
        <x:v>Annual leave</x:v>
      </x:c>
      <x:c r="K1397" t="str">
        <x:v>Employee 1165; home branch Thurrock; assigned role Operative Porter | Leave: Annual Leave (Hours) | Leave calendar basis: Variable-pattern period</x:v>
      </x:c>
      <x:c r="L1397" t="str">
        <x:v>Include</x:v>
      </x:c>
      <x:c r="M1397"/>
      <x:c r="N1397"/>
    </x:row>
    <x:row r="1398">
      <x:c r="A1398" t="str">
        <x:v>Kevin McKnight|2026-04-07</x:v>
      </x:c>
      <x:c r="B1398" s="888" t="n">
        <x:v>46119</x:v>
      </x:c>
      <x:c r="C1398" t="str">
        <x:v>Kevin McKnight</x:v>
      </x:c>
      <x:c r="D1398" t="str">
        <x:v>Permanent</x:v>
      </x:c>
      <x:c r="E1398" t="str">
        <x:v>Thurrock</x:v>
      </x:c>
      <x:c r="F1398" t="str">
        <x:v>Operative Porter</x:v>
      </x:c>
      <x:c r="G1398" t="str">
        <x:v>399438</x:v>
      </x:c>
      <x:c r="H1398" t="str">
        <x:v>Harrow Green Thurrock M/W use only</x:v>
      </x:c>
      <x:c r="I1398" s="22" t="n">
        <x:v>9</x:v>
      </x:c>
      <x:c r="J1398" t="str">
        <x:v>Worked</x:v>
      </x:c>
      <x:c r="K1398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98" t="str">
        <x:v>Include</x:v>
      </x:c>
      <x:c r="M1398"/>
      <x:c r="N1398"/>
    </x:row>
    <x:row r="1399">
      <x:c r="A1399" t="str">
        <x:v>Kevin McKnight|2026-04-08</x:v>
      </x:c>
      <x:c r="B1399" s="888" t="n">
        <x:v>46120</x:v>
      </x:c>
      <x:c r="C1399" t="str">
        <x:v>Kevin McKnight</x:v>
      </x:c>
      <x:c r="D1399" t="str">
        <x:v>Permanent</x:v>
      </x:c>
      <x:c r="E1399" t="str">
        <x:v>Thurrock</x:v>
      </x:c>
      <x:c r="F1399" t="str">
        <x:v>Operative Porter</x:v>
      </x:c>
      <x:c r="G1399" t="str">
        <x:v>399438</x:v>
      </x:c>
      <x:c r="H1399" t="str">
        <x:v>Harrow Green Thurrock M/W use only</x:v>
      </x:c>
      <x:c r="I1399" s="22" t="n">
        <x:v>9</x:v>
      </x:c>
      <x:c r="J1399" t="str">
        <x:v>Worked</x:v>
      </x:c>
      <x:c r="K1399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99" t="str">
        <x:v>Include</x:v>
      </x:c>
      <x:c r="M1399"/>
      <x:c r="N1399"/>
    </x:row>
    <x:row r="1400">
      <x:c r="A1400" t="str">
        <x:v>Kevin McKnight|2026-04-09</x:v>
      </x:c>
      <x:c r="B1400" s="888" t="n">
        <x:v>46121</x:v>
      </x:c>
      <x:c r="C1400" t="str">
        <x:v>Kevin McKnight</x:v>
      </x:c>
      <x:c r="D1400" t="str">
        <x:v>Permanent</x:v>
      </x:c>
      <x:c r="E1400" t="str">
        <x:v>Thurrock</x:v>
      </x:c>
      <x:c r="F1400" t="str">
        <x:v>Operative Porter</x:v>
      </x:c>
      <x:c r="G1400" t="str">
        <x:v>399438</x:v>
      </x:c>
      <x:c r="H1400" t="str">
        <x:v>Harrow Green Thurrock M/W use only</x:v>
      </x:c>
      <x:c r="I1400" s="22" t="n">
        <x:v>9</x:v>
      </x:c>
      <x:c r="J1400" t="str">
        <x:v>Worked</x:v>
      </x:c>
      <x:c r="K1400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0" t="str">
        <x:v>Include</x:v>
      </x:c>
      <x:c r="M1400"/>
      <x:c r="N1400"/>
    </x:row>
    <x:row r="1401">
      <x:c r="A1401" t="str">
        <x:v>Kevin McKnight|2026-04-10</x:v>
      </x:c>
      <x:c r="B1401" s="888" t="n">
        <x:v>46122</x:v>
      </x:c>
      <x:c r="C1401" t="str">
        <x:v>Kevin McKnight</x:v>
      </x:c>
      <x:c r="D1401" t="str">
        <x:v>Permanent</x:v>
      </x:c>
      <x:c r="E1401" t="str">
        <x:v>Thurrock</x:v>
      </x:c>
      <x:c r="F1401" t="str">
        <x:v>Operative Porter</x:v>
      </x:c>
      <x:c r="G1401" t="str">
        <x:v>399438</x:v>
      </x:c>
      <x:c r="H1401" t="str">
        <x:v>Harrow Green Thurrock M/W use only</x:v>
      </x:c>
      <x:c r="I1401" s="22" t="n">
        <x:v>9</x:v>
      </x:c>
      <x:c r="J1401" t="str">
        <x:v>Worked</x:v>
      </x:c>
      <x:c r="K1401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1" t="str">
        <x:v>Include</x:v>
      </x:c>
      <x:c r="M1401"/>
      <x:c r="N1401"/>
    </x:row>
    <x:row r="1402">
      <x:c r="A1402" t="str">
        <x:v>Kevin McKnight|2026-04-13</x:v>
      </x:c>
      <x:c r="B1402" s="888" t="n">
        <x:v>46125</x:v>
      </x:c>
      <x:c r="C1402" t="str">
        <x:v>Kevin McKnight</x:v>
      </x:c>
      <x:c r="D1402" t="str">
        <x:v>Permanent</x:v>
      </x:c>
      <x:c r="E1402" t="str">
        <x:v>Thurrock</x:v>
      </x:c>
      <x:c r="F1402" t="str">
        <x:v>Operative Porter</x:v>
      </x:c>
      <x:c r="G1402" t="str">
        <x:v>399438</x:v>
      </x:c>
      <x:c r="H1402" t="str">
        <x:v>Harrow Green Thurrock M/W use only</x:v>
      </x:c>
      <x:c r="I1402" s="22" t="n">
        <x:v>9</x:v>
      </x:c>
      <x:c r="J1402" t="str">
        <x:v>Worked</x:v>
      </x:c>
      <x:c r="K1402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2" t="str">
        <x:v>Include</x:v>
      </x:c>
      <x:c r="M1402"/>
      <x:c r="N1402"/>
    </x:row>
    <x:row r="1403">
      <x:c r="A1403" t="str">
        <x:v>Kevin McKnight|2026-04-14</x:v>
      </x:c>
      <x:c r="B1403" s="888" t="n">
        <x:v>46126</x:v>
      </x:c>
      <x:c r="C1403" t="str">
        <x:v>Kevin McKnight</x:v>
      </x:c>
      <x:c r="D1403" t="str">
        <x:v>Permanent</x:v>
      </x:c>
      <x:c r="E1403" t="str">
        <x:v>Thurrock</x:v>
      </x:c>
      <x:c r="F1403" t="str">
        <x:v>Operative Porter</x:v>
      </x:c>
      <x:c r="G1403" t="str">
        <x:v>399438</x:v>
      </x:c>
      <x:c r="H1403" t="str">
        <x:v>Harrow Green Thurrock M/W use only</x:v>
      </x:c>
      <x:c r="I1403" s="22" t="n">
        <x:v>9</x:v>
      </x:c>
      <x:c r="J1403" t="str">
        <x:v>Worked</x:v>
      </x:c>
      <x:c r="K1403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3" t="str">
        <x:v>Include</x:v>
      </x:c>
      <x:c r="M1403"/>
      <x:c r="N1403"/>
    </x:row>
    <x:row r="1404">
      <x:c r="A1404" t="str">
        <x:v>Kevin McKnight|2026-04-15</x:v>
      </x:c>
      <x:c r="B1404" s="888" t="n">
        <x:v>46127</x:v>
      </x:c>
      <x:c r="C1404" t="str">
        <x:v>Kevin McKnight</x:v>
      </x:c>
      <x:c r="D1404" t="str">
        <x:v>Permanent</x:v>
      </x:c>
      <x:c r="E1404" t="str">
        <x:v>Thurrock</x:v>
      </x:c>
      <x:c r="F1404" t="str">
        <x:v>Operative Porter</x:v>
      </x:c>
      <x:c r="G1404" t="str">
        <x:v>399438</x:v>
      </x:c>
      <x:c r="H1404" t="str">
        <x:v>Harrow Green Thurrock M/W use only</x:v>
      </x:c>
      <x:c r="I1404" s="22" t="n">
        <x:v>9</x:v>
      </x:c>
      <x:c r="J1404" t="str">
        <x:v>Worked</x:v>
      </x:c>
      <x:c r="K1404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4" t="str">
        <x:v>Include</x:v>
      </x:c>
      <x:c r="M1404"/>
      <x:c r="N1404"/>
    </x:row>
    <x:row r="1405">
      <x:c r="A1405" t="str">
        <x:v>Kevin McKnight|2026-04-17</x:v>
      </x:c>
      <x:c r="B1405" s="888" t="n">
        <x:v>46129</x:v>
      </x:c>
      <x:c r="C1405" t="str">
        <x:v>Kevin McKnight</x:v>
      </x:c>
      <x:c r="D1405" t="str">
        <x:v>Permanent</x:v>
      </x:c>
      <x:c r="E1405" t="str">
        <x:v>Thurrock</x:v>
      </x:c>
      <x:c r="F1405" t="str">
        <x:v>Operative Porter</x:v>
      </x:c>
      <x:c r="G1405" t="str">
        <x:v>399438</x:v>
      </x:c>
      <x:c r="H1405" t="str">
        <x:v>Harrow Green Thurrock M/W use only</x:v>
      </x:c>
      <x:c r="I1405" s="22" t="n">
        <x:v>9</x:v>
      </x:c>
      <x:c r="J1405" t="str">
        <x:v>Worked</x:v>
      </x:c>
      <x:c r="K1405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5" t="str">
        <x:v>Include</x:v>
      </x:c>
      <x:c r="M1405"/>
      <x:c r="N1405"/>
    </x:row>
    <x:row r="1406">
      <x:c r="A1406" t="str">
        <x:v>Kevin McKnight|2026-04-20</x:v>
      </x:c>
      <x:c r="B1406" s="888" t="n">
        <x:v>46132</x:v>
      </x:c>
      <x:c r="C1406" t="str">
        <x:v>Kevin McKnight</x:v>
      </x:c>
      <x:c r="D1406" t="str">
        <x:v>Permanent</x:v>
      </x:c>
      <x:c r="E1406" t="str">
        <x:v>Thurrock</x:v>
      </x:c>
      <x:c r="F1406" t="str">
        <x:v>Operative Porter</x:v>
      </x:c>
      <x:c r="G1406" t="str">
        <x:v>399438</x:v>
      </x:c>
      <x:c r="H1406" t="str">
        <x:v>Harrow Green Thurrock M/W use only</x:v>
      </x:c>
      <x:c r="I1406" s="22" t="n">
        <x:v>9</x:v>
      </x:c>
      <x:c r="J1406" t="str">
        <x:v>Worked</x:v>
      </x:c>
      <x:c r="K1406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6" t="str">
        <x:v>Include</x:v>
      </x:c>
      <x:c r="M1406"/>
      <x:c r="N1406"/>
    </x:row>
    <x:row r="1407">
      <x:c r="A1407" t="str">
        <x:v>Kevin McKnight|2026-04-21</x:v>
      </x:c>
      <x:c r="B1407" s="888" t="n">
        <x:v>46133</x:v>
      </x:c>
      <x:c r="C1407" t="str">
        <x:v>Kevin McKnight</x:v>
      </x:c>
      <x:c r="D1407" t="str">
        <x:v>Permanent</x:v>
      </x:c>
      <x:c r="E1407" t="str">
        <x:v>Thurrock</x:v>
      </x:c>
      <x:c r="F1407" t="str">
        <x:v>Operative Porter</x:v>
      </x:c>
      <x:c r="G1407" t="str">
        <x:v>399438</x:v>
      </x:c>
      <x:c r="H1407" t="str">
        <x:v>Harrow Green Thurrock M/W use only</x:v>
      </x:c>
      <x:c r="I1407" s="22" t="n">
        <x:v>9</x:v>
      </x:c>
      <x:c r="J1407" t="str">
        <x:v>Worked</x:v>
      </x:c>
      <x:c r="K1407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7" t="str">
        <x:v>Include</x:v>
      </x:c>
      <x:c r="M1407"/>
      <x:c r="N1407"/>
    </x:row>
    <x:row r="1408">
      <x:c r="A1408" t="str">
        <x:v>Kevin McKnight|2026-04-22</x:v>
      </x:c>
      <x:c r="B1408" s="888" t="n">
        <x:v>46134</x:v>
      </x:c>
      <x:c r="C1408" t="str">
        <x:v>Kevin McKnight</x:v>
      </x:c>
      <x:c r="D1408" t="str">
        <x:v>Permanent</x:v>
      </x:c>
      <x:c r="E1408" t="str">
        <x:v>Thurrock</x:v>
      </x:c>
      <x:c r="F1408" t="str">
        <x:v>Operative Porter</x:v>
      </x:c>
      <x:c r="G1408" t="str">
        <x:v>399438</x:v>
      </x:c>
      <x:c r="H1408" t="str">
        <x:v>Harrow Green Thurrock M/W use only</x:v>
      </x:c>
      <x:c r="I1408" s="22" t="n">
        <x:v>9</x:v>
      </x:c>
      <x:c r="J1408" t="str">
        <x:v>Worked</x:v>
      </x:c>
      <x:c r="K1408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8" t="str">
        <x:v>Include</x:v>
      </x:c>
      <x:c r="M1408"/>
      <x:c r="N1408"/>
    </x:row>
    <x:row r="1409">
      <x:c r="A1409" t="str">
        <x:v>Kevin McKnight|2026-04-23</x:v>
      </x:c>
      <x:c r="B1409" s="888" t="n">
        <x:v>46135</x:v>
      </x:c>
      <x:c r="C1409" t="str">
        <x:v>Kevin McKnight</x:v>
      </x:c>
      <x:c r="D1409" t="str">
        <x:v>Permanent</x:v>
      </x:c>
      <x:c r="E1409" t="str">
        <x:v>Thurrock</x:v>
      </x:c>
      <x:c r="F1409" t="str">
        <x:v>Operative Porter</x:v>
      </x:c>
      <x:c r="G1409" t="str">
        <x:v>399438</x:v>
      </x:c>
      <x:c r="H1409" t="str">
        <x:v>Harrow Green Thurrock M/W use only</x:v>
      </x:c>
      <x:c r="I1409" s="22" t="n">
        <x:v>9</x:v>
      </x:c>
      <x:c r="J1409" t="str">
        <x:v>Worked</x:v>
      </x:c>
      <x:c r="K1409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9" t="str">
        <x:v>Include</x:v>
      </x:c>
      <x:c r="M1409"/>
      <x:c r="N1409"/>
    </x:row>
    <x:row r="1410">
      <x:c r="A1410" t="str">
        <x:v>Kevin McKnight|2026-04-24</x:v>
      </x:c>
      <x:c r="B1410" s="888" t="n">
        <x:v>46136</x:v>
      </x:c>
      <x:c r="C1410" t="str">
        <x:v>Kevin McKnight</x:v>
      </x:c>
      <x:c r="D1410" t="str">
        <x:v>Permanent</x:v>
      </x:c>
      <x:c r="E1410" t="str">
        <x:v>Thurrock</x:v>
      </x:c>
      <x:c r="F1410" t="str">
        <x:v>Operative Porter</x:v>
      </x:c>
      <x:c r="G1410" t="str">
        <x:v>399438</x:v>
      </x:c>
      <x:c r="H1410" t="str">
        <x:v>Harrow Green Thurrock M/W use only</x:v>
      </x:c>
      <x:c r="I1410" s="22" t="n">
        <x:v>9</x:v>
      </x:c>
      <x:c r="J1410" t="str">
        <x:v>Worked</x:v>
      </x:c>
      <x:c r="K1410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10" t="str">
        <x:v>Include</x:v>
      </x:c>
      <x:c r="M1410"/>
      <x:c r="N1410"/>
    </x:row>
    <x:row r="1411">
      <x:c r="A1411" t="str">
        <x:v>Kevin McKnight|2026-04-27</x:v>
      </x:c>
      <x:c r="B1411" s="888" t="n">
        <x:v>46139</x:v>
      </x:c>
      <x:c r="C1411" t="str">
        <x:v>Kevin McKnight</x:v>
      </x:c>
      <x:c r="D1411" t="str">
        <x:v>Permanent</x:v>
      </x:c>
      <x:c r="E1411" t="str">
        <x:v>Thurrock</x:v>
      </x:c>
      <x:c r="F1411" t="str">
        <x:v>Operative Porter</x:v>
      </x:c>
      <x:c r="G1411" t="str">
        <x:v>399438</x:v>
      </x:c>
      <x:c r="H1411" t="str">
        <x:v>Harrow Green Thurrock M/W use only</x:v>
      </x:c>
      <x:c r="I1411" s="22" t="n">
        <x:v>9</x:v>
      </x:c>
      <x:c r="J1411" t="str">
        <x:v>Worked</x:v>
      </x:c>
      <x:c r="K1411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11" t="str">
        <x:v>Include</x:v>
      </x:c>
      <x:c r="M1411"/>
      <x:c r="N1411"/>
    </x:row>
    <x:row r="1412">
      <x:c r="A1412" t="str">
        <x:v>Kevin McKnight|2026-04-28</x:v>
      </x:c>
      <x:c r="B1412" s="888" t="n">
        <x:v>46140</x:v>
      </x:c>
      <x:c r="C1412" t="str">
        <x:v>Kevin McKnight</x:v>
      </x:c>
      <x:c r="D1412" t="str">
        <x:v>Permanent</x:v>
      </x:c>
      <x:c r="E1412" t="str">
        <x:v>Thurrock</x:v>
      </x:c>
      <x:c r="F1412" t="str">
        <x:v>Operative Porter</x:v>
      </x:c>
      <x:c r="G1412" t="str">
        <x:v>399438</x:v>
      </x:c>
      <x:c r="H1412" t="str">
        <x:v>Harrow Green Thurrock M/W use only</x:v>
      </x:c>
      <x:c r="I1412" s="22" t="n">
        <x:v>9</x:v>
      </x:c>
      <x:c r="J1412" t="str">
        <x:v>Worked</x:v>
      </x:c>
      <x:c r="K1412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12" t="str">
        <x:v>Include</x:v>
      </x:c>
      <x:c r="M1412"/>
      <x:c r="N1412"/>
    </x:row>
    <x:row r="1413">
      <x:c r="A1413" t="str">
        <x:v>Kevin McKnight|2026-04-29</x:v>
      </x:c>
      <x:c r="B1413" s="888" t="n">
        <x:v>46141</x:v>
      </x:c>
      <x:c r="C1413" t="str">
        <x:v>Kevin McKnight</x:v>
      </x:c>
      <x:c r="D1413" t="str">
        <x:v>Permanent</x:v>
      </x:c>
      <x:c r="E1413" t="str">
        <x:v>Thurrock</x:v>
      </x:c>
      <x:c r="F1413" t="str">
        <x:v>Operative Porter</x:v>
      </x:c>
      <x:c r="G1413" t="str">
        <x:v>399438</x:v>
      </x:c>
      <x:c r="H1413" t="str">
        <x:v>Harrow Green Thurrock M/W use only</x:v>
      </x:c>
      <x:c r="I1413" s="22" t="n">
        <x:v>9</x:v>
      </x:c>
      <x:c r="J1413" t="str">
        <x:v>Worked</x:v>
      </x:c>
      <x:c r="K1413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13" t="str">
        <x:v>Include</x:v>
      </x:c>
      <x:c r="M1413"/>
      <x:c r="N1413"/>
    </x:row>
    <x:row r="1414">
      <x:c r="A1414" t="str">
        <x:v>Kevin McKnight|2026-04-30</x:v>
      </x:c>
      <x:c r="B1414" s="888" t="n">
        <x:v>46142</x:v>
      </x:c>
      <x:c r="C1414" t="str">
        <x:v>Kevin McKnight</x:v>
      </x:c>
      <x:c r="D1414" t="str">
        <x:v>Permanent</x:v>
      </x:c>
      <x:c r="E1414" t="str">
        <x:v>Thurrock</x:v>
      </x:c>
      <x:c r="F1414" t="str">
        <x:v>Operative Porter</x:v>
      </x:c>
      <x:c r="G1414" t="str">
        <x:v>399438</x:v>
      </x:c>
      <x:c r="H1414" t="str">
        <x:v>Harrow Green Thurrock M/W use only</x:v>
      </x:c>
      <x:c r="I1414" s="22" t="n">
        <x:v>9</x:v>
      </x:c>
      <x:c r="J1414" t="str">
        <x:v>Worked</x:v>
      </x:c>
      <x:c r="K1414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14" t="str">
        <x:v>Include</x:v>
      </x:c>
      <x:c r="M1414"/>
      <x:c r="N1414"/>
    </x:row>
    <x:row r="1415">
      <x:c r="A1415" t="str">
        <x:v>Kieran Chapman|2026-04-03</x:v>
      </x:c>
      <x:c r="B1415" s="888" t="n">
        <x:v>46115</x:v>
      </x:c>
      <x:c r="C1415" t="str">
        <x:v>Kieran Chapman</x:v>
      </x:c>
      <x:c r="D1415" t="str">
        <x:v>Permanent</x:v>
      </x:c>
      <x:c r="E1415" t="str">
        <x:v>Cambridge</x:v>
      </x:c>
      <x:c r="F1415" t="str">
        <x:v>Operative Porter</x:v>
      </x:c>
      <x:c r="G1415"/>
      <x:c r="H1415"/>
      <x:c r="I1415" s="22" t="n">
        <x:v>0</x:v>
      </x:c>
      <x:c r="J1415" t="str">
        <x:v>Annual leave</x:v>
      </x:c>
      <x:c r="K1415" t="str">
        <x:v>Employee 103256; home branch Cambridge; assigned role Operative Porter | Leave: Annual Leave (Hours) | Leave calendar basis: Variable-pattern period</x:v>
      </x:c>
      <x:c r="L1415" t="str">
        <x:v>Include</x:v>
      </x:c>
      <x:c r="M1415"/>
      <x:c r="N1415"/>
    </x:row>
    <x:row r="1416">
      <x:c r="A1416" t="str">
        <x:v>Kieran Chapman|2026-04-06</x:v>
      </x:c>
      <x:c r="B1416" s="888" t="n">
        <x:v>46118</x:v>
      </x:c>
      <x:c r="C1416" t="str">
        <x:v>Kieran Chapman</x:v>
      </x:c>
      <x:c r="D1416" t="str">
        <x:v>Permanent</x:v>
      </x:c>
      <x:c r="E1416" t="str">
        <x:v>Cambridge</x:v>
      </x:c>
      <x:c r="F1416" t="str">
        <x:v>Operative Porter</x:v>
      </x:c>
      <x:c r="G1416"/>
      <x:c r="H1416"/>
      <x:c r="I1416" s="22" t="n">
        <x:v>0</x:v>
      </x:c>
      <x:c r="J1416" t="str">
        <x:v>Annual leave</x:v>
      </x:c>
      <x:c r="K1416" t="str">
        <x:v>Employee 103256; home branch Cambridge; assigned role Operative Porter | Leave: Annual Leave (Hours) | Leave calendar basis: Variable-pattern period</x:v>
      </x:c>
      <x:c r="L1416" t="str">
        <x:v>Include</x:v>
      </x:c>
      <x:c r="M1416"/>
      <x:c r="N1416"/>
    </x:row>
    <x:row r="1417">
      <x:c r="A1417" t="str">
        <x:v>Kieran Chapman|2026-04-07</x:v>
      </x:c>
      <x:c r="B1417" s="888" t="n">
        <x:v>46119</x:v>
      </x:c>
      <x:c r="C1417" t="str">
        <x:v>Kieran Chapman</x:v>
      </x:c>
      <x:c r="D1417" t="str">
        <x:v>Permanent</x:v>
      </x:c>
      <x:c r="E1417" t="str">
        <x:v>Cambridge</x:v>
      </x:c>
      <x:c r="F1417" t="str">
        <x:v>Operative Porter</x:v>
      </x:c>
      <x:c r="G1417" t="str">
        <x:v>400520</x:v>
      </x:c>
      <x:c r="H1417" t="str">
        <x:v>Anglian Water</x:v>
      </x:c>
      <x:c r="I1417" s="22" t="n">
        <x:v>8.5</x:v>
      </x:c>
      <x:c r="J1417" t="str">
        <x:v>Worked</x:v>
      </x:c>
      <x:c r="K1417" t="str">
        <x:v>Employee 103256; home branch Cambridge; assigned role Operative Porter | Deployment branch: Cambridge | Actual role: Operative Porter | Jobs: 400520 | Customers: Anglian Water | Actual hours: 8.5; source records: 1</x:v>
      </x:c>
      <x:c r="L1417" t="str">
        <x:v>Include</x:v>
      </x:c>
      <x:c r="M1417"/>
      <x:c r="N1417"/>
    </x:row>
    <x:row r="1418">
      <x:c r="A1418" t="str">
        <x:v>Kieran Chapman|2026-04-08</x:v>
      </x:c>
      <x:c r="B1418" s="888" t="n">
        <x:v>46120</x:v>
      </x:c>
      <x:c r="C1418" t="str">
        <x:v>Kieran Chapman</x:v>
      </x:c>
      <x:c r="D1418" t="str">
        <x:v>Permanent</x:v>
      </x:c>
      <x:c r="E1418" t="str">
        <x:v>Cambridge</x:v>
      </x:c>
      <x:c r="F1418" t="str">
        <x:v>Operative Porter</x:v>
      </x:c>
      <x:c r="G1418" t="str">
        <x:v>401160</x:v>
      </x:c>
      <x:c r="H1418" t="str">
        <x:v>Priorclave  (APRIL  26)</x:v>
      </x:c>
      <x:c r="I1418" s="22" t="n">
        <x:v>8.5</x:v>
      </x:c>
      <x:c r="J1418" t="str">
        <x:v>Worked</x:v>
      </x:c>
      <x:c r="K1418" t="str">
        <x:v>Employee 103256; home branch Cambridge; assigned role Operative Porter | Deployment branch: Cambridge | Actual role: Operative Porter | Jobs: 401160 | Customers: Priorclave  (APRIL  26) | Actual hours: 8.5; source records: 1</x:v>
      </x:c>
      <x:c r="L1418" t="str">
        <x:v>Include</x:v>
      </x:c>
      <x:c r="M1418"/>
      <x:c r="N1418"/>
    </x:row>
    <x:row r="1419">
      <x:c r="A1419" t="str">
        <x:v>Kieran Chapman|2026-04-09</x:v>
      </x:c>
      <x:c r="B1419" s="888" t="n">
        <x:v>46121</x:v>
      </x:c>
      <x:c r="C1419" t="str">
        <x:v>Kieran Chapman</x:v>
      </x:c>
      <x:c r="D1419" t="str">
        <x:v>Permanent</x:v>
      </x:c>
      <x:c r="E1419" t="str">
        <x:v>Cambridge</x:v>
      </x:c>
      <x:c r="F1419" t="str">
        <x:v>Operative Porter</x:v>
      </x:c>
      <x:c r="G1419" t="str">
        <x:v>400520</x:v>
      </x:c>
      <x:c r="H1419" t="str">
        <x:v>Anglian Water</x:v>
      </x:c>
      <x:c r="I1419" s="22" t="n">
        <x:v>9.5</x:v>
      </x:c>
      <x:c r="J1419" t="str">
        <x:v>Worked</x:v>
      </x:c>
      <x:c r="K1419" t="str">
        <x:v>Employee 103256; home branch Cambridge; assigned role Operative Porter | Deployment branch: Cambridge | Actual role: Operative Porter | Jobs: 400520 | Customers: Anglian Water | Actual hours: 9.5; source records: 1</x:v>
      </x:c>
      <x:c r="L1419" t="str">
        <x:v>Include</x:v>
      </x:c>
      <x:c r="M1419"/>
      <x:c r="N1419"/>
    </x:row>
    <x:row r="1420">
      <x:c r="A1420" t="str">
        <x:v>Kieran Chapman|2026-04-13</x:v>
      </x:c>
      <x:c r="B1420" s="888" t="n">
        <x:v>46125</x:v>
      </x:c>
      <x:c r="C1420" t="str">
        <x:v>Kieran Chapman</x:v>
      </x:c>
      <x:c r="D1420" t="str">
        <x:v>Permanent</x:v>
      </x:c>
      <x:c r="E1420" t="str">
        <x:v>Cambridge</x:v>
      </x:c>
      <x:c r="F1420" t="str">
        <x:v>Operative Porter</x:v>
      </x:c>
      <x:c r="G1420" t="str">
        <x:v>401194</x:v>
      </x:c>
      <x:c r="H1420" t="str">
        <x:v>Kadans Science Partner</x:v>
      </x:c>
      <x:c r="I1420" s="22" t="n">
        <x:v>10</x:v>
      </x:c>
      <x:c r="J1420" t="str">
        <x:v>Worked</x:v>
      </x:c>
      <x:c r="K1420" t="str">
        <x:v>Employee 103256; home branch Cambridge; assigned role Operative Porter | Deployment branch: Cambridge | Actual role: Operative Porter | Jobs: 401194 | Customers: Kadans Science Partner | Actual hours: 10.0; source records: 1</x:v>
      </x:c>
      <x:c r="L1420" t="str">
        <x:v>Include</x:v>
      </x:c>
      <x:c r="M1420"/>
      <x:c r="N1420"/>
    </x:row>
    <x:row r="1421">
      <x:c r="A1421" t="str">
        <x:v>Kieran Chapman|2026-04-14</x:v>
      </x:c>
      <x:c r="B1421" s="888" t="n">
        <x:v>46126</x:v>
      </x:c>
      <x:c r="C1421" t="str">
        <x:v>Kieran Chapman</x:v>
      </x:c>
      <x:c r="D1421" t="str">
        <x:v>Permanent</x:v>
      </x:c>
      <x:c r="E1421" t="str">
        <x:v>Cambridge</x:v>
      </x:c>
      <x:c r="F1421" t="str">
        <x:v>Operative Porter</x:v>
      </x:c>
      <x:c r="G1421" t="str">
        <x:v>401116</x:v>
      </x:c>
      <x:c r="H1421" t="str">
        <x:v>Avantor ( CAMBRIDGE APRIL 2026 )</x:v>
      </x:c>
      <x:c r="I1421" s="22" t="n">
        <x:v>8</x:v>
      </x:c>
      <x:c r="J1421" t="str">
        <x:v>Worked</x:v>
      </x:c>
      <x:c r="K1421" t="str">
        <x:v>Employee 103256; home branch Cambridge; assigned role Operative Porter | Deployment branch: Cambridge | Actual role: Operative Porter | Jobs: 401116 | Customers: Avantor ( CAMBRIDGE APRIL 2026 ) | Actual hours: 8.0; source records: 1</x:v>
      </x:c>
      <x:c r="L1421" t="str">
        <x:v>Include</x:v>
      </x:c>
      <x:c r="M1421"/>
      <x:c r="N1421"/>
    </x:row>
    <x:row r="1422">
      <x:c r="A1422" t="str">
        <x:v>Kieran Chapman|2026-04-15</x:v>
      </x:c>
      <x:c r="B1422" s="888" t="n">
        <x:v>46127</x:v>
      </x:c>
      <x:c r="C1422" t="str">
        <x:v>Kieran Chapman</x:v>
      </x:c>
      <x:c r="D1422" t="str">
        <x:v>Permanent</x:v>
      </x:c>
      <x:c r="E1422" t="str">
        <x:v>Cambridge</x:v>
      </x:c>
      <x:c r="F1422" t="str">
        <x:v>Operative Porter</x:v>
      </x:c>
      <x:c r="G1422" t="str">
        <x:v>401472B</x:v>
      </x:c>
      <x:c r="H1422" t="str">
        <x:v>CRUK Horizons</x:v>
      </x:c>
      <x:c r="I1422" s="22" t="n">
        <x:v>9.5</x:v>
      </x:c>
      <x:c r="J1422" t="str">
        <x:v>Worked</x:v>
      </x:c>
      <x:c r="K1422" t="str">
        <x:v>Employee 103256; home branch Cambridge; assigned role Operative Porter | Deployment branch: Cambridge | Actual role: Operative Porter | Jobs: 401472B | Customers: CRUK Horizons | Actual hours: 9.5; source records: 1</x:v>
      </x:c>
      <x:c r="L1422" t="str">
        <x:v>Include</x:v>
      </x:c>
      <x:c r="M1422"/>
      <x:c r="N1422"/>
    </x:row>
    <x:row r="1423">
      <x:c r="A1423" t="str">
        <x:v>Kieran Chapman|2026-04-17</x:v>
      </x:c>
      <x:c r="B1423" s="888" t="n">
        <x:v>46129</x:v>
      </x:c>
      <x:c r="C1423" t="str">
        <x:v>Kieran Chapman</x:v>
      </x:c>
      <x:c r="D1423" t="str">
        <x:v>Permanent</x:v>
      </x:c>
      <x:c r="E1423" t="str">
        <x:v>Cambridge</x:v>
      </x:c>
      <x:c r="F1423" t="str">
        <x:v>Operative Porter</x:v>
      </x:c>
      <x:c r="G1423"/>
      <x:c r="H1423"/>
      <x:c r="I1423" s="22" t="n">
        <x:v>0</x:v>
      </x:c>
      <x:c r="J1423" t="str">
        <x:v>Annual leave</x:v>
      </x:c>
      <x:c r="K1423" t="str">
        <x:v>Employee 103256; home branch Cambridge; assigned role Operative Porter | Leave: Annual Leave (Hours) | Leave calendar basis: Variable-pattern period</x:v>
      </x:c>
      <x:c r="L1423" t="str">
        <x:v>Include</x:v>
      </x:c>
      <x:c r="M1423"/>
      <x:c r="N1423"/>
    </x:row>
    <x:row r="1424">
      <x:c r="A1424" t="str">
        <x:v>Kieran Chapman|2026-04-20</x:v>
      </x:c>
      <x:c r="B1424" s="888" t="n">
        <x:v>46132</x:v>
      </x:c>
      <x:c r="C1424" t="str">
        <x:v>Kieran Chapman</x:v>
      </x:c>
      <x:c r="D1424" t="str">
        <x:v>Permanent</x:v>
      </x:c>
      <x:c r="E1424" t="str">
        <x:v>Cambridge</x:v>
      </x:c>
      <x:c r="F1424" t="str">
        <x:v>Operative Porter</x:v>
      </x:c>
      <x:c r="G1424" t="str">
        <x:v>400996</x:v>
      </x:c>
      <x:c r="H1424" t="str">
        <x:v>University of Hertfordshire</x:v>
      </x:c>
      <x:c r="I1424" s="22" t="n">
        <x:v>8</x:v>
      </x:c>
      <x:c r="J1424" t="str">
        <x:v>Worked</x:v>
      </x:c>
      <x:c r="K1424" t="str">
        <x:v>Employee 103256; home branch Cambridge; assigned role Operative Porter | Deployment branch: Thurrock | Actual role: Operative Porter | Jobs: 400996 | Customers: University of Hertfordshire | Actual hours: 8.0; source records: 1</x:v>
      </x:c>
      <x:c r="L1424" t="str">
        <x:v>Include</x:v>
      </x:c>
      <x:c r="M1424"/>
      <x:c r="N1424"/>
    </x:row>
    <x:row r="1425">
      <x:c r="A1425" t="str">
        <x:v>Kieran Chapman|2026-04-22</x:v>
      </x:c>
      <x:c r="B1425" s="888" t="n">
        <x:v>46134</x:v>
      </x:c>
      <x:c r="C1425" t="str">
        <x:v>Kieran Chapman</x:v>
      </x:c>
      <x:c r="D1425" t="str">
        <x:v>Permanent</x:v>
      </x:c>
      <x:c r="E1425" t="str">
        <x:v>Cambridge</x:v>
      </x:c>
      <x:c r="F1425" t="str">
        <x:v>Operative Porter</x:v>
      </x:c>
      <x:c r="G1425" t="str">
        <x:v>400437</x:v>
      </x:c>
      <x:c r="H1425" t="str">
        <x:v>Maynards - TenPoint Tx</x:v>
      </x:c>
      <x:c r="I1425" s="22" t="n">
        <x:v>10.5</x:v>
      </x:c>
      <x:c r="J1425" t="str">
        <x:v>Worked</x:v>
      </x:c>
      <x:c r="K1425" t="str">
        <x:v>Employee 103256; home branch Cambridge; assigned role Operative Porter | Deployment branch: Cambridge | Actual role: Operative Porter | Jobs: 400437 | Customers: Maynards - TenPoint Tx | Actual hours: 10.5; source records: 1</x:v>
      </x:c>
      <x:c r="L1425" t="str">
        <x:v>Include</x:v>
      </x:c>
      <x:c r="M1425"/>
      <x:c r="N1425"/>
    </x:row>
    <x:row r="1426">
      <x:c r="A1426" t="str">
        <x:v>Kieran Chapman|2026-04-23</x:v>
      </x:c>
      <x:c r="B1426" s="888" t="n">
        <x:v>46135</x:v>
      </x:c>
      <x:c r="C1426" t="str">
        <x:v>Kieran Chapman</x:v>
      </x:c>
      <x:c r="D1426" t="str">
        <x:v>Permanent</x:v>
      </x:c>
      <x:c r="E1426" t="str">
        <x:v>Cambridge</x:v>
      </x:c>
      <x:c r="F1426" t="str">
        <x:v>Operative Porter</x:v>
      </x:c>
      <x:c r="G1426" t="str">
        <x:v>400437</x:v>
      </x:c>
      <x:c r="H1426" t="str">
        <x:v>Maynards - TenPoint Tx</x:v>
      </x:c>
      <x:c r="I1426" s="22" t="n">
        <x:v>10</x:v>
      </x:c>
      <x:c r="J1426" t="str">
        <x:v>Worked</x:v>
      </x:c>
      <x:c r="K1426" t="str">
        <x:v>Employee 103256; home branch Cambridge; assigned role Operative Porter | Deployment branch: Cambridge | Actual role: Operative Porter | Jobs: 400437 | Customers: Maynards - TenPoint Tx | Actual hours: 10.0; source records: 1</x:v>
      </x:c>
      <x:c r="L1426" t="str">
        <x:v>Include</x:v>
      </x:c>
      <x:c r="M1426"/>
      <x:c r="N1426"/>
    </x:row>
    <x:row r="1427">
      <x:c r="A1427" t="str">
        <x:v>Kieran Chapman|2026-04-24</x:v>
      </x:c>
      <x:c r="B1427" s="888" t="n">
        <x:v>46136</x:v>
      </x:c>
      <x:c r="C1427" t="str">
        <x:v>Kieran Chapman</x:v>
      </x:c>
      <x:c r="D1427" t="str">
        <x:v>Permanent</x:v>
      </x:c>
      <x:c r="E1427" t="str">
        <x:v>Cambridge</x:v>
      </x:c>
      <x:c r="F1427" t="str">
        <x:v>Operative Porter</x:v>
      </x:c>
      <x:c r="G1427" t="str">
        <x:v>400437</x:v>
      </x:c>
      <x:c r="H1427" t="str">
        <x:v>Maynards - TenPoint Tx</x:v>
      </x:c>
      <x:c r="I1427" s="22" t="n">
        <x:v>10</x:v>
      </x:c>
      <x:c r="J1427" t="str">
        <x:v>Worked</x:v>
      </x:c>
      <x:c r="K1427" t="str">
        <x:v>Employee 103256; home branch Cambridge; assigned role Operative Porter | Deployment branch: Cambridge | Actual role: Operative Porter | Jobs: 400437 | Customers: Maynards - TenPoint Tx | Actual hours: 10.0; source records: 1</x:v>
      </x:c>
      <x:c r="L1427" t="str">
        <x:v>Include</x:v>
      </x:c>
      <x:c r="M1427"/>
      <x:c r="N1427"/>
    </x:row>
    <x:row r="1428">
      <x:c r="A1428" t="str">
        <x:v>Kieran Chapman|2026-04-27</x:v>
      </x:c>
      <x:c r="B1428" s="888" t="n">
        <x:v>46139</x:v>
      </x:c>
      <x:c r="C1428" t="str">
        <x:v>Kieran Chapman</x:v>
      </x:c>
      <x:c r="D1428" t="str">
        <x:v>Permanent</x:v>
      </x:c>
      <x:c r="E1428" t="str">
        <x:v>Cambridge</x:v>
      </x:c>
      <x:c r="F1428" t="str">
        <x:v>Operative Porter</x:v>
      </x:c>
      <x:c r="G1428" t="str">
        <x:v>401623</x:v>
      </x:c>
      <x:c r="H1428" t="str">
        <x:v>Grant Thornton Ltd</x:v>
      </x:c>
      <x:c r="I1428" s="22" t="n">
        <x:v>7</x:v>
      </x:c>
      <x:c r="J1428" t="str">
        <x:v>Worked</x:v>
      </x:c>
      <x:c r="K1428" t="str">
        <x:v>Employee 103256; home branch Cambridge; assigned role Operative Porter | Deployment branch: Cambridge | Actual role: Operative Porter | Jobs: 401623 | Customers: Grant Thornton Ltd | Actual hours: 7.0; source records: 1</x:v>
      </x:c>
      <x:c r="L1428" t="str">
        <x:v>Include</x:v>
      </x:c>
      <x:c r="M1428"/>
      <x:c r="N1428"/>
    </x:row>
    <x:row r="1429">
      <x:c r="A1429" t="str">
        <x:v>Kieran Chapman|2026-04-28</x:v>
      </x:c>
      <x:c r="B1429" s="888" t="n">
        <x:v>46140</x:v>
      </x:c>
      <x:c r="C1429" t="str">
        <x:v>Kieran Chapman</x:v>
      </x:c>
      <x:c r="D1429" t="str">
        <x:v>Permanent</x:v>
      </x:c>
      <x:c r="E1429" t="str">
        <x:v>Cambridge</x:v>
      </x:c>
      <x:c r="F1429" t="str">
        <x:v>Operative Porter</x:v>
      </x:c>
      <x:c r="G1429" t="str">
        <x:v>400990, 401847</x:v>
      </x:c>
      <x:c r="H1429" t="str">
        <x:v>Optical Sciences Ltd (MAKING PHARMA); Tecniplast UK (LONDON LAB LIVE)</x:v>
      </x:c>
      <x:c r="I1429" s="22" t="n">
        <x:v>8</x:v>
      </x:c>
      <x:c r="J1429" t="str">
        <x:v>Worked — 2 records</x:v>
      </x:c>
      <x:c r="K1429" t="str">
        <x:v>Employee 103256; home branch Cambridge; assigned role Operative Porter | Deployment branch: Cambridge | Actual role: Operative Porter | Jobs: 400990, 401847 | Customers: Optical Sciences Ltd (MAKING PHARMA); Tecniplast UK (LONDON LAB LIVE) | Actual hours: 8.0; source records: 2</x:v>
      </x:c>
      <x:c r="L1429" t="str">
        <x:v>Include</x:v>
      </x:c>
      <x:c r="M1429"/>
      <x:c r="N1429"/>
    </x:row>
    <x:row r="1430">
      <x:c r="A1430" t="str">
        <x:v>Kieran Chapman|2026-04-30</x:v>
      </x:c>
      <x:c r="B1430" s="888" t="n">
        <x:v>46142</x:v>
      </x:c>
      <x:c r="C1430" t="str">
        <x:v>Kieran Chapman</x:v>
      </x:c>
      <x:c r="D1430" t="str">
        <x:v>Permanent</x:v>
      </x:c>
      <x:c r="E1430" t="str">
        <x:v>Cambridge</x:v>
      </x:c>
      <x:c r="F1430" t="str">
        <x:v>Operative Porter</x:v>
      </x:c>
      <x:c r="G1430" t="str">
        <x:v>401116</x:v>
      </x:c>
      <x:c r="H1430" t="str">
        <x:v>Avantor ( CAMBRIDGE APRIL 2026 )</x:v>
      </x:c>
      <x:c r="I1430" s="22" t="n">
        <x:v>8</x:v>
      </x:c>
      <x:c r="J1430" t="str">
        <x:v>Worked</x:v>
      </x:c>
      <x:c r="K1430" t="str">
        <x:v>Employee 103256; home branch Cambridge; assigned role Operative Porter | Deployment branch: Cambridge | Actual role: Operative Porter | Jobs: 401116 | Customers: Avantor ( CAMBRIDGE APRIL 2026 ) | Actual hours: 8.0; source records: 1</x:v>
      </x:c>
      <x:c r="L1430" t="str">
        <x:v>Include</x:v>
      </x:c>
      <x:c r="M1430"/>
      <x:c r="N1430"/>
    </x:row>
    <x:row r="1431">
      <x:c r="A1431" t="str">
        <x:v>Kyle Gourley|2026-04-01</x:v>
      </x:c>
      <x:c r="B1431" s="888" t="n">
        <x:v>46113</x:v>
      </x:c>
      <x:c r="C1431" t="str">
        <x:v>Kyle Gourley</x:v>
      </x:c>
      <x:c r="D1431" t="str">
        <x:v>Permanent</x:v>
      </x:c>
      <x:c r="E1431" t="str">
        <x:v>Oxford</x:v>
      </x:c>
      <x:c r="F1431" t="str">
        <x:v>Operative Porter</x:v>
      </x:c>
      <x:c r="G1431" t="str">
        <x:v>399967</x:v>
      </x:c>
      <x:c r="H1431" t="str">
        <x:v>Restore Records Management</x:v>
      </x:c>
      <x:c r="I1431" s="22" t="n">
        <x:v>9</x:v>
      </x:c>
      <x:c r="J1431" t="str">
        <x:v>Worked</x:v>
      </x:c>
      <x:c r="K1431" t="str">
        <x:v>Employee 105233; home branch Oxford; assigned role Operative Porter | Deployment branch: Oxford | Actual role: Operative Porter | Jobs: 399967 | Customers: Restore Records Management | Actual hours: 9.0; source records: 1</x:v>
      </x:c>
      <x:c r="L1431" t="str">
        <x:v>Include</x:v>
      </x:c>
      <x:c r="M1431"/>
      <x:c r="N1431"/>
    </x:row>
    <x:row r="1432">
      <x:c r="A1432" t="str">
        <x:v>Kyle Gourley|2026-04-07</x:v>
      </x:c>
      <x:c r="B1432" s="888" t="n">
        <x:v>46119</x:v>
      </x:c>
      <x:c r="C1432" t="str">
        <x:v>Kyle Gourley</x:v>
      </x:c>
      <x:c r="D1432" t="str">
        <x:v>Permanent</x:v>
      </x:c>
      <x:c r="E1432" t="str">
        <x:v>Oxford</x:v>
      </x:c>
      <x:c r="F1432" t="str">
        <x:v>Operative Porter</x:v>
      </x:c>
      <x:c r="G1432"/>
      <x:c r="H1432"/>
      <x:c r="I1432" s="22" t="n">
        <x:v>0</x:v>
      </x:c>
      <x:c r="J1432" t="str">
        <x:v>Other leave — Compassionate Leave (Unpaid)</x:v>
      </x:c>
      <x:c r="K1432" t="str">
        <x:v>Employee 105233; home branch Oxford; assigned role Operative Porter | Leave: Compassionate Leave (Unpaid) | Leave calendar basis: Variable-pattern period</x:v>
      </x:c>
      <x:c r="L1432" t="str">
        <x:v>Include</x:v>
      </x:c>
      <x:c r="M1432"/>
      <x:c r="N1432"/>
    </x:row>
    <x:row r="1433">
      <x:c r="A1433" t="str">
        <x:v>Kyle Gourley|2026-04-08</x:v>
      </x:c>
      <x:c r="B1433" s="888" t="n">
        <x:v>46120</x:v>
      </x:c>
      <x:c r="C1433" t="str">
        <x:v>Kyle Gourley</x:v>
      </x:c>
      <x:c r="D1433" t="str">
        <x:v>Permanent</x:v>
      </x:c>
      <x:c r="E1433" t="str">
        <x:v>Oxford</x:v>
      </x:c>
      <x:c r="F1433" t="str">
        <x:v>Operative Porter</x:v>
      </x:c>
      <x:c r="G1433" t="str">
        <x:v>401116C, 400562</x:v>
      </x:c>
      <x:c r="H1433" t="str">
        <x:v>Avantor ( OXFORD APRIL 2026 ); Ellison Institute of Technology</x:v>
      </x:c>
      <x:c r="I1433" s="22" t="n">
        <x:v>4</x:v>
      </x:c>
      <x:c r="J1433" t="str">
        <x:v>Worked — 2 records</x:v>
      </x:c>
      <x:c r="K1433" t="str">
        <x:v>Employee 105233; home branch Oxford; assigned role Operative Porter | Deployment branch: Cambridge, Oxford | Actual role: Operative Porter | Jobs: 401116C, 400562 | Customers: Avantor ( OXFORD APRIL 2026 ); Ellison Institute of Technology | Actual hours: 4.0; source records: 2</x:v>
      </x:c>
      <x:c r="L1433" t="str">
        <x:v>Include</x:v>
      </x:c>
      <x:c r="M1433"/>
      <x:c r="N1433"/>
    </x:row>
    <x:row r="1434">
      <x:c r="A1434" t="str">
        <x:v>Kyle Gourley|2026-04-09</x:v>
      </x:c>
      <x:c r="B1434" s="888" t="n">
        <x:v>46121</x:v>
      </x:c>
      <x:c r="C1434" t="str">
        <x:v>Kyle Gourley</x:v>
      </x:c>
      <x:c r="D1434" t="str">
        <x:v>Permanent</x:v>
      </x:c>
      <x:c r="E1434" t="str">
        <x:v>Oxford</x:v>
      </x:c>
      <x:c r="F1434" t="str">
        <x:v>Operative Porter</x:v>
      </x:c>
      <x:c r="G1434" t="str">
        <x:v>399363S</x:v>
      </x:c>
      <x:c r="H1434" t="str">
        <x:v>Thames Valley Police</x:v>
      </x:c>
      <x:c r="I1434" s="22" t="n">
        <x:v>9</x:v>
      </x:c>
      <x:c r="J1434" t="str">
        <x:v>Worked</x:v>
      </x:c>
      <x:c r="K1434" t="str">
        <x:v>Employee 105233; home branch Oxford; assigned role Operative Porter | Deployment branch: Oxford | Actual role: Operative Porter | Jobs: 399363S | Customers: Thames Valley Police | Actual hours: 9.0; source records: 1</x:v>
      </x:c>
      <x:c r="L1434" t="str">
        <x:v>Include</x:v>
      </x:c>
      <x:c r="M1434"/>
      <x:c r="N1434"/>
    </x:row>
    <x:row r="1435">
      <x:c r="A1435" t="str">
        <x:v>Kyle Gourley|2026-04-13</x:v>
      </x:c>
      <x:c r="B1435" s="888" t="n">
        <x:v>46125</x:v>
      </x:c>
      <x:c r="C1435" t="str">
        <x:v>Kyle Gourley</x:v>
      </x:c>
      <x:c r="D1435" t="str">
        <x:v>Permanent</x:v>
      </x:c>
      <x:c r="E1435" t="str">
        <x:v>Oxford</x:v>
      </x:c>
      <x:c r="F1435" t="str">
        <x:v>Operative Porter</x:v>
      </x:c>
      <x:c r="G1435" t="str">
        <x:v>401194</x:v>
      </x:c>
      <x:c r="H1435" t="str">
        <x:v>Kadans Science Partner</x:v>
      </x:c>
      <x:c r="I1435" s="22" t="n">
        <x:v>12.45</x:v>
      </x:c>
      <x:c r="J1435" t="str">
        <x:v>Worked</x:v>
      </x:c>
      <x:c r="K1435" t="str">
        <x:v>Employee 105233; home branch Oxford; assigned role Operative Porter | Deployment branch: Cambridge | Actual role: Operative Porter | Jobs: 401194 | Customers: Kadans Science Partner | Actual hours: 12.4; source records: 1</x:v>
      </x:c>
      <x:c r="L1435" t="str">
        <x:v>Include</x:v>
      </x:c>
      <x:c r="M1435"/>
      <x:c r="N1435"/>
    </x:row>
    <x:row r="1436">
      <x:c r="A1436" t="str">
        <x:v>Kyle Gourley|2026-04-14</x:v>
      </x:c>
      <x:c r="B1436" s="888" t="n">
        <x:v>46126</x:v>
      </x:c>
      <x:c r="C1436" t="str">
        <x:v>Kyle Gourley</x:v>
      </x:c>
      <x:c r="D1436" t="str">
        <x:v>Permanent</x:v>
      </x:c>
      <x:c r="E1436" t="str">
        <x:v>Oxford</x:v>
      </x:c>
      <x:c r="F1436" t="str">
        <x:v>Operative Porter</x:v>
      </x:c>
      <x:c r="G1436" t="str">
        <x:v>400121</x:v>
      </x:c>
      <x:c r="H1436" t="str">
        <x:v>BioChek (UK) Ltd</x:v>
      </x:c>
      <x:c r="I1436" s="22" t="n">
        <x:v>8</x:v>
      </x:c>
      <x:c r="J1436" t="str">
        <x:v>Worked</x:v>
      </x:c>
      <x:c r="K1436" t="str">
        <x:v>Employee 105233; home branch Oxford; assigned role Operative Porter | Deployment branch: Oxford | Actual role: Operative Porter | Jobs: 400121 | Customers: BioChek (UK) Ltd | Actual hours: 8.0; source records: 1</x:v>
      </x:c>
      <x:c r="L1436" t="str">
        <x:v>Include</x:v>
      </x:c>
      <x:c r="M1436"/>
      <x:c r="N1436"/>
    </x:row>
    <x:row r="1437">
      <x:c r="A1437" t="str">
        <x:v>Kyle Gourley|2026-04-16</x:v>
      </x:c>
      <x:c r="B1437" s="888" t="n">
        <x:v>46128</x:v>
      </x:c>
      <x:c r="C1437" t="str">
        <x:v>Kyle Gourley</x:v>
      </x:c>
      <x:c r="D1437" t="str">
        <x:v>Permanent</x:v>
      </x:c>
      <x:c r="E1437" t="str">
        <x:v>Oxford</x:v>
      </x:c>
      <x:c r="F1437" t="str">
        <x:v>Operative Porter</x:v>
      </x:c>
      <x:c r="G1437" t="str">
        <x:v>400121</x:v>
      </x:c>
      <x:c r="H1437" t="str">
        <x:v>BioChek (UK) Ltd</x:v>
      </x:c>
      <x:c r="I1437" s="22" t="n">
        <x:v>8</x:v>
      </x:c>
      <x:c r="J1437" t="str">
        <x:v>Worked</x:v>
      </x:c>
      <x:c r="K1437" t="str">
        <x:v>Employee 105233; home branch Oxford; assigned role Operative Porter | Deployment branch: Oxford | Actual role: Operative Porter | Jobs: 400121 | Customers: BioChek (UK) Ltd | Actual hours: 8.0; source records: 1</x:v>
      </x:c>
      <x:c r="L1437" t="str">
        <x:v>Include</x:v>
      </x:c>
      <x:c r="M1437"/>
      <x:c r="N1437"/>
    </x:row>
    <x:row r="1438">
      <x:c r="A1438" t="str">
        <x:v>Kyle Gourley|2026-04-17</x:v>
      </x:c>
      <x:c r="B1438" s="888" t="n">
        <x:v>46129</x:v>
      </x:c>
      <x:c r="C1438" t="str">
        <x:v>Kyle Gourley</x:v>
      </x:c>
      <x:c r="D1438" t="str">
        <x:v>Permanent</x:v>
      </x:c>
      <x:c r="E1438" t="str">
        <x:v>Oxford</x:v>
      </x:c>
      <x:c r="F1438" t="str">
        <x:v>Operative Porter</x:v>
      </x:c>
      <x:c r="G1438" t="str">
        <x:v>401607</x:v>
      </x:c>
      <x:c r="H1438" t="str">
        <x:v>Ellison Institute of Technology</x:v>
      </x:c>
      <x:c r="I1438" s="22" t="n">
        <x:v>8.5</x:v>
      </x:c>
      <x:c r="J1438" t="str">
        <x:v>Worked</x:v>
      </x:c>
      <x:c r="K1438" t="str">
        <x:v>Employee 105233; home branch Oxford; assigned role Operative Porter | Deployment branch: Oxford | Actual role: Operative Porter | Jobs: 401607 | Customers: Ellison Institute of Technology | Actual hours: 8.5; source records: 1</x:v>
      </x:c>
      <x:c r="L1438" t="str">
        <x:v>Include</x:v>
      </x:c>
      <x:c r="M1438"/>
      <x:c r="N1438"/>
    </x:row>
    <x:row r="1439">
      <x:c r="A1439" t="str">
        <x:v>Kyle Gourley|2026-04-20</x:v>
      </x:c>
      <x:c r="B1439" s="888" t="n">
        <x:v>46132</x:v>
      </x:c>
      <x:c r="C1439" t="str">
        <x:v>Kyle Gourley</x:v>
      </x:c>
      <x:c r="D1439" t="str">
        <x:v>Permanent</x:v>
      </x:c>
      <x:c r="E1439" t="str">
        <x:v>Oxford</x:v>
      </x:c>
      <x:c r="F1439" t="str">
        <x:v>Operative Porter</x:v>
      </x:c>
      <x:c r="G1439" t="str">
        <x:v>399363W</x:v>
      </x:c>
      <x:c r="H1439" t="str">
        <x:v>Thames Valley Police</x:v>
      </x:c>
      <x:c r="I1439" s="22" t="n">
        <x:v>8.5</x:v>
      </x:c>
      <x:c r="J1439" t="str">
        <x:v>Worked</x:v>
      </x:c>
      <x:c r="K1439" t="str">
        <x:v>Employee 105233; home branch Oxford; assigned role Operative Porter | Deployment branch: Oxford | Actual role: Operative Porter | Jobs: 399363W | Customers: Thames Valley Police | Actual hours: 8.5; source records: 1</x:v>
      </x:c>
      <x:c r="L1439" t="str">
        <x:v>Include</x:v>
      </x:c>
      <x:c r="M1439"/>
      <x:c r="N1439"/>
    </x:row>
    <x:row r="1440">
      <x:c r="A1440" t="str">
        <x:v>Kyle Gourley|2026-04-21</x:v>
      </x:c>
      <x:c r="B1440" s="888" t="n">
        <x:v>46133</x:v>
      </x:c>
      <x:c r="C1440" t="str">
        <x:v>Kyle Gourley</x:v>
      </x:c>
      <x:c r="D1440" t="str">
        <x:v>Permanent</x:v>
      </x:c>
      <x:c r="E1440" t="str">
        <x:v>Oxford</x:v>
      </x:c>
      <x:c r="F1440" t="str">
        <x:v>Operative Porter</x:v>
      </x:c>
      <x:c r="G1440"/>
      <x:c r="H1440"/>
      <x:c r="I1440" s="22" t="n">
        <x:v>0</x:v>
      </x:c>
      <x:c r="J1440" t="str">
        <x:v>Other leave — Sickness</x:v>
      </x:c>
      <x:c r="K1440" t="str">
        <x:v>Employee 105233; home branch Oxford; assigned role Operative Porter | Leave: Sickness | Leave calendar basis: Variable-pattern period</x:v>
      </x:c>
      <x:c r="L1440" t="str">
        <x:v>Include</x:v>
      </x:c>
      <x:c r="M1440"/>
      <x:c r="N1440"/>
    </x:row>
    <x:row r="1441">
      <x:c r="A1441" t="str">
        <x:v>Kyle Gourley|2026-04-22</x:v>
      </x:c>
      <x:c r="B1441" s="888" t="n">
        <x:v>46134</x:v>
      </x:c>
      <x:c r="C1441" t="str">
        <x:v>Kyle Gourley</x:v>
      </x:c>
      <x:c r="D1441" t="str">
        <x:v>Permanent</x:v>
      </x:c>
      <x:c r="E1441" t="str">
        <x:v>Oxford</x:v>
      </x:c>
      <x:c r="F1441" t="str">
        <x:v>Operative Porter</x:v>
      </x:c>
      <x:c r="G1441" t="str">
        <x:v>399363U</x:v>
      </x:c>
      <x:c r="H1441" t="str">
        <x:v>Thames Valley Police</x:v>
      </x:c>
      <x:c r="I1441" s="22" t="n">
        <x:v>10</x:v>
      </x:c>
      <x:c r="J1441" t="str">
        <x:v>CONFLICT — Worked + leave</x:v>
      </x:c>
      <x:c r="K1441" t="str">
        <x:v>Employee 105233; home branch Oxford; assigned role Operative Porter | Deployment branch: Oxford | Actual role: Operative Porter | Jobs: 399363U | Customers: Thames Valley Police | Actual hours: 10.0; source records: 1 | Leave: Sickness | Leave calendar basis: Variable-pattern period</x:v>
      </x:c>
      <x:c r="L1441" t="str">
        <x:v>Include</x:v>
      </x:c>
      <x:c r="M1441"/>
      <x:c r="N1441"/>
    </x:row>
    <x:row r="1442">
      <x:c r="A1442" t="str">
        <x:v>Kyle Gourley|2026-04-23</x:v>
      </x:c>
      <x:c r="B1442" s="888" t="n">
        <x:v>46135</x:v>
      </x:c>
      <x:c r="C1442" t="str">
        <x:v>Kyle Gourley</x:v>
      </x:c>
      <x:c r="D1442" t="str">
        <x:v>Permanent</x:v>
      </x:c>
      <x:c r="E1442" t="str">
        <x:v>Oxford</x:v>
      </x:c>
      <x:c r="F1442" t="str">
        <x:v>Operative Porter</x:v>
      </x:c>
      <x:c r="G1442" t="str">
        <x:v>399363Z</x:v>
      </x:c>
      <x:c r="H1442" t="str">
        <x:v>Thames Valley Police</x:v>
      </x:c>
      <x:c r="I1442" s="22" t="n">
        <x:v>9</x:v>
      </x:c>
      <x:c r="J1442" t="str">
        <x:v>Worked</x:v>
      </x:c>
      <x:c r="K1442" t="str">
        <x:v>Employee 105233; home branch Oxford; assigned role Operative Porter | Deployment branch: Oxford | Actual role: Operative Porter | Jobs: 399363Z | Customers: Thames Valley Police | Actual hours: 9.0; source records: 1</x:v>
      </x:c>
      <x:c r="L1442" t="str">
        <x:v>Include</x:v>
      </x:c>
      <x:c r="M1442"/>
      <x:c r="N1442"/>
    </x:row>
    <x:row r="1443">
      <x:c r="A1443" t="str">
        <x:v>Kyle Gourley|2026-04-24</x:v>
      </x:c>
      <x:c r="B1443" s="888" t="n">
        <x:v>46136</x:v>
      </x:c>
      <x:c r="C1443" t="str">
        <x:v>Kyle Gourley</x:v>
      </x:c>
      <x:c r="D1443" t="str">
        <x:v>Permanent</x:v>
      </x:c>
      <x:c r="E1443" t="str">
        <x:v>Oxford</x:v>
      </x:c>
      <x:c r="F1443" t="str">
        <x:v>Operative Porter</x:v>
      </x:c>
      <x:c r="G1443" t="str">
        <x:v>400679</x:v>
      </x:c>
      <x:c r="H1443" t="str">
        <x:v>Thames Valley Police</x:v>
      </x:c>
      <x:c r="I1443" s="22" t="n">
        <x:v>9</x:v>
      </x:c>
      <x:c r="J1443" t="str">
        <x:v>CONFLICT — Worked + leave</x:v>
      </x:c>
      <x:c r="K1443" t="str">
        <x:v>Employee 105233; home branch Oxford; assigned role Operative Porter | Deployment branch: Oxford | Actual role: Operative Porter | Jobs: 400679 | Customers: Thames Valley Police | Actual hours: 9.0; source records: 1 | Leave: Sickness | Leave calendar basis: Variable-pattern period</x:v>
      </x:c>
      <x:c r="L1443" t="str">
        <x:v>Include</x:v>
      </x:c>
      <x:c r="M1443"/>
      <x:c r="N1443"/>
    </x:row>
    <x:row r="1444">
      <x:c r="A1444" t="str">
        <x:v>Kyle Gourley|2026-04-30</x:v>
      </x:c>
      <x:c r="B1444" s="888" t="n">
        <x:v>46142</x:v>
      </x:c>
      <x:c r="C1444" t="str">
        <x:v>Kyle Gourley</x:v>
      </x:c>
      <x:c r="D1444" t="str">
        <x:v>Permanent</x:v>
      </x:c>
      <x:c r="E1444" t="str">
        <x:v>Oxford</x:v>
      </x:c>
      <x:c r="F1444" t="str">
        <x:v>Operative Porter</x:v>
      </x:c>
      <x:c r="G1444" t="str">
        <x:v>400679</x:v>
      </x:c>
      <x:c r="H1444" t="str">
        <x:v>Thames Valley Police</x:v>
      </x:c>
      <x:c r="I1444" s="22" t="n">
        <x:v>9</x:v>
      </x:c>
      <x:c r="J1444" t="str">
        <x:v>Worked</x:v>
      </x:c>
      <x:c r="K1444" t="str">
        <x:v>Employee 105233; home branch Oxford; assigned role Operative Porter | Deployment branch: Oxford | Actual role: Operative Porter | Jobs: 400679 | Customers: Thames Valley Police | Actual hours: 9.0; source records: 1</x:v>
      </x:c>
      <x:c r="L1444" t="str">
        <x:v>Include</x:v>
      </x:c>
      <x:c r="M1444"/>
      <x:c r="N1444"/>
    </x:row>
    <x:row r="1445">
      <x:c r="A1445" t="str">
        <x:v>L Stephens|2026-04-07</x:v>
      </x:c>
      <x:c r="B1445" s="888" t="n">
        <x:v>46119</x:v>
      </x:c>
      <x:c r="C1445" t="str">
        <x:v>L Stephens</x:v>
      </x:c>
      <x:c r="D1445" t="str">
        <x:v>Permanent</x:v>
      </x:c>
      <x:c r="E1445" t="str">
        <x:v>Thurrock</x:v>
      </x:c>
      <x:c r="F1445" t="str">
        <x:v>Warehouse</x:v>
      </x:c>
      <x:c r="G1445" t="str">
        <x:v>363792D</x:v>
      </x:c>
      <x:c r="H1445" t="str">
        <x:v>Thurrock Warehouse</x:v>
      </x:c>
      <x:c r="I1445" s="22" t="n">
        <x:v>9</x:v>
      </x:c>
      <x:c r="J1445" t="str">
        <x:v>Worked</x:v>
      </x:c>
      <x:c r="K1445" t="str">
        <x:v>Employee 1775; home branch Thurrock; assigned role Warehouse | Deployment branch: Thurrock | Actual role: Operative Driver | Jobs: 363792D | Customers: Thurrock Warehouse | Actual hours: 9.0; source records: 1</x:v>
      </x:c>
      <x:c r="L1445" t="str">
        <x:v>Include</x:v>
      </x:c>
      <x:c r="M1445"/>
      <x:c r="N1445"/>
    </x:row>
    <x:row r="1446">
      <x:c r="A1446" t="str">
        <x:v>L Stephens|2026-04-08</x:v>
      </x:c>
      <x:c r="B1446" s="888" t="n">
        <x:v>46120</x:v>
      </x:c>
      <x:c r="C1446" t="str">
        <x:v>L Stephens</x:v>
      </x:c>
      <x:c r="D1446" t="str">
        <x:v>Permanent</x:v>
      </x:c>
      <x:c r="E1446" t="str">
        <x:v>Thurrock</x:v>
      </x:c>
      <x:c r="F1446" t="str">
        <x:v>Warehouse</x:v>
      </x:c>
      <x:c r="G1446" t="str">
        <x:v>363792D</x:v>
      </x:c>
      <x:c r="H1446" t="str">
        <x:v>Thurrock Warehouse</x:v>
      </x:c>
      <x:c r="I1446" s="22" t="n">
        <x:v>9</x:v>
      </x:c>
      <x:c r="J1446" t="str">
        <x:v>Worked</x:v>
      </x:c>
      <x:c r="K1446" t="str">
        <x:v>Employee 1775; home branch Thurrock; assigned role Warehouse | Deployment branch: Thurrock | Actual role: Operative Driver | Jobs: 363792D | Customers: Thurrock Warehouse | Actual hours: 9.0; source records: 1</x:v>
      </x:c>
      <x:c r="L1446" t="str">
        <x:v>Include</x:v>
      </x:c>
      <x:c r="M1446"/>
      <x:c r="N1446"/>
    </x:row>
    <x:row r="1447">
      <x:c r="A1447" t="str">
        <x:v>L Stephens|2026-04-09</x:v>
      </x:c>
      <x:c r="B1447" s="888" t="n">
        <x:v>46121</x:v>
      </x:c>
      <x:c r="C1447" t="str">
        <x:v>L Stephens</x:v>
      </x:c>
      <x:c r="D1447" t="str">
        <x:v>Permanent</x:v>
      </x:c>
      <x:c r="E1447" t="str">
        <x:v>Thurrock</x:v>
      </x:c>
      <x:c r="F1447" t="str">
        <x:v>Warehouse</x:v>
      </x:c>
      <x:c r="G1447" t="str">
        <x:v>363792D</x:v>
      </x:c>
      <x:c r="H1447" t="str">
        <x:v>Thurrock Warehouse</x:v>
      </x:c>
      <x:c r="I1447" s="22" t="n">
        <x:v>9</x:v>
      </x:c>
      <x:c r="J1447" t="str">
        <x:v>Worked</x:v>
      </x:c>
      <x:c r="K1447" t="str">
        <x:v>Employee 1775; home branch Thurrock; assigned role Warehouse | Deployment branch: Thurrock | Actual role: Operative Driver | Jobs: 363792D | Customers: Thurrock Warehouse | Actual hours: 9.0; source records: 1</x:v>
      </x:c>
      <x:c r="L1447" t="str">
        <x:v>Include</x:v>
      </x:c>
      <x:c r="M1447"/>
      <x:c r="N1447"/>
    </x:row>
    <x:row r="1448">
      <x:c r="A1448" t="str">
        <x:v>L Stephens|2026-04-10</x:v>
      </x:c>
      <x:c r="B1448" s="888" t="n">
        <x:v>46122</x:v>
      </x:c>
      <x:c r="C1448" t="str">
        <x:v>L Stephens</x:v>
      </x:c>
      <x:c r="D1448" t="str">
        <x:v>Permanent</x:v>
      </x:c>
      <x:c r="E1448" t="str">
        <x:v>Thurrock</x:v>
      </x:c>
      <x:c r="F1448" t="str">
        <x:v>Warehouse</x:v>
      </x:c>
      <x:c r="G1448" t="str">
        <x:v>363792D</x:v>
      </x:c>
      <x:c r="H1448" t="str">
        <x:v>Thurrock Warehouse</x:v>
      </x:c>
      <x:c r="I1448" s="22" t="n">
        <x:v>9</x:v>
      </x:c>
      <x:c r="J1448" t="str">
        <x:v>Worked</x:v>
      </x:c>
      <x:c r="K1448" t="str">
        <x:v>Employee 1775; home branch Thurrock; assigned role Warehouse | Deployment branch: Thurrock | Actual role: Operative Driver | Jobs: 363792D | Customers: Thurrock Warehouse | Actual hours: 9.0; source records: 1</x:v>
      </x:c>
      <x:c r="L1448" t="str">
        <x:v>Include</x:v>
      </x:c>
      <x:c r="M1448"/>
      <x:c r="N1448"/>
    </x:row>
    <x:row r="1449">
      <x:c r="A1449" t="str">
        <x:v>L Stephens|2026-04-13</x:v>
      </x:c>
      <x:c r="B1449" s="888" t="n">
        <x:v>46125</x:v>
      </x:c>
      <x:c r="C1449" t="str">
        <x:v>L Stephens</x:v>
      </x:c>
      <x:c r="D1449" t="str">
        <x:v>Permanent</x:v>
      </x:c>
      <x:c r="E1449" t="str">
        <x:v>Thurrock</x:v>
      </x:c>
      <x:c r="F1449" t="str">
        <x:v>Warehouse</x:v>
      </x:c>
      <x:c r="G1449" t="str">
        <x:v>363792D</x:v>
      </x:c>
      <x:c r="H1449" t="str">
        <x:v>Thurrock Warehouse</x:v>
      </x:c>
      <x:c r="I1449" s="22" t="n">
        <x:v>8.5</x:v>
      </x:c>
      <x:c r="J1449" t="str">
        <x:v>Worked</x:v>
      </x:c>
      <x:c r="K1449" t="str">
        <x:v>Employee 1775; home branch Thurrock; assigned role Warehouse | Deployment branch: Thurrock | Actual role: Operative Driver | Jobs: 363792D | Customers: Thurrock Warehouse | Actual hours: 8.5; source records: 1</x:v>
      </x:c>
      <x:c r="L1449" t="str">
        <x:v>Include</x:v>
      </x:c>
      <x:c r="M1449"/>
      <x:c r="N1449"/>
    </x:row>
    <x:row r="1450">
      <x:c r="A1450" t="str">
        <x:v>L Stephens|2026-04-14</x:v>
      </x:c>
      <x:c r="B1450" s="888" t="n">
        <x:v>46126</x:v>
      </x:c>
      <x:c r="C1450" t="str">
        <x:v>L Stephens</x:v>
      </x:c>
      <x:c r="D1450" t="str">
        <x:v>Permanent</x:v>
      </x:c>
      <x:c r="E1450" t="str">
        <x:v>Thurrock</x:v>
      </x:c>
      <x:c r="F1450" t="str">
        <x:v>Warehouse</x:v>
      </x:c>
      <x:c r="G1450" t="str">
        <x:v>363792D</x:v>
      </x:c>
      <x:c r="H1450" t="str">
        <x:v>Thurrock Warehouse</x:v>
      </x:c>
      <x:c r="I1450" s="22" t="n">
        <x:v>9</x:v>
      </x:c>
      <x:c r="J1450" t="str">
        <x:v>Worked</x:v>
      </x:c>
      <x:c r="K1450" t="str">
        <x:v>Employee 1775; home branch Thurrock; assigned role Warehouse | Deployment branch: Thurrock | Actual role: Operative Driver | Jobs: 363792D | Customers: Thurrock Warehouse | Actual hours: 9.0; source records: 1</x:v>
      </x:c>
      <x:c r="L1450" t="str">
        <x:v>Include</x:v>
      </x:c>
      <x:c r="M1450"/>
      <x:c r="N1450"/>
    </x:row>
    <x:row r="1451">
      <x:c r="A1451" t="str">
        <x:v>L Stephens|2026-04-15</x:v>
      </x:c>
      <x:c r="B1451" s="888" t="n">
        <x:v>46127</x:v>
      </x:c>
      <x:c r="C1451" t="str">
        <x:v>L Stephens</x:v>
      </x:c>
      <x:c r="D1451" t="str">
        <x:v>Permanent</x:v>
      </x:c>
      <x:c r="E1451" t="str">
        <x:v>Thurrock</x:v>
      </x:c>
      <x:c r="F1451" t="str">
        <x:v>Warehouse</x:v>
      </x:c>
      <x:c r="G1451" t="str">
        <x:v>363792D</x:v>
      </x:c>
      <x:c r="H1451" t="str">
        <x:v>Thurrock Warehouse</x:v>
      </x:c>
      <x:c r="I1451" s="22" t="n">
        <x:v>9</x:v>
      </x:c>
      <x:c r="J1451" t="str">
        <x:v>Worked</x:v>
      </x:c>
      <x:c r="K1451" t="str">
        <x:v>Employee 1775; home branch Thurrock; assigned role Warehouse | Deployment branch: Thurrock | Actual role: Operative Driver | Jobs: 363792D | Customers: Thurrock Warehouse | Actual hours: 9.0; source records: 1</x:v>
      </x:c>
      <x:c r="L1451" t="str">
        <x:v>Include</x:v>
      </x:c>
      <x:c r="M1451"/>
      <x:c r="N1451"/>
    </x:row>
    <x:row r="1452">
      <x:c r="A1452" t="str">
        <x:v>L Stephens|2026-04-16</x:v>
      </x:c>
      <x:c r="B1452" s="888" t="n">
        <x:v>46128</x:v>
      </x:c>
      <x:c r="C1452" t="str">
        <x:v>L Stephens</x:v>
      </x:c>
      <x:c r="D1452" t="str">
        <x:v>Permanent</x:v>
      </x:c>
      <x:c r="E1452" t="str">
        <x:v>Thurrock</x:v>
      </x:c>
      <x:c r="F1452" t="str">
        <x:v>Warehouse</x:v>
      </x:c>
      <x:c r="G1452" t="str">
        <x:v>363792D</x:v>
      </x:c>
      <x:c r="H1452" t="str">
        <x:v>Thurrock Warehouse</x:v>
      </x:c>
      <x:c r="I1452" s="22" t="n">
        <x:v>9</x:v>
      </x:c>
      <x:c r="J1452" t="str">
        <x:v>Worked</x:v>
      </x:c>
      <x:c r="K1452" t="str">
        <x:v>Employee 1775; home branch Thurrock; assigned role Warehouse | Deployment branch: Thurrock | Actual role: Operative Driver | Jobs: 363792D | Customers: Thurrock Warehouse | Actual hours: 9.0; source records: 1</x:v>
      </x:c>
      <x:c r="L1452" t="str">
        <x:v>Include</x:v>
      </x:c>
      <x:c r="M1452"/>
      <x:c r="N1452"/>
    </x:row>
    <x:row r="1453">
      <x:c r="A1453" t="str">
        <x:v>L Stephens|2026-04-17</x:v>
      </x:c>
      <x:c r="B1453" s="888" t="n">
        <x:v>46129</x:v>
      </x:c>
      <x:c r="C1453" t="str">
        <x:v>L Stephens</x:v>
      </x:c>
      <x:c r="D1453" t="str">
        <x:v>Permanent</x:v>
      </x:c>
      <x:c r="E1453" t="str">
        <x:v>Thurrock</x:v>
      </x:c>
      <x:c r="F1453" t="str">
        <x:v>Warehouse</x:v>
      </x:c>
      <x:c r="G1453" t="str">
        <x:v>363792D</x:v>
      </x:c>
      <x:c r="H1453" t="str">
        <x:v>Thurrock Warehouse</x:v>
      </x:c>
      <x:c r="I1453" s="22" t="n">
        <x:v>9</x:v>
      </x:c>
      <x:c r="J1453" t="str">
        <x:v>Worked</x:v>
      </x:c>
      <x:c r="K1453" t="str">
        <x:v>Employee 1775; home branch Thurrock; assigned role Warehouse | Deployment branch: Thurrock | Actual role: Operative Driver | Jobs: 363792D | Customers: Thurrock Warehouse | Actual hours: 9.0; source records: 1</x:v>
      </x:c>
      <x:c r="L1453" t="str">
        <x:v>Include</x:v>
      </x:c>
      <x:c r="M1453"/>
      <x:c r="N1453"/>
    </x:row>
    <x:row r="1454">
      <x:c r="A1454" t="str">
        <x:v>L Stephens|2026-04-18</x:v>
      </x:c>
      <x:c r="B1454" s="888" t="n">
        <x:v>46130</x:v>
      </x:c>
      <x:c r="C1454" t="str">
        <x:v>L Stephens</x:v>
      </x:c>
      <x:c r="D1454" t="str">
        <x:v>Permanent</x:v>
      </x:c>
      <x:c r="E1454" t="str">
        <x:v>Thurrock</x:v>
      </x:c>
      <x:c r="F1454" t="str">
        <x:v>Warehouse</x:v>
      </x:c>
      <x:c r="G1454" t="str">
        <x:v>363792D</x:v>
      </x:c>
      <x:c r="H1454" t="str">
        <x:v>Thurrock Warehouse</x:v>
      </x:c>
      <x:c r="I1454" s="22" t="n">
        <x:v>6.5</x:v>
      </x:c>
      <x:c r="J1454" t="str">
        <x:v>Worked</x:v>
      </x:c>
      <x:c r="K1454" t="str">
        <x:v>Employee 1775; home branch Thurrock; assigned role Warehouse | Deployment branch: Thurrock | Actual role: Operative Driver | Jobs: 363792D | Customers: Thurrock Warehouse | Actual hours: 6.5; source records: 1</x:v>
      </x:c>
      <x:c r="L1454" t="str">
        <x:v>Include</x:v>
      </x:c>
      <x:c r="M1454"/>
      <x:c r="N1454"/>
    </x:row>
    <x:row r="1455">
      <x:c r="A1455" t="str">
        <x:v>L Stephens|2026-04-20</x:v>
      </x:c>
      <x:c r="B1455" s="888" t="n">
        <x:v>46132</x:v>
      </x:c>
      <x:c r="C1455" t="str">
        <x:v>L Stephens</x:v>
      </x:c>
      <x:c r="D1455" t="str">
        <x:v>Permanent</x:v>
      </x:c>
      <x:c r="E1455" t="str">
        <x:v>Thurrock</x:v>
      </x:c>
      <x:c r="F1455" t="str">
        <x:v>Warehouse</x:v>
      </x:c>
      <x:c r="G1455" t="str">
        <x:v>363792D</x:v>
      </x:c>
      <x:c r="H1455" t="str">
        <x:v>Thurrock Warehouse</x:v>
      </x:c>
      <x:c r="I1455" s="22" t="n">
        <x:v>9</x:v>
      </x:c>
      <x:c r="J1455" t="str">
        <x:v>Worked</x:v>
      </x:c>
      <x:c r="K1455" t="str">
        <x:v>Employee 1775; home branch Thurrock; assigned role Warehouse | Deployment branch: Thurrock | Actual role: Operative Driver | Jobs: 363792D | Customers: Thurrock Warehouse | Actual hours: 9.0; source records: 1</x:v>
      </x:c>
      <x:c r="L1455" t="str">
        <x:v>Include</x:v>
      </x:c>
      <x:c r="M1455"/>
      <x:c r="N1455"/>
    </x:row>
    <x:row r="1456">
      <x:c r="A1456" t="str">
        <x:v>L Stephens|2026-04-21</x:v>
      </x:c>
      <x:c r="B1456" s="888" t="n">
        <x:v>46133</x:v>
      </x:c>
      <x:c r="C1456" t="str">
        <x:v>L Stephens</x:v>
      </x:c>
      <x:c r="D1456" t="str">
        <x:v>Permanent</x:v>
      </x:c>
      <x:c r="E1456" t="str">
        <x:v>Thurrock</x:v>
      </x:c>
      <x:c r="F1456" t="str">
        <x:v>Warehouse</x:v>
      </x:c>
      <x:c r="G1456" t="str">
        <x:v>363792D</x:v>
      </x:c>
      <x:c r="H1456" t="str">
        <x:v>Thurrock Warehouse</x:v>
      </x:c>
      <x:c r="I1456" s="22" t="n">
        <x:v>9</x:v>
      </x:c>
      <x:c r="J1456" t="str">
        <x:v>Worked</x:v>
      </x:c>
      <x:c r="K1456" t="str">
        <x:v>Employee 1775; home branch Thurrock; assigned role Warehouse | Deployment branch: Thurrock | Actual role: Operative Driver | Jobs: 363792D | Customers: Thurrock Warehouse | Actual hours: 9.0; source records: 1</x:v>
      </x:c>
      <x:c r="L1456" t="str">
        <x:v>Include</x:v>
      </x:c>
      <x:c r="M1456"/>
      <x:c r="N1456"/>
    </x:row>
    <x:row r="1457">
      <x:c r="A1457" t="str">
        <x:v>L Stephens|2026-04-22</x:v>
      </x:c>
      <x:c r="B1457" s="888" t="n">
        <x:v>46134</x:v>
      </x:c>
      <x:c r="C1457" t="str">
        <x:v>L Stephens</x:v>
      </x:c>
      <x:c r="D1457" t="str">
        <x:v>Permanent</x:v>
      </x:c>
      <x:c r="E1457" t="str">
        <x:v>Thurrock</x:v>
      </x:c>
      <x:c r="F1457" t="str">
        <x:v>Warehouse</x:v>
      </x:c>
      <x:c r="G1457" t="str">
        <x:v>363792D</x:v>
      </x:c>
      <x:c r="H1457" t="str">
        <x:v>Thurrock Warehouse</x:v>
      </x:c>
      <x:c r="I1457" s="22" t="n">
        <x:v>9</x:v>
      </x:c>
      <x:c r="J1457" t="str">
        <x:v>Worked</x:v>
      </x:c>
      <x:c r="K1457" t="str">
        <x:v>Employee 1775; home branch Thurrock; assigned role Warehouse | Deployment branch: Thurrock | Actual role: Operative Driver | Jobs: 363792D | Customers: Thurrock Warehouse | Actual hours: 9.0; source records: 1</x:v>
      </x:c>
      <x:c r="L1457" t="str">
        <x:v>Include</x:v>
      </x:c>
      <x:c r="M1457"/>
      <x:c r="N1457"/>
    </x:row>
    <x:row r="1458">
      <x:c r="A1458" t="str">
        <x:v>L Stephens|2026-04-23</x:v>
      </x:c>
      <x:c r="B1458" s="888" t="n">
        <x:v>46135</x:v>
      </x:c>
      <x:c r="C1458" t="str">
        <x:v>L Stephens</x:v>
      </x:c>
      <x:c r="D1458" t="str">
        <x:v>Permanent</x:v>
      </x:c>
      <x:c r="E1458" t="str">
        <x:v>Thurrock</x:v>
      </x:c>
      <x:c r="F1458" t="str">
        <x:v>Warehouse</x:v>
      </x:c>
      <x:c r="G1458" t="str">
        <x:v>363792D</x:v>
      </x:c>
      <x:c r="H1458" t="str">
        <x:v>Thurrock Warehouse</x:v>
      </x:c>
      <x:c r="I1458" s="22" t="n">
        <x:v>9</x:v>
      </x:c>
      <x:c r="J1458" t="str">
        <x:v>Worked</x:v>
      </x:c>
      <x:c r="K1458" t="str">
        <x:v>Employee 1775; home branch Thurrock; assigned role Warehouse | Deployment branch: Thurrock | Actual role: Operative Driver | Jobs: 363792D | Customers: Thurrock Warehouse | Actual hours: 9.0; source records: 1</x:v>
      </x:c>
      <x:c r="L1458" t="str">
        <x:v>Include</x:v>
      </x:c>
      <x:c r="M1458"/>
      <x:c r="N1458"/>
    </x:row>
    <x:row r="1459">
      <x:c r="A1459" t="str">
        <x:v>L Stephens|2026-04-24</x:v>
      </x:c>
      <x:c r="B1459" s="888" t="n">
        <x:v>46136</x:v>
      </x:c>
      <x:c r="C1459" t="str">
        <x:v>L Stephens</x:v>
      </x:c>
      <x:c r="D1459" t="str">
        <x:v>Permanent</x:v>
      </x:c>
      <x:c r="E1459" t="str">
        <x:v>Thurrock</x:v>
      </x:c>
      <x:c r="F1459" t="str">
        <x:v>Warehouse</x:v>
      </x:c>
      <x:c r="G1459" t="str">
        <x:v>363792D</x:v>
      </x:c>
      <x:c r="H1459" t="str">
        <x:v>Thurrock Warehouse</x:v>
      </x:c>
      <x:c r="I1459" s="22" t="n">
        <x:v>9</x:v>
      </x:c>
      <x:c r="J1459" t="str">
        <x:v>Worked</x:v>
      </x:c>
      <x:c r="K1459" t="str">
        <x:v>Employee 1775; home branch Thurrock; assigned role Warehouse | Deployment branch: Thurrock | Actual role: Operative Driver | Jobs: 363792D | Customers: Thurrock Warehouse | Actual hours: 9.0; source records: 1</x:v>
      </x:c>
      <x:c r="L1459" t="str">
        <x:v>Include</x:v>
      </x:c>
      <x:c r="M1459"/>
      <x:c r="N1459"/>
    </x:row>
    <x:row r="1460">
      <x:c r="A1460" t="str">
        <x:v>L Stephens|2026-04-27</x:v>
      </x:c>
      <x:c r="B1460" s="888" t="n">
        <x:v>46139</x:v>
      </x:c>
      <x:c r="C1460" t="str">
        <x:v>L Stephens</x:v>
      </x:c>
      <x:c r="D1460" t="str">
        <x:v>Permanent</x:v>
      </x:c>
      <x:c r="E1460" t="str">
        <x:v>Thurrock</x:v>
      </x:c>
      <x:c r="F1460" t="str">
        <x:v>Warehouse</x:v>
      </x:c>
      <x:c r="G1460" t="str">
        <x:v>363792D</x:v>
      </x:c>
      <x:c r="H1460" t="str">
        <x:v>Thurrock Warehouse</x:v>
      </x:c>
      <x:c r="I1460" s="22" t="n">
        <x:v>9</x:v>
      </x:c>
      <x:c r="J1460" t="str">
        <x:v>Worked</x:v>
      </x:c>
      <x:c r="K1460" t="str">
        <x:v>Employee 1775; home branch Thurrock; assigned role Warehouse | Deployment branch: Thurrock | Actual role: Operative Driver | Jobs: 363792D | Customers: Thurrock Warehouse | Actual hours: 9.0; source records: 1</x:v>
      </x:c>
      <x:c r="L1460" t="str">
        <x:v>Include</x:v>
      </x:c>
      <x:c r="M1460"/>
      <x:c r="N1460"/>
    </x:row>
    <x:row r="1461">
      <x:c r="A1461" t="str">
        <x:v>L Stephens|2026-04-28</x:v>
      </x:c>
      <x:c r="B1461" s="888" t="n">
        <x:v>46140</x:v>
      </x:c>
      <x:c r="C1461" t="str">
        <x:v>L Stephens</x:v>
      </x:c>
      <x:c r="D1461" t="str">
        <x:v>Permanent</x:v>
      </x:c>
      <x:c r="E1461" t="str">
        <x:v>Thurrock</x:v>
      </x:c>
      <x:c r="F1461" t="str">
        <x:v>Warehouse</x:v>
      </x:c>
      <x:c r="G1461" t="str">
        <x:v>363792D</x:v>
      </x:c>
      <x:c r="H1461" t="str">
        <x:v>Thurrock Warehouse</x:v>
      </x:c>
      <x:c r="I1461" s="22" t="n">
        <x:v>9</x:v>
      </x:c>
      <x:c r="J1461" t="str">
        <x:v>Worked</x:v>
      </x:c>
      <x:c r="K1461" t="str">
        <x:v>Employee 1775; home branch Thurrock; assigned role Warehouse | Deployment branch: Thurrock | Actual role: Operative Driver | Jobs: 363792D | Customers: Thurrock Warehouse | Actual hours: 9.0; source records: 1</x:v>
      </x:c>
      <x:c r="L1461" t="str">
        <x:v>Include</x:v>
      </x:c>
      <x:c r="M1461"/>
      <x:c r="N1461"/>
    </x:row>
    <x:row r="1462">
      <x:c r="A1462" t="str">
        <x:v>L Stephens|2026-04-29</x:v>
      </x:c>
      <x:c r="B1462" s="888" t="n">
        <x:v>46141</x:v>
      </x:c>
      <x:c r="C1462" t="str">
        <x:v>L Stephens</x:v>
      </x:c>
      <x:c r="D1462" t="str">
        <x:v>Permanent</x:v>
      </x:c>
      <x:c r="E1462" t="str">
        <x:v>Thurrock</x:v>
      </x:c>
      <x:c r="F1462" t="str">
        <x:v>Warehouse</x:v>
      </x:c>
      <x:c r="G1462" t="str">
        <x:v>363792D</x:v>
      </x:c>
      <x:c r="H1462" t="str">
        <x:v>Thurrock Warehouse</x:v>
      </x:c>
      <x:c r="I1462" s="22" t="n">
        <x:v>9</x:v>
      </x:c>
      <x:c r="J1462" t="str">
        <x:v>Worked</x:v>
      </x:c>
      <x:c r="K1462" t="str">
        <x:v>Employee 1775; home branch Thurrock; assigned role Warehouse | Deployment branch: Thurrock | Actual role: Operative Driver | Jobs: 363792D | Customers: Thurrock Warehouse | Actual hours: 9.0; source records: 1</x:v>
      </x:c>
      <x:c r="L1462" t="str">
        <x:v>Include</x:v>
      </x:c>
      <x:c r="M1462"/>
      <x:c r="N1462"/>
    </x:row>
    <x:row r="1463">
      <x:c r="A1463" t="str">
        <x:v>L Stephens|2026-04-30</x:v>
      </x:c>
      <x:c r="B1463" s="888" t="n">
        <x:v>46142</x:v>
      </x:c>
      <x:c r="C1463" t="str">
        <x:v>L Stephens</x:v>
      </x:c>
      <x:c r="D1463" t="str">
        <x:v>Permanent</x:v>
      </x:c>
      <x:c r="E1463" t="str">
        <x:v>Thurrock</x:v>
      </x:c>
      <x:c r="F1463" t="str">
        <x:v>Warehouse</x:v>
      </x:c>
      <x:c r="G1463" t="str">
        <x:v>363792D</x:v>
      </x:c>
      <x:c r="H1463" t="str">
        <x:v>Thurrock Warehouse</x:v>
      </x:c>
      <x:c r="I1463" s="22" t="n">
        <x:v>9</x:v>
      </x:c>
      <x:c r="J1463" t="str">
        <x:v>Worked</x:v>
      </x:c>
      <x:c r="K1463" t="str">
        <x:v>Employee 1775; home branch Thurrock; assigned role Warehouse | Deployment branch: Thurrock | Actual role: Operative Driver | Jobs: 363792D | Customers: Thurrock Warehouse | Actual hours: 9.0; source records: 1</x:v>
      </x:c>
      <x:c r="L1463" t="str">
        <x:v>Include</x:v>
      </x:c>
      <x:c r="M1463"/>
      <x:c r="N1463"/>
    </x:row>
    <x:row r="1464">
      <x:c r="A1464" t="str">
        <x:v>Lee Belcher|2026-04-01</x:v>
      </x:c>
      <x:c r="B1464" s="888" t="n">
        <x:v>46113</x:v>
      </x:c>
      <x:c r="C1464" t="str">
        <x:v>Lee Belcher</x:v>
      </x:c>
      <x:c r="D1464" t="str">
        <x:v>Permanent</x:v>
      </x:c>
      <x:c r="E1464" t="str">
        <x:v>Oxford</x:v>
      </x:c>
      <x:c r="F1464" t="str">
        <x:v>Operative Porter</x:v>
      </x:c>
      <x:c r="G1464" t="str">
        <x:v>399967</x:v>
      </x:c>
      <x:c r="H1464" t="str">
        <x:v>Restore Records Management</x:v>
      </x:c>
      <x:c r="I1464" s="22" t="n">
        <x:v>9</x:v>
      </x:c>
      <x:c r="J1464" t="str">
        <x:v>Worked</x:v>
      </x:c>
      <x:c r="K1464" t="str">
        <x:v>Employee 105015; home branch Oxford; assigned role Operative Porter | Deployment branch: Oxford | Actual role: Operative Porter | Jobs: 399967 | Customers: Restore Records Management | Actual hours: 9.0; source records: 1</x:v>
      </x:c>
      <x:c r="L1464" t="str">
        <x:v>Include</x:v>
      </x:c>
      <x:c r="M1464"/>
      <x:c r="N1464"/>
    </x:row>
    <x:row r="1465">
      <x:c r="A1465" t="str">
        <x:v>Lee Belcher|2026-04-07</x:v>
      </x:c>
      <x:c r="B1465" s="888" t="n">
        <x:v>46119</x:v>
      </x:c>
      <x:c r="C1465" t="str">
        <x:v>Lee Belcher</x:v>
      </x:c>
      <x:c r="D1465" t="str">
        <x:v>Permanent</x:v>
      </x:c>
      <x:c r="E1465" t="str">
        <x:v>Oxford</x:v>
      </x:c>
      <x:c r="F1465" t="str">
        <x:v>Operative Porter</x:v>
      </x:c>
      <x:c r="G1465" t="str">
        <x:v>399363R, 401199</x:v>
      </x:c>
      <x:c r="H1465" t="str">
        <x:v>Thames Valley Police; Vertex Pharmaceuticals Limited</x:v>
      </x:c>
      <x:c r="I1465" s="22" t="n">
        <x:v>12</x:v>
      </x:c>
      <x:c r="J1465" t="str">
        <x:v>Worked — 2 records</x:v>
      </x:c>
      <x:c r="K1465" t="str">
        <x:v>Employee 105015; home branch Oxford; assigned role Operative Porter | Deployment branch: Oxford | Actual role: Operative Driver | Jobs: 399363R, 401199 | Customers: Thames Valley Police; Vertex Pharmaceuticals Limited | Actual hours: 12.0; source records: 2</x:v>
      </x:c>
      <x:c r="L1465" t="str">
        <x:v>Include</x:v>
      </x:c>
      <x:c r="M1465"/>
      <x:c r="N1465"/>
    </x:row>
    <x:row r="1466">
      <x:c r="A1466" t="str">
        <x:v>Lee Belcher|2026-04-08</x:v>
      </x:c>
      <x:c r="B1466" s="888" t="n">
        <x:v>46120</x:v>
      </x:c>
      <x:c r="C1466" t="str">
        <x:v>Lee Belcher</x:v>
      </x:c>
      <x:c r="D1466" t="str">
        <x:v>Permanent</x:v>
      </x:c>
      <x:c r="E1466" t="str">
        <x:v>Oxford</x:v>
      </x:c>
      <x:c r="F1466" t="str">
        <x:v>Operative Porter</x:v>
      </x:c>
      <x:c r="G1466" t="str">
        <x:v>401464</x:v>
      </x:c>
      <x:c r="H1466" t="str">
        <x:v>Harrow Green Oxford Depot</x:v>
      </x:c>
      <x:c r="I1466" s="22" t="n">
        <x:v>9.5</x:v>
      </x:c>
      <x:c r="J1466" t="str">
        <x:v>Worked</x:v>
      </x:c>
      <x:c r="K1466" t="str">
        <x:v>Employee 105015; home branch Oxford; assigned role Operative Porter | Deployment branch: Oxford | Actual role: Operative Driver | Jobs: 401464 | Customers: Harrow Green Oxford Depot | Actual hours: 9.5; source records: 1</x:v>
      </x:c>
      <x:c r="L1466" t="str">
        <x:v>Include</x:v>
      </x:c>
      <x:c r="M1466"/>
      <x:c r="N1466"/>
    </x:row>
    <x:row r="1467">
      <x:c r="A1467" t="str">
        <x:v>Lee Belcher|2026-04-09</x:v>
      </x:c>
      <x:c r="B1467" s="888" t="n">
        <x:v>46121</x:v>
      </x:c>
      <x:c r="C1467" t="str">
        <x:v>Lee Belcher</x:v>
      </x:c>
      <x:c r="D1467" t="str">
        <x:v>Permanent</x:v>
      </x:c>
      <x:c r="E1467" t="str">
        <x:v>Oxford</x:v>
      </x:c>
      <x:c r="F1467" t="str">
        <x:v>Operative Porter</x:v>
      </x:c>
      <x:c r="G1467" t="str">
        <x:v>399363S</x:v>
      </x:c>
      <x:c r="H1467" t="str">
        <x:v>Thames Valley Police</x:v>
      </x:c>
      <x:c r="I1467" s="22" t="n">
        <x:v>9</x:v>
      </x:c>
      <x:c r="J1467" t="str">
        <x:v>Worked</x:v>
      </x:c>
      <x:c r="K1467" t="str">
        <x:v>Employee 105015; home branch Oxford; assigned role Operative Porter | Deployment branch: Oxford | Actual role: Operative Driver | Jobs: 399363S | Customers: Thames Valley Police | Actual hours: 9.0; source records: 1</x:v>
      </x:c>
      <x:c r="L1467" t="str">
        <x:v>Include</x:v>
      </x:c>
      <x:c r="M1467"/>
      <x:c r="N1467"/>
    </x:row>
    <x:row r="1468">
      <x:c r="A1468" t="str">
        <x:v>Lee Belcher|2026-04-13</x:v>
      </x:c>
      <x:c r="B1468" s="888" t="n">
        <x:v>46125</x:v>
      </x:c>
      <x:c r="C1468" t="str">
        <x:v>Lee Belcher</x:v>
      </x:c>
      <x:c r="D1468" t="str">
        <x:v>Permanent</x:v>
      </x:c>
      <x:c r="E1468" t="str">
        <x:v>Oxford</x:v>
      </x:c>
      <x:c r="F1468" t="str">
        <x:v>Operative Porter</x:v>
      </x:c>
      <x:c r="G1468" t="str">
        <x:v>401194</x:v>
      </x:c>
      <x:c r="H1468" t="str">
        <x:v>Kadans Science Partner</x:v>
      </x:c>
      <x:c r="I1468" s="22" t="n">
        <x:v>12.45</x:v>
      </x:c>
      <x:c r="J1468" t="str">
        <x:v>Worked</x:v>
      </x:c>
      <x:c r="K1468" t="str">
        <x:v>Employee 105015; home branch Oxford; assigned role Operative Porter | Deployment branch: Cambridge | Actual role: Operative Driver | Jobs: 401194 | Customers: Kadans Science Partner | Actual hours: 12.4; source records: 1</x:v>
      </x:c>
      <x:c r="L1468" t="str">
        <x:v>Include</x:v>
      </x:c>
      <x:c r="M1468"/>
      <x:c r="N1468"/>
    </x:row>
    <x:row r="1469">
      <x:c r="A1469" t="str">
        <x:v>Lee Belcher|2026-04-14</x:v>
      </x:c>
      <x:c r="B1469" s="888" t="n">
        <x:v>46126</x:v>
      </x:c>
      <x:c r="C1469" t="str">
        <x:v>Lee Belcher</x:v>
      </x:c>
      <x:c r="D1469" t="str">
        <x:v>Permanent</x:v>
      </x:c>
      <x:c r="E1469" t="str">
        <x:v>Oxford</x:v>
      </x:c>
      <x:c r="F1469" t="str">
        <x:v>Operative Porter</x:v>
      </x:c>
      <x:c r="G1469" t="str">
        <x:v>399363V</x:v>
      </x:c>
      <x:c r="H1469" t="str">
        <x:v>Thames Valley Police</x:v>
      </x:c>
      <x:c r="I1469" s="22" t="n">
        <x:v>3.5</x:v>
      </x:c>
      <x:c r="J1469" t="str">
        <x:v>Worked</x:v>
      </x:c>
      <x:c r="K1469" t="str">
        <x:v>Employee 105015; home branch Oxford; assigned role Operative Porter | Deployment branch: Oxford | Actual role: Operative Driver | Jobs: 399363V | Customers: Thames Valley Police | Actual hours: 3.5; source records: 1</x:v>
      </x:c>
      <x:c r="L1469" t="str">
        <x:v>Include</x:v>
      </x:c>
      <x:c r="M1469"/>
      <x:c r="N1469"/>
    </x:row>
    <x:row r="1470">
      <x:c r="A1470" t="str">
        <x:v>Lee Belcher|2026-04-16</x:v>
      </x:c>
      <x:c r="B1470" s="888" t="n">
        <x:v>46128</x:v>
      </x:c>
      <x:c r="C1470" t="str">
        <x:v>Lee Belcher</x:v>
      </x:c>
      <x:c r="D1470" t="str">
        <x:v>Permanent</x:v>
      </x:c>
      <x:c r="E1470" t="str">
        <x:v>Oxford</x:v>
      </x:c>
      <x:c r="F1470" t="str">
        <x:v>Operative Porter</x:v>
      </x:c>
      <x:c r="G1470" t="str">
        <x:v>401607</x:v>
      </x:c>
      <x:c r="H1470" t="str">
        <x:v>Ellison Institute of Technology</x:v>
      </x:c>
      <x:c r="I1470" s="22" t="n">
        <x:v>8</x:v>
      </x:c>
      <x:c r="J1470" t="str">
        <x:v>Worked</x:v>
      </x:c>
      <x:c r="K1470" t="str">
        <x:v>Employee 105015; home branch Oxford; assigned role Operative Porter | Deployment branch: Oxford | Actual role: Operative Porter | Jobs: 401607 | Customers: Ellison Institute of Technology | Actual hours: 8.0; source records: 1</x:v>
      </x:c>
      <x:c r="L1470" t="str">
        <x:v>Include</x:v>
      </x:c>
      <x:c r="M1470"/>
      <x:c r="N1470"/>
    </x:row>
    <x:row r="1471">
      <x:c r="A1471" t="str">
        <x:v>Lee Belcher|2026-04-17</x:v>
      </x:c>
      <x:c r="B1471" s="888" t="n">
        <x:v>46129</x:v>
      </x:c>
      <x:c r="C1471" t="str">
        <x:v>Lee Belcher</x:v>
      </x:c>
      <x:c r="D1471" t="str">
        <x:v>Permanent</x:v>
      </x:c>
      <x:c r="E1471" t="str">
        <x:v>Oxford</x:v>
      </x:c>
      <x:c r="F1471" t="str">
        <x:v>Operative Porter</x:v>
      </x:c>
      <x:c r="G1471" t="str">
        <x:v>401607</x:v>
      </x:c>
      <x:c r="H1471" t="str">
        <x:v>Ellison Institute of Technology</x:v>
      </x:c>
      <x:c r="I1471" s="22" t="n">
        <x:v>8.5</x:v>
      </x:c>
      <x:c r="J1471" t="str">
        <x:v>Worked</x:v>
      </x:c>
      <x:c r="K1471" t="str">
        <x:v>Employee 105015; home branch Oxford; assigned role Operative Porter | Deployment branch: Oxford | Actual role: Operative Porter | Jobs: 401607 | Customers: Ellison Institute of Technology | Actual hours: 8.5; source records: 1</x:v>
      </x:c>
      <x:c r="L1471" t="str">
        <x:v>Include</x:v>
      </x:c>
      <x:c r="M1471"/>
      <x:c r="N1471"/>
    </x:row>
    <x:row r="1472">
      <x:c r="A1472" t="str">
        <x:v>Lee Belcher|2026-04-20</x:v>
      </x:c>
      <x:c r="B1472" s="888" t="n">
        <x:v>46132</x:v>
      </x:c>
      <x:c r="C1472" t="str">
        <x:v>Lee Belcher</x:v>
      </x:c>
      <x:c r="D1472" t="str">
        <x:v>Permanent</x:v>
      </x:c>
      <x:c r="E1472" t="str">
        <x:v>Oxford</x:v>
      </x:c>
      <x:c r="F1472" t="str">
        <x:v>Operative Porter</x:v>
      </x:c>
      <x:c r="G1472" t="str">
        <x:v>399363W</x:v>
      </x:c>
      <x:c r="H1472" t="str">
        <x:v>Thames Valley Police</x:v>
      </x:c>
      <x:c r="I1472" s="22" t="n">
        <x:v>8.5</x:v>
      </x:c>
      <x:c r="J1472" t="str">
        <x:v>Worked</x:v>
      </x:c>
      <x:c r="K1472" t="str">
        <x:v>Employee 105015; home branch Oxford; assigned role Operative Porter | Deployment branch: Oxford | Actual role: Operative Driver | Jobs: 399363W | Customers: Thames Valley Police | Actual hours: 8.5; source records: 1</x:v>
      </x:c>
      <x:c r="L1472" t="str">
        <x:v>Include</x:v>
      </x:c>
      <x:c r="M1472"/>
      <x:c r="N1472"/>
    </x:row>
    <x:row r="1473">
      <x:c r="A1473" t="str">
        <x:v>Lee Belcher|2026-04-21</x:v>
      </x:c>
      <x:c r="B1473" s="888" t="n">
        <x:v>46133</x:v>
      </x:c>
      <x:c r="C1473" t="str">
        <x:v>Lee Belcher</x:v>
      </x:c>
      <x:c r="D1473" t="str">
        <x:v>Permanent</x:v>
      </x:c>
      <x:c r="E1473" t="str">
        <x:v>Oxford</x:v>
      </x:c>
      <x:c r="F1473" t="str">
        <x:v>Operative Porter</x:v>
      </x:c>
      <x:c r="G1473" t="str">
        <x:v>401571</x:v>
      </x:c>
      <x:c r="H1473" t="str">
        <x:v>WOLFLABS (APHA)</x:v>
      </x:c>
      <x:c r="I1473" s="22" t="n">
        <x:v>8</x:v>
      </x:c>
      <x:c r="J1473" t="str">
        <x:v>Worked</x:v>
      </x:c>
      <x:c r="K1473" t="str">
        <x:v>Employee 105015; home branch Oxford; assigned role Operative Porter | Deployment branch: Oxford | Actual role: Operative Driver | Jobs: 401571 | Customers: WOLFLABS (APHA) | Actual hours: 8.0; source records: 1</x:v>
      </x:c>
      <x:c r="L1473" t="str">
        <x:v>Include</x:v>
      </x:c>
      <x:c r="M1473"/>
      <x:c r="N1473"/>
    </x:row>
    <x:row r="1474">
      <x:c r="A1474" t="str">
        <x:v>Lee Belcher|2026-04-22</x:v>
      </x:c>
      <x:c r="B1474" s="888" t="n">
        <x:v>46134</x:v>
      </x:c>
      <x:c r="C1474" t="str">
        <x:v>Lee Belcher</x:v>
      </x:c>
      <x:c r="D1474" t="str">
        <x:v>Permanent</x:v>
      </x:c>
      <x:c r="E1474" t="str">
        <x:v>Oxford</x:v>
      </x:c>
      <x:c r="F1474" t="str">
        <x:v>Operative Porter</x:v>
      </x:c>
      <x:c r="G1474" t="str">
        <x:v>399363U</x:v>
      </x:c>
      <x:c r="H1474" t="str">
        <x:v>Thames Valley Police</x:v>
      </x:c>
      <x:c r="I1474" s="22" t="n">
        <x:v>10</x:v>
      </x:c>
      <x:c r="J1474" t="str">
        <x:v>Worked</x:v>
      </x:c>
      <x:c r="K1474" t="str">
        <x:v>Employee 105015; home branch Oxford; assigned role Operative Porter | Deployment branch: Oxford | Actual role: Operative Porter | Jobs: 399363U | Customers: Thames Valley Police | Actual hours: 10.0; source records: 1</x:v>
      </x:c>
      <x:c r="L1474" t="str">
        <x:v>Include</x:v>
      </x:c>
      <x:c r="M1474"/>
      <x:c r="N1474"/>
    </x:row>
    <x:row r="1475">
      <x:c r="A1475" t="str">
        <x:v>Lee Belcher|2026-04-23</x:v>
      </x:c>
      <x:c r="B1475" s="888" t="n">
        <x:v>46135</x:v>
      </x:c>
      <x:c r="C1475" t="str">
        <x:v>Lee Belcher</x:v>
      </x:c>
      <x:c r="D1475" t="str">
        <x:v>Permanent</x:v>
      </x:c>
      <x:c r="E1475" t="str">
        <x:v>Oxford</x:v>
      </x:c>
      <x:c r="F1475" t="str">
        <x:v>Operative Porter</x:v>
      </x:c>
      <x:c r="G1475" t="str">
        <x:v>399363Z</x:v>
      </x:c>
      <x:c r="H1475" t="str">
        <x:v>Thames Valley Police</x:v>
      </x:c>
      <x:c r="I1475" s="22" t="n">
        <x:v>9</x:v>
      </x:c>
      <x:c r="J1475" t="str">
        <x:v>Worked</x:v>
      </x:c>
      <x:c r="K1475" t="str">
        <x:v>Employee 105015; home branch Oxford; assigned role Operative Porter | Deployment branch: Oxford | Actual role: Operative Porter | Jobs: 399363Z | Customers: Thames Valley Police | Actual hours: 9.0; source records: 1</x:v>
      </x:c>
      <x:c r="L1475" t="str">
        <x:v>Include</x:v>
      </x:c>
      <x:c r="M1475"/>
      <x:c r="N1475"/>
    </x:row>
    <x:row r="1476">
      <x:c r="A1476" t="str">
        <x:v>Lee Belcher|2026-04-24</x:v>
      </x:c>
      <x:c r="B1476" s="888" t="n">
        <x:v>46136</x:v>
      </x:c>
      <x:c r="C1476" t="str">
        <x:v>Lee Belcher</x:v>
      </x:c>
      <x:c r="D1476" t="str">
        <x:v>Permanent</x:v>
      </x:c>
      <x:c r="E1476" t="str">
        <x:v>Oxford</x:v>
      </x:c>
      <x:c r="F1476" t="str">
        <x:v>Operative Porter</x:v>
      </x:c>
      <x:c r="G1476" t="str">
        <x:v>400679</x:v>
      </x:c>
      <x:c r="H1476" t="str">
        <x:v>Thames Valley Police</x:v>
      </x:c>
      <x:c r="I1476" s="22" t="n">
        <x:v>9</x:v>
      </x:c>
      <x:c r="J1476" t="str">
        <x:v>Worked</x:v>
      </x:c>
      <x:c r="K1476" t="str">
        <x:v>Employee 105015; home branch Oxford; assigned role Operative Porter | Deployment branch: Oxford | Actual role: Operative Porter | Jobs: 400679 | Customers: Thames Valley Police | Actual hours: 9.0; source records: 1</x:v>
      </x:c>
      <x:c r="L1476" t="str">
        <x:v>Include</x:v>
      </x:c>
      <x:c r="M1476"/>
      <x:c r="N1476"/>
    </x:row>
    <x:row r="1477">
      <x:c r="A1477" t="str">
        <x:v>Lee Belcher|2026-04-30</x:v>
      </x:c>
      <x:c r="B1477" s="888" t="n">
        <x:v>46142</x:v>
      </x:c>
      <x:c r="C1477" t="str">
        <x:v>Lee Belcher</x:v>
      </x:c>
      <x:c r="D1477" t="str">
        <x:v>Permanent</x:v>
      </x:c>
      <x:c r="E1477" t="str">
        <x:v>Oxford</x:v>
      </x:c>
      <x:c r="F1477" t="str">
        <x:v>Operative Porter</x:v>
      </x:c>
      <x:c r="G1477" t="str">
        <x:v>400679</x:v>
      </x:c>
      <x:c r="H1477" t="str">
        <x:v>Thames Valley Police</x:v>
      </x:c>
      <x:c r="I1477" s="22" t="n">
        <x:v>9</x:v>
      </x:c>
      <x:c r="J1477" t="str">
        <x:v>Worked</x:v>
      </x:c>
      <x:c r="K1477" t="str">
        <x:v>Employee 105015; home branch Oxford; assigned role Operative Porter | Deployment branch: Oxford | Actual role: Operative Porter | Jobs: 400679 | Customers: Thames Valley Police | Actual hours: 9.0; source records: 1</x:v>
      </x:c>
      <x:c r="L1477" t="str">
        <x:v>Include</x:v>
      </x:c>
      <x:c r="M1477"/>
      <x:c r="N1477"/>
    </x:row>
    <x:row r="1478">
      <x:c r="A1478" t="str">
        <x:v>Lee Smith 2|2026-04-01</x:v>
      </x:c>
      <x:c r="B1478" s="888" t="n">
        <x:v>46113</x:v>
      </x:c>
      <x:c r="C1478" t="str">
        <x:v>Lee Smith 2</x:v>
      </x:c>
      <x:c r="D1478" t="str">
        <x:v>Permanent</x:v>
      </x:c>
      <x:c r="E1478" t="str">
        <x:v>Manchester</x:v>
      </x:c>
      <x:c r="F1478" t="str">
        <x:v>Operative Porter</x:v>
      </x:c>
      <x:c r="G1478" t="str">
        <x:v>401385</x:v>
      </x:c>
      <x:c r="H1478" t="str">
        <x:v>Jesuits in Brittan</x:v>
      </x:c>
      <x:c r="I1478" s="22" t="n">
        <x:v>6</x:v>
      </x:c>
      <x:c r="J1478" t="str">
        <x:v>Worked</x:v>
      </x:c>
      <x:c r="K1478" t="str">
        <x:v>Employee 104099; home branch Manchester; assigned role Operative Porter | Deployment branch: Thurrock | Actual role: Operative Porter | Jobs: 401385 | Customers: Jesuits in Brittan | Actual hours: 6.0; source records: 1</x:v>
      </x:c>
      <x:c r="L1478" t="str">
        <x:v>Include</x:v>
      </x:c>
      <x:c r="M1478"/>
      <x:c r="N1478"/>
    </x:row>
    <x:row r="1479">
      <x:c r="A1479" t="str">
        <x:v>Lee Smith 2|2026-04-02</x:v>
      </x:c>
      <x:c r="B1479" s="888" t="n">
        <x:v>46114</x:v>
      </x:c>
      <x:c r="C1479" t="str">
        <x:v>Lee Smith 2</x:v>
      </x:c>
      <x:c r="D1479" t="str">
        <x:v>Permanent</x:v>
      </x:c>
      <x:c r="E1479" t="str">
        <x:v>Manchester</x:v>
      </x:c>
      <x:c r="F1479" t="str">
        <x:v>Operative Porter</x:v>
      </x:c>
      <x:c r="G1479" t="str">
        <x:v>401116E, 401242, 401187, 401389</x:v>
      </x:c>
      <x:c r="H1479" t="str">
        <x:v>Avantor ( MANCHESTER APRIL 2026 ); MOJ - Sodexo SR:58653; MOJ - Sodexo SR:58655; Sodexo MOJ SR:58654</x:v>
      </x:c>
      <x:c r="I1479" s="22" t="n">
        <x:v>15.25</x:v>
      </x:c>
      <x:c r="J1479" t="str">
        <x:v>Worked — 4 records</x:v>
      </x:c>
      <x:c r="K1479" t="str">
        <x:v>Employee 104099; home branch Manchester; assigned role Operative Porter | Deployment branch: Cambridge, Manchester | Actual role: Operative Porter | Jobs: 401116E, 401242, 401187, 401389 | Customers: Avantor ( MANCHESTER APRIL 2026 ); MOJ - Sodexo SR:58653; MOJ - Sodexo SR:58655; Sodexo MOJ SR:58654 | Actual hours: 15.2; source records: 4</x:v>
      </x:c>
      <x:c r="L1479" t="str">
        <x:v>Include</x:v>
      </x:c>
      <x:c r="M1479"/>
      <x:c r="N1479"/>
    </x:row>
    <x:row r="1480">
      <x:c r="A1480" t="str">
        <x:v>Lee Smith 2|2026-04-07</x:v>
      </x:c>
      <x:c r="B1480" s="888" t="n">
        <x:v>46119</x:v>
      </x:c>
      <x:c r="C1480" t="str">
        <x:v>Lee Smith 2</x:v>
      </x:c>
      <x:c r="D1480" t="str">
        <x:v>Permanent</x:v>
      </x:c>
      <x:c r="E1480" t="str">
        <x:v>Manchester</x:v>
      </x:c>
      <x:c r="F1480" t="str">
        <x:v>Operative Porter</x:v>
      </x:c>
      <x:c r="G1480" t="str">
        <x:v>401097</x:v>
      </x:c>
      <x:c r="H1480" t="str">
        <x:v>National Slate Museum</x:v>
      </x:c>
      <x:c r="I1480" s="22" t="n">
        <x:v>10.5</x:v>
      </x:c>
      <x:c r="J1480" t="str">
        <x:v>Worked</x:v>
      </x:c>
      <x:c r="K1480" t="str">
        <x:v>Employee 104099; home branch Manchester; assigned role Operative Porter | Deployment branch: Manchester | Actual role: Operative Porter | Jobs: 401097 | Customers: National Slate Museum | Actual hours: 10.5; source records: 1</x:v>
      </x:c>
      <x:c r="L1480" t="str">
        <x:v>Include</x:v>
      </x:c>
      <x:c r="M1480"/>
      <x:c r="N1480"/>
    </x:row>
    <x:row r="1481">
      <x:c r="A1481" t="str">
        <x:v>Lee Smith 2|2026-04-08</x:v>
      </x:c>
      <x:c r="B1481" s="888" t="n">
        <x:v>46120</x:v>
      </x:c>
      <x:c r="C1481" t="str">
        <x:v>Lee Smith 2</x:v>
      </x:c>
      <x:c r="D1481" t="str">
        <x:v>Permanent</x:v>
      </x:c>
      <x:c r="E1481" t="str">
        <x:v>Manchester</x:v>
      </x:c>
      <x:c r="F1481" t="str">
        <x:v>Operative Porter</x:v>
      </x:c>
      <x:c r="G1481" t="str">
        <x:v>401097</x:v>
      </x:c>
      <x:c r="H1481" t="str">
        <x:v>National Slate Museum</x:v>
      </x:c>
      <x:c r="I1481" s="22" t="n">
        <x:v>9.5</x:v>
      </x:c>
      <x:c r="J1481" t="str">
        <x:v>Worked</x:v>
      </x:c>
      <x:c r="K1481" t="str">
        <x:v>Employee 104099; home branch Manchester; assigned role Operative Porter | Deployment branch: Manchester | Actual role: Operative Porter | Jobs: 401097 | Customers: National Slate Museum | Actual hours: 9.5; source records: 1</x:v>
      </x:c>
      <x:c r="L1481" t="str">
        <x:v>Include</x:v>
      </x:c>
      <x:c r="M1481"/>
      <x:c r="N1481"/>
    </x:row>
    <x:row r="1482">
      <x:c r="A1482" t="str">
        <x:v>Lee Smith 2|2026-04-09</x:v>
      </x:c>
      <x:c r="B1482" s="888" t="n">
        <x:v>46121</x:v>
      </x:c>
      <x:c r="C1482" t="str">
        <x:v>Lee Smith 2</x:v>
      </x:c>
      <x:c r="D1482" t="str">
        <x:v>Permanent</x:v>
      </x:c>
      <x:c r="E1482" t="str">
        <x:v>Manchester</x:v>
      </x:c>
      <x:c r="F1482" t="str">
        <x:v>Operative Porter</x:v>
      </x:c>
      <x:c r="G1482" t="str">
        <x:v>401097</x:v>
      </x:c>
      <x:c r="H1482" t="str">
        <x:v>National Slate Museum</x:v>
      </x:c>
      <x:c r="I1482" s="22" t="n">
        <x:v>1700</x:v>
      </x:c>
      <x:c r="J1482" t="str">
        <x:v>Worked</x:v>
      </x:c>
      <x:c r="K1482" t="str">
        <x:v>Employee 104099; home branch Manchester; assigned role Operative Porter | Deployment branch: Manchester | Actual role: Operative Porter | Jobs: 401097 | Customers: National Slate Museum | Actual hours: 1700.0; source records: 1</x:v>
      </x:c>
      <x:c r="L1482" t="str">
        <x:v>Include</x:v>
      </x:c>
      <x:c r="M1482"/>
      <x:c r="N1482"/>
    </x:row>
    <x:row r="1483">
      <x:c r="A1483" t="str">
        <x:v>Lee Smith 2|2026-04-10</x:v>
      </x:c>
      <x:c r="B1483" s="888" t="n">
        <x:v>46122</x:v>
      </x:c>
      <x:c r="C1483" t="str">
        <x:v>Lee Smith 2</x:v>
      </x:c>
      <x:c r="D1483" t="str">
        <x:v>Permanent</x:v>
      </x:c>
      <x:c r="E1483" t="str">
        <x:v>Manchester</x:v>
      </x:c>
      <x:c r="F1483" t="str">
        <x:v>Operative Porter</x:v>
      </x:c>
      <x:c r="G1483" t="str">
        <x:v>401097</x:v>
      </x:c>
      <x:c r="H1483" t="str">
        <x:v>National Slate Museum</x:v>
      </x:c>
      <x:c r="I1483" s="22" t="n">
        <x:v>9.5</x:v>
      </x:c>
      <x:c r="J1483" t="str">
        <x:v>Worked</x:v>
      </x:c>
      <x:c r="K1483" t="str">
        <x:v>Employee 104099; home branch Manchester; assigned role Operative Porter | Deployment branch: Manchester | Actual role: Operative Porter | Jobs: 401097 | Customers: National Slate Museum | Actual hours: 9.5; source records: 1</x:v>
      </x:c>
      <x:c r="L1483" t="str">
        <x:v>Include</x:v>
      </x:c>
      <x:c r="M1483"/>
      <x:c r="N1483"/>
    </x:row>
    <x:row r="1484">
      <x:c r="A1484" t="str">
        <x:v>Lee Smith 2|2026-04-13</x:v>
      </x:c>
      <x:c r="B1484" s="888" t="n">
        <x:v>46125</x:v>
      </x:c>
      <x:c r="C1484" t="str">
        <x:v>Lee Smith 2</x:v>
      </x:c>
      <x:c r="D1484" t="str">
        <x:v>Permanent</x:v>
      </x:c>
      <x:c r="E1484" t="str">
        <x:v>Manchester</x:v>
      </x:c>
      <x:c r="F1484" t="str">
        <x:v>Operative Porter</x:v>
      </x:c>
      <x:c r="G1484" t="str">
        <x:v>400367</x:v>
      </x:c>
      <x:c r="H1484" t="str">
        <x:v>Liverpool City Council</x:v>
      </x:c>
      <x:c r="I1484" s="22" t="n">
        <x:v>7.75</x:v>
      </x:c>
      <x:c r="J1484" t="str">
        <x:v>Worked</x:v>
      </x:c>
      <x:c r="K1484" t="str">
        <x:v>Employee 104099; home branch Manchester; assigned role Operative Porter | Deployment branch: Manchester | Actual role: Operative Porter | Jobs: 400367 | Customers: Liverpool City Council | Actual hours: 7.8; source records: 1</x:v>
      </x:c>
      <x:c r="L1484" t="str">
        <x:v>Include</x:v>
      </x:c>
      <x:c r="M1484"/>
      <x:c r="N1484"/>
    </x:row>
    <x:row r="1485">
      <x:c r="A1485" t="str">
        <x:v>Lee Smith 2|2026-04-14</x:v>
      </x:c>
      <x:c r="B1485" s="888" t="n">
        <x:v>46126</x:v>
      </x:c>
      <x:c r="C1485" t="str">
        <x:v>Lee Smith 2</x:v>
      </x:c>
      <x:c r="D1485" t="str">
        <x:v>Permanent</x:v>
      </x:c>
      <x:c r="E1485" t="str">
        <x:v>Manchester</x:v>
      </x:c>
      <x:c r="F1485" t="str">
        <x:v>Operative Porter</x:v>
      </x:c>
      <x:c r="G1485" t="str">
        <x:v>398317C</x:v>
      </x:c>
      <x:c r="H1485" t="str">
        <x:v>Restore Harrow Green</x:v>
      </x:c>
      <x:c r="I1485" s="22" t="n">
        <x:v>7.75</x:v>
      </x:c>
      <x:c r="J1485" t="str">
        <x:v>Worked</x:v>
      </x:c>
      <x:c r="K1485" t="str">
        <x:v>Employee 104099; home branch Manchester; assigned role Operative Porter | Deployment branch: Manchester | Actual role: Operative Skilled | Jobs: 398317C | Customers: Restore Harrow Green | Actual hours: 7.8; source records: 1</x:v>
      </x:c>
      <x:c r="L1485" t="str">
        <x:v>Include</x:v>
      </x:c>
      <x:c r="M1485"/>
      <x:c r="N1485"/>
    </x:row>
    <x:row r="1486">
      <x:c r="A1486" t="str">
        <x:v>Lee Smith 2|2026-04-15</x:v>
      </x:c>
      <x:c r="B1486" s="888" t="n">
        <x:v>46127</x:v>
      </x:c>
      <x:c r="C1486" t="str">
        <x:v>Lee Smith 2</x:v>
      </x:c>
      <x:c r="D1486" t="str">
        <x:v>Permanent</x:v>
      </x:c>
      <x:c r="E1486" t="str">
        <x:v>Manchester</x:v>
      </x:c>
      <x:c r="F1486" t="str">
        <x:v>Operative Porter</x:v>
      </x:c>
      <x:c r="G1486" t="str">
        <x:v>398317C</x:v>
      </x:c>
      <x:c r="H1486" t="str">
        <x:v>Restore Harrow Green</x:v>
      </x:c>
      <x:c r="I1486" s="22" t="n">
        <x:v>8</x:v>
      </x:c>
      <x:c r="J1486" t="str">
        <x:v>Worked</x:v>
      </x:c>
      <x:c r="K1486" t="str">
        <x:v>Employee 104099; home branch Manchester; assigned role Operative Porter | Deployment branch: Manchester | Actual role: Operative Skilled | Jobs: 398317C | Customers: Restore Harrow Green | Actual hours: 8.0; source records: 1</x:v>
      </x:c>
      <x:c r="L1486" t="str">
        <x:v>Include</x:v>
      </x:c>
      <x:c r="M1486"/>
      <x:c r="N1486"/>
    </x:row>
    <x:row r="1487">
      <x:c r="A1487" t="str">
        <x:v>Lee Smith 2|2026-04-16</x:v>
      </x:c>
      <x:c r="B1487" s="888" t="n">
        <x:v>46128</x:v>
      </x:c>
      <x:c r="C1487" t="str">
        <x:v>Lee Smith 2</x:v>
      </x:c>
      <x:c r="D1487" t="str">
        <x:v>Permanent</x:v>
      </x:c>
      <x:c r="E1487" t="str">
        <x:v>Manchester</x:v>
      </x:c>
      <x:c r="F1487" t="str">
        <x:v>Operative Porter</x:v>
      </x:c>
      <x:c r="G1487" t="str">
        <x:v>398317C</x:v>
      </x:c>
      <x:c r="H1487" t="str">
        <x:v>Restore Harrow Green</x:v>
      </x:c>
      <x:c r="I1487" s="22" t="n">
        <x:v>8</x:v>
      </x:c>
      <x:c r="J1487" t="str">
        <x:v>Worked</x:v>
      </x:c>
      <x:c r="K1487" t="str">
        <x:v>Employee 104099; home branch Manchester; assigned role Operative Porter | Deployment branch: Manchester | Actual role: Operative Skilled | Jobs: 398317C | Customers: Restore Harrow Green | Actual hours: 8.0; source records: 1</x:v>
      </x:c>
      <x:c r="L1487" t="str">
        <x:v>Include</x:v>
      </x:c>
      <x:c r="M1487"/>
      <x:c r="N1487"/>
    </x:row>
    <x:row r="1488">
      <x:c r="A1488" t="str">
        <x:v>Lee Smith 2|2026-04-17</x:v>
      </x:c>
      <x:c r="B1488" s="888" t="n">
        <x:v>46129</x:v>
      </x:c>
      <x:c r="C1488" t="str">
        <x:v>Lee Smith 2</x:v>
      </x:c>
      <x:c r="D1488" t="str">
        <x:v>Permanent</x:v>
      </x:c>
      <x:c r="E1488" t="str">
        <x:v>Manchester</x:v>
      </x:c>
      <x:c r="F1488" t="str">
        <x:v>Operative Porter</x:v>
      </x:c>
      <x:c r="G1488" t="str">
        <x:v>374044A</x:v>
      </x:c>
      <x:c r="H1488" t="str">
        <x:v>Hurstwood Environmental Consultants</x:v>
      </x:c>
      <x:c r="I1488" s="22" t="n">
        <x:v>3.75</x:v>
      </x:c>
      <x:c r="J1488" t="str">
        <x:v>Worked</x:v>
      </x:c>
      <x:c r="K1488" t="str">
        <x:v>Employee 104099; home branch Manchester; assigned role Operative Porter | Deployment branch: Manchester | Actual role: Operative Porter | Jobs: 374044A | Customers: Hurstwood Environmental Consultants | Actual hours: 3.8; source records: 1</x:v>
      </x:c>
      <x:c r="L1488" t="str">
        <x:v>Include</x:v>
      </x:c>
      <x:c r="M1488"/>
      <x:c r="N1488"/>
    </x:row>
    <x:row r="1489">
      <x:c r="A1489" t="str">
        <x:v>Lee Smith 2|2026-04-20</x:v>
      </x:c>
      <x:c r="B1489" s="888" t="n">
        <x:v>46132</x:v>
      </x:c>
      <x:c r="C1489" t="str">
        <x:v>Lee Smith 2</x:v>
      </x:c>
      <x:c r="D1489" t="str">
        <x:v>Permanent</x:v>
      </x:c>
      <x:c r="E1489" t="str">
        <x:v>Manchester</x:v>
      </x:c>
      <x:c r="F1489" t="str">
        <x:v>Operative Porter</x:v>
      </x:c>
      <x:c r="G1489" t="str">
        <x:v>398317C</x:v>
      </x:c>
      <x:c r="H1489" t="str">
        <x:v>Restore Harrow Green</x:v>
      </x:c>
      <x:c r="I1489" s="22" t="n">
        <x:v>8</x:v>
      </x:c>
      <x:c r="J1489" t="str">
        <x:v>Worked</x:v>
      </x:c>
      <x:c r="K1489" t="str">
        <x:v>Employee 104099; home branch Manchester; assigned role Operative Porter | Deployment branch: Manchester | Actual role: Operative Porter | Jobs: 398317C | Customers: Restore Harrow Green | Actual hours: 8.0; source records: 1</x:v>
      </x:c>
      <x:c r="L1489" t="str">
        <x:v>Include</x:v>
      </x:c>
      <x:c r="M1489"/>
      <x:c r="N1489"/>
    </x:row>
    <x:row r="1490">
      <x:c r="A1490" t="str">
        <x:v>Lee Smith 2|2026-04-21</x:v>
      </x:c>
      <x:c r="B1490" s="888" t="n">
        <x:v>46133</x:v>
      </x:c>
      <x:c r="C1490" t="str">
        <x:v>Lee Smith 2</x:v>
      </x:c>
      <x:c r="D1490" t="str">
        <x:v>Permanent</x:v>
      </x:c>
      <x:c r="E1490" t="str">
        <x:v>Manchester</x:v>
      </x:c>
      <x:c r="F1490" t="str">
        <x:v>Operative Porter</x:v>
      </x:c>
      <x:c r="G1490" t="str">
        <x:v>398317C</x:v>
      </x:c>
      <x:c r="H1490" t="str">
        <x:v>Restore Harrow Green</x:v>
      </x:c>
      <x:c r="I1490" s="22" t="n">
        <x:v>8</x:v>
      </x:c>
      <x:c r="J1490" t="str">
        <x:v>Worked</x:v>
      </x:c>
      <x:c r="K1490" t="str">
        <x:v>Employee 104099; home branch Manchester; assigned role Operative Porter | Deployment branch: Manchester | Actual role: Operative Porter | Jobs: 398317C | Customers: Restore Harrow Green | Actual hours: 8.0; source records: 1</x:v>
      </x:c>
      <x:c r="L1490" t="str">
        <x:v>Include</x:v>
      </x:c>
      <x:c r="M1490"/>
      <x:c r="N1490"/>
    </x:row>
    <x:row r="1491">
      <x:c r="A1491" t="str">
        <x:v>Lee Smith 2|2026-04-22</x:v>
      </x:c>
      <x:c r="B1491" s="888" t="n">
        <x:v>46134</x:v>
      </x:c>
      <x:c r="C1491" t="str">
        <x:v>Lee Smith 2</x:v>
      </x:c>
      <x:c r="D1491" t="str">
        <x:v>Permanent</x:v>
      </x:c>
      <x:c r="E1491" t="str">
        <x:v>Manchester</x:v>
      </x:c>
      <x:c r="F1491" t="str">
        <x:v>Operative Porter</x:v>
      </x:c>
      <x:c r="G1491" t="str">
        <x:v>398317C</x:v>
      </x:c>
      <x:c r="H1491" t="str">
        <x:v>Restore Harrow Green</x:v>
      </x:c>
      <x:c r="I1491" s="22" t="n">
        <x:v>7.5</x:v>
      </x:c>
      <x:c r="J1491" t="str">
        <x:v>Worked</x:v>
      </x:c>
      <x:c r="K1491" t="str">
        <x:v>Employee 104099; home branch Manchester; assigned role Operative Porter | Deployment branch: Manchester | Actual role: Operative Porter | Jobs: 398317C | Customers: Restore Harrow Green | Actual hours: 7.5; source records: 1</x:v>
      </x:c>
      <x:c r="L1491" t="str">
        <x:v>Include</x:v>
      </x:c>
      <x:c r="M1491"/>
      <x:c r="N1491"/>
    </x:row>
    <x:row r="1492">
      <x:c r="A1492" t="str">
        <x:v>Lee Smith 2|2026-04-23</x:v>
      </x:c>
      <x:c r="B1492" s="888" t="n">
        <x:v>46135</x:v>
      </x:c>
      <x:c r="C1492" t="str">
        <x:v>Lee Smith 2</x:v>
      </x:c>
      <x:c r="D1492" t="str">
        <x:v>Permanent</x:v>
      </x:c>
      <x:c r="E1492" t="str">
        <x:v>Manchester</x:v>
      </x:c>
      <x:c r="F1492" t="str">
        <x:v>Operative Porter</x:v>
      </x:c>
      <x:c r="G1492" t="str">
        <x:v>398317C</x:v>
      </x:c>
      <x:c r="H1492" t="str">
        <x:v>Restore Harrow Green</x:v>
      </x:c>
      <x:c r="I1492" s="22" t="n">
        <x:v>8</x:v>
      </x:c>
      <x:c r="J1492" t="str">
        <x:v>Worked</x:v>
      </x:c>
      <x:c r="K1492" t="str">
        <x:v>Employee 104099; home branch Manchester; assigned role Operative Porter | Deployment branch: Manchester | Actual role: Operative Porter | Jobs: 398317C | Customers: Restore Harrow Green | Actual hours: 8.0; source records: 1</x:v>
      </x:c>
      <x:c r="L1492" t="str">
        <x:v>Include</x:v>
      </x:c>
      <x:c r="M1492"/>
      <x:c r="N1492"/>
    </x:row>
    <x:row r="1493">
      <x:c r="A1493" t="str">
        <x:v>Lee Smith 2|2026-04-24</x:v>
      </x:c>
      <x:c r="B1493" s="888" t="n">
        <x:v>46136</x:v>
      </x:c>
      <x:c r="C1493" t="str">
        <x:v>Lee Smith 2</x:v>
      </x:c>
      <x:c r="D1493" t="str">
        <x:v>Permanent</x:v>
      </x:c>
      <x:c r="E1493" t="str">
        <x:v>Manchester</x:v>
      </x:c>
      <x:c r="F1493" t="str">
        <x:v>Operative Porter</x:v>
      </x:c>
      <x:c r="G1493" t="str">
        <x:v>398317C</x:v>
      </x:c>
      <x:c r="H1493" t="str">
        <x:v>Restore Harrow Green</x:v>
      </x:c>
      <x:c r="I1493" s="22" t="n">
        <x:v>7.5</x:v>
      </x:c>
      <x:c r="J1493" t="str">
        <x:v>Worked</x:v>
      </x:c>
      <x:c r="K1493" t="str">
        <x:v>Employee 104099; home branch Manchester; assigned role Operative Porter | Deployment branch: Manchester | Actual role: Operative Porter | Jobs: 398317C | Customers: Restore Harrow Green | Actual hours: 7.5; source records: 1</x:v>
      </x:c>
      <x:c r="L1493" t="str">
        <x:v>Include</x:v>
      </x:c>
      <x:c r="M1493"/>
      <x:c r="N1493"/>
    </x:row>
    <x:row r="1494">
      <x:c r="A1494" t="str">
        <x:v>Lee Smith 2|2026-04-27</x:v>
      </x:c>
      <x:c r="B1494" s="888" t="n">
        <x:v>46139</x:v>
      </x:c>
      <x:c r="C1494" t="str">
        <x:v>Lee Smith 2</x:v>
      </x:c>
      <x:c r="D1494" t="str">
        <x:v>Permanent</x:v>
      </x:c>
      <x:c r="E1494" t="str">
        <x:v>Manchester</x:v>
      </x:c>
      <x:c r="F1494" t="str">
        <x:v>Operative Porter</x:v>
      </x:c>
      <x:c r="G1494" t="str">
        <x:v>398317C</x:v>
      </x:c>
      <x:c r="H1494" t="str">
        <x:v>Restore Harrow Green</x:v>
      </x:c>
      <x:c r="I1494" s="22" t="n">
        <x:v>7</x:v>
      </x:c>
      <x:c r="J1494" t="str">
        <x:v>CONFLICT — Worked + leave</x:v>
      </x:c>
      <x:c r="K1494" t="str">
        <x:v>Employee 104099; home branch Manchester; assigned role Operative Porter | Deployment branch: Manchester | Actual role: Operative Porter | Jobs: 398317C | Customers: Restore Harrow Green | Actual hours: 7.0; source records: 1 | Leave: Annual Leave (Hours) | Leave calendar basis: Variable-pattern period</x:v>
      </x:c>
      <x:c r="L1494" t="str">
        <x:v>Include</x:v>
      </x:c>
      <x:c r="M1494"/>
      <x:c r="N1494"/>
    </x:row>
    <x:row r="1495">
      <x:c r="A1495" t="str">
        <x:v>Lee Smith 2|2026-04-28</x:v>
      </x:c>
      <x:c r="B1495" s="888" t="n">
        <x:v>46140</x:v>
      </x:c>
      <x:c r="C1495" t="str">
        <x:v>Lee Smith 2</x:v>
      </x:c>
      <x:c r="D1495" t="str">
        <x:v>Permanent</x:v>
      </x:c>
      <x:c r="E1495" t="str">
        <x:v>Manchester</x:v>
      </x:c>
      <x:c r="F1495" t="str">
        <x:v>Operative Porter</x:v>
      </x:c>
      <x:c r="G1495"/>
      <x:c r="H1495"/>
      <x:c r="I1495" s="22" t="n">
        <x:v>0</x:v>
      </x:c>
      <x:c r="J1495" t="str">
        <x:v>Annual leave</x:v>
      </x:c>
      <x:c r="K1495" t="str">
        <x:v>Employee 104099; home branch Manchester; assigned role Operative Porter | Leave: Annual Leave (Hours) | Leave calendar basis: Variable-pattern period</x:v>
      </x:c>
      <x:c r="L1495" t="str">
        <x:v>Include</x:v>
      </x:c>
      <x:c r="M1495"/>
      <x:c r="N1495"/>
    </x:row>
    <x:row r="1496">
      <x:c r="A1496" t="str">
        <x:v>Lee Smith 2|2026-04-29</x:v>
      </x:c>
      <x:c r="B1496" s="888" t="n">
        <x:v>46141</x:v>
      </x:c>
      <x:c r="C1496" t="str">
        <x:v>Lee Smith 2</x:v>
      </x:c>
      <x:c r="D1496" t="str">
        <x:v>Permanent</x:v>
      </x:c>
      <x:c r="E1496" t="str">
        <x:v>Manchester</x:v>
      </x:c>
      <x:c r="F1496" t="str">
        <x:v>Operative Porter</x:v>
      </x:c>
      <x:c r="G1496"/>
      <x:c r="H1496"/>
      <x:c r="I1496" s="22" t="n">
        <x:v>0</x:v>
      </x:c>
      <x:c r="J1496" t="str">
        <x:v>Annual leave</x:v>
      </x:c>
      <x:c r="K1496" t="str">
        <x:v>Employee 104099; home branch Manchester; assigned role Operative Porter | Leave: Annual Leave (Hours) | Leave calendar basis: Variable-pattern period</x:v>
      </x:c>
      <x:c r="L1496" t="str">
        <x:v>Include</x:v>
      </x:c>
      <x:c r="M1496"/>
      <x:c r="N1496"/>
    </x:row>
    <x:row r="1497">
      <x:c r="A1497" t="str">
        <x:v>Lee Smith 2|2026-04-30</x:v>
      </x:c>
      <x:c r="B1497" s="888" t="n">
        <x:v>46142</x:v>
      </x:c>
      <x:c r="C1497" t="str">
        <x:v>Lee Smith 2</x:v>
      </x:c>
      <x:c r="D1497" t="str">
        <x:v>Permanent</x:v>
      </x:c>
      <x:c r="E1497" t="str">
        <x:v>Manchester</x:v>
      </x:c>
      <x:c r="F1497" t="str">
        <x:v>Operative Porter</x:v>
      </x:c>
      <x:c r="G1497"/>
      <x:c r="H1497"/>
      <x:c r="I1497" s="22" t="n">
        <x:v>0</x:v>
      </x:c>
      <x:c r="J1497" t="str">
        <x:v>Annual leave</x:v>
      </x:c>
      <x:c r="K1497" t="str">
        <x:v>Employee 104099; home branch Manchester; assigned role Operative Porter | Leave: Annual Leave (Hours) | Leave calendar basis: Variable-pattern period</x:v>
      </x:c>
      <x:c r="L1497" t="str">
        <x:v>Include</x:v>
      </x:c>
      <x:c r="M1497"/>
      <x:c r="N1497"/>
    </x:row>
    <x:row r="1498">
      <x:c r="A1498" t="str">
        <x:v>Lewis Wright|2026-04-02</x:v>
      </x:c>
      <x:c r="B1498" s="888" t="n">
        <x:v>46114</x:v>
      </x:c>
      <x:c r="C1498" t="str">
        <x:v>Lewis Wright</x:v>
      </x:c>
      <x:c r="D1498" t="str">
        <x:v>Permanent</x:v>
      </x:c>
      <x:c r="E1498" t="str">
        <x:v>Thurrock</x:v>
      </x:c>
      <x:c r="F1498" t="str">
        <x:v>Warehouse</x:v>
      </x:c>
      <x:c r="G1498"/>
      <x:c r="H1498"/>
      <x:c r="I1498" s="22" t="n">
        <x:v>0</x:v>
      </x:c>
      <x:c r="J1498" t="str">
        <x:v>Annual leave</x:v>
      </x:c>
      <x:c r="K1498" t="str">
        <x:v>Employee 104675; home branch Thurrock; assigned role Warehouse | Leave: Annual Leave (Days) | Leave calendar basis: Fixed schedule</x:v>
      </x:c>
      <x:c r="L1498" t="str">
        <x:v>Include</x:v>
      </x:c>
      <x:c r="M1498"/>
      <x:c r="N1498"/>
    </x:row>
    <x:row r="1499">
      <x:c r="A1499" t="str">
        <x:v>Lewis Wright|2026-04-03</x:v>
      </x:c>
      <x:c r="B1499" s="888" t="n">
        <x:v>46115</x:v>
      </x:c>
      <x:c r="C1499" t="str">
        <x:v>Lewis Wright</x:v>
      </x:c>
      <x:c r="D1499" t="str">
        <x:v>Permanent</x:v>
      </x:c>
      <x:c r="E1499" t="str">
        <x:v>Thurrock</x:v>
      </x:c>
      <x:c r="F1499" t="str">
        <x:v>Warehouse</x:v>
      </x:c>
      <x:c r="G1499"/>
      <x:c r="H1499"/>
      <x:c r="I1499" s="22" t="n">
        <x:v>0</x:v>
      </x:c>
      <x:c r="J1499" t="str">
        <x:v>Annual leave</x:v>
      </x:c>
      <x:c r="K1499" t="str">
        <x:v>Employee 104675; home branch Thurrock; assigned role Warehouse | Leave: Annual Leave (Days) | Leave calendar basis: Fixed schedule</x:v>
      </x:c>
      <x:c r="L1499" t="str">
        <x:v>Include</x:v>
      </x:c>
      <x:c r="M1499"/>
      <x:c r="N1499"/>
    </x:row>
    <x:row r="1500">
      <x:c r="A1500" t="str">
        <x:v>Lewis Wright|2026-04-06</x:v>
      </x:c>
      <x:c r="B1500" s="888" t="n">
        <x:v>46118</x:v>
      </x:c>
      <x:c r="C1500" t="str">
        <x:v>Lewis Wright</x:v>
      </x:c>
      <x:c r="D1500" t="str">
        <x:v>Permanent</x:v>
      </x:c>
      <x:c r="E1500" t="str">
        <x:v>Thurrock</x:v>
      </x:c>
      <x:c r="F1500" t="str">
        <x:v>Warehouse</x:v>
      </x:c>
      <x:c r="G1500"/>
      <x:c r="H1500"/>
      <x:c r="I1500" s="22" t="n">
        <x:v>0</x:v>
      </x:c>
      <x:c r="J1500" t="str">
        <x:v>Annual leave</x:v>
      </x:c>
      <x:c r="K1500" t="str">
        <x:v>Employee 104675; home branch Thurrock; assigned role Warehouse | Leave: Annual Leave (Days) | Leave calendar basis: Fixed schedule</x:v>
      </x:c>
      <x:c r="L1500" t="str">
        <x:v>Include</x:v>
      </x:c>
      <x:c r="M1500"/>
      <x:c r="N1500"/>
    </x:row>
    <x:row r="1501">
      <x:c r="A1501" t="str">
        <x:v>Lewis Wright|2026-04-07</x:v>
      </x:c>
      <x:c r="B1501" s="888" t="n">
        <x:v>46119</x:v>
      </x:c>
      <x:c r="C1501" t="str">
        <x:v>Lewis Wright</x:v>
      </x:c>
      <x:c r="D1501" t="str">
        <x:v>Permanent</x:v>
      </x:c>
      <x:c r="E1501" t="str">
        <x:v>Thurrock</x:v>
      </x:c>
      <x:c r="F1501" t="str">
        <x:v>Warehouse</x:v>
      </x:c>
      <x:c r="G1501" t="str">
        <x:v>363792D</x:v>
      </x:c>
      <x:c r="H1501" t="str">
        <x:v>Thurrock Warehouse</x:v>
      </x:c>
      <x:c r="I1501" s="22" t="n">
        <x:v>9</x:v>
      </x:c>
      <x:c r="J1501" t="str">
        <x:v>Worked</x:v>
      </x:c>
      <x:c r="K1501" t="str">
        <x:v>Employee 104675; home branch Thurrock; assigned role Warehouse | Deployment branch: Thurrock | Actual role: Operative Skilled | Jobs: 363792D | Customers: Thurrock Warehouse | Actual hours: 9.0; source records: 1</x:v>
      </x:c>
      <x:c r="L1501" t="str">
        <x:v>Include</x:v>
      </x:c>
      <x:c r="M1501"/>
      <x:c r="N1501"/>
    </x:row>
    <x:row r="1502">
      <x:c r="A1502" t="str">
        <x:v>Lewis Wright|2026-04-08</x:v>
      </x:c>
      <x:c r="B1502" s="888" t="n">
        <x:v>46120</x:v>
      </x:c>
      <x:c r="C1502" t="str">
        <x:v>Lewis Wright</x:v>
      </x:c>
      <x:c r="D1502" t="str">
        <x:v>Permanent</x:v>
      </x:c>
      <x:c r="E1502" t="str">
        <x:v>Thurrock</x:v>
      </x:c>
      <x:c r="F1502" t="str">
        <x:v>Warehouse</x:v>
      </x:c>
      <x:c r="G1502" t="str">
        <x:v>363792D</x:v>
      </x:c>
      <x:c r="H1502" t="str">
        <x:v>Thurrock Warehouse</x:v>
      </x:c>
      <x:c r="I1502" s="22" t="n">
        <x:v>9</x:v>
      </x:c>
      <x:c r="J1502" t="str">
        <x:v>Worked</x:v>
      </x:c>
      <x:c r="K1502" t="str">
        <x:v>Employee 104675; home branch Thurrock; assigned role Warehouse | Deployment branch: Thurrock | Actual role: Operative Skilled | Jobs: 363792D | Customers: Thurrock Warehouse | Actual hours: 9.0; source records: 1</x:v>
      </x:c>
      <x:c r="L1502" t="str">
        <x:v>Include</x:v>
      </x:c>
      <x:c r="M1502"/>
      <x:c r="N1502"/>
    </x:row>
    <x:row r="1503">
      <x:c r="A1503" t="str">
        <x:v>Lewis Wright|2026-04-09</x:v>
      </x:c>
      <x:c r="B1503" s="888" t="n">
        <x:v>46121</x:v>
      </x:c>
      <x:c r="C1503" t="str">
        <x:v>Lewis Wright</x:v>
      </x:c>
      <x:c r="D1503" t="str">
        <x:v>Permanent</x:v>
      </x:c>
      <x:c r="E1503" t="str">
        <x:v>Thurrock</x:v>
      </x:c>
      <x:c r="F1503" t="str">
        <x:v>Warehouse</x:v>
      </x:c>
      <x:c r="G1503" t="str">
        <x:v>363792D</x:v>
      </x:c>
      <x:c r="H1503" t="str">
        <x:v>Thurrock Warehouse</x:v>
      </x:c>
      <x:c r="I1503" s="22" t="n">
        <x:v>9</x:v>
      </x:c>
      <x:c r="J1503" t="str">
        <x:v>Worked</x:v>
      </x:c>
      <x:c r="K1503" t="str">
        <x:v>Employee 104675; home branch Thurrock; assigned role Warehouse | Deployment branch: Thurrock | Actual role: Operative Skilled | Jobs: 363792D | Customers: Thurrock Warehouse | Actual hours: 9.0; source records: 1</x:v>
      </x:c>
      <x:c r="L1503" t="str">
        <x:v>Include</x:v>
      </x:c>
      <x:c r="M1503"/>
      <x:c r="N1503"/>
    </x:row>
    <x:row r="1504">
      <x:c r="A1504" t="str">
        <x:v>Lewis Wright|2026-04-10</x:v>
      </x:c>
      <x:c r="B1504" s="888" t="n">
        <x:v>46122</x:v>
      </x:c>
      <x:c r="C1504" t="str">
        <x:v>Lewis Wright</x:v>
      </x:c>
      <x:c r="D1504" t="str">
        <x:v>Permanent</x:v>
      </x:c>
      <x:c r="E1504" t="str">
        <x:v>Thurrock</x:v>
      </x:c>
      <x:c r="F1504" t="str">
        <x:v>Warehouse</x:v>
      </x:c>
      <x:c r="G1504" t="str">
        <x:v>363792D</x:v>
      </x:c>
      <x:c r="H1504" t="str">
        <x:v>Thurrock Warehouse</x:v>
      </x:c>
      <x:c r="I1504" s="22" t="n">
        <x:v>9</x:v>
      </x:c>
      <x:c r="J1504" t="str">
        <x:v>Worked</x:v>
      </x:c>
      <x:c r="K1504" t="str">
        <x:v>Employee 104675; home branch Thurrock; assigned role Warehouse | Deployment branch: Thurrock | Actual role: Operative Skilled | Jobs: 363792D | Customers: Thurrock Warehouse | Actual hours: 9.0; source records: 1</x:v>
      </x:c>
      <x:c r="L1504" t="str">
        <x:v>Include</x:v>
      </x:c>
      <x:c r="M1504"/>
      <x:c r="N1504"/>
    </x:row>
    <x:row r="1505">
      <x:c r="A1505" t="str">
        <x:v>Lewis Wright|2026-04-13</x:v>
      </x:c>
      <x:c r="B1505" s="888" t="n">
        <x:v>46125</x:v>
      </x:c>
      <x:c r="C1505" t="str">
        <x:v>Lewis Wright</x:v>
      </x:c>
      <x:c r="D1505" t="str">
        <x:v>Permanent</x:v>
      </x:c>
      <x:c r="E1505" t="str">
        <x:v>Thurrock</x:v>
      </x:c>
      <x:c r="F1505" t="str">
        <x:v>Warehouse</x:v>
      </x:c>
      <x:c r="G1505" t="str">
        <x:v>363792D</x:v>
      </x:c>
      <x:c r="H1505" t="str">
        <x:v>Thurrock Warehouse</x:v>
      </x:c>
      <x:c r="I1505" s="22" t="n">
        <x:v>9</x:v>
      </x:c>
      <x:c r="J1505" t="str">
        <x:v>Worked</x:v>
      </x:c>
      <x:c r="K1505" t="str">
        <x:v>Employee 104675; home branch Thurrock; assigned role Warehouse | Deployment branch: Thurrock | Actual role: Operative Skilled | Jobs: 363792D | Customers: Thurrock Warehouse | Actual hours: 9.0; source records: 1</x:v>
      </x:c>
      <x:c r="L1505" t="str">
        <x:v>Include</x:v>
      </x:c>
      <x:c r="M1505"/>
      <x:c r="N1505"/>
    </x:row>
    <x:row r="1506">
      <x:c r="A1506" t="str">
        <x:v>Lewis Wright|2026-04-14</x:v>
      </x:c>
      <x:c r="B1506" s="888" t="n">
        <x:v>46126</x:v>
      </x:c>
      <x:c r="C1506" t="str">
        <x:v>Lewis Wright</x:v>
      </x:c>
      <x:c r="D1506" t="str">
        <x:v>Permanent</x:v>
      </x:c>
      <x:c r="E1506" t="str">
        <x:v>Thurrock</x:v>
      </x:c>
      <x:c r="F1506" t="str">
        <x:v>Warehouse</x:v>
      </x:c>
      <x:c r="G1506" t="str">
        <x:v>363792D</x:v>
      </x:c>
      <x:c r="H1506" t="str">
        <x:v>Thurrock Warehouse</x:v>
      </x:c>
      <x:c r="I1506" s="22" t="n">
        <x:v>9</x:v>
      </x:c>
      <x:c r="J1506" t="str">
        <x:v>Worked</x:v>
      </x:c>
      <x:c r="K1506" t="str">
        <x:v>Employee 104675; home branch Thurrock; assigned role Warehouse | Deployment branch: Thurrock | Actual role: Operative Skilled | Jobs: 363792D | Customers: Thurrock Warehouse | Actual hours: 9.0; source records: 1</x:v>
      </x:c>
      <x:c r="L1506" t="str">
        <x:v>Include</x:v>
      </x:c>
      <x:c r="M1506"/>
      <x:c r="N1506"/>
    </x:row>
    <x:row r="1507">
      <x:c r="A1507" t="str">
        <x:v>Lewis Wright|2026-04-15</x:v>
      </x:c>
      <x:c r="B1507" s="888" t="n">
        <x:v>46127</x:v>
      </x:c>
      <x:c r="C1507" t="str">
        <x:v>Lewis Wright</x:v>
      </x:c>
      <x:c r="D1507" t="str">
        <x:v>Permanent</x:v>
      </x:c>
      <x:c r="E1507" t="str">
        <x:v>Thurrock</x:v>
      </x:c>
      <x:c r="F1507" t="str">
        <x:v>Warehouse</x:v>
      </x:c>
      <x:c r="G1507" t="str">
        <x:v>363792D</x:v>
      </x:c>
      <x:c r="H1507" t="str">
        <x:v>Thurrock Warehouse</x:v>
      </x:c>
      <x:c r="I1507" s="22" t="n">
        <x:v>9</x:v>
      </x:c>
      <x:c r="J1507" t="str">
        <x:v>Worked</x:v>
      </x:c>
      <x:c r="K1507" t="str">
        <x:v>Employee 104675; home branch Thurrock; assigned role Warehouse | Deployment branch: Thurrock | Actual role: Operative Skilled | Jobs: 363792D | Customers: Thurrock Warehouse | Actual hours: 9.0; source records: 1</x:v>
      </x:c>
      <x:c r="L1507" t="str">
        <x:v>Include</x:v>
      </x:c>
      <x:c r="M1507"/>
      <x:c r="N1507"/>
    </x:row>
    <x:row r="1508">
      <x:c r="A1508" t="str">
        <x:v>Lewis Wright|2026-04-16</x:v>
      </x:c>
      <x:c r="B1508" s="888" t="n">
        <x:v>46128</x:v>
      </x:c>
      <x:c r="C1508" t="str">
        <x:v>Lewis Wright</x:v>
      </x:c>
      <x:c r="D1508" t="str">
        <x:v>Permanent</x:v>
      </x:c>
      <x:c r="E1508" t="str">
        <x:v>Thurrock</x:v>
      </x:c>
      <x:c r="F1508" t="str">
        <x:v>Warehouse</x:v>
      </x:c>
      <x:c r="G1508" t="str">
        <x:v>363792D</x:v>
      </x:c>
      <x:c r="H1508" t="str">
        <x:v>Thurrock Warehouse</x:v>
      </x:c>
      <x:c r="I1508" s="22" t="n">
        <x:v>9</x:v>
      </x:c>
      <x:c r="J1508" t="str">
        <x:v>Worked</x:v>
      </x:c>
      <x:c r="K1508" t="str">
        <x:v>Employee 104675; home branch Thurrock; assigned role Warehouse | Deployment branch: Thurrock | Actual role: Operative Skilled | Jobs: 363792D | Customers: Thurrock Warehouse | Actual hours: 9.0; source records: 1</x:v>
      </x:c>
      <x:c r="L1508" t="str">
        <x:v>Include</x:v>
      </x:c>
      <x:c r="M1508"/>
      <x:c r="N1508"/>
    </x:row>
    <x:row r="1509">
      <x:c r="A1509" t="str">
        <x:v>Lewis Wright|2026-04-17</x:v>
      </x:c>
      <x:c r="B1509" s="888" t="n">
        <x:v>46129</x:v>
      </x:c>
      <x:c r="C1509" t="str">
        <x:v>Lewis Wright</x:v>
      </x:c>
      <x:c r="D1509" t="str">
        <x:v>Permanent</x:v>
      </x:c>
      <x:c r="E1509" t="str">
        <x:v>Thurrock</x:v>
      </x:c>
      <x:c r="F1509" t="str">
        <x:v>Warehouse</x:v>
      </x:c>
      <x:c r="G1509" t="str">
        <x:v>363792D</x:v>
      </x:c>
      <x:c r="H1509" t="str">
        <x:v>Thurrock Warehouse</x:v>
      </x:c>
      <x:c r="I1509" s="22" t="n">
        <x:v>9</x:v>
      </x:c>
      <x:c r="J1509" t="str">
        <x:v>Worked</x:v>
      </x:c>
      <x:c r="K1509" t="str">
        <x:v>Employee 104675; home branch Thurrock; assigned role Warehouse | Deployment branch: Thurrock | Actual role: Operative Skilled | Jobs: 363792D | Customers: Thurrock Warehouse | Actual hours: 9.0; source records: 1</x:v>
      </x:c>
      <x:c r="L1509" t="str">
        <x:v>Include</x:v>
      </x:c>
      <x:c r="M1509"/>
      <x:c r="N1509"/>
    </x:row>
    <x:row r="1510">
      <x:c r="A1510" t="str">
        <x:v>Lewis Wright|2026-04-20</x:v>
      </x:c>
      <x:c r="B1510" s="888" t="n">
        <x:v>46132</x:v>
      </x:c>
      <x:c r="C1510" t="str">
        <x:v>Lewis Wright</x:v>
      </x:c>
      <x:c r="D1510" t="str">
        <x:v>Permanent</x:v>
      </x:c>
      <x:c r="E1510" t="str">
        <x:v>Thurrock</x:v>
      </x:c>
      <x:c r="F1510" t="str">
        <x:v>Warehouse</x:v>
      </x:c>
      <x:c r="G1510" t="str">
        <x:v>363792D</x:v>
      </x:c>
      <x:c r="H1510" t="str">
        <x:v>Thurrock Warehouse</x:v>
      </x:c>
      <x:c r="I1510" s="22" t="n">
        <x:v>9</x:v>
      </x:c>
      <x:c r="J1510" t="str">
        <x:v>Worked</x:v>
      </x:c>
      <x:c r="K1510" t="str">
        <x:v>Employee 104675; home branch Thurrock; assigned role Warehouse | Deployment branch: Thurrock | Actual role: Operative Skilled | Jobs: 363792D | Customers: Thurrock Warehouse | Actual hours: 9.0; source records: 1</x:v>
      </x:c>
      <x:c r="L1510" t="str">
        <x:v>Include</x:v>
      </x:c>
      <x:c r="M1510"/>
      <x:c r="N1510"/>
    </x:row>
    <x:row r="1511">
      <x:c r="A1511" t="str">
        <x:v>Lewis Wright|2026-04-21</x:v>
      </x:c>
      <x:c r="B1511" s="888" t="n">
        <x:v>46133</x:v>
      </x:c>
      <x:c r="C1511" t="str">
        <x:v>Lewis Wright</x:v>
      </x:c>
      <x:c r="D1511" t="str">
        <x:v>Permanent</x:v>
      </x:c>
      <x:c r="E1511" t="str">
        <x:v>Thurrock</x:v>
      </x:c>
      <x:c r="F1511" t="str">
        <x:v>Warehouse</x:v>
      </x:c>
      <x:c r="G1511" t="str">
        <x:v>363792D</x:v>
      </x:c>
      <x:c r="H1511" t="str">
        <x:v>Thurrock Warehouse</x:v>
      </x:c>
      <x:c r="I1511" s="22" t="n">
        <x:v>9</x:v>
      </x:c>
      <x:c r="J1511" t="str">
        <x:v>Worked</x:v>
      </x:c>
      <x:c r="K1511" t="str">
        <x:v>Employee 104675; home branch Thurrock; assigned role Warehouse | Deployment branch: Thurrock | Actual role: Operative Skilled | Jobs: 363792D | Customers: Thurrock Warehouse | Actual hours: 9.0; source records: 1</x:v>
      </x:c>
      <x:c r="L1511" t="str">
        <x:v>Include</x:v>
      </x:c>
      <x:c r="M1511"/>
      <x:c r="N1511"/>
    </x:row>
    <x:row r="1512">
      <x:c r="A1512" t="str">
        <x:v>Lewis Wright|2026-04-22</x:v>
      </x:c>
      <x:c r="B1512" s="888" t="n">
        <x:v>46134</x:v>
      </x:c>
      <x:c r="C1512" t="str">
        <x:v>Lewis Wright</x:v>
      </x:c>
      <x:c r="D1512" t="str">
        <x:v>Permanent</x:v>
      </x:c>
      <x:c r="E1512" t="str">
        <x:v>Thurrock</x:v>
      </x:c>
      <x:c r="F1512" t="str">
        <x:v>Warehouse</x:v>
      </x:c>
      <x:c r="G1512" t="str">
        <x:v>363792D</x:v>
      </x:c>
      <x:c r="H1512" t="str">
        <x:v>Thurrock Warehouse</x:v>
      </x:c>
      <x:c r="I1512" s="22" t="n">
        <x:v>9</x:v>
      </x:c>
      <x:c r="J1512" t="str">
        <x:v>Worked</x:v>
      </x:c>
      <x:c r="K1512" t="str">
        <x:v>Employee 104675; home branch Thurrock; assigned role Warehouse | Deployment branch: Thurrock | Actual role: Operative Skilled | Jobs: 363792D | Customers: Thurrock Warehouse | Actual hours: 9.0; source records: 1</x:v>
      </x:c>
      <x:c r="L1512" t="str">
        <x:v>Include</x:v>
      </x:c>
      <x:c r="M1512"/>
      <x:c r="N1512"/>
    </x:row>
    <x:row r="1513">
      <x:c r="A1513" t="str">
        <x:v>Lewis Wright|2026-04-23</x:v>
      </x:c>
      <x:c r="B1513" s="888" t="n">
        <x:v>46135</x:v>
      </x:c>
      <x:c r="C1513" t="str">
        <x:v>Lewis Wright</x:v>
      </x:c>
      <x:c r="D1513" t="str">
        <x:v>Permanent</x:v>
      </x:c>
      <x:c r="E1513" t="str">
        <x:v>Thurrock</x:v>
      </x:c>
      <x:c r="F1513" t="str">
        <x:v>Warehouse</x:v>
      </x:c>
      <x:c r="G1513" t="str">
        <x:v>363792D</x:v>
      </x:c>
      <x:c r="H1513" t="str">
        <x:v>Thurrock Warehouse</x:v>
      </x:c>
      <x:c r="I1513" s="22" t="n">
        <x:v>9</x:v>
      </x:c>
      <x:c r="J1513" t="str">
        <x:v>Worked</x:v>
      </x:c>
      <x:c r="K1513" t="str">
        <x:v>Employee 104675; home branch Thurrock; assigned role Warehouse | Deployment branch: Thurrock | Actual role: Operative Skilled | Jobs: 363792D | Customers: Thurrock Warehouse | Actual hours: 9.0; source records: 1</x:v>
      </x:c>
      <x:c r="L1513" t="str">
        <x:v>Include</x:v>
      </x:c>
      <x:c r="M1513"/>
      <x:c r="N1513"/>
    </x:row>
    <x:row r="1514">
      <x:c r="A1514" t="str">
        <x:v>Lewis Wright|2026-04-24</x:v>
      </x:c>
      <x:c r="B1514" s="888" t="n">
        <x:v>46136</x:v>
      </x:c>
      <x:c r="C1514" t="str">
        <x:v>Lewis Wright</x:v>
      </x:c>
      <x:c r="D1514" t="str">
        <x:v>Permanent</x:v>
      </x:c>
      <x:c r="E1514" t="str">
        <x:v>Thurrock</x:v>
      </x:c>
      <x:c r="F1514" t="str">
        <x:v>Warehouse</x:v>
      </x:c>
      <x:c r="G1514" t="str">
        <x:v>363792D</x:v>
      </x:c>
      <x:c r="H1514" t="str">
        <x:v>Thurrock Warehouse</x:v>
      </x:c>
      <x:c r="I1514" s="22" t="n">
        <x:v>9</x:v>
      </x:c>
      <x:c r="J1514" t="str">
        <x:v>Worked</x:v>
      </x:c>
      <x:c r="K1514" t="str">
        <x:v>Employee 104675; home branch Thurrock; assigned role Warehouse | Deployment branch: Thurrock | Actual role: Operative Skilled | Jobs: 363792D | Customers: Thurrock Warehouse | Actual hours: 9.0; source records: 1</x:v>
      </x:c>
      <x:c r="L1514" t="str">
        <x:v>Include</x:v>
      </x:c>
      <x:c r="M1514"/>
      <x:c r="N1514"/>
    </x:row>
    <x:row r="1515">
      <x:c r="A1515" t="str">
        <x:v>Lewis Wright|2026-04-27</x:v>
      </x:c>
      <x:c r="B1515" s="888" t="n">
        <x:v>46139</x:v>
      </x:c>
      <x:c r="C1515" t="str">
        <x:v>Lewis Wright</x:v>
      </x:c>
      <x:c r="D1515" t="str">
        <x:v>Permanent</x:v>
      </x:c>
      <x:c r="E1515" t="str">
        <x:v>Thurrock</x:v>
      </x:c>
      <x:c r="F1515" t="str">
        <x:v>Warehouse</x:v>
      </x:c>
      <x:c r="G1515" t="str">
        <x:v>363792D</x:v>
      </x:c>
      <x:c r="H1515" t="str">
        <x:v>Thurrock Warehouse</x:v>
      </x:c>
      <x:c r="I1515" s="22" t="n">
        <x:v>9</x:v>
      </x:c>
      <x:c r="J1515" t="str">
        <x:v>Worked</x:v>
      </x:c>
      <x:c r="K1515" t="str">
        <x:v>Employee 104675; home branch Thurrock; assigned role Warehouse | Deployment branch: Thurrock | Actual role: Operative Skilled | Jobs: 363792D | Customers: Thurrock Warehouse | Actual hours: 9.0; source records: 1</x:v>
      </x:c>
      <x:c r="L1515" t="str">
        <x:v>Include</x:v>
      </x:c>
      <x:c r="M1515"/>
      <x:c r="N1515"/>
    </x:row>
    <x:row r="1516">
      <x:c r="A1516" t="str">
        <x:v>Lewis Wright|2026-04-28</x:v>
      </x:c>
      <x:c r="B1516" s="888" t="n">
        <x:v>46140</x:v>
      </x:c>
      <x:c r="C1516" t="str">
        <x:v>Lewis Wright</x:v>
      </x:c>
      <x:c r="D1516" t="str">
        <x:v>Permanent</x:v>
      </x:c>
      <x:c r="E1516" t="str">
        <x:v>Thurrock</x:v>
      </x:c>
      <x:c r="F1516" t="str">
        <x:v>Warehouse</x:v>
      </x:c>
      <x:c r="G1516" t="str">
        <x:v>363792D</x:v>
      </x:c>
      <x:c r="H1516" t="str">
        <x:v>Thurrock Warehouse</x:v>
      </x:c>
      <x:c r="I1516" s="22" t="n">
        <x:v>9</x:v>
      </x:c>
      <x:c r="J1516" t="str">
        <x:v>Worked</x:v>
      </x:c>
      <x:c r="K1516" t="str">
        <x:v>Employee 104675; home branch Thurrock; assigned role Warehouse | Deployment branch: Thurrock | Actual role: Operative Skilled | Jobs: 363792D | Customers: Thurrock Warehouse | Actual hours: 9.0; source records: 1</x:v>
      </x:c>
      <x:c r="L1516" t="str">
        <x:v>Include</x:v>
      </x:c>
      <x:c r="M1516"/>
      <x:c r="N1516"/>
    </x:row>
    <x:row r="1517">
      <x:c r="A1517" t="str">
        <x:v>Lewis Wright|2026-04-29</x:v>
      </x:c>
      <x:c r="B1517" s="888" t="n">
        <x:v>46141</x:v>
      </x:c>
      <x:c r="C1517" t="str">
        <x:v>Lewis Wright</x:v>
      </x:c>
      <x:c r="D1517" t="str">
        <x:v>Permanent</x:v>
      </x:c>
      <x:c r="E1517" t="str">
        <x:v>Thurrock</x:v>
      </x:c>
      <x:c r="F1517" t="str">
        <x:v>Warehouse</x:v>
      </x:c>
      <x:c r="G1517" t="str">
        <x:v>363792D</x:v>
      </x:c>
      <x:c r="H1517" t="str">
        <x:v>Thurrock Warehouse</x:v>
      </x:c>
      <x:c r="I1517" s="22" t="n">
        <x:v>9</x:v>
      </x:c>
      <x:c r="J1517" t="str">
        <x:v>Worked</x:v>
      </x:c>
      <x:c r="K1517" t="str">
        <x:v>Employee 104675; home branch Thurrock; assigned role Warehouse | Deployment branch: Thurrock | Actual role: Operative Skilled | Jobs: 363792D | Customers: Thurrock Warehouse | Actual hours: 9.0; source records: 1</x:v>
      </x:c>
      <x:c r="L1517" t="str">
        <x:v>Include</x:v>
      </x:c>
      <x:c r="M1517"/>
      <x:c r="N1517"/>
    </x:row>
    <x:row r="1518">
      <x:c r="A1518" t="str">
        <x:v>Lewis Wright|2026-04-30</x:v>
      </x:c>
      <x:c r="B1518" s="888" t="n">
        <x:v>46142</x:v>
      </x:c>
      <x:c r="C1518" t="str">
        <x:v>Lewis Wright</x:v>
      </x:c>
      <x:c r="D1518" t="str">
        <x:v>Permanent</x:v>
      </x:c>
      <x:c r="E1518" t="str">
        <x:v>Thurrock</x:v>
      </x:c>
      <x:c r="F1518" t="str">
        <x:v>Warehouse</x:v>
      </x:c>
      <x:c r="G1518" t="str">
        <x:v>363792D</x:v>
      </x:c>
      <x:c r="H1518" t="str">
        <x:v>Thurrock Warehouse</x:v>
      </x:c>
      <x:c r="I1518" s="22" t="n">
        <x:v>9</x:v>
      </x:c>
      <x:c r="J1518" t="str">
        <x:v>Worked</x:v>
      </x:c>
      <x:c r="K1518" t="str">
        <x:v>Employee 104675; home branch Thurrock; assigned role Warehouse | Deployment branch: Thurrock | Actual role: Operative Skilled | Jobs: 363792D | Customers: Thurrock Warehouse | Actual hours: 9.0; source records: 1</x:v>
      </x:c>
      <x:c r="L1518" t="str">
        <x:v>Include</x:v>
      </x:c>
      <x:c r="M1518"/>
      <x:c r="N1518"/>
    </x:row>
    <x:row r="1519">
      <x:c r="A1519" t="str">
        <x:v>Luke Nolan|2026-04-01</x:v>
      </x:c>
      <x:c r="B1519" s="888" t="n">
        <x:v>46113</x:v>
      </x:c>
      <x:c r="C1519" t="str">
        <x:v>Luke Nolan</x:v>
      </x:c>
      <x:c r="D1519" t="str">
        <x:v>Permanent</x:v>
      </x:c>
      <x:c r="E1519" t="str">
        <x:v>Manchester</x:v>
      </x:c>
      <x:c r="F1519" t="str">
        <x:v>Operative Porter</x:v>
      </x:c>
      <x:c r="G1519" t="str">
        <x:v>401178</x:v>
      </x:c>
      <x:c r="H1519" t="str">
        <x:v>MOJ - Sodexo SR:58659</x:v>
      </x:c>
      <x:c r="I1519" s="22" t="n">
        <x:v>4.5</x:v>
      </x:c>
      <x:c r="J1519" t="str">
        <x:v>Worked</x:v>
      </x:c>
      <x:c r="K1519" t="str">
        <x:v>Employee 104625; home branch Manchester; assigned role Operative Porter | Deployment branch: Manchester | Actual role: Operative Porter | Jobs: 401178 | Customers: MOJ - Sodexo SR:58659 | Actual hours: 4.5; source records: 1</x:v>
      </x:c>
      <x:c r="L1519" t="str">
        <x:v>Include</x:v>
      </x:c>
      <x:c r="M1519"/>
      <x:c r="N1519"/>
    </x:row>
    <x:row r="1520">
      <x:c r="A1520" t="str">
        <x:v>Luke Nolan|2026-04-02</x:v>
      </x:c>
      <x:c r="B1520" s="888" t="n">
        <x:v>46114</x:v>
      </x:c>
      <x:c r="C1520" t="str">
        <x:v>Luke Nolan</x:v>
      </x:c>
      <x:c r="D1520" t="str">
        <x:v>Permanent</x:v>
      </x:c>
      <x:c r="E1520" t="str">
        <x:v>Manchester</x:v>
      </x:c>
      <x:c r="F1520" t="str">
        <x:v>Operative Porter</x:v>
      </x:c>
      <x:c r="G1520" t="str">
        <x:v>397251</x:v>
      </x:c>
      <x:c r="H1520" t="str">
        <x:v>Lancaster University (Leadership Centre)</x:v>
      </x:c>
      <x:c r="I1520" s="22" t="n">
        <x:v>9.5</x:v>
      </x:c>
      <x:c r="J1520" t="str">
        <x:v>Worked</x:v>
      </x:c>
      <x:c r="K1520" t="str">
        <x:v>Employee 104625; home branch Manchester; assigned role Operative Porter | Deployment branch: Manchester | Actual role: Operative Porter | Jobs: 397251 | Customers: Lancaster University (Leadership Centre) | Actual hours: 9.5; source records: 1</x:v>
      </x:c>
      <x:c r="L1520" t="str">
        <x:v>Include</x:v>
      </x:c>
      <x:c r="M1520"/>
      <x:c r="N1520"/>
    </x:row>
    <x:row r="1521">
      <x:c r="A1521" t="str">
        <x:v>Luke Nolan|2026-04-07</x:v>
      </x:c>
      <x:c r="B1521" s="888" t="n">
        <x:v>46119</x:v>
      </x:c>
      <x:c r="C1521" t="str">
        <x:v>Luke Nolan</x:v>
      </x:c>
      <x:c r="D1521" t="str">
        <x:v>Permanent</x:v>
      </x:c>
      <x:c r="E1521" t="str">
        <x:v>Manchester</x:v>
      </x:c>
      <x:c r="F1521" t="str">
        <x:v>Operative Porter</x:v>
      </x:c>
      <x:c r="G1521" t="str">
        <x:v>398317C</x:v>
      </x:c>
      <x:c r="H1521" t="str">
        <x:v>Restore Harrow Green</x:v>
      </x:c>
      <x:c r="I1521" s="22" t="n">
        <x:v>8</x:v>
      </x:c>
      <x:c r="J1521" t="str">
        <x:v>Worked</x:v>
      </x:c>
      <x:c r="K1521" t="str">
        <x:v>Employee 104625; home branch Manchester; assigned role Operative Porter | Deployment branch: Manchester | Actual role: Operative Porter | Jobs: 398317C | Customers: Restore Harrow Green | Actual hours: 8.0; source records: 1</x:v>
      </x:c>
      <x:c r="L1521" t="str">
        <x:v>Include</x:v>
      </x:c>
      <x:c r="M1521"/>
      <x:c r="N1521"/>
    </x:row>
    <x:row r="1522">
      <x:c r="A1522" t="str">
        <x:v>Luke Nolan|2026-04-08</x:v>
      </x:c>
      <x:c r="B1522" s="888" t="n">
        <x:v>46120</x:v>
      </x:c>
      <x:c r="C1522" t="str">
        <x:v>Luke Nolan</x:v>
      </x:c>
      <x:c r="D1522" t="str">
        <x:v>Permanent</x:v>
      </x:c>
      <x:c r="E1522" t="str">
        <x:v>Manchester</x:v>
      </x:c>
      <x:c r="F1522" t="str">
        <x:v>Operative Porter</x:v>
      </x:c>
      <x:c r="G1522" t="str">
        <x:v>395931, 398317C</x:v>
      </x:c>
      <x:c r="H1522" t="str">
        <x:v>Birmingham City Council-Oakhil Centre; Restore Harrow Green</x:v>
      </x:c>
      <x:c r="I1522" s="22" t="n">
        <x:v>17.75</x:v>
      </x:c>
      <x:c r="J1522" t="str">
        <x:v>Worked — 2 records</x:v>
      </x:c>
      <x:c r="K1522" t="str">
        <x:v>Employee 104625; home branch Manchester; assigned role Operative Porter | Deployment branch: Birmingham, Manchester | Actual role: Operative Porter | Jobs: 395931, 398317C | Customers: Birmingham City Council-Oakhil Centre; Restore Harrow Green | Actual hours: 17.8; source records: 2</x:v>
      </x:c>
      <x:c r="L1522" t="str">
        <x:v>Include</x:v>
      </x:c>
      <x:c r="M1522"/>
      <x:c r="N1522"/>
    </x:row>
    <x:row r="1523">
      <x:c r="A1523" t="str">
        <x:v>Luke Nolan|2026-04-13</x:v>
      </x:c>
      <x:c r="B1523" s="888" t="n">
        <x:v>46125</x:v>
      </x:c>
      <x:c r="C1523" t="str">
        <x:v>Luke Nolan</x:v>
      </x:c>
      <x:c r="D1523" t="str">
        <x:v>Permanent</x:v>
      </x:c>
      <x:c r="E1523" t="str">
        <x:v>Manchester</x:v>
      </x:c>
      <x:c r="F1523" t="str">
        <x:v>Operative Porter</x:v>
      </x:c>
      <x:c r="G1523" t="str">
        <x:v>395931</x:v>
      </x:c>
      <x:c r="H1523" t="str">
        <x:v>Birmingham City Council-Oakhil Centre</x:v>
      </x:c>
      <x:c r="I1523" s="22" t="n">
        <x:v>7.5</x:v>
      </x:c>
      <x:c r="J1523" t="str">
        <x:v>Worked</x:v>
      </x:c>
      <x:c r="K1523" t="str">
        <x:v>Employee 104625; home branch Manchester; assigned role Operative Porter | Deployment branch: Birmingham | Actual role: Operative Porter | Jobs: 395931 | Customers: Birmingham City Council-Oakhil Centre | Actual hours: 7.5; source records: 1</x:v>
      </x:c>
      <x:c r="L1523" t="str">
        <x:v>Include</x:v>
      </x:c>
      <x:c r="M1523"/>
      <x:c r="N1523"/>
    </x:row>
    <x:row r="1524">
      <x:c r="A1524" t="str">
        <x:v>Luke Nolan|2026-04-20</x:v>
      </x:c>
      <x:c r="B1524" s="888" t="n">
        <x:v>46132</x:v>
      </x:c>
      <x:c r="C1524" t="str">
        <x:v>Luke Nolan</x:v>
      </x:c>
      <x:c r="D1524" t="str">
        <x:v>Permanent</x:v>
      </x:c>
      <x:c r="E1524" t="str">
        <x:v>Manchester</x:v>
      </x:c>
      <x:c r="F1524" t="str">
        <x:v>Operative Porter</x:v>
      </x:c>
      <x:c r="G1524" t="str">
        <x:v>398317C</x:v>
      </x:c>
      <x:c r="H1524" t="str">
        <x:v>Restore Harrow Green</x:v>
      </x:c>
      <x:c r="I1524" s="22" t="n">
        <x:v>8</x:v>
      </x:c>
      <x:c r="J1524" t="str">
        <x:v>Worked</x:v>
      </x:c>
      <x:c r="K1524" t="str">
        <x:v>Employee 104625; home branch Manchester; assigned role Operative Porter | Deployment branch: Manchester | Actual role: Operative Porter | Jobs: 398317C | Customers: Restore Harrow Green | Actual hours: 8.0; source records: 1</x:v>
      </x:c>
      <x:c r="L1524" t="str">
        <x:v>Include</x:v>
      </x:c>
      <x:c r="M1524"/>
      <x:c r="N1524"/>
    </x:row>
    <x:row r="1525">
      <x:c r="A1525" t="str">
        <x:v>Luke Nolan|2026-04-21</x:v>
      </x:c>
      <x:c r="B1525" s="888" t="n">
        <x:v>46133</x:v>
      </x:c>
      <x:c r="C1525" t="str">
        <x:v>Luke Nolan</x:v>
      </x:c>
      <x:c r="D1525" t="str">
        <x:v>Permanent</x:v>
      </x:c>
      <x:c r="E1525" t="str">
        <x:v>Manchester</x:v>
      </x:c>
      <x:c r="F1525" t="str">
        <x:v>Operative Porter</x:v>
      </x:c>
      <x:c r="G1525" t="str">
        <x:v>398317C</x:v>
      </x:c>
      <x:c r="H1525" t="str">
        <x:v>Restore Harrow Green</x:v>
      </x:c>
      <x:c r="I1525" s="22" t="n">
        <x:v>8</x:v>
      </x:c>
      <x:c r="J1525" t="str">
        <x:v>Worked</x:v>
      </x:c>
      <x:c r="K1525" t="str">
        <x:v>Employee 104625; home branch Manchester; assigned role Operative Porter | Deployment branch: Manchester | Actual role: Operative Porter | Jobs: 398317C | Customers: Restore Harrow Green | Actual hours: 8.0; source records: 1</x:v>
      </x:c>
      <x:c r="L1525" t="str">
        <x:v>Include</x:v>
      </x:c>
      <x:c r="M1525"/>
      <x:c r="N1525"/>
    </x:row>
    <x:row r="1526">
      <x:c r="A1526" t="str">
        <x:v>Luke Nolan|2026-04-22</x:v>
      </x:c>
      <x:c r="B1526" s="888" t="n">
        <x:v>46134</x:v>
      </x:c>
      <x:c r="C1526" t="str">
        <x:v>Luke Nolan</x:v>
      </x:c>
      <x:c r="D1526" t="str">
        <x:v>Permanent</x:v>
      </x:c>
      <x:c r="E1526" t="str">
        <x:v>Manchester</x:v>
      </x:c>
      <x:c r="F1526" t="str">
        <x:v>Operative Porter</x:v>
      </x:c>
      <x:c r="G1526" t="str">
        <x:v>401687</x:v>
      </x:c>
      <x:c r="H1526" t="str">
        <x:v>Cheshire  Fire Training HQ</x:v>
      </x:c>
      <x:c r="I1526" s="22" t="n">
        <x:v>8</x:v>
      </x:c>
      <x:c r="J1526" t="str">
        <x:v>Worked</x:v>
      </x:c>
      <x:c r="K1526" t="str">
        <x:v>Employee 104625; home branch Manchester; assigned role Operative Porter | Deployment branch: Manchester | Actual role: Operative Porter | Jobs: 401687 | Customers: Cheshire  Fire Training HQ | Actual hours: 8.0; source records: 1</x:v>
      </x:c>
      <x:c r="L1526" t="str">
        <x:v>Include</x:v>
      </x:c>
      <x:c r="M1526"/>
      <x:c r="N1526"/>
    </x:row>
    <x:row r="1527">
      <x:c r="A1527" t="str">
        <x:v>Luke Nolan|2026-04-23</x:v>
      </x:c>
      <x:c r="B1527" s="888" t="n">
        <x:v>46135</x:v>
      </x:c>
      <x:c r="C1527" t="str">
        <x:v>Luke Nolan</x:v>
      </x:c>
      <x:c r="D1527" t="str">
        <x:v>Permanent</x:v>
      </x:c>
      <x:c r="E1527" t="str">
        <x:v>Manchester</x:v>
      </x:c>
      <x:c r="F1527" t="str">
        <x:v>Operative Porter</x:v>
      </x:c>
      <x:c r="G1527" t="str">
        <x:v>398317C</x:v>
      </x:c>
      <x:c r="H1527" t="str">
        <x:v>Restore Harrow Green</x:v>
      </x:c>
      <x:c r="I1527" s="22" t="n">
        <x:v>8</x:v>
      </x:c>
      <x:c r="J1527" t="str">
        <x:v>Worked</x:v>
      </x:c>
      <x:c r="K1527" t="str">
        <x:v>Employee 104625; home branch Manchester; assigned role Operative Porter | Deployment branch: Manchester | Actual role: Operative Porter | Jobs: 398317C | Customers: Restore Harrow Green | Actual hours: 8.0; source records: 1</x:v>
      </x:c>
      <x:c r="L1527" t="str">
        <x:v>Include</x:v>
      </x:c>
      <x:c r="M1527"/>
      <x:c r="N1527"/>
    </x:row>
    <x:row r="1528">
      <x:c r="A1528" t="str">
        <x:v>Luke Nolan|2026-04-24</x:v>
      </x:c>
      <x:c r="B1528" s="888" t="n">
        <x:v>46136</x:v>
      </x:c>
      <x:c r="C1528" t="str">
        <x:v>Luke Nolan</x:v>
      </x:c>
      <x:c r="D1528" t="str">
        <x:v>Permanent</x:v>
      </x:c>
      <x:c r="E1528" t="str">
        <x:v>Manchester</x:v>
      </x:c>
      <x:c r="F1528" t="str">
        <x:v>Operative Porter</x:v>
      </x:c>
      <x:c r="G1528" t="str">
        <x:v>401413</x:v>
      </x:c>
      <x:c r="H1528" t="str">
        <x:v>Countess of Chester Hospital</x:v>
      </x:c>
      <x:c r="I1528" s="22" t="n">
        <x:v>9.5</x:v>
      </x:c>
      <x:c r="J1528" t="str">
        <x:v>Worked</x:v>
      </x:c>
      <x:c r="K1528" t="str">
        <x:v>Employee 104625; home branch Manchester; assigned role Operative Porter | Deployment branch: Manchester | Actual role: Operative Porter | Jobs: 401413 | Customers: Countess of Chester Hospital | Actual hours: 9.5; source records: 1</x:v>
      </x:c>
      <x:c r="L1528" t="str">
        <x:v>Include</x:v>
      </x:c>
      <x:c r="M1528"/>
      <x:c r="N1528"/>
    </x:row>
    <x:row r="1529">
      <x:c r="A1529" t="str">
        <x:v>Luke Nolan|2026-04-27</x:v>
      </x:c>
      <x:c r="B1529" s="888" t="n">
        <x:v>46139</x:v>
      </x:c>
      <x:c r="C1529" t="str">
        <x:v>Luke Nolan</x:v>
      </x:c>
      <x:c r="D1529" t="str">
        <x:v>Permanent</x:v>
      </x:c>
      <x:c r="E1529" t="str">
        <x:v>Manchester</x:v>
      </x:c>
      <x:c r="F1529" t="str">
        <x:v>Operative Porter</x:v>
      </x:c>
      <x:c r="G1529" t="str">
        <x:v>400847</x:v>
      </x:c>
      <x:c r="H1529" t="str">
        <x:v>A  Copeland Group Limited</x:v>
      </x:c>
      <x:c r="I1529" s="22" t="n">
        <x:v>8</x:v>
      </x:c>
      <x:c r="J1529" t="str">
        <x:v>Worked</x:v>
      </x:c>
      <x:c r="K1529" t="str">
        <x:v>Employee 104625; home branch Manchester; assigned role Operative Porter | Deployment branch: Manchester | Actual role: Operative Porter | Jobs: 400847 | Customers: A  Copeland Group Limited | Actual hours: 8.0; source records: 1</x:v>
      </x:c>
      <x:c r="L1529" t="str">
        <x:v>Include</x:v>
      </x:c>
      <x:c r="M1529"/>
      <x:c r="N1529"/>
    </x:row>
    <x:row r="1530">
      <x:c r="A1530" t="str">
        <x:v>Luke Nolan|2026-04-28</x:v>
      </x:c>
      <x:c r="B1530" s="888" t="n">
        <x:v>46140</x:v>
      </x:c>
      <x:c r="C1530" t="str">
        <x:v>Luke Nolan</x:v>
      </x:c>
      <x:c r="D1530" t="str">
        <x:v>Permanent</x:v>
      </x:c>
      <x:c r="E1530" t="str">
        <x:v>Manchester</x:v>
      </x:c>
      <x:c r="F1530" t="str">
        <x:v>Operative Porter</x:v>
      </x:c>
      <x:c r="G1530"/>
      <x:c r="H1530"/>
      <x:c r="I1530" s="22" t="n">
        <x:v>0</x:v>
      </x:c>
      <x:c r="J1530" t="str">
        <x:v>Annual leave</x:v>
      </x:c>
      <x:c r="K1530" t="str">
        <x:v>Employee 104625; home branch Manchester; assigned role Operative Porter | Leave: Annual Leave (Hours) | Leave calendar basis: Variable-pattern period</x:v>
      </x:c>
      <x:c r="L1530" t="str">
        <x:v>Include</x:v>
      </x:c>
      <x:c r="M1530"/>
      <x:c r="N1530"/>
    </x:row>
    <x:row r="1531">
      <x:c r="A1531" t="str">
        <x:v>Luke Nolan|2026-04-29</x:v>
      </x:c>
      <x:c r="B1531" s="888" t="n">
        <x:v>46141</x:v>
      </x:c>
      <x:c r="C1531" t="str">
        <x:v>Luke Nolan</x:v>
      </x:c>
      <x:c r="D1531" t="str">
        <x:v>Permanent</x:v>
      </x:c>
      <x:c r="E1531" t="str">
        <x:v>Manchester</x:v>
      </x:c>
      <x:c r="F1531" t="str">
        <x:v>Operative Porter</x:v>
      </x:c>
      <x:c r="G1531"/>
      <x:c r="H1531"/>
      <x:c r="I1531" s="22" t="n">
        <x:v>0</x:v>
      </x:c>
      <x:c r="J1531" t="str">
        <x:v>Annual leave</x:v>
      </x:c>
      <x:c r="K1531" t="str">
        <x:v>Employee 104625; home branch Manchester; assigned role Operative Porter | Leave: Annual Leave (Hours) | Leave calendar basis: Variable-pattern period</x:v>
      </x:c>
      <x:c r="L1531" t="str">
        <x:v>Include</x:v>
      </x:c>
      <x:c r="M1531"/>
      <x:c r="N1531"/>
    </x:row>
    <x:row r="1532">
      <x:c r="A1532" t="str">
        <x:v>M Aliperti-Jones|2026-04-01</x:v>
      </x:c>
      <x:c r="B1532" s="888" t="n">
        <x:v>46113</x:v>
      </x:c>
      <x:c r="C1532" t="str">
        <x:v>M Aliperti-Jones</x:v>
      </x:c>
      <x:c r="D1532" t="str">
        <x:v>Permanent</x:v>
      </x:c>
      <x:c r="E1532" t="str">
        <x:v>Croydon</x:v>
      </x:c>
      <x:c r="F1532" t="str">
        <x:v>Operative Porter</x:v>
      </x:c>
      <x:c r="G1532"/>
      <x:c r="H1532"/>
      <x:c r="I1532" s="22" t="n">
        <x:v>0</x:v>
      </x:c>
      <x:c r="J1532" t="str">
        <x:v>Annual leave</x:v>
      </x:c>
      <x:c r="K1532" t="str">
        <x:v>Employee 102619; home branch Croydon; assigned role Operative Porter | Leave: Annual Leave (Days) | Leave calendar basis: Variable-pattern period</x:v>
      </x:c>
      <x:c r="L1532" t="str">
        <x:v>Include</x:v>
      </x:c>
      <x:c r="M1532"/>
      <x:c r="N1532"/>
    </x:row>
    <x:row r="1533">
      <x:c r="A1533" t="str">
        <x:v>M Aliperti-Jones|2026-04-02</x:v>
      </x:c>
      <x:c r="B1533" s="888" t="n">
        <x:v>46114</x:v>
      </x:c>
      <x:c r="C1533" t="str">
        <x:v>M Aliperti-Jones</x:v>
      </x:c>
      <x:c r="D1533" t="str">
        <x:v>Permanent</x:v>
      </x:c>
      <x:c r="E1533" t="str">
        <x:v>Croydon</x:v>
      </x:c>
      <x:c r="F1533" t="str">
        <x:v>Operative Porter</x:v>
      </x:c>
      <x:c r="G1533"/>
      <x:c r="H1533"/>
      <x:c r="I1533" s="22" t="n">
        <x:v>0</x:v>
      </x:c>
      <x:c r="J1533" t="str">
        <x:v>Annual leave</x:v>
      </x:c>
      <x:c r="K1533" t="str">
        <x:v>Employee 102619; home branch Croydon; assigned role Operative Porter | Leave: Annual Leave (Days) | Leave calendar basis: Variable-pattern period</x:v>
      </x:c>
      <x:c r="L1533" t="str">
        <x:v>Include</x:v>
      </x:c>
      <x:c r="M1533"/>
      <x:c r="N1533"/>
    </x:row>
    <x:row r="1534">
      <x:c r="A1534" t="str">
        <x:v>M Aliperti-Jones|2026-04-07</x:v>
      </x:c>
      <x:c r="B1534" s="888" t="n">
        <x:v>46119</x:v>
      </x:c>
      <x:c r="C1534" t="str">
        <x:v>M Aliperti-Jones</x:v>
      </x:c>
      <x:c r="D1534" t="str">
        <x:v>Permanent</x:v>
      </x:c>
      <x:c r="E1534" t="str">
        <x:v>Croydon</x:v>
      </x:c>
      <x:c r="F1534" t="str">
        <x:v>Operative Porter</x:v>
      </x:c>
      <x:c r="G1534" t="str">
        <x:v>393361B</x:v>
      </x:c>
      <x:c r="H1534" t="str">
        <x:v>The Quadrant</x:v>
      </x:c>
      <x:c r="I1534" s="22" t="n">
        <x:v>7.5</x:v>
      </x:c>
      <x:c r="J1534" t="str">
        <x:v>Worked</x:v>
      </x:c>
      <x:c r="K1534" t="str">
        <x:v>Employee 102619; home branch Croydon; assigned role Operative Porter | Deployment branch: Croydon | Actual role: Operative Skilled | Jobs: 393361B | Customers: The Quadrant | Actual hours: 7.5; source records: 1</x:v>
      </x:c>
      <x:c r="L1534" t="str">
        <x:v>Include</x:v>
      </x:c>
      <x:c r="M1534"/>
      <x:c r="N1534"/>
    </x:row>
    <x:row r="1535">
      <x:c r="A1535" t="str">
        <x:v>M Aliperti-Jones|2026-04-08</x:v>
      </x:c>
      <x:c r="B1535" s="888" t="n">
        <x:v>46120</x:v>
      </x:c>
      <x:c r="C1535" t="str">
        <x:v>M Aliperti-Jones</x:v>
      </x:c>
      <x:c r="D1535" t="str">
        <x:v>Permanent</x:v>
      </x:c>
      <x:c r="E1535" t="str">
        <x:v>Croydon</x:v>
      </x:c>
      <x:c r="F1535" t="str">
        <x:v>Operative Porter</x:v>
      </x:c>
      <x:c r="G1535" t="str">
        <x:v>398450</x:v>
      </x:c>
      <x:c r="H1535" t="str">
        <x:v>Apple Europe Ltd</x:v>
      </x:c>
      <x:c r="I1535" s="22" t="n">
        <x:v>10</x:v>
      </x:c>
      <x:c r="J1535" t="str">
        <x:v>Worked</x:v>
      </x:c>
      <x:c r="K1535" t="str">
        <x:v>Employee 102619; home branch Croydon; assigned role Operative Porter | Deployment branch: Croydon | Actual role: Operative Porter | Jobs: 398450 | Customers: Apple Europe Ltd | Actual hours: 10.0; source records: 1</x:v>
      </x:c>
      <x:c r="L1535" t="str">
        <x:v>Include</x:v>
      </x:c>
      <x:c r="M1535"/>
      <x:c r="N1535"/>
    </x:row>
    <x:row r="1536">
      <x:c r="A1536" t="str">
        <x:v>M Aliperti-Jones|2026-04-09</x:v>
      </x:c>
      <x:c r="B1536" s="888" t="n">
        <x:v>46121</x:v>
      </x:c>
      <x:c r="C1536" t="str">
        <x:v>M Aliperti-Jones</x:v>
      </x:c>
      <x:c r="D1536" t="str">
        <x:v>Permanent</x:v>
      </x:c>
      <x:c r="E1536" t="str">
        <x:v>Croydon</x:v>
      </x:c>
      <x:c r="F1536" t="str">
        <x:v>Operative Porter</x:v>
      </x:c>
      <x:c r="G1536" t="str">
        <x:v>398450</x:v>
      </x:c>
      <x:c r="H1536" t="str">
        <x:v>Apple Europe Ltd</x:v>
      </x:c>
      <x:c r="I1536" s="22" t="n">
        <x:v>10</x:v>
      </x:c>
      <x:c r="J1536" t="str">
        <x:v>Worked</x:v>
      </x:c>
      <x:c r="K1536" t="str">
        <x:v>Employee 102619; home branch Croydon; assigned role Operative Porter | Deployment branch: Croydon | Actual role: Operative Porter | Jobs: 398450 | Customers: Apple Europe Ltd | Actual hours: 10.0; source records: 1</x:v>
      </x:c>
      <x:c r="L1536" t="str">
        <x:v>Include</x:v>
      </x:c>
      <x:c r="M1536"/>
      <x:c r="N1536"/>
    </x:row>
    <x:row r="1537">
      <x:c r="A1537" t="str">
        <x:v>M Aliperti-Jones|2026-04-10</x:v>
      </x:c>
      <x:c r="B1537" s="888" t="n">
        <x:v>46122</x:v>
      </x:c>
      <x:c r="C1537" t="str">
        <x:v>M Aliperti-Jones</x:v>
      </x:c>
      <x:c r="D1537" t="str">
        <x:v>Permanent</x:v>
      </x:c>
      <x:c r="E1537" t="str">
        <x:v>Croydon</x:v>
      </x:c>
      <x:c r="F1537" t="str">
        <x:v>Operative Porter</x:v>
      </x:c>
      <x:c r="G1537" t="str">
        <x:v>398450</x:v>
      </x:c>
      <x:c r="H1537" t="str">
        <x:v>Apple Europe Ltd</x:v>
      </x:c>
      <x:c r="I1537" s="22" t="n">
        <x:v>10</x:v>
      </x:c>
      <x:c r="J1537" t="str">
        <x:v>Worked</x:v>
      </x:c>
      <x:c r="K1537" t="str">
        <x:v>Employee 102619; home branch Croydon; assigned role Operative Porter | Deployment branch: Croydon | Actual role: Operative Porter | Jobs: 398450 | Customers: Apple Europe Ltd | Actual hours: 10.0; source records: 1</x:v>
      </x:c>
      <x:c r="L1537" t="str">
        <x:v>Include</x:v>
      </x:c>
      <x:c r="M1537"/>
      <x:c r="N1537"/>
    </x:row>
    <x:row r="1538">
      <x:c r="A1538" t="str">
        <x:v>M Aliperti-Jones|2026-04-11</x:v>
      </x:c>
      <x:c r="B1538" s="888" t="n">
        <x:v>46123</x:v>
      </x:c>
      <x:c r="C1538" t="str">
        <x:v>M Aliperti-Jones</x:v>
      </x:c>
      <x:c r="D1538" t="str">
        <x:v>Permanent</x:v>
      </x:c>
      <x:c r="E1538" t="str">
        <x:v>Croydon</x:v>
      </x:c>
      <x:c r="F1538" t="str">
        <x:v>Operative Porter</x:v>
      </x:c>
      <x:c r="G1538" t="str">
        <x:v>400782</x:v>
      </x:c>
      <x:c r="H1538" t="str">
        <x:v>Willmott Dixon Construction Ltd</x:v>
      </x:c>
      <x:c r="I1538" s="22" t="n">
        <x:v>7</x:v>
      </x:c>
      <x:c r="J1538" t="str">
        <x:v>Worked</x:v>
      </x:c>
      <x:c r="K1538" t="str">
        <x:v>Employee 102619; home branch Croydon; assigned role Operative Porter | Deployment branch: Croydon | Actual role: Operative Porter | Jobs: 400782 | Customers: Willmott Dixon Construction Ltd | Actual hours: 7.0; source records: 1</x:v>
      </x:c>
      <x:c r="L1538" t="str">
        <x:v>Include</x:v>
      </x:c>
      <x:c r="M1538"/>
      <x:c r="N1538"/>
    </x:row>
    <x:row r="1539">
      <x:c r="A1539" t="str">
        <x:v>M Aliperti-Jones|2026-04-13</x:v>
      </x:c>
      <x:c r="B1539" s="888" t="n">
        <x:v>46125</x:v>
      </x:c>
      <x:c r="C1539" t="str">
        <x:v>M Aliperti-Jones</x:v>
      </x:c>
      <x:c r="D1539" t="str">
        <x:v>Permanent</x:v>
      </x:c>
      <x:c r="E1539" t="str">
        <x:v>Croydon</x:v>
      </x:c>
      <x:c r="F1539" t="str">
        <x:v>Operative Porter</x:v>
      </x:c>
      <x:c r="G1539" t="str">
        <x:v>398450</x:v>
      </x:c>
      <x:c r="H1539" t="str">
        <x:v>Apple Europe Ltd</x:v>
      </x:c>
      <x:c r="I1539" s="22" t="n">
        <x:v>10</x:v>
      </x:c>
      <x:c r="J1539" t="str">
        <x:v>Worked</x:v>
      </x:c>
      <x:c r="K1539" t="str">
        <x:v>Employee 102619; home branch Croydon; assigned role Operative Porter | Deployment branch: Croydon | Actual role: Operative Porter | Jobs: 398450 | Customers: Apple Europe Ltd | Actual hours: 10.0; source records: 1</x:v>
      </x:c>
      <x:c r="L1539" t="str">
        <x:v>Include</x:v>
      </x:c>
      <x:c r="M1539"/>
      <x:c r="N1539"/>
    </x:row>
    <x:row r="1540">
      <x:c r="A1540" t="str">
        <x:v>M Aliperti-Jones|2026-04-14</x:v>
      </x:c>
      <x:c r="B1540" s="888" t="n">
        <x:v>46126</x:v>
      </x:c>
      <x:c r="C1540" t="str">
        <x:v>M Aliperti-Jones</x:v>
      </x:c>
      <x:c r="D1540" t="str">
        <x:v>Permanent</x:v>
      </x:c>
      <x:c r="E1540" t="str">
        <x:v>Croydon</x:v>
      </x:c>
      <x:c r="F1540" t="str">
        <x:v>Operative Porter</x:v>
      </x:c>
      <x:c r="G1540" t="str">
        <x:v>401561</x:v>
      </x:c>
      <x:c r="H1540" t="str">
        <x:v>St Georges Hospital NHS Trust</x:v>
      </x:c>
      <x:c r="I1540" s="22" t="n">
        <x:v>6</x:v>
      </x:c>
      <x:c r="J1540" t="str">
        <x:v>Worked</x:v>
      </x:c>
      <x:c r="K1540" t="str">
        <x:v>Employee 102619; home branch Croydon; assigned role Operative Porter | Deployment branch: Croydon | Actual role: Operative Porter | Jobs: 401561 | Customers: St Georges Hospital NHS Trust | Actual hours: 6.0; source records: 1</x:v>
      </x:c>
      <x:c r="L1540" t="str">
        <x:v>Include</x:v>
      </x:c>
      <x:c r="M1540"/>
      <x:c r="N1540"/>
    </x:row>
    <x:row r="1541">
      <x:c r="A1541" t="str">
        <x:v>M Aliperti-Jones|2026-04-15</x:v>
      </x:c>
      <x:c r="B1541" s="888" t="n">
        <x:v>46127</x:v>
      </x:c>
      <x:c r="C1541" t="str">
        <x:v>M Aliperti-Jones</x:v>
      </x:c>
      <x:c r="D1541" t="str">
        <x:v>Permanent</x:v>
      </x:c>
      <x:c r="E1541" t="str">
        <x:v>Croydon</x:v>
      </x:c>
      <x:c r="F1541" t="str">
        <x:v>Operative Porter</x:v>
      </x:c>
      <x:c r="G1541" t="str">
        <x:v>401512</x:v>
      </x:c>
      <x:c r="H1541" t="str">
        <x:v>National Physical Laboratory</x:v>
      </x:c>
      <x:c r="I1541" s="22" t="n">
        <x:v>6</x:v>
      </x:c>
      <x:c r="J1541" t="str">
        <x:v>Worked</x:v>
      </x:c>
      <x:c r="K1541" t="str">
        <x:v>Employee 102619; home branch Croydon; assigned role Operative Porter | Deployment branch: Croydon | Actual role: Operative Porter | Jobs: 401512 | Customers: National Physical Laboratory | Actual hours: 6.0; source records: 1</x:v>
      </x:c>
      <x:c r="L1541" t="str">
        <x:v>Include</x:v>
      </x:c>
      <x:c r="M1541"/>
      <x:c r="N1541"/>
    </x:row>
    <x:row r="1542">
      <x:c r="A1542" t="str">
        <x:v>M Aliperti-Jones|2026-04-16</x:v>
      </x:c>
      <x:c r="B1542" s="888" t="n">
        <x:v>46128</x:v>
      </x:c>
      <x:c r="C1542" t="str">
        <x:v>M Aliperti-Jones</x:v>
      </x:c>
      <x:c r="D1542" t="str">
        <x:v>Permanent</x:v>
      </x:c>
      <x:c r="E1542" t="str">
        <x:v>Croydon</x:v>
      </x:c>
      <x:c r="F1542" t="str">
        <x:v>Operative Porter</x:v>
      </x:c>
      <x:c r="G1542" t="str">
        <x:v>388814</x:v>
      </x:c>
      <x:c r="H1542" t="str">
        <x:v>Royal Botanic Gardens Kew</x:v>
      </x:c>
      <x:c r="I1542" s="22" t="n">
        <x:v>8</x:v>
      </x:c>
      <x:c r="J1542" t="str">
        <x:v>Worked</x:v>
      </x:c>
      <x:c r="K1542" t="str">
        <x:v>Employee 102619; home branch Croydon; assigned role Operative Porter | Deployment branch: Croydon | Actual role: Operative Skilled | Jobs: 388814 | Customers: Royal Botanic Gardens Kew | Actual hours: 8.0; source records: 1</x:v>
      </x:c>
      <x:c r="L1542" t="str">
        <x:v>Include</x:v>
      </x:c>
      <x:c r="M1542"/>
      <x:c r="N1542"/>
    </x:row>
    <x:row r="1543">
      <x:c r="A1543" t="str">
        <x:v>M Aliperti-Jones|2026-04-17</x:v>
      </x:c>
      <x:c r="B1543" s="888" t="n">
        <x:v>46129</x:v>
      </x:c>
      <x:c r="C1543" t="str">
        <x:v>M Aliperti-Jones</x:v>
      </x:c>
      <x:c r="D1543" t="str">
        <x:v>Permanent</x:v>
      </x:c>
      <x:c r="E1543" t="str">
        <x:v>Croydon</x:v>
      </x:c>
      <x:c r="F1543" t="str">
        <x:v>Operative Porter</x:v>
      </x:c>
      <x:c r="G1543" t="str">
        <x:v>388814</x:v>
      </x:c>
      <x:c r="H1543" t="str">
        <x:v>Royal Botanic Gardens Kew</x:v>
      </x:c>
      <x:c r="I1543" s="22" t="n">
        <x:v>8.5</x:v>
      </x:c>
      <x:c r="J1543" t="str">
        <x:v>Worked</x:v>
      </x:c>
      <x:c r="K1543" t="str">
        <x:v>Employee 102619; home branch Croydon; assigned role Operative Porter | Deployment branch: Croydon | Actual role: Operative Skilled | Jobs: 388814 | Customers: Royal Botanic Gardens Kew | Actual hours: 8.5; source records: 1</x:v>
      </x:c>
      <x:c r="L1543" t="str">
        <x:v>Include</x:v>
      </x:c>
      <x:c r="M1543"/>
      <x:c r="N1543"/>
    </x:row>
    <x:row r="1544">
      <x:c r="A1544" t="str">
        <x:v>M Aliperti-Jones|2026-04-20</x:v>
      </x:c>
      <x:c r="B1544" s="888" t="n">
        <x:v>46132</x:v>
      </x:c>
      <x:c r="C1544" t="str">
        <x:v>M Aliperti-Jones</x:v>
      </x:c>
      <x:c r="D1544" t="str">
        <x:v>Permanent</x:v>
      </x:c>
      <x:c r="E1544" t="str">
        <x:v>Croydon</x:v>
      </x:c>
      <x:c r="F1544" t="str">
        <x:v>Operative Porter</x:v>
      </x:c>
      <x:c r="G1544" t="str">
        <x:v>388814</x:v>
      </x:c>
      <x:c r="H1544" t="str">
        <x:v>Royal Botanic Gardens Kew</x:v>
      </x:c>
      <x:c r="I1544" s="22" t="n">
        <x:v>9</x:v>
      </x:c>
      <x:c r="J1544" t="str">
        <x:v>Worked</x:v>
      </x:c>
      <x:c r="K1544" t="str">
        <x:v>Employee 102619; home branch Croydon; assigned role Operative Porter | Deployment branch: Croydon | Actual role: Operative Skilled | Jobs: 388814 | Customers: Royal Botanic Gardens Kew | Actual hours: 9.0; source records: 1</x:v>
      </x:c>
      <x:c r="L1544" t="str">
        <x:v>Include</x:v>
      </x:c>
      <x:c r="M1544"/>
      <x:c r="N1544"/>
    </x:row>
    <x:row r="1545">
      <x:c r="A1545" t="str">
        <x:v>M Aliperti-Jones|2026-04-21</x:v>
      </x:c>
      <x:c r="B1545" s="888" t="n">
        <x:v>46133</x:v>
      </x:c>
      <x:c r="C1545" t="str">
        <x:v>M Aliperti-Jones</x:v>
      </x:c>
      <x:c r="D1545" t="str">
        <x:v>Permanent</x:v>
      </x:c>
      <x:c r="E1545" t="str">
        <x:v>Croydon</x:v>
      </x:c>
      <x:c r="F1545" t="str">
        <x:v>Operative Porter</x:v>
      </x:c>
      <x:c r="G1545" t="str">
        <x:v>388814</x:v>
      </x:c>
      <x:c r="H1545" t="str">
        <x:v>Royal Botanic Gardens Kew</x:v>
      </x:c>
      <x:c r="I1545" s="22" t="n">
        <x:v>8</x:v>
      </x:c>
      <x:c r="J1545" t="str">
        <x:v>Worked</x:v>
      </x:c>
      <x:c r="K1545" t="str">
        <x:v>Employee 102619; home branch Croydon; assigned role Operative Porter | Deployment branch: Croydon | Actual role: Operative Skilled | Jobs: 388814 | Customers: Royal Botanic Gardens Kew | Actual hours: 8.0; source records: 1</x:v>
      </x:c>
      <x:c r="L1545" t="str">
        <x:v>Include</x:v>
      </x:c>
      <x:c r="M1545"/>
      <x:c r="N1545"/>
    </x:row>
    <x:row r="1546">
      <x:c r="A1546" t="str">
        <x:v>M Aliperti-Jones|2026-04-22</x:v>
      </x:c>
      <x:c r="B1546" s="888" t="n">
        <x:v>46134</x:v>
      </x:c>
      <x:c r="C1546" t="str">
        <x:v>M Aliperti-Jones</x:v>
      </x:c>
      <x:c r="D1546" t="str">
        <x:v>Permanent</x:v>
      </x:c>
      <x:c r="E1546" t="str">
        <x:v>Croydon</x:v>
      </x:c>
      <x:c r="F1546" t="str">
        <x:v>Operative Porter</x:v>
      </x:c>
      <x:c r="G1546" t="str">
        <x:v>392752</x:v>
      </x:c>
      <x:c r="H1546" t="str">
        <x:v>Bromley Central Library</x:v>
      </x:c>
      <x:c r="I1546" s="22" t="n">
        <x:v>10</x:v>
      </x:c>
      <x:c r="J1546" t="str">
        <x:v>Worked</x:v>
      </x:c>
      <x:c r="K1546" t="str">
        <x:v>Employee 102619; home branch Croydon; assigned role Operative Porter | Deployment branch: Croydon | Actual role: Operative Porter | Jobs: 392752 | Customers: Bromley Central Library | Actual hours: 10.0; source records: 1</x:v>
      </x:c>
      <x:c r="L1546" t="str">
        <x:v>Include</x:v>
      </x:c>
      <x:c r="M1546"/>
      <x:c r="N1546"/>
    </x:row>
    <x:row r="1547">
      <x:c r="A1547" t="str">
        <x:v>M Aliperti-Jones|2026-04-23</x:v>
      </x:c>
      <x:c r="B1547" s="888" t="n">
        <x:v>46135</x:v>
      </x:c>
      <x:c r="C1547" t="str">
        <x:v>M Aliperti-Jones</x:v>
      </x:c>
      <x:c r="D1547" t="str">
        <x:v>Permanent</x:v>
      </x:c>
      <x:c r="E1547" t="str">
        <x:v>Croydon</x:v>
      </x:c>
      <x:c r="F1547" t="str">
        <x:v>Operative Porter</x:v>
      </x:c>
      <x:c r="G1547" t="str">
        <x:v>392752</x:v>
      </x:c>
      <x:c r="H1547" t="str">
        <x:v>Bromley Central Library</x:v>
      </x:c>
      <x:c r="I1547" s="22" t="n">
        <x:v>8</x:v>
      </x:c>
      <x:c r="J1547" t="str">
        <x:v>Worked</x:v>
      </x:c>
      <x:c r="K1547" t="str">
        <x:v>Employee 102619; home branch Croydon; assigned role Operative Porter | Deployment branch: Croydon | Actual role: Operative Porter | Jobs: 392752 | Customers: Bromley Central Library | Actual hours: 8.0; source records: 1</x:v>
      </x:c>
      <x:c r="L1547" t="str">
        <x:v>Include</x:v>
      </x:c>
      <x:c r="M1547"/>
      <x:c r="N1547"/>
    </x:row>
    <x:row r="1548">
      <x:c r="A1548" t="str">
        <x:v>M Aliperti-Jones|2026-04-24</x:v>
      </x:c>
      <x:c r="B1548" s="888" t="n">
        <x:v>46136</x:v>
      </x:c>
      <x:c r="C1548" t="str">
        <x:v>M Aliperti-Jones</x:v>
      </x:c>
      <x:c r="D1548" t="str">
        <x:v>Permanent</x:v>
      </x:c>
      <x:c r="E1548" t="str">
        <x:v>Croydon</x:v>
      </x:c>
      <x:c r="F1548" t="str">
        <x:v>Operative Porter</x:v>
      </x:c>
      <x:c r="G1548" t="str">
        <x:v>398445</x:v>
      </x:c>
      <x:c r="H1548" t="str">
        <x:v>Independent Office for Police Conduct (IOPC)</x:v>
      </x:c>
      <x:c r="I1548" s="22" t="n">
        <x:v>7.5</x:v>
      </x:c>
      <x:c r="J1548" t="str">
        <x:v>Worked</x:v>
      </x:c>
      <x:c r="K1548" t="str">
        <x:v>Employee 102619; home branch Croydon; assigned role Operative Porter | Deployment branch: Croydon | Actual role: Operative Porter | Jobs: 398445 | Customers: Independent Office for Police Conduct (IOPC) | Actual hours: 7.5; source records: 1</x:v>
      </x:c>
      <x:c r="L1548" t="str">
        <x:v>Include</x:v>
      </x:c>
      <x:c r="M1548"/>
      <x:c r="N1548"/>
    </x:row>
    <x:row r="1549">
      <x:c r="A1549" t="str">
        <x:v>M Aliperti-Jones|2026-04-25</x:v>
      </x:c>
      <x:c r="B1549" s="888" t="n">
        <x:v>46137</x:v>
      </x:c>
      <x:c r="C1549" t="str">
        <x:v>M Aliperti-Jones</x:v>
      </x:c>
      <x:c r="D1549" t="str">
        <x:v>Permanent</x:v>
      </x:c>
      <x:c r="E1549" t="str">
        <x:v>Croydon</x:v>
      </x:c>
      <x:c r="F1549" t="str">
        <x:v>Operative Porter</x:v>
      </x:c>
      <x:c r="G1549" t="str">
        <x:v>398445</x:v>
      </x:c>
      <x:c r="H1549" t="str">
        <x:v>Independent Office for Police Conduct (IOPC)</x:v>
      </x:c>
      <x:c r="I1549" s="22" t="n">
        <x:v>7.5</x:v>
      </x:c>
      <x:c r="J1549" t="str">
        <x:v>Worked</x:v>
      </x:c>
      <x:c r="K1549" t="str">
        <x:v>Employee 102619; home branch Croydon; assigned role Operative Porter | Deployment branch: Croydon | Actual role: Operative Porter | Jobs: 398445 | Customers: Independent Office for Police Conduct (IOPC) | Actual hours: 7.5; source records: 1</x:v>
      </x:c>
      <x:c r="L1549" t="str">
        <x:v>Include</x:v>
      </x:c>
      <x:c r="M1549"/>
      <x:c r="N1549"/>
    </x:row>
    <x:row r="1550">
      <x:c r="A1550" t="str">
        <x:v>M Aliperti-Jones|2026-04-26</x:v>
      </x:c>
      <x:c r="B1550" s="888" t="n">
        <x:v>46138</x:v>
      </x:c>
      <x:c r="C1550" t="str">
        <x:v>M Aliperti-Jones</x:v>
      </x:c>
      <x:c r="D1550" t="str">
        <x:v>Permanent</x:v>
      </x:c>
      <x:c r="E1550" t="str">
        <x:v>Croydon</x:v>
      </x:c>
      <x:c r="F1550" t="str">
        <x:v>Operative Porter</x:v>
      </x:c>
      <x:c r="G1550" t="str">
        <x:v>398445</x:v>
      </x:c>
      <x:c r="H1550" t="str">
        <x:v>Independent Office for Police Conduct (IOPC)</x:v>
      </x:c>
      <x:c r="I1550" s="22" t="n">
        <x:v>5</x:v>
      </x:c>
      <x:c r="J1550" t="str">
        <x:v>Worked</x:v>
      </x:c>
      <x:c r="K1550" t="str">
        <x:v>Employee 102619; home branch Croydon; assigned role Operative Porter | Deployment branch: Croydon | Actual role: Operative Porter | Jobs: 398445 | Customers: Independent Office for Police Conduct (IOPC) | Actual hours: 5.0; source records: 1</x:v>
      </x:c>
      <x:c r="L1550" t="str">
        <x:v>Include</x:v>
      </x:c>
      <x:c r="M1550"/>
      <x:c r="N1550"/>
    </x:row>
    <x:row r="1551">
      <x:c r="A1551" t="str">
        <x:v>M Aliperti-Jones|2026-04-27</x:v>
      </x:c>
      <x:c r="B1551" s="888" t="n">
        <x:v>46139</x:v>
      </x:c>
      <x:c r="C1551" t="str">
        <x:v>M Aliperti-Jones</x:v>
      </x:c>
      <x:c r="D1551" t="str">
        <x:v>Permanent</x:v>
      </x:c>
      <x:c r="E1551" t="str">
        <x:v>Croydon</x:v>
      </x:c>
      <x:c r="F1551" t="str">
        <x:v>Operative Porter</x:v>
      </x:c>
      <x:c r="G1551" t="str">
        <x:v>398034</x:v>
      </x:c>
      <x:c r="H1551" t="str">
        <x:v>South East Water (Rembuild Ltd)</x:v>
      </x:c>
      <x:c r="I1551" s="22" t="n">
        <x:v>5.5</x:v>
      </x:c>
      <x:c r="J1551" t="str">
        <x:v>Worked</x:v>
      </x:c>
      <x:c r="K1551" t="str">
        <x:v>Employee 102619; home branch Croydon; assigned role Operative Porter | Deployment branch: Croydon | Actual role: Operative Skilled | Jobs: 398034 | Customers: South East Water (Rembuild Ltd) | Actual hours: 5.5; source records: 1</x:v>
      </x:c>
      <x:c r="L1551" t="str">
        <x:v>Include</x:v>
      </x:c>
      <x:c r="M1551"/>
      <x:c r="N1551"/>
    </x:row>
    <x:row r="1552">
      <x:c r="A1552" t="str">
        <x:v>M Aliperti-Jones|2026-04-28</x:v>
      </x:c>
      <x:c r="B1552" s="888" t="n">
        <x:v>46140</x:v>
      </x:c>
      <x:c r="C1552" t="str">
        <x:v>M Aliperti-Jones</x:v>
      </x:c>
      <x:c r="D1552" t="str">
        <x:v>Permanent</x:v>
      </x:c>
      <x:c r="E1552" t="str">
        <x:v>Croydon</x:v>
      </x:c>
      <x:c r="F1552" t="str">
        <x:v>Operative Porter</x:v>
      </x:c>
      <x:c r="G1552" t="str">
        <x:v>384900A</x:v>
      </x:c>
      <x:c r="H1552" t="str">
        <x:v>London Borough of Croydon</x:v>
      </x:c>
      <x:c r="I1552" s="22" t="n">
        <x:v>5</x:v>
      </x:c>
      <x:c r="J1552" t="str">
        <x:v>Worked</x:v>
      </x:c>
      <x:c r="K1552" t="str">
        <x:v>Employee 102619; home branch Croydon; assigned role Operative Porter | Deployment branch: Croydon | Actual role: Operative Porter | Jobs: 384900A | Customers: London Borough of Croydon | Actual hours: 5.0; source records: 1</x:v>
      </x:c>
      <x:c r="L1552" t="str">
        <x:v>Include</x:v>
      </x:c>
      <x:c r="M1552"/>
      <x:c r="N1552"/>
    </x:row>
    <x:row r="1553">
      <x:c r="A1553" t="str">
        <x:v>M Aliperti-Jones|2026-04-29</x:v>
      </x:c>
      <x:c r="B1553" s="888" t="n">
        <x:v>46141</x:v>
      </x:c>
      <x:c r="C1553" t="str">
        <x:v>M Aliperti-Jones</x:v>
      </x:c>
      <x:c r="D1553" t="str">
        <x:v>Permanent</x:v>
      </x:c>
      <x:c r="E1553" t="str">
        <x:v>Croydon</x:v>
      </x:c>
      <x:c r="F1553" t="str">
        <x:v>Operative Porter</x:v>
      </x:c>
      <x:c r="G1553" t="str">
        <x:v>392752</x:v>
      </x:c>
      <x:c r="H1553" t="str">
        <x:v>Bromley Central Library</x:v>
      </x:c>
      <x:c r="I1553" s="22" t="n">
        <x:v>9</x:v>
      </x:c>
      <x:c r="J1553" t="str">
        <x:v>Worked</x:v>
      </x:c>
      <x:c r="K1553" t="str">
        <x:v>Employee 102619; home branch Croydon; assigned role Operative Porter | Deployment branch: Croydon | Actual role: Operative Skilled | Jobs: 392752 | Customers: Bromley Central Library | Actual hours: 9.0; source records: 1</x:v>
      </x:c>
      <x:c r="L1553" t="str">
        <x:v>Include</x:v>
      </x:c>
      <x:c r="M1553"/>
      <x:c r="N1553"/>
    </x:row>
    <x:row r="1554">
      <x:c r="A1554" t="str">
        <x:v>M Aliperti-Jones|2026-04-30</x:v>
      </x:c>
      <x:c r="B1554" s="888" t="n">
        <x:v>46142</x:v>
      </x:c>
      <x:c r="C1554" t="str">
        <x:v>M Aliperti-Jones</x:v>
      </x:c>
      <x:c r="D1554" t="str">
        <x:v>Permanent</x:v>
      </x:c>
      <x:c r="E1554" t="str">
        <x:v>Croydon</x:v>
      </x:c>
      <x:c r="F1554" t="str">
        <x:v>Operative Porter</x:v>
      </x:c>
      <x:c r="G1554" t="str">
        <x:v>398445</x:v>
      </x:c>
      <x:c r="H1554" t="str">
        <x:v>Independent Office for Police Conduct (IOPC)</x:v>
      </x:c>
      <x:c r="I1554" s="22" t="n">
        <x:v>9.5</x:v>
      </x:c>
      <x:c r="J1554" t="str">
        <x:v>Worked</x:v>
      </x:c>
      <x:c r="K1554" t="str">
        <x:v>Employee 102619; home branch Croydon; assigned role Operative Porter | Deployment branch: Croydon | Actual role: Operative Porter | Jobs: 398445 | Customers: Independent Office for Police Conduct (IOPC) | Actual hours: 9.5; source records: 1</x:v>
      </x:c>
      <x:c r="L1554" t="str">
        <x:v>Include</x:v>
      </x:c>
      <x:c r="M1554"/>
      <x:c r="N1554"/>
    </x:row>
    <x:row r="1555">
      <x:c r="A1555" t="str">
        <x:v>M Azuimah Apung (C)|2026-04-01</x:v>
      </x:c>
      <x:c r="B1555" s="888" t="n">
        <x:v>46113</x:v>
      </x:c>
      <x:c r="C1555" t="str">
        <x:v>M Azuimah Apung (C)</x:v>
      </x:c>
      <x:c r="D1555" t="str">
        <x:v>Permanent</x:v>
      </x:c>
      <x:c r="E1555" t="str">
        <x:v>Croydon</x:v>
      </x:c>
      <x:c r="F1555" t="str">
        <x:v>Operative Porter</x:v>
      </x:c>
      <x:c r="G1555" t="str">
        <x:v>392752</x:v>
      </x:c>
      <x:c r="H1555" t="str">
        <x:v>Bromley Central Library</x:v>
      </x:c>
      <x:c r="I1555" s="22" t="n">
        <x:v>7.5</x:v>
      </x:c>
      <x:c r="J1555" t="str">
        <x:v>Worked</x:v>
      </x:c>
      <x:c r="K1555" t="str">
        <x:v>Employee 2655; home branch Croydon; assigned role Operative Porter | Deployment branch: Croydon | Actual role: Operative Driver | Jobs: 392752 | Customers: Bromley Central Library | Actual hours: 7.5; source records: 1</x:v>
      </x:c>
      <x:c r="L1555" t="str">
        <x:v>Include</x:v>
      </x:c>
      <x:c r="M1555"/>
      <x:c r="N1555"/>
    </x:row>
    <x:row r="1556">
      <x:c r="A1556" t="str">
        <x:v>M Azuimah Apung (C)|2026-04-02</x:v>
      </x:c>
      <x:c r="B1556" s="888" t="n">
        <x:v>46114</x:v>
      </x:c>
      <x:c r="C1556" t="str">
        <x:v>M Azuimah Apung (C)</x:v>
      </x:c>
      <x:c r="D1556" t="str">
        <x:v>Permanent</x:v>
      </x:c>
      <x:c r="E1556" t="str">
        <x:v>Croydon</x:v>
      </x:c>
      <x:c r="F1556" t="str">
        <x:v>Operative Porter</x:v>
      </x:c>
      <x:c r="G1556" t="str">
        <x:v>393361B</x:v>
      </x:c>
      <x:c r="H1556" t="str">
        <x:v>The Quadrant</x:v>
      </x:c>
      <x:c r="I1556" s="22" t="n">
        <x:v>7.5</x:v>
      </x:c>
      <x:c r="J1556" t="str">
        <x:v>Worked</x:v>
      </x:c>
      <x:c r="K1556" t="str">
        <x:v>Employee 2655; home branch Croydon; assigned role Operative Porter | Deployment branch: Croydon | Actual role: Operative Porter | Jobs: 393361B | Customers: The Quadrant | Actual hours: 7.5; source records: 1</x:v>
      </x:c>
      <x:c r="L1556" t="str">
        <x:v>Include</x:v>
      </x:c>
      <x:c r="M1556"/>
      <x:c r="N1556"/>
    </x:row>
    <x:row r="1557">
      <x:c r="A1557" t="str">
        <x:v>M Azuimah Apung (C)|2026-04-07</x:v>
      </x:c>
      <x:c r="B1557" s="888" t="n">
        <x:v>46119</x:v>
      </x:c>
      <x:c r="C1557" t="str">
        <x:v>M Azuimah Apung (C)</x:v>
      </x:c>
      <x:c r="D1557" t="str">
        <x:v>Permanent</x:v>
      </x:c>
      <x:c r="E1557" t="str">
        <x:v>Croydon</x:v>
      </x:c>
      <x:c r="F1557" t="str">
        <x:v>Operative Porter</x:v>
      </x:c>
      <x:c r="G1557" t="str">
        <x:v>400660</x:v>
      </x:c>
      <x:c r="H1557" t="str">
        <x:v>Leaves Building &amp; Maintenance Contractors Ltd</x:v>
      </x:c>
      <x:c r="I1557" s="22" t="n">
        <x:v>6.5</x:v>
      </x:c>
      <x:c r="J1557" t="str">
        <x:v>Worked</x:v>
      </x:c>
      <x:c r="K1557" t="str">
        <x:v>Employee 2655; home branch Croydon; assigned role Operative Porter | Deployment branch: Croydon | Actual role: Operative Driver | Jobs: 400660 | Customers: Leaves Building &amp; Maintenance Contractors Ltd | Actual hours: 6.5; source records: 1</x:v>
      </x:c>
      <x:c r="L1557" t="str">
        <x:v>Include</x:v>
      </x:c>
      <x:c r="M1557"/>
      <x:c r="N1557"/>
    </x:row>
    <x:row r="1558">
      <x:c r="A1558" t="str">
        <x:v>M Azuimah Apung (C)|2026-04-08</x:v>
      </x:c>
      <x:c r="B1558" s="888" t="n">
        <x:v>46120</x:v>
      </x:c>
      <x:c r="C1558" t="str">
        <x:v>M Azuimah Apung (C)</x:v>
      </x:c>
      <x:c r="D1558" t="str">
        <x:v>Permanent</x:v>
      </x:c>
      <x:c r="E1558" t="str">
        <x:v>Croydon</x:v>
      </x:c>
      <x:c r="F1558" t="str">
        <x:v>Operative Porter</x:v>
      </x:c>
      <x:c r="G1558" t="str">
        <x:v>400660</x:v>
      </x:c>
      <x:c r="H1558" t="str">
        <x:v>Leaves Building &amp; Maintenance Contractors Ltd</x:v>
      </x:c>
      <x:c r="I1558" s="22" t="n">
        <x:v>6</x:v>
      </x:c>
      <x:c r="J1558" t="str">
        <x:v>Worked</x:v>
      </x:c>
      <x:c r="K1558" t="str">
        <x:v>Employee 2655; home branch Croydon; assigned role Operative Porter | Deployment branch: Croydon | Actual role: Operative Driver | Jobs: 400660 | Customers: Leaves Building &amp; Maintenance Contractors Ltd | Actual hours: 6.0; source records: 1</x:v>
      </x:c>
      <x:c r="L1558" t="str">
        <x:v>Include</x:v>
      </x:c>
      <x:c r="M1558"/>
      <x:c r="N1558"/>
    </x:row>
    <x:row r="1559">
      <x:c r="A1559" t="str">
        <x:v>M Azuimah Apung (C)|2026-04-09</x:v>
      </x:c>
      <x:c r="B1559" s="888" t="n">
        <x:v>46121</x:v>
      </x:c>
      <x:c r="C1559" t="str">
        <x:v>M Azuimah Apung (C)</x:v>
      </x:c>
      <x:c r="D1559" t="str">
        <x:v>Permanent</x:v>
      </x:c>
      <x:c r="E1559" t="str">
        <x:v>Croydon</x:v>
      </x:c>
      <x:c r="F1559" t="str">
        <x:v>Operative Porter</x:v>
      </x:c>
      <x:c r="G1559" t="str">
        <x:v>384900A</x:v>
      </x:c>
      <x:c r="H1559" t="str">
        <x:v>London Borough of Croydon</x:v>
      </x:c>
      <x:c r="I1559" s="22" t="n">
        <x:v>5</x:v>
      </x:c>
      <x:c r="J1559" t="str">
        <x:v>Worked</x:v>
      </x:c>
      <x:c r="K1559" t="str">
        <x:v>Employee 2655; home branch Croydon; assigned role Operative Porter | Deployment branch: Croydon | Actual role: Operative Driver | Jobs: 384900A | Customers: London Borough of Croydon | Actual hours: 5.0; source records: 1</x:v>
      </x:c>
      <x:c r="L1559" t="str">
        <x:v>Include</x:v>
      </x:c>
      <x:c r="M1559"/>
      <x:c r="N1559"/>
    </x:row>
    <x:row r="1560">
      <x:c r="A1560" t="str">
        <x:v>M Azuimah Apung (C)|2026-04-10</x:v>
      </x:c>
      <x:c r="B1560" s="888" t="n">
        <x:v>46122</x:v>
      </x:c>
      <x:c r="C1560" t="str">
        <x:v>M Azuimah Apung (C)</x:v>
      </x:c>
      <x:c r="D1560" t="str">
        <x:v>Permanent</x:v>
      </x:c>
      <x:c r="E1560" t="str">
        <x:v>Croydon</x:v>
      </x:c>
      <x:c r="F1560" t="str">
        <x:v>Operative Porter</x:v>
      </x:c>
      <x:c r="G1560" t="str">
        <x:v>396207</x:v>
      </x:c>
      <x:c r="H1560" t="str">
        <x:v>Linklaters LLP</x:v>
      </x:c>
      <x:c r="I1560" s="22" t="n">
        <x:v>11</x:v>
      </x:c>
      <x:c r="J1560" t="str">
        <x:v>Worked</x:v>
      </x:c>
      <x:c r="K1560" t="str">
        <x:v>Employee 2655; home branch Croydon; assigned role Operative Porter | Deployment branch: Thurrock | Actual role: Operative Driver | Jobs: 396207 | Customers: Linklaters LLP | Actual hours: 11.0; source records: 1</x:v>
      </x:c>
      <x:c r="L1560" t="str">
        <x:v>Include</x:v>
      </x:c>
      <x:c r="M1560"/>
      <x:c r="N1560"/>
    </x:row>
    <x:row r="1561">
      <x:c r="A1561" t="str">
        <x:v>M Azuimah Apung (C)|2026-04-13</x:v>
      </x:c>
      <x:c r="B1561" s="888" t="n">
        <x:v>46125</x:v>
      </x:c>
      <x:c r="C1561" t="str">
        <x:v>M Azuimah Apung (C)</x:v>
      </x:c>
      <x:c r="D1561" t="str">
        <x:v>Permanent</x:v>
      </x:c>
      <x:c r="E1561" t="str">
        <x:v>Croydon</x:v>
      </x:c>
      <x:c r="F1561" t="str">
        <x:v>Operative Porter</x:v>
      </x:c>
      <x:c r="G1561" t="str">
        <x:v>401116A</x:v>
      </x:c>
      <x:c r="H1561" t="str">
        <x:v>Avantor ( CROYDON APRIL 2026 )</x:v>
      </x:c>
      <x:c r="I1561" s="22" t="n">
        <x:v>4.5</x:v>
      </x:c>
      <x:c r="J1561" t="str">
        <x:v>Worked</x:v>
      </x:c>
      <x:c r="K1561" t="str">
        <x:v>Employee 2655; home branch Croydon; assigned role Operative Porter | Deployment branch: Cambridge | Actual role: Operative Driver | Jobs: 401116A | Customers: Avantor ( CROYDON APRIL 2026 ) | Actual hours: 4.5; source records: 1</x:v>
      </x:c>
      <x:c r="L1561" t="str">
        <x:v>Include</x:v>
      </x:c>
      <x:c r="M1561"/>
      <x:c r="N1561"/>
    </x:row>
    <x:row r="1562">
      <x:c r="A1562" t="str">
        <x:v>M Azuimah Apung (C)|2026-04-14</x:v>
      </x:c>
      <x:c r="B1562" s="888" t="n">
        <x:v>46126</x:v>
      </x:c>
      <x:c r="C1562" t="str">
        <x:v>M Azuimah Apung (C)</x:v>
      </x:c>
      <x:c r="D1562" t="str">
        <x:v>Permanent</x:v>
      </x:c>
      <x:c r="E1562" t="str">
        <x:v>Croydon</x:v>
      </x:c>
      <x:c r="F1562" t="str">
        <x:v>Operative Porter</x:v>
      </x:c>
      <x:c r="G1562" t="str">
        <x:v>401561</x:v>
      </x:c>
      <x:c r="H1562" t="str">
        <x:v>St Georges Hospital NHS Trust</x:v>
      </x:c>
      <x:c r="I1562" s="22" t="n">
        <x:v>6</x:v>
      </x:c>
      <x:c r="J1562" t="str">
        <x:v>Worked</x:v>
      </x:c>
      <x:c r="K1562" t="str">
        <x:v>Employee 2655; home branch Croydon; assigned role Operative Porter | Deployment branch: Croydon | Actual role: Operative Driver | Jobs: 401561 | Customers: St Georges Hospital NHS Trust | Actual hours: 6.0; source records: 1</x:v>
      </x:c>
      <x:c r="L1562" t="str">
        <x:v>Include</x:v>
      </x:c>
      <x:c r="M1562"/>
      <x:c r="N1562"/>
    </x:row>
    <x:row r="1563">
      <x:c r="A1563" t="str">
        <x:v>M Azuimah Apung (C)|2026-04-15</x:v>
      </x:c>
      <x:c r="B1563" s="888" t="n">
        <x:v>46127</x:v>
      </x:c>
      <x:c r="C1563" t="str">
        <x:v>M Azuimah Apung (C)</x:v>
      </x:c>
      <x:c r="D1563" t="str">
        <x:v>Permanent</x:v>
      </x:c>
      <x:c r="E1563" t="str">
        <x:v>Croydon</x:v>
      </x:c>
      <x:c r="F1563" t="str">
        <x:v>Operative Porter</x:v>
      </x:c>
      <x:c r="G1563" t="str">
        <x:v>393361B</x:v>
      </x:c>
      <x:c r="H1563" t="str">
        <x:v>The Quadrant</x:v>
      </x:c>
      <x:c r="I1563" s="22" t="n">
        <x:v>8</x:v>
      </x:c>
      <x:c r="J1563" t="str">
        <x:v>Worked</x:v>
      </x:c>
      <x:c r="K1563" t="str">
        <x:v>Employee 2655; home branch Croydon; assigned role Operative Porter | Deployment branch: Croydon | Actual role: Operative Porter | Jobs: 393361B | Customers: The Quadrant | Actual hours: 8.0; source records: 1</x:v>
      </x:c>
      <x:c r="L1563" t="str">
        <x:v>Include</x:v>
      </x:c>
      <x:c r="M1563"/>
      <x:c r="N1563"/>
    </x:row>
    <x:row r="1564">
      <x:c r="A1564" t="str">
        <x:v>M Azuimah Apung (C)|2026-04-16</x:v>
      </x:c>
      <x:c r="B1564" s="888" t="n">
        <x:v>46128</x:v>
      </x:c>
      <x:c r="C1564" t="str">
        <x:v>M Azuimah Apung (C)</x:v>
      </x:c>
      <x:c r="D1564" t="str">
        <x:v>Permanent</x:v>
      </x:c>
      <x:c r="E1564" t="str">
        <x:v>Croydon</x:v>
      </x:c>
      <x:c r="F1564" t="str">
        <x:v>Operative Porter</x:v>
      </x:c>
      <x:c r="G1564" t="str">
        <x:v>275817C</x:v>
      </x:c>
      <x:c r="H1564" t="str">
        <x:v>London CRC Limited</x:v>
      </x:c>
      <x:c r="I1564" s="22" t="n">
        <x:v>4</x:v>
      </x:c>
      <x:c r="J1564" t="str">
        <x:v>Worked</x:v>
      </x:c>
      <x:c r="K1564" t="str">
        <x:v>Employee 2655; home branch Croydon; assigned role Operative Porter | Deployment branch: Croydon | Actual role: Operative Driver | Jobs: 275817C | Customers: London CRC Limited | Actual hours: 4.0; source records: 1</x:v>
      </x:c>
      <x:c r="L1564" t="str">
        <x:v>Include</x:v>
      </x:c>
      <x:c r="M1564"/>
      <x:c r="N1564"/>
    </x:row>
    <x:row r="1565">
      <x:c r="A1565" t="str">
        <x:v>M Azuimah Apung (C)|2026-04-17</x:v>
      </x:c>
      <x:c r="B1565" s="888" t="n">
        <x:v>46129</x:v>
      </x:c>
      <x:c r="C1565" t="str">
        <x:v>M Azuimah Apung (C)</x:v>
      </x:c>
      <x:c r="D1565" t="str">
        <x:v>Permanent</x:v>
      </x:c>
      <x:c r="E1565" t="str">
        <x:v>Croydon</x:v>
      </x:c>
      <x:c r="F1565" t="str">
        <x:v>Operative Porter</x:v>
      </x:c>
      <x:c r="G1565" t="str">
        <x:v>393361B</x:v>
      </x:c>
      <x:c r="H1565" t="str">
        <x:v>The Quadrant</x:v>
      </x:c>
      <x:c r="I1565" s="22" t="n">
        <x:v>8</x:v>
      </x:c>
      <x:c r="J1565" t="str">
        <x:v>Worked</x:v>
      </x:c>
      <x:c r="K1565" t="str">
        <x:v>Employee 2655; home branch Croydon; assigned role Operative Porter | Deployment branch: Croydon | Actual role: Operative Porter | Jobs: 393361B | Customers: The Quadrant | Actual hours: 8.0; source records: 1</x:v>
      </x:c>
      <x:c r="L1565" t="str">
        <x:v>Include</x:v>
      </x:c>
      <x:c r="M1565"/>
      <x:c r="N1565"/>
    </x:row>
    <x:row r="1566">
      <x:c r="A1566" t="str">
        <x:v>M Azuimah Apung (C)|2026-04-20</x:v>
      </x:c>
      <x:c r="B1566" s="888" t="n">
        <x:v>46132</x:v>
      </x:c>
      <x:c r="C1566" t="str">
        <x:v>M Azuimah Apung (C)</x:v>
      </x:c>
      <x:c r="D1566" t="str">
        <x:v>Permanent</x:v>
      </x:c>
      <x:c r="E1566" t="str">
        <x:v>Croydon</x:v>
      </x:c>
      <x:c r="F1566" t="str">
        <x:v>Operative Porter</x:v>
      </x:c>
      <x:c r="G1566" t="str">
        <x:v>399451G</x:v>
      </x:c>
      <x:c r="H1566" t="str">
        <x:v>Royal Borough of Kensington and Chelsea</x:v>
      </x:c>
      <x:c r="I1566" s="22" t="n">
        <x:v>6.5</x:v>
      </x:c>
      <x:c r="J1566" t="str">
        <x:v>Worked</x:v>
      </x:c>
      <x:c r="K1566" t="str">
        <x:v>Employee 2655; home branch Croydon; assigned role Operative Porter | Deployment branch: Croydon | Actual role: Operative Driver | Jobs: 399451G | Customers: Royal Borough of Kensington and Chelsea | Actual hours: 6.5; source records: 1</x:v>
      </x:c>
      <x:c r="L1566" t="str">
        <x:v>Include</x:v>
      </x:c>
      <x:c r="M1566"/>
      <x:c r="N1566"/>
    </x:row>
    <x:row r="1567">
      <x:c r="A1567" t="str">
        <x:v>M Azuimah Apung (C)|2026-04-21</x:v>
      </x:c>
      <x:c r="B1567" s="888" t="n">
        <x:v>46133</x:v>
      </x:c>
      <x:c r="C1567" t="str">
        <x:v>M Azuimah Apung (C)</x:v>
      </x:c>
      <x:c r="D1567" t="str">
        <x:v>Permanent</x:v>
      </x:c>
      <x:c r="E1567" t="str">
        <x:v>Croydon</x:v>
      </x:c>
      <x:c r="F1567" t="str">
        <x:v>Operative Porter</x:v>
      </x:c>
      <x:c r="G1567"/>
      <x:c r="H1567"/>
      <x:c r="I1567" s="22" t="n">
        <x:v>0</x:v>
      </x:c>
      <x:c r="J1567" t="str">
        <x:v>Annual leave</x:v>
      </x:c>
      <x:c r="K1567" t="str">
        <x:v>Employee 2655; home branch Croydon; assigned role Operative Porter | Leave: Annual Leave (Hours) | Leave calendar basis: Variable-pattern period</x:v>
      </x:c>
      <x:c r="L1567" t="str">
        <x:v>Include</x:v>
      </x:c>
      <x:c r="M1567"/>
      <x:c r="N1567"/>
    </x:row>
    <x:row r="1568">
      <x:c r="A1568" t="str">
        <x:v>M Azuimah Apung (C)|2026-04-22</x:v>
      </x:c>
      <x:c r="B1568" s="888" t="n">
        <x:v>46134</x:v>
      </x:c>
      <x:c r="C1568" t="str">
        <x:v>M Azuimah Apung (C)</x:v>
      </x:c>
      <x:c r="D1568" t="str">
        <x:v>Permanent</x:v>
      </x:c>
      <x:c r="E1568" t="str">
        <x:v>Croydon</x:v>
      </x:c>
      <x:c r="F1568" t="str">
        <x:v>Operative Porter</x:v>
      </x:c>
      <x:c r="G1568" t="str">
        <x:v>392752</x:v>
      </x:c>
      <x:c r="H1568" t="str">
        <x:v>Bromley Central Library</x:v>
      </x:c>
      <x:c r="I1568" s="22" t="n">
        <x:v>10</x:v>
      </x:c>
      <x:c r="J1568" t="str">
        <x:v>Worked</x:v>
      </x:c>
      <x:c r="K1568" t="str">
        <x:v>Employee 2655; home branch Croydon; assigned role Operative Porter | Deployment branch: Croydon | Actual role: Operative Driver | Jobs: 392752 | Customers: Bromley Central Library | Actual hours: 10.0; source records: 1</x:v>
      </x:c>
      <x:c r="L1568" t="str">
        <x:v>Include</x:v>
      </x:c>
      <x:c r="M1568"/>
      <x:c r="N1568"/>
    </x:row>
    <x:row r="1569">
      <x:c r="A1569" t="str">
        <x:v>M Azuimah Apung (C)|2026-04-23</x:v>
      </x:c>
      <x:c r="B1569" s="888" t="n">
        <x:v>46135</x:v>
      </x:c>
      <x:c r="C1569" t="str">
        <x:v>M Azuimah Apung (C)</x:v>
      </x:c>
      <x:c r="D1569" t="str">
        <x:v>Permanent</x:v>
      </x:c>
      <x:c r="E1569" t="str">
        <x:v>Croydon</x:v>
      </x:c>
      <x:c r="F1569" t="str">
        <x:v>Operative Porter</x:v>
      </x:c>
      <x:c r="G1569" t="str">
        <x:v>392752</x:v>
      </x:c>
      <x:c r="H1569" t="str">
        <x:v>Bromley Central Library</x:v>
      </x:c>
      <x:c r="I1569" s="22" t="n">
        <x:v>8</x:v>
      </x:c>
      <x:c r="J1569" t="str">
        <x:v>Worked</x:v>
      </x:c>
      <x:c r="K1569" t="str">
        <x:v>Employee 2655; home branch Croydon; assigned role Operative Porter | Deployment branch: Croydon | Actual role: Operative Driver | Jobs: 392752 | Customers: Bromley Central Library | Actual hours: 8.0; source records: 1</x:v>
      </x:c>
      <x:c r="L1569" t="str">
        <x:v>Include</x:v>
      </x:c>
      <x:c r="M1569"/>
      <x:c r="N1569"/>
    </x:row>
    <x:row r="1570">
      <x:c r="A1570" t="str">
        <x:v>M Azuimah Apung (C)|2026-04-24</x:v>
      </x:c>
      <x:c r="B1570" s="888" t="n">
        <x:v>46136</x:v>
      </x:c>
      <x:c r="C1570" t="str">
        <x:v>M Azuimah Apung (C)</x:v>
      </x:c>
      <x:c r="D1570" t="str">
        <x:v>Permanent</x:v>
      </x:c>
      <x:c r="E1570" t="str">
        <x:v>Croydon</x:v>
      </x:c>
      <x:c r="F1570" t="str">
        <x:v>Operative Porter</x:v>
      </x:c>
      <x:c r="G1570" t="str">
        <x:v>392752</x:v>
      </x:c>
      <x:c r="H1570" t="str">
        <x:v>Bromley Central Library</x:v>
      </x:c>
      <x:c r="I1570" s="22" t="n">
        <x:v>6.5</x:v>
      </x:c>
      <x:c r="J1570" t="str">
        <x:v>Worked</x:v>
      </x:c>
      <x:c r="K1570" t="str">
        <x:v>Employee 2655; home branch Croydon; assigned role Operative Porter | Deployment branch: Croydon | Actual role: Operative Driver | Jobs: 392752 | Customers: Bromley Central Library | Actual hours: 6.5; source records: 1</x:v>
      </x:c>
      <x:c r="L1570" t="str">
        <x:v>Include</x:v>
      </x:c>
      <x:c r="M1570"/>
      <x:c r="N1570"/>
    </x:row>
    <x:row r="1571">
      <x:c r="A1571" t="str">
        <x:v>M Azuimah Apung (C)|2026-04-27</x:v>
      </x:c>
      <x:c r="B1571" s="888" t="n">
        <x:v>46139</x:v>
      </x:c>
      <x:c r="C1571" t="str">
        <x:v>M Azuimah Apung (C)</x:v>
      </x:c>
      <x:c r="D1571" t="str">
        <x:v>Permanent</x:v>
      </x:c>
      <x:c r="E1571" t="str">
        <x:v>Croydon</x:v>
      </x:c>
      <x:c r="F1571" t="str">
        <x:v>Operative Porter</x:v>
      </x:c>
      <x:c r="G1571" t="str">
        <x:v>398034</x:v>
      </x:c>
      <x:c r="H1571" t="str">
        <x:v>South East Water (Rembuild Ltd)</x:v>
      </x:c>
      <x:c r="I1571" s="22" t="n">
        <x:v>5.5</x:v>
      </x:c>
      <x:c r="J1571" t="str">
        <x:v>Worked</x:v>
      </x:c>
      <x:c r="K1571" t="str">
        <x:v>Employee 2655; home branch Croydon; assigned role Operative Porter | Deployment branch: Croydon | Actual role: Operative Driver | Jobs: 398034 | Customers: South East Water (Rembuild Ltd) | Actual hours: 5.5; source records: 1</x:v>
      </x:c>
      <x:c r="L1571" t="str">
        <x:v>Include</x:v>
      </x:c>
      <x:c r="M1571"/>
      <x:c r="N1571"/>
    </x:row>
    <x:row r="1572">
      <x:c r="A1572" t="str">
        <x:v>M Azuimah Apung (C)|2026-04-28</x:v>
      </x:c>
      <x:c r="B1572" s="888" t="n">
        <x:v>46140</x:v>
      </x:c>
      <x:c r="C1572" t="str">
        <x:v>M Azuimah Apung (C)</x:v>
      </x:c>
      <x:c r="D1572" t="str">
        <x:v>Permanent</x:v>
      </x:c>
      <x:c r="E1572" t="str">
        <x:v>Croydon</x:v>
      </x:c>
      <x:c r="F1572" t="str">
        <x:v>Operative Porter</x:v>
      </x:c>
      <x:c r="G1572" t="str">
        <x:v>399451K</x:v>
      </x:c>
      <x:c r="H1572" t="str">
        <x:v>Royal Borough of Kensington and Chelsea</x:v>
      </x:c>
      <x:c r="I1572" s="22" t="n">
        <x:v>6</x:v>
      </x:c>
      <x:c r="J1572" t="str">
        <x:v>Worked</x:v>
      </x:c>
      <x:c r="K1572" t="str">
        <x:v>Employee 2655; home branch Croydon; assigned role Operative Porter | Deployment branch: Croydon | Actual role: Operative Driver | Jobs: 399451K | Customers: Royal Borough of Kensington and Chelsea | Actual hours: 6.0; source records: 1</x:v>
      </x:c>
      <x:c r="L1572" t="str">
        <x:v>Include</x:v>
      </x:c>
      <x:c r="M1572"/>
      <x:c r="N1572"/>
    </x:row>
    <x:row r="1573">
      <x:c r="A1573" t="str">
        <x:v>M Azuimah Apung (C)|2026-04-29</x:v>
      </x:c>
      <x:c r="B1573" s="888" t="n">
        <x:v>46141</x:v>
      </x:c>
      <x:c r="C1573" t="str">
        <x:v>M Azuimah Apung (C)</x:v>
      </x:c>
      <x:c r="D1573" t="str">
        <x:v>Permanent</x:v>
      </x:c>
      <x:c r="E1573" t="str">
        <x:v>Croydon</x:v>
      </x:c>
      <x:c r="F1573" t="str">
        <x:v>Operative Porter</x:v>
      </x:c>
      <x:c r="G1573" t="str">
        <x:v>392752</x:v>
      </x:c>
      <x:c r="H1573" t="str">
        <x:v>Bromley Central Library</x:v>
      </x:c>
      <x:c r="I1573" s="22" t="n">
        <x:v>9</x:v>
      </x:c>
      <x:c r="J1573" t="str">
        <x:v>Worked</x:v>
      </x:c>
      <x:c r="K1573" t="str">
        <x:v>Employee 2655; home branch Croydon; assigned role Operative Porter | Deployment branch: Croydon | Actual role: Operative Driver | Jobs: 392752 | Customers: Bromley Central Library | Actual hours: 9.0; source records: 1</x:v>
      </x:c>
      <x:c r="L1573" t="str">
        <x:v>Include</x:v>
      </x:c>
      <x:c r="M1573"/>
      <x:c r="N1573"/>
    </x:row>
    <x:row r="1574">
      <x:c r="A1574" t="str">
        <x:v>M Azuimah Apung (C)|2026-04-30</x:v>
      </x:c>
      <x:c r="B1574" s="888" t="n">
        <x:v>46142</x:v>
      </x:c>
      <x:c r="C1574" t="str">
        <x:v>M Azuimah Apung (C)</x:v>
      </x:c>
      <x:c r="D1574" t="str">
        <x:v>Permanent</x:v>
      </x:c>
      <x:c r="E1574" t="str">
        <x:v>Croydon</x:v>
      </x:c>
      <x:c r="F1574" t="str">
        <x:v>Operative Porter</x:v>
      </x:c>
      <x:c r="G1574" t="str">
        <x:v>401536</x:v>
      </x:c>
      <x:c r="H1574" t="str">
        <x:v>Surrey Police HQ</x:v>
      </x:c>
      <x:c r="I1574" s="22" t="n">
        <x:v>6</x:v>
      </x:c>
      <x:c r="J1574" t="str">
        <x:v>Worked</x:v>
      </x:c>
      <x:c r="K1574" t="str">
        <x:v>Employee 2655; home branch Croydon; assigned role Operative Porter | Deployment branch: Croydon | Actual role: Operative Driver | Jobs: 401536 | Customers: Surrey Police HQ | Actual hours: 6.0; source records: 1</x:v>
      </x:c>
      <x:c r="L1574" t="str">
        <x:v>Include</x:v>
      </x:c>
      <x:c r="M1574"/>
      <x:c r="N1574"/>
    </x:row>
    <x:row r="1575">
      <x:c r="A1575" t="str">
        <x:v>M Barnett|2026-04-01</x:v>
      </x:c>
      <x:c r="B1575" s="888" t="n">
        <x:v>46113</x:v>
      </x:c>
      <x:c r="C1575" t="str">
        <x:v>M Barnett</x:v>
      </x:c>
      <x:c r="D1575" t="str">
        <x:v>Permanent</x:v>
      </x:c>
      <x:c r="E1575" t="str">
        <x:v>Thurrock</x:v>
      </x:c>
      <x:c r="F1575" t="str">
        <x:v>Operative Skilled</x:v>
      </x:c>
      <x:c r="G1575" t="str">
        <x:v>399622</x:v>
      </x:c>
      <x:c r="H1575" t="str">
        <x:v>Accenture UK Ltd</x:v>
      </x:c>
      <x:c r="I1575" s="22" t="n">
        <x:v>20</x:v>
      </x:c>
      <x:c r="J1575" t="str">
        <x:v>Worked — 2 records</x:v>
      </x:c>
      <x:c r="K1575" t="str">
        <x:v>Employee 1596; home branch Thurrock; assigned role Operative Skilled | Deployment branch: Thurrock | Actual role: Operative Porter, Operative Skilled | Jobs: 399622 | Customers: Accenture UK Ltd | Actual hours: 20.0; source records: 2</x:v>
      </x:c>
      <x:c r="L1575" t="str">
        <x:v>Include</x:v>
      </x:c>
      <x:c r="M1575"/>
      <x:c r="N1575"/>
    </x:row>
    <x:row r="1576">
      <x:c r="A1576" t="str">
        <x:v>M Barnett|2026-04-02</x:v>
      </x:c>
      <x:c r="B1576" s="888" t="n">
        <x:v>46114</x:v>
      </x:c>
      <x:c r="C1576" t="str">
        <x:v>M Barnett</x:v>
      </x:c>
      <x:c r="D1576" t="str">
        <x:v>Permanent</x:v>
      </x:c>
      <x:c r="E1576" t="str">
        <x:v>Thurrock</x:v>
      </x:c>
      <x:c r="F1576" t="str">
        <x:v>Operative Skilled</x:v>
      </x:c>
      <x:c r="G1576" t="str">
        <x:v>399622</x:v>
      </x:c>
      <x:c r="H1576" t="str">
        <x:v>Accenture UK Ltd</x:v>
      </x:c>
      <x:c r="I1576" s="22" t="n">
        <x:v>9</x:v>
      </x:c>
      <x:c r="J1576" t="str">
        <x:v>Worked</x:v>
      </x:c>
      <x:c r="K1576" t="str">
        <x:v>Employee 1596; home branch Thurrock; assigned role Operative Skilled | Deployment branch: Thurrock | Actual role: Operative Porter | Jobs: 399622 | Customers: Accenture UK Ltd | Actual hours: 9.0; source records: 1</x:v>
      </x:c>
      <x:c r="L1576" t="str">
        <x:v>Include</x:v>
      </x:c>
      <x:c r="M1576"/>
      <x:c r="N1576"/>
    </x:row>
    <x:row r="1577">
      <x:c r="A1577" t="str">
        <x:v>M Barnett|2026-04-07</x:v>
      </x:c>
      <x:c r="B1577" s="888" t="n">
        <x:v>46119</x:v>
      </x:c>
      <x:c r="C1577" t="str">
        <x:v>M Barnett</x:v>
      </x:c>
      <x:c r="D1577" t="str">
        <x:v>Permanent</x:v>
      </x:c>
      <x:c r="E1577" t="str">
        <x:v>Thurrock</x:v>
      </x:c>
      <x:c r="F1577" t="str">
        <x:v>Operative Skilled</x:v>
      </x:c>
      <x:c r="G1577" t="str">
        <x:v>399622</x:v>
      </x:c>
      <x:c r="H1577" t="str">
        <x:v>Accenture UK Ltd</x:v>
      </x:c>
      <x:c r="I1577" s="22" t="n">
        <x:v>8.5</x:v>
      </x:c>
      <x:c r="J1577" t="str">
        <x:v>Worked</x:v>
      </x:c>
      <x:c r="K1577" t="str">
        <x:v>Employee 1596; home branch Thurrock; assigned role Operative Skilled | Deployment branch: Thurrock | Actual role: Operative Porter | Jobs: 399622 | Customers: Accenture UK Ltd | Actual hours: 8.5; source records: 1</x:v>
      </x:c>
      <x:c r="L1577" t="str">
        <x:v>Include</x:v>
      </x:c>
      <x:c r="M1577"/>
      <x:c r="N1577"/>
    </x:row>
    <x:row r="1578">
      <x:c r="A1578" t="str">
        <x:v>M Barnett|2026-04-08</x:v>
      </x:c>
      <x:c r="B1578" s="888" t="n">
        <x:v>46120</x:v>
      </x:c>
      <x:c r="C1578" t="str">
        <x:v>M Barnett</x:v>
      </x:c>
      <x:c r="D1578" t="str">
        <x:v>Permanent</x:v>
      </x:c>
      <x:c r="E1578" t="str">
        <x:v>Thurrock</x:v>
      </x:c>
      <x:c r="F1578" t="str">
        <x:v>Operative Skilled</x:v>
      </x:c>
      <x:c r="G1578" t="str">
        <x:v>399622</x:v>
      </x:c>
      <x:c r="H1578" t="str">
        <x:v>Accenture UK Ltd</x:v>
      </x:c>
      <x:c r="I1578" s="22" t="n">
        <x:v>8.5</x:v>
      </x:c>
      <x:c r="J1578" t="str">
        <x:v>Worked</x:v>
      </x:c>
      <x:c r="K1578" t="str">
        <x:v>Employee 1596; home branch Thurrock; assigned role Operative Skilled | Deployment branch: Thurrock | Actual role: Operative Porter | Jobs: 399622 | Customers: Accenture UK Ltd | Actual hours: 8.5; source records: 1</x:v>
      </x:c>
      <x:c r="L1578" t="str">
        <x:v>Include</x:v>
      </x:c>
      <x:c r="M1578"/>
      <x:c r="N1578"/>
    </x:row>
    <x:row r="1579">
      <x:c r="A1579" t="str">
        <x:v>M Barnett|2026-04-09</x:v>
      </x:c>
      <x:c r="B1579" s="888" t="n">
        <x:v>46121</x:v>
      </x:c>
      <x:c r="C1579" t="str">
        <x:v>M Barnett</x:v>
      </x:c>
      <x:c r="D1579" t="str">
        <x:v>Permanent</x:v>
      </x:c>
      <x:c r="E1579" t="str">
        <x:v>Thurrock</x:v>
      </x:c>
      <x:c r="F1579" t="str">
        <x:v>Operative Skilled</x:v>
      </x:c>
      <x:c r="G1579" t="str">
        <x:v>399622</x:v>
      </x:c>
      <x:c r="H1579" t="str">
        <x:v>Accenture UK Ltd</x:v>
      </x:c>
      <x:c r="I1579" s="22" t="n">
        <x:v>20</x:v>
      </x:c>
      <x:c r="J1579" t="str">
        <x:v>Worked — 2 records</x:v>
      </x:c>
      <x:c r="K1579" t="str">
        <x:v>Employee 1596; home branch Thurrock; assigned role Operative Skilled | Deployment branch: Thurrock | Actual role: Operative Porter, Operative Skilled | Jobs: 399622 | Customers: Accenture UK Ltd | Actual hours: 20.0; source records: 2</x:v>
      </x:c>
      <x:c r="L1579" t="str">
        <x:v>Include</x:v>
      </x:c>
      <x:c r="M1579"/>
      <x:c r="N1579"/>
    </x:row>
    <x:row r="1580">
      <x:c r="A1580" t="str">
        <x:v>M Barnett|2026-04-10</x:v>
      </x:c>
      <x:c r="B1580" s="888" t="n">
        <x:v>46122</x:v>
      </x:c>
      <x:c r="C1580" t="str">
        <x:v>M Barnett</x:v>
      </x:c>
      <x:c r="D1580" t="str">
        <x:v>Permanent</x:v>
      </x:c>
      <x:c r="E1580" t="str">
        <x:v>Thurrock</x:v>
      </x:c>
      <x:c r="F1580" t="str">
        <x:v>Operative Skilled</x:v>
      </x:c>
      <x:c r="G1580" t="str">
        <x:v>399622</x:v>
      </x:c>
      <x:c r="H1580" t="str">
        <x:v>Accenture UK Ltd</x:v>
      </x:c>
      <x:c r="I1580" s="22" t="n">
        <x:v>8.5</x:v>
      </x:c>
      <x:c r="J1580" t="str">
        <x:v>Worked</x:v>
      </x:c>
      <x:c r="K1580" t="str">
        <x:v>Employee 1596; home branch Thurrock; assigned role Operative Skilled | Deployment branch: Thurrock | Actual role: Operative Porter | Jobs: 399622 | Customers: Accenture UK Ltd | Actual hours: 8.5; source records: 1</x:v>
      </x:c>
      <x:c r="L1580" t="str">
        <x:v>Include</x:v>
      </x:c>
      <x:c r="M1580"/>
      <x:c r="N1580"/>
    </x:row>
    <x:row r="1581">
      <x:c r="A1581" t="str">
        <x:v>M Barnett|2026-04-13</x:v>
      </x:c>
      <x:c r="B1581" s="888" t="n">
        <x:v>46125</x:v>
      </x:c>
      <x:c r="C1581" t="str">
        <x:v>M Barnett</x:v>
      </x:c>
      <x:c r="D1581" t="str">
        <x:v>Permanent</x:v>
      </x:c>
      <x:c r="E1581" t="str">
        <x:v>Thurrock</x:v>
      </x:c>
      <x:c r="F1581" t="str">
        <x:v>Operative Skilled</x:v>
      </x:c>
      <x:c r="G1581" t="str">
        <x:v>399622</x:v>
      </x:c>
      <x:c r="H1581" t="str">
        <x:v>Accenture UK Ltd</x:v>
      </x:c>
      <x:c r="I1581" s="22" t="n">
        <x:v>8.5</x:v>
      </x:c>
      <x:c r="J1581" t="str">
        <x:v>Worked</x:v>
      </x:c>
      <x:c r="K1581" t="str">
        <x:v>Employee 1596; home branch Thurrock; assigned role Operative Skilled | Deployment branch: Thurrock | Actual role: Operative Porter | Jobs: 399622 | Customers: Accenture UK Ltd | Actual hours: 8.5; source records: 1</x:v>
      </x:c>
      <x:c r="L1581" t="str">
        <x:v>Include</x:v>
      </x:c>
      <x:c r="M1581"/>
      <x:c r="N1581"/>
    </x:row>
    <x:row r="1582">
      <x:c r="A1582" t="str">
        <x:v>M Barnett|2026-04-14</x:v>
      </x:c>
      <x:c r="B1582" s="888" t="n">
        <x:v>46126</x:v>
      </x:c>
      <x:c r="C1582" t="str">
        <x:v>M Barnett</x:v>
      </x:c>
      <x:c r="D1582" t="str">
        <x:v>Permanent</x:v>
      </x:c>
      <x:c r="E1582" t="str">
        <x:v>Thurrock</x:v>
      </x:c>
      <x:c r="F1582" t="str">
        <x:v>Operative Skilled</x:v>
      </x:c>
      <x:c r="G1582" t="str">
        <x:v>399622</x:v>
      </x:c>
      <x:c r="H1582" t="str">
        <x:v>Accenture UK Ltd</x:v>
      </x:c>
      <x:c r="I1582" s="22" t="n">
        <x:v>8.5</x:v>
      </x:c>
      <x:c r="J1582" t="str">
        <x:v>Worked</x:v>
      </x:c>
      <x:c r="K1582" t="str">
        <x:v>Employee 1596; home branch Thurrock; assigned role Operative Skilled | Deployment branch: Thurrock | Actual role: Operative Porter | Jobs: 399622 | Customers: Accenture UK Ltd | Actual hours: 8.5; source records: 1</x:v>
      </x:c>
      <x:c r="L1582" t="str">
        <x:v>Include</x:v>
      </x:c>
      <x:c r="M1582"/>
      <x:c r="N1582"/>
    </x:row>
    <x:row r="1583">
      <x:c r="A1583" t="str">
        <x:v>M Barnett|2026-04-15</x:v>
      </x:c>
      <x:c r="B1583" s="888" t="n">
        <x:v>46127</x:v>
      </x:c>
      <x:c r="C1583" t="str">
        <x:v>M Barnett</x:v>
      </x:c>
      <x:c r="D1583" t="str">
        <x:v>Permanent</x:v>
      </x:c>
      <x:c r="E1583" t="str">
        <x:v>Thurrock</x:v>
      </x:c>
      <x:c r="F1583" t="str">
        <x:v>Operative Skilled</x:v>
      </x:c>
      <x:c r="G1583" t="str">
        <x:v>399622</x:v>
      </x:c>
      <x:c r="H1583" t="str">
        <x:v>Accenture UK Ltd</x:v>
      </x:c>
      <x:c r="I1583" s="22" t="n">
        <x:v>8.5</x:v>
      </x:c>
      <x:c r="J1583" t="str">
        <x:v>Worked</x:v>
      </x:c>
      <x:c r="K1583" t="str">
        <x:v>Employee 1596; home branch Thurrock; assigned role Operative Skilled | Deployment branch: Thurrock | Actual role: Operative Porter | Jobs: 399622 | Customers: Accenture UK Ltd | Actual hours: 8.5; source records: 1</x:v>
      </x:c>
      <x:c r="L1583" t="str">
        <x:v>Include</x:v>
      </x:c>
      <x:c r="M1583"/>
      <x:c r="N1583"/>
    </x:row>
    <x:row r="1584">
      <x:c r="A1584" t="str">
        <x:v>M Barnett|2026-04-16</x:v>
      </x:c>
      <x:c r="B1584" s="888" t="n">
        <x:v>46128</x:v>
      </x:c>
      <x:c r="C1584" t="str">
        <x:v>M Barnett</x:v>
      </x:c>
      <x:c r="D1584" t="str">
        <x:v>Permanent</x:v>
      </x:c>
      <x:c r="E1584" t="str">
        <x:v>Thurrock</x:v>
      </x:c>
      <x:c r="F1584" t="str">
        <x:v>Operative Skilled</x:v>
      </x:c>
      <x:c r="G1584" t="str">
        <x:v>399622</x:v>
      </x:c>
      <x:c r="H1584" t="str">
        <x:v>Accenture UK Ltd</x:v>
      </x:c>
      <x:c r="I1584" s="22" t="n">
        <x:v>8.5</x:v>
      </x:c>
      <x:c r="J1584" t="str">
        <x:v>Worked</x:v>
      </x:c>
      <x:c r="K1584" t="str">
        <x:v>Employee 1596; home branch Thurrock; assigned role Operative Skilled | Deployment branch: Thurrock | Actual role: Operative Porter | Jobs: 399622 | Customers: Accenture UK Ltd | Actual hours: 8.5; source records: 1</x:v>
      </x:c>
      <x:c r="L1584" t="str">
        <x:v>Include</x:v>
      </x:c>
      <x:c r="M1584"/>
      <x:c r="N1584"/>
    </x:row>
    <x:row r="1585">
      <x:c r="A1585" t="str">
        <x:v>M Barnett|2026-04-17</x:v>
      </x:c>
      <x:c r="B1585" s="888" t="n">
        <x:v>46129</x:v>
      </x:c>
      <x:c r="C1585" t="str">
        <x:v>M Barnett</x:v>
      </x:c>
      <x:c r="D1585" t="str">
        <x:v>Permanent</x:v>
      </x:c>
      <x:c r="E1585" t="str">
        <x:v>Thurrock</x:v>
      </x:c>
      <x:c r="F1585" t="str">
        <x:v>Operative Skilled</x:v>
      </x:c>
      <x:c r="G1585" t="str">
        <x:v>399622, 401640</x:v>
      </x:c>
      <x:c r="H1585" t="str">
        <x:v>Accenture UK Ltd; Bloomberg</x:v>
      </x:c>
      <x:c r="I1585" s="22" t="n">
        <x:v>16</x:v>
      </x:c>
      <x:c r="J1585" t="str">
        <x:v>Worked — 2 records</x:v>
      </x:c>
      <x:c r="K1585" t="str">
        <x:v>Employee 1596; home branch Thurrock; assigned role Operative Skilled | Deployment branch: Thurrock | Actual role: Operative Porter, Operative Skilled | Jobs: 399622, 401640 | Customers: Accenture UK Ltd; Bloomberg | Actual hours: 16.0; source records: 2</x:v>
      </x:c>
      <x:c r="L1585" t="str">
        <x:v>Include</x:v>
      </x:c>
      <x:c r="M1585"/>
      <x:c r="N1585"/>
    </x:row>
    <x:row r="1586">
      <x:c r="A1586" t="str">
        <x:v>M Barnett|2026-04-18</x:v>
      </x:c>
      <x:c r="B1586" s="888" t="n">
        <x:v>46130</x:v>
      </x:c>
      <x:c r="C1586" t="str">
        <x:v>M Barnett</x:v>
      </x:c>
      <x:c r="D1586" t="str">
        <x:v>Permanent</x:v>
      </x:c>
      <x:c r="E1586" t="str">
        <x:v>Thurrock</x:v>
      </x:c>
      <x:c r="F1586" t="str">
        <x:v>Operative Skilled</x:v>
      </x:c>
      <x:c r="G1586" t="str">
        <x:v>401523</x:v>
      </x:c>
      <x:c r="H1586" t="str">
        <x:v>Accenture UK Ltd</x:v>
      </x:c>
      <x:c r="I1586" s="22" t="n">
        <x:v>8.5</x:v>
      </x:c>
      <x:c r="J1586" t="str">
        <x:v>Worked</x:v>
      </x:c>
      <x:c r="K1586" t="str">
        <x:v>Employee 1596; home branch Thurrock; assigned role Operative Skilled | Deployment branch: Thurrock | Actual role: Operative Skilled | Jobs: 401523 | Customers: Accenture UK Ltd | Actual hours: 8.5; source records: 1</x:v>
      </x:c>
      <x:c r="L1586" t="str">
        <x:v>Include</x:v>
      </x:c>
      <x:c r="M1586"/>
      <x:c r="N1586"/>
    </x:row>
    <x:row r="1587">
      <x:c r="A1587" t="str">
        <x:v>M Barnett|2026-04-19</x:v>
      </x:c>
      <x:c r="B1587" s="888" t="n">
        <x:v>46131</x:v>
      </x:c>
      <x:c r="C1587" t="str">
        <x:v>M Barnett</x:v>
      </x:c>
      <x:c r="D1587" t="str">
        <x:v>Permanent</x:v>
      </x:c>
      <x:c r="E1587" t="str">
        <x:v>Thurrock</x:v>
      </x:c>
      <x:c r="F1587" t="str">
        <x:v>Operative Skilled</x:v>
      </x:c>
      <x:c r="G1587" t="str">
        <x:v>401640</x:v>
      </x:c>
      <x:c r="H1587" t="str">
        <x:v>Bloomberg</x:v>
      </x:c>
      <x:c r="I1587" s="22" t="n">
        <x:v>8.5</x:v>
      </x:c>
      <x:c r="J1587" t="str">
        <x:v>Worked</x:v>
      </x:c>
      <x:c r="K1587" t="str">
        <x:v>Employee 1596; home branch Thurrock; assigned role Operative Skilled | Deployment branch: Thurrock | Actual role: Operative Skilled | Jobs: 401640 | Customers: Bloomberg | Actual hours: 8.5; source records: 1</x:v>
      </x:c>
      <x:c r="L1587" t="str">
        <x:v>Include</x:v>
      </x:c>
      <x:c r="M1587"/>
      <x:c r="N1587"/>
    </x:row>
    <x:row r="1588">
      <x:c r="A1588" t="str">
        <x:v>M Barnett|2026-04-20</x:v>
      </x:c>
      <x:c r="B1588" s="888" t="n">
        <x:v>46132</x:v>
      </x:c>
      <x:c r="C1588" t="str">
        <x:v>M Barnett</x:v>
      </x:c>
      <x:c r="D1588" t="str">
        <x:v>Permanent</x:v>
      </x:c>
      <x:c r="E1588" t="str">
        <x:v>Thurrock</x:v>
      </x:c>
      <x:c r="F1588" t="str">
        <x:v>Operative Skilled</x:v>
      </x:c>
      <x:c r="G1588" t="str">
        <x:v>399622</x:v>
      </x:c>
      <x:c r="H1588" t="str">
        <x:v>Accenture UK Ltd</x:v>
      </x:c>
      <x:c r="I1588" s="22" t="n">
        <x:v>8.5</x:v>
      </x:c>
      <x:c r="J1588" t="str">
        <x:v>Worked</x:v>
      </x:c>
      <x:c r="K1588" t="str">
        <x:v>Employee 1596; home branch Thurrock; assigned role Operative Skilled | Deployment branch: Thurrock | Actual role: Operative Porter | Jobs: 399622 | Customers: Accenture UK Ltd | Actual hours: 8.5; source records: 1</x:v>
      </x:c>
      <x:c r="L1588" t="str">
        <x:v>Include</x:v>
      </x:c>
      <x:c r="M1588"/>
      <x:c r="N1588"/>
    </x:row>
    <x:row r="1589">
      <x:c r="A1589" t="str">
        <x:v>M Barnett|2026-04-21</x:v>
      </x:c>
      <x:c r="B1589" s="888" t="n">
        <x:v>46133</x:v>
      </x:c>
      <x:c r="C1589" t="str">
        <x:v>M Barnett</x:v>
      </x:c>
      <x:c r="D1589" t="str">
        <x:v>Permanent</x:v>
      </x:c>
      <x:c r="E1589" t="str">
        <x:v>Thurrock</x:v>
      </x:c>
      <x:c r="F1589" t="str">
        <x:v>Operative Skilled</x:v>
      </x:c>
      <x:c r="G1589" t="str">
        <x:v>399622</x:v>
      </x:c>
      <x:c r="H1589" t="str">
        <x:v>Accenture UK Ltd</x:v>
      </x:c>
      <x:c r="I1589" s="22" t="n">
        <x:v>8.5</x:v>
      </x:c>
      <x:c r="J1589" t="str">
        <x:v>Worked</x:v>
      </x:c>
      <x:c r="K1589" t="str">
        <x:v>Employee 1596; home branch Thurrock; assigned role Operative Skilled | Deployment branch: Thurrock | Actual role: Operative Porter | Jobs: 399622 | Customers: Accenture UK Ltd | Actual hours: 8.5; source records: 1</x:v>
      </x:c>
      <x:c r="L1589" t="str">
        <x:v>Include</x:v>
      </x:c>
      <x:c r="M1589"/>
      <x:c r="N1589"/>
    </x:row>
    <x:row r="1590">
      <x:c r="A1590" t="str">
        <x:v>M Barnett|2026-04-22</x:v>
      </x:c>
      <x:c r="B1590" s="888" t="n">
        <x:v>46134</x:v>
      </x:c>
      <x:c r="C1590" t="str">
        <x:v>M Barnett</x:v>
      </x:c>
      <x:c r="D1590" t="str">
        <x:v>Permanent</x:v>
      </x:c>
      <x:c r="E1590" t="str">
        <x:v>Thurrock</x:v>
      </x:c>
      <x:c r="F1590" t="str">
        <x:v>Operative Skilled</x:v>
      </x:c>
      <x:c r="G1590" t="str">
        <x:v>399622</x:v>
      </x:c>
      <x:c r="H1590" t="str">
        <x:v>Accenture UK Ltd</x:v>
      </x:c>
      <x:c r="I1590" s="22" t="n">
        <x:v>8.5</x:v>
      </x:c>
      <x:c r="J1590" t="str">
        <x:v>Worked</x:v>
      </x:c>
      <x:c r="K1590" t="str">
        <x:v>Employee 1596; home branch Thurrock; assigned role Operative Skilled | Deployment branch: Thurrock | Actual role: Operative Porter | Jobs: 399622 | Customers: Accenture UK Ltd | Actual hours: 8.5; source records: 1</x:v>
      </x:c>
      <x:c r="L1590" t="str">
        <x:v>Include</x:v>
      </x:c>
      <x:c r="M1590"/>
      <x:c r="N1590"/>
    </x:row>
    <x:row r="1591">
      <x:c r="A1591" t="str">
        <x:v>M Barnett|2026-04-23</x:v>
      </x:c>
      <x:c r="B1591" s="888" t="n">
        <x:v>46135</x:v>
      </x:c>
      <x:c r="C1591" t="str">
        <x:v>M Barnett</x:v>
      </x:c>
      <x:c r="D1591" t="str">
        <x:v>Permanent</x:v>
      </x:c>
      <x:c r="E1591" t="str">
        <x:v>Thurrock</x:v>
      </x:c>
      <x:c r="F1591" t="str">
        <x:v>Operative Skilled</x:v>
      </x:c>
      <x:c r="G1591" t="str">
        <x:v>399622</x:v>
      </x:c>
      <x:c r="H1591" t="str">
        <x:v>Accenture UK Ltd</x:v>
      </x:c>
      <x:c r="I1591" s="22" t="n">
        <x:v>8.5</x:v>
      </x:c>
      <x:c r="J1591" t="str">
        <x:v>Worked</x:v>
      </x:c>
      <x:c r="K1591" t="str">
        <x:v>Employee 1596; home branch Thurrock; assigned role Operative Skilled | Deployment branch: Thurrock | Actual role: Operative Porter | Jobs: 399622 | Customers: Accenture UK Ltd | Actual hours: 8.5; source records: 1</x:v>
      </x:c>
      <x:c r="L1591" t="str">
        <x:v>Include</x:v>
      </x:c>
      <x:c r="M1591"/>
      <x:c r="N1591"/>
    </x:row>
    <x:row r="1592">
      <x:c r="A1592" t="str">
        <x:v>M Barnett|2026-04-24</x:v>
      </x:c>
      <x:c r="B1592" s="888" t="n">
        <x:v>46136</x:v>
      </x:c>
      <x:c r="C1592" t="str">
        <x:v>M Barnett</x:v>
      </x:c>
      <x:c r="D1592" t="str">
        <x:v>Permanent</x:v>
      </x:c>
      <x:c r="E1592" t="str">
        <x:v>Thurrock</x:v>
      </x:c>
      <x:c r="F1592" t="str">
        <x:v>Operative Skilled</x:v>
      </x:c>
      <x:c r="G1592" t="str">
        <x:v>399622</x:v>
      </x:c>
      <x:c r="H1592" t="str">
        <x:v>Accenture UK Ltd</x:v>
      </x:c>
      <x:c r="I1592" s="22" t="n">
        <x:v>8.5</x:v>
      </x:c>
      <x:c r="J1592" t="str">
        <x:v>Worked</x:v>
      </x:c>
      <x:c r="K1592" t="str">
        <x:v>Employee 1596; home branch Thurrock; assigned role Operative Skilled | Deployment branch: Thurrock | Actual role: Operative Porter | Jobs: 399622 | Customers: Accenture UK Ltd | Actual hours: 8.5; source records: 1</x:v>
      </x:c>
      <x:c r="L1592" t="str">
        <x:v>Include</x:v>
      </x:c>
      <x:c r="M1592"/>
      <x:c r="N1592"/>
    </x:row>
    <x:row r="1593">
      <x:c r="A1593" t="str">
        <x:v>M Barnett|2026-04-27</x:v>
      </x:c>
      <x:c r="B1593" s="888" t="n">
        <x:v>46139</x:v>
      </x:c>
      <x:c r="C1593" t="str">
        <x:v>M Barnett</x:v>
      </x:c>
      <x:c r="D1593" t="str">
        <x:v>Permanent</x:v>
      </x:c>
      <x:c r="E1593" t="str">
        <x:v>Thurrock</x:v>
      </x:c>
      <x:c r="F1593" t="str">
        <x:v>Operative Skilled</x:v>
      </x:c>
      <x:c r="G1593"/>
      <x:c r="H1593"/>
      <x:c r="I1593" s="22" t="n">
        <x:v>0</x:v>
      </x:c>
      <x:c r="J1593" t="str">
        <x:v>Annual leave</x:v>
      </x:c>
      <x:c r="K1593" t="str">
        <x:v>Employee 1596; home branch Thurrock; assigned role Operative Skilled | Leave: Annual Leave (Days) | Leave calendar basis: Fixed schedule</x:v>
      </x:c>
      <x:c r="L1593" t="str">
        <x:v>Include</x:v>
      </x:c>
      <x:c r="M1593"/>
      <x:c r="N1593"/>
    </x:row>
    <x:row r="1594">
      <x:c r="A1594" t="str">
        <x:v>M Barnett|2026-04-28</x:v>
      </x:c>
      <x:c r="B1594" s="888" t="n">
        <x:v>46140</x:v>
      </x:c>
      <x:c r="C1594" t="str">
        <x:v>M Barnett</x:v>
      </x:c>
      <x:c r="D1594" t="str">
        <x:v>Permanent</x:v>
      </x:c>
      <x:c r="E1594" t="str">
        <x:v>Thurrock</x:v>
      </x:c>
      <x:c r="F1594" t="str">
        <x:v>Operative Skilled</x:v>
      </x:c>
      <x:c r="G1594"/>
      <x:c r="H1594"/>
      <x:c r="I1594" s="22" t="n">
        <x:v>0</x:v>
      </x:c>
      <x:c r="J1594" t="str">
        <x:v>Annual leave</x:v>
      </x:c>
      <x:c r="K1594" t="str">
        <x:v>Employee 1596; home branch Thurrock; assigned role Operative Skilled | Leave: Annual Leave (Days) | Leave calendar basis: Fixed schedule</x:v>
      </x:c>
      <x:c r="L1594" t="str">
        <x:v>Include</x:v>
      </x:c>
      <x:c r="M1594"/>
      <x:c r="N1594"/>
    </x:row>
    <x:row r="1595">
      <x:c r="A1595" t="str">
        <x:v>M Barnett|2026-04-29</x:v>
      </x:c>
      <x:c r="B1595" s="888" t="n">
        <x:v>46141</x:v>
      </x:c>
      <x:c r="C1595" t="str">
        <x:v>M Barnett</x:v>
      </x:c>
      <x:c r="D1595" t="str">
        <x:v>Permanent</x:v>
      </x:c>
      <x:c r="E1595" t="str">
        <x:v>Thurrock</x:v>
      </x:c>
      <x:c r="F1595" t="str">
        <x:v>Operative Skilled</x:v>
      </x:c>
      <x:c r="G1595"/>
      <x:c r="H1595"/>
      <x:c r="I1595" s="22" t="n">
        <x:v>0</x:v>
      </x:c>
      <x:c r="J1595" t="str">
        <x:v>Annual leave</x:v>
      </x:c>
      <x:c r="K1595" t="str">
        <x:v>Employee 1596; home branch Thurrock; assigned role Operative Skilled | Leave: Annual Leave (Days) | Leave calendar basis: Fixed schedule</x:v>
      </x:c>
      <x:c r="L1595" t="str">
        <x:v>Include</x:v>
      </x:c>
      <x:c r="M1595"/>
      <x:c r="N1595"/>
    </x:row>
    <x:row r="1596">
      <x:c r="A1596" t="str">
        <x:v>M Barnett|2026-04-30</x:v>
      </x:c>
      <x:c r="B1596" s="888" t="n">
        <x:v>46142</x:v>
      </x:c>
      <x:c r="C1596" t="str">
        <x:v>M Barnett</x:v>
      </x:c>
      <x:c r="D1596" t="str">
        <x:v>Permanent</x:v>
      </x:c>
      <x:c r="E1596" t="str">
        <x:v>Thurrock</x:v>
      </x:c>
      <x:c r="F1596" t="str">
        <x:v>Operative Skilled</x:v>
      </x:c>
      <x:c r="G1596"/>
      <x:c r="H1596"/>
      <x:c r="I1596" s="22" t="n">
        <x:v>0</x:v>
      </x:c>
      <x:c r="J1596" t="str">
        <x:v>Annual leave</x:v>
      </x:c>
      <x:c r="K1596" t="str">
        <x:v>Employee 1596; home branch Thurrock; assigned role Operative Skilled | Leave: Annual Leave (Days) | Leave calendar basis: Fixed schedule</x:v>
      </x:c>
      <x:c r="L1596" t="str">
        <x:v>Include</x:v>
      </x:c>
      <x:c r="M1596"/>
      <x:c r="N1596"/>
    </x:row>
    <x:row r="1597">
      <x:c r="A1597" t="str">
        <x:v>M Haywood|2026-04-01</x:v>
      </x:c>
      <x:c r="B1597" s="888" t="n">
        <x:v>46113</x:v>
      </x:c>
      <x:c r="C1597" t="str">
        <x:v>M Haywood</x:v>
      </x:c>
      <x:c r="D1597" t="str">
        <x:v>Permanent</x:v>
      </x:c>
      <x:c r="E1597" t="str">
        <x:v>Thurrock</x:v>
      </x:c>
      <x:c r="F1597" t="str">
        <x:v>Operative Porter</x:v>
      </x:c>
      <x:c r="G1597" t="str">
        <x:v>400853</x:v>
      </x:c>
      <x:c r="H1597" t="str">
        <x:v>National Conservation Services/London Borough of Newham</x:v>
      </x:c>
      <x:c r="I1597" s="22" t="n">
        <x:v>8.5</x:v>
      </x:c>
      <x:c r="J1597" t="str">
        <x:v>Worked</x:v>
      </x:c>
      <x:c r="K1597" t="str">
        <x:v>Employee 103042; home branch Thurrock; assigned role Operative Porter | Deployment branch: Thurrock | Actual role: Operative Porter | Jobs: 400853 | Customers: National Conservation Services/London Borough of Newham | Actual hours: 8.5; source records: 1</x:v>
      </x:c>
      <x:c r="L1597" t="str">
        <x:v>Include</x:v>
      </x:c>
      <x:c r="M1597"/>
      <x:c r="N1597"/>
    </x:row>
    <x:row r="1598">
      <x:c r="A1598" t="str">
        <x:v>M Haywood|2026-04-06</x:v>
      </x:c>
      <x:c r="B1598" s="888" t="n">
        <x:v>46118</x:v>
      </x:c>
      <x:c r="C1598" t="str">
        <x:v>M Haywood</x:v>
      </x:c>
      <x:c r="D1598" t="str">
        <x:v>Permanent</x:v>
      </x:c>
      <x:c r="E1598" t="str">
        <x:v>Thurrock</x:v>
      </x:c>
      <x:c r="F1598" t="str">
        <x:v>Operative Porter</x:v>
      </x:c>
      <x:c r="G1598"/>
      <x:c r="H1598"/>
      <x:c r="I1598" s="22" t="n">
        <x:v>0</x:v>
      </x:c>
      <x:c r="J1598" t="str">
        <x:v>Annual leave</x:v>
      </x:c>
      <x:c r="K1598" t="str">
        <x:v>Employee 103042; home branch Thurrock; assigned role Operative Porter | Leave: Annual Leave (Hours) | Leave calendar basis: Variable-pattern period</x:v>
      </x:c>
      <x:c r="L1598" t="str">
        <x:v>Include</x:v>
      </x:c>
      <x:c r="M1598"/>
      <x:c r="N1598"/>
    </x:row>
    <x:row r="1599">
      <x:c r="A1599" t="str">
        <x:v>M Haywood|2026-04-07</x:v>
      </x:c>
      <x:c r="B1599" s="888" t="n">
        <x:v>46119</x:v>
      </x:c>
      <x:c r="C1599" t="str">
        <x:v>M Haywood</x:v>
      </x:c>
      <x:c r="D1599" t="str">
        <x:v>Permanent</x:v>
      </x:c>
      <x:c r="E1599" t="str">
        <x:v>Thurrock</x:v>
      </x:c>
      <x:c r="F1599" t="str">
        <x:v>Operative Porter</x:v>
      </x:c>
      <x:c r="G1599" t="str">
        <x:v>400996</x:v>
      </x:c>
      <x:c r="H1599" t="str">
        <x:v>University of Hertfordshire</x:v>
      </x:c>
      <x:c r="I1599" s="22" t="n">
        <x:v>8.5</x:v>
      </x:c>
      <x:c r="J1599" t="str">
        <x:v>Worked</x:v>
      </x:c>
      <x:c r="K1599" t="str">
        <x:v>Employee 103042; home branch Thurrock; assigned role Operative Porter | Deployment branch: Thurrock | Actual role: Operative Porter | Jobs: 400996 | Customers: University of Hertfordshire | Actual hours: 8.5; source records: 1</x:v>
      </x:c>
      <x:c r="L1599" t="str">
        <x:v>Include</x:v>
      </x:c>
      <x:c r="M1599"/>
      <x:c r="N1599"/>
    </x:row>
    <x:row r="1600">
      <x:c r="A1600" t="str">
        <x:v>M Haywood|2026-04-08</x:v>
      </x:c>
      <x:c r="B1600" s="888" t="n">
        <x:v>46120</x:v>
      </x:c>
      <x:c r="C1600" t="str">
        <x:v>M Haywood</x:v>
      </x:c>
      <x:c r="D1600" t="str">
        <x:v>Permanent</x:v>
      </x:c>
      <x:c r="E1600" t="str">
        <x:v>Thurrock</x:v>
      </x:c>
      <x:c r="F1600" t="str">
        <x:v>Operative Porter</x:v>
      </x:c>
      <x:c r="G1600" t="str">
        <x:v>400996</x:v>
      </x:c>
      <x:c r="H1600" t="str">
        <x:v>University of Hertfordshire</x:v>
      </x:c>
      <x:c r="I1600" s="22" t="n">
        <x:v>6</x:v>
      </x:c>
      <x:c r="J1600" t="str">
        <x:v>Worked</x:v>
      </x:c>
      <x:c r="K1600" t="str">
        <x:v>Employee 103042; home branch Thurrock; assigned role Operative Porter | Deployment branch: Thurrock | Actual role: Operative Porter | Jobs: 400996 | Customers: University of Hertfordshire | Actual hours: 6.0; source records: 1</x:v>
      </x:c>
      <x:c r="L1600" t="str">
        <x:v>Include</x:v>
      </x:c>
      <x:c r="M1600"/>
      <x:c r="N1600"/>
    </x:row>
    <x:row r="1601">
      <x:c r="A1601" t="str">
        <x:v>M Haywood|2026-04-13</x:v>
      </x:c>
      <x:c r="B1601" s="888" t="n">
        <x:v>46125</x:v>
      </x:c>
      <x:c r="C1601" t="str">
        <x:v>M Haywood</x:v>
      </x:c>
      <x:c r="D1601" t="str">
        <x:v>Permanent</x:v>
      </x:c>
      <x:c r="E1601" t="str">
        <x:v>Thurrock</x:v>
      </x:c>
      <x:c r="F1601" t="str">
        <x:v>Operative Porter</x:v>
      </x:c>
      <x:c r="G1601" t="str">
        <x:v>400996</x:v>
      </x:c>
      <x:c r="H1601" t="str">
        <x:v>University of Hertfordshire</x:v>
      </x:c>
      <x:c r="I1601" s="22" t="n">
        <x:v>5.5</x:v>
      </x:c>
      <x:c r="J1601" t="str">
        <x:v>Worked</x:v>
      </x:c>
      <x:c r="K1601" t="str">
        <x:v>Employee 103042; home branch Thurrock; assigned role Operative Porter | Deployment branch: Thurrock | Actual role: Operative Porter | Jobs: 400996 | Customers: University of Hertfordshire | Actual hours: 5.5; source records: 1</x:v>
      </x:c>
      <x:c r="L1601" t="str">
        <x:v>Include</x:v>
      </x:c>
      <x:c r="M1601"/>
      <x:c r="N1601"/>
    </x:row>
    <x:row r="1602">
      <x:c r="A1602" t="str">
        <x:v>M Haywood|2026-04-14</x:v>
      </x:c>
      <x:c r="B1602" s="888" t="n">
        <x:v>46126</x:v>
      </x:c>
      <x:c r="C1602" t="str">
        <x:v>M Haywood</x:v>
      </x:c>
      <x:c r="D1602" t="str">
        <x:v>Permanent</x:v>
      </x:c>
      <x:c r="E1602" t="str">
        <x:v>Thurrock</x:v>
      </x:c>
      <x:c r="F1602" t="str">
        <x:v>Operative Porter</x:v>
      </x:c>
      <x:c r="G1602" t="str">
        <x:v>400996</x:v>
      </x:c>
      <x:c r="H1602" t="str">
        <x:v>University of Hertfordshire</x:v>
      </x:c>
      <x:c r="I1602" s="22" t="n">
        <x:v>7.5</x:v>
      </x:c>
      <x:c r="J1602" t="str">
        <x:v>Worked</x:v>
      </x:c>
      <x:c r="K1602" t="str">
        <x:v>Employee 103042; home branch Thurrock; assigned role Operative Porter | Deployment branch: Thurrock | Actual role: Operative Porter | Jobs: 400996 | Customers: University of Hertfordshire | Actual hours: 7.5; source records: 1</x:v>
      </x:c>
      <x:c r="L1602" t="str">
        <x:v>Include</x:v>
      </x:c>
      <x:c r="M1602"/>
      <x:c r="N1602"/>
    </x:row>
    <x:row r="1603">
      <x:c r="A1603" t="str">
        <x:v>M Haywood|2026-04-15</x:v>
      </x:c>
      <x:c r="B1603" s="888" t="n">
        <x:v>46127</x:v>
      </x:c>
      <x:c r="C1603" t="str">
        <x:v>M Haywood</x:v>
      </x:c>
      <x:c r="D1603" t="str">
        <x:v>Permanent</x:v>
      </x:c>
      <x:c r="E1603" t="str">
        <x:v>Thurrock</x:v>
      </x:c>
      <x:c r="F1603" t="str">
        <x:v>Operative Porter</x:v>
      </x:c>
      <x:c r="G1603" t="str">
        <x:v>400471A</x:v>
      </x:c>
      <x:c r="H1603" t="str">
        <x:v>Hammersmith &amp; Fulham Borough Council</x:v>
      </x:c>
      <x:c r="I1603" s="22" t="n">
        <x:v>8</x:v>
      </x:c>
      <x:c r="J1603" t="str">
        <x:v>Worked</x:v>
      </x:c>
      <x:c r="K1603" t="str">
        <x:v>Employee 103042; home branch Thurrock; assigned role Operative Porter | Deployment branch: Croydon | Actual role: Operative Porter | Jobs: 400471A | Customers: Hammersmith &amp; Fulham Borough Council | Actual hours: 8.0; source records: 1</x:v>
      </x:c>
      <x:c r="L1603" t="str">
        <x:v>Include</x:v>
      </x:c>
      <x:c r="M1603"/>
      <x:c r="N1603"/>
    </x:row>
    <x:row r="1604">
      <x:c r="A1604" t="str">
        <x:v>M Haywood|2026-04-20</x:v>
      </x:c>
      <x:c r="B1604" s="888" t="n">
        <x:v>46132</x:v>
      </x:c>
      <x:c r="C1604" t="str">
        <x:v>M Haywood</x:v>
      </x:c>
      <x:c r="D1604" t="str">
        <x:v>Permanent</x:v>
      </x:c>
      <x:c r="E1604" t="str">
        <x:v>Thurrock</x:v>
      </x:c>
      <x:c r="F1604" t="str">
        <x:v>Operative Porter</x:v>
      </x:c>
      <x:c r="G1604" t="str">
        <x:v>396207</x:v>
      </x:c>
      <x:c r="H1604" t="str">
        <x:v>Linklaters LLP</x:v>
      </x:c>
      <x:c r="I1604" s="22" t="n">
        <x:v>13.5</x:v>
      </x:c>
      <x:c r="J1604" t="str">
        <x:v>Worked</x:v>
      </x:c>
      <x:c r="K1604" t="str">
        <x:v>Employee 103042; home branch Thurrock; assigned role Operative Porter | Deployment branch: Thurrock | Actual role: Operative Porter | Jobs: 396207 | Customers: Linklaters LLP | Actual hours: 13.5; source records: 1</x:v>
      </x:c>
      <x:c r="L1604" t="str">
        <x:v>Include</x:v>
      </x:c>
      <x:c r="M1604"/>
      <x:c r="N1604"/>
    </x:row>
    <x:row r="1605">
      <x:c r="A1605" t="str">
        <x:v>M Haywood|2026-04-22</x:v>
      </x:c>
      <x:c r="B1605" s="888" t="n">
        <x:v>46134</x:v>
      </x:c>
      <x:c r="C1605" t="str">
        <x:v>M Haywood</x:v>
      </x:c>
      <x:c r="D1605" t="str">
        <x:v>Permanent</x:v>
      </x:c>
      <x:c r="E1605" t="str">
        <x:v>Thurrock</x:v>
      </x:c>
      <x:c r="F1605" t="str">
        <x:v>Operative Porter</x:v>
      </x:c>
      <x:c r="G1605" t="str">
        <x:v>400853</x:v>
      </x:c>
      <x:c r="H1605" t="str">
        <x:v>National Conservation Services/London Borough of Newham</x:v>
      </x:c>
      <x:c r="I1605" s="22" t="n">
        <x:v>5.5</x:v>
      </x:c>
      <x:c r="J1605" t="str">
        <x:v>Worked</x:v>
      </x:c>
      <x:c r="K1605" t="str">
        <x:v>Employee 103042; home branch Thurrock; assigned role Operative Porter | Deployment branch: Thurrock | Actual role: Operative Porter | Jobs: 400853 | Customers: National Conservation Services/London Borough of Newham | Actual hours: 5.5; source records: 1</x:v>
      </x:c>
      <x:c r="L1605" t="str">
        <x:v>Include</x:v>
      </x:c>
      <x:c r="M1605"/>
      <x:c r="N1605"/>
    </x:row>
    <x:row r="1606">
      <x:c r="A1606" t="str">
        <x:v>M Haywood|2026-04-24</x:v>
      </x:c>
      <x:c r="B1606" s="888" t="n">
        <x:v>46136</x:v>
      </x:c>
      <x:c r="C1606" t="str">
        <x:v>M Haywood</x:v>
      </x:c>
      <x:c r="D1606" t="str">
        <x:v>Permanent</x:v>
      </x:c>
      <x:c r="E1606" t="str">
        <x:v>Thurrock</x:v>
      </x:c>
      <x:c r="F1606" t="str">
        <x:v>Operative Porter</x:v>
      </x:c>
      <x:c r="G1606" t="str">
        <x:v>396207</x:v>
      </x:c>
      <x:c r="H1606" t="str">
        <x:v>Linklaters LLP</x:v>
      </x:c>
      <x:c r="I1606" s="22" t="n">
        <x:v>13.5</x:v>
      </x:c>
      <x:c r="J1606" t="str">
        <x:v>Worked</x:v>
      </x:c>
      <x:c r="K1606" t="str">
        <x:v>Employee 103042; home branch Thurrock; assigned role Operative Porter | Deployment branch: Thurrock | Actual role: Operative Porter | Jobs: 396207 | Customers: Linklaters LLP | Actual hours: 13.5; source records: 1</x:v>
      </x:c>
      <x:c r="L1606" t="str">
        <x:v>Include</x:v>
      </x:c>
      <x:c r="M1606"/>
      <x:c r="N1606"/>
    </x:row>
    <x:row r="1607">
      <x:c r="A1607" t="str">
        <x:v>M Haywood|2026-04-27</x:v>
      </x:c>
      <x:c r="B1607" s="888" t="n">
        <x:v>46139</x:v>
      </x:c>
      <x:c r="C1607" t="str">
        <x:v>M Haywood</x:v>
      </x:c>
      <x:c r="D1607" t="str">
        <x:v>Permanent</x:v>
      </x:c>
      <x:c r="E1607" t="str">
        <x:v>Thurrock</x:v>
      </x:c>
      <x:c r="F1607" t="str">
        <x:v>Operative Porter</x:v>
      </x:c>
      <x:c r="G1607" t="str">
        <x:v>401467</x:v>
      </x:c>
      <x:c r="H1607" t="str">
        <x:v>University of Hertfordshire</x:v>
      </x:c>
      <x:c r="I1607" s="22" t="n">
        <x:v>5</x:v>
      </x:c>
      <x:c r="J1607" t="str">
        <x:v>Worked</x:v>
      </x:c>
      <x:c r="K1607" t="str">
        <x:v>Employee 103042; home branch Thurrock; assigned role Operative Porter | Deployment branch: Thurrock | Actual role: Operative Porter | Jobs: 401467 | Customers: University of Hertfordshire | Actual hours: 5.0; source records: 1</x:v>
      </x:c>
      <x:c r="L1607" t="str">
        <x:v>Include</x:v>
      </x:c>
      <x:c r="M1607"/>
      <x:c r="N1607"/>
    </x:row>
    <x:row r="1608">
      <x:c r="A1608" t="str">
        <x:v>M Haywood|2026-04-28</x:v>
      </x:c>
      <x:c r="B1608" s="888" t="n">
        <x:v>46140</x:v>
      </x:c>
      <x:c r="C1608" t="str">
        <x:v>M Haywood</x:v>
      </x:c>
      <x:c r="D1608" t="str">
        <x:v>Permanent</x:v>
      </x:c>
      <x:c r="E1608" t="str">
        <x:v>Thurrock</x:v>
      </x:c>
      <x:c r="F1608" t="str">
        <x:v>Operative Porter</x:v>
      </x:c>
      <x:c r="G1608" t="str">
        <x:v>399622</x:v>
      </x:c>
      <x:c r="H1608" t="str">
        <x:v>Accenture UK Ltd</x:v>
      </x:c>
      <x:c r="I1608" s="22" t="n">
        <x:v>8.5</x:v>
      </x:c>
      <x:c r="J1608" t="str">
        <x:v>Worked</x:v>
      </x:c>
      <x:c r="K1608" t="str">
        <x:v>Employee 103042; home branch Thurrock; assigned role Operative Porter | Deployment branch: Thurrock | Actual role: Operative Porter | Jobs: 399622 | Customers: Accenture UK Ltd | Actual hours: 8.5; source records: 1</x:v>
      </x:c>
      <x:c r="L1608" t="str">
        <x:v>Include</x:v>
      </x:c>
      <x:c r="M1608"/>
      <x:c r="N1608"/>
    </x:row>
    <x:row r="1609">
      <x:c r="A1609" t="str">
        <x:v>M Haywood|2026-04-29</x:v>
      </x:c>
      <x:c r="B1609" s="888" t="n">
        <x:v>46141</x:v>
      </x:c>
      <x:c r="C1609" t="str">
        <x:v>M Haywood</x:v>
      </x:c>
      <x:c r="D1609" t="str">
        <x:v>Permanent</x:v>
      </x:c>
      <x:c r="E1609" t="str">
        <x:v>Thurrock</x:v>
      </x:c>
      <x:c r="F1609" t="str">
        <x:v>Operative Porter</x:v>
      </x:c>
      <x:c r="G1609" t="str">
        <x:v>398210A</x:v>
      </x:c>
      <x:c r="H1609" t="str">
        <x:v>London Metropolitan University</x:v>
      </x:c>
      <x:c r="I1609" s="22" t="n">
        <x:v>8.5</x:v>
      </x:c>
      <x:c r="J1609" t="str">
        <x:v>Worked</x:v>
      </x:c>
      <x:c r="K1609" t="str">
        <x:v>Employee 103042; home branch Thurrock; assigned role Operative Porter | Deployment branch: Thurrock | Actual role: Operative Porter | Jobs: 398210A | Customers: London Metropolitan University | Actual hours: 8.5; source records: 1</x:v>
      </x:c>
      <x:c r="L1609" t="str">
        <x:v>Include</x:v>
      </x:c>
      <x:c r="M1609"/>
      <x:c r="N1609"/>
    </x:row>
    <x:row r="1610">
      <x:c r="A1610" t="str">
        <x:v>M Janney (C)|2026-04-01</x:v>
      </x:c>
      <x:c r="B1610" s="888" t="n">
        <x:v>46113</x:v>
      </x:c>
      <x:c r="C1610" t="str">
        <x:v>M Janney (C)</x:v>
      </x:c>
      <x:c r="D1610" t="str">
        <x:v>Permanent</x:v>
      </x:c>
      <x:c r="E1610" t="str">
        <x:v>Thurrock</x:v>
      </x:c>
      <x:c r="F1610" t="str">
        <x:v>Operative Driver</x:v>
      </x:c>
      <x:c r="G1610" t="str">
        <x:v>401103</x:v>
      </x:c>
      <x:c r="H1610" t="str">
        <x:v>Sodexo Store @ Harrow Green Thurrock</x:v>
      </x:c>
      <x:c r="I1610" s="22" t="n">
        <x:v>8.5</x:v>
      </x:c>
      <x:c r="J1610" t="str">
        <x:v>Worked</x:v>
      </x:c>
      <x:c r="K1610" t="str">
        <x:v>Employee 2795; home branch Thurrock; assigned role Operative Driver | Deployment branch: Thurrock | Actual role: Operative Driver | Jobs: 401103 | Customers: Sodexo Store @ Harrow Green Thurrock | Actual hours: 8.5; source records: 1</x:v>
      </x:c>
      <x:c r="L1610" t="str">
        <x:v>Include</x:v>
      </x:c>
      <x:c r="M1610"/>
      <x:c r="N1610"/>
    </x:row>
    <x:row r="1611">
      <x:c r="A1611" t="str">
        <x:v>M Janney (C)|2026-04-02</x:v>
      </x:c>
      <x:c r="B1611" s="888" t="n">
        <x:v>46114</x:v>
      </x:c>
      <x:c r="C1611" t="str">
        <x:v>M Janney (C)</x:v>
      </x:c>
      <x:c r="D1611" t="str">
        <x:v>Permanent</x:v>
      </x:c>
      <x:c r="E1611" t="str">
        <x:v>Thurrock</x:v>
      </x:c>
      <x:c r="F1611" t="str">
        <x:v>Operative Driver</x:v>
      </x:c>
      <x:c r="G1611" t="str">
        <x:v>400328A</x:v>
      </x:c>
      <x:c r="H1611" t="str">
        <x:v>Kocho Group Ltd  / Partners Capital (UK)</x:v>
      </x:c>
      <x:c r="I1611" s="22" t="n">
        <x:v>8.5</x:v>
      </x:c>
      <x:c r="J1611" t="str">
        <x:v>Worked</x:v>
      </x:c>
      <x:c r="K1611" t="str">
        <x:v>Employee 2795; home branch Thurrock; assigned role Operative Driver | Deployment branch: Thurrock | Actual role: Operative Driver | Jobs: 400328A | Customers: Kocho Group Ltd  / Partners Capital (UK) | Actual hours: 8.5; source records: 1</x:v>
      </x:c>
      <x:c r="L1611" t="str">
        <x:v>Include</x:v>
      </x:c>
      <x:c r="M1611"/>
      <x:c r="N1611"/>
    </x:row>
    <x:row r="1612">
      <x:c r="A1612" t="str">
        <x:v>M Janney (C)|2026-04-13</x:v>
      </x:c>
      <x:c r="B1612" s="888" t="n">
        <x:v>46125</x:v>
      </x:c>
      <x:c r="C1612" t="str">
        <x:v>M Janney (C)</x:v>
      </x:c>
      <x:c r="D1612" t="str">
        <x:v>Permanent</x:v>
      </x:c>
      <x:c r="E1612" t="str">
        <x:v>Thurrock</x:v>
      </x:c>
      <x:c r="F1612" t="str">
        <x:v>Operative Driver</x:v>
      </x:c>
      <x:c r="G1612" t="str">
        <x:v>396207</x:v>
      </x:c>
      <x:c r="H1612" t="str">
        <x:v>Linklaters LLP</x:v>
      </x:c>
      <x:c r="I1612" s="22" t="n">
        <x:v>8.5</x:v>
      </x:c>
      <x:c r="J1612" t="str">
        <x:v>Worked</x:v>
      </x:c>
      <x:c r="K1612" t="str">
        <x:v>Employee 2795; home branch Thurrock; assigned role Operative Driver | Deployment branch: Thurrock | Actual role: Operative Driver | Jobs: 396207 | Customers: Linklaters LLP | Actual hours: 8.5; source records: 1</x:v>
      </x:c>
      <x:c r="L1612" t="str">
        <x:v>Include</x:v>
      </x:c>
      <x:c r="M1612"/>
      <x:c r="N1612"/>
    </x:row>
    <x:row r="1613">
      <x:c r="A1613" t="str">
        <x:v>M Janney (C)|2026-04-14</x:v>
      </x:c>
      <x:c r="B1613" s="888" t="n">
        <x:v>46126</x:v>
      </x:c>
      <x:c r="C1613" t="str">
        <x:v>M Janney (C)</x:v>
      </x:c>
      <x:c r="D1613" t="str">
        <x:v>Permanent</x:v>
      </x:c>
      <x:c r="E1613" t="str">
        <x:v>Thurrock</x:v>
      </x:c>
      <x:c r="F1613" t="str">
        <x:v>Operative Driver</x:v>
      </x:c>
      <x:c r="G1613" t="str">
        <x:v>400549A</x:v>
      </x:c>
      <x:c r="H1613" t="str">
        <x:v>Kiyesi/Olukayode</x:v>
      </x:c>
      <x:c r="I1613" s="22" t="n">
        <x:v>8</x:v>
      </x:c>
      <x:c r="J1613" t="str">
        <x:v>Worked</x:v>
      </x:c>
      <x:c r="K1613" t="str">
        <x:v>Employee 2795; home branch Thurrock; assigned role Operative Driver | Deployment branch: Thurrock | Actual role: Operative Driver | Jobs: 400549A | Customers: Kiyesi/Olukayode | Actual hours: 8.0; source records: 1</x:v>
      </x:c>
      <x:c r="L1613" t="str">
        <x:v>Include</x:v>
      </x:c>
      <x:c r="M1613"/>
      <x:c r="N1613"/>
    </x:row>
    <x:row r="1614">
      <x:c r="A1614" t="str">
        <x:v>M Janney (C)|2026-04-16</x:v>
      </x:c>
      <x:c r="B1614" s="888" t="n">
        <x:v>46128</x:v>
      </x:c>
      <x:c r="C1614" t="str">
        <x:v>M Janney (C)</x:v>
      </x:c>
      <x:c r="D1614" t="str">
        <x:v>Permanent</x:v>
      </x:c>
      <x:c r="E1614" t="str">
        <x:v>Thurrock</x:v>
      </x:c>
      <x:c r="F1614" t="str">
        <x:v>Operative Driver</x:v>
      </x:c>
      <x:c r="G1614" t="str">
        <x:v>396207</x:v>
      </x:c>
      <x:c r="H1614" t="str">
        <x:v>Linklaters LLP</x:v>
      </x:c>
      <x:c r="I1614" s="22" t="n">
        <x:v>8</x:v>
      </x:c>
      <x:c r="J1614" t="str">
        <x:v>Worked</x:v>
      </x:c>
      <x:c r="K1614" t="str">
        <x:v>Employee 2795; home branch Thurrock; assigned role Operative Driver | Deployment branch: Thurrock | Actual role: Operative Driver | Jobs: 396207 | Customers: Linklaters LLP | Actual hours: 8.0; source records: 1</x:v>
      </x:c>
      <x:c r="L1614" t="str">
        <x:v>Include</x:v>
      </x:c>
      <x:c r="M1614"/>
      <x:c r="N1614"/>
    </x:row>
    <x:row r="1615">
      <x:c r="A1615" t="str">
        <x:v>M Janney (C)|2026-04-17</x:v>
      </x:c>
      <x:c r="B1615" s="888" t="n">
        <x:v>46129</x:v>
      </x:c>
      <x:c r="C1615" t="str">
        <x:v>M Janney (C)</x:v>
      </x:c>
      <x:c r="D1615" t="str">
        <x:v>Permanent</x:v>
      </x:c>
      <x:c r="E1615" t="str">
        <x:v>Thurrock</x:v>
      </x:c>
      <x:c r="F1615" t="str">
        <x:v>Operative Driver</x:v>
      </x:c>
      <x:c r="G1615" t="str">
        <x:v>396207</x:v>
      </x:c>
      <x:c r="H1615" t="str">
        <x:v>Linklaters LLP</x:v>
      </x:c>
      <x:c r="I1615" s="22" t="n">
        <x:v>7.5</x:v>
      </x:c>
      <x:c r="J1615" t="str">
        <x:v>Worked</x:v>
      </x:c>
      <x:c r="K1615" t="str">
        <x:v>Employee 2795; home branch Thurrock; assigned role Operative Driver | Deployment branch: Thurrock | Actual role: Operative Driver | Jobs: 396207 | Customers: Linklaters LLP | Actual hours: 7.5; source records: 1</x:v>
      </x:c>
      <x:c r="L1615" t="str">
        <x:v>Include</x:v>
      </x:c>
      <x:c r="M1615"/>
      <x:c r="N1615"/>
    </x:row>
    <x:row r="1616">
      <x:c r="A1616" t="str">
        <x:v>M Janney (C)|2026-04-20</x:v>
      </x:c>
      <x:c r="B1616" s="888" t="n">
        <x:v>46132</x:v>
      </x:c>
      <x:c r="C1616" t="str">
        <x:v>M Janney (C)</x:v>
      </x:c>
      <x:c r="D1616" t="str">
        <x:v>Permanent</x:v>
      </x:c>
      <x:c r="E1616" t="str">
        <x:v>Thurrock</x:v>
      </x:c>
      <x:c r="F1616" t="str">
        <x:v>Operative Driver</x:v>
      </x:c>
      <x:c r="G1616" t="str">
        <x:v>396207</x:v>
      </x:c>
      <x:c r="H1616" t="str">
        <x:v>Linklaters LLP</x:v>
      </x:c>
      <x:c r="I1616" s="22" t="n">
        <x:v>9</x:v>
      </x:c>
      <x:c r="J1616" t="str">
        <x:v>Worked</x:v>
      </x:c>
      <x:c r="K1616" t="str">
        <x:v>Employee 2795; home branch Thurrock; assigned role Operative Driver | Deployment branch: Thurrock | Actual role: Operative Driver | Jobs: 396207 | Customers: Linklaters LLP | Actual hours: 9.0; source records: 1</x:v>
      </x:c>
      <x:c r="L1616" t="str">
        <x:v>Include</x:v>
      </x:c>
      <x:c r="M1616"/>
      <x:c r="N1616"/>
    </x:row>
    <x:row r="1617">
      <x:c r="A1617" t="str">
        <x:v>M Janney (C)|2026-04-21</x:v>
      </x:c>
      <x:c r="B1617" s="888" t="n">
        <x:v>46133</x:v>
      </x:c>
      <x:c r="C1617" t="str">
        <x:v>M Janney (C)</x:v>
      </x:c>
      <x:c r="D1617" t="str">
        <x:v>Permanent</x:v>
      </x:c>
      <x:c r="E1617" t="str">
        <x:v>Thurrock</x:v>
      </x:c>
      <x:c r="F1617" t="str">
        <x:v>Operative Driver</x:v>
      </x:c>
      <x:c r="G1617" t="str">
        <x:v>396207</x:v>
      </x:c>
      <x:c r="H1617" t="str">
        <x:v>Linklaters LLP</x:v>
      </x:c>
      <x:c r="I1617" s="22" t="n">
        <x:v>8.5</x:v>
      </x:c>
      <x:c r="J1617" t="str">
        <x:v>Worked</x:v>
      </x:c>
      <x:c r="K1617" t="str">
        <x:v>Employee 2795; home branch Thurrock; assigned role Operative Driver | Deployment branch: Thurrock | Actual role: Operative Driver | Jobs: 396207 | Customers: Linklaters LLP | Actual hours: 8.5; source records: 1</x:v>
      </x:c>
      <x:c r="L1617" t="str">
        <x:v>Include</x:v>
      </x:c>
      <x:c r="M1617"/>
      <x:c r="N1617"/>
    </x:row>
    <x:row r="1618">
      <x:c r="A1618" t="str">
        <x:v>M Janney (C)|2026-04-22</x:v>
      </x:c>
      <x:c r="B1618" s="888" t="n">
        <x:v>46134</x:v>
      </x:c>
      <x:c r="C1618" t="str">
        <x:v>M Janney (C)</x:v>
      </x:c>
      <x:c r="D1618" t="str">
        <x:v>Permanent</x:v>
      </x:c>
      <x:c r="E1618" t="str">
        <x:v>Thurrock</x:v>
      </x:c>
      <x:c r="F1618" t="str">
        <x:v>Operative Driver</x:v>
      </x:c>
      <x:c r="G1618" t="str">
        <x:v>396207</x:v>
      </x:c>
      <x:c r="H1618" t="str">
        <x:v>Linklaters LLP</x:v>
      </x:c>
      <x:c r="I1618" s="22" t="n">
        <x:v>9</x:v>
      </x:c>
      <x:c r="J1618" t="str">
        <x:v>Worked</x:v>
      </x:c>
      <x:c r="K1618" t="str">
        <x:v>Employee 2795; home branch Thurrock; assigned role Operative Driver | Deployment branch: Thurrock | Actual role: Operative Driver | Jobs: 396207 | Customers: Linklaters LLP | Actual hours: 9.0; source records: 1</x:v>
      </x:c>
      <x:c r="L1618" t="str">
        <x:v>Include</x:v>
      </x:c>
      <x:c r="M1618"/>
      <x:c r="N1618"/>
    </x:row>
    <x:row r="1619">
      <x:c r="A1619" t="str">
        <x:v>M Janney (C)|2026-04-23</x:v>
      </x:c>
      <x:c r="B1619" s="888" t="n">
        <x:v>46135</x:v>
      </x:c>
      <x:c r="C1619" t="str">
        <x:v>M Janney (C)</x:v>
      </x:c>
      <x:c r="D1619" t="str">
        <x:v>Permanent</x:v>
      </x:c>
      <x:c r="E1619" t="str">
        <x:v>Thurrock</x:v>
      </x:c>
      <x:c r="F1619" t="str">
        <x:v>Operative Driver</x:v>
      </x:c>
      <x:c r="G1619" t="str">
        <x:v>392752B</x:v>
      </x:c>
      <x:c r="H1619" t="str">
        <x:v>Bromley Central Library</x:v>
      </x:c>
      <x:c r="I1619" s="22" t="n">
        <x:v>9</x:v>
      </x:c>
      <x:c r="J1619" t="str">
        <x:v>Worked</x:v>
      </x:c>
      <x:c r="K1619" t="str">
        <x:v>Employee 2795; home branch Thurrock; assigned role Operative Driver | Deployment branch: Croydon | Actual role: Operative Driver | Jobs: 392752B | Customers: Bromley Central Library | Actual hours: 9.0; source records: 1</x:v>
      </x:c>
      <x:c r="L1619" t="str">
        <x:v>Include</x:v>
      </x:c>
      <x:c r="M1619"/>
      <x:c r="N1619"/>
    </x:row>
    <x:row r="1620">
      <x:c r="A1620" t="str">
        <x:v>M Janney (C)|2026-04-27</x:v>
      </x:c>
      <x:c r="B1620" s="888" t="n">
        <x:v>46139</x:v>
      </x:c>
      <x:c r="C1620" t="str">
        <x:v>M Janney (C)</x:v>
      </x:c>
      <x:c r="D1620" t="str">
        <x:v>Permanent</x:v>
      </x:c>
      <x:c r="E1620" t="str">
        <x:v>Thurrock</x:v>
      </x:c>
      <x:c r="F1620" t="str">
        <x:v>Operative Driver</x:v>
      </x:c>
      <x:c r="G1620" t="str">
        <x:v>396207</x:v>
      </x:c>
      <x:c r="H1620" t="str">
        <x:v>Linklaters LLP</x:v>
      </x:c>
      <x:c r="I1620" s="22" t="n">
        <x:v>7.5</x:v>
      </x:c>
      <x:c r="J1620" t="str">
        <x:v>Worked</x:v>
      </x:c>
      <x:c r="K1620" t="str">
        <x:v>Employee 2795; home branch Thurrock; assigned role Operative Driver | Deployment branch: Thurrock | Actual role: Operative Driver | Jobs: 396207 | Customers: Linklaters LLP | Actual hours: 7.5; source records: 1</x:v>
      </x:c>
      <x:c r="L1620" t="str">
        <x:v>Include</x:v>
      </x:c>
      <x:c r="M1620"/>
      <x:c r="N1620"/>
    </x:row>
    <x:row r="1621">
      <x:c r="A1621" t="str">
        <x:v>M Janney (C)|2026-04-28</x:v>
      </x:c>
      <x:c r="B1621" s="888" t="n">
        <x:v>46140</x:v>
      </x:c>
      <x:c r="C1621" t="str">
        <x:v>M Janney (C)</x:v>
      </x:c>
      <x:c r="D1621" t="str">
        <x:v>Permanent</x:v>
      </x:c>
      <x:c r="E1621" t="str">
        <x:v>Thurrock</x:v>
      </x:c>
      <x:c r="F1621" t="str">
        <x:v>Operative Driver</x:v>
      </x:c>
      <x:c r="G1621" t="str">
        <x:v>401430</x:v>
      </x:c>
      <x:c r="H1621" t="str">
        <x:v>Restore – Doc Management</x:v>
      </x:c>
      <x:c r="I1621" s="22" t="n">
        <x:v>9.5</x:v>
      </x:c>
      <x:c r="J1621" t="str">
        <x:v>Worked</x:v>
      </x:c>
      <x:c r="K1621" t="str">
        <x:v>Employee 2795; home branch Thurrock; assigned role Operative Driver | Deployment branch: Thurrock | Actual role: Operative Driver | Jobs: 401430 | Customers: Restore – Doc Management | Actual hours: 9.5; source records: 1</x:v>
      </x:c>
      <x:c r="L1621" t="str">
        <x:v>Include</x:v>
      </x:c>
      <x:c r="M1621"/>
      <x:c r="N1621"/>
    </x:row>
    <x:row r="1622">
      <x:c r="A1622" t="str">
        <x:v>M Lewis|2026-04-01</x:v>
      </x:c>
      <x:c r="B1622" s="888" t="n">
        <x:v>46113</x:v>
      </x:c>
      <x:c r="C1622" t="str">
        <x:v>M Lewis</x:v>
      </x:c>
      <x:c r="D1622" t="str">
        <x:v>Permanent</x:v>
      </x:c>
      <x:c r="E1622" t="str">
        <x:v>Thurrock</x:v>
      </x:c>
      <x:c r="F1622" t="str">
        <x:v>Operative Porter</x:v>
      </x:c>
      <x:c r="G1622" t="str">
        <x:v>396207</x:v>
      </x:c>
      <x:c r="H1622" t="str">
        <x:v>Linklaters LLP</x:v>
      </x:c>
      <x:c r="I1622" s="22" t="n">
        <x:v>10</x:v>
      </x:c>
      <x:c r="J1622" t="str">
        <x:v>Worked</x:v>
      </x:c>
      <x:c r="K1622" t="str">
        <x:v>Employee 1973; home branch Thurrock; assigned role Operative Porter | Deployment branch: Thurrock | Actual role: Operative Skilled | Jobs: 396207 | Customers: Linklaters LLP | Actual hours: 10.0; source records: 1</x:v>
      </x:c>
      <x:c r="L1622" t="str">
        <x:v>Include</x:v>
      </x:c>
      <x:c r="M1622"/>
      <x:c r="N1622"/>
    </x:row>
    <x:row r="1623">
      <x:c r="A1623" t="str">
        <x:v>M Lewis|2026-04-02</x:v>
      </x:c>
      <x:c r="B1623" s="888" t="n">
        <x:v>46114</x:v>
      </x:c>
      <x:c r="C1623" t="str">
        <x:v>M Lewis</x:v>
      </x:c>
      <x:c r="D1623" t="str">
        <x:v>Permanent</x:v>
      </x:c>
      <x:c r="E1623" t="str">
        <x:v>Thurrock</x:v>
      </x:c>
      <x:c r="F1623" t="str">
        <x:v>Operative Porter</x:v>
      </x:c>
      <x:c r="G1623" t="str">
        <x:v>396207</x:v>
      </x:c>
      <x:c r="H1623" t="str">
        <x:v>Linklaters LLP</x:v>
      </x:c>
      <x:c r="I1623" s="22" t="n">
        <x:v>10</x:v>
      </x:c>
      <x:c r="J1623" t="str">
        <x:v>Worked</x:v>
      </x:c>
      <x:c r="K1623" t="str">
        <x:v>Employee 1973; home branch Thurrock; assigned role Operative Porter | Deployment branch: Thurrock | Actual role: Operative Skilled | Jobs: 396207 | Customers: Linklaters LLP | Actual hours: 10.0; source records: 1</x:v>
      </x:c>
      <x:c r="L1623" t="str">
        <x:v>Include</x:v>
      </x:c>
      <x:c r="M1623"/>
      <x:c r="N1623"/>
    </x:row>
    <x:row r="1624">
      <x:c r="A1624" t="str">
        <x:v>M Lewis|2026-04-07</x:v>
      </x:c>
      <x:c r="B1624" s="888" t="n">
        <x:v>46119</x:v>
      </x:c>
      <x:c r="C1624" t="str">
        <x:v>M Lewis</x:v>
      </x:c>
      <x:c r="D1624" t="str">
        <x:v>Permanent</x:v>
      </x:c>
      <x:c r="E1624" t="str">
        <x:v>Thurrock</x:v>
      </x:c>
      <x:c r="F1624" t="str">
        <x:v>Operative Porter</x:v>
      </x:c>
      <x:c r="G1624" t="str">
        <x:v>396207</x:v>
      </x:c>
      <x:c r="H1624" t="str">
        <x:v>Linklaters LLP</x:v>
      </x:c>
      <x:c r="I1624" s="22" t="n">
        <x:v>9.5</x:v>
      </x:c>
      <x:c r="J1624" t="str">
        <x:v>Worked</x:v>
      </x:c>
      <x:c r="K1624" t="str">
        <x:v>Employee 1973; home branch Thurrock; assigned role Operative Porter | Deployment branch: Thurrock | Actual role: Operative Skilled | Jobs: 396207 | Customers: Linklaters LLP | Actual hours: 9.5; source records: 1</x:v>
      </x:c>
      <x:c r="L1624" t="str">
        <x:v>Include</x:v>
      </x:c>
      <x:c r="M1624"/>
      <x:c r="N1624"/>
    </x:row>
    <x:row r="1625">
      <x:c r="A1625" t="str">
        <x:v>M Lewis|2026-04-08</x:v>
      </x:c>
      <x:c r="B1625" s="888" t="n">
        <x:v>46120</x:v>
      </x:c>
      <x:c r="C1625" t="str">
        <x:v>M Lewis</x:v>
      </x:c>
      <x:c r="D1625" t="str">
        <x:v>Permanent</x:v>
      </x:c>
      <x:c r="E1625" t="str">
        <x:v>Thurrock</x:v>
      </x:c>
      <x:c r="F1625" t="str">
        <x:v>Operative Porter</x:v>
      </x:c>
      <x:c r="G1625" t="str">
        <x:v>396207</x:v>
      </x:c>
      <x:c r="H1625" t="str">
        <x:v>Linklaters LLP</x:v>
      </x:c>
      <x:c r="I1625" s="22" t="n">
        <x:v>9.5</x:v>
      </x:c>
      <x:c r="J1625" t="str">
        <x:v>Worked</x:v>
      </x:c>
      <x:c r="K1625" t="str">
        <x:v>Employee 1973; home branch Thurrock; assigned role Operative Porter | Deployment branch: Thurrock | Actual role: Operative Skilled | Jobs: 396207 | Customers: Linklaters LLP | Actual hours: 9.5; source records: 1</x:v>
      </x:c>
      <x:c r="L1625" t="str">
        <x:v>Include</x:v>
      </x:c>
      <x:c r="M1625"/>
      <x:c r="N1625"/>
    </x:row>
    <x:row r="1626">
      <x:c r="A1626" t="str">
        <x:v>M Lewis|2026-04-09</x:v>
      </x:c>
      <x:c r="B1626" s="888" t="n">
        <x:v>46121</x:v>
      </x:c>
      <x:c r="C1626" t="str">
        <x:v>M Lewis</x:v>
      </x:c>
      <x:c r="D1626" t="str">
        <x:v>Permanent</x:v>
      </x:c>
      <x:c r="E1626" t="str">
        <x:v>Thurrock</x:v>
      </x:c>
      <x:c r="F1626" t="str">
        <x:v>Operative Porter</x:v>
      </x:c>
      <x:c r="G1626" t="str">
        <x:v>396207</x:v>
      </x:c>
      <x:c r="H1626" t="str">
        <x:v>Linklaters LLP</x:v>
      </x:c>
      <x:c r="I1626" s="22" t="n">
        <x:v>10</x:v>
      </x:c>
      <x:c r="J1626" t="str">
        <x:v>Worked</x:v>
      </x:c>
      <x:c r="K1626" t="str">
        <x:v>Employee 1973; home branch Thurrock; assigned role Operative Porter | Deployment branch: Thurrock | Actual role: Operative Skilled | Jobs: 396207 | Customers: Linklaters LLP | Actual hours: 10.0; source records: 1</x:v>
      </x:c>
      <x:c r="L1626" t="str">
        <x:v>Include</x:v>
      </x:c>
      <x:c r="M1626"/>
      <x:c r="N1626"/>
    </x:row>
    <x:row r="1627">
      <x:c r="A1627" t="str">
        <x:v>M Lewis|2026-04-10</x:v>
      </x:c>
      <x:c r="B1627" s="888" t="n">
        <x:v>46122</x:v>
      </x:c>
      <x:c r="C1627" t="str">
        <x:v>M Lewis</x:v>
      </x:c>
      <x:c r="D1627" t="str">
        <x:v>Permanent</x:v>
      </x:c>
      <x:c r="E1627" t="str">
        <x:v>Thurrock</x:v>
      </x:c>
      <x:c r="F1627" t="str">
        <x:v>Operative Porter</x:v>
      </x:c>
      <x:c r="G1627" t="str">
        <x:v>396207</x:v>
      </x:c>
      <x:c r="H1627" t="str">
        <x:v>Linklaters LLP</x:v>
      </x:c>
      <x:c r="I1627" s="22" t="n">
        <x:v>11.5</x:v>
      </x:c>
      <x:c r="J1627" t="str">
        <x:v>Worked</x:v>
      </x:c>
      <x:c r="K1627" t="str">
        <x:v>Employee 1973; home branch Thurrock; assigned role Operative Porter | Deployment branch: Thurrock | Actual role: Operative Skilled | Jobs: 396207 | Customers: Linklaters LLP | Actual hours: 11.5; source records: 1</x:v>
      </x:c>
      <x:c r="L1627" t="str">
        <x:v>Include</x:v>
      </x:c>
      <x:c r="M1627"/>
      <x:c r="N1627"/>
    </x:row>
    <x:row r="1628">
      <x:c r="A1628" t="str">
        <x:v>M Lewis|2026-04-20</x:v>
      </x:c>
      <x:c r="B1628" s="888" t="n">
        <x:v>46132</x:v>
      </x:c>
      <x:c r="C1628" t="str">
        <x:v>M Lewis</x:v>
      </x:c>
      <x:c r="D1628" t="str">
        <x:v>Permanent</x:v>
      </x:c>
      <x:c r="E1628" t="str">
        <x:v>Thurrock</x:v>
      </x:c>
      <x:c r="F1628" t="str">
        <x:v>Operative Porter</x:v>
      </x:c>
      <x:c r="G1628" t="str">
        <x:v>396207</x:v>
      </x:c>
      <x:c r="H1628" t="str">
        <x:v>Linklaters LLP</x:v>
      </x:c>
      <x:c r="I1628" s="22" t="n">
        <x:v>13.5</x:v>
      </x:c>
      <x:c r="J1628" t="str">
        <x:v>Worked</x:v>
      </x:c>
      <x:c r="K1628" t="str">
        <x:v>Employee 1973; home branch Thurrock; assigned role Operative Porter | Deployment branch: Thurrock | Actual role: Operative Skilled | Jobs: 396207 | Customers: Linklaters LLP | Actual hours: 13.5; source records: 1</x:v>
      </x:c>
      <x:c r="L1628" t="str">
        <x:v>Include</x:v>
      </x:c>
      <x:c r="M1628"/>
      <x:c r="N1628"/>
    </x:row>
    <x:row r="1629">
      <x:c r="A1629" t="str">
        <x:v>M Lewis|2026-04-21</x:v>
      </x:c>
      <x:c r="B1629" s="888" t="n">
        <x:v>46133</x:v>
      </x:c>
      <x:c r="C1629" t="str">
        <x:v>M Lewis</x:v>
      </x:c>
      <x:c r="D1629" t="str">
        <x:v>Permanent</x:v>
      </x:c>
      <x:c r="E1629" t="str">
        <x:v>Thurrock</x:v>
      </x:c>
      <x:c r="F1629" t="str">
        <x:v>Operative Porter</x:v>
      </x:c>
      <x:c r="G1629" t="str">
        <x:v>396207</x:v>
      </x:c>
      <x:c r="H1629" t="str">
        <x:v>Linklaters LLP</x:v>
      </x:c>
      <x:c r="I1629" s="22" t="n">
        <x:v>13.5</x:v>
      </x:c>
      <x:c r="J1629" t="str">
        <x:v>Worked</x:v>
      </x:c>
      <x:c r="K1629" t="str">
        <x:v>Employee 1973; home branch Thurrock; assigned role Operative Porter | Deployment branch: Thurrock | Actual role: Operative Skilled | Jobs: 396207 | Customers: Linklaters LLP | Actual hours: 13.5; source records: 1</x:v>
      </x:c>
      <x:c r="L1629" t="str">
        <x:v>Include</x:v>
      </x:c>
      <x:c r="M1629"/>
      <x:c r="N1629"/>
    </x:row>
    <x:row r="1630">
      <x:c r="A1630" t="str">
        <x:v>M Lewis|2026-04-22</x:v>
      </x:c>
      <x:c r="B1630" s="888" t="n">
        <x:v>46134</x:v>
      </x:c>
      <x:c r="C1630" t="str">
        <x:v>M Lewis</x:v>
      </x:c>
      <x:c r="D1630" t="str">
        <x:v>Permanent</x:v>
      </x:c>
      <x:c r="E1630" t="str">
        <x:v>Thurrock</x:v>
      </x:c>
      <x:c r="F1630" t="str">
        <x:v>Operative Porter</x:v>
      </x:c>
      <x:c r="G1630" t="str">
        <x:v>396207</x:v>
      </x:c>
      <x:c r="H1630" t="str">
        <x:v>Linklaters LLP</x:v>
      </x:c>
      <x:c r="I1630" s="22" t="n">
        <x:v>9.5</x:v>
      </x:c>
      <x:c r="J1630" t="str">
        <x:v>Worked</x:v>
      </x:c>
      <x:c r="K1630" t="str">
        <x:v>Employee 1973; home branch Thurrock; assigned role Operative Porter | Deployment branch: Thurrock | Actual role: Operative Skilled | Jobs: 396207 | Customers: Linklaters LLP | Actual hours: 9.5; source records: 1</x:v>
      </x:c>
      <x:c r="L1630" t="str">
        <x:v>Include</x:v>
      </x:c>
      <x:c r="M1630"/>
      <x:c r="N1630"/>
    </x:row>
    <x:row r="1631">
      <x:c r="A1631" t="str">
        <x:v>M Lewis|2026-04-23</x:v>
      </x:c>
      <x:c r="B1631" s="888" t="n">
        <x:v>46135</x:v>
      </x:c>
      <x:c r="C1631" t="str">
        <x:v>M Lewis</x:v>
      </x:c>
      <x:c r="D1631" t="str">
        <x:v>Permanent</x:v>
      </x:c>
      <x:c r="E1631" t="str">
        <x:v>Thurrock</x:v>
      </x:c>
      <x:c r="F1631" t="str">
        <x:v>Operative Porter</x:v>
      </x:c>
      <x:c r="G1631" t="str">
        <x:v>396207</x:v>
      </x:c>
      <x:c r="H1631" t="str">
        <x:v>Linklaters LLP</x:v>
      </x:c>
      <x:c r="I1631" s="22" t="n">
        <x:v>13.5</x:v>
      </x:c>
      <x:c r="J1631" t="str">
        <x:v>Worked</x:v>
      </x:c>
      <x:c r="K1631" t="str">
        <x:v>Employee 1973; home branch Thurrock; assigned role Operative Porter | Deployment branch: Thurrock | Actual role: Operative Skilled | Jobs: 396207 | Customers: Linklaters LLP | Actual hours: 13.5; source records: 1</x:v>
      </x:c>
      <x:c r="L1631" t="str">
        <x:v>Include</x:v>
      </x:c>
      <x:c r="M1631"/>
      <x:c r="N1631"/>
    </x:row>
    <x:row r="1632">
      <x:c r="A1632" t="str">
        <x:v>M Lewis|2026-04-24</x:v>
      </x:c>
      <x:c r="B1632" s="888" t="n">
        <x:v>46136</x:v>
      </x:c>
      <x:c r="C1632" t="str">
        <x:v>M Lewis</x:v>
      </x:c>
      <x:c r="D1632" t="str">
        <x:v>Permanent</x:v>
      </x:c>
      <x:c r="E1632" t="str">
        <x:v>Thurrock</x:v>
      </x:c>
      <x:c r="F1632" t="str">
        <x:v>Operative Porter</x:v>
      </x:c>
      <x:c r="G1632" t="str">
        <x:v>396207</x:v>
      </x:c>
      <x:c r="H1632" t="str">
        <x:v>Linklaters LLP</x:v>
      </x:c>
      <x:c r="I1632" s="22" t="n">
        <x:v>13.5</x:v>
      </x:c>
      <x:c r="J1632" t="str">
        <x:v>Worked</x:v>
      </x:c>
      <x:c r="K1632" t="str">
        <x:v>Employee 1973; home branch Thurrock; assigned role Operative Porter | Deployment branch: Thurrock | Actual role: Operative Skilled | Jobs: 396207 | Customers: Linklaters LLP | Actual hours: 13.5; source records: 1</x:v>
      </x:c>
      <x:c r="L1632" t="str">
        <x:v>Include</x:v>
      </x:c>
      <x:c r="M1632"/>
      <x:c r="N1632"/>
    </x:row>
    <x:row r="1633">
      <x:c r="A1633" t="str">
        <x:v>M Medina (B)|2026-04-01</x:v>
      </x:c>
      <x:c r="B1633" s="888" t="n">
        <x:v>46113</x:v>
      </x:c>
      <x:c r="C1633" t="str">
        <x:v>M Medina (B)</x:v>
      </x:c>
      <x:c r="D1633" t="str">
        <x:v>Permanent</x:v>
      </x:c>
      <x:c r="E1633" t="str">
        <x:v>Thurrock</x:v>
      </x:c>
      <x:c r="F1633" t="str">
        <x:v>Operative Driver</x:v>
      </x:c>
      <x:c r="G1633" t="str">
        <x:v>396776</x:v>
      </x:c>
      <x:c r="H1633" t="str">
        <x:v>Olupemi/Mr Olufunmilayo</x:v>
      </x:c>
      <x:c r="I1633" s="22" t="n">
        <x:v>8</x:v>
      </x:c>
      <x:c r="J1633" t="str">
        <x:v>Worked</x:v>
      </x:c>
      <x:c r="K1633" t="str">
        <x:v>Employee 103537; home branch Thurrock; assigned role Operative Driver | Deployment branch: Thurrock | Actual role: Operative Driver | Jobs: 396776 | Customers: Olupemi/Mr Olufunmilayo | Actual hours: 8.0; source records: 1</x:v>
      </x:c>
      <x:c r="L1633" t="str">
        <x:v>Include</x:v>
      </x:c>
      <x:c r="M1633"/>
      <x:c r="N1633"/>
    </x:row>
    <x:row r="1634">
      <x:c r="A1634" t="str">
        <x:v>M Medina (B)|2026-04-02</x:v>
      </x:c>
      <x:c r="B1634" s="888" t="n">
        <x:v>46114</x:v>
      </x:c>
      <x:c r="C1634" t="str">
        <x:v>M Medina (B)</x:v>
      </x:c>
      <x:c r="D1634" t="str">
        <x:v>Permanent</x:v>
      </x:c>
      <x:c r="E1634" t="str">
        <x:v>Thurrock</x:v>
      </x:c>
      <x:c r="F1634" t="str">
        <x:v>Operative Driver</x:v>
      </x:c>
      <x:c r="G1634" t="str">
        <x:v>401236</x:v>
      </x:c>
      <x:c r="H1634" t="str">
        <x:v>Gittens (support manager)/Gwen</x:v>
      </x:c>
      <x:c r="I1634" s="22" t="n">
        <x:v>7</x:v>
      </x:c>
      <x:c r="J1634" t="str">
        <x:v>Worked</x:v>
      </x:c>
      <x:c r="K1634" t="str">
        <x:v>Employee 103537; home branch Thurrock; assigned role Operative Driver | Deployment branch: Thurrock | Actual role: Operative Driver | Jobs: 401236 | Customers: Gittens (support manager)/Gwen | Actual hours: 7.0; source records: 1</x:v>
      </x:c>
      <x:c r="L1634" t="str">
        <x:v>Include</x:v>
      </x:c>
      <x:c r="M1634"/>
      <x:c r="N1634"/>
    </x:row>
    <x:row r="1635">
      <x:c r="A1635" t="str">
        <x:v>M Medina (B)|2026-04-07</x:v>
      </x:c>
      <x:c r="B1635" s="888" t="n">
        <x:v>46119</x:v>
      </x:c>
      <x:c r="C1635" t="str">
        <x:v>M Medina (B)</x:v>
      </x:c>
      <x:c r="D1635" t="str">
        <x:v>Permanent</x:v>
      </x:c>
      <x:c r="E1635" t="str">
        <x:v>Thurrock</x:v>
      </x:c>
      <x:c r="F1635" t="str">
        <x:v>Operative Driver</x:v>
      </x:c>
      <x:c r="G1635" t="str">
        <x:v>401309</x:v>
      </x:c>
      <x:c r="H1635" t="str">
        <x:v>Poole/Mr Terry</x:v>
      </x:c>
      <x:c r="I1635" s="22" t="n">
        <x:v>7.5</x:v>
      </x:c>
      <x:c r="J1635" t="str">
        <x:v>Worked</x:v>
      </x:c>
      <x:c r="K1635" t="str">
        <x:v>Employee 103537; home branch Thurrock; assigned role Operative Driver | Deployment branch: Thurrock | Actual role: Operative Driver | Jobs: 401309 | Customers: Poole/Mr Terry | Actual hours: 7.5; source records: 1</x:v>
      </x:c>
      <x:c r="L1635" t="str">
        <x:v>Include</x:v>
      </x:c>
      <x:c r="M1635"/>
      <x:c r="N1635"/>
    </x:row>
    <x:row r="1636">
      <x:c r="A1636" t="str">
        <x:v>M Medina (B)|2026-04-08</x:v>
      </x:c>
      <x:c r="B1636" s="888" t="n">
        <x:v>46120</x:v>
      </x:c>
      <x:c r="C1636" t="str">
        <x:v>M Medina (B)</x:v>
      </x:c>
      <x:c r="D1636" t="str">
        <x:v>Permanent</x:v>
      </x:c>
      <x:c r="E1636" t="str">
        <x:v>Thurrock</x:v>
      </x:c>
      <x:c r="F1636" t="str">
        <x:v>Operative Driver</x:v>
      </x:c>
      <x:c r="G1636" t="str">
        <x:v>401459, 401215</x:v>
      </x:c>
      <x:c r="H1636" t="str">
        <x:v>BNP Paribas Limited; Cheetri/Atri</x:v>
      </x:c>
      <x:c r="I1636" s="22" t="n">
        <x:v>12</x:v>
      </x:c>
      <x:c r="J1636" t="str">
        <x:v>Worked — 2 records</x:v>
      </x:c>
      <x:c r="K1636" t="str">
        <x:v>Employee 103537; home branch Thurrock; assigned role Operative Driver | Deployment branch: Thurrock | Actual role: Operative Driver | Jobs: 401459, 401215 | Customers: BNP Paribas Limited; Cheetri/Atri | Actual hours: 12.0; source records: 2</x:v>
      </x:c>
      <x:c r="L1636" t="str">
        <x:v>Include</x:v>
      </x:c>
      <x:c r="M1636"/>
      <x:c r="N1636"/>
    </x:row>
    <x:row r="1637">
      <x:c r="A1637" t="str">
        <x:v>M Medina (B)|2026-04-09</x:v>
      </x:c>
      <x:c r="B1637" s="888" t="n">
        <x:v>46121</x:v>
      </x:c>
      <x:c r="C1637" t="str">
        <x:v>M Medina (B)</x:v>
      </x:c>
      <x:c r="D1637" t="str">
        <x:v>Permanent</x:v>
      </x:c>
      <x:c r="E1637" t="str">
        <x:v>Thurrock</x:v>
      </x:c>
      <x:c r="F1637" t="str">
        <x:v>Operative Driver</x:v>
      </x:c>
      <x:c r="G1637" t="str">
        <x:v>401445</x:v>
      </x:c>
      <x:c r="H1637" t="str">
        <x:v>EDF</x:v>
      </x:c>
      <x:c r="I1637" s="22" t="n">
        <x:v>14</x:v>
      </x:c>
      <x:c r="J1637" t="str">
        <x:v>Worked</x:v>
      </x:c>
      <x:c r="K1637" t="str">
        <x:v>Employee 103537; home branch Thurrock; assigned role Operative Driver | Deployment branch: Thurrock | Actual role: Operative Driver | Jobs: 401445 | Customers: EDF | Actual hours: 14.0; source records: 1</x:v>
      </x:c>
      <x:c r="L1637" t="str">
        <x:v>Include</x:v>
      </x:c>
      <x:c r="M1637"/>
      <x:c r="N1637"/>
    </x:row>
    <x:row r="1638">
      <x:c r="A1638" t="str">
        <x:v>M Medina (B)|2026-04-10</x:v>
      </x:c>
      <x:c r="B1638" s="888" t="n">
        <x:v>46122</x:v>
      </x:c>
      <x:c r="C1638" t="str">
        <x:v>M Medina (B)</x:v>
      </x:c>
      <x:c r="D1638" t="str">
        <x:v>Permanent</x:v>
      </x:c>
      <x:c r="E1638" t="str">
        <x:v>Thurrock</x:v>
      </x:c>
      <x:c r="F1638" t="str">
        <x:v>Operative Driver</x:v>
      </x:c>
      <x:c r="G1638" t="str">
        <x:v>401445, 399150</x:v>
      </x:c>
      <x:c r="H1638" t="str">
        <x:v>EDF; Kite Lake Capital Management (UK) LLP</x:v>
      </x:c>
      <x:c r="I1638" s="22" t="n">
        <x:v>17.75</x:v>
      </x:c>
      <x:c r="J1638" t="str">
        <x:v>Worked — 2 records</x:v>
      </x:c>
      <x:c r="K1638" t="str">
        <x:v>Employee 103537; home branch Thurrock; assigned role Operative Driver | Deployment branch: Thurrock | Actual role: Operative Driver | Jobs: 401445, 399150 | Customers: EDF; Kite Lake Capital Management (UK) LLP | Actual hours: 17.8; source records: 2</x:v>
      </x:c>
      <x:c r="L1638" t="str">
        <x:v>Include</x:v>
      </x:c>
      <x:c r="M1638"/>
      <x:c r="N1638"/>
    </x:row>
    <x:row r="1639">
      <x:c r="A1639" t="str">
        <x:v>M Medina (B)|2026-04-13</x:v>
      </x:c>
      <x:c r="B1639" s="888" t="n">
        <x:v>46125</x:v>
      </x:c>
      <x:c r="C1639" t="str">
        <x:v>M Medina (B)</x:v>
      </x:c>
      <x:c r="D1639" t="str">
        <x:v>Permanent</x:v>
      </x:c>
      <x:c r="E1639" t="str">
        <x:v>Thurrock</x:v>
      </x:c>
      <x:c r="F1639" t="str">
        <x:v>Operative Driver</x:v>
      </x:c>
      <x:c r="G1639" t="str">
        <x:v>400996</x:v>
      </x:c>
      <x:c r="H1639" t="str">
        <x:v>University of Hertfordshire</x:v>
      </x:c>
      <x:c r="I1639" s="22" t="n">
        <x:v>5.5</x:v>
      </x:c>
      <x:c r="J1639" t="str">
        <x:v>Worked</x:v>
      </x:c>
      <x:c r="K1639" t="str">
        <x:v>Employee 103537; home branch Thurrock; assigned role Operative Driver | Deployment branch: Thurrock | Actual role: Operative Driver | Jobs: 400996 | Customers: University of Hertfordshire | Actual hours: 5.5; source records: 1</x:v>
      </x:c>
      <x:c r="L1639" t="str">
        <x:v>Include</x:v>
      </x:c>
      <x:c r="M1639"/>
      <x:c r="N1639"/>
    </x:row>
    <x:row r="1640">
      <x:c r="A1640" t="str">
        <x:v>M Medina (B)|2026-04-14</x:v>
      </x:c>
      <x:c r="B1640" s="888" t="n">
        <x:v>46126</x:v>
      </x:c>
      <x:c r="C1640" t="str">
        <x:v>M Medina (B)</x:v>
      </x:c>
      <x:c r="D1640" t="str">
        <x:v>Permanent</x:v>
      </x:c>
      <x:c r="E1640" t="str">
        <x:v>Thurrock</x:v>
      </x:c>
      <x:c r="F1640" t="str">
        <x:v>Operative Driver</x:v>
      </x:c>
      <x:c r="G1640" t="str">
        <x:v>400981</x:v>
      </x:c>
      <x:c r="H1640" t="str">
        <x:v>Anglian Water</x:v>
      </x:c>
      <x:c r="I1640" s="22" t="n">
        <x:v>9</x:v>
      </x:c>
      <x:c r="J1640" t="str">
        <x:v>Worked</x:v>
      </x:c>
      <x:c r="K1640" t="str">
        <x:v>Employee 103537; home branch Thurrock; assigned role Operative Driver | Deployment branch: Thurrock | Actual role: Operative Driver | Jobs: 400981 | Customers: Anglian Water | Actual hours: 9.0; source records: 1</x:v>
      </x:c>
      <x:c r="L1640" t="str">
        <x:v>Include</x:v>
      </x:c>
      <x:c r="M1640"/>
      <x:c r="N1640"/>
    </x:row>
    <x:row r="1641">
      <x:c r="A1641" t="str">
        <x:v>M Medina (B)|2026-04-15</x:v>
      </x:c>
      <x:c r="B1641" s="888" t="n">
        <x:v>46127</x:v>
      </x:c>
      <x:c r="C1641" t="str">
        <x:v>M Medina (B)</x:v>
      </x:c>
      <x:c r="D1641" t="str">
        <x:v>Permanent</x:v>
      </x:c>
      <x:c r="E1641" t="str">
        <x:v>Thurrock</x:v>
      </x:c>
      <x:c r="F1641" t="str">
        <x:v>Operative Driver</x:v>
      </x:c>
      <x:c r="G1641" t="str">
        <x:v>400147</x:v>
      </x:c>
      <x:c r="H1641" t="str">
        <x:v>JVCKenwood UK Limited</x:v>
      </x:c>
      <x:c r="I1641" s="22" t="n">
        <x:v>8</x:v>
      </x:c>
      <x:c r="J1641" t="str">
        <x:v>Worked</x:v>
      </x:c>
      <x:c r="K1641" t="str">
        <x:v>Employee 103537; home branch Thurrock; assigned role Operative Driver | Deployment branch: Thurrock | Actual role: Operative Driver | Jobs: 400147 | Customers: JVCKenwood UK Limited | Actual hours: 8.0; source records: 1</x:v>
      </x:c>
      <x:c r="L1641" t="str">
        <x:v>Include</x:v>
      </x:c>
      <x:c r="M1641"/>
      <x:c r="N1641"/>
    </x:row>
    <x:row r="1642">
      <x:c r="A1642" t="str">
        <x:v>M Medina (B)|2026-04-16</x:v>
      </x:c>
      <x:c r="B1642" s="888" t="n">
        <x:v>46128</x:v>
      </x:c>
      <x:c r="C1642" t="str">
        <x:v>M Medina (B)</x:v>
      </x:c>
      <x:c r="D1642" t="str">
        <x:v>Permanent</x:v>
      </x:c>
      <x:c r="E1642" t="str">
        <x:v>Thurrock</x:v>
      </x:c>
      <x:c r="F1642" t="str">
        <x:v>Operative Driver</x:v>
      </x:c>
      <x:c r="G1642" t="str">
        <x:v>401253</x:v>
      </x:c>
      <x:c r="H1642" t="str">
        <x:v>Bridges/Mr Franklin</x:v>
      </x:c>
      <x:c r="I1642" s="22" t="n">
        <x:v>8.25</x:v>
      </x:c>
      <x:c r="J1642" t="str">
        <x:v>Worked</x:v>
      </x:c>
      <x:c r="K1642" t="str">
        <x:v>Employee 103537; home branch Thurrock; assigned role Operative Driver | Deployment branch: Thurrock | Actual role: Operative Driver | Jobs: 401253 | Customers: Bridges/Mr Franklin | Actual hours: 8.2; source records: 1</x:v>
      </x:c>
      <x:c r="L1642" t="str">
        <x:v>Include</x:v>
      </x:c>
      <x:c r="M1642"/>
      <x:c r="N1642"/>
    </x:row>
    <x:row r="1643">
      <x:c r="A1643" t="str">
        <x:v>M Medina (B)|2026-04-17</x:v>
      </x:c>
      <x:c r="B1643" s="888" t="n">
        <x:v>46129</x:v>
      </x:c>
      <x:c r="C1643" t="str">
        <x:v>M Medina (B)</x:v>
      </x:c>
      <x:c r="D1643" t="str">
        <x:v>Permanent</x:v>
      </x:c>
      <x:c r="E1643" t="str">
        <x:v>Thurrock</x:v>
      </x:c>
      <x:c r="F1643" t="str">
        <x:v>Operative Driver</x:v>
      </x:c>
      <x:c r="G1643" t="str">
        <x:v>401520</x:v>
      </x:c>
      <x:c r="H1643" t="str">
        <x:v>BNP Paribas Limited</x:v>
      </x:c>
      <x:c r="I1643" s="22" t="n">
        <x:v>3</x:v>
      </x:c>
      <x:c r="J1643" t="str">
        <x:v>Worked</x:v>
      </x:c>
      <x:c r="K1643" t="str">
        <x:v>Employee 103537; home branch Thurrock; assigned role Operative Driver | Deployment branch: Thurrock | Actual role: Operative Driver | Jobs: 401520 | Customers: BNP Paribas Limited | Actual hours: 3.0; source records: 1</x:v>
      </x:c>
      <x:c r="L1643" t="str">
        <x:v>Include</x:v>
      </x:c>
      <x:c r="M1643"/>
      <x:c r="N1643"/>
    </x:row>
    <x:row r="1644">
      <x:c r="A1644" t="str">
        <x:v>M Medina (B)|2026-04-20</x:v>
      </x:c>
      <x:c r="B1644" s="888" t="n">
        <x:v>46132</x:v>
      </x:c>
      <x:c r="C1644" t="str">
        <x:v>M Medina (B)</x:v>
      </x:c>
      <x:c r="D1644" t="str">
        <x:v>Permanent</x:v>
      </x:c>
      <x:c r="E1644" t="str">
        <x:v>Thurrock</x:v>
      </x:c>
      <x:c r="F1644" t="str">
        <x:v>Operative Driver</x:v>
      </x:c>
      <x:c r="G1644" t="str">
        <x:v>401599</x:v>
      </x:c>
      <x:c r="H1644" t="str">
        <x:v>Bank of New York Mellon</x:v>
      </x:c>
      <x:c r="I1644" s="22" t="n">
        <x:v>8</x:v>
      </x:c>
      <x:c r="J1644" t="str">
        <x:v>Worked</x:v>
      </x:c>
      <x:c r="K1644" t="str">
        <x:v>Employee 103537; home branch Thurrock; assigned role Operative Driver | Deployment branch: Thurrock | Actual role: Operative Driver | Jobs: 401599 | Customers: Bank of New York Mellon | Actual hours: 8.0; source records: 1</x:v>
      </x:c>
      <x:c r="L1644" t="str">
        <x:v>Include</x:v>
      </x:c>
      <x:c r="M1644"/>
      <x:c r="N1644"/>
    </x:row>
    <x:row r="1645">
      <x:c r="A1645" t="str">
        <x:v>M Medina (B)|2026-04-21</x:v>
      </x:c>
      <x:c r="B1645" s="888" t="n">
        <x:v>46133</x:v>
      </x:c>
      <x:c r="C1645" t="str">
        <x:v>M Medina (B)</x:v>
      </x:c>
      <x:c r="D1645" t="str">
        <x:v>Permanent</x:v>
      </x:c>
      <x:c r="E1645" t="str">
        <x:v>Thurrock</x:v>
      </x:c>
      <x:c r="F1645" t="str">
        <x:v>Operative Driver</x:v>
      </x:c>
      <x:c r="G1645" t="str">
        <x:v>392752B</x:v>
      </x:c>
      <x:c r="H1645" t="str">
        <x:v>Bromley Central Library</x:v>
      </x:c>
      <x:c r="I1645" s="22" t="n">
        <x:v>10</x:v>
      </x:c>
      <x:c r="J1645" t="str">
        <x:v>Worked</x:v>
      </x:c>
      <x:c r="K1645" t="str">
        <x:v>Employee 103537; home branch Thurrock; assigned role Operative Driver | Deployment branch: Croydon | Actual role: Operative Driver | Jobs: 392752B | Customers: Bromley Central Library | Actual hours: 10.0; source records: 1</x:v>
      </x:c>
      <x:c r="L1645" t="str">
        <x:v>Include</x:v>
      </x:c>
      <x:c r="M1645"/>
      <x:c r="N1645"/>
    </x:row>
    <x:row r="1646">
      <x:c r="A1646" t="str">
        <x:v>M Medina (B)|2026-04-23</x:v>
      </x:c>
      <x:c r="B1646" s="888" t="n">
        <x:v>46135</x:v>
      </x:c>
      <x:c r="C1646" t="str">
        <x:v>M Medina (B)</x:v>
      </x:c>
      <x:c r="D1646" t="str">
        <x:v>Permanent</x:v>
      </x:c>
      <x:c r="E1646" t="str">
        <x:v>Thurrock</x:v>
      </x:c>
      <x:c r="F1646" t="str">
        <x:v>Operative Driver</x:v>
      </x:c>
      <x:c r="G1646" t="str">
        <x:v>392752B</x:v>
      </x:c>
      <x:c r="H1646" t="str">
        <x:v>Bromley Central Library</x:v>
      </x:c>
      <x:c r="I1646" s="22" t="n">
        <x:v>9</x:v>
      </x:c>
      <x:c r="J1646" t="str">
        <x:v>Worked</x:v>
      </x:c>
      <x:c r="K1646" t="str">
        <x:v>Employee 103537; home branch Thurrock; assigned role Operative Driver | Deployment branch: Croydon | Actual role: Operative Driver | Jobs: 392752B | Customers: Bromley Central Library | Actual hours: 9.0; source records: 1</x:v>
      </x:c>
      <x:c r="L1646" t="str">
        <x:v>Include</x:v>
      </x:c>
      <x:c r="M1646"/>
      <x:c r="N1646"/>
    </x:row>
    <x:row r="1647">
      <x:c r="A1647" t="str">
        <x:v>M Medina (B)|2026-04-24</x:v>
      </x:c>
      <x:c r="B1647" s="888" t="n">
        <x:v>46136</x:v>
      </x:c>
      <x:c r="C1647" t="str">
        <x:v>M Medina (B)</x:v>
      </x:c>
      <x:c r="D1647" t="str">
        <x:v>Permanent</x:v>
      </x:c>
      <x:c r="E1647" t="str">
        <x:v>Thurrock</x:v>
      </x:c>
      <x:c r="F1647" t="str">
        <x:v>Operative Driver</x:v>
      </x:c>
      <x:c r="G1647" t="str">
        <x:v>401825</x:v>
      </x:c>
      <x:c r="H1647" t="str">
        <x:v>Haringey Council</x:v>
      </x:c>
      <x:c r="I1647" s="22" t="n">
        <x:v>9</x:v>
      </x:c>
      <x:c r="J1647" t="str">
        <x:v>Worked</x:v>
      </x:c>
      <x:c r="K1647" t="str">
        <x:v>Employee 103537; home branch Thurrock; assigned role Operative Driver | Deployment branch: Thurrock | Actual role: Operative Driver | Jobs: 401825 | Customers: Haringey Council | Actual hours: 9.0; source records: 1</x:v>
      </x:c>
      <x:c r="L1647" t="str">
        <x:v>Include</x:v>
      </x:c>
      <x:c r="M1647"/>
      <x:c r="N1647"/>
    </x:row>
    <x:row r="1648">
      <x:c r="A1648" t="str">
        <x:v>M Medina (B)|2026-04-25</x:v>
      </x:c>
      <x:c r="B1648" s="888" t="n">
        <x:v>46137</x:v>
      </x:c>
      <x:c r="C1648" t="str">
        <x:v>M Medina (B)</x:v>
      </x:c>
      <x:c r="D1648" t="str">
        <x:v>Permanent</x:v>
      </x:c>
      <x:c r="E1648" t="str">
        <x:v>Thurrock</x:v>
      </x:c>
      <x:c r="F1648" t="str">
        <x:v>Operative Driver</x:v>
      </x:c>
      <x:c r="G1648" t="str">
        <x:v>401679</x:v>
      </x:c>
      <x:c r="H1648" t="str">
        <x:v>Restore Technology Limited Global Switch</x:v>
      </x:c>
      <x:c r="I1648" s="22" t="n">
        <x:v>7.5</x:v>
      </x:c>
      <x:c r="J1648" t="str">
        <x:v>Worked</x:v>
      </x:c>
      <x:c r="K1648" t="str">
        <x:v>Employee 103537; home branch Thurrock; assigned role Operative Driver | Deployment branch: Thurrock | Actual role: Operative Driver | Jobs: 401679 | Customers: Restore Technology Limited Global Switch | Actual hours: 7.5; source records: 1</x:v>
      </x:c>
      <x:c r="L1648" t="str">
        <x:v>Include</x:v>
      </x:c>
      <x:c r="M1648"/>
      <x:c r="N1648"/>
    </x:row>
    <x:row r="1649">
      <x:c r="A1649" t="str">
        <x:v>M Medina (B)|2026-04-27</x:v>
      </x:c>
      <x:c r="B1649" s="888" t="n">
        <x:v>46139</x:v>
      </x:c>
      <x:c r="C1649" t="str">
        <x:v>M Medina (B)</x:v>
      </x:c>
      <x:c r="D1649" t="str">
        <x:v>Permanent</x:v>
      </x:c>
      <x:c r="E1649" t="str">
        <x:v>Thurrock</x:v>
      </x:c>
      <x:c r="F1649" t="str">
        <x:v>Operative Driver</x:v>
      </x:c>
      <x:c r="G1649" t="str">
        <x:v>401773</x:v>
      </x:c>
      <x:c r="H1649" t="str">
        <x:v>HSBC</x:v>
      </x:c>
      <x:c r="I1649" s="22" t="n">
        <x:v>7</x:v>
      </x:c>
      <x:c r="J1649" t="str">
        <x:v>Worked</x:v>
      </x:c>
      <x:c r="K1649" t="str">
        <x:v>Employee 103537; home branch Thurrock; assigned role Operative Driver | Deployment branch: Thurrock | Actual role: Operative Driver | Jobs: 401773 | Customers: HSBC | Actual hours: 7.0; source records: 1</x:v>
      </x:c>
      <x:c r="L1649" t="str">
        <x:v>Include</x:v>
      </x:c>
      <x:c r="M1649"/>
      <x:c r="N1649"/>
    </x:row>
    <x:row r="1650">
      <x:c r="A1650" t="str">
        <x:v>M Medina (B)|2026-04-28</x:v>
      </x:c>
      <x:c r="B1650" s="888" t="n">
        <x:v>46140</x:v>
      </x:c>
      <x:c r="C1650" t="str">
        <x:v>M Medina (B)</x:v>
      </x:c>
      <x:c r="D1650" t="str">
        <x:v>Permanent</x:v>
      </x:c>
      <x:c r="E1650" t="str">
        <x:v>Thurrock</x:v>
      </x:c>
      <x:c r="F1650" t="str">
        <x:v>Operative Driver</x:v>
      </x:c>
      <x:c r="G1650" t="str">
        <x:v>401791</x:v>
      </x:c>
      <x:c r="H1650" t="str">
        <x:v>Protech Network Solutions</x:v>
      </x:c>
      <x:c r="I1650" s="22" t="n">
        <x:v>8</x:v>
      </x:c>
      <x:c r="J1650" t="str">
        <x:v>Worked</x:v>
      </x:c>
      <x:c r="K1650" t="str">
        <x:v>Employee 103537; home branch Thurrock; assigned role Operative Driver | Deployment branch: Thurrock | Actual role: Operative Driver | Jobs: 401791 | Customers: Protech Network Solutions | Actual hours: 8.0; source records: 1</x:v>
      </x:c>
      <x:c r="L1650" t="str">
        <x:v>Include</x:v>
      </x:c>
      <x:c r="M1650"/>
      <x:c r="N1650"/>
    </x:row>
    <x:row r="1651">
      <x:c r="A1651" t="str">
        <x:v>M Medina (B)|2026-04-29</x:v>
      </x:c>
      <x:c r="B1651" s="888" t="n">
        <x:v>46141</x:v>
      </x:c>
      <x:c r="C1651" t="str">
        <x:v>M Medina (B)</x:v>
      </x:c>
      <x:c r="D1651" t="str">
        <x:v>Permanent</x:v>
      </x:c>
      <x:c r="E1651" t="str">
        <x:v>Thurrock</x:v>
      </x:c>
      <x:c r="F1651" t="str">
        <x:v>Operative Driver</x:v>
      </x:c>
      <x:c r="G1651" t="str">
        <x:v>401504</x:v>
      </x:c>
      <x:c r="H1651" t="str">
        <x:v>FSCS</x:v>
      </x:c>
      <x:c r="I1651" s="22" t="n">
        <x:v>6</x:v>
      </x:c>
      <x:c r="J1651" t="str">
        <x:v>Worked</x:v>
      </x:c>
      <x:c r="K1651" t="str">
        <x:v>Employee 103537; home branch Thurrock; assigned role Operative Driver | Deployment branch: Thurrock | Actual role: Operative Driver | Jobs: 401504 | Customers: FSCS | Actual hours: 6.0; source records: 1</x:v>
      </x:c>
      <x:c r="L1651" t="str">
        <x:v>Include</x:v>
      </x:c>
      <x:c r="M1651"/>
      <x:c r="N1651"/>
    </x:row>
    <x:row r="1652">
      <x:c r="A1652" t="str">
        <x:v>M Medina (B)|2026-04-30</x:v>
      </x:c>
      <x:c r="B1652" s="888" t="n">
        <x:v>46142</x:v>
      </x:c>
      <x:c r="C1652" t="str">
        <x:v>M Medina (B)</x:v>
      </x:c>
      <x:c r="D1652" t="str">
        <x:v>Permanent</x:v>
      </x:c>
      <x:c r="E1652" t="str">
        <x:v>Thurrock</x:v>
      </x:c>
      <x:c r="F1652" t="str">
        <x:v>Operative Driver</x:v>
      </x:c>
      <x:c r="G1652" t="str">
        <x:v>401599</x:v>
      </x:c>
      <x:c r="H1652" t="str">
        <x:v>Bank of New York Mellon</x:v>
      </x:c>
      <x:c r="I1652" s="22" t="n">
        <x:v>7.5</x:v>
      </x:c>
      <x:c r="J1652" t="str">
        <x:v>Worked</x:v>
      </x:c>
      <x:c r="K1652" t="str">
        <x:v>Employee 103537; home branch Thurrock; assigned role Operative Driver | Deployment branch: Thurrock | Actual role: Operative Driver | Jobs: 401599 | Customers: Bank of New York Mellon | Actual hours: 7.5; source records: 1</x:v>
      </x:c>
      <x:c r="L1652" t="str">
        <x:v>Include</x:v>
      </x:c>
      <x:c r="M1652"/>
      <x:c r="N1652"/>
    </x:row>
    <x:row r="1653">
      <x:c r="A1653" t="str">
        <x:v>M Mynott (B)|2026-04-01</x:v>
      </x:c>
      <x:c r="B1653" s="888" t="n">
        <x:v>46113</x:v>
      </x:c>
      <x:c r="C1653" t="str">
        <x:v>M Mynott (B)</x:v>
      </x:c>
      <x:c r="D1653" t="str">
        <x:v>Permanent</x:v>
      </x:c>
      <x:c r="E1653" t="str">
        <x:v>Thurrock</x:v>
      </x:c>
      <x:c r="F1653" t="str">
        <x:v>Operative Skilled</x:v>
      </x:c>
      <x:c r="G1653" t="str">
        <x:v>401337</x:v>
      </x:c>
      <x:c r="H1653" t="str">
        <x:v>Knotel UK Ltd</x:v>
      </x:c>
      <x:c r="I1653" s="22" t="n">
        <x:v>7.5</x:v>
      </x:c>
      <x:c r="J1653" t="str">
        <x:v>Worked</x:v>
      </x:c>
      <x:c r="K1653" t="str">
        <x:v>Employee 1681; home branch Thurrock; assigned role Operative Skilled | Deployment branch: Thurrock | Actual role: Operative Driver | Jobs: 401337 | Customers: Knotel UK Ltd | Actual hours: 7.5; source records: 1</x:v>
      </x:c>
      <x:c r="L1653" t="str">
        <x:v>Include</x:v>
      </x:c>
      <x:c r="M1653"/>
      <x:c r="N1653"/>
    </x:row>
    <x:row r="1654">
      <x:c r="A1654" t="str">
        <x:v>M Mynott (B)|2026-04-02</x:v>
      </x:c>
      <x:c r="B1654" s="888" t="n">
        <x:v>46114</x:v>
      </x:c>
      <x:c r="C1654" t="str">
        <x:v>M Mynott (B)</x:v>
      </x:c>
      <x:c r="D1654" t="str">
        <x:v>Permanent</x:v>
      </x:c>
      <x:c r="E1654" t="str">
        <x:v>Thurrock</x:v>
      </x:c>
      <x:c r="F1654" t="str">
        <x:v>Operative Skilled</x:v>
      </x:c>
      <x:c r="G1654"/>
      <x:c r="H1654"/>
      <x:c r="I1654" s="22" t="n">
        <x:v>0</x:v>
      </x:c>
      <x:c r="J1654" t="str">
        <x:v>Annual leave</x:v>
      </x:c>
      <x:c r="K1654" t="str">
        <x:v>Employee 1681; home branch Thurrock; assigned role Operative Skilled | Leave: Annual Leave (Hours) | Leave calendar basis: Variable-pattern period</x:v>
      </x:c>
      <x:c r="L1654" t="str">
        <x:v>Include</x:v>
      </x:c>
      <x:c r="M1654"/>
      <x:c r="N1654"/>
    </x:row>
    <x:row r="1655">
      <x:c r="A1655" t="str">
        <x:v>M Mynott (B)|2026-04-03</x:v>
      </x:c>
      <x:c r="B1655" s="888" t="n">
        <x:v>46115</x:v>
      </x:c>
      <x:c r="C1655" t="str">
        <x:v>M Mynott (B)</x:v>
      </x:c>
      <x:c r="D1655" t="str">
        <x:v>Permanent</x:v>
      </x:c>
      <x:c r="E1655" t="str">
        <x:v>Thurrock</x:v>
      </x:c>
      <x:c r="F1655" t="str">
        <x:v>Operative Skilled</x:v>
      </x:c>
      <x:c r="G1655"/>
      <x:c r="H1655"/>
      <x:c r="I1655" s="22" t="n">
        <x:v>0</x:v>
      </x:c>
      <x:c r="J1655" t="str">
        <x:v>Annual leave</x:v>
      </x:c>
      <x:c r="K1655" t="str">
        <x:v>Employee 1681; home branch Thurrock; assigned role Operative Skilled | Leave: Annual Leave (Hours) | Leave calendar basis: Variable-pattern period</x:v>
      </x:c>
      <x:c r="L1655" t="str">
        <x:v>Include</x:v>
      </x:c>
      <x:c r="M1655"/>
      <x:c r="N1655"/>
    </x:row>
    <x:row r="1656">
      <x:c r="A1656" t="str">
        <x:v>M Mynott (B)|2026-04-06</x:v>
      </x:c>
      <x:c r="B1656" s="888" t="n">
        <x:v>46118</x:v>
      </x:c>
      <x:c r="C1656" t="str">
        <x:v>M Mynott (B)</x:v>
      </x:c>
      <x:c r="D1656" t="str">
        <x:v>Permanent</x:v>
      </x:c>
      <x:c r="E1656" t="str">
        <x:v>Thurrock</x:v>
      </x:c>
      <x:c r="F1656" t="str">
        <x:v>Operative Skilled</x:v>
      </x:c>
      <x:c r="G1656"/>
      <x:c r="H1656"/>
      <x:c r="I1656" s="22" t="n">
        <x:v>0</x:v>
      </x:c>
      <x:c r="J1656" t="str">
        <x:v>Annual leave</x:v>
      </x:c>
      <x:c r="K1656" t="str">
        <x:v>Employee 1681; home branch Thurrock; assigned role Operative Skilled | Leave: Annual Leave (Hours) | Leave calendar basis: Variable-pattern period</x:v>
      </x:c>
      <x:c r="L1656" t="str">
        <x:v>Include</x:v>
      </x:c>
      <x:c r="M1656"/>
      <x:c r="N1656"/>
    </x:row>
    <x:row r="1657">
      <x:c r="A1657" t="str">
        <x:v>M Mynott (B)|2026-04-07</x:v>
      </x:c>
      <x:c r="B1657" s="888" t="n">
        <x:v>46119</x:v>
      </x:c>
      <x:c r="C1657" t="str">
        <x:v>M Mynott (B)</x:v>
      </x:c>
      <x:c r="D1657" t="str">
        <x:v>Permanent</x:v>
      </x:c>
      <x:c r="E1657" t="str">
        <x:v>Thurrock</x:v>
      </x:c>
      <x:c r="F1657" t="str">
        <x:v>Operative Skilled</x:v>
      </x:c>
      <x:c r="G1657" t="str">
        <x:v>400996</x:v>
      </x:c>
      <x:c r="H1657" t="str">
        <x:v>University of Hertfordshire</x:v>
      </x:c>
      <x:c r="I1657" s="22" t="n">
        <x:v>8.5</x:v>
      </x:c>
      <x:c r="J1657" t="str">
        <x:v>Worked</x:v>
      </x:c>
      <x:c r="K1657" t="str">
        <x:v>Employee 1681; home branch Thurrock; assigned role Operative Skilled | Deployment branch: Thurrock | Actual role: Operative Skilled | Jobs: 400996 | Customers: University of Hertfordshire | Actual hours: 8.5; source records: 1</x:v>
      </x:c>
      <x:c r="L1657" t="str">
        <x:v>Include</x:v>
      </x:c>
      <x:c r="M1657"/>
      <x:c r="N1657"/>
    </x:row>
    <x:row r="1658">
      <x:c r="A1658" t="str">
        <x:v>M Mynott (B)|2026-04-08</x:v>
      </x:c>
      <x:c r="B1658" s="888" t="n">
        <x:v>46120</x:v>
      </x:c>
      <x:c r="C1658" t="str">
        <x:v>M Mynott (B)</x:v>
      </x:c>
      <x:c r="D1658" t="str">
        <x:v>Permanent</x:v>
      </x:c>
      <x:c r="E1658" t="str">
        <x:v>Thurrock</x:v>
      </x:c>
      <x:c r="F1658" t="str">
        <x:v>Operative Skilled</x:v>
      </x:c>
      <x:c r="G1658" t="str">
        <x:v>400996</x:v>
      </x:c>
      <x:c r="H1658" t="str">
        <x:v>University of Hertfordshire</x:v>
      </x:c>
      <x:c r="I1658" s="22" t="n">
        <x:v>6</x:v>
      </x:c>
      <x:c r="J1658" t="str">
        <x:v>Worked</x:v>
      </x:c>
      <x:c r="K1658" t="str">
        <x:v>Employee 1681; home branch Thurrock; assigned role Operative Skilled | Deployment branch: Thurrock | Actual role: Operative Skilled | Jobs: 400996 | Customers: University of Hertfordshire | Actual hours: 6.0; source records: 1</x:v>
      </x:c>
      <x:c r="L1658" t="str">
        <x:v>Include</x:v>
      </x:c>
      <x:c r="M1658"/>
      <x:c r="N1658"/>
    </x:row>
    <x:row r="1659">
      <x:c r="A1659" t="str">
        <x:v>M Mynott (B)|2026-04-09</x:v>
      </x:c>
      <x:c r="B1659" s="888" t="n">
        <x:v>46121</x:v>
      </x:c>
      <x:c r="C1659" t="str">
        <x:v>M Mynott (B)</x:v>
      </x:c>
      <x:c r="D1659" t="str">
        <x:v>Permanent</x:v>
      </x:c>
      <x:c r="E1659" t="str">
        <x:v>Thurrock</x:v>
      </x:c>
      <x:c r="F1659" t="str">
        <x:v>Operative Skilled</x:v>
      </x:c>
      <x:c r="G1659" t="str">
        <x:v>400996</x:v>
      </x:c>
      <x:c r="H1659" t="str">
        <x:v>University of Hertfordshire</x:v>
      </x:c>
      <x:c r="I1659" s="22" t="n">
        <x:v>9.5</x:v>
      </x:c>
      <x:c r="J1659" t="str">
        <x:v>Worked</x:v>
      </x:c>
      <x:c r="K1659" t="str">
        <x:v>Employee 1681; home branch Thurrock; assigned role Operative Skilled | Deployment branch: Thurrock | Actual role: Operative Skilled | Jobs: 400996 | Customers: University of Hertfordshire | Actual hours: 9.5; source records: 1</x:v>
      </x:c>
      <x:c r="L1659" t="str">
        <x:v>Include</x:v>
      </x:c>
      <x:c r="M1659"/>
      <x:c r="N1659"/>
    </x:row>
    <x:row r="1660">
      <x:c r="A1660" t="str">
        <x:v>M Mynott (B)|2026-04-10</x:v>
      </x:c>
      <x:c r="B1660" s="888" t="n">
        <x:v>46122</x:v>
      </x:c>
      <x:c r="C1660" t="str">
        <x:v>M Mynott (B)</x:v>
      </x:c>
      <x:c r="D1660" t="str">
        <x:v>Permanent</x:v>
      </x:c>
      <x:c r="E1660" t="str">
        <x:v>Thurrock</x:v>
      </x:c>
      <x:c r="F1660" t="str">
        <x:v>Operative Skilled</x:v>
      </x:c>
      <x:c r="G1660" t="str">
        <x:v>400996</x:v>
      </x:c>
      <x:c r="H1660" t="str">
        <x:v>University of Hertfordshire</x:v>
      </x:c>
      <x:c r="I1660" s="22" t="n">
        <x:v>7</x:v>
      </x:c>
      <x:c r="J1660" t="str">
        <x:v>Worked</x:v>
      </x:c>
      <x:c r="K1660" t="str">
        <x:v>Employee 1681; home branch Thurrock; assigned role Operative Skilled | Deployment branch: Thurrock | Actual role: Operative Porter | Jobs: 400996 | Customers: University of Hertfordshire | Actual hours: 7.0; source records: 1</x:v>
      </x:c>
      <x:c r="L1660" t="str">
        <x:v>Include</x:v>
      </x:c>
      <x:c r="M1660"/>
      <x:c r="N1660"/>
    </x:row>
    <x:row r="1661">
      <x:c r="A1661" t="str">
        <x:v>M Mynott (B)|2026-04-13</x:v>
      </x:c>
      <x:c r="B1661" s="888" t="n">
        <x:v>46125</x:v>
      </x:c>
      <x:c r="C1661" t="str">
        <x:v>M Mynott (B)</x:v>
      </x:c>
      <x:c r="D1661" t="str">
        <x:v>Permanent</x:v>
      </x:c>
      <x:c r="E1661" t="str">
        <x:v>Thurrock</x:v>
      </x:c>
      <x:c r="F1661" t="str">
        <x:v>Operative Skilled</x:v>
      </x:c>
      <x:c r="G1661"/>
      <x:c r="H1661"/>
      <x:c r="I1661" s="22" t="n">
        <x:v>0</x:v>
      </x:c>
      <x:c r="J1661" t="str">
        <x:v>Other leave — Sickness</x:v>
      </x:c>
      <x:c r="K1661" t="str">
        <x:v>Employee 1681; home branch Thurrock; assigned role Operative Skilled | Leave: Sickness | Leave calendar basis: Variable-pattern period</x:v>
      </x:c>
      <x:c r="L1661" t="str">
        <x:v>Include</x:v>
      </x:c>
      <x:c r="M1661"/>
      <x:c r="N1661"/>
    </x:row>
    <x:row r="1662">
      <x:c r="A1662" t="str">
        <x:v>M Mynott (B)|2026-04-14</x:v>
      </x:c>
      <x:c r="B1662" s="888" t="n">
        <x:v>46126</x:v>
      </x:c>
      <x:c r="C1662" t="str">
        <x:v>M Mynott (B)</x:v>
      </x:c>
      <x:c r="D1662" t="str">
        <x:v>Permanent</x:v>
      </x:c>
      <x:c r="E1662" t="str">
        <x:v>Thurrock</x:v>
      </x:c>
      <x:c r="F1662" t="str">
        <x:v>Operative Skilled</x:v>
      </x:c>
      <x:c r="G1662"/>
      <x:c r="H1662"/>
      <x:c r="I1662" s="22" t="n">
        <x:v>0</x:v>
      </x:c>
      <x:c r="J1662" t="str">
        <x:v>Other leave — Sickness</x:v>
      </x:c>
      <x:c r="K1662" t="str">
        <x:v>Employee 1681; home branch Thurrock; assigned role Operative Skilled | Leave: Sickness | Leave calendar basis: Variable-pattern period</x:v>
      </x:c>
      <x:c r="L1662" t="str">
        <x:v>Include</x:v>
      </x:c>
      <x:c r="M1662"/>
      <x:c r="N1662"/>
    </x:row>
    <x:row r="1663">
      <x:c r="A1663" t="str">
        <x:v>M Mynott (B)|2026-04-15</x:v>
      </x:c>
      <x:c r="B1663" s="888" t="n">
        <x:v>46127</x:v>
      </x:c>
      <x:c r="C1663" t="str">
        <x:v>M Mynott (B)</x:v>
      </x:c>
      <x:c r="D1663" t="str">
        <x:v>Permanent</x:v>
      </x:c>
      <x:c r="E1663" t="str">
        <x:v>Thurrock</x:v>
      </x:c>
      <x:c r="F1663" t="str">
        <x:v>Operative Skilled</x:v>
      </x:c>
      <x:c r="G1663"/>
      <x:c r="H1663"/>
      <x:c r="I1663" s="22" t="n">
        <x:v>0</x:v>
      </x:c>
      <x:c r="J1663" t="str">
        <x:v>Other leave — Sickness</x:v>
      </x:c>
      <x:c r="K1663" t="str">
        <x:v>Employee 1681; home branch Thurrock; assigned role Operative Skilled | Leave: Sickness | Leave calendar basis: Variable-pattern period</x:v>
      </x:c>
      <x:c r="L1663" t="str">
        <x:v>Include</x:v>
      </x:c>
      <x:c r="M1663"/>
      <x:c r="N1663"/>
    </x:row>
    <x:row r="1664">
      <x:c r="A1664" t="str">
        <x:v>M Mynott (B)|2026-04-16</x:v>
      </x:c>
      <x:c r="B1664" s="888" t="n">
        <x:v>46128</x:v>
      </x:c>
      <x:c r="C1664" t="str">
        <x:v>M Mynott (B)</x:v>
      </x:c>
      <x:c r="D1664" t="str">
        <x:v>Permanent</x:v>
      </x:c>
      <x:c r="E1664" t="str">
        <x:v>Thurrock</x:v>
      </x:c>
      <x:c r="F1664" t="str">
        <x:v>Operative Skilled</x:v>
      </x:c>
      <x:c r="G1664"/>
      <x:c r="H1664"/>
      <x:c r="I1664" s="22" t="n">
        <x:v>0</x:v>
      </x:c>
      <x:c r="J1664" t="str">
        <x:v>Other leave — Sickness</x:v>
      </x:c>
      <x:c r="K1664" t="str">
        <x:v>Employee 1681; home branch Thurrock; assigned role Operative Skilled | Leave: Sickness | Leave calendar basis: Variable-pattern period</x:v>
      </x:c>
      <x:c r="L1664" t="str">
        <x:v>Include</x:v>
      </x:c>
      <x:c r="M1664"/>
      <x:c r="N1664"/>
    </x:row>
    <x:row r="1665">
      <x:c r="A1665" t="str">
        <x:v>M Mynott (B)|2026-04-17</x:v>
      </x:c>
      <x:c r="B1665" s="888" t="n">
        <x:v>46129</x:v>
      </x:c>
      <x:c r="C1665" t="str">
        <x:v>M Mynott (B)</x:v>
      </x:c>
      <x:c r="D1665" t="str">
        <x:v>Permanent</x:v>
      </x:c>
      <x:c r="E1665" t="str">
        <x:v>Thurrock</x:v>
      </x:c>
      <x:c r="F1665" t="str">
        <x:v>Operative Skilled</x:v>
      </x:c>
      <x:c r="G1665"/>
      <x:c r="H1665"/>
      <x:c r="I1665" s="22" t="n">
        <x:v>0</x:v>
      </x:c>
      <x:c r="J1665" t="str">
        <x:v>Annual leave</x:v>
      </x:c>
      <x:c r="K1665" t="str">
        <x:v>Employee 1681; home branch Thurrock; assigned role Operative Skilled | Leave: Annual Leave (Hours) | Leave calendar basis: Variable-pattern period</x:v>
      </x:c>
      <x:c r="L1665" t="str">
        <x:v>Include</x:v>
      </x:c>
      <x:c r="M1665"/>
      <x:c r="N1665"/>
    </x:row>
    <x:row r="1666">
      <x:c r="A1666" t="str">
        <x:v>M Mynott (B)|2026-04-21</x:v>
      </x:c>
      <x:c r="B1666" s="888" t="n">
        <x:v>46133</x:v>
      </x:c>
      <x:c r="C1666" t="str">
        <x:v>M Mynott (B)</x:v>
      </x:c>
      <x:c r="D1666" t="str">
        <x:v>Permanent</x:v>
      </x:c>
      <x:c r="E1666" t="str">
        <x:v>Thurrock</x:v>
      </x:c>
      <x:c r="F1666" t="str">
        <x:v>Operative Skilled</x:v>
      </x:c>
      <x:c r="G1666" t="str">
        <x:v>396899</x:v>
      </x:c>
      <x:c r="H1666" t="str">
        <x:v>Shennowo/Olayinka</x:v>
      </x:c>
      <x:c r="I1666" s="22" t="n">
        <x:v>8.5</x:v>
      </x:c>
      <x:c r="J1666" t="str">
        <x:v>Worked</x:v>
      </x:c>
      <x:c r="K1666" t="str">
        <x:v>Employee 1681; home branch Thurrock; assigned role Operative Skilled | Deployment branch: Thurrock | Actual role: Operative Skilled | Jobs: 396899 | Customers: Shennowo/Olayinka | Actual hours: 8.5; source records: 1</x:v>
      </x:c>
      <x:c r="L1666" t="str">
        <x:v>Include</x:v>
      </x:c>
      <x:c r="M1666"/>
      <x:c r="N1666"/>
    </x:row>
    <x:row r="1667">
      <x:c r="A1667" t="str">
        <x:v>M Mynott (B)|2026-04-22</x:v>
      </x:c>
      <x:c r="B1667" s="888" t="n">
        <x:v>46134</x:v>
      </x:c>
      <x:c r="C1667" t="str">
        <x:v>M Mynott (B)</x:v>
      </x:c>
      <x:c r="D1667" t="str">
        <x:v>Permanent</x:v>
      </x:c>
      <x:c r="E1667" t="str">
        <x:v>Thurrock</x:v>
      </x:c>
      <x:c r="F1667" t="str">
        <x:v>Operative Skilled</x:v>
      </x:c>
      <x:c r="G1667" t="str">
        <x:v>401599</x:v>
      </x:c>
      <x:c r="H1667" t="str">
        <x:v>Bank of New York Mellon</x:v>
      </x:c>
      <x:c r="I1667" s="22" t="n">
        <x:v>8.5</x:v>
      </x:c>
      <x:c r="J1667" t="str">
        <x:v>Worked</x:v>
      </x:c>
      <x:c r="K1667" t="str">
        <x:v>Employee 1681; home branch Thurrock; assigned role Operative Skilled | Deployment branch: Thurrock | Actual role: Operative Driver | Jobs: 401599 | Customers: Bank of New York Mellon | Actual hours: 8.5; source records: 1</x:v>
      </x:c>
      <x:c r="L1667" t="str">
        <x:v>Include</x:v>
      </x:c>
      <x:c r="M1667"/>
      <x:c r="N1667"/>
    </x:row>
    <x:row r="1668">
      <x:c r="A1668" t="str">
        <x:v>M Mynott (B)|2026-04-23</x:v>
      </x:c>
      <x:c r="B1668" s="888" t="n">
        <x:v>46135</x:v>
      </x:c>
      <x:c r="C1668" t="str">
        <x:v>M Mynott (B)</x:v>
      </x:c>
      <x:c r="D1668" t="str">
        <x:v>Permanent</x:v>
      </x:c>
      <x:c r="E1668" t="str">
        <x:v>Thurrock</x:v>
      </x:c>
      <x:c r="F1668" t="str">
        <x:v>Operative Skilled</x:v>
      </x:c>
      <x:c r="G1668" t="str">
        <x:v>401642</x:v>
      </x:c>
      <x:c r="H1668" t="str">
        <x:v>Cambridge University Hospitals / Addenbrookes</x:v>
      </x:c>
      <x:c r="I1668" s="22" t="n">
        <x:v>9.5</x:v>
      </x:c>
      <x:c r="J1668" t="str">
        <x:v>Worked</x:v>
      </x:c>
      <x:c r="K1668" t="str">
        <x:v>Employee 1681; home branch Thurrock; assigned role Operative Skilled | Deployment branch: Thurrock | Actual role: Operative Skilled | Jobs: 401642 | Customers: Cambridge University Hospitals / Addenbrookes | Actual hours: 9.5; source records: 1</x:v>
      </x:c>
      <x:c r="L1668" t="str">
        <x:v>Include</x:v>
      </x:c>
      <x:c r="M1668"/>
      <x:c r="N1668"/>
    </x:row>
    <x:row r="1669">
      <x:c r="A1669" t="str">
        <x:v>M Mynott (B)|2026-04-24</x:v>
      </x:c>
      <x:c r="B1669" s="888" t="n">
        <x:v>46136</x:v>
      </x:c>
      <x:c r="C1669" t="str">
        <x:v>M Mynott (B)</x:v>
      </x:c>
      <x:c r="D1669" t="str">
        <x:v>Permanent</x:v>
      </x:c>
      <x:c r="E1669" t="str">
        <x:v>Thurrock</x:v>
      </x:c>
      <x:c r="F1669" t="str">
        <x:v>Operative Skilled</x:v>
      </x:c>
      <x:c r="G1669" t="str">
        <x:v>401739</x:v>
      </x:c>
      <x:c r="H1669" t="str">
        <x:v>Network Rail</x:v>
      </x:c>
      <x:c r="I1669" s="22" t="n">
        <x:v>8.5</x:v>
      </x:c>
      <x:c r="J1669" t="str">
        <x:v>Worked</x:v>
      </x:c>
      <x:c r="K1669" t="str">
        <x:v>Employee 1681; home branch Thurrock; assigned role Operative Skilled | Deployment branch: Thurrock | Actual role: Operative Skilled | Jobs: 401739 | Customers: Network Rail | Actual hours: 8.5; source records: 1</x:v>
      </x:c>
      <x:c r="L1669" t="str">
        <x:v>Include</x:v>
      </x:c>
      <x:c r="M1669"/>
      <x:c r="N1669"/>
    </x:row>
    <x:row r="1670">
      <x:c r="A1670" t="str">
        <x:v>M Mynott (B)|2026-04-25</x:v>
      </x:c>
      <x:c r="B1670" s="888" t="n">
        <x:v>46137</x:v>
      </x:c>
      <x:c r="C1670" t="str">
        <x:v>M Mynott (B)</x:v>
      </x:c>
      <x:c r="D1670" t="str">
        <x:v>Permanent</x:v>
      </x:c>
      <x:c r="E1670" t="str">
        <x:v>Thurrock</x:v>
      </x:c>
      <x:c r="F1670" t="str">
        <x:v>Operative Skilled</x:v>
      </x:c>
      <x:c r="G1670" t="str">
        <x:v>396207</x:v>
      </x:c>
      <x:c r="H1670" t="str">
        <x:v>Linklaters LLP</x:v>
      </x:c>
      <x:c r="I1670" s="22" t="n">
        <x:v>9</x:v>
      </x:c>
      <x:c r="J1670" t="str">
        <x:v>Worked</x:v>
      </x:c>
      <x:c r="K1670" t="str">
        <x:v>Employee 1681; home branch Thurrock; assigned role Operative Skilled | Deployment branch: Thurrock | Actual role: Operative Porter | Jobs: 396207 | Customers: Linklaters LLP | Actual hours: 9.0; source records: 1</x:v>
      </x:c>
      <x:c r="L1670" t="str">
        <x:v>Include</x:v>
      </x:c>
      <x:c r="M1670"/>
      <x:c r="N1670"/>
    </x:row>
    <x:row r="1671">
      <x:c r="A1671" t="str">
        <x:v>M Mynott (B)|2026-04-27</x:v>
      </x:c>
      <x:c r="B1671" s="888" t="n">
        <x:v>46139</x:v>
      </x:c>
      <x:c r="C1671" t="str">
        <x:v>M Mynott (B)</x:v>
      </x:c>
      <x:c r="D1671" t="str">
        <x:v>Permanent</x:v>
      </x:c>
      <x:c r="E1671" t="str">
        <x:v>Thurrock</x:v>
      </x:c>
      <x:c r="F1671" t="str">
        <x:v>Operative Skilled</x:v>
      </x:c>
      <x:c r="G1671" t="str">
        <x:v>401280</x:v>
      </x:c>
      <x:c r="H1671" t="str">
        <x:v>BNP Paribas Limited</x:v>
      </x:c>
      <x:c r="I1671" s="22" t="n">
        <x:v>7</x:v>
      </x:c>
      <x:c r="J1671" t="str">
        <x:v>Worked</x:v>
      </x:c>
      <x:c r="K1671" t="str">
        <x:v>Employee 1681; home branch Thurrock; assigned role Operative Skilled | Deployment branch: Thurrock | Actual role: Operative Driver | Jobs: 401280 | Customers: BNP Paribas Limited | Actual hours: 7.0; source records: 1</x:v>
      </x:c>
      <x:c r="L1671" t="str">
        <x:v>Include</x:v>
      </x:c>
      <x:c r="M1671"/>
      <x:c r="N1671"/>
    </x:row>
    <x:row r="1672">
      <x:c r="A1672" t="str">
        <x:v>M Mynott (B)|2026-04-29</x:v>
      </x:c>
      <x:c r="B1672" s="888" t="n">
        <x:v>46141</x:v>
      </x:c>
      <x:c r="C1672" t="str">
        <x:v>M Mynott (B)</x:v>
      </x:c>
      <x:c r="D1672" t="str">
        <x:v>Permanent</x:v>
      </x:c>
      <x:c r="E1672" t="str">
        <x:v>Thurrock</x:v>
      </x:c>
      <x:c r="F1672" t="str">
        <x:v>Operative Skilled</x:v>
      </x:c>
      <x:c r="G1672" t="str">
        <x:v>401089</x:v>
      </x:c>
      <x:c r="H1672" t="str">
        <x:v>Protech Network Solutions</x:v>
      </x:c>
      <x:c r="I1672" s="22" t="n">
        <x:v>8</x:v>
      </x:c>
      <x:c r="J1672" t="str">
        <x:v>Worked</x:v>
      </x:c>
      <x:c r="K1672" t="str">
        <x:v>Employee 1681; home branch Thurrock; assigned role Operative Skilled | Deployment branch: Thurrock | Actual role: Operative Driver | Jobs: 401089 | Customers: Protech Network Solutions | Actual hours: 8.0; source records: 1</x:v>
      </x:c>
      <x:c r="L1672" t="str">
        <x:v>Include</x:v>
      </x:c>
      <x:c r="M1672"/>
      <x:c r="N1672"/>
    </x:row>
    <x:row r="1673">
      <x:c r="A1673" t="str">
        <x:v>M Mynott (B)|2026-04-30</x:v>
      </x:c>
      <x:c r="B1673" s="888" t="n">
        <x:v>46142</x:v>
      </x:c>
      <x:c r="C1673" t="str">
        <x:v>M Mynott (B)</x:v>
      </x:c>
      <x:c r="D1673" t="str">
        <x:v>Permanent</x:v>
      </x:c>
      <x:c r="E1673" t="str">
        <x:v>Thurrock</x:v>
      </x:c>
      <x:c r="F1673" t="str">
        <x:v>Operative Skilled</x:v>
      </x:c>
      <x:c r="G1673" t="str">
        <x:v>401375</x:v>
      </x:c>
      <x:c r="H1673" t="str">
        <x:v>EMCOR UK</x:v>
      </x:c>
      <x:c r="I1673" s="22" t="n">
        <x:v>6</x:v>
      </x:c>
      <x:c r="J1673" t="str">
        <x:v>Worked</x:v>
      </x:c>
      <x:c r="K1673" t="str">
        <x:v>Employee 1681; home branch Thurrock; assigned role Operative Skilled | Deployment branch: Thurrock | Actual role: Operative Driver | Jobs: 401375 | Customers: EMCOR UK | Actual hours: 6.0; source records: 1</x:v>
      </x:c>
      <x:c r="L1673" t="str">
        <x:v>Include</x:v>
      </x:c>
      <x:c r="M1673"/>
      <x:c r="N1673"/>
    </x:row>
    <x:row r="1674">
      <x:c r="A1674" t="str">
        <x:v>M Palmer (B)|2026-04-01</x:v>
      </x:c>
      <x:c r="B1674" s="888" t="n">
        <x:v>46113</x:v>
      </x:c>
      <x:c r="C1674" t="str">
        <x:v>M Palmer (B)</x:v>
      </x:c>
      <x:c r="D1674" t="str">
        <x:v>Permanent</x:v>
      </x:c>
      <x:c r="E1674" t="str">
        <x:v>Thurrock</x:v>
      </x:c>
      <x:c r="F1674" t="str">
        <x:v>Operative Skilled</x:v>
      </x:c>
      <x:c r="G1674"/>
      <x:c r="H1674"/>
      <x:c r="I1674" s="22" t="n">
        <x:v>0</x:v>
      </x:c>
      <x:c r="J1674" t="str">
        <x:v>Annual leave</x:v>
      </x:c>
      <x:c r="K1674" t="str">
        <x:v>Employee 2242; home branch Thurrock; assigned role Operative Skilled | Leave: Annual Leave (Days) | Leave calendar basis: Fixed schedule</x:v>
      </x:c>
      <x:c r="L1674" t="str">
        <x:v>Include</x:v>
      </x:c>
      <x:c r="M1674"/>
      <x:c r="N1674"/>
    </x:row>
    <x:row r="1675">
      <x:c r="A1675" t="str">
        <x:v>M Palmer (B)|2026-04-02</x:v>
      </x:c>
      <x:c r="B1675" s="888" t="n">
        <x:v>46114</x:v>
      </x:c>
      <x:c r="C1675" t="str">
        <x:v>M Palmer (B)</x:v>
      </x:c>
      <x:c r="D1675" t="str">
        <x:v>Permanent</x:v>
      </x:c>
      <x:c r="E1675" t="str">
        <x:v>Thurrock</x:v>
      </x:c>
      <x:c r="F1675" t="str">
        <x:v>Operative Skilled</x:v>
      </x:c>
      <x:c r="G1675"/>
      <x:c r="H1675"/>
      <x:c r="I1675" s="22" t="n">
        <x:v>0</x:v>
      </x:c>
      <x:c r="J1675" t="str">
        <x:v>Annual leave</x:v>
      </x:c>
      <x:c r="K1675" t="str">
        <x:v>Employee 2242; home branch Thurrock; assigned role Operative Skilled | Leave: Annual Leave (Days) | Leave calendar basis: Fixed schedule</x:v>
      </x:c>
      <x:c r="L1675" t="str">
        <x:v>Include</x:v>
      </x:c>
      <x:c r="M1675"/>
      <x:c r="N1675"/>
    </x:row>
    <x:row r="1676">
      <x:c r="A1676" t="str">
        <x:v>M Palmer (B)|2026-04-07</x:v>
      </x:c>
      <x:c r="B1676" s="888" t="n">
        <x:v>46119</x:v>
      </x:c>
      <x:c r="C1676" t="str">
        <x:v>M Palmer (B)</x:v>
      </x:c>
      <x:c r="D1676" t="str">
        <x:v>Permanent</x:v>
      </x:c>
      <x:c r="E1676" t="str">
        <x:v>Thurrock</x:v>
      </x:c>
      <x:c r="F1676" t="str">
        <x:v>Operative Skilled</x:v>
      </x:c>
      <x:c r="G1676" t="str">
        <x:v>399622</x:v>
      </x:c>
      <x:c r="H1676" t="str">
        <x:v>Accenture UK Ltd</x:v>
      </x:c>
      <x:c r="I1676" s="22" t="n">
        <x:v>10.5</x:v>
      </x:c>
      <x:c r="J1676" t="str">
        <x:v>Worked</x:v>
      </x:c>
      <x:c r="K1676" t="str">
        <x:v>Employee 2242; home branch Thurrock; assigned role Operative Skilled | Deployment branch: Thurrock | Actual role: Operative Skilled | Jobs: 399622 | Customers: Accenture UK Ltd | Actual hours: 10.5; source records: 1</x:v>
      </x:c>
      <x:c r="L1676" t="str">
        <x:v>Include</x:v>
      </x:c>
      <x:c r="M1676"/>
      <x:c r="N1676"/>
    </x:row>
    <x:row r="1677">
      <x:c r="A1677" t="str">
        <x:v>M Palmer (B)|2026-04-08</x:v>
      </x:c>
      <x:c r="B1677" s="888" t="n">
        <x:v>46120</x:v>
      </x:c>
      <x:c r="C1677" t="str">
        <x:v>M Palmer (B)</x:v>
      </x:c>
      <x:c r="D1677" t="str">
        <x:v>Permanent</x:v>
      </x:c>
      <x:c r="E1677" t="str">
        <x:v>Thurrock</x:v>
      </x:c>
      <x:c r="F1677" t="str">
        <x:v>Operative Skilled</x:v>
      </x:c>
      <x:c r="G1677" t="str">
        <x:v>399622</x:v>
      </x:c>
      <x:c r="H1677" t="str">
        <x:v>Accenture UK Ltd</x:v>
      </x:c>
      <x:c r="I1677" s="22" t="n">
        <x:v>10.5</x:v>
      </x:c>
      <x:c r="J1677" t="str">
        <x:v>Worked</x:v>
      </x:c>
      <x:c r="K1677" t="str">
        <x:v>Employee 2242; home branch Thurrock; assigned role Operative Skilled | Deployment branch: Thurrock | Actual role: Operative Skilled | Jobs: 399622 | Customers: Accenture UK Ltd | Actual hours: 10.5; source records: 1</x:v>
      </x:c>
      <x:c r="L1677" t="str">
        <x:v>Include</x:v>
      </x:c>
      <x:c r="M1677"/>
      <x:c r="N1677"/>
    </x:row>
    <x:row r="1678">
      <x:c r="A1678" t="str">
        <x:v>M Palmer (B)|2026-04-09</x:v>
      </x:c>
      <x:c r="B1678" s="888" t="n">
        <x:v>46121</x:v>
      </x:c>
      <x:c r="C1678" t="str">
        <x:v>M Palmer (B)</x:v>
      </x:c>
      <x:c r="D1678" t="str">
        <x:v>Permanent</x:v>
      </x:c>
      <x:c r="E1678" t="str">
        <x:v>Thurrock</x:v>
      </x:c>
      <x:c r="F1678" t="str">
        <x:v>Operative Skilled</x:v>
      </x:c>
      <x:c r="G1678"/>
      <x:c r="H1678"/>
      <x:c r="I1678" s="22" t="n">
        <x:v>0</x:v>
      </x:c>
      <x:c r="J1678" t="str">
        <x:v>Annual leave</x:v>
      </x:c>
      <x:c r="K1678" t="str">
        <x:v>Employee 2242; home branch Thurrock; assigned role Operative Skilled | Leave: Annual Leave (Days) | Leave calendar basis: Fixed schedule</x:v>
      </x:c>
      <x:c r="L1678" t="str">
        <x:v>Include</x:v>
      </x:c>
      <x:c r="M1678"/>
      <x:c r="N1678"/>
    </x:row>
    <x:row r="1679">
      <x:c r="A1679" t="str">
        <x:v>M Palmer (B)|2026-04-10</x:v>
      </x:c>
      <x:c r="B1679" s="888" t="n">
        <x:v>46122</x:v>
      </x:c>
      <x:c r="C1679" t="str">
        <x:v>M Palmer (B)</x:v>
      </x:c>
      <x:c r="D1679" t="str">
        <x:v>Permanent</x:v>
      </x:c>
      <x:c r="E1679" t="str">
        <x:v>Thurrock</x:v>
      </x:c>
      <x:c r="F1679" t="str">
        <x:v>Operative Skilled</x:v>
      </x:c>
      <x:c r="G1679" t="str">
        <x:v>399622</x:v>
      </x:c>
      <x:c r="H1679" t="str">
        <x:v>Accenture UK Ltd</x:v>
      </x:c>
      <x:c r="I1679" s="22" t="n">
        <x:v>10.5</x:v>
      </x:c>
      <x:c r="J1679" t="str">
        <x:v>Worked</x:v>
      </x:c>
      <x:c r="K1679" t="str">
        <x:v>Employee 2242; home branch Thurrock; assigned role Operative Skilled | Deployment branch: Thurrock | Actual role: Operative Skilled | Jobs: 399622 | Customers: Accenture UK Ltd | Actual hours: 10.5; source records: 1</x:v>
      </x:c>
      <x:c r="L1679" t="str">
        <x:v>Include</x:v>
      </x:c>
      <x:c r="M1679"/>
      <x:c r="N1679"/>
    </x:row>
    <x:row r="1680">
      <x:c r="A1680" t="str">
        <x:v>M Palmer (B)|2026-04-13</x:v>
      </x:c>
      <x:c r="B1680" s="888" t="n">
        <x:v>46125</x:v>
      </x:c>
      <x:c r="C1680" t="str">
        <x:v>M Palmer (B)</x:v>
      </x:c>
      <x:c r="D1680" t="str">
        <x:v>Permanent</x:v>
      </x:c>
      <x:c r="E1680" t="str">
        <x:v>Thurrock</x:v>
      </x:c>
      <x:c r="F1680" t="str">
        <x:v>Operative Skilled</x:v>
      </x:c>
      <x:c r="G1680" t="str">
        <x:v>399622</x:v>
      </x:c>
      <x:c r="H1680" t="str">
        <x:v>Accenture UK Ltd</x:v>
      </x:c>
      <x:c r="I1680" s="22" t="n">
        <x:v>10.5</x:v>
      </x:c>
      <x:c r="J1680" t="str">
        <x:v>Worked</x:v>
      </x:c>
      <x:c r="K1680" t="str">
        <x:v>Employee 2242; home branch Thurrock; assigned role Operative Skilled | Deployment branch: Thurrock | Actual role: Operative Skilled | Jobs: 399622 | Customers: Accenture UK Ltd | Actual hours: 10.5; source records: 1</x:v>
      </x:c>
      <x:c r="L1680" t="str">
        <x:v>Include</x:v>
      </x:c>
      <x:c r="M1680"/>
      <x:c r="N1680"/>
    </x:row>
    <x:row r="1681">
      <x:c r="A1681" t="str">
        <x:v>M Palmer (B)|2026-04-14</x:v>
      </x:c>
      <x:c r="B1681" s="888" t="n">
        <x:v>46126</x:v>
      </x:c>
      <x:c r="C1681" t="str">
        <x:v>M Palmer (B)</x:v>
      </x:c>
      <x:c r="D1681" t="str">
        <x:v>Permanent</x:v>
      </x:c>
      <x:c r="E1681" t="str">
        <x:v>Thurrock</x:v>
      </x:c>
      <x:c r="F1681" t="str">
        <x:v>Operative Skilled</x:v>
      </x:c>
      <x:c r="G1681" t="str">
        <x:v>399622</x:v>
      </x:c>
      <x:c r="H1681" t="str">
        <x:v>Accenture UK Ltd</x:v>
      </x:c>
      <x:c r="I1681" s="22" t="n">
        <x:v>10.5</x:v>
      </x:c>
      <x:c r="J1681" t="str">
        <x:v>Worked</x:v>
      </x:c>
      <x:c r="K1681" t="str">
        <x:v>Employee 2242; home branch Thurrock; assigned role Operative Skilled | Deployment branch: Thurrock | Actual role: Operative Skilled | Jobs: 399622 | Customers: Accenture UK Ltd | Actual hours: 10.5; source records: 1</x:v>
      </x:c>
      <x:c r="L1681" t="str">
        <x:v>Include</x:v>
      </x:c>
      <x:c r="M1681"/>
      <x:c r="N1681"/>
    </x:row>
    <x:row r="1682">
      <x:c r="A1682" t="str">
        <x:v>M Palmer (B)|2026-04-15</x:v>
      </x:c>
      <x:c r="B1682" s="888" t="n">
        <x:v>46127</x:v>
      </x:c>
      <x:c r="C1682" t="str">
        <x:v>M Palmer (B)</x:v>
      </x:c>
      <x:c r="D1682" t="str">
        <x:v>Permanent</x:v>
      </x:c>
      <x:c r="E1682" t="str">
        <x:v>Thurrock</x:v>
      </x:c>
      <x:c r="F1682" t="str">
        <x:v>Operative Skilled</x:v>
      </x:c>
      <x:c r="G1682" t="str">
        <x:v>399622</x:v>
      </x:c>
      <x:c r="H1682" t="str">
        <x:v>Accenture UK Ltd</x:v>
      </x:c>
      <x:c r="I1682" s="22" t="n">
        <x:v>10.5</x:v>
      </x:c>
      <x:c r="J1682" t="str">
        <x:v>Worked</x:v>
      </x:c>
      <x:c r="K1682" t="str">
        <x:v>Employee 2242; home branch Thurrock; assigned role Operative Skilled | Deployment branch: Thurrock | Actual role: Operative Skilled | Jobs: 399622 | Customers: Accenture UK Ltd | Actual hours: 10.5; source records: 1</x:v>
      </x:c>
      <x:c r="L1682" t="str">
        <x:v>Include</x:v>
      </x:c>
      <x:c r="M1682"/>
      <x:c r="N1682"/>
    </x:row>
    <x:row r="1683">
      <x:c r="A1683" t="str">
        <x:v>M Palmer (B)|2026-04-16</x:v>
      </x:c>
      <x:c r="B1683" s="888" t="n">
        <x:v>46128</x:v>
      </x:c>
      <x:c r="C1683" t="str">
        <x:v>M Palmer (B)</x:v>
      </x:c>
      <x:c r="D1683" t="str">
        <x:v>Permanent</x:v>
      </x:c>
      <x:c r="E1683" t="str">
        <x:v>Thurrock</x:v>
      </x:c>
      <x:c r="F1683" t="str">
        <x:v>Operative Skilled</x:v>
      </x:c>
      <x:c r="G1683"/>
      <x:c r="H1683"/>
      <x:c r="I1683" s="22" t="n">
        <x:v>0</x:v>
      </x:c>
      <x:c r="J1683" t="str">
        <x:v>Annual leave</x:v>
      </x:c>
      <x:c r="K1683" t="str">
        <x:v>Employee 2242; home branch Thurrock; assigned role Operative Skilled | Leave: Annual Leave (Days) | Leave calendar basis: Fixed schedule</x:v>
      </x:c>
      <x:c r="L1683" t="str">
        <x:v>Include</x:v>
      </x:c>
      <x:c r="M1683"/>
      <x:c r="N1683"/>
    </x:row>
    <x:row r="1684">
      <x:c r="A1684" t="str">
        <x:v>M Palmer (B)|2026-04-17</x:v>
      </x:c>
      <x:c r="B1684" s="888" t="n">
        <x:v>46129</x:v>
      </x:c>
      <x:c r="C1684" t="str">
        <x:v>M Palmer (B)</x:v>
      </x:c>
      <x:c r="D1684" t="str">
        <x:v>Permanent</x:v>
      </x:c>
      <x:c r="E1684" t="str">
        <x:v>Thurrock</x:v>
      </x:c>
      <x:c r="F1684" t="str">
        <x:v>Operative Skilled</x:v>
      </x:c>
      <x:c r="G1684"/>
      <x:c r="H1684"/>
      <x:c r="I1684" s="22" t="n">
        <x:v>0</x:v>
      </x:c>
      <x:c r="J1684" t="str">
        <x:v>Annual leave</x:v>
      </x:c>
      <x:c r="K1684" t="str">
        <x:v>Employee 2242; home branch Thurrock; assigned role Operative Skilled | Leave: Annual Leave (Days) | Leave calendar basis: Fixed schedule</x:v>
      </x:c>
      <x:c r="L1684" t="str">
        <x:v>Include</x:v>
      </x:c>
      <x:c r="M1684"/>
      <x:c r="N1684"/>
    </x:row>
    <x:row r="1685">
      <x:c r="A1685" t="str">
        <x:v>M Palmer (B)|2026-04-20</x:v>
      </x:c>
      <x:c r="B1685" s="888" t="n">
        <x:v>46132</x:v>
      </x:c>
      <x:c r="C1685" t="str">
        <x:v>M Palmer (B)</x:v>
      </x:c>
      <x:c r="D1685" t="str">
        <x:v>Permanent</x:v>
      </x:c>
      <x:c r="E1685" t="str">
        <x:v>Thurrock</x:v>
      </x:c>
      <x:c r="F1685" t="str">
        <x:v>Operative Skilled</x:v>
      </x:c>
      <x:c r="G1685"/>
      <x:c r="H1685"/>
      <x:c r="I1685" s="22" t="n">
        <x:v>0</x:v>
      </x:c>
      <x:c r="J1685" t="str">
        <x:v>Annual leave</x:v>
      </x:c>
      <x:c r="K1685" t="str">
        <x:v>Employee 2242; home branch Thurrock; assigned role Operative Skilled | Leave: Annual Leave (Days) | Leave calendar basis: Fixed schedule</x:v>
      </x:c>
      <x:c r="L1685" t="str">
        <x:v>Include</x:v>
      </x:c>
      <x:c r="M1685"/>
      <x:c r="N1685"/>
    </x:row>
    <x:row r="1686">
      <x:c r="A1686" t="str">
        <x:v>M Palmer (B)|2026-04-21</x:v>
      </x:c>
      <x:c r="B1686" s="888" t="n">
        <x:v>46133</x:v>
      </x:c>
      <x:c r="C1686" t="str">
        <x:v>M Palmer (B)</x:v>
      </x:c>
      <x:c r="D1686" t="str">
        <x:v>Permanent</x:v>
      </x:c>
      <x:c r="E1686" t="str">
        <x:v>Thurrock</x:v>
      </x:c>
      <x:c r="F1686" t="str">
        <x:v>Operative Skilled</x:v>
      </x:c>
      <x:c r="G1686"/>
      <x:c r="H1686"/>
      <x:c r="I1686" s="22" t="n">
        <x:v>0</x:v>
      </x:c>
      <x:c r="J1686" t="str">
        <x:v>Annual leave</x:v>
      </x:c>
      <x:c r="K1686" t="str">
        <x:v>Employee 2242; home branch Thurrock; assigned role Operative Skilled | Leave: Annual Leave (Days) | Leave calendar basis: Fixed schedule</x:v>
      </x:c>
      <x:c r="L1686" t="str">
        <x:v>Include</x:v>
      </x:c>
      <x:c r="M1686"/>
      <x:c r="N1686"/>
    </x:row>
    <x:row r="1687">
      <x:c r="A1687" t="str">
        <x:v>M Palmer (B)|2026-04-22</x:v>
      </x:c>
      <x:c r="B1687" s="888" t="n">
        <x:v>46134</x:v>
      </x:c>
      <x:c r="C1687" t="str">
        <x:v>M Palmer (B)</x:v>
      </x:c>
      <x:c r="D1687" t="str">
        <x:v>Permanent</x:v>
      </x:c>
      <x:c r="E1687" t="str">
        <x:v>Thurrock</x:v>
      </x:c>
      <x:c r="F1687" t="str">
        <x:v>Operative Skilled</x:v>
      </x:c>
      <x:c r="G1687"/>
      <x:c r="H1687"/>
      <x:c r="I1687" s="22" t="n">
        <x:v>0</x:v>
      </x:c>
      <x:c r="J1687" t="str">
        <x:v>Annual leave</x:v>
      </x:c>
      <x:c r="K1687" t="str">
        <x:v>Employee 2242; home branch Thurrock; assigned role Operative Skilled | Leave: Annual Leave (Days) | Leave calendar basis: Fixed schedule</x:v>
      </x:c>
      <x:c r="L1687" t="str">
        <x:v>Include</x:v>
      </x:c>
      <x:c r="M1687"/>
      <x:c r="N1687"/>
    </x:row>
    <x:row r="1688">
      <x:c r="A1688" t="str">
        <x:v>M Palmer (B)|2026-04-23</x:v>
      </x:c>
      <x:c r="B1688" s="888" t="n">
        <x:v>46135</x:v>
      </x:c>
      <x:c r="C1688" t="str">
        <x:v>M Palmer (B)</x:v>
      </x:c>
      <x:c r="D1688" t="str">
        <x:v>Permanent</x:v>
      </x:c>
      <x:c r="E1688" t="str">
        <x:v>Thurrock</x:v>
      </x:c>
      <x:c r="F1688" t="str">
        <x:v>Operative Skilled</x:v>
      </x:c>
      <x:c r="G1688"/>
      <x:c r="H1688"/>
      <x:c r="I1688" s="22" t="n">
        <x:v>0</x:v>
      </x:c>
      <x:c r="J1688" t="str">
        <x:v>Annual leave</x:v>
      </x:c>
      <x:c r="K1688" t="str">
        <x:v>Employee 2242; home branch Thurrock; assigned role Operative Skilled | Leave: Annual Leave (Days) | Leave calendar basis: Fixed schedule</x:v>
      </x:c>
      <x:c r="L1688" t="str">
        <x:v>Include</x:v>
      </x:c>
      <x:c r="M1688"/>
      <x:c r="N1688"/>
    </x:row>
    <x:row r="1689">
      <x:c r="A1689" t="str">
        <x:v>M Palmer (B)|2026-04-24</x:v>
      </x:c>
      <x:c r="B1689" s="888" t="n">
        <x:v>46136</x:v>
      </x:c>
      <x:c r="C1689" t="str">
        <x:v>M Palmer (B)</x:v>
      </x:c>
      <x:c r="D1689" t="str">
        <x:v>Permanent</x:v>
      </x:c>
      <x:c r="E1689" t="str">
        <x:v>Thurrock</x:v>
      </x:c>
      <x:c r="F1689" t="str">
        <x:v>Operative Skilled</x:v>
      </x:c>
      <x:c r="G1689"/>
      <x:c r="H1689"/>
      <x:c r="I1689" s="22" t="n">
        <x:v>0</x:v>
      </x:c>
      <x:c r="J1689" t="str">
        <x:v>Annual leave</x:v>
      </x:c>
      <x:c r="K1689" t="str">
        <x:v>Employee 2242; home branch Thurrock; assigned role Operative Skilled | Leave: Annual Leave (Days) | Leave calendar basis: Fixed schedule</x:v>
      </x:c>
      <x:c r="L1689" t="str">
        <x:v>Include</x:v>
      </x:c>
      <x:c r="M1689"/>
      <x:c r="N1689"/>
    </x:row>
    <x:row r="1690">
      <x:c r="A1690" t="str">
        <x:v>M Palmer (B)|2026-04-27</x:v>
      </x:c>
      <x:c r="B1690" s="888" t="n">
        <x:v>46139</x:v>
      </x:c>
      <x:c r="C1690" t="str">
        <x:v>M Palmer (B)</x:v>
      </x:c>
      <x:c r="D1690" t="str">
        <x:v>Permanent</x:v>
      </x:c>
      <x:c r="E1690" t="str">
        <x:v>Thurrock</x:v>
      </x:c>
      <x:c r="F1690" t="str">
        <x:v>Operative Skilled</x:v>
      </x:c>
      <x:c r="G1690" t="str">
        <x:v>399622</x:v>
      </x:c>
      <x:c r="H1690" t="str">
        <x:v>Accenture UK Ltd</x:v>
      </x:c>
      <x:c r="I1690" s="22" t="n">
        <x:v>10.5</x:v>
      </x:c>
      <x:c r="J1690" t="str">
        <x:v>Worked</x:v>
      </x:c>
      <x:c r="K1690" t="str">
        <x:v>Employee 2242; home branch Thurrock; assigned role Operative Skilled | Deployment branch: Thurrock | Actual role: Operative Skilled | Jobs: 399622 | Customers: Accenture UK Ltd | Actual hours: 10.5; source records: 1</x:v>
      </x:c>
      <x:c r="L1690" t="str">
        <x:v>Include</x:v>
      </x:c>
      <x:c r="M1690"/>
      <x:c r="N1690"/>
    </x:row>
    <x:row r="1691">
      <x:c r="A1691" t="str">
        <x:v>M Palmer (B)|2026-04-28</x:v>
      </x:c>
      <x:c r="B1691" s="888" t="n">
        <x:v>46140</x:v>
      </x:c>
      <x:c r="C1691" t="str">
        <x:v>M Palmer (B)</x:v>
      </x:c>
      <x:c r="D1691" t="str">
        <x:v>Permanent</x:v>
      </x:c>
      <x:c r="E1691" t="str">
        <x:v>Thurrock</x:v>
      </x:c>
      <x:c r="F1691" t="str">
        <x:v>Operative Skilled</x:v>
      </x:c>
      <x:c r="G1691" t="str">
        <x:v>399622</x:v>
      </x:c>
      <x:c r="H1691" t="str">
        <x:v>Accenture UK Ltd</x:v>
      </x:c>
      <x:c r="I1691" s="22" t="n">
        <x:v>10.5</x:v>
      </x:c>
      <x:c r="J1691" t="str">
        <x:v>Worked</x:v>
      </x:c>
      <x:c r="K1691" t="str">
        <x:v>Employee 2242; home branch Thurrock; assigned role Operative Skilled | Deployment branch: Thurrock | Actual role: Operative Skilled | Jobs: 399622 | Customers: Accenture UK Ltd | Actual hours: 10.5; source records: 1</x:v>
      </x:c>
      <x:c r="L1691" t="str">
        <x:v>Include</x:v>
      </x:c>
      <x:c r="M1691"/>
      <x:c r="N1691"/>
    </x:row>
    <x:row r="1692">
      <x:c r="A1692" t="str">
        <x:v>M Palmer (B)|2026-04-29</x:v>
      </x:c>
      <x:c r="B1692" s="888" t="n">
        <x:v>46141</x:v>
      </x:c>
      <x:c r="C1692" t="str">
        <x:v>M Palmer (B)</x:v>
      </x:c>
      <x:c r="D1692" t="str">
        <x:v>Permanent</x:v>
      </x:c>
      <x:c r="E1692" t="str">
        <x:v>Thurrock</x:v>
      </x:c>
      <x:c r="F1692" t="str">
        <x:v>Operative Skilled</x:v>
      </x:c>
      <x:c r="G1692" t="str">
        <x:v>399622</x:v>
      </x:c>
      <x:c r="H1692" t="str">
        <x:v>Accenture UK Ltd</x:v>
      </x:c>
      <x:c r="I1692" s="22" t="n">
        <x:v>10.5</x:v>
      </x:c>
      <x:c r="J1692" t="str">
        <x:v>Worked</x:v>
      </x:c>
      <x:c r="K1692" t="str">
        <x:v>Employee 2242; home branch Thurrock; assigned role Operative Skilled | Deployment branch: Thurrock | Actual role: Operative Skilled | Jobs: 399622 | Customers: Accenture UK Ltd | Actual hours: 10.5; source records: 1</x:v>
      </x:c>
      <x:c r="L1692" t="str">
        <x:v>Include</x:v>
      </x:c>
      <x:c r="M1692"/>
      <x:c r="N1692"/>
    </x:row>
    <x:row r="1693">
      <x:c r="A1693" t="str">
        <x:v>M Palmer (B)|2026-04-30</x:v>
      </x:c>
      <x:c r="B1693" s="888" t="n">
        <x:v>46142</x:v>
      </x:c>
      <x:c r="C1693" t="str">
        <x:v>M Palmer (B)</x:v>
      </x:c>
      <x:c r="D1693" t="str">
        <x:v>Permanent</x:v>
      </x:c>
      <x:c r="E1693" t="str">
        <x:v>Thurrock</x:v>
      </x:c>
      <x:c r="F1693" t="str">
        <x:v>Operative Skilled</x:v>
      </x:c>
      <x:c r="G1693" t="str">
        <x:v>399622</x:v>
      </x:c>
      <x:c r="H1693" t="str">
        <x:v>Accenture UK Ltd</x:v>
      </x:c>
      <x:c r="I1693" s="22" t="n">
        <x:v>10.5</x:v>
      </x:c>
      <x:c r="J1693" t="str">
        <x:v>Worked</x:v>
      </x:c>
      <x:c r="K1693" t="str">
        <x:v>Employee 2242; home branch Thurrock; assigned role Operative Skilled | Deployment branch: Thurrock | Actual role: Operative Skilled | Jobs: 399622 | Customers: Accenture UK Ltd | Actual hours: 10.5; source records: 1</x:v>
      </x:c>
      <x:c r="L1693" t="str">
        <x:v>Include</x:v>
      </x:c>
      <x:c r="M1693"/>
      <x:c r="N1693"/>
    </x:row>
    <x:row r="1694">
      <x:c r="A1694" t="str">
        <x:v>M Parker|2026-04-01</x:v>
      </x:c>
      <x:c r="B1694" s="888" t="n">
        <x:v>46113</x:v>
      </x:c>
      <x:c r="C1694" t="str">
        <x:v>M Parker</x:v>
      </x:c>
      <x:c r="D1694" t="str">
        <x:v>Permanent</x:v>
      </x:c>
      <x:c r="E1694" t="str">
        <x:v>Thurrock</x:v>
      </x:c>
      <x:c r="F1694" t="str">
        <x:v>Operative Skilled</x:v>
      </x:c>
      <x:c r="G1694" t="str">
        <x:v>396776</x:v>
      </x:c>
      <x:c r="H1694" t="str">
        <x:v>Olupemi/Mr Olufunmilayo</x:v>
      </x:c>
      <x:c r="I1694" s="22" t="n">
        <x:v>8</x:v>
      </x:c>
      <x:c r="J1694" t="str">
        <x:v>Worked</x:v>
      </x:c>
      <x:c r="K1694" t="str">
        <x:v>Employee 103193; home branch Thurrock; assigned role Operative Skilled | Deployment branch: Thurrock | Actual role: Operative Porter | Jobs: 396776 | Customers: Olupemi/Mr Olufunmilayo | Actual hours: 8.0; source records: 1</x:v>
      </x:c>
      <x:c r="L1694" t="str">
        <x:v>Include</x:v>
      </x:c>
      <x:c r="M1694"/>
      <x:c r="N1694"/>
    </x:row>
    <x:row r="1695">
      <x:c r="A1695" t="str">
        <x:v>M Parker|2026-04-02</x:v>
      </x:c>
      <x:c r="B1695" s="888" t="n">
        <x:v>46114</x:v>
      </x:c>
      <x:c r="C1695" t="str">
        <x:v>M Parker</x:v>
      </x:c>
      <x:c r="D1695" t="str">
        <x:v>Permanent</x:v>
      </x:c>
      <x:c r="E1695" t="str">
        <x:v>Thurrock</x:v>
      </x:c>
      <x:c r="F1695" t="str">
        <x:v>Operative Skilled</x:v>
      </x:c>
      <x:c r="G1695" t="str">
        <x:v>400328A</x:v>
      </x:c>
      <x:c r="H1695" t="str">
        <x:v>Kocho Group Ltd  / Partners Capital (UK)</x:v>
      </x:c>
      <x:c r="I1695" s="22" t="n">
        <x:v>8.5</x:v>
      </x:c>
      <x:c r="J1695" t="str">
        <x:v>Worked</x:v>
      </x:c>
      <x:c r="K1695" t="str">
        <x:v>Employee 103193; home branch Thurrock; assigned role Operative Skilled | Deployment branch: Thurrock | Actual role: Operative Skilled | Jobs: 400328A | Customers: Kocho Group Ltd  / Partners Capital (UK) | Actual hours: 8.5; source records: 1</x:v>
      </x:c>
      <x:c r="L1695" t="str">
        <x:v>Include</x:v>
      </x:c>
      <x:c r="M1695"/>
      <x:c r="N1695"/>
    </x:row>
    <x:row r="1696">
      <x:c r="A1696" t="str">
        <x:v>M Parker|2026-04-03</x:v>
      </x:c>
      <x:c r="B1696" s="888" t="n">
        <x:v>46115</x:v>
      </x:c>
      <x:c r="C1696" t="str">
        <x:v>M Parker</x:v>
      </x:c>
      <x:c r="D1696" t="str">
        <x:v>Permanent</x:v>
      </x:c>
      <x:c r="E1696" t="str">
        <x:v>Thurrock</x:v>
      </x:c>
      <x:c r="F1696" t="str">
        <x:v>Operative Skilled</x:v>
      </x:c>
      <x:c r="G1696" t="str">
        <x:v>400828</x:v>
      </x:c>
      <x:c r="H1696" t="str">
        <x:v>UBS EUROPE SE - SUCCURSALE ITALIA</x:v>
      </x:c>
      <x:c r="I1696" s="22" t="n">
        <x:v>12</x:v>
      </x:c>
      <x:c r="J1696" t="str">
        <x:v>Worked</x:v>
      </x:c>
      <x:c r="K1696" t="str">
        <x:v>Employee 103193; home branch Thurrock; assigned role Operative Skilled | Deployment branch: Thurrock | Actual role: Operative Porter | Jobs: 400828 | Customers: UBS EUROPE SE - SUCCURSALE ITALIA | Actual hours: 12.0; source records: 1</x:v>
      </x:c>
      <x:c r="L1696" t="str">
        <x:v>Include</x:v>
      </x:c>
      <x:c r="M1696"/>
      <x:c r="N1696"/>
    </x:row>
    <x:row r="1697">
      <x:c r="A1697" t="str">
        <x:v>M Parker|2026-04-04</x:v>
      </x:c>
      <x:c r="B1697" s="888" t="n">
        <x:v>46116</x:v>
      </x:c>
      <x:c r="C1697" t="str">
        <x:v>M Parker</x:v>
      </x:c>
      <x:c r="D1697" t="str">
        <x:v>Permanent</x:v>
      </x:c>
      <x:c r="E1697" t="str">
        <x:v>Thurrock</x:v>
      </x:c>
      <x:c r="F1697" t="str">
        <x:v>Operative Skilled</x:v>
      </x:c>
      <x:c r="G1697" t="str">
        <x:v>400828</x:v>
      </x:c>
      <x:c r="H1697" t="str">
        <x:v>UBS EUROPE SE - SUCCURSALE ITALIA</x:v>
      </x:c>
      <x:c r="I1697" s="22" t="n">
        <x:v>9</x:v>
      </x:c>
      <x:c r="J1697" t="str">
        <x:v>Worked</x:v>
      </x:c>
      <x:c r="K1697" t="str">
        <x:v>Employee 103193; home branch Thurrock; assigned role Operative Skilled | Deployment branch: Thurrock | Actual role: Operative Porter | Jobs: 400828 | Customers: UBS EUROPE SE - SUCCURSALE ITALIA | Actual hours: 9.0; source records: 1</x:v>
      </x:c>
      <x:c r="L1697" t="str">
        <x:v>Include</x:v>
      </x:c>
      <x:c r="M1697"/>
      <x:c r="N1697"/>
    </x:row>
    <x:row r="1698">
      <x:c r="A1698" t="str">
        <x:v>M Parker|2026-04-05</x:v>
      </x:c>
      <x:c r="B1698" s="888" t="n">
        <x:v>46117</x:v>
      </x:c>
      <x:c r="C1698" t="str">
        <x:v>M Parker</x:v>
      </x:c>
      <x:c r="D1698" t="str">
        <x:v>Permanent</x:v>
      </x:c>
      <x:c r="E1698" t="str">
        <x:v>Thurrock</x:v>
      </x:c>
      <x:c r="F1698" t="str">
        <x:v>Operative Skilled</x:v>
      </x:c>
      <x:c r="G1698" t="str">
        <x:v>400828</x:v>
      </x:c>
      <x:c r="H1698" t="str">
        <x:v>UBS EUROPE SE - SUCCURSALE ITALIA</x:v>
      </x:c>
      <x:c r="I1698" s="22" t="n">
        <x:v>9</x:v>
      </x:c>
      <x:c r="J1698" t="str">
        <x:v>Worked</x:v>
      </x:c>
      <x:c r="K1698" t="str">
        <x:v>Employee 103193; home branch Thurrock; assigned role Operative Skilled | Deployment branch: Thurrock | Actual role: Operative Porter | Jobs: 400828 | Customers: UBS EUROPE SE - SUCCURSALE ITALIA | Actual hours: 9.0; source records: 1</x:v>
      </x:c>
      <x:c r="L1698" t="str">
        <x:v>Include</x:v>
      </x:c>
      <x:c r="M1698"/>
      <x:c r="N1698"/>
    </x:row>
    <x:row r="1699">
      <x:c r="A1699" t="str">
        <x:v>M Parker|2026-04-06</x:v>
      </x:c>
      <x:c r="B1699" s="888" t="n">
        <x:v>46118</x:v>
      </x:c>
      <x:c r="C1699" t="str">
        <x:v>M Parker</x:v>
      </x:c>
      <x:c r="D1699" t="str">
        <x:v>Permanent</x:v>
      </x:c>
      <x:c r="E1699" t="str">
        <x:v>Thurrock</x:v>
      </x:c>
      <x:c r="F1699" t="str">
        <x:v>Operative Skilled</x:v>
      </x:c>
      <x:c r="G1699"/>
      <x:c r="H1699"/>
      <x:c r="I1699" s="22" t="n">
        <x:v>0</x:v>
      </x:c>
      <x:c r="J1699" t="str">
        <x:v>Annual leave</x:v>
      </x:c>
      <x:c r="K1699" t="str">
        <x:v>Employee 103193; home branch Thurrock; assigned role Operative Skilled | Leave: Annual Leave (Hours) | Leave calendar basis: Variable-pattern period</x:v>
      </x:c>
      <x:c r="L1699" t="str">
        <x:v>Include</x:v>
      </x:c>
      <x:c r="M1699"/>
      <x:c r="N1699"/>
    </x:row>
    <x:row r="1700">
      <x:c r="A1700" t="str">
        <x:v>M Parker|2026-04-07</x:v>
      </x:c>
      <x:c r="B1700" s="888" t="n">
        <x:v>46119</x:v>
      </x:c>
      <x:c r="C1700" t="str">
        <x:v>M Parker</x:v>
      </x:c>
      <x:c r="D1700" t="str">
        <x:v>Permanent</x:v>
      </x:c>
      <x:c r="E1700" t="str">
        <x:v>Thurrock</x:v>
      </x:c>
      <x:c r="F1700" t="str">
        <x:v>Operative Skilled</x:v>
      </x:c>
      <x:c r="G1700" t="str">
        <x:v>401309</x:v>
      </x:c>
      <x:c r="H1700" t="str">
        <x:v>Poole/Mr Terry</x:v>
      </x:c>
      <x:c r="I1700" s="22" t="n">
        <x:v>7.5</x:v>
      </x:c>
      <x:c r="J1700" t="str">
        <x:v>Worked</x:v>
      </x:c>
      <x:c r="K1700" t="str">
        <x:v>Employee 103193; home branch Thurrock; assigned role Operative Skilled | Deployment branch: Thurrock | Actual role: Operative Porter | Jobs: 401309 | Customers: Poole/Mr Terry | Actual hours: 7.5; source records: 1</x:v>
      </x:c>
      <x:c r="L1700" t="str">
        <x:v>Include</x:v>
      </x:c>
      <x:c r="M1700"/>
      <x:c r="N1700"/>
    </x:row>
    <x:row r="1701">
      <x:c r="A1701" t="str">
        <x:v>M Parker|2026-04-08</x:v>
      </x:c>
      <x:c r="B1701" s="888" t="n">
        <x:v>46120</x:v>
      </x:c>
      <x:c r="C1701" t="str">
        <x:v>M Parker</x:v>
      </x:c>
      <x:c r="D1701" t="str">
        <x:v>Permanent</x:v>
      </x:c>
      <x:c r="E1701" t="str">
        <x:v>Thurrock</x:v>
      </x:c>
      <x:c r="F1701" t="str">
        <x:v>Operative Skilled</x:v>
      </x:c>
      <x:c r="G1701" t="str">
        <x:v>401056</x:v>
      </x:c>
      <x:c r="H1701" t="str">
        <x:v>Knotel UK Ltd</x:v>
      </x:c>
      <x:c r="I1701" s="22" t="n">
        <x:v>6.5</x:v>
      </x:c>
      <x:c r="J1701" t="str">
        <x:v>Worked</x:v>
      </x:c>
      <x:c r="K1701" t="str">
        <x:v>Employee 103193; home branch Thurrock; assigned role Operative Skilled | Deployment branch: Thurrock | Actual role: Operative Porter | Jobs: 401056 | Customers: Knotel UK Ltd | Actual hours: 6.5; source records: 1</x:v>
      </x:c>
      <x:c r="L1701" t="str">
        <x:v>Include</x:v>
      </x:c>
      <x:c r="M1701"/>
      <x:c r="N1701"/>
    </x:row>
    <x:row r="1702">
      <x:c r="A1702" t="str">
        <x:v>M Parker|2026-04-09</x:v>
      </x:c>
      <x:c r="B1702" s="888" t="n">
        <x:v>46121</x:v>
      </x:c>
      <x:c r="C1702" t="str">
        <x:v>M Parker</x:v>
      </x:c>
      <x:c r="D1702" t="str">
        <x:v>Permanent</x:v>
      </x:c>
      <x:c r="E1702" t="str">
        <x:v>Thurrock</x:v>
      </x:c>
      <x:c r="F1702" t="str">
        <x:v>Operative Skilled</x:v>
      </x:c>
      <x:c r="G1702" t="str">
        <x:v>401192</x:v>
      </x:c>
      <x:c r="H1702" t="str">
        <x:v>Masengu/Mrs Kabishi</x:v>
      </x:c>
      <x:c r="I1702" s="22" t="n">
        <x:v>8</x:v>
      </x:c>
      <x:c r="J1702" t="str">
        <x:v>Worked</x:v>
      </x:c>
      <x:c r="K1702" t="str">
        <x:v>Employee 103193; home branch Thurrock; assigned role Operative Skilled | Deployment branch: Thurrock | Actual role: Operative Porter | Jobs: 401192 | Customers: Masengu/Mrs Kabishi | Actual hours: 8.0; source records: 1</x:v>
      </x:c>
      <x:c r="L1702" t="str">
        <x:v>Include</x:v>
      </x:c>
      <x:c r="M1702"/>
      <x:c r="N1702"/>
    </x:row>
    <x:row r="1703">
      <x:c r="A1703" t="str">
        <x:v>M Parker|2026-04-10</x:v>
      </x:c>
      <x:c r="B1703" s="888" t="n">
        <x:v>46122</x:v>
      </x:c>
      <x:c r="C1703" t="str">
        <x:v>M Parker</x:v>
      </x:c>
      <x:c r="D1703" t="str">
        <x:v>Permanent</x:v>
      </x:c>
      <x:c r="E1703" t="str">
        <x:v>Thurrock</x:v>
      </x:c>
      <x:c r="F1703" t="str">
        <x:v>Operative Skilled</x:v>
      </x:c>
      <x:c r="G1703" t="str">
        <x:v>401249</x:v>
      </x:c>
      <x:c r="H1703" t="str">
        <x:v>King (Assistant manager)/Alice</x:v>
      </x:c>
      <x:c r="I1703" s="22" t="n">
        <x:v>6.5</x:v>
      </x:c>
      <x:c r="J1703" t="str">
        <x:v>Worked</x:v>
      </x:c>
      <x:c r="K1703" t="str">
        <x:v>Employee 103193; home branch Thurrock; assigned role Operative Skilled | Deployment branch: Thurrock | Actual role: Operative Porter | Jobs: 401249 | Customers: King (Assistant manager)/Alice | Actual hours: 6.5; source records: 1</x:v>
      </x:c>
      <x:c r="L1703" t="str">
        <x:v>Include</x:v>
      </x:c>
      <x:c r="M1703"/>
      <x:c r="N1703"/>
    </x:row>
    <x:row r="1704">
      <x:c r="A1704" t="str">
        <x:v>M Parker|2026-04-13</x:v>
      </x:c>
      <x:c r="B1704" s="888" t="n">
        <x:v>46125</x:v>
      </x:c>
      <x:c r="C1704" t="str">
        <x:v>M Parker</x:v>
      </x:c>
      <x:c r="D1704" t="str">
        <x:v>Permanent</x:v>
      </x:c>
      <x:c r="E1704" t="str">
        <x:v>Thurrock</x:v>
      </x:c>
      <x:c r="F1704" t="str">
        <x:v>Operative Skilled</x:v>
      </x:c>
      <x:c r="G1704" t="str">
        <x:v>400926</x:v>
      </x:c>
      <x:c r="H1704" t="str">
        <x:v>Geele/Mr Gibreel Abdi</x:v>
      </x:c>
      <x:c r="I1704" s="22" t="n">
        <x:v>9.5</x:v>
      </x:c>
      <x:c r="J1704" t="str">
        <x:v>Worked</x:v>
      </x:c>
      <x:c r="K1704" t="str">
        <x:v>Employee 103193; home branch Thurrock; assigned role Operative Skilled | Deployment branch: Thurrock | Actual role: Operative Porter | Jobs: 400926 | Customers: Geele/Mr Gibreel Abdi | Actual hours: 9.5; source records: 1</x:v>
      </x:c>
      <x:c r="L1704" t="str">
        <x:v>Include</x:v>
      </x:c>
      <x:c r="M1704"/>
      <x:c r="N1704"/>
    </x:row>
    <x:row r="1705">
      <x:c r="A1705" t="str">
        <x:v>M Parker|2026-04-14</x:v>
      </x:c>
      <x:c r="B1705" s="888" t="n">
        <x:v>46126</x:v>
      </x:c>
      <x:c r="C1705" t="str">
        <x:v>M Parker</x:v>
      </x:c>
      <x:c r="D1705" t="str">
        <x:v>Permanent</x:v>
      </x:c>
      <x:c r="E1705" t="str">
        <x:v>Thurrock</x:v>
      </x:c>
      <x:c r="F1705" t="str">
        <x:v>Operative Skilled</x:v>
      </x:c>
      <x:c r="G1705" t="str">
        <x:v>400549A</x:v>
      </x:c>
      <x:c r="H1705" t="str">
        <x:v>Kiyesi/Olukayode</x:v>
      </x:c>
      <x:c r="I1705" s="22" t="n">
        <x:v>8</x:v>
      </x:c>
      <x:c r="J1705" t="str">
        <x:v>Worked</x:v>
      </x:c>
      <x:c r="K1705" t="str">
        <x:v>Employee 103193; home branch Thurrock; assigned role Operative Skilled | Deployment branch: Thurrock | Actual role: Operative Porter | Jobs: 400549A | Customers: Kiyesi/Olukayode | Actual hours: 8.0; source records: 1</x:v>
      </x:c>
      <x:c r="L1705" t="str">
        <x:v>Include</x:v>
      </x:c>
      <x:c r="M1705"/>
      <x:c r="N1705"/>
    </x:row>
    <x:row r="1706">
      <x:c r="A1706" t="str">
        <x:v>M Parker|2026-04-15</x:v>
      </x:c>
      <x:c r="B1706" s="888" t="n">
        <x:v>46127</x:v>
      </x:c>
      <x:c r="C1706" t="str">
        <x:v>M Parker</x:v>
      </x:c>
      <x:c r="D1706" t="str">
        <x:v>Permanent</x:v>
      </x:c>
      <x:c r="E1706" t="str">
        <x:v>Thurrock</x:v>
      </x:c>
      <x:c r="F1706" t="str">
        <x:v>Operative Skilled</x:v>
      </x:c>
      <x:c r="G1706" t="str">
        <x:v>400471A</x:v>
      </x:c>
      <x:c r="H1706" t="str">
        <x:v>Hammersmith &amp; Fulham Borough Council</x:v>
      </x:c>
      <x:c r="I1706" s="22" t="n">
        <x:v>8</x:v>
      </x:c>
      <x:c r="J1706" t="str">
        <x:v>Worked</x:v>
      </x:c>
      <x:c r="K1706" t="str">
        <x:v>Employee 103193; home branch Thurrock; assigned role Operative Skilled | Deployment branch: Croydon | Actual role: Operative Porter | Jobs: 400471A | Customers: Hammersmith &amp; Fulham Borough Council | Actual hours: 8.0; source records: 1</x:v>
      </x:c>
      <x:c r="L1706" t="str">
        <x:v>Include</x:v>
      </x:c>
      <x:c r="M1706"/>
      <x:c r="N1706"/>
    </x:row>
    <x:row r="1707">
      <x:c r="A1707" t="str">
        <x:v>M Parker|2026-04-16</x:v>
      </x:c>
      <x:c r="B1707" s="888" t="n">
        <x:v>46128</x:v>
      </x:c>
      <x:c r="C1707" t="str">
        <x:v>M Parker</x:v>
      </x:c>
      <x:c r="D1707" t="str">
        <x:v>Permanent</x:v>
      </x:c>
      <x:c r="E1707" t="str">
        <x:v>Thurrock</x:v>
      </x:c>
      <x:c r="F1707" t="str">
        <x:v>Operative Skilled</x:v>
      </x:c>
      <x:c r="G1707" t="str">
        <x:v>398297</x:v>
      </x:c>
      <x:c r="H1707" t="str">
        <x:v>Dove/Mr Twene</x:v>
      </x:c>
      <x:c r="I1707" s="22" t="n">
        <x:v>8</x:v>
      </x:c>
      <x:c r="J1707" t="str">
        <x:v>Worked</x:v>
      </x:c>
      <x:c r="K1707" t="str">
        <x:v>Employee 103193; home branch Thurrock; assigned role Operative Skilled | Deployment branch: Thurrock | Actual role: Operative Porter | Jobs: 398297 | Customers: Dove/Mr Twene | Actual hours: 8.0; source records: 1</x:v>
      </x:c>
      <x:c r="L1707" t="str">
        <x:v>Include</x:v>
      </x:c>
      <x:c r="M1707"/>
      <x:c r="N1707"/>
    </x:row>
    <x:row r="1708">
      <x:c r="A1708" t="str">
        <x:v>M Parker|2026-04-17</x:v>
      </x:c>
      <x:c r="B1708" s="888" t="n">
        <x:v>46129</x:v>
      </x:c>
      <x:c r="C1708" t="str">
        <x:v>M Parker</x:v>
      </x:c>
      <x:c r="D1708" t="str">
        <x:v>Permanent</x:v>
      </x:c>
      <x:c r="E1708" t="str">
        <x:v>Thurrock</x:v>
      </x:c>
      <x:c r="F1708" t="str">
        <x:v>Operative Skilled</x:v>
      </x:c>
      <x:c r="G1708" t="str">
        <x:v>401520</x:v>
      </x:c>
      <x:c r="H1708" t="str">
        <x:v>BNP Paribas Limited</x:v>
      </x:c>
      <x:c r="I1708" s="22" t="n">
        <x:v>7.5</x:v>
      </x:c>
      <x:c r="J1708" t="str">
        <x:v>Worked</x:v>
      </x:c>
      <x:c r="K1708" t="str">
        <x:v>Employee 103193; home branch Thurrock; assigned role Operative Skilled | Deployment branch: Thurrock | Actual role: Operative Porter | Jobs: 401520 | Customers: BNP Paribas Limited | Actual hours: 7.5; source records: 1</x:v>
      </x:c>
      <x:c r="L1708" t="str">
        <x:v>Include</x:v>
      </x:c>
      <x:c r="M1708"/>
      <x:c r="N1708"/>
    </x:row>
    <x:row r="1709">
      <x:c r="A1709" t="str">
        <x:v>M Parker|2026-04-18</x:v>
      </x:c>
      <x:c r="B1709" s="888" t="n">
        <x:v>46130</x:v>
      </x:c>
      <x:c r="C1709" t="str">
        <x:v>M Parker</x:v>
      </x:c>
      <x:c r="D1709" t="str">
        <x:v>Permanent</x:v>
      </x:c>
      <x:c r="E1709" t="str">
        <x:v>Thurrock</x:v>
      </x:c>
      <x:c r="F1709" t="str">
        <x:v>Operative Skilled</x:v>
      </x:c>
      <x:c r="G1709" t="str">
        <x:v>401520</x:v>
      </x:c>
      <x:c r="H1709" t="str">
        <x:v>BNP Paribas Limited</x:v>
      </x:c>
      <x:c r="I1709" s="22" t="n">
        <x:v>8.5</x:v>
      </x:c>
      <x:c r="J1709" t="str">
        <x:v>Worked</x:v>
      </x:c>
      <x:c r="K1709" t="str">
        <x:v>Employee 103193; home branch Thurrock; assigned role Operative Skilled | Deployment branch: Thurrock | Actual role: Operative Porter | Jobs: 401520 | Customers: BNP Paribas Limited | Actual hours: 8.5; source records: 1</x:v>
      </x:c>
      <x:c r="L1709" t="str">
        <x:v>Include</x:v>
      </x:c>
      <x:c r="M1709"/>
      <x:c r="N1709"/>
    </x:row>
    <x:row r="1710">
      <x:c r="A1710" t="str">
        <x:v>M Parker|2026-04-19</x:v>
      </x:c>
      <x:c r="B1710" s="888" t="n">
        <x:v>46131</x:v>
      </x:c>
      <x:c r="C1710" t="str">
        <x:v>M Parker</x:v>
      </x:c>
      <x:c r="D1710" t="str">
        <x:v>Permanent</x:v>
      </x:c>
      <x:c r="E1710" t="str">
        <x:v>Thurrock</x:v>
      </x:c>
      <x:c r="F1710" t="str">
        <x:v>Operative Skilled</x:v>
      </x:c>
      <x:c r="G1710" t="str">
        <x:v>401520</x:v>
      </x:c>
      <x:c r="H1710" t="str">
        <x:v>BNP Paribas Limited</x:v>
      </x:c>
      <x:c r="I1710" s="22" t="n">
        <x:v>7</x:v>
      </x:c>
      <x:c r="J1710" t="str">
        <x:v>Worked</x:v>
      </x:c>
      <x:c r="K1710" t="str">
        <x:v>Employee 103193; home branch Thurrock; assigned role Operative Skilled | Deployment branch: Thurrock | Actual role: Operative Porter | Jobs: 401520 | Customers: BNP Paribas Limited | Actual hours: 7.0; source records: 1</x:v>
      </x:c>
      <x:c r="L1710" t="str">
        <x:v>Include</x:v>
      </x:c>
      <x:c r="M1710"/>
      <x:c r="N1710"/>
    </x:row>
    <x:row r="1711">
      <x:c r="A1711" t="str">
        <x:v>M Parker|2026-04-20</x:v>
      </x:c>
      <x:c r="B1711" s="888" t="n">
        <x:v>46132</x:v>
      </x:c>
      <x:c r="C1711" t="str">
        <x:v>M Parker</x:v>
      </x:c>
      <x:c r="D1711" t="str">
        <x:v>Permanent</x:v>
      </x:c>
      <x:c r="E1711" t="str">
        <x:v>Thurrock</x:v>
      </x:c>
      <x:c r="F1711" t="str">
        <x:v>Operative Skilled</x:v>
      </x:c>
      <x:c r="G1711" t="str">
        <x:v>401520</x:v>
      </x:c>
      <x:c r="H1711" t="str">
        <x:v>BNP Paribas Limited</x:v>
      </x:c>
      <x:c r="I1711" s="22" t="n">
        <x:v>9.5</x:v>
      </x:c>
      <x:c r="J1711" t="str">
        <x:v>Worked</x:v>
      </x:c>
      <x:c r="K1711" t="str">
        <x:v>Employee 103193; home branch Thurrock; assigned role Operative Skilled | Deployment branch: Thurrock | Actual role: Operative Porter | Jobs: 401520 | Customers: BNP Paribas Limited | Actual hours: 9.5; source records: 1</x:v>
      </x:c>
      <x:c r="L1711" t="str">
        <x:v>Include</x:v>
      </x:c>
      <x:c r="M1711"/>
      <x:c r="N1711"/>
    </x:row>
    <x:row r="1712">
      <x:c r="A1712" t="str">
        <x:v>M Parker|2026-04-21</x:v>
      </x:c>
      <x:c r="B1712" s="888" t="n">
        <x:v>46133</x:v>
      </x:c>
      <x:c r="C1712" t="str">
        <x:v>M Parker</x:v>
      </x:c>
      <x:c r="D1712" t="str">
        <x:v>Permanent</x:v>
      </x:c>
      <x:c r="E1712" t="str">
        <x:v>Thurrock</x:v>
      </x:c>
      <x:c r="F1712" t="str">
        <x:v>Operative Skilled</x:v>
      </x:c>
      <x:c r="G1712" t="str">
        <x:v>396899</x:v>
      </x:c>
      <x:c r="H1712" t="str">
        <x:v>Shennowo/Olayinka</x:v>
      </x:c>
      <x:c r="I1712" s="22" t="n">
        <x:v>8.5</x:v>
      </x:c>
      <x:c r="J1712" t="str">
        <x:v>Worked</x:v>
      </x:c>
      <x:c r="K1712" t="str">
        <x:v>Employee 103193; home branch Thurrock; assigned role Operative Skilled | Deployment branch: Thurrock | Actual role: Operative Porter | Jobs: 396899 | Customers: Shennowo/Olayinka | Actual hours: 8.5; source records: 1</x:v>
      </x:c>
      <x:c r="L1712" t="str">
        <x:v>Include</x:v>
      </x:c>
      <x:c r="M1712"/>
      <x:c r="N1712"/>
    </x:row>
    <x:row r="1713">
      <x:c r="A1713" t="str">
        <x:v>M Parker|2026-04-22</x:v>
      </x:c>
      <x:c r="B1713" s="888" t="n">
        <x:v>46134</x:v>
      </x:c>
      <x:c r="C1713" t="str">
        <x:v>M Parker</x:v>
      </x:c>
      <x:c r="D1713" t="str">
        <x:v>Permanent</x:v>
      </x:c>
      <x:c r="E1713" t="str">
        <x:v>Thurrock</x:v>
      </x:c>
      <x:c r="F1713" t="str">
        <x:v>Operative Skilled</x:v>
      </x:c>
      <x:c r="G1713" t="str">
        <x:v>400250</x:v>
      </x:c>
      <x:c r="H1713" t="str">
        <x:v>Apple Europe Limited</x:v>
      </x:c>
      <x:c r="I1713" s="22" t="n">
        <x:v>9</x:v>
      </x:c>
      <x:c r="J1713" t="str">
        <x:v>Worked</x:v>
      </x:c>
      <x:c r="K1713" t="str">
        <x:v>Employee 103193; home branch Thurrock; assigned role Operative Skilled | Deployment branch: Thurrock | Actual role: Operative Skilled | Jobs: 400250 | Customers: Apple Europe Limited | Actual hours: 9.0; source records: 1</x:v>
      </x:c>
      <x:c r="L1713" t="str">
        <x:v>Include</x:v>
      </x:c>
      <x:c r="M1713"/>
      <x:c r="N1713"/>
    </x:row>
    <x:row r="1714">
      <x:c r="A1714" t="str">
        <x:v>M Parker|2026-04-23</x:v>
      </x:c>
      <x:c r="B1714" s="888" t="n">
        <x:v>46135</x:v>
      </x:c>
      <x:c r="C1714" t="str">
        <x:v>M Parker</x:v>
      </x:c>
      <x:c r="D1714" t="str">
        <x:v>Permanent</x:v>
      </x:c>
      <x:c r="E1714" t="str">
        <x:v>Thurrock</x:v>
      </x:c>
      <x:c r="F1714" t="str">
        <x:v>Operative Skilled</x:v>
      </x:c>
      <x:c r="G1714" t="str">
        <x:v>398210A</x:v>
      </x:c>
      <x:c r="H1714" t="str">
        <x:v>London Metropolitan University</x:v>
      </x:c>
      <x:c r="I1714" s="22" t="n">
        <x:v>7.5</x:v>
      </x:c>
      <x:c r="J1714" t="str">
        <x:v>Worked</x:v>
      </x:c>
      <x:c r="K1714" t="str">
        <x:v>Employee 103193; home branch Thurrock; assigned role Operative Skilled | Deployment branch: Thurrock | Actual role: Operative Porter | Jobs: 398210A | Customers: London Metropolitan University | Actual hours: 7.5; source records: 1</x:v>
      </x:c>
      <x:c r="L1714" t="str">
        <x:v>Include</x:v>
      </x:c>
      <x:c r="M1714"/>
      <x:c r="N1714"/>
    </x:row>
    <x:row r="1715">
      <x:c r="A1715" t="str">
        <x:v>M Parker|2026-04-24</x:v>
      </x:c>
      <x:c r="B1715" s="888" t="n">
        <x:v>46136</x:v>
      </x:c>
      <x:c r="C1715" t="str">
        <x:v>M Parker</x:v>
      </x:c>
      <x:c r="D1715" t="str">
        <x:v>Permanent</x:v>
      </x:c>
      <x:c r="E1715" t="str">
        <x:v>Thurrock</x:v>
      </x:c>
      <x:c r="F1715" t="str">
        <x:v>Operative Skilled</x:v>
      </x:c>
      <x:c r="G1715" t="str">
        <x:v>401520</x:v>
      </x:c>
      <x:c r="H1715" t="str">
        <x:v>BNP Paribas Limited</x:v>
      </x:c>
      <x:c r="I1715" s="22" t="n">
        <x:v>9.5</x:v>
      </x:c>
      <x:c r="J1715" t="str">
        <x:v>Worked</x:v>
      </x:c>
      <x:c r="K1715" t="str">
        <x:v>Employee 103193; home branch Thurrock; assigned role Operative Skilled | Deployment branch: Thurrock | Actual role: Operative Porter | Jobs: 401520 | Customers: BNP Paribas Limited | Actual hours: 9.5; source records: 1</x:v>
      </x:c>
      <x:c r="L1715" t="str">
        <x:v>Include</x:v>
      </x:c>
      <x:c r="M1715"/>
      <x:c r="N1715"/>
    </x:row>
    <x:row r="1716">
      <x:c r="A1716" t="str">
        <x:v>M Parker|2026-04-27</x:v>
      </x:c>
      <x:c r="B1716" s="888" t="n">
        <x:v>46139</x:v>
      </x:c>
      <x:c r="C1716" t="str">
        <x:v>M Parker</x:v>
      </x:c>
      <x:c r="D1716" t="str">
        <x:v>Permanent</x:v>
      </x:c>
      <x:c r="E1716" t="str">
        <x:v>Thurrock</x:v>
      </x:c>
      <x:c r="F1716" t="str">
        <x:v>Operative Skilled</x:v>
      </x:c>
      <x:c r="G1716" t="str">
        <x:v>400374</x:v>
      </x:c>
      <x:c r="H1716" t="str">
        <x:v>Restore Information Management</x:v>
      </x:c>
      <x:c r="I1716" s="22" t="n">
        <x:v>8.5</x:v>
      </x:c>
      <x:c r="J1716" t="str">
        <x:v>Worked</x:v>
      </x:c>
      <x:c r="K1716" t="str">
        <x:v>Employee 103193; home branch Thurrock; assigned role Operative Skilled | Deployment branch: Thurrock | Actual role: Operative Porter | Jobs: 400374 | Customers: Restore Information Management | Actual hours: 8.5; source records: 1</x:v>
      </x:c>
      <x:c r="L1716" t="str">
        <x:v>Include</x:v>
      </x:c>
      <x:c r="M1716"/>
      <x:c r="N1716"/>
    </x:row>
    <x:row r="1717">
      <x:c r="A1717" t="str">
        <x:v>M Parker|2026-04-28</x:v>
      </x:c>
      <x:c r="B1717" s="888" t="n">
        <x:v>46140</x:v>
      </x:c>
      <x:c r="C1717" t="str">
        <x:v>M Parker</x:v>
      </x:c>
      <x:c r="D1717" t="str">
        <x:v>Permanent</x:v>
      </x:c>
      <x:c r="E1717" t="str">
        <x:v>Thurrock</x:v>
      </x:c>
      <x:c r="F1717" t="str">
        <x:v>Operative Skilled</x:v>
      </x:c>
      <x:c r="G1717" t="str">
        <x:v>398210A</x:v>
      </x:c>
      <x:c r="H1717" t="str">
        <x:v>London Metropolitan University</x:v>
      </x:c>
      <x:c r="I1717" s="22" t="n">
        <x:v>8.5</x:v>
      </x:c>
      <x:c r="J1717" t="str">
        <x:v>Worked</x:v>
      </x:c>
      <x:c r="K1717" t="str">
        <x:v>Employee 103193; home branch Thurrock; assigned role Operative Skilled | Deployment branch: Thurrock | Actual role: Operative Porter | Jobs: 398210A | Customers: London Metropolitan University | Actual hours: 8.5; source records: 1</x:v>
      </x:c>
      <x:c r="L1717" t="str">
        <x:v>Include</x:v>
      </x:c>
      <x:c r="M1717"/>
      <x:c r="N1717"/>
    </x:row>
    <x:row r="1718">
      <x:c r="A1718" t="str">
        <x:v>M Parker|2026-04-29</x:v>
      </x:c>
      <x:c r="B1718" s="888" t="n">
        <x:v>46141</x:v>
      </x:c>
      <x:c r="C1718" t="str">
        <x:v>M Parker</x:v>
      </x:c>
      <x:c r="D1718" t="str">
        <x:v>Permanent</x:v>
      </x:c>
      <x:c r="E1718" t="str">
        <x:v>Thurrock</x:v>
      </x:c>
      <x:c r="F1718" t="str">
        <x:v>Operative Skilled</x:v>
      </x:c>
      <x:c r="G1718" t="str">
        <x:v>401698</x:v>
      </x:c>
      <x:c r="H1718" t="str">
        <x:v>Serwaah/Ms</x:v>
      </x:c>
      <x:c r="I1718" s="22" t="n">
        <x:v>8.5</x:v>
      </x:c>
      <x:c r="J1718" t="str">
        <x:v>Worked</x:v>
      </x:c>
      <x:c r="K1718" t="str">
        <x:v>Employee 103193; home branch Thurrock; assigned role Operative Skilled | Deployment branch: Thurrock | Actual role: Operative Porter | Jobs: 401698 | Customers: Serwaah/Ms | Actual hours: 8.5; source records: 1</x:v>
      </x:c>
      <x:c r="L1718" t="str">
        <x:v>Include</x:v>
      </x:c>
      <x:c r="M1718"/>
      <x:c r="N1718"/>
    </x:row>
    <x:row r="1719">
      <x:c r="A1719" t="str">
        <x:v>M Parker|2026-04-30</x:v>
      </x:c>
      <x:c r="B1719" s="888" t="n">
        <x:v>46142</x:v>
      </x:c>
      <x:c r="C1719" t="str">
        <x:v>M Parker</x:v>
      </x:c>
      <x:c r="D1719" t="str">
        <x:v>Permanent</x:v>
      </x:c>
      <x:c r="E1719" t="str">
        <x:v>Thurrock</x:v>
      </x:c>
      <x:c r="F1719" t="str">
        <x:v>Operative Skilled</x:v>
      </x:c>
      <x:c r="G1719" t="str">
        <x:v>399451I</x:v>
      </x:c>
      <x:c r="H1719" t="str">
        <x:v>Royal Borough of Kensington and Chelsea</x:v>
      </x:c>
      <x:c r="I1719" s="22" t="n">
        <x:v>10</x:v>
      </x:c>
      <x:c r="J1719" t="str">
        <x:v>Worked</x:v>
      </x:c>
      <x:c r="K1719" t="str">
        <x:v>Employee 103193; home branch Thurrock; assigned role Operative Skilled | Deployment branch: Croydon | Actual role: Operative Porter | Jobs: 399451I | Customers: Royal Borough of Kensington and Chelsea | Actual hours: 10.0; source records: 1</x:v>
      </x:c>
      <x:c r="L1719" t="str">
        <x:v>Include</x:v>
      </x:c>
      <x:c r="M1719"/>
      <x:c r="N1719"/>
    </x:row>
    <x:row r="1720">
      <x:c r="A1720" t="str">
        <x:v>M Rafferty|2026-04-01</x:v>
      </x:c>
      <x:c r="B1720" s="888" t="n">
        <x:v>46113</x:v>
      </x:c>
      <x:c r="C1720" t="str">
        <x:v>M Rafferty</x:v>
      </x:c>
      <x:c r="D1720" t="str">
        <x:v>Permanent</x:v>
      </x:c>
      <x:c r="E1720" t="str">
        <x:v>Thurrock</x:v>
      </x:c>
      <x:c r="F1720" t="str">
        <x:v>Operative Driver</x:v>
      </x:c>
      <x:c r="G1720" t="str">
        <x:v>398663</x:v>
      </x:c>
      <x:c r="H1720" t="str">
        <x:v>Warner Bros Discovery</x:v>
      </x:c>
      <x:c r="I1720" s="22" t="n">
        <x:v>8</x:v>
      </x:c>
      <x:c r="J1720" t="str">
        <x:v>Worked</x:v>
      </x:c>
      <x:c r="K1720" t="str">
        <x:v>Employee 1481; home branch Thurrock; assigned role Operative Driver | Deployment branch: Thurrock | Actual role: Operative Porter | Jobs: 398663 | Customers: Warner Bros Discovery | Actual hours: 8.0; source records: 1</x:v>
      </x:c>
      <x:c r="L1720" t="str">
        <x:v>Include</x:v>
      </x:c>
      <x:c r="M1720"/>
      <x:c r="N1720"/>
    </x:row>
    <x:row r="1721">
      <x:c r="A1721" t="str">
        <x:v>M Rafferty|2026-04-02</x:v>
      </x:c>
      <x:c r="B1721" s="888" t="n">
        <x:v>46114</x:v>
      </x:c>
      <x:c r="C1721" t="str">
        <x:v>M Rafferty</x:v>
      </x:c>
      <x:c r="D1721" t="str">
        <x:v>Permanent</x:v>
      </x:c>
      <x:c r="E1721" t="str">
        <x:v>Thurrock</x:v>
      </x:c>
      <x:c r="F1721" t="str">
        <x:v>Operative Driver</x:v>
      </x:c>
      <x:c r="G1721" t="str">
        <x:v>401457</x:v>
      </x:c>
      <x:c r="H1721" t="str">
        <x:v>Harrow Green Logistics City M/W use only</x:v>
      </x:c>
      <x:c r="I1721" s="22" t="n">
        <x:v>7</x:v>
      </x:c>
      <x:c r="J1721" t="str">
        <x:v>Worked</x:v>
      </x:c>
      <x:c r="K1721" t="str">
        <x:v>Employee 1481; home branch Thurrock; assigned role Operative Driver | Deployment branch: Thurrock | Actual role: Operative Skilled | Jobs: 401457 | Customers: Harrow Green Logistics City M/W use only | Actual hours: 7.0; source records: 1</x:v>
      </x:c>
      <x:c r="L1721" t="str">
        <x:v>Include</x:v>
      </x:c>
      <x:c r="M1721"/>
      <x:c r="N1721"/>
    </x:row>
    <x:row r="1722">
      <x:c r="A1722" t="str">
        <x:v>M Rafferty|2026-04-07</x:v>
      </x:c>
      <x:c r="B1722" s="888" t="n">
        <x:v>46119</x:v>
      </x:c>
      <x:c r="C1722" t="str">
        <x:v>M Rafferty</x:v>
      </x:c>
      <x:c r="D1722" t="str">
        <x:v>Permanent</x:v>
      </x:c>
      <x:c r="E1722" t="str">
        <x:v>Thurrock</x:v>
      </x:c>
      <x:c r="F1722" t="str">
        <x:v>Operative Driver</x:v>
      </x:c>
      <x:c r="G1722" t="str">
        <x:v>400996</x:v>
      </x:c>
      <x:c r="H1722" t="str">
        <x:v>University of Hertfordshire</x:v>
      </x:c>
      <x:c r="I1722" s="22" t="n">
        <x:v>8.5</x:v>
      </x:c>
      <x:c r="J1722" t="str">
        <x:v>Worked</x:v>
      </x:c>
      <x:c r="K1722" t="str">
        <x:v>Employee 1481; home branch Thurrock; assigned role Operative Driver | Deployment branch: Thurrock | Actual role: Operative Skilled | Jobs: 400996 | Customers: University of Hertfordshire | Actual hours: 8.5; source records: 1</x:v>
      </x:c>
      <x:c r="L1722" t="str">
        <x:v>Include</x:v>
      </x:c>
      <x:c r="M1722"/>
      <x:c r="N1722"/>
    </x:row>
    <x:row r="1723">
      <x:c r="A1723" t="str">
        <x:v>M Rafferty|2026-04-08</x:v>
      </x:c>
      <x:c r="B1723" s="888" t="n">
        <x:v>46120</x:v>
      </x:c>
      <x:c r="C1723" t="str">
        <x:v>M Rafferty</x:v>
      </x:c>
      <x:c r="D1723" t="str">
        <x:v>Permanent</x:v>
      </x:c>
      <x:c r="E1723" t="str">
        <x:v>Thurrock</x:v>
      </x:c>
      <x:c r="F1723" t="str">
        <x:v>Operative Driver</x:v>
      </x:c>
      <x:c r="G1723" t="str">
        <x:v>400996</x:v>
      </x:c>
      <x:c r="H1723" t="str">
        <x:v>University of Hertfordshire</x:v>
      </x:c>
      <x:c r="I1723" s="22" t="n">
        <x:v>6</x:v>
      </x:c>
      <x:c r="J1723" t="str">
        <x:v>Worked</x:v>
      </x:c>
      <x:c r="K1723" t="str">
        <x:v>Employee 1481; home branch Thurrock; assigned role Operative Driver | Deployment branch: Thurrock | Actual role: Operative Skilled | Jobs: 400996 | Customers: University of Hertfordshire | Actual hours: 6.0; source records: 1</x:v>
      </x:c>
      <x:c r="L1723" t="str">
        <x:v>Include</x:v>
      </x:c>
      <x:c r="M1723"/>
      <x:c r="N1723"/>
    </x:row>
    <x:row r="1724">
      <x:c r="A1724" t="str">
        <x:v>M Rafferty|2026-04-09</x:v>
      </x:c>
      <x:c r="B1724" s="888" t="n">
        <x:v>46121</x:v>
      </x:c>
      <x:c r="C1724" t="str">
        <x:v>M Rafferty</x:v>
      </x:c>
      <x:c r="D1724" t="str">
        <x:v>Permanent</x:v>
      </x:c>
      <x:c r="E1724" t="str">
        <x:v>Thurrock</x:v>
      </x:c>
      <x:c r="F1724" t="str">
        <x:v>Operative Driver</x:v>
      </x:c>
      <x:c r="G1724" t="str">
        <x:v>400996</x:v>
      </x:c>
      <x:c r="H1724" t="str">
        <x:v>University of Hertfordshire</x:v>
      </x:c>
      <x:c r="I1724" s="22" t="n">
        <x:v>9.5</x:v>
      </x:c>
      <x:c r="J1724" t="str">
        <x:v>Worked</x:v>
      </x:c>
      <x:c r="K1724" t="str">
        <x:v>Employee 1481; home branch Thurrock; assigned role Operative Driver | Deployment branch: Thurrock | Actual role: Operative Skilled | Jobs: 400996 | Customers: University of Hertfordshire | Actual hours: 9.5; source records: 1</x:v>
      </x:c>
      <x:c r="L1724" t="str">
        <x:v>Include</x:v>
      </x:c>
      <x:c r="M1724"/>
      <x:c r="N1724"/>
    </x:row>
    <x:row r="1725">
      <x:c r="A1725" t="str">
        <x:v>M Rafferty|2026-04-14</x:v>
      </x:c>
      <x:c r="B1725" s="888" t="n">
        <x:v>46126</x:v>
      </x:c>
      <x:c r="C1725" t="str">
        <x:v>M Rafferty</x:v>
      </x:c>
      <x:c r="D1725" t="str">
        <x:v>Permanent</x:v>
      </x:c>
      <x:c r="E1725" t="str">
        <x:v>Thurrock</x:v>
      </x:c>
      <x:c r="F1725" t="str">
        <x:v>Operative Driver</x:v>
      </x:c>
      <x:c r="G1725" t="str">
        <x:v>400996</x:v>
      </x:c>
      <x:c r="H1725" t="str">
        <x:v>University of Hertfordshire</x:v>
      </x:c>
      <x:c r="I1725" s="22" t="n">
        <x:v>7.5</x:v>
      </x:c>
      <x:c r="J1725" t="str">
        <x:v>Worked</x:v>
      </x:c>
      <x:c r="K1725" t="str">
        <x:v>Employee 1481; home branch Thurrock; assigned role Operative Driver | Deployment branch: Thurrock | Actual role: Operative Porter | Jobs: 400996 | Customers: University of Hertfordshire | Actual hours: 7.5; source records: 1</x:v>
      </x:c>
      <x:c r="L1725" t="str">
        <x:v>Include</x:v>
      </x:c>
      <x:c r="M1725"/>
      <x:c r="N1725"/>
    </x:row>
    <x:row r="1726">
      <x:c r="A1726" t="str">
        <x:v>M Rafferty|2026-04-15</x:v>
      </x:c>
      <x:c r="B1726" s="888" t="n">
        <x:v>46127</x:v>
      </x:c>
      <x:c r="C1726" t="str">
        <x:v>M Rafferty</x:v>
      </x:c>
      <x:c r="D1726" t="str">
        <x:v>Permanent</x:v>
      </x:c>
      <x:c r="E1726" t="str">
        <x:v>Thurrock</x:v>
      </x:c>
      <x:c r="F1726" t="str">
        <x:v>Operative Driver</x:v>
      </x:c>
      <x:c r="G1726" t="str">
        <x:v>400147</x:v>
      </x:c>
      <x:c r="H1726" t="str">
        <x:v>JVCKenwood UK Limited</x:v>
      </x:c>
      <x:c r="I1726" s="22" t="n">
        <x:v>8</x:v>
      </x:c>
      <x:c r="J1726" t="str">
        <x:v>Worked</x:v>
      </x:c>
      <x:c r="K1726" t="str">
        <x:v>Employee 1481; home branch Thurrock; assigned role Operative Driver | Deployment branch: Thurrock | Actual role: Operative Porter | Jobs: 400147 | Customers: JVCKenwood UK Limited | Actual hours: 8.0; source records: 1</x:v>
      </x:c>
      <x:c r="L1726" t="str">
        <x:v>Include</x:v>
      </x:c>
      <x:c r="M1726"/>
      <x:c r="N1726"/>
    </x:row>
    <x:row r="1727">
      <x:c r="A1727" t="str">
        <x:v>M Rafferty|2026-04-16</x:v>
      </x:c>
      <x:c r="B1727" s="888" t="n">
        <x:v>46128</x:v>
      </x:c>
      <x:c r="C1727" t="str">
        <x:v>M Rafferty</x:v>
      </x:c>
      <x:c r="D1727" t="str">
        <x:v>Permanent</x:v>
      </x:c>
      <x:c r="E1727" t="str">
        <x:v>Thurrock</x:v>
      </x:c>
      <x:c r="F1727" t="str">
        <x:v>Operative Driver</x:v>
      </x:c>
      <x:c r="G1727" t="str">
        <x:v>396207</x:v>
      </x:c>
      <x:c r="H1727" t="str">
        <x:v>Linklaters LLP</x:v>
      </x:c>
      <x:c r="I1727" s="22" t="n">
        <x:v>9.5</x:v>
      </x:c>
      <x:c r="J1727" t="str">
        <x:v>Worked</x:v>
      </x:c>
      <x:c r="K1727" t="str">
        <x:v>Employee 1481; home branch Thurrock; assigned role Operative Driver | Deployment branch: Thurrock | Actual role: Operative Porter | Jobs: 396207 | Customers: Linklaters LLP | Actual hours: 9.5; source records: 1</x:v>
      </x:c>
      <x:c r="L1727" t="str">
        <x:v>Include</x:v>
      </x:c>
      <x:c r="M1727"/>
      <x:c r="N1727"/>
    </x:row>
    <x:row r="1728">
      <x:c r="A1728" t="str">
        <x:v>M Rafferty|2026-04-21</x:v>
      </x:c>
      <x:c r="B1728" s="888" t="n">
        <x:v>46133</x:v>
      </x:c>
      <x:c r="C1728" t="str">
        <x:v>M Rafferty</x:v>
      </x:c>
      <x:c r="D1728" t="str">
        <x:v>Permanent</x:v>
      </x:c>
      <x:c r="E1728" t="str">
        <x:v>Thurrock</x:v>
      </x:c>
      <x:c r="F1728" t="str">
        <x:v>Operative Driver</x:v>
      </x:c>
      <x:c r="G1728" t="str">
        <x:v>392752B</x:v>
      </x:c>
      <x:c r="H1728" t="str">
        <x:v>Bromley Central Library</x:v>
      </x:c>
      <x:c r="I1728" s="22" t="n">
        <x:v>8</x:v>
      </x:c>
      <x:c r="J1728" t="str">
        <x:v>Worked</x:v>
      </x:c>
      <x:c r="K1728" t="str">
        <x:v>Employee 1481; home branch Thurrock; assigned role Operative Driver | Deployment branch: Croydon | Actual role: Operative Porter | Jobs: 392752B | Customers: Bromley Central Library | Actual hours: 8.0; source records: 1</x:v>
      </x:c>
      <x:c r="L1728" t="str">
        <x:v>Include</x:v>
      </x:c>
      <x:c r="M1728"/>
      <x:c r="N1728"/>
    </x:row>
    <x:row r="1729">
      <x:c r="A1729" t="str">
        <x:v>M Rafferty|2026-04-22</x:v>
      </x:c>
      <x:c r="B1729" s="888" t="n">
        <x:v>46134</x:v>
      </x:c>
      <x:c r="C1729" t="str">
        <x:v>M Rafferty</x:v>
      </x:c>
      <x:c r="D1729" t="str">
        <x:v>Permanent</x:v>
      </x:c>
      <x:c r="E1729" t="str">
        <x:v>Thurrock</x:v>
      </x:c>
      <x:c r="F1729" t="str">
        <x:v>Operative Driver</x:v>
      </x:c>
      <x:c r="G1729" t="str">
        <x:v>401494</x:v>
      </x:c>
      <x:c r="H1729" t="str">
        <x:v>Susquehanna International Group (SIG)</x:v>
      </x:c>
      <x:c r="I1729" s="22" t="n">
        <x:v>8.5</x:v>
      </x:c>
      <x:c r="J1729" t="str">
        <x:v>Worked</x:v>
      </x:c>
      <x:c r="K1729" t="str">
        <x:v>Employee 1481; home branch Thurrock; assigned role Operative Driver | Deployment branch: Thurrock | Actual role: Operative Skilled | Jobs: 401494 | Customers: Susquehanna International Group (SIG) | Actual hours: 8.5; source records: 1</x:v>
      </x:c>
      <x:c r="L1729" t="str">
        <x:v>Include</x:v>
      </x:c>
      <x:c r="M1729"/>
      <x:c r="N1729"/>
    </x:row>
    <x:row r="1730">
      <x:c r="A1730" t="str">
        <x:v>M Rafferty|2026-04-23</x:v>
      </x:c>
      <x:c r="B1730" s="888" t="n">
        <x:v>46135</x:v>
      </x:c>
      <x:c r="C1730" t="str">
        <x:v>M Rafferty</x:v>
      </x:c>
      <x:c r="D1730" t="str">
        <x:v>Permanent</x:v>
      </x:c>
      <x:c r="E1730" t="str">
        <x:v>Thurrock</x:v>
      </x:c>
      <x:c r="F1730" t="str">
        <x:v>Operative Driver</x:v>
      </x:c>
      <x:c r="G1730"/>
      <x:c r="H1730"/>
      <x:c r="I1730" s="22" t="n">
        <x:v>0</x:v>
      </x:c>
      <x:c r="J1730" t="str">
        <x:v>Other leave — Sickness</x:v>
      </x:c>
      <x:c r="K1730" t="str">
        <x:v>Employee 1481; home branch Thurrock; assigned role Operative Driver | Leave: Sickness | Leave calendar basis: Fixed schedule</x:v>
      </x:c>
      <x:c r="L1730" t="str">
        <x:v>Include</x:v>
      </x:c>
      <x:c r="M1730"/>
      <x:c r="N1730"/>
    </x:row>
    <x:row r="1731">
      <x:c r="A1731" t="str">
        <x:v>M Rafferty|2026-04-28</x:v>
      </x:c>
      <x:c r="B1731" s="888" t="n">
        <x:v>46140</x:v>
      </x:c>
      <x:c r="C1731" t="str">
        <x:v>M Rafferty</x:v>
      </x:c>
      <x:c r="D1731" t="str">
        <x:v>Permanent</x:v>
      </x:c>
      <x:c r="E1731" t="str">
        <x:v>Thurrock</x:v>
      </x:c>
      <x:c r="F1731" t="str">
        <x:v>Operative Driver</x:v>
      </x:c>
      <x:c r="G1731" t="str">
        <x:v>401629</x:v>
      </x:c>
      <x:c r="H1731" t="str">
        <x:v>CH &amp; Co Catering Ltd</x:v>
      </x:c>
      <x:c r="I1731" s="22" t="n">
        <x:v>6.5</x:v>
      </x:c>
      <x:c r="J1731" t="str">
        <x:v>Worked</x:v>
      </x:c>
      <x:c r="K1731" t="str">
        <x:v>Employee 1481; home branch Thurrock; assigned role Operative Driver | Deployment branch: Thurrock | Actual role: Operative Porter | Jobs: 401629 | Customers: CH &amp; Co Catering Ltd | Actual hours: 6.5; source records: 1</x:v>
      </x:c>
      <x:c r="L1731" t="str">
        <x:v>Include</x:v>
      </x:c>
      <x:c r="M1731"/>
      <x:c r="N1731"/>
    </x:row>
    <x:row r="1732">
      <x:c r="A1732" t="str">
        <x:v>M Rafferty|2026-04-29</x:v>
      </x:c>
      <x:c r="B1732" s="888" t="n">
        <x:v>46141</x:v>
      </x:c>
      <x:c r="C1732" t="str">
        <x:v>M Rafferty</x:v>
      </x:c>
      <x:c r="D1732" t="str">
        <x:v>Permanent</x:v>
      </x:c>
      <x:c r="E1732" t="str">
        <x:v>Thurrock</x:v>
      </x:c>
      <x:c r="F1732" t="str">
        <x:v>Operative Driver</x:v>
      </x:c>
      <x:c r="G1732" t="str">
        <x:v>401882</x:v>
      </x:c>
      <x:c r="H1732" t="str">
        <x:v>Restore Technology Limited Global Switch</x:v>
      </x:c>
      <x:c r="I1732" s="22" t="n">
        <x:v>7.5</x:v>
      </x:c>
      <x:c r="J1732" t="str">
        <x:v>Worked</x:v>
      </x:c>
      <x:c r="K1732" t="str">
        <x:v>Employee 1481; home branch Thurrock; assigned role Operative Driver | Deployment branch: Thurrock | Actual role: Operative Porter | Jobs: 401882 | Customers: Restore Technology Limited Global Switch | Actual hours: 7.5; source records: 1</x:v>
      </x:c>
      <x:c r="L1732" t="str">
        <x:v>Include</x:v>
      </x:c>
      <x:c r="M1732"/>
      <x:c r="N1732"/>
    </x:row>
    <x:row r="1733">
      <x:c r="A1733" t="str">
        <x:v>M Rafferty|2026-04-30</x:v>
      </x:c>
      <x:c r="B1733" s="888" t="n">
        <x:v>46142</x:v>
      </x:c>
      <x:c r="C1733" t="str">
        <x:v>M Rafferty</x:v>
      </x:c>
      <x:c r="D1733" t="str">
        <x:v>Permanent</x:v>
      </x:c>
      <x:c r="E1733" t="str">
        <x:v>Thurrock</x:v>
      </x:c>
      <x:c r="F1733" t="str">
        <x:v>Operative Driver</x:v>
      </x:c>
      <x:c r="G1733" t="str">
        <x:v>401599</x:v>
      </x:c>
      <x:c r="H1733" t="str">
        <x:v>Bank of New York Mellon</x:v>
      </x:c>
      <x:c r="I1733" s="22" t="n">
        <x:v>7.5</x:v>
      </x:c>
      <x:c r="J1733" t="str">
        <x:v>Worked</x:v>
      </x:c>
      <x:c r="K1733" t="str">
        <x:v>Employee 1481; home branch Thurrock; assigned role Operative Driver | Deployment branch: Thurrock | Actual role: Operative Porter | Jobs: 401599 | Customers: Bank of New York Mellon | Actual hours: 7.5; source records: 1</x:v>
      </x:c>
      <x:c r="L1733" t="str">
        <x:v>Include</x:v>
      </x:c>
      <x:c r="M1733"/>
      <x:c r="N1733"/>
    </x:row>
    <x:row r="1734">
      <x:c r="A1734" t="str">
        <x:v>M. Musadik Ali (B) EV|2026-04-02</x:v>
      </x:c>
      <x:c r="B1734" s="888" t="n">
        <x:v>46114</x:v>
      </x:c>
      <x:c r="C1734" t="str">
        <x:v>M. Musadik Ali (B) EV</x:v>
      </x:c>
      <x:c r="D1734" t="str">
        <x:v>Permanent</x:v>
      </x:c>
      <x:c r="E1734" t="str">
        <x:v>Thurrock</x:v>
      </x:c>
      <x:c r="F1734" t="str">
        <x:v>Operative Porter</x:v>
      </x:c>
      <x:c r="G1734" t="str">
        <x:v>401457</x:v>
      </x:c>
      <x:c r="H1734" t="str">
        <x:v>Harrow Green Logistics City M/W use only</x:v>
      </x:c>
      <x:c r="I1734" s="22" t="n">
        <x:v>7</x:v>
      </x:c>
      <x:c r="J1734" t="str">
        <x:v>Worked</x:v>
      </x:c>
      <x:c r="K1734" t="str">
        <x:v>Employee 103440; home branch Thurrock; assigned role Operative Porter | Deployment branch: Thurrock | Actual role: Operative Driver | Jobs: 401457 | Customers: Harrow Green Logistics City M/W use only | Actual hours: 7.0; source records: 1</x:v>
      </x:c>
      <x:c r="L1734" t="str">
        <x:v>Include</x:v>
      </x:c>
      <x:c r="M1734"/>
      <x:c r="N1734"/>
    </x:row>
    <x:row r="1735">
      <x:c r="A1735" t="str">
        <x:v>M. Musadik Ali (B) EV|2026-04-03</x:v>
      </x:c>
      <x:c r="B1735" s="888" t="n">
        <x:v>46115</x:v>
      </x:c>
      <x:c r="C1735" t="str">
        <x:v>M. Musadik Ali (B) EV</x:v>
      </x:c>
      <x:c r="D1735" t="str">
        <x:v>Permanent</x:v>
      </x:c>
      <x:c r="E1735" t="str">
        <x:v>Thurrock</x:v>
      </x:c>
      <x:c r="F1735" t="str">
        <x:v>Operative Porter</x:v>
      </x:c>
      <x:c r="G1735"/>
      <x:c r="H1735"/>
      <x:c r="I1735" s="22" t="n">
        <x:v>0</x:v>
      </x:c>
      <x:c r="J1735" t="str">
        <x:v>Annual leave</x:v>
      </x:c>
      <x:c r="K1735" t="str">
        <x:v>Employee 103440; home branch Thurrock; assigned role Operative Porter | Leave: Annual Leave (Hours) | Leave calendar basis: Variable-pattern period</x:v>
      </x:c>
      <x:c r="L1735" t="str">
        <x:v>Include</x:v>
      </x:c>
      <x:c r="M1735"/>
      <x:c r="N1735"/>
    </x:row>
    <x:row r="1736">
      <x:c r="A1736" t="str">
        <x:v>M. Musadik Ali (B) EV|2026-04-06</x:v>
      </x:c>
      <x:c r="B1736" s="888" t="n">
        <x:v>46118</x:v>
      </x:c>
      <x:c r="C1736" t="str">
        <x:v>M. Musadik Ali (B) EV</x:v>
      </x:c>
      <x:c r="D1736" t="str">
        <x:v>Permanent</x:v>
      </x:c>
      <x:c r="E1736" t="str">
        <x:v>Thurrock</x:v>
      </x:c>
      <x:c r="F1736" t="str">
        <x:v>Operative Porter</x:v>
      </x:c>
      <x:c r="G1736"/>
      <x:c r="H1736"/>
      <x:c r="I1736" s="22" t="n">
        <x:v>0</x:v>
      </x:c>
      <x:c r="J1736" t="str">
        <x:v>Annual leave</x:v>
      </x:c>
      <x:c r="K1736" t="str">
        <x:v>Employee 103440; home branch Thurrock; assigned role Operative Porter | Leave: Annual Leave (Hours) | Leave calendar basis: Variable-pattern period</x:v>
      </x:c>
      <x:c r="L1736" t="str">
        <x:v>Include</x:v>
      </x:c>
      <x:c r="M1736"/>
      <x:c r="N1736"/>
    </x:row>
    <x:row r="1737">
      <x:c r="A1737" t="str">
        <x:v>M. Musadik Ali (B) EV|2026-04-07</x:v>
      </x:c>
      <x:c r="B1737" s="888" t="n">
        <x:v>46119</x:v>
      </x:c>
      <x:c r="C1737" t="str">
        <x:v>M. Musadik Ali (B) EV</x:v>
      </x:c>
      <x:c r="D1737" t="str">
        <x:v>Permanent</x:v>
      </x:c>
      <x:c r="E1737" t="str">
        <x:v>Thurrock</x:v>
      </x:c>
      <x:c r="F1737" t="str">
        <x:v>Operative Porter</x:v>
      </x:c>
      <x:c r="G1737" t="str">
        <x:v>400996</x:v>
      </x:c>
      <x:c r="H1737" t="str">
        <x:v>University of Hertfordshire</x:v>
      </x:c>
      <x:c r="I1737" s="22" t="n">
        <x:v>8.5</x:v>
      </x:c>
      <x:c r="J1737" t="str">
        <x:v>Worked</x:v>
      </x:c>
      <x:c r="K1737" t="str">
        <x:v>Employee 103440; home branch Thurrock; assigned role Operative Porter | Deployment branch: Thurrock | Actual role: Operative Driver | Jobs: 400996 | Customers: University of Hertfordshire | Actual hours: 8.5; source records: 1</x:v>
      </x:c>
      <x:c r="L1737" t="str">
        <x:v>Include</x:v>
      </x:c>
      <x:c r="M1737"/>
      <x:c r="N1737"/>
    </x:row>
    <x:row r="1738">
      <x:c r="A1738" t="str">
        <x:v>M. Musadik Ali (B) EV|2026-04-08</x:v>
      </x:c>
      <x:c r="B1738" s="888" t="n">
        <x:v>46120</x:v>
      </x:c>
      <x:c r="C1738" t="str">
        <x:v>M. Musadik Ali (B) EV</x:v>
      </x:c>
      <x:c r="D1738" t="str">
        <x:v>Permanent</x:v>
      </x:c>
      <x:c r="E1738" t="str">
        <x:v>Thurrock</x:v>
      </x:c>
      <x:c r="F1738" t="str">
        <x:v>Operative Porter</x:v>
      </x:c>
      <x:c r="G1738" t="str">
        <x:v>400996</x:v>
      </x:c>
      <x:c r="H1738" t="str">
        <x:v>University of Hertfordshire</x:v>
      </x:c>
      <x:c r="I1738" s="22" t="n">
        <x:v>6</x:v>
      </x:c>
      <x:c r="J1738" t="str">
        <x:v>Worked</x:v>
      </x:c>
      <x:c r="K1738" t="str">
        <x:v>Employee 103440; home branch Thurrock; assigned role Operative Porter | Deployment branch: Thurrock | Actual role: Operative Driver | Jobs: 400996 | Customers: University of Hertfordshire | Actual hours: 6.0; source records: 1</x:v>
      </x:c>
      <x:c r="L1738" t="str">
        <x:v>Include</x:v>
      </x:c>
      <x:c r="M1738"/>
      <x:c r="N1738"/>
    </x:row>
    <x:row r="1739">
      <x:c r="A1739" t="str">
        <x:v>M. Musadik Ali (B) EV|2026-04-09</x:v>
      </x:c>
      <x:c r="B1739" s="888" t="n">
        <x:v>46121</x:v>
      </x:c>
      <x:c r="C1739" t="str">
        <x:v>M. Musadik Ali (B) EV</x:v>
      </x:c>
      <x:c r="D1739" t="str">
        <x:v>Permanent</x:v>
      </x:c>
      <x:c r="E1739" t="str">
        <x:v>Thurrock</x:v>
      </x:c>
      <x:c r="F1739" t="str">
        <x:v>Operative Porter</x:v>
      </x:c>
      <x:c r="G1739" t="str">
        <x:v>400996</x:v>
      </x:c>
      <x:c r="H1739" t="str">
        <x:v>University of Hertfordshire</x:v>
      </x:c>
      <x:c r="I1739" s="22" t="n">
        <x:v>9.5</x:v>
      </x:c>
      <x:c r="J1739" t="str">
        <x:v>Worked</x:v>
      </x:c>
      <x:c r="K1739" t="str">
        <x:v>Employee 103440; home branch Thurrock; assigned role Operative Porter | Deployment branch: Thurrock | Actual role: Operative Driver | Jobs: 400996 | Customers: University of Hertfordshire | Actual hours: 9.5; source records: 1</x:v>
      </x:c>
      <x:c r="L1739" t="str">
        <x:v>Include</x:v>
      </x:c>
      <x:c r="M1739"/>
      <x:c r="N1739"/>
    </x:row>
    <x:row r="1740">
      <x:c r="A1740" t="str">
        <x:v>M. Musadik Ali (B) EV|2026-04-10</x:v>
      </x:c>
      <x:c r="B1740" s="888" t="n">
        <x:v>46122</x:v>
      </x:c>
      <x:c r="C1740" t="str">
        <x:v>M. Musadik Ali (B) EV</x:v>
      </x:c>
      <x:c r="D1740" t="str">
        <x:v>Permanent</x:v>
      </x:c>
      <x:c r="E1740" t="str">
        <x:v>Thurrock</x:v>
      </x:c>
      <x:c r="F1740" t="str">
        <x:v>Operative Porter</x:v>
      </x:c>
      <x:c r="G1740" t="str">
        <x:v>400996</x:v>
      </x:c>
      <x:c r="H1740" t="str">
        <x:v>University of Hertfordshire</x:v>
      </x:c>
      <x:c r="I1740" s="22" t="n">
        <x:v>7</x:v>
      </x:c>
      <x:c r="J1740" t="str">
        <x:v>Worked</x:v>
      </x:c>
      <x:c r="K1740" t="str">
        <x:v>Employee 103440; home branch Thurrock; assigned role Operative Porter | Deployment branch: Thurrock | Actual role: Operative Driver | Jobs: 400996 | Customers: University of Hertfordshire | Actual hours: 7.0; source records: 1</x:v>
      </x:c>
      <x:c r="L1740" t="str">
        <x:v>Include</x:v>
      </x:c>
      <x:c r="M1740"/>
      <x:c r="N1740"/>
    </x:row>
    <x:row r="1741">
      <x:c r="A1741" t="str">
        <x:v>M. Musadik Ali (B) EV|2026-04-11</x:v>
      </x:c>
      <x:c r="B1741" s="888" t="n">
        <x:v>46123</x:v>
      </x:c>
      <x:c r="C1741" t="str">
        <x:v>M. Musadik Ali (B) EV</x:v>
      </x:c>
      <x:c r="D1741" t="str">
        <x:v>Permanent</x:v>
      </x:c>
      <x:c r="E1741" t="str">
        <x:v>Thurrock</x:v>
      </x:c>
      <x:c r="F1741" t="str">
        <x:v>Operative Porter</x:v>
      </x:c>
      <x:c r="G1741" t="str">
        <x:v>401053</x:v>
      </x:c>
      <x:c r="H1741" t="str">
        <x:v>Anthropic</x:v>
      </x:c>
      <x:c r="I1741" s="22" t="n">
        <x:v>11</x:v>
      </x:c>
      <x:c r="J1741" t="str">
        <x:v>Worked</x:v>
      </x:c>
      <x:c r="K1741" t="str">
        <x:v>Employee 103440; home branch Thurrock; assigned role Operative Porter | Deployment branch: Thurrock | Actual role: Operative Porter | Jobs: 401053 | Customers: Anthropic | Actual hours: 11.0; source records: 1</x:v>
      </x:c>
      <x:c r="L1741" t="str">
        <x:v>Include</x:v>
      </x:c>
      <x:c r="M1741"/>
      <x:c r="N1741"/>
    </x:row>
    <x:row r="1742">
      <x:c r="A1742" t="str">
        <x:v>M. Musadik Ali (B) EV|2026-04-13</x:v>
      </x:c>
      <x:c r="B1742" s="888" t="n">
        <x:v>46125</x:v>
      </x:c>
      <x:c r="C1742" t="str">
        <x:v>M. Musadik Ali (B) EV</x:v>
      </x:c>
      <x:c r="D1742" t="str">
        <x:v>Permanent</x:v>
      </x:c>
      <x:c r="E1742" t="str">
        <x:v>Thurrock</x:v>
      </x:c>
      <x:c r="F1742" t="str">
        <x:v>Operative Porter</x:v>
      </x:c>
      <x:c r="G1742" t="str">
        <x:v>400996</x:v>
      </x:c>
      <x:c r="H1742" t="str">
        <x:v>University of Hertfordshire</x:v>
      </x:c>
      <x:c r="I1742" s="22" t="n">
        <x:v>5.5</x:v>
      </x:c>
      <x:c r="J1742" t="str">
        <x:v>Worked</x:v>
      </x:c>
      <x:c r="K1742" t="str">
        <x:v>Employee 103440; home branch Thurrock; assigned role Operative Porter | Deployment branch: Thurrock | Actual role: Operative Driver | Jobs: 400996 | Customers: University of Hertfordshire | Actual hours: 5.5; source records: 1</x:v>
      </x:c>
      <x:c r="L1742" t="str">
        <x:v>Include</x:v>
      </x:c>
      <x:c r="M1742"/>
      <x:c r="N1742"/>
    </x:row>
    <x:row r="1743">
      <x:c r="A1743" t="str">
        <x:v>M. Musadik Ali (B) EV|2026-04-14</x:v>
      </x:c>
      <x:c r="B1743" s="888" t="n">
        <x:v>46126</x:v>
      </x:c>
      <x:c r="C1743" t="str">
        <x:v>M. Musadik Ali (B) EV</x:v>
      </x:c>
      <x:c r="D1743" t="str">
        <x:v>Permanent</x:v>
      </x:c>
      <x:c r="E1743" t="str">
        <x:v>Thurrock</x:v>
      </x:c>
      <x:c r="F1743" t="str">
        <x:v>Operative Porter</x:v>
      </x:c>
      <x:c r="G1743" t="str">
        <x:v>400996</x:v>
      </x:c>
      <x:c r="H1743" t="str">
        <x:v>University of Hertfordshire</x:v>
      </x:c>
      <x:c r="I1743" s="22" t="n">
        <x:v>7.5</x:v>
      </x:c>
      <x:c r="J1743" t="str">
        <x:v>Worked</x:v>
      </x:c>
      <x:c r="K1743" t="str">
        <x:v>Employee 103440; home branch Thurrock; assigned role Operative Porter | Deployment branch: Thurrock | Actual role: Operative Driver | Jobs: 400996 | Customers: University of Hertfordshire | Actual hours: 7.5; source records: 1</x:v>
      </x:c>
      <x:c r="L1743" t="str">
        <x:v>Include</x:v>
      </x:c>
      <x:c r="M1743"/>
      <x:c r="N1743"/>
    </x:row>
    <x:row r="1744">
      <x:c r="A1744" t="str">
        <x:v>M. Musadik Ali (B) EV|2026-04-15</x:v>
      </x:c>
      <x:c r="B1744" s="888" t="n">
        <x:v>46127</x:v>
      </x:c>
      <x:c r="C1744" t="str">
        <x:v>M. Musadik Ali (B) EV</x:v>
      </x:c>
      <x:c r="D1744" t="str">
        <x:v>Permanent</x:v>
      </x:c>
      <x:c r="E1744" t="str">
        <x:v>Thurrock</x:v>
      </x:c>
      <x:c r="F1744" t="str">
        <x:v>Operative Porter</x:v>
      </x:c>
      <x:c r="G1744"/>
      <x:c r="H1744"/>
      <x:c r="I1744" s="22" t="n">
        <x:v>0</x:v>
      </x:c>
      <x:c r="J1744" t="str">
        <x:v>Annual leave</x:v>
      </x:c>
      <x:c r="K1744" t="str">
        <x:v>Employee 103440; home branch Thurrock; assigned role Operative Porter | Leave: Annual Leave (Hours) | Leave calendar basis: Variable-pattern period</x:v>
      </x:c>
      <x:c r="L1744" t="str">
        <x:v>Include</x:v>
      </x:c>
      <x:c r="M1744"/>
      <x:c r="N1744"/>
    </x:row>
    <x:row r="1745">
      <x:c r="A1745" t="str">
        <x:v>M. Musadik Ali (B) EV|2026-04-16</x:v>
      </x:c>
      <x:c r="B1745" s="888" t="n">
        <x:v>46128</x:v>
      </x:c>
      <x:c r="C1745" t="str">
        <x:v>M. Musadik Ali (B) EV</x:v>
      </x:c>
      <x:c r="D1745" t="str">
        <x:v>Permanent</x:v>
      </x:c>
      <x:c r="E1745" t="str">
        <x:v>Thurrock</x:v>
      </x:c>
      <x:c r="F1745" t="str">
        <x:v>Operative Porter</x:v>
      </x:c>
      <x:c r="G1745" t="str">
        <x:v>401590</x:v>
      </x:c>
      <x:c r="H1745" t="str">
        <x:v>Adecco Group</x:v>
      </x:c>
      <x:c r="I1745" s="22" t="n">
        <x:v>8.5</x:v>
      </x:c>
      <x:c r="J1745" t="str">
        <x:v>Worked</x:v>
      </x:c>
      <x:c r="K1745" t="str">
        <x:v>Employee 103440; home branch Thurrock; assigned role Operative Porter | Deployment branch: Thurrock | Actual role: Operative Driver | Jobs: 401590 | Customers: Adecco Group | Actual hours: 8.5; source records: 1</x:v>
      </x:c>
      <x:c r="L1745" t="str">
        <x:v>Include</x:v>
      </x:c>
      <x:c r="M1745"/>
      <x:c r="N1745"/>
    </x:row>
    <x:row r="1746">
      <x:c r="A1746" t="str">
        <x:v>M. Musadik Ali (B) EV|2026-04-17</x:v>
      </x:c>
      <x:c r="B1746" s="888" t="n">
        <x:v>46129</x:v>
      </x:c>
      <x:c r="C1746" t="str">
        <x:v>M. Musadik Ali (B) EV</x:v>
      </x:c>
      <x:c r="D1746" t="str">
        <x:v>Permanent</x:v>
      </x:c>
      <x:c r="E1746" t="str">
        <x:v>Thurrock</x:v>
      </x:c>
      <x:c r="F1746" t="str">
        <x:v>Operative Porter</x:v>
      </x:c>
      <x:c r="G1746" t="str">
        <x:v>401599</x:v>
      </x:c>
      <x:c r="H1746" t="str">
        <x:v>Bank of New York Mellon</x:v>
      </x:c>
      <x:c r="I1746" s="22" t="n">
        <x:v>8.5</x:v>
      </x:c>
      <x:c r="J1746" t="str">
        <x:v>Worked</x:v>
      </x:c>
      <x:c r="K1746" t="str">
        <x:v>Employee 103440; home branch Thurrock; assigned role Operative Porter | Deployment branch: Thurrock | Actual role: Operative Driver | Jobs: 401599 | Customers: Bank of New York Mellon | Actual hours: 8.5; source records: 1</x:v>
      </x:c>
      <x:c r="L1746" t="str">
        <x:v>Include</x:v>
      </x:c>
      <x:c r="M1746"/>
      <x:c r="N1746"/>
    </x:row>
    <x:row r="1747">
      <x:c r="A1747" t="str">
        <x:v>M. Musadik Ali (B) EV|2026-04-20</x:v>
      </x:c>
      <x:c r="B1747" s="888" t="n">
        <x:v>46132</x:v>
      </x:c>
      <x:c r="C1747" t="str">
        <x:v>M. Musadik Ali (B) EV</x:v>
      </x:c>
      <x:c r="D1747" t="str">
        <x:v>Permanent</x:v>
      </x:c>
      <x:c r="E1747" t="str">
        <x:v>Thurrock</x:v>
      </x:c>
      <x:c r="F1747" t="str">
        <x:v>Operative Porter</x:v>
      </x:c>
      <x:c r="G1747" t="str">
        <x:v>401713</x:v>
      </x:c>
      <x:c r="H1747" t="str">
        <x:v>HSBC</x:v>
      </x:c>
      <x:c r="I1747" s="22" t="n">
        <x:v>8.5</x:v>
      </x:c>
      <x:c r="J1747" t="str">
        <x:v>Worked</x:v>
      </x:c>
      <x:c r="K1747" t="str">
        <x:v>Employee 103440; home branch Thurrock; assigned role Operative Porter | Deployment branch: Thurrock | Actual role: Operative Driver | Jobs: 401713 | Customers: HSBC | Actual hours: 8.5; source records: 1</x:v>
      </x:c>
      <x:c r="L1747" t="str">
        <x:v>Include</x:v>
      </x:c>
      <x:c r="M1747"/>
      <x:c r="N1747"/>
    </x:row>
    <x:row r="1748">
      <x:c r="A1748" t="str">
        <x:v>M. Musadik Ali (B) EV|2026-04-21</x:v>
      </x:c>
      <x:c r="B1748" s="888" t="n">
        <x:v>46133</x:v>
      </x:c>
      <x:c r="C1748" t="str">
        <x:v>M. Musadik Ali (B) EV</x:v>
      </x:c>
      <x:c r="D1748" t="str">
        <x:v>Permanent</x:v>
      </x:c>
      <x:c r="E1748" t="str">
        <x:v>Thurrock</x:v>
      </x:c>
      <x:c r="F1748" t="str">
        <x:v>Operative Porter</x:v>
      </x:c>
      <x:c r="G1748" t="str">
        <x:v>401599</x:v>
      </x:c>
      <x:c r="H1748" t="str">
        <x:v>Bank of New York Mellon</x:v>
      </x:c>
      <x:c r="I1748" s="22" t="n">
        <x:v>7.5</x:v>
      </x:c>
      <x:c r="J1748" t="str">
        <x:v>Worked</x:v>
      </x:c>
      <x:c r="K1748" t="str">
        <x:v>Employee 103440; home branch Thurrock; assigned role Operative Porter | Deployment branch: Thurrock | Actual role: Operative Driver | Jobs: 401599 | Customers: Bank of New York Mellon | Actual hours: 7.5; source records: 1</x:v>
      </x:c>
      <x:c r="L1748" t="str">
        <x:v>Include</x:v>
      </x:c>
      <x:c r="M1748"/>
      <x:c r="N1748"/>
    </x:row>
    <x:row r="1749">
      <x:c r="A1749" t="str">
        <x:v>M. Musadik Ali (B) EV|2026-04-22</x:v>
      </x:c>
      <x:c r="B1749" s="888" t="n">
        <x:v>46134</x:v>
      </x:c>
      <x:c r="C1749" t="str">
        <x:v>M. Musadik Ali (B) EV</x:v>
      </x:c>
      <x:c r="D1749" t="str">
        <x:v>Permanent</x:v>
      </x:c>
      <x:c r="E1749" t="str">
        <x:v>Thurrock</x:v>
      </x:c>
      <x:c r="F1749" t="str">
        <x:v>Operative Porter</x:v>
      </x:c>
      <x:c r="G1749"/>
      <x:c r="H1749"/>
      <x:c r="I1749" s="22" t="n">
        <x:v>0</x:v>
      </x:c>
      <x:c r="J1749" t="str">
        <x:v>Annual leave</x:v>
      </x:c>
      <x:c r="K1749" t="str">
        <x:v>Employee 103440; home branch Thurrock; assigned role Operative Porter | Leave: Annual Leave (Hours) | Leave calendar basis: Variable-pattern period</x:v>
      </x:c>
      <x:c r="L1749" t="str">
        <x:v>Include</x:v>
      </x:c>
      <x:c r="M1749"/>
      <x:c r="N1749"/>
    </x:row>
    <x:row r="1750">
      <x:c r="A1750" t="str">
        <x:v>M. Musadik Ali (B) EV|2026-04-23</x:v>
      </x:c>
      <x:c r="B1750" s="888" t="n">
        <x:v>46135</x:v>
      </x:c>
      <x:c r="C1750" t="str">
        <x:v>M. Musadik Ali (B) EV</x:v>
      </x:c>
      <x:c r="D1750" t="str">
        <x:v>Permanent</x:v>
      </x:c>
      <x:c r="E1750" t="str">
        <x:v>Thurrock</x:v>
      </x:c>
      <x:c r="F1750" t="str">
        <x:v>Operative Porter</x:v>
      </x:c>
      <x:c r="G1750" t="str">
        <x:v>398210A</x:v>
      </x:c>
      <x:c r="H1750" t="str">
        <x:v>London Metropolitan University</x:v>
      </x:c>
      <x:c r="I1750" s="22" t="n">
        <x:v>7.5</x:v>
      </x:c>
      <x:c r="J1750" t="str">
        <x:v>Worked</x:v>
      </x:c>
      <x:c r="K1750" t="str">
        <x:v>Employee 103440; home branch Thurrock; assigned role Operative Porter | Deployment branch: Thurrock | Actual role: Operative Driver | Jobs: 398210A | Customers: London Metropolitan University | Actual hours: 7.5; source records: 1</x:v>
      </x:c>
      <x:c r="L1750" t="str">
        <x:v>Include</x:v>
      </x:c>
      <x:c r="M1750"/>
      <x:c r="N1750"/>
    </x:row>
    <x:row r="1751">
      <x:c r="A1751" t="str">
        <x:v>M. Musadik Ali (B) EV|2026-04-24</x:v>
      </x:c>
      <x:c r="B1751" s="888" t="n">
        <x:v>46136</x:v>
      </x:c>
      <x:c r="C1751" t="str">
        <x:v>M. Musadik Ali (B) EV</x:v>
      </x:c>
      <x:c r="D1751" t="str">
        <x:v>Permanent</x:v>
      </x:c>
      <x:c r="E1751" t="str">
        <x:v>Thurrock</x:v>
      </x:c>
      <x:c r="F1751" t="str">
        <x:v>Operative Porter</x:v>
      </x:c>
      <x:c r="G1751" t="str">
        <x:v>397854</x:v>
      </x:c>
      <x:c r="H1751" t="str">
        <x:v>UBS Investment Bank</x:v>
      </x:c>
      <x:c r="I1751" s="22" t="n">
        <x:v>5</x:v>
      </x:c>
      <x:c r="J1751" t="str">
        <x:v>Worked</x:v>
      </x:c>
      <x:c r="K1751" t="str">
        <x:v>Employee 103440; home branch Thurrock; assigned role Operative Porter | Deployment branch: Thurrock | Actual role: Operative Driver | Jobs: 397854 | Customers: UBS Investment Bank | Actual hours: 5.0; source records: 1</x:v>
      </x:c>
      <x:c r="L1751" t="str">
        <x:v>Include</x:v>
      </x:c>
      <x:c r="M1751"/>
      <x:c r="N1751"/>
    </x:row>
    <x:row r="1752">
      <x:c r="A1752" t="str">
        <x:v>M. Musadik Ali (B) EV|2026-04-25</x:v>
      </x:c>
      <x:c r="B1752" s="888" t="n">
        <x:v>46137</x:v>
      </x:c>
      <x:c r="C1752" t="str">
        <x:v>M. Musadik Ali (B) EV</x:v>
      </x:c>
      <x:c r="D1752" t="str">
        <x:v>Permanent</x:v>
      </x:c>
      <x:c r="E1752" t="str">
        <x:v>Thurrock</x:v>
      </x:c>
      <x:c r="F1752" t="str">
        <x:v>Operative Porter</x:v>
      </x:c>
      <x:c r="G1752" t="str">
        <x:v>396207</x:v>
      </x:c>
      <x:c r="H1752" t="str">
        <x:v>Linklaters LLP</x:v>
      </x:c>
      <x:c r="I1752" s="22" t="n">
        <x:v>9</x:v>
      </x:c>
      <x:c r="J1752" t="str">
        <x:v>Worked</x:v>
      </x:c>
      <x:c r="K1752" t="str">
        <x:v>Employee 103440; home branch Thurrock; assigned role Operative Porter | Deployment branch: Thurrock | Actual role: Operative Driver | Jobs: 396207 | Customers: Linklaters LLP | Actual hours: 9.0; source records: 1</x:v>
      </x:c>
      <x:c r="L1752" t="str">
        <x:v>Include</x:v>
      </x:c>
      <x:c r="M1752"/>
      <x:c r="N1752"/>
    </x:row>
    <x:row r="1753">
      <x:c r="A1753" t="str">
        <x:v>M. Musadik Ali (B) EV|2026-04-27</x:v>
      </x:c>
      <x:c r="B1753" s="888" t="n">
        <x:v>46139</x:v>
      </x:c>
      <x:c r="C1753" t="str">
        <x:v>M. Musadik Ali (B) EV</x:v>
      </x:c>
      <x:c r="D1753" t="str">
        <x:v>Permanent</x:v>
      </x:c>
      <x:c r="E1753" t="str">
        <x:v>Thurrock</x:v>
      </x:c>
      <x:c r="F1753" t="str">
        <x:v>Operative Porter</x:v>
      </x:c>
      <x:c r="G1753" t="str">
        <x:v>398210</x:v>
      </x:c>
      <x:c r="H1753" t="str">
        <x:v>London Metropolitan University</x:v>
      </x:c>
      <x:c r="I1753" s="22" t="n">
        <x:v>8</x:v>
      </x:c>
      <x:c r="J1753" t="str">
        <x:v>Worked</x:v>
      </x:c>
      <x:c r="K1753" t="str">
        <x:v>Employee 103440; home branch Thurrock; assigned role Operative Porter | Deployment branch: Thurrock | Actual role: Operative Driver | Jobs: 398210 | Customers: London Metropolitan University | Actual hours: 8.0; source records: 1</x:v>
      </x:c>
      <x:c r="L1753" t="str">
        <x:v>Include</x:v>
      </x:c>
      <x:c r="M1753"/>
      <x:c r="N1753"/>
    </x:row>
    <x:row r="1754">
      <x:c r="A1754" t="str">
        <x:v>M. Musadik Ali (B) EV|2026-04-28</x:v>
      </x:c>
      <x:c r="B1754" s="888" t="n">
        <x:v>46140</x:v>
      </x:c>
      <x:c r="C1754" t="str">
        <x:v>M. Musadik Ali (B) EV</x:v>
      </x:c>
      <x:c r="D1754" t="str">
        <x:v>Permanent</x:v>
      </x:c>
      <x:c r="E1754" t="str">
        <x:v>Thurrock</x:v>
      </x:c>
      <x:c r="F1754" t="str">
        <x:v>Operative Porter</x:v>
      </x:c>
      <x:c r="G1754" t="str">
        <x:v>401629</x:v>
      </x:c>
      <x:c r="H1754" t="str">
        <x:v>CH &amp; Co Catering Ltd</x:v>
      </x:c>
      <x:c r="I1754" s="22" t="n">
        <x:v>6.5</x:v>
      </x:c>
      <x:c r="J1754" t="str">
        <x:v>Worked</x:v>
      </x:c>
      <x:c r="K1754" t="str">
        <x:v>Employee 103440; home branch Thurrock; assigned role Operative Porter | Deployment branch: Thurrock | Actual role: Operative Driver | Jobs: 401629 | Customers: CH &amp; Co Catering Ltd | Actual hours: 6.5; source records: 1</x:v>
      </x:c>
      <x:c r="L1754" t="str">
        <x:v>Include</x:v>
      </x:c>
      <x:c r="M1754"/>
      <x:c r="N1754"/>
    </x:row>
    <x:row r="1755">
      <x:c r="A1755" t="str">
        <x:v>M. Musadik Ali (B) EV|2026-04-29</x:v>
      </x:c>
      <x:c r="B1755" s="888" t="n">
        <x:v>46141</x:v>
      </x:c>
      <x:c r="C1755" t="str">
        <x:v>M. Musadik Ali (B) EV</x:v>
      </x:c>
      <x:c r="D1755" t="str">
        <x:v>Permanent</x:v>
      </x:c>
      <x:c r="E1755" t="str">
        <x:v>Thurrock</x:v>
      </x:c>
      <x:c r="F1755" t="str">
        <x:v>Operative Porter</x:v>
      </x:c>
      <x:c r="G1755" t="str">
        <x:v>401559</x:v>
      </x:c>
      <x:c r="H1755" t="str">
        <x:v>UBS Europe SE Luxembourg</x:v>
      </x:c>
      <x:c r="I1755" s="22" t="n">
        <x:v>11.5</x:v>
      </x:c>
      <x:c r="J1755" t="str">
        <x:v>Worked</x:v>
      </x:c>
      <x:c r="K1755" t="str">
        <x:v>Employee 103440; home branch Thurrock; assigned role Operative Porter | Deployment branch: Thurrock | Actual role: Operative Skilled | Jobs: 401559 | Customers: UBS Europe SE Luxembourg | Actual hours: 11.5; source records: 1</x:v>
      </x:c>
      <x:c r="L1755" t="str">
        <x:v>Include</x:v>
      </x:c>
      <x:c r="M1755"/>
      <x:c r="N1755"/>
    </x:row>
    <x:row r="1756">
      <x:c r="A1756" t="str">
        <x:v>M. Musadik Ali (B) EV|2026-04-30</x:v>
      </x:c>
      <x:c r="B1756" s="888" t="n">
        <x:v>46142</x:v>
      </x:c>
      <x:c r="C1756" t="str">
        <x:v>M. Musadik Ali (B) EV</x:v>
      </x:c>
      <x:c r="D1756" t="str">
        <x:v>Permanent</x:v>
      </x:c>
      <x:c r="E1756" t="str">
        <x:v>Thurrock</x:v>
      </x:c>
      <x:c r="F1756" t="str">
        <x:v>Operative Porter</x:v>
      </x:c>
      <x:c r="G1756" t="str">
        <x:v>401559</x:v>
      </x:c>
      <x:c r="H1756" t="str">
        <x:v>UBS Europe SE Luxembourg</x:v>
      </x:c>
      <x:c r="I1756" s="22" t="n">
        <x:v>8.5</x:v>
      </x:c>
      <x:c r="J1756" t="str">
        <x:v>Worked</x:v>
      </x:c>
      <x:c r="K1756" t="str">
        <x:v>Employee 103440; home branch Thurrock; assigned role Operative Porter | Deployment branch: Thurrock | Actual role: Operative Skilled | Jobs: 401559 | Customers: UBS Europe SE Luxembourg | Actual hours: 8.5; source records: 1</x:v>
      </x:c>
      <x:c r="L1756" t="str">
        <x:v>Include</x:v>
      </x:c>
      <x:c r="M1756"/>
      <x:c r="N1756"/>
    </x:row>
    <x:row r="1757">
      <x:c r="A1757" t="str">
        <x:v>Maalik Duffus|2026-04-01</x:v>
      </x:c>
      <x:c r="B1757" s="888" t="n">
        <x:v>46113</x:v>
      </x:c>
      <x:c r="C1757" t="str">
        <x:v>Maalik Duffus</x:v>
      </x:c>
      <x:c r="D1757" t="str">
        <x:v>Permanent</x:v>
      </x:c>
      <x:c r="E1757" t="str">
        <x:v>Birmingham</x:v>
      </x:c>
      <x:c r="F1757" t="str">
        <x:v>Operative Porter</x:v>
      </x:c>
      <x:c r="G1757" t="str">
        <x:v>401254</x:v>
      </x:c>
      <x:c r="H1757" t="str">
        <x:v>HSBC - April 2026 Deliveries</x:v>
      </x:c>
      <x:c r="I1757" s="22" t="n">
        <x:v>4.5</x:v>
      </x:c>
      <x:c r="J1757" t="str">
        <x:v>Worked</x:v>
      </x:c>
      <x:c r="K1757" t="str">
        <x:v>Employee 103112; home branch Birmingham; assigned role Operative Porter | Deployment branch: Birmingham | Actual role: Operative Skilled | Jobs: 401254 | Customers: HSBC - April 2026 Deliveries | Actual hours: 4.5; source records: 1</x:v>
      </x:c>
      <x:c r="L1757" t="str">
        <x:v>Include</x:v>
      </x:c>
      <x:c r="M1757"/>
      <x:c r="N1757"/>
    </x:row>
    <x:row r="1758">
      <x:c r="A1758" t="str">
        <x:v>Maalik Duffus|2026-04-07</x:v>
      </x:c>
      <x:c r="B1758" s="888" t="n">
        <x:v>46119</x:v>
      </x:c>
      <x:c r="C1758" t="str">
        <x:v>Maalik Duffus</x:v>
      </x:c>
      <x:c r="D1758" t="str">
        <x:v>Permanent</x:v>
      </x:c>
      <x:c r="E1758" t="str">
        <x:v>Birmingham</x:v>
      </x:c>
      <x:c r="F1758" t="str">
        <x:v>Operative Porter</x:v>
      </x:c>
      <x:c r="G1758" t="str">
        <x:v>389049</x:v>
      </x:c>
      <x:c r="H1758" t="str">
        <x:v>Aston University</x:v>
      </x:c>
      <x:c r="I1758" s="22" t="n">
        <x:v>7.5</x:v>
      </x:c>
      <x:c r="J1758" t="str">
        <x:v>Worked</x:v>
      </x:c>
      <x:c r="K1758" t="str">
        <x:v>Employee 103112; home branch Birmingham; assigned role Operative Porter | Deployment branch: Birmingham | Actual role: Operative Porter | Jobs: 389049 | Customers: Aston University | Actual hours: 7.5; source records: 1</x:v>
      </x:c>
      <x:c r="L1758" t="str">
        <x:v>Include</x:v>
      </x:c>
      <x:c r="M1758"/>
      <x:c r="N1758"/>
    </x:row>
    <x:row r="1759">
      <x:c r="A1759" t="str">
        <x:v>Maalik Duffus|2026-04-08</x:v>
      </x:c>
      <x:c r="B1759" s="888" t="n">
        <x:v>46120</x:v>
      </x:c>
      <x:c r="C1759" t="str">
        <x:v>Maalik Duffus</x:v>
      </x:c>
      <x:c r="D1759" t="str">
        <x:v>Permanent</x:v>
      </x:c>
      <x:c r="E1759" t="str">
        <x:v>Birmingham</x:v>
      </x:c>
      <x:c r="F1759" t="str">
        <x:v>Operative Porter</x:v>
      </x:c>
      <x:c r="G1759" t="str">
        <x:v>389049</x:v>
      </x:c>
      <x:c r="H1759" t="str">
        <x:v>Aston University</x:v>
      </x:c>
      <x:c r="I1759" s="22" t="n">
        <x:v>7</x:v>
      </x:c>
      <x:c r="J1759" t="str">
        <x:v>Worked</x:v>
      </x:c>
      <x:c r="K1759" t="str">
        <x:v>Employee 103112; home branch Birmingham; assigned role Operative Porter | Deployment branch: Birmingham | Actual role: Operative Porter | Jobs: 389049 | Customers: Aston University | Actual hours: 7.0; source records: 1</x:v>
      </x:c>
      <x:c r="L1759" t="str">
        <x:v>Include</x:v>
      </x:c>
      <x:c r="M1759"/>
      <x:c r="N1759"/>
    </x:row>
    <x:row r="1760">
      <x:c r="A1760" t="str">
        <x:v>Maalik Duffus|2026-04-09</x:v>
      </x:c>
      <x:c r="B1760" s="888" t="n">
        <x:v>46121</x:v>
      </x:c>
      <x:c r="C1760" t="str">
        <x:v>Maalik Duffus</x:v>
      </x:c>
      <x:c r="D1760" t="str">
        <x:v>Permanent</x:v>
      </x:c>
      <x:c r="E1760" t="str">
        <x:v>Birmingham</x:v>
      </x:c>
      <x:c r="F1760" t="str">
        <x:v>Operative Porter</x:v>
      </x:c>
      <x:c r="G1760" t="str">
        <x:v>389049, 395931</x:v>
      </x:c>
      <x:c r="H1760" t="str">
        <x:v>Aston University; Birmingham City Council-Oakhil Centre</x:v>
      </x:c>
      <x:c r="I1760" s="22" t="n">
        <x:v>6.5</x:v>
      </x:c>
      <x:c r="J1760" t="str">
        <x:v>Worked — 2 records</x:v>
      </x:c>
      <x:c r="K1760" t="str">
        <x:v>Employee 103112; home branch Birmingham; assigned role Operative Porter | Deployment branch: Birmingham | Actual role: Operative Porter, Operative Skilled | Jobs: 389049, 395931 | Customers: Aston University; Birmingham City Council-Oakhil Centre | Actual hours: 6.5; source records: 2</x:v>
      </x:c>
      <x:c r="L1760" t="str">
        <x:v>Include</x:v>
      </x:c>
      <x:c r="M1760"/>
      <x:c r="N1760"/>
    </x:row>
    <x:row r="1761">
      <x:c r="A1761" t="str">
        <x:v>Maalik Duffus|2026-04-10</x:v>
      </x:c>
      <x:c r="B1761" s="888" t="n">
        <x:v>46122</x:v>
      </x:c>
      <x:c r="C1761" t="str">
        <x:v>Maalik Duffus</x:v>
      </x:c>
      <x:c r="D1761" t="str">
        <x:v>Permanent</x:v>
      </x:c>
      <x:c r="E1761" t="str">
        <x:v>Birmingham</x:v>
      </x:c>
      <x:c r="F1761" t="str">
        <x:v>Operative Porter</x:v>
      </x:c>
      <x:c r="G1761" t="str">
        <x:v>395931</x:v>
      </x:c>
      <x:c r="H1761" t="str">
        <x:v>Birmingham City Council-Oakhil Centre</x:v>
      </x:c>
      <x:c r="I1761" s="22" t="n">
        <x:v>8.5</x:v>
      </x:c>
      <x:c r="J1761" t="str">
        <x:v>Worked</x:v>
      </x:c>
      <x:c r="K1761" t="str">
        <x:v>Employee 103112; home branch Birmingham; assigned role Operative Porter | Deployment branch: Birmingham | Actual role: Operative Porter | Jobs: 395931 | Customers: Birmingham City Council-Oakhil Centre | Actual hours: 8.5; source records: 1</x:v>
      </x:c>
      <x:c r="L1761" t="str">
        <x:v>Include</x:v>
      </x:c>
      <x:c r="M1761"/>
      <x:c r="N1761"/>
    </x:row>
    <x:row r="1762">
      <x:c r="A1762" t="str">
        <x:v>Maalik Duffus|2026-04-11</x:v>
      </x:c>
      <x:c r="B1762" s="888" t="n">
        <x:v>46123</x:v>
      </x:c>
      <x:c r="C1762" t="str">
        <x:v>Maalik Duffus</x:v>
      </x:c>
      <x:c r="D1762" t="str">
        <x:v>Permanent</x:v>
      </x:c>
      <x:c r="E1762" t="str">
        <x:v>Birmingham</x:v>
      </x:c>
      <x:c r="F1762" t="str">
        <x:v>Operative Porter</x:v>
      </x:c>
      <x:c r="G1762" t="str">
        <x:v>401486</x:v>
      </x:c>
      <x:c r="H1762" t="str">
        <x:v>Midland Heart Limited</x:v>
      </x:c>
      <x:c r="I1762" s="22" t="n">
        <x:v>5.75</x:v>
      </x:c>
      <x:c r="J1762" t="str">
        <x:v>Worked</x:v>
      </x:c>
      <x:c r="K1762" t="str">
        <x:v>Employee 103112; home branch Birmingham; assigned role Operative Porter | Deployment branch: Birmingham | Actual role: Operative Porter | Jobs: 401486 | Customers: Midland Heart Limited | Actual hours: 5.8; source records: 1</x:v>
      </x:c>
      <x:c r="L1762" t="str">
        <x:v>Include</x:v>
      </x:c>
      <x:c r="M1762"/>
      <x:c r="N1762"/>
    </x:row>
    <x:row r="1763">
      <x:c r="A1763" t="str">
        <x:v>Maalik Duffus|2026-04-13</x:v>
      </x:c>
      <x:c r="B1763" s="888" t="n">
        <x:v>46125</x:v>
      </x:c>
      <x:c r="C1763" t="str">
        <x:v>Maalik Duffus</x:v>
      </x:c>
      <x:c r="D1763" t="str">
        <x:v>Permanent</x:v>
      </x:c>
      <x:c r="E1763" t="str">
        <x:v>Birmingham</x:v>
      </x:c>
      <x:c r="F1763" t="str">
        <x:v>Operative Porter</x:v>
      </x:c>
      <x:c r="G1763" t="str">
        <x:v>400274</x:v>
      </x:c>
      <x:c r="H1763" t="str">
        <x:v>Access UK Ltd</x:v>
      </x:c>
      <x:c r="I1763" s="22" t="n">
        <x:v>7.5</x:v>
      </x:c>
      <x:c r="J1763" t="str">
        <x:v>Worked</x:v>
      </x:c>
      <x:c r="K1763" t="str">
        <x:v>Employee 103112; home branch Birmingham; assigned role Operative Porter | Deployment branch: Birmingham | Actual role: Operative Porter | Jobs: 400274 | Customers: Access UK Ltd | Actual hours: 7.5; source records: 1</x:v>
      </x:c>
      <x:c r="L1763" t="str">
        <x:v>Include</x:v>
      </x:c>
      <x:c r="M1763"/>
      <x:c r="N1763"/>
    </x:row>
    <x:row r="1764">
      <x:c r="A1764" t="str">
        <x:v>Maalik Duffus|2026-04-14</x:v>
      </x:c>
      <x:c r="B1764" s="888" t="n">
        <x:v>46126</x:v>
      </x:c>
      <x:c r="C1764" t="str">
        <x:v>Maalik Duffus</x:v>
      </x:c>
      <x:c r="D1764" t="str">
        <x:v>Permanent</x:v>
      </x:c>
      <x:c r="E1764" t="str">
        <x:v>Birmingham</x:v>
      </x:c>
      <x:c r="F1764" t="str">
        <x:v>Operative Porter</x:v>
      </x:c>
      <x:c r="G1764" t="str">
        <x:v>395931</x:v>
      </x:c>
      <x:c r="H1764" t="str">
        <x:v>Birmingham City Council-Oakhil Centre</x:v>
      </x:c>
      <x:c r="I1764" s="22" t="n">
        <x:v>8.25</x:v>
      </x:c>
      <x:c r="J1764" t="str">
        <x:v>Worked</x:v>
      </x:c>
      <x:c r="K1764" t="str">
        <x:v>Employee 103112; home branch Birmingham; assigned role Operative Porter | Deployment branch: Birmingham | Actual role: Operative Porter | Jobs: 395931 | Customers: Birmingham City Council-Oakhil Centre | Actual hours: 8.2; source records: 1</x:v>
      </x:c>
      <x:c r="L1764" t="str">
        <x:v>Include</x:v>
      </x:c>
      <x:c r="M1764"/>
      <x:c r="N1764"/>
    </x:row>
    <x:row r="1765">
      <x:c r="A1765" t="str">
        <x:v>Maalik Duffus|2026-04-16</x:v>
      </x:c>
      <x:c r="B1765" s="888" t="n">
        <x:v>46128</x:v>
      </x:c>
      <x:c r="C1765" t="str">
        <x:v>Maalik Duffus</x:v>
      </x:c>
      <x:c r="D1765" t="str">
        <x:v>Permanent</x:v>
      </x:c>
      <x:c r="E1765" t="str">
        <x:v>Birmingham</x:v>
      </x:c>
      <x:c r="F1765" t="str">
        <x:v>Operative Porter</x:v>
      </x:c>
      <x:c r="G1765" t="str">
        <x:v>395931</x:v>
      </x:c>
      <x:c r="H1765" t="str">
        <x:v>Birmingham City Council-Oakhil Centre</x:v>
      </x:c>
      <x:c r="I1765" s="22" t="n">
        <x:v>8.75</x:v>
      </x:c>
      <x:c r="J1765" t="str">
        <x:v>Worked</x:v>
      </x:c>
      <x:c r="K1765" t="str">
        <x:v>Employee 103112; home branch Birmingham; assigned role Operative Porter | Deployment branch: Birmingham | Actual role: Operative Porter | Jobs: 395931 | Customers: Birmingham City Council-Oakhil Centre | Actual hours: 8.8; source records: 1</x:v>
      </x:c>
      <x:c r="L1765" t="str">
        <x:v>Include</x:v>
      </x:c>
      <x:c r="M1765"/>
      <x:c r="N1765"/>
    </x:row>
    <x:row r="1766">
      <x:c r="A1766" t="str">
        <x:v>Maalik Duffus|2026-04-17</x:v>
      </x:c>
      <x:c r="B1766" s="888" t="n">
        <x:v>46129</x:v>
      </x:c>
      <x:c r="C1766" t="str">
        <x:v>Maalik Duffus</x:v>
      </x:c>
      <x:c r="D1766" t="str">
        <x:v>Permanent</x:v>
      </x:c>
      <x:c r="E1766" t="str">
        <x:v>Birmingham</x:v>
      </x:c>
      <x:c r="F1766" t="str">
        <x:v>Operative Porter</x:v>
      </x:c>
      <x:c r="G1766" t="str">
        <x:v>400868</x:v>
      </x:c>
      <x:c r="H1766" t="str">
        <x:v>Sumo Digital</x:v>
      </x:c>
      <x:c r="I1766" s="22" t="n">
        <x:v>6</x:v>
      </x:c>
      <x:c r="J1766" t="str">
        <x:v>Worked</x:v>
      </x:c>
      <x:c r="K1766" t="str">
        <x:v>Employee 103112; home branch Birmingham; assigned role Operative Porter | Deployment branch: Birmingham | Actual role: Operative Porter | Jobs: 400868 | Customers: Sumo Digital | Actual hours: 6.0; source records: 1</x:v>
      </x:c>
      <x:c r="L1766" t="str">
        <x:v>Include</x:v>
      </x:c>
      <x:c r="M1766"/>
      <x:c r="N1766"/>
    </x:row>
    <x:row r="1767">
      <x:c r="A1767" t="str">
        <x:v>Maalik Duffus|2026-04-20</x:v>
      </x:c>
      <x:c r="B1767" s="888" t="n">
        <x:v>46132</x:v>
      </x:c>
      <x:c r="C1767" t="str">
        <x:v>Maalik Duffus</x:v>
      </x:c>
      <x:c r="D1767" t="str">
        <x:v>Permanent</x:v>
      </x:c>
      <x:c r="E1767" t="str">
        <x:v>Birmingham</x:v>
      </x:c>
      <x:c r="F1767" t="str">
        <x:v>Operative Porter</x:v>
      </x:c>
      <x:c r="G1767" t="str">
        <x:v>400868</x:v>
      </x:c>
      <x:c r="H1767" t="str">
        <x:v>Sumo Digital</x:v>
      </x:c>
      <x:c r="I1767" s="22" t="n">
        <x:v>8</x:v>
      </x:c>
      <x:c r="J1767" t="str">
        <x:v>Worked</x:v>
      </x:c>
      <x:c r="K1767" t="str">
        <x:v>Employee 103112; home branch Birmingham; assigned role Operative Porter | Deployment branch: Birmingham | Actual role: Operative Porter | Jobs: 400868 | Customers: Sumo Digital | Actual hours: 8.0; source records: 1</x:v>
      </x:c>
      <x:c r="L1767" t="str">
        <x:v>Include</x:v>
      </x:c>
      <x:c r="M1767"/>
      <x:c r="N1767"/>
    </x:row>
    <x:row r="1768">
      <x:c r="A1768" t="str">
        <x:v>Maalik Duffus|2026-04-21</x:v>
      </x:c>
      <x:c r="B1768" s="888" t="n">
        <x:v>46133</x:v>
      </x:c>
      <x:c r="C1768" t="str">
        <x:v>Maalik Duffus</x:v>
      </x:c>
      <x:c r="D1768" t="str">
        <x:v>Permanent</x:v>
      </x:c>
      <x:c r="E1768" t="str">
        <x:v>Birmingham</x:v>
      </x:c>
      <x:c r="F1768" t="str">
        <x:v>Operative Porter</x:v>
      </x:c>
      <x:c r="G1768" t="str">
        <x:v>401364</x:v>
      </x:c>
      <x:c r="H1768" t="str">
        <x:v>Herefordshire &amp; Worcester Health &amp; Care NHS Trust</x:v>
      </x:c>
      <x:c r="I1768" s="22" t="n">
        <x:v>7.5</x:v>
      </x:c>
      <x:c r="J1768" t="str">
        <x:v>Worked</x:v>
      </x:c>
      <x:c r="K1768" t="str">
        <x:v>Employee 103112; home branch Birmingham; assigned role Operative Porter | Deployment branch: Birmingham | Actual role: Operative Skilled | Jobs: 401364 | Customers: Herefordshire &amp; Worcester Health &amp; Care NHS Trust | Actual hours: 7.5; source records: 1</x:v>
      </x:c>
      <x:c r="L1768" t="str">
        <x:v>Include</x:v>
      </x:c>
      <x:c r="M1768"/>
      <x:c r="N1768"/>
    </x:row>
    <x:row r="1769">
      <x:c r="A1769" t="str">
        <x:v>Maalik Duffus|2026-04-22</x:v>
      </x:c>
      <x:c r="B1769" s="888" t="n">
        <x:v>46134</x:v>
      </x:c>
      <x:c r="C1769" t="str">
        <x:v>Maalik Duffus</x:v>
      </x:c>
      <x:c r="D1769" t="str">
        <x:v>Permanent</x:v>
      </x:c>
      <x:c r="E1769" t="str">
        <x:v>Birmingham</x:v>
      </x:c>
      <x:c r="F1769" t="str">
        <x:v>Operative Porter</x:v>
      </x:c>
      <x:c r="G1769" t="str">
        <x:v>401374</x:v>
      </x:c>
      <x:c r="H1769" t="str">
        <x:v>Midland Heart Limited</x:v>
      </x:c>
      <x:c r="I1769" s="22" t="n">
        <x:v>8.5</x:v>
      </x:c>
      <x:c r="J1769" t="str">
        <x:v>Worked</x:v>
      </x:c>
      <x:c r="K1769" t="str">
        <x:v>Employee 103112; home branch Birmingham; assigned role Operative Porter | Deployment branch: Birmingham | Actual role: Operative Porter | Jobs: 401374 | Customers: Midland Heart Limited | Actual hours: 8.5; source records: 1</x:v>
      </x:c>
      <x:c r="L1769" t="str">
        <x:v>Include</x:v>
      </x:c>
      <x:c r="M1769"/>
      <x:c r="N1769"/>
    </x:row>
    <x:row r="1770">
      <x:c r="A1770" t="str">
        <x:v>Maalik Duffus|2026-04-23</x:v>
      </x:c>
      <x:c r="B1770" s="888" t="n">
        <x:v>46135</x:v>
      </x:c>
      <x:c r="C1770" t="str">
        <x:v>Maalik Duffus</x:v>
      </x:c>
      <x:c r="D1770" t="str">
        <x:v>Permanent</x:v>
      </x:c>
      <x:c r="E1770" t="str">
        <x:v>Birmingham</x:v>
      </x:c>
      <x:c r="F1770" t="str">
        <x:v>Operative Porter</x:v>
      </x:c>
      <x:c r="G1770" t="str">
        <x:v>400337</x:v>
      </x:c>
      <x:c r="H1770" t="str">
        <x:v>Jaguar Land Rover Limited</x:v>
      </x:c>
      <x:c r="I1770" s="22" t="n">
        <x:v>8</x:v>
      </x:c>
      <x:c r="J1770" t="str">
        <x:v>Worked</x:v>
      </x:c>
      <x:c r="K1770" t="str">
        <x:v>Employee 103112; home branch Birmingham; assigned role Operative Porter | Deployment branch: Birmingham | Actual role: Operative Porter | Jobs: 400337 | Customers: Jaguar Land Rover Limited | Actual hours: 8.0; source records: 1</x:v>
      </x:c>
      <x:c r="L1770" t="str">
        <x:v>Include</x:v>
      </x:c>
      <x:c r="M1770"/>
      <x:c r="N1770"/>
    </x:row>
    <x:row r="1771">
      <x:c r="A1771" t="str">
        <x:v>Maalik Duffus|2026-04-24</x:v>
      </x:c>
      <x:c r="B1771" s="888" t="n">
        <x:v>46136</x:v>
      </x:c>
      <x:c r="C1771" t="str">
        <x:v>Maalik Duffus</x:v>
      </x:c>
      <x:c r="D1771" t="str">
        <x:v>Permanent</x:v>
      </x:c>
      <x:c r="E1771" t="str">
        <x:v>Birmingham</x:v>
      </x:c>
      <x:c r="F1771" t="str">
        <x:v>Operative Porter</x:v>
      </x:c>
      <x:c r="G1771" t="str">
        <x:v>390823</x:v>
      </x:c>
      <x:c r="H1771" t="str">
        <x:v>Squire Patton Boggs</x:v>
      </x:c>
      <x:c r="I1771" s="22" t="n">
        <x:v>6</x:v>
      </x:c>
      <x:c r="J1771" t="str">
        <x:v>Worked</x:v>
      </x:c>
      <x:c r="K1771" t="str">
        <x:v>Employee 103112; home branch Birmingham; assigned role Operative Porter | Deployment branch: Birmingham | Actual role: Operative Porter | Jobs: 390823 | Customers: Squire Patton Boggs | Actual hours: 6.0; source records: 1</x:v>
      </x:c>
      <x:c r="L1771" t="str">
        <x:v>Include</x:v>
      </x:c>
      <x:c r="M1771"/>
      <x:c r="N1771"/>
    </x:row>
    <x:row r="1772">
      <x:c r="A1772" t="str">
        <x:v>Maalik Duffus|2026-04-25</x:v>
      </x:c>
      <x:c r="B1772" s="888" t="n">
        <x:v>46137</x:v>
      </x:c>
      <x:c r="C1772" t="str">
        <x:v>Maalik Duffus</x:v>
      </x:c>
      <x:c r="D1772" t="str">
        <x:v>Permanent</x:v>
      </x:c>
      <x:c r="E1772" t="str">
        <x:v>Birmingham</x:v>
      </x:c>
      <x:c r="F1772" t="str">
        <x:v>Operative Porter</x:v>
      </x:c>
      <x:c r="G1772" t="str">
        <x:v>386884U, 401312</x:v>
      </x:c>
      <x:c r="H1772" t="str">
        <x:v>Harrow Green; Manchester University NHS Foundation Trust</x:v>
      </x:c>
      <x:c r="I1772" s="22" t="n">
        <x:v>18</x:v>
      </x:c>
      <x:c r="J1772" t="str">
        <x:v>Worked — 2 records</x:v>
      </x:c>
      <x:c r="K1772" t="str">
        <x:v>Employee 103112; home branch Birmingham; assigned role Operative Porter | Deployment branch: Birmingham, Manchester | Actual role: Operative Porter | Jobs: 386884U, 401312 | Customers: Harrow Green; Manchester University NHS Foundation Trust | Actual hours: 18.0; source records: 2</x:v>
      </x:c>
      <x:c r="L1772" t="str">
        <x:v>Include</x:v>
      </x:c>
      <x:c r="M1772"/>
      <x:c r="N1772"/>
    </x:row>
    <x:row r="1773">
      <x:c r="A1773" t="str">
        <x:v>Maalik Duffus|2026-04-26</x:v>
      </x:c>
      <x:c r="B1773" s="888" t="n">
        <x:v>46138</x:v>
      </x:c>
      <x:c r="C1773" t="str">
        <x:v>Maalik Duffus</x:v>
      </x:c>
      <x:c r="D1773" t="str">
        <x:v>Permanent</x:v>
      </x:c>
      <x:c r="E1773" t="str">
        <x:v>Birmingham</x:v>
      </x:c>
      <x:c r="F1773" t="str">
        <x:v>Operative Porter</x:v>
      </x:c>
      <x:c r="G1773" t="str">
        <x:v>386884U</x:v>
      </x:c>
      <x:c r="H1773" t="str">
        <x:v>Harrow Green</x:v>
      </x:c>
      <x:c r="I1773" s="22" t="n">
        <x:v>10.5</x:v>
      </x:c>
      <x:c r="J1773" t="str">
        <x:v>Worked</x:v>
      </x:c>
      <x:c r="K1773" t="str">
        <x:v>Employee 103112; home branch Birmingham; assigned role Operative Porter | Deployment branch: Birmingham | Actual role: Operative Porter | Jobs: 386884U | Customers: Harrow Green | Actual hours: 10.5; source records: 1</x:v>
      </x:c>
      <x:c r="L1773" t="str">
        <x:v>Include</x:v>
      </x:c>
      <x:c r="M1773"/>
      <x:c r="N1773"/>
    </x:row>
    <x:row r="1774">
      <x:c r="A1774" t="str">
        <x:v>Maalik Duffus|2026-04-27</x:v>
      </x:c>
      <x:c r="B1774" s="888" t="n">
        <x:v>46139</x:v>
      </x:c>
      <x:c r="C1774" t="str">
        <x:v>Maalik Duffus</x:v>
      </x:c>
      <x:c r="D1774" t="str">
        <x:v>Permanent</x:v>
      </x:c>
      <x:c r="E1774" t="str">
        <x:v>Birmingham</x:v>
      </x:c>
      <x:c r="F1774" t="str">
        <x:v>Operative Porter</x:v>
      </x:c>
      <x:c r="G1774" t="str">
        <x:v>401254</x:v>
      </x:c>
      <x:c r="H1774" t="str">
        <x:v>HSBC - April 2026 Deliveries</x:v>
      </x:c>
      <x:c r="I1774" s="22" t="n">
        <x:v>4.25</x:v>
      </x:c>
      <x:c r="J1774" t="str">
        <x:v>Worked</x:v>
      </x:c>
      <x:c r="K1774" t="str">
        <x:v>Employee 103112; home branch Birmingham; assigned role Operative Porter | Deployment branch: Birmingham | Actual role: Operative Porter | Jobs: 401254 | Customers: HSBC - April 2026 Deliveries | Actual hours: 4.2; source records: 1</x:v>
      </x:c>
      <x:c r="L1774" t="str">
        <x:v>Include</x:v>
      </x:c>
      <x:c r="M1774"/>
      <x:c r="N1774"/>
    </x:row>
    <x:row r="1775">
      <x:c r="A1775" t="str">
        <x:v>Maalik Duffus|2026-04-28</x:v>
      </x:c>
      <x:c r="B1775" s="888" t="n">
        <x:v>46140</x:v>
      </x:c>
      <x:c r="C1775" t="str">
        <x:v>Maalik Duffus</x:v>
      </x:c>
      <x:c r="D1775" t="str">
        <x:v>Permanent</x:v>
      </x:c>
      <x:c r="E1775" t="str">
        <x:v>Birmingham</x:v>
      </x:c>
      <x:c r="F1775" t="str">
        <x:v>Operative Porter</x:v>
      </x:c>
      <x:c r="G1775" t="str">
        <x:v>386884U</x:v>
      </x:c>
      <x:c r="H1775" t="str">
        <x:v>Harrow Green</x:v>
      </x:c>
      <x:c r="I1775" s="22" t="n">
        <x:v>12.5</x:v>
      </x:c>
      <x:c r="J1775" t="str">
        <x:v>Worked</x:v>
      </x:c>
      <x:c r="K1775" t="str">
        <x:v>Employee 103112; home branch Birmingham; assigned role Operative Porter | Deployment branch: Birmingham | Actual role: Operative Porter | Jobs: 386884U | Customers: Harrow Green | Actual hours: 12.5; source records: 1</x:v>
      </x:c>
      <x:c r="L1775" t="str">
        <x:v>Include</x:v>
      </x:c>
      <x:c r="M1775"/>
      <x:c r="N1775"/>
    </x:row>
    <x:row r="1776">
      <x:c r="A1776" t="str">
        <x:v>Maalik Duffus|2026-04-29</x:v>
      </x:c>
      <x:c r="B1776" s="888" t="n">
        <x:v>46141</x:v>
      </x:c>
      <x:c r="C1776" t="str">
        <x:v>Maalik Duffus</x:v>
      </x:c>
      <x:c r="D1776" t="str">
        <x:v>Permanent</x:v>
      </x:c>
      <x:c r="E1776" t="str">
        <x:v>Birmingham</x:v>
      </x:c>
      <x:c r="F1776" t="str">
        <x:v>Operative Porter</x:v>
      </x:c>
      <x:c r="G1776" t="str">
        <x:v>401254</x:v>
      </x:c>
      <x:c r="H1776" t="str">
        <x:v>HSBC - April 2026 Deliveries</x:v>
      </x:c>
      <x:c r="I1776" s="22" t="n">
        <x:v>12.75</x:v>
      </x:c>
      <x:c r="J1776" t="str">
        <x:v>Worked</x:v>
      </x:c>
      <x:c r="K1776" t="str">
        <x:v>Employee 103112; home branch Birmingham; assigned role Operative Porter | Deployment branch: Birmingham | Actual role: Operative Skilled | Jobs: 401254 | Customers: HSBC - April 2026 Deliveries | Actual hours: 12.8; source records: 1</x:v>
      </x:c>
      <x:c r="L1776" t="str">
        <x:v>Include</x:v>
      </x:c>
      <x:c r="M1776"/>
      <x:c r="N1776"/>
    </x:row>
    <x:row r="1777">
      <x:c r="A1777" t="str">
        <x:v>Maalik Duffus|2026-04-30</x:v>
      </x:c>
      <x:c r="B1777" s="888" t="n">
        <x:v>46142</x:v>
      </x:c>
      <x:c r="C1777" t="str">
        <x:v>Maalik Duffus</x:v>
      </x:c>
      <x:c r="D1777" t="str">
        <x:v>Permanent</x:v>
      </x:c>
      <x:c r="E1777" t="str">
        <x:v>Birmingham</x:v>
      </x:c>
      <x:c r="F1777" t="str">
        <x:v>Operative Porter</x:v>
      </x:c>
      <x:c r="G1777" t="str">
        <x:v>401254</x:v>
      </x:c>
      <x:c r="H1777" t="str">
        <x:v>HSBC - April 2026 Deliveries</x:v>
      </x:c>
      <x:c r="I1777" s="22" t="n">
        <x:v>10</x:v>
      </x:c>
      <x:c r="J1777" t="str">
        <x:v>Worked</x:v>
      </x:c>
      <x:c r="K1777" t="str">
        <x:v>Employee 103112; home branch Birmingham; assigned role Operative Porter | Deployment branch: Birmingham | Actual role: Operative Porter | Jobs: 401254 | Customers: HSBC - April 2026 Deliveries | Actual hours: 10.0; source records: 1</x:v>
      </x:c>
      <x:c r="L1777" t="str">
        <x:v>Include</x:v>
      </x:c>
      <x:c r="M1777"/>
      <x:c r="N1777"/>
    </x:row>
    <x:row r="1778">
      <x:c r="A1778" t="str">
        <x:v>Matthew Spinks|2026-04-01</x:v>
      </x:c>
      <x:c r="B1778" s="888" t="n">
        <x:v>46113</x:v>
      </x:c>
      <x:c r="C1778" t="str">
        <x:v>Matthew Spinks</x:v>
      </x:c>
      <x:c r="D1778" t="str">
        <x:v>Permanent</x:v>
      </x:c>
      <x:c r="E1778" t="str">
        <x:v>Cambridge</x:v>
      </x:c>
      <x:c r="F1778" t="str">
        <x:v>Operative Driver</x:v>
      </x:c>
      <x:c r="G1778"/>
      <x:c r="H1778"/>
      <x:c r="I1778" s="22" t="n">
        <x:v>0</x:v>
      </x:c>
      <x:c r="J1778" t="str">
        <x:v>Annual leave</x:v>
      </x:c>
      <x:c r="K1778" t="str">
        <x:v>Employee 2652; home branch Cambridge; assigned role Operative Driver | Leave: Annual Leave (Hours) | Leave calendar basis: Variable-pattern period</x:v>
      </x:c>
      <x:c r="L1778" t="str">
        <x:v>Include</x:v>
      </x:c>
      <x:c r="M1778"/>
      <x:c r="N1778"/>
    </x:row>
    <x:row r="1779">
      <x:c r="A1779" t="str">
        <x:v>Matthew Spinks|2026-04-02</x:v>
      </x:c>
      <x:c r="B1779" s="888" t="n">
        <x:v>46114</x:v>
      </x:c>
      <x:c r="C1779" t="str">
        <x:v>Matthew Spinks</x:v>
      </x:c>
      <x:c r="D1779" t="str">
        <x:v>Permanent</x:v>
      </x:c>
      <x:c r="E1779" t="str">
        <x:v>Cambridge</x:v>
      </x:c>
      <x:c r="F1779" t="str">
        <x:v>Operative Driver</x:v>
      </x:c>
      <x:c r="G1779"/>
      <x:c r="H1779"/>
      <x:c r="I1779" s="22" t="n">
        <x:v>0</x:v>
      </x:c>
      <x:c r="J1779" t="str">
        <x:v>Annual leave</x:v>
      </x:c>
      <x:c r="K1779" t="str">
        <x:v>Employee 2652; home branch Cambridge; assigned role Operative Driver | Leave: Annual Leave (Hours) | Leave calendar basis: Variable-pattern period</x:v>
      </x:c>
      <x:c r="L1779" t="str">
        <x:v>Include</x:v>
      </x:c>
      <x:c r="M1779"/>
      <x:c r="N1779"/>
    </x:row>
    <x:row r="1780">
      <x:c r="A1780" t="str">
        <x:v>Matthew Spinks|2026-04-03</x:v>
      </x:c>
      <x:c r="B1780" s="888" t="n">
        <x:v>46115</x:v>
      </x:c>
      <x:c r="C1780" t="str">
        <x:v>Matthew Spinks</x:v>
      </x:c>
      <x:c r="D1780" t="str">
        <x:v>Permanent</x:v>
      </x:c>
      <x:c r="E1780" t="str">
        <x:v>Cambridge</x:v>
      </x:c>
      <x:c r="F1780" t="str">
        <x:v>Operative Driver</x:v>
      </x:c>
      <x:c r="G1780"/>
      <x:c r="H1780"/>
      <x:c r="I1780" s="22" t="n">
        <x:v>0</x:v>
      </x:c>
      <x:c r="J1780" t="str">
        <x:v>Annual leave</x:v>
      </x:c>
      <x:c r="K1780" t="str">
        <x:v>Employee 2652; home branch Cambridge; assigned role Operative Driver | Leave: Annual Leave (Hours) | Leave calendar basis: Variable-pattern period</x:v>
      </x:c>
      <x:c r="L1780" t="str">
        <x:v>Include</x:v>
      </x:c>
      <x:c r="M1780"/>
      <x:c r="N1780"/>
    </x:row>
    <x:row r="1781">
      <x:c r="A1781" t="str">
        <x:v>Matthew Spinks|2026-04-06</x:v>
      </x:c>
      <x:c r="B1781" s="888" t="n">
        <x:v>46118</x:v>
      </x:c>
      <x:c r="C1781" t="str">
        <x:v>Matthew Spinks</x:v>
      </x:c>
      <x:c r="D1781" t="str">
        <x:v>Permanent</x:v>
      </x:c>
      <x:c r="E1781" t="str">
        <x:v>Cambridge</x:v>
      </x:c>
      <x:c r="F1781" t="str">
        <x:v>Operative Driver</x:v>
      </x:c>
      <x:c r="G1781"/>
      <x:c r="H1781"/>
      <x:c r="I1781" s="22" t="n">
        <x:v>0</x:v>
      </x:c>
      <x:c r="J1781" t="str">
        <x:v>Annual leave</x:v>
      </x:c>
      <x:c r="K1781" t="str">
        <x:v>Employee 2652; home branch Cambridge; assigned role Operative Driver | Leave: Annual Leave (Hours) | Leave calendar basis: Variable-pattern period</x:v>
      </x:c>
      <x:c r="L1781" t="str">
        <x:v>Include</x:v>
      </x:c>
      <x:c r="M1781"/>
      <x:c r="N1781"/>
    </x:row>
    <x:row r="1782">
      <x:c r="A1782" t="str">
        <x:v>Matthew Spinks|2026-04-07</x:v>
      </x:c>
      <x:c r="B1782" s="888" t="n">
        <x:v>46119</x:v>
      </x:c>
      <x:c r="C1782" t="str">
        <x:v>Matthew Spinks</x:v>
      </x:c>
      <x:c r="D1782" t="str">
        <x:v>Permanent</x:v>
      </x:c>
      <x:c r="E1782" t="str">
        <x:v>Cambridge</x:v>
      </x:c>
      <x:c r="F1782" t="str">
        <x:v>Operative Driver</x:v>
      </x:c>
      <x:c r="G1782"/>
      <x:c r="H1782"/>
      <x:c r="I1782" s="22" t="n">
        <x:v>0</x:v>
      </x:c>
      <x:c r="J1782" t="str">
        <x:v>Annual leave</x:v>
      </x:c>
      <x:c r="K1782" t="str">
        <x:v>Employee 2652; home branch Cambridge; assigned role Operative Driver | Leave: Annual Leave (Hours) | Leave calendar basis: Variable-pattern period</x:v>
      </x:c>
      <x:c r="L1782" t="str">
        <x:v>Include</x:v>
      </x:c>
      <x:c r="M1782"/>
      <x:c r="N1782"/>
    </x:row>
    <x:row r="1783">
      <x:c r="A1783" t="str">
        <x:v>Matthew Spinks|2026-04-08</x:v>
      </x:c>
      <x:c r="B1783" s="888" t="n">
        <x:v>46120</x:v>
      </x:c>
      <x:c r="C1783" t="str">
        <x:v>Matthew Spinks</x:v>
      </x:c>
      <x:c r="D1783" t="str">
        <x:v>Permanent</x:v>
      </x:c>
      <x:c r="E1783" t="str">
        <x:v>Cambridge</x:v>
      </x:c>
      <x:c r="F1783" t="str">
        <x:v>Operative Driver</x:v>
      </x:c>
      <x:c r="G1783"/>
      <x:c r="H1783"/>
      <x:c r="I1783" s="22" t="n">
        <x:v>0</x:v>
      </x:c>
      <x:c r="J1783" t="str">
        <x:v>Annual leave</x:v>
      </x:c>
      <x:c r="K1783" t="str">
        <x:v>Employee 2652; home branch Cambridge; assigned role Operative Driver | Leave: Annual Leave (Hours) | Leave calendar basis: Variable-pattern period</x:v>
      </x:c>
      <x:c r="L1783" t="str">
        <x:v>Include</x:v>
      </x:c>
      <x:c r="M1783"/>
      <x:c r="N1783"/>
    </x:row>
    <x:row r="1784">
      <x:c r="A1784" t="str">
        <x:v>Matthew Spinks|2026-04-09</x:v>
      </x:c>
      <x:c r="B1784" s="888" t="n">
        <x:v>46121</x:v>
      </x:c>
      <x:c r="C1784" t="str">
        <x:v>Matthew Spinks</x:v>
      </x:c>
      <x:c r="D1784" t="str">
        <x:v>Permanent</x:v>
      </x:c>
      <x:c r="E1784" t="str">
        <x:v>Cambridge</x:v>
      </x:c>
      <x:c r="F1784" t="str">
        <x:v>Operative Driver</x:v>
      </x:c>
      <x:c r="G1784"/>
      <x:c r="H1784"/>
      <x:c r="I1784" s="22" t="n">
        <x:v>0</x:v>
      </x:c>
      <x:c r="J1784" t="str">
        <x:v>Annual leave</x:v>
      </x:c>
      <x:c r="K1784" t="str">
        <x:v>Employee 2652; home branch Cambridge; assigned role Operative Driver | Leave: Annual Leave (Hours) | Leave calendar basis: Variable-pattern period</x:v>
      </x:c>
      <x:c r="L1784" t="str">
        <x:v>Include</x:v>
      </x:c>
      <x:c r="M1784"/>
      <x:c r="N1784"/>
    </x:row>
    <x:row r="1785">
      <x:c r="A1785" t="str">
        <x:v>Matthew Spinks|2026-04-10</x:v>
      </x:c>
      <x:c r="B1785" s="888" t="n">
        <x:v>46122</x:v>
      </x:c>
      <x:c r="C1785" t="str">
        <x:v>Matthew Spinks</x:v>
      </x:c>
      <x:c r="D1785" t="str">
        <x:v>Permanent</x:v>
      </x:c>
      <x:c r="E1785" t="str">
        <x:v>Cambridge</x:v>
      </x:c>
      <x:c r="F1785" t="str">
        <x:v>Operative Driver</x:v>
      </x:c>
      <x:c r="G1785"/>
      <x:c r="H1785"/>
      <x:c r="I1785" s="22" t="n">
        <x:v>0</x:v>
      </x:c>
      <x:c r="J1785" t="str">
        <x:v>Annual leave</x:v>
      </x:c>
      <x:c r="K1785" t="str">
        <x:v>Employee 2652; home branch Cambridge; assigned role Operative Driver | Leave: Annual Leave (Hours) | Leave calendar basis: Variable-pattern period</x:v>
      </x:c>
      <x:c r="L1785" t="str">
        <x:v>Include</x:v>
      </x:c>
      <x:c r="M1785"/>
      <x:c r="N1785"/>
    </x:row>
    <x:row r="1786">
      <x:c r="A1786" t="str">
        <x:v>Matthew Spinks|2026-04-13</x:v>
      </x:c>
      <x:c r="B1786" s="888" t="n">
        <x:v>46125</x:v>
      </x:c>
      <x:c r="C1786" t="str">
        <x:v>Matthew Spinks</x:v>
      </x:c>
      <x:c r="D1786" t="str">
        <x:v>Permanent</x:v>
      </x:c>
      <x:c r="E1786" t="str">
        <x:v>Cambridge</x:v>
      </x:c>
      <x:c r="F1786" t="str">
        <x:v>Operative Driver</x:v>
      </x:c>
      <x:c r="G1786" t="str">
        <x:v>401160</x:v>
      </x:c>
      <x:c r="H1786" t="str">
        <x:v>Priorclave  (APRIL  26)</x:v>
      </x:c>
      <x:c r="I1786" s="22" t="n">
        <x:v>8.5</x:v>
      </x:c>
      <x:c r="J1786" t="str">
        <x:v>Worked</x:v>
      </x:c>
      <x:c r="K1786" t="str">
        <x:v>Employee 2652; home branch Cambridge; assigned role Operative Driver | Deployment branch: Cambridge | Actual role: Operative Driver | Jobs: 401160 | Customers: Priorclave  (APRIL  26) | Actual hours: 8.5; source records: 1</x:v>
      </x:c>
      <x:c r="L1786" t="str">
        <x:v>Include</x:v>
      </x:c>
      <x:c r="M1786"/>
      <x:c r="N1786"/>
    </x:row>
    <x:row r="1787">
      <x:c r="A1787" t="str">
        <x:v>Matthew Spinks|2026-04-15</x:v>
      </x:c>
      <x:c r="B1787" s="888" t="n">
        <x:v>46127</x:v>
      </x:c>
      <x:c r="C1787" t="str">
        <x:v>Matthew Spinks</x:v>
      </x:c>
      <x:c r="D1787" t="str">
        <x:v>Permanent</x:v>
      </x:c>
      <x:c r="E1787" t="str">
        <x:v>Cambridge</x:v>
      </x:c>
      <x:c r="F1787" t="str">
        <x:v>Operative Driver</x:v>
      </x:c>
      <x:c r="G1787" t="str">
        <x:v>401615</x:v>
      </x:c>
      <x:c r="H1787" t="str">
        <x:v>Biopharma  - (GSK - XXL) - 4</x:v>
      </x:c>
      <x:c r="I1787" s="22" t="n">
        <x:v>8</x:v>
      </x:c>
      <x:c r="J1787" t="str">
        <x:v>Worked</x:v>
      </x:c>
      <x:c r="K1787" t="str">
        <x:v>Employee 2652; home branch Cambridge; assigned role Operative Driver | Deployment branch: Cambridge | Actual role: Operative Porter | Jobs: 401615 | Customers: Biopharma  - (GSK - XXL) - 4 | Actual hours: 8.0; source records: 1</x:v>
      </x:c>
      <x:c r="L1787" t="str">
        <x:v>Include</x:v>
      </x:c>
      <x:c r="M1787"/>
      <x:c r="N1787"/>
    </x:row>
    <x:row r="1788">
      <x:c r="A1788" t="str">
        <x:v>Matthew Spinks|2026-04-17</x:v>
      </x:c>
      <x:c r="B1788" s="888" t="n">
        <x:v>46129</x:v>
      </x:c>
      <x:c r="C1788" t="str">
        <x:v>Matthew Spinks</x:v>
      </x:c>
      <x:c r="D1788" t="str">
        <x:v>Permanent</x:v>
      </x:c>
      <x:c r="E1788" t="str">
        <x:v>Cambridge</x:v>
      </x:c>
      <x:c r="F1788" t="str">
        <x:v>Operative Driver</x:v>
      </x:c>
      <x:c r="G1788" t="str">
        <x:v>401615</x:v>
      </x:c>
      <x:c r="H1788" t="str">
        <x:v>Biopharma  - (GSK - XXL) - 4</x:v>
      </x:c>
      <x:c r="I1788" s="22" t="n">
        <x:v>4.58</x:v>
      </x:c>
      <x:c r="J1788" t="str">
        <x:v>Worked</x:v>
      </x:c>
      <x:c r="K1788" t="str">
        <x:v>Employee 2652; home branch Cambridge; assigned role Operative Driver | Deployment branch: Cambridge | Actual role: Operative Porter | Jobs: 401615 | Customers: Biopharma  - (GSK - XXL) - 4 | Actual hours: 4.6; source records: 1</x:v>
      </x:c>
      <x:c r="L1788" t="str">
        <x:v>Include</x:v>
      </x:c>
      <x:c r="M1788"/>
      <x:c r="N1788"/>
    </x:row>
    <x:row r="1789">
      <x:c r="A1789" t="str">
        <x:v>Matthew Spinks|2026-04-20</x:v>
      </x:c>
      <x:c r="B1789" s="888" t="n">
        <x:v>46132</x:v>
      </x:c>
      <x:c r="C1789" t="str">
        <x:v>Matthew Spinks</x:v>
      </x:c>
      <x:c r="D1789" t="str">
        <x:v>Permanent</x:v>
      </x:c>
      <x:c r="E1789" t="str">
        <x:v>Cambridge</x:v>
      </x:c>
      <x:c r="F1789" t="str">
        <x:v>Operative Driver</x:v>
      </x:c>
      <x:c r="G1789" t="str">
        <x:v>400990</x:v>
      </x:c>
      <x:c r="H1789" t="str">
        <x:v>Optical Sciences Ltd (MAKING PHARMA)</x:v>
      </x:c>
      <x:c r="I1789" s="22" t="n">
        <x:v>9</x:v>
      </x:c>
      <x:c r="J1789" t="str">
        <x:v>Worked</x:v>
      </x:c>
      <x:c r="K1789" t="str">
        <x:v>Employee 2652; home branch Cambridge; assigned role Operative Driver | Deployment branch: Cambridge | Actual role: Operative Driver | Jobs: 400990 | Customers: Optical Sciences Ltd (MAKING PHARMA) | Actual hours: 9.0; source records: 1</x:v>
      </x:c>
      <x:c r="L1789" t="str">
        <x:v>Include</x:v>
      </x:c>
      <x:c r="M1789"/>
      <x:c r="N1789"/>
    </x:row>
    <x:row r="1790">
      <x:c r="A1790" t="str">
        <x:v>Matthew Spinks|2026-04-22</x:v>
      </x:c>
      <x:c r="B1790" s="888" t="n">
        <x:v>46134</x:v>
      </x:c>
      <x:c r="C1790" t="str">
        <x:v>Matthew Spinks</x:v>
      </x:c>
      <x:c r="D1790" t="str">
        <x:v>Permanent</x:v>
      </x:c>
      <x:c r="E1790" t="str">
        <x:v>Cambridge</x:v>
      </x:c>
      <x:c r="F1790" t="str">
        <x:v>Operative Driver</x:v>
      </x:c>
      <x:c r="G1790" t="str">
        <x:v>400990</x:v>
      </x:c>
      <x:c r="H1790" t="str">
        <x:v>Optical Sciences Ltd (MAKING PHARMA)</x:v>
      </x:c>
      <x:c r="I1790" s="22" t="n">
        <x:v>7.5</x:v>
      </x:c>
      <x:c r="J1790" t="str">
        <x:v>Worked</x:v>
      </x:c>
      <x:c r="K1790" t="str">
        <x:v>Employee 2652; home branch Cambridge; assigned role Operative Driver | Deployment branch: Cambridge | Actual role: Operative Porter | Jobs: 400990 | Customers: Optical Sciences Ltd (MAKING PHARMA) | Actual hours: 7.5; source records: 1</x:v>
      </x:c>
      <x:c r="L1790" t="str">
        <x:v>Include</x:v>
      </x:c>
      <x:c r="M1790"/>
      <x:c r="N1790"/>
    </x:row>
    <x:row r="1791">
      <x:c r="A1791" t="str">
        <x:v>Matthew Spinks|2026-04-23</x:v>
      </x:c>
      <x:c r="B1791" s="888" t="n">
        <x:v>46135</x:v>
      </x:c>
      <x:c r="C1791" t="str">
        <x:v>Matthew Spinks</x:v>
      </x:c>
      <x:c r="D1791" t="str">
        <x:v>Permanent</x:v>
      </x:c>
      <x:c r="E1791" t="str">
        <x:v>Cambridge</x:v>
      </x:c>
      <x:c r="F1791" t="str">
        <x:v>Operative Driver</x:v>
      </x:c>
      <x:c r="G1791" t="str">
        <x:v>401615</x:v>
      </x:c>
      <x:c r="H1791" t="str">
        <x:v>Biopharma  - (GSK - XXL) - 4</x:v>
      </x:c>
      <x:c r="I1791" s="22" t="n">
        <x:v>8</x:v>
      </x:c>
      <x:c r="J1791" t="str">
        <x:v>Worked</x:v>
      </x:c>
      <x:c r="K1791" t="str">
        <x:v>Employee 2652; home branch Cambridge; assigned role Operative Driver | Deployment branch: Cambridge | Actual role: Operative Driver | Jobs: 401615 | Customers: Biopharma  - (GSK - XXL) - 4 | Actual hours: 8.0; source records: 1</x:v>
      </x:c>
      <x:c r="L1791" t="str">
        <x:v>Include</x:v>
      </x:c>
      <x:c r="M1791"/>
      <x:c r="N1791"/>
    </x:row>
    <x:row r="1792">
      <x:c r="A1792" t="str">
        <x:v>Matthew Spinks|2026-04-24</x:v>
      </x:c>
      <x:c r="B1792" s="888" t="n">
        <x:v>46136</x:v>
      </x:c>
      <x:c r="C1792" t="str">
        <x:v>Matthew Spinks</x:v>
      </x:c>
      <x:c r="D1792" t="str">
        <x:v>Permanent</x:v>
      </x:c>
      <x:c r="E1792" t="str">
        <x:v>Cambridge</x:v>
      </x:c>
      <x:c r="F1792" t="str">
        <x:v>Operative Driver</x:v>
      </x:c>
      <x:c r="G1792" t="str">
        <x:v>400437</x:v>
      </x:c>
      <x:c r="H1792" t="str">
        <x:v>Maynards - TenPoint Tx</x:v>
      </x:c>
      <x:c r="I1792" s="22" t="n">
        <x:v>10</x:v>
      </x:c>
      <x:c r="J1792" t="str">
        <x:v>Worked</x:v>
      </x:c>
      <x:c r="K1792" t="str">
        <x:v>Employee 2652; home branch Cambridge; assigned role Operative Driver | Deployment branch: Cambridge | Actual role: Operative Driver | Jobs: 400437 | Customers: Maynards - TenPoint Tx | Actual hours: 10.0; source records: 1</x:v>
      </x:c>
      <x:c r="L1792" t="str">
        <x:v>Include</x:v>
      </x:c>
      <x:c r="M1792"/>
      <x:c r="N1792"/>
    </x:row>
    <x:row r="1793">
      <x:c r="A1793" t="str">
        <x:v>Matthew Spinks|2026-04-27</x:v>
      </x:c>
      <x:c r="B1793" s="888" t="n">
        <x:v>46139</x:v>
      </x:c>
      <x:c r="C1793" t="str">
        <x:v>Matthew Spinks</x:v>
      </x:c>
      <x:c r="D1793" t="str">
        <x:v>Permanent</x:v>
      </x:c>
      <x:c r="E1793" t="str">
        <x:v>Cambridge</x:v>
      </x:c>
      <x:c r="F1793" t="str">
        <x:v>Operative Driver</x:v>
      </x:c>
      <x:c r="G1793" t="str">
        <x:v>401623</x:v>
      </x:c>
      <x:c r="H1793" t="str">
        <x:v>Grant Thornton Ltd</x:v>
      </x:c>
      <x:c r="I1793" s="22" t="n">
        <x:v>7</x:v>
      </x:c>
      <x:c r="J1793" t="str">
        <x:v>Worked</x:v>
      </x:c>
      <x:c r="K1793" t="str">
        <x:v>Employee 2652; home branch Cambridge; assigned role Operative Driver | Deployment branch: Cambridge | Actual role: Operative Driver | Jobs: 401623 | Customers: Grant Thornton Ltd | Actual hours: 7.0; source records: 1</x:v>
      </x:c>
      <x:c r="L1793" t="str">
        <x:v>Include</x:v>
      </x:c>
      <x:c r="M1793"/>
      <x:c r="N1793"/>
    </x:row>
    <x:row r="1794">
      <x:c r="A1794" t="str">
        <x:v>Matthew Spinks|2026-04-28</x:v>
      </x:c>
      <x:c r="B1794" s="888" t="n">
        <x:v>46140</x:v>
      </x:c>
      <x:c r="C1794" t="str">
        <x:v>Matthew Spinks</x:v>
      </x:c>
      <x:c r="D1794" t="str">
        <x:v>Permanent</x:v>
      </x:c>
      <x:c r="E1794" t="str">
        <x:v>Cambridge</x:v>
      </x:c>
      <x:c r="F1794" t="str">
        <x:v>Operative Driver</x:v>
      </x:c>
      <x:c r="G1794" t="str">
        <x:v>400990, 401847</x:v>
      </x:c>
      <x:c r="H1794" t="str">
        <x:v>Optical Sciences Ltd (MAKING PHARMA); Tecniplast UK (LONDON LAB LIVE)</x:v>
      </x:c>
      <x:c r="I1794" s="22" t="n">
        <x:v>8</x:v>
      </x:c>
      <x:c r="J1794" t="str">
        <x:v>Worked — 2 records</x:v>
      </x:c>
      <x:c r="K1794" t="str">
        <x:v>Employee 2652; home branch Cambridge; assigned role Operative Driver | Deployment branch: Cambridge | Actual role: Operative Driver | Jobs: 400990, 401847 | Customers: Optical Sciences Ltd (MAKING PHARMA); Tecniplast UK (LONDON LAB LIVE) | Actual hours: 8.0; source records: 2</x:v>
      </x:c>
      <x:c r="L1794" t="str">
        <x:v>Include</x:v>
      </x:c>
      <x:c r="M1794"/>
      <x:c r="N1794"/>
    </x:row>
    <x:row r="1795">
      <x:c r="A1795" t="str">
        <x:v>Matthew Spinks|2026-04-29</x:v>
      </x:c>
      <x:c r="B1795" s="888" t="n">
        <x:v>46141</x:v>
      </x:c>
      <x:c r="C1795" t="str">
        <x:v>Matthew Spinks</x:v>
      </x:c>
      <x:c r="D1795" t="str">
        <x:v>Permanent</x:v>
      </x:c>
      <x:c r="E1795" t="str">
        <x:v>Cambridge</x:v>
      </x:c>
      <x:c r="F1795" t="str">
        <x:v>Operative Driver</x:v>
      </x:c>
      <x:c r="G1795" t="str">
        <x:v>399719, 401160</x:v>
      </x:c>
      <x:c r="H1795" t="str">
        <x:v>DA VINCI  (St Thomas Hospital); Priorclave  (APRIL  26)</x:v>
      </x:c>
      <x:c r="I1795" s="22" t="n">
        <x:v>13</x:v>
      </x:c>
      <x:c r="J1795" t="str">
        <x:v>Worked — 2 records</x:v>
      </x:c>
      <x:c r="K1795" t="str">
        <x:v>Employee 2652; home branch Cambridge; assigned role Operative Driver | Deployment branch: Cambridge | Actual role: Operative Driver, Operative Porter | Jobs: 399719, 401160 | Customers: DA VINCI  (St Thomas Hospital); Priorclave  (APRIL  26) | Actual hours: 13.0; source records: 2</x:v>
      </x:c>
      <x:c r="L1795" t="str">
        <x:v>Include</x:v>
      </x:c>
      <x:c r="M1795"/>
      <x:c r="N1795"/>
    </x:row>
    <x:row r="1796">
      <x:c r="A1796" t="str">
        <x:v>Matthew Spinks|2026-04-30</x:v>
      </x:c>
      <x:c r="B1796" s="888" t="n">
        <x:v>46142</x:v>
      </x:c>
      <x:c r="C1796" t="str">
        <x:v>Matthew Spinks</x:v>
      </x:c>
      <x:c r="D1796" t="str">
        <x:v>Permanent</x:v>
      </x:c>
      <x:c r="E1796" t="str">
        <x:v>Cambridge</x:v>
      </x:c>
      <x:c r="F1796" t="str">
        <x:v>Operative Driver</x:v>
      </x:c>
      <x:c r="G1796" t="str">
        <x:v>401116</x:v>
      </x:c>
      <x:c r="H1796" t="str">
        <x:v>Avantor ( CAMBRIDGE APRIL 2026 )</x:v>
      </x:c>
      <x:c r="I1796" s="22" t="n">
        <x:v>8.5</x:v>
      </x:c>
      <x:c r="J1796" t="str">
        <x:v>Worked</x:v>
      </x:c>
      <x:c r="K1796" t="str">
        <x:v>Employee 2652; home branch Cambridge; assigned role Operative Driver | Deployment branch: Cambridge | Actual role: Operative Porter | Jobs: 401116 | Customers: Avantor ( CAMBRIDGE APRIL 2026 ) | Actual hours: 8.5; source records: 1</x:v>
      </x:c>
      <x:c r="L1796" t="str">
        <x:v>Include</x:v>
      </x:c>
      <x:c r="M1796"/>
      <x:c r="N1796"/>
    </x:row>
    <x:row r="1797">
      <x:c r="A1797" t="str">
        <x:v>Mel Holland (B EV)|2026-04-01</x:v>
      </x:c>
      <x:c r="B1797" s="888" t="n">
        <x:v>46113</x:v>
      </x:c>
      <x:c r="C1797" t="str">
        <x:v>Mel Holland (B EV)</x:v>
      </x:c>
      <x:c r="D1797" t="str">
        <x:v>Permanent</x:v>
      </x:c>
      <x:c r="E1797" t="str">
        <x:v>Thurrock</x:v>
      </x:c>
      <x:c r="F1797" t="str">
        <x:v>Operative Porter</x:v>
      </x:c>
      <x:c r="G1797" t="str">
        <x:v>400289</x:v>
      </x:c>
      <x:c r="H1797" t="str">
        <x:v>HSBC/JLL</x:v>
      </x:c>
      <x:c r="I1797" s="22" t="n">
        <x:v>8.5</x:v>
      </x:c>
      <x:c r="J1797" t="str">
        <x:v>Worked</x:v>
      </x:c>
      <x:c r="K1797" t="str">
        <x:v>Employee 1765; home branch Thurrock; assigned role Operative Porter | Deployment branch: Thurrock | Actual role: Operative Porter | Jobs: 400289 | Customers: HSBC/JLL | Actual hours: 8.5; source records: 1</x:v>
      </x:c>
      <x:c r="L1797" t="str">
        <x:v>Include</x:v>
      </x:c>
      <x:c r="M1797"/>
      <x:c r="N1797"/>
    </x:row>
    <x:row r="1798">
      <x:c r="A1798" t="str">
        <x:v>Mel Holland (B EV)|2026-04-02</x:v>
      </x:c>
      <x:c r="B1798" s="888" t="n">
        <x:v>46114</x:v>
      </x:c>
      <x:c r="C1798" t="str">
        <x:v>Mel Holland (B EV)</x:v>
      </x:c>
      <x:c r="D1798" t="str">
        <x:v>Permanent</x:v>
      </x:c>
      <x:c r="E1798" t="str">
        <x:v>Thurrock</x:v>
      </x:c>
      <x:c r="F1798" t="str">
        <x:v>Operative Porter</x:v>
      </x:c>
      <x:c r="G1798" t="str">
        <x:v>401438, 401440</x:v>
      </x:c>
      <x:c r="H1798" t="str">
        <x:v>HSBC</x:v>
      </x:c>
      <x:c r="I1798" s="22" t="n">
        <x:v>8.5</x:v>
      </x:c>
      <x:c r="J1798" t="str">
        <x:v>Worked — 2 records</x:v>
      </x:c>
      <x:c r="K1798" t="str">
        <x:v>Employee 1765; home branch Thurrock; assigned role Operative Porter | Deployment branch: Thurrock | Actual role: Operative Porter | Jobs: 401438, 401440 | Customers: HSBC | Actual hours: 8.5; source records: 2</x:v>
      </x:c>
      <x:c r="L1798" t="str">
        <x:v>Include</x:v>
      </x:c>
      <x:c r="M1798"/>
      <x:c r="N1798"/>
    </x:row>
    <x:row r="1799">
      <x:c r="A1799" t="str">
        <x:v>Mel Holland (B EV)|2026-04-07</x:v>
      </x:c>
      <x:c r="B1799" s="888" t="n">
        <x:v>46119</x:v>
      </x:c>
      <x:c r="C1799" t="str">
        <x:v>Mel Holland (B EV)</x:v>
      </x:c>
      <x:c r="D1799" t="str">
        <x:v>Permanent</x:v>
      </x:c>
      <x:c r="E1799" t="str">
        <x:v>Thurrock</x:v>
      </x:c>
      <x:c r="F1799" t="str">
        <x:v>Operative Porter</x:v>
      </x:c>
      <x:c r="G1799" t="str">
        <x:v>401056</x:v>
      </x:c>
      <x:c r="H1799" t="str">
        <x:v>Knotel UK Ltd</x:v>
      </x:c>
      <x:c r="I1799" s="22" t="n">
        <x:v>8.5</x:v>
      </x:c>
      <x:c r="J1799" t="str">
        <x:v>Worked</x:v>
      </x:c>
      <x:c r="K1799" t="str">
        <x:v>Employee 1765; home branch Thurrock; assigned role Operative Porter | Deployment branch: Thurrock | Actual role: Operative Porter | Jobs: 401056 | Customers: Knotel UK Ltd | Actual hours: 8.5; source records: 1</x:v>
      </x:c>
      <x:c r="L1799" t="str">
        <x:v>Include</x:v>
      </x:c>
      <x:c r="M1799"/>
      <x:c r="N1799"/>
    </x:row>
    <x:row r="1800">
      <x:c r="A1800" t="str">
        <x:v>Mel Holland (B EV)|2026-04-08</x:v>
      </x:c>
      <x:c r="B1800" s="888" t="n">
        <x:v>46120</x:v>
      </x:c>
      <x:c r="C1800" t="str">
        <x:v>Mel Holland (B EV)</x:v>
      </x:c>
      <x:c r="D1800" t="str">
        <x:v>Permanent</x:v>
      </x:c>
      <x:c r="E1800" t="str">
        <x:v>Thurrock</x:v>
      </x:c>
      <x:c r="F1800" t="str">
        <x:v>Operative Porter</x:v>
      </x:c>
      <x:c r="G1800" t="str">
        <x:v>401056</x:v>
      </x:c>
      <x:c r="H1800" t="str">
        <x:v>Knotel UK Ltd</x:v>
      </x:c>
      <x:c r="I1800" s="22" t="n">
        <x:v>6.5</x:v>
      </x:c>
      <x:c r="J1800" t="str">
        <x:v>Worked</x:v>
      </x:c>
      <x:c r="K1800" t="str">
        <x:v>Employee 1765; home branch Thurrock; assigned role Operative Porter | Deployment branch: Thurrock | Actual role: Operative Porter | Jobs: 401056 | Customers: Knotel UK Ltd | Actual hours: 6.5; source records: 1</x:v>
      </x:c>
      <x:c r="L1800" t="str">
        <x:v>Include</x:v>
      </x:c>
      <x:c r="M1800"/>
      <x:c r="N1800"/>
    </x:row>
    <x:row r="1801">
      <x:c r="A1801" t="str">
        <x:v>Mel Holland (B EV)|2026-04-10</x:v>
      </x:c>
      <x:c r="B1801" s="888" t="n">
        <x:v>46122</x:v>
      </x:c>
      <x:c r="C1801" t="str">
        <x:v>Mel Holland (B EV)</x:v>
      </x:c>
      <x:c r="D1801" t="str">
        <x:v>Permanent</x:v>
      </x:c>
      <x:c r="E1801" t="str">
        <x:v>Thurrock</x:v>
      </x:c>
      <x:c r="F1801" t="str">
        <x:v>Operative Porter</x:v>
      </x:c>
      <x:c r="G1801" t="str">
        <x:v>401233</x:v>
      </x:c>
      <x:c r="H1801" t="str">
        <x:v>Apple Europe Limited</x:v>
      </x:c>
      <x:c r="I1801" s="22" t="n">
        <x:v>11.5</x:v>
      </x:c>
      <x:c r="J1801" t="str">
        <x:v>Worked</x:v>
      </x:c>
      <x:c r="K1801" t="str">
        <x:v>Employee 1765; home branch Thurrock; assigned role Operative Porter | Deployment branch: Thurrock | Actual role: Operative Porter | Jobs: 401233 | Customers: Apple Europe Limited | Actual hours: 11.5; source records: 1</x:v>
      </x:c>
      <x:c r="L1801" t="str">
        <x:v>Include</x:v>
      </x:c>
      <x:c r="M1801"/>
      <x:c r="N1801"/>
    </x:row>
    <x:row r="1802">
      <x:c r="A1802" t="str">
        <x:v>Mel Holland (B EV)|2026-04-11</x:v>
      </x:c>
      <x:c r="B1802" s="888" t="n">
        <x:v>46123</x:v>
      </x:c>
      <x:c r="C1802" t="str">
        <x:v>Mel Holland (B EV)</x:v>
      </x:c>
      <x:c r="D1802" t="str">
        <x:v>Permanent</x:v>
      </x:c>
      <x:c r="E1802" t="str">
        <x:v>Thurrock</x:v>
      </x:c>
      <x:c r="F1802" t="str">
        <x:v>Operative Porter</x:v>
      </x:c>
      <x:c r="G1802" t="str">
        <x:v>401053</x:v>
      </x:c>
      <x:c r="H1802" t="str">
        <x:v>Anthropic</x:v>
      </x:c>
      <x:c r="I1802" s="22" t="n">
        <x:v>11</x:v>
      </x:c>
      <x:c r="J1802" t="str">
        <x:v>Worked</x:v>
      </x:c>
      <x:c r="K1802" t="str">
        <x:v>Employee 1765; home branch Thurrock; assigned role Operative Porter | Deployment branch: Thurrock | Actual role: Operative Porter | Jobs: 401053 | Customers: Anthropic | Actual hours: 11.0; source records: 1</x:v>
      </x:c>
      <x:c r="L1802" t="str">
        <x:v>Include</x:v>
      </x:c>
      <x:c r="M1802"/>
      <x:c r="N1802"/>
    </x:row>
    <x:row r="1803">
      <x:c r="A1803" t="str">
        <x:v>Mel Holland (B EV)|2026-04-13</x:v>
      </x:c>
      <x:c r="B1803" s="888" t="n">
        <x:v>46125</x:v>
      </x:c>
      <x:c r="C1803" t="str">
        <x:v>Mel Holland (B EV)</x:v>
      </x:c>
      <x:c r="D1803" t="str">
        <x:v>Permanent</x:v>
      </x:c>
      <x:c r="E1803" t="str">
        <x:v>Thurrock</x:v>
      </x:c>
      <x:c r="F1803" t="str">
        <x:v>Operative Porter</x:v>
      </x:c>
      <x:c r="G1803" t="str">
        <x:v>401233</x:v>
      </x:c>
      <x:c r="H1803" t="str">
        <x:v>Apple Europe Limited</x:v>
      </x:c>
      <x:c r="I1803" s="22" t="n">
        <x:v>11.5</x:v>
      </x:c>
      <x:c r="J1803" t="str">
        <x:v>Worked</x:v>
      </x:c>
      <x:c r="K1803" t="str">
        <x:v>Employee 1765; home branch Thurrock; assigned role Operative Porter | Deployment branch: Thurrock | Actual role: Operative Porter | Jobs: 401233 | Customers: Apple Europe Limited | Actual hours: 11.5; source records: 1</x:v>
      </x:c>
      <x:c r="L1803" t="str">
        <x:v>Include</x:v>
      </x:c>
      <x:c r="M1803"/>
      <x:c r="N1803"/>
    </x:row>
    <x:row r="1804">
      <x:c r="A1804" t="str">
        <x:v>Mel Holland (B EV)|2026-04-14</x:v>
      </x:c>
      <x:c r="B1804" s="888" t="n">
        <x:v>46126</x:v>
      </x:c>
      <x:c r="C1804" t="str">
        <x:v>Mel Holland (B EV)</x:v>
      </x:c>
      <x:c r="D1804" t="str">
        <x:v>Permanent</x:v>
      </x:c>
      <x:c r="E1804" t="str">
        <x:v>Thurrock</x:v>
      </x:c>
      <x:c r="F1804" t="str">
        <x:v>Operative Porter</x:v>
      </x:c>
      <x:c r="G1804" t="str">
        <x:v>396207</x:v>
      </x:c>
      <x:c r="H1804" t="str">
        <x:v>Linklaters LLP</x:v>
      </x:c>
      <x:c r="I1804" s="22" t="n">
        <x:v>9.5</x:v>
      </x:c>
      <x:c r="J1804" t="str">
        <x:v>Worked</x:v>
      </x:c>
      <x:c r="K1804" t="str">
        <x:v>Employee 1765; home branch Thurrock; assigned role Operative Porter | Deployment branch: Thurrock | Actual role: Operative Porter | Jobs: 396207 | Customers: Linklaters LLP | Actual hours: 9.5; source records: 1</x:v>
      </x:c>
      <x:c r="L1804" t="str">
        <x:v>Include</x:v>
      </x:c>
      <x:c r="M1804"/>
      <x:c r="N1804"/>
    </x:row>
    <x:row r="1805">
      <x:c r="A1805" t="str">
        <x:v>Mel Holland (B EV)|2026-04-15</x:v>
      </x:c>
      <x:c r="B1805" s="888" t="n">
        <x:v>46127</x:v>
      </x:c>
      <x:c r="C1805" t="str">
        <x:v>Mel Holland (B EV)</x:v>
      </x:c>
      <x:c r="D1805" t="str">
        <x:v>Permanent</x:v>
      </x:c>
      <x:c r="E1805" t="str">
        <x:v>Thurrock</x:v>
      </x:c>
      <x:c r="F1805" t="str">
        <x:v>Operative Porter</x:v>
      </x:c>
      <x:c r="G1805" t="str">
        <x:v>401611</x:v>
      </x:c>
      <x:c r="H1805" t="str">
        <x:v>HSBC - BAU April</x:v>
      </x:c>
      <x:c r="I1805" s="22" t="n">
        <x:v>11.5</x:v>
      </x:c>
      <x:c r="J1805" t="str">
        <x:v>Worked</x:v>
      </x:c>
      <x:c r="K1805" t="str">
        <x:v>Employee 1765; home branch Thurrock; assigned role Operative Porter | Deployment branch: Thurrock | Actual role: Operative Porter | Jobs: 401611 | Customers: HSBC - BAU April | Actual hours: 11.5; source records: 1</x:v>
      </x:c>
      <x:c r="L1805" t="str">
        <x:v>Include</x:v>
      </x:c>
      <x:c r="M1805"/>
      <x:c r="N1805"/>
    </x:row>
    <x:row r="1806">
      <x:c r="A1806" t="str">
        <x:v>Mel Holland (B EV)|2026-04-16</x:v>
      </x:c>
      <x:c r="B1806" s="888" t="n">
        <x:v>46128</x:v>
      </x:c>
      <x:c r="C1806" t="str">
        <x:v>Mel Holland (B EV)</x:v>
      </x:c>
      <x:c r="D1806" t="str">
        <x:v>Permanent</x:v>
      </x:c>
      <x:c r="E1806" t="str">
        <x:v>Thurrock</x:v>
      </x:c>
      <x:c r="F1806" t="str">
        <x:v>Operative Porter</x:v>
      </x:c>
      <x:c r="G1806" t="str">
        <x:v>399524</x:v>
      </x:c>
      <x:c r="H1806" t="str">
        <x:v>National Express</x:v>
      </x:c>
      <x:c r="I1806" s="22" t="n">
        <x:v>5.5</x:v>
      </x:c>
      <x:c r="J1806" t="str">
        <x:v>Worked</x:v>
      </x:c>
      <x:c r="K1806" t="str">
        <x:v>Employee 1765; home branch Thurrock; assigned role Operative Porter | Deployment branch: Thurrock | Actual role: Operative Porter | Jobs: 399524 | Customers: National Express | Actual hours: 5.5; source records: 1</x:v>
      </x:c>
      <x:c r="L1806" t="str">
        <x:v>Include</x:v>
      </x:c>
      <x:c r="M1806"/>
      <x:c r="N1806"/>
    </x:row>
    <x:row r="1807">
      <x:c r="A1807" t="str">
        <x:v>Mel Holland (B EV)|2026-04-17</x:v>
      </x:c>
      <x:c r="B1807" s="888" t="n">
        <x:v>46129</x:v>
      </x:c>
      <x:c r="C1807" t="str">
        <x:v>Mel Holland (B EV)</x:v>
      </x:c>
      <x:c r="D1807" t="str">
        <x:v>Permanent</x:v>
      </x:c>
      <x:c r="E1807" t="str">
        <x:v>Thurrock</x:v>
      </x:c>
      <x:c r="F1807" t="str">
        <x:v>Operative Porter</x:v>
      </x:c>
      <x:c r="G1807" t="str">
        <x:v>401650, 396207</x:v>
      </x:c>
      <x:c r="H1807" t="str">
        <x:v>HSBC; Linklaters LLP</x:v>
      </x:c>
      <x:c r="I1807" s="22" t="n">
        <x:v>15.5</x:v>
      </x:c>
      <x:c r="J1807" t="str">
        <x:v>Worked — 2 records</x:v>
      </x:c>
      <x:c r="K1807" t="str">
        <x:v>Employee 1765; home branch Thurrock; assigned role Operative Porter | Deployment branch: Thurrock | Actual role: Operative Porter | Jobs: 401650, 396207 | Customers: HSBC; Linklaters LLP | Actual hours: 15.5; source records: 2</x:v>
      </x:c>
      <x:c r="L1807" t="str">
        <x:v>Include</x:v>
      </x:c>
      <x:c r="M1807"/>
      <x:c r="N1807"/>
    </x:row>
    <x:row r="1808">
      <x:c r="A1808" t="str">
        <x:v>Mel Holland (B EV)|2026-04-20</x:v>
      </x:c>
      <x:c r="B1808" s="888" t="n">
        <x:v>46132</x:v>
      </x:c>
      <x:c r="C1808" t="str">
        <x:v>Mel Holland (B EV)</x:v>
      </x:c>
      <x:c r="D1808" t="str">
        <x:v>Permanent</x:v>
      </x:c>
      <x:c r="E1808" t="str">
        <x:v>Thurrock</x:v>
      </x:c>
      <x:c r="F1808" t="str">
        <x:v>Operative Porter</x:v>
      </x:c>
      <x:c r="G1808" t="str">
        <x:v>392752B</x:v>
      </x:c>
      <x:c r="H1808" t="str">
        <x:v>Bromley Central Library</x:v>
      </x:c>
      <x:c r="I1808" s="22" t="n">
        <x:v>8.5</x:v>
      </x:c>
      <x:c r="J1808" t="str">
        <x:v>Worked</x:v>
      </x:c>
      <x:c r="K1808" t="str">
        <x:v>Employee 1765; home branch Thurrock; assigned role Operative Porter | Deployment branch: Croydon | Actual role: Operative Porter | Jobs: 392752B | Customers: Bromley Central Library | Actual hours: 8.5; source records: 1</x:v>
      </x:c>
      <x:c r="L1808" t="str">
        <x:v>Include</x:v>
      </x:c>
      <x:c r="M1808"/>
      <x:c r="N1808"/>
    </x:row>
    <x:row r="1809">
      <x:c r="A1809" t="str">
        <x:v>Mel Holland (B EV)|2026-04-21</x:v>
      </x:c>
      <x:c r="B1809" s="888" t="n">
        <x:v>46133</x:v>
      </x:c>
      <x:c r="C1809" t="str">
        <x:v>Mel Holland (B EV)</x:v>
      </x:c>
      <x:c r="D1809" t="str">
        <x:v>Permanent</x:v>
      </x:c>
      <x:c r="E1809" t="str">
        <x:v>Thurrock</x:v>
      </x:c>
      <x:c r="F1809" t="str">
        <x:v>Operative Porter</x:v>
      </x:c>
      <x:c r="G1809" t="str">
        <x:v>392752B</x:v>
      </x:c>
      <x:c r="H1809" t="str">
        <x:v>Bromley Central Library</x:v>
      </x:c>
      <x:c r="I1809" s="22" t="n">
        <x:v>10</x:v>
      </x:c>
      <x:c r="J1809" t="str">
        <x:v>Worked</x:v>
      </x:c>
      <x:c r="K1809" t="str">
        <x:v>Employee 1765; home branch Thurrock; assigned role Operative Porter | Deployment branch: Croydon | Actual role: Operative Porter | Jobs: 392752B | Customers: Bromley Central Library | Actual hours: 10.0; source records: 1</x:v>
      </x:c>
      <x:c r="L1809" t="str">
        <x:v>Include</x:v>
      </x:c>
      <x:c r="M1809"/>
      <x:c r="N1809"/>
    </x:row>
    <x:row r="1810">
      <x:c r="A1810" t="str">
        <x:v>Mel Holland (B EV)|2026-04-22</x:v>
      </x:c>
      <x:c r="B1810" s="888" t="n">
        <x:v>46134</x:v>
      </x:c>
      <x:c r="C1810" t="str">
        <x:v>Mel Holland (B EV)</x:v>
      </x:c>
      <x:c r="D1810" t="str">
        <x:v>Permanent</x:v>
      </x:c>
      <x:c r="E1810" t="str">
        <x:v>Thurrock</x:v>
      </x:c>
      <x:c r="F1810" t="str">
        <x:v>Operative Porter</x:v>
      </x:c>
      <x:c r="G1810" t="str">
        <x:v>401611</x:v>
      </x:c>
      <x:c r="H1810" t="str">
        <x:v>HSBC - BAU April</x:v>
      </x:c>
      <x:c r="I1810" s="22" t="n">
        <x:v>10</x:v>
      </x:c>
      <x:c r="J1810" t="str">
        <x:v>Worked</x:v>
      </x:c>
      <x:c r="K1810" t="str">
        <x:v>Employee 1765; home branch Thurrock; assigned role Operative Porter | Deployment branch: Thurrock | Actual role: Operative Porter | Jobs: 401611 | Customers: HSBC - BAU April | Actual hours: 10.0; source records: 1</x:v>
      </x:c>
      <x:c r="L1810" t="str">
        <x:v>Include</x:v>
      </x:c>
      <x:c r="M1810"/>
      <x:c r="N1810"/>
    </x:row>
    <x:row r="1811">
      <x:c r="A1811" t="str">
        <x:v>Mel Holland (B EV)|2026-04-23</x:v>
      </x:c>
      <x:c r="B1811" s="888" t="n">
        <x:v>46135</x:v>
      </x:c>
      <x:c r="C1811" t="str">
        <x:v>Mel Holland (B EV)</x:v>
      </x:c>
      <x:c r="D1811" t="str">
        <x:v>Permanent</x:v>
      </x:c>
      <x:c r="E1811" t="str">
        <x:v>Thurrock</x:v>
      </x:c>
      <x:c r="F1811" t="str">
        <x:v>Operative Porter</x:v>
      </x:c>
      <x:c r="G1811" t="str">
        <x:v>392752B</x:v>
      </x:c>
      <x:c r="H1811" t="str">
        <x:v>Bromley Central Library</x:v>
      </x:c>
      <x:c r="I1811" s="22" t="n">
        <x:v>9</x:v>
      </x:c>
      <x:c r="J1811" t="str">
        <x:v>Worked</x:v>
      </x:c>
      <x:c r="K1811" t="str">
        <x:v>Employee 1765; home branch Thurrock; assigned role Operative Porter | Deployment branch: Croydon | Actual role: Operative Porter | Jobs: 392752B | Customers: Bromley Central Library | Actual hours: 9.0; source records: 1</x:v>
      </x:c>
      <x:c r="L1811" t="str">
        <x:v>Include</x:v>
      </x:c>
      <x:c r="M1811"/>
      <x:c r="N1811"/>
    </x:row>
    <x:row r="1812">
      <x:c r="A1812" t="str">
        <x:v>Mel Holland (B EV)|2026-04-24</x:v>
      </x:c>
      <x:c r="B1812" s="888" t="n">
        <x:v>46136</x:v>
      </x:c>
      <x:c r="C1812" t="str">
        <x:v>Mel Holland (B EV)</x:v>
      </x:c>
      <x:c r="D1812" t="str">
        <x:v>Permanent</x:v>
      </x:c>
      <x:c r="E1812" t="str">
        <x:v>Thurrock</x:v>
      </x:c>
      <x:c r="F1812" t="str">
        <x:v>Operative Porter</x:v>
      </x:c>
      <x:c r="G1812" t="str">
        <x:v>401773</x:v>
      </x:c>
      <x:c r="H1812" t="str">
        <x:v>HSBC</x:v>
      </x:c>
      <x:c r="I1812" s="22" t="n">
        <x:v>10</x:v>
      </x:c>
      <x:c r="J1812" t="str">
        <x:v>Worked</x:v>
      </x:c>
      <x:c r="K1812" t="str">
        <x:v>Employee 1765; home branch Thurrock; assigned role Operative Porter | Deployment branch: Thurrock | Actual role: Operative Porter | Jobs: 401773 | Customers: HSBC | Actual hours: 10.0; source records: 1</x:v>
      </x:c>
      <x:c r="L1812" t="str">
        <x:v>Include</x:v>
      </x:c>
      <x:c r="M1812"/>
      <x:c r="N1812"/>
    </x:row>
    <x:row r="1813">
      <x:c r="A1813" t="str">
        <x:v>Mel Holland (B EV)|2026-04-25</x:v>
      </x:c>
      <x:c r="B1813" s="888" t="n">
        <x:v>46137</x:v>
      </x:c>
      <x:c r="C1813" t="str">
        <x:v>Mel Holland (B EV)</x:v>
      </x:c>
      <x:c r="D1813" t="str">
        <x:v>Permanent</x:v>
      </x:c>
      <x:c r="E1813" t="str">
        <x:v>Thurrock</x:v>
      </x:c>
      <x:c r="F1813" t="str">
        <x:v>Operative Porter</x:v>
      </x:c>
      <x:c r="G1813" t="str">
        <x:v>401674</x:v>
      </x:c>
      <x:c r="H1813" t="str">
        <x:v>Bank Of America</x:v>
      </x:c>
      <x:c r="I1813" s="22" t="n">
        <x:v>5.5</x:v>
      </x:c>
      <x:c r="J1813" t="str">
        <x:v>Worked</x:v>
      </x:c>
      <x:c r="K1813" t="str">
        <x:v>Employee 1765; home branch Thurrock; assigned role Operative Porter | Deployment branch: Thurrock | Actual role: Operative Skilled | Jobs: 401674 | Customers: Bank Of America | Actual hours: 5.5; source records: 1</x:v>
      </x:c>
      <x:c r="L1813" t="str">
        <x:v>Include</x:v>
      </x:c>
      <x:c r="M1813"/>
      <x:c r="N1813"/>
    </x:row>
    <x:row r="1814">
      <x:c r="A1814" t="str">
        <x:v>Mel Holland (B EV)|2026-04-27</x:v>
      </x:c>
      <x:c r="B1814" s="888" t="n">
        <x:v>46139</x:v>
      </x:c>
      <x:c r="C1814" t="str">
        <x:v>Mel Holland (B EV)</x:v>
      </x:c>
      <x:c r="D1814" t="str">
        <x:v>Permanent</x:v>
      </x:c>
      <x:c r="E1814" t="str">
        <x:v>Thurrock</x:v>
      </x:c>
      <x:c r="F1814" t="str">
        <x:v>Operative Porter</x:v>
      </x:c>
      <x:c r="G1814" t="str">
        <x:v>400559</x:v>
      </x:c>
      <x:c r="H1814" t="str">
        <x:v>Southwark Youth Offending Service</x:v>
      </x:c>
      <x:c r="I1814" s="22" t="n">
        <x:v>6</x:v>
      </x:c>
      <x:c r="J1814" t="str">
        <x:v>Worked</x:v>
      </x:c>
      <x:c r="K1814" t="str">
        <x:v>Employee 1765; home branch Thurrock; assigned role Operative Porter | Deployment branch: Thurrock | Actual role: Operative Porter | Jobs: 400559 | Customers: Southwark Youth Offending Service | Actual hours: 6.0; source records: 1</x:v>
      </x:c>
      <x:c r="L1814" t="str">
        <x:v>Include</x:v>
      </x:c>
      <x:c r="M1814"/>
      <x:c r="N1814"/>
    </x:row>
    <x:row r="1815">
      <x:c r="A1815" t="str">
        <x:v>Mel Holland (B EV)|2026-04-28</x:v>
      </x:c>
      <x:c r="B1815" s="888" t="n">
        <x:v>46140</x:v>
      </x:c>
      <x:c r="C1815" t="str">
        <x:v>Mel Holland (B EV)</x:v>
      </x:c>
      <x:c r="D1815" t="str">
        <x:v>Permanent</x:v>
      </x:c>
      <x:c r="E1815" t="str">
        <x:v>Thurrock</x:v>
      </x:c>
      <x:c r="F1815" t="str">
        <x:v>Operative Porter</x:v>
      </x:c>
      <x:c r="G1815" t="str">
        <x:v>400559</x:v>
      </x:c>
      <x:c r="H1815" t="str">
        <x:v>Southwark Youth Offending Service</x:v>
      </x:c>
      <x:c r="I1815" s="22" t="n">
        <x:v>7</x:v>
      </x:c>
      <x:c r="J1815" t="str">
        <x:v>Worked</x:v>
      </x:c>
      <x:c r="K1815" t="str">
        <x:v>Employee 1765; home branch Thurrock; assigned role Operative Porter | Deployment branch: Thurrock | Actual role: Operative Porter | Jobs: 400559 | Customers: Southwark Youth Offending Service | Actual hours: 7.0; source records: 1</x:v>
      </x:c>
      <x:c r="L1815" t="str">
        <x:v>Include</x:v>
      </x:c>
      <x:c r="M1815"/>
      <x:c r="N1815"/>
    </x:row>
    <x:row r="1816">
      <x:c r="A1816" t="str">
        <x:v>Mel Holland (B EV)|2026-04-29</x:v>
      </x:c>
      <x:c r="B1816" s="888" t="n">
        <x:v>46141</x:v>
      </x:c>
      <x:c r="C1816" t="str">
        <x:v>Mel Holland (B EV)</x:v>
      </x:c>
      <x:c r="D1816" t="str">
        <x:v>Permanent</x:v>
      </x:c>
      <x:c r="E1816" t="str">
        <x:v>Thurrock</x:v>
      </x:c>
      <x:c r="F1816" t="str">
        <x:v>Operative Porter</x:v>
      </x:c>
      <x:c r="G1816" t="str">
        <x:v>401611</x:v>
      </x:c>
      <x:c r="H1816" t="str">
        <x:v>HSBC - BAU April</x:v>
      </x:c>
      <x:c r="I1816" s="22" t="n">
        <x:v>9</x:v>
      </x:c>
      <x:c r="J1816" t="str">
        <x:v>Worked</x:v>
      </x:c>
      <x:c r="K1816" t="str">
        <x:v>Employee 1765; home branch Thurrock; assigned role Operative Porter | Deployment branch: Thurrock | Actual role: Operative Porter | Jobs: 401611 | Customers: HSBC - BAU April | Actual hours: 9.0; source records: 1</x:v>
      </x:c>
      <x:c r="L1816" t="str">
        <x:v>Include</x:v>
      </x:c>
      <x:c r="M1816"/>
      <x:c r="N1816"/>
    </x:row>
    <x:row r="1817">
      <x:c r="A1817" t="str">
        <x:v>Mel Holland (B EV)|2026-04-30</x:v>
      </x:c>
      <x:c r="B1817" s="888" t="n">
        <x:v>46142</x:v>
      </x:c>
      <x:c r="C1817" t="str">
        <x:v>Mel Holland (B EV)</x:v>
      </x:c>
      <x:c r="D1817" t="str">
        <x:v>Permanent</x:v>
      </x:c>
      <x:c r="E1817" t="str">
        <x:v>Thurrock</x:v>
      </x:c>
      <x:c r="F1817" t="str">
        <x:v>Operative Porter</x:v>
      </x:c>
      <x:c r="G1817" t="str">
        <x:v>401494</x:v>
      </x:c>
      <x:c r="H1817" t="str">
        <x:v>Susquehanna International Group (SIG)</x:v>
      </x:c>
      <x:c r="I1817" s="22" t="n">
        <x:v>9</x:v>
      </x:c>
      <x:c r="J1817" t="str">
        <x:v>Worked</x:v>
      </x:c>
      <x:c r="K1817" t="str">
        <x:v>Employee 1765; home branch Thurrock; assigned role Operative Porter | Deployment branch: Thurrock | Actual role: Operative Porter | Jobs: 401494 | Customers: Susquehanna International Group (SIG) | Actual hours: 9.0; source records: 1</x:v>
      </x:c>
      <x:c r="L1817" t="str">
        <x:v>Include</x:v>
      </x:c>
      <x:c r="M1817"/>
      <x:c r="N1817"/>
    </x:row>
    <x:row r="1818">
      <x:c r="A1818" t="str">
        <x:v>Michael Carney|2026-04-01</x:v>
      </x:c>
      <x:c r="B1818" s="888" t="n">
        <x:v>46113</x:v>
      </x:c>
      <x:c r="C1818" t="str">
        <x:v>Michael Carney</x:v>
      </x:c>
      <x:c r="D1818" t="str">
        <x:v>Permanent</x:v>
      </x:c>
      <x:c r="E1818" t="str">
        <x:v>Manchester</x:v>
      </x:c>
      <x:c r="F1818" t="str">
        <x:v>Operative Porter</x:v>
      </x:c>
      <x:c r="G1818"/>
      <x:c r="H1818"/>
      <x:c r="I1818" s="22" t="n">
        <x:v>0</x:v>
      </x:c>
      <x:c r="J1818" t="str">
        <x:v>Annual leave</x:v>
      </x:c>
      <x:c r="K1818" t="str">
        <x:v>Employee 104098; home branch Manchester; assigned role Operative Porter | Leave: Annual Leave (Hours) | Leave calendar basis: Variable-pattern period</x:v>
      </x:c>
      <x:c r="L1818" t="str">
        <x:v>Include</x:v>
      </x:c>
      <x:c r="M1818"/>
      <x:c r="N1818"/>
    </x:row>
    <x:row r="1819">
      <x:c r="A1819" t="str">
        <x:v>Michael Carney|2026-04-02</x:v>
      </x:c>
      <x:c r="B1819" s="888" t="n">
        <x:v>46114</x:v>
      </x:c>
      <x:c r="C1819" t="str">
        <x:v>Michael Carney</x:v>
      </x:c>
      <x:c r="D1819" t="str">
        <x:v>Permanent</x:v>
      </x:c>
      <x:c r="E1819" t="str">
        <x:v>Manchester</x:v>
      </x:c>
      <x:c r="F1819" t="str">
        <x:v>Operative Porter</x:v>
      </x:c>
      <x:c r="G1819"/>
      <x:c r="H1819"/>
      <x:c r="I1819" s="22" t="n">
        <x:v>0</x:v>
      </x:c>
      <x:c r="J1819" t="str">
        <x:v>Annual leave</x:v>
      </x:c>
      <x:c r="K1819" t="str">
        <x:v>Employee 104098; home branch Manchester; assigned role Operative Porter | Leave: Annual Leave (Hours) | Leave calendar basis: Variable-pattern period</x:v>
      </x:c>
      <x:c r="L1819" t="str">
        <x:v>Include</x:v>
      </x:c>
      <x:c r="M1819"/>
      <x:c r="N1819"/>
    </x:row>
    <x:row r="1820">
      <x:c r="A1820" t="str">
        <x:v>Michael Carney|2026-04-07</x:v>
      </x:c>
      <x:c r="B1820" s="888" t="n">
        <x:v>46119</x:v>
      </x:c>
      <x:c r="C1820" t="str">
        <x:v>Michael Carney</x:v>
      </x:c>
      <x:c r="D1820" t="str">
        <x:v>Permanent</x:v>
      </x:c>
      <x:c r="E1820" t="str">
        <x:v>Manchester</x:v>
      </x:c>
      <x:c r="F1820" t="str">
        <x:v>Operative Porter</x:v>
      </x:c>
      <x:c r="G1820" t="str">
        <x:v>401097</x:v>
      </x:c>
      <x:c r="H1820" t="str">
        <x:v>National Slate Museum</x:v>
      </x:c>
      <x:c r="I1820" s="22" t="n">
        <x:v>10.5</x:v>
      </x:c>
      <x:c r="J1820" t="str">
        <x:v>Worked</x:v>
      </x:c>
      <x:c r="K1820" t="str">
        <x:v>Employee 104098; home branch Manchester; assigned role Operative Porter | Deployment branch: Manchester | Actual role: Operative Driver | Jobs: 401097 | Customers: National Slate Museum | Actual hours: 10.5; source records: 1</x:v>
      </x:c>
      <x:c r="L1820" t="str">
        <x:v>Include</x:v>
      </x:c>
      <x:c r="M1820"/>
      <x:c r="N1820"/>
    </x:row>
    <x:row r="1821">
      <x:c r="A1821" t="str">
        <x:v>Michael Carney|2026-04-08</x:v>
      </x:c>
      <x:c r="B1821" s="888" t="n">
        <x:v>46120</x:v>
      </x:c>
      <x:c r="C1821" t="str">
        <x:v>Michael Carney</x:v>
      </x:c>
      <x:c r="D1821" t="str">
        <x:v>Permanent</x:v>
      </x:c>
      <x:c r="E1821" t="str">
        <x:v>Manchester</x:v>
      </x:c>
      <x:c r="F1821" t="str">
        <x:v>Operative Porter</x:v>
      </x:c>
      <x:c r="G1821" t="str">
        <x:v>401097</x:v>
      </x:c>
      <x:c r="H1821" t="str">
        <x:v>National Slate Museum</x:v>
      </x:c>
      <x:c r="I1821" s="22" t="n">
        <x:v>9.5</x:v>
      </x:c>
      <x:c r="J1821" t="str">
        <x:v>Worked</x:v>
      </x:c>
      <x:c r="K1821" t="str">
        <x:v>Employee 104098; home branch Manchester; assigned role Operative Porter | Deployment branch: Manchester | Actual role: Operative Driver | Jobs: 401097 | Customers: National Slate Museum | Actual hours: 9.5; source records: 1</x:v>
      </x:c>
      <x:c r="L1821" t="str">
        <x:v>Include</x:v>
      </x:c>
      <x:c r="M1821"/>
      <x:c r="N1821"/>
    </x:row>
    <x:row r="1822">
      <x:c r="A1822" t="str">
        <x:v>Michael Carney|2026-04-09</x:v>
      </x:c>
      <x:c r="B1822" s="888" t="n">
        <x:v>46121</x:v>
      </x:c>
      <x:c r="C1822" t="str">
        <x:v>Michael Carney</x:v>
      </x:c>
      <x:c r="D1822" t="str">
        <x:v>Permanent</x:v>
      </x:c>
      <x:c r="E1822" t="str">
        <x:v>Manchester</x:v>
      </x:c>
      <x:c r="F1822" t="str">
        <x:v>Operative Porter</x:v>
      </x:c>
      <x:c r="G1822" t="str">
        <x:v>401097</x:v>
      </x:c>
      <x:c r="H1822" t="str">
        <x:v>National Slate Museum</x:v>
      </x:c>
      <x:c r="I1822" s="22" t="n">
        <x:v>1700</x:v>
      </x:c>
      <x:c r="J1822" t="str">
        <x:v>Worked</x:v>
      </x:c>
      <x:c r="K1822" t="str">
        <x:v>Employee 104098; home branch Manchester; assigned role Operative Porter | Deployment branch: Manchester | Actual role: Operative Driver | Jobs: 401097 | Customers: National Slate Museum | Actual hours: 1700.0; source records: 1</x:v>
      </x:c>
      <x:c r="L1822" t="str">
        <x:v>Include</x:v>
      </x:c>
      <x:c r="M1822"/>
      <x:c r="N1822"/>
    </x:row>
    <x:row r="1823">
      <x:c r="A1823" t="str">
        <x:v>Michael Carney|2026-04-10</x:v>
      </x:c>
      <x:c r="B1823" s="888" t="n">
        <x:v>46122</x:v>
      </x:c>
      <x:c r="C1823" t="str">
        <x:v>Michael Carney</x:v>
      </x:c>
      <x:c r="D1823" t="str">
        <x:v>Permanent</x:v>
      </x:c>
      <x:c r="E1823" t="str">
        <x:v>Manchester</x:v>
      </x:c>
      <x:c r="F1823" t="str">
        <x:v>Operative Porter</x:v>
      </x:c>
      <x:c r="G1823" t="str">
        <x:v>401097</x:v>
      </x:c>
      <x:c r="H1823" t="str">
        <x:v>National Slate Museum</x:v>
      </x:c>
      <x:c r="I1823" s="22" t="n">
        <x:v>9.5</x:v>
      </x:c>
      <x:c r="J1823" t="str">
        <x:v>Worked</x:v>
      </x:c>
      <x:c r="K1823" t="str">
        <x:v>Employee 104098; home branch Manchester; assigned role Operative Porter | Deployment branch: Manchester | Actual role: Operative Driver | Jobs: 401097 | Customers: National Slate Museum | Actual hours: 9.5; source records: 1</x:v>
      </x:c>
      <x:c r="L1823" t="str">
        <x:v>Include</x:v>
      </x:c>
      <x:c r="M1823"/>
      <x:c r="N1823"/>
    </x:row>
    <x:row r="1824">
      <x:c r="A1824" t="str">
        <x:v>Michael Carney|2026-04-13</x:v>
      </x:c>
      <x:c r="B1824" s="888" t="n">
        <x:v>46125</x:v>
      </x:c>
      <x:c r="C1824" t="str">
        <x:v>Michael Carney</x:v>
      </x:c>
      <x:c r="D1824" t="str">
        <x:v>Permanent</x:v>
      </x:c>
      <x:c r="E1824" t="str">
        <x:v>Manchester</x:v>
      </x:c>
      <x:c r="F1824" t="str">
        <x:v>Operative Porter</x:v>
      </x:c>
      <x:c r="G1824" t="str">
        <x:v>397925</x:v>
      </x:c>
      <x:c r="H1824" t="str">
        <x:v>Lancashire Police</x:v>
      </x:c>
      <x:c r="I1824" s="22" t="n">
        <x:v>6.5</x:v>
      </x:c>
      <x:c r="J1824" t="str">
        <x:v>Worked</x:v>
      </x:c>
      <x:c r="K1824" t="str">
        <x:v>Employee 104098; home branch Manchester; assigned role Operative Porter | Deployment branch: Manchester | Actual role: Operative Driver | Jobs: 397925 | Customers: Lancashire Police | Actual hours: 6.5; source records: 1</x:v>
      </x:c>
      <x:c r="L1824" t="str">
        <x:v>Include</x:v>
      </x:c>
      <x:c r="M1824"/>
      <x:c r="N1824"/>
    </x:row>
    <x:row r="1825">
      <x:c r="A1825" t="str">
        <x:v>Michael Carney|2026-04-14</x:v>
      </x:c>
      <x:c r="B1825" s="888" t="n">
        <x:v>46126</x:v>
      </x:c>
      <x:c r="C1825" t="str">
        <x:v>Michael Carney</x:v>
      </x:c>
      <x:c r="D1825" t="str">
        <x:v>Permanent</x:v>
      </x:c>
      <x:c r="E1825" t="str">
        <x:v>Manchester</x:v>
      </x:c>
      <x:c r="F1825" t="str">
        <x:v>Operative Porter</x:v>
      </x:c>
      <x:c r="G1825" t="str">
        <x:v>397927</x:v>
      </x:c>
      <x:c r="H1825" t="str">
        <x:v>Lancashire Police</x:v>
      </x:c>
      <x:c r="I1825" s="22" t="n">
        <x:v>3</x:v>
      </x:c>
      <x:c r="J1825" t="str">
        <x:v>Worked</x:v>
      </x:c>
      <x:c r="K1825" t="str">
        <x:v>Employee 104098; home branch Manchester; assigned role Operative Porter | Deployment branch: Manchester | Actual role: Operative Driver | Jobs: 397927 | Customers: Lancashire Police | Actual hours: 3.0; source records: 1</x:v>
      </x:c>
      <x:c r="L1825" t="str">
        <x:v>Include</x:v>
      </x:c>
      <x:c r="M1825"/>
      <x:c r="N1825"/>
    </x:row>
    <x:row r="1826">
      <x:c r="A1826" t="str">
        <x:v>Michael Carney|2026-04-15</x:v>
      </x:c>
      <x:c r="B1826" s="888" t="n">
        <x:v>46127</x:v>
      </x:c>
      <x:c r="C1826" t="str">
        <x:v>Michael Carney</x:v>
      </x:c>
      <x:c r="D1826" t="str">
        <x:v>Permanent</x:v>
      </x:c>
      <x:c r="E1826" t="str">
        <x:v>Manchester</x:v>
      </x:c>
      <x:c r="F1826" t="str">
        <x:v>Operative Porter</x:v>
      </x:c>
      <x:c r="G1826" t="str">
        <x:v>397921</x:v>
      </x:c>
      <x:c r="H1826" t="str">
        <x:v>Lancashire Police</x:v>
      </x:c>
      <x:c r="I1826" s="22" t="n">
        <x:v>7.5</x:v>
      </x:c>
      <x:c r="J1826" t="str">
        <x:v>Worked</x:v>
      </x:c>
      <x:c r="K1826" t="str">
        <x:v>Employee 104098; home branch Manchester; assigned role Operative Porter | Deployment branch: Manchester | Actual role: Operative Porter | Jobs: 397921 | Customers: Lancashire Police | Actual hours: 7.5; source records: 1</x:v>
      </x:c>
      <x:c r="L1826" t="str">
        <x:v>Include</x:v>
      </x:c>
      <x:c r="M1826"/>
      <x:c r="N1826"/>
    </x:row>
    <x:row r="1827">
      <x:c r="A1827" t="str">
        <x:v>Michael Carney|2026-04-16</x:v>
      </x:c>
      <x:c r="B1827" s="888" t="n">
        <x:v>46128</x:v>
      </x:c>
      <x:c r="C1827" t="str">
        <x:v>Michael Carney</x:v>
      </x:c>
      <x:c r="D1827" t="str">
        <x:v>Permanent</x:v>
      </x:c>
      <x:c r="E1827" t="str">
        <x:v>Manchester</x:v>
      </x:c>
      <x:c r="F1827" t="str">
        <x:v>Operative Porter</x:v>
      </x:c>
      <x:c r="G1827" t="str">
        <x:v>397921</x:v>
      </x:c>
      <x:c r="H1827" t="str">
        <x:v>Lancashire Police</x:v>
      </x:c>
      <x:c r="I1827" s="22" t="n">
        <x:v>9.5</x:v>
      </x:c>
      <x:c r="J1827" t="str">
        <x:v>Worked</x:v>
      </x:c>
      <x:c r="K1827" t="str">
        <x:v>Employee 104098; home branch Manchester; assigned role Operative Porter | Deployment branch: Manchester | Actual role: Operative Porter | Jobs: 397921 | Customers: Lancashire Police | Actual hours: 9.5; source records: 1</x:v>
      </x:c>
      <x:c r="L1827" t="str">
        <x:v>Include</x:v>
      </x:c>
      <x:c r="M1827"/>
      <x:c r="N1827"/>
    </x:row>
    <x:row r="1828">
      <x:c r="A1828" t="str">
        <x:v>Michael Carney|2026-04-17</x:v>
      </x:c>
      <x:c r="B1828" s="888" t="n">
        <x:v>46129</x:v>
      </x:c>
      <x:c r="C1828" t="str">
        <x:v>Michael Carney</x:v>
      </x:c>
      <x:c r="D1828" t="str">
        <x:v>Permanent</x:v>
      </x:c>
      <x:c r="E1828" t="str">
        <x:v>Manchester</x:v>
      </x:c>
      <x:c r="F1828" t="str">
        <x:v>Operative Porter</x:v>
      </x:c>
      <x:c r="G1828" t="str">
        <x:v>401350</x:v>
      </x:c>
      <x:c r="H1828" t="str">
        <x:v>Irwell Valley Homes</x:v>
      </x:c>
      <x:c r="I1828" s="22" t="n">
        <x:v>8.5</x:v>
      </x:c>
      <x:c r="J1828" t="str">
        <x:v>Worked</x:v>
      </x:c>
      <x:c r="K1828" t="str">
        <x:v>Employee 104098; home branch Manchester; assigned role Operative Porter | Deployment branch: Manchester | Actual role: Operative Porter | Jobs: 401350 | Customers: Irwell Valley Homes | Actual hours: 8.5; source records: 1</x:v>
      </x:c>
      <x:c r="L1828" t="str">
        <x:v>Include</x:v>
      </x:c>
      <x:c r="M1828"/>
      <x:c r="N1828"/>
    </x:row>
    <x:row r="1829">
      <x:c r="A1829" t="str">
        <x:v>Michael Carney|2026-04-20</x:v>
      </x:c>
      <x:c r="B1829" s="888" t="n">
        <x:v>46132</x:v>
      </x:c>
      <x:c r="C1829" t="str">
        <x:v>Michael Carney</x:v>
      </x:c>
      <x:c r="D1829" t="str">
        <x:v>Permanent</x:v>
      </x:c>
      <x:c r="E1829" t="str">
        <x:v>Manchester</x:v>
      </x:c>
      <x:c r="F1829" t="str">
        <x:v>Operative Porter</x:v>
      </x:c>
      <x:c r="G1829" t="str">
        <x:v>401210</x:v>
      </x:c>
      <x:c r="H1829" t="str">
        <x:v>Cheshire Constabulary HQ</x:v>
      </x:c>
      <x:c r="I1829" s="22" t="n">
        <x:v>10.5</x:v>
      </x:c>
      <x:c r="J1829" t="str">
        <x:v>Worked</x:v>
      </x:c>
      <x:c r="K1829" t="str">
        <x:v>Employee 104098; home branch Manchester; assigned role Operative Porter | Deployment branch: Manchester | Actual role: Operative Porter | Jobs: 401210 | Customers: Cheshire Constabulary HQ | Actual hours: 10.5; source records: 1</x:v>
      </x:c>
      <x:c r="L1829" t="str">
        <x:v>Include</x:v>
      </x:c>
      <x:c r="M1829"/>
      <x:c r="N1829"/>
    </x:row>
    <x:row r="1830">
      <x:c r="A1830" t="str">
        <x:v>Michael Carney|2026-04-21</x:v>
      </x:c>
      <x:c r="B1830" s="888" t="n">
        <x:v>46133</x:v>
      </x:c>
      <x:c r="C1830" t="str">
        <x:v>Michael Carney</x:v>
      </x:c>
      <x:c r="D1830" t="str">
        <x:v>Permanent</x:v>
      </x:c>
      <x:c r="E1830" t="str">
        <x:v>Manchester</x:v>
      </x:c>
      <x:c r="F1830" t="str">
        <x:v>Operative Porter</x:v>
      </x:c>
      <x:c r="G1830" t="str">
        <x:v>398317C</x:v>
      </x:c>
      <x:c r="H1830" t="str">
        <x:v>Restore Harrow Green</x:v>
      </x:c>
      <x:c r="I1830" s="22" t="n">
        <x:v>5.5</x:v>
      </x:c>
      <x:c r="J1830" t="str">
        <x:v>Worked</x:v>
      </x:c>
      <x:c r="K1830" t="str">
        <x:v>Employee 104098; home branch Manchester; assigned role Operative Porter | Deployment branch: Manchester | Actual role: Operative Porter | Jobs: 398317C | Customers: Restore Harrow Green | Actual hours: 5.5; source records: 1</x:v>
      </x:c>
      <x:c r="L1830" t="str">
        <x:v>Include</x:v>
      </x:c>
      <x:c r="M1830"/>
      <x:c r="N1830"/>
    </x:row>
    <x:row r="1831">
      <x:c r="A1831" t="str">
        <x:v>Michael Carney|2026-04-22</x:v>
      </x:c>
      <x:c r="B1831" s="888" t="n">
        <x:v>46134</x:v>
      </x:c>
      <x:c r="C1831" t="str">
        <x:v>Michael Carney</x:v>
      </x:c>
      <x:c r="D1831" t="str">
        <x:v>Permanent</x:v>
      </x:c>
      <x:c r="E1831" t="str">
        <x:v>Manchester</x:v>
      </x:c>
      <x:c r="F1831" t="str">
        <x:v>Operative Porter</x:v>
      </x:c>
      <x:c r="G1831" t="str">
        <x:v>401271</x:v>
      </x:c>
      <x:c r="H1831" t="str">
        <x:v>John Rylands University Library</x:v>
      </x:c>
      <x:c r="I1831" s="22" t="n">
        <x:v>8</x:v>
      </x:c>
      <x:c r="J1831" t="str">
        <x:v>Worked</x:v>
      </x:c>
      <x:c r="K1831" t="str">
        <x:v>Employee 104098; home branch Manchester; assigned role Operative Porter | Deployment branch: Manchester | Actual role: Operative Driver | Jobs: 401271 | Customers: John Rylands University Library | Actual hours: 8.0; source records: 1</x:v>
      </x:c>
      <x:c r="L1831" t="str">
        <x:v>Include</x:v>
      </x:c>
      <x:c r="M1831"/>
      <x:c r="N1831"/>
    </x:row>
    <x:row r="1832">
      <x:c r="A1832" t="str">
        <x:v>Michael Carney|2026-04-23</x:v>
      </x:c>
      <x:c r="B1832" s="888" t="n">
        <x:v>46135</x:v>
      </x:c>
      <x:c r="C1832" t="str">
        <x:v>Michael Carney</x:v>
      </x:c>
      <x:c r="D1832" t="str">
        <x:v>Permanent</x:v>
      </x:c>
      <x:c r="E1832" t="str">
        <x:v>Manchester</x:v>
      </x:c>
      <x:c r="F1832" t="str">
        <x:v>Operative Porter</x:v>
      </x:c>
      <x:c r="G1832" t="str">
        <x:v>398317C</x:v>
      </x:c>
      <x:c r="H1832" t="str">
        <x:v>Restore Harrow Green</x:v>
      </x:c>
      <x:c r="I1832" s="22" t="n">
        <x:v>8</x:v>
      </x:c>
      <x:c r="J1832" t="str">
        <x:v>Worked</x:v>
      </x:c>
      <x:c r="K1832" t="str">
        <x:v>Employee 104098; home branch Manchester; assigned role Operative Porter | Deployment branch: Manchester | Actual role: Operative Porter | Jobs: 398317C | Customers: Restore Harrow Green | Actual hours: 8.0; source records: 1</x:v>
      </x:c>
      <x:c r="L1832" t="str">
        <x:v>Include</x:v>
      </x:c>
      <x:c r="M1832"/>
      <x:c r="N1832"/>
    </x:row>
    <x:row r="1833">
      <x:c r="A1833" t="str">
        <x:v>Michael Carney|2026-04-24</x:v>
      </x:c>
      <x:c r="B1833" s="888" t="n">
        <x:v>46136</x:v>
      </x:c>
      <x:c r="C1833" t="str">
        <x:v>Michael Carney</x:v>
      </x:c>
      <x:c r="D1833" t="str">
        <x:v>Permanent</x:v>
      </x:c>
      <x:c r="E1833" t="str">
        <x:v>Manchester</x:v>
      </x:c>
      <x:c r="F1833" t="str">
        <x:v>Operative Porter</x:v>
      </x:c>
      <x:c r="G1833" t="str">
        <x:v>401413, 398317C</x:v>
      </x:c>
      <x:c r="H1833" t="str">
        <x:v>Countess of Chester Hospital; Restore Harrow Green</x:v>
      </x:c>
      <x:c r="I1833" s="22" t="n">
        <x:v>18</x:v>
      </x:c>
      <x:c r="J1833" t="str">
        <x:v>Worked — 2 records</x:v>
      </x:c>
      <x:c r="K1833" t="str">
        <x:v>Employee 104098; home branch Manchester; assigned role Operative Porter | Deployment branch: Manchester | Actual role: Operative Driver, Operative Porter | Jobs: 401413, 398317C | Customers: Countess of Chester Hospital; Restore Harrow Green | Actual hours: 18.0; source records: 2</x:v>
      </x:c>
      <x:c r="L1833" t="str">
        <x:v>Include</x:v>
      </x:c>
      <x:c r="M1833"/>
      <x:c r="N1833"/>
    </x:row>
    <x:row r="1834">
      <x:c r="A1834" t="str">
        <x:v>Michael Carney|2026-04-27</x:v>
      </x:c>
      <x:c r="B1834" s="888" t="n">
        <x:v>46139</x:v>
      </x:c>
      <x:c r="C1834" t="str">
        <x:v>Michael Carney</x:v>
      </x:c>
      <x:c r="D1834" t="str">
        <x:v>Permanent</x:v>
      </x:c>
      <x:c r="E1834" t="str">
        <x:v>Manchester</x:v>
      </x:c>
      <x:c r="F1834" t="str">
        <x:v>Operative Porter</x:v>
      </x:c>
      <x:c r="G1834" t="str">
        <x:v>398745, 398317C</x:v>
      </x:c>
      <x:c r="H1834" t="str">
        <x:v>C/O University of Glasgow; Restore Harrow Green</x:v>
      </x:c>
      <x:c r="I1834" s="22" t="n">
        <x:v>11</x:v>
      </x:c>
      <x:c r="J1834" t="str">
        <x:v>CONFLICT — Worked + leave</x:v>
      </x:c>
      <x:c r="K1834" t="str">
        <x:v>Employee 104098; home branch Manchester; assigned role Operative Porter | Deployment branch: Glasgow, Manchester | Actual role: Operative Driver | Jobs: 398745, 398317C | Customers: C/O University of Glasgow; Restore Harrow Green | Actual hours: 11.0; source records: 2 | Leave: Annual Leave (Hours) | Leave calendar basis: Variable-pattern period</x:v>
      </x:c>
      <x:c r="L1834" t="str">
        <x:v>Include</x:v>
      </x:c>
      <x:c r="M1834"/>
      <x:c r="N1834"/>
    </x:row>
    <x:row r="1835">
      <x:c r="A1835" t="str">
        <x:v>Michael Carney|2026-04-28</x:v>
      </x:c>
      <x:c r="B1835" s="888" t="n">
        <x:v>46140</x:v>
      </x:c>
      <x:c r="C1835" t="str">
        <x:v>Michael Carney</x:v>
      </x:c>
      <x:c r="D1835" t="str">
        <x:v>Permanent</x:v>
      </x:c>
      <x:c r="E1835" t="str">
        <x:v>Manchester</x:v>
      </x:c>
      <x:c r="F1835" t="str">
        <x:v>Operative Porter</x:v>
      </x:c>
      <x:c r="G1835" t="str">
        <x:v>398745</x:v>
      </x:c>
      <x:c r="H1835" t="str">
        <x:v>C/O University of Glasgow</x:v>
      </x:c>
      <x:c r="I1835" s="22" t="n">
        <x:v>8</x:v>
      </x:c>
      <x:c r="J1835" t="str">
        <x:v>Worked</x:v>
      </x:c>
      <x:c r="K1835" t="str">
        <x:v>Employee 104098; home branch Manchester; assigned role Operative Porter | Deployment branch: Glasgow | Actual role: Operative Driver | Jobs: 398745 | Customers: C/O University of Glasgow | Actual hours: 8.0; source records: 1</x:v>
      </x:c>
      <x:c r="L1835" t="str">
        <x:v>Include</x:v>
      </x:c>
      <x:c r="M1835"/>
      <x:c r="N1835"/>
    </x:row>
    <x:row r="1836">
      <x:c r="A1836" t="str">
        <x:v>Michael Carney|2026-04-29</x:v>
      </x:c>
      <x:c r="B1836" s="888" t="n">
        <x:v>46141</x:v>
      </x:c>
      <x:c r="C1836" t="str">
        <x:v>Michael Carney</x:v>
      </x:c>
      <x:c r="D1836" t="str">
        <x:v>Permanent</x:v>
      </x:c>
      <x:c r="E1836" t="str">
        <x:v>Manchester</x:v>
      </x:c>
      <x:c r="F1836" t="str">
        <x:v>Operative Porter</x:v>
      </x:c>
      <x:c r="G1836" t="str">
        <x:v>398745</x:v>
      </x:c>
      <x:c r="H1836" t="str">
        <x:v>C/O University of Glasgow</x:v>
      </x:c>
      <x:c r="I1836" s="22" t="n">
        <x:v>9.5</x:v>
      </x:c>
      <x:c r="J1836" t="str">
        <x:v>Worked</x:v>
      </x:c>
      <x:c r="K1836" t="str">
        <x:v>Employee 104098; home branch Manchester; assigned role Operative Porter | Deployment branch: Glasgow | Actual role: Operative Driver | Jobs: 398745 | Customers: C/O University of Glasgow | Actual hours: 9.5; source records: 1</x:v>
      </x:c>
      <x:c r="L1836" t="str">
        <x:v>Include</x:v>
      </x:c>
      <x:c r="M1836"/>
      <x:c r="N1836"/>
    </x:row>
    <x:row r="1837">
      <x:c r="A1837" t="str">
        <x:v>Michael Carney|2026-04-30</x:v>
      </x:c>
      <x:c r="B1837" s="888" t="n">
        <x:v>46142</x:v>
      </x:c>
      <x:c r="C1837" t="str">
        <x:v>Michael Carney</x:v>
      </x:c>
      <x:c r="D1837" t="str">
        <x:v>Permanent</x:v>
      </x:c>
      <x:c r="E1837" t="str">
        <x:v>Manchester</x:v>
      </x:c>
      <x:c r="F1837" t="str">
        <x:v>Operative Porter</x:v>
      </x:c>
      <x:c r="G1837" t="str">
        <x:v>401413</x:v>
      </x:c>
      <x:c r="H1837" t="str">
        <x:v>Countess of Chester Hospital</x:v>
      </x:c>
      <x:c r="I1837" s="22" t="n">
        <x:v>8.5</x:v>
      </x:c>
      <x:c r="J1837" t="str">
        <x:v>Worked</x:v>
      </x:c>
      <x:c r="K1837" t="str">
        <x:v>Employee 104098; home branch Manchester; assigned role Operative Porter | Deployment branch: Manchester | Actual role: Operative Porter | Jobs: 401413 | Customers: Countess of Chester Hospital | Actual hours: 8.5; source records: 1</x:v>
      </x:c>
      <x:c r="L1837" t="str">
        <x:v>Include</x:v>
      </x:c>
      <x:c r="M1837"/>
      <x:c r="N1837"/>
    </x:row>
    <x:row r="1838">
      <x:c r="A1838" t="str">
        <x:v>Michael Churchman|2026-04-01</x:v>
      </x:c>
      <x:c r="B1838" s="888" t="n">
        <x:v>46113</x:v>
      </x:c>
      <x:c r="C1838" t="str">
        <x:v>Michael Churchman</x:v>
      </x:c>
      <x:c r="D1838" t="str">
        <x:v>Permanent</x:v>
      </x:c>
      <x:c r="E1838" t="str">
        <x:v>Cambridge</x:v>
      </x:c>
      <x:c r="F1838" t="str">
        <x:v>Operative Porter</x:v>
      </x:c>
      <x:c r="G1838" t="str">
        <x:v>400997</x:v>
      </x:c>
      <x:c r="H1838" t="str">
        <x:v>Cambridge University Hospitals NHS Foundation</x:v>
      </x:c>
      <x:c r="I1838" s="22" t="n">
        <x:v>7.5</x:v>
      </x:c>
      <x:c r="J1838" t="str">
        <x:v>Worked</x:v>
      </x:c>
      <x:c r="K1838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38" t="str">
        <x:v>Include</x:v>
      </x:c>
      <x:c r="M1838"/>
      <x:c r="N1838"/>
    </x:row>
    <x:row r="1839">
      <x:c r="A1839" t="str">
        <x:v>Michael Churchman|2026-04-07</x:v>
      </x:c>
      <x:c r="B1839" s="888" t="n">
        <x:v>46119</x:v>
      </x:c>
      <x:c r="C1839" t="str">
        <x:v>Michael Churchman</x:v>
      </x:c>
      <x:c r="D1839" t="str">
        <x:v>Permanent</x:v>
      </x:c>
      <x:c r="E1839" t="str">
        <x:v>Cambridge</x:v>
      </x:c>
      <x:c r="F1839" t="str">
        <x:v>Operative Porter</x:v>
      </x:c>
      <x:c r="G1839" t="str">
        <x:v>400997</x:v>
      </x:c>
      <x:c r="H1839" t="str">
        <x:v>Cambridge University Hospitals NHS Foundation</x:v>
      </x:c>
      <x:c r="I1839" s="22" t="n">
        <x:v>7.5</x:v>
      </x:c>
      <x:c r="J1839" t="str">
        <x:v>Worked</x:v>
      </x:c>
      <x:c r="K1839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39" t="str">
        <x:v>Include</x:v>
      </x:c>
      <x:c r="M1839"/>
      <x:c r="N1839"/>
    </x:row>
    <x:row r="1840">
      <x:c r="A1840" t="str">
        <x:v>Michael Churchman|2026-04-08</x:v>
      </x:c>
      <x:c r="B1840" s="888" t="n">
        <x:v>46120</x:v>
      </x:c>
      <x:c r="C1840" t="str">
        <x:v>Michael Churchman</x:v>
      </x:c>
      <x:c r="D1840" t="str">
        <x:v>Permanent</x:v>
      </x:c>
      <x:c r="E1840" t="str">
        <x:v>Cambridge</x:v>
      </x:c>
      <x:c r="F1840" t="str">
        <x:v>Operative Porter</x:v>
      </x:c>
      <x:c r="G1840" t="str">
        <x:v>400997</x:v>
      </x:c>
      <x:c r="H1840" t="str">
        <x:v>Cambridge University Hospitals NHS Foundation</x:v>
      </x:c>
      <x:c r="I1840" s="22" t="n">
        <x:v>7.5</x:v>
      </x:c>
      <x:c r="J1840" t="str">
        <x:v>Worked</x:v>
      </x:c>
      <x:c r="K1840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40" t="str">
        <x:v>Include</x:v>
      </x:c>
      <x:c r="M1840"/>
      <x:c r="N1840"/>
    </x:row>
    <x:row r="1841">
      <x:c r="A1841" t="str">
        <x:v>Michael Churchman|2026-04-09</x:v>
      </x:c>
      <x:c r="B1841" s="888" t="n">
        <x:v>46121</x:v>
      </x:c>
      <x:c r="C1841" t="str">
        <x:v>Michael Churchman</x:v>
      </x:c>
      <x:c r="D1841" t="str">
        <x:v>Permanent</x:v>
      </x:c>
      <x:c r="E1841" t="str">
        <x:v>Cambridge</x:v>
      </x:c>
      <x:c r="F1841" t="str">
        <x:v>Operative Porter</x:v>
      </x:c>
      <x:c r="G1841" t="str">
        <x:v>400997</x:v>
      </x:c>
      <x:c r="H1841" t="str">
        <x:v>Cambridge University Hospitals NHS Foundation</x:v>
      </x:c>
      <x:c r="I1841" s="22" t="n">
        <x:v>7.5</x:v>
      </x:c>
      <x:c r="J1841" t="str">
        <x:v>Worked</x:v>
      </x:c>
      <x:c r="K1841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41" t="str">
        <x:v>Include</x:v>
      </x:c>
      <x:c r="M1841"/>
      <x:c r="N1841"/>
    </x:row>
    <x:row r="1842">
      <x:c r="A1842" t="str">
        <x:v>Michael Churchman|2026-04-10</x:v>
      </x:c>
      <x:c r="B1842" s="888" t="n">
        <x:v>46122</x:v>
      </x:c>
      <x:c r="C1842" t="str">
        <x:v>Michael Churchman</x:v>
      </x:c>
      <x:c r="D1842" t="str">
        <x:v>Permanent</x:v>
      </x:c>
      <x:c r="E1842" t="str">
        <x:v>Cambridge</x:v>
      </x:c>
      <x:c r="F1842" t="str">
        <x:v>Operative Porter</x:v>
      </x:c>
      <x:c r="G1842" t="str">
        <x:v>400997</x:v>
      </x:c>
      <x:c r="H1842" t="str">
        <x:v>Cambridge University Hospitals NHS Foundation</x:v>
      </x:c>
      <x:c r="I1842" s="22" t="n">
        <x:v>7.5</x:v>
      </x:c>
      <x:c r="J1842" t="str">
        <x:v>Worked</x:v>
      </x:c>
      <x:c r="K1842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42" t="str">
        <x:v>Include</x:v>
      </x:c>
      <x:c r="M1842"/>
      <x:c r="N1842"/>
    </x:row>
    <x:row r="1843">
      <x:c r="A1843" t="str">
        <x:v>Michael Churchman|2026-04-13</x:v>
      </x:c>
      <x:c r="B1843" s="888" t="n">
        <x:v>46125</x:v>
      </x:c>
      <x:c r="C1843" t="str">
        <x:v>Michael Churchman</x:v>
      </x:c>
      <x:c r="D1843" t="str">
        <x:v>Permanent</x:v>
      </x:c>
      <x:c r="E1843" t="str">
        <x:v>Cambridge</x:v>
      </x:c>
      <x:c r="F1843" t="str">
        <x:v>Operative Porter</x:v>
      </x:c>
      <x:c r="G1843" t="str">
        <x:v>400997</x:v>
      </x:c>
      <x:c r="H1843" t="str">
        <x:v>Cambridge University Hospitals NHS Foundation</x:v>
      </x:c>
      <x:c r="I1843" s="22" t="n">
        <x:v>7.5</x:v>
      </x:c>
      <x:c r="J1843" t="str">
        <x:v>Worked</x:v>
      </x:c>
      <x:c r="K1843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43" t="str">
        <x:v>Include</x:v>
      </x:c>
      <x:c r="M1843"/>
      <x:c r="N1843"/>
    </x:row>
    <x:row r="1844">
      <x:c r="A1844" t="str">
        <x:v>Michael Churchman|2026-04-15</x:v>
      </x:c>
      <x:c r="B1844" s="888" t="n">
        <x:v>46127</x:v>
      </x:c>
      <x:c r="C1844" t="str">
        <x:v>Michael Churchman</x:v>
      </x:c>
      <x:c r="D1844" t="str">
        <x:v>Permanent</x:v>
      </x:c>
      <x:c r="E1844" t="str">
        <x:v>Cambridge</x:v>
      </x:c>
      <x:c r="F1844" t="str">
        <x:v>Operative Porter</x:v>
      </x:c>
      <x:c r="G1844" t="str">
        <x:v>400997</x:v>
      </x:c>
      <x:c r="H1844" t="str">
        <x:v>Cambridge University Hospitals NHS Foundation</x:v>
      </x:c>
      <x:c r="I1844" s="22" t="n">
        <x:v>7.5</x:v>
      </x:c>
      <x:c r="J1844" t="str">
        <x:v>Worked</x:v>
      </x:c>
      <x:c r="K1844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44" t="str">
        <x:v>Include</x:v>
      </x:c>
      <x:c r="M1844"/>
      <x:c r="N1844"/>
    </x:row>
    <x:row r="1845">
      <x:c r="A1845" t="str">
        <x:v>Michael Churchman|2026-04-16</x:v>
      </x:c>
      <x:c r="B1845" s="888" t="n">
        <x:v>46128</x:v>
      </x:c>
      <x:c r="C1845" t="str">
        <x:v>Michael Churchman</x:v>
      </x:c>
      <x:c r="D1845" t="str">
        <x:v>Permanent</x:v>
      </x:c>
      <x:c r="E1845" t="str">
        <x:v>Cambridge</x:v>
      </x:c>
      <x:c r="F1845" t="str">
        <x:v>Operative Porter</x:v>
      </x:c>
      <x:c r="G1845" t="str">
        <x:v>400997</x:v>
      </x:c>
      <x:c r="H1845" t="str">
        <x:v>Cambridge University Hospitals NHS Foundation</x:v>
      </x:c>
      <x:c r="I1845" s="22" t="n">
        <x:v>7.5</x:v>
      </x:c>
      <x:c r="J1845" t="str">
        <x:v>Worked</x:v>
      </x:c>
      <x:c r="K1845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45" t="str">
        <x:v>Include</x:v>
      </x:c>
      <x:c r="M1845"/>
      <x:c r="N1845"/>
    </x:row>
    <x:row r="1846">
      <x:c r="A1846" t="str">
        <x:v>Michael Churchman|2026-04-17</x:v>
      </x:c>
      <x:c r="B1846" s="888" t="n">
        <x:v>46129</x:v>
      </x:c>
      <x:c r="C1846" t="str">
        <x:v>Michael Churchman</x:v>
      </x:c>
      <x:c r="D1846" t="str">
        <x:v>Permanent</x:v>
      </x:c>
      <x:c r="E1846" t="str">
        <x:v>Cambridge</x:v>
      </x:c>
      <x:c r="F1846" t="str">
        <x:v>Operative Porter</x:v>
      </x:c>
      <x:c r="G1846" t="str">
        <x:v>400997</x:v>
      </x:c>
      <x:c r="H1846" t="str">
        <x:v>Cambridge University Hospitals NHS Foundation</x:v>
      </x:c>
      <x:c r="I1846" s="22" t="n">
        <x:v>7.5</x:v>
      </x:c>
      <x:c r="J1846" t="str">
        <x:v>Worked</x:v>
      </x:c>
      <x:c r="K1846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46" t="str">
        <x:v>Include</x:v>
      </x:c>
      <x:c r="M1846"/>
      <x:c r="N1846"/>
    </x:row>
    <x:row r="1847">
      <x:c r="A1847" t="str">
        <x:v>Michael Churchman|2026-04-20</x:v>
      </x:c>
      <x:c r="B1847" s="888" t="n">
        <x:v>46132</x:v>
      </x:c>
      <x:c r="C1847" t="str">
        <x:v>Michael Churchman</x:v>
      </x:c>
      <x:c r="D1847" t="str">
        <x:v>Permanent</x:v>
      </x:c>
      <x:c r="E1847" t="str">
        <x:v>Cambridge</x:v>
      </x:c>
      <x:c r="F1847" t="str">
        <x:v>Operative Porter</x:v>
      </x:c>
      <x:c r="G1847" t="str">
        <x:v>400997</x:v>
      </x:c>
      <x:c r="H1847" t="str">
        <x:v>Cambridge University Hospitals NHS Foundation</x:v>
      </x:c>
      <x:c r="I1847" s="22" t="n">
        <x:v>7.5</x:v>
      </x:c>
      <x:c r="J1847" t="str">
        <x:v>Worked</x:v>
      </x:c>
      <x:c r="K1847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47" t="str">
        <x:v>Include</x:v>
      </x:c>
      <x:c r="M1847"/>
      <x:c r="N1847"/>
    </x:row>
    <x:row r="1848">
      <x:c r="A1848" t="str">
        <x:v>Michael Churchman|2026-04-21</x:v>
      </x:c>
      <x:c r="B1848" s="888" t="n">
        <x:v>46133</x:v>
      </x:c>
      <x:c r="C1848" t="str">
        <x:v>Michael Churchman</x:v>
      </x:c>
      <x:c r="D1848" t="str">
        <x:v>Permanent</x:v>
      </x:c>
      <x:c r="E1848" t="str">
        <x:v>Cambridge</x:v>
      </x:c>
      <x:c r="F1848" t="str">
        <x:v>Operative Porter</x:v>
      </x:c>
      <x:c r="G1848" t="str">
        <x:v>400997</x:v>
      </x:c>
      <x:c r="H1848" t="str">
        <x:v>Cambridge University Hospitals NHS Foundation</x:v>
      </x:c>
      <x:c r="I1848" s="22" t="n">
        <x:v>7.5</x:v>
      </x:c>
      <x:c r="J1848" t="str">
        <x:v>Worked</x:v>
      </x:c>
      <x:c r="K1848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48" t="str">
        <x:v>Include</x:v>
      </x:c>
      <x:c r="M1848"/>
      <x:c r="N1848"/>
    </x:row>
    <x:row r="1849">
      <x:c r="A1849" t="str">
        <x:v>Michael Churchman|2026-04-22</x:v>
      </x:c>
      <x:c r="B1849" s="888" t="n">
        <x:v>46134</x:v>
      </x:c>
      <x:c r="C1849" t="str">
        <x:v>Michael Churchman</x:v>
      </x:c>
      <x:c r="D1849" t="str">
        <x:v>Permanent</x:v>
      </x:c>
      <x:c r="E1849" t="str">
        <x:v>Cambridge</x:v>
      </x:c>
      <x:c r="F1849" t="str">
        <x:v>Operative Porter</x:v>
      </x:c>
      <x:c r="G1849" t="str">
        <x:v>400997</x:v>
      </x:c>
      <x:c r="H1849" t="str">
        <x:v>Cambridge University Hospitals NHS Foundation</x:v>
      </x:c>
      <x:c r="I1849" s="22" t="n">
        <x:v>7.5</x:v>
      </x:c>
      <x:c r="J1849" t="str">
        <x:v>Worked</x:v>
      </x:c>
      <x:c r="K1849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49" t="str">
        <x:v>Include</x:v>
      </x:c>
      <x:c r="M1849"/>
      <x:c r="N1849"/>
    </x:row>
    <x:row r="1850">
      <x:c r="A1850" t="str">
        <x:v>Michael Churchman|2026-04-23</x:v>
      </x:c>
      <x:c r="B1850" s="888" t="n">
        <x:v>46135</x:v>
      </x:c>
      <x:c r="C1850" t="str">
        <x:v>Michael Churchman</x:v>
      </x:c>
      <x:c r="D1850" t="str">
        <x:v>Permanent</x:v>
      </x:c>
      <x:c r="E1850" t="str">
        <x:v>Cambridge</x:v>
      </x:c>
      <x:c r="F1850" t="str">
        <x:v>Operative Porter</x:v>
      </x:c>
      <x:c r="G1850" t="str">
        <x:v>400997</x:v>
      </x:c>
      <x:c r="H1850" t="str">
        <x:v>Cambridge University Hospitals NHS Foundation</x:v>
      </x:c>
      <x:c r="I1850" s="22" t="n">
        <x:v>7.5</x:v>
      </x:c>
      <x:c r="J1850" t="str">
        <x:v>Worked</x:v>
      </x:c>
      <x:c r="K1850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50" t="str">
        <x:v>Include</x:v>
      </x:c>
      <x:c r="M1850"/>
      <x:c r="N1850"/>
    </x:row>
    <x:row r="1851">
      <x:c r="A1851" t="str">
        <x:v>Michael Churchman|2026-04-24</x:v>
      </x:c>
      <x:c r="B1851" s="888" t="n">
        <x:v>46136</x:v>
      </x:c>
      <x:c r="C1851" t="str">
        <x:v>Michael Churchman</x:v>
      </x:c>
      <x:c r="D1851" t="str">
        <x:v>Permanent</x:v>
      </x:c>
      <x:c r="E1851" t="str">
        <x:v>Cambridge</x:v>
      </x:c>
      <x:c r="F1851" t="str">
        <x:v>Operative Porter</x:v>
      </x:c>
      <x:c r="G1851" t="str">
        <x:v>400997</x:v>
      </x:c>
      <x:c r="H1851" t="str">
        <x:v>Cambridge University Hospitals NHS Foundation</x:v>
      </x:c>
      <x:c r="I1851" s="22" t="n">
        <x:v>7.5</x:v>
      </x:c>
      <x:c r="J1851" t="str">
        <x:v>Worked</x:v>
      </x:c>
      <x:c r="K1851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51" t="str">
        <x:v>Include</x:v>
      </x:c>
      <x:c r="M1851"/>
      <x:c r="N1851"/>
    </x:row>
    <x:row r="1852">
      <x:c r="A1852" t="str">
        <x:v>Michael Churchman|2026-04-27</x:v>
      </x:c>
      <x:c r="B1852" s="888" t="n">
        <x:v>46139</x:v>
      </x:c>
      <x:c r="C1852" t="str">
        <x:v>Michael Churchman</x:v>
      </x:c>
      <x:c r="D1852" t="str">
        <x:v>Permanent</x:v>
      </x:c>
      <x:c r="E1852" t="str">
        <x:v>Cambridge</x:v>
      </x:c>
      <x:c r="F1852" t="str">
        <x:v>Operative Porter</x:v>
      </x:c>
      <x:c r="G1852" t="str">
        <x:v>400997</x:v>
      </x:c>
      <x:c r="H1852" t="str">
        <x:v>Cambridge University Hospitals NHS Foundation</x:v>
      </x:c>
      <x:c r="I1852" s="22" t="n">
        <x:v>7.5</x:v>
      </x:c>
      <x:c r="J1852" t="str">
        <x:v>Worked</x:v>
      </x:c>
      <x:c r="K1852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52" t="str">
        <x:v>Include</x:v>
      </x:c>
      <x:c r="M1852"/>
      <x:c r="N1852"/>
    </x:row>
    <x:row r="1853">
      <x:c r="A1853" t="str">
        <x:v>Michael Churchman|2026-04-28</x:v>
      </x:c>
      <x:c r="B1853" s="888" t="n">
        <x:v>46140</x:v>
      </x:c>
      <x:c r="C1853" t="str">
        <x:v>Michael Churchman</x:v>
      </x:c>
      <x:c r="D1853" t="str">
        <x:v>Permanent</x:v>
      </x:c>
      <x:c r="E1853" t="str">
        <x:v>Cambridge</x:v>
      </x:c>
      <x:c r="F1853" t="str">
        <x:v>Operative Porter</x:v>
      </x:c>
      <x:c r="G1853" t="str">
        <x:v>400997</x:v>
      </x:c>
      <x:c r="H1853" t="str">
        <x:v>Cambridge University Hospitals NHS Foundation</x:v>
      </x:c>
      <x:c r="I1853" s="22" t="n">
        <x:v>7.5</x:v>
      </x:c>
      <x:c r="J1853" t="str">
        <x:v>Worked</x:v>
      </x:c>
      <x:c r="K1853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53" t="str">
        <x:v>Include</x:v>
      </x:c>
      <x:c r="M1853"/>
      <x:c r="N1853"/>
    </x:row>
    <x:row r="1854">
      <x:c r="A1854" t="str">
        <x:v>Michael Churchman|2026-04-29</x:v>
      </x:c>
      <x:c r="B1854" s="888" t="n">
        <x:v>46141</x:v>
      </x:c>
      <x:c r="C1854" t="str">
        <x:v>Michael Churchman</x:v>
      </x:c>
      <x:c r="D1854" t="str">
        <x:v>Permanent</x:v>
      </x:c>
      <x:c r="E1854" t="str">
        <x:v>Cambridge</x:v>
      </x:c>
      <x:c r="F1854" t="str">
        <x:v>Operative Porter</x:v>
      </x:c>
      <x:c r="G1854"/>
      <x:c r="H1854"/>
      <x:c r="I1854" s="22" t="n">
        <x:v>0</x:v>
      </x:c>
      <x:c r="J1854" t="str">
        <x:v>Other leave — Sickness</x:v>
      </x:c>
      <x:c r="K1854" t="str">
        <x:v>Employee 103898; home branch Cambridge; assigned role Operative Porter | Leave: Sickness | Leave calendar basis: Variable-pattern period</x:v>
      </x:c>
      <x:c r="L1854" t="str">
        <x:v>Include</x:v>
      </x:c>
      <x:c r="M1854"/>
      <x:c r="N1854"/>
    </x:row>
    <x:row r="1855">
      <x:c r="A1855" t="str">
        <x:v>Michael Churchman|2026-04-30</x:v>
      </x:c>
      <x:c r="B1855" s="888" t="n">
        <x:v>46142</x:v>
      </x:c>
      <x:c r="C1855" t="str">
        <x:v>Michael Churchman</x:v>
      </x:c>
      <x:c r="D1855" t="str">
        <x:v>Permanent</x:v>
      </x:c>
      <x:c r="E1855" t="str">
        <x:v>Cambridge</x:v>
      </x:c>
      <x:c r="F1855" t="str">
        <x:v>Operative Porter</x:v>
      </x:c>
      <x:c r="G1855"/>
      <x:c r="H1855"/>
      <x:c r="I1855" s="22" t="n">
        <x:v>0</x:v>
      </x:c>
      <x:c r="J1855" t="str">
        <x:v>Other leave — Sickness</x:v>
      </x:c>
      <x:c r="K1855" t="str">
        <x:v>Employee 103898; home branch Cambridge; assigned role Operative Porter | Leave: Sickness | Leave calendar basis: Variable-pattern period</x:v>
      </x:c>
      <x:c r="L1855" t="str">
        <x:v>Include</x:v>
      </x:c>
      <x:c r="M1855"/>
      <x:c r="N1855"/>
    </x:row>
    <x:row r="1856">
      <x:c r="A1856" t="str">
        <x:v>Mike Booth|2026-04-01</x:v>
      </x:c>
      <x:c r="B1856" s="888" t="n">
        <x:v>46113</x:v>
      </x:c>
      <x:c r="C1856" t="str">
        <x:v>Mike Booth</x:v>
      </x:c>
      <x:c r="D1856" t="str">
        <x:v>Permanent</x:v>
      </x:c>
      <x:c r="E1856" t="str">
        <x:v>Manchester</x:v>
      </x:c>
      <x:c r="F1856" t="str">
        <x:v>Operative Driver</x:v>
      </x:c>
      <x:c r="G1856" t="str">
        <x:v>401178</x:v>
      </x:c>
      <x:c r="H1856" t="str">
        <x:v>MOJ - Sodexo SR:58659</x:v>
      </x:c>
      <x:c r="I1856" s="22" t="n">
        <x:v>4.5</x:v>
      </x:c>
      <x:c r="J1856" t="str">
        <x:v>Worked</x:v>
      </x:c>
      <x:c r="K1856" t="str">
        <x:v>Employee 104053; home branch Manchester; assigned role Operative Driver | Deployment branch: Manchester | Actual role: Operative Driver | Jobs: 401178 | Customers: MOJ - Sodexo SR:58659 | Actual hours: 4.5; source records: 1</x:v>
      </x:c>
      <x:c r="L1856" t="str">
        <x:v>Include</x:v>
      </x:c>
      <x:c r="M1856"/>
      <x:c r="N1856"/>
    </x:row>
    <x:row r="1857">
      <x:c r="A1857" t="str">
        <x:v>Mike Booth|2026-04-02</x:v>
      </x:c>
      <x:c r="B1857" s="888" t="n">
        <x:v>46114</x:v>
      </x:c>
      <x:c r="C1857" t="str">
        <x:v>Mike Booth</x:v>
      </x:c>
      <x:c r="D1857" t="str">
        <x:v>Permanent</x:v>
      </x:c>
      <x:c r="E1857" t="str">
        <x:v>Manchester</x:v>
      </x:c>
      <x:c r="F1857" t="str">
        <x:v>Operative Driver</x:v>
      </x:c>
      <x:c r="G1857" t="str">
        <x:v>398317C</x:v>
      </x:c>
      <x:c r="H1857" t="str">
        <x:v>Restore Harrow Green</x:v>
      </x:c>
      <x:c r="I1857" s="22" t="n">
        <x:v>11</x:v>
      </x:c>
      <x:c r="J1857" t="str">
        <x:v>Worked</x:v>
      </x:c>
      <x:c r="K1857" t="str">
        <x:v>Employee 104053; home branch Manchester; assigned role Operative Driver | Deployment branch: Manchester | Actual role: Operative Driver | Jobs: 398317C | Customers: Restore Harrow Green | Actual hours: 11.0; source records: 1</x:v>
      </x:c>
      <x:c r="L1857" t="str">
        <x:v>Include</x:v>
      </x:c>
      <x:c r="M1857"/>
      <x:c r="N1857"/>
    </x:row>
    <x:row r="1858">
      <x:c r="A1858" t="str">
        <x:v>Mike Booth|2026-04-06</x:v>
      </x:c>
      <x:c r="B1858" s="888" t="n">
        <x:v>46118</x:v>
      </x:c>
      <x:c r="C1858" t="str">
        <x:v>Mike Booth</x:v>
      </x:c>
      <x:c r="D1858" t="str">
        <x:v>Permanent</x:v>
      </x:c>
      <x:c r="E1858" t="str">
        <x:v>Manchester</x:v>
      </x:c>
      <x:c r="F1858" t="str">
        <x:v>Operative Driver</x:v>
      </x:c>
      <x:c r="G1858"/>
      <x:c r="H1858"/>
      <x:c r="I1858" s="22" t="n">
        <x:v>0</x:v>
      </x:c>
      <x:c r="J1858" t="str">
        <x:v>Annual leave</x:v>
      </x:c>
      <x:c r="K1858" t="str">
        <x:v>Employee 104053; home branch Manchester; assigned role Operative Driver | Leave: Annual Leave (Hours) | Leave calendar basis: Variable-pattern period</x:v>
      </x:c>
      <x:c r="L1858" t="str">
        <x:v>Include</x:v>
      </x:c>
      <x:c r="M1858"/>
      <x:c r="N1858"/>
    </x:row>
    <x:row r="1859">
      <x:c r="A1859" t="str">
        <x:v>Mike Booth|2026-04-07</x:v>
      </x:c>
      <x:c r="B1859" s="888" t="n">
        <x:v>46119</x:v>
      </x:c>
      <x:c r="C1859" t="str">
        <x:v>Mike Booth</x:v>
      </x:c>
      <x:c r="D1859" t="str">
        <x:v>Permanent</x:v>
      </x:c>
      <x:c r="E1859" t="str">
        <x:v>Manchester</x:v>
      </x:c>
      <x:c r="F1859" t="str">
        <x:v>Operative Driver</x:v>
      </x:c>
      <x:c r="G1859"/>
      <x:c r="H1859"/>
      <x:c r="I1859" s="22" t="n">
        <x:v>0</x:v>
      </x:c>
      <x:c r="J1859" t="str">
        <x:v>Annual leave</x:v>
      </x:c>
      <x:c r="K1859" t="str">
        <x:v>Employee 104053; home branch Manchester; assigned role Operative Driver | Leave: Annual Leave (Hours) | Leave calendar basis: Variable-pattern period</x:v>
      </x:c>
      <x:c r="L1859" t="str">
        <x:v>Include</x:v>
      </x:c>
      <x:c r="M1859"/>
      <x:c r="N1859"/>
    </x:row>
    <x:row r="1860">
      <x:c r="A1860" t="str">
        <x:v>Mike Booth|2026-04-08</x:v>
      </x:c>
      <x:c r="B1860" s="888" t="n">
        <x:v>46120</x:v>
      </x:c>
      <x:c r="C1860" t="str">
        <x:v>Mike Booth</x:v>
      </x:c>
      <x:c r="D1860" t="str">
        <x:v>Permanent</x:v>
      </x:c>
      <x:c r="E1860" t="str">
        <x:v>Manchester</x:v>
      </x:c>
      <x:c r="F1860" t="str">
        <x:v>Operative Driver</x:v>
      </x:c>
      <x:c r="G1860"/>
      <x:c r="H1860"/>
      <x:c r="I1860" s="22" t="n">
        <x:v>0</x:v>
      </x:c>
      <x:c r="J1860" t="str">
        <x:v>Annual leave</x:v>
      </x:c>
      <x:c r="K1860" t="str">
        <x:v>Employee 104053; home branch Manchester; assigned role Operative Driver | Leave: Annual Leave (Hours) | Leave calendar basis: Variable-pattern period</x:v>
      </x:c>
      <x:c r="L1860" t="str">
        <x:v>Include</x:v>
      </x:c>
      <x:c r="M1860"/>
      <x:c r="N1860"/>
    </x:row>
    <x:row r="1861">
      <x:c r="A1861" t="str">
        <x:v>Mike Booth|2026-04-09</x:v>
      </x:c>
      <x:c r="B1861" s="888" t="n">
        <x:v>46121</x:v>
      </x:c>
      <x:c r="C1861" t="str">
        <x:v>Mike Booth</x:v>
      </x:c>
      <x:c r="D1861" t="str">
        <x:v>Permanent</x:v>
      </x:c>
      <x:c r="E1861" t="str">
        <x:v>Manchester</x:v>
      </x:c>
      <x:c r="F1861" t="str">
        <x:v>Operative Driver</x:v>
      </x:c>
      <x:c r="G1861"/>
      <x:c r="H1861"/>
      <x:c r="I1861" s="22" t="n">
        <x:v>0</x:v>
      </x:c>
      <x:c r="J1861" t="str">
        <x:v>Annual leave</x:v>
      </x:c>
      <x:c r="K1861" t="str">
        <x:v>Employee 104053; home branch Manchester; assigned role Operative Driver | Leave: Annual Leave (Hours) | Leave calendar basis: Variable-pattern period</x:v>
      </x:c>
      <x:c r="L1861" t="str">
        <x:v>Include</x:v>
      </x:c>
      <x:c r="M1861"/>
      <x:c r="N1861"/>
    </x:row>
    <x:row r="1862">
      <x:c r="A1862" t="str">
        <x:v>Mike Booth|2026-04-10</x:v>
      </x:c>
      <x:c r="B1862" s="888" t="n">
        <x:v>46122</x:v>
      </x:c>
      <x:c r="C1862" t="str">
        <x:v>Mike Booth</x:v>
      </x:c>
      <x:c r="D1862" t="str">
        <x:v>Permanent</x:v>
      </x:c>
      <x:c r="E1862" t="str">
        <x:v>Manchester</x:v>
      </x:c>
      <x:c r="F1862" t="str">
        <x:v>Operative Driver</x:v>
      </x:c>
      <x:c r="G1862"/>
      <x:c r="H1862"/>
      <x:c r="I1862" s="22" t="n">
        <x:v>0</x:v>
      </x:c>
      <x:c r="J1862" t="str">
        <x:v>Annual leave</x:v>
      </x:c>
      <x:c r="K1862" t="str">
        <x:v>Employee 104053; home branch Manchester; assigned role Operative Driver | Leave: Annual Leave (Hours) | Leave calendar basis: Variable-pattern period</x:v>
      </x:c>
      <x:c r="L1862" t="str">
        <x:v>Include</x:v>
      </x:c>
      <x:c r="M1862"/>
      <x:c r="N1862"/>
    </x:row>
    <x:row r="1863">
      <x:c r="A1863" t="str">
        <x:v>Mike Booth|2026-04-13</x:v>
      </x:c>
      <x:c r="B1863" s="888" t="n">
        <x:v>46125</x:v>
      </x:c>
      <x:c r="C1863" t="str">
        <x:v>Mike Booth</x:v>
      </x:c>
      <x:c r="D1863" t="str">
        <x:v>Permanent</x:v>
      </x:c>
      <x:c r="E1863" t="str">
        <x:v>Manchester</x:v>
      </x:c>
      <x:c r="F1863" t="str">
        <x:v>Operative Driver</x:v>
      </x:c>
      <x:c r="G1863"/>
      <x:c r="H1863"/>
      <x:c r="I1863" s="22" t="n">
        <x:v>0</x:v>
      </x:c>
      <x:c r="J1863" t="str">
        <x:v>Annual leave</x:v>
      </x:c>
      <x:c r="K1863" t="str">
        <x:v>Employee 104053; home branch Manchester; assigned role Operative Driver | Leave: Annual Leave (Hours) | Leave calendar basis: Variable-pattern period</x:v>
      </x:c>
      <x:c r="L1863" t="str">
        <x:v>Include</x:v>
      </x:c>
      <x:c r="M1863"/>
      <x:c r="N1863"/>
    </x:row>
    <x:row r="1864">
      <x:c r="A1864" t="str">
        <x:v>Mike Booth|2026-04-14</x:v>
      </x:c>
      <x:c r="B1864" s="888" t="n">
        <x:v>46126</x:v>
      </x:c>
      <x:c r="C1864" t="str">
        <x:v>Mike Booth</x:v>
      </x:c>
      <x:c r="D1864" t="str">
        <x:v>Permanent</x:v>
      </x:c>
      <x:c r="E1864" t="str">
        <x:v>Manchester</x:v>
      </x:c>
      <x:c r="F1864" t="str">
        <x:v>Operative Driver</x:v>
      </x:c>
      <x:c r="G1864"/>
      <x:c r="H1864"/>
      <x:c r="I1864" s="22" t="n">
        <x:v>0</x:v>
      </x:c>
      <x:c r="J1864" t="str">
        <x:v>Annual leave</x:v>
      </x:c>
      <x:c r="K1864" t="str">
        <x:v>Employee 104053; home branch Manchester; assigned role Operative Driver | Leave: Annual Leave (Hours) | Leave calendar basis: Variable-pattern period</x:v>
      </x:c>
      <x:c r="L1864" t="str">
        <x:v>Include</x:v>
      </x:c>
      <x:c r="M1864"/>
      <x:c r="N1864"/>
    </x:row>
    <x:row r="1865">
      <x:c r="A1865" t="str">
        <x:v>Mike Booth|2026-04-15</x:v>
      </x:c>
      <x:c r="B1865" s="888" t="n">
        <x:v>46127</x:v>
      </x:c>
      <x:c r="C1865" t="str">
        <x:v>Mike Booth</x:v>
      </x:c>
      <x:c r="D1865" t="str">
        <x:v>Permanent</x:v>
      </x:c>
      <x:c r="E1865" t="str">
        <x:v>Manchester</x:v>
      </x:c>
      <x:c r="F1865" t="str">
        <x:v>Operative Driver</x:v>
      </x:c>
      <x:c r="G1865" t="str">
        <x:v>397921</x:v>
      </x:c>
      <x:c r="H1865" t="str">
        <x:v>Lancashire Police</x:v>
      </x:c>
      <x:c r="I1865" s="22" t="n">
        <x:v>7.5</x:v>
      </x:c>
      <x:c r="J1865" t="str">
        <x:v>Worked</x:v>
      </x:c>
      <x:c r="K1865" t="str">
        <x:v>Employee 104053; home branch Manchester; assigned role Operative Driver | Deployment branch: Manchester | Actual role: Operative Driver | Jobs: 397921 | Customers: Lancashire Police | Actual hours: 7.5; source records: 1</x:v>
      </x:c>
      <x:c r="L1865" t="str">
        <x:v>Include</x:v>
      </x:c>
      <x:c r="M1865"/>
      <x:c r="N1865"/>
    </x:row>
    <x:row r="1866">
      <x:c r="A1866" t="str">
        <x:v>Mike Booth|2026-04-16</x:v>
      </x:c>
      <x:c r="B1866" s="888" t="n">
        <x:v>46128</x:v>
      </x:c>
      <x:c r="C1866" t="str">
        <x:v>Mike Booth</x:v>
      </x:c>
      <x:c r="D1866" t="str">
        <x:v>Permanent</x:v>
      </x:c>
      <x:c r="E1866" t="str">
        <x:v>Manchester</x:v>
      </x:c>
      <x:c r="F1866" t="str">
        <x:v>Operative Driver</x:v>
      </x:c>
      <x:c r="G1866" t="str">
        <x:v>397921</x:v>
      </x:c>
      <x:c r="H1866" t="str">
        <x:v>Lancashire Police</x:v>
      </x:c>
      <x:c r="I1866" s="22" t="n">
        <x:v>9.5</x:v>
      </x:c>
      <x:c r="J1866" t="str">
        <x:v>Worked</x:v>
      </x:c>
      <x:c r="K1866" t="str">
        <x:v>Employee 104053; home branch Manchester; assigned role Operative Driver | Deployment branch: Manchester | Actual role: Operative Driver | Jobs: 397921 | Customers: Lancashire Police | Actual hours: 9.5; source records: 1</x:v>
      </x:c>
      <x:c r="L1866" t="str">
        <x:v>Include</x:v>
      </x:c>
      <x:c r="M1866"/>
      <x:c r="N1866"/>
    </x:row>
    <x:row r="1867">
      <x:c r="A1867" t="str">
        <x:v>Mike Booth|2026-04-17</x:v>
      </x:c>
      <x:c r="B1867" s="888" t="n">
        <x:v>46129</x:v>
      </x:c>
      <x:c r="C1867" t="str">
        <x:v>Mike Booth</x:v>
      </x:c>
      <x:c r="D1867" t="str">
        <x:v>Permanent</x:v>
      </x:c>
      <x:c r="E1867" t="str">
        <x:v>Manchester</x:v>
      </x:c>
      <x:c r="F1867" t="str">
        <x:v>Operative Driver</x:v>
      </x:c>
      <x:c r="G1867" t="str">
        <x:v>401350</x:v>
      </x:c>
      <x:c r="H1867" t="str">
        <x:v>Irwell Valley Homes</x:v>
      </x:c>
      <x:c r="I1867" s="22" t="n">
        <x:v>8.5</x:v>
      </x:c>
      <x:c r="J1867" t="str">
        <x:v>Worked</x:v>
      </x:c>
      <x:c r="K1867" t="str">
        <x:v>Employee 104053; home branch Manchester; assigned role Operative Driver | Deployment branch: Manchester | Actual role: Operative Porter | Jobs: 401350 | Customers: Irwell Valley Homes | Actual hours: 8.5; source records: 1</x:v>
      </x:c>
      <x:c r="L1867" t="str">
        <x:v>Include</x:v>
      </x:c>
      <x:c r="M1867"/>
      <x:c r="N1867"/>
    </x:row>
    <x:row r="1868">
      <x:c r="A1868" t="str">
        <x:v>Mike Booth|2026-04-20</x:v>
      </x:c>
      <x:c r="B1868" s="888" t="n">
        <x:v>46132</x:v>
      </x:c>
      <x:c r="C1868" t="str">
        <x:v>Mike Booth</x:v>
      </x:c>
      <x:c r="D1868" t="str">
        <x:v>Permanent</x:v>
      </x:c>
      <x:c r="E1868" t="str">
        <x:v>Manchester</x:v>
      </x:c>
      <x:c r="F1868" t="str">
        <x:v>Operative Driver</x:v>
      </x:c>
      <x:c r="G1868" t="str">
        <x:v>401210</x:v>
      </x:c>
      <x:c r="H1868" t="str">
        <x:v>Cheshire Constabulary HQ</x:v>
      </x:c>
      <x:c r="I1868" s="22" t="n">
        <x:v>10.5</x:v>
      </x:c>
      <x:c r="J1868" t="str">
        <x:v>Worked</x:v>
      </x:c>
      <x:c r="K1868" t="str">
        <x:v>Employee 104053; home branch Manchester; assigned role Operative Driver | Deployment branch: Manchester | Actual role: Operative Porter | Jobs: 401210 | Customers: Cheshire Constabulary HQ | Actual hours: 10.5; source records: 1</x:v>
      </x:c>
      <x:c r="L1868" t="str">
        <x:v>Include</x:v>
      </x:c>
      <x:c r="M1868"/>
      <x:c r="N1868"/>
    </x:row>
    <x:row r="1869">
      <x:c r="A1869" t="str">
        <x:v>Mike Booth|2026-04-21</x:v>
      </x:c>
      <x:c r="B1869" s="888" t="n">
        <x:v>46133</x:v>
      </x:c>
      <x:c r="C1869" t="str">
        <x:v>Mike Booth</x:v>
      </x:c>
      <x:c r="D1869" t="str">
        <x:v>Permanent</x:v>
      </x:c>
      <x:c r="E1869" t="str">
        <x:v>Manchester</x:v>
      </x:c>
      <x:c r="F1869" t="str">
        <x:v>Operative Driver</x:v>
      </x:c>
      <x:c r="G1869" t="str">
        <x:v>398317C</x:v>
      </x:c>
      <x:c r="H1869" t="str">
        <x:v>Restore Harrow Green</x:v>
      </x:c>
      <x:c r="I1869" s="22" t="n">
        <x:v>8</x:v>
      </x:c>
      <x:c r="J1869" t="str">
        <x:v>Worked</x:v>
      </x:c>
      <x:c r="K1869" t="str">
        <x:v>Employee 104053; home branch Manchester; assigned role Operative Driver | Deployment branch: Manchester | Actual role: Operative Driver | Jobs: 398317C | Customers: Restore Harrow Green | Actual hours: 8.0; source records: 1</x:v>
      </x:c>
      <x:c r="L1869" t="str">
        <x:v>Include</x:v>
      </x:c>
      <x:c r="M1869"/>
      <x:c r="N1869"/>
    </x:row>
    <x:row r="1870">
      <x:c r="A1870" t="str">
        <x:v>Mike Booth|2026-04-22</x:v>
      </x:c>
      <x:c r="B1870" s="888" t="n">
        <x:v>46134</x:v>
      </x:c>
      <x:c r="C1870" t="str">
        <x:v>Mike Booth</x:v>
      </x:c>
      <x:c r="D1870" t="str">
        <x:v>Permanent</x:v>
      </x:c>
      <x:c r="E1870" t="str">
        <x:v>Manchester</x:v>
      </x:c>
      <x:c r="F1870" t="str">
        <x:v>Operative Driver</x:v>
      </x:c>
      <x:c r="G1870" t="str">
        <x:v>401687</x:v>
      </x:c>
      <x:c r="H1870" t="str">
        <x:v>Cheshire  Fire Training HQ</x:v>
      </x:c>
      <x:c r="I1870" s="22" t="n">
        <x:v>8</x:v>
      </x:c>
      <x:c r="J1870" t="str">
        <x:v>Worked</x:v>
      </x:c>
      <x:c r="K1870" t="str">
        <x:v>Employee 104053; home branch Manchester; assigned role Operative Driver | Deployment branch: Manchester | Actual role: Operative Driver | Jobs: 401687 | Customers: Cheshire  Fire Training HQ | Actual hours: 8.0; source records: 1</x:v>
      </x:c>
      <x:c r="L1870" t="str">
        <x:v>Include</x:v>
      </x:c>
      <x:c r="M1870"/>
      <x:c r="N1870"/>
    </x:row>
    <x:row r="1871">
      <x:c r="A1871" t="str">
        <x:v>Mike Booth|2026-04-23</x:v>
      </x:c>
      <x:c r="B1871" s="888" t="n">
        <x:v>46135</x:v>
      </x:c>
      <x:c r="C1871" t="str">
        <x:v>Mike Booth</x:v>
      </x:c>
      <x:c r="D1871" t="str">
        <x:v>Permanent</x:v>
      </x:c>
      <x:c r="E1871" t="str">
        <x:v>Manchester</x:v>
      </x:c>
      <x:c r="F1871" t="str">
        <x:v>Operative Driver</x:v>
      </x:c>
      <x:c r="G1871" t="str">
        <x:v>400215, 398317C</x:v>
      </x:c>
      <x:c r="H1871" t="str">
        <x:v>Birmingham City Council; Restore Harrow Green</x:v>
      </x:c>
      <x:c r="I1871" s="22" t="n">
        <x:v>18</x:v>
      </x:c>
      <x:c r="J1871" t="str">
        <x:v>Worked — 2 records</x:v>
      </x:c>
      <x:c r="K1871" t="str">
        <x:v>Employee 104053; home branch Manchester; assigned role Operative Driver | Deployment branch: Birmingham, Manchester | Actual role: Operative Driver | Jobs: 400215, 398317C | Customers: Birmingham City Council; Restore Harrow Green | Actual hours: 18.0; source records: 2</x:v>
      </x:c>
      <x:c r="L1871" t="str">
        <x:v>Include</x:v>
      </x:c>
      <x:c r="M1871"/>
      <x:c r="N1871"/>
    </x:row>
    <x:row r="1872">
      <x:c r="A1872" t="str">
        <x:v>Mike Booth|2026-04-24</x:v>
      </x:c>
      <x:c r="B1872" s="888" t="n">
        <x:v>46136</x:v>
      </x:c>
      <x:c r="C1872" t="str">
        <x:v>Mike Booth</x:v>
      </x:c>
      <x:c r="D1872" t="str">
        <x:v>Permanent</x:v>
      </x:c>
      <x:c r="E1872" t="str">
        <x:v>Manchester</x:v>
      </x:c>
      <x:c r="F1872" t="str">
        <x:v>Operative Driver</x:v>
      </x:c>
      <x:c r="G1872" t="str">
        <x:v>401413</x:v>
      </x:c>
      <x:c r="H1872" t="str">
        <x:v>Countess of Chester Hospital</x:v>
      </x:c>
      <x:c r="I1872" s="22" t="n">
        <x:v>9.5</x:v>
      </x:c>
      <x:c r="J1872" t="str">
        <x:v>Worked</x:v>
      </x:c>
      <x:c r="K1872" t="str">
        <x:v>Employee 104053; home branch Manchester; assigned role Operative Driver | Deployment branch: Manchester | Actual role: Operative Driver | Jobs: 401413 | Customers: Countess of Chester Hospital | Actual hours: 9.5; source records: 1</x:v>
      </x:c>
      <x:c r="L1872" t="str">
        <x:v>Include</x:v>
      </x:c>
      <x:c r="M1872"/>
      <x:c r="N1872"/>
    </x:row>
    <x:row r="1873">
      <x:c r="A1873" t="str">
        <x:v>Mike Booth|2026-04-27</x:v>
      </x:c>
      <x:c r="B1873" s="888" t="n">
        <x:v>46139</x:v>
      </x:c>
      <x:c r="C1873" t="str">
        <x:v>Mike Booth</x:v>
      </x:c>
      <x:c r="D1873" t="str">
        <x:v>Permanent</x:v>
      </x:c>
      <x:c r="E1873" t="str">
        <x:v>Manchester</x:v>
      </x:c>
      <x:c r="F1873" t="str">
        <x:v>Operative Driver</x:v>
      </x:c>
      <x:c r="G1873" t="str">
        <x:v>398317C</x:v>
      </x:c>
      <x:c r="H1873" t="str">
        <x:v>Restore Harrow Green</x:v>
      </x:c>
      <x:c r="I1873" s="22" t="n">
        <x:v>7.5</x:v>
      </x:c>
      <x:c r="J1873" t="str">
        <x:v>Worked</x:v>
      </x:c>
      <x:c r="K1873" t="str">
        <x:v>Employee 104053; home branch Manchester; assigned role Operative Driver | Deployment branch: Manchester | Actual role: Operative Driver | Jobs: 398317C | Customers: Restore Harrow Green | Actual hours: 7.5; source records: 1</x:v>
      </x:c>
      <x:c r="L1873" t="str">
        <x:v>Include</x:v>
      </x:c>
      <x:c r="M1873"/>
      <x:c r="N1873"/>
    </x:row>
    <x:row r="1874">
      <x:c r="A1874" t="str">
        <x:v>Mike Booth|2026-04-28</x:v>
      </x:c>
      <x:c r="B1874" s="888" t="n">
        <x:v>46140</x:v>
      </x:c>
      <x:c r="C1874" t="str">
        <x:v>Mike Booth</x:v>
      </x:c>
      <x:c r="D1874" t="str">
        <x:v>Permanent</x:v>
      </x:c>
      <x:c r="E1874" t="str">
        <x:v>Manchester</x:v>
      </x:c>
      <x:c r="F1874" t="str">
        <x:v>Operative Driver</x:v>
      </x:c>
      <x:c r="G1874" t="str">
        <x:v>398317C</x:v>
      </x:c>
      <x:c r="H1874" t="str">
        <x:v>Restore Harrow Green</x:v>
      </x:c>
      <x:c r="I1874" s="22" t="n">
        <x:v>14</x:v>
      </x:c>
      <x:c r="J1874" t="str">
        <x:v>Worked — 2 records</x:v>
      </x:c>
      <x:c r="K1874" t="str">
        <x:v>Employee 104053; home branch Manchester; assigned role Operative Driver | Deployment branch: Manchester | Actual role: Operative Driver | Jobs: 398317C | Customers: Restore Harrow Green | Actual hours: 14.0; source records: 2</x:v>
      </x:c>
      <x:c r="L1874" t="str">
        <x:v>Include</x:v>
      </x:c>
      <x:c r="M1874"/>
      <x:c r="N1874"/>
    </x:row>
    <x:row r="1875">
      <x:c r="A1875" t="str">
        <x:v>Mike Booth|2026-04-29</x:v>
      </x:c>
      <x:c r="B1875" s="888" t="n">
        <x:v>46141</x:v>
      </x:c>
      <x:c r="C1875" t="str">
        <x:v>Mike Booth</x:v>
      </x:c>
      <x:c r="D1875" t="str">
        <x:v>Permanent</x:v>
      </x:c>
      <x:c r="E1875" t="str">
        <x:v>Manchester</x:v>
      </x:c>
      <x:c r="F1875" t="str">
        <x:v>Operative Driver</x:v>
      </x:c>
      <x:c r="G1875" t="str">
        <x:v>401386</x:v>
      </x:c>
      <x:c r="H1875" t="str">
        <x:v>University of Manchester</x:v>
      </x:c>
      <x:c r="I1875" s="22" t="n">
        <x:v>8</x:v>
      </x:c>
      <x:c r="J1875" t="str">
        <x:v>Worked</x:v>
      </x:c>
      <x:c r="K1875" t="str">
        <x:v>Employee 104053; home branch Manchester; assigned role Operative Driver | Deployment branch: Manchester | Actual role: Operative Driver | Jobs: 401386 | Customers: University of Manchester | Actual hours: 8.0; source records: 1</x:v>
      </x:c>
      <x:c r="L1875" t="str">
        <x:v>Include</x:v>
      </x:c>
      <x:c r="M1875"/>
      <x:c r="N1875"/>
    </x:row>
    <x:row r="1876">
      <x:c r="A1876" t="str">
        <x:v>Mike Booth|2026-04-30</x:v>
      </x:c>
      <x:c r="B1876" s="888" t="n">
        <x:v>46142</x:v>
      </x:c>
      <x:c r="C1876" t="str">
        <x:v>Mike Booth</x:v>
      </x:c>
      <x:c r="D1876" t="str">
        <x:v>Permanent</x:v>
      </x:c>
      <x:c r="E1876" t="str">
        <x:v>Manchester</x:v>
      </x:c>
      <x:c r="F1876" t="str">
        <x:v>Operative Driver</x:v>
      </x:c>
      <x:c r="G1876" t="str">
        <x:v>401837, 398317C</x:v>
      </x:c>
      <x:c r="H1876" t="str">
        <x:v>Adecco; Restore Harrow Green</x:v>
      </x:c>
      <x:c r="I1876" s="22" t="n">
        <x:v>8.5</x:v>
      </x:c>
      <x:c r="J1876" t="str">
        <x:v>Worked — 2 records</x:v>
      </x:c>
      <x:c r="K1876" t="str">
        <x:v>Employee 104053; home branch Manchester; assigned role Operative Driver | Deployment branch: Manchester | Actual role: Operative Driver | Jobs: 401837, 398317C | Customers: Adecco; Restore Harrow Green | Actual hours: 8.5; source records: 2</x:v>
      </x:c>
      <x:c r="L1876" t="str">
        <x:v>Include</x:v>
      </x:c>
      <x:c r="M1876"/>
      <x:c r="N1876"/>
    </x:row>
    <x:row r="1877">
      <x:c r="A1877" t="str">
        <x:v>Miki Sguerra (B)|2026-04-02</x:v>
      </x:c>
      <x:c r="B1877" s="888" t="n">
        <x:v>46114</x:v>
      </x:c>
      <x:c r="C1877" t="str">
        <x:v>Miki Sguerra (B)</x:v>
      </x:c>
      <x:c r="D1877" t="str">
        <x:v>Permanent</x:v>
      </x:c>
      <x:c r="E1877" t="str">
        <x:v>Thurrock</x:v>
      </x:c>
      <x:c r="F1877" t="str">
        <x:v>Operative Driver</x:v>
      </x:c>
      <x:c r="G1877" t="str">
        <x:v>401239</x:v>
      </x:c>
      <x:c r="H1877" t="str">
        <x:v>Network Rail</x:v>
      </x:c>
      <x:c r="I1877" s="22" t="n">
        <x:v>7</x:v>
      </x:c>
      <x:c r="J1877" t="str">
        <x:v>Worked</x:v>
      </x:c>
      <x:c r="K1877" t="str">
        <x:v>Employee 103656; home branch Thurrock; assigned role Operative Driver | Deployment branch: Thurrock | Actual role: Operative Driver | Jobs: 401239 | Customers: Network Rail | Actual hours: 7.0; source records: 1</x:v>
      </x:c>
      <x:c r="L1877" t="str">
        <x:v>Include</x:v>
      </x:c>
      <x:c r="M1877"/>
      <x:c r="N1877"/>
    </x:row>
    <x:row r="1878">
      <x:c r="A1878" t="str">
        <x:v>Miki Sguerra (B)|2026-04-07</x:v>
      </x:c>
      <x:c r="B1878" s="888" t="n">
        <x:v>46119</x:v>
      </x:c>
      <x:c r="C1878" t="str">
        <x:v>Miki Sguerra (B)</x:v>
      </x:c>
      <x:c r="D1878" t="str">
        <x:v>Permanent</x:v>
      </x:c>
      <x:c r="E1878" t="str">
        <x:v>Thurrock</x:v>
      </x:c>
      <x:c r="F1878" t="str">
        <x:v>Operative Driver</x:v>
      </x:c>
      <x:c r="G1878" t="str">
        <x:v>400996</x:v>
      </x:c>
      <x:c r="H1878" t="str">
        <x:v>University of Hertfordshire</x:v>
      </x:c>
      <x:c r="I1878" s="22" t="n">
        <x:v>8.5</x:v>
      </x:c>
      <x:c r="J1878" t="str">
        <x:v>Worked</x:v>
      </x:c>
      <x:c r="K1878" t="str">
        <x:v>Employee 103656; home branch Thurrock; assigned role Operative Driver | Deployment branch: Thurrock | Actual role: Operative Driver | Jobs: 400996 | Customers: University of Hertfordshire | Actual hours: 8.5; source records: 1</x:v>
      </x:c>
      <x:c r="L1878" t="str">
        <x:v>Include</x:v>
      </x:c>
      <x:c r="M1878"/>
      <x:c r="N1878"/>
    </x:row>
    <x:row r="1879">
      <x:c r="A1879" t="str">
        <x:v>Miki Sguerra (B)|2026-04-13</x:v>
      </x:c>
      <x:c r="B1879" s="888" t="n">
        <x:v>46125</x:v>
      </x:c>
      <x:c r="C1879" t="str">
        <x:v>Miki Sguerra (B)</x:v>
      </x:c>
      <x:c r="D1879" t="str">
        <x:v>Permanent</x:v>
      </x:c>
      <x:c r="E1879" t="str">
        <x:v>Thurrock</x:v>
      </x:c>
      <x:c r="F1879" t="str">
        <x:v>Operative Driver</x:v>
      </x:c>
      <x:c r="G1879" t="str">
        <x:v>396207</x:v>
      </x:c>
      <x:c r="H1879" t="str">
        <x:v>Linklaters LLP</x:v>
      </x:c>
      <x:c r="I1879" s="22" t="n">
        <x:v>8.5</x:v>
      </x:c>
      <x:c r="J1879" t="str">
        <x:v>Worked</x:v>
      </x:c>
      <x:c r="K1879" t="str">
        <x:v>Employee 103656; home branch Thurrock; assigned role Operative Driver | Deployment branch: Thurrock | Actual role: Operative Driver | Jobs: 396207 | Customers: Linklaters LLP | Actual hours: 8.5; source records: 1</x:v>
      </x:c>
      <x:c r="L1879" t="str">
        <x:v>Include</x:v>
      </x:c>
      <x:c r="M1879"/>
      <x:c r="N1879"/>
    </x:row>
    <x:row r="1880">
      <x:c r="A1880" t="str">
        <x:v>Miki Sguerra (B)|2026-04-14</x:v>
      </x:c>
      <x:c r="B1880" s="888" t="n">
        <x:v>46126</x:v>
      </x:c>
      <x:c r="C1880" t="str">
        <x:v>Miki Sguerra (B)</x:v>
      </x:c>
      <x:c r="D1880" t="str">
        <x:v>Permanent</x:v>
      </x:c>
      <x:c r="E1880" t="str">
        <x:v>Thurrock</x:v>
      </x:c>
      <x:c r="F1880" t="str">
        <x:v>Operative Driver</x:v>
      </x:c>
      <x:c r="G1880" t="str">
        <x:v>396207</x:v>
      </x:c>
      <x:c r="H1880" t="str">
        <x:v>Linklaters LLP</x:v>
      </x:c>
      <x:c r="I1880" s="22" t="n">
        <x:v>6.5</x:v>
      </x:c>
      <x:c r="J1880" t="str">
        <x:v>Worked</x:v>
      </x:c>
      <x:c r="K1880" t="str">
        <x:v>Employee 103656; home branch Thurrock; assigned role Operative Driver | Deployment branch: Thurrock | Actual role: Operative Driver | Jobs: 396207 | Customers: Linklaters LLP | Actual hours: 6.5; source records: 1</x:v>
      </x:c>
      <x:c r="L1880" t="str">
        <x:v>Include</x:v>
      </x:c>
      <x:c r="M1880"/>
      <x:c r="N1880"/>
    </x:row>
    <x:row r="1881">
      <x:c r="A1881" t="str">
        <x:v>Miki Sguerra (B)|2026-04-15</x:v>
      </x:c>
      <x:c r="B1881" s="888" t="n">
        <x:v>46127</x:v>
      </x:c>
      <x:c r="C1881" t="str">
        <x:v>Miki Sguerra (B)</x:v>
      </x:c>
      <x:c r="D1881" t="str">
        <x:v>Permanent</x:v>
      </x:c>
      <x:c r="E1881" t="str">
        <x:v>Thurrock</x:v>
      </x:c>
      <x:c r="F1881" t="str">
        <x:v>Operative Driver</x:v>
      </x:c>
      <x:c r="G1881" t="str">
        <x:v>400147</x:v>
      </x:c>
      <x:c r="H1881" t="str">
        <x:v>JVCKenwood UK Limited</x:v>
      </x:c>
      <x:c r="I1881" s="22" t="n">
        <x:v>8</x:v>
      </x:c>
      <x:c r="J1881" t="str">
        <x:v>Worked</x:v>
      </x:c>
      <x:c r="K1881" t="str">
        <x:v>Employee 103656; home branch Thurrock; assigned role Operative Driver | Deployment branch: Thurrock | Actual role: Operative Driver | Jobs: 400147 | Customers: JVCKenwood UK Limited | Actual hours: 8.0; source records: 1</x:v>
      </x:c>
      <x:c r="L1881" t="str">
        <x:v>Include</x:v>
      </x:c>
      <x:c r="M1881"/>
      <x:c r="N1881"/>
    </x:row>
    <x:row r="1882">
      <x:c r="A1882" t="str">
        <x:v>Miki Sguerra (B)|2026-04-16</x:v>
      </x:c>
      <x:c r="B1882" s="888" t="n">
        <x:v>46128</x:v>
      </x:c>
      <x:c r="C1882" t="str">
        <x:v>Miki Sguerra (B)</x:v>
      </x:c>
      <x:c r="D1882" t="str">
        <x:v>Permanent</x:v>
      </x:c>
      <x:c r="E1882" t="str">
        <x:v>Thurrock</x:v>
      </x:c>
      <x:c r="F1882" t="str">
        <x:v>Operative Driver</x:v>
      </x:c>
      <x:c r="G1882" t="str">
        <x:v>396207</x:v>
      </x:c>
      <x:c r="H1882" t="str">
        <x:v>Linklaters LLP</x:v>
      </x:c>
      <x:c r="I1882" s="22" t="n">
        <x:v>9.5</x:v>
      </x:c>
      <x:c r="J1882" t="str">
        <x:v>Worked</x:v>
      </x:c>
      <x:c r="K1882" t="str">
        <x:v>Employee 103656; home branch Thurrock; assigned role Operative Driver | Deployment branch: Thurrock | Actual role: Operative Driver | Jobs: 396207 | Customers: Linklaters LLP | Actual hours: 9.5; source records: 1</x:v>
      </x:c>
      <x:c r="L1882" t="str">
        <x:v>Include</x:v>
      </x:c>
      <x:c r="M1882"/>
      <x:c r="N1882"/>
    </x:row>
    <x:row r="1883">
      <x:c r="A1883" t="str">
        <x:v>Miki Sguerra (B)|2026-04-17</x:v>
      </x:c>
      <x:c r="B1883" s="888" t="n">
        <x:v>46129</x:v>
      </x:c>
      <x:c r="C1883" t="str">
        <x:v>Miki Sguerra (B)</x:v>
      </x:c>
      <x:c r="D1883" t="str">
        <x:v>Permanent</x:v>
      </x:c>
      <x:c r="E1883" t="str">
        <x:v>Thurrock</x:v>
      </x:c>
      <x:c r="F1883" t="str">
        <x:v>Operative Driver</x:v>
      </x:c>
      <x:c r="G1883" t="str">
        <x:v>397038</x:v>
      </x:c>
      <x:c r="H1883" t="str">
        <x:v>Sarah During</x:v>
      </x:c>
      <x:c r="I1883" s="22" t="n">
        <x:v>8.5</x:v>
      </x:c>
      <x:c r="J1883" t="str">
        <x:v>Worked</x:v>
      </x:c>
      <x:c r="K1883" t="str">
        <x:v>Employee 103656; home branch Thurrock; assigned role Operative Driver | Deployment branch: Thurrock | Actual role: Operative Driver | Jobs: 397038 | Customers: Sarah During | Actual hours: 8.5; source records: 1</x:v>
      </x:c>
      <x:c r="L1883" t="str">
        <x:v>Include</x:v>
      </x:c>
      <x:c r="M1883"/>
      <x:c r="N1883"/>
    </x:row>
    <x:row r="1884">
      <x:c r="A1884" t="str">
        <x:v>Miki Sguerra (B)|2026-04-18</x:v>
      </x:c>
      <x:c r="B1884" s="888" t="n">
        <x:v>46130</x:v>
      </x:c>
      <x:c r="C1884" t="str">
        <x:v>Miki Sguerra (B)</x:v>
      </x:c>
      <x:c r="D1884" t="str">
        <x:v>Permanent</x:v>
      </x:c>
      <x:c r="E1884" t="str">
        <x:v>Thurrock</x:v>
      </x:c>
      <x:c r="F1884" t="str">
        <x:v>Operative Driver</x:v>
      </x:c>
      <x:c r="G1884" t="str">
        <x:v>401520</x:v>
      </x:c>
      <x:c r="H1884" t="str">
        <x:v>BNP Paribas Limited</x:v>
      </x:c>
      <x:c r="I1884" s="22" t="n">
        <x:v>8.5</x:v>
      </x:c>
      <x:c r="J1884" t="str">
        <x:v>Worked</x:v>
      </x:c>
      <x:c r="K1884" t="str">
        <x:v>Employee 103656; home branch Thurrock; assigned role Operative Driver | Deployment branch: Thurrock | Actual role: Operative Porter | Jobs: 401520 | Customers: BNP Paribas Limited | Actual hours: 8.5; source records: 1</x:v>
      </x:c>
      <x:c r="L1884" t="str">
        <x:v>Include</x:v>
      </x:c>
      <x:c r="M1884"/>
      <x:c r="N1884"/>
    </x:row>
    <x:row r="1885">
      <x:c r="A1885" t="str">
        <x:v>Miki Sguerra (B)|2026-04-20</x:v>
      </x:c>
      <x:c r="B1885" s="888" t="n">
        <x:v>46132</x:v>
      </x:c>
      <x:c r="C1885" t="str">
        <x:v>Miki Sguerra (B)</x:v>
      </x:c>
      <x:c r="D1885" t="str">
        <x:v>Permanent</x:v>
      </x:c>
      <x:c r="E1885" t="str">
        <x:v>Thurrock</x:v>
      </x:c>
      <x:c r="F1885" t="str">
        <x:v>Operative Driver</x:v>
      </x:c>
      <x:c r="G1885" t="str">
        <x:v>401595</x:v>
      </x:c>
      <x:c r="H1885" t="str">
        <x:v>Von Weise/Robyn</x:v>
      </x:c>
      <x:c r="I1885" s="22" t="n">
        <x:v>8</x:v>
      </x:c>
      <x:c r="J1885" t="str">
        <x:v>Worked</x:v>
      </x:c>
      <x:c r="K1885" t="str">
        <x:v>Employee 103656; home branch Thurrock; assigned role Operative Driver | Deployment branch: Thurrock | Actual role: Operative Driver | Jobs: 401595 | Customers: Von Weise/Robyn | Actual hours: 8.0; source records: 1</x:v>
      </x:c>
      <x:c r="L1885" t="str">
        <x:v>Include</x:v>
      </x:c>
      <x:c r="M1885"/>
      <x:c r="N1885"/>
    </x:row>
    <x:row r="1886">
      <x:c r="A1886" t="str">
        <x:v>Miki Sguerra (B)|2026-04-21</x:v>
      </x:c>
      <x:c r="B1886" s="888" t="n">
        <x:v>46133</x:v>
      </x:c>
      <x:c r="C1886" t="str">
        <x:v>Miki Sguerra (B)</x:v>
      </x:c>
      <x:c r="D1886" t="str">
        <x:v>Permanent</x:v>
      </x:c>
      <x:c r="E1886" t="str">
        <x:v>Thurrock</x:v>
      </x:c>
      <x:c r="F1886" t="str">
        <x:v>Operative Driver</x:v>
      </x:c>
      <x:c r="G1886" t="str">
        <x:v>396207</x:v>
      </x:c>
      <x:c r="H1886" t="str">
        <x:v>Linklaters LLP</x:v>
      </x:c>
      <x:c r="I1886" s="22" t="n">
        <x:v>10</x:v>
      </x:c>
      <x:c r="J1886" t="str">
        <x:v>Worked</x:v>
      </x:c>
      <x:c r="K1886" t="str">
        <x:v>Employee 103656; home branch Thurrock; assigned role Operative Driver | Deployment branch: Thurrock | Actual role: Operative Driver | Jobs: 396207 | Customers: Linklaters LLP | Actual hours: 10.0; source records: 1</x:v>
      </x:c>
      <x:c r="L1886" t="str">
        <x:v>Include</x:v>
      </x:c>
      <x:c r="M1886"/>
      <x:c r="N1886"/>
    </x:row>
    <x:row r="1887">
      <x:c r="A1887" t="str">
        <x:v>Miki Sguerra (B)|2026-04-22</x:v>
      </x:c>
      <x:c r="B1887" s="888" t="n">
        <x:v>46134</x:v>
      </x:c>
      <x:c r="C1887" t="str">
        <x:v>Miki Sguerra (B)</x:v>
      </x:c>
      <x:c r="D1887" t="str">
        <x:v>Permanent</x:v>
      </x:c>
      <x:c r="E1887" t="str">
        <x:v>Thurrock</x:v>
      </x:c>
      <x:c r="F1887" t="str">
        <x:v>Operative Driver</x:v>
      </x:c>
      <x:c r="G1887" t="str">
        <x:v>396207</x:v>
      </x:c>
      <x:c r="H1887" t="str">
        <x:v>Linklaters LLP</x:v>
      </x:c>
      <x:c r="I1887" s="22" t="n">
        <x:v>9</x:v>
      </x:c>
      <x:c r="J1887" t="str">
        <x:v>Worked</x:v>
      </x:c>
      <x:c r="K1887" t="str">
        <x:v>Employee 103656; home branch Thurrock; assigned role Operative Driver | Deployment branch: Thurrock | Actual role: Operative Driver | Jobs: 396207 | Customers: Linklaters LLP | Actual hours: 9.0; source records: 1</x:v>
      </x:c>
      <x:c r="L1887" t="str">
        <x:v>Include</x:v>
      </x:c>
      <x:c r="M1887"/>
      <x:c r="N1887"/>
    </x:row>
    <x:row r="1888">
      <x:c r="A1888" t="str">
        <x:v>Miki Sguerra (B)|2026-04-23</x:v>
      </x:c>
      <x:c r="B1888" s="888" t="n">
        <x:v>46135</x:v>
      </x:c>
      <x:c r="C1888" t="str">
        <x:v>Miki Sguerra (B)</x:v>
      </x:c>
      <x:c r="D1888" t="str">
        <x:v>Permanent</x:v>
      </x:c>
      <x:c r="E1888" t="str">
        <x:v>Thurrock</x:v>
      </x:c>
      <x:c r="F1888" t="str">
        <x:v>Operative Driver</x:v>
      </x:c>
      <x:c r="G1888" t="str">
        <x:v>396207</x:v>
      </x:c>
      <x:c r="H1888" t="str">
        <x:v>Linklaters LLP</x:v>
      </x:c>
      <x:c r="I1888" s="22" t="n">
        <x:v>10.5</x:v>
      </x:c>
      <x:c r="J1888" t="str">
        <x:v>Worked</x:v>
      </x:c>
      <x:c r="K1888" t="str">
        <x:v>Employee 103656; home branch Thurrock; assigned role Operative Driver | Deployment branch: Thurrock | Actual role: Operative Driver | Jobs: 396207 | Customers: Linklaters LLP | Actual hours: 10.5; source records: 1</x:v>
      </x:c>
      <x:c r="L1888" t="str">
        <x:v>Include</x:v>
      </x:c>
      <x:c r="M1888"/>
      <x:c r="N1888"/>
    </x:row>
    <x:row r="1889">
      <x:c r="A1889" t="str">
        <x:v>Miki Sguerra (B)|2026-04-24</x:v>
      </x:c>
      <x:c r="B1889" s="888" t="n">
        <x:v>46136</x:v>
      </x:c>
      <x:c r="C1889" t="str">
        <x:v>Miki Sguerra (B)</x:v>
      </x:c>
      <x:c r="D1889" t="str">
        <x:v>Permanent</x:v>
      </x:c>
      <x:c r="E1889" t="str">
        <x:v>Thurrock</x:v>
      </x:c>
      <x:c r="F1889" t="str">
        <x:v>Operative Driver</x:v>
      </x:c>
      <x:c r="G1889" t="str">
        <x:v>401681</x:v>
      </x:c>
      <x:c r="H1889" t="str">
        <x:v>University of Hertfordshire</x:v>
      </x:c>
      <x:c r="I1889" s="22" t="n">
        <x:v>8.5</x:v>
      </x:c>
      <x:c r="J1889" t="str">
        <x:v>Worked</x:v>
      </x:c>
      <x:c r="K1889" t="str">
        <x:v>Employee 103656; home branch Thurrock; assigned role Operative Driver | Deployment branch: Thurrock | Actual role: Operative Driver | Jobs: 401681 | Customers: University of Hertfordshire | Actual hours: 8.5; source records: 1</x:v>
      </x:c>
      <x:c r="L1889" t="str">
        <x:v>Include</x:v>
      </x:c>
      <x:c r="M1889"/>
      <x:c r="N1889"/>
    </x:row>
    <x:row r="1890">
      <x:c r="A1890" t="str">
        <x:v>Miki Sguerra (B)|2026-04-27</x:v>
      </x:c>
      <x:c r="B1890" s="888" t="n">
        <x:v>46139</x:v>
      </x:c>
      <x:c r="C1890" t="str">
        <x:v>Miki Sguerra (B)</x:v>
      </x:c>
      <x:c r="D1890" t="str">
        <x:v>Permanent</x:v>
      </x:c>
      <x:c r="E1890" t="str">
        <x:v>Thurrock</x:v>
      </x:c>
      <x:c r="F1890" t="str">
        <x:v>Operative Driver</x:v>
      </x:c>
      <x:c r="G1890" t="str">
        <x:v>401530</x:v>
      </x:c>
      <x:c r="H1890" t="str">
        <x:v>CH &amp; Co Catering Ltd</x:v>
      </x:c>
      <x:c r="I1890" s="22" t="n">
        <x:v>6.5</x:v>
      </x:c>
      <x:c r="J1890" t="str">
        <x:v>Worked</x:v>
      </x:c>
      <x:c r="K1890" t="str">
        <x:v>Employee 103656; home branch Thurrock; assigned role Operative Driver | Deployment branch: Thurrock | Actual role: Operative Driver | Jobs: 401530 | Customers: CH &amp; Co Catering Ltd | Actual hours: 6.5; source records: 1</x:v>
      </x:c>
      <x:c r="L1890" t="str">
        <x:v>Include</x:v>
      </x:c>
      <x:c r="M1890"/>
      <x:c r="N1890"/>
    </x:row>
    <x:row r="1891">
      <x:c r="A1891" t="str">
        <x:v>Miki Sguerra (B)|2026-04-28</x:v>
      </x:c>
      <x:c r="B1891" s="888" t="n">
        <x:v>46140</x:v>
      </x:c>
      <x:c r="C1891" t="str">
        <x:v>Miki Sguerra (B)</x:v>
      </x:c>
      <x:c r="D1891" t="str">
        <x:v>Permanent</x:v>
      </x:c>
      <x:c r="E1891" t="str">
        <x:v>Thurrock</x:v>
      </x:c>
      <x:c r="F1891" t="str">
        <x:v>Operative Driver</x:v>
      </x:c>
      <x:c r="G1891" t="str">
        <x:v>401858, 401648</x:v>
      </x:c>
      <x:c r="H1891" t="str">
        <x:v>BNP Paribas Limited; Kempster/Mr Peter</x:v>
      </x:c>
      <x:c r="I1891" s="22" t="n">
        <x:v>11</x:v>
      </x:c>
      <x:c r="J1891" t="str">
        <x:v>Worked — 2 records</x:v>
      </x:c>
      <x:c r="K1891" t="str">
        <x:v>Employee 103656; home branch Thurrock; assigned role Operative Driver | Deployment branch: Thurrock | Actual role: Operative Driver | Jobs: 401858, 401648 | Customers: BNP Paribas Limited; Kempster/Mr Peter | Actual hours: 11.0; source records: 2</x:v>
      </x:c>
      <x:c r="L1891" t="str">
        <x:v>Include</x:v>
      </x:c>
      <x:c r="M1891"/>
      <x:c r="N1891"/>
    </x:row>
    <x:row r="1892">
      <x:c r="A1892" t="str">
        <x:v>Miki Sguerra (B)|2026-04-29</x:v>
      </x:c>
      <x:c r="B1892" s="888" t="n">
        <x:v>46141</x:v>
      </x:c>
      <x:c r="C1892" t="str">
        <x:v>Miki Sguerra (B)</x:v>
      </x:c>
      <x:c r="D1892" t="str">
        <x:v>Permanent</x:v>
      </x:c>
      <x:c r="E1892" t="str">
        <x:v>Thurrock</x:v>
      </x:c>
      <x:c r="F1892" t="str">
        <x:v>Operative Driver</x:v>
      </x:c>
      <x:c r="G1892" t="str">
        <x:v>401882</x:v>
      </x:c>
      <x:c r="H1892" t="str">
        <x:v>Restore Technology Limited Global Switch</x:v>
      </x:c>
      <x:c r="I1892" s="22" t="n">
        <x:v>7.5</x:v>
      </x:c>
      <x:c r="J1892" t="str">
        <x:v>Worked</x:v>
      </x:c>
      <x:c r="K1892" t="str">
        <x:v>Employee 103656; home branch Thurrock; assigned role Operative Driver | Deployment branch: Thurrock | Actual role: Operative Driver | Jobs: 401882 | Customers: Restore Technology Limited Global Switch | Actual hours: 7.5; source records: 1</x:v>
      </x:c>
      <x:c r="L1892" t="str">
        <x:v>Include</x:v>
      </x:c>
      <x:c r="M1892"/>
      <x:c r="N1892"/>
    </x:row>
    <x:row r="1893">
      <x:c r="A1893" t="str">
        <x:v>Mohamed Musa|2026-04-01</x:v>
      </x:c>
      <x:c r="B1893" s="888" t="n">
        <x:v>46113</x:v>
      </x:c>
      <x:c r="C1893" t="str">
        <x:v>Mohamed Musa</x:v>
      </x:c>
      <x:c r="D1893" t="str">
        <x:v>Permanent</x:v>
      </x:c>
      <x:c r="E1893" t="str">
        <x:v>Thurrock</x:v>
      </x:c>
      <x:c r="F1893" t="str">
        <x:v>Operative Porter</x:v>
      </x:c>
      <x:c r="G1893" t="str">
        <x:v>398210</x:v>
      </x:c>
      <x:c r="H1893" t="str">
        <x:v>London Metropolitan University</x:v>
      </x:c>
      <x:c r="I1893" s="22" t="n">
        <x:v>8.5</x:v>
      </x:c>
      <x:c r="J1893" t="str">
        <x:v>Worked</x:v>
      </x:c>
      <x:c r="K1893" t="str">
        <x:v>Employee 103166; home branch Thurrock; assigned role Operative Porter | Deployment branch: Thurrock | Actual role: Operative Porter | Jobs: 398210 | Customers: London Metropolitan University | Actual hours: 8.5; source records: 1</x:v>
      </x:c>
      <x:c r="L1893" t="str">
        <x:v>Include</x:v>
      </x:c>
      <x:c r="M1893"/>
      <x:c r="N1893"/>
    </x:row>
    <x:row r="1894">
      <x:c r="A1894" t="str">
        <x:v>Mohamed Musa|2026-04-07</x:v>
      </x:c>
      <x:c r="B1894" s="888" t="n">
        <x:v>46119</x:v>
      </x:c>
      <x:c r="C1894" t="str">
        <x:v>Mohamed Musa</x:v>
      </x:c>
      <x:c r="D1894" t="str">
        <x:v>Permanent</x:v>
      </x:c>
      <x:c r="E1894" t="str">
        <x:v>Thurrock</x:v>
      </x:c>
      <x:c r="F1894" t="str">
        <x:v>Operative Porter</x:v>
      </x:c>
      <x:c r="G1894" t="str">
        <x:v>396207</x:v>
      </x:c>
      <x:c r="H1894" t="str">
        <x:v>Linklaters LLP</x:v>
      </x:c>
      <x:c r="I1894" s="22" t="n">
        <x:v>8.5</x:v>
      </x:c>
      <x:c r="J1894" t="str">
        <x:v>Worked</x:v>
      </x:c>
      <x:c r="K1894" t="str">
        <x:v>Employee 103166; home branch Thurrock; assigned role Operative Porter | Deployment branch: Thurrock | Actual role: Operative Porter | Jobs: 396207 | Customers: Linklaters LLP | Actual hours: 8.5; source records: 1</x:v>
      </x:c>
      <x:c r="L1894" t="str">
        <x:v>Include</x:v>
      </x:c>
      <x:c r="M1894"/>
      <x:c r="N1894"/>
    </x:row>
    <x:row r="1895">
      <x:c r="A1895" t="str">
        <x:v>Mohamed Musa|2026-04-08</x:v>
      </x:c>
      <x:c r="B1895" s="888" t="n">
        <x:v>46120</x:v>
      </x:c>
      <x:c r="C1895" t="str">
        <x:v>Mohamed Musa</x:v>
      </x:c>
      <x:c r="D1895" t="str">
        <x:v>Permanent</x:v>
      </x:c>
      <x:c r="E1895" t="str">
        <x:v>Thurrock</x:v>
      </x:c>
      <x:c r="F1895" t="str">
        <x:v>Operative Porter</x:v>
      </x:c>
      <x:c r="G1895" t="str">
        <x:v>396207</x:v>
      </x:c>
      <x:c r="H1895" t="str">
        <x:v>Linklaters LLP</x:v>
      </x:c>
      <x:c r="I1895" s="22" t="n">
        <x:v>7.5</x:v>
      </x:c>
      <x:c r="J1895" t="str">
        <x:v>Worked</x:v>
      </x:c>
      <x:c r="K1895" t="str">
        <x:v>Employee 103166; home branch Thurrock; assigned role Operative Porter | Deployment branch: Thurrock | Actual role: Operative Porter | Jobs: 396207 | Customers: Linklaters LLP | Actual hours: 7.5; source records: 1</x:v>
      </x:c>
      <x:c r="L1895" t="str">
        <x:v>Include</x:v>
      </x:c>
      <x:c r="M1895"/>
      <x:c r="N1895"/>
    </x:row>
    <x:row r="1896">
      <x:c r="A1896" t="str">
        <x:v>Mohamed Musa|2026-04-09</x:v>
      </x:c>
      <x:c r="B1896" s="888" t="n">
        <x:v>46121</x:v>
      </x:c>
      <x:c r="C1896" t="str">
        <x:v>Mohamed Musa</x:v>
      </x:c>
      <x:c r="D1896" t="str">
        <x:v>Permanent</x:v>
      </x:c>
      <x:c r="E1896" t="str">
        <x:v>Thurrock</x:v>
      </x:c>
      <x:c r="F1896" t="str">
        <x:v>Operative Porter</x:v>
      </x:c>
      <x:c r="G1896"/>
      <x:c r="H1896"/>
      <x:c r="I1896" s="22" t="n">
        <x:v>0</x:v>
      </x:c>
      <x:c r="J1896" t="str">
        <x:v>Annual leave</x:v>
      </x:c>
      <x:c r="K1896" t="str">
        <x:v>Employee 103166; home branch Thurrock; assigned role Operative Porter | Leave: Annual Leave (Hours) | Leave calendar basis: Variable-pattern period</x:v>
      </x:c>
      <x:c r="L1896" t="str">
        <x:v>Include</x:v>
      </x:c>
      <x:c r="M1896"/>
      <x:c r="N1896"/>
    </x:row>
    <x:row r="1897">
      <x:c r="A1897" t="str">
        <x:v>Mohamed Musa|2026-04-13</x:v>
      </x:c>
      <x:c r="B1897" s="888" t="n">
        <x:v>46125</x:v>
      </x:c>
      <x:c r="C1897" t="str">
        <x:v>Mohamed Musa</x:v>
      </x:c>
      <x:c r="D1897" t="str">
        <x:v>Permanent</x:v>
      </x:c>
      <x:c r="E1897" t="str">
        <x:v>Thurrock</x:v>
      </x:c>
      <x:c r="F1897" t="str">
        <x:v>Operative Porter</x:v>
      </x:c>
      <x:c r="G1897" t="str">
        <x:v>396207</x:v>
      </x:c>
      <x:c r="H1897" t="str">
        <x:v>Linklaters LLP</x:v>
      </x:c>
      <x:c r="I1897" s="22" t="n">
        <x:v>8.5</x:v>
      </x:c>
      <x:c r="J1897" t="str">
        <x:v>Worked</x:v>
      </x:c>
      <x:c r="K1897" t="str">
        <x:v>Employee 103166; home branch Thurrock; assigned role Operative Porter | Deployment branch: Thurrock | Actual role: Operative Porter | Jobs: 396207 | Customers: Linklaters LLP | Actual hours: 8.5; source records: 1</x:v>
      </x:c>
      <x:c r="L1897" t="str">
        <x:v>Include</x:v>
      </x:c>
      <x:c r="M1897"/>
      <x:c r="N1897"/>
    </x:row>
    <x:row r="1898">
      <x:c r="A1898" t="str">
        <x:v>Mohamed Musa|2026-04-15</x:v>
      </x:c>
      <x:c r="B1898" s="888" t="n">
        <x:v>46127</x:v>
      </x:c>
      <x:c r="C1898" t="str">
        <x:v>Mohamed Musa</x:v>
      </x:c>
      <x:c r="D1898" t="str">
        <x:v>Permanent</x:v>
      </x:c>
      <x:c r="E1898" t="str">
        <x:v>Thurrock</x:v>
      </x:c>
      <x:c r="F1898" t="str">
        <x:v>Operative Porter</x:v>
      </x:c>
      <x:c r="G1898" t="str">
        <x:v>396207</x:v>
      </x:c>
      <x:c r="H1898" t="str">
        <x:v>Linklaters LLP</x:v>
      </x:c>
      <x:c r="I1898" s="22" t="n">
        <x:v>8.5</x:v>
      </x:c>
      <x:c r="J1898" t="str">
        <x:v>Worked</x:v>
      </x:c>
      <x:c r="K1898" t="str">
        <x:v>Employee 103166; home branch Thurrock; assigned role Operative Porter | Deployment branch: Thurrock | Actual role: Operative Porter | Jobs: 396207 | Customers: Linklaters LLP | Actual hours: 8.5; source records: 1</x:v>
      </x:c>
      <x:c r="L1898" t="str">
        <x:v>Include</x:v>
      </x:c>
      <x:c r="M1898"/>
      <x:c r="N1898"/>
    </x:row>
    <x:row r="1899">
      <x:c r="A1899" t="str">
        <x:v>Mohamed Musa|2026-04-16</x:v>
      </x:c>
      <x:c r="B1899" s="888" t="n">
        <x:v>46128</x:v>
      </x:c>
      <x:c r="C1899" t="str">
        <x:v>Mohamed Musa</x:v>
      </x:c>
      <x:c r="D1899" t="str">
        <x:v>Permanent</x:v>
      </x:c>
      <x:c r="E1899" t="str">
        <x:v>Thurrock</x:v>
      </x:c>
      <x:c r="F1899" t="str">
        <x:v>Operative Porter</x:v>
      </x:c>
      <x:c r="G1899" t="str">
        <x:v>398297</x:v>
      </x:c>
      <x:c r="H1899" t="str">
        <x:v>Dove/Mr Twene</x:v>
      </x:c>
      <x:c r="I1899" s="22" t="n">
        <x:v>8</x:v>
      </x:c>
      <x:c r="J1899" t="str">
        <x:v>Worked</x:v>
      </x:c>
      <x:c r="K1899" t="str">
        <x:v>Employee 103166; home branch Thurrock; assigned role Operative Porter | Deployment branch: Thurrock | Actual role: Operative Porter | Jobs: 398297 | Customers: Dove/Mr Twene | Actual hours: 8.0; source records: 1</x:v>
      </x:c>
      <x:c r="L1899" t="str">
        <x:v>Include</x:v>
      </x:c>
      <x:c r="M1899"/>
      <x:c r="N1899"/>
    </x:row>
    <x:row r="1900">
      <x:c r="A1900" t="str">
        <x:v>Mohamed Musa|2026-04-20</x:v>
      </x:c>
      <x:c r="B1900" s="888" t="n">
        <x:v>46132</x:v>
      </x:c>
      <x:c r="C1900" t="str">
        <x:v>Mohamed Musa</x:v>
      </x:c>
      <x:c r="D1900" t="str">
        <x:v>Permanent</x:v>
      </x:c>
      <x:c r="E1900" t="str">
        <x:v>Thurrock</x:v>
      </x:c>
      <x:c r="F1900" t="str">
        <x:v>Operative Porter</x:v>
      </x:c>
      <x:c r="G1900" t="str">
        <x:v>396207</x:v>
      </x:c>
      <x:c r="H1900" t="str">
        <x:v>Linklaters LLP</x:v>
      </x:c>
      <x:c r="I1900" s="22" t="n">
        <x:v>9.5</x:v>
      </x:c>
      <x:c r="J1900" t="str">
        <x:v>Worked</x:v>
      </x:c>
      <x:c r="K1900" t="str">
        <x:v>Employee 103166; home branch Thurrock; assigned role Operative Porter | Deployment branch: Thurrock | Actual role: Operative Porter | Jobs: 396207 | Customers: Linklaters LLP | Actual hours: 9.5; source records: 1</x:v>
      </x:c>
      <x:c r="L1900" t="str">
        <x:v>Include</x:v>
      </x:c>
      <x:c r="M1900"/>
      <x:c r="N1900"/>
    </x:row>
    <x:row r="1901">
      <x:c r="A1901" t="str">
        <x:v>Mohamed Musa|2026-04-21</x:v>
      </x:c>
      <x:c r="B1901" s="888" t="n">
        <x:v>46133</x:v>
      </x:c>
      <x:c r="C1901" t="str">
        <x:v>Mohamed Musa</x:v>
      </x:c>
      <x:c r="D1901" t="str">
        <x:v>Permanent</x:v>
      </x:c>
      <x:c r="E1901" t="str">
        <x:v>Thurrock</x:v>
      </x:c>
      <x:c r="F1901" t="str">
        <x:v>Operative Porter</x:v>
      </x:c>
      <x:c r="G1901" t="str">
        <x:v>396207</x:v>
      </x:c>
      <x:c r="H1901" t="str">
        <x:v>Linklaters LLP</x:v>
      </x:c>
      <x:c r="I1901" s="22" t="n">
        <x:v>8.5</x:v>
      </x:c>
      <x:c r="J1901" t="str">
        <x:v>Worked</x:v>
      </x:c>
      <x:c r="K1901" t="str">
        <x:v>Employee 103166; home branch Thurrock; assigned role Operative Porter | Deployment branch: Thurrock | Actual role: Operative Porter | Jobs: 396207 | Customers: Linklaters LLP | Actual hours: 8.5; source records: 1</x:v>
      </x:c>
      <x:c r="L1901" t="str">
        <x:v>Include</x:v>
      </x:c>
      <x:c r="M1901"/>
      <x:c r="N1901"/>
    </x:row>
    <x:row r="1902">
      <x:c r="A1902" t="str">
        <x:v>Mohamed Musa|2026-04-22</x:v>
      </x:c>
      <x:c r="B1902" s="888" t="n">
        <x:v>46134</x:v>
      </x:c>
      <x:c r="C1902" t="str">
        <x:v>Mohamed Musa</x:v>
      </x:c>
      <x:c r="D1902" t="str">
        <x:v>Permanent</x:v>
      </x:c>
      <x:c r="E1902" t="str">
        <x:v>Thurrock</x:v>
      </x:c>
      <x:c r="F1902" t="str">
        <x:v>Operative Porter</x:v>
      </x:c>
      <x:c r="G1902" t="str">
        <x:v>396207</x:v>
      </x:c>
      <x:c r="H1902" t="str">
        <x:v>Linklaters LLP</x:v>
      </x:c>
      <x:c r="I1902" s="22" t="n">
        <x:v>9.5</x:v>
      </x:c>
      <x:c r="J1902" t="str">
        <x:v>Worked</x:v>
      </x:c>
      <x:c r="K1902" t="str">
        <x:v>Employee 103166; home branch Thurrock; assigned role Operative Porter | Deployment branch: Thurrock | Actual role: Operative Porter | Jobs: 396207 | Customers: Linklaters LLP | Actual hours: 9.5; source records: 1</x:v>
      </x:c>
      <x:c r="L1902" t="str">
        <x:v>Include</x:v>
      </x:c>
      <x:c r="M1902"/>
      <x:c r="N1902"/>
    </x:row>
    <x:row r="1903">
      <x:c r="A1903" t="str">
        <x:v>Mohamed Musa|2026-04-27</x:v>
      </x:c>
      <x:c r="B1903" s="888" t="n">
        <x:v>46139</x:v>
      </x:c>
      <x:c r="C1903" t="str">
        <x:v>Mohamed Musa</x:v>
      </x:c>
      <x:c r="D1903" t="str">
        <x:v>Permanent</x:v>
      </x:c>
      <x:c r="E1903" t="str">
        <x:v>Thurrock</x:v>
      </x:c>
      <x:c r="F1903" t="str">
        <x:v>Operative Porter</x:v>
      </x:c>
      <x:c r="G1903" t="str">
        <x:v>400559</x:v>
      </x:c>
      <x:c r="H1903" t="str">
        <x:v>Southwark Youth Offending Service</x:v>
      </x:c>
      <x:c r="I1903" s="22" t="n">
        <x:v>6</x:v>
      </x:c>
      <x:c r="J1903" t="str">
        <x:v>Worked</x:v>
      </x:c>
      <x:c r="K1903" t="str">
        <x:v>Employee 103166; home branch Thurrock; assigned role Operative Porter | Deployment branch: Thurrock | Actual role: Operative Porter | Jobs: 400559 | Customers: Southwark Youth Offending Service | Actual hours: 6.0; source records: 1</x:v>
      </x:c>
      <x:c r="L1903" t="str">
        <x:v>Include</x:v>
      </x:c>
      <x:c r="M1903"/>
      <x:c r="N1903"/>
    </x:row>
    <x:row r="1904">
      <x:c r="A1904" t="str">
        <x:v>Mohamed Musa|2026-04-28</x:v>
      </x:c>
      <x:c r="B1904" s="888" t="n">
        <x:v>46140</x:v>
      </x:c>
      <x:c r="C1904" t="str">
        <x:v>Mohamed Musa</x:v>
      </x:c>
      <x:c r="D1904" t="str">
        <x:v>Permanent</x:v>
      </x:c>
      <x:c r="E1904" t="str">
        <x:v>Thurrock</x:v>
      </x:c>
      <x:c r="F1904" t="str">
        <x:v>Operative Porter</x:v>
      </x:c>
      <x:c r="G1904" t="str">
        <x:v>396207</x:v>
      </x:c>
      <x:c r="H1904" t="str">
        <x:v>Linklaters LLP</x:v>
      </x:c>
      <x:c r="I1904" s="22" t="n">
        <x:v>9.5</x:v>
      </x:c>
      <x:c r="J1904" t="str">
        <x:v>Worked</x:v>
      </x:c>
      <x:c r="K1904" t="str">
        <x:v>Employee 103166; home branch Thurrock; assigned role Operative Porter | Deployment branch: Thurrock | Actual role: Operative Porter | Jobs: 396207 | Customers: Linklaters LLP | Actual hours: 9.5; source records: 1</x:v>
      </x:c>
      <x:c r="L1904" t="str">
        <x:v>Include</x:v>
      </x:c>
      <x:c r="M1904"/>
      <x:c r="N1904"/>
    </x:row>
    <x:row r="1905">
      <x:c r="A1905" t="str">
        <x:v>Mohamed Musa|2026-04-29</x:v>
      </x:c>
      <x:c r="B1905" s="888" t="n">
        <x:v>46141</x:v>
      </x:c>
      <x:c r="C1905" t="str">
        <x:v>Mohamed Musa</x:v>
      </x:c>
      <x:c r="D1905" t="str">
        <x:v>Permanent</x:v>
      </x:c>
      <x:c r="E1905" t="str">
        <x:v>Thurrock</x:v>
      </x:c>
      <x:c r="F1905" t="str">
        <x:v>Operative Porter</x:v>
      </x:c>
      <x:c r="G1905" t="str">
        <x:v>400559</x:v>
      </x:c>
      <x:c r="H1905" t="str">
        <x:v>Southwark Youth Offending Service</x:v>
      </x:c>
      <x:c r="I1905" s="22" t="n">
        <x:v>9</x:v>
      </x:c>
      <x:c r="J1905" t="str">
        <x:v>Worked</x:v>
      </x:c>
      <x:c r="K1905" t="str">
        <x:v>Employee 103166; home branch Thurrock; assigned role Operative Porter | Deployment branch: Thurrock | Actual role: Operative Porter | Jobs: 400559 | Customers: Southwark Youth Offending Service | Actual hours: 9.0; source records: 1</x:v>
      </x:c>
      <x:c r="L1905" t="str">
        <x:v>Include</x:v>
      </x:c>
      <x:c r="M1905"/>
      <x:c r="N1905"/>
    </x:row>
    <x:row r="1906">
      <x:c r="A1906" t="str">
        <x:v>Morris Cockman|2026-04-01</x:v>
      </x:c>
      <x:c r="B1906" s="888" t="n">
        <x:v>46113</x:v>
      </x:c>
      <x:c r="C1906" t="str">
        <x:v>Morris Cockman</x:v>
      </x:c>
      <x:c r="D1906" t="str">
        <x:v>Permanent</x:v>
      </x:c>
      <x:c r="E1906" t="str">
        <x:v>Cambridge</x:v>
      </x:c>
      <x:c r="F1906" t="str">
        <x:v>Operative Driver</x:v>
      </x:c>
      <x:c r="G1906" t="str">
        <x:v>401014</x:v>
      </x:c>
      <x:c r="H1906" t="str">
        <x:v>Biopharma - ( IMPERIAL COLLEGE LONDON)</x:v>
      </x:c>
      <x:c r="I1906" s="22" t="n">
        <x:v>8.5</x:v>
      </x:c>
      <x:c r="J1906" t="str">
        <x:v>Worked</x:v>
      </x:c>
      <x:c r="K1906" t="str">
        <x:v>Employee 102573; home branch Cambridge; assigned role Operative Driver | Deployment branch: Cambridge | Actual role: Operative Driver | Jobs: 401014 | Customers: Biopharma - ( IMPERIAL COLLEGE LONDON) | Actual hours: 8.5; source records: 1</x:v>
      </x:c>
      <x:c r="L1906" t="str">
        <x:v>Include</x:v>
      </x:c>
      <x:c r="M1906"/>
      <x:c r="N1906"/>
    </x:row>
    <x:row r="1907">
      <x:c r="A1907" t="str">
        <x:v>Morris Cockman|2026-04-07</x:v>
      </x:c>
      <x:c r="B1907" s="888" t="n">
        <x:v>46119</x:v>
      </x:c>
      <x:c r="C1907" t="str">
        <x:v>Morris Cockman</x:v>
      </x:c>
      <x:c r="D1907" t="str">
        <x:v>Permanent</x:v>
      </x:c>
      <x:c r="E1907" t="str">
        <x:v>Cambridge</x:v>
      </x:c>
      <x:c r="F1907" t="str">
        <x:v>Operative Driver</x:v>
      </x:c>
      <x:c r="G1907" t="str">
        <x:v>400862A</x:v>
      </x:c>
      <x:c r="H1907" t="str">
        <x:v>Cytiva</x:v>
      </x:c>
      <x:c r="I1907" s="22" t="n">
        <x:v>4.5</x:v>
      </x:c>
      <x:c r="J1907" t="str">
        <x:v>Worked</x:v>
      </x:c>
      <x:c r="K1907" t="str">
        <x:v>Employee 102573; home branch Cambridge; assigned role Operative Driver | Deployment branch: Cambridge | Actual role: Operative Skilled | Jobs: 400862A | Customers: Cytiva | Actual hours: 4.5; source records: 1</x:v>
      </x:c>
      <x:c r="L1907" t="str">
        <x:v>Include</x:v>
      </x:c>
      <x:c r="M1907"/>
      <x:c r="N1907"/>
    </x:row>
    <x:row r="1908">
      <x:c r="A1908" t="str">
        <x:v>Morris Cockman|2026-04-08</x:v>
      </x:c>
      <x:c r="B1908" s="888" t="n">
        <x:v>46120</x:v>
      </x:c>
      <x:c r="C1908" t="str">
        <x:v>Morris Cockman</x:v>
      </x:c>
      <x:c r="D1908" t="str">
        <x:v>Permanent</x:v>
      </x:c>
      <x:c r="E1908" t="str">
        <x:v>Cambridge</x:v>
      </x:c>
      <x:c r="F1908" t="str">
        <x:v>Operative Driver</x:v>
      </x:c>
      <x:c r="G1908" t="str">
        <x:v>401321</x:v>
      </x:c>
      <x:c r="H1908" t="str">
        <x:v>Alchemab Therapeutics (Cerevance)</x:v>
      </x:c>
      <x:c r="I1908" s="22" t="n">
        <x:v>8</x:v>
      </x:c>
      <x:c r="J1908" t="str">
        <x:v>Worked</x:v>
      </x:c>
      <x:c r="K1908" t="str">
        <x:v>Employee 102573; home branch Cambridge; assigned role Operative Driver | Deployment branch: Cambridge | Actual role: Operative Driver | Jobs: 401321 | Customers: Alchemab Therapeutics (Cerevance) | Actual hours: 8.0; source records: 1</x:v>
      </x:c>
      <x:c r="L1908" t="str">
        <x:v>Include</x:v>
      </x:c>
      <x:c r="M1908"/>
      <x:c r="N1908"/>
    </x:row>
    <x:row r="1909">
      <x:c r="A1909" t="str">
        <x:v>N Adesanya|2026-04-01</x:v>
      </x:c>
      <x:c r="B1909" s="888" t="n">
        <x:v>46113</x:v>
      </x:c>
      <x:c r="C1909" t="str">
        <x:v>N Adesanya</x:v>
      </x:c>
      <x:c r="D1909" t="str">
        <x:v>Permanent</x:v>
      </x:c>
      <x:c r="E1909" t="str">
        <x:v>Thurrock</x:v>
      </x:c>
      <x:c r="F1909" t="str">
        <x:v>Operative Porter</x:v>
      </x:c>
      <x:c r="G1909"/>
      <x:c r="H1909"/>
      <x:c r="I1909" s="22" t="n">
        <x:v>0</x:v>
      </x:c>
      <x:c r="J1909" t="str">
        <x:v>Annual leave</x:v>
      </x:c>
      <x:c r="K1909" t="str">
        <x:v>Employee 102672; home branch Thurrock; assigned role Operative Porter | Leave: Annual Leave (Hours) | Leave calendar basis: Variable-pattern period</x:v>
      </x:c>
      <x:c r="L1909" t="str">
        <x:v>Include</x:v>
      </x:c>
      <x:c r="M1909"/>
      <x:c r="N1909"/>
    </x:row>
    <x:row r="1910">
      <x:c r="A1910" t="str">
        <x:v>N Adesanya|2026-04-02</x:v>
      </x:c>
      <x:c r="B1910" s="888" t="n">
        <x:v>46114</x:v>
      </x:c>
      <x:c r="C1910" t="str">
        <x:v>N Adesanya</x:v>
      </x:c>
      <x:c r="D1910" t="str">
        <x:v>Permanent</x:v>
      </x:c>
      <x:c r="E1910" t="str">
        <x:v>Thurrock</x:v>
      </x:c>
      <x:c r="F1910" t="str">
        <x:v>Operative Porter</x:v>
      </x:c>
      <x:c r="G1910" t="str">
        <x:v>401239</x:v>
      </x:c>
      <x:c r="H1910" t="str">
        <x:v>Network Rail</x:v>
      </x:c>
      <x:c r="I1910" s="22" t="n">
        <x:v>7</x:v>
      </x:c>
      <x:c r="J1910" t="str">
        <x:v>Worked</x:v>
      </x:c>
      <x:c r="K1910" t="str">
        <x:v>Employee 102672; home branch Thurrock; assigned role Operative Porter | Deployment branch: Thurrock | Actual role: Operative Porter | Jobs: 401239 | Customers: Network Rail | Actual hours: 7.0; source records: 1</x:v>
      </x:c>
      <x:c r="L1910" t="str">
        <x:v>Include</x:v>
      </x:c>
      <x:c r="M1910"/>
      <x:c r="N1910"/>
    </x:row>
    <x:row r="1911">
      <x:c r="A1911" t="str">
        <x:v>N Adesanya|2026-04-07</x:v>
      </x:c>
      <x:c r="B1911" s="888" t="n">
        <x:v>46119</x:v>
      </x:c>
      <x:c r="C1911" t="str">
        <x:v>N Adesanya</x:v>
      </x:c>
      <x:c r="D1911" t="str">
        <x:v>Permanent</x:v>
      </x:c>
      <x:c r="E1911" t="str">
        <x:v>Thurrock</x:v>
      </x:c>
      <x:c r="F1911" t="str">
        <x:v>Operative Porter</x:v>
      </x:c>
      <x:c r="G1911" t="str">
        <x:v>400996</x:v>
      </x:c>
      <x:c r="H1911" t="str">
        <x:v>University of Hertfordshire</x:v>
      </x:c>
      <x:c r="I1911" s="22" t="n">
        <x:v>8.5</x:v>
      </x:c>
      <x:c r="J1911" t="str">
        <x:v>Worked</x:v>
      </x:c>
      <x:c r="K1911" t="str">
        <x:v>Employee 102672; home branch Thurrock; assigned role Operative Porter | Deployment branch: Thurrock | Actual role: Operative Porter | Jobs: 400996 | Customers: University of Hertfordshire | Actual hours: 8.5; source records: 1</x:v>
      </x:c>
      <x:c r="L1911" t="str">
        <x:v>Include</x:v>
      </x:c>
      <x:c r="M1911"/>
      <x:c r="N1911"/>
    </x:row>
    <x:row r="1912">
      <x:c r="A1912" t="str">
        <x:v>N Adesanya|2026-04-08</x:v>
      </x:c>
      <x:c r="B1912" s="888" t="n">
        <x:v>46120</x:v>
      </x:c>
      <x:c r="C1912" t="str">
        <x:v>N Adesanya</x:v>
      </x:c>
      <x:c r="D1912" t="str">
        <x:v>Permanent</x:v>
      </x:c>
      <x:c r="E1912" t="str">
        <x:v>Thurrock</x:v>
      </x:c>
      <x:c r="F1912" t="str">
        <x:v>Operative Porter</x:v>
      </x:c>
      <x:c r="G1912" t="str">
        <x:v>400996</x:v>
      </x:c>
      <x:c r="H1912" t="str">
        <x:v>University of Hertfordshire</x:v>
      </x:c>
      <x:c r="I1912" s="22" t="n">
        <x:v>6</x:v>
      </x:c>
      <x:c r="J1912" t="str">
        <x:v>Worked</x:v>
      </x:c>
      <x:c r="K1912" t="str">
        <x:v>Employee 102672; home branch Thurrock; assigned role Operative Porter | Deployment branch: Thurrock | Actual role: Operative Porter | Jobs: 400996 | Customers: University of Hertfordshire | Actual hours: 6.0; source records: 1</x:v>
      </x:c>
      <x:c r="L1912" t="str">
        <x:v>Include</x:v>
      </x:c>
      <x:c r="M1912"/>
      <x:c r="N1912"/>
    </x:row>
    <x:row r="1913">
      <x:c r="A1913" t="str">
        <x:v>N Adesanya|2026-04-09</x:v>
      </x:c>
      <x:c r="B1913" s="888" t="n">
        <x:v>46121</x:v>
      </x:c>
      <x:c r="C1913" t="str">
        <x:v>N Adesanya</x:v>
      </x:c>
      <x:c r="D1913" t="str">
        <x:v>Permanent</x:v>
      </x:c>
      <x:c r="E1913" t="str">
        <x:v>Thurrock</x:v>
      </x:c>
      <x:c r="F1913" t="str">
        <x:v>Operative Porter</x:v>
      </x:c>
      <x:c r="G1913" t="str">
        <x:v>400996</x:v>
      </x:c>
      <x:c r="H1913" t="str">
        <x:v>University of Hertfordshire</x:v>
      </x:c>
      <x:c r="I1913" s="22" t="n">
        <x:v>9.5</x:v>
      </x:c>
      <x:c r="J1913" t="str">
        <x:v>Worked</x:v>
      </x:c>
      <x:c r="K1913" t="str">
        <x:v>Employee 102672; home branch Thurrock; assigned role Operative Porter | Deployment branch: Thurrock | Actual role: Operative Porter | Jobs: 400996 | Customers: University of Hertfordshire | Actual hours: 9.5; source records: 1</x:v>
      </x:c>
      <x:c r="L1913" t="str">
        <x:v>Include</x:v>
      </x:c>
      <x:c r="M1913"/>
      <x:c r="N1913"/>
    </x:row>
    <x:row r="1914">
      <x:c r="A1914" t="str">
        <x:v>N Adesanya|2026-04-10</x:v>
      </x:c>
      <x:c r="B1914" s="888" t="n">
        <x:v>46122</x:v>
      </x:c>
      <x:c r="C1914" t="str">
        <x:v>N Adesanya</x:v>
      </x:c>
      <x:c r="D1914" t="str">
        <x:v>Permanent</x:v>
      </x:c>
      <x:c r="E1914" t="str">
        <x:v>Thurrock</x:v>
      </x:c>
      <x:c r="F1914" t="str">
        <x:v>Operative Porter</x:v>
      </x:c>
      <x:c r="G1914" t="str">
        <x:v>400996</x:v>
      </x:c>
      <x:c r="H1914" t="str">
        <x:v>University of Hertfordshire</x:v>
      </x:c>
      <x:c r="I1914" s="22" t="n">
        <x:v>7</x:v>
      </x:c>
      <x:c r="J1914" t="str">
        <x:v>Worked</x:v>
      </x:c>
      <x:c r="K1914" t="str">
        <x:v>Employee 102672; home branch Thurrock; assigned role Operative Porter | Deployment branch: Thurrock | Actual role: Operative Porter | Jobs: 400996 | Customers: University of Hertfordshire | Actual hours: 7.0; source records: 1</x:v>
      </x:c>
      <x:c r="L1914" t="str">
        <x:v>Include</x:v>
      </x:c>
      <x:c r="M1914"/>
      <x:c r="N1914"/>
    </x:row>
    <x:row r="1915">
      <x:c r="A1915" t="str">
        <x:v>N Adesanya|2026-04-13</x:v>
      </x:c>
      <x:c r="B1915" s="888" t="n">
        <x:v>46125</x:v>
      </x:c>
      <x:c r="C1915" t="str">
        <x:v>N Adesanya</x:v>
      </x:c>
      <x:c r="D1915" t="str">
        <x:v>Permanent</x:v>
      </x:c>
      <x:c r="E1915" t="str">
        <x:v>Thurrock</x:v>
      </x:c>
      <x:c r="F1915" t="str">
        <x:v>Operative Porter</x:v>
      </x:c>
      <x:c r="G1915" t="str">
        <x:v>396207</x:v>
      </x:c>
      <x:c r="H1915" t="str">
        <x:v>Linklaters LLP</x:v>
      </x:c>
      <x:c r="I1915" s="22" t="n">
        <x:v>8.5</x:v>
      </x:c>
      <x:c r="J1915" t="str">
        <x:v>Worked</x:v>
      </x:c>
      <x:c r="K1915" t="str">
        <x:v>Employee 102672; home branch Thurrock; assigned role Operative Porter | Deployment branch: Thurrock | Actual role: Operative Porter | Jobs: 396207 | Customers: Linklaters LLP | Actual hours: 8.5; source records: 1</x:v>
      </x:c>
      <x:c r="L1915" t="str">
        <x:v>Include</x:v>
      </x:c>
      <x:c r="M1915"/>
      <x:c r="N1915"/>
    </x:row>
    <x:row r="1916">
      <x:c r="A1916" t="str">
        <x:v>N Adesanya|2026-04-15</x:v>
      </x:c>
      <x:c r="B1916" s="888" t="n">
        <x:v>46127</x:v>
      </x:c>
      <x:c r="C1916" t="str">
        <x:v>N Adesanya</x:v>
      </x:c>
      <x:c r="D1916" t="str">
        <x:v>Permanent</x:v>
      </x:c>
      <x:c r="E1916" t="str">
        <x:v>Thurrock</x:v>
      </x:c>
      <x:c r="F1916" t="str">
        <x:v>Operative Porter</x:v>
      </x:c>
      <x:c r="G1916" t="str">
        <x:v>396207</x:v>
      </x:c>
      <x:c r="H1916" t="str">
        <x:v>Linklaters LLP</x:v>
      </x:c>
      <x:c r="I1916" s="22" t="n">
        <x:v>9.5</x:v>
      </x:c>
      <x:c r="J1916" t="str">
        <x:v>Worked</x:v>
      </x:c>
      <x:c r="K1916" t="str">
        <x:v>Employee 102672; home branch Thurrock; assigned role Operative Porter | Deployment branch: Thurrock | Actual role: Operative Porter | Jobs: 396207 | Customers: Linklaters LLP | Actual hours: 9.5; source records: 1</x:v>
      </x:c>
      <x:c r="L1916" t="str">
        <x:v>Include</x:v>
      </x:c>
      <x:c r="M1916"/>
      <x:c r="N1916"/>
    </x:row>
    <x:row r="1917">
      <x:c r="A1917" t="str">
        <x:v>N Adesanya|2026-04-17</x:v>
      </x:c>
      <x:c r="B1917" s="888" t="n">
        <x:v>46129</x:v>
      </x:c>
      <x:c r="C1917" t="str">
        <x:v>N Adesanya</x:v>
      </x:c>
      <x:c r="D1917" t="str">
        <x:v>Permanent</x:v>
      </x:c>
      <x:c r="E1917" t="str">
        <x:v>Thurrock</x:v>
      </x:c>
      <x:c r="F1917" t="str">
        <x:v>Operative Porter</x:v>
      </x:c>
      <x:c r="G1917" t="str">
        <x:v>401672</x:v>
      </x:c>
      <x:c r="H1917" t="str">
        <x:v>Harrow Green Thurrock M/W use only</x:v>
      </x:c>
      <x:c r="I1917" s="22" t="n">
        <x:v>4</x:v>
      </x:c>
      <x:c r="J1917" t="str">
        <x:v>Worked</x:v>
      </x:c>
      <x:c r="K1917" t="str">
        <x:v>Employee 102672; home branch Thurrock; assigned role Operative Porter | Deployment branch: Thurrock | Actual role: Operative Porter | Jobs: 401672 | Customers: Harrow Green Thurrock M/W use only | Actual hours: 4.0; source records: 1</x:v>
      </x:c>
      <x:c r="L1917" t="str">
        <x:v>Include</x:v>
      </x:c>
      <x:c r="M1917"/>
      <x:c r="N1917"/>
    </x:row>
    <x:row r="1918">
      <x:c r="A1918" t="str">
        <x:v>N Adesanya|2026-04-20</x:v>
      </x:c>
      <x:c r="B1918" s="888" t="n">
        <x:v>46132</x:v>
      </x:c>
      <x:c r="C1918" t="str">
        <x:v>N Adesanya</x:v>
      </x:c>
      <x:c r="D1918" t="str">
        <x:v>Permanent</x:v>
      </x:c>
      <x:c r="E1918" t="str">
        <x:v>Thurrock</x:v>
      </x:c>
      <x:c r="F1918" t="str">
        <x:v>Operative Porter</x:v>
      </x:c>
      <x:c r="G1918" t="str">
        <x:v>396207</x:v>
      </x:c>
      <x:c r="H1918" t="str">
        <x:v>Linklaters LLP</x:v>
      </x:c>
      <x:c r="I1918" s="22" t="n">
        <x:v>13.5</x:v>
      </x:c>
      <x:c r="J1918" t="str">
        <x:v>Worked</x:v>
      </x:c>
      <x:c r="K1918" t="str">
        <x:v>Employee 102672; home branch Thurrock; assigned role Operative Porter | Deployment branch: Thurrock | Actual role: Operative Porter | Jobs: 396207 | Customers: Linklaters LLP | Actual hours: 13.5; source records: 1</x:v>
      </x:c>
      <x:c r="L1918" t="str">
        <x:v>Include</x:v>
      </x:c>
      <x:c r="M1918"/>
      <x:c r="N1918"/>
    </x:row>
    <x:row r="1919">
      <x:c r="A1919" t="str">
        <x:v>N Adesanya|2026-04-21</x:v>
      </x:c>
      <x:c r="B1919" s="888" t="n">
        <x:v>46133</x:v>
      </x:c>
      <x:c r="C1919" t="str">
        <x:v>N Adesanya</x:v>
      </x:c>
      <x:c r="D1919" t="str">
        <x:v>Permanent</x:v>
      </x:c>
      <x:c r="E1919" t="str">
        <x:v>Thurrock</x:v>
      </x:c>
      <x:c r="F1919" t="str">
        <x:v>Operative Porter</x:v>
      </x:c>
      <x:c r="G1919"/>
      <x:c r="H1919"/>
      <x:c r="I1919" s="22" t="n">
        <x:v>0</x:v>
      </x:c>
      <x:c r="J1919" t="str">
        <x:v>Annual leave</x:v>
      </x:c>
      <x:c r="K1919" t="str">
        <x:v>Employee 102672; home branch Thurrock; assigned role Operative Porter | Leave: Annual Leave (Hours) | Leave calendar basis: Variable-pattern period</x:v>
      </x:c>
      <x:c r="L1919" t="str">
        <x:v>Include</x:v>
      </x:c>
      <x:c r="M1919"/>
      <x:c r="N1919"/>
    </x:row>
    <x:row r="1920">
      <x:c r="A1920" t="str">
        <x:v>N Adesanya|2026-04-22</x:v>
      </x:c>
      <x:c r="B1920" s="888" t="n">
        <x:v>46134</x:v>
      </x:c>
      <x:c r="C1920" t="str">
        <x:v>N Adesanya</x:v>
      </x:c>
      <x:c r="D1920" t="str">
        <x:v>Permanent</x:v>
      </x:c>
      <x:c r="E1920" t="str">
        <x:v>Thurrock</x:v>
      </x:c>
      <x:c r="F1920" t="str">
        <x:v>Operative Porter</x:v>
      </x:c>
      <x:c r="G1920" t="str">
        <x:v>396207</x:v>
      </x:c>
      <x:c r="H1920" t="str">
        <x:v>Linklaters LLP</x:v>
      </x:c>
      <x:c r="I1920" s="22" t="n">
        <x:v>9.5</x:v>
      </x:c>
      <x:c r="J1920" t="str">
        <x:v>Worked</x:v>
      </x:c>
      <x:c r="K1920" t="str">
        <x:v>Employee 102672; home branch Thurrock; assigned role Operative Porter | Deployment branch: Thurrock | Actual role: Operative Porter | Jobs: 396207 | Customers: Linklaters LLP | Actual hours: 9.5; source records: 1</x:v>
      </x:c>
      <x:c r="L1920" t="str">
        <x:v>Include</x:v>
      </x:c>
      <x:c r="M1920"/>
      <x:c r="N1920"/>
    </x:row>
    <x:row r="1921">
      <x:c r="A1921" t="str">
        <x:v>N Adesanya|2026-04-23</x:v>
      </x:c>
      <x:c r="B1921" s="888" t="n">
        <x:v>46135</x:v>
      </x:c>
      <x:c r="C1921" t="str">
        <x:v>N Adesanya</x:v>
      </x:c>
      <x:c r="D1921" t="str">
        <x:v>Permanent</x:v>
      </x:c>
      <x:c r="E1921" t="str">
        <x:v>Thurrock</x:v>
      </x:c>
      <x:c r="F1921" t="str">
        <x:v>Operative Porter</x:v>
      </x:c>
      <x:c r="G1921" t="str">
        <x:v>400283</x:v>
      </x:c>
      <x:c r="H1921" t="str">
        <x:v>Canada Life</x:v>
      </x:c>
      <x:c r="I1921" s="22" t="n">
        <x:v>8.5</x:v>
      </x:c>
      <x:c r="J1921" t="str">
        <x:v>Worked</x:v>
      </x:c>
      <x:c r="K1921" t="str">
        <x:v>Employee 102672; home branch Thurrock; assigned role Operative Porter | Deployment branch: Thurrock | Actual role: Operative Porter | Jobs: 400283 | Customers: Canada Life | Actual hours: 8.5; source records: 1</x:v>
      </x:c>
      <x:c r="L1921" t="str">
        <x:v>Include</x:v>
      </x:c>
      <x:c r="M1921"/>
      <x:c r="N1921"/>
    </x:row>
    <x:row r="1922">
      <x:c r="A1922" t="str">
        <x:v>N Adesanya|2026-04-24</x:v>
      </x:c>
      <x:c r="B1922" s="888" t="n">
        <x:v>46136</x:v>
      </x:c>
      <x:c r="C1922" t="str">
        <x:v>N Adesanya</x:v>
      </x:c>
      <x:c r="D1922" t="str">
        <x:v>Permanent</x:v>
      </x:c>
      <x:c r="E1922" t="str">
        <x:v>Thurrock</x:v>
      </x:c>
      <x:c r="F1922" t="str">
        <x:v>Operative Porter</x:v>
      </x:c>
      <x:c r="G1922" t="str">
        <x:v>400147</x:v>
      </x:c>
      <x:c r="H1922" t="str">
        <x:v>JVCKenwood UK Limited</x:v>
      </x:c>
      <x:c r="I1922" s="22" t="n">
        <x:v>8</x:v>
      </x:c>
      <x:c r="J1922" t="str">
        <x:v>Worked</x:v>
      </x:c>
      <x:c r="K1922" t="str">
        <x:v>Employee 102672; home branch Thurrock; assigned role Operative Porter | Deployment branch: Thurrock | Actual role: Operative Porter | Jobs: 400147 | Customers: JVCKenwood UK Limited | Actual hours: 8.0; source records: 1</x:v>
      </x:c>
      <x:c r="L1922" t="str">
        <x:v>Include</x:v>
      </x:c>
      <x:c r="M1922"/>
      <x:c r="N1922"/>
    </x:row>
    <x:row r="1923">
      <x:c r="A1923" t="str">
        <x:v>N Adesanya|2026-04-25</x:v>
      </x:c>
      <x:c r="B1923" s="888" t="n">
        <x:v>46137</x:v>
      </x:c>
      <x:c r="C1923" t="str">
        <x:v>N Adesanya</x:v>
      </x:c>
      <x:c r="D1923" t="str">
        <x:v>Permanent</x:v>
      </x:c>
      <x:c r="E1923" t="str">
        <x:v>Thurrock</x:v>
      </x:c>
      <x:c r="F1923" t="str">
        <x:v>Operative Porter</x:v>
      </x:c>
      <x:c r="G1923" t="str">
        <x:v>396207</x:v>
      </x:c>
      <x:c r="H1923" t="str">
        <x:v>Linklaters LLP</x:v>
      </x:c>
      <x:c r="I1923" s="22" t="n">
        <x:v>9</x:v>
      </x:c>
      <x:c r="J1923" t="str">
        <x:v>Worked</x:v>
      </x:c>
      <x:c r="K1923" t="str">
        <x:v>Employee 102672; home branch Thurrock; assigned role Operative Porter | Deployment branch: Thurrock | Actual role: Operative Porter | Jobs: 396207 | Customers: Linklaters LLP | Actual hours: 9.0; source records: 1</x:v>
      </x:c>
      <x:c r="L1923" t="str">
        <x:v>Include</x:v>
      </x:c>
      <x:c r="M1923"/>
      <x:c r="N1923"/>
    </x:row>
    <x:row r="1924">
      <x:c r="A1924" t="str">
        <x:v>N Adesanya|2026-04-27</x:v>
      </x:c>
      <x:c r="B1924" s="888" t="n">
        <x:v>46139</x:v>
      </x:c>
      <x:c r="C1924" t="str">
        <x:v>N Adesanya</x:v>
      </x:c>
      <x:c r="D1924" t="str">
        <x:v>Permanent</x:v>
      </x:c>
      <x:c r="E1924" t="str">
        <x:v>Thurrock</x:v>
      </x:c>
      <x:c r="F1924" t="str">
        <x:v>Operative Porter</x:v>
      </x:c>
      <x:c r="G1924" t="str">
        <x:v>401799</x:v>
      </x:c>
      <x:c r="H1924" t="str">
        <x:v>HG Thurrock</x:v>
      </x:c>
      <x:c r="I1924" s="22" t="n">
        <x:v>3</x:v>
      </x:c>
      <x:c r="J1924" t="str">
        <x:v>Worked</x:v>
      </x:c>
      <x:c r="K1924" t="str">
        <x:v>Employee 102672; home branch Thurrock; assigned role Operative Porter | Deployment branch: Thurrock | Actual role: Operative Porter | Jobs: 401799 | Customers: HG Thurrock | Actual hours: 3.0; source records: 1</x:v>
      </x:c>
      <x:c r="L1924" t="str">
        <x:v>Include</x:v>
      </x:c>
      <x:c r="M1924"/>
      <x:c r="N1924"/>
    </x:row>
    <x:row r="1925">
      <x:c r="A1925" t="str">
        <x:v>N Adesanya|2026-04-29</x:v>
      </x:c>
      <x:c r="B1925" s="888" t="n">
        <x:v>46141</x:v>
      </x:c>
      <x:c r="C1925" t="str">
        <x:v>N Adesanya</x:v>
      </x:c>
      <x:c r="D1925" t="str">
        <x:v>Permanent</x:v>
      </x:c>
      <x:c r="E1925" t="str">
        <x:v>Thurrock</x:v>
      </x:c>
      <x:c r="F1925" t="str">
        <x:v>Operative Porter</x:v>
      </x:c>
      <x:c r="G1925" t="str">
        <x:v>401467</x:v>
      </x:c>
      <x:c r="H1925" t="str">
        <x:v>University of Hertfordshire</x:v>
      </x:c>
      <x:c r="I1925" s="22" t="n">
        <x:v>6</x:v>
      </x:c>
      <x:c r="J1925" t="str">
        <x:v>Worked</x:v>
      </x:c>
      <x:c r="K1925" t="str">
        <x:v>Employee 102672; home branch Thurrock; assigned role Operative Porter | Deployment branch: Thurrock | Actual role: Operative Porter | Jobs: 401467 | Customers: University of Hertfordshire | Actual hours: 6.0; source records: 1</x:v>
      </x:c>
      <x:c r="L1925" t="str">
        <x:v>Include</x:v>
      </x:c>
      <x:c r="M1925"/>
      <x:c r="N1925"/>
    </x:row>
    <x:row r="1926">
      <x:c r="A1926" t="str">
        <x:v>N Storey|2026-04-01</x:v>
      </x:c>
      <x:c r="B1926" s="888" t="n">
        <x:v>46113</x:v>
      </x:c>
      <x:c r="C1926" t="str">
        <x:v>N Storey</x:v>
      </x:c>
      <x:c r="D1926" t="str">
        <x:v>Permanent</x:v>
      </x:c>
      <x:c r="E1926" t="str">
        <x:v>Thurrock</x:v>
      </x:c>
      <x:c r="F1926" t="str">
        <x:v>Operative Porter</x:v>
      </x:c>
      <x:c r="G1926" t="str">
        <x:v>396804</x:v>
      </x:c>
      <x:c r="H1926" t="str">
        <x:v>Yusuf/Ms Margaret</x:v>
      </x:c>
      <x:c r="I1926" s="22" t="n">
        <x:v>7.5</x:v>
      </x:c>
      <x:c r="J1926" t="str">
        <x:v>Worked</x:v>
      </x:c>
      <x:c r="K1926" t="str">
        <x:v>Employee 104307; home branch Thurrock; assigned role Operative Porter | Deployment branch: Thurrock | Actual role: Operative Skilled | Jobs: 396804 | Customers: Yusuf/Ms Margaret | Actual hours: 7.5; source records: 1</x:v>
      </x:c>
      <x:c r="L1926" t="str">
        <x:v>Include</x:v>
      </x:c>
      <x:c r="M1926"/>
      <x:c r="N1926"/>
    </x:row>
    <x:row r="1927">
      <x:c r="A1927" t="str">
        <x:v>N Storey|2026-04-02</x:v>
      </x:c>
      <x:c r="B1927" s="888" t="n">
        <x:v>46114</x:v>
      </x:c>
      <x:c r="C1927" t="str">
        <x:v>N Storey</x:v>
      </x:c>
      <x:c r="D1927" t="str">
        <x:v>Permanent</x:v>
      </x:c>
      <x:c r="E1927" t="str">
        <x:v>Thurrock</x:v>
      </x:c>
      <x:c r="F1927" t="str">
        <x:v>Operative Porter</x:v>
      </x:c>
      <x:c r="G1927" t="str">
        <x:v>401438, 401440</x:v>
      </x:c>
      <x:c r="H1927" t="str">
        <x:v>HSBC</x:v>
      </x:c>
      <x:c r="I1927" s="22" t="n">
        <x:v>8.5</x:v>
      </x:c>
      <x:c r="J1927" t="str">
        <x:v>Worked — 2 records</x:v>
      </x:c>
      <x:c r="K1927" t="str">
        <x:v>Employee 104307; home branch Thurrock; assigned role Operative Porter | Deployment branch: Thurrock | Actual role: Operative Skilled | Jobs: 401438, 401440 | Customers: HSBC | Actual hours: 8.5; source records: 2</x:v>
      </x:c>
      <x:c r="L1927" t="str">
        <x:v>Include</x:v>
      </x:c>
      <x:c r="M1927"/>
      <x:c r="N1927"/>
    </x:row>
    <x:row r="1928">
      <x:c r="A1928" t="str">
        <x:v>N Storey|2026-04-03</x:v>
      </x:c>
      <x:c r="B1928" s="888" t="n">
        <x:v>46115</x:v>
      </x:c>
      <x:c r="C1928" t="str">
        <x:v>N Storey</x:v>
      </x:c>
      <x:c r="D1928" t="str">
        <x:v>Permanent</x:v>
      </x:c>
      <x:c r="E1928" t="str">
        <x:v>Thurrock</x:v>
      </x:c>
      <x:c r="F1928" t="str">
        <x:v>Operative Porter</x:v>
      </x:c>
      <x:c r="G1928"/>
      <x:c r="H1928"/>
      <x:c r="I1928" s="22" t="n">
        <x:v>0</x:v>
      </x:c>
      <x:c r="J1928" t="str">
        <x:v>Annual leave</x:v>
      </x:c>
      <x:c r="K1928" t="str">
        <x:v>Employee 104307; home branch Thurrock; assigned role Operative Porter | Leave: Annual Leave (Hours) | Leave calendar basis: Variable-pattern period</x:v>
      </x:c>
      <x:c r="L1928" t="str">
        <x:v>Include</x:v>
      </x:c>
      <x:c r="M1928"/>
      <x:c r="N1928"/>
    </x:row>
    <x:row r="1929">
      <x:c r="A1929" t="str">
        <x:v>N Storey|2026-04-07</x:v>
      </x:c>
      <x:c r="B1929" s="888" t="n">
        <x:v>46119</x:v>
      </x:c>
      <x:c r="C1929" t="str">
        <x:v>N Storey</x:v>
      </x:c>
      <x:c r="D1929" t="str">
        <x:v>Permanent</x:v>
      </x:c>
      <x:c r="E1929" t="str">
        <x:v>Thurrock</x:v>
      </x:c>
      <x:c r="F1929" t="str">
        <x:v>Operative Porter</x:v>
      </x:c>
      <x:c r="G1929" t="str">
        <x:v>396207</x:v>
      </x:c>
      <x:c r="H1929" t="str">
        <x:v>Linklaters LLP</x:v>
      </x:c>
      <x:c r="I1929" s="22" t="n">
        <x:v>9.5</x:v>
      </x:c>
      <x:c r="J1929" t="str">
        <x:v>Worked</x:v>
      </x:c>
      <x:c r="K1929" t="str">
        <x:v>Employee 104307; home branch Thurrock; assigned role Operative Porter | Deployment branch: Thurrock | Actual role: Operative Skilled | Jobs: 396207 | Customers: Linklaters LLP | Actual hours: 9.5; source records: 1</x:v>
      </x:c>
      <x:c r="L1929" t="str">
        <x:v>Include</x:v>
      </x:c>
      <x:c r="M1929"/>
      <x:c r="N1929"/>
    </x:row>
    <x:row r="1930">
      <x:c r="A1930" t="str">
        <x:v>N Storey|2026-04-08</x:v>
      </x:c>
      <x:c r="B1930" s="888" t="n">
        <x:v>46120</x:v>
      </x:c>
      <x:c r="C1930" t="str">
        <x:v>N Storey</x:v>
      </x:c>
      <x:c r="D1930" t="str">
        <x:v>Permanent</x:v>
      </x:c>
      <x:c r="E1930" t="str">
        <x:v>Thurrock</x:v>
      </x:c>
      <x:c r="F1930" t="str">
        <x:v>Operative Porter</x:v>
      </x:c>
      <x:c r="G1930" t="str">
        <x:v>396207</x:v>
      </x:c>
      <x:c r="H1930" t="str">
        <x:v>Linklaters LLP</x:v>
      </x:c>
      <x:c r="I1930" s="22" t="n">
        <x:v>9.5</x:v>
      </x:c>
      <x:c r="J1930" t="str">
        <x:v>Worked</x:v>
      </x:c>
      <x:c r="K1930" t="str">
        <x:v>Employee 104307; home branch Thurrock; assigned role Operative Porter | Deployment branch: Thurrock | Actual role: Operative Skilled | Jobs: 396207 | Customers: Linklaters LLP | Actual hours: 9.5; source records: 1</x:v>
      </x:c>
      <x:c r="L1930" t="str">
        <x:v>Include</x:v>
      </x:c>
      <x:c r="M1930"/>
      <x:c r="N1930"/>
    </x:row>
    <x:row r="1931">
      <x:c r="A1931" t="str">
        <x:v>N Storey|2026-04-09</x:v>
      </x:c>
      <x:c r="B1931" s="888" t="n">
        <x:v>46121</x:v>
      </x:c>
      <x:c r="C1931" t="str">
        <x:v>N Storey</x:v>
      </x:c>
      <x:c r="D1931" t="str">
        <x:v>Permanent</x:v>
      </x:c>
      <x:c r="E1931" t="str">
        <x:v>Thurrock</x:v>
      </x:c>
      <x:c r="F1931" t="str">
        <x:v>Operative Porter</x:v>
      </x:c>
      <x:c r="G1931" t="str">
        <x:v>401258</x:v>
      </x:c>
      <x:c r="H1931" t="str">
        <x:v>Ogunjimi/Miss Rukayat</x:v>
      </x:c>
      <x:c r="I1931" s="22" t="n">
        <x:v>4</x:v>
      </x:c>
      <x:c r="J1931" t="str">
        <x:v>Worked</x:v>
      </x:c>
      <x:c r="K1931" t="str">
        <x:v>Employee 104307; home branch Thurrock; assigned role Operative Porter | Deployment branch: Thurrock | Actual role: Operative Skilled | Jobs: 401258 | Customers: Ogunjimi/Miss Rukayat | Actual hours: 4.0; source records: 1</x:v>
      </x:c>
      <x:c r="L1931" t="str">
        <x:v>Include</x:v>
      </x:c>
      <x:c r="M1931"/>
      <x:c r="N1931"/>
    </x:row>
    <x:row r="1932">
      <x:c r="A1932" t="str">
        <x:v>N Storey|2026-04-10</x:v>
      </x:c>
      <x:c r="B1932" s="888" t="n">
        <x:v>46122</x:v>
      </x:c>
      <x:c r="C1932" t="str">
        <x:v>N Storey</x:v>
      </x:c>
      <x:c r="D1932" t="str">
        <x:v>Permanent</x:v>
      </x:c>
      <x:c r="E1932" t="str">
        <x:v>Thurrock</x:v>
      </x:c>
      <x:c r="F1932" t="str">
        <x:v>Operative Porter</x:v>
      </x:c>
      <x:c r="G1932" t="str">
        <x:v>401196</x:v>
      </x:c>
      <x:c r="H1932" t="str">
        <x:v>Maria Koroma/Maria</x:v>
      </x:c>
      <x:c r="I1932" s="22" t="n">
        <x:v>8</x:v>
      </x:c>
      <x:c r="J1932" t="str">
        <x:v>Worked</x:v>
      </x:c>
      <x:c r="K1932" t="str">
        <x:v>Employee 104307; home branch Thurrock; assigned role Operative Porter | Deployment branch: Thurrock | Actual role: Operative Skilled | Jobs: 401196 | Customers: Maria Koroma/Maria | Actual hours: 8.0; source records: 1</x:v>
      </x:c>
      <x:c r="L1932" t="str">
        <x:v>Include</x:v>
      </x:c>
      <x:c r="M1932"/>
      <x:c r="N1932"/>
    </x:row>
    <x:row r="1933">
      <x:c r="A1933" t="str">
        <x:v>N Storey|2026-04-11</x:v>
      </x:c>
      <x:c r="B1933" s="888" t="n">
        <x:v>46123</x:v>
      </x:c>
      <x:c r="C1933" t="str">
        <x:v>N Storey</x:v>
      </x:c>
      <x:c r="D1933" t="str">
        <x:v>Permanent</x:v>
      </x:c>
      <x:c r="E1933" t="str">
        <x:v>Thurrock</x:v>
      </x:c>
      <x:c r="F1933" t="str">
        <x:v>Operative Porter</x:v>
      </x:c>
      <x:c r="G1933" t="str">
        <x:v>401499</x:v>
      </x:c>
      <x:c r="H1933" t="str">
        <x:v>Bank of America Merrill Lynch</x:v>
      </x:c>
      <x:c r="I1933" s="22" t="n">
        <x:v>8.5</x:v>
      </x:c>
      <x:c r="J1933" t="str">
        <x:v>Worked</x:v>
      </x:c>
      <x:c r="K1933" t="str">
        <x:v>Employee 104307; home branch Thurrock; assigned role Operative Porter | Deployment branch: Thurrock | Actual role: Operative Skilled | Jobs: 401499 | Customers: Bank of America Merrill Lynch | Actual hours: 8.5; source records: 1</x:v>
      </x:c>
      <x:c r="L1933" t="str">
        <x:v>Include</x:v>
      </x:c>
      <x:c r="M1933"/>
      <x:c r="N1933"/>
    </x:row>
    <x:row r="1934">
      <x:c r="A1934" t="str">
        <x:v>N Storey|2026-04-12</x:v>
      </x:c>
      <x:c r="B1934" s="888" t="n">
        <x:v>46124</x:v>
      </x:c>
      <x:c r="C1934" t="str">
        <x:v>N Storey</x:v>
      </x:c>
      <x:c r="D1934" t="str">
        <x:v>Permanent</x:v>
      </x:c>
      <x:c r="E1934" t="str">
        <x:v>Thurrock</x:v>
      </x:c>
      <x:c r="F1934" t="str">
        <x:v>Operative Porter</x:v>
      </x:c>
      <x:c r="G1934" t="str">
        <x:v>396207</x:v>
      </x:c>
      <x:c r="H1934" t="str">
        <x:v>Linklaters LLP</x:v>
      </x:c>
      <x:c r="I1934" s="22" t="n">
        <x:v>6</x:v>
      </x:c>
      <x:c r="J1934" t="str">
        <x:v>Worked</x:v>
      </x:c>
      <x:c r="K1934" t="str">
        <x:v>Employee 104307; home branch Thurrock; assigned role Operative Porter | Deployment branch: Thurrock | Actual role: Operative Porter | Jobs: 396207 | Customers: Linklaters LLP | Actual hours: 6.0; source records: 1</x:v>
      </x:c>
      <x:c r="L1934" t="str">
        <x:v>Include</x:v>
      </x:c>
      <x:c r="M1934"/>
      <x:c r="N1934"/>
    </x:row>
    <x:row r="1935">
      <x:c r="A1935" t="str">
        <x:v>N Storey|2026-04-13</x:v>
      </x:c>
      <x:c r="B1935" s="888" t="n">
        <x:v>46125</x:v>
      </x:c>
      <x:c r="C1935" t="str">
        <x:v>N Storey</x:v>
      </x:c>
      <x:c r="D1935" t="str">
        <x:v>Permanent</x:v>
      </x:c>
      <x:c r="E1935" t="str">
        <x:v>Thurrock</x:v>
      </x:c>
      <x:c r="F1935" t="str">
        <x:v>Operative Porter</x:v>
      </x:c>
      <x:c r="G1935" t="str">
        <x:v>396881</x:v>
      </x:c>
      <x:c r="H1935" t="str">
        <x:v>Gayle/Deborah</x:v>
      </x:c>
      <x:c r="I1935" s="22" t="n">
        <x:v>8</x:v>
      </x:c>
      <x:c r="J1935" t="str">
        <x:v>Worked</x:v>
      </x:c>
      <x:c r="K1935" t="str">
        <x:v>Employee 104307; home branch Thurrock; assigned role Operative Porter | Deployment branch: Thurrock | Actual role: Operative Skilled | Jobs: 396881 | Customers: Gayle/Deborah | Actual hours: 8.0; source records: 1</x:v>
      </x:c>
      <x:c r="L1935" t="str">
        <x:v>Include</x:v>
      </x:c>
      <x:c r="M1935"/>
      <x:c r="N1935"/>
    </x:row>
    <x:row r="1936">
      <x:c r="A1936" t="str">
        <x:v>N Storey|2026-04-14</x:v>
      </x:c>
      <x:c r="B1936" s="888" t="n">
        <x:v>46126</x:v>
      </x:c>
      <x:c r="C1936" t="str">
        <x:v>N Storey</x:v>
      </x:c>
      <x:c r="D1936" t="str">
        <x:v>Permanent</x:v>
      </x:c>
      <x:c r="E1936" t="str">
        <x:v>Thurrock</x:v>
      </x:c>
      <x:c r="F1936" t="str">
        <x:v>Operative Porter</x:v>
      </x:c>
      <x:c r="G1936" t="str">
        <x:v>400981</x:v>
      </x:c>
      <x:c r="H1936" t="str">
        <x:v>Anglian Water</x:v>
      </x:c>
      <x:c r="I1936" s="22" t="n">
        <x:v>9</x:v>
      </x:c>
      <x:c r="J1936" t="str">
        <x:v>Worked</x:v>
      </x:c>
      <x:c r="K1936" t="str">
        <x:v>Employee 104307; home branch Thurrock; assigned role Operative Porter | Deployment branch: Thurrock | Actual role: Operative Skilled | Jobs: 400981 | Customers: Anglian Water | Actual hours: 9.0; source records: 1</x:v>
      </x:c>
      <x:c r="L1936" t="str">
        <x:v>Include</x:v>
      </x:c>
      <x:c r="M1936"/>
      <x:c r="N1936"/>
    </x:row>
    <x:row r="1937">
      <x:c r="A1937" t="str">
        <x:v>N Storey|2026-04-15</x:v>
      </x:c>
      <x:c r="B1937" s="888" t="n">
        <x:v>46127</x:v>
      </x:c>
      <x:c r="C1937" t="str">
        <x:v>N Storey</x:v>
      </x:c>
      <x:c r="D1937" t="str">
        <x:v>Permanent</x:v>
      </x:c>
      <x:c r="E1937" t="str">
        <x:v>Thurrock</x:v>
      </x:c>
      <x:c r="F1937" t="str">
        <x:v>Operative Porter</x:v>
      </x:c>
      <x:c r="G1937" t="str">
        <x:v>396207</x:v>
      </x:c>
      <x:c r="H1937" t="str">
        <x:v>Linklaters LLP</x:v>
      </x:c>
      <x:c r="I1937" s="22" t="n">
        <x:v>9.5</x:v>
      </x:c>
      <x:c r="J1937" t="str">
        <x:v>Worked</x:v>
      </x:c>
      <x:c r="K1937" t="str">
        <x:v>Employee 104307; home branch Thurrock; assigned role Operative Porter | Deployment branch: Thurrock | Actual role: Operative Skilled | Jobs: 396207 | Customers: Linklaters LLP | Actual hours: 9.5; source records: 1</x:v>
      </x:c>
      <x:c r="L1937" t="str">
        <x:v>Include</x:v>
      </x:c>
      <x:c r="M1937"/>
      <x:c r="N1937"/>
    </x:row>
    <x:row r="1938">
      <x:c r="A1938" t="str">
        <x:v>N Storey|2026-04-16</x:v>
      </x:c>
      <x:c r="B1938" s="888" t="n">
        <x:v>46128</x:v>
      </x:c>
      <x:c r="C1938" t="str">
        <x:v>N Storey</x:v>
      </x:c>
      <x:c r="D1938" t="str">
        <x:v>Permanent</x:v>
      </x:c>
      <x:c r="E1938" t="str">
        <x:v>Thurrock</x:v>
      </x:c>
      <x:c r="F1938" t="str">
        <x:v>Operative Porter</x:v>
      </x:c>
      <x:c r="G1938" t="str">
        <x:v>400754</x:v>
      </x:c>
      <x:c r="H1938" t="str">
        <x:v>Aduba/Ms Maureen</x:v>
      </x:c>
      <x:c r="I1938" s="22" t="n">
        <x:v>3.5</x:v>
      </x:c>
      <x:c r="J1938" t="str">
        <x:v>Worked</x:v>
      </x:c>
      <x:c r="K1938" t="str">
        <x:v>Employee 104307; home branch Thurrock; assigned role Operative Porter | Deployment branch: Thurrock | Actual role: Operative Skilled | Jobs: 400754 | Customers: Aduba/Ms Maureen | Actual hours: 3.5; source records: 1</x:v>
      </x:c>
      <x:c r="L1938" t="str">
        <x:v>Include</x:v>
      </x:c>
      <x:c r="M1938"/>
      <x:c r="N1938"/>
    </x:row>
    <x:row r="1939">
      <x:c r="A1939" t="str">
        <x:v>N Storey|2026-04-17</x:v>
      </x:c>
      <x:c r="B1939" s="888" t="n">
        <x:v>46129</x:v>
      </x:c>
      <x:c r="C1939" t="str">
        <x:v>N Storey</x:v>
      </x:c>
      <x:c r="D1939" t="str">
        <x:v>Permanent</x:v>
      </x:c>
      <x:c r="E1939" t="str">
        <x:v>Thurrock</x:v>
      </x:c>
      <x:c r="F1939" t="str">
        <x:v>Operative Porter</x:v>
      </x:c>
      <x:c r="G1939" t="str">
        <x:v>397038</x:v>
      </x:c>
      <x:c r="H1939" t="str">
        <x:v>Sarah During</x:v>
      </x:c>
      <x:c r="I1939" s="22" t="n">
        <x:v>8.5</x:v>
      </x:c>
      <x:c r="J1939" t="str">
        <x:v>Worked</x:v>
      </x:c>
      <x:c r="K1939" t="str">
        <x:v>Employee 104307; home branch Thurrock; assigned role Operative Porter | Deployment branch: Thurrock | Actual role: Operative Skilled | Jobs: 397038 | Customers: Sarah During | Actual hours: 8.5; source records: 1</x:v>
      </x:c>
      <x:c r="L1939" t="str">
        <x:v>Include</x:v>
      </x:c>
      <x:c r="M1939"/>
      <x:c r="N1939"/>
    </x:row>
    <x:row r="1940">
      <x:c r="A1940" t="str">
        <x:v>N Storey|2026-04-20</x:v>
      </x:c>
      <x:c r="B1940" s="888" t="n">
        <x:v>46132</x:v>
      </x:c>
      <x:c r="C1940" t="str">
        <x:v>N Storey</x:v>
      </x:c>
      <x:c r="D1940" t="str">
        <x:v>Permanent</x:v>
      </x:c>
      <x:c r="E1940" t="str">
        <x:v>Thurrock</x:v>
      </x:c>
      <x:c r="F1940" t="str">
        <x:v>Operative Porter</x:v>
      </x:c>
      <x:c r="G1940" t="str">
        <x:v>396207</x:v>
      </x:c>
      <x:c r="H1940" t="str">
        <x:v>Linklaters LLP</x:v>
      </x:c>
      <x:c r="I1940" s="22" t="n">
        <x:v>13.5</x:v>
      </x:c>
      <x:c r="J1940" t="str">
        <x:v>Worked</x:v>
      </x:c>
      <x:c r="K1940" t="str">
        <x:v>Employee 104307; home branch Thurrock; assigned role Operative Porter | Deployment branch: Thurrock | Actual role: Operative Porter | Jobs: 396207 | Customers: Linklaters LLP | Actual hours: 13.5; source records: 1</x:v>
      </x:c>
      <x:c r="L1940" t="str">
        <x:v>Include</x:v>
      </x:c>
      <x:c r="M1940"/>
      <x:c r="N1940"/>
    </x:row>
    <x:row r="1941">
      <x:c r="A1941" t="str">
        <x:v>N Storey|2026-04-22</x:v>
      </x:c>
      <x:c r="B1941" s="888" t="n">
        <x:v>46134</x:v>
      </x:c>
      <x:c r="C1941" t="str">
        <x:v>N Storey</x:v>
      </x:c>
      <x:c r="D1941" t="str">
        <x:v>Permanent</x:v>
      </x:c>
      <x:c r="E1941" t="str">
        <x:v>Thurrock</x:v>
      </x:c>
      <x:c r="F1941" t="str">
        <x:v>Operative Porter</x:v>
      </x:c>
      <x:c r="G1941" t="str">
        <x:v>398443</x:v>
      </x:c>
      <x:c r="H1941" t="str">
        <x:v>Braga / Ferreira/Mr Cesar  &amp; Ana</x:v>
      </x:c>
      <x:c r="I1941" s="22" t="n">
        <x:v>8.5</x:v>
      </x:c>
      <x:c r="J1941" t="str">
        <x:v>Worked</x:v>
      </x:c>
      <x:c r="K1941" t="str">
        <x:v>Employee 104307; home branch Thurrock; assigned role Operative Porter | Deployment branch: Thurrock | Actual role: Operative Skilled | Jobs: 398443 | Customers: Braga / Ferreira/Mr Cesar  &amp; Ana | Actual hours: 8.5; source records: 1</x:v>
      </x:c>
      <x:c r="L1941" t="str">
        <x:v>Include</x:v>
      </x:c>
      <x:c r="M1941"/>
      <x:c r="N1941"/>
    </x:row>
    <x:row r="1942">
      <x:c r="A1942" t="str">
        <x:v>N Storey|2026-04-23</x:v>
      </x:c>
      <x:c r="B1942" s="888" t="n">
        <x:v>46135</x:v>
      </x:c>
      <x:c r="C1942" t="str">
        <x:v>N Storey</x:v>
      </x:c>
      <x:c r="D1942" t="str">
        <x:v>Permanent</x:v>
      </x:c>
      <x:c r="E1942" t="str">
        <x:v>Thurrock</x:v>
      </x:c>
      <x:c r="F1942" t="str">
        <x:v>Operative Porter</x:v>
      </x:c>
      <x:c r="G1942" t="str">
        <x:v>401647</x:v>
      </x:c>
      <x:c r="H1942" t="str">
        <x:v>RSM</x:v>
      </x:c>
      <x:c r="I1942" s="22" t="n">
        <x:v>7.25</x:v>
      </x:c>
      <x:c r="J1942" t="str">
        <x:v>Worked</x:v>
      </x:c>
      <x:c r="K1942" t="str">
        <x:v>Employee 104307; home branch Thurrock; assigned role Operative Porter | Deployment branch: Thurrock | Actual role: Operative Skilled | Jobs: 401647 | Customers: RSM | Actual hours: 7.2; source records: 1</x:v>
      </x:c>
      <x:c r="L1942" t="str">
        <x:v>Include</x:v>
      </x:c>
      <x:c r="M1942"/>
      <x:c r="N1942"/>
    </x:row>
    <x:row r="1943">
      <x:c r="A1943" t="str">
        <x:v>N Storey|2026-04-24</x:v>
      </x:c>
      <x:c r="B1943" s="888" t="n">
        <x:v>46136</x:v>
      </x:c>
      <x:c r="C1943" t="str">
        <x:v>N Storey</x:v>
      </x:c>
      <x:c r="D1943" t="str">
        <x:v>Permanent</x:v>
      </x:c>
      <x:c r="E1943" t="str">
        <x:v>Thurrock</x:v>
      </x:c>
      <x:c r="F1943" t="str">
        <x:v>Operative Porter</x:v>
      </x:c>
      <x:c r="G1943" t="str">
        <x:v>401753, 401825</x:v>
      </x:c>
      <x:c r="H1943" t="str">
        <x:v>Bank of America Merrill Lynch; Haringey Council</x:v>
      </x:c>
      <x:c r="I1943" s="22" t="n">
        <x:v>14.5</x:v>
      </x:c>
      <x:c r="J1943" t="str">
        <x:v>Worked — 2 records</x:v>
      </x:c>
      <x:c r="K1943" t="str">
        <x:v>Employee 104307; home branch Thurrock; assigned role Operative Porter | Deployment branch: Thurrock | Actual role: Operative Porter | Jobs: 401753, 401825 | Customers: Bank of America Merrill Lynch; Haringey Council | Actual hours: 14.5; source records: 2</x:v>
      </x:c>
      <x:c r="L1943" t="str">
        <x:v>Include</x:v>
      </x:c>
      <x:c r="M1943"/>
      <x:c r="N1943"/>
    </x:row>
    <x:row r="1944">
      <x:c r="A1944" t="str">
        <x:v>N Storey|2026-04-25</x:v>
      </x:c>
      <x:c r="B1944" s="888" t="n">
        <x:v>46137</x:v>
      </x:c>
      <x:c r="C1944" t="str">
        <x:v>N Storey</x:v>
      </x:c>
      <x:c r="D1944" t="str">
        <x:v>Permanent</x:v>
      </x:c>
      <x:c r="E1944" t="str">
        <x:v>Thurrock</x:v>
      </x:c>
      <x:c r="F1944" t="str">
        <x:v>Operative Porter</x:v>
      </x:c>
      <x:c r="G1944" t="str">
        <x:v>396207</x:v>
      </x:c>
      <x:c r="H1944" t="str">
        <x:v>Linklaters LLP</x:v>
      </x:c>
      <x:c r="I1944" s="22" t="n">
        <x:v>9</x:v>
      </x:c>
      <x:c r="J1944" t="str">
        <x:v>Worked</x:v>
      </x:c>
      <x:c r="K1944" t="str">
        <x:v>Employee 104307; home branch Thurrock; assigned role Operative Porter | Deployment branch: Thurrock | Actual role: Operative Porter | Jobs: 396207 | Customers: Linklaters LLP | Actual hours: 9.0; source records: 1</x:v>
      </x:c>
      <x:c r="L1944" t="str">
        <x:v>Include</x:v>
      </x:c>
      <x:c r="M1944"/>
      <x:c r="N1944"/>
    </x:row>
    <x:row r="1945">
      <x:c r="A1945" t="str">
        <x:v>N Storey|2026-04-26</x:v>
      </x:c>
      <x:c r="B1945" s="888" t="n">
        <x:v>46138</x:v>
      </x:c>
      <x:c r="C1945" t="str">
        <x:v>N Storey</x:v>
      </x:c>
      <x:c r="D1945" t="str">
        <x:v>Permanent</x:v>
      </x:c>
      <x:c r="E1945" t="str">
        <x:v>Thurrock</x:v>
      </x:c>
      <x:c r="F1945" t="str">
        <x:v>Operative Porter</x:v>
      </x:c>
      <x:c r="G1945" t="str">
        <x:v>401753</x:v>
      </x:c>
      <x:c r="H1945" t="str">
        <x:v>Bank of America Merrill Lynch</x:v>
      </x:c>
      <x:c r="I1945" s="22" t="n">
        <x:v>8.5</x:v>
      </x:c>
      <x:c r="J1945" t="str">
        <x:v>Worked</x:v>
      </x:c>
      <x:c r="K1945" t="str">
        <x:v>Employee 104307; home branch Thurrock; assigned role Operative Porter | Deployment branch: Thurrock | Actual role: Operative Porter | Jobs: 401753 | Customers: Bank of America Merrill Lynch | Actual hours: 8.5; source records: 1</x:v>
      </x:c>
      <x:c r="L1945" t="str">
        <x:v>Include</x:v>
      </x:c>
      <x:c r="M1945"/>
      <x:c r="N1945"/>
    </x:row>
    <x:row r="1946">
      <x:c r="A1946" t="str">
        <x:v>N Storey|2026-04-27</x:v>
      </x:c>
      <x:c r="B1946" s="888" t="n">
        <x:v>46139</x:v>
      </x:c>
      <x:c r="C1946" t="str">
        <x:v>N Storey</x:v>
      </x:c>
      <x:c r="D1946" t="str">
        <x:v>Permanent</x:v>
      </x:c>
      <x:c r="E1946" t="str">
        <x:v>Thurrock</x:v>
      </x:c>
      <x:c r="F1946" t="str">
        <x:v>Operative Porter</x:v>
      </x:c>
      <x:c r="G1946"/>
      <x:c r="H1946"/>
      <x:c r="I1946" s="22" t="n">
        <x:v>0</x:v>
      </x:c>
      <x:c r="J1946" t="str">
        <x:v>Annual leave</x:v>
      </x:c>
      <x:c r="K1946" t="str">
        <x:v>Employee 104307; home branch Thurrock; assigned role Operative Porter | Leave: Annual Leave (Hours) | Leave calendar basis: Variable-pattern period</x:v>
      </x:c>
      <x:c r="L1946" t="str">
        <x:v>Include</x:v>
      </x:c>
      <x:c r="M1946"/>
      <x:c r="N1946"/>
    </x:row>
    <x:row r="1947">
      <x:c r="A1947" t="str">
        <x:v>N Storey|2026-04-28</x:v>
      </x:c>
      <x:c r="B1947" s="888" t="n">
        <x:v>46140</x:v>
      </x:c>
      <x:c r="C1947" t="str">
        <x:v>N Storey</x:v>
      </x:c>
      <x:c r="D1947" t="str">
        <x:v>Permanent</x:v>
      </x:c>
      <x:c r="E1947" t="str">
        <x:v>Thurrock</x:v>
      </x:c>
      <x:c r="F1947" t="str">
        <x:v>Operative Porter</x:v>
      </x:c>
      <x:c r="G1947"/>
      <x:c r="H1947"/>
      <x:c r="I1947" s="22" t="n">
        <x:v>0</x:v>
      </x:c>
      <x:c r="J1947" t="str">
        <x:v>Annual leave</x:v>
      </x:c>
      <x:c r="K1947" t="str">
        <x:v>Employee 104307; home branch Thurrock; assigned role Operative Porter | Leave: Annual Leave (Hours) | Leave calendar basis: Variable-pattern period</x:v>
      </x:c>
      <x:c r="L1947" t="str">
        <x:v>Include</x:v>
      </x:c>
      <x:c r="M1947"/>
      <x:c r="N1947"/>
    </x:row>
    <x:row r="1948">
      <x:c r="A1948" t="str">
        <x:v>N Storey|2026-04-29</x:v>
      </x:c>
      <x:c r="B1948" s="888" t="n">
        <x:v>46141</x:v>
      </x:c>
      <x:c r="C1948" t="str">
        <x:v>N Storey</x:v>
      </x:c>
      <x:c r="D1948" t="str">
        <x:v>Permanent</x:v>
      </x:c>
      <x:c r="E1948" t="str">
        <x:v>Thurrock</x:v>
      </x:c>
      <x:c r="F1948" t="str">
        <x:v>Operative Porter</x:v>
      </x:c>
      <x:c r="G1948"/>
      <x:c r="H1948"/>
      <x:c r="I1948" s="22" t="n">
        <x:v>0</x:v>
      </x:c>
      <x:c r="J1948" t="str">
        <x:v>Annual leave</x:v>
      </x:c>
      <x:c r="K1948" t="str">
        <x:v>Employee 104307; home branch Thurrock; assigned role Operative Porter | Leave: Annual Leave (Hours) | Leave calendar basis: Variable-pattern period</x:v>
      </x:c>
      <x:c r="L1948" t="str">
        <x:v>Include</x:v>
      </x:c>
      <x:c r="M1948"/>
      <x:c r="N1948"/>
    </x:row>
    <x:row r="1949">
      <x:c r="A1949" t="str">
        <x:v>N Storey|2026-04-30</x:v>
      </x:c>
      <x:c r="B1949" s="888" t="n">
        <x:v>46142</x:v>
      </x:c>
      <x:c r="C1949" t="str">
        <x:v>N Storey</x:v>
      </x:c>
      <x:c r="D1949" t="str">
        <x:v>Permanent</x:v>
      </x:c>
      <x:c r="E1949" t="str">
        <x:v>Thurrock</x:v>
      </x:c>
      <x:c r="F1949" t="str">
        <x:v>Operative Porter</x:v>
      </x:c>
      <x:c r="G1949" t="str">
        <x:v>401395</x:v>
      </x:c>
      <x:c r="H1949" t="str">
        <x:v>Osita/Evelyn</x:v>
      </x:c>
      <x:c r="I1949" s="22" t="n">
        <x:v>8</x:v>
      </x:c>
      <x:c r="J1949" t="str">
        <x:v>Worked</x:v>
      </x:c>
      <x:c r="K1949" t="str">
        <x:v>Employee 104307; home branch Thurrock; assigned role Operative Porter | Deployment branch: Thurrock | Actual role: Operative Skilled | Jobs: 401395 | Customers: Osita/Evelyn | Actual hours: 8.0; source records: 1</x:v>
      </x:c>
      <x:c r="L1949" t="str">
        <x:v>Include</x:v>
      </x:c>
      <x:c r="M1949"/>
      <x:c r="N1949"/>
    </x:row>
    <x:row r="1950">
      <x:c r="A1950" t="str">
        <x:v>Nathan Moore|2026-04-07</x:v>
      </x:c>
      <x:c r="B1950" s="888" t="n">
        <x:v>46119</x:v>
      </x:c>
      <x:c r="C1950" t="str">
        <x:v>Nathan Moore</x:v>
      </x:c>
      <x:c r="D1950" t="str">
        <x:v>Permanent</x:v>
      </x:c>
      <x:c r="E1950" t="str">
        <x:v>Glasgow</x:v>
      </x:c>
      <x:c r="F1950" t="str">
        <x:v>Operative Driver</x:v>
      </x:c>
      <x:c r="G1950"/>
      <x:c r="H1950"/>
      <x:c r="I1950" s="22" t="n">
        <x:v>0</x:v>
      </x:c>
      <x:c r="J1950" t="str">
        <x:v>Other leave — Jury Duty (Paid)</x:v>
      </x:c>
      <x:c r="K1950" t="str">
        <x:v>Employee 1714; home branch Glasgow; assigned role Operative Driver | Leave: Jury Duty (Paid) | Leave calendar basis: Variable-pattern period</x:v>
      </x:c>
      <x:c r="L1950" t="str">
        <x:v>Include</x:v>
      </x:c>
      <x:c r="M1950"/>
      <x:c r="N1950"/>
    </x:row>
    <x:row r="1951">
      <x:c r="A1951" t="str">
        <x:v>Nathan Moore|2026-04-08</x:v>
      </x:c>
      <x:c r="B1951" s="888" t="n">
        <x:v>46120</x:v>
      </x:c>
      <x:c r="C1951" t="str">
        <x:v>Nathan Moore</x:v>
      </x:c>
      <x:c r="D1951" t="str">
        <x:v>Permanent</x:v>
      </x:c>
      <x:c r="E1951" t="str">
        <x:v>Glasgow</x:v>
      </x:c>
      <x:c r="F1951" t="str">
        <x:v>Operative Driver</x:v>
      </x:c>
      <x:c r="G1951" t="str">
        <x:v>401186, 400085</x:v>
      </x:c>
      <x:c r="H1951" t="str">
        <x:v>C/O South Lanarkshire Council; West Lothian Council</x:v>
      </x:c>
      <x:c r="I1951" s="22" t="n">
        <x:v>9</x:v>
      </x:c>
      <x:c r="J1951" t="str">
        <x:v>CONFLICT — Worked + leave</x:v>
      </x:c>
      <x:c r="K1951" t="str">
        <x:v>Employee 1714; home branch Glasgow; assigned role Operative Driver | Deployment branch: Glasgow | Actual role: Operative Porter | Jobs: 401186, 400085 | Customers: C/O South Lanarkshire Council; West Lothian Council | Actual hours: 9.0; source records: 2 | Leave: Jury Duty (Paid) | Leave calendar basis: Variable-pattern period</x:v>
      </x:c>
      <x:c r="L1951" t="str">
        <x:v>Include</x:v>
      </x:c>
      <x:c r="M1951"/>
      <x:c r="N1951"/>
    </x:row>
    <x:row r="1952">
      <x:c r="A1952" t="str">
        <x:v>Nathan Moore|2026-04-09</x:v>
      </x:c>
      <x:c r="B1952" s="888" t="n">
        <x:v>46121</x:v>
      </x:c>
      <x:c r="C1952" t="str">
        <x:v>Nathan Moore</x:v>
      </x:c>
      <x:c r="D1952" t="str">
        <x:v>Permanent</x:v>
      </x:c>
      <x:c r="E1952" t="str">
        <x:v>Glasgow</x:v>
      </x:c>
      <x:c r="F1952" t="str">
        <x:v>Operative Driver</x:v>
      </x:c>
      <x:c r="G1952" t="str">
        <x:v>401405, 401299</x:v>
      </x:c>
      <x:c r="H1952" t="str">
        <x:v>NHS; West Lothian Council</x:v>
      </x:c>
      <x:c r="I1952" s="22" t="n">
        <x:v>9</x:v>
      </x:c>
      <x:c r="J1952" t="str">
        <x:v>CONFLICT — Worked + leave</x:v>
      </x:c>
      <x:c r="K1952" t="str">
        <x:v>Employee 1714; home branch Glasgow; assigned role Operative Driver | Deployment branch: Glasgow | Actual role: Operative Porter | Jobs: 401405, 401299 | Customers: NHS; West Lothian Council | Actual hours: 9.0; source records: 2 | Leave: Jury Duty (Paid) | Leave calendar basis: Variable-pattern period</x:v>
      </x:c>
      <x:c r="L1952" t="str">
        <x:v>Include</x:v>
      </x:c>
      <x:c r="M1952"/>
      <x:c r="N1952"/>
    </x:row>
    <x:row r="1953">
      <x:c r="A1953" t="str">
        <x:v>Nathan Moore|2026-04-10</x:v>
      </x:c>
      <x:c r="B1953" s="888" t="n">
        <x:v>46122</x:v>
      </x:c>
      <x:c r="C1953" t="str">
        <x:v>Nathan Moore</x:v>
      </x:c>
      <x:c r="D1953" t="str">
        <x:v>Permanent</x:v>
      </x:c>
      <x:c r="E1953" t="str">
        <x:v>Glasgow</x:v>
      </x:c>
      <x:c r="F1953" t="str">
        <x:v>Operative Driver</x:v>
      </x:c>
      <x:c r="G1953"/>
      <x:c r="H1953"/>
      <x:c r="I1953" s="22" t="n">
        <x:v>0</x:v>
      </x:c>
      <x:c r="J1953" t="str">
        <x:v>Other leave — Jury Duty (Paid)</x:v>
      </x:c>
      <x:c r="K1953" t="str">
        <x:v>Employee 1714; home branch Glasgow; assigned role Operative Driver | Leave: Jury Duty (Paid) | Leave calendar basis: Variable-pattern period</x:v>
      </x:c>
      <x:c r="L1953" t="str">
        <x:v>Include</x:v>
      </x:c>
      <x:c r="M1953"/>
      <x:c r="N1953"/>
    </x:row>
    <x:row r="1954">
      <x:c r="A1954" t="str">
        <x:v>Nathan Moore|2026-04-13</x:v>
      </x:c>
      <x:c r="B1954" s="888" t="n">
        <x:v>46125</x:v>
      </x:c>
      <x:c r="C1954" t="str">
        <x:v>Nathan Moore</x:v>
      </x:c>
      <x:c r="D1954" t="str">
        <x:v>Permanent</x:v>
      </x:c>
      <x:c r="E1954" t="str">
        <x:v>Glasgow</x:v>
      </x:c>
      <x:c r="F1954" t="str">
        <x:v>Operative Driver</x:v>
      </x:c>
      <x:c r="G1954" t="str">
        <x:v>401513</x:v>
      </x:c>
      <x:c r="H1954" t="str">
        <x:v>UBS Investment Bank Galsgow</x:v>
      </x:c>
      <x:c r="I1954" s="22" t="n">
        <x:v>9</x:v>
      </x:c>
      <x:c r="J1954" t="str">
        <x:v>Worked</x:v>
      </x:c>
      <x:c r="K1954" t="str">
        <x:v>Employee 1714; home branch Glasgow; assigned role Operative Driver | Deployment branch: Thurrock | Actual role: Operative Driver | Jobs: 401513 | Customers: UBS Investment Bank Galsgow | Actual hours: 9.0; source records: 1</x:v>
      </x:c>
      <x:c r="L1954" t="str">
        <x:v>Include</x:v>
      </x:c>
      <x:c r="M1954"/>
      <x:c r="N1954"/>
    </x:row>
    <x:row r="1955">
      <x:c r="A1955" t="str">
        <x:v>Nathan Moore|2026-04-15</x:v>
      </x:c>
      <x:c r="B1955" s="888" t="n">
        <x:v>46127</x:v>
      </x:c>
      <x:c r="C1955" t="str">
        <x:v>Nathan Moore</x:v>
      </x:c>
      <x:c r="D1955" t="str">
        <x:v>Permanent</x:v>
      </x:c>
      <x:c r="E1955" t="str">
        <x:v>Glasgow</x:v>
      </x:c>
      <x:c r="F1955" t="str">
        <x:v>Operative Driver</x:v>
      </x:c>
      <x:c r="G1955" t="str">
        <x:v>399966</x:v>
      </x:c>
      <x:c r="H1955" t="str">
        <x:v>University of Glasgow</x:v>
      </x:c>
      <x:c r="I1955" s="22" t="n">
        <x:v>8.5</x:v>
      </x:c>
      <x:c r="J1955" t="str">
        <x:v>Worked</x:v>
      </x:c>
      <x:c r="K1955" t="str">
        <x:v>Employee 1714; home branch Glasgow; assigned role Operative Driver | Deployment branch: Glasgow | Actual role: Operative Porter | Jobs: 399966 | Customers: University of Glasgow | Actual hours: 8.5; source records: 1</x:v>
      </x:c>
      <x:c r="L1955" t="str">
        <x:v>Include</x:v>
      </x:c>
      <x:c r="M1955"/>
      <x:c r="N1955"/>
    </x:row>
    <x:row r="1956">
      <x:c r="A1956" t="str">
        <x:v>Nathan Moore|2026-04-17</x:v>
      </x:c>
      <x:c r="B1956" s="888" t="n">
        <x:v>46129</x:v>
      </x:c>
      <x:c r="C1956" t="str">
        <x:v>Nathan Moore</x:v>
      </x:c>
      <x:c r="D1956" t="str">
        <x:v>Permanent</x:v>
      </x:c>
      <x:c r="E1956" t="str">
        <x:v>Glasgow</x:v>
      </x:c>
      <x:c r="F1956" t="str">
        <x:v>Operative Driver</x:v>
      </x:c>
      <x:c r="G1956"/>
      <x:c r="H1956"/>
      <x:c r="I1956" s="22" t="n">
        <x:v>0</x:v>
      </x:c>
      <x:c r="J1956" t="str">
        <x:v>Annual leave</x:v>
      </x:c>
      <x:c r="K1956" t="str">
        <x:v>Employee 1714; home branch Glasgow; assigned role Operative Driver | Leave: Annual Leave (Hours) | Leave calendar basis: Variable-pattern period</x:v>
      </x:c>
      <x:c r="L1956" t="str">
        <x:v>Include</x:v>
      </x:c>
      <x:c r="M1956"/>
      <x:c r="N1956"/>
    </x:row>
    <x:row r="1957">
      <x:c r="A1957" t="str">
        <x:v>Nathan Moore|2026-04-20</x:v>
      </x:c>
      <x:c r="B1957" s="888" t="n">
        <x:v>46132</x:v>
      </x:c>
      <x:c r="C1957" t="str">
        <x:v>Nathan Moore</x:v>
      </x:c>
      <x:c r="D1957" t="str">
        <x:v>Permanent</x:v>
      </x:c>
      <x:c r="E1957" t="str">
        <x:v>Glasgow</x:v>
      </x:c>
      <x:c r="F1957" t="str">
        <x:v>Operative Driver</x:v>
      </x:c>
      <x:c r="G1957"/>
      <x:c r="H1957"/>
      <x:c r="I1957" s="22" t="n">
        <x:v>0</x:v>
      </x:c>
      <x:c r="J1957" t="str">
        <x:v>Annual leave</x:v>
      </x:c>
      <x:c r="K1957" t="str">
        <x:v>Employee 1714; home branch Glasgow; assigned role Operative Driver | Leave: Annual Leave (Hours) | Leave calendar basis: Variable-pattern period</x:v>
      </x:c>
      <x:c r="L1957" t="str">
        <x:v>Include</x:v>
      </x:c>
      <x:c r="M1957"/>
      <x:c r="N1957"/>
    </x:row>
    <x:row r="1958">
      <x:c r="A1958" t="str">
        <x:v>Nathan Pavely|2026-04-01</x:v>
      </x:c>
      <x:c r="B1958" s="888" t="n">
        <x:v>46113</x:v>
      </x:c>
      <x:c r="C1958" t="str">
        <x:v>Nathan Pavely</x:v>
      </x:c>
      <x:c r="D1958" t="str">
        <x:v>Permanent</x:v>
      </x:c>
      <x:c r="E1958" t="str">
        <x:v>Oxford</x:v>
      </x:c>
      <x:c r="F1958" t="str">
        <x:v>Operative Skilled</x:v>
      </x:c>
      <x:c r="G1958" t="str">
        <x:v>399967</x:v>
      </x:c>
      <x:c r="H1958" t="str">
        <x:v>Restore Records Management</x:v>
      </x:c>
      <x:c r="I1958" s="22" t="n">
        <x:v>9</x:v>
      </x:c>
      <x:c r="J1958" t="str">
        <x:v>Worked</x:v>
      </x:c>
      <x:c r="K1958" t="str">
        <x:v>Employee 103808; home branch Oxford; assigned role Operative Skilled | Deployment branch: Oxford | Actual role: Operative Skilled | Jobs: 399967 | Customers: Restore Records Management | Actual hours: 9.0; source records: 1</x:v>
      </x:c>
      <x:c r="L1958" t="str">
        <x:v>Include</x:v>
      </x:c>
      <x:c r="M1958"/>
      <x:c r="N1958"/>
    </x:row>
    <x:row r="1959">
      <x:c r="A1959" t="str">
        <x:v>Nathan Pavely|2026-04-07</x:v>
      </x:c>
      <x:c r="B1959" s="888" t="n">
        <x:v>46119</x:v>
      </x:c>
      <x:c r="C1959" t="str">
        <x:v>Nathan Pavely</x:v>
      </x:c>
      <x:c r="D1959" t="str">
        <x:v>Permanent</x:v>
      </x:c>
      <x:c r="E1959" t="str">
        <x:v>Oxford</x:v>
      </x:c>
      <x:c r="F1959" t="str">
        <x:v>Operative Skilled</x:v>
      </x:c>
      <x:c r="G1959" t="str">
        <x:v>399363R</x:v>
      </x:c>
      <x:c r="H1959" t="str">
        <x:v>Thames Valley Police</x:v>
      </x:c>
      <x:c r="I1959" s="22" t="n">
        <x:v>10</x:v>
      </x:c>
      <x:c r="J1959" t="str">
        <x:v>Worked</x:v>
      </x:c>
      <x:c r="K1959" t="str">
        <x:v>Employee 103808; home branch Oxford; assigned role Operative Skilled | Deployment branch: Oxford | Actual role: Operative Driver | Jobs: 399363R | Customers: Thames Valley Police | Actual hours: 10.0; source records: 1</x:v>
      </x:c>
      <x:c r="L1959" t="str">
        <x:v>Include</x:v>
      </x:c>
      <x:c r="M1959"/>
      <x:c r="N1959"/>
    </x:row>
    <x:row r="1960">
      <x:c r="A1960" t="str">
        <x:v>Nathan Pavely|2026-04-08</x:v>
      </x:c>
      <x:c r="B1960" s="888" t="n">
        <x:v>46120</x:v>
      </x:c>
      <x:c r="C1960" t="str">
        <x:v>Nathan Pavely</x:v>
      </x:c>
      <x:c r="D1960" t="str">
        <x:v>Permanent</x:v>
      </x:c>
      <x:c r="E1960" t="str">
        <x:v>Oxford</x:v>
      </x:c>
      <x:c r="F1960" t="str">
        <x:v>Operative Skilled</x:v>
      </x:c>
      <x:c r="G1960" t="str">
        <x:v>401116C, 400562</x:v>
      </x:c>
      <x:c r="H1960" t="str">
        <x:v>Avantor ( OXFORD APRIL 2026 ); Ellison Institute of Technology</x:v>
      </x:c>
      <x:c r="I1960" s="22" t="n">
        <x:v>4</x:v>
      </x:c>
      <x:c r="J1960" t="str">
        <x:v>Worked — 2 records</x:v>
      </x:c>
      <x:c r="K1960" t="str">
        <x:v>Employee 103808; home branch Oxford; assigned role Operative Skilled | Deployment branch: Cambridge, Oxford | Actual role: Operative Driver, Operative Skilled | Jobs: 401116C, 400562 | Customers: Avantor ( OXFORD APRIL 2026 ); Ellison Institute of Technology | Actual hours: 4.0; source records: 2</x:v>
      </x:c>
      <x:c r="L1960" t="str">
        <x:v>Include</x:v>
      </x:c>
      <x:c r="M1960"/>
      <x:c r="N1960"/>
    </x:row>
    <x:row r="1961">
      <x:c r="A1961" t="str">
        <x:v>Nathan Pavely|2026-04-09</x:v>
      </x:c>
      <x:c r="B1961" s="888" t="n">
        <x:v>46121</x:v>
      </x:c>
      <x:c r="C1961" t="str">
        <x:v>Nathan Pavely</x:v>
      </x:c>
      <x:c r="D1961" t="str">
        <x:v>Permanent</x:v>
      </x:c>
      <x:c r="E1961" t="str">
        <x:v>Oxford</x:v>
      </x:c>
      <x:c r="F1961" t="str">
        <x:v>Operative Skilled</x:v>
      </x:c>
      <x:c r="G1961" t="str">
        <x:v>399363S</x:v>
      </x:c>
      <x:c r="H1961" t="str">
        <x:v>Thames Valley Police</x:v>
      </x:c>
      <x:c r="I1961" s="22" t="n">
        <x:v>9</x:v>
      </x:c>
      <x:c r="J1961" t="str">
        <x:v>Worked</x:v>
      </x:c>
      <x:c r="K1961" t="str">
        <x:v>Employee 103808; home branch Oxford; assigned role Operative Skilled | Deployment branch: Oxford | Actual role: Operative Skilled | Jobs: 399363S | Customers: Thames Valley Police | Actual hours: 9.0; source records: 1</x:v>
      </x:c>
      <x:c r="L1961" t="str">
        <x:v>Include</x:v>
      </x:c>
      <x:c r="M1961"/>
      <x:c r="N1961"/>
    </x:row>
    <x:row r="1962">
      <x:c r="A1962" t="str">
        <x:v>Nathan Pavely|2026-04-13</x:v>
      </x:c>
      <x:c r="B1962" s="888" t="n">
        <x:v>46125</x:v>
      </x:c>
      <x:c r="C1962" t="str">
        <x:v>Nathan Pavely</x:v>
      </x:c>
      <x:c r="D1962" t="str">
        <x:v>Permanent</x:v>
      </x:c>
      <x:c r="E1962" t="str">
        <x:v>Oxford</x:v>
      </x:c>
      <x:c r="F1962" t="str">
        <x:v>Operative Skilled</x:v>
      </x:c>
      <x:c r="G1962" t="str">
        <x:v>401194</x:v>
      </x:c>
      <x:c r="H1962" t="str">
        <x:v>Kadans Science Partner</x:v>
      </x:c>
      <x:c r="I1962" s="22" t="n">
        <x:v>12.45</x:v>
      </x:c>
      <x:c r="J1962" t="str">
        <x:v>Worked</x:v>
      </x:c>
      <x:c r="K1962" t="str">
        <x:v>Employee 103808; home branch Oxford; assigned role Operative Skilled | Deployment branch: Cambridge | Actual role: Operative Skilled | Jobs: 401194 | Customers: Kadans Science Partner | Actual hours: 12.4; source records: 1</x:v>
      </x:c>
      <x:c r="L1962" t="str">
        <x:v>Include</x:v>
      </x:c>
      <x:c r="M1962"/>
      <x:c r="N1962"/>
    </x:row>
    <x:row r="1963">
      <x:c r="A1963" t="str">
        <x:v>Nathan Pavely|2026-04-14</x:v>
      </x:c>
      <x:c r="B1963" s="888" t="n">
        <x:v>46126</x:v>
      </x:c>
      <x:c r="C1963" t="str">
        <x:v>Nathan Pavely</x:v>
      </x:c>
      <x:c r="D1963" t="str">
        <x:v>Permanent</x:v>
      </x:c>
      <x:c r="E1963" t="str">
        <x:v>Oxford</x:v>
      </x:c>
      <x:c r="F1963" t="str">
        <x:v>Operative Skilled</x:v>
      </x:c>
      <x:c r="G1963" t="str">
        <x:v>400121</x:v>
      </x:c>
      <x:c r="H1963" t="str">
        <x:v>BioChek (UK) Ltd</x:v>
      </x:c>
      <x:c r="I1963" s="22" t="n">
        <x:v>8</x:v>
      </x:c>
      <x:c r="J1963" t="str">
        <x:v>Worked</x:v>
      </x:c>
      <x:c r="K1963" t="str">
        <x:v>Employee 103808; home branch Oxford; assigned role Operative Skilled | Deployment branch: Oxford | Actual role: Operative Skilled | Jobs: 400121 | Customers: BioChek (UK) Ltd | Actual hours: 8.0; source records: 1</x:v>
      </x:c>
      <x:c r="L1963" t="str">
        <x:v>Include</x:v>
      </x:c>
      <x:c r="M1963"/>
      <x:c r="N1963"/>
    </x:row>
    <x:row r="1964">
      <x:c r="A1964" t="str">
        <x:v>Nathan Pavely|2026-04-15</x:v>
      </x:c>
      <x:c r="B1964" s="888" t="n">
        <x:v>46127</x:v>
      </x:c>
      <x:c r="C1964" t="str">
        <x:v>Nathan Pavely</x:v>
      </x:c>
      <x:c r="D1964" t="str">
        <x:v>Permanent</x:v>
      </x:c>
      <x:c r="E1964" t="str">
        <x:v>Oxford</x:v>
      </x:c>
      <x:c r="F1964" t="str">
        <x:v>Operative Skilled</x:v>
      </x:c>
      <x:c r="G1964"/>
      <x:c r="H1964"/>
      <x:c r="I1964" s="22" t="n">
        <x:v>0</x:v>
      </x:c>
      <x:c r="J1964" t="str">
        <x:v>Annual leave</x:v>
      </x:c>
      <x:c r="K1964" t="str">
        <x:v>Employee 103808; home branch Oxford; assigned role Operative Skilled | Leave: Annual Leave (Hours) | Leave calendar basis: Variable-pattern period</x:v>
      </x:c>
      <x:c r="L1964" t="str">
        <x:v>Include</x:v>
      </x:c>
      <x:c r="M1964"/>
      <x:c r="N1964"/>
    </x:row>
    <x:row r="1965">
      <x:c r="A1965" t="str">
        <x:v>Nathan Pavely|2026-04-16</x:v>
      </x:c>
      <x:c r="B1965" s="888" t="n">
        <x:v>46128</x:v>
      </x:c>
      <x:c r="C1965" t="str">
        <x:v>Nathan Pavely</x:v>
      </x:c>
      <x:c r="D1965" t="str">
        <x:v>Permanent</x:v>
      </x:c>
      <x:c r="E1965" t="str">
        <x:v>Oxford</x:v>
      </x:c>
      <x:c r="F1965" t="str">
        <x:v>Operative Skilled</x:v>
      </x:c>
      <x:c r="G1965" t="str">
        <x:v>400121</x:v>
      </x:c>
      <x:c r="H1965" t="str">
        <x:v>BioChek (UK) Ltd</x:v>
      </x:c>
      <x:c r="I1965" s="22" t="n">
        <x:v>8</x:v>
      </x:c>
      <x:c r="J1965" t="str">
        <x:v>Worked</x:v>
      </x:c>
      <x:c r="K1965" t="str">
        <x:v>Employee 103808; home branch Oxford; assigned role Operative Skilled | Deployment branch: Oxford | Actual role: Operative Skilled | Jobs: 400121 | Customers: BioChek (UK) Ltd | Actual hours: 8.0; source records: 1</x:v>
      </x:c>
      <x:c r="L1965" t="str">
        <x:v>Include</x:v>
      </x:c>
      <x:c r="M1965"/>
      <x:c r="N1965"/>
    </x:row>
    <x:row r="1966">
      <x:c r="A1966" t="str">
        <x:v>Nathan Pavely|2026-04-20</x:v>
      </x:c>
      <x:c r="B1966" s="888" t="n">
        <x:v>46132</x:v>
      </x:c>
      <x:c r="C1966" t="str">
        <x:v>Nathan Pavely</x:v>
      </x:c>
      <x:c r="D1966" t="str">
        <x:v>Permanent</x:v>
      </x:c>
      <x:c r="E1966" t="str">
        <x:v>Oxford</x:v>
      </x:c>
      <x:c r="F1966" t="str">
        <x:v>Operative Skilled</x:v>
      </x:c>
      <x:c r="G1966" t="str">
        <x:v>400679</x:v>
      </x:c>
      <x:c r="H1966" t="str">
        <x:v>Thames Valley Police</x:v>
      </x:c>
      <x:c r="I1966" s="22" t="n">
        <x:v>9</x:v>
      </x:c>
      <x:c r="J1966" t="str">
        <x:v>Worked</x:v>
      </x:c>
      <x:c r="K1966" t="str">
        <x:v>Employee 103808; home branch Oxford; assigned role Operative Skilled | Deployment branch: Oxford | Actual role: Operative Skilled | Jobs: 400679 | Customers: Thames Valley Police | Actual hours: 9.0; source records: 1</x:v>
      </x:c>
      <x:c r="L1966" t="str">
        <x:v>Include</x:v>
      </x:c>
      <x:c r="M1966"/>
      <x:c r="N1966"/>
    </x:row>
    <x:row r="1967">
      <x:c r="A1967" t="str">
        <x:v>Nathan Pavely|2026-04-21</x:v>
      </x:c>
      <x:c r="B1967" s="888" t="n">
        <x:v>46133</x:v>
      </x:c>
      <x:c r="C1967" t="str">
        <x:v>Nathan Pavely</x:v>
      </x:c>
      <x:c r="D1967" t="str">
        <x:v>Permanent</x:v>
      </x:c>
      <x:c r="E1967" t="str">
        <x:v>Oxford</x:v>
      </x:c>
      <x:c r="F1967" t="str">
        <x:v>Operative Skilled</x:v>
      </x:c>
      <x:c r="G1967" t="str">
        <x:v>400679</x:v>
      </x:c>
      <x:c r="H1967" t="str">
        <x:v>Thames Valley Police</x:v>
      </x:c>
      <x:c r="I1967" s="22" t="n">
        <x:v>9</x:v>
      </x:c>
      <x:c r="J1967" t="str">
        <x:v>Worked</x:v>
      </x:c>
      <x:c r="K1967" t="str">
        <x:v>Employee 103808; home branch Oxford; assigned role Operative Skilled | Deployment branch: Oxford | Actual role: Operative Skilled | Jobs: 400679 | Customers: Thames Valley Police | Actual hours: 9.0; source records: 1</x:v>
      </x:c>
      <x:c r="L1967" t="str">
        <x:v>Include</x:v>
      </x:c>
      <x:c r="M1967"/>
      <x:c r="N1967"/>
    </x:row>
    <x:row r="1968">
      <x:c r="A1968" t="str">
        <x:v>Nathan Pavely|2026-04-22</x:v>
      </x:c>
      <x:c r="B1968" s="888" t="n">
        <x:v>46134</x:v>
      </x:c>
      <x:c r="C1968" t="str">
        <x:v>Nathan Pavely</x:v>
      </x:c>
      <x:c r="D1968" t="str">
        <x:v>Permanent</x:v>
      </x:c>
      <x:c r="E1968" t="str">
        <x:v>Oxford</x:v>
      </x:c>
      <x:c r="F1968" t="str">
        <x:v>Operative Skilled</x:v>
      </x:c>
      <x:c r="G1968" t="str">
        <x:v>400679</x:v>
      </x:c>
      <x:c r="H1968" t="str">
        <x:v>Thames Valley Police</x:v>
      </x:c>
      <x:c r="I1968" s="22" t="n">
        <x:v>9</x:v>
      </x:c>
      <x:c r="J1968" t="str">
        <x:v>Worked</x:v>
      </x:c>
      <x:c r="K1968" t="str">
        <x:v>Employee 103808; home branch Oxford; assigned role Operative Skilled | Deployment branch: Oxford | Actual role: Operative Skilled | Jobs: 400679 | Customers: Thames Valley Police | Actual hours: 9.0; source records: 1</x:v>
      </x:c>
      <x:c r="L1968" t="str">
        <x:v>Include</x:v>
      </x:c>
      <x:c r="M1968"/>
      <x:c r="N1968"/>
    </x:row>
    <x:row r="1969">
      <x:c r="A1969" t="str">
        <x:v>Nathan Pavely|2026-04-24</x:v>
      </x:c>
      <x:c r="B1969" s="888" t="n">
        <x:v>46136</x:v>
      </x:c>
      <x:c r="C1969" t="str">
        <x:v>Nathan Pavely</x:v>
      </x:c>
      <x:c r="D1969" t="str">
        <x:v>Permanent</x:v>
      </x:c>
      <x:c r="E1969" t="str">
        <x:v>Oxford</x:v>
      </x:c>
      <x:c r="F1969" t="str">
        <x:v>Operative Skilled</x:v>
      </x:c>
      <x:c r="G1969"/>
      <x:c r="H1969"/>
      <x:c r="I1969" s="22" t="n">
        <x:v>0</x:v>
      </x:c>
      <x:c r="J1969" t="str">
        <x:v>Annual leave</x:v>
      </x:c>
      <x:c r="K1969" t="str">
        <x:v>Employee 103808; home branch Oxford; assigned role Operative Skilled | Leave: Annual Leave (Hours) | Leave calendar basis: Variable-pattern period</x:v>
      </x:c>
      <x:c r="L1969" t="str">
        <x:v>Include</x:v>
      </x:c>
      <x:c r="M1969"/>
      <x:c r="N1969"/>
    </x:row>
    <x:row r="1970">
      <x:c r="A1970" t="str">
        <x:v>Norbert Kocinec|2026-04-01</x:v>
      </x:c>
      <x:c r="B1970" s="888" t="n">
        <x:v>46113</x:v>
      </x:c>
      <x:c r="C1970" t="str">
        <x:v>Norbert Kocinec</x:v>
      </x:c>
      <x:c r="D1970" t="str">
        <x:v>Permanent</x:v>
      </x:c>
      <x:c r="E1970" t="str">
        <x:v>Manchester</x:v>
      </x:c>
      <x:c r="F1970" t="str">
        <x:v>Operative Driver</x:v>
      </x:c>
      <x:c r="G1970" t="str">
        <x:v>397251</x:v>
      </x:c>
      <x:c r="H1970" t="str">
        <x:v>Lancaster University (Leadership Centre)</x:v>
      </x:c>
      <x:c r="I1970" s="22" t="n">
        <x:v>9.5</x:v>
      </x:c>
      <x:c r="J1970" t="str">
        <x:v>Worked</x:v>
      </x:c>
      <x:c r="K1970" t="str">
        <x:v>Employee 2347; home branch Manchester; assigned role Operative Driver | Deployment branch: Manchester | Actual role: Operative Driver | Jobs: 397251 | Customers: Lancaster University (Leadership Centre) | Actual hours: 9.5; source records: 1</x:v>
      </x:c>
      <x:c r="L1970" t="str">
        <x:v>Include</x:v>
      </x:c>
      <x:c r="M1970"/>
      <x:c r="N1970"/>
    </x:row>
    <x:row r="1971">
      <x:c r="A1971" t="str">
        <x:v>Norbert Kocinec|2026-04-02</x:v>
      </x:c>
      <x:c r="B1971" s="888" t="n">
        <x:v>46114</x:v>
      </x:c>
      <x:c r="C1971" t="str">
        <x:v>Norbert Kocinec</x:v>
      </x:c>
      <x:c r="D1971" t="str">
        <x:v>Permanent</x:v>
      </x:c>
      <x:c r="E1971" t="str">
        <x:v>Manchester</x:v>
      </x:c>
      <x:c r="F1971" t="str">
        <x:v>Operative Driver</x:v>
      </x:c>
      <x:c r="G1971" t="str">
        <x:v>397251</x:v>
      </x:c>
      <x:c r="H1971" t="str">
        <x:v>Lancaster University (Leadership Centre)</x:v>
      </x:c>
      <x:c r="I1971" s="22" t="n">
        <x:v>9.5</x:v>
      </x:c>
      <x:c r="J1971" t="str">
        <x:v>Worked</x:v>
      </x:c>
      <x:c r="K1971" t="str">
        <x:v>Employee 2347; home branch Manchester; assigned role Operative Driver | Deployment branch: Manchester | Actual role: Operative Driver | Jobs: 397251 | Customers: Lancaster University (Leadership Centre) | Actual hours: 9.5; source records: 1</x:v>
      </x:c>
      <x:c r="L1971" t="str">
        <x:v>Include</x:v>
      </x:c>
      <x:c r="M1971"/>
      <x:c r="N1971"/>
    </x:row>
    <x:row r="1972">
      <x:c r="A1972" t="str">
        <x:v>Norbert Kocinec|2026-04-07</x:v>
      </x:c>
      <x:c r="B1972" s="888" t="n">
        <x:v>46119</x:v>
      </x:c>
      <x:c r="C1972" t="str">
        <x:v>Norbert Kocinec</x:v>
      </x:c>
      <x:c r="D1972" t="str">
        <x:v>Permanent</x:v>
      </x:c>
      <x:c r="E1972" t="str">
        <x:v>Manchester</x:v>
      </x:c>
      <x:c r="F1972" t="str">
        <x:v>Operative Driver</x:v>
      </x:c>
      <x:c r="G1972" t="str">
        <x:v>398317C</x:v>
      </x:c>
      <x:c r="H1972" t="str">
        <x:v>Restore Harrow Green</x:v>
      </x:c>
      <x:c r="I1972" s="22" t="n">
        <x:v>8</x:v>
      </x:c>
      <x:c r="J1972" t="str">
        <x:v>Worked</x:v>
      </x:c>
      <x:c r="K1972" t="str">
        <x:v>Employee 2347; home branch Manchester; assigned role Operative Driver | Deployment branch: Manchester | Actual role: Operative Driver | Jobs: 398317C | Customers: Restore Harrow Green | Actual hours: 8.0; source records: 1</x:v>
      </x:c>
      <x:c r="L1972" t="str">
        <x:v>Include</x:v>
      </x:c>
      <x:c r="M1972"/>
      <x:c r="N1972"/>
    </x:row>
    <x:row r="1973">
      <x:c r="A1973" t="str">
        <x:v>Norbert Kocinec|2026-04-08</x:v>
      </x:c>
      <x:c r="B1973" s="888" t="n">
        <x:v>46120</x:v>
      </x:c>
      <x:c r="C1973" t="str">
        <x:v>Norbert Kocinec</x:v>
      </x:c>
      <x:c r="D1973" t="str">
        <x:v>Permanent</x:v>
      </x:c>
      <x:c r="E1973" t="str">
        <x:v>Manchester</x:v>
      </x:c>
      <x:c r="F1973" t="str">
        <x:v>Operative Driver</x:v>
      </x:c>
      <x:c r="G1973" t="str">
        <x:v>395931, 398317C</x:v>
      </x:c>
      <x:c r="H1973" t="str">
        <x:v>Birmingham City Council-Oakhil Centre; Restore Harrow Green</x:v>
      </x:c>
      <x:c r="I1973" s="22" t="n">
        <x:v>17.75</x:v>
      </x:c>
      <x:c r="J1973" t="str">
        <x:v>Worked — 2 records</x:v>
      </x:c>
      <x:c r="K1973" t="str">
        <x:v>Employee 2347; home branch Manchester; assigned role Operative Driver | Deployment branch: Birmingham, Manchester | Actual role: Operative Driver | Jobs: 395931, 398317C | Customers: Birmingham City Council-Oakhil Centre; Restore Harrow Green | Actual hours: 17.8; source records: 2</x:v>
      </x:c>
      <x:c r="L1973" t="str">
        <x:v>Include</x:v>
      </x:c>
      <x:c r="M1973"/>
      <x:c r="N1973"/>
    </x:row>
    <x:row r="1974">
      <x:c r="A1974" t="str">
        <x:v>Norbert Kocinec|2026-04-09</x:v>
      </x:c>
      <x:c r="B1974" s="888" t="n">
        <x:v>46121</x:v>
      </x:c>
      <x:c r="C1974" t="str">
        <x:v>Norbert Kocinec</x:v>
      </x:c>
      <x:c r="D1974" t="str">
        <x:v>Permanent</x:v>
      </x:c>
      <x:c r="E1974" t="str">
        <x:v>Manchester</x:v>
      </x:c>
      <x:c r="F1974" t="str">
        <x:v>Operative Driver</x:v>
      </x:c>
      <x:c r="G1974" t="str">
        <x:v>398317C</x:v>
      </x:c>
      <x:c r="H1974" t="str">
        <x:v>Restore Harrow Green</x:v>
      </x:c>
      <x:c r="I1974" s="22" t="n">
        <x:v>0.5</x:v>
      </x:c>
      <x:c r="J1974" t="str">
        <x:v>Worked</x:v>
      </x:c>
      <x:c r="K1974" t="str">
        <x:v>Employee 2347; home branch Manchester; assigned role Operative Driver | Deployment branch: Manchester | Actual role: Operative Driver | Jobs: 398317C | Customers: Restore Harrow Green | Actual hours: 0.5; source records: 1</x:v>
      </x:c>
      <x:c r="L1974" t="str">
        <x:v>Include</x:v>
      </x:c>
      <x:c r="M1974"/>
      <x:c r="N1974"/>
    </x:row>
    <x:row r="1975">
      <x:c r="A1975" t="str">
        <x:v>Norbert Kocinec|2026-04-10</x:v>
      </x:c>
      <x:c r="B1975" s="888" t="n">
        <x:v>46122</x:v>
      </x:c>
      <x:c r="C1975" t="str">
        <x:v>Norbert Kocinec</x:v>
      </x:c>
      <x:c r="D1975" t="str">
        <x:v>Permanent</x:v>
      </x:c>
      <x:c r="E1975" t="str">
        <x:v>Manchester</x:v>
      </x:c>
      <x:c r="F1975" t="str">
        <x:v>Operative Driver</x:v>
      </x:c>
      <x:c r="G1975" t="str">
        <x:v>401312</x:v>
      </x:c>
      <x:c r="H1975" t="str">
        <x:v>Manchester University NHS Foundation Trust</x:v>
      </x:c>
      <x:c r="I1975" s="22" t="n">
        <x:v>5.25</x:v>
      </x:c>
      <x:c r="J1975" t="str">
        <x:v>Worked</x:v>
      </x:c>
      <x:c r="K1975" t="str">
        <x:v>Employee 2347; home branch Manchester; assigned role Operative Driver | Deployment branch: Manchester | Actual role: Operative Driver | Jobs: 401312 | Customers: Manchester University NHS Foundation Trust | Actual hours: 5.2; source records: 1</x:v>
      </x:c>
      <x:c r="L1975" t="str">
        <x:v>Include</x:v>
      </x:c>
      <x:c r="M1975"/>
      <x:c r="N1975"/>
    </x:row>
    <x:row r="1976">
      <x:c r="A1976" t="str">
        <x:v>Norbert Kocinec|2026-04-13</x:v>
      </x:c>
      <x:c r="B1976" s="888" t="n">
        <x:v>46125</x:v>
      </x:c>
      <x:c r="C1976" t="str">
        <x:v>Norbert Kocinec</x:v>
      </x:c>
      <x:c r="D1976" t="str">
        <x:v>Permanent</x:v>
      </x:c>
      <x:c r="E1976" t="str">
        <x:v>Manchester</x:v>
      </x:c>
      <x:c r="F1976" t="str">
        <x:v>Operative Driver</x:v>
      </x:c>
      <x:c r="G1976" t="str">
        <x:v>398317C</x:v>
      </x:c>
      <x:c r="H1976" t="str">
        <x:v>Restore Harrow Green</x:v>
      </x:c>
      <x:c r="I1976" s="22" t="n">
        <x:v>8.5</x:v>
      </x:c>
      <x:c r="J1976" t="str">
        <x:v>Worked</x:v>
      </x:c>
      <x:c r="K1976" t="str">
        <x:v>Employee 2347; home branch Manchester; assigned role Operative Driver | Deployment branch: Manchester | Actual role: Operative Driver | Jobs: 398317C | Customers: Restore Harrow Green | Actual hours: 8.5; source records: 1</x:v>
      </x:c>
      <x:c r="L1976" t="str">
        <x:v>Include</x:v>
      </x:c>
      <x:c r="M1976"/>
      <x:c r="N1976"/>
    </x:row>
    <x:row r="1977">
      <x:c r="A1977" t="str">
        <x:v>Norbert Kocinec|2026-04-14</x:v>
      </x:c>
      <x:c r="B1977" s="888" t="n">
        <x:v>46126</x:v>
      </x:c>
      <x:c r="C1977" t="str">
        <x:v>Norbert Kocinec</x:v>
      </x:c>
      <x:c r="D1977" t="str">
        <x:v>Permanent</x:v>
      </x:c>
      <x:c r="E1977" t="str">
        <x:v>Manchester</x:v>
      </x:c>
      <x:c r="F1977" t="str">
        <x:v>Operative Driver</x:v>
      </x:c>
      <x:c r="G1977" t="str">
        <x:v>400367</x:v>
      </x:c>
      <x:c r="H1977" t="str">
        <x:v>Liverpool City Council</x:v>
      </x:c>
      <x:c r="I1977" s="22" t="n">
        <x:v>9</x:v>
      </x:c>
      <x:c r="J1977" t="str">
        <x:v>Worked</x:v>
      </x:c>
      <x:c r="K1977" t="str">
        <x:v>Employee 2347; home branch Manchester; assigned role Operative Driver | Deployment branch: Manchester | Actual role: Operative Porter | Jobs: 400367 | Customers: Liverpool City Council | Actual hours: 9.0; source records: 1</x:v>
      </x:c>
      <x:c r="L1977" t="str">
        <x:v>Include</x:v>
      </x:c>
      <x:c r="M1977"/>
      <x:c r="N1977"/>
    </x:row>
    <x:row r="1978">
      <x:c r="A1978" t="str">
        <x:v>Norbert Kocinec|2026-04-16</x:v>
      </x:c>
      <x:c r="B1978" s="888" t="n">
        <x:v>46128</x:v>
      </x:c>
      <x:c r="C1978" t="str">
        <x:v>Norbert Kocinec</x:v>
      </x:c>
      <x:c r="D1978" t="str">
        <x:v>Permanent</x:v>
      </x:c>
      <x:c r="E1978" t="str">
        <x:v>Manchester</x:v>
      </x:c>
      <x:c r="F1978" t="str">
        <x:v>Operative Driver</x:v>
      </x:c>
      <x:c r="G1978" t="str">
        <x:v>401116E</x:v>
      </x:c>
      <x:c r="H1978" t="str">
        <x:v>Avantor ( MANCHESTER APRIL 2026 )</x:v>
      </x:c>
      <x:c r="I1978" s="22" t="n">
        <x:v>11</x:v>
      </x:c>
      <x:c r="J1978" t="str">
        <x:v>Worked</x:v>
      </x:c>
      <x:c r="K1978" t="str">
        <x:v>Employee 2347; home branch Manchester; assigned role Operative Driver | Deployment branch: Cambridge | Actual role: Operative Porter | Jobs: 401116E | Customers: Avantor ( MANCHESTER APRIL 2026 ) | Actual hours: 11.0; source records: 1</x:v>
      </x:c>
      <x:c r="L1978" t="str">
        <x:v>Include</x:v>
      </x:c>
      <x:c r="M1978"/>
      <x:c r="N1978"/>
    </x:row>
    <x:row r="1979">
      <x:c r="A1979" t="str">
        <x:v>Norbert Kocinec|2026-04-17</x:v>
      </x:c>
      <x:c r="B1979" s="888" t="n">
        <x:v>46129</x:v>
      </x:c>
      <x:c r="C1979" t="str">
        <x:v>Norbert Kocinec</x:v>
      </x:c>
      <x:c r="D1979" t="str">
        <x:v>Permanent</x:v>
      </x:c>
      <x:c r="E1979" t="str">
        <x:v>Manchester</x:v>
      </x:c>
      <x:c r="F1979" t="str">
        <x:v>Operative Driver</x:v>
      </x:c>
      <x:c r="G1979" t="str">
        <x:v>401350</x:v>
      </x:c>
      <x:c r="H1979" t="str">
        <x:v>Irwell Valley Homes</x:v>
      </x:c>
      <x:c r="I1979" s="22" t="n">
        <x:v>8.5</x:v>
      </x:c>
      <x:c r="J1979" t="str">
        <x:v>Worked</x:v>
      </x:c>
      <x:c r="K1979" t="str">
        <x:v>Employee 2347; home branch Manchester; assigned role Operative Driver | Deployment branch: Manchester | Actual role: Operative Driver | Jobs: 401350 | Customers: Irwell Valley Homes | Actual hours: 8.5; source records: 1</x:v>
      </x:c>
      <x:c r="L1979" t="str">
        <x:v>Include</x:v>
      </x:c>
      <x:c r="M1979"/>
      <x:c r="N1979"/>
    </x:row>
    <x:row r="1980">
      <x:c r="A1980" t="str">
        <x:v>Norbert Kocinec|2026-04-20</x:v>
      </x:c>
      <x:c r="B1980" s="888" t="n">
        <x:v>46132</x:v>
      </x:c>
      <x:c r="C1980" t="str">
        <x:v>Norbert Kocinec</x:v>
      </x:c>
      <x:c r="D1980" t="str">
        <x:v>Permanent</x:v>
      </x:c>
      <x:c r="E1980" t="str">
        <x:v>Manchester</x:v>
      </x:c>
      <x:c r="F1980" t="str">
        <x:v>Operative Driver</x:v>
      </x:c>
      <x:c r="G1980" t="str">
        <x:v>398317C</x:v>
      </x:c>
      <x:c r="H1980" t="str">
        <x:v>Restore Harrow Green</x:v>
      </x:c>
      <x:c r="I1980" s="22" t="n">
        <x:v>11.5</x:v>
      </x:c>
      <x:c r="J1980" t="str">
        <x:v>Worked</x:v>
      </x:c>
      <x:c r="K1980" t="str">
        <x:v>Employee 2347; home branch Manchester; assigned role Operative Driver | Deployment branch: Manchester | Actual role: Operative Driver | Jobs: 398317C | Customers: Restore Harrow Green | Actual hours: 11.5; source records: 1</x:v>
      </x:c>
      <x:c r="L1980" t="str">
        <x:v>Include</x:v>
      </x:c>
      <x:c r="M1980"/>
      <x:c r="N1980"/>
    </x:row>
    <x:row r="1981">
      <x:c r="A1981" t="str">
        <x:v>Norbert Kocinec|2026-04-21</x:v>
      </x:c>
      <x:c r="B1981" s="888" t="n">
        <x:v>46133</x:v>
      </x:c>
      <x:c r="C1981" t="str">
        <x:v>Norbert Kocinec</x:v>
      </x:c>
      <x:c r="D1981" t="str">
        <x:v>Permanent</x:v>
      </x:c>
      <x:c r="E1981" t="str">
        <x:v>Manchester</x:v>
      </x:c>
      <x:c r="F1981" t="str">
        <x:v>Operative Driver</x:v>
      </x:c>
      <x:c r="G1981" t="str">
        <x:v>398317C</x:v>
      </x:c>
      <x:c r="H1981" t="str">
        <x:v>Restore Harrow Green</x:v>
      </x:c>
      <x:c r="I1981" s="22" t="n">
        <x:v>9</x:v>
      </x:c>
      <x:c r="J1981" t="str">
        <x:v>Worked</x:v>
      </x:c>
      <x:c r="K1981" t="str">
        <x:v>Employee 2347; home branch Manchester; assigned role Operative Driver | Deployment branch: Manchester | Actual role: Operative Driver | Jobs: 398317C | Customers: Restore Harrow Green | Actual hours: 9.0; source records: 1</x:v>
      </x:c>
      <x:c r="L1981" t="str">
        <x:v>Include</x:v>
      </x:c>
      <x:c r="M1981"/>
      <x:c r="N1981"/>
    </x:row>
    <x:row r="1982">
      <x:c r="A1982" t="str">
        <x:v>Norbert Kocinec|2026-04-22</x:v>
      </x:c>
      <x:c r="B1982" s="888" t="n">
        <x:v>46134</x:v>
      </x:c>
      <x:c r="C1982" t="str">
        <x:v>Norbert Kocinec</x:v>
      </x:c>
      <x:c r="D1982" t="str">
        <x:v>Permanent</x:v>
      </x:c>
      <x:c r="E1982" t="str">
        <x:v>Manchester</x:v>
      </x:c>
      <x:c r="F1982" t="str">
        <x:v>Operative Driver</x:v>
      </x:c>
      <x:c r="G1982" t="str">
        <x:v>398317C</x:v>
      </x:c>
      <x:c r="H1982" t="str">
        <x:v>Restore Harrow Green</x:v>
      </x:c>
      <x:c r="I1982" s="22" t="n">
        <x:v>7.5</x:v>
      </x:c>
      <x:c r="J1982" t="str">
        <x:v>Worked</x:v>
      </x:c>
      <x:c r="K1982" t="str">
        <x:v>Employee 2347; home branch Manchester; assigned role Operative Driver | Deployment branch: Manchester | Actual role: Operative Driver | Jobs: 398317C | Customers: Restore Harrow Green | Actual hours: 7.5; source records: 1</x:v>
      </x:c>
      <x:c r="L1982" t="str">
        <x:v>Include</x:v>
      </x:c>
      <x:c r="M1982"/>
      <x:c r="N1982"/>
    </x:row>
    <x:row r="1983">
      <x:c r="A1983" t="str">
        <x:v>Norbert Kocinec|2026-04-23</x:v>
      </x:c>
      <x:c r="B1983" s="888" t="n">
        <x:v>46135</x:v>
      </x:c>
      <x:c r="C1983" t="str">
        <x:v>Norbert Kocinec</x:v>
      </x:c>
      <x:c r="D1983" t="str">
        <x:v>Permanent</x:v>
      </x:c>
      <x:c r="E1983" t="str">
        <x:v>Manchester</x:v>
      </x:c>
      <x:c r="F1983" t="str">
        <x:v>Operative Driver</x:v>
      </x:c>
      <x:c r="G1983" t="str">
        <x:v>398317C</x:v>
      </x:c>
      <x:c r="H1983" t="str">
        <x:v>Restore Harrow Green</x:v>
      </x:c>
      <x:c r="I1983" s="22" t="n">
        <x:v>8.08</x:v>
      </x:c>
      <x:c r="J1983" t="str">
        <x:v>Worked</x:v>
      </x:c>
      <x:c r="K1983" t="str">
        <x:v>Employee 2347; home branch Manchester; assigned role Operative Driver | Deployment branch: Manchester | Actual role: Operative Driver | Jobs: 398317C | Customers: Restore Harrow Green | Actual hours: 8.1; source records: 1</x:v>
      </x:c>
      <x:c r="L1983" t="str">
        <x:v>Include</x:v>
      </x:c>
      <x:c r="M1983"/>
      <x:c r="N1983"/>
    </x:row>
    <x:row r="1984">
      <x:c r="A1984" t="str">
        <x:v>Norbert Kocinec|2026-04-24</x:v>
      </x:c>
      <x:c r="B1984" s="888" t="n">
        <x:v>46136</x:v>
      </x:c>
      <x:c r="C1984" t="str">
        <x:v>Norbert Kocinec</x:v>
      </x:c>
      <x:c r="D1984" t="str">
        <x:v>Permanent</x:v>
      </x:c>
      <x:c r="E1984" t="str">
        <x:v>Manchester</x:v>
      </x:c>
      <x:c r="F1984" t="str">
        <x:v>Operative Driver</x:v>
      </x:c>
      <x:c r="G1984" t="str">
        <x:v>398317C</x:v>
      </x:c>
      <x:c r="H1984" t="str">
        <x:v>Restore Harrow Green</x:v>
      </x:c>
      <x:c r="I1984" s="22" t="n">
        <x:v>9.5</x:v>
      </x:c>
      <x:c r="J1984" t="str">
        <x:v>Worked</x:v>
      </x:c>
      <x:c r="K1984" t="str">
        <x:v>Employee 2347; home branch Manchester; assigned role Operative Driver | Deployment branch: Manchester | Actual role: Operative Driver | Jobs: 398317C | Customers: Restore Harrow Green | Actual hours: 9.5; source records: 1</x:v>
      </x:c>
      <x:c r="L1984" t="str">
        <x:v>Include</x:v>
      </x:c>
      <x:c r="M1984"/>
      <x:c r="N1984"/>
    </x:row>
    <x:row r="1985">
      <x:c r="A1985" t="str">
        <x:v>Norbert Kocinec|2026-04-27</x:v>
      </x:c>
      <x:c r="B1985" s="888" t="n">
        <x:v>46139</x:v>
      </x:c>
      <x:c r="C1985" t="str">
        <x:v>Norbert Kocinec</x:v>
      </x:c>
      <x:c r="D1985" t="str">
        <x:v>Permanent</x:v>
      </x:c>
      <x:c r="E1985" t="str">
        <x:v>Manchester</x:v>
      </x:c>
      <x:c r="F1985" t="str">
        <x:v>Operative Driver</x:v>
      </x:c>
      <x:c r="G1985" t="str">
        <x:v>400847, 398317C</x:v>
      </x:c>
      <x:c r="H1985" t="str">
        <x:v>A  Copeland Group Limited; Restore Harrow Green</x:v>
      </x:c>
      <x:c r="I1985" s="22" t="n">
        <x:v>26</x:v>
      </x:c>
      <x:c r="J1985" t="str">
        <x:v>Worked — 3 records</x:v>
      </x:c>
      <x:c r="K1985" t="str">
        <x:v>Employee 2347; home branch Manchester; assigned role Operative Driver | Deployment branch: Manchester | Actual role: Operative Driver, Operative Porter | Jobs: 400847, 398317C | Customers: A  Copeland Group Limited; Restore Harrow Green | Actual hours: 26.0; source records: 3</x:v>
      </x:c>
      <x:c r="L1985" t="str">
        <x:v>Include</x:v>
      </x:c>
      <x:c r="M1985"/>
      <x:c r="N1985"/>
    </x:row>
    <x:row r="1986">
      <x:c r="A1986" t="str">
        <x:v>Norbert Kocinec|2026-04-28</x:v>
      </x:c>
      <x:c r="B1986" s="888" t="n">
        <x:v>46140</x:v>
      </x:c>
      <x:c r="C1986" t="str">
        <x:v>Norbert Kocinec</x:v>
      </x:c>
      <x:c r="D1986" t="str">
        <x:v>Permanent</x:v>
      </x:c>
      <x:c r="E1986" t="str">
        <x:v>Manchester</x:v>
      </x:c>
      <x:c r="F1986" t="str">
        <x:v>Operative Driver</x:v>
      </x:c>
      <x:c r="G1986" t="str">
        <x:v>400847</x:v>
      </x:c>
      <x:c r="H1986" t="str">
        <x:v>A  Copeland Group Limited</x:v>
      </x:c>
      <x:c r="I1986" s="22" t="n">
        <x:v>6.5</x:v>
      </x:c>
      <x:c r="J1986" t="str">
        <x:v>Worked</x:v>
      </x:c>
      <x:c r="K1986" t="str">
        <x:v>Employee 2347; home branch Manchester; assigned role Operative Driver | Deployment branch: Manchester | Actual role: Operative Porter | Jobs: 400847 | Customers: A  Copeland Group Limited | Actual hours: 6.5; source records: 1</x:v>
      </x:c>
      <x:c r="L1986" t="str">
        <x:v>Include</x:v>
      </x:c>
      <x:c r="M1986"/>
      <x:c r="N1986"/>
    </x:row>
    <x:row r="1987">
      <x:c r="A1987" t="str">
        <x:v>Norbert Kocinec|2026-04-29</x:v>
      </x:c>
      <x:c r="B1987" s="888" t="n">
        <x:v>46141</x:v>
      </x:c>
      <x:c r="C1987" t="str">
        <x:v>Norbert Kocinec</x:v>
      </x:c>
      <x:c r="D1987" t="str">
        <x:v>Permanent</x:v>
      </x:c>
      <x:c r="E1987" t="str">
        <x:v>Manchester</x:v>
      </x:c>
      <x:c r="F1987" t="str">
        <x:v>Operative Driver</x:v>
      </x:c>
      <x:c r="G1987" t="str">
        <x:v>401386</x:v>
      </x:c>
      <x:c r="H1987" t="str">
        <x:v>University of Manchester</x:v>
      </x:c>
      <x:c r="I1987" s="22" t="n">
        <x:v>8</x:v>
      </x:c>
      <x:c r="J1987" t="str">
        <x:v>Worked</x:v>
      </x:c>
      <x:c r="K1987" t="str">
        <x:v>Employee 2347; home branch Manchester; assigned role Operative Driver | Deployment branch: Manchester | Actual role: Operative Porter | Jobs: 401386 | Customers: University of Manchester | Actual hours: 8.0; source records: 1</x:v>
      </x:c>
      <x:c r="L1987" t="str">
        <x:v>Include</x:v>
      </x:c>
      <x:c r="M1987"/>
      <x:c r="N1987"/>
    </x:row>
    <x:row r="1988">
      <x:c r="A1988" t="str">
        <x:v>Norbert Kocinec|2026-04-30</x:v>
      </x:c>
      <x:c r="B1988" s="888" t="n">
        <x:v>46142</x:v>
      </x:c>
      <x:c r="C1988" t="str">
        <x:v>Norbert Kocinec</x:v>
      </x:c>
      <x:c r="D1988" t="str">
        <x:v>Permanent</x:v>
      </x:c>
      <x:c r="E1988" t="str">
        <x:v>Manchester</x:v>
      </x:c>
      <x:c r="F1988" t="str">
        <x:v>Operative Driver</x:v>
      </x:c>
      <x:c r="G1988" t="str">
        <x:v>401413</x:v>
      </x:c>
      <x:c r="H1988" t="str">
        <x:v>Countess of Chester Hospital</x:v>
      </x:c>
      <x:c r="I1988" s="22" t="n">
        <x:v>8.5</x:v>
      </x:c>
      <x:c r="J1988" t="str">
        <x:v>Worked</x:v>
      </x:c>
      <x:c r="K1988" t="str">
        <x:v>Employee 2347; home branch Manchester; assigned role Operative Driver | Deployment branch: Manchester | Actual role: Operative Porter | Jobs: 401413 | Customers: Countess of Chester Hospital | Actual hours: 8.5; source records: 1</x:v>
      </x:c>
      <x:c r="L1988" t="str">
        <x:v>Include</x:v>
      </x:c>
      <x:c r="M1988"/>
      <x:c r="N1988"/>
    </x:row>
    <x:row r="1989">
      <x:c r="A1989" t="str">
        <x:v>O Myton|2026-04-01</x:v>
      </x:c>
      <x:c r="B1989" s="888" t="n">
        <x:v>46113</x:v>
      </x:c>
      <x:c r="C1989" t="str">
        <x:v>O Myton</x:v>
      </x:c>
      <x:c r="D1989" t="str">
        <x:v>Permanent</x:v>
      </x:c>
      <x:c r="E1989" t="str">
        <x:v>Thurrock</x:v>
      </x:c>
      <x:c r="F1989" t="str">
        <x:v>Operative Porter</x:v>
      </x:c>
      <x:c r="G1989" t="str">
        <x:v>401380</x:v>
      </x:c>
      <x:c r="H1989" t="str">
        <x:v>Bank of America Merrill Lynch</x:v>
      </x:c>
      <x:c r="I1989" s="22" t="n">
        <x:v>9</x:v>
      </x:c>
      <x:c r="J1989" t="str">
        <x:v>Worked</x:v>
      </x:c>
      <x:c r="K1989" t="str">
        <x:v>Employee 103182; home branch Thurrock; assigned role Operative Porter | Deployment branch: Thurrock | Actual role: Operative Porter | Jobs: 401380 | Customers: Bank of America Merrill Lynch | Actual hours: 9.0; source records: 1</x:v>
      </x:c>
      <x:c r="L1989" t="str">
        <x:v>Include</x:v>
      </x:c>
      <x:c r="M1989"/>
      <x:c r="N1989"/>
    </x:row>
    <x:row r="1990">
      <x:c r="A1990" t="str">
        <x:v>O Myton|2026-04-02</x:v>
      </x:c>
      <x:c r="B1990" s="888" t="n">
        <x:v>46114</x:v>
      </x:c>
      <x:c r="C1990" t="str">
        <x:v>O Myton</x:v>
      </x:c>
      <x:c r="D1990" t="str">
        <x:v>Permanent</x:v>
      </x:c>
      <x:c r="E1990" t="str">
        <x:v>Thurrock</x:v>
      </x:c>
      <x:c r="F1990" t="str">
        <x:v>Operative Porter</x:v>
      </x:c>
      <x:c r="G1990" t="str">
        <x:v>396207</x:v>
      </x:c>
      <x:c r="H1990" t="str">
        <x:v>Linklaters LLP</x:v>
      </x:c>
      <x:c r="I1990" s="22" t="n">
        <x:v>10</x:v>
      </x:c>
      <x:c r="J1990" t="str">
        <x:v>Worked</x:v>
      </x:c>
      <x:c r="K1990" t="str">
        <x:v>Employee 103182; home branch Thurrock; assigned role Operative Porter | Deployment branch: Thurrock | Actual role: Operative Porter | Jobs: 396207 | Customers: Linklaters LLP | Actual hours: 10.0; source records: 1</x:v>
      </x:c>
      <x:c r="L1990" t="str">
        <x:v>Include</x:v>
      </x:c>
      <x:c r="M1990"/>
      <x:c r="N1990"/>
    </x:row>
    <x:row r="1991">
      <x:c r="A1991" t="str">
        <x:v>O Myton|2026-04-07</x:v>
      </x:c>
      <x:c r="B1991" s="888" t="n">
        <x:v>46119</x:v>
      </x:c>
      <x:c r="C1991" t="str">
        <x:v>O Myton</x:v>
      </x:c>
      <x:c r="D1991" t="str">
        <x:v>Permanent</x:v>
      </x:c>
      <x:c r="E1991" t="str">
        <x:v>Thurrock</x:v>
      </x:c>
      <x:c r="F1991" t="str">
        <x:v>Operative Porter</x:v>
      </x:c>
      <x:c r="G1991" t="str">
        <x:v>396207</x:v>
      </x:c>
      <x:c r="H1991" t="str">
        <x:v>Linklaters LLP</x:v>
      </x:c>
      <x:c r="I1991" s="22" t="n">
        <x:v>8.5</x:v>
      </x:c>
      <x:c r="J1991" t="str">
        <x:v>Worked</x:v>
      </x:c>
      <x:c r="K1991" t="str">
        <x:v>Employee 103182; home branch Thurrock; assigned role Operative Porter | Deployment branch: Thurrock | Actual role: Operative Porter | Jobs: 396207 | Customers: Linklaters LLP | Actual hours: 8.5; source records: 1</x:v>
      </x:c>
      <x:c r="L1991" t="str">
        <x:v>Include</x:v>
      </x:c>
      <x:c r="M1991"/>
      <x:c r="N1991"/>
    </x:row>
    <x:row r="1992">
      <x:c r="A1992" t="str">
        <x:v>O Myton|2026-04-08</x:v>
      </x:c>
      <x:c r="B1992" s="888" t="n">
        <x:v>46120</x:v>
      </x:c>
      <x:c r="C1992" t="str">
        <x:v>O Myton</x:v>
      </x:c>
      <x:c r="D1992" t="str">
        <x:v>Permanent</x:v>
      </x:c>
      <x:c r="E1992" t="str">
        <x:v>Thurrock</x:v>
      </x:c>
      <x:c r="F1992" t="str">
        <x:v>Operative Porter</x:v>
      </x:c>
      <x:c r="G1992" t="str">
        <x:v>401499</x:v>
      </x:c>
      <x:c r="H1992" t="str">
        <x:v>Bank of America Merrill Lynch</x:v>
      </x:c>
      <x:c r="I1992" s="22" t="n">
        <x:v>8.5</x:v>
      </x:c>
      <x:c r="J1992" t="str">
        <x:v>Worked</x:v>
      </x:c>
      <x:c r="K1992" t="str">
        <x:v>Employee 103182; home branch Thurrock; assigned role Operative Porter | Deployment branch: Thurrock | Actual role: Operative Porter | Jobs: 401499 | Customers: Bank of America Merrill Lynch | Actual hours: 8.5; source records: 1</x:v>
      </x:c>
      <x:c r="L1992" t="str">
        <x:v>Include</x:v>
      </x:c>
      <x:c r="M1992"/>
      <x:c r="N1992"/>
    </x:row>
    <x:row r="1993">
      <x:c r="A1993" t="str">
        <x:v>O Myton|2026-04-10</x:v>
      </x:c>
      <x:c r="B1993" s="888" t="n">
        <x:v>46122</x:v>
      </x:c>
      <x:c r="C1993" t="str">
        <x:v>O Myton</x:v>
      </x:c>
      <x:c r="D1993" t="str">
        <x:v>Permanent</x:v>
      </x:c>
      <x:c r="E1993" t="str">
        <x:v>Thurrock</x:v>
      </x:c>
      <x:c r="F1993" t="str">
        <x:v>Operative Porter</x:v>
      </x:c>
      <x:c r="G1993" t="str">
        <x:v>401499, 401562</x:v>
      </x:c>
      <x:c r="H1993" t="str">
        <x:v>Bank of America Merrill Lynch</x:v>
      </x:c>
      <x:c r="I1993" s="22" t="n">
        <x:v>15</x:v>
      </x:c>
      <x:c r="J1993" t="str">
        <x:v>Worked — 2 records</x:v>
      </x:c>
      <x:c r="K1993" t="str">
        <x:v>Employee 103182; home branch Thurrock; assigned role Operative Porter | Deployment branch: Thurrock | Actual role: Operative Porter | Jobs: 401499, 401562 | Customers: Bank of America Merrill Lynch | Actual hours: 15.0; source records: 2</x:v>
      </x:c>
      <x:c r="L1993" t="str">
        <x:v>Include</x:v>
      </x:c>
      <x:c r="M1993"/>
      <x:c r="N1993"/>
    </x:row>
    <x:row r="1994">
      <x:c r="A1994" t="str">
        <x:v>O Myton|2026-04-11</x:v>
      </x:c>
      <x:c r="B1994" s="888" t="n">
        <x:v>46123</x:v>
      </x:c>
      <x:c r="C1994" t="str">
        <x:v>O Myton</x:v>
      </x:c>
      <x:c r="D1994" t="str">
        <x:v>Permanent</x:v>
      </x:c>
      <x:c r="E1994" t="str">
        <x:v>Thurrock</x:v>
      </x:c>
      <x:c r="F1994" t="str">
        <x:v>Operative Porter</x:v>
      </x:c>
      <x:c r="G1994" t="str">
        <x:v>401499</x:v>
      </x:c>
      <x:c r="H1994" t="str">
        <x:v>Bank of America Merrill Lynch</x:v>
      </x:c>
      <x:c r="I1994" s="22" t="n">
        <x:v>8.5</x:v>
      </x:c>
      <x:c r="J1994" t="str">
        <x:v>Worked</x:v>
      </x:c>
      <x:c r="K1994" t="str">
        <x:v>Employee 103182; home branch Thurrock; assigned role Operative Porter | Deployment branch: Thurrock | Actual role: Operative Porter | Jobs: 401499 | Customers: Bank of America Merrill Lynch | Actual hours: 8.5; source records: 1</x:v>
      </x:c>
      <x:c r="L1994" t="str">
        <x:v>Include</x:v>
      </x:c>
      <x:c r="M1994"/>
      <x:c r="N1994"/>
    </x:row>
    <x:row r="1995">
      <x:c r="A1995" t="str">
        <x:v>O Myton|2026-04-13</x:v>
      </x:c>
      <x:c r="B1995" s="888" t="n">
        <x:v>46125</x:v>
      </x:c>
      <x:c r="C1995" t="str">
        <x:v>O Myton</x:v>
      </x:c>
      <x:c r="D1995" t="str">
        <x:v>Permanent</x:v>
      </x:c>
      <x:c r="E1995" t="str">
        <x:v>Thurrock</x:v>
      </x:c>
      <x:c r="F1995" t="str">
        <x:v>Operative Porter</x:v>
      </x:c>
      <x:c r="G1995" t="str">
        <x:v>401499</x:v>
      </x:c>
      <x:c r="H1995" t="str">
        <x:v>Bank of America Merrill Lynch</x:v>
      </x:c>
      <x:c r="I1995" s="22" t="n">
        <x:v>8.5</x:v>
      </x:c>
      <x:c r="J1995" t="str">
        <x:v>Worked</x:v>
      </x:c>
      <x:c r="K1995" t="str">
        <x:v>Employee 103182; home branch Thurrock; assigned role Operative Porter | Deployment branch: Thurrock | Actual role: Operative Porter | Jobs: 401499 | Customers: Bank of America Merrill Lynch | Actual hours: 8.5; source records: 1</x:v>
      </x:c>
      <x:c r="L1995" t="str">
        <x:v>Include</x:v>
      </x:c>
      <x:c r="M1995"/>
      <x:c r="N1995"/>
    </x:row>
    <x:row r="1996">
      <x:c r="A1996" t="str">
        <x:v>O Myton|2026-04-14</x:v>
      </x:c>
      <x:c r="B1996" s="888" t="n">
        <x:v>46126</x:v>
      </x:c>
      <x:c r="C1996" t="str">
        <x:v>O Myton</x:v>
      </x:c>
      <x:c r="D1996" t="str">
        <x:v>Permanent</x:v>
      </x:c>
      <x:c r="E1996" t="str">
        <x:v>Thurrock</x:v>
      </x:c>
      <x:c r="F1996" t="str">
        <x:v>Operative Porter</x:v>
      </x:c>
      <x:c r="G1996" t="str">
        <x:v>401117</x:v>
      </x:c>
      <x:c r="H1996" t="str">
        <x:v>Haringey Council</x:v>
      </x:c>
      <x:c r="I1996" s="22" t="n">
        <x:v>9.5</x:v>
      </x:c>
      <x:c r="J1996" t="str">
        <x:v>Worked</x:v>
      </x:c>
      <x:c r="K1996" t="str">
        <x:v>Employee 103182; home branch Thurrock; assigned role Operative Porter | Deployment branch: Thurrock | Actual role: Operative Porter | Jobs: 401117 | Customers: Haringey Council | Actual hours: 9.5; source records: 1</x:v>
      </x:c>
      <x:c r="L1996" t="str">
        <x:v>Include</x:v>
      </x:c>
      <x:c r="M1996"/>
      <x:c r="N1996"/>
    </x:row>
    <x:row r="1997">
      <x:c r="A1997" t="str">
        <x:v>O Myton|2026-04-15</x:v>
      </x:c>
      <x:c r="B1997" s="888" t="n">
        <x:v>46127</x:v>
      </x:c>
      <x:c r="C1997" t="str">
        <x:v>O Myton</x:v>
      </x:c>
      <x:c r="D1997" t="str">
        <x:v>Permanent</x:v>
      </x:c>
      <x:c r="E1997" t="str">
        <x:v>Thurrock</x:v>
      </x:c>
      <x:c r="F1997" t="str">
        <x:v>Operative Porter</x:v>
      </x:c>
      <x:c r="G1997" t="str">
        <x:v>396207</x:v>
      </x:c>
      <x:c r="H1997" t="str">
        <x:v>Linklaters LLP</x:v>
      </x:c>
      <x:c r="I1997" s="22" t="n">
        <x:v>8.5</x:v>
      </x:c>
      <x:c r="J1997" t="str">
        <x:v>Worked</x:v>
      </x:c>
      <x:c r="K1997" t="str">
        <x:v>Employee 103182; home branch Thurrock; assigned role Operative Porter | Deployment branch: Thurrock | Actual role: Operative Porter | Jobs: 396207 | Customers: Linklaters LLP | Actual hours: 8.5; source records: 1</x:v>
      </x:c>
      <x:c r="L1997" t="str">
        <x:v>Include</x:v>
      </x:c>
      <x:c r="M1997"/>
      <x:c r="N1997"/>
    </x:row>
    <x:row r="1998">
      <x:c r="A1998" t="str">
        <x:v>O Myton|2026-04-16</x:v>
      </x:c>
      <x:c r="B1998" s="888" t="n">
        <x:v>46128</x:v>
      </x:c>
      <x:c r="C1998" t="str">
        <x:v>O Myton</x:v>
      </x:c>
      <x:c r="D1998" t="str">
        <x:v>Permanent</x:v>
      </x:c>
      <x:c r="E1998" t="str">
        <x:v>Thurrock</x:v>
      </x:c>
      <x:c r="F1998" t="str">
        <x:v>Operative Porter</x:v>
      </x:c>
      <x:c r="G1998" t="str">
        <x:v>396207</x:v>
      </x:c>
      <x:c r="H1998" t="str">
        <x:v>Linklaters LLP</x:v>
      </x:c>
      <x:c r="I1998" s="22" t="n">
        <x:v>9.5</x:v>
      </x:c>
      <x:c r="J1998" t="str">
        <x:v>Worked</x:v>
      </x:c>
      <x:c r="K1998" t="str">
        <x:v>Employee 103182; home branch Thurrock; assigned role Operative Porter | Deployment branch: Thurrock | Actual role: Operative Porter | Jobs: 396207 | Customers: Linklaters LLP | Actual hours: 9.5; source records: 1</x:v>
      </x:c>
      <x:c r="L1998" t="str">
        <x:v>Include</x:v>
      </x:c>
      <x:c r="M1998"/>
      <x:c r="N1998"/>
    </x:row>
    <x:row r="1999">
      <x:c r="A1999" t="str">
        <x:v>O Myton|2026-04-17</x:v>
      </x:c>
      <x:c r="B1999" s="888" t="n">
        <x:v>46129</x:v>
      </x:c>
      <x:c r="C1999" t="str">
        <x:v>O Myton</x:v>
      </x:c>
      <x:c r="D1999" t="str">
        <x:v>Permanent</x:v>
      </x:c>
      <x:c r="E1999" t="str">
        <x:v>Thurrock</x:v>
      </x:c>
      <x:c r="F1999" t="str">
        <x:v>Operative Porter</x:v>
      </x:c>
      <x:c r="G1999" t="str">
        <x:v>401645</x:v>
      </x:c>
      <x:c r="H1999" t="str">
        <x:v>Bank of America Merrill Lynch</x:v>
      </x:c>
      <x:c r="I1999" s="22" t="n">
        <x:v>6.5</x:v>
      </x:c>
      <x:c r="J1999" t="str">
        <x:v>Worked</x:v>
      </x:c>
      <x:c r="K1999" t="str">
        <x:v>Employee 103182; home branch Thurrock; assigned role Operative Porter | Deployment branch: Thurrock | Actual role: Operative Porter | Jobs: 401645 | Customers: Bank of America Merrill Lynch | Actual hours: 6.5; source records: 1</x:v>
      </x:c>
      <x:c r="L1999" t="str">
        <x:v>Include</x:v>
      </x:c>
      <x:c r="M1999"/>
      <x:c r="N1999"/>
    </x:row>
    <x:row r="2000">
      <x:c r="A2000" t="str">
        <x:v>O Myton|2026-04-19</x:v>
      </x:c>
      <x:c r="B2000" s="888" t="n">
        <x:v>46131</x:v>
      </x:c>
      <x:c r="C2000" t="str">
        <x:v>O Myton</x:v>
      </x:c>
      <x:c r="D2000" t="str">
        <x:v>Permanent</x:v>
      </x:c>
      <x:c r="E2000" t="str">
        <x:v>Thurrock</x:v>
      </x:c>
      <x:c r="F2000" t="str">
        <x:v>Operative Porter</x:v>
      </x:c>
      <x:c r="G2000" t="str">
        <x:v>401645</x:v>
      </x:c>
      <x:c r="H2000" t="str">
        <x:v>Bank of America Merrill Lynch</x:v>
      </x:c>
      <x:c r="I2000" s="22" t="n">
        <x:v>8.5</x:v>
      </x:c>
      <x:c r="J2000" t="str">
        <x:v>Worked</x:v>
      </x:c>
      <x:c r="K2000" t="str">
        <x:v>Employee 103182; home branch Thurrock; assigned role Operative Porter | Deployment branch: Thurrock | Actual role: Operative Porter | Jobs: 401645 | Customers: Bank of America Merrill Lynch | Actual hours: 8.5; source records: 1</x:v>
      </x:c>
      <x:c r="L2000" t="str">
        <x:v>Include</x:v>
      </x:c>
      <x:c r="M2000"/>
      <x:c r="N2000"/>
    </x:row>
    <x:row r="2001">
      <x:c r="A2001" t="str">
        <x:v>O Myton|2026-04-20</x:v>
      </x:c>
      <x:c r="B2001" s="888" t="n">
        <x:v>46132</x:v>
      </x:c>
      <x:c r="C2001" t="str">
        <x:v>O Myton</x:v>
      </x:c>
      <x:c r="D2001" t="str">
        <x:v>Permanent</x:v>
      </x:c>
      <x:c r="E2001" t="str">
        <x:v>Thurrock</x:v>
      </x:c>
      <x:c r="F2001" t="str">
        <x:v>Operative Porter</x:v>
      </x:c>
      <x:c r="G2001" t="str">
        <x:v>401645</x:v>
      </x:c>
      <x:c r="H2001" t="str">
        <x:v>Bank of America Merrill Lynch</x:v>
      </x:c>
      <x:c r="I2001" s="22" t="n">
        <x:v>8.5</x:v>
      </x:c>
      <x:c r="J2001" t="str">
        <x:v>Worked</x:v>
      </x:c>
      <x:c r="K2001" t="str">
        <x:v>Employee 103182; home branch Thurrock; assigned role Operative Porter | Deployment branch: Thurrock | Actual role: Operative Skilled | Jobs: 401645 | Customers: Bank of America Merrill Lynch | Actual hours: 8.5; source records: 1</x:v>
      </x:c>
      <x:c r="L2001" t="str">
        <x:v>Include</x:v>
      </x:c>
      <x:c r="M2001"/>
      <x:c r="N2001"/>
    </x:row>
    <x:row r="2002">
      <x:c r="A2002" t="str">
        <x:v>O Myton|2026-04-21</x:v>
      </x:c>
      <x:c r="B2002" s="888" t="n">
        <x:v>46133</x:v>
      </x:c>
      <x:c r="C2002" t="str">
        <x:v>O Myton</x:v>
      </x:c>
      <x:c r="D2002" t="str">
        <x:v>Permanent</x:v>
      </x:c>
      <x:c r="E2002" t="str">
        <x:v>Thurrock</x:v>
      </x:c>
      <x:c r="F2002" t="str">
        <x:v>Operative Porter</x:v>
      </x:c>
      <x:c r="G2002" t="str">
        <x:v>401535</x:v>
      </x:c>
      <x:c r="H2002" t="str">
        <x:v>Apple Europe Limited</x:v>
      </x:c>
      <x:c r="I2002" s="22" t="n">
        <x:v>11.5</x:v>
      </x:c>
      <x:c r="J2002" t="str">
        <x:v>Worked</x:v>
      </x:c>
      <x:c r="K2002" t="str">
        <x:v>Employee 103182; home branch Thurrock; assigned role Operative Porter | Deployment branch: Thurrock | Actual role: Operative Skilled | Jobs: 401535 | Customers: Apple Europe Limited | Actual hours: 11.5; source records: 1</x:v>
      </x:c>
      <x:c r="L2002" t="str">
        <x:v>Include</x:v>
      </x:c>
      <x:c r="M2002"/>
      <x:c r="N2002"/>
    </x:row>
    <x:row r="2003">
      <x:c r="A2003" t="str">
        <x:v>O Myton|2026-04-22</x:v>
      </x:c>
      <x:c r="B2003" s="888" t="n">
        <x:v>46134</x:v>
      </x:c>
      <x:c r="C2003" t="str">
        <x:v>O Myton</x:v>
      </x:c>
      <x:c r="D2003" t="str">
        <x:v>Permanent</x:v>
      </x:c>
      <x:c r="E2003" t="str">
        <x:v>Thurrock</x:v>
      </x:c>
      <x:c r="F2003" t="str">
        <x:v>Operative Porter</x:v>
      </x:c>
      <x:c r="G2003" t="str">
        <x:v>401753</x:v>
      </x:c>
      <x:c r="H2003" t="str">
        <x:v>Bank of America Merrill Lynch</x:v>
      </x:c>
      <x:c r="I2003" s="22" t="n">
        <x:v>8.5</x:v>
      </x:c>
      <x:c r="J2003" t="str">
        <x:v>Worked</x:v>
      </x:c>
      <x:c r="K2003" t="str">
        <x:v>Employee 103182; home branch Thurrock; assigned role Operative Porter | Deployment branch: Thurrock | Actual role: Operative Porter | Jobs: 401753 | Customers: Bank of America Merrill Lynch | Actual hours: 8.5; source records: 1</x:v>
      </x:c>
      <x:c r="L2003" t="str">
        <x:v>Include</x:v>
      </x:c>
      <x:c r="M2003"/>
      <x:c r="N2003"/>
    </x:row>
    <x:row r="2004">
      <x:c r="A2004" t="str">
        <x:v>O Myton|2026-04-23</x:v>
      </x:c>
      <x:c r="B2004" s="888" t="n">
        <x:v>46135</x:v>
      </x:c>
      <x:c r="C2004" t="str">
        <x:v>O Myton</x:v>
      </x:c>
      <x:c r="D2004" t="str">
        <x:v>Permanent</x:v>
      </x:c>
      <x:c r="E2004" t="str">
        <x:v>Thurrock</x:v>
      </x:c>
      <x:c r="F2004" t="str">
        <x:v>Operative Porter</x:v>
      </x:c>
      <x:c r="G2004" t="str">
        <x:v>392752B</x:v>
      </x:c>
      <x:c r="H2004" t="str">
        <x:v>Bromley Central Library</x:v>
      </x:c>
      <x:c r="I2004" s="22" t="n">
        <x:v>9</x:v>
      </x:c>
      <x:c r="J2004" t="str">
        <x:v>Worked</x:v>
      </x:c>
      <x:c r="K2004" t="str">
        <x:v>Employee 103182; home branch Thurrock; assigned role Operative Porter | Deployment branch: Croydon | Actual role: Operative Porter | Jobs: 392752B | Customers: Bromley Central Library | Actual hours: 9.0; source records: 1</x:v>
      </x:c>
      <x:c r="L2004" t="str">
        <x:v>Include</x:v>
      </x:c>
      <x:c r="M2004"/>
      <x:c r="N2004"/>
    </x:row>
    <x:row r="2005">
      <x:c r="A2005" t="str">
        <x:v>O Myton|2026-04-24</x:v>
      </x:c>
      <x:c r="B2005" s="888" t="n">
        <x:v>46136</x:v>
      </x:c>
      <x:c r="C2005" t="str">
        <x:v>O Myton</x:v>
      </x:c>
      <x:c r="D2005" t="str">
        <x:v>Permanent</x:v>
      </x:c>
      <x:c r="E2005" t="str">
        <x:v>Thurrock</x:v>
      </x:c>
      <x:c r="F2005" t="str">
        <x:v>Operative Porter</x:v>
      </x:c>
      <x:c r="G2005" t="str">
        <x:v>401373, 401753</x:v>
      </x:c>
      <x:c r="H2005" t="str">
        <x:v>Bank of America Merrill Lynch</x:v>
      </x:c>
      <x:c r="I2005" s="22" t="n">
        <x:v>14</x:v>
      </x:c>
      <x:c r="J2005" t="str">
        <x:v>Worked — 2 records</x:v>
      </x:c>
      <x:c r="K2005" t="str">
        <x:v>Employee 103182; home branch Thurrock; assigned role Operative Porter | Deployment branch: Thurrock | Actual role: Operative Porter, Operative Skilled | Jobs: 401373, 401753 | Customers: Bank of America Merrill Lynch | Actual hours: 14.0; source records: 2</x:v>
      </x:c>
      <x:c r="L2005" t="str">
        <x:v>Include</x:v>
      </x:c>
      <x:c r="M2005"/>
      <x:c r="N2005"/>
    </x:row>
    <x:row r="2006">
      <x:c r="A2006" t="str">
        <x:v>O Myton|2026-04-26</x:v>
      </x:c>
      <x:c r="B2006" s="888" t="n">
        <x:v>46138</x:v>
      </x:c>
      <x:c r="C2006" t="str">
        <x:v>O Myton</x:v>
      </x:c>
      <x:c r="D2006" t="str">
        <x:v>Permanent</x:v>
      </x:c>
      <x:c r="E2006" t="str">
        <x:v>Thurrock</x:v>
      </x:c>
      <x:c r="F2006" t="str">
        <x:v>Operative Porter</x:v>
      </x:c>
      <x:c r="G2006" t="str">
        <x:v>401753</x:v>
      </x:c>
      <x:c r="H2006" t="str">
        <x:v>Bank of America Merrill Lynch</x:v>
      </x:c>
      <x:c r="I2006" s="22" t="n">
        <x:v>8.5</x:v>
      </x:c>
      <x:c r="J2006" t="str">
        <x:v>Worked</x:v>
      </x:c>
      <x:c r="K2006" t="str">
        <x:v>Employee 103182; home branch Thurrock; assigned role Operative Porter | Deployment branch: Thurrock | Actual role: Operative Porter | Jobs: 401753 | Customers: Bank of America Merrill Lynch | Actual hours: 8.5; source records: 1</x:v>
      </x:c>
      <x:c r="L2006" t="str">
        <x:v>Include</x:v>
      </x:c>
      <x:c r="M2006"/>
      <x:c r="N2006"/>
    </x:row>
    <x:row r="2007">
      <x:c r="A2007" t="str">
        <x:v>O Myton|2026-04-27</x:v>
      </x:c>
      <x:c r="B2007" s="888" t="n">
        <x:v>46139</x:v>
      </x:c>
      <x:c r="C2007" t="str">
        <x:v>O Myton</x:v>
      </x:c>
      <x:c r="D2007" t="str">
        <x:v>Permanent</x:v>
      </x:c>
      <x:c r="E2007" t="str">
        <x:v>Thurrock</x:v>
      </x:c>
      <x:c r="F2007" t="str">
        <x:v>Operative Porter</x:v>
      </x:c>
      <x:c r="G2007" t="str">
        <x:v>401373</x:v>
      </x:c>
      <x:c r="H2007" t="str">
        <x:v>Bank of America Merrill Lynch</x:v>
      </x:c>
      <x:c r="I2007" s="22" t="n">
        <x:v>8.5</x:v>
      </x:c>
      <x:c r="J2007" t="str">
        <x:v>Worked</x:v>
      </x:c>
      <x:c r="K2007" t="str">
        <x:v>Employee 103182; home branch Thurrock; assigned role Operative Porter | Deployment branch: Thurrock | Actual role: Operative Skilled | Jobs: 401373 | Customers: Bank of America Merrill Lynch | Actual hours: 8.5; source records: 1</x:v>
      </x:c>
      <x:c r="L2007" t="str">
        <x:v>Include</x:v>
      </x:c>
      <x:c r="M2007"/>
      <x:c r="N2007"/>
    </x:row>
    <x:row r="2008">
      <x:c r="A2008" t="str">
        <x:v>O Myton|2026-04-28</x:v>
      </x:c>
      <x:c r="B2008" s="888" t="n">
        <x:v>46140</x:v>
      </x:c>
      <x:c r="C2008" t="str">
        <x:v>O Myton</x:v>
      </x:c>
      <x:c r="D2008" t="str">
        <x:v>Permanent</x:v>
      </x:c>
      <x:c r="E2008" t="str">
        <x:v>Thurrock</x:v>
      </x:c>
      <x:c r="F2008" t="str">
        <x:v>Operative Porter</x:v>
      </x:c>
      <x:c r="G2008" t="str">
        <x:v>400559</x:v>
      </x:c>
      <x:c r="H2008" t="str">
        <x:v>Southwark Youth Offending Service</x:v>
      </x:c>
      <x:c r="I2008" s="22" t="n">
        <x:v>7</x:v>
      </x:c>
      <x:c r="J2008" t="str">
        <x:v>Worked</x:v>
      </x:c>
      <x:c r="K2008" t="str">
        <x:v>Employee 103182; home branch Thurrock; assigned role Operative Porter | Deployment branch: Thurrock | Actual role: Operative Porter | Jobs: 400559 | Customers: Southwark Youth Offending Service | Actual hours: 7.0; source records: 1</x:v>
      </x:c>
      <x:c r="L2008" t="str">
        <x:v>Include</x:v>
      </x:c>
      <x:c r="M2008"/>
      <x:c r="N2008"/>
    </x:row>
    <x:row r="2009">
      <x:c r="A2009" t="str">
        <x:v>O Myton|2026-04-29</x:v>
      </x:c>
      <x:c r="B2009" s="888" t="n">
        <x:v>46141</x:v>
      </x:c>
      <x:c r="C2009" t="str">
        <x:v>O Myton</x:v>
      </x:c>
      <x:c r="D2009" t="str">
        <x:v>Permanent</x:v>
      </x:c>
      <x:c r="E2009" t="str">
        <x:v>Thurrock</x:v>
      </x:c>
      <x:c r="F2009" t="str">
        <x:v>Operative Porter</x:v>
      </x:c>
      <x:c r="G2009" t="str">
        <x:v>401373</x:v>
      </x:c>
      <x:c r="H2009" t="str">
        <x:v>Bank of America Merrill Lynch</x:v>
      </x:c>
      <x:c r="I2009" s="22" t="n">
        <x:v>8.5</x:v>
      </x:c>
      <x:c r="J2009" t="str">
        <x:v>Worked</x:v>
      </x:c>
      <x:c r="K2009" t="str">
        <x:v>Employee 103182; home branch Thurrock; assigned role Operative Porter | Deployment branch: Thurrock | Actual role: Operative Skilled | Jobs: 401373 | Customers: Bank of America Merrill Lynch | Actual hours: 8.5; source records: 1</x:v>
      </x:c>
      <x:c r="L2009" t="str">
        <x:v>Include</x:v>
      </x:c>
      <x:c r="M2009"/>
      <x:c r="N2009"/>
    </x:row>
    <x:row r="2010">
      <x:c r="A2010" t="str">
        <x:v>O Myton|2026-04-30</x:v>
      </x:c>
      <x:c r="B2010" s="888" t="n">
        <x:v>46142</x:v>
      </x:c>
      <x:c r="C2010" t="str">
        <x:v>O Myton</x:v>
      </x:c>
      <x:c r="D2010" t="str">
        <x:v>Permanent</x:v>
      </x:c>
      <x:c r="E2010" t="str">
        <x:v>Thurrock</x:v>
      </x:c>
      <x:c r="F2010" t="str">
        <x:v>Operative Porter</x:v>
      </x:c>
      <x:c r="G2010" t="str">
        <x:v>401373</x:v>
      </x:c>
      <x:c r="H2010" t="str">
        <x:v>Bank of America Merrill Lynch</x:v>
      </x:c>
      <x:c r="I2010" s="22" t="n">
        <x:v>8.5</x:v>
      </x:c>
      <x:c r="J2010" t="str">
        <x:v>Worked</x:v>
      </x:c>
      <x:c r="K2010" t="str">
        <x:v>Employee 103182; home branch Thurrock; assigned role Operative Porter | Deployment branch: Thurrock | Actual role: Operative Skilled | Jobs: 401373 | Customers: Bank of America Merrill Lynch | Actual hours: 8.5; source records: 1</x:v>
      </x:c>
      <x:c r="L2010" t="str">
        <x:v>Include</x:v>
      </x:c>
      <x:c r="M2010"/>
      <x:c r="N2010"/>
    </x:row>
    <x:row r="2011">
      <x:c r="A2011" t="str">
        <x:v>P Maidlow|2026-04-01</x:v>
      </x:c>
      <x:c r="B2011" s="888" t="n">
        <x:v>46113</x:v>
      </x:c>
      <x:c r="C2011" t="str">
        <x:v>P Maidlow</x:v>
      </x:c>
      <x:c r="D2011" t="str">
        <x:v>Permanent</x:v>
      </x:c>
      <x:c r="E2011" t="str">
        <x:v>Thurrock</x:v>
      </x:c>
      <x:c r="F2011" t="str">
        <x:v>Operative Porter</x:v>
      </x:c>
      <x:c r="G2011" t="str">
        <x:v>396207</x:v>
      </x:c>
      <x:c r="H2011" t="str">
        <x:v>Linklaters LLP</x:v>
      </x:c>
      <x:c r="I2011" s="22" t="n">
        <x:v>10</x:v>
      </x:c>
      <x:c r="J2011" t="str">
        <x:v>Worked</x:v>
      </x:c>
      <x:c r="K2011" t="str">
        <x:v>Employee 1137; home branch Thurrock; assigned role Operative Porter | Deployment branch: Thurrock | Actual role: Operative Skilled | Jobs: 396207 | Customers: Linklaters LLP | Actual hours: 10.0; source records: 1</x:v>
      </x:c>
      <x:c r="L2011" t="str">
        <x:v>Include</x:v>
      </x:c>
      <x:c r="M2011"/>
      <x:c r="N2011"/>
    </x:row>
    <x:row r="2012">
      <x:c r="A2012" t="str">
        <x:v>P Maidlow|2026-04-02</x:v>
      </x:c>
      <x:c r="B2012" s="888" t="n">
        <x:v>46114</x:v>
      </x:c>
      <x:c r="C2012" t="str">
        <x:v>P Maidlow</x:v>
      </x:c>
      <x:c r="D2012" t="str">
        <x:v>Permanent</x:v>
      </x:c>
      <x:c r="E2012" t="str">
        <x:v>Thurrock</x:v>
      </x:c>
      <x:c r="F2012" t="str">
        <x:v>Operative Porter</x:v>
      </x:c>
      <x:c r="G2012" t="str">
        <x:v>396207</x:v>
      </x:c>
      <x:c r="H2012" t="str">
        <x:v>Linklaters LLP</x:v>
      </x:c>
      <x:c r="I2012" s="22" t="n">
        <x:v>10</x:v>
      </x:c>
      <x:c r="J2012" t="str">
        <x:v>Worked</x:v>
      </x:c>
      <x:c r="K2012" t="str">
        <x:v>Employee 1137; home branch Thurrock; assigned role Operative Porter | Deployment branch: Thurrock | Actual role: Operative Skilled | Jobs: 396207 | Customers: Linklaters LLP | Actual hours: 10.0; source records: 1</x:v>
      </x:c>
      <x:c r="L2012" t="str">
        <x:v>Include</x:v>
      </x:c>
      <x:c r="M2012"/>
      <x:c r="N2012"/>
    </x:row>
    <x:row r="2013">
      <x:c r="A2013" t="str">
        <x:v>P Maidlow|2026-04-07</x:v>
      </x:c>
      <x:c r="B2013" s="888" t="n">
        <x:v>46119</x:v>
      </x:c>
      <x:c r="C2013" t="str">
        <x:v>P Maidlow</x:v>
      </x:c>
      <x:c r="D2013" t="str">
        <x:v>Permanent</x:v>
      </x:c>
      <x:c r="E2013" t="str">
        <x:v>Thurrock</x:v>
      </x:c>
      <x:c r="F2013" t="str">
        <x:v>Operative Porter</x:v>
      </x:c>
      <x:c r="G2013" t="str">
        <x:v>396207</x:v>
      </x:c>
      <x:c r="H2013" t="str">
        <x:v>Linklaters LLP</x:v>
      </x:c>
      <x:c r="I2013" s="22" t="n">
        <x:v>8.5</x:v>
      </x:c>
      <x:c r="J2013" t="str">
        <x:v>Worked</x:v>
      </x:c>
      <x:c r="K2013" t="str">
        <x:v>Employee 1137; home branch Thurrock; assigned role Operative Porter | Deployment branch: Thurrock | Actual role: Operative Skilled | Jobs: 396207 | Customers: Linklaters LLP | Actual hours: 8.5; source records: 1</x:v>
      </x:c>
      <x:c r="L2013" t="str">
        <x:v>Include</x:v>
      </x:c>
      <x:c r="M2013"/>
      <x:c r="N2013"/>
    </x:row>
    <x:row r="2014">
      <x:c r="A2014" t="str">
        <x:v>P Maidlow|2026-04-08</x:v>
      </x:c>
      <x:c r="B2014" s="888" t="n">
        <x:v>46120</x:v>
      </x:c>
      <x:c r="C2014" t="str">
        <x:v>P Maidlow</x:v>
      </x:c>
      <x:c r="D2014" t="str">
        <x:v>Permanent</x:v>
      </x:c>
      <x:c r="E2014" t="str">
        <x:v>Thurrock</x:v>
      </x:c>
      <x:c r="F2014" t="str">
        <x:v>Operative Porter</x:v>
      </x:c>
      <x:c r="G2014" t="str">
        <x:v>396207</x:v>
      </x:c>
      <x:c r="H2014" t="str">
        <x:v>Linklaters LLP</x:v>
      </x:c>
      <x:c r="I2014" s="22" t="n">
        <x:v>7.5</x:v>
      </x:c>
      <x:c r="J2014" t="str">
        <x:v>Worked</x:v>
      </x:c>
      <x:c r="K2014" t="str">
        <x:v>Employee 1137; home branch Thurrock; assigned role Operative Porter | Deployment branch: Thurrock | Actual role: Operative Skilled | Jobs: 396207 | Customers: Linklaters LLP | Actual hours: 7.5; source records: 1</x:v>
      </x:c>
      <x:c r="L2014" t="str">
        <x:v>Include</x:v>
      </x:c>
      <x:c r="M2014"/>
      <x:c r="N2014"/>
    </x:row>
    <x:row r="2015">
      <x:c r="A2015" t="str">
        <x:v>P Maidlow|2026-04-09</x:v>
      </x:c>
      <x:c r="B2015" s="888" t="n">
        <x:v>46121</x:v>
      </x:c>
      <x:c r="C2015" t="str">
        <x:v>P Maidlow</x:v>
      </x:c>
      <x:c r="D2015" t="str">
        <x:v>Permanent</x:v>
      </x:c>
      <x:c r="E2015" t="str">
        <x:v>Thurrock</x:v>
      </x:c>
      <x:c r="F2015" t="str">
        <x:v>Operative Porter</x:v>
      </x:c>
      <x:c r="G2015" t="str">
        <x:v>396207</x:v>
      </x:c>
      <x:c r="H2015" t="str">
        <x:v>Linklaters LLP</x:v>
      </x:c>
      <x:c r="I2015" s="22" t="n">
        <x:v>9</x:v>
      </x:c>
      <x:c r="J2015" t="str">
        <x:v>Worked</x:v>
      </x:c>
      <x:c r="K2015" t="str">
        <x:v>Employee 1137; home branch Thurrock; assigned role Operative Porter | Deployment branch: Thurrock | Actual role: Operative Skilled | Jobs: 396207 | Customers: Linklaters LLP | Actual hours: 9.0; source records: 1</x:v>
      </x:c>
      <x:c r="L2015" t="str">
        <x:v>Include</x:v>
      </x:c>
      <x:c r="M2015"/>
      <x:c r="N2015"/>
    </x:row>
    <x:row r="2016">
      <x:c r="A2016" t="str">
        <x:v>P Maidlow|2026-04-10</x:v>
      </x:c>
      <x:c r="B2016" s="888" t="n">
        <x:v>46122</x:v>
      </x:c>
      <x:c r="C2016" t="str">
        <x:v>P Maidlow</x:v>
      </x:c>
      <x:c r="D2016" t="str">
        <x:v>Permanent</x:v>
      </x:c>
      <x:c r="E2016" t="str">
        <x:v>Thurrock</x:v>
      </x:c>
      <x:c r="F2016" t="str">
        <x:v>Operative Porter</x:v>
      </x:c>
      <x:c r="G2016" t="str">
        <x:v>396207</x:v>
      </x:c>
      <x:c r="H2016" t="str">
        <x:v>Linklaters LLP</x:v>
      </x:c>
      <x:c r="I2016" s="22" t="n">
        <x:v>9</x:v>
      </x:c>
      <x:c r="J2016" t="str">
        <x:v>Worked</x:v>
      </x:c>
      <x:c r="K2016" t="str">
        <x:v>Employee 1137; home branch Thurrock; assigned role Operative Porter | Deployment branch: Thurrock | Actual role: Operative Skilled | Jobs: 396207 | Customers: Linklaters LLP | Actual hours: 9.0; source records: 1</x:v>
      </x:c>
      <x:c r="L2016" t="str">
        <x:v>Include</x:v>
      </x:c>
      <x:c r="M2016"/>
      <x:c r="N2016"/>
    </x:row>
    <x:row r="2017">
      <x:c r="A2017" t="str">
        <x:v>P Maidlow|2026-04-11</x:v>
      </x:c>
      <x:c r="B2017" s="888" t="n">
        <x:v>46123</x:v>
      </x:c>
      <x:c r="C2017" t="str">
        <x:v>P Maidlow</x:v>
      </x:c>
      <x:c r="D2017" t="str">
        <x:v>Permanent</x:v>
      </x:c>
      <x:c r="E2017" t="str">
        <x:v>Thurrock</x:v>
      </x:c>
      <x:c r="F2017" t="str">
        <x:v>Operative Porter</x:v>
      </x:c>
      <x:c r="G2017" t="str">
        <x:v>401520</x:v>
      </x:c>
      <x:c r="H2017" t="str">
        <x:v>BNP Paribas Limited</x:v>
      </x:c>
      <x:c r="I2017" s="22" t="n">
        <x:v>9.5</x:v>
      </x:c>
      <x:c r="J2017" t="str">
        <x:v>Worked</x:v>
      </x:c>
      <x:c r="K2017" t="str">
        <x:v>Employee 1137; home branch Thurrock; assigned role Operative Porter | Deployment branch: Thurrock | Actual role: Operative Skilled | Jobs: 401520 | Customers: BNP Paribas Limited | Actual hours: 9.5; source records: 1</x:v>
      </x:c>
      <x:c r="L2017" t="str">
        <x:v>Include</x:v>
      </x:c>
      <x:c r="M2017"/>
      <x:c r="N2017"/>
    </x:row>
    <x:row r="2018">
      <x:c r="A2018" t="str">
        <x:v>P Maidlow|2026-04-12</x:v>
      </x:c>
      <x:c r="B2018" s="888" t="n">
        <x:v>46124</x:v>
      </x:c>
      <x:c r="C2018" t="str">
        <x:v>P Maidlow</x:v>
      </x:c>
      <x:c r="D2018" t="str">
        <x:v>Permanent</x:v>
      </x:c>
      <x:c r="E2018" t="str">
        <x:v>Thurrock</x:v>
      </x:c>
      <x:c r="F2018" t="str">
        <x:v>Operative Porter</x:v>
      </x:c>
      <x:c r="G2018" t="str">
        <x:v>401520</x:v>
      </x:c>
      <x:c r="H2018" t="str">
        <x:v>BNP Paribas Limited</x:v>
      </x:c>
      <x:c r="I2018" s="22" t="n">
        <x:v>9.5</x:v>
      </x:c>
      <x:c r="J2018" t="str">
        <x:v>Worked</x:v>
      </x:c>
      <x:c r="K2018" t="str">
        <x:v>Employee 1137; home branch Thurrock; assigned role Operative Porter | Deployment branch: Thurrock | Actual role: Operative Skilled | Jobs: 401520 | Customers: BNP Paribas Limited | Actual hours: 9.5; source records: 1</x:v>
      </x:c>
      <x:c r="L2018" t="str">
        <x:v>Include</x:v>
      </x:c>
      <x:c r="M2018"/>
      <x:c r="N2018"/>
    </x:row>
    <x:row r="2019">
      <x:c r="A2019" t="str">
        <x:v>P Maidlow|2026-04-13</x:v>
      </x:c>
      <x:c r="B2019" s="888" t="n">
        <x:v>46125</x:v>
      </x:c>
      <x:c r="C2019" t="str">
        <x:v>P Maidlow</x:v>
      </x:c>
      <x:c r="D2019" t="str">
        <x:v>Permanent</x:v>
      </x:c>
      <x:c r="E2019" t="str">
        <x:v>Thurrock</x:v>
      </x:c>
      <x:c r="F2019" t="str">
        <x:v>Operative Porter</x:v>
      </x:c>
      <x:c r="G2019" t="str">
        <x:v>400926</x:v>
      </x:c>
      <x:c r="H2019" t="str">
        <x:v>Geele/Mr Gibreel Abdi</x:v>
      </x:c>
      <x:c r="I2019" s="22" t="n">
        <x:v>9.5</x:v>
      </x:c>
      <x:c r="J2019" t="str">
        <x:v>Worked</x:v>
      </x:c>
      <x:c r="K2019" t="str">
        <x:v>Employee 1137; home branch Thurrock; assigned role Operative Porter | Deployment branch: Thurrock | Actual role: Operative Skilled | Jobs: 400926 | Customers: Geele/Mr Gibreel Abdi | Actual hours: 9.5; source records: 1</x:v>
      </x:c>
      <x:c r="L2019" t="str">
        <x:v>Include</x:v>
      </x:c>
      <x:c r="M2019"/>
      <x:c r="N2019"/>
    </x:row>
    <x:row r="2020">
      <x:c r="A2020" t="str">
        <x:v>P Maidlow|2026-04-14</x:v>
      </x:c>
      <x:c r="B2020" s="888" t="n">
        <x:v>46126</x:v>
      </x:c>
      <x:c r="C2020" t="str">
        <x:v>P Maidlow</x:v>
      </x:c>
      <x:c r="D2020" t="str">
        <x:v>Permanent</x:v>
      </x:c>
      <x:c r="E2020" t="str">
        <x:v>Thurrock</x:v>
      </x:c>
      <x:c r="F2020" t="str">
        <x:v>Operative Porter</x:v>
      </x:c>
      <x:c r="G2020" t="str">
        <x:v>396207</x:v>
      </x:c>
      <x:c r="H2020" t="str">
        <x:v>Linklaters LLP</x:v>
      </x:c>
      <x:c r="I2020" s="22" t="n">
        <x:v>9.5</x:v>
      </x:c>
      <x:c r="J2020" t="str">
        <x:v>Worked</x:v>
      </x:c>
      <x:c r="K2020" t="str">
        <x:v>Employee 1137; home branch Thurrock; assigned role Operative Porter | Deployment branch: Thurrock | Actual role: Operative Porter | Jobs: 396207 | Customers: Linklaters LLP | Actual hours: 9.5; source records: 1</x:v>
      </x:c>
      <x:c r="L2020" t="str">
        <x:v>Include</x:v>
      </x:c>
      <x:c r="M2020"/>
      <x:c r="N2020"/>
    </x:row>
    <x:row r="2021">
      <x:c r="A2021" t="str">
        <x:v>P Maidlow|2026-04-15</x:v>
      </x:c>
      <x:c r="B2021" s="888" t="n">
        <x:v>46127</x:v>
      </x:c>
      <x:c r="C2021" t="str">
        <x:v>P Maidlow</x:v>
      </x:c>
      <x:c r="D2021" t="str">
        <x:v>Permanent</x:v>
      </x:c>
      <x:c r="E2021" t="str">
        <x:v>Thurrock</x:v>
      </x:c>
      <x:c r="F2021" t="str">
        <x:v>Operative Porter</x:v>
      </x:c>
      <x:c r="G2021" t="str">
        <x:v>396207</x:v>
      </x:c>
      <x:c r="H2021" t="str">
        <x:v>Linklaters LLP</x:v>
      </x:c>
      <x:c r="I2021" s="22" t="n">
        <x:v>8.5</x:v>
      </x:c>
      <x:c r="J2021" t="str">
        <x:v>Worked</x:v>
      </x:c>
      <x:c r="K2021" t="str">
        <x:v>Employee 1137; home branch Thurrock; assigned role Operative Porter | Deployment branch: Thurrock | Actual role: Operative Porter | Jobs: 396207 | Customers: Linklaters LLP | Actual hours: 8.5; source records: 1</x:v>
      </x:c>
      <x:c r="L2021" t="str">
        <x:v>Include</x:v>
      </x:c>
      <x:c r="M2021"/>
      <x:c r="N2021"/>
    </x:row>
    <x:row r="2022">
      <x:c r="A2022" t="str">
        <x:v>P Maidlow|2026-04-16</x:v>
      </x:c>
      <x:c r="B2022" s="888" t="n">
        <x:v>46128</x:v>
      </x:c>
      <x:c r="C2022" t="str">
        <x:v>P Maidlow</x:v>
      </x:c>
      <x:c r="D2022" t="str">
        <x:v>Permanent</x:v>
      </x:c>
      <x:c r="E2022" t="str">
        <x:v>Thurrock</x:v>
      </x:c>
      <x:c r="F2022" t="str">
        <x:v>Operative Porter</x:v>
      </x:c>
      <x:c r="G2022" t="str">
        <x:v>396207</x:v>
      </x:c>
      <x:c r="H2022" t="str">
        <x:v>Linklaters LLP</x:v>
      </x:c>
      <x:c r="I2022" s="22" t="n">
        <x:v>9.5</x:v>
      </x:c>
      <x:c r="J2022" t="str">
        <x:v>Worked</x:v>
      </x:c>
      <x:c r="K2022" t="str">
        <x:v>Employee 1137; home branch Thurrock; assigned role Operative Porter | Deployment branch: Thurrock | Actual role: Operative Porter | Jobs: 396207 | Customers: Linklaters LLP | Actual hours: 9.5; source records: 1</x:v>
      </x:c>
      <x:c r="L2022" t="str">
        <x:v>Include</x:v>
      </x:c>
      <x:c r="M2022"/>
      <x:c r="N2022"/>
    </x:row>
    <x:row r="2023">
      <x:c r="A2023" t="str">
        <x:v>P Maidlow|2026-04-17</x:v>
      </x:c>
      <x:c r="B2023" s="888" t="n">
        <x:v>46129</x:v>
      </x:c>
      <x:c r="C2023" t="str">
        <x:v>P Maidlow</x:v>
      </x:c>
      <x:c r="D2023" t="str">
        <x:v>Permanent</x:v>
      </x:c>
      <x:c r="E2023" t="str">
        <x:v>Thurrock</x:v>
      </x:c>
      <x:c r="F2023" t="str">
        <x:v>Operative Porter</x:v>
      </x:c>
      <x:c r="G2023" t="str">
        <x:v>401551</x:v>
      </x:c>
      <x:c r="H2023" t="str">
        <x:v>Integral UK</x:v>
      </x:c>
      <x:c r="I2023" s="22" t="n">
        <x:v>8.5</x:v>
      </x:c>
      <x:c r="J2023" t="str">
        <x:v>Worked</x:v>
      </x:c>
      <x:c r="K2023" t="str">
        <x:v>Employee 1137; home branch Thurrock; assigned role Operative Porter | Deployment branch: Thurrock | Actual role: Operative Porter | Jobs: 401551 | Customers: Integral UK | Actual hours: 8.5; source records: 1</x:v>
      </x:c>
      <x:c r="L2023" t="str">
        <x:v>Include</x:v>
      </x:c>
      <x:c r="M2023"/>
      <x:c r="N2023"/>
    </x:row>
    <x:row r="2024">
      <x:c r="A2024" t="str">
        <x:v>P Maidlow|2026-04-18</x:v>
      </x:c>
      <x:c r="B2024" s="888" t="n">
        <x:v>46130</x:v>
      </x:c>
      <x:c r="C2024" t="str">
        <x:v>P Maidlow</x:v>
      </x:c>
      <x:c r="D2024" t="str">
        <x:v>Permanent</x:v>
      </x:c>
      <x:c r="E2024" t="str">
        <x:v>Thurrock</x:v>
      </x:c>
      <x:c r="F2024" t="str">
        <x:v>Operative Porter</x:v>
      </x:c>
      <x:c r="G2024" t="str">
        <x:v>401640</x:v>
      </x:c>
      <x:c r="H2024" t="str">
        <x:v>Bloomberg</x:v>
      </x:c>
      <x:c r="I2024" s="22" t="n">
        <x:v>8</x:v>
      </x:c>
      <x:c r="J2024" t="str">
        <x:v>Worked</x:v>
      </x:c>
      <x:c r="K2024" t="str">
        <x:v>Employee 1137; home branch Thurrock; assigned role Operative Porter | Deployment branch: Thurrock | Actual role: Operative Porter | Jobs: 401640 | Customers: Bloomberg | Actual hours: 8.0; source records: 1</x:v>
      </x:c>
      <x:c r="L2024" t="str">
        <x:v>Include</x:v>
      </x:c>
      <x:c r="M2024"/>
      <x:c r="N2024"/>
    </x:row>
    <x:row r="2025">
      <x:c r="A2025" t="str">
        <x:v>P Maidlow|2026-04-22</x:v>
      </x:c>
      <x:c r="B2025" s="888" t="n">
        <x:v>46134</x:v>
      </x:c>
      <x:c r="C2025" t="str">
        <x:v>P Maidlow</x:v>
      </x:c>
      <x:c r="D2025" t="str">
        <x:v>Permanent</x:v>
      </x:c>
      <x:c r="E2025" t="str">
        <x:v>Thurrock</x:v>
      </x:c>
      <x:c r="F2025" t="str">
        <x:v>Operative Porter</x:v>
      </x:c>
      <x:c r="G2025" t="str">
        <x:v>401535</x:v>
      </x:c>
      <x:c r="H2025" t="str">
        <x:v>Apple Europe Limited</x:v>
      </x:c>
      <x:c r="I2025" s="22" t="n">
        <x:v>10</x:v>
      </x:c>
      <x:c r="J2025" t="str">
        <x:v>Worked</x:v>
      </x:c>
      <x:c r="K2025" t="str">
        <x:v>Employee 1137; home branch Thurrock; assigned role Operative Porter | Deployment branch: Thurrock | Actual role: Operative Skilled | Jobs: 401535 | Customers: Apple Europe Limited | Actual hours: 10.0; source records: 1</x:v>
      </x:c>
      <x:c r="L2025" t="str">
        <x:v>Include</x:v>
      </x:c>
      <x:c r="M2025"/>
      <x:c r="N2025"/>
    </x:row>
    <x:row r="2026">
      <x:c r="A2026" t="str">
        <x:v>P Maidlow|2026-04-23</x:v>
      </x:c>
      <x:c r="B2026" s="888" t="n">
        <x:v>46135</x:v>
      </x:c>
      <x:c r="C2026" t="str">
        <x:v>P Maidlow</x:v>
      </x:c>
      <x:c r="D2026" t="str">
        <x:v>Permanent</x:v>
      </x:c>
      <x:c r="E2026" t="str">
        <x:v>Thurrock</x:v>
      </x:c>
      <x:c r="F2026" t="str">
        <x:v>Operative Porter</x:v>
      </x:c>
      <x:c r="G2026" t="str">
        <x:v>401535</x:v>
      </x:c>
      <x:c r="H2026" t="str">
        <x:v>Apple Europe Limited</x:v>
      </x:c>
      <x:c r="I2026" s="22" t="n">
        <x:v>11.5</x:v>
      </x:c>
      <x:c r="J2026" t="str">
        <x:v>Worked</x:v>
      </x:c>
      <x:c r="K2026" t="str">
        <x:v>Employee 1137; home branch Thurrock; assigned role Operative Porter | Deployment branch: Thurrock | Actual role: Operative Skilled | Jobs: 401535 | Customers: Apple Europe Limited | Actual hours: 11.5; source records: 1</x:v>
      </x:c>
      <x:c r="L2026" t="str">
        <x:v>Include</x:v>
      </x:c>
      <x:c r="M2026"/>
      <x:c r="N2026"/>
    </x:row>
    <x:row r="2027">
      <x:c r="A2027" t="str">
        <x:v>P Maidlow|2026-04-24</x:v>
      </x:c>
      <x:c r="B2027" s="888" t="n">
        <x:v>46136</x:v>
      </x:c>
      <x:c r="C2027" t="str">
        <x:v>P Maidlow</x:v>
      </x:c>
      <x:c r="D2027" t="str">
        <x:v>Permanent</x:v>
      </x:c>
      <x:c r="E2027" t="str">
        <x:v>Thurrock</x:v>
      </x:c>
      <x:c r="F2027" t="str">
        <x:v>Operative Porter</x:v>
      </x:c>
      <x:c r="G2027" t="str">
        <x:v>401535</x:v>
      </x:c>
      <x:c r="H2027" t="str">
        <x:v>Apple Europe Limited</x:v>
      </x:c>
      <x:c r="I2027" s="22" t="n">
        <x:v>12</x:v>
      </x:c>
      <x:c r="J2027" t="str">
        <x:v>Worked</x:v>
      </x:c>
      <x:c r="K2027" t="str">
        <x:v>Employee 1137; home branch Thurrock; assigned role Operative Porter | Deployment branch: Thurrock | Actual role: Operative Skilled | Jobs: 401535 | Customers: Apple Europe Limited | Actual hours: 12.0; source records: 1</x:v>
      </x:c>
      <x:c r="L2027" t="str">
        <x:v>Include</x:v>
      </x:c>
      <x:c r="M2027"/>
      <x:c r="N2027"/>
    </x:row>
    <x:row r="2028">
      <x:c r="A2028" t="str">
        <x:v>P Maidlow|2026-04-25</x:v>
      </x:c>
      <x:c r="B2028" s="888" t="n">
        <x:v>46137</x:v>
      </x:c>
      <x:c r="C2028" t="str">
        <x:v>P Maidlow</x:v>
      </x:c>
      <x:c r="D2028" t="str">
        <x:v>Permanent</x:v>
      </x:c>
      <x:c r="E2028" t="str">
        <x:v>Thurrock</x:v>
      </x:c>
      <x:c r="F2028" t="str">
        <x:v>Operative Porter</x:v>
      </x:c>
      <x:c r="G2028" t="str">
        <x:v>401520</x:v>
      </x:c>
      <x:c r="H2028" t="str">
        <x:v>BNP Paribas Limited</x:v>
      </x:c>
      <x:c r="I2028" s="22" t="n">
        <x:v>6.5</x:v>
      </x:c>
      <x:c r="J2028" t="str">
        <x:v>Worked</x:v>
      </x:c>
      <x:c r="K2028" t="str">
        <x:v>Employee 1137; home branch Thurrock; assigned role Operative Porter | Deployment branch: Thurrock | Actual role: Operative Porter | Jobs: 401520 | Customers: BNP Paribas Limited | Actual hours: 6.5; source records: 1</x:v>
      </x:c>
      <x:c r="L2028" t="str">
        <x:v>Include</x:v>
      </x:c>
      <x:c r="M2028"/>
      <x:c r="N2028"/>
    </x:row>
    <x:row r="2029">
      <x:c r="A2029" t="str">
        <x:v>P Maidlow|2026-04-26</x:v>
      </x:c>
      <x:c r="B2029" s="888" t="n">
        <x:v>46138</x:v>
      </x:c>
      <x:c r="C2029" t="str">
        <x:v>P Maidlow</x:v>
      </x:c>
      <x:c r="D2029" t="str">
        <x:v>Permanent</x:v>
      </x:c>
      <x:c r="E2029" t="str">
        <x:v>Thurrock</x:v>
      </x:c>
      <x:c r="F2029" t="str">
        <x:v>Operative Porter</x:v>
      </x:c>
      <x:c r="G2029" t="str">
        <x:v>401520</x:v>
      </x:c>
      <x:c r="H2029" t="str">
        <x:v>BNP Paribas Limited</x:v>
      </x:c>
      <x:c r="I2029" s="22" t="n">
        <x:v>7.5</x:v>
      </x:c>
      <x:c r="J2029" t="str">
        <x:v>Worked</x:v>
      </x:c>
      <x:c r="K2029" t="str">
        <x:v>Employee 1137; home branch Thurrock; assigned role Operative Porter | Deployment branch: Thurrock | Actual role: Operative Porter | Jobs: 401520 | Customers: BNP Paribas Limited | Actual hours: 7.5; source records: 1</x:v>
      </x:c>
      <x:c r="L2029" t="str">
        <x:v>Include</x:v>
      </x:c>
      <x:c r="M2029"/>
      <x:c r="N2029"/>
    </x:row>
    <x:row r="2030">
      <x:c r="A2030" t="str">
        <x:v>P Maidlow|2026-04-27</x:v>
      </x:c>
      <x:c r="B2030" s="888" t="n">
        <x:v>46139</x:v>
      </x:c>
      <x:c r="C2030" t="str">
        <x:v>P Maidlow</x:v>
      </x:c>
      <x:c r="D2030" t="str">
        <x:v>Permanent</x:v>
      </x:c>
      <x:c r="E2030" t="str">
        <x:v>Thurrock</x:v>
      </x:c>
      <x:c r="F2030" t="str">
        <x:v>Operative Porter</x:v>
      </x:c>
      <x:c r="G2030" t="str">
        <x:v>397246</x:v>
      </x:c>
      <x:c r="H2030" t="str">
        <x:v>Ministry of Defence</x:v>
      </x:c>
      <x:c r="I2030" s="22" t="n">
        <x:v>9.5</x:v>
      </x:c>
      <x:c r="J2030" t="str">
        <x:v>Worked</x:v>
      </x:c>
      <x:c r="K2030" t="str">
        <x:v>Employee 1137; home branch Thurrock; assigned role Operative Porter | Deployment branch: Thurrock | Actual role: Operative Skilled | Jobs: 397246 | Customers: Ministry of Defence | Actual hours: 9.5; source records: 1</x:v>
      </x:c>
      <x:c r="L2030" t="str">
        <x:v>Include</x:v>
      </x:c>
      <x:c r="M2030"/>
      <x:c r="N2030"/>
    </x:row>
    <x:row r="2031">
      <x:c r="A2031" t="str">
        <x:v>P Maidlow|2026-04-28</x:v>
      </x:c>
      <x:c r="B2031" s="888" t="n">
        <x:v>46140</x:v>
      </x:c>
      <x:c r="C2031" t="str">
        <x:v>P Maidlow</x:v>
      </x:c>
      <x:c r="D2031" t="str">
        <x:v>Permanent</x:v>
      </x:c>
      <x:c r="E2031" t="str">
        <x:v>Thurrock</x:v>
      </x:c>
      <x:c r="F2031" t="str">
        <x:v>Operative Porter</x:v>
      </x:c>
      <x:c r="G2031" t="str">
        <x:v>397246</x:v>
      </x:c>
      <x:c r="H2031" t="str">
        <x:v>Ministry of Defence</x:v>
      </x:c>
      <x:c r="I2031" s="22" t="n">
        <x:v>9.5</x:v>
      </x:c>
      <x:c r="J2031" t="str">
        <x:v>Worked</x:v>
      </x:c>
      <x:c r="K2031" t="str">
        <x:v>Employee 1137; home branch Thurrock; assigned role Operative Porter | Deployment branch: Thurrock | Actual role: Operative Skilled | Jobs: 397246 | Customers: Ministry of Defence | Actual hours: 9.5; source records: 1</x:v>
      </x:c>
      <x:c r="L2031" t="str">
        <x:v>Include</x:v>
      </x:c>
      <x:c r="M2031"/>
      <x:c r="N2031"/>
    </x:row>
    <x:row r="2032">
      <x:c r="A2032" t="str">
        <x:v>P Maidlow|2026-04-29</x:v>
      </x:c>
      <x:c r="B2032" s="888" t="n">
        <x:v>46141</x:v>
      </x:c>
      <x:c r="C2032" t="str">
        <x:v>P Maidlow</x:v>
      </x:c>
      <x:c r="D2032" t="str">
        <x:v>Permanent</x:v>
      </x:c>
      <x:c r="E2032" t="str">
        <x:v>Thurrock</x:v>
      </x:c>
      <x:c r="F2032" t="str">
        <x:v>Operative Porter</x:v>
      </x:c>
      <x:c r="G2032" t="str">
        <x:v>397246</x:v>
      </x:c>
      <x:c r="H2032" t="str">
        <x:v>Ministry of Defence</x:v>
      </x:c>
      <x:c r="I2032" s="22" t="n">
        <x:v>9.5</x:v>
      </x:c>
      <x:c r="J2032" t="str">
        <x:v>Worked</x:v>
      </x:c>
      <x:c r="K2032" t="str">
        <x:v>Employee 1137; home branch Thurrock; assigned role Operative Porter | Deployment branch: Thurrock | Actual role: Operative Skilled | Jobs: 397246 | Customers: Ministry of Defence | Actual hours: 9.5; source records: 1</x:v>
      </x:c>
      <x:c r="L2032" t="str">
        <x:v>Include</x:v>
      </x:c>
      <x:c r="M2032"/>
      <x:c r="N2032"/>
    </x:row>
    <x:row r="2033">
      <x:c r="A2033" t="str">
        <x:v>P Maidlow|2026-04-30</x:v>
      </x:c>
      <x:c r="B2033" s="888" t="n">
        <x:v>46142</x:v>
      </x:c>
      <x:c r="C2033" t="str">
        <x:v>P Maidlow</x:v>
      </x:c>
      <x:c r="D2033" t="str">
        <x:v>Permanent</x:v>
      </x:c>
      <x:c r="E2033" t="str">
        <x:v>Thurrock</x:v>
      </x:c>
      <x:c r="F2033" t="str">
        <x:v>Operative Porter</x:v>
      </x:c>
      <x:c r="G2033" t="str">
        <x:v>397246</x:v>
      </x:c>
      <x:c r="H2033" t="str">
        <x:v>Ministry of Defence</x:v>
      </x:c>
      <x:c r="I2033" s="22" t="n">
        <x:v>9.5</x:v>
      </x:c>
      <x:c r="J2033" t="str">
        <x:v>Worked</x:v>
      </x:c>
      <x:c r="K2033" t="str">
        <x:v>Employee 1137; home branch Thurrock; assigned role Operative Porter | Deployment branch: Thurrock | Actual role: Operative Skilled | Jobs: 397246 | Customers: Ministry of Defence | Actual hours: 9.5; source records: 1</x:v>
      </x:c>
      <x:c r="L2033" t="str">
        <x:v>Include</x:v>
      </x:c>
      <x:c r="M2033"/>
      <x:c r="N2033"/>
    </x:row>
    <x:row r="2034">
      <x:c r="A2034" t="str">
        <x:v>P McDavid|2026-04-01</x:v>
      </x:c>
      <x:c r="B2034" s="888" t="n">
        <x:v>46113</x:v>
      </x:c>
      <x:c r="C2034" t="str">
        <x:v>P McDavid</x:v>
      </x:c>
      <x:c r="D2034" t="str">
        <x:v>Permanent</x:v>
      </x:c>
      <x:c r="E2034" t="str">
        <x:v>Thurrock</x:v>
      </x:c>
      <x:c r="F2034" t="str">
        <x:v>Operative Porter</x:v>
      </x:c>
      <x:c r="G2034" t="str">
        <x:v>396776</x:v>
      </x:c>
      <x:c r="H2034" t="str">
        <x:v>Olupemi/Mr Olufunmilayo</x:v>
      </x:c>
      <x:c r="I2034" s="22" t="n">
        <x:v>8</x:v>
      </x:c>
      <x:c r="J2034" t="str">
        <x:v>Worked</x:v>
      </x:c>
      <x:c r="K2034" t="str">
        <x:v>Employee 103428; home branch Thurrock; assigned role Operative Porter | Deployment branch: Thurrock | Actual role: Operative Skilled | Jobs: 396776 | Customers: Olupemi/Mr Olufunmilayo | Actual hours: 8.0; source records: 1</x:v>
      </x:c>
      <x:c r="L2034" t="str">
        <x:v>Include</x:v>
      </x:c>
      <x:c r="M2034"/>
      <x:c r="N2034"/>
    </x:row>
    <x:row r="2035">
      <x:c r="A2035" t="str">
        <x:v>P McDavid|2026-04-02</x:v>
      </x:c>
      <x:c r="B2035" s="888" t="n">
        <x:v>46114</x:v>
      </x:c>
      <x:c r="C2035" t="str">
        <x:v>P McDavid</x:v>
      </x:c>
      <x:c r="D2035" t="str">
        <x:v>Permanent</x:v>
      </x:c>
      <x:c r="E2035" t="str">
        <x:v>Thurrock</x:v>
      </x:c>
      <x:c r="F2035" t="str">
        <x:v>Operative Porter</x:v>
      </x:c>
      <x:c r="G2035" t="str">
        <x:v>398291</x:v>
      </x:c>
      <x:c r="H2035" t="str">
        <x:v>Gomes/Miguel</x:v>
      </x:c>
      <x:c r="I2035" s="22" t="n">
        <x:v>9</x:v>
      </x:c>
      <x:c r="J2035" t="str">
        <x:v>Worked</x:v>
      </x:c>
      <x:c r="K2035" t="str">
        <x:v>Employee 103428; home branch Thurrock; assigned role Operative Porter | Deployment branch: Thurrock | Actual role: Operative Skilled | Jobs: 398291 | Customers: Gomes/Miguel | Actual hours: 9.0; source records: 1</x:v>
      </x:c>
      <x:c r="L2035" t="str">
        <x:v>Include</x:v>
      </x:c>
      <x:c r="M2035"/>
      <x:c r="N2035"/>
    </x:row>
    <x:row r="2036">
      <x:c r="A2036" t="str">
        <x:v>P McDavid|2026-04-03</x:v>
      </x:c>
      <x:c r="B2036" s="888" t="n">
        <x:v>46115</x:v>
      </x:c>
      <x:c r="C2036" t="str">
        <x:v>P McDavid</x:v>
      </x:c>
      <x:c r="D2036" t="str">
        <x:v>Permanent</x:v>
      </x:c>
      <x:c r="E2036" t="str">
        <x:v>Thurrock</x:v>
      </x:c>
      <x:c r="F2036" t="str">
        <x:v>Operative Porter</x:v>
      </x:c>
      <x:c r="G2036"/>
      <x:c r="H2036"/>
      <x:c r="I2036" s="22" t="n">
        <x:v>0</x:v>
      </x:c>
      <x:c r="J2036" t="str">
        <x:v>Annual leave</x:v>
      </x:c>
      <x:c r="K2036" t="str">
        <x:v>Employee 103428; home branch Thurrock; assigned role Operative Porter | Leave: Annual Leave (Hours) | Leave calendar basis: Variable-pattern period</x:v>
      </x:c>
      <x:c r="L2036" t="str">
        <x:v>Include</x:v>
      </x:c>
      <x:c r="M2036"/>
      <x:c r="N2036"/>
    </x:row>
    <x:row r="2037">
      <x:c r="A2037" t="str">
        <x:v>P McDavid|2026-04-06</x:v>
      </x:c>
      <x:c r="B2037" s="888" t="n">
        <x:v>46118</x:v>
      </x:c>
      <x:c r="C2037" t="str">
        <x:v>P McDavid</x:v>
      </x:c>
      <x:c r="D2037" t="str">
        <x:v>Permanent</x:v>
      </x:c>
      <x:c r="E2037" t="str">
        <x:v>Thurrock</x:v>
      </x:c>
      <x:c r="F2037" t="str">
        <x:v>Operative Porter</x:v>
      </x:c>
      <x:c r="G2037"/>
      <x:c r="H2037"/>
      <x:c r="I2037" s="22" t="n">
        <x:v>0</x:v>
      </x:c>
      <x:c r="J2037" t="str">
        <x:v>Annual leave</x:v>
      </x:c>
      <x:c r="K2037" t="str">
        <x:v>Employee 103428; home branch Thurrock; assigned role Operative Porter | Leave: Annual Leave (Hours) | Leave calendar basis: Variable-pattern period</x:v>
      </x:c>
      <x:c r="L2037" t="str">
        <x:v>Include</x:v>
      </x:c>
      <x:c r="M2037"/>
      <x:c r="N2037"/>
    </x:row>
    <x:row r="2038">
      <x:c r="A2038" t="str">
        <x:v>P McDavid|2026-04-07</x:v>
      </x:c>
      <x:c r="B2038" s="888" t="n">
        <x:v>46119</x:v>
      </x:c>
      <x:c r="C2038" t="str">
        <x:v>P McDavid</x:v>
      </x:c>
      <x:c r="D2038" t="str">
        <x:v>Permanent</x:v>
      </x:c>
      <x:c r="E2038" t="str">
        <x:v>Thurrock</x:v>
      </x:c>
      <x:c r="F2038" t="str">
        <x:v>Operative Porter</x:v>
      </x:c>
      <x:c r="G2038" t="str">
        <x:v>401056</x:v>
      </x:c>
      <x:c r="H2038" t="str">
        <x:v>Knotel UK Ltd</x:v>
      </x:c>
      <x:c r="I2038" s="22" t="n">
        <x:v>8.5</x:v>
      </x:c>
      <x:c r="J2038" t="str">
        <x:v>Worked</x:v>
      </x:c>
      <x:c r="K2038" t="str">
        <x:v>Employee 103428; home branch Thurrock; assigned role Operative Porter | Deployment branch: Thurrock | Actual role: Operative Skilled | Jobs: 401056 | Customers: Knotel UK Ltd | Actual hours: 8.5; source records: 1</x:v>
      </x:c>
      <x:c r="L2038" t="str">
        <x:v>Include</x:v>
      </x:c>
      <x:c r="M2038"/>
      <x:c r="N2038"/>
    </x:row>
    <x:row r="2039">
      <x:c r="A2039" t="str">
        <x:v>P McDavid|2026-04-08</x:v>
      </x:c>
      <x:c r="B2039" s="888" t="n">
        <x:v>46120</x:v>
      </x:c>
      <x:c r="C2039" t="str">
        <x:v>P McDavid</x:v>
      </x:c>
      <x:c r="D2039" t="str">
        <x:v>Permanent</x:v>
      </x:c>
      <x:c r="E2039" t="str">
        <x:v>Thurrock</x:v>
      </x:c>
      <x:c r="F2039" t="str">
        <x:v>Operative Porter</x:v>
      </x:c>
      <x:c r="G2039" t="str">
        <x:v>398210B</x:v>
      </x:c>
      <x:c r="H2039" t="str">
        <x:v>London Metropolitan University</x:v>
      </x:c>
      <x:c r="I2039" s="22" t="n">
        <x:v>8.5</x:v>
      </x:c>
      <x:c r="J2039" t="str">
        <x:v>Worked</x:v>
      </x:c>
      <x:c r="K2039" t="str">
        <x:v>Employee 103428; home branch Thurrock; assigned role Operative Porter | Deployment branch: Thurrock | Actual role: Operative Skilled | Jobs: 398210B | Customers: London Metropolitan University | Actual hours: 8.5; source records: 1</x:v>
      </x:c>
      <x:c r="L2039" t="str">
        <x:v>Include</x:v>
      </x:c>
      <x:c r="M2039"/>
      <x:c r="N2039"/>
    </x:row>
    <x:row r="2040">
      <x:c r="A2040" t="str">
        <x:v>P McDavid|2026-04-13</x:v>
      </x:c>
      <x:c r="B2040" s="888" t="n">
        <x:v>46125</x:v>
      </x:c>
      <x:c r="C2040" t="str">
        <x:v>P McDavid</x:v>
      </x:c>
      <x:c r="D2040" t="str">
        <x:v>Permanent</x:v>
      </x:c>
      <x:c r="E2040" t="str">
        <x:v>Thurrock</x:v>
      </x:c>
      <x:c r="F2040" t="str">
        <x:v>Operative Porter</x:v>
      </x:c>
      <x:c r="G2040" t="str">
        <x:v>396881</x:v>
      </x:c>
      <x:c r="H2040" t="str">
        <x:v>Gayle/Deborah</x:v>
      </x:c>
      <x:c r="I2040" s="22" t="n">
        <x:v>8</x:v>
      </x:c>
      <x:c r="J2040" t="str">
        <x:v>Worked</x:v>
      </x:c>
      <x:c r="K2040" t="str">
        <x:v>Employee 103428; home branch Thurrock; assigned role Operative Porter | Deployment branch: Thurrock | Actual role: Operative Skilled | Jobs: 396881 | Customers: Gayle/Deborah | Actual hours: 8.0; source records: 1</x:v>
      </x:c>
      <x:c r="L2040" t="str">
        <x:v>Include</x:v>
      </x:c>
      <x:c r="M2040"/>
      <x:c r="N2040"/>
    </x:row>
    <x:row r="2041">
      <x:c r="A2041" t="str">
        <x:v>P McDavid|2026-04-14</x:v>
      </x:c>
      <x:c r="B2041" s="888" t="n">
        <x:v>46126</x:v>
      </x:c>
      <x:c r="C2041" t="str">
        <x:v>P McDavid</x:v>
      </x:c>
      <x:c r="D2041" t="str">
        <x:v>Permanent</x:v>
      </x:c>
      <x:c r="E2041" t="str">
        <x:v>Thurrock</x:v>
      </x:c>
      <x:c r="F2041" t="str">
        <x:v>Operative Porter</x:v>
      </x:c>
      <x:c r="G2041" t="str">
        <x:v>400549A</x:v>
      </x:c>
      <x:c r="H2041" t="str">
        <x:v>Kiyesi/Olukayode</x:v>
      </x:c>
      <x:c r="I2041" s="22" t="n">
        <x:v>8</x:v>
      </x:c>
      <x:c r="J2041" t="str">
        <x:v>Worked</x:v>
      </x:c>
      <x:c r="K2041" t="str">
        <x:v>Employee 103428; home branch Thurrock; assigned role Operative Porter | Deployment branch: Thurrock | Actual role: Operative Skilled | Jobs: 400549A | Customers: Kiyesi/Olukayode | Actual hours: 8.0; source records: 1</x:v>
      </x:c>
      <x:c r="L2041" t="str">
        <x:v>Include</x:v>
      </x:c>
      <x:c r="M2041"/>
      <x:c r="N2041"/>
    </x:row>
    <x:row r="2042">
      <x:c r="A2042" t="str">
        <x:v>P McDavid|2026-04-16</x:v>
      </x:c>
      <x:c r="B2042" s="888" t="n">
        <x:v>46128</x:v>
      </x:c>
      <x:c r="C2042" t="str">
        <x:v>P McDavid</x:v>
      </x:c>
      <x:c r="D2042" t="str">
        <x:v>Permanent</x:v>
      </x:c>
      <x:c r="E2042" t="str">
        <x:v>Thurrock</x:v>
      </x:c>
      <x:c r="F2042" t="str">
        <x:v>Operative Porter</x:v>
      </x:c>
      <x:c r="G2042" t="str">
        <x:v>398297</x:v>
      </x:c>
      <x:c r="H2042" t="str">
        <x:v>Dove/Mr Twene</x:v>
      </x:c>
      <x:c r="I2042" s="22" t="n">
        <x:v>8</x:v>
      </x:c>
      <x:c r="J2042" t="str">
        <x:v>Worked</x:v>
      </x:c>
      <x:c r="K2042" t="str">
        <x:v>Employee 103428; home branch Thurrock; assigned role Operative Porter | Deployment branch: Thurrock | Actual role: Operative Skilled | Jobs: 398297 | Customers: Dove/Mr Twene | Actual hours: 8.0; source records: 1</x:v>
      </x:c>
      <x:c r="L2042" t="str">
        <x:v>Include</x:v>
      </x:c>
      <x:c r="M2042"/>
      <x:c r="N2042"/>
    </x:row>
    <x:row r="2043">
      <x:c r="A2043" t="str">
        <x:v>P McDavid|2026-04-21</x:v>
      </x:c>
      <x:c r="B2043" s="888" t="n">
        <x:v>46133</x:v>
      </x:c>
      <x:c r="C2043" t="str">
        <x:v>P McDavid</x:v>
      </x:c>
      <x:c r="D2043" t="str">
        <x:v>Permanent</x:v>
      </x:c>
      <x:c r="E2043" t="str">
        <x:v>Thurrock</x:v>
      </x:c>
      <x:c r="F2043" t="str">
        <x:v>Operative Porter</x:v>
      </x:c>
      <x:c r="G2043" t="str">
        <x:v>396207</x:v>
      </x:c>
      <x:c r="H2043" t="str">
        <x:v>Linklaters LLP</x:v>
      </x:c>
      <x:c r="I2043" s="22" t="n">
        <x:v>8.5</x:v>
      </x:c>
      <x:c r="J2043" t="str">
        <x:v>Worked</x:v>
      </x:c>
      <x:c r="K2043" t="str">
        <x:v>Employee 103428; home branch Thurrock; assigned role Operative Porter | Deployment branch: Thurrock | Actual role: Operative Porter | Jobs: 396207 | Customers: Linklaters LLP | Actual hours: 8.5; source records: 1</x:v>
      </x:c>
      <x:c r="L2043" t="str">
        <x:v>Include</x:v>
      </x:c>
      <x:c r="M2043"/>
      <x:c r="N2043"/>
    </x:row>
    <x:row r="2044">
      <x:c r="A2044" t="str">
        <x:v>P McDavid|2026-04-22</x:v>
      </x:c>
      <x:c r="B2044" s="888" t="n">
        <x:v>46134</x:v>
      </x:c>
      <x:c r="C2044" t="str">
        <x:v>P McDavid</x:v>
      </x:c>
      <x:c r="D2044" t="str">
        <x:v>Permanent</x:v>
      </x:c>
      <x:c r="E2044" t="str">
        <x:v>Thurrock</x:v>
      </x:c>
      <x:c r="F2044" t="str">
        <x:v>Operative Porter</x:v>
      </x:c>
      <x:c r="G2044" t="str">
        <x:v>401494</x:v>
      </x:c>
      <x:c r="H2044" t="str">
        <x:v>Susquehanna International Group (SIG)</x:v>
      </x:c>
      <x:c r="I2044" s="22" t="n">
        <x:v>8.5</x:v>
      </x:c>
      <x:c r="J2044" t="str">
        <x:v>Worked</x:v>
      </x:c>
      <x:c r="K2044" t="str">
        <x:v>Employee 103428; home branch Thurrock; assigned role Operative Porter | Deployment branch: Thurrock | Actual role: Operative Porter | Jobs: 401494 | Customers: Susquehanna International Group (SIG) | Actual hours: 8.5; source records: 1</x:v>
      </x:c>
      <x:c r="L2044" t="str">
        <x:v>Include</x:v>
      </x:c>
      <x:c r="M2044"/>
      <x:c r="N2044"/>
    </x:row>
    <x:row r="2045">
      <x:c r="A2045" t="str">
        <x:v>P McDavid|2026-04-23</x:v>
      </x:c>
      <x:c r="B2045" s="888" t="n">
        <x:v>46135</x:v>
      </x:c>
      <x:c r="C2045" t="str">
        <x:v>P McDavid</x:v>
      </x:c>
      <x:c r="D2045" t="str">
        <x:v>Permanent</x:v>
      </x:c>
      <x:c r="E2045" t="str">
        <x:v>Thurrock</x:v>
      </x:c>
      <x:c r="F2045" t="str">
        <x:v>Operative Porter</x:v>
      </x:c>
      <x:c r="G2045"/>
      <x:c r="H2045"/>
      <x:c r="I2045" s="22" t="n">
        <x:v>0</x:v>
      </x:c>
      <x:c r="J2045" t="str">
        <x:v>Other leave — Sickness</x:v>
      </x:c>
      <x:c r="K2045" t="str">
        <x:v>Employee 103428; home branch Thurrock; assigned role Operative Porter | Leave: Sickness | Leave calendar basis: Variable-pattern period</x:v>
      </x:c>
      <x:c r="L2045" t="str">
        <x:v>Include</x:v>
      </x:c>
      <x:c r="M2045"/>
      <x:c r="N2045"/>
    </x:row>
    <x:row r="2046">
      <x:c r="A2046" t="str">
        <x:v>P McDavid|2026-04-24</x:v>
      </x:c>
      <x:c r="B2046" s="888" t="n">
        <x:v>46136</x:v>
      </x:c>
      <x:c r="C2046" t="str">
        <x:v>P McDavid</x:v>
      </x:c>
      <x:c r="D2046" t="str">
        <x:v>Permanent</x:v>
      </x:c>
      <x:c r="E2046" t="str">
        <x:v>Thurrock</x:v>
      </x:c>
      <x:c r="F2046" t="str">
        <x:v>Operative Porter</x:v>
      </x:c>
      <x:c r="G2046"/>
      <x:c r="H2046"/>
      <x:c r="I2046" s="22" t="n">
        <x:v>0</x:v>
      </x:c>
      <x:c r="J2046" t="str">
        <x:v>Other leave — Sickness</x:v>
      </x:c>
      <x:c r="K2046" t="str">
        <x:v>Employee 103428; home branch Thurrock; assigned role Operative Porter | Leave: Sickness | Leave calendar basis: Variable-pattern period</x:v>
      </x:c>
      <x:c r="L2046" t="str">
        <x:v>Include</x:v>
      </x:c>
      <x:c r="M2046"/>
      <x:c r="N2046"/>
    </x:row>
    <x:row r="2047">
      <x:c r="A2047" t="str">
        <x:v>P McDavid|2026-04-27</x:v>
      </x:c>
      <x:c r="B2047" s="888" t="n">
        <x:v>46139</x:v>
      </x:c>
      <x:c r="C2047" t="str">
        <x:v>P McDavid</x:v>
      </x:c>
      <x:c r="D2047" t="str">
        <x:v>Permanent</x:v>
      </x:c>
      <x:c r="E2047" t="str">
        <x:v>Thurrock</x:v>
      </x:c>
      <x:c r="F2047" t="str">
        <x:v>Operative Porter</x:v>
      </x:c>
      <x:c r="G2047"/>
      <x:c r="H2047"/>
      <x:c r="I2047" s="22" t="n">
        <x:v>0</x:v>
      </x:c>
      <x:c r="J2047" t="str">
        <x:v>Other leave — Sickness</x:v>
      </x:c>
      <x:c r="K2047" t="str">
        <x:v>Employee 103428; home branch Thurrock; assigned role Operative Porter | Leave: Sickness | Leave calendar basis: Variable-pattern period</x:v>
      </x:c>
      <x:c r="L2047" t="str">
        <x:v>Include</x:v>
      </x:c>
      <x:c r="M2047"/>
      <x:c r="N2047"/>
    </x:row>
    <x:row r="2048">
      <x:c r="A2048" t="str">
        <x:v>P McDavid|2026-04-28</x:v>
      </x:c>
      <x:c r="B2048" s="888" t="n">
        <x:v>46140</x:v>
      </x:c>
      <x:c r="C2048" t="str">
        <x:v>P McDavid</x:v>
      </x:c>
      <x:c r="D2048" t="str">
        <x:v>Permanent</x:v>
      </x:c>
      <x:c r="E2048" t="str">
        <x:v>Thurrock</x:v>
      </x:c>
      <x:c r="F2048" t="str">
        <x:v>Operative Porter</x:v>
      </x:c>
      <x:c r="G2048"/>
      <x:c r="H2048"/>
      <x:c r="I2048" s="22" t="n">
        <x:v>0</x:v>
      </x:c>
      <x:c r="J2048" t="str">
        <x:v>Other leave — Sickness</x:v>
      </x:c>
      <x:c r="K2048" t="str">
        <x:v>Employee 103428; home branch Thurrock; assigned role Operative Porter | Leave: Sickness | Leave calendar basis: Variable-pattern period</x:v>
      </x:c>
      <x:c r="L2048" t="str">
        <x:v>Include</x:v>
      </x:c>
      <x:c r="M2048"/>
      <x:c r="N2048"/>
    </x:row>
    <x:row r="2049">
      <x:c r="A2049" t="str">
        <x:v>P McDavid|2026-04-29</x:v>
      </x:c>
      <x:c r="B2049" s="888" t="n">
        <x:v>46141</x:v>
      </x:c>
      <x:c r="C2049" t="str">
        <x:v>P McDavid</x:v>
      </x:c>
      <x:c r="D2049" t="str">
        <x:v>Permanent</x:v>
      </x:c>
      <x:c r="E2049" t="str">
        <x:v>Thurrock</x:v>
      </x:c>
      <x:c r="F2049" t="str">
        <x:v>Operative Porter</x:v>
      </x:c>
      <x:c r="G2049" t="str">
        <x:v>400559</x:v>
      </x:c>
      <x:c r="H2049" t="str">
        <x:v>Southwark Youth Offending Service</x:v>
      </x:c>
      <x:c r="I2049" s="22" t="n">
        <x:v>9</x:v>
      </x:c>
      <x:c r="J2049" t="str">
        <x:v>Worked</x:v>
      </x:c>
      <x:c r="K2049" t="str">
        <x:v>Employee 103428; home branch Thurrock; assigned role Operative Porter | Deployment branch: Thurrock | Actual role: Operative Porter | Jobs: 400559 | Customers: Southwark Youth Offending Service | Actual hours: 9.0; source records: 1</x:v>
      </x:c>
      <x:c r="L2049" t="str">
        <x:v>Include</x:v>
      </x:c>
      <x:c r="M2049"/>
      <x:c r="N2049"/>
    </x:row>
    <x:row r="2050">
      <x:c r="A2050" t="str">
        <x:v>P McDavid|2026-04-30</x:v>
      </x:c>
      <x:c r="B2050" s="888" t="n">
        <x:v>46142</x:v>
      </x:c>
      <x:c r="C2050" t="str">
        <x:v>P McDavid</x:v>
      </x:c>
      <x:c r="D2050" t="str">
        <x:v>Permanent</x:v>
      </x:c>
      <x:c r="E2050" t="str">
        <x:v>Thurrock</x:v>
      </x:c>
      <x:c r="F2050" t="str">
        <x:v>Operative Porter</x:v>
      </x:c>
      <x:c r="G2050" t="str">
        <x:v>398210</x:v>
      </x:c>
      <x:c r="H2050" t="str">
        <x:v>London Metropolitan University</x:v>
      </x:c>
      <x:c r="I2050" s="22" t="n">
        <x:v>7</x:v>
      </x:c>
      <x:c r="J2050" t="str">
        <x:v>Worked</x:v>
      </x:c>
      <x:c r="K2050" t="str">
        <x:v>Employee 103428; home branch Thurrock; assigned role Operative Porter | Deployment branch: Thurrock | Actual role: Operative Porter | Jobs: 398210 | Customers: London Metropolitan University | Actual hours: 7.0; source records: 1</x:v>
      </x:c>
      <x:c r="L2050" t="str">
        <x:v>Include</x:v>
      </x:c>
      <x:c r="M2050"/>
      <x:c r="N2050"/>
    </x:row>
    <x:row r="2051">
      <x:c r="A2051" t="str">
        <x:v>P Middleton|2026-04-01</x:v>
      </x:c>
      <x:c r="B2051" s="888" t="n">
        <x:v>46113</x:v>
      </x:c>
      <x:c r="C2051" t="str">
        <x:v>P Middleton</x:v>
      </x:c>
      <x:c r="D2051" t="str">
        <x:v>Permanent</x:v>
      </x:c>
      <x:c r="E2051" t="str">
        <x:v>Thurrock</x:v>
      </x:c>
      <x:c r="F2051" t="str">
        <x:v>Operative Skilled</x:v>
      </x:c>
      <x:c r="G2051" t="str">
        <x:v>396207</x:v>
      </x:c>
      <x:c r="H2051" t="str">
        <x:v>Linklaters LLP</x:v>
      </x:c>
      <x:c r="I2051" s="22" t="n">
        <x:v>10</x:v>
      </x:c>
      <x:c r="J2051" t="str">
        <x:v>Worked</x:v>
      </x:c>
      <x:c r="K2051" t="str">
        <x:v>Employee 1603; home branch Thurrock; assigned role Operative Skilled | Deployment branch: Thurrock | Actual role: Operative Porter | Jobs: 396207 | Customers: Linklaters LLP | Actual hours: 10.0; source records: 1</x:v>
      </x:c>
      <x:c r="L2051" t="str">
        <x:v>Include</x:v>
      </x:c>
      <x:c r="M2051"/>
      <x:c r="N2051"/>
    </x:row>
    <x:row r="2052">
      <x:c r="A2052" t="str">
        <x:v>P Middleton|2026-04-02</x:v>
      </x:c>
      <x:c r="B2052" s="888" t="n">
        <x:v>46114</x:v>
      </x:c>
      <x:c r="C2052" t="str">
        <x:v>P Middleton</x:v>
      </x:c>
      <x:c r="D2052" t="str">
        <x:v>Permanent</x:v>
      </x:c>
      <x:c r="E2052" t="str">
        <x:v>Thurrock</x:v>
      </x:c>
      <x:c r="F2052" t="str">
        <x:v>Operative Skilled</x:v>
      </x:c>
      <x:c r="G2052" t="str">
        <x:v>400853</x:v>
      </x:c>
      <x:c r="H2052" t="str">
        <x:v>National Conservation Services/London Borough of Newham</x:v>
      </x:c>
      <x:c r="I2052" s="22" t="n">
        <x:v>9</x:v>
      </x:c>
      <x:c r="J2052" t="str">
        <x:v>Worked</x:v>
      </x:c>
      <x:c r="K2052" t="str">
        <x:v>Employee 1603; home branch Thurrock; assigned role Operative Skilled | Deployment branch: Thurrock | Actual role: Operative Porter | Jobs: 400853 | Customers: National Conservation Services/London Borough of Newham | Actual hours: 9.0; source records: 1</x:v>
      </x:c>
      <x:c r="L2052" t="str">
        <x:v>Include</x:v>
      </x:c>
      <x:c r="M2052"/>
      <x:c r="N2052"/>
    </x:row>
    <x:row r="2053">
      <x:c r="A2053" t="str">
        <x:v>P Middleton|2026-04-03</x:v>
      </x:c>
      <x:c r="B2053" s="888" t="n">
        <x:v>46115</x:v>
      </x:c>
      <x:c r="C2053" t="str">
        <x:v>P Middleton</x:v>
      </x:c>
      <x:c r="D2053" t="str">
        <x:v>Permanent</x:v>
      </x:c>
      <x:c r="E2053" t="str">
        <x:v>Thurrock</x:v>
      </x:c>
      <x:c r="F2053" t="str">
        <x:v>Operative Skilled</x:v>
      </x:c>
      <x:c r="G2053"/>
      <x:c r="H2053"/>
      <x:c r="I2053" s="22" t="n">
        <x:v>0</x:v>
      </x:c>
      <x:c r="J2053" t="str">
        <x:v>Annual leave</x:v>
      </x:c>
      <x:c r="K2053" t="str">
        <x:v>Employee 1603; home branch Thurrock; assigned role Operative Skilled | Leave: Annual Leave (Hours) | Leave calendar basis: Variable-pattern period</x:v>
      </x:c>
      <x:c r="L2053" t="str">
        <x:v>Include</x:v>
      </x:c>
      <x:c r="M2053"/>
      <x:c r="N2053"/>
    </x:row>
    <x:row r="2054">
      <x:c r="A2054" t="str">
        <x:v>P Middleton|2026-04-07</x:v>
      </x:c>
      <x:c r="B2054" s="888" t="n">
        <x:v>46119</x:v>
      </x:c>
      <x:c r="C2054" t="str">
        <x:v>P Middleton</x:v>
      </x:c>
      <x:c r="D2054" t="str">
        <x:v>Permanent</x:v>
      </x:c>
      <x:c r="E2054" t="str">
        <x:v>Thurrock</x:v>
      </x:c>
      <x:c r="F2054" t="str">
        <x:v>Operative Skilled</x:v>
      </x:c>
      <x:c r="G2054" t="str">
        <x:v>400283</x:v>
      </x:c>
      <x:c r="H2054" t="str">
        <x:v>Canada Life</x:v>
      </x:c>
      <x:c r="I2054" s="22" t="n">
        <x:v>7.5</x:v>
      </x:c>
      <x:c r="J2054" t="str">
        <x:v>Worked</x:v>
      </x:c>
      <x:c r="K2054" t="str">
        <x:v>Employee 1603; home branch Thurrock; assigned role Operative Skilled | Deployment branch: Thurrock | Actual role: Operative Skilled | Jobs: 400283 | Customers: Canada Life | Actual hours: 7.5; source records: 1</x:v>
      </x:c>
      <x:c r="L2054" t="str">
        <x:v>Include</x:v>
      </x:c>
      <x:c r="M2054"/>
      <x:c r="N2054"/>
    </x:row>
    <x:row r="2055">
      <x:c r="A2055" t="str">
        <x:v>P Middleton|2026-04-08</x:v>
      </x:c>
      <x:c r="B2055" s="888" t="n">
        <x:v>46120</x:v>
      </x:c>
      <x:c r="C2055" t="str">
        <x:v>P Middleton</x:v>
      </x:c>
      <x:c r="D2055" t="str">
        <x:v>Permanent</x:v>
      </x:c>
      <x:c r="E2055" t="str">
        <x:v>Thurrock</x:v>
      </x:c>
      <x:c r="F2055" t="str">
        <x:v>Operative Skilled</x:v>
      </x:c>
      <x:c r="G2055" t="str">
        <x:v>400283</x:v>
      </x:c>
      <x:c r="H2055" t="str">
        <x:v>Canada Life</x:v>
      </x:c>
      <x:c r="I2055" s="22" t="n">
        <x:v>9</x:v>
      </x:c>
      <x:c r="J2055" t="str">
        <x:v>Worked</x:v>
      </x:c>
      <x:c r="K2055" t="str">
        <x:v>Employee 1603; home branch Thurrock; assigned role Operative Skilled | Deployment branch: Thurrock | Actual role: Operative Skilled | Jobs: 400283 | Customers: Canada Life | Actual hours: 9.0; source records: 1</x:v>
      </x:c>
      <x:c r="L2055" t="str">
        <x:v>Include</x:v>
      </x:c>
      <x:c r="M2055"/>
      <x:c r="N2055"/>
    </x:row>
    <x:row r="2056">
      <x:c r="A2056" t="str">
        <x:v>P Middleton|2026-04-09</x:v>
      </x:c>
      <x:c r="B2056" s="888" t="n">
        <x:v>46121</x:v>
      </x:c>
      <x:c r="C2056" t="str">
        <x:v>P Middleton</x:v>
      </x:c>
      <x:c r="D2056" t="str">
        <x:v>Permanent</x:v>
      </x:c>
      <x:c r="E2056" t="str">
        <x:v>Thurrock</x:v>
      </x:c>
      <x:c r="F2056" t="str">
        <x:v>Operative Skilled</x:v>
      </x:c>
      <x:c r="G2056" t="str">
        <x:v>400283</x:v>
      </x:c>
      <x:c r="H2056" t="str">
        <x:v>Canada Life</x:v>
      </x:c>
      <x:c r="I2056" s="22" t="n">
        <x:v>9</x:v>
      </x:c>
      <x:c r="J2056" t="str">
        <x:v>Worked</x:v>
      </x:c>
      <x:c r="K2056" t="str">
        <x:v>Employee 1603; home branch Thurrock; assigned role Operative Skilled | Deployment branch: Thurrock | Actual role: Operative Skilled | Jobs: 400283 | Customers: Canada Life | Actual hours: 9.0; source records: 1</x:v>
      </x:c>
      <x:c r="L2056" t="str">
        <x:v>Include</x:v>
      </x:c>
      <x:c r="M2056"/>
      <x:c r="N2056"/>
    </x:row>
    <x:row r="2057">
      <x:c r="A2057" t="str">
        <x:v>P Middleton|2026-04-10</x:v>
      </x:c>
      <x:c r="B2057" s="888" t="n">
        <x:v>46122</x:v>
      </x:c>
      <x:c r="C2057" t="str">
        <x:v>P Middleton</x:v>
      </x:c>
      <x:c r="D2057" t="str">
        <x:v>Permanent</x:v>
      </x:c>
      <x:c r="E2057" t="str">
        <x:v>Thurrock</x:v>
      </x:c>
      <x:c r="F2057" t="str">
        <x:v>Operative Skilled</x:v>
      </x:c>
      <x:c r="G2057" t="str">
        <x:v>400283</x:v>
      </x:c>
      <x:c r="H2057" t="str">
        <x:v>Canada Life</x:v>
      </x:c>
      <x:c r="I2057" s="22" t="n">
        <x:v>9</x:v>
      </x:c>
      <x:c r="J2057" t="str">
        <x:v>Worked</x:v>
      </x:c>
      <x:c r="K2057" t="str">
        <x:v>Employee 1603; home branch Thurrock; assigned role Operative Skilled | Deployment branch: Thurrock | Actual role: Operative Skilled | Jobs: 400283 | Customers: Canada Life | Actual hours: 9.0; source records: 1</x:v>
      </x:c>
      <x:c r="L2057" t="str">
        <x:v>Include</x:v>
      </x:c>
      <x:c r="M2057"/>
      <x:c r="N2057"/>
    </x:row>
    <x:row r="2058">
      <x:c r="A2058" t="str">
        <x:v>P Middleton|2026-04-11</x:v>
      </x:c>
      <x:c r="B2058" s="888" t="n">
        <x:v>46123</x:v>
      </x:c>
      <x:c r="C2058" t="str">
        <x:v>P Middleton</x:v>
      </x:c>
      <x:c r="D2058" t="str">
        <x:v>Permanent</x:v>
      </x:c>
      <x:c r="E2058" t="str">
        <x:v>Thurrock</x:v>
      </x:c>
      <x:c r="F2058" t="str">
        <x:v>Operative Skilled</x:v>
      </x:c>
      <x:c r="G2058" t="str">
        <x:v>401053</x:v>
      </x:c>
      <x:c r="H2058" t="str">
        <x:v>Anthropic</x:v>
      </x:c>
      <x:c r="I2058" s="22" t="n">
        <x:v>11</x:v>
      </x:c>
      <x:c r="J2058" t="str">
        <x:v>Worked</x:v>
      </x:c>
      <x:c r="K2058" t="str">
        <x:v>Employee 1603; home branch Thurrock; assigned role Operative Skilled | Deployment branch: Thurrock | Actual role: Operative Porter | Jobs: 401053 | Customers: Anthropic | Actual hours: 11.0; source records: 1</x:v>
      </x:c>
      <x:c r="L2058" t="str">
        <x:v>Include</x:v>
      </x:c>
      <x:c r="M2058"/>
      <x:c r="N2058"/>
    </x:row>
    <x:row r="2059">
      <x:c r="A2059" t="str">
        <x:v>P Middleton|2026-04-13</x:v>
      </x:c>
      <x:c r="B2059" s="888" t="n">
        <x:v>46125</x:v>
      </x:c>
      <x:c r="C2059" t="str">
        <x:v>P Middleton</x:v>
      </x:c>
      <x:c r="D2059" t="str">
        <x:v>Permanent</x:v>
      </x:c>
      <x:c r="E2059" t="str">
        <x:v>Thurrock</x:v>
      </x:c>
      <x:c r="F2059" t="str">
        <x:v>Operative Skilled</x:v>
      </x:c>
      <x:c r="G2059" t="str">
        <x:v>399622</x:v>
      </x:c>
      <x:c r="H2059" t="str">
        <x:v>Accenture UK Ltd</x:v>
      </x:c>
      <x:c r="I2059" s="22" t="n">
        <x:v>8.5</x:v>
      </x:c>
      <x:c r="J2059" t="str">
        <x:v>Worked</x:v>
      </x:c>
      <x:c r="K2059" t="str">
        <x:v>Employee 1603; home branch Thurrock; assigned role Operative Skilled | Deployment branch: Thurrock | Actual role: Operative Porter | Jobs: 399622 | Customers: Accenture UK Ltd | Actual hours: 8.5; source records: 1</x:v>
      </x:c>
      <x:c r="L2059" t="str">
        <x:v>Include</x:v>
      </x:c>
      <x:c r="M2059"/>
      <x:c r="N2059"/>
    </x:row>
    <x:row r="2060">
      <x:c r="A2060" t="str">
        <x:v>P Middleton|2026-04-15</x:v>
      </x:c>
      <x:c r="B2060" s="888" t="n">
        <x:v>46127</x:v>
      </x:c>
      <x:c r="C2060" t="str">
        <x:v>P Middleton</x:v>
      </x:c>
      <x:c r="D2060" t="str">
        <x:v>Permanent</x:v>
      </x:c>
      <x:c r="E2060" t="str">
        <x:v>Thurrock</x:v>
      </x:c>
      <x:c r="F2060" t="str">
        <x:v>Operative Skilled</x:v>
      </x:c>
      <x:c r="G2060" t="str">
        <x:v>401494</x:v>
      </x:c>
      <x:c r="H2060" t="str">
        <x:v>Susquehanna International Group (SIG)</x:v>
      </x:c>
      <x:c r="I2060" s="22" t="n">
        <x:v>8.5</x:v>
      </x:c>
      <x:c r="J2060" t="str">
        <x:v>Worked</x:v>
      </x:c>
      <x:c r="K2060" t="str">
        <x:v>Employee 1603; home branch Thurrock; assigned role Operative Skilled | Deployment branch: Thurrock | Actual role: Operative Skilled | Jobs: 401494 | Customers: Susquehanna International Group (SIG) | Actual hours: 8.5; source records: 1</x:v>
      </x:c>
      <x:c r="L2060" t="str">
        <x:v>Include</x:v>
      </x:c>
      <x:c r="M2060"/>
      <x:c r="N2060"/>
    </x:row>
    <x:row r="2061">
      <x:c r="A2061" t="str">
        <x:v>P Middleton|2026-04-16</x:v>
      </x:c>
      <x:c r="B2061" s="888" t="n">
        <x:v>46128</x:v>
      </x:c>
      <x:c r="C2061" t="str">
        <x:v>P Middleton</x:v>
      </x:c>
      <x:c r="D2061" t="str">
        <x:v>Permanent</x:v>
      </x:c>
      <x:c r="E2061" t="str">
        <x:v>Thurrock</x:v>
      </x:c>
      <x:c r="F2061" t="str">
        <x:v>Operative Skilled</x:v>
      </x:c>
      <x:c r="G2061" t="str">
        <x:v>396207</x:v>
      </x:c>
      <x:c r="H2061" t="str">
        <x:v>Linklaters LLP</x:v>
      </x:c>
      <x:c r="I2061" s="22" t="n">
        <x:v>9.5</x:v>
      </x:c>
      <x:c r="J2061" t="str">
        <x:v>Worked</x:v>
      </x:c>
      <x:c r="K2061" t="str">
        <x:v>Employee 1603; home branch Thurrock; assigned role Operative Skilled | Deployment branch: Thurrock | Actual role: Operative Porter | Jobs: 396207 | Customers: Linklaters LLP | Actual hours: 9.5; source records: 1</x:v>
      </x:c>
      <x:c r="L2061" t="str">
        <x:v>Include</x:v>
      </x:c>
      <x:c r="M2061"/>
      <x:c r="N2061"/>
    </x:row>
    <x:row r="2062">
      <x:c r="A2062" t="str">
        <x:v>P Middleton|2026-04-17</x:v>
      </x:c>
      <x:c r="B2062" s="888" t="n">
        <x:v>46129</x:v>
      </x:c>
      <x:c r="C2062" t="str">
        <x:v>P Middleton</x:v>
      </x:c>
      <x:c r="D2062" t="str">
        <x:v>Permanent</x:v>
      </x:c>
      <x:c r="E2062" t="str">
        <x:v>Thurrock</x:v>
      </x:c>
      <x:c r="F2062" t="str">
        <x:v>Operative Skilled</x:v>
      </x:c>
      <x:c r="G2062" t="str">
        <x:v>401233</x:v>
      </x:c>
      <x:c r="H2062" t="str">
        <x:v>Apple Europe Limited</x:v>
      </x:c>
      <x:c r="I2062" s="22" t="n">
        <x:v>11.5</x:v>
      </x:c>
      <x:c r="J2062" t="str">
        <x:v>Worked</x:v>
      </x:c>
      <x:c r="K2062" t="str">
        <x:v>Employee 1603; home branch Thurrock; assigned role Operative Skilled | Deployment branch: Thurrock | Actual role: Operative Porter | Jobs: 401233 | Customers: Apple Europe Limited | Actual hours: 11.5; source records: 1</x:v>
      </x:c>
      <x:c r="L2062" t="str">
        <x:v>Include</x:v>
      </x:c>
      <x:c r="M2062"/>
      <x:c r="N2062"/>
    </x:row>
    <x:row r="2063">
      <x:c r="A2063" t="str">
        <x:v>P Middleton|2026-04-18</x:v>
      </x:c>
      <x:c r="B2063" s="888" t="n">
        <x:v>46130</x:v>
      </x:c>
      <x:c r="C2063" t="str">
        <x:v>P Middleton</x:v>
      </x:c>
      <x:c r="D2063" t="str">
        <x:v>Permanent</x:v>
      </x:c>
      <x:c r="E2063" t="str">
        <x:v>Thurrock</x:v>
      </x:c>
      <x:c r="F2063" t="str">
        <x:v>Operative Skilled</x:v>
      </x:c>
      <x:c r="G2063" t="str">
        <x:v>396207</x:v>
      </x:c>
      <x:c r="H2063" t="str">
        <x:v>Linklaters LLP</x:v>
      </x:c>
      <x:c r="I2063" s="22" t="n">
        <x:v>8</x:v>
      </x:c>
      <x:c r="J2063" t="str">
        <x:v>Worked</x:v>
      </x:c>
      <x:c r="K2063" t="str">
        <x:v>Employee 1603; home branch Thurrock; assigned role Operative Skilled | Deployment branch: Thurrock | Actual role: Operative Porter | Jobs: 396207 | Customers: Linklaters LLP | Actual hours: 8.0; source records: 1</x:v>
      </x:c>
      <x:c r="L2063" t="str">
        <x:v>Include</x:v>
      </x:c>
      <x:c r="M2063"/>
      <x:c r="N2063"/>
    </x:row>
    <x:row r="2064">
      <x:c r="A2064" t="str">
        <x:v>P Middleton|2026-04-20</x:v>
      </x:c>
      <x:c r="B2064" s="888" t="n">
        <x:v>46132</x:v>
      </x:c>
      <x:c r="C2064" t="str">
        <x:v>P Middleton</x:v>
      </x:c>
      <x:c r="D2064" t="str">
        <x:v>Permanent</x:v>
      </x:c>
      <x:c r="E2064" t="str">
        <x:v>Thurrock</x:v>
      </x:c>
      <x:c r="F2064" t="str">
        <x:v>Operative Skilled</x:v>
      </x:c>
      <x:c r="G2064" t="str">
        <x:v>396207</x:v>
      </x:c>
      <x:c r="H2064" t="str">
        <x:v>Linklaters LLP</x:v>
      </x:c>
      <x:c r="I2064" s="22" t="n">
        <x:v>13.5</x:v>
      </x:c>
      <x:c r="J2064" t="str">
        <x:v>Worked</x:v>
      </x:c>
      <x:c r="K2064" t="str">
        <x:v>Employee 1603; home branch Thurrock; assigned role Operative Skilled | Deployment branch: Thurrock | Actual role: Operative Porter | Jobs: 396207 | Customers: Linklaters LLP | Actual hours: 13.5; source records: 1</x:v>
      </x:c>
      <x:c r="L2064" t="str">
        <x:v>Include</x:v>
      </x:c>
      <x:c r="M2064"/>
      <x:c r="N2064"/>
    </x:row>
    <x:row r="2065">
      <x:c r="A2065" t="str">
        <x:v>P Middleton|2026-04-21</x:v>
      </x:c>
      <x:c r="B2065" s="888" t="n">
        <x:v>46133</x:v>
      </x:c>
      <x:c r="C2065" t="str">
        <x:v>P Middleton</x:v>
      </x:c>
      <x:c r="D2065" t="str">
        <x:v>Permanent</x:v>
      </x:c>
      <x:c r="E2065" t="str">
        <x:v>Thurrock</x:v>
      </x:c>
      <x:c r="F2065" t="str">
        <x:v>Operative Skilled</x:v>
      </x:c>
      <x:c r="G2065" t="str">
        <x:v>396207</x:v>
      </x:c>
      <x:c r="H2065" t="str">
        <x:v>Linklaters LLP</x:v>
      </x:c>
      <x:c r="I2065" s="22" t="n">
        <x:v>13.5</x:v>
      </x:c>
      <x:c r="J2065" t="str">
        <x:v>Worked</x:v>
      </x:c>
      <x:c r="K2065" t="str">
        <x:v>Employee 1603; home branch Thurrock; assigned role Operative Skilled | Deployment branch: Thurrock | Actual role: Operative Porter | Jobs: 396207 | Customers: Linklaters LLP | Actual hours: 13.5; source records: 1</x:v>
      </x:c>
      <x:c r="L2065" t="str">
        <x:v>Include</x:v>
      </x:c>
      <x:c r="M2065"/>
      <x:c r="N2065"/>
    </x:row>
    <x:row r="2066">
      <x:c r="A2066" t="str">
        <x:v>P Middleton|2026-04-22</x:v>
      </x:c>
      <x:c r="B2066" s="888" t="n">
        <x:v>46134</x:v>
      </x:c>
      <x:c r="C2066" t="str">
        <x:v>P Middleton</x:v>
      </x:c>
      <x:c r="D2066" t="str">
        <x:v>Permanent</x:v>
      </x:c>
      <x:c r="E2066" t="str">
        <x:v>Thurrock</x:v>
      </x:c>
      <x:c r="F2066" t="str">
        <x:v>Operative Skilled</x:v>
      </x:c>
      <x:c r="G2066" t="str">
        <x:v>400853</x:v>
      </x:c>
      <x:c r="H2066" t="str">
        <x:v>National Conservation Services/London Borough of Newham</x:v>
      </x:c>
      <x:c r="I2066" s="22" t="n">
        <x:v>5.5</x:v>
      </x:c>
      <x:c r="J2066" t="str">
        <x:v>Worked</x:v>
      </x:c>
      <x:c r="K2066" t="str">
        <x:v>Employee 1603; home branch Thurrock; assigned role Operative Skilled | Deployment branch: Thurrock | Actual role: Operative Porter | Jobs: 400853 | Customers: National Conservation Services/London Borough of Newham | Actual hours: 5.5; source records: 1</x:v>
      </x:c>
      <x:c r="L2066" t="str">
        <x:v>Include</x:v>
      </x:c>
      <x:c r="M2066"/>
      <x:c r="N2066"/>
    </x:row>
    <x:row r="2067">
      <x:c r="A2067" t="str">
        <x:v>P Middleton|2026-04-23</x:v>
      </x:c>
      <x:c r="B2067" s="888" t="n">
        <x:v>46135</x:v>
      </x:c>
      <x:c r="C2067" t="str">
        <x:v>P Middleton</x:v>
      </x:c>
      <x:c r="D2067" t="str">
        <x:v>Permanent</x:v>
      </x:c>
      <x:c r="E2067" t="str">
        <x:v>Thurrock</x:v>
      </x:c>
      <x:c r="F2067" t="str">
        <x:v>Operative Skilled</x:v>
      </x:c>
      <x:c r="G2067" t="str">
        <x:v>396207</x:v>
      </x:c>
      <x:c r="H2067" t="str">
        <x:v>Linklaters LLP</x:v>
      </x:c>
      <x:c r="I2067" s="22" t="n">
        <x:v>13.5</x:v>
      </x:c>
      <x:c r="J2067" t="str">
        <x:v>Worked</x:v>
      </x:c>
      <x:c r="K2067" t="str">
        <x:v>Employee 1603; home branch Thurrock; assigned role Operative Skilled | Deployment branch: Thurrock | Actual role: Operative Porter | Jobs: 396207 | Customers: Linklaters LLP | Actual hours: 13.5; source records: 1</x:v>
      </x:c>
      <x:c r="L2067" t="str">
        <x:v>Include</x:v>
      </x:c>
      <x:c r="M2067"/>
      <x:c r="N2067"/>
    </x:row>
    <x:row r="2068">
      <x:c r="A2068" t="str">
        <x:v>P Middleton|2026-04-24</x:v>
      </x:c>
      <x:c r="B2068" s="888" t="n">
        <x:v>46136</x:v>
      </x:c>
      <x:c r="C2068" t="str">
        <x:v>P Middleton</x:v>
      </x:c>
      <x:c r="D2068" t="str">
        <x:v>Permanent</x:v>
      </x:c>
      <x:c r="E2068" t="str">
        <x:v>Thurrock</x:v>
      </x:c>
      <x:c r="F2068" t="str">
        <x:v>Operative Skilled</x:v>
      </x:c>
      <x:c r="G2068" t="str">
        <x:v>401494</x:v>
      </x:c>
      <x:c r="H2068" t="str">
        <x:v>Susquehanna International Group (SIG)</x:v>
      </x:c>
      <x:c r="I2068" s="22" t="n">
        <x:v>10.5</x:v>
      </x:c>
      <x:c r="J2068" t="str">
        <x:v>Worked</x:v>
      </x:c>
      <x:c r="K2068" t="str">
        <x:v>Employee 1603; home branch Thurrock; assigned role Operative Skilled | Deployment branch: Thurrock | Actual role: Operative Skilled | Jobs: 401494 | Customers: Susquehanna International Group (SIG) | Actual hours: 10.5; source records: 1</x:v>
      </x:c>
      <x:c r="L2068" t="str">
        <x:v>Include</x:v>
      </x:c>
      <x:c r="M2068"/>
      <x:c r="N2068"/>
    </x:row>
    <x:row r="2069">
      <x:c r="A2069" t="str">
        <x:v>P Middleton|2026-04-27</x:v>
      </x:c>
      <x:c r="B2069" s="888" t="n">
        <x:v>46139</x:v>
      </x:c>
      <x:c r="C2069" t="str">
        <x:v>P Middleton</x:v>
      </x:c>
      <x:c r="D2069" t="str">
        <x:v>Permanent</x:v>
      </x:c>
      <x:c r="E2069" t="str">
        <x:v>Thurrock</x:v>
      </x:c>
      <x:c r="F2069" t="str">
        <x:v>Operative Skilled</x:v>
      </x:c>
      <x:c r="G2069" t="str">
        <x:v>399622</x:v>
      </x:c>
      <x:c r="H2069" t="str">
        <x:v>Accenture UK Ltd</x:v>
      </x:c>
      <x:c r="I2069" s="22" t="n">
        <x:v>7.5</x:v>
      </x:c>
      <x:c r="J2069" t="str">
        <x:v>Worked</x:v>
      </x:c>
      <x:c r="K2069" t="str">
        <x:v>Employee 1603; home branch Thurrock; assigned role Operative Skilled | Deployment branch: Thurrock | Actual role: Operative Skilled | Jobs: 399622 | Customers: Accenture UK Ltd | Actual hours: 7.5; source records: 1</x:v>
      </x:c>
      <x:c r="L2069" t="str">
        <x:v>Include</x:v>
      </x:c>
      <x:c r="M2069"/>
      <x:c r="N2069"/>
    </x:row>
    <x:row r="2070">
      <x:c r="A2070" t="str">
        <x:v>P Middleton|2026-04-28</x:v>
      </x:c>
      <x:c r="B2070" s="888" t="n">
        <x:v>46140</x:v>
      </x:c>
      <x:c r="C2070" t="str">
        <x:v>P Middleton</x:v>
      </x:c>
      <x:c r="D2070" t="str">
        <x:v>Permanent</x:v>
      </x:c>
      <x:c r="E2070" t="str">
        <x:v>Thurrock</x:v>
      </x:c>
      <x:c r="F2070" t="str">
        <x:v>Operative Skilled</x:v>
      </x:c>
      <x:c r="G2070" t="str">
        <x:v>400559</x:v>
      </x:c>
      <x:c r="H2070" t="str">
        <x:v>Southwark Youth Offending Service</x:v>
      </x:c>
      <x:c r="I2070" s="22" t="n">
        <x:v>7</x:v>
      </x:c>
      <x:c r="J2070" t="str">
        <x:v>Worked</x:v>
      </x:c>
      <x:c r="K2070" t="str">
        <x:v>Employee 1603; home branch Thurrock; assigned role Operative Skilled | Deployment branch: Thurrock | Actual role: Operative Porter | Jobs: 400559 | Customers: Southwark Youth Offending Service | Actual hours: 7.0; source records: 1</x:v>
      </x:c>
      <x:c r="L2070" t="str">
        <x:v>Include</x:v>
      </x:c>
      <x:c r="M2070"/>
      <x:c r="N2070"/>
    </x:row>
    <x:row r="2071">
      <x:c r="A2071" t="str">
        <x:v>P Middleton|2026-04-29</x:v>
      </x:c>
      <x:c r="B2071" s="888" t="n">
        <x:v>46141</x:v>
      </x:c>
      <x:c r="C2071" t="str">
        <x:v>P Middleton</x:v>
      </x:c>
      <x:c r="D2071" t="str">
        <x:v>Permanent</x:v>
      </x:c>
      <x:c r="E2071" t="str">
        <x:v>Thurrock</x:v>
      </x:c>
      <x:c r="F2071" t="str">
        <x:v>Operative Skilled</x:v>
      </x:c>
      <x:c r="G2071" t="str">
        <x:v>401528</x:v>
      </x:c>
      <x:c r="H2071" t="str">
        <x:v>Societe Generale</x:v>
      </x:c>
      <x:c r="I2071" s="22" t="n">
        <x:v>8</x:v>
      </x:c>
      <x:c r="J2071" t="str">
        <x:v>Worked</x:v>
      </x:c>
      <x:c r="K2071" t="str">
        <x:v>Employee 1603; home branch Thurrock; assigned role Operative Skilled | Deployment branch: Thurrock | Actual role: Operative Skilled | Jobs: 401528 | Customers: Societe Generale | Actual hours: 8.0; source records: 1</x:v>
      </x:c>
      <x:c r="L2071" t="str">
        <x:v>Include</x:v>
      </x:c>
      <x:c r="M2071"/>
      <x:c r="N2071"/>
    </x:row>
    <x:row r="2072">
      <x:c r="A2072" t="str">
        <x:v>P Middleton|2026-04-30</x:v>
      </x:c>
      <x:c r="B2072" s="888" t="n">
        <x:v>46142</x:v>
      </x:c>
      <x:c r="C2072" t="str">
        <x:v>P Middleton</x:v>
      </x:c>
      <x:c r="D2072" t="str">
        <x:v>Permanent</x:v>
      </x:c>
      <x:c r="E2072" t="str">
        <x:v>Thurrock</x:v>
      </x:c>
      <x:c r="F2072" t="str">
        <x:v>Operative Skilled</x:v>
      </x:c>
      <x:c r="G2072" t="str">
        <x:v>399451I</x:v>
      </x:c>
      <x:c r="H2072" t="str">
        <x:v>Royal Borough of Kensington and Chelsea</x:v>
      </x:c>
      <x:c r="I2072" s="22" t="n">
        <x:v>10</x:v>
      </x:c>
      <x:c r="J2072" t="str">
        <x:v>Worked</x:v>
      </x:c>
      <x:c r="K2072" t="str">
        <x:v>Employee 1603; home branch Thurrock; assigned role Operative Skilled | Deployment branch: Croydon | Actual role: Operative Porter | Jobs: 399451I | Customers: Royal Borough of Kensington and Chelsea | Actual hours: 10.0; source records: 1</x:v>
      </x:c>
      <x:c r="L2072" t="str">
        <x:v>Include</x:v>
      </x:c>
      <x:c r="M2072"/>
      <x:c r="N2072"/>
    </x:row>
    <x:row r="2073">
      <x:c r="A2073" t="str">
        <x:v>P Ridge|2026-04-01</x:v>
      </x:c>
      <x:c r="B2073" s="888" t="n">
        <x:v>46113</x:v>
      </x:c>
      <x:c r="C2073" t="str">
        <x:v>P Ridge</x:v>
      </x:c>
      <x:c r="D2073" t="str">
        <x:v>Permanent</x:v>
      </x:c>
      <x:c r="E2073" t="str">
        <x:v>Thurrock</x:v>
      </x:c>
      <x:c r="F2073" t="str">
        <x:v>Operative Porter</x:v>
      </x:c>
      <x:c r="G2073" t="str">
        <x:v>401103</x:v>
      </x:c>
      <x:c r="H2073" t="str">
        <x:v>Sodexo Store @ Harrow Green Thurrock</x:v>
      </x:c>
      <x:c r="I2073" s="22" t="n">
        <x:v>8.5</x:v>
      </x:c>
      <x:c r="J2073" t="str">
        <x:v>Worked</x:v>
      </x:c>
      <x:c r="K2073" t="str">
        <x:v>Employee 1516; home branch Thurrock; assigned role Operative Porter | Deployment branch: Thurrock | Actual role: Operative Porter | Jobs: 401103 | Customers: Sodexo Store @ Harrow Green Thurrock | Actual hours: 8.5; source records: 1</x:v>
      </x:c>
      <x:c r="L2073" t="str">
        <x:v>Include</x:v>
      </x:c>
      <x:c r="M2073"/>
      <x:c r="N2073"/>
    </x:row>
    <x:row r="2074">
      <x:c r="A2074" t="str">
        <x:v>P Ridge|2026-04-02</x:v>
      </x:c>
      <x:c r="B2074" s="888" t="n">
        <x:v>46114</x:v>
      </x:c>
      <x:c r="C2074" t="str">
        <x:v>P Ridge</x:v>
      </x:c>
      <x:c r="D2074" t="str">
        <x:v>Permanent</x:v>
      </x:c>
      <x:c r="E2074" t="str">
        <x:v>Thurrock</x:v>
      </x:c>
      <x:c r="F2074" t="str">
        <x:v>Operative Porter</x:v>
      </x:c>
      <x:c r="G2074" t="str">
        <x:v>401236</x:v>
      </x:c>
      <x:c r="H2074" t="str">
        <x:v>Gittens (support manager)/Gwen</x:v>
      </x:c>
      <x:c r="I2074" s="22" t="n">
        <x:v>7</x:v>
      </x:c>
      <x:c r="J2074" t="str">
        <x:v>Worked</x:v>
      </x:c>
      <x:c r="K2074" t="str">
        <x:v>Employee 1516; home branch Thurrock; assigned role Operative Porter | Deployment branch: Thurrock | Actual role: Operative Skilled | Jobs: 401236 | Customers: Gittens (support manager)/Gwen | Actual hours: 7.0; source records: 1</x:v>
      </x:c>
      <x:c r="L2074" t="str">
        <x:v>Include</x:v>
      </x:c>
      <x:c r="M2074"/>
      <x:c r="N2074"/>
    </x:row>
    <x:row r="2075">
      <x:c r="A2075" t="str">
        <x:v>P Ridge|2026-04-04</x:v>
      </x:c>
      <x:c r="B2075" s="888" t="n">
        <x:v>46116</x:v>
      </x:c>
      <x:c r="C2075" t="str">
        <x:v>P Ridge</x:v>
      </x:c>
      <x:c r="D2075" t="str">
        <x:v>Permanent</x:v>
      </x:c>
      <x:c r="E2075" t="str">
        <x:v>Thurrock</x:v>
      </x:c>
      <x:c r="F2075" t="str">
        <x:v>Operative Porter</x:v>
      </x:c>
      <x:c r="G2075" t="str">
        <x:v>401481</x:v>
      </x:c>
      <x:c r="H2075" t="str">
        <x:v>Financial Conduct Authority</x:v>
      </x:c>
      <x:c r="I2075" s="22" t="n">
        <x:v>10</x:v>
      </x:c>
      <x:c r="J2075" t="str">
        <x:v>Worked</x:v>
      </x:c>
      <x:c r="K2075" t="str">
        <x:v>Employee 1516; home branch Thurrock; assigned role Operative Porter | Deployment branch: Thurrock | Actual role: Operative Porter | Jobs: 401481 | Customers: Financial Conduct Authority | Actual hours: 10.0; source records: 1</x:v>
      </x:c>
      <x:c r="L2075" t="str">
        <x:v>Include</x:v>
      </x:c>
      <x:c r="M2075"/>
      <x:c r="N2075"/>
    </x:row>
    <x:row r="2076">
      <x:c r="A2076" t="str">
        <x:v>P Ridge|2026-04-07</x:v>
      </x:c>
      <x:c r="B2076" s="888" t="n">
        <x:v>46119</x:v>
      </x:c>
      <x:c r="C2076" t="str">
        <x:v>P Ridge</x:v>
      </x:c>
      <x:c r="D2076" t="str">
        <x:v>Permanent</x:v>
      </x:c>
      <x:c r="E2076" t="str">
        <x:v>Thurrock</x:v>
      </x:c>
      <x:c r="F2076" t="str">
        <x:v>Operative Porter</x:v>
      </x:c>
      <x:c r="G2076" t="str">
        <x:v>401309</x:v>
      </x:c>
      <x:c r="H2076" t="str">
        <x:v>Poole/Mr Terry</x:v>
      </x:c>
      <x:c r="I2076" s="22" t="n">
        <x:v>7.5</x:v>
      </x:c>
      <x:c r="J2076" t="str">
        <x:v>Worked</x:v>
      </x:c>
      <x:c r="K2076" t="str">
        <x:v>Employee 1516; home branch Thurrock; assigned role Operative Porter | Deployment branch: Thurrock | Actual role: Operative Skilled | Jobs: 401309 | Customers: Poole/Mr Terry | Actual hours: 7.5; source records: 1</x:v>
      </x:c>
      <x:c r="L2076" t="str">
        <x:v>Include</x:v>
      </x:c>
      <x:c r="M2076"/>
      <x:c r="N2076"/>
    </x:row>
    <x:row r="2077">
      <x:c r="A2077" t="str">
        <x:v>P Ridge|2026-04-08</x:v>
      </x:c>
      <x:c r="B2077" s="888" t="n">
        <x:v>46120</x:v>
      </x:c>
      <x:c r="C2077" t="str">
        <x:v>P Ridge</x:v>
      </x:c>
      <x:c r="D2077" t="str">
        <x:v>Permanent</x:v>
      </x:c>
      <x:c r="E2077" t="str">
        <x:v>Thurrock</x:v>
      </x:c>
      <x:c r="F2077" t="str">
        <x:v>Operative Porter</x:v>
      </x:c>
      <x:c r="G2077" t="str">
        <x:v>401215</x:v>
      </x:c>
      <x:c r="H2077" t="str">
        <x:v>Cheetri/Atri</x:v>
      </x:c>
      <x:c r="I2077" s="22" t="n">
        <x:v>9</x:v>
      </x:c>
      <x:c r="J2077" t="str">
        <x:v>Worked</x:v>
      </x:c>
      <x:c r="K2077" t="str">
        <x:v>Employee 1516; home branch Thurrock; assigned role Operative Porter | Deployment branch: Thurrock | Actual role: Operative Porter | Jobs: 401215 | Customers: Cheetri/Atri | Actual hours: 9.0; source records: 1</x:v>
      </x:c>
      <x:c r="L2077" t="str">
        <x:v>Include</x:v>
      </x:c>
      <x:c r="M2077"/>
      <x:c r="N2077"/>
    </x:row>
    <x:row r="2078">
      <x:c r="A2078" t="str">
        <x:v>P Ridge|2026-04-09</x:v>
      </x:c>
      <x:c r="B2078" s="888" t="n">
        <x:v>46121</x:v>
      </x:c>
      <x:c r="C2078" t="str">
        <x:v>P Ridge</x:v>
      </x:c>
      <x:c r="D2078" t="str">
        <x:v>Permanent</x:v>
      </x:c>
      <x:c r="E2078" t="str">
        <x:v>Thurrock</x:v>
      </x:c>
      <x:c r="F2078" t="str">
        <x:v>Operative Porter</x:v>
      </x:c>
      <x:c r="G2078" t="str">
        <x:v>401258</x:v>
      </x:c>
      <x:c r="H2078" t="str">
        <x:v>Ogunjimi/Miss Rukayat</x:v>
      </x:c>
      <x:c r="I2078" s="22" t="n">
        <x:v>4</x:v>
      </x:c>
      <x:c r="J2078" t="str">
        <x:v>Worked</x:v>
      </x:c>
      <x:c r="K2078" t="str">
        <x:v>Employee 1516; home branch Thurrock; assigned role Operative Porter | Deployment branch: Thurrock | Actual role: Operative Porter | Jobs: 401258 | Customers: Ogunjimi/Miss Rukayat | Actual hours: 4.0; source records: 1</x:v>
      </x:c>
      <x:c r="L2078" t="str">
        <x:v>Include</x:v>
      </x:c>
      <x:c r="M2078"/>
      <x:c r="N2078"/>
    </x:row>
    <x:row r="2079">
      <x:c r="A2079" t="str">
        <x:v>P Ridge|2026-04-10</x:v>
      </x:c>
      <x:c r="B2079" s="888" t="n">
        <x:v>46122</x:v>
      </x:c>
      <x:c r="C2079" t="str">
        <x:v>P Ridge</x:v>
      </x:c>
      <x:c r="D2079" t="str">
        <x:v>Permanent</x:v>
      </x:c>
      <x:c r="E2079" t="str">
        <x:v>Thurrock</x:v>
      </x:c>
      <x:c r="F2079" t="str">
        <x:v>Operative Porter</x:v>
      </x:c>
      <x:c r="G2079" t="str">
        <x:v>401196</x:v>
      </x:c>
      <x:c r="H2079" t="str">
        <x:v>Maria Koroma/Maria</x:v>
      </x:c>
      <x:c r="I2079" s="22" t="n">
        <x:v>8</x:v>
      </x:c>
      <x:c r="J2079" t="str">
        <x:v>Worked</x:v>
      </x:c>
      <x:c r="K2079" t="str">
        <x:v>Employee 1516; home branch Thurrock; assigned role Operative Porter | Deployment branch: Thurrock | Actual role: Operative Porter | Jobs: 401196 | Customers: Maria Koroma/Maria | Actual hours: 8.0; source records: 1</x:v>
      </x:c>
      <x:c r="L2079" t="str">
        <x:v>Include</x:v>
      </x:c>
      <x:c r="M2079"/>
      <x:c r="N2079"/>
    </x:row>
    <x:row r="2080">
      <x:c r="A2080" t="str">
        <x:v>P Ridge|2026-04-13</x:v>
      </x:c>
      <x:c r="B2080" s="888" t="n">
        <x:v>46125</x:v>
      </x:c>
      <x:c r="C2080" t="str">
        <x:v>P Ridge</x:v>
      </x:c>
      <x:c r="D2080" t="str">
        <x:v>Permanent</x:v>
      </x:c>
      <x:c r="E2080" t="str">
        <x:v>Thurrock</x:v>
      </x:c>
      <x:c r="F2080" t="str">
        <x:v>Operative Porter</x:v>
      </x:c>
      <x:c r="G2080"/>
      <x:c r="H2080"/>
      <x:c r="I2080" s="22" t="n">
        <x:v>0</x:v>
      </x:c>
      <x:c r="J2080" t="str">
        <x:v>Annual leave</x:v>
      </x:c>
      <x:c r="K2080" t="str">
        <x:v>Employee 1516; home branch Thurrock; assigned role Operative Porter | Leave: Annual Leave (Days) | Leave calendar basis: Fixed schedule</x:v>
      </x:c>
      <x:c r="L2080" t="str">
        <x:v>Include</x:v>
      </x:c>
      <x:c r="M2080"/>
      <x:c r="N2080"/>
    </x:row>
    <x:row r="2081">
      <x:c r="A2081" t="str">
        <x:v>P Ridge|2026-04-14</x:v>
      </x:c>
      <x:c r="B2081" s="888" t="n">
        <x:v>46126</x:v>
      </x:c>
      <x:c r="C2081" t="str">
        <x:v>P Ridge</x:v>
      </x:c>
      <x:c r="D2081" t="str">
        <x:v>Permanent</x:v>
      </x:c>
      <x:c r="E2081" t="str">
        <x:v>Thurrock</x:v>
      </x:c>
      <x:c r="F2081" t="str">
        <x:v>Operative Porter</x:v>
      </x:c>
      <x:c r="G2081" t="str">
        <x:v>400549A</x:v>
      </x:c>
      <x:c r="H2081" t="str">
        <x:v>Kiyesi/Olukayode</x:v>
      </x:c>
      <x:c r="I2081" s="22" t="n">
        <x:v>8</x:v>
      </x:c>
      <x:c r="J2081" t="str">
        <x:v>Worked</x:v>
      </x:c>
      <x:c r="K2081" t="str">
        <x:v>Employee 1516; home branch Thurrock; assigned role Operative Porter | Deployment branch: Thurrock | Actual role: Operative Skilled | Jobs: 400549A | Customers: Kiyesi/Olukayode | Actual hours: 8.0; source records: 1</x:v>
      </x:c>
      <x:c r="L2081" t="str">
        <x:v>Include</x:v>
      </x:c>
      <x:c r="M2081"/>
      <x:c r="N2081"/>
    </x:row>
    <x:row r="2082">
      <x:c r="A2082" t="str">
        <x:v>P Ridge|2026-04-15</x:v>
      </x:c>
      <x:c r="B2082" s="888" t="n">
        <x:v>46127</x:v>
      </x:c>
      <x:c r="C2082" t="str">
        <x:v>P Ridge</x:v>
      </x:c>
      <x:c r="D2082" t="str">
        <x:v>Permanent</x:v>
      </x:c>
      <x:c r="E2082" t="str">
        <x:v>Thurrock</x:v>
      </x:c>
      <x:c r="F2082" t="str">
        <x:v>Operative Porter</x:v>
      </x:c>
      <x:c r="G2082" t="str">
        <x:v>400121</x:v>
      </x:c>
      <x:c r="H2082" t="str">
        <x:v>BioChek (UK) Ltd</x:v>
      </x:c>
      <x:c r="I2082" s="22" t="n">
        <x:v>8.5</x:v>
      </x:c>
      <x:c r="J2082" t="str">
        <x:v>Worked</x:v>
      </x:c>
      <x:c r="K2082" t="str">
        <x:v>Employee 1516; home branch Thurrock; assigned role Operative Porter | Deployment branch: Oxford | Actual role: Operative Skilled | Jobs: 400121 | Customers: BioChek (UK) Ltd | Actual hours: 8.5; source records: 1</x:v>
      </x:c>
      <x:c r="L2082" t="str">
        <x:v>Include</x:v>
      </x:c>
      <x:c r="M2082"/>
      <x:c r="N2082"/>
    </x:row>
    <x:row r="2083">
      <x:c r="A2083" t="str">
        <x:v>P Ridge|2026-04-16</x:v>
      </x:c>
      <x:c r="B2083" s="888" t="n">
        <x:v>46128</x:v>
      </x:c>
      <x:c r="C2083" t="str">
        <x:v>P Ridge</x:v>
      </x:c>
      <x:c r="D2083" t="str">
        <x:v>Permanent</x:v>
      </x:c>
      <x:c r="E2083" t="str">
        <x:v>Thurrock</x:v>
      </x:c>
      <x:c r="F2083" t="str">
        <x:v>Operative Porter</x:v>
      </x:c>
      <x:c r="G2083" t="str">
        <x:v>401253</x:v>
      </x:c>
      <x:c r="H2083" t="str">
        <x:v>Bridges/Mr Franklin</x:v>
      </x:c>
      <x:c r="I2083" s="22" t="n">
        <x:v>8.25</x:v>
      </x:c>
      <x:c r="J2083" t="str">
        <x:v>Worked</x:v>
      </x:c>
      <x:c r="K2083" t="str">
        <x:v>Employee 1516; home branch Thurrock; assigned role Operative Porter | Deployment branch: Thurrock | Actual role: Operative Porter | Jobs: 401253 | Customers: Bridges/Mr Franklin | Actual hours: 8.2; source records: 1</x:v>
      </x:c>
      <x:c r="L2083" t="str">
        <x:v>Include</x:v>
      </x:c>
      <x:c r="M2083"/>
      <x:c r="N2083"/>
    </x:row>
    <x:row r="2084">
      <x:c r="A2084" t="str">
        <x:v>P Ridge|2026-04-17</x:v>
      </x:c>
      <x:c r="B2084" s="888" t="n">
        <x:v>46129</x:v>
      </x:c>
      <x:c r="C2084" t="str">
        <x:v>P Ridge</x:v>
      </x:c>
      <x:c r="D2084" t="str">
        <x:v>Permanent</x:v>
      </x:c>
      <x:c r="E2084" t="str">
        <x:v>Thurrock</x:v>
      </x:c>
      <x:c r="F2084" t="str">
        <x:v>Operative Porter</x:v>
      </x:c>
      <x:c r="G2084" t="str">
        <x:v>394070B</x:v>
      </x:c>
      <x:c r="H2084" t="str">
        <x:v>Morshed/Ali</x:v>
      </x:c>
      <x:c r="I2084" s="22" t="n">
        <x:v>8.5</x:v>
      </x:c>
      <x:c r="J2084" t="str">
        <x:v>Worked</x:v>
      </x:c>
      <x:c r="K2084" t="str">
        <x:v>Employee 1516; home branch Thurrock; assigned role Operative Porter | Deployment branch: Thurrock | Actual role: Operative Skilled | Jobs: 394070B | Customers: Morshed/Ali | Actual hours: 8.5; source records: 1</x:v>
      </x:c>
      <x:c r="L2084" t="str">
        <x:v>Include</x:v>
      </x:c>
      <x:c r="M2084"/>
      <x:c r="N2084"/>
    </x:row>
    <x:row r="2085">
      <x:c r="A2085" t="str">
        <x:v>P Ridge|2026-04-20</x:v>
      </x:c>
      <x:c r="B2085" s="888" t="n">
        <x:v>46132</x:v>
      </x:c>
      <x:c r="C2085" t="str">
        <x:v>P Ridge</x:v>
      </x:c>
      <x:c r="D2085" t="str">
        <x:v>Permanent</x:v>
      </x:c>
      <x:c r="E2085" t="str">
        <x:v>Thurrock</x:v>
      </x:c>
      <x:c r="F2085" t="str">
        <x:v>Operative Porter</x:v>
      </x:c>
      <x:c r="G2085" t="str">
        <x:v>401595</x:v>
      </x:c>
      <x:c r="H2085" t="str">
        <x:v>Von Weise/Robyn</x:v>
      </x:c>
      <x:c r="I2085" s="22" t="n">
        <x:v>8</x:v>
      </x:c>
      <x:c r="J2085" t="str">
        <x:v>Worked</x:v>
      </x:c>
      <x:c r="K2085" t="str">
        <x:v>Employee 1516; home branch Thurrock; assigned role Operative Porter | Deployment branch: Thurrock | Actual role: Operative Skilled | Jobs: 401595 | Customers: Von Weise/Robyn | Actual hours: 8.0; source records: 1</x:v>
      </x:c>
      <x:c r="L2085" t="str">
        <x:v>Include</x:v>
      </x:c>
      <x:c r="M2085"/>
      <x:c r="N2085"/>
    </x:row>
    <x:row r="2086">
      <x:c r="A2086" t="str">
        <x:v>P Ridge|2026-04-21</x:v>
      </x:c>
      <x:c r="B2086" s="888" t="n">
        <x:v>46133</x:v>
      </x:c>
      <x:c r="C2086" t="str">
        <x:v>P Ridge</x:v>
      </x:c>
      <x:c r="D2086" t="str">
        <x:v>Permanent</x:v>
      </x:c>
      <x:c r="E2086" t="str">
        <x:v>Thurrock</x:v>
      </x:c>
      <x:c r="F2086" t="str">
        <x:v>Operative Porter</x:v>
      </x:c>
      <x:c r="G2086" t="str">
        <x:v>396207</x:v>
      </x:c>
      <x:c r="H2086" t="str">
        <x:v>Linklaters LLP</x:v>
      </x:c>
      <x:c r="I2086" s="22" t="n">
        <x:v>8.5</x:v>
      </x:c>
      <x:c r="J2086" t="str">
        <x:v>Worked</x:v>
      </x:c>
      <x:c r="K2086" t="str">
        <x:v>Employee 1516; home branch Thurrock; assigned role Operative Porter | Deployment branch: Thurrock | Actual role: Operative Porter | Jobs: 396207 | Customers: Linklaters LLP | Actual hours: 8.5; source records: 1</x:v>
      </x:c>
      <x:c r="L2086" t="str">
        <x:v>Include</x:v>
      </x:c>
      <x:c r="M2086"/>
      <x:c r="N2086"/>
    </x:row>
    <x:row r="2087">
      <x:c r="A2087" t="str">
        <x:v>P Ridge|2026-04-22</x:v>
      </x:c>
      <x:c r="B2087" s="888" t="n">
        <x:v>46134</x:v>
      </x:c>
      <x:c r="C2087" t="str">
        <x:v>P Ridge</x:v>
      </x:c>
      <x:c r="D2087" t="str">
        <x:v>Permanent</x:v>
      </x:c>
      <x:c r="E2087" t="str">
        <x:v>Thurrock</x:v>
      </x:c>
      <x:c r="F2087" t="str">
        <x:v>Operative Porter</x:v>
      </x:c>
      <x:c r="G2087" t="str">
        <x:v>400853</x:v>
      </x:c>
      <x:c r="H2087" t="str">
        <x:v>National Conservation Services/London Borough of Newham</x:v>
      </x:c>
      <x:c r="I2087" s="22" t="n">
        <x:v>5.5</x:v>
      </x:c>
      <x:c r="J2087" t="str">
        <x:v>Worked</x:v>
      </x:c>
      <x:c r="K2087" t="str">
        <x:v>Employee 1516; home branch Thurrock; assigned role Operative Porter | Deployment branch: Thurrock | Actual role: Operative Porter | Jobs: 400853 | Customers: National Conservation Services/London Borough of Newham | Actual hours: 5.5; source records: 1</x:v>
      </x:c>
      <x:c r="L2087" t="str">
        <x:v>Include</x:v>
      </x:c>
      <x:c r="M2087"/>
      <x:c r="N2087"/>
    </x:row>
    <x:row r="2088">
      <x:c r="A2088" t="str">
        <x:v>P Ridge|2026-04-23</x:v>
      </x:c>
      <x:c r="B2088" s="888" t="n">
        <x:v>46135</x:v>
      </x:c>
      <x:c r="C2088" t="str">
        <x:v>P Ridge</x:v>
      </x:c>
      <x:c r="D2088" t="str">
        <x:v>Permanent</x:v>
      </x:c>
      <x:c r="E2088" t="str">
        <x:v>Thurrock</x:v>
      </x:c>
      <x:c r="F2088" t="str">
        <x:v>Operative Porter</x:v>
      </x:c>
      <x:c r="G2088" t="str">
        <x:v>400582</x:v>
      </x:c>
      <x:c r="H2088" t="str">
        <x:v>Restore Harrow-Green</x:v>
      </x:c>
      <x:c r="I2088" s="22" t="n">
        <x:v>8.5</x:v>
      </x:c>
      <x:c r="J2088" t="str">
        <x:v>Worked</x:v>
      </x:c>
      <x:c r="K2088" t="str">
        <x:v>Employee 1516; home branch Thurrock; assigned role Operative Porter | Deployment branch: Thurrock | Actual role: Operative Porter | Jobs: 400582 | Customers: Restore Harrow-Green | Actual hours: 8.5; source records: 1</x:v>
      </x:c>
      <x:c r="L2088" t="str">
        <x:v>Include</x:v>
      </x:c>
      <x:c r="M2088"/>
      <x:c r="N2088"/>
    </x:row>
    <x:row r="2089">
      <x:c r="A2089" t="str">
        <x:v>P Ridge|2026-04-24</x:v>
      </x:c>
      <x:c r="B2089" s="888" t="n">
        <x:v>46136</x:v>
      </x:c>
      <x:c r="C2089" t="str">
        <x:v>P Ridge</x:v>
      </x:c>
      <x:c r="D2089" t="str">
        <x:v>Permanent</x:v>
      </x:c>
      <x:c r="E2089" t="str">
        <x:v>Thurrock</x:v>
      </x:c>
      <x:c r="F2089" t="str">
        <x:v>Operative Porter</x:v>
      </x:c>
      <x:c r="G2089" t="str">
        <x:v>401365</x:v>
      </x:c>
      <x:c r="H2089" t="str">
        <x:v>Williams/Miss Linda</x:v>
      </x:c>
      <x:c r="I2089" s="22" t="n">
        <x:v>5.5</x:v>
      </x:c>
      <x:c r="J2089" t="str">
        <x:v>Worked</x:v>
      </x:c>
      <x:c r="K2089" t="str">
        <x:v>Employee 1516; home branch Thurrock; assigned role Operative Porter | Deployment branch: Thurrock | Actual role: Operative Porter | Jobs: 401365 | Customers: Williams/Miss Linda | Actual hours: 5.5; source records: 1</x:v>
      </x:c>
      <x:c r="L2089" t="str">
        <x:v>Include</x:v>
      </x:c>
      <x:c r="M2089"/>
      <x:c r="N2089"/>
    </x:row>
    <x:row r="2090">
      <x:c r="A2090" t="str">
        <x:v>P Ridge|2026-04-25</x:v>
      </x:c>
      <x:c r="B2090" s="888" t="n">
        <x:v>46137</x:v>
      </x:c>
      <x:c r="C2090" t="str">
        <x:v>P Ridge</x:v>
      </x:c>
      <x:c r="D2090" t="str">
        <x:v>Permanent</x:v>
      </x:c>
      <x:c r="E2090" t="str">
        <x:v>Thurrock</x:v>
      </x:c>
      <x:c r="F2090" t="str">
        <x:v>Operative Porter</x:v>
      </x:c>
      <x:c r="G2090" t="str">
        <x:v>401674</x:v>
      </x:c>
      <x:c r="H2090" t="str">
        <x:v>Bank Of America</x:v>
      </x:c>
      <x:c r="I2090" s="22" t="n">
        <x:v>5.5</x:v>
      </x:c>
      <x:c r="J2090" t="str">
        <x:v>Worked</x:v>
      </x:c>
      <x:c r="K2090" t="str">
        <x:v>Employee 1516; home branch Thurrock; assigned role Operative Porter | Deployment branch: Thurrock | Actual role: Operative Porter | Jobs: 401674 | Customers: Bank Of America | Actual hours: 5.5; source records: 1</x:v>
      </x:c>
      <x:c r="L2090" t="str">
        <x:v>Include</x:v>
      </x:c>
      <x:c r="M2090"/>
      <x:c r="N2090"/>
    </x:row>
    <x:row r="2091">
      <x:c r="A2091" t="str">
        <x:v>P Ridge|2026-04-27</x:v>
      </x:c>
      <x:c r="B2091" s="888" t="n">
        <x:v>46139</x:v>
      </x:c>
      <x:c r="C2091" t="str">
        <x:v>P Ridge</x:v>
      </x:c>
      <x:c r="D2091" t="str">
        <x:v>Permanent</x:v>
      </x:c>
      <x:c r="E2091" t="str">
        <x:v>Thurrock</x:v>
      </x:c>
      <x:c r="F2091" t="str">
        <x:v>Operative Porter</x:v>
      </x:c>
      <x:c r="G2091"/>
      <x:c r="H2091"/>
      <x:c r="I2091" s="22" t="n">
        <x:v>0</x:v>
      </x:c>
      <x:c r="J2091" t="str">
        <x:v>Annual leave</x:v>
      </x:c>
      <x:c r="K2091" t="str">
        <x:v>Employee 1516; home branch Thurrock; assigned role Operative Porter | Leave: Annual Leave (Days) | Leave calendar basis: Fixed schedule</x:v>
      </x:c>
      <x:c r="L2091" t="str">
        <x:v>Include</x:v>
      </x:c>
      <x:c r="M2091"/>
      <x:c r="N2091"/>
    </x:row>
    <x:row r="2092">
      <x:c r="A2092" t="str">
        <x:v>P Ridge|2026-04-28</x:v>
      </x:c>
      <x:c r="B2092" s="888" t="n">
        <x:v>46140</x:v>
      </x:c>
      <x:c r="C2092" t="str">
        <x:v>P Ridge</x:v>
      </x:c>
      <x:c r="D2092" t="str">
        <x:v>Permanent</x:v>
      </x:c>
      <x:c r="E2092" t="str">
        <x:v>Thurrock</x:v>
      </x:c>
      <x:c r="F2092" t="str">
        <x:v>Operative Porter</x:v>
      </x:c>
      <x:c r="G2092"/>
      <x:c r="H2092"/>
      <x:c r="I2092" s="22" t="n">
        <x:v>0</x:v>
      </x:c>
      <x:c r="J2092" t="str">
        <x:v>Annual leave</x:v>
      </x:c>
      <x:c r="K2092" t="str">
        <x:v>Employee 1516; home branch Thurrock; assigned role Operative Porter | Leave: Annual Leave (Days) | Leave calendar basis: Fixed schedule</x:v>
      </x:c>
      <x:c r="L2092" t="str">
        <x:v>Include</x:v>
      </x:c>
      <x:c r="M2092"/>
      <x:c r="N2092"/>
    </x:row>
    <x:row r="2093">
      <x:c r="A2093" t="str">
        <x:v>P Ridge|2026-04-29</x:v>
      </x:c>
      <x:c r="B2093" s="888" t="n">
        <x:v>46141</x:v>
      </x:c>
      <x:c r="C2093" t="str">
        <x:v>P Ridge</x:v>
      </x:c>
      <x:c r="D2093" t="str">
        <x:v>Permanent</x:v>
      </x:c>
      <x:c r="E2093" t="str">
        <x:v>Thurrock</x:v>
      </x:c>
      <x:c r="F2093" t="str">
        <x:v>Operative Porter</x:v>
      </x:c>
      <x:c r="G2093" t="str">
        <x:v>401698</x:v>
      </x:c>
      <x:c r="H2093" t="str">
        <x:v>Serwaah/Ms</x:v>
      </x:c>
      <x:c r="I2093" s="22" t="n">
        <x:v>8.5</x:v>
      </x:c>
      <x:c r="J2093" t="str">
        <x:v>Worked</x:v>
      </x:c>
      <x:c r="K2093" t="str">
        <x:v>Employee 1516; home branch Thurrock; assigned role Operative Porter | Deployment branch: Thurrock | Actual role: Operative Porter | Jobs: 401698 | Customers: Serwaah/Ms | Actual hours: 8.5; source records: 1</x:v>
      </x:c>
      <x:c r="L2093" t="str">
        <x:v>Include</x:v>
      </x:c>
      <x:c r="M2093"/>
      <x:c r="N2093"/>
    </x:row>
    <x:row r="2094">
      <x:c r="A2094" t="str">
        <x:v>P Ridge|2026-04-30</x:v>
      </x:c>
      <x:c r="B2094" s="888" t="n">
        <x:v>46142</x:v>
      </x:c>
      <x:c r="C2094" t="str">
        <x:v>P Ridge</x:v>
      </x:c>
      <x:c r="D2094" t="str">
        <x:v>Permanent</x:v>
      </x:c>
      <x:c r="E2094" t="str">
        <x:v>Thurrock</x:v>
      </x:c>
      <x:c r="F2094" t="str">
        <x:v>Operative Porter</x:v>
      </x:c>
      <x:c r="G2094" t="str">
        <x:v>401395</x:v>
      </x:c>
      <x:c r="H2094" t="str">
        <x:v>Osita/Evelyn</x:v>
      </x:c>
      <x:c r="I2094" s="22" t="n">
        <x:v>8</x:v>
      </x:c>
      <x:c r="J2094" t="str">
        <x:v>Worked</x:v>
      </x:c>
      <x:c r="K2094" t="str">
        <x:v>Employee 1516; home branch Thurrock; assigned role Operative Porter | Deployment branch: Thurrock | Actual role: Operative Skilled | Jobs: 401395 | Customers: Osita/Evelyn | Actual hours: 8.0; source records: 1</x:v>
      </x:c>
      <x:c r="L2094" t="str">
        <x:v>Include</x:v>
      </x:c>
      <x:c r="M2094"/>
      <x:c r="N2094"/>
    </x:row>
    <x:row r="2095">
      <x:c r="A2095" t="str">
        <x:v>P Whitehead|2026-04-06</x:v>
      </x:c>
      <x:c r="B2095" s="888" t="n">
        <x:v>46118</x:v>
      </x:c>
      <x:c r="C2095" t="str">
        <x:v>P Whitehead</x:v>
      </x:c>
      <x:c r="D2095" t="str">
        <x:v>Permanent</x:v>
      </x:c>
      <x:c r="E2095" t="str">
        <x:v>Thurrock</x:v>
      </x:c>
      <x:c r="F2095" t="str">
        <x:v>Warehouse</x:v>
      </x:c>
      <x:c r="G2095"/>
      <x:c r="H2095"/>
      <x:c r="I2095" s="22" t="n">
        <x:v>0</x:v>
      </x:c>
      <x:c r="J2095" t="str">
        <x:v>Annual leave</x:v>
      </x:c>
      <x:c r="K2095" t="str">
        <x:v>Employee 1711; home branch Thurrock; assigned role Warehouse | Leave: Annual Leave (Days) | Leave calendar basis: Fixed schedule</x:v>
      </x:c>
      <x:c r="L2095" t="str">
        <x:v>Include</x:v>
      </x:c>
      <x:c r="M2095"/>
      <x:c r="N2095"/>
    </x:row>
    <x:row r="2096">
      <x:c r="A2096" t="str">
        <x:v>P Whitehead|2026-04-09</x:v>
      </x:c>
      <x:c r="B2096" s="888" t="n">
        <x:v>46121</x:v>
      </x:c>
      <x:c r="C2096" t="str">
        <x:v>P Whitehead</x:v>
      </x:c>
      <x:c r="D2096" t="str">
        <x:v>Permanent</x:v>
      </x:c>
      <x:c r="E2096" t="str">
        <x:v>Thurrock</x:v>
      </x:c>
      <x:c r="F2096" t="str">
        <x:v>Warehouse</x:v>
      </x:c>
      <x:c r="G2096" t="str">
        <x:v>363792D</x:v>
      </x:c>
      <x:c r="H2096" t="str">
        <x:v>Thurrock Warehouse</x:v>
      </x:c>
      <x:c r="I2096" s="22" t="n">
        <x:v>9</x:v>
      </x:c>
      <x:c r="J2096" t="str">
        <x:v>Worked</x:v>
      </x:c>
      <x:c r="K2096" t="str">
        <x:v>Employee 1711; home branch Thurrock; assigned role Warehouse | Deployment branch: Thurrock | Actual role: Operative Skilled | Jobs: 363792D | Customers: Thurrock Warehouse | Actual hours: 9.0; source records: 1</x:v>
      </x:c>
      <x:c r="L2096" t="str">
        <x:v>Include</x:v>
      </x:c>
      <x:c r="M2096"/>
      <x:c r="N2096"/>
    </x:row>
    <x:row r="2097">
      <x:c r="A2097" t="str">
        <x:v>P Whitehead|2026-04-13</x:v>
      </x:c>
      <x:c r="B2097" s="888" t="n">
        <x:v>46125</x:v>
      </x:c>
      <x:c r="C2097" t="str">
        <x:v>P Whitehead</x:v>
      </x:c>
      <x:c r="D2097" t="str">
        <x:v>Permanent</x:v>
      </x:c>
      <x:c r="E2097" t="str">
        <x:v>Thurrock</x:v>
      </x:c>
      <x:c r="F2097" t="str">
        <x:v>Warehouse</x:v>
      </x:c>
      <x:c r="G2097" t="str">
        <x:v>363792D</x:v>
      </x:c>
      <x:c r="H2097" t="str">
        <x:v>Thurrock Warehouse</x:v>
      </x:c>
      <x:c r="I2097" s="22" t="n">
        <x:v>8.5</x:v>
      </x:c>
      <x:c r="J2097" t="str">
        <x:v>Worked</x:v>
      </x:c>
      <x:c r="K2097" t="str">
        <x:v>Employee 1711; home branch Thurrock; assigned role Warehouse | Deployment branch: Thurrock | Actual role: Operative Skilled | Jobs: 363792D | Customers: Thurrock Warehouse | Actual hours: 8.5; source records: 1</x:v>
      </x:c>
      <x:c r="L2097" t="str">
        <x:v>Include</x:v>
      </x:c>
      <x:c r="M2097"/>
      <x:c r="N2097"/>
    </x:row>
    <x:row r="2098">
      <x:c r="A2098" t="str">
        <x:v>P Whitehead|2026-04-15</x:v>
      </x:c>
      <x:c r="B2098" s="888" t="n">
        <x:v>46127</x:v>
      </x:c>
      <x:c r="C2098" t="str">
        <x:v>P Whitehead</x:v>
      </x:c>
      <x:c r="D2098" t="str">
        <x:v>Permanent</x:v>
      </x:c>
      <x:c r="E2098" t="str">
        <x:v>Thurrock</x:v>
      </x:c>
      <x:c r="F2098" t="str">
        <x:v>Warehouse</x:v>
      </x:c>
      <x:c r="G2098" t="str">
        <x:v>363792D</x:v>
      </x:c>
      <x:c r="H2098" t="str">
        <x:v>Thurrock Warehouse</x:v>
      </x:c>
      <x:c r="I2098" s="22" t="n">
        <x:v>9</x:v>
      </x:c>
      <x:c r="J2098" t="str">
        <x:v>Worked</x:v>
      </x:c>
      <x:c r="K2098" t="str">
        <x:v>Employee 1711; home branch Thurrock; assigned role Warehouse | Deployment branch: Thurrock | Actual role: Operative Skilled | Jobs: 363792D | Customers: Thurrock Warehouse | Actual hours: 9.0; source records: 1</x:v>
      </x:c>
      <x:c r="L2098" t="str">
        <x:v>Include</x:v>
      </x:c>
      <x:c r="M2098"/>
      <x:c r="N2098"/>
    </x:row>
    <x:row r="2099">
      <x:c r="A2099" t="str">
        <x:v>P Whitehead|2026-04-16</x:v>
      </x:c>
      <x:c r="B2099" s="888" t="n">
        <x:v>46128</x:v>
      </x:c>
      <x:c r="C2099" t="str">
        <x:v>P Whitehead</x:v>
      </x:c>
      <x:c r="D2099" t="str">
        <x:v>Permanent</x:v>
      </x:c>
      <x:c r="E2099" t="str">
        <x:v>Thurrock</x:v>
      </x:c>
      <x:c r="F2099" t="str">
        <x:v>Warehouse</x:v>
      </x:c>
      <x:c r="G2099" t="str">
        <x:v>363792D</x:v>
      </x:c>
      <x:c r="H2099" t="str">
        <x:v>Thurrock Warehouse</x:v>
      </x:c>
      <x:c r="I2099" s="22" t="n">
        <x:v>9</x:v>
      </x:c>
      <x:c r="J2099" t="str">
        <x:v>Worked</x:v>
      </x:c>
      <x:c r="K2099" t="str">
        <x:v>Employee 1711; home branch Thurrock; assigned role Warehouse | Deployment branch: Thurrock | Actual role: Operative Skilled | Jobs: 363792D | Customers: Thurrock Warehouse | Actual hours: 9.0; source records: 1</x:v>
      </x:c>
      <x:c r="L2099" t="str">
        <x:v>Include</x:v>
      </x:c>
      <x:c r="M2099"/>
      <x:c r="N2099"/>
    </x:row>
    <x:row r="2100">
      <x:c r="A2100" t="str">
        <x:v>P Whitehead|2026-04-20</x:v>
      </x:c>
      <x:c r="B2100" s="888" t="n">
        <x:v>46132</x:v>
      </x:c>
      <x:c r="C2100" t="str">
        <x:v>P Whitehead</x:v>
      </x:c>
      <x:c r="D2100" t="str">
        <x:v>Permanent</x:v>
      </x:c>
      <x:c r="E2100" t="str">
        <x:v>Thurrock</x:v>
      </x:c>
      <x:c r="F2100" t="str">
        <x:v>Warehouse</x:v>
      </x:c>
      <x:c r="G2100" t="str">
        <x:v>363792D</x:v>
      </x:c>
      <x:c r="H2100" t="str">
        <x:v>Thurrock Warehouse</x:v>
      </x:c>
      <x:c r="I2100" s="22" t="n">
        <x:v>9</x:v>
      </x:c>
      <x:c r="J2100" t="str">
        <x:v>Worked</x:v>
      </x:c>
      <x:c r="K2100" t="str">
        <x:v>Employee 1711; home branch Thurrock; assigned role Warehouse | Deployment branch: Thurrock | Actual role: Operative Skilled | Jobs: 363792D | Customers: Thurrock Warehouse | Actual hours: 9.0; source records: 1</x:v>
      </x:c>
      <x:c r="L2100" t="str">
        <x:v>Include</x:v>
      </x:c>
      <x:c r="M2100"/>
      <x:c r="N2100"/>
    </x:row>
    <x:row r="2101">
      <x:c r="A2101" t="str">
        <x:v>P Whitehead|2026-04-22</x:v>
      </x:c>
      <x:c r="B2101" s="888" t="n">
        <x:v>46134</x:v>
      </x:c>
      <x:c r="C2101" t="str">
        <x:v>P Whitehead</x:v>
      </x:c>
      <x:c r="D2101" t="str">
        <x:v>Permanent</x:v>
      </x:c>
      <x:c r="E2101" t="str">
        <x:v>Thurrock</x:v>
      </x:c>
      <x:c r="F2101" t="str">
        <x:v>Warehouse</x:v>
      </x:c>
      <x:c r="G2101" t="str">
        <x:v>363792D</x:v>
      </x:c>
      <x:c r="H2101" t="str">
        <x:v>Thurrock Warehouse</x:v>
      </x:c>
      <x:c r="I2101" s="22" t="n">
        <x:v>9</x:v>
      </x:c>
      <x:c r="J2101" t="str">
        <x:v>Worked</x:v>
      </x:c>
      <x:c r="K2101" t="str">
        <x:v>Employee 1711; home branch Thurrock; assigned role Warehouse | Deployment branch: Thurrock | Actual role: Operative Skilled | Jobs: 363792D | Customers: Thurrock Warehouse | Actual hours: 9.0; source records: 1</x:v>
      </x:c>
      <x:c r="L2101" t="str">
        <x:v>Include</x:v>
      </x:c>
      <x:c r="M2101"/>
      <x:c r="N2101"/>
    </x:row>
    <x:row r="2102">
      <x:c r="A2102" t="str">
        <x:v>P Whitehead|2026-04-23</x:v>
      </x:c>
      <x:c r="B2102" s="888" t="n">
        <x:v>46135</x:v>
      </x:c>
      <x:c r="C2102" t="str">
        <x:v>P Whitehead</x:v>
      </x:c>
      <x:c r="D2102" t="str">
        <x:v>Permanent</x:v>
      </x:c>
      <x:c r="E2102" t="str">
        <x:v>Thurrock</x:v>
      </x:c>
      <x:c r="F2102" t="str">
        <x:v>Warehouse</x:v>
      </x:c>
      <x:c r="G2102" t="str">
        <x:v>363792D</x:v>
      </x:c>
      <x:c r="H2102" t="str">
        <x:v>Thurrock Warehouse</x:v>
      </x:c>
      <x:c r="I2102" s="22" t="n">
        <x:v>9</x:v>
      </x:c>
      <x:c r="J2102" t="str">
        <x:v>Worked</x:v>
      </x:c>
      <x:c r="K2102" t="str">
        <x:v>Employee 1711; home branch Thurrock; assigned role Warehouse | Deployment branch: Thurrock | Actual role: Operative Skilled | Jobs: 363792D | Customers: Thurrock Warehouse | Actual hours: 9.0; source records: 1</x:v>
      </x:c>
      <x:c r="L2102" t="str">
        <x:v>Include</x:v>
      </x:c>
      <x:c r="M2102"/>
      <x:c r="N2102"/>
    </x:row>
    <x:row r="2103">
      <x:c r="A2103" t="str">
        <x:v>P Whitehead|2026-04-27</x:v>
      </x:c>
      <x:c r="B2103" s="888" t="n">
        <x:v>46139</x:v>
      </x:c>
      <x:c r="C2103" t="str">
        <x:v>P Whitehead</x:v>
      </x:c>
      <x:c r="D2103" t="str">
        <x:v>Permanent</x:v>
      </x:c>
      <x:c r="E2103" t="str">
        <x:v>Thurrock</x:v>
      </x:c>
      <x:c r="F2103" t="str">
        <x:v>Warehouse</x:v>
      </x:c>
      <x:c r="G2103" t="str">
        <x:v>363792D</x:v>
      </x:c>
      <x:c r="H2103" t="str">
        <x:v>Thurrock Warehouse</x:v>
      </x:c>
      <x:c r="I2103" s="22" t="n">
        <x:v>9</x:v>
      </x:c>
      <x:c r="J2103" t="str">
        <x:v>Worked</x:v>
      </x:c>
      <x:c r="K2103" t="str">
        <x:v>Employee 1711; home branch Thurrock; assigned role Warehouse | Deployment branch: Thurrock | Actual role: Operative Skilled | Jobs: 363792D | Customers: Thurrock Warehouse | Actual hours: 9.0; source records: 1</x:v>
      </x:c>
      <x:c r="L2103" t="str">
        <x:v>Include</x:v>
      </x:c>
      <x:c r="M2103"/>
      <x:c r="N2103"/>
    </x:row>
    <x:row r="2104">
      <x:c r="A2104" t="str">
        <x:v>P Whitehead|2026-04-29</x:v>
      </x:c>
      <x:c r="B2104" s="888" t="n">
        <x:v>46141</x:v>
      </x:c>
      <x:c r="C2104" t="str">
        <x:v>P Whitehead</x:v>
      </x:c>
      <x:c r="D2104" t="str">
        <x:v>Permanent</x:v>
      </x:c>
      <x:c r="E2104" t="str">
        <x:v>Thurrock</x:v>
      </x:c>
      <x:c r="F2104" t="str">
        <x:v>Warehouse</x:v>
      </x:c>
      <x:c r="G2104" t="str">
        <x:v>363792D</x:v>
      </x:c>
      <x:c r="H2104" t="str">
        <x:v>Thurrock Warehouse</x:v>
      </x:c>
      <x:c r="I2104" s="22" t="n">
        <x:v>8.5</x:v>
      </x:c>
      <x:c r="J2104" t="str">
        <x:v>Worked</x:v>
      </x:c>
      <x:c r="K2104" t="str">
        <x:v>Employee 1711; home branch Thurrock; assigned role Warehouse | Deployment branch: Thurrock | Actual role: Operative Skilled | Jobs: 363792D | Customers: Thurrock Warehouse | Actual hours: 8.5; source records: 1</x:v>
      </x:c>
      <x:c r="L2104" t="str">
        <x:v>Include</x:v>
      </x:c>
      <x:c r="M2104"/>
      <x:c r="N2104"/>
    </x:row>
    <x:row r="2105">
      <x:c r="A2105" t="str">
        <x:v>P Whitehead|2026-04-30</x:v>
      </x:c>
      <x:c r="B2105" s="888" t="n">
        <x:v>46142</x:v>
      </x:c>
      <x:c r="C2105" t="str">
        <x:v>P Whitehead</x:v>
      </x:c>
      <x:c r="D2105" t="str">
        <x:v>Permanent</x:v>
      </x:c>
      <x:c r="E2105" t="str">
        <x:v>Thurrock</x:v>
      </x:c>
      <x:c r="F2105" t="str">
        <x:v>Warehouse</x:v>
      </x:c>
      <x:c r="G2105" t="str">
        <x:v>363792D</x:v>
      </x:c>
      <x:c r="H2105" t="str">
        <x:v>Thurrock Warehouse</x:v>
      </x:c>
      <x:c r="I2105" s="22" t="n">
        <x:v>9</x:v>
      </x:c>
      <x:c r="J2105" t="str">
        <x:v>Worked</x:v>
      </x:c>
      <x:c r="K2105" t="str">
        <x:v>Employee 1711; home branch Thurrock; assigned role Warehouse | Deployment branch: Thurrock | Actual role: Operative Skilled | Jobs: 363792D | Customers: Thurrock Warehouse | Actual hours: 9.0; source records: 1</x:v>
      </x:c>
      <x:c r="L2105" t="str">
        <x:v>Include</x:v>
      </x:c>
      <x:c r="M2105"/>
      <x:c r="N2105"/>
    </x:row>
    <x:row r="2106">
      <x:c r="A2106" t="str">
        <x:v>Paul Barker (C)|2026-04-01</x:v>
      </x:c>
      <x:c r="B2106" s="888" t="n">
        <x:v>46113</x:v>
      </x:c>
      <x:c r="C2106" t="str">
        <x:v>Paul Barker (C)</x:v>
      </x:c>
      <x:c r="D2106" t="str">
        <x:v>Permanent</x:v>
      </x:c>
      <x:c r="E2106" t="str">
        <x:v>Thurrock</x:v>
      </x:c>
      <x:c r="F2106" t="str">
        <x:v>Operative Porter</x:v>
      </x:c>
      <x:c r="G2106" t="str">
        <x:v>396207</x:v>
      </x:c>
      <x:c r="H2106" t="str">
        <x:v>Linklaters LLP</x:v>
      </x:c>
      <x:c r="I2106" s="22" t="n">
        <x:v>9</x:v>
      </x:c>
      <x:c r="J2106" t="str">
        <x:v>Worked</x:v>
      </x:c>
      <x:c r="K2106" t="str">
        <x:v>Employee 104327; home branch Thurrock; assigned role Operative Porter | Deployment branch: Thurrock | Actual role: Operative Driver | Jobs: 396207 | Customers: Linklaters LLP | Actual hours: 9.0; source records: 1</x:v>
      </x:c>
      <x:c r="L2106" t="str">
        <x:v>Include</x:v>
      </x:c>
      <x:c r="M2106"/>
      <x:c r="N2106"/>
    </x:row>
    <x:row r="2107">
      <x:c r="A2107" t="str">
        <x:v>Paul Barker (C)|2026-04-02</x:v>
      </x:c>
      <x:c r="B2107" s="888" t="n">
        <x:v>46114</x:v>
      </x:c>
      <x:c r="C2107" t="str">
        <x:v>Paul Barker (C)</x:v>
      </x:c>
      <x:c r="D2107" t="str">
        <x:v>Permanent</x:v>
      </x:c>
      <x:c r="E2107" t="str">
        <x:v>Thurrock</x:v>
      </x:c>
      <x:c r="F2107" t="str">
        <x:v>Operative Porter</x:v>
      </x:c>
      <x:c r="G2107" t="str">
        <x:v>398291</x:v>
      </x:c>
      <x:c r="H2107" t="str">
        <x:v>Gomes/Miguel</x:v>
      </x:c>
      <x:c r="I2107" s="22" t="n">
        <x:v>9</x:v>
      </x:c>
      <x:c r="J2107" t="str">
        <x:v>Worked</x:v>
      </x:c>
      <x:c r="K2107" t="str">
        <x:v>Employee 104327; home branch Thurrock; assigned role Operative Porter | Deployment branch: Thurrock | Actual role: Operative Driver | Jobs: 398291 | Customers: Gomes/Miguel | Actual hours: 9.0; source records: 1</x:v>
      </x:c>
      <x:c r="L2107" t="str">
        <x:v>Include</x:v>
      </x:c>
      <x:c r="M2107"/>
      <x:c r="N2107"/>
    </x:row>
    <x:row r="2108">
      <x:c r="A2108" t="str">
        <x:v>Paul Barker (C)|2026-04-03</x:v>
      </x:c>
      <x:c r="B2108" s="888" t="n">
        <x:v>46115</x:v>
      </x:c>
      <x:c r="C2108" t="str">
        <x:v>Paul Barker (C)</x:v>
      </x:c>
      <x:c r="D2108" t="str">
        <x:v>Permanent</x:v>
      </x:c>
      <x:c r="E2108" t="str">
        <x:v>Thurrock</x:v>
      </x:c>
      <x:c r="F2108" t="str">
        <x:v>Operative Porter</x:v>
      </x:c>
      <x:c r="G2108"/>
      <x:c r="H2108"/>
      <x:c r="I2108" s="22" t="n">
        <x:v>0</x:v>
      </x:c>
      <x:c r="J2108" t="str">
        <x:v>Annual leave</x:v>
      </x:c>
      <x:c r="K2108" t="str">
        <x:v>Employee 104327; home branch Thurrock; assigned role Operative Porter | Leave: Annual Leave (Hours) | Leave calendar basis: Variable-pattern period</x:v>
      </x:c>
      <x:c r="L2108" t="str">
        <x:v>Include</x:v>
      </x:c>
      <x:c r="M2108"/>
      <x:c r="N2108"/>
    </x:row>
    <x:row r="2109">
      <x:c r="A2109" t="str">
        <x:v>Paul Barker (C)|2026-04-06</x:v>
      </x:c>
      <x:c r="B2109" s="888" t="n">
        <x:v>46118</x:v>
      </x:c>
      <x:c r="C2109" t="str">
        <x:v>Paul Barker (C)</x:v>
      </x:c>
      <x:c r="D2109" t="str">
        <x:v>Permanent</x:v>
      </x:c>
      <x:c r="E2109" t="str">
        <x:v>Thurrock</x:v>
      </x:c>
      <x:c r="F2109" t="str">
        <x:v>Operative Porter</x:v>
      </x:c>
      <x:c r="G2109"/>
      <x:c r="H2109"/>
      <x:c r="I2109" s="22" t="n">
        <x:v>0</x:v>
      </x:c>
      <x:c r="J2109" t="str">
        <x:v>Annual leave</x:v>
      </x:c>
      <x:c r="K2109" t="str">
        <x:v>Employee 104327; home branch Thurrock; assigned role Operative Porter | Leave: Annual Leave (Hours) | Leave calendar basis: Variable-pattern period</x:v>
      </x:c>
      <x:c r="L2109" t="str">
        <x:v>Include</x:v>
      </x:c>
      <x:c r="M2109"/>
      <x:c r="N2109"/>
    </x:row>
    <x:row r="2110">
      <x:c r="A2110" t="str">
        <x:v>Paul Barker (C)|2026-04-07</x:v>
      </x:c>
      <x:c r="B2110" s="888" t="n">
        <x:v>46119</x:v>
      </x:c>
      <x:c r="C2110" t="str">
        <x:v>Paul Barker (C)</x:v>
      </x:c>
      <x:c r="D2110" t="str">
        <x:v>Permanent</x:v>
      </x:c>
      <x:c r="E2110" t="str">
        <x:v>Thurrock</x:v>
      </x:c>
      <x:c r="F2110" t="str">
        <x:v>Operative Porter</x:v>
      </x:c>
      <x:c r="G2110" t="str">
        <x:v>401056</x:v>
      </x:c>
      <x:c r="H2110" t="str">
        <x:v>Knotel UK Ltd</x:v>
      </x:c>
      <x:c r="I2110" s="22" t="n">
        <x:v>8.5</x:v>
      </x:c>
      <x:c r="J2110" t="str">
        <x:v>Worked</x:v>
      </x:c>
      <x:c r="K2110" t="str">
        <x:v>Employee 104327; home branch Thurrock; assigned role Operative Porter | Deployment branch: Thurrock | Actual role: Operative Driver | Jobs: 401056 | Customers: Knotel UK Ltd | Actual hours: 8.5; source records: 1</x:v>
      </x:c>
      <x:c r="L2110" t="str">
        <x:v>Include</x:v>
      </x:c>
      <x:c r="M2110"/>
      <x:c r="N2110"/>
    </x:row>
    <x:row r="2111">
      <x:c r="A2111" t="str">
        <x:v>Paul Barker (C)|2026-04-08</x:v>
      </x:c>
      <x:c r="B2111" s="888" t="n">
        <x:v>46120</x:v>
      </x:c>
      <x:c r="C2111" t="str">
        <x:v>Paul Barker (C)</x:v>
      </x:c>
      <x:c r="D2111" t="str">
        <x:v>Permanent</x:v>
      </x:c>
      <x:c r="E2111" t="str">
        <x:v>Thurrock</x:v>
      </x:c>
      <x:c r="F2111" t="str">
        <x:v>Operative Porter</x:v>
      </x:c>
      <x:c r="G2111" t="str">
        <x:v>401056</x:v>
      </x:c>
      <x:c r="H2111" t="str">
        <x:v>Knotel UK Ltd</x:v>
      </x:c>
      <x:c r="I2111" s="22" t="n">
        <x:v>6.5</x:v>
      </x:c>
      <x:c r="J2111" t="str">
        <x:v>Worked</x:v>
      </x:c>
      <x:c r="K2111" t="str">
        <x:v>Employee 104327; home branch Thurrock; assigned role Operative Porter | Deployment branch: Thurrock | Actual role: Operative Driver | Jobs: 401056 | Customers: Knotel UK Ltd | Actual hours: 6.5; source records: 1</x:v>
      </x:c>
      <x:c r="L2111" t="str">
        <x:v>Include</x:v>
      </x:c>
      <x:c r="M2111"/>
      <x:c r="N2111"/>
    </x:row>
    <x:row r="2112">
      <x:c r="A2112" t="str">
        <x:v>Paul Barker (C)|2026-04-09</x:v>
      </x:c>
      <x:c r="B2112" s="888" t="n">
        <x:v>46121</x:v>
      </x:c>
      <x:c r="C2112" t="str">
        <x:v>Paul Barker (C)</x:v>
      </x:c>
      <x:c r="D2112" t="str">
        <x:v>Permanent</x:v>
      </x:c>
      <x:c r="E2112" t="str">
        <x:v>Thurrock</x:v>
      </x:c>
      <x:c r="F2112" t="str">
        <x:v>Operative Porter</x:v>
      </x:c>
      <x:c r="G2112" t="str">
        <x:v>401372, 396970A, 393829A, 395759A</x:v>
      </x:c>
      <x:c r="H2112" t="str">
        <x:v>Coore/Mr Colin Jeffery; Maria Lambert; Paige Tiffin/Miss; Success Emmanuel/Ms</x:v>
      </x:c>
      <x:c r="I2112" s="22" t="n">
        <x:v>8.5</x:v>
      </x:c>
      <x:c r="J2112" t="str">
        <x:v>Worked — 4 records</x:v>
      </x:c>
      <x:c r="K2112" t="str">
        <x:v>Employee 104327; home branch Thurrock; assigned role Operative Porter | Deployment branch: Thurrock | Actual role: Operative Driver | Jobs: 401372, 396970A, 393829A, 395759A | Customers: Coore/Mr Colin Jeffery; Maria Lambert; Paige Tiffin/Miss; Success Emmanuel/Ms | Actual hours: 8.5; source records: 4</x:v>
      </x:c>
      <x:c r="L2112" t="str">
        <x:v>Include</x:v>
      </x:c>
      <x:c r="M2112"/>
      <x:c r="N2112"/>
    </x:row>
    <x:row r="2113">
      <x:c r="A2113" t="str">
        <x:v>Paul Barker (C)|2026-04-10</x:v>
      </x:c>
      <x:c r="B2113" s="888" t="n">
        <x:v>46122</x:v>
      </x:c>
      <x:c r="C2113" t="str">
        <x:v>Paul Barker (C)</x:v>
      </x:c>
      <x:c r="D2113" t="str">
        <x:v>Permanent</x:v>
      </x:c>
      <x:c r="E2113" t="str">
        <x:v>Thurrock</x:v>
      </x:c>
      <x:c r="F2113" t="str">
        <x:v>Operative Porter</x:v>
      </x:c>
      <x:c r="G2113" t="str">
        <x:v>400283</x:v>
      </x:c>
      <x:c r="H2113" t="str">
        <x:v>Canada Life</x:v>
      </x:c>
      <x:c r="I2113" s="22" t="n">
        <x:v>9</x:v>
      </x:c>
      <x:c r="J2113" t="str">
        <x:v>Worked</x:v>
      </x:c>
      <x:c r="K2113" t="str">
        <x:v>Employee 104327; home branch Thurrock; assigned role Operative Porter | Deployment branch: Thurrock | Actual role: Operative Driver | Jobs: 400283 | Customers: Canada Life | Actual hours: 9.0; source records: 1</x:v>
      </x:c>
      <x:c r="L2113" t="str">
        <x:v>Include</x:v>
      </x:c>
      <x:c r="M2113"/>
      <x:c r="N2113"/>
    </x:row>
    <x:row r="2114">
      <x:c r="A2114" t="str">
        <x:v>Paul Barker (C)|2026-04-13</x:v>
      </x:c>
      <x:c r="B2114" s="888" t="n">
        <x:v>46125</x:v>
      </x:c>
      <x:c r="C2114" t="str">
        <x:v>Paul Barker (C)</x:v>
      </x:c>
      <x:c r="D2114" t="str">
        <x:v>Permanent</x:v>
      </x:c>
      <x:c r="E2114" t="str">
        <x:v>Thurrock</x:v>
      </x:c>
      <x:c r="F2114" t="str">
        <x:v>Operative Porter</x:v>
      </x:c>
      <x:c r="G2114"/>
      <x:c r="H2114"/>
      <x:c r="I2114" s="22" t="n">
        <x:v>0</x:v>
      </x:c>
      <x:c r="J2114" t="str">
        <x:v>Annual leave</x:v>
      </x:c>
      <x:c r="K2114" t="str">
        <x:v>Employee 104327; home branch Thurrock; assigned role Operative Porter | Leave: Annual Leave (Hours) | Leave calendar basis: Variable-pattern period</x:v>
      </x:c>
      <x:c r="L2114" t="str">
        <x:v>Include</x:v>
      </x:c>
      <x:c r="M2114"/>
      <x:c r="N2114"/>
    </x:row>
    <x:row r="2115">
      <x:c r="A2115" t="str">
        <x:v>Paul Barker (C)|2026-04-14</x:v>
      </x:c>
      <x:c r="B2115" s="888" t="n">
        <x:v>46126</x:v>
      </x:c>
      <x:c r="C2115" t="str">
        <x:v>Paul Barker (C)</x:v>
      </x:c>
      <x:c r="D2115" t="str">
        <x:v>Permanent</x:v>
      </x:c>
      <x:c r="E2115" t="str">
        <x:v>Thurrock</x:v>
      </x:c>
      <x:c r="F2115" t="str">
        <x:v>Operative Porter</x:v>
      </x:c>
      <x:c r="G2115"/>
      <x:c r="H2115"/>
      <x:c r="I2115" s="22" t="n">
        <x:v>0</x:v>
      </x:c>
      <x:c r="J2115" t="str">
        <x:v>Annual leave</x:v>
      </x:c>
      <x:c r="K2115" t="str">
        <x:v>Employee 104327; home branch Thurrock; assigned role Operative Porter | Leave: Annual Leave (Hours) | Leave calendar basis: Variable-pattern period</x:v>
      </x:c>
      <x:c r="L2115" t="str">
        <x:v>Include</x:v>
      </x:c>
      <x:c r="M2115"/>
      <x:c r="N2115"/>
    </x:row>
    <x:row r="2116">
      <x:c r="A2116" t="str">
        <x:v>Paul Barker (C)|2026-04-15</x:v>
      </x:c>
      <x:c r="B2116" s="888" t="n">
        <x:v>46127</x:v>
      </x:c>
      <x:c r="C2116" t="str">
        <x:v>Paul Barker (C)</x:v>
      </x:c>
      <x:c r="D2116" t="str">
        <x:v>Permanent</x:v>
      </x:c>
      <x:c r="E2116" t="str">
        <x:v>Thurrock</x:v>
      </x:c>
      <x:c r="F2116" t="str">
        <x:v>Operative Porter</x:v>
      </x:c>
      <x:c r="G2116"/>
      <x:c r="H2116"/>
      <x:c r="I2116" s="22" t="n">
        <x:v>0</x:v>
      </x:c>
      <x:c r="J2116" t="str">
        <x:v>Annual leave</x:v>
      </x:c>
      <x:c r="K2116" t="str">
        <x:v>Employee 104327; home branch Thurrock; assigned role Operative Porter | Leave: Annual Leave (Hours) | Leave calendar basis: Variable-pattern period</x:v>
      </x:c>
      <x:c r="L2116" t="str">
        <x:v>Include</x:v>
      </x:c>
      <x:c r="M2116"/>
      <x:c r="N2116"/>
    </x:row>
    <x:row r="2117">
      <x:c r="A2117" t="str">
        <x:v>Paul Barker (C)|2026-04-16</x:v>
      </x:c>
      <x:c r="B2117" s="888" t="n">
        <x:v>46128</x:v>
      </x:c>
      <x:c r="C2117" t="str">
        <x:v>Paul Barker (C)</x:v>
      </x:c>
      <x:c r="D2117" t="str">
        <x:v>Permanent</x:v>
      </x:c>
      <x:c r="E2117" t="str">
        <x:v>Thurrock</x:v>
      </x:c>
      <x:c r="F2117" t="str">
        <x:v>Operative Porter</x:v>
      </x:c>
      <x:c r="G2117"/>
      <x:c r="H2117"/>
      <x:c r="I2117" s="22" t="n">
        <x:v>0</x:v>
      </x:c>
      <x:c r="J2117" t="str">
        <x:v>Annual leave</x:v>
      </x:c>
      <x:c r="K2117" t="str">
        <x:v>Employee 104327; home branch Thurrock; assigned role Operative Porter | Leave: Annual Leave (Hours) | Leave calendar basis: Variable-pattern period</x:v>
      </x:c>
      <x:c r="L2117" t="str">
        <x:v>Include</x:v>
      </x:c>
      <x:c r="M2117"/>
      <x:c r="N2117"/>
    </x:row>
    <x:row r="2118">
      <x:c r="A2118" t="str">
        <x:v>Paul Barker (C)|2026-04-17</x:v>
      </x:c>
      <x:c r="B2118" s="888" t="n">
        <x:v>46129</x:v>
      </x:c>
      <x:c r="C2118" t="str">
        <x:v>Paul Barker (C)</x:v>
      </x:c>
      <x:c r="D2118" t="str">
        <x:v>Permanent</x:v>
      </x:c>
      <x:c r="E2118" t="str">
        <x:v>Thurrock</x:v>
      </x:c>
      <x:c r="F2118" t="str">
        <x:v>Operative Porter</x:v>
      </x:c>
      <x:c r="G2118"/>
      <x:c r="H2118"/>
      <x:c r="I2118" s="22" t="n">
        <x:v>0</x:v>
      </x:c>
      <x:c r="J2118" t="str">
        <x:v>Annual leave</x:v>
      </x:c>
      <x:c r="K2118" t="str">
        <x:v>Employee 104327; home branch Thurrock; assigned role Operative Porter | Leave: Annual Leave (Hours) | Leave calendar basis: Variable-pattern period</x:v>
      </x:c>
      <x:c r="L2118" t="str">
        <x:v>Include</x:v>
      </x:c>
      <x:c r="M2118"/>
      <x:c r="N2118"/>
    </x:row>
    <x:row r="2119">
      <x:c r="A2119" t="str">
        <x:v>Paul Barker (C)|2026-04-20</x:v>
      </x:c>
      <x:c r="B2119" s="888" t="n">
        <x:v>46132</x:v>
      </x:c>
      <x:c r="C2119" t="str">
        <x:v>Paul Barker (C)</x:v>
      </x:c>
      <x:c r="D2119" t="str">
        <x:v>Permanent</x:v>
      </x:c>
      <x:c r="E2119" t="str">
        <x:v>Thurrock</x:v>
      </x:c>
      <x:c r="F2119" t="str">
        <x:v>Operative Porter</x:v>
      </x:c>
      <x:c r="G2119"/>
      <x:c r="H2119"/>
      <x:c r="I2119" s="22" t="n">
        <x:v>0</x:v>
      </x:c>
      <x:c r="J2119" t="str">
        <x:v>Annual leave</x:v>
      </x:c>
      <x:c r="K2119" t="str">
        <x:v>Employee 104327; home branch Thurrock; assigned role Operative Porter | Leave: Annual Leave (Hours) | Leave calendar basis: Variable-pattern period</x:v>
      </x:c>
      <x:c r="L2119" t="str">
        <x:v>Include</x:v>
      </x:c>
      <x:c r="M2119"/>
      <x:c r="N2119"/>
    </x:row>
    <x:row r="2120">
      <x:c r="A2120" t="str">
        <x:v>Paul Barker (C)|2026-04-21</x:v>
      </x:c>
      <x:c r="B2120" s="888" t="n">
        <x:v>46133</x:v>
      </x:c>
      <x:c r="C2120" t="str">
        <x:v>Paul Barker (C)</x:v>
      </x:c>
      <x:c r="D2120" t="str">
        <x:v>Permanent</x:v>
      </x:c>
      <x:c r="E2120" t="str">
        <x:v>Thurrock</x:v>
      </x:c>
      <x:c r="F2120" t="str">
        <x:v>Operative Porter</x:v>
      </x:c>
      <x:c r="G2120"/>
      <x:c r="H2120"/>
      <x:c r="I2120" s="22" t="n">
        <x:v>0</x:v>
      </x:c>
      <x:c r="J2120" t="str">
        <x:v>Annual leave</x:v>
      </x:c>
      <x:c r="K2120" t="str">
        <x:v>Employee 104327; home branch Thurrock; assigned role Operative Porter | Leave: Annual Leave (Hours) | Leave calendar basis: Variable-pattern period</x:v>
      </x:c>
      <x:c r="L2120" t="str">
        <x:v>Include</x:v>
      </x:c>
      <x:c r="M2120"/>
      <x:c r="N2120"/>
    </x:row>
    <x:row r="2121">
      <x:c r="A2121" t="str">
        <x:v>Paul Barker (C)|2026-04-22</x:v>
      </x:c>
      <x:c r="B2121" s="888" t="n">
        <x:v>46134</x:v>
      </x:c>
      <x:c r="C2121" t="str">
        <x:v>Paul Barker (C)</x:v>
      </x:c>
      <x:c r="D2121" t="str">
        <x:v>Permanent</x:v>
      </x:c>
      <x:c r="E2121" t="str">
        <x:v>Thurrock</x:v>
      </x:c>
      <x:c r="F2121" t="str">
        <x:v>Operative Porter</x:v>
      </x:c>
      <x:c r="G2121"/>
      <x:c r="H2121"/>
      <x:c r="I2121" s="22" t="n">
        <x:v>0</x:v>
      </x:c>
      <x:c r="J2121" t="str">
        <x:v>Annual leave</x:v>
      </x:c>
      <x:c r="K2121" t="str">
        <x:v>Employee 104327; home branch Thurrock; assigned role Operative Porter | Leave: Annual Leave (Hours) | Leave calendar basis: Variable-pattern period</x:v>
      </x:c>
      <x:c r="L2121" t="str">
        <x:v>Include</x:v>
      </x:c>
      <x:c r="M2121"/>
      <x:c r="N2121"/>
    </x:row>
    <x:row r="2122">
      <x:c r="A2122" t="str">
        <x:v>Paul Barker (C)|2026-04-23</x:v>
      </x:c>
      <x:c r="B2122" s="888" t="n">
        <x:v>46135</x:v>
      </x:c>
      <x:c r="C2122" t="str">
        <x:v>Paul Barker (C)</x:v>
      </x:c>
      <x:c r="D2122" t="str">
        <x:v>Permanent</x:v>
      </x:c>
      <x:c r="E2122" t="str">
        <x:v>Thurrock</x:v>
      </x:c>
      <x:c r="F2122" t="str">
        <x:v>Operative Porter</x:v>
      </x:c>
      <x:c r="G2122"/>
      <x:c r="H2122"/>
      <x:c r="I2122" s="22" t="n">
        <x:v>0</x:v>
      </x:c>
      <x:c r="J2122" t="str">
        <x:v>Annual leave</x:v>
      </x:c>
      <x:c r="K2122" t="str">
        <x:v>Employee 104327; home branch Thurrock; assigned role Operative Porter | Leave: Annual Leave (Hours) | Leave calendar basis: Variable-pattern period</x:v>
      </x:c>
      <x:c r="L2122" t="str">
        <x:v>Include</x:v>
      </x:c>
      <x:c r="M2122"/>
      <x:c r="N2122"/>
    </x:row>
    <x:row r="2123">
      <x:c r="A2123" t="str">
        <x:v>Paul Barker (C)|2026-04-24</x:v>
      </x:c>
      <x:c r="B2123" s="888" t="n">
        <x:v>46136</x:v>
      </x:c>
      <x:c r="C2123" t="str">
        <x:v>Paul Barker (C)</x:v>
      </x:c>
      <x:c r="D2123" t="str">
        <x:v>Permanent</x:v>
      </x:c>
      <x:c r="E2123" t="str">
        <x:v>Thurrock</x:v>
      </x:c>
      <x:c r="F2123" t="str">
        <x:v>Operative Porter</x:v>
      </x:c>
      <x:c r="G2123"/>
      <x:c r="H2123"/>
      <x:c r="I2123" s="22" t="n">
        <x:v>0</x:v>
      </x:c>
      <x:c r="J2123" t="str">
        <x:v>Annual leave</x:v>
      </x:c>
      <x:c r="K2123" t="str">
        <x:v>Employee 104327; home branch Thurrock; assigned role Operative Porter | Leave: Annual Leave (Hours) | Leave calendar basis: Variable-pattern period</x:v>
      </x:c>
      <x:c r="L2123" t="str">
        <x:v>Include</x:v>
      </x:c>
      <x:c r="M2123"/>
      <x:c r="N2123"/>
    </x:row>
    <x:row r="2124">
      <x:c r="A2124" t="str">
        <x:v>Paul Barker (C)|2026-04-27</x:v>
      </x:c>
      <x:c r="B2124" s="888" t="n">
        <x:v>46139</x:v>
      </x:c>
      <x:c r="C2124" t="str">
        <x:v>Paul Barker (C)</x:v>
      </x:c>
      <x:c r="D2124" t="str">
        <x:v>Permanent</x:v>
      </x:c>
      <x:c r="E2124" t="str">
        <x:v>Thurrock</x:v>
      </x:c>
      <x:c r="F2124" t="str">
        <x:v>Operative Porter</x:v>
      </x:c>
      <x:c r="G2124"/>
      <x:c r="H2124"/>
      <x:c r="I2124" s="22" t="n">
        <x:v>0</x:v>
      </x:c>
      <x:c r="J2124" t="str">
        <x:v>Annual leave</x:v>
      </x:c>
      <x:c r="K2124" t="str">
        <x:v>Employee 104327; home branch Thurrock; assigned role Operative Porter | Leave: Annual Leave (Hours) | Leave calendar basis: Variable-pattern period</x:v>
      </x:c>
      <x:c r="L2124" t="str">
        <x:v>Include</x:v>
      </x:c>
      <x:c r="M2124"/>
      <x:c r="N2124"/>
    </x:row>
    <x:row r="2125">
      <x:c r="A2125" t="str">
        <x:v>Paul Barker (C)|2026-04-28</x:v>
      </x:c>
      <x:c r="B2125" s="888" t="n">
        <x:v>46140</x:v>
      </x:c>
      <x:c r="C2125" t="str">
        <x:v>Paul Barker (C)</x:v>
      </x:c>
      <x:c r="D2125" t="str">
        <x:v>Permanent</x:v>
      </x:c>
      <x:c r="E2125" t="str">
        <x:v>Thurrock</x:v>
      </x:c>
      <x:c r="F2125" t="str">
        <x:v>Operative Porter</x:v>
      </x:c>
      <x:c r="G2125" t="str">
        <x:v>401629</x:v>
      </x:c>
      <x:c r="H2125" t="str">
        <x:v>CH &amp; Co Catering Ltd</x:v>
      </x:c>
      <x:c r="I2125" s="22" t="n">
        <x:v>7</x:v>
      </x:c>
      <x:c r="J2125" t="str">
        <x:v>Worked</x:v>
      </x:c>
      <x:c r="K2125" t="str">
        <x:v>Employee 104327; home branch Thurrock; assigned role Operative Porter | Deployment branch: Thurrock | Actual role: Operative Driver | Jobs: 401629 | Customers: CH &amp; Co Catering Ltd | Actual hours: 7.0; source records: 1</x:v>
      </x:c>
      <x:c r="L2125" t="str">
        <x:v>Include</x:v>
      </x:c>
      <x:c r="M2125"/>
      <x:c r="N2125"/>
    </x:row>
    <x:row r="2126">
      <x:c r="A2126" t="str">
        <x:v>Paul Barker (C)|2026-04-29</x:v>
      </x:c>
      <x:c r="B2126" s="888" t="n">
        <x:v>46141</x:v>
      </x:c>
      <x:c r="C2126" t="str">
        <x:v>Paul Barker (C)</x:v>
      </x:c>
      <x:c r="D2126" t="str">
        <x:v>Permanent</x:v>
      </x:c>
      <x:c r="E2126" t="str">
        <x:v>Thurrock</x:v>
      </x:c>
      <x:c r="F2126" t="str">
        <x:v>Operative Porter</x:v>
      </x:c>
      <x:c r="G2126" t="str">
        <x:v>400559</x:v>
      </x:c>
      <x:c r="H2126" t="str">
        <x:v>Southwark Youth Offending Service</x:v>
      </x:c>
      <x:c r="I2126" s="22" t="n">
        <x:v>9</x:v>
      </x:c>
      <x:c r="J2126" t="str">
        <x:v>Worked</x:v>
      </x:c>
      <x:c r="K2126" t="str">
        <x:v>Employee 104327; home branch Thurrock; assigned role Operative Porter | Deployment branch: Thurrock | Actual role: Operative Driver | Jobs: 400559 | Customers: Southwark Youth Offending Service | Actual hours: 9.0; source records: 1</x:v>
      </x:c>
      <x:c r="L2126" t="str">
        <x:v>Include</x:v>
      </x:c>
      <x:c r="M2126"/>
      <x:c r="N2126"/>
    </x:row>
    <x:row r="2127">
      <x:c r="A2127" t="str">
        <x:v>Paul Barker (C)|2026-04-30</x:v>
      </x:c>
      <x:c r="B2127" s="888" t="n">
        <x:v>46142</x:v>
      </x:c>
      <x:c r="C2127" t="str">
        <x:v>Paul Barker (C)</x:v>
      </x:c>
      <x:c r="D2127" t="str">
        <x:v>Permanent</x:v>
      </x:c>
      <x:c r="E2127" t="str">
        <x:v>Thurrock</x:v>
      </x:c>
      <x:c r="F2127" t="str">
        <x:v>Operative Porter</x:v>
      </x:c>
      <x:c r="G2127" t="str">
        <x:v>401395</x:v>
      </x:c>
      <x:c r="H2127" t="str">
        <x:v>Osita/Evelyn</x:v>
      </x:c>
      <x:c r="I2127" s="22" t="n">
        <x:v>8</x:v>
      </x:c>
      <x:c r="J2127" t="str">
        <x:v>Worked</x:v>
      </x:c>
      <x:c r="K2127" t="str">
        <x:v>Employee 104327; home branch Thurrock; assigned role Operative Porter | Deployment branch: Thurrock | Actual role: Operative Driver | Jobs: 401395 | Customers: Osita/Evelyn | Actual hours: 8.0; source records: 1</x:v>
      </x:c>
      <x:c r="L2127" t="str">
        <x:v>Include</x:v>
      </x:c>
      <x:c r="M2127"/>
      <x:c r="N2127"/>
    </x:row>
    <x:row r="2128">
      <x:c r="A2128" t="str">
        <x:v>Paul Horton|2026-04-13</x:v>
      </x:c>
      <x:c r="B2128" s="888" t="n">
        <x:v>46125</x:v>
      </x:c>
      <x:c r="C2128" t="str">
        <x:v>Paul Horton</x:v>
      </x:c>
      <x:c r="D2128" t="str">
        <x:v>Permanent</x:v>
      </x:c>
      <x:c r="E2128" t="str">
        <x:v>Thurrock</x:v>
      </x:c>
      <x:c r="F2128" t="str">
        <x:v>Warehouse</x:v>
      </x:c>
      <x:c r="G2128" t="str">
        <x:v>363792D</x:v>
      </x:c>
      <x:c r="H2128" t="str">
        <x:v>Thurrock Warehouse</x:v>
      </x:c>
      <x:c r="I2128" s="22" t="n">
        <x:v>9</x:v>
      </x:c>
      <x:c r="J2128" t="str">
        <x:v>Worked</x:v>
      </x:c>
      <x:c r="K2128" t="str">
        <x:v>Employee 2279; home branch Thurrock; assigned role Warehouse | Deployment branch: Thurrock | Actual role: Operative Skilled | Jobs: 363792D | Customers: Thurrock Warehouse | Actual hours: 9.0; source records: 1</x:v>
      </x:c>
      <x:c r="L2128" t="str">
        <x:v>Include</x:v>
      </x:c>
      <x:c r="M2128"/>
      <x:c r="N2128"/>
    </x:row>
    <x:row r="2129">
      <x:c r="A2129" t="str">
        <x:v>Paul Horton|2026-04-14</x:v>
      </x:c>
      <x:c r="B2129" s="888" t="n">
        <x:v>46126</x:v>
      </x:c>
      <x:c r="C2129" t="str">
        <x:v>Paul Horton</x:v>
      </x:c>
      <x:c r="D2129" t="str">
        <x:v>Permanent</x:v>
      </x:c>
      <x:c r="E2129" t="str">
        <x:v>Thurrock</x:v>
      </x:c>
      <x:c r="F2129" t="str">
        <x:v>Warehouse</x:v>
      </x:c>
      <x:c r="G2129" t="str">
        <x:v>363792D</x:v>
      </x:c>
      <x:c r="H2129" t="str">
        <x:v>Thurrock Warehouse</x:v>
      </x:c>
      <x:c r="I2129" s="22" t="n">
        <x:v>9</x:v>
      </x:c>
      <x:c r="J2129" t="str">
        <x:v>Worked</x:v>
      </x:c>
      <x:c r="K2129" t="str">
        <x:v>Employee 2279; home branch Thurrock; assigned role Warehouse | Deployment branch: Thurrock | Actual role: Operative Skilled | Jobs: 363792D | Customers: Thurrock Warehouse | Actual hours: 9.0; source records: 1</x:v>
      </x:c>
      <x:c r="L2129" t="str">
        <x:v>Include</x:v>
      </x:c>
      <x:c r="M2129"/>
      <x:c r="N2129"/>
    </x:row>
    <x:row r="2130">
      <x:c r="A2130" t="str">
        <x:v>Paul Horton|2026-04-15</x:v>
      </x:c>
      <x:c r="B2130" s="888" t="n">
        <x:v>46127</x:v>
      </x:c>
      <x:c r="C2130" t="str">
        <x:v>Paul Horton</x:v>
      </x:c>
      <x:c r="D2130" t="str">
        <x:v>Permanent</x:v>
      </x:c>
      <x:c r="E2130" t="str">
        <x:v>Thurrock</x:v>
      </x:c>
      <x:c r="F2130" t="str">
        <x:v>Warehouse</x:v>
      </x:c>
      <x:c r="G2130" t="str">
        <x:v>363792D</x:v>
      </x:c>
      <x:c r="H2130" t="str">
        <x:v>Thurrock Warehouse</x:v>
      </x:c>
      <x:c r="I2130" s="22" t="n">
        <x:v>9</x:v>
      </x:c>
      <x:c r="J2130" t="str">
        <x:v>Worked</x:v>
      </x:c>
      <x:c r="K2130" t="str">
        <x:v>Employee 2279; home branch Thurrock; assigned role Warehouse | Deployment branch: Thurrock | Actual role: Operative Skilled | Jobs: 363792D | Customers: Thurrock Warehouse | Actual hours: 9.0; source records: 1</x:v>
      </x:c>
      <x:c r="L2130" t="str">
        <x:v>Include</x:v>
      </x:c>
      <x:c r="M2130"/>
      <x:c r="N2130"/>
    </x:row>
    <x:row r="2131">
      <x:c r="A2131" t="str">
        <x:v>Paul Horton|2026-04-16</x:v>
      </x:c>
      <x:c r="B2131" s="888" t="n">
        <x:v>46128</x:v>
      </x:c>
      <x:c r="C2131" t="str">
        <x:v>Paul Horton</x:v>
      </x:c>
      <x:c r="D2131" t="str">
        <x:v>Permanent</x:v>
      </x:c>
      <x:c r="E2131" t="str">
        <x:v>Thurrock</x:v>
      </x:c>
      <x:c r="F2131" t="str">
        <x:v>Warehouse</x:v>
      </x:c>
      <x:c r="G2131" t="str">
        <x:v>363792D</x:v>
      </x:c>
      <x:c r="H2131" t="str">
        <x:v>Thurrock Warehouse</x:v>
      </x:c>
      <x:c r="I2131" s="22" t="n">
        <x:v>9</x:v>
      </x:c>
      <x:c r="J2131" t="str">
        <x:v>Worked</x:v>
      </x:c>
      <x:c r="K2131" t="str">
        <x:v>Employee 2279; home branch Thurrock; assigned role Warehouse | Deployment branch: Thurrock | Actual role: Operative Skilled | Jobs: 363792D | Customers: Thurrock Warehouse | Actual hours: 9.0; source records: 1</x:v>
      </x:c>
      <x:c r="L2131" t="str">
        <x:v>Include</x:v>
      </x:c>
      <x:c r="M2131"/>
      <x:c r="N2131"/>
    </x:row>
    <x:row r="2132">
      <x:c r="A2132" t="str">
        <x:v>Paul Horton|2026-04-17</x:v>
      </x:c>
      <x:c r="B2132" s="888" t="n">
        <x:v>46129</x:v>
      </x:c>
      <x:c r="C2132" t="str">
        <x:v>Paul Horton</x:v>
      </x:c>
      <x:c r="D2132" t="str">
        <x:v>Permanent</x:v>
      </x:c>
      <x:c r="E2132" t="str">
        <x:v>Thurrock</x:v>
      </x:c>
      <x:c r="F2132" t="str">
        <x:v>Warehouse</x:v>
      </x:c>
      <x:c r="G2132" t="str">
        <x:v>363792D</x:v>
      </x:c>
      <x:c r="H2132" t="str">
        <x:v>Thurrock Warehouse</x:v>
      </x:c>
      <x:c r="I2132" s="22" t="n">
        <x:v>9</x:v>
      </x:c>
      <x:c r="J2132" t="str">
        <x:v>Worked</x:v>
      </x:c>
      <x:c r="K2132" t="str">
        <x:v>Employee 2279; home branch Thurrock; assigned role Warehouse | Deployment branch: Thurrock | Actual role: Operative Skilled | Jobs: 363792D | Customers: Thurrock Warehouse | Actual hours: 9.0; source records: 1</x:v>
      </x:c>
      <x:c r="L2132" t="str">
        <x:v>Include</x:v>
      </x:c>
      <x:c r="M2132"/>
      <x:c r="N2132"/>
    </x:row>
    <x:row r="2133">
      <x:c r="A2133" t="str">
        <x:v>Paul Horton|2026-04-20</x:v>
      </x:c>
      <x:c r="B2133" s="888" t="n">
        <x:v>46132</x:v>
      </x:c>
      <x:c r="C2133" t="str">
        <x:v>Paul Horton</x:v>
      </x:c>
      <x:c r="D2133" t="str">
        <x:v>Permanent</x:v>
      </x:c>
      <x:c r="E2133" t="str">
        <x:v>Thurrock</x:v>
      </x:c>
      <x:c r="F2133" t="str">
        <x:v>Warehouse</x:v>
      </x:c>
      <x:c r="G2133" t="str">
        <x:v>363792D</x:v>
      </x:c>
      <x:c r="H2133" t="str">
        <x:v>Thurrock Warehouse</x:v>
      </x:c>
      <x:c r="I2133" s="22" t="n">
        <x:v>9</x:v>
      </x:c>
      <x:c r="J2133" t="str">
        <x:v>Worked</x:v>
      </x:c>
      <x:c r="K2133" t="str">
        <x:v>Employee 2279; home branch Thurrock; assigned role Warehouse | Deployment branch: Thurrock | Actual role: Operative Skilled | Jobs: 363792D | Customers: Thurrock Warehouse | Actual hours: 9.0; source records: 1</x:v>
      </x:c>
      <x:c r="L2133" t="str">
        <x:v>Include</x:v>
      </x:c>
      <x:c r="M2133"/>
      <x:c r="N2133"/>
    </x:row>
    <x:row r="2134">
      <x:c r="A2134" t="str">
        <x:v>Paul Horton|2026-04-21</x:v>
      </x:c>
      <x:c r="B2134" s="888" t="n">
        <x:v>46133</x:v>
      </x:c>
      <x:c r="C2134" t="str">
        <x:v>Paul Horton</x:v>
      </x:c>
      <x:c r="D2134" t="str">
        <x:v>Permanent</x:v>
      </x:c>
      <x:c r="E2134" t="str">
        <x:v>Thurrock</x:v>
      </x:c>
      <x:c r="F2134" t="str">
        <x:v>Warehouse</x:v>
      </x:c>
      <x:c r="G2134" t="str">
        <x:v>363792D</x:v>
      </x:c>
      <x:c r="H2134" t="str">
        <x:v>Thurrock Warehouse</x:v>
      </x:c>
      <x:c r="I2134" s="22" t="n">
        <x:v>9</x:v>
      </x:c>
      <x:c r="J2134" t="str">
        <x:v>Worked</x:v>
      </x:c>
      <x:c r="K2134" t="str">
        <x:v>Employee 2279; home branch Thurrock; assigned role Warehouse | Deployment branch: Thurrock | Actual role: Operative Skilled | Jobs: 363792D | Customers: Thurrock Warehouse | Actual hours: 9.0; source records: 1</x:v>
      </x:c>
      <x:c r="L2134" t="str">
        <x:v>Include</x:v>
      </x:c>
      <x:c r="M2134"/>
      <x:c r="N2134"/>
    </x:row>
    <x:row r="2135">
      <x:c r="A2135" t="str">
        <x:v>Paul Horton|2026-04-22</x:v>
      </x:c>
      <x:c r="B2135" s="888" t="n">
        <x:v>46134</x:v>
      </x:c>
      <x:c r="C2135" t="str">
        <x:v>Paul Horton</x:v>
      </x:c>
      <x:c r="D2135" t="str">
        <x:v>Permanent</x:v>
      </x:c>
      <x:c r="E2135" t="str">
        <x:v>Thurrock</x:v>
      </x:c>
      <x:c r="F2135" t="str">
        <x:v>Warehouse</x:v>
      </x:c>
      <x:c r="G2135" t="str">
        <x:v>363792D</x:v>
      </x:c>
      <x:c r="H2135" t="str">
        <x:v>Thurrock Warehouse</x:v>
      </x:c>
      <x:c r="I2135" s="22" t="n">
        <x:v>9</x:v>
      </x:c>
      <x:c r="J2135" t="str">
        <x:v>Worked</x:v>
      </x:c>
      <x:c r="K2135" t="str">
        <x:v>Employee 2279; home branch Thurrock; assigned role Warehouse | Deployment branch: Thurrock | Actual role: Operative Skilled | Jobs: 363792D | Customers: Thurrock Warehouse | Actual hours: 9.0; source records: 1</x:v>
      </x:c>
      <x:c r="L2135" t="str">
        <x:v>Include</x:v>
      </x:c>
      <x:c r="M2135"/>
      <x:c r="N2135"/>
    </x:row>
    <x:row r="2136">
      <x:c r="A2136" t="str">
        <x:v>Paul Horton|2026-04-23</x:v>
      </x:c>
      <x:c r="B2136" s="888" t="n">
        <x:v>46135</x:v>
      </x:c>
      <x:c r="C2136" t="str">
        <x:v>Paul Horton</x:v>
      </x:c>
      <x:c r="D2136" t="str">
        <x:v>Permanent</x:v>
      </x:c>
      <x:c r="E2136" t="str">
        <x:v>Thurrock</x:v>
      </x:c>
      <x:c r="F2136" t="str">
        <x:v>Warehouse</x:v>
      </x:c>
      <x:c r="G2136" t="str">
        <x:v>363792D</x:v>
      </x:c>
      <x:c r="H2136" t="str">
        <x:v>Thurrock Warehouse</x:v>
      </x:c>
      <x:c r="I2136" s="22" t="n">
        <x:v>9</x:v>
      </x:c>
      <x:c r="J2136" t="str">
        <x:v>Worked</x:v>
      </x:c>
      <x:c r="K2136" t="str">
        <x:v>Employee 2279; home branch Thurrock; assigned role Warehouse | Deployment branch: Thurrock | Actual role: Operative Skilled | Jobs: 363792D | Customers: Thurrock Warehouse | Actual hours: 9.0; source records: 1</x:v>
      </x:c>
      <x:c r="L2136" t="str">
        <x:v>Include</x:v>
      </x:c>
      <x:c r="M2136"/>
      <x:c r="N2136"/>
    </x:row>
    <x:row r="2137">
      <x:c r="A2137" t="str">
        <x:v>Paul Horton|2026-04-24</x:v>
      </x:c>
      <x:c r="B2137" s="888" t="n">
        <x:v>46136</x:v>
      </x:c>
      <x:c r="C2137" t="str">
        <x:v>Paul Horton</x:v>
      </x:c>
      <x:c r="D2137" t="str">
        <x:v>Permanent</x:v>
      </x:c>
      <x:c r="E2137" t="str">
        <x:v>Thurrock</x:v>
      </x:c>
      <x:c r="F2137" t="str">
        <x:v>Warehouse</x:v>
      </x:c>
      <x:c r="G2137" t="str">
        <x:v>363792D</x:v>
      </x:c>
      <x:c r="H2137" t="str">
        <x:v>Thurrock Warehouse</x:v>
      </x:c>
      <x:c r="I2137" s="22" t="n">
        <x:v>9</x:v>
      </x:c>
      <x:c r="J2137" t="str">
        <x:v>Worked</x:v>
      </x:c>
      <x:c r="K2137" t="str">
        <x:v>Employee 2279; home branch Thurrock; assigned role Warehouse | Deployment branch: Thurrock | Actual role: Operative Skilled | Jobs: 363792D | Customers: Thurrock Warehouse | Actual hours: 9.0; source records: 1</x:v>
      </x:c>
      <x:c r="L2137" t="str">
        <x:v>Include</x:v>
      </x:c>
      <x:c r="M2137"/>
      <x:c r="N2137"/>
    </x:row>
    <x:row r="2138">
      <x:c r="A2138" t="str">
        <x:v>Paul Horton|2026-04-27</x:v>
      </x:c>
      <x:c r="B2138" s="888" t="n">
        <x:v>46139</x:v>
      </x:c>
      <x:c r="C2138" t="str">
        <x:v>Paul Horton</x:v>
      </x:c>
      <x:c r="D2138" t="str">
        <x:v>Permanent</x:v>
      </x:c>
      <x:c r="E2138" t="str">
        <x:v>Thurrock</x:v>
      </x:c>
      <x:c r="F2138" t="str">
        <x:v>Warehouse</x:v>
      </x:c>
      <x:c r="G2138" t="str">
        <x:v>363792D</x:v>
      </x:c>
      <x:c r="H2138" t="str">
        <x:v>Thurrock Warehouse</x:v>
      </x:c>
      <x:c r="I2138" s="22" t="n">
        <x:v>9</x:v>
      </x:c>
      <x:c r="J2138" t="str">
        <x:v>Worked</x:v>
      </x:c>
      <x:c r="K2138" t="str">
        <x:v>Employee 2279; home branch Thurrock; assigned role Warehouse | Deployment branch: Thurrock | Actual role: Operative Skilled | Jobs: 363792D | Customers: Thurrock Warehouse | Actual hours: 9.0; source records: 1</x:v>
      </x:c>
      <x:c r="L2138" t="str">
        <x:v>Include</x:v>
      </x:c>
      <x:c r="M2138"/>
      <x:c r="N2138"/>
    </x:row>
    <x:row r="2139">
      <x:c r="A2139" t="str">
        <x:v>Paul Horton|2026-04-28</x:v>
      </x:c>
      <x:c r="B2139" s="888" t="n">
        <x:v>46140</x:v>
      </x:c>
      <x:c r="C2139" t="str">
        <x:v>Paul Horton</x:v>
      </x:c>
      <x:c r="D2139" t="str">
        <x:v>Permanent</x:v>
      </x:c>
      <x:c r="E2139" t="str">
        <x:v>Thurrock</x:v>
      </x:c>
      <x:c r="F2139" t="str">
        <x:v>Warehouse</x:v>
      </x:c>
      <x:c r="G2139" t="str">
        <x:v>363792D</x:v>
      </x:c>
      <x:c r="H2139" t="str">
        <x:v>Thurrock Warehouse</x:v>
      </x:c>
      <x:c r="I2139" s="22" t="n">
        <x:v>9</x:v>
      </x:c>
      <x:c r="J2139" t="str">
        <x:v>Worked</x:v>
      </x:c>
      <x:c r="K2139" t="str">
        <x:v>Employee 2279; home branch Thurrock; assigned role Warehouse | Deployment branch: Thurrock | Actual role: Operative Skilled | Jobs: 363792D | Customers: Thurrock Warehouse | Actual hours: 9.0; source records: 1</x:v>
      </x:c>
      <x:c r="L2139" t="str">
        <x:v>Include</x:v>
      </x:c>
      <x:c r="M2139"/>
      <x:c r="N2139"/>
    </x:row>
    <x:row r="2140">
      <x:c r="A2140" t="str">
        <x:v>Paul Horton|2026-04-29</x:v>
      </x:c>
      <x:c r="B2140" s="888" t="n">
        <x:v>46141</x:v>
      </x:c>
      <x:c r="C2140" t="str">
        <x:v>Paul Horton</x:v>
      </x:c>
      <x:c r="D2140" t="str">
        <x:v>Permanent</x:v>
      </x:c>
      <x:c r="E2140" t="str">
        <x:v>Thurrock</x:v>
      </x:c>
      <x:c r="F2140" t="str">
        <x:v>Warehouse</x:v>
      </x:c>
      <x:c r="G2140" t="str">
        <x:v>363792D</x:v>
      </x:c>
      <x:c r="H2140" t="str">
        <x:v>Thurrock Warehouse</x:v>
      </x:c>
      <x:c r="I2140" s="22" t="n">
        <x:v>9</x:v>
      </x:c>
      <x:c r="J2140" t="str">
        <x:v>Worked</x:v>
      </x:c>
      <x:c r="K2140" t="str">
        <x:v>Employee 2279; home branch Thurrock; assigned role Warehouse | Deployment branch: Thurrock | Actual role: Operative Skilled | Jobs: 363792D | Customers: Thurrock Warehouse | Actual hours: 9.0; source records: 1</x:v>
      </x:c>
      <x:c r="L2140" t="str">
        <x:v>Include</x:v>
      </x:c>
      <x:c r="M2140"/>
      <x:c r="N2140"/>
    </x:row>
    <x:row r="2141">
      <x:c r="A2141" t="str">
        <x:v>Paul Horton|2026-04-30</x:v>
      </x:c>
      <x:c r="B2141" s="888" t="n">
        <x:v>46142</x:v>
      </x:c>
      <x:c r="C2141" t="str">
        <x:v>Paul Horton</x:v>
      </x:c>
      <x:c r="D2141" t="str">
        <x:v>Permanent</x:v>
      </x:c>
      <x:c r="E2141" t="str">
        <x:v>Thurrock</x:v>
      </x:c>
      <x:c r="F2141" t="str">
        <x:v>Warehouse</x:v>
      </x:c>
      <x:c r="G2141" t="str">
        <x:v>363792D</x:v>
      </x:c>
      <x:c r="H2141" t="str">
        <x:v>Thurrock Warehouse</x:v>
      </x:c>
      <x:c r="I2141" s="22" t="n">
        <x:v>9</x:v>
      </x:c>
      <x:c r="J2141" t="str">
        <x:v>Worked</x:v>
      </x:c>
      <x:c r="K2141" t="str">
        <x:v>Employee 2279; home branch Thurrock; assigned role Warehouse | Deployment branch: Thurrock | Actual role: Operative Skilled | Jobs: 363792D | Customers: Thurrock Warehouse | Actual hours: 9.0; source records: 1</x:v>
      </x:c>
      <x:c r="L2141" t="str">
        <x:v>Include</x:v>
      </x:c>
      <x:c r="M2141"/>
      <x:c r="N2141"/>
    </x:row>
    <x:row r="2142">
      <x:c r="A2142" t="str">
        <x:v>Paul Sibbick|2026-04-01</x:v>
      </x:c>
      <x:c r="B2142" s="888" t="n">
        <x:v>46113</x:v>
      </x:c>
      <x:c r="C2142" t="str">
        <x:v>Paul Sibbick</x:v>
      </x:c>
      <x:c r="D2142" t="str">
        <x:v>Permanent</x:v>
      </x:c>
      <x:c r="E2142" t="str">
        <x:v>Leeds</x:v>
      </x:c>
      <x:c r="F2142" t="str">
        <x:v>Operative Skilled</x:v>
      </x:c>
      <x:c r="G2142" t="str">
        <x:v>399656</x:v>
      </x:c>
      <x:c r="H2142" t="str">
        <x:v>Key Property Solutions - Michael Syddall PS</x:v>
      </x:c>
      <x:c r="I2142" s="22" t="n">
        <x:v>8.5</x:v>
      </x:c>
      <x:c r="J2142" t="str">
        <x:v>Worked</x:v>
      </x:c>
      <x:c r="K2142" t="str">
        <x:v>Employee 102995; home branch Leeds; assigned role Operative Skilled | Deployment branch: Leeds | Actual role: Operative Skilled | Jobs: 399656 | Customers: Key Property Solutions - Michael Syddall PS | Actual hours: 8.5; source records: 1</x:v>
      </x:c>
      <x:c r="L2142" t="str">
        <x:v>Include</x:v>
      </x:c>
      <x:c r="M2142"/>
      <x:c r="N2142"/>
    </x:row>
    <x:row r="2143">
      <x:c r="A2143" t="str">
        <x:v>Paul Sibbick|2026-04-02</x:v>
      </x:c>
      <x:c r="B2143" s="888" t="n">
        <x:v>46114</x:v>
      </x:c>
      <x:c r="C2143" t="str">
        <x:v>Paul Sibbick</x:v>
      </x:c>
      <x:c r="D2143" t="str">
        <x:v>Permanent</x:v>
      </x:c>
      <x:c r="E2143" t="str">
        <x:v>Leeds</x:v>
      </x:c>
      <x:c r="F2143" t="str">
        <x:v>Operative Skilled</x:v>
      </x:c>
      <x:c r="G2143" t="str">
        <x:v>399656</x:v>
      </x:c>
      <x:c r="H2143" t="str">
        <x:v>Key Property Solutions - Michael Syddall PS</x:v>
      </x:c>
      <x:c r="I2143" s="22" t="n">
        <x:v>10</x:v>
      </x:c>
      <x:c r="J2143" t="str">
        <x:v>Worked</x:v>
      </x:c>
      <x:c r="K2143" t="str">
        <x:v>Employee 102995; home branch Leeds; assigned role Operative Skilled | Deployment branch: Leeds | Actual role: Operative Skilled | Jobs: 399656 | Customers: Key Property Solutions - Michael Syddall PS | Actual hours: 10.0; source records: 1</x:v>
      </x:c>
      <x:c r="L2143" t="str">
        <x:v>Include</x:v>
      </x:c>
      <x:c r="M2143"/>
      <x:c r="N2143"/>
    </x:row>
    <x:row r="2144">
      <x:c r="A2144" t="str">
        <x:v>Paul Sibbick|2026-04-07</x:v>
      </x:c>
      <x:c r="B2144" s="888" t="n">
        <x:v>46119</x:v>
      </x:c>
      <x:c r="C2144" t="str">
        <x:v>Paul Sibbick</x:v>
      </x:c>
      <x:c r="D2144" t="str">
        <x:v>Permanent</x:v>
      </x:c>
      <x:c r="E2144" t="str">
        <x:v>Leeds</x:v>
      </x:c>
      <x:c r="F2144" t="str">
        <x:v>Operative Skilled</x:v>
      </x:c>
      <x:c r="G2144" t="str">
        <x:v>399656</x:v>
      </x:c>
      <x:c r="H2144" t="str">
        <x:v>Key Property Solutions - Michael Syddall PS</x:v>
      </x:c>
      <x:c r="I2144" s="22" t="n">
        <x:v>9.5</x:v>
      </x:c>
      <x:c r="J2144" t="str">
        <x:v>Worked</x:v>
      </x:c>
      <x:c r="K2144" t="str">
        <x:v>Employee 102995; home branch Leeds; assigned role Operative Skilled | Deployment branch: Leeds | Actual role: Operative Skilled | Jobs: 399656 | Customers: Key Property Solutions - Michael Syddall PS | Actual hours: 9.5; source records: 1</x:v>
      </x:c>
      <x:c r="L2144" t="str">
        <x:v>Include</x:v>
      </x:c>
      <x:c r="M2144"/>
      <x:c r="N2144"/>
    </x:row>
    <x:row r="2145">
      <x:c r="A2145" t="str">
        <x:v>Paul Sibbick|2026-04-08</x:v>
      </x:c>
      <x:c r="B2145" s="888" t="n">
        <x:v>46120</x:v>
      </x:c>
      <x:c r="C2145" t="str">
        <x:v>Paul Sibbick</x:v>
      </x:c>
      <x:c r="D2145" t="str">
        <x:v>Permanent</x:v>
      </x:c>
      <x:c r="E2145" t="str">
        <x:v>Leeds</x:v>
      </x:c>
      <x:c r="F2145" t="str">
        <x:v>Operative Skilled</x:v>
      </x:c>
      <x:c r="G2145" t="str">
        <x:v>399656</x:v>
      </x:c>
      <x:c r="H2145" t="str">
        <x:v>Key Property Solutions - Michael Syddall PS</x:v>
      </x:c>
      <x:c r="I2145" s="22" t="n">
        <x:v>8</x:v>
      </x:c>
      <x:c r="J2145" t="str">
        <x:v>Worked</x:v>
      </x:c>
      <x:c r="K2145" t="str">
        <x:v>Employee 102995; home branch Leeds; assigned role Operative Skilled | Deployment branch: Leeds | Actual role: Operative Skilled | Jobs: 399656 | Customers: Key Property Solutions - Michael Syddall PS | Actual hours: 8.0; source records: 1</x:v>
      </x:c>
      <x:c r="L2145" t="str">
        <x:v>Include</x:v>
      </x:c>
      <x:c r="M2145"/>
      <x:c r="N2145"/>
    </x:row>
    <x:row r="2146">
      <x:c r="A2146" t="str">
        <x:v>Paul Sibbick|2026-04-10</x:v>
      </x:c>
      <x:c r="B2146" s="888" t="n">
        <x:v>46122</x:v>
      </x:c>
      <x:c r="C2146" t="str">
        <x:v>Paul Sibbick</x:v>
      </x:c>
      <x:c r="D2146" t="str">
        <x:v>Permanent</x:v>
      </x:c>
      <x:c r="E2146" t="str">
        <x:v>Leeds</x:v>
      </x:c>
      <x:c r="F2146" t="str">
        <x:v>Operative Skilled</x:v>
      </x:c>
      <x:c r="G2146" t="str">
        <x:v>401406</x:v>
      </x:c>
      <x:c r="H2146" t="str">
        <x:v>Wakefield College (Lightwaves Machines)</x:v>
      </x:c>
      <x:c r="I2146" s="22" t="n">
        <x:v>4.75</x:v>
      </x:c>
      <x:c r="J2146" t="str">
        <x:v>Worked</x:v>
      </x:c>
      <x:c r="K2146" t="str">
        <x:v>Employee 102995; home branch Leeds; assigned role Operative Skilled | Deployment branch: Leeds | Actual role: Operative Skilled | Jobs: 401406 | Customers: Wakefield College (Lightwaves Machines) | Actual hours: 4.8; source records: 1</x:v>
      </x:c>
      <x:c r="L2146" t="str">
        <x:v>Include</x:v>
      </x:c>
      <x:c r="M2146"/>
      <x:c r="N2146"/>
    </x:row>
    <x:row r="2147">
      <x:c r="A2147" t="str">
        <x:v>Paul Sibbick|2026-04-13</x:v>
      </x:c>
      <x:c r="B2147" s="888" t="n">
        <x:v>46125</x:v>
      </x:c>
      <x:c r="C2147" t="str">
        <x:v>Paul Sibbick</x:v>
      </x:c>
      <x:c r="D2147" t="str">
        <x:v>Permanent</x:v>
      </x:c>
      <x:c r="E2147" t="str">
        <x:v>Leeds</x:v>
      </x:c>
      <x:c r="F2147" t="str">
        <x:v>Operative Skilled</x:v>
      </x:c>
      <x:c r="G2147" t="str">
        <x:v>401138</x:v>
      </x:c>
      <x:c r="H2147" t="str">
        <x:v>University of Leeds (Carl Wright)</x:v>
      </x:c>
      <x:c r="I2147" s="22" t="n">
        <x:v>4.5</x:v>
      </x:c>
      <x:c r="J2147" t="str">
        <x:v>Worked</x:v>
      </x:c>
      <x:c r="K2147" t="str">
        <x:v>Employee 102995; home branch Leeds; assigned role Operative Skilled | Deployment branch: Leeds | Actual role: Operative Porter | Jobs: 401138 | Customers: University of Leeds (Carl Wright) | Actual hours: 4.5; source records: 1</x:v>
      </x:c>
      <x:c r="L2147" t="str">
        <x:v>Include</x:v>
      </x:c>
      <x:c r="M2147"/>
      <x:c r="N2147"/>
    </x:row>
    <x:row r="2148">
      <x:c r="A2148" t="str">
        <x:v>Paul Sibbick|2026-04-14</x:v>
      </x:c>
      <x:c r="B2148" s="888" t="n">
        <x:v>46126</x:v>
      </x:c>
      <x:c r="C2148" t="str">
        <x:v>Paul Sibbick</x:v>
      </x:c>
      <x:c r="D2148" t="str">
        <x:v>Permanent</x:v>
      </x:c>
      <x:c r="E2148" t="str">
        <x:v>Leeds</x:v>
      </x:c>
      <x:c r="F2148" t="str">
        <x:v>Operative Skilled</x:v>
      </x:c>
      <x:c r="G2148" t="str">
        <x:v>400643</x:v>
      </x:c>
      <x:c r="H2148" t="str">
        <x:v>Wakefield Council</x:v>
      </x:c>
      <x:c r="I2148" s="22" t="n">
        <x:v>6.5</x:v>
      </x:c>
      <x:c r="J2148" t="str">
        <x:v>Worked</x:v>
      </x:c>
      <x:c r="K2148" t="str">
        <x:v>Employee 102995; home branch Leeds; assigned role Operative Skilled | Deployment branch: Leeds | Actual role: Operative Porter | Jobs: 400643 | Customers: Wakefield Council | Actual hours: 6.5; source records: 1</x:v>
      </x:c>
      <x:c r="L2148" t="str">
        <x:v>Include</x:v>
      </x:c>
      <x:c r="M2148"/>
      <x:c r="N2148"/>
    </x:row>
    <x:row r="2149">
      <x:c r="A2149" t="str">
        <x:v>Paul Sibbick|2026-04-15</x:v>
      </x:c>
      <x:c r="B2149" s="888" t="n">
        <x:v>46127</x:v>
      </x:c>
      <x:c r="C2149" t="str">
        <x:v>Paul Sibbick</x:v>
      </x:c>
      <x:c r="D2149" t="str">
        <x:v>Permanent</x:v>
      </x:c>
      <x:c r="E2149" t="str">
        <x:v>Leeds</x:v>
      </x:c>
      <x:c r="F2149" t="str">
        <x:v>Operative Skilled</x:v>
      </x:c>
      <x:c r="G2149" t="str">
        <x:v>399454C</x:v>
      </x:c>
      <x:c r="H2149" t="str">
        <x:v>Restore Harrow Green</x:v>
      </x:c>
      <x:c r="I2149" s="22" t="n">
        <x:v>7</x:v>
      </x:c>
      <x:c r="J2149" t="str">
        <x:v>Worked</x:v>
      </x:c>
      <x:c r="K2149" t="str">
        <x:v>Employee 102995; home branch Leeds; assigned role Operative Skilled | Deployment branch: Leeds | Actual role: Operative Porter | Jobs: 399454C | Customers: Restore Harrow Green | Actual hours: 7.0; source records: 1</x:v>
      </x:c>
      <x:c r="L2149" t="str">
        <x:v>Include</x:v>
      </x:c>
      <x:c r="M2149"/>
      <x:c r="N2149"/>
    </x:row>
    <x:row r="2150">
      <x:c r="A2150" t="str">
        <x:v>Paul Sibbick|2026-04-16</x:v>
      </x:c>
      <x:c r="B2150" s="888" t="n">
        <x:v>46128</x:v>
      </x:c>
      <x:c r="C2150" t="str">
        <x:v>Paul Sibbick</x:v>
      </x:c>
      <x:c r="D2150" t="str">
        <x:v>Permanent</x:v>
      </x:c>
      <x:c r="E2150" t="str">
        <x:v>Leeds</x:v>
      </x:c>
      <x:c r="F2150" t="str">
        <x:v>Operative Skilled</x:v>
      </x:c>
      <x:c r="G2150" t="str">
        <x:v>397921, 399454C</x:v>
      </x:c>
      <x:c r="H2150" t="str">
        <x:v>Lancashire Police; Restore Harrow Green</x:v>
      </x:c>
      <x:c r="I2150" s="22" t="n">
        <x:v>17.5</x:v>
      </x:c>
      <x:c r="J2150" t="str">
        <x:v>Worked — 2 records</x:v>
      </x:c>
      <x:c r="K2150" t="str">
        <x:v>Employee 102995; home branch Leeds; assigned role Operative Skilled | Deployment branch: Leeds, Manchester | Actual role: Operative Porter, Operative Skilled | Jobs: 397921, 399454C | Customers: Lancashire Police; Restore Harrow Green | Actual hours: 17.5; source records: 2</x:v>
      </x:c>
      <x:c r="L2150" t="str">
        <x:v>Include</x:v>
      </x:c>
      <x:c r="M2150"/>
      <x:c r="N2150"/>
    </x:row>
    <x:row r="2151">
      <x:c r="A2151" t="str">
        <x:v>Paul Sibbick|2026-04-17</x:v>
      </x:c>
      <x:c r="B2151" s="888" t="n">
        <x:v>46129</x:v>
      </x:c>
      <x:c r="C2151" t="str">
        <x:v>Paul Sibbick</x:v>
      </x:c>
      <x:c r="D2151" t="str">
        <x:v>Permanent</x:v>
      </x:c>
      <x:c r="E2151" t="str">
        <x:v>Leeds</x:v>
      </x:c>
      <x:c r="F2151" t="str">
        <x:v>Operative Skilled</x:v>
      </x:c>
      <x:c r="G2151" t="str">
        <x:v>401574</x:v>
      </x:c>
      <x:c r="H2151" t="str">
        <x:v>Tecniplast UK/Armstrong Environmental</x:v>
      </x:c>
      <x:c r="I2151" s="22" t="n">
        <x:v>6.5</x:v>
      </x:c>
      <x:c r="J2151" t="str">
        <x:v>Worked</x:v>
      </x:c>
      <x:c r="K2151" t="str">
        <x:v>Employee 102995; home branch Leeds; assigned role Operative Skilled | Deployment branch: Cambridge | Actual role: Operative Skilled | Jobs: 401574 | Customers: Tecniplast UK/Armstrong Environmental | Actual hours: 6.5; source records: 1</x:v>
      </x:c>
      <x:c r="L2151" t="str">
        <x:v>Include</x:v>
      </x:c>
      <x:c r="M2151"/>
      <x:c r="N2151"/>
    </x:row>
    <x:row r="2152">
      <x:c r="A2152" t="str">
        <x:v>Paul Sibbick|2026-04-20</x:v>
      </x:c>
      <x:c r="B2152" s="888" t="n">
        <x:v>46132</x:v>
      </x:c>
      <x:c r="C2152" t="str">
        <x:v>Paul Sibbick</x:v>
      </x:c>
      <x:c r="D2152" t="str">
        <x:v>Permanent</x:v>
      </x:c>
      <x:c r="E2152" t="str">
        <x:v>Leeds</x:v>
      </x:c>
      <x:c r="F2152" t="str">
        <x:v>Operative Skilled</x:v>
      </x:c>
      <x:c r="G2152" t="str">
        <x:v>397924</x:v>
      </x:c>
      <x:c r="H2152" t="str">
        <x:v>Lancashire Police</x:v>
      </x:c>
      <x:c r="I2152" s="22" t="n">
        <x:v>7.5</x:v>
      </x:c>
      <x:c r="J2152" t="str">
        <x:v>Worked</x:v>
      </x:c>
      <x:c r="K2152" t="str">
        <x:v>Employee 102995; home branch Leeds; assigned role Operative Skilled | Deployment branch: Manchester | Actual role: Operative Skilled | Jobs: 397924 | Customers: Lancashire Police | Actual hours: 7.5; source records: 1</x:v>
      </x:c>
      <x:c r="L2152" t="str">
        <x:v>Include</x:v>
      </x:c>
      <x:c r="M2152"/>
      <x:c r="N2152"/>
    </x:row>
    <x:row r="2153">
      <x:c r="A2153" t="str">
        <x:v>Paul Sibbick|2026-04-21</x:v>
      </x:c>
      <x:c r="B2153" s="888" t="n">
        <x:v>46133</x:v>
      </x:c>
      <x:c r="C2153" t="str">
        <x:v>Paul Sibbick</x:v>
      </x:c>
      <x:c r="D2153" t="str">
        <x:v>Permanent</x:v>
      </x:c>
      <x:c r="E2153" t="str">
        <x:v>Leeds</x:v>
      </x:c>
      <x:c r="F2153" t="str">
        <x:v>Operative Skilled</x:v>
      </x:c>
      <x:c r="G2153" t="str">
        <x:v>400565</x:v>
      </x:c>
      <x:c r="H2153" t="str">
        <x:v>BT plc (Hull BAU)</x:v>
      </x:c>
      <x:c r="I2153" s="22" t="n">
        <x:v>7.5</x:v>
      </x:c>
      <x:c r="J2153" t="str">
        <x:v>Worked</x:v>
      </x:c>
      <x:c r="K2153" t="str">
        <x:v>Employee 102995; home branch Leeds; assigned role Operative Skilled | Deployment branch: Leeds | Actual role: Operative Skilled | Jobs: 400565 | Customers: BT plc (Hull BAU) | Actual hours: 7.5; source records: 1</x:v>
      </x:c>
      <x:c r="L2153" t="str">
        <x:v>Include</x:v>
      </x:c>
      <x:c r="M2153"/>
      <x:c r="N2153"/>
    </x:row>
    <x:row r="2154">
      <x:c r="A2154" t="str">
        <x:v>Paul Sibbick|2026-04-22</x:v>
      </x:c>
      <x:c r="B2154" s="888" t="n">
        <x:v>46134</x:v>
      </x:c>
      <x:c r="C2154" t="str">
        <x:v>Paul Sibbick</x:v>
      </x:c>
      <x:c r="D2154" t="str">
        <x:v>Permanent</x:v>
      </x:c>
      <x:c r="E2154" t="str">
        <x:v>Leeds</x:v>
      </x:c>
      <x:c r="F2154" t="str">
        <x:v>Operative Skilled</x:v>
      </x:c>
      <x:c r="G2154" t="str">
        <x:v>400565</x:v>
      </x:c>
      <x:c r="H2154" t="str">
        <x:v>BT plc (Hull BAU)</x:v>
      </x:c>
      <x:c r="I2154" s="22" t="n">
        <x:v>8.5</x:v>
      </x:c>
      <x:c r="J2154" t="str">
        <x:v>Worked</x:v>
      </x:c>
      <x:c r="K2154" t="str">
        <x:v>Employee 102995; home branch Leeds; assigned role Operative Skilled | Deployment branch: Leeds | Actual role: Operative Skilled | Jobs: 400565 | Customers: BT plc (Hull BAU) | Actual hours: 8.5; source records: 1</x:v>
      </x:c>
      <x:c r="L2154" t="str">
        <x:v>Include</x:v>
      </x:c>
      <x:c r="M2154"/>
      <x:c r="N2154"/>
    </x:row>
    <x:row r="2155">
      <x:c r="A2155" t="str">
        <x:v>Paul Sibbick|2026-04-23</x:v>
      </x:c>
      <x:c r="B2155" s="888" t="n">
        <x:v>46135</x:v>
      </x:c>
      <x:c r="C2155" t="str">
        <x:v>Paul Sibbick</x:v>
      </x:c>
      <x:c r="D2155" t="str">
        <x:v>Permanent</x:v>
      </x:c>
      <x:c r="E2155" t="str">
        <x:v>Leeds</x:v>
      </x:c>
      <x:c r="F2155" t="str">
        <x:v>Operative Skilled</x:v>
      </x:c>
      <x:c r="G2155" t="str">
        <x:v>400565</x:v>
      </x:c>
      <x:c r="H2155" t="str">
        <x:v>BT plc (Hull BAU)</x:v>
      </x:c>
      <x:c r="I2155" s="22" t="n">
        <x:v>7</x:v>
      </x:c>
      <x:c r="J2155" t="str">
        <x:v>Worked</x:v>
      </x:c>
      <x:c r="K2155" t="str">
        <x:v>Employee 102995; home branch Leeds; assigned role Operative Skilled | Deployment branch: Leeds | Actual role: Operative Skilled | Jobs: 400565 | Customers: BT plc (Hull BAU) | Actual hours: 7.0; source records: 1</x:v>
      </x:c>
      <x:c r="L2155" t="str">
        <x:v>Include</x:v>
      </x:c>
      <x:c r="M2155"/>
      <x:c r="N2155"/>
    </x:row>
    <x:row r="2156">
      <x:c r="A2156" t="str">
        <x:v>Paul Sibbick|2026-04-27</x:v>
      </x:c>
      <x:c r="B2156" s="888" t="n">
        <x:v>46139</x:v>
      </x:c>
      <x:c r="C2156" t="str">
        <x:v>Paul Sibbick</x:v>
      </x:c>
      <x:c r="D2156" t="str">
        <x:v>Permanent</x:v>
      </x:c>
      <x:c r="E2156" t="str">
        <x:v>Leeds</x:v>
      </x:c>
      <x:c r="F2156" t="str">
        <x:v>Operative Skilled</x:v>
      </x:c>
      <x:c r="G2156" t="str">
        <x:v>399379C</x:v>
      </x:c>
      <x:c r="H2156" t="str">
        <x:v>Restore Harrow Green Oxford  M/W use only</x:v>
      </x:c>
      <x:c r="I2156" s="22" t="n">
        <x:v>11.25</x:v>
      </x:c>
      <x:c r="J2156" t="str">
        <x:v>Worked</x:v>
      </x:c>
      <x:c r="K2156" t="str">
        <x:v>Employee 102995; home branch Leeds; assigned role Operative Skilled | Deployment branch: Oxford | Actual role: Operative Skilled | Jobs: 399379C | Customers: Restore Harrow Green Oxford  M/W use only | Actual hours: 11.2; source records: 1</x:v>
      </x:c>
      <x:c r="L2156" t="str">
        <x:v>Include</x:v>
      </x:c>
      <x:c r="M2156"/>
      <x:c r="N2156"/>
    </x:row>
    <x:row r="2157">
      <x:c r="A2157" t="str">
        <x:v>Paul Sibbick|2026-04-28</x:v>
      </x:c>
      <x:c r="B2157" s="888" t="n">
        <x:v>46140</x:v>
      </x:c>
      <x:c r="C2157" t="str">
        <x:v>Paul Sibbick</x:v>
      </x:c>
      <x:c r="D2157" t="str">
        <x:v>Permanent</x:v>
      </x:c>
      <x:c r="E2157" t="str">
        <x:v>Leeds</x:v>
      </x:c>
      <x:c r="F2157" t="str">
        <x:v>Operative Skilled</x:v>
      </x:c>
      <x:c r="G2157" t="str">
        <x:v>399379C</x:v>
      </x:c>
      <x:c r="H2157" t="str">
        <x:v>Restore Harrow Green Oxford  M/W use only</x:v>
      </x:c>
      <x:c r="I2157" s="22" t="n">
        <x:v>5.25</x:v>
      </x:c>
      <x:c r="J2157" t="str">
        <x:v>Worked</x:v>
      </x:c>
      <x:c r="K2157" t="str">
        <x:v>Employee 102995; home branch Leeds; assigned role Operative Skilled | Deployment branch: Oxford | Actual role: Operative Skilled | Jobs: 399379C | Customers: Restore Harrow Green Oxford  M/W use only | Actual hours: 5.2; source records: 1</x:v>
      </x:c>
      <x:c r="L2157" t="str">
        <x:v>Include</x:v>
      </x:c>
      <x:c r="M2157"/>
      <x:c r="N2157"/>
    </x:row>
    <x:row r="2158">
      <x:c r="A2158" t="str">
        <x:v>Paul Sibbick|2026-04-29</x:v>
      </x:c>
      <x:c r="B2158" s="888" t="n">
        <x:v>46141</x:v>
      </x:c>
      <x:c r="C2158" t="str">
        <x:v>Paul Sibbick</x:v>
      </x:c>
      <x:c r="D2158" t="str">
        <x:v>Permanent</x:v>
      </x:c>
      <x:c r="E2158" t="str">
        <x:v>Leeds</x:v>
      </x:c>
      <x:c r="F2158" t="str">
        <x:v>Operative Skilled</x:v>
      </x:c>
      <x:c r="G2158" t="str">
        <x:v>401716, 399454C</x:v>
      </x:c>
      <x:c r="H2158" t="str">
        <x:v>C/O South lananrkshire Council; Restore Harrow Green</x:v>
      </x:c>
      <x:c r="I2158" s="22" t="n">
        <x:v>13.5</x:v>
      </x:c>
      <x:c r="J2158" t="str">
        <x:v>Worked — 2 records</x:v>
      </x:c>
      <x:c r="K2158" t="str">
        <x:v>Employee 102995; home branch Leeds; assigned role Operative Skilled | Deployment branch: Glasgow, Leeds | Actual role: Operative Porter | Jobs: 401716, 399454C | Customers: C/O South lananrkshire Council; Restore Harrow Green | Actual hours: 13.5; source records: 2</x:v>
      </x:c>
      <x:c r="L2158" t="str">
        <x:v>Include</x:v>
      </x:c>
      <x:c r="M2158"/>
      <x:c r="N2158"/>
    </x:row>
    <x:row r="2159">
      <x:c r="A2159" t="str">
        <x:v>Paul Sibbick|2026-04-30</x:v>
      </x:c>
      <x:c r="B2159" s="888" t="n">
        <x:v>46142</x:v>
      </x:c>
      <x:c r="C2159" t="str">
        <x:v>Paul Sibbick</x:v>
      </x:c>
      <x:c r="D2159" t="str">
        <x:v>Permanent</x:v>
      </x:c>
      <x:c r="E2159" t="str">
        <x:v>Leeds</x:v>
      </x:c>
      <x:c r="F2159" t="str">
        <x:v>Operative Skilled</x:v>
      </x:c>
      <x:c r="G2159" t="str">
        <x:v>401409</x:v>
      </x:c>
      <x:c r="H2159" t="str">
        <x:v>West Lothian Council</x:v>
      </x:c>
      <x:c r="I2159" s="22" t="n">
        <x:v>4.5</x:v>
      </x:c>
      <x:c r="J2159" t="str">
        <x:v>Worked</x:v>
      </x:c>
      <x:c r="K2159" t="str">
        <x:v>Employee 102995; home branch Leeds; assigned role Operative Skilled | Deployment branch: Glasgow | Actual role: Operative Porter | Jobs: 401409 | Customers: West Lothian Council | Actual hours: 4.5; source records: 1</x:v>
      </x:c>
      <x:c r="L2159" t="str">
        <x:v>Include</x:v>
      </x:c>
      <x:c r="M2159"/>
      <x:c r="N2159"/>
    </x:row>
    <x:row r="2160">
      <x:c r="A2160" t="str">
        <x:v>Paul Snowden|2026-04-01</x:v>
      </x:c>
      <x:c r="B2160" s="888" t="n">
        <x:v>46113</x:v>
      </x:c>
      <x:c r="C2160" t="str">
        <x:v>Paul Snowden</x:v>
      </x:c>
      <x:c r="D2160" t="str">
        <x:v>Permanent</x:v>
      </x:c>
      <x:c r="E2160" t="str">
        <x:v>Leeds</x:v>
      </x:c>
      <x:c r="F2160" t="str">
        <x:v>Operative Driver</x:v>
      </x:c>
      <x:c r="G2160" t="str">
        <x:v>400730</x:v>
      </x:c>
      <x:c r="H2160" t="str">
        <x:v>Kirklees Council - Rebecca Milton</x:v>
      </x:c>
      <x:c r="I2160" s="22" t="n">
        <x:v>9.5</x:v>
      </x:c>
      <x:c r="J2160" t="str">
        <x:v>Worked</x:v>
      </x:c>
      <x:c r="K2160" t="str">
        <x:v>Employee 1391; home branch Leeds; assigned role Operative Driver | Deployment branch: Leeds | Actual role: Operative Driver | Jobs: 400730 | Customers: Kirklees Council - Rebecca Milton | Actual hours: 9.5; source records: 1</x:v>
      </x:c>
      <x:c r="L2160" t="str">
        <x:v>Include</x:v>
      </x:c>
      <x:c r="M2160"/>
      <x:c r="N2160"/>
    </x:row>
    <x:row r="2161">
      <x:c r="A2161" t="str">
        <x:v>Paul Snowden|2026-04-02</x:v>
      </x:c>
      <x:c r="B2161" s="888" t="n">
        <x:v>46114</x:v>
      </x:c>
      <x:c r="C2161" t="str">
        <x:v>Paul Snowden</x:v>
      </x:c>
      <x:c r="D2161" t="str">
        <x:v>Permanent</x:v>
      </x:c>
      <x:c r="E2161" t="str">
        <x:v>Leeds</x:v>
      </x:c>
      <x:c r="F2161" t="str">
        <x:v>Operative Driver</x:v>
      </x:c>
      <x:c r="G2161" t="str">
        <x:v>399794</x:v>
      </x:c>
      <x:c r="H2161" t="str">
        <x:v>Kirklees Council- Domestic</x:v>
      </x:c>
      <x:c r="I2161" s="22" t="n">
        <x:v>7</x:v>
      </x:c>
      <x:c r="J2161" t="str">
        <x:v>Worked</x:v>
      </x:c>
      <x:c r="K2161" t="str">
        <x:v>Employee 1391; home branch Leeds; assigned role Operative Driver | Deployment branch: Leeds | Actual role: Operative Driver | Jobs: 399794 | Customers: Kirklees Council- Domestic | Actual hours: 7.0; source records: 1</x:v>
      </x:c>
      <x:c r="L2161" t="str">
        <x:v>Include</x:v>
      </x:c>
      <x:c r="M2161"/>
      <x:c r="N2161"/>
    </x:row>
    <x:row r="2162">
      <x:c r="A2162" t="str">
        <x:v>Paul Snowden|2026-04-07</x:v>
      </x:c>
      <x:c r="B2162" s="888" t="n">
        <x:v>46119</x:v>
      </x:c>
      <x:c r="C2162" t="str">
        <x:v>Paul Snowden</x:v>
      </x:c>
      <x:c r="D2162" t="str">
        <x:v>Permanent</x:v>
      </x:c>
      <x:c r="E2162" t="str">
        <x:v>Leeds</x:v>
      </x:c>
      <x:c r="F2162" t="str">
        <x:v>Operative Driver</x:v>
      </x:c>
      <x:c r="G2162" t="str">
        <x:v>400722</x:v>
      </x:c>
      <x:c r="H2162" t="str">
        <x:v>Kirklees Council - Ian Rowlands</x:v>
      </x:c>
      <x:c r="I2162" s="22" t="n">
        <x:v>8.75</x:v>
      </x:c>
      <x:c r="J2162" t="str">
        <x:v>Worked</x:v>
      </x:c>
      <x:c r="K2162" t="str">
        <x:v>Employee 1391; home branch Leeds; assigned role Operative Driver | Deployment branch: Leeds | Actual role: Operative Driver | Jobs: 400722 | Customers: Kirklees Council - Ian Rowlands | Actual hours: 8.8; source records: 1</x:v>
      </x:c>
      <x:c r="L2162" t="str">
        <x:v>Include</x:v>
      </x:c>
      <x:c r="M2162"/>
      <x:c r="N2162"/>
    </x:row>
    <x:row r="2163">
      <x:c r="A2163" t="str">
        <x:v>Paul Snowden|2026-04-08</x:v>
      </x:c>
      <x:c r="B2163" s="888" t="n">
        <x:v>46120</x:v>
      </x:c>
      <x:c r="C2163" t="str">
        <x:v>Paul Snowden</x:v>
      </x:c>
      <x:c r="D2163" t="str">
        <x:v>Permanent</x:v>
      </x:c>
      <x:c r="E2163" t="str">
        <x:v>Leeds</x:v>
      </x:c>
      <x:c r="F2163" t="str">
        <x:v>Operative Driver</x:v>
      </x:c>
      <x:c r="G2163" t="str">
        <x:v>392863</x:v>
      </x:c>
      <x:c r="H2163" t="str">
        <x:v>Shimadzu (RVI hospital)</x:v>
      </x:c>
      <x:c r="I2163" s="22" t="n">
        <x:v>8.5</x:v>
      </x:c>
      <x:c r="J2163" t="str">
        <x:v>Worked</x:v>
      </x:c>
      <x:c r="K2163" t="str">
        <x:v>Employee 1391; home branch Leeds; assigned role Operative Driver | Deployment branch: Leeds | Actual role: Operative Driver | Jobs: 392863 | Customers: Shimadzu (RVI hospital) | Actual hours: 8.5; source records: 1</x:v>
      </x:c>
      <x:c r="L2163" t="str">
        <x:v>Include</x:v>
      </x:c>
      <x:c r="M2163"/>
      <x:c r="N2163"/>
    </x:row>
    <x:row r="2164">
      <x:c r="A2164" t="str">
        <x:v>Paul Snowden|2026-04-09</x:v>
      </x:c>
      <x:c r="B2164" s="888" t="n">
        <x:v>46121</x:v>
      </x:c>
      <x:c r="C2164" t="str">
        <x:v>Paul Snowden</x:v>
      </x:c>
      <x:c r="D2164" t="str">
        <x:v>Permanent</x:v>
      </x:c>
      <x:c r="E2164" t="str">
        <x:v>Leeds</x:v>
      </x:c>
      <x:c r="F2164" t="str">
        <x:v>Operative Driver</x:v>
      </x:c>
      <x:c r="G2164" t="str">
        <x:v>401123A</x:v>
      </x:c>
      <x:c r="H2164" t="str">
        <x:v>Kirklees Council - Kathleen Moore</x:v>
      </x:c>
      <x:c r="I2164" s="22" t="n">
        <x:v>5.5</x:v>
      </x:c>
      <x:c r="J2164" t="str">
        <x:v>Worked</x:v>
      </x:c>
      <x:c r="K2164" t="str">
        <x:v>Employee 1391; home branch Leeds; assigned role Operative Driver | Deployment branch: Leeds | Actual role: Operative Driver | Jobs: 401123A | Customers: Kirklees Council - Kathleen Moore | Actual hours: 5.5; source records: 1</x:v>
      </x:c>
      <x:c r="L2164" t="str">
        <x:v>Include</x:v>
      </x:c>
      <x:c r="M2164"/>
      <x:c r="N2164"/>
    </x:row>
    <x:row r="2165">
      <x:c r="A2165" t="str">
        <x:v>Paul Snowden|2026-04-10</x:v>
      </x:c>
      <x:c r="B2165" s="888" t="n">
        <x:v>46122</x:v>
      </x:c>
      <x:c r="C2165" t="str">
        <x:v>Paul Snowden</x:v>
      </x:c>
      <x:c r="D2165" t="str">
        <x:v>Permanent</x:v>
      </x:c>
      <x:c r="E2165" t="str">
        <x:v>Leeds</x:v>
      </x:c>
      <x:c r="F2165" t="str">
        <x:v>Operative Driver</x:v>
      </x:c>
      <x:c r="G2165" t="str">
        <x:v>401406</x:v>
      </x:c>
      <x:c r="H2165" t="str">
        <x:v>Wakefield College (Lightwaves Machines)</x:v>
      </x:c>
      <x:c r="I2165" s="22" t="n">
        <x:v>4.75</x:v>
      </x:c>
      <x:c r="J2165" t="str">
        <x:v>Worked</x:v>
      </x:c>
      <x:c r="K2165" t="str">
        <x:v>Employee 1391; home branch Leeds; assigned role Operative Driver | Deployment branch: Leeds | Actual role: Operative Driver | Jobs: 401406 | Customers: Wakefield College (Lightwaves Machines) | Actual hours: 4.8; source records: 1</x:v>
      </x:c>
      <x:c r="L2165" t="str">
        <x:v>Include</x:v>
      </x:c>
      <x:c r="M2165"/>
      <x:c r="N2165"/>
    </x:row>
    <x:row r="2166">
      <x:c r="A2166" t="str">
        <x:v>Paul Snowden|2026-04-13</x:v>
      </x:c>
      <x:c r="B2166" s="888" t="n">
        <x:v>46125</x:v>
      </x:c>
      <x:c r="C2166" t="str">
        <x:v>Paul Snowden</x:v>
      </x:c>
      <x:c r="D2166" t="str">
        <x:v>Permanent</x:v>
      </x:c>
      <x:c r="E2166" t="str">
        <x:v>Leeds</x:v>
      </x:c>
      <x:c r="F2166" t="str">
        <x:v>Operative Driver</x:v>
      </x:c>
      <x:c r="G2166" t="str">
        <x:v>401264</x:v>
      </x:c>
      <x:c r="H2166" t="str">
        <x:v>HM Prison and Probation Service</x:v>
      </x:c>
      <x:c r="I2166" s="22" t="n">
        <x:v>7</x:v>
      </x:c>
      <x:c r="J2166" t="str">
        <x:v>Worked</x:v>
      </x:c>
      <x:c r="K2166" t="str">
        <x:v>Employee 1391; home branch Leeds; assigned role Operative Driver | Deployment branch: Leeds | Actual role: Operative Driver | Jobs: 401264 | Customers: HM Prison and Probation Service | Actual hours: 7.0; source records: 1</x:v>
      </x:c>
      <x:c r="L2166" t="str">
        <x:v>Include</x:v>
      </x:c>
      <x:c r="M2166"/>
      <x:c r="N2166"/>
    </x:row>
    <x:row r="2167">
      <x:c r="A2167" t="str">
        <x:v>Paul Snowden|2026-04-14</x:v>
      </x:c>
      <x:c r="B2167" s="888" t="n">
        <x:v>46126</x:v>
      </x:c>
      <x:c r="C2167" t="str">
        <x:v>Paul Snowden</x:v>
      </x:c>
      <x:c r="D2167" t="str">
        <x:v>Permanent</x:v>
      </x:c>
      <x:c r="E2167" t="str">
        <x:v>Leeds</x:v>
      </x:c>
      <x:c r="F2167" t="str">
        <x:v>Operative Driver</x:v>
      </x:c>
      <x:c r="G2167" t="str">
        <x:v>400643</x:v>
      </x:c>
      <x:c r="H2167" t="str">
        <x:v>Wakefield Council</x:v>
      </x:c>
      <x:c r="I2167" s="22" t="n">
        <x:v>6.5</x:v>
      </x:c>
      <x:c r="J2167" t="str">
        <x:v>Worked</x:v>
      </x:c>
      <x:c r="K2167" t="str">
        <x:v>Employee 1391; home branch Leeds; assigned role Operative Driver | Deployment branch: Leeds | Actual role: Operative Driver | Jobs: 400643 | Customers: Wakefield Council | Actual hours: 6.5; source records: 1</x:v>
      </x:c>
      <x:c r="L2167" t="str">
        <x:v>Include</x:v>
      </x:c>
      <x:c r="M2167"/>
      <x:c r="N2167"/>
    </x:row>
    <x:row r="2168">
      <x:c r="A2168" t="str">
        <x:v>Paul Snowden|2026-04-15</x:v>
      </x:c>
      <x:c r="B2168" s="888" t="n">
        <x:v>46127</x:v>
      </x:c>
      <x:c r="C2168" t="str">
        <x:v>Paul Snowden</x:v>
      </x:c>
      <x:c r="D2168" t="str">
        <x:v>Permanent</x:v>
      </x:c>
      <x:c r="E2168" t="str">
        <x:v>Leeds</x:v>
      </x:c>
      <x:c r="F2168" t="str">
        <x:v>Operative Driver</x:v>
      </x:c>
      <x:c r="G2168" t="str">
        <x:v>401548, 399454C</x:v>
      </x:c>
      <x:c r="H2168" t="str">
        <x:v>Adecco; Restore Harrow Green</x:v>
      </x:c>
      <x:c r="I2168" s="22" t="n">
        <x:v>15</x:v>
      </x:c>
      <x:c r="J2168" t="str">
        <x:v>Worked — 2 records</x:v>
      </x:c>
      <x:c r="K2168" t="str">
        <x:v>Employee 1391; home branch Leeds; assigned role Operative Driver | Deployment branch: Leeds, Manchester | Actual role: Operative Driver, Operative Skilled | Jobs: 401548, 399454C | Customers: Adecco; Restore Harrow Green | Actual hours: 15.0; source records: 2</x:v>
      </x:c>
      <x:c r="L2168" t="str">
        <x:v>Include</x:v>
      </x:c>
      <x:c r="M2168"/>
      <x:c r="N2168"/>
    </x:row>
    <x:row r="2169">
      <x:c r="A2169" t="str">
        <x:v>Paul Snowden|2026-04-16</x:v>
      </x:c>
      <x:c r="B2169" s="888" t="n">
        <x:v>46128</x:v>
      </x:c>
      <x:c r="C2169" t="str">
        <x:v>Paul Snowden</x:v>
      </x:c>
      <x:c r="D2169" t="str">
        <x:v>Permanent</x:v>
      </x:c>
      <x:c r="E2169" t="str">
        <x:v>Leeds</x:v>
      </x:c>
      <x:c r="F2169" t="str">
        <x:v>Operative Driver</x:v>
      </x:c>
      <x:c r="G2169" t="str">
        <x:v>401082</x:v>
      </x:c>
      <x:c r="H2169" t="str">
        <x:v>Biopharma - ( SYNERGY HEALTH  )</x:v>
      </x:c>
      <x:c r="I2169" s="22" t="n">
        <x:v>7</x:v>
      </x:c>
      <x:c r="J2169" t="str">
        <x:v>Worked</x:v>
      </x:c>
      <x:c r="K2169" t="str">
        <x:v>Employee 1391; home branch Leeds; assigned role Operative Driver | Deployment branch: Cambridge | Actual role: Operative Driver | Jobs: 401082 | Customers: Biopharma - ( SYNERGY HEALTH  ) | Actual hours: 7.0; source records: 1</x:v>
      </x:c>
      <x:c r="L2169" t="str">
        <x:v>Include</x:v>
      </x:c>
      <x:c r="M2169"/>
      <x:c r="N2169"/>
    </x:row>
    <x:row r="2170">
      <x:c r="A2170" t="str">
        <x:v>Paul Snowden|2026-04-17</x:v>
      </x:c>
      <x:c r="B2170" s="888" t="n">
        <x:v>46129</x:v>
      </x:c>
      <x:c r="C2170" t="str">
        <x:v>Paul Snowden</x:v>
      </x:c>
      <x:c r="D2170" t="str">
        <x:v>Permanent</x:v>
      </x:c>
      <x:c r="E2170" t="str">
        <x:v>Leeds</x:v>
      </x:c>
      <x:c r="F2170" t="str">
        <x:v>Operative Driver</x:v>
      </x:c>
      <x:c r="G2170" t="str">
        <x:v>399803B, 400669A</x:v>
      </x:c>
      <x:c r="H2170" t="str">
        <x:v>Kirklees Council - domestic; Kirklees Council - Nicole Madigan</x:v>
      </x:c>
      <x:c r="I2170" s="22" t="n">
        <x:v>11.5</x:v>
      </x:c>
      <x:c r="J2170" t="str">
        <x:v>Worked — 2 records</x:v>
      </x:c>
      <x:c r="K2170" t="str">
        <x:v>Employee 1391; home branch Leeds; assigned role Operative Driver | Deployment branch: Leeds | Actual role: Operative Driver | Jobs: 399803B, 400669A | Customers: Kirklees Council - domestic; Kirklees Council - Nicole Madigan | Actual hours: 11.5; source records: 2</x:v>
      </x:c>
      <x:c r="L2170" t="str">
        <x:v>Include</x:v>
      </x:c>
      <x:c r="M2170"/>
      <x:c r="N2170"/>
    </x:row>
    <x:row r="2171">
      <x:c r="A2171" t="str">
        <x:v>Paul Snowden|2026-04-20</x:v>
      </x:c>
      <x:c r="B2171" s="888" t="n">
        <x:v>46132</x:v>
      </x:c>
      <x:c r="C2171" t="str">
        <x:v>Paul Snowden</x:v>
      </x:c>
      <x:c r="D2171" t="str">
        <x:v>Permanent</x:v>
      </x:c>
      <x:c r="E2171" t="str">
        <x:v>Leeds</x:v>
      </x:c>
      <x:c r="F2171" t="str">
        <x:v>Operative Driver</x:v>
      </x:c>
      <x:c r="G2171" t="str">
        <x:v>397924</x:v>
      </x:c>
      <x:c r="H2171" t="str">
        <x:v>Lancashire Police</x:v>
      </x:c>
      <x:c r="I2171" s="22" t="n">
        <x:v>7.5</x:v>
      </x:c>
      <x:c r="J2171" t="str">
        <x:v>Worked</x:v>
      </x:c>
      <x:c r="K2171" t="str">
        <x:v>Employee 1391; home branch Leeds; assigned role Operative Driver | Deployment branch: Manchester | Actual role: Operative Driver | Jobs: 397924 | Customers: Lancashire Police | Actual hours: 7.5; source records: 1</x:v>
      </x:c>
      <x:c r="L2171" t="str">
        <x:v>Include</x:v>
      </x:c>
      <x:c r="M2171"/>
      <x:c r="N2171"/>
    </x:row>
    <x:row r="2172">
      <x:c r="A2172" t="str">
        <x:v>Paul Snowden|2026-04-21</x:v>
      </x:c>
      <x:c r="B2172" s="888" t="n">
        <x:v>46133</x:v>
      </x:c>
      <x:c r="C2172" t="str">
        <x:v>Paul Snowden</x:v>
      </x:c>
      <x:c r="D2172" t="str">
        <x:v>Permanent</x:v>
      </x:c>
      <x:c r="E2172" t="str">
        <x:v>Leeds</x:v>
      </x:c>
      <x:c r="F2172" t="str">
        <x:v>Operative Driver</x:v>
      </x:c>
      <x:c r="G2172" t="str">
        <x:v>400565</x:v>
      </x:c>
      <x:c r="H2172" t="str">
        <x:v>BT plc (Hull BAU)</x:v>
      </x:c>
      <x:c r="I2172" s="22" t="n">
        <x:v>7.5</x:v>
      </x:c>
      <x:c r="J2172" t="str">
        <x:v>Worked</x:v>
      </x:c>
      <x:c r="K2172" t="str">
        <x:v>Employee 1391; home branch Leeds; assigned role Operative Driver | Deployment branch: Leeds | Actual role: Operative Driver | Jobs: 400565 | Customers: BT plc (Hull BAU) | Actual hours: 7.5; source records: 1</x:v>
      </x:c>
      <x:c r="L2172" t="str">
        <x:v>Include</x:v>
      </x:c>
      <x:c r="M2172"/>
      <x:c r="N2172"/>
    </x:row>
    <x:row r="2173">
      <x:c r="A2173" t="str">
        <x:v>Paul Snowden|2026-04-22</x:v>
      </x:c>
      <x:c r="B2173" s="888" t="n">
        <x:v>46134</x:v>
      </x:c>
      <x:c r="C2173" t="str">
        <x:v>Paul Snowden</x:v>
      </x:c>
      <x:c r="D2173" t="str">
        <x:v>Permanent</x:v>
      </x:c>
      <x:c r="E2173" t="str">
        <x:v>Leeds</x:v>
      </x:c>
      <x:c r="F2173" t="str">
        <x:v>Operative Driver</x:v>
      </x:c>
      <x:c r="G2173" t="str">
        <x:v>401173</x:v>
      </x:c>
      <x:c r="H2173" t="str">
        <x:v>Kirklees Council - domestic</x:v>
      </x:c>
      <x:c r="I2173" s="22" t="n">
        <x:v>6.75</x:v>
      </x:c>
      <x:c r="J2173" t="str">
        <x:v>Worked</x:v>
      </x:c>
      <x:c r="K2173" t="str">
        <x:v>Employee 1391; home branch Leeds; assigned role Operative Driver | Deployment branch: Leeds | Actual role: Operative Driver | Jobs: 401173 | Customers: Kirklees Council - domestic | Actual hours: 6.8; source records: 1</x:v>
      </x:c>
      <x:c r="L2173" t="str">
        <x:v>Include</x:v>
      </x:c>
      <x:c r="M2173"/>
      <x:c r="N2173"/>
    </x:row>
    <x:row r="2174">
      <x:c r="A2174" t="str">
        <x:v>Paul Snowden|2026-04-23</x:v>
      </x:c>
      <x:c r="B2174" s="888" t="n">
        <x:v>46135</x:v>
      </x:c>
      <x:c r="C2174" t="str">
        <x:v>Paul Snowden</x:v>
      </x:c>
      <x:c r="D2174" t="str">
        <x:v>Permanent</x:v>
      </x:c>
      <x:c r="E2174" t="str">
        <x:v>Leeds</x:v>
      </x:c>
      <x:c r="F2174" t="str">
        <x:v>Operative Driver</x:v>
      </x:c>
      <x:c r="G2174" t="str">
        <x:v>400589A</x:v>
      </x:c>
      <x:c r="H2174" t="str">
        <x:v>Kirklees Council - Mrs Feroza Mahmood</x:v>
      </x:c>
      <x:c r="I2174" s="22" t="n">
        <x:v>6.5</x:v>
      </x:c>
      <x:c r="J2174" t="str">
        <x:v>Worked</x:v>
      </x:c>
      <x:c r="K2174" t="str">
        <x:v>Employee 1391; home branch Leeds; assigned role Operative Driver | Deployment branch: Leeds | Actual role: Operative Driver | Jobs: 400589A | Customers: Kirklees Council - Mrs Feroza Mahmood | Actual hours: 6.5; source records: 1</x:v>
      </x:c>
      <x:c r="L2174" t="str">
        <x:v>Include</x:v>
      </x:c>
      <x:c r="M2174"/>
      <x:c r="N2174"/>
    </x:row>
    <x:row r="2175">
      <x:c r="A2175" t="str">
        <x:v>Paul Snowden|2026-04-27</x:v>
      </x:c>
      <x:c r="B2175" s="888" t="n">
        <x:v>46139</x:v>
      </x:c>
      <x:c r="C2175" t="str">
        <x:v>Paul Snowden</x:v>
      </x:c>
      <x:c r="D2175" t="str">
        <x:v>Permanent</x:v>
      </x:c>
      <x:c r="E2175" t="str">
        <x:v>Leeds</x:v>
      </x:c>
      <x:c r="F2175" t="str">
        <x:v>Operative Driver</x:v>
      </x:c>
      <x:c r="G2175" t="str">
        <x:v>401116F</x:v>
      </x:c>
      <x:c r="H2175" t="str">
        <x:v>Avantor (LEEDS APRIL 2026 )</x:v>
      </x:c>
      <x:c r="I2175" s="22" t="n">
        <x:v>7.5</x:v>
      </x:c>
      <x:c r="J2175" t="str">
        <x:v>Worked</x:v>
      </x:c>
      <x:c r="K2175" t="str">
        <x:v>Employee 1391; home branch Leeds; assigned role Operative Driver | Deployment branch: Cambridge | Actual role: Operative Driver | Jobs: 401116F | Customers: Avantor (LEEDS APRIL 2026 ) | Actual hours: 7.5; source records: 1</x:v>
      </x:c>
      <x:c r="L2175" t="str">
        <x:v>Include</x:v>
      </x:c>
      <x:c r="M2175"/>
      <x:c r="N2175"/>
    </x:row>
    <x:row r="2176">
      <x:c r="A2176" t="str">
        <x:v>Paul Snowden|2026-04-28</x:v>
      </x:c>
      <x:c r="B2176" s="888" t="n">
        <x:v>46140</x:v>
      </x:c>
      <x:c r="C2176" t="str">
        <x:v>Paul Snowden</x:v>
      </x:c>
      <x:c r="D2176" t="str">
        <x:v>Permanent</x:v>
      </x:c>
      <x:c r="E2176" t="str">
        <x:v>Leeds</x:v>
      </x:c>
      <x:c r="F2176" t="str">
        <x:v>Operative Driver</x:v>
      </x:c>
      <x:c r="G2176" t="str">
        <x:v>401720</x:v>
      </x:c>
      <x:c r="H2176" t="str">
        <x:v>Kirklees Council - Sophie Makomo</x:v>
      </x:c>
      <x:c r="I2176" s="22" t="n">
        <x:v>8.75</x:v>
      </x:c>
      <x:c r="J2176" t="str">
        <x:v>Worked</x:v>
      </x:c>
      <x:c r="K2176" t="str">
        <x:v>Employee 1391; home branch Leeds; assigned role Operative Driver | Deployment branch: Leeds | Actual role: Operative Driver | Jobs: 401720 | Customers: Kirklees Council - Sophie Makomo | Actual hours: 8.8; source records: 1</x:v>
      </x:c>
      <x:c r="L2176" t="str">
        <x:v>Include</x:v>
      </x:c>
      <x:c r="M2176"/>
      <x:c r="N2176"/>
    </x:row>
    <x:row r="2177">
      <x:c r="A2177" t="str">
        <x:v>Paul Snowden|2026-04-29</x:v>
      </x:c>
      <x:c r="B2177" s="888" t="n">
        <x:v>46141</x:v>
      </x:c>
      <x:c r="C2177" t="str">
        <x:v>Paul Snowden</x:v>
      </x:c>
      <x:c r="D2177" t="str">
        <x:v>Permanent</x:v>
      </x:c>
      <x:c r="E2177" t="str">
        <x:v>Leeds</x:v>
      </x:c>
      <x:c r="F2177" t="str">
        <x:v>Operative Driver</x:v>
      </x:c>
      <x:c r="G2177" t="str">
        <x:v>400847, 399454C</x:v>
      </x:c>
      <x:c r="H2177" t="str">
        <x:v>A  Copeland Group Limited; Restore Harrow Green</x:v>
      </x:c>
      <x:c r="I2177" s="22" t="n">
        <x:v>19.5</x:v>
      </x:c>
      <x:c r="J2177" t="str">
        <x:v>Worked — 2 records</x:v>
      </x:c>
      <x:c r="K2177" t="str">
        <x:v>Employee 1391; home branch Leeds; assigned role Operative Driver | Deployment branch: Leeds, Manchester | Actual role: Operative Driver | Jobs: 400847, 399454C | Customers: A  Copeland Group Limited; Restore Harrow Green | Actual hours: 19.5; source records: 2</x:v>
      </x:c>
      <x:c r="L2177" t="str">
        <x:v>Include</x:v>
      </x:c>
      <x:c r="M2177"/>
      <x:c r="N2177"/>
    </x:row>
    <x:row r="2178">
      <x:c r="A2178" t="str">
        <x:v>Paul Snowden|2026-04-30</x:v>
      </x:c>
      <x:c r="B2178" s="888" t="n">
        <x:v>46142</x:v>
      </x:c>
      <x:c r="C2178" t="str">
        <x:v>Paul Snowden</x:v>
      </x:c>
      <x:c r="D2178" t="str">
        <x:v>Permanent</x:v>
      </x:c>
      <x:c r="E2178" t="str">
        <x:v>Leeds</x:v>
      </x:c>
      <x:c r="F2178" t="str">
        <x:v>Operative Driver</x:v>
      </x:c>
      <x:c r="G2178" t="str">
        <x:v>401869</x:v>
      </x:c>
      <x:c r="H2178" t="str">
        <x:v>MOJ - Sodexo SR:59220</x:v>
      </x:c>
      <x:c r="I2178" s="22" t="n">
        <x:v>7.5</x:v>
      </x:c>
      <x:c r="J2178" t="str">
        <x:v>Worked</x:v>
      </x:c>
      <x:c r="K2178" t="str">
        <x:v>Employee 1391; home branch Leeds; assigned role Operative Driver | Deployment branch: Leeds | Actual role: Operative Driver | Jobs: 401869 | Customers: MOJ - Sodexo SR:59220 | Actual hours: 7.5; source records: 1</x:v>
      </x:c>
      <x:c r="L2178" t="str">
        <x:v>Include</x:v>
      </x:c>
      <x:c r="M2178"/>
      <x:c r="N2178"/>
    </x:row>
    <x:row r="2179">
      <x:c r="A2179" t="str">
        <x:v>Peter Buckley|2026-04-01</x:v>
      </x:c>
      <x:c r="B2179" s="888" t="n">
        <x:v>46113</x:v>
      </x:c>
      <x:c r="C2179" t="str">
        <x:v>Peter Buckley</x:v>
      </x:c>
      <x:c r="D2179" t="str">
        <x:v>Permanent</x:v>
      </x:c>
      <x:c r="E2179" t="str">
        <x:v>Birmingham</x:v>
      </x:c>
      <x:c r="F2179" t="str">
        <x:v>Operative Skilled</x:v>
      </x:c>
      <x:c r="G2179" t="str">
        <x:v>400256</x:v>
      </x:c>
      <x:c r="H2179" t="str">
        <x:v>Marel GB Ltd</x:v>
      </x:c>
      <x:c r="I2179" s="22" t="n">
        <x:v>7</x:v>
      </x:c>
      <x:c r="J2179" t="str">
        <x:v>Worked</x:v>
      </x:c>
      <x:c r="K2179" t="str">
        <x:v>Employee 2539; home branch Birmingham; assigned role Operative Skilled | Deployment branch: Birmingham | Actual role: Operative Skilled | Jobs: 400256 | Customers: Marel GB Ltd | Actual hours: 7.0; source records: 1</x:v>
      </x:c>
      <x:c r="L2179" t="str">
        <x:v>Include</x:v>
      </x:c>
      <x:c r="M2179"/>
      <x:c r="N2179"/>
    </x:row>
    <x:row r="2180">
      <x:c r="A2180" t="str">
        <x:v>Peter Buckley|2026-04-02</x:v>
      </x:c>
      <x:c r="B2180" s="888" t="n">
        <x:v>46114</x:v>
      </x:c>
      <x:c r="C2180" t="str">
        <x:v>Peter Buckley</x:v>
      </x:c>
      <x:c r="D2180" t="str">
        <x:v>Permanent</x:v>
      </x:c>
      <x:c r="E2180" t="str">
        <x:v>Birmingham</x:v>
      </x:c>
      <x:c r="F2180" t="str">
        <x:v>Operative Skilled</x:v>
      </x:c>
      <x:c r="G2180" t="str">
        <x:v>401188</x:v>
      </x:c>
      <x:c r="H2180" t="str">
        <x:v>Equans Services Limited</x:v>
      </x:c>
      <x:c r="I2180" s="22" t="n">
        <x:v>6.25</x:v>
      </x:c>
      <x:c r="J2180" t="str">
        <x:v>Worked</x:v>
      </x:c>
      <x:c r="K2180" t="str">
        <x:v>Employee 2539; home branch Birmingham; assigned role Operative Skilled | Deployment branch: Birmingham | Actual role: Operative Skilled | Jobs: 401188 | Customers: Equans Services Limited | Actual hours: 6.2; source records: 1</x:v>
      </x:c>
      <x:c r="L2180" t="str">
        <x:v>Include</x:v>
      </x:c>
      <x:c r="M2180"/>
      <x:c r="N2180"/>
    </x:row>
    <x:row r="2181">
      <x:c r="A2181" t="str">
        <x:v>Peter Buckley|2026-04-07</x:v>
      </x:c>
      <x:c r="B2181" s="888" t="n">
        <x:v>46119</x:v>
      </x:c>
      <x:c r="C2181" t="str">
        <x:v>Peter Buckley</x:v>
      </x:c>
      <x:c r="D2181" t="str">
        <x:v>Permanent</x:v>
      </x:c>
      <x:c r="E2181" t="str">
        <x:v>Birmingham</x:v>
      </x:c>
      <x:c r="F2181" t="str">
        <x:v>Operative Skilled</x:v>
      </x:c>
      <x:c r="G2181" t="str">
        <x:v>395931</x:v>
      </x:c>
      <x:c r="H2181" t="str">
        <x:v>Birmingham City Council-Oakhil Centre</x:v>
      </x:c>
      <x:c r="I2181" s="22" t="n">
        <x:v>8</x:v>
      </x:c>
      <x:c r="J2181" t="str">
        <x:v>Worked</x:v>
      </x:c>
      <x:c r="K2181" t="str">
        <x:v>Employee 2539; home branch Birmingham; assigned role Operative Skilled | Deployment branch: Birmingham | Actual role: Operative Porter | Jobs: 395931 | Customers: Birmingham City Council-Oakhil Centre | Actual hours: 8.0; source records: 1</x:v>
      </x:c>
      <x:c r="L2181" t="str">
        <x:v>Include</x:v>
      </x:c>
      <x:c r="M2181"/>
      <x:c r="N2181"/>
    </x:row>
    <x:row r="2182">
      <x:c r="A2182" t="str">
        <x:v>Peter Buckley|2026-04-08</x:v>
      </x:c>
      <x:c r="B2182" s="888" t="n">
        <x:v>46120</x:v>
      </x:c>
      <x:c r="C2182" t="str">
        <x:v>Peter Buckley</x:v>
      </x:c>
      <x:c r="D2182" t="str">
        <x:v>Permanent</x:v>
      </x:c>
      <x:c r="E2182" t="str">
        <x:v>Birmingham</x:v>
      </x:c>
      <x:c r="F2182" t="str">
        <x:v>Operative Skilled</x:v>
      </x:c>
      <x:c r="G2182" t="str">
        <x:v>395931</x:v>
      </x:c>
      <x:c r="H2182" t="str">
        <x:v>Birmingham City Council-Oakhil Centre</x:v>
      </x:c>
      <x:c r="I2182" s="22" t="n">
        <x:v>8.25</x:v>
      </x:c>
      <x:c r="J2182" t="str">
        <x:v>Worked</x:v>
      </x:c>
      <x:c r="K2182" t="str">
        <x:v>Employee 2539; home branch Birmingham; assigned role Operative Skilled | Deployment branch: Birmingham | Actual role: Operative Porter | Jobs: 395931 | Customers: Birmingham City Council-Oakhil Centre | Actual hours: 8.2; source records: 1</x:v>
      </x:c>
      <x:c r="L2182" t="str">
        <x:v>Include</x:v>
      </x:c>
      <x:c r="M2182"/>
      <x:c r="N2182"/>
    </x:row>
    <x:row r="2183">
      <x:c r="A2183" t="str">
        <x:v>Peter Buckley|2026-04-09</x:v>
      </x:c>
      <x:c r="B2183" s="888" t="n">
        <x:v>46121</x:v>
      </x:c>
      <x:c r="C2183" t="str">
        <x:v>Peter Buckley</x:v>
      </x:c>
      <x:c r="D2183" t="str">
        <x:v>Permanent</x:v>
      </x:c>
      <x:c r="E2183" t="str">
        <x:v>Birmingham</x:v>
      </x:c>
      <x:c r="F2183" t="str">
        <x:v>Operative Skilled</x:v>
      </x:c>
      <x:c r="G2183" t="str">
        <x:v>400088</x:v>
      </x:c>
      <x:c r="H2183" t="str">
        <x:v>City of Birmingham School</x:v>
      </x:c>
      <x:c r="I2183" s="22" t="n">
        <x:v>9.5</x:v>
      </x:c>
      <x:c r="J2183" t="str">
        <x:v>Worked</x:v>
      </x:c>
      <x:c r="K2183" t="str">
        <x:v>Employee 2539; home branch Birmingham; assigned role Operative Skilled | Deployment branch: Birmingham | Actual role: Operative Skilled | Jobs: 400088 | Customers: City of Birmingham School | Actual hours: 9.5; source records: 1</x:v>
      </x:c>
      <x:c r="L2183" t="str">
        <x:v>Include</x:v>
      </x:c>
      <x:c r="M2183"/>
      <x:c r="N2183"/>
    </x:row>
    <x:row r="2184">
      <x:c r="A2184" t="str">
        <x:v>Peter Buckley|2026-04-10</x:v>
      </x:c>
      <x:c r="B2184" s="888" t="n">
        <x:v>46122</x:v>
      </x:c>
      <x:c r="C2184" t="str">
        <x:v>Peter Buckley</x:v>
      </x:c>
      <x:c r="D2184" t="str">
        <x:v>Permanent</x:v>
      </x:c>
      <x:c r="E2184" t="str">
        <x:v>Birmingham</x:v>
      </x:c>
      <x:c r="F2184" t="str">
        <x:v>Operative Skilled</x:v>
      </x:c>
      <x:c r="G2184" t="str">
        <x:v>395931</x:v>
      </x:c>
      <x:c r="H2184" t="str">
        <x:v>Birmingham City Council-Oakhil Centre</x:v>
      </x:c>
      <x:c r="I2184" s="22" t="n">
        <x:v>8.5</x:v>
      </x:c>
      <x:c r="J2184" t="str">
        <x:v>Worked</x:v>
      </x:c>
      <x:c r="K2184" t="str">
        <x:v>Employee 2539; home branch Birmingham; assigned role Operative Skilled | Deployment branch: Birmingham | Actual role: Operative Porter | Jobs: 395931 | Customers: Birmingham City Council-Oakhil Centre | Actual hours: 8.5; source records: 1</x:v>
      </x:c>
      <x:c r="L2184" t="str">
        <x:v>Include</x:v>
      </x:c>
      <x:c r="M2184"/>
      <x:c r="N2184"/>
    </x:row>
    <x:row r="2185">
      <x:c r="A2185" t="str">
        <x:v>Peter Buckley|2026-04-13</x:v>
      </x:c>
      <x:c r="B2185" s="888" t="n">
        <x:v>46125</x:v>
      </x:c>
      <x:c r="C2185" t="str">
        <x:v>Peter Buckley</x:v>
      </x:c>
      <x:c r="D2185" t="str">
        <x:v>Permanent</x:v>
      </x:c>
      <x:c r="E2185" t="str">
        <x:v>Birmingham</x:v>
      </x:c>
      <x:c r="F2185" t="str">
        <x:v>Operative Skilled</x:v>
      </x:c>
      <x:c r="G2185" t="str">
        <x:v>400274</x:v>
      </x:c>
      <x:c r="H2185" t="str">
        <x:v>Access UK Ltd</x:v>
      </x:c>
      <x:c r="I2185" s="22" t="n">
        <x:v>7.5</x:v>
      </x:c>
      <x:c r="J2185" t="str">
        <x:v>Worked</x:v>
      </x:c>
      <x:c r="K2185" t="str">
        <x:v>Employee 2539; home branch Birmingham; assigned role Operative Skilled | Deployment branch: Birmingham | Actual role: Operative Skilled | Jobs: 400274 | Customers: Access UK Ltd | Actual hours: 7.5; source records: 1</x:v>
      </x:c>
      <x:c r="L2185" t="str">
        <x:v>Include</x:v>
      </x:c>
      <x:c r="M2185"/>
      <x:c r="N2185"/>
    </x:row>
    <x:row r="2186">
      <x:c r="A2186" t="str">
        <x:v>Peter Buckley|2026-04-14</x:v>
      </x:c>
      <x:c r="B2186" s="888" t="n">
        <x:v>46126</x:v>
      </x:c>
      <x:c r="C2186" t="str">
        <x:v>Peter Buckley</x:v>
      </x:c>
      <x:c r="D2186" t="str">
        <x:v>Permanent</x:v>
      </x:c>
      <x:c r="E2186" t="str">
        <x:v>Birmingham</x:v>
      </x:c>
      <x:c r="F2186" t="str">
        <x:v>Operative Skilled</x:v>
      </x:c>
      <x:c r="G2186" t="str">
        <x:v>401511, 401618, 401525</x:v>
      </x:c>
      <x:c r="H2186" t="str">
        <x:v>Midland Heart; NHS England; University Hospitals Birmingham</x:v>
      </x:c>
      <x:c r="I2186" s="22" t="n">
        <x:v>6</x:v>
      </x:c>
      <x:c r="J2186" t="str">
        <x:v>Worked — 3 records</x:v>
      </x:c>
      <x:c r="K2186" t="str">
        <x:v>Employee 2539; home branch Birmingham; assigned role Operative Skilled | Deployment branch: Birmingham | Actual role: Operative Porter | Jobs: 401511, 401618, 401525 | Customers: Midland Heart; NHS England; University Hospitals Birmingham | Actual hours: 6.0; source records: 3</x:v>
      </x:c>
      <x:c r="L2186" t="str">
        <x:v>Include</x:v>
      </x:c>
      <x:c r="M2186"/>
      <x:c r="N2186"/>
    </x:row>
    <x:row r="2187">
      <x:c r="A2187" t="str">
        <x:v>Peter Buckley|2026-04-15</x:v>
      </x:c>
      <x:c r="B2187" s="888" t="n">
        <x:v>46127</x:v>
      </x:c>
      <x:c r="C2187" t="str">
        <x:v>Peter Buckley</x:v>
      </x:c>
      <x:c r="D2187" t="str">
        <x:v>Permanent</x:v>
      </x:c>
      <x:c r="E2187" t="str">
        <x:v>Birmingham</x:v>
      </x:c>
      <x:c r="F2187" t="str">
        <x:v>Operative Skilled</x:v>
      </x:c>
      <x:c r="G2187" t="str">
        <x:v>400256</x:v>
      </x:c>
      <x:c r="H2187" t="str">
        <x:v>Marel GB Ltd</x:v>
      </x:c>
      <x:c r="I2187" s="22" t="n">
        <x:v>8</x:v>
      </x:c>
      <x:c r="J2187" t="str">
        <x:v>Worked</x:v>
      </x:c>
      <x:c r="K2187" t="str">
        <x:v>Employee 2539; home branch Birmingham; assigned role Operative Skilled | Deployment branch: Birmingham | Actual role: Operative Skilled | Jobs: 400256 | Customers: Marel GB Ltd | Actual hours: 8.0; source records: 1</x:v>
      </x:c>
      <x:c r="L2187" t="str">
        <x:v>Include</x:v>
      </x:c>
      <x:c r="M2187"/>
      <x:c r="N2187"/>
    </x:row>
    <x:row r="2188">
      <x:c r="A2188" t="str">
        <x:v>Peter Buckley|2026-04-16</x:v>
      </x:c>
      <x:c r="B2188" s="888" t="n">
        <x:v>46128</x:v>
      </x:c>
      <x:c r="C2188" t="str">
        <x:v>Peter Buckley</x:v>
      </x:c>
      <x:c r="D2188" t="str">
        <x:v>Permanent</x:v>
      </x:c>
      <x:c r="E2188" t="str">
        <x:v>Birmingham</x:v>
      </x:c>
      <x:c r="F2188" t="str">
        <x:v>Operative Skilled</x:v>
      </x:c>
      <x:c r="G2188" t="str">
        <x:v>400256</x:v>
      </x:c>
      <x:c r="H2188" t="str">
        <x:v>Marel GB Ltd</x:v>
      </x:c>
      <x:c r="I2188" s="22" t="n">
        <x:v>9</x:v>
      </x:c>
      <x:c r="J2188" t="str">
        <x:v>Worked</x:v>
      </x:c>
      <x:c r="K2188" t="str">
        <x:v>Employee 2539; home branch Birmingham; assigned role Operative Skilled | Deployment branch: Birmingham | Actual role: Operative Skilled | Jobs: 400256 | Customers: Marel GB Ltd | Actual hours: 9.0; source records: 1</x:v>
      </x:c>
      <x:c r="L2188" t="str">
        <x:v>Include</x:v>
      </x:c>
      <x:c r="M2188"/>
      <x:c r="N2188"/>
    </x:row>
    <x:row r="2189">
      <x:c r="A2189" t="str">
        <x:v>Peter Buckley|2026-04-17</x:v>
      </x:c>
      <x:c r="B2189" s="888" t="n">
        <x:v>46129</x:v>
      </x:c>
      <x:c r="C2189" t="str">
        <x:v>Peter Buckley</x:v>
      </x:c>
      <x:c r="D2189" t="str">
        <x:v>Permanent</x:v>
      </x:c>
      <x:c r="E2189" t="str">
        <x:v>Birmingham</x:v>
      </x:c>
      <x:c r="F2189" t="str">
        <x:v>Operative Skilled</x:v>
      </x:c>
      <x:c r="G2189" t="str">
        <x:v>401383, 395931</x:v>
      </x:c>
      <x:c r="H2189" t="str">
        <x:v>Birmingham City Council; Birmingham City Council-Oakhil Centre</x:v>
      </x:c>
      <x:c r="I2189" s="22" t="n">
        <x:v>8</x:v>
      </x:c>
      <x:c r="J2189" t="str">
        <x:v>Worked — 2 records</x:v>
      </x:c>
      <x:c r="K2189" t="str">
        <x:v>Employee 2539; home branch Birmingham; assigned role Operative Skilled | Deployment branch: Birmingham | Actual role: Operative Skilled | Jobs: 401383, 395931 | Customers: Birmingham City Council; Birmingham City Council-Oakhil Centre | Actual hours: 8.0; source records: 2</x:v>
      </x:c>
      <x:c r="L2189" t="str">
        <x:v>Include</x:v>
      </x:c>
      <x:c r="M2189"/>
      <x:c r="N2189"/>
    </x:row>
    <x:row r="2190">
      <x:c r="A2190" t="str">
        <x:v>Peter Buckley|2026-04-20</x:v>
      </x:c>
      <x:c r="B2190" s="888" t="n">
        <x:v>46132</x:v>
      </x:c>
      <x:c r="C2190" t="str">
        <x:v>Peter Buckley</x:v>
      </x:c>
      <x:c r="D2190" t="str">
        <x:v>Permanent</x:v>
      </x:c>
      <x:c r="E2190" t="str">
        <x:v>Birmingham</x:v>
      </x:c>
      <x:c r="F2190" t="str">
        <x:v>Operative Skilled</x:v>
      </x:c>
      <x:c r="G2190" t="str">
        <x:v>400868</x:v>
      </x:c>
      <x:c r="H2190" t="str">
        <x:v>Sumo Digital</x:v>
      </x:c>
      <x:c r="I2190" s="22" t="n">
        <x:v>8</x:v>
      </x:c>
      <x:c r="J2190" t="str">
        <x:v>Worked</x:v>
      </x:c>
      <x:c r="K2190" t="str">
        <x:v>Employee 2539; home branch Birmingham; assigned role Operative Skilled | Deployment branch: Birmingham | Actual role: Operative Skilled | Jobs: 400868 | Customers: Sumo Digital | Actual hours: 8.0; source records: 1</x:v>
      </x:c>
      <x:c r="L2190" t="str">
        <x:v>Include</x:v>
      </x:c>
      <x:c r="M2190"/>
      <x:c r="N2190"/>
    </x:row>
    <x:row r="2191">
      <x:c r="A2191" t="str">
        <x:v>Peter Buckley|2026-04-21</x:v>
      </x:c>
      <x:c r="B2191" s="888" t="n">
        <x:v>46133</x:v>
      </x:c>
      <x:c r="C2191" t="str">
        <x:v>Peter Buckley</x:v>
      </x:c>
      <x:c r="D2191" t="str">
        <x:v>Permanent</x:v>
      </x:c>
      <x:c r="E2191" t="str">
        <x:v>Birmingham</x:v>
      </x:c>
      <x:c r="F2191" t="str">
        <x:v>Operative Skilled</x:v>
      </x:c>
      <x:c r="G2191" t="str">
        <x:v>394769</x:v>
      </x:c>
      <x:c r="H2191" t="str">
        <x:v>Cranfield University</x:v>
      </x:c>
      <x:c r="I2191" s="22" t="n">
        <x:v>10.5</x:v>
      </x:c>
      <x:c r="J2191" t="str">
        <x:v>Worked</x:v>
      </x:c>
      <x:c r="K2191" t="str">
        <x:v>Employee 2539; home branch Birmingham; assigned role Operative Skilled | Deployment branch: Birmingham | Actual role: Operative Skilled | Jobs: 394769 | Customers: Cranfield University | Actual hours: 10.5; source records: 1</x:v>
      </x:c>
      <x:c r="L2191" t="str">
        <x:v>Include</x:v>
      </x:c>
      <x:c r="M2191"/>
      <x:c r="N2191"/>
    </x:row>
    <x:row r="2192">
      <x:c r="A2192" t="str">
        <x:v>Peter Buckley|2026-04-23</x:v>
      </x:c>
      <x:c r="B2192" s="888" t="n">
        <x:v>46135</x:v>
      </x:c>
      <x:c r="C2192" t="str">
        <x:v>Peter Buckley</x:v>
      </x:c>
      <x:c r="D2192" t="str">
        <x:v>Permanent</x:v>
      </x:c>
      <x:c r="E2192" t="str">
        <x:v>Birmingham</x:v>
      </x:c>
      <x:c r="F2192" t="str">
        <x:v>Operative Skilled</x:v>
      </x:c>
      <x:c r="G2192" t="str">
        <x:v>400337</x:v>
      </x:c>
      <x:c r="H2192" t="str">
        <x:v>Jaguar Land Rover Limited</x:v>
      </x:c>
      <x:c r="I2192" s="22" t="n">
        <x:v>8</x:v>
      </x:c>
      <x:c r="J2192" t="str">
        <x:v>Worked</x:v>
      </x:c>
      <x:c r="K2192" t="str">
        <x:v>Employee 2539; home branch Birmingham; assigned role Operative Skilled | Deployment branch: Birmingham | Actual role: Operative Skilled | Jobs: 400337 | Customers: Jaguar Land Rover Limited | Actual hours: 8.0; source records: 1</x:v>
      </x:c>
      <x:c r="L2192" t="str">
        <x:v>Include</x:v>
      </x:c>
      <x:c r="M2192"/>
      <x:c r="N2192"/>
    </x:row>
    <x:row r="2193">
      <x:c r="A2193" t="str">
        <x:v>Peter Buckley|2026-04-24</x:v>
      </x:c>
      <x:c r="B2193" s="888" t="n">
        <x:v>46136</x:v>
      </x:c>
      <x:c r="C2193" t="str">
        <x:v>Peter Buckley</x:v>
      </x:c>
      <x:c r="D2193" t="str">
        <x:v>Permanent</x:v>
      </x:c>
      <x:c r="E2193" t="str">
        <x:v>Birmingham</x:v>
      </x:c>
      <x:c r="F2193" t="str">
        <x:v>Operative Skilled</x:v>
      </x:c>
      <x:c r="G2193" t="str">
        <x:v>401712</x:v>
      </x:c>
      <x:c r="H2193" t="str">
        <x:v>Midland Heart Limited</x:v>
      </x:c>
      <x:c r="I2193" s="22" t="n">
        <x:v>3</x:v>
      </x:c>
      <x:c r="J2193" t="str">
        <x:v>Worked</x:v>
      </x:c>
      <x:c r="K2193" t="str">
        <x:v>Employee 2539; home branch Birmingham; assigned role Operative Skilled | Deployment branch: Birmingham | Actual role: Operative Skilled | Jobs: 401712 | Customers: Midland Heart Limited | Actual hours: 3.0; source records: 1</x:v>
      </x:c>
      <x:c r="L2193" t="str">
        <x:v>Include</x:v>
      </x:c>
      <x:c r="M2193"/>
      <x:c r="N2193"/>
    </x:row>
    <x:row r="2194">
      <x:c r="A2194" t="str">
        <x:v>Peter Buckley|2026-04-25</x:v>
      </x:c>
      <x:c r="B2194" s="888" t="n">
        <x:v>46137</x:v>
      </x:c>
      <x:c r="C2194" t="str">
        <x:v>Peter Buckley</x:v>
      </x:c>
      <x:c r="D2194" t="str">
        <x:v>Permanent</x:v>
      </x:c>
      <x:c r="E2194" t="str">
        <x:v>Birmingham</x:v>
      </x:c>
      <x:c r="F2194" t="str">
        <x:v>Operative Skilled</x:v>
      </x:c>
      <x:c r="G2194" t="str">
        <x:v>399708A</x:v>
      </x:c>
      <x:c r="H2194" t="str">
        <x:v>Midland Heart</x:v>
      </x:c>
      <x:c r="I2194" s="22" t="n">
        <x:v>6.5</x:v>
      </x:c>
      <x:c r="J2194" t="str">
        <x:v>Worked</x:v>
      </x:c>
      <x:c r="K2194" t="str">
        <x:v>Employee 2539; home branch Birmingham; assigned role Operative Skilled | Deployment branch: Birmingham | Actual role: Operative Skilled | Jobs: 399708A | Customers: Midland Heart | Actual hours: 6.5; source records: 1</x:v>
      </x:c>
      <x:c r="L2194" t="str">
        <x:v>Include</x:v>
      </x:c>
      <x:c r="M2194"/>
      <x:c r="N2194"/>
    </x:row>
    <x:row r="2195">
      <x:c r="A2195" t="str">
        <x:v>Peter Buckley|2026-04-27</x:v>
      </x:c>
      <x:c r="B2195" s="888" t="n">
        <x:v>46139</x:v>
      </x:c>
      <x:c r="C2195" t="str">
        <x:v>Peter Buckley</x:v>
      </x:c>
      <x:c r="D2195" t="str">
        <x:v>Permanent</x:v>
      </x:c>
      <x:c r="E2195" t="str">
        <x:v>Birmingham</x:v>
      </x:c>
      <x:c r="F2195" t="str">
        <x:v>Operative Skilled</x:v>
      </x:c>
      <x:c r="G2195" t="str">
        <x:v>401793</x:v>
      </x:c>
      <x:c r="H2195" t="str">
        <x:v>Midland Heart</x:v>
      </x:c>
      <x:c r="I2195" s="22" t="n">
        <x:v>5</x:v>
      </x:c>
      <x:c r="J2195" t="str">
        <x:v>Worked</x:v>
      </x:c>
      <x:c r="K2195" t="str">
        <x:v>Employee 2539; home branch Birmingham; assigned role Operative Skilled | Deployment branch: Birmingham | Actual role: Operative Skilled | Jobs: 401793 | Customers: Midland Heart | Actual hours: 5.0; source records: 1</x:v>
      </x:c>
      <x:c r="L2195" t="str">
        <x:v>Include</x:v>
      </x:c>
      <x:c r="M2195"/>
      <x:c r="N2195"/>
    </x:row>
    <x:row r="2196">
      <x:c r="A2196" t="str">
        <x:v>Peter Buckley|2026-04-28</x:v>
      </x:c>
      <x:c r="B2196" s="888" t="n">
        <x:v>46140</x:v>
      </x:c>
      <x:c r="C2196" t="str">
        <x:v>Peter Buckley</x:v>
      </x:c>
      <x:c r="D2196" t="str">
        <x:v>Permanent</x:v>
      </x:c>
      <x:c r="E2196" t="str">
        <x:v>Birmingham</x:v>
      </x:c>
      <x:c r="F2196" t="str">
        <x:v>Operative Skilled</x:v>
      </x:c>
      <x:c r="G2196" t="str">
        <x:v>394768A, 389734</x:v>
      </x:c>
      <x:c r="H2196" t="str">
        <x:v>EMCOR UK - UKHSA; Environmental Concern</x:v>
      </x:c>
      <x:c r="I2196" s="22" t="n">
        <x:v>7.25</x:v>
      </x:c>
      <x:c r="J2196" t="str">
        <x:v>Worked — 2 records</x:v>
      </x:c>
      <x:c r="K2196" t="str">
        <x:v>Employee 2539; home branch Birmingham; assigned role Operative Skilled | Deployment branch: Birmingham | Actual role: Operative Skilled | Jobs: 394768A, 389734 | Customers: EMCOR UK - UKHSA; Environmental Concern | Actual hours: 7.2; source records: 2</x:v>
      </x:c>
      <x:c r="L2196" t="str">
        <x:v>Include</x:v>
      </x:c>
      <x:c r="M2196"/>
      <x:c r="N2196"/>
    </x:row>
    <x:row r="2197">
      <x:c r="A2197" t="str">
        <x:v>Peter Buckley|2026-04-29</x:v>
      </x:c>
      <x:c r="B2197" s="888" t="n">
        <x:v>46141</x:v>
      </x:c>
      <x:c r="C2197" t="str">
        <x:v>Peter Buckley</x:v>
      </x:c>
      <x:c r="D2197" t="str">
        <x:v>Permanent</x:v>
      </x:c>
      <x:c r="E2197" t="str">
        <x:v>Birmingham</x:v>
      </x:c>
      <x:c r="F2197" t="str">
        <x:v>Operative Skilled</x:v>
      </x:c>
      <x:c r="G2197" t="str">
        <x:v>399841A</x:v>
      </x:c>
      <x:c r="H2197" t="str">
        <x:v>Midland Heart Limited</x:v>
      </x:c>
      <x:c r="I2197" s="22" t="n">
        <x:v>6.75</x:v>
      </x:c>
      <x:c r="J2197" t="str">
        <x:v>Worked</x:v>
      </x:c>
      <x:c r="K2197" t="str">
        <x:v>Employee 2539; home branch Birmingham; assigned role Operative Skilled | Deployment branch: Birmingham | Actual role: Operative Skilled | Jobs: 399841A | Customers: Midland Heart Limited | Actual hours: 6.8; source records: 1</x:v>
      </x:c>
      <x:c r="L2197" t="str">
        <x:v>Include</x:v>
      </x:c>
      <x:c r="M2197"/>
      <x:c r="N2197"/>
    </x:row>
    <x:row r="2198">
      <x:c r="A2198" t="str">
        <x:v>Peter Buckley|2026-04-30</x:v>
      </x:c>
      <x:c r="B2198" s="888" t="n">
        <x:v>46142</x:v>
      </x:c>
      <x:c r="C2198" t="str">
        <x:v>Peter Buckley</x:v>
      </x:c>
      <x:c r="D2198" t="str">
        <x:v>Permanent</x:v>
      </x:c>
      <x:c r="E2198" t="str">
        <x:v>Birmingham</x:v>
      </x:c>
      <x:c r="F2198" t="str">
        <x:v>Operative Skilled</x:v>
      </x:c>
      <x:c r="G2198" t="str">
        <x:v>398910</x:v>
      </x:c>
      <x:c r="H2198" t="str">
        <x:v>JLR - eTrackers</x:v>
      </x:c>
      <x:c r="I2198" s="22" t="n">
        <x:v>7.5</x:v>
      </x:c>
      <x:c r="J2198" t="str">
        <x:v>Worked</x:v>
      </x:c>
      <x:c r="K2198" t="str">
        <x:v>Employee 2539; home branch Birmingham; assigned role Operative Skilled | Deployment branch: Birmingham | Actual role: Operative Skilled | Jobs: 398910 | Customers: JLR - eTrackers | Actual hours: 7.5; source records: 1</x:v>
      </x:c>
      <x:c r="L2198" t="str">
        <x:v>Include</x:v>
      </x:c>
      <x:c r="M2198"/>
      <x:c r="N2198"/>
    </x:row>
    <x:row r="2199">
      <x:c r="A2199" t="str">
        <x:v>R Chohan (B)|2026-04-01</x:v>
      </x:c>
      <x:c r="B2199" s="888" t="n">
        <x:v>46113</x:v>
      </x:c>
      <x:c r="C2199" t="str">
        <x:v>R Chohan (B)</x:v>
      </x:c>
      <x:c r="D2199" t="str">
        <x:v>Permanent</x:v>
      </x:c>
      <x:c r="E2199" t="str">
        <x:v>Thurrock</x:v>
      </x:c>
      <x:c r="F2199" t="str">
        <x:v>Operative Skilled</x:v>
      </x:c>
      <x:c r="G2199" t="str">
        <x:v>396207</x:v>
      </x:c>
      <x:c r="H2199" t="str">
        <x:v>Linklaters LLP</x:v>
      </x:c>
      <x:c r="I2199" s="22" t="n">
        <x:v>10</x:v>
      </x:c>
      <x:c r="J2199" t="str">
        <x:v>Worked</x:v>
      </x:c>
      <x:c r="K2199" t="str">
        <x:v>Employee 2253; home branch Thurrock; assigned role Operative Skilled | Deployment branch: Thurrock | Actual role: Operative Skilled | Jobs: 396207 | Customers: Linklaters LLP | Actual hours: 10.0; source records: 1</x:v>
      </x:c>
      <x:c r="L2199" t="str">
        <x:v>Include</x:v>
      </x:c>
      <x:c r="M2199"/>
      <x:c r="N2199"/>
    </x:row>
    <x:row r="2200">
      <x:c r="A2200" t="str">
        <x:v>R Chohan (B)|2026-04-02</x:v>
      </x:c>
      <x:c r="B2200" s="888" t="n">
        <x:v>46114</x:v>
      </x:c>
      <x:c r="C2200" t="str">
        <x:v>R Chohan (B)</x:v>
      </x:c>
      <x:c r="D2200" t="str">
        <x:v>Permanent</x:v>
      </x:c>
      <x:c r="E2200" t="str">
        <x:v>Thurrock</x:v>
      </x:c>
      <x:c r="F2200" t="str">
        <x:v>Operative Skilled</x:v>
      </x:c>
      <x:c r="G2200" t="str">
        <x:v>396207</x:v>
      </x:c>
      <x:c r="H2200" t="str">
        <x:v>Linklaters LLP</x:v>
      </x:c>
      <x:c r="I2200" s="22" t="n">
        <x:v>10</x:v>
      </x:c>
      <x:c r="J2200" t="str">
        <x:v>Worked</x:v>
      </x:c>
      <x:c r="K2200" t="str">
        <x:v>Employee 2253; home branch Thurrock; assigned role Operative Skilled | Deployment branch: Thurrock | Actual role: Operative Skilled | Jobs: 396207 | Customers: Linklaters LLP | Actual hours: 10.0; source records: 1</x:v>
      </x:c>
      <x:c r="L2200" t="str">
        <x:v>Include</x:v>
      </x:c>
      <x:c r="M2200"/>
      <x:c r="N2200"/>
    </x:row>
    <x:row r="2201">
      <x:c r="A2201" t="str">
        <x:v>R Chohan (B)|2026-04-03</x:v>
      </x:c>
      <x:c r="B2201" s="888" t="n">
        <x:v>46115</x:v>
      </x:c>
      <x:c r="C2201" t="str">
        <x:v>R Chohan (B)</x:v>
      </x:c>
      <x:c r="D2201" t="str">
        <x:v>Permanent</x:v>
      </x:c>
      <x:c r="E2201" t="str">
        <x:v>Thurrock</x:v>
      </x:c>
      <x:c r="F2201" t="str">
        <x:v>Operative Skilled</x:v>
      </x:c>
      <x:c r="G2201"/>
      <x:c r="H2201"/>
      <x:c r="I2201" s="22" t="n">
        <x:v>0</x:v>
      </x:c>
      <x:c r="J2201" t="str">
        <x:v>Annual leave</x:v>
      </x:c>
      <x:c r="K2201" t="str">
        <x:v>Employee 2253; home branch Thurrock; assigned role Operative Skilled | Leave: Annual Leave (Hours) | Leave calendar basis: Variable-pattern period</x:v>
      </x:c>
      <x:c r="L2201" t="str">
        <x:v>Include</x:v>
      </x:c>
      <x:c r="M2201"/>
      <x:c r="N2201"/>
    </x:row>
    <x:row r="2202">
      <x:c r="A2202" t="str">
        <x:v>R Chohan (B)|2026-04-06</x:v>
      </x:c>
      <x:c r="B2202" s="888" t="n">
        <x:v>46118</x:v>
      </x:c>
      <x:c r="C2202" t="str">
        <x:v>R Chohan (B)</x:v>
      </x:c>
      <x:c r="D2202" t="str">
        <x:v>Permanent</x:v>
      </x:c>
      <x:c r="E2202" t="str">
        <x:v>Thurrock</x:v>
      </x:c>
      <x:c r="F2202" t="str">
        <x:v>Operative Skilled</x:v>
      </x:c>
      <x:c r="G2202"/>
      <x:c r="H2202"/>
      <x:c r="I2202" s="22" t="n">
        <x:v>0</x:v>
      </x:c>
      <x:c r="J2202" t="str">
        <x:v>Annual leave</x:v>
      </x:c>
      <x:c r="K2202" t="str">
        <x:v>Employee 2253; home branch Thurrock; assigned role Operative Skilled | Leave: Annual Leave (Hours) | Leave calendar basis: Variable-pattern period</x:v>
      </x:c>
      <x:c r="L2202" t="str">
        <x:v>Include</x:v>
      </x:c>
      <x:c r="M2202"/>
      <x:c r="N2202"/>
    </x:row>
    <x:row r="2203">
      <x:c r="A2203" t="str">
        <x:v>R Chohan (B)|2026-04-07</x:v>
      </x:c>
      <x:c r="B2203" s="888" t="n">
        <x:v>46119</x:v>
      </x:c>
      <x:c r="C2203" t="str">
        <x:v>R Chohan (B)</x:v>
      </x:c>
      <x:c r="D2203" t="str">
        <x:v>Permanent</x:v>
      </x:c>
      <x:c r="E2203" t="str">
        <x:v>Thurrock</x:v>
      </x:c>
      <x:c r="F2203" t="str">
        <x:v>Operative Skilled</x:v>
      </x:c>
      <x:c r="G2203" t="str">
        <x:v>396207</x:v>
      </x:c>
      <x:c r="H2203" t="str">
        <x:v>Linklaters LLP</x:v>
      </x:c>
      <x:c r="I2203" s="22" t="n">
        <x:v>9.5</x:v>
      </x:c>
      <x:c r="J2203" t="str">
        <x:v>Worked</x:v>
      </x:c>
      <x:c r="K2203" t="str">
        <x:v>Employee 2253; home branch Thurrock; assigned role Operative Skilled | Deployment branch: Thurrock | Actual role: Operative Skilled | Jobs: 396207 | Customers: Linklaters LLP | Actual hours: 9.5; source records: 1</x:v>
      </x:c>
      <x:c r="L2203" t="str">
        <x:v>Include</x:v>
      </x:c>
      <x:c r="M2203"/>
      <x:c r="N2203"/>
    </x:row>
    <x:row r="2204">
      <x:c r="A2204" t="str">
        <x:v>R Chohan (B)|2026-04-08</x:v>
      </x:c>
      <x:c r="B2204" s="888" t="n">
        <x:v>46120</x:v>
      </x:c>
      <x:c r="C2204" t="str">
        <x:v>R Chohan (B)</x:v>
      </x:c>
      <x:c r="D2204" t="str">
        <x:v>Permanent</x:v>
      </x:c>
      <x:c r="E2204" t="str">
        <x:v>Thurrock</x:v>
      </x:c>
      <x:c r="F2204" t="str">
        <x:v>Operative Skilled</x:v>
      </x:c>
      <x:c r="G2204" t="str">
        <x:v>401351, 396207</x:v>
      </x:c>
      <x:c r="H2204" t="str">
        <x:v>JP Morgan Limited; Linklaters LLP</x:v>
      </x:c>
      <x:c r="I2204" s="22" t="n">
        <x:v>13</x:v>
      </x:c>
      <x:c r="J2204" t="str">
        <x:v>Worked — 2 records</x:v>
      </x:c>
      <x:c r="K2204" t="str">
        <x:v>Employee 2253; home branch Thurrock; assigned role Operative Skilled | Deployment branch: Thurrock | Actual role: Operative Skilled | Jobs: 401351, 396207 | Customers: JP Morgan Limited; Linklaters LLP | Actual hours: 13.0; source records: 2</x:v>
      </x:c>
      <x:c r="L2204" t="str">
        <x:v>Include</x:v>
      </x:c>
      <x:c r="M2204"/>
      <x:c r="N2204"/>
    </x:row>
    <x:row r="2205">
      <x:c r="A2205" t="str">
        <x:v>R Chohan (B)|2026-04-09</x:v>
      </x:c>
      <x:c r="B2205" s="888" t="n">
        <x:v>46121</x:v>
      </x:c>
      <x:c r="C2205" t="str">
        <x:v>R Chohan (B)</x:v>
      </x:c>
      <x:c r="D2205" t="str">
        <x:v>Permanent</x:v>
      </x:c>
      <x:c r="E2205" t="str">
        <x:v>Thurrock</x:v>
      </x:c>
      <x:c r="F2205" t="str">
        <x:v>Operative Skilled</x:v>
      </x:c>
      <x:c r="G2205" t="str">
        <x:v>396207</x:v>
      </x:c>
      <x:c r="H2205" t="str">
        <x:v>Linklaters LLP</x:v>
      </x:c>
      <x:c r="I2205" s="22" t="n">
        <x:v>17</x:v>
      </x:c>
      <x:c r="J2205" t="str">
        <x:v>Worked — 2 records</x:v>
      </x:c>
      <x:c r="K2205" t="str">
        <x:v>Employee 2253; home branch Thurrock; assigned role Operative Skilled | Deployment branch: Thurrock | Actual role: Operative Skilled | Jobs: 396207 | Customers: Linklaters LLP | Actual hours: 17.0; source records: 2</x:v>
      </x:c>
      <x:c r="L2205" t="str">
        <x:v>Include</x:v>
      </x:c>
      <x:c r="M2205"/>
      <x:c r="N2205"/>
    </x:row>
    <x:row r="2206">
      <x:c r="A2206" t="str">
        <x:v>R Chohan (B)|2026-04-10</x:v>
      </x:c>
      <x:c r="B2206" s="888" t="n">
        <x:v>46122</x:v>
      </x:c>
      <x:c r="C2206" t="str">
        <x:v>R Chohan (B)</x:v>
      </x:c>
      <x:c r="D2206" t="str">
        <x:v>Permanent</x:v>
      </x:c>
      <x:c r="E2206" t="str">
        <x:v>Thurrock</x:v>
      </x:c>
      <x:c r="F2206" t="str">
        <x:v>Operative Skilled</x:v>
      </x:c>
      <x:c r="G2206" t="str">
        <x:v>396207</x:v>
      </x:c>
      <x:c r="H2206" t="str">
        <x:v>Linklaters LLP</x:v>
      </x:c>
      <x:c r="I2206" s="22" t="n">
        <x:v>16.5</x:v>
      </x:c>
      <x:c r="J2206" t="str">
        <x:v>Worked — 2 records</x:v>
      </x:c>
      <x:c r="K2206" t="str">
        <x:v>Employee 2253; home branch Thurrock; assigned role Operative Skilled | Deployment branch: Thurrock | Actual role: Operative Skilled | Jobs: 396207 | Customers: Linklaters LLP | Actual hours: 16.5; source records: 2</x:v>
      </x:c>
      <x:c r="L2206" t="str">
        <x:v>Include</x:v>
      </x:c>
      <x:c r="M2206"/>
      <x:c r="N2206"/>
    </x:row>
    <x:row r="2207">
      <x:c r="A2207" t="str">
        <x:v>R Chohan (B)|2026-04-11</x:v>
      </x:c>
      <x:c r="B2207" s="888" t="n">
        <x:v>46123</x:v>
      </x:c>
      <x:c r="C2207" t="str">
        <x:v>R Chohan (B)</x:v>
      </x:c>
      <x:c r="D2207" t="str">
        <x:v>Permanent</x:v>
      </x:c>
      <x:c r="E2207" t="str">
        <x:v>Thurrock</x:v>
      </x:c>
      <x:c r="F2207" t="str">
        <x:v>Operative Skilled</x:v>
      </x:c>
      <x:c r="G2207" t="str">
        <x:v>396207</x:v>
      </x:c>
      <x:c r="H2207" t="str">
        <x:v>Linklaters LLP</x:v>
      </x:c>
      <x:c r="I2207" s="22" t="n">
        <x:v>9.5</x:v>
      </x:c>
      <x:c r="J2207" t="str">
        <x:v>Worked</x:v>
      </x:c>
      <x:c r="K2207" t="str">
        <x:v>Employee 2253; home branch Thurrock; assigned role Operative Skilled | Deployment branch: Thurrock | Actual role: Operative Skilled | Jobs: 396207 | Customers: Linklaters LLP | Actual hours: 9.5; source records: 1</x:v>
      </x:c>
      <x:c r="L2207" t="str">
        <x:v>Include</x:v>
      </x:c>
      <x:c r="M2207"/>
      <x:c r="N2207"/>
    </x:row>
    <x:row r="2208">
      <x:c r="A2208" t="str">
        <x:v>R Chohan (B)|2026-04-12</x:v>
      </x:c>
      <x:c r="B2208" s="888" t="n">
        <x:v>46124</x:v>
      </x:c>
      <x:c r="C2208" t="str">
        <x:v>R Chohan (B)</x:v>
      </x:c>
      <x:c r="D2208" t="str">
        <x:v>Permanent</x:v>
      </x:c>
      <x:c r="E2208" t="str">
        <x:v>Thurrock</x:v>
      </x:c>
      <x:c r="F2208" t="str">
        <x:v>Operative Skilled</x:v>
      </x:c>
      <x:c r="G2208" t="str">
        <x:v>396207</x:v>
      </x:c>
      <x:c r="H2208" t="str">
        <x:v>Linklaters LLP</x:v>
      </x:c>
      <x:c r="I2208" s="22" t="n">
        <x:v>6</x:v>
      </x:c>
      <x:c r="J2208" t="str">
        <x:v>Worked</x:v>
      </x:c>
      <x:c r="K2208" t="str">
        <x:v>Employee 2253; home branch Thurrock; assigned role Operative Skilled | Deployment branch: Thurrock | Actual role: Operative Skilled | Jobs: 396207 | Customers: Linklaters LLP | Actual hours: 6.0; source records: 1</x:v>
      </x:c>
      <x:c r="L2208" t="str">
        <x:v>Include</x:v>
      </x:c>
      <x:c r="M2208"/>
      <x:c r="N2208"/>
    </x:row>
    <x:row r="2209">
      <x:c r="A2209" t="str">
        <x:v>R Chohan (B)|2026-04-13</x:v>
      </x:c>
      <x:c r="B2209" s="888" t="n">
        <x:v>46125</x:v>
      </x:c>
      <x:c r="C2209" t="str">
        <x:v>R Chohan (B)</x:v>
      </x:c>
      <x:c r="D2209" t="str">
        <x:v>Permanent</x:v>
      </x:c>
      <x:c r="E2209" t="str">
        <x:v>Thurrock</x:v>
      </x:c>
      <x:c r="F2209" t="str">
        <x:v>Operative Skilled</x:v>
      </x:c>
      <x:c r="G2209" t="str">
        <x:v>396207</x:v>
      </x:c>
      <x:c r="H2209" t="str">
        <x:v>Linklaters LLP</x:v>
      </x:c>
      <x:c r="I2209" s="22" t="n">
        <x:v>9.5</x:v>
      </x:c>
      <x:c r="J2209" t="str">
        <x:v>Worked</x:v>
      </x:c>
      <x:c r="K2209" t="str">
        <x:v>Employee 2253; home branch Thurrock; assigned role Operative Skilled | Deployment branch: Thurrock | Actual role: Operative Skilled | Jobs: 396207 | Customers: Linklaters LLP | Actual hours: 9.5; source records: 1</x:v>
      </x:c>
      <x:c r="L2209" t="str">
        <x:v>Include</x:v>
      </x:c>
      <x:c r="M2209"/>
      <x:c r="N2209"/>
    </x:row>
    <x:row r="2210">
      <x:c r="A2210" t="str">
        <x:v>R Chohan (B)|2026-04-14</x:v>
      </x:c>
      <x:c r="B2210" s="888" t="n">
        <x:v>46126</x:v>
      </x:c>
      <x:c r="C2210" t="str">
        <x:v>R Chohan (B)</x:v>
      </x:c>
      <x:c r="D2210" t="str">
        <x:v>Permanent</x:v>
      </x:c>
      <x:c r="E2210" t="str">
        <x:v>Thurrock</x:v>
      </x:c>
      <x:c r="F2210" t="str">
        <x:v>Operative Skilled</x:v>
      </x:c>
      <x:c r="G2210" t="str">
        <x:v>396207</x:v>
      </x:c>
      <x:c r="H2210" t="str">
        <x:v>Linklaters LLP</x:v>
      </x:c>
      <x:c r="I2210" s="22" t="n">
        <x:v>9.5</x:v>
      </x:c>
      <x:c r="J2210" t="str">
        <x:v>Worked</x:v>
      </x:c>
      <x:c r="K2210" t="str">
        <x:v>Employee 2253; home branch Thurrock; assigned role Operative Skilled | Deployment branch: Thurrock | Actual role: Operative Skilled | Jobs: 396207 | Customers: Linklaters LLP | Actual hours: 9.5; source records: 1</x:v>
      </x:c>
      <x:c r="L2210" t="str">
        <x:v>Include</x:v>
      </x:c>
      <x:c r="M2210"/>
      <x:c r="N2210"/>
    </x:row>
    <x:row r="2211">
      <x:c r="A2211" t="str">
        <x:v>R Chohan (B)|2026-04-15</x:v>
      </x:c>
      <x:c r="B2211" s="888" t="n">
        <x:v>46127</x:v>
      </x:c>
      <x:c r="C2211" t="str">
        <x:v>R Chohan (B)</x:v>
      </x:c>
      <x:c r="D2211" t="str">
        <x:v>Permanent</x:v>
      </x:c>
      <x:c r="E2211" t="str">
        <x:v>Thurrock</x:v>
      </x:c>
      <x:c r="F2211" t="str">
        <x:v>Operative Skilled</x:v>
      </x:c>
      <x:c r="G2211" t="str">
        <x:v>396207</x:v>
      </x:c>
      <x:c r="H2211" t="str">
        <x:v>Linklaters LLP</x:v>
      </x:c>
      <x:c r="I2211" s="22" t="n">
        <x:v>9.5</x:v>
      </x:c>
      <x:c r="J2211" t="str">
        <x:v>Worked</x:v>
      </x:c>
      <x:c r="K2211" t="str">
        <x:v>Employee 2253; home branch Thurrock; assigned role Operative Skilled | Deployment branch: Thurrock | Actual role: Operative Skilled | Jobs: 396207 | Customers: Linklaters LLP | Actual hours: 9.5; source records: 1</x:v>
      </x:c>
      <x:c r="L2211" t="str">
        <x:v>Include</x:v>
      </x:c>
      <x:c r="M2211"/>
      <x:c r="N2211"/>
    </x:row>
    <x:row r="2212">
      <x:c r="A2212" t="str">
        <x:v>R Chohan (B)|2026-04-16</x:v>
      </x:c>
      <x:c r="B2212" s="888" t="n">
        <x:v>46128</x:v>
      </x:c>
      <x:c r="C2212" t="str">
        <x:v>R Chohan (B)</x:v>
      </x:c>
      <x:c r="D2212" t="str">
        <x:v>Permanent</x:v>
      </x:c>
      <x:c r="E2212" t="str">
        <x:v>Thurrock</x:v>
      </x:c>
      <x:c r="F2212" t="str">
        <x:v>Operative Skilled</x:v>
      </x:c>
      <x:c r="G2212" t="str">
        <x:v>396207</x:v>
      </x:c>
      <x:c r="H2212" t="str">
        <x:v>Linklaters LLP</x:v>
      </x:c>
      <x:c r="I2212" s="22" t="n">
        <x:v>9.5</x:v>
      </x:c>
      <x:c r="J2212" t="str">
        <x:v>Worked</x:v>
      </x:c>
      <x:c r="K2212" t="str">
        <x:v>Employee 2253; home branch Thurrock; assigned role Operative Skilled | Deployment branch: Thurrock | Actual role: Operative Skilled | Jobs: 396207 | Customers: Linklaters LLP | Actual hours: 9.5; source records: 1</x:v>
      </x:c>
      <x:c r="L2212" t="str">
        <x:v>Include</x:v>
      </x:c>
      <x:c r="M2212"/>
      <x:c r="N2212"/>
    </x:row>
    <x:row r="2213">
      <x:c r="A2213" t="str">
        <x:v>R Chohan (B)|2026-04-17</x:v>
      </x:c>
      <x:c r="B2213" s="888" t="n">
        <x:v>46129</x:v>
      </x:c>
      <x:c r="C2213" t="str">
        <x:v>R Chohan (B)</x:v>
      </x:c>
      <x:c r="D2213" t="str">
        <x:v>Permanent</x:v>
      </x:c>
      <x:c r="E2213" t="str">
        <x:v>Thurrock</x:v>
      </x:c>
      <x:c r="F2213" t="str">
        <x:v>Operative Skilled</x:v>
      </x:c>
      <x:c r="G2213" t="str">
        <x:v>396207</x:v>
      </x:c>
      <x:c r="H2213" t="str">
        <x:v>Linklaters LLP</x:v>
      </x:c>
      <x:c r="I2213" s="22" t="n">
        <x:v>9.5</x:v>
      </x:c>
      <x:c r="J2213" t="str">
        <x:v>Worked</x:v>
      </x:c>
      <x:c r="K2213" t="str">
        <x:v>Employee 2253; home branch Thurrock; assigned role Operative Skilled | Deployment branch: Thurrock | Actual role: Operative Skilled | Jobs: 396207 | Customers: Linklaters LLP | Actual hours: 9.5; source records: 1</x:v>
      </x:c>
      <x:c r="L2213" t="str">
        <x:v>Include</x:v>
      </x:c>
      <x:c r="M2213"/>
      <x:c r="N2213"/>
    </x:row>
    <x:row r="2214">
      <x:c r="A2214" t="str">
        <x:v>R Chohan (B)|2026-04-20</x:v>
      </x:c>
      <x:c r="B2214" s="888" t="n">
        <x:v>46132</x:v>
      </x:c>
      <x:c r="C2214" t="str">
        <x:v>R Chohan (B)</x:v>
      </x:c>
      <x:c r="D2214" t="str">
        <x:v>Permanent</x:v>
      </x:c>
      <x:c r="E2214" t="str">
        <x:v>Thurrock</x:v>
      </x:c>
      <x:c r="F2214" t="str">
        <x:v>Operative Skilled</x:v>
      </x:c>
      <x:c r="G2214" t="str">
        <x:v>396207</x:v>
      </x:c>
      <x:c r="H2214" t="str">
        <x:v>Linklaters LLP</x:v>
      </x:c>
      <x:c r="I2214" s="22" t="n">
        <x:v>13.5</x:v>
      </x:c>
      <x:c r="J2214" t="str">
        <x:v>Worked</x:v>
      </x:c>
      <x:c r="K2214" t="str">
        <x:v>Employee 2253; home branch Thurrock; assigned role Operative Skilled | Deployment branch: Thurrock | Actual role: Operative Skilled | Jobs: 396207 | Customers: Linklaters LLP | Actual hours: 13.5; source records: 1</x:v>
      </x:c>
      <x:c r="L2214" t="str">
        <x:v>Include</x:v>
      </x:c>
      <x:c r="M2214"/>
      <x:c r="N2214"/>
    </x:row>
    <x:row r="2215">
      <x:c r="A2215" t="str">
        <x:v>R Chohan (B)|2026-04-21</x:v>
      </x:c>
      <x:c r="B2215" s="888" t="n">
        <x:v>46133</x:v>
      </x:c>
      <x:c r="C2215" t="str">
        <x:v>R Chohan (B)</x:v>
      </x:c>
      <x:c r="D2215" t="str">
        <x:v>Permanent</x:v>
      </x:c>
      <x:c r="E2215" t="str">
        <x:v>Thurrock</x:v>
      </x:c>
      <x:c r="F2215" t="str">
        <x:v>Operative Skilled</x:v>
      </x:c>
      <x:c r="G2215" t="str">
        <x:v>396207</x:v>
      </x:c>
      <x:c r="H2215" t="str">
        <x:v>Linklaters LLP</x:v>
      </x:c>
      <x:c r="I2215" s="22" t="n">
        <x:v>13.5</x:v>
      </x:c>
      <x:c r="J2215" t="str">
        <x:v>Worked</x:v>
      </x:c>
      <x:c r="K2215" t="str">
        <x:v>Employee 2253; home branch Thurrock; assigned role Operative Skilled | Deployment branch: Thurrock | Actual role: Operative Skilled | Jobs: 396207 | Customers: Linklaters LLP | Actual hours: 13.5; source records: 1</x:v>
      </x:c>
      <x:c r="L2215" t="str">
        <x:v>Include</x:v>
      </x:c>
      <x:c r="M2215"/>
      <x:c r="N2215"/>
    </x:row>
    <x:row r="2216">
      <x:c r="A2216" t="str">
        <x:v>R Chohan (B)|2026-04-22</x:v>
      </x:c>
      <x:c r="B2216" s="888" t="n">
        <x:v>46134</x:v>
      </x:c>
      <x:c r="C2216" t="str">
        <x:v>R Chohan (B)</x:v>
      </x:c>
      <x:c r="D2216" t="str">
        <x:v>Permanent</x:v>
      </x:c>
      <x:c r="E2216" t="str">
        <x:v>Thurrock</x:v>
      </x:c>
      <x:c r="F2216" t="str">
        <x:v>Operative Skilled</x:v>
      </x:c>
      <x:c r="G2216" t="str">
        <x:v>396207</x:v>
      </x:c>
      <x:c r="H2216" t="str">
        <x:v>Linklaters LLP</x:v>
      </x:c>
      <x:c r="I2216" s="22" t="n">
        <x:v>9.5</x:v>
      </x:c>
      <x:c r="J2216" t="str">
        <x:v>Worked</x:v>
      </x:c>
      <x:c r="K2216" t="str">
        <x:v>Employee 2253; home branch Thurrock; assigned role Operative Skilled | Deployment branch: Thurrock | Actual role: Operative Skilled | Jobs: 396207 | Customers: Linklaters LLP | Actual hours: 9.5; source records: 1</x:v>
      </x:c>
      <x:c r="L2216" t="str">
        <x:v>Include</x:v>
      </x:c>
      <x:c r="M2216"/>
      <x:c r="N2216"/>
    </x:row>
    <x:row r="2217">
      <x:c r="A2217" t="str">
        <x:v>R Chohan (B)|2026-04-23</x:v>
      </x:c>
      <x:c r="B2217" s="888" t="n">
        <x:v>46135</x:v>
      </x:c>
      <x:c r="C2217" t="str">
        <x:v>R Chohan (B)</x:v>
      </x:c>
      <x:c r="D2217" t="str">
        <x:v>Permanent</x:v>
      </x:c>
      <x:c r="E2217" t="str">
        <x:v>Thurrock</x:v>
      </x:c>
      <x:c r="F2217" t="str">
        <x:v>Operative Skilled</x:v>
      </x:c>
      <x:c r="G2217" t="str">
        <x:v>396207</x:v>
      </x:c>
      <x:c r="H2217" t="str">
        <x:v>Linklaters LLP</x:v>
      </x:c>
      <x:c r="I2217" s="22" t="n">
        <x:v>13.5</x:v>
      </x:c>
      <x:c r="J2217" t="str">
        <x:v>Worked</x:v>
      </x:c>
      <x:c r="K2217" t="str">
        <x:v>Employee 2253; home branch Thurrock; assigned role Operative Skilled | Deployment branch: Thurrock | Actual role: Operative Skilled | Jobs: 396207 | Customers: Linklaters LLP | Actual hours: 13.5; source records: 1</x:v>
      </x:c>
      <x:c r="L2217" t="str">
        <x:v>Include</x:v>
      </x:c>
      <x:c r="M2217"/>
      <x:c r="N2217"/>
    </x:row>
    <x:row r="2218">
      <x:c r="A2218" t="str">
        <x:v>R Chohan (B)|2026-04-24</x:v>
      </x:c>
      <x:c r="B2218" s="888" t="n">
        <x:v>46136</x:v>
      </x:c>
      <x:c r="C2218" t="str">
        <x:v>R Chohan (B)</x:v>
      </x:c>
      <x:c r="D2218" t="str">
        <x:v>Permanent</x:v>
      </x:c>
      <x:c r="E2218" t="str">
        <x:v>Thurrock</x:v>
      </x:c>
      <x:c r="F2218" t="str">
        <x:v>Operative Skilled</x:v>
      </x:c>
      <x:c r="G2218" t="str">
        <x:v>396207</x:v>
      </x:c>
      <x:c r="H2218" t="str">
        <x:v>Linklaters LLP</x:v>
      </x:c>
      <x:c r="I2218" s="22" t="n">
        <x:v>13.5</x:v>
      </x:c>
      <x:c r="J2218" t="str">
        <x:v>Worked</x:v>
      </x:c>
      <x:c r="K2218" t="str">
        <x:v>Employee 2253; home branch Thurrock; assigned role Operative Skilled | Deployment branch: Thurrock | Actual role: Operative Porter | Jobs: 396207 | Customers: Linklaters LLP | Actual hours: 13.5; source records: 1</x:v>
      </x:c>
      <x:c r="L2218" t="str">
        <x:v>Include</x:v>
      </x:c>
      <x:c r="M2218"/>
      <x:c r="N2218"/>
    </x:row>
    <x:row r="2219">
      <x:c r="A2219" t="str">
        <x:v>R Chohan (B)|2026-04-25</x:v>
      </x:c>
      <x:c r="B2219" s="888" t="n">
        <x:v>46137</x:v>
      </x:c>
      <x:c r="C2219" t="str">
        <x:v>R Chohan (B)</x:v>
      </x:c>
      <x:c r="D2219" t="str">
        <x:v>Permanent</x:v>
      </x:c>
      <x:c r="E2219" t="str">
        <x:v>Thurrock</x:v>
      </x:c>
      <x:c r="F2219" t="str">
        <x:v>Operative Skilled</x:v>
      </x:c>
      <x:c r="G2219" t="str">
        <x:v>396207</x:v>
      </x:c>
      <x:c r="H2219" t="str">
        <x:v>Linklaters LLP</x:v>
      </x:c>
      <x:c r="I2219" s="22" t="n">
        <x:v>9</x:v>
      </x:c>
      <x:c r="J2219" t="str">
        <x:v>Worked</x:v>
      </x:c>
      <x:c r="K2219" t="str">
        <x:v>Employee 2253; home branch Thurrock; assigned role Operative Skilled | Deployment branch: Thurrock | Actual role: Operative Skilled | Jobs: 396207 | Customers: Linklaters LLP | Actual hours: 9.0; source records: 1</x:v>
      </x:c>
      <x:c r="L2219" t="str">
        <x:v>Include</x:v>
      </x:c>
      <x:c r="M2219"/>
      <x:c r="N2219"/>
    </x:row>
    <x:row r="2220">
      <x:c r="A2220" t="str">
        <x:v>R Chohan (B)|2026-04-27</x:v>
      </x:c>
      <x:c r="B2220" s="888" t="n">
        <x:v>46139</x:v>
      </x:c>
      <x:c r="C2220" t="str">
        <x:v>R Chohan (B)</x:v>
      </x:c>
      <x:c r="D2220" t="str">
        <x:v>Permanent</x:v>
      </x:c>
      <x:c r="E2220" t="str">
        <x:v>Thurrock</x:v>
      </x:c>
      <x:c r="F2220" t="str">
        <x:v>Operative Skilled</x:v>
      </x:c>
      <x:c r="G2220" t="str">
        <x:v>396207</x:v>
      </x:c>
      <x:c r="H2220" t="str">
        <x:v>Linklaters LLP</x:v>
      </x:c>
      <x:c r="I2220" s="22" t="n">
        <x:v>11.5</x:v>
      </x:c>
      <x:c r="J2220" t="str">
        <x:v>Worked</x:v>
      </x:c>
      <x:c r="K2220" t="str">
        <x:v>Employee 2253; home branch Thurrock; assigned role Operative Skilled | Deployment branch: Thurrock | Actual role: Operative Skilled | Jobs: 396207 | Customers: Linklaters LLP | Actual hours: 11.5; source records: 1</x:v>
      </x:c>
      <x:c r="L2220" t="str">
        <x:v>Include</x:v>
      </x:c>
      <x:c r="M2220"/>
      <x:c r="N2220"/>
    </x:row>
    <x:row r="2221">
      <x:c r="A2221" t="str">
        <x:v>R Chohan (B)|2026-04-28</x:v>
      </x:c>
      <x:c r="B2221" s="888" t="n">
        <x:v>46140</x:v>
      </x:c>
      <x:c r="C2221" t="str">
        <x:v>R Chohan (B)</x:v>
      </x:c>
      <x:c r="D2221" t="str">
        <x:v>Permanent</x:v>
      </x:c>
      <x:c r="E2221" t="str">
        <x:v>Thurrock</x:v>
      </x:c>
      <x:c r="F2221" t="str">
        <x:v>Operative Skilled</x:v>
      </x:c>
      <x:c r="G2221" t="str">
        <x:v>400559</x:v>
      </x:c>
      <x:c r="H2221" t="str">
        <x:v>Southwark Youth Offending Service</x:v>
      </x:c>
      <x:c r="I2221" s="22" t="n">
        <x:v>7</x:v>
      </x:c>
      <x:c r="J2221" t="str">
        <x:v>Worked</x:v>
      </x:c>
      <x:c r="K2221" t="str">
        <x:v>Employee 2253; home branch Thurrock; assigned role Operative Skilled | Deployment branch: Thurrock | Actual role: Operative Skilled | Jobs: 400559 | Customers: Southwark Youth Offending Service | Actual hours: 7.0; source records: 1</x:v>
      </x:c>
      <x:c r="L2221" t="str">
        <x:v>Include</x:v>
      </x:c>
      <x:c r="M2221"/>
      <x:c r="N2221"/>
    </x:row>
    <x:row r="2222">
      <x:c r="A2222" t="str">
        <x:v>R Chohan (B)|2026-04-29</x:v>
      </x:c>
      <x:c r="B2222" s="888" t="n">
        <x:v>46141</x:v>
      </x:c>
      <x:c r="C2222" t="str">
        <x:v>R Chohan (B)</x:v>
      </x:c>
      <x:c r="D2222" t="str">
        <x:v>Permanent</x:v>
      </x:c>
      <x:c r="E2222" t="str">
        <x:v>Thurrock</x:v>
      </x:c>
      <x:c r="F2222" t="str">
        <x:v>Operative Skilled</x:v>
      </x:c>
      <x:c r="G2222" t="str">
        <x:v>400559</x:v>
      </x:c>
      <x:c r="H2222" t="str">
        <x:v>Southwark Youth Offending Service</x:v>
      </x:c>
      <x:c r="I2222" s="22" t="n">
        <x:v>9</x:v>
      </x:c>
      <x:c r="J2222" t="str">
        <x:v>Worked</x:v>
      </x:c>
      <x:c r="K2222" t="str">
        <x:v>Employee 2253; home branch Thurrock; assigned role Operative Skilled | Deployment branch: Thurrock | Actual role: Operative Skilled | Jobs: 400559 | Customers: Southwark Youth Offending Service | Actual hours: 9.0; source records: 1</x:v>
      </x:c>
      <x:c r="L2222" t="str">
        <x:v>Include</x:v>
      </x:c>
      <x:c r="M2222"/>
      <x:c r="N2222"/>
    </x:row>
    <x:row r="2223">
      <x:c r="A2223" t="str">
        <x:v>R Chohan (B)|2026-04-30</x:v>
      </x:c>
      <x:c r="B2223" s="888" t="n">
        <x:v>46142</x:v>
      </x:c>
      <x:c r="C2223" t="str">
        <x:v>R Chohan (B)</x:v>
      </x:c>
      <x:c r="D2223" t="str">
        <x:v>Permanent</x:v>
      </x:c>
      <x:c r="E2223" t="str">
        <x:v>Thurrock</x:v>
      </x:c>
      <x:c r="F2223" t="str">
        <x:v>Operative Skilled</x:v>
      </x:c>
      <x:c r="G2223" t="str">
        <x:v>401375</x:v>
      </x:c>
      <x:c r="H2223" t="str">
        <x:v>EMCOR UK</x:v>
      </x:c>
      <x:c r="I2223" s="22" t="n">
        <x:v>6</x:v>
      </x:c>
      <x:c r="J2223" t="str">
        <x:v>Worked</x:v>
      </x:c>
      <x:c r="K2223" t="str">
        <x:v>Employee 2253; home branch Thurrock; assigned role Operative Skilled | Deployment branch: Thurrock | Actual role: Operative Skilled | Jobs: 401375 | Customers: EMCOR UK | Actual hours: 6.0; source records: 1</x:v>
      </x:c>
      <x:c r="L2223" t="str">
        <x:v>Include</x:v>
      </x:c>
      <x:c r="M2223"/>
      <x:c r="N2223"/>
    </x:row>
    <x:row r="2224">
      <x:c r="A2224" t="str">
        <x:v>R Henry|2026-04-01</x:v>
      </x:c>
      <x:c r="B2224" s="888" t="n">
        <x:v>46113</x:v>
      </x:c>
      <x:c r="C2224" t="str">
        <x:v>R Henry</x:v>
      </x:c>
      <x:c r="D2224" t="str">
        <x:v>Permanent</x:v>
      </x:c>
      <x:c r="E2224" t="str">
        <x:v>Thurrock</x:v>
      </x:c>
      <x:c r="F2224" t="str">
        <x:v>Operative Skilled</x:v>
      </x:c>
      <x:c r="G2224" t="str">
        <x:v>400289</x:v>
      </x:c>
      <x:c r="H2224" t="str">
        <x:v>HSBC/JLL</x:v>
      </x:c>
      <x:c r="I2224" s="22" t="n">
        <x:v>8.5</x:v>
      </x:c>
      <x:c r="J2224" t="str">
        <x:v>Worked</x:v>
      </x:c>
      <x:c r="K2224" t="str">
        <x:v>Employee 1138; home branch Thurrock; assigned role Operative Skilled | Deployment branch: Thurrock | Actual role: Operative Skilled | Jobs: 400289 | Customers: HSBC/JLL | Actual hours: 8.5; source records: 1</x:v>
      </x:c>
      <x:c r="L2224" t="str">
        <x:v>Include</x:v>
      </x:c>
      <x:c r="M2224"/>
      <x:c r="N2224"/>
    </x:row>
    <x:row r="2225">
      <x:c r="A2225" t="str">
        <x:v>R Henry|2026-04-02</x:v>
      </x:c>
      <x:c r="B2225" s="888" t="n">
        <x:v>46114</x:v>
      </x:c>
      <x:c r="C2225" t="str">
        <x:v>R Henry</x:v>
      </x:c>
      <x:c r="D2225" t="str">
        <x:v>Permanent</x:v>
      </x:c>
      <x:c r="E2225" t="str">
        <x:v>Thurrock</x:v>
      </x:c>
      <x:c r="F2225" t="str">
        <x:v>Operative Skilled</x:v>
      </x:c>
      <x:c r="G2225" t="str">
        <x:v>401438</x:v>
      </x:c>
      <x:c r="H2225" t="str">
        <x:v>HSBC</x:v>
      </x:c>
      <x:c r="I2225" s="22" t="n">
        <x:v>5</x:v>
      </x:c>
      <x:c r="J2225" t="str">
        <x:v>Worked</x:v>
      </x:c>
      <x:c r="K2225" t="str">
        <x:v>Employee 1138; home branch Thurrock; assigned role Operative Skilled | Deployment branch: Thurrock | Actual role: Operative Skilled | Jobs: 401438 | Customers: HSBC | Actual hours: 5.0; source records: 1</x:v>
      </x:c>
      <x:c r="L2225" t="str">
        <x:v>Include</x:v>
      </x:c>
      <x:c r="M2225"/>
      <x:c r="N2225"/>
    </x:row>
    <x:row r="2226">
      <x:c r="A2226" t="str">
        <x:v>R Henry|2026-04-03</x:v>
      </x:c>
      <x:c r="B2226" s="888" t="n">
        <x:v>46115</x:v>
      </x:c>
      <x:c r="C2226" t="str">
        <x:v>R Henry</x:v>
      </x:c>
      <x:c r="D2226" t="str">
        <x:v>Permanent</x:v>
      </x:c>
      <x:c r="E2226" t="str">
        <x:v>Thurrock</x:v>
      </x:c>
      <x:c r="F2226" t="str">
        <x:v>Operative Skilled</x:v>
      </x:c>
      <x:c r="G2226"/>
      <x:c r="H2226"/>
      <x:c r="I2226" s="22" t="n">
        <x:v>0</x:v>
      </x:c>
      <x:c r="J2226" t="str">
        <x:v>Annual leave</x:v>
      </x:c>
      <x:c r="K2226" t="str">
        <x:v>Employee 1138; home branch Thurrock; assigned role Operative Skilled | Leave: Annual Leave (Hours) | Leave calendar basis: Variable-pattern period</x:v>
      </x:c>
      <x:c r="L2226" t="str">
        <x:v>Include</x:v>
      </x:c>
      <x:c r="M2226"/>
      <x:c r="N2226"/>
    </x:row>
    <x:row r="2227">
      <x:c r="A2227" t="str">
        <x:v>R Henry|2026-04-07</x:v>
      </x:c>
      <x:c r="B2227" s="888" t="n">
        <x:v>46119</x:v>
      </x:c>
      <x:c r="C2227" t="str">
        <x:v>R Henry</x:v>
      </x:c>
      <x:c r="D2227" t="str">
        <x:v>Permanent</x:v>
      </x:c>
      <x:c r="E2227" t="str">
        <x:v>Thurrock</x:v>
      </x:c>
      <x:c r="F2227" t="str">
        <x:v>Operative Skilled</x:v>
      </x:c>
      <x:c r="G2227" t="str">
        <x:v>401056</x:v>
      </x:c>
      <x:c r="H2227" t="str">
        <x:v>Knotel UK Ltd</x:v>
      </x:c>
      <x:c r="I2227" s="22" t="n">
        <x:v>8.5</x:v>
      </x:c>
      <x:c r="J2227" t="str">
        <x:v>Worked</x:v>
      </x:c>
      <x:c r="K2227" t="str">
        <x:v>Employee 1138; home branch Thurrock; assigned role Operative Skilled | Deployment branch: Thurrock | Actual role: Operative Porter | Jobs: 401056 | Customers: Knotel UK Ltd | Actual hours: 8.5; source records: 1</x:v>
      </x:c>
      <x:c r="L2227" t="str">
        <x:v>Include</x:v>
      </x:c>
      <x:c r="M2227"/>
      <x:c r="N2227"/>
    </x:row>
    <x:row r="2228">
      <x:c r="A2228" t="str">
        <x:v>R Henry|2026-04-08</x:v>
      </x:c>
      <x:c r="B2228" s="888" t="n">
        <x:v>46120</x:v>
      </x:c>
      <x:c r="C2228" t="str">
        <x:v>R Henry</x:v>
      </x:c>
      <x:c r="D2228" t="str">
        <x:v>Permanent</x:v>
      </x:c>
      <x:c r="E2228" t="str">
        <x:v>Thurrock</x:v>
      </x:c>
      <x:c r="F2228" t="str">
        <x:v>Operative Skilled</x:v>
      </x:c>
      <x:c r="G2228" t="str">
        <x:v>401056</x:v>
      </x:c>
      <x:c r="H2228" t="str">
        <x:v>Knotel UK Ltd</x:v>
      </x:c>
      <x:c r="I2228" s="22" t="n">
        <x:v>6.5</x:v>
      </x:c>
      <x:c r="J2228" t="str">
        <x:v>Worked</x:v>
      </x:c>
      <x:c r="K2228" t="str">
        <x:v>Employee 1138; home branch Thurrock; assigned role Operative Skilled | Deployment branch: Thurrock | Actual role: Operative Skilled | Jobs: 401056 | Customers: Knotel UK Ltd | Actual hours: 6.5; source records: 1</x:v>
      </x:c>
      <x:c r="L2228" t="str">
        <x:v>Include</x:v>
      </x:c>
      <x:c r="M2228"/>
      <x:c r="N2228"/>
    </x:row>
    <x:row r="2229">
      <x:c r="A2229" t="str">
        <x:v>R Henry|2026-04-10</x:v>
      </x:c>
      <x:c r="B2229" s="888" t="n">
        <x:v>46122</x:v>
      </x:c>
      <x:c r="C2229" t="str">
        <x:v>R Henry</x:v>
      </x:c>
      <x:c r="D2229" t="str">
        <x:v>Permanent</x:v>
      </x:c>
      <x:c r="E2229" t="str">
        <x:v>Thurrock</x:v>
      </x:c>
      <x:c r="F2229" t="str">
        <x:v>Operative Skilled</x:v>
      </x:c>
      <x:c r="G2229" t="str">
        <x:v>401233</x:v>
      </x:c>
      <x:c r="H2229" t="str">
        <x:v>Apple Europe Limited</x:v>
      </x:c>
      <x:c r="I2229" s="22" t="n">
        <x:v>11.5</x:v>
      </x:c>
      <x:c r="J2229" t="str">
        <x:v>Worked</x:v>
      </x:c>
      <x:c r="K2229" t="str">
        <x:v>Employee 1138; home branch Thurrock; assigned role Operative Skilled | Deployment branch: Thurrock | Actual role: Operative Skilled | Jobs: 401233 | Customers: Apple Europe Limited | Actual hours: 11.5; source records: 1</x:v>
      </x:c>
      <x:c r="L2229" t="str">
        <x:v>Include</x:v>
      </x:c>
      <x:c r="M2229"/>
      <x:c r="N2229"/>
    </x:row>
    <x:row r="2230">
      <x:c r="A2230" t="str">
        <x:v>R Henry|2026-04-11</x:v>
      </x:c>
      <x:c r="B2230" s="888" t="n">
        <x:v>46123</x:v>
      </x:c>
      <x:c r="C2230" t="str">
        <x:v>R Henry</x:v>
      </x:c>
      <x:c r="D2230" t="str">
        <x:v>Permanent</x:v>
      </x:c>
      <x:c r="E2230" t="str">
        <x:v>Thurrock</x:v>
      </x:c>
      <x:c r="F2230" t="str">
        <x:v>Operative Skilled</x:v>
      </x:c>
      <x:c r="G2230" t="str">
        <x:v>401053</x:v>
      </x:c>
      <x:c r="H2230" t="str">
        <x:v>Anthropic</x:v>
      </x:c>
      <x:c r="I2230" s="22" t="n">
        <x:v>11</x:v>
      </x:c>
      <x:c r="J2230" t="str">
        <x:v>Worked</x:v>
      </x:c>
      <x:c r="K2230" t="str">
        <x:v>Employee 1138; home branch Thurrock; assigned role Operative Skilled | Deployment branch: Thurrock | Actual role: Operative Skilled | Jobs: 401053 | Customers: Anthropic | Actual hours: 11.0; source records: 1</x:v>
      </x:c>
      <x:c r="L2230" t="str">
        <x:v>Include</x:v>
      </x:c>
      <x:c r="M2230"/>
      <x:c r="N2230"/>
    </x:row>
    <x:row r="2231">
      <x:c r="A2231" t="str">
        <x:v>R Henry|2026-04-13</x:v>
      </x:c>
      <x:c r="B2231" s="888" t="n">
        <x:v>46125</x:v>
      </x:c>
      <x:c r="C2231" t="str">
        <x:v>R Henry</x:v>
      </x:c>
      <x:c r="D2231" t="str">
        <x:v>Permanent</x:v>
      </x:c>
      <x:c r="E2231" t="str">
        <x:v>Thurrock</x:v>
      </x:c>
      <x:c r="F2231" t="str">
        <x:v>Operative Skilled</x:v>
      </x:c>
      <x:c r="G2231" t="str">
        <x:v>396207</x:v>
      </x:c>
      <x:c r="H2231" t="str">
        <x:v>Linklaters LLP</x:v>
      </x:c>
      <x:c r="I2231" s="22" t="n">
        <x:v>8.5</x:v>
      </x:c>
      <x:c r="J2231" t="str">
        <x:v>Worked</x:v>
      </x:c>
      <x:c r="K2231" t="str">
        <x:v>Employee 1138; home branch Thurrock; assigned role Operative Skilled | Deployment branch: Thurrock | Actual role: Operative Porter | Jobs: 396207 | Customers: Linklaters LLP | Actual hours: 8.5; source records: 1</x:v>
      </x:c>
      <x:c r="L2231" t="str">
        <x:v>Include</x:v>
      </x:c>
      <x:c r="M2231"/>
      <x:c r="N2231"/>
    </x:row>
    <x:row r="2232">
      <x:c r="A2232" t="str">
        <x:v>R Henry|2026-04-14</x:v>
      </x:c>
      <x:c r="B2232" s="888" t="n">
        <x:v>46126</x:v>
      </x:c>
      <x:c r="C2232" t="str">
        <x:v>R Henry</x:v>
      </x:c>
      <x:c r="D2232" t="str">
        <x:v>Permanent</x:v>
      </x:c>
      <x:c r="E2232" t="str">
        <x:v>Thurrock</x:v>
      </x:c>
      <x:c r="F2232" t="str">
        <x:v>Operative Skilled</x:v>
      </x:c>
      <x:c r="G2232" t="str">
        <x:v>396207</x:v>
      </x:c>
      <x:c r="H2232" t="str">
        <x:v>Linklaters LLP</x:v>
      </x:c>
      <x:c r="I2232" s="22" t="n">
        <x:v>9.5</x:v>
      </x:c>
      <x:c r="J2232" t="str">
        <x:v>Worked</x:v>
      </x:c>
      <x:c r="K2232" t="str">
        <x:v>Employee 1138; home branch Thurrock; assigned role Operative Skilled | Deployment branch: Thurrock | Actual role: Operative Porter | Jobs: 396207 | Customers: Linklaters LLP | Actual hours: 9.5; source records: 1</x:v>
      </x:c>
      <x:c r="L2232" t="str">
        <x:v>Include</x:v>
      </x:c>
      <x:c r="M2232"/>
      <x:c r="N2232"/>
    </x:row>
    <x:row r="2233">
      <x:c r="A2233" t="str">
        <x:v>R Henry|2026-04-15</x:v>
      </x:c>
      <x:c r="B2233" s="888" t="n">
        <x:v>46127</x:v>
      </x:c>
      <x:c r="C2233" t="str">
        <x:v>R Henry</x:v>
      </x:c>
      <x:c r="D2233" t="str">
        <x:v>Permanent</x:v>
      </x:c>
      <x:c r="E2233" t="str">
        <x:v>Thurrock</x:v>
      </x:c>
      <x:c r="F2233" t="str">
        <x:v>Operative Skilled</x:v>
      </x:c>
      <x:c r="G2233" t="str">
        <x:v>401611</x:v>
      </x:c>
      <x:c r="H2233" t="str">
        <x:v>HSBC - BAU April</x:v>
      </x:c>
      <x:c r="I2233" s="22" t="n">
        <x:v>11.5</x:v>
      </x:c>
      <x:c r="J2233" t="str">
        <x:v>Worked</x:v>
      </x:c>
      <x:c r="K2233" t="str">
        <x:v>Employee 1138; home branch Thurrock; assigned role Operative Skilled | Deployment branch: Thurrock | Actual role: Operative Skilled | Jobs: 401611 | Customers: HSBC - BAU April | Actual hours: 11.5; source records: 1</x:v>
      </x:c>
      <x:c r="L2233" t="str">
        <x:v>Include</x:v>
      </x:c>
      <x:c r="M2233"/>
      <x:c r="N2233"/>
    </x:row>
    <x:row r="2234">
      <x:c r="A2234" t="str">
        <x:v>R Henry|2026-04-16</x:v>
      </x:c>
      <x:c r="B2234" s="888" t="n">
        <x:v>46128</x:v>
      </x:c>
      <x:c r="C2234" t="str">
        <x:v>R Henry</x:v>
      </x:c>
      <x:c r="D2234" t="str">
        <x:v>Permanent</x:v>
      </x:c>
      <x:c r="E2234" t="str">
        <x:v>Thurrock</x:v>
      </x:c>
      <x:c r="F2234" t="str">
        <x:v>Operative Skilled</x:v>
      </x:c>
      <x:c r="G2234" t="str">
        <x:v>399524</x:v>
      </x:c>
      <x:c r="H2234" t="str">
        <x:v>National Express</x:v>
      </x:c>
      <x:c r="I2234" s="22" t="n">
        <x:v>5.5</x:v>
      </x:c>
      <x:c r="J2234" t="str">
        <x:v>Worked</x:v>
      </x:c>
      <x:c r="K2234" t="str">
        <x:v>Employee 1138; home branch Thurrock; assigned role Operative Skilled | Deployment branch: Thurrock | Actual role: Operative Skilled | Jobs: 399524 | Customers: National Express | Actual hours: 5.5; source records: 1</x:v>
      </x:c>
      <x:c r="L2234" t="str">
        <x:v>Include</x:v>
      </x:c>
      <x:c r="M2234"/>
      <x:c r="N2234"/>
    </x:row>
    <x:row r="2235">
      <x:c r="A2235" t="str">
        <x:v>R Henry|2026-04-17</x:v>
      </x:c>
      <x:c r="B2235" s="888" t="n">
        <x:v>46129</x:v>
      </x:c>
      <x:c r="C2235" t="str">
        <x:v>R Henry</x:v>
      </x:c>
      <x:c r="D2235" t="str">
        <x:v>Permanent</x:v>
      </x:c>
      <x:c r="E2235" t="str">
        <x:v>Thurrock</x:v>
      </x:c>
      <x:c r="F2235" t="str">
        <x:v>Operative Skilled</x:v>
      </x:c>
      <x:c r="G2235" t="str">
        <x:v>401650, 396207</x:v>
      </x:c>
      <x:c r="H2235" t="str">
        <x:v>HSBC; Linklaters LLP</x:v>
      </x:c>
      <x:c r="I2235" s="22" t="n">
        <x:v>15.5</x:v>
      </x:c>
      <x:c r="J2235" t="str">
        <x:v>Worked — 2 records</x:v>
      </x:c>
      <x:c r="K2235" t="str">
        <x:v>Employee 1138; home branch Thurrock; assigned role Operative Skilled | Deployment branch: Thurrock | Actual role: Operative Porter, Operative Skilled | Jobs: 401650, 396207 | Customers: HSBC; Linklaters LLP | Actual hours: 15.5; source records: 2</x:v>
      </x:c>
      <x:c r="L2235" t="str">
        <x:v>Include</x:v>
      </x:c>
      <x:c r="M2235"/>
      <x:c r="N2235"/>
    </x:row>
    <x:row r="2236">
      <x:c r="A2236" t="str">
        <x:v>R Henry|2026-04-20</x:v>
      </x:c>
      <x:c r="B2236" s="888" t="n">
        <x:v>46132</x:v>
      </x:c>
      <x:c r="C2236" t="str">
        <x:v>R Henry</x:v>
      </x:c>
      <x:c r="D2236" t="str">
        <x:v>Permanent</x:v>
      </x:c>
      <x:c r="E2236" t="str">
        <x:v>Thurrock</x:v>
      </x:c>
      <x:c r="F2236" t="str">
        <x:v>Operative Skilled</x:v>
      </x:c>
      <x:c r="G2236" t="str">
        <x:v>392752B</x:v>
      </x:c>
      <x:c r="H2236" t="str">
        <x:v>Bromley Central Library</x:v>
      </x:c>
      <x:c r="I2236" s="22" t="n">
        <x:v>8.5</x:v>
      </x:c>
      <x:c r="J2236" t="str">
        <x:v>Worked</x:v>
      </x:c>
      <x:c r="K2236" t="str">
        <x:v>Employee 1138; home branch Thurrock; assigned role Operative Skilled | Deployment branch: Croydon | Actual role: Operative Skilled | Jobs: 392752B | Customers: Bromley Central Library | Actual hours: 8.5; source records: 1</x:v>
      </x:c>
      <x:c r="L2236" t="str">
        <x:v>Include</x:v>
      </x:c>
      <x:c r="M2236"/>
      <x:c r="N2236"/>
    </x:row>
    <x:row r="2237">
      <x:c r="A2237" t="str">
        <x:v>R Henry|2026-04-21</x:v>
      </x:c>
      <x:c r="B2237" s="888" t="n">
        <x:v>46133</x:v>
      </x:c>
      <x:c r="C2237" t="str">
        <x:v>R Henry</x:v>
      </x:c>
      <x:c r="D2237" t="str">
        <x:v>Permanent</x:v>
      </x:c>
      <x:c r="E2237" t="str">
        <x:v>Thurrock</x:v>
      </x:c>
      <x:c r="F2237" t="str">
        <x:v>Operative Skilled</x:v>
      </x:c>
      <x:c r="G2237" t="str">
        <x:v>392752B</x:v>
      </x:c>
      <x:c r="H2237" t="str">
        <x:v>Bromley Central Library</x:v>
      </x:c>
      <x:c r="I2237" s="22" t="n">
        <x:v>10</x:v>
      </x:c>
      <x:c r="J2237" t="str">
        <x:v>Worked</x:v>
      </x:c>
      <x:c r="K2237" t="str">
        <x:v>Employee 1138; home branch Thurrock; assigned role Operative Skilled | Deployment branch: Croydon | Actual role: Operative Skilled | Jobs: 392752B | Customers: Bromley Central Library | Actual hours: 10.0; source records: 1</x:v>
      </x:c>
      <x:c r="L2237" t="str">
        <x:v>Include</x:v>
      </x:c>
      <x:c r="M2237"/>
      <x:c r="N2237"/>
    </x:row>
    <x:row r="2238">
      <x:c r="A2238" t="str">
        <x:v>R Henry|2026-04-22</x:v>
      </x:c>
      <x:c r="B2238" s="888" t="n">
        <x:v>46134</x:v>
      </x:c>
      <x:c r="C2238" t="str">
        <x:v>R Henry</x:v>
      </x:c>
      <x:c r="D2238" t="str">
        <x:v>Permanent</x:v>
      </x:c>
      <x:c r="E2238" t="str">
        <x:v>Thurrock</x:v>
      </x:c>
      <x:c r="F2238" t="str">
        <x:v>Operative Skilled</x:v>
      </x:c>
      <x:c r="G2238" t="str">
        <x:v>401611</x:v>
      </x:c>
      <x:c r="H2238" t="str">
        <x:v>HSBC - BAU April</x:v>
      </x:c>
      <x:c r="I2238" s="22" t="n">
        <x:v>10</x:v>
      </x:c>
      <x:c r="J2238" t="str">
        <x:v>Worked</x:v>
      </x:c>
      <x:c r="K2238" t="str">
        <x:v>Employee 1138; home branch Thurrock; assigned role Operative Skilled | Deployment branch: Thurrock | Actual role: Operative Skilled | Jobs: 401611 | Customers: HSBC - BAU April | Actual hours: 10.0; source records: 1</x:v>
      </x:c>
      <x:c r="L2238" t="str">
        <x:v>Include</x:v>
      </x:c>
      <x:c r="M2238"/>
      <x:c r="N2238"/>
    </x:row>
    <x:row r="2239">
      <x:c r="A2239" t="str">
        <x:v>R Henry|2026-04-23</x:v>
      </x:c>
      <x:c r="B2239" s="888" t="n">
        <x:v>46135</x:v>
      </x:c>
      <x:c r="C2239" t="str">
        <x:v>R Henry</x:v>
      </x:c>
      <x:c r="D2239" t="str">
        <x:v>Permanent</x:v>
      </x:c>
      <x:c r="E2239" t="str">
        <x:v>Thurrock</x:v>
      </x:c>
      <x:c r="F2239" t="str">
        <x:v>Operative Skilled</x:v>
      </x:c>
      <x:c r="G2239" t="str">
        <x:v>392752B</x:v>
      </x:c>
      <x:c r="H2239" t="str">
        <x:v>Bromley Central Library</x:v>
      </x:c>
      <x:c r="I2239" s="22" t="n">
        <x:v>9</x:v>
      </x:c>
      <x:c r="J2239" t="str">
        <x:v>Worked</x:v>
      </x:c>
      <x:c r="K2239" t="str">
        <x:v>Employee 1138; home branch Thurrock; assigned role Operative Skilled | Deployment branch: Croydon | Actual role: Operative Porter | Jobs: 392752B | Customers: Bromley Central Library | Actual hours: 9.0; source records: 1</x:v>
      </x:c>
      <x:c r="L2239" t="str">
        <x:v>Include</x:v>
      </x:c>
      <x:c r="M2239"/>
      <x:c r="N2239"/>
    </x:row>
    <x:row r="2240">
      <x:c r="A2240" t="str">
        <x:v>R Henry|2026-04-24</x:v>
      </x:c>
      <x:c r="B2240" s="888" t="n">
        <x:v>46136</x:v>
      </x:c>
      <x:c r="C2240" t="str">
        <x:v>R Henry</x:v>
      </x:c>
      <x:c r="D2240" t="str">
        <x:v>Permanent</x:v>
      </x:c>
      <x:c r="E2240" t="str">
        <x:v>Thurrock</x:v>
      </x:c>
      <x:c r="F2240" t="str">
        <x:v>Operative Skilled</x:v>
      </x:c>
      <x:c r="G2240" t="str">
        <x:v>401773</x:v>
      </x:c>
      <x:c r="H2240" t="str">
        <x:v>HSBC</x:v>
      </x:c>
      <x:c r="I2240" s="22" t="n">
        <x:v>10</x:v>
      </x:c>
      <x:c r="J2240" t="str">
        <x:v>Worked</x:v>
      </x:c>
      <x:c r="K2240" t="str">
        <x:v>Employee 1138; home branch Thurrock; assigned role Operative Skilled | Deployment branch: Thurrock | Actual role: Operative Skilled | Jobs: 401773 | Customers: HSBC | Actual hours: 10.0; source records: 1</x:v>
      </x:c>
      <x:c r="L2240" t="str">
        <x:v>Include</x:v>
      </x:c>
      <x:c r="M2240"/>
      <x:c r="N2240"/>
    </x:row>
    <x:row r="2241">
      <x:c r="A2241" t="str">
        <x:v>R Henry|2026-04-25</x:v>
      </x:c>
      <x:c r="B2241" s="888" t="n">
        <x:v>46137</x:v>
      </x:c>
      <x:c r="C2241" t="str">
        <x:v>R Henry</x:v>
      </x:c>
      <x:c r="D2241" t="str">
        <x:v>Permanent</x:v>
      </x:c>
      <x:c r="E2241" t="str">
        <x:v>Thurrock</x:v>
      </x:c>
      <x:c r="F2241" t="str">
        <x:v>Operative Skilled</x:v>
      </x:c>
      <x:c r="G2241" t="str">
        <x:v>401674</x:v>
      </x:c>
      <x:c r="H2241" t="str">
        <x:v>Bank Of America</x:v>
      </x:c>
      <x:c r="I2241" s="22" t="n">
        <x:v>5.5</x:v>
      </x:c>
      <x:c r="J2241" t="str">
        <x:v>Worked</x:v>
      </x:c>
      <x:c r="K2241" t="str">
        <x:v>Employee 1138; home branch Thurrock; assigned role Operative Skilled | Deployment branch: Thurrock | Actual role: Operative Porter | Jobs: 401674 | Customers: Bank Of America | Actual hours: 5.5; source records: 1</x:v>
      </x:c>
      <x:c r="L2241" t="str">
        <x:v>Include</x:v>
      </x:c>
      <x:c r="M2241"/>
      <x:c r="N2241"/>
    </x:row>
    <x:row r="2242">
      <x:c r="A2242" t="str">
        <x:v>R Henry|2026-04-27</x:v>
      </x:c>
      <x:c r="B2242" s="888" t="n">
        <x:v>46139</x:v>
      </x:c>
      <x:c r="C2242" t="str">
        <x:v>R Henry</x:v>
      </x:c>
      <x:c r="D2242" t="str">
        <x:v>Permanent</x:v>
      </x:c>
      <x:c r="E2242" t="str">
        <x:v>Thurrock</x:v>
      </x:c>
      <x:c r="F2242" t="str">
        <x:v>Operative Skilled</x:v>
      </x:c>
      <x:c r="G2242" t="str">
        <x:v>400559</x:v>
      </x:c>
      <x:c r="H2242" t="str">
        <x:v>Southwark Youth Offending Service</x:v>
      </x:c>
      <x:c r="I2242" s="22" t="n">
        <x:v>6</x:v>
      </x:c>
      <x:c r="J2242" t="str">
        <x:v>Worked</x:v>
      </x:c>
      <x:c r="K2242" t="str">
        <x:v>Employee 1138; home branch Thurrock; assigned role Operative Skilled | Deployment branch: Thurrock | Actual role: Operative Skilled | Jobs: 400559 | Customers: Southwark Youth Offending Service | Actual hours: 6.0; source records: 1</x:v>
      </x:c>
      <x:c r="L2242" t="str">
        <x:v>Include</x:v>
      </x:c>
      <x:c r="M2242"/>
      <x:c r="N2242"/>
    </x:row>
    <x:row r="2243">
      <x:c r="A2243" t="str">
        <x:v>R Henry|2026-04-28</x:v>
      </x:c>
      <x:c r="B2243" s="888" t="n">
        <x:v>46140</x:v>
      </x:c>
      <x:c r="C2243" t="str">
        <x:v>R Henry</x:v>
      </x:c>
      <x:c r="D2243" t="str">
        <x:v>Permanent</x:v>
      </x:c>
      <x:c r="E2243" t="str">
        <x:v>Thurrock</x:v>
      </x:c>
      <x:c r="F2243" t="str">
        <x:v>Operative Skilled</x:v>
      </x:c>
      <x:c r="G2243" t="str">
        <x:v>400559</x:v>
      </x:c>
      <x:c r="H2243" t="str">
        <x:v>Southwark Youth Offending Service</x:v>
      </x:c>
      <x:c r="I2243" s="22" t="n">
        <x:v>7</x:v>
      </x:c>
      <x:c r="J2243" t="str">
        <x:v>Worked</x:v>
      </x:c>
      <x:c r="K2243" t="str">
        <x:v>Employee 1138; home branch Thurrock; assigned role Operative Skilled | Deployment branch: Thurrock | Actual role: Operative Porter | Jobs: 400559 | Customers: Southwark Youth Offending Service | Actual hours: 7.0; source records: 1</x:v>
      </x:c>
      <x:c r="L2243" t="str">
        <x:v>Include</x:v>
      </x:c>
      <x:c r="M2243"/>
      <x:c r="N2243"/>
    </x:row>
    <x:row r="2244">
      <x:c r="A2244" t="str">
        <x:v>R Henry|2026-04-29</x:v>
      </x:c>
      <x:c r="B2244" s="888" t="n">
        <x:v>46141</x:v>
      </x:c>
      <x:c r="C2244" t="str">
        <x:v>R Henry</x:v>
      </x:c>
      <x:c r="D2244" t="str">
        <x:v>Permanent</x:v>
      </x:c>
      <x:c r="E2244" t="str">
        <x:v>Thurrock</x:v>
      </x:c>
      <x:c r="F2244" t="str">
        <x:v>Operative Skilled</x:v>
      </x:c>
      <x:c r="G2244" t="str">
        <x:v>401611</x:v>
      </x:c>
      <x:c r="H2244" t="str">
        <x:v>HSBC - BAU April</x:v>
      </x:c>
      <x:c r="I2244" s="22" t="n">
        <x:v>9</x:v>
      </x:c>
      <x:c r="J2244" t="str">
        <x:v>Worked</x:v>
      </x:c>
      <x:c r="K2244" t="str">
        <x:v>Employee 1138; home branch Thurrock; assigned role Operative Skilled | Deployment branch: Thurrock | Actual role: Operative Skilled | Jobs: 401611 | Customers: HSBC - BAU April | Actual hours: 9.0; source records: 1</x:v>
      </x:c>
      <x:c r="L2244" t="str">
        <x:v>Include</x:v>
      </x:c>
      <x:c r="M2244"/>
      <x:c r="N2244"/>
    </x:row>
    <x:row r="2245">
      <x:c r="A2245" t="str">
        <x:v>R Henry|2026-04-30</x:v>
      </x:c>
      <x:c r="B2245" s="888" t="n">
        <x:v>46142</x:v>
      </x:c>
      <x:c r="C2245" t="str">
        <x:v>R Henry</x:v>
      </x:c>
      <x:c r="D2245" t="str">
        <x:v>Permanent</x:v>
      </x:c>
      <x:c r="E2245" t="str">
        <x:v>Thurrock</x:v>
      </x:c>
      <x:c r="F2245" t="str">
        <x:v>Operative Skilled</x:v>
      </x:c>
      <x:c r="G2245" t="str">
        <x:v>401494</x:v>
      </x:c>
      <x:c r="H2245" t="str">
        <x:v>Susquehanna International Group (SIG)</x:v>
      </x:c>
      <x:c r="I2245" s="22" t="n">
        <x:v>9</x:v>
      </x:c>
      <x:c r="J2245" t="str">
        <x:v>Worked</x:v>
      </x:c>
      <x:c r="K2245" t="str">
        <x:v>Employee 1138; home branch Thurrock; assigned role Operative Skilled | Deployment branch: Thurrock | Actual role: Operative Skilled | Jobs: 401494 | Customers: Susquehanna International Group (SIG) | Actual hours: 9.0; source records: 1</x:v>
      </x:c>
      <x:c r="L2245" t="str">
        <x:v>Include</x:v>
      </x:c>
      <x:c r="M2245"/>
      <x:c r="N2245"/>
    </x:row>
    <x:row r="2246">
      <x:c r="A2246" t="str">
        <x:v>R Luis (C)|2026-04-01</x:v>
      </x:c>
      <x:c r="B2246" s="888" t="n">
        <x:v>46113</x:v>
      </x:c>
      <x:c r="C2246" t="str">
        <x:v>R Luis (C)</x:v>
      </x:c>
      <x:c r="D2246" t="str">
        <x:v>Permanent</x:v>
      </x:c>
      <x:c r="E2246" t="str">
        <x:v>Thurrock</x:v>
      </x:c>
      <x:c r="F2246" t="str">
        <x:v>Operative Driver</x:v>
      </x:c>
      <x:c r="G2246" t="str">
        <x:v>398210</x:v>
      </x:c>
      <x:c r="H2246" t="str">
        <x:v>London Metropolitan University</x:v>
      </x:c>
      <x:c r="I2246" s="22" t="n">
        <x:v>8.5</x:v>
      </x:c>
      <x:c r="J2246" t="str">
        <x:v>Worked</x:v>
      </x:c>
      <x:c r="K2246" t="str">
        <x:v>Employee 2576; home branch Thurrock; assigned role Operative Driver | Deployment branch: Thurrock | Actual role: Operative Driver | Jobs: 398210 | Customers: London Metropolitan University | Actual hours: 8.5; source records: 1</x:v>
      </x:c>
      <x:c r="L2246" t="str">
        <x:v>Include</x:v>
      </x:c>
      <x:c r="M2246"/>
      <x:c r="N2246"/>
    </x:row>
    <x:row r="2247">
      <x:c r="A2247" t="str">
        <x:v>R Luis (C)|2026-04-02</x:v>
      </x:c>
      <x:c r="B2247" s="888" t="n">
        <x:v>46114</x:v>
      </x:c>
      <x:c r="C2247" t="str">
        <x:v>R Luis (C)</x:v>
      </x:c>
      <x:c r="D2247" t="str">
        <x:v>Permanent</x:v>
      </x:c>
      <x:c r="E2247" t="str">
        <x:v>Thurrock</x:v>
      </x:c>
      <x:c r="F2247" t="str">
        <x:v>Operative Driver</x:v>
      </x:c>
      <x:c r="G2247" t="str">
        <x:v>396207</x:v>
      </x:c>
      <x:c r="H2247" t="str">
        <x:v>Linklaters LLP</x:v>
      </x:c>
      <x:c r="I2247" s="22" t="n">
        <x:v>9</x:v>
      </x:c>
      <x:c r="J2247" t="str">
        <x:v>Worked</x:v>
      </x:c>
      <x:c r="K2247" t="str">
        <x:v>Employee 2576; home branch Thurrock; assigned role Operative Driver | Deployment branch: Thurrock | Actual role: Operative Driver | Jobs: 396207 | Customers: Linklaters LLP | Actual hours: 9.0; source records: 1</x:v>
      </x:c>
      <x:c r="L2247" t="str">
        <x:v>Include</x:v>
      </x:c>
      <x:c r="M2247"/>
      <x:c r="N2247"/>
    </x:row>
    <x:row r="2248">
      <x:c r="A2248" t="str">
        <x:v>R Luis (C)|2026-04-03</x:v>
      </x:c>
      <x:c r="B2248" s="888" t="n">
        <x:v>46115</x:v>
      </x:c>
      <x:c r="C2248" t="str">
        <x:v>R Luis (C)</x:v>
      </x:c>
      <x:c r="D2248" t="str">
        <x:v>Permanent</x:v>
      </x:c>
      <x:c r="E2248" t="str">
        <x:v>Thurrock</x:v>
      </x:c>
      <x:c r="F2248" t="str">
        <x:v>Operative Driver</x:v>
      </x:c>
      <x:c r="G2248"/>
      <x:c r="H2248"/>
      <x:c r="I2248" s="22" t="n">
        <x:v>0</x:v>
      </x:c>
      <x:c r="J2248" t="str">
        <x:v>Annual leave</x:v>
      </x:c>
      <x:c r="K2248" t="str">
        <x:v>Employee 2576; home branch Thurrock; assigned role Operative Driver | Leave: Annual Leave (Hours) | Leave calendar basis: Variable-pattern period</x:v>
      </x:c>
      <x:c r="L2248" t="str">
        <x:v>Include</x:v>
      </x:c>
      <x:c r="M2248"/>
      <x:c r="N2248"/>
    </x:row>
    <x:row r="2249">
      <x:c r="A2249" t="str">
        <x:v>R Luis (C)|2026-04-06</x:v>
      </x:c>
      <x:c r="B2249" s="888" t="n">
        <x:v>46118</x:v>
      </x:c>
      <x:c r="C2249" t="str">
        <x:v>R Luis (C)</x:v>
      </x:c>
      <x:c r="D2249" t="str">
        <x:v>Permanent</x:v>
      </x:c>
      <x:c r="E2249" t="str">
        <x:v>Thurrock</x:v>
      </x:c>
      <x:c r="F2249" t="str">
        <x:v>Operative Driver</x:v>
      </x:c>
      <x:c r="G2249"/>
      <x:c r="H2249"/>
      <x:c r="I2249" s="22" t="n">
        <x:v>0</x:v>
      </x:c>
      <x:c r="J2249" t="str">
        <x:v>Annual leave</x:v>
      </x:c>
      <x:c r="K2249" t="str">
        <x:v>Employee 2576; home branch Thurrock; assigned role Operative Driver | Leave: Annual Leave (Hours) | Leave calendar basis: Variable-pattern period</x:v>
      </x:c>
      <x:c r="L2249" t="str">
        <x:v>Include</x:v>
      </x:c>
      <x:c r="M2249"/>
      <x:c r="N2249"/>
    </x:row>
    <x:row r="2250">
      <x:c r="A2250" t="str">
        <x:v>R Luis (C)|2026-04-07</x:v>
      </x:c>
      <x:c r="B2250" s="888" t="n">
        <x:v>46119</x:v>
      </x:c>
      <x:c r="C2250" t="str">
        <x:v>R Luis (C)</x:v>
      </x:c>
      <x:c r="D2250" t="str">
        <x:v>Permanent</x:v>
      </x:c>
      <x:c r="E2250" t="str">
        <x:v>Thurrock</x:v>
      </x:c>
      <x:c r="F2250" t="str">
        <x:v>Operative Driver</x:v>
      </x:c>
      <x:c r="G2250" t="str">
        <x:v>396207</x:v>
      </x:c>
      <x:c r="H2250" t="str">
        <x:v>Linklaters LLP</x:v>
      </x:c>
      <x:c r="I2250" s="22" t="n">
        <x:v>9</x:v>
      </x:c>
      <x:c r="J2250" t="str">
        <x:v>Worked</x:v>
      </x:c>
      <x:c r="K2250" t="str">
        <x:v>Employee 2576; home branch Thurrock; assigned role Operative Driver | Deployment branch: Thurrock | Actual role: Operative Driver | Jobs: 396207 | Customers: Linklaters LLP | Actual hours: 9.0; source records: 1</x:v>
      </x:c>
      <x:c r="L2250" t="str">
        <x:v>Include</x:v>
      </x:c>
      <x:c r="M2250"/>
      <x:c r="N2250"/>
    </x:row>
    <x:row r="2251">
      <x:c r="A2251" t="str">
        <x:v>R Luis (C)|2026-04-08</x:v>
      </x:c>
      <x:c r="B2251" s="888" t="n">
        <x:v>46120</x:v>
      </x:c>
      <x:c r="C2251" t="str">
        <x:v>R Luis (C)</x:v>
      </x:c>
      <x:c r="D2251" t="str">
        <x:v>Permanent</x:v>
      </x:c>
      <x:c r="E2251" t="str">
        <x:v>Thurrock</x:v>
      </x:c>
      <x:c r="F2251" t="str">
        <x:v>Operative Driver</x:v>
      </x:c>
      <x:c r="G2251" t="str">
        <x:v>401351, 394164</x:v>
      </x:c>
      <x:c r="H2251" t="str">
        <x:v>JP Morgan Limited; Restore – Doc Management - NWL collections</x:v>
      </x:c>
      <x:c r="I2251" s="22" t="n">
        <x:v>10.5</x:v>
      </x:c>
      <x:c r="J2251" t="str">
        <x:v>Worked — 2 records</x:v>
      </x:c>
      <x:c r="K2251" t="str">
        <x:v>Employee 2576; home branch Thurrock; assigned role Operative Driver | Deployment branch: Thurrock | Actual role: Operative Driver | Jobs: 401351, 394164 | Customers: JP Morgan Limited; Restore – Doc Management - NWL collections | Actual hours: 10.5; source records: 2</x:v>
      </x:c>
      <x:c r="L2251" t="str">
        <x:v>Include</x:v>
      </x:c>
      <x:c r="M2251"/>
      <x:c r="N2251"/>
    </x:row>
    <x:row r="2252">
      <x:c r="A2252" t="str">
        <x:v>R Luis (C)|2026-04-09</x:v>
      </x:c>
      <x:c r="B2252" s="888" t="n">
        <x:v>46121</x:v>
      </x:c>
      <x:c r="C2252" t="str">
        <x:v>R Luis (C)</x:v>
      </x:c>
      <x:c r="D2252" t="str">
        <x:v>Permanent</x:v>
      </x:c>
      <x:c r="E2252" t="str">
        <x:v>Thurrock</x:v>
      </x:c>
      <x:c r="F2252" t="str">
        <x:v>Operative Driver</x:v>
      </x:c>
      <x:c r="G2252" t="str">
        <x:v>394164</x:v>
      </x:c>
      <x:c r="H2252" t="str">
        <x:v>Restore – Doc Management - NWL collections</x:v>
      </x:c>
      <x:c r="I2252" s="22" t="n">
        <x:v>9</x:v>
      </x:c>
      <x:c r="J2252" t="str">
        <x:v>Worked</x:v>
      </x:c>
      <x:c r="K2252" t="str">
        <x:v>Employee 2576; home branch Thurrock; assigned role Operative Driver | Deployment branch: Thurrock | Actual role: Operative Driver | Jobs: 394164 | Customers: Restore – Doc Management - NWL collections | Actual hours: 9.0; source records: 1</x:v>
      </x:c>
      <x:c r="L2252" t="str">
        <x:v>Include</x:v>
      </x:c>
      <x:c r="M2252"/>
      <x:c r="N2252"/>
    </x:row>
    <x:row r="2253">
      <x:c r="A2253" t="str">
        <x:v>R Luis (C)|2026-04-10</x:v>
      </x:c>
      <x:c r="B2253" s="888" t="n">
        <x:v>46122</x:v>
      </x:c>
      <x:c r="C2253" t="str">
        <x:v>R Luis (C)</x:v>
      </x:c>
      <x:c r="D2253" t="str">
        <x:v>Permanent</x:v>
      </x:c>
      <x:c r="E2253" t="str">
        <x:v>Thurrock</x:v>
      </x:c>
      <x:c r="F2253" t="str">
        <x:v>Operative Driver</x:v>
      </x:c>
      <x:c r="G2253" t="str">
        <x:v>394164</x:v>
      </x:c>
      <x:c r="H2253" t="str">
        <x:v>Restore – Doc Management - NWL collections</x:v>
      </x:c>
      <x:c r="I2253" s="22" t="n">
        <x:v>8.5</x:v>
      </x:c>
      <x:c r="J2253" t="str">
        <x:v>Worked</x:v>
      </x:c>
      <x:c r="K2253" t="str">
        <x:v>Employee 2576; home branch Thurrock; assigned role Operative Driver | Deployment branch: Thurrock | Actual role: Operative Driver | Jobs: 394164 | Customers: Restore – Doc Management - NWL collections | Actual hours: 8.5; source records: 1</x:v>
      </x:c>
      <x:c r="L2253" t="str">
        <x:v>Include</x:v>
      </x:c>
      <x:c r="M2253"/>
      <x:c r="N2253"/>
    </x:row>
    <x:row r="2254">
      <x:c r="A2254" t="str">
        <x:v>R Luis (C)|2026-04-14</x:v>
      </x:c>
      <x:c r="B2254" s="888" t="n">
        <x:v>46126</x:v>
      </x:c>
      <x:c r="C2254" t="str">
        <x:v>R Luis (C)</x:v>
      </x:c>
      <x:c r="D2254" t="str">
        <x:v>Permanent</x:v>
      </x:c>
      <x:c r="E2254" t="str">
        <x:v>Thurrock</x:v>
      </x:c>
      <x:c r="F2254" t="str">
        <x:v>Operative Driver</x:v>
      </x:c>
      <x:c r="G2254" t="str">
        <x:v>394164</x:v>
      </x:c>
      <x:c r="H2254" t="str">
        <x:v>Restore – Doc Management - NWL collections</x:v>
      </x:c>
      <x:c r="I2254" s="22" t="n">
        <x:v>7</x:v>
      </x:c>
      <x:c r="J2254" t="str">
        <x:v>Worked</x:v>
      </x:c>
      <x:c r="K2254" t="str">
        <x:v>Employee 2576; home branch Thurrock; assigned role Operative Driver | Deployment branch: Thurrock | Actual role: Operative Driver | Jobs: 394164 | Customers: Restore – Doc Management - NWL collections | Actual hours: 7.0; source records: 1</x:v>
      </x:c>
      <x:c r="L2254" t="str">
        <x:v>Include</x:v>
      </x:c>
      <x:c r="M2254"/>
      <x:c r="N2254"/>
    </x:row>
    <x:row r="2255">
      <x:c r="A2255" t="str">
        <x:v>R Luis (C)|2026-04-15</x:v>
      </x:c>
      <x:c r="B2255" s="888" t="n">
        <x:v>46127</x:v>
      </x:c>
      <x:c r="C2255" t="str">
        <x:v>R Luis (C)</x:v>
      </x:c>
      <x:c r="D2255" t="str">
        <x:v>Permanent</x:v>
      </x:c>
      <x:c r="E2255" t="str">
        <x:v>Thurrock</x:v>
      </x:c>
      <x:c r="F2255" t="str">
        <x:v>Operative Driver</x:v>
      </x:c>
      <x:c r="G2255" t="str">
        <x:v>394164</x:v>
      </x:c>
      <x:c r="H2255" t="str">
        <x:v>Restore – Doc Management - NWL collections</x:v>
      </x:c>
      <x:c r="I2255" s="22" t="n">
        <x:v>7</x:v>
      </x:c>
      <x:c r="J2255" t="str">
        <x:v>Worked</x:v>
      </x:c>
      <x:c r="K2255" t="str">
        <x:v>Employee 2576; home branch Thurrock; assigned role Operative Driver | Deployment branch: Thurrock | Actual role: Operative Driver | Jobs: 394164 | Customers: Restore – Doc Management - NWL collections | Actual hours: 7.0; source records: 1</x:v>
      </x:c>
      <x:c r="L2255" t="str">
        <x:v>Include</x:v>
      </x:c>
      <x:c r="M2255"/>
      <x:c r="N2255"/>
    </x:row>
    <x:row r="2256">
      <x:c r="A2256" t="str">
        <x:v>R Luis (C)|2026-04-16</x:v>
      </x:c>
      <x:c r="B2256" s="888" t="n">
        <x:v>46128</x:v>
      </x:c>
      <x:c r="C2256" t="str">
        <x:v>R Luis (C)</x:v>
      </x:c>
      <x:c r="D2256" t="str">
        <x:v>Permanent</x:v>
      </x:c>
      <x:c r="E2256" t="str">
        <x:v>Thurrock</x:v>
      </x:c>
      <x:c r="F2256" t="str">
        <x:v>Operative Driver</x:v>
      </x:c>
      <x:c r="G2256" t="str">
        <x:v>394164</x:v>
      </x:c>
      <x:c r="H2256" t="str">
        <x:v>Restore – Doc Management - NWL collections</x:v>
      </x:c>
      <x:c r="I2256" s="22" t="n">
        <x:v>8</x:v>
      </x:c>
      <x:c r="J2256" t="str">
        <x:v>Worked</x:v>
      </x:c>
      <x:c r="K2256" t="str">
        <x:v>Employee 2576; home branch Thurrock; assigned role Operative Driver | Deployment branch: Thurrock | Actual role: Operative Driver | Jobs: 394164 | Customers: Restore – Doc Management - NWL collections | Actual hours: 8.0; source records: 1</x:v>
      </x:c>
      <x:c r="L2256" t="str">
        <x:v>Include</x:v>
      </x:c>
      <x:c r="M2256"/>
      <x:c r="N2256"/>
    </x:row>
    <x:row r="2257">
      <x:c r="A2257" t="str">
        <x:v>R Luis (C)|2026-04-17</x:v>
      </x:c>
      <x:c r="B2257" s="888" t="n">
        <x:v>46129</x:v>
      </x:c>
      <x:c r="C2257" t="str">
        <x:v>R Luis (C)</x:v>
      </x:c>
      <x:c r="D2257" t="str">
        <x:v>Permanent</x:v>
      </x:c>
      <x:c r="E2257" t="str">
        <x:v>Thurrock</x:v>
      </x:c>
      <x:c r="F2257" t="str">
        <x:v>Operative Driver</x:v>
      </x:c>
      <x:c r="G2257" t="str">
        <x:v>396207</x:v>
      </x:c>
      <x:c r="H2257" t="str">
        <x:v>Linklaters LLP</x:v>
      </x:c>
      <x:c r="I2257" s="22" t="n">
        <x:v>9</x:v>
      </x:c>
      <x:c r="J2257" t="str">
        <x:v>Worked</x:v>
      </x:c>
      <x:c r="K2257" t="str">
        <x:v>Employee 2576; home branch Thurrock; assigned role Operative Driver | Deployment branch: Thurrock | Actual role: Operative Driver | Jobs: 396207 | Customers: Linklaters LLP | Actual hours: 9.0; source records: 1</x:v>
      </x:c>
      <x:c r="L2257" t="str">
        <x:v>Include</x:v>
      </x:c>
      <x:c r="M2257"/>
      <x:c r="N2257"/>
    </x:row>
    <x:row r="2258">
      <x:c r="A2258" t="str">
        <x:v>R Luis (C)|2026-04-18</x:v>
      </x:c>
      <x:c r="B2258" s="888" t="n">
        <x:v>46130</x:v>
      </x:c>
      <x:c r="C2258" t="str">
        <x:v>R Luis (C)</x:v>
      </x:c>
      <x:c r="D2258" t="str">
        <x:v>Permanent</x:v>
      </x:c>
      <x:c r="E2258" t="str">
        <x:v>Thurrock</x:v>
      </x:c>
      <x:c r="F2258" t="str">
        <x:v>Operative Driver</x:v>
      </x:c>
      <x:c r="G2258" t="str">
        <x:v>396207</x:v>
      </x:c>
      <x:c r="H2258" t="str">
        <x:v>Linklaters LLP</x:v>
      </x:c>
      <x:c r="I2258" s="22" t="n">
        <x:v>8.5</x:v>
      </x:c>
      <x:c r="J2258" t="str">
        <x:v>Worked</x:v>
      </x:c>
      <x:c r="K2258" t="str">
        <x:v>Employee 2576; home branch Thurrock; assigned role Operative Driver | Deployment branch: Thurrock | Actual role: Operative Driver | Jobs: 396207 | Customers: Linklaters LLP | Actual hours: 8.5; source records: 1</x:v>
      </x:c>
      <x:c r="L2258" t="str">
        <x:v>Include</x:v>
      </x:c>
      <x:c r="M2258"/>
      <x:c r="N2258"/>
    </x:row>
    <x:row r="2259">
      <x:c r="A2259" t="str">
        <x:v>R Luis (C)|2026-04-20</x:v>
      </x:c>
      <x:c r="B2259" s="888" t="n">
        <x:v>46132</x:v>
      </x:c>
      <x:c r="C2259" t="str">
        <x:v>R Luis (C)</x:v>
      </x:c>
      <x:c r="D2259" t="str">
        <x:v>Permanent</x:v>
      </x:c>
      <x:c r="E2259" t="str">
        <x:v>Thurrock</x:v>
      </x:c>
      <x:c r="F2259" t="str">
        <x:v>Operative Driver</x:v>
      </x:c>
      <x:c r="G2259" t="str">
        <x:v>396207</x:v>
      </x:c>
      <x:c r="H2259" t="str">
        <x:v>Linklaters LLP</x:v>
      </x:c>
      <x:c r="I2259" s="22" t="n">
        <x:v>9.5</x:v>
      </x:c>
      <x:c r="J2259" t="str">
        <x:v>Worked</x:v>
      </x:c>
      <x:c r="K2259" t="str">
        <x:v>Employee 2576; home branch Thurrock; assigned role Operative Driver | Deployment branch: Thurrock | Actual role: Operative Driver | Jobs: 396207 | Customers: Linklaters LLP | Actual hours: 9.5; source records: 1</x:v>
      </x:c>
      <x:c r="L2259" t="str">
        <x:v>Include</x:v>
      </x:c>
      <x:c r="M2259"/>
      <x:c r="N2259"/>
    </x:row>
    <x:row r="2260">
      <x:c r="A2260" t="str">
        <x:v>R Luis (C)|2026-04-21</x:v>
      </x:c>
      <x:c r="B2260" s="888" t="n">
        <x:v>46133</x:v>
      </x:c>
      <x:c r="C2260" t="str">
        <x:v>R Luis (C)</x:v>
      </x:c>
      <x:c r="D2260" t="str">
        <x:v>Permanent</x:v>
      </x:c>
      <x:c r="E2260" t="str">
        <x:v>Thurrock</x:v>
      </x:c>
      <x:c r="F2260" t="str">
        <x:v>Operative Driver</x:v>
      </x:c>
      <x:c r="G2260" t="str">
        <x:v>401629</x:v>
      </x:c>
      <x:c r="H2260" t="str">
        <x:v>CH &amp; Co Catering Ltd</x:v>
      </x:c>
      <x:c r="I2260" s="22" t="n">
        <x:v>7</x:v>
      </x:c>
      <x:c r="J2260" t="str">
        <x:v>Worked</x:v>
      </x:c>
      <x:c r="K2260" t="str">
        <x:v>Employee 2576; home branch Thurrock; assigned role Operative Driver | Deployment branch: Thurrock | Actual role: Operative Driver | Jobs: 401629 | Customers: CH &amp; Co Catering Ltd | Actual hours: 7.0; source records: 1</x:v>
      </x:c>
      <x:c r="L2260" t="str">
        <x:v>Include</x:v>
      </x:c>
      <x:c r="M2260"/>
      <x:c r="N2260"/>
    </x:row>
    <x:row r="2261">
      <x:c r="A2261" t="str">
        <x:v>R Luis (C)|2026-04-22</x:v>
      </x:c>
      <x:c r="B2261" s="888" t="n">
        <x:v>46134</x:v>
      </x:c>
      <x:c r="C2261" t="str">
        <x:v>R Luis (C)</x:v>
      </x:c>
      <x:c r="D2261" t="str">
        <x:v>Permanent</x:v>
      </x:c>
      <x:c r="E2261" t="str">
        <x:v>Thurrock</x:v>
      </x:c>
      <x:c r="F2261" t="str">
        <x:v>Operative Driver</x:v>
      </x:c>
      <x:c r="G2261" t="str">
        <x:v>396207</x:v>
      </x:c>
      <x:c r="H2261" t="str">
        <x:v>Linklaters LLP</x:v>
      </x:c>
      <x:c r="I2261" s="22" t="n">
        <x:v>11</x:v>
      </x:c>
      <x:c r="J2261" t="str">
        <x:v>Worked</x:v>
      </x:c>
      <x:c r="K2261" t="str">
        <x:v>Employee 2576; home branch Thurrock; assigned role Operative Driver | Deployment branch: Thurrock | Actual role: Operative Driver | Jobs: 396207 | Customers: Linklaters LLP | Actual hours: 11.0; source records: 1</x:v>
      </x:c>
      <x:c r="L2261" t="str">
        <x:v>Include</x:v>
      </x:c>
      <x:c r="M2261"/>
      <x:c r="N2261"/>
    </x:row>
    <x:row r="2262">
      <x:c r="A2262" t="str">
        <x:v>R Luis (C)|2026-04-23</x:v>
      </x:c>
      <x:c r="B2262" s="888" t="n">
        <x:v>46135</x:v>
      </x:c>
      <x:c r="C2262" t="str">
        <x:v>R Luis (C)</x:v>
      </x:c>
      <x:c r="D2262" t="str">
        <x:v>Permanent</x:v>
      </x:c>
      <x:c r="E2262" t="str">
        <x:v>Thurrock</x:v>
      </x:c>
      <x:c r="F2262" t="str">
        <x:v>Operative Driver</x:v>
      </x:c>
      <x:c r="G2262" t="str">
        <x:v>396207</x:v>
      </x:c>
      <x:c r="H2262" t="str">
        <x:v>Linklaters LLP</x:v>
      </x:c>
      <x:c r="I2262" s="22" t="n">
        <x:v>11.5</x:v>
      </x:c>
      <x:c r="J2262" t="str">
        <x:v>Worked</x:v>
      </x:c>
      <x:c r="K2262" t="str">
        <x:v>Employee 2576; home branch Thurrock; assigned role Operative Driver | Deployment branch: Thurrock | Actual role: Operative Driver | Jobs: 396207 | Customers: Linklaters LLP | Actual hours: 11.5; source records: 1</x:v>
      </x:c>
      <x:c r="L2262" t="str">
        <x:v>Include</x:v>
      </x:c>
      <x:c r="M2262"/>
      <x:c r="N2262"/>
    </x:row>
    <x:row r="2263">
      <x:c r="A2263" t="str">
        <x:v>R Luis (C)|2026-04-24</x:v>
      </x:c>
      <x:c r="B2263" s="888" t="n">
        <x:v>46136</x:v>
      </x:c>
      <x:c r="C2263" t="str">
        <x:v>R Luis (C)</x:v>
      </x:c>
      <x:c r="D2263" t="str">
        <x:v>Permanent</x:v>
      </x:c>
      <x:c r="E2263" t="str">
        <x:v>Thurrock</x:v>
      </x:c>
      <x:c r="F2263" t="str">
        <x:v>Operative Driver</x:v>
      </x:c>
      <x:c r="G2263" t="str">
        <x:v>396207</x:v>
      </x:c>
      <x:c r="H2263" t="str">
        <x:v>Linklaters LLP</x:v>
      </x:c>
      <x:c r="I2263" s="22" t="n">
        <x:v>12</x:v>
      </x:c>
      <x:c r="J2263" t="str">
        <x:v>Worked</x:v>
      </x:c>
      <x:c r="K2263" t="str">
        <x:v>Employee 2576; home branch Thurrock; assigned role Operative Driver | Deployment branch: Thurrock | Actual role: Operative Driver | Jobs: 396207 | Customers: Linklaters LLP | Actual hours: 12.0; source records: 1</x:v>
      </x:c>
      <x:c r="L2263" t="str">
        <x:v>Include</x:v>
      </x:c>
      <x:c r="M2263"/>
      <x:c r="N2263"/>
    </x:row>
    <x:row r="2264">
      <x:c r="A2264" t="str">
        <x:v>R Luis (C)|2026-04-27</x:v>
      </x:c>
      <x:c r="B2264" s="888" t="n">
        <x:v>46139</x:v>
      </x:c>
      <x:c r="C2264" t="str">
        <x:v>R Luis (C)</x:v>
      </x:c>
      <x:c r="D2264" t="str">
        <x:v>Permanent</x:v>
      </x:c>
      <x:c r="E2264" t="str">
        <x:v>Thurrock</x:v>
      </x:c>
      <x:c r="F2264" t="str">
        <x:v>Operative Driver</x:v>
      </x:c>
      <x:c r="G2264" t="str">
        <x:v>401799</x:v>
      </x:c>
      <x:c r="H2264" t="str">
        <x:v>HG Thurrock</x:v>
      </x:c>
      <x:c r="I2264" s="22" t="n">
        <x:v>3</x:v>
      </x:c>
      <x:c r="J2264" t="str">
        <x:v>Worked</x:v>
      </x:c>
      <x:c r="K2264" t="str">
        <x:v>Employee 2576; home branch Thurrock; assigned role Operative Driver | Deployment branch: Thurrock | Actual role: Operative Driver | Jobs: 401799 | Customers: HG Thurrock | Actual hours: 3.0; source records: 1</x:v>
      </x:c>
      <x:c r="L2264" t="str">
        <x:v>Include</x:v>
      </x:c>
      <x:c r="M2264"/>
      <x:c r="N2264"/>
    </x:row>
    <x:row r="2265">
      <x:c r="A2265" t="str">
        <x:v>R Luis (C)|2026-04-28</x:v>
      </x:c>
      <x:c r="B2265" s="888" t="n">
        <x:v>46140</x:v>
      </x:c>
      <x:c r="C2265" t="str">
        <x:v>R Luis (C)</x:v>
      </x:c>
      <x:c r="D2265" t="str">
        <x:v>Permanent</x:v>
      </x:c>
      <x:c r="E2265" t="str">
        <x:v>Thurrock</x:v>
      </x:c>
      <x:c r="F2265" t="str">
        <x:v>Operative Driver</x:v>
      </x:c>
      <x:c r="G2265" t="str">
        <x:v>396207</x:v>
      </x:c>
      <x:c r="H2265" t="str">
        <x:v>Linklaters LLP</x:v>
      </x:c>
      <x:c r="I2265" s="22" t="n">
        <x:v>9.5</x:v>
      </x:c>
      <x:c r="J2265" t="str">
        <x:v>Worked</x:v>
      </x:c>
      <x:c r="K2265" t="str">
        <x:v>Employee 2576; home branch Thurrock; assigned role Operative Driver | Deployment branch: Thurrock | Actual role: Operative Driver | Jobs: 396207 | Customers: Linklaters LLP | Actual hours: 9.5; source records: 1</x:v>
      </x:c>
      <x:c r="L2265" t="str">
        <x:v>Include</x:v>
      </x:c>
      <x:c r="M2265"/>
      <x:c r="N2265"/>
    </x:row>
    <x:row r="2266">
      <x:c r="A2266" t="str">
        <x:v>R Luis (C)|2026-04-29</x:v>
      </x:c>
      <x:c r="B2266" s="888" t="n">
        <x:v>46141</x:v>
      </x:c>
      <x:c r="C2266" t="str">
        <x:v>R Luis (C)</x:v>
      </x:c>
      <x:c r="D2266" t="str">
        <x:v>Permanent</x:v>
      </x:c>
      <x:c r="E2266" t="str">
        <x:v>Thurrock</x:v>
      </x:c>
      <x:c r="F2266" t="str">
        <x:v>Operative Driver</x:v>
      </x:c>
      <x:c r="G2266" t="str">
        <x:v>396207</x:v>
      </x:c>
      <x:c r="H2266" t="str">
        <x:v>Linklaters LLP</x:v>
      </x:c>
      <x:c r="I2266" s="22" t="n">
        <x:v>9.5</x:v>
      </x:c>
      <x:c r="J2266" t="str">
        <x:v>Worked</x:v>
      </x:c>
      <x:c r="K2266" t="str">
        <x:v>Employee 2576; home branch Thurrock; assigned role Operative Driver | Deployment branch: Thurrock | Actual role: Operative Driver | Jobs: 396207 | Customers: Linklaters LLP | Actual hours: 9.5; source records: 1</x:v>
      </x:c>
      <x:c r="L2266" t="str">
        <x:v>Include</x:v>
      </x:c>
      <x:c r="M2266"/>
      <x:c r="N2266"/>
    </x:row>
    <x:row r="2267">
      <x:c r="A2267" t="str">
        <x:v>R Luis (C)|2026-04-30</x:v>
      </x:c>
      <x:c r="B2267" s="888" t="n">
        <x:v>46142</x:v>
      </x:c>
      <x:c r="C2267" t="str">
        <x:v>R Luis (C)</x:v>
      </x:c>
      <x:c r="D2267" t="str">
        <x:v>Permanent</x:v>
      </x:c>
      <x:c r="E2267" t="str">
        <x:v>Thurrock</x:v>
      </x:c>
      <x:c r="F2267" t="str">
        <x:v>Operative Driver</x:v>
      </x:c>
      <x:c r="G2267" t="str">
        <x:v>399451I</x:v>
      </x:c>
      <x:c r="H2267" t="str">
        <x:v>Royal Borough of Kensington and Chelsea</x:v>
      </x:c>
      <x:c r="I2267" s="22" t="n">
        <x:v>10</x:v>
      </x:c>
      <x:c r="J2267" t="str">
        <x:v>Worked</x:v>
      </x:c>
      <x:c r="K2267" t="str">
        <x:v>Employee 2576; home branch Thurrock; assigned role Operative Driver | Deployment branch: Croydon | Actual role: Operative Driver | Jobs: 399451I | Customers: Royal Borough of Kensington and Chelsea | Actual hours: 10.0; source records: 1</x:v>
      </x:c>
      <x:c r="L2267" t="str">
        <x:v>Include</x:v>
      </x:c>
      <x:c r="M2267"/>
      <x:c r="N2267"/>
    </x:row>
    <x:row r="2268">
      <x:c r="A2268" t="str">
        <x:v>R Stimson (B)|2026-04-01</x:v>
      </x:c>
      <x:c r="B2268" s="888" t="n">
        <x:v>46113</x:v>
      </x:c>
      <x:c r="C2268" t="str">
        <x:v>R Stimson (B)</x:v>
      </x:c>
      <x:c r="D2268" t="str">
        <x:v>Permanent</x:v>
      </x:c>
      <x:c r="E2268" t="str">
        <x:v>Thurrock</x:v>
      </x:c>
      <x:c r="F2268" t="str">
        <x:v>Operative Skilled</x:v>
      </x:c>
      <x:c r="G2268" t="str">
        <x:v>400283</x:v>
      </x:c>
      <x:c r="H2268" t="str">
        <x:v>Canada Life</x:v>
      </x:c>
      <x:c r="I2268" s="22" t="n">
        <x:v>8.5</x:v>
      </x:c>
      <x:c r="J2268" t="str">
        <x:v>Worked</x:v>
      </x:c>
      <x:c r="K2268" t="str">
        <x:v>Employee 101924; home branch Thurrock; assigned role Operative Skilled | Deployment branch: Thurrock | Actual role: Operative Skilled | Jobs: 400283 | Customers: Canada Life | Actual hours: 8.5; source records: 1</x:v>
      </x:c>
      <x:c r="L2268" t="str">
        <x:v>Include</x:v>
      </x:c>
      <x:c r="M2268"/>
      <x:c r="N2268"/>
    </x:row>
    <x:row r="2269">
      <x:c r="A2269" t="str">
        <x:v>R Stimson (B)|2026-04-02</x:v>
      </x:c>
      <x:c r="B2269" s="888" t="n">
        <x:v>46114</x:v>
      </x:c>
      <x:c r="C2269" t="str">
        <x:v>R Stimson (B)</x:v>
      </x:c>
      <x:c r="D2269" t="str">
        <x:v>Permanent</x:v>
      </x:c>
      <x:c r="E2269" t="str">
        <x:v>Thurrock</x:v>
      </x:c>
      <x:c r="F2269" t="str">
        <x:v>Operative Skilled</x:v>
      </x:c>
      <x:c r="G2269" t="str">
        <x:v>400283</x:v>
      </x:c>
      <x:c r="H2269" t="str">
        <x:v>Canada Life</x:v>
      </x:c>
      <x:c r="I2269" s="22" t="n">
        <x:v>9</x:v>
      </x:c>
      <x:c r="J2269" t="str">
        <x:v>Worked</x:v>
      </x:c>
      <x:c r="K2269" t="str">
        <x:v>Employee 101924; home branch Thurrock; assigned role Operative Skilled | Deployment branch: Thurrock | Actual role: Operative Skilled | Jobs: 400283 | Customers: Canada Life | Actual hours: 9.0; source records: 1</x:v>
      </x:c>
      <x:c r="L2269" t="str">
        <x:v>Include</x:v>
      </x:c>
      <x:c r="M2269"/>
      <x:c r="N2269"/>
    </x:row>
    <x:row r="2270">
      <x:c r="A2270" t="str">
        <x:v>R Stimson (B)|2026-04-03</x:v>
      </x:c>
      <x:c r="B2270" s="888" t="n">
        <x:v>46115</x:v>
      </x:c>
      <x:c r="C2270" t="str">
        <x:v>R Stimson (B)</x:v>
      </x:c>
      <x:c r="D2270" t="str">
        <x:v>Permanent</x:v>
      </x:c>
      <x:c r="E2270" t="str">
        <x:v>Thurrock</x:v>
      </x:c>
      <x:c r="F2270" t="str">
        <x:v>Operative Skilled</x:v>
      </x:c>
      <x:c r="G2270"/>
      <x:c r="H2270"/>
      <x:c r="I2270" s="22" t="n">
        <x:v>0</x:v>
      </x:c>
      <x:c r="J2270" t="str">
        <x:v>Annual leave</x:v>
      </x:c>
      <x:c r="K2270" t="str">
        <x:v>Employee 101924; home branch Thurrock; assigned role Operative Skilled | Leave: Annual Leave (Hours) | Leave calendar basis: Variable-pattern period</x:v>
      </x:c>
      <x:c r="L2270" t="str">
        <x:v>Include</x:v>
      </x:c>
      <x:c r="M2270"/>
      <x:c r="N2270"/>
    </x:row>
    <x:row r="2271">
      <x:c r="A2271" t="str">
        <x:v>R Stimson (B)|2026-04-06</x:v>
      </x:c>
      <x:c r="B2271" s="888" t="n">
        <x:v>46118</x:v>
      </x:c>
      <x:c r="C2271" t="str">
        <x:v>R Stimson (B)</x:v>
      </x:c>
      <x:c r="D2271" t="str">
        <x:v>Permanent</x:v>
      </x:c>
      <x:c r="E2271" t="str">
        <x:v>Thurrock</x:v>
      </x:c>
      <x:c r="F2271" t="str">
        <x:v>Operative Skilled</x:v>
      </x:c>
      <x:c r="G2271"/>
      <x:c r="H2271"/>
      <x:c r="I2271" s="22" t="n">
        <x:v>0</x:v>
      </x:c>
      <x:c r="J2271" t="str">
        <x:v>Annual leave</x:v>
      </x:c>
      <x:c r="K2271" t="str">
        <x:v>Employee 101924; home branch Thurrock; assigned role Operative Skilled | Leave: Annual Leave (Hours) | Leave calendar basis: Variable-pattern period</x:v>
      </x:c>
      <x:c r="L2271" t="str">
        <x:v>Include</x:v>
      </x:c>
      <x:c r="M2271"/>
      <x:c r="N2271"/>
    </x:row>
    <x:row r="2272">
      <x:c r="A2272" t="str">
        <x:v>R Stimson (B)|2026-04-07</x:v>
      </x:c>
      <x:c r="B2272" s="888" t="n">
        <x:v>46119</x:v>
      </x:c>
      <x:c r="C2272" t="str">
        <x:v>R Stimson (B)</x:v>
      </x:c>
      <x:c r="D2272" t="str">
        <x:v>Permanent</x:v>
      </x:c>
      <x:c r="E2272" t="str">
        <x:v>Thurrock</x:v>
      </x:c>
      <x:c r="F2272" t="str">
        <x:v>Operative Skilled</x:v>
      </x:c>
      <x:c r="G2272"/>
      <x:c r="H2272"/>
      <x:c r="I2272" s="22" t="n">
        <x:v>0</x:v>
      </x:c>
      <x:c r="J2272" t="str">
        <x:v>Annual leave</x:v>
      </x:c>
      <x:c r="K2272" t="str">
        <x:v>Employee 101924; home branch Thurrock; assigned role Operative Skilled | Leave: Annual Leave (Hours) | Leave calendar basis: Variable-pattern period</x:v>
      </x:c>
      <x:c r="L2272" t="str">
        <x:v>Include</x:v>
      </x:c>
      <x:c r="M2272"/>
      <x:c r="N2272"/>
    </x:row>
    <x:row r="2273">
      <x:c r="A2273" t="str">
        <x:v>R Stimson (B)|2026-04-08</x:v>
      </x:c>
      <x:c r="B2273" s="888" t="n">
        <x:v>46120</x:v>
      </x:c>
      <x:c r="C2273" t="str">
        <x:v>R Stimson (B)</x:v>
      </x:c>
      <x:c r="D2273" t="str">
        <x:v>Permanent</x:v>
      </x:c>
      <x:c r="E2273" t="str">
        <x:v>Thurrock</x:v>
      </x:c>
      <x:c r="F2273" t="str">
        <x:v>Operative Skilled</x:v>
      </x:c>
      <x:c r="G2273"/>
      <x:c r="H2273"/>
      <x:c r="I2273" s="22" t="n">
        <x:v>0</x:v>
      </x:c>
      <x:c r="J2273" t="str">
        <x:v>Annual leave</x:v>
      </x:c>
      <x:c r="K2273" t="str">
        <x:v>Employee 101924; home branch Thurrock; assigned role Operative Skilled | Leave: Annual Leave (Hours) | Leave calendar basis: Variable-pattern period</x:v>
      </x:c>
      <x:c r="L2273" t="str">
        <x:v>Include</x:v>
      </x:c>
      <x:c r="M2273"/>
      <x:c r="N2273"/>
    </x:row>
    <x:row r="2274">
      <x:c r="A2274" t="str">
        <x:v>R Stimson (B)|2026-04-09</x:v>
      </x:c>
      <x:c r="B2274" s="888" t="n">
        <x:v>46121</x:v>
      </x:c>
      <x:c r="C2274" t="str">
        <x:v>R Stimson (B)</x:v>
      </x:c>
      <x:c r="D2274" t="str">
        <x:v>Permanent</x:v>
      </x:c>
      <x:c r="E2274" t="str">
        <x:v>Thurrock</x:v>
      </x:c>
      <x:c r="F2274" t="str">
        <x:v>Operative Skilled</x:v>
      </x:c>
      <x:c r="G2274"/>
      <x:c r="H2274"/>
      <x:c r="I2274" s="22" t="n">
        <x:v>0</x:v>
      </x:c>
      <x:c r="J2274" t="str">
        <x:v>Annual leave</x:v>
      </x:c>
      <x:c r="K2274" t="str">
        <x:v>Employee 101924; home branch Thurrock; assigned role Operative Skilled | Leave: Annual Leave (Hours) | Leave calendar basis: Variable-pattern period</x:v>
      </x:c>
      <x:c r="L2274" t="str">
        <x:v>Include</x:v>
      </x:c>
      <x:c r="M2274"/>
      <x:c r="N2274"/>
    </x:row>
    <x:row r="2275">
      <x:c r="A2275" t="str">
        <x:v>R Stimson (B)|2026-04-10</x:v>
      </x:c>
      <x:c r="B2275" s="888" t="n">
        <x:v>46122</x:v>
      </x:c>
      <x:c r="C2275" t="str">
        <x:v>R Stimson (B)</x:v>
      </x:c>
      <x:c r="D2275" t="str">
        <x:v>Permanent</x:v>
      </x:c>
      <x:c r="E2275" t="str">
        <x:v>Thurrock</x:v>
      </x:c>
      <x:c r="F2275" t="str">
        <x:v>Operative Skilled</x:v>
      </x:c>
      <x:c r="G2275"/>
      <x:c r="H2275"/>
      <x:c r="I2275" s="22" t="n">
        <x:v>0</x:v>
      </x:c>
      <x:c r="J2275" t="str">
        <x:v>Annual leave</x:v>
      </x:c>
      <x:c r="K2275" t="str">
        <x:v>Employee 101924; home branch Thurrock; assigned role Operative Skilled | Leave: Annual Leave (Hours) | Leave calendar basis: Variable-pattern period</x:v>
      </x:c>
      <x:c r="L2275" t="str">
        <x:v>Include</x:v>
      </x:c>
      <x:c r="M2275"/>
      <x:c r="N2275"/>
    </x:row>
    <x:row r="2276">
      <x:c r="A2276" t="str">
        <x:v>R Stimson (B)|2026-04-11</x:v>
      </x:c>
      <x:c r="B2276" s="888" t="n">
        <x:v>46123</x:v>
      </x:c>
      <x:c r="C2276" t="str">
        <x:v>R Stimson (B)</x:v>
      </x:c>
      <x:c r="D2276" t="str">
        <x:v>Permanent</x:v>
      </x:c>
      <x:c r="E2276" t="str">
        <x:v>Thurrock</x:v>
      </x:c>
      <x:c r="F2276" t="str">
        <x:v>Operative Skilled</x:v>
      </x:c>
      <x:c r="G2276" t="str">
        <x:v>401545</x:v>
      </x:c>
      <x:c r="H2276" t="str">
        <x:v>BNP Paribas Limited</x:v>
      </x:c>
      <x:c r="I2276" s="22" t="n">
        <x:v>9.5</x:v>
      </x:c>
      <x:c r="J2276" t="str">
        <x:v>Worked</x:v>
      </x:c>
      <x:c r="K2276" t="str">
        <x:v>Employee 101924; home branch Thurrock; assigned role Operative Skilled | Deployment branch: Thurrock | Actual role: Operative Skilled | Jobs: 401545 | Customers: BNP Paribas Limited | Actual hours: 9.5; source records: 1</x:v>
      </x:c>
      <x:c r="L2276" t="str">
        <x:v>Include</x:v>
      </x:c>
      <x:c r="M2276"/>
      <x:c r="N2276"/>
    </x:row>
    <x:row r="2277">
      <x:c r="A2277" t="str">
        <x:v>R Stimson (B)|2026-04-12</x:v>
      </x:c>
      <x:c r="B2277" s="888" t="n">
        <x:v>46124</x:v>
      </x:c>
      <x:c r="C2277" t="str">
        <x:v>R Stimson (B)</x:v>
      </x:c>
      <x:c r="D2277" t="str">
        <x:v>Permanent</x:v>
      </x:c>
      <x:c r="E2277" t="str">
        <x:v>Thurrock</x:v>
      </x:c>
      <x:c r="F2277" t="str">
        <x:v>Operative Skilled</x:v>
      </x:c>
      <x:c r="G2277" t="str">
        <x:v>401545</x:v>
      </x:c>
      <x:c r="H2277" t="str">
        <x:v>BNP Paribas Limited</x:v>
      </x:c>
      <x:c r="I2277" s="22" t="n">
        <x:v>9.5</x:v>
      </x:c>
      <x:c r="J2277" t="str">
        <x:v>Worked</x:v>
      </x:c>
      <x:c r="K2277" t="str">
        <x:v>Employee 101924; home branch Thurrock; assigned role Operative Skilled | Deployment branch: Thurrock | Actual role: Operative Skilled | Jobs: 401545 | Customers: BNP Paribas Limited | Actual hours: 9.5; source records: 1</x:v>
      </x:c>
      <x:c r="L2277" t="str">
        <x:v>Include</x:v>
      </x:c>
      <x:c r="M2277"/>
      <x:c r="N2277"/>
    </x:row>
    <x:row r="2278">
      <x:c r="A2278" t="str">
        <x:v>R Stimson (B)|2026-04-13</x:v>
      </x:c>
      <x:c r="B2278" s="888" t="n">
        <x:v>46125</x:v>
      </x:c>
      <x:c r="C2278" t="str">
        <x:v>R Stimson (B)</x:v>
      </x:c>
      <x:c r="D2278" t="str">
        <x:v>Permanent</x:v>
      </x:c>
      <x:c r="E2278" t="str">
        <x:v>Thurrock</x:v>
      </x:c>
      <x:c r="F2278" t="str">
        <x:v>Operative Skilled</x:v>
      </x:c>
      <x:c r="G2278" t="str">
        <x:v>396207</x:v>
      </x:c>
      <x:c r="H2278" t="str">
        <x:v>Linklaters LLP</x:v>
      </x:c>
      <x:c r="I2278" s="22" t="n">
        <x:v>9.5</x:v>
      </x:c>
      <x:c r="J2278" t="str">
        <x:v>Worked</x:v>
      </x:c>
      <x:c r="K2278" t="str">
        <x:v>Employee 101924; home branch Thurrock; assigned role Operative Skilled | Deployment branch: Thurrock | Actual role: Operative Skilled | Jobs: 396207 | Customers: Linklaters LLP | Actual hours: 9.5; source records: 1</x:v>
      </x:c>
      <x:c r="L2278" t="str">
        <x:v>Include</x:v>
      </x:c>
      <x:c r="M2278"/>
      <x:c r="N2278"/>
    </x:row>
    <x:row r="2279">
      <x:c r="A2279" t="str">
        <x:v>R Stimson (B)|2026-04-14</x:v>
      </x:c>
      <x:c r="B2279" s="888" t="n">
        <x:v>46126</x:v>
      </x:c>
      <x:c r="C2279" t="str">
        <x:v>R Stimson (B)</x:v>
      </x:c>
      <x:c r="D2279" t="str">
        <x:v>Permanent</x:v>
      </x:c>
      <x:c r="E2279" t="str">
        <x:v>Thurrock</x:v>
      </x:c>
      <x:c r="F2279" t="str">
        <x:v>Operative Skilled</x:v>
      </x:c>
      <x:c r="G2279" t="str">
        <x:v>396207</x:v>
      </x:c>
      <x:c r="H2279" t="str">
        <x:v>Linklaters LLP</x:v>
      </x:c>
      <x:c r="I2279" s="22" t="n">
        <x:v>9.5</x:v>
      </x:c>
      <x:c r="J2279" t="str">
        <x:v>Worked</x:v>
      </x:c>
      <x:c r="K2279" t="str">
        <x:v>Employee 101924; home branch Thurrock; assigned role Operative Skilled | Deployment branch: Thurrock | Actual role: Operative Skilled | Jobs: 396207 | Customers: Linklaters LLP | Actual hours: 9.5; source records: 1</x:v>
      </x:c>
      <x:c r="L2279" t="str">
        <x:v>Include</x:v>
      </x:c>
      <x:c r="M2279"/>
      <x:c r="N2279"/>
    </x:row>
    <x:row r="2280">
      <x:c r="A2280" t="str">
        <x:v>R Stimson (B)|2026-04-15</x:v>
      </x:c>
      <x:c r="B2280" s="888" t="n">
        <x:v>46127</x:v>
      </x:c>
      <x:c r="C2280" t="str">
        <x:v>R Stimson (B)</x:v>
      </x:c>
      <x:c r="D2280" t="str">
        <x:v>Permanent</x:v>
      </x:c>
      <x:c r="E2280" t="str">
        <x:v>Thurrock</x:v>
      </x:c>
      <x:c r="F2280" t="str">
        <x:v>Operative Skilled</x:v>
      </x:c>
      <x:c r="G2280" t="str">
        <x:v>396207</x:v>
      </x:c>
      <x:c r="H2280" t="str">
        <x:v>Linklaters LLP</x:v>
      </x:c>
      <x:c r="I2280" s="22" t="n">
        <x:v>9.5</x:v>
      </x:c>
      <x:c r="J2280" t="str">
        <x:v>Worked</x:v>
      </x:c>
      <x:c r="K2280" t="str">
        <x:v>Employee 101924; home branch Thurrock; assigned role Operative Skilled | Deployment branch: Thurrock | Actual role: Operative Skilled | Jobs: 396207 | Customers: Linklaters LLP | Actual hours: 9.5; source records: 1</x:v>
      </x:c>
      <x:c r="L2280" t="str">
        <x:v>Include</x:v>
      </x:c>
      <x:c r="M2280"/>
      <x:c r="N2280"/>
    </x:row>
    <x:row r="2281">
      <x:c r="A2281" t="str">
        <x:v>R Stimson (B)|2026-04-16</x:v>
      </x:c>
      <x:c r="B2281" s="888" t="n">
        <x:v>46128</x:v>
      </x:c>
      <x:c r="C2281" t="str">
        <x:v>R Stimson (B)</x:v>
      </x:c>
      <x:c r="D2281" t="str">
        <x:v>Permanent</x:v>
      </x:c>
      <x:c r="E2281" t="str">
        <x:v>Thurrock</x:v>
      </x:c>
      <x:c r="F2281" t="str">
        <x:v>Operative Skilled</x:v>
      </x:c>
      <x:c r="G2281" t="str">
        <x:v>396207</x:v>
      </x:c>
      <x:c r="H2281" t="str">
        <x:v>Linklaters LLP</x:v>
      </x:c>
      <x:c r="I2281" s="22" t="n">
        <x:v>9.5</x:v>
      </x:c>
      <x:c r="J2281" t="str">
        <x:v>Worked</x:v>
      </x:c>
      <x:c r="K2281" t="str">
        <x:v>Employee 101924; home branch Thurrock; assigned role Operative Skilled | Deployment branch: Thurrock | Actual role: Operative Skilled | Jobs: 396207 | Customers: Linklaters LLP | Actual hours: 9.5; source records: 1</x:v>
      </x:c>
      <x:c r="L2281" t="str">
        <x:v>Include</x:v>
      </x:c>
      <x:c r="M2281"/>
      <x:c r="N2281"/>
    </x:row>
    <x:row r="2282">
      <x:c r="A2282" t="str">
        <x:v>R Stimson (B)|2026-04-17</x:v>
      </x:c>
      <x:c r="B2282" s="888" t="n">
        <x:v>46129</x:v>
      </x:c>
      <x:c r="C2282" t="str">
        <x:v>R Stimson (B)</x:v>
      </x:c>
      <x:c r="D2282" t="str">
        <x:v>Permanent</x:v>
      </x:c>
      <x:c r="E2282" t="str">
        <x:v>Thurrock</x:v>
      </x:c>
      <x:c r="F2282" t="str">
        <x:v>Operative Skilled</x:v>
      </x:c>
      <x:c r="G2282" t="str">
        <x:v>396207</x:v>
      </x:c>
      <x:c r="H2282" t="str">
        <x:v>Linklaters LLP</x:v>
      </x:c>
      <x:c r="I2282" s="22" t="n">
        <x:v>9.5</x:v>
      </x:c>
      <x:c r="J2282" t="str">
        <x:v>Worked</x:v>
      </x:c>
      <x:c r="K2282" t="str">
        <x:v>Employee 101924; home branch Thurrock; assigned role Operative Skilled | Deployment branch: Thurrock | Actual role: Operative Skilled | Jobs: 396207 | Customers: Linklaters LLP | Actual hours: 9.5; source records: 1</x:v>
      </x:c>
      <x:c r="L2282" t="str">
        <x:v>Include</x:v>
      </x:c>
      <x:c r="M2282"/>
      <x:c r="N2282"/>
    </x:row>
    <x:row r="2283">
      <x:c r="A2283" t="str">
        <x:v>R Stimson (B)|2026-04-20</x:v>
      </x:c>
      <x:c r="B2283" s="888" t="n">
        <x:v>46132</x:v>
      </x:c>
      <x:c r="C2283" t="str">
        <x:v>R Stimson (B)</x:v>
      </x:c>
      <x:c r="D2283" t="str">
        <x:v>Permanent</x:v>
      </x:c>
      <x:c r="E2283" t="str">
        <x:v>Thurrock</x:v>
      </x:c>
      <x:c r="F2283" t="str">
        <x:v>Operative Skilled</x:v>
      </x:c>
      <x:c r="G2283" t="str">
        <x:v>396207</x:v>
      </x:c>
      <x:c r="H2283" t="str">
        <x:v>Linklaters LLP</x:v>
      </x:c>
      <x:c r="I2283" s="22" t="n">
        <x:v>9.5</x:v>
      </x:c>
      <x:c r="J2283" t="str">
        <x:v>Worked</x:v>
      </x:c>
      <x:c r="K2283" t="str">
        <x:v>Employee 101924; home branch Thurrock; assigned role Operative Skilled | Deployment branch: Thurrock | Actual role: Operative Skilled | Jobs: 396207 | Customers: Linklaters LLP | Actual hours: 9.5; source records: 1</x:v>
      </x:c>
      <x:c r="L2283" t="str">
        <x:v>Include</x:v>
      </x:c>
      <x:c r="M2283"/>
      <x:c r="N2283"/>
    </x:row>
    <x:row r="2284">
      <x:c r="A2284" t="str">
        <x:v>R Stimson (B)|2026-04-22</x:v>
      </x:c>
      <x:c r="B2284" s="888" t="n">
        <x:v>46134</x:v>
      </x:c>
      <x:c r="C2284" t="str">
        <x:v>R Stimson (B)</x:v>
      </x:c>
      <x:c r="D2284" t="str">
        <x:v>Permanent</x:v>
      </x:c>
      <x:c r="E2284" t="str">
        <x:v>Thurrock</x:v>
      </x:c>
      <x:c r="F2284" t="str">
        <x:v>Operative Skilled</x:v>
      </x:c>
      <x:c r="G2284" t="str">
        <x:v>396207</x:v>
      </x:c>
      <x:c r="H2284" t="str">
        <x:v>Linklaters LLP</x:v>
      </x:c>
      <x:c r="I2284" s="22" t="n">
        <x:v>9.5</x:v>
      </x:c>
      <x:c r="J2284" t="str">
        <x:v>Worked</x:v>
      </x:c>
      <x:c r="K2284" t="str">
        <x:v>Employee 101924; home branch Thurrock; assigned role Operative Skilled | Deployment branch: Thurrock | Actual role: Operative Skilled | Jobs: 396207 | Customers: Linklaters LLP | Actual hours: 9.5; source records: 1</x:v>
      </x:c>
      <x:c r="L2284" t="str">
        <x:v>Include</x:v>
      </x:c>
      <x:c r="M2284"/>
      <x:c r="N2284"/>
    </x:row>
    <x:row r="2285">
      <x:c r="A2285" t="str">
        <x:v>R Stimson (B)|2026-04-23</x:v>
      </x:c>
      <x:c r="B2285" s="888" t="n">
        <x:v>46135</x:v>
      </x:c>
      <x:c r="C2285" t="str">
        <x:v>R Stimson (B)</x:v>
      </x:c>
      <x:c r="D2285" t="str">
        <x:v>Permanent</x:v>
      </x:c>
      <x:c r="E2285" t="str">
        <x:v>Thurrock</x:v>
      </x:c>
      <x:c r="F2285" t="str">
        <x:v>Operative Skilled</x:v>
      </x:c>
      <x:c r="G2285" t="str">
        <x:v>396207</x:v>
      </x:c>
      <x:c r="H2285" t="str">
        <x:v>Linklaters LLP</x:v>
      </x:c>
      <x:c r="I2285" s="22" t="n">
        <x:v>9.5</x:v>
      </x:c>
      <x:c r="J2285" t="str">
        <x:v>Worked</x:v>
      </x:c>
      <x:c r="K2285" t="str">
        <x:v>Employee 101924; home branch Thurrock; assigned role Operative Skilled | Deployment branch: Thurrock | Actual role: Operative Skilled | Jobs: 396207 | Customers: Linklaters LLP | Actual hours: 9.5; source records: 1</x:v>
      </x:c>
      <x:c r="L2285" t="str">
        <x:v>Include</x:v>
      </x:c>
      <x:c r="M2285"/>
      <x:c r="N2285"/>
    </x:row>
    <x:row r="2286">
      <x:c r="A2286" t="str">
        <x:v>R Stimson (B)|2026-04-24</x:v>
      </x:c>
      <x:c r="B2286" s="888" t="n">
        <x:v>46136</x:v>
      </x:c>
      <x:c r="C2286" t="str">
        <x:v>R Stimson (B)</x:v>
      </x:c>
      <x:c r="D2286" t="str">
        <x:v>Permanent</x:v>
      </x:c>
      <x:c r="E2286" t="str">
        <x:v>Thurrock</x:v>
      </x:c>
      <x:c r="F2286" t="str">
        <x:v>Operative Skilled</x:v>
      </x:c>
      <x:c r="G2286"/>
      <x:c r="H2286"/>
      <x:c r="I2286" s="22" t="n">
        <x:v>0</x:v>
      </x:c>
      <x:c r="J2286" t="str">
        <x:v>Other leave — Sickness</x:v>
      </x:c>
      <x:c r="K2286" t="str">
        <x:v>Employee 101924; home branch Thurrock; assigned role Operative Skilled | Leave: Sickness | Leave calendar basis: Variable-pattern period</x:v>
      </x:c>
      <x:c r="L2286" t="str">
        <x:v>Include</x:v>
      </x:c>
      <x:c r="M2286"/>
      <x:c r="N2286"/>
    </x:row>
    <x:row r="2287">
      <x:c r="A2287" t="str">
        <x:v>R Stimson (B)|2026-04-27</x:v>
      </x:c>
      <x:c r="B2287" s="888" t="n">
        <x:v>46139</x:v>
      </x:c>
      <x:c r="C2287" t="str">
        <x:v>R Stimson (B)</x:v>
      </x:c>
      <x:c r="D2287" t="str">
        <x:v>Permanent</x:v>
      </x:c>
      <x:c r="E2287" t="str">
        <x:v>Thurrock</x:v>
      </x:c>
      <x:c r="F2287" t="str">
        <x:v>Operative Skilled</x:v>
      </x:c>
      <x:c r="G2287"/>
      <x:c r="H2287"/>
      <x:c r="I2287" s="22" t="n">
        <x:v>0</x:v>
      </x:c>
      <x:c r="J2287" t="str">
        <x:v>Other leave — Sickness</x:v>
      </x:c>
      <x:c r="K2287" t="str">
        <x:v>Employee 101924; home branch Thurrock; assigned role Operative Skilled | Leave: Sickness | Leave calendar basis: Variable-pattern period</x:v>
      </x:c>
      <x:c r="L2287" t="str">
        <x:v>Include</x:v>
      </x:c>
      <x:c r="M2287"/>
      <x:c r="N2287"/>
    </x:row>
    <x:row r="2288">
      <x:c r="A2288" t="str">
        <x:v>R Stimson (B)|2026-04-28</x:v>
      </x:c>
      <x:c r="B2288" s="888" t="n">
        <x:v>46140</x:v>
      </x:c>
      <x:c r="C2288" t="str">
        <x:v>R Stimson (B)</x:v>
      </x:c>
      <x:c r="D2288" t="str">
        <x:v>Permanent</x:v>
      </x:c>
      <x:c r="E2288" t="str">
        <x:v>Thurrock</x:v>
      </x:c>
      <x:c r="F2288" t="str">
        <x:v>Operative Skilled</x:v>
      </x:c>
      <x:c r="G2288"/>
      <x:c r="H2288"/>
      <x:c r="I2288" s="22" t="n">
        <x:v>0</x:v>
      </x:c>
      <x:c r="J2288" t="str">
        <x:v>Other leave — Sickness</x:v>
      </x:c>
      <x:c r="K2288" t="str">
        <x:v>Employee 101924; home branch Thurrock; assigned role Operative Skilled | Leave: Sickness | Leave calendar basis: Variable-pattern period</x:v>
      </x:c>
      <x:c r="L2288" t="str">
        <x:v>Include</x:v>
      </x:c>
      <x:c r="M2288"/>
      <x:c r="N2288"/>
    </x:row>
    <x:row r="2289">
      <x:c r="A2289" t="str">
        <x:v>R Stimson (B)|2026-04-29</x:v>
      </x:c>
      <x:c r="B2289" s="888" t="n">
        <x:v>46141</x:v>
      </x:c>
      <x:c r="C2289" t="str">
        <x:v>R Stimson (B)</x:v>
      </x:c>
      <x:c r="D2289" t="str">
        <x:v>Permanent</x:v>
      </x:c>
      <x:c r="E2289" t="str">
        <x:v>Thurrock</x:v>
      </x:c>
      <x:c r="F2289" t="str">
        <x:v>Operative Skilled</x:v>
      </x:c>
      <x:c r="G2289"/>
      <x:c r="H2289"/>
      <x:c r="I2289" s="22" t="n">
        <x:v>0</x:v>
      </x:c>
      <x:c r="J2289" t="str">
        <x:v>Other leave — Sickness</x:v>
      </x:c>
      <x:c r="K2289" t="str">
        <x:v>Employee 101924; home branch Thurrock; assigned role Operative Skilled | Leave: Sickness | Leave calendar basis: Variable-pattern period</x:v>
      </x:c>
      <x:c r="L2289" t="str">
        <x:v>Include</x:v>
      </x:c>
      <x:c r="M2289"/>
      <x:c r="N2289"/>
    </x:row>
    <x:row r="2290">
      <x:c r="A2290" t="str">
        <x:v>R Stimson (B)|2026-04-30</x:v>
      </x:c>
      <x:c r="B2290" s="888" t="n">
        <x:v>46142</x:v>
      </x:c>
      <x:c r="C2290" t="str">
        <x:v>R Stimson (B)</x:v>
      </x:c>
      <x:c r="D2290" t="str">
        <x:v>Permanent</x:v>
      </x:c>
      <x:c r="E2290" t="str">
        <x:v>Thurrock</x:v>
      </x:c>
      <x:c r="F2290" t="str">
        <x:v>Operative Skilled</x:v>
      </x:c>
      <x:c r="G2290"/>
      <x:c r="H2290"/>
      <x:c r="I2290" s="22" t="n">
        <x:v>0</x:v>
      </x:c>
      <x:c r="J2290" t="str">
        <x:v>Other leave — Sickness</x:v>
      </x:c>
      <x:c r="K2290" t="str">
        <x:v>Employee 101924; home branch Thurrock; assigned role Operative Skilled | Leave: Sickness | Leave calendar basis: Variable-pattern period</x:v>
      </x:c>
      <x:c r="L2290" t="str">
        <x:v>Include</x:v>
      </x:c>
      <x:c r="M2290"/>
      <x:c r="N2290"/>
    </x:row>
    <x:row r="2291">
      <x:c r="A2291" t="str">
        <x:v>R Tuck|2026-04-01</x:v>
      </x:c>
      <x:c r="B2291" s="888" t="n">
        <x:v>46113</x:v>
      </x:c>
      <x:c r="C2291" t="str">
        <x:v>R Tuck</x:v>
      </x:c>
      <x:c r="D2291" t="str">
        <x:v>Permanent</x:v>
      </x:c>
      <x:c r="E2291" t="str">
        <x:v>Thurrock</x:v>
      </x:c>
      <x:c r="F2291" t="str">
        <x:v>Operative Skilled</x:v>
      </x:c>
      <x:c r="G2291" t="str">
        <x:v>399622</x:v>
      </x:c>
      <x:c r="H2291" t="str">
        <x:v>Accenture UK Ltd</x:v>
      </x:c>
      <x:c r="I2291" s="22" t="n">
        <x:v>11</x:v>
      </x:c>
      <x:c r="J2291" t="str">
        <x:v>Worked</x:v>
      </x:c>
      <x:c r="K2291" t="str">
        <x:v>Employee 2294; home branch Thurrock; assigned role Operative Skilled | Deployment branch: Thurrock | Actual role: Operative Skilled | Jobs: 399622 | Customers: Accenture UK Ltd | Actual hours: 11.0; source records: 1</x:v>
      </x:c>
      <x:c r="L2291" t="str">
        <x:v>Include</x:v>
      </x:c>
      <x:c r="M2291"/>
      <x:c r="N2291"/>
    </x:row>
    <x:row r="2292">
      <x:c r="A2292" t="str">
        <x:v>R Tuck|2026-04-02</x:v>
      </x:c>
      <x:c r="B2292" s="888" t="n">
        <x:v>46114</x:v>
      </x:c>
      <x:c r="C2292" t="str">
        <x:v>R Tuck</x:v>
      </x:c>
      <x:c r="D2292" t="str">
        <x:v>Permanent</x:v>
      </x:c>
      <x:c r="E2292" t="str">
        <x:v>Thurrock</x:v>
      </x:c>
      <x:c r="F2292" t="str">
        <x:v>Operative Skilled</x:v>
      </x:c>
      <x:c r="G2292" t="str">
        <x:v>399622</x:v>
      </x:c>
      <x:c r="H2292" t="str">
        <x:v>Accenture UK Ltd</x:v>
      </x:c>
      <x:c r="I2292" s="22" t="n">
        <x:v>11</x:v>
      </x:c>
      <x:c r="J2292" t="str">
        <x:v>Worked</x:v>
      </x:c>
      <x:c r="K2292" t="str">
        <x:v>Employee 2294; home branch Thurrock; assigned role Operative Skilled | Deployment branch: Thurrock | Actual role: Operative Skilled | Jobs: 399622 | Customers: Accenture UK Ltd | Actual hours: 11.0; source records: 1</x:v>
      </x:c>
      <x:c r="L2292" t="str">
        <x:v>Include</x:v>
      </x:c>
      <x:c r="M2292"/>
      <x:c r="N2292"/>
    </x:row>
    <x:row r="2293">
      <x:c r="A2293" t="str">
        <x:v>R Tuck|2026-04-07</x:v>
      </x:c>
      <x:c r="B2293" s="888" t="n">
        <x:v>46119</x:v>
      </x:c>
      <x:c r="C2293" t="str">
        <x:v>R Tuck</x:v>
      </x:c>
      <x:c r="D2293" t="str">
        <x:v>Permanent</x:v>
      </x:c>
      <x:c r="E2293" t="str">
        <x:v>Thurrock</x:v>
      </x:c>
      <x:c r="F2293" t="str">
        <x:v>Operative Skilled</x:v>
      </x:c>
      <x:c r="G2293" t="str">
        <x:v>399622</x:v>
      </x:c>
      <x:c r="H2293" t="str">
        <x:v>Accenture UK Ltd</x:v>
      </x:c>
      <x:c r="I2293" s="22" t="n">
        <x:v>10.5</x:v>
      </x:c>
      <x:c r="J2293" t="str">
        <x:v>Worked</x:v>
      </x:c>
      <x:c r="K2293" t="str">
        <x:v>Employee 2294; home branch Thurrock; assigned role Operative Skilled | Deployment branch: Thurrock | Actual role: Operative Skilled | Jobs: 399622 | Customers: Accenture UK Ltd | Actual hours: 10.5; source records: 1</x:v>
      </x:c>
      <x:c r="L2293" t="str">
        <x:v>Include</x:v>
      </x:c>
      <x:c r="M2293"/>
      <x:c r="N2293"/>
    </x:row>
    <x:row r="2294">
      <x:c r="A2294" t="str">
        <x:v>R Tuck|2026-04-08</x:v>
      </x:c>
      <x:c r="B2294" s="888" t="n">
        <x:v>46120</x:v>
      </x:c>
      <x:c r="C2294" t="str">
        <x:v>R Tuck</x:v>
      </x:c>
      <x:c r="D2294" t="str">
        <x:v>Permanent</x:v>
      </x:c>
      <x:c r="E2294" t="str">
        <x:v>Thurrock</x:v>
      </x:c>
      <x:c r="F2294" t="str">
        <x:v>Operative Skilled</x:v>
      </x:c>
      <x:c r="G2294" t="str">
        <x:v>399622</x:v>
      </x:c>
      <x:c r="H2294" t="str">
        <x:v>Accenture UK Ltd</x:v>
      </x:c>
      <x:c r="I2294" s="22" t="n">
        <x:v>10.5</x:v>
      </x:c>
      <x:c r="J2294" t="str">
        <x:v>Worked</x:v>
      </x:c>
      <x:c r="K2294" t="str">
        <x:v>Employee 2294; home branch Thurrock; assigned role Operative Skilled | Deployment branch: Thurrock | Actual role: Operative Skilled | Jobs: 399622 | Customers: Accenture UK Ltd | Actual hours: 10.5; source records: 1</x:v>
      </x:c>
      <x:c r="L2294" t="str">
        <x:v>Include</x:v>
      </x:c>
      <x:c r="M2294"/>
      <x:c r="N2294"/>
    </x:row>
    <x:row r="2295">
      <x:c r="A2295" t="str">
        <x:v>R Tuck|2026-04-09</x:v>
      </x:c>
      <x:c r="B2295" s="888" t="n">
        <x:v>46121</x:v>
      </x:c>
      <x:c r="C2295" t="str">
        <x:v>R Tuck</x:v>
      </x:c>
      <x:c r="D2295" t="str">
        <x:v>Permanent</x:v>
      </x:c>
      <x:c r="E2295" t="str">
        <x:v>Thurrock</x:v>
      </x:c>
      <x:c r="F2295" t="str">
        <x:v>Operative Skilled</x:v>
      </x:c>
      <x:c r="G2295" t="str">
        <x:v>399622</x:v>
      </x:c>
      <x:c r="H2295" t="str">
        <x:v>Accenture UK Ltd</x:v>
      </x:c>
      <x:c r="I2295" s="22" t="n">
        <x:v>11</x:v>
      </x:c>
      <x:c r="J2295" t="str">
        <x:v>Worked</x:v>
      </x:c>
      <x:c r="K2295" t="str">
        <x:v>Employee 2294; home branch Thurrock; assigned role Operative Skilled | Deployment branch: Thurrock | Actual role: Operative Skilled | Jobs: 399622 | Customers: Accenture UK Ltd | Actual hours: 11.0; source records: 1</x:v>
      </x:c>
      <x:c r="L2295" t="str">
        <x:v>Include</x:v>
      </x:c>
      <x:c r="M2295"/>
      <x:c r="N2295"/>
    </x:row>
    <x:row r="2296">
      <x:c r="A2296" t="str">
        <x:v>R Tuck|2026-04-10</x:v>
      </x:c>
      <x:c r="B2296" s="888" t="n">
        <x:v>46122</x:v>
      </x:c>
      <x:c r="C2296" t="str">
        <x:v>R Tuck</x:v>
      </x:c>
      <x:c r="D2296" t="str">
        <x:v>Permanent</x:v>
      </x:c>
      <x:c r="E2296" t="str">
        <x:v>Thurrock</x:v>
      </x:c>
      <x:c r="F2296" t="str">
        <x:v>Operative Skilled</x:v>
      </x:c>
      <x:c r="G2296" t="str">
        <x:v>396207</x:v>
      </x:c>
      <x:c r="H2296" t="str">
        <x:v>Linklaters LLP</x:v>
      </x:c>
      <x:c r="I2296" s="22" t="n">
        <x:v>9.5</x:v>
      </x:c>
      <x:c r="J2296" t="str">
        <x:v>Worked</x:v>
      </x:c>
      <x:c r="K2296" t="str">
        <x:v>Employee 2294; home branch Thurrock; assigned role Operative Skilled | Deployment branch: Thurrock | Actual role: Operative Skilled | Jobs: 396207 | Customers: Linklaters LLP | Actual hours: 9.5; source records: 1</x:v>
      </x:c>
      <x:c r="L2296" t="str">
        <x:v>Include</x:v>
      </x:c>
      <x:c r="M2296"/>
      <x:c r="N2296"/>
    </x:row>
    <x:row r="2297">
      <x:c r="A2297" t="str">
        <x:v>R Tuck|2026-04-13</x:v>
      </x:c>
      <x:c r="B2297" s="888" t="n">
        <x:v>46125</x:v>
      </x:c>
      <x:c r="C2297" t="str">
        <x:v>R Tuck</x:v>
      </x:c>
      <x:c r="D2297" t="str">
        <x:v>Permanent</x:v>
      </x:c>
      <x:c r="E2297" t="str">
        <x:v>Thurrock</x:v>
      </x:c>
      <x:c r="F2297" t="str">
        <x:v>Operative Skilled</x:v>
      </x:c>
      <x:c r="G2297" t="str">
        <x:v>396207</x:v>
      </x:c>
      <x:c r="H2297" t="str">
        <x:v>Linklaters LLP</x:v>
      </x:c>
      <x:c r="I2297" s="22" t="n">
        <x:v>9.5</x:v>
      </x:c>
      <x:c r="J2297" t="str">
        <x:v>Worked</x:v>
      </x:c>
      <x:c r="K2297" t="str">
        <x:v>Employee 2294; home branch Thurrock; assigned role Operative Skilled | Deployment branch: Thurrock | Actual role: Operative Skilled | Jobs: 396207 | Customers: Linklaters LLP | Actual hours: 9.5; source records: 1</x:v>
      </x:c>
      <x:c r="L2297" t="str">
        <x:v>Include</x:v>
      </x:c>
      <x:c r="M2297"/>
      <x:c r="N2297"/>
    </x:row>
    <x:row r="2298">
      <x:c r="A2298" t="str">
        <x:v>R Tuck|2026-04-14</x:v>
      </x:c>
      <x:c r="B2298" s="888" t="n">
        <x:v>46126</x:v>
      </x:c>
      <x:c r="C2298" t="str">
        <x:v>R Tuck</x:v>
      </x:c>
      <x:c r="D2298" t="str">
        <x:v>Permanent</x:v>
      </x:c>
      <x:c r="E2298" t="str">
        <x:v>Thurrock</x:v>
      </x:c>
      <x:c r="F2298" t="str">
        <x:v>Operative Skilled</x:v>
      </x:c>
      <x:c r="G2298" t="str">
        <x:v>399622</x:v>
      </x:c>
      <x:c r="H2298" t="str">
        <x:v>Accenture UK Ltd</x:v>
      </x:c>
      <x:c r="I2298" s="22" t="n">
        <x:v>10.5</x:v>
      </x:c>
      <x:c r="J2298" t="str">
        <x:v>Worked</x:v>
      </x:c>
      <x:c r="K2298" t="str">
        <x:v>Employee 2294; home branch Thurrock; assigned role Operative Skilled | Deployment branch: Thurrock | Actual role: Operative Skilled | Jobs: 399622 | Customers: Accenture UK Ltd | Actual hours: 10.5; source records: 1</x:v>
      </x:c>
      <x:c r="L2298" t="str">
        <x:v>Include</x:v>
      </x:c>
      <x:c r="M2298"/>
      <x:c r="N2298"/>
    </x:row>
    <x:row r="2299">
      <x:c r="A2299" t="str">
        <x:v>R Tuck|2026-04-15</x:v>
      </x:c>
      <x:c r="B2299" s="888" t="n">
        <x:v>46127</x:v>
      </x:c>
      <x:c r="C2299" t="str">
        <x:v>R Tuck</x:v>
      </x:c>
      <x:c r="D2299" t="str">
        <x:v>Permanent</x:v>
      </x:c>
      <x:c r="E2299" t="str">
        <x:v>Thurrock</x:v>
      </x:c>
      <x:c r="F2299" t="str">
        <x:v>Operative Skilled</x:v>
      </x:c>
      <x:c r="G2299" t="str">
        <x:v>399622</x:v>
      </x:c>
      <x:c r="H2299" t="str">
        <x:v>Accenture UK Ltd</x:v>
      </x:c>
      <x:c r="I2299" s="22" t="n">
        <x:v>10.5</x:v>
      </x:c>
      <x:c r="J2299" t="str">
        <x:v>Worked</x:v>
      </x:c>
      <x:c r="K2299" t="str">
        <x:v>Employee 2294; home branch Thurrock; assigned role Operative Skilled | Deployment branch: Thurrock | Actual role: Operative Skilled | Jobs: 399622 | Customers: Accenture UK Ltd | Actual hours: 10.5; source records: 1</x:v>
      </x:c>
      <x:c r="L2299" t="str">
        <x:v>Include</x:v>
      </x:c>
      <x:c r="M2299"/>
      <x:c r="N2299"/>
    </x:row>
    <x:row r="2300">
      <x:c r="A2300" t="str">
        <x:v>R Tuck|2026-04-16</x:v>
      </x:c>
      <x:c r="B2300" s="888" t="n">
        <x:v>46128</x:v>
      </x:c>
      <x:c r="C2300" t="str">
        <x:v>R Tuck</x:v>
      </x:c>
      <x:c r="D2300" t="str">
        <x:v>Permanent</x:v>
      </x:c>
      <x:c r="E2300" t="str">
        <x:v>Thurrock</x:v>
      </x:c>
      <x:c r="F2300" t="str">
        <x:v>Operative Skilled</x:v>
      </x:c>
      <x:c r="G2300" t="str">
        <x:v>399622</x:v>
      </x:c>
      <x:c r="H2300" t="str">
        <x:v>Accenture UK Ltd</x:v>
      </x:c>
      <x:c r="I2300" s="22" t="n">
        <x:v>10.5</x:v>
      </x:c>
      <x:c r="J2300" t="str">
        <x:v>Worked</x:v>
      </x:c>
      <x:c r="K2300" t="str">
        <x:v>Employee 2294; home branch Thurrock; assigned role Operative Skilled | Deployment branch: Thurrock | Actual role: Operative Skilled | Jobs: 399622 | Customers: Accenture UK Ltd | Actual hours: 10.5; source records: 1</x:v>
      </x:c>
      <x:c r="L2300" t="str">
        <x:v>Include</x:v>
      </x:c>
      <x:c r="M2300"/>
      <x:c r="N2300"/>
    </x:row>
    <x:row r="2301">
      <x:c r="A2301" t="str">
        <x:v>R Tuck|2026-04-17</x:v>
      </x:c>
      <x:c r="B2301" s="888" t="n">
        <x:v>46129</x:v>
      </x:c>
      <x:c r="C2301" t="str">
        <x:v>R Tuck</x:v>
      </x:c>
      <x:c r="D2301" t="str">
        <x:v>Permanent</x:v>
      </x:c>
      <x:c r="E2301" t="str">
        <x:v>Thurrock</x:v>
      </x:c>
      <x:c r="F2301" t="str">
        <x:v>Operative Skilled</x:v>
      </x:c>
      <x:c r="G2301" t="str">
        <x:v>399622</x:v>
      </x:c>
      <x:c r="H2301" t="str">
        <x:v>Accenture UK Ltd</x:v>
      </x:c>
      <x:c r="I2301" s="22" t="n">
        <x:v>10.5</x:v>
      </x:c>
      <x:c r="J2301" t="str">
        <x:v>Worked</x:v>
      </x:c>
      <x:c r="K2301" t="str">
        <x:v>Employee 2294; home branch Thurrock; assigned role Operative Skilled | Deployment branch: Thurrock | Actual role: Operative Skilled | Jobs: 399622 | Customers: Accenture UK Ltd | Actual hours: 10.5; source records: 1</x:v>
      </x:c>
      <x:c r="L2301" t="str">
        <x:v>Include</x:v>
      </x:c>
      <x:c r="M2301"/>
      <x:c r="N2301"/>
    </x:row>
    <x:row r="2302">
      <x:c r="A2302" t="str">
        <x:v>R Tuck|2026-04-18</x:v>
      </x:c>
      <x:c r="B2302" s="888" t="n">
        <x:v>46130</x:v>
      </x:c>
      <x:c r="C2302" t="str">
        <x:v>R Tuck</x:v>
      </x:c>
      <x:c r="D2302" t="str">
        <x:v>Permanent</x:v>
      </x:c>
      <x:c r="E2302" t="str">
        <x:v>Thurrock</x:v>
      </x:c>
      <x:c r="F2302" t="str">
        <x:v>Operative Skilled</x:v>
      </x:c>
      <x:c r="G2302" t="str">
        <x:v>401523</x:v>
      </x:c>
      <x:c r="H2302" t="str">
        <x:v>Accenture UK Ltd</x:v>
      </x:c>
      <x:c r="I2302" s="22" t="n">
        <x:v>8.5</x:v>
      </x:c>
      <x:c r="J2302" t="str">
        <x:v>Worked</x:v>
      </x:c>
      <x:c r="K2302" t="str">
        <x:v>Employee 2294; home branch Thurrock; assigned role Operative Skilled | Deployment branch: Thurrock | Actual role: Operative Skilled | Jobs: 401523 | Customers: Accenture UK Ltd | Actual hours: 8.5; source records: 1</x:v>
      </x:c>
      <x:c r="L2302" t="str">
        <x:v>Include</x:v>
      </x:c>
      <x:c r="M2302"/>
      <x:c r="N2302"/>
    </x:row>
    <x:row r="2303">
      <x:c r="A2303" t="str">
        <x:v>R Tuck|2026-04-20</x:v>
      </x:c>
      <x:c r="B2303" s="888" t="n">
        <x:v>46132</x:v>
      </x:c>
      <x:c r="C2303" t="str">
        <x:v>R Tuck</x:v>
      </x:c>
      <x:c r="D2303" t="str">
        <x:v>Permanent</x:v>
      </x:c>
      <x:c r="E2303" t="str">
        <x:v>Thurrock</x:v>
      </x:c>
      <x:c r="F2303" t="str">
        <x:v>Operative Skilled</x:v>
      </x:c>
      <x:c r="G2303" t="str">
        <x:v>399622</x:v>
      </x:c>
      <x:c r="H2303" t="str">
        <x:v>Accenture UK Ltd</x:v>
      </x:c>
      <x:c r="I2303" s="22" t="n">
        <x:v>10.5</x:v>
      </x:c>
      <x:c r="J2303" t="str">
        <x:v>Worked</x:v>
      </x:c>
      <x:c r="K2303" t="str">
        <x:v>Employee 2294; home branch Thurrock; assigned role Operative Skilled | Deployment branch: Thurrock | Actual role: Operative Skilled | Jobs: 399622 | Customers: Accenture UK Ltd | Actual hours: 10.5; source records: 1</x:v>
      </x:c>
      <x:c r="L2303" t="str">
        <x:v>Include</x:v>
      </x:c>
      <x:c r="M2303"/>
      <x:c r="N2303"/>
    </x:row>
    <x:row r="2304">
      <x:c r="A2304" t="str">
        <x:v>R Tuck|2026-04-21</x:v>
      </x:c>
      <x:c r="B2304" s="888" t="n">
        <x:v>46133</x:v>
      </x:c>
      <x:c r="C2304" t="str">
        <x:v>R Tuck</x:v>
      </x:c>
      <x:c r="D2304" t="str">
        <x:v>Permanent</x:v>
      </x:c>
      <x:c r="E2304" t="str">
        <x:v>Thurrock</x:v>
      </x:c>
      <x:c r="F2304" t="str">
        <x:v>Operative Skilled</x:v>
      </x:c>
      <x:c r="G2304" t="str">
        <x:v>399622</x:v>
      </x:c>
      <x:c r="H2304" t="str">
        <x:v>Accenture UK Ltd</x:v>
      </x:c>
      <x:c r="I2304" s="22" t="n">
        <x:v>10.5</x:v>
      </x:c>
      <x:c r="J2304" t="str">
        <x:v>Worked</x:v>
      </x:c>
      <x:c r="K2304" t="str">
        <x:v>Employee 2294; home branch Thurrock; assigned role Operative Skilled | Deployment branch: Thurrock | Actual role: Operative Skilled | Jobs: 399622 | Customers: Accenture UK Ltd | Actual hours: 10.5; source records: 1</x:v>
      </x:c>
      <x:c r="L2304" t="str">
        <x:v>Include</x:v>
      </x:c>
      <x:c r="M2304"/>
      <x:c r="N2304"/>
    </x:row>
    <x:row r="2305">
      <x:c r="A2305" t="str">
        <x:v>R Tuck|2026-04-22</x:v>
      </x:c>
      <x:c r="B2305" s="888" t="n">
        <x:v>46134</x:v>
      </x:c>
      <x:c r="C2305" t="str">
        <x:v>R Tuck</x:v>
      </x:c>
      <x:c r="D2305" t="str">
        <x:v>Permanent</x:v>
      </x:c>
      <x:c r="E2305" t="str">
        <x:v>Thurrock</x:v>
      </x:c>
      <x:c r="F2305" t="str">
        <x:v>Operative Skilled</x:v>
      </x:c>
      <x:c r="G2305" t="str">
        <x:v>399622</x:v>
      </x:c>
      <x:c r="H2305" t="str">
        <x:v>Accenture UK Ltd</x:v>
      </x:c>
      <x:c r="I2305" s="22" t="n">
        <x:v>10.5</x:v>
      </x:c>
      <x:c r="J2305" t="str">
        <x:v>Worked</x:v>
      </x:c>
      <x:c r="K2305" t="str">
        <x:v>Employee 2294; home branch Thurrock; assigned role Operative Skilled | Deployment branch: Thurrock | Actual role: Operative Skilled | Jobs: 399622 | Customers: Accenture UK Ltd | Actual hours: 10.5; source records: 1</x:v>
      </x:c>
      <x:c r="L2305" t="str">
        <x:v>Include</x:v>
      </x:c>
      <x:c r="M2305"/>
      <x:c r="N2305"/>
    </x:row>
    <x:row r="2306">
      <x:c r="A2306" t="str">
        <x:v>R Tuck|2026-04-23</x:v>
      </x:c>
      <x:c r="B2306" s="888" t="n">
        <x:v>46135</x:v>
      </x:c>
      <x:c r="C2306" t="str">
        <x:v>R Tuck</x:v>
      </x:c>
      <x:c r="D2306" t="str">
        <x:v>Permanent</x:v>
      </x:c>
      <x:c r="E2306" t="str">
        <x:v>Thurrock</x:v>
      </x:c>
      <x:c r="F2306" t="str">
        <x:v>Operative Skilled</x:v>
      </x:c>
      <x:c r="G2306" t="str">
        <x:v>399622</x:v>
      </x:c>
      <x:c r="H2306" t="str">
        <x:v>Accenture UK Ltd</x:v>
      </x:c>
      <x:c r="I2306" s="22" t="n">
        <x:v>10.5</x:v>
      </x:c>
      <x:c r="J2306" t="str">
        <x:v>Worked</x:v>
      </x:c>
      <x:c r="K2306" t="str">
        <x:v>Employee 2294; home branch Thurrock; assigned role Operative Skilled | Deployment branch: Thurrock | Actual role: Operative Skilled | Jobs: 399622 | Customers: Accenture UK Ltd | Actual hours: 10.5; source records: 1</x:v>
      </x:c>
      <x:c r="L2306" t="str">
        <x:v>Include</x:v>
      </x:c>
      <x:c r="M2306"/>
      <x:c r="N2306"/>
    </x:row>
    <x:row r="2307">
      <x:c r="A2307" t="str">
        <x:v>R Tuck|2026-04-24</x:v>
      </x:c>
      <x:c r="B2307" s="888" t="n">
        <x:v>46136</x:v>
      </x:c>
      <x:c r="C2307" t="str">
        <x:v>R Tuck</x:v>
      </x:c>
      <x:c r="D2307" t="str">
        <x:v>Permanent</x:v>
      </x:c>
      <x:c r="E2307" t="str">
        <x:v>Thurrock</x:v>
      </x:c>
      <x:c r="F2307" t="str">
        <x:v>Operative Skilled</x:v>
      </x:c>
      <x:c r="G2307" t="str">
        <x:v>399622</x:v>
      </x:c>
      <x:c r="H2307" t="str">
        <x:v>Accenture UK Ltd</x:v>
      </x:c>
      <x:c r="I2307" s="22" t="n">
        <x:v>10.5</x:v>
      </x:c>
      <x:c r="J2307" t="str">
        <x:v>Worked</x:v>
      </x:c>
      <x:c r="K2307" t="str">
        <x:v>Employee 2294; home branch Thurrock; assigned role Operative Skilled | Deployment branch: Thurrock | Actual role: Operative Skilled | Jobs: 399622 | Customers: Accenture UK Ltd | Actual hours: 10.5; source records: 1</x:v>
      </x:c>
      <x:c r="L2307" t="str">
        <x:v>Include</x:v>
      </x:c>
      <x:c r="M2307"/>
      <x:c r="N2307"/>
    </x:row>
    <x:row r="2308">
      <x:c r="A2308" t="str">
        <x:v>R Tuck|2026-04-27</x:v>
      </x:c>
      <x:c r="B2308" s="888" t="n">
        <x:v>46139</x:v>
      </x:c>
      <x:c r="C2308" t="str">
        <x:v>R Tuck</x:v>
      </x:c>
      <x:c r="D2308" t="str">
        <x:v>Permanent</x:v>
      </x:c>
      <x:c r="E2308" t="str">
        <x:v>Thurrock</x:v>
      </x:c>
      <x:c r="F2308" t="str">
        <x:v>Operative Skilled</x:v>
      </x:c>
      <x:c r="G2308"/>
      <x:c r="H2308"/>
      <x:c r="I2308" s="22" t="n">
        <x:v>0</x:v>
      </x:c>
      <x:c r="J2308" t="str">
        <x:v>Annual leave</x:v>
      </x:c>
      <x:c r="K2308" t="str">
        <x:v>Employee 2294; home branch Thurrock; assigned role Operative Skilled | Leave: Annual Leave (Days) | Leave calendar basis: Fixed schedule</x:v>
      </x:c>
      <x:c r="L2308" t="str">
        <x:v>Include</x:v>
      </x:c>
      <x:c r="M2308"/>
      <x:c r="N2308"/>
    </x:row>
    <x:row r="2309">
      <x:c r="A2309" t="str">
        <x:v>R Tuck|2026-04-28</x:v>
      </x:c>
      <x:c r="B2309" s="888" t="n">
        <x:v>46140</x:v>
      </x:c>
      <x:c r="C2309" t="str">
        <x:v>R Tuck</x:v>
      </x:c>
      <x:c r="D2309" t="str">
        <x:v>Permanent</x:v>
      </x:c>
      <x:c r="E2309" t="str">
        <x:v>Thurrock</x:v>
      </x:c>
      <x:c r="F2309" t="str">
        <x:v>Operative Skilled</x:v>
      </x:c>
      <x:c r="G2309" t="str">
        <x:v>399622</x:v>
      </x:c>
      <x:c r="H2309" t="str">
        <x:v>Accenture UK Ltd</x:v>
      </x:c>
      <x:c r="I2309" s="22" t="n">
        <x:v>10.5</x:v>
      </x:c>
      <x:c r="J2309" t="str">
        <x:v>Worked</x:v>
      </x:c>
      <x:c r="K2309" t="str">
        <x:v>Employee 2294; home branch Thurrock; assigned role Operative Skilled | Deployment branch: Thurrock | Actual role: Operative Skilled | Jobs: 399622 | Customers: Accenture UK Ltd | Actual hours: 10.5; source records: 1</x:v>
      </x:c>
      <x:c r="L2309" t="str">
        <x:v>Include</x:v>
      </x:c>
      <x:c r="M2309"/>
      <x:c r="N2309"/>
    </x:row>
    <x:row r="2310">
      <x:c r="A2310" t="str">
        <x:v>R Tuck|2026-04-29</x:v>
      </x:c>
      <x:c r="B2310" s="888" t="n">
        <x:v>46141</x:v>
      </x:c>
      <x:c r="C2310" t="str">
        <x:v>R Tuck</x:v>
      </x:c>
      <x:c r="D2310" t="str">
        <x:v>Permanent</x:v>
      </x:c>
      <x:c r="E2310" t="str">
        <x:v>Thurrock</x:v>
      </x:c>
      <x:c r="F2310" t="str">
        <x:v>Operative Skilled</x:v>
      </x:c>
      <x:c r="G2310" t="str">
        <x:v>399622</x:v>
      </x:c>
      <x:c r="H2310" t="str">
        <x:v>Accenture UK Ltd</x:v>
      </x:c>
      <x:c r="I2310" s="22" t="n">
        <x:v>10.5</x:v>
      </x:c>
      <x:c r="J2310" t="str">
        <x:v>Worked</x:v>
      </x:c>
      <x:c r="K2310" t="str">
        <x:v>Employee 2294; home branch Thurrock; assigned role Operative Skilled | Deployment branch: Thurrock | Actual role: Operative Skilled | Jobs: 399622 | Customers: Accenture UK Ltd | Actual hours: 10.5; source records: 1</x:v>
      </x:c>
      <x:c r="L2310" t="str">
        <x:v>Include</x:v>
      </x:c>
      <x:c r="M2310"/>
      <x:c r="N2310"/>
    </x:row>
    <x:row r="2311">
      <x:c r="A2311" t="str">
        <x:v>R Tuck|2026-04-30</x:v>
      </x:c>
      <x:c r="B2311" s="888" t="n">
        <x:v>46142</x:v>
      </x:c>
      <x:c r="C2311" t="str">
        <x:v>R Tuck</x:v>
      </x:c>
      <x:c r="D2311" t="str">
        <x:v>Permanent</x:v>
      </x:c>
      <x:c r="E2311" t="str">
        <x:v>Thurrock</x:v>
      </x:c>
      <x:c r="F2311" t="str">
        <x:v>Operative Skilled</x:v>
      </x:c>
      <x:c r="G2311" t="str">
        <x:v>399622</x:v>
      </x:c>
      <x:c r="H2311" t="str">
        <x:v>Accenture UK Ltd</x:v>
      </x:c>
      <x:c r="I2311" s="22" t="n">
        <x:v>10.5</x:v>
      </x:c>
      <x:c r="J2311" t="str">
        <x:v>Worked</x:v>
      </x:c>
      <x:c r="K2311" t="str">
        <x:v>Employee 2294; home branch Thurrock; assigned role Operative Skilled | Deployment branch: Thurrock | Actual role: Operative Skilled | Jobs: 399622 | Customers: Accenture UK Ltd | Actual hours: 10.5; source records: 1</x:v>
      </x:c>
      <x:c r="L2311" t="str">
        <x:v>Include</x:v>
      </x:c>
      <x:c r="M2311"/>
      <x:c r="N2311"/>
    </x:row>
    <x:row r="2312">
      <x:c r="A2312" t="str">
        <x:v>Randi Wisdom|2026-04-01</x:v>
      </x:c>
      <x:c r="B2312" s="888" t="n">
        <x:v>46113</x:v>
      </x:c>
      <x:c r="C2312" t="str">
        <x:v>Randi Wisdom</x:v>
      </x:c>
      <x:c r="D2312" t="str">
        <x:v>Permanent</x:v>
      </x:c>
      <x:c r="E2312" t="str">
        <x:v>Manchester</x:v>
      </x:c>
      <x:c r="F2312" t="str">
        <x:v>Operative Driver</x:v>
      </x:c>
      <x:c r="G2312"/>
      <x:c r="H2312"/>
      <x:c r="I2312" s="22" t="n">
        <x:v>0</x:v>
      </x:c>
      <x:c r="J2312" t="str">
        <x:v>Annual leave</x:v>
      </x:c>
      <x:c r="K2312" t="str">
        <x:v>Employee 1979; home branch Manchester; assigned role Operative Driver | Leave: Annual Leave (Hours) | Leave calendar basis: Variable-pattern period</x:v>
      </x:c>
      <x:c r="L2312" t="str">
        <x:v>Include</x:v>
      </x:c>
      <x:c r="M2312"/>
      <x:c r="N2312"/>
    </x:row>
    <x:row r="2313">
      <x:c r="A2313" t="str">
        <x:v>Randi Wisdom|2026-04-02</x:v>
      </x:c>
      <x:c r="B2313" s="888" t="n">
        <x:v>46114</x:v>
      </x:c>
      <x:c r="C2313" t="str">
        <x:v>Randi Wisdom</x:v>
      </x:c>
      <x:c r="D2313" t="str">
        <x:v>Permanent</x:v>
      </x:c>
      <x:c r="E2313" t="str">
        <x:v>Manchester</x:v>
      </x:c>
      <x:c r="F2313" t="str">
        <x:v>Operative Driver</x:v>
      </x:c>
      <x:c r="G2313"/>
      <x:c r="H2313"/>
      <x:c r="I2313" s="22" t="n">
        <x:v>0</x:v>
      </x:c>
      <x:c r="J2313" t="str">
        <x:v>Annual leave</x:v>
      </x:c>
      <x:c r="K2313" t="str">
        <x:v>Employee 1979; home branch Manchester; assigned role Operative Driver | Leave: Annual Leave (Hours) | Leave calendar basis: Variable-pattern period</x:v>
      </x:c>
      <x:c r="L2313" t="str">
        <x:v>Include</x:v>
      </x:c>
      <x:c r="M2313"/>
      <x:c r="N2313"/>
    </x:row>
    <x:row r="2314">
      <x:c r="A2314" t="str">
        <x:v>Randi Wisdom|2026-04-07</x:v>
      </x:c>
      <x:c r="B2314" s="888" t="n">
        <x:v>46119</x:v>
      </x:c>
      <x:c r="C2314" t="str">
        <x:v>Randi Wisdom</x:v>
      </x:c>
      <x:c r="D2314" t="str">
        <x:v>Permanent</x:v>
      </x:c>
      <x:c r="E2314" t="str">
        <x:v>Manchester</x:v>
      </x:c>
      <x:c r="F2314" t="str">
        <x:v>Operative Driver</x:v>
      </x:c>
      <x:c r="G2314"/>
      <x:c r="H2314"/>
      <x:c r="I2314" s="22" t="n">
        <x:v>0</x:v>
      </x:c>
      <x:c r="J2314" t="str">
        <x:v>Annual leave</x:v>
      </x:c>
      <x:c r="K2314" t="str">
        <x:v>Employee 1979; home branch Manchester; assigned role Operative Driver | Leave: Annual Leave (Hours) | Leave calendar basis: Variable-pattern period</x:v>
      </x:c>
      <x:c r="L2314" t="str">
        <x:v>Include</x:v>
      </x:c>
      <x:c r="M2314"/>
      <x:c r="N2314"/>
    </x:row>
    <x:row r="2315">
      <x:c r="A2315" t="str">
        <x:v>Randi Wisdom|2026-04-08</x:v>
      </x:c>
      <x:c r="B2315" s="888" t="n">
        <x:v>46120</x:v>
      </x:c>
      <x:c r="C2315" t="str">
        <x:v>Randi Wisdom</x:v>
      </x:c>
      <x:c r="D2315" t="str">
        <x:v>Permanent</x:v>
      </x:c>
      <x:c r="E2315" t="str">
        <x:v>Manchester</x:v>
      </x:c>
      <x:c r="F2315" t="str">
        <x:v>Operative Driver</x:v>
      </x:c>
      <x:c r="G2315"/>
      <x:c r="H2315"/>
      <x:c r="I2315" s="22" t="n">
        <x:v>0</x:v>
      </x:c>
      <x:c r="J2315" t="str">
        <x:v>Annual leave</x:v>
      </x:c>
      <x:c r="K2315" t="str">
        <x:v>Employee 1979; home branch Manchester; assigned role Operative Driver | Leave: Annual Leave (Hours) | Leave calendar basis: Variable-pattern period</x:v>
      </x:c>
      <x:c r="L2315" t="str">
        <x:v>Include</x:v>
      </x:c>
      <x:c r="M2315"/>
      <x:c r="N2315"/>
    </x:row>
    <x:row r="2316">
      <x:c r="A2316" t="str">
        <x:v>Randi Wisdom|2026-04-09</x:v>
      </x:c>
      <x:c r="B2316" s="888" t="n">
        <x:v>46121</x:v>
      </x:c>
      <x:c r="C2316" t="str">
        <x:v>Randi Wisdom</x:v>
      </x:c>
      <x:c r="D2316" t="str">
        <x:v>Permanent</x:v>
      </x:c>
      <x:c r="E2316" t="str">
        <x:v>Manchester</x:v>
      </x:c>
      <x:c r="F2316" t="str">
        <x:v>Operative Driver</x:v>
      </x:c>
      <x:c r="G2316"/>
      <x:c r="H2316"/>
      <x:c r="I2316" s="22" t="n">
        <x:v>0</x:v>
      </x:c>
      <x:c r="J2316" t="str">
        <x:v>Annual leave</x:v>
      </x:c>
      <x:c r="K2316" t="str">
        <x:v>Employee 1979; home branch Manchester; assigned role Operative Driver | Leave: Annual Leave (Hours) | Leave calendar basis: Variable-pattern period</x:v>
      </x:c>
      <x:c r="L2316" t="str">
        <x:v>Include</x:v>
      </x:c>
      <x:c r="M2316"/>
      <x:c r="N2316"/>
    </x:row>
    <x:row r="2317">
      <x:c r="A2317" t="str">
        <x:v>Randi Wisdom|2026-04-10</x:v>
      </x:c>
      <x:c r="B2317" s="888" t="n">
        <x:v>46122</x:v>
      </x:c>
      <x:c r="C2317" t="str">
        <x:v>Randi Wisdom</x:v>
      </x:c>
      <x:c r="D2317" t="str">
        <x:v>Permanent</x:v>
      </x:c>
      <x:c r="E2317" t="str">
        <x:v>Manchester</x:v>
      </x:c>
      <x:c r="F2317" t="str">
        <x:v>Operative Driver</x:v>
      </x:c>
      <x:c r="G2317"/>
      <x:c r="H2317"/>
      <x:c r="I2317" s="22" t="n">
        <x:v>0</x:v>
      </x:c>
      <x:c r="J2317" t="str">
        <x:v>Annual leave</x:v>
      </x:c>
      <x:c r="K2317" t="str">
        <x:v>Employee 1979; home branch Manchester; assigned role Operative Driver | Leave: Annual Leave (Hours) | Leave calendar basis: Variable-pattern period</x:v>
      </x:c>
      <x:c r="L2317" t="str">
        <x:v>Include</x:v>
      </x:c>
      <x:c r="M2317"/>
      <x:c r="N2317"/>
    </x:row>
    <x:row r="2318">
      <x:c r="A2318" t="str">
        <x:v>Randi Wisdom|2026-04-13</x:v>
      </x:c>
      <x:c r="B2318" s="888" t="n">
        <x:v>46125</x:v>
      </x:c>
      <x:c r="C2318" t="str">
        <x:v>Randi Wisdom</x:v>
      </x:c>
      <x:c r="D2318" t="str">
        <x:v>Permanent</x:v>
      </x:c>
      <x:c r="E2318" t="str">
        <x:v>Manchester</x:v>
      </x:c>
      <x:c r="F2318" t="str">
        <x:v>Operative Driver</x:v>
      </x:c>
      <x:c r="G2318"/>
      <x:c r="H2318"/>
      <x:c r="I2318" s="22" t="n">
        <x:v>0</x:v>
      </x:c>
      <x:c r="J2318" t="str">
        <x:v>Annual leave</x:v>
      </x:c>
      <x:c r="K2318" t="str">
        <x:v>Employee 1979; home branch Manchester; assigned role Operative Driver | Leave: Annual Leave (Hours) | Leave calendar basis: Variable-pattern period</x:v>
      </x:c>
      <x:c r="L2318" t="str">
        <x:v>Include</x:v>
      </x:c>
      <x:c r="M2318"/>
      <x:c r="N2318"/>
    </x:row>
    <x:row r="2319">
      <x:c r="A2319" t="str">
        <x:v>Randi Wisdom|2026-04-14</x:v>
      </x:c>
      <x:c r="B2319" s="888" t="n">
        <x:v>46126</x:v>
      </x:c>
      <x:c r="C2319" t="str">
        <x:v>Randi Wisdom</x:v>
      </x:c>
      <x:c r="D2319" t="str">
        <x:v>Permanent</x:v>
      </x:c>
      <x:c r="E2319" t="str">
        <x:v>Manchester</x:v>
      </x:c>
      <x:c r="F2319" t="str">
        <x:v>Operative Driver</x:v>
      </x:c>
      <x:c r="G2319"/>
      <x:c r="H2319"/>
      <x:c r="I2319" s="22" t="n">
        <x:v>0</x:v>
      </x:c>
      <x:c r="J2319" t="str">
        <x:v>Annual leave</x:v>
      </x:c>
      <x:c r="K2319" t="str">
        <x:v>Employee 1979; home branch Manchester; assigned role Operative Driver | Leave: Annual Leave (Hours) | Leave calendar basis: Variable-pattern period</x:v>
      </x:c>
      <x:c r="L2319" t="str">
        <x:v>Include</x:v>
      </x:c>
      <x:c r="M2319"/>
      <x:c r="N2319"/>
    </x:row>
    <x:row r="2320">
      <x:c r="A2320" t="str">
        <x:v>Randi Wisdom|2026-04-15</x:v>
      </x:c>
      <x:c r="B2320" s="888" t="n">
        <x:v>46127</x:v>
      </x:c>
      <x:c r="C2320" t="str">
        <x:v>Randi Wisdom</x:v>
      </x:c>
      <x:c r="D2320" t="str">
        <x:v>Permanent</x:v>
      </x:c>
      <x:c r="E2320" t="str">
        <x:v>Manchester</x:v>
      </x:c>
      <x:c r="F2320" t="str">
        <x:v>Operative Driver</x:v>
      </x:c>
      <x:c r="G2320"/>
      <x:c r="H2320"/>
      <x:c r="I2320" s="22" t="n">
        <x:v>0</x:v>
      </x:c>
      <x:c r="J2320" t="str">
        <x:v>Annual leave</x:v>
      </x:c>
      <x:c r="K2320" t="str">
        <x:v>Employee 1979; home branch Manchester; assigned role Operative Driver | Leave: Annual Leave (Hours) | Leave calendar basis: Variable-pattern period</x:v>
      </x:c>
      <x:c r="L2320" t="str">
        <x:v>Include</x:v>
      </x:c>
      <x:c r="M2320"/>
      <x:c r="N2320"/>
    </x:row>
    <x:row r="2321">
      <x:c r="A2321" t="str">
        <x:v>Randi Wisdom|2026-04-16</x:v>
      </x:c>
      <x:c r="B2321" s="888" t="n">
        <x:v>46128</x:v>
      </x:c>
      <x:c r="C2321" t="str">
        <x:v>Randi Wisdom</x:v>
      </x:c>
      <x:c r="D2321" t="str">
        <x:v>Permanent</x:v>
      </x:c>
      <x:c r="E2321" t="str">
        <x:v>Manchester</x:v>
      </x:c>
      <x:c r="F2321" t="str">
        <x:v>Operative Driver</x:v>
      </x:c>
      <x:c r="G2321"/>
      <x:c r="H2321"/>
      <x:c r="I2321" s="22" t="n">
        <x:v>0</x:v>
      </x:c>
      <x:c r="J2321" t="str">
        <x:v>Annual leave</x:v>
      </x:c>
      <x:c r="K2321" t="str">
        <x:v>Employee 1979; home branch Manchester; assigned role Operative Driver | Leave: Annual Leave (Hours) | Leave calendar basis: Variable-pattern period</x:v>
      </x:c>
      <x:c r="L2321" t="str">
        <x:v>Include</x:v>
      </x:c>
      <x:c r="M2321"/>
      <x:c r="N2321"/>
    </x:row>
    <x:row r="2322">
      <x:c r="A2322" t="str">
        <x:v>Randi Wisdom|2026-04-17</x:v>
      </x:c>
      <x:c r="B2322" s="888" t="n">
        <x:v>46129</x:v>
      </x:c>
      <x:c r="C2322" t="str">
        <x:v>Randi Wisdom</x:v>
      </x:c>
      <x:c r="D2322" t="str">
        <x:v>Permanent</x:v>
      </x:c>
      <x:c r="E2322" t="str">
        <x:v>Manchester</x:v>
      </x:c>
      <x:c r="F2322" t="str">
        <x:v>Operative Driver</x:v>
      </x:c>
      <x:c r="G2322" t="str">
        <x:v>398317C</x:v>
      </x:c>
      <x:c r="H2322" t="str">
        <x:v>Restore Harrow Green</x:v>
      </x:c>
      <x:c r="I2322" s="22" t="n">
        <x:v>9.5</x:v>
      </x:c>
      <x:c r="J2322" t="str">
        <x:v>CONFLICT — Worked + leave</x:v>
      </x:c>
      <x:c r="K2322" t="str">
        <x:v>Employee 1979; home branch Manchester; assigned role Operative Driver | Deployment branch: Manchester | Actual role: Operative Driver | Jobs: 398317C | Customers: Restore Harrow Green | Actual hours: 9.5; source records: 1 | Leave: Annual Leave (Hours) | Leave calendar basis: Variable-pattern period</x:v>
      </x:c>
      <x:c r="L2322" t="str">
        <x:v>Include</x:v>
      </x:c>
      <x:c r="M2322"/>
      <x:c r="N2322"/>
    </x:row>
    <x:row r="2323">
      <x:c r="A2323" t="str">
        <x:v>Randi Wisdom|2026-04-20</x:v>
      </x:c>
      <x:c r="B2323" s="888" t="n">
        <x:v>46132</x:v>
      </x:c>
      <x:c r="C2323" t="str">
        <x:v>Randi Wisdom</x:v>
      </x:c>
      <x:c r="D2323" t="str">
        <x:v>Permanent</x:v>
      </x:c>
      <x:c r="E2323" t="str">
        <x:v>Manchester</x:v>
      </x:c>
      <x:c r="F2323" t="str">
        <x:v>Operative Driver</x:v>
      </x:c>
      <x:c r="G2323" t="str">
        <x:v>398317C, 400022B</x:v>
      </x:c>
      <x:c r="H2323" t="str">
        <x:v>Restore Harrow Green; The British Library</x:v>
      </x:c>
      <x:c r="I2323" s="22" t="n">
        <x:v>21.5</x:v>
      </x:c>
      <x:c r="J2323" t="str">
        <x:v>CONFLICT — Worked + leave</x:v>
      </x:c>
      <x:c r="K2323" t="str">
        <x:v>Employee 1979; home branch Manchester; assigned role Operative Driver | Deployment branch: Leeds, Manchester | Actual role: Operative Driver | Jobs: 398317C, 400022B | Customers: Restore Harrow Green; The British Library | Actual hours: 21.5; source records: 2 | Leave: Annual Leave (Hours) | Leave calendar basis: Variable-pattern period</x:v>
      </x:c>
      <x:c r="L2323" t="str">
        <x:v>Include</x:v>
      </x:c>
      <x:c r="M2323"/>
      <x:c r="N2323"/>
    </x:row>
    <x:row r="2324">
      <x:c r="A2324" t="str">
        <x:v>Randi Wisdom|2026-04-21</x:v>
      </x:c>
      <x:c r="B2324" s="888" t="n">
        <x:v>46133</x:v>
      </x:c>
      <x:c r="C2324" t="str">
        <x:v>Randi Wisdom</x:v>
      </x:c>
      <x:c r="D2324" t="str">
        <x:v>Permanent</x:v>
      </x:c>
      <x:c r="E2324" t="str">
        <x:v>Manchester</x:v>
      </x:c>
      <x:c r="F2324" t="str">
        <x:v>Operative Driver</x:v>
      </x:c>
      <x:c r="G2324" t="str">
        <x:v>398317C, 400022B</x:v>
      </x:c>
      <x:c r="H2324" t="str">
        <x:v>Restore Harrow Green; The British Library</x:v>
      </x:c>
      <x:c r="I2324" s="22" t="n">
        <x:v>21.5</x:v>
      </x:c>
      <x:c r="J2324" t="str">
        <x:v>Worked — 2 records</x:v>
      </x:c>
      <x:c r="K2324" t="str">
        <x:v>Employee 1979; home branch Manchester; assigned role Operative Driver | Deployment branch: Leeds, Manchester | Actual role: Operative Driver | Jobs: 398317C, 400022B | Customers: Restore Harrow Green; The British Library | Actual hours: 21.5; source records: 2</x:v>
      </x:c>
      <x:c r="L2324" t="str">
        <x:v>Include</x:v>
      </x:c>
      <x:c r="M2324"/>
      <x:c r="N2324"/>
    </x:row>
    <x:row r="2325">
      <x:c r="A2325" t="str">
        <x:v>Randi Wisdom|2026-04-22</x:v>
      </x:c>
      <x:c r="B2325" s="888" t="n">
        <x:v>46134</x:v>
      </x:c>
      <x:c r="C2325" t="str">
        <x:v>Randi Wisdom</x:v>
      </x:c>
      <x:c r="D2325" t="str">
        <x:v>Permanent</x:v>
      </x:c>
      <x:c r="E2325" t="str">
        <x:v>Manchester</x:v>
      </x:c>
      <x:c r="F2325" t="str">
        <x:v>Operative Driver</x:v>
      </x:c>
      <x:c r="G2325" t="str">
        <x:v>398317C</x:v>
      </x:c>
      <x:c r="H2325" t="str">
        <x:v>Restore Harrow Green</x:v>
      </x:c>
      <x:c r="I2325" s="22" t="n">
        <x:v>9.5</x:v>
      </x:c>
      <x:c r="J2325" t="str">
        <x:v>Worked</x:v>
      </x:c>
      <x:c r="K2325" t="str">
        <x:v>Employee 1979; home branch Manchester; assigned role Operative Driver | Deployment branch: Manchester | Actual role: Operative Driver | Jobs: 398317C | Customers: Restore Harrow Green | Actual hours: 9.5; source records: 1</x:v>
      </x:c>
      <x:c r="L2325" t="str">
        <x:v>Include</x:v>
      </x:c>
      <x:c r="M2325"/>
      <x:c r="N2325"/>
    </x:row>
    <x:row r="2326">
      <x:c r="A2326" t="str">
        <x:v>Randi Wisdom|2026-04-23</x:v>
      </x:c>
      <x:c r="B2326" s="888" t="n">
        <x:v>46135</x:v>
      </x:c>
      <x:c r="C2326" t="str">
        <x:v>Randi Wisdom</x:v>
      </x:c>
      <x:c r="D2326" t="str">
        <x:v>Permanent</x:v>
      </x:c>
      <x:c r="E2326" t="str">
        <x:v>Manchester</x:v>
      </x:c>
      <x:c r="F2326" t="str">
        <x:v>Operative Driver</x:v>
      </x:c>
      <x:c r="G2326" t="str">
        <x:v>398317C</x:v>
      </x:c>
      <x:c r="H2326" t="str">
        <x:v>Restore Harrow Green</x:v>
      </x:c>
      <x:c r="I2326" s="22" t="n">
        <x:v>9.5</x:v>
      </x:c>
      <x:c r="J2326" t="str">
        <x:v>Worked</x:v>
      </x:c>
      <x:c r="K2326" t="str">
        <x:v>Employee 1979; home branch Manchester; assigned role Operative Driver | Deployment branch: Manchester | Actual role: Operative Driver | Jobs: 398317C | Customers: Restore Harrow Green | Actual hours: 9.5; source records: 1</x:v>
      </x:c>
      <x:c r="L2326" t="str">
        <x:v>Include</x:v>
      </x:c>
      <x:c r="M2326"/>
      <x:c r="N2326"/>
    </x:row>
    <x:row r="2327">
      <x:c r="A2327" t="str">
        <x:v>Randi Wisdom|2026-04-24</x:v>
      </x:c>
      <x:c r="B2327" s="888" t="n">
        <x:v>46136</x:v>
      </x:c>
      <x:c r="C2327" t="str">
        <x:v>Randi Wisdom</x:v>
      </x:c>
      <x:c r="D2327" t="str">
        <x:v>Permanent</x:v>
      </x:c>
      <x:c r="E2327" t="str">
        <x:v>Manchester</x:v>
      </x:c>
      <x:c r="F2327" t="str">
        <x:v>Operative Driver</x:v>
      </x:c>
      <x:c r="G2327" t="str">
        <x:v>398317C</x:v>
      </x:c>
      <x:c r="H2327" t="str">
        <x:v>Restore Harrow Green</x:v>
      </x:c>
      <x:c r="I2327" s="22" t="n">
        <x:v>9.5</x:v>
      </x:c>
      <x:c r="J2327" t="str">
        <x:v>Worked</x:v>
      </x:c>
      <x:c r="K2327" t="str">
        <x:v>Employee 1979; home branch Manchester; assigned role Operative Driver | Deployment branch: Manchester | Actual role: Operative Driver | Jobs: 398317C | Customers: Restore Harrow Green | Actual hours: 9.5; source records: 1</x:v>
      </x:c>
      <x:c r="L2327" t="str">
        <x:v>Include</x:v>
      </x:c>
      <x:c r="M2327"/>
      <x:c r="N2327"/>
    </x:row>
    <x:row r="2328">
      <x:c r="A2328" t="str">
        <x:v>Randi Wisdom|2026-04-27</x:v>
      </x:c>
      <x:c r="B2328" s="888" t="n">
        <x:v>46139</x:v>
      </x:c>
      <x:c r="C2328" t="str">
        <x:v>Randi Wisdom</x:v>
      </x:c>
      <x:c r="D2328" t="str">
        <x:v>Permanent</x:v>
      </x:c>
      <x:c r="E2328" t="str">
        <x:v>Manchester</x:v>
      </x:c>
      <x:c r="F2328" t="str">
        <x:v>Operative Driver</x:v>
      </x:c>
      <x:c r="G2328" t="str">
        <x:v>398317C</x:v>
      </x:c>
      <x:c r="H2328" t="str">
        <x:v>Restore Harrow Green</x:v>
      </x:c>
      <x:c r="I2328" s="22" t="n">
        <x:v>0.5</x:v>
      </x:c>
      <x:c r="J2328" t="str">
        <x:v>Worked</x:v>
      </x:c>
      <x:c r="K2328" t="str">
        <x:v>Employee 1979; home branch Manchester; assigned role Operative Driver | Deployment branch: Manchester | Actual role: Operative Driver | Jobs: 398317C | Customers: Restore Harrow Green | Actual hours: 0.5; source records: 1</x:v>
      </x:c>
      <x:c r="L2328" t="str">
        <x:v>Include</x:v>
      </x:c>
      <x:c r="M2328"/>
      <x:c r="N2328"/>
    </x:row>
    <x:row r="2329">
      <x:c r="A2329" t="str">
        <x:v>Randi Wisdom|2026-04-28</x:v>
      </x:c>
      <x:c r="B2329" s="888" t="n">
        <x:v>46140</x:v>
      </x:c>
      <x:c r="C2329" t="str">
        <x:v>Randi Wisdom</x:v>
      </x:c>
      <x:c r="D2329" t="str">
        <x:v>Permanent</x:v>
      </x:c>
      <x:c r="E2329" t="str">
        <x:v>Manchester</x:v>
      </x:c>
      <x:c r="F2329" t="str">
        <x:v>Operative Driver</x:v>
      </x:c>
      <x:c r="G2329" t="str">
        <x:v>398317C</x:v>
      </x:c>
      <x:c r="H2329" t="str">
        <x:v>Restore Harrow Green</x:v>
      </x:c>
      <x:c r="I2329" s="22" t="n">
        <x:v>9.5</x:v>
      </x:c>
      <x:c r="J2329" t="str">
        <x:v>Worked</x:v>
      </x:c>
      <x:c r="K2329" t="str">
        <x:v>Employee 1979; home branch Manchester; assigned role Operative Driver | Deployment branch: Manchester | Actual role: Operative Driver | Jobs: 398317C | Customers: Restore Harrow Green | Actual hours: 9.5; source records: 1</x:v>
      </x:c>
      <x:c r="L2329" t="str">
        <x:v>Include</x:v>
      </x:c>
      <x:c r="M2329"/>
      <x:c r="N2329"/>
    </x:row>
    <x:row r="2330">
      <x:c r="A2330" t="str">
        <x:v>Randi Wisdom|2026-04-29</x:v>
      </x:c>
      <x:c r="B2330" s="888" t="n">
        <x:v>46141</x:v>
      </x:c>
      <x:c r="C2330" t="str">
        <x:v>Randi Wisdom</x:v>
      </x:c>
      <x:c r="D2330" t="str">
        <x:v>Permanent</x:v>
      </x:c>
      <x:c r="E2330" t="str">
        <x:v>Manchester</x:v>
      </x:c>
      <x:c r="F2330" t="str">
        <x:v>Operative Driver</x:v>
      </x:c>
      <x:c r="G2330" t="str">
        <x:v>398317C</x:v>
      </x:c>
      <x:c r="H2330" t="str">
        <x:v>Restore Harrow Green</x:v>
      </x:c>
      <x:c r="I2330" s="22" t="n">
        <x:v>9.5</x:v>
      </x:c>
      <x:c r="J2330" t="str">
        <x:v>Worked</x:v>
      </x:c>
      <x:c r="K2330" t="str">
        <x:v>Employee 1979; home branch Manchester; assigned role Operative Driver | Deployment branch: Manchester | Actual role: Operative Driver | Jobs: 398317C | Customers: Restore Harrow Green | Actual hours: 9.5; source records: 1</x:v>
      </x:c>
      <x:c r="L2330" t="str">
        <x:v>Include</x:v>
      </x:c>
      <x:c r="M2330"/>
      <x:c r="N2330"/>
    </x:row>
    <x:row r="2331">
      <x:c r="A2331" t="str">
        <x:v>Randi Wisdom|2026-04-30</x:v>
      </x:c>
      <x:c r="B2331" s="888" t="n">
        <x:v>46142</x:v>
      </x:c>
      <x:c r="C2331" t="str">
        <x:v>Randi Wisdom</x:v>
      </x:c>
      <x:c r="D2331" t="str">
        <x:v>Permanent</x:v>
      </x:c>
      <x:c r="E2331" t="str">
        <x:v>Manchester</x:v>
      </x:c>
      <x:c r="F2331" t="str">
        <x:v>Operative Driver</x:v>
      </x:c>
      <x:c r="G2331" t="str">
        <x:v>398317C</x:v>
      </x:c>
      <x:c r="H2331" t="str">
        <x:v>Restore Harrow Green</x:v>
      </x:c>
      <x:c r="I2331" s="22" t="n">
        <x:v>11.5</x:v>
      </x:c>
      <x:c r="J2331" t="str">
        <x:v>Worked</x:v>
      </x:c>
      <x:c r="K2331" t="str">
        <x:v>Employee 1979; home branch Manchester; assigned role Operative Driver | Deployment branch: Manchester | Actual role: Operative Driver | Jobs: 398317C | Customers: Restore Harrow Green | Actual hours: 11.5; source records: 1</x:v>
      </x:c>
      <x:c r="L2331" t="str">
        <x:v>Include</x:v>
      </x:c>
      <x:c r="M2331"/>
      <x:c r="N2331"/>
    </x:row>
    <x:row r="2332">
      <x:c r="A2332" t="str">
        <x:v>Ray Ahmed|2026-04-02</x:v>
      </x:c>
      <x:c r="B2332" s="888" t="n">
        <x:v>46114</x:v>
      </x:c>
      <x:c r="C2332" t="str">
        <x:v>Ray Ahmed</x:v>
      </x:c>
      <x:c r="D2332" t="str">
        <x:v>Permanent</x:v>
      </x:c>
      <x:c r="E2332" t="str">
        <x:v>Thurrock</x:v>
      </x:c>
      <x:c r="F2332" t="str">
        <x:v>Operative Porter</x:v>
      </x:c>
      <x:c r="G2332" t="str">
        <x:v>396207</x:v>
      </x:c>
      <x:c r="H2332" t="str">
        <x:v>Linklaters LLP</x:v>
      </x:c>
      <x:c r="I2332" s="22" t="n">
        <x:v>10</x:v>
      </x:c>
      <x:c r="J2332" t="str">
        <x:v>Worked</x:v>
      </x:c>
      <x:c r="K2332" t="str">
        <x:v>Employee 102675; home branch Thurrock; assigned role Operative Porter | Deployment branch: Thurrock | Actual role: Operative Porter | Jobs: 396207 | Customers: Linklaters LLP | Actual hours: 10.0; source records: 1</x:v>
      </x:c>
      <x:c r="L2332" t="str">
        <x:v>Include</x:v>
      </x:c>
      <x:c r="M2332"/>
      <x:c r="N2332"/>
    </x:row>
    <x:row r="2333">
      <x:c r="A2333" t="str">
        <x:v>Ray Ahmed|2026-04-09</x:v>
      </x:c>
      <x:c r="B2333" s="888" t="n">
        <x:v>46121</x:v>
      </x:c>
      <x:c r="C2333" t="str">
        <x:v>Ray Ahmed</x:v>
      </x:c>
      <x:c r="D2333" t="str">
        <x:v>Permanent</x:v>
      </x:c>
      <x:c r="E2333" t="str">
        <x:v>Thurrock</x:v>
      </x:c>
      <x:c r="F2333" t="str">
        <x:v>Operative Porter</x:v>
      </x:c>
      <x:c r="G2333"/>
      <x:c r="H2333"/>
      <x:c r="I2333" s="22" t="n">
        <x:v>0</x:v>
      </x:c>
      <x:c r="J2333" t="str">
        <x:v>Other leave — Sickness</x:v>
      </x:c>
      <x:c r="K2333" t="str">
        <x:v>Employee 102675; home branch Thurrock; assigned role Operative Porter | Leave: Sickness | Leave calendar basis: Variable-pattern period</x:v>
      </x:c>
      <x:c r="L2333" t="str">
        <x:v>Include</x:v>
      </x:c>
      <x:c r="M2333"/>
      <x:c r="N2333"/>
    </x:row>
    <x:row r="2334">
      <x:c r="A2334" t="str">
        <x:v>Ray Ahmed|2026-04-10</x:v>
      </x:c>
      <x:c r="B2334" s="888" t="n">
        <x:v>46122</x:v>
      </x:c>
      <x:c r="C2334" t="str">
        <x:v>Ray Ahmed</x:v>
      </x:c>
      <x:c r="D2334" t="str">
        <x:v>Permanent</x:v>
      </x:c>
      <x:c r="E2334" t="str">
        <x:v>Thurrock</x:v>
      </x:c>
      <x:c r="F2334" t="str">
        <x:v>Operative Porter</x:v>
      </x:c>
      <x:c r="G2334"/>
      <x:c r="H2334"/>
      <x:c r="I2334" s="22" t="n">
        <x:v>0</x:v>
      </x:c>
      <x:c r="J2334" t="str">
        <x:v>Other leave — Sickness</x:v>
      </x:c>
      <x:c r="K2334" t="str">
        <x:v>Employee 102675; home branch Thurrock; assigned role Operative Porter | Leave: Sickness | Leave calendar basis: Variable-pattern period</x:v>
      </x:c>
      <x:c r="L2334" t="str">
        <x:v>Include</x:v>
      </x:c>
      <x:c r="M2334"/>
      <x:c r="N2334"/>
    </x:row>
    <x:row r="2335">
      <x:c r="A2335" t="str">
        <x:v>Ray Ahmed|2026-04-13</x:v>
      </x:c>
      <x:c r="B2335" s="888" t="n">
        <x:v>46125</x:v>
      </x:c>
      <x:c r="C2335" t="str">
        <x:v>Ray Ahmed</x:v>
      </x:c>
      <x:c r="D2335" t="str">
        <x:v>Permanent</x:v>
      </x:c>
      <x:c r="E2335" t="str">
        <x:v>Thurrock</x:v>
      </x:c>
      <x:c r="F2335" t="str">
        <x:v>Operative Porter</x:v>
      </x:c>
      <x:c r="G2335"/>
      <x:c r="H2335"/>
      <x:c r="I2335" s="22" t="n">
        <x:v>0</x:v>
      </x:c>
      <x:c r="J2335" t="str">
        <x:v>Other leave — Sickness</x:v>
      </x:c>
      <x:c r="K2335" t="str">
        <x:v>Employee 102675; home branch Thurrock; assigned role Operative Porter | Leave: Sickness | Leave calendar basis: Variable-pattern period</x:v>
      </x:c>
      <x:c r="L2335" t="str">
        <x:v>Include</x:v>
      </x:c>
      <x:c r="M2335"/>
      <x:c r="N2335"/>
    </x:row>
    <x:row r="2336">
      <x:c r="A2336" t="str">
        <x:v>Ray Ahmed|2026-04-14</x:v>
      </x:c>
      <x:c r="B2336" s="888" t="n">
        <x:v>46126</x:v>
      </x:c>
      <x:c r="C2336" t="str">
        <x:v>Ray Ahmed</x:v>
      </x:c>
      <x:c r="D2336" t="str">
        <x:v>Permanent</x:v>
      </x:c>
      <x:c r="E2336" t="str">
        <x:v>Thurrock</x:v>
      </x:c>
      <x:c r="F2336" t="str">
        <x:v>Operative Porter</x:v>
      </x:c>
      <x:c r="G2336"/>
      <x:c r="H2336"/>
      <x:c r="I2336" s="22" t="n">
        <x:v>0</x:v>
      </x:c>
      <x:c r="J2336" t="str">
        <x:v>Other leave — Sickness</x:v>
      </x:c>
      <x:c r="K2336" t="str">
        <x:v>Employee 102675; home branch Thurrock; assigned role Operative Porter | Leave: Sickness | Leave calendar basis: Variable-pattern period</x:v>
      </x:c>
      <x:c r="L2336" t="str">
        <x:v>Include</x:v>
      </x:c>
      <x:c r="M2336"/>
      <x:c r="N2336"/>
    </x:row>
    <x:row r="2337">
      <x:c r="A2337" t="str">
        <x:v>Ray Ahmed|2026-04-15</x:v>
      </x:c>
      <x:c r="B2337" s="888" t="n">
        <x:v>46127</x:v>
      </x:c>
      <x:c r="C2337" t="str">
        <x:v>Ray Ahmed</x:v>
      </x:c>
      <x:c r="D2337" t="str">
        <x:v>Permanent</x:v>
      </x:c>
      <x:c r="E2337" t="str">
        <x:v>Thurrock</x:v>
      </x:c>
      <x:c r="F2337" t="str">
        <x:v>Operative Porter</x:v>
      </x:c>
      <x:c r="G2337"/>
      <x:c r="H2337"/>
      <x:c r="I2337" s="22" t="n">
        <x:v>0</x:v>
      </x:c>
      <x:c r="J2337" t="str">
        <x:v>Other leave — Sickness</x:v>
      </x:c>
      <x:c r="K2337" t="str">
        <x:v>Employee 102675; home branch Thurrock; assigned role Operative Porter | Leave: Sickness | Leave calendar basis: Variable-pattern period</x:v>
      </x:c>
      <x:c r="L2337" t="str">
        <x:v>Include</x:v>
      </x:c>
      <x:c r="M2337"/>
      <x:c r="N2337"/>
    </x:row>
    <x:row r="2338">
      <x:c r="A2338" t="str">
        <x:v>Ray Ahmed|2026-04-16</x:v>
      </x:c>
      <x:c r="B2338" s="888" t="n">
        <x:v>46128</x:v>
      </x:c>
      <x:c r="C2338" t="str">
        <x:v>Ray Ahmed</x:v>
      </x:c>
      <x:c r="D2338" t="str">
        <x:v>Permanent</x:v>
      </x:c>
      <x:c r="E2338" t="str">
        <x:v>Thurrock</x:v>
      </x:c>
      <x:c r="F2338" t="str">
        <x:v>Operative Porter</x:v>
      </x:c>
      <x:c r="G2338" t="str">
        <x:v>396207</x:v>
      </x:c>
      <x:c r="H2338" t="str">
        <x:v>Linklaters LLP</x:v>
      </x:c>
      <x:c r="I2338" s="22" t="n">
        <x:v>9.5</x:v>
      </x:c>
      <x:c r="J2338" t="str">
        <x:v>Worked</x:v>
      </x:c>
      <x:c r="K2338" t="str">
        <x:v>Employee 102675; home branch Thurrock; assigned role Operative Porter | Deployment branch: Thurrock | Actual role: Operative Porter | Jobs: 396207 | Customers: Linklaters LLP | Actual hours: 9.5; source records: 1</x:v>
      </x:c>
      <x:c r="L2338" t="str">
        <x:v>Include</x:v>
      </x:c>
      <x:c r="M2338"/>
      <x:c r="N2338"/>
    </x:row>
    <x:row r="2339">
      <x:c r="A2339" t="str">
        <x:v>Ray Ahmed|2026-04-17</x:v>
      </x:c>
      <x:c r="B2339" s="888" t="n">
        <x:v>46129</x:v>
      </x:c>
      <x:c r="C2339" t="str">
        <x:v>Ray Ahmed</x:v>
      </x:c>
      <x:c r="D2339" t="str">
        <x:v>Permanent</x:v>
      </x:c>
      <x:c r="E2339" t="str">
        <x:v>Thurrock</x:v>
      </x:c>
      <x:c r="F2339" t="str">
        <x:v>Operative Porter</x:v>
      </x:c>
      <x:c r="G2339" t="str">
        <x:v>401520</x:v>
      </x:c>
      <x:c r="H2339" t="str">
        <x:v>BNP Paribas Limited</x:v>
      </x:c>
      <x:c r="I2339" s="22" t="n">
        <x:v>7.5</x:v>
      </x:c>
      <x:c r="J2339" t="str">
        <x:v>Worked</x:v>
      </x:c>
      <x:c r="K2339" t="str">
        <x:v>Employee 102675; home branch Thurrock; assigned role Operative Porter | Deployment branch: Thurrock | Actual role: Operative Porter | Jobs: 401520 | Customers: BNP Paribas Limited | Actual hours: 7.5; source records: 1</x:v>
      </x:c>
      <x:c r="L2339" t="str">
        <x:v>Include</x:v>
      </x:c>
      <x:c r="M2339"/>
      <x:c r="N2339"/>
    </x:row>
    <x:row r="2340">
      <x:c r="A2340" t="str">
        <x:v>Ray Ahmed|2026-04-18</x:v>
      </x:c>
      <x:c r="B2340" s="888" t="n">
        <x:v>46130</x:v>
      </x:c>
      <x:c r="C2340" t="str">
        <x:v>Ray Ahmed</x:v>
      </x:c>
      <x:c r="D2340" t="str">
        <x:v>Permanent</x:v>
      </x:c>
      <x:c r="E2340" t="str">
        <x:v>Thurrock</x:v>
      </x:c>
      <x:c r="F2340" t="str">
        <x:v>Operative Porter</x:v>
      </x:c>
      <x:c r="G2340" t="str">
        <x:v>401520</x:v>
      </x:c>
      <x:c r="H2340" t="str">
        <x:v>BNP Paribas Limited</x:v>
      </x:c>
      <x:c r="I2340" s="22" t="n">
        <x:v>8.5</x:v>
      </x:c>
      <x:c r="J2340" t="str">
        <x:v>Worked</x:v>
      </x:c>
      <x:c r="K2340" t="str">
        <x:v>Employee 102675; home branch Thurrock; assigned role Operative Porter | Deployment branch: Thurrock | Actual role: Operative Porter | Jobs: 401520 | Customers: BNP Paribas Limited | Actual hours: 8.5; source records: 1</x:v>
      </x:c>
      <x:c r="L2340" t="str">
        <x:v>Include</x:v>
      </x:c>
      <x:c r="M2340"/>
      <x:c r="N2340"/>
    </x:row>
    <x:row r="2341">
      <x:c r="A2341" t="str">
        <x:v>Ray Ahmed|2026-04-19</x:v>
      </x:c>
      <x:c r="B2341" s="888" t="n">
        <x:v>46131</x:v>
      </x:c>
      <x:c r="C2341" t="str">
        <x:v>Ray Ahmed</x:v>
      </x:c>
      <x:c r="D2341" t="str">
        <x:v>Permanent</x:v>
      </x:c>
      <x:c r="E2341" t="str">
        <x:v>Thurrock</x:v>
      </x:c>
      <x:c r="F2341" t="str">
        <x:v>Operative Porter</x:v>
      </x:c>
      <x:c r="G2341" t="str">
        <x:v>401520</x:v>
      </x:c>
      <x:c r="H2341" t="str">
        <x:v>BNP Paribas Limited</x:v>
      </x:c>
      <x:c r="I2341" s="22" t="n">
        <x:v>7</x:v>
      </x:c>
      <x:c r="J2341" t="str">
        <x:v>Worked</x:v>
      </x:c>
      <x:c r="K2341" t="str">
        <x:v>Employee 102675; home branch Thurrock; assigned role Operative Porter | Deployment branch: Thurrock | Actual role: Operative Porter | Jobs: 401520 | Customers: BNP Paribas Limited | Actual hours: 7.0; source records: 1</x:v>
      </x:c>
      <x:c r="L2341" t="str">
        <x:v>Include</x:v>
      </x:c>
      <x:c r="M2341"/>
      <x:c r="N2341"/>
    </x:row>
    <x:row r="2342">
      <x:c r="A2342" t="str">
        <x:v>Ray Ahmed|2026-04-23</x:v>
      </x:c>
      <x:c r="B2342" s="888" t="n">
        <x:v>46135</x:v>
      </x:c>
      <x:c r="C2342" t="str">
        <x:v>Ray Ahmed</x:v>
      </x:c>
      <x:c r="D2342" t="str">
        <x:v>Permanent</x:v>
      </x:c>
      <x:c r="E2342" t="str">
        <x:v>Thurrock</x:v>
      </x:c>
      <x:c r="F2342" t="str">
        <x:v>Operative Porter</x:v>
      </x:c>
      <x:c r="G2342" t="str">
        <x:v>396207</x:v>
      </x:c>
      <x:c r="H2342" t="str">
        <x:v>Linklaters LLP</x:v>
      </x:c>
      <x:c r="I2342" s="22" t="n">
        <x:v>13.5</x:v>
      </x:c>
      <x:c r="J2342" t="str">
        <x:v>Worked</x:v>
      </x:c>
      <x:c r="K2342" t="str">
        <x:v>Employee 102675; home branch Thurrock; assigned role Operative Porter | Deployment branch: Thurrock | Actual role: Operative Porter | Jobs: 396207 | Customers: Linklaters LLP | Actual hours: 13.5; source records: 1</x:v>
      </x:c>
      <x:c r="L2342" t="str">
        <x:v>Include</x:v>
      </x:c>
      <x:c r="M2342"/>
      <x:c r="N2342"/>
    </x:row>
    <x:row r="2343">
      <x:c r="A2343" t="str">
        <x:v>Ray Ahmed|2026-04-24</x:v>
      </x:c>
      <x:c r="B2343" s="888" t="n">
        <x:v>46136</x:v>
      </x:c>
      <x:c r="C2343" t="str">
        <x:v>Ray Ahmed</x:v>
      </x:c>
      <x:c r="D2343" t="str">
        <x:v>Permanent</x:v>
      </x:c>
      <x:c r="E2343" t="str">
        <x:v>Thurrock</x:v>
      </x:c>
      <x:c r="F2343" t="str">
        <x:v>Operative Porter</x:v>
      </x:c>
      <x:c r="G2343" t="str">
        <x:v>397854</x:v>
      </x:c>
      <x:c r="H2343" t="str">
        <x:v>UBS Investment Bank</x:v>
      </x:c>
      <x:c r="I2343" s="22" t="n">
        <x:v>5</x:v>
      </x:c>
      <x:c r="J2343" t="str">
        <x:v>Worked</x:v>
      </x:c>
      <x:c r="K2343" t="str">
        <x:v>Employee 102675; home branch Thurrock; assigned role Operative Porter | Deployment branch: Thurrock | Actual role: Operative Porter | Jobs: 397854 | Customers: UBS Investment Bank | Actual hours: 5.0; source records: 1</x:v>
      </x:c>
      <x:c r="L2343" t="str">
        <x:v>Include</x:v>
      </x:c>
      <x:c r="M2343"/>
      <x:c r="N2343"/>
    </x:row>
    <x:row r="2344">
      <x:c r="A2344" t="str">
        <x:v>Robert Moore|2026-04-02</x:v>
      </x:c>
      <x:c r="B2344" s="888" t="n">
        <x:v>46114</x:v>
      </x:c>
      <x:c r="C2344" t="str">
        <x:v>Robert Moore</x:v>
      </x:c>
      <x:c r="D2344" t="str">
        <x:v>Permanent</x:v>
      </x:c>
      <x:c r="E2344" t="str">
        <x:v>Glasgow</x:v>
      </x:c>
      <x:c r="F2344" t="str">
        <x:v>Operative Porter</x:v>
      </x:c>
      <x:c r="G2344" t="str">
        <x:v>399966</x:v>
      </x:c>
      <x:c r="H2344" t="str">
        <x:v>University of Glasgow</x:v>
      </x:c>
      <x:c r="I2344" s="22" t="n">
        <x:v>6.5</x:v>
      </x:c>
      <x:c r="J2344" t="str">
        <x:v>Worked</x:v>
      </x:c>
      <x:c r="K2344" t="str">
        <x:v>Employee 2309; home branch Glasgow; assigned role Operative Porter | Deployment branch: Glasgow | Actual role: Operative Driver | Jobs: 399966 | Customers: University of Glasgow | Actual hours: 6.5; source records: 1</x:v>
      </x:c>
      <x:c r="L2344" t="str">
        <x:v>Include</x:v>
      </x:c>
      <x:c r="M2344"/>
      <x:c r="N2344"/>
    </x:row>
    <x:row r="2345">
      <x:c r="A2345" t="str">
        <x:v>Robert Moore|2026-04-07</x:v>
      </x:c>
      <x:c r="B2345" s="888" t="n">
        <x:v>46119</x:v>
      </x:c>
      <x:c r="C2345" t="str">
        <x:v>Robert Moore</x:v>
      </x:c>
      <x:c r="D2345" t="str">
        <x:v>Permanent</x:v>
      </x:c>
      <x:c r="E2345" t="str">
        <x:v>Glasgow</x:v>
      </x:c>
      <x:c r="F2345" t="str">
        <x:v>Operative Porter</x:v>
      </x:c>
      <x:c r="G2345" t="str">
        <x:v>401317</x:v>
      </x:c>
      <x:c r="H2345" t="str">
        <x:v>South Lananrkshire Council</x:v>
      </x:c>
      <x:c r="I2345" s="22" t="n">
        <x:v>4</x:v>
      </x:c>
      <x:c r="J2345" t="str">
        <x:v>Worked</x:v>
      </x:c>
      <x:c r="K2345" t="str">
        <x:v>Employee 2309; home branch Glasgow; assigned role Operative Porter | Deployment branch: Glasgow | Actual role: Operative Driver | Jobs: 401317 | Customers: South Lananrkshire Council | Actual hours: 4.0; source records: 1</x:v>
      </x:c>
      <x:c r="L2345" t="str">
        <x:v>Include</x:v>
      </x:c>
      <x:c r="M2345"/>
      <x:c r="N2345"/>
    </x:row>
    <x:row r="2346">
      <x:c r="A2346" t="str">
        <x:v>Robert Moore|2026-04-08</x:v>
      </x:c>
      <x:c r="B2346" s="888" t="n">
        <x:v>46120</x:v>
      </x:c>
      <x:c r="C2346" t="str">
        <x:v>Robert Moore</x:v>
      </x:c>
      <x:c r="D2346" t="str">
        <x:v>Permanent</x:v>
      </x:c>
      <x:c r="E2346" t="str">
        <x:v>Glasgow</x:v>
      </x:c>
      <x:c r="F2346" t="str">
        <x:v>Operative Porter</x:v>
      </x:c>
      <x:c r="G2346" t="str">
        <x:v>401186, 400085</x:v>
      </x:c>
      <x:c r="H2346" t="str">
        <x:v>C/O South Lanarkshire Council; West Lothian Council</x:v>
      </x:c>
      <x:c r="I2346" s="22" t="n">
        <x:v>9</x:v>
      </x:c>
      <x:c r="J2346" t="str">
        <x:v>Worked — 2 records</x:v>
      </x:c>
      <x:c r="K2346" t="str">
        <x:v>Employee 2309; home branch Glasgow; assigned role Operative Porter | Deployment branch: Glasgow | Actual role: Operative Driver, Operative Porter | Jobs: 401186, 400085 | Customers: C/O South Lanarkshire Council; West Lothian Council | Actual hours: 9.0; source records: 2</x:v>
      </x:c>
      <x:c r="L2346" t="str">
        <x:v>Include</x:v>
      </x:c>
      <x:c r="M2346"/>
      <x:c r="N2346"/>
    </x:row>
    <x:row r="2347">
      <x:c r="A2347" t="str">
        <x:v>Robert Moore|2026-04-09</x:v>
      </x:c>
      <x:c r="B2347" s="888" t="n">
        <x:v>46121</x:v>
      </x:c>
      <x:c r="C2347" t="str">
        <x:v>Robert Moore</x:v>
      </x:c>
      <x:c r="D2347" t="str">
        <x:v>Permanent</x:v>
      </x:c>
      <x:c r="E2347" t="str">
        <x:v>Glasgow</x:v>
      </x:c>
      <x:c r="F2347" t="str">
        <x:v>Operative Porter</x:v>
      </x:c>
      <x:c r="G2347" t="str">
        <x:v>400085</x:v>
      </x:c>
      <x:c r="H2347" t="str">
        <x:v>West Lothian Council</x:v>
      </x:c>
      <x:c r="I2347" s="22" t="n">
        <x:v>6.5</x:v>
      </x:c>
      <x:c r="J2347" t="str">
        <x:v>Worked</x:v>
      </x:c>
      <x:c r="K2347" t="str">
        <x:v>Employee 2309; home branch Glasgow; assigned role Operative Porter | Deployment branch: Glasgow | Actual role: Operative Porter | Jobs: 400085 | Customers: West Lothian Council | Actual hours: 6.5; source records: 1</x:v>
      </x:c>
      <x:c r="L2347" t="str">
        <x:v>Include</x:v>
      </x:c>
      <x:c r="M2347"/>
      <x:c r="N2347"/>
    </x:row>
    <x:row r="2348">
      <x:c r="A2348" t="str">
        <x:v>Robert Moore|2026-04-20</x:v>
      </x:c>
      <x:c r="B2348" s="888" t="n">
        <x:v>46132</x:v>
      </x:c>
      <x:c r="C2348" t="str">
        <x:v>Robert Moore</x:v>
      </x:c>
      <x:c r="D2348" t="str">
        <x:v>Permanent</x:v>
      </x:c>
      <x:c r="E2348" t="str">
        <x:v>Glasgow</x:v>
      </x:c>
      <x:c r="F2348" t="str">
        <x:v>Operative Porter</x:v>
      </x:c>
      <x:c r="G2348" t="str">
        <x:v>400922</x:v>
      </x:c>
      <x:c r="H2348" t="str">
        <x:v>C/O Restore Document Management</x:v>
      </x:c>
      <x:c r="I2348" s="22" t="n">
        <x:v>7.5</x:v>
      </x:c>
      <x:c r="J2348" t="str">
        <x:v>Worked</x:v>
      </x:c>
      <x:c r="K2348" t="str">
        <x:v>Employee 2309; home branch Glasgow; assigned role Operative Porter | Deployment branch: Glasgow | Actual role: Operative Porter | Jobs: 400922 | Customers: C/O Restore Document Management | Actual hours: 7.5; source records: 1</x:v>
      </x:c>
      <x:c r="L2348" t="str">
        <x:v>Include</x:v>
      </x:c>
      <x:c r="M2348"/>
      <x:c r="N2348"/>
    </x:row>
    <x:row r="2349">
      <x:c r="A2349" t="str">
        <x:v>Robert Moore|2026-04-21</x:v>
      </x:c>
      <x:c r="B2349" s="888" t="n">
        <x:v>46133</x:v>
      </x:c>
      <x:c r="C2349" t="str">
        <x:v>Robert Moore</x:v>
      </x:c>
      <x:c r="D2349" t="str">
        <x:v>Permanent</x:v>
      </x:c>
      <x:c r="E2349" t="str">
        <x:v>Glasgow</x:v>
      </x:c>
      <x:c r="F2349" t="str">
        <x:v>Operative Porter</x:v>
      </x:c>
      <x:c r="G2349" t="str">
        <x:v>400922</x:v>
      </x:c>
      <x:c r="H2349" t="str">
        <x:v>C/O Restore Document Management</x:v>
      </x:c>
      <x:c r="I2349" s="22" t="n">
        <x:v>7.58</x:v>
      </x:c>
      <x:c r="J2349" t="str">
        <x:v>Worked</x:v>
      </x:c>
      <x:c r="K2349" t="str">
        <x:v>Employee 2309; home branch Glasgow; assigned role Operative Porter | Deployment branch: Glasgow | Actual role: Operative Porter | Jobs: 400922 | Customers: C/O Restore Document Management | Actual hours: 7.6; source records: 1</x:v>
      </x:c>
      <x:c r="L2349" t="str">
        <x:v>Include</x:v>
      </x:c>
      <x:c r="M2349"/>
      <x:c r="N2349"/>
    </x:row>
    <x:row r="2350">
      <x:c r="A2350" t="str">
        <x:v>Robert Moore|2026-04-22</x:v>
      </x:c>
      <x:c r="B2350" s="888" t="n">
        <x:v>46134</x:v>
      </x:c>
      <x:c r="C2350" t="str">
        <x:v>Robert Moore</x:v>
      </x:c>
      <x:c r="D2350" t="str">
        <x:v>Permanent</x:v>
      </x:c>
      <x:c r="E2350" t="str">
        <x:v>Glasgow</x:v>
      </x:c>
      <x:c r="F2350" t="str">
        <x:v>Operative Porter</x:v>
      </x:c>
      <x:c r="G2350" t="str">
        <x:v>400922</x:v>
      </x:c>
      <x:c r="H2350" t="str">
        <x:v>C/O Restore Document Management</x:v>
      </x:c>
      <x:c r="I2350" s="22" t="n">
        <x:v>7</x:v>
      </x:c>
      <x:c r="J2350" t="str">
        <x:v>Worked</x:v>
      </x:c>
      <x:c r="K2350" t="str">
        <x:v>Employee 2309; home branch Glasgow; assigned role Operative Porter | Deployment branch: Glasgow | Actual role: Operative Porter | Jobs: 400922 | Customers: C/O Restore Document Management | Actual hours: 7.0; source records: 1</x:v>
      </x:c>
      <x:c r="L2350" t="str">
        <x:v>Include</x:v>
      </x:c>
      <x:c r="M2350"/>
      <x:c r="N2350"/>
    </x:row>
    <x:row r="2351">
      <x:c r="A2351" t="str">
        <x:v>Robert Moore|2026-04-23</x:v>
      </x:c>
      <x:c r="B2351" s="888" t="n">
        <x:v>46135</x:v>
      </x:c>
      <x:c r="C2351" t="str">
        <x:v>Robert Moore</x:v>
      </x:c>
      <x:c r="D2351" t="str">
        <x:v>Permanent</x:v>
      </x:c>
      <x:c r="E2351" t="str">
        <x:v>Glasgow</x:v>
      </x:c>
      <x:c r="F2351" t="str">
        <x:v>Operative Porter</x:v>
      </x:c>
      <x:c r="G2351" t="str">
        <x:v>400922</x:v>
      </x:c>
      <x:c r="H2351" t="str">
        <x:v>C/O Restore Document Management</x:v>
      </x:c>
      <x:c r="I2351" s="22" t="n">
        <x:v>8.08</x:v>
      </x:c>
      <x:c r="J2351" t="str">
        <x:v>Worked</x:v>
      </x:c>
      <x:c r="K2351" t="str">
        <x:v>Employee 2309; home branch Glasgow; assigned role Operative Porter | Deployment branch: Glasgow | Actual role: Operative Porter | Jobs: 400922 | Customers: C/O Restore Document Management | Actual hours: 8.1; source records: 1</x:v>
      </x:c>
      <x:c r="L2351" t="str">
        <x:v>Include</x:v>
      </x:c>
      <x:c r="M2351"/>
      <x:c r="N2351"/>
    </x:row>
    <x:row r="2352">
      <x:c r="A2352" t="str">
        <x:v>Robert Moore|2026-04-24</x:v>
      </x:c>
      <x:c r="B2352" s="888" t="n">
        <x:v>46136</x:v>
      </x:c>
      <x:c r="C2352" t="str">
        <x:v>Robert Moore</x:v>
      </x:c>
      <x:c r="D2352" t="str">
        <x:v>Permanent</x:v>
      </x:c>
      <x:c r="E2352" t="str">
        <x:v>Glasgow</x:v>
      </x:c>
      <x:c r="F2352" t="str">
        <x:v>Operative Porter</x:v>
      </x:c>
      <x:c r="G2352" t="str">
        <x:v>400922</x:v>
      </x:c>
      <x:c r="H2352" t="str">
        <x:v>C/O Restore Document Management</x:v>
      </x:c>
      <x:c r="I2352" s="22" t="n">
        <x:v>7.5</x:v>
      </x:c>
      <x:c r="J2352" t="str">
        <x:v>Worked</x:v>
      </x:c>
      <x:c r="K2352" t="str">
        <x:v>Employee 2309; home branch Glasgow; assigned role Operative Porter | Deployment branch: Glasgow | Actual role: Operative Porter | Jobs: 400922 | Customers: C/O Restore Document Management | Actual hours: 7.5; source records: 1</x:v>
      </x:c>
      <x:c r="L2352" t="str">
        <x:v>Include</x:v>
      </x:c>
      <x:c r="M2352"/>
      <x:c r="N2352"/>
    </x:row>
    <x:row r="2353">
      <x:c r="A2353" t="str">
        <x:v>Robert Moore|2026-04-27</x:v>
      </x:c>
      <x:c r="B2353" s="888" t="n">
        <x:v>46139</x:v>
      </x:c>
      <x:c r="C2353" t="str">
        <x:v>Robert Moore</x:v>
      </x:c>
      <x:c r="D2353" t="str">
        <x:v>Permanent</x:v>
      </x:c>
      <x:c r="E2353" t="str">
        <x:v>Glasgow</x:v>
      </x:c>
      <x:c r="F2353" t="str">
        <x:v>Operative Porter</x:v>
      </x:c>
      <x:c r="G2353" t="str">
        <x:v>400922</x:v>
      </x:c>
      <x:c r="H2353" t="str">
        <x:v>C/O Restore Document Management</x:v>
      </x:c>
      <x:c r="I2353" s="22" t="n">
        <x:v>6.5</x:v>
      </x:c>
      <x:c r="J2353" t="str">
        <x:v>Worked</x:v>
      </x:c>
      <x:c r="K2353" t="str">
        <x:v>Employee 2309; home branch Glasgow; assigned role Operative Porter | Deployment branch: Glasgow | Actual role: Operative Porter | Jobs: 400922 | Customers: C/O Restore Document Management | Actual hours: 6.5; source records: 1</x:v>
      </x:c>
      <x:c r="L2353" t="str">
        <x:v>Include</x:v>
      </x:c>
      <x:c r="M2353"/>
      <x:c r="N2353"/>
    </x:row>
    <x:row r="2354">
      <x:c r="A2354" t="str">
        <x:v>Robert Moore|2026-04-28</x:v>
      </x:c>
      <x:c r="B2354" s="888" t="n">
        <x:v>46140</x:v>
      </x:c>
      <x:c r="C2354" t="str">
        <x:v>Robert Moore</x:v>
      </x:c>
      <x:c r="D2354" t="str">
        <x:v>Permanent</x:v>
      </x:c>
      <x:c r="E2354" t="str">
        <x:v>Glasgow</x:v>
      </x:c>
      <x:c r="F2354" t="str">
        <x:v>Operative Porter</x:v>
      </x:c>
      <x:c r="G2354" t="str">
        <x:v>400922</x:v>
      </x:c>
      <x:c r="H2354" t="str">
        <x:v>C/O Restore Document Management</x:v>
      </x:c>
      <x:c r="I2354" s="22" t="n">
        <x:v>6.5</x:v>
      </x:c>
      <x:c r="J2354" t="str">
        <x:v>Worked</x:v>
      </x:c>
      <x:c r="K2354" t="str">
        <x:v>Employee 2309; home branch Glasgow; assigned role Operative Porter | Deployment branch: Glasgow | Actual role: Operative Porter | Jobs: 400922 | Customers: C/O Restore Document Management | Actual hours: 6.5; source records: 1</x:v>
      </x:c>
      <x:c r="L2354" t="str">
        <x:v>Include</x:v>
      </x:c>
      <x:c r="M2354"/>
      <x:c r="N2354"/>
    </x:row>
    <x:row r="2355">
      <x:c r="A2355" t="str">
        <x:v>Robert Moore|2026-04-29</x:v>
      </x:c>
      <x:c r="B2355" s="888" t="n">
        <x:v>46141</x:v>
      </x:c>
      <x:c r="C2355" t="str">
        <x:v>Robert Moore</x:v>
      </x:c>
      <x:c r="D2355" t="str">
        <x:v>Permanent</x:v>
      </x:c>
      <x:c r="E2355" t="str">
        <x:v>Glasgow</x:v>
      </x:c>
      <x:c r="F2355" t="str">
        <x:v>Operative Porter</x:v>
      </x:c>
      <x:c r="G2355" t="str">
        <x:v>400922</x:v>
      </x:c>
      <x:c r="H2355" t="str">
        <x:v>C/O Restore Document Management</x:v>
      </x:c>
      <x:c r="I2355" s="22" t="n">
        <x:v>7.5</x:v>
      </x:c>
      <x:c r="J2355" t="str">
        <x:v>Worked</x:v>
      </x:c>
      <x:c r="K2355" t="str">
        <x:v>Employee 2309; home branch Glasgow; assigned role Operative Porter | Deployment branch: Glasgow | Actual role: Operative Porter | Jobs: 400922 | Customers: C/O Restore Document Management | Actual hours: 7.5; source records: 1</x:v>
      </x:c>
      <x:c r="L2355" t="str">
        <x:v>Include</x:v>
      </x:c>
      <x:c r="M2355"/>
      <x:c r="N2355"/>
    </x:row>
    <x:row r="2356">
      <x:c r="A2356" t="str">
        <x:v>Robert Moore|2026-04-30</x:v>
      </x:c>
      <x:c r="B2356" s="888" t="n">
        <x:v>46142</x:v>
      </x:c>
      <x:c r="C2356" t="str">
        <x:v>Robert Moore</x:v>
      </x:c>
      <x:c r="D2356" t="str">
        <x:v>Permanent</x:v>
      </x:c>
      <x:c r="E2356" t="str">
        <x:v>Glasgow</x:v>
      </x:c>
      <x:c r="F2356" t="str">
        <x:v>Operative Porter</x:v>
      </x:c>
      <x:c r="G2356" t="str">
        <x:v>400922</x:v>
      </x:c>
      <x:c r="H2356" t="str">
        <x:v>C/O Restore Document Management</x:v>
      </x:c>
      <x:c r="I2356" s="22" t="n">
        <x:v>7.5</x:v>
      </x:c>
      <x:c r="J2356" t="str">
        <x:v>Worked</x:v>
      </x:c>
      <x:c r="K2356" t="str">
        <x:v>Employee 2309; home branch Glasgow; assigned role Operative Porter | Deployment branch: Glasgow | Actual role: Operative Porter | Jobs: 400922 | Customers: C/O Restore Document Management | Actual hours: 7.5; source records: 1</x:v>
      </x:c>
      <x:c r="L2356" t="str">
        <x:v>Include</x:v>
      </x:c>
      <x:c r="M2356"/>
      <x:c r="N2356"/>
    </x:row>
    <x:row r="2357">
      <x:c r="A2357" t="str">
        <x:v>Russell Eldin|2026-04-01</x:v>
      </x:c>
      <x:c r="B2357" s="888" t="n">
        <x:v>46113</x:v>
      </x:c>
      <x:c r="C2357" t="str">
        <x:v>Russell Eldin</x:v>
      </x:c>
      <x:c r="D2357" t="str">
        <x:v>Permanent</x:v>
      </x:c>
      <x:c r="E2357" t="str">
        <x:v>Cambridge</x:v>
      </x:c>
      <x:c r="F2357" t="str">
        <x:v>Operative Driver</x:v>
      </x:c>
      <x:c r="G2357" t="str">
        <x:v>401179</x:v>
      </x:c>
      <x:c r="H2357" t="str">
        <x:v>Biopharma  - (British Antarctic Survey )</x:v>
      </x:c>
      <x:c r="I2357" s="22" t="n">
        <x:v>5</x:v>
      </x:c>
      <x:c r="J2357" t="str">
        <x:v>Worked</x:v>
      </x:c>
      <x:c r="K2357" t="str">
        <x:v>Employee 104150; home branch Cambridge; assigned role Operative Driver | Deployment branch: Cambridge | Actual role: Operative Porter | Jobs: 401179 | Customers: Biopharma  - (British Antarctic Survey ) | Actual hours: 5.0; source records: 1</x:v>
      </x:c>
      <x:c r="L2357" t="str">
        <x:v>Include</x:v>
      </x:c>
      <x:c r="M2357"/>
      <x:c r="N2357"/>
    </x:row>
    <x:row r="2358">
      <x:c r="A2358" t="str">
        <x:v>Ryan Coupe|2026-04-01</x:v>
      </x:c>
      <x:c r="B2358" s="888" t="n">
        <x:v>46113</x:v>
      </x:c>
      <x:c r="C2358" t="str">
        <x:v>Ryan Coupe</x:v>
      </x:c>
      <x:c r="D2358" t="str">
        <x:v>Permanent</x:v>
      </x:c>
      <x:c r="E2358" t="str">
        <x:v>Manchester</x:v>
      </x:c>
      <x:c r="F2358" t="str">
        <x:v>Operative Porter</x:v>
      </x:c>
      <x:c r="G2358"/>
      <x:c r="H2358"/>
      <x:c r="I2358" s="22" t="n">
        <x:v>0</x:v>
      </x:c>
      <x:c r="J2358" t="str">
        <x:v>Annual leave</x:v>
      </x:c>
      <x:c r="K2358" t="str">
        <x:v>Employee 104573; home branch Manchester; assigned role Operative Porter | Leave: Annual Leave (Hours) | Leave calendar basis: Variable-pattern period</x:v>
      </x:c>
      <x:c r="L2358" t="str">
        <x:v>Include</x:v>
      </x:c>
      <x:c r="M2358"/>
      <x:c r="N2358"/>
    </x:row>
    <x:row r="2359">
      <x:c r="A2359" t="str">
        <x:v>Ryan Coupe|2026-04-02</x:v>
      </x:c>
      <x:c r="B2359" s="888" t="n">
        <x:v>46114</x:v>
      </x:c>
      <x:c r="C2359" t="str">
        <x:v>Ryan Coupe</x:v>
      </x:c>
      <x:c r="D2359" t="str">
        <x:v>Permanent</x:v>
      </x:c>
      <x:c r="E2359" t="str">
        <x:v>Manchester</x:v>
      </x:c>
      <x:c r="F2359" t="str">
        <x:v>Operative Porter</x:v>
      </x:c>
      <x:c r="G2359"/>
      <x:c r="H2359"/>
      <x:c r="I2359" s="22" t="n">
        <x:v>0</x:v>
      </x:c>
      <x:c r="J2359" t="str">
        <x:v>Annual leave</x:v>
      </x:c>
      <x:c r="K2359" t="str">
        <x:v>Employee 104573; home branch Manchester; assigned role Operative Porter | Leave: Annual Leave (Hours) | Leave calendar basis: Variable-pattern period</x:v>
      </x:c>
      <x:c r="L2359" t="str">
        <x:v>Include</x:v>
      </x:c>
      <x:c r="M2359"/>
      <x:c r="N2359"/>
    </x:row>
    <x:row r="2360">
      <x:c r="A2360" t="str">
        <x:v>Ryan Coupe|2026-04-03</x:v>
      </x:c>
      <x:c r="B2360" s="888" t="n">
        <x:v>46115</x:v>
      </x:c>
      <x:c r="C2360" t="str">
        <x:v>Ryan Coupe</x:v>
      </x:c>
      <x:c r="D2360" t="str">
        <x:v>Permanent</x:v>
      </x:c>
      <x:c r="E2360" t="str">
        <x:v>Manchester</x:v>
      </x:c>
      <x:c r="F2360" t="str">
        <x:v>Operative Porter</x:v>
      </x:c>
      <x:c r="G2360"/>
      <x:c r="H2360"/>
      <x:c r="I2360" s="22" t="n">
        <x:v>0</x:v>
      </x:c>
      <x:c r="J2360" t="str">
        <x:v>Annual leave</x:v>
      </x:c>
      <x:c r="K2360" t="str">
        <x:v>Employee 104573; home branch Manchester; assigned role Operative Porter | Leave: Annual Leave (Hours) | Leave calendar basis: Variable-pattern period</x:v>
      </x:c>
      <x:c r="L2360" t="str">
        <x:v>Include</x:v>
      </x:c>
      <x:c r="M2360"/>
      <x:c r="N2360"/>
    </x:row>
    <x:row r="2361">
      <x:c r="A2361" t="str">
        <x:v>Ryan Coupe|2026-04-07</x:v>
      </x:c>
      <x:c r="B2361" s="888" t="n">
        <x:v>46119</x:v>
      </x:c>
      <x:c r="C2361" t="str">
        <x:v>Ryan Coupe</x:v>
      </x:c>
      <x:c r="D2361" t="str">
        <x:v>Permanent</x:v>
      </x:c>
      <x:c r="E2361" t="str">
        <x:v>Manchester</x:v>
      </x:c>
      <x:c r="F2361" t="str">
        <x:v>Operative Porter</x:v>
      </x:c>
      <x:c r="G2361" t="str">
        <x:v>401097</x:v>
      </x:c>
      <x:c r="H2361" t="str">
        <x:v>National Slate Museum</x:v>
      </x:c>
      <x:c r="I2361" s="22" t="n">
        <x:v>10.5</x:v>
      </x:c>
      <x:c r="J2361" t="str">
        <x:v>Worked</x:v>
      </x:c>
      <x:c r="K2361" t="str">
        <x:v>Employee 104573; home branch Manchester; assigned role Operative Porter | Deployment branch: Manchester | Actual role: Operative Porter | Jobs: 401097 | Customers: National Slate Museum | Actual hours: 10.5; source records: 1</x:v>
      </x:c>
      <x:c r="L2361" t="str">
        <x:v>Include</x:v>
      </x:c>
      <x:c r="M2361"/>
      <x:c r="N2361"/>
    </x:row>
    <x:row r="2362">
      <x:c r="A2362" t="str">
        <x:v>Ryan Coupe|2026-04-08</x:v>
      </x:c>
      <x:c r="B2362" s="888" t="n">
        <x:v>46120</x:v>
      </x:c>
      <x:c r="C2362" t="str">
        <x:v>Ryan Coupe</x:v>
      </x:c>
      <x:c r="D2362" t="str">
        <x:v>Permanent</x:v>
      </x:c>
      <x:c r="E2362" t="str">
        <x:v>Manchester</x:v>
      </x:c>
      <x:c r="F2362" t="str">
        <x:v>Operative Porter</x:v>
      </x:c>
      <x:c r="G2362" t="str">
        <x:v>401097</x:v>
      </x:c>
      <x:c r="H2362" t="str">
        <x:v>National Slate Museum</x:v>
      </x:c>
      <x:c r="I2362" s="22" t="n">
        <x:v>9.5</x:v>
      </x:c>
      <x:c r="J2362" t="str">
        <x:v>Worked</x:v>
      </x:c>
      <x:c r="K2362" t="str">
        <x:v>Employee 104573; home branch Manchester; assigned role Operative Porter | Deployment branch: Manchester | Actual role: Operative Porter | Jobs: 401097 | Customers: National Slate Museum | Actual hours: 9.5; source records: 1</x:v>
      </x:c>
      <x:c r="L2362" t="str">
        <x:v>Include</x:v>
      </x:c>
      <x:c r="M2362"/>
      <x:c r="N2362"/>
    </x:row>
    <x:row r="2363">
      <x:c r="A2363" t="str">
        <x:v>Ryan Coupe|2026-04-09</x:v>
      </x:c>
      <x:c r="B2363" s="888" t="n">
        <x:v>46121</x:v>
      </x:c>
      <x:c r="C2363" t="str">
        <x:v>Ryan Coupe</x:v>
      </x:c>
      <x:c r="D2363" t="str">
        <x:v>Permanent</x:v>
      </x:c>
      <x:c r="E2363" t="str">
        <x:v>Manchester</x:v>
      </x:c>
      <x:c r="F2363" t="str">
        <x:v>Operative Porter</x:v>
      </x:c>
      <x:c r="G2363" t="str">
        <x:v>401097</x:v>
      </x:c>
      <x:c r="H2363" t="str">
        <x:v>National Slate Museum</x:v>
      </x:c>
      <x:c r="I2363" s="22" t="n">
        <x:v>1700</x:v>
      </x:c>
      <x:c r="J2363" t="str">
        <x:v>Worked</x:v>
      </x:c>
      <x:c r="K2363" t="str">
        <x:v>Employee 104573; home branch Manchester; assigned role Operative Porter | Deployment branch: Manchester | Actual role: Operative Porter | Jobs: 401097 | Customers: National Slate Museum | Actual hours: 1700.0; source records: 1</x:v>
      </x:c>
      <x:c r="L2363" t="str">
        <x:v>Include</x:v>
      </x:c>
      <x:c r="M2363"/>
      <x:c r="N2363"/>
    </x:row>
    <x:row r="2364">
      <x:c r="A2364" t="str">
        <x:v>Ryan Coupe|2026-04-10</x:v>
      </x:c>
      <x:c r="B2364" s="888" t="n">
        <x:v>46122</x:v>
      </x:c>
      <x:c r="C2364" t="str">
        <x:v>Ryan Coupe</x:v>
      </x:c>
      <x:c r="D2364" t="str">
        <x:v>Permanent</x:v>
      </x:c>
      <x:c r="E2364" t="str">
        <x:v>Manchester</x:v>
      </x:c>
      <x:c r="F2364" t="str">
        <x:v>Operative Porter</x:v>
      </x:c>
      <x:c r="G2364" t="str">
        <x:v>401097</x:v>
      </x:c>
      <x:c r="H2364" t="str">
        <x:v>National Slate Museum</x:v>
      </x:c>
      <x:c r="I2364" s="22" t="n">
        <x:v>9.5</x:v>
      </x:c>
      <x:c r="J2364" t="str">
        <x:v>Worked</x:v>
      </x:c>
      <x:c r="K2364" t="str">
        <x:v>Employee 104573; home branch Manchester; assigned role Operative Porter | Deployment branch: Manchester | Actual role: Operative Porter | Jobs: 401097 | Customers: National Slate Museum | Actual hours: 9.5; source records: 1</x:v>
      </x:c>
      <x:c r="L2364" t="str">
        <x:v>Include</x:v>
      </x:c>
      <x:c r="M2364"/>
      <x:c r="N2364"/>
    </x:row>
    <x:row r="2365">
      <x:c r="A2365" t="str">
        <x:v>Ryan Coupe|2026-04-13</x:v>
      </x:c>
      <x:c r="B2365" s="888" t="n">
        <x:v>46125</x:v>
      </x:c>
      <x:c r="C2365" t="str">
        <x:v>Ryan Coupe</x:v>
      </x:c>
      <x:c r="D2365" t="str">
        <x:v>Permanent</x:v>
      </x:c>
      <x:c r="E2365" t="str">
        <x:v>Manchester</x:v>
      </x:c>
      <x:c r="F2365" t="str">
        <x:v>Operative Porter</x:v>
      </x:c>
      <x:c r="G2365" t="str">
        <x:v>397925</x:v>
      </x:c>
      <x:c r="H2365" t="str">
        <x:v>Lancashire Police</x:v>
      </x:c>
      <x:c r="I2365" s="22" t="n">
        <x:v>6.5</x:v>
      </x:c>
      <x:c r="J2365" t="str">
        <x:v>Worked</x:v>
      </x:c>
      <x:c r="K2365" t="str">
        <x:v>Employee 104573; home branch Manchester; assigned role Operative Porter | Deployment branch: Manchester | Actual role: Operative Porter | Jobs: 397925 | Customers: Lancashire Police | Actual hours: 6.5; source records: 1</x:v>
      </x:c>
      <x:c r="L2365" t="str">
        <x:v>Include</x:v>
      </x:c>
      <x:c r="M2365"/>
      <x:c r="N2365"/>
    </x:row>
    <x:row r="2366">
      <x:c r="A2366" t="str">
        <x:v>Ryan Coupe|2026-04-14</x:v>
      </x:c>
      <x:c r="B2366" s="888" t="n">
        <x:v>46126</x:v>
      </x:c>
      <x:c r="C2366" t="str">
        <x:v>Ryan Coupe</x:v>
      </x:c>
      <x:c r="D2366" t="str">
        <x:v>Permanent</x:v>
      </x:c>
      <x:c r="E2366" t="str">
        <x:v>Manchester</x:v>
      </x:c>
      <x:c r="F2366" t="str">
        <x:v>Operative Porter</x:v>
      </x:c>
      <x:c r="G2366" t="str">
        <x:v>399577, 397927</x:v>
      </x:c>
      <x:c r="H2366" t="str">
        <x:v>Forresters IP LLP; Lancashire Police</x:v>
      </x:c>
      <x:c r="I2366" s="22" t="n">
        <x:v>5</x:v>
      </x:c>
      <x:c r="J2366" t="str">
        <x:v>Worked — 2 records</x:v>
      </x:c>
      <x:c r="K2366" t="str">
        <x:v>Employee 104573; home branch Manchester; assigned role Operative Porter | Deployment branch: Birmingham, Manchester | Actual role: Operative Porter | Jobs: 399577, 397927 | Customers: Forresters IP LLP; Lancashire Police | Actual hours: 5.0; source records: 2</x:v>
      </x:c>
      <x:c r="L2366" t="str">
        <x:v>Include</x:v>
      </x:c>
      <x:c r="M2366"/>
      <x:c r="N2366"/>
    </x:row>
    <x:row r="2367">
      <x:c r="A2367" t="str">
        <x:v>Ryan Coupe|2026-04-15</x:v>
      </x:c>
      <x:c r="B2367" s="888" t="n">
        <x:v>46127</x:v>
      </x:c>
      <x:c r="C2367" t="str">
        <x:v>Ryan Coupe</x:v>
      </x:c>
      <x:c r="D2367" t="str">
        <x:v>Permanent</x:v>
      </x:c>
      <x:c r="E2367" t="str">
        <x:v>Manchester</x:v>
      </x:c>
      <x:c r="F2367" t="str">
        <x:v>Operative Porter</x:v>
      </x:c>
      <x:c r="G2367" t="str">
        <x:v>397921</x:v>
      </x:c>
      <x:c r="H2367" t="str">
        <x:v>Lancashire Police</x:v>
      </x:c>
      <x:c r="I2367" s="22" t="n">
        <x:v>7.5</x:v>
      </x:c>
      <x:c r="J2367" t="str">
        <x:v>Worked</x:v>
      </x:c>
      <x:c r="K2367" t="str">
        <x:v>Employee 104573; home branch Manchester; assigned role Operative Porter | Deployment branch: Manchester | Actual role: Operative Porter | Jobs: 397921 | Customers: Lancashire Police | Actual hours: 7.5; source records: 1</x:v>
      </x:c>
      <x:c r="L2367" t="str">
        <x:v>Include</x:v>
      </x:c>
      <x:c r="M2367"/>
      <x:c r="N2367"/>
    </x:row>
    <x:row r="2368">
      <x:c r="A2368" t="str">
        <x:v>Ryan Coupe|2026-04-16</x:v>
      </x:c>
      <x:c r="B2368" s="888" t="n">
        <x:v>46128</x:v>
      </x:c>
      <x:c r="C2368" t="str">
        <x:v>Ryan Coupe</x:v>
      </x:c>
      <x:c r="D2368" t="str">
        <x:v>Permanent</x:v>
      </x:c>
      <x:c r="E2368" t="str">
        <x:v>Manchester</x:v>
      </x:c>
      <x:c r="F2368" t="str">
        <x:v>Operative Porter</x:v>
      </x:c>
      <x:c r="G2368" t="str">
        <x:v>397921</x:v>
      </x:c>
      <x:c r="H2368" t="str">
        <x:v>Lancashire Police</x:v>
      </x:c>
      <x:c r="I2368" s="22" t="n">
        <x:v>9.5</x:v>
      </x:c>
      <x:c r="J2368" t="str">
        <x:v>Worked</x:v>
      </x:c>
      <x:c r="K2368" t="str">
        <x:v>Employee 104573; home branch Manchester; assigned role Operative Porter | Deployment branch: Manchester | Actual role: Operative Porter | Jobs: 397921 | Customers: Lancashire Police | Actual hours: 9.5; source records: 1</x:v>
      </x:c>
      <x:c r="L2368" t="str">
        <x:v>Include</x:v>
      </x:c>
      <x:c r="M2368"/>
      <x:c r="N2368"/>
    </x:row>
    <x:row r="2369">
      <x:c r="A2369" t="str">
        <x:v>Ryan Coupe|2026-04-17</x:v>
      </x:c>
      <x:c r="B2369" s="888" t="n">
        <x:v>46129</x:v>
      </x:c>
      <x:c r="C2369" t="str">
        <x:v>Ryan Coupe</x:v>
      </x:c>
      <x:c r="D2369" t="str">
        <x:v>Permanent</x:v>
      </x:c>
      <x:c r="E2369" t="str">
        <x:v>Manchester</x:v>
      </x:c>
      <x:c r="F2369" t="str">
        <x:v>Operative Porter</x:v>
      </x:c>
      <x:c r="G2369" t="str">
        <x:v>398317C</x:v>
      </x:c>
      <x:c r="H2369" t="str">
        <x:v>Restore Harrow Green</x:v>
      </x:c>
      <x:c r="I2369" s="22" t="n">
        <x:v>9.5</x:v>
      </x:c>
      <x:c r="J2369" t="str">
        <x:v>CONFLICT — Worked + leave</x:v>
      </x:c>
      <x:c r="K2369" t="str">
        <x:v>Employee 104573; home branch Manchester; assigned role Operative Porter | Deployment branch: Manchester | Actual role: Operative Porter | Jobs: 398317C | Customers: Restore Harrow Green | Actual hours: 9.5; source records: 1 | Leave: Annual Leave (Hours) | Leave calendar basis: Variable-pattern period</x:v>
      </x:c>
      <x:c r="L2369" t="str">
        <x:v>Include</x:v>
      </x:c>
      <x:c r="M2369"/>
      <x:c r="N2369"/>
    </x:row>
    <x:row r="2370">
      <x:c r="A2370" t="str">
        <x:v>Ryan Coupe|2026-04-20</x:v>
      </x:c>
      <x:c r="B2370" s="888" t="n">
        <x:v>46132</x:v>
      </x:c>
      <x:c r="C2370" t="str">
        <x:v>Ryan Coupe</x:v>
      </x:c>
      <x:c r="D2370" t="str">
        <x:v>Permanent</x:v>
      </x:c>
      <x:c r="E2370" t="str">
        <x:v>Manchester</x:v>
      </x:c>
      <x:c r="F2370" t="str">
        <x:v>Operative Porter</x:v>
      </x:c>
      <x:c r="G2370" t="str">
        <x:v>398317C</x:v>
      </x:c>
      <x:c r="H2370" t="str">
        <x:v>Restore Harrow Green</x:v>
      </x:c>
      <x:c r="I2370" s="22" t="n">
        <x:v>8</x:v>
      </x:c>
      <x:c r="J2370" t="str">
        <x:v>Worked</x:v>
      </x:c>
      <x:c r="K2370" t="str">
        <x:v>Employee 104573; home branch Manchester; assigned role Operative Porter | Deployment branch: Manchester | Actual role: Operative Porter | Jobs: 398317C | Customers: Restore Harrow Green | Actual hours: 8.0; source records: 1</x:v>
      </x:c>
      <x:c r="L2370" t="str">
        <x:v>Include</x:v>
      </x:c>
      <x:c r="M2370"/>
      <x:c r="N2370"/>
    </x:row>
    <x:row r="2371">
      <x:c r="A2371" t="str">
        <x:v>Ryan Coupe|2026-04-21</x:v>
      </x:c>
      <x:c r="B2371" s="888" t="n">
        <x:v>46133</x:v>
      </x:c>
      <x:c r="C2371" t="str">
        <x:v>Ryan Coupe</x:v>
      </x:c>
      <x:c r="D2371" t="str">
        <x:v>Permanent</x:v>
      </x:c>
      <x:c r="E2371" t="str">
        <x:v>Manchester</x:v>
      </x:c>
      <x:c r="F2371" t="str">
        <x:v>Operative Porter</x:v>
      </x:c>
      <x:c r="G2371" t="str">
        <x:v>398317C</x:v>
      </x:c>
      <x:c r="H2371" t="str">
        <x:v>Restore Harrow Green</x:v>
      </x:c>
      <x:c r="I2371" s="22" t="n">
        <x:v>8</x:v>
      </x:c>
      <x:c r="J2371" t="str">
        <x:v>Worked</x:v>
      </x:c>
      <x:c r="K2371" t="str">
        <x:v>Employee 104573; home branch Manchester; assigned role Operative Porter | Deployment branch: Manchester | Actual role: Operative Porter | Jobs: 398317C | Customers: Restore Harrow Green | Actual hours: 8.0; source records: 1</x:v>
      </x:c>
      <x:c r="L2371" t="str">
        <x:v>Include</x:v>
      </x:c>
      <x:c r="M2371"/>
      <x:c r="N2371"/>
    </x:row>
    <x:row r="2372">
      <x:c r="A2372" t="str">
        <x:v>Ryan Coupe|2026-04-22</x:v>
      </x:c>
      <x:c r="B2372" s="888" t="n">
        <x:v>46134</x:v>
      </x:c>
      <x:c r="C2372" t="str">
        <x:v>Ryan Coupe</x:v>
      </x:c>
      <x:c r="D2372" t="str">
        <x:v>Permanent</x:v>
      </x:c>
      <x:c r="E2372" t="str">
        <x:v>Manchester</x:v>
      </x:c>
      <x:c r="F2372" t="str">
        <x:v>Operative Porter</x:v>
      </x:c>
      <x:c r="G2372" t="str">
        <x:v>398317C</x:v>
      </x:c>
      <x:c r="H2372" t="str">
        <x:v>Restore Harrow Green</x:v>
      </x:c>
      <x:c r="I2372" s="22" t="n">
        <x:v>7.5</x:v>
      </x:c>
      <x:c r="J2372" t="str">
        <x:v>Worked</x:v>
      </x:c>
      <x:c r="K2372" t="str">
        <x:v>Employee 104573; home branch Manchester; assigned role Operative Porter | Deployment branch: Manchester | Actual role: Operative Porter | Jobs: 398317C | Customers: Restore Harrow Green | Actual hours: 7.5; source records: 1</x:v>
      </x:c>
      <x:c r="L2372" t="str">
        <x:v>Include</x:v>
      </x:c>
      <x:c r="M2372"/>
      <x:c r="N2372"/>
    </x:row>
    <x:row r="2373">
      <x:c r="A2373" t="str">
        <x:v>Ryan Coupe|2026-04-23</x:v>
      </x:c>
      <x:c r="B2373" s="888" t="n">
        <x:v>46135</x:v>
      </x:c>
      <x:c r="C2373" t="str">
        <x:v>Ryan Coupe</x:v>
      </x:c>
      <x:c r="D2373" t="str">
        <x:v>Permanent</x:v>
      </x:c>
      <x:c r="E2373" t="str">
        <x:v>Manchester</x:v>
      </x:c>
      <x:c r="F2373" t="str">
        <x:v>Operative Porter</x:v>
      </x:c>
      <x:c r="G2373" t="str">
        <x:v>398317C</x:v>
      </x:c>
      <x:c r="H2373" t="str">
        <x:v>Restore Harrow Green</x:v>
      </x:c>
      <x:c r="I2373" s="22" t="n">
        <x:v>8</x:v>
      </x:c>
      <x:c r="J2373" t="str">
        <x:v>Worked</x:v>
      </x:c>
      <x:c r="K2373" t="str">
        <x:v>Employee 104573; home branch Manchester; assigned role Operative Porter | Deployment branch: Manchester | Actual role: Operative Porter | Jobs: 398317C | Customers: Restore Harrow Green | Actual hours: 8.0; source records: 1</x:v>
      </x:c>
      <x:c r="L2373" t="str">
        <x:v>Include</x:v>
      </x:c>
      <x:c r="M2373"/>
      <x:c r="N2373"/>
    </x:row>
    <x:row r="2374">
      <x:c r="A2374" t="str">
        <x:v>Ryan Coupe|2026-04-24</x:v>
      </x:c>
      <x:c r="B2374" s="888" t="n">
        <x:v>46136</x:v>
      </x:c>
      <x:c r="C2374" t="str">
        <x:v>Ryan Coupe</x:v>
      </x:c>
      <x:c r="D2374" t="str">
        <x:v>Permanent</x:v>
      </x:c>
      <x:c r="E2374" t="str">
        <x:v>Manchester</x:v>
      </x:c>
      <x:c r="F2374" t="str">
        <x:v>Operative Porter</x:v>
      </x:c>
      <x:c r="G2374" t="str">
        <x:v>398317C</x:v>
      </x:c>
      <x:c r="H2374" t="str">
        <x:v>Restore Harrow Green</x:v>
      </x:c>
      <x:c r="I2374" s="22" t="n">
        <x:v>7.5</x:v>
      </x:c>
      <x:c r="J2374" t="str">
        <x:v>Worked</x:v>
      </x:c>
      <x:c r="K2374" t="str">
        <x:v>Employee 104573; home branch Manchester; assigned role Operative Porter | Deployment branch: Manchester | Actual role: Operative Porter | Jobs: 398317C | Customers: Restore Harrow Green | Actual hours: 7.5; source records: 1</x:v>
      </x:c>
      <x:c r="L2374" t="str">
        <x:v>Include</x:v>
      </x:c>
      <x:c r="M2374"/>
      <x:c r="N2374"/>
    </x:row>
    <x:row r="2375">
      <x:c r="A2375" t="str">
        <x:v>Ryan Coupe|2026-04-26</x:v>
      </x:c>
      <x:c r="B2375" s="888" t="n">
        <x:v>46138</x:v>
      </x:c>
      <x:c r="C2375" t="str">
        <x:v>Ryan Coupe</x:v>
      </x:c>
      <x:c r="D2375" t="str">
        <x:v>Permanent</x:v>
      </x:c>
      <x:c r="E2375" t="str">
        <x:v>Manchester</x:v>
      </x:c>
      <x:c r="F2375" t="str">
        <x:v>Operative Porter</x:v>
      </x:c>
      <x:c r="G2375" t="str">
        <x:v>401312</x:v>
      </x:c>
      <x:c r="H2375" t="str">
        <x:v>Manchester University NHS Foundation Trust</x:v>
      </x:c>
      <x:c r="I2375" s="22" t="n">
        <x:v>4.5</x:v>
      </x:c>
      <x:c r="J2375" t="str">
        <x:v>Worked</x:v>
      </x:c>
      <x:c r="K2375" t="str">
        <x:v>Employee 104573; home branch Manchester; assigned role Operative Porter | Deployment branch: Manchester | Actual role: Operative Porter | Jobs: 401312 | Customers: Manchester University NHS Foundation Trust | Actual hours: 4.5; source records: 1</x:v>
      </x:c>
      <x:c r="L2375" t="str">
        <x:v>Include</x:v>
      </x:c>
      <x:c r="M2375"/>
      <x:c r="N2375"/>
    </x:row>
    <x:row r="2376">
      <x:c r="A2376" t="str">
        <x:v>Ryan Coupe|2026-04-27</x:v>
      </x:c>
      <x:c r="B2376" s="888" t="n">
        <x:v>46139</x:v>
      </x:c>
      <x:c r="C2376" t="str">
        <x:v>Ryan Coupe</x:v>
      </x:c>
      <x:c r="D2376" t="str">
        <x:v>Permanent</x:v>
      </x:c>
      <x:c r="E2376" t="str">
        <x:v>Manchester</x:v>
      </x:c>
      <x:c r="F2376" t="str">
        <x:v>Operative Porter</x:v>
      </x:c>
      <x:c r="G2376" t="str">
        <x:v>398317C</x:v>
      </x:c>
      <x:c r="H2376" t="str">
        <x:v>Restore Harrow Green</x:v>
      </x:c>
      <x:c r="I2376" s="22" t="n">
        <x:v>7.5</x:v>
      </x:c>
      <x:c r="J2376" t="str">
        <x:v>Worked</x:v>
      </x:c>
      <x:c r="K2376" t="str">
        <x:v>Employee 104573; home branch Manchester; assigned role Operative Porter | Deployment branch: Manchester | Actual role: Operative Porter | Jobs: 398317C | Customers: Restore Harrow Green | Actual hours: 7.5; source records: 1</x:v>
      </x:c>
      <x:c r="L2376" t="str">
        <x:v>Include</x:v>
      </x:c>
      <x:c r="M2376"/>
      <x:c r="N2376"/>
    </x:row>
    <x:row r="2377">
      <x:c r="A2377" t="str">
        <x:v>Ryan Coupe|2026-04-28</x:v>
      </x:c>
      <x:c r="B2377" s="888" t="n">
        <x:v>46140</x:v>
      </x:c>
      <x:c r="C2377" t="str">
        <x:v>Ryan Coupe</x:v>
      </x:c>
      <x:c r="D2377" t="str">
        <x:v>Permanent</x:v>
      </x:c>
      <x:c r="E2377" t="str">
        <x:v>Manchester</x:v>
      </x:c>
      <x:c r="F2377" t="str">
        <x:v>Operative Porter</x:v>
      </x:c>
      <x:c r="G2377" t="str">
        <x:v>398317C</x:v>
      </x:c>
      <x:c r="H2377" t="str">
        <x:v>Restore Harrow Green</x:v>
      </x:c>
      <x:c r="I2377" s="22" t="n">
        <x:v>7</x:v>
      </x:c>
      <x:c r="J2377" t="str">
        <x:v>Worked</x:v>
      </x:c>
      <x:c r="K2377" t="str">
        <x:v>Employee 104573; home branch Manchester; assigned role Operative Porter | Deployment branch: Manchester | Actual role: Operative Porter | Jobs: 398317C | Customers: Restore Harrow Green | Actual hours: 7.0; source records: 1</x:v>
      </x:c>
      <x:c r="L2377" t="str">
        <x:v>Include</x:v>
      </x:c>
      <x:c r="M2377"/>
      <x:c r="N2377"/>
    </x:row>
    <x:row r="2378">
      <x:c r="A2378" t="str">
        <x:v>Ryan Coupe|2026-04-30</x:v>
      </x:c>
      <x:c r="B2378" s="888" t="n">
        <x:v>46142</x:v>
      </x:c>
      <x:c r="C2378" t="str">
        <x:v>Ryan Coupe</x:v>
      </x:c>
      <x:c r="D2378" t="str">
        <x:v>Permanent</x:v>
      </x:c>
      <x:c r="E2378" t="str">
        <x:v>Manchester</x:v>
      </x:c>
      <x:c r="F2378" t="str">
        <x:v>Operative Porter</x:v>
      </x:c>
      <x:c r="G2378" t="str">
        <x:v>401837, 398317C</x:v>
      </x:c>
      <x:c r="H2378" t="str">
        <x:v>Adecco; Restore Harrow Green</x:v>
      </x:c>
      <x:c r="I2378" s="22" t="n">
        <x:v>8.5</x:v>
      </x:c>
      <x:c r="J2378" t="str">
        <x:v>Worked — 2 records</x:v>
      </x:c>
      <x:c r="K2378" t="str">
        <x:v>Employee 104573; home branch Manchester; assigned role Operative Porter | Deployment branch: Manchester | Actual role: Operative Porter | Jobs: 401837, 398317C | Customers: Adecco; Restore Harrow Green | Actual hours: 8.5; source records: 2</x:v>
      </x:c>
      <x:c r="L2378" t="str">
        <x:v>Include</x:v>
      </x:c>
      <x:c r="M2378"/>
      <x:c r="N2378"/>
    </x:row>
    <x:row r="2379">
      <x:c r="A2379" t="str">
        <x:v>S Bello|2026-04-01</x:v>
      </x:c>
      <x:c r="B2379" s="888" t="n">
        <x:v>46113</x:v>
      </x:c>
      <x:c r="C2379" t="str">
        <x:v>S Bello</x:v>
      </x:c>
      <x:c r="D2379" t="str">
        <x:v>Permanent</x:v>
      </x:c>
      <x:c r="E2379" t="str">
        <x:v>Thurrock</x:v>
      </x:c>
      <x:c r="F2379" t="str">
        <x:v>Operative Porter</x:v>
      </x:c>
      <x:c r="G2379" t="str">
        <x:v>398210</x:v>
      </x:c>
      <x:c r="H2379" t="str">
        <x:v>London Metropolitan University</x:v>
      </x:c>
      <x:c r="I2379" s="22" t="n">
        <x:v>8.5</x:v>
      </x:c>
      <x:c r="J2379" t="str">
        <x:v>Worked</x:v>
      </x:c>
      <x:c r="K2379" t="str">
        <x:v>Employee 103124; home branch Thurrock; assigned role Operative Porter | Deployment branch: Thurrock | Actual role: Operative Porter | Jobs: 398210 | Customers: London Metropolitan University | Actual hours: 8.5; source records: 1</x:v>
      </x:c>
      <x:c r="L2379" t="str">
        <x:v>Include</x:v>
      </x:c>
      <x:c r="M2379"/>
      <x:c r="N2379"/>
    </x:row>
    <x:row r="2380">
      <x:c r="A2380" t="str">
        <x:v>S Bello|2026-04-02</x:v>
      </x:c>
      <x:c r="B2380" s="888" t="n">
        <x:v>46114</x:v>
      </x:c>
      <x:c r="C2380" t="str">
        <x:v>S Bello</x:v>
      </x:c>
      <x:c r="D2380" t="str">
        <x:v>Permanent</x:v>
      </x:c>
      <x:c r="E2380" t="str">
        <x:v>Thurrock</x:v>
      </x:c>
      <x:c r="F2380" t="str">
        <x:v>Operative Porter</x:v>
      </x:c>
      <x:c r="G2380" t="str">
        <x:v>401345</x:v>
      </x:c>
      <x:c r="H2380" t="str">
        <x:v>Adecco Group</x:v>
      </x:c>
      <x:c r="I2380" s="22" t="n">
        <x:v>9</x:v>
      </x:c>
      <x:c r="J2380" t="str">
        <x:v>Worked</x:v>
      </x:c>
      <x:c r="K2380" t="str">
        <x:v>Employee 103124; home branch Thurrock; assigned role Operative Porter | Deployment branch: Thurrock | Actual role: Operative Porter | Jobs: 401345 | Customers: Adecco Group | Actual hours: 9.0; source records: 1</x:v>
      </x:c>
      <x:c r="L2380" t="str">
        <x:v>Include</x:v>
      </x:c>
      <x:c r="M2380"/>
      <x:c r="N2380"/>
    </x:row>
    <x:row r="2381">
      <x:c r="A2381" t="str">
        <x:v>S Bello|2026-04-07</x:v>
      </x:c>
      <x:c r="B2381" s="888" t="n">
        <x:v>46119</x:v>
      </x:c>
      <x:c r="C2381" t="str">
        <x:v>S Bello</x:v>
      </x:c>
      <x:c r="D2381" t="str">
        <x:v>Permanent</x:v>
      </x:c>
      <x:c r="E2381" t="str">
        <x:v>Thurrock</x:v>
      </x:c>
      <x:c r="F2381" t="str">
        <x:v>Operative Porter</x:v>
      </x:c>
      <x:c r="G2381" t="str">
        <x:v>400996</x:v>
      </x:c>
      <x:c r="H2381" t="str">
        <x:v>University of Hertfordshire</x:v>
      </x:c>
      <x:c r="I2381" s="22" t="n">
        <x:v>8.5</x:v>
      </x:c>
      <x:c r="J2381" t="str">
        <x:v>Worked</x:v>
      </x:c>
      <x:c r="K2381" t="str">
        <x:v>Employee 103124; home branch Thurrock; assigned role Operative Porter | Deployment branch: Thurrock | Actual role: Operative Porter | Jobs: 400996 | Customers: University of Hertfordshire | Actual hours: 8.5; source records: 1</x:v>
      </x:c>
      <x:c r="L2381" t="str">
        <x:v>Include</x:v>
      </x:c>
      <x:c r="M2381"/>
      <x:c r="N2381"/>
    </x:row>
    <x:row r="2382">
      <x:c r="A2382" t="str">
        <x:v>S Bello|2026-04-08</x:v>
      </x:c>
      <x:c r="B2382" s="888" t="n">
        <x:v>46120</x:v>
      </x:c>
      <x:c r="C2382" t="str">
        <x:v>S Bello</x:v>
      </x:c>
      <x:c r="D2382" t="str">
        <x:v>Permanent</x:v>
      </x:c>
      <x:c r="E2382" t="str">
        <x:v>Thurrock</x:v>
      </x:c>
      <x:c r="F2382" t="str">
        <x:v>Operative Porter</x:v>
      </x:c>
      <x:c r="G2382" t="str">
        <x:v>401351, 396207</x:v>
      </x:c>
      <x:c r="H2382" t="str">
        <x:v>JP Morgan Limited; Linklaters LLP</x:v>
      </x:c>
      <x:c r="I2382" s="22" t="n">
        <x:v>13</x:v>
      </x:c>
      <x:c r="J2382" t="str">
        <x:v>Worked — 2 records</x:v>
      </x:c>
      <x:c r="K2382" t="str">
        <x:v>Employee 103124; home branch Thurrock; assigned role Operative Porter | Deployment branch: Thurrock | Actual role: Operative Porter | Jobs: 401351, 396207 | Customers: JP Morgan Limited; Linklaters LLP | Actual hours: 13.0; source records: 2</x:v>
      </x:c>
      <x:c r="L2382" t="str">
        <x:v>Include</x:v>
      </x:c>
      <x:c r="M2382"/>
      <x:c r="N2382"/>
    </x:row>
    <x:row r="2383">
      <x:c r="A2383" t="str">
        <x:v>S Bello|2026-04-10</x:v>
      </x:c>
      <x:c r="B2383" s="888" t="n">
        <x:v>46122</x:v>
      </x:c>
      <x:c r="C2383" t="str">
        <x:v>S Bello</x:v>
      </x:c>
      <x:c r="D2383" t="str">
        <x:v>Permanent</x:v>
      </x:c>
      <x:c r="E2383" t="str">
        <x:v>Thurrock</x:v>
      </x:c>
      <x:c r="F2383" t="str">
        <x:v>Operative Porter</x:v>
      </x:c>
      <x:c r="G2383" t="str">
        <x:v>401096</x:v>
      </x:c>
      <x:c r="H2383" t="str">
        <x:v>JP Morgan Limited</x:v>
      </x:c>
      <x:c r="I2383" s="22" t="n">
        <x:v>8.5</x:v>
      </x:c>
      <x:c r="J2383" t="str">
        <x:v>Worked</x:v>
      </x:c>
      <x:c r="K2383" t="str">
        <x:v>Employee 103124; home branch Thurrock; assigned role Operative Porter | Deployment branch: Thurrock | Actual role: Operative Porter | Jobs: 401096 | Customers: JP Morgan Limited | Actual hours: 8.5; source records: 1</x:v>
      </x:c>
      <x:c r="L2383" t="str">
        <x:v>Include</x:v>
      </x:c>
      <x:c r="M2383"/>
      <x:c r="N2383"/>
    </x:row>
    <x:row r="2384">
      <x:c r="A2384" t="str">
        <x:v>S Bello|2026-04-11</x:v>
      </x:c>
      <x:c r="B2384" s="888" t="n">
        <x:v>46123</x:v>
      </x:c>
      <x:c r="C2384" t="str">
        <x:v>S Bello</x:v>
      </x:c>
      <x:c r="D2384" t="str">
        <x:v>Permanent</x:v>
      </x:c>
      <x:c r="E2384" t="str">
        <x:v>Thurrock</x:v>
      </x:c>
      <x:c r="F2384" t="str">
        <x:v>Operative Porter</x:v>
      </x:c>
      <x:c r="G2384" t="str">
        <x:v>396207</x:v>
      </x:c>
      <x:c r="H2384" t="str">
        <x:v>Linklaters LLP</x:v>
      </x:c>
      <x:c r="I2384" s="22" t="n">
        <x:v>9.5</x:v>
      </x:c>
      <x:c r="J2384" t="str">
        <x:v>Worked</x:v>
      </x:c>
      <x:c r="K2384" t="str">
        <x:v>Employee 103124; home branch Thurrock; assigned role Operative Porter | Deployment branch: Thurrock | Actual role: Operative Porter | Jobs: 396207 | Customers: Linklaters LLP | Actual hours: 9.5; source records: 1</x:v>
      </x:c>
      <x:c r="L2384" t="str">
        <x:v>Include</x:v>
      </x:c>
      <x:c r="M2384"/>
      <x:c r="N2384"/>
    </x:row>
    <x:row r="2385">
      <x:c r="A2385" t="str">
        <x:v>S Bello|2026-04-13</x:v>
      </x:c>
      <x:c r="B2385" s="888" t="n">
        <x:v>46125</x:v>
      </x:c>
      <x:c r="C2385" t="str">
        <x:v>S Bello</x:v>
      </x:c>
      <x:c r="D2385" t="str">
        <x:v>Permanent</x:v>
      </x:c>
      <x:c r="E2385" t="str">
        <x:v>Thurrock</x:v>
      </x:c>
      <x:c r="F2385" t="str">
        <x:v>Operative Porter</x:v>
      </x:c>
      <x:c r="G2385" t="str">
        <x:v>396207</x:v>
      </x:c>
      <x:c r="H2385" t="str">
        <x:v>Linklaters LLP</x:v>
      </x:c>
      <x:c r="I2385" s="22" t="n">
        <x:v>8.5</x:v>
      </x:c>
      <x:c r="J2385" t="str">
        <x:v>Worked</x:v>
      </x:c>
      <x:c r="K2385" t="str">
        <x:v>Employee 103124; home branch Thurrock; assigned role Operative Porter | Deployment branch: Thurrock | Actual role: Operative Porter | Jobs: 396207 | Customers: Linklaters LLP | Actual hours: 8.5; source records: 1</x:v>
      </x:c>
      <x:c r="L2385" t="str">
        <x:v>Include</x:v>
      </x:c>
      <x:c r="M2385"/>
      <x:c r="N2385"/>
    </x:row>
    <x:row r="2386">
      <x:c r="A2386" t="str">
        <x:v>S Bello|2026-04-14</x:v>
      </x:c>
      <x:c r="B2386" s="888" t="n">
        <x:v>46126</x:v>
      </x:c>
      <x:c r="C2386" t="str">
        <x:v>S Bello</x:v>
      </x:c>
      <x:c r="D2386" t="str">
        <x:v>Permanent</x:v>
      </x:c>
      <x:c r="E2386" t="str">
        <x:v>Thurrock</x:v>
      </x:c>
      <x:c r="F2386" t="str">
        <x:v>Operative Porter</x:v>
      </x:c>
      <x:c r="G2386" t="str">
        <x:v>400981</x:v>
      </x:c>
      <x:c r="H2386" t="str">
        <x:v>Anglian Water</x:v>
      </x:c>
      <x:c r="I2386" s="22" t="n">
        <x:v>9</x:v>
      </x:c>
      <x:c r="J2386" t="str">
        <x:v>Worked</x:v>
      </x:c>
      <x:c r="K2386" t="str">
        <x:v>Employee 103124; home branch Thurrock; assigned role Operative Porter | Deployment branch: Thurrock | Actual role: Operative Porter | Jobs: 400981 | Customers: Anglian Water | Actual hours: 9.0; source records: 1</x:v>
      </x:c>
      <x:c r="L2386" t="str">
        <x:v>Include</x:v>
      </x:c>
      <x:c r="M2386"/>
      <x:c r="N2386"/>
    </x:row>
    <x:row r="2387">
      <x:c r="A2387" t="str">
        <x:v>S Bello|2026-04-16</x:v>
      </x:c>
      <x:c r="B2387" s="888" t="n">
        <x:v>46128</x:v>
      </x:c>
      <x:c r="C2387" t="str">
        <x:v>S Bello</x:v>
      </x:c>
      <x:c r="D2387" t="str">
        <x:v>Permanent</x:v>
      </x:c>
      <x:c r="E2387" t="str">
        <x:v>Thurrock</x:v>
      </x:c>
      <x:c r="F2387" t="str">
        <x:v>Operative Porter</x:v>
      </x:c>
      <x:c r="G2387" t="str">
        <x:v>401590</x:v>
      </x:c>
      <x:c r="H2387" t="str">
        <x:v>Adecco Group</x:v>
      </x:c>
      <x:c r="I2387" s="22" t="n">
        <x:v>8.5</x:v>
      </x:c>
      <x:c r="J2387" t="str">
        <x:v>Worked</x:v>
      </x:c>
      <x:c r="K2387" t="str">
        <x:v>Employee 103124; home branch Thurrock; assigned role Operative Porter | Deployment branch: Thurrock | Actual role: Operative Porter | Jobs: 401590 | Customers: Adecco Group | Actual hours: 8.5; source records: 1</x:v>
      </x:c>
      <x:c r="L2387" t="str">
        <x:v>Include</x:v>
      </x:c>
      <x:c r="M2387"/>
      <x:c r="N2387"/>
    </x:row>
    <x:row r="2388">
      <x:c r="A2388" t="str">
        <x:v>S Bello|2026-04-17</x:v>
      </x:c>
      <x:c r="B2388" s="888" t="n">
        <x:v>46129</x:v>
      </x:c>
      <x:c r="C2388" t="str">
        <x:v>S Bello</x:v>
      </x:c>
      <x:c r="D2388" t="str">
        <x:v>Permanent</x:v>
      </x:c>
      <x:c r="E2388" t="str">
        <x:v>Thurrock</x:v>
      </x:c>
      <x:c r="F2388" t="str">
        <x:v>Operative Porter</x:v>
      </x:c>
      <x:c r="G2388" t="str">
        <x:v>401640, 401587</x:v>
      </x:c>
      <x:c r="H2388" t="str">
        <x:v>Bloomberg; Knotel UK Ltd</x:v>
      </x:c>
      <x:c r="I2388" s="22" t="n">
        <x:v>15.5</x:v>
      </x:c>
      <x:c r="J2388" t="str">
        <x:v>Worked — 2 records</x:v>
      </x:c>
      <x:c r="K2388" t="str">
        <x:v>Employee 103124; home branch Thurrock; assigned role Operative Porter | Deployment branch: Thurrock | Actual role: Operative Porter | Jobs: 401640, 401587 | Customers: Bloomberg; Knotel UK Ltd | Actual hours: 15.5; source records: 2</x:v>
      </x:c>
      <x:c r="L2388" t="str">
        <x:v>Include</x:v>
      </x:c>
      <x:c r="M2388"/>
      <x:c r="N2388"/>
    </x:row>
    <x:row r="2389">
      <x:c r="A2389" t="str">
        <x:v>S Bello|2026-04-18</x:v>
      </x:c>
      <x:c r="B2389" s="888" t="n">
        <x:v>46130</x:v>
      </x:c>
      <x:c r="C2389" t="str">
        <x:v>S Bello</x:v>
      </x:c>
      <x:c r="D2389" t="str">
        <x:v>Permanent</x:v>
      </x:c>
      <x:c r="E2389" t="str">
        <x:v>Thurrock</x:v>
      </x:c>
      <x:c r="F2389" t="str">
        <x:v>Operative Porter</x:v>
      </x:c>
      <x:c r="G2389" t="str">
        <x:v>401640</x:v>
      </x:c>
      <x:c r="H2389" t="str">
        <x:v>Bloomberg</x:v>
      </x:c>
      <x:c r="I2389" s="22" t="n">
        <x:v>8</x:v>
      </x:c>
      <x:c r="J2389" t="str">
        <x:v>Worked</x:v>
      </x:c>
      <x:c r="K2389" t="str">
        <x:v>Employee 103124; home branch Thurrock; assigned role Operative Porter | Deployment branch: Thurrock | Actual role: Operative Porter | Jobs: 401640 | Customers: Bloomberg | Actual hours: 8.0; source records: 1</x:v>
      </x:c>
      <x:c r="L2389" t="str">
        <x:v>Include</x:v>
      </x:c>
      <x:c r="M2389"/>
      <x:c r="N2389"/>
    </x:row>
    <x:row r="2390">
      <x:c r="A2390" t="str">
        <x:v>S Bello|2026-04-19</x:v>
      </x:c>
      <x:c r="B2390" s="888" t="n">
        <x:v>46131</x:v>
      </x:c>
      <x:c r="C2390" t="str">
        <x:v>S Bello</x:v>
      </x:c>
      <x:c r="D2390" t="str">
        <x:v>Permanent</x:v>
      </x:c>
      <x:c r="E2390" t="str">
        <x:v>Thurrock</x:v>
      </x:c>
      <x:c r="F2390" t="str">
        <x:v>Operative Porter</x:v>
      </x:c>
      <x:c r="G2390" t="str">
        <x:v>401640</x:v>
      </x:c>
      <x:c r="H2390" t="str">
        <x:v>Bloomberg</x:v>
      </x:c>
      <x:c r="I2390" s="22" t="n">
        <x:v>8.5</x:v>
      </x:c>
      <x:c r="J2390" t="str">
        <x:v>Worked</x:v>
      </x:c>
      <x:c r="K2390" t="str">
        <x:v>Employee 103124; home branch Thurrock; assigned role Operative Porter | Deployment branch: Thurrock | Actual role: Operative Porter | Jobs: 401640 | Customers: Bloomberg | Actual hours: 8.5; source records: 1</x:v>
      </x:c>
      <x:c r="L2390" t="str">
        <x:v>Include</x:v>
      </x:c>
      <x:c r="M2390"/>
      <x:c r="N2390"/>
    </x:row>
    <x:row r="2391">
      <x:c r="A2391" t="str">
        <x:v>S Bello|2026-04-20</x:v>
      </x:c>
      <x:c r="B2391" s="888" t="n">
        <x:v>46132</x:v>
      </x:c>
      <x:c r="C2391" t="str">
        <x:v>S Bello</x:v>
      </x:c>
      <x:c r="D2391" t="str">
        <x:v>Permanent</x:v>
      </x:c>
      <x:c r="E2391" t="str">
        <x:v>Thurrock</x:v>
      </x:c>
      <x:c r="F2391" t="str">
        <x:v>Operative Porter</x:v>
      </x:c>
      <x:c r="G2391" t="str">
        <x:v>396207</x:v>
      </x:c>
      <x:c r="H2391" t="str">
        <x:v>Linklaters LLP</x:v>
      </x:c>
      <x:c r="I2391" s="22" t="n">
        <x:v>9.5</x:v>
      </x:c>
      <x:c r="J2391" t="str">
        <x:v>Worked</x:v>
      </x:c>
      <x:c r="K2391" t="str">
        <x:v>Employee 103124; home branch Thurrock; assigned role Operative Porter | Deployment branch: Thurrock | Actual role: Operative Porter | Jobs: 396207 | Customers: Linklaters LLP | Actual hours: 9.5; source records: 1</x:v>
      </x:c>
      <x:c r="L2391" t="str">
        <x:v>Include</x:v>
      </x:c>
      <x:c r="M2391"/>
      <x:c r="N2391"/>
    </x:row>
    <x:row r="2392">
      <x:c r="A2392" t="str">
        <x:v>S Bello|2026-04-21</x:v>
      </x:c>
      <x:c r="B2392" s="888" t="n">
        <x:v>46133</x:v>
      </x:c>
      <x:c r="C2392" t="str">
        <x:v>S Bello</x:v>
      </x:c>
      <x:c r="D2392" t="str">
        <x:v>Permanent</x:v>
      </x:c>
      <x:c r="E2392" t="str">
        <x:v>Thurrock</x:v>
      </x:c>
      <x:c r="F2392" t="str">
        <x:v>Operative Porter</x:v>
      </x:c>
      <x:c r="G2392" t="str">
        <x:v>396207</x:v>
      </x:c>
      <x:c r="H2392" t="str">
        <x:v>Linklaters LLP</x:v>
      </x:c>
      <x:c r="I2392" s="22" t="n">
        <x:v>8.5</x:v>
      </x:c>
      <x:c r="J2392" t="str">
        <x:v>Worked</x:v>
      </x:c>
      <x:c r="K2392" t="str">
        <x:v>Employee 103124; home branch Thurrock; assigned role Operative Porter | Deployment branch: Thurrock | Actual role: Operative Porter | Jobs: 396207 | Customers: Linklaters LLP | Actual hours: 8.5; source records: 1</x:v>
      </x:c>
      <x:c r="L2392" t="str">
        <x:v>Include</x:v>
      </x:c>
      <x:c r="M2392"/>
      <x:c r="N2392"/>
    </x:row>
    <x:row r="2393">
      <x:c r="A2393" t="str">
        <x:v>S Bello|2026-04-22</x:v>
      </x:c>
      <x:c r="B2393" s="888" t="n">
        <x:v>46134</x:v>
      </x:c>
      <x:c r="C2393" t="str">
        <x:v>S Bello</x:v>
      </x:c>
      <x:c r="D2393" t="str">
        <x:v>Permanent</x:v>
      </x:c>
      <x:c r="E2393" t="str">
        <x:v>Thurrock</x:v>
      </x:c>
      <x:c r="F2393" t="str">
        <x:v>Operative Porter</x:v>
      </x:c>
      <x:c r="G2393" t="str">
        <x:v>396207</x:v>
      </x:c>
      <x:c r="H2393" t="str">
        <x:v>Linklaters LLP</x:v>
      </x:c>
      <x:c r="I2393" s="22" t="n">
        <x:v>9.5</x:v>
      </x:c>
      <x:c r="J2393" t="str">
        <x:v>Worked</x:v>
      </x:c>
      <x:c r="K2393" t="str">
        <x:v>Employee 103124; home branch Thurrock; assigned role Operative Porter | Deployment branch: Thurrock | Actual role: Operative Porter | Jobs: 396207 | Customers: Linklaters LLP | Actual hours: 9.5; source records: 1</x:v>
      </x:c>
      <x:c r="L2393" t="str">
        <x:v>Include</x:v>
      </x:c>
      <x:c r="M2393"/>
      <x:c r="N2393"/>
    </x:row>
    <x:row r="2394">
      <x:c r="A2394" t="str">
        <x:v>S Bello|2026-04-23</x:v>
      </x:c>
      <x:c r="B2394" s="888" t="n">
        <x:v>46135</x:v>
      </x:c>
      <x:c r="C2394" t="str">
        <x:v>S Bello</x:v>
      </x:c>
      <x:c r="D2394" t="str">
        <x:v>Permanent</x:v>
      </x:c>
      <x:c r="E2394" t="str">
        <x:v>Thurrock</x:v>
      </x:c>
      <x:c r="F2394" t="str">
        <x:v>Operative Porter</x:v>
      </x:c>
      <x:c r="G2394" t="str">
        <x:v>401642</x:v>
      </x:c>
      <x:c r="H2394" t="str">
        <x:v>Cambridge University Hospitals / Addenbrookes</x:v>
      </x:c>
      <x:c r="I2394" s="22" t="n">
        <x:v>9.5</x:v>
      </x:c>
      <x:c r="J2394" t="str">
        <x:v>Worked</x:v>
      </x:c>
      <x:c r="K2394" t="str">
        <x:v>Employee 103124; home branch Thurrock; assigned role Operative Porter | Deployment branch: Thurrock | Actual role: Operative Porter | Jobs: 401642 | Customers: Cambridge University Hospitals / Addenbrookes | Actual hours: 9.5; source records: 1</x:v>
      </x:c>
      <x:c r="L2394" t="str">
        <x:v>Include</x:v>
      </x:c>
      <x:c r="M2394"/>
      <x:c r="N2394"/>
    </x:row>
    <x:row r="2395">
      <x:c r="A2395" t="str">
        <x:v>S Bello|2026-04-24</x:v>
      </x:c>
      <x:c r="B2395" s="888" t="n">
        <x:v>46136</x:v>
      </x:c>
      <x:c r="C2395" t="str">
        <x:v>S Bello</x:v>
      </x:c>
      <x:c r="D2395" t="str">
        <x:v>Permanent</x:v>
      </x:c>
      <x:c r="E2395" t="str">
        <x:v>Thurrock</x:v>
      </x:c>
      <x:c r="F2395" t="str">
        <x:v>Operative Porter</x:v>
      </x:c>
      <x:c r="G2395" t="str">
        <x:v>401753</x:v>
      </x:c>
      <x:c r="H2395" t="str">
        <x:v>Bank of America Merrill Lynch</x:v>
      </x:c>
      <x:c r="I2395" s="22" t="n">
        <x:v>5.5</x:v>
      </x:c>
      <x:c r="J2395" t="str">
        <x:v>Worked</x:v>
      </x:c>
      <x:c r="K2395" t="str">
        <x:v>Employee 103124; home branch Thurrock; assigned role Operative Porter | Deployment branch: Thurrock | Actual role: Operative Porter | Jobs: 401753 | Customers: Bank of America Merrill Lynch | Actual hours: 5.5; source records: 1</x:v>
      </x:c>
      <x:c r="L2395" t="str">
        <x:v>Include</x:v>
      </x:c>
      <x:c r="M2395"/>
      <x:c r="N2395"/>
    </x:row>
    <x:row r="2396">
      <x:c r="A2396" t="str">
        <x:v>S Bello|2026-04-25</x:v>
      </x:c>
      <x:c r="B2396" s="888" t="n">
        <x:v>46137</x:v>
      </x:c>
      <x:c r="C2396" t="str">
        <x:v>S Bello</x:v>
      </x:c>
      <x:c r="D2396" t="str">
        <x:v>Permanent</x:v>
      </x:c>
      <x:c r="E2396" t="str">
        <x:v>Thurrock</x:v>
      </x:c>
      <x:c r="F2396" t="str">
        <x:v>Operative Porter</x:v>
      </x:c>
      <x:c r="G2396" t="str">
        <x:v>401674</x:v>
      </x:c>
      <x:c r="H2396" t="str">
        <x:v>Bank Of America</x:v>
      </x:c>
      <x:c r="I2396" s="22" t="n">
        <x:v>5.5</x:v>
      </x:c>
      <x:c r="J2396" t="str">
        <x:v>Worked</x:v>
      </x:c>
      <x:c r="K2396" t="str">
        <x:v>Employee 103124; home branch Thurrock; assigned role Operative Porter | Deployment branch: Thurrock | Actual role: Operative Porter | Jobs: 401674 | Customers: Bank Of America | Actual hours: 5.5; source records: 1</x:v>
      </x:c>
      <x:c r="L2396" t="str">
        <x:v>Include</x:v>
      </x:c>
      <x:c r="M2396"/>
      <x:c r="N2396"/>
    </x:row>
    <x:row r="2397">
      <x:c r="A2397" t="str">
        <x:v>S Bello|2026-04-26</x:v>
      </x:c>
      <x:c r="B2397" s="888" t="n">
        <x:v>46138</x:v>
      </x:c>
      <x:c r="C2397" t="str">
        <x:v>S Bello</x:v>
      </x:c>
      <x:c r="D2397" t="str">
        <x:v>Permanent</x:v>
      </x:c>
      <x:c r="E2397" t="str">
        <x:v>Thurrock</x:v>
      </x:c>
      <x:c r="F2397" t="str">
        <x:v>Operative Porter</x:v>
      </x:c>
      <x:c r="G2397" t="str">
        <x:v>401753</x:v>
      </x:c>
      <x:c r="H2397" t="str">
        <x:v>Bank of America Merrill Lynch</x:v>
      </x:c>
      <x:c r="I2397" s="22" t="n">
        <x:v>8.5</x:v>
      </x:c>
      <x:c r="J2397" t="str">
        <x:v>Worked</x:v>
      </x:c>
      <x:c r="K2397" t="str">
        <x:v>Employee 103124; home branch Thurrock; assigned role Operative Porter | Deployment branch: Thurrock | Actual role: Operative Porter | Jobs: 401753 | Customers: Bank of America Merrill Lynch | Actual hours: 8.5; source records: 1</x:v>
      </x:c>
      <x:c r="L2397" t="str">
        <x:v>Include</x:v>
      </x:c>
      <x:c r="M2397"/>
      <x:c r="N2397"/>
    </x:row>
    <x:row r="2398">
      <x:c r="A2398" t="str">
        <x:v>S Bello|2026-04-27</x:v>
      </x:c>
      <x:c r="B2398" s="888" t="n">
        <x:v>46139</x:v>
      </x:c>
      <x:c r="C2398" t="str">
        <x:v>S Bello</x:v>
      </x:c>
      <x:c r="D2398" t="str">
        <x:v>Permanent</x:v>
      </x:c>
      <x:c r="E2398" t="str">
        <x:v>Thurrock</x:v>
      </x:c>
      <x:c r="F2398" t="str">
        <x:v>Operative Porter</x:v>
      </x:c>
      <x:c r="G2398" t="str">
        <x:v>400559</x:v>
      </x:c>
      <x:c r="H2398" t="str">
        <x:v>Southwark Youth Offending Service</x:v>
      </x:c>
      <x:c r="I2398" s="22" t="n">
        <x:v>6</x:v>
      </x:c>
      <x:c r="J2398" t="str">
        <x:v>Worked</x:v>
      </x:c>
      <x:c r="K2398" t="str">
        <x:v>Employee 103124; home branch Thurrock; assigned role Operative Porter | Deployment branch: Thurrock | Actual role: Operative Porter | Jobs: 400559 | Customers: Southwark Youth Offending Service | Actual hours: 6.0; source records: 1</x:v>
      </x:c>
      <x:c r="L2398" t="str">
        <x:v>Include</x:v>
      </x:c>
      <x:c r="M2398"/>
      <x:c r="N2398"/>
    </x:row>
    <x:row r="2399">
      <x:c r="A2399" t="str">
        <x:v>S Bello|2026-04-28</x:v>
      </x:c>
      <x:c r="B2399" s="888" t="n">
        <x:v>46140</x:v>
      </x:c>
      <x:c r="C2399" t="str">
        <x:v>S Bello</x:v>
      </x:c>
      <x:c r="D2399" t="str">
        <x:v>Permanent</x:v>
      </x:c>
      <x:c r="E2399" t="str">
        <x:v>Thurrock</x:v>
      </x:c>
      <x:c r="F2399" t="str">
        <x:v>Operative Porter</x:v>
      </x:c>
      <x:c r="G2399" t="str">
        <x:v>396207</x:v>
      </x:c>
      <x:c r="H2399" t="str">
        <x:v>Linklaters LLP</x:v>
      </x:c>
      <x:c r="I2399" s="22" t="n">
        <x:v>9.5</x:v>
      </x:c>
      <x:c r="J2399" t="str">
        <x:v>Worked</x:v>
      </x:c>
      <x:c r="K2399" t="str">
        <x:v>Employee 103124; home branch Thurrock; assigned role Operative Porter | Deployment branch: Thurrock | Actual role: Operative Porter | Jobs: 396207 | Customers: Linklaters LLP | Actual hours: 9.5; source records: 1</x:v>
      </x:c>
      <x:c r="L2399" t="str">
        <x:v>Include</x:v>
      </x:c>
      <x:c r="M2399"/>
      <x:c r="N2399"/>
    </x:row>
    <x:row r="2400">
      <x:c r="A2400" t="str">
        <x:v>S Bello|2026-04-29</x:v>
      </x:c>
      <x:c r="B2400" s="888" t="n">
        <x:v>46141</x:v>
      </x:c>
      <x:c r="C2400" t="str">
        <x:v>S Bello</x:v>
      </x:c>
      <x:c r="D2400" t="str">
        <x:v>Permanent</x:v>
      </x:c>
      <x:c r="E2400" t="str">
        <x:v>Thurrock</x:v>
      </x:c>
      <x:c r="F2400" t="str">
        <x:v>Operative Porter</x:v>
      </x:c>
      <x:c r="G2400" t="str">
        <x:v>401528</x:v>
      </x:c>
      <x:c r="H2400" t="str">
        <x:v>Societe Generale</x:v>
      </x:c>
      <x:c r="I2400" s="22" t="n">
        <x:v>8</x:v>
      </x:c>
      <x:c r="J2400" t="str">
        <x:v>Worked</x:v>
      </x:c>
      <x:c r="K2400" t="str">
        <x:v>Employee 103124; home branch Thurrock; assigned role Operative Porter | Deployment branch: Thurrock | Actual role: Operative Skilled | Jobs: 401528 | Customers: Societe Generale | Actual hours: 8.0; source records: 1</x:v>
      </x:c>
      <x:c r="L2400" t="str">
        <x:v>Include</x:v>
      </x:c>
      <x:c r="M2400"/>
      <x:c r="N2400"/>
    </x:row>
    <x:row r="2401">
      <x:c r="A2401" t="str">
        <x:v>S Bello|2026-04-30</x:v>
      </x:c>
      <x:c r="B2401" s="888" t="n">
        <x:v>46142</x:v>
      </x:c>
      <x:c r="C2401" t="str">
        <x:v>S Bello</x:v>
      </x:c>
      <x:c r="D2401" t="str">
        <x:v>Permanent</x:v>
      </x:c>
      <x:c r="E2401" t="str">
        <x:v>Thurrock</x:v>
      </x:c>
      <x:c r="F2401" t="str">
        <x:v>Operative Porter</x:v>
      </x:c>
      <x:c r="G2401" t="str">
        <x:v>399451I</x:v>
      </x:c>
      <x:c r="H2401" t="str">
        <x:v>Royal Borough of Kensington and Chelsea</x:v>
      </x:c>
      <x:c r="I2401" s="22" t="n">
        <x:v>10</x:v>
      </x:c>
      <x:c r="J2401" t="str">
        <x:v>Worked</x:v>
      </x:c>
      <x:c r="K2401" t="str">
        <x:v>Employee 103124; home branch Thurrock; assigned role Operative Porter | Deployment branch: Croydon | Actual role: Operative Porter | Jobs: 399451I | Customers: Royal Borough of Kensington and Chelsea | Actual hours: 10.0; source records: 1</x:v>
      </x:c>
      <x:c r="L2401" t="str">
        <x:v>Include</x:v>
      </x:c>
      <x:c r="M2401"/>
      <x:c r="N2401"/>
    </x:row>
    <x:row r="2402">
      <x:c r="A2402" t="str">
        <x:v>S Danciu (CE)|2026-04-01</x:v>
      </x:c>
      <x:c r="B2402" s="888" t="n">
        <x:v>46113</x:v>
      </x:c>
      <x:c r="C2402" t="str">
        <x:v>S Danciu (CE)</x:v>
      </x:c>
      <x:c r="D2402" t="str">
        <x:v>Permanent</x:v>
      </x:c>
      <x:c r="E2402" t="str">
        <x:v>Thurrock</x:v>
      </x:c>
      <x:c r="F2402" t="str">
        <x:v>Operative Driver</x:v>
      </x:c>
      <x:c r="G2402" t="str">
        <x:v>400289</x:v>
      </x:c>
      <x:c r="H2402" t="str">
        <x:v>HSBC/JLL</x:v>
      </x:c>
      <x:c r="I2402" s="22" t="n">
        <x:v>9</x:v>
      </x:c>
      <x:c r="J2402" t="str">
        <x:v>Worked</x:v>
      </x:c>
      <x:c r="K2402" t="str">
        <x:v>Employee 1181; home branch Thurrock; assigned role Operative Driver | Deployment branch: Thurrock | Actual role: Operative Driver | Jobs: 400289 | Customers: HSBC/JLL | Actual hours: 9.0; source records: 1</x:v>
      </x:c>
      <x:c r="L2402" t="str">
        <x:v>Include</x:v>
      </x:c>
      <x:c r="M2402"/>
      <x:c r="N2402"/>
    </x:row>
    <x:row r="2403">
      <x:c r="A2403" t="str">
        <x:v>S Danciu (CE)|2026-04-03</x:v>
      </x:c>
      <x:c r="B2403" s="888" t="n">
        <x:v>46115</x:v>
      </x:c>
      <x:c r="C2403" t="str">
        <x:v>S Danciu (CE)</x:v>
      </x:c>
      <x:c r="D2403" t="str">
        <x:v>Permanent</x:v>
      </x:c>
      <x:c r="E2403" t="str">
        <x:v>Thurrock</x:v>
      </x:c>
      <x:c r="F2403" t="str">
        <x:v>Operative Driver</x:v>
      </x:c>
      <x:c r="G2403"/>
      <x:c r="H2403"/>
      <x:c r="I2403" s="22" t="n">
        <x:v>0</x:v>
      </x:c>
      <x:c r="J2403" t="str">
        <x:v>Annual leave</x:v>
      </x:c>
      <x:c r="K2403" t="str">
        <x:v>Employee 1181; home branch Thurrock; assigned role Operative Driver | Leave: Annual Leave (Hours) | Leave calendar basis: Variable-pattern period</x:v>
      </x:c>
      <x:c r="L2403" t="str">
        <x:v>Include</x:v>
      </x:c>
      <x:c r="M2403"/>
      <x:c r="N2403"/>
    </x:row>
    <x:row r="2404">
      <x:c r="A2404" t="str">
        <x:v>S Danciu (CE)|2026-04-06</x:v>
      </x:c>
      <x:c r="B2404" s="888" t="n">
        <x:v>46118</x:v>
      </x:c>
      <x:c r="C2404" t="str">
        <x:v>S Danciu (CE)</x:v>
      </x:c>
      <x:c r="D2404" t="str">
        <x:v>Permanent</x:v>
      </x:c>
      <x:c r="E2404" t="str">
        <x:v>Thurrock</x:v>
      </x:c>
      <x:c r="F2404" t="str">
        <x:v>Operative Driver</x:v>
      </x:c>
      <x:c r="G2404"/>
      <x:c r="H2404"/>
      <x:c r="I2404" s="22" t="n">
        <x:v>0</x:v>
      </x:c>
      <x:c r="J2404" t="str">
        <x:v>Annual leave</x:v>
      </x:c>
      <x:c r="K2404" t="str">
        <x:v>Employee 1181; home branch Thurrock; assigned role Operative Driver | Leave: Annual Leave (Hours) | Leave calendar basis: Variable-pattern period</x:v>
      </x:c>
      <x:c r="L2404" t="str">
        <x:v>Include</x:v>
      </x:c>
      <x:c r="M2404"/>
      <x:c r="N2404"/>
    </x:row>
    <x:row r="2405">
      <x:c r="A2405" t="str">
        <x:v>S Danciu (CE)|2026-04-07</x:v>
      </x:c>
      <x:c r="B2405" s="888" t="n">
        <x:v>46119</x:v>
      </x:c>
      <x:c r="C2405" t="str">
        <x:v>S Danciu (CE)</x:v>
      </x:c>
      <x:c r="D2405" t="str">
        <x:v>Permanent</x:v>
      </x:c>
      <x:c r="E2405" t="str">
        <x:v>Thurrock</x:v>
      </x:c>
      <x:c r="F2405" t="str">
        <x:v>Operative Driver</x:v>
      </x:c>
      <x:c r="G2405" t="str">
        <x:v>400283</x:v>
      </x:c>
      <x:c r="H2405" t="str">
        <x:v>Canada Life</x:v>
      </x:c>
      <x:c r="I2405" s="22" t="n">
        <x:v>7.5</x:v>
      </x:c>
      <x:c r="J2405" t="str">
        <x:v>Worked</x:v>
      </x:c>
      <x:c r="K2405" t="str">
        <x:v>Employee 1181; home branch Thurrock; assigned role Operative Driver | Deployment branch: Thurrock | Actual role: Operative Driver | Jobs: 400283 | Customers: Canada Life | Actual hours: 7.5; source records: 1</x:v>
      </x:c>
      <x:c r="L2405" t="str">
        <x:v>Include</x:v>
      </x:c>
      <x:c r="M2405"/>
      <x:c r="N2405"/>
    </x:row>
    <x:row r="2406">
      <x:c r="A2406" t="str">
        <x:v>S Danciu (CE)|2026-04-08</x:v>
      </x:c>
      <x:c r="B2406" s="888" t="n">
        <x:v>46120</x:v>
      </x:c>
      <x:c r="C2406" t="str">
        <x:v>S Danciu (CE)</x:v>
      </x:c>
      <x:c r="D2406" t="str">
        <x:v>Permanent</x:v>
      </x:c>
      <x:c r="E2406" t="str">
        <x:v>Thurrock</x:v>
      </x:c>
      <x:c r="F2406" t="str">
        <x:v>Operative Driver</x:v>
      </x:c>
      <x:c r="G2406" t="str">
        <x:v>400283</x:v>
      </x:c>
      <x:c r="H2406" t="str">
        <x:v>Canada Life</x:v>
      </x:c>
      <x:c r="I2406" s="22" t="n">
        <x:v>9</x:v>
      </x:c>
      <x:c r="J2406" t="str">
        <x:v>Worked</x:v>
      </x:c>
      <x:c r="K2406" t="str">
        <x:v>Employee 1181; home branch Thurrock; assigned role Operative Driver | Deployment branch: Thurrock | Actual role: Operative Driver | Jobs: 400283 | Customers: Canada Life | Actual hours: 9.0; source records: 1</x:v>
      </x:c>
      <x:c r="L2406" t="str">
        <x:v>Include</x:v>
      </x:c>
      <x:c r="M2406"/>
      <x:c r="N2406"/>
    </x:row>
    <x:row r="2407">
      <x:c r="A2407" t="str">
        <x:v>S Danciu (CE)|2026-04-09</x:v>
      </x:c>
      <x:c r="B2407" s="888" t="n">
        <x:v>46121</x:v>
      </x:c>
      <x:c r="C2407" t="str">
        <x:v>S Danciu (CE)</x:v>
      </x:c>
      <x:c r="D2407" t="str">
        <x:v>Permanent</x:v>
      </x:c>
      <x:c r="E2407" t="str">
        <x:v>Thurrock</x:v>
      </x:c>
      <x:c r="F2407" t="str">
        <x:v>Operative Driver</x:v>
      </x:c>
      <x:c r="G2407" t="str">
        <x:v>400283</x:v>
      </x:c>
      <x:c r="H2407" t="str">
        <x:v>Canada Life</x:v>
      </x:c>
      <x:c r="I2407" s="22" t="n">
        <x:v>9</x:v>
      </x:c>
      <x:c r="J2407" t="str">
        <x:v>Worked</x:v>
      </x:c>
      <x:c r="K2407" t="str">
        <x:v>Employee 1181; home branch Thurrock; assigned role Operative Driver | Deployment branch: Thurrock | Actual role: Operative Driver | Jobs: 400283 | Customers: Canada Life | Actual hours: 9.0; source records: 1</x:v>
      </x:c>
      <x:c r="L2407" t="str">
        <x:v>Include</x:v>
      </x:c>
      <x:c r="M2407"/>
      <x:c r="N2407"/>
    </x:row>
    <x:row r="2408">
      <x:c r="A2408" t="str">
        <x:v>S Danciu (CE)|2026-04-10</x:v>
      </x:c>
      <x:c r="B2408" s="888" t="n">
        <x:v>46122</x:v>
      </x:c>
      <x:c r="C2408" t="str">
        <x:v>S Danciu (CE)</x:v>
      </x:c>
      <x:c r="D2408" t="str">
        <x:v>Permanent</x:v>
      </x:c>
      <x:c r="E2408" t="str">
        <x:v>Thurrock</x:v>
      </x:c>
      <x:c r="F2408" t="str">
        <x:v>Operative Driver</x:v>
      </x:c>
      <x:c r="G2408" t="str">
        <x:v>400283</x:v>
      </x:c>
      <x:c r="H2408" t="str">
        <x:v>Canada Life</x:v>
      </x:c>
      <x:c r="I2408" s="22" t="n">
        <x:v>9</x:v>
      </x:c>
      <x:c r="J2408" t="str">
        <x:v>Worked</x:v>
      </x:c>
      <x:c r="K2408" t="str">
        <x:v>Employee 1181; home branch Thurrock; assigned role Operative Driver | Deployment branch: Thurrock | Actual role: Operative Driver | Jobs: 400283 | Customers: Canada Life | Actual hours: 9.0; source records: 1</x:v>
      </x:c>
      <x:c r="L2408" t="str">
        <x:v>Include</x:v>
      </x:c>
      <x:c r="M2408"/>
      <x:c r="N2408"/>
    </x:row>
    <x:row r="2409">
      <x:c r="A2409" t="str">
        <x:v>S Danciu (CE)|2026-04-11</x:v>
      </x:c>
      <x:c r="B2409" s="888" t="n">
        <x:v>46123</x:v>
      </x:c>
      <x:c r="C2409" t="str">
        <x:v>S Danciu (CE)</x:v>
      </x:c>
      <x:c r="D2409" t="str">
        <x:v>Permanent</x:v>
      </x:c>
      <x:c r="E2409" t="str">
        <x:v>Thurrock</x:v>
      </x:c>
      <x:c r="F2409" t="str">
        <x:v>Operative Driver</x:v>
      </x:c>
      <x:c r="G2409" t="str">
        <x:v>396207</x:v>
      </x:c>
      <x:c r="H2409" t="str">
        <x:v>Linklaters LLP</x:v>
      </x:c>
      <x:c r="I2409" s="22" t="n">
        <x:v>6</x:v>
      </x:c>
      <x:c r="J2409" t="str">
        <x:v>Worked</x:v>
      </x:c>
      <x:c r="K2409" t="str">
        <x:v>Employee 1181; home branch Thurrock; assigned role Operative Driver | Deployment branch: Thurrock | Actual role: Operative Driver | Jobs: 396207 | Customers: Linklaters LLP | Actual hours: 6.0; source records: 1</x:v>
      </x:c>
      <x:c r="L2409" t="str">
        <x:v>Include</x:v>
      </x:c>
      <x:c r="M2409"/>
      <x:c r="N2409"/>
    </x:row>
    <x:row r="2410">
      <x:c r="A2410" t="str">
        <x:v>S Danciu (CE)|2026-04-13</x:v>
      </x:c>
      <x:c r="B2410" s="888" t="n">
        <x:v>46125</x:v>
      </x:c>
      <x:c r="C2410" t="str">
        <x:v>S Danciu (CE)</x:v>
      </x:c>
      <x:c r="D2410" t="str">
        <x:v>Permanent</x:v>
      </x:c>
      <x:c r="E2410" t="str">
        <x:v>Thurrock</x:v>
      </x:c>
      <x:c r="F2410" t="str">
        <x:v>Operative Driver</x:v>
      </x:c>
      <x:c r="G2410" t="str">
        <x:v>396207</x:v>
      </x:c>
      <x:c r="H2410" t="str">
        <x:v>Linklaters LLP</x:v>
      </x:c>
      <x:c r="I2410" s="22" t="n">
        <x:v>8.5</x:v>
      </x:c>
      <x:c r="J2410" t="str">
        <x:v>Worked</x:v>
      </x:c>
      <x:c r="K2410" t="str">
        <x:v>Employee 1181; home branch Thurrock; assigned role Operative Driver | Deployment branch: Thurrock | Actual role: Operative Driver | Jobs: 396207 | Customers: Linklaters LLP | Actual hours: 8.5; source records: 1</x:v>
      </x:c>
      <x:c r="L2410" t="str">
        <x:v>Include</x:v>
      </x:c>
      <x:c r="M2410"/>
      <x:c r="N2410"/>
    </x:row>
    <x:row r="2411">
      <x:c r="A2411" t="str">
        <x:v>S Danciu (CE)|2026-04-14</x:v>
      </x:c>
      <x:c r="B2411" s="888" t="n">
        <x:v>46126</x:v>
      </x:c>
      <x:c r="C2411" t="str">
        <x:v>S Danciu (CE)</x:v>
      </x:c>
      <x:c r="D2411" t="str">
        <x:v>Permanent</x:v>
      </x:c>
      <x:c r="E2411" t="str">
        <x:v>Thurrock</x:v>
      </x:c>
      <x:c r="F2411" t="str">
        <x:v>Operative Driver</x:v>
      </x:c>
      <x:c r="G2411" t="str">
        <x:v>400981</x:v>
      </x:c>
      <x:c r="H2411" t="str">
        <x:v>Anglian Water</x:v>
      </x:c>
      <x:c r="I2411" s="22" t="n">
        <x:v>9</x:v>
      </x:c>
      <x:c r="J2411" t="str">
        <x:v>Worked</x:v>
      </x:c>
      <x:c r="K2411" t="str">
        <x:v>Employee 1181; home branch Thurrock; assigned role Operative Driver | Deployment branch: Thurrock | Actual role: Operative Driver | Jobs: 400981 | Customers: Anglian Water | Actual hours: 9.0; source records: 1</x:v>
      </x:c>
      <x:c r="L2411" t="str">
        <x:v>Include</x:v>
      </x:c>
      <x:c r="M2411"/>
      <x:c r="N2411"/>
    </x:row>
    <x:row r="2412">
      <x:c r="A2412" t="str">
        <x:v>S Danciu (CE)|2026-04-15</x:v>
      </x:c>
      <x:c r="B2412" s="888" t="n">
        <x:v>46127</x:v>
      </x:c>
      <x:c r="C2412" t="str">
        <x:v>S Danciu (CE)</x:v>
      </x:c>
      <x:c r="D2412" t="str">
        <x:v>Permanent</x:v>
      </x:c>
      <x:c r="E2412" t="str">
        <x:v>Thurrock</x:v>
      </x:c>
      <x:c r="F2412" t="str">
        <x:v>Operative Driver</x:v>
      </x:c>
      <x:c r="G2412" t="str">
        <x:v>396207</x:v>
      </x:c>
      <x:c r="H2412" t="str">
        <x:v>Linklaters LLP</x:v>
      </x:c>
      <x:c r="I2412" s="22" t="n">
        <x:v>7.5</x:v>
      </x:c>
      <x:c r="J2412" t="str">
        <x:v>Worked</x:v>
      </x:c>
      <x:c r="K2412" t="str">
        <x:v>Employee 1181; home branch Thurrock; assigned role Operative Driver | Deployment branch: Thurrock | Actual role: Operative Driver | Jobs: 396207 | Customers: Linklaters LLP | Actual hours: 7.5; source records: 1</x:v>
      </x:c>
      <x:c r="L2412" t="str">
        <x:v>Include</x:v>
      </x:c>
      <x:c r="M2412"/>
      <x:c r="N2412"/>
    </x:row>
    <x:row r="2413">
      <x:c r="A2413" t="str">
        <x:v>S Danciu (CE)|2026-04-16</x:v>
      </x:c>
      <x:c r="B2413" s="888" t="n">
        <x:v>46128</x:v>
      </x:c>
      <x:c r="C2413" t="str">
        <x:v>S Danciu (CE)</x:v>
      </x:c>
      <x:c r="D2413" t="str">
        <x:v>Permanent</x:v>
      </x:c>
      <x:c r="E2413" t="str">
        <x:v>Thurrock</x:v>
      </x:c>
      <x:c r="F2413" t="str">
        <x:v>Operative Driver</x:v>
      </x:c>
      <x:c r="G2413" t="str">
        <x:v>397663</x:v>
      </x:c>
      <x:c r="H2413" t="str">
        <x:v>Restore – Doc Management/East &amp; North Herts NHS</x:v>
      </x:c>
      <x:c r="I2413" s="22" t="n">
        <x:v>9.5</x:v>
      </x:c>
      <x:c r="J2413" t="str">
        <x:v>Worked</x:v>
      </x:c>
      <x:c r="K2413" t="str">
        <x:v>Employee 1181; home branch Thurrock; assigned role Operative Driver | Deployment branch: Thurrock | Actual role: Operative Driver | Jobs: 397663 | Customers: Restore – Doc Management/East &amp; North Herts NHS | Actual hours: 9.5; source records: 1</x:v>
      </x:c>
      <x:c r="L2413" t="str">
        <x:v>Include</x:v>
      </x:c>
      <x:c r="M2413"/>
      <x:c r="N2413"/>
    </x:row>
    <x:row r="2414">
      <x:c r="A2414" t="str">
        <x:v>S Danciu (CE)|2026-04-17</x:v>
      </x:c>
      <x:c r="B2414" s="888" t="n">
        <x:v>46129</x:v>
      </x:c>
      <x:c r="C2414" t="str">
        <x:v>S Danciu (CE)</x:v>
      </x:c>
      <x:c r="D2414" t="str">
        <x:v>Permanent</x:v>
      </x:c>
      <x:c r="E2414" t="str">
        <x:v>Thurrock</x:v>
      </x:c>
      <x:c r="F2414" t="str">
        <x:v>Operative Driver</x:v>
      </x:c>
      <x:c r="G2414" t="str">
        <x:v>397663</x:v>
      </x:c>
      <x:c r="H2414" t="str">
        <x:v>Restore – Doc Management/East &amp; North Herts NHS</x:v>
      </x:c>
      <x:c r="I2414" s="22" t="n">
        <x:v>8</x:v>
      </x:c>
      <x:c r="J2414" t="str">
        <x:v>Worked</x:v>
      </x:c>
      <x:c r="K2414" t="str">
        <x:v>Employee 1181; home branch Thurrock; assigned role Operative Driver | Deployment branch: Thurrock | Actual role: Operative Driver | Jobs: 397663 | Customers: Restore – Doc Management/East &amp; North Herts NHS | Actual hours: 8.0; source records: 1</x:v>
      </x:c>
      <x:c r="L2414" t="str">
        <x:v>Include</x:v>
      </x:c>
      <x:c r="M2414"/>
      <x:c r="N2414"/>
    </x:row>
    <x:row r="2415">
      <x:c r="A2415" t="str">
        <x:v>S Danciu (CE)|2026-04-20</x:v>
      </x:c>
      <x:c r="B2415" s="888" t="n">
        <x:v>46132</x:v>
      </x:c>
      <x:c r="C2415" t="str">
        <x:v>S Danciu (CE)</x:v>
      </x:c>
      <x:c r="D2415" t="str">
        <x:v>Permanent</x:v>
      </x:c>
      <x:c r="E2415" t="str">
        <x:v>Thurrock</x:v>
      </x:c>
      <x:c r="F2415" t="str">
        <x:v>Operative Driver</x:v>
      </x:c>
      <x:c r="G2415" t="str">
        <x:v>396207</x:v>
      </x:c>
      <x:c r="H2415" t="str">
        <x:v>Linklaters LLP</x:v>
      </x:c>
      <x:c r="I2415" s="22" t="n">
        <x:v>8.5</x:v>
      </x:c>
      <x:c r="J2415" t="str">
        <x:v>Worked</x:v>
      </x:c>
      <x:c r="K2415" t="str">
        <x:v>Employee 1181; home branch Thurrock; assigned role Operative Driver | Deployment branch: Thurrock | Actual role: Operative Driver | Jobs: 396207 | Customers: Linklaters LLP | Actual hours: 8.5; source records: 1</x:v>
      </x:c>
      <x:c r="L2415" t="str">
        <x:v>Include</x:v>
      </x:c>
      <x:c r="M2415"/>
      <x:c r="N2415"/>
    </x:row>
    <x:row r="2416">
      <x:c r="A2416" t="str">
        <x:v>S Danciu (CE)|2026-04-21</x:v>
      </x:c>
      <x:c r="B2416" s="888" t="n">
        <x:v>46133</x:v>
      </x:c>
      <x:c r="C2416" t="str">
        <x:v>S Danciu (CE)</x:v>
      </x:c>
      <x:c r="D2416" t="str">
        <x:v>Permanent</x:v>
      </x:c>
      <x:c r="E2416" t="str">
        <x:v>Thurrock</x:v>
      </x:c>
      <x:c r="F2416" t="str">
        <x:v>Operative Driver</x:v>
      </x:c>
      <x:c r="G2416" t="str">
        <x:v>401629</x:v>
      </x:c>
      <x:c r="H2416" t="str">
        <x:v>CH &amp; Co Catering Ltd</x:v>
      </x:c>
      <x:c r="I2416" s="22" t="n">
        <x:v>5.5</x:v>
      </x:c>
      <x:c r="J2416" t="str">
        <x:v>Worked</x:v>
      </x:c>
      <x:c r="K2416" t="str">
        <x:v>Employee 1181; home branch Thurrock; assigned role Operative Driver | Deployment branch: Thurrock | Actual role: Operative Driver | Jobs: 401629 | Customers: CH &amp; Co Catering Ltd | Actual hours: 5.5; source records: 1</x:v>
      </x:c>
      <x:c r="L2416" t="str">
        <x:v>Include</x:v>
      </x:c>
      <x:c r="M2416"/>
      <x:c r="N2416"/>
    </x:row>
    <x:row r="2417">
      <x:c r="A2417" t="str">
        <x:v>S Danciu (CE)|2026-04-22</x:v>
      </x:c>
      <x:c r="B2417" s="888" t="n">
        <x:v>46134</x:v>
      </x:c>
      <x:c r="C2417" t="str">
        <x:v>S Danciu (CE)</x:v>
      </x:c>
      <x:c r="D2417" t="str">
        <x:v>Permanent</x:v>
      </x:c>
      <x:c r="E2417" t="str">
        <x:v>Thurrock</x:v>
      </x:c>
      <x:c r="F2417" t="str">
        <x:v>Operative Driver</x:v>
      </x:c>
      <x:c r="G2417"/>
      <x:c r="H2417"/>
      <x:c r="I2417" s="22" t="n">
        <x:v>0</x:v>
      </x:c>
      <x:c r="J2417" t="str">
        <x:v>Annual leave</x:v>
      </x:c>
      <x:c r="K2417" t="str">
        <x:v>Employee 1181; home branch Thurrock; assigned role Operative Driver | Leave: Annual Leave (Hours) | Leave calendar basis: Variable-pattern period</x:v>
      </x:c>
      <x:c r="L2417" t="str">
        <x:v>Include</x:v>
      </x:c>
      <x:c r="M2417"/>
      <x:c r="N2417"/>
    </x:row>
    <x:row r="2418">
      <x:c r="A2418" t="str">
        <x:v>S Danciu (CE)|2026-04-23</x:v>
      </x:c>
      <x:c r="B2418" s="888" t="n">
        <x:v>46135</x:v>
      </x:c>
      <x:c r="C2418" t="str">
        <x:v>S Danciu (CE)</x:v>
      </x:c>
      <x:c r="D2418" t="str">
        <x:v>Permanent</x:v>
      </x:c>
      <x:c r="E2418" t="str">
        <x:v>Thurrock</x:v>
      </x:c>
      <x:c r="F2418" t="str">
        <x:v>Operative Driver</x:v>
      </x:c>
      <x:c r="G2418"/>
      <x:c r="H2418"/>
      <x:c r="I2418" s="22" t="n">
        <x:v>0</x:v>
      </x:c>
      <x:c r="J2418" t="str">
        <x:v>Annual leave</x:v>
      </x:c>
      <x:c r="K2418" t="str">
        <x:v>Employee 1181; home branch Thurrock; assigned role Operative Driver | Leave: Annual Leave (Hours) | Leave calendar basis: Variable-pattern period</x:v>
      </x:c>
      <x:c r="L2418" t="str">
        <x:v>Include</x:v>
      </x:c>
      <x:c r="M2418"/>
      <x:c r="N2418"/>
    </x:row>
    <x:row r="2419">
      <x:c r="A2419" t="str">
        <x:v>S Danciu (CE)|2026-04-24</x:v>
      </x:c>
      <x:c r="B2419" s="888" t="n">
        <x:v>46136</x:v>
      </x:c>
      <x:c r="C2419" t="str">
        <x:v>S Danciu (CE)</x:v>
      </x:c>
      <x:c r="D2419" t="str">
        <x:v>Permanent</x:v>
      </x:c>
      <x:c r="E2419" t="str">
        <x:v>Thurrock</x:v>
      </x:c>
      <x:c r="F2419" t="str">
        <x:v>Operative Driver</x:v>
      </x:c>
      <x:c r="G2419"/>
      <x:c r="H2419"/>
      <x:c r="I2419" s="22" t="n">
        <x:v>0</x:v>
      </x:c>
      <x:c r="J2419" t="str">
        <x:v>Annual leave</x:v>
      </x:c>
      <x:c r="K2419" t="str">
        <x:v>Employee 1181; home branch Thurrock; assigned role Operative Driver | Leave: Annual Leave (Hours) | Leave calendar basis: Variable-pattern period</x:v>
      </x:c>
      <x:c r="L2419" t="str">
        <x:v>Include</x:v>
      </x:c>
      <x:c r="M2419"/>
      <x:c r="N2419"/>
    </x:row>
    <x:row r="2420">
      <x:c r="A2420" t="str">
        <x:v>S Danciu (CE)|2026-04-27</x:v>
      </x:c>
      <x:c r="B2420" s="888" t="n">
        <x:v>46139</x:v>
      </x:c>
      <x:c r="C2420" t="str">
        <x:v>S Danciu (CE)</x:v>
      </x:c>
      <x:c r="D2420" t="str">
        <x:v>Permanent</x:v>
      </x:c>
      <x:c r="E2420" t="str">
        <x:v>Thurrock</x:v>
      </x:c>
      <x:c r="F2420" t="str">
        <x:v>Operative Driver</x:v>
      </x:c>
      <x:c r="G2420"/>
      <x:c r="H2420"/>
      <x:c r="I2420" s="22" t="n">
        <x:v>0</x:v>
      </x:c>
      <x:c r="J2420" t="str">
        <x:v>Annual leave</x:v>
      </x:c>
      <x:c r="K2420" t="str">
        <x:v>Employee 1181; home branch Thurrock; assigned role Operative Driver | Leave: Annual Leave (Hours) | Leave calendar basis: Variable-pattern period</x:v>
      </x:c>
      <x:c r="L2420" t="str">
        <x:v>Include</x:v>
      </x:c>
      <x:c r="M2420"/>
      <x:c r="N2420"/>
    </x:row>
    <x:row r="2421">
      <x:c r="A2421" t="str">
        <x:v>S Danciu (CE)|2026-04-28</x:v>
      </x:c>
      <x:c r="B2421" s="888" t="n">
        <x:v>46140</x:v>
      </x:c>
      <x:c r="C2421" t="str">
        <x:v>S Danciu (CE)</x:v>
      </x:c>
      <x:c r="D2421" t="str">
        <x:v>Permanent</x:v>
      </x:c>
      <x:c r="E2421" t="str">
        <x:v>Thurrock</x:v>
      </x:c>
      <x:c r="F2421" t="str">
        <x:v>Operative Driver</x:v>
      </x:c>
      <x:c r="G2421"/>
      <x:c r="H2421"/>
      <x:c r="I2421" s="22" t="n">
        <x:v>0</x:v>
      </x:c>
      <x:c r="J2421" t="str">
        <x:v>Annual leave</x:v>
      </x:c>
      <x:c r="K2421" t="str">
        <x:v>Employee 1181; home branch Thurrock; assigned role Operative Driver | Leave: Annual Leave (Hours) | Leave calendar basis: Variable-pattern period</x:v>
      </x:c>
      <x:c r="L2421" t="str">
        <x:v>Include</x:v>
      </x:c>
      <x:c r="M2421"/>
      <x:c r="N2421"/>
    </x:row>
    <x:row r="2422">
      <x:c r="A2422" t="str">
        <x:v>S Danciu (CE)|2026-04-29</x:v>
      </x:c>
      <x:c r="B2422" s="888" t="n">
        <x:v>46141</x:v>
      </x:c>
      <x:c r="C2422" t="str">
        <x:v>S Danciu (CE)</x:v>
      </x:c>
      <x:c r="D2422" t="str">
        <x:v>Permanent</x:v>
      </x:c>
      <x:c r="E2422" t="str">
        <x:v>Thurrock</x:v>
      </x:c>
      <x:c r="F2422" t="str">
        <x:v>Operative Driver</x:v>
      </x:c>
      <x:c r="G2422"/>
      <x:c r="H2422"/>
      <x:c r="I2422" s="22" t="n">
        <x:v>0</x:v>
      </x:c>
      <x:c r="J2422" t="str">
        <x:v>Annual leave</x:v>
      </x:c>
      <x:c r="K2422" t="str">
        <x:v>Employee 1181; home branch Thurrock; assigned role Operative Driver | Leave: Annual Leave (Hours) | Leave calendar basis: Variable-pattern period</x:v>
      </x:c>
      <x:c r="L2422" t="str">
        <x:v>Include</x:v>
      </x:c>
      <x:c r="M2422"/>
      <x:c r="N2422"/>
    </x:row>
    <x:row r="2423">
      <x:c r="A2423" t="str">
        <x:v>S Danciu (CE)|2026-04-30</x:v>
      </x:c>
      <x:c r="B2423" s="888" t="n">
        <x:v>46142</x:v>
      </x:c>
      <x:c r="C2423" t="str">
        <x:v>S Danciu (CE)</x:v>
      </x:c>
      <x:c r="D2423" t="str">
        <x:v>Permanent</x:v>
      </x:c>
      <x:c r="E2423" t="str">
        <x:v>Thurrock</x:v>
      </x:c>
      <x:c r="F2423" t="str">
        <x:v>Operative Driver</x:v>
      </x:c>
      <x:c r="G2423"/>
      <x:c r="H2423"/>
      <x:c r="I2423" s="22" t="n">
        <x:v>0</x:v>
      </x:c>
      <x:c r="J2423" t="str">
        <x:v>Annual leave</x:v>
      </x:c>
      <x:c r="K2423" t="str">
        <x:v>Employee 1181; home branch Thurrock; assigned role Operative Driver | Leave: Annual Leave (Hours) | Leave calendar basis: Variable-pattern period</x:v>
      </x:c>
      <x:c r="L2423" t="str">
        <x:v>Include</x:v>
      </x:c>
      <x:c r="M2423"/>
      <x:c r="N2423"/>
    </x:row>
    <x:row r="2424">
      <x:c r="A2424" t="str">
        <x:v>S Goodridge|2026-04-01</x:v>
      </x:c>
      <x:c r="B2424" s="888" t="n">
        <x:v>46113</x:v>
      </x:c>
      <x:c r="C2424" t="str">
        <x:v>S Goodridge</x:v>
      </x:c>
      <x:c r="D2424" t="str">
        <x:v>Permanent</x:v>
      </x:c>
      <x:c r="E2424" t="str">
        <x:v>Thurrock</x:v>
      </x:c>
      <x:c r="F2424" t="str">
        <x:v>Operative Porter</x:v>
      </x:c>
      <x:c r="G2424" t="str">
        <x:v>399535</x:v>
      </x:c>
      <x:c r="H2424" t="str">
        <x:v>Foreign Commonwealth Office</x:v>
      </x:c>
      <x:c r="I2424" s="22" t="n">
        <x:v>11</x:v>
      </x:c>
      <x:c r="J2424" t="str">
        <x:v>Worked</x:v>
      </x:c>
      <x:c r="K2424" t="str">
        <x:v>Employee 1051; home branch Thurrock; assigned role Operative Porter | Deployment branch: Thurrock | Actual role: Operative Porter | Jobs: 399535 | Customers: Foreign Commonwealth Office | Actual hours: 11.0; source records: 1</x:v>
      </x:c>
      <x:c r="L2424" t="str">
        <x:v>Include</x:v>
      </x:c>
      <x:c r="M2424"/>
      <x:c r="N2424"/>
    </x:row>
    <x:row r="2425">
      <x:c r="A2425" t="str">
        <x:v>S Goodridge|2026-04-02</x:v>
      </x:c>
      <x:c r="B2425" s="888" t="n">
        <x:v>46114</x:v>
      </x:c>
      <x:c r="C2425" t="str">
        <x:v>S Goodridge</x:v>
      </x:c>
      <x:c r="D2425" t="str">
        <x:v>Permanent</x:v>
      </x:c>
      <x:c r="E2425" t="str">
        <x:v>Thurrock</x:v>
      </x:c>
      <x:c r="F2425" t="str">
        <x:v>Operative Porter</x:v>
      </x:c>
      <x:c r="G2425" t="str">
        <x:v>399535</x:v>
      </x:c>
      <x:c r="H2425" t="str">
        <x:v>Foreign Commonwealth Office</x:v>
      </x:c>
      <x:c r="I2425" s="22" t="n">
        <x:v>11</x:v>
      </x:c>
      <x:c r="J2425" t="str">
        <x:v>Worked</x:v>
      </x:c>
      <x:c r="K2425" t="str">
        <x:v>Employee 1051; home branch Thurrock; assigned role Operative Porter | Deployment branch: Thurrock | Actual role: Operative Porter | Jobs: 399535 | Customers: Foreign Commonwealth Office | Actual hours: 11.0; source records: 1</x:v>
      </x:c>
      <x:c r="L2425" t="str">
        <x:v>Include</x:v>
      </x:c>
      <x:c r="M2425"/>
      <x:c r="N2425"/>
    </x:row>
    <x:row r="2426">
      <x:c r="A2426" t="str">
        <x:v>S Goodridge|2026-04-07</x:v>
      </x:c>
      <x:c r="B2426" s="888" t="n">
        <x:v>46119</x:v>
      </x:c>
      <x:c r="C2426" t="str">
        <x:v>S Goodridge</x:v>
      </x:c>
      <x:c r="D2426" t="str">
        <x:v>Permanent</x:v>
      </x:c>
      <x:c r="E2426" t="str">
        <x:v>Thurrock</x:v>
      </x:c>
      <x:c r="F2426" t="str">
        <x:v>Operative Porter</x:v>
      </x:c>
      <x:c r="G2426" t="str">
        <x:v>399535</x:v>
      </x:c>
      <x:c r="H2426" t="str">
        <x:v>Foreign Commonwealth Office</x:v>
      </x:c>
      <x:c r="I2426" s="22" t="n">
        <x:v>10.5</x:v>
      </x:c>
      <x:c r="J2426" t="str">
        <x:v>Worked</x:v>
      </x:c>
      <x:c r="K2426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26" t="str">
        <x:v>Include</x:v>
      </x:c>
      <x:c r="M2426"/>
      <x:c r="N2426"/>
    </x:row>
    <x:row r="2427">
      <x:c r="A2427" t="str">
        <x:v>S Goodridge|2026-04-08</x:v>
      </x:c>
      <x:c r="B2427" s="888" t="n">
        <x:v>46120</x:v>
      </x:c>
      <x:c r="C2427" t="str">
        <x:v>S Goodridge</x:v>
      </x:c>
      <x:c r="D2427" t="str">
        <x:v>Permanent</x:v>
      </x:c>
      <x:c r="E2427" t="str">
        <x:v>Thurrock</x:v>
      </x:c>
      <x:c r="F2427" t="str">
        <x:v>Operative Porter</x:v>
      </x:c>
      <x:c r="G2427" t="str">
        <x:v>399535</x:v>
      </x:c>
      <x:c r="H2427" t="str">
        <x:v>Foreign Commonwealth Office</x:v>
      </x:c>
      <x:c r="I2427" s="22" t="n">
        <x:v>10.5</x:v>
      </x:c>
      <x:c r="J2427" t="str">
        <x:v>Worked</x:v>
      </x:c>
      <x:c r="K2427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27" t="str">
        <x:v>Include</x:v>
      </x:c>
      <x:c r="M2427"/>
      <x:c r="N2427"/>
    </x:row>
    <x:row r="2428">
      <x:c r="A2428" t="str">
        <x:v>S Goodridge|2026-04-09</x:v>
      </x:c>
      <x:c r="B2428" s="888" t="n">
        <x:v>46121</x:v>
      </x:c>
      <x:c r="C2428" t="str">
        <x:v>S Goodridge</x:v>
      </x:c>
      <x:c r="D2428" t="str">
        <x:v>Permanent</x:v>
      </x:c>
      <x:c r="E2428" t="str">
        <x:v>Thurrock</x:v>
      </x:c>
      <x:c r="F2428" t="str">
        <x:v>Operative Porter</x:v>
      </x:c>
      <x:c r="G2428" t="str">
        <x:v>399535</x:v>
      </x:c>
      <x:c r="H2428" t="str">
        <x:v>Foreign Commonwealth Office</x:v>
      </x:c>
      <x:c r="I2428" s="22" t="n">
        <x:v>11</x:v>
      </x:c>
      <x:c r="J2428" t="str">
        <x:v>Worked</x:v>
      </x:c>
      <x:c r="K2428" t="str">
        <x:v>Employee 1051; home branch Thurrock; assigned role Operative Porter | Deployment branch: Thurrock | Actual role: Operative Porter | Jobs: 399535 | Customers: Foreign Commonwealth Office | Actual hours: 11.0; source records: 1</x:v>
      </x:c>
      <x:c r="L2428" t="str">
        <x:v>Include</x:v>
      </x:c>
      <x:c r="M2428"/>
      <x:c r="N2428"/>
    </x:row>
    <x:row r="2429">
      <x:c r="A2429" t="str">
        <x:v>S Goodridge|2026-04-10</x:v>
      </x:c>
      <x:c r="B2429" s="888" t="n">
        <x:v>46122</x:v>
      </x:c>
      <x:c r="C2429" t="str">
        <x:v>S Goodridge</x:v>
      </x:c>
      <x:c r="D2429" t="str">
        <x:v>Permanent</x:v>
      </x:c>
      <x:c r="E2429" t="str">
        <x:v>Thurrock</x:v>
      </x:c>
      <x:c r="F2429" t="str">
        <x:v>Operative Porter</x:v>
      </x:c>
      <x:c r="G2429" t="str">
        <x:v>399535</x:v>
      </x:c>
      <x:c r="H2429" t="str">
        <x:v>Foreign Commonwealth Office</x:v>
      </x:c>
      <x:c r="I2429" s="22" t="n">
        <x:v>10.5</x:v>
      </x:c>
      <x:c r="J2429" t="str">
        <x:v>Worked</x:v>
      </x:c>
      <x:c r="K2429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29" t="str">
        <x:v>Include</x:v>
      </x:c>
      <x:c r="M2429"/>
      <x:c r="N2429"/>
    </x:row>
    <x:row r="2430">
      <x:c r="A2430" t="str">
        <x:v>S Goodridge|2026-04-11</x:v>
      </x:c>
      <x:c r="B2430" s="888" t="n">
        <x:v>46123</x:v>
      </x:c>
      <x:c r="C2430" t="str">
        <x:v>S Goodridge</x:v>
      </x:c>
      <x:c r="D2430" t="str">
        <x:v>Permanent</x:v>
      </x:c>
      <x:c r="E2430" t="str">
        <x:v>Thurrock</x:v>
      </x:c>
      <x:c r="F2430" t="str">
        <x:v>Operative Porter</x:v>
      </x:c>
      <x:c r="G2430" t="str">
        <x:v>401053</x:v>
      </x:c>
      <x:c r="H2430" t="str">
        <x:v>Anthropic</x:v>
      </x:c>
      <x:c r="I2430" s="22" t="n">
        <x:v>11</x:v>
      </x:c>
      <x:c r="J2430" t="str">
        <x:v>Worked</x:v>
      </x:c>
      <x:c r="K2430" t="str">
        <x:v>Employee 1051; home branch Thurrock; assigned role Operative Porter | Deployment branch: Thurrock | Actual role: Operative Porter | Jobs: 401053 | Customers: Anthropic | Actual hours: 11.0; source records: 1</x:v>
      </x:c>
      <x:c r="L2430" t="str">
        <x:v>Include</x:v>
      </x:c>
      <x:c r="M2430"/>
      <x:c r="N2430"/>
    </x:row>
    <x:row r="2431">
      <x:c r="A2431" t="str">
        <x:v>S Goodridge|2026-04-13</x:v>
      </x:c>
      <x:c r="B2431" s="888" t="n">
        <x:v>46125</x:v>
      </x:c>
      <x:c r="C2431" t="str">
        <x:v>S Goodridge</x:v>
      </x:c>
      <x:c r="D2431" t="str">
        <x:v>Permanent</x:v>
      </x:c>
      <x:c r="E2431" t="str">
        <x:v>Thurrock</x:v>
      </x:c>
      <x:c r="F2431" t="str">
        <x:v>Operative Porter</x:v>
      </x:c>
      <x:c r="G2431" t="str">
        <x:v>399535</x:v>
      </x:c>
      <x:c r="H2431" t="str">
        <x:v>Foreign Commonwealth Office</x:v>
      </x:c>
      <x:c r="I2431" s="22" t="n">
        <x:v>10.5</x:v>
      </x:c>
      <x:c r="J2431" t="str">
        <x:v>Worked</x:v>
      </x:c>
      <x:c r="K2431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31" t="str">
        <x:v>Include</x:v>
      </x:c>
      <x:c r="M2431"/>
      <x:c r="N2431"/>
    </x:row>
    <x:row r="2432">
      <x:c r="A2432" t="str">
        <x:v>S Goodridge|2026-04-14</x:v>
      </x:c>
      <x:c r="B2432" s="888" t="n">
        <x:v>46126</x:v>
      </x:c>
      <x:c r="C2432" t="str">
        <x:v>S Goodridge</x:v>
      </x:c>
      <x:c r="D2432" t="str">
        <x:v>Permanent</x:v>
      </x:c>
      <x:c r="E2432" t="str">
        <x:v>Thurrock</x:v>
      </x:c>
      <x:c r="F2432" t="str">
        <x:v>Operative Porter</x:v>
      </x:c>
      <x:c r="G2432" t="str">
        <x:v>399535</x:v>
      </x:c>
      <x:c r="H2432" t="str">
        <x:v>Foreign Commonwealth Office</x:v>
      </x:c>
      <x:c r="I2432" s="22" t="n">
        <x:v>10.5</x:v>
      </x:c>
      <x:c r="J2432" t="str">
        <x:v>Worked</x:v>
      </x:c>
      <x:c r="K2432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32" t="str">
        <x:v>Include</x:v>
      </x:c>
      <x:c r="M2432"/>
      <x:c r="N2432"/>
    </x:row>
    <x:row r="2433">
      <x:c r="A2433" t="str">
        <x:v>S Goodridge|2026-04-15</x:v>
      </x:c>
      <x:c r="B2433" s="888" t="n">
        <x:v>46127</x:v>
      </x:c>
      <x:c r="C2433" t="str">
        <x:v>S Goodridge</x:v>
      </x:c>
      <x:c r="D2433" t="str">
        <x:v>Permanent</x:v>
      </x:c>
      <x:c r="E2433" t="str">
        <x:v>Thurrock</x:v>
      </x:c>
      <x:c r="F2433" t="str">
        <x:v>Operative Porter</x:v>
      </x:c>
      <x:c r="G2433" t="str">
        <x:v>399535</x:v>
      </x:c>
      <x:c r="H2433" t="str">
        <x:v>Foreign Commonwealth Office</x:v>
      </x:c>
      <x:c r="I2433" s="22" t="n">
        <x:v>10</x:v>
      </x:c>
      <x:c r="J2433" t="str">
        <x:v>Worked</x:v>
      </x:c>
      <x:c r="K2433" t="str">
        <x:v>Employee 1051; home branch Thurrock; assigned role Operative Porter | Deployment branch: Thurrock | Actual role: Operative Porter | Jobs: 399535 | Customers: Foreign Commonwealth Office | Actual hours: 10.0; source records: 1</x:v>
      </x:c>
      <x:c r="L2433" t="str">
        <x:v>Include</x:v>
      </x:c>
      <x:c r="M2433"/>
      <x:c r="N2433"/>
    </x:row>
    <x:row r="2434">
      <x:c r="A2434" t="str">
        <x:v>S Goodridge|2026-04-16</x:v>
      </x:c>
      <x:c r="B2434" s="888" t="n">
        <x:v>46128</x:v>
      </x:c>
      <x:c r="C2434" t="str">
        <x:v>S Goodridge</x:v>
      </x:c>
      <x:c r="D2434" t="str">
        <x:v>Permanent</x:v>
      </x:c>
      <x:c r="E2434" t="str">
        <x:v>Thurrock</x:v>
      </x:c>
      <x:c r="F2434" t="str">
        <x:v>Operative Porter</x:v>
      </x:c>
      <x:c r="G2434" t="str">
        <x:v>399535</x:v>
      </x:c>
      <x:c r="H2434" t="str">
        <x:v>Foreign Commonwealth Office</x:v>
      </x:c>
      <x:c r="I2434" s="22" t="n">
        <x:v>10.5</x:v>
      </x:c>
      <x:c r="J2434" t="str">
        <x:v>Worked</x:v>
      </x:c>
      <x:c r="K2434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34" t="str">
        <x:v>Include</x:v>
      </x:c>
      <x:c r="M2434"/>
      <x:c r="N2434"/>
    </x:row>
    <x:row r="2435">
      <x:c r="A2435" t="str">
        <x:v>S Goodridge|2026-04-17</x:v>
      </x:c>
      <x:c r="B2435" s="888" t="n">
        <x:v>46129</x:v>
      </x:c>
      <x:c r="C2435" t="str">
        <x:v>S Goodridge</x:v>
      </x:c>
      <x:c r="D2435" t="str">
        <x:v>Permanent</x:v>
      </x:c>
      <x:c r="E2435" t="str">
        <x:v>Thurrock</x:v>
      </x:c>
      <x:c r="F2435" t="str">
        <x:v>Operative Porter</x:v>
      </x:c>
      <x:c r="G2435" t="str">
        <x:v>399535</x:v>
      </x:c>
      <x:c r="H2435" t="str">
        <x:v>Foreign Commonwealth Office</x:v>
      </x:c>
      <x:c r="I2435" s="22" t="n">
        <x:v>10.5</x:v>
      </x:c>
      <x:c r="J2435" t="str">
        <x:v>Worked</x:v>
      </x:c>
      <x:c r="K2435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35" t="str">
        <x:v>Include</x:v>
      </x:c>
      <x:c r="M2435"/>
      <x:c r="N2435"/>
    </x:row>
    <x:row r="2436">
      <x:c r="A2436" t="str">
        <x:v>S Goodridge|2026-04-18</x:v>
      </x:c>
      <x:c r="B2436" s="888" t="n">
        <x:v>46130</x:v>
      </x:c>
      <x:c r="C2436" t="str">
        <x:v>S Goodridge</x:v>
      </x:c>
      <x:c r="D2436" t="str">
        <x:v>Permanent</x:v>
      </x:c>
      <x:c r="E2436" t="str">
        <x:v>Thurrock</x:v>
      </x:c>
      <x:c r="F2436" t="str">
        <x:v>Operative Porter</x:v>
      </x:c>
      <x:c r="G2436" t="str">
        <x:v>401640</x:v>
      </x:c>
      <x:c r="H2436" t="str">
        <x:v>Bloomberg</x:v>
      </x:c>
      <x:c r="I2436" s="22" t="n">
        <x:v>8</x:v>
      </x:c>
      <x:c r="J2436" t="str">
        <x:v>Worked</x:v>
      </x:c>
      <x:c r="K2436" t="str">
        <x:v>Employee 1051; home branch Thurrock; assigned role Operative Porter | Deployment branch: Thurrock | Actual role: Operative Porter | Jobs: 401640 | Customers: Bloomberg | Actual hours: 8.0; source records: 1</x:v>
      </x:c>
      <x:c r="L2436" t="str">
        <x:v>Include</x:v>
      </x:c>
      <x:c r="M2436"/>
      <x:c r="N2436"/>
    </x:row>
    <x:row r="2437">
      <x:c r="A2437" t="str">
        <x:v>S Goodridge|2026-04-20</x:v>
      </x:c>
      <x:c r="B2437" s="888" t="n">
        <x:v>46132</x:v>
      </x:c>
      <x:c r="C2437" t="str">
        <x:v>S Goodridge</x:v>
      </x:c>
      <x:c r="D2437" t="str">
        <x:v>Permanent</x:v>
      </x:c>
      <x:c r="E2437" t="str">
        <x:v>Thurrock</x:v>
      </x:c>
      <x:c r="F2437" t="str">
        <x:v>Operative Porter</x:v>
      </x:c>
      <x:c r="G2437" t="str">
        <x:v>399535</x:v>
      </x:c>
      <x:c r="H2437" t="str">
        <x:v>Foreign Commonwealth Office</x:v>
      </x:c>
      <x:c r="I2437" s="22" t="n">
        <x:v>10.5</x:v>
      </x:c>
      <x:c r="J2437" t="str">
        <x:v>Worked</x:v>
      </x:c>
      <x:c r="K2437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37" t="str">
        <x:v>Include</x:v>
      </x:c>
      <x:c r="M2437"/>
      <x:c r="N2437"/>
    </x:row>
    <x:row r="2438">
      <x:c r="A2438" t="str">
        <x:v>S Goodridge|2026-04-21</x:v>
      </x:c>
      <x:c r="B2438" s="888" t="n">
        <x:v>46133</x:v>
      </x:c>
      <x:c r="C2438" t="str">
        <x:v>S Goodridge</x:v>
      </x:c>
      <x:c r="D2438" t="str">
        <x:v>Permanent</x:v>
      </x:c>
      <x:c r="E2438" t="str">
        <x:v>Thurrock</x:v>
      </x:c>
      <x:c r="F2438" t="str">
        <x:v>Operative Porter</x:v>
      </x:c>
      <x:c r="G2438" t="str">
        <x:v>399535</x:v>
      </x:c>
      <x:c r="H2438" t="str">
        <x:v>Foreign Commonwealth Office</x:v>
      </x:c>
      <x:c r="I2438" s="22" t="n">
        <x:v>10.5</x:v>
      </x:c>
      <x:c r="J2438" t="str">
        <x:v>Worked</x:v>
      </x:c>
      <x:c r="K2438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38" t="str">
        <x:v>Include</x:v>
      </x:c>
      <x:c r="M2438"/>
      <x:c r="N2438"/>
    </x:row>
    <x:row r="2439">
      <x:c r="A2439" t="str">
        <x:v>S Goodridge|2026-04-22</x:v>
      </x:c>
      <x:c r="B2439" s="888" t="n">
        <x:v>46134</x:v>
      </x:c>
      <x:c r="C2439" t="str">
        <x:v>S Goodridge</x:v>
      </x:c>
      <x:c r="D2439" t="str">
        <x:v>Permanent</x:v>
      </x:c>
      <x:c r="E2439" t="str">
        <x:v>Thurrock</x:v>
      </x:c>
      <x:c r="F2439" t="str">
        <x:v>Operative Porter</x:v>
      </x:c>
      <x:c r="G2439" t="str">
        <x:v>399535</x:v>
      </x:c>
      <x:c r="H2439" t="str">
        <x:v>Foreign Commonwealth Office</x:v>
      </x:c>
      <x:c r="I2439" s="22" t="n">
        <x:v>10.5</x:v>
      </x:c>
      <x:c r="J2439" t="str">
        <x:v>Worked</x:v>
      </x:c>
      <x:c r="K2439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39" t="str">
        <x:v>Include</x:v>
      </x:c>
      <x:c r="M2439"/>
      <x:c r="N2439"/>
    </x:row>
    <x:row r="2440">
      <x:c r="A2440" t="str">
        <x:v>S Goodridge|2026-04-23</x:v>
      </x:c>
      <x:c r="B2440" s="888" t="n">
        <x:v>46135</x:v>
      </x:c>
      <x:c r="C2440" t="str">
        <x:v>S Goodridge</x:v>
      </x:c>
      <x:c r="D2440" t="str">
        <x:v>Permanent</x:v>
      </x:c>
      <x:c r="E2440" t="str">
        <x:v>Thurrock</x:v>
      </x:c>
      <x:c r="F2440" t="str">
        <x:v>Operative Porter</x:v>
      </x:c>
      <x:c r="G2440" t="str">
        <x:v>399535</x:v>
      </x:c>
      <x:c r="H2440" t="str">
        <x:v>Foreign Commonwealth Office</x:v>
      </x:c>
      <x:c r="I2440" s="22" t="n">
        <x:v>10.5</x:v>
      </x:c>
      <x:c r="J2440" t="str">
        <x:v>Worked</x:v>
      </x:c>
      <x:c r="K2440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40" t="str">
        <x:v>Include</x:v>
      </x:c>
      <x:c r="M2440"/>
      <x:c r="N2440"/>
    </x:row>
    <x:row r="2441">
      <x:c r="A2441" t="str">
        <x:v>S Goodridge|2026-04-24</x:v>
      </x:c>
      <x:c r="B2441" s="888" t="n">
        <x:v>46136</x:v>
      </x:c>
      <x:c r="C2441" t="str">
        <x:v>S Goodridge</x:v>
      </x:c>
      <x:c r="D2441" t="str">
        <x:v>Permanent</x:v>
      </x:c>
      <x:c r="E2441" t="str">
        <x:v>Thurrock</x:v>
      </x:c>
      <x:c r="F2441" t="str">
        <x:v>Operative Porter</x:v>
      </x:c>
      <x:c r="G2441" t="str">
        <x:v>399535</x:v>
      </x:c>
      <x:c r="H2441" t="str">
        <x:v>Foreign Commonwealth Office</x:v>
      </x:c>
      <x:c r="I2441" s="22" t="n">
        <x:v>10.5</x:v>
      </x:c>
      <x:c r="J2441" t="str">
        <x:v>Worked</x:v>
      </x:c>
      <x:c r="K2441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41" t="str">
        <x:v>Include</x:v>
      </x:c>
      <x:c r="M2441"/>
      <x:c r="N2441"/>
    </x:row>
    <x:row r="2442">
      <x:c r="A2442" t="str">
        <x:v>S Goodridge|2026-04-25</x:v>
      </x:c>
      <x:c r="B2442" s="888" t="n">
        <x:v>46137</x:v>
      </x:c>
      <x:c r="C2442" t="str">
        <x:v>S Goodridge</x:v>
      </x:c>
      <x:c r="D2442" t="str">
        <x:v>Permanent</x:v>
      </x:c>
      <x:c r="E2442" t="str">
        <x:v>Thurrock</x:v>
      </x:c>
      <x:c r="F2442" t="str">
        <x:v>Operative Porter</x:v>
      </x:c>
      <x:c r="G2442" t="str">
        <x:v>396207</x:v>
      </x:c>
      <x:c r="H2442" t="str">
        <x:v>Linklaters LLP</x:v>
      </x:c>
      <x:c r="I2442" s="22" t="n">
        <x:v>9</x:v>
      </x:c>
      <x:c r="J2442" t="str">
        <x:v>Worked</x:v>
      </x:c>
      <x:c r="K2442" t="str">
        <x:v>Employee 1051; home branch Thurrock; assigned role Operative Porter | Deployment branch: Thurrock | Actual role: Operative Porter | Jobs: 396207 | Customers: Linklaters LLP | Actual hours: 9.0; source records: 1</x:v>
      </x:c>
      <x:c r="L2442" t="str">
        <x:v>Include</x:v>
      </x:c>
      <x:c r="M2442"/>
      <x:c r="N2442"/>
    </x:row>
    <x:row r="2443">
      <x:c r="A2443" t="str">
        <x:v>S Goodridge|2026-04-27</x:v>
      </x:c>
      <x:c r="B2443" s="888" t="n">
        <x:v>46139</x:v>
      </x:c>
      <x:c r="C2443" t="str">
        <x:v>S Goodridge</x:v>
      </x:c>
      <x:c r="D2443" t="str">
        <x:v>Permanent</x:v>
      </x:c>
      <x:c r="E2443" t="str">
        <x:v>Thurrock</x:v>
      </x:c>
      <x:c r="F2443" t="str">
        <x:v>Operative Porter</x:v>
      </x:c>
      <x:c r="G2443" t="str">
        <x:v>399535</x:v>
      </x:c>
      <x:c r="H2443" t="str">
        <x:v>Foreign Commonwealth Office</x:v>
      </x:c>
      <x:c r="I2443" s="22" t="n">
        <x:v>10.5</x:v>
      </x:c>
      <x:c r="J2443" t="str">
        <x:v>Worked</x:v>
      </x:c>
      <x:c r="K2443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43" t="str">
        <x:v>Include</x:v>
      </x:c>
      <x:c r="M2443"/>
      <x:c r="N2443"/>
    </x:row>
    <x:row r="2444">
      <x:c r="A2444" t="str">
        <x:v>S Goodridge|2026-04-28</x:v>
      </x:c>
      <x:c r="B2444" s="888" t="n">
        <x:v>46140</x:v>
      </x:c>
      <x:c r="C2444" t="str">
        <x:v>S Goodridge</x:v>
      </x:c>
      <x:c r="D2444" t="str">
        <x:v>Permanent</x:v>
      </x:c>
      <x:c r="E2444" t="str">
        <x:v>Thurrock</x:v>
      </x:c>
      <x:c r="F2444" t="str">
        <x:v>Operative Porter</x:v>
      </x:c>
      <x:c r="G2444" t="str">
        <x:v>399535</x:v>
      </x:c>
      <x:c r="H2444" t="str">
        <x:v>Foreign Commonwealth Office</x:v>
      </x:c>
      <x:c r="I2444" s="22" t="n">
        <x:v>10.5</x:v>
      </x:c>
      <x:c r="J2444" t="str">
        <x:v>Worked</x:v>
      </x:c>
      <x:c r="K2444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44" t="str">
        <x:v>Include</x:v>
      </x:c>
      <x:c r="M2444"/>
      <x:c r="N2444"/>
    </x:row>
    <x:row r="2445">
      <x:c r="A2445" t="str">
        <x:v>S Goodridge|2026-04-29</x:v>
      </x:c>
      <x:c r="B2445" s="888" t="n">
        <x:v>46141</x:v>
      </x:c>
      <x:c r="C2445" t="str">
        <x:v>S Goodridge</x:v>
      </x:c>
      <x:c r="D2445" t="str">
        <x:v>Permanent</x:v>
      </x:c>
      <x:c r="E2445" t="str">
        <x:v>Thurrock</x:v>
      </x:c>
      <x:c r="F2445" t="str">
        <x:v>Operative Porter</x:v>
      </x:c>
      <x:c r="G2445"/>
      <x:c r="H2445"/>
      <x:c r="I2445" s="22" t="n">
        <x:v>0</x:v>
      </x:c>
      <x:c r="J2445" t="str">
        <x:v>Annual leave</x:v>
      </x:c>
      <x:c r="K2445" t="str">
        <x:v>Employee 1051; home branch Thurrock; assigned role Operative Porter | Leave: Annual Leave (Days) | Leave calendar basis: Fixed schedule</x:v>
      </x:c>
      <x:c r="L2445" t="str">
        <x:v>Include</x:v>
      </x:c>
      <x:c r="M2445"/>
      <x:c r="N2445"/>
    </x:row>
    <x:row r="2446">
      <x:c r="A2446" t="str">
        <x:v>S Goodridge|2026-04-30</x:v>
      </x:c>
      <x:c r="B2446" s="888" t="n">
        <x:v>46142</x:v>
      </x:c>
      <x:c r="C2446" t="str">
        <x:v>S Goodridge</x:v>
      </x:c>
      <x:c r="D2446" t="str">
        <x:v>Permanent</x:v>
      </x:c>
      <x:c r="E2446" t="str">
        <x:v>Thurrock</x:v>
      </x:c>
      <x:c r="F2446" t="str">
        <x:v>Operative Porter</x:v>
      </x:c>
      <x:c r="G2446" t="str">
        <x:v>399535</x:v>
      </x:c>
      <x:c r="H2446" t="str">
        <x:v>Foreign Commonwealth Office</x:v>
      </x:c>
      <x:c r="I2446" s="22" t="n">
        <x:v>10.5</x:v>
      </x:c>
      <x:c r="J2446" t="str">
        <x:v>Worked</x:v>
      </x:c>
      <x:c r="K2446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46" t="str">
        <x:v>Include</x:v>
      </x:c>
      <x:c r="M2446"/>
      <x:c r="N2446"/>
    </x:row>
    <x:row r="2447">
      <x:c r="A2447" t="str">
        <x:v>S Holroyd|2026-04-01</x:v>
      </x:c>
      <x:c r="B2447" s="888" t="n">
        <x:v>46113</x:v>
      </x:c>
      <x:c r="C2447" t="str">
        <x:v>S Holroyd</x:v>
      </x:c>
      <x:c r="D2447" t="str">
        <x:v>Permanent</x:v>
      </x:c>
      <x:c r="E2447" t="str">
        <x:v>Croydon</x:v>
      </x:c>
      <x:c r="F2447" t="str">
        <x:v>Operative Skilled</x:v>
      </x:c>
      <x:c r="G2447" t="str">
        <x:v>398034</x:v>
      </x:c>
      <x:c r="H2447" t="str">
        <x:v>South East Water (Rembuild Ltd)</x:v>
      </x:c>
      <x:c r="I2447" s="22" t="n">
        <x:v>5.5</x:v>
      </x:c>
      <x:c r="J2447" t="str">
        <x:v>Worked</x:v>
      </x:c>
      <x:c r="K2447" t="str">
        <x:v>Employee 1865; home branch Croydon; assigned role Operative Skilled | Deployment branch: Croydon | Actual role: Operative Skilled | Jobs: 398034 | Customers: South East Water (Rembuild Ltd) | Actual hours: 5.5; source records: 1</x:v>
      </x:c>
      <x:c r="L2447" t="str">
        <x:v>Include</x:v>
      </x:c>
      <x:c r="M2447"/>
      <x:c r="N2447"/>
    </x:row>
    <x:row r="2448">
      <x:c r="A2448" t="str">
        <x:v>S Holroyd|2026-04-02</x:v>
      </x:c>
      <x:c r="B2448" s="888" t="n">
        <x:v>46114</x:v>
      </x:c>
      <x:c r="C2448" t="str">
        <x:v>S Holroyd</x:v>
      </x:c>
      <x:c r="D2448" t="str">
        <x:v>Permanent</x:v>
      </x:c>
      <x:c r="E2448" t="str">
        <x:v>Croydon</x:v>
      </x:c>
      <x:c r="F2448" t="str">
        <x:v>Operative Skilled</x:v>
      </x:c>
      <x:c r="G2448" t="str">
        <x:v>393361B</x:v>
      </x:c>
      <x:c r="H2448" t="str">
        <x:v>The Quadrant</x:v>
      </x:c>
      <x:c r="I2448" s="22" t="n">
        <x:v>7.5</x:v>
      </x:c>
      <x:c r="J2448" t="str">
        <x:v>Worked</x:v>
      </x:c>
      <x:c r="K2448" t="str">
        <x:v>Employee 1865; home branch Croydon; assigned role Operative Skilled | Deployment branch: Croydon | Actual role: Operative Skilled | Jobs: 393361B | Customers: The Quadrant | Actual hours: 7.5; source records: 1</x:v>
      </x:c>
      <x:c r="L2448" t="str">
        <x:v>Include</x:v>
      </x:c>
      <x:c r="M2448"/>
      <x:c r="N2448"/>
    </x:row>
    <x:row r="2449">
      <x:c r="A2449" t="str">
        <x:v>S Holroyd|2026-04-03</x:v>
      </x:c>
      <x:c r="B2449" s="888" t="n">
        <x:v>46115</x:v>
      </x:c>
      <x:c r="C2449" t="str">
        <x:v>S Holroyd</x:v>
      </x:c>
      <x:c r="D2449" t="str">
        <x:v>Permanent</x:v>
      </x:c>
      <x:c r="E2449" t="str">
        <x:v>Croydon</x:v>
      </x:c>
      <x:c r="F2449" t="str">
        <x:v>Operative Skilled</x:v>
      </x:c>
      <x:c r="G2449"/>
      <x:c r="H2449"/>
      <x:c r="I2449" s="22" t="n">
        <x:v>0</x:v>
      </x:c>
      <x:c r="J2449" t="str">
        <x:v>Annual leave</x:v>
      </x:c>
      <x:c r="K2449" t="str">
        <x:v>Employee 1865; home branch Croydon; assigned role Operative Skilled | Leave: Annual Leave (Hours) | Leave calendar basis: Variable-pattern period</x:v>
      </x:c>
      <x:c r="L2449" t="str">
        <x:v>Include</x:v>
      </x:c>
      <x:c r="M2449"/>
      <x:c r="N2449"/>
    </x:row>
    <x:row r="2450">
      <x:c r="A2450" t="str">
        <x:v>S Holroyd|2026-04-06</x:v>
      </x:c>
      <x:c r="B2450" s="888" t="n">
        <x:v>46118</x:v>
      </x:c>
      <x:c r="C2450" t="str">
        <x:v>S Holroyd</x:v>
      </x:c>
      <x:c r="D2450" t="str">
        <x:v>Permanent</x:v>
      </x:c>
      <x:c r="E2450" t="str">
        <x:v>Croydon</x:v>
      </x:c>
      <x:c r="F2450" t="str">
        <x:v>Operative Skilled</x:v>
      </x:c>
      <x:c r="G2450"/>
      <x:c r="H2450"/>
      <x:c r="I2450" s="22" t="n">
        <x:v>0</x:v>
      </x:c>
      <x:c r="J2450" t="str">
        <x:v>Annual leave</x:v>
      </x:c>
      <x:c r="K2450" t="str">
        <x:v>Employee 1865; home branch Croydon; assigned role Operative Skilled | Leave: Annual Leave (Hours) | Leave calendar basis: Variable-pattern period</x:v>
      </x:c>
      <x:c r="L2450" t="str">
        <x:v>Include</x:v>
      </x:c>
      <x:c r="M2450"/>
      <x:c r="N2450"/>
    </x:row>
    <x:row r="2451">
      <x:c r="A2451" t="str">
        <x:v>S Holroyd|2026-04-07</x:v>
      </x:c>
      <x:c r="B2451" s="888" t="n">
        <x:v>46119</x:v>
      </x:c>
      <x:c r="C2451" t="str">
        <x:v>S Holroyd</x:v>
      </x:c>
      <x:c r="D2451" t="str">
        <x:v>Permanent</x:v>
      </x:c>
      <x:c r="E2451" t="str">
        <x:v>Croydon</x:v>
      </x:c>
      <x:c r="F2451" t="str">
        <x:v>Operative Skilled</x:v>
      </x:c>
      <x:c r="G2451" t="str">
        <x:v>393361B</x:v>
      </x:c>
      <x:c r="H2451" t="str">
        <x:v>The Quadrant</x:v>
      </x:c>
      <x:c r="I2451" s="22" t="n">
        <x:v>7.5</x:v>
      </x:c>
      <x:c r="J2451" t="str">
        <x:v>Worked</x:v>
      </x:c>
      <x:c r="K2451" t="str">
        <x:v>Employee 1865; home branch Croydon; assigned role Operative Skilled | Deployment branch: Croydon | Actual role: Operative Porter | Jobs: 393361B | Customers: The Quadrant | Actual hours: 7.5; source records: 1</x:v>
      </x:c>
      <x:c r="L2451" t="str">
        <x:v>Include</x:v>
      </x:c>
      <x:c r="M2451"/>
      <x:c r="N2451"/>
    </x:row>
    <x:row r="2452">
      <x:c r="A2452" t="str">
        <x:v>S Holroyd|2026-04-08</x:v>
      </x:c>
      <x:c r="B2452" s="888" t="n">
        <x:v>46120</x:v>
      </x:c>
      <x:c r="C2452" t="str">
        <x:v>S Holroyd</x:v>
      </x:c>
      <x:c r="D2452" t="str">
        <x:v>Permanent</x:v>
      </x:c>
      <x:c r="E2452" t="str">
        <x:v>Croydon</x:v>
      </x:c>
      <x:c r="F2452" t="str">
        <x:v>Operative Skilled</x:v>
      </x:c>
      <x:c r="G2452" t="str">
        <x:v>399451H</x:v>
      </x:c>
      <x:c r="H2452" t="str">
        <x:v>Royal Borough of Kensington and Chelsea</x:v>
      </x:c>
      <x:c r="I2452" s="22" t="n">
        <x:v>6.5</x:v>
      </x:c>
      <x:c r="J2452" t="str">
        <x:v>Worked</x:v>
      </x:c>
      <x:c r="K2452" t="str">
        <x:v>Employee 1865; home branch Croydon; assigned role Operative Skilled | Deployment branch: Croydon | Actual role: Operative Porter | Jobs: 399451H | Customers: Royal Borough of Kensington and Chelsea | Actual hours: 6.5; source records: 1</x:v>
      </x:c>
      <x:c r="L2452" t="str">
        <x:v>Include</x:v>
      </x:c>
      <x:c r="M2452"/>
      <x:c r="N2452"/>
    </x:row>
    <x:row r="2453">
      <x:c r="A2453" t="str">
        <x:v>S Holroyd|2026-04-09</x:v>
      </x:c>
      <x:c r="B2453" s="888" t="n">
        <x:v>46121</x:v>
      </x:c>
      <x:c r="C2453" t="str">
        <x:v>S Holroyd</x:v>
      </x:c>
      <x:c r="D2453" t="str">
        <x:v>Permanent</x:v>
      </x:c>
      <x:c r="E2453" t="str">
        <x:v>Croydon</x:v>
      </x:c>
      <x:c r="F2453" t="str">
        <x:v>Operative Skilled</x:v>
      </x:c>
      <x:c r="G2453" t="str">
        <x:v>384900A</x:v>
      </x:c>
      <x:c r="H2453" t="str">
        <x:v>London Borough of Croydon</x:v>
      </x:c>
      <x:c r="I2453" s="22" t="n">
        <x:v>5</x:v>
      </x:c>
      <x:c r="J2453" t="str">
        <x:v>Worked</x:v>
      </x:c>
      <x:c r="K2453" t="str">
        <x:v>Employee 1865; home branch Croydon; assigned role Operative Skilled | Deployment branch: Croydon | Actual role: Operative Porter | Jobs: 384900A | Customers: London Borough of Croydon | Actual hours: 5.0; source records: 1</x:v>
      </x:c>
      <x:c r="L2453" t="str">
        <x:v>Include</x:v>
      </x:c>
      <x:c r="M2453"/>
      <x:c r="N2453"/>
    </x:row>
    <x:row r="2454">
      <x:c r="A2454" t="str">
        <x:v>S Holroyd|2026-04-11</x:v>
      </x:c>
      <x:c r="B2454" s="888" t="n">
        <x:v>46123</x:v>
      </x:c>
      <x:c r="C2454" t="str">
        <x:v>S Holroyd</x:v>
      </x:c>
      <x:c r="D2454" t="str">
        <x:v>Permanent</x:v>
      </x:c>
      <x:c r="E2454" t="str">
        <x:v>Croydon</x:v>
      </x:c>
      <x:c r="F2454" t="str">
        <x:v>Operative Skilled</x:v>
      </x:c>
      <x:c r="G2454" t="str">
        <x:v>400782</x:v>
      </x:c>
      <x:c r="H2454" t="str">
        <x:v>Willmott Dixon Construction Ltd</x:v>
      </x:c>
      <x:c r="I2454" s="22" t="n">
        <x:v>7</x:v>
      </x:c>
      <x:c r="J2454" t="str">
        <x:v>Worked</x:v>
      </x:c>
      <x:c r="K2454" t="str">
        <x:v>Employee 1865; home branch Croydon; assigned role Operative Skilled | Deployment branch: Croydon | Actual role: Operative Porter | Jobs: 400782 | Customers: Willmott Dixon Construction Ltd | Actual hours: 7.0; source records: 1</x:v>
      </x:c>
      <x:c r="L2454" t="str">
        <x:v>Include</x:v>
      </x:c>
      <x:c r="M2454"/>
      <x:c r="N2454"/>
    </x:row>
    <x:row r="2455">
      <x:c r="A2455" t="str">
        <x:v>S Holroyd|2026-04-14</x:v>
      </x:c>
      <x:c r="B2455" s="888" t="n">
        <x:v>46126</x:v>
      </x:c>
      <x:c r="C2455" t="str">
        <x:v>S Holroyd</x:v>
      </x:c>
      <x:c r="D2455" t="str">
        <x:v>Permanent</x:v>
      </x:c>
      <x:c r="E2455" t="str">
        <x:v>Croydon</x:v>
      </x:c>
      <x:c r="F2455" t="str">
        <x:v>Operative Skilled</x:v>
      </x:c>
      <x:c r="G2455" t="str">
        <x:v>401561</x:v>
      </x:c>
      <x:c r="H2455" t="str">
        <x:v>St Georges Hospital NHS Trust</x:v>
      </x:c>
      <x:c r="I2455" s="22" t="n">
        <x:v>6</x:v>
      </x:c>
      <x:c r="J2455" t="str">
        <x:v>Worked</x:v>
      </x:c>
      <x:c r="K2455" t="str">
        <x:v>Employee 1865; home branch Croydon; assigned role Operative Skilled | Deployment branch: Croydon | Actual role: Operative Porter | Jobs: 401561 | Customers: St Georges Hospital NHS Trust | Actual hours: 6.0; source records: 1</x:v>
      </x:c>
      <x:c r="L2455" t="str">
        <x:v>Include</x:v>
      </x:c>
      <x:c r="M2455"/>
      <x:c r="N2455"/>
    </x:row>
    <x:row r="2456">
      <x:c r="A2456" t="str">
        <x:v>S Holroyd|2026-04-15</x:v>
      </x:c>
      <x:c r="B2456" s="888" t="n">
        <x:v>46127</x:v>
      </x:c>
      <x:c r="C2456" t="str">
        <x:v>S Holroyd</x:v>
      </x:c>
      <x:c r="D2456" t="str">
        <x:v>Permanent</x:v>
      </x:c>
      <x:c r="E2456" t="str">
        <x:v>Croydon</x:v>
      </x:c>
      <x:c r="F2456" t="str">
        <x:v>Operative Skilled</x:v>
      </x:c>
      <x:c r="G2456" t="str">
        <x:v>401512</x:v>
      </x:c>
      <x:c r="H2456" t="str">
        <x:v>National Physical Laboratory</x:v>
      </x:c>
      <x:c r="I2456" s="22" t="n">
        <x:v>6</x:v>
      </x:c>
      <x:c r="J2456" t="str">
        <x:v>Worked</x:v>
      </x:c>
      <x:c r="K2456" t="str">
        <x:v>Employee 1865; home branch Croydon; assigned role Operative Skilled | Deployment branch: Croydon | Actual role: Operative Porter | Jobs: 401512 | Customers: National Physical Laboratory | Actual hours: 6.0; source records: 1</x:v>
      </x:c>
      <x:c r="L2456" t="str">
        <x:v>Include</x:v>
      </x:c>
      <x:c r="M2456"/>
      <x:c r="N2456"/>
    </x:row>
    <x:row r="2457">
      <x:c r="A2457" t="str">
        <x:v>S Holroyd|2026-04-16</x:v>
      </x:c>
      <x:c r="B2457" s="888" t="n">
        <x:v>46128</x:v>
      </x:c>
      <x:c r="C2457" t="str">
        <x:v>S Holroyd</x:v>
      </x:c>
      <x:c r="D2457" t="str">
        <x:v>Permanent</x:v>
      </x:c>
      <x:c r="E2457" t="str">
        <x:v>Croydon</x:v>
      </x:c>
      <x:c r="F2457" t="str">
        <x:v>Operative Skilled</x:v>
      </x:c>
      <x:c r="G2457" t="str">
        <x:v>388814</x:v>
      </x:c>
      <x:c r="H2457" t="str">
        <x:v>Royal Botanic Gardens Kew</x:v>
      </x:c>
      <x:c r="I2457" s="22" t="n">
        <x:v>8</x:v>
      </x:c>
      <x:c r="J2457" t="str">
        <x:v>Worked</x:v>
      </x:c>
      <x:c r="K2457" t="str">
        <x:v>Employee 1865; home branch Croydon; assigned role Operative Skilled | Deployment branch: Croydon | Actual role: Operative Porter | Jobs: 388814 | Customers: Royal Botanic Gardens Kew | Actual hours: 8.0; source records: 1</x:v>
      </x:c>
      <x:c r="L2457" t="str">
        <x:v>Include</x:v>
      </x:c>
      <x:c r="M2457"/>
      <x:c r="N2457"/>
    </x:row>
    <x:row r="2458">
      <x:c r="A2458" t="str">
        <x:v>S Holroyd|2026-04-17</x:v>
      </x:c>
      <x:c r="B2458" s="888" t="n">
        <x:v>46129</x:v>
      </x:c>
      <x:c r="C2458" t="str">
        <x:v>S Holroyd</x:v>
      </x:c>
      <x:c r="D2458" t="str">
        <x:v>Permanent</x:v>
      </x:c>
      <x:c r="E2458" t="str">
        <x:v>Croydon</x:v>
      </x:c>
      <x:c r="F2458" t="str">
        <x:v>Operative Skilled</x:v>
      </x:c>
      <x:c r="G2458" t="str">
        <x:v>388814</x:v>
      </x:c>
      <x:c r="H2458" t="str">
        <x:v>Royal Botanic Gardens Kew</x:v>
      </x:c>
      <x:c r="I2458" s="22" t="n">
        <x:v>8.5</x:v>
      </x:c>
      <x:c r="J2458" t="str">
        <x:v>Worked</x:v>
      </x:c>
      <x:c r="K2458" t="str">
        <x:v>Employee 1865; home branch Croydon; assigned role Operative Skilled | Deployment branch: Croydon | Actual role: Operative Porter | Jobs: 388814 | Customers: Royal Botanic Gardens Kew | Actual hours: 8.5; source records: 1</x:v>
      </x:c>
      <x:c r="L2458" t="str">
        <x:v>Include</x:v>
      </x:c>
      <x:c r="M2458"/>
      <x:c r="N2458"/>
    </x:row>
    <x:row r="2459">
      <x:c r="A2459" t="str">
        <x:v>S Holroyd|2026-04-18</x:v>
      </x:c>
      <x:c r="B2459" s="888" t="n">
        <x:v>46130</x:v>
      </x:c>
      <x:c r="C2459" t="str">
        <x:v>S Holroyd</x:v>
      </x:c>
      <x:c r="D2459" t="str">
        <x:v>Permanent</x:v>
      </x:c>
      <x:c r="E2459" t="str">
        <x:v>Croydon</x:v>
      </x:c>
      <x:c r="F2459" t="str">
        <x:v>Operative Skilled</x:v>
      </x:c>
      <x:c r="G2459" t="str">
        <x:v>400784</x:v>
      </x:c>
      <x:c r="H2459" t="str">
        <x:v>Hermes Investment Management Ltd</x:v>
      </x:c>
      <x:c r="I2459" s="22" t="n">
        <x:v>5.5</x:v>
      </x:c>
      <x:c r="J2459" t="str">
        <x:v>Worked</x:v>
      </x:c>
      <x:c r="K2459" t="str">
        <x:v>Employee 1865; home branch Croydon; assigned role Operative Skilled | Deployment branch: Croydon | Actual role: Operative Skilled | Jobs: 400784 | Customers: Hermes Investment Management Ltd | Actual hours: 5.5; source records: 1</x:v>
      </x:c>
      <x:c r="L2459" t="str">
        <x:v>Include</x:v>
      </x:c>
      <x:c r="M2459"/>
      <x:c r="N2459"/>
    </x:row>
    <x:row r="2460">
      <x:c r="A2460" t="str">
        <x:v>S Holroyd|2026-04-20</x:v>
      </x:c>
      <x:c r="B2460" s="888" t="n">
        <x:v>46132</x:v>
      </x:c>
      <x:c r="C2460" t="str">
        <x:v>S Holroyd</x:v>
      </x:c>
      <x:c r="D2460" t="str">
        <x:v>Permanent</x:v>
      </x:c>
      <x:c r="E2460" t="str">
        <x:v>Croydon</x:v>
      </x:c>
      <x:c r="F2460" t="str">
        <x:v>Operative Skilled</x:v>
      </x:c>
      <x:c r="G2460" t="str">
        <x:v>388814</x:v>
      </x:c>
      <x:c r="H2460" t="str">
        <x:v>Royal Botanic Gardens Kew</x:v>
      </x:c>
      <x:c r="I2460" s="22" t="n">
        <x:v>9</x:v>
      </x:c>
      <x:c r="J2460" t="str">
        <x:v>Worked</x:v>
      </x:c>
      <x:c r="K2460" t="str">
        <x:v>Employee 1865; home branch Croydon; assigned role Operative Skilled | Deployment branch: Croydon | Actual role: Operative Porter | Jobs: 388814 | Customers: Royal Botanic Gardens Kew | Actual hours: 9.0; source records: 1</x:v>
      </x:c>
      <x:c r="L2460" t="str">
        <x:v>Include</x:v>
      </x:c>
      <x:c r="M2460"/>
      <x:c r="N2460"/>
    </x:row>
    <x:row r="2461">
      <x:c r="A2461" t="str">
        <x:v>S Holroyd|2026-04-21</x:v>
      </x:c>
      <x:c r="B2461" s="888" t="n">
        <x:v>46133</x:v>
      </x:c>
      <x:c r="C2461" t="str">
        <x:v>S Holroyd</x:v>
      </x:c>
      <x:c r="D2461" t="str">
        <x:v>Permanent</x:v>
      </x:c>
      <x:c r="E2461" t="str">
        <x:v>Croydon</x:v>
      </x:c>
      <x:c r="F2461" t="str">
        <x:v>Operative Skilled</x:v>
      </x:c>
      <x:c r="G2461" t="str">
        <x:v>388814</x:v>
      </x:c>
      <x:c r="H2461" t="str">
        <x:v>Royal Botanic Gardens Kew</x:v>
      </x:c>
      <x:c r="I2461" s="22" t="n">
        <x:v>8</x:v>
      </x:c>
      <x:c r="J2461" t="str">
        <x:v>Worked</x:v>
      </x:c>
      <x:c r="K2461" t="str">
        <x:v>Employee 1865; home branch Croydon; assigned role Operative Skilled | Deployment branch: Croydon | Actual role: Operative Porter | Jobs: 388814 | Customers: Royal Botanic Gardens Kew | Actual hours: 8.0; source records: 1</x:v>
      </x:c>
      <x:c r="L2461" t="str">
        <x:v>Include</x:v>
      </x:c>
      <x:c r="M2461"/>
      <x:c r="N2461"/>
    </x:row>
    <x:row r="2462">
      <x:c r="A2462" t="str">
        <x:v>S Holroyd|2026-04-22</x:v>
      </x:c>
      <x:c r="B2462" s="888" t="n">
        <x:v>46134</x:v>
      </x:c>
      <x:c r="C2462" t="str">
        <x:v>S Holroyd</x:v>
      </x:c>
      <x:c r="D2462" t="str">
        <x:v>Permanent</x:v>
      </x:c>
      <x:c r="E2462" t="str">
        <x:v>Croydon</x:v>
      </x:c>
      <x:c r="F2462" t="str">
        <x:v>Operative Skilled</x:v>
      </x:c>
      <x:c r="G2462" t="str">
        <x:v>392752</x:v>
      </x:c>
      <x:c r="H2462" t="str">
        <x:v>Bromley Central Library</x:v>
      </x:c>
      <x:c r="I2462" s="22" t="n">
        <x:v>10</x:v>
      </x:c>
      <x:c r="J2462" t="str">
        <x:v>Worked</x:v>
      </x:c>
      <x:c r="K2462" t="str">
        <x:v>Employee 1865; home branch Croydon; assigned role Operative Skilled | Deployment branch: Croydon | Actual role: Operative Porter | Jobs: 392752 | Customers: Bromley Central Library | Actual hours: 10.0; source records: 1</x:v>
      </x:c>
      <x:c r="L2462" t="str">
        <x:v>Include</x:v>
      </x:c>
      <x:c r="M2462"/>
      <x:c r="N2462"/>
    </x:row>
    <x:row r="2463">
      <x:c r="A2463" t="str">
        <x:v>S Holroyd|2026-04-23</x:v>
      </x:c>
      <x:c r="B2463" s="888" t="n">
        <x:v>46135</x:v>
      </x:c>
      <x:c r="C2463" t="str">
        <x:v>S Holroyd</x:v>
      </x:c>
      <x:c r="D2463" t="str">
        <x:v>Permanent</x:v>
      </x:c>
      <x:c r="E2463" t="str">
        <x:v>Croydon</x:v>
      </x:c>
      <x:c r="F2463" t="str">
        <x:v>Operative Skilled</x:v>
      </x:c>
      <x:c r="G2463" t="str">
        <x:v>392752</x:v>
      </x:c>
      <x:c r="H2463" t="str">
        <x:v>Bromley Central Library</x:v>
      </x:c>
      <x:c r="I2463" s="22" t="n">
        <x:v>8</x:v>
      </x:c>
      <x:c r="J2463" t="str">
        <x:v>Worked</x:v>
      </x:c>
      <x:c r="K2463" t="str">
        <x:v>Employee 1865; home branch Croydon; assigned role Operative Skilled | Deployment branch: Croydon | Actual role: Operative Porter | Jobs: 392752 | Customers: Bromley Central Library | Actual hours: 8.0; source records: 1</x:v>
      </x:c>
      <x:c r="L2463" t="str">
        <x:v>Include</x:v>
      </x:c>
      <x:c r="M2463"/>
      <x:c r="N2463"/>
    </x:row>
    <x:row r="2464">
      <x:c r="A2464" t="str">
        <x:v>S Holroyd|2026-04-24</x:v>
      </x:c>
      <x:c r="B2464" s="888" t="n">
        <x:v>46136</x:v>
      </x:c>
      <x:c r="C2464" t="str">
        <x:v>S Holroyd</x:v>
      </x:c>
      <x:c r="D2464" t="str">
        <x:v>Permanent</x:v>
      </x:c>
      <x:c r="E2464" t="str">
        <x:v>Croydon</x:v>
      </x:c>
      <x:c r="F2464" t="str">
        <x:v>Operative Skilled</x:v>
      </x:c>
      <x:c r="G2464" t="str">
        <x:v>398445</x:v>
      </x:c>
      <x:c r="H2464" t="str">
        <x:v>Independent Office for Police Conduct (IOPC)</x:v>
      </x:c>
      <x:c r="I2464" s="22" t="n">
        <x:v>7.5</x:v>
      </x:c>
      <x:c r="J2464" t="str">
        <x:v>Worked</x:v>
      </x:c>
      <x:c r="K2464" t="str">
        <x:v>Employee 1865; home branch Croydon; assigned role Operative Skilled | Deployment branch: Croydon | Actual role: Operative Skilled | Jobs: 398445 | Customers: Independent Office for Police Conduct (IOPC) | Actual hours: 7.5; source records: 1</x:v>
      </x:c>
      <x:c r="L2464" t="str">
        <x:v>Include</x:v>
      </x:c>
      <x:c r="M2464"/>
      <x:c r="N2464"/>
    </x:row>
    <x:row r="2465">
      <x:c r="A2465" t="str">
        <x:v>S Holroyd|2026-04-25</x:v>
      </x:c>
      <x:c r="B2465" s="888" t="n">
        <x:v>46137</x:v>
      </x:c>
      <x:c r="C2465" t="str">
        <x:v>S Holroyd</x:v>
      </x:c>
      <x:c r="D2465" t="str">
        <x:v>Permanent</x:v>
      </x:c>
      <x:c r="E2465" t="str">
        <x:v>Croydon</x:v>
      </x:c>
      <x:c r="F2465" t="str">
        <x:v>Operative Skilled</x:v>
      </x:c>
      <x:c r="G2465" t="str">
        <x:v>398445</x:v>
      </x:c>
      <x:c r="H2465" t="str">
        <x:v>Independent Office for Police Conduct (IOPC)</x:v>
      </x:c>
      <x:c r="I2465" s="22" t="n">
        <x:v>7.5</x:v>
      </x:c>
      <x:c r="J2465" t="str">
        <x:v>Worked</x:v>
      </x:c>
      <x:c r="K2465" t="str">
        <x:v>Employee 1865; home branch Croydon; assigned role Operative Skilled | Deployment branch: Croydon | Actual role: Operative Skilled | Jobs: 398445 | Customers: Independent Office for Police Conduct (IOPC) | Actual hours: 7.5; source records: 1</x:v>
      </x:c>
      <x:c r="L2465" t="str">
        <x:v>Include</x:v>
      </x:c>
      <x:c r="M2465"/>
      <x:c r="N2465"/>
    </x:row>
    <x:row r="2466">
      <x:c r="A2466" t="str">
        <x:v>S Holroyd|2026-04-29</x:v>
      </x:c>
      <x:c r="B2466" s="888" t="n">
        <x:v>46141</x:v>
      </x:c>
      <x:c r="C2466" t="str">
        <x:v>S Holroyd</x:v>
      </x:c>
      <x:c r="D2466" t="str">
        <x:v>Permanent</x:v>
      </x:c>
      <x:c r="E2466" t="str">
        <x:v>Croydon</x:v>
      </x:c>
      <x:c r="F2466" t="str">
        <x:v>Operative Skilled</x:v>
      </x:c>
      <x:c r="G2466" t="str">
        <x:v>387520</x:v>
      </x:c>
      <x:c r="H2466" t="str">
        <x:v>Surrey County Council</x:v>
      </x:c>
      <x:c r="I2466" s="22" t="n">
        <x:v>5.5</x:v>
      </x:c>
      <x:c r="J2466" t="str">
        <x:v>Worked</x:v>
      </x:c>
      <x:c r="K2466" t="str">
        <x:v>Employee 1865; home branch Croydon; assigned role Operative Skilled | Deployment branch: Croydon | Actual role: Operative Skilled | Jobs: 387520 | Customers: Surrey County Council | Actual hours: 5.5; source records: 1</x:v>
      </x:c>
      <x:c r="L2466" t="str">
        <x:v>Include</x:v>
      </x:c>
      <x:c r="M2466"/>
      <x:c r="N2466"/>
    </x:row>
    <x:row r="2467">
      <x:c r="A2467" t="str">
        <x:v>S Holroyd|2026-04-30</x:v>
      </x:c>
      <x:c r="B2467" s="888" t="n">
        <x:v>46142</x:v>
      </x:c>
      <x:c r="C2467" t="str">
        <x:v>S Holroyd</x:v>
      </x:c>
      <x:c r="D2467" t="str">
        <x:v>Permanent</x:v>
      </x:c>
      <x:c r="E2467" t="str">
        <x:v>Croydon</x:v>
      </x:c>
      <x:c r="F2467" t="str">
        <x:v>Operative Skilled</x:v>
      </x:c>
      <x:c r="G2467" t="str">
        <x:v>398445</x:v>
      </x:c>
      <x:c r="H2467" t="str">
        <x:v>Independent Office for Police Conduct (IOPC)</x:v>
      </x:c>
      <x:c r="I2467" s="22" t="n">
        <x:v>6</x:v>
      </x:c>
      <x:c r="J2467" t="str">
        <x:v>Worked</x:v>
      </x:c>
      <x:c r="K2467" t="str">
        <x:v>Employee 1865; home branch Croydon; assigned role Operative Skilled | Deployment branch: Croydon | Actual role: Operative Skilled | Jobs: 398445 | Customers: Independent Office for Police Conduct (IOPC) | Actual hours: 6.0; source records: 1</x:v>
      </x:c>
      <x:c r="L2467" t="str">
        <x:v>Include</x:v>
      </x:c>
      <x:c r="M2467"/>
      <x:c r="N2467"/>
    </x:row>
    <x:row r="2468">
      <x:c r="A2468" t="str">
        <x:v>S Huggins|2026-04-01</x:v>
      </x:c>
      <x:c r="B2468" s="888" t="n">
        <x:v>46113</x:v>
      </x:c>
      <x:c r="C2468" t="str">
        <x:v>S Huggins</x:v>
      </x:c>
      <x:c r="D2468" t="str">
        <x:v>Permanent</x:v>
      </x:c>
      <x:c r="E2468" t="str">
        <x:v>Thurrock</x:v>
      </x:c>
      <x:c r="F2468" t="str">
        <x:v>Operative Skilled</x:v>
      </x:c>
      <x:c r="G2468" t="str">
        <x:v>396207</x:v>
      </x:c>
      <x:c r="H2468" t="str">
        <x:v>Linklaters LLP</x:v>
      </x:c>
      <x:c r="I2468" s="22" t="n">
        <x:v>10</x:v>
      </x:c>
      <x:c r="J2468" t="str">
        <x:v>Worked</x:v>
      </x:c>
      <x:c r="K2468" t="str">
        <x:v>Employee 103129; home branch Thurrock; assigned role Operative Skilled | Deployment branch: Thurrock | Actual role: Operative Skilled | Jobs: 396207 | Customers: Linklaters LLP | Actual hours: 10.0; source records: 1</x:v>
      </x:c>
      <x:c r="L2468" t="str">
        <x:v>Include</x:v>
      </x:c>
      <x:c r="M2468"/>
      <x:c r="N2468"/>
    </x:row>
    <x:row r="2469">
      <x:c r="A2469" t="str">
        <x:v>S Huggins|2026-04-02</x:v>
      </x:c>
      <x:c r="B2469" s="888" t="n">
        <x:v>46114</x:v>
      </x:c>
      <x:c r="C2469" t="str">
        <x:v>S Huggins</x:v>
      </x:c>
      <x:c r="D2469" t="str">
        <x:v>Permanent</x:v>
      </x:c>
      <x:c r="E2469" t="str">
        <x:v>Thurrock</x:v>
      </x:c>
      <x:c r="F2469" t="str">
        <x:v>Operative Skilled</x:v>
      </x:c>
      <x:c r="G2469" t="str">
        <x:v>396207</x:v>
      </x:c>
      <x:c r="H2469" t="str">
        <x:v>Linklaters LLP</x:v>
      </x:c>
      <x:c r="I2469" s="22" t="n">
        <x:v>10</x:v>
      </x:c>
      <x:c r="J2469" t="str">
        <x:v>Worked</x:v>
      </x:c>
      <x:c r="K2469" t="str">
        <x:v>Employee 103129; home branch Thurrock; assigned role Operative Skilled | Deployment branch: Thurrock | Actual role: Operative Skilled | Jobs: 396207 | Customers: Linklaters LLP | Actual hours: 10.0; source records: 1</x:v>
      </x:c>
      <x:c r="L2469" t="str">
        <x:v>Include</x:v>
      </x:c>
      <x:c r="M2469"/>
      <x:c r="N2469"/>
    </x:row>
    <x:row r="2470">
      <x:c r="A2470" t="str">
        <x:v>S Huggins|2026-04-04</x:v>
      </x:c>
      <x:c r="B2470" s="888" t="n">
        <x:v>46116</x:v>
      </x:c>
      <x:c r="C2470" t="str">
        <x:v>S Huggins</x:v>
      </x:c>
      <x:c r="D2470" t="str">
        <x:v>Permanent</x:v>
      </x:c>
      <x:c r="E2470" t="str">
        <x:v>Thurrock</x:v>
      </x:c>
      <x:c r="F2470" t="str">
        <x:v>Operative Skilled</x:v>
      </x:c>
      <x:c r="G2470" t="str">
        <x:v>396207</x:v>
      </x:c>
      <x:c r="H2470" t="str">
        <x:v>Linklaters LLP</x:v>
      </x:c>
      <x:c r="I2470" s="22" t="n">
        <x:v>9</x:v>
      </x:c>
      <x:c r="J2470" t="str">
        <x:v>Worked</x:v>
      </x:c>
      <x:c r="K2470" t="str">
        <x:v>Employee 103129; home branch Thurrock; assigned role Operative Skilled | Deployment branch: Thurrock | Actual role: Operative Skilled | Jobs: 396207 | Customers: Linklaters LLP | Actual hours: 9.0; source records: 1</x:v>
      </x:c>
      <x:c r="L2470" t="str">
        <x:v>Include</x:v>
      </x:c>
      <x:c r="M2470"/>
      <x:c r="N2470"/>
    </x:row>
    <x:row r="2471">
      <x:c r="A2471" t="str">
        <x:v>S Huggins|2026-04-07</x:v>
      </x:c>
      <x:c r="B2471" s="888" t="n">
        <x:v>46119</x:v>
      </x:c>
      <x:c r="C2471" t="str">
        <x:v>S Huggins</x:v>
      </x:c>
      <x:c r="D2471" t="str">
        <x:v>Permanent</x:v>
      </x:c>
      <x:c r="E2471" t="str">
        <x:v>Thurrock</x:v>
      </x:c>
      <x:c r="F2471" t="str">
        <x:v>Operative Skilled</x:v>
      </x:c>
      <x:c r="G2471" t="str">
        <x:v>396207</x:v>
      </x:c>
      <x:c r="H2471" t="str">
        <x:v>Linklaters LLP</x:v>
      </x:c>
      <x:c r="I2471" s="22" t="n">
        <x:v>9.5</x:v>
      </x:c>
      <x:c r="J2471" t="str">
        <x:v>Worked</x:v>
      </x:c>
      <x:c r="K2471" t="str">
        <x:v>Employee 103129; home branch Thurrock; assigned role Operative Skilled | Deployment branch: Thurrock | Actual role: Operative Skilled | Jobs: 396207 | Customers: Linklaters LLP | Actual hours: 9.5; source records: 1</x:v>
      </x:c>
      <x:c r="L2471" t="str">
        <x:v>Include</x:v>
      </x:c>
      <x:c r="M2471"/>
      <x:c r="N2471"/>
    </x:row>
    <x:row r="2472">
      <x:c r="A2472" t="str">
        <x:v>S Huggins|2026-04-08</x:v>
      </x:c>
      <x:c r="B2472" s="888" t="n">
        <x:v>46120</x:v>
      </x:c>
      <x:c r="C2472" t="str">
        <x:v>S Huggins</x:v>
      </x:c>
      <x:c r="D2472" t="str">
        <x:v>Permanent</x:v>
      </x:c>
      <x:c r="E2472" t="str">
        <x:v>Thurrock</x:v>
      </x:c>
      <x:c r="F2472" t="str">
        <x:v>Operative Skilled</x:v>
      </x:c>
      <x:c r="G2472" t="str">
        <x:v>396207</x:v>
      </x:c>
      <x:c r="H2472" t="str">
        <x:v>Linklaters LLP</x:v>
      </x:c>
      <x:c r="I2472" s="22" t="n">
        <x:v>9.5</x:v>
      </x:c>
      <x:c r="J2472" t="str">
        <x:v>Worked</x:v>
      </x:c>
      <x:c r="K2472" t="str">
        <x:v>Employee 103129; home branch Thurrock; assigned role Operative Skilled | Deployment branch: Thurrock | Actual role: Operative Skilled | Jobs: 396207 | Customers: Linklaters LLP | Actual hours: 9.5; source records: 1</x:v>
      </x:c>
      <x:c r="L2472" t="str">
        <x:v>Include</x:v>
      </x:c>
      <x:c r="M2472"/>
      <x:c r="N2472"/>
    </x:row>
    <x:row r="2473">
      <x:c r="A2473" t="str">
        <x:v>S Huggins|2026-04-09</x:v>
      </x:c>
      <x:c r="B2473" s="888" t="n">
        <x:v>46121</x:v>
      </x:c>
      <x:c r="C2473" t="str">
        <x:v>S Huggins</x:v>
      </x:c>
      <x:c r="D2473" t="str">
        <x:v>Permanent</x:v>
      </x:c>
      <x:c r="E2473" t="str">
        <x:v>Thurrock</x:v>
      </x:c>
      <x:c r="F2473" t="str">
        <x:v>Operative Skilled</x:v>
      </x:c>
      <x:c r="G2473" t="str">
        <x:v>396207</x:v>
      </x:c>
      <x:c r="H2473" t="str">
        <x:v>Linklaters LLP</x:v>
      </x:c>
      <x:c r="I2473" s="22" t="n">
        <x:v>17.5</x:v>
      </x:c>
      <x:c r="J2473" t="str">
        <x:v>Worked — 2 records</x:v>
      </x:c>
      <x:c r="K2473" t="str">
        <x:v>Employee 103129; home branch Thurrock; assigned role Operative Skilled | Deployment branch: Thurrock | Actual role: Operative Porter, Operative Skilled | Jobs: 396207 | Customers: Linklaters LLP | Actual hours: 17.5; source records: 2</x:v>
      </x:c>
      <x:c r="L2473" t="str">
        <x:v>Include</x:v>
      </x:c>
      <x:c r="M2473"/>
      <x:c r="N2473"/>
    </x:row>
    <x:row r="2474">
      <x:c r="A2474" t="str">
        <x:v>S Huggins|2026-04-10</x:v>
      </x:c>
      <x:c r="B2474" s="888" t="n">
        <x:v>46122</x:v>
      </x:c>
      <x:c r="C2474" t="str">
        <x:v>S Huggins</x:v>
      </x:c>
      <x:c r="D2474" t="str">
        <x:v>Permanent</x:v>
      </x:c>
      <x:c r="E2474" t="str">
        <x:v>Thurrock</x:v>
      </x:c>
      <x:c r="F2474" t="str">
        <x:v>Operative Skilled</x:v>
      </x:c>
      <x:c r="G2474" t="str">
        <x:v>396207</x:v>
      </x:c>
      <x:c r="H2474" t="str">
        <x:v>Linklaters LLP</x:v>
      </x:c>
      <x:c r="I2474" s="22" t="n">
        <x:v>11.5</x:v>
      </x:c>
      <x:c r="J2474" t="str">
        <x:v>Worked</x:v>
      </x:c>
      <x:c r="K2474" t="str">
        <x:v>Employee 103129; home branch Thurrock; assigned role Operative Skilled | Deployment branch: Thurrock | Actual role: Operative Skilled | Jobs: 396207 | Customers: Linklaters LLP | Actual hours: 11.5; source records: 1</x:v>
      </x:c>
      <x:c r="L2474" t="str">
        <x:v>Include</x:v>
      </x:c>
      <x:c r="M2474"/>
      <x:c r="N2474"/>
    </x:row>
    <x:row r="2475">
      <x:c r="A2475" t="str">
        <x:v>S Huggins|2026-04-13</x:v>
      </x:c>
      <x:c r="B2475" s="888" t="n">
        <x:v>46125</x:v>
      </x:c>
      <x:c r="C2475" t="str">
        <x:v>S Huggins</x:v>
      </x:c>
      <x:c r="D2475" t="str">
        <x:v>Permanent</x:v>
      </x:c>
      <x:c r="E2475" t="str">
        <x:v>Thurrock</x:v>
      </x:c>
      <x:c r="F2475" t="str">
        <x:v>Operative Skilled</x:v>
      </x:c>
      <x:c r="G2475" t="str">
        <x:v>396207</x:v>
      </x:c>
      <x:c r="H2475" t="str">
        <x:v>Linklaters LLP</x:v>
      </x:c>
      <x:c r="I2475" s="22" t="n">
        <x:v>9.5</x:v>
      </x:c>
      <x:c r="J2475" t="str">
        <x:v>Worked</x:v>
      </x:c>
      <x:c r="K2475" t="str">
        <x:v>Employee 103129; home branch Thurrock; assigned role Operative Skilled | Deployment branch: Thurrock | Actual role: Operative Skilled | Jobs: 396207 | Customers: Linklaters LLP | Actual hours: 9.5; source records: 1</x:v>
      </x:c>
      <x:c r="L2475" t="str">
        <x:v>Include</x:v>
      </x:c>
      <x:c r="M2475"/>
      <x:c r="N2475"/>
    </x:row>
    <x:row r="2476">
      <x:c r="A2476" t="str">
        <x:v>S Huggins|2026-04-14</x:v>
      </x:c>
      <x:c r="B2476" s="888" t="n">
        <x:v>46126</x:v>
      </x:c>
      <x:c r="C2476" t="str">
        <x:v>S Huggins</x:v>
      </x:c>
      <x:c r="D2476" t="str">
        <x:v>Permanent</x:v>
      </x:c>
      <x:c r="E2476" t="str">
        <x:v>Thurrock</x:v>
      </x:c>
      <x:c r="F2476" t="str">
        <x:v>Operative Skilled</x:v>
      </x:c>
      <x:c r="G2476" t="str">
        <x:v>396207</x:v>
      </x:c>
      <x:c r="H2476" t="str">
        <x:v>Linklaters LLP</x:v>
      </x:c>
      <x:c r="I2476" s="22" t="n">
        <x:v>9.5</x:v>
      </x:c>
      <x:c r="J2476" t="str">
        <x:v>Worked</x:v>
      </x:c>
      <x:c r="K2476" t="str">
        <x:v>Employee 103129; home branch Thurrock; assigned role Operative Skilled | Deployment branch: Thurrock | Actual role: Operative Skilled | Jobs: 396207 | Customers: Linklaters LLP | Actual hours: 9.5; source records: 1</x:v>
      </x:c>
      <x:c r="L2476" t="str">
        <x:v>Include</x:v>
      </x:c>
      <x:c r="M2476"/>
      <x:c r="N2476"/>
    </x:row>
    <x:row r="2477">
      <x:c r="A2477" t="str">
        <x:v>S Huggins|2026-04-16</x:v>
      </x:c>
      <x:c r="B2477" s="888" t="n">
        <x:v>46128</x:v>
      </x:c>
      <x:c r="C2477" t="str">
        <x:v>S Huggins</x:v>
      </x:c>
      <x:c r="D2477" t="str">
        <x:v>Permanent</x:v>
      </x:c>
      <x:c r="E2477" t="str">
        <x:v>Thurrock</x:v>
      </x:c>
      <x:c r="F2477" t="str">
        <x:v>Operative Skilled</x:v>
      </x:c>
      <x:c r="G2477" t="str">
        <x:v>396207</x:v>
      </x:c>
      <x:c r="H2477" t="str">
        <x:v>Linklaters LLP</x:v>
      </x:c>
      <x:c r="I2477" s="22" t="n">
        <x:v>9.5</x:v>
      </x:c>
      <x:c r="J2477" t="str">
        <x:v>Worked</x:v>
      </x:c>
      <x:c r="K2477" t="str">
        <x:v>Employee 103129; home branch Thurrock; assigned role Operative Skilled | Deployment branch: Thurrock | Actual role: Operative Skilled | Jobs: 396207 | Customers: Linklaters LLP | Actual hours: 9.5; source records: 1</x:v>
      </x:c>
      <x:c r="L2477" t="str">
        <x:v>Include</x:v>
      </x:c>
      <x:c r="M2477"/>
      <x:c r="N2477"/>
    </x:row>
    <x:row r="2478">
      <x:c r="A2478" t="str">
        <x:v>S Huggins|2026-04-17</x:v>
      </x:c>
      <x:c r="B2478" s="888" t="n">
        <x:v>46129</x:v>
      </x:c>
      <x:c r="C2478" t="str">
        <x:v>S Huggins</x:v>
      </x:c>
      <x:c r="D2478" t="str">
        <x:v>Permanent</x:v>
      </x:c>
      <x:c r="E2478" t="str">
        <x:v>Thurrock</x:v>
      </x:c>
      <x:c r="F2478" t="str">
        <x:v>Operative Skilled</x:v>
      </x:c>
      <x:c r="G2478" t="str">
        <x:v>396207</x:v>
      </x:c>
      <x:c r="H2478" t="str">
        <x:v>Linklaters LLP</x:v>
      </x:c>
      <x:c r="I2478" s="22" t="n">
        <x:v>9.5</x:v>
      </x:c>
      <x:c r="J2478" t="str">
        <x:v>Worked</x:v>
      </x:c>
      <x:c r="K2478" t="str">
        <x:v>Employee 103129; home branch Thurrock; assigned role Operative Skilled | Deployment branch: Thurrock | Actual role: Operative Skilled | Jobs: 396207 | Customers: Linklaters LLP | Actual hours: 9.5; source records: 1</x:v>
      </x:c>
      <x:c r="L2478" t="str">
        <x:v>Include</x:v>
      </x:c>
      <x:c r="M2478"/>
      <x:c r="N2478"/>
    </x:row>
    <x:row r="2479">
      <x:c r="A2479" t="str">
        <x:v>S Huggins|2026-04-18</x:v>
      </x:c>
      <x:c r="B2479" s="888" t="n">
        <x:v>46130</x:v>
      </x:c>
      <x:c r="C2479" t="str">
        <x:v>S Huggins</x:v>
      </x:c>
      <x:c r="D2479" t="str">
        <x:v>Permanent</x:v>
      </x:c>
      <x:c r="E2479" t="str">
        <x:v>Thurrock</x:v>
      </x:c>
      <x:c r="F2479" t="str">
        <x:v>Operative Skilled</x:v>
      </x:c>
      <x:c r="G2479" t="str">
        <x:v>396207</x:v>
      </x:c>
      <x:c r="H2479" t="str">
        <x:v>Linklaters LLP</x:v>
      </x:c>
      <x:c r="I2479" s="22" t="n">
        <x:v>8</x:v>
      </x:c>
      <x:c r="J2479" t="str">
        <x:v>Worked</x:v>
      </x:c>
      <x:c r="K2479" t="str">
        <x:v>Employee 103129; home branch Thurrock; assigned role Operative Skilled | Deployment branch: Thurrock | Actual role: Operative Porter | Jobs: 396207 | Customers: Linklaters LLP | Actual hours: 8.0; source records: 1</x:v>
      </x:c>
      <x:c r="L2479" t="str">
        <x:v>Include</x:v>
      </x:c>
      <x:c r="M2479"/>
      <x:c r="N2479"/>
    </x:row>
    <x:row r="2480">
      <x:c r="A2480" t="str">
        <x:v>S Huggins|2026-04-20</x:v>
      </x:c>
      <x:c r="B2480" s="888" t="n">
        <x:v>46132</x:v>
      </x:c>
      <x:c r="C2480" t="str">
        <x:v>S Huggins</x:v>
      </x:c>
      <x:c r="D2480" t="str">
        <x:v>Permanent</x:v>
      </x:c>
      <x:c r="E2480" t="str">
        <x:v>Thurrock</x:v>
      </x:c>
      <x:c r="F2480" t="str">
        <x:v>Operative Skilled</x:v>
      </x:c>
      <x:c r="G2480" t="str">
        <x:v>396207</x:v>
      </x:c>
      <x:c r="H2480" t="str">
        <x:v>Linklaters LLP</x:v>
      </x:c>
      <x:c r="I2480" s="22" t="n">
        <x:v>13.5</x:v>
      </x:c>
      <x:c r="J2480" t="str">
        <x:v>Worked</x:v>
      </x:c>
      <x:c r="K2480" t="str">
        <x:v>Employee 103129; home branch Thurrock; assigned role Operative Skilled | Deployment branch: Thurrock | Actual role: Operative Skilled | Jobs: 396207 | Customers: Linklaters LLP | Actual hours: 13.5; source records: 1</x:v>
      </x:c>
      <x:c r="L2480" t="str">
        <x:v>Include</x:v>
      </x:c>
      <x:c r="M2480"/>
      <x:c r="N2480"/>
    </x:row>
    <x:row r="2481">
      <x:c r="A2481" t="str">
        <x:v>S Huggins|2026-04-22</x:v>
      </x:c>
      <x:c r="B2481" s="888" t="n">
        <x:v>46134</x:v>
      </x:c>
      <x:c r="C2481" t="str">
        <x:v>S Huggins</x:v>
      </x:c>
      <x:c r="D2481" t="str">
        <x:v>Permanent</x:v>
      </x:c>
      <x:c r="E2481" t="str">
        <x:v>Thurrock</x:v>
      </x:c>
      <x:c r="F2481" t="str">
        <x:v>Operative Skilled</x:v>
      </x:c>
      <x:c r="G2481" t="str">
        <x:v>396207</x:v>
      </x:c>
      <x:c r="H2481" t="str">
        <x:v>Linklaters LLP</x:v>
      </x:c>
      <x:c r="I2481" s="22" t="n">
        <x:v>9.5</x:v>
      </x:c>
      <x:c r="J2481" t="str">
        <x:v>Worked</x:v>
      </x:c>
      <x:c r="K2481" t="str">
        <x:v>Employee 103129; home branch Thurrock; assigned role Operative Skilled | Deployment branch: Thurrock | Actual role: Operative Skilled | Jobs: 396207 | Customers: Linklaters LLP | Actual hours: 9.5; source records: 1</x:v>
      </x:c>
      <x:c r="L2481" t="str">
        <x:v>Include</x:v>
      </x:c>
      <x:c r="M2481"/>
      <x:c r="N2481"/>
    </x:row>
    <x:row r="2482">
      <x:c r="A2482" t="str">
        <x:v>S Huggins|2026-04-24</x:v>
      </x:c>
      <x:c r="B2482" s="888" t="n">
        <x:v>46136</x:v>
      </x:c>
      <x:c r="C2482" t="str">
        <x:v>S Huggins</x:v>
      </x:c>
      <x:c r="D2482" t="str">
        <x:v>Permanent</x:v>
      </x:c>
      <x:c r="E2482" t="str">
        <x:v>Thurrock</x:v>
      </x:c>
      <x:c r="F2482" t="str">
        <x:v>Operative Skilled</x:v>
      </x:c>
      <x:c r="G2482" t="str">
        <x:v>396207</x:v>
      </x:c>
      <x:c r="H2482" t="str">
        <x:v>Linklaters LLP</x:v>
      </x:c>
      <x:c r="I2482" s="22" t="n">
        <x:v>13.5</x:v>
      </x:c>
      <x:c r="J2482" t="str">
        <x:v>Worked</x:v>
      </x:c>
      <x:c r="K2482" t="str">
        <x:v>Employee 103129; home branch Thurrock; assigned role Operative Skilled | Deployment branch: Thurrock | Actual role: Operative Skilled | Jobs: 396207 | Customers: Linklaters LLP | Actual hours: 13.5; source records: 1</x:v>
      </x:c>
      <x:c r="L2482" t="str">
        <x:v>Include</x:v>
      </x:c>
      <x:c r="M2482"/>
      <x:c r="N2482"/>
    </x:row>
    <x:row r="2483">
      <x:c r="A2483" t="str">
        <x:v>S Huggins|2026-04-25</x:v>
      </x:c>
      <x:c r="B2483" s="888" t="n">
        <x:v>46137</x:v>
      </x:c>
      <x:c r="C2483" t="str">
        <x:v>S Huggins</x:v>
      </x:c>
      <x:c r="D2483" t="str">
        <x:v>Permanent</x:v>
      </x:c>
      <x:c r="E2483" t="str">
        <x:v>Thurrock</x:v>
      </x:c>
      <x:c r="F2483" t="str">
        <x:v>Operative Skilled</x:v>
      </x:c>
      <x:c r="G2483" t="str">
        <x:v>396207</x:v>
      </x:c>
      <x:c r="H2483" t="str">
        <x:v>Linklaters LLP</x:v>
      </x:c>
      <x:c r="I2483" s="22" t="n">
        <x:v>9</x:v>
      </x:c>
      <x:c r="J2483" t="str">
        <x:v>Worked</x:v>
      </x:c>
      <x:c r="K2483" t="str">
        <x:v>Employee 103129; home branch Thurrock; assigned role Operative Skilled | Deployment branch: Thurrock | Actual role: Operative Skilled | Jobs: 396207 | Customers: Linklaters LLP | Actual hours: 9.0; source records: 1</x:v>
      </x:c>
      <x:c r="L2483" t="str">
        <x:v>Include</x:v>
      </x:c>
      <x:c r="M2483"/>
      <x:c r="N2483"/>
    </x:row>
    <x:row r="2484">
      <x:c r="A2484" t="str">
        <x:v>S Huggins|2026-04-27</x:v>
      </x:c>
      <x:c r="B2484" s="888" t="n">
        <x:v>46139</x:v>
      </x:c>
      <x:c r="C2484" t="str">
        <x:v>S Huggins</x:v>
      </x:c>
      <x:c r="D2484" t="str">
        <x:v>Permanent</x:v>
      </x:c>
      <x:c r="E2484" t="str">
        <x:v>Thurrock</x:v>
      </x:c>
      <x:c r="F2484" t="str">
        <x:v>Operative Skilled</x:v>
      </x:c>
      <x:c r="G2484" t="str">
        <x:v>396207</x:v>
      </x:c>
      <x:c r="H2484" t="str">
        <x:v>Linklaters LLP</x:v>
      </x:c>
      <x:c r="I2484" s="22" t="n">
        <x:v>11.5</x:v>
      </x:c>
      <x:c r="J2484" t="str">
        <x:v>Worked</x:v>
      </x:c>
      <x:c r="K2484" t="str">
        <x:v>Employee 103129; home branch Thurrock; assigned role Operative Skilled | Deployment branch: Thurrock | Actual role: Operative Porter | Jobs: 396207 | Customers: Linklaters LLP | Actual hours: 11.5; source records: 1</x:v>
      </x:c>
      <x:c r="L2484" t="str">
        <x:v>Include</x:v>
      </x:c>
      <x:c r="M2484"/>
      <x:c r="N2484"/>
    </x:row>
    <x:row r="2485">
      <x:c r="A2485" t="str">
        <x:v>S Huggins|2026-04-28</x:v>
      </x:c>
      <x:c r="B2485" s="888" t="n">
        <x:v>46140</x:v>
      </x:c>
      <x:c r="C2485" t="str">
        <x:v>S Huggins</x:v>
      </x:c>
      <x:c r="D2485" t="str">
        <x:v>Permanent</x:v>
      </x:c>
      <x:c r="E2485" t="str">
        <x:v>Thurrock</x:v>
      </x:c>
      <x:c r="F2485" t="str">
        <x:v>Operative Skilled</x:v>
      </x:c>
      <x:c r="G2485" t="str">
        <x:v>396207</x:v>
      </x:c>
      <x:c r="H2485" t="str">
        <x:v>Linklaters LLP</x:v>
      </x:c>
      <x:c r="I2485" s="22" t="n">
        <x:v>9.5</x:v>
      </x:c>
      <x:c r="J2485" t="str">
        <x:v>Worked</x:v>
      </x:c>
      <x:c r="K2485" t="str">
        <x:v>Employee 103129; home branch Thurrock; assigned role Operative Skilled | Deployment branch: Thurrock | Actual role: Operative Skilled | Jobs: 396207 | Customers: Linklaters LLP | Actual hours: 9.5; source records: 1</x:v>
      </x:c>
      <x:c r="L2485" t="str">
        <x:v>Include</x:v>
      </x:c>
      <x:c r="M2485"/>
      <x:c r="N2485"/>
    </x:row>
    <x:row r="2486">
      <x:c r="A2486" t="str">
        <x:v>S Huggins|2026-04-29</x:v>
      </x:c>
      <x:c r="B2486" s="888" t="n">
        <x:v>46141</x:v>
      </x:c>
      <x:c r="C2486" t="str">
        <x:v>S Huggins</x:v>
      </x:c>
      <x:c r="D2486" t="str">
        <x:v>Permanent</x:v>
      </x:c>
      <x:c r="E2486" t="str">
        <x:v>Thurrock</x:v>
      </x:c>
      <x:c r="F2486" t="str">
        <x:v>Operative Skilled</x:v>
      </x:c>
      <x:c r="G2486" t="str">
        <x:v>396207</x:v>
      </x:c>
      <x:c r="H2486" t="str">
        <x:v>Linklaters LLP</x:v>
      </x:c>
      <x:c r="I2486" s="22" t="n">
        <x:v>9.5</x:v>
      </x:c>
      <x:c r="J2486" t="str">
        <x:v>Worked</x:v>
      </x:c>
      <x:c r="K2486" t="str">
        <x:v>Employee 103129; home branch Thurrock; assigned role Operative Skilled | Deployment branch: Thurrock | Actual role: Operative Skilled | Jobs: 396207 | Customers: Linklaters LLP | Actual hours: 9.5; source records: 1</x:v>
      </x:c>
      <x:c r="L2486" t="str">
        <x:v>Include</x:v>
      </x:c>
      <x:c r="M2486"/>
      <x:c r="N2486"/>
    </x:row>
    <x:row r="2487">
      <x:c r="A2487" t="str">
        <x:v>S Kinsella|2026-04-01</x:v>
      </x:c>
      <x:c r="B2487" s="888" t="n">
        <x:v>46113</x:v>
      </x:c>
      <x:c r="C2487" t="str">
        <x:v>S Kinsella</x:v>
      </x:c>
      <x:c r="D2487" t="str">
        <x:v>Permanent</x:v>
      </x:c>
      <x:c r="E2487" t="str">
        <x:v>Croydon</x:v>
      </x:c>
      <x:c r="F2487" t="str">
        <x:v>Operative Skilled</x:v>
      </x:c>
      <x:c r="G2487" t="str">
        <x:v>393361B</x:v>
      </x:c>
      <x:c r="H2487" t="str">
        <x:v>The Quadrant</x:v>
      </x:c>
      <x:c r="I2487" s="22" t="n">
        <x:v>7</x:v>
      </x:c>
      <x:c r="J2487" t="str">
        <x:v>Worked</x:v>
      </x:c>
      <x:c r="K2487" t="str">
        <x:v>Employee 2862; home branch Croydon; assigned role Operative Skilled | Deployment branch: Croydon | Actual role: Operative Porter | Jobs: 393361B | Customers: The Quadrant | Actual hours: 7.0; source records: 1</x:v>
      </x:c>
      <x:c r="L2487" t="str">
        <x:v>Include</x:v>
      </x:c>
      <x:c r="M2487"/>
      <x:c r="N2487"/>
    </x:row>
    <x:row r="2488">
      <x:c r="A2488" t="str">
        <x:v>S Kinsella|2026-04-02</x:v>
      </x:c>
      <x:c r="B2488" s="888" t="n">
        <x:v>46114</x:v>
      </x:c>
      <x:c r="C2488" t="str">
        <x:v>S Kinsella</x:v>
      </x:c>
      <x:c r="D2488" t="str">
        <x:v>Permanent</x:v>
      </x:c>
      <x:c r="E2488" t="str">
        <x:v>Croydon</x:v>
      </x:c>
      <x:c r="F2488" t="str">
        <x:v>Operative Skilled</x:v>
      </x:c>
      <x:c r="G2488" t="str">
        <x:v>393361B</x:v>
      </x:c>
      <x:c r="H2488" t="str">
        <x:v>The Quadrant</x:v>
      </x:c>
      <x:c r="I2488" s="22" t="n">
        <x:v>7.5</x:v>
      </x:c>
      <x:c r="J2488" t="str">
        <x:v>Worked</x:v>
      </x:c>
      <x:c r="K2488" t="str">
        <x:v>Employee 2862; home branch Croydon; assigned role Operative Skilled | Deployment branch: Croydon | Actual role: Operative Porter | Jobs: 393361B | Customers: The Quadrant | Actual hours: 7.5; source records: 1</x:v>
      </x:c>
      <x:c r="L2488" t="str">
        <x:v>Include</x:v>
      </x:c>
      <x:c r="M2488"/>
      <x:c r="N2488"/>
    </x:row>
    <x:row r="2489">
      <x:c r="A2489" t="str">
        <x:v>S Kinsella|2026-04-03</x:v>
      </x:c>
      <x:c r="B2489" s="888" t="n">
        <x:v>46115</x:v>
      </x:c>
      <x:c r="C2489" t="str">
        <x:v>S Kinsella</x:v>
      </x:c>
      <x:c r="D2489" t="str">
        <x:v>Permanent</x:v>
      </x:c>
      <x:c r="E2489" t="str">
        <x:v>Croydon</x:v>
      </x:c>
      <x:c r="F2489" t="str">
        <x:v>Operative Skilled</x:v>
      </x:c>
      <x:c r="G2489"/>
      <x:c r="H2489"/>
      <x:c r="I2489" s="22" t="n">
        <x:v>0</x:v>
      </x:c>
      <x:c r="J2489" t="str">
        <x:v>Annual leave</x:v>
      </x:c>
      <x:c r="K2489" t="str">
        <x:v>Employee 2862; home branch Croydon; assigned role Operative Skilled | Leave: Annual Leave (Hours) | Leave calendar basis: Variable-pattern period</x:v>
      </x:c>
      <x:c r="L2489" t="str">
        <x:v>Include</x:v>
      </x:c>
      <x:c r="M2489"/>
      <x:c r="N2489"/>
    </x:row>
    <x:row r="2490">
      <x:c r="A2490" t="str">
        <x:v>S Kinsella|2026-04-06</x:v>
      </x:c>
      <x:c r="B2490" s="888" t="n">
        <x:v>46118</x:v>
      </x:c>
      <x:c r="C2490" t="str">
        <x:v>S Kinsella</x:v>
      </x:c>
      <x:c r="D2490" t="str">
        <x:v>Permanent</x:v>
      </x:c>
      <x:c r="E2490" t="str">
        <x:v>Croydon</x:v>
      </x:c>
      <x:c r="F2490" t="str">
        <x:v>Operative Skilled</x:v>
      </x:c>
      <x:c r="G2490"/>
      <x:c r="H2490"/>
      <x:c r="I2490" s="22" t="n">
        <x:v>0</x:v>
      </x:c>
      <x:c r="J2490" t="str">
        <x:v>Annual leave</x:v>
      </x:c>
      <x:c r="K2490" t="str">
        <x:v>Employee 2862; home branch Croydon; assigned role Operative Skilled | Leave: Annual Leave (Hours) | Leave calendar basis: Variable-pattern period</x:v>
      </x:c>
      <x:c r="L2490" t="str">
        <x:v>Include</x:v>
      </x:c>
      <x:c r="M2490"/>
      <x:c r="N2490"/>
    </x:row>
    <x:row r="2491">
      <x:c r="A2491" t="str">
        <x:v>S Kinsella|2026-04-07</x:v>
      </x:c>
      <x:c r="B2491" s="888" t="n">
        <x:v>46119</x:v>
      </x:c>
      <x:c r="C2491" t="str">
        <x:v>S Kinsella</x:v>
      </x:c>
      <x:c r="D2491" t="str">
        <x:v>Permanent</x:v>
      </x:c>
      <x:c r="E2491" t="str">
        <x:v>Croydon</x:v>
      </x:c>
      <x:c r="F2491" t="str">
        <x:v>Operative Skilled</x:v>
      </x:c>
      <x:c r="G2491" t="str">
        <x:v>400660</x:v>
      </x:c>
      <x:c r="H2491" t="str">
        <x:v>Leaves Building &amp; Maintenance Contractors Ltd</x:v>
      </x:c>
      <x:c r="I2491" s="22" t="n">
        <x:v>6.5</x:v>
      </x:c>
      <x:c r="J2491" t="str">
        <x:v>Worked</x:v>
      </x:c>
      <x:c r="K2491" t="str">
        <x:v>Employee 2862; home branch Croydon; assigned role Operative Skilled | Deployment branch: Croydon | Actual role: Operative Porter | Jobs: 400660 | Customers: Leaves Building &amp; Maintenance Contractors Ltd | Actual hours: 6.5; source records: 1</x:v>
      </x:c>
      <x:c r="L2491" t="str">
        <x:v>Include</x:v>
      </x:c>
      <x:c r="M2491"/>
      <x:c r="N2491"/>
    </x:row>
    <x:row r="2492">
      <x:c r="A2492" t="str">
        <x:v>S Kinsella|2026-04-08</x:v>
      </x:c>
      <x:c r="B2492" s="888" t="n">
        <x:v>46120</x:v>
      </x:c>
      <x:c r="C2492" t="str">
        <x:v>S Kinsella</x:v>
      </x:c>
      <x:c r="D2492" t="str">
        <x:v>Permanent</x:v>
      </x:c>
      <x:c r="E2492" t="str">
        <x:v>Croydon</x:v>
      </x:c>
      <x:c r="F2492" t="str">
        <x:v>Operative Skilled</x:v>
      </x:c>
      <x:c r="G2492" t="str">
        <x:v>400660</x:v>
      </x:c>
      <x:c r="H2492" t="str">
        <x:v>Leaves Building &amp; Maintenance Contractors Ltd</x:v>
      </x:c>
      <x:c r="I2492" s="22" t="n">
        <x:v>6</x:v>
      </x:c>
      <x:c r="J2492" t="str">
        <x:v>Worked</x:v>
      </x:c>
      <x:c r="K2492" t="str">
        <x:v>Employee 2862; home branch Croydon; assigned role Operative Skilled | Deployment branch: Croydon | Actual role: Operative Porter | Jobs: 400660 | Customers: Leaves Building &amp; Maintenance Contractors Ltd | Actual hours: 6.0; source records: 1</x:v>
      </x:c>
      <x:c r="L2492" t="str">
        <x:v>Include</x:v>
      </x:c>
      <x:c r="M2492"/>
      <x:c r="N2492"/>
    </x:row>
    <x:row r="2493">
      <x:c r="A2493" t="str">
        <x:v>S Kinsella|2026-04-09</x:v>
      </x:c>
      <x:c r="B2493" s="888" t="n">
        <x:v>46121</x:v>
      </x:c>
      <x:c r="C2493" t="str">
        <x:v>S Kinsella</x:v>
      </x:c>
      <x:c r="D2493" t="str">
        <x:v>Permanent</x:v>
      </x:c>
      <x:c r="E2493" t="str">
        <x:v>Croydon</x:v>
      </x:c>
      <x:c r="F2493" t="str">
        <x:v>Operative Skilled</x:v>
      </x:c>
      <x:c r="G2493" t="str">
        <x:v>393361B</x:v>
      </x:c>
      <x:c r="H2493" t="str">
        <x:v>The Quadrant</x:v>
      </x:c>
      <x:c r="I2493" s="22" t="n">
        <x:v>7.5</x:v>
      </x:c>
      <x:c r="J2493" t="str">
        <x:v>Worked</x:v>
      </x:c>
      <x:c r="K2493" t="str">
        <x:v>Employee 2862; home branch Croydon; assigned role Operative Skilled | Deployment branch: Croydon | Actual role: Operative Skilled | Jobs: 393361B | Customers: The Quadrant | Actual hours: 7.5; source records: 1</x:v>
      </x:c>
      <x:c r="L2493" t="str">
        <x:v>Include</x:v>
      </x:c>
      <x:c r="M2493"/>
      <x:c r="N2493"/>
    </x:row>
    <x:row r="2494">
      <x:c r="A2494" t="str">
        <x:v>S Kinsella|2026-04-10</x:v>
      </x:c>
      <x:c r="B2494" s="888" t="n">
        <x:v>46122</x:v>
      </x:c>
      <x:c r="C2494" t="str">
        <x:v>S Kinsella</x:v>
      </x:c>
      <x:c r="D2494" t="str">
        <x:v>Permanent</x:v>
      </x:c>
      <x:c r="E2494" t="str">
        <x:v>Croydon</x:v>
      </x:c>
      <x:c r="F2494" t="str">
        <x:v>Operative Skilled</x:v>
      </x:c>
      <x:c r="G2494" t="str">
        <x:v>401116A</x:v>
      </x:c>
      <x:c r="H2494" t="str">
        <x:v>Avantor ( CROYDON APRIL 2026 )</x:v>
      </x:c>
      <x:c r="I2494" s="22" t="n">
        <x:v>6</x:v>
      </x:c>
      <x:c r="J2494" t="str">
        <x:v>Worked</x:v>
      </x:c>
      <x:c r="K2494" t="str">
        <x:v>Employee 2862; home branch Croydon; assigned role Operative Skilled | Deployment branch: Cambridge | Actual role: Operative Porter | Jobs: 401116A | Customers: Avantor ( CROYDON APRIL 2026 ) | Actual hours: 6.0; source records: 1</x:v>
      </x:c>
      <x:c r="L2494" t="str">
        <x:v>Include</x:v>
      </x:c>
      <x:c r="M2494"/>
      <x:c r="N2494"/>
    </x:row>
    <x:row r="2495">
      <x:c r="A2495" t="str">
        <x:v>S Kinsella|2026-04-11</x:v>
      </x:c>
      <x:c r="B2495" s="888" t="n">
        <x:v>46123</x:v>
      </x:c>
      <x:c r="C2495" t="str">
        <x:v>S Kinsella</x:v>
      </x:c>
      <x:c r="D2495" t="str">
        <x:v>Permanent</x:v>
      </x:c>
      <x:c r="E2495" t="str">
        <x:v>Croydon</x:v>
      </x:c>
      <x:c r="F2495" t="str">
        <x:v>Operative Skilled</x:v>
      </x:c>
      <x:c r="G2495" t="str">
        <x:v>400782</x:v>
      </x:c>
      <x:c r="H2495" t="str">
        <x:v>Willmott Dixon Construction Ltd</x:v>
      </x:c>
      <x:c r="I2495" s="22" t="n">
        <x:v>7</x:v>
      </x:c>
      <x:c r="J2495" t="str">
        <x:v>Worked</x:v>
      </x:c>
      <x:c r="K2495" t="str">
        <x:v>Employee 2862; home branch Croydon; assigned role Operative Skilled | Deployment branch: Croydon | Actual role: Operative Porter | Jobs: 400782 | Customers: Willmott Dixon Construction Ltd | Actual hours: 7.0; source records: 1</x:v>
      </x:c>
      <x:c r="L2495" t="str">
        <x:v>Include</x:v>
      </x:c>
      <x:c r="M2495"/>
      <x:c r="N2495"/>
    </x:row>
    <x:row r="2496">
      <x:c r="A2496" t="str">
        <x:v>S Kinsella|2026-04-13</x:v>
      </x:c>
      <x:c r="B2496" s="888" t="n">
        <x:v>46125</x:v>
      </x:c>
      <x:c r="C2496" t="str">
        <x:v>S Kinsella</x:v>
      </x:c>
      <x:c r="D2496" t="str">
        <x:v>Permanent</x:v>
      </x:c>
      <x:c r="E2496" t="str">
        <x:v>Croydon</x:v>
      </x:c>
      <x:c r="F2496" t="str">
        <x:v>Operative Skilled</x:v>
      </x:c>
      <x:c r="G2496" t="str">
        <x:v>401116A</x:v>
      </x:c>
      <x:c r="H2496" t="str">
        <x:v>Avantor ( CROYDON APRIL 2026 )</x:v>
      </x:c>
      <x:c r="I2496" s="22" t="n">
        <x:v>4.5</x:v>
      </x:c>
      <x:c r="J2496" t="str">
        <x:v>Worked</x:v>
      </x:c>
      <x:c r="K2496" t="str">
        <x:v>Employee 2862; home branch Croydon; assigned role Operative Skilled | Deployment branch: Cambridge | Actual role: Operative Porter | Jobs: 401116A | Customers: Avantor ( CROYDON APRIL 2026 ) | Actual hours: 4.5; source records: 1</x:v>
      </x:c>
      <x:c r="L2496" t="str">
        <x:v>Include</x:v>
      </x:c>
      <x:c r="M2496"/>
      <x:c r="N2496"/>
    </x:row>
    <x:row r="2497">
      <x:c r="A2497" t="str">
        <x:v>S Kinsella|2026-04-14</x:v>
      </x:c>
      <x:c r="B2497" s="888" t="n">
        <x:v>46126</x:v>
      </x:c>
      <x:c r="C2497" t="str">
        <x:v>S Kinsella</x:v>
      </x:c>
      <x:c r="D2497" t="str">
        <x:v>Permanent</x:v>
      </x:c>
      <x:c r="E2497" t="str">
        <x:v>Croydon</x:v>
      </x:c>
      <x:c r="F2497" t="str">
        <x:v>Operative Skilled</x:v>
      </x:c>
      <x:c r="G2497" t="str">
        <x:v>393361B</x:v>
      </x:c>
      <x:c r="H2497" t="str">
        <x:v>The Quadrant</x:v>
      </x:c>
      <x:c r="I2497" s="22" t="n">
        <x:v>8</x:v>
      </x:c>
      <x:c r="J2497" t="str">
        <x:v>Worked</x:v>
      </x:c>
      <x:c r="K2497" t="str">
        <x:v>Employee 2862; home branch Croydon; assigned role Operative Skilled | Deployment branch: Croydon | Actual role: Operative Skilled | Jobs: 393361B | Customers: The Quadrant | Actual hours: 8.0; source records: 1</x:v>
      </x:c>
      <x:c r="L2497" t="str">
        <x:v>Include</x:v>
      </x:c>
      <x:c r="M2497"/>
      <x:c r="N2497"/>
    </x:row>
    <x:row r="2498">
      <x:c r="A2498" t="str">
        <x:v>S Kinsella|2026-04-15</x:v>
      </x:c>
      <x:c r="B2498" s="888" t="n">
        <x:v>46127</x:v>
      </x:c>
      <x:c r="C2498" t="str">
        <x:v>S Kinsella</x:v>
      </x:c>
      <x:c r="D2498" t="str">
        <x:v>Permanent</x:v>
      </x:c>
      <x:c r="E2498" t="str">
        <x:v>Croydon</x:v>
      </x:c>
      <x:c r="F2498" t="str">
        <x:v>Operative Skilled</x:v>
      </x:c>
      <x:c r="G2498" t="str">
        <x:v>393361B</x:v>
      </x:c>
      <x:c r="H2498" t="str">
        <x:v>The Quadrant</x:v>
      </x:c>
      <x:c r="I2498" s="22" t="n">
        <x:v>8</x:v>
      </x:c>
      <x:c r="J2498" t="str">
        <x:v>Worked</x:v>
      </x:c>
      <x:c r="K2498" t="str">
        <x:v>Employee 2862; home branch Croydon; assigned role Operative Skilled | Deployment branch: Croydon | Actual role: Operative Skilled | Jobs: 393361B | Customers: The Quadrant | Actual hours: 8.0; source records: 1</x:v>
      </x:c>
      <x:c r="L2498" t="str">
        <x:v>Include</x:v>
      </x:c>
      <x:c r="M2498"/>
      <x:c r="N2498"/>
    </x:row>
    <x:row r="2499">
      <x:c r="A2499" t="str">
        <x:v>S Kinsella|2026-04-16</x:v>
      </x:c>
      <x:c r="B2499" s="888" t="n">
        <x:v>46128</x:v>
      </x:c>
      <x:c r="C2499" t="str">
        <x:v>S Kinsella</x:v>
      </x:c>
      <x:c r="D2499" t="str">
        <x:v>Permanent</x:v>
      </x:c>
      <x:c r="E2499" t="str">
        <x:v>Croydon</x:v>
      </x:c>
      <x:c r="F2499" t="str">
        <x:v>Operative Skilled</x:v>
      </x:c>
      <x:c r="G2499" t="str">
        <x:v>393361B</x:v>
      </x:c>
      <x:c r="H2499" t="str">
        <x:v>The Quadrant</x:v>
      </x:c>
      <x:c r="I2499" s="22" t="n">
        <x:v>6.5</x:v>
      </x:c>
      <x:c r="J2499" t="str">
        <x:v>Worked</x:v>
      </x:c>
      <x:c r="K2499" t="str">
        <x:v>Employee 2862; home branch Croydon; assigned role Operative Skilled | Deployment branch: Croydon | Actual role: Operative Skilled | Jobs: 393361B | Customers: The Quadrant | Actual hours: 6.5; source records: 1</x:v>
      </x:c>
      <x:c r="L2499" t="str">
        <x:v>Include</x:v>
      </x:c>
      <x:c r="M2499"/>
      <x:c r="N2499"/>
    </x:row>
    <x:row r="2500">
      <x:c r="A2500" t="str">
        <x:v>S Kinsella|2026-04-17</x:v>
      </x:c>
      <x:c r="B2500" s="888" t="n">
        <x:v>46129</x:v>
      </x:c>
      <x:c r="C2500" t="str">
        <x:v>S Kinsella</x:v>
      </x:c>
      <x:c r="D2500" t="str">
        <x:v>Permanent</x:v>
      </x:c>
      <x:c r="E2500" t="str">
        <x:v>Croydon</x:v>
      </x:c>
      <x:c r="F2500" t="str">
        <x:v>Operative Skilled</x:v>
      </x:c>
      <x:c r="G2500" t="str">
        <x:v>393361B</x:v>
      </x:c>
      <x:c r="H2500" t="str">
        <x:v>The Quadrant</x:v>
      </x:c>
      <x:c r="I2500" s="22" t="n">
        <x:v>8</x:v>
      </x:c>
      <x:c r="J2500" t="str">
        <x:v>Worked</x:v>
      </x:c>
      <x:c r="K2500" t="str">
        <x:v>Employee 2862; home branch Croydon; assigned role Operative Skilled | Deployment branch: Croydon | Actual role: Operative Skilled | Jobs: 393361B | Customers: The Quadrant | Actual hours: 8.0; source records: 1</x:v>
      </x:c>
      <x:c r="L2500" t="str">
        <x:v>Include</x:v>
      </x:c>
      <x:c r="M2500"/>
      <x:c r="N2500"/>
    </x:row>
    <x:row r="2501">
      <x:c r="A2501" t="str">
        <x:v>S Kinsella|2026-04-20</x:v>
      </x:c>
      <x:c r="B2501" s="888" t="n">
        <x:v>46132</x:v>
      </x:c>
      <x:c r="C2501" t="str">
        <x:v>S Kinsella</x:v>
      </x:c>
      <x:c r="D2501" t="str">
        <x:v>Permanent</x:v>
      </x:c>
      <x:c r="E2501" t="str">
        <x:v>Croydon</x:v>
      </x:c>
      <x:c r="F2501" t="str">
        <x:v>Operative Skilled</x:v>
      </x:c>
      <x:c r="G2501" t="str">
        <x:v>393361B</x:v>
      </x:c>
      <x:c r="H2501" t="str">
        <x:v>The Quadrant</x:v>
      </x:c>
      <x:c r="I2501" s="22" t="n">
        <x:v>8</x:v>
      </x:c>
      <x:c r="J2501" t="str">
        <x:v>Worked</x:v>
      </x:c>
      <x:c r="K2501" t="str">
        <x:v>Employee 2862; home branch Croydon; assigned role Operative Skilled | Deployment branch: Croydon | Actual role: Operative Porter | Jobs: 393361B | Customers: The Quadrant | Actual hours: 8.0; source records: 1</x:v>
      </x:c>
      <x:c r="L2501" t="str">
        <x:v>Include</x:v>
      </x:c>
      <x:c r="M2501"/>
      <x:c r="N2501"/>
    </x:row>
    <x:row r="2502">
      <x:c r="A2502" t="str">
        <x:v>S Kinsella|2026-04-21</x:v>
      </x:c>
      <x:c r="B2502" s="888" t="n">
        <x:v>46133</x:v>
      </x:c>
      <x:c r="C2502" t="str">
        <x:v>S Kinsella</x:v>
      </x:c>
      <x:c r="D2502" t="str">
        <x:v>Permanent</x:v>
      </x:c>
      <x:c r="E2502" t="str">
        <x:v>Croydon</x:v>
      </x:c>
      <x:c r="F2502" t="str">
        <x:v>Operative Skilled</x:v>
      </x:c>
      <x:c r="G2502" t="str">
        <x:v>388814</x:v>
      </x:c>
      <x:c r="H2502" t="str">
        <x:v>Royal Botanic Gardens Kew</x:v>
      </x:c>
      <x:c r="I2502" s="22" t="n">
        <x:v>8</x:v>
      </x:c>
      <x:c r="J2502" t="str">
        <x:v>Worked</x:v>
      </x:c>
      <x:c r="K2502" t="str">
        <x:v>Employee 2862; home branch Croydon; assigned role Operative Skilled | Deployment branch: Croydon | Actual role: Operative Porter | Jobs: 388814 | Customers: Royal Botanic Gardens Kew | Actual hours: 8.0; source records: 1</x:v>
      </x:c>
      <x:c r="L2502" t="str">
        <x:v>Include</x:v>
      </x:c>
      <x:c r="M2502"/>
      <x:c r="N2502"/>
    </x:row>
    <x:row r="2503">
      <x:c r="A2503" t="str">
        <x:v>S Kinsella|2026-04-22</x:v>
      </x:c>
      <x:c r="B2503" s="888" t="n">
        <x:v>46134</x:v>
      </x:c>
      <x:c r="C2503" t="str">
        <x:v>S Kinsella</x:v>
      </x:c>
      <x:c r="D2503" t="str">
        <x:v>Permanent</x:v>
      </x:c>
      <x:c r="E2503" t="str">
        <x:v>Croydon</x:v>
      </x:c>
      <x:c r="F2503" t="str">
        <x:v>Operative Skilled</x:v>
      </x:c>
      <x:c r="G2503" t="str">
        <x:v>401185</x:v>
      </x:c>
      <x:c r="H2503" t="str">
        <x:v>Independent Office for Police Conduct (IOPC)</x:v>
      </x:c>
      <x:c r="I2503" s="22" t="n">
        <x:v>11.5</x:v>
      </x:c>
      <x:c r="J2503" t="str">
        <x:v>Worked</x:v>
      </x:c>
      <x:c r="K2503" t="str">
        <x:v>Employee 2862; home branch Croydon; assigned role Operative Skilled | Deployment branch: Croydon | Actual role: Operative Porter | Jobs: 401185 | Customers: Independent Office for Police Conduct (IOPC) | Actual hours: 11.5; source records: 1</x:v>
      </x:c>
      <x:c r="L2503" t="str">
        <x:v>Include</x:v>
      </x:c>
      <x:c r="M2503"/>
      <x:c r="N2503"/>
    </x:row>
    <x:row r="2504">
      <x:c r="A2504" t="str">
        <x:v>S Kinsella|2026-04-23</x:v>
      </x:c>
      <x:c r="B2504" s="888" t="n">
        <x:v>46135</x:v>
      </x:c>
      <x:c r="C2504" t="str">
        <x:v>S Kinsella</x:v>
      </x:c>
      <x:c r="D2504" t="str">
        <x:v>Permanent</x:v>
      </x:c>
      <x:c r="E2504" t="str">
        <x:v>Croydon</x:v>
      </x:c>
      <x:c r="F2504" t="str">
        <x:v>Operative Skilled</x:v>
      </x:c>
      <x:c r="G2504" t="str">
        <x:v>401185</x:v>
      </x:c>
      <x:c r="H2504" t="str">
        <x:v>Independent Office for Police Conduct (IOPC)</x:v>
      </x:c>
      <x:c r="I2504" s="22" t="n">
        <x:v>7</x:v>
      </x:c>
      <x:c r="J2504" t="str">
        <x:v>Worked</x:v>
      </x:c>
      <x:c r="K2504" t="str">
        <x:v>Employee 2862; home branch Croydon; assigned role Operative Skilled | Deployment branch: Croydon | Actual role: Operative Porter | Jobs: 401185 | Customers: Independent Office for Police Conduct (IOPC) | Actual hours: 7.0; source records: 1</x:v>
      </x:c>
      <x:c r="L2504" t="str">
        <x:v>Include</x:v>
      </x:c>
      <x:c r="M2504"/>
      <x:c r="N2504"/>
    </x:row>
    <x:row r="2505">
      <x:c r="A2505" t="str">
        <x:v>S Kinsella|2026-04-24</x:v>
      </x:c>
      <x:c r="B2505" s="888" t="n">
        <x:v>46136</x:v>
      </x:c>
      <x:c r="C2505" t="str">
        <x:v>S Kinsella</x:v>
      </x:c>
      <x:c r="D2505" t="str">
        <x:v>Permanent</x:v>
      </x:c>
      <x:c r="E2505" t="str">
        <x:v>Croydon</x:v>
      </x:c>
      <x:c r="F2505" t="str">
        <x:v>Operative Skilled</x:v>
      </x:c>
      <x:c r="G2505" t="str">
        <x:v>398445</x:v>
      </x:c>
      <x:c r="H2505" t="str">
        <x:v>Independent Office for Police Conduct (IOPC)</x:v>
      </x:c>
      <x:c r="I2505" s="22" t="n">
        <x:v>7.5</x:v>
      </x:c>
      <x:c r="J2505" t="str">
        <x:v>Worked</x:v>
      </x:c>
      <x:c r="K2505" t="str">
        <x:v>Employee 2862; home branch Croydon; assigned role Operative Skilled | Deployment branch: Croydon | Actual role: Operative Porter | Jobs: 398445 | Customers: Independent Office for Police Conduct (IOPC) | Actual hours: 7.5; source records: 1</x:v>
      </x:c>
      <x:c r="L2505" t="str">
        <x:v>Include</x:v>
      </x:c>
      <x:c r="M2505"/>
      <x:c r="N2505"/>
    </x:row>
    <x:row r="2506">
      <x:c r="A2506" t="str">
        <x:v>S Kinsella|2026-04-25</x:v>
      </x:c>
      <x:c r="B2506" s="888" t="n">
        <x:v>46137</x:v>
      </x:c>
      <x:c r="C2506" t="str">
        <x:v>S Kinsella</x:v>
      </x:c>
      <x:c r="D2506" t="str">
        <x:v>Permanent</x:v>
      </x:c>
      <x:c r="E2506" t="str">
        <x:v>Croydon</x:v>
      </x:c>
      <x:c r="F2506" t="str">
        <x:v>Operative Skilled</x:v>
      </x:c>
      <x:c r="G2506" t="str">
        <x:v>398445</x:v>
      </x:c>
      <x:c r="H2506" t="str">
        <x:v>Independent Office for Police Conduct (IOPC)</x:v>
      </x:c>
      <x:c r="I2506" s="22" t="n">
        <x:v>7.5</x:v>
      </x:c>
      <x:c r="J2506" t="str">
        <x:v>Worked</x:v>
      </x:c>
      <x:c r="K2506" t="str">
        <x:v>Employee 2862; home branch Croydon; assigned role Operative Skilled | Deployment branch: Croydon | Actual role: Operative Porter | Jobs: 398445 | Customers: Independent Office for Police Conduct (IOPC) | Actual hours: 7.5; source records: 1</x:v>
      </x:c>
      <x:c r="L2506" t="str">
        <x:v>Include</x:v>
      </x:c>
      <x:c r="M2506"/>
      <x:c r="N2506"/>
    </x:row>
    <x:row r="2507">
      <x:c r="A2507" t="str">
        <x:v>S Kinsella|2026-04-27</x:v>
      </x:c>
      <x:c r="B2507" s="888" t="n">
        <x:v>46139</x:v>
      </x:c>
      <x:c r="C2507" t="str">
        <x:v>S Kinsella</x:v>
      </x:c>
      <x:c r="D2507" t="str">
        <x:v>Permanent</x:v>
      </x:c>
      <x:c r="E2507" t="str">
        <x:v>Croydon</x:v>
      </x:c>
      <x:c r="F2507" t="str">
        <x:v>Operative Skilled</x:v>
      </x:c>
      <x:c r="G2507" t="str">
        <x:v>401246</x:v>
      </x:c>
      <x:c r="H2507" t="str">
        <x:v>Monday.com</x:v>
      </x:c>
      <x:c r="I2507" s="22" t="n">
        <x:v>5</x:v>
      </x:c>
      <x:c r="J2507" t="str">
        <x:v>Worked</x:v>
      </x:c>
      <x:c r="K2507" t="str">
        <x:v>Employee 2862; home branch Croydon; assigned role Operative Skilled | Deployment branch: Croydon | Actual role: Operative Porter | Jobs: 401246 | Customers: Monday.com | Actual hours: 5.0; source records: 1</x:v>
      </x:c>
      <x:c r="L2507" t="str">
        <x:v>Include</x:v>
      </x:c>
      <x:c r="M2507"/>
      <x:c r="N2507"/>
    </x:row>
    <x:row r="2508">
      <x:c r="A2508" t="str">
        <x:v>S Kinsella|2026-04-28</x:v>
      </x:c>
      <x:c r="B2508" s="888" t="n">
        <x:v>46140</x:v>
      </x:c>
      <x:c r="C2508" t="str">
        <x:v>S Kinsella</x:v>
      </x:c>
      <x:c r="D2508" t="str">
        <x:v>Permanent</x:v>
      </x:c>
      <x:c r="E2508" t="str">
        <x:v>Croydon</x:v>
      </x:c>
      <x:c r="F2508" t="str">
        <x:v>Operative Skilled</x:v>
      </x:c>
      <x:c r="G2508" t="str">
        <x:v>401246</x:v>
      </x:c>
      <x:c r="H2508" t="str">
        <x:v>Monday.com</x:v>
      </x:c>
      <x:c r="I2508" s="22" t="n">
        <x:v>4</x:v>
      </x:c>
      <x:c r="J2508" t="str">
        <x:v>Worked</x:v>
      </x:c>
      <x:c r="K2508" t="str">
        <x:v>Employee 2862; home branch Croydon; assigned role Operative Skilled | Deployment branch: Croydon | Actual role: Operative Porter | Jobs: 401246 | Customers: Monday.com | Actual hours: 4.0; source records: 1</x:v>
      </x:c>
      <x:c r="L2508" t="str">
        <x:v>Include</x:v>
      </x:c>
      <x:c r="M2508"/>
      <x:c r="N2508"/>
    </x:row>
    <x:row r="2509">
      <x:c r="A2509" t="str">
        <x:v>S Kinsella|2026-04-29</x:v>
      </x:c>
      <x:c r="B2509" s="888" t="n">
        <x:v>46141</x:v>
      </x:c>
      <x:c r="C2509" t="str">
        <x:v>S Kinsella</x:v>
      </x:c>
      <x:c r="D2509" t="str">
        <x:v>Permanent</x:v>
      </x:c>
      <x:c r="E2509" t="str">
        <x:v>Croydon</x:v>
      </x:c>
      <x:c r="F2509" t="str">
        <x:v>Operative Skilled</x:v>
      </x:c>
      <x:c r="G2509" t="str">
        <x:v>401536</x:v>
      </x:c>
      <x:c r="H2509" t="str">
        <x:v>Surrey Police HQ</x:v>
      </x:c>
      <x:c r="I2509" s="22" t="n">
        <x:v>6</x:v>
      </x:c>
      <x:c r="J2509" t="str">
        <x:v>Worked</x:v>
      </x:c>
      <x:c r="K2509" t="str">
        <x:v>Employee 2862; home branch Croydon; assigned role Operative Skilled | Deployment branch: Croydon | Actual role: Operative Porter | Jobs: 401536 | Customers: Surrey Police HQ | Actual hours: 6.0; source records: 1</x:v>
      </x:c>
      <x:c r="L2509" t="str">
        <x:v>Include</x:v>
      </x:c>
      <x:c r="M2509"/>
      <x:c r="N2509"/>
    </x:row>
    <x:row r="2510">
      <x:c r="A2510" t="str">
        <x:v>S Kinsella|2026-04-30</x:v>
      </x:c>
      <x:c r="B2510" s="888" t="n">
        <x:v>46142</x:v>
      </x:c>
      <x:c r="C2510" t="str">
        <x:v>S Kinsella</x:v>
      </x:c>
      <x:c r="D2510" t="str">
        <x:v>Permanent</x:v>
      </x:c>
      <x:c r="E2510" t="str">
        <x:v>Croydon</x:v>
      </x:c>
      <x:c r="F2510" t="str">
        <x:v>Operative Skilled</x:v>
      </x:c>
      <x:c r="G2510" t="str">
        <x:v>401536</x:v>
      </x:c>
      <x:c r="H2510" t="str">
        <x:v>Surrey Police HQ</x:v>
      </x:c>
      <x:c r="I2510" s="22" t="n">
        <x:v>6</x:v>
      </x:c>
      <x:c r="J2510" t="str">
        <x:v>Worked</x:v>
      </x:c>
      <x:c r="K2510" t="str">
        <x:v>Employee 2862; home branch Croydon; assigned role Operative Skilled | Deployment branch: Croydon | Actual role: Operative Porter | Jobs: 401536 | Customers: Surrey Police HQ | Actual hours: 6.0; source records: 1</x:v>
      </x:c>
      <x:c r="L2510" t="str">
        <x:v>Include</x:v>
      </x:c>
      <x:c r="M2510"/>
      <x:c r="N2510"/>
    </x:row>
    <x:row r="2511">
      <x:c r="A2511" t="str">
        <x:v>S Magalhaes|2026-04-01</x:v>
      </x:c>
      <x:c r="B2511" s="888" t="n">
        <x:v>46113</x:v>
      </x:c>
      <x:c r="C2511" t="str">
        <x:v>S Magalhaes</x:v>
      </x:c>
      <x:c r="D2511" t="str">
        <x:v>Permanent</x:v>
      </x:c>
      <x:c r="E2511" t="str">
        <x:v>Thurrock</x:v>
      </x:c>
      <x:c r="F2511" t="str">
        <x:v>Operative Porter</x:v>
      </x:c>
      <x:c r="G2511" t="str">
        <x:v>400283</x:v>
      </x:c>
      <x:c r="H2511" t="str">
        <x:v>Canada Life</x:v>
      </x:c>
      <x:c r="I2511" s="22" t="n">
        <x:v>8.5</x:v>
      </x:c>
      <x:c r="J2511" t="str">
        <x:v>Worked</x:v>
      </x:c>
      <x:c r="K2511" t="str">
        <x:v>Employee 103600; home branch Thurrock; assigned role Operative Porter | Deployment branch: Thurrock | Actual role: Operative Skilled | Jobs: 400283 | Customers: Canada Life | Actual hours: 8.5; source records: 1</x:v>
      </x:c>
      <x:c r="L2511" t="str">
        <x:v>Include</x:v>
      </x:c>
      <x:c r="M2511"/>
      <x:c r="N2511"/>
    </x:row>
    <x:row r="2512">
      <x:c r="A2512" t="str">
        <x:v>S Magalhaes|2026-04-02</x:v>
      </x:c>
      <x:c r="B2512" s="888" t="n">
        <x:v>46114</x:v>
      </x:c>
      <x:c r="C2512" t="str">
        <x:v>S Magalhaes</x:v>
      </x:c>
      <x:c r="D2512" t="str">
        <x:v>Permanent</x:v>
      </x:c>
      <x:c r="E2512" t="str">
        <x:v>Thurrock</x:v>
      </x:c>
      <x:c r="F2512" t="str">
        <x:v>Operative Porter</x:v>
      </x:c>
      <x:c r="G2512" t="str">
        <x:v>400283</x:v>
      </x:c>
      <x:c r="H2512" t="str">
        <x:v>Canada Life</x:v>
      </x:c>
      <x:c r="I2512" s="22" t="n">
        <x:v>9</x:v>
      </x:c>
      <x:c r="J2512" t="str">
        <x:v>Worked</x:v>
      </x:c>
      <x:c r="K2512" t="str">
        <x:v>Employee 103600; home branch Thurrock; assigned role Operative Porter | Deployment branch: Thurrock | Actual role: Operative Skilled | Jobs: 400283 | Customers: Canada Life | Actual hours: 9.0; source records: 1</x:v>
      </x:c>
      <x:c r="L2512" t="str">
        <x:v>Include</x:v>
      </x:c>
      <x:c r="M2512"/>
      <x:c r="N2512"/>
    </x:row>
    <x:row r="2513">
      <x:c r="A2513" t="str">
        <x:v>S Magalhaes|2026-04-03</x:v>
      </x:c>
      <x:c r="B2513" s="888" t="n">
        <x:v>46115</x:v>
      </x:c>
      <x:c r="C2513" t="str">
        <x:v>S Magalhaes</x:v>
      </x:c>
      <x:c r="D2513" t="str">
        <x:v>Permanent</x:v>
      </x:c>
      <x:c r="E2513" t="str">
        <x:v>Thurrock</x:v>
      </x:c>
      <x:c r="F2513" t="str">
        <x:v>Operative Porter</x:v>
      </x:c>
      <x:c r="G2513"/>
      <x:c r="H2513"/>
      <x:c r="I2513" s="22" t="n">
        <x:v>0</x:v>
      </x:c>
      <x:c r="J2513" t="str">
        <x:v>Annual leave</x:v>
      </x:c>
      <x:c r="K2513" t="str">
        <x:v>Employee 103600; home branch Thurrock; assigned role Operative Porter | Leave: Annual Leave (Hours) | Leave calendar basis: Variable-pattern period</x:v>
      </x:c>
      <x:c r="L2513" t="str">
        <x:v>Include</x:v>
      </x:c>
      <x:c r="M2513"/>
      <x:c r="N2513"/>
    </x:row>
    <x:row r="2514">
      <x:c r="A2514" t="str">
        <x:v>S Magalhaes|2026-04-06</x:v>
      </x:c>
      <x:c r="B2514" s="888" t="n">
        <x:v>46118</x:v>
      </x:c>
      <x:c r="C2514" t="str">
        <x:v>S Magalhaes</x:v>
      </x:c>
      <x:c r="D2514" t="str">
        <x:v>Permanent</x:v>
      </x:c>
      <x:c r="E2514" t="str">
        <x:v>Thurrock</x:v>
      </x:c>
      <x:c r="F2514" t="str">
        <x:v>Operative Porter</x:v>
      </x:c>
      <x:c r="G2514"/>
      <x:c r="H2514"/>
      <x:c r="I2514" s="22" t="n">
        <x:v>0</x:v>
      </x:c>
      <x:c r="J2514" t="str">
        <x:v>Annual leave</x:v>
      </x:c>
      <x:c r="K2514" t="str">
        <x:v>Employee 103600; home branch Thurrock; assigned role Operative Porter | Leave: Annual Leave (Hours) | Leave calendar basis: Variable-pattern period</x:v>
      </x:c>
      <x:c r="L2514" t="str">
        <x:v>Include</x:v>
      </x:c>
      <x:c r="M2514"/>
      <x:c r="N2514"/>
    </x:row>
    <x:row r="2515">
      <x:c r="A2515" t="str">
        <x:v>S Magalhaes|2026-04-07</x:v>
      </x:c>
      <x:c r="B2515" s="888" t="n">
        <x:v>46119</x:v>
      </x:c>
      <x:c r="C2515" t="str">
        <x:v>S Magalhaes</x:v>
      </x:c>
      <x:c r="D2515" t="str">
        <x:v>Permanent</x:v>
      </x:c>
      <x:c r="E2515" t="str">
        <x:v>Thurrock</x:v>
      </x:c>
      <x:c r="F2515" t="str">
        <x:v>Operative Porter</x:v>
      </x:c>
      <x:c r="G2515" t="str">
        <x:v>400283</x:v>
      </x:c>
      <x:c r="H2515" t="str">
        <x:v>Canada Life</x:v>
      </x:c>
      <x:c r="I2515" s="22" t="n">
        <x:v>7.5</x:v>
      </x:c>
      <x:c r="J2515" t="str">
        <x:v>Worked</x:v>
      </x:c>
      <x:c r="K2515" t="str">
        <x:v>Employee 103600; home branch Thurrock; assigned role Operative Porter | Deployment branch: Thurrock | Actual role: Operative Skilled | Jobs: 400283 | Customers: Canada Life | Actual hours: 7.5; source records: 1</x:v>
      </x:c>
      <x:c r="L2515" t="str">
        <x:v>Include</x:v>
      </x:c>
      <x:c r="M2515"/>
      <x:c r="N2515"/>
    </x:row>
    <x:row r="2516">
      <x:c r="A2516" t="str">
        <x:v>S Magalhaes|2026-04-08</x:v>
      </x:c>
      <x:c r="B2516" s="888" t="n">
        <x:v>46120</x:v>
      </x:c>
      <x:c r="C2516" t="str">
        <x:v>S Magalhaes</x:v>
      </x:c>
      <x:c r="D2516" t="str">
        <x:v>Permanent</x:v>
      </x:c>
      <x:c r="E2516" t="str">
        <x:v>Thurrock</x:v>
      </x:c>
      <x:c r="F2516" t="str">
        <x:v>Operative Porter</x:v>
      </x:c>
      <x:c r="G2516" t="str">
        <x:v>401117</x:v>
      </x:c>
      <x:c r="H2516" t="str">
        <x:v>Haringey Council</x:v>
      </x:c>
      <x:c r="I2516" s="22" t="n">
        <x:v>8.5</x:v>
      </x:c>
      <x:c r="J2516" t="str">
        <x:v>Worked</x:v>
      </x:c>
      <x:c r="K2516" t="str">
        <x:v>Employee 103600; home branch Thurrock; assigned role Operative Porter | Deployment branch: Thurrock | Actual role: Operative Skilled | Jobs: 401117 | Customers: Haringey Council | Actual hours: 8.5; source records: 1</x:v>
      </x:c>
      <x:c r="L2516" t="str">
        <x:v>Include</x:v>
      </x:c>
      <x:c r="M2516"/>
      <x:c r="N2516"/>
    </x:row>
    <x:row r="2517">
      <x:c r="A2517" t="str">
        <x:v>S Magalhaes|2026-04-09</x:v>
      </x:c>
      <x:c r="B2517" s="888" t="n">
        <x:v>46121</x:v>
      </x:c>
      <x:c r="C2517" t="str">
        <x:v>S Magalhaes</x:v>
      </x:c>
      <x:c r="D2517" t="str">
        <x:v>Permanent</x:v>
      </x:c>
      <x:c r="E2517" t="str">
        <x:v>Thurrock</x:v>
      </x:c>
      <x:c r="F2517" t="str">
        <x:v>Operative Porter</x:v>
      </x:c>
      <x:c r="G2517" t="str">
        <x:v>401192</x:v>
      </x:c>
      <x:c r="H2517" t="str">
        <x:v>Masengu/Mrs Kabishi</x:v>
      </x:c>
      <x:c r="I2517" s="22" t="n">
        <x:v>8</x:v>
      </x:c>
      <x:c r="J2517" t="str">
        <x:v>Worked</x:v>
      </x:c>
      <x:c r="K2517" t="str">
        <x:v>Employee 103600; home branch Thurrock; assigned role Operative Porter | Deployment branch: Thurrock | Actual role: Operative Skilled | Jobs: 401192 | Customers: Masengu/Mrs Kabishi | Actual hours: 8.0; source records: 1</x:v>
      </x:c>
      <x:c r="L2517" t="str">
        <x:v>Include</x:v>
      </x:c>
      <x:c r="M2517"/>
      <x:c r="N2517"/>
    </x:row>
    <x:row r="2518">
      <x:c r="A2518" t="str">
        <x:v>S Magalhaes|2026-04-10</x:v>
      </x:c>
      <x:c r="B2518" s="888" t="n">
        <x:v>46122</x:v>
      </x:c>
      <x:c r="C2518" t="str">
        <x:v>S Magalhaes</x:v>
      </x:c>
      <x:c r="D2518" t="str">
        <x:v>Permanent</x:v>
      </x:c>
      <x:c r="E2518" t="str">
        <x:v>Thurrock</x:v>
      </x:c>
      <x:c r="F2518" t="str">
        <x:v>Operative Porter</x:v>
      </x:c>
      <x:c r="G2518" t="str">
        <x:v>401196</x:v>
      </x:c>
      <x:c r="H2518" t="str">
        <x:v>Maria Koroma/Maria</x:v>
      </x:c>
      <x:c r="I2518" s="22" t="n">
        <x:v>8</x:v>
      </x:c>
      <x:c r="J2518" t="str">
        <x:v>Worked</x:v>
      </x:c>
      <x:c r="K2518" t="str">
        <x:v>Employee 103600; home branch Thurrock; assigned role Operative Porter | Deployment branch: Thurrock | Actual role: Operative Skilled | Jobs: 401196 | Customers: Maria Koroma/Maria | Actual hours: 8.0; source records: 1</x:v>
      </x:c>
      <x:c r="L2518" t="str">
        <x:v>Include</x:v>
      </x:c>
      <x:c r="M2518"/>
      <x:c r="N2518"/>
    </x:row>
    <x:row r="2519">
      <x:c r="A2519" t="str">
        <x:v>S Magalhaes|2026-04-11</x:v>
      </x:c>
      <x:c r="B2519" s="888" t="n">
        <x:v>46123</x:v>
      </x:c>
      <x:c r="C2519" t="str">
        <x:v>S Magalhaes</x:v>
      </x:c>
      <x:c r="D2519" t="str">
        <x:v>Permanent</x:v>
      </x:c>
      <x:c r="E2519" t="str">
        <x:v>Thurrock</x:v>
      </x:c>
      <x:c r="F2519" t="str">
        <x:v>Operative Porter</x:v>
      </x:c>
      <x:c r="G2519" t="str">
        <x:v>401545</x:v>
      </x:c>
      <x:c r="H2519" t="str">
        <x:v>BNP Paribas Limited</x:v>
      </x:c>
      <x:c r="I2519" s="22" t="n">
        <x:v>9.5</x:v>
      </x:c>
      <x:c r="J2519" t="str">
        <x:v>Worked</x:v>
      </x:c>
      <x:c r="K2519" t="str">
        <x:v>Employee 103600; home branch Thurrock; assigned role Operative Porter | Deployment branch: Thurrock | Actual role: Operative Skilled | Jobs: 401545 | Customers: BNP Paribas Limited | Actual hours: 9.5; source records: 1</x:v>
      </x:c>
      <x:c r="L2519" t="str">
        <x:v>Include</x:v>
      </x:c>
      <x:c r="M2519"/>
      <x:c r="N2519"/>
    </x:row>
    <x:row r="2520">
      <x:c r="A2520" t="str">
        <x:v>S Magalhaes|2026-04-12</x:v>
      </x:c>
      <x:c r="B2520" s="888" t="n">
        <x:v>46124</x:v>
      </x:c>
      <x:c r="C2520" t="str">
        <x:v>S Magalhaes</x:v>
      </x:c>
      <x:c r="D2520" t="str">
        <x:v>Permanent</x:v>
      </x:c>
      <x:c r="E2520" t="str">
        <x:v>Thurrock</x:v>
      </x:c>
      <x:c r="F2520" t="str">
        <x:v>Operative Porter</x:v>
      </x:c>
      <x:c r="G2520" t="str">
        <x:v>401520</x:v>
      </x:c>
      <x:c r="H2520" t="str">
        <x:v>BNP Paribas Limited</x:v>
      </x:c>
      <x:c r="I2520" s="22" t="n">
        <x:v>9.5</x:v>
      </x:c>
      <x:c r="J2520" t="str">
        <x:v>Worked</x:v>
      </x:c>
      <x:c r="K2520" t="str">
        <x:v>Employee 103600; home branch Thurrock; assigned role Operative Porter | Deployment branch: Thurrock | Actual role: Operative Skilled | Jobs: 401520 | Customers: BNP Paribas Limited | Actual hours: 9.5; source records: 1</x:v>
      </x:c>
      <x:c r="L2520" t="str">
        <x:v>Include</x:v>
      </x:c>
      <x:c r="M2520"/>
      <x:c r="N2520"/>
    </x:row>
    <x:row r="2521">
      <x:c r="A2521" t="str">
        <x:v>S Magalhaes|2026-04-13</x:v>
      </x:c>
      <x:c r="B2521" s="888" t="n">
        <x:v>46125</x:v>
      </x:c>
      <x:c r="C2521" t="str">
        <x:v>S Magalhaes</x:v>
      </x:c>
      <x:c r="D2521" t="str">
        <x:v>Permanent</x:v>
      </x:c>
      <x:c r="E2521" t="str">
        <x:v>Thurrock</x:v>
      </x:c>
      <x:c r="F2521" t="str">
        <x:v>Operative Porter</x:v>
      </x:c>
      <x:c r="G2521" t="str">
        <x:v>400926</x:v>
      </x:c>
      <x:c r="H2521" t="str">
        <x:v>Geele/Mr Gibreel Abdi</x:v>
      </x:c>
      <x:c r="I2521" s="22" t="n">
        <x:v>9.5</x:v>
      </x:c>
      <x:c r="J2521" t="str">
        <x:v>Worked</x:v>
      </x:c>
      <x:c r="K2521" t="str">
        <x:v>Employee 103600; home branch Thurrock; assigned role Operative Porter | Deployment branch: Thurrock | Actual role: Operative Skilled | Jobs: 400926 | Customers: Geele/Mr Gibreel Abdi | Actual hours: 9.5; source records: 1</x:v>
      </x:c>
      <x:c r="L2521" t="str">
        <x:v>Include</x:v>
      </x:c>
      <x:c r="M2521"/>
      <x:c r="N2521"/>
    </x:row>
    <x:row r="2522">
      <x:c r="A2522" t="str">
        <x:v>S Magalhaes|2026-04-14</x:v>
      </x:c>
      <x:c r="B2522" s="888" t="n">
        <x:v>46126</x:v>
      </x:c>
      <x:c r="C2522" t="str">
        <x:v>S Magalhaes</x:v>
      </x:c>
      <x:c r="D2522" t="str">
        <x:v>Permanent</x:v>
      </x:c>
      <x:c r="E2522" t="str">
        <x:v>Thurrock</x:v>
      </x:c>
      <x:c r="F2522" t="str">
        <x:v>Operative Porter</x:v>
      </x:c>
      <x:c r="G2522" t="str">
        <x:v>401117</x:v>
      </x:c>
      <x:c r="H2522" t="str">
        <x:v>Haringey Council</x:v>
      </x:c>
      <x:c r="I2522" s="22" t="n">
        <x:v>9.5</x:v>
      </x:c>
      <x:c r="J2522" t="str">
        <x:v>Worked</x:v>
      </x:c>
      <x:c r="K2522" t="str">
        <x:v>Employee 103600; home branch Thurrock; assigned role Operative Porter | Deployment branch: Thurrock | Actual role: Operative Skilled | Jobs: 401117 | Customers: Haringey Council | Actual hours: 9.5; source records: 1</x:v>
      </x:c>
      <x:c r="L2522" t="str">
        <x:v>Include</x:v>
      </x:c>
      <x:c r="M2522"/>
      <x:c r="N2522"/>
    </x:row>
    <x:row r="2523">
      <x:c r="A2523" t="str">
        <x:v>S Magalhaes|2026-04-15</x:v>
      </x:c>
      <x:c r="B2523" s="888" t="n">
        <x:v>46127</x:v>
      </x:c>
      <x:c r="C2523" t="str">
        <x:v>S Magalhaes</x:v>
      </x:c>
      <x:c r="D2523" t="str">
        <x:v>Permanent</x:v>
      </x:c>
      <x:c r="E2523" t="str">
        <x:v>Thurrock</x:v>
      </x:c>
      <x:c r="F2523" t="str">
        <x:v>Operative Porter</x:v>
      </x:c>
      <x:c r="G2523" t="str">
        <x:v>396207</x:v>
      </x:c>
      <x:c r="H2523" t="str">
        <x:v>Linklaters LLP</x:v>
      </x:c>
      <x:c r="I2523" s="22" t="n">
        <x:v>9.5</x:v>
      </x:c>
      <x:c r="J2523" t="str">
        <x:v>Worked</x:v>
      </x:c>
      <x:c r="K2523" t="str">
        <x:v>Employee 103600; home branch Thurrock; assigned role Operative Porter | Deployment branch: Thurrock | Actual role: Operative Porter | Jobs: 396207 | Customers: Linklaters LLP | Actual hours: 9.5; source records: 1</x:v>
      </x:c>
      <x:c r="L2523" t="str">
        <x:v>Include</x:v>
      </x:c>
      <x:c r="M2523"/>
      <x:c r="N2523"/>
    </x:row>
    <x:row r="2524">
      <x:c r="A2524" t="str">
        <x:v>S Magalhaes|2026-04-16</x:v>
      </x:c>
      <x:c r="B2524" s="888" t="n">
        <x:v>46128</x:v>
      </x:c>
      <x:c r="C2524" t="str">
        <x:v>S Magalhaes</x:v>
      </x:c>
      <x:c r="D2524" t="str">
        <x:v>Permanent</x:v>
      </x:c>
      <x:c r="E2524" t="str">
        <x:v>Thurrock</x:v>
      </x:c>
      <x:c r="F2524" t="str">
        <x:v>Operative Porter</x:v>
      </x:c>
      <x:c r="G2524" t="str">
        <x:v>400754</x:v>
      </x:c>
      <x:c r="H2524" t="str">
        <x:v>Aduba/Ms Maureen</x:v>
      </x:c>
      <x:c r="I2524" s="22" t="n">
        <x:v>3.5</x:v>
      </x:c>
      <x:c r="J2524" t="str">
        <x:v>Worked</x:v>
      </x:c>
      <x:c r="K2524" t="str">
        <x:v>Employee 103600; home branch Thurrock; assigned role Operative Porter | Deployment branch: Thurrock | Actual role: Operative Skilled | Jobs: 400754 | Customers: Aduba/Ms Maureen | Actual hours: 3.5; source records: 1</x:v>
      </x:c>
      <x:c r="L2524" t="str">
        <x:v>Include</x:v>
      </x:c>
      <x:c r="M2524"/>
      <x:c r="N2524"/>
    </x:row>
    <x:row r="2525">
      <x:c r="A2525" t="str">
        <x:v>S Magalhaes|2026-04-17</x:v>
      </x:c>
      <x:c r="B2525" s="888" t="n">
        <x:v>46129</x:v>
      </x:c>
      <x:c r="C2525" t="str">
        <x:v>S Magalhaes</x:v>
      </x:c>
      <x:c r="D2525" t="str">
        <x:v>Permanent</x:v>
      </x:c>
      <x:c r="E2525" t="str">
        <x:v>Thurrock</x:v>
      </x:c>
      <x:c r="F2525" t="str">
        <x:v>Operative Porter</x:v>
      </x:c>
      <x:c r="G2525" t="str">
        <x:v>400996</x:v>
      </x:c>
      <x:c r="H2525" t="str">
        <x:v>University of Hertfordshire</x:v>
      </x:c>
      <x:c r="I2525" s="22" t="n">
        <x:v>8.5</x:v>
      </x:c>
      <x:c r="J2525" t="str">
        <x:v>Worked</x:v>
      </x:c>
      <x:c r="K2525" t="str">
        <x:v>Employee 103600; home branch Thurrock; assigned role Operative Porter | Deployment branch: Thurrock | Actual role: Operative Skilled | Jobs: 400996 | Customers: University of Hertfordshire | Actual hours: 8.5; source records: 1</x:v>
      </x:c>
      <x:c r="L2525" t="str">
        <x:v>Include</x:v>
      </x:c>
      <x:c r="M2525"/>
      <x:c r="N2525"/>
    </x:row>
    <x:row r="2526">
      <x:c r="A2526" t="str">
        <x:v>S Magalhaes|2026-04-18</x:v>
      </x:c>
      <x:c r="B2526" s="888" t="n">
        <x:v>46130</x:v>
      </x:c>
      <x:c r="C2526" t="str">
        <x:v>S Magalhaes</x:v>
      </x:c>
      <x:c r="D2526" t="str">
        <x:v>Permanent</x:v>
      </x:c>
      <x:c r="E2526" t="str">
        <x:v>Thurrock</x:v>
      </x:c>
      <x:c r="F2526" t="str">
        <x:v>Operative Porter</x:v>
      </x:c>
      <x:c r="G2526" t="str">
        <x:v>401520</x:v>
      </x:c>
      <x:c r="H2526" t="str">
        <x:v>BNP Paribas Limited</x:v>
      </x:c>
      <x:c r="I2526" s="22" t="n">
        <x:v>8.5</x:v>
      </x:c>
      <x:c r="J2526" t="str">
        <x:v>Worked</x:v>
      </x:c>
      <x:c r="K2526" t="str">
        <x:v>Employee 103600; home branch Thurrock; assigned role Operative Porter | Deployment branch: Thurrock | Actual role: Operative Porter | Jobs: 401520 | Customers: BNP Paribas Limited | Actual hours: 8.5; source records: 1</x:v>
      </x:c>
      <x:c r="L2526" t="str">
        <x:v>Include</x:v>
      </x:c>
      <x:c r="M2526"/>
      <x:c r="N2526"/>
    </x:row>
    <x:row r="2527">
      <x:c r="A2527" t="str">
        <x:v>S Magalhaes|2026-04-19</x:v>
      </x:c>
      <x:c r="B2527" s="888" t="n">
        <x:v>46131</x:v>
      </x:c>
      <x:c r="C2527" t="str">
        <x:v>S Magalhaes</x:v>
      </x:c>
      <x:c r="D2527" t="str">
        <x:v>Permanent</x:v>
      </x:c>
      <x:c r="E2527" t="str">
        <x:v>Thurrock</x:v>
      </x:c>
      <x:c r="F2527" t="str">
        <x:v>Operative Porter</x:v>
      </x:c>
      <x:c r="G2527" t="str">
        <x:v>401520</x:v>
      </x:c>
      <x:c r="H2527" t="str">
        <x:v>BNP Paribas Limited</x:v>
      </x:c>
      <x:c r="I2527" s="22" t="n">
        <x:v>7</x:v>
      </x:c>
      <x:c r="J2527" t="str">
        <x:v>Worked</x:v>
      </x:c>
      <x:c r="K2527" t="str">
        <x:v>Employee 103600; home branch Thurrock; assigned role Operative Porter | Deployment branch: Thurrock | Actual role: Operative Porter | Jobs: 401520 | Customers: BNP Paribas Limited | Actual hours: 7.0; source records: 1</x:v>
      </x:c>
      <x:c r="L2527" t="str">
        <x:v>Include</x:v>
      </x:c>
      <x:c r="M2527"/>
      <x:c r="N2527"/>
    </x:row>
    <x:row r="2528">
      <x:c r="A2528" t="str">
        <x:v>S Magalhaes|2026-04-20</x:v>
      </x:c>
      <x:c r="B2528" s="888" t="n">
        <x:v>46132</x:v>
      </x:c>
      <x:c r="C2528" t="str">
        <x:v>S Magalhaes</x:v>
      </x:c>
      <x:c r="D2528" t="str">
        <x:v>Permanent</x:v>
      </x:c>
      <x:c r="E2528" t="str">
        <x:v>Thurrock</x:v>
      </x:c>
      <x:c r="F2528" t="str">
        <x:v>Operative Porter</x:v>
      </x:c>
      <x:c r="G2528" t="str">
        <x:v>396207</x:v>
      </x:c>
      <x:c r="H2528" t="str">
        <x:v>Linklaters LLP</x:v>
      </x:c>
      <x:c r="I2528" s="22" t="n">
        <x:v>9.5</x:v>
      </x:c>
      <x:c r="J2528" t="str">
        <x:v>Worked</x:v>
      </x:c>
      <x:c r="K2528" t="str">
        <x:v>Employee 103600; home branch Thurrock; assigned role Operative Porter | Deployment branch: Thurrock | Actual role: Operative Porter | Jobs: 396207 | Customers: Linklaters LLP | Actual hours: 9.5; source records: 1</x:v>
      </x:c>
      <x:c r="L2528" t="str">
        <x:v>Include</x:v>
      </x:c>
      <x:c r="M2528"/>
      <x:c r="N2528"/>
    </x:row>
    <x:row r="2529">
      <x:c r="A2529" t="str">
        <x:v>S Magalhaes|2026-04-21</x:v>
      </x:c>
      <x:c r="B2529" s="888" t="n">
        <x:v>46133</x:v>
      </x:c>
      <x:c r="C2529" t="str">
        <x:v>S Magalhaes</x:v>
      </x:c>
      <x:c r="D2529" t="str">
        <x:v>Permanent</x:v>
      </x:c>
      <x:c r="E2529" t="str">
        <x:v>Thurrock</x:v>
      </x:c>
      <x:c r="F2529" t="str">
        <x:v>Operative Porter</x:v>
      </x:c>
      <x:c r="G2529" t="str">
        <x:v>396207</x:v>
      </x:c>
      <x:c r="H2529" t="str">
        <x:v>Linklaters LLP</x:v>
      </x:c>
      <x:c r="I2529" s="22" t="n">
        <x:v>8.5</x:v>
      </x:c>
      <x:c r="J2529" t="str">
        <x:v>Worked</x:v>
      </x:c>
      <x:c r="K2529" t="str">
        <x:v>Employee 103600; home branch Thurrock; assigned role Operative Porter | Deployment branch: Thurrock | Actual role: Operative Porter | Jobs: 396207 | Customers: Linklaters LLP | Actual hours: 8.5; source records: 1</x:v>
      </x:c>
      <x:c r="L2529" t="str">
        <x:v>Include</x:v>
      </x:c>
      <x:c r="M2529"/>
      <x:c r="N2529"/>
    </x:row>
    <x:row r="2530">
      <x:c r="A2530" t="str">
        <x:v>S Magalhaes|2026-04-22</x:v>
      </x:c>
      <x:c r="B2530" s="888" t="n">
        <x:v>46134</x:v>
      </x:c>
      <x:c r="C2530" t="str">
        <x:v>S Magalhaes</x:v>
      </x:c>
      <x:c r="D2530" t="str">
        <x:v>Permanent</x:v>
      </x:c>
      <x:c r="E2530" t="str">
        <x:v>Thurrock</x:v>
      </x:c>
      <x:c r="F2530" t="str">
        <x:v>Operative Porter</x:v>
      </x:c>
      <x:c r="G2530" t="str">
        <x:v>400853</x:v>
      </x:c>
      <x:c r="H2530" t="str">
        <x:v>National Conservation Services/London Borough of Newham</x:v>
      </x:c>
      <x:c r="I2530" s="22" t="n">
        <x:v>5.5</x:v>
      </x:c>
      <x:c r="J2530" t="str">
        <x:v>Worked</x:v>
      </x:c>
      <x:c r="K2530" t="str">
        <x:v>Employee 103600; home branch Thurrock; assigned role Operative Porter | Deployment branch: Thurrock | Actual role: Operative Porter | Jobs: 400853 | Customers: National Conservation Services/London Borough of Newham | Actual hours: 5.5; source records: 1</x:v>
      </x:c>
      <x:c r="L2530" t="str">
        <x:v>Include</x:v>
      </x:c>
      <x:c r="M2530"/>
      <x:c r="N2530"/>
    </x:row>
    <x:row r="2531">
      <x:c r="A2531" t="str">
        <x:v>S Magalhaes|2026-04-23</x:v>
      </x:c>
      <x:c r="B2531" s="888" t="n">
        <x:v>46135</x:v>
      </x:c>
      <x:c r="C2531" t="str">
        <x:v>S Magalhaes</x:v>
      </x:c>
      <x:c r="D2531" t="str">
        <x:v>Permanent</x:v>
      </x:c>
      <x:c r="E2531" t="str">
        <x:v>Thurrock</x:v>
      </x:c>
      <x:c r="F2531" t="str">
        <x:v>Operative Porter</x:v>
      </x:c>
      <x:c r="G2531" t="str">
        <x:v>400283</x:v>
      </x:c>
      <x:c r="H2531" t="str">
        <x:v>Canada Life</x:v>
      </x:c>
      <x:c r="I2531" s="22" t="n">
        <x:v>8.5</x:v>
      </x:c>
      <x:c r="J2531" t="str">
        <x:v>Worked</x:v>
      </x:c>
      <x:c r="K2531" t="str">
        <x:v>Employee 103600; home branch Thurrock; assigned role Operative Porter | Deployment branch: Thurrock | Actual role: Operative Skilled | Jobs: 400283 | Customers: Canada Life | Actual hours: 8.5; source records: 1</x:v>
      </x:c>
      <x:c r="L2531" t="str">
        <x:v>Include</x:v>
      </x:c>
      <x:c r="M2531"/>
      <x:c r="N2531"/>
    </x:row>
    <x:row r="2532">
      <x:c r="A2532" t="str">
        <x:v>S Magalhaes|2026-04-24</x:v>
      </x:c>
      <x:c r="B2532" s="888" t="n">
        <x:v>46136</x:v>
      </x:c>
      <x:c r="C2532" t="str">
        <x:v>S Magalhaes</x:v>
      </x:c>
      <x:c r="D2532" t="str">
        <x:v>Permanent</x:v>
      </x:c>
      <x:c r="E2532" t="str">
        <x:v>Thurrock</x:v>
      </x:c>
      <x:c r="F2532" t="str">
        <x:v>Operative Porter</x:v>
      </x:c>
      <x:c r="G2532" t="str">
        <x:v>401520</x:v>
      </x:c>
      <x:c r="H2532" t="str">
        <x:v>BNP Paribas Limited</x:v>
      </x:c>
      <x:c r="I2532" s="22" t="n">
        <x:v>9.5</x:v>
      </x:c>
      <x:c r="J2532" t="str">
        <x:v>Worked</x:v>
      </x:c>
      <x:c r="K2532" t="str">
        <x:v>Employee 103600; home branch Thurrock; assigned role Operative Porter | Deployment branch: Thurrock | Actual role: Operative Porter | Jobs: 401520 | Customers: BNP Paribas Limited | Actual hours: 9.5; source records: 1</x:v>
      </x:c>
      <x:c r="L2532" t="str">
        <x:v>Include</x:v>
      </x:c>
      <x:c r="M2532"/>
      <x:c r="N2532"/>
    </x:row>
    <x:row r="2533">
      <x:c r="A2533" t="str">
        <x:v>S Magalhaes|2026-04-25</x:v>
      </x:c>
      <x:c r="B2533" s="888" t="n">
        <x:v>46137</x:v>
      </x:c>
      <x:c r="C2533" t="str">
        <x:v>S Magalhaes</x:v>
      </x:c>
      <x:c r="D2533" t="str">
        <x:v>Permanent</x:v>
      </x:c>
      <x:c r="E2533" t="str">
        <x:v>Thurrock</x:v>
      </x:c>
      <x:c r="F2533" t="str">
        <x:v>Operative Porter</x:v>
      </x:c>
      <x:c r="G2533" t="str">
        <x:v>401520</x:v>
      </x:c>
      <x:c r="H2533" t="str">
        <x:v>BNP Paribas Limited</x:v>
      </x:c>
      <x:c r="I2533" s="22" t="n">
        <x:v>6.5</x:v>
      </x:c>
      <x:c r="J2533" t="str">
        <x:v>Worked</x:v>
      </x:c>
      <x:c r="K2533" t="str">
        <x:v>Employee 103600; home branch Thurrock; assigned role Operative Porter | Deployment branch: Thurrock | Actual role: Operative Porter | Jobs: 401520 | Customers: BNP Paribas Limited | Actual hours: 6.5; source records: 1</x:v>
      </x:c>
      <x:c r="L2533" t="str">
        <x:v>Include</x:v>
      </x:c>
      <x:c r="M2533"/>
      <x:c r="N2533"/>
    </x:row>
    <x:row r="2534">
      <x:c r="A2534" t="str">
        <x:v>S Magalhaes|2026-04-27</x:v>
      </x:c>
      <x:c r="B2534" s="888" t="n">
        <x:v>46139</x:v>
      </x:c>
      <x:c r="C2534" t="str">
        <x:v>S Magalhaes</x:v>
      </x:c>
      <x:c r="D2534" t="str">
        <x:v>Permanent</x:v>
      </x:c>
      <x:c r="E2534" t="str">
        <x:v>Thurrock</x:v>
      </x:c>
      <x:c r="F2534" t="str">
        <x:v>Operative Porter</x:v>
      </x:c>
      <x:c r="G2534"/>
      <x:c r="H2534"/>
      <x:c r="I2534" s="22" t="n">
        <x:v>0</x:v>
      </x:c>
      <x:c r="J2534" t="str">
        <x:v>Other leave — Sickness</x:v>
      </x:c>
      <x:c r="K2534" t="str">
        <x:v>Employee 103600; home branch Thurrock; assigned role Operative Porter | Leave: Sickness | Leave calendar basis: Variable-pattern period</x:v>
      </x:c>
      <x:c r="L2534" t="str">
        <x:v>Include</x:v>
      </x:c>
      <x:c r="M2534"/>
      <x:c r="N2534"/>
    </x:row>
    <x:row r="2535">
      <x:c r="A2535" t="str">
        <x:v>S Magalhaes|2026-04-28</x:v>
      </x:c>
      <x:c r="B2535" s="888" t="n">
        <x:v>46140</x:v>
      </x:c>
      <x:c r="C2535" t="str">
        <x:v>S Magalhaes</x:v>
      </x:c>
      <x:c r="D2535" t="str">
        <x:v>Permanent</x:v>
      </x:c>
      <x:c r="E2535" t="str">
        <x:v>Thurrock</x:v>
      </x:c>
      <x:c r="F2535" t="str">
        <x:v>Operative Porter</x:v>
      </x:c>
      <x:c r="G2535" t="str">
        <x:v>400559</x:v>
      </x:c>
      <x:c r="H2535" t="str">
        <x:v>Southwark Youth Offending Service</x:v>
      </x:c>
      <x:c r="I2535" s="22" t="n">
        <x:v>7</x:v>
      </x:c>
      <x:c r="J2535" t="str">
        <x:v>Worked</x:v>
      </x:c>
      <x:c r="K2535" t="str">
        <x:v>Employee 103600; home branch Thurrock; assigned role Operative Porter | Deployment branch: Thurrock | Actual role: Operative Skilled | Jobs: 400559 | Customers: Southwark Youth Offending Service | Actual hours: 7.0; source records: 1</x:v>
      </x:c>
      <x:c r="L2535" t="str">
        <x:v>Include</x:v>
      </x:c>
      <x:c r="M2535"/>
      <x:c r="N2535"/>
    </x:row>
    <x:row r="2536">
      <x:c r="A2536" t="str">
        <x:v>S Magalhaes|2026-04-29</x:v>
      </x:c>
      <x:c r="B2536" s="888" t="n">
        <x:v>46141</x:v>
      </x:c>
      <x:c r="C2536" t="str">
        <x:v>S Magalhaes</x:v>
      </x:c>
      <x:c r="D2536" t="str">
        <x:v>Permanent</x:v>
      </x:c>
      <x:c r="E2536" t="str">
        <x:v>Thurrock</x:v>
      </x:c>
      <x:c r="F2536" t="str">
        <x:v>Operative Porter</x:v>
      </x:c>
      <x:c r="G2536" t="str">
        <x:v>401698</x:v>
      </x:c>
      <x:c r="H2536" t="str">
        <x:v>Serwaah/Ms</x:v>
      </x:c>
      <x:c r="I2536" s="22" t="n">
        <x:v>8.5</x:v>
      </x:c>
      <x:c r="J2536" t="str">
        <x:v>Worked</x:v>
      </x:c>
      <x:c r="K2536" t="str">
        <x:v>Employee 103600; home branch Thurrock; assigned role Operative Porter | Deployment branch: Thurrock | Actual role: Operative Skilled | Jobs: 401698 | Customers: Serwaah/Ms | Actual hours: 8.5; source records: 1</x:v>
      </x:c>
      <x:c r="L2536" t="str">
        <x:v>Include</x:v>
      </x:c>
      <x:c r="M2536"/>
      <x:c r="N2536"/>
    </x:row>
    <x:row r="2537">
      <x:c r="A2537" t="str">
        <x:v>S Magalhaes|2026-04-30</x:v>
      </x:c>
      <x:c r="B2537" s="888" t="n">
        <x:v>46142</x:v>
      </x:c>
      <x:c r="C2537" t="str">
        <x:v>S Magalhaes</x:v>
      </x:c>
      <x:c r="D2537" t="str">
        <x:v>Permanent</x:v>
      </x:c>
      <x:c r="E2537" t="str">
        <x:v>Thurrock</x:v>
      </x:c>
      <x:c r="F2537" t="str">
        <x:v>Operative Porter</x:v>
      </x:c>
      <x:c r="G2537" t="str">
        <x:v>399451I</x:v>
      </x:c>
      <x:c r="H2537" t="str">
        <x:v>Royal Borough of Kensington and Chelsea</x:v>
      </x:c>
      <x:c r="I2537" s="22" t="n">
        <x:v>10</x:v>
      </x:c>
      <x:c r="J2537" t="str">
        <x:v>Worked</x:v>
      </x:c>
      <x:c r="K2537" t="str">
        <x:v>Employee 103600; home branch Thurrock; assigned role Operative Porter | Deployment branch: Croydon | Actual role: Operative Skilled | Jobs: 399451I | Customers: Royal Borough of Kensington and Chelsea | Actual hours: 10.0; source records: 1</x:v>
      </x:c>
      <x:c r="L2537" t="str">
        <x:v>Include</x:v>
      </x:c>
      <x:c r="M2537"/>
      <x:c r="N2537"/>
    </x:row>
    <x:row r="2538">
      <x:c r="A2538" t="str">
        <x:v>S Richardson.|2026-04-01</x:v>
      </x:c>
      <x:c r="B2538" s="888" t="n">
        <x:v>46113</x:v>
      </x:c>
      <x:c r="C2538" t="str">
        <x:v>S Richardson.</x:v>
      </x:c>
      <x:c r="D2538" t="str">
        <x:v>Permanent</x:v>
      </x:c>
      <x:c r="E2538" t="str">
        <x:v>Thurrock</x:v>
      </x:c>
      <x:c r="F2538" t="str">
        <x:v>Operative Porter</x:v>
      </x:c>
      <x:c r="G2538" t="str">
        <x:v>400853</x:v>
      </x:c>
      <x:c r="H2538" t="str">
        <x:v>National Conservation Services/London Borough of Newham</x:v>
      </x:c>
      <x:c r="I2538" s="22" t="n">
        <x:v>8.5</x:v>
      </x:c>
      <x:c r="J2538" t="str">
        <x:v>Worked</x:v>
      </x:c>
      <x:c r="K2538" t="str">
        <x:v>Employee 103123; home branch Thurrock; assigned role Operative Porter | Deployment branch: Thurrock | Actual role: Operative Porter | Jobs: 400853 | Customers: National Conservation Services/London Borough of Newham | Actual hours: 8.5; source records: 1</x:v>
      </x:c>
      <x:c r="L2538" t="str">
        <x:v>Include</x:v>
      </x:c>
      <x:c r="M2538"/>
      <x:c r="N2538"/>
    </x:row>
    <x:row r="2539">
      <x:c r="A2539" t="str">
        <x:v>S Richardson.|2026-04-07</x:v>
      </x:c>
      <x:c r="B2539" s="888" t="n">
        <x:v>46119</x:v>
      </x:c>
      <x:c r="C2539" t="str">
        <x:v>S Richardson.</x:v>
      </x:c>
      <x:c r="D2539" t="str">
        <x:v>Permanent</x:v>
      </x:c>
      <x:c r="E2539" t="str">
        <x:v>Thurrock</x:v>
      </x:c>
      <x:c r="F2539" t="str">
        <x:v>Operative Porter</x:v>
      </x:c>
      <x:c r="G2539" t="str">
        <x:v>400996</x:v>
      </x:c>
      <x:c r="H2539" t="str">
        <x:v>University of Hertfordshire</x:v>
      </x:c>
      <x:c r="I2539" s="22" t="n">
        <x:v>8.5</x:v>
      </x:c>
      <x:c r="J2539" t="str">
        <x:v>Worked</x:v>
      </x:c>
      <x:c r="K2539" t="str">
        <x:v>Employee 103123; home branch Thurrock; assigned role Operative Porter | Deployment branch: Thurrock | Actual role: Operative Porter | Jobs: 400996 | Customers: University of Hertfordshire | Actual hours: 8.5; source records: 1</x:v>
      </x:c>
      <x:c r="L2539" t="str">
        <x:v>Include</x:v>
      </x:c>
      <x:c r="M2539"/>
      <x:c r="N2539"/>
    </x:row>
    <x:row r="2540">
      <x:c r="A2540" t="str">
        <x:v>S Richardson.|2026-04-08</x:v>
      </x:c>
      <x:c r="B2540" s="888" t="n">
        <x:v>46120</x:v>
      </x:c>
      <x:c r="C2540" t="str">
        <x:v>S Richardson.</x:v>
      </x:c>
      <x:c r="D2540" t="str">
        <x:v>Permanent</x:v>
      </x:c>
      <x:c r="E2540" t="str">
        <x:v>Thurrock</x:v>
      </x:c>
      <x:c r="F2540" t="str">
        <x:v>Operative Porter</x:v>
      </x:c>
      <x:c r="G2540" t="str">
        <x:v>400996</x:v>
      </x:c>
      <x:c r="H2540" t="str">
        <x:v>University of Hertfordshire</x:v>
      </x:c>
      <x:c r="I2540" s="22" t="n">
        <x:v>6</x:v>
      </x:c>
      <x:c r="J2540" t="str">
        <x:v>Worked</x:v>
      </x:c>
      <x:c r="K2540" t="str">
        <x:v>Employee 103123; home branch Thurrock; assigned role Operative Porter | Deployment branch: Thurrock | Actual role: Operative Porter | Jobs: 400996 | Customers: University of Hertfordshire | Actual hours: 6.0; source records: 1</x:v>
      </x:c>
      <x:c r="L2540" t="str">
        <x:v>Include</x:v>
      </x:c>
      <x:c r="M2540"/>
      <x:c r="N2540"/>
    </x:row>
    <x:row r="2541">
      <x:c r="A2541" t="str">
        <x:v>S Richardson.|2026-04-09</x:v>
      </x:c>
      <x:c r="B2541" s="888" t="n">
        <x:v>46121</x:v>
      </x:c>
      <x:c r="C2541" t="str">
        <x:v>S Richardson.</x:v>
      </x:c>
      <x:c r="D2541" t="str">
        <x:v>Permanent</x:v>
      </x:c>
      <x:c r="E2541" t="str">
        <x:v>Thurrock</x:v>
      </x:c>
      <x:c r="F2541" t="str">
        <x:v>Operative Porter</x:v>
      </x:c>
      <x:c r="G2541" t="str">
        <x:v>400996</x:v>
      </x:c>
      <x:c r="H2541" t="str">
        <x:v>University of Hertfordshire</x:v>
      </x:c>
      <x:c r="I2541" s="22" t="n">
        <x:v>9.5</x:v>
      </x:c>
      <x:c r="J2541" t="str">
        <x:v>Worked</x:v>
      </x:c>
      <x:c r="K2541" t="str">
        <x:v>Employee 103123; home branch Thurrock; assigned role Operative Porter | Deployment branch: Thurrock | Actual role: Operative Porter | Jobs: 400996 | Customers: University of Hertfordshire | Actual hours: 9.5; source records: 1</x:v>
      </x:c>
      <x:c r="L2541" t="str">
        <x:v>Include</x:v>
      </x:c>
      <x:c r="M2541"/>
      <x:c r="N2541"/>
    </x:row>
    <x:row r="2542">
      <x:c r="A2542" t="str">
        <x:v>S Richardson.|2026-04-13</x:v>
      </x:c>
      <x:c r="B2542" s="888" t="n">
        <x:v>46125</x:v>
      </x:c>
      <x:c r="C2542" t="str">
        <x:v>S Richardson.</x:v>
      </x:c>
      <x:c r="D2542" t="str">
        <x:v>Permanent</x:v>
      </x:c>
      <x:c r="E2542" t="str">
        <x:v>Thurrock</x:v>
      </x:c>
      <x:c r="F2542" t="str">
        <x:v>Operative Porter</x:v>
      </x:c>
      <x:c r="G2542" t="str">
        <x:v>400996</x:v>
      </x:c>
      <x:c r="H2542" t="str">
        <x:v>University of Hertfordshire</x:v>
      </x:c>
      <x:c r="I2542" s="22" t="n">
        <x:v>5.5</x:v>
      </x:c>
      <x:c r="J2542" t="str">
        <x:v>Worked</x:v>
      </x:c>
      <x:c r="K2542" t="str">
        <x:v>Employee 103123; home branch Thurrock; assigned role Operative Porter | Deployment branch: Thurrock | Actual role: Operative Porter | Jobs: 400996 | Customers: University of Hertfordshire | Actual hours: 5.5; source records: 1</x:v>
      </x:c>
      <x:c r="L2542" t="str">
        <x:v>Include</x:v>
      </x:c>
      <x:c r="M2542"/>
      <x:c r="N2542"/>
    </x:row>
    <x:row r="2543">
      <x:c r="A2543" t="str">
        <x:v>S Richardson.|2026-04-14</x:v>
      </x:c>
      <x:c r="B2543" s="888" t="n">
        <x:v>46126</x:v>
      </x:c>
      <x:c r="C2543" t="str">
        <x:v>S Richardson.</x:v>
      </x:c>
      <x:c r="D2543" t="str">
        <x:v>Permanent</x:v>
      </x:c>
      <x:c r="E2543" t="str">
        <x:v>Thurrock</x:v>
      </x:c>
      <x:c r="F2543" t="str">
        <x:v>Operative Porter</x:v>
      </x:c>
      <x:c r="G2543" t="str">
        <x:v>400996</x:v>
      </x:c>
      <x:c r="H2543" t="str">
        <x:v>University of Hertfordshire</x:v>
      </x:c>
      <x:c r="I2543" s="22" t="n">
        <x:v>7.5</x:v>
      </x:c>
      <x:c r="J2543" t="str">
        <x:v>Worked</x:v>
      </x:c>
      <x:c r="K2543" t="str">
        <x:v>Employee 103123; home branch Thurrock; assigned role Operative Porter | Deployment branch: Thurrock | Actual role: Operative Porter | Jobs: 400996 | Customers: University of Hertfordshire | Actual hours: 7.5; source records: 1</x:v>
      </x:c>
      <x:c r="L2543" t="str">
        <x:v>Include</x:v>
      </x:c>
      <x:c r="M2543"/>
      <x:c r="N2543"/>
    </x:row>
    <x:row r="2544">
      <x:c r="A2544" t="str">
        <x:v>S Richardson.|2026-04-15</x:v>
      </x:c>
      <x:c r="B2544" s="888" t="n">
        <x:v>46127</x:v>
      </x:c>
      <x:c r="C2544" t="str">
        <x:v>S Richardson.</x:v>
      </x:c>
      <x:c r="D2544" t="str">
        <x:v>Permanent</x:v>
      </x:c>
      <x:c r="E2544" t="str">
        <x:v>Thurrock</x:v>
      </x:c>
      <x:c r="F2544" t="str">
        <x:v>Operative Porter</x:v>
      </x:c>
      <x:c r="G2544" t="str">
        <x:v>400471A</x:v>
      </x:c>
      <x:c r="H2544" t="str">
        <x:v>Hammersmith &amp; Fulham Borough Council</x:v>
      </x:c>
      <x:c r="I2544" s="22" t="n">
        <x:v>8</x:v>
      </x:c>
      <x:c r="J2544" t="str">
        <x:v>Worked</x:v>
      </x:c>
      <x:c r="K2544" t="str">
        <x:v>Employee 103123; home branch Thurrock; assigned role Operative Porter | Deployment branch: Croydon | Actual role: Operative Porter | Jobs: 400471A | Customers: Hammersmith &amp; Fulham Borough Council | Actual hours: 8.0; source records: 1</x:v>
      </x:c>
      <x:c r="L2544" t="str">
        <x:v>Include</x:v>
      </x:c>
      <x:c r="M2544"/>
      <x:c r="N2544"/>
    </x:row>
    <x:row r="2545">
      <x:c r="A2545" t="str">
        <x:v>S Richardson.|2026-04-16</x:v>
      </x:c>
      <x:c r="B2545" s="888" t="n">
        <x:v>46128</x:v>
      </x:c>
      <x:c r="C2545" t="str">
        <x:v>S Richardson.</x:v>
      </x:c>
      <x:c r="D2545" t="str">
        <x:v>Permanent</x:v>
      </x:c>
      <x:c r="E2545" t="str">
        <x:v>Thurrock</x:v>
      </x:c>
      <x:c r="F2545" t="str">
        <x:v>Operative Porter</x:v>
      </x:c>
      <x:c r="G2545" t="str">
        <x:v>400721</x:v>
      </x:c>
      <x:c r="H2545" t="str">
        <x:v>London Metropolitan University</x:v>
      </x:c>
      <x:c r="I2545" s="22" t="n">
        <x:v>7.5</x:v>
      </x:c>
      <x:c r="J2545" t="str">
        <x:v>Worked</x:v>
      </x:c>
      <x:c r="K2545" t="str">
        <x:v>Employee 103123; home branch Thurrock; assigned role Operative Porter | Deployment branch: Thurrock | Actual role: Operative Porter | Jobs: 400721 | Customers: London Metropolitan University | Actual hours: 7.5; source records: 1</x:v>
      </x:c>
      <x:c r="L2545" t="str">
        <x:v>Include</x:v>
      </x:c>
      <x:c r="M2545"/>
      <x:c r="N2545"/>
    </x:row>
    <x:row r="2546">
      <x:c r="A2546" t="str">
        <x:v>S Richardson.|2026-04-21</x:v>
      </x:c>
      <x:c r="B2546" s="888" t="n">
        <x:v>46133</x:v>
      </x:c>
      <x:c r="C2546" t="str">
        <x:v>S Richardson.</x:v>
      </x:c>
      <x:c r="D2546" t="str">
        <x:v>Permanent</x:v>
      </x:c>
      <x:c r="E2546" t="str">
        <x:v>Thurrock</x:v>
      </x:c>
      <x:c r="F2546" t="str">
        <x:v>Operative Porter</x:v>
      </x:c>
      <x:c r="G2546"/>
      <x:c r="H2546"/>
      <x:c r="I2546" s="22" t="n">
        <x:v>0</x:v>
      </x:c>
      <x:c r="J2546" t="str">
        <x:v>Other leave — Compassionate Leave (Paid)</x:v>
      </x:c>
      <x:c r="K2546" t="str">
        <x:v>Employee 103123; home branch Thurrock; assigned role Operative Porter | Leave: Compassionate Leave (Paid) | Leave calendar basis: Variable-pattern period</x:v>
      </x:c>
      <x:c r="L2546" t="str">
        <x:v>Include</x:v>
      </x:c>
      <x:c r="M2546"/>
      <x:c r="N2546"/>
    </x:row>
    <x:row r="2547">
      <x:c r="A2547" t="str">
        <x:v>S Richardson.|2026-04-22</x:v>
      </x:c>
      <x:c r="B2547" s="888" t="n">
        <x:v>46134</x:v>
      </x:c>
      <x:c r="C2547" t="str">
        <x:v>S Richardson.</x:v>
      </x:c>
      <x:c r="D2547" t="str">
        <x:v>Permanent</x:v>
      </x:c>
      <x:c r="E2547" t="str">
        <x:v>Thurrock</x:v>
      </x:c>
      <x:c r="F2547" t="str">
        <x:v>Operative Porter</x:v>
      </x:c>
      <x:c r="G2547"/>
      <x:c r="H2547"/>
      <x:c r="I2547" s="22" t="n">
        <x:v>0</x:v>
      </x:c>
      <x:c r="J2547" t="str">
        <x:v>Annual leave</x:v>
      </x:c>
      <x:c r="K2547" t="str">
        <x:v>Employee 103123; home branch Thurrock; assigned role Operative Porter | Leave: Annual Leave (Hours) | Leave calendar basis: Variable-pattern period</x:v>
      </x:c>
      <x:c r="L2547" t="str">
        <x:v>Include</x:v>
      </x:c>
      <x:c r="M2547"/>
      <x:c r="N2547"/>
    </x:row>
    <x:row r="2548">
      <x:c r="A2548" t="str">
        <x:v>S Richardson.|2026-04-23</x:v>
      </x:c>
      <x:c r="B2548" s="888" t="n">
        <x:v>46135</x:v>
      </x:c>
      <x:c r="C2548" t="str">
        <x:v>S Richardson.</x:v>
      </x:c>
      <x:c r="D2548" t="str">
        <x:v>Permanent</x:v>
      </x:c>
      <x:c r="E2548" t="str">
        <x:v>Thurrock</x:v>
      </x:c>
      <x:c r="F2548" t="str">
        <x:v>Operative Porter</x:v>
      </x:c>
      <x:c r="G2548"/>
      <x:c r="H2548"/>
      <x:c r="I2548" s="22" t="n">
        <x:v>0</x:v>
      </x:c>
      <x:c r="J2548" t="str">
        <x:v>Annual leave</x:v>
      </x:c>
      <x:c r="K2548" t="str">
        <x:v>Employee 103123; home branch Thurrock; assigned role Operative Porter | Leave: Annual Leave (Hours) | Leave calendar basis: Variable-pattern period</x:v>
      </x:c>
      <x:c r="L2548" t="str">
        <x:v>Include</x:v>
      </x:c>
      <x:c r="M2548"/>
      <x:c r="N2548"/>
    </x:row>
    <x:row r="2549">
      <x:c r="A2549" t="str">
        <x:v>S Richardson.|2026-04-27</x:v>
      </x:c>
      <x:c r="B2549" s="888" t="n">
        <x:v>46139</x:v>
      </x:c>
      <x:c r="C2549" t="str">
        <x:v>S Richardson.</x:v>
      </x:c>
      <x:c r="D2549" t="str">
        <x:v>Permanent</x:v>
      </x:c>
      <x:c r="E2549" t="str">
        <x:v>Thurrock</x:v>
      </x:c>
      <x:c r="F2549" t="str">
        <x:v>Operative Porter</x:v>
      </x:c>
      <x:c r="G2549" t="str">
        <x:v>401467</x:v>
      </x:c>
      <x:c r="H2549" t="str">
        <x:v>University of Hertfordshire</x:v>
      </x:c>
      <x:c r="I2549" s="22" t="n">
        <x:v>5</x:v>
      </x:c>
      <x:c r="J2549" t="str">
        <x:v>Worked</x:v>
      </x:c>
      <x:c r="K2549" t="str">
        <x:v>Employee 103123; home branch Thurrock; assigned role Operative Porter | Deployment branch: Thurrock | Actual role: Operative Porter | Jobs: 401467 | Customers: University of Hertfordshire | Actual hours: 5.0; source records: 1</x:v>
      </x:c>
      <x:c r="L2549" t="str">
        <x:v>Include</x:v>
      </x:c>
      <x:c r="M2549"/>
      <x:c r="N2549"/>
    </x:row>
    <x:row r="2550">
      <x:c r="A2550" t="str">
        <x:v>S Richardson.|2026-04-28</x:v>
      </x:c>
      <x:c r="B2550" s="888" t="n">
        <x:v>46140</x:v>
      </x:c>
      <x:c r="C2550" t="str">
        <x:v>S Richardson.</x:v>
      </x:c>
      <x:c r="D2550" t="str">
        <x:v>Permanent</x:v>
      </x:c>
      <x:c r="E2550" t="str">
        <x:v>Thurrock</x:v>
      </x:c>
      <x:c r="F2550" t="str">
        <x:v>Operative Porter</x:v>
      </x:c>
      <x:c r="G2550" t="str">
        <x:v>399622</x:v>
      </x:c>
      <x:c r="H2550" t="str">
        <x:v>Accenture UK Ltd</x:v>
      </x:c>
      <x:c r="I2550" s="22" t="n">
        <x:v>8.5</x:v>
      </x:c>
      <x:c r="J2550" t="str">
        <x:v>Worked</x:v>
      </x:c>
      <x:c r="K2550" t="str">
        <x:v>Employee 103123; home branch Thurrock; assigned role Operative Porter | Deployment branch: Thurrock | Actual role: Operative Porter | Jobs: 399622 | Customers: Accenture UK Ltd | Actual hours: 8.5; source records: 1</x:v>
      </x:c>
      <x:c r="L2550" t="str">
        <x:v>Include</x:v>
      </x:c>
      <x:c r="M2550"/>
      <x:c r="N2550"/>
    </x:row>
    <x:row r="2551">
      <x:c r="A2551" t="str">
        <x:v>S Richardson.|2026-04-29</x:v>
      </x:c>
      <x:c r="B2551" s="888" t="n">
        <x:v>46141</x:v>
      </x:c>
      <x:c r="C2551" t="str">
        <x:v>S Richardson.</x:v>
      </x:c>
      <x:c r="D2551" t="str">
        <x:v>Permanent</x:v>
      </x:c>
      <x:c r="E2551" t="str">
        <x:v>Thurrock</x:v>
      </x:c>
      <x:c r="F2551" t="str">
        <x:v>Operative Porter</x:v>
      </x:c>
      <x:c r="G2551" t="str">
        <x:v>398210A</x:v>
      </x:c>
      <x:c r="H2551" t="str">
        <x:v>London Metropolitan University</x:v>
      </x:c>
      <x:c r="I2551" s="22" t="n">
        <x:v>8.5</x:v>
      </x:c>
      <x:c r="J2551" t="str">
        <x:v>Worked</x:v>
      </x:c>
      <x:c r="K2551" t="str">
        <x:v>Employee 103123; home branch Thurrock; assigned role Operative Porter | Deployment branch: Thurrock | Actual role: Operative Porter | Jobs: 398210A | Customers: London Metropolitan University | Actual hours: 8.5; source records: 1</x:v>
      </x:c>
      <x:c r="L2551" t="str">
        <x:v>Include</x:v>
      </x:c>
      <x:c r="M2551"/>
      <x:c r="N2551"/>
    </x:row>
    <x:row r="2552">
      <x:c r="A2552" t="str">
        <x:v>Scott Bradley|2026-04-01</x:v>
      </x:c>
      <x:c r="B2552" s="888" t="n">
        <x:v>46113</x:v>
      </x:c>
      <x:c r="C2552" t="str">
        <x:v>Scott Bradley</x:v>
      </x:c>
      <x:c r="D2552" t="str">
        <x:v>Permanent</x:v>
      </x:c>
      <x:c r="E2552" t="str">
        <x:v>Glasgow</x:v>
      </x:c>
      <x:c r="F2552" t="str">
        <x:v>Operative Porter</x:v>
      </x:c>
      <x:c r="G2552" t="str">
        <x:v>400800</x:v>
      </x:c>
      <x:c r="H2552" t="str">
        <x:v>Stirling Council</x:v>
      </x:c>
      <x:c r="I2552" s="22" t="n">
        <x:v>7.75</x:v>
      </x:c>
      <x:c r="J2552" t="str">
        <x:v>Worked</x:v>
      </x:c>
      <x:c r="K2552" t="str">
        <x:v>Employee 1168; home branch Glasgow; assigned role Operative Porter | Deployment branch: Glasgow | Actual role: Operative Driver | Jobs: 400800 | Customers: Stirling Council | Actual hours: 7.8; source records: 1</x:v>
      </x:c>
      <x:c r="L2552" t="str">
        <x:v>Include</x:v>
      </x:c>
      <x:c r="M2552"/>
      <x:c r="N2552"/>
    </x:row>
    <x:row r="2553">
      <x:c r="A2553" t="str">
        <x:v>Scott Bradley|2026-04-03</x:v>
      </x:c>
      <x:c r="B2553" s="888" t="n">
        <x:v>46115</x:v>
      </x:c>
      <x:c r="C2553" t="str">
        <x:v>Scott Bradley</x:v>
      </x:c>
      <x:c r="D2553" t="str">
        <x:v>Permanent</x:v>
      </x:c>
      <x:c r="E2553" t="str">
        <x:v>Glasgow</x:v>
      </x:c>
      <x:c r="F2553" t="str">
        <x:v>Operative Porter</x:v>
      </x:c>
      <x:c r="G2553" t="str">
        <x:v>399966</x:v>
      </x:c>
      <x:c r="H2553" t="str">
        <x:v>University of Glasgow</x:v>
      </x:c>
      <x:c r="I2553" s="22" t="n">
        <x:v>6.5</x:v>
      </x:c>
      <x:c r="J2553" t="str">
        <x:v>Worked</x:v>
      </x:c>
      <x:c r="K2553" t="str">
        <x:v>Employee 1168; home branch Glasgow; assigned role Operative Porter | Deployment branch: Glasgow | Actual role: Operative Driver | Jobs: 399966 | Customers: University of Glasgow | Actual hours: 6.5; source records: 1</x:v>
      </x:c>
      <x:c r="L2553" t="str">
        <x:v>Include</x:v>
      </x:c>
      <x:c r="M2553"/>
      <x:c r="N2553"/>
    </x:row>
    <x:row r="2554">
      <x:c r="A2554" t="str">
        <x:v>Scott Bradley|2026-04-07</x:v>
      </x:c>
      <x:c r="B2554" s="888" t="n">
        <x:v>46119</x:v>
      </x:c>
      <x:c r="C2554" t="str">
        <x:v>Scott Bradley</x:v>
      </x:c>
      <x:c r="D2554" t="str">
        <x:v>Permanent</x:v>
      </x:c>
      <x:c r="E2554" t="str">
        <x:v>Glasgow</x:v>
      </x:c>
      <x:c r="F2554" t="str">
        <x:v>Operative Porter</x:v>
      </x:c>
      <x:c r="G2554" t="str">
        <x:v>401167</x:v>
      </x:c>
      <x:c r="H2554" t="str">
        <x:v>Glasgow Museum Resource Centre</x:v>
      </x:c>
      <x:c r="I2554" s="22" t="n">
        <x:v>8</x:v>
      </x:c>
      <x:c r="J2554" t="str">
        <x:v>Worked</x:v>
      </x:c>
      <x:c r="K2554" t="str">
        <x:v>Employee 1168; home branch Glasgow; assigned role Operative Porter | Deployment branch: Glasgow | Actual role: Operative Driver | Jobs: 401167 | Customers: Glasgow Museum Resource Centre | Actual hours: 8.0; source records: 1</x:v>
      </x:c>
      <x:c r="L2554" t="str">
        <x:v>Include</x:v>
      </x:c>
      <x:c r="M2554"/>
      <x:c r="N2554"/>
    </x:row>
    <x:row r="2555">
      <x:c r="A2555" t="str">
        <x:v>Scott Bradley|2026-04-08</x:v>
      </x:c>
      <x:c r="B2555" s="888" t="n">
        <x:v>46120</x:v>
      </x:c>
      <x:c r="C2555" t="str">
        <x:v>Scott Bradley</x:v>
      </x:c>
      <x:c r="D2555" t="str">
        <x:v>Permanent</x:v>
      </x:c>
      <x:c r="E2555" t="str">
        <x:v>Glasgow</x:v>
      </x:c>
      <x:c r="F2555" t="str">
        <x:v>Operative Porter</x:v>
      </x:c>
      <x:c r="G2555" t="str">
        <x:v>401167</x:v>
      </x:c>
      <x:c r="H2555" t="str">
        <x:v>Glasgow Museum Resource Centre</x:v>
      </x:c>
      <x:c r="I2555" s="22" t="n">
        <x:v>6.75</x:v>
      </x:c>
      <x:c r="J2555" t="str">
        <x:v>Worked</x:v>
      </x:c>
      <x:c r="K2555" t="str">
        <x:v>Employee 1168; home branch Glasgow; assigned role Operative Porter | Deployment branch: Glasgow | Actual role: Operative Driver | Jobs: 401167 | Customers: Glasgow Museum Resource Centre | Actual hours: 6.8; source records: 1</x:v>
      </x:c>
      <x:c r="L2555" t="str">
        <x:v>Include</x:v>
      </x:c>
      <x:c r="M2555"/>
      <x:c r="N2555"/>
    </x:row>
    <x:row r="2556">
      <x:c r="A2556" t="str">
        <x:v>Scott Bradley|2026-04-13</x:v>
      </x:c>
      <x:c r="B2556" s="888" t="n">
        <x:v>46125</x:v>
      </x:c>
      <x:c r="C2556" t="str">
        <x:v>Scott Bradley</x:v>
      </x:c>
      <x:c r="D2556" t="str">
        <x:v>Permanent</x:v>
      </x:c>
      <x:c r="E2556" t="str">
        <x:v>Glasgow</x:v>
      </x:c>
      <x:c r="F2556" t="str">
        <x:v>Operative Porter</x:v>
      </x:c>
      <x:c r="G2556" t="str">
        <x:v>399966</x:v>
      </x:c>
      <x:c r="H2556" t="str">
        <x:v>University of Glasgow</x:v>
      </x:c>
      <x:c r="I2556" s="22" t="n">
        <x:v>6.5</x:v>
      </x:c>
      <x:c r="J2556" t="str">
        <x:v>Worked</x:v>
      </x:c>
      <x:c r="K2556" t="str">
        <x:v>Employee 1168; home branch Glasgow; assigned role Operative Porter | Deployment branch: Glasgow | Actual role: Operative Driver | Jobs: 399966 | Customers: University of Glasgow | Actual hours: 6.5; source records: 1</x:v>
      </x:c>
      <x:c r="L2556" t="str">
        <x:v>Include</x:v>
      </x:c>
      <x:c r="M2556"/>
      <x:c r="N2556"/>
    </x:row>
    <x:row r="2557">
      <x:c r="A2557" t="str">
        <x:v>Scott Bradley|2026-04-14</x:v>
      </x:c>
      <x:c r="B2557" s="888" t="n">
        <x:v>46126</x:v>
      </x:c>
      <x:c r="C2557" t="str">
        <x:v>Scott Bradley</x:v>
      </x:c>
      <x:c r="D2557" t="str">
        <x:v>Permanent</x:v>
      </x:c>
      <x:c r="E2557" t="str">
        <x:v>Glasgow</x:v>
      </x:c>
      <x:c r="F2557" t="str">
        <x:v>Operative Porter</x:v>
      </x:c>
      <x:c r="G2557" t="str">
        <x:v>399966</x:v>
      </x:c>
      <x:c r="H2557" t="str">
        <x:v>University of Glasgow</x:v>
      </x:c>
      <x:c r="I2557" s="22" t="n">
        <x:v>5.5</x:v>
      </x:c>
      <x:c r="J2557" t="str">
        <x:v>Worked</x:v>
      </x:c>
      <x:c r="K2557" t="str">
        <x:v>Employee 1168; home branch Glasgow; assigned role Operative Porter | Deployment branch: Glasgow | Actual role: Operative Driver | Jobs: 399966 | Customers: University of Glasgow | Actual hours: 5.5; source records: 1</x:v>
      </x:c>
      <x:c r="L2557" t="str">
        <x:v>Include</x:v>
      </x:c>
      <x:c r="M2557"/>
      <x:c r="N2557"/>
    </x:row>
    <x:row r="2558">
      <x:c r="A2558" t="str">
        <x:v>Scott Bradley|2026-04-15</x:v>
      </x:c>
      <x:c r="B2558" s="888" t="n">
        <x:v>46127</x:v>
      </x:c>
      <x:c r="C2558" t="str">
        <x:v>Scott Bradley</x:v>
      </x:c>
      <x:c r="D2558" t="str">
        <x:v>Permanent</x:v>
      </x:c>
      <x:c r="E2558" t="str">
        <x:v>Glasgow</x:v>
      </x:c>
      <x:c r="F2558" t="str">
        <x:v>Operative Porter</x:v>
      </x:c>
      <x:c r="G2558" t="str">
        <x:v>399966</x:v>
      </x:c>
      <x:c r="H2558" t="str">
        <x:v>University of Glasgow</x:v>
      </x:c>
      <x:c r="I2558" s="22" t="n">
        <x:v>8.5</x:v>
      </x:c>
      <x:c r="J2558" t="str">
        <x:v>Worked</x:v>
      </x:c>
      <x:c r="K2558" t="str">
        <x:v>Employee 1168; home branch Glasgow; assigned role Operative Porter | Deployment branch: Glasgow | Actual role: Operative Driver | Jobs: 399966 | Customers: University of Glasgow | Actual hours: 8.5; source records: 1</x:v>
      </x:c>
      <x:c r="L2558" t="str">
        <x:v>Include</x:v>
      </x:c>
      <x:c r="M2558"/>
      <x:c r="N2558"/>
    </x:row>
    <x:row r="2559">
      <x:c r="A2559" t="str">
        <x:v>Scott Bradley|2026-04-17</x:v>
      </x:c>
      <x:c r="B2559" s="888" t="n">
        <x:v>46129</x:v>
      </x:c>
      <x:c r="C2559" t="str">
        <x:v>Scott Bradley</x:v>
      </x:c>
      <x:c r="D2559" t="str">
        <x:v>Permanent</x:v>
      </x:c>
      <x:c r="E2559" t="str">
        <x:v>Glasgow</x:v>
      </x:c>
      <x:c r="F2559" t="str">
        <x:v>Operative Porter</x:v>
      </x:c>
      <x:c r="G2559" t="str">
        <x:v>399966</x:v>
      </x:c>
      <x:c r="H2559" t="str">
        <x:v>University of Glasgow</x:v>
      </x:c>
      <x:c r="I2559" s="22" t="n">
        <x:v>7.9</x:v>
      </x:c>
      <x:c r="J2559" t="str">
        <x:v>Worked</x:v>
      </x:c>
      <x:c r="K2559" t="str">
        <x:v>Employee 1168; home branch Glasgow; assigned role Operative Porter | Deployment branch: Glasgow | Actual role: Operative Driver | Jobs: 399966 | Customers: University of Glasgow | Actual hours: 7.9; source records: 1</x:v>
      </x:c>
      <x:c r="L2559" t="str">
        <x:v>Include</x:v>
      </x:c>
      <x:c r="M2559"/>
      <x:c r="N2559"/>
    </x:row>
    <x:row r="2560">
      <x:c r="A2560" t="str">
        <x:v>Scott Bradley|2026-04-20</x:v>
      </x:c>
      <x:c r="B2560" s="888" t="n">
        <x:v>46132</x:v>
      </x:c>
      <x:c r="C2560" t="str">
        <x:v>Scott Bradley</x:v>
      </x:c>
      <x:c r="D2560" t="str">
        <x:v>Permanent</x:v>
      </x:c>
      <x:c r="E2560" t="str">
        <x:v>Glasgow</x:v>
      </x:c>
      <x:c r="F2560" t="str">
        <x:v>Operative Porter</x:v>
      </x:c>
      <x:c r="G2560" t="str">
        <x:v>399966</x:v>
      </x:c>
      <x:c r="H2560" t="str">
        <x:v>University of Glasgow</x:v>
      </x:c>
      <x:c r="I2560" s="22" t="n">
        <x:v>7.5</x:v>
      </x:c>
      <x:c r="J2560" t="str">
        <x:v>Worked</x:v>
      </x:c>
      <x:c r="K2560" t="str">
        <x:v>Employee 1168; home branch Glasgow; assigned role Operative Porter | Deployment branch: Glasgow | Actual role: Operative Driver | Jobs: 399966 | Customers: University of Glasgow | Actual hours: 7.5; source records: 1</x:v>
      </x:c>
      <x:c r="L2560" t="str">
        <x:v>Include</x:v>
      </x:c>
      <x:c r="M2560"/>
      <x:c r="N2560"/>
    </x:row>
    <x:row r="2561">
      <x:c r="A2561" t="str">
        <x:v>Scott Bradley|2026-04-21</x:v>
      </x:c>
      <x:c r="B2561" s="888" t="n">
        <x:v>46133</x:v>
      </x:c>
      <x:c r="C2561" t="str">
        <x:v>Scott Bradley</x:v>
      </x:c>
      <x:c r="D2561" t="str">
        <x:v>Permanent</x:v>
      </x:c>
      <x:c r="E2561" t="str">
        <x:v>Glasgow</x:v>
      </x:c>
      <x:c r="F2561" t="str">
        <x:v>Operative Porter</x:v>
      </x:c>
      <x:c r="G2561" t="str">
        <x:v>399966</x:v>
      </x:c>
      <x:c r="H2561" t="str">
        <x:v>University of Glasgow</x:v>
      </x:c>
      <x:c r="I2561" s="22" t="n">
        <x:v>7.5</x:v>
      </x:c>
      <x:c r="J2561" t="str">
        <x:v>Worked</x:v>
      </x:c>
      <x:c r="K2561" t="str">
        <x:v>Employee 1168; home branch Glasgow; assigned role Operative Porter | Deployment branch: Glasgow | Actual role: Operative Driver | Jobs: 399966 | Customers: University of Glasgow | Actual hours: 7.5; source records: 1</x:v>
      </x:c>
      <x:c r="L2561" t="str">
        <x:v>Include</x:v>
      </x:c>
      <x:c r="M2561"/>
      <x:c r="N2561"/>
    </x:row>
    <x:row r="2562">
      <x:c r="A2562" t="str">
        <x:v>Scott Bradley|2026-04-22</x:v>
      </x:c>
      <x:c r="B2562" s="888" t="n">
        <x:v>46134</x:v>
      </x:c>
      <x:c r="C2562" t="str">
        <x:v>Scott Bradley</x:v>
      </x:c>
      <x:c r="D2562" t="str">
        <x:v>Permanent</x:v>
      </x:c>
      <x:c r="E2562" t="str">
        <x:v>Glasgow</x:v>
      </x:c>
      <x:c r="F2562" t="str">
        <x:v>Operative Porter</x:v>
      </x:c>
      <x:c r="G2562" t="str">
        <x:v>399966</x:v>
      </x:c>
      <x:c r="H2562" t="str">
        <x:v>University of Glasgow</x:v>
      </x:c>
      <x:c r="I2562" s="22" t="n">
        <x:v>7.5</x:v>
      </x:c>
      <x:c r="J2562" t="str">
        <x:v>Worked</x:v>
      </x:c>
      <x:c r="K2562" t="str">
        <x:v>Employee 1168; home branch Glasgow; assigned role Operative Porter | Deployment branch: Glasgow | Actual role: Operative Driver | Jobs: 399966 | Customers: University of Glasgow | Actual hours: 7.5; source records: 1</x:v>
      </x:c>
      <x:c r="L2562" t="str">
        <x:v>Include</x:v>
      </x:c>
      <x:c r="M2562"/>
      <x:c r="N2562"/>
    </x:row>
    <x:row r="2563">
      <x:c r="A2563" t="str">
        <x:v>Scott Scandrett|2026-04-01</x:v>
      </x:c>
      <x:c r="B2563" s="888" t="n">
        <x:v>46113</x:v>
      </x:c>
      <x:c r="C2563" t="str">
        <x:v>Scott Scandrett</x:v>
      </x:c>
      <x:c r="D2563" t="str">
        <x:v>Permanent</x:v>
      </x:c>
      <x:c r="E2563" t="str">
        <x:v>Birmingham</x:v>
      </x:c>
      <x:c r="F2563" t="str">
        <x:v>Operative Driver</x:v>
      </x:c>
      <x:c r="G2563"/>
      <x:c r="H2563"/>
      <x:c r="I2563" s="22" t="n">
        <x:v>0</x:v>
      </x:c>
      <x:c r="J2563" t="str">
        <x:v>Annual leave</x:v>
      </x:c>
      <x:c r="K2563" t="str">
        <x:v>Employee 103114; home branch Birmingham; assigned role Operative Driver | Leave: Annual Leave (Hours) | Leave calendar basis: Variable-pattern period</x:v>
      </x:c>
      <x:c r="L2563" t="str">
        <x:v>Include</x:v>
      </x:c>
      <x:c r="M2563"/>
      <x:c r="N2563"/>
    </x:row>
    <x:row r="2564">
      <x:c r="A2564" t="str">
        <x:v>Scott Scandrett|2026-04-02</x:v>
      </x:c>
      <x:c r="B2564" s="888" t="n">
        <x:v>46114</x:v>
      </x:c>
      <x:c r="C2564" t="str">
        <x:v>Scott Scandrett</x:v>
      </x:c>
      <x:c r="D2564" t="str">
        <x:v>Permanent</x:v>
      </x:c>
      <x:c r="E2564" t="str">
        <x:v>Birmingham</x:v>
      </x:c>
      <x:c r="F2564" t="str">
        <x:v>Operative Driver</x:v>
      </x:c>
      <x:c r="G2564"/>
      <x:c r="H2564"/>
      <x:c r="I2564" s="22" t="n">
        <x:v>0</x:v>
      </x:c>
      <x:c r="J2564" t="str">
        <x:v>Annual leave</x:v>
      </x:c>
      <x:c r="K2564" t="str">
        <x:v>Employee 103114; home branch Birmingham; assigned role Operative Driver | Leave: Annual Leave (Hours) | Leave calendar basis: Variable-pattern period</x:v>
      </x:c>
      <x:c r="L2564" t="str">
        <x:v>Include</x:v>
      </x:c>
      <x:c r="M2564"/>
      <x:c r="N2564"/>
    </x:row>
    <x:row r="2565">
      <x:c r="A2565" t="str">
        <x:v>Scott Scandrett|2026-04-03</x:v>
      </x:c>
      <x:c r="B2565" s="888" t="n">
        <x:v>46115</x:v>
      </x:c>
      <x:c r="C2565" t="str">
        <x:v>Scott Scandrett</x:v>
      </x:c>
      <x:c r="D2565" t="str">
        <x:v>Permanent</x:v>
      </x:c>
      <x:c r="E2565" t="str">
        <x:v>Birmingham</x:v>
      </x:c>
      <x:c r="F2565" t="str">
        <x:v>Operative Driver</x:v>
      </x:c>
      <x:c r="G2565"/>
      <x:c r="H2565"/>
      <x:c r="I2565" s="22" t="n">
        <x:v>0</x:v>
      </x:c>
      <x:c r="J2565" t="str">
        <x:v>Annual leave</x:v>
      </x:c>
      <x:c r="K2565" t="str">
        <x:v>Employee 103114; home branch Birmingham; assigned role Operative Driver | Leave: Annual Leave (Hours) | Leave calendar basis: Variable-pattern period</x:v>
      </x:c>
      <x:c r="L2565" t="str">
        <x:v>Include</x:v>
      </x:c>
      <x:c r="M2565"/>
      <x:c r="N2565"/>
    </x:row>
    <x:row r="2566">
      <x:c r="A2566" t="str">
        <x:v>Scott Scandrett|2026-04-07</x:v>
      </x:c>
      <x:c r="B2566" s="888" t="n">
        <x:v>46119</x:v>
      </x:c>
      <x:c r="C2566" t="str">
        <x:v>Scott Scandrett</x:v>
      </x:c>
      <x:c r="D2566" t="str">
        <x:v>Permanent</x:v>
      </x:c>
      <x:c r="E2566" t="str">
        <x:v>Birmingham</x:v>
      </x:c>
      <x:c r="F2566" t="str">
        <x:v>Operative Driver</x:v>
      </x:c>
      <x:c r="G2566" t="str">
        <x:v>395931, 401511, 401485</x:v>
      </x:c>
      <x:c r="H2566" t="str">
        <x:v>Birmingham City Council-Oakhil Centre; Midland Heart; Midland Heart Limited</x:v>
      </x:c>
      <x:c r="I2566" s="22" t="n">
        <x:v>12.25</x:v>
      </x:c>
      <x:c r="J2566" t="str">
        <x:v>Worked — 3 records</x:v>
      </x:c>
      <x:c r="K2566" t="str">
        <x:v>Employee 103114; home branch Birmingham; assigned role Operative Driver | Deployment branch: Birmingham | Actual role: Operative Driver, Operative Skilled | Jobs: 395931, 401511, 401485 | Customers: Birmingham City Council-Oakhil Centre; Midland Heart; Midland Heart Limited | Actual hours: 12.2; source records: 3</x:v>
      </x:c>
      <x:c r="L2566" t="str">
        <x:v>Include</x:v>
      </x:c>
      <x:c r="M2566"/>
      <x:c r="N2566"/>
    </x:row>
    <x:row r="2567">
      <x:c r="A2567" t="str">
        <x:v>Scott Scandrett|2026-04-08</x:v>
      </x:c>
      <x:c r="B2567" s="888" t="n">
        <x:v>46120</x:v>
      </x:c>
      <x:c r="C2567" t="str">
        <x:v>Scott Scandrett</x:v>
      </x:c>
      <x:c r="D2567" t="str">
        <x:v>Permanent</x:v>
      </x:c>
      <x:c r="E2567" t="str">
        <x:v>Birmingham</x:v>
      </x:c>
      <x:c r="F2567" t="str">
        <x:v>Operative Driver</x:v>
      </x:c>
      <x:c r="G2567" t="str">
        <x:v>401374, 399755, 401432</x:v>
      </x:c>
      <x:c r="H2567" t="str">
        <x:v>Midland Heart Limited; West Midlands Police</x:v>
      </x:c>
      <x:c r="I2567" s="22" t="n">
        <x:v>9</x:v>
      </x:c>
      <x:c r="J2567" t="str">
        <x:v>Worked — 3 records</x:v>
      </x:c>
      <x:c r="K2567" t="str">
        <x:v>Employee 103114; home branch Birmingham; assigned role Operative Driver | Deployment branch: Birmingham | Actual role: Operative Driver | Jobs: 401374, 399755, 401432 | Customers: Midland Heart Limited; West Midlands Police | Actual hours: 9.0; source records: 3</x:v>
      </x:c>
      <x:c r="L2567" t="str">
        <x:v>Include</x:v>
      </x:c>
      <x:c r="M2567"/>
      <x:c r="N2567"/>
    </x:row>
    <x:row r="2568">
      <x:c r="A2568" t="str">
        <x:v>Scott Scandrett|2026-04-09</x:v>
      </x:c>
      <x:c r="B2568" s="888" t="n">
        <x:v>46121</x:v>
      </x:c>
      <x:c r="C2568" t="str">
        <x:v>Scott Scandrett</x:v>
      </x:c>
      <x:c r="D2568" t="str">
        <x:v>Permanent</x:v>
      </x:c>
      <x:c r="E2568" t="str">
        <x:v>Birmingham</x:v>
      </x:c>
      <x:c r="F2568" t="str">
        <x:v>Operative Driver</x:v>
      </x:c>
      <x:c r="G2568" t="str">
        <x:v>401432</x:v>
      </x:c>
      <x:c r="H2568" t="str">
        <x:v>West Midlands Police</x:v>
      </x:c>
      <x:c r="I2568" s="22" t="n">
        <x:v>10</x:v>
      </x:c>
      <x:c r="J2568" t="str">
        <x:v>Worked</x:v>
      </x:c>
      <x:c r="K2568" t="str">
        <x:v>Employee 103114; home branch Birmingham; assigned role Operative Driver | Deployment branch: Birmingham | Actual role: Operative Driver | Jobs: 401432 | Customers: West Midlands Police | Actual hours: 10.0; source records: 1</x:v>
      </x:c>
      <x:c r="L2568" t="str">
        <x:v>Include</x:v>
      </x:c>
      <x:c r="M2568"/>
      <x:c r="N2568"/>
    </x:row>
    <x:row r="2569">
      <x:c r="A2569" t="str">
        <x:v>Scott Scandrett|2026-04-10</x:v>
      </x:c>
      <x:c r="B2569" s="888" t="n">
        <x:v>46122</x:v>
      </x:c>
      <x:c r="C2569" t="str">
        <x:v>Scott Scandrett</x:v>
      </x:c>
      <x:c r="D2569" t="str">
        <x:v>Permanent</x:v>
      </x:c>
      <x:c r="E2569" t="str">
        <x:v>Birmingham</x:v>
      </x:c>
      <x:c r="F2569" t="str">
        <x:v>Operative Driver</x:v>
      </x:c>
      <x:c r="G2569" t="str">
        <x:v>390743C</x:v>
      </x:c>
      <x:c r="H2569" t="str">
        <x:v>West Midlands Police - Facilities</x:v>
      </x:c>
      <x:c r="I2569" s="22" t="n">
        <x:v>8.5</x:v>
      </x:c>
      <x:c r="J2569" t="str">
        <x:v>Worked</x:v>
      </x:c>
      <x:c r="K2569" t="str">
        <x:v>Employee 103114; home branch Birmingham; assigned role Operative Driver | Deployment branch: Birmingham | Actual role: Operative Driver | Jobs: 390743C | Customers: West Midlands Police - Facilities | Actual hours: 8.5; source records: 1</x:v>
      </x:c>
      <x:c r="L2569" t="str">
        <x:v>Include</x:v>
      </x:c>
      <x:c r="M2569"/>
      <x:c r="N2569"/>
    </x:row>
    <x:row r="2570">
      <x:c r="A2570" t="str">
        <x:v>Scott Scandrett|2026-04-13</x:v>
      </x:c>
      <x:c r="B2570" s="888" t="n">
        <x:v>46125</x:v>
      </x:c>
      <x:c r="C2570" t="str">
        <x:v>Scott Scandrett</x:v>
      </x:c>
      <x:c r="D2570" t="str">
        <x:v>Permanent</x:v>
      </x:c>
      <x:c r="E2570" t="str">
        <x:v>Birmingham</x:v>
      </x:c>
      <x:c r="F2570" t="str">
        <x:v>Operative Driver</x:v>
      </x:c>
      <x:c r="G2570" t="str">
        <x:v>390743C</x:v>
      </x:c>
      <x:c r="H2570" t="str">
        <x:v>West Midlands Police - Facilities</x:v>
      </x:c>
      <x:c r="I2570" s="22" t="n">
        <x:v>9.25</x:v>
      </x:c>
      <x:c r="J2570" t="str">
        <x:v>Worked</x:v>
      </x:c>
      <x:c r="K2570" t="str">
        <x:v>Employee 103114; home branch Birmingham; assigned role Operative Driver | Deployment branch: Birmingham | Actual role: Operative Driver | Jobs: 390743C | Customers: West Midlands Police - Facilities | Actual hours: 9.2; source records: 1</x:v>
      </x:c>
      <x:c r="L2570" t="str">
        <x:v>Include</x:v>
      </x:c>
      <x:c r="M2570"/>
      <x:c r="N2570"/>
    </x:row>
    <x:row r="2571">
      <x:c r="A2571" t="str">
        <x:v>Scott Scandrett|2026-04-14</x:v>
      </x:c>
      <x:c r="B2571" s="888" t="n">
        <x:v>46126</x:v>
      </x:c>
      <x:c r="C2571" t="str">
        <x:v>Scott Scandrett</x:v>
      </x:c>
      <x:c r="D2571" t="str">
        <x:v>Permanent</x:v>
      </x:c>
      <x:c r="E2571" t="str">
        <x:v>Birmingham</x:v>
      </x:c>
      <x:c r="F2571" t="str">
        <x:v>Operative Driver</x:v>
      </x:c>
      <x:c r="G2571" t="str">
        <x:v>395931</x:v>
      </x:c>
      <x:c r="H2571" t="str">
        <x:v>Birmingham City Council-Oakhil Centre</x:v>
      </x:c>
      <x:c r="I2571" s="22" t="n">
        <x:v>8.25</x:v>
      </x:c>
      <x:c r="J2571" t="str">
        <x:v>Worked</x:v>
      </x:c>
      <x:c r="K2571" t="str">
        <x:v>Employee 103114; home branch Birmingham; assigned role Operative Driver | Deployment branch: Birmingham | Actual role: Operative Porter | Jobs: 395931 | Customers: Birmingham City Council-Oakhil Centre | Actual hours: 8.2; source records: 1</x:v>
      </x:c>
      <x:c r="L2571" t="str">
        <x:v>Include</x:v>
      </x:c>
      <x:c r="M2571"/>
      <x:c r="N2571"/>
    </x:row>
    <x:row r="2572">
      <x:c r="A2572" t="str">
        <x:v>Scott Scandrett|2026-04-15</x:v>
      </x:c>
      <x:c r="B2572" s="888" t="n">
        <x:v>46127</x:v>
      </x:c>
      <x:c r="C2572" t="str">
        <x:v>Scott Scandrett</x:v>
      </x:c>
      <x:c r="D2572" t="str">
        <x:v>Permanent</x:v>
      </x:c>
      <x:c r="E2572" t="str">
        <x:v>Birmingham</x:v>
      </x:c>
      <x:c r="F2572" t="str">
        <x:v>Operative Driver</x:v>
      </x:c>
      <x:c r="G2572" t="str">
        <x:v>390743C</x:v>
      </x:c>
      <x:c r="H2572" t="str">
        <x:v>West Midlands Police - Facilities</x:v>
      </x:c>
      <x:c r="I2572" s="22" t="n">
        <x:v>9.25</x:v>
      </x:c>
      <x:c r="J2572" t="str">
        <x:v>Worked</x:v>
      </x:c>
      <x:c r="K2572" t="str">
        <x:v>Employee 103114; home branch Birmingham; assigned role Operative Driver | Deployment branch: Birmingham | Actual role: Operative Driver | Jobs: 390743C | Customers: West Midlands Police - Facilities | Actual hours: 9.2; source records: 1</x:v>
      </x:c>
      <x:c r="L2572" t="str">
        <x:v>Include</x:v>
      </x:c>
      <x:c r="M2572"/>
      <x:c r="N2572"/>
    </x:row>
    <x:row r="2573">
      <x:c r="A2573" t="str">
        <x:v>Scott Scandrett|2026-04-16</x:v>
      </x:c>
      <x:c r="B2573" s="888" t="n">
        <x:v>46128</x:v>
      </x:c>
      <x:c r="C2573" t="str">
        <x:v>Scott Scandrett</x:v>
      </x:c>
      <x:c r="D2573" t="str">
        <x:v>Permanent</x:v>
      </x:c>
      <x:c r="E2573" t="str">
        <x:v>Birmingham</x:v>
      </x:c>
      <x:c r="F2573" t="str">
        <x:v>Operative Driver</x:v>
      </x:c>
      <x:c r="G2573" t="str">
        <x:v>401415</x:v>
      </x:c>
      <x:c r="H2573" t="str">
        <x:v>Jaguar Land Rover Limited</x:v>
      </x:c>
      <x:c r="I2573" s="22" t="n">
        <x:v>8</x:v>
      </x:c>
      <x:c r="J2573" t="str">
        <x:v>Worked</x:v>
      </x:c>
      <x:c r="K2573" t="str">
        <x:v>Employee 103114; home branch Birmingham; assigned role Operative Driver | Deployment branch: Birmingham | Actual role: Operative Driver | Jobs: 401415 | Customers: Jaguar Land Rover Limited | Actual hours: 8.0; source records: 1</x:v>
      </x:c>
      <x:c r="L2573" t="str">
        <x:v>Include</x:v>
      </x:c>
      <x:c r="M2573"/>
      <x:c r="N2573"/>
    </x:row>
    <x:row r="2574">
      <x:c r="A2574" t="str">
        <x:v>Scott Scandrett|2026-04-17</x:v>
      </x:c>
      <x:c r="B2574" s="888" t="n">
        <x:v>46129</x:v>
      </x:c>
      <x:c r="C2574" t="str">
        <x:v>Scott Scandrett</x:v>
      </x:c>
      <x:c r="D2574" t="str">
        <x:v>Permanent</x:v>
      </x:c>
      <x:c r="E2574" t="str">
        <x:v>Birmingham</x:v>
      </x:c>
      <x:c r="F2574" t="str">
        <x:v>Operative Driver</x:v>
      </x:c>
      <x:c r="G2574" t="str">
        <x:v>401415</x:v>
      </x:c>
      <x:c r="H2574" t="str">
        <x:v>Jaguar Land Rover Limited</x:v>
      </x:c>
      <x:c r="I2574" s="22" t="n">
        <x:v>8.25</x:v>
      </x:c>
      <x:c r="J2574" t="str">
        <x:v>Worked</x:v>
      </x:c>
      <x:c r="K2574" t="str">
        <x:v>Employee 103114; home branch Birmingham; assigned role Operative Driver | Deployment branch: Birmingham | Actual role: Operative Driver | Jobs: 401415 | Customers: Jaguar Land Rover Limited | Actual hours: 8.2; source records: 1</x:v>
      </x:c>
      <x:c r="L2574" t="str">
        <x:v>Include</x:v>
      </x:c>
      <x:c r="M2574"/>
      <x:c r="N2574"/>
    </x:row>
    <x:row r="2575">
      <x:c r="A2575" t="str">
        <x:v>Scott Scandrett|2026-04-20</x:v>
      </x:c>
      <x:c r="B2575" s="888" t="n">
        <x:v>46132</x:v>
      </x:c>
      <x:c r="C2575" t="str">
        <x:v>Scott Scandrett</x:v>
      </x:c>
      <x:c r="D2575" t="str">
        <x:v>Permanent</x:v>
      </x:c>
      <x:c r="E2575" t="str">
        <x:v>Birmingham</x:v>
      </x:c>
      <x:c r="F2575" t="str">
        <x:v>Operative Driver</x:v>
      </x:c>
      <x:c r="G2575" t="str">
        <x:v>401116D, 400868</x:v>
      </x:c>
      <x:c r="H2575" t="str">
        <x:v>Avantor ( BIRMINGHAM APRIL 2026 ); Sumo Digital</x:v>
      </x:c>
      <x:c r="I2575" s="22" t="n">
        <x:v>15</x:v>
      </x:c>
      <x:c r="J2575" t="str">
        <x:v>Worked — 2 records</x:v>
      </x:c>
      <x:c r="K2575" t="str">
        <x:v>Employee 103114; home branch Birmingham; assigned role Operative Driver | Deployment branch: Birmingham, Cambridge | Actual role: Operative Driver | Jobs: 401116D, 400868 | Customers: Avantor ( BIRMINGHAM APRIL 2026 ); Sumo Digital | Actual hours: 15.0; source records: 2</x:v>
      </x:c>
      <x:c r="L2575" t="str">
        <x:v>Include</x:v>
      </x:c>
      <x:c r="M2575"/>
      <x:c r="N2575"/>
    </x:row>
    <x:row r="2576">
      <x:c r="A2576" t="str">
        <x:v>Scott Scandrett|2026-04-21</x:v>
      </x:c>
      <x:c r="B2576" s="888" t="n">
        <x:v>46133</x:v>
      </x:c>
      <x:c r="C2576" t="str">
        <x:v>Scott Scandrett</x:v>
      </x:c>
      <x:c r="D2576" t="str">
        <x:v>Permanent</x:v>
      </x:c>
      <x:c r="E2576" t="str">
        <x:v>Birmingham</x:v>
      </x:c>
      <x:c r="F2576" t="str">
        <x:v>Operative Driver</x:v>
      </x:c>
      <x:c r="G2576" t="str">
        <x:v>400868</x:v>
      </x:c>
      <x:c r="H2576" t="str">
        <x:v>Sumo Digital</x:v>
      </x:c>
      <x:c r="I2576" s="22" t="n">
        <x:v>7.25</x:v>
      </x:c>
      <x:c r="J2576" t="str">
        <x:v>Worked</x:v>
      </x:c>
      <x:c r="K2576" t="str">
        <x:v>Employee 103114; home branch Birmingham; assigned role Operative Driver | Deployment branch: Birmingham | Actual role: Operative Driver | Jobs: 400868 | Customers: Sumo Digital | Actual hours: 7.2; source records: 1</x:v>
      </x:c>
      <x:c r="L2576" t="str">
        <x:v>Include</x:v>
      </x:c>
      <x:c r="M2576"/>
      <x:c r="N2576"/>
    </x:row>
    <x:row r="2577">
      <x:c r="A2577" t="str">
        <x:v>Scott Scandrett|2026-04-22</x:v>
      </x:c>
      <x:c r="B2577" s="888" t="n">
        <x:v>46134</x:v>
      </x:c>
      <x:c r="C2577" t="str">
        <x:v>Scott Scandrett</x:v>
      </x:c>
      <x:c r="D2577" t="str">
        <x:v>Permanent</x:v>
      </x:c>
      <x:c r="E2577" t="str">
        <x:v>Birmingham</x:v>
      </x:c>
      <x:c r="F2577" t="str">
        <x:v>Operative Driver</x:v>
      </x:c>
      <x:c r="G2577" t="str">
        <x:v>401374</x:v>
      </x:c>
      <x:c r="H2577" t="str">
        <x:v>Midland Heart Limited</x:v>
      </x:c>
      <x:c r="I2577" s="22" t="n">
        <x:v>8.5</x:v>
      </x:c>
      <x:c r="J2577" t="str">
        <x:v>Worked</x:v>
      </x:c>
      <x:c r="K2577" t="str">
        <x:v>Employee 103114; home branch Birmingham; assigned role Operative Driver | Deployment branch: Birmingham | Actual role: Operative Driver | Jobs: 401374 | Customers: Midland Heart Limited | Actual hours: 8.5; source records: 1</x:v>
      </x:c>
      <x:c r="L2577" t="str">
        <x:v>Include</x:v>
      </x:c>
      <x:c r="M2577"/>
      <x:c r="N2577"/>
    </x:row>
    <x:row r="2578">
      <x:c r="A2578" t="str">
        <x:v>Scott Scandrett|2026-04-23</x:v>
      </x:c>
      <x:c r="B2578" s="888" t="n">
        <x:v>46135</x:v>
      </x:c>
      <x:c r="C2578" t="str">
        <x:v>Scott Scandrett</x:v>
      </x:c>
      <x:c r="D2578" t="str">
        <x:v>Permanent</x:v>
      </x:c>
      <x:c r="E2578" t="str">
        <x:v>Birmingham</x:v>
      </x:c>
      <x:c r="F2578" t="str">
        <x:v>Operative Driver</x:v>
      </x:c>
      <x:c r="G2578" t="str">
        <x:v>400345B</x:v>
      </x:c>
      <x:c r="H2578" t="str">
        <x:v>West Midlands Police</x:v>
      </x:c>
      <x:c r="I2578" s="22" t="n">
        <x:v>7.5</x:v>
      </x:c>
      <x:c r="J2578" t="str">
        <x:v>Worked</x:v>
      </x:c>
      <x:c r="K2578" t="str">
        <x:v>Employee 103114; home branch Birmingham; assigned role Operative Driver | Deployment branch: Birmingham | Actual role: Operative Driver | Jobs: 400345B | Customers: West Midlands Police | Actual hours: 7.5; source records: 1</x:v>
      </x:c>
      <x:c r="L2578" t="str">
        <x:v>Include</x:v>
      </x:c>
      <x:c r="M2578"/>
      <x:c r="N2578"/>
    </x:row>
    <x:row r="2579">
      <x:c r="A2579" t="str">
        <x:v>Scott Scandrett|2026-04-24</x:v>
      </x:c>
      <x:c r="B2579" s="888" t="n">
        <x:v>46136</x:v>
      </x:c>
      <x:c r="C2579" t="str">
        <x:v>Scott Scandrett</x:v>
      </x:c>
      <x:c r="D2579" t="str">
        <x:v>Permanent</x:v>
      </x:c>
      <x:c r="E2579" t="str">
        <x:v>Birmingham</x:v>
      </x:c>
      <x:c r="F2579" t="str">
        <x:v>Operative Driver</x:v>
      </x:c>
      <x:c r="G2579" t="str">
        <x:v>400345B</x:v>
      </x:c>
      <x:c r="H2579" t="str">
        <x:v>West Midlands Police</x:v>
      </x:c>
      <x:c r="I2579" s="22" t="n">
        <x:v>6</x:v>
      </x:c>
      <x:c r="J2579" t="str">
        <x:v>Worked</x:v>
      </x:c>
      <x:c r="K2579" t="str">
        <x:v>Employee 103114; home branch Birmingham; assigned role Operative Driver | Deployment branch: Birmingham | Actual role: Operative Driver | Jobs: 400345B | Customers: West Midlands Police | Actual hours: 6.0; source records: 1</x:v>
      </x:c>
      <x:c r="L2579" t="str">
        <x:v>Include</x:v>
      </x:c>
      <x:c r="M2579"/>
      <x:c r="N2579"/>
    </x:row>
    <x:row r="2580">
      <x:c r="A2580" t="str">
        <x:v>Scott Scandrett|2026-04-27</x:v>
      </x:c>
      <x:c r="B2580" s="888" t="n">
        <x:v>46139</x:v>
      </x:c>
      <x:c r="C2580" t="str">
        <x:v>Scott Scandrett</x:v>
      </x:c>
      <x:c r="D2580" t="str">
        <x:v>Permanent</x:v>
      </x:c>
      <x:c r="E2580" t="str">
        <x:v>Birmingham</x:v>
      </x:c>
      <x:c r="F2580" t="str">
        <x:v>Operative Driver</x:v>
      </x:c>
      <x:c r="G2580" t="str">
        <x:v>401254</x:v>
      </x:c>
      <x:c r="H2580" t="str">
        <x:v>HSBC - April 2026 Deliveries</x:v>
      </x:c>
      <x:c r="I2580" s="22" t="n">
        <x:v>4.25</x:v>
      </x:c>
      <x:c r="J2580" t="str">
        <x:v>Worked</x:v>
      </x:c>
      <x:c r="K2580" t="str">
        <x:v>Employee 103114; home branch Birmingham; assigned role Operative Driver | Deployment branch: Birmingham | Actual role: Operative Driver | Jobs: 401254 | Customers: HSBC - April 2026 Deliveries | Actual hours: 4.2; source records: 1</x:v>
      </x:c>
      <x:c r="L2580" t="str">
        <x:v>Include</x:v>
      </x:c>
      <x:c r="M2580"/>
      <x:c r="N2580"/>
    </x:row>
    <x:row r="2581">
      <x:c r="A2581" t="str">
        <x:v>Scott Scandrett|2026-04-28</x:v>
      </x:c>
      <x:c r="B2581" s="888" t="n">
        <x:v>46140</x:v>
      </x:c>
      <x:c r="C2581" t="str">
        <x:v>Scott Scandrett</x:v>
      </x:c>
      <x:c r="D2581" t="str">
        <x:v>Permanent</x:v>
      </x:c>
      <x:c r="E2581" t="str">
        <x:v>Birmingham</x:v>
      </x:c>
      <x:c r="F2581" t="str">
        <x:v>Operative Driver</x:v>
      </x:c>
      <x:c r="G2581" t="str">
        <x:v>390743C</x:v>
      </x:c>
      <x:c r="H2581" t="str">
        <x:v>West Midlands Police - Facilities</x:v>
      </x:c>
      <x:c r="I2581" s="22" t="n">
        <x:v>9.5</x:v>
      </x:c>
      <x:c r="J2581" t="str">
        <x:v>Worked</x:v>
      </x:c>
      <x:c r="K2581" t="str">
        <x:v>Employee 103114; home branch Birmingham; assigned role Operative Driver | Deployment branch: Birmingham | Actual role: Operative Driver | Jobs: 390743C | Customers: West Midlands Police - Facilities | Actual hours: 9.5; source records: 1</x:v>
      </x:c>
      <x:c r="L2581" t="str">
        <x:v>Include</x:v>
      </x:c>
      <x:c r="M2581"/>
      <x:c r="N2581"/>
    </x:row>
    <x:row r="2582">
      <x:c r="A2582" t="str">
        <x:v>Scott Scandrett|2026-04-29</x:v>
      </x:c>
      <x:c r="B2582" s="888" t="n">
        <x:v>46141</x:v>
      </x:c>
      <x:c r="C2582" t="str">
        <x:v>Scott Scandrett</x:v>
      </x:c>
      <x:c r="D2582" t="str">
        <x:v>Permanent</x:v>
      </x:c>
      <x:c r="E2582" t="str">
        <x:v>Birmingham</x:v>
      </x:c>
      <x:c r="F2582" t="str">
        <x:v>Operative Driver</x:v>
      </x:c>
      <x:c r="G2582" t="str">
        <x:v>401826, 400256</x:v>
      </x:c>
      <x:c r="H2582" t="str">
        <x:v>Analytech Limited; Marel GB Ltd</x:v>
      </x:c>
      <x:c r="I2582" s="22" t="n">
        <x:v>11</x:v>
      </x:c>
      <x:c r="J2582" t="str">
        <x:v>Worked — 2 records</x:v>
      </x:c>
      <x:c r="K2582" t="str">
        <x:v>Employee 103114; home branch Birmingham; assigned role Operative Driver | Deployment branch: Birmingham | Actual role: Operative Driver | Jobs: 401826, 400256 | Customers: Analytech Limited; Marel GB Ltd | Actual hours: 11.0; source records: 2</x:v>
      </x:c>
      <x:c r="L2582" t="str">
        <x:v>Include</x:v>
      </x:c>
      <x:c r="M2582"/>
      <x:c r="N2582"/>
    </x:row>
    <x:row r="2583">
      <x:c r="A2583" t="str">
        <x:v>Scott Wheatley|2026-04-01</x:v>
      </x:c>
      <x:c r="B2583" s="888" t="n">
        <x:v>46113</x:v>
      </x:c>
      <x:c r="C2583" t="str">
        <x:v>Scott Wheatley</x:v>
      </x:c>
      <x:c r="D2583" t="str">
        <x:v>Permanent</x:v>
      </x:c>
      <x:c r="E2583" t="str">
        <x:v>Birmingham</x:v>
      </x:c>
      <x:c r="F2583" t="str">
        <x:v>Operative Porter</x:v>
      </x:c>
      <x:c r="G2583" t="str">
        <x:v>401397</x:v>
      </x:c>
      <x:c r="H2583" t="str">
        <x:v>West Midlands Police</x:v>
      </x:c>
      <x:c r="I2583" s="22" t="n">
        <x:v>8</x:v>
      </x:c>
      <x:c r="J2583" t="str">
        <x:v>Worked</x:v>
      </x:c>
      <x:c r="K2583" t="str">
        <x:v>Employee 103747; home branch Birmingham; assigned role Operative Porter | Deployment branch: Birmingham | Actual role: Operative Porter | Jobs: 401397 | Customers: West Midlands Police | Actual hours: 8.0; source records: 1</x:v>
      </x:c>
      <x:c r="L2583" t="str">
        <x:v>Include</x:v>
      </x:c>
      <x:c r="M2583"/>
      <x:c r="N2583"/>
    </x:row>
    <x:row r="2584">
      <x:c r="A2584" t="str">
        <x:v>Scott Wheatley|2026-04-07</x:v>
      </x:c>
      <x:c r="B2584" s="888" t="n">
        <x:v>46119</x:v>
      </x:c>
      <x:c r="C2584" t="str">
        <x:v>Scott Wheatley</x:v>
      </x:c>
      <x:c r="D2584" t="str">
        <x:v>Permanent</x:v>
      </x:c>
      <x:c r="E2584" t="str">
        <x:v>Birmingham</x:v>
      </x:c>
      <x:c r="F2584" t="str">
        <x:v>Operative Porter</x:v>
      </x:c>
      <x:c r="G2584" t="str">
        <x:v>389049</x:v>
      </x:c>
      <x:c r="H2584" t="str">
        <x:v>Aston University</x:v>
      </x:c>
      <x:c r="I2584" s="22" t="n">
        <x:v>7.5</x:v>
      </x:c>
      <x:c r="J2584" t="str">
        <x:v>Worked</x:v>
      </x:c>
      <x:c r="K2584" t="str">
        <x:v>Employee 103747; home branch Birmingham; assigned role Operative Porter | Deployment branch: Birmingham | Actual role: Operative Porter | Jobs: 389049 | Customers: Aston University | Actual hours: 7.5; source records: 1</x:v>
      </x:c>
      <x:c r="L2584" t="str">
        <x:v>Include</x:v>
      </x:c>
      <x:c r="M2584"/>
      <x:c r="N2584"/>
    </x:row>
    <x:row r="2585">
      <x:c r="A2585" t="str">
        <x:v>Scott Wheatley|2026-04-08</x:v>
      </x:c>
      <x:c r="B2585" s="888" t="n">
        <x:v>46120</x:v>
      </x:c>
      <x:c r="C2585" t="str">
        <x:v>Scott Wheatley</x:v>
      </x:c>
      <x:c r="D2585" t="str">
        <x:v>Permanent</x:v>
      </x:c>
      <x:c r="E2585" t="str">
        <x:v>Birmingham</x:v>
      </x:c>
      <x:c r="F2585" t="str">
        <x:v>Operative Porter</x:v>
      </x:c>
      <x:c r="G2585" t="str">
        <x:v>401432</x:v>
      </x:c>
      <x:c r="H2585" t="str">
        <x:v>West Midlands Police</x:v>
      </x:c>
      <x:c r="I2585" s="22" t="n">
        <x:v>8</x:v>
      </x:c>
      <x:c r="J2585" t="str">
        <x:v>Worked</x:v>
      </x:c>
      <x:c r="K2585" t="str">
        <x:v>Employee 103747; home branch Birmingham; assigned role Operative Porter | Deployment branch: Birmingham | Actual role: Operative Skilled | Jobs: 401432 | Customers: West Midlands Police | Actual hours: 8.0; source records: 1</x:v>
      </x:c>
      <x:c r="L2585" t="str">
        <x:v>Include</x:v>
      </x:c>
      <x:c r="M2585"/>
      <x:c r="N2585"/>
    </x:row>
    <x:row r="2586">
      <x:c r="A2586" t="str">
        <x:v>Scott Wheatley|2026-04-09</x:v>
      </x:c>
      <x:c r="B2586" s="888" t="n">
        <x:v>46121</x:v>
      </x:c>
      <x:c r="C2586" t="str">
        <x:v>Scott Wheatley</x:v>
      </x:c>
      <x:c r="D2586" t="str">
        <x:v>Permanent</x:v>
      </x:c>
      <x:c r="E2586" t="str">
        <x:v>Birmingham</x:v>
      </x:c>
      <x:c r="F2586" t="str">
        <x:v>Operative Porter</x:v>
      </x:c>
      <x:c r="G2586" t="str">
        <x:v>401432</x:v>
      </x:c>
      <x:c r="H2586" t="str">
        <x:v>West Midlands Police</x:v>
      </x:c>
      <x:c r="I2586" s="22" t="n">
        <x:v>10</x:v>
      </x:c>
      <x:c r="J2586" t="str">
        <x:v>Worked</x:v>
      </x:c>
      <x:c r="K2586" t="str">
        <x:v>Employee 103747; home branch Birmingham; assigned role Operative Porter | Deployment branch: Birmingham | Actual role: Operative Skilled | Jobs: 401432 | Customers: West Midlands Police | Actual hours: 10.0; source records: 1</x:v>
      </x:c>
      <x:c r="L2586" t="str">
        <x:v>Include</x:v>
      </x:c>
      <x:c r="M2586"/>
      <x:c r="N2586"/>
    </x:row>
    <x:row r="2587">
      <x:c r="A2587" t="str">
        <x:v>Scott Wheatley|2026-04-10</x:v>
      </x:c>
      <x:c r="B2587" s="888" t="n">
        <x:v>46122</x:v>
      </x:c>
      <x:c r="C2587" t="str">
        <x:v>Scott Wheatley</x:v>
      </x:c>
      <x:c r="D2587" t="str">
        <x:v>Permanent</x:v>
      </x:c>
      <x:c r="E2587" t="str">
        <x:v>Birmingham</x:v>
      </x:c>
      <x:c r="F2587" t="str">
        <x:v>Operative Porter</x:v>
      </x:c>
      <x:c r="G2587" t="str">
        <x:v>400088</x:v>
      </x:c>
      <x:c r="H2587" t="str">
        <x:v>City of Birmingham School</x:v>
      </x:c>
      <x:c r="I2587" s="22" t="n">
        <x:v>7</x:v>
      </x:c>
      <x:c r="J2587" t="str">
        <x:v>Worked</x:v>
      </x:c>
      <x:c r="K2587" t="str">
        <x:v>Employee 103747; home branch Birmingham; assigned role Operative Porter | Deployment branch: Birmingham | Actual role: Operative Porter | Jobs: 400088 | Customers: City of Birmingham School | Actual hours: 7.0; source records: 1</x:v>
      </x:c>
      <x:c r="L2587" t="str">
        <x:v>Include</x:v>
      </x:c>
      <x:c r="M2587"/>
      <x:c r="N2587"/>
    </x:row>
    <x:row r="2588">
      <x:c r="A2588" t="str">
        <x:v>Scott Wheatley|2026-04-11</x:v>
      </x:c>
      <x:c r="B2588" s="888" t="n">
        <x:v>46123</x:v>
      </x:c>
      <x:c r="C2588" t="str">
        <x:v>Scott Wheatley</x:v>
      </x:c>
      <x:c r="D2588" t="str">
        <x:v>Permanent</x:v>
      </x:c>
      <x:c r="E2588" t="str">
        <x:v>Birmingham</x:v>
      </x:c>
      <x:c r="F2588" t="str">
        <x:v>Operative Porter</x:v>
      </x:c>
      <x:c r="G2588" t="str">
        <x:v>401486</x:v>
      </x:c>
      <x:c r="H2588" t="str">
        <x:v>Midland Heart Limited</x:v>
      </x:c>
      <x:c r="I2588" s="22" t="n">
        <x:v>5.75</x:v>
      </x:c>
      <x:c r="J2588" t="str">
        <x:v>Worked</x:v>
      </x:c>
      <x:c r="K2588" t="str">
        <x:v>Employee 103747; home branch Birmingham; assigned role Operative Porter | Deployment branch: Birmingham | Actual role: Operative Skilled | Jobs: 401486 | Customers: Midland Heart Limited | Actual hours: 5.8; source records: 1</x:v>
      </x:c>
      <x:c r="L2588" t="str">
        <x:v>Include</x:v>
      </x:c>
      <x:c r="M2588"/>
      <x:c r="N2588"/>
    </x:row>
    <x:row r="2589">
      <x:c r="A2589" t="str">
        <x:v>Scott Wheatley|2026-04-13</x:v>
      </x:c>
      <x:c r="B2589" s="888" t="n">
        <x:v>46125</x:v>
      </x:c>
      <x:c r="C2589" t="str">
        <x:v>Scott Wheatley</x:v>
      </x:c>
      <x:c r="D2589" t="str">
        <x:v>Permanent</x:v>
      </x:c>
      <x:c r="E2589" t="str">
        <x:v>Birmingham</x:v>
      </x:c>
      <x:c r="F2589" t="str">
        <x:v>Operative Porter</x:v>
      </x:c>
      <x:c r="G2589" t="str">
        <x:v>400254</x:v>
      </x:c>
      <x:c r="H2589" t="str">
        <x:v>Biopharma - Future Health Technologies</x:v>
      </x:c>
      <x:c r="I2589" s="22" t="n">
        <x:v>6</x:v>
      </x:c>
      <x:c r="J2589" t="str">
        <x:v>Worked</x:v>
      </x:c>
      <x:c r="K2589" t="str">
        <x:v>Employee 103747; home branch Birmingham; assigned role Operative Porter | Deployment branch: Cambridge | Actual role: Operative Porter | Jobs: 400254 | Customers: Biopharma - Future Health Technologies | Actual hours: 6.0; source records: 1</x:v>
      </x:c>
      <x:c r="L2589" t="str">
        <x:v>Include</x:v>
      </x:c>
      <x:c r="M2589"/>
      <x:c r="N2589"/>
    </x:row>
    <x:row r="2590">
      <x:c r="A2590" t="str">
        <x:v>Scott Wheatley|2026-04-14</x:v>
      </x:c>
      <x:c r="B2590" s="888" t="n">
        <x:v>46126</x:v>
      </x:c>
      <x:c r="C2590" t="str">
        <x:v>Scott Wheatley</x:v>
      </x:c>
      <x:c r="D2590" t="str">
        <x:v>Permanent</x:v>
      </x:c>
      <x:c r="E2590" t="str">
        <x:v>Birmingham</x:v>
      </x:c>
      <x:c r="F2590" t="str">
        <x:v>Operative Porter</x:v>
      </x:c>
      <x:c r="G2590" t="str">
        <x:v>395931</x:v>
      </x:c>
      <x:c r="H2590" t="str">
        <x:v>Birmingham City Council-Oakhil Centre</x:v>
      </x:c>
      <x:c r="I2590" s="22" t="n">
        <x:v>8.25</x:v>
      </x:c>
      <x:c r="J2590" t="str">
        <x:v>Worked</x:v>
      </x:c>
      <x:c r="K2590" t="str">
        <x:v>Employee 103747; home branch Birmingham; assigned role Operative Porter | Deployment branch: Birmingham | Actual role: Operative Porter | Jobs: 395931 | Customers: Birmingham City Council-Oakhil Centre | Actual hours: 8.2; source records: 1</x:v>
      </x:c>
      <x:c r="L2590" t="str">
        <x:v>Include</x:v>
      </x:c>
      <x:c r="M2590"/>
      <x:c r="N2590"/>
    </x:row>
    <x:row r="2591">
      <x:c r="A2591" t="str">
        <x:v>Scott Wheatley|2026-04-16</x:v>
      </x:c>
      <x:c r="B2591" s="888" t="n">
        <x:v>46128</x:v>
      </x:c>
      <x:c r="C2591" t="str">
        <x:v>Scott Wheatley</x:v>
      </x:c>
      <x:c r="D2591" t="str">
        <x:v>Permanent</x:v>
      </x:c>
      <x:c r="E2591" t="str">
        <x:v>Birmingham</x:v>
      </x:c>
      <x:c r="F2591" t="str">
        <x:v>Operative Porter</x:v>
      </x:c>
      <x:c r="G2591" t="str">
        <x:v>399506</x:v>
      </x:c>
      <x:c r="H2591" t="str">
        <x:v>HSBC - Storage 2026</x:v>
      </x:c>
      <x:c r="I2591" s="22" t="n">
        <x:v>7</x:v>
      </x:c>
      <x:c r="J2591" t="str">
        <x:v>Worked</x:v>
      </x:c>
      <x:c r="K2591" t="str">
        <x:v>Employee 103747; home branch Birmingham; assigned role Operative Porter | Deployment branch: Birmingham | Actual role: Operative Porter | Jobs: 399506 | Customers: HSBC - Storage 2026 | Actual hours: 7.0; source records: 1</x:v>
      </x:c>
      <x:c r="L2591" t="str">
        <x:v>Include</x:v>
      </x:c>
      <x:c r="M2591"/>
      <x:c r="N2591"/>
    </x:row>
    <x:row r="2592">
      <x:c r="A2592" t="str">
        <x:v>Scott Wheatley|2026-04-17</x:v>
      </x:c>
      <x:c r="B2592" s="888" t="n">
        <x:v>46129</x:v>
      </x:c>
      <x:c r="C2592" t="str">
        <x:v>Scott Wheatley</x:v>
      </x:c>
      <x:c r="D2592" t="str">
        <x:v>Permanent</x:v>
      </x:c>
      <x:c r="E2592" t="str">
        <x:v>Birmingham</x:v>
      </x:c>
      <x:c r="F2592" t="str">
        <x:v>Operative Porter</x:v>
      </x:c>
      <x:c r="G2592" t="str">
        <x:v>399950A</x:v>
      </x:c>
      <x:c r="H2592" t="str">
        <x:v>Midland Heart</x:v>
      </x:c>
      <x:c r="I2592" s="22" t="n">
        <x:v>9.5</x:v>
      </x:c>
      <x:c r="J2592" t="str">
        <x:v>Worked</x:v>
      </x:c>
      <x:c r="K2592" t="str">
        <x:v>Employee 103747; home branch Birmingham; assigned role Operative Porter | Deployment branch: Birmingham | Actual role: Operative Skilled | Jobs: 399950A | Customers: Midland Heart | Actual hours: 9.5; source records: 1</x:v>
      </x:c>
      <x:c r="L2592" t="str">
        <x:v>Include</x:v>
      </x:c>
      <x:c r="M2592"/>
      <x:c r="N2592"/>
    </x:row>
    <x:row r="2593">
      <x:c r="A2593" t="str">
        <x:v>Scott Wheatley|2026-04-20</x:v>
      </x:c>
      <x:c r="B2593" s="888" t="n">
        <x:v>46132</x:v>
      </x:c>
      <x:c r="C2593" t="str">
        <x:v>Scott Wheatley</x:v>
      </x:c>
      <x:c r="D2593" t="str">
        <x:v>Permanent</x:v>
      </x:c>
      <x:c r="E2593" t="str">
        <x:v>Birmingham</x:v>
      </x:c>
      <x:c r="F2593" t="str">
        <x:v>Operative Porter</x:v>
      </x:c>
      <x:c r="G2593" t="str">
        <x:v>401116D, 400868</x:v>
      </x:c>
      <x:c r="H2593" t="str">
        <x:v>Avantor ( BIRMINGHAM APRIL 2026 ); Sumo Digital</x:v>
      </x:c>
      <x:c r="I2593" s="22" t="n">
        <x:v>15</x:v>
      </x:c>
      <x:c r="J2593" t="str">
        <x:v>Worked — 2 records</x:v>
      </x:c>
      <x:c r="K2593" t="str">
        <x:v>Employee 103747; home branch Birmingham; assigned role Operative Porter | Deployment branch: Birmingham, Cambridge | Actual role: Operative Porter | Jobs: 401116D, 400868 | Customers: Avantor ( BIRMINGHAM APRIL 2026 ); Sumo Digital | Actual hours: 15.0; source records: 2</x:v>
      </x:c>
      <x:c r="L2593" t="str">
        <x:v>Include</x:v>
      </x:c>
      <x:c r="M2593"/>
      <x:c r="N2593"/>
    </x:row>
    <x:row r="2594">
      <x:c r="A2594" t="str">
        <x:v>Scott Wheatley|2026-04-21</x:v>
      </x:c>
      <x:c r="B2594" s="888" t="n">
        <x:v>46133</x:v>
      </x:c>
      <x:c r="C2594" t="str">
        <x:v>Scott Wheatley</x:v>
      </x:c>
      <x:c r="D2594" t="str">
        <x:v>Permanent</x:v>
      </x:c>
      <x:c r="E2594" t="str">
        <x:v>Birmingham</x:v>
      </x:c>
      <x:c r="F2594" t="str">
        <x:v>Operative Porter</x:v>
      </x:c>
      <x:c r="G2594" t="str">
        <x:v>400868</x:v>
      </x:c>
      <x:c r="H2594" t="str">
        <x:v>Sumo Digital</x:v>
      </x:c>
      <x:c r="I2594" s="22" t="n">
        <x:v>7.25</x:v>
      </x:c>
      <x:c r="J2594" t="str">
        <x:v>Worked</x:v>
      </x:c>
      <x:c r="K2594" t="str">
        <x:v>Employee 103747; home branch Birmingham; assigned role Operative Porter | Deployment branch: Birmingham | Actual role: Operative Porter | Jobs: 400868 | Customers: Sumo Digital | Actual hours: 7.2; source records: 1</x:v>
      </x:c>
      <x:c r="L2594" t="str">
        <x:v>Include</x:v>
      </x:c>
      <x:c r="M2594"/>
      <x:c r="N2594"/>
    </x:row>
    <x:row r="2595">
      <x:c r="A2595" t="str">
        <x:v>Scott Wheatley|2026-04-22</x:v>
      </x:c>
      <x:c r="B2595" s="888" t="n">
        <x:v>46134</x:v>
      </x:c>
      <x:c r="C2595" t="str">
        <x:v>Scott Wheatley</x:v>
      </x:c>
      <x:c r="D2595" t="str">
        <x:v>Permanent</x:v>
      </x:c>
      <x:c r="E2595" t="str">
        <x:v>Birmingham</x:v>
      </x:c>
      <x:c r="F2595" t="str">
        <x:v>Operative Porter</x:v>
      </x:c>
      <x:c r="G2595" t="str">
        <x:v>400215</x:v>
      </x:c>
      <x:c r="H2595" t="str">
        <x:v>Birmingham City Council</x:v>
      </x:c>
      <x:c r="I2595" s="22" t="n">
        <x:v>6.25</x:v>
      </x:c>
      <x:c r="J2595" t="str">
        <x:v>Worked</x:v>
      </x:c>
      <x:c r="K2595" t="str">
        <x:v>Employee 103747; home branch Birmingham; assigned role Operative Porter | Deployment branch: Birmingham | Actual role: Operative Skilled | Jobs: 400215 | Customers: Birmingham City Council | Actual hours: 6.2; source records: 1</x:v>
      </x:c>
      <x:c r="L2595" t="str">
        <x:v>Include</x:v>
      </x:c>
      <x:c r="M2595"/>
      <x:c r="N2595"/>
    </x:row>
    <x:row r="2596">
      <x:c r="A2596" t="str">
        <x:v>Scott Wheatley|2026-04-23</x:v>
      </x:c>
      <x:c r="B2596" s="888" t="n">
        <x:v>46135</x:v>
      </x:c>
      <x:c r="C2596" t="str">
        <x:v>Scott Wheatley</x:v>
      </x:c>
      <x:c r="D2596" t="str">
        <x:v>Permanent</x:v>
      </x:c>
      <x:c r="E2596" t="str">
        <x:v>Birmingham</x:v>
      </x:c>
      <x:c r="F2596" t="str">
        <x:v>Operative Porter</x:v>
      </x:c>
      <x:c r="G2596" t="str">
        <x:v>400345B</x:v>
      </x:c>
      <x:c r="H2596" t="str">
        <x:v>West Midlands Police</x:v>
      </x:c>
      <x:c r="I2596" s="22" t="n">
        <x:v>7.5</x:v>
      </x:c>
      <x:c r="J2596" t="str">
        <x:v>Worked</x:v>
      </x:c>
      <x:c r="K2596" t="str">
        <x:v>Employee 103747; home branch Birmingham; assigned role Operative Porter | Deployment branch: Birmingham | Actual role: Operative Porter | Jobs: 400345B | Customers: West Midlands Police | Actual hours: 7.5; source records: 1</x:v>
      </x:c>
      <x:c r="L2596" t="str">
        <x:v>Include</x:v>
      </x:c>
      <x:c r="M2596"/>
      <x:c r="N2596"/>
    </x:row>
    <x:row r="2597">
      <x:c r="A2597" t="str">
        <x:v>Scott Wheatley|2026-04-24</x:v>
      </x:c>
      <x:c r="B2597" s="888" t="n">
        <x:v>46136</x:v>
      </x:c>
      <x:c r="C2597" t="str">
        <x:v>Scott Wheatley</x:v>
      </x:c>
      <x:c r="D2597" t="str">
        <x:v>Permanent</x:v>
      </x:c>
      <x:c r="E2597" t="str">
        <x:v>Birmingham</x:v>
      </x:c>
      <x:c r="F2597" t="str">
        <x:v>Operative Porter</x:v>
      </x:c>
      <x:c r="G2597" t="str">
        <x:v>400345B</x:v>
      </x:c>
      <x:c r="H2597" t="str">
        <x:v>West Midlands Police</x:v>
      </x:c>
      <x:c r="I2597" s="22" t="n">
        <x:v>6</x:v>
      </x:c>
      <x:c r="J2597" t="str">
        <x:v>Worked</x:v>
      </x:c>
      <x:c r="K2597" t="str">
        <x:v>Employee 103747; home branch Birmingham; assigned role Operative Porter | Deployment branch: Birmingham | Actual role: Operative Porter | Jobs: 400345B | Customers: West Midlands Police | Actual hours: 6.0; source records: 1</x:v>
      </x:c>
      <x:c r="L2597" t="str">
        <x:v>Include</x:v>
      </x:c>
      <x:c r="M2597"/>
      <x:c r="N2597"/>
    </x:row>
    <x:row r="2598">
      <x:c r="A2598" t="str">
        <x:v>Scott Wheatley|2026-04-27</x:v>
      </x:c>
      <x:c r="B2598" s="888" t="n">
        <x:v>46139</x:v>
      </x:c>
      <x:c r="C2598" t="str">
        <x:v>Scott Wheatley</x:v>
      </x:c>
      <x:c r="D2598" t="str">
        <x:v>Permanent</x:v>
      </x:c>
      <x:c r="E2598" t="str">
        <x:v>Birmingham</x:v>
      </x:c>
      <x:c r="F2598" t="str">
        <x:v>Operative Porter</x:v>
      </x:c>
      <x:c r="G2598" t="str">
        <x:v>401466</x:v>
      </x:c>
      <x:c r="H2598" t="str">
        <x:v>BioGrad Biobank</x:v>
      </x:c>
      <x:c r="I2598" s="22" t="n">
        <x:v>10</x:v>
      </x:c>
      <x:c r="J2598" t="str">
        <x:v>Worked</x:v>
      </x:c>
      <x:c r="K2598" t="str">
        <x:v>Employee 103747; home branch Birmingham; assigned role Operative Porter | Deployment branch: Birmingham | Actual role: Operative Skilled | Jobs: 401466 | Customers: BioGrad Biobank | Actual hours: 10.0; source records: 1</x:v>
      </x:c>
      <x:c r="L2598" t="str">
        <x:v>Include</x:v>
      </x:c>
      <x:c r="M2598"/>
      <x:c r="N2598"/>
    </x:row>
    <x:row r="2599">
      <x:c r="A2599" t="str">
        <x:v>Scott Wheatley|2026-04-28</x:v>
      </x:c>
      <x:c r="B2599" s="888" t="n">
        <x:v>46140</x:v>
      </x:c>
      <x:c r="C2599" t="str">
        <x:v>Scott Wheatley</x:v>
      </x:c>
      <x:c r="D2599" t="str">
        <x:v>Permanent</x:v>
      </x:c>
      <x:c r="E2599" t="str">
        <x:v>Birmingham</x:v>
      </x:c>
      <x:c r="F2599" t="str">
        <x:v>Operative Porter</x:v>
      </x:c>
      <x:c r="G2599" t="str">
        <x:v>386884U</x:v>
      </x:c>
      <x:c r="H2599" t="str">
        <x:v>Harrow Green</x:v>
      </x:c>
      <x:c r="I2599" s="22" t="n">
        <x:v>12.5</x:v>
      </x:c>
      <x:c r="J2599" t="str">
        <x:v>Worked</x:v>
      </x:c>
      <x:c r="K2599" t="str">
        <x:v>Employee 103747; home branch Birmingham; assigned role Operative Porter | Deployment branch: Birmingham | Actual role: Operative Porter | Jobs: 386884U | Customers: Harrow Green | Actual hours: 12.5; source records: 1</x:v>
      </x:c>
      <x:c r="L2599" t="str">
        <x:v>Include</x:v>
      </x:c>
      <x:c r="M2599"/>
      <x:c r="N2599"/>
    </x:row>
    <x:row r="2600">
      <x:c r="A2600" t="str">
        <x:v>Scott Wheatley|2026-04-29</x:v>
      </x:c>
      <x:c r="B2600" s="888" t="n">
        <x:v>46141</x:v>
      </x:c>
      <x:c r="C2600" t="str">
        <x:v>Scott Wheatley</x:v>
      </x:c>
      <x:c r="D2600" t="str">
        <x:v>Permanent</x:v>
      </x:c>
      <x:c r="E2600" t="str">
        <x:v>Birmingham</x:v>
      </x:c>
      <x:c r="F2600" t="str">
        <x:v>Operative Porter</x:v>
      </x:c>
      <x:c r="G2600" t="str">
        <x:v>399841A</x:v>
      </x:c>
      <x:c r="H2600" t="str">
        <x:v>Midland Heart Limited</x:v>
      </x:c>
      <x:c r="I2600" s="22" t="n">
        <x:v>6.75</x:v>
      </x:c>
      <x:c r="J2600" t="str">
        <x:v>Worked</x:v>
      </x:c>
      <x:c r="K2600" t="str">
        <x:v>Employee 103747; home branch Birmingham; assigned role Operative Porter | Deployment branch: Birmingham | Actual role: Operative Skilled | Jobs: 399841A | Customers: Midland Heart Limited | Actual hours: 6.8; source records: 1</x:v>
      </x:c>
      <x:c r="L2600" t="str">
        <x:v>Include</x:v>
      </x:c>
      <x:c r="M2600"/>
      <x:c r="N2600"/>
    </x:row>
    <x:row r="2601">
      <x:c r="A2601" t="str">
        <x:v>Scott Wheatley|2026-04-30</x:v>
      </x:c>
      <x:c r="B2601" s="888" t="n">
        <x:v>46142</x:v>
      </x:c>
      <x:c r="C2601" t="str">
        <x:v>Scott Wheatley</x:v>
      </x:c>
      <x:c r="D2601" t="str">
        <x:v>Permanent</x:v>
      </x:c>
      <x:c r="E2601" t="str">
        <x:v>Birmingham</x:v>
      </x:c>
      <x:c r="F2601" t="str">
        <x:v>Operative Porter</x:v>
      </x:c>
      <x:c r="G2601" t="str">
        <x:v>386884U, 400679</x:v>
      </x:c>
      <x:c r="H2601" t="str">
        <x:v>Harrow Green; Thames Valley Police</x:v>
      </x:c>
      <x:c r="I2601" s="22" t="n">
        <x:v>20.5</x:v>
      </x:c>
      <x:c r="J2601" t="str">
        <x:v>Worked — 2 records</x:v>
      </x:c>
      <x:c r="K2601" t="str">
        <x:v>Employee 103747; home branch Birmingham; assigned role Operative Porter | Deployment branch: Birmingham, Oxford | Actual role: Operative Porter | Jobs: 386884U, 400679 | Customers: Harrow Green; Thames Valley Police | Actual hours: 20.5; source records: 2</x:v>
      </x:c>
      <x:c r="L2601" t="str">
        <x:v>Include</x:v>
      </x:c>
      <x:c r="M2601"/>
      <x:c r="N2601"/>
    </x:row>
    <x:row r="2602">
      <x:c r="A2602" t="str">
        <x:v>Sean Harris|2026-04-01</x:v>
      </x:c>
      <x:c r="B2602" s="888" t="n">
        <x:v>46113</x:v>
      </x:c>
      <x:c r="C2602" t="str">
        <x:v>Sean Harris</x:v>
      </x:c>
      <x:c r="D2602" t="str">
        <x:v>Permanent</x:v>
      </x:c>
      <x:c r="E2602" t="str">
        <x:v>Thurrock</x:v>
      </x:c>
      <x:c r="F2602" t="str">
        <x:v>Operative Porter</x:v>
      </x:c>
      <x:c r="G2602"/>
      <x:c r="H2602"/>
      <x:c r="I2602" s="22" t="n">
        <x:v>0</x:v>
      </x:c>
      <x:c r="J2602" t="str">
        <x:v>Annual leave</x:v>
      </x:c>
      <x:c r="K2602" t="str">
        <x:v>Employee 104364; home branch Thurrock; assigned role Operative Porter | Leave: Annual Leave (Hours) | Leave calendar basis: Variable-pattern period</x:v>
      </x:c>
      <x:c r="L2602" t="str">
        <x:v>Include</x:v>
      </x:c>
      <x:c r="M2602"/>
      <x:c r="N2602"/>
    </x:row>
    <x:row r="2603">
      <x:c r="A2603" t="str">
        <x:v>Sean Harris|2026-04-02</x:v>
      </x:c>
      <x:c r="B2603" s="888" t="n">
        <x:v>46114</x:v>
      </x:c>
      <x:c r="C2603" t="str">
        <x:v>Sean Harris</x:v>
      </x:c>
      <x:c r="D2603" t="str">
        <x:v>Permanent</x:v>
      </x:c>
      <x:c r="E2603" t="str">
        <x:v>Thurrock</x:v>
      </x:c>
      <x:c r="F2603" t="str">
        <x:v>Operative Porter</x:v>
      </x:c>
      <x:c r="G2603"/>
      <x:c r="H2603"/>
      <x:c r="I2603" s="22" t="n">
        <x:v>0</x:v>
      </x:c>
      <x:c r="J2603" t="str">
        <x:v>Annual leave</x:v>
      </x:c>
      <x:c r="K2603" t="str">
        <x:v>Employee 104364; home branch Thurrock; assigned role Operative Porter | Leave: Annual Leave (Hours) | Leave calendar basis: Variable-pattern period</x:v>
      </x:c>
      <x:c r="L2603" t="str">
        <x:v>Include</x:v>
      </x:c>
      <x:c r="M2603"/>
      <x:c r="N2603"/>
    </x:row>
    <x:row r="2604">
      <x:c r="A2604" t="str">
        <x:v>Sean Harris|2026-04-03</x:v>
      </x:c>
      <x:c r="B2604" s="888" t="n">
        <x:v>46115</x:v>
      </x:c>
      <x:c r="C2604" t="str">
        <x:v>Sean Harris</x:v>
      </x:c>
      <x:c r="D2604" t="str">
        <x:v>Permanent</x:v>
      </x:c>
      <x:c r="E2604" t="str">
        <x:v>Thurrock</x:v>
      </x:c>
      <x:c r="F2604" t="str">
        <x:v>Operative Porter</x:v>
      </x:c>
      <x:c r="G2604"/>
      <x:c r="H2604"/>
      <x:c r="I2604" s="22" t="n">
        <x:v>0</x:v>
      </x:c>
      <x:c r="J2604" t="str">
        <x:v>Annual leave</x:v>
      </x:c>
      <x:c r="K2604" t="str">
        <x:v>Employee 104364; home branch Thurrock; assigned role Operative Porter | Leave: Annual Leave (Hours) | Leave calendar basis: Variable-pattern period</x:v>
      </x:c>
      <x:c r="L2604" t="str">
        <x:v>Include</x:v>
      </x:c>
      <x:c r="M2604"/>
      <x:c r="N2604"/>
    </x:row>
    <x:row r="2605">
      <x:c r="A2605" t="str">
        <x:v>Sean Harris|2026-04-06</x:v>
      </x:c>
      <x:c r="B2605" s="888" t="n">
        <x:v>46118</x:v>
      </x:c>
      <x:c r="C2605" t="str">
        <x:v>Sean Harris</x:v>
      </x:c>
      <x:c r="D2605" t="str">
        <x:v>Permanent</x:v>
      </x:c>
      <x:c r="E2605" t="str">
        <x:v>Thurrock</x:v>
      </x:c>
      <x:c r="F2605" t="str">
        <x:v>Operative Porter</x:v>
      </x:c>
      <x:c r="G2605"/>
      <x:c r="H2605"/>
      <x:c r="I2605" s="22" t="n">
        <x:v>0</x:v>
      </x:c>
      <x:c r="J2605" t="str">
        <x:v>Annual leave</x:v>
      </x:c>
      <x:c r="K2605" t="str">
        <x:v>Employee 104364; home branch Thurrock; assigned role Operative Porter | Leave: Annual Leave (Hours) | Leave calendar basis: Variable-pattern period</x:v>
      </x:c>
      <x:c r="L2605" t="str">
        <x:v>Include</x:v>
      </x:c>
      <x:c r="M2605"/>
      <x:c r="N2605"/>
    </x:row>
    <x:row r="2606">
      <x:c r="A2606" t="str">
        <x:v>Sean Harris|2026-04-07</x:v>
      </x:c>
      <x:c r="B2606" s="888" t="n">
        <x:v>46119</x:v>
      </x:c>
      <x:c r="C2606" t="str">
        <x:v>Sean Harris</x:v>
      </x:c>
      <x:c r="D2606" t="str">
        <x:v>Permanent</x:v>
      </x:c>
      <x:c r="E2606" t="str">
        <x:v>Thurrock</x:v>
      </x:c>
      <x:c r="F2606" t="str">
        <x:v>Operative Porter</x:v>
      </x:c>
      <x:c r="G2606" t="str">
        <x:v>396207</x:v>
      </x:c>
      <x:c r="H2606" t="str">
        <x:v>Linklaters LLP</x:v>
      </x:c>
      <x:c r="I2606" s="22" t="n">
        <x:v>7.5</x:v>
      </x:c>
      <x:c r="J2606" t="str">
        <x:v>Worked</x:v>
      </x:c>
      <x:c r="K2606" t="str">
        <x:v>Employee 104364; home branch Thurrock; assigned role Operative Porter | Deployment branch: Thurrock | Actual role: Operative Driver | Jobs: 396207 | Customers: Linklaters LLP | Actual hours: 7.5; source records: 1</x:v>
      </x:c>
      <x:c r="L2606" t="str">
        <x:v>Include</x:v>
      </x:c>
      <x:c r="M2606"/>
      <x:c r="N2606"/>
    </x:row>
    <x:row r="2607">
      <x:c r="A2607" t="str">
        <x:v>Sean Harris|2026-04-08</x:v>
      </x:c>
      <x:c r="B2607" s="888" t="n">
        <x:v>46120</x:v>
      </x:c>
      <x:c r="C2607" t="str">
        <x:v>Sean Harris</x:v>
      </x:c>
      <x:c r="D2607" t="str">
        <x:v>Permanent</x:v>
      </x:c>
      <x:c r="E2607" t="str">
        <x:v>Thurrock</x:v>
      </x:c>
      <x:c r="F2607" t="str">
        <x:v>Operative Porter</x:v>
      </x:c>
      <x:c r="G2607" t="str">
        <x:v>400996</x:v>
      </x:c>
      <x:c r="H2607" t="str">
        <x:v>University of Hertfordshire</x:v>
      </x:c>
      <x:c r="I2607" s="22" t="n">
        <x:v>6</x:v>
      </x:c>
      <x:c r="J2607" t="str">
        <x:v>Worked</x:v>
      </x:c>
      <x:c r="K2607" t="str">
        <x:v>Employee 104364; home branch Thurrock; assigned role Operative Porter | Deployment branch: Thurrock | Actual role: Operative Driver | Jobs: 400996 | Customers: University of Hertfordshire | Actual hours: 6.0; source records: 1</x:v>
      </x:c>
      <x:c r="L2607" t="str">
        <x:v>Include</x:v>
      </x:c>
      <x:c r="M2607"/>
      <x:c r="N2607"/>
    </x:row>
    <x:row r="2608">
      <x:c r="A2608" t="str">
        <x:v>Sean Harris|2026-04-09</x:v>
      </x:c>
      <x:c r="B2608" s="888" t="n">
        <x:v>46121</x:v>
      </x:c>
      <x:c r="C2608" t="str">
        <x:v>Sean Harris</x:v>
      </x:c>
      <x:c r="D2608" t="str">
        <x:v>Permanent</x:v>
      </x:c>
      <x:c r="E2608" t="str">
        <x:v>Thurrock</x:v>
      </x:c>
      <x:c r="F2608" t="str">
        <x:v>Operative Porter</x:v>
      </x:c>
      <x:c r="G2608" t="str">
        <x:v>396207</x:v>
      </x:c>
      <x:c r="H2608" t="str">
        <x:v>Linklaters LLP</x:v>
      </x:c>
      <x:c r="I2608" s="22" t="n">
        <x:v>7.5</x:v>
      </x:c>
      <x:c r="J2608" t="str">
        <x:v>Worked</x:v>
      </x:c>
      <x:c r="K2608" t="str">
        <x:v>Employee 104364; home branch Thurrock; assigned role Operative Porter | Deployment branch: Thurrock | Actual role: Operative Driver | Jobs: 396207 | Customers: Linklaters LLP | Actual hours: 7.5; source records: 1</x:v>
      </x:c>
      <x:c r="L2608" t="str">
        <x:v>Include</x:v>
      </x:c>
      <x:c r="M2608"/>
      <x:c r="N2608"/>
    </x:row>
    <x:row r="2609">
      <x:c r="A2609" t="str">
        <x:v>Sean Harris|2026-04-10</x:v>
      </x:c>
      <x:c r="B2609" s="888" t="n">
        <x:v>46122</x:v>
      </x:c>
      <x:c r="C2609" t="str">
        <x:v>Sean Harris</x:v>
      </x:c>
      <x:c r="D2609" t="str">
        <x:v>Permanent</x:v>
      </x:c>
      <x:c r="E2609" t="str">
        <x:v>Thurrock</x:v>
      </x:c>
      <x:c r="F2609" t="str">
        <x:v>Operative Porter</x:v>
      </x:c>
      <x:c r="G2609" t="str">
        <x:v>400996</x:v>
      </x:c>
      <x:c r="H2609" t="str">
        <x:v>University of Hertfordshire</x:v>
      </x:c>
      <x:c r="I2609" s="22" t="n">
        <x:v>7</x:v>
      </x:c>
      <x:c r="J2609" t="str">
        <x:v>Worked</x:v>
      </x:c>
      <x:c r="K2609" t="str">
        <x:v>Employee 104364; home branch Thurrock; assigned role Operative Porter | Deployment branch: Thurrock | Actual role: Operative Driver | Jobs: 400996 | Customers: University of Hertfordshire | Actual hours: 7.0; source records: 1</x:v>
      </x:c>
      <x:c r="L2609" t="str">
        <x:v>Include</x:v>
      </x:c>
      <x:c r="M2609"/>
      <x:c r="N2609"/>
    </x:row>
    <x:row r="2610">
      <x:c r="A2610" t="str">
        <x:v>Sean Harris|2026-04-12</x:v>
      </x:c>
      <x:c r="B2610" s="888" t="n">
        <x:v>46124</x:v>
      </x:c>
      <x:c r="C2610" t="str">
        <x:v>Sean Harris</x:v>
      </x:c>
      <x:c r="D2610" t="str">
        <x:v>Permanent</x:v>
      </x:c>
      <x:c r="E2610" t="str">
        <x:v>Thurrock</x:v>
      </x:c>
      <x:c r="F2610" t="str">
        <x:v>Operative Porter</x:v>
      </x:c>
      <x:c r="G2610" t="str">
        <x:v>396207</x:v>
      </x:c>
      <x:c r="H2610" t="str">
        <x:v>Linklaters LLP</x:v>
      </x:c>
      <x:c r="I2610" s="22" t="n">
        <x:v>7.5</x:v>
      </x:c>
      <x:c r="J2610" t="str">
        <x:v>Worked</x:v>
      </x:c>
      <x:c r="K2610" t="str">
        <x:v>Employee 104364; home branch Thurrock; assigned role Operative Porter | Deployment branch: Thurrock | Actual role: Operative Driver | Jobs: 396207 | Customers: Linklaters LLP | Actual hours: 7.5; source records: 1</x:v>
      </x:c>
      <x:c r="L2610" t="str">
        <x:v>Include</x:v>
      </x:c>
      <x:c r="M2610"/>
      <x:c r="N2610"/>
    </x:row>
    <x:row r="2611">
      <x:c r="A2611" t="str">
        <x:v>Sean Harris|2026-04-13</x:v>
      </x:c>
      <x:c r="B2611" s="888" t="n">
        <x:v>46125</x:v>
      </x:c>
      <x:c r="C2611" t="str">
        <x:v>Sean Harris</x:v>
      </x:c>
      <x:c r="D2611" t="str">
        <x:v>Permanent</x:v>
      </x:c>
      <x:c r="E2611" t="str">
        <x:v>Thurrock</x:v>
      </x:c>
      <x:c r="F2611" t="str">
        <x:v>Operative Porter</x:v>
      </x:c>
      <x:c r="G2611" t="str">
        <x:v>400734</x:v>
      </x:c>
      <x:c r="H2611" t="str">
        <x:v>Gbebikan/Ms Natasha</x:v>
      </x:c>
      <x:c r="I2611" s="22" t="n">
        <x:v>6.5</x:v>
      </x:c>
      <x:c r="J2611" t="str">
        <x:v>Worked</x:v>
      </x:c>
      <x:c r="K2611" t="str">
        <x:v>Employee 104364; home branch Thurrock; assigned role Operative Porter | Deployment branch: Thurrock | Actual role: Operative Driver | Jobs: 400734 | Customers: Gbebikan/Ms Natasha | Actual hours: 6.5; source records: 1</x:v>
      </x:c>
      <x:c r="L2611" t="str">
        <x:v>Include</x:v>
      </x:c>
      <x:c r="M2611"/>
      <x:c r="N2611"/>
    </x:row>
    <x:row r="2612">
      <x:c r="A2612" t="str">
        <x:v>Sean Harris|2026-04-14</x:v>
      </x:c>
      <x:c r="B2612" s="888" t="n">
        <x:v>46126</x:v>
      </x:c>
      <x:c r="C2612" t="str">
        <x:v>Sean Harris</x:v>
      </x:c>
      <x:c r="D2612" t="str">
        <x:v>Permanent</x:v>
      </x:c>
      <x:c r="E2612" t="str">
        <x:v>Thurrock</x:v>
      </x:c>
      <x:c r="F2612" t="str">
        <x:v>Operative Porter</x:v>
      </x:c>
      <x:c r="G2612" t="str">
        <x:v>396207</x:v>
      </x:c>
      <x:c r="H2612" t="str">
        <x:v>Linklaters LLP</x:v>
      </x:c>
      <x:c r="I2612" s="22" t="n">
        <x:v>8</x:v>
      </x:c>
      <x:c r="J2612" t="str">
        <x:v>Worked</x:v>
      </x:c>
      <x:c r="K2612" t="str">
        <x:v>Employee 104364; home branch Thurrock; assigned role Operative Porter | Deployment branch: Thurrock | Actual role: Operative Driver | Jobs: 396207 | Customers: Linklaters LLP | Actual hours: 8.0; source records: 1</x:v>
      </x:c>
      <x:c r="L2612" t="str">
        <x:v>Include</x:v>
      </x:c>
      <x:c r="M2612"/>
      <x:c r="N2612"/>
    </x:row>
    <x:row r="2613">
      <x:c r="A2613" t="str">
        <x:v>Sean Harris|2026-04-15</x:v>
      </x:c>
      <x:c r="B2613" s="888" t="n">
        <x:v>46127</x:v>
      </x:c>
      <x:c r="C2613" t="str">
        <x:v>Sean Harris</x:v>
      </x:c>
      <x:c r="D2613" t="str">
        <x:v>Permanent</x:v>
      </x:c>
      <x:c r="E2613" t="str">
        <x:v>Thurrock</x:v>
      </x:c>
      <x:c r="F2613" t="str">
        <x:v>Operative Porter</x:v>
      </x:c>
      <x:c r="G2613" t="str">
        <x:v>400471A</x:v>
      </x:c>
      <x:c r="H2613" t="str">
        <x:v>Hammersmith &amp; Fulham Borough Council</x:v>
      </x:c>
      <x:c r="I2613" s="22" t="n">
        <x:v>8</x:v>
      </x:c>
      <x:c r="J2613" t="str">
        <x:v>Worked</x:v>
      </x:c>
      <x:c r="K2613" t="str">
        <x:v>Employee 104364; home branch Thurrock; assigned role Operative Porter | Deployment branch: Croydon | Actual role: Operative Driver | Jobs: 400471A | Customers: Hammersmith &amp; Fulham Borough Council | Actual hours: 8.0; source records: 1</x:v>
      </x:c>
      <x:c r="L2613" t="str">
        <x:v>Include</x:v>
      </x:c>
      <x:c r="M2613"/>
      <x:c r="N2613"/>
    </x:row>
    <x:row r="2614">
      <x:c r="A2614" t="str">
        <x:v>Sean Harris|2026-04-16</x:v>
      </x:c>
      <x:c r="B2614" s="888" t="n">
        <x:v>46128</x:v>
      </x:c>
      <x:c r="C2614" t="str">
        <x:v>Sean Harris</x:v>
      </x:c>
      <x:c r="D2614" t="str">
        <x:v>Permanent</x:v>
      </x:c>
      <x:c r="E2614" t="str">
        <x:v>Thurrock</x:v>
      </x:c>
      <x:c r="F2614" t="str">
        <x:v>Operative Porter</x:v>
      </x:c>
      <x:c r="G2614" t="str">
        <x:v>385852A, 399524</x:v>
      </x:c>
      <x:c r="H2614" t="str">
        <x:v>Harrow Green Silvertown WEEE run; National Express</x:v>
      </x:c>
      <x:c r="I2614" s="22" t="n">
        <x:v>8.5</x:v>
      </x:c>
      <x:c r="J2614" t="str">
        <x:v>Worked — 2 records</x:v>
      </x:c>
      <x:c r="K2614" t="str">
        <x:v>Employee 104364; home branch Thurrock; assigned role Operative Porter | Deployment branch: Thurrock | Actual role: Operative Driver | Jobs: 385852A, 399524 | Customers: Harrow Green Silvertown WEEE run; National Express | Actual hours: 8.5; source records: 2</x:v>
      </x:c>
      <x:c r="L2614" t="str">
        <x:v>Include</x:v>
      </x:c>
      <x:c r="M2614"/>
      <x:c r="N2614"/>
    </x:row>
    <x:row r="2615">
      <x:c r="A2615" t="str">
        <x:v>Sean Harris|2026-04-20</x:v>
      </x:c>
      <x:c r="B2615" s="888" t="n">
        <x:v>46132</x:v>
      </x:c>
      <x:c r="C2615" t="str">
        <x:v>Sean Harris</x:v>
      </x:c>
      <x:c r="D2615" t="str">
        <x:v>Permanent</x:v>
      </x:c>
      <x:c r="E2615" t="str">
        <x:v>Thurrock</x:v>
      </x:c>
      <x:c r="F2615" t="str">
        <x:v>Operative Porter</x:v>
      </x:c>
      <x:c r="G2615" t="str">
        <x:v>392752B</x:v>
      </x:c>
      <x:c r="H2615" t="str">
        <x:v>Bromley Central Library</x:v>
      </x:c>
      <x:c r="I2615" s="22" t="n">
        <x:v>8.5</x:v>
      </x:c>
      <x:c r="J2615" t="str">
        <x:v>Worked</x:v>
      </x:c>
      <x:c r="K2615" t="str">
        <x:v>Employee 104364; home branch Thurrock; assigned role Operative Porter | Deployment branch: Croydon | Actual role: Operative Driver | Jobs: 392752B | Customers: Bromley Central Library | Actual hours: 8.5; source records: 1</x:v>
      </x:c>
      <x:c r="L2615" t="str">
        <x:v>Include</x:v>
      </x:c>
      <x:c r="M2615"/>
      <x:c r="N2615"/>
    </x:row>
    <x:row r="2616">
      <x:c r="A2616" t="str">
        <x:v>Sean Harris|2026-04-21</x:v>
      </x:c>
      <x:c r="B2616" s="888" t="n">
        <x:v>46133</x:v>
      </x:c>
      <x:c r="C2616" t="str">
        <x:v>Sean Harris</x:v>
      </x:c>
      <x:c r="D2616" t="str">
        <x:v>Permanent</x:v>
      </x:c>
      <x:c r="E2616" t="str">
        <x:v>Thurrock</x:v>
      </x:c>
      <x:c r="F2616" t="str">
        <x:v>Operative Porter</x:v>
      </x:c>
      <x:c r="G2616" t="str">
        <x:v>392752B</x:v>
      </x:c>
      <x:c r="H2616" t="str">
        <x:v>Bromley Central Library</x:v>
      </x:c>
      <x:c r="I2616" s="22" t="n">
        <x:v>10</x:v>
      </x:c>
      <x:c r="J2616" t="str">
        <x:v>Worked</x:v>
      </x:c>
      <x:c r="K2616" t="str">
        <x:v>Employee 104364; home branch Thurrock; assigned role Operative Porter | Deployment branch: Croydon | Actual role: Operative Driver | Jobs: 392752B | Customers: Bromley Central Library | Actual hours: 10.0; source records: 1</x:v>
      </x:c>
      <x:c r="L2616" t="str">
        <x:v>Include</x:v>
      </x:c>
      <x:c r="M2616"/>
      <x:c r="N2616"/>
    </x:row>
    <x:row r="2617">
      <x:c r="A2617" t="str">
        <x:v>Sean Harris|2026-04-22</x:v>
      </x:c>
      <x:c r="B2617" s="888" t="n">
        <x:v>46134</x:v>
      </x:c>
      <x:c r="C2617" t="str">
        <x:v>Sean Harris</x:v>
      </x:c>
      <x:c r="D2617" t="str">
        <x:v>Permanent</x:v>
      </x:c>
      <x:c r="E2617" t="str">
        <x:v>Thurrock</x:v>
      </x:c>
      <x:c r="F2617" t="str">
        <x:v>Operative Porter</x:v>
      </x:c>
      <x:c r="G2617" t="str">
        <x:v>396207</x:v>
      </x:c>
      <x:c r="H2617" t="str">
        <x:v>Linklaters LLP</x:v>
      </x:c>
      <x:c r="I2617" s="22" t="n">
        <x:v>8.5</x:v>
      </x:c>
      <x:c r="J2617" t="str">
        <x:v>Worked</x:v>
      </x:c>
      <x:c r="K2617" t="str">
        <x:v>Employee 104364; home branch Thurrock; assigned role Operative Porter | Deployment branch: Thurrock | Actual role: Operative Driver | Jobs: 396207 | Customers: Linklaters LLP | Actual hours: 8.5; source records: 1</x:v>
      </x:c>
      <x:c r="L2617" t="str">
        <x:v>Include</x:v>
      </x:c>
      <x:c r="M2617"/>
      <x:c r="N2617"/>
    </x:row>
    <x:row r="2618">
      <x:c r="A2618" t="str">
        <x:v>Sean Harris|2026-04-23</x:v>
      </x:c>
      <x:c r="B2618" s="888" t="n">
        <x:v>46135</x:v>
      </x:c>
      <x:c r="C2618" t="str">
        <x:v>Sean Harris</x:v>
      </x:c>
      <x:c r="D2618" t="str">
        <x:v>Permanent</x:v>
      </x:c>
      <x:c r="E2618" t="str">
        <x:v>Thurrock</x:v>
      </x:c>
      <x:c r="F2618" t="str">
        <x:v>Operative Porter</x:v>
      </x:c>
      <x:c r="G2618" t="str">
        <x:v>400250, 401814</x:v>
      </x:c>
      <x:c r="H2618" t="str">
        <x:v>Apple Europe Limited; Restore Technology Limited/ RBC</x:v>
      </x:c>
      <x:c r="I2618" s="22" t="n">
        <x:v>6.25</x:v>
      </x:c>
      <x:c r="J2618" t="str">
        <x:v>Worked — 2 records</x:v>
      </x:c>
      <x:c r="K2618" t="str">
        <x:v>Employee 104364; home branch Thurrock; assigned role Operative Porter | Deployment branch: Thurrock | Actual role: Operative Driver | Jobs: 400250, 401814 | Customers: Apple Europe Limited; Restore Technology Limited/ RBC | Actual hours: 6.2; source records: 2</x:v>
      </x:c>
      <x:c r="L2618" t="str">
        <x:v>Include</x:v>
      </x:c>
      <x:c r="M2618"/>
      <x:c r="N2618"/>
    </x:row>
    <x:row r="2619">
      <x:c r="A2619" t="str">
        <x:v>Sean Harris|2026-04-24</x:v>
      </x:c>
      <x:c r="B2619" s="888" t="n">
        <x:v>46136</x:v>
      </x:c>
      <x:c r="C2619" t="str">
        <x:v>Sean Harris</x:v>
      </x:c>
      <x:c r="D2619" t="str">
        <x:v>Permanent</x:v>
      </x:c>
      <x:c r="E2619" t="str">
        <x:v>Thurrock</x:v>
      </x:c>
      <x:c r="F2619" t="str">
        <x:v>Operative Porter</x:v>
      </x:c>
      <x:c r="G2619" t="str">
        <x:v>396207</x:v>
      </x:c>
      <x:c r="H2619" t="str">
        <x:v>Linklaters LLP</x:v>
      </x:c>
      <x:c r="I2619" s="22" t="n">
        <x:v>11</x:v>
      </x:c>
      <x:c r="J2619" t="str">
        <x:v>Worked</x:v>
      </x:c>
      <x:c r="K2619" t="str">
        <x:v>Employee 104364; home branch Thurrock; assigned role Operative Porter | Deployment branch: Thurrock | Actual role: Operative Driver | Jobs: 396207 | Customers: Linklaters LLP | Actual hours: 11.0; source records: 1</x:v>
      </x:c>
      <x:c r="L2619" t="str">
        <x:v>Include</x:v>
      </x:c>
      <x:c r="M2619"/>
      <x:c r="N2619"/>
    </x:row>
    <x:row r="2620">
      <x:c r="A2620" t="str">
        <x:v>Sean Harris|2026-04-25</x:v>
      </x:c>
      <x:c r="B2620" s="888" t="n">
        <x:v>46137</x:v>
      </x:c>
      <x:c r="C2620" t="str">
        <x:v>Sean Harris</x:v>
      </x:c>
      <x:c r="D2620" t="str">
        <x:v>Permanent</x:v>
      </x:c>
      <x:c r="E2620" t="str">
        <x:v>Thurrock</x:v>
      </x:c>
      <x:c r="F2620" t="str">
        <x:v>Operative Porter</x:v>
      </x:c>
      <x:c r="G2620" t="str">
        <x:v>396207</x:v>
      </x:c>
      <x:c r="H2620" t="str">
        <x:v>Linklaters LLP</x:v>
      </x:c>
      <x:c r="I2620" s="22" t="n">
        <x:v>8</x:v>
      </x:c>
      <x:c r="J2620" t="str">
        <x:v>Worked</x:v>
      </x:c>
      <x:c r="K2620" t="str">
        <x:v>Employee 104364; home branch Thurrock; assigned role Operative Porter | Deployment branch: Thurrock | Actual role: Operative Driver | Jobs: 396207 | Customers: Linklaters LLP | Actual hours: 8.0; source records: 1</x:v>
      </x:c>
      <x:c r="L2620" t="str">
        <x:v>Include</x:v>
      </x:c>
      <x:c r="M2620"/>
      <x:c r="N2620"/>
    </x:row>
    <x:row r="2621">
      <x:c r="A2621" t="str">
        <x:v>Sean Harris|2026-04-27</x:v>
      </x:c>
      <x:c r="B2621" s="888" t="n">
        <x:v>46139</x:v>
      </x:c>
      <x:c r="C2621" t="str">
        <x:v>Sean Harris</x:v>
      </x:c>
      <x:c r="D2621" t="str">
        <x:v>Permanent</x:v>
      </x:c>
      <x:c r="E2621" t="str">
        <x:v>Thurrock</x:v>
      </x:c>
      <x:c r="F2621" t="str">
        <x:v>Operative Porter</x:v>
      </x:c>
      <x:c r="G2621" t="str">
        <x:v>400582</x:v>
      </x:c>
      <x:c r="H2621" t="str">
        <x:v>Restore Harrow-Green</x:v>
      </x:c>
      <x:c r="I2621" s="22" t="n">
        <x:v>13</x:v>
      </x:c>
      <x:c r="J2621" t="str">
        <x:v>Worked</x:v>
      </x:c>
      <x:c r="K2621" t="str">
        <x:v>Employee 104364; home branch Thurrock; assigned role Operative Porter | Deployment branch: Thurrock | Actual role: Operative Driver | Jobs: 400582 | Customers: Restore Harrow-Green | Actual hours: 13.0; source records: 1</x:v>
      </x:c>
      <x:c r="L2621" t="str">
        <x:v>Include</x:v>
      </x:c>
      <x:c r="M2621"/>
      <x:c r="N2621"/>
    </x:row>
    <x:row r="2622">
      <x:c r="A2622" t="str">
        <x:v>Sean Harris|2026-04-28</x:v>
      </x:c>
      <x:c r="B2622" s="888" t="n">
        <x:v>46140</x:v>
      </x:c>
      <x:c r="C2622" t="str">
        <x:v>Sean Harris</x:v>
      </x:c>
      <x:c r="D2622" t="str">
        <x:v>Permanent</x:v>
      </x:c>
      <x:c r="E2622" t="str">
        <x:v>Thurrock</x:v>
      </x:c>
      <x:c r="F2622" t="str">
        <x:v>Operative Porter</x:v>
      </x:c>
      <x:c r="G2622" t="str">
        <x:v>401629</x:v>
      </x:c>
      <x:c r="H2622" t="str">
        <x:v>CH &amp; Co Catering Ltd</x:v>
      </x:c>
      <x:c r="I2622" s="22" t="n">
        <x:v>6.5</x:v>
      </x:c>
      <x:c r="J2622" t="str">
        <x:v>Worked</x:v>
      </x:c>
      <x:c r="K2622" t="str">
        <x:v>Employee 104364; home branch Thurrock; assigned role Operative Porter | Deployment branch: Thurrock | Actual role: Operative Driver | Jobs: 401629 | Customers: CH &amp; Co Catering Ltd | Actual hours: 6.5; source records: 1</x:v>
      </x:c>
      <x:c r="L2622" t="str">
        <x:v>Include</x:v>
      </x:c>
      <x:c r="M2622"/>
      <x:c r="N2622"/>
    </x:row>
    <x:row r="2623">
      <x:c r="A2623" t="str">
        <x:v>Sean Harris|2026-04-29</x:v>
      </x:c>
      <x:c r="B2623" s="888" t="n">
        <x:v>46141</x:v>
      </x:c>
      <x:c r="C2623" t="str">
        <x:v>Sean Harris</x:v>
      </x:c>
      <x:c r="D2623" t="str">
        <x:v>Permanent</x:v>
      </x:c>
      <x:c r="E2623" t="str">
        <x:v>Thurrock</x:v>
      </x:c>
      <x:c r="F2623" t="str">
        <x:v>Operative Porter</x:v>
      </x:c>
      <x:c r="G2623" t="str">
        <x:v>390467B</x:v>
      </x:c>
      <x:c r="H2623" t="str">
        <x:v>Skinner/Mr Charles</x:v>
      </x:c>
      <x:c r="I2623" s="22" t="n">
        <x:v>9.5</x:v>
      </x:c>
      <x:c r="J2623" t="str">
        <x:v>Worked</x:v>
      </x:c>
      <x:c r="K2623" t="str">
        <x:v>Employee 104364; home branch Thurrock; assigned role Operative Porter | Deployment branch: Thurrock | Actual role: Operative Driver | Jobs: 390467B | Customers: Skinner/Mr Charles | Actual hours: 9.5; source records: 1</x:v>
      </x:c>
      <x:c r="L2623" t="str">
        <x:v>Include</x:v>
      </x:c>
      <x:c r="M2623"/>
      <x:c r="N2623"/>
    </x:row>
    <x:row r="2624">
      <x:c r="A2624" t="str">
        <x:v>Sean Harris|2026-04-30</x:v>
      </x:c>
      <x:c r="B2624" s="888" t="n">
        <x:v>46142</x:v>
      </x:c>
      <x:c r="C2624" t="str">
        <x:v>Sean Harris</x:v>
      </x:c>
      <x:c r="D2624" t="str">
        <x:v>Permanent</x:v>
      </x:c>
      <x:c r="E2624" t="str">
        <x:v>Thurrock</x:v>
      </x:c>
      <x:c r="F2624" t="str">
        <x:v>Operative Porter</x:v>
      </x:c>
      <x:c r="G2624" t="str">
        <x:v>390467B</x:v>
      </x:c>
      <x:c r="H2624" t="str">
        <x:v>Skinner/Mr Charles</x:v>
      </x:c>
      <x:c r="I2624" s="22" t="n">
        <x:v>8.5</x:v>
      </x:c>
      <x:c r="J2624" t="str">
        <x:v>Worked</x:v>
      </x:c>
      <x:c r="K2624" t="str">
        <x:v>Employee 104364; home branch Thurrock; assigned role Operative Porter | Deployment branch: Thurrock | Actual role: Operative Driver | Jobs: 390467B | Customers: Skinner/Mr Charles | Actual hours: 8.5; source records: 1</x:v>
      </x:c>
      <x:c r="L2624" t="str">
        <x:v>Include</x:v>
      </x:c>
      <x:c r="M2624"/>
      <x:c r="N2624"/>
    </x:row>
    <x:row r="2625">
      <x:c r="A2625" t="str">
        <x:v>Serdzhin Aliev|2026-04-01</x:v>
      </x:c>
      <x:c r="B2625" s="888" t="n">
        <x:v>46113</x:v>
      </x:c>
      <x:c r="C2625" t="str">
        <x:v>Serdzhin Aliev</x:v>
      </x:c>
      <x:c r="D2625" t="str">
        <x:v>Permanent</x:v>
      </x:c>
      <x:c r="E2625" t="str">
        <x:v>Birmingham</x:v>
      </x:c>
      <x:c r="F2625" t="str">
        <x:v>Operative Driver</x:v>
      </x:c>
      <x:c r="G2625" t="str">
        <x:v>400256</x:v>
      </x:c>
      <x:c r="H2625" t="str">
        <x:v>Marel GB Ltd</x:v>
      </x:c>
      <x:c r="I2625" s="22" t="n">
        <x:v>7</x:v>
      </x:c>
      <x:c r="J2625" t="str">
        <x:v>Worked</x:v>
      </x:c>
      <x:c r="K2625" t="str">
        <x:v>Employee 1719; home branch Birmingham; assigned role Operative Driver | Deployment branch: Birmingham | Actual role: Operative Driver | Jobs: 400256 | Customers: Marel GB Ltd | Actual hours: 7.0; source records: 1</x:v>
      </x:c>
      <x:c r="L2625" t="str">
        <x:v>Include</x:v>
      </x:c>
      <x:c r="M2625"/>
      <x:c r="N2625"/>
    </x:row>
    <x:row r="2626">
      <x:c r="A2626" t="str">
        <x:v>Serdzhin Aliev|2026-04-02</x:v>
      </x:c>
      <x:c r="B2626" s="888" t="n">
        <x:v>46114</x:v>
      </x:c>
      <x:c r="C2626" t="str">
        <x:v>Serdzhin Aliev</x:v>
      </x:c>
      <x:c r="D2626" t="str">
        <x:v>Permanent</x:v>
      </x:c>
      <x:c r="E2626" t="str">
        <x:v>Birmingham</x:v>
      </x:c>
      <x:c r="F2626" t="str">
        <x:v>Operative Driver</x:v>
      </x:c>
      <x:c r="G2626" t="str">
        <x:v>401188</x:v>
      </x:c>
      <x:c r="H2626" t="str">
        <x:v>Equans Services Limited</x:v>
      </x:c>
      <x:c r="I2626" s="22" t="n">
        <x:v>6.25</x:v>
      </x:c>
      <x:c r="J2626" t="str">
        <x:v>Worked</x:v>
      </x:c>
      <x:c r="K2626" t="str">
        <x:v>Employee 1719; home branch Birmingham; assigned role Operative Driver | Deployment branch: Birmingham | Actual role: Operative Driver | Jobs: 401188 | Customers: Equans Services Limited | Actual hours: 6.2; source records: 1</x:v>
      </x:c>
      <x:c r="L2626" t="str">
        <x:v>Include</x:v>
      </x:c>
      <x:c r="M2626"/>
      <x:c r="N2626"/>
    </x:row>
    <x:row r="2627">
      <x:c r="A2627" t="str">
        <x:v>Serdzhin Aliev|2026-04-07</x:v>
      </x:c>
      <x:c r="B2627" s="888" t="n">
        <x:v>46119</x:v>
      </x:c>
      <x:c r="C2627" t="str">
        <x:v>Serdzhin Aliev</x:v>
      </x:c>
      <x:c r="D2627" t="str">
        <x:v>Permanent</x:v>
      </x:c>
      <x:c r="E2627" t="str">
        <x:v>Birmingham</x:v>
      </x:c>
      <x:c r="F2627" t="str">
        <x:v>Operative Driver</x:v>
      </x:c>
      <x:c r="G2627" t="str">
        <x:v>394768, 397205A</x:v>
      </x:c>
      <x:c r="H2627" t="str">
        <x:v>EMCOR UK - UKHSA; Midland Heart</x:v>
      </x:c>
      <x:c r="I2627" s="22" t="n">
        <x:v>5</x:v>
      </x:c>
      <x:c r="J2627" t="str">
        <x:v>Worked — 2 records</x:v>
      </x:c>
      <x:c r="K2627" t="str">
        <x:v>Employee 1719; home branch Birmingham; assigned role Operative Driver | Deployment branch: Birmingham | Actual role: Operative Driver | Jobs: 394768, 397205A | Customers: EMCOR UK - UKHSA; Midland Heart | Actual hours: 5.0; source records: 2</x:v>
      </x:c>
      <x:c r="L2627" t="str">
        <x:v>Include</x:v>
      </x:c>
      <x:c r="M2627"/>
      <x:c r="N2627"/>
    </x:row>
    <x:row r="2628">
      <x:c r="A2628" t="str">
        <x:v>Serdzhin Aliev|2026-04-08</x:v>
      </x:c>
      <x:c r="B2628" s="888" t="n">
        <x:v>46120</x:v>
      </x:c>
      <x:c r="C2628" t="str">
        <x:v>Serdzhin Aliev</x:v>
      </x:c>
      <x:c r="D2628" t="str">
        <x:v>Permanent</x:v>
      </x:c>
      <x:c r="E2628" t="str">
        <x:v>Birmingham</x:v>
      </x:c>
      <x:c r="F2628" t="str">
        <x:v>Operative Driver</x:v>
      </x:c>
      <x:c r="G2628" t="str">
        <x:v>401432</x:v>
      </x:c>
      <x:c r="H2628" t="str">
        <x:v>West Midlands Police</x:v>
      </x:c>
      <x:c r="I2628" s="22" t="n">
        <x:v>8</x:v>
      </x:c>
      <x:c r="J2628" t="str">
        <x:v>Worked</x:v>
      </x:c>
      <x:c r="K2628" t="str">
        <x:v>Employee 1719; home branch Birmingham; assigned role Operative Driver | Deployment branch: Birmingham | Actual role: Operative Driver | Jobs: 401432 | Customers: West Midlands Police | Actual hours: 8.0; source records: 1</x:v>
      </x:c>
      <x:c r="L2628" t="str">
        <x:v>Include</x:v>
      </x:c>
      <x:c r="M2628"/>
      <x:c r="N2628"/>
    </x:row>
    <x:row r="2629">
      <x:c r="A2629" t="str">
        <x:v>Serdzhin Aliev|2026-04-09</x:v>
      </x:c>
      <x:c r="B2629" s="888" t="n">
        <x:v>46121</x:v>
      </x:c>
      <x:c r="C2629" t="str">
        <x:v>Serdzhin Aliev</x:v>
      </x:c>
      <x:c r="D2629" t="str">
        <x:v>Permanent</x:v>
      </x:c>
      <x:c r="E2629" t="str">
        <x:v>Birmingham</x:v>
      </x:c>
      <x:c r="F2629" t="str">
        <x:v>Operative Driver</x:v>
      </x:c>
      <x:c r="G2629" t="str">
        <x:v>400088</x:v>
      </x:c>
      <x:c r="H2629" t="str">
        <x:v>City of Birmingham School</x:v>
      </x:c>
      <x:c r="I2629" s="22" t="n">
        <x:v>9.5</x:v>
      </x:c>
      <x:c r="J2629" t="str">
        <x:v>Worked</x:v>
      </x:c>
      <x:c r="K2629" t="str">
        <x:v>Employee 1719; home branch Birmingham; assigned role Operative Driver | Deployment branch: Birmingham | Actual role: Operative Driver | Jobs: 400088 | Customers: City of Birmingham School | Actual hours: 9.5; source records: 1</x:v>
      </x:c>
      <x:c r="L2629" t="str">
        <x:v>Include</x:v>
      </x:c>
      <x:c r="M2629"/>
      <x:c r="N2629"/>
    </x:row>
    <x:row r="2630">
      <x:c r="A2630" t="str">
        <x:v>Serdzhin Aliev|2026-04-10</x:v>
      </x:c>
      <x:c r="B2630" s="888" t="n">
        <x:v>46122</x:v>
      </x:c>
      <x:c r="C2630" t="str">
        <x:v>Serdzhin Aliev</x:v>
      </x:c>
      <x:c r="D2630" t="str">
        <x:v>Permanent</x:v>
      </x:c>
      <x:c r="E2630" t="str">
        <x:v>Birmingham</x:v>
      </x:c>
      <x:c r="F2630" t="str">
        <x:v>Operative Driver</x:v>
      </x:c>
      <x:c r="G2630" t="str">
        <x:v>400088</x:v>
      </x:c>
      <x:c r="H2630" t="str">
        <x:v>City of Birmingham School</x:v>
      </x:c>
      <x:c r="I2630" s="22" t="n">
        <x:v>7</x:v>
      </x:c>
      <x:c r="J2630" t="str">
        <x:v>Worked</x:v>
      </x:c>
      <x:c r="K2630" t="str">
        <x:v>Employee 1719; home branch Birmingham; assigned role Operative Driver | Deployment branch: Birmingham | Actual role: Operative Driver | Jobs: 400088 | Customers: City of Birmingham School | Actual hours: 7.0; source records: 1</x:v>
      </x:c>
      <x:c r="L2630" t="str">
        <x:v>Include</x:v>
      </x:c>
      <x:c r="M2630"/>
      <x:c r="N2630"/>
    </x:row>
    <x:row r="2631">
      <x:c r="A2631" t="str">
        <x:v>Serdzhin Aliev|2026-04-13</x:v>
      </x:c>
      <x:c r="B2631" s="888" t="n">
        <x:v>46125</x:v>
      </x:c>
      <x:c r="C2631" t="str">
        <x:v>Serdzhin Aliev</x:v>
      </x:c>
      <x:c r="D2631" t="str">
        <x:v>Permanent</x:v>
      </x:c>
      <x:c r="E2631" t="str">
        <x:v>Birmingham</x:v>
      </x:c>
      <x:c r="F2631" t="str">
        <x:v>Operative Driver</x:v>
      </x:c>
      <x:c r="G2631" t="str">
        <x:v>400274</x:v>
      </x:c>
      <x:c r="H2631" t="str">
        <x:v>Access UK Ltd</x:v>
      </x:c>
      <x:c r="I2631" s="22" t="n">
        <x:v>7.5</x:v>
      </x:c>
      <x:c r="J2631" t="str">
        <x:v>Worked</x:v>
      </x:c>
      <x:c r="K2631" t="str">
        <x:v>Employee 1719; home branch Birmingham; assigned role Operative Driver | Deployment branch: Birmingham | Actual role: Operative Driver | Jobs: 400274 | Customers: Access UK Ltd | Actual hours: 7.5; source records: 1</x:v>
      </x:c>
      <x:c r="L2631" t="str">
        <x:v>Include</x:v>
      </x:c>
      <x:c r="M2631"/>
      <x:c r="N2631"/>
    </x:row>
    <x:row r="2632">
      <x:c r="A2632" t="str">
        <x:v>Serdzhin Aliev|2026-04-14</x:v>
      </x:c>
      <x:c r="B2632" s="888" t="n">
        <x:v>46126</x:v>
      </x:c>
      <x:c r="C2632" t="str">
        <x:v>Serdzhin Aliev</x:v>
      </x:c>
      <x:c r="D2632" t="str">
        <x:v>Permanent</x:v>
      </x:c>
      <x:c r="E2632" t="str">
        <x:v>Birmingham</x:v>
      </x:c>
      <x:c r="F2632" t="str">
        <x:v>Operative Driver</x:v>
      </x:c>
      <x:c r="G2632" t="str">
        <x:v>399577</x:v>
      </x:c>
      <x:c r="H2632" t="str">
        <x:v>Forresters IP LLP</x:v>
      </x:c>
      <x:c r="I2632" s="22" t="n">
        <x:v>9.25</x:v>
      </x:c>
      <x:c r="J2632" t="str">
        <x:v>Worked</x:v>
      </x:c>
      <x:c r="K2632" t="str">
        <x:v>Employee 1719; home branch Birmingham; assigned role Operative Driver | Deployment branch: Birmingham | Actual role: Operative Driver | Jobs: 399577 | Customers: Forresters IP LLP | Actual hours: 9.2; source records: 1</x:v>
      </x:c>
      <x:c r="L2632" t="str">
        <x:v>Include</x:v>
      </x:c>
      <x:c r="M2632"/>
      <x:c r="N2632"/>
    </x:row>
    <x:row r="2633">
      <x:c r="A2633" t="str">
        <x:v>Serdzhin Aliev|2026-04-15</x:v>
      </x:c>
      <x:c r="B2633" s="888" t="n">
        <x:v>46127</x:v>
      </x:c>
      <x:c r="C2633" t="str">
        <x:v>Serdzhin Aliev</x:v>
      </x:c>
      <x:c r="D2633" t="str">
        <x:v>Permanent</x:v>
      </x:c>
      <x:c r="E2633" t="str">
        <x:v>Birmingham</x:v>
      </x:c>
      <x:c r="F2633" t="str">
        <x:v>Operative Driver</x:v>
      </x:c>
      <x:c r="G2633" t="str">
        <x:v>401542</x:v>
      </x:c>
      <x:c r="H2633" t="str">
        <x:v>Adecco Group</x:v>
      </x:c>
      <x:c r="I2633" s="22" t="n">
        <x:v>10</x:v>
      </x:c>
      <x:c r="J2633" t="str">
        <x:v>Worked</x:v>
      </x:c>
      <x:c r="K2633" t="str">
        <x:v>Employee 1719; home branch Birmingham; assigned role Operative Driver | Deployment branch: Birmingham | Actual role: Operative Driver | Jobs: 401542 | Customers: Adecco Group | Actual hours: 10.0; source records: 1</x:v>
      </x:c>
      <x:c r="L2633" t="str">
        <x:v>Include</x:v>
      </x:c>
      <x:c r="M2633"/>
      <x:c r="N2633"/>
    </x:row>
    <x:row r="2634">
      <x:c r="A2634" t="str">
        <x:v>Serdzhin Aliev|2026-04-16</x:v>
      </x:c>
      <x:c r="B2634" s="888" t="n">
        <x:v>46128</x:v>
      </x:c>
      <x:c r="C2634" t="str">
        <x:v>Serdzhin Aliev</x:v>
      </x:c>
      <x:c r="D2634" t="str">
        <x:v>Permanent</x:v>
      </x:c>
      <x:c r="E2634" t="str">
        <x:v>Birmingham</x:v>
      </x:c>
      <x:c r="F2634" t="str">
        <x:v>Operative Driver</x:v>
      </x:c>
      <x:c r="G2634" t="str">
        <x:v>395931</x:v>
      </x:c>
      <x:c r="H2634" t="str">
        <x:v>Birmingham City Council-Oakhil Centre</x:v>
      </x:c>
      <x:c r="I2634" s="22" t="n">
        <x:v>8.75</x:v>
      </x:c>
      <x:c r="J2634" t="str">
        <x:v>Worked</x:v>
      </x:c>
      <x:c r="K2634" t="str">
        <x:v>Employee 1719; home branch Birmingham; assigned role Operative Driver | Deployment branch: Birmingham | Actual role: Operative Driver | Jobs: 395931 | Customers: Birmingham City Council-Oakhil Centre | Actual hours: 8.8; source records: 1</x:v>
      </x:c>
      <x:c r="L2634" t="str">
        <x:v>Include</x:v>
      </x:c>
      <x:c r="M2634"/>
      <x:c r="N2634"/>
    </x:row>
    <x:row r="2635">
      <x:c r="A2635" t="str">
        <x:v>Serdzhin Aliev|2026-04-17</x:v>
      </x:c>
      <x:c r="B2635" s="888" t="n">
        <x:v>46129</x:v>
      </x:c>
      <x:c r="C2635" t="str">
        <x:v>Serdzhin Aliev</x:v>
      </x:c>
      <x:c r="D2635" t="str">
        <x:v>Permanent</x:v>
      </x:c>
      <x:c r="E2635" t="str">
        <x:v>Birmingham</x:v>
      </x:c>
      <x:c r="F2635" t="str">
        <x:v>Operative Driver</x:v>
      </x:c>
      <x:c r="G2635" t="str">
        <x:v>401383, 395931</x:v>
      </x:c>
      <x:c r="H2635" t="str">
        <x:v>Birmingham City Council; Birmingham City Council-Oakhil Centre</x:v>
      </x:c>
      <x:c r="I2635" s="22" t="n">
        <x:v>8</x:v>
      </x:c>
      <x:c r="J2635" t="str">
        <x:v>Worked — 2 records</x:v>
      </x:c>
      <x:c r="K2635" t="str">
        <x:v>Employee 1719; home branch Birmingham; assigned role Operative Driver | Deployment branch: Birmingham | Actual role: Operative Driver | Jobs: 401383, 395931 | Customers: Birmingham City Council; Birmingham City Council-Oakhil Centre | Actual hours: 8.0; source records: 2</x:v>
      </x:c>
      <x:c r="L2635" t="str">
        <x:v>Include</x:v>
      </x:c>
      <x:c r="M2635"/>
      <x:c r="N2635"/>
    </x:row>
    <x:row r="2636">
      <x:c r="A2636" t="str">
        <x:v>Serdzhin Aliev|2026-04-20</x:v>
      </x:c>
      <x:c r="B2636" s="888" t="n">
        <x:v>46132</x:v>
      </x:c>
      <x:c r="C2636" t="str">
        <x:v>Serdzhin Aliev</x:v>
      </x:c>
      <x:c r="D2636" t="str">
        <x:v>Permanent</x:v>
      </x:c>
      <x:c r="E2636" t="str">
        <x:v>Birmingham</x:v>
      </x:c>
      <x:c r="F2636" t="str">
        <x:v>Operative Driver</x:v>
      </x:c>
      <x:c r="G2636" t="str">
        <x:v>395931, 398591</x:v>
      </x:c>
      <x:c r="H2636" t="str">
        <x:v>Birmingham City Council-Oakhil Centre; British Motor Museum</x:v>
      </x:c>
      <x:c r="I2636" s="22" t="n">
        <x:v>4</x:v>
      </x:c>
      <x:c r="J2636" t="str">
        <x:v>Worked — 2 records</x:v>
      </x:c>
      <x:c r="K2636" t="str">
        <x:v>Employee 1719; home branch Birmingham; assigned role Operative Driver | Deployment branch: Birmingham | Actual role: Operative Driver | Jobs: 395931, 398591 | Customers: Birmingham City Council-Oakhil Centre; British Motor Museum | Actual hours: 4.0; source records: 2</x:v>
      </x:c>
      <x:c r="L2636" t="str">
        <x:v>Include</x:v>
      </x:c>
      <x:c r="M2636"/>
      <x:c r="N2636"/>
    </x:row>
    <x:row r="2637">
      <x:c r="A2637" t="str">
        <x:v>Serdzhin Aliev|2026-04-21</x:v>
      </x:c>
      <x:c r="B2637" s="888" t="n">
        <x:v>46133</x:v>
      </x:c>
      <x:c r="C2637" t="str">
        <x:v>Serdzhin Aliev</x:v>
      </x:c>
      <x:c r="D2637" t="str">
        <x:v>Permanent</x:v>
      </x:c>
      <x:c r="E2637" t="str">
        <x:v>Birmingham</x:v>
      </x:c>
      <x:c r="F2637" t="str">
        <x:v>Operative Driver</x:v>
      </x:c>
      <x:c r="G2637" t="str">
        <x:v>401364</x:v>
      </x:c>
      <x:c r="H2637" t="str">
        <x:v>Herefordshire &amp; Worcester Health &amp; Care NHS Trust</x:v>
      </x:c>
      <x:c r="I2637" s="22" t="n">
        <x:v>7.5</x:v>
      </x:c>
      <x:c r="J2637" t="str">
        <x:v>Worked</x:v>
      </x:c>
      <x:c r="K2637" t="str">
        <x:v>Employee 1719; home branch Birmingham; assigned role Operative Driver | Deployment branch: Birmingham | Actual role: Operative Driver | Jobs: 401364 | Customers: Herefordshire &amp; Worcester Health &amp; Care NHS Trust | Actual hours: 7.5; source records: 1</x:v>
      </x:c>
      <x:c r="L2637" t="str">
        <x:v>Include</x:v>
      </x:c>
      <x:c r="M2637"/>
      <x:c r="N2637"/>
    </x:row>
    <x:row r="2638">
      <x:c r="A2638" t="str">
        <x:v>Serdzhin Aliev|2026-04-22</x:v>
      </x:c>
      <x:c r="B2638" s="888" t="n">
        <x:v>46134</x:v>
      </x:c>
      <x:c r="C2638" t="str">
        <x:v>Serdzhin Aliev</x:v>
      </x:c>
      <x:c r="D2638" t="str">
        <x:v>Permanent</x:v>
      </x:c>
      <x:c r="E2638" t="str">
        <x:v>Birmingham</x:v>
      </x:c>
      <x:c r="F2638" t="str">
        <x:v>Operative Driver</x:v>
      </x:c>
      <x:c r="G2638" t="str">
        <x:v>400215</x:v>
      </x:c>
      <x:c r="H2638" t="str">
        <x:v>Birmingham City Council</x:v>
      </x:c>
      <x:c r="I2638" s="22" t="n">
        <x:v>6.25</x:v>
      </x:c>
      <x:c r="J2638" t="str">
        <x:v>Worked</x:v>
      </x:c>
      <x:c r="K2638" t="str">
        <x:v>Employee 1719; home branch Birmingham; assigned role Operative Driver | Deployment branch: Birmingham | Actual role: Operative Driver | Jobs: 400215 | Customers: Birmingham City Council | Actual hours: 6.2; source records: 1</x:v>
      </x:c>
      <x:c r="L2638" t="str">
        <x:v>Include</x:v>
      </x:c>
      <x:c r="M2638"/>
      <x:c r="N2638"/>
    </x:row>
    <x:row r="2639">
      <x:c r="A2639" t="str">
        <x:v>Serdzhin Aliev|2026-04-23</x:v>
      </x:c>
      <x:c r="B2639" s="888" t="n">
        <x:v>46135</x:v>
      </x:c>
      <x:c r="C2639" t="str">
        <x:v>Serdzhin Aliev</x:v>
      </x:c>
      <x:c r="D2639" t="str">
        <x:v>Permanent</x:v>
      </x:c>
      <x:c r="E2639" t="str">
        <x:v>Birmingham</x:v>
      </x:c>
      <x:c r="F2639" t="str">
        <x:v>Operative Driver</x:v>
      </x:c>
      <x:c r="G2639" t="str">
        <x:v>400337</x:v>
      </x:c>
      <x:c r="H2639" t="str">
        <x:v>Jaguar Land Rover Limited</x:v>
      </x:c>
      <x:c r="I2639" s="22" t="n">
        <x:v>8</x:v>
      </x:c>
      <x:c r="J2639" t="str">
        <x:v>Worked</x:v>
      </x:c>
      <x:c r="K2639" t="str">
        <x:v>Employee 1719; home branch Birmingham; assigned role Operative Driver | Deployment branch: Birmingham | Actual role: Operative Driver | Jobs: 400337 | Customers: Jaguar Land Rover Limited | Actual hours: 8.0; source records: 1</x:v>
      </x:c>
      <x:c r="L2639" t="str">
        <x:v>Include</x:v>
      </x:c>
      <x:c r="M2639"/>
      <x:c r="N2639"/>
    </x:row>
    <x:row r="2640">
      <x:c r="A2640" t="str">
        <x:v>Serdzhin Aliev|2026-04-24</x:v>
      </x:c>
      <x:c r="B2640" s="888" t="n">
        <x:v>46136</x:v>
      </x:c>
      <x:c r="C2640" t="str">
        <x:v>Serdzhin Aliev</x:v>
      </x:c>
      <x:c r="D2640" t="str">
        <x:v>Permanent</x:v>
      </x:c>
      <x:c r="E2640" t="str">
        <x:v>Birmingham</x:v>
      </x:c>
      <x:c r="F2640" t="str">
        <x:v>Operative Driver</x:v>
      </x:c>
      <x:c r="G2640" t="str">
        <x:v>401712</x:v>
      </x:c>
      <x:c r="H2640" t="str">
        <x:v>Midland Heart Limited</x:v>
      </x:c>
      <x:c r="I2640" s="22" t="n">
        <x:v>3</x:v>
      </x:c>
      <x:c r="J2640" t="str">
        <x:v>Worked</x:v>
      </x:c>
      <x:c r="K2640" t="str">
        <x:v>Employee 1719; home branch Birmingham; assigned role Operative Driver | Deployment branch: Birmingham | Actual role: Operative Driver | Jobs: 401712 | Customers: Midland Heart Limited | Actual hours: 3.0; source records: 1</x:v>
      </x:c>
      <x:c r="L2640" t="str">
        <x:v>Include</x:v>
      </x:c>
      <x:c r="M2640"/>
      <x:c r="N2640"/>
    </x:row>
    <x:row r="2641">
      <x:c r="A2641" t="str">
        <x:v>Serdzhin Aliev|2026-04-27</x:v>
      </x:c>
      <x:c r="B2641" s="888" t="n">
        <x:v>46139</x:v>
      </x:c>
      <x:c r="C2641" t="str">
        <x:v>Serdzhin Aliev</x:v>
      </x:c>
      <x:c r="D2641" t="str">
        <x:v>Permanent</x:v>
      </x:c>
      <x:c r="E2641" t="str">
        <x:v>Birmingham</x:v>
      </x:c>
      <x:c r="F2641" t="str">
        <x:v>Operative Driver</x:v>
      </x:c>
      <x:c r="G2641" t="str">
        <x:v>401793</x:v>
      </x:c>
      <x:c r="H2641" t="str">
        <x:v>Midland Heart</x:v>
      </x:c>
      <x:c r="I2641" s="22" t="n">
        <x:v>5</x:v>
      </x:c>
      <x:c r="J2641" t="str">
        <x:v>Worked</x:v>
      </x:c>
      <x:c r="K2641" t="str">
        <x:v>Employee 1719; home branch Birmingham; assigned role Operative Driver | Deployment branch: Birmingham | Actual role: Operative Driver | Jobs: 401793 | Customers: Midland Heart | Actual hours: 5.0; source records: 1</x:v>
      </x:c>
      <x:c r="L2641" t="str">
        <x:v>Include</x:v>
      </x:c>
      <x:c r="M2641"/>
      <x:c r="N2641"/>
    </x:row>
    <x:row r="2642">
      <x:c r="A2642" t="str">
        <x:v>Serdzhin Aliev|2026-04-28</x:v>
      </x:c>
      <x:c r="B2642" s="888" t="n">
        <x:v>46140</x:v>
      </x:c>
      <x:c r="C2642" t="str">
        <x:v>Serdzhin Aliev</x:v>
      </x:c>
      <x:c r="D2642" t="str">
        <x:v>Permanent</x:v>
      </x:c>
      <x:c r="E2642" t="str">
        <x:v>Birmingham</x:v>
      </x:c>
      <x:c r="F2642" t="str">
        <x:v>Operative Driver</x:v>
      </x:c>
      <x:c r="G2642" t="str">
        <x:v>386884U</x:v>
      </x:c>
      <x:c r="H2642" t="str">
        <x:v>Harrow Green</x:v>
      </x:c>
      <x:c r="I2642" s="22" t="n">
        <x:v>12.5</x:v>
      </x:c>
      <x:c r="J2642" t="str">
        <x:v>Worked</x:v>
      </x:c>
      <x:c r="K2642" t="str">
        <x:v>Employee 1719; home branch Birmingham; assigned role Operative Driver | Deployment branch: Birmingham | Actual role: Operative Driver | Jobs: 386884U | Customers: Harrow Green | Actual hours: 12.5; source records: 1</x:v>
      </x:c>
      <x:c r="L2642" t="str">
        <x:v>Include</x:v>
      </x:c>
      <x:c r="M2642"/>
      <x:c r="N2642"/>
    </x:row>
    <x:row r="2643">
      <x:c r="A2643" t="str">
        <x:v>Serdzhin Aliev|2026-04-29</x:v>
      </x:c>
      <x:c r="B2643" s="888" t="n">
        <x:v>46141</x:v>
      </x:c>
      <x:c r="C2643" t="str">
        <x:v>Serdzhin Aliev</x:v>
      </x:c>
      <x:c r="D2643" t="str">
        <x:v>Permanent</x:v>
      </x:c>
      <x:c r="E2643" t="str">
        <x:v>Birmingham</x:v>
      </x:c>
      <x:c r="F2643" t="str">
        <x:v>Operative Driver</x:v>
      </x:c>
      <x:c r="G2643" t="str">
        <x:v>399841A</x:v>
      </x:c>
      <x:c r="H2643" t="str">
        <x:v>Midland Heart Limited</x:v>
      </x:c>
      <x:c r="I2643" s="22" t="n">
        <x:v>6.75</x:v>
      </x:c>
      <x:c r="J2643" t="str">
        <x:v>Worked</x:v>
      </x:c>
      <x:c r="K2643" t="str">
        <x:v>Employee 1719; home branch Birmingham; assigned role Operative Driver | Deployment branch: Birmingham | Actual role: Operative Driver | Jobs: 399841A | Customers: Midland Heart Limited | Actual hours: 6.8; source records: 1</x:v>
      </x:c>
      <x:c r="L2643" t="str">
        <x:v>Include</x:v>
      </x:c>
      <x:c r="M2643"/>
      <x:c r="N2643"/>
    </x:row>
    <x:row r="2644">
      <x:c r="A2644" t="str">
        <x:v>Serdzhin Aliev|2026-04-30</x:v>
      </x:c>
      <x:c r="B2644" s="888" t="n">
        <x:v>46142</x:v>
      </x:c>
      <x:c r="C2644" t="str">
        <x:v>Serdzhin Aliev</x:v>
      </x:c>
      <x:c r="D2644" t="str">
        <x:v>Permanent</x:v>
      </x:c>
      <x:c r="E2644" t="str">
        <x:v>Birmingham</x:v>
      </x:c>
      <x:c r="F2644" t="str">
        <x:v>Operative Driver</x:v>
      </x:c>
      <x:c r="G2644" t="str">
        <x:v>386884U, 400679</x:v>
      </x:c>
      <x:c r="H2644" t="str">
        <x:v>Harrow Green; Thames Valley Police</x:v>
      </x:c>
      <x:c r="I2644" s="22" t="n">
        <x:v>20.5</x:v>
      </x:c>
      <x:c r="J2644" t="str">
        <x:v>Worked — 2 records</x:v>
      </x:c>
      <x:c r="K2644" t="str">
        <x:v>Employee 1719; home branch Birmingham; assigned role Operative Driver | Deployment branch: Birmingham, Oxford | Actual role: Operative Driver | Jobs: 386884U, 400679 | Customers: Harrow Green; Thames Valley Police | Actual hours: 20.5; source records: 2</x:v>
      </x:c>
      <x:c r="L2644" t="str">
        <x:v>Include</x:v>
      </x:c>
      <x:c r="M2644"/>
      <x:c r="N2644"/>
    </x:row>
    <x:row r="2645">
      <x:c r="A2645" t="str">
        <x:v>Shayne Luckman|2026-04-01</x:v>
      </x:c>
      <x:c r="B2645" s="888" t="n">
        <x:v>46113</x:v>
      </x:c>
      <x:c r="C2645" t="str">
        <x:v>Shayne Luckman</x:v>
      </x:c>
      <x:c r="D2645" t="str">
        <x:v>Permanent</x:v>
      </x:c>
      <x:c r="E2645" t="str">
        <x:v>Birmingham</x:v>
      </x:c>
      <x:c r="F2645" t="str">
        <x:v>Operative Porter</x:v>
      </x:c>
      <x:c r="G2645" t="str">
        <x:v>390743C</x:v>
      </x:c>
      <x:c r="H2645" t="str">
        <x:v>West Midlands Police - Facilities</x:v>
      </x:c>
      <x:c r="I2645" s="22" t="n">
        <x:v>9</x:v>
      </x:c>
      <x:c r="J2645" t="str">
        <x:v>Worked</x:v>
      </x:c>
      <x:c r="K2645" t="str">
        <x:v>Employee 103744; home branch Birmingham; assigned role Operative Porter | Deployment branch: Birmingham | Actual role: Operative Porter | Jobs: 390743C | Customers: West Midlands Police - Facilities | Actual hours: 9.0; source records: 1</x:v>
      </x:c>
      <x:c r="L2645" t="str">
        <x:v>Include</x:v>
      </x:c>
      <x:c r="M2645"/>
      <x:c r="N2645"/>
    </x:row>
    <x:row r="2646">
      <x:c r="A2646" t="str">
        <x:v>Shayne Luckman|2026-04-02</x:v>
      </x:c>
      <x:c r="B2646" s="888" t="n">
        <x:v>46114</x:v>
      </x:c>
      <x:c r="C2646" t="str">
        <x:v>Shayne Luckman</x:v>
      </x:c>
      <x:c r="D2646" t="str">
        <x:v>Permanent</x:v>
      </x:c>
      <x:c r="E2646" t="str">
        <x:v>Birmingham</x:v>
      </x:c>
      <x:c r="F2646" t="str">
        <x:v>Operative Porter</x:v>
      </x:c>
      <x:c r="G2646" t="str">
        <x:v>400088</x:v>
      </x:c>
      <x:c r="H2646" t="str">
        <x:v>City of Birmingham School</x:v>
      </x:c>
      <x:c r="I2646" s="22" t="n">
        <x:v>8</x:v>
      </x:c>
      <x:c r="J2646" t="str">
        <x:v>Worked</x:v>
      </x:c>
      <x:c r="K2646" t="str">
        <x:v>Employee 103744; home branch Birmingham; assigned role Operative Porter | Deployment branch: Birmingham | Actual role: Operative Porter | Jobs: 400088 | Customers: City of Birmingham School | Actual hours: 8.0; source records: 1</x:v>
      </x:c>
      <x:c r="L2646" t="str">
        <x:v>Include</x:v>
      </x:c>
      <x:c r="M2646"/>
      <x:c r="N2646"/>
    </x:row>
    <x:row r="2647">
      <x:c r="A2647" t="str">
        <x:v>Shayne Luckman|2026-04-07</x:v>
      </x:c>
      <x:c r="B2647" s="888" t="n">
        <x:v>46119</x:v>
      </x:c>
      <x:c r="C2647" t="str">
        <x:v>Shayne Luckman</x:v>
      </x:c>
      <x:c r="D2647" t="str">
        <x:v>Permanent</x:v>
      </x:c>
      <x:c r="E2647" t="str">
        <x:v>Birmingham</x:v>
      </x:c>
      <x:c r="F2647" t="str">
        <x:v>Operative Porter</x:v>
      </x:c>
      <x:c r="G2647" t="str">
        <x:v>395931</x:v>
      </x:c>
      <x:c r="H2647" t="str">
        <x:v>Birmingham City Council-Oakhil Centre</x:v>
      </x:c>
      <x:c r="I2647" s="22" t="n">
        <x:v>8</x:v>
      </x:c>
      <x:c r="J2647" t="str">
        <x:v>Worked</x:v>
      </x:c>
      <x:c r="K2647" t="str">
        <x:v>Employee 103744; home branch Birmingham; assigned role Operative Porter | Deployment branch: Birmingham | Actual role: Operative Porter | Jobs: 395931 | Customers: Birmingham City Council-Oakhil Centre | Actual hours: 8.0; source records: 1</x:v>
      </x:c>
      <x:c r="L2647" t="str">
        <x:v>Include</x:v>
      </x:c>
      <x:c r="M2647"/>
      <x:c r="N2647"/>
    </x:row>
    <x:row r="2648">
      <x:c r="A2648" t="str">
        <x:v>Shayne Luckman|2026-04-09</x:v>
      </x:c>
      <x:c r="B2648" s="888" t="n">
        <x:v>46121</x:v>
      </x:c>
      <x:c r="C2648" t="str">
        <x:v>Shayne Luckman</x:v>
      </x:c>
      <x:c r="D2648" t="str">
        <x:v>Permanent</x:v>
      </x:c>
      <x:c r="E2648" t="str">
        <x:v>Birmingham</x:v>
      </x:c>
      <x:c r="F2648" t="str">
        <x:v>Operative Porter</x:v>
      </x:c>
      <x:c r="G2648" t="str">
        <x:v>401432</x:v>
      </x:c>
      <x:c r="H2648" t="str">
        <x:v>West Midlands Police</x:v>
      </x:c>
      <x:c r="I2648" s="22" t="n">
        <x:v>10</x:v>
      </x:c>
      <x:c r="J2648" t="str">
        <x:v>Worked</x:v>
      </x:c>
      <x:c r="K2648" t="str">
        <x:v>Employee 103744; home branch Birmingham; assigned role Operative Porter | Deployment branch: Birmingham | Actual role: Operative Porter | Jobs: 401432 | Customers: West Midlands Police | Actual hours: 10.0; source records: 1</x:v>
      </x:c>
      <x:c r="L2648" t="str">
        <x:v>Include</x:v>
      </x:c>
      <x:c r="M2648"/>
      <x:c r="N2648"/>
    </x:row>
    <x:row r="2649">
      <x:c r="A2649" t="str">
        <x:v>Shayne Luckman|2026-04-10</x:v>
      </x:c>
      <x:c r="B2649" s="888" t="n">
        <x:v>46122</x:v>
      </x:c>
      <x:c r="C2649" t="str">
        <x:v>Shayne Luckman</x:v>
      </x:c>
      <x:c r="D2649" t="str">
        <x:v>Permanent</x:v>
      </x:c>
      <x:c r="E2649" t="str">
        <x:v>Birmingham</x:v>
      </x:c>
      <x:c r="F2649" t="str">
        <x:v>Operative Porter</x:v>
      </x:c>
      <x:c r="G2649" t="str">
        <x:v>390743C</x:v>
      </x:c>
      <x:c r="H2649" t="str">
        <x:v>West Midlands Police - Facilities</x:v>
      </x:c>
      <x:c r="I2649" s="22" t="n">
        <x:v>8.5</x:v>
      </x:c>
      <x:c r="J2649" t="str">
        <x:v>Worked</x:v>
      </x:c>
      <x:c r="K2649" t="str">
        <x:v>Employee 103744; home branch Birmingham; assigned role Operative Porter | Deployment branch: Birmingham | Actual role: Operative Porter | Jobs: 390743C | Customers: West Midlands Police - Facilities | Actual hours: 8.5; source records: 1</x:v>
      </x:c>
      <x:c r="L2649" t="str">
        <x:v>Include</x:v>
      </x:c>
      <x:c r="M2649"/>
      <x:c r="N2649"/>
    </x:row>
    <x:row r="2650">
      <x:c r="A2650" t="str">
        <x:v>Shayne Luckman|2026-04-13</x:v>
      </x:c>
      <x:c r="B2650" s="888" t="n">
        <x:v>46125</x:v>
      </x:c>
      <x:c r="C2650" t="str">
        <x:v>Shayne Luckman</x:v>
      </x:c>
      <x:c r="D2650" t="str">
        <x:v>Permanent</x:v>
      </x:c>
      <x:c r="E2650" t="str">
        <x:v>Birmingham</x:v>
      </x:c>
      <x:c r="F2650" t="str">
        <x:v>Operative Porter</x:v>
      </x:c>
      <x:c r="G2650" t="str">
        <x:v>390743C</x:v>
      </x:c>
      <x:c r="H2650" t="str">
        <x:v>West Midlands Police - Facilities</x:v>
      </x:c>
      <x:c r="I2650" s="22" t="n">
        <x:v>9.25</x:v>
      </x:c>
      <x:c r="J2650" t="str">
        <x:v>Worked</x:v>
      </x:c>
      <x:c r="K2650" t="str">
        <x:v>Employee 103744; home branch Birmingham; assigned role Operative Porter | Deployment branch: Birmingham | Actual role: Operative Porter | Jobs: 390743C | Customers: West Midlands Police - Facilities | Actual hours: 9.2; source records: 1</x:v>
      </x:c>
      <x:c r="L2650" t="str">
        <x:v>Include</x:v>
      </x:c>
      <x:c r="M2650"/>
      <x:c r="N2650"/>
    </x:row>
    <x:row r="2651">
      <x:c r="A2651" t="str">
        <x:v>Shayne Luckman|2026-04-15</x:v>
      </x:c>
      <x:c r="B2651" s="888" t="n">
        <x:v>46127</x:v>
      </x:c>
      <x:c r="C2651" t="str">
        <x:v>Shayne Luckman</x:v>
      </x:c>
      <x:c r="D2651" t="str">
        <x:v>Permanent</x:v>
      </x:c>
      <x:c r="E2651" t="str">
        <x:v>Birmingham</x:v>
      </x:c>
      <x:c r="F2651" t="str">
        <x:v>Operative Porter</x:v>
      </x:c>
      <x:c r="G2651" t="str">
        <x:v>390743C</x:v>
      </x:c>
      <x:c r="H2651" t="str">
        <x:v>West Midlands Police - Facilities</x:v>
      </x:c>
      <x:c r="I2651" s="22" t="n">
        <x:v>9.25</x:v>
      </x:c>
      <x:c r="J2651" t="str">
        <x:v>Worked</x:v>
      </x:c>
      <x:c r="K2651" t="str">
        <x:v>Employee 103744; home branch Birmingham; assigned role Operative Porter | Deployment branch: Birmingham | Actual role: Operative Porter | Jobs: 390743C | Customers: West Midlands Police - Facilities | Actual hours: 9.2; source records: 1</x:v>
      </x:c>
      <x:c r="L2651" t="str">
        <x:v>Include</x:v>
      </x:c>
      <x:c r="M2651"/>
      <x:c r="N2651"/>
    </x:row>
    <x:row r="2652">
      <x:c r="A2652" t="str">
        <x:v>Shayne Luckman|2026-04-16</x:v>
      </x:c>
      <x:c r="B2652" s="888" t="n">
        <x:v>46128</x:v>
      </x:c>
      <x:c r="C2652" t="str">
        <x:v>Shayne Luckman</x:v>
      </x:c>
      <x:c r="D2652" t="str">
        <x:v>Permanent</x:v>
      </x:c>
      <x:c r="E2652" t="str">
        <x:v>Birmingham</x:v>
      </x:c>
      <x:c r="F2652" t="str">
        <x:v>Operative Porter</x:v>
      </x:c>
      <x:c r="G2652" t="str">
        <x:v>401084</x:v>
      </x:c>
      <x:c r="H2652" t="str">
        <x:v>Total System Services Processing Europe Ltd</x:v>
      </x:c>
      <x:c r="I2652" s="22" t="n">
        <x:v>13</x:v>
      </x:c>
      <x:c r="J2652" t="str">
        <x:v>Worked</x:v>
      </x:c>
      <x:c r="K2652" t="str">
        <x:v>Employee 103744; home branch Birmingham; assigned role Operative Porter | Deployment branch: Birmingham | Actual role: Operative Porter | Jobs: 401084 | Customers: Total System Services Processing Europe Ltd | Actual hours: 13.0; source records: 1</x:v>
      </x:c>
      <x:c r="L2652" t="str">
        <x:v>Include</x:v>
      </x:c>
      <x:c r="M2652"/>
      <x:c r="N2652"/>
    </x:row>
    <x:row r="2653">
      <x:c r="A2653" t="str">
        <x:v>Shayne Luckman|2026-04-17</x:v>
      </x:c>
      <x:c r="B2653" s="888" t="n">
        <x:v>46129</x:v>
      </x:c>
      <x:c r="C2653" t="str">
        <x:v>Shayne Luckman</x:v>
      </x:c>
      <x:c r="D2653" t="str">
        <x:v>Permanent</x:v>
      </x:c>
      <x:c r="E2653" t="str">
        <x:v>Birmingham</x:v>
      </x:c>
      <x:c r="F2653" t="str">
        <x:v>Operative Porter</x:v>
      </x:c>
      <x:c r="G2653" t="str">
        <x:v>401415</x:v>
      </x:c>
      <x:c r="H2653" t="str">
        <x:v>Jaguar Land Rover Limited</x:v>
      </x:c>
      <x:c r="I2653" s="22" t="n">
        <x:v>8.25</x:v>
      </x:c>
      <x:c r="J2653" t="str">
        <x:v>Worked</x:v>
      </x:c>
      <x:c r="K2653" t="str">
        <x:v>Employee 103744; home branch Birmingham; assigned role Operative Porter | Deployment branch: Birmingham | Actual role: Operative Porter | Jobs: 401415 | Customers: Jaguar Land Rover Limited | Actual hours: 8.2; source records: 1</x:v>
      </x:c>
      <x:c r="L2653" t="str">
        <x:v>Include</x:v>
      </x:c>
      <x:c r="M2653"/>
      <x:c r="N2653"/>
    </x:row>
    <x:row r="2654">
      <x:c r="A2654" t="str">
        <x:v>Shayne Luckman|2026-04-20</x:v>
      </x:c>
      <x:c r="B2654" s="888" t="n">
        <x:v>46132</x:v>
      </x:c>
      <x:c r="C2654" t="str">
        <x:v>Shayne Luckman</x:v>
      </x:c>
      <x:c r="D2654" t="str">
        <x:v>Permanent</x:v>
      </x:c>
      <x:c r="E2654" t="str">
        <x:v>Birmingham</x:v>
      </x:c>
      <x:c r="F2654" t="str">
        <x:v>Operative Porter</x:v>
      </x:c>
      <x:c r="G2654" t="str">
        <x:v>400868</x:v>
      </x:c>
      <x:c r="H2654" t="str">
        <x:v>Sumo Digital</x:v>
      </x:c>
      <x:c r="I2654" s="22" t="n">
        <x:v>8</x:v>
      </x:c>
      <x:c r="J2654" t="str">
        <x:v>Worked</x:v>
      </x:c>
      <x:c r="K2654" t="str">
        <x:v>Employee 103744; home branch Birmingham; assigned role Operative Porter | Deployment branch: Birmingham | Actual role: Operative Porter | Jobs: 400868 | Customers: Sumo Digital | Actual hours: 8.0; source records: 1</x:v>
      </x:c>
      <x:c r="L2654" t="str">
        <x:v>Include</x:v>
      </x:c>
      <x:c r="M2654"/>
      <x:c r="N2654"/>
    </x:row>
    <x:row r="2655">
      <x:c r="A2655" t="str">
        <x:v>Shayne Luckman|2026-04-21</x:v>
      </x:c>
      <x:c r="B2655" s="888" t="n">
        <x:v>46133</x:v>
      </x:c>
      <x:c r="C2655" t="str">
        <x:v>Shayne Luckman</x:v>
      </x:c>
      <x:c r="D2655" t="str">
        <x:v>Permanent</x:v>
      </x:c>
      <x:c r="E2655" t="str">
        <x:v>Birmingham</x:v>
      </x:c>
      <x:c r="F2655" t="str">
        <x:v>Operative Porter</x:v>
      </x:c>
      <x:c r="G2655" t="str">
        <x:v>400868</x:v>
      </x:c>
      <x:c r="H2655" t="str">
        <x:v>Sumo Digital</x:v>
      </x:c>
      <x:c r="I2655" s="22" t="n">
        <x:v>7.25</x:v>
      </x:c>
      <x:c r="J2655" t="str">
        <x:v>Worked</x:v>
      </x:c>
      <x:c r="K2655" t="str">
        <x:v>Employee 103744; home branch Birmingham; assigned role Operative Porter | Deployment branch: Birmingham | Actual role: Operative Porter | Jobs: 400868 | Customers: Sumo Digital | Actual hours: 7.2; source records: 1</x:v>
      </x:c>
      <x:c r="L2655" t="str">
        <x:v>Include</x:v>
      </x:c>
      <x:c r="M2655"/>
      <x:c r="N2655"/>
    </x:row>
    <x:row r="2656">
      <x:c r="A2656" t="str">
        <x:v>Shayne Luckman|2026-04-22</x:v>
      </x:c>
      <x:c r="B2656" s="888" t="n">
        <x:v>46134</x:v>
      </x:c>
      <x:c r="C2656" t="str">
        <x:v>Shayne Luckman</x:v>
      </x:c>
      <x:c r="D2656" t="str">
        <x:v>Permanent</x:v>
      </x:c>
      <x:c r="E2656" t="str">
        <x:v>Birmingham</x:v>
      </x:c>
      <x:c r="F2656" t="str">
        <x:v>Operative Porter</x:v>
      </x:c>
      <x:c r="G2656" t="str">
        <x:v>400215</x:v>
      </x:c>
      <x:c r="H2656" t="str">
        <x:v>Birmingham City Council</x:v>
      </x:c>
      <x:c r="I2656" s="22" t="n">
        <x:v>6.25</x:v>
      </x:c>
      <x:c r="J2656" t="str">
        <x:v>Worked</x:v>
      </x:c>
      <x:c r="K2656" t="str">
        <x:v>Employee 103744; home branch Birmingham; assigned role Operative Porter | Deployment branch: Birmingham | Actual role: Operative Porter | Jobs: 400215 | Customers: Birmingham City Council | Actual hours: 6.2; source records: 1</x:v>
      </x:c>
      <x:c r="L2656" t="str">
        <x:v>Include</x:v>
      </x:c>
      <x:c r="M2656"/>
      <x:c r="N2656"/>
    </x:row>
    <x:row r="2657">
      <x:c r="A2657" t="str">
        <x:v>Shayne Luckman|2026-04-23</x:v>
      </x:c>
      <x:c r="B2657" s="888" t="n">
        <x:v>46135</x:v>
      </x:c>
      <x:c r="C2657" t="str">
        <x:v>Shayne Luckman</x:v>
      </x:c>
      <x:c r="D2657" t="str">
        <x:v>Permanent</x:v>
      </x:c>
      <x:c r="E2657" t="str">
        <x:v>Birmingham</x:v>
      </x:c>
      <x:c r="F2657" t="str">
        <x:v>Operative Porter</x:v>
      </x:c>
      <x:c r="G2657" t="str">
        <x:v>400345B</x:v>
      </x:c>
      <x:c r="H2657" t="str">
        <x:v>West Midlands Police</x:v>
      </x:c>
      <x:c r="I2657" s="22" t="n">
        <x:v>7.5</x:v>
      </x:c>
      <x:c r="J2657" t="str">
        <x:v>Worked</x:v>
      </x:c>
      <x:c r="K2657" t="str">
        <x:v>Employee 103744; home branch Birmingham; assigned role Operative Porter | Deployment branch: Birmingham | Actual role: Operative Porter | Jobs: 400345B | Customers: West Midlands Police | Actual hours: 7.5; source records: 1</x:v>
      </x:c>
      <x:c r="L2657" t="str">
        <x:v>Include</x:v>
      </x:c>
      <x:c r="M2657"/>
      <x:c r="N2657"/>
    </x:row>
    <x:row r="2658">
      <x:c r="A2658" t="str">
        <x:v>Shayne Luckman|2026-04-24</x:v>
      </x:c>
      <x:c r="B2658" s="888" t="n">
        <x:v>46136</x:v>
      </x:c>
      <x:c r="C2658" t="str">
        <x:v>Shayne Luckman</x:v>
      </x:c>
      <x:c r="D2658" t="str">
        <x:v>Permanent</x:v>
      </x:c>
      <x:c r="E2658" t="str">
        <x:v>Birmingham</x:v>
      </x:c>
      <x:c r="F2658" t="str">
        <x:v>Operative Porter</x:v>
      </x:c>
      <x:c r="G2658" t="str">
        <x:v>400345B</x:v>
      </x:c>
      <x:c r="H2658" t="str">
        <x:v>West Midlands Police</x:v>
      </x:c>
      <x:c r="I2658" s="22" t="n">
        <x:v>6</x:v>
      </x:c>
      <x:c r="J2658" t="str">
        <x:v>Worked</x:v>
      </x:c>
      <x:c r="K2658" t="str">
        <x:v>Employee 103744; home branch Birmingham; assigned role Operative Porter | Deployment branch: Birmingham | Actual role: Operative Porter | Jobs: 400345B | Customers: West Midlands Police | Actual hours: 6.0; source records: 1</x:v>
      </x:c>
      <x:c r="L2658" t="str">
        <x:v>Include</x:v>
      </x:c>
      <x:c r="M2658"/>
      <x:c r="N2658"/>
    </x:row>
    <x:row r="2659">
      <x:c r="A2659" t="str">
        <x:v>Shayne Luckman|2026-04-27</x:v>
      </x:c>
      <x:c r="B2659" s="888" t="n">
        <x:v>46139</x:v>
      </x:c>
      <x:c r="C2659" t="str">
        <x:v>Shayne Luckman</x:v>
      </x:c>
      <x:c r="D2659" t="str">
        <x:v>Permanent</x:v>
      </x:c>
      <x:c r="E2659" t="str">
        <x:v>Birmingham</x:v>
      </x:c>
      <x:c r="F2659" t="str">
        <x:v>Operative Porter</x:v>
      </x:c>
      <x:c r="G2659" t="str">
        <x:v>401793</x:v>
      </x:c>
      <x:c r="H2659" t="str">
        <x:v>Midland Heart</x:v>
      </x:c>
      <x:c r="I2659" s="22" t="n">
        <x:v>5</x:v>
      </x:c>
      <x:c r="J2659" t="str">
        <x:v>Worked</x:v>
      </x:c>
      <x:c r="K2659" t="str">
        <x:v>Employee 103744; home branch Birmingham; assigned role Operative Porter | Deployment branch: Birmingham | Actual role: Operative Porter | Jobs: 401793 | Customers: Midland Heart | Actual hours: 5.0; source records: 1</x:v>
      </x:c>
      <x:c r="L2659" t="str">
        <x:v>Include</x:v>
      </x:c>
      <x:c r="M2659"/>
      <x:c r="N2659"/>
    </x:row>
    <x:row r="2660">
      <x:c r="A2660" t="str">
        <x:v>Shayne Luckman|2026-04-28</x:v>
      </x:c>
      <x:c r="B2660" s="888" t="n">
        <x:v>46140</x:v>
      </x:c>
      <x:c r="C2660" t="str">
        <x:v>Shayne Luckman</x:v>
      </x:c>
      <x:c r="D2660" t="str">
        <x:v>Permanent</x:v>
      </x:c>
      <x:c r="E2660" t="str">
        <x:v>Birmingham</x:v>
      </x:c>
      <x:c r="F2660" t="str">
        <x:v>Operative Porter</x:v>
      </x:c>
      <x:c r="G2660" t="str">
        <x:v>401565</x:v>
      </x:c>
      <x:c r="H2660" t="str">
        <x:v>Coventry Building Society</x:v>
      </x:c>
      <x:c r="I2660" s="22" t="n">
        <x:v>11.5</x:v>
      </x:c>
      <x:c r="J2660" t="str">
        <x:v>Worked</x:v>
      </x:c>
      <x:c r="K2660" t="str">
        <x:v>Employee 103744; home branch Birmingham; assigned role Operative Porter | Deployment branch: Birmingham | Actual role: Operative Skilled | Jobs: 401565 | Customers: Coventry Building Society | Actual hours: 11.5; source records: 1</x:v>
      </x:c>
      <x:c r="L2660" t="str">
        <x:v>Include</x:v>
      </x:c>
      <x:c r="M2660"/>
      <x:c r="N2660"/>
    </x:row>
    <x:row r="2661">
      <x:c r="A2661" t="str">
        <x:v>Shayne Luckman|2026-04-29</x:v>
      </x:c>
      <x:c r="B2661" s="888" t="n">
        <x:v>46141</x:v>
      </x:c>
      <x:c r="C2661" t="str">
        <x:v>Shayne Luckman</x:v>
      </x:c>
      <x:c r="D2661" t="str">
        <x:v>Permanent</x:v>
      </x:c>
      <x:c r="E2661" t="str">
        <x:v>Birmingham</x:v>
      </x:c>
      <x:c r="F2661" t="str">
        <x:v>Operative Porter</x:v>
      </x:c>
      <x:c r="G2661" t="str">
        <x:v>401565</x:v>
      </x:c>
      <x:c r="H2661" t="str">
        <x:v>Coventry Building Society</x:v>
      </x:c>
      <x:c r="I2661" s="22" t="n">
        <x:v>10</x:v>
      </x:c>
      <x:c r="J2661" t="str">
        <x:v>Worked</x:v>
      </x:c>
      <x:c r="K2661" t="str">
        <x:v>Employee 103744; home branch Birmingham; assigned role Operative Porter | Deployment branch: Birmingham | Actual role: Operative Skilled | Jobs: 401565 | Customers: Coventry Building Society | Actual hours: 10.0; source records: 1</x:v>
      </x:c>
      <x:c r="L2661" t="str">
        <x:v>Include</x:v>
      </x:c>
      <x:c r="M2661"/>
      <x:c r="N2661"/>
    </x:row>
    <x:row r="2662">
      <x:c r="A2662" t="str">
        <x:v>Shayne Luckman|2026-04-30</x:v>
      </x:c>
      <x:c r="B2662" s="888" t="n">
        <x:v>46142</x:v>
      </x:c>
      <x:c r="C2662" t="str">
        <x:v>Shayne Luckman</x:v>
      </x:c>
      <x:c r="D2662" t="str">
        <x:v>Permanent</x:v>
      </x:c>
      <x:c r="E2662" t="str">
        <x:v>Birmingham</x:v>
      </x:c>
      <x:c r="F2662" t="str">
        <x:v>Operative Porter</x:v>
      </x:c>
      <x:c r="G2662" t="str">
        <x:v>400269</x:v>
      </x:c>
      <x:c r="H2662" t="str">
        <x:v>Herefordshire &amp; Worcestershire Health &amp; Care NHS Trust</x:v>
      </x:c>
      <x:c r="I2662" s="22" t="n">
        <x:v>8.5</x:v>
      </x:c>
      <x:c r="J2662" t="str">
        <x:v>Worked</x:v>
      </x:c>
      <x:c r="K2662" t="str">
        <x:v>Employee 103744; home branch Birmingham; assigned role Operative Porter | Deployment branch: Birmingham | Actual role: Operative Porter | Jobs: 400269 | Customers: Herefordshire &amp; Worcestershire Health &amp; Care NHS Trust | Actual hours: 8.5; source records: 1</x:v>
      </x:c>
      <x:c r="L2662" t="str">
        <x:v>Include</x:v>
      </x:c>
      <x:c r="M2662"/>
      <x:c r="N2662"/>
    </x:row>
    <x:row r="2663">
      <x:c r="A2663" t="str">
        <x:v>Ste Smith|2026-04-01</x:v>
      </x:c>
      <x:c r="B2663" s="888" t="n">
        <x:v>46113</x:v>
      </x:c>
      <x:c r="C2663" t="str">
        <x:v>Ste Smith</x:v>
      </x:c>
      <x:c r="D2663" t="str">
        <x:v>Permanent</x:v>
      </x:c>
      <x:c r="E2663" t="str">
        <x:v>Manchester</x:v>
      </x:c>
      <x:c r="F2663" t="str">
        <x:v>Operative Porter</x:v>
      </x:c>
      <x:c r="G2663"/>
      <x:c r="H2663"/>
      <x:c r="I2663" s="22" t="n">
        <x:v>0</x:v>
      </x:c>
      <x:c r="J2663" t="str">
        <x:v>Other leave — Sickness</x:v>
      </x:c>
      <x:c r="K2663" t="str">
        <x:v>Employee 104097; home branch Manchester; assigned role Operative Porter | Leave: Sickness | Leave calendar basis: Variable-pattern period</x:v>
      </x:c>
      <x:c r="L2663" t="str">
        <x:v>Include</x:v>
      </x:c>
      <x:c r="M2663"/>
      <x:c r="N2663"/>
    </x:row>
    <x:row r="2664">
      <x:c r="A2664" t="str">
        <x:v>Ste Smith|2026-04-02</x:v>
      </x:c>
      <x:c r="B2664" s="888" t="n">
        <x:v>46114</x:v>
      </x:c>
      <x:c r="C2664" t="str">
        <x:v>Ste Smith</x:v>
      </x:c>
      <x:c r="D2664" t="str">
        <x:v>Permanent</x:v>
      </x:c>
      <x:c r="E2664" t="str">
        <x:v>Manchester</x:v>
      </x:c>
      <x:c r="F2664" t="str">
        <x:v>Operative Porter</x:v>
      </x:c>
      <x:c r="G2664" t="str">
        <x:v>397251</x:v>
      </x:c>
      <x:c r="H2664" t="str">
        <x:v>Lancaster University (Leadership Centre)</x:v>
      </x:c>
      <x:c r="I2664" s="22" t="n">
        <x:v>9.5</x:v>
      </x:c>
      <x:c r="J2664" t="str">
        <x:v>Worked</x:v>
      </x:c>
      <x:c r="K2664" t="str">
        <x:v>Employee 104097; home branch Manchester; assigned role Operative Porter | Deployment branch: Manchester | Actual role: Operative Porter | Jobs: 397251 | Customers: Lancaster University (Leadership Centre) | Actual hours: 9.5; source records: 1</x:v>
      </x:c>
      <x:c r="L2664" t="str">
        <x:v>Include</x:v>
      </x:c>
      <x:c r="M2664"/>
      <x:c r="N2664"/>
    </x:row>
    <x:row r="2665">
      <x:c r="A2665" t="str">
        <x:v>Ste Smith|2026-04-03</x:v>
      </x:c>
      <x:c r="B2665" s="888" t="n">
        <x:v>46115</x:v>
      </x:c>
      <x:c r="C2665" t="str">
        <x:v>Ste Smith</x:v>
      </x:c>
      <x:c r="D2665" t="str">
        <x:v>Permanent</x:v>
      </x:c>
      <x:c r="E2665" t="str">
        <x:v>Manchester</x:v>
      </x:c>
      <x:c r="F2665" t="str">
        <x:v>Operative Porter</x:v>
      </x:c>
      <x:c r="G2665"/>
      <x:c r="H2665"/>
      <x:c r="I2665" s="22" t="n">
        <x:v>0</x:v>
      </x:c>
      <x:c r="J2665" t="str">
        <x:v>Annual leave</x:v>
      </x:c>
      <x:c r="K2665" t="str">
        <x:v>Employee 104097; home branch Manchester; assigned role Operative Porter | Leave: Annual Leave (Hours) | Leave calendar basis: Variable-pattern period</x:v>
      </x:c>
      <x:c r="L2665" t="str">
        <x:v>Include</x:v>
      </x:c>
      <x:c r="M2665"/>
      <x:c r="N2665"/>
    </x:row>
    <x:row r="2666">
      <x:c r="A2666" t="str">
        <x:v>Ste Smith|2026-04-06</x:v>
      </x:c>
      <x:c r="B2666" s="888" t="n">
        <x:v>46118</x:v>
      </x:c>
      <x:c r="C2666" t="str">
        <x:v>Ste Smith</x:v>
      </x:c>
      <x:c r="D2666" t="str">
        <x:v>Permanent</x:v>
      </x:c>
      <x:c r="E2666" t="str">
        <x:v>Manchester</x:v>
      </x:c>
      <x:c r="F2666" t="str">
        <x:v>Operative Porter</x:v>
      </x:c>
      <x:c r="G2666"/>
      <x:c r="H2666"/>
      <x:c r="I2666" s="22" t="n">
        <x:v>0</x:v>
      </x:c>
      <x:c r="J2666" t="str">
        <x:v>Annual leave</x:v>
      </x:c>
      <x:c r="K2666" t="str">
        <x:v>Employee 104097; home branch Manchester; assigned role Operative Porter | Leave: Annual Leave (Hours) | Leave calendar basis: Variable-pattern period</x:v>
      </x:c>
      <x:c r="L2666" t="str">
        <x:v>Include</x:v>
      </x:c>
      <x:c r="M2666"/>
      <x:c r="N2666"/>
    </x:row>
    <x:row r="2667">
      <x:c r="A2667" t="str">
        <x:v>Ste Smith|2026-04-07</x:v>
      </x:c>
      <x:c r="B2667" s="888" t="n">
        <x:v>46119</x:v>
      </x:c>
      <x:c r="C2667" t="str">
        <x:v>Ste Smith</x:v>
      </x:c>
      <x:c r="D2667" t="str">
        <x:v>Permanent</x:v>
      </x:c>
      <x:c r="E2667" t="str">
        <x:v>Manchester</x:v>
      </x:c>
      <x:c r="F2667" t="str">
        <x:v>Operative Porter</x:v>
      </x:c>
      <x:c r="G2667" t="str">
        <x:v>395931, 401511, 401485, 398317C</x:v>
      </x:c>
      <x:c r="H2667" t="str">
        <x:v>Birmingham City Council-Oakhil Centre; Midland Heart; Midland Heart Limited; Restore Harrow Green</x:v>
      </x:c>
      <x:c r="I2667" s="22" t="n">
        <x:v>21.75</x:v>
      </x:c>
      <x:c r="J2667" t="str">
        <x:v>Worked — 4 records</x:v>
      </x:c>
      <x:c r="K2667" t="str">
        <x:v>Employee 104097; home branch Manchester; assigned role Operative Porter | Deployment branch: Birmingham, Manchester | Actual role: Operative Porter | Jobs: 395931, 401511, 401485, 398317C | Customers: Birmingham City Council-Oakhil Centre; Midland Heart; Midland Heart Limited; Restore Harrow Green | Actual hours: 21.8; source records: 4</x:v>
      </x:c>
      <x:c r="L2667" t="str">
        <x:v>Include</x:v>
      </x:c>
      <x:c r="M2667"/>
      <x:c r="N2667"/>
    </x:row>
    <x:row r="2668">
      <x:c r="A2668" t="str">
        <x:v>Ste Smith|2026-04-08</x:v>
      </x:c>
      <x:c r="B2668" s="888" t="n">
        <x:v>46120</x:v>
      </x:c>
      <x:c r="C2668" t="str">
        <x:v>Ste Smith</x:v>
      </x:c>
      <x:c r="D2668" t="str">
        <x:v>Permanent</x:v>
      </x:c>
      <x:c r="E2668" t="str">
        <x:v>Manchester</x:v>
      </x:c>
      <x:c r="F2668" t="str">
        <x:v>Operative Porter</x:v>
      </x:c>
      <x:c r="G2668" t="str">
        <x:v>395931, 398317C</x:v>
      </x:c>
      <x:c r="H2668" t="str">
        <x:v>Birmingham City Council-Oakhil Centre; Restore Harrow Green</x:v>
      </x:c>
      <x:c r="I2668" s="22" t="n">
        <x:v>17.75</x:v>
      </x:c>
      <x:c r="J2668" t="str">
        <x:v>Worked — 2 records</x:v>
      </x:c>
      <x:c r="K2668" t="str">
        <x:v>Employee 104097; home branch Manchester; assigned role Operative Porter | Deployment branch: Birmingham, Manchester | Actual role: Operative Porter | Jobs: 395931, 398317C | Customers: Birmingham City Council-Oakhil Centre; Restore Harrow Green | Actual hours: 17.8; source records: 2</x:v>
      </x:c>
      <x:c r="L2668" t="str">
        <x:v>Include</x:v>
      </x:c>
      <x:c r="M2668"/>
      <x:c r="N2668"/>
    </x:row>
    <x:row r="2669">
      <x:c r="A2669" t="str">
        <x:v>Ste Smith|2026-04-09</x:v>
      </x:c>
      <x:c r="B2669" s="888" t="n">
        <x:v>46121</x:v>
      </x:c>
      <x:c r="C2669" t="str">
        <x:v>Ste Smith</x:v>
      </x:c>
      <x:c r="D2669" t="str">
        <x:v>Permanent</x:v>
      </x:c>
      <x:c r="E2669" t="str">
        <x:v>Manchester</x:v>
      </x:c>
      <x:c r="F2669" t="str">
        <x:v>Operative Porter</x:v>
      </x:c>
      <x:c r="G2669" t="str">
        <x:v>401283</x:v>
      </x:c>
      <x:c r="H2669" t="str">
        <x:v>Cheshire Police</x:v>
      </x:c>
      <x:c r="I2669" s="22" t="n">
        <x:v>8.5</x:v>
      </x:c>
      <x:c r="J2669" t="str">
        <x:v>Worked</x:v>
      </x:c>
      <x:c r="K2669" t="str">
        <x:v>Employee 104097; home branch Manchester; assigned role Operative Porter | Deployment branch: Manchester | Actual role: Operative Porter | Jobs: 401283 | Customers: Cheshire Police | Actual hours: 8.5; source records: 1</x:v>
      </x:c>
      <x:c r="L2669" t="str">
        <x:v>Include</x:v>
      </x:c>
      <x:c r="M2669"/>
      <x:c r="N2669"/>
    </x:row>
    <x:row r="2670">
      <x:c r="A2670" t="str">
        <x:v>Ste Smith|2026-04-10</x:v>
      </x:c>
      <x:c r="B2670" s="888" t="n">
        <x:v>46122</x:v>
      </x:c>
      <x:c r="C2670" t="str">
        <x:v>Ste Smith</x:v>
      </x:c>
      <x:c r="D2670" t="str">
        <x:v>Permanent</x:v>
      </x:c>
      <x:c r="E2670" t="str">
        <x:v>Manchester</x:v>
      </x:c>
      <x:c r="F2670" t="str">
        <x:v>Operative Porter</x:v>
      </x:c>
      <x:c r="G2670" t="str">
        <x:v>401043, 401335, 374044A</x:v>
      </x:c>
      <x:c r="H2670" t="str">
        <x:v>Biopharma - (Clatterbridge Cancer Centre ); Haier (University of Manchester); Hurstwood Environmental Consultants</x:v>
      </x:c>
      <x:c r="I2670" s="22" t="n">
        <x:v>16.5</x:v>
      </x:c>
      <x:c r="J2670" t="str">
        <x:v>Worked — 3 records</x:v>
      </x:c>
      <x:c r="K2670" t="str">
        <x:v>Employee 104097; home branch Manchester; assigned role Operative Porter | Deployment branch: Cambridge, Manchester, Oxford | Actual role: Operative Porter | Jobs: 401043, 401335, 374044A | Customers: Biopharma - (Clatterbridge Cancer Centre ); Haier (University of Manchester); Hurstwood Environmental Consultants | Actual hours: 16.5; source records: 3</x:v>
      </x:c>
      <x:c r="L2670" t="str">
        <x:v>Include</x:v>
      </x:c>
      <x:c r="M2670"/>
      <x:c r="N2670"/>
    </x:row>
    <x:row r="2671">
      <x:c r="A2671" t="str">
        <x:v>Ste Smith|2026-04-13</x:v>
      </x:c>
      <x:c r="B2671" s="888" t="n">
        <x:v>46125</x:v>
      </x:c>
      <x:c r="C2671" t="str">
        <x:v>Ste Smith</x:v>
      </x:c>
      <x:c r="D2671" t="str">
        <x:v>Permanent</x:v>
      </x:c>
      <x:c r="E2671" t="str">
        <x:v>Manchester</x:v>
      </x:c>
      <x:c r="F2671" t="str">
        <x:v>Operative Porter</x:v>
      </x:c>
      <x:c r="G2671" t="str">
        <x:v>398317C</x:v>
      </x:c>
      <x:c r="H2671" t="str">
        <x:v>Restore Harrow Green</x:v>
      </x:c>
      <x:c r="I2671" s="22" t="n">
        <x:v>8.5</x:v>
      </x:c>
      <x:c r="J2671" t="str">
        <x:v>Worked</x:v>
      </x:c>
      <x:c r="K2671" t="str">
        <x:v>Employee 104097; home branch Manchester; assigned role Operative Porter | Deployment branch: Manchester | Actual role: Operative Porter | Jobs: 398317C | Customers: Restore Harrow Green | Actual hours: 8.5; source records: 1</x:v>
      </x:c>
      <x:c r="L2671" t="str">
        <x:v>Include</x:v>
      </x:c>
      <x:c r="M2671"/>
      <x:c r="N2671"/>
    </x:row>
    <x:row r="2672">
      <x:c r="A2672" t="str">
        <x:v>Ste Smith|2026-04-14</x:v>
      </x:c>
      <x:c r="B2672" s="888" t="n">
        <x:v>46126</x:v>
      </x:c>
      <x:c r="C2672" t="str">
        <x:v>Ste Smith</x:v>
      </x:c>
      <x:c r="D2672" t="str">
        <x:v>Permanent</x:v>
      </x:c>
      <x:c r="E2672" t="str">
        <x:v>Manchester</x:v>
      </x:c>
      <x:c r="F2672" t="str">
        <x:v>Operative Porter</x:v>
      </x:c>
      <x:c r="G2672"/>
      <x:c r="H2672"/>
      <x:c r="I2672" s="22" t="n">
        <x:v>0</x:v>
      </x:c>
      <x:c r="J2672" t="str">
        <x:v>Annual leave</x:v>
      </x:c>
      <x:c r="K2672" t="str">
        <x:v>Employee 104097; home branch Manchester; assigned role Operative Porter | Leave: Annual Leave (Hours) | Leave calendar basis: Variable-pattern period</x:v>
      </x:c>
      <x:c r="L2672" t="str">
        <x:v>Include</x:v>
      </x:c>
      <x:c r="M2672"/>
      <x:c r="N2672"/>
    </x:row>
    <x:row r="2673">
      <x:c r="A2673" t="str">
        <x:v>Ste Smith|2026-04-15</x:v>
      </x:c>
      <x:c r="B2673" s="888" t="n">
        <x:v>46127</x:v>
      </x:c>
      <x:c r="C2673" t="str">
        <x:v>Ste Smith</x:v>
      </x:c>
      <x:c r="D2673" t="str">
        <x:v>Permanent</x:v>
      </x:c>
      <x:c r="E2673" t="str">
        <x:v>Manchester</x:v>
      </x:c>
      <x:c r="F2673" t="str">
        <x:v>Operative Porter</x:v>
      </x:c>
      <x:c r="G2673" t="str">
        <x:v>400367</x:v>
      </x:c>
      <x:c r="H2673" t="str">
        <x:v>Liverpool City Council</x:v>
      </x:c>
      <x:c r="I2673" s="22" t="n">
        <x:v>9.5</x:v>
      </x:c>
      <x:c r="J2673" t="str">
        <x:v>Worked</x:v>
      </x:c>
      <x:c r="K2673" t="str">
        <x:v>Employee 104097; home branch Manchester; assigned role Operative Porter | Deployment branch: Manchester | Actual role: Operative Porter | Jobs: 400367 | Customers: Liverpool City Council | Actual hours: 9.5; source records: 1</x:v>
      </x:c>
      <x:c r="L2673" t="str">
        <x:v>Include</x:v>
      </x:c>
      <x:c r="M2673"/>
      <x:c r="N2673"/>
    </x:row>
    <x:row r="2674">
      <x:c r="A2674" t="str">
        <x:v>Ste Smith|2026-04-16</x:v>
      </x:c>
      <x:c r="B2674" s="888" t="n">
        <x:v>46128</x:v>
      </x:c>
      <x:c r="C2674" t="str">
        <x:v>Ste Smith</x:v>
      </x:c>
      <x:c r="D2674" t="str">
        <x:v>Permanent</x:v>
      </x:c>
      <x:c r="E2674" t="str">
        <x:v>Manchester</x:v>
      </x:c>
      <x:c r="F2674" t="str">
        <x:v>Operative Porter</x:v>
      </x:c>
      <x:c r="G2674" t="str">
        <x:v>401116E</x:v>
      </x:c>
      <x:c r="H2674" t="str">
        <x:v>Avantor ( MANCHESTER APRIL 2026 )</x:v>
      </x:c>
      <x:c r="I2674" s="22" t="n">
        <x:v>11</x:v>
      </x:c>
      <x:c r="J2674" t="str">
        <x:v>Worked</x:v>
      </x:c>
      <x:c r="K2674" t="str">
        <x:v>Employee 104097; home branch Manchester; assigned role Operative Porter | Deployment branch: Cambridge | Actual role: Operative Porter | Jobs: 401116E | Customers: Avantor ( MANCHESTER APRIL 2026 ) | Actual hours: 11.0; source records: 1</x:v>
      </x:c>
      <x:c r="L2674" t="str">
        <x:v>Include</x:v>
      </x:c>
      <x:c r="M2674"/>
      <x:c r="N2674"/>
    </x:row>
    <x:row r="2675">
      <x:c r="A2675" t="str">
        <x:v>Ste Smith|2026-04-17</x:v>
      </x:c>
      <x:c r="B2675" s="888" t="n">
        <x:v>46129</x:v>
      </x:c>
      <x:c r="C2675" t="str">
        <x:v>Ste Smith</x:v>
      </x:c>
      <x:c r="D2675" t="str">
        <x:v>Permanent</x:v>
      </x:c>
      <x:c r="E2675" t="str">
        <x:v>Manchester</x:v>
      </x:c>
      <x:c r="F2675" t="str">
        <x:v>Operative Porter</x:v>
      </x:c>
      <x:c r="G2675" t="str">
        <x:v>374044A</x:v>
      </x:c>
      <x:c r="H2675" t="str">
        <x:v>Hurstwood Environmental Consultants</x:v>
      </x:c>
      <x:c r="I2675" s="22" t="n">
        <x:v>3.75</x:v>
      </x:c>
      <x:c r="J2675" t="str">
        <x:v>Worked</x:v>
      </x:c>
      <x:c r="K2675" t="str">
        <x:v>Employee 104097; home branch Manchester; assigned role Operative Porter | Deployment branch: Manchester | Actual role: Operative Porter | Jobs: 374044A | Customers: Hurstwood Environmental Consultants | Actual hours: 3.8; source records: 1</x:v>
      </x:c>
      <x:c r="L2675" t="str">
        <x:v>Include</x:v>
      </x:c>
      <x:c r="M2675"/>
      <x:c r="N2675"/>
    </x:row>
    <x:row r="2676">
      <x:c r="A2676" t="str">
        <x:v>Ste Smith|2026-04-20</x:v>
      </x:c>
      <x:c r="B2676" s="888" t="n">
        <x:v>46132</x:v>
      </x:c>
      <x:c r="C2676" t="str">
        <x:v>Ste Smith</x:v>
      </x:c>
      <x:c r="D2676" t="str">
        <x:v>Permanent</x:v>
      </x:c>
      <x:c r="E2676" t="str">
        <x:v>Manchester</x:v>
      </x:c>
      <x:c r="F2676" t="str">
        <x:v>Operative Porter</x:v>
      </x:c>
      <x:c r="G2676" t="str">
        <x:v>398317C</x:v>
      </x:c>
      <x:c r="H2676" t="str">
        <x:v>Restore Harrow Green</x:v>
      </x:c>
      <x:c r="I2676" s="22" t="n">
        <x:v>8</x:v>
      </x:c>
      <x:c r="J2676" t="str">
        <x:v>Worked</x:v>
      </x:c>
      <x:c r="K2676" t="str">
        <x:v>Employee 104097; home branch Manchester; assigned role Operative Porter | Deployment branch: Manchester | Actual role: Operative Porter | Jobs: 398317C | Customers: Restore Harrow Green | Actual hours: 8.0; source records: 1</x:v>
      </x:c>
      <x:c r="L2676" t="str">
        <x:v>Include</x:v>
      </x:c>
      <x:c r="M2676"/>
      <x:c r="N2676"/>
    </x:row>
    <x:row r="2677">
      <x:c r="A2677" t="str">
        <x:v>Ste Smith|2026-04-21</x:v>
      </x:c>
      <x:c r="B2677" s="888" t="n">
        <x:v>46133</x:v>
      </x:c>
      <x:c r="C2677" t="str">
        <x:v>Ste Smith</x:v>
      </x:c>
      <x:c r="D2677" t="str">
        <x:v>Permanent</x:v>
      </x:c>
      <x:c r="E2677" t="str">
        <x:v>Manchester</x:v>
      </x:c>
      <x:c r="F2677" t="str">
        <x:v>Operative Porter</x:v>
      </x:c>
      <x:c r="G2677" t="str">
        <x:v>398317C</x:v>
      </x:c>
      <x:c r="H2677" t="str">
        <x:v>Restore Harrow Green</x:v>
      </x:c>
      <x:c r="I2677" s="22" t="n">
        <x:v>8</x:v>
      </x:c>
      <x:c r="J2677" t="str">
        <x:v>Worked</x:v>
      </x:c>
      <x:c r="K2677" t="str">
        <x:v>Employee 104097; home branch Manchester; assigned role Operative Porter | Deployment branch: Manchester | Actual role: Operative Porter | Jobs: 398317C | Customers: Restore Harrow Green | Actual hours: 8.0; source records: 1</x:v>
      </x:c>
      <x:c r="L2677" t="str">
        <x:v>Include</x:v>
      </x:c>
      <x:c r="M2677"/>
      <x:c r="N2677"/>
    </x:row>
    <x:row r="2678">
      <x:c r="A2678" t="str">
        <x:v>Ste Smith|2026-04-22</x:v>
      </x:c>
      <x:c r="B2678" s="888" t="n">
        <x:v>46134</x:v>
      </x:c>
      <x:c r="C2678" t="str">
        <x:v>Ste Smith</x:v>
      </x:c>
      <x:c r="D2678" t="str">
        <x:v>Permanent</x:v>
      </x:c>
      <x:c r="E2678" t="str">
        <x:v>Manchester</x:v>
      </x:c>
      <x:c r="F2678" t="str">
        <x:v>Operative Porter</x:v>
      </x:c>
      <x:c r="G2678" t="str">
        <x:v>398317C</x:v>
      </x:c>
      <x:c r="H2678" t="str">
        <x:v>Restore Harrow Green</x:v>
      </x:c>
      <x:c r="I2678" s="22" t="n">
        <x:v>7.5</x:v>
      </x:c>
      <x:c r="J2678" t="str">
        <x:v>Worked</x:v>
      </x:c>
      <x:c r="K2678" t="str">
        <x:v>Employee 104097; home branch Manchester; assigned role Operative Porter | Deployment branch: Manchester | Actual role: Operative Porter | Jobs: 398317C | Customers: Restore Harrow Green | Actual hours: 7.5; source records: 1</x:v>
      </x:c>
      <x:c r="L2678" t="str">
        <x:v>Include</x:v>
      </x:c>
      <x:c r="M2678"/>
      <x:c r="N2678"/>
    </x:row>
    <x:row r="2679">
      <x:c r="A2679" t="str">
        <x:v>Ste Smith|2026-04-23</x:v>
      </x:c>
      <x:c r="B2679" s="888" t="n">
        <x:v>46135</x:v>
      </x:c>
      <x:c r="C2679" t="str">
        <x:v>Ste Smith</x:v>
      </x:c>
      <x:c r="D2679" t="str">
        <x:v>Permanent</x:v>
      </x:c>
      <x:c r="E2679" t="str">
        <x:v>Manchester</x:v>
      </x:c>
      <x:c r="F2679" t="str">
        <x:v>Operative Porter</x:v>
      </x:c>
      <x:c r="G2679" t="str">
        <x:v>398317C</x:v>
      </x:c>
      <x:c r="H2679" t="str">
        <x:v>Restore Harrow Green</x:v>
      </x:c>
      <x:c r="I2679" s="22" t="n">
        <x:v>8</x:v>
      </x:c>
      <x:c r="J2679" t="str">
        <x:v>Worked</x:v>
      </x:c>
      <x:c r="K2679" t="str">
        <x:v>Employee 104097; home branch Manchester; assigned role Operative Porter | Deployment branch: Manchester | Actual role: Operative Porter | Jobs: 398317C | Customers: Restore Harrow Green | Actual hours: 8.0; source records: 1</x:v>
      </x:c>
      <x:c r="L2679" t="str">
        <x:v>Include</x:v>
      </x:c>
      <x:c r="M2679"/>
      <x:c r="N2679"/>
    </x:row>
    <x:row r="2680">
      <x:c r="A2680" t="str">
        <x:v>Ste Smith|2026-04-24</x:v>
      </x:c>
      <x:c r="B2680" s="888" t="n">
        <x:v>46136</x:v>
      </x:c>
      <x:c r="C2680" t="str">
        <x:v>Ste Smith</x:v>
      </x:c>
      <x:c r="D2680" t="str">
        <x:v>Permanent</x:v>
      </x:c>
      <x:c r="E2680" t="str">
        <x:v>Manchester</x:v>
      </x:c>
      <x:c r="F2680" t="str">
        <x:v>Operative Porter</x:v>
      </x:c>
      <x:c r="G2680" t="str">
        <x:v>401413, 398317C</x:v>
      </x:c>
      <x:c r="H2680" t="str">
        <x:v>Countess of Chester Hospital; Restore Harrow Green</x:v>
      </x:c>
      <x:c r="I2680" s="22" t="n">
        <x:v>18</x:v>
      </x:c>
      <x:c r="J2680" t="str">
        <x:v>Worked — 2 records</x:v>
      </x:c>
      <x:c r="K2680" t="str">
        <x:v>Employee 104097; home branch Manchester; assigned role Operative Porter | Deployment branch: Manchester | Actual role: Operative Porter | Jobs: 401413, 398317C | Customers: Countess of Chester Hospital; Restore Harrow Green | Actual hours: 18.0; source records: 2</x:v>
      </x:c>
      <x:c r="L2680" t="str">
        <x:v>Include</x:v>
      </x:c>
      <x:c r="M2680"/>
      <x:c r="N2680"/>
    </x:row>
    <x:row r="2681">
      <x:c r="A2681" t="str">
        <x:v>Ste Smith|2026-04-27</x:v>
      </x:c>
      <x:c r="B2681" s="888" t="n">
        <x:v>46139</x:v>
      </x:c>
      <x:c r="C2681" t="str">
        <x:v>Ste Smith</x:v>
      </x:c>
      <x:c r="D2681" t="str">
        <x:v>Permanent</x:v>
      </x:c>
      <x:c r="E2681" t="str">
        <x:v>Manchester</x:v>
      </x:c>
      <x:c r="F2681" t="str">
        <x:v>Operative Porter</x:v>
      </x:c>
      <x:c r="G2681" t="str">
        <x:v>398317C</x:v>
      </x:c>
      <x:c r="H2681" t="str">
        <x:v>Restore Harrow Green</x:v>
      </x:c>
      <x:c r="I2681" s="22" t="n">
        <x:v>7.5</x:v>
      </x:c>
      <x:c r="J2681" t="str">
        <x:v>Worked</x:v>
      </x:c>
      <x:c r="K2681" t="str">
        <x:v>Employee 104097; home branch Manchester; assigned role Operative Porter | Deployment branch: Manchester | Actual role: Operative Porter | Jobs: 398317C | Customers: Restore Harrow Green | Actual hours: 7.5; source records: 1</x:v>
      </x:c>
      <x:c r="L2681" t="str">
        <x:v>Include</x:v>
      </x:c>
      <x:c r="M2681"/>
      <x:c r="N2681"/>
    </x:row>
    <x:row r="2682">
      <x:c r="A2682" t="str">
        <x:v>Ste Smith|2026-04-28</x:v>
      </x:c>
      <x:c r="B2682" s="888" t="n">
        <x:v>46140</x:v>
      </x:c>
      <x:c r="C2682" t="str">
        <x:v>Ste Smith</x:v>
      </x:c>
      <x:c r="D2682" t="str">
        <x:v>Permanent</x:v>
      </x:c>
      <x:c r="E2682" t="str">
        <x:v>Manchester</x:v>
      </x:c>
      <x:c r="F2682" t="str">
        <x:v>Operative Porter</x:v>
      </x:c>
      <x:c r="G2682" t="str">
        <x:v>398317C</x:v>
      </x:c>
      <x:c r="H2682" t="str">
        <x:v>Restore Harrow Green</x:v>
      </x:c>
      <x:c r="I2682" s="22" t="n">
        <x:v>14</x:v>
      </x:c>
      <x:c r="J2682" t="str">
        <x:v>Worked — 2 records</x:v>
      </x:c>
      <x:c r="K2682" t="str">
        <x:v>Employee 104097; home branch Manchester; assigned role Operative Porter | Deployment branch: Manchester | Actual role: Operative Porter | Jobs: 398317C | Customers: Restore Harrow Green | Actual hours: 14.0; source records: 2</x:v>
      </x:c>
      <x:c r="L2682" t="str">
        <x:v>Include</x:v>
      </x:c>
      <x:c r="M2682"/>
      <x:c r="N2682"/>
    </x:row>
    <x:row r="2683">
      <x:c r="A2683" t="str">
        <x:v>Ste Smith|2026-04-29</x:v>
      </x:c>
      <x:c r="B2683" s="888" t="n">
        <x:v>46141</x:v>
      </x:c>
      <x:c r="C2683" t="str">
        <x:v>Ste Smith</x:v>
      </x:c>
      <x:c r="D2683" t="str">
        <x:v>Permanent</x:v>
      </x:c>
      <x:c r="E2683" t="str">
        <x:v>Manchester</x:v>
      </x:c>
      <x:c r="F2683" t="str">
        <x:v>Operative Porter</x:v>
      </x:c>
      <x:c r="G2683" t="str">
        <x:v>401108</x:v>
      </x:c>
      <x:c r="H2683" t="str">
        <x:v>Cheshire Fire</x:v>
      </x:c>
      <x:c r="I2683" s="22" t="n">
        <x:v>8</x:v>
      </x:c>
      <x:c r="J2683" t="str">
        <x:v>Worked</x:v>
      </x:c>
      <x:c r="K2683" t="str">
        <x:v>Employee 104097; home branch Manchester; assigned role Operative Porter | Deployment branch: Manchester | Actual role: Operative Porter | Jobs: 401108 | Customers: Cheshire Fire | Actual hours: 8.0; source records: 1</x:v>
      </x:c>
      <x:c r="L2683" t="str">
        <x:v>Include</x:v>
      </x:c>
      <x:c r="M2683"/>
      <x:c r="N2683"/>
    </x:row>
    <x:row r="2684">
      <x:c r="A2684" t="str">
        <x:v>Stephen Scott|2026-04-10</x:v>
      </x:c>
      <x:c r="B2684" s="888" t="n">
        <x:v>46122</x:v>
      </x:c>
      <x:c r="C2684" t="str">
        <x:v>Stephen Scott</x:v>
      </x:c>
      <x:c r="D2684" t="str">
        <x:v>Permanent</x:v>
      </x:c>
      <x:c r="E2684" t="str">
        <x:v>Thurrock</x:v>
      </x:c>
      <x:c r="F2684" t="str">
        <x:v>Operative Porter</x:v>
      </x:c>
      <x:c r="G2684" t="str">
        <x:v>399438</x:v>
      </x:c>
      <x:c r="H2684" t="str">
        <x:v>Harrow Green Thurrock M/W use only</x:v>
      </x:c>
      <x:c r="I2684" s="22" t="n">
        <x:v>7</x:v>
      </x:c>
      <x:c r="J2684" t="str">
        <x:v>Worked</x:v>
      </x:c>
      <x:c r="K2684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684" t="str">
        <x:v>Include</x:v>
      </x:c>
      <x:c r="M2684"/>
      <x:c r="N2684"/>
    </x:row>
    <x:row r="2685">
      <x:c r="A2685" t="str">
        <x:v>Stephen Scott|2026-04-11</x:v>
      </x:c>
      <x:c r="B2685" s="888" t="n">
        <x:v>46123</x:v>
      </x:c>
      <x:c r="C2685" t="str">
        <x:v>Stephen Scott</x:v>
      </x:c>
      <x:c r="D2685" t="str">
        <x:v>Permanent</x:v>
      </x:c>
      <x:c r="E2685" t="str">
        <x:v>Thurrock</x:v>
      </x:c>
      <x:c r="F2685" t="str">
        <x:v>Operative Porter</x:v>
      </x:c>
      <x:c r="G2685" t="str">
        <x:v>399438</x:v>
      </x:c>
      <x:c r="H2685" t="str">
        <x:v>Harrow Green Thurrock M/W use only</x:v>
      </x:c>
      <x:c r="I2685" s="22" t="n">
        <x:v>7</x:v>
      </x:c>
      <x:c r="J2685" t="str">
        <x:v>Worked</x:v>
      </x:c>
      <x:c r="K2685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685" t="str">
        <x:v>Include</x:v>
      </x:c>
      <x:c r="M2685"/>
      <x:c r="N2685"/>
    </x:row>
    <x:row r="2686">
      <x:c r="A2686" t="str">
        <x:v>Stephen Scott|2026-04-13</x:v>
      </x:c>
      <x:c r="B2686" s="888" t="n">
        <x:v>46125</x:v>
      </x:c>
      <x:c r="C2686" t="str">
        <x:v>Stephen Scott</x:v>
      </x:c>
      <x:c r="D2686" t="str">
        <x:v>Permanent</x:v>
      </x:c>
      <x:c r="E2686" t="str">
        <x:v>Thurrock</x:v>
      </x:c>
      <x:c r="F2686" t="str">
        <x:v>Operative Porter</x:v>
      </x:c>
      <x:c r="G2686" t="str">
        <x:v>399438</x:v>
      </x:c>
      <x:c r="H2686" t="str">
        <x:v>Harrow Green Thurrock M/W use only</x:v>
      </x:c>
      <x:c r="I2686" s="22" t="n">
        <x:v>9</x:v>
      </x:c>
      <x:c r="J2686" t="str">
        <x:v>Worked</x:v>
      </x:c>
      <x:c r="K2686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686" t="str">
        <x:v>Include</x:v>
      </x:c>
      <x:c r="M2686"/>
      <x:c r="N2686"/>
    </x:row>
    <x:row r="2687">
      <x:c r="A2687" t="str">
        <x:v>Stephen Scott|2026-04-17</x:v>
      </x:c>
      <x:c r="B2687" s="888" t="n">
        <x:v>46129</x:v>
      </x:c>
      <x:c r="C2687" t="str">
        <x:v>Stephen Scott</x:v>
      </x:c>
      <x:c r="D2687" t="str">
        <x:v>Permanent</x:v>
      </x:c>
      <x:c r="E2687" t="str">
        <x:v>Thurrock</x:v>
      </x:c>
      <x:c r="F2687" t="str">
        <x:v>Operative Porter</x:v>
      </x:c>
      <x:c r="G2687" t="str">
        <x:v>399438</x:v>
      </x:c>
      <x:c r="H2687" t="str">
        <x:v>Harrow Green Thurrock M/W use only</x:v>
      </x:c>
      <x:c r="I2687" s="22" t="n">
        <x:v>9</x:v>
      </x:c>
      <x:c r="J2687" t="str">
        <x:v>Worked</x:v>
      </x:c>
      <x:c r="K2687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687" t="str">
        <x:v>Include</x:v>
      </x:c>
      <x:c r="M2687"/>
      <x:c r="N2687"/>
    </x:row>
    <x:row r="2688">
      <x:c r="A2688" t="str">
        <x:v>Stephen Scott|2026-04-20</x:v>
      </x:c>
      <x:c r="B2688" s="888" t="n">
        <x:v>46132</x:v>
      </x:c>
      <x:c r="C2688" t="str">
        <x:v>Stephen Scott</x:v>
      </x:c>
      <x:c r="D2688" t="str">
        <x:v>Permanent</x:v>
      </x:c>
      <x:c r="E2688" t="str">
        <x:v>Thurrock</x:v>
      </x:c>
      <x:c r="F2688" t="str">
        <x:v>Operative Porter</x:v>
      </x:c>
      <x:c r="G2688" t="str">
        <x:v>399438</x:v>
      </x:c>
      <x:c r="H2688" t="str">
        <x:v>Harrow Green Thurrock M/W use only</x:v>
      </x:c>
      <x:c r="I2688" s="22" t="n">
        <x:v>9</x:v>
      </x:c>
      <x:c r="J2688" t="str">
        <x:v>Worked</x:v>
      </x:c>
      <x:c r="K2688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688" t="str">
        <x:v>Include</x:v>
      </x:c>
      <x:c r="M2688"/>
      <x:c r="N2688"/>
    </x:row>
    <x:row r="2689">
      <x:c r="A2689" t="str">
        <x:v>Stephen Scott|2026-04-24</x:v>
      </x:c>
      <x:c r="B2689" s="888" t="n">
        <x:v>46136</x:v>
      </x:c>
      <x:c r="C2689" t="str">
        <x:v>Stephen Scott</x:v>
      </x:c>
      <x:c r="D2689" t="str">
        <x:v>Permanent</x:v>
      </x:c>
      <x:c r="E2689" t="str">
        <x:v>Thurrock</x:v>
      </x:c>
      <x:c r="F2689" t="str">
        <x:v>Operative Porter</x:v>
      </x:c>
      <x:c r="G2689" t="str">
        <x:v>399438</x:v>
      </x:c>
      <x:c r="H2689" t="str">
        <x:v>Harrow Green Thurrock M/W use only</x:v>
      </x:c>
      <x:c r="I2689" s="22" t="n">
        <x:v>7</x:v>
      </x:c>
      <x:c r="J2689" t="str">
        <x:v>Worked</x:v>
      </x:c>
      <x:c r="K2689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689" t="str">
        <x:v>Include</x:v>
      </x:c>
      <x:c r="M2689"/>
      <x:c r="N2689"/>
    </x:row>
    <x:row r="2690">
      <x:c r="A2690" t="str">
        <x:v>Stephen Scott|2026-04-25</x:v>
      </x:c>
      <x:c r="B2690" s="888" t="n">
        <x:v>46137</x:v>
      </x:c>
      <x:c r="C2690" t="str">
        <x:v>Stephen Scott</x:v>
      </x:c>
      <x:c r="D2690" t="str">
        <x:v>Permanent</x:v>
      </x:c>
      <x:c r="E2690" t="str">
        <x:v>Thurrock</x:v>
      </x:c>
      <x:c r="F2690" t="str">
        <x:v>Operative Porter</x:v>
      </x:c>
      <x:c r="G2690" t="str">
        <x:v>399438</x:v>
      </x:c>
      <x:c r="H2690" t="str">
        <x:v>Harrow Green Thurrock M/W use only</x:v>
      </x:c>
      <x:c r="I2690" s="22" t="n">
        <x:v>6</x:v>
      </x:c>
      <x:c r="J2690" t="str">
        <x:v>Worked</x:v>
      </x:c>
      <x:c r="K2690" t="str">
        <x:v>Employee 1709; home branch Thurrock; assigned role Operative Porter | Deployment branch: Thurrock | Actual role: Operative Skilled | Jobs: 399438 | Customers: Harrow Green Thurrock M/W use only | Actual hours: 6.0; source records: 1</x:v>
      </x:c>
      <x:c r="L2690" t="str">
        <x:v>Include</x:v>
      </x:c>
      <x:c r="M2690"/>
      <x:c r="N2690"/>
    </x:row>
    <x:row r="2691">
      <x:c r="A2691" t="str">
        <x:v>Stephen Scott|2026-04-27</x:v>
      </x:c>
      <x:c r="B2691" s="888" t="n">
        <x:v>46139</x:v>
      </x:c>
      <x:c r="C2691" t="str">
        <x:v>Stephen Scott</x:v>
      </x:c>
      <x:c r="D2691" t="str">
        <x:v>Permanent</x:v>
      </x:c>
      <x:c r="E2691" t="str">
        <x:v>Thurrock</x:v>
      </x:c>
      <x:c r="F2691" t="str">
        <x:v>Operative Porter</x:v>
      </x:c>
      <x:c r="G2691" t="str">
        <x:v>399438</x:v>
      </x:c>
      <x:c r="H2691" t="str">
        <x:v>Harrow Green Thurrock M/W use only</x:v>
      </x:c>
      <x:c r="I2691" s="22" t="n">
        <x:v>7</x:v>
      </x:c>
      <x:c r="J2691" t="str">
        <x:v>Worked</x:v>
      </x:c>
      <x:c r="K2691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691" t="str">
        <x:v>Include</x:v>
      </x:c>
      <x:c r="M2691"/>
      <x:c r="N2691"/>
    </x:row>
    <x:row r="2692">
      <x:c r="A2692" t="str">
        <x:v>Steve Allum|2026-04-01</x:v>
      </x:c>
      <x:c r="B2692" s="888" t="n">
        <x:v>46113</x:v>
      </x:c>
      <x:c r="C2692" t="str">
        <x:v>Steve Allum</x:v>
      </x:c>
      <x:c r="D2692" t="str">
        <x:v>Permanent</x:v>
      </x:c>
      <x:c r="E2692" t="str">
        <x:v>Oxford</x:v>
      </x:c>
      <x:c r="F2692" t="str">
        <x:v>Operative Driver</x:v>
      </x:c>
      <x:c r="G2692" t="str">
        <x:v>399967</x:v>
      </x:c>
      <x:c r="H2692" t="str">
        <x:v>Restore Records Management</x:v>
      </x:c>
      <x:c r="I2692" s="22" t="n">
        <x:v>9</x:v>
      </x:c>
      <x:c r="J2692" t="str">
        <x:v>Worked</x:v>
      </x:c>
      <x:c r="K2692" t="str">
        <x:v>Employee 103776; home branch Oxford; assigned role Operative Driver | Deployment branch: Oxford | Actual role: Operative Driver | Jobs: 399967 | Customers: Restore Records Management | Actual hours: 9.0; source records: 1</x:v>
      </x:c>
      <x:c r="L2692" t="str">
        <x:v>Include</x:v>
      </x:c>
      <x:c r="M2692"/>
      <x:c r="N2692"/>
    </x:row>
    <x:row r="2693">
      <x:c r="A2693" t="str">
        <x:v>Steve Allum|2026-04-02</x:v>
      </x:c>
      <x:c r="B2693" s="888" t="n">
        <x:v>46114</x:v>
      </x:c>
      <x:c r="C2693" t="str">
        <x:v>Steve Allum</x:v>
      </x:c>
      <x:c r="D2693" t="str">
        <x:v>Permanent</x:v>
      </x:c>
      <x:c r="E2693" t="str">
        <x:v>Oxford</x:v>
      </x:c>
      <x:c r="F2693" t="str">
        <x:v>Operative Driver</x:v>
      </x:c>
      <x:c r="G2693"/>
      <x:c r="H2693"/>
      <x:c r="I2693" s="22" t="n">
        <x:v>0</x:v>
      </x:c>
      <x:c r="J2693" t="str">
        <x:v>Annual leave</x:v>
      </x:c>
      <x:c r="K2693" t="str">
        <x:v>Employee 103776; home branch Oxford; assigned role Operative Driver | Leave: Annual Leave (Hours) | Leave calendar basis: Variable-pattern period</x:v>
      </x:c>
      <x:c r="L2693" t="str">
        <x:v>Include</x:v>
      </x:c>
      <x:c r="M2693"/>
      <x:c r="N2693"/>
    </x:row>
    <x:row r="2694">
      <x:c r="A2694" t="str">
        <x:v>Steve Allum|2026-04-03</x:v>
      </x:c>
      <x:c r="B2694" s="888" t="n">
        <x:v>46115</x:v>
      </x:c>
      <x:c r="C2694" t="str">
        <x:v>Steve Allum</x:v>
      </x:c>
      <x:c r="D2694" t="str">
        <x:v>Permanent</x:v>
      </x:c>
      <x:c r="E2694" t="str">
        <x:v>Oxford</x:v>
      </x:c>
      <x:c r="F2694" t="str">
        <x:v>Operative Driver</x:v>
      </x:c>
      <x:c r="G2694"/>
      <x:c r="H2694"/>
      <x:c r="I2694" s="22" t="n">
        <x:v>0</x:v>
      </x:c>
      <x:c r="J2694" t="str">
        <x:v>Annual leave</x:v>
      </x:c>
      <x:c r="K2694" t="str">
        <x:v>Employee 103776; home branch Oxford; assigned role Operative Driver | Leave: Annual Leave (Hours) | Leave calendar basis: Variable-pattern period</x:v>
      </x:c>
      <x:c r="L2694" t="str">
        <x:v>Include</x:v>
      </x:c>
      <x:c r="M2694"/>
      <x:c r="N2694"/>
    </x:row>
    <x:row r="2695">
      <x:c r="A2695" t="str">
        <x:v>Steve Allum|2026-04-06</x:v>
      </x:c>
      <x:c r="B2695" s="888" t="n">
        <x:v>46118</x:v>
      </x:c>
      <x:c r="C2695" t="str">
        <x:v>Steve Allum</x:v>
      </x:c>
      <x:c r="D2695" t="str">
        <x:v>Permanent</x:v>
      </x:c>
      <x:c r="E2695" t="str">
        <x:v>Oxford</x:v>
      </x:c>
      <x:c r="F2695" t="str">
        <x:v>Operative Driver</x:v>
      </x:c>
      <x:c r="G2695"/>
      <x:c r="H2695"/>
      <x:c r="I2695" s="22" t="n">
        <x:v>0</x:v>
      </x:c>
      <x:c r="J2695" t="str">
        <x:v>Annual leave</x:v>
      </x:c>
      <x:c r="K2695" t="str">
        <x:v>Employee 103776; home branch Oxford; assigned role Operative Driver | Leave: Annual Leave (Hours) | Leave calendar basis: Variable-pattern period</x:v>
      </x:c>
      <x:c r="L2695" t="str">
        <x:v>Include</x:v>
      </x:c>
      <x:c r="M2695"/>
      <x:c r="N2695"/>
    </x:row>
    <x:row r="2696">
      <x:c r="A2696" t="str">
        <x:v>Steve Allum|2026-04-07</x:v>
      </x:c>
      <x:c r="B2696" s="888" t="n">
        <x:v>46119</x:v>
      </x:c>
      <x:c r="C2696" t="str">
        <x:v>Steve Allum</x:v>
      </x:c>
      <x:c r="D2696" t="str">
        <x:v>Permanent</x:v>
      </x:c>
      <x:c r="E2696" t="str">
        <x:v>Oxford</x:v>
      </x:c>
      <x:c r="F2696" t="str">
        <x:v>Operative Driver</x:v>
      </x:c>
      <x:c r="G2696"/>
      <x:c r="H2696"/>
      <x:c r="I2696" s="22" t="n">
        <x:v>0</x:v>
      </x:c>
      <x:c r="J2696" t="str">
        <x:v>Annual leave</x:v>
      </x:c>
      <x:c r="K2696" t="str">
        <x:v>Employee 103776; home branch Oxford; assigned role Operative Driver | Leave: Annual Leave (Hours) | Leave calendar basis: Variable-pattern period</x:v>
      </x:c>
      <x:c r="L2696" t="str">
        <x:v>Include</x:v>
      </x:c>
      <x:c r="M2696"/>
      <x:c r="N2696"/>
    </x:row>
    <x:row r="2697">
      <x:c r="A2697" t="str">
        <x:v>Steve Allum|2026-04-10</x:v>
      </x:c>
      <x:c r="B2697" s="888" t="n">
        <x:v>46122</x:v>
      </x:c>
      <x:c r="C2697" t="str">
        <x:v>Steve Allum</x:v>
      </x:c>
      <x:c r="D2697" t="str">
        <x:v>Permanent</x:v>
      </x:c>
      <x:c r="E2697" t="str">
        <x:v>Oxford</x:v>
      </x:c>
      <x:c r="F2697" t="str">
        <x:v>Operative Driver</x:v>
      </x:c>
      <x:c r="G2697" t="str">
        <x:v>399379C</x:v>
      </x:c>
      <x:c r="H2697" t="str">
        <x:v>Restore Harrow Green Oxford  M/W use only</x:v>
      </x:c>
      <x:c r="I2697" s="22" t="n">
        <x:v>8</x:v>
      </x:c>
      <x:c r="J2697" t="str">
        <x:v>Worked</x:v>
      </x:c>
      <x:c r="K2697" t="str">
        <x:v>Employee 103776; home branch Oxford; assigned role Operative Driver | Deployment branch: Oxford | Actual role: Operative Driver | Jobs: 399379C | Customers: Restore Harrow Green Oxford  M/W use only | Actual hours: 8.0; source records: 1</x:v>
      </x:c>
      <x:c r="L2697" t="str">
        <x:v>Include</x:v>
      </x:c>
      <x:c r="M2697"/>
      <x:c r="N2697"/>
    </x:row>
    <x:row r="2698">
      <x:c r="A2698" t="str">
        <x:v>Steve Allum|2026-04-13</x:v>
      </x:c>
      <x:c r="B2698" s="888" t="n">
        <x:v>46125</x:v>
      </x:c>
      <x:c r="C2698" t="str">
        <x:v>Steve Allum</x:v>
      </x:c>
      <x:c r="D2698" t="str">
        <x:v>Permanent</x:v>
      </x:c>
      <x:c r="E2698" t="str">
        <x:v>Oxford</x:v>
      </x:c>
      <x:c r="F2698" t="str">
        <x:v>Operative Driver</x:v>
      </x:c>
      <x:c r="G2698" t="str">
        <x:v>401194</x:v>
      </x:c>
      <x:c r="H2698" t="str">
        <x:v>Kadans Science Partner</x:v>
      </x:c>
      <x:c r="I2698" s="22" t="n">
        <x:v>12.45</x:v>
      </x:c>
      <x:c r="J2698" t="str">
        <x:v>Worked</x:v>
      </x:c>
      <x:c r="K2698" t="str">
        <x:v>Employee 103776; home branch Oxford; assigned role Operative Driver | Deployment branch: Cambridge | Actual role: Operative Driver | Jobs: 401194 | Customers: Kadans Science Partner | Actual hours: 12.4; source records: 1</x:v>
      </x:c>
      <x:c r="L2698" t="str">
        <x:v>Include</x:v>
      </x:c>
      <x:c r="M2698"/>
      <x:c r="N2698"/>
    </x:row>
    <x:row r="2699">
      <x:c r="A2699" t="str">
        <x:v>Steve Allum|2026-04-14</x:v>
      </x:c>
      <x:c r="B2699" s="888" t="n">
        <x:v>46126</x:v>
      </x:c>
      <x:c r="C2699" t="str">
        <x:v>Steve Allum</x:v>
      </x:c>
      <x:c r="D2699" t="str">
        <x:v>Permanent</x:v>
      </x:c>
      <x:c r="E2699" t="str">
        <x:v>Oxford</x:v>
      </x:c>
      <x:c r="F2699" t="str">
        <x:v>Operative Driver</x:v>
      </x:c>
      <x:c r="G2699" t="str">
        <x:v>400121</x:v>
      </x:c>
      <x:c r="H2699" t="str">
        <x:v>BioChek (UK) Ltd</x:v>
      </x:c>
      <x:c r="I2699" s="22" t="n">
        <x:v>8</x:v>
      </x:c>
      <x:c r="J2699" t="str">
        <x:v>Worked</x:v>
      </x:c>
      <x:c r="K2699" t="str">
        <x:v>Employee 103776; home branch Oxford; assigned role Operative Driver | Deployment branch: Oxford | Actual role: Operative Driver | Jobs: 400121 | Customers: BioChek (UK) Ltd | Actual hours: 8.0; source records: 1</x:v>
      </x:c>
      <x:c r="L2699" t="str">
        <x:v>Include</x:v>
      </x:c>
      <x:c r="M2699"/>
      <x:c r="N2699"/>
    </x:row>
    <x:row r="2700">
      <x:c r="A2700" t="str">
        <x:v>Steve Allum|2026-04-15</x:v>
      </x:c>
      <x:c r="B2700" s="888" t="n">
        <x:v>46127</x:v>
      </x:c>
      <x:c r="C2700" t="str">
        <x:v>Steve Allum</x:v>
      </x:c>
      <x:c r="D2700" t="str">
        <x:v>Permanent</x:v>
      </x:c>
      <x:c r="E2700" t="str">
        <x:v>Oxford</x:v>
      </x:c>
      <x:c r="F2700" t="str">
        <x:v>Operative Driver</x:v>
      </x:c>
      <x:c r="G2700" t="str">
        <x:v>401607</x:v>
      </x:c>
      <x:c r="H2700" t="str">
        <x:v>Ellison Institute of Technology</x:v>
      </x:c>
      <x:c r="I2700" s="22" t="n">
        <x:v>8</x:v>
      </x:c>
      <x:c r="J2700" t="str">
        <x:v>Worked</x:v>
      </x:c>
      <x:c r="K2700" t="str">
        <x:v>Employee 103776; home branch Oxford; assigned role Operative Driver | Deployment branch: Oxford | Actual role: Operative Driver | Jobs: 401607 | Customers: Ellison Institute of Technology | Actual hours: 8.0; source records: 1</x:v>
      </x:c>
      <x:c r="L2700" t="str">
        <x:v>Include</x:v>
      </x:c>
      <x:c r="M2700"/>
      <x:c r="N2700"/>
    </x:row>
    <x:row r="2701">
      <x:c r="A2701" t="str">
        <x:v>Steve Allum|2026-04-16</x:v>
      </x:c>
      <x:c r="B2701" s="888" t="n">
        <x:v>46128</x:v>
      </x:c>
      <x:c r="C2701" t="str">
        <x:v>Steve Allum</x:v>
      </x:c>
      <x:c r="D2701" t="str">
        <x:v>Permanent</x:v>
      </x:c>
      <x:c r="E2701" t="str">
        <x:v>Oxford</x:v>
      </x:c>
      <x:c r="F2701" t="str">
        <x:v>Operative Driver</x:v>
      </x:c>
      <x:c r="G2701" t="str">
        <x:v>400121</x:v>
      </x:c>
      <x:c r="H2701" t="str">
        <x:v>BioChek (UK) Ltd</x:v>
      </x:c>
      <x:c r="I2701" s="22" t="n">
        <x:v>8</x:v>
      </x:c>
      <x:c r="J2701" t="str">
        <x:v>Worked</x:v>
      </x:c>
      <x:c r="K2701" t="str">
        <x:v>Employee 103776; home branch Oxford; assigned role Operative Driver | Deployment branch: Oxford | Actual role: Operative Driver | Jobs: 400121 | Customers: BioChek (UK) Ltd | Actual hours: 8.0; source records: 1</x:v>
      </x:c>
      <x:c r="L2701" t="str">
        <x:v>Include</x:v>
      </x:c>
      <x:c r="M2701"/>
      <x:c r="N2701"/>
    </x:row>
    <x:row r="2702">
      <x:c r="A2702" t="str">
        <x:v>Steve Allum|2026-04-17</x:v>
      </x:c>
      <x:c r="B2702" s="888" t="n">
        <x:v>46129</x:v>
      </x:c>
      <x:c r="C2702" t="str">
        <x:v>Steve Allum</x:v>
      </x:c>
      <x:c r="D2702" t="str">
        <x:v>Permanent</x:v>
      </x:c>
      <x:c r="E2702" t="str">
        <x:v>Oxford</x:v>
      </x:c>
      <x:c r="F2702" t="str">
        <x:v>Operative Driver</x:v>
      </x:c>
      <x:c r="G2702" t="str">
        <x:v>401244</x:v>
      </x:c>
      <x:c r="H2702" t="str">
        <x:v>UniGreenScheme (Maynards/Achilles)</x:v>
      </x:c>
      <x:c r="I2702" s="22" t="n">
        <x:v>8</x:v>
      </x:c>
      <x:c r="J2702" t="str">
        <x:v>Worked</x:v>
      </x:c>
      <x:c r="K2702" t="str">
        <x:v>Employee 103776; home branch Oxford; assigned role Operative Driver | Deployment branch: Oxford | Actual role: Operative Driver | Jobs: 401244 | Customers: UniGreenScheme (Maynards/Achilles) | Actual hours: 8.0; source records: 1</x:v>
      </x:c>
      <x:c r="L2702" t="str">
        <x:v>Include</x:v>
      </x:c>
      <x:c r="M2702"/>
      <x:c r="N2702"/>
    </x:row>
    <x:row r="2703">
      <x:c r="A2703" t="str">
        <x:v>Steve Allum|2026-04-20</x:v>
      </x:c>
      <x:c r="B2703" s="888" t="n">
        <x:v>46132</x:v>
      </x:c>
      <x:c r="C2703" t="str">
        <x:v>Steve Allum</x:v>
      </x:c>
      <x:c r="D2703" t="str">
        <x:v>Permanent</x:v>
      </x:c>
      <x:c r="E2703" t="str">
        <x:v>Oxford</x:v>
      </x:c>
      <x:c r="F2703" t="str">
        <x:v>Operative Driver</x:v>
      </x:c>
      <x:c r="G2703" t="str">
        <x:v>400679</x:v>
      </x:c>
      <x:c r="H2703" t="str">
        <x:v>Thames Valley Police</x:v>
      </x:c>
      <x:c r="I2703" s="22" t="n">
        <x:v>9</x:v>
      </x:c>
      <x:c r="J2703" t="str">
        <x:v>Worked</x:v>
      </x:c>
      <x:c r="K2703" t="str">
        <x:v>Employee 103776; home branch Oxford; assigned role Operative Driver | Deployment branch: Oxford | Actual role: Operative Driver | Jobs: 400679 | Customers: Thames Valley Police | Actual hours: 9.0; source records: 1</x:v>
      </x:c>
      <x:c r="L2703" t="str">
        <x:v>Include</x:v>
      </x:c>
      <x:c r="M2703"/>
      <x:c r="N2703"/>
    </x:row>
    <x:row r="2704">
      <x:c r="A2704" t="str">
        <x:v>Steve Allum|2026-04-21</x:v>
      </x:c>
      <x:c r="B2704" s="888" t="n">
        <x:v>46133</x:v>
      </x:c>
      <x:c r="C2704" t="str">
        <x:v>Steve Allum</x:v>
      </x:c>
      <x:c r="D2704" t="str">
        <x:v>Permanent</x:v>
      </x:c>
      <x:c r="E2704" t="str">
        <x:v>Oxford</x:v>
      </x:c>
      <x:c r="F2704" t="str">
        <x:v>Operative Driver</x:v>
      </x:c>
      <x:c r="G2704" t="str">
        <x:v>400679</x:v>
      </x:c>
      <x:c r="H2704" t="str">
        <x:v>Thames Valley Police</x:v>
      </x:c>
      <x:c r="I2704" s="22" t="n">
        <x:v>9</x:v>
      </x:c>
      <x:c r="J2704" t="str">
        <x:v>Worked</x:v>
      </x:c>
      <x:c r="K2704" t="str">
        <x:v>Employee 103776; home branch Oxford; assigned role Operative Driver | Deployment branch: Oxford | Actual role: Operative Driver | Jobs: 400679 | Customers: Thames Valley Police | Actual hours: 9.0; source records: 1</x:v>
      </x:c>
      <x:c r="L2704" t="str">
        <x:v>Include</x:v>
      </x:c>
      <x:c r="M2704"/>
      <x:c r="N2704"/>
    </x:row>
    <x:row r="2705">
      <x:c r="A2705" t="str">
        <x:v>Steve Allum|2026-04-22</x:v>
      </x:c>
      <x:c r="B2705" s="888" t="n">
        <x:v>46134</x:v>
      </x:c>
      <x:c r="C2705" t="str">
        <x:v>Steve Allum</x:v>
      </x:c>
      <x:c r="D2705" t="str">
        <x:v>Permanent</x:v>
      </x:c>
      <x:c r="E2705" t="str">
        <x:v>Oxford</x:v>
      </x:c>
      <x:c r="F2705" t="str">
        <x:v>Operative Driver</x:v>
      </x:c>
      <x:c r="G2705" t="str">
        <x:v>400679</x:v>
      </x:c>
      <x:c r="H2705" t="str">
        <x:v>Thames Valley Police</x:v>
      </x:c>
      <x:c r="I2705" s="22" t="n">
        <x:v>9</x:v>
      </x:c>
      <x:c r="J2705" t="str">
        <x:v>Worked</x:v>
      </x:c>
      <x:c r="K2705" t="str">
        <x:v>Employee 103776; home branch Oxford; assigned role Operative Driver | Deployment branch: Oxford | Actual role: Operative Driver | Jobs: 400679 | Customers: Thames Valley Police | Actual hours: 9.0; source records: 1</x:v>
      </x:c>
      <x:c r="L2705" t="str">
        <x:v>Include</x:v>
      </x:c>
      <x:c r="M2705"/>
      <x:c r="N2705"/>
    </x:row>
    <x:row r="2706">
      <x:c r="A2706" t="str">
        <x:v>Steve Allum|2026-04-23</x:v>
      </x:c>
      <x:c r="B2706" s="888" t="n">
        <x:v>46135</x:v>
      </x:c>
      <x:c r="C2706" t="str">
        <x:v>Steve Allum</x:v>
      </x:c>
      <x:c r="D2706" t="str">
        <x:v>Permanent</x:v>
      </x:c>
      <x:c r="E2706" t="str">
        <x:v>Oxford</x:v>
      </x:c>
      <x:c r="F2706" t="str">
        <x:v>Operative Driver</x:v>
      </x:c>
      <x:c r="G2706" t="str">
        <x:v>400679</x:v>
      </x:c>
      <x:c r="H2706" t="str">
        <x:v>Thames Valley Police</x:v>
      </x:c>
      <x:c r="I2706" s="22" t="n">
        <x:v>9</x:v>
      </x:c>
      <x:c r="J2706" t="str">
        <x:v>Worked</x:v>
      </x:c>
      <x:c r="K2706" t="str">
        <x:v>Employee 103776; home branch Oxford; assigned role Operative Driver | Deployment branch: Oxford | Actual role: Operative Driver | Jobs: 400679 | Customers: Thames Valley Police | Actual hours: 9.0; source records: 1</x:v>
      </x:c>
      <x:c r="L2706" t="str">
        <x:v>Include</x:v>
      </x:c>
      <x:c r="M2706"/>
      <x:c r="N2706"/>
    </x:row>
    <x:row r="2707">
      <x:c r="A2707" t="str">
        <x:v>Steve Allum|2026-04-24</x:v>
      </x:c>
      <x:c r="B2707" s="888" t="n">
        <x:v>46136</x:v>
      </x:c>
      <x:c r="C2707" t="str">
        <x:v>Steve Allum</x:v>
      </x:c>
      <x:c r="D2707" t="str">
        <x:v>Permanent</x:v>
      </x:c>
      <x:c r="E2707" t="str">
        <x:v>Oxford</x:v>
      </x:c>
      <x:c r="F2707" t="str">
        <x:v>Operative Driver</x:v>
      </x:c>
      <x:c r="G2707" t="str">
        <x:v>400679</x:v>
      </x:c>
      <x:c r="H2707" t="str">
        <x:v>Thames Valley Police</x:v>
      </x:c>
      <x:c r="I2707" s="22" t="n">
        <x:v>9</x:v>
      </x:c>
      <x:c r="J2707" t="str">
        <x:v>Worked</x:v>
      </x:c>
      <x:c r="K2707" t="str">
        <x:v>Employee 103776; home branch Oxford; assigned role Operative Driver | Deployment branch: Oxford | Actual role: Operative Driver | Jobs: 400679 | Customers: Thames Valley Police | Actual hours: 9.0; source records: 1</x:v>
      </x:c>
      <x:c r="L2707" t="str">
        <x:v>Include</x:v>
      </x:c>
      <x:c r="M2707"/>
      <x:c r="N2707"/>
    </x:row>
    <x:row r="2708">
      <x:c r="A2708" t="str">
        <x:v>Steve Allum|2026-04-30</x:v>
      </x:c>
      <x:c r="B2708" s="888" t="n">
        <x:v>46142</x:v>
      </x:c>
      <x:c r="C2708" t="str">
        <x:v>Steve Allum</x:v>
      </x:c>
      <x:c r="D2708" t="str">
        <x:v>Permanent</x:v>
      </x:c>
      <x:c r="E2708" t="str">
        <x:v>Oxford</x:v>
      </x:c>
      <x:c r="F2708" t="str">
        <x:v>Operative Driver</x:v>
      </x:c>
      <x:c r="G2708" t="str">
        <x:v>400679</x:v>
      </x:c>
      <x:c r="H2708" t="str">
        <x:v>Thames Valley Police</x:v>
      </x:c>
      <x:c r="I2708" s="22" t="n">
        <x:v>9</x:v>
      </x:c>
      <x:c r="J2708" t="str">
        <x:v>Worked</x:v>
      </x:c>
      <x:c r="K2708" t="str">
        <x:v>Employee 103776; home branch Oxford; assigned role Operative Driver | Deployment branch: Oxford | Actual role: Operative Driver | Jobs: 400679 | Customers: Thames Valley Police | Actual hours: 9.0; source records: 1</x:v>
      </x:c>
      <x:c r="L2708" t="str">
        <x:v>Include</x:v>
      </x:c>
      <x:c r="M2708"/>
      <x:c r="N2708"/>
    </x:row>
    <x:row r="2709">
      <x:c r="A2709" t="str">
        <x:v>Steven Baughan|2026-04-01</x:v>
      </x:c>
      <x:c r="B2709" s="888" t="n">
        <x:v>46113</x:v>
      </x:c>
      <x:c r="C2709" t="str">
        <x:v>Steven Baughan</x:v>
      </x:c>
      <x:c r="D2709" t="str">
        <x:v>Permanent</x:v>
      </x:c>
      <x:c r="E2709" t="str">
        <x:v>Birmingham</x:v>
      </x:c>
      <x:c r="F2709" t="str">
        <x:v>Operative Porter</x:v>
      </x:c>
      <x:c r="G2709" t="str">
        <x:v>401397</x:v>
      </x:c>
      <x:c r="H2709" t="str">
        <x:v>West Midlands Police</x:v>
      </x:c>
      <x:c r="I2709" s="22" t="n">
        <x:v>8</x:v>
      </x:c>
      <x:c r="J2709" t="str">
        <x:v>Worked</x:v>
      </x:c>
      <x:c r="K2709" t="str">
        <x:v>Employee 103089; home branch Birmingham; assigned role Operative Porter | Deployment branch: Birmingham | Actual role: Operative Porter | Jobs: 401397 | Customers: West Midlands Police | Actual hours: 8.0; source records: 1</x:v>
      </x:c>
      <x:c r="L2709" t="str">
        <x:v>Include</x:v>
      </x:c>
      <x:c r="M2709"/>
      <x:c r="N2709"/>
    </x:row>
    <x:row r="2710">
      <x:c r="A2710" t="str">
        <x:v>Steven Baughan|2026-04-02</x:v>
      </x:c>
      <x:c r="B2710" s="888" t="n">
        <x:v>46114</x:v>
      </x:c>
      <x:c r="C2710" t="str">
        <x:v>Steven Baughan</x:v>
      </x:c>
      <x:c r="D2710" t="str">
        <x:v>Permanent</x:v>
      </x:c>
      <x:c r="E2710" t="str">
        <x:v>Birmingham</x:v>
      </x:c>
      <x:c r="F2710" t="str">
        <x:v>Operative Porter</x:v>
      </x:c>
      <x:c r="G2710" t="str">
        <x:v>400088</x:v>
      </x:c>
      <x:c r="H2710" t="str">
        <x:v>City of Birmingham School</x:v>
      </x:c>
      <x:c r="I2710" s="22" t="n">
        <x:v>8</x:v>
      </x:c>
      <x:c r="J2710" t="str">
        <x:v>Worked</x:v>
      </x:c>
      <x:c r="K2710" t="str">
        <x:v>Employee 103089; home branch Birmingham; assigned role Operative Porter | Deployment branch: Birmingham | Actual role: Operative Porter | Jobs: 400088 | Customers: City of Birmingham School | Actual hours: 8.0; source records: 1</x:v>
      </x:c>
      <x:c r="L2710" t="str">
        <x:v>Include</x:v>
      </x:c>
      <x:c r="M2710"/>
      <x:c r="N2710"/>
    </x:row>
    <x:row r="2711">
      <x:c r="A2711" t="str">
        <x:v>Steven Baughan|2026-04-07</x:v>
      </x:c>
      <x:c r="B2711" s="888" t="n">
        <x:v>46119</x:v>
      </x:c>
      <x:c r="C2711" t="str">
        <x:v>Steven Baughan</x:v>
      </x:c>
      <x:c r="D2711" t="str">
        <x:v>Permanent</x:v>
      </x:c>
      <x:c r="E2711" t="str">
        <x:v>Birmingham</x:v>
      </x:c>
      <x:c r="F2711" t="str">
        <x:v>Operative Porter</x:v>
      </x:c>
      <x:c r="G2711" t="str">
        <x:v>394768, 397205A</x:v>
      </x:c>
      <x:c r="H2711" t="str">
        <x:v>EMCOR UK - UKHSA; Midland Heart</x:v>
      </x:c>
      <x:c r="I2711" s="22" t="n">
        <x:v>5</x:v>
      </x:c>
      <x:c r="J2711" t="str">
        <x:v>Worked — 2 records</x:v>
      </x:c>
      <x:c r="K2711" t="str">
        <x:v>Employee 103089; home branch Birmingham; assigned role Operative Porter | Deployment branch: Birmingham | Actual role: Operative Porter | Jobs: 394768, 397205A | Customers: EMCOR UK - UKHSA; Midland Heart | Actual hours: 5.0; source records: 2</x:v>
      </x:c>
      <x:c r="L2711" t="str">
        <x:v>Include</x:v>
      </x:c>
      <x:c r="M2711"/>
      <x:c r="N2711"/>
    </x:row>
    <x:row r="2712">
      <x:c r="A2712" t="str">
        <x:v>Steven Baughan|2026-04-08</x:v>
      </x:c>
      <x:c r="B2712" s="888" t="n">
        <x:v>46120</x:v>
      </x:c>
      <x:c r="C2712" t="str">
        <x:v>Steven Baughan</x:v>
      </x:c>
      <x:c r="D2712" t="str">
        <x:v>Permanent</x:v>
      </x:c>
      <x:c r="E2712" t="str">
        <x:v>Birmingham</x:v>
      </x:c>
      <x:c r="F2712" t="str">
        <x:v>Operative Porter</x:v>
      </x:c>
      <x:c r="G2712" t="str">
        <x:v>390743C</x:v>
      </x:c>
      <x:c r="H2712" t="str">
        <x:v>West Midlands Police - Facilities</x:v>
      </x:c>
      <x:c r="I2712" s="22" t="n">
        <x:v>9</x:v>
      </x:c>
      <x:c r="J2712" t="str">
        <x:v>Worked</x:v>
      </x:c>
      <x:c r="K2712" t="str">
        <x:v>Employee 103089; home branch Birmingham; assigned role Operative Porter | Deployment branch: Birmingham | Actual role: Operative Porter | Jobs: 390743C | Customers: West Midlands Police - Facilities | Actual hours: 9.0; source records: 1</x:v>
      </x:c>
      <x:c r="L2712" t="str">
        <x:v>Include</x:v>
      </x:c>
      <x:c r="M2712"/>
      <x:c r="N2712"/>
    </x:row>
    <x:row r="2713">
      <x:c r="A2713" t="str">
        <x:v>Steven Baughan|2026-04-09</x:v>
      </x:c>
      <x:c r="B2713" s="888" t="n">
        <x:v>46121</x:v>
      </x:c>
      <x:c r="C2713" t="str">
        <x:v>Steven Baughan</x:v>
      </x:c>
      <x:c r="D2713" t="str">
        <x:v>Permanent</x:v>
      </x:c>
      <x:c r="E2713" t="str">
        <x:v>Birmingham</x:v>
      </x:c>
      <x:c r="F2713" t="str">
        <x:v>Operative Porter</x:v>
      </x:c>
      <x:c r="G2713" t="str">
        <x:v>390743C</x:v>
      </x:c>
      <x:c r="H2713" t="str">
        <x:v>West Midlands Police - Facilities</x:v>
      </x:c>
      <x:c r="I2713" s="22" t="n">
        <x:v>9</x:v>
      </x:c>
      <x:c r="J2713" t="str">
        <x:v>Worked</x:v>
      </x:c>
      <x:c r="K2713" t="str">
        <x:v>Employee 103089; home branch Birmingham; assigned role Operative Porter | Deployment branch: Birmingham | Actual role: Operative Porter | Jobs: 390743C | Customers: West Midlands Police - Facilities | Actual hours: 9.0; source records: 1</x:v>
      </x:c>
      <x:c r="L2713" t="str">
        <x:v>Include</x:v>
      </x:c>
      <x:c r="M2713"/>
      <x:c r="N2713"/>
    </x:row>
    <x:row r="2714">
      <x:c r="A2714" t="str">
        <x:v>Steven Baughan|2026-04-10</x:v>
      </x:c>
      <x:c r="B2714" s="888" t="n">
        <x:v>46122</x:v>
      </x:c>
      <x:c r="C2714" t="str">
        <x:v>Steven Baughan</x:v>
      </x:c>
      <x:c r="D2714" t="str">
        <x:v>Permanent</x:v>
      </x:c>
      <x:c r="E2714" t="str">
        <x:v>Birmingham</x:v>
      </x:c>
      <x:c r="F2714" t="str">
        <x:v>Operative Porter</x:v>
      </x:c>
      <x:c r="G2714" t="str">
        <x:v>400088</x:v>
      </x:c>
      <x:c r="H2714" t="str">
        <x:v>City of Birmingham School</x:v>
      </x:c>
      <x:c r="I2714" s="22" t="n">
        <x:v>7</x:v>
      </x:c>
      <x:c r="J2714" t="str">
        <x:v>Worked</x:v>
      </x:c>
      <x:c r="K2714" t="str">
        <x:v>Employee 103089; home branch Birmingham; assigned role Operative Porter | Deployment branch: Birmingham | Actual role: Operative Porter | Jobs: 400088 | Customers: City of Birmingham School | Actual hours: 7.0; source records: 1</x:v>
      </x:c>
      <x:c r="L2714" t="str">
        <x:v>Include</x:v>
      </x:c>
      <x:c r="M2714"/>
      <x:c r="N2714"/>
    </x:row>
    <x:row r="2715">
      <x:c r="A2715" t="str">
        <x:v>Steven Baughan|2026-04-13</x:v>
      </x:c>
      <x:c r="B2715" s="888" t="n">
        <x:v>46125</x:v>
      </x:c>
      <x:c r="C2715" t="str">
        <x:v>Steven Baughan</x:v>
      </x:c>
      <x:c r="D2715" t="str">
        <x:v>Permanent</x:v>
      </x:c>
      <x:c r="E2715" t="str">
        <x:v>Birmingham</x:v>
      </x:c>
      <x:c r="F2715" t="str">
        <x:v>Operative Porter</x:v>
      </x:c>
      <x:c r="G2715" t="str">
        <x:v>395931</x:v>
      </x:c>
      <x:c r="H2715" t="str">
        <x:v>Birmingham City Council-Oakhil Centre</x:v>
      </x:c>
      <x:c r="I2715" s="22" t="n">
        <x:v>7.5</x:v>
      </x:c>
      <x:c r="J2715" t="str">
        <x:v>Worked</x:v>
      </x:c>
      <x:c r="K2715" t="str">
        <x:v>Employee 103089; home branch Birmingham; assigned role Operative Porter | Deployment branch: Birmingham | Actual role: Operative Porter | Jobs: 395931 | Customers: Birmingham City Council-Oakhil Centre | Actual hours: 7.5; source records: 1</x:v>
      </x:c>
      <x:c r="L2715" t="str">
        <x:v>Include</x:v>
      </x:c>
      <x:c r="M2715"/>
      <x:c r="N2715"/>
    </x:row>
    <x:row r="2716">
      <x:c r="A2716" t="str">
        <x:v>Steven Baughan|2026-04-14</x:v>
      </x:c>
      <x:c r="B2716" s="888" t="n">
        <x:v>46126</x:v>
      </x:c>
      <x:c r="C2716" t="str">
        <x:v>Steven Baughan</x:v>
      </x:c>
      <x:c r="D2716" t="str">
        <x:v>Permanent</x:v>
      </x:c>
      <x:c r="E2716" t="str">
        <x:v>Birmingham</x:v>
      </x:c>
      <x:c r="F2716" t="str">
        <x:v>Operative Porter</x:v>
      </x:c>
      <x:c r="G2716" t="str">
        <x:v>399577</x:v>
      </x:c>
      <x:c r="H2716" t="str">
        <x:v>Forresters IP LLP</x:v>
      </x:c>
      <x:c r="I2716" s="22" t="n">
        <x:v>9.25</x:v>
      </x:c>
      <x:c r="J2716" t="str">
        <x:v>Worked</x:v>
      </x:c>
      <x:c r="K2716" t="str">
        <x:v>Employee 103089; home branch Birmingham; assigned role Operative Porter | Deployment branch: Birmingham | Actual role: Operative Porter | Jobs: 399577 | Customers: Forresters IP LLP | Actual hours: 9.2; source records: 1</x:v>
      </x:c>
      <x:c r="L2716" t="str">
        <x:v>Include</x:v>
      </x:c>
      <x:c r="M2716"/>
      <x:c r="N2716"/>
    </x:row>
    <x:row r="2717">
      <x:c r="A2717" t="str">
        <x:v>Steven Baughan|2026-04-15</x:v>
      </x:c>
      <x:c r="B2717" s="888" t="n">
        <x:v>46127</x:v>
      </x:c>
      <x:c r="C2717" t="str">
        <x:v>Steven Baughan</x:v>
      </x:c>
      <x:c r="D2717" t="str">
        <x:v>Permanent</x:v>
      </x:c>
      <x:c r="E2717" t="str">
        <x:v>Birmingham</x:v>
      </x:c>
      <x:c r="F2717" t="str">
        <x:v>Operative Porter</x:v>
      </x:c>
      <x:c r="G2717" t="str">
        <x:v>393473</x:v>
      </x:c>
      <x:c r="H2717" t="str">
        <x:v>Jaguar Land Rover Limited</x:v>
      </x:c>
      <x:c r="I2717" s="22" t="n">
        <x:v>7.5</x:v>
      </x:c>
      <x:c r="J2717" t="str">
        <x:v>Worked</x:v>
      </x:c>
      <x:c r="K2717" t="str">
        <x:v>Employee 103089; home branch Birmingham; assigned role Operative Porter | Deployment branch: Birmingham | Actual role: Operative Porter | Jobs: 393473 | Customers: Jaguar Land Rover Limited | Actual hours: 7.5; source records: 1</x:v>
      </x:c>
      <x:c r="L2717" t="str">
        <x:v>Include</x:v>
      </x:c>
      <x:c r="M2717"/>
      <x:c r="N2717"/>
    </x:row>
    <x:row r="2718">
      <x:c r="A2718" t="str">
        <x:v>Steven Baughan|2026-04-16</x:v>
      </x:c>
      <x:c r="B2718" s="888" t="n">
        <x:v>46128</x:v>
      </x:c>
      <x:c r="C2718" t="str">
        <x:v>Steven Baughan</x:v>
      </x:c>
      <x:c r="D2718" t="str">
        <x:v>Permanent</x:v>
      </x:c>
      <x:c r="E2718" t="str">
        <x:v>Birmingham</x:v>
      </x:c>
      <x:c r="F2718" t="str">
        <x:v>Operative Porter</x:v>
      </x:c>
      <x:c r="G2718" t="str">
        <x:v>390743C</x:v>
      </x:c>
      <x:c r="H2718" t="str">
        <x:v>West Midlands Police - Facilities</x:v>
      </x:c>
      <x:c r="I2718" s="22" t="n">
        <x:v>9</x:v>
      </x:c>
      <x:c r="J2718" t="str">
        <x:v>Worked</x:v>
      </x:c>
      <x:c r="K2718" t="str">
        <x:v>Employee 103089; home branch Birmingham; assigned role Operative Porter | Deployment branch: Birmingham | Actual role: Operative Porter | Jobs: 390743C | Customers: West Midlands Police - Facilities | Actual hours: 9.0; source records: 1</x:v>
      </x:c>
      <x:c r="L2718" t="str">
        <x:v>Include</x:v>
      </x:c>
      <x:c r="M2718"/>
      <x:c r="N2718"/>
    </x:row>
    <x:row r="2719">
      <x:c r="A2719" t="str">
        <x:v>Steven Baughan|2026-04-17</x:v>
      </x:c>
      <x:c r="B2719" s="888" t="n">
        <x:v>46129</x:v>
      </x:c>
      <x:c r="C2719" t="str">
        <x:v>Steven Baughan</x:v>
      </x:c>
      <x:c r="D2719" t="str">
        <x:v>Permanent</x:v>
      </x:c>
      <x:c r="E2719" t="str">
        <x:v>Birmingham</x:v>
      </x:c>
      <x:c r="F2719" t="str">
        <x:v>Operative Porter</x:v>
      </x:c>
      <x:c r="G2719" t="str">
        <x:v>400868</x:v>
      </x:c>
      <x:c r="H2719" t="str">
        <x:v>Sumo Digital</x:v>
      </x:c>
      <x:c r="I2719" s="22" t="n">
        <x:v>6</x:v>
      </x:c>
      <x:c r="J2719" t="str">
        <x:v>Worked</x:v>
      </x:c>
      <x:c r="K2719" t="str">
        <x:v>Employee 103089; home branch Birmingham; assigned role Operative Porter | Deployment branch: Birmingham | Actual role: Operative Porter | Jobs: 400868 | Customers: Sumo Digital | Actual hours: 6.0; source records: 1</x:v>
      </x:c>
      <x:c r="L2719" t="str">
        <x:v>Include</x:v>
      </x:c>
      <x:c r="M2719"/>
      <x:c r="N2719"/>
    </x:row>
    <x:row r="2720">
      <x:c r="A2720" t="str">
        <x:v>Steven Baughan|2026-04-20</x:v>
      </x:c>
      <x:c r="B2720" s="888" t="n">
        <x:v>46132</x:v>
      </x:c>
      <x:c r="C2720" t="str">
        <x:v>Steven Baughan</x:v>
      </x:c>
      <x:c r="D2720" t="str">
        <x:v>Permanent</x:v>
      </x:c>
      <x:c r="E2720" t="str">
        <x:v>Birmingham</x:v>
      </x:c>
      <x:c r="F2720" t="str">
        <x:v>Operative Porter</x:v>
      </x:c>
      <x:c r="G2720" t="str">
        <x:v>390743C</x:v>
      </x:c>
      <x:c r="H2720" t="str">
        <x:v>West Midlands Police - Facilities</x:v>
      </x:c>
      <x:c r="I2720" s="22" t="n">
        <x:v>9</x:v>
      </x:c>
      <x:c r="J2720" t="str">
        <x:v>Worked</x:v>
      </x:c>
      <x:c r="K2720" t="str">
        <x:v>Employee 103089; home branch Birmingham; assigned role Operative Porter | Deployment branch: Birmingham | Actual role: Operative Porter | Jobs: 390743C | Customers: West Midlands Police - Facilities | Actual hours: 9.0; source records: 1</x:v>
      </x:c>
      <x:c r="L2720" t="str">
        <x:v>Include</x:v>
      </x:c>
      <x:c r="M2720"/>
      <x:c r="N2720"/>
    </x:row>
    <x:row r="2721">
      <x:c r="A2721" t="str">
        <x:v>Steven Baughan|2026-04-21</x:v>
      </x:c>
      <x:c r="B2721" s="888" t="n">
        <x:v>46133</x:v>
      </x:c>
      <x:c r="C2721" t="str">
        <x:v>Steven Baughan</x:v>
      </x:c>
      <x:c r="D2721" t="str">
        <x:v>Permanent</x:v>
      </x:c>
      <x:c r="E2721" t="str">
        <x:v>Birmingham</x:v>
      </x:c>
      <x:c r="F2721" t="str">
        <x:v>Operative Porter</x:v>
      </x:c>
      <x:c r="G2721" t="str">
        <x:v>390743C</x:v>
      </x:c>
      <x:c r="H2721" t="str">
        <x:v>West Midlands Police - Facilities</x:v>
      </x:c>
      <x:c r="I2721" s="22" t="n">
        <x:v>8.5</x:v>
      </x:c>
      <x:c r="J2721" t="str">
        <x:v>Worked</x:v>
      </x:c>
      <x:c r="K2721" t="str">
        <x:v>Employee 103089; home branch Birmingham; assigned role Operative Porter | Deployment branch: Birmingham | Actual role: Operative Porter | Jobs: 390743C | Customers: West Midlands Police - Facilities | Actual hours: 8.5; source records: 1</x:v>
      </x:c>
      <x:c r="L2721" t="str">
        <x:v>Include</x:v>
      </x:c>
      <x:c r="M2721"/>
      <x:c r="N2721"/>
    </x:row>
    <x:row r="2722">
      <x:c r="A2722" t="str">
        <x:v>Steven Baughan|2026-04-22</x:v>
      </x:c>
      <x:c r="B2722" s="888" t="n">
        <x:v>46134</x:v>
      </x:c>
      <x:c r="C2722" t="str">
        <x:v>Steven Baughan</x:v>
      </x:c>
      <x:c r="D2722" t="str">
        <x:v>Permanent</x:v>
      </x:c>
      <x:c r="E2722" t="str">
        <x:v>Birmingham</x:v>
      </x:c>
      <x:c r="F2722" t="str">
        <x:v>Operative Porter</x:v>
      </x:c>
      <x:c r="G2722" t="str">
        <x:v>390743C</x:v>
      </x:c>
      <x:c r="H2722" t="str">
        <x:v>West Midlands Police - Facilities</x:v>
      </x:c>
      <x:c r="I2722" s="22" t="n">
        <x:v>6</x:v>
      </x:c>
      <x:c r="J2722" t="str">
        <x:v>Worked</x:v>
      </x:c>
      <x:c r="K2722" t="str">
        <x:v>Employee 103089; home branch Birmingham; assigned role Operative Porter | Deployment branch: Birmingham | Actual role: Operative Porter | Jobs: 390743C | Customers: West Midlands Police - Facilities | Actual hours: 6.0; source records: 1</x:v>
      </x:c>
      <x:c r="L2722" t="str">
        <x:v>Include</x:v>
      </x:c>
      <x:c r="M2722"/>
      <x:c r="N2722"/>
    </x:row>
    <x:row r="2723">
      <x:c r="A2723" t="str">
        <x:v>Steven Baughan|2026-04-23</x:v>
      </x:c>
      <x:c r="B2723" s="888" t="n">
        <x:v>46135</x:v>
      </x:c>
      <x:c r="C2723" t="str">
        <x:v>Steven Baughan</x:v>
      </x:c>
      <x:c r="D2723" t="str">
        <x:v>Permanent</x:v>
      </x:c>
      <x:c r="E2723" t="str">
        <x:v>Birmingham</x:v>
      </x:c>
      <x:c r="F2723" t="str">
        <x:v>Operative Porter</x:v>
      </x:c>
      <x:c r="G2723" t="str">
        <x:v>400345B</x:v>
      </x:c>
      <x:c r="H2723" t="str">
        <x:v>West Midlands Police</x:v>
      </x:c>
      <x:c r="I2723" s="22" t="n">
        <x:v>7.5</x:v>
      </x:c>
      <x:c r="J2723" t="str">
        <x:v>Worked</x:v>
      </x:c>
      <x:c r="K2723" t="str">
        <x:v>Employee 103089; home branch Birmingham; assigned role Operative Porter | Deployment branch: Birmingham | Actual role: Operative Porter | Jobs: 400345B | Customers: West Midlands Police | Actual hours: 7.5; source records: 1</x:v>
      </x:c>
      <x:c r="L2723" t="str">
        <x:v>Include</x:v>
      </x:c>
      <x:c r="M2723"/>
      <x:c r="N2723"/>
    </x:row>
    <x:row r="2724">
      <x:c r="A2724" t="str">
        <x:v>Steven Baughan|2026-04-24</x:v>
      </x:c>
      <x:c r="B2724" s="888" t="n">
        <x:v>46136</x:v>
      </x:c>
      <x:c r="C2724" t="str">
        <x:v>Steven Baughan</x:v>
      </x:c>
      <x:c r="D2724" t="str">
        <x:v>Permanent</x:v>
      </x:c>
      <x:c r="E2724" t="str">
        <x:v>Birmingham</x:v>
      </x:c>
      <x:c r="F2724" t="str">
        <x:v>Operative Porter</x:v>
      </x:c>
      <x:c r="G2724" t="str">
        <x:v>400345B</x:v>
      </x:c>
      <x:c r="H2724" t="str">
        <x:v>West Midlands Police</x:v>
      </x:c>
      <x:c r="I2724" s="22" t="n">
        <x:v>6</x:v>
      </x:c>
      <x:c r="J2724" t="str">
        <x:v>Worked</x:v>
      </x:c>
      <x:c r="K2724" t="str">
        <x:v>Employee 103089; home branch Birmingham; assigned role Operative Porter | Deployment branch: Birmingham | Actual role: Operative Porter | Jobs: 400345B | Customers: West Midlands Police | Actual hours: 6.0; source records: 1</x:v>
      </x:c>
      <x:c r="L2724" t="str">
        <x:v>Include</x:v>
      </x:c>
      <x:c r="M2724"/>
      <x:c r="N2724"/>
    </x:row>
    <x:row r="2725">
      <x:c r="A2725" t="str">
        <x:v>Steven Baughan|2026-04-25</x:v>
      </x:c>
      <x:c r="B2725" s="888" t="n">
        <x:v>46137</x:v>
      </x:c>
      <x:c r="C2725" t="str">
        <x:v>Steven Baughan</x:v>
      </x:c>
      <x:c r="D2725" t="str">
        <x:v>Permanent</x:v>
      </x:c>
      <x:c r="E2725" t="str">
        <x:v>Birmingham</x:v>
      </x:c>
      <x:c r="F2725" t="str">
        <x:v>Operative Porter</x:v>
      </x:c>
      <x:c r="G2725" t="str">
        <x:v>386884U, 401312</x:v>
      </x:c>
      <x:c r="H2725" t="str">
        <x:v>Harrow Green; Manchester University NHS Foundation Trust</x:v>
      </x:c>
      <x:c r="I2725" s="22" t="n">
        <x:v>18</x:v>
      </x:c>
      <x:c r="J2725" t="str">
        <x:v>Worked — 2 records</x:v>
      </x:c>
      <x:c r="K2725" t="str">
        <x:v>Employee 103089; home branch Birmingham; assigned role Operative Porter | Deployment branch: Birmingham, Manchester | Actual role: Operative Porter | Jobs: 386884U, 401312 | Customers: Harrow Green; Manchester University NHS Foundation Trust | Actual hours: 18.0; source records: 2</x:v>
      </x:c>
      <x:c r="L2725" t="str">
        <x:v>Include</x:v>
      </x:c>
      <x:c r="M2725"/>
      <x:c r="N2725"/>
    </x:row>
    <x:row r="2726">
      <x:c r="A2726" t="str">
        <x:v>Steven Baughan|2026-04-27</x:v>
      </x:c>
      <x:c r="B2726" s="888" t="n">
        <x:v>46139</x:v>
      </x:c>
      <x:c r="C2726" t="str">
        <x:v>Steven Baughan</x:v>
      </x:c>
      <x:c r="D2726" t="str">
        <x:v>Permanent</x:v>
      </x:c>
      <x:c r="E2726" t="str">
        <x:v>Birmingham</x:v>
      </x:c>
      <x:c r="F2726" t="str">
        <x:v>Operative Porter</x:v>
      </x:c>
      <x:c r="G2726" t="str">
        <x:v>390743C</x:v>
      </x:c>
      <x:c r="H2726" t="str">
        <x:v>West Midlands Police - Facilities</x:v>
      </x:c>
      <x:c r="I2726" s="22" t="n">
        <x:v>7.25</x:v>
      </x:c>
      <x:c r="J2726" t="str">
        <x:v>Worked</x:v>
      </x:c>
      <x:c r="K2726" t="str">
        <x:v>Employee 103089; home branch Birmingham; assigned role Operative Porter | Deployment branch: Birmingham | Actual role: Operative Porter | Jobs: 390743C | Customers: West Midlands Police - Facilities | Actual hours: 7.2; source records: 1</x:v>
      </x:c>
      <x:c r="L2726" t="str">
        <x:v>Include</x:v>
      </x:c>
      <x:c r="M2726"/>
      <x:c r="N2726"/>
    </x:row>
    <x:row r="2727">
      <x:c r="A2727" t="str">
        <x:v>Steven Baughan|2026-04-28</x:v>
      </x:c>
      <x:c r="B2727" s="888" t="n">
        <x:v>46140</x:v>
      </x:c>
      <x:c r="C2727" t="str">
        <x:v>Steven Baughan</x:v>
      </x:c>
      <x:c r="D2727" t="str">
        <x:v>Permanent</x:v>
      </x:c>
      <x:c r="E2727" t="str">
        <x:v>Birmingham</x:v>
      </x:c>
      <x:c r="F2727" t="str">
        <x:v>Operative Porter</x:v>
      </x:c>
      <x:c r="G2727" t="str">
        <x:v>390743C</x:v>
      </x:c>
      <x:c r="H2727" t="str">
        <x:v>West Midlands Police - Facilities</x:v>
      </x:c>
      <x:c r="I2727" s="22" t="n">
        <x:v>9.5</x:v>
      </x:c>
      <x:c r="J2727" t="str">
        <x:v>Worked</x:v>
      </x:c>
      <x:c r="K2727" t="str">
        <x:v>Employee 103089; home branch Birmingham; assigned role Operative Porter | Deployment branch: Birmingham | Actual role: Operative Porter | Jobs: 390743C | Customers: West Midlands Police - Facilities | Actual hours: 9.5; source records: 1</x:v>
      </x:c>
      <x:c r="L2727" t="str">
        <x:v>Include</x:v>
      </x:c>
      <x:c r="M2727"/>
      <x:c r="N2727"/>
    </x:row>
    <x:row r="2728">
      <x:c r="A2728" t="str">
        <x:v>Steven Baughan|2026-04-29</x:v>
      </x:c>
      <x:c r="B2728" s="888" t="n">
        <x:v>46141</x:v>
      </x:c>
      <x:c r="C2728" t="str">
        <x:v>Steven Baughan</x:v>
      </x:c>
      <x:c r="D2728" t="str">
        <x:v>Permanent</x:v>
      </x:c>
      <x:c r="E2728" t="str">
        <x:v>Birmingham</x:v>
      </x:c>
      <x:c r="F2728" t="str">
        <x:v>Operative Porter</x:v>
      </x:c>
      <x:c r="G2728" t="str">
        <x:v>399841A</x:v>
      </x:c>
      <x:c r="H2728" t="str">
        <x:v>Midland Heart Limited</x:v>
      </x:c>
      <x:c r="I2728" s="22" t="n">
        <x:v>6.75</x:v>
      </x:c>
      <x:c r="J2728" t="str">
        <x:v>Worked</x:v>
      </x:c>
      <x:c r="K2728" t="str">
        <x:v>Employee 103089; home branch Birmingham; assigned role Operative Porter | Deployment branch: Birmingham | Actual role: Operative Porter | Jobs: 399841A | Customers: Midland Heart Limited | Actual hours: 6.8; source records: 1</x:v>
      </x:c>
      <x:c r="L2728" t="str">
        <x:v>Include</x:v>
      </x:c>
      <x:c r="M2728"/>
      <x:c r="N2728"/>
    </x:row>
    <x:row r="2729">
      <x:c r="A2729" t="str">
        <x:v>Steven Baughan|2026-04-30</x:v>
      </x:c>
      <x:c r="B2729" s="888" t="n">
        <x:v>46142</x:v>
      </x:c>
      <x:c r="C2729" t="str">
        <x:v>Steven Baughan</x:v>
      </x:c>
      <x:c r="D2729" t="str">
        <x:v>Permanent</x:v>
      </x:c>
      <x:c r="E2729" t="str">
        <x:v>Birmingham</x:v>
      </x:c>
      <x:c r="F2729" t="str">
        <x:v>Operative Porter</x:v>
      </x:c>
      <x:c r="G2729" t="str">
        <x:v>399755</x:v>
      </x:c>
      <x:c r="H2729" t="str">
        <x:v>West Midlands Police</x:v>
      </x:c>
      <x:c r="I2729" s="22" t="n">
        <x:v>8.25</x:v>
      </x:c>
      <x:c r="J2729" t="str">
        <x:v>Worked</x:v>
      </x:c>
      <x:c r="K2729" t="str">
        <x:v>Employee 103089; home branch Birmingham; assigned role Operative Porter | Deployment branch: Birmingham | Actual role: Operative Porter | Jobs: 399755 | Customers: West Midlands Police | Actual hours: 8.2; source records: 1</x:v>
      </x:c>
      <x:c r="L2729" t="str">
        <x:v>Include</x:v>
      </x:c>
      <x:c r="M2729"/>
      <x:c r="N2729"/>
    </x:row>
    <x:row r="2730">
      <x:c r="A2730" t="str">
        <x:v>Steven Childs|2026-04-01</x:v>
      </x:c>
      <x:c r="B2730" s="888" t="n">
        <x:v>46113</x:v>
      </x:c>
      <x:c r="C2730" t="str">
        <x:v>Steven Childs</x:v>
      </x:c>
      <x:c r="D2730" t="str">
        <x:v>Permanent</x:v>
      </x:c>
      <x:c r="E2730" t="str">
        <x:v>Manchester</x:v>
      </x:c>
      <x:c r="F2730" t="str">
        <x:v>Operative Driver</x:v>
      </x:c>
      <x:c r="G2730" t="str">
        <x:v>401385</x:v>
      </x:c>
      <x:c r="H2730" t="str">
        <x:v>Jesuits in Brittan</x:v>
      </x:c>
      <x:c r="I2730" s="22" t="n">
        <x:v>6</x:v>
      </x:c>
      <x:c r="J2730" t="str">
        <x:v>Worked</x:v>
      </x:c>
      <x:c r="K2730" t="str">
        <x:v>Employee 103579; home branch Manchester; assigned role Operative Driver | Deployment branch: Thurrock | Actual role: Operative Porter | Jobs: 401385 | Customers: Jesuits in Brittan | Actual hours: 6.0; source records: 1</x:v>
      </x:c>
      <x:c r="L2730" t="str">
        <x:v>Include</x:v>
      </x:c>
      <x:c r="M2730"/>
      <x:c r="N2730"/>
    </x:row>
    <x:row r="2731">
      <x:c r="A2731" t="str">
        <x:v>Steven Childs|2026-04-02</x:v>
      </x:c>
      <x:c r="B2731" s="888" t="n">
        <x:v>46114</x:v>
      </x:c>
      <x:c r="C2731" t="str">
        <x:v>Steven Childs</x:v>
      </x:c>
      <x:c r="D2731" t="str">
        <x:v>Permanent</x:v>
      </x:c>
      <x:c r="E2731" t="str">
        <x:v>Manchester</x:v>
      </x:c>
      <x:c r="F2731" t="str">
        <x:v>Operative Driver</x:v>
      </x:c>
      <x:c r="G2731"/>
      <x:c r="H2731"/>
      <x:c r="I2731" s="22" t="n">
        <x:v>0</x:v>
      </x:c>
      <x:c r="J2731" t="str">
        <x:v>Annual leave</x:v>
      </x:c>
      <x:c r="K2731" t="str">
        <x:v>Employee 103579; home branch Manchester; assigned role Operative Driver | Leave: Annual Leave (Hours) | Leave calendar basis: Variable-pattern period</x:v>
      </x:c>
      <x:c r="L2731" t="str">
        <x:v>Include</x:v>
      </x:c>
      <x:c r="M2731"/>
      <x:c r="N2731"/>
    </x:row>
    <x:row r="2732">
      <x:c r="A2732" t="str">
        <x:v>Steven Childs|2026-04-07</x:v>
      </x:c>
      <x:c r="B2732" s="888" t="n">
        <x:v>46119</x:v>
      </x:c>
      <x:c r="C2732" t="str">
        <x:v>Steven Childs</x:v>
      </x:c>
      <x:c r="D2732" t="str">
        <x:v>Permanent</x:v>
      </x:c>
      <x:c r="E2732" t="str">
        <x:v>Manchester</x:v>
      </x:c>
      <x:c r="F2732" t="str">
        <x:v>Operative Driver</x:v>
      </x:c>
      <x:c r="G2732" t="str">
        <x:v>398317C</x:v>
      </x:c>
      <x:c r="H2732" t="str">
        <x:v>Restore Harrow Green</x:v>
      </x:c>
      <x:c r="I2732" s="22" t="n">
        <x:v>8.5</x:v>
      </x:c>
      <x:c r="J2732" t="str">
        <x:v>Worked</x:v>
      </x:c>
      <x:c r="K2732" t="str">
        <x:v>Employee 103579; home branch Manchester; assigned role Operative Driver | Deployment branch: Manchester | Actual role: Operative Driver | Jobs: 398317C | Customers: Restore Harrow Green | Actual hours: 8.5; source records: 1</x:v>
      </x:c>
      <x:c r="L2732" t="str">
        <x:v>Include</x:v>
      </x:c>
      <x:c r="M2732"/>
      <x:c r="N2732"/>
    </x:row>
    <x:row r="2733">
      <x:c r="A2733" t="str">
        <x:v>Steven Childs|2026-04-08</x:v>
      </x:c>
      <x:c r="B2733" s="888" t="n">
        <x:v>46120</x:v>
      </x:c>
      <x:c r="C2733" t="str">
        <x:v>Steven Childs</x:v>
      </x:c>
      <x:c r="D2733" t="str">
        <x:v>Permanent</x:v>
      </x:c>
      <x:c r="E2733" t="str">
        <x:v>Manchester</x:v>
      </x:c>
      <x:c r="F2733" t="str">
        <x:v>Operative Driver</x:v>
      </x:c>
      <x:c r="G2733" t="str">
        <x:v>398317C</x:v>
      </x:c>
      <x:c r="H2733" t="str">
        <x:v>Restore Harrow Green</x:v>
      </x:c>
      <x:c r="I2733" s="22" t="n">
        <x:v>8.5</x:v>
      </x:c>
      <x:c r="J2733" t="str">
        <x:v>Worked</x:v>
      </x:c>
      <x:c r="K2733" t="str">
        <x:v>Employee 103579; home branch Manchester; assigned role Operative Driver | Deployment branch: Manchester | Actual role: Operative Driver | Jobs: 398317C | Customers: Restore Harrow Green | Actual hours: 8.5; source records: 1</x:v>
      </x:c>
      <x:c r="L2733" t="str">
        <x:v>Include</x:v>
      </x:c>
      <x:c r="M2733"/>
      <x:c r="N2733"/>
    </x:row>
    <x:row r="2734">
      <x:c r="A2734" t="str">
        <x:v>Steven Childs|2026-04-09</x:v>
      </x:c>
      <x:c r="B2734" s="888" t="n">
        <x:v>46121</x:v>
      </x:c>
      <x:c r="C2734" t="str">
        <x:v>Steven Childs</x:v>
      </x:c>
      <x:c r="D2734" t="str">
        <x:v>Permanent</x:v>
      </x:c>
      <x:c r="E2734" t="str">
        <x:v>Manchester</x:v>
      </x:c>
      <x:c r="F2734" t="str">
        <x:v>Operative Driver</x:v>
      </x:c>
      <x:c r="G2734" t="str">
        <x:v>401031</x:v>
      </x:c>
      <x:c r="H2734" t="str">
        <x:v>Coventry Building Society</x:v>
      </x:c>
      <x:c r="I2734" s="22" t="n">
        <x:v>7.5</x:v>
      </x:c>
      <x:c r="J2734" t="str">
        <x:v>Worked</x:v>
      </x:c>
      <x:c r="K2734" t="str">
        <x:v>Employee 103579; home branch Manchester; assigned role Operative Driver | Deployment branch: Birmingham | Actual role: Operative Driver | Jobs: 401031 | Customers: Coventry Building Society | Actual hours: 7.5; source records: 1</x:v>
      </x:c>
      <x:c r="L2734" t="str">
        <x:v>Include</x:v>
      </x:c>
      <x:c r="M2734"/>
      <x:c r="N2734"/>
    </x:row>
    <x:row r="2735">
      <x:c r="A2735" t="str">
        <x:v>Steven Childs|2026-04-10</x:v>
      </x:c>
      <x:c r="B2735" s="888" t="n">
        <x:v>46122</x:v>
      </x:c>
      <x:c r="C2735" t="str">
        <x:v>Steven Childs</x:v>
      </x:c>
      <x:c r="D2735" t="str">
        <x:v>Permanent</x:v>
      </x:c>
      <x:c r="E2735" t="str">
        <x:v>Manchester</x:v>
      </x:c>
      <x:c r="F2735" t="str">
        <x:v>Operative Driver</x:v>
      </x:c>
      <x:c r="G2735" t="str">
        <x:v>401043, 401335, 374044A</x:v>
      </x:c>
      <x:c r="H2735" t="str">
        <x:v>Biopharma - (Clatterbridge Cancer Centre ); Haier (University of Manchester); Hurstwood Environmental Consultants</x:v>
      </x:c>
      <x:c r="I2735" s="22" t="n">
        <x:v>16.5</x:v>
      </x:c>
      <x:c r="J2735" t="str">
        <x:v>Worked — 3 records</x:v>
      </x:c>
      <x:c r="K2735" t="str">
        <x:v>Employee 103579; home branch Manchester; assigned role Operative Driver | Deployment branch: Cambridge, Manchester, Oxford | Actual role: Operative Driver | Jobs: 401043, 401335, 374044A | Customers: Biopharma - (Clatterbridge Cancer Centre ); Haier (University of Manchester); Hurstwood Environmental Consultants | Actual hours: 16.5; source records: 3</x:v>
      </x:c>
      <x:c r="L2735" t="str">
        <x:v>Include</x:v>
      </x:c>
      <x:c r="M2735"/>
      <x:c r="N2735"/>
    </x:row>
    <x:row r="2736">
      <x:c r="A2736" t="str">
        <x:v>Steven Childs|2026-04-13</x:v>
      </x:c>
      <x:c r="B2736" s="888" t="n">
        <x:v>46125</x:v>
      </x:c>
      <x:c r="C2736" t="str">
        <x:v>Steven Childs</x:v>
      </x:c>
      <x:c r="D2736" t="str">
        <x:v>Permanent</x:v>
      </x:c>
      <x:c r="E2736" t="str">
        <x:v>Manchester</x:v>
      </x:c>
      <x:c r="F2736" t="str">
        <x:v>Operative Driver</x:v>
      </x:c>
      <x:c r="G2736" t="str">
        <x:v>395931, 398317C</x:v>
      </x:c>
      <x:c r="H2736" t="str">
        <x:v>Birmingham City Council-Oakhil Centre; Restore Harrow Green</x:v>
      </x:c>
      <x:c r="I2736" s="22" t="n">
        <x:v>15.95</x:v>
      </x:c>
      <x:c r="J2736" t="str">
        <x:v>Worked — 2 records</x:v>
      </x:c>
      <x:c r="K2736" t="str">
        <x:v>Employee 103579; home branch Manchester; assigned role Operative Driver | Deployment branch: Birmingham, Manchester | Actual role: Operative Driver | Jobs: 395931, 398317C | Customers: Birmingham City Council-Oakhil Centre; Restore Harrow Green | Actual hours: 15.9; source records: 2</x:v>
      </x:c>
      <x:c r="L2736" t="str">
        <x:v>Include</x:v>
      </x:c>
      <x:c r="M2736"/>
      <x:c r="N2736"/>
    </x:row>
    <x:row r="2737">
      <x:c r="A2737" t="str">
        <x:v>Steven Childs|2026-04-14</x:v>
      </x:c>
      <x:c r="B2737" s="888" t="n">
        <x:v>46126</x:v>
      </x:c>
      <x:c r="C2737" t="str">
        <x:v>Steven Childs</x:v>
      </x:c>
      <x:c r="D2737" t="str">
        <x:v>Permanent</x:v>
      </x:c>
      <x:c r="E2737" t="str">
        <x:v>Manchester</x:v>
      </x:c>
      <x:c r="F2737" t="str">
        <x:v>Operative Driver</x:v>
      </x:c>
      <x:c r="G2737" t="str">
        <x:v>401346</x:v>
      </x:c>
      <x:c r="H2737" t="str">
        <x:v>John Rylands University Library</x:v>
      </x:c>
      <x:c r="I2737" s="22" t="n">
        <x:v>8.25</x:v>
      </x:c>
      <x:c r="J2737" t="str">
        <x:v>Worked</x:v>
      </x:c>
      <x:c r="K2737" t="str">
        <x:v>Employee 103579; home branch Manchester; assigned role Operative Driver | Deployment branch: Manchester | Actual role: Operative Driver | Jobs: 401346 | Customers: John Rylands University Library | Actual hours: 8.2; source records: 1</x:v>
      </x:c>
      <x:c r="L2737" t="str">
        <x:v>Include</x:v>
      </x:c>
      <x:c r="M2737"/>
      <x:c r="N2737"/>
    </x:row>
    <x:row r="2738">
      <x:c r="A2738" t="str">
        <x:v>Steven Childs|2026-04-16</x:v>
      </x:c>
      <x:c r="B2738" s="888" t="n">
        <x:v>46128</x:v>
      </x:c>
      <x:c r="C2738" t="str">
        <x:v>Steven Childs</x:v>
      </x:c>
      <x:c r="D2738" t="str">
        <x:v>Permanent</x:v>
      </x:c>
      <x:c r="E2738" t="str">
        <x:v>Manchester</x:v>
      </x:c>
      <x:c r="F2738" t="str">
        <x:v>Operative Driver</x:v>
      </x:c>
      <x:c r="G2738" t="str">
        <x:v>401116E</x:v>
      </x:c>
      <x:c r="H2738" t="str">
        <x:v>Avantor ( MANCHESTER APRIL 2026 )</x:v>
      </x:c>
      <x:c r="I2738" s="22" t="n">
        <x:v>11</x:v>
      </x:c>
      <x:c r="J2738" t="str">
        <x:v>Worked — 2 records</x:v>
      </x:c>
      <x:c r="K2738" t="str">
        <x:v>Employee 103579; home branch Manchester; assigned role Operative Driver | Deployment branch: Cambridge | Actual role: Operative Driver | Jobs: 401116E | Customers: Avantor ( MANCHESTER APRIL 2026 ) | Actual hours: 11.0; source records: 2</x:v>
      </x:c>
      <x:c r="L2738" t="str">
        <x:v>Include</x:v>
      </x:c>
      <x:c r="M2738"/>
      <x:c r="N2738"/>
    </x:row>
    <x:row r="2739">
      <x:c r="A2739" t="str">
        <x:v>Steven Childs|2026-04-17</x:v>
      </x:c>
      <x:c r="B2739" s="888" t="n">
        <x:v>46129</x:v>
      </x:c>
      <x:c r="C2739" t="str">
        <x:v>Steven Childs</x:v>
      </x:c>
      <x:c r="D2739" t="str">
        <x:v>Permanent</x:v>
      </x:c>
      <x:c r="E2739" t="str">
        <x:v>Manchester</x:v>
      </x:c>
      <x:c r="F2739" t="str">
        <x:v>Operative Driver</x:v>
      </x:c>
      <x:c r="G2739" t="str">
        <x:v>374044A</x:v>
      </x:c>
      <x:c r="H2739" t="str">
        <x:v>Hurstwood Environmental Consultants</x:v>
      </x:c>
      <x:c r="I2739" s="22" t="n">
        <x:v>3.75</x:v>
      </x:c>
      <x:c r="J2739" t="str">
        <x:v>Worked</x:v>
      </x:c>
      <x:c r="K2739" t="str">
        <x:v>Employee 103579; home branch Manchester; assigned role Operative Driver | Deployment branch: Manchester | Actual role: Operative Driver | Jobs: 374044A | Customers: Hurstwood Environmental Consultants | Actual hours: 3.8; source records: 1</x:v>
      </x:c>
      <x:c r="L2739" t="str">
        <x:v>Include</x:v>
      </x:c>
      <x:c r="M2739"/>
      <x:c r="N2739"/>
    </x:row>
    <x:row r="2740">
      <x:c r="A2740" t="str">
        <x:v>Steven Childs|2026-04-20</x:v>
      </x:c>
      <x:c r="B2740" s="888" t="n">
        <x:v>46132</x:v>
      </x:c>
      <x:c r="C2740" t="str">
        <x:v>Steven Childs</x:v>
      </x:c>
      <x:c r="D2740" t="str">
        <x:v>Permanent</x:v>
      </x:c>
      <x:c r="E2740" t="str">
        <x:v>Manchester</x:v>
      </x:c>
      <x:c r="F2740" t="str">
        <x:v>Operative Driver</x:v>
      </x:c>
      <x:c r="G2740" t="str">
        <x:v>398317C</x:v>
      </x:c>
      <x:c r="H2740" t="str">
        <x:v>Restore Harrow Green</x:v>
      </x:c>
      <x:c r="I2740" s="22" t="n">
        <x:v>8</x:v>
      </x:c>
      <x:c r="J2740" t="str">
        <x:v>Worked</x:v>
      </x:c>
      <x:c r="K2740" t="str">
        <x:v>Employee 103579; home branch Manchester; assigned role Operative Driver | Deployment branch: Manchester | Actual role: Operative Driver | Jobs: 398317C | Customers: Restore Harrow Green | Actual hours: 8.0; source records: 1</x:v>
      </x:c>
      <x:c r="L2740" t="str">
        <x:v>Include</x:v>
      </x:c>
      <x:c r="M2740"/>
      <x:c r="N2740"/>
    </x:row>
    <x:row r="2741">
      <x:c r="A2741" t="str">
        <x:v>Steven Childs|2026-04-21</x:v>
      </x:c>
      <x:c r="B2741" s="888" t="n">
        <x:v>46133</x:v>
      </x:c>
      <x:c r="C2741" t="str">
        <x:v>Steven Childs</x:v>
      </x:c>
      <x:c r="D2741" t="str">
        <x:v>Permanent</x:v>
      </x:c>
      <x:c r="E2741" t="str">
        <x:v>Manchester</x:v>
      </x:c>
      <x:c r="F2741" t="str">
        <x:v>Operative Driver</x:v>
      </x:c>
      <x:c r="G2741" t="str">
        <x:v>398317C</x:v>
      </x:c>
      <x:c r="H2741" t="str">
        <x:v>Restore Harrow Green</x:v>
      </x:c>
      <x:c r="I2741" s="22" t="n">
        <x:v>8</x:v>
      </x:c>
      <x:c r="J2741" t="str">
        <x:v>Worked</x:v>
      </x:c>
      <x:c r="K2741" t="str">
        <x:v>Employee 103579; home branch Manchester; assigned role Operative Driver | Deployment branch: Manchester | Actual role: Operative Driver | Jobs: 398317C | Customers: Restore Harrow Green | Actual hours: 8.0; source records: 1</x:v>
      </x:c>
      <x:c r="L2741" t="str">
        <x:v>Include</x:v>
      </x:c>
      <x:c r="M2741"/>
      <x:c r="N2741"/>
    </x:row>
    <x:row r="2742">
      <x:c r="A2742" t="str">
        <x:v>Steven Childs|2026-04-22</x:v>
      </x:c>
      <x:c r="B2742" s="888" t="n">
        <x:v>46134</x:v>
      </x:c>
      <x:c r="C2742" t="str">
        <x:v>Steven Childs</x:v>
      </x:c>
      <x:c r="D2742" t="str">
        <x:v>Permanent</x:v>
      </x:c>
      <x:c r="E2742" t="str">
        <x:v>Manchester</x:v>
      </x:c>
      <x:c r="F2742" t="str">
        <x:v>Operative Driver</x:v>
      </x:c>
      <x:c r="G2742" t="str">
        <x:v>398317C</x:v>
      </x:c>
      <x:c r="H2742" t="str">
        <x:v>Restore Harrow Green</x:v>
      </x:c>
      <x:c r="I2742" s="22" t="n">
        <x:v>7.5</x:v>
      </x:c>
      <x:c r="J2742" t="str">
        <x:v>Worked</x:v>
      </x:c>
      <x:c r="K2742" t="str">
        <x:v>Employee 103579; home branch Manchester; assigned role Operative Driver | Deployment branch: Manchester | Actual role: Operative Driver | Jobs: 398317C | Customers: Restore Harrow Green | Actual hours: 7.5; source records: 1</x:v>
      </x:c>
      <x:c r="L2742" t="str">
        <x:v>Include</x:v>
      </x:c>
      <x:c r="M2742"/>
      <x:c r="N2742"/>
    </x:row>
    <x:row r="2743">
      <x:c r="A2743" t="str">
        <x:v>Steven Childs|2026-04-23</x:v>
      </x:c>
      <x:c r="B2743" s="888" t="n">
        <x:v>46135</x:v>
      </x:c>
      <x:c r="C2743" t="str">
        <x:v>Steven Childs</x:v>
      </x:c>
      <x:c r="D2743" t="str">
        <x:v>Permanent</x:v>
      </x:c>
      <x:c r="E2743" t="str">
        <x:v>Manchester</x:v>
      </x:c>
      <x:c r="F2743" t="str">
        <x:v>Operative Driver</x:v>
      </x:c>
      <x:c r="G2743" t="str">
        <x:v>398317C</x:v>
      </x:c>
      <x:c r="H2743" t="str">
        <x:v>Restore Harrow Green</x:v>
      </x:c>
      <x:c r="I2743" s="22" t="n">
        <x:v>8</x:v>
      </x:c>
      <x:c r="J2743" t="str">
        <x:v>Worked</x:v>
      </x:c>
      <x:c r="K2743" t="str">
        <x:v>Employee 103579; home branch Manchester; assigned role Operative Driver | Deployment branch: Manchester | Actual role: Operative Driver | Jobs: 398317C | Customers: Restore Harrow Green | Actual hours: 8.0; source records: 1</x:v>
      </x:c>
      <x:c r="L2743" t="str">
        <x:v>Include</x:v>
      </x:c>
      <x:c r="M2743"/>
      <x:c r="N2743"/>
    </x:row>
    <x:row r="2744">
      <x:c r="A2744" t="str">
        <x:v>Steven Childs|2026-04-24</x:v>
      </x:c>
      <x:c r="B2744" s="888" t="n">
        <x:v>46136</x:v>
      </x:c>
      <x:c r="C2744" t="str">
        <x:v>Steven Childs</x:v>
      </x:c>
      <x:c r="D2744" t="str">
        <x:v>Permanent</x:v>
      </x:c>
      <x:c r="E2744" t="str">
        <x:v>Manchester</x:v>
      </x:c>
      <x:c r="F2744" t="str">
        <x:v>Operative Driver</x:v>
      </x:c>
      <x:c r="G2744" t="str">
        <x:v>398317C</x:v>
      </x:c>
      <x:c r="H2744" t="str">
        <x:v>Restore Harrow Green</x:v>
      </x:c>
      <x:c r="I2744" s="22" t="n">
        <x:v>7.5</x:v>
      </x:c>
      <x:c r="J2744" t="str">
        <x:v>Worked</x:v>
      </x:c>
      <x:c r="K2744" t="str">
        <x:v>Employee 103579; home branch Manchester; assigned role Operative Driver | Deployment branch: Manchester | Actual role: Operative Driver | Jobs: 398317C | Customers: Restore Harrow Green | Actual hours: 7.5; source records: 1</x:v>
      </x:c>
      <x:c r="L2744" t="str">
        <x:v>Include</x:v>
      </x:c>
      <x:c r="M2744"/>
      <x:c r="N2744"/>
    </x:row>
    <x:row r="2745">
      <x:c r="A2745" t="str">
        <x:v>Steven Childs|2026-04-27</x:v>
      </x:c>
      <x:c r="B2745" s="888" t="n">
        <x:v>46139</x:v>
      </x:c>
      <x:c r="C2745" t="str">
        <x:v>Steven Childs</x:v>
      </x:c>
      <x:c r="D2745" t="str">
        <x:v>Permanent</x:v>
      </x:c>
      <x:c r="E2745" t="str">
        <x:v>Manchester</x:v>
      </x:c>
      <x:c r="F2745" t="str">
        <x:v>Operative Driver</x:v>
      </x:c>
      <x:c r="G2745" t="str">
        <x:v>398317C</x:v>
      </x:c>
      <x:c r="H2745" t="str">
        <x:v>Restore Harrow Green</x:v>
      </x:c>
      <x:c r="I2745" s="22" t="n">
        <x:v>7.5</x:v>
      </x:c>
      <x:c r="J2745" t="str">
        <x:v>Worked</x:v>
      </x:c>
      <x:c r="K2745" t="str">
        <x:v>Employee 103579; home branch Manchester; assigned role Operative Driver | Deployment branch: Manchester | Actual role: Operative Driver | Jobs: 398317C | Customers: Restore Harrow Green | Actual hours: 7.5; source records: 1</x:v>
      </x:c>
      <x:c r="L2745" t="str">
        <x:v>Include</x:v>
      </x:c>
      <x:c r="M2745"/>
      <x:c r="N2745"/>
    </x:row>
    <x:row r="2746">
      <x:c r="A2746" t="str">
        <x:v>Steven Childs|2026-04-28</x:v>
      </x:c>
      <x:c r="B2746" s="888" t="n">
        <x:v>46140</x:v>
      </x:c>
      <x:c r="C2746" t="str">
        <x:v>Steven Childs</x:v>
      </x:c>
      <x:c r="D2746" t="str">
        <x:v>Permanent</x:v>
      </x:c>
      <x:c r="E2746" t="str">
        <x:v>Manchester</x:v>
      </x:c>
      <x:c r="F2746" t="str">
        <x:v>Operative Driver</x:v>
      </x:c>
      <x:c r="G2746" t="str">
        <x:v>398317C</x:v>
      </x:c>
      <x:c r="H2746" t="str">
        <x:v>Restore Harrow Green</x:v>
      </x:c>
      <x:c r="I2746" s="22" t="n">
        <x:v>7</x:v>
      </x:c>
      <x:c r="J2746" t="str">
        <x:v>Worked</x:v>
      </x:c>
      <x:c r="K2746" t="str">
        <x:v>Employee 103579; home branch Manchester; assigned role Operative Driver | Deployment branch: Manchester | Actual role: Operative Driver | Jobs: 398317C | Customers: Restore Harrow Green | Actual hours: 7.0; source records: 1</x:v>
      </x:c>
      <x:c r="L2746" t="str">
        <x:v>Include</x:v>
      </x:c>
      <x:c r="M2746"/>
      <x:c r="N2746"/>
    </x:row>
    <x:row r="2747">
      <x:c r="A2747" t="str">
        <x:v>Steven Childs|2026-04-30</x:v>
      </x:c>
      <x:c r="B2747" s="888" t="n">
        <x:v>46142</x:v>
      </x:c>
      <x:c r="C2747" t="str">
        <x:v>Steven Childs</x:v>
      </x:c>
      <x:c r="D2747" t="str">
        <x:v>Permanent</x:v>
      </x:c>
      <x:c r="E2747" t="str">
        <x:v>Manchester</x:v>
      </x:c>
      <x:c r="F2747" t="str">
        <x:v>Operative Driver</x:v>
      </x:c>
      <x:c r="G2747" t="str">
        <x:v>401413</x:v>
      </x:c>
      <x:c r="H2747" t="str">
        <x:v>Countess of Chester Hospital</x:v>
      </x:c>
      <x:c r="I2747" s="22" t="n">
        <x:v>8.5</x:v>
      </x:c>
      <x:c r="J2747" t="str">
        <x:v>Worked</x:v>
      </x:c>
      <x:c r="K2747" t="str">
        <x:v>Employee 103579; home branch Manchester; assigned role Operative Driver | Deployment branch: Manchester | Actual role: Operative Driver | Jobs: 401413 | Customers: Countess of Chester Hospital | Actual hours: 8.5; source records: 1</x:v>
      </x:c>
      <x:c r="L2747" t="str">
        <x:v>Include</x:v>
      </x:c>
      <x:c r="M2747"/>
      <x:c r="N2747"/>
    </x:row>
    <x:row r="2748">
      <x:c r="A2748" t="str">
        <x:v>Steven Currie|2026-04-01</x:v>
      </x:c>
      <x:c r="B2748" s="888" t="n">
        <x:v>46113</x:v>
      </x:c>
      <x:c r="C2748" t="str">
        <x:v>Steven Currie</x:v>
      </x:c>
      <x:c r="D2748" t="str">
        <x:v>Permanent</x:v>
      </x:c>
      <x:c r="E2748" t="str">
        <x:v>Cambridge</x:v>
      </x:c>
      <x:c r="F2748" t="str">
        <x:v>Operative Driver</x:v>
      </x:c>
      <x:c r="G2748" t="str">
        <x:v>399379C, 399967</x:v>
      </x:c>
      <x:c r="H2748" t="str">
        <x:v>Restore Harrow Green Oxford  M/W use only; Restore Records Management</x:v>
      </x:c>
      <x:c r="I2748" s="22" t="n">
        <x:v>22.5</x:v>
      </x:c>
      <x:c r="J2748" t="str">
        <x:v>Worked — 2 records</x:v>
      </x:c>
      <x:c r="K2748" t="str">
        <x:v>Employee 103237; home branch Cambridge; assigned role Operative Driver | Deployment branch: Oxford | Actual role: Operative Driver | Jobs: 399379C, 399967 | Customers: Restore Harrow Green Oxford  M/W use only; Restore Records Management | Actual hours: 22.5; source records: 2</x:v>
      </x:c>
      <x:c r="L2748" t="str">
        <x:v>Include</x:v>
      </x:c>
      <x:c r="M2748"/>
      <x:c r="N2748"/>
    </x:row>
    <x:row r="2749">
      <x:c r="A2749" t="str">
        <x:v>Steven Currie|2026-04-03</x:v>
      </x:c>
      <x:c r="B2749" s="888" t="n">
        <x:v>46115</x:v>
      </x:c>
      <x:c r="C2749" t="str">
        <x:v>Steven Currie</x:v>
      </x:c>
      <x:c r="D2749" t="str">
        <x:v>Permanent</x:v>
      </x:c>
      <x:c r="E2749" t="str">
        <x:v>Cambridge</x:v>
      </x:c>
      <x:c r="F2749" t="str">
        <x:v>Operative Driver</x:v>
      </x:c>
      <x:c r="G2749"/>
      <x:c r="H2749"/>
      <x:c r="I2749" s="22" t="n">
        <x:v>0</x:v>
      </x:c>
      <x:c r="J2749" t="str">
        <x:v>Annual leave</x:v>
      </x:c>
      <x:c r="K2749" t="str">
        <x:v>Employee 103237; home branch Cambridge; assigned role Operative Driver | Leave: Annual Leave (Hours) | Leave calendar basis: Variable-pattern period</x:v>
      </x:c>
      <x:c r="L2749" t="str">
        <x:v>Include</x:v>
      </x:c>
      <x:c r="M2749"/>
      <x:c r="N2749"/>
    </x:row>
    <x:row r="2750">
      <x:c r="A2750" t="str">
        <x:v>Steven Currie|2026-04-06</x:v>
      </x:c>
      <x:c r="B2750" s="888" t="n">
        <x:v>46118</x:v>
      </x:c>
      <x:c r="C2750" t="str">
        <x:v>Steven Currie</x:v>
      </x:c>
      <x:c r="D2750" t="str">
        <x:v>Permanent</x:v>
      </x:c>
      <x:c r="E2750" t="str">
        <x:v>Cambridge</x:v>
      </x:c>
      <x:c r="F2750" t="str">
        <x:v>Operative Driver</x:v>
      </x:c>
      <x:c r="G2750"/>
      <x:c r="H2750"/>
      <x:c r="I2750" s="22" t="n">
        <x:v>0</x:v>
      </x:c>
      <x:c r="J2750" t="str">
        <x:v>Annual leave</x:v>
      </x:c>
      <x:c r="K2750" t="str">
        <x:v>Employee 103237; home branch Cambridge; assigned role Operative Driver | Leave: Annual Leave (Hours) | Leave calendar basis: Variable-pattern period</x:v>
      </x:c>
      <x:c r="L2750" t="str">
        <x:v>Include</x:v>
      </x:c>
      <x:c r="M2750"/>
      <x:c r="N2750"/>
    </x:row>
    <x:row r="2751">
      <x:c r="A2751" t="str">
        <x:v>Steven Currie|2026-04-07</x:v>
      </x:c>
      <x:c r="B2751" s="888" t="n">
        <x:v>46119</x:v>
      </x:c>
      <x:c r="C2751" t="str">
        <x:v>Steven Currie</x:v>
      </x:c>
      <x:c r="D2751" t="str">
        <x:v>Permanent</x:v>
      </x:c>
      <x:c r="E2751" t="str">
        <x:v>Cambridge</x:v>
      </x:c>
      <x:c r="F2751" t="str">
        <x:v>Operative Driver</x:v>
      </x:c>
      <x:c r="G2751" t="str">
        <x:v>400520</x:v>
      </x:c>
      <x:c r="H2751" t="str">
        <x:v>Anglian Water</x:v>
      </x:c>
      <x:c r="I2751" s="22" t="n">
        <x:v>9.5</x:v>
      </x:c>
      <x:c r="J2751" t="str">
        <x:v>Worked</x:v>
      </x:c>
      <x:c r="K2751" t="str">
        <x:v>Employee 103237; home branch Cambridge; assigned role Operative Driver | Deployment branch: Cambridge | Actual role: Operative Driver | Jobs: 400520 | Customers: Anglian Water | Actual hours: 9.5; source records: 1</x:v>
      </x:c>
      <x:c r="L2751" t="str">
        <x:v>Include</x:v>
      </x:c>
      <x:c r="M2751"/>
      <x:c r="N2751"/>
    </x:row>
    <x:row r="2752">
      <x:c r="A2752" t="str">
        <x:v>Steven Currie|2026-04-08</x:v>
      </x:c>
      <x:c r="B2752" s="888" t="n">
        <x:v>46120</x:v>
      </x:c>
      <x:c r="C2752" t="str">
        <x:v>Steven Currie</x:v>
      </x:c>
      <x:c r="D2752" t="str">
        <x:v>Permanent</x:v>
      </x:c>
      <x:c r="E2752" t="str">
        <x:v>Cambridge</x:v>
      </x:c>
      <x:c r="F2752" t="str">
        <x:v>Operative Driver</x:v>
      </x:c>
      <x:c r="G2752" t="str">
        <x:v>401160</x:v>
      </x:c>
      <x:c r="H2752" t="str">
        <x:v>Priorclave  (APRIL  26)</x:v>
      </x:c>
      <x:c r="I2752" s="22" t="n">
        <x:v>8.5</x:v>
      </x:c>
      <x:c r="J2752" t="str">
        <x:v>Worked</x:v>
      </x:c>
      <x:c r="K2752" t="str">
        <x:v>Employee 103237; home branch Cambridge; assigned role Operative Driver | Deployment branch: Cambridge | Actual role: Operative Driver | Jobs: 401160 | Customers: Priorclave  (APRIL  26) | Actual hours: 8.5; source records: 1</x:v>
      </x:c>
      <x:c r="L2752" t="str">
        <x:v>Include</x:v>
      </x:c>
      <x:c r="M2752"/>
      <x:c r="N2752"/>
    </x:row>
    <x:row r="2753">
      <x:c r="A2753" t="str">
        <x:v>Steven Currie|2026-04-09</x:v>
      </x:c>
      <x:c r="B2753" s="888" t="n">
        <x:v>46121</x:v>
      </x:c>
      <x:c r="C2753" t="str">
        <x:v>Steven Currie</x:v>
      </x:c>
      <x:c r="D2753" t="str">
        <x:v>Permanent</x:v>
      </x:c>
      <x:c r="E2753" t="str">
        <x:v>Cambridge</x:v>
      </x:c>
      <x:c r="F2753" t="str">
        <x:v>Operative Driver</x:v>
      </x:c>
      <x:c r="G2753" t="str">
        <x:v>400520</x:v>
      </x:c>
      <x:c r="H2753" t="str">
        <x:v>Anglian Water</x:v>
      </x:c>
      <x:c r="I2753" s="22" t="n">
        <x:v>9.5</x:v>
      </x:c>
      <x:c r="J2753" t="str">
        <x:v>Worked</x:v>
      </x:c>
      <x:c r="K2753" t="str">
        <x:v>Employee 103237; home branch Cambridge; assigned role Operative Driver | Deployment branch: Cambridge | Actual role: Operative Driver | Jobs: 400520 | Customers: Anglian Water | Actual hours: 9.5; source records: 1</x:v>
      </x:c>
      <x:c r="L2753" t="str">
        <x:v>Include</x:v>
      </x:c>
      <x:c r="M2753"/>
      <x:c r="N2753"/>
    </x:row>
    <x:row r="2754">
      <x:c r="A2754" t="str">
        <x:v>Steven Currie|2026-04-10</x:v>
      </x:c>
      <x:c r="B2754" s="888" t="n">
        <x:v>46122</x:v>
      </x:c>
      <x:c r="C2754" t="str">
        <x:v>Steven Currie</x:v>
      </x:c>
      <x:c r="D2754" t="str">
        <x:v>Permanent</x:v>
      </x:c>
      <x:c r="E2754" t="str">
        <x:v>Cambridge</x:v>
      </x:c>
      <x:c r="F2754" t="str">
        <x:v>Operative Driver</x:v>
      </x:c>
      <x:c r="G2754" t="str">
        <x:v>386889C</x:v>
      </x:c>
      <x:c r="H2754" t="str">
        <x:v>Restore Harrow Green</x:v>
      </x:c>
      <x:c r="I2754" s="22" t="n">
        <x:v>8.5</x:v>
      </x:c>
      <x:c r="J2754" t="str">
        <x:v>Worked</x:v>
      </x:c>
      <x:c r="K2754" t="str">
        <x:v>Employee 103237; home branch Cambridge; assigned role Operative Driver | Deployment branch: Cambridge | Actual role: Operative Driver | Jobs: 386889C | Customers: Restore Harrow Green | Actual hours: 8.5; source records: 1</x:v>
      </x:c>
      <x:c r="L2754" t="str">
        <x:v>Include</x:v>
      </x:c>
      <x:c r="M2754"/>
      <x:c r="N2754"/>
    </x:row>
    <x:row r="2755">
      <x:c r="A2755" t="str">
        <x:v>Steven Currie|2026-04-17</x:v>
      </x:c>
      <x:c r="B2755" s="888" t="n">
        <x:v>46129</x:v>
      </x:c>
      <x:c r="C2755" t="str">
        <x:v>Steven Currie</x:v>
      </x:c>
      <x:c r="D2755" t="str">
        <x:v>Permanent</x:v>
      </x:c>
      <x:c r="E2755" t="str">
        <x:v>Cambridge</x:v>
      </x:c>
      <x:c r="F2755" t="str">
        <x:v>Operative Driver</x:v>
      </x:c>
      <x:c r="G2755" t="str">
        <x:v>401615</x:v>
      </x:c>
      <x:c r="H2755" t="str">
        <x:v>Biopharma  - (GSK - XXL) - 4</x:v>
      </x:c>
      <x:c r="I2755" s="22" t="n">
        <x:v>4.58</x:v>
      </x:c>
      <x:c r="J2755" t="str">
        <x:v>Worked</x:v>
      </x:c>
      <x:c r="K2755" t="str">
        <x:v>Employee 103237; home branch Cambridge; assigned role Operative Driver | Deployment branch: Cambridge | Actual role: Operative Porter | Jobs: 401615 | Customers: Biopharma  - (GSK - XXL) - 4 | Actual hours: 4.6; source records: 1</x:v>
      </x:c>
      <x:c r="L2755" t="str">
        <x:v>Include</x:v>
      </x:c>
      <x:c r="M2755"/>
      <x:c r="N2755"/>
    </x:row>
    <x:row r="2756">
      <x:c r="A2756" t="str">
        <x:v>Steven Currie|2026-04-20</x:v>
      </x:c>
      <x:c r="B2756" s="888" t="n">
        <x:v>46132</x:v>
      </x:c>
      <x:c r="C2756" t="str">
        <x:v>Steven Currie</x:v>
      </x:c>
      <x:c r="D2756" t="str">
        <x:v>Permanent</x:v>
      </x:c>
      <x:c r="E2756" t="str">
        <x:v>Cambridge</x:v>
      </x:c>
      <x:c r="F2756" t="str">
        <x:v>Operative Driver</x:v>
      </x:c>
      <x:c r="G2756" t="str">
        <x:v>400996</x:v>
      </x:c>
      <x:c r="H2756" t="str">
        <x:v>University of Hertfordshire</x:v>
      </x:c>
      <x:c r="I2756" s="22" t="n">
        <x:v>8</x:v>
      </x:c>
      <x:c r="J2756" t="str">
        <x:v>Worked</x:v>
      </x:c>
      <x:c r="K2756" t="str">
        <x:v>Employee 103237; home branch Cambridge; assigned role Operative Driver | Deployment branch: Thurrock | Actual role: Operative Porter | Jobs: 400996 | Customers: University of Hertfordshire | Actual hours: 8.0; source records: 1</x:v>
      </x:c>
      <x:c r="L2756" t="str">
        <x:v>Include</x:v>
      </x:c>
      <x:c r="M2756"/>
      <x:c r="N2756"/>
    </x:row>
    <x:row r="2757">
      <x:c r="A2757" t="str">
        <x:v>Steven Currie|2026-04-22</x:v>
      </x:c>
      <x:c r="B2757" s="888" t="n">
        <x:v>46134</x:v>
      </x:c>
      <x:c r="C2757" t="str">
        <x:v>Steven Currie</x:v>
      </x:c>
      <x:c r="D2757" t="str">
        <x:v>Permanent</x:v>
      </x:c>
      <x:c r="E2757" t="str">
        <x:v>Cambridge</x:v>
      </x:c>
      <x:c r="F2757" t="str">
        <x:v>Operative Driver</x:v>
      </x:c>
      <x:c r="G2757" t="str">
        <x:v>399379C, 399363U</x:v>
      </x:c>
      <x:c r="H2757" t="str">
        <x:v>Restore Harrow Green Oxford  M/W use only; Thames Valley Police</x:v>
      </x:c>
      <x:c r="I2757" s="22" t="n">
        <x:v>20.5</x:v>
      </x:c>
      <x:c r="J2757" t="str">
        <x:v>Worked — 2 records</x:v>
      </x:c>
      <x:c r="K2757" t="str">
        <x:v>Employee 103237; home branch Cambridge; assigned role Operative Driver | Deployment branch: Oxford | Actual role: Operative Driver | Jobs: 399379C, 399363U | Customers: Restore Harrow Green Oxford  M/W use only; Thames Valley Police | Actual hours: 20.5; source records: 2</x:v>
      </x:c>
      <x:c r="L2757" t="str">
        <x:v>Include</x:v>
      </x:c>
      <x:c r="M2757"/>
      <x:c r="N2757"/>
    </x:row>
    <x:row r="2758">
      <x:c r="A2758" t="str">
        <x:v>Steven Currie|2026-04-23</x:v>
      </x:c>
      <x:c r="B2758" s="888" t="n">
        <x:v>46135</x:v>
      </x:c>
      <x:c r="C2758" t="str">
        <x:v>Steven Currie</x:v>
      </x:c>
      <x:c r="D2758" t="str">
        <x:v>Permanent</x:v>
      </x:c>
      <x:c r="E2758" t="str">
        <x:v>Cambridge</x:v>
      </x:c>
      <x:c r="F2758" t="str">
        <x:v>Operative Driver</x:v>
      </x:c>
      <x:c r="G2758" t="str">
        <x:v>400437</x:v>
      </x:c>
      <x:c r="H2758" t="str">
        <x:v>Maynards - TenPoint Tx</x:v>
      </x:c>
      <x:c r="I2758" s="22" t="n">
        <x:v>10</x:v>
      </x:c>
      <x:c r="J2758" t="str">
        <x:v>Worked</x:v>
      </x:c>
      <x:c r="K2758" t="str">
        <x:v>Employee 103237; home branch Cambridge; assigned role Operative Driver | Deployment branch: Cambridge | Actual role: Operative Driver | Jobs: 400437 | Customers: Maynards - TenPoint Tx | Actual hours: 10.0; source records: 1</x:v>
      </x:c>
      <x:c r="L2758" t="str">
        <x:v>Include</x:v>
      </x:c>
      <x:c r="M2758"/>
      <x:c r="N2758"/>
    </x:row>
    <x:row r="2759">
      <x:c r="A2759" t="str">
        <x:v>Steven Currie|2026-04-24</x:v>
      </x:c>
      <x:c r="B2759" s="888" t="n">
        <x:v>46136</x:v>
      </x:c>
      <x:c r="C2759" t="str">
        <x:v>Steven Currie</x:v>
      </x:c>
      <x:c r="D2759" t="str">
        <x:v>Permanent</x:v>
      </x:c>
      <x:c r="E2759" t="str">
        <x:v>Cambridge</x:v>
      </x:c>
      <x:c r="F2759" t="str">
        <x:v>Operative Driver</x:v>
      </x:c>
      <x:c r="G2759" t="str">
        <x:v>400437</x:v>
      </x:c>
      <x:c r="H2759" t="str">
        <x:v>Maynards - TenPoint Tx</x:v>
      </x:c>
      <x:c r="I2759" s="22" t="n">
        <x:v>10</x:v>
      </x:c>
      <x:c r="J2759" t="str">
        <x:v>Worked</x:v>
      </x:c>
      <x:c r="K2759" t="str">
        <x:v>Employee 103237; home branch Cambridge; assigned role Operative Driver | Deployment branch: Cambridge | Actual role: Operative Porter | Jobs: 400437 | Customers: Maynards - TenPoint Tx | Actual hours: 10.0; source records: 1</x:v>
      </x:c>
      <x:c r="L2759" t="str">
        <x:v>Include</x:v>
      </x:c>
      <x:c r="M2759"/>
      <x:c r="N2759"/>
    </x:row>
    <x:row r="2760">
      <x:c r="A2760" t="str">
        <x:v>Steven Currie|2026-04-28</x:v>
      </x:c>
      <x:c r="B2760" s="888" t="n">
        <x:v>46140</x:v>
      </x:c>
      <x:c r="C2760" t="str">
        <x:v>Steven Currie</x:v>
      </x:c>
      <x:c r="D2760" t="str">
        <x:v>Permanent</x:v>
      </x:c>
      <x:c r="E2760" t="str">
        <x:v>Cambridge</x:v>
      </x:c>
      <x:c r="F2760" t="str">
        <x:v>Operative Driver</x:v>
      </x:c>
      <x:c r="G2760" t="str">
        <x:v>401160</x:v>
      </x:c>
      <x:c r="H2760" t="str">
        <x:v>Priorclave  (APRIL  26)</x:v>
      </x:c>
      <x:c r="I2760" s="22" t="n">
        <x:v>9</x:v>
      </x:c>
      <x:c r="J2760" t="str">
        <x:v>Worked</x:v>
      </x:c>
      <x:c r="K2760" t="str">
        <x:v>Employee 103237; home branch Cambridge; assigned role Operative Driver | Deployment branch: Cambridge | Actual role: Operative Driver | Jobs: 401160 | Customers: Priorclave  (APRIL  26) | Actual hours: 9.0; source records: 1</x:v>
      </x:c>
      <x:c r="L2760" t="str">
        <x:v>Include</x:v>
      </x:c>
      <x:c r="M2760"/>
      <x:c r="N2760"/>
    </x:row>
    <x:row r="2761">
      <x:c r="A2761" t="str">
        <x:v>Steven Currie|2026-04-29</x:v>
      </x:c>
      <x:c r="B2761" s="888" t="n">
        <x:v>46141</x:v>
      </x:c>
      <x:c r="C2761" t="str">
        <x:v>Steven Currie</x:v>
      </x:c>
      <x:c r="D2761" t="str">
        <x:v>Permanent</x:v>
      </x:c>
      <x:c r="E2761" t="str">
        <x:v>Cambridge</x:v>
      </x:c>
      <x:c r="F2761" t="str">
        <x:v>Operative Driver</x:v>
      </x:c>
      <x:c r="G2761" t="str">
        <x:v>390467B</x:v>
      </x:c>
      <x:c r="H2761" t="str">
        <x:v>Skinner/Mr Charles</x:v>
      </x:c>
      <x:c r="I2761" s="22" t="n">
        <x:v>10.2</x:v>
      </x:c>
      <x:c r="J2761" t="str">
        <x:v>Worked</x:v>
      </x:c>
      <x:c r="K2761" t="str">
        <x:v>Employee 103237; home branch Cambridge; assigned role Operative Driver | Deployment branch: Thurrock | Actual role: Operative Driver | Jobs: 390467B | Customers: Skinner/Mr Charles | Actual hours: 10.2; source records: 1</x:v>
      </x:c>
      <x:c r="L2761" t="str">
        <x:v>Include</x:v>
      </x:c>
      <x:c r="M2761"/>
      <x:c r="N2761"/>
    </x:row>
    <x:row r="2762">
      <x:c r="A2762" t="str">
        <x:v>Steven Currie|2026-04-30</x:v>
      </x:c>
      <x:c r="B2762" s="888" t="n">
        <x:v>46142</x:v>
      </x:c>
      <x:c r="C2762" t="str">
        <x:v>Steven Currie</x:v>
      </x:c>
      <x:c r="D2762" t="str">
        <x:v>Permanent</x:v>
      </x:c>
      <x:c r="E2762" t="str">
        <x:v>Cambridge</x:v>
      </x:c>
      <x:c r="F2762" t="str">
        <x:v>Operative Driver</x:v>
      </x:c>
      <x:c r="G2762" t="str">
        <x:v>401116</x:v>
      </x:c>
      <x:c r="H2762" t="str">
        <x:v>Avantor ( CAMBRIDGE APRIL 2026 )</x:v>
      </x:c>
      <x:c r="I2762" s="22" t="n">
        <x:v>8</x:v>
      </x:c>
      <x:c r="J2762" t="str">
        <x:v>Worked</x:v>
      </x:c>
      <x:c r="K2762" t="str">
        <x:v>Employee 103237; home branch Cambridge; assigned role Operative Driver | Deployment branch: Cambridge | Actual role: Operative Driver | Jobs: 401116 | Customers: Avantor ( CAMBRIDGE APRIL 2026 ) | Actual hours: 8.0; source records: 1</x:v>
      </x:c>
      <x:c r="L2762" t="str">
        <x:v>Include</x:v>
      </x:c>
      <x:c r="M2762"/>
      <x:c r="N2762"/>
    </x:row>
    <x:row r="2763">
      <x:c r="A2763" t="str">
        <x:v>T Abdullaev|2026-04-09</x:v>
      </x:c>
      <x:c r="B2763" s="888" t="n">
        <x:v>46121</x:v>
      </x:c>
      <x:c r="C2763" t="str">
        <x:v>T Abdullaev</x:v>
      </x:c>
      <x:c r="D2763" t="str">
        <x:v>Permanent</x:v>
      </x:c>
      <x:c r="E2763" t="str">
        <x:v>Thurrock</x:v>
      </x:c>
      <x:c r="F2763" t="str">
        <x:v>Operative Skilled</x:v>
      </x:c>
      <x:c r="G2763" t="str">
        <x:v>396207</x:v>
      </x:c>
      <x:c r="H2763" t="str">
        <x:v>Linklaters LLP</x:v>
      </x:c>
      <x:c r="I2763" s="22" t="n">
        <x:v>9.5</x:v>
      </x:c>
      <x:c r="J2763" t="str">
        <x:v>Worked</x:v>
      </x:c>
      <x:c r="K2763" t="str">
        <x:v>Employee 103128; home branch Thurrock; assigned role Operative Skilled | Deployment branch: Thurrock | Actual role: Operative Skilled | Jobs: 396207 | Customers: Linklaters LLP | Actual hours: 9.5; source records: 1</x:v>
      </x:c>
      <x:c r="L2763" t="str">
        <x:v>Include</x:v>
      </x:c>
      <x:c r="M2763"/>
      <x:c r="N2763"/>
    </x:row>
    <x:row r="2764">
      <x:c r="A2764" t="str">
        <x:v>T Abdullaev|2026-04-10</x:v>
      </x:c>
      <x:c r="B2764" s="888" t="n">
        <x:v>46122</x:v>
      </x:c>
      <x:c r="C2764" t="str">
        <x:v>T Abdullaev</x:v>
      </x:c>
      <x:c r="D2764" t="str">
        <x:v>Permanent</x:v>
      </x:c>
      <x:c r="E2764" t="str">
        <x:v>Thurrock</x:v>
      </x:c>
      <x:c r="F2764" t="str">
        <x:v>Operative Skilled</x:v>
      </x:c>
      <x:c r="G2764" t="str">
        <x:v>396207</x:v>
      </x:c>
      <x:c r="H2764" t="str">
        <x:v>Linklaters LLP</x:v>
      </x:c>
      <x:c r="I2764" s="22" t="n">
        <x:v>9.5</x:v>
      </x:c>
      <x:c r="J2764" t="str">
        <x:v>Worked</x:v>
      </x:c>
      <x:c r="K2764" t="str">
        <x:v>Employee 103128; home branch Thurrock; assigned role Operative Skilled | Deployment branch: Thurrock | Actual role: Operative Skilled | Jobs: 396207 | Customers: Linklaters LLP | Actual hours: 9.5; source records: 1</x:v>
      </x:c>
      <x:c r="L2764" t="str">
        <x:v>Include</x:v>
      </x:c>
      <x:c r="M2764"/>
      <x:c r="N2764"/>
    </x:row>
    <x:row r="2765">
      <x:c r="A2765" t="str">
        <x:v>T Abdullaev|2026-04-11</x:v>
      </x:c>
      <x:c r="B2765" s="888" t="n">
        <x:v>46123</x:v>
      </x:c>
      <x:c r="C2765" t="str">
        <x:v>T Abdullaev</x:v>
      </x:c>
      <x:c r="D2765" t="str">
        <x:v>Permanent</x:v>
      </x:c>
      <x:c r="E2765" t="str">
        <x:v>Thurrock</x:v>
      </x:c>
      <x:c r="F2765" t="str">
        <x:v>Operative Skilled</x:v>
      </x:c>
      <x:c r="G2765" t="str">
        <x:v>401520</x:v>
      </x:c>
      <x:c r="H2765" t="str">
        <x:v>BNP Paribas Limited</x:v>
      </x:c>
      <x:c r="I2765" s="22" t="n">
        <x:v>9.5</x:v>
      </x:c>
      <x:c r="J2765" t="str">
        <x:v>Worked</x:v>
      </x:c>
      <x:c r="K2765" t="str">
        <x:v>Employee 103128; home branch Thurrock; assigned role Operative Skilled | Deployment branch: Thurrock | Actual role: Operative Skilled | Jobs: 401520 | Customers: BNP Paribas Limited | Actual hours: 9.5; source records: 1</x:v>
      </x:c>
      <x:c r="L2765" t="str">
        <x:v>Include</x:v>
      </x:c>
      <x:c r="M2765"/>
      <x:c r="N2765"/>
    </x:row>
    <x:row r="2766">
      <x:c r="A2766" t="str">
        <x:v>T Abdullaev|2026-04-12</x:v>
      </x:c>
      <x:c r="B2766" s="888" t="n">
        <x:v>46124</x:v>
      </x:c>
      <x:c r="C2766" t="str">
        <x:v>T Abdullaev</x:v>
      </x:c>
      <x:c r="D2766" t="str">
        <x:v>Permanent</x:v>
      </x:c>
      <x:c r="E2766" t="str">
        <x:v>Thurrock</x:v>
      </x:c>
      <x:c r="F2766" t="str">
        <x:v>Operative Skilled</x:v>
      </x:c>
      <x:c r="G2766" t="str">
        <x:v>401520</x:v>
      </x:c>
      <x:c r="H2766" t="str">
        <x:v>BNP Paribas Limited</x:v>
      </x:c>
      <x:c r="I2766" s="22" t="n">
        <x:v>9.5</x:v>
      </x:c>
      <x:c r="J2766" t="str">
        <x:v>Worked</x:v>
      </x:c>
      <x:c r="K2766" t="str">
        <x:v>Employee 103128; home branch Thurrock; assigned role Operative Skilled | Deployment branch: Thurrock | Actual role: Operative Skilled | Jobs: 401520 | Customers: BNP Paribas Limited | Actual hours: 9.5; source records: 1</x:v>
      </x:c>
      <x:c r="L2766" t="str">
        <x:v>Include</x:v>
      </x:c>
      <x:c r="M2766"/>
      <x:c r="N2766"/>
    </x:row>
    <x:row r="2767">
      <x:c r="A2767" t="str">
        <x:v>T Abdullaev|2026-04-13</x:v>
      </x:c>
      <x:c r="B2767" s="888" t="n">
        <x:v>46125</x:v>
      </x:c>
      <x:c r="C2767" t="str">
        <x:v>T Abdullaev</x:v>
      </x:c>
      <x:c r="D2767" t="str">
        <x:v>Permanent</x:v>
      </x:c>
      <x:c r="E2767" t="str">
        <x:v>Thurrock</x:v>
      </x:c>
      <x:c r="F2767" t="str">
        <x:v>Operative Skilled</x:v>
      </x:c>
      <x:c r="G2767" t="str">
        <x:v>396207</x:v>
      </x:c>
      <x:c r="H2767" t="str">
        <x:v>Linklaters LLP</x:v>
      </x:c>
      <x:c r="I2767" s="22" t="n">
        <x:v>9.5</x:v>
      </x:c>
      <x:c r="J2767" t="str">
        <x:v>Worked</x:v>
      </x:c>
      <x:c r="K2767" t="str">
        <x:v>Employee 103128; home branch Thurrock; assigned role Operative Skilled | Deployment branch: Thurrock | Actual role: Operative Skilled | Jobs: 396207 | Customers: Linklaters LLP | Actual hours: 9.5; source records: 1</x:v>
      </x:c>
      <x:c r="L2767" t="str">
        <x:v>Include</x:v>
      </x:c>
      <x:c r="M2767"/>
      <x:c r="N2767"/>
    </x:row>
    <x:row r="2768">
      <x:c r="A2768" t="str">
        <x:v>T Abdullaev|2026-04-14</x:v>
      </x:c>
      <x:c r="B2768" s="888" t="n">
        <x:v>46126</x:v>
      </x:c>
      <x:c r="C2768" t="str">
        <x:v>T Abdullaev</x:v>
      </x:c>
      <x:c r="D2768" t="str">
        <x:v>Permanent</x:v>
      </x:c>
      <x:c r="E2768" t="str">
        <x:v>Thurrock</x:v>
      </x:c>
      <x:c r="F2768" t="str">
        <x:v>Operative Skilled</x:v>
      </x:c>
      <x:c r="G2768" t="str">
        <x:v>396207</x:v>
      </x:c>
      <x:c r="H2768" t="str">
        <x:v>Linklaters LLP</x:v>
      </x:c>
      <x:c r="I2768" s="22" t="n">
        <x:v>9.5</x:v>
      </x:c>
      <x:c r="J2768" t="str">
        <x:v>Worked</x:v>
      </x:c>
      <x:c r="K2768" t="str">
        <x:v>Employee 103128; home branch Thurrock; assigned role Operative Skilled | Deployment branch: Thurrock | Actual role: Operative Skilled | Jobs: 396207 | Customers: Linklaters LLP | Actual hours: 9.5; source records: 1</x:v>
      </x:c>
      <x:c r="L2768" t="str">
        <x:v>Include</x:v>
      </x:c>
      <x:c r="M2768"/>
      <x:c r="N2768"/>
    </x:row>
    <x:row r="2769">
      <x:c r="A2769" t="str">
        <x:v>T Abdullaev|2026-04-15</x:v>
      </x:c>
      <x:c r="B2769" s="888" t="n">
        <x:v>46127</x:v>
      </x:c>
      <x:c r="C2769" t="str">
        <x:v>T Abdullaev</x:v>
      </x:c>
      <x:c r="D2769" t="str">
        <x:v>Permanent</x:v>
      </x:c>
      <x:c r="E2769" t="str">
        <x:v>Thurrock</x:v>
      </x:c>
      <x:c r="F2769" t="str">
        <x:v>Operative Skilled</x:v>
      </x:c>
      <x:c r="G2769" t="str">
        <x:v>396207</x:v>
      </x:c>
      <x:c r="H2769" t="str">
        <x:v>Linklaters LLP</x:v>
      </x:c>
      <x:c r="I2769" s="22" t="n">
        <x:v>9.5</x:v>
      </x:c>
      <x:c r="J2769" t="str">
        <x:v>Worked</x:v>
      </x:c>
      <x:c r="K2769" t="str">
        <x:v>Employee 103128; home branch Thurrock; assigned role Operative Skilled | Deployment branch: Thurrock | Actual role: Operative Skilled | Jobs: 396207 | Customers: Linklaters LLP | Actual hours: 9.5; source records: 1</x:v>
      </x:c>
      <x:c r="L2769" t="str">
        <x:v>Include</x:v>
      </x:c>
      <x:c r="M2769"/>
      <x:c r="N2769"/>
    </x:row>
    <x:row r="2770">
      <x:c r="A2770" t="str">
        <x:v>T Abdullaev|2026-04-16</x:v>
      </x:c>
      <x:c r="B2770" s="888" t="n">
        <x:v>46128</x:v>
      </x:c>
      <x:c r="C2770" t="str">
        <x:v>T Abdullaev</x:v>
      </x:c>
      <x:c r="D2770" t="str">
        <x:v>Permanent</x:v>
      </x:c>
      <x:c r="E2770" t="str">
        <x:v>Thurrock</x:v>
      </x:c>
      <x:c r="F2770" t="str">
        <x:v>Operative Skilled</x:v>
      </x:c>
      <x:c r="G2770" t="str">
        <x:v>396207</x:v>
      </x:c>
      <x:c r="H2770" t="str">
        <x:v>Linklaters LLP</x:v>
      </x:c>
      <x:c r="I2770" s="22" t="n">
        <x:v>9.5</x:v>
      </x:c>
      <x:c r="J2770" t="str">
        <x:v>Worked</x:v>
      </x:c>
      <x:c r="K2770" t="str">
        <x:v>Employee 103128; home branch Thurrock; assigned role Operative Skilled | Deployment branch: Thurrock | Actual role: Operative Skilled | Jobs: 396207 | Customers: Linklaters LLP | Actual hours: 9.5; source records: 1</x:v>
      </x:c>
      <x:c r="L2770" t="str">
        <x:v>Include</x:v>
      </x:c>
      <x:c r="M2770"/>
      <x:c r="N2770"/>
    </x:row>
    <x:row r="2771">
      <x:c r="A2771" t="str">
        <x:v>T Abdullaev|2026-04-17</x:v>
      </x:c>
      <x:c r="B2771" s="888" t="n">
        <x:v>46129</x:v>
      </x:c>
      <x:c r="C2771" t="str">
        <x:v>T Abdullaev</x:v>
      </x:c>
      <x:c r="D2771" t="str">
        <x:v>Permanent</x:v>
      </x:c>
      <x:c r="E2771" t="str">
        <x:v>Thurrock</x:v>
      </x:c>
      <x:c r="F2771" t="str">
        <x:v>Operative Skilled</x:v>
      </x:c>
      <x:c r="G2771" t="str">
        <x:v>396207</x:v>
      </x:c>
      <x:c r="H2771" t="str">
        <x:v>Linklaters LLP</x:v>
      </x:c>
      <x:c r="I2771" s="22" t="n">
        <x:v>9.5</x:v>
      </x:c>
      <x:c r="J2771" t="str">
        <x:v>Worked</x:v>
      </x:c>
      <x:c r="K2771" t="str">
        <x:v>Employee 103128; home branch Thurrock; assigned role Operative Skilled | Deployment branch: Thurrock | Actual role: Operative Skilled | Jobs: 396207 | Customers: Linklaters LLP | Actual hours: 9.5; source records: 1</x:v>
      </x:c>
      <x:c r="L2771" t="str">
        <x:v>Include</x:v>
      </x:c>
      <x:c r="M2771"/>
      <x:c r="N2771"/>
    </x:row>
    <x:row r="2772">
      <x:c r="A2772" t="str">
        <x:v>T Abdullaev|2026-04-20</x:v>
      </x:c>
      <x:c r="B2772" s="888" t="n">
        <x:v>46132</x:v>
      </x:c>
      <x:c r="C2772" t="str">
        <x:v>T Abdullaev</x:v>
      </x:c>
      <x:c r="D2772" t="str">
        <x:v>Permanent</x:v>
      </x:c>
      <x:c r="E2772" t="str">
        <x:v>Thurrock</x:v>
      </x:c>
      <x:c r="F2772" t="str">
        <x:v>Operative Skilled</x:v>
      </x:c>
      <x:c r="G2772" t="str">
        <x:v>396207</x:v>
      </x:c>
      <x:c r="H2772" t="str">
        <x:v>Linklaters LLP</x:v>
      </x:c>
      <x:c r="I2772" s="22" t="n">
        <x:v>9.5</x:v>
      </x:c>
      <x:c r="J2772" t="str">
        <x:v>Worked</x:v>
      </x:c>
      <x:c r="K2772" t="str">
        <x:v>Employee 103128; home branch Thurrock; assigned role Operative Skilled | Deployment branch: Thurrock | Actual role: Operative Skilled | Jobs: 396207 | Customers: Linklaters LLP | Actual hours: 9.5; source records: 1</x:v>
      </x:c>
      <x:c r="L2772" t="str">
        <x:v>Include</x:v>
      </x:c>
      <x:c r="M2772"/>
      <x:c r="N2772"/>
    </x:row>
    <x:row r="2773">
      <x:c r="A2773" t="str">
        <x:v>T Abdullaev|2026-04-21</x:v>
      </x:c>
      <x:c r="B2773" s="888" t="n">
        <x:v>46133</x:v>
      </x:c>
      <x:c r="C2773" t="str">
        <x:v>T Abdullaev</x:v>
      </x:c>
      <x:c r="D2773" t="str">
        <x:v>Permanent</x:v>
      </x:c>
      <x:c r="E2773" t="str">
        <x:v>Thurrock</x:v>
      </x:c>
      <x:c r="F2773" t="str">
        <x:v>Operative Skilled</x:v>
      </x:c>
      <x:c r="G2773" t="str">
        <x:v>396207</x:v>
      </x:c>
      <x:c r="H2773" t="str">
        <x:v>Linklaters LLP</x:v>
      </x:c>
      <x:c r="I2773" s="22" t="n">
        <x:v>13.5</x:v>
      </x:c>
      <x:c r="J2773" t="str">
        <x:v>Worked</x:v>
      </x:c>
      <x:c r="K2773" t="str">
        <x:v>Employee 103128; home branch Thurrock; assigned role Operative Skilled | Deployment branch: Thurrock | Actual role: Operative Skilled | Jobs: 396207 | Customers: Linklaters LLP | Actual hours: 13.5; source records: 1</x:v>
      </x:c>
      <x:c r="L2773" t="str">
        <x:v>Include</x:v>
      </x:c>
      <x:c r="M2773"/>
      <x:c r="N2773"/>
    </x:row>
    <x:row r="2774">
      <x:c r="A2774" t="str">
        <x:v>T Abdullaev|2026-04-22</x:v>
      </x:c>
      <x:c r="B2774" s="888" t="n">
        <x:v>46134</x:v>
      </x:c>
      <x:c r="C2774" t="str">
        <x:v>T Abdullaev</x:v>
      </x:c>
      <x:c r="D2774" t="str">
        <x:v>Permanent</x:v>
      </x:c>
      <x:c r="E2774" t="str">
        <x:v>Thurrock</x:v>
      </x:c>
      <x:c r="F2774" t="str">
        <x:v>Operative Skilled</x:v>
      </x:c>
      <x:c r="G2774" t="str">
        <x:v>396207</x:v>
      </x:c>
      <x:c r="H2774" t="str">
        <x:v>Linklaters LLP</x:v>
      </x:c>
      <x:c r="I2774" s="22" t="n">
        <x:v>9.5</x:v>
      </x:c>
      <x:c r="J2774" t="str">
        <x:v>Worked</x:v>
      </x:c>
      <x:c r="K2774" t="str">
        <x:v>Employee 103128; home branch Thurrock; assigned role Operative Skilled | Deployment branch: Thurrock | Actual role: Operative Porter | Jobs: 396207 | Customers: Linklaters LLP | Actual hours: 9.5; source records: 1</x:v>
      </x:c>
      <x:c r="L2774" t="str">
        <x:v>Include</x:v>
      </x:c>
      <x:c r="M2774"/>
      <x:c r="N2774"/>
    </x:row>
    <x:row r="2775">
      <x:c r="A2775" t="str">
        <x:v>T Abdullaev|2026-04-23</x:v>
      </x:c>
      <x:c r="B2775" s="888" t="n">
        <x:v>46135</x:v>
      </x:c>
      <x:c r="C2775" t="str">
        <x:v>T Abdullaev</x:v>
      </x:c>
      <x:c r="D2775" t="str">
        <x:v>Permanent</x:v>
      </x:c>
      <x:c r="E2775" t="str">
        <x:v>Thurrock</x:v>
      </x:c>
      <x:c r="F2775" t="str">
        <x:v>Operative Skilled</x:v>
      </x:c>
      <x:c r="G2775" t="str">
        <x:v>396207</x:v>
      </x:c>
      <x:c r="H2775" t="str">
        <x:v>Linklaters LLP</x:v>
      </x:c>
      <x:c r="I2775" s="22" t="n">
        <x:v>13.5</x:v>
      </x:c>
      <x:c r="J2775" t="str">
        <x:v>Worked</x:v>
      </x:c>
      <x:c r="K2775" t="str">
        <x:v>Employee 103128; home branch Thurrock; assigned role Operative Skilled | Deployment branch: Thurrock | Actual role: Operative Skilled | Jobs: 396207 | Customers: Linklaters LLP | Actual hours: 13.5; source records: 1</x:v>
      </x:c>
      <x:c r="L2775" t="str">
        <x:v>Include</x:v>
      </x:c>
      <x:c r="M2775"/>
      <x:c r="N2775"/>
    </x:row>
    <x:row r="2776">
      <x:c r="A2776" t="str">
        <x:v>T Abdullaev|2026-04-25</x:v>
      </x:c>
      <x:c r="B2776" s="888" t="n">
        <x:v>46137</x:v>
      </x:c>
      <x:c r="C2776" t="str">
        <x:v>T Abdullaev</x:v>
      </x:c>
      <x:c r="D2776" t="str">
        <x:v>Permanent</x:v>
      </x:c>
      <x:c r="E2776" t="str">
        <x:v>Thurrock</x:v>
      </x:c>
      <x:c r="F2776" t="str">
        <x:v>Operative Skilled</x:v>
      </x:c>
      <x:c r="G2776" t="str">
        <x:v>401845</x:v>
      </x:c>
      <x:c r="H2776" t="str">
        <x:v>BNP Paribas Limited</x:v>
      </x:c>
      <x:c r="I2776" s="22" t="n">
        <x:v>9.5</x:v>
      </x:c>
      <x:c r="J2776" t="str">
        <x:v>Worked</x:v>
      </x:c>
      <x:c r="K2776" t="str">
        <x:v>Employee 103128; home branch Thurrock; assigned role Operative Skilled | Deployment branch: Thurrock | Actual role: Operative Skilled | Jobs: 401845 | Customers: BNP Paribas Limited | Actual hours: 9.5; source records: 1</x:v>
      </x:c>
      <x:c r="L2776" t="str">
        <x:v>Include</x:v>
      </x:c>
      <x:c r="M2776"/>
      <x:c r="N2776"/>
    </x:row>
    <x:row r="2777">
      <x:c r="A2777" t="str">
        <x:v>T Abdullaev|2026-04-27</x:v>
      </x:c>
      <x:c r="B2777" s="888" t="n">
        <x:v>46139</x:v>
      </x:c>
      <x:c r="C2777" t="str">
        <x:v>T Abdullaev</x:v>
      </x:c>
      <x:c r="D2777" t="str">
        <x:v>Permanent</x:v>
      </x:c>
      <x:c r="E2777" t="str">
        <x:v>Thurrock</x:v>
      </x:c>
      <x:c r="F2777" t="str">
        <x:v>Operative Skilled</x:v>
      </x:c>
      <x:c r="G2777" t="str">
        <x:v>401280</x:v>
      </x:c>
      <x:c r="H2777" t="str">
        <x:v>BNP Paribas Limited</x:v>
      </x:c>
      <x:c r="I2777" s="22" t="n">
        <x:v>7</x:v>
      </x:c>
      <x:c r="J2777" t="str">
        <x:v>Worked</x:v>
      </x:c>
      <x:c r="K2777" t="str">
        <x:v>Employee 103128; home branch Thurrock; assigned role Operative Skilled | Deployment branch: Thurrock | Actual role: Operative Skilled | Jobs: 401280 | Customers: BNP Paribas Limited | Actual hours: 7.0; source records: 1</x:v>
      </x:c>
      <x:c r="L2777" t="str">
        <x:v>Include</x:v>
      </x:c>
      <x:c r="M2777"/>
      <x:c r="N2777"/>
    </x:row>
    <x:row r="2778">
      <x:c r="A2778" t="str">
        <x:v>T Abdullaev|2026-04-29</x:v>
      </x:c>
      <x:c r="B2778" s="888" t="n">
        <x:v>46141</x:v>
      </x:c>
      <x:c r="C2778" t="str">
        <x:v>T Abdullaev</x:v>
      </x:c>
      <x:c r="D2778" t="str">
        <x:v>Permanent</x:v>
      </x:c>
      <x:c r="E2778" t="str">
        <x:v>Thurrock</x:v>
      </x:c>
      <x:c r="F2778" t="str">
        <x:v>Operative Skilled</x:v>
      </x:c>
      <x:c r="G2778" t="str">
        <x:v>400559</x:v>
      </x:c>
      <x:c r="H2778" t="str">
        <x:v>Southwark Youth Offending Service</x:v>
      </x:c>
      <x:c r="I2778" s="22" t="n">
        <x:v>9</x:v>
      </x:c>
      <x:c r="J2778" t="str">
        <x:v>Worked</x:v>
      </x:c>
      <x:c r="K2778" t="str">
        <x:v>Employee 103128; home branch Thurrock; assigned role Operative Skilled | Deployment branch: Thurrock | Actual role: Operative Skilled | Jobs: 400559 | Customers: Southwark Youth Offending Service | Actual hours: 9.0; source records: 1</x:v>
      </x:c>
      <x:c r="L2778" t="str">
        <x:v>Include</x:v>
      </x:c>
      <x:c r="M2778"/>
      <x:c r="N2778"/>
    </x:row>
    <x:row r="2779">
      <x:c r="A2779" t="str">
        <x:v>T Barry (B)|2026-04-01</x:v>
      </x:c>
      <x:c r="B2779" s="888" t="n">
        <x:v>46113</x:v>
      </x:c>
      <x:c r="C2779" t="str">
        <x:v>T Barry (B)</x:v>
      </x:c>
      <x:c r="D2779" t="str">
        <x:v>Permanent</x:v>
      </x:c>
      <x:c r="E2779" t="str">
        <x:v>Thurrock</x:v>
      </x:c>
      <x:c r="F2779" t="str">
        <x:v>Operative Skilled</x:v>
      </x:c>
      <x:c r="G2779" t="str">
        <x:v>400263</x:v>
      </x:c>
      <x:c r="H2779" t="str">
        <x:v>Apple Europe Limited</x:v>
      </x:c>
      <x:c r="I2779" s="22" t="n">
        <x:v>11</x:v>
      </x:c>
      <x:c r="J2779" t="str">
        <x:v>Worked</x:v>
      </x:c>
      <x:c r="K2779" t="str">
        <x:v>Employee 2256; home branch Thurrock; assigned role Operative Skilled | Deployment branch: Thurrock | Actual role: Operative Porter | Jobs: 400263 | Customers: Apple Europe Limited | Actual hours: 11.0; source records: 1</x:v>
      </x:c>
      <x:c r="L2779" t="str">
        <x:v>Include</x:v>
      </x:c>
      <x:c r="M2779"/>
      <x:c r="N2779"/>
    </x:row>
    <x:row r="2780">
      <x:c r="A2780" t="str">
        <x:v>T Barry (B)|2026-04-02</x:v>
      </x:c>
      <x:c r="B2780" s="888" t="n">
        <x:v>46114</x:v>
      </x:c>
      <x:c r="C2780" t="str">
        <x:v>T Barry (B)</x:v>
      </x:c>
      <x:c r="D2780" t="str">
        <x:v>Permanent</x:v>
      </x:c>
      <x:c r="E2780" t="str">
        <x:v>Thurrock</x:v>
      </x:c>
      <x:c r="F2780" t="str">
        <x:v>Operative Skilled</x:v>
      </x:c>
      <x:c r="G2780" t="str">
        <x:v>400263</x:v>
      </x:c>
      <x:c r="H2780" t="str">
        <x:v>Apple Europe Limited</x:v>
      </x:c>
      <x:c r="I2780" s="22" t="n">
        <x:v>11</x:v>
      </x:c>
      <x:c r="J2780" t="str">
        <x:v>Worked</x:v>
      </x:c>
      <x:c r="K2780" t="str">
        <x:v>Employee 2256; home branch Thurrock; assigned role Operative Skilled | Deployment branch: Thurrock | Actual role: Operative Porter | Jobs: 400263 | Customers: Apple Europe Limited | Actual hours: 11.0; source records: 1</x:v>
      </x:c>
      <x:c r="L2780" t="str">
        <x:v>Include</x:v>
      </x:c>
      <x:c r="M2780"/>
      <x:c r="N2780"/>
    </x:row>
    <x:row r="2781">
      <x:c r="A2781" t="str">
        <x:v>T Barry (B)|2026-04-07</x:v>
      </x:c>
      <x:c r="B2781" s="888" t="n">
        <x:v>46119</x:v>
      </x:c>
      <x:c r="C2781" t="str">
        <x:v>T Barry (B)</x:v>
      </x:c>
      <x:c r="D2781" t="str">
        <x:v>Permanent</x:v>
      </x:c>
      <x:c r="E2781" t="str">
        <x:v>Thurrock</x:v>
      </x:c>
      <x:c r="F2781" t="str">
        <x:v>Operative Skilled</x:v>
      </x:c>
      <x:c r="G2781" t="str">
        <x:v>400263</x:v>
      </x:c>
      <x:c r="H2781" t="str">
        <x:v>Apple Europe Limited</x:v>
      </x:c>
      <x:c r="I2781" s="22" t="n">
        <x:v>10.5</x:v>
      </x:c>
      <x:c r="J2781" t="str">
        <x:v>Worked</x:v>
      </x:c>
      <x:c r="K2781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81" t="str">
        <x:v>Include</x:v>
      </x:c>
      <x:c r="M2781"/>
      <x:c r="N2781"/>
    </x:row>
    <x:row r="2782">
      <x:c r="A2782" t="str">
        <x:v>T Barry (B)|2026-04-08</x:v>
      </x:c>
      <x:c r="B2782" s="888" t="n">
        <x:v>46120</x:v>
      </x:c>
      <x:c r="C2782" t="str">
        <x:v>T Barry (B)</x:v>
      </x:c>
      <x:c r="D2782" t="str">
        <x:v>Permanent</x:v>
      </x:c>
      <x:c r="E2782" t="str">
        <x:v>Thurrock</x:v>
      </x:c>
      <x:c r="F2782" t="str">
        <x:v>Operative Skilled</x:v>
      </x:c>
      <x:c r="G2782" t="str">
        <x:v>400263</x:v>
      </x:c>
      <x:c r="H2782" t="str">
        <x:v>Apple Europe Limited</x:v>
      </x:c>
      <x:c r="I2782" s="22" t="n">
        <x:v>10.5</x:v>
      </x:c>
      <x:c r="J2782" t="str">
        <x:v>Worked</x:v>
      </x:c>
      <x:c r="K2782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82" t="str">
        <x:v>Include</x:v>
      </x:c>
      <x:c r="M2782"/>
      <x:c r="N2782"/>
    </x:row>
    <x:row r="2783">
      <x:c r="A2783" t="str">
        <x:v>T Barry (B)|2026-04-09</x:v>
      </x:c>
      <x:c r="B2783" s="888" t="n">
        <x:v>46121</x:v>
      </x:c>
      <x:c r="C2783" t="str">
        <x:v>T Barry (B)</x:v>
      </x:c>
      <x:c r="D2783" t="str">
        <x:v>Permanent</x:v>
      </x:c>
      <x:c r="E2783" t="str">
        <x:v>Thurrock</x:v>
      </x:c>
      <x:c r="F2783" t="str">
        <x:v>Operative Skilled</x:v>
      </x:c>
      <x:c r="G2783" t="str">
        <x:v>400263</x:v>
      </x:c>
      <x:c r="H2783" t="str">
        <x:v>Apple Europe Limited</x:v>
      </x:c>
      <x:c r="I2783" s="22" t="n">
        <x:v>11</x:v>
      </x:c>
      <x:c r="J2783" t="str">
        <x:v>Worked</x:v>
      </x:c>
      <x:c r="K2783" t="str">
        <x:v>Employee 2256; home branch Thurrock; assigned role Operative Skilled | Deployment branch: Thurrock | Actual role: Operative Porter | Jobs: 400263 | Customers: Apple Europe Limited | Actual hours: 11.0; source records: 1</x:v>
      </x:c>
      <x:c r="L2783" t="str">
        <x:v>Include</x:v>
      </x:c>
      <x:c r="M2783"/>
      <x:c r="N2783"/>
    </x:row>
    <x:row r="2784">
      <x:c r="A2784" t="str">
        <x:v>T Barry (B)|2026-04-10</x:v>
      </x:c>
      <x:c r="B2784" s="888" t="n">
        <x:v>46122</x:v>
      </x:c>
      <x:c r="C2784" t="str">
        <x:v>T Barry (B)</x:v>
      </x:c>
      <x:c r="D2784" t="str">
        <x:v>Permanent</x:v>
      </x:c>
      <x:c r="E2784" t="str">
        <x:v>Thurrock</x:v>
      </x:c>
      <x:c r="F2784" t="str">
        <x:v>Operative Skilled</x:v>
      </x:c>
      <x:c r="G2784" t="str">
        <x:v>400263</x:v>
      </x:c>
      <x:c r="H2784" t="str">
        <x:v>Apple Europe Limited</x:v>
      </x:c>
      <x:c r="I2784" s="22" t="n">
        <x:v>10.5</x:v>
      </x:c>
      <x:c r="J2784" t="str">
        <x:v>Worked</x:v>
      </x:c>
      <x:c r="K2784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84" t="str">
        <x:v>Include</x:v>
      </x:c>
      <x:c r="M2784"/>
      <x:c r="N2784"/>
    </x:row>
    <x:row r="2785">
      <x:c r="A2785" t="str">
        <x:v>T Barry (B)|2026-04-13</x:v>
      </x:c>
      <x:c r="B2785" s="888" t="n">
        <x:v>46125</x:v>
      </x:c>
      <x:c r="C2785" t="str">
        <x:v>T Barry (B)</x:v>
      </x:c>
      <x:c r="D2785" t="str">
        <x:v>Permanent</x:v>
      </x:c>
      <x:c r="E2785" t="str">
        <x:v>Thurrock</x:v>
      </x:c>
      <x:c r="F2785" t="str">
        <x:v>Operative Skilled</x:v>
      </x:c>
      <x:c r="G2785" t="str">
        <x:v>400263</x:v>
      </x:c>
      <x:c r="H2785" t="str">
        <x:v>Apple Europe Limited</x:v>
      </x:c>
      <x:c r="I2785" s="22" t="n">
        <x:v>10.5</x:v>
      </x:c>
      <x:c r="J2785" t="str">
        <x:v>Worked</x:v>
      </x:c>
      <x:c r="K2785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85" t="str">
        <x:v>Include</x:v>
      </x:c>
      <x:c r="M2785"/>
      <x:c r="N2785"/>
    </x:row>
    <x:row r="2786">
      <x:c r="A2786" t="str">
        <x:v>T Barry (B)|2026-04-14</x:v>
      </x:c>
      <x:c r="B2786" s="888" t="n">
        <x:v>46126</x:v>
      </x:c>
      <x:c r="C2786" t="str">
        <x:v>T Barry (B)</x:v>
      </x:c>
      <x:c r="D2786" t="str">
        <x:v>Permanent</x:v>
      </x:c>
      <x:c r="E2786" t="str">
        <x:v>Thurrock</x:v>
      </x:c>
      <x:c r="F2786" t="str">
        <x:v>Operative Skilled</x:v>
      </x:c>
      <x:c r="G2786" t="str">
        <x:v>400263</x:v>
      </x:c>
      <x:c r="H2786" t="str">
        <x:v>Apple Europe Limited</x:v>
      </x:c>
      <x:c r="I2786" s="22" t="n">
        <x:v>10.5</x:v>
      </x:c>
      <x:c r="J2786" t="str">
        <x:v>Worked</x:v>
      </x:c>
      <x:c r="K2786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86" t="str">
        <x:v>Include</x:v>
      </x:c>
      <x:c r="M2786"/>
      <x:c r="N2786"/>
    </x:row>
    <x:row r="2787">
      <x:c r="A2787" t="str">
        <x:v>T Barry (B)|2026-04-15</x:v>
      </x:c>
      <x:c r="B2787" s="888" t="n">
        <x:v>46127</x:v>
      </x:c>
      <x:c r="C2787" t="str">
        <x:v>T Barry (B)</x:v>
      </x:c>
      <x:c r="D2787" t="str">
        <x:v>Permanent</x:v>
      </x:c>
      <x:c r="E2787" t="str">
        <x:v>Thurrock</x:v>
      </x:c>
      <x:c r="F2787" t="str">
        <x:v>Operative Skilled</x:v>
      </x:c>
      <x:c r="G2787" t="str">
        <x:v>400263</x:v>
      </x:c>
      <x:c r="H2787" t="str">
        <x:v>Apple Europe Limited</x:v>
      </x:c>
      <x:c r="I2787" s="22" t="n">
        <x:v>10.5</x:v>
      </x:c>
      <x:c r="J2787" t="str">
        <x:v>Worked</x:v>
      </x:c>
      <x:c r="K2787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87" t="str">
        <x:v>Include</x:v>
      </x:c>
      <x:c r="M2787"/>
      <x:c r="N2787"/>
    </x:row>
    <x:row r="2788">
      <x:c r="A2788" t="str">
        <x:v>T Barry (B)|2026-04-16</x:v>
      </x:c>
      <x:c r="B2788" s="888" t="n">
        <x:v>46128</x:v>
      </x:c>
      <x:c r="C2788" t="str">
        <x:v>T Barry (B)</x:v>
      </x:c>
      <x:c r="D2788" t="str">
        <x:v>Permanent</x:v>
      </x:c>
      <x:c r="E2788" t="str">
        <x:v>Thurrock</x:v>
      </x:c>
      <x:c r="F2788" t="str">
        <x:v>Operative Skilled</x:v>
      </x:c>
      <x:c r="G2788" t="str">
        <x:v>400263</x:v>
      </x:c>
      <x:c r="H2788" t="str">
        <x:v>Apple Europe Limited</x:v>
      </x:c>
      <x:c r="I2788" s="22" t="n">
        <x:v>10.5</x:v>
      </x:c>
      <x:c r="J2788" t="str">
        <x:v>Worked</x:v>
      </x:c>
      <x:c r="K2788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88" t="str">
        <x:v>Include</x:v>
      </x:c>
      <x:c r="M2788"/>
      <x:c r="N2788"/>
    </x:row>
    <x:row r="2789">
      <x:c r="A2789" t="str">
        <x:v>T Barry (B)|2026-04-17</x:v>
      </x:c>
      <x:c r="B2789" s="888" t="n">
        <x:v>46129</x:v>
      </x:c>
      <x:c r="C2789" t="str">
        <x:v>T Barry (B)</x:v>
      </x:c>
      <x:c r="D2789" t="str">
        <x:v>Permanent</x:v>
      </x:c>
      <x:c r="E2789" t="str">
        <x:v>Thurrock</x:v>
      </x:c>
      <x:c r="F2789" t="str">
        <x:v>Operative Skilled</x:v>
      </x:c>
      <x:c r="G2789" t="str">
        <x:v>400263</x:v>
      </x:c>
      <x:c r="H2789" t="str">
        <x:v>Apple Europe Limited</x:v>
      </x:c>
      <x:c r="I2789" s="22" t="n">
        <x:v>10.5</x:v>
      </x:c>
      <x:c r="J2789" t="str">
        <x:v>Worked</x:v>
      </x:c>
      <x:c r="K2789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89" t="str">
        <x:v>Include</x:v>
      </x:c>
      <x:c r="M2789"/>
      <x:c r="N2789"/>
    </x:row>
    <x:row r="2790">
      <x:c r="A2790" t="str">
        <x:v>T Barry (B)|2026-04-20</x:v>
      </x:c>
      <x:c r="B2790" s="888" t="n">
        <x:v>46132</x:v>
      </x:c>
      <x:c r="C2790" t="str">
        <x:v>T Barry (B)</x:v>
      </x:c>
      <x:c r="D2790" t="str">
        <x:v>Permanent</x:v>
      </x:c>
      <x:c r="E2790" t="str">
        <x:v>Thurrock</x:v>
      </x:c>
      <x:c r="F2790" t="str">
        <x:v>Operative Skilled</x:v>
      </x:c>
      <x:c r="G2790" t="str">
        <x:v>400263</x:v>
      </x:c>
      <x:c r="H2790" t="str">
        <x:v>Apple Europe Limited</x:v>
      </x:c>
      <x:c r="I2790" s="22" t="n">
        <x:v>10.5</x:v>
      </x:c>
      <x:c r="J2790" t="str">
        <x:v>Worked</x:v>
      </x:c>
      <x:c r="K2790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90" t="str">
        <x:v>Include</x:v>
      </x:c>
      <x:c r="M2790"/>
      <x:c r="N2790"/>
    </x:row>
    <x:row r="2791">
      <x:c r="A2791" t="str">
        <x:v>T Barry (B)|2026-04-21</x:v>
      </x:c>
      <x:c r="B2791" s="888" t="n">
        <x:v>46133</x:v>
      </x:c>
      <x:c r="C2791" t="str">
        <x:v>T Barry (B)</x:v>
      </x:c>
      <x:c r="D2791" t="str">
        <x:v>Permanent</x:v>
      </x:c>
      <x:c r="E2791" t="str">
        <x:v>Thurrock</x:v>
      </x:c>
      <x:c r="F2791" t="str">
        <x:v>Operative Skilled</x:v>
      </x:c>
      <x:c r="G2791" t="str">
        <x:v>400263</x:v>
      </x:c>
      <x:c r="H2791" t="str">
        <x:v>Apple Europe Limited</x:v>
      </x:c>
      <x:c r="I2791" s="22" t="n">
        <x:v>10.5</x:v>
      </x:c>
      <x:c r="J2791" t="str">
        <x:v>Worked</x:v>
      </x:c>
      <x:c r="K2791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91" t="str">
        <x:v>Include</x:v>
      </x:c>
      <x:c r="M2791"/>
      <x:c r="N2791"/>
    </x:row>
    <x:row r="2792">
      <x:c r="A2792" t="str">
        <x:v>T Barry (B)|2026-04-22</x:v>
      </x:c>
      <x:c r="B2792" s="888" t="n">
        <x:v>46134</x:v>
      </x:c>
      <x:c r="C2792" t="str">
        <x:v>T Barry (B)</x:v>
      </x:c>
      <x:c r="D2792" t="str">
        <x:v>Permanent</x:v>
      </x:c>
      <x:c r="E2792" t="str">
        <x:v>Thurrock</x:v>
      </x:c>
      <x:c r="F2792" t="str">
        <x:v>Operative Skilled</x:v>
      </x:c>
      <x:c r="G2792" t="str">
        <x:v>400263</x:v>
      </x:c>
      <x:c r="H2792" t="str">
        <x:v>Apple Europe Limited</x:v>
      </x:c>
      <x:c r="I2792" s="22" t="n">
        <x:v>10.5</x:v>
      </x:c>
      <x:c r="J2792" t="str">
        <x:v>Worked</x:v>
      </x:c>
      <x:c r="K2792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92" t="str">
        <x:v>Include</x:v>
      </x:c>
      <x:c r="M2792"/>
      <x:c r="N2792"/>
    </x:row>
    <x:row r="2793">
      <x:c r="A2793" t="str">
        <x:v>T Barry (B)|2026-04-23</x:v>
      </x:c>
      <x:c r="B2793" s="888" t="n">
        <x:v>46135</x:v>
      </x:c>
      <x:c r="C2793" t="str">
        <x:v>T Barry (B)</x:v>
      </x:c>
      <x:c r="D2793" t="str">
        <x:v>Permanent</x:v>
      </x:c>
      <x:c r="E2793" t="str">
        <x:v>Thurrock</x:v>
      </x:c>
      <x:c r="F2793" t="str">
        <x:v>Operative Skilled</x:v>
      </x:c>
      <x:c r="G2793" t="str">
        <x:v>400263</x:v>
      </x:c>
      <x:c r="H2793" t="str">
        <x:v>Apple Europe Limited</x:v>
      </x:c>
      <x:c r="I2793" s="22" t="n">
        <x:v>10.5</x:v>
      </x:c>
      <x:c r="J2793" t="str">
        <x:v>Worked</x:v>
      </x:c>
      <x:c r="K2793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93" t="str">
        <x:v>Include</x:v>
      </x:c>
      <x:c r="M2793"/>
      <x:c r="N2793"/>
    </x:row>
    <x:row r="2794">
      <x:c r="A2794" t="str">
        <x:v>T Barry (B)|2026-04-24</x:v>
      </x:c>
      <x:c r="B2794" s="888" t="n">
        <x:v>46136</x:v>
      </x:c>
      <x:c r="C2794" t="str">
        <x:v>T Barry (B)</x:v>
      </x:c>
      <x:c r="D2794" t="str">
        <x:v>Permanent</x:v>
      </x:c>
      <x:c r="E2794" t="str">
        <x:v>Thurrock</x:v>
      </x:c>
      <x:c r="F2794" t="str">
        <x:v>Operative Skilled</x:v>
      </x:c>
      <x:c r="G2794" t="str">
        <x:v>400263</x:v>
      </x:c>
      <x:c r="H2794" t="str">
        <x:v>Apple Europe Limited</x:v>
      </x:c>
      <x:c r="I2794" s="22" t="n">
        <x:v>10.5</x:v>
      </x:c>
      <x:c r="J2794" t="str">
        <x:v>Worked</x:v>
      </x:c>
      <x:c r="K2794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94" t="str">
        <x:v>Include</x:v>
      </x:c>
      <x:c r="M2794"/>
      <x:c r="N2794"/>
    </x:row>
    <x:row r="2795">
      <x:c r="A2795" t="str">
        <x:v>T Barry (B)|2026-04-27</x:v>
      </x:c>
      <x:c r="B2795" s="888" t="n">
        <x:v>46139</x:v>
      </x:c>
      <x:c r="C2795" t="str">
        <x:v>T Barry (B)</x:v>
      </x:c>
      <x:c r="D2795" t="str">
        <x:v>Permanent</x:v>
      </x:c>
      <x:c r="E2795" t="str">
        <x:v>Thurrock</x:v>
      </x:c>
      <x:c r="F2795" t="str">
        <x:v>Operative Skilled</x:v>
      </x:c>
      <x:c r="G2795" t="str">
        <x:v>400263</x:v>
      </x:c>
      <x:c r="H2795" t="str">
        <x:v>Apple Europe Limited</x:v>
      </x:c>
      <x:c r="I2795" s="22" t="n">
        <x:v>10.5</x:v>
      </x:c>
      <x:c r="J2795" t="str">
        <x:v>Worked</x:v>
      </x:c>
      <x:c r="K2795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95" t="str">
        <x:v>Include</x:v>
      </x:c>
      <x:c r="M2795"/>
      <x:c r="N2795"/>
    </x:row>
    <x:row r="2796">
      <x:c r="A2796" t="str">
        <x:v>T Barry (B)|2026-04-28</x:v>
      </x:c>
      <x:c r="B2796" s="888" t="n">
        <x:v>46140</x:v>
      </x:c>
      <x:c r="C2796" t="str">
        <x:v>T Barry (B)</x:v>
      </x:c>
      <x:c r="D2796" t="str">
        <x:v>Permanent</x:v>
      </x:c>
      <x:c r="E2796" t="str">
        <x:v>Thurrock</x:v>
      </x:c>
      <x:c r="F2796" t="str">
        <x:v>Operative Skilled</x:v>
      </x:c>
      <x:c r="G2796" t="str">
        <x:v>400263</x:v>
      </x:c>
      <x:c r="H2796" t="str">
        <x:v>Apple Europe Limited</x:v>
      </x:c>
      <x:c r="I2796" s="22" t="n">
        <x:v>10.5</x:v>
      </x:c>
      <x:c r="J2796" t="str">
        <x:v>Worked</x:v>
      </x:c>
      <x:c r="K2796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96" t="str">
        <x:v>Include</x:v>
      </x:c>
      <x:c r="M2796"/>
      <x:c r="N2796"/>
    </x:row>
    <x:row r="2797">
      <x:c r="A2797" t="str">
        <x:v>T Barry (B)|2026-04-29</x:v>
      </x:c>
      <x:c r="B2797" s="888" t="n">
        <x:v>46141</x:v>
      </x:c>
      <x:c r="C2797" t="str">
        <x:v>T Barry (B)</x:v>
      </x:c>
      <x:c r="D2797" t="str">
        <x:v>Permanent</x:v>
      </x:c>
      <x:c r="E2797" t="str">
        <x:v>Thurrock</x:v>
      </x:c>
      <x:c r="F2797" t="str">
        <x:v>Operative Skilled</x:v>
      </x:c>
      <x:c r="G2797" t="str">
        <x:v>400263</x:v>
      </x:c>
      <x:c r="H2797" t="str">
        <x:v>Apple Europe Limited</x:v>
      </x:c>
      <x:c r="I2797" s="22" t="n">
        <x:v>10.5</x:v>
      </x:c>
      <x:c r="J2797" t="str">
        <x:v>Worked</x:v>
      </x:c>
      <x:c r="K2797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97" t="str">
        <x:v>Include</x:v>
      </x:c>
      <x:c r="M2797"/>
      <x:c r="N2797"/>
    </x:row>
    <x:row r="2798">
      <x:c r="A2798" t="str">
        <x:v>T Barry (B)|2026-04-30</x:v>
      </x:c>
      <x:c r="B2798" s="888" t="n">
        <x:v>46142</x:v>
      </x:c>
      <x:c r="C2798" t="str">
        <x:v>T Barry (B)</x:v>
      </x:c>
      <x:c r="D2798" t="str">
        <x:v>Permanent</x:v>
      </x:c>
      <x:c r="E2798" t="str">
        <x:v>Thurrock</x:v>
      </x:c>
      <x:c r="F2798" t="str">
        <x:v>Operative Skilled</x:v>
      </x:c>
      <x:c r="G2798" t="str">
        <x:v>400263</x:v>
      </x:c>
      <x:c r="H2798" t="str">
        <x:v>Apple Europe Limited</x:v>
      </x:c>
      <x:c r="I2798" s="22" t="n">
        <x:v>10.5</x:v>
      </x:c>
      <x:c r="J2798" t="str">
        <x:v>Worked</x:v>
      </x:c>
      <x:c r="K2798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98" t="str">
        <x:v>Include</x:v>
      </x:c>
      <x:c r="M2798"/>
      <x:c r="N2798"/>
    </x:row>
    <x:row r="2799">
      <x:c r="A2799" t="str">
        <x:v>T Brindle|2026-04-07</x:v>
      </x:c>
      <x:c r="B2799" s="888" t="n">
        <x:v>46119</x:v>
      </x:c>
      <x:c r="C2799" t="str">
        <x:v>T Brindle</x:v>
      </x:c>
      <x:c r="D2799" t="str">
        <x:v>Permanent</x:v>
      </x:c>
      <x:c r="E2799" t="str">
        <x:v>Croydon</x:v>
      </x:c>
      <x:c r="F2799" t="str">
        <x:v>Warehouse</x:v>
      </x:c>
      <x:c r="G2799"/>
      <x:c r="H2799"/>
      <x:c r="I2799" s="22" t="n">
        <x:v>0</x:v>
      </x:c>
      <x:c r="J2799" t="str">
        <x:v>Annual leave</x:v>
      </x:c>
      <x:c r="K2799" t="str">
        <x:v>Employee 1432; home branch Croydon; assigned role Warehouse | Leave: Annual Leave (Days) | Leave calendar basis: Fixed schedule</x:v>
      </x:c>
      <x:c r="L2799" t="str">
        <x:v>Include</x:v>
      </x:c>
      <x:c r="M2799"/>
      <x:c r="N2799"/>
    </x:row>
    <x:row r="2800">
      <x:c r="A2800" t="str">
        <x:v>T Brindle|2026-04-08</x:v>
      </x:c>
      <x:c r="B2800" s="888" t="n">
        <x:v>46120</x:v>
      </x:c>
      <x:c r="C2800" t="str">
        <x:v>T Brindle</x:v>
      </x:c>
      <x:c r="D2800" t="str">
        <x:v>Permanent</x:v>
      </x:c>
      <x:c r="E2800" t="str">
        <x:v>Croydon</x:v>
      </x:c>
      <x:c r="F2800" t="str">
        <x:v>Warehouse</x:v>
      </x:c>
      <x:c r="G2800"/>
      <x:c r="H2800"/>
      <x:c r="I2800" s="22" t="n">
        <x:v>0</x:v>
      </x:c>
      <x:c r="J2800" t="str">
        <x:v>Annual leave</x:v>
      </x:c>
      <x:c r="K2800" t="str">
        <x:v>Employee 1432; home branch Croydon; assigned role Warehouse | Leave: Annual Leave (Days) | Leave calendar basis: Fixed schedule</x:v>
      </x:c>
      <x:c r="L2800" t="str">
        <x:v>Include</x:v>
      </x:c>
      <x:c r="M2800"/>
      <x:c r="N2800"/>
    </x:row>
    <x:row r="2801">
      <x:c r="A2801" t="str">
        <x:v>T Brindle|2026-04-09</x:v>
      </x:c>
      <x:c r="B2801" s="888" t="n">
        <x:v>46121</x:v>
      </x:c>
      <x:c r="C2801" t="str">
        <x:v>T Brindle</x:v>
      </x:c>
      <x:c r="D2801" t="str">
        <x:v>Permanent</x:v>
      </x:c>
      <x:c r="E2801" t="str">
        <x:v>Croydon</x:v>
      </x:c>
      <x:c r="F2801" t="str">
        <x:v>Warehouse</x:v>
      </x:c>
      <x:c r="G2801"/>
      <x:c r="H2801"/>
      <x:c r="I2801" s="22" t="n">
        <x:v>0</x:v>
      </x:c>
      <x:c r="J2801" t="str">
        <x:v>Annual leave</x:v>
      </x:c>
      <x:c r="K2801" t="str">
        <x:v>Employee 1432; home branch Croydon; assigned role Warehouse | Leave: Annual Leave (Days) | Leave calendar basis: Fixed schedule</x:v>
      </x:c>
      <x:c r="L2801" t="str">
        <x:v>Include</x:v>
      </x:c>
      <x:c r="M2801"/>
      <x:c r="N2801"/>
    </x:row>
    <x:row r="2802">
      <x:c r="A2802" t="str">
        <x:v>T Brindle|2026-04-10</x:v>
      </x:c>
      <x:c r="B2802" s="888" t="n">
        <x:v>46122</x:v>
      </x:c>
      <x:c r="C2802" t="str">
        <x:v>T Brindle</x:v>
      </x:c>
      <x:c r="D2802" t="str">
        <x:v>Permanent</x:v>
      </x:c>
      <x:c r="E2802" t="str">
        <x:v>Croydon</x:v>
      </x:c>
      <x:c r="F2802" t="str">
        <x:v>Warehouse</x:v>
      </x:c>
      <x:c r="G2802"/>
      <x:c r="H2802"/>
      <x:c r="I2802" s="22" t="n">
        <x:v>0</x:v>
      </x:c>
      <x:c r="J2802" t="str">
        <x:v>Annual leave</x:v>
      </x:c>
      <x:c r="K2802" t="str">
        <x:v>Employee 1432; home branch Croydon; assigned role Warehouse | Leave: Annual Leave (Days) | Leave calendar basis: Fixed schedule</x:v>
      </x:c>
      <x:c r="L2802" t="str">
        <x:v>Include</x:v>
      </x:c>
      <x:c r="M2802"/>
      <x:c r="N2802"/>
    </x:row>
    <x:row r="2803">
      <x:c r="A2803" t="str">
        <x:v>T Brindle|2026-04-14</x:v>
      </x:c>
      <x:c r="B2803" s="888" t="n">
        <x:v>46126</x:v>
      </x:c>
      <x:c r="C2803" t="str">
        <x:v>T Brindle</x:v>
      </x:c>
      <x:c r="D2803" t="str">
        <x:v>Permanent</x:v>
      </x:c>
      <x:c r="E2803" t="str">
        <x:v>Croydon</x:v>
      </x:c>
      <x:c r="F2803" t="str">
        <x:v>Warehouse</x:v>
      </x:c>
      <x:c r="G2803" t="str">
        <x:v>396717A</x:v>
      </x:c>
      <x:c r="H2803" t="str">
        <x:v>Royal College of Emergency Medicine</x:v>
      </x:c>
      <x:c r="I2803" s="22" t="n">
        <x:v>4</x:v>
      </x:c>
      <x:c r="J2803" t="str">
        <x:v>Worked</x:v>
      </x:c>
      <x:c r="K2803" t="str">
        <x:v>Employee 1432; home branch Croydon; assigned role Warehouse | Deployment branch: Croydon | Actual role: Warehouse | Jobs: 396717A | Customers: Royal College of Emergency Medicine | Actual hours: 4.0; source records: 1</x:v>
      </x:c>
      <x:c r="L2803" t="str">
        <x:v>Include</x:v>
      </x:c>
      <x:c r="M2803"/>
      <x:c r="N2803"/>
    </x:row>
    <x:row r="2804">
      <x:c r="A2804" t="str">
        <x:v>T Brindle|2026-04-15</x:v>
      </x:c>
      <x:c r="B2804" s="888" t="n">
        <x:v>46127</x:v>
      </x:c>
      <x:c r="C2804" t="str">
        <x:v>T Brindle</x:v>
      </x:c>
      <x:c r="D2804" t="str">
        <x:v>Permanent</x:v>
      </x:c>
      <x:c r="E2804" t="str">
        <x:v>Croydon</x:v>
      </x:c>
      <x:c r="F2804" t="str">
        <x:v>Warehouse</x:v>
      </x:c>
      <x:c r="G2804" t="str">
        <x:v>399451A</x:v>
      </x:c>
      <x:c r="H2804" t="str">
        <x:v>Royal Borough of Kensington and Chelsea</x:v>
      </x:c>
      <x:c r="I2804" s="22" t="n">
        <x:v>3</x:v>
      </x:c>
      <x:c r="J2804" t="str">
        <x:v>Worked</x:v>
      </x:c>
      <x:c r="K2804" t="str">
        <x:v>Employee 1432; home branch Croydon; assigned role Warehouse | Deployment branch: Croydon | Actual role: Warehouse | Jobs: 399451A | Customers: Royal Borough of Kensington and Chelsea | Actual hours: 3.0; source records: 1</x:v>
      </x:c>
      <x:c r="L2804" t="str">
        <x:v>Include</x:v>
      </x:c>
      <x:c r="M2804"/>
      <x:c r="N2804"/>
    </x:row>
    <x:row r="2805">
      <x:c r="A2805" t="str">
        <x:v>T Brindle|2026-04-17</x:v>
      </x:c>
      <x:c r="B2805" s="888" t="n">
        <x:v>46129</x:v>
      </x:c>
      <x:c r="C2805" t="str">
        <x:v>T Brindle</x:v>
      </x:c>
      <x:c r="D2805" t="str">
        <x:v>Permanent</x:v>
      </x:c>
      <x:c r="E2805" t="str">
        <x:v>Croydon</x:v>
      </x:c>
      <x:c r="F2805" t="str">
        <x:v>Warehouse</x:v>
      </x:c>
      <x:c r="G2805" t="str">
        <x:v>400784</x:v>
      </x:c>
      <x:c r="H2805" t="str">
        <x:v>Hermes Investment Management Ltd</x:v>
      </x:c>
      <x:c r="I2805" s="22" t="n">
        <x:v>4</x:v>
      </x:c>
      <x:c r="J2805" t="str">
        <x:v>Worked</x:v>
      </x:c>
      <x:c r="K2805" t="str">
        <x:v>Employee 1432; home branch Croydon; assigned role Warehouse | Deployment branch: Croydon | Actual role: Warehouse | Jobs: 400784 | Customers: Hermes Investment Management Ltd | Actual hours: 4.0; source records: 1</x:v>
      </x:c>
      <x:c r="L2805" t="str">
        <x:v>Include</x:v>
      </x:c>
      <x:c r="M2805"/>
      <x:c r="N2805"/>
    </x:row>
    <x:row r="2806">
      <x:c r="A2806" t="str">
        <x:v>T Brindle|2026-04-18</x:v>
      </x:c>
      <x:c r="B2806" s="888" t="n">
        <x:v>46130</x:v>
      </x:c>
      <x:c r="C2806" t="str">
        <x:v>T Brindle</x:v>
      </x:c>
      <x:c r="D2806" t="str">
        <x:v>Permanent</x:v>
      </x:c>
      <x:c r="E2806" t="str">
        <x:v>Croydon</x:v>
      </x:c>
      <x:c r="F2806" t="str">
        <x:v>Warehouse</x:v>
      </x:c>
      <x:c r="G2806" t="str">
        <x:v>400784</x:v>
      </x:c>
      <x:c r="H2806" t="str">
        <x:v>Hermes Investment Management Ltd</x:v>
      </x:c>
      <x:c r="I2806" s="22" t="n">
        <x:v>3</x:v>
      </x:c>
      <x:c r="J2806" t="str">
        <x:v>Worked</x:v>
      </x:c>
      <x:c r="K2806" t="str">
        <x:v>Employee 1432; home branch Croydon; assigned role Warehouse | Deployment branch: Croydon | Actual role: Warehouse | Jobs: 400784 | Customers: Hermes Investment Management Ltd | Actual hours: 3.0; source records: 1</x:v>
      </x:c>
      <x:c r="L2806" t="str">
        <x:v>Include</x:v>
      </x:c>
      <x:c r="M2806"/>
      <x:c r="N2806"/>
    </x:row>
    <x:row r="2807">
      <x:c r="A2807" t="str">
        <x:v>T Brindle|2026-04-27</x:v>
      </x:c>
      <x:c r="B2807" s="888" t="n">
        <x:v>46139</x:v>
      </x:c>
      <x:c r="C2807" t="str">
        <x:v>T Brindle</x:v>
      </x:c>
      <x:c r="D2807" t="str">
        <x:v>Permanent</x:v>
      </x:c>
      <x:c r="E2807" t="str">
        <x:v>Croydon</x:v>
      </x:c>
      <x:c r="F2807" t="str">
        <x:v>Warehouse</x:v>
      </x:c>
      <x:c r="G2807" t="str">
        <x:v>401246</x:v>
      </x:c>
      <x:c r="H2807" t="str">
        <x:v>Monday.com</x:v>
      </x:c>
      <x:c r="I2807" s="22" t="n">
        <x:v>4</x:v>
      </x:c>
      <x:c r="J2807" t="str">
        <x:v>Worked</x:v>
      </x:c>
      <x:c r="K2807" t="str">
        <x:v>Employee 1432; home branch Croydon; assigned role Warehouse | Deployment branch: Croydon | Actual role: Warehouse | Jobs: 401246 | Customers: Monday.com | Actual hours: 4.0; source records: 1</x:v>
      </x:c>
      <x:c r="L2807" t="str">
        <x:v>Include</x:v>
      </x:c>
      <x:c r="M2807"/>
      <x:c r="N2807"/>
    </x:row>
    <x:row r="2808">
      <x:c r="A2808" t="str">
        <x:v>T Brindle|2026-04-28</x:v>
      </x:c>
      <x:c r="B2808" s="888" t="n">
        <x:v>46140</x:v>
      </x:c>
      <x:c r="C2808" t="str">
        <x:v>T Brindle</x:v>
      </x:c>
      <x:c r="D2808" t="str">
        <x:v>Permanent</x:v>
      </x:c>
      <x:c r="E2808" t="str">
        <x:v>Croydon</x:v>
      </x:c>
      <x:c r="F2808" t="str">
        <x:v>Warehouse</x:v>
      </x:c>
      <x:c r="G2808" t="str">
        <x:v>401246, 387520</x:v>
      </x:c>
      <x:c r="H2808" t="str">
        <x:v>Monday.com; Surrey County Council</x:v>
      </x:c>
      <x:c r="I2808" s="22" t="n">
        <x:v>8</x:v>
      </x:c>
      <x:c r="J2808" t="str">
        <x:v>Worked — 2 records</x:v>
      </x:c>
      <x:c r="K2808" t="str">
        <x:v>Employee 1432; home branch Croydon; assigned role Warehouse | Deployment branch: Croydon | Actual role: Warehouse | Jobs: 401246, 387520 | Customers: Monday.com; Surrey County Council | Actual hours: 8.0; source records: 2</x:v>
      </x:c>
      <x:c r="L2808" t="str">
        <x:v>Include</x:v>
      </x:c>
      <x:c r="M2808"/>
      <x:c r="N2808"/>
    </x:row>
    <x:row r="2809">
      <x:c r="A2809" t="str">
        <x:v>T Brindle|2026-04-29</x:v>
      </x:c>
      <x:c r="B2809" s="888" t="n">
        <x:v>46141</x:v>
      </x:c>
      <x:c r="C2809" t="str">
        <x:v>T Brindle</x:v>
      </x:c>
      <x:c r="D2809" t="str">
        <x:v>Permanent</x:v>
      </x:c>
      <x:c r="E2809" t="str">
        <x:v>Croydon</x:v>
      </x:c>
      <x:c r="F2809" t="str">
        <x:v>Warehouse</x:v>
      </x:c>
      <x:c r="G2809" t="str">
        <x:v>399451K</x:v>
      </x:c>
      <x:c r="H2809" t="str">
        <x:v>Royal Borough of Kensington and Chelsea</x:v>
      </x:c>
      <x:c r="I2809" s="22" t="n">
        <x:v>3</x:v>
      </x:c>
      <x:c r="J2809" t="str">
        <x:v>Worked</x:v>
      </x:c>
      <x:c r="K2809" t="str">
        <x:v>Employee 1432; home branch Croydon; assigned role Warehouse | Deployment branch: Croydon | Actual role: Warehouse | Jobs: 399451K | Customers: Royal Borough of Kensington and Chelsea | Actual hours: 3.0; source records: 1</x:v>
      </x:c>
      <x:c r="L2809" t="str">
        <x:v>Include</x:v>
      </x:c>
      <x:c r="M2809"/>
      <x:c r="N2809"/>
    </x:row>
    <x:row r="2810">
      <x:c r="A2810" t="str">
        <x:v>T Mautsi (CE)|2026-04-01</x:v>
      </x:c>
      <x:c r="B2810" s="888" t="n">
        <x:v>46113</x:v>
      </x:c>
      <x:c r="C2810" t="str">
        <x:v>T Mautsi (CE)</x:v>
      </x:c>
      <x:c r="D2810" t="str">
        <x:v>Permanent</x:v>
      </x:c>
      <x:c r="E2810" t="str">
        <x:v>Thurrock</x:v>
      </x:c>
      <x:c r="F2810" t="str">
        <x:v>Operative Driver</x:v>
      </x:c>
      <x:c r="G2810" t="str">
        <x:v>400582</x:v>
      </x:c>
      <x:c r="H2810" t="str">
        <x:v>Restore Harrow-Green</x:v>
      </x:c>
      <x:c r="I2810" s="22" t="n">
        <x:v>9.5</x:v>
      </x:c>
      <x:c r="J2810" t="str">
        <x:v>Worked</x:v>
      </x:c>
      <x:c r="K2810" t="str">
        <x:v>Employee 2262; home branch Thurrock; assigned role Operative Driver | Deployment branch: Thurrock | Actual role: Operative Driver | Jobs: 400582 | Customers: Restore Harrow-Green | Actual hours: 9.5; source records: 1</x:v>
      </x:c>
      <x:c r="L2810" t="str">
        <x:v>Include</x:v>
      </x:c>
      <x:c r="M2810"/>
      <x:c r="N2810"/>
    </x:row>
    <x:row r="2811">
      <x:c r="A2811" t="str">
        <x:v>T Mautsi (CE)|2026-04-02</x:v>
      </x:c>
      <x:c r="B2811" s="888" t="n">
        <x:v>46114</x:v>
      </x:c>
      <x:c r="C2811" t="str">
        <x:v>T Mautsi (CE)</x:v>
      </x:c>
      <x:c r="D2811" t="str">
        <x:v>Permanent</x:v>
      </x:c>
      <x:c r="E2811" t="str">
        <x:v>Thurrock</x:v>
      </x:c>
      <x:c r="F2811" t="str">
        <x:v>Operative Driver</x:v>
      </x:c>
      <x:c r="G2811" t="str">
        <x:v>401345</x:v>
      </x:c>
      <x:c r="H2811" t="str">
        <x:v>Adecco Group</x:v>
      </x:c>
      <x:c r="I2811" s="22" t="n">
        <x:v>9</x:v>
      </x:c>
      <x:c r="J2811" t="str">
        <x:v>Worked</x:v>
      </x:c>
      <x:c r="K2811" t="str">
        <x:v>Employee 2262; home branch Thurrock; assigned role Operative Driver | Deployment branch: Thurrock | Actual role: Operative Driver | Jobs: 401345 | Customers: Adecco Group | Actual hours: 9.0; source records: 1</x:v>
      </x:c>
      <x:c r="L2811" t="str">
        <x:v>Include</x:v>
      </x:c>
      <x:c r="M2811"/>
      <x:c r="N2811"/>
    </x:row>
    <x:row r="2812">
      <x:c r="A2812" t="str">
        <x:v>T Mautsi (CE)|2026-04-03</x:v>
      </x:c>
      <x:c r="B2812" s="888" t="n">
        <x:v>46115</x:v>
      </x:c>
      <x:c r="C2812" t="str">
        <x:v>T Mautsi (CE)</x:v>
      </x:c>
      <x:c r="D2812" t="str">
        <x:v>Permanent</x:v>
      </x:c>
      <x:c r="E2812" t="str">
        <x:v>Thurrock</x:v>
      </x:c>
      <x:c r="F2812" t="str">
        <x:v>Operative Driver</x:v>
      </x:c>
      <x:c r="G2812"/>
      <x:c r="H2812"/>
      <x:c r="I2812" s="22" t="n">
        <x:v>0</x:v>
      </x:c>
      <x:c r="J2812" t="str">
        <x:v>Annual leave</x:v>
      </x:c>
      <x:c r="K2812" t="str">
        <x:v>Employee 2262; home branch Thurrock; assigned role Operative Driver | Leave: Annual Leave (Hours) | Leave calendar basis: Variable-pattern period</x:v>
      </x:c>
      <x:c r="L2812" t="str">
        <x:v>Include</x:v>
      </x:c>
      <x:c r="M2812"/>
      <x:c r="N2812"/>
    </x:row>
    <x:row r="2813">
      <x:c r="A2813" t="str">
        <x:v>T Mautsi (CE)|2026-04-04</x:v>
      </x:c>
      <x:c r="B2813" s="888" t="n">
        <x:v>46116</x:v>
      </x:c>
      <x:c r="C2813" t="str">
        <x:v>T Mautsi (CE)</x:v>
      </x:c>
      <x:c r="D2813" t="str">
        <x:v>Permanent</x:v>
      </x:c>
      <x:c r="E2813" t="str">
        <x:v>Thurrock</x:v>
      </x:c>
      <x:c r="F2813" t="str">
        <x:v>Operative Driver</x:v>
      </x:c>
      <x:c r="G2813" t="str">
        <x:v>401481</x:v>
      </x:c>
      <x:c r="H2813" t="str">
        <x:v>Financial Conduct Authority</x:v>
      </x:c>
      <x:c r="I2813" s="22" t="n">
        <x:v>10</x:v>
      </x:c>
      <x:c r="J2813" t="str">
        <x:v>Worked</x:v>
      </x:c>
      <x:c r="K2813" t="str">
        <x:v>Employee 2262; home branch Thurrock; assigned role Operative Driver | Deployment branch: Thurrock | Actual role: Operative Driver | Jobs: 401481 | Customers: Financial Conduct Authority | Actual hours: 10.0; source records: 1</x:v>
      </x:c>
      <x:c r="L2813" t="str">
        <x:v>Include</x:v>
      </x:c>
      <x:c r="M2813"/>
      <x:c r="N2813"/>
    </x:row>
    <x:row r="2814">
      <x:c r="A2814" t="str">
        <x:v>T Mautsi (CE)|2026-04-06</x:v>
      </x:c>
      <x:c r="B2814" s="888" t="n">
        <x:v>46118</x:v>
      </x:c>
      <x:c r="C2814" t="str">
        <x:v>T Mautsi (CE)</x:v>
      </x:c>
      <x:c r="D2814" t="str">
        <x:v>Permanent</x:v>
      </x:c>
      <x:c r="E2814" t="str">
        <x:v>Thurrock</x:v>
      </x:c>
      <x:c r="F2814" t="str">
        <x:v>Operative Driver</x:v>
      </x:c>
      <x:c r="G2814"/>
      <x:c r="H2814"/>
      <x:c r="I2814" s="22" t="n">
        <x:v>0</x:v>
      </x:c>
      <x:c r="J2814" t="str">
        <x:v>Annual leave</x:v>
      </x:c>
      <x:c r="K2814" t="str">
        <x:v>Employee 2262; home branch Thurrock; assigned role Operative Driver | Leave: Annual Leave (Hours) | Leave calendar basis: Variable-pattern period</x:v>
      </x:c>
      <x:c r="L2814" t="str">
        <x:v>Include</x:v>
      </x:c>
      <x:c r="M2814"/>
      <x:c r="N2814"/>
    </x:row>
    <x:row r="2815">
      <x:c r="A2815" t="str">
        <x:v>T Mautsi (CE)|2026-04-07</x:v>
      </x:c>
      <x:c r="B2815" s="888" t="n">
        <x:v>46119</x:v>
      </x:c>
      <x:c r="C2815" t="str">
        <x:v>T Mautsi (CE)</x:v>
      </x:c>
      <x:c r="D2815" t="str">
        <x:v>Permanent</x:v>
      </x:c>
      <x:c r="E2815" t="str">
        <x:v>Thurrock</x:v>
      </x:c>
      <x:c r="F2815" t="str">
        <x:v>Operative Driver</x:v>
      </x:c>
      <x:c r="G2815" t="str">
        <x:v>401089</x:v>
      </x:c>
      <x:c r="H2815" t="str">
        <x:v>Protech Network Solutions</x:v>
      </x:c>
      <x:c r="I2815" s="22" t="n">
        <x:v>7.5</x:v>
      </x:c>
      <x:c r="J2815" t="str">
        <x:v>Worked</x:v>
      </x:c>
      <x:c r="K2815" t="str">
        <x:v>Employee 2262; home branch Thurrock; assigned role Operative Driver | Deployment branch: Thurrock | Actual role: Operative Driver | Jobs: 401089 | Customers: Protech Network Solutions | Actual hours: 7.5; source records: 1</x:v>
      </x:c>
      <x:c r="L2815" t="str">
        <x:v>Include</x:v>
      </x:c>
      <x:c r="M2815"/>
      <x:c r="N2815"/>
    </x:row>
    <x:row r="2816">
      <x:c r="A2816" t="str">
        <x:v>T Mautsi (CE)|2026-04-08</x:v>
      </x:c>
      <x:c r="B2816" s="888" t="n">
        <x:v>46120</x:v>
      </x:c>
      <x:c r="C2816" t="str">
        <x:v>T Mautsi (CE)</x:v>
      </x:c>
      <x:c r="D2816" t="str">
        <x:v>Permanent</x:v>
      </x:c>
      <x:c r="E2816" t="str">
        <x:v>Thurrock</x:v>
      </x:c>
      <x:c r="F2816" t="str">
        <x:v>Operative Driver</x:v>
      </x:c>
      <x:c r="G2816" t="str">
        <x:v>401351, 398210B</x:v>
      </x:c>
      <x:c r="H2816" t="str">
        <x:v>JP Morgan Limited; London Metropolitan University</x:v>
      </x:c>
      <x:c r="I2816" s="22" t="n">
        <x:v>12</x:v>
      </x:c>
      <x:c r="J2816" t="str">
        <x:v>Worked — 2 records</x:v>
      </x:c>
      <x:c r="K2816" t="str">
        <x:v>Employee 2262; home branch Thurrock; assigned role Operative Driver | Deployment branch: Thurrock | Actual role: Operative Driver | Jobs: 401351, 398210B | Customers: JP Morgan Limited; London Metropolitan University | Actual hours: 12.0; source records: 2</x:v>
      </x:c>
      <x:c r="L2816" t="str">
        <x:v>Include</x:v>
      </x:c>
      <x:c r="M2816"/>
      <x:c r="N2816"/>
    </x:row>
    <x:row r="2817">
      <x:c r="A2817" t="str">
        <x:v>T Mautsi (CE)|2026-04-10</x:v>
      </x:c>
      <x:c r="B2817" s="888" t="n">
        <x:v>46122</x:v>
      </x:c>
      <x:c r="C2817" t="str">
        <x:v>T Mautsi (CE)</x:v>
      </x:c>
      <x:c r="D2817" t="str">
        <x:v>Permanent</x:v>
      </x:c>
      <x:c r="E2817" t="str">
        <x:v>Thurrock</x:v>
      </x:c>
      <x:c r="F2817" t="str">
        <x:v>Operative Driver</x:v>
      </x:c>
      <x:c r="G2817" t="str">
        <x:v>396207</x:v>
      </x:c>
      <x:c r="H2817" t="str">
        <x:v>Linklaters LLP</x:v>
      </x:c>
      <x:c r="I2817" s="22" t="n">
        <x:v>9.5</x:v>
      </x:c>
      <x:c r="J2817" t="str">
        <x:v>Worked</x:v>
      </x:c>
      <x:c r="K2817" t="str">
        <x:v>Employee 2262; home branch Thurrock; assigned role Operative Driver | Deployment branch: Thurrock | Actual role: Operative Driver | Jobs: 396207 | Customers: Linklaters LLP | Actual hours: 9.5; source records: 1</x:v>
      </x:c>
      <x:c r="L2817" t="str">
        <x:v>Include</x:v>
      </x:c>
      <x:c r="M2817"/>
      <x:c r="N2817"/>
    </x:row>
    <x:row r="2818">
      <x:c r="A2818" t="str">
        <x:v>T Mautsi (CE)|2026-04-11</x:v>
      </x:c>
      <x:c r="B2818" s="888" t="n">
        <x:v>46123</x:v>
      </x:c>
      <x:c r="C2818" t="str">
        <x:v>T Mautsi (CE)</x:v>
      </x:c>
      <x:c r="D2818" t="str">
        <x:v>Permanent</x:v>
      </x:c>
      <x:c r="E2818" t="str">
        <x:v>Thurrock</x:v>
      </x:c>
      <x:c r="F2818" t="str">
        <x:v>Operative Driver</x:v>
      </x:c>
      <x:c r="G2818" t="str">
        <x:v>396207</x:v>
      </x:c>
      <x:c r="H2818" t="str">
        <x:v>Linklaters LLP</x:v>
      </x:c>
      <x:c r="I2818" s="22" t="n">
        <x:v>7</x:v>
      </x:c>
      <x:c r="J2818" t="str">
        <x:v>Worked</x:v>
      </x:c>
      <x:c r="K2818" t="str">
        <x:v>Employee 2262; home branch Thurrock; assigned role Operative Driver | Deployment branch: Thurrock | Actual role: Operative Driver | Jobs: 396207 | Customers: Linklaters LLP | Actual hours: 7.0; source records: 1</x:v>
      </x:c>
      <x:c r="L2818" t="str">
        <x:v>Include</x:v>
      </x:c>
      <x:c r="M2818"/>
      <x:c r="N2818"/>
    </x:row>
    <x:row r="2819">
      <x:c r="A2819" t="str">
        <x:v>T Mautsi (CE)|2026-04-13</x:v>
      </x:c>
      <x:c r="B2819" s="888" t="n">
        <x:v>46125</x:v>
      </x:c>
      <x:c r="C2819" t="str">
        <x:v>T Mautsi (CE)</x:v>
      </x:c>
      <x:c r="D2819" t="str">
        <x:v>Permanent</x:v>
      </x:c>
      <x:c r="E2819" t="str">
        <x:v>Thurrock</x:v>
      </x:c>
      <x:c r="F2819" t="str">
        <x:v>Operative Driver</x:v>
      </x:c>
      <x:c r="G2819" t="str">
        <x:v>400773</x:v>
      </x:c>
      <x:c r="H2819" t="str">
        <x:v>Foreign Commonwealth Office</x:v>
      </x:c>
      <x:c r="I2819" s="22" t="n">
        <x:v>7</x:v>
      </x:c>
      <x:c r="J2819" t="str">
        <x:v>Worked</x:v>
      </x:c>
      <x:c r="K2819" t="str">
        <x:v>Employee 2262; home branch Thurrock; assigned role Operative Driver | Deployment branch: Thurrock | Actual role: Operative Driver | Jobs: 400773 | Customers: Foreign Commonwealth Office | Actual hours: 7.0; source records: 1</x:v>
      </x:c>
      <x:c r="L2819" t="str">
        <x:v>Include</x:v>
      </x:c>
      <x:c r="M2819"/>
      <x:c r="N2819"/>
    </x:row>
    <x:row r="2820">
      <x:c r="A2820" t="str">
        <x:v>T Mautsi (CE)|2026-04-14</x:v>
      </x:c>
      <x:c r="B2820" s="888" t="n">
        <x:v>46126</x:v>
      </x:c>
      <x:c r="C2820" t="str">
        <x:v>T Mautsi (CE)</x:v>
      </x:c>
      <x:c r="D2820" t="str">
        <x:v>Permanent</x:v>
      </x:c>
      <x:c r="E2820" t="str">
        <x:v>Thurrock</x:v>
      </x:c>
      <x:c r="F2820" t="str">
        <x:v>Operative Driver</x:v>
      </x:c>
      <x:c r="G2820" t="str">
        <x:v>400121</x:v>
      </x:c>
      <x:c r="H2820" t="str">
        <x:v>BioChek (UK) Ltd</x:v>
      </x:c>
      <x:c r="I2820" s="22" t="n">
        <x:v>9.5</x:v>
      </x:c>
      <x:c r="J2820" t="str">
        <x:v>Worked</x:v>
      </x:c>
      <x:c r="K2820" t="str">
        <x:v>Employee 2262; home branch Thurrock; assigned role Operative Driver | Deployment branch: Oxford | Actual role: Operative Driver | Jobs: 400121 | Customers: BioChek (UK) Ltd | Actual hours: 9.5; source records: 1</x:v>
      </x:c>
      <x:c r="L2820" t="str">
        <x:v>Include</x:v>
      </x:c>
      <x:c r="M2820"/>
      <x:c r="N2820"/>
    </x:row>
    <x:row r="2821">
      <x:c r="A2821" t="str">
        <x:v>T Mautsi (CE)|2026-04-15</x:v>
      </x:c>
      <x:c r="B2821" s="888" t="n">
        <x:v>46127</x:v>
      </x:c>
      <x:c r="C2821" t="str">
        <x:v>T Mautsi (CE)</x:v>
      </x:c>
      <x:c r="D2821" t="str">
        <x:v>Permanent</x:v>
      </x:c>
      <x:c r="E2821" t="str">
        <x:v>Thurrock</x:v>
      </x:c>
      <x:c r="F2821" t="str">
        <x:v>Operative Driver</x:v>
      </x:c>
      <x:c r="G2821" t="str">
        <x:v>400121</x:v>
      </x:c>
      <x:c r="H2821" t="str">
        <x:v>BioChek (UK) Ltd</x:v>
      </x:c>
      <x:c r="I2821" s="22" t="n">
        <x:v>8.5</x:v>
      </x:c>
      <x:c r="J2821" t="str">
        <x:v>Worked</x:v>
      </x:c>
      <x:c r="K2821" t="str">
        <x:v>Employee 2262; home branch Thurrock; assigned role Operative Driver | Deployment branch: Oxford | Actual role: Operative Driver | Jobs: 400121 | Customers: BioChek (UK) Ltd | Actual hours: 8.5; source records: 1</x:v>
      </x:c>
      <x:c r="L2821" t="str">
        <x:v>Include</x:v>
      </x:c>
      <x:c r="M2821"/>
      <x:c r="N2821"/>
    </x:row>
    <x:row r="2822">
      <x:c r="A2822" t="str">
        <x:v>T Mautsi (CE)|2026-04-16</x:v>
      </x:c>
      <x:c r="B2822" s="888" t="n">
        <x:v>46128</x:v>
      </x:c>
      <x:c r="C2822" t="str">
        <x:v>T Mautsi (CE)</x:v>
      </x:c>
      <x:c r="D2822" t="str">
        <x:v>Permanent</x:v>
      </x:c>
      <x:c r="E2822" t="str">
        <x:v>Thurrock</x:v>
      </x:c>
      <x:c r="F2822" t="str">
        <x:v>Operative Driver</x:v>
      </x:c>
      <x:c r="G2822" t="str">
        <x:v>401599, 401620</x:v>
      </x:c>
      <x:c r="H2822" t="str">
        <x:v>Bank of New York Mellon; Cognizant Worldwide Limited</x:v>
      </x:c>
      <x:c r="I2822" s="22" t="n">
        <x:v>8.5</x:v>
      </x:c>
      <x:c r="J2822" t="str">
        <x:v>Worked — 2 records</x:v>
      </x:c>
      <x:c r="K2822" t="str">
        <x:v>Employee 2262; home branch Thurrock; assigned role Operative Driver | Deployment branch: Thurrock | Actual role: Operative Driver | Jobs: 401599, 401620 | Customers: Bank of New York Mellon; Cognizant Worldwide Limited | Actual hours: 8.5; source records: 2</x:v>
      </x:c>
      <x:c r="L2822" t="str">
        <x:v>Include</x:v>
      </x:c>
      <x:c r="M2822"/>
      <x:c r="N2822"/>
    </x:row>
    <x:row r="2823">
      <x:c r="A2823" t="str">
        <x:v>T Mautsi (CE)|2026-04-17</x:v>
      </x:c>
      <x:c r="B2823" s="888" t="n">
        <x:v>46129</x:v>
      </x:c>
      <x:c r="C2823" t="str">
        <x:v>T Mautsi (CE)</x:v>
      </x:c>
      <x:c r="D2823" t="str">
        <x:v>Permanent</x:v>
      </x:c>
      <x:c r="E2823" t="str">
        <x:v>Thurrock</x:v>
      </x:c>
      <x:c r="F2823" t="str">
        <x:v>Operative Driver</x:v>
      </x:c>
      <x:c r="G2823" t="str">
        <x:v>399438</x:v>
      </x:c>
      <x:c r="H2823" t="str">
        <x:v>Harrow Green Thurrock M/W use only</x:v>
      </x:c>
      <x:c r="I2823" s="22" t="n">
        <x:v>9</x:v>
      </x:c>
      <x:c r="J2823" t="str">
        <x:v>Worked</x:v>
      </x:c>
      <x:c r="K2823" t="str">
        <x:v>Employee 2262; home branch Thurrock; assigned role Operative Driver | Deployment branch: Thurrock | Actual role: Operative Skilled | Jobs: 399438 | Customers: Harrow Green Thurrock M/W use only | Actual hours: 9.0; source records: 1</x:v>
      </x:c>
      <x:c r="L2823" t="str">
        <x:v>Include</x:v>
      </x:c>
      <x:c r="M2823"/>
      <x:c r="N2823"/>
    </x:row>
    <x:row r="2824">
      <x:c r="A2824" t="str">
        <x:v>T Mautsi (CE)|2026-04-20</x:v>
      </x:c>
      <x:c r="B2824" s="888" t="n">
        <x:v>46132</x:v>
      </x:c>
      <x:c r="C2824" t="str">
        <x:v>T Mautsi (CE)</x:v>
      </x:c>
      <x:c r="D2824" t="str">
        <x:v>Permanent</x:v>
      </x:c>
      <x:c r="E2824" t="str">
        <x:v>Thurrock</x:v>
      </x:c>
      <x:c r="F2824" t="str">
        <x:v>Operative Driver</x:v>
      </x:c>
      <x:c r="G2824" t="str">
        <x:v>399379C, 400679</x:v>
      </x:c>
      <x:c r="H2824" t="str">
        <x:v>Restore Harrow Green Oxford  M/W use only; Thames Valley Police</x:v>
      </x:c>
      <x:c r="I2824" s="22" t="n">
        <x:v>20.5</x:v>
      </x:c>
      <x:c r="J2824" t="str">
        <x:v>Worked — 2 records</x:v>
      </x:c>
      <x:c r="K2824" t="str">
        <x:v>Employee 2262; home branch Thurrock; assigned role Operative Driver | Deployment branch: Oxford | Actual role: Operative Driver | Jobs: 399379C, 400679 | Customers: Restore Harrow Green Oxford  M/W use only; Thames Valley Police | Actual hours: 20.5; source records: 2</x:v>
      </x:c>
      <x:c r="L2824" t="str">
        <x:v>Include</x:v>
      </x:c>
      <x:c r="M2824"/>
      <x:c r="N2824"/>
    </x:row>
    <x:row r="2825">
      <x:c r="A2825" t="str">
        <x:v>T Mautsi (CE)|2026-04-21</x:v>
      </x:c>
      <x:c r="B2825" s="888" t="n">
        <x:v>46133</x:v>
      </x:c>
      <x:c r="C2825" t="str">
        <x:v>T Mautsi (CE)</x:v>
      </x:c>
      <x:c r="D2825" t="str">
        <x:v>Permanent</x:v>
      </x:c>
      <x:c r="E2825" t="str">
        <x:v>Thurrock</x:v>
      </x:c>
      <x:c r="F2825" t="str">
        <x:v>Operative Driver</x:v>
      </x:c>
      <x:c r="G2825" t="str">
        <x:v>401629</x:v>
      </x:c>
      <x:c r="H2825" t="str">
        <x:v>CH &amp; Co Catering Ltd</x:v>
      </x:c>
      <x:c r="I2825" s="22" t="n">
        <x:v>6.5</x:v>
      </x:c>
      <x:c r="J2825" t="str">
        <x:v>Worked</x:v>
      </x:c>
      <x:c r="K2825" t="str">
        <x:v>Employee 2262; home branch Thurrock; assigned role Operative Driver | Deployment branch: Thurrock | Actual role: Operative Driver | Jobs: 401629 | Customers: CH &amp; Co Catering Ltd | Actual hours: 6.5; source records: 1</x:v>
      </x:c>
      <x:c r="L2825" t="str">
        <x:v>Include</x:v>
      </x:c>
      <x:c r="M2825"/>
      <x:c r="N2825"/>
    </x:row>
    <x:row r="2826">
      <x:c r="A2826" t="str">
        <x:v>T Mautsi (CE)|2026-04-22</x:v>
      </x:c>
      <x:c r="B2826" s="888" t="n">
        <x:v>46134</x:v>
      </x:c>
      <x:c r="C2826" t="str">
        <x:v>T Mautsi (CE)</x:v>
      </x:c>
      <x:c r="D2826" t="str">
        <x:v>Permanent</x:v>
      </x:c>
      <x:c r="E2826" t="str">
        <x:v>Thurrock</x:v>
      </x:c>
      <x:c r="F2826" t="str">
        <x:v>Operative Driver</x:v>
      </x:c>
      <x:c r="G2826" t="str">
        <x:v>400853</x:v>
      </x:c>
      <x:c r="H2826" t="str">
        <x:v>National Conservation Services/London Borough of Newham</x:v>
      </x:c>
      <x:c r="I2826" s="22" t="n">
        <x:v>5.5</x:v>
      </x:c>
      <x:c r="J2826" t="str">
        <x:v>Worked</x:v>
      </x:c>
      <x:c r="K2826" t="str">
        <x:v>Employee 2262; home branch Thurrock; assigned role Operative Driver | Deployment branch: Thurrock | Actual role: Operative Driver | Jobs: 400853 | Customers: National Conservation Services/London Borough of Newham | Actual hours: 5.5; source records: 1</x:v>
      </x:c>
      <x:c r="L2826" t="str">
        <x:v>Include</x:v>
      </x:c>
      <x:c r="M2826"/>
      <x:c r="N2826"/>
    </x:row>
    <x:row r="2827">
      <x:c r="A2827" t="str">
        <x:v>T Mautsi (CE)|2026-04-23</x:v>
      </x:c>
      <x:c r="B2827" s="888" t="n">
        <x:v>46135</x:v>
      </x:c>
      <x:c r="C2827" t="str">
        <x:v>T Mautsi (CE)</x:v>
      </x:c>
      <x:c r="D2827" t="str">
        <x:v>Permanent</x:v>
      </x:c>
      <x:c r="E2827" t="str">
        <x:v>Thurrock</x:v>
      </x:c>
      <x:c r="F2827" t="str">
        <x:v>Operative Driver</x:v>
      </x:c>
      <x:c r="G2827" t="str">
        <x:v>400582</x:v>
      </x:c>
      <x:c r="H2827" t="str">
        <x:v>Restore Harrow-Green</x:v>
      </x:c>
      <x:c r="I2827" s="22" t="n">
        <x:v>8.5</x:v>
      </x:c>
      <x:c r="J2827" t="str">
        <x:v>Worked</x:v>
      </x:c>
      <x:c r="K2827" t="str">
        <x:v>Employee 2262; home branch Thurrock; assigned role Operative Driver | Deployment branch: Thurrock | Actual role: Operative Driver | Jobs: 400582 | Customers: Restore Harrow-Green | Actual hours: 8.5; source records: 1</x:v>
      </x:c>
      <x:c r="L2827" t="str">
        <x:v>Include</x:v>
      </x:c>
      <x:c r="M2827"/>
      <x:c r="N2827"/>
    </x:row>
    <x:row r="2828">
      <x:c r="A2828" t="str">
        <x:v>T Mautsi (CE)|2026-04-24</x:v>
      </x:c>
      <x:c r="B2828" s="888" t="n">
        <x:v>46136</x:v>
      </x:c>
      <x:c r="C2828" t="str">
        <x:v>T Mautsi (CE)</x:v>
      </x:c>
      <x:c r="D2828" t="str">
        <x:v>Permanent</x:v>
      </x:c>
      <x:c r="E2828" t="str">
        <x:v>Thurrock</x:v>
      </x:c>
      <x:c r="F2828" t="str">
        <x:v>Operative Driver</x:v>
      </x:c>
      <x:c r="G2828" t="str">
        <x:v>399438</x:v>
      </x:c>
      <x:c r="H2828" t="str">
        <x:v>Harrow Green Thurrock M/W use only</x:v>
      </x:c>
      <x:c r="I2828" s="22" t="n">
        <x:v>10</x:v>
      </x:c>
      <x:c r="J2828" t="str">
        <x:v>Worked</x:v>
      </x:c>
      <x:c r="K2828" t="str">
        <x:v>Employee 2262; home branch Thurrock; assigned role Operative Driver | Deployment branch: Thurrock | Actual role: Operative Driver | Jobs: 399438 | Customers: Harrow Green Thurrock M/W use only | Actual hours: 10.0; source records: 1</x:v>
      </x:c>
      <x:c r="L2828" t="str">
        <x:v>Include</x:v>
      </x:c>
      <x:c r="M2828"/>
      <x:c r="N2828"/>
    </x:row>
    <x:row r="2829">
      <x:c r="A2829" t="str">
        <x:v>T Mautsi (CE)|2026-04-25</x:v>
      </x:c>
      <x:c r="B2829" s="888" t="n">
        <x:v>46137</x:v>
      </x:c>
      <x:c r="C2829" t="str">
        <x:v>T Mautsi (CE)</x:v>
      </x:c>
      <x:c r="D2829" t="str">
        <x:v>Permanent</x:v>
      </x:c>
      <x:c r="E2829" t="str">
        <x:v>Thurrock</x:v>
      </x:c>
      <x:c r="F2829" t="str">
        <x:v>Operative Driver</x:v>
      </x:c>
      <x:c r="G2829" t="str">
        <x:v>401674</x:v>
      </x:c>
      <x:c r="H2829" t="str">
        <x:v>Bank Of America</x:v>
      </x:c>
      <x:c r="I2829" s="22" t="n">
        <x:v>5.5</x:v>
      </x:c>
      <x:c r="J2829" t="str">
        <x:v>Worked</x:v>
      </x:c>
      <x:c r="K2829" t="str">
        <x:v>Employee 2262; home branch Thurrock; assigned role Operative Driver | Deployment branch: Thurrock | Actual role: Operative Driver | Jobs: 401674 | Customers: Bank Of America | Actual hours: 5.5; source records: 1</x:v>
      </x:c>
      <x:c r="L2829" t="str">
        <x:v>Include</x:v>
      </x:c>
      <x:c r="M2829"/>
      <x:c r="N2829"/>
    </x:row>
    <x:row r="2830">
      <x:c r="A2830" t="str">
        <x:v>T Mautsi (CE)|2026-04-27</x:v>
      </x:c>
      <x:c r="B2830" s="888" t="n">
        <x:v>46139</x:v>
      </x:c>
      <x:c r="C2830" t="str">
        <x:v>T Mautsi (CE)</x:v>
      </x:c>
      <x:c r="D2830" t="str">
        <x:v>Permanent</x:v>
      </x:c>
      <x:c r="E2830" t="str">
        <x:v>Thurrock</x:v>
      </x:c>
      <x:c r="F2830" t="str">
        <x:v>Operative Driver</x:v>
      </x:c>
      <x:c r="G2830" t="str">
        <x:v>401724</x:v>
      </x:c>
      <x:c r="H2830" t="str">
        <x:v>Protech Network Solutions</x:v>
      </x:c>
      <x:c r="I2830" s="22" t="n">
        <x:v>9</x:v>
      </x:c>
      <x:c r="J2830" t="str">
        <x:v>Worked</x:v>
      </x:c>
      <x:c r="K2830" t="str">
        <x:v>Employee 2262; home branch Thurrock; assigned role Operative Driver | Deployment branch: Thurrock | Actual role: Operative Driver | Jobs: 401724 | Customers: Protech Network Solutions | Actual hours: 9.0; source records: 1</x:v>
      </x:c>
      <x:c r="L2830" t="str">
        <x:v>Include</x:v>
      </x:c>
      <x:c r="M2830"/>
      <x:c r="N2830"/>
    </x:row>
    <x:row r="2831">
      <x:c r="A2831" t="str">
        <x:v>T Mautsi (CE)|2026-04-28</x:v>
      </x:c>
      <x:c r="B2831" s="888" t="n">
        <x:v>46140</x:v>
      </x:c>
      <x:c r="C2831" t="str">
        <x:v>T Mautsi (CE)</x:v>
      </x:c>
      <x:c r="D2831" t="str">
        <x:v>Permanent</x:v>
      </x:c>
      <x:c r="E2831" t="str">
        <x:v>Thurrock</x:v>
      </x:c>
      <x:c r="F2831" t="str">
        <x:v>Operative Driver</x:v>
      </x:c>
      <x:c r="G2831" t="str">
        <x:v>401629</x:v>
      </x:c>
      <x:c r="H2831" t="str">
        <x:v>CH &amp; Co Catering Ltd</x:v>
      </x:c>
      <x:c r="I2831" s="22" t="n">
        <x:v>8.5</x:v>
      </x:c>
      <x:c r="J2831" t="str">
        <x:v>Worked</x:v>
      </x:c>
      <x:c r="K2831" t="str">
        <x:v>Employee 2262; home branch Thurrock; assigned role Operative Driver | Deployment branch: Thurrock | Actual role: Operative Driver | Jobs: 401629 | Customers: CH &amp; Co Catering Ltd | Actual hours: 8.5; source records: 1</x:v>
      </x:c>
      <x:c r="L2831" t="str">
        <x:v>Include</x:v>
      </x:c>
      <x:c r="M2831"/>
      <x:c r="N2831"/>
    </x:row>
    <x:row r="2832">
      <x:c r="A2832" t="str">
        <x:v>T Mautsi (CE)|2026-04-29</x:v>
      </x:c>
      <x:c r="B2832" s="888" t="n">
        <x:v>46141</x:v>
      </x:c>
      <x:c r="C2832" t="str">
        <x:v>T Mautsi (CE)</x:v>
      </x:c>
      <x:c r="D2832" t="str">
        <x:v>Permanent</x:v>
      </x:c>
      <x:c r="E2832" t="str">
        <x:v>Thurrock</x:v>
      </x:c>
      <x:c r="F2832" t="str">
        <x:v>Operative Driver</x:v>
      </x:c>
      <x:c r="G2832" t="str">
        <x:v>401629</x:v>
      </x:c>
      <x:c r="H2832" t="str">
        <x:v>CH &amp; Co Catering Ltd</x:v>
      </x:c>
      <x:c r="I2832" s="22" t="n">
        <x:v>8</x:v>
      </x:c>
      <x:c r="J2832" t="str">
        <x:v>Worked</x:v>
      </x:c>
      <x:c r="K2832" t="str">
        <x:v>Employee 2262; home branch Thurrock; assigned role Operative Driver | Deployment branch: Thurrock | Actual role: Operative Driver | Jobs: 401629 | Customers: CH &amp; Co Catering Ltd | Actual hours: 8.0; source records: 1</x:v>
      </x:c>
      <x:c r="L2832" t="str">
        <x:v>Include</x:v>
      </x:c>
      <x:c r="M2832"/>
      <x:c r="N2832"/>
    </x:row>
    <x:row r="2833">
      <x:c r="A2833" t="str">
        <x:v>T Mautsi (CE)|2026-04-30</x:v>
      </x:c>
      <x:c r="B2833" s="888" t="n">
        <x:v>46142</x:v>
      </x:c>
      <x:c r="C2833" t="str">
        <x:v>T Mautsi (CE)</x:v>
      </x:c>
      <x:c r="D2833" t="str">
        <x:v>Permanent</x:v>
      </x:c>
      <x:c r="E2833" t="str">
        <x:v>Thurrock</x:v>
      </x:c>
      <x:c r="F2833" t="str">
        <x:v>Operative Driver</x:v>
      </x:c>
      <x:c r="G2833" t="str">
        <x:v>401750</x:v>
      </x:c>
      <x:c r="H2833" t="str">
        <x:v>BNP Paribas Limited</x:v>
      </x:c>
      <x:c r="I2833" s="22" t="n">
        <x:v>9.5</x:v>
      </x:c>
      <x:c r="J2833" t="str">
        <x:v>Worked</x:v>
      </x:c>
      <x:c r="K2833" t="str">
        <x:v>Employee 2262; home branch Thurrock; assigned role Operative Driver | Deployment branch: Thurrock | Actual role: Operative Driver | Jobs: 401750 | Customers: BNP Paribas Limited | Actual hours: 9.5; source records: 1</x:v>
      </x:c>
      <x:c r="L2833" t="str">
        <x:v>Include</x:v>
      </x:c>
      <x:c r="M2833"/>
      <x:c r="N2833"/>
    </x:row>
    <x:row r="2834">
      <x:c r="A2834" t="str">
        <x:v>T Wyss (B)|2026-04-01</x:v>
      </x:c>
      <x:c r="B2834" s="888" t="n">
        <x:v>46113</x:v>
      </x:c>
      <x:c r="C2834" t="str">
        <x:v>T Wyss (B)</x:v>
      </x:c>
      <x:c r="D2834" t="str">
        <x:v>Permanent</x:v>
      </x:c>
      <x:c r="E2834" t="str">
        <x:v>Thurrock</x:v>
      </x:c>
      <x:c r="F2834" t="str">
        <x:v>Operative Skilled</x:v>
      </x:c>
      <x:c r="G2834" t="str">
        <x:v>400283</x:v>
      </x:c>
      <x:c r="H2834" t="str">
        <x:v>Canada Life</x:v>
      </x:c>
      <x:c r="I2834" s="22" t="n">
        <x:v>8.5</x:v>
      </x:c>
      <x:c r="J2834" t="str">
        <x:v>Worked</x:v>
      </x:c>
      <x:c r="K2834" t="str">
        <x:v>Employee 2240; home branch Thurrock; assigned role Operative Skilled | Deployment branch: Thurrock | Actual role: Operative Porter | Jobs: 400283 | Customers: Canada Life | Actual hours: 8.5; source records: 1</x:v>
      </x:c>
      <x:c r="L2834" t="str">
        <x:v>Include</x:v>
      </x:c>
      <x:c r="M2834"/>
      <x:c r="N2834"/>
    </x:row>
    <x:row r="2835">
      <x:c r="A2835" t="str">
        <x:v>T Wyss (B)|2026-04-02</x:v>
      </x:c>
      <x:c r="B2835" s="888" t="n">
        <x:v>46114</x:v>
      </x:c>
      <x:c r="C2835" t="str">
        <x:v>T Wyss (B)</x:v>
      </x:c>
      <x:c r="D2835" t="str">
        <x:v>Permanent</x:v>
      </x:c>
      <x:c r="E2835" t="str">
        <x:v>Thurrock</x:v>
      </x:c>
      <x:c r="F2835" t="str">
        <x:v>Operative Skilled</x:v>
      </x:c>
      <x:c r="G2835" t="str">
        <x:v>400283</x:v>
      </x:c>
      <x:c r="H2835" t="str">
        <x:v>Canada Life</x:v>
      </x:c>
      <x:c r="I2835" s="22" t="n">
        <x:v>9</x:v>
      </x:c>
      <x:c r="J2835" t="str">
        <x:v>Worked</x:v>
      </x:c>
      <x:c r="K2835" t="str">
        <x:v>Employee 2240; home branch Thurrock; assigned role Operative Skilled | Deployment branch: Thurrock | Actual role: Operative Porter | Jobs: 400283 | Customers: Canada Life | Actual hours: 9.0; source records: 1</x:v>
      </x:c>
      <x:c r="L2835" t="str">
        <x:v>Include</x:v>
      </x:c>
      <x:c r="M2835"/>
      <x:c r="N2835"/>
    </x:row>
    <x:row r="2836">
      <x:c r="A2836" t="str">
        <x:v>T Wyss (B)|2026-04-07</x:v>
      </x:c>
      <x:c r="B2836" s="888" t="n">
        <x:v>46119</x:v>
      </x:c>
      <x:c r="C2836" t="str">
        <x:v>T Wyss (B)</x:v>
      </x:c>
      <x:c r="D2836" t="str">
        <x:v>Permanent</x:v>
      </x:c>
      <x:c r="E2836" t="str">
        <x:v>Thurrock</x:v>
      </x:c>
      <x:c r="F2836" t="str">
        <x:v>Operative Skilled</x:v>
      </x:c>
      <x:c r="G2836" t="str">
        <x:v>400283</x:v>
      </x:c>
      <x:c r="H2836" t="str">
        <x:v>Canada Life</x:v>
      </x:c>
      <x:c r="I2836" s="22" t="n">
        <x:v>7.5</x:v>
      </x:c>
      <x:c r="J2836" t="str">
        <x:v>Worked</x:v>
      </x:c>
      <x:c r="K2836" t="str">
        <x:v>Employee 2240; home branch Thurrock; assigned role Operative Skilled | Deployment branch: Thurrock | Actual role: Operative Skilled | Jobs: 400283 | Customers: Canada Life | Actual hours: 7.5; source records: 1</x:v>
      </x:c>
      <x:c r="L2836" t="str">
        <x:v>Include</x:v>
      </x:c>
      <x:c r="M2836"/>
      <x:c r="N2836"/>
    </x:row>
    <x:row r="2837">
      <x:c r="A2837" t="str">
        <x:v>T Wyss (B)|2026-04-08</x:v>
      </x:c>
      <x:c r="B2837" s="888" t="n">
        <x:v>46120</x:v>
      </x:c>
      <x:c r="C2837" t="str">
        <x:v>T Wyss (B)</x:v>
      </x:c>
      <x:c r="D2837" t="str">
        <x:v>Permanent</x:v>
      </x:c>
      <x:c r="E2837" t="str">
        <x:v>Thurrock</x:v>
      </x:c>
      <x:c r="F2837" t="str">
        <x:v>Operative Skilled</x:v>
      </x:c>
      <x:c r="G2837" t="str">
        <x:v>400283</x:v>
      </x:c>
      <x:c r="H2837" t="str">
        <x:v>Canada Life</x:v>
      </x:c>
      <x:c r="I2837" s="22" t="n">
        <x:v>9</x:v>
      </x:c>
      <x:c r="J2837" t="str">
        <x:v>Worked</x:v>
      </x:c>
      <x:c r="K2837" t="str">
        <x:v>Employee 2240; home branch Thurrock; assigned role Operative Skilled | Deployment branch: Thurrock | Actual role: Operative Skilled | Jobs: 400283 | Customers: Canada Life | Actual hours: 9.0; source records: 1</x:v>
      </x:c>
      <x:c r="L2837" t="str">
        <x:v>Include</x:v>
      </x:c>
      <x:c r="M2837"/>
      <x:c r="N2837"/>
    </x:row>
    <x:row r="2838">
      <x:c r="A2838" t="str">
        <x:v>T Wyss (B)|2026-04-09</x:v>
      </x:c>
      <x:c r="B2838" s="888" t="n">
        <x:v>46121</x:v>
      </x:c>
      <x:c r="C2838" t="str">
        <x:v>T Wyss (B)</x:v>
      </x:c>
      <x:c r="D2838" t="str">
        <x:v>Permanent</x:v>
      </x:c>
      <x:c r="E2838" t="str">
        <x:v>Thurrock</x:v>
      </x:c>
      <x:c r="F2838" t="str">
        <x:v>Operative Skilled</x:v>
      </x:c>
      <x:c r="G2838" t="str">
        <x:v>400283</x:v>
      </x:c>
      <x:c r="H2838" t="str">
        <x:v>Canada Life</x:v>
      </x:c>
      <x:c r="I2838" s="22" t="n">
        <x:v>9</x:v>
      </x:c>
      <x:c r="J2838" t="str">
        <x:v>Worked</x:v>
      </x:c>
      <x:c r="K2838" t="str">
        <x:v>Employee 2240; home branch Thurrock; assigned role Operative Skilled | Deployment branch: Thurrock | Actual role: Operative Skilled | Jobs: 400283 | Customers: Canada Life | Actual hours: 9.0; source records: 1</x:v>
      </x:c>
      <x:c r="L2838" t="str">
        <x:v>Include</x:v>
      </x:c>
      <x:c r="M2838"/>
      <x:c r="N2838"/>
    </x:row>
    <x:row r="2839">
      <x:c r="A2839" t="str">
        <x:v>T Wyss (B)|2026-04-10</x:v>
      </x:c>
      <x:c r="B2839" s="888" t="n">
        <x:v>46122</x:v>
      </x:c>
      <x:c r="C2839" t="str">
        <x:v>T Wyss (B)</x:v>
      </x:c>
      <x:c r="D2839" t="str">
        <x:v>Permanent</x:v>
      </x:c>
      <x:c r="E2839" t="str">
        <x:v>Thurrock</x:v>
      </x:c>
      <x:c r="F2839" t="str">
        <x:v>Operative Skilled</x:v>
      </x:c>
      <x:c r="G2839" t="str">
        <x:v>400283</x:v>
      </x:c>
      <x:c r="H2839" t="str">
        <x:v>Canada Life</x:v>
      </x:c>
      <x:c r="I2839" s="22" t="n">
        <x:v>9</x:v>
      </x:c>
      <x:c r="J2839" t="str">
        <x:v>Worked</x:v>
      </x:c>
      <x:c r="K2839" t="str">
        <x:v>Employee 2240; home branch Thurrock; assigned role Operative Skilled | Deployment branch: Thurrock | Actual role: Operative Skilled | Jobs: 400283 | Customers: Canada Life | Actual hours: 9.0; source records: 1</x:v>
      </x:c>
      <x:c r="L2839" t="str">
        <x:v>Include</x:v>
      </x:c>
      <x:c r="M2839"/>
      <x:c r="N2839"/>
    </x:row>
    <x:row r="2840">
      <x:c r="A2840" t="str">
        <x:v>T Wyss (B)|2026-04-13</x:v>
      </x:c>
      <x:c r="B2840" s="888" t="n">
        <x:v>46125</x:v>
      </x:c>
      <x:c r="C2840" t="str">
        <x:v>T Wyss (B)</x:v>
      </x:c>
      <x:c r="D2840" t="str">
        <x:v>Permanent</x:v>
      </x:c>
      <x:c r="E2840" t="str">
        <x:v>Thurrock</x:v>
      </x:c>
      <x:c r="F2840" t="str">
        <x:v>Operative Skilled</x:v>
      </x:c>
      <x:c r="G2840" t="str">
        <x:v>396207</x:v>
      </x:c>
      <x:c r="H2840" t="str">
        <x:v>Linklaters LLP</x:v>
      </x:c>
      <x:c r="I2840" s="22" t="n">
        <x:v>8.5</x:v>
      </x:c>
      <x:c r="J2840" t="str">
        <x:v>Worked</x:v>
      </x:c>
      <x:c r="K2840" t="str">
        <x:v>Employee 2240; home branch Thurrock; assigned role Operative Skilled | Deployment branch: Thurrock | Actual role: Operative Skilled | Jobs: 396207 | Customers: Linklaters LLP | Actual hours: 8.5; source records: 1</x:v>
      </x:c>
      <x:c r="L2840" t="str">
        <x:v>Include</x:v>
      </x:c>
      <x:c r="M2840"/>
      <x:c r="N2840"/>
    </x:row>
    <x:row r="2841">
      <x:c r="A2841" t="str">
        <x:v>T Wyss (B)|2026-04-14</x:v>
      </x:c>
      <x:c r="B2841" s="888" t="n">
        <x:v>46126</x:v>
      </x:c>
      <x:c r="C2841" t="str">
        <x:v>T Wyss (B)</x:v>
      </x:c>
      <x:c r="D2841" t="str">
        <x:v>Permanent</x:v>
      </x:c>
      <x:c r="E2841" t="str">
        <x:v>Thurrock</x:v>
      </x:c>
      <x:c r="F2841" t="str">
        <x:v>Operative Skilled</x:v>
      </x:c>
      <x:c r="G2841" t="str">
        <x:v>396207</x:v>
      </x:c>
      <x:c r="H2841" t="str">
        <x:v>Linklaters LLP</x:v>
      </x:c>
      <x:c r="I2841" s="22" t="n">
        <x:v>9.5</x:v>
      </x:c>
      <x:c r="J2841" t="str">
        <x:v>Worked</x:v>
      </x:c>
      <x:c r="K2841" t="str">
        <x:v>Employee 2240; home branch Thurrock; assigned role Operative Skilled | Deployment branch: Thurrock | Actual role: Operative Skilled | Jobs: 396207 | Customers: Linklaters LLP | Actual hours: 9.5; source records: 1</x:v>
      </x:c>
      <x:c r="L2841" t="str">
        <x:v>Include</x:v>
      </x:c>
      <x:c r="M2841"/>
      <x:c r="N2841"/>
    </x:row>
    <x:row r="2842">
      <x:c r="A2842" t="str">
        <x:v>T Wyss (B)|2026-04-15</x:v>
      </x:c>
      <x:c r="B2842" s="888" t="n">
        <x:v>46127</x:v>
      </x:c>
      <x:c r="C2842" t="str">
        <x:v>T Wyss (B)</x:v>
      </x:c>
      <x:c r="D2842" t="str">
        <x:v>Permanent</x:v>
      </x:c>
      <x:c r="E2842" t="str">
        <x:v>Thurrock</x:v>
      </x:c>
      <x:c r="F2842" t="str">
        <x:v>Operative Skilled</x:v>
      </x:c>
      <x:c r="G2842" t="str">
        <x:v>396207</x:v>
      </x:c>
      <x:c r="H2842" t="str">
        <x:v>Linklaters LLP</x:v>
      </x:c>
      <x:c r="I2842" s="22" t="n">
        <x:v>8.5</x:v>
      </x:c>
      <x:c r="J2842" t="str">
        <x:v>Worked</x:v>
      </x:c>
      <x:c r="K2842" t="str">
        <x:v>Employee 2240; home branch Thurrock; assigned role Operative Skilled | Deployment branch: Thurrock | Actual role: Operative Skilled | Jobs: 396207 | Customers: Linklaters LLP | Actual hours: 8.5; source records: 1</x:v>
      </x:c>
      <x:c r="L2842" t="str">
        <x:v>Include</x:v>
      </x:c>
      <x:c r="M2842"/>
      <x:c r="N2842"/>
    </x:row>
    <x:row r="2843">
      <x:c r="A2843" t="str">
        <x:v>T Wyss (B)|2026-04-16</x:v>
      </x:c>
      <x:c r="B2843" s="888" t="n">
        <x:v>46128</x:v>
      </x:c>
      <x:c r="C2843" t="str">
        <x:v>T Wyss (B)</x:v>
      </x:c>
      <x:c r="D2843" t="str">
        <x:v>Permanent</x:v>
      </x:c>
      <x:c r="E2843" t="str">
        <x:v>Thurrock</x:v>
      </x:c>
      <x:c r="F2843" t="str">
        <x:v>Operative Skilled</x:v>
      </x:c>
      <x:c r="G2843" t="str">
        <x:v>396207</x:v>
      </x:c>
      <x:c r="H2843" t="str">
        <x:v>Linklaters LLP</x:v>
      </x:c>
      <x:c r="I2843" s="22" t="n">
        <x:v>9.5</x:v>
      </x:c>
      <x:c r="J2843" t="str">
        <x:v>Worked</x:v>
      </x:c>
      <x:c r="K2843" t="str">
        <x:v>Employee 2240; home branch Thurrock; assigned role Operative Skilled | Deployment branch: Thurrock | Actual role: Operative Skilled | Jobs: 396207 | Customers: Linklaters LLP | Actual hours: 9.5; source records: 1</x:v>
      </x:c>
      <x:c r="L2843" t="str">
        <x:v>Include</x:v>
      </x:c>
      <x:c r="M2843"/>
      <x:c r="N2843"/>
    </x:row>
    <x:row r="2844">
      <x:c r="A2844" t="str">
        <x:v>T Wyss (B)|2026-04-17</x:v>
      </x:c>
      <x:c r="B2844" s="888" t="n">
        <x:v>46129</x:v>
      </x:c>
      <x:c r="C2844" t="str">
        <x:v>T Wyss (B)</x:v>
      </x:c>
      <x:c r="D2844" t="str">
        <x:v>Permanent</x:v>
      </x:c>
      <x:c r="E2844" t="str">
        <x:v>Thurrock</x:v>
      </x:c>
      <x:c r="F2844" t="str">
        <x:v>Operative Skilled</x:v>
      </x:c>
      <x:c r="G2844" t="str">
        <x:v>401376, 401672</x:v>
      </x:c>
      <x:c r="H2844" t="str">
        <x:v>Dixon/Jemma; Harrow Green Thurrock M/W use only</x:v>
      </x:c>
      <x:c r="I2844" s="22" t="n">
        <x:v>9</x:v>
      </x:c>
      <x:c r="J2844" t="str">
        <x:v>Worked — 2 records</x:v>
      </x:c>
      <x:c r="K2844" t="str">
        <x:v>Employee 2240; home branch Thurrock; assigned role Operative Skilled | Deployment branch: Thurrock | Actual role: Operative Driver | Jobs: 401376, 401672 | Customers: Dixon/Jemma; Harrow Green Thurrock M/W use only | Actual hours: 9.0; source records: 2</x:v>
      </x:c>
      <x:c r="L2844" t="str">
        <x:v>Include</x:v>
      </x:c>
      <x:c r="M2844"/>
      <x:c r="N2844"/>
    </x:row>
    <x:row r="2845">
      <x:c r="A2845" t="str">
        <x:v>T Wyss (B)|2026-04-20</x:v>
      </x:c>
      <x:c r="B2845" s="888" t="n">
        <x:v>46132</x:v>
      </x:c>
      <x:c r="C2845" t="str">
        <x:v>T Wyss (B)</x:v>
      </x:c>
      <x:c r="D2845" t="str">
        <x:v>Permanent</x:v>
      </x:c>
      <x:c r="E2845" t="str">
        <x:v>Thurrock</x:v>
      </x:c>
      <x:c r="F2845" t="str">
        <x:v>Operative Skilled</x:v>
      </x:c>
      <x:c r="G2845" t="str">
        <x:v>400374</x:v>
      </x:c>
      <x:c r="H2845" t="str">
        <x:v>Restore Information Management</x:v>
      </x:c>
      <x:c r="I2845" s="22" t="n">
        <x:v>8.5</x:v>
      </x:c>
      <x:c r="J2845" t="str">
        <x:v>Worked</x:v>
      </x:c>
      <x:c r="K2845" t="str">
        <x:v>Employee 2240; home branch Thurrock; assigned role Operative Skilled | Deployment branch: Thurrock | Actual role: Operative Skilled | Jobs: 400374 | Customers: Restore Information Management | Actual hours: 8.5; source records: 1</x:v>
      </x:c>
      <x:c r="L2845" t="str">
        <x:v>Include</x:v>
      </x:c>
      <x:c r="M2845"/>
      <x:c r="N2845"/>
    </x:row>
    <x:row r="2846">
      <x:c r="A2846" t="str">
        <x:v>T Wyss (B)|2026-04-21</x:v>
      </x:c>
      <x:c r="B2846" s="888" t="n">
        <x:v>46133</x:v>
      </x:c>
      <x:c r="C2846" t="str">
        <x:v>T Wyss (B)</x:v>
      </x:c>
      <x:c r="D2846" t="str">
        <x:v>Permanent</x:v>
      </x:c>
      <x:c r="E2846" t="str">
        <x:v>Thurrock</x:v>
      </x:c>
      <x:c r="F2846" t="str">
        <x:v>Operative Skilled</x:v>
      </x:c>
      <x:c r="G2846" t="str">
        <x:v>396899</x:v>
      </x:c>
      <x:c r="H2846" t="str">
        <x:v>Shennowo/Olayinka</x:v>
      </x:c>
      <x:c r="I2846" s="22" t="n">
        <x:v>8.5</x:v>
      </x:c>
      <x:c r="J2846" t="str">
        <x:v>Worked</x:v>
      </x:c>
      <x:c r="K2846" t="str">
        <x:v>Employee 2240; home branch Thurrock; assigned role Operative Skilled | Deployment branch: Thurrock | Actual role: Operative Driver | Jobs: 396899 | Customers: Shennowo/Olayinka | Actual hours: 8.5; source records: 1</x:v>
      </x:c>
      <x:c r="L2846" t="str">
        <x:v>Include</x:v>
      </x:c>
      <x:c r="M2846"/>
      <x:c r="N2846"/>
    </x:row>
    <x:row r="2847">
      <x:c r="A2847" t="str">
        <x:v>T Wyss (B)|2026-04-22</x:v>
      </x:c>
      <x:c r="B2847" s="888" t="n">
        <x:v>46134</x:v>
      </x:c>
      <x:c r="C2847" t="str">
        <x:v>T Wyss (B)</x:v>
      </x:c>
      <x:c r="D2847" t="str">
        <x:v>Permanent</x:v>
      </x:c>
      <x:c r="E2847" t="str">
        <x:v>Thurrock</x:v>
      </x:c>
      <x:c r="F2847" t="str">
        <x:v>Operative Skilled</x:v>
      </x:c>
      <x:c r="G2847" t="str">
        <x:v>400374</x:v>
      </x:c>
      <x:c r="H2847" t="str">
        <x:v>Restore Information Management</x:v>
      </x:c>
      <x:c r="I2847" s="22" t="n">
        <x:v>9</x:v>
      </x:c>
      <x:c r="J2847" t="str">
        <x:v>Worked</x:v>
      </x:c>
      <x:c r="K2847" t="str">
        <x:v>Employee 2240; home branch Thurrock; assigned role Operative Skilled | Deployment branch: Thurrock | Actual role: Operative Skilled | Jobs: 400374 | Customers: Restore Information Management | Actual hours: 9.0; source records: 1</x:v>
      </x:c>
      <x:c r="L2847" t="str">
        <x:v>Include</x:v>
      </x:c>
      <x:c r="M2847"/>
      <x:c r="N2847"/>
    </x:row>
    <x:row r="2848">
      <x:c r="A2848" t="str">
        <x:v>T Wyss (B)|2026-04-23</x:v>
      </x:c>
      <x:c r="B2848" s="888" t="n">
        <x:v>46135</x:v>
      </x:c>
      <x:c r="C2848" t="str">
        <x:v>T Wyss (B)</x:v>
      </x:c>
      <x:c r="D2848" t="str">
        <x:v>Permanent</x:v>
      </x:c>
      <x:c r="E2848" t="str">
        <x:v>Thurrock</x:v>
      </x:c>
      <x:c r="F2848" t="str">
        <x:v>Operative Skilled</x:v>
      </x:c>
      <x:c r="G2848" t="str">
        <x:v>400283</x:v>
      </x:c>
      <x:c r="H2848" t="str">
        <x:v>Canada Life</x:v>
      </x:c>
      <x:c r="I2848" s="22" t="n">
        <x:v>8.5</x:v>
      </x:c>
      <x:c r="J2848" t="str">
        <x:v>Worked</x:v>
      </x:c>
      <x:c r="K2848" t="str">
        <x:v>Employee 2240; home branch Thurrock; assigned role Operative Skilled | Deployment branch: Thurrock | Actual role: Operative Skilled | Jobs: 400283 | Customers: Canada Life | Actual hours: 8.5; source records: 1</x:v>
      </x:c>
      <x:c r="L2848" t="str">
        <x:v>Include</x:v>
      </x:c>
      <x:c r="M2848"/>
      <x:c r="N2848"/>
    </x:row>
    <x:row r="2849">
      <x:c r="A2849" t="str">
        <x:v>T Wyss (B)|2026-04-24</x:v>
      </x:c>
      <x:c r="B2849" s="888" t="n">
        <x:v>46136</x:v>
      </x:c>
      <x:c r="C2849" t="str">
        <x:v>T Wyss (B)</x:v>
      </x:c>
      <x:c r="D2849" t="str">
        <x:v>Permanent</x:v>
      </x:c>
      <x:c r="E2849" t="str">
        <x:v>Thurrock</x:v>
      </x:c>
      <x:c r="F2849" t="str">
        <x:v>Operative Skilled</x:v>
      </x:c>
      <x:c r="G2849" t="str">
        <x:v>401599, 401365</x:v>
      </x:c>
      <x:c r="H2849" t="str">
        <x:v>Bank of New York Mellon; Williams/Miss Linda</x:v>
      </x:c>
      <x:c r="I2849" s="22" t="n">
        <x:v>9.5</x:v>
      </x:c>
      <x:c r="J2849" t="str">
        <x:v>Worked — 2 records</x:v>
      </x:c>
      <x:c r="K2849" t="str">
        <x:v>Employee 2240; home branch Thurrock; assigned role Operative Skilled | Deployment branch: Thurrock | Actual role: Operative Driver, Operative Skilled | Jobs: 401599, 401365 | Customers: Bank of New York Mellon; Williams/Miss Linda | Actual hours: 9.5; source records: 2</x:v>
      </x:c>
      <x:c r="L2849" t="str">
        <x:v>Include</x:v>
      </x:c>
      <x:c r="M2849"/>
      <x:c r="N2849"/>
    </x:row>
    <x:row r="2850">
      <x:c r="A2850" t="str">
        <x:v>T Wyss (B)|2026-04-27</x:v>
      </x:c>
      <x:c r="B2850" s="888" t="n">
        <x:v>46139</x:v>
      </x:c>
      <x:c r="C2850" t="str">
        <x:v>T Wyss (B)</x:v>
      </x:c>
      <x:c r="D2850" t="str">
        <x:v>Permanent</x:v>
      </x:c>
      <x:c r="E2850" t="str">
        <x:v>Thurrock</x:v>
      </x:c>
      <x:c r="F2850" t="str">
        <x:v>Operative Skilled</x:v>
      </x:c>
      <x:c r="G2850" t="str">
        <x:v>400374</x:v>
      </x:c>
      <x:c r="H2850" t="str">
        <x:v>Restore Information Management</x:v>
      </x:c>
      <x:c r="I2850" s="22" t="n">
        <x:v>8.5</x:v>
      </x:c>
      <x:c r="J2850" t="str">
        <x:v>Worked</x:v>
      </x:c>
      <x:c r="K2850" t="str">
        <x:v>Employee 2240; home branch Thurrock; assigned role Operative Skilled | Deployment branch: Thurrock | Actual role: Operative Skilled | Jobs: 400374 | Customers: Restore Information Management | Actual hours: 8.5; source records: 1</x:v>
      </x:c>
      <x:c r="L2850" t="str">
        <x:v>Include</x:v>
      </x:c>
      <x:c r="M2850"/>
      <x:c r="N2850"/>
    </x:row>
    <x:row r="2851">
      <x:c r="A2851" t="str">
        <x:v>T Wyss (B)|2026-04-28</x:v>
      </x:c>
      <x:c r="B2851" s="888" t="n">
        <x:v>46140</x:v>
      </x:c>
      <x:c r="C2851" t="str">
        <x:v>T Wyss (B)</x:v>
      </x:c>
      <x:c r="D2851" t="str">
        <x:v>Permanent</x:v>
      </x:c>
      <x:c r="E2851" t="str">
        <x:v>Thurrock</x:v>
      </x:c>
      <x:c r="F2851" t="str">
        <x:v>Operative Skilled</x:v>
      </x:c>
      <x:c r="G2851" t="str">
        <x:v>400374</x:v>
      </x:c>
      <x:c r="H2851" t="str">
        <x:v>Restore Information Management</x:v>
      </x:c>
      <x:c r="I2851" s="22" t="n">
        <x:v>11.5</x:v>
      </x:c>
      <x:c r="J2851" t="str">
        <x:v>Worked</x:v>
      </x:c>
      <x:c r="K2851" t="str">
        <x:v>Employee 2240; home branch Thurrock; assigned role Operative Skilled | Deployment branch: Thurrock | Actual role: Operative Skilled | Jobs: 400374 | Customers: Restore Information Management | Actual hours: 11.5; source records: 1</x:v>
      </x:c>
      <x:c r="L2851" t="str">
        <x:v>Include</x:v>
      </x:c>
      <x:c r="M2851"/>
      <x:c r="N2851"/>
    </x:row>
    <x:row r="2852">
      <x:c r="A2852" t="str">
        <x:v>T Wyss (B)|2026-04-29</x:v>
      </x:c>
      <x:c r="B2852" s="888" t="n">
        <x:v>46141</x:v>
      </x:c>
      <x:c r="C2852" t="str">
        <x:v>T Wyss (B)</x:v>
      </x:c>
      <x:c r="D2852" t="str">
        <x:v>Permanent</x:v>
      </x:c>
      <x:c r="E2852" t="str">
        <x:v>Thurrock</x:v>
      </x:c>
      <x:c r="F2852" t="str">
        <x:v>Operative Skilled</x:v>
      </x:c>
      <x:c r="G2852" t="str">
        <x:v>401528</x:v>
      </x:c>
      <x:c r="H2852" t="str">
        <x:v>Societe Generale</x:v>
      </x:c>
      <x:c r="I2852" s="22" t="n">
        <x:v>8</x:v>
      </x:c>
      <x:c r="J2852" t="str">
        <x:v>Worked</x:v>
      </x:c>
      <x:c r="K2852" t="str">
        <x:v>Employee 2240; home branch Thurrock; assigned role Operative Skilled | Deployment branch: Thurrock | Actual role: Operative Porter | Jobs: 401528 | Customers: Societe Generale | Actual hours: 8.0; source records: 1</x:v>
      </x:c>
      <x:c r="L2852" t="str">
        <x:v>Include</x:v>
      </x:c>
      <x:c r="M2852"/>
      <x:c r="N2852"/>
    </x:row>
    <x:row r="2853">
      <x:c r="A2853" t="str">
        <x:v>T Wyss (B)|2026-04-30</x:v>
      </x:c>
      <x:c r="B2853" s="888" t="n">
        <x:v>46142</x:v>
      </x:c>
      <x:c r="C2853" t="str">
        <x:v>T Wyss (B)</x:v>
      </x:c>
      <x:c r="D2853" t="str">
        <x:v>Permanent</x:v>
      </x:c>
      <x:c r="E2853" t="str">
        <x:v>Thurrock</x:v>
      </x:c>
      <x:c r="F2853" t="str">
        <x:v>Operative Skilled</x:v>
      </x:c>
      <x:c r="G2853" t="str">
        <x:v>399907A</x:v>
      </x:c>
      <x:c r="H2853" t="str">
        <x:v>McCausland/Doreen</x:v>
      </x:c>
      <x:c r="I2853" s="22" t="n">
        <x:v>6.5</x:v>
      </x:c>
      <x:c r="J2853" t="str">
        <x:v>Worked</x:v>
      </x:c>
      <x:c r="K2853" t="str">
        <x:v>Employee 2240; home branch Thurrock; assigned role Operative Skilled | Deployment branch: Thurrock | Actual role: Operative Driver | Jobs: 399907A | Customers: McCausland/Doreen | Actual hours: 6.5; source records: 1</x:v>
      </x:c>
      <x:c r="L2853" t="str">
        <x:v>Include</x:v>
      </x:c>
      <x:c r="M2853"/>
      <x:c r="N2853"/>
    </x:row>
    <x:row r="2854">
      <x:c r="A2854" t="str">
        <x:v>Th Roberts|2026-04-01</x:v>
      </x:c>
      <x:c r="B2854" s="888" t="n">
        <x:v>46113</x:v>
      </x:c>
      <x:c r="C2854" t="str">
        <x:v>Th Roberts</x:v>
      </x:c>
      <x:c r="D2854" t="str">
        <x:v>Permanent</x:v>
      </x:c>
      <x:c r="E2854" t="str">
        <x:v>Croydon</x:v>
      </x:c>
      <x:c r="F2854" t="str">
        <x:v>Operative Porter</x:v>
      </x:c>
      <x:c r="G2854" t="str">
        <x:v>393361B</x:v>
      </x:c>
      <x:c r="H2854" t="str">
        <x:v>The Quadrant</x:v>
      </x:c>
      <x:c r="I2854" t="n">
        <x:v>7</x:v>
      </x:c>
      <x:c r="J2854" t="str">
        <x:v>Worked</x:v>
      </x:c>
      <x:c r="K2854" t="str">
        <x:v>Employee 103979; home branch Croydon; assigned role Operative Porter | Deployment branch: Croydon | Actual role: Operative Porter | Jobs: 393361B | Customers: The Quadrant | Actual hours: 7.0; source records: 1</x:v>
      </x:c>
      <x:c r="L2854" t="str">
        <x:v>Include</x:v>
      </x:c>
      <x:c r="M2854"/>
      <x:c r="N2854"/>
    </x:row>
    <x:row r="2855">
      <x:c r="A2855" t="str">
        <x:v>Th Roberts|2026-04-02</x:v>
      </x:c>
      <x:c r="B2855" s="888" t="n">
        <x:v>46114</x:v>
      </x:c>
      <x:c r="C2855" t="str">
        <x:v>Th Roberts</x:v>
      </x:c>
      <x:c r="D2855" t="str">
        <x:v>Permanent</x:v>
      </x:c>
      <x:c r="E2855" t="str">
        <x:v>Croydon</x:v>
      </x:c>
      <x:c r="F2855" t="str">
        <x:v>Operative Porter</x:v>
      </x:c>
      <x:c r="G2855"/>
      <x:c r="H2855"/>
      <x:c r="I2855" t="n">
        <x:v>0</x:v>
      </x:c>
      <x:c r="J2855" t="str">
        <x:v>Annual leave</x:v>
      </x:c>
      <x:c r="K2855" t="str">
        <x:v>Employee 103979; home branch Croydon; assigned role Operative Porter | Leave: Annual Leave (Hours) | Leave calendar basis: Variable-pattern period</x:v>
      </x:c>
      <x:c r="L2855" t="str">
        <x:v>Include</x:v>
      </x:c>
      <x:c r="M2855"/>
      <x:c r="N2855"/>
    </x:row>
    <x:row r="2856">
      <x:c r="A2856" t="str">
        <x:v>Th Roberts|2026-04-03</x:v>
      </x:c>
      <x:c r="B2856" s="888" t="n">
        <x:v>46115</x:v>
      </x:c>
      <x:c r="C2856" t="str">
        <x:v>Th Roberts</x:v>
      </x:c>
      <x:c r="D2856" t="str">
        <x:v>Permanent</x:v>
      </x:c>
      <x:c r="E2856" t="str">
        <x:v>Croydon</x:v>
      </x:c>
      <x:c r="F2856" t="str">
        <x:v>Operative Porter</x:v>
      </x:c>
      <x:c r="G2856"/>
      <x:c r="H2856"/>
      <x:c r="I2856" t="n">
        <x:v>0</x:v>
      </x:c>
      <x:c r="J2856" t="str">
        <x:v>Annual leave</x:v>
      </x:c>
      <x:c r="K2856" t="str">
        <x:v>Employee 103979; home branch Croydon; assigned role Operative Porter | Leave: Annual Leave (Hours) | Leave calendar basis: Variable-pattern period</x:v>
      </x:c>
      <x:c r="L2856" t="str">
        <x:v>Include</x:v>
      </x:c>
      <x:c r="M2856"/>
      <x:c r="N2856"/>
    </x:row>
    <x:row r="2857">
      <x:c r="A2857" t="str">
        <x:v>Th Roberts|2026-04-06</x:v>
      </x:c>
      <x:c r="B2857" s="888" t="n">
        <x:v>46118</x:v>
      </x:c>
      <x:c r="C2857" t="str">
        <x:v>Th Roberts</x:v>
      </x:c>
      <x:c r="D2857" t="str">
        <x:v>Permanent</x:v>
      </x:c>
      <x:c r="E2857" t="str">
        <x:v>Croydon</x:v>
      </x:c>
      <x:c r="F2857" t="str">
        <x:v>Operative Porter</x:v>
      </x:c>
      <x:c r="G2857"/>
      <x:c r="H2857"/>
      <x:c r="I2857" t="n">
        <x:v>0</x:v>
      </x:c>
      <x:c r="J2857" t="str">
        <x:v>Annual leave</x:v>
      </x:c>
      <x:c r="K2857" t="str">
        <x:v>Employee 103979; home branch Croydon; assigned role Operative Porter | Leave: Annual Leave (Hours) | Leave calendar basis: Variable-pattern period</x:v>
      </x:c>
      <x:c r="L2857" t="str">
        <x:v>Include</x:v>
      </x:c>
      <x:c r="M2857"/>
      <x:c r="N2857"/>
    </x:row>
    <x:row r="2858">
      <x:c r="A2858" t="str">
        <x:v>Th Roberts|2026-04-07</x:v>
      </x:c>
      <x:c r="B2858" s="888" t="n">
        <x:v>46119</x:v>
      </x:c>
      <x:c r="C2858" t="str">
        <x:v>Th Roberts</x:v>
      </x:c>
      <x:c r="D2858" t="str">
        <x:v>Permanent</x:v>
      </x:c>
      <x:c r="E2858" t="str">
        <x:v>Croydon</x:v>
      </x:c>
      <x:c r="F2858" t="str">
        <x:v>Operative Porter</x:v>
      </x:c>
      <x:c r="G2858" t="str">
        <x:v>400660</x:v>
      </x:c>
      <x:c r="H2858" t="str">
        <x:v>Leaves Building &amp; Maintenance Contractors Ltd</x:v>
      </x:c>
      <x:c r="I2858" t="n">
        <x:v>6.5</x:v>
      </x:c>
      <x:c r="J2858" t="str">
        <x:v>Worked</x:v>
      </x:c>
      <x:c r="K2858" t="str">
        <x:v>Employee 103979; home branch Croydon; assigned role Operative Porter | Deployment branch: Croydon | Actual role: Operative Porter | Jobs: 400660 | Customers: Leaves Building &amp; Maintenance Contractors Ltd | Actual hours: 6.5; source records: 1</x:v>
      </x:c>
      <x:c r="L2858" t="str">
        <x:v>Include</x:v>
      </x:c>
      <x:c r="M2858"/>
      <x:c r="N2858"/>
    </x:row>
    <x:row r="2859">
      <x:c r="A2859" t="str">
        <x:v>Th Roberts|2026-04-08</x:v>
      </x:c>
      <x:c r="B2859" s="888" t="n">
        <x:v>46120</x:v>
      </x:c>
      <x:c r="C2859" t="str">
        <x:v>Th Roberts</x:v>
      </x:c>
      <x:c r="D2859" t="str">
        <x:v>Permanent</x:v>
      </x:c>
      <x:c r="E2859" t="str">
        <x:v>Croydon</x:v>
      </x:c>
      <x:c r="F2859" t="str">
        <x:v>Operative Porter</x:v>
      </x:c>
      <x:c r="G2859" t="str">
        <x:v>400660</x:v>
      </x:c>
      <x:c r="H2859" t="str">
        <x:v>Leaves Building &amp; Maintenance Contractors Ltd</x:v>
      </x:c>
      <x:c r="I2859" t="n">
        <x:v>6</x:v>
      </x:c>
      <x:c r="J2859" t="str">
        <x:v>Worked</x:v>
      </x:c>
      <x:c r="K2859" t="str">
        <x:v>Employee 103979; home branch Croydon; assigned role Operative Porter | Deployment branch: Croydon | Actual role: Operative Porter | Jobs: 400660 | Customers: Leaves Building &amp; Maintenance Contractors Ltd | Actual hours: 6.0; source records: 1</x:v>
      </x:c>
      <x:c r="L2859" t="str">
        <x:v>Include</x:v>
      </x:c>
      <x:c r="M2859"/>
      <x:c r="N2859"/>
    </x:row>
    <x:row r="2860">
      <x:c r="A2860" t="str">
        <x:v>Th Roberts|2026-04-09</x:v>
      </x:c>
      <x:c r="B2860" s="888" t="n">
        <x:v>46121</x:v>
      </x:c>
      <x:c r="C2860" t="str">
        <x:v>Th Roberts</x:v>
      </x:c>
      <x:c r="D2860" t="str">
        <x:v>Permanent</x:v>
      </x:c>
      <x:c r="E2860" t="str">
        <x:v>Croydon</x:v>
      </x:c>
      <x:c r="F2860" t="str">
        <x:v>Operative Porter</x:v>
      </x:c>
      <x:c r="G2860" t="str">
        <x:v>393361B</x:v>
      </x:c>
      <x:c r="H2860" t="str">
        <x:v>The Quadrant</x:v>
      </x:c>
      <x:c r="I2860" t="n">
        <x:v>7.5</x:v>
      </x:c>
      <x:c r="J2860" t="str">
        <x:v>Worked</x:v>
      </x:c>
      <x:c r="K2860" t="str">
        <x:v>Employee 103979; home branch Croydon; assigned role Operative Porter | Deployment branch: Croydon | Actual role: Operative Porter | Jobs: 393361B | Customers: The Quadrant | Actual hours: 7.5; source records: 1</x:v>
      </x:c>
      <x:c r="L2860" t="str">
        <x:v>Include</x:v>
      </x:c>
      <x:c r="M2860"/>
      <x:c r="N2860"/>
    </x:row>
    <x:row r="2861">
      <x:c r="A2861" t="str">
        <x:v>Th Roberts|2026-04-10</x:v>
      </x:c>
      <x:c r="B2861" s="888" t="n">
        <x:v>46122</x:v>
      </x:c>
      <x:c r="C2861" t="str">
        <x:v>Th Roberts</x:v>
      </x:c>
      <x:c r="D2861" t="str">
        <x:v>Permanent</x:v>
      </x:c>
      <x:c r="E2861" t="str">
        <x:v>Croydon</x:v>
      </x:c>
      <x:c r="F2861" t="str">
        <x:v>Operative Porter</x:v>
      </x:c>
      <x:c r="G2861" t="str">
        <x:v>401254</x:v>
      </x:c>
      <x:c r="H2861" t="str">
        <x:v>HSBC - April 2026 Deliveries</x:v>
      </x:c>
      <x:c r="I2861" t="n">
        <x:v>9</x:v>
      </x:c>
      <x:c r="J2861" t="str">
        <x:v>Worked</x:v>
      </x:c>
      <x:c r="K2861" t="str">
        <x:v>Employee 103979; home branch Croydon; assigned role Operative Porter | Deployment branch: Birmingham | Actual role: Operative Porter | Jobs: 401254 | Customers: HSBC - April 2026 Deliveries | Actual hours: 9.0; source records: 1</x:v>
      </x:c>
      <x:c r="L2861" t="str">
        <x:v>Include</x:v>
      </x:c>
      <x:c r="M2861"/>
      <x:c r="N2861"/>
    </x:row>
    <x:row r="2862">
      <x:c r="A2862" t="str">
        <x:v>Th Roberts|2026-04-11</x:v>
      </x:c>
      <x:c r="B2862" s="888" t="n">
        <x:v>46123</x:v>
      </x:c>
      <x:c r="C2862" t="str">
        <x:v>Th Roberts</x:v>
      </x:c>
      <x:c r="D2862" t="str">
        <x:v>Permanent</x:v>
      </x:c>
      <x:c r="E2862" t="str">
        <x:v>Croydon</x:v>
      </x:c>
      <x:c r="F2862" t="str">
        <x:v>Operative Porter</x:v>
      </x:c>
      <x:c r="G2862" t="str">
        <x:v>400782</x:v>
      </x:c>
      <x:c r="H2862" t="str">
        <x:v>Willmott Dixon Construction Ltd</x:v>
      </x:c>
      <x:c r="I2862" t="n">
        <x:v>7</x:v>
      </x:c>
      <x:c r="J2862" t="str">
        <x:v>Worked</x:v>
      </x:c>
      <x:c r="K2862" t="str">
        <x:v>Employee 103979; home branch Croydon; assigned role Operative Porter | Deployment branch: Croydon | Actual role: Operative Porter | Jobs: 400782 | Customers: Willmott Dixon Construction Ltd | Actual hours: 7.0; source records: 1</x:v>
      </x:c>
      <x:c r="L2862" t="str">
        <x:v>Include</x:v>
      </x:c>
      <x:c r="M2862"/>
      <x:c r="N2862"/>
    </x:row>
    <x:row r="2863">
      <x:c r="A2863" t="str">
        <x:v>Th Roberts|2026-04-13</x:v>
      </x:c>
      <x:c r="B2863" s="888" t="n">
        <x:v>46125</x:v>
      </x:c>
      <x:c r="C2863" t="str">
        <x:v>Th Roberts</x:v>
      </x:c>
      <x:c r="D2863" t="str">
        <x:v>Permanent</x:v>
      </x:c>
      <x:c r="E2863" t="str">
        <x:v>Croydon</x:v>
      </x:c>
      <x:c r="F2863" t="str">
        <x:v>Operative Porter</x:v>
      </x:c>
      <x:c r="G2863" t="str">
        <x:v>401254</x:v>
      </x:c>
      <x:c r="H2863" t="str">
        <x:v>HSBC - April 2026 Deliveries</x:v>
      </x:c>
      <x:c r="I2863" t="n">
        <x:v>6</x:v>
      </x:c>
      <x:c r="J2863" t="str">
        <x:v>Worked</x:v>
      </x:c>
      <x:c r="K2863" t="str">
        <x:v>Employee 103979; home branch Croydon; assigned role Operative Porter | Deployment branch: Birmingham | Actual role: Operative Porter | Jobs: 401254 | Customers: HSBC - April 2026 Deliveries | Actual hours: 6.0; source records: 1</x:v>
      </x:c>
      <x:c r="L2863" t="str">
        <x:v>Include</x:v>
      </x:c>
      <x:c r="M2863"/>
      <x:c r="N2863"/>
    </x:row>
    <x:row r="2864">
      <x:c r="A2864" t="str">
        <x:v>Th Roberts|2026-04-14</x:v>
      </x:c>
      <x:c r="B2864" s="888" t="n">
        <x:v>46126</x:v>
      </x:c>
      <x:c r="C2864" t="str">
        <x:v>Th Roberts</x:v>
      </x:c>
      <x:c r="D2864" t="str">
        <x:v>Permanent</x:v>
      </x:c>
      <x:c r="E2864" t="str">
        <x:v>Croydon</x:v>
      </x:c>
      <x:c r="F2864" t="str">
        <x:v>Operative Porter</x:v>
      </x:c>
      <x:c r="G2864" t="str">
        <x:v>399451F</x:v>
      </x:c>
      <x:c r="H2864" t="str">
        <x:v>Royal Borough of Kensington and Chelsea</x:v>
      </x:c>
      <x:c r="I2864" t="n">
        <x:v>6.5</x:v>
      </x:c>
      <x:c r="J2864" t="str">
        <x:v>Worked</x:v>
      </x:c>
      <x:c r="K2864" t="str">
        <x:v>Employee 103979; home branch Croydon; assigned role Operative Porter | Deployment branch: Croydon | Actual role: Operative Porter | Jobs: 399451F | Customers: Royal Borough of Kensington and Chelsea | Actual hours: 6.5; source records: 1</x:v>
      </x:c>
      <x:c r="L2864" t="str">
        <x:v>Include</x:v>
      </x:c>
      <x:c r="M2864"/>
      <x:c r="N2864"/>
    </x:row>
    <x:row r="2865">
      <x:c r="A2865" t="str">
        <x:v>Th Roberts|2026-04-15</x:v>
      </x:c>
      <x:c r="B2865" s="888" t="n">
        <x:v>46127</x:v>
      </x:c>
      <x:c r="C2865" t="str">
        <x:v>Th Roberts</x:v>
      </x:c>
      <x:c r="D2865" t="str">
        <x:v>Permanent</x:v>
      </x:c>
      <x:c r="E2865" t="str">
        <x:v>Croydon</x:v>
      </x:c>
      <x:c r="F2865" t="str">
        <x:v>Operative Porter</x:v>
      </x:c>
      <x:c r="G2865" t="str">
        <x:v>399451A</x:v>
      </x:c>
      <x:c r="H2865" t="str">
        <x:v>Royal Borough of Kensington and Chelsea</x:v>
      </x:c>
      <x:c r="I2865" t="n">
        <x:v>6</x:v>
      </x:c>
      <x:c r="J2865" t="str">
        <x:v>Worked</x:v>
      </x:c>
      <x:c r="K2865" t="str">
        <x:v>Employee 103979; home branch Croydon; assigned role Operative Porter | Deployment branch: Croydon | Actual role: Operative Porter | Jobs: 399451A | Customers: Royal Borough of Kensington and Chelsea | Actual hours: 6.0; source records: 1</x:v>
      </x:c>
      <x:c r="L2865" t="str">
        <x:v>Include</x:v>
      </x:c>
      <x:c r="M2865"/>
      <x:c r="N2865"/>
    </x:row>
    <x:row r="2866">
      <x:c r="A2866" t="str">
        <x:v>Th Roberts|2026-04-16</x:v>
      </x:c>
      <x:c r="B2866" s="888" t="n">
        <x:v>46128</x:v>
      </x:c>
      <x:c r="C2866" t="str">
        <x:v>Th Roberts</x:v>
      </x:c>
      <x:c r="D2866" t="str">
        <x:v>Permanent</x:v>
      </x:c>
      <x:c r="E2866" t="str">
        <x:v>Croydon</x:v>
      </x:c>
      <x:c r="F2866" t="str">
        <x:v>Operative Porter</x:v>
      </x:c>
      <x:c r="G2866" t="str">
        <x:v>388814</x:v>
      </x:c>
      <x:c r="H2866" t="str">
        <x:v>Royal Botanic Gardens Kew</x:v>
      </x:c>
      <x:c r="I2866" t="n">
        <x:v>8</x:v>
      </x:c>
      <x:c r="J2866" t="str">
        <x:v>Worked</x:v>
      </x:c>
      <x:c r="K2866" t="str">
        <x:v>Employee 103979; home branch Croydon; assigned role Operative Porter | Deployment branch: Croydon | Actual role: Operative Porter | Jobs: 388814 | Customers: Royal Botanic Gardens Kew | Actual hours: 8.0; source records: 1</x:v>
      </x:c>
      <x:c r="L2866" t="str">
        <x:v>Include</x:v>
      </x:c>
      <x:c r="M2866"/>
      <x:c r="N2866"/>
    </x:row>
    <x:row r="2867">
      <x:c r="A2867" t="str">
        <x:v>Th Roberts|2026-04-17</x:v>
      </x:c>
      <x:c r="B2867" s="888" t="n">
        <x:v>46129</x:v>
      </x:c>
      <x:c r="C2867" t="str">
        <x:v>Th Roberts</x:v>
      </x:c>
      <x:c r="D2867" t="str">
        <x:v>Permanent</x:v>
      </x:c>
      <x:c r="E2867" t="str">
        <x:v>Croydon</x:v>
      </x:c>
      <x:c r="F2867" t="str">
        <x:v>Operative Porter</x:v>
      </x:c>
      <x:c r="G2867" t="str">
        <x:v>388814</x:v>
      </x:c>
      <x:c r="H2867" t="str">
        <x:v>Royal Botanic Gardens Kew</x:v>
      </x:c>
      <x:c r="I2867" t="n">
        <x:v>8.5</x:v>
      </x:c>
      <x:c r="J2867" t="str">
        <x:v>Worked</x:v>
      </x:c>
      <x:c r="K2867" t="str">
        <x:v>Employee 103979; home branch Croydon; assigned role Operative Porter | Deployment branch: Croydon | Actual role: Operative Porter | Jobs: 388814 | Customers: Royal Botanic Gardens Kew | Actual hours: 8.5; source records: 1</x:v>
      </x:c>
      <x:c r="L2867" t="str">
        <x:v>Include</x:v>
      </x:c>
      <x:c r="M2867"/>
      <x:c r="N2867"/>
    </x:row>
    <x:row r="2868">
      <x:c r="A2868" t="str">
        <x:v>Th Roberts|2026-04-20</x:v>
      </x:c>
      <x:c r="B2868" s="888" t="n">
        <x:v>46132</x:v>
      </x:c>
      <x:c r="C2868" t="str">
        <x:v>Th Roberts</x:v>
      </x:c>
      <x:c r="D2868" t="str">
        <x:v>Permanent</x:v>
      </x:c>
      <x:c r="E2868" t="str">
        <x:v>Croydon</x:v>
      </x:c>
      <x:c r="F2868" t="str">
        <x:v>Operative Porter</x:v>
      </x:c>
      <x:c r="G2868" t="str">
        <x:v>388814</x:v>
      </x:c>
      <x:c r="H2868" t="str">
        <x:v>Royal Botanic Gardens Kew</x:v>
      </x:c>
      <x:c r="I2868" t="n">
        <x:v>9</x:v>
      </x:c>
      <x:c r="J2868" t="str">
        <x:v>Worked</x:v>
      </x:c>
      <x:c r="K2868" t="str">
        <x:v>Employee 103979; home branch Croydon; assigned role Operative Porter | Deployment branch: Croydon | Actual role: Operative Porter | Jobs: 388814 | Customers: Royal Botanic Gardens Kew | Actual hours: 9.0; source records: 1</x:v>
      </x:c>
      <x:c r="L2868" t="str">
        <x:v>Include</x:v>
      </x:c>
      <x:c r="M2868"/>
      <x:c r="N2868"/>
    </x:row>
    <x:row r="2869">
      <x:c r="A2869" t="str">
        <x:v>Th Roberts|2026-04-21</x:v>
      </x:c>
      <x:c r="B2869" s="888" t="n">
        <x:v>46133</x:v>
      </x:c>
      <x:c r="C2869" t="str">
        <x:v>Th Roberts</x:v>
      </x:c>
      <x:c r="D2869" t="str">
        <x:v>Permanent</x:v>
      </x:c>
      <x:c r="E2869" t="str">
        <x:v>Croydon</x:v>
      </x:c>
      <x:c r="F2869" t="str">
        <x:v>Operative Porter</x:v>
      </x:c>
      <x:c r="G2869" t="str">
        <x:v>388814</x:v>
      </x:c>
      <x:c r="H2869" t="str">
        <x:v>Royal Botanic Gardens Kew</x:v>
      </x:c>
      <x:c r="I2869" t="n">
        <x:v>8</x:v>
      </x:c>
      <x:c r="J2869" t="str">
        <x:v>Worked</x:v>
      </x:c>
      <x:c r="K2869" t="str">
        <x:v>Employee 103979; home branch Croydon; assigned role Operative Porter | Deployment branch: Croydon | Actual role: Operative Porter | Jobs: 388814 | Customers: Royal Botanic Gardens Kew | Actual hours: 8.0; source records: 1</x:v>
      </x:c>
      <x:c r="L2869" t="str">
        <x:v>Include</x:v>
      </x:c>
      <x:c r="M2869"/>
      <x:c r="N2869"/>
    </x:row>
    <x:row r="2870">
      <x:c r="A2870" t="str">
        <x:v>Th Roberts|2026-04-22</x:v>
      </x:c>
      <x:c r="B2870" s="888" t="n">
        <x:v>46134</x:v>
      </x:c>
      <x:c r="C2870" t="str">
        <x:v>Th Roberts</x:v>
      </x:c>
      <x:c r="D2870" t="str">
        <x:v>Permanent</x:v>
      </x:c>
      <x:c r="E2870" t="str">
        <x:v>Croydon</x:v>
      </x:c>
      <x:c r="F2870" t="str">
        <x:v>Operative Porter</x:v>
      </x:c>
      <x:c r="G2870" t="str">
        <x:v>392752</x:v>
      </x:c>
      <x:c r="H2870" t="str">
        <x:v>Bromley Central Library</x:v>
      </x:c>
      <x:c r="I2870" t="n">
        <x:v>10</x:v>
      </x:c>
      <x:c r="J2870" t="str">
        <x:v>Worked</x:v>
      </x:c>
      <x:c r="K2870" t="str">
        <x:v>Employee 103979; home branch Croydon; assigned role Operative Porter | Deployment branch: Croydon | Actual role: Operative Skilled | Jobs: 392752 | Customers: Bromley Central Library | Actual hours: 10.0; source records: 1</x:v>
      </x:c>
      <x:c r="L2870" t="str">
        <x:v>Include</x:v>
      </x:c>
      <x:c r="M2870"/>
      <x:c r="N2870"/>
    </x:row>
    <x:row r="2871">
      <x:c r="A2871" t="str">
        <x:v>Th Roberts|2026-04-23</x:v>
      </x:c>
      <x:c r="B2871" s="888" t="n">
        <x:v>46135</x:v>
      </x:c>
      <x:c r="C2871" t="str">
        <x:v>Th Roberts</x:v>
      </x:c>
      <x:c r="D2871" t="str">
        <x:v>Permanent</x:v>
      </x:c>
      <x:c r="E2871" t="str">
        <x:v>Croydon</x:v>
      </x:c>
      <x:c r="F2871" t="str">
        <x:v>Operative Porter</x:v>
      </x:c>
      <x:c r="G2871" t="str">
        <x:v>392752</x:v>
      </x:c>
      <x:c r="H2871" t="str">
        <x:v>Bromley Central Library</x:v>
      </x:c>
      <x:c r="I2871" t="n">
        <x:v>8</x:v>
      </x:c>
      <x:c r="J2871" t="str">
        <x:v>Worked</x:v>
      </x:c>
      <x:c r="K2871" t="str">
        <x:v>Employee 103979; home branch Croydon; assigned role Operative Porter | Deployment branch: Croydon | Actual role: Operative Skilled | Jobs: 392752 | Customers: Bromley Central Library | Actual hours: 8.0; source records: 1</x:v>
      </x:c>
      <x:c r="L2871" t="str">
        <x:v>Include</x:v>
      </x:c>
      <x:c r="M2871"/>
      <x:c r="N2871"/>
    </x:row>
    <x:row r="2872">
      <x:c r="A2872" t="str">
        <x:v>Th Roberts|2026-04-24</x:v>
      </x:c>
      <x:c r="B2872" s="888" t="n">
        <x:v>46136</x:v>
      </x:c>
      <x:c r="C2872" t="str">
        <x:v>Th Roberts</x:v>
      </x:c>
      <x:c r="D2872" t="str">
        <x:v>Permanent</x:v>
      </x:c>
      <x:c r="E2872" t="str">
        <x:v>Croydon</x:v>
      </x:c>
      <x:c r="F2872" t="str">
        <x:v>Operative Porter</x:v>
      </x:c>
      <x:c r="G2872" t="str">
        <x:v>398445</x:v>
      </x:c>
      <x:c r="H2872" t="str">
        <x:v>Independent Office for Police Conduct (IOPC)</x:v>
      </x:c>
      <x:c r="I2872" t="n">
        <x:v>7.5</x:v>
      </x:c>
      <x:c r="J2872" t="str">
        <x:v>Worked</x:v>
      </x:c>
      <x:c r="K2872" t="str">
        <x:v>Employee 103979; home branch Croydon; assigned role Operative Porter | Deployment branch: Croydon | Actual role: Operative Porter | Jobs: 398445 | Customers: Independent Office for Police Conduct (IOPC) | Actual hours: 7.5; source records: 1</x:v>
      </x:c>
      <x:c r="L2872" t="str">
        <x:v>Include</x:v>
      </x:c>
      <x:c r="M2872"/>
      <x:c r="N2872"/>
    </x:row>
    <x:row r="2873">
      <x:c r="A2873" t="str">
        <x:v>Th Roberts|2026-04-25</x:v>
      </x:c>
      <x:c r="B2873" s="888" t="n">
        <x:v>46137</x:v>
      </x:c>
      <x:c r="C2873" t="str">
        <x:v>Th Roberts</x:v>
      </x:c>
      <x:c r="D2873" t="str">
        <x:v>Permanent</x:v>
      </x:c>
      <x:c r="E2873" t="str">
        <x:v>Croydon</x:v>
      </x:c>
      <x:c r="F2873" t="str">
        <x:v>Operative Porter</x:v>
      </x:c>
      <x:c r="G2873" t="str">
        <x:v>398445</x:v>
      </x:c>
      <x:c r="H2873" t="str">
        <x:v>Independent Office for Police Conduct (IOPC)</x:v>
      </x:c>
      <x:c r="I2873" t="n">
        <x:v>7.5</x:v>
      </x:c>
      <x:c r="J2873" t="str">
        <x:v>Worked</x:v>
      </x:c>
      <x:c r="K2873" t="str">
        <x:v>Employee 103979; home branch Croydon; assigned role Operative Porter | Deployment branch: Croydon | Actual role: Operative Porter | Jobs: 398445 | Customers: Independent Office for Police Conduct (IOPC) | Actual hours: 7.5; source records: 1</x:v>
      </x:c>
      <x:c r="L2873" t="str">
        <x:v>Include</x:v>
      </x:c>
      <x:c r="M2873"/>
      <x:c r="N2873"/>
    </x:row>
    <x:row r="2874">
      <x:c r="A2874" t="str">
        <x:v>Th Roberts|2026-04-26</x:v>
      </x:c>
      <x:c r="B2874" s="888" t="n">
        <x:v>46138</x:v>
      </x:c>
      <x:c r="C2874" t="str">
        <x:v>Th Roberts</x:v>
      </x:c>
      <x:c r="D2874" t="str">
        <x:v>Permanent</x:v>
      </x:c>
      <x:c r="E2874" t="str">
        <x:v>Croydon</x:v>
      </x:c>
      <x:c r="F2874" t="str">
        <x:v>Operative Porter</x:v>
      </x:c>
      <x:c r="G2874" t="str">
        <x:v>398445</x:v>
      </x:c>
      <x:c r="H2874" t="str">
        <x:v>Independent Office for Police Conduct (IOPC)</x:v>
      </x:c>
      <x:c r="I2874" t="n">
        <x:v>5</x:v>
      </x:c>
      <x:c r="J2874" t="str">
        <x:v>Worked</x:v>
      </x:c>
      <x:c r="K2874" t="str">
        <x:v>Employee 103979; home branch Croydon; assigned role Operative Porter | Deployment branch: Croydon | Actual role: Operative Porter | Jobs: 398445 | Customers: Independent Office for Police Conduct (IOPC) | Actual hours: 5.0; source records: 1</x:v>
      </x:c>
      <x:c r="L2874" t="str">
        <x:v>Include</x:v>
      </x:c>
      <x:c r="M2874"/>
      <x:c r="N2874"/>
    </x:row>
    <x:row r="2875">
      <x:c r="A2875" t="str">
        <x:v>Th Roberts|2026-04-29</x:v>
      </x:c>
      <x:c r="B2875" s="888" t="n">
        <x:v>46141</x:v>
      </x:c>
      <x:c r="C2875" t="str">
        <x:v>Th Roberts</x:v>
      </x:c>
      <x:c r="D2875" t="str">
        <x:v>Permanent</x:v>
      </x:c>
      <x:c r="E2875" t="str">
        <x:v>Croydon</x:v>
      </x:c>
      <x:c r="F2875" t="str">
        <x:v>Operative Porter</x:v>
      </x:c>
      <x:c r="G2875" t="str">
        <x:v>401536</x:v>
      </x:c>
      <x:c r="H2875" t="str">
        <x:v>Surrey Police HQ</x:v>
      </x:c>
      <x:c r="I2875" t="n">
        <x:v>6</x:v>
      </x:c>
      <x:c r="J2875" t="str">
        <x:v>Worked</x:v>
      </x:c>
      <x:c r="K2875" t="str">
        <x:v>Employee 103979; home branch Croydon; assigned role Operative Porter | Deployment branch: Croydon | Actual role: Operative Porter | Jobs: 401536 | Customers: Surrey Police HQ | Actual hours: 6.0; source records: 1</x:v>
      </x:c>
      <x:c r="L2875" t="str">
        <x:v>Include</x:v>
      </x:c>
      <x:c r="M2875"/>
      <x:c r="N2875"/>
    </x:row>
    <x:row r="2876">
      <x:c r="A2876" t="str">
        <x:v>Th Roberts|2026-04-30</x:v>
      </x:c>
      <x:c r="B2876" s="888" t="n">
        <x:v>46142</x:v>
      </x:c>
      <x:c r="C2876" t="str">
        <x:v>Th Roberts</x:v>
      </x:c>
      <x:c r="D2876" t="str">
        <x:v>Permanent</x:v>
      </x:c>
      <x:c r="E2876" t="str">
        <x:v>Croydon</x:v>
      </x:c>
      <x:c r="F2876" t="str">
        <x:v>Operative Porter</x:v>
      </x:c>
      <x:c r="G2876" t="str">
        <x:v>401536</x:v>
      </x:c>
      <x:c r="H2876" t="str">
        <x:v>Surrey Police HQ</x:v>
      </x:c>
      <x:c r="I2876" t="n">
        <x:v>6</x:v>
      </x:c>
      <x:c r="J2876" t="str">
        <x:v>Worked</x:v>
      </x:c>
      <x:c r="K2876" t="str">
        <x:v>Employee 103979; home branch Croydon; assigned role Operative Porter | Deployment branch: Croydon | Actual role: Operative Porter | Jobs: 401536 | Customers: Surrey Police HQ | Actual hours: 6.0; source records: 1</x:v>
      </x:c>
      <x:c r="L2876" t="str">
        <x:v>Include</x:v>
      </x:c>
      <x:c r="M2876"/>
      <x:c r="N2876"/>
    </x:row>
    <x:row r="2877">
      <x:c r="A2877" t="str">
        <x:v>Timur Kubanski|2026-04-01</x:v>
      </x:c>
      <x:c r="B2877" s="888" t="n">
        <x:v>46113</x:v>
      </x:c>
      <x:c r="C2877" t="str">
        <x:v>Timur Kubanski</x:v>
      </x:c>
      <x:c r="D2877" t="str">
        <x:v>Permanent</x:v>
      </x:c>
      <x:c r="E2877" t="str">
        <x:v>Birmingham</x:v>
      </x:c>
      <x:c r="F2877" t="str">
        <x:v>Operative Skilled</x:v>
      </x:c>
      <x:c r="G2877" t="str">
        <x:v>398910</x:v>
      </x:c>
      <x:c r="H2877" t="str">
        <x:v>JLR - eTrackers</x:v>
      </x:c>
      <x:c r="I2877" t="n">
        <x:v>8.5</x:v>
      </x:c>
      <x:c r="J2877" t="str">
        <x:v>Worked</x:v>
      </x:c>
      <x:c r="K2877" t="str">
        <x:v>Employee 1675; home branch Birmingham; assigned role Operative Skilled | Deployment branch: Birmingham | Actual role: Operative Skilled | Jobs: 398910 | Customers: JLR - eTrackers | Actual hours: 8.5; source records: 1</x:v>
      </x:c>
      <x:c r="L2877" t="str">
        <x:v>Include</x:v>
      </x:c>
      <x:c r="M2877"/>
      <x:c r="N2877"/>
    </x:row>
    <x:row r="2878">
      <x:c r="A2878" t="str">
        <x:v>Timur Kubanski|2026-04-02</x:v>
      </x:c>
      <x:c r="B2878" s="888" t="n">
        <x:v>46114</x:v>
      </x:c>
      <x:c r="C2878" t="str">
        <x:v>Timur Kubanski</x:v>
      </x:c>
      <x:c r="D2878" t="str">
        <x:v>Permanent</x:v>
      </x:c>
      <x:c r="E2878" t="str">
        <x:v>Birmingham</x:v>
      </x:c>
      <x:c r="F2878" t="str">
        <x:v>Operative Skilled</x:v>
      </x:c>
      <x:c r="G2878" t="str">
        <x:v>400903</x:v>
      </x:c>
      <x:c r="H2878" t="str">
        <x:v>Walsall Leather Museum</x:v>
      </x:c>
      <x:c r="I2878" t="n">
        <x:v>7.75</x:v>
      </x:c>
      <x:c r="J2878" t="str">
        <x:v>Worked</x:v>
      </x:c>
      <x:c r="K2878" t="str">
        <x:v>Employee 1675; home branch Birmingham; assigned role Operative Skilled | Deployment branch: Birmingham | Actual role: Operative Skilled | Jobs: 400903 | Customers: Walsall Leather Museum | Actual hours: 7.8; source records: 1</x:v>
      </x:c>
      <x:c r="L2878" t="str">
        <x:v>Include</x:v>
      </x:c>
      <x:c r="M2878"/>
      <x:c r="N2878"/>
    </x:row>
    <x:row r="2879">
      <x:c r="A2879" t="str">
        <x:v>Timur Kubanski|2026-04-07</x:v>
      </x:c>
      <x:c r="B2879" s="888" t="n">
        <x:v>46119</x:v>
      </x:c>
      <x:c r="C2879" t="str">
        <x:v>Timur Kubanski</x:v>
      </x:c>
      <x:c r="D2879" t="str">
        <x:v>Permanent</x:v>
      </x:c>
      <x:c r="E2879" t="str">
        <x:v>Birmingham</x:v>
      </x:c>
      <x:c r="F2879" t="str">
        <x:v>Operative Skilled</x:v>
      </x:c>
      <x:c r="G2879" t="str">
        <x:v>398910</x:v>
      </x:c>
      <x:c r="H2879" t="str">
        <x:v>JLR - eTrackers</x:v>
      </x:c>
      <x:c r="I2879" t="n">
        <x:v>8</x:v>
      </x:c>
      <x:c r="J2879" t="str">
        <x:v>Worked</x:v>
      </x:c>
      <x:c r="K2879" t="str">
        <x:v>Employee 1675; home branch Birmingham; assigned role Operative Skilled | Deployment branch: Birmingham | Actual role: Operative Skilled | Jobs: 398910 | Customers: JLR - eTrackers | Actual hours: 8.0; source records: 1</x:v>
      </x:c>
      <x:c r="L2879" t="str">
        <x:v>Include</x:v>
      </x:c>
      <x:c r="M2879"/>
      <x:c r="N2879"/>
    </x:row>
    <x:row r="2880">
      <x:c r="A2880" t="str">
        <x:v>Timur Kubanski|2026-04-08</x:v>
      </x:c>
      <x:c r="B2880" s="888" t="n">
        <x:v>46120</x:v>
      </x:c>
      <x:c r="C2880" t="str">
        <x:v>Timur Kubanski</x:v>
      </x:c>
      <x:c r="D2880" t="str">
        <x:v>Permanent</x:v>
      </x:c>
      <x:c r="E2880" t="str">
        <x:v>Birmingham</x:v>
      </x:c>
      <x:c r="F2880" t="str">
        <x:v>Operative Skilled</x:v>
      </x:c>
      <x:c r="G2880" t="str">
        <x:v>401243</x:v>
      </x:c>
      <x:c r="H2880" t="str">
        <x:v>Jaguar Land Rover Limited</x:v>
      </x:c>
      <x:c r="I2880" t="n">
        <x:v>8.25</x:v>
      </x:c>
      <x:c r="J2880" t="str">
        <x:v>Worked</x:v>
      </x:c>
      <x:c r="K2880" t="str">
        <x:v>Employee 1675; home branch Birmingham; assigned role Operative Skilled | Deployment branch: Birmingham | Actual role: Operative Skilled | Jobs: 401243 | Customers: Jaguar Land Rover Limited | Actual hours: 8.2; source records: 1</x:v>
      </x:c>
      <x:c r="L2880" t="str">
        <x:v>Include</x:v>
      </x:c>
      <x:c r="M2880"/>
      <x:c r="N2880"/>
    </x:row>
    <x:row r="2881">
      <x:c r="A2881" t="str">
        <x:v>Timur Kubanski|2026-04-09</x:v>
      </x:c>
      <x:c r="B2881" s="888" t="n">
        <x:v>46121</x:v>
      </x:c>
      <x:c r="C2881" t="str">
        <x:v>Timur Kubanski</x:v>
      </x:c>
      <x:c r="D2881" t="str">
        <x:v>Permanent</x:v>
      </x:c>
      <x:c r="E2881" t="str">
        <x:v>Birmingham</x:v>
      </x:c>
      <x:c r="F2881" t="str">
        <x:v>Operative Skilled</x:v>
      </x:c>
      <x:c r="G2881" t="str">
        <x:v>398910</x:v>
      </x:c>
      <x:c r="H2881" t="str">
        <x:v>JLR - eTrackers</x:v>
      </x:c>
      <x:c r="I2881" t="n">
        <x:v>8</x:v>
      </x:c>
      <x:c r="J2881" t="str">
        <x:v>Worked</x:v>
      </x:c>
      <x:c r="K2881" t="str">
        <x:v>Employee 1675; home branch Birmingham; assigned role Operative Skilled | Deployment branch: Birmingham | Actual role: Operative Skilled | Jobs: 398910 | Customers: JLR - eTrackers | Actual hours: 8.0; source records: 1</x:v>
      </x:c>
      <x:c r="L2881" t="str">
        <x:v>Include</x:v>
      </x:c>
      <x:c r="M2881"/>
      <x:c r="N2881"/>
    </x:row>
    <x:row r="2882">
      <x:c r="A2882" t="str">
        <x:v>Timur Kubanski|2026-04-10</x:v>
      </x:c>
      <x:c r="B2882" s="888" t="n">
        <x:v>46122</x:v>
      </x:c>
      <x:c r="C2882" t="str">
        <x:v>Timur Kubanski</x:v>
      </x:c>
      <x:c r="D2882" t="str">
        <x:v>Permanent</x:v>
      </x:c>
      <x:c r="E2882" t="str">
        <x:v>Birmingham</x:v>
      </x:c>
      <x:c r="F2882" t="str">
        <x:v>Operative Skilled</x:v>
      </x:c>
      <x:c r="G2882" t="str">
        <x:v>400088</x:v>
      </x:c>
      <x:c r="H2882" t="str">
        <x:v>City of Birmingham School</x:v>
      </x:c>
      <x:c r="I2882" t="n">
        <x:v>7</x:v>
      </x:c>
      <x:c r="J2882" t="str">
        <x:v>Worked</x:v>
      </x:c>
      <x:c r="K2882" t="str">
        <x:v>Employee 1675; home branch Birmingham; assigned role Operative Skilled | Deployment branch: Birmingham | Actual role: Operative Skilled | Jobs: 400088 | Customers: City of Birmingham School | Actual hours: 7.0; source records: 1</x:v>
      </x:c>
      <x:c r="L2882" t="str">
        <x:v>Include</x:v>
      </x:c>
      <x:c r="M2882"/>
      <x:c r="N2882"/>
    </x:row>
    <x:row r="2883">
      <x:c r="A2883" t="str">
        <x:v>Timur Kubanski|2026-04-13</x:v>
      </x:c>
      <x:c r="B2883" s="888" t="n">
        <x:v>46125</x:v>
      </x:c>
      <x:c r="C2883" t="str">
        <x:v>Timur Kubanski</x:v>
      </x:c>
      <x:c r="D2883" t="str">
        <x:v>Permanent</x:v>
      </x:c>
      <x:c r="E2883" t="str">
        <x:v>Birmingham</x:v>
      </x:c>
      <x:c r="F2883" t="str">
        <x:v>Operative Skilled</x:v>
      </x:c>
      <x:c r="G2883" t="str">
        <x:v>395931</x:v>
      </x:c>
      <x:c r="H2883" t="str">
        <x:v>Birmingham City Council-Oakhil Centre</x:v>
      </x:c>
      <x:c r="I2883" t="n">
        <x:v>7.5</x:v>
      </x:c>
      <x:c r="J2883" t="str">
        <x:v>Worked</x:v>
      </x:c>
      <x:c r="K2883" t="str">
        <x:v>Employee 1675; home branch Birmingham; assigned role Operative Skilled | Deployment branch: Birmingham | Actual role: Operative Porter | Jobs: 395931 | Customers: Birmingham City Council-Oakhil Centre | Actual hours: 7.5; source records: 1</x:v>
      </x:c>
      <x:c r="L2883" t="str">
        <x:v>Include</x:v>
      </x:c>
      <x:c r="M2883"/>
      <x:c r="N2883"/>
    </x:row>
    <x:row r="2884">
      <x:c r="A2884" t="str">
        <x:v>Timur Kubanski|2026-04-14</x:v>
      </x:c>
      <x:c r="B2884" s="888" t="n">
        <x:v>46126</x:v>
      </x:c>
      <x:c r="C2884" t="str">
        <x:v>Timur Kubanski</x:v>
      </x:c>
      <x:c r="D2884" t="str">
        <x:v>Permanent</x:v>
      </x:c>
      <x:c r="E2884" t="str">
        <x:v>Birmingham</x:v>
      </x:c>
      <x:c r="F2884" t="str">
        <x:v>Operative Skilled</x:v>
      </x:c>
      <x:c r="G2884" t="str">
        <x:v>398910</x:v>
      </x:c>
      <x:c r="H2884" t="str">
        <x:v>JLR - eTrackers</x:v>
      </x:c>
      <x:c r="I2884" t="n">
        <x:v>8</x:v>
      </x:c>
      <x:c r="J2884" t="str">
        <x:v>Worked</x:v>
      </x:c>
      <x:c r="K2884" t="str">
        <x:v>Employee 1675; home branch Birmingham; assigned role Operative Skilled | Deployment branch: Birmingham | Actual role: Operative Skilled | Jobs: 398910 | Customers: JLR - eTrackers | Actual hours: 8.0; source records: 1</x:v>
      </x:c>
      <x:c r="L2884" t="str">
        <x:v>Include</x:v>
      </x:c>
      <x:c r="M2884"/>
      <x:c r="N2884"/>
    </x:row>
    <x:row r="2885">
      <x:c r="A2885" t="str">
        <x:v>Timur Kubanski|2026-04-15</x:v>
      </x:c>
      <x:c r="B2885" s="888" t="n">
        <x:v>46127</x:v>
      </x:c>
      <x:c r="C2885" t="str">
        <x:v>Timur Kubanski</x:v>
      </x:c>
      <x:c r="D2885" t="str">
        <x:v>Permanent</x:v>
      </x:c>
      <x:c r="E2885" t="str">
        <x:v>Birmingham</x:v>
      </x:c>
      <x:c r="F2885" t="str">
        <x:v>Operative Skilled</x:v>
      </x:c>
      <x:c r="G2885" t="str">
        <x:v>393473</x:v>
      </x:c>
      <x:c r="H2885" t="str">
        <x:v>Jaguar Land Rover Limited</x:v>
      </x:c>
      <x:c r="I2885" t="n">
        <x:v>7.5</x:v>
      </x:c>
      <x:c r="J2885" t="str">
        <x:v>Worked</x:v>
      </x:c>
      <x:c r="K2885" t="str">
        <x:v>Employee 1675; home branch Birmingham; assigned role Operative Skilled | Deployment branch: Birmingham | Actual role: Operative Skilled | Jobs: 393473 | Customers: Jaguar Land Rover Limited | Actual hours: 7.5; source records: 1</x:v>
      </x:c>
      <x:c r="L2885" t="str">
        <x:v>Include</x:v>
      </x:c>
      <x:c r="M2885"/>
      <x:c r="N2885"/>
    </x:row>
    <x:row r="2886">
      <x:c r="A2886" t="str">
        <x:v>Timur Kubanski|2026-04-16</x:v>
      </x:c>
      <x:c r="B2886" s="888" t="n">
        <x:v>46128</x:v>
      </x:c>
      <x:c r="C2886" t="str">
        <x:v>Timur Kubanski</x:v>
      </x:c>
      <x:c r="D2886" t="str">
        <x:v>Permanent</x:v>
      </x:c>
      <x:c r="E2886" t="str">
        <x:v>Birmingham</x:v>
      </x:c>
      <x:c r="F2886" t="str">
        <x:v>Operative Skilled</x:v>
      </x:c>
      <x:c r="G2886" t="str">
        <x:v>401415</x:v>
      </x:c>
      <x:c r="H2886" t="str">
        <x:v>Jaguar Land Rover Limited</x:v>
      </x:c>
      <x:c r="I2886" t="n">
        <x:v>8</x:v>
      </x:c>
      <x:c r="J2886" t="str">
        <x:v>Worked</x:v>
      </x:c>
      <x:c r="K2886" t="str">
        <x:v>Employee 1675; home branch Birmingham; assigned role Operative Skilled | Deployment branch: Birmingham | Actual role: Operative Skilled | Jobs: 401415 | Customers: Jaguar Land Rover Limited | Actual hours: 8.0; source records: 1</x:v>
      </x:c>
      <x:c r="L2886" t="str">
        <x:v>Include</x:v>
      </x:c>
      <x:c r="M2886"/>
      <x:c r="N2886"/>
    </x:row>
    <x:row r="2887">
      <x:c r="A2887" t="str">
        <x:v>Timur Kubanski|2026-04-17</x:v>
      </x:c>
      <x:c r="B2887" s="888" t="n">
        <x:v>46129</x:v>
      </x:c>
      <x:c r="C2887" t="str">
        <x:v>Timur Kubanski</x:v>
      </x:c>
      <x:c r="D2887" t="str">
        <x:v>Permanent</x:v>
      </x:c>
      <x:c r="E2887" t="str">
        <x:v>Birmingham</x:v>
      </x:c>
      <x:c r="F2887" t="str">
        <x:v>Operative Skilled</x:v>
      </x:c>
      <x:c r="G2887" t="str">
        <x:v>401415</x:v>
      </x:c>
      <x:c r="H2887" t="str">
        <x:v>Jaguar Land Rover Limited</x:v>
      </x:c>
      <x:c r="I2887" t="n">
        <x:v>8.25</x:v>
      </x:c>
      <x:c r="J2887" t="str">
        <x:v>Worked</x:v>
      </x:c>
      <x:c r="K2887" t="str">
        <x:v>Employee 1675; home branch Birmingham; assigned role Operative Skilled | Deployment branch: Birmingham | Actual role: Operative Skilled | Jobs: 401415 | Customers: Jaguar Land Rover Limited | Actual hours: 8.2; source records: 1</x:v>
      </x:c>
      <x:c r="L2887" t="str">
        <x:v>Include</x:v>
      </x:c>
      <x:c r="M2887"/>
      <x:c r="N2887"/>
    </x:row>
    <x:row r="2888">
      <x:c r="A2888" t="str">
        <x:v>Timur Kubanski|2026-04-20</x:v>
      </x:c>
      <x:c r="B2888" s="888" t="n">
        <x:v>46132</x:v>
      </x:c>
      <x:c r="C2888" t="str">
        <x:v>Timur Kubanski</x:v>
      </x:c>
      <x:c r="D2888" t="str">
        <x:v>Permanent</x:v>
      </x:c>
      <x:c r="E2888" t="str">
        <x:v>Birmingham</x:v>
      </x:c>
      <x:c r="F2888" t="str">
        <x:v>Operative Skilled</x:v>
      </x:c>
      <x:c r="G2888" t="str">
        <x:v>400338</x:v>
      </x:c>
      <x:c r="H2888" t="str">
        <x:v>Jaguar Land Rover Limited</x:v>
      </x:c>
      <x:c r="I2888" t="n">
        <x:v>8</x:v>
      </x:c>
      <x:c r="J2888" t="str">
        <x:v>Worked</x:v>
      </x:c>
      <x:c r="K2888" t="str">
        <x:v>Employee 1675; home branch Birmingham; assigned role Operative Skilled | Deployment branch: Birmingham | Actual role: Operative Skilled | Jobs: 400338 | Customers: Jaguar Land Rover Limited | Actual hours: 8.0; source records: 1</x:v>
      </x:c>
      <x:c r="L2888" t="str">
        <x:v>Include</x:v>
      </x:c>
      <x:c r="M2888"/>
      <x:c r="N2888"/>
    </x:row>
    <x:row r="2889">
      <x:c r="A2889" t="str">
        <x:v>Timur Kubanski|2026-04-21</x:v>
      </x:c>
      <x:c r="B2889" s="888" t="n">
        <x:v>46133</x:v>
      </x:c>
      <x:c r="C2889" t="str">
        <x:v>Timur Kubanski</x:v>
      </x:c>
      <x:c r="D2889" t="str">
        <x:v>Permanent</x:v>
      </x:c>
      <x:c r="E2889" t="str">
        <x:v>Birmingham</x:v>
      </x:c>
      <x:c r="F2889" t="str">
        <x:v>Operative Skilled</x:v>
      </x:c>
      <x:c r="G2889" t="str">
        <x:v>398910</x:v>
      </x:c>
      <x:c r="H2889" t="str">
        <x:v>JLR - eTrackers</x:v>
      </x:c>
      <x:c r="I2889" t="n">
        <x:v>8</x:v>
      </x:c>
      <x:c r="J2889" t="str">
        <x:v>Worked</x:v>
      </x:c>
      <x:c r="K2889" t="str">
        <x:v>Employee 1675; home branch Birmingham; assigned role Operative Skilled | Deployment branch: Birmingham | Actual role: Operative Skilled | Jobs: 398910 | Customers: JLR - eTrackers | Actual hours: 8.0; source records: 1</x:v>
      </x:c>
      <x:c r="L2889" t="str">
        <x:v>Include</x:v>
      </x:c>
      <x:c r="M2889"/>
      <x:c r="N2889"/>
    </x:row>
    <x:row r="2890">
      <x:c r="A2890" t="str">
        <x:v>Timur Kubanski|2026-04-22</x:v>
      </x:c>
      <x:c r="B2890" s="888" t="n">
        <x:v>46134</x:v>
      </x:c>
      <x:c r="C2890" t="str">
        <x:v>Timur Kubanski</x:v>
      </x:c>
      <x:c r="D2890" t="str">
        <x:v>Permanent</x:v>
      </x:c>
      <x:c r="E2890" t="str">
        <x:v>Birmingham</x:v>
      </x:c>
      <x:c r="F2890" t="str">
        <x:v>Operative Skilled</x:v>
      </x:c>
      <x:c r="G2890" t="str">
        <x:v>401254</x:v>
      </x:c>
      <x:c r="H2890" t="str">
        <x:v>HSBC - April 2026 Deliveries</x:v>
      </x:c>
      <x:c r="I2890" t="n">
        <x:v>5</x:v>
      </x:c>
      <x:c r="J2890" t="str">
        <x:v>Worked</x:v>
      </x:c>
      <x:c r="K2890" t="str">
        <x:v>Employee 1675; home branch Birmingham; assigned role Operative Skilled | Deployment branch: Birmingham | Actual role: Operative Porter | Jobs: 401254 | Customers: HSBC - April 2026 Deliveries | Actual hours: 5.0; source records: 1</x:v>
      </x:c>
      <x:c r="L2890" t="str">
        <x:v>Include</x:v>
      </x:c>
      <x:c r="M2890"/>
      <x:c r="N2890"/>
    </x:row>
    <x:row r="2891">
      <x:c r="A2891" t="str">
        <x:v>Timur Kubanski|2026-04-23</x:v>
      </x:c>
      <x:c r="B2891" s="888" t="n">
        <x:v>46135</x:v>
      </x:c>
      <x:c r="C2891" t="str">
        <x:v>Timur Kubanski</x:v>
      </x:c>
      <x:c r="D2891" t="str">
        <x:v>Permanent</x:v>
      </x:c>
      <x:c r="E2891" t="str">
        <x:v>Birmingham</x:v>
      </x:c>
      <x:c r="F2891" t="str">
        <x:v>Operative Skilled</x:v>
      </x:c>
      <x:c r="G2891" t="str">
        <x:v>400337</x:v>
      </x:c>
      <x:c r="H2891" t="str">
        <x:v>Jaguar Land Rover Limited</x:v>
      </x:c>
      <x:c r="I2891" t="n">
        <x:v>8</x:v>
      </x:c>
      <x:c r="J2891" t="str">
        <x:v>Worked</x:v>
      </x:c>
      <x:c r="K2891" t="str">
        <x:v>Employee 1675; home branch Birmingham; assigned role Operative Skilled | Deployment branch: Birmingham | Actual role: Operative Skilled | Jobs: 400337 | Customers: Jaguar Land Rover Limited | Actual hours: 8.0; source records: 1</x:v>
      </x:c>
      <x:c r="L2891" t="str">
        <x:v>Include</x:v>
      </x:c>
      <x:c r="M2891"/>
      <x:c r="N2891"/>
    </x:row>
    <x:row r="2892">
      <x:c r="A2892" t="str">
        <x:v>Timur Kubanski|2026-04-24</x:v>
      </x:c>
      <x:c r="B2892" s="888" t="n">
        <x:v>46136</x:v>
      </x:c>
      <x:c r="C2892" t="str">
        <x:v>Timur Kubanski</x:v>
      </x:c>
      <x:c r="D2892" t="str">
        <x:v>Permanent</x:v>
      </x:c>
      <x:c r="E2892" t="str">
        <x:v>Birmingham</x:v>
      </x:c>
      <x:c r="F2892" t="str">
        <x:v>Operative Skilled</x:v>
      </x:c>
      <x:c r="G2892" t="str">
        <x:v>401712</x:v>
      </x:c>
      <x:c r="H2892" t="str">
        <x:v>Midland Heart Limited</x:v>
      </x:c>
      <x:c r="I2892" t="n">
        <x:v>3</x:v>
      </x:c>
      <x:c r="J2892" t="str">
        <x:v>Worked</x:v>
      </x:c>
      <x:c r="K2892" t="str">
        <x:v>Employee 1675; home branch Birmingham; assigned role Operative Skilled | Deployment branch: Birmingham | Actual role: Operative Porter | Jobs: 401712 | Customers: Midland Heart Limited | Actual hours: 3.0; source records: 1</x:v>
      </x:c>
      <x:c r="L2892" t="str">
        <x:v>Include</x:v>
      </x:c>
      <x:c r="M2892"/>
      <x:c r="N2892"/>
    </x:row>
    <x:row r="2893">
      <x:c r="A2893" t="str">
        <x:v>Timur Kubanski|2026-04-27</x:v>
      </x:c>
      <x:c r="B2893" s="888" t="n">
        <x:v>46139</x:v>
      </x:c>
      <x:c r="C2893" t="str">
        <x:v>Timur Kubanski</x:v>
      </x:c>
      <x:c r="D2893" t="str">
        <x:v>Permanent</x:v>
      </x:c>
      <x:c r="E2893" t="str">
        <x:v>Birmingham</x:v>
      </x:c>
      <x:c r="F2893" t="str">
        <x:v>Operative Skilled</x:v>
      </x:c>
      <x:c r="G2893" t="str">
        <x:v>400338</x:v>
      </x:c>
      <x:c r="H2893" t="str">
        <x:v>Jaguar Land Rover Limited</x:v>
      </x:c>
      <x:c r="I2893" t="n">
        <x:v>6.5</x:v>
      </x:c>
      <x:c r="J2893" t="str">
        <x:v>Worked</x:v>
      </x:c>
      <x:c r="K2893" t="str">
        <x:v>Employee 1675; home branch Birmingham; assigned role Operative Skilled | Deployment branch: Birmingham | Actual role: Operative Skilled | Jobs: 400338 | Customers: Jaguar Land Rover Limited | Actual hours: 6.5; source records: 1</x:v>
      </x:c>
      <x:c r="L2893" t="str">
        <x:v>Include</x:v>
      </x:c>
      <x:c r="M2893"/>
      <x:c r="N2893"/>
    </x:row>
    <x:row r="2894">
      <x:c r="A2894" t="str">
        <x:v>Timur Kubanski|2026-04-28</x:v>
      </x:c>
      <x:c r="B2894" s="888" t="n">
        <x:v>46140</x:v>
      </x:c>
      <x:c r="C2894" t="str">
        <x:v>Timur Kubanski</x:v>
      </x:c>
      <x:c r="D2894" t="str">
        <x:v>Permanent</x:v>
      </x:c>
      <x:c r="E2894" t="str">
        <x:v>Birmingham</x:v>
      </x:c>
      <x:c r="F2894" t="str">
        <x:v>Operative Skilled</x:v>
      </x:c>
      <x:c r="G2894" t="str">
        <x:v>398910</x:v>
      </x:c>
      <x:c r="H2894" t="str">
        <x:v>JLR - eTrackers</x:v>
      </x:c>
      <x:c r="I2894" t="n">
        <x:v>7.5</x:v>
      </x:c>
      <x:c r="J2894" t="str">
        <x:v>Worked</x:v>
      </x:c>
      <x:c r="K2894" t="str">
        <x:v>Employee 1675; home branch Birmingham; assigned role Operative Skilled | Deployment branch: Birmingham | Actual role: Operative Skilled | Jobs: 398910 | Customers: JLR - eTrackers | Actual hours: 7.5; source records: 1</x:v>
      </x:c>
      <x:c r="L2894" t="str">
        <x:v>Include</x:v>
      </x:c>
      <x:c r="M2894"/>
      <x:c r="N2894"/>
    </x:row>
    <x:row r="2895">
      <x:c r="A2895" t="str">
        <x:v>Timur Kubanski|2026-04-29</x:v>
      </x:c>
      <x:c r="B2895" s="888" t="n">
        <x:v>46141</x:v>
      </x:c>
      <x:c r="C2895" t="str">
        <x:v>Timur Kubanski</x:v>
      </x:c>
      <x:c r="D2895" t="str">
        <x:v>Permanent</x:v>
      </x:c>
      <x:c r="E2895" t="str">
        <x:v>Birmingham</x:v>
      </x:c>
      <x:c r="F2895" t="str">
        <x:v>Operative Skilled</x:v>
      </x:c>
      <x:c r="G2895" t="str">
        <x:v>399841A</x:v>
      </x:c>
      <x:c r="H2895" t="str">
        <x:v>Midland Heart Limited</x:v>
      </x:c>
      <x:c r="I2895" t="n">
        <x:v>6.75</x:v>
      </x:c>
      <x:c r="J2895" t="str">
        <x:v>Worked</x:v>
      </x:c>
      <x:c r="K2895" t="str">
        <x:v>Employee 1675; home branch Birmingham; assigned role Operative Skilled | Deployment branch: Birmingham | Actual role: Operative Skilled | Jobs: 399841A | Customers: Midland Heart Limited | Actual hours: 6.8; source records: 1</x:v>
      </x:c>
      <x:c r="L2895" t="str">
        <x:v>Include</x:v>
      </x:c>
      <x:c r="M2895"/>
      <x:c r="N2895"/>
    </x:row>
    <x:row r="2896">
      <x:c r="A2896" t="str">
        <x:v>Timur Kubanski|2026-04-30</x:v>
      </x:c>
      <x:c r="B2896" s="888" t="n">
        <x:v>46142</x:v>
      </x:c>
      <x:c r="C2896" t="str">
        <x:v>Timur Kubanski</x:v>
      </x:c>
      <x:c r="D2896" t="str">
        <x:v>Permanent</x:v>
      </x:c>
      <x:c r="E2896" t="str">
        <x:v>Birmingham</x:v>
      </x:c>
      <x:c r="F2896" t="str">
        <x:v>Operative Skilled</x:v>
      </x:c>
      <x:c r="G2896" t="str">
        <x:v>401065</x:v>
      </x:c>
      <x:c r="H2896" t="str">
        <x:v>Jaguar Land Rover Limited</x:v>
      </x:c>
      <x:c r="I2896" t="n">
        <x:v>8.5</x:v>
      </x:c>
      <x:c r="J2896" t="str">
        <x:v>Worked</x:v>
      </x:c>
      <x:c r="K2896" t="str">
        <x:v>Employee 1675; home branch Birmingham; assigned role Operative Skilled | Deployment branch: Birmingham | Actual role: Operative Skilled | Jobs: 401065 | Customers: Jaguar Land Rover Limited | Actual hours: 8.5; source records: 1</x:v>
      </x:c>
      <x:c r="L2896" t="str">
        <x:v>Include</x:v>
      </x:c>
      <x:c r="M2896"/>
      <x:c r="N2896"/>
    </x:row>
    <x:row r="2897">
      <x:c r="A2897" t="str">
        <x:v>Toby Hubble|2026-04-01</x:v>
      </x:c>
      <x:c r="B2897" s="888" t="n">
        <x:v>46113</x:v>
      </x:c>
      <x:c r="C2897" t="str">
        <x:v>Toby Hubble</x:v>
      </x:c>
      <x:c r="D2897" t="str">
        <x:v>Permanent</x:v>
      </x:c>
      <x:c r="E2897" t="str">
        <x:v>Cambridge</x:v>
      </x:c>
      <x:c r="F2897" t="str">
        <x:v>Operative Skilled</x:v>
      </x:c>
      <x:c r="G2897" t="str">
        <x:v>401179</x:v>
      </x:c>
      <x:c r="H2897" t="str">
        <x:v>Biopharma  - (British Antarctic Survey )</x:v>
      </x:c>
      <x:c r="I2897" t="n">
        <x:v>5</x:v>
      </x:c>
      <x:c r="J2897" t="str">
        <x:v>Worked</x:v>
      </x:c>
      <x:c r="K2897" t="str">
        <x:v>Employee 2637; home branch Cambridge; assigned role Operative Skilled | Deployment branch: Cambridge | Actual role: Operative Driver | Jobs: 401179 | Customers: Biopharma  - (British Antarctic Survey ) | Actual hours: 5.0; source records: 1</x:v>
      </x:c>
      <x:c r="L2897" t="str">
        <x:v>Include</x:v>
      </x:c>
      <x:c r="M2897"/>
      <x:c r="N2897"/>
    </x:row>
    <x:row r="2898">
      <x:c r="A2898" t="str">
        <x:v>Toby Hubble|2026-04-03</x:v>
      </x:c>
      <x:c r="B2898" s="888" t="n">
        <x:v>46115</x:v>
      </x:c>
      <x:c r="C2898" t="str">
        <x:v>Toby Hubble</x:v>
      </x:c>
      <x:c r="D2898" t="str">
        <x:v>Permanent</x:v>
      </x:c>
      <x:c r="E2898" t="str">
        <x:v>Cambridge</x:v>
      </x:c>
      <x:c r="F2898" t="str">
        <x:v>Operative Skilled</x:v>
      </x:c>
      <x:c r="G2898"/>
      <x:c r="H2898"/>
      <x:c r="I2898" t="n">
        <x:v>0</x:v>
      </x:c>
      <x:c r="J2898" t="str">
        <x:v>Annual leave</x:v>
      </x:c>
      <x:c r="K2898" t="str">
        <x:v>Employee 2637; home branch Cambridge; assigned role Operative Skilled | Leave: Annual Leave (Hours) | Leave calendar basis: Variable-pattern period</x:v>
      </x:c>
      <x:c r="L2898" t="str">
        <x:v>Include</x:v>
      </x:c>
      <x:c r="M2898"/>
      <x:c r="N2898"/>
    </x:row>
    <x:row r="2899">
      <x:c r="A2899" t="str">
        <x:v>Toby Hubble|2026-04-06</x:v>
      </x:c>
      <x:c r="B2899" s="888" t="n">
        <x:v>46118</x:v>
      </x:c>
      <x:c r="C2899" t="str">
        <x:v>Toby Hubble</x:v>
      </x:c>
      <x:c r="D2899" t="str">
        <x:v>Permanent</x:v>
      </x:c>
      <x:c r="E2899" t="str">
        <x:v>Cambridge</x:v>
      </x:c>
      <x:c r="F2899" t="str">
        <x:v>Operative Skilled</x:v>
      </x:c>
      <x:c r="G2899"/>
      <x:c r="H2899"/>
      <x:c r="I2899" t="n">
        <x:v>0</x:v>
      </x:c>
      <x:c r="J2899" t="str">
        <x:v>Annual leave</x:v>
      </x:c>
      <x:c r="K2899" t="str">
        <x:v>Employee 2637; home branch Cambridge; assigned role Operative Skilled | Leave: Annual Leave (Hours) | Leave calendar basis: Variable-pattern period</x:v>
      </x:c>
      <x:c r="L2899" t="str">
        <x:v>Include</x:v>
      </x:c>
      <x:c r="M2899"/>
      <x:c r="N2899"/>
    </x:row>
    <x:row r="2900">
      <x:c r="A2900" t="str">
        <x:v>Toby Hubble|2026-04-07</x:v>
      </x:c>
      <x:c r="B2900" s="888" t="n">
        <x:v>46119</x:v>
      </x:c>
      <x:c r="C2900" t="str">
        <x:v>Toby Hubble</x:v>
      </x:c>
      <x:c r="D2900" t="str">
        <x:v>Permanent</x:v>
      </x:c>
      <x:c r="E2900" t="str">
        <x:v>Cambridge</x:v>
      </x:c>
      <x:c r="F2900" t="str">
        <x:v>Operative Skilled</x:v>
      </x:c>
      <x:c r="G2900" t="str">
        <x:v>400520</x:v>
      </x:c>
      <x:c r="H2900" t="str">
        <x:v>Anglian Water</x:v>
      </x:c>
      <x:c r="I2900" t="n">
        <x:v>8.5</x:v>
      </x:c>
      <x:c r="J2900" t="str">
        <x:v>Worked</x:v>
      </x:c>
      <x:c r="K2900" t="str">
        <x:v>Employee 2637; home branch Cambridge; assigned role Operative Skilled | Deployment branch: Cambridge | Actual role: Operative Porter | Jobs: 400520 | Customers: Anglian Water | Actual hours: 8.5; source records: 1</x:v>
      </x:c>
      <x:c r="L2900" t="str">
        <x:v>Include</x:v>
      </x:c>
      <x:c r="M2900"/>
      <x:c r="N2900"/>
    </x:row>
    <x:row r="2901">
      <x:c r="A2901" t="str">
        <x:v>Toby Hubble|2026-04-08</x:v>
      </x:c>
      <x:c r="B2901" s="888" t="n">
        <x:v>46120</x:v>
      </x:c>
      <x:c r="C2901" t="str">
        <x:v>Toby Hubble</x:v>
      </x:c>
      <x:c r="D2901" t="str">
        <x:v>Permanent</x:v>
      </x:c>
      <x:c r="E2901" t="str">
        <x:v>Cambridge</x:v>
      </x:c>
      <x:c r="F2901" t="str">
        <x:v>Operative Skilled</x:v>
      </x:c>
      <x:c r="G2901" t="str">
        <x:v>401321</x:v>
      </x:c>
      <x:c r="H2901" t="str">
        <x:v>Alchemab Therapeutics (Cerevance)</x:v>
      </x:c>
      <x:c r="I2901" t="n">
        <x:v>8</x:v>
      </x:c>
      <x:c r="J2901" t="str">
        <x:v>CONFLICT — Worked + leave</x:v>
      </x:c>
      <x:c r="K2901" t="str">
        <x:v>Employee 2637; home branch Cambridge; assigned role Operative Skilled | Deployment branch: Cambridge | Actual role: Operative Porter | Jobs: 401321 | Customers: Alchemab Therapeutics (Cerevance) | Actual hours: 8.0; source records: 1 | Leave: Compassionate Leave (Paid) | Leave calendar basis: Variable-pattern period</x:v>
      </x:c>
      <x:c r="L2901" t="str">
        <x:v>Include</x:v>
      </x:c>
      <x:c r="M2901"/>
      <x:c r="N2901"/>
    </x:row>
    <x:row r="2902">
      <x:c r="A2902" t="str">
        <x:v>Toby Hubble|2026-04-09</x:v>
      </x:c>
      <x:c r="B2902" s="888" t="n">
        <x:v>46121</x:v>
      </x:c>
      <x:c r="C2902" t="str">
        <x:v>Toby Hubble</x:v>
      </x:c>
      <x:c r="D2902" t="str">
        <x:v>Permanent</x:v>
      </x:c>
      <x:c r="E2902" t="str">
        <x:v>Cambridge</x:v>
      </x:c>
      <x:c r="F2902" t="str">
        <x:v>Operative Skilled</x:v>
      </x:c>
      <x:c r="G2902"/>
      <x:c r="H2902"/>
      <x:c r="I2902" t="n">
        <x:v>0</x:v>
      </x:c>
      <x:c r="J2902" t="str">
        <x:v>Other leave — Compassionate Leave (Paid)</x:v>
      </x:c>
      <x:c r="K2902" t="str">
        <x:v>Employee 2637; home branch Cambridge; assigned role Operative Skilled | Leave: Compassionate Leave (Paid) | Leave calendar basis: Variable-pattern period</x:v>
      </x:c>
      <x:c r="L2902" t="str">
        <x:v>Include</x:v>
      </x:c>
      <x:c r="M2902"/>
      <x:c r="N2902"/>
    </x:row>
    <x:row r="2903">
      <x:c r="A2903" t="str">
        <x:v>Toby Hubble|2026-04-10</x:v>
      </x:c>
      <x:c r="B2903" s="888" t="n">
        <x:v>46122</x:v>
      </x:c>
      <x:c r="C2903" t="str">
        <x:v>Toby Hubble</x:v>
      </x:c>
      <x:c r="D2903" t="str">
        <x:v>Permanent</x:v>
      </x:c>
      <x:c r="E2903" t="str">
        <x:v>Cambridge</x:v>
      </x:c>
      <x:c r="F2903" t="str">
        <x:v>Operative Skilled</x:v>
      </x:c>
      <x:c r="G2903"/>
      <x:c r="H2903"/>
      <x:c r="I2903" t="n">
        <x:v>0</x:v>
      </x:c>
      <x:c r="J2903" t="str">
        <x:v>Other leave — Compassionate Leave (Paid)</x:v>
      </x:c>
      <x:c r="K2903" t="str">
        <x:v>Employee 2637; home branch Cambridge; assigned role Operative Skilled | Leave: Compassionate Leave (Paid) | Leave calendar basis: Variable-pattern period</x:v>
      </x:c>
      <x:c r="L2903" t="str">
        <x:v>Include</x:v>
      </x:c>
      <x:c r="M2903"/>
      <x:c r="N2903"/>
    </x:row>
    <x:row r="2904">
      <x:c r="A2904" t="str">
        <x:v>Toby Hubble|2026-04-15</x:v>
      </x:c>
      <x:c r="B2904" s="888" t="n">
        <x:v>46127</x:v>
      </x:c>
      <x:c r="C2904" t="str">
        <x:v>Toby Hubble</x:v>
      </x:c>
      <x:c r="D2904" t="str">
        <x:v>Permanent</x:v>
      </x:c>
      <x:c r="E2904" t="str">
        <x:v>Cambridge</x:v>
      </x:c>
      <x:c r="F2904" t="str">
        <x:v>Operative Skilled</x:v>
      </x:c>
      <x:c r="G2904" t="str">
        <x:v>401615</x:v>
      </x:c>
      <x:c r="H2904" t="str">
        <x:v>Biopharma  - (GSK - XXL) - 4</x:v>
      </x:c>
      <x:c r="I2904" t="n">
        <x:v>8</x:v>
      </x:c>
      <x:c r="J2904" t="str">
        <x:v>Worked</x:v>
      </x:c>
      <x:c r="K2904" t="str">
        <x:v>Employee 2637; home branch Cambridge; assigned role Operative Skilled | Deployment branch: Cambridge | Actual role: Operative Porter | Jobs: 401615 | Customers: Biopharma  - (GSK - XXL) - 4 | Actual hours: 8.0; source records: 1</x:v>
      </x:c>
      <x:c r="L2904" t="str">
        <x:v>Include</x:v>
      </x:c>
      <x:c r="M2904"/>
      <x:c r="N2904"/>
    </x:row>
    <x:row r="2905">
      <x:c r="A2905" t="str">
        <x:v>Toby Hubble|2026-04-17</x:v>
      </x:c>
      <x:c r="B2905" s="888" t="n">
        <x:v>46129</x:v>
      </x:c>
      <x:c r="C2905" t="str">
        <x:v>Toby Hubble</x:v>
      </x:c>
      <x:c r="D2905" t="str">
        <x:v>Permanent</x:v>
      </x:c>
      <x:c r="E2905" t="str">
        <x:v>Cambridge</x:v>
      </x:c>
      <x:c r="F2905" t="str">
        <x:v>Operative Skilled</x:v>
      </x:c>
      <x:c r="G2905" t="str">
        <x:v>401160</x:v>
      </x:c>
      <x:c r="H2905" t="str">
        <x:v>Priorclave  (APRIL  26)</x:v>
      </x:c>
      <x:c r="I2905" t="n">
        <x:v>5</x:v>
      </x:c>
      <x:c r="J2905" t="str">
        <x:v>Worked</x:v>
      </x:c>
      <x:c r="K2905" t="str">
        <x:v>Employee 2637; home branch Cambridge; assigned role Operative Skilled | Deployment branch: Cambridge | Actual role: Operative Driver | Jobs: 401160 | Customers: Priorclave  (APRIL  26) | Actual hours: 5.0; source records: 1</x:v>
      </x:c>
      <x:c r="L2905" t="str">
        <x:v>Include</x:v>
      </x:c>
      <x:c r="M2905"/>
      <x:c r="N2905"/>
    </x:row>
    <x:row r="2906">
      <x:c r="A2906" t="str">
        <x:v>Toby Hubble|2026-04-20</x:v>
      </x:c>
      <x:c r="B2906" s="888" t="n">
        <x:v>46132</x:v>
      </x:c>
      <x:c r="C2906" t="str">
        <x:v>Toby Hubble</x:v>
      </x:c>
      <x:c r="D2906" t="str">
        <x:v>Permanent</x:v>
      </x:c>
      <x:c r="E2906" t="str">
        <x:v>Cambridge</x:v>
      </x:c>
      <x:c r="F2906" t="str">
        <x:v>Operative Skilled</x:v>
      </x:c>
      <x:c r="G2906" t="str">
        <x:v>400990</x:v>
      </x:c>
      <x:c r="H2906" t="str">
        <x:v>Optical Sciences Ltd (MAKING PHARMA)</x:v>
      </x:c>
      <x:c r="I2906" t="n">
        <x:v>9</x:v>
      </x:c>
      <x:c r="J2906" t="str">
        <x:v>Worked</x:v>
      </x:c>
      <x:c r="K2906" t="str">
        <x:v>Employee 2637; home branch Cambridge; assigned role Operative Skilled | Deployment branch: Cambridge | Actual role: Operative Porter | Jobs: 400990 | Customers: Optical Sciences Ltd (MAKING PHARMA) | Actual hours: 9.0; source records: 1</x:v>
      </x:c>
      <x:c r="L2906" t="str">
        <x:v>Include</x:v>
      </x:c>
      <x:c r="M2906"/>
      <x:c r="N2906"/>
    </x:row>
    <x:row r="2907">
      <x:c r="A2907" t="str">
        <x:v>Toby Hubble|2026-04-22</x:v>
      </x:c>
      <x:c r="B2907" s="888" t="n">
        <x:v>46134</x:v>
      </x:c>
      <x:c r="C2907" t="str">
        <x:v>Toby Hubble</x:v>
      </x:c>
      <x:c r="D2907" t="str">
        <x:v>Permanent</x:v>
      </x:c>
      <x:c r="E2907" t="str">
        <x:v>Cambridge</x:v>
      </x:c>
      <x:c r="F2907" t="str">
        <x:v>Operative Skilled</x:v>
      </x:c>
      <x:c r="G2907" t="str">
        <x:v>400990</x:v>
      </x:c>
      <x:c r="H2907" t="str">
        <x:v>Optical Sciences Ltd (MAKING PHARMA)</x:v>
      </x:c>
      <x:c r="I2907" t="n">
        <x:v>7.5</x:v>
      </x:c>
      <x:c r="J2907" t="str">
        <x:v>Worked</x:v>
      </x:c>
      <x:c r="K2907" t="str">
        <x:v>Employee 2637; home branch Cambridge; assigned role Operative Skilled | Deployment branch: Cambridge | Actual role: Operative Skilled | Jobs: 400990 | Customers: Optical Sciences Ltd (MAKING PHARMA) | Actual hours: 7.5; source records: 1</x:v>
      </x:c>
      <x:c r="L2907" t="str">
        <x:v>Include</x:v>
      </x:c>
      <x:c r="M2907"/>
      <x:c r="N2907"/>
    </x:row>
    <x:row r="2908">
      <x:c r="A2908" t="str">
        <x:v>Toby Hubble|2026-04-23</x:v>
      </x:c>
      <x:c r="B2908" s="888" t="n">
        <x:v>46135</x:v>
      </x:c>
      <x:c r="C2908" t="str">
        <x:v>Toby Hubble</x:v>
      </x:c>
      <x:c r="D2908" t="str">
        <x:v>Permanent</x:v>
      </x:c>
      <x:c r="E2908" t="str">
        <x:v>Cambridge</x:v>
      </x:c>
      <x:c r="F2908" t="str">
        <x:v>Operative Skilled</x:v>
      </x:c>
      <x:c r="G2908" t="str">
        <x:v>401615</x:v>
      </x:c>
      <x:c r="H2908" t="str">
        <x:v>Biopharma  - (GSK - XXL) - 4</x:v>
      </x:c>
      <x:c r="I2908" t="n">
        <x:v>8</x:v>
      </x:c>
      <x:c r="J2908" t="str">
        <x:v>Worked</x:v>
      </x:c>
      <x:c r="K2908" t="str">
        <x:v>Employee 2637; home branch Cambridge; assigned role Operative Skilled | Deployment branch: Cambridge | Actual role: Operative Skilled | Jobs: 401615 | Customers: Biopharma  - (GSK - XXL) - 4 | Actual hours: 8.0; source records: 1</x:v>
      </x:c>
      <x:c r="L2908" t="str">
        <x:v>Include</x:v>
      </x:c>
      <x:c r="M2908"/>
      <x:c r="N2908"/>
    </x:row>
    <x:row r="2909">
      <x:c r="A2909" t="str">
        <x:v>Toby Hubble|2026-04-27</x:v>
      </x:c>
      <x:c r="B2909" s="888" t="n">
        <x:v>46139</x:v>
      </x:c>
      <x:c r="C2909" t="str">
        <x:v>Toby Hubble</x:v>
      </x:c>
      <x:c r="D2909" t="str">
        <x:v>Permanent</x:v>
      </x:c>
      <x:c r="E2909" t="str">
        <x:v>Cambridge</x:v>
      </x:c>
      <x:c r="F2909" t="str">
        <x:v>Operative Skilled</x:v>
      </x:c>
      <x:c r="G2909" t="str">
        <x:v>401116</x:v>
      </x:c>
      <x:c r="H2909" t="str">
        <x:v>Avantor ( CAMBRIDGE APRIL 2026 )</x:v>
      </x:c>
      <x:c r="I2909" t="n">
        <x:v>6.7</x:v>
      </x:c>
      <x:c r="J2909" t="str">
        <x:v>Worked</x:v>
      </x:c>
      <x:c r="K2909" t="str">
        <x:v>Employee 2637; home branch Cambridge; assigned role Operative Skilled | Deployment branch: Cambridge | Actual role: Operative Porter | Jobs: 401116 | Customers: Avantor ( CAMBRIDGE APRIL 2026 ) | Actual hours: 6.7; source records: 1</x:v>
      </x:c>
      <x:c r="L2909" t="str">
        <x:v>Include</x:v>
      </x:c>
      <x:c r="M2909"/>
      <x:c r="N2909"/>
    </x:row>
    <x:row r="2910">
      <x:c r="A2910" t="str">
        <x:v>Toby Hubble|2026-04-28</x:v>
      </x:c>
      <x:c r="B2910" s="888" t="n">
        <x:v>46140</x:v>
      </x:c>
      <x:c r="C2910" t="str">
        <x:v>Toby Hubble</x:v>
      </x:c>
      <x:c r="D2910" t="str">
        <x:v>Permanent</x:v>
      </x:c>
      <x:c r="E2910" t="str">
        <x:v>Cambridge</x:v>
      </x:c>
      <x:c r="F2910" t="str">
        <x:v>Operative Skilled</x:v>
      </x:c>
      <x:c r="G2910" t="str">
        <x:v>400795</x:v>
      </x:c>
      <x:c r="H2910" t="str">
        <x:v>Biopharma - IMPERIAL COLLEGE LONDON</x:v>
      </x:c>
      <x:c r="I2910" t="n">
        <x:v>8.5</x:v>
      </x:c>
      <x:c r="J2910" t="str">
        <x:v>Worked</x:v>
      </x:c>
      <x:c r="K2910" t="str">
        <x:v>Employee 2637; home branch Cambridge; assigned role Operative Skilled | Deployment branch: Cambridge | Actual role: Operative Skilled | Jobs: 400795 | Customers: Biopharma - IMPERIAL COLLEGE LONDON | Actual hours: 8.5; source records: 1</x:v>
      </x:c>
      <x:c r="L2910" t="str">
        <x:v>Include</x:v>
      </x:c>
      <x:c r="M2910"/>
      <x:c r="N2910"/>
    </x:row>
    <x:row r="2911">
      <x:c r="A2911" t="str">
        <x:v>Toby Hubble|2026-04-29</x:v>
      </x:c>
      <x:c r="B2911" s="888" t="n">
        <x:v>46141</x:v>
      </x:c>
      <x:c r="C2911" t="str">
        <x:v>Toby Hubble</x:v>
      </x:c>
      <x:c r="D2911" t="str">
        <x:v>Permanent</x:v>
      </x:c>
      <x:c r="E2911" t="str">
        <x:v>Cambridge</x:v>
      </x:c>
      <x:c r="F2911" t="str">
        <x:v>Operative Skilled</x:v>
      </x:c>
      <x:c r="G2911" t="str">
        <x:v>399719, 401160</x:v>
      </x:c>
      <x:c r="H2911" t="str">
        <x:v>DA VINCI  (St Thomas Hospital); Priorclave  (APRIL  26)</x:v>
      </x:c>
      <x:c r="I2911" t="n">
        <x:v>13</x:v>
      </x:c>
      <x:c r="J2911" t="str">
        <x:v>Worked — 2 records</x:v>
      </x:c>
      <x:c r="K2911" t="str">
        <x:v>Employee 2637; home branch Cambridge; assigned role Operative Skilled | Deployment branch: Cambridge | Actual role: Operative Porter | Jobs: 399719, 401160 | Customers: DA VINCI  (St Thomas Hospital); Priorclave  (APRIL  26) | Actual hours: 13.0; source records: 2</x:v>
      </x:c>
      <x:c r="L2911" t="str">
        <x:v>Include</x:v>
      </x:c>
      <x:c r="M2911"/>
      <x:c r="N2911"/>
    </x:row>
    <x:row r="2912">
      <x:c r="A2912" t="str">
        <x:v>Toby Hubble|2026-04-30</x:v>
      </x:c>
      <x:c r="B2912" s="888" t="n">
        <x:v>46142</x:v>
      </x:c>
      <x:c r="C2912" t="str">
        <x:v>Toby Hubble</x:v>
      </x:c>
      <x:c r="D2912" t="str">
        <x:v>Permanent</x:v>
      </x:c>
      <x:c r="E2912" t="str">
        <x:v>Cambridge</x:v>
      </x:c>
      <x:c r="F2912" t="str">
        <x:v>Operative Skilled</x:v>
      </x:c>
      <x:c r="G2912" t="str">
        <x:v>401116</x:v>
      </x:c>
      <x:c r="H2912" t="str">
        <x:v>Avantor ( CAMBRIDGE APRIL 2026 )</x:v>
      </x:c>
      <x:c r="I2912" t="n">
        <x:v>8</x:v>
      </x:c>
      <x:c r="J2912" t="str">
        <x:v>Worked</x:v>
      </x:c>
      <x:c r="K2912" t="str">
        <x:v>Employee 2637; home branch Cambridge; assigned role Operative Skilled | Deployment branch: Cambridge | Actual role: Operative Porter | Jobs: 401116 | Customers: Avantor ( CAMBRIDGE APRIL 2026 ) | Actual hours: 8.0; source records: 1</x:v>
      </x:c>
      <x:c r="L2912" t="str">
        <x:v>Include</x:v>
      </x:c>
      <x:c r="M2912"/>
      <x:c r="N2912"/>
    </x:row>
    <x:row r="2913">
      <x:c r="A2913" t="str">
        <x:v>Tom Taylor.|2026-04-01</x:v>
      </x:c>
      <x:c r="B2913" s="888" t="n">
        <x:v>46113</x:v>
      </x:c>
      <x:c r="C2913" t="str">
        <x:v>Tom Taylor.</x:v>
      </x:c>
      <x:c r="D2913" t="str">
        <x:v>Permanent</x:v>
      </x:c>
      <x:c r="E2913" t="str">
        <x:v>Croydon</x:v>
      </x:c>
      <x:c r="F2913" t="str">
        <x:v>Operative Skilled</x:v>
      </x:c>
      <x:c r="G2913" t="str">
        <x:v>393361B</x:v>
      </x:c>
      <x:c r="H2913" t="str">
        <x:v>The Quadrant</x:v>
      </x:c>
      <x:c r="I2913" t="n">
        <x:v>7</x:v>
      </x:c>
      <x:c r="J2913" t="str">
        <x:v>Worked</x:v>
      </x:c>
      <x:c r="K2913" t="str">
        <x:v>Employee 1500; home branch Croydon; assigned role Operative Skilled | Deployment branch: Croydon | Actual role: Operative Skilled | Jobs: 393361B | Customers: The Quadrant | Actual hours: 7.0; source records: 1</x:v>
      </x:c>
      <x:c r="L2913" t="str">
        <x:v>Include</x:v>
      </x:c>
      <x:c r="M2913"/>
      <x:c r="N2913"/>
    </x:row>
    <x:row r="2914">
      <x:c r="A2914" t="str">
        <x:v>Tom Taylor.|2026-04-02</x:v>
      </x:c>
      <x:c r="B2914" s="888" t="n">
        <x:v>46114</x:v>
      </x:c>
      <x:c r="C2914" t="str">
        <x:v>Tom Taylor.</x:v>
      </x:c>
      <x:c r="D2914" t="str">
        <x:v>Permanent</x:v>
      </x:c>
      <x:c r="E2914" t="str">
        <x:v>Croydon</x:v>
      </x:c>
      <x:c r="F2914" t="str">
        <x:v>Operative Skilled</x:v>
      </x:c>
      <x:c r="G2914" t="str">
        <x:v>393361B</x:v>
      </x:c>
      <x:c r="H2914" t="str">
        <x:v>The Quadrant</x:v>
      </x:c>
      <x:c r="I2914" t="n">
        <x:v>7.5</x:v>
      </x:c>
      <x:c r="J2914" t="str">
        <x:v>Worked</x:v>
      </x:c>
      <x:c r="K2914" t="str">
        <x:v>Employee 1500; home branch Croydon; assigned role Operative Skilled | Deployment branch: Croydon | Actual role: Operative Skilled | Jobs: 393361B | Customers: The Quadrant | Actual hours: 7.5; source records: 1</x:v>
      </x:c>
      <x:c r="L2914" t="str">
        <x:v>Include</x:v>
      </x:c>
      <x:c r="M2914"/>
      <x:c r="N2914"/>
    </x:row>
    <x:row r="2915">
      <x:c r="A2915" t="str">
        <x:v>Tom Taylor.|2026-04-03</x:v>
      </x:c>
      <x:c r="B2915" s="888" t="n">
        <x:v>46115</x:v>
      </x:c>
      <x:c r="C2915" t="str">
        <x:v>Tom Taylor.</x:v>
      </x:c>
      <x:c r="D2915" t="str">
        <x:v>Permanent</x:v>
      </x:c>
      <x:c r="E2915" t="str">
        <x:v>Croydon</x:v>
      </x:c>
      <x:c r="F2915" t="str">
        <x:v>Operative Skilled</x:v>
      </x:c>
      <x:c r="G2915"/>
      <x:c r="H2915"/>
      <x:c r="I2915" t="n">
        <x:v>0</x:v>
      </x:c>
      <x:c r="J2915" t="str">
        <x:v>Annual leave</x:v>
      </x:c>
      <x:c r="K2915" t="str">
        <x:v>Employee 1500; home branch Croydon; assigned role Operative Skilled | Leave: Annual Leave (Hours) | Leave calendar basis: Variable-pattern period</x:v>
      </x:c>
      <x:c r="L2915" t="str">
        <x:v>Include</x:v>
      </x:c>
      <x:c r="M2915"/>
      <x:c r="N2915"/>
    </x:row>
    <x:row r="2916">
      <x:c r="A2916" t="str">
        <x:v>Tom Taylor.|2026-04-06</x:v>
      </x:c>
      <x:c r="B2916" s="888" t="n">
        <x:v>46118</x:v>
      </x:c>
      <x:c r="C2916" t="str">
        <x:v>Tom Taylor.</x:v>
      </x:c>
      <x:c r="D2916" t="str">
        <x:v>Permanent</x:v>
      </x:c>
      <x:c r="E2916" t="str">
        <x:v>Croydon</x:v>
      </x:c>
      <x:c r="F2916" t="str">
        <x:v>Operative Skilled</x:v>
      </x:c>
      <x:c r="G2916"/>
      <x:c r="H2916"/>
      <x:c r="I2916" t="n">
        <x:v>0</x:v>
      </x:c>
      <x:c r="J2916" t="str">
        <x:v>Annual leave</x:v>
      </x:c>
      <x:c r="K2916" t="str">
        <x:v>Employee 1500; home branch Croydon; assigned role Operative Skilled | Leave: Annual Leave (Hours) | Leave calendar basis: Variable-pattern period</x:v>
      </x:c>
      <x:c r="L2916" t="str">
        <x:v>Include</x:v>
      </x:c>
      <x:c r="M2916"/>
      <x:c r="N2916"/>
    </x:row>
    <x:row r="2917">
      <x:c r="A2917" t="str">
        <x:v>Tom Taylor.|2026-04-07</x:v>
      </x:c>
      <x:c r="B2917" s="888" t="n">
        <x:v>46119</x:v>
      </x:c>
      <x:c r="C2917" t="str">
        <x:v>Tom Taylor.</x:v>
      </x:c>
      <x:c r="D2917" t="str">
        <x:v>Permanent</x:v>
      </x:c>
      <x:c r="E2917" t="str">
        <x:v>Croydon</x:v>
      </x:c>
      <x:c r="F2917" t="str">
        <x:v>Operative Skilled</x:v>
      </x:c>
      <x:c r="G2917" t="str">
        <x:v>400660</x:v>
      </x:c>
      <x:c r="H2917" t="str">
        <x:v>Leaves Building &amp; Maintenance Contractors Ltd</x:v>
      </x:c>
      <x:c r="I2917" t="n">
        <x:v>6.5</x:v>
      </x:c>
      <x:c r="J2917" t="str">
        <x:v>Worked</x:v>
      </x:c>
      <x:c r="K2917" t="str">
        <x:v>Employee 1500; home branch Croydon; assigned role Operative Skilled | Deployment branch: Croydon | Actual role: Operative Skilled | Jobs: 400660 | Customers: Leaves Building &amp; Maintenance Contractors Ltd | Actual hours: 6.5; source records: 1</x:v>
      </x:c>
      <x:c r="L2917" t="str">
        <x:v>Include</x:v>
      </x:c>
      <x:c r="M2917"/>
      <x:c r="N2917"/>
    </x:row>
    <x:row r="2918">
      <x:c r="A2918" t="str">
        <x:v>Tom Taylor.|2026-04-08</x:v>
      </x:c>
      <x:c r="B2918" s="888" t="n">
        <x:v>46120</x:v>
      </x:c>
      <x:c r="C2918" t="str">
        <x:v>Tom Taylor.</x:v>
      </x:c>
      <x:c r="D2918" t="str">
        <x:v>Permanent</x:v>
      </x:c>
      <x:c r="E2918" t="str">
        <x:v>Croydon</x:v>
      </x:c>
      <x:c r="F2918" t="str">
        <x:v>Operative Skilled</x:v>
      </x:c>
      <x:c r="G2918" t="str">
        <x:v>400660</x:v>
      </x:c>
      <x:c r="H2918" t="str">
        <x:v>Leaves Building &amp; Maintenance Contractors Ltd</x:v>
      </x:c>
      <x:c r="I2918" t="n">
        <x:v>6</x:v>
      </x:c>
      <x:c r="J2918" t="str">
        <x:v>Worked</x:v>
      </x:c>
      <x:c r="K2918" t="str">
        <x:v>Employee 1500; home branch Croydon; assigned role Operative Skilled | Deployment branch: Croydon | Actual role: Operative Skilled | Jobs: 400660 | Customers: Leaves Building &amp; Maintenance Contractors Ltd | Actual hours: 6.0; source records: 1</x:v>
      </x:c>
      <x:c r="L2918" t="str">
        <x:v>Include</x:v>
      </x:c>
      <x:c r="M2918"/>
      <x:c r="N2918"/>
    </x:row>
    <x:row r="2919">
      <x:c r="A2919" t="str">
        <x:v>Tom Taylor.|2026-04-09</x:v>
      </x:c>
      <x:c r="B2919" s="888" t="n">
        <x:v>46121</x:v>
      </x:c>
      <x:c r="C2919" t="str">
        <x:v>Tom Taylor.</x:v>
      </x:c>
      <x:c r="D2919" t="str">
        <x:v>Permanent</x:v>
      </x:c>
      <x:c r="E2919" t="str">
        <x:v>Croydon</x:v>
      </x:c>
      <x:c r="F2919" t="str">
        <x:v>Operative Skilled</x:v>
      </x:c>
      <x:c r="G2919" t="str">
        <x:v>393361B</x:v>
      </x:c>
      <x:c r="H2919" t="str">
        <x:v>The Quadrant</x:v>
      </x:c>
      <x:c r="I2919" t="n">
        <x:v>7.5</x:v>
      </x:c>
      <x:c r="J2919" t="str">
        <x:v>Worked</x:v>
      </x:c>
      <x:c r="K2919" t="str">
        <x:v>Employee 1500; home branch Croydon; assigned role Operative Skilled | Deployment branch: Croydon | Actual role: Operative Porter | Jobs: 393361B | Customers: The Quadrant | Actual hours: 7.5; source records: 1</x:v>
      </x:c>
      <x:c r="L2919" t="str">
        <x:v>Include</x:v>
      </x:c>
      <x:c r="M2919"/>
      <x:c r="N2919"/>
    </x:row>
    <x:row r="2920">
      <x:c r="A2920" t="str">
        <x:v>Tom Taylor.|2026-04-10</x:v>
      </x:c>
      <x:c r="B2920" s="888" t="n">
        <x:v>46122</x:v>
      </x:c>
      <x:c r="C2920" t="str">
        <x:v>Tom Taylor.</x:v>
      </x:c>
      <x:c r="D2920" t="str">
        <x:v>Permanent</x:v>
      </x:c>
      <x:c r="E2920" t="str">
        <x:v>Croydon</x:v>
      </x:c>
      <x:c r="F2920" t="str">
        <x:v>Operative Skilled</x:v>
      </x:c>
      <x:c r="G2920" t="str">
        <x:v>401116A</x:v>
      </x:c>
      <x:c r="H2920" t="str">
        <x:v>Avantor ( CROYDON APRIL 2026 )</x:v>
      </x:c>
      <x:c r="I2920" t="n">
        <x:v>6</x:v>
      </x:c>
      <x:c r="J2920" t="str">
        <x:v>Worked</x:v>
      </x:c>
      <x:c r="K2920" t="str">
        <x:v>Employee 1500; home branch Croydon; assigned role Operative Skilled | Deployment branch: Cambridge | Actual role: Operative Skilled | Jobs: 401116A | Customers: Avantor ( CROYDON APRIL 2026 ) | Actual hours: 6.0; source records: 1</x:v>
      </x:c>
      <x:c r="L2920" t="str">
        <x:v>Include</x:v>
      </x:c>
      <x:c r="M2920"/>
      <x:c r="N2920"/>
    </x:row>
    <x:row r="2921">
      <x:c r="A2921" t="str">
        <x:v>Tom Taylor.|2026-04-11</x:v>
      </x:c>
      <x:c r="B2921" s="888" t="n">
        <x:v>46123</x:v>
      </x:c>
      <x:c r="C2921" t="str">
        <x:v>Tom Taylor.</x:v>
      </x:c>
      <x:c r="D2921" t="str">
        <x:v>Permanent</x:v>
      </x:c>
      <x:c r="E2921" t="str">
        <x:v>Croydon</x:v>
      </x:c>
      <x:c r="F2921" t="str">
        <x:v>Operative Skilled</x:v>
      </x:c>
      <x:c r="G2921" t="str">
        <x:v>400782</x:v>
      </x:c>
      <x:c r="H2921" t="str">
        <x:v>Willmott Dixon Construction Ltd</x:v>
      </x:c>
      <x:c r="I2921" t="n">
        <x:v>7</x:v>
      </x:c>
      <x:c r="J2921" t="str">
        <x:v>Worked</x:v>
      </x:c>
      <x:c r="K2921" t="str">
        <x:v>Employee 1500; home branch Croydon; assigned role Operative Skilled | Deployment branch: Croydon | Actual role: Operative Porter | Jobs: 400782 | Customers: Willmott Dixon Construction Ltd | Actual hours: 7.0; source records: 1</x:v>
      </x:c>
      <x:c r="L2921" t="str">
        <x:v>Include</x:v>
      </x:c>
      <x:c r="M2921"/>
      <x:c r="N2921"/>
    </x:row>
    <x:row r="2922">
      <x:c r="A2922" t="str">
        <x:v>Tom Taylor.|2026-04-13</x:v>
      </x:c>
      <x:c r="B2922" s="888" t="n">
        <x:v>46125</x:v>
      </x:c>
      <x:c r="C2922" t="str">
        <x:v>Tom Taylor.</x:v>
      </x:c>
      <x:c r="D2922" t="str">
        <x:v>Permanent</x:v>
      </x:c>
      <x:c r="E2922" t="str">
        <x:v>Croydon</x:v>
      </x:c>
      <x:c r="F2922" t="str">
        <x:v>Operative Skilled</x:v>
      </x:c>
      <x:c r="G2922" t="str">
        <x:v>401560</x:v>
      </x:c>
      <x:c r="H2922" t="str">
        <x:v>Kingston University</x:v>
      </x:c>
      <x:c r="I2922" t="n">
        <x:v>5.5</x:v>
      </x:c>
      <x:c r="J2922" t="str">
        <x:v>Worked</x:v>
      </x:c>
      <x:c r="K2922" t="str">
        <x:v>Employee 1500; home branch Croydon; assigned role Operative Skilled | Deployment branch: Croydon | Actual role: Operative Skilled | Jobs: 401560 | Customers: Kingston University | Actual hours: 5.5; source records: 1</x:v>
      </x:c>
      <x:c r="L2922" t="str">
        <x:v>Include</x:v>
      </x:c>
      <x:c r="M2922"/>
      <x:c r="N2922"/>
    </x:row>
    <x:row r="2923">
      <x:c r="A2923" t="str">
        <x:v>Tom Taylor.|2026-04-14</x:v>
      </x:c>
      <x:c r="B2923" s="888" t="n">
        <x:v>46126</x:v>
      </x:c>
      <x:c r="C2923" t="str">
        <x:v>Tom Taylor.</x:v>
      </x:c>
      <x:c r="D2923" t="str">
        <x:v>Permanent</x:v>
      </x:c>
      <x:c r="E2923" t="str">
        <x:v>Croydon</x:v>
      </x:c>
      <x:c r="F2923" t="str">
        <x:v>Operative Skilled</x:v>
      </x:c>
      <x:c r="G2923" t="str">
        <x:v>401561</x:v>
      </x:c>
      <x:c r="H2923" t="str">
        <x:v>St Georges Hospital NHS Trust</x:v>
      </x:c>
      <x:c r="I2923" t="n">
        <x:v>6</x:v>
      </x:c>
      <x:c r="J2923" t="str">
        <x:v>Worked</x:v>
      </x:c>
      <x:c r="K2923" t="str">
        <x:v>Employee 1500; home branch Croydon; assigned role Operative Skilled | Deployment branch: Croydon | Actual role: Operative Skilled | Jobs: 401561 | Customers: St Georges Hospital NHS Trust | Actual hours: 6.0; source records: 1</x:v>
      </x:c>
      <x:c r="L2923" t="str">
        <x:v>Include</x:v>
      </x:c>
      <x:c r="M2923"/>
      <x:c r="N2923"/>
    </x:row>
    <x:row r="2924">
      <x:c r="A2924" t="str">
        <x:v>Tom Taylor.|2026-04-15</x:v>
      </x:c>
      <x:c r="B2924" s="888" t="n">
        <x:v>46127</x:v>
      </x:c>
      <x:c r="C2924" t="str">
        <x:v>Tom Taylor.</x:v>
      </x:c>
      <x:c r="D2924" t="str">
        <x:v>Permanent</x:v>
      </x:c>
      <x:c r="E2924" t="str">
        <x:v>Croydon</x:v>
      </x:c>
      <x:c r="F2924" t="str">
        <x:v>Operative Skilled</x:v>
      </x:c>
      <x:c r="G2924" t="str">
        <x:v>401512</x:v>
      </x:c>
      <x:c r="H2924" t="str">
        <x:v>National Physical Laboratory</x:v>
      </x:c>
      <x:c r="I2924" t="n">
        <x:v>6</x:v>
      </x:c>
      <x:c r="J2924" t="str">
        <x:v>Worked</x:v>
      </x:c>
      <x:c r="K2924" t="str">
        <x:v>Employee 1500; home branch Croydon; assigned role Operative Skilled | Deployment branch: Croydon | Actual role: Operative Skilled | Jobs: 401512 | Customers: National Physical Laboratory | Actual hours: 6.0; source records: 1</x:v>
      </x:c>
      <x:c r="L2924" t="str">
        <x:v>Include</x:v>
      </x:c>
      <x:c r="M2924"/>
      <x:c r="N2924"/>
    </x:row>
    <x:row r="2925">
      <x:c r="A2925" t="str">
        <x:v>Tom Taylor.|2026-04-16</x:v>
      </x:c>
      <x:c r="B2925" s="888" t="n">
        <x:v>46128</x:v>
      </x:c>
      <x:c r="C2925" t="str">
        <x:v>Tom Taylor.</x:v>
      </x:c>
      <x:c r="D2925" t="str">
        <x:v>Permanent</x:v>
      </x:c>
      <x:c r="E2925" t="str">
        <x:v>Croydon</x:v>
      </x:c>
      <x:c r="F2925" t="str">
        <x:v>Operative Skilled</x:v>
      </x:c>
      <x:c r="G2925" t="str">
        <x:v>388814</x:v>
      </x:c>
      <x:c r="H2925" t="str">
        <x:v>Royal Botanic Gardens Kew</x:v>
      </x:c>
      <x:c r="I2925" t="n">
        <x:v>8</x:v>
      </x:c>
      <x:c r="J2925" t="str">
        <x:v>Worked</x:v>
      </x:c>
      <x:c r="K2925" t="str">
        <x:v>Employee 1500; home branch Croydon; assigned role Operative Skilled | Deployment branch: Croydon | Actual role: Operative Porter | Jobs: 388814 | Customers: Royal Botanic Gardens Kew | Actual hours: 8.0; source records: 1</x:v>
      </x:c>
      <x:c r="L2925" t="str">
        <x:v>Include</x:v>
      </x:c>
      <x:c r="M2925"/>
      <x:c r="N2925"/>
    </x:row>
    <x:row r="2926">
      <x:c r="A2926" t="str">
        <x:v>Tom Taylor.|2026-04-17</x:v>
      </x:c>
      <x:c r="B2926" s="888" t="n">
        <x:v>46129</x:v>
      </x:c>
      <x:c r="C2926" t="str">
        <x:v>Tom Taylor.</x:v>
      </x:c>
      <x:c r="D2926" t="str">
        <x:v>Permanent</x:v>
      </x:c>
      <x:c r="E2926" t="str">
        <x:v>Croydon</x:v>
      </x:c>
      <x:c r="F2926" t="str">
        <x:v>Operative Skilled</x:v>
      </x:c>
      <x:c r="G2926" t="str">
        <x:v>388814</x:v>
      </x:c>
      <x:c r="H2926" t="str">
        <x:v>Royal Botanic Gardens Kew</x:v>
      </x:c>
      <x:c r="I2926" t="n">
        <x:v>8.5</x:v>
      </x:c>
      <x:c r="J2926" t="str">
        <x:v>Worked</x:v>
      </x:c>
      <x:c r="K2926" t="str">
        <x:v>Employee 1500; home branch Croydon; assigned role Operative Skilled | Deployment branch: Croydon | Actual role: Operative Porter | Jobs: 388814 | Customers: Royal Botanic Gardens Kew | Actual hours: 8.5; source records: 1</x:v>
      </x:c>
      <x:c r="L2926" t="str">
        <x:v>Include</x:v>
      </x:c>
      <x:c r="M2926"/>
      <x:c r="N2926"/>
    </x:row>
    <x:row r="2927">
      <x:c r="A2927" t="str">
        <x:v>Tom Taylor.|2026-04-18</x:v>
      </x:c>
      <x:c r="B2927" s="888" t="n">
        <x:v>46130</x:v>
      </x:c>
      <x:c r="C2927" t="str">
        <x:v>Tom Taylor.</x:v>
      </x:c>
      <x:c r="D2927" t="str">
        <x:v>Permanent</x:v>
      </x:c>
      <x:c r="E2927" t="str">
        <x:v>Croydon</x:v>
      </x:c>
      <x:c r="F2927" t="str">
        <x:v>Operative Skilled</x:v>
      </x:c>
      <x:c r="G2927" t="str">
        <x:v>400784</x:v>
      </x:c>
      <x:c r="H2927" t="str">
        <x:v>Hermes Investment Management Ltd</x:v>
      </x:c>
      <x:c r="I2927" t="n">
        <x:v>5.5</x:v>
      </x:c>
      <x:c r="J2927" t="str">
        <x:v>Worked</x:v>
      </x:c>
      <x:c r="K2927" t="str">
        <x:v>Employee 1500; home branch Croydon; assigned role Operative Skilled | Deployment branch: Croydon | Actual role: Operative Skilled | Jobs: 400784 | Customers: Hermes Investment Management Ltd | Actual hours: 5.5; source records: 1</x:v>
      </x:c>
      <x:c r="L2927" t="str">
        <x:v>Include</x:v>
      </x:c>
      <x:c r="M2927"/>
      <x:c r="N2927"/>
    </x:row>
    <x:row r="2928">
      <x:c r="A2928" t="str">
        <x:v>Tom Taylor.|2026-04-20</x:v>
      </x:c>
      <x:c r="B2928" s="888" t="n">
        <x:v>46132</x:v>
      </x:c>
      <x:c r="C2928" t="str">
        <x:v>Tom Taylor.</x:v>
      </x:c>
      <x:c r="D2928" t="str">
        <x:v>Permanent</x:v>
      </x:c>
      <x:c r="E2928" t="str">
        <x:v>Croydon</x:v>
      </x:c>
      <x:c r="F2928" t="str">
        <x:v>Operative Skilled</x:v>
      </x:c>
      <x:c r="G2928" t="str">
        <x:v>388814</x:v>
      </x:c>
      <x:c r="H2928" t="str">
        <x:v>Royal Botanic Gardens Kew</x:v>
      </x:c>
      <x:c r="I2928" t="n">
        <x:v>9</x:v>
      </x:c>
      <x:c r="J2928" t="str">
        <x:v>Worked</x:v>
      </x:c>
      <x:c r="K2928" t="str">
        <x:v>Employee 1500; home branch Croydon; assigned role Operative Skilled | Deployment branch: Croydon | Actual role: Operative Porter | Jobs: 388814 | Customers: Royal Botanic Gardens Kew | Actual hours: 9.0; source records: 1</x:v>
      </x:c>
      <x:c r="L2928" t="str">
        <x:v>Include</x:v>
      </x:c>
      <x:c r="M2928"/>
      <x:c r="N2928"/>
    </x:row>
    <x:row r="2929">
      <x:c r="A2929" t="str">
        <x:v>Tom Taylor.|2026-04-21</x:v>
      </x:c>
      <x:c r="B2929" s="888" t="n">
        <x:v>46133</x:v>
      </x:c>
      <x:c r="C2929" t="str">
        <x:v>Tom Taylor.</x:v>
      </x:c>
      <x:c r="D2929" t="str">
        <x:v>Permanent</x:v>
      </x:c>
      <x:c r="E2929" t="str">
        <x:v>Croydon</x:v>
      </x:c>
      <x:c r="F2929" t="str">
        <x:v>Operative Skilled</x:v>
      </x:c>
      <x:c r="G2929" t="str">
        <x:v>401402</x:v>
      </x:c>
      <x:c r="H2929" t="str">
        <x:v>British Telecom</x:v>
      </x:c>
      <x:c r="I2929" t="n">
        <x:v>5.5</x:v>
      </x:c>
      <x:c r="J2929" t="str">
        <x:v>Worked</x:v>
      </x:c>
      <x:c r="K2929" t="str">
        <x:v>Employee 1500; home branch Croydon; assigned role Operative Skilled | Deployment branch: Croydon | Actual role: Operative Skilled | Jobs: 401402 | Customers: British Telecom | Actual hours: 5.5; source records: 1</x:v>
      </x:c>
      <x:c r="L2929" t="str">
        <x:v>Include</x:v>
      </x:c>
      <x:c r="M2929"/>
      <x:c r="N2929"/>
    </x:row>
    <x:row r="2930">
      <x:c r="A2930" t="str">
        <x:v>Tom Taylor.|2026-04-22</x:v>
      </x:c>
      <x:c r="B2930" s="888" t="n">
        <x:v>46134</x:v>
      </x:c>
      <x:c r="C2930" t="str">
        <x:v>Tom Taylor.</x:v>
      </x:c>
      <x:c r="D2930" t="str">
        <x:v>Permanent</x:v>
      </x:c>
      <x:c r="E2930" t="str">
        <x:v>Croydon</x:v>
      </x:c>
      <x:c r="F2930" t="str">
        <x:v>Operative Skilled</x:v>
      </x:c>
      <x:c r="G2930" t="str">
        <x:v>401185</x:v>
      </x:c>
      <x:c r="H2930" t="str">
        <x:v>Independent Office for Police Conduct (IOPC)</x:v>
      </x:c>
      <x:c r="I2930" t="n">
        <x:v>11.5</x:v>
      </x:c>
      <x:c r="J2930" t="str">
        <x:v>Worked</x:v>
      </x:c>
      <x:c r="K2930" t="str">
        <x:v>Employee 1500; home branch Croydon; assigned role Operative Skilled | Deployment branch: Croydon | Actual role: Operative Skilled | Jobs: 401185 | Customers: Independent Office for Police Conduct (IOPC) | Actual hours: 11.5; source records: 1</x:v>
      </x:c>
      <x:c r="L2930" t="str">
        <x:v>Include</x:v>
      </x:c>
      <x:c r="M2930"/>
      <x:c r="N2930"/>
    </x:row>
    <x:row r="2931">
      <x:c r="A2931" t="str">
        <x:v>Tom Taylor.|2026-04-23</x:v>
      </x:c>
      <x:c r="B2931" s="888" t="n">
        <x:v>46135</x:v>
      </x:c>
      <x:c r="C2931" t="str">
        <x:v>Tom Taylor.</x:v>
      </x:c>
      <x:c r="D2931" t="str">
        <x:v>Permanent</x:v>
      </x:c>
      <x:c r="E2931" t="str">
        <x:v>Croydon</x:v>
      </x:c>
      <x:c r="F2931" t="str">
        <x:v>Operative Skilled</x:v>
      </x:c>
      <x:c r="G2931" t="str">
        <x:v>401185</x:v>
      </x:c>
      <x:c r="H2931" t="str">
        <x:v>Independent Office for Police Conduct (IOPC)</x:v>
      </x:c>
      <x:c r="I2931" t="n">
        <x:v>7</x:v>
      </x:c>
      <x:c r="J2931" t="str">
        <x:v>Worked</x:v>
      </x:c>
      <x:c r="K2931" t="str">
        <x:v>Employee 1500; home branch Croydon; assigned role Operative Skilled | Deployment branch: Croydon | Actual role: Operative Skilled | Jobs: 401185 | Customers: Independent Office for Police Conduct (IOPC) | Actual hours: 7.0; source records: 1</x:v>
      </x:c>
      <x:c r="L2931" t="str">
        <x:v>Include</x:v>
      </x:c>
      <x:c r="M2931"/>
      <x:c r="N2931"/>
    </x:row>
    <x:row r="2932">
      <x:c r="A2932" t="str">
        <x:v>Tom Taylor.|2026-04-24</x:v>
      </x:c>
      <x:c r="B2932" s="888" t="n">
        <x:v>46136</x:v>
      </x:c>
      <x:c r="C2932" t="str">
        <x:v>Tom Taylor.</x:v>
      </x:c>
      <x:c r="D2932" t="str">
        <x:v>Permanent</x:v>
      </x:c>
      <x:c r="E2932" t="str">
        <x:v>Croydon</x:v>
      </x:c>
      <x:c r="F2932" t="str">
        <x:v>Operative Skilled</x:v>
      </x:c>
      <x:c r="G2932"/>
      <x:c r="H2932"/>
      <x:c r="I2932" t="n">
        <x:v>0</x:v>
      </x:c>
      <x:c r="J2932" t="str">
        <x:v>Annual leave</x:v>
      </x:c>
      <x:c r="K2932" t="str">
        <x:v>Employee 1500; home branch Croydon; assigned role Operative Skilled | Leave: Annual Leave (Hours) | Leave calendar basis: Variable-pattern period</x:v>
      </x:c>
      <x:c r="L2932" t="str">
        <x:v>Include</x:v>
      </x:c>
      <x:c r="M2932"/>
      <x:c r="N2932"/>
    </x:row>
    <x:row r="2933">
      <x:c r="A2933" t="str">
        <x:v>Tom Taylor.|2026-04-27</x:v>
      </x:c>
      <x:c r="B2933" s="888" t="n">
        <x:v>46139</x:v>
      </x:c>
      <x:c r="C2933" t="str">
        <x:v>Tom Taylor.</x:v>
      </x:c>
      <x:c r="D2933" t="str">
        <x:v>Permanent</x:v>
      </x:c>
      <x:c r="E2933" t="str">
        <x:v>Croydon</x:v>
      </x:c>
      <x:c r="F2933" t="str">
        <x:v>Operative Skilled</x:v>
      </x:c>
      <x:c r="G2933" t="str">
        <x:v>401246</x:v>
      </x:c>
      <x:c r="H2933" t="str">
        <x:v>Monday.com</x:v>
      </x:c>
      <x:c r="I2933" t="n">
        <x:v>5</x:v>
      </x:c>
      <x:c r="J2933" t="str">
        <x:v>Worked</x:v>
      </x:c>
      <x:c r="K2933" t="str">
        <x:v>Employee 1500; home branch Croydon; assigned role Operative Skilled | Deployment branch: Croydon | Actual role: Operative Skilled | Jobs: 401246 | Customers: Monday.com | Actual hours: 5.0; source records: 1</x:v>
      </x:c>
      <x:c r="L2933" t="str">
        <x:v>Include</x:v>
      </x:c>
      <x:c r="M2933"/>
      <x:c r="N2933"/>
    </x:row>
    <x:row r="2934">
      <x:c r="A2934" t="str">
        <x:v>Tom Taylor.|2026-04-28</x:v>
      </x:c>
      <x:c r="B2934" s="888" t="n">
        <x:v>46140</x:v>
      </x:c>
      <x:c r="C2934" t="str">
        <x:v>Tom Taylor.</x:v>
      </x:c>
      <x:c r="D2934" t="str">
        <x:v>Permanent</x:v>
      </x:c>
      <x:c r="E2934" t="str">
        <x:v>Croydon</x:v>
      </x:c>
      <x:c r="F2934" t="str">
        <x:v>Operative Skilled</x:v>
      </x:c>
      <x:c r="G2934" t="str">
        <x:v>401246</x:v>
      </x:c>
      <x:c r="H2934" t="str">
        <x:v>Monday.com</x:v>
      </x:c>
      <x:c r="I2934" t="n">
        <x:v>4</x:v>
      </x:c>
      <x:c r="J2934" t="str">
        <x:v>Worked</x:v>
      </x:c>
      <x:c r="K2934" t="str">
        <x:v>Employee 1500; home branch Croydon; assigned role Operative Skilled | Deployment branch: Croydon | Actual role: Operative Skilled | Jobs: 401246 | Customers: Monday.com | Actual hours: 4.0; source records: 1</x:v>
      </x:c>
      <x:c r="L2934" t="str">
        <x:v>Include</x:v>
      </x:c>
      <x:c r="M2934"/>
      <x:c r="N2934"/>
    </x:row>
    <x:row r="2935">
      <x:c r="A2935" t="str">
        <x:v>Tom Taylor.|2026-04-29</x:v>
      </x:c>
      <x:c r="B2935" s="888" t="n">
        <x:v>46141</x:v>
      </x:c>
      <x:c r="C2935" t="str">
        <x:v>Tom Taylor.</x:v>
      </x:c>
      <x:c r="D2935" t="str">
        <x:v>Permanent</x:v>
      </x:c>
      <x:c r="E2935" t="str">
        <x:v>Croydon</x:v>
      </x:c>
      <x:c r="F2935" t="str">
        <x:v>Operative Skilled</x:v>
      </x:c>
      <x:c r="G2935" t="str">
        <x:v>401536</x:v>
      </x:c>
      <x:c r="H2935" t="str">
        <x:v>Surrey Police HQ</x:v>
      </x:c>
      <x:c r="I2935" t="n">
        <x:v>6</x:v>
      </x:c>
      <x:c r="J2935" t="str">
        <x:v>Worked</x:v>
      </x:c>
      <x:c r="K2935" t="str">
        <x:v>Employee 1500; home branch Croydon; assigned role Operative Skilled | Deployment branch: Croydon | Actual role: Operative Skilled | Jobs: 401536 | Customers: Surrey Police HQ | Actual hours: 6.0; source records: 1</x:v>
      </x:c>
      <x:c r="L2935" t="str">
        <x:v>Include</x:v>
      </x:c>
      <x:c r="M2935"/>
      <x:c r="N2935"/>
    </x:row>
    <x:row r="2936">
      <x:c r="A2936" t="str">
        <x:v>Tom Taylor.|2026-04-30</x:v>
      </x:c>
      <x:c r="B2936" s="888" t="n">
        <x:v>46142</x:v>
      </x:c>
      <x:c r="C2936" t="str">
        <x:v>Tom Taylor.</x:v>
      </x:c>
      <x:c r="D2936" t="str">
        <x:v>Permanent</x:v>
      </x:c>
      <x:c r="E2936" t="str">
        <x:v>Croydon</x:v>
      </x:c>
      <x:c r="F2936" t="str">
        <x:v>Operative Skilled</x:v>
      </x:c>
      <x:c r="G2936" t="str">
        <x:v>401536</x:v>
      </x:c>
      <x:c r="H2936" t="str">
        <x:v>Surrey Police HQ</x:v>
      </x:c>
      <x:c r="I2936" t="n">
        <x:v>6</x:v>
      </x:c>
      <x:c r="J2936" t="str">
        <x:v>Worked</x:v>
      </x:c>
      <x:c r="K2936" t="str">
        <x:v>Employee 1500; home branch Croydon; assigned role Operative Skilled | Deployment branch: Croydon | Actual role: Operative Skilled | Jobs: 401536 | Customers: Surrey Police HQ | Actual hours: 6.0; source records: 1</x:v>
      </x:c>
      <x:c r="L2936" t="str">
        <x:v>Include</x:v>
      </x:c>
      <x:c r="M2936"/>
      <x:c r="N2936"/>
    </x:row>
    <x:row r="2937">
      <x:c r="A2937" t="str">
        <x:v>Trevor Kelly|2026-04-01</x:v>
      </x:c>
      <x:c r="B2937" s="888" t="n">
        <x:v>46113</x:v>
      </x:c>
      <x:c r="C2937" t="str">
        <x:v>Trevor Kelly</x:v>
      </x:c>
      <x:c r="D2937" t="str">
        <x:v>Permanent</x:v>
      </x:c>
      <x:c r="E2937" t="str">
        <x:v>Birmingham</x:v>
      </x:c>
      <x:c r="F2937" t="str">
        <x:v>Operative Porter</x:v>
      </x:c>
      <x:c r="G2937" t="str">
        <x:v>399716</x:v>
      </x:c>
      <x:c r="H2937" t="str">
        <x:v>Derbyshire Constabulary</x:v>
      </x:c>
      <x:c r="I2937" t="n">
        <x:v>9.5</x:v>
      </x:c>
      <x:c r="J2937" t="str">
        <x:v>Worked</x:v>
      </x:c>
      <x:c r="K2937" t="str">
        <x:v>Employee 1390; home branch Birmingham; assigned role Operative Porter | Deployment branch: Birmingham | Actual role: Operative Skilled | Jobs: 399716 | Customers: Derbyshire Constabulary | Actual hours: 9.5; source records: 1</x:v>
      </x:c>
      <x:c r="L2937" t="str">
        <x:v>Include</x:v>
      </x:c>
      <x:c r="M2937"/>
      <x:c r="N2937"/>
    </x:row>
    <x:row r="2938">
      <x:c r="A2938" t="str">
        <x:v>Trevor Kelly|2026-04-02</x:v>
      </x:c>
      <x:c r="B2938" s="888" t="n">
        <x:v>46114</x:v>
      </x:c>
      <x:c r="C2938" t="str">
        <x:v>Trevor Kelly</x:v>
      </x:c>
      <x:c r="D2938" t="str">
        <x:v>Permanent</x:v>
      </x:c>
      <x:c r="E2938" t="str">
        <x:v>Birmingham</x:v>
      </x:c>
      <x:c r="F2938" t="str">
        <x:v>Operative Porter</x:v>
      </x:c>
      <x:c r="G2938" t="str">
        <x:v>399716</x:v>
      </x:c>
      <x:c r="H2938" t="str">
        <x:v>Derbyshire Constabulary</x:v>
      </x:c>
      <x:c r="I2938" t="n">
        <x:v>8.5</x:v>
      </x:c>
      <x:c r="J2938" t="str">
        <x:v>Worked</x:v>
      </x:c>
      <x:c r="K2938" t="str">
        <x:v>Employee 1390; home branch Birmingham; assigned role Operative Porter | Deployment branch: Birmingham | Actual role: Operative Skilled | Jobs: 399716 | Customers: Derbyshire Constabulary | Actual hours: 8.5; source records: 1</x:v>
      </x:c>
      <x:c r="L2938" t="str">
        <x:v>Include</x:v>
      </x:c>
      <x:c r="M2938"/>
      <x:c r="N2938"/>
    </x:row>
    <x:row r="2939">
      <x:c r="A2939" t="str">
        <x:v>Trevor Kelly|2026-04-07</x:v>
      </x:c>
      <x:c r="B2939" s="888" t="n">
        <x:v>46119</x:v>
      </x:c>
      <x:c r="C2939" t="str">
        <x:v>Trevor Kelly</x:v>
      </x:c>
      <x:c r="D2939" t="str">
        <x:v>Permanent</x:v>
      </x:c>
      <x:c r="E2939" t="str">
        <x:v>Birmingham</x:v>
      </x:c>
      <x:c r="F2939" t="str">
        <x:v>Operative Porter</x:v>
      </x:c>
      <x:c r="G2939" t="str">
        <x:v>389049</x:v>
      </x:c>
      <x:c r="H2939" t="str">
        <x:v>Aston University</x:v>
      </x:c>
      <x:c r="I2939" t="n">
        <x:v>7.5</x:v>
      </x:c>
      <x:c r="J2939" t="str">
        <x:v>Worked</x:v>
      </x:c>
      <x:c r="K2939" t="str">
        <x:v>Employee 1390; home branch Birmingham; assigned role Operative Porter | Deployment branch: Birmingham | Actual role: Operative Skilled | Jobs: 389049 | Customers: Aston University | Actual hours: 7.5; source records: 1</x:v>
      </x:c>
      <x:c r="L2939" t="str">
        <x:v>Include</x:v>
      </x:c>
      <x:c r="M2939"/>
      <x:c r="N2939"/>
    </x:row>
    <x:row r="2940">
      <x:c r="A2940" t="str">
        <x:v>Trevor Kelly|2026-04-08</x:v>
      </x:c>
      <x:c r="B2940" s="888" t="n">
        <x:v>46120</x:v>
      </x:c>
      <x:c r="C2940" t="str">
        <x:v>Trevor Kelly</x:v>
      </x:c>
      <x:c r="D2940" t="str">
        <x:v>Permanent</x:v>
      </x:c>
      <x:c r="E2940" t="str">
        <x:v>Birmingham</x:v>
      </x:c>
      <x:c r="F2940" t="str">
        <x:v>Operative Porter</x:v>
      </x:c>
      <x:c r="G2940" t="str">
        <x:v>389049</x:v>
      </x:c>
      <x:c r="H2940" t="str">
        <x:v>Aston University</x:v>
      </x:c>
      <x:c r="I2940" t="n">
        <x:v>7</x:v>
      </x:c>
      <x:c r="J2940" t="str">
        <x:v>Worked</x:v>
      </x:c>
      <x:c r="K2940" t="str">
        <x:v>Employee 1390; home branch Birmingham; assigned role Operative Porter | Deployment branch: Birmingham | Actual role: Operative Skilled | Jobs: 389049 | Customers: Aston University | Actual hours: 7.0; source records: 1</x:v>
      </x:c>
      <x:c r="L2940" t="str">
        <x:v>Include</x:v>
      </x:c>
      <x:c r="M2940"/>
      <x:c r="N2940"/>
    </x:row>
    <x:row r="2941">
      <x:c r="A2941" t="str">
        <x:v>Trevor Kelly|2026-04-09</x:v>
      </x:c>
      <x:c r="B2941" s="888" t="n">
        <x:v>46121</x:v>
      </x:c>
      <x:c r="C2941" t="str">
        <x:v>Trevor Kelly</x:v>
      </x:c>
      <x:c r="D2941" t="str">
        <x:v>Permanent</x:v>
      </x:c>
      <x:c r="E2941" t="str">
        <x:v>Birmingham</x:v>
      </x:c>
      <x:c r="F2941" t="str">
        <x:v>Operative Porter</x:v>
      </x:c>
      <x:c r="G2941" t="str">
        <x:v>389049, 395931</x:v>
      </x:c>
      <x:c r="H2941" t="str">
        <x:v>Aston University; Birmingham City Council-Oakhil Centre</x:v>
      </x:c>
      <x:c r="I2941" t="n">
        <x:v>6.5</x:v>
      </x:c>
      <x:c r="J2941" t="str">
        <x:v>Worked — 2 records</x:v>
      </x:c>
      <x:c r="K2941" t="str">
        <x:v>Employee 1390; home branch Birmingham; assigned role Operative Porter | Deployment branch: Birmingham | Actual role: Operative Driver, Operative Skilled | Jobs: 389049, 395931 | Customers: Aston University; Birmingham City Council-Oakhil Centre | Actual hours: 6.5; source records: 2</x:v>
      </x:c>
      <x:c r="L2941" t="str">
        <x:v>Include</x:v>
      </x:c>
      <x:c r="M2941"/>
      <x:c r="N2941"/>
    </x:row>
    <x:row r="2942">
      <x:c r="A2942" t="str">
        <x:v>Trevor Kelly|2026-04-10</x:v>
      </x:c>
      <x:c r="B2942" s="888" t="n">
        <x:v>46122</x:v>
      </x:c>
      <x:c r="C2942" t="str">
        <x:v>Trevor Kelly</x:v>
      </x:c>
      <x:c r="D2942" t="str">
        <x:v>Permanent</x:v>
      </x:c>
      <x:c r="E2942" t="str">
        <x:v>Birmingham</x:v>
      </x:c>
      <x:c r="F2942" t="str">
        <x:v>Operative Porter</x:v>
      </x:c>
      <x:c r="G2942" t="str">
        <x:v>394769, 399577</x:v>
      </x:c>
      <x:c r="H2942" t="str">
        <x:v>Cranfield University; Forresters IP LLP</x:v>
      </x:c>
      <x:c r="I2942" t="n">
        <x:v>5</x:v>
      </x:c>
      <x:c r="J2942" t="str">
        <x:v>Worked — 2 records</x:v>
      </x:c>
      <x:c r="K2942" t="str">
        <x:v>Employee 1390; home branch Birmingham; assigned role Operative Porter | Deployment branch: Birmingham | Actual role: Operative Driver | Jobs: 394769, 399577 | Customers: Cranfield University; Forresters IP LLP | Actual hours: 5.0; source records: 2</x:v>
      </x:c>
      <x:c r="L2942" t="str">
        <x:v>Include</x:v>
      </x:c>
      <x:c r="M2942"/>
      <x:c r="N2942"/>
    </x:row>
    <x:row r="2943">
      <x:c r="A2943" t="str">
        <x:v>Trevor Kelly|2026-04-13</x:v>
      </x:c>
      <x:c r="B2943" s="888" t="n">
        <x:v>46125</x:v>
      </x:c>
      <x:c r="C2943" t="str">
        <x:v>Trevor Kelly</x:v>
      </x:c>
      <x:c r="D2943" t="str">
        <x:v>Permanent</x:v>
      </x:c>
      <x:c r="E2943" t="str">
        <x:v>Birmingham</x:v>
      </x:c>
      <x:c r="F2943" t="str">
        <x:v>Operative Porter</x:v>
      </x:c>
      <x:c r="G2943" t="str">
        <x:v>400043</x:v>
      </x:c>
      <x:c r="H2943" t="str">
        <x:v>Leicestershire Police</x:v>
      </x:c>
      <x:c r="I2943" t="n">
        <x:v>9</x:v>
      </x:c>
      <x:c r="J2943" t="str">
        <x:v>Worked</x:v>
      </x:c>
      <x:c r="K2943" t="str">
        <x:v>Employee 1390; home branch Birmingham; assigned role Operative Porter | Deployment branch: Birmingham | Actual role: Operative Skilled | Jobs: 400043 | Customers: Leicestershire Police | Actual hours: 9.0; source records: 1</x:v>
      </x:c>
      <x:c r="L2943" t="str">
        <x:v>Include</x:v>
      </x:c>
      <x:c r="M2943"/>
      <x:c r="N2943"/>
    </x:row>
    <x:row r="2944">
      <x:c r="A2944" t="str">
        <x:v>Trevor Kelly|2026-04-14</x:v>
      </x:c>
      <x:c r="B2944" s="888" t="n">
        <x:v>46126</x:v>
      </x:c>
      <x:c r="C2944" t="str">
        <x:v>Trevor Kelly</x:v>
      </x:c>
      <x:c r="D2944" t="str">
        <x:v>Permanent</x:v>
      </x:c>
      <x:c r="E2944" t="str">
        <x:v>Birmingham</x:v>
      </x:c>
      <x:c r="F2944" t="str">
        <x:v>Operative Porter</x:v>
      </x:c>
      <x:c r="G2944" t="str">
        <x:v>395931</x:v>
      </x:c>
      <x:c r="H2944" t="str">
        <x:v>Birmingham City Council-Oakhil Centre</x:v>
      </x:c>
      <x:c r="I2944" t="n">
        <x:v>8.25</x:v>
      </x:c>
      <x:c r="J2944" t="str">
        <x:v>Worked</x:v>
      </x:c>
      <x:c r="K2944" t="str">
        <x:v>Employee 1390; home branch Birmingham; assigned role Operative Porter | Deployment branch: Birmingham | Actual role: Operative Driver | Jobs: 395931 | Customers: Birmingham City Council-Oakhil Centre | Actual hours: 8.2; source records: 1</x:v>
      </x:c>
      <x:c r="L2944" t="str">
        <x:v>Include</x:v>
      </x:c>
      <x:c r="M2944"/>
      <x:c r="N2944"/>
    </x:row>
    <x:row r="2945">
      <x:c r="A2945" t="str">
        <x:v>Trevor Kelly|2026-04-15</x:v>
      </x:c>
      <x:c r="B2945" s="888" t="n">
        <x:v>46127</x:v>
      </x:c>
      <x:c r="C2945" t="str">
        <x:v>Trevor Kelly</x:v>
      </x:c>
      <x:c r="D2945" t="str">
        <x:v>Permanent</x:v>
      </x:c>
      <x:c r="E2945" t="str">
        <x:v>Birmingham</x:v>
      </x:c>
      <x:c r="F2945" t="str">
        <x:v>Operative Porter</x:v>
      </x:c>
      <x:c r="G2945" t="str">
        <x:v>400256</x:v>
      </x:c>
      <x:c r="H2945" t="str">
        <x:v>Marel GB Ltd</x:v>
      </x:c>
      <x:c r="I2945" t="n">
        <x:v>8</x:v>
      </x:c>
      <x:c r="J2945" t="str">
        <x:v>Worked</x:v>
      </x:c>
      <x:c r="K2945" t="str">
        <x:v>Employee 1390; home branch Birmingham; assigned role Operative Porter | Deployment branch: Birmingham | Actual role: Operative Skilled | Jobs: 400256 | Customers: Marel GB Ltd | Actual hours: 8.0; source records: 1</x:v>
      </x:c>
      <x:c r="L2945" t="str">
        <x:v>Include</x:v>
      </x:c>
      <x:c r="M2945"/>
      <x:c r="N2945"/>
    </x:row>
    <x:row r="2946">
      <x:c r="A2946" t="str">
        <x:v>Trevor Kelly|2026-04-16</x:v>
      </x:c>
      <x:c r="B2946" s="888" t="n">
        <x:v>46128</x:v>
      </x:c>
      <x:c r="C2946" t="str">
        <x:v>Trevor Kelly</x:v>
      </x:c>
      <x:c r="D2946" t="str">
        <x:v>Permanent</x:v>
      </x:c>
      <x:c r="E2946" t="str">
        <x:v>Birmingham</x:v>
      </x:c>
      <x:c r="F2946" t="str">
        <x:v>Operative Porter</x:v>
      </x:c>
      <x:c r="G2946" t="str">
        <x:v>400256</x:v>
      </x:c>
      <x:c r="H2946" t="str">
        <x:v>Marel GB Ltd</x:v>
      </x:c>
      <x:c r="I2946" t="n">
        <x:v>9</x:v>
      </x:c>
      <x:c r="J2946" t="str">
        <x:v>Worked</x:v>
      </x:c>
      <x:c r="K2946" t="str">
        <x:v>Employee 1390; home branch Birmingham; assigned role Operative Porter | Deployment branch: Birmingham | Actual role: Operative Skilled | Jobs: 400256 | Customers: Marel GB Ltd | Actual hours: 9.0; source records: 1</x:v>
      </x:c>
      <x:c r="L2946" t="str">
        <x:v>Include</x:v>
      </x:c>
      <x:c r="M2946"/>
      <x:c r="N2946"/>
    </x:row>
    <x:row r="2947">
      <x:c r="A2947" t="str">
        <x:v>Trevor Kelly|2026-04-17</x:v>
      </x:c>
      <x:c r="B2947" s="888" t="n">
        <x:v>46129</x:v>
      </x:c>
      <x:c r="C2947" t="str">
        <x:v>Trevor Kelly</x:v>
      </x:c>
      <x:c r="D2947" t="str">
        <x:v>Permanent</x:v>
      </x:c>
      <x:c r="E2947" t="str">
        <x:v>Birmingham</x:v>
      </x:c>
      <x:c r="F2947" t="str">
        <x:v>Operative Porter</x:v>
      </x:c>
      <x:c r="G2947" t="str">
        <x:v>400868</x:v>
      </x:c>
      <x:c r="H2947" t="str">
        <x:v>Sumo Digital</x:v>
      </x:c>
      <x:c r="I2947" t="n">
        <x:v>6</x:v>
      </x:c>
      <x:c r="J2947" t="str">
        <x:v>Worked</x:v>
      </x:c>
      <x:c r="K2947" t="str">
        <x:v>Employee 1390; home branch Birmingham; assigned role Operative Porter | Deployment branch: Birmingham | Actual role: Operative Skilled | Jobs: 400868 | Customers: Sumo Digital | Actual hours: 6.0; source records: 1</x:v>
      </x:c>
      <x:c r="L2947" t="str">
        <x:v>Include</x:v>
      </x:c>
      <x:c r="M2947"/>
      <x:c r="N2947"/>
    </x:row>
    <x:row r="2948">
      <x:c r="A2948" t="str">
        <x:v>Trevor Kelly|2026-04-18</x:v>
      </x:c>
      <x:c r="B2948" s="888" t="n">
        <x:v>46130</x:v>
      </x:c>
      <x:c r="C2948" t="str">
        <x:v>Trevor Kelly</x:v>
      </x:c>
      <x:c r="D2948" t="str">
        <x:v>Permanent</x:v>
      </x:c>
      <x:c r="E2948" t="str">
        <x:v>Birmingham</x:v>
      </x:c>
      <x:c r="F2948" t="str">
        <x:v>Operative Porter</x:v>
      </x:c>
      <x:c r="G2948" t="str">
        <x:v>401415</x:v>
      </x:c>
      <x:c r="H2948" t="str">
        <x:v>Jaguar Land Rover Limited</x:v>
      </x:c>
      <x:c r="I2948" t="n">
        <x:v>6</x:v>
      </x:c>
      <x:c r="J2948" t="str">
        <x:v>Worked</x:v>
      </x:c>
      <x:c r="K2948" t="str">
        <x:v>Employee 1390; home branch Birmingham; assigned role Operative Porter | Deployment branch: Birmingham | Actual role: Warehouse | Jobs: 401415 | Customers: Jaguar Land Rover Limited | Actual hours: 6.0; source records: 1</x:v>
      </x:c>
      <x:c r="L2948" t="str">
        <x:v>Include</x:v>
      </x:c>
      <x:c r="M2948"/>
      <x:c r="N2948"/>
    </x:row>
    <x:row r="2949">
      <x:c r="A2949" t="str">
        <x:v>Trevor Kelly|2026-04-20</x:v>
      </x:c>
      <x:c r="B2949" s="888" t="n">
        <x:v>46132</x:v>
      </x:c>
      <x:c r="C2949" t="str">
        <x:v>Trevor Kelly</x:v>
      </x:c>
      <x:c r="D2949" t="str">
        <x:v>Permanent</x:v>
      </x:c>
      <x:c r="E2949" t="str">
        <x:v>Birmingham</x:v>
      </x:c>
      <x:c r="F2949" t="str">
        <x:v>Operative Porter</x:v>
      </x:c>
      <x:c r="G2949" t="str">
        <x:v>400868</x:v>
      </x:c>
      <x:c r="H2949" t="str">
        <x:v>Sumo Digital</x:v>
      </x:c>
      <x:c r="I2949" t="n">
        <x:v>8</x:v>
      </x:c>
      <x:c r="J2949" t="str">
        <x:v>Worked</x:v>
      </x:c>
      <x:c r="K2949" t="str">
        <x:v>Employee 1390; home branch Birmingham; assigned role Operative Porter | Deployment branch: Birmingham | Actual role: Operative Skilled | Jobs: 400868 | Customers: Sumo Digital | Actual hours: 8.0; source records: 1</x:v>
      </x:c>
      <x:c r="L2949" t="str">
        <x:v>Include</x:v>
      </x:c>
      <x:c r="M2949"/>
      <x:c r="N2949"/>
    </x:row>
    <x:row r="2950">
      <x:c r="A2950" t="str">
        <x:v>Trevor Kelly|2026-04-21</x:v>
      </x:c>
      <x:c r="B2950" s="888" t="n">
        <x:v>46133</x:v>
      </x:c>
      <x:c r="C2950" t="str">
        <x:v>Trevor Kelly</x:v>
      </x:c>
      <x:c r="D2950" t="str">
        <x:v>Permanent</x:v>
      </x:c>
      <x:c r="E2950" t="str">
        <x:v>Birmingham</x:v>
      </x:c>
      <x:c r="F2950" t="str">
        <x:v>Operative Porter</x:v>
      </x:c>
      <x:c r="G2950" t="str">
        <x:v>401789, 400868</x:v>
      </x:c>
      <x:c r="H2950" t="str">
        <x:v>Midland Heart; Sumo Digital</x:v>
      </x:c>
      <x:c r="I2950" t="n">
        <x:v>8.75</x:v>
      </x:c>
      <x:c r="J2950" t="str">
        <x:v>Worked — 2 records</x:v>
      </x:c>
      <x:c r="K2950" t="str">
        <x:v>Employee 1390; home branch Birmingham; assigned role Operative Porter | Deployment branch: Birmingham | Actual role: Operative Skilled | Jobs: 401789, 400868 | Customers: Midland Heart; Sumo Digital | Actual hours: 8.8; source records: 2</x:v>
      </x:c>
      <x:c r="L2950" t="str">
        <x:v>Include</x:v>
      </x:c>
      <x:c r="M2950"/>
      <x:c r="N2950"/>
    </x:row>
    <x:row r="2951">
      <x:c r="A2951" t="str">
        <x:v>Trevor Kelly|2026-04-22</x:v>
      </x:c>
      <x:c r="B2951" s="888" t="n">
        <x:v>46134</x:v>
      </x:c>
      <x:c r="C2951" t="str">
        <x:v>Trevor Kelly</x:v>
      </x:c>
      <x:c r="D2951" t="str">
        <x:v>Permanent</x:v>
      </x:c>
      <x:c r="E2951" t="str">
        <x:v>Birmingham</x:v>
      </x:c>
      <x:c r="F2951" t="str">
        <x:v>Operative Porter</x:v>
      </x:c>
      <x:c r="G2951" t="str">
        <x:v>401254, 401160</x:v>
      </x:c>
      <x:c r="H2951" t="str">
        <x:v>HSBC - April 2026 Deliveries; Priorclave  (APRIL  26)</x:v>
      </x:c>
      <x:c r="I2951" t="n">
        <x:v>11.5</x:v>
      </x:c>
      <x:c r="J2951" t="str">
        <x:v>Worked — 2 records</x:v>
      </x:c>
      <x:c r="K2951" t="str">
        <x:v>Employee 1390; home branch Birmingham; assigned role Operative Porter | Deployment branch: Birmingham, Cambridge | Actual role: Operative Driver | Jobs: 401254, 401160 | Customers: HSBC - April 2026 Deliveries; Priorclave  (APRIL  26) | Actual hours: 11.5; source records: 2</x:v>
      </x:c>
      <x:c r="L2951" t="str">
        <x:v>Include</x:v>
      </x:c>
      <x:c r="M2951"/>
      <x:c r="N2951"/>
    </x:row>
    <x:row r="2952">
      <x:c r="A2952" t="str">
        <x:v>Trevor Kelly|2026-04-23</x:v>
      </x:c>
      <x:c r="B2952" s="888" t="n">
        <x:v>46135</x:v>
      </x:c>
      <x:c r="C2952" t="str">
        <x:v>Trevor Kelly</x:v>
      </x:c>
      <x:c r="D2952" t="str">
        <x:v>Permanent</x:v>
      </x:c>
      <x:c r="E2952" t="str">
        <x:v>Birmingham</x:v>
      </x:c>
      <x:c r="F2952" t="str">
        <x:v>Operative Porter</x:v>
      </x:c>
      <x:c r="G2952" t="str">
        <x:v>400088, 401731</x:v>
      </x:c>
      <x:c r="H2952" t="str">
        <x:v>City of Birmingham School; West Midlands Police</x:v>
      </x:c>
      <x:c r="I2952" t="n">
        <x:v>8.5</x:v>
      </x:c>
      <x:c r="J2952" t="str">
        <x:v>Worked — 2 records</x:v>
      </x:c>
      <x:c r="K2952" t="str">
        <x:v>Employee 1390; home branch Birmingham; assigned role Operative Porter | Deployment branch: Birmingham | Actual role: Operative Driver, Operative Skilled | Jobs: 400088, 401731 | Customers: City of Birmingham School; West Midlands Police | Actual hours: 8.5; source records: 2</x:v>
      </x:c>
      <x:c r="L2952" t="str">
        <x:v>Include</x:v>
      </x:c>
      <x:c r="M2952"/>
      <x:c r="N2952"/>
    </x:row>
    <x:row r="2953">
      <x:c r="A2953" t="str">
        <x:v>Trevor Kelly|2026-04-24</x:v>
      </x:c>
      <x:c r="B2953" s="888" t="n">
        <x:v>46136</x:v>
      </x:c>
      <x:c r="C2953" t="str">
        <x:v>Trevor Kelly</x:v>
      </x:c>
      <x:c r="D2953" t="str">
        <x:v>Permanent</x:v>
      </x:c>
      <x:c r="E2953" t="str">
        <x:v>Birmingham</x:v>
      </x:c>
      <x:c r="F2953" t="str">
        <x:v>Operative Porter</x:v>
      </x:c>
      <x:c r="G2953" t="str">
        <x:v>390823</x:v>
      </x:c>
      <x:c r="H2953" t="str">
        <x:v>Squire Patton Boggs</x:v>
      </x:c>
      <x:c r="I2953" t="n">
        <x:v>6</x:v>
      </x:c>
      <x:c r="J2953" t="str">
        <x:v>CONFLICT — Worked + leave</x:v>
      </x:c>
      <x:c r="K2953" t="str">
        <x:v>Employee 1390; home branch Birmingham; assigned role Operative Porter | Deployment branch: Birmingham | Actual role: Operative Skilled | Jobs: 390823 | Customers: Squire Patton Boggs | Actual hours: 6.0; source records: 1 | Leave: Annual Leave (Hours) | Leave calendar basis: Variable-pattern period</x:v>
      </x:c>
      <x:c r="L2953" t="str">
        <x:v>Include</x:v>
      </x:c>
      <x:c r="M2953"/>
      <x:c r="N2953"/>
    </x:row>
    <x:row r="2954">
      <x:c r="A2954" t="str">
        <x:v>Trevor Kelly|2026-04-28</x:v>
      </x:c>
      <x:c r="B2954" s="888" t="n">
        <x:v>46140</x:v>
      </x:c>
      <x:c r="C2954" t="str">
        <x:v>Trevor Kelly</x:v>
      </x:c>
      <x:c r="D2954" t="str">
        <x:v>Permanent</x:v>
      </x:c>
      <x:c r="E2954" t="str">
        <x:v>Birmingham</x:v>
      </x:c>
      <x:c r="F2954" t="str">
        <x:v>Operative Porter</x:v>
      </x:c>
      <x:c r="G2954"/>
      <x:c r="H2954"/>
      <x:c r="I2954" t="n">
        <x:v>0</x:v>
      </x:c>
      <x:c r="J2954" t="str">
        <x:v>Annual leave</x:v>
      </x:c>
      <x:c r="K2954" t="str">
        <x:v>Employee 1390; home branch Birmingham; assigned role Operative Porter | Leave: Annual Leave (Hours) | Leave calendar basis: Variable-pattern period</x:v>
      </x:c>
      <x:c r="L2954" t="str">
        <x:v>Include</x:v>
      </x:c>
      <x:c r="M2954"/>
      <x:c r="N2954"/>
    </x:row>
    <x:row r="2955">
      <x:c r="A2955" t="str">
        <x:v>Trevor Kelly|2026-04-29</x:v>
      </x:c>
      <x:c r="B2955" s="888" t="n">
        <x:v>46141</x:v>
      </x:c>
      <x:c r="C2955" t="str">
        <x:v>Trevor Kelly</x:v>
      </x:c>
      <x:c r="D2955" t="str">
        <x:v>Permanent</x:v>
      </x:c>
      <x:c r="E2955" t="str">
        <x:v>Birmingham</x:v>
      </x:c>
      <x:c r="F2955" t="str">
        <x:v>Operative Porter</x:v>
      </x:c>
      <x:c r="G2955" t="str">
        <x:v>401826, 400256</x:v>
      </x:c>
      <x:c r="H2955" t="str">
        <x:v>Analytech Limited; Marel GB Ltd</x:v>
      </x:c>
      <x:c r="I2955" t="n">
        <x:v>11</x:v>
      </x:c>
      <x:c r="J2955" t="str">
        <x:v>Worked — 2 records</x:v>
      </x:c>
      <x:c r="K2955" t="str">
        <x:v>Employee 1390; home branch Birmingham; assigned role Operative Porter | Deployment branch: Birmingham | Actual role: Operative Skilled | Jobs: 401826, 400256 | Customers: Analytech Limited; Marel GB Ltd | Actual hours: 11.0; source records: 2</x:v>
      </x:c>
      <x:c r="L2955" t="str">
        <x:v>Include</x:v>
      </x:c>
      <x:c r="M2955"/>
      <x:c r="N2955"/>
    </x:row>
    <x:row r="2956">
      <x:c r="A2956" t="str">
        <x:v>Trevor Kelly|2026-04-30</x:v>
      </x:c>
      <x:c r="B2956" s="888" t="n">
        <x:v>46142</x:v>
      </x:c>
      <x:c r="C2956" t="str">
        <x:v>Trevor Kelly</x:v>
      </x:c>
      <x:c r="D2956" t="str">
        <x:v>Permanent</x:v>
      </x:c>
      <x:c r="E2956" t="str">
        <x:v>Birmingham</x:v>
      </x:c>
      <x:c r="F2956" t="str">
        <x:v>Operative Porter</x:v>
      </x:c>
      <x:c r="G2956" t="str">
        <x:v>401254</x:v>
      </x:c>
      <x:c r="H2956" t="str">
        <x:v>HSBC - April 2026 Deliveries</x:v>
      </x:c>
      <x:c r="I2956" t="n">
        <x:v>10</x:v>
      </x:c>
      <x:c r="J2956" t="str">
        <x:v>Worked</x:v>
      </x:c>
      <x:c r="K2956" t="str">
        <x:v>Employee 1390; home branch Birmingham; assigned role Operative Porter | Deployment branch: Birmingham | Actual role: Operative Driver | Jobs: 401254 | Customers: HSBC - April 2026 Deliveries | Actual hours: 10.0; source records: 1</x:v>
      </x:c>
      <x:c r="L2956" t="str">
        <x:v>Include</x:v>
      </x:c>
      <x:c r="M2956"/>
      <x:c r="N2956"/>
    </x:row>
    <x:row r="2957">
      <x:c r="A2957" t="str">
        <x:v>Vladimir Stoimenov|2026-04-07</x:v>
      </x:c>
      <x:c r="B2957" s="888" t="n">
        <x:v>46119</x:v>
      </x:c>
      <x:c r="C2957" t="str">
        <x:v>Vladimir Stoimenov</x:v>
      </x:c>
      <x:c r="D2957" t="str">
        <x:v>Permanent</x:v>
      </x:c>
      <x:c r="E2957" t="str">
        <x:v>Croydon</x:v>
      </x:c>
      <x:c r="F2957" t="str">
        <x:v>Operative Skilled</x:v>
      </x:c>
      <x:c r="G2957" t="str">
        <x:v>393361B</x:v>
      </x:c>
      <x:c r="H2957" t="str">
        <x:v>The Quadrant</x:v>
      </x:c>
      <x:c r="I2957" t="n">
        <x:v>7.5</x:v>
      </x:c>
      <x:c r="J2957" t="str">
        <x:v>Worked</x:v>
      </x:c>
      <x:c r="K2957" t="str">
        <x:v>Employee 104065; home branch Croydon; assigned role Operative Skilled | Deployment branch: Croydon | Actual role: Operative Skilled | Jobs: 393361B | Customers: The Quadrant | Actual hours: 7.5; source records: 1</x:v>
      </x:c>
      <x:c r="L2957" t="str">
        <x:v>Include</x:v>
      </x:c>
      <x:c r="M2957"/>
      <x:c r="N2957"/>
    </x:row>
    <x:row r="2958">
      <x:c r="A2958" t="str">
        <x:v>Vladimir Stoimenov|2026-04-08</x:v>
      </x:c>
      <x:c r="B2958" s="888" t="n">
        <x:v>46120</x:v>
      </x:c>
      <x:c r="C2958" t="str">
        <x:v>Vladimir Stoimenov</x:v>
      </x:c>
      <x:c r="D2958" t="str">
        <x:v>Permanent</x:v>
      </x:c>
      <x:c r="E2958" t="str">
        <x:v>Croydon</x:v>
      </x:c>
      <x:c r="F2958" t="str">
        <x:v>Operative Skilled</x:v>
      </x:c>
      <x:c r="G2958" t="str">
        <x:v>393361B</x:v>
      </x:c>
      <x:c r="H2958" t="str">
        <x:v>The Quadrant</x:v>
      </x:c>
      <x:c r="I2958" t="n">
        <x:v>7.5</x:v>
      </x:c>
      <x:c r="J2958" t="str">
        <x:v>Worked</x:v>
      </x:c>
      <x:c r="K2958" t="str">
        <x:v>Employee 104065; home branch Croydon; assigned role Operative Skilled | Deployment branch: Croydon | Actual role: Operative Skilled | Jobs: 393361B | Customers: The Quadrant | Actual hours: 7.5; source records: 1</x:v>
      </x:c>
      <x:c r="L2958" t="str">
        <x:v>Include</x:v>
      </x:c>
      <x:c r="M2958"/>
      <x:c r="N2958"/>
    </x:row>
    <x:row r="2959">
      <x:c r="A2959" t="str">
        <x:v>Vladimir Stoimenov|2026-04-09</x:v>
      </x:c>
      <x:c r="B2959" s="888" t="n">
        <x:v>46121</x:v>
      </x:c>
      <x:c r="C2959" t="str">
        <x:v>Vladimir Stoimenov</x:v>
      </x:c>
      <x:c r="D2959" t="str">
        <x:v>Permanent</x:v>
      </x:c>
      <x:c r="E2959" t="str">
        <x:v>Croydon</x:v>
      </x:c>
      <x:c r="F2959" t="str">
        <x:v>Operative Skilled</x:v>
      </x:c>
      <x:c r="G2959" t="str">
        <x:v>393361B</x:v>
      </x:c>
      <x:c r="H2959" t="str">
        <x:v>The Quadrant</x:v>
      </x:c>
      <x:c r="I2959" t="n">
        <x:v>7.5</x:v>
      </x:c>
      <x:c r="J2959" t="str">
        <x:v>Worked</x:v>
      </x:c>
      <x:c r="K2959" t="str">
        <x:v>Employee 104065; home branch Croydon; assigned role Operative Skilled | Deployment branch: Croydon | Actual role: Operative Skilled | Jobs: 393361B | Customers: The Quadrant | Actual hours: 7.5; source records: 1</x:v>
      </x:c>
      <x:c r="L2959" t="str">
        <x:v>Include</x:v>
      </x:c>
      <x:c r="M2959"/>
      <x:c r="N2959"/>
    </x:row>
    <x:row r="2960">
      <x:c r="A2960" t="str">
        <x:v>Vladimir Stoimenov|2026-04-10</x:v>
      </x:c>
      <x:c r="B2960" s="888" t="n">
        <x:v>46122</x:v>
      </x:c>
      <x:c r="C2960" t="str">
        <x:v>Vladimir Stoimenov</x:v>
      </x:c>
      <x:c r="D2960" t="str">
        <x:v>Permanent</x:v>
      </x:c>
      <x:c r="E2960" t="str">
        <x:v>Croydon</x:v>
      </x:c>
      <x:c r="F2960" t="str">
        <x:v>Operative Skilled</x:v>
      </x:c>
      <x:c r="G2960" t="str">
        <x:v>393361B</x:v>
      </x:c>
      <x:c r="H2960" t="str">
        <x:v>The Quadrant</x:v>
      </x:c>
      <x:c r="I2960" t="n">
        <x:v>7.5</x:v>
      </x:c>
      <x:c r="J2960" t="str">
        <x:v>Worked</x:v>
      </x:c>
      <x:c r="K2960" t="str">
        <x:v>Employee 104065; home branch Croydon; assigned role Operative Skilled | Deployment branch: Croydon | Actual role: Operative Skilled | Jobs: 393361B | Customers: The Quadrant | Actual hours: 7.5; source records: 1</x:v>
      </x:c>
      <x:c r="L2960" t="str">
        <x:v>Include</x:v>
      </x:c>
      <x:c r="M2960"/>
      <x:c r="N2960"/>
    </x:row>
    <x:row r="2961">
      <x:c r="A2961" t="str">
        <x:v>Vladimir Stoimenov|2026-04-13</x:v>
      </x:c>
      <x:c r="B2961" s="888" t="n">
        <x:v>46125</x:v>
      </x:c>
      <x:c r="C2961" t="str">
        <x:v>Vladimir Stoimenov</x:v>
      </x:c>
      <x:c r="D2961" t="str">
        <x:v>Permanent</x:v>
      </x:c>
      <x:c r="E2961" t="str">
        <x:v>Croydon</x:v>
      </x:c>
      <x:c r="F2961" t="str">
        <x:v>Operative Skilled</x:v>
      </x:c>
      <x:c r="G2961" t="str">
        <x:v>393361B</x:v>
      </x:c>
      <x:c r="H2961" t="str">
        <x:v>The Quadrant</x:v>
      </x:c>
      <x:c r="I2961" t="n">
        <x:v>8</x:v>
      </x:c>
      <x:c r="J2961" t="str">
        <x:v>Worked</x:v>
      </x:c>
      <x:c r="K2961" t="str">
        <x:v>Employee 104065; home branch Croydon; assigned role Operative Skilled | Deployment branch: Croydon | Actual role: Operative Skilled | Jobs: 393361B | Customers: The Quadrant | Actual hours: 8.0; source records: 1</x:v>
      </x:c>
      <x:c r="L2961" t="str">
        <x:v>Include</x:v>
      </x:c>
      <x:c r="M2961"/>
      <x:c r="N2961"/>
    </x:row>
    <x:row r="2962">
      <x:c r="A2962" t="str">
        <x:v>Vladimir Stoimenov|2026-04-14</x:v>
      </x:c>
      <x:c r="B2962" s="888" t="n">
        <x:v>46126</x:v>
      </x:c>
      <x:c r="C2962" t="str">
        <x:v>Vladimir Stoimenov</x:v>
      </x:c>
      <x:c r="D2962" t="str">
        <x:v>Permanent</x:v>
      </x:c>
      <x:c r="E2962" t="str">
        <x:v>Croydon</x:v>
      </x:c>
      <x:c r="F2962" t="str">
        <x:v>Operative Skilled</x:v>
      </x:c>
      <x:c r="G2962" t="str">
        <x:v>393361B</x:v>
      </x:c>
      <x:c r="H2962" t="str">
        <x:v>The Quadrant</x:v>
      </x:c>
      <x:c r="I2962" t="n">
        <x:v>8</x:v>
      </x:c>
      <x:c r="J2962" t="str">
        <x:v>Worked</x:v>
      </x:c>
      <x:c r="K2962" t="str">
        <x:v>Employee 104065; home branch Croydon; assigned role Operative Skilled | Deployment branch: Croydon | Actual role: Operative Skilled | Jobs: 393361B | Customers: The Quadrant | Actual hours: 8.0; source records: 1</x:v>
      </x:c>
      <x:c r="L2962" t="str">
        <x:v>Include</x:v>
      </x:c>
      <x:c r="M2962"/>
      <x:c r="N2962"/>
    </x:row>
    <x:row r="2963">
      <x:c r="A2963" t="str">
        <x:v>Vladimir Stoimenov|2026-04-15</x:v>
      </x:c>
      <x:c r="B2963" s="888" t="n">
        <x:v>46127</x:v>
      </x:c>
      <x:c r="C2963" t="str">
        <x:v>Vladimir Stoimenov</x:v>
      </x:c>
      <x:c r="D2963" t="str">
        <x:v>Permanent</x:v>
      </x:c>
      <x:c r="E2963" t="str">
        <x:v>Croydon</x:v>
      </x:c>
      <x:c r="F2963" t="str">
        <x:v>Operative Skilled</x:v>
      </x:c>
      <x:c r="G2963" t="str">
        <x:v>393361B</x:v>
      </x:c>
      <x:c r="H2963" t="str">
        <x:v>The Quadrant</x:v>
      </x:c>
      <x:c r="I2963" t="n">
        <x:v>8</x:v>
      </x:c>
      <x:c r="J2963" t="str">
        <x:v>Worked</x:v>
      </x:c>
      <x:c r="K2963" t="str">
        <x:v>Employee 104065; home branch Croydon; assigned role Operative Skilled | Deployment branch: Croydon | Actual role: Operative Skilled | Jobs: 393361B | Customers: The Quadrant | Actual hours: 8.0; source records: 1</x:v>
      </x:c>
      <x:c r="L2963" t="str">
        <x:v>Include</x:v>
      </x:c>
      <x:c r="M2963"/>
      <x:c r="N2963"/>
    </x:row>
    <x:row r="2964">
      <x:c r="A2964" t="str">
        <x:v>Vladimir Stoimenov|2026-04-16</x:v>
      </x:c>
      <x:c r="B2964" s="888" t="n">
        <x:v>46128</x:v>
      </x:c>
      <x:c r="C2964" t="str">
        <x:v>Vladimir Stoimenov</x:v>
      </x:c>
      <x:c r="D2964" t="str">
        <x:v>Permanent</x:v>
      </x:c>
      <x:c r="E2964" t="str">
        <x:v>Croydon</x:v>
      </x:c>
      <x:c r="F2964" t="str">
        <x:v>Operative Skilled</x:v>
      </x:c>
      <x:c r="G2964" t="str">
        <x:v>393361B</x:v>
      </x:c>
      <x:c r="H2964" t="str">
        <x:v>The Quadrant</x:v>
      </x:c>
      <x:c r="I2964" t="n">
        <x:v>8</x:v>
      </x:c>
      <x:c r="J2964" t="str">
        <x:v>Worked</x:v>
      </x:c>
      <x:c r="K2964" t="str">
        <x:v>Employee 104065; home branch Croydon; assigned role Operative Skilled | Deployment branch: Croydon | Actual role: Operative Skilled | Jobs: 393361B | Customers: The Quadrant | Actual hours: 8.0; source records: 1</x:v>
      </x:c>
      <x:c r="L2964" t="str">
        <x:v>Include</x:v>
      </x:c>
      <x:c r="M2964"/>
      <x:c r="N2964"/>
    </x:row>
    <x:row r="2965">
      <x:c r="A2965" t="str">
        <x:v>Vladimir Stoimenov|2026-04-17</x:v>
      </x:c>
      <x:c r="B2965" s="888" t="n">
        <x:v>46129</x:v>
      </x:c>
      <x:c r="C2965" t="str">
        <x:v>Vladimir Stoimenov</x:v>
      </x:c>
      <x:c r="D2965" t="str">
        <x:v>Permanent</x:v>
      </x:c>
      <x:c r="E2965" t="str">
        <x:v>Croydon</x:v>
      </x:c>
      <x:c r="F2965" t="str">
        <x:v>Operative Skilled</x:v>
      </x:c>
      <x:c r="G2965" t="str">
        <x:v>393361B</x:v>
      </x:c>
      <x:c r="H2965" t="str">
        <x:v>The Quadrant</x:v>
      </x:c>
      <x:c r="I2965" t="n">
        <x:v>8</x:v>
      </x:c>
      <x:c r="J2965" t="str">
        <x:v>Worked</x:v>
      </x:c>
      <x:c r="K2965" t="str">
        <x:v>Employee 104065; home branch Croydon; assigned role Operative Skilled | Deployment branch: Croydon | Actual role: Operative Skilled | Jobs: 393361B | Customers: The Quadrant | Actual hours: 8.0; source records: 1</x:v>
      </x:c>
      <x:c r="L2965" t="str">
        <x:v>Include</x:v>
      </x:c>
      <x:c r="M2965"/>
      <x:c r="N2965"/>
    </x:row>
    <x:row r="2966">
      <x:c r="A2966" t="str">
        <x:v>Vladimir Stoimenov|2026-04-20</x:v>
      </x:c>
      <x:c r="B2966" s="888" t="n">
        <x:v>46132</x:v>
      </x:c>
      <x:c r="C2966" t="str">
        <x:v>Vladimir Stoimenov</x:v>
      </x:c>
      <x:c r="D2966" t="str">
        <x:v>Permanent</x:v>
      </x:c>
      <x:c r="E2966" t="str">
        <x:v>Croydon</x:v>
      </x:c>
      <x:c r="F2966" t="str">
        <x:v>Operative Skilled</x:v>
      </x:c>
      <x:c r="G2966" t="str">
        <x:v>393361B</x:v>
      </x:c>
      <x:c r="H2966" t="str">
        <x:v>The Quadrant</x:v>
      </x:c>
      <x:c r="I2966" t="n">
        <x:v>8</x:v>
      </x:c>
      <x:c r="J2966" t="str">
        <x:v>Worked</x:v>
      </x:c>
      <x:c r="K2966" t="str">
        <x:v>Employee 104065; home branch Croydon; assigned role Operative Skilled | Deployment branch: Croydon | Actual role: Operative Skilled | Jobs: 393361B | Customers: The Quadrant | Actual hours: 8.0; source records: 1</x:v>
      </x:c>
      <x:c r="L2966" t="str">
        <x:v>Include</x:v>
      </x:c>
      <x:c r="M2966"/>
      <x:c r="N2966"/>
    </x:row>
    <x:row r="2967">
      <x:c r="A2967" t="str">
        <x:v>Vladimir Stoimenov|2026-04-21</x:v>
      </x:c>
      <x:c r="B2967" s="888" t="n">
        <x:v>46133</x:v>
      </x:c>
      <x:c r="C2967" t="str">
        <x:v>Vladimir Stoimenov</x:v>
      </x:c>
      <x:c r="D2967" t="str">
        <x:v>Permanent</x:v>
      </x:c>
      <x:c r="E2967" t="str">
        <x:v>Croydon</x:v>
      </x:c>
      <x:c r="F2967" t="str">
        <x:v>Operative Skilled</x:v>
      </x:c>
      <x:c r="G2967" t="str">
        <x:v>393361B</x:v>
      </x:c>
      <x:c r="H2967" t="str">
        <x:v>The Quadrant</x:v>
      </x:c>
      <x:c r="I2967" t="n">
        <x:v>8</x:v>
      </x:c>
      <x:c r="J2967" t="str">
        <x:v>Worked</x:v>
      </x:c>
      <x:c r="K2967" t="str">
        <x:v>Employee 104065; home branch Croydon; assigned role Operative Skilled | Deployment branch: Croydon | Actual role: Operative Skilled | Jobs: 393361B | Customers: The Quadrant | Actual hours: 8.0; source records: 1</x:v>
      </x:c>
      <x:c r="L2967" t="str">
        <x:v>Include</x:v>
      </x:c>
      <x:c r="M2967"/>
      <x:c r="N2967"/>
    </x:row>
    <x:row r="2968">
      <x:c r="A2968" t="str">
        <x:v>Vladimir Stoimenov|2026-04-22</x:v>
      </x:c>
      <x:c r="B2968" s="888" t="n">
        <x:v>46134</x:v>
      </x:c>
      <x:c r="C2968" t="str">
        <x:v>Vladimir Stoimenov</x:v>
      </x:c>
      <x:c r="D2968" t="str">
        <x:v>Permanent</x:v>
      </x:c>
      <x:c r="E2968" t="str">
        <x:v>Croydon</x:v>
      </x:c>
      <x:c r="F2968" t="str">
        <x:v>Operative Skilled</x:v>
      </x:c>
      <x:c r="G2968" t="str">
        <x:v>392752</x:v>
      </x:c>
      <x:c r="H2968" t="str">
        <x:v>Bromley Central Library</x:v>
      </x:c>
      <x:c r="I2968" t="n">
        <x:v>10</x:v>
      </x:c>
      <x:c r="J2968" t="str">
        <x:v>Worked</x:v>
      </x:c>
      <x:c r="K2968" t="str">
        <x:v>Employee 104065; home branch Croydon; assigned role Operative Skilled | Deployment branch: Croydon | Actual role: Operative Porter | Jobs: 392752 | Customers: Bromley Central Library | Actual hours: 10.0; source records: 1</x:v>
      </x:c>
      <x:c r="L2968" t="str">
        <x:v>Include</x:v>
      </x:c>
      <x:c r="M2968"/>
      <x:c r="N2968"/>
    </x:row>
    <x:row r="2969">
      <x:c r="A2969" t="str">
        <x:v>Vladimir Stoimenov|2026-04-23</x:v>
      </x:c>
      <x:c r="B2969" s="888" t="n">
        <x:v>46135</x:v>
      </x:c>
      <x:c r="C2969" t="str">
        <x:v>Vladimir Stoimenov</x:v>
      </x:c>
      <x:c r="D2969" t="str">
        <x:v>Permanent</x:v>
      </x:c>
      <x:c r="E2969" t="str">
        <x:v>Croydon</x:v>
      </x:c>
      <x:c r="F2969" t="str">
        <x:v>Operative Skilled</x:v>
      </x:c>
      <x:c r="G2969" t="str">
        <x:v>392752</x:v>
      </x:c>
      <x:c r="H2969" t="str">
        <x:v>Bromley Central Library</x:v>
      </x:c>
      <x:c r="I2969" t="n">
        <x:v>8</x:v>
      </x:c>
      <x:c r="J2969" t="str">
        <x:v>Worked</x:v>
      </x:c>
      <x:c r="K2969" t="str">
        <x:v>Employee 104065; home branch Croydon; assigned role Operative Skilled | Deployment branch: Croydon | Actual role: Operative Porter | Jobs: 392752 | Customers: Bromley Central Library | Actual hours: 8.0; source records: 1</x:v>
      </x:c>
      <x:c r="L2969" t="str">
        <x:v>Include</x:v>
      </x:c>
      <x:c r="M2969"/>
      <x:c r="N2969"/>
    </x:row>
    <x:row r="2970">
      <x:c r="A2970" t="str">
        <x:v>Vladimir Stoimenov|2026-04-24</x:v>
      </x:c>
      <x:c r="B2970" s="888" t="n">
        <x:v>46136</x:v>
      </x:c>
      <x:c r="C2970" t="str">
        <x:v>Vladimir Stoimenov</x:v>
      </x:c>
      <x:c r="D2970" t="str">
        <x:v>Permanent</x:v>
      </x:c>
      <x:c r="E2970" t="str">
        <x:v>Croydon</x:v>
      </x:c>
      <x:c r="F2970" t="str">
        <x:v>Operative Skilled</x:v>
      </x:c>
      <x:c r="G2970" t="str">
        <x:v>393361B</x:v>
      </x:c>
      <x:c r="H2970" t="str">
        <x:v>The Quadrant</x:v>
      </x:c>
      <x:c r="I2970" t="n">
        <x:v>8</x:v>
      </x:c>
      <x:c r="J2970" t="str">
        <x:v>Worked</x:v>
      </x:c>
      <x:c r="K2970" t="str">
        <x:v>Employee 104065; home branch Croydon; assigned role Operative Skilled | Deployment branch: Croydon | Actual role: Operative Skilled | Jobs: 393361B | Customers: The Quadrant | Actual hours: 8.0; source records: 1</x:v>
      </x:c>
      <x:c r="L2970" t="str">
        <x:v>Include</x:v>
      </x:c>
      <x:c r="M2970"/>
      <x:c r="N2970"/>
    </x:row>
    <x:row r="2971">
      <x:c r="A2971" t="str">
        <x:v>Vladimir Stoimenov|2026-04-27</x:v>
      </x:c>
      <x:c r="B2971" s="888" t="n">
        <x:v>46139</x:v>
      </x:c>
      <x:c r="C2971" t="str">
        <x:v>Vladimir Stoimenov</x:v>
      </x:c>
      <x:c r="D2971" t="str">
        <x:v>Permanent</x:v>
      </x:c>
      <x:c r="E2971" t="str">
        <x:v>Croydon</x:v>
      </x:c>
      <x:c r="F2971" t="str">
        <x:v>Operative Skilled</x:v>
      </x:c>
      <x:c r="G2971" t="str">
        <x:v>393361B</x:v>
      </x:c>
      <x:c r="H2971" t="str">
        <x:v>The Quadrant</x:v>
      </x:c>
      <x:c r="I2971" t="n">
        <x:v>7.5</x:v>
      </x:c>
      <x:c r="J2971" t="str">
        <x:v>Worked</x:v>
      </x:c>
      <x:c r="K2971" t="str">
        <x:v>Employee 104065; home branch Croydon; assigned role Operative Skilled | Deployment branch: Croydon | Actual role: Operative Skilled | Jobs: 393361B | Customers: The Quadrant | Actual hours: 7.5; source records: 1</x:v>
      </x:c>
      <x:c r="L2971" t="str">
        <x:v>Include</x:v>
      </x:c>
      <x:c r="M2971"/>
      <x:c r="N2971"/>
    </x:row>
    <x:row r="2972">
      <x:c r="A2972" t="str">
        <x:v>Vladimir Stoimenov|2026-04-28</x:v>
      </x:c>
      <x:c r="B2972" s="888" t="n">
        <x:v>46140</x:v>
      </x:c>
      <x:c r="C2972" t="str">
        <x:v>Vladimir Stoimenov</x:v>
      </x:c>
      <x:c r="D2972" t="str">
        <x:v>Permanent</x:v>
      </x:c>
      <x:c r="E2972" t="str">
        <x:v>Croydon</x:v>
      </x:c>
      <x:c r="F2972" t="str">
        <x:v>Operative Skilled</x:v>
      </x:c>
      <x:c r="G2972" t="str">
        <x:v>398745</x:v>
      </x:c>
      <x:c r="H2972" t="str">
        <x:v>C/O University of Glasgow</x:v>
      </x:c>
      <x:c r="I2972" t="n">
        <x:v>5</x:v>
      </x:c>
      <x:c r="J2972" t="str">
        <x:v>Worked</x:v>
      </x:c>
      <x:c r="K2972" t="str">
        <x:v>Employee 104065; home branch Croydon; assigned role Operative Skilled | Deployment branch: Glasgow | Actual role: Operative Porter | Jobs: 398745 | Customers: C/O University of Glasgow | Actual hours: 5.0; source records: 1</x:v>
      </x:c>
      <x:c r="L2972" t="str">
        <x:v>Include</x:v>
      </x:c>
      <x:c r="M2972"/>
      <x:c r="N2972"/>
    </x:row>
    <x:row r="2973">
      <x:c r="A2973" t="str">
        <x:v>Vladimir Stoimenov|2026-04-29</x:v>
      </x:c>
      <x:c r="B2973" s="888" t="n">
        <x:v>46141</x:v>
      </x:c>
      <x:c r="C2973" t="str">
        <x:v>Vladimir Stoimenov</x:v>
      </x:c>
      <x:c r="D2973" t="str">
        <x:v>Permanent</x:v>
      </x:c>
      <x:c r="E2973" t="str">
        <x:v>Croydon</x:v>
      </x:c>
      <x:c r="F2973" t="str">
        <x:v>Operative Skilled</x:v>
      </x:c>
      <x:c r="G2973" t="str">
        <x:v>393361B</x:v>
      </x:c>
      <x:c r="H2973" t="str">
        <x:v>The Quadrant</x:v>
      </x:c>
      <x:c r="I2973" t="n">
        <x:v>9.5</x:v>
      </x:c>
      <x:c r="J2973" t="str">
        <x:v>Worked</x:v>
      </x:c>
      <x:c r="K2973" t="str">
        <x:v>Employee 104065; home branch Croydon; assigned role Operative Skilled | Deployment branch: Croydon | Actual role: Operative Skilled | Jobs: 393361B | Customers: The Quadrant | Actual hours: 9.5; source records: 1</x:v>
      </x:c>
      <x:c r="L2973" t="str">
        <x:v>Include</x:v>
      </x:c>
      <x:c r="M2973"/>
      <x:c r="N2973"/>
    </x:row>
    <x:row r="2974">
      <x:c r="A2974" t="str">
        <x:v>Vladimir Stoimenov|2026-04-30</x:v>
      </x:c>
      <x:c r="B2974" s="888" t="n">
        <x:v>46142</x:v>
      </x:c>
      <x:c r="C2974" t="str">
        <x:v>Vladimir Stoimenov</x:v>
      </x:c>
      <x:c r="D2974" t="str">
        <x:v>Permanent</x:v>
      </x:c>
      <x:c r="E2974" t="str">
        <x:v>Croydon</x:v>
      </x:c>
      <x:c r="F2974" t="str">
        <x:v>Operative Skilled</x:v>
      </x:c>
      <x:c r="G2974" t="str">
        <x:v>393361B</x:v>
      </x:c>
      <x:c r="H2974" t="str">
        <x:v>The Quadrant</x:v>
      </x:c>
      <x:c r="I2974" t="n">
        <x:v>6</x:v>
      </x:c>
      <x:c r="J2974" t="str">
        <x:v>Worked</x:v>
      </x:c>
      <x:c r="K2974" t="str">
        <x:v>Employee 104065; home branch Croydon; assigned role Operative Skilled | Deployment branch: Croydon | Actual role: Operative Skilled | Jobs: 393361B | Customers: The Quadrant | Actual hours: 6.0; source records: 1</x:v>
      </x:c>
      <x:c r="L2974" t="str">
        <x:v>Include</x:v>
      </x:c>
      <x:c r="M2974"/>
      <x:c r="N2974"/>
    </x:row>
    <x:row r="2975">
      <x:c r="A2975" t="str">
        <x:v>W Barnett.|2026-04-01</x:v>
      </x:c>
      <x:c r="B2975" s="888" t="n">
        <x:v>46113</x:v>
      </x:c>
      <x:c r="C2975" t="str">
        <x:v>W Barnett.</x:v>
      </x:c>
      <x:c r="D2975" t="str">
        <x:v>Permanent</x:v>
      </x:c>
      <x:c r="E2975" t="str">
        <x:v>Thurrock</x:v>
      </x:c>
      <x:c r="F2975" t="str">
        <x:v>Operative Porter</x:v>
      </x:c>
      <x:c r="G2975" t="str">
        <x:v>400283</x:v>
      </x:c>
      <x:c r="H2975" t="str">
        <x:v>Canada Life</x:v>
      </x:c>
      <x:c r="I2975" t="n">
        <x:v>8.5</x:v>
      </x:c>
      <x:c r="J2975" t="str">
        <x:v>Worked</x:v>
      </x:c>
      <x:c r="K2975" t="str">
        <x:v>Employee 2300; home branch Thurrock; assigned role Operative Porter | Deployment branch: Thurrock | Actual role: Operative Porter | Jobs: 400283 | Customers: Canada Life | Actual hours: 8.5; source records: 1</x:v>
      </x:c>
      <x:c r="L2975" t="str">
        <x:v>Include</x:v>
      </x:c>
      <x:c r="M2975"/>
      <x:c r="N2975"/>
    </x:row>
    <x:row r="2976">
      <x:c r="A2976" t="str">
        <x:v>W Barnett.|2026-04-02</x:v>
      </x:c>
      <x:c r="B2976" s="888" t="n">
        <x:v>46114</x:v>
      </x:c>
      <x:c r="C2976" t="str">
        <x:v>W Barnett.</x:v>
      </x:c>
      <x:c r="D2976" t="str">
        <x:v>Permanent</x:v>
      </x:c>
      <x:c r="E2976" t="str">
        <x:v>Thurrock</x:v>
      </x:c>
      <x:c r="F2976" t="str">
        <x:v>Operative Porter</x:v>
      </x:c>
      <x:c r="G2976" t="str">
        <x:v>400283</x:v>
      </x:c>
      <x:c r="H2976" t="str">
        <x:v>Canada Life</x:v>
      </x:c>
      <x:c r="I2976" t="n">
        <x:v>9</x:v>
      </x:c>
      <x:c r="J2976" t="str">
        <x:v>Worked</x:v>
      </x:c>
      <x:c r="K2976" t="str">
        <x:v>Employee 2300; home branch Thurrock; assigned role Operative Porter | Deployment branch: Thurrock | Actual role: Operative Porter | Jobs: 400283 | Customers: Canada Life | Actual hours: 9.0; source records: 1</x:v>
      </x:c>
      <x:c r="L2976" t="str">
        <x:v>Include</x:v>
      </x:c>
      <x:c r="M2976"/>
      <x:c r="N2976"/>
    </x:row>
    <x:row r="2977">
      <x:c r="A2977" t="str">
        <x:v>W Barnett.|2026-04-07</x:v>
      </x:c>
      <x:c r="B2977" s="888" t="n">
        <x:v>46119</x:v>
      </x:c>
      <x:c r="C2977" t="str">
        <x:v>W Barnett.</x:v>
      </x:c>
      <x:c r="D2977" t="str">
        <x:v>Permanent</x:v>
      </x:c>
      <x:c r="E2977" t="str">
        <x:v>Thurrock</x:v>
      </x:c>
      <x:c r="F2977" t="str">
        <x:v>Operative Porter</x:v>
      </x:c>
      <x:c r="G2977" t="str">
        <x:v>400996</x:v>
      </x:c>
      <x:c r="H2977" t="str">
        <x:v>University of Hertfordshire</x:v>
      </x:c>
      <x:c r="I2977" t="n">
        <x:v>8.5</x:v>
      </x:c>
      <x:c r="J2977" t="str">
        <x:v>Worked</x:v>
      </x:c>
      <x:c r="K2977" t="str">
        <x:v>Employee 2300; home branch Thurrock; assigned role Operative Porter | Deployment branch: Thurrock | Actual role: Operative Porter | Jobs: 400996 | Customers: University of Hertfordshire | Actual hours: 8.5; source records: 1</x:v>
      </x:c>
      <x:c r="L2977" t="str">
        <x:v>Include</x:v>
      </x:c>
      <x:c r="M2977"/>
      <x:c r="N2977"/>
    </x:row>
    <x:row r="2978">
      <x:c r="A2978" t="str">
        <x:v>W Barnett.|2026-04-08</x:v>
      </x:c>
      <x:c r="B2978" s="888" t="n">
        <x:v>46120</x:v>
      </x:c>
      <x:c r="C2978" t="str">
        <x:v>W Barnett.</x:v>
      </x:c>
      <x:c r="D2978" t="str">
        <x:v>Permanent</x:v>
      </x:c>
      <x:c r="E2978" t="str">
        <x:v>Thurrock</x:v>
      </x:c>
      <x:c r="F2978" t="str">
        <x:v>Operative Porter</x:v>
      </x:c>
      <x:c r="G2978" t="str">
        <x:v>400996</x:v>
      </x:c>
      <x:c r="H2978" t="str">
        <x:v>University of Hertfordshire</x:v>
      </x:c>
      <x:c r="I2978" t="n">
        <x:v>6</x:v>
      </x:c>
      <x:c r="J2978" t="str">
        <x:v>Worked</x:v>
      </x:c>
      <x:c r="K2978" t="str">
        <x:v>Employee 2300; home branch Thurrock; assigned role Operative Porter | Deployment branch: Thurrock | Actual role: Operative Porter | Jobs: 400996 | Customers: University of Hertfordshire | Actual hours: 6.0; source records: 1</x:v>
      </x:c>
      <x:c r="L2978" t="str">
        <x:v>Include</x:v>
      </x:c>
      <x:c r="M2978"/>
      <x:c r="N2978"/>
    </x:row>
    <x:row r="2979">
      <x:c r="A2979" t="str">
        <x:v>W Barnett.|2026-04-09</x:v>
      </x:c>
      <x:c r="B2979" s="888" t="n">
        <x:v>46121</x:v>
      </x:c>
      <x:c r="C2979" t="str">
        <x:v>W Barnett.</x:v>
      </x:c>
      <x:c r="D2979" t="str">
        <x:v>Permanent</x:v>
      </x:c>
      <x:c r="E2979" t="str">
        <x:v>Thurrock</x:v>
      </x:c>
      <x:c r="F2979" t="str">
        <x:v>Operative Porter</x:v>
      </x:c>
      <x:c r="G2979" t="str">
        <x:v>400996</x:v>
      </x:c>
      <x:c r="H2979" t="str">
        <x:v>University of Hertfordshire</x:v>
      </x:c>
      <x:c r="I2979" t="n">
        <x:v>9.5</x:v>
      </x:c>
      <x:c r="J2979" t="str">
        <x:v>Worked</x:v>
      </x:c>
      <x:c r="K2979" t="str">
        <x:v>Employee 2300; home branch Thurrock; assigned role Operative Porter | Deployment branch: Thurrock | Actual role: Operative Porter | Jobs: 400996 | Customers: University of Hertfordshire | Actual hours: 9.5; source records: 1</x:v>
      </x:c>
      <x:c r="L2979" t="str">
        <x:v>Include</x:v>
      </x:c>
      <x:c r="M2979"/>
      <x:c r="N2979"/>
    </x:row>
    <x:row r="2980">
      <x:c r="A2980" t="str">
        <x:v>W Barnett.|2026-04-10</x:v>
      </x:c>
      <x:c r="B2980" s="888" t="n">
        <x:v>46122</x:v>
      </x:c>
      <x:c r="C2980" t="str">
        <x:v>W Barnett.</x:v>
      </x:c>
      <x:c r="D2980" t="str">
        <x:v>Permanent</x:v>
      </x:c>
      <x:c r="E2980" t="str">
        <x:v>Thurrock</x:v>
      </x:c>
      <x:c r="F2980" t="str">
        <x:v>Operative Porter</x:v>
      </x:c>
      <x:c r="G2980" t="str">
        <x:v>400996</x:v>
      </x:c>
      <x:c r="H2980" t="str">
        <x:v>University of Hertfordshire</x:v>
      </x:c>
      <x:c r="I2980" t="n">
        <x:v>7</x:v>
      </x:c>
      <x:c r="J2980" t="str">
        <x:v>Worked</x:v>
      </x:c>
      <x:c r="K2980" t="str">
        <x:v>Employee 2300; home branch Thurrock; assigned role Operative Porter | Deployment branch: Thurrock | Actual role: Operative Porter | Jobs: 400996 | Customers: University of Hertfordshire | Actual hours: 7.0; source records: 1</x:v>
      </x:c>
      <x:c r="L2980" t="str">
        <x:v>Include</x:v>
      </x:c>
      <x:c r="M2980"/>
      <x:c r="N2980"/>
    </x:row>
    <x:row r="2981">
      <x:c r="A2981" t="str">
        <x:v>W Barnett.|2026-04-13</x:v>
      </x:c>
      <x:c r="B2981" s="888" t="n">
        <x:v>46125</x:v>
      </x:c>
      <x:c r="C2981" t="str">
        <x:v>W Barnett.</x:v>
      </x:c>
      <x:c r="D2981" t="str">
        <x:v>Permanent</x:v>
      </x:c>
      <x:c r="E2981" t="str">
        <x:v>Thurrock</x:v>
      </x:c>
      <x:c r="F2981" t="str">
        <x:v>Operative Porter</x:v>
      </x:c>
      <x:c r="G2981" t="str">
        <x:v>400996</x:v>
      </x:c>
      <x:c r="H2981" t="str">
        <x:v>University of Hertfordshire</x:v>
      </x:c>
      <x:c r="I2981" t="n">
        <x:v>5.5</x:v>
      </x:c>
      <x:c r="J2981" t="str">
        <x:v>Worked</x:v>
      </x:c>
      <x:c r="K2981" t="str">
        <x:v>Employee 2300; home branch Thurrock; assigned role Operative Porter | Deployment branch: Thurrock | Actual role: Operative Porter | Jobs: 400996 | Customers: University of Hertfordshire | Actual hours: 5.5; source records: 1</x:v>
      </x:c>
      <x:c r="L2981" t="str">
        <x:v>Include</x:v>
      </x:c>
      <x:c r="M2981"/>
      <x:c r="N2981"/>
    </x:row>
    <x:row r="2982">
      <x:c r="A2982" t="str">
        <x:v>W Barnett.|2026-04-14</x:v>
      </x:c>
      <x:c r="B2982" s="888" t="n">
        <x:v>46126</x:v>
      </x:c>
      <x:c r="C2982" t="str">
        <x:v>W Barnett.</x:v>
      </x:c>
      <x:c r="D2982" t="str">
        <x:v>Permanent</x:v>
      </x:c>
      <x:c r="E2982" t="str">
        <x:v>Thurrock</x:v>
      </x:c>
      <x:c r="F2982" t="str">
        <x:v>Operative Porter</x:v>
      </x:c>
      <x:c r="G2982" t="str">
        <x:v>400996</x:v>
      </x:c>
      <x:c r="H2982" t="str">
        <x:v>University of Hertfordshire</x:v>
      </x:c>
      <x:c r="I2982" t="n">
        <x:v>7.5</x:v>
      </x:c>
      <x:c r="J2982" t="str">
        <x:v>Worked</x:v>
      </x:c>
      <x:c r="K2982" t="str">
        <x:v>Employee 2300; home branch Thurrock; assigned role Operative Porter | Deployment branch: Thurrock | Actual role: Operative Porter | Jobs: 400996 | Customers: University of Hertfordshire | Actual hours: 7.5; source records: 1</x:v>
      </x:c>
      <x:c r="L2982" t="str">
        <x:v>Include</x:v>
      </x:c>
      <x:c r="M2982"/>
      <x:c r="N2982"/>
    </x:row>
    <x:row r="2983">
      <x:c r="A2983" t="str">
        <x:v>W Barnett.|2026-04-15</x:v>
      </x:c>
      <x:c r="B2983" s="888" t="n">
        <x:v>46127</x:v>
      </x:c>
      <x:c r="C2983" t="str">
        <x:v>W Barnett.</x:v>
      </x:c>
      <x:c r="D2983" t="str">
        <x:v>Permanent</x:v>
      </x:c>
      <x:c r="E2983" t="str">
        <x:v>Thurrock</x:v>
      </x:c>
      <x:c r="F2983" t="str">
        <x:v>Operative Porter</x:v>
      </x:c>
      <x:c r="G2983" t="str">
        <x:v>396207</x:v>
      </x:c>
      <x:c r="H2983" t="str">
        <x:v>Linklaters LLP</x:v>
      </x:c>
      <x:c r="I2983" t="n">
        <x:v>9.5</x:v>
      </x:c>
      <x:c r="J2983" t="str">
        <x:v>Worked</x:v>
      </x:c>
      <x:c r="K2983" t="str">
        <x:v>Employee 2300; home branch Thurrock; assigned role Operative Porter | Deployment branch: Thurrock | Actual role: Operative Porter | Jobs: 396207 | Customers: Linklaters LLP | Actual hours: 9.5; source records: 1</x:v>
      </x:c>
      <x:c r="L2983" t="str">
        <x:v>Include</x:v>
      </x:c>
      <x:c r="M2983"/>
      <x:c r="N2983"/>
    </x:row>
    <x:row r="2984">
      <x:c r="A2984" t="str">
        <x:v>W Barnett.|2026-04-16</x:v>
      </x:c>
      <x:c r="B2984" s="888" t="n">
        <x:v>46128</x:v>
      </x:c>
      <x:c r="C2984" t="str">
        <x:v>W Barnett.</x:v>
      </x:c>
      <x:c r="D2984" t="str">
        <x:v>Permanent</x:v>
      </x:c>
      <x:c r="E2984" t="str">
        <x:v>Thurrock</x:v>
      </x:c>
      <x:c r="F2984" t="str">
        <x:v>Operative Porter</x:v>
      </x:c>
      <x:c r="G2984"/>
      <x:c r="H2984"/>
      <x:c r="I2984" t="n">
        <x:v>0</x:v>
      </x:c>
      <x:c r="J2984" t="str">
        <x:v>Other leave — Unpaid Leave (Authorised)</x:v>
      </x:c>
      <x:c r="K2984" t="str">
        <x:v>Employee 2300; home branch Thurrock; assigned role Operative Porter | Leave: Unpaid Leave (Authorised) | Leave calendar basis: Fixed schedule</x:v>
      </x:c>
      <x:c r="L2984" t="str">
        <x:v>Include</x:v>
      </x:c>
      <x:c r="M2984"/>
      <x:c r="N2984"/>
    </x:row>
    <x:row r="2985">
      <x:c r="A2985" t="str">
        <x:v>W Barnett.|2026-04-17</x:v>
      </x:c>
      <x:c r="B2985" s="888" t="n">
        <x:v>46129</x:v>
      </x:c>
      <x:c r="C2985" t="str">
        <x:v>W Barnett.</x:v>
      </x:c>
      <x:c r="D2985" t="str">
        <x:v>Permanent</x:v>
      </x:c>
      <x:c r="E2985" t="str">
        <x:v>Thurrock</x:v>
      </x:c>
      <x:c r="F2985" t="str">
        <x:v>Operative Porter</x:v>
      </x:c>
      <x:c r="G2985"/>
      <x:c r="H2985"/>
      <x:c r="I2985" t="n">
        <x:v>0</x:v>
      </x:c>
      <x:c r="J2985" t="str">
        <x:v>Other leave — Unpaid Leave (Authorised)</x:v>
      </x:c>
      <x:c r="K2985" t="str">
        <x:v>Employee 2300; home branch Thurrock; assigned role Operative Porter | Leave: Unpaid Leave (Authorised) | Leave calendar basis: Fixed schedule</x:v>
      </x:c>
      <x:c r="L2985" t="str">
        <x:v>Include</x:v>
      </x:c>
      <x:c r="M2985"/>
      <x:c r="N2985"/>
    </x:row>
    <x:row r="2986">
      <x:c r="A2986" t="str">
        <x:v>W Barnett.|2026-04-20</x:v>
      </x:c>
      <x:c r="B2986" s="888" t="n">
        <x:v>46132</x:v>
      </x:c>
      <x:c r="C2986" t="str">
        <x:v>W Barnett.</x:v>
      </x:c>
      <x:c r="D2986" t="str">
        <x:v>Permanent</x:v>
      </x:c>
      <x:c r="E2986" t="str">
        <x:v>Thurrock</x:v>
      </x:c>
      <x:c r="F2986" t="str">
        <x:v>Operative Porter</x:v>
      </x:c>
      <x:c r="G2986" t="str">
        <x:v>400374</x:v>
      </x:c>
      <x:c r="H2986" t="str">
        <x:v>Restore Information Management</x:v>
      </x:c>
      <x:c r="I2986" t="n">
        <x:v>8.5</x:v>
      </x:c>
      <x:c r="J2986" t="str">
        <x:v>Worked</x:v>
      </x:c>
      <x:c r="K2986" t="str">
        <x:v>Employee 2300; home branch Thurrock; assigned role Operative Porter | Deployment branch: Thurrock | Actual role: Operative Porter | Jobs: 400374 | Customers: Restore Information Management | Actual hours: 8.5; source records: 1</x:v>
      </x:c>
      <x:c r="L2986" t="str">
        <x:v>Include</x:v>
      </x:c>
      <x:c r="M2986"/>
      <x:c r="N2986"/>
    </x:row>
    <x:row r="2987">
      <x:c r="A2987" t="str">
        <x:v>W Barnett.|2026-04-21</x:v>
      </x:c>
      <x:c r="B2987" s="888" t="n">
        <x:v>46133</x:v>
      </x:c>
      <x:c r="C2987" t="str">
        <x:v>W Barnett.</x:v>
      </x:c>
      <x:c r="D2987" t="str">
        <x:v>Permanent</x:v>
      </x:c>
      <x:c r="E2987" t="str">
        <x:v>Thurrock</x:v>
      </x:c>
      <x:c r="F2987" t="str">
        <x:v>Operative Porter</x:v>
      </x:c>
      <x:c r="G2987" t="str">
        <x:v>392752B</x:v>
      </x:c>
      <x:c r="H2987" t="str">
        <x:v>Bromley Central Library</x:v>
      </x:c>
      <x:c r="I2987" t="n">
        <x:v>8</x:v>
      </x:c>
      <x:c r="J2987" t="str">
        <x:v>Worked</x:v>
      </x:c>
      <x:c r="K2987" t="str">
        <x:v>Employee 2300; home branch Thurrock; assigned role Operative Porter | Deployment branch: Croydon | Actual role: Operative Porter | Jobs: 392752B | Customers: Bromley Central Library | Actual hours: 8.0; source records: 1</x:v>
      </x:c>
      <x:c r="L2987" t="str">
        <x:v>Include</x:v>
      </x:c>
      <x:c r="M2987"/>
      <x:c r="N2987"/>
    </x:row>
    <x:row r="2988">
      <x:c r="A2988" t="str">
        <x:v>W Barnett.|2026-04-22</x:v>
      </x:c>
      <x:c r="B2988" s="888" t="n">
        <x:v>46134</x:v>
      </x:c>
      <x:c r="C2988" t="str">
        <x:v>W Barnett.</x:v>
      </x:c>
      <x:c r="D2988" t="str">
        <x:v>Permanent</x:v>
      </x:c>
      <x:c r="E2988" t="str">
        <x:v>Thurrock</x:v>
      </x:c>
      <x:c r="F2988" t="str">
        <x:v>Operative Porter</x:v>
      </x:c>
      <x:c r="G2988" t="str">
        <x:v>400374</x:v>
      </x:c>
      <x:c r="H2988" t="str">
        <x:v>Restore Information Management</x:v>
      </x:c>
      <x:c r="I2988" t="n">
        <x:v>9</x:v>
      </x:c>
      <x:c r="J2988" t="str">
        <x:v>Worked</x:v>
      </x:c>
      <x:c r="K2988" t="str">
        <x:v>Employee 2300; home branch Thurrock; assigned role Operative Porter | Deployment branch: Thurrock | Actual role: Operative Porter | Jobs: 400374 | Customers: Restore Information Management | Actual hours: 9.0; source records: 1</x:v>
      </x:c>
      <x:c r="L2988" t="str">
        <x:v>Include</x:v>
      </x:c>
      <x:c r="M2988"/>
      <x:c r="N2988"/>
    </x:row>
    <x:row r="2989">
      <x:c r="A2989" t="str">
        <x:v>W Barnett.|2026-04-24</x:v>
      </x:c>
      <x:c r="B2989" s="888" t="n">
        <x:v>46136</x:v>
      </x:c>
      <x:c r="C2989" t="str">
        <x:v>W Barnett.</x:v>
      </x:c>
      <x:c r="D2989" t="str">
        <x:v>Permanent</x:v>
      </x:c>
      <x:c r="E2989" t="str">
        <x:v>Thurrock</x:v>
      </x:c>
      <x:c r="F2989" t="str">
        <x:v>Operative Porter</x:v>
      </x:c>
      <x:c r="G2989"/>
      <x:c r="H2989"/>
      <x:c r="I2989" t="n">
        <x:v>0</x:v>
      </x:c>
      <x:c r="J2989" t="str">
        <x:v>Annual leave</x:v>
      </x:c>
      <x:c r="K2989" t="str">
        <x:v>Employee 2300; home branch Thurrock; assigned role Operative Porter | Leave: Annual Leave (Days) | Leave calendar basis: Fixed schedule</x:v>
      </x:c>
      <x:c r="L2989" t="str">
        <x:v>Include</x:v>
      </x:c>
      <x:c r="M2989"/>
      <x:c r="N2989"/>
    </x:row>
    <x:row r="2990">
      <x:c r="A2990" t="str">
        <x:v>W Barnett.|2026-04-27</x:v>
      </x:c>
      <x:c r="B2990" s="888" t="n">
        <x:v>46139</x:v>
      </x:c>
      <x:c r="C2990" t="str">
        <x:v>W Barnett.</x:v>
      </x:c>
      <x:c r="D2990" t="str">
        <x:v>Permanent</x:v>
      </x:c>
      <x:c r="E2990" t="str">
        <x:v>Thurrock</x:v>
      </x:c>
      <x:c r="F2990" t="str">
        <x:v>Operative Porter</x:v>
      </x:c>
      <x:c r="G2990" t="str">
        <x:v>400374</x:v>
      </x:c>
      <x:c r="H2990" t="str">
        <x:v>Restore Information Management</x:v>
      </x:c>
      <x:c r="I2990" t="n">
        <x:v>8.5</x:v>
      </x:c>
      <x:c r="J2990" t="str">
        <x:v>Worked</x:v>
      </x:c>
      <x:c r="K2990" t="str">
        <x:v>Employee 2300; home branch Thurrock; assigned role Operative Porter | Deployment branch: Thurrock | Actual role: Operative Porter | Jobs: 400374 | Customers: Restore Information Management | Actual hours: 8.5; source records: 1</x:v>
      </x:c>
      <x:c r="L2990" t="str">
        <x:v>Include</x:v>
      </x:c>
      <x:c r="M2990"/>
      <x:c r="N2990"/>
    </x:row>
    <x:row r="2991">
      <x:c r="A2991" t="str">
        <x:v>W Barnett.|2026-04-28</x:v>
      </x:c>
      <x:c r="B2991" s="888" t="n">
        <x:v>46140</x:v>
      </x:c>
      <x:c r="C2991" t="str">
        <x:v>W Barnett.</x:v>
      </x:c>
      <x:c r="D2991" t="str">
        <x:v>Permanent</x:v>
      </x:c>
      <x:c r="E2991" t="str">
        <x:v>Thurrock</x:v>
      </x:c>
      <x:c r="F2991" t="str">
        <x:v>Operative Porter</x:v>
      </x:c>
      <x:c r="G2991" t="str">
        <x:v>400374</x:v>
      </x:c>
      <x:c r="H2991" t="str">
        <x:v>Restore Information Management</x:v>
      </x:c>
      <x:c r="I2991" t="n">
        <x:v>11.5</x:v>
      </x:c>
      <x:c r="J2991" t="str">
        <x:v>Worked</x:v>
      </x:c>
      <x:c r="K2991" t="str">
        <x:v>Employee 2300; home branch Thurrock; assigned role Operative Porter | Deployment branch: Thurrock | Actual role: Operative Porter | Jobs: 400374 | Customers: Restore Information Management | Actual hours: 11.5; source records: 1</x:v>
      </x:c>
      <x:c r="L2991" t="str">
        <x:v>Include</x:v>
      </x:c>
      <x:c r="M2991"/>
      <x:c r="N2991"/>
    </x:row>
    <x:row r="2992">
      <x:c r="A2992" t="str">
        <x:v>W Barnett.|2026-04-29</x:v>
      </x:c>
      <x:c r="B2992" s="888" t="n">
        <x:v>46141</x:v>
      </x:c>
      <x:c r="C2992" t="str">
        <x:v>W Barnett.</x:v>
      </x:c>
      <x:c r="D2992" t="str">
        <x:v>Permanent</x:v>
      </x:c>
      <x:c r="E2992" t="str">
        <x:v>Thurrock</x:v>
      </x:c>
      <x:c r="F2992" t="str">
        <x:v>Operative Porter</x:v>
      </x:c>
      <x:c r="G2992" t="str">
        <x:v>401718</x:v>
      </x:c>
      <x:c r="H2992" t="str">
        <x:v>City of London Police</x:v>
      </x:c>
      <x:c r="I2992" t="n">
        <x:v>8</x:v>
      </x:c>
      <x:c r="J2992" t="str">
        <x:v>Worked</x:v>
      </x:c>
      <x:c r="K2992" t="str">
        <x:v>Employee 2300; home branch Thurrock; assigned role Operative Porter | Deployment branch: Thurrock | Actual role: Operative Porter | Jobs: 401718 | Customers: City of London Police | Actual hours: 8.0; source records: 1</x:v>
      </x:c>
      <x:c r="L2992" t="str">
        <x:v>Include</x:v>
      </x:c>
      <x:c r="M2992"/>
      <x:c r="N2992"/>
    </x:row>
    <x:row r="2993">
      <x:c r="A2993" t="str">
        <x:v>W Barnett.|2026-04-30</x:v>
      </x:c>
      <x:c r="B2993" s="888" t="n">
        <x:v>46142</x:v>
      </x:c>
      <x:c r="C2993" t="str">
        <x:v>W Barnett.</x:v>
      </x:c>
      <x:c r="D2993" t="str">
        <x:v>Permanent</x:v>
      </x:c>
      <x:c r="E2993" t="str">
        <x:v>Thurrock</x:v>
      </x:c>
      <x:c r="F2993" t="str">
        <x:v>Operative Porter</x:v>
      </x:c>
      <x:c r="G2993" t="str">
        <x:v>399907A</x:v>
      </x:c>
      <x:c r="H2993" t="str">
        <x:v>McCausland/Doreen</x:v>
      </x:c>
      <x:c r="I2993" t="n">
        <x:v>6.5</x:v>
      </x:c>
      <x:c r="J2993" t="str">
        <x:v>Worked</x:v>
      </x:c>
      <x:c r="K2993" t="str">
        <x:v>Employee 2300; home branch Thurrock; assigned role Operative Porter | Deployment branch: Thurrock | Actual role: Operative Skilled | Jobs: 399907A | Customers: McCausland/Doreen | Actual hours: 6.5; source records: 1</x:v>
      </x:c>
      <x:c r="L2993" t="str">
        <x:v>Include</x:v>
      </x:c>
      <x:c r="M2993"/>
      <x:c r="N2993"/>
    </x:row>
    <x:row r="2994">
      <x:c r="A2994" t="str">
        <x:v>W Campbell|2026-04-01</x:v>
      </x:c>
      <x:c r="B2994" s="888" t="n">
        <x:v>46113</x:v>
      </x:c>
      <x:c r="C2994" t="str">
        <x:v>W Campbell</x:v>
      </x:c>
      <x:c r="D2994" t="str">
        <x:v>Permanent</x:v>
      </x:c>
      <x:c r="E2994" t="str">
        <x:v>Croydon</x:v>
      </x:c>
      <x:c r="F2994" t="str">
        <x:v>Operative Skilled</x:v>
      </x:c>
      <x:c r="G2994" t="str">
        <x:v>393361B</x:v>
      </x:c>
      <x:c r="H2994" t="str">
        <x:v>The Quadrant</x:v>
      </x:c>
      <x:c r="I2994" t="n">
        <x:v>7</x:v>
      </x:c>
      <x:c r="J2994" t="str">
        <x:v>Worked</x:v>
      </x:c>
      <x:c r="K2994" t="str">
        <x:v>Employee 1980; home branch Croydon; assigned role Operative Skilled | Deployment branch: Croydon | Actual role: Operative Skilled | Jobs: 393361B | Customers: The Quadrant | Actual hours: 7.0; source records: 1</x:v>
      </x:c>
      <x:c r="L2994" t="str">
        <x:v>Include</x:v>
      </x:c>
      <x:c r="M2994"/>
      <x:c r="N2994"/>
    </x:row>
    <x:row r="2995">
      <x:c r="A2995" t="str">
        <x:v>W Campbell|2026-04-02</x:v>
      </x:c>
      <x:c r="B2995" s="888" t="n">
        <x:v>46114</x:v>
      </x:c>
      <x:c r="C2995" t="str">
        <x:v>W Campbell</x:v>
      </x:c>
      <x:c r="D2995" t="str">
        <x:v>Permanent</x:v>
      </x:c>
      <x:c r="E2995" t="str">
        <x:v>Croydon</x:v>
      </x:c>
      <x:c r="F2995" t="str">
        <x:v>Operative Skilled</x:v>
      </x:c>
      <x:c r="G2995" t="str">
        <x:v>393361B</x:v>
      </x:c>
      <x:c r="H2995" t="str">
        <x:v>The Quadrant</x:v>
      </x:c>
      <x:c r="I2995" t="n">
        <x:v>7.5</x:v>
      </x:c>
      <x:c r="J2995" t="str">
        <x:v>Worked</x:v>
      </x:c>
      <x:c r="K2995" t="str">
        <x:v>Employee 1980; home branch Croydon; assigned role Operative Skilled | Deployment branch: Croydon | Actual role: Operative Skilled | Jobs: 393361B | Customers: The Quadrant | Actual hours: 7.5; source records: 1</x:v>
      </x:c>
      <x:c r="L2995" t="str">
        <x:v>Include</x:v>
      </x:c>
      <x:c r="M2995"/>
      <x:c r="N2995"/>
    </x:row>
    <x:row r="2996">
      <x:c r="A2996" t="str">
        <x:v>W Campbell|2026-04-07</x:v>
      </x:c>
      <x:c r="B2996" s="888" t="n">
        <x:v>46119</x:v>
      </x:c>
      <x:c r="C2996" t="str">
        <x:v>W Campbell</x:v>
      </x:c>
      <x:c r="D2996" t="str">
        <x:v>Permanent</x:v>
      </x:c>
      <x:c r="E2996" t="str">
        <x:v>Croydon</x:v>
      </x:c>
      <x:c r="F2996" t="str">
        <x:v>Operative Skilled</x:v>
      </x:c>
      <x:c r="G2996" t="str">
        <x:v>393361B</x:v>
      </x:c>
      <x:c r="H2996" t="str">
        <x:v>The Quadrant</x:v>
      </x:c>
      <x:c r="I2996" t="n">
        <x:v>7.5</x:v>
      </x:c>
      <x:c r="J2996" t="str">
        <x:v>Worked</x:v>
      </x:c>
      <x:c r="K2996" t="str">
        <x:v>Employee 1980; home branch Croydon; assigned role Operative Skilled | Deployment branch: Croydon | Actual role: Operative Skilled | Jobs: 393361B | Customers: The Quadrant | Actual hours: 7.5; source records: 1</x:v>
      </x:c>
      <x:c r="L2996" t="str">
        <x:v>Include</x:v>
      </x:c>
      <x:c r="M2996"/>
      <x:c r="N2996"/>
    </x:row>
    <x:row r="2997">
      <x:c r="A2997" t="str">
        <x:v>W Campbell|2026-04-09</x:v>
      </x:c>
      <x:c r="B2997" s="888" t="n">
        <x:v>46121</x:v>
      </x:c>
      <x:c r="C2997" t="str">
        <x:v>W Campbell</x:v>
      </x:c>
      <x:c r="D2997" t="str">
        <x:v>Permanent</x:v>
      </x:c>
      <x:c r="E2997" t="str">
        <x:v>Croydon</x:v>
      </x:c>
      <x:c r="F2997" t="str">
        <x:v>Operative Skilled</x:v>
      </x:c>
      <x:c r="G2997" t="str">
        <x:v>393361B</x:v>
      </x:c>
      <x:c r="H2997" t="str">
        <x:v>The Quadrant</x:v>
      </x:c>
      <x:c r="I2997" t="n">
        <x:v>7.5</x:v>
      </x:c>
      <x:c r="J2997" t="str">
        <x:v>Worked</x:v>
      </x:c>
      <x:c r="K2997" t="str">
        <x:v>Employee 1980; home branch Croydon; assigned role Operative Skilled | Deployment branch: Croydon | Actual role: Operative Skilled | Jobs: 393361B | Customers: The Quadrant | Actual hours: 7.5; source records: 1</x:v>
      </x:c>
      <x:c r="L2997" t="str">
        <x:v>Include</x:v>
      </x:c>
      <x:c r="M2997"/>
      <x:c r="N2997"/>
    </x:row>
    <x:row r="2998">
      <x:c r="A2998" t="str">
        <x:v>W Campbell|2026-04-10</x:v>
      </x:c>
      <x:c r="B2998" s="888" t="n">
        <x:v>46122</x:v>
      </x:c>
      <x:c r="C2998" t="str">
        <x:v>W Campbell</x:v>
      </x:c>
      <x:c r="D2998" t="str">
        <x:v>Permanent</x:v>
      </x:c>
      <x:c r="E2998" t="str">
        <x:v>Croydon</x:v>
      </x:c>
      <x:c r="F2998" t="str">
        <x:v>Operative Skilled</x:v>
      </x:c>
      <x:c r="G2998" t="str">
        <x:v>393361B</x:v>
      </x:c>
      <x:c r="H2998" t="str">
        <x:v>The Quadrant</x:v>
      </x:c>
      <x:c r="I2998" t="n">
        <x:v>7.5</x:v>
      </x:c>
      <x:c r="J2998" t="str">
        <x:v>Worked</x:v>
      </x:c>
      <x:c r="K2998" t="str">
        <x:v>Employee 1980; home branch Croydon; assigned role Operative Skilled | Deployment branch: Croydon | Actual role: Operative Skilled | Jobs: 393361B | Customers: The Quadrant | Actual hours: 7.5; source records: 1</x:v>
      </x:c>
      <x:c r="L2998" t="str">
        <x:v>Include</x:v>
      </x:c>
      <x:c r="M2998"/>
      <x:c r="N2998"/>
    </x:row>
    <x:row r="2999">
      <x:c r="A2999" t="str">
        <x:v>W Campbell|2026-04-13</x:v>
      </x:c>
      <x:c r="B2999" s="888" t="n">
        <x:v>46125</x:v>
      </x:c>
      <x:c r="C2999" t="str">
        <x:v>W Campbell</x:v>
      </x:c>
      <x:c r="D2999" t="str">
        <x:v>Permanent</x:v>
      </x:c>
      <x:c r="E2999" t="str">
        <x:v>Croydon</x:v>
      </x:c>
      <x:c r="F2999" t="str">
        <x:v>Operative Skilled</x:v>
      </x:c>
      <x:c r="G2999" t="str">
        <x:v>393361B</x:v>
      </x:c>
      <x:c r="H2999" t="str">
        <x:v>The Quadrant</x:v>
      </x:c>
      <x:c r="I2999" t="n">
        <x:v>8</x:v>
      </x:c>
      <x:c r="J2999" t="str">
        <x:v>Worked</x:v>
      </x:c>
      <x:c r="K2999" t="str">
        <x:v>Employee 1980; home branch Croydon; assigned role Operative Skilled | Deployment branch: Croydon | Actual role: Operative Porter | Jobs: 393361B | Customers: The Quadrant | Actual hours: 8.0; source records: 1</x:v>
      </x:c>
      <x:c r="L2999" t="str">
        <x:v>Include</x:v>
      </x:c>
      <x:c r="M2999"/>
      <x:c r="N2999"/>
    </x:row>
    <x:row r="3000">
      <x:c r="A3000" t="str">
        <x:v>W Campbell|2026-04-14</x:v>
      </x:c>
      <x:c r="B3000" s="888" t="n">
        <x:v>46126</x:v>
      </x:c>
      <x:c r="C3000" t="str">
        <x:v>W Campbell</x:v>
      </x:c>
      <x:c r="D3000" t="str">
        <x:v>Permanent</x:v>
      </x:c>
      <x:c r="E3000" t="str">
        <x:v>Croydon</x:v>
      </x:c>
      <x:c r="F3000" t="str">
        <x:v>Operative Skilled</x:v>
      </x:c>
      <x:c r="G3000" t="str">
        <x:v>399451F</x:v>
      </x:c>
      <x:c r="H3000" t="str">
        <x:v>Royal Borough of Kensington and Chelsea</x:v>
      </x:c>
      <x:c r="I3000" t="n">
        <x:v>6.5</x:v>
      </x:c>
      <x:c r="J3000" t="str">
        <x:v>Worked</x:v>
      </x:c>
      <x:c r="K3000" t="str">
        <x:v>Employee 1980; home branch Croydon; assigned role Operative Skilled | Deployment branch: Croydon | Actual role: Operative Skilled | Jobs: 399451F | Customers: Royal Borough of Kensington and Chelsea | Actual hours: 6.5; source records: 1</x:v>
      </x:c>
      <x:c r="L3000" t="str">
        <x:v>Include</x:v>
      </x:c>
      <x:c r="M3000"/>
      <x:c r="N3000"/>
    </x:row>
    <x:row r="3001">
      <x:c r="A3001" t="str">
        <x:v>W Campbell|2026-04-15</x:v>
      </x:c>
      <x:c r="B3001" s="888" t="n">
        <x:v>46127</x:v>
      </x:c>
      <x:c r="C3001" t="str">
        <x:v>W Campbell</x:v>
      </x:c>
      <x:c r="D3001" t="str">
        <x:v>Permanent</x:v>
      </x:c>
      <x:c r="E3001" t="str">
        <x:v>Croydon</x:v>
      </x:c>
      <x:c r="F3001" t="str">
        <x:v>Operative Skilled</x:v>
      </x:c>
      <x:c r="G3001" t="str">
        <x:v>399451A</x:v>
      </x:c>
      <x:c r="H3001" t="str">
        <x:v>Royal Borough of Kensington and Chelsea</x:v>
      </x:c>
      <x:c r="I3001" t="n">
        <x:v>6</x:v>
      </x:c>
      <x:c r="J3001" t="str">
        <x:v>Worked</x:v>
      </x:c>
      <x:c r="K3001" t="str">
        <x:v>Employee 1980; home branch Croydon; assigned role Operative Skilled | Deployment branch: Croydon | Actual role: Operative Skilled | Jobs: 399451A | Customers: Royal Borough of Kensington and Chelsea | Actual hours: 6.0; source records: 1</x:v>
      </x:c>
      <x:c r="L3001" t="str">
        <x:v>Include</x:v>
      </x:c>
      <x:c r="M3001"/>
      <x:c r="N3001"/>
    </x:row>
    <x:row r="3002">
      <x:c r="A3002" t="str">
        <x:v>W Campbell|2026-04-16</x:v>
      </x:c>
      <x:c r="B3002" s="888" t="n">
        <x:v>46128</x:v>
      </x:c>
      <x:c r="C3002" t="str">
        <x:v>W Campbell</x:v>
      </x:c>
      <x:c r="D3002" t="str">
        <x:v>Permanent</x:v>
      </x:c>
      <x:c r="E3002" t="str">
        <x:v>Croydon</x:v>
      </x:c>
      <x:c r="F3002" t="str">
        <x:v>Operative Skilled</x:v>
      </x:c>
      <x:c r="G3002" t="str">
        <x:v>393361B</x:v>
      </x:c>
      <x:c r="H3002" t="str">
        <x:v>The Quadrant</x:v>
      </x:c>
      <x:c r="I3002" t="n">
        <x:v>6.5</x:v>
      </x:c>
      <x:c r="J3002" t="str">
        <x:v>Worked</x:v>
      </x:c>
      <x:c r="K3002" t="str">
        <x:v>Employee 1980; home branch Croydon; assigned role Operative Skilled | Deployment branch: Croydon | Actual role: Operative Skilled | Jobs: 393361B | Customers: The Quadrant | Actual hours: 6.5; source records: 1</x:v>
      </x:c>
      <x:c r="L3002" t="str">
        <x:v>Include</x:v>
      </x:c>
      <x:c r="M3002"/>
      <x:c r="N3002"/>
    </x:row>
    <x:row r="3003">
      <x:c r="A3003" t="str">
        <x:v>W Campbell|2026-04-17</x:v>
      </x:c>
      <x:c r="B3003" s="888" t="n">
        <x:v>46129</x:v>
      </x:c>
      <x:c r="C3003" t="str">
        <x:v>W Campbell</x:v>
      </x:c>
      <x:c r="D3003" t="str">
        <x:v>Permanent</x:v>
      </x:c>
      <x:c r="E3003" t="str">
        <x:v>Croydon</x:v>
      </x:c>
      <x:c r="F3003" t="str">
        <x:v>Operative Skilled</x:v>
      </x:c>
      <x:c r="G3003" t="str">
        <x:v>393361B</x:v>
      </x:c>
      <x:c r="H3003" t="str">
        <x:v>The Quadrant</x:v>
      </x:c>
      <x:c r="I3003" t="n">
        <x:v>8</x:v>
      </x:c>
      <x:c r="J3003" t="str">
        <x:v>Worked</x:v>
      </x:c>
      <x:c r="K3003" t="str">
        <x:v>Employee 1980; home branch Croydon; assigned role Operative Skilled | Deployment branch: Croydon | Actual role: Operative Skilled | Jobs: 393361B | Customers: The Quadrant | Actual hours: 8.0; source records: 1</x:v>
      </x:c>
      <x:c r="L3003" t="str">
        <x:v>Include</x:v>
      </x:c>
      <x:c r="M3003"/>
      <x:c r="N3003"/>
    </x:row>
    <x:row r="3004">
      <x:c r="A3004" t="str">
        <x:v>W Campbell|2026-04-20</x:v>
      </x:c>
      <x:c r="B3004" s="888" t="n">
        <x:v>46132</x:v>
      </x:c>
      <x:c r="C3004" t="str">
        <x:v>W Campbell</x:v>
      </x:c>
      <x:c r="D3004" t="str">
        <x:v>Permanent</x:v>
      </x:c>
      <x:c r="E3004" t="str">
        <x:v>Croydon</x:v>
      </x:c>
      <x:c r="F3004" t="str">
        <x:v>Operative Skilled</x:v>
      </x:c>
      <x:c r="G3004" t="str">
        <x:v>399451G</x:v>
      </x:c>
      <x:c r="H3004" t="str">
        <x:v>Royal Borough of Kensington and Chelsea</x:v>
      </x:c>
      <x:c r="I3004" t="n">
        <x:v>6.5</x:v>
      </x:c>
      <x:c r="J3004" t="str">
        <x:v>Worked</x:v>
      </x:c>
      <x:c r="K3004" t="str">
        <x:v>Employee 1980; home branch Croydon; assigned role Operative Skilled | Deployment branch: Croydon | Actual role: Operative Skilled | Jobs: 399451G | Customers: Royal Borough of Kensington and Chelsea | Actual hours: 6.5; source records: 1</x:v>
      </x:c>
      <x:c r="L3004" t="str">
        <x:v>Include</x:v>
      </x:c>
      <x:c r="M3004"/>
      <x:c r="N3004"/>
    </x:row>
    <x:row r="3005">
      <x:c r="A3005" t="str">
        <x:v>W Campbell|2026-04-21</x:v>
      </x:c>
      <x:c r="B3005" s="888" t="n">
        <x:v>46133</x:v>
      </x:c>
      <x:c r="C3005" t="str">
        <x:v>W Campbell</x:v>
      </x:c>
      <x:c r="D3005" t="str">
        <x:v>Permanent</x:v>
      </x:c>
      <x:c r="E3005" t="str">
        <x:v>Croydon</x:v>
      </x:c>
      <x:c r="F3005" t="str">
        <x:v>Operative Skilled</x:v>
      </x:c>
      <x:c r="G3005" t="str">
        <x:v>401116A</x:v>
      </x:c>
      <x:c r="H3005" t="str">
        <x:v>Avantor ( CROYDON APRIL 2026 )</x:v>
      </x:c>
      <x:c r="I3005" t="n">
        <x:v>7.5</x:v>
      </x:c>
      <x:c r="J3005" t="str">
        <x:v>Worked</x:v>
      </x:c>
      <x:c r="K3005" t="str">
        <x:v>Employee 1980; home branch Croydon; assigned role Operative Skilled | Deployment branch: Cambridge | Actual role: Operative Skilled | Jobs: 401116A | Customers: Avantor ( CROYDON APRIL 2026 ) | Actual hours: 7.5; source records: 1</x:v>
      </x:c>
      <x:c r="L3005" t="str">
        <x:v>Include</x:v>
      </x:c>
      <x:c r="M3005"/>
      <x:c r="N3005"/>
    </x:row>
    <x:row r="3006">
      <x:c r="A3006" t="str">
        <x:v>W Campbell|2026-04-22</x:v>
      </x:c>
      <x:c r="B3006" s="888" t="n">
        <x:v>46134</x:v>
      </x:c>
      <x:c r="C3006" t="str">
        <x:v>W Campbell</x:v>
      </x:c>
      <x:c r="D3006" t="str">
        <x:v>Permanent</x:v>
      </x:c>
      <x:c r="E3006" t="str">
        <x:v>Croydon</x:v>
      </x:c>
      <x:c r="F3006" t="str">
        <x:v>Operative Skilled</x:v>
      </x:c>
      <x:c r="G3006" t="str">
        <x:v>399110</x:v>
      </x:c>
      <x:c r="H3006" t="str">
        <x:v>Network Rail</x:v>
      </x:c>
      <x:c r="I3006" t="n">
        <x:v>7.5</x:v>
      </x:c>
      <x:c r="J3006" t="str">
        <x:v>Worked</x:v>
      </x:c>
      <x:c r="K3006" t="str">
        <x:v>Employee 1980; home branch Croydon; assigned role Operative Skilled | Deployment branch: Croydon | Actual role: Operative Skilled | Jobs: 399110 | Customers: Network Rail | Actual hours: 7.5; source records: 1</x:v>
      </x:c>
      <x:c r="L3006" t="str">
        <x:v>Include</x:v>
      </x:c>
      <x:c r="M3006"/>
      <x:c r="N3006"/>
    </x:row>
    <x:row r="3007">
      <x:c r="A3007" t="str">
        <x:v>W Campbell|2026-04-23</x:v>
      </x:c>
      <x:c r="B3007" s="888" t="n">
        <x:v>46135</x:v>
      </x:c>
      <x:c r="C3007" t="str">
        <x:v>W Campbell</x:v>
      </x:c>
      <x:c r="D3007" t="str">
        <x:v>Permanent</x:v>
      </x:c>
      <x:c r="E3007" t="str">
        <x:v>Croydon</x:v>
      </x:c>
      <x:c r="F3007" t="str">
        <x:v>Operative Skilled</x:v>
      </x:c>
      <x:c r="G3007" t="str">
        <x:v>393361B</x:v>
      </x:c>
      <x:c r="H3007" t="str">
        <x:v>The Quadrant</x:v>
      </x:c>
      <x:c r="I3007" t="n">
        <x:v>8</x:v>
      </x:c>
      <x:c r="J3007" t="str">
        <x:v>Worked</x:v>
      </x:c>
      <x:c r="K3007" t="str">
        <x:v>Employee 1980; home branch Croydon; assigned role Operative Skilled | Deployment branch: Croydon | Actual role: Operative Skilled | Jobs: 393361B | Customers: The Quadrant | Actual hours: 8.0; source records: 1</x:v>
      </x:c>
      <x:c r="L3007" t="str">
        <x:v>Include</x:v>
      </x:c>
      <x:c r="M3007"/>
      <x:c r="N3007"/>
    </x:row>
    <x:row r="3008">
      <x:c r="A3008" t="str">
        <x:v>W Campbell|2026-04-24</x:v>
      </x:c>
      <x:c r="B3008" s="888" t="n">
        <x:v>46136</x:v>
      </x:c>
      <x:c r="C3008" t="str">
        <x:v>W Campbell</x:v>
      </x:c>
      <x:c r="D3008" t="str">
        <x:v>Permanent</x:v>
      </x:c>
      <x:c r="E3008" t="str">
        <x:v>Croydon</x:v>
      </x:c>
      <x:c r="F3008" t="str">
        <x:v>Operative Skilled</x:v>
      </x:c>
      <x:c r="G3008" t="str">
        <x:v>399017A</x:v>
      </x:c>
      <x:c r="H3008" t="str">
        <x:v>Apple Europe Ltd</x:v>
      </x:c>
      <x:c r="I3008" t="n">
        <x:v>10</x:v>
      </x:c>
      <x:c r="J3008" t="str">
        <x:v>Worked</x:v>
      </x:c>
      <x:c r="K3008" t="str">
        <x:v>Employee 1980; home branch Croydon; assigned role Operative Skilled | Deployment branch: Croydon | Actual role: Operative Skilled | Jobs: 399017A | Customers: Apple Europe Ltd | Actual hours: 10.0; source records: 1</x:v>
      </x:c>
      <x:c r="L3008" t="str">
        <x:v>Include</x:v>
      </x:c>
      <x:c r="M3008"/>
      <x:c r="N3008"/>
    </x:row>
    <x:row r="3009">
      <x:c r="A3009" t="str">
        <x:v>W Campbell|2026-04-27</x:v>
      </x:c>
      <x:c r="B3009" s="888" t="n">
        <x:v>46139</x:v>
      </x:c>
      <x:c r="C3009" t="str">
        <x:v>W Campbell</x:v>
      </x:c>
      <x:c r="D3009" t="str">
        <x:v>Permanent</x:v>
      </x:c>
      <x:c r="E3009" t="str">
        <x:v>Croydon</x:v>
      </x:c>
      <x:c r="F3009" t="str">
        <x:v>Operative Skilled</x:v>
      </x:c>
      <x:c r="G3009" t="str">
        <x:v>398034</x:v>
      </x:c>
      <x:c r="H3009" t="str">
        <x:v>South East Water (Rembuild Ltd)</x:v>
      </x:c>
      <x:c r="I3009" t="n">
        <x:v>5.5</x:v>
      </x:c>
      <x:c r="J3009" t="str">
        <x:v>Worked</x:v>
      </x:c>
      <x:c r="K3009" t="str">
        <x:v>Employee 1980; home branch Croydon; assigned role Operative Skilled | Deployment branch: Croydon | Actual role: Operative Skilled | Jobs: 398034 | Customers: South East Water (Rembuild Ltd) | Actual hours: 5.5; source records: 1</x:v>
      </x:c>
      <x:c r="L3009" t="str">
        <x:v>Include</x:v>
      </x:c>
      <x:c r="M3009"/>
      <x:c r="N3009"/>
    </x:row>
    <x:row r="3010">
      <x:c r="A3010" t="str">
        <x:v>W Campbell|2026-04-28</x:v>
      </x:c>
      <x:c r="B3010" s="888" t="n">
        <x:v>46140</x:v>
      </x:c>
      <x:c r="C3010" t="str">
        <x:v>W Campbell</x:v>
      </x:c>
      <x:c r="D3010" t="str">
        <x:v>Permanent</x:v>
      </x:c>
      <x:c r="E3010" t="str">
        <x:v>Croydon</x:v>
      </x:c>
      <x:c r="F3010" t="str">
        <x:v>Operative Skilled</x:v>
      </x:c>
      <x:c r="G3010" t="str">
        <x:v>398745</x:v>
      </x:c>
      <x:c r="H3010" t="str">
        <x:v>C/O University of Glasgow</x:v>
      </x:c>
      <x:c r="I3010" t="n">
        <x:v>5</x:v>
      </x:c>
      <x:c r="J3010" t="str">
        <x:v>Worked</x:v>
      </x:c>
      <x:c r="K3010" t="str">
        <x:v>Employee 1980; home branch Croydon; assigned role Operative Skilled | Deployment branch: Glasgow | Actual role: Operative Porter | Jobs: 398745 | Customers: C/O University of Glasgow | Actual hours: 5.0; source records: 1</x:v>
      </x:c>
      <x:c r="L3010" t="str">
        <x:v>Include</x:v>
      </x:c>
      <x:c r="M3010"/>
      <x:c r="N3010"/>
    </x:row>
    <x:row r="3011">
      <x:c r="A3011" t="str">
        <x:v>W Campbell|2026-04-29</x:v>
      </x:c>
      <x:c r="B3011" s="888" t="n">
        <x:v>46141</x:v>
      </x:c>
      <x:c r="C3011" t="str">
        <x:v>W Campbell</x:v>
      </x:c>
      <x:c r="D3011" t="str">
        <x:v>Permanent</x:v>
      </x:c>
      <x:c r="E3011" t="str">
        <x:v>Croydon</x:v>
      </x:c>
      <x:c r="F3011" t="str">
        <x:v>Operative Skilled</x:v>
      </x:c>
      <x:c r="G3011" t="str">
        <x:v>399451K</x:v>
      </x:c>
      <x:c r="H3011" t="str">
        <x:v>Royal Borough of Kensington and Chelsea</x:v>
      </x:c>
      <x:c r="I3011" t="n">
        <x:v>8.5</x:v>
      </x:c>
      <x:c r="J3011" t="str">
        <x:v>Worked</x:v>
      </x:c>
      <x:c r="K3011" t="str">
        <x:v>Employee 1980; home branch Croydon; assigned role Operative Skilled | Deployment branch: Croydon | Actual role: Operative Skilled | Jobs: 399451K | Customers: Royal Borough of Kensington and Chelsea | Actual hours: 8.5; source records: 1</x:v>
      </x:c>
      <x:c r="L3011" t="str">
        <x:v>Include</x:v>
      </x:c>
      <x:c r="M3011"/>
      <x:c r="N3011"/>
    </x:row>
    <x:row r="3012">
      <x:c r="A3012" t="str">
        <x:v>W Campbell|2026-04-30</x:v>
      </x:c>
      <x:c r="B3012" s="888" t="n">
        <x:v>46142</x:v>
      </x:c>
      <x:c r="C3012" t="str">
        <x:v>W Campbell</x:v>
      </x:c>
      <x:c r="D3012" t="str">
        <x:v>Permanent</x:v>
      </x:c>
      <x:c r="E3012" t="str">
        <x:v>Croydon</x:v>
      </x:c>
      <x:c r="F3012" t="str">
        <x:v>Operative Skilled</x:v>
      </x:c>
      <x:c r="G3012" t="str">
        <x:v>393361B</x:v>
      </x:c>
      <x:c r="H3012" t="str">
        <x:v>The Quadrant</x:v>
      </x:c>
      <x:c r="I3012" t="n">
        <x:v>6</x:v>
      </x:c>
      <x:c r="J3012" t="str">
        <x:v>Worked</x:v>
      </x:c>
      <x:c r="K3012" t="str">
        <x:v>Employee 1980; home branch Croydon; assigned role Operative Skilled | Deployment branch: Croydon | Actual role: Operative Porter | Jobs: 393361B | Customers: The Quadrant | Actual hours: 6.0; source records: 1</x:v>
      </x:c>
      <x:c r="L3012" t="str">
        <x:v>Include</x:v>
      </x:c>
      <x:c r="M3012"/>
      <x:c r="N3012"/>
    </x:row>
    <x:row r="3013">
      <x:c r="A3013" t="str">
        <x:v>Wayne Clark1|2026-04-13</x:v>
      </x:c>
      <x:c r="B3013" s="888" t="n">
        <x:v>46125</x:v>
      </x:c>
      <x:c r="C3013" t="str">
        <x:v>Wayne Clark1</x:v>
      </x:c>
      <x:c r="D3013" t="str">
        <x:v>Permanent</x:v>
      </x:c>
      <x:c r="E3013" t="str">
        <x:v>Leeds</x:v>
      </x:c>
      <x:c r="F3013" t="str">
        <x:v>Operative Driver</x:v>
      </x:c>
      <x:c r="G3013" t="str">
        <x:v>400022B</x:v>
      </x:c>
      <x:c r="H3013" t="str">
        <x:v>The British Library</x:v>
      </x:c>
      <x:c r="I3013" t="n">
        <x:v>13.75</x:v>
      </x:c>
      <x:c r="J3013" t="str">
        <x:v>Worked</x:v>
      </x:c>
      <x:c r="K3013" t="str">
        <x:v>Employee 103945; home branch Leeds; assigned role Operative Driver | Deployment branch: Leeds | Actual role: Operative Driver | Jobs: 400022B | Customers: The British Library | Actual hours: 13.8; source records: 1</x:v>
      </x:c>
      <x:c r="L3013" t="str">
        <x:v>Include</x:v>
      </x:c>
      <x:c r="M3013"/>
      <x:c r="N3013"/>
    </x:row>
    <x:row r="3014">
      <x:c r="A3014" t="str">
        <x:v>Wayne Clark1|2026-04-14</x:v>
      </x:c>
      <x:c r="B3014" s="888" t="n">
        <x:v>46126</x:v>
      </x:c>
      <x:c r="C3014" t="str">
        <x:v>Wayne Clark1</x:v>
      </x:c>
      <x:c r="D3014" t="str">
        <x:v>Permanent</x:v>
      </x:c>
      <x:c r="E3014" t="str">
        <x:v>Leeds</x:v>
      </x:c>
      <x:c r="F3014" t="str">
        <x:v>Operative Driver</x:v>
      </x:c>
      <x:c r="G3014" t="str">
        <x:v>400022B</x:v>
      </x:c>
      <x:c r="H3014" t="str">
        <x:v>The British Library</x:v>
      </x:c>
      <x:c r="I3014" t="n">
        <x:v>13.5</x:v>
      </x:c>
      <x:c r="J3014" t="str">
        <x:v>Worked</x:v>
      </x:c>
      <x:c r="K3014" t="str">
        <x:v>Employee 103945; home branch Leeds; assigned role Operative Driver | Deployment branch: Leeds | Actual role: Operative Driver | Jobs: 400022B | Customers: The British Library | Actual hours: 13.5; source records: 1</x:v>
      </x:c>
      <x:c r="L3014" t="str">
        <x:v>Include</x:v>
      </x:c>
      <x:c r="M3014"/>
      <x:c r="N3014"/>
    </x:row>
    <x:row r="3015">
      <x:c r="A3015" t="str">
        <x:v>Wayne Clark1|2026-04-15</x:v>
      </x:c>
      <x:c r="B3015" s="888" t="n">
        <x:v>46127</x:v>
      </x:c>
      <x:c r="C3015" t="str">
        <x:v>Wayne Clark1</x:v>
      </x:c>
      <x:c r="D3015" t="str">
        <x:v>Permanent</x:v>
      </x:c>
      <x:c r="E3015" t="str">
        <x:v>Leeds</x:v>
      </x:c>
      <x:c r="F3015" t="str">
        <x:v>Operative Driver</x:v>
      </x:c>
      <x:c r="G3015" t="str">
        <x:v>400022B</x:v>
      </x:c>
      <x:c r="H3015" t="str">
        <x:v>The British Library</x:v>
      </x:c>
      <x:c r="I3015" t="n">
        <x:v>13.5</x:v>
      </x:c>
      <x:c r="J3015" t="str">
        <x:v>Worked</x:v>
      </x:c>
      <x:c r="K3015" t="str">
        <x:v>Employee 103945; home branch Leeds; assigned role Operative Driver | Deployment branch: Leeds | Actual role: Operative Driver | Jobs: 400022B | Customers: The British Library | Actual hours: 13.5; source records: 1</x:v>
      </x:c>
      <x:c r="L3015" t="str">
        <x:v>Include</x:v>
      </x:c>
      <x:c r="M3015"/>
      <x:c r="N3015"/>
    </x:row>
    <x:row r="3016">
      <x:c r="A3016" t="str">
        <x:v>Wayne Clark1|2026-04-16</x:v>
      </x:c>
      <x:c r="B3016" s="888" t="n">
        <x:v>46128</x:v>
      </x:c>
      <x:c r="C3016" t="str">
        <x:v>Wayne Clark1</x:v>
      </x:c>
      <x:c r="D3016" t="str">
        <x:v>Permanent</x:v>
      </x:c>
      <x:c r="E3016" t="str">
        <x:v>Leeds</x:v>
      </x:c>
      <x:c r="F3016" t="str">
        <x:v>Operative Driver</x:v>
      </x:c>
      <x:c r="G3016" t="str">
        <x:v>400022B</x:v>
      </x:c>
      <x:c r="H3016" t="str">
        <x:v>The British Library</x:v>
      </x:c>
      <x:c r="I3016" t="n">
        <x:v>14</x:v>
      </x:c>
      <x:c r="J3016" t="str">
        <x:v>Worked</x:v>
      </x:c>
      <x:c r="K3016" t="str">
        <x:v>Employee 103945; home branch Leeds; assigned role Operative Driver | Deployment branch: Leeds | Actual role: Operative Driver | Jobs: 400022B | Customers: The British Library | Actual hours: 14.0; source records: 1</x:v>
      </x:c>
      <x:c r="L3016" t="str">
        <x:v>Include</x:v>
      </x:c>
      <x:c r="M3016"/>
      <x:c r="N3016"/>
    </x:row>
    <x:row r="3017">
      <x:c r="A3017" t="str">
        <x:v>Wayne Clark1|2026-04-17</x:v>
      </x:c>
      <x:c r="B3017" s="888" t="n">
        <x:v>46129</x:v>
      </x:c>
      <x:c r="C3017" t="str">
        <x:v>Wayne Clark1</x:v>
      </x:c>
      <x:c r="D3017" t="str">
        <x:v>Permanent</x:v>
      </x:c>
      <x:c r="E3017" t="str">
        <x:v>Leeds</x:v>
      </x:c>
      <x:c r="F3017" t="str">
        <x:v>Operative Driver</x:v>
      </x:c>
      <x:c r="G3017" t="str">
        <x:v>400022B</x:v>
      </x:c>
      <x:c r="H3017" t="str">
        <x:v>The British Library</x:v>
      </x:c>
      <x:c r="I3017" t="n">
        <x:v>13.5</x:v>
      </x:c>
      <x:c r="J3017" t="str">
        <x:v>Worked</x:v>
      </x:c>
      <x:c r="K3017" t="str">
        <x:v>Employee 103945; home branch Leeds; assigned role Operative Driver | Deployment branch: Leeds | Actual role: Operative Driver | Jobs: 400022B | Customers: The British Library | Actual hours: 13.5; source records: 1</x:v>
      </x:c>
      <x:c r="L3017" t="str">
        <x:v>Include</x:v>
      </x:c>
      <x:c r="M3017"/>
      <x:c r="N3017"/>
    </x:row>
    <x:row r="3018">
      <x:c r="A3018" t="str">
        <x:v>Wayne Russell|2026-04-01</x:v>
      </x:c>
      <x:c r="B3018" s="888" t="n">
        <x:v>46113</x:v>
      </x:c>
      <x:c r="C3018" t="str">
        <x:v>Wayne Russell</x:v>
      </x:c>
      <x:c r="D3018" t="str">
        <x:v>Permanent</x:v>
      </x:c>
      <x:c r="E3018" t="str">
        <x:v>Birmingham</x:v>
      </x:c>
      <x:c r="F3018" t="str">
        <x:v>Operative Porter</x:v>
      </x:c>
      <x:c r="G3018" t="str">
        <x:v>399716</x:v>
      </x:c>
      <x:c r="H3018" t="str">
        <x:v>Derbyshire Constabulary</x:v>
      </x:c>
      <x:c r="I3018" t="n">
        <x:v>9.5</x:v>
      </x:c>
      <x:c r="J3018" t="str">
        <x:v>Worked</x:v>
      </x:c>
      <x:c r="K3018" t="str">
        <x:v>Employee 1722; home branch Birmingham; assigned role Operative Porter | Deployment branch: Birmingham | Actual role: Operative Skilled | Jobs: 399716 | Customers: Derbyshire Constabulary | Actual hours: 9.5; source records: 1</x:v>
      </x:c>
      <x:c r="L3018" t="str">
        <x:v>Include</x:v>
      </x:c>
      <x:c r="M3018"/>
      <x:c r="N3018"/>
    </x:row>
    <x:row r="3019">
      <x:c r="A3019" t="str">
        <x:v>Wayne Russell|2026-04-02</x:v>
      </x:c>
      <x:c r="B3019" s="888" t="n">
        <x:v>46114</x:v>
      </x:c>
      <x:c r="C3019" t="str">
        <x:v>Wayne Russell</x:v>
      </x:c>
      <x:c r="D3019" t="str">
        <x:v>Permanent</x:v>
      </x:c>
      <x:c r="E3019" t="str">
        <x:v>Birmingham</x:v>
      </x:c>
      <x:c r="F3019" t="str">
        <x:v>Operative Porter</x:v>
      </x:c>
      <x:c r="G3019" t="str">
        <x:v>395931</x:v>
      </x:c>
      <x:c r="H3019" t="str">
        <x:v>Birmingham City Council-Oakhil Centre</x:v>
      </x:c>
      <x:c r="I3019" t="n">
        <x:v>9</x:v>
      </x:c>
      <x:c r="J3019" t="str">
        <x:v>Worked</x:v>
      </x:c>
      <x:c r="K3019" t="str">
        <x:v>Employee 1722; home branch Birmingham; assigned role Operative Porter | Deployment branch: Birmingham | Actual role: Operative Skilled | Jobs: 395931 | Customers: Birmingham City Council-Oakhil Centre | Actual hours: 9.0; source records: 1</x:v>
      </x:c>
      <x:c r="L3019" t="str">
        <x:v>Include</x:v>
      </x:c>
      <x:c r="M3019"/>
      <x:c r="N3019"/>
    </x:row>
    <x:row r="3020">
      <x:c r="A3020" t="str">
        <x:v>Wayne Russell|2026-04-07</x:v>
      </x:c>
      <x:c r="B3020" s="888" t="n">
        <x:v>46119</x:v>
      </x:c>
      <x:c r="C3020" t="str">
        <x:v>Wayne Russell</x:v>
      </x:c>
      <x:c r="D3020" t="str">
        <x:v>Permanent</x:v>
      </x:c>
      <x:c r="E3020" t="str">
        <x:v>Birmingham</x:v>
      </x:c>
      <x:c r="F3020" t="str">
        <x:v>Operative Porter</x:v>
      </x:c>
      <x:c r="G3020" t="str">
        <x:v>395931</x:v>
      </x:c>
      <x:c r="H3020" t="str">
        <x:v>Birmingham City Council-Oakhil Centre</x:v>
      </x:c>
      <x:c r="I3020" t="n">
        <x:v>8</x:v>
      </x:c>
      <x:c r="J3020" t="str">
        <x:v>Worked</x:v>
      </x:c>
      <x:c r="K3020" t="str">
        <x:v>Employee 1722; home branch Birmingham; assigned role Operative Porter | Deployment branch: Birmingham | Actual role: Operative Porter | Jobs: 395931 | Customers: Birmingham City Council-Oakhil Centre | Actual hours: 8.0; source records: 1</x:v>
      </x:c>
      <x:c r="L3020" t="str">
        <x:v>Include</x:v>
      </x:c>
      <x:c r="M3020"/>
      <x:c r="N3020"/>
    </x:row>
    <x:row r="3021">
      <x:c r="A3021" t="str">
        <x:v>Wayne Russell|2026-04-08</x:v>
      </x:c>
      <x:c r="B3021" s="888" t="n">
        <x:v>46120</x:v>
      </x:c>
      <x:c r="C3021" t="str">
        <x:v>Wayne Russell</x:v>
      </x:c>
      <x:c r="D3021" t="str">
        <x:v>Permanent</x:v>
      </x:c>
      <x:c r="E3021" t="str">
        <x:v>Birmingham</x:v>
      </x:c>
      <x:c r="F3021" t="str">
        <x:v>Operative Porter</x:v>
      </x:c>
      <x:c r="G3021" t="str">
        <x:v>401254</x:v>
      </x:c>
      <x:c r="H3021" t="str">
        <x:v>HSBC - April 2026 Deliveries</x:v>
      </x:c>
      <x:c r="I3021" t="n">
        <x:v>9</x:v>
      </x:c>
      <x:c r="J3021" t="str">
        <x:v>Worked</x:v>
      </x:c>
      <x:c r="K3021" t="str">
        <x:v>Employee 1722; home branch Birmingham; assigned role Operative Porter | Deployment branch: Birmingham | Actual role: Operative Skilled | Jobs: 401254 | Customers: HSBC - April 2026 Deliveries | Actual hours: 9.0; source records: 1</x:v>
      </x:c>
      <x:c r="L3021" t="str">
        <x:v>Include</x:v>
      </x:c>
      <x:c r="M3021"/>
      <x:c r="N3021"/>
    </x:row>
    <x:row r="3022">
      <x:c r="A3022" t="str">
        <x:v>Wayne Russell|2026-04-09</x:v>
      </x:c>
      <x:c r="B3022" s="888" t="n">
        <x:v>46121</x:v>
      </x:c>
      <x:c r="C3022" t="str">
        <x:v>Wayne Russell</x:v>
      </x:c>
      <x:c r="D3022" t="str">
        <x:v>Permanent</x:v>
      </x:c>
      <x:c r="E3022" t="str">
        <x:v>Birmingham</x:v>
      </x:c>
      <x:c r="F3022" t="str">
        <x:v>Operative Porter</x:v>
      </x:c>
      <x:c r="G3022" t="str">
        <x:v>400088</x:v>
      </x:c>
      <x:c r="H3022" t="str">
        <x:v>City of Birmingham School</x:v>
      </x:c>
      <x:c r="I3022" t="n">
        <x:v>9.5</x:v>
      </x:c>
      <x:c r="J3022" t="str">
        <x:v>Worked</x:v>
      </x:c>
      <x:c r="K3022" t="str">
        <x:v>Employee 1722; home branch Birmingham; assigned role Operative Porter | Deployment branch: Birmingham | Actual role: Operative Skilled | Jobs: 400088 | Customers: City of Birmingham School | Actual hours: 9.5; source records: 1</x:v>
      </x:c>
      <x:c r="L3022" t="str">
        <x:v>Include</x:v>
      </x:c>
      <x:c r="M3022"/>
      <x:c r="N3022"/>
    </x:row>
    <x:row r="3023">
      <x:c r="A3023" t="str">
        <x:v>Wayne Russell|2026-04-10</x:v>
      </x:c>
      <x:c r="B3023" s="888" t="n">
        <x:v>46122</x:v>
      </x:c>
      <x:c r="C3023" t="str">
        <x:v>Wayne Russell</x:v>
      </x:c>
      <x:c r="D3023" t="str">
        <x:v>Permanent</x:v>
      </x:c>
      <x:c r="E3023" t="str">
        <x:v>Birmingham</x:v>
      </x:c>
      <x:c r="F3023" t="str">
        <x:v>Operative Porter</x:v>
      </x:c>
      <x:c r="G3023" t="str">
        <x:v>400088</x:v>
      </x:c>
      <x:c r="H3023" t="str">
        <x:v>City of Birmingham School</x:v>
      </x:c>
      <x:c r="I3023" t="n">
        <x:v>7</x:v>
      </x:c>
      <x:c r="J3023" t="str">
        <x:v>Worked</x:v>
      </x:c>
      <x:c r="K3023" t="str">
        <x:v>Employee 1722; home branch Birmingham; assigned role Operative Porter | Deployment branch: Birmingham | Actual role: Operative Skilled | Jobs: 400088 | Customers: City of Birmingham School | Actual hours: 7.0; source records: 1</x:v>
      </x:c>
      <x:c r="L3023" t="str">
        <x:v>Include</x:v>
      </x:c>
      <x:c r="M3023"/>
      <x:c r="N3023"/>
    </x:row>
    <x:row r="3024">
      <x:c r="A3024" t="str">
        <x:v>Wayne Russell|2026-04-13</x:v>
      </x:c>
      <x:c r="B3024" s="888" t="n">
        <x:v>46125</x:v>
      </x:c>
      <x:c r="C3024" t="str">
        <x:v>Wayne Russell</x:v>
      </x:c>
      <x:c r="D3024" t="str">
        <x:v>Permanent</x:v>
      </x:c>
      <x:c r="E3024" t="str">
        <x:v>Birmingham</x:v>
      </x:c>
      <x:c r="F3024" t="str">
        <x:v>Operative Porter</x:v>
      </x:c>
      <x:c r="G3024" t="str">
        <x:v>400254</x:v>
      </x:c>
      <x:c r="H3024" t="str">
        <x:v>Biopharma - Future Health Technologies</x:v>
      </x:c>
      <x:c r="I3024" t="n">
        <x:v>6</x:v>
      </x:c>
      <x:c r="J3024" t="str">
        <x:v>Worked</x:v>
      </x:c>
      <x:c r="K3024" t="str">
        <x:v>Employee 1722; home branch Birmingham; assigned role Operative Porter | Deployment branch: Cambridge | Actual role: Operative Skilled | Jobs: 400254 | Customers: Biopharma - Future Health Technologies | Actual hours: 6.0; source records: 1</x:v>
      </x:c>
      <x:c r="L3024" t="str">
        <x:v>Include</x:v>
      </x:c>
      <x:c r="M3024"/>
      <x:c r="N3024"/>
    </x:row>
    <x:row r="3025">
      <x:c r="A3025" t="str">
        <x:v>Wayne Russell|2026-04-15</x:v>
      </x:c>
      <x:c r="B3025" s="888" t="n">
        <x:v>46127</x:v>
      </x:c>
      <x:c r="C3025" t="str">
        <x:v>Wayne Russell</x:v>
      </x:c>
      <x:c r="D3025" t="str">
        <x:v>Permanent</x:v>
      </x:c>
      <x:c r="E3025" t="str">
        <x:v>Birmingham</x:v>
      </x:c>
      <x:c r="F3025" t="str">
        <x:v>Operative Porter</x:v>
      </x:c>
      <x:c r="G3025" t="str">
        <x:v>400903</x:v>
      </x:c>
      <x:c r="H3025" t="str">
        <x:v>Walsall Leather Museum</x:v>
      </x:c>
      <x:c r="I3025" t="n">
        <x:v>9.5</x:v>
      </x:c>
      <x:c r="J3025" t="str">
        <x:v>Worked</x:v>
      </x:c>
      <x:c r="K3025" t="str">
        <x:v>Employee 1722; home branch Birmingham; assigned role Operative Porter | Deployment branch: Birmingham | Actual role: Operative Skilled | Jobs: 400903 | Customers: Walsall Leather Museum | Actual hours: 9.5; source records: 1</x:v>
      </x:c>
      <x:c r="L3025" t="str">
        <x:v>Include</x:v>
      </x:c>
      <x:c r="M3025"/>
      <x:c r="N3025"/>
    </x:row>
    <x:row r="3026">
      <x:c r="A3026" t="str">
        <x:v>Wayne Russell|2026-04-16</x:v>
      </x:c>
      <x:c r="B3026" s="888" t="n">
        <x:v>46128</x:v>
      </x:c>
      <x:c r="C3026" t="str">
        <x:v>Wayne Russell</x:v>
      </x:c>
      <x:c r="D3026" t="str">
        <x:v>Permanent</x:v>
      </x:c>
      <x:c r="E3026" t="str">
        <x:v>Birmingham</x:v>
      </x:c>
      <x:c r="F3026" t="str">
        <x:v>Operative Porter</x:v>
      </x:c>
      <x:c r="G3026" t="str">
        <x:v>398591</x:v>
      </x:c>
      <x:c r="H3026" t="str">
        <x:v>British Motor Museum</x:v>
      </x:c>
      <x:c r="I3026" t="n">
        <x:v>10</x:v>
      </x:c>
      <x:c r="J3026" t="str">
        <x:v>Worked</x:v>
      </x:c>
      <x:c r="K3026" t="str">
        <x:v>Employee 1722; home branch Birmingham; assigned role Operative Porter | Deployment branch: Birmingham | Actual role: Operative Porter | Jobs: 398591 | Customers: British Motor Museum | Actual hours: 10.0; source records: 1</x:v>
      </x:c>
      <x:c r="L3026" t="str">
        <x:v>Include</x:v>
      </x:c>
      <x:c r="M3026"/>
      <x:c r="N3026"/>
    </x:row>
    <x:row r="3027">
      <x:c r="A3027" t="str">
        <x:v>Wayne Russell|2026-04-17</x:v>
      </x:c>
      <x:c r="B3027" s="888" t="n">
        <x:v>46129</x:v>
      </x:c>
      <x:c r="C3027" t="str">
        <x:v>Wayne Russell</x:v>
      </x:c>
      <x:c r="D3027" t="str">
        <x:v>Permanent</x:v>
      </x:c>
      <x:c r="E3027" t="str">
        <x:v>Birmingham</x:v>
      </x:c>
      <x:c r="F3027" t="str">
        <x:v>Operative Porter</x:v>
      </x:c>
      <x:c r="G3027" t="str">
        <x:v>398591, 399708A</x:v>
      </x:c>
      <x:c r="H3027" t="str">
        <x:v>British Motor Museum; Midland Heart</x:v>
      </x:c>
      <x:c r="I3027" t="n">
        <x:v>19</x:v>
      </x:c>
      <x:c r="J3027" t="str">
        <x:v>Worked — 2 records</x:v>
      </x:c>
      <x:c r="K3027" t="str">
        <x:v>Employee 1722; home branch Birmingham; assigned role Operative Porter | Deployment branch: Birmingham | Actual role: Operative Porter, Operative Skilled | Jobs: 398591, 399708A | Customers: British Motor Museum; Midland Heart | Actual hours: 19.0; source records: 2</x:v>
      </x:c>
      <x:c r="L3027" t="str">
        <x:v>Include</x:v>
      </x:c>
      <x:c r="M3027"/>
      <x:c r="N3027"/>
    </x:row>
    <x:row r="3028">
      <x:c r="A3028" t="str">
        <x:v>Wayne Russell|2026-04-20</x:v>
      </x:c>
      <x:c r="B3028" s="888" t="n">
        <x:v>46132</x:v>
      </x:c>
      <x:c r="C3028" t="str">
        <x:v>Wayne Russell</x:v>
      </x:c>
      <x:c r="D3028" t="str">
        <x:v>Permanent</x:v>
      </x:c>
      <x:c r="E3028" t="str">
        <x:v>Birmingham</x:v>
      </x:c>
      <x:c r="F3028" t="str">
        <x:v>Operative Porter</x:v>
      </x:c>
      <x:c r="G3028" t="str">
        <x:v>400868</x:v>
      </x:c>
      <x:c r="H3028" t="str">
        <x:v>Sumo Digital</x:v>
      </x:c>
      <x:c r="I3028" t="n">
        <x:v>8</x:v>
      </x:c>
      <x:c r="J3028" t="str">
        <x:v>Worked</x:v>
      </x:c>
      <x:c r="K3028" t="str">
        <x:v>Employee 1722; home branch Birmingham; assigned role Operative Porter | Deployment branch: Birmingham | Actual role: Operative Skilled | Jobs: 400868 | Customers: Sumo Digital | Actual hours: 8.0; source records: 1</x:v>
      </x:c>
      <x:c r="L3028" t="str">
        <x:v>Include</x:v>
      </x:c>
      <x:c r="M3028"/>
      <x:c r="N3028"/>
    </x:row>
    <x:row r="3029">
      <x:c r="A3029" t="str">
        <x:v>Wayne Russell|2026-04-21</x:v>
      </x:c>
      <x:c r="B3029" s="888" t="n">
        <x:v>46133</x:v>
      </x:c>
      <x:c r="C3029" t="str">
        <x:v>Wayne Russell</x:v>
      </x:c>
      <x:c r="D3029" t="str">
        <x:v>Permanent</x:v>
      </x:c>
      <x:c r="E3029" t="str">
        <x:v>Birmingham</x:v>
      </x:c>
      <x:c r="F3029" t="str">
        <x:v>Operative Porter</x:v>
      </x:c>
      <x:c r="G3029" t="str">
        <x:v>400903</x:v>
      </x:c>
      <x:c r="H3029" t="str">
        <x:v>Walsall Leather Museum</x:v>
      </x:c>
      <x:c r="I3029" t="n">
        <x:v>10.5</x:v>
      </x:c>
      <x:c r="J3029" t="str">
        <x:v>Worked</x:v>
      </x:c>
      <x:c r="K3029" t="str">
        <x:v>Employee 1722; home branch Birmingham; assigned role Operative Porter | Deployment branch: Birmingham | Actual role: Operative Porter | Jobs: 400903 | Customers: Walsall Leather Museum | Actual hours: 10.5; source records: 1</x:v>
      </x:c>
      <x:c r="L3029" t="str">
        <x:v>Include</x:v>
      </x:c>
      <x:c r="M3029"/>
      <x:c r="N3029"/>
    </x:row>
    <x:row r="3030">
      <x:c r="A3030" t="str">
        <x:v>Wayne Russell|2026-04-22</x:v>
      </x:c>
      <x:c r="B3030" s="888" t="n">
        <x:v>46134</x:v>
      </x:c>
      <x:c r="C3030" t="str">
        <x:v>Wayne Russell</x:v>
      </x:c>
      <x:c r="D3030" t="str">
        <x:v>Permanent</x:v>
      </x:c>
      <x:c r="E3030" t="str">
        <x:v>Birmingham</x:v>
      </x:c>
      <x:c r="F3030" t="str">
        <x:v>Operative Porter</x:v>
      </x:c>
      <x:c r="G3030" t="str">
        <x:v>400903</x:v>
      </x:c>
      <x:c r="H3030" t="str">
        <x:v>Walsall Leather Museum</x:v>
      </x:c>
      <x:c r="I3030" t="n">
        <x:v>9.5</x:v>
      </x:c>
      <x:c r="J3030" t="str">
        <x:v>Worked</x:v>
      </x:c>
      <x:c r="K3030" t="str">
        <x:v>Employee 1722; home branch Birmingham; assigned role Operative Porter | Deployment branch: Birmingham | Actual role: Operative Porter | Jobs: 400903 | Customers: Walsall Leather Museum | Actual hours: 9.5; source records: 1</x:v>
      </x:c>
      <x:c r="L3030" t="str">
        <x:v>Include</x:v>
      </x:c>
      <x:c r="M3030"/>
      <x:c r="N3030"/>
    </x:row>
    <x:row r="3031">
      <x:c r="A3031" t="str">
        <x:v>Wayne Russell|2026-04-25</x:v>
      </x:c>
      <x:c r="B3031" s="888" t="n">
        <x:v>46137</x:v>
      </x:c>
      <x:c r="C3031" t="str">
        <x:v>Wayne Russell</x:v>
      </x:c>
      <x:c r="D3031" t="str">
        <x:v>Permanent</x:v>
      </x:c>
      <x:c r="E3031" t="str">
        <x:v>Birmingham</x:v>
      </x:c>
      <x:c r="F3031" t="str">
        <x:v>Operative Porter</x:v>
      </x:c>
      <x:c r="G3031" t="str">
        <x:v>399708A</x:v>
      </x:c>
      <x:c r="H3031" t="str">
        <x:v>Midland Heart</x:v>
      </x:c>
      <x:c r="I3031" t="n">
        <x:v>6.5</x:v>
      </x:c>
      <x:c r="J3031" t="str">
        <x:v>Worked</x:v>
      </x:c>
      <x:c r="K3031" t="str">
        <x:v>Employee 1722; home branch Birmingham; assigned role Operative Porter | Deployment branch: Birmingham | Actual role: Operative Skilled | Jobs: 399708A | Customers: Midland Heart | Actual hours: 6.5; source records: 1</x:v>
      </x:c>
      <x:c r="L3031" t="str">
        <x:v>Include</x:v>
      </x:c>
      <x:c r="M3031"/>
      <x:c r="N3031"/>
    </x:row>
    <x:row r="3032">
      <x:c r="A3032" t="str">
        <x:v>Wayne Russell|2026-04-29</x:v>
      </x:c>
      <x:c r="B3032" s="888" t="n">
        <x:v>46141</x:v>
      </x:c>
      <x:c r="C3032" t="str">
        <x:v>Wayne Russell</x:v>
      </x:c>
      <x:c r="D3032" t="str">
        <x:v>Permanent</x:v>
      </x:c>
      <x:c r="E3032" t="str">
        <x:v>Birmingham</x:v>
      </x:c>
      <x:c r="F3032" t="str">
        <x:v>Operative Porter</x:v>
      </x:c>
      <x:c r="G3032" t="str">
        <x:v>401826, 400256</x:v>
      </x:c>
      <x:c r="H3032" t="str">
        <x:v>Analytech Limited; Marel GB Ltd</x:v>
      </x:c>
      <x:c r="I3032" t="n">
        <x:v>11</x:v>
      </x:c>
      <x:c r="J3032" t="str">
        <x:v>Worked — 2 records</x:v>
      </x:c>
      <x:c r="K3032" t="str">
        <x:v>Employee 1722; home branch Birmingham; assigned role Operative Porter | Deployment branch: Birmingham | Actual role: Operative Porter | Jobs: 401826, 400256 | Customers: Analytech Limited; Marel GB Ltd | Actual hours: 11.0; source records: 2</x:v>
      </x:c>
      <x:c r="L3032" t="str">
        <x:v>Include</x:v>
      </x:c>
      <x:c r="M3032"/>
      <x:c r="N3032"/>
    </x:row>
    <x:row r="3033">
      <x:c r="A3033" t="str">
        <x:v>Wayne Russell|2026-04-30</x:v>
      </x:c>
      <x:c r="B3033" s="888" t="n">
        <x:v>46142</x:v>
      </x:c>
      <x:c r="C3033" t="str">
        <x:v>Wayne Russell</x:v>
      </x:c>
      <x:c r="D3033" t="str">
        <x:v>Permanent</x:v>
      </x:c>
      <x:c r="E3033" t="str">
        <x:v>Birmingham</x:v>
      </x:c>
      <x:c r="F3033" t="str">
        <x:v>Operative Porter</x:v>
      </x:c>
      <x:c r="G3033" t="str">
        <x:v>400903</x:v>
      </x:c>
      <x:c r="H3033" t="str">
        <x:v>Walsall Leather Museum</x:v>
      </x:c>
      <x:c r="I3033" t="n">
        <x:v>9</x:v>
      </x:c>
      <x:c r="J3033" t="str">
        <x:v>Worked</x:v>
      </x:c>
      <x:c r="K3033" t="str">
        <x:v>Employee 1722; home branch Birmingham; assigned role Operative Porter | Deployment branch: Birmingham | Actual role: Operative Porter | Jobs: 400903 | Customers: Walsall Leather Museum | Actual hours: 9.0; source records: 1</x:v>
      </x:c>
      <x:c r="L3033" t="str">
        <x:v>Include</x:v>
      </x:c>
      <x:c r="M3033"/>
      <x:c r="N3033"/>
    </x:row>
    <x:row r="3034">
      <x:c r="A3034" t="str">
        <x:v>Will Horton.|2026-04-07</x:v>
      </x:c>
      <x:c r="B3034" s="888" t="n">
        <x:v>46119</x:v>
      </x:c>
      <x:c r="C3034" t="str">
        <x:v>Will Horton.</x:v>
      </x:c>
      <x:c r="D3034" t="str">
        <x:v>Permanent</x:v>
      </x:c>
      <x:c r="E3034" t="str">
        <x:v>Thurrock</x:v>
      </x:c>
      <x:c r="F3034" t="str">
        <x:v>Warehouse</x:v>
      </x:c>
      <x:c r="G3034"/>
      <x:c r="H3034"/>
      <x:c r="I3034" t="n">
        <x:v>0</x:v>
      </x:c>
      <x:c r="J3034" t="str">
        <x:v>Annual leave</x:v>
      </x:c>
      <x:c r="K3034" t="str">
        <x:v>Employee 2280; home branch Thurrock; assigned role Warehouse | Leave: Annual Leave (Days) | Leave calendar basis: Fixed schedule</x:v>
      </x:c>
      <x:c r="L3034" t="str">
        <x:v>Include</x:v>
      </x:c>
      <x:c r="M3034"/>
      <x:c r="N3034"/>
    </x:row>
    <x:row r="3035">
      <x:c r="A3035" t="str">
        <x:v>Will Horton.|2026-04-08</x:v>
      </x:c>
      <x:c r="B3035" s="888" t="n">
        <x:v>46120</x:v>
      </x:c>
      <x:c r="C3035" t="str">
        <x:v>Will Horton.</x:v>
      </x:c>
      <x:c r="D3035" t="str">
        <x:v>Permanent</x:v>
      </x:c>
      <x:c r="E3035" t="str">
        <x:v>Thurrock</x:v>
      </x:c>
      <x:c r="F3035" t="str">
        <x:v>Warehouse</x:v>
      </x:c>
      <x:c r="G3035" t="str">
        <x:v>363792D</x:v>
      </x:c>
      <x:c r="H3035" t="str">
        <x:v>Thurrock Warehouse</x:v>
      </x:c>
      <x:c r="I3035" t="n">
        <x:v>9</x:v>
      </x:c>
      <x:c r="J3035" t="str">
        <x:v>Worked</x:v>
      </x:c>
      <x:c r="K3035" t="str">
        <x:v>Employee 2280; home branch Thurrock; assigned role Warehouse | Deployment branch: Thurrock | Actual role: Operative Driver | Jobs: 363792D | Customers: Thurrock Warehouse | Actual hours: 9.0; source records: 1</x:v>
      </x:c>
      <x:c r="L3035" t="str">
        <x:v>Include</x:v>
      </x:c>
      <x:c r="M3035"/>
      <x:c r="N3035"/>
    </x:row>
    <x:row r="3036">
      <x:c r="A3036" t="str">
        <x:v>Will Horton.|2026-04-09</x:v>
      </x:c>
      <x:c r="B3036" s="888" t="n">
        <x:v>46121</x:v>
      </x:c>
      <x:c r="C3036" t="str">
        <x:v>Will Horton.</x:v>
      </x:c>
      <x:c r="D3036" t="str">
        <x:v>Permanent</x:v>
      </x:c>
      <x:c r="E3036" t="str">
        <x:v>Thurrock</x:v>
      </x:c>
      <x:c r="F3036" t="str">
        <x:v>Warehouse</x:v>
      </x:c>
      <x:c r="G3036" t="str">
        <x:v>363792D</x:v>
      </x:c>
      <x:c r="H3036" t="str">
        <x:v>Thurrock Warehouse</x:v>
      </x:c>
      <x:c r="I3036" t="n">
        <x:v>9</x:v>
      </x:c>
      <x:c r="J3036" t="str">
        <x:v>Worked</x:v>
      </x:c>
      <x:c r="K3036" t="str">
        <x:v>Employee 2280; home branch Thurrock; assigned role Warehouse | Deployment branch: Thurrock | Actual role: Operative Driver | Jobs: 363792D | Customers: Thurrock Warehouse | Actual hours: 9.0; source records: 1</x:v>
      </x:c>
      <x:c r="L3036" t="str">
        <x:v>Include</x:v>
      </x:c>
      <x:c r="M3036"/>
      <x:c r="N3036"/>
    </x:row>
    <x:row r="3037">
      <x:c r="A3037" t="str">
        <x:v>Will Horton.|2026-04-10</x:v>
      </x:c>
      <x:c r="B3037" s="888" t="n">
        <x:v>46122</x:v>
      </x:c>
      <x:c r="C3037" t="str">
        <x:v>Will Horton.</x:v>
      </x:c>
      <x:c r="D3037" t="str">
        <x:v>Permanent</x:v>
      </x:c>
      <x:c r="E3037" t="str">
        <x:v>Thurrock</x:v>
      </x:c>
      <x:c r="F3037" t="str">
        <x:v>Warehouse</x:v>
      </x:c>
      <x:c r="G3037" t="str">
        <x:v>363792D</x:v>
      </x:c>
      <x:c r="H3037" t="str">
        <x:v>Thurrock Warehouse</x:v>
      </x:c>
      <x:c r="I3037" t="n">
        <x:v>9</x:v>
      </x:c>
      <x:c r="J3037" t="str">
        <x:v>Worked</x:v>
      </x:c>
      <x:c r="K3037" t="str">
        <x:v>Employee 2280; home branch Thurrock; assigned role Warehouse | Deployment branch: Thurrock | Actual role: Operative Driver | Jobs: 363792D | Customers: Thurrock Warehouse | Actual hours: 9.0; source records: 1</x:v>
      </x:c>
      <x:c r="L3037" t="str">
        <x:v>Include</x:v>
      </x:c>
      <x:c r="M3037"/>
      <x:c r="N3037"/>
    </x:row>
    <x:row r="3038">
      <x:c r="A3038" t="str">
        <x:v>Will Horton.|2026-04-13</x:v>
      </x:c>
      <x:c r="B3038" s="888" t="n">
        <x:v>46125</x:v>
      </x:c>
      <x:c r="C3038" t="str">
        <x:v>Will Horton.</x:v>
      </x:c>
      <x:c r="D3038" t="str">
        <x:v>Permanent</x:v>
      </x:c>
      <x:c r="E3038" t="str">
        <x:v>Thurrock</x:v>
      </x:c>
      <x:c r="F3038" t="str">
        <x:v>Warehouse</x:v>
      </x:c>
      <x:c r="G3038"/>
      <x:c r="H3038"/>
      <x:c r="I3038" t="n">
        <x:v>0</x:v>
      </x:c>
      <x:c r="J3038" t="str">
        <x:v>Annual leave</x:v>
      </x:c>
      <x:c r="K3038" t="str">
        <x:v>Employee 2280; home branch Thurrock; assigned role Warehouse | Leave: Annual Leave (Days) | Leave calendar basis: Fixed schedule</x:v>
      </x:c>
      <x:c r="L3038" t="str">
        <x:v>Include</x:v>
      </x:c>
      <x:c r="M3038"/>
      <x:c r="N3038"/>
    </x:row>
    <x:row r="3039">
      <x:c r="A3039" t="str">
        <x:v>Will Horton.|2026-04-14</x:v>
      </x:c>
      <x:c r="B3039" s="888" t="n">
        <x:v>46126</x:v>
      </x:c>
      <x:c r="C3039" t="str">
        <x:v>Will Horton.</x:v>
      </x:c>
      <x:c r="D3039" t="str">
        <x:v>Permanent</x:v>
      </x:c>
      <x:c r="E3039" t="str">
        <x:v>Thurrock</x:v>
      </x:c>
      <x:c r="F3039" t="str">
        <x:v>Warehouse</x:v>
      </x:c>
      <x:c r="G3039"/>
      <x:c r="H3039"/>
      <x:c r="I3039" t="n">
        <x:v>0</x:v>
      </x:c>
      <x:c r="J3039" t="str">
        <x:v>Annual leave</x:v>
      </x:c>
      <x:c r="K3039" t="str">
        <x:v>Employee 2280; home branch Thurrock; assigned role Warehouse | Leave: Annual Leave (Days) | Leave calendar basis: Fixed schedule</x:v>
      </x:c>
      <x:c r="L3039" t="str">
        <x:v>Include</x:v>
      </x:c>
      <x:c r="M3039"/>
      <x:c r="N3039"/>
    </x:row>
    <x:row r="3040">
      <x:c r="A3040" t="str">
        <x:v>Will Horton.|2026-04-15</x:v>
      </x:c>
      <x:c r="B3040" s="888" t="n">
        <x:v>46127</x:v>
      </x:c>
      <x:c r="C3040" t="str">
        <x:v>Will Horton.</x:v>
      </x:c>
      <x:c r="D3040" t="str">
        <x:v>Permanent</x:v>
      </x:c>
      <x:c r="E3040" t="str">
        <x:v>Thurrock</x:v>
      </x:c>
      <x:c r="F3040" t="str">
        <x:v>Warehouse</x:v>
      </x:c>
      <x:c r="G3040" t="str">
        <x:v>363792D</x:v>
      </x:c>
      <x:c r="H3040" t="str">
        <x:v>Thurrock Warehouse</x:v>
      </x:c>
      <x:c r="I3040" t="n">
        <x:v>9</x:v>
      </x:c>
      <x:c r="J3040" t="str">
        <x:v>Worked</x:v>
      </x:c>
      <x:c r="K3040" t="str">
        <x:v>Employee 2280; home branch Thurrock; assigned role Warehouse | Deployment branch: Thurrock | Actual role: Operative Driver | Jobs: 363792D | Customers: Thurrock Warehouse | Actual hours: 9.0; source records: 1</x:v>
      </x:c>
      <x:c r="L3040" t="str">
        <x:v>Include</x:v>
      </x:c>
      <x:c r="M3040"/>
      <x:c r="N3040"/>
    </x:row>
    <x:row r="3041">
      <x:c r="A3041" t="str">
        <x:v>Will Horton.|2026-04-16</x:v>
      </x:c>
      <x:c r="B3041" s="888" t="n">
        <x:v>46128</x:v>
      </x:c>
      <x:c r="C3041" t="str">
        <x:v>Will Horton.</x:v>
      </x:c>
      <x:c r="D3041" t="str">
        <x:v>Permanent</x:v>
      </x:c>
      <x:c r="E3041" t="str">
        <x:v>Thurrock</x:v>
      </x:c>
      <x:c r="F3041" t="str">
        <x:v>Warehouse</x:v>
      </x:c>
      <x:c r="G3041" t="str">
        <x:v>363792D</x:v>
      </x:c>
      <x:c r="H3041" t="str">
        <x:v>Thurrock Warehouse</x:v>
      </x:c>
      <x:c r="I3041" t="n">
        <x:v>9</x:v>
      </x:c>
      <x:c r="J3041" t="str">
        <x:v>Worked</x:v>
      </x:c>
      <x:c r="K3041" t="str">
        <x:v>Employee 2280; home branch Thurrock; assigned role Warehouse | Deployment branch: Thurrock | Actual role: Operative Driver | Jobs: 363792D | Customers: Thurrock Warehouse | Actual hours: 9.0; source records: 1</x:v>
      </x:c>
      <x:c r="L3041" t="str">
        <x:v>Include</x:v>
      </x:c>
      <x:c r="M3041"/>
      <x:c r="N3041"/>
    </x:row>
    <x:row r="3042">
      <x:c r="A3042" t="str">
        <x:v>Will Horton.|2026-04-17</x:v>
      </x:c>
      <x:c r="B3042" s="888" t="n">
        <x:v>46129</x:v>
      </x:c>
      <x:c r="C3042" t="str">
        <x:v>Will Horton.</x:v>
      </x:c>
      <x:c r="D3042" t="str">
        <x:v>Permanent</x:v>
      </x:c>
      <x:c r="E3042" t="str">
        <x:v>Thurrock</x:v>
      </x:c>
      <x:c r="F3042" t="str">
        <x:v>Warehouse</x:v>
      </x:c>
      <x:c r="G3042" t="str">
        <x:v>363792D</x:v>
      </x:c>
      <x:c r="H3042" t="str">
        <x:v>Thurrock Warehouse</x:v>
      </x:c>
      <x:c r="I3042" t="n">
        <x:v>9</x:v>
      </x:c>
      <x:c r="J3042" t="str">
        <x:v>Worked</x:v>
      </x:c>
      <x:c r="K3042" t="str">
        <x:v>Employee 2280; home branch Thurrock; assigned role Warehouse | Deployment branch: Thurrock | Actual role: Operative Driver | Jobs: 363792D | Customers: Thurrock Warehouse | Actual hours: 9.0; source records: 1</x:v>
      </x:c>
      <x:c r="L3042" t="str">
        <x:v>Include</x:v>
      </x:c>
      <x:c r="M3042"/>
      <x:c r="N3042"/>
    </x:row>
    <x:row r="3043">
      <x:c r="A3043" t="str">
        <x:v>Will Horton.|2026-04-20</x:v>
      </x:c>
      <x:c r="B3043" s="888" t="n">
        <x:v>46132</x:v>
      </x:c>
      <x:c r="C3043" t="str">
        <x:v>Will Horton.</x:v>
      </x:c>
      <x:c r="D3043" t="str">
        <x:v>Permanent</x:v>
      </x:c>
      <x:c r="E3043" t="str">
        <x:v>Thurrock</x:v>
      </x:c>
      <x:c r="F3043" t="str">
        <x:v>Warehouse</x:v>
      </x:c>
      <x:c r="G3043" t="str">
        <x:v>363792D</x:v>
      </x:c>
      <x:c r="H3043" t="str">
        <x:v>Thurrock Warehouse</x:v>
      </x:c>
      <x:c r="I3043" t="n">
        <x:v>9</x:v>
      </x:c>
      <x:c r="J3043" t="str">
        <x:v>Worked</x:v>
      </x:c>
      <x:c r="K3043" t="str">
        <x:v>Employee 2280; home branch Thurrock; assigned role Warehouse | Deployment branch: Thurrock | Actual role: Operative Driver | Jobs: 363792D | Customers: Thurrock Warehouse | Actual hours: 9.0; source records: 1</x:v>
      </x:c>
      <x:c r="L3043" t="str">
        <x:v>Include</x:v>
      </x:c>
      <x:c r="M3043"/>
      <x:c r="N3043"/>
    </x:row>
    <x:row r="3044">
      <x:c r="A3044" t="str">
        <x:v>Will Horton.|2026-04-21</x:v>
      </x:c>
      <x:c r="B3044" s="888" t="n">
        <x:v>46133</x:v>
      </x:c>
      <x:c r="C3044" t="str">
        <x:v>Will Horton.</x:v>
      </x:c>
      <x:c r="D3044" t="str">
        <x:v>Permanent</x:v>
      </x:c>
      <x:c r="E3044" t="str">
        <x:v>Thurrock</x:v>
      </x:c>
      <x:c r="F3044" t="str">
        <x:v>Warehouse</x:v>
      </x:c>
      <x:c r="G3044" t="str">
        <x:v>363792D</x:v>
      </x:c>
      <x:c r="H3044" t="str">
        <x:v>Thurrock Warehouse</x:v>
      </x:c>
      <x:c r="I3044" t="n">
        <x:v>9</x:v>
      </x:c>
      <x:c r="J3044" t="str">
        <x:v>Worked</x:v>
      </x:c>
      <x:c r="K3044" t="str">
        <x:v>Employee 2280; home branch Thurrock; assigned role Warehouse | Deployment branch: Thurrock | Actual role: Operative Driver | Jobs: 363792D | Customers: Thurrock Warehouse | Actual hours: 9.0; source records: 1</x:v>
      </x:c>
      <x:c r="L3044" t="str">
        <x:v>Include</x:v>
      </x:c>
      <x:c r="M3044"/>
      <x:c r="N3044"/>
    </x:row>
    <x:row r="3045">
      <x:c r="A3045" t="str">
        <x:v>Will Horton.|2026-04-22</x:v>
      </x:c>
      <x:c r="B3045" s="888" t="n">
        <x:v>46134</x:v>
      </x:c>
      <x:c r="C3045" t="str">
        <x:v>Will Horton.</x:v>
      </x:c>
      <x:c r="D3045" t="str">
        <x:v>Permanent</x:v>
      </x:c>
      <x:c r="E3045" t="str">
        <x:v>Thurrock</x:v>
      </x:c>
      <x:c r="F3045" t="str">
        <x:v>Warehouse</x:v>
      </x:c>
      <x:c r="G3045" t="str">
        <x:v>363792D</x:v>
      </x:c>
      <x:c r="H3045" t="str">
        <x:v>Thurrock Warehouse</x:v>
      </x:c>
      <x:c r="I3045" t="n">
        <x:v>9</x:v>
      </x:c>
      <x:c r="J3045" t="str">
        <x:v>Worked</x:v>
      </x:c>
      <x:c r="K3045" t="str">
        <x:v>Employee 2280; home branch Thurrock; assigned role Warehouse | Deployment branch: Thurrock | Actual role: Operative Driver | Jobs: 363792D | Customers: Thurrock Warehouse | Actual hours: 9.0; source records: 1</x:v>
      </x:c>
      <x:c r="L3045" t="str">
        <x:v>Include</x:v>
      </x:c>
      <x:c r="M3045"/>
      <x:c r="N3045"/>
    </x:row>
    <x:row r="3046">
      <x:c r="A3046" t="str">
        <x:v>Will Horton.|2026-04-23</x:v>
      </x:c>
      <x:c r="B3046" s="888" t="n">
        <x:v>46135</x:v>
      </x:c>
      <x:c r="C3046" t="str">
        <x:v>Will Horton.</x:v>
      </x:c>
      <x:c r="D3046" t="str">
        <x:v>Permanent</x:v>
      </x:c>
      <x:c r="E3046" t="str">
        <x:v>Thurrock</x:v>
      </x:c>
      <x:c r="F3046" t="str">
        <x:v>Warehouse</x:v>
      </x:c>
      <x:c r="G3046" t="str">
        <x:v>363792D</x:v>
      </x:c>
      <x:c r="H3046" t="str">
        <x:v>Thurrock Warehouse</x:v>
      </x:c>
      <x:c r="I3046" t="n">
        <x:v>9</x:v>
      </x:c>
      <x:c r="J3046" t="str">
        <x:v>Worked</x:v>
      </x:c>
      <x:c r="K3046" t="str">
        <x:v>Employee 2280; home branch Thurrock; assigned role Warehouse | Deployment branch: Thurrock | Actual role: Operative Driver | Jobs: 363792D | Customers: Thurrock Warehouse | Actual hours: 9.0; source records: 1</x:v>
      </x:c>
      <x:c r="L3046" t="str">
        <x:v>Include</x:v>
      </x:c>
      <x:c r="M3046"/>
      <x:c r="N3046"/>
    </x:row>
    <x:row r="3047">
      <x:c r="A3047" t="str">
        <x:v>Will Horton.|2026-04-24</x:v>
      </x:c>
      <x:c r="B3047" s="888" t="n">
        <x:v>46136</x:v>
      </x:c>
      <x:c r="C3047" t="str">
        <x:v>Will Horton.</x:v>
      </x:c>
      <x:c r="D3047" t="str">
        <x:v>Permanent</x:v>
      </x:c>
      <x:c r="E3047" t="str">
        <x:v>Thurrock</x:v>
      </x:c>
      <x:c r="F3047" t="str">
        <x:v>Warehouse</x:v>
      </x:c>
      <x:c r="G3047"/>
      <x:c r="H3047"/>
      <x:c r="I3047" t="n">
        <x:v>0</x:v>
      </x:c>
      <x:c r="J3047" t="str">
        <x:v>Annual leave</x:v>
      </x:c>
      <x:c r="K3047" t="str">
        <x:v>Employee 2280; home branch Thurrock; assigned role Warehouse | Leave: Annual Leave (Days) | Leave calendar basis: Fixed schedule</x:v>
      </x:c>
      <x:c r="L3047" t="str">
        <x:v>Include</x:v>
      </x:c>
      <x:c r="M3047"/>
      <x:c r="N3047"/>
    </x:row>
    <x:row r="3048">
      <x:c r="A3048" t="str">
        <x:v>Will Horton.|2026-04-27</x:v>
      </x:c>
      <x:c r="B3048" s="888" t="n">
        <x:v>46139</x:v>
      </x:c>
      <x:c r="C3048" t="str">
        <x:v>Will Horton.</x:v>
      </x:c>
      <x:c r="D3048" t="str">
        <x:v>Permanent</x:v>
      </x:c>
      <x:c r="E3048" t="str">
        <x:v>Thurrock</x:v>
      </x:c>
      <x:c r="F3048" t="str">
        <x:v>Warehouse</x:v>
      </x:c>
      <x:c r="G3048"/>
      <x:c r="H3048"/>
      <x:c r="I3048" t="n">
        <x:v>0</x:v>
      </x:c>
      <x:c r="J3048" t="str">
        <x:v>Annual leave</x:v>
      </x:c>
      <x:c r="K3048" t="str">
        <x:v>Employee 2280; home branch Thurrock; assigned role Warehouse | Leave: Annual Leave (Days) | Leave calendar basis: Fixed schedule</x:v>
      </x:c>
      <x:c r="L3048" t="str">
        <x:v>Include</x:v>
      </x:c>
      <x:c r="M3048"/>
      <x:c r="N3048"/>
    </x:row>
    <x:row r="3049">
      <x:c r="A3049" t="str">
        <x:v>Will Horton.|2026-04-28</x:v>
      </x:c>
      <x:c r="B3049" s="888" t="n">
        <x:v>46140</x:v>
      </x:c>
      <x:c r="C3049" t="str">
        <x:v>Will Horton.</x:v>
      </x:c>
      <x:c r="D3049" t="str">
        <x:v>Permanent</x:v>
      </x:c>
      <x:c r="E3049" t="str">
        <x:v>Thurrock</x:v>
      </x:c>
      <x:c r="F3049" t="str">
        <x:v>Warehouse</x:v>
      </x:c>
      <x:c r="G3049" t="str">
        <x:v>363792D</x:v>
      </x:c>
      <x:c r="H3049" t="str">
        <x:v>Thurrock Warehouse</x:v>
      </x:c>
      <x:c r="I3049" t="n">
        <x:v>9</x:v>
      </x:c>
      <x:c r="J3049" t="str">
        <x:v>Worked</x:v>
      </x:c>
      <x:c r="K3049" t="str">
        <x:v>Employee 2280; home branch Thurrock; assigned role Warehouse | Deployment branch: Thurrock | Actual role: Operative Driver | Jobs: 363792D | Customers: Thurrock Warehouse | Actual hours: 9.0; source records: 1</x:v>
      </x:c>
      <x:c r="L3049" t="str">
        <x:v>Include</x:v>
      </x:c>
      <x:c r="M3049"/>
      <x:c r="N3049"/>
    </x:row>
    <x:row r="3050">
      <x:c r="A3050" t="str">
        <x:v>Will Horton.|2026-04-29</x:v>
      </x:c>
      <x:c r="B3050" s="888" t="n">
        <x:v>46141</x:v>
      </x:c>
      <x:c r="C3050" t="str">
        <x:v>Will Horton.</x:v>
      </x:c>
      <x:c r="D3050" t="str">
        <x:v>Permanent</x:v>
      </x:c>
      <x:c r="E3050" t="str">
        <x:v>Thurrock</x:v>
      </x:c>
      <x:c r="F3050" t="str">
        <x:v>Warehouse</x:v>
      </x:c>
      <x:c r="G3050" t="str">
        <x:v>363792D</x:v>
      </x:c>
      <x:c r="H3050" t="str">
        <x:v>Thurrock Warehouse</x:v>
      </x:c>
      <x:c r="I3050" t="n">
        <x:v>9</x:v>
      </x:c>
      <x:c r="J3050" t="str">
        <x:v>Worked</x:v>
      </x:c>
      <x:c r="K3050" t="str">
        <x:v>Employee 2280; home branch Thurrock; assigned role Warehouse | Deployment branch: Thurrock | Actual role: Operative Driver | Jobs: 363792D | Customers: Thurrock Warehouse | Actual hours: 9.0; source records: 1</x:v>
      </x:c>
      <x:c r="L3050" t="str">
        <x:v>Include</x:v>
      </x:c>
      <x:c r="M3050"/>
      <x:c r="N3050"/>
    </x:row>
    <x:row r="3051">
      <x:c r="A3051" t="str">
        <x:v>Will Horton.|2026-04-30</x:v>
      </x:c>
      <x:c r="B3051" s="888" t="n">
        <x:v>46142</x:v>
      </x:c>
      <x:c r="C3051" t="str">
        <x:v>Will Horton.</x:v>
      </x:c>
      <x:c r="D3051" t="str">
        <x:v>Permanent</x:v>
      </x:c>
      <x:c r="E3051" t="str">
        <x:v>Thurrock</x:v>
      </x:c>
      <x:c r="F3051" t="str">
        <x:v>Warehouse</x:v>
      </x:c>
      <x:c r="G3051" t="str">
        <x:v>363792D</x:v>
      </x:c>
      <x:c r="H3051" t="str">
        <x:v>Thurrock Warehouse</x:v>
      </x:c>
      <x:c r="I3051" t="n">
        <x:v>9</x:v>
      </x:c>
      <x:c r="J3051" t="str">
        <x:v>Worked</x:v>
      </x:c>
      <x:c r="K3051" t="str">
        <x:v>Employee 2280; home branch Thurrock; assigned role Warehouse | Deployment branch: Thurrock | Actual role: Operative Driver | Jobs: 363792D | Customers: Thurrock Warehouse | Actual hours: 9.0; source records: 1</x:v>
      </x:c>
      <x:c r="L3051" t="str">
        <x:v>Include</x:v>
      </x:c>
      <x:c r="M3051"/>
      <x:c r="N3051"/>
    </x:row>
    <x:row r="3052">
      <x:c r="A3052" t="str">
        <x:v>William Dzinski|2026-04-01</x:v>
      </x:c>
      <x:c r="B3052" s="888" t="n">
        <x:v>46113</x:v>
      </x:c>
      <x:c r="C3052" t="str">
        <x:v>William Dzinski</x:v>
      </x:c>
      <x:c r="D3052" t="str">
        <x:v>Permanent</x:v>
      </x:c>
      <x:c r="E3052" t="str">
        <x:v>Croydon</x:v>
      </x:c>
      <x:c r="F3052" t="str">
        <x:v>Operative Porter</x:v>
      </x:c>
      <x:c r="G3052" t="str">
        <x:v>398034</x:v>
      </x:c>
      <x:c r="H3052" t="str">
        <x:v>South East Water (Rembuild Ltd)</x:v>
      </x:c>
      <x:c r="I3052" t="n">
        <x:v>5.5</x:v>
      </x:c>
      <x:c r="J3052" t="str">
        <x:v>Worked</x:v>
      </x:c>
      <x:c r="K3052" t="str">
        <x:v>Employee 1864; home branch Croydon; assigned role Operative Porter | Deployment branch: Croydon | Actual role: Operative Skilled | Jobs: 398034 | Customers: South East Water (Rembuild Ltd) | Actual hours: 5.5; source records: 1</x:v>
      </x:c>
      <x:c r="L3052" t="str">
        <x:v>Include</x:v>
      </x:c>
      <x:c r="M3052"/>
      <x:c r="N3052"/>
    </x:row>
    <x:row r="3053">
      <x:c r="A3053" t="str">
        <x:v>William Dzinski|2026-04-02</x:v>
      </x:c>
      <x:c r="B3053" s="888" t="n">
        <x:v>46114</x:v>
      </x:c>
      <x:c r="C3053" t="str">
        <x:v>William Dzinski</x:v>
      </x:c>
      <x:c r="D3053" t="str">
        <x:v>Permanent</x:v>
      </x:c>
      <x:c r="E3053" t="str">
        <x:v>Croydon</x:v>
      </x:c>
      <x:c r="F3053" t="str">
        <x:v>Operative Porter</x:v>
      </x:c>
      <x:c r="G3053" t="str">
        <x:v>393361B</x:v>
      </x:c>
      <x:c r="H3053" t="str">
        <x:v>The Quadrant</x:v>
      </x:c>
      <x:c r="I3053" t="n">
        <x:v>7.5</x:v>
      </x:c>
      <x:c r="J3053" t="str">
        <x:v>Worked</x:v>
      </x:c>
      <x:c r="K3053" t="str">
        <x:v>Employee 1864; home branch Croydon; assigned role Operative Porter | Deployment branch: Croydon | Actual role: Operative Skilled | Jobs: 393361B | Customers: The Quadrant | Actual hours: 7.5; source records: 1</x:v>
      </x:c>
      <x:c r="L3053" t="str">
        <x:v>Include</x:v>
      </x:c>
      <x:c r="M3053"/>
      <x:c r="N3053"/>
    </x:row>
    <x:row r="3054">
      <x:c r="A3054" t="str">
        <x:v>William Dzinski|2026-04-03</x:v>
      </x:c>
      <x:c r="B3054" s="888" t="n">
        <x:v>46115</x:v>
      </x:c>
      <x:c r="C3054" t="str">
        <x:v>William Dzinski</x:v>
      </x:c>
      <x:c r="D3054" t="str">
        <x:v>Permanent</x:v>
      </x:c>
      <x:c r="E3054" t="str">
        <x:v>Croydon</x:v>
      </x:c>
      <x:c r="F3054" t="str">
        <x:v>Operative Porter</x:v>
      </x:c>
      <x:c r="G3054"/>
      <x:c r="H3054"/>
      <x:c r="I3054" t="n">
        <x:v>0</x:v>
      </x:c>
      <x:c r="J3054" t="str">
        <x:v>Annual leave</x:v>
      </x:c>
      <x:c r="K3054" t="str">
        <x:v>Employee 1864; home branch Croydon; assigned role Operative Porter | Leave: Annual Leave (Hours) | Leave calendar basis: Variable-pattern period</x:v>
      </x:c>
      <x:c r="L3054" t="str">
        <x:v>Include</x:v>
      </x:c>
      <x:c r="M3054"/>
      <x:c r="N3054"/>
    </x:row>
    <x:row r="3055">
      <x:c r="A3055" t="str">
        <x:v>William Dzinski|2026-04-06</x:v>
      </x:c>
      <x:c r="B3055" s="888" t="n">
        <x:v>46118</x:v>
      </x:c>
      <x:c r="C3055" t="str">
        <x:v>William Dzinski</x:v>
      </x:c>
      <x:c r="D3055" t="str">
        <x:v>Permanent</x:v>
      </x:c>
      <x:c r="E3055" t="str">
        <x:v>Croydon</x:v>
      </x:c>
      <x:c r="F3055" t="str">
        <x:v>Operative Porter</x:v>
      </x:c>
      <x:c r="G3055"/>
      <x:c r="H3055"/>
      <x:c r="I3055" t="n">
        <x:v>0</x:v>
      </x:c>
      <x:c r="J3055" t="str">
        <x:v>Annual leave</x:v>
      </x:c>
      <x:c r="K3055" t="str">
        <x:v>Employee 1864; home branch Croydon; assigned role Operative Porter | Leave: Annual Leave (Hours) | Leave calendar basis: Variable-pattern period</x:v>
      </x:c>
      <x:c r="L3055" t="str">
        <x:v>Include</x:v>
      </x:c>
      <x:c r="M3055"/>
      <x:c r="N3055"/>
    </x:row>
    <x:row r="3056">
      <x:c r="A3056" t="str">
        <x:v>William Dzinski|2026-04-07</x:v>
      </x:c>
      <x:c r="B3056" s="888" t="n">
        <x:v>46119</x:v>
      </x:c>
      <x:c r="C3056" t="str">
        <x:v>William Dzinski</x:v>
      </x:c>
      <x:c r="D3056" t="str">
        <x:v>Permanent</x:v>
      </x:c>
      <x:c r="E3056" t="str">
        <x:v>Croydon</x:v>
      </x:c>
      <x:c r="F3056" t="str">
        <x:v>Operative Porter</x:v>
      </x:c>
      <x:c r="G3056" t="str">
        <x:v>384900A</x:v>
      </x:c>
      <x:c r="H3056" t="str">
        <x:v>London Borough of Croydon</x:v>
      </x:c>
      <x:c r="I3056" t="n">
        <x:v>8</x:v>
      </x:c>
      <x:c r="J3056" t="str">
        <x:v>Worked</x:v>
      </x:c>
      <x:c r="K3056" t="str">
        <x:v>Employee 1864; home branch Croydon; assigned role Operative Porter | Deployment branch: Croydon | Actual role: Operative Skilled | Jobs: 384900A | Customers: London Borough of Croydon | Actual hours: 8.0; source records: 1</x:v>
      </x:c>
      <x:c r="L3056" t="str">
        <x:v>Include</x:v>
      </x:c>
      <x:c r="M3056"/>
      <x:c r="N3056"/>
    </x:row>
    <x:row r="3057">
      <x:c r="A3057" t="str">
        <x:v>William Dzinski|2026-04-08</x:v>
      </x:c>
      <x:c r="B3057" s="888" t="n">
        <x:v>46120</x:v>
      </x:c>
      <x:c r="C3057" t="str">
        <x:v>William Dzinski</x:v>
      </x:c>
      <x:c r="D3057" t="str">
        <x:v>Permanent</x:v>
      </x:c>
      <x:c r="E3057" t="str">
        <x:v>Croydon</x:v>
      </x:c>
      <x:c r="F3057" t="str">
        <x:v>Operative Porter</x:v>
      </x:c>
      <x:c r="G3057" t="str">
        <x:v>399451H</x:v>
      </x:c>
      <x:c r="H3057" t="str">
        <x:v>Royal Borough of Kensington and Chelsea</x:v>
      </x:c>
      <x:c r="I3057" t="n">
        <x:v>6.5</x:v>
      </x:c>
      <x:c r="J3057" t="str">
        <x:v>Worked</x:v>
      </x:c>
      <x:c r="K3057" t="str">
        <x:v>Employee 1864; home branch Croydon; assigned role Operative Porter | Deployment branch: Croydon | Actual role: Operative Skilled | Jobs: 399451H | Customers: Royal Borough of Kensington and Chelsea | Actual hours: 6.5; source records: 1</x:v>
      </x:c>
      <x:c r="L3057" t="str">
        <x:v>Include</x:v>
      </x:c>
      <x:c r="M3057"/>
      <x:c r="N3057"/>
    </x:row>
    <x:row r="3058">
      <x:c r="A3058" t="str">
        <x:v>William Dzinski|2026-04-09</x:v>
      </x:c>
      <x:c r="B3058" s="888" t="n">
        <x:v>46121</x:v>
      </x:c>
      <x:c r="C3058" t="str">
        <x:v>William Dzinski</x:v>
      </x:c>
      <x:c r="D3058" t="str">
        <x:v>Permanent</x:v>
      </x:c>
      <x:c r="E3058" t="str">
        <x:v>Croydon</x:v>
      </x:c>
      <x:c r="F3058" t="str">
        <x:v>Operative Porter</x:v>
      </x:c>
      <x:c r="G3058" t="str">
        <x:v>384900A</x:v>
      </x:c>
      <x:c r="H3058" t="str">
        <x:v>London Borough of Croydon</x:v>
      </x:c>
      <x:c r="I3058" t="n">
        <x:v>5</x:v>
      </x:c>
      <x:c r="J3058" t="str">
        <x:v>Worked</x:v>
      </x:c>
      <x:c r="K3058" t="str">
        <x:v>Employee 1864; home branch Croydon; assigned role Operative Porter | Deployment branch: Croydon | Actual role: Operative Skilled | Jobs: 384900A | Customers: London Borough of Croydon | Actual hours: 5.0; source records: 1</x:v>
      </x:c>
      <x:c r="L3058" t="str">
        <x:v>Include</x:v>
      </x:c>
      <x:c r="M3058"/>
      <x:c r="N3058"/>
    </x:row>
    <x:row r="3059">
      <x:c r="A3059" t="str">
        <x:v>William Dzinski|2026-04-10</x:v>
      </x:c>
      <x:c r="B3059" s="888" t="n">
        <x:v>46122</x:v>
      </x:c>
      <x:c r="C3059" t="str">
        <x:v>William Dzinski</x:v>
      </x:c>
      <x:c r="D3059" t="str">
        <x:v>Permanent</x:v>
      </x:c>
      <x:c r="E3059" t="str">
        <x:v>Croydon</x:v>
      </x:c>
      <x:c r="F3059" t="str">
        <x:v>Operative Porter</x:v>
      </x:c>
      <x:c r="G3059" t="str">
        <x:v>393361B</x:v>
      </x:c>
      <x:c r="H3059" t="str">
        <x:v>The Quadrant</x:v>
      </x:c>
      <x:c r="I3059" t="n">
        <x:v>7.5</x:v>
      </x:c>
      <x:c r="J3059" t="str">
        <x:v>Worked</x:v>
      </x:c>
      <x:c r="K3059" t="str">
        <x:v>Employee 1864; home branch Croydon; assigned role Operative Porter | Deployment branch: Croydon | Actual role: Operative Skilled | Jobs: 393361B | Customers: The Quadrant | Actual hours: 7.5; source records: 1</x:v>
      </x:c>
      <x:c r="L3059" t="str">
        <x:v>Include</x:v>
      </x:c>
      <x:c r="M3059"/>
      <x:c r="N3059"/>
    </x:row>
    <x:row r="3060">
      <x:c r="A3060" t="str">
        <x:v>William Dzinski|2026-04-13</x:v>
      </x:c>
      <x:c r="B3060" s="888" t="n">
        <x:v>46125</x:v>
      </x:c>
      <x:c r="C3060" t="str">
        <x:v>William Dzinski</x:v>
      </x:c>
      <x:c r="D3060" t="str">
        <x:v>Permanent</x:v>
      </x:c>
      <x:c r="E3060" t="str">
        <x:v>Croydon</x:v>
      </x:c>
      <x:c r="F3060" t="str">
        <x:v>Operative Porter</x:v>
      </x:c>
      <x:c r="G3060"/>
      <x:c r="H3060"/>
      <x:c r="I3060" t="n">
        <x:v>0</x:v>
      </x:c>
      <x:c r="J3060" t="str">
        <x:v>Other leave — Sickness</x:v>
      </x:c>
      <x:c r="K3060" t="str">
        <x:v>Employee 1864; home branch Croydon; assigned role Operative Porter | Leave: Sickness | Leave calendar basis: Variable-pattern period</x:v>
      </x:c>
      <x:c r="L3060" t="str">
        <x:v>Include</x:v>
      </x:c>
      <x:c r="M3060"/>
      <x:c r="N3060"/>
    </x:row>
    <x:row r="3061">
      <x:c r="A3061" t="str">
        <x:v>William Dzinski|2026-04-14</x:v>
      </x:c>
      <x:c r="B3061" s="888" t="n">
        <x:v>46126</x:v>
      </x:c>
      <x:c r="C3061" t="str">
        <x:v>William Dzinski</x:v>
      </x:c>
      <x:c r="D3061" t="str">
        <x:v>Permanent</x:v>
      </x:c>
      <x:c r="E3061" t="str">
        <x:v>Croydon</x:v>
      </x:c>
      <x:c r="F3061" t="str">
        <x:v>Operative Porter</x:v>
      </x:c>
      <x:c r="G3061" t="str">
        <x:v>393361B</x:v>
      </x:c>
      <x:c r="H3061" t="str">
        <x:v>The Quadrant</x:v>
      </x:c>
      <x:c r="I3061" t="n">
        <x:v>8</x:v>
      </x:c>
      <x:c r="J3061" t="str">
        <x:v>Worked</x:v>
      </x:c>
      <x:c r="K3061" t="str">
        <x:v>Employee 1864; home branch Croydon; assigned role Operative Porter | Deployment branch: Croydon | Actual role: Operative Skilled | Jobs: 393361B | Customers: The Quadrant | Actual hours: 8.0; source records: 1</x:v>
      </x:c>
      <x:c r="L3061" t="str">
        <x:v>Include</x:v>
      </x:c>
      <x:c r="M3061"/>
      <x:c r="N3061"/>
    </x:row>
    <x:row r="3062">
      <x:c r="A3062" t="str">
        <x:v>William Dzinski|2026-04-15</x:v>
      </x:c>
      <x:c r="B3062" s="888" t="n">
        <x:v>46127</x:v>
      </x:c>
      <x:c r="C3062" t="str">
        <x:v>William Dzinski</x:v>
      </x:c>
      <x:c r="D3062" t="str">
        <x:v>Permanent</x:v>
      </x:c>
      <x:c r="E3062" t="str">
        <x:v>Croydon</x:v>
      </x:c>
      <x:c r="F3062" t="str">
        <x:v>Operative Porter</x:v>
      </x:c>
      <x:c r="G3062"/>
      <x:c r="H3062"/>
      <x:c r="I3062" t="n">
        <x:v>0</x:v>
      </x:c>
      <x:c r="J3062" t="str">
        <x:v>Annual leave</x:v>
      </x:c>
      <x:c r="K3062" t="str">
        <x:v>Employee 1864; home branch Croydon; assigned role Operative Porter | Leave: Annual Leave (Hours) | Leave calendar basis: Variable-pattern period</x:v>
      </x:c>
      <x:c r="L3062" t="str">
        <x:v>Include</x:v>
      </x:c>
      <x:c r="M3062"/>
      <x:c r="N3062"/>
    </x:row>
    <x:row r="3063">
      <x:c r="A3063" t="str">
        <x:v>William Dzinski|2026-04-16</x:v>
      </x:c>
      <x:c r="B3063" s="888" t="n">
        <x:v>46128</x:v>
      </x:c>
      <x:c r="C3063" t="str">
        <x:v>William Dzinski</x:v>
      </x:c>
      <x:c r="D3063" t="str">
        <x:v>Permanent</x:v>
      </x:c>
      <x:c r="E3063" t="str">
        <x:v>Croydon</x:v>
      </x:c>
      <x:c r="F3063" t="str">
        <x:v>Operative Porter</x:v>
      </x:c>
      <x:c r="G3063"/>
      <x:c r="H3063"/>
      <x:c r="I3063" t="n">
        <x:v>0</x:v>
      </x:c>
      <x:c r="J3063" t="str">
        <x:v>Annual leave</x:v>
      </x:c>
      <x:c r="K3063" t="str">
        <x:v>Employee 1864; home branch Croydon; assigned role Operative Porter | Leave: Annual Leave (Hours) | Leave calendar basis: Variable-pattern period</x:v>
      </x:c>
      <x:c r="L3063" t="str">
        <x:v>Include</x:v>
      </x:c>
      <x:c r="M3063"/>
      <x:c r="N3063"/>
    </x:row>
    <x:row r="3064">
      <x:c r="A3064" t="str">
        <x:v>William Dzinski|2026-04-17</x:v>
      </x:c>
      <x:c r="B3064" s="888" t="n">
        <x:v>46129</x:v>
      </x:c>
      <x:c r="C3064" t="str">
        <x:v>William Dzinski</x:v>
      </x:c>
      <x:c r="D3064" t="str">
        <x:v>Permanent</x:v>
      </x:c>
      <x:c r="E3064" t="str">
        <x:v>Croydon</x:v>
      </x:c>
      <x:c r="F3064" t="str">
        <x:v>Operative Porter</x:v>
      </x:c>
      <x:c r="G3064"/>
      <x:c r="H3064"/>
      <x:c r="I3064" t="n">
        <x:v>0</x:v>
      </x:c>
      <x:c r="J3064" t="str">
        <x:v>Annual leave</x:v>
      </x:c>
      <x:c r="K3064" t="str">
        <x:v>Employee 1864; home branch Croydon; assigned role Operative Porter | Leave: Annual Leave (Hours) | Leave calendar basis: Variable-pattern period</x:v>
      </x:c>
      <x:c r="L3064" t="str">
        <x:v>Include</x:v>
      </x:c>
      <x:c r="M3064"/>
      <x:c r="N3064"/>
    </x:row>
    <x:row r="3065">
      <x:c r="A3065" t="str">
        <x:v>William Dzinski|2026-04-20</x:v>
      </x:c>
      <x:c r="B3065" s="888" t="n">
        <x:v>46132</x:v>
      </x:c>
      <x:c r="C3065" t="str">
        <x:v>William Dzinski</x:v>
      </x:c>
      <x:c r="D3065" t="str">
        <x:v>Permanent</x:v>
      </x:c>
      <x:c r="E3065" t="str">
        <x:v>Croydon</x:v>
      </x:c>
      <x:c r="F3065" t="str">
        <x:v>Operative Porter</x:v>
      </x:c>
      <x:c r="G3065" t="str">
        <x:v>399451G</x:v>
      </x:c>
      <x:c r="H3065" t="str">
        <x:v>Royal Borough of Kensington and Chelsea</x:v>
      </x:c>
      <x:c r="I3065" t="n">
        <x:v>6.5</x:v>
      </x:c>
      <x:c r="J3065" t="str">
        <x:v>Worked</x:v>
      </x:c>
      <x:c r="K3065" t="str">
        <x:v>Employee 1864; home branch Croydon; assigned role Operative Porter | Deployment branch: Croydon | Actual role: Operative Porter | Jobs: 399451G | Customers: Royal Borough of Kensington and Chelsea | Actual hours: 6.5; source records: 1</x:v>
      </x:c>
      <x:c r="L3065" t="str">
        <x:v>Include</x:v>
      </x:c>
      <x:c r="M3065"/>
      <x:c r="N3065"/>
    </x:row>
    <x:row r="3066">
      <x:c r="A3066" t="str">
        <x:v>William Dzinski|2026-04-21</x:v>
      </x:c>
      <x:c r="B3066" s="888" t="n">
        <x:v>46133</x:v>
      </x:c>
      <x:c r="C3066" t="str">
        <x:v>William Dzinski</x:v>
      </x:c>
      <x:c r="D3066" t="str">
        <x:v>Permanent</x:v>
      </x:c>
      <x:c r="E3066" t="str">
        <x:v>Croydon</x:v>
      </x:c>
      <x:c r="F3066" t="str">
        <x:v>Operative Porter</x:v>
      </x:c>
      <x:c r="G3066" t="str">
        <x:v>393361B</x:v>
      </x:c>
      <x:c r="H3066" t="str">
        <x:v>The Quadrant</x:v>
      </x:c>
      <x:c r="I3066" t="n">
        <x:v>8</x:v>
      </x:c>
      <x:c r="J3066" t="str">
        <x:v>Worked</x:v>
      </x:c>
      <x:c r="K3066" t="str">
        <x:v>Employee 1864; home branch Croydon; assigned role Operative Porter | Deployment branch: Croydon | Actual role: Operative Porter | Jobs: 393361B | Customers: The Quadrant | Actual hours: 8.0; source records: 1</x:v>
      </x:c>
      <x:c r="L3066" t="str">
        <x:v>Include</x:v>
      </x:c>
      <x:c r="M3066"/>
      <x:c r="N3066"/>
    </x:row>
    <x:row r="3067">
      <x:c r="A3067" t="str">
        <x:v>William Dzinski|2026-04-22</x:v>
      </x:c>
      <x:c r="B3067" s="888" t="n">
        <x:v>46134</x:v>
      </x:c>
      <x:c r="C3067" t="str">
        <x:v>William Dzinski</x:v>
      </x:c>
      <x:c r="D3067" t="str">
        <x:v>Permanent</x:v>
      </x:c>
      <x:c r="E3067" t="str">
        <x:v>Croydon</x:v>
      </x:c>
      <x:c r="F3067" t="str">
        <x:v>Operative Porter</x:v>
      </x:c>
      <x:c r="G3067" t="str">
        <x:v>399110</x:v>
      </x:c>
      <x:c r="H3067" t="str">
        <x:v>Network Rail</x:v>
      </x:c>
      <x:c r="I3067" t="n">
        <x:v>7.5</x:v>
      </x:c>
      <x:c r="J3067" t="str">
        <x:v>Worked</x:v>
      </x:c>
      <x:c r="K3067" t="str">
        <x:v>Employee 1864; home branch Croydon; assigned role Operative Porter | Deployment branch: Croydon | Actual role: Operative Skilled | Jobs: 399110 | Customers: Network Rail | Actual hours: 7.5; source records: 1</x:v>
      </x:c>
      <x:c r="L3067" t="str">
        <x:v>Include</x:v>
      </x:c>
      <x:c r="M3067"/>
      <x:c r="N3067"/>
    </x:row>
    <x:row r="3068">
      <x:c r="A3068" t="str">
        <x:v>William Dzinski|2026-04-23</x:v>
      </x:c>
      <x:c r="B3068" s="888" t="n">
        <x:v>46135</x:v>
      </x:c>
      <x:c r="C3068" t="str">
        <x:v>William Dzinski</x:v>
      </x:c>
      <x:c r="D3068" t="str">
        <x:v>Permanent</x:v>
      </x:c>
      <x:c r="E3068" t="str">
        <x:v>Croydon</x:v>
      </x:c>
      <x:c r="F3068" t="str">
        <x:v>Operative Porter</x:v>
      </x:c>
      <x:c r="G3068" t="str">
        <x:v>393361B</x:v>
      </x:c>
      <x:c r="H3068" t="str">
        <x:v>The Quadrant</x:v>
      </x:c>
      <x:c r="I3068" t="n">
        <x:v>8</x:v>
      </x:c>
      <x:c r="J3068" t="str">
        <x:v>Worked</x:v>
      </x:c>
      <x:c r="K3068" t="str">
        <x:v>Employee 1864; home branch Croydon; assigned role Operative Porter | Deployment branch: Croydon | Actual role: Operative Skilled | Jobs: 393361B | Customers: The Quadrant | Actual hours: 8.0; source records: 1</x:v>
      </x:c>
      <x:c r="L3068" t="str">
        <x:v>Include</x:v>
      </x:c>
      <x:c r="M3068"/>
      <x:c r="N3068"/>
    </x:row>
    <x:row r="3069">
      <x:c r="A3069" t="str">
        <x:v>William Dzinski|2026-04-24</x:v>
      </x:c>
      <x:c r="B3069" s="888" t="n">
        <x:v>46136</x:v>
      </x:c>
      <x:c r="C3069" t="str">
        <x:v>William Dzinski</x:v>
      </x:c>
      <x:c r="D3069" t="str">
        <x:v>Permanent</x:v>
      </x:c>
      <x:c r="E3069" t="str">
        <x:v>Croydon</x:v>
      </x:c>
      <x:c r="F3069" t="str">
        <x:v>Operative Porter</x:v>
      </x:c>
      <x:c r="G3069" t="str">
        <x:v>393361B</x:v>
      </x:c>
      <x:c r="H3069" t="str">
        <x:v>The Quadrant</x:v>
      </x:c>
      <x:c r="I3069" t="n">
        <x:v>8</x:v>
      </x:c>
      <x:c r="J3069" t="str">
        <x:v>Worked</x:v>
      </x:c>
      <x:c r="K3069" t="str">
        <x:v>Employee 1864; home branch Croydon; assigned role Operative Porter | Deployment branch: Croydon | Actual role: Operative Skilled | Jobs: 393361B | Customers: The Quadrant | Actual hours: 8.0; source records: 1</x:v>
      </x:c>
      <x:c r="L3069" t="str">
        <x:v>Include</x:v>
      </x:c>
      <x:c r="M3069"/>
      <x:c r="N3069"/>
    </x:row>
    <x:row r="3070">
      <x:c r="A3070" t="str">
        <x:v>William Dzinski|2026-04-27</x:v>
      </x:c>
      <x:c r="B3070" s="888" t="n">
        <x:v>46139</x:v>
      </x:c>
      <x:c r="C3070" t="str">
        <x:v>William Dzinski</x:v>
      </x:c>
      <x:c r="D3070" t="str">
        <x:v>Permanent</x:v>
      </x:c>
      <x:c r="E3070" t="str">
        <x:v>Croydon</x:v>
      </x:c>
      <x:c r="F3070" t="str">
        <x:v>Operative Porter</x:v>
      </x:c>
      <x:c r="G3070" t="str">
        <x:v>384900A</x:v>
      </x:c>
      <x:c r="H3070" t="str">
        <x:v>London Borough of Croydon</x:v>
      </x:c>
      <x:c r="I3070" t="n">
        <x:v>6</x:v>
      </x:c>
      <x:c r="J3070" t="str">
        <x:v>Worked</x:v>
      </x:c>
      <x:c r="K3070" t="str">
        <x:v>Employee 1864; home branch Croydon; assigned role Operative Porter | Deployment branch: Croydon | Actual role: Operative Skilled | Jobs: 384900A | Customers: London Borough of Croydon | Actual hours: 6.0; source records: 1</x:v>
      </x:c>
      <x:c r="L3070" t="str">
        <x:v>Include</x:v>
      </x:c>
      <x:c r="M3070"/>
      <x:c r="N3070"/>
    </x:row>
    <x:row r="3071">
      <x:c r="A3071" t="str">
        <x:v>William Dzinski|2026-04-28</x:v>
      </x:c>
      <x:c r="B3071" s="888" t="n">
        <x:v>46140</x:v>
      </x:c>
      <x:c r="C3071" t="str">
        <x:v>William Dzinski</x:v>
      </x:c>
      <x:c r="D3071" t="str">
        <x:v>Permanent</x:v>
      </x:c>
      <x:c r="E3071" t="str">
        <x:v>Croydon</x:v>
      </x:c>
      <x:c r="F3071" t="str">
        <x:v>Operative Porter</x:v>
      </x:c>
      <x:c r="G3071" t="str">
        <x:v>384900A</x:v>
      </x:c>
      <x:c r="H3071" t="str">
        <x:v>London Borough of Croydon</x:v>
      </x:c>
      <x:c r="I3071" t="n">
        <x:v>5</x:v>
      </x:c>
      <x:c r="J3071" t="str">
        <x:v>Worked</x:v>
      </x:c>
      <x:c r="K3071" t="str">
        <x:v>Employee 1864; home branch Croydon; assigned role Operative Porter | Deployment branch: Croydon | Actual role: Operative Skilled | Jobs: 384900A | Customers: London Borough of Croydon | Actual hours: 5.0; source records: 1</x:v>
      </x:c>
      <x:c r="L3071" t="str">
        <x:v>Include</x:v>
      </x:c>
      <x:c r="M3071"/>
      <x:c r="N3071"/>
    </x:row>
    <x:row r="3072">
      <x:c r="A3072" t="str">
        <x:v>William Dzinski|2026-04-29</x:v>
      </x:c>
      <x:c r="B3072" s="888" t="n">
        <x:v>46141</x:v>
      </x:c>
      <x:c r="C3072" t="str">
        <x:v>William Dzinski</x:v>
      </x:c>
      <x:c r="D3072" t="str">
        <x:v>Permanent</x:v>
      </x:c>
      <x:c r="E3072" t="str">
        <x:v>Croydon</x:v>
      </x:c>
      <x:c r="F3072" t="str">
        <x:v>Operative Porter</x:v>
      </x:c>
      <x:c r="G3072" t="str">
        <x:v>401536</x:v>
      </x:c>
      <x:c r="H3072" t="str">
        <x:v>Surrey Police HQ</x:v>
      </x:c>
      <x:c r="I3072" t="n">
        <x:v>6</x:v>
      </x:c>
      <x:c r="J3072" t="str">
        <x:v>Worked</x:v>
      </x:c>
      <x:c r="K3072" t="str">
        <x:v>Employee 1864; home branch Croydon; assigned role Operative Porter | Deployment branch: Croydon | Actual role: Operative Skilled | Jobs: 401536 | Customers: Surrey Police HQ | Actual hours: 6.0; source records: 1</x:v>
      </x:c>
      <x:c r="L3072" t="str">
        <x:v>Include</x:v>
      </x:c>
      <x:c r="M3072"/>
      <x:c r="N3072"/>
    </x:row>
    <x:row r="3073">
      <x:c r="A3073" t="str">
        <x:v>William Dzinski|2026-04-30</x:v>
      </x:c>
      <x:c r="B3073" s="888" t="n">
        <x:v>46142</x:v>
      </x:c>
      <x:c r="C3073" t="str">
        <x:v>William Dzinski</x:v>
      </x:c>
      <x:c r="D3073" t="str">
        <x:v>Permanent</x:v>
      </x:c>
      <x:c r="E3073" t="str">
        <x:v>Croydon</x:v>
      </x:c>
      <x:c r="F3073" t="str">
        <x:v>Operative Porter</x:v>
      </x:c>
      <x:c r="G3073" t="str">
        <x:v>401536</x:v>
      </x:c>
      <x:c r="H3073" t="str">
        <x:v>Surrey Police HQ</x:v>
      </x:c>
      <x:c r="I3073" t="n">
        <x:v>6</x:v>
      </x:c>
      <x:c r="J3073" t="str">
        <x:v>Worked</x:v>
      </x:c>
      <x:c r="K3073" t="str">
        <x:v>Employee 1864; home branch Croydon; assigned role Operative Porter | Deployment branch: Croydon | Actual role: Operative Skilled | Jobs: 401536 | Customers: Surrey Police HQ | Actual hours: 6.0; source records: 1</x:v>
      </x:c>
      <x:c r="L3073" t="str">
        <x:v>Include</x:v>
      </x:c>
      <x:c r="M3073"/>
      <x:c r="N3073"/>
    </x:row>
  </x:sheetData>
  <x:conditionalFormatting sqref="A4:L2853">
    <x:cfRule type="expression" dxfId="34" priority="1">
      <x:formula>$L4="Filtered out"</x:formula>
    </x:cfRule>
    <x:cfRule type="expression" dxfId="35" priority="2">
      <x:formula>LEFT($J4,8)="CONFLICT"</x:formula>
    </x:cfRule>
  </x:conditionalFormatting>
  <x:conditionalFormatting sqref="I4:I2853">
    <x:cfRule type="dataBar" priority="3">
      <x:dataBar>
        <x:cfvo type="min"/>
        <x:cfvo type="max"/>
        <x:color rgb="FF2F6F7E"/>
      </x:dataBar>
      <x:extLst>
        <x:ext xmlns:x14="http://schemas.microsoft.com/office/spreadsheetml/2009/9/main" uri="{B025F937-C7B1-47D3-B67F-A62EFF666E3E}">
          <x14:id>{680D5495-C017-E69E-455A-8923461A8183}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680D5495-C017-E69E-455A-8923461A8183}">
            <x14:dataBar gradient="1">
              <x14:cfvo type="min"/>
              <x14:cfvo type="max"/>
              <x14:fillColor rgb="FF2F6F7E"/>
            </x14:dataBar>
          </x14:cfRule>
          <xm:sqref>I4:I2853</xm:sqref>
        </x14:conditionalFormatting>
      </x14:conditionalFormattings>
    </x:ext>
  </x:extLst>
</x:worksheet>
</file>

<file path=xl/worksheets/sheet13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5" hidden="0" customWidth="1"/>
    <x:col min="3" max="3" width="28" hidden="0" customWidth="1"/>
    <x:col min="4" max="4" width="18" hidden="0" customWidth="1"/>
    <x:col min="5" max="5" width="18" hidden="0" customWidth="1"/>
    <x:col min="6" max="6" width="20" hidden="0" customWidth="1"/>
    <x:col min="7" max="7" width="28" hidden="0" customWidth="1"/>
    <x:col min="8" max="8" width="34" hidden="0" customWidth="1"/>
    <x:col min="9" max="9" width="14" hidden="0" customWidth="1"/>
    <x:col min="10" max="10" width="28" hidden="0" customWidth="1"/>
    <x:col min="11" max="11" width="70" hidden="0" customWidth="1"/>
    <x:col min="12" max="12" width="14" hidden="0" customWidth="1"/>
    <x:col min="13" max="13" width="18" hidden="0" customWidth="1"/>
    <x:col min="14" max="14" width="22" hidden="0" customWidth="1"/>
  </x:cols>
  <x:sheetData>
    <x:row r="1">
      <x:c r="A1" s="456" t="str">
        <x:v>Activity May 2026</x:v>
      </x:c>
      <x:c r="B1" s="456"/>
      <x:c r="C1" s="456"/>
      <x:c r="D1" s="456"/>
      <x:c r="E1" s="456"/>
      <x:c r="F1" s="456"/>
      <x:c r="G1" s="456"/>
      <x:c r="H1" s="456"/>
      <x:c r="I1" s="456"/>
      <x:c r="J1" s="456"/>
      <x:c r="K1" s="456"/>
      <x:c r="L1" s="456"/>
      <x:c r="M1" s="474" t="str">
        <x:v>Activity Controls</x:v>
      </x:c>
      <x:c r="N1" s="474"/>
    </x:row>
    <x:row r="2">
      <x:c r="A2" s="459" t="str">
        <x:v>2,836 work/leave person-days. Home Branch drives the global branch filter; deployment branch and actual role are retained in Full Detail.</x:v>
      </x:c>
      <x:c r="B2" s="459"/>
      <x:c r="C2" s="459"/>
      <x:c r="D2" s="459"/>
      <x:c r="E2" s="459"/>
      <x:c r="F2" s="459"/>
      <x:c r="G2" s="459"/>
      <x:c r="H2" s="459"/>
      <x:c r="I2" s="459"/>
      <x:c r="J2" s="459"/>
      <x:c r="K2" s="459"/>
      <x:c r="L2" s="459"/>
      <x:c r="M2" s="477" t="str">
        <x:v>Global branch</x:v>
      </x:c>
      <x:c r="N2" s="477" t="str">
        <x:f>'Summary Dashboard'!$B$3</x:f>
        <x:v>All</x:v>
      </x:c>
    </x:row>
    <x:row r="3">
      <x:c r="A3" s="471" t="str">
        <x:v>Person-Date Key</x:v>
      </x:c>
      <x:c r="B3" s="472" t="str">
        <x:v>Date</x:v>
      </x:c>
      <x:c r="C3" s="472" t="str">
        <x:v>Employee</x:v>
      </x:c>
      <x:c r="D3" s="472" t="str">
        <x:v>Employment Status</x:v>
      </x:c>
      <x:c r="E3" s="472" t="str">
        <x:v>Home Branch</x:v>
      </x:c>
      <x:c r="F3" s="472" t="str">
        <x:v>Assigned Role</x:v>
      </x:c>
      <x:c r="G3" s="472" t="str">
        <x:v>Jobs</x:v>
      </x:c>
      <x:c r="H3" s="472" t="str">
        <x:v>Customers</x:v>
      </x:c>
      <x:c r="I3" s="472" t="str">
        <x:v>Actual Hours</x:v>
      </x:c>
      <x:c r="J3" s="472" t="str">
        <x:v>Activity Code</x:v>
      </x:c>
      <x:c r="K3" s="472" t="str">
        <x:v>Full Detail</x:v>
      </x:c>
      <x:c r="L3" s="473" t="str">
        <x:v>Global View</x:v>
      </x:c>
      <x:c r="M3" s="479" t="str">
        <x:v>Month</x:v>
      </x:c>
      <x:c r="N3" s="479" t="str">
        <x:v>2026-05</x:v>
      </x:c>
    </x:row>
    <x:row r="4">
      <x:c r="A4" t="str">
        <x:v>A Apanisile|2026-05-01</x:v>
      </x:c>
      <x:c r="B4" s="888" t="n">
        <x:v>46143</x:v>
      </x:c>
      <x:c r="C4" t="str">
        <x:v>A Apanisile</x:v>
      </x:c>
      <x:c r="D4" t="str">
        <x:v>Permanent</x:v>
      </x:c>
      <x:c r="E4" t="str">
        <x:v>Thurrock</x:v>
      </x:c>
      <x:c r="F4" t="str">
        <x:v>Operative Porter</x:v>
      </x:c>
      <x:c r="G4" t="str">
        <x:v>401971</x:v>
      </x:c>
      <x:c r="H4" t="str">
        <x:v>Bloomberg</x:v>
      </x:c>
      <x:c r="I4" s="22" t="n">
        <x:v>6.5</x:v>
      </x:c>
      <x:c r="J4" t="str">
        <x:v>Worked</x:v>
      </x:c>
      <x:c r="K4" t="str">
        <x:v>Employee 103160; home branch Thurrock; assigned role Operative Porter | Deployment branch: Thurrock | Actual role: Operative Skilled | Jobs: 401971 | Customers: Bloomberg | Actual hours: 6.5; source records: 1</x:v>
      </x:c>
      <x:c r="L4" t="str">
        <x:v>Include</x:v>
      </x:c>
      <x:c r="M4" s="479" t="str">
        <x:v>Rows loaded</x:v>
      </x:c>
      <x:c r="N4" s="479" t="n">
        <x:v>2836</x:v>
      </x:c>
    </x:row>
    <x:row r="5">
      <x:c r="A5" t="str">
        <x:v>A Apanisile|2026-05-02</x:v>
      </x:c>
      <x:c r="B5" s="888" t="n">
        <x:v>46144</x:v>
      </x:c>
      <x:c r="C5" t="str">
        <x:v>A Apanisile</x:v>
      </x:c>
      <x:c r="D5" t="str">
        <x:v>Permanent</x:v>
      </x:c>
      <x:c r="E5" t="str">
        <x:v>Thurrock</x:v>
      </x:c>
      <x:c r="F5" t="str">
        <x:v>Operative Porter</x:v>
      </x:c>
      <x:c r="G5" t="str">
        <x:v>401971</x:v>
      </x:c>
      <x:c r="H5" t="str">
        <x:v>Bloomberg</x:v>
      </x:c>
      <x:c r="I5" s="22" t="n">
        <x:v>9.5</x:v>
      </x:c>
      <x:c r="J5" t="str">
        <x:v>Worked</x:v>
      </x:c>
      <x:c r="K5" t="str">
        <x:v>Employee 103160; home branch Thurrock; assigned role Operative Porter | Deployment branch: Thurrock | Actual role: Operative Porter | Jobs: 401971 | Customers: Bloomberg | Actual hours: 9.5; source records: 1</x:v>
      </x:c>
      <x:c r="L5" t="str">
        <x:v>Include</x:v>
      </x:c>
      <x:c r="M5"/>
      <x:c r="N5"/>
    </x:row>
    <x:row r="6">
      <x:c r="A6" t="str">
        <x:v>A Apanisile|2026-05-03</x:v>
      </x:c>
      <x:c r="B6" s="888" t="n">
        <x:v>46145</x:v>
      </x:c>
      <x:c r="C6" t="str">
        <x:v>A Apanisile</x:v>
      </x:c>
      <x:c r="D6" t="str">
        <x:v>Permanent</x:v>
      </x:c>
      <x:c r="E6" t="str">
        <x:v>Thurrock</x:v>
      </x:c>
      <x:c r="F6" t="str">
        <x:v>Operative Porter</x:v>
      </x:c>
      <x:c r="G6" t="str">
        <x:v>401971</x:v>
      </x:c>
      <x:c r="H6" t="str">
        <x:v>Bloomberg</x:v>
      </x:c>
      <x:c r="I6" s="22" t="n">
        <x:v>9.5</x:v>
      </x:c>
      <x:c r="J6" t="str">
        <x:v>Worked</x:v>
      </x:c>
      <x:c r="K6" t="str">
        <x:v>Employee 103160; home branch Thurrock; assigned role Operative Porter | Deployment branch: Thurrock | Actual role: Operative Skilled | Jobs: 401971 | Customers: Bloomberg | Actual hours: 9.5; source records: 1</x:v>
      </x:c>
      <x:c r="L6" t="str">
        <x:v>Include</x:v>
      </x:c>
      <x:c r="M6"/>
      <x:c r="N6"/>
    </x:row>
    <x:row r="7">
      <x:c r="A7" t="str">
        <x:v>A Apanisile|2026-05-05</x:v>
      </x:c>
      <x:c r="B7" s="888" t="n">
        <x:v>46147</x:v>
      </x:c>
      <x:c r="C7" t="str">
        <x:v>A Apanisile</x:v>
      </x:c>
      <x:c r="D7" t="str">
        <x:v>Permanent</x:v>
      </x:c>
      <x:c r="E7" t="str">
        <x:v>Thurrock</x:v>
      </x:c>
      <x:c r="F7" t="str">
        <x:v>Operative Porter</x:v>
      </x:c>
      <x:c r="G7" t="str">
        <x:v>401971</x:v>
      </x:c>
      <x:c r="H7" t="str">
        <x:v>Bloomberg</x:v>
      </x:c>
      <x:c r="I7" s="22" t="n">
        <x:v>8.5</x:v>
      </x:c>
      <x:c r="J7" t="str">
        <x:v>Worked</x:v>
      </x:c>
      <x:c r="K7" t="str">
        <x:v>Employee 103160; home branch Thurrock; assigned role Operative Porter | Deployment branch: Thurrock | Actual role: Operative Skilled | Jobs: 401971 | Customers: Bloomberg | Actual hours: 8.5; source records: 1</x:v>
      </x:c>
      <x:c r="L7" t="str">
        <x:v>Include</x:v>
      </x:c>
      <x:c r="M7"/>
      <x:c r="N7"/>
    </x:row>
    <x:row r="8">
      <x:c r="A8" t="str">
        <x:v>A Apanisile|2026-05-07</x:v>
      </x:c>
      <x:c r="B8" s="888" t="n">
        <x:v>46149</x:v>
      </x:c>
      <x:c r="C8" t="str">
        <x:v>A Apanisile</x:v>
      </x:c>
      <x:c r="D8" t="str">
        <x:v>Permanent</x:v>
      </x:c>
      <x:c r="E8" t="str">
        <x:v>Thurrock</x:v>
      </x:c>
      <x:c r="F8" t="str">
        <x:v>Operative Porter</x:v>
      </x:c>
      <x:c r="G8" t="str">
        <x:v>384855B</x:v>
      </x:c>
      <x:c r="H8" t="str">
        <x:v>Royal Borough of Greenwich (Elections 2026)</x:v>
      </x:c>
      <x:c r="I8" s="22" t="n">
        <x:v>9.5</x:v>
      </x:c>
      <x:c r="J8" t="str">
        <x:v>Worked</x:v>
      </x:c>
      <x:c r="K8" t="str">
        <x:v>Employee 103160; home branch Thurrock; assigned role Operative Porter | Deployment branch: Croydon | Actual role: Operative Porter | Jobs: 384855B | Customers: Royal Borough of Greenwich (Elections 2026) | Actual hours: 9.5; source records: 1</x:v>
      </x:c>
      <x:c r="L8" t="str">
        <x:v>Include</x:v>
      </x:c>
      <x:c r="M8"/>
      <x:c r="N8"/>
    </x:row>
    <x:row r="9">
      <x:c r="A9" t="str">
        <x:v>A Apanisile|2026-05-08</x:v>
      </x:c>
      <x:c r="B9" s="888" t="n">
        <x:v>46150</x:v>
      </x:c>
      <x:c r="C9" t="str">
        <x:v>A Apanisile</x:v>
      </x:c>
      <x:c r="D9" t="str">
        <x:v>Permanent</x:v>
      </x:c>
      <x:c r="E9" t="str">
        <x:v>Thurrock</x:v>
      </x:c>
      <x:c r="F9" t="str">
        <x:v>Operative Porter</x:v>
      </x:c>
      <x:c r="G9" t="str">
        <x:v>384855B</x:v>
      </x:c>
      <x:c r="H9" t="str">
        <x:v>Royal Borough of Greenwich (Elections 2026)</x:v>
      </x:c>
      <x:c r="I9" s="22" t="n">
        <x:v>10</x:v>
      </x:c>
      <x:c r="J9" t="str">
        <x:v>Worked</x:v>
      </x:c>
      <x:c r="K9" t="str">
        <x:v>Employee 103160; home branch Thurrock; assigned role Operative Porter | Deployment branch: Croydon | Actual role: Operative Porter | Jobs: 384855B | Customers: Royal Borough of Greenwich (Elections 2026) | Actual hours: 10.0; source records: 1</x:v>
      </x:c>
      <x:c r="L9" t="str">
        <x:v>Include</x:v>
      </x:c>
      <x:c r="M9"/>
      <x:c r="N9"/>
    </x:row>
    <x:row r="10">
      <x:c r="A10" t="str">
        <x:v>A Apanisile|2026-05-09</x:v>
      </x:c>
      <x:c r="B10" s="888" t="n">
        <x:v>46151</x:v>
      </x:c>
      <x:c r="C10" t="str">
        <x:v>A Apanisile</x:v>
      </x:c>
      <x:c r="D10" t="str">
        <x:v>Permanent</x:v>
      </x:c>
      <x:c r="E10" t="str">
        <x:v>Thurrock</x:v>
      </x:c>
      <x:c r="F10" t="str">
        <x:v>Operative Porter</x:v>
      </x:c>
      <x:c r="G10" t="str">
        <x:v>398532</x:v>
      </x:c>
      <x:c r="H10" t="str">
        <x:v>Southwark Local Elections 2026</x:v>
      </x:c>
      <x:c r="I10" s="22" t="n">
        <x:v>8.5</x:v>
      </x:c>
      <x:c r="J10" t="str">
        <x:v>Worked</x:v>
      </x:c>
      <x:c r="K10" t="str">
        <x:v>Employee 103160; home branch Thurrock; assigned role Operative Porter | Deployment branch: Croydon | Actual role: Operative Porter | Jobs: 398532 | Customers: Southwark Local Elections 2026 | Actual hours: 8.5; source records: 1</x:v>
      </x:c>
      <x:c r="L10" t="str">
        <x:v>Include</x:v>
      </x:c>
      <x:c r="M10"/>
      <x:c r="N10"/>
    </x:row>
    <x:row r="11">
      <x:c r="A11" t="str">
        <x:v>A Apanisile|2026-05-11</x:v>
      </x:c>
      <x:c r="B11" s="888" t="n">
        <x:v>46153</x:v>
      </x:c>
      <x:c r="C11" t="str">
        <x:v>A Apanisile</x:v>
      </x:c>
      <x:c r="D11" t="str">
        <x:v>Permanent</x:v>
      </x:c>
      <x:c r="E11" t="str">
        <x:v>Thurrock</x:v>
      </x:c>
      <x:c r="F11" t="str">
        <x:v>Operative Porter</x:v>
      </x:c>
      <x:c r="G11" t="str">
        <x:v>402126</x:v>
      </x:c>
      <x:c r="H11" t="str">
        <x:v>London Metropolitan University</x:v>
      </x:c>
      <x:c r="I11" s="22" t="n">
        <x:v>7</x:v>
      </x:c>
      <x:c r="J11" t="str">
        <x:v>Worked</x:v>
      </x:c>
      <x:c r="K11" t="str">
        <x:v>Employee 103160; home branch Thurrock; assigned role Operative Porter | Deployment branch: Thurrock | Actual role: Operative Porter | Jobs: 402126 | Customers: London Metropolitan University | Actual hours: 7.0; source records: 1</x:v>
      </x:c>
      <x:c r="L11" t="str">
        <x:v>Include</x:v>
      </x:c>
      <x:c r="M11"/>
      <x:c r="N11"/>
    </x:row>
    <x:row r="12">
      <x:c r="A12" t="str">
        <x:v>A Apanisile|2026-05-12</x:v>
      </x:c>
      <x:c r="B12" s="888" t="n">
        <x:v>46154</x:v>
      </x:c>
      <x:c r="C12" t="str">
        <x:v>A Apanisile</x:v>
      </x:c>
      <x:c r="D12" t="str">
        <x:v>Permanent</x:v>
      </x:c>
      <x:c r="E12" t="str">
        <x:v>Thurrock</x:v>
      </x:c>
      <x:c r="F12" t="str">
        <x:v>Operative Porter</x:v>
      </x:c>
      <x:c r="G12" t="str">
        <x:v>400253</x:v>
      </x:c>
      <x:c r="H12" t="str">
        <x:v>Anglia Ruskin University</x:v>
      </x:c>
      <x:c r="I12" s="22" t="n">
        <x:v>9</x:v>
      </x:c>
      <x:c r="J12" t="str">
        <x:v>Worked</x:v>
      </x:c>
      <x:c r="K12" t="str">
        <x:v>Employee 103160; home branch Thurrock; assigned role Operative Porter | Deployment branch: Thurrock | Actual role: Operative Porter | Jobs: 400253 | Customers: Anglia Ruskin University | Actual hours: 9.0; source records: 1</x:v>
      </x:c>
      <x:c r="L12" t="str">
        <x:v>Include</x:v>
      </x:c>
      <x:c r="M12"/>
      <x:c r="N12"/>
    </x:row>
    <x:row r="13">
      <x:c r="A13" t="str">
        <x:v>A Apanisile|2026-05-13</x:v>
      </x:c>
      <x:c r="B13" s="888" t="n">
        <x:v>46155</x:v>
      </x:c>
      <x:c r="C13" t="str">
        <x:v>A Apanisile</x:v>
      </x:c>
      <x:c r="D13" t="str">
        <x:v>Permanent</x:v>
      </x:c>
      <x:c r="E13" t="str">
        <x:v>Thurrock</x:v>
      </x:c>
      <x:c r="F13" t="str">
        <x:v>Operative Porter</x:v>
      </x:c>
      <x:c r="G13" t="str">
        <x:v>401636</x:v>
      </x:c>
      <x:c r="H13" t="str">
        <x:v>TSYS / TOTAL SYSTEM SERVICES PROCESSING EUROPE LIMITED (TSYS)</x:v>
      </x:c>
      <x:c r="I13" s="22" t="n">
        <x:v>13</x:v>
      </x:c>
      <x:c r="J13" t="str">
        <x:v>Worked</x:v>
      </x:c>
      <x:c r="K13" t="str">
        <x:v>Employee 103160; home branch Thurrock; assigned role Operative Porter | Deployment branch: Thurrock | Actual role: Operative Porter | Jobs: 401636 | Customers: TSYS / TOTAL SYSTEM SERVICES PROCESSING EUROPE LIMITED (TSYS) | Actual hours: 13.0; source records: 1</x:v>
      </x:c>
      <x:c r="L13" t="str">
        <x:v>Include</x:v>
      </x:c>
      <x:c r="M13"/>
      <x:c r="N13"/>
    </x:row>
    <x:row r="14">
      <x:c r="A14" t="str">
        <x:v>A Apanisile|2026-05-14</x:v>
      </x:c>
      <x:c r="B14" s="888" t="n">
        <x:v>46156</x:v>
      </x:c>
      <x:c r="C14" t="str">
        <x:v>A Apanisile</x:v>
      </x:c>
      <x:c r="D14" t="str">
        <x:v>Permanent</x:v>
      </x:c>
      <x:c r="E14" t="str">
        <x:v>Thurrock</x:v>
      </x:c>
      <x:c r="F14" t="str">
        <x:v>Operative Porter</x:v>
      </x:c>
      <x:c r="G14"/>
      <x:c r="H14"/>
      <x:c r="I14" s="22" t="n">
        <x:v>0</x:v>
      </x:c>
      <x:c r="J14" t="str">
        <x:v>Annual leave</x:v>
      </x:c>
      <x:c r="K14" t="str">
        <x:v>Employee 103160; home branch Thurrock; assigned role Operative Porter | Leave: Annual Leave (Hours) | Leave calendar basis: Variable-pattern period</x:v>
      </x:c>
      <x:c r="L14" t="str">
        <x:v>Include</x:v>
      </x:c>
      <x:c r="M14"/>
      <x:c r="N14"/>
    </x:row>
    <x:row r="15">
      <x:c r="A15" t="str">
        <x:v>A Apanisile|2026-05-15</x:v>
      </x:c>
      <x:c r="B15" s="888" t="n">
        <x:v>46157</x:v>
      </x:c>
      <x:c r="C15" t="str">
        <x:v>A Apanisile</x:v>
      </x:c>
      <x:c r="D15" t="str">
        <x:v>Permanent</x:v>
      </x:c>
      <x:c r="E15" t="str">
        <x:v>Thurrock</x:v>
      </x:c>
      <x:c r="F15" t="str">
        <x:v>Operative Porter</x:v>
      </x:c>
      <x:c r="G15"/>
      <x:c r="H15"/>
      <x:c r="I15" s="22" t="n">
        <x:v>0</x:v>
      </x:c>
      <x:c r="J15" t="str">
        <x:v>Annual leave</x:v>
      </x:c>
      <x:c r="K15" t="str">
        <x:v>Employee 103160; home branch Thurrock; assigned role Operative Porter | Leave: Annual Leave (Hours) | Leave calendar basis: Variable-pattern period</x:v>
      </x:c>
      <x:c r="L15" t="str">
        <x:v>Include</x:v>
      </x:c>
      <x:c r="M15"/>
      <x:c r="N15"/>
    </x:row>
    <x:row r="16">
      <x:c r="A16" t="str">
        <x:v>A Apanisile|2026-05-18</x:v>
      </x:c>
      <x:c r="B16" s="888" t="n">
        <x:v>46160</x:v>
      </x:c>
      <x:c r="C16" t="str">
        <x:v>A Apanisile</x:v>
      </x:c>
      <x:c r="D16" t="str">
        <x:v>Permanent</x:v>
      </x:c>
      <x:c r="E16" t="str">
        <x:v>Thurrock</x:v>
      </x:c>
      <x:c r="F16" t="str">
        <x:v>Operative Porter</x:v>
      </x:c>
      <x:c r="G16"/>
      <x:c r="H16"/>
      <x:c r="I16" s="22" t="n">
        <x:v>0</x:v>
      </x:c>
      <x:c r="J16" t="str">
        <x:v>Annual leave</x:v>
      </x:c>
      <x:c r="K16" t="str">
        <x:v>Employee 103160; home branch Thurrock; assigned role Operative Porter | Leave: Annual Leave (Hours) | Leave calendar basis: Variable-pattern period</x:v>
      </x:c>
      <x:c r="L16" t="str">
        <x:v>Include</x:v>
      </x:c>
      <x:c r="M16"/>
      <x:c r="N16"/>
    </x:row>
    <x:row r="17">
      <x:c r="A17" t="str">
        <x:v>A Apanisile|2026-05-19</x:v>
      </x:c>
      <x:c r="B17" s="888" t="n">
        <x:v>46161</x:v>
      </x:c>
      <x:c r="C17" t="str">
        <x:v>A Apanisile</x:v>
      </x:c>
      <x:c r="D17" t="str">
        <x:v>Permanent</x:v>
      </x:c>
      <x:c r="E17" t="str">
        <x:v>Thurrock</x:v>
      </x:c>
      <x:c r="F17" t="str">
        <x:v>Operative Porter</x:v>
      </x:c>
      <x:c r="G17" t="str">
        <x:v>400554</x:v>
      </x:c>
      <x:c r="H17" t="str">
        <x:v>Haringey Council</x:v>
      </x:c>
      <x:c r="I17" s="22" t="n">
        <x:v>6</x:v>
      </x:c>
      <x:c r="J17" t="str">
        <x:v>Worked</x:v>
      </x:c>
      <x:c r="K17" t="str">
        <x:v>Employee 103160; home branch Thurrock; assigned role Operative Porter | Deployment branch: Thurrock | Actual role: Operative Porter | Jobs: 400554 | Customers: Haringey Council | Actual hours: 6.0; source records: 1</x:v>
      </x:c>
      <x:c r="L17" t="str">
        <x:v>Include</x:v>
      </x:c>
      <x:c r="M17"/>
      <x:c r="N17"/>
    </x:row>
    <x:row r="18">
      <x:c r="A18" t="str">
        <x:v>A Apanisile|2026-05-21</x:v>
      </x:c>
      <x:c r="B18" s="888" t="n">
        <x:v>46163</x:v>
      </x:c>
      <x:c r="C18" t="str">
        <x:v>A Apanisile</x:v>
      </x:c>
      <x:c r="D18" t="str">
        <x:v>Permanent</x:v>
      </x:c>
      <x:c r="E18" t="str">
        <x:v>Thurrock</x:v>
      </x:c>
      <x:c r="F18" t="str">
        <x:v>Operative Porter</x:v>
      </x:c>
      <x:c r="G18" t="str">
        <x:v>402293</x:v>
      </x:c>
      <x:c r="H18" t="str">
        <x:v>EVLO</x:v>
      </x:c>
      <x:c r="I18" s="22" t="n">
        <x:v>11</x:v>
      </x:c>
      <x:c r="J18" t="str">
        <x:v>Worked</x:v>
      </x:c>
      <x:c r="K18" t="str">
        <x:v>Employee 103160; home branch Thurrock; assigned role Operative Porter | Deployment branch: Thurrock | Actual role: Operative Skilled | Jobs: 402293 | Customers: EVLO | Actual hours: 11.0; source records: 1</x:v>
      </x:c>
      <x:c r="L18" t="str">
        <x:v>Include</x:v>
      </x:c>
      <x:c r="M18"/>
      <x:c r="N18"/>
    </x:row>
    <x:row r="19">
      <x:c r="A19" t="str">
        <x:v>A Apanisile|2026-05-22</x:v>
      </x:c>
      <x:c r="B19" s="888" t="n">
        <x:v>46164</x:v>
      </x:c>
      <x:c r="C19" t="str">
        <x:v>A Apanisile</x:v>
      </x:c>
      <x:c r="D19" t="str">
        <x:v>Permanent</x:v>
      </x:c>
      <x:c r="E19" t="str">
        <x:v>Thurrock</x:v>
      </x:c>
      <x:c r="F19" t="str">
        <x:v>Operative Porter</x:v>
      </x:c>
      <x:c r="G19" t="str">
        <x:v>402158</x:v>
      </x:c>
      <x:c r="H19" t="str">
        <x:v>Societe Generale</x:v>
      </x:c>
      <x:c r="I19" s="22" t="n">
        <x:v>8.5</x:v>
      </x:c>
      <x:c r="J19" t="str">
        <x:v>Worked</x:v>
      </x:c>
      <x:c r="K19" t="str">
        <x:v>Employee 103160; home branch Thurrock; assigned role Operative Porter | Deployment branch: Thurrock | Actual role: Operative Skilled | Jobs: 402158 | Customers: Societe Generale | Actual hours: 8.5; source records: 1</x:v>
      </x:c>
      <x:c r="L19" t="str">
        <x:v>Include</x:v>
      </x:c>
      <x:c r="M19"/>
      <x:c r="N19"/>
    </x:row>
    <x:row r="20">
      <x:c r="A20" t="str">
        <x:v>A Apanisile|2026-05-23</x:v>
      </x:c>
      <x:c r="B20" s="888" t="n">
        <x:v>46165</x:v>
      </x:c>
      <x:c r="C20" t="str">
        <x:v>A Apanisile</x:v>
      </x:c>
      <x:c r="D20" t="str">
        <x:v>Permanent</x:v>
      </x:c>
      <x:c r="E20" t="str">
        <x:v>Thurrock</x:v>
      </x:c>
      <x:c r="F20" t="str">
        <x:v>Operative Porter</x:v>
      </x:c>
      <x:c r="G20" t="str">
        <x:v>402158</x:v>
      </x:c>
      <x:c r="H20" t="str">
        <x:v>Societe Generale</x:v>
      </x:c>
      <x:c r="I20" s="22" t="n">
        <x:v>8.5</x:v>
      </x:c>
      <x:c r="J20" t="str">
        <x:v>Worked</x:v>
      </x:c>
      <x:c r="K20" t="str">
        <x:v>Employee 103160; home branch Thurrock; assigned role Operative Porter | Deployment branch: Thurrock | Actual role: Operative Skilled | Jobs: 402158 | Customers: Societe Generale | Actual hours: 8.5; source records: 1</x:v>
      </x:c>
      <x:c r="L20" t="str">
        <x:v>Include</x:v>
      </x:c>
      <x:c r="M20"/>
      <x:c r="N20"/>
    </x:row>
    <x:row r="21">
      <x:c r="A21" t="str">
        <x:v>A Apanisile|2026-05-26</x:v>
      </x:c>
      <x:c r="B21" s="888" t="n">
        <x:v>46168</x:v>
      </x:c>
      <x:c r="C21" t="str">
        <x:v>A Apanisile</x:v>
      </x:c>
      <x:c r="D21" t="str">
        <x:v>Permanent</x:v>
      </x:c>
      <x:c r="E21" t="str">
        <x:v>Thurrock</x:v>
      </x:c>
      <x:c r="F21" t="str">
        <x:v>Operative Porter</x:v>
      </x:c>
      <x:c r="G21" t="str">
        <x:v>402158</x:v>
      </x:c>
      <x:c r="H21" t="str">
        <x:v>Societe Generale</x:v>
      </x:c>
      <x:c r="I21" s="22" t="n">
        <x:v>8.5</x:v>
      </x:c>
      <x:c r="J21" t="str">
        <x:v>Worked</x:v>
      </x:c>
      <x:c r="K21" t="str">
        <x:v>Employee 103160; home branch Thurrock; assigned role Operative Porter | Deployment branch: Thurrock | Actual role: Operative Skilled | Jobs: 402158 | Customers: Societe Generale | Actual hours: 8.5; source records: 1</x:v>
      </x:c>
      <x:c r="L21" t="str">
        <x:v>Include</x:v>
      </x:c>
      <x:c r="M21"/>
      <x:c r="N21"/>
    </x:row>
    <x:row r="22">
      <x:c r="A22" t="str">
        <x:v>A Apanisile|2026-05-27</x:v>
      </x:c>
      <x:c r="B22" s="888" t="n">
        <x:v>46169</x:v>
      </x:c>
      <x:c r="C22" t="str">
        <x:v>A Apanisile</x:v>
      </x:c>
      <x:c r="D22" t="str">
        <x:v>Permanent</x:v>
      </x:c>
      <x:c r="E22" t="str">
        <x:v>Thurrock</x:v>
      </x:c>
      <x:c r="F22" t="str">
        <x:v>Operative Porter</x:v>
      </x:c>
      <x:c r="G22" t="str">
        <x:v>402264, 401447</x:v>
      </x:c>
      <x:c r="H22" t="str">
        <x:v>AlixPartners LLP; Fuse Energy</x:v>
      </x:c>
      <x:c r="I22" s="22" t="n">
        <x:v>17</x:v>
      </x:c>
      <x:c r="J22" t="str">
        <x:v>Worked — 2 records</x:v>
      </x:c>
      <x:c r="K22" t="str">
        <x:v>Employee 103160; home branch Thurrock; assigned role Operative Porter | Deployment branch: Thurrock | Actual role: Operative Porter | Jobs: 402264, 401447 | Customers: AlixPartners LLP; Fuse Energy | Actual hours: 17.0; source records: 2</x:v>
      </x:c>
      <x:c r="L22" t="str">
        <x:v>Include</x:v>
      </x:c>
      <x:c r="M22"/>
      <x:c r="N22"/>
    </x:row>
    <x:row r="23">
      <x:c r="A23" t="str">
        <x:v>A Apanisile|2026-05-28</x:v>
      </x:c>
      <x:c r="B23" s="888" t="n">
        <x:v>46170</x:v>
      </x:c>
      <x:c r="C23" t="str">
        <x:v>A Apanisile</x:v>
      </x:c>
      <x:c r="D23" t="str">
        <x:v>Permanent</x:v>
      </x:c>
      <x:c r="E23" t="str">
        <x:v>Thurrock</x:v>
      </x:c>
      <x:c r="F23" t="str">
        <x:v>Operative Porter</x:v>
      </x:c>
      <x:c r="G23" t="str">
        <x:v>402264, 401447</x:v>
      </x:c>
      <x:c r="H23" t="str">
        <x:v>AlixPartners LLP; Fuse Energy</x:v>
      </x:c>
      <x:c r="I23" s="22" t="n">
        <x:v>15</x:v>
      </x:c>
      <x:c r="J23" t="str">
        <x:v>Worked — 2 records</x:v>
      </x:c>
      <x:c r="K23" t="str">
        <x:v>Employee 103160; home branch Thurrock; assigned role Operative Porter | Deployment branch: Thurrock | Actual role: Operative Porter | Jobs: 402264, 401447 | Customers: AlixPartners LLP; Fuse Energy | Actual hours: 15.0; source records: 2</x:v>
      </x:c>
      <x:c r="L23" t="str">
        <x:v>Include</x:v>
      </x:c>
      <x:c r="M23"/>
      <x:c r="N23"/>
    </x:row>
    <x:row r="24">
      <x:c r="A24" t="str">
        <x:v>A Apanisile|2026-05-29</x:v>
      </x:c>
      <x:c r="B24" s="888" t="n">
        <x:v>46171</x:v>
      </x:c>
      <x:c r="C24" t="str">
        <x:v>A Apanisile</x:v>
      </x:c>
      <x:c r="D24" t="str">
        <x:v>Permanent</x:v>
      </x:c>
      <x:c r="E24" t="str">
        <x:v>Thurrock</x:v>
      </x:c>
      <x:c r="F24" t="str">
        <x:v>Operative Porter</x:v>
      </x:c>
      <x:c r="G24" t="str">
        <x:v>402264, 401447</x:v>
      </x:c>
      <x:c r="H24" t="str">
        <x:v>AlixPartners LLP; Fuse Energy</x:v>
      </x:c>
      <x:c r="I24" s="22" t="n">
        <x:v>17</x:v>
      </x:c>
      <x:c r="J24" t="str">
        <x:v>Worked — 2 records</x:v>
      </x:c>
      <x:c r="K24" t="str">
        <x:v>Employee 103160; home branch Thurrock; assigned role Operative Porter | Deployment branch: Thurrock | Actual role: Operative Porter, Operative Skilled | Jobs: 402264, 401447 | Customers: AlixPartners LLP; Fuse Energy | Actual hours: 17.0; source records: 2</x:v>
      </x:c>
      <x:c r="L24" t="str">
        <x:v>Include</x:v>
      </x:c>
      <x:c r="M24"/>
      <x:c r="N24"/>
    </x:row>
    <x:row r="25">
      <x:c r="A25" t="str">
        <x:v>A Barladeanu|2026-05-01</x:v>
      </x:c>
      <x:c r="B25" s="888" t="n">
        <x:v>46143</x:v>
      </x:c>
      <x:c r="C25" t="str">
        <x:v>A Barladeanu</x:v>
      </x:c>
      <x:c r="D25" t="str">
        <x:v>Permanent</x:v>
      </x:c>
      <x:c r="E25" t="str">
        <x:v>Thurrock</x:v>
      </x:c>
      <x:c r="F25" t="str">
        <x:v>Operative Porter</x:v>
      </x:c>
      <x:c r="G25" t="str">
        <x:v>390467B</x:v>
      </x:c>
      <x:c r="H25" t="str">
        <x:v>Skinner/Mr Charles</x:v>
      </x:c>
      <x:c r="I25" s="22" t="n">
        <x:v>10</x:v>
      </x:c>
      <x:c r="J25" t="str">
        <x:v>Worked</x:v>
      </x:c>
      <x:c r="K25" t="str">
        <x:v>Employee 1521; home branch Thurrock; assigned role Operative Porter | Deployment branch: Thurrock | Actual role: Operative Porter | Jobs: 390467B | Customers: Skinner/Mr Charles | Actual hours: 10.0; source records: 1</x:v>
      </x:c>
      <x:c r="L25" t="str">
        <x:v>Include</x:v>
      </x:c>
      <x:c r="M25"/>
      <x:c r="N25"/>
    </x:row>
    <x:row r="26">
      <x:c r="A26" t="str">
        <x:v>A Barladeanu|2026-05-04</x:v>
      </x:c>
      <x:c r="B26" s="888" t="n">
        <x:v>46146</x:v>
      </x:c>
      <x:c r="C26" t="str">
        <x:v>A Barladeanu</x:v>
      </x:c>
      <x:c r="D26" t="str">
        <x:v>Permanent</x:v>
      </x:c>
      <x:c r="E26" t="str">
        <x:v>Thurrock</x:v>
      </x:c>
      <x:c r="F26" t="str">
        <x:v>Operative Porter</x:v>
      </x:c>
      <x:c r="G26"/>
      <x:c r="H26"/>
      <x:c r="I26" s="22" t="n">
        <x:v>0</x:v>
      </x:c>
      <x:c r="J26" t="str">
        <x:v>Annual leave</x:v>
      </x:c>
      <x:c r="K26" t="str">
        <x:v>Employee 1521; home branch Thurrock; assigned role Operative Porter | Leave: Annual Leave (Days) | Leave calendar basis: Fixed schedule</x:v>
      </x:c>
      <x:c r="L26" t="str">
        <x:v>Include</x:v>
      </x:c>
      <x:c r="M26"/>
      <x:c r="N26"/>
    </x:row>
    <x:row r="27">
      <x:c r="A27" t="str">
        <x:v>A Barladeanu|2026-05-05</x:v>
      </x:c>
      <x:c r="B27" s="888" t="n">
        <x:v>46147</x:v>
      </x:c>
      <x:c r="C27" t="str">
        <x:v>A Barladeanu</x:v>
      </x:c>
      <x:c r="D27" t="str">
        <x:v>Permanent</x:v>
      </x:c>
      <x:c r="E27" t="str">
        <x:v>Thurrock</x:v>
      </x:c>
      <x:c r="F27" t="str">
        <x:v>Operative Porter</x:v>
      </x:c>
      <x:c r="G27"/>
      <x:c r="H27"/>
      <x:c r="I27" s="22" t="n">
        <x:v>0</x:v>
      </x:c>
      <x:c r="J27" t="str">
        <x:v>Annual leave</x:v>
      </x:c>
      <x:c r="K27" t="str">
        <x:v>Employee 1521; home branch Thurrock; assigned role Operative Porter | Leave: Annual Leave (Days) | Leave calendar basis: Fixed schedule</x:v>
      </x:c>
      <x:c r="L27" t="str">
        <x:v>Include</x:v>
      </x:c>
      <x:c r="M27"/>
      <x:c r="N27"/>
    </x:row>
    <x:row r="28">
      <x:c r="A28" t="str">
        <x:v>A Barladeanu|2026-05-06</x:v>
      </x:c>
      <x:c r="B28" s="888" t="n">
        <x:v>46148</x:v>
      </x:c>
      <x:c r="C28" t="str">
        <x:v>A Barladeanu</x:v>
      </x:c>
      <x:c r="D28" t="str">
        <x:v>Permanent</x:v>
      </x:c>
      <x:c r="E28" t="str">
        <x:v>Thurrock</x:v>
      </x:c>
      <x:c r="F28" t="str">
        <x:v>Operative Porter</x:v>
      </x:c>
      <x:c r="G28"/>
      <x:c r="H28"/>
      <x:c r="I28" s="22" t="n">
        <x:v>0</x:v>
      </x:c>
      <x:c r="J28" t="str">
        <x:v>Annual leave</x:v>
      </x:c>
      <x:c r="K28" t="str">
        <x:v>Employee 1521; home branch Thurrock; assigned role Operative Porter | Leave: Annual Leave (Days) | Leave calendar basis: Fixed schedule</x:v>
      </x:c>
      <x:c r="L28" t="str">
        <x:v>Include</x:v>
      </x:c>
      <x:c r="M28"/>
      <x:c r="N28"/>
    </x:row>
    <x:row r="29">
      <x:c r="A29" t="str">
        <x:v>A Barladeanu|2026-05-07</x:v>
      </x:c>
      <x:c r="B29" s="888" t="n">
        <x:v>46149</x:v>
      </x:c>
      <x:c r="C29" t="str">
        <x:v>A Barladeanu</x:v>
      </x:c>
      <x:c r="D29" t="str">
        <x:v>Permanent</x:v>
      </x:c>
      <x:c r="E29" t="str">
        <x:v>Thurrock</x:v>
      </x:c>
      <x:c r="F29" t="str">
        <x:v>Operative Porter</x:v>
      </x:c>
      <x:c r="G29"/>
      <x:c r="H29"/>
      <x:c r="I29" s="22" t="n">
        <x:v>0</x:v>
      </x:c>
      <x:c r="J29" t="str">
        <x:v>Annual leave</x:v>
      </x:c>
      <x:c r="K29" t="str">
        <x:v>Employee 1521; home branch Thurrock; assigned role Operative Porter | Leave: Annual Leave (Days) | Leave calendar basis: Fixed schedule</x:v>
      </x:c>
      <x:c r="L29" t="str">
        <x:v>Include</x:v>
      </x:c>
      <x:c r="M29"/>
      <x:c r="N29"/>
    </x:row>
    <x:row r="30">
      <x:c r="A30" t="str">
        <x:v>A Barladeanu|2026-05-08</x:v>
      </x:c>
      <x:c r="B30" s="888" t="n">
        <x:v>46150</x:v>
      </x:c>
      <x:c r="C30" t="str">
        <x:v>A Barladeanu</x:v>
      </x:c>
      <x:c r="D30" t="str">
        <x:v>Permanent</x:v>
      </x:c>
      <x:c r="E30" t="str">
        <x:v>Thurrock</x:v>
      </x:c>
      <x:c r="F30" t="str">
        <x:v>Operative Porter</x:v>
      </x:c>
      <x:c r="G30" t="str">
        <x:v>398532</x:v>
      </x:c>
      <x:c r="H30" t="str">
        <x:v>Southwark Local Elections 2026</x:v>
      </x:c>
      <x:c r="I30" s="22" t="n">
        <x:v>9.5</x:v>
      </x:c>
      <x:c r="J30" t="str">
        <x:v>Worked</x:v>
      </x:c>
      <x:c r="K30" t="str">
        <x:v>Employee 1521; home branch Thurrock; assigned role Operative Porter | Deployment branch: Croydon | Actual role: Operative Porter | Jobs: 398532 | Customers: Southwark Local Elections 2026 | Actual hours: 9.5; source records: 1</x:v>
      </x:c>
      <x:c r="L30" t="str">
        <x:v>Include</x:v>
      </x:c>
      <x:c r="M30"/>
      <x:c r="N30"/>
    </x:row>
    <x:row r="31">
      <x:c r="A31" t="str">
        <x:v>A Barladeanu|2026-05-09</x:v>
      </x:c>
      <x:c r="B31" s="888" t="n">
        <x:v>46151</x:v>
      </x:c>
      <x:c r="C31" t="str">
        <x:v>A Barladeanu</x:v>
      </x:c>
      <x:c r="D31" t="str">
        <x:v>Permanent</x:v>
      </x:c>
      <x:c r="E31" t="str">
        <x:v>Thurrock</x:v>
      </x:c>
      <x:c r="F31" t="str">
        <x:v>Operative Porter</x:v>
      </x:c>
      <x:c r="G31" t="str">
        <x:v>402083</x:v>
      </x:c>
      <x:c r="H31" t="str">
        <x:v>BNP Paribas Limited</x:v>
      </x:c>
      <x:c r="I31" s="22" t="n">
        <x:v>8</x:v>
      </x:c>
      <x:c r="J31" t="str">
        <x:v>Worked</x:v>
      </x:c>
      <x:c r="K31" t="str">
        <x:v>Employee 1521; home branch Thurrock; assigned role Operative Porter | Deployment branch: Thurrock | Actual role: Operative Porter | Jobs: 402083 | Customers: BNP Paribas Limited | Actual hours: 8.0; source records: 1</x:v>
      </x:c>
      <x:c r="L31" t="str">
        <x:v>Include</x:v>
      </x:c>
      <x:c r="M31"/>
      <x:c r="N31"/>
    </x:row>
    <x:row r="32">
      <x:c r="A32" t="str">
        <x:v>A Barladeanu|2026-05-11</x:v>
      </x:c>
      <x:c r="B32" s="888" t="n">
        <x:v>46153</x:v>
      </x:c>
      <x:c r="C32" t="str">
        <x:v>A Barladeanu</x:v>
      </x:c>
      <x:c r="D32" t="str">
        <x:v>Permanent</x:v>
      </x:c>
      <x:c r="E32" t="str">
        <x:v>Thurrock</x:v>
      </x:c>
      <x:c r="F32" t="str">
        <x:v>Operative Porter</x:v>
      </x:c>
      <x:c r="G32" t="str">
        <x:v>401490, 401928</x:v>
      </x:c>
      <x:c r="H32" t="str">
        <x:v>Lagawo/Richard; Okeke/Augustina</x:v>
      </x:c>
      <x:c r="I32" s="22" t="n">
        <x:v>6.5</x:v>
      </x:c>
      <x:c r="J32" t="str">
        <x:v>Worked — 2 records</x:v>
      </x:c>
      <x:c r="K32" t="str">
        <x:v>Employee 1521; home branch Thurrock; assigned role Operative Porter | Deployment branch: Thurrock | Actual role: Operative Skilled | Jobs: 401490, 401928 | Customers: Lagawo/Richard; Okeke/Augustina | Actual hours: 6.5; source records: 2</x:v>
      </x:c>
      <x:c r="L32" t="str">
        <x:v>Include</x:v>
      </x:c>
      <x:c r="M32"/>
      <x:c r="N32"/>
    </x:row>
    <x:row r="33">
      <x:c r="A33" t="str">
        <x:v>A Barladeanu|2026-05-12</x:v>
      </x:c>
      <x:c r="B33" s="888" t="n">
        <x:v>46154</x:v>
      </x:c>
      <x:c r="C33" t="str">
        <x:v>A Barladeanu</x:v>
      </x:c>
      <x:c r="D33" t="str">
        <x:v>Permanent</x:v>
      </x:c>
      <x:c r="E33" t="str">
        <x:v>Thurrock</x:v>
      </x:c>
      <x:c r="F33" t="str">
        <x:v>Operative Porter</x:v>
      </x:c>
      <x:c r="G33" t="str">
        <x:v>401636</x:v>
      </x:c>
      <x:c r="H33" t="str">
        <x:v>TSYS / TOTAL SYSTEM SERVICES PROCESSING EUROPE LIMITED (TSYS)</x:v>
      </x:c>
      <x:c r="I33" s="22" t="n">
        <x:v>10</x:v>
      </x:c>
      <x:c r="J33" t="str">
        <x:v>Worked</x:v>
      </x:c>
      <x:c r="K33" t="str">
        <x:v>Employee 1521; home branch Thurrock; assigned role Operative Porter | Deployment branch: Thurrock | Actual role: Operative Skilled | Jobs: 401636 | Customers: TSYS / TOTAL SYSTEM SERVICES PROCESSING EUROPE LIMITED (TSYS) | Actual hours: 10.0; source records: 1</x:v>
      </x:c>
      <x:c r="L33" t="str">
        <x:v>Include</x:v>
      </x:c>
      <x:c r="M33"/>
      <x:c r="N33"/>
    </x:row>
    <x:row r="34">
      <x:c r="A34" t="str">
        <x:v>A Barladeanu|2026-05-13</x:v>
      </x:c>
      <x:c r="B34" s="888" t="n">
        <x:v>46155</x:v>
      </x:c>
      <x:c r="C34" t="str">
        <x:v>A Barladeanu</x:v>
      </x:c>
      <x:c r="D34" t="str">
        <x:v>Permanent</x:v>
      </x:c>
      <x:c r="E34" t="str">
        <x:v>Thurrock</x:v>
      </x:c>
      <x:c r="F34" t="str">
        <x:v>Operative Porter</x:v>
      </x:c>
      <x:c r="G34" t="str">
        <x:v>401636</x:v>
      </x:c>
      <x:c r="H34" t="str">
        <x:v>TSYS / TOTAL SYSTEM SERVICES PROCESSING EUROPE LIMITED (TSYS)</x:v>
      </x:c>
      <x:c r="I34" s="22" t="n">
        <x:v>13</x:v>
      </x:c>
      <x:c r="J34" t="str">
        <x:v>Worked</x:v>
      </x:c>
      <x:c r="K34" t="str">
        <x:v>Employee 1521; home branch Thurrock; assigned role Operative Porter | Deployment branch: Thurrock | Actual role: Operative Skilled | Jobs: 401636 | Customers: TSYS / TOTAL SYSTEM SERVICES PROCESSING EUROPE LIMITED (TSYS) | Actual hours: 13.0; source records: 1</x:v>
      </x:c>
      <x:c r="L34" t="str">
        <x:v>Include</x:v>
      </x:c>
      <x:c r="M34"/>
      <x:c r="N34"/>
    </x:row>
    <x:row r="35">
      <x:c r="A35" t="str">
        <x:v>A Barladeanu|2026-05-14</x:v>
      </x:c>
      <x:c r="B35" s="888" t="n">
        <x:v>46156</x:v>
      </x:c>
      <x:c r="C35" t="str">
        <x:v>A Barladeanu</x:v>
      </x:c>
      <x:c r="D35" t="str">
        <x:v>Permanent</x:v>
      </x:c>
      <x:c r="E35" t="str">
        <x:v>Thurrock</x:v>
      </x:c>
      <x:c r="F35" t="str">
        <x:v>Operative Porter</x:v>
      </x:c>
      <x:c r="G35" t="str">
        <x:v>401908</x:v>
      </x:c>
      <x:c r="H35" t="str">
        <x:v>Walker/Ms Maureen</x:v>
      </x:c>
      <x:c r="I35" s="22" t="n">
        <x:v>8.5</x:v>
      </x:c>
      <x:c r="J35" t="str">
        <x:v>Worked</x:v>
      </x:c>
      <x:c r="K35" t="str">
        <x:v>Employee 1521; home branch Thurrock; assigned role Operative Porter | Deployment branch: Thurrock | Actual role: Operative Skilled | Jobs: 401908 | Customers: Walker/Ms Maureen | Actual hours: 8.5; source records: 1</x:v>
      </x:c>
      <x:c r="L35" t="str">
        <x:v>Include</x:v>
      </x:c>
      <x:c r="M35"/>
      <x:c r="N35"/>
    </x:row>
    <x:row r="36">
      <x:c r="A36" t="str">
        <x:v>A Barladeanu|2026-05-15</x:v>
      </x:c>
      <x:c r="B36" s="888" t="n">
        <x:v>46157</x:v>
      </x:c>
      <x:c r="C36" t="str">
        <x:v>A Barladeanu</x:v>
      </x:c>
      <x:c r="D36" t="str">
        <x:v>Permanent</x:v>
      </x:c>
      <x:c r="E36" t="str">
        <x:v>Thurrock</x:v>
      </x:c>
      <x:c r="F36" t="str">
        <x:v>Operative Porter</x:v>
      </x:c>
      <x:c r="G36" t="str">
        <x:v>401673, 402163</x:v>
      </x:c>
      <x:c r="H36" t="str">
        <x:v>BNP Paribas Limited</x:v>
      </x:c>
      <x:c r="I36" s="22" t="n">
        <x:v>15</x:v>
      </x:c>
      <x:c r="J36" t="str">
        <x:v>Worked — 2 records</x:v>
      </x:c>
      <x:c r="K36" t="str">
        <x:v>Employee 1521; home branch Thurrock; assigned role Operative Porter | Deployment branch: Thurrock | Actual role: Operative Porter, Operative Skilled | Jobs: 401673, 402163 | Customers: BNP Paribas Limited | Actual hours: 15.0; source records: 2</x:v>
      </x:c>
      <x:c r="L36" t="str">
        <x:v>Include</x:v>
      </x:c>
      <x:c r="M36"/>
      <x:c r="N36"/>
    </x:row>
    <x:row r="37">
      <x:c r="A37" t="str">
        <x:v>A Barladeanu|2026-05-16</x:v>
      </x:c>
      <x:c r="B37" s="888" t="n">
        <x:v>46158</x:v>
      </x:c>
      <x:c r="C37" t="str">
        <x:v>A Barladeanu</x:v>
      </x:c>
      <x:c r="D37" t="str">
        <x:v>Permanent</x:v>
      </x:c>
      <x:c r="E37" t="str">
        <x:v>Thurrock</x:v>
      </x:c>
      <x:c r="F37" t="str">
        <x:v>Operative Porter</x:v>
      </x:c>
      <x:c r="G37" t="str">
        <x:v>402163</x:v>
      </x:c>
      <x:c r="H37" t="str">
        <x:v>BNP Paribas Limited</x:v>
      </x:c>
      <x:c r="I37" s="22" t="n">
        <x:v>11.5</x:v>
      </x:c>
      <x:c r="J37" t="str">
        <x:v>Worked</x:v>
      </x:c>
      <x:c r="K37" t="str">
        <x:v>Employee 1521; home branch Thurrock; assigned role Operative Porter | Deployment branch: Thurrock | Actual role: Operative Skilled | Jobs: 402163 | Customers: BNP Paribas Limited | Actual hours: 11.5; source records: 1</x:v>
      </x:c>
      <x:c r="L37" t="str">
        <x:v>Include</x:v>
      </x:c>
      <x:c r="M37"/>
      <x:c r="N37"/>
    </x:row>
    <x:row r="38">
      <x:c r="A38" t="str">
        <x:v>A Barladeanu|2026-05-18</x:v>
      </x:c>
      <x:c r="B38" s="888" t="n">
        <x:v>46160</x:v>
      </x:c>
      <x:c r="C38" t="str">
        <x:v>A Barladeanu</x:v>
      </x:c>
      <x:c r="D38" t="str">
        <x:v>Permanent</x:v>
      </x:c>
      <x:c r="E38" t="str">
        <x:v>Thurrock</x:v>
      </x:c>
      <x:c r="F38" t="str">
        <x:v>Operative Porter</x:v>
      </x:c>
      <x:c r="G38" t="str">
        <x:v>396847</x:v>
      </x:c>
      <x:c r="H38" t="str">
        <x:v>Clover/Mr Michael</x:v>
      </x:c>
      <x:c r="I38" s="22" t="n">
        <x:v>1</x:v>
      </x:c>
      <x:c r="J38" t="str">
        <x:v>Worked</x:v>
      </x:c>
      <x:c r="K38" t="str">
        <x:v>Employee 1521; home branch Thurrock; assigned role Operative Porter | Deployment branch: Thurrock | Actual role: Operative Skilled | Jobs: 396847 | Customers: Clover/Mr Michael | Actual hours: 1.0; source records: 1</x:v>
      </x:c>
      <x:c r="L38" t="str">
        <x:v>Include</x:v>
      </x:c>
      <x:c r="M38"/>
      <x:c r="N38"/>
    </x:row>
    <x:row r="39">
      <x:c r="A39" t="str">
        <x:v>A Barladeanu|2026-05-19</x:v>
      </x:c>
      <x:c r="B39" s="888" t="n">
        <x:v>46161</x:v>
      </x:c>
      <x:c r="C39" t="str">
        <x:v>A Barladeanu</x:v>
      </x:c>
      <x:c r="D39" t="str">
        <x:v>Permanent</x:v>
      </x:c>
      <x:c r="E39" t="str">
        <x:v>Thurrock</x:v>
      </x:c>
      <x:c r="F39" t="str">
        <x:v>Operative Porter</x:v>
      </x:c>
      <x:c r="G39" t="str">
        <x:v>400996</x:v>
      </x:c>
      <x:c r="H39" t="str">
        <x:v>University of Hertfordshire</x:v>
      </x:c>
      <x:c r="I39" s="22" t="n">
        <x:v>6.5</x:v>
      </x:c>
      <x:c r="J39" t="str">
        <x:v>Worked</x:v>
      </x:c>
      <x:c r="K39" t="str">
        <x:v>Employee 1521; home branch Thurrock; assigned role Operative Porter | Deployment branch: Thurrock | Actual role: Operative Porter | Jobs: 400996 | Customers: University of Hertfordshire | Actual hours: 6.5; source records: 1</x:v>
      </x:c>
      <x:c r="L39" t="str">
        <x:v>Include</x:v>
      </x:c>
      <x:c r="M39"/>
      <x:c r="N39"/>
    </x:row>
    <x:row r="40">
      <x:c r="A40" t="str">
        <x:v>A Barladeanu|2026-05-20</x:v>
      </x:c>
      <x:c r="B40" s="888" t="n">
        <x:v>46162</x:v>
      </x:c>
      <x:c r="C40" t="str">
        <x:v>A Barladeanu</x:v>
      </x:c>
      <x:c r="D40" t="str">
        <x:v>Permanent</x:v>
      </x:c>
      <x:c r="E40" t="str">
        <x:v>Thurrock</x:v>
      </x:c>
      <x:c r="F40" t="str">
        <x:v>Operative Porter</x:v>
      </x:c>
      <x:c r="G40" t="str">
        <x:v>402307, 385927A</x:v>
      </x:c>
      <x:c r="H40" t="str">
        <x:v>Noelia Chavez Peri/Ms Lucero; Westminster Council - City Hall</x:v>
      </x:c>
      <x:c r="I40" s="22" t="n">
        <x:v>8</x:v>
      </x:c>
      <x:c r="J40" t="str">
        <x:v>Worked — 2 records</x:v>
      </x:c>
      <x:c r="K40" t="str">
        <x:v>Employee 1521; home branch Thurrock; assigned role Operative Porter | Deployment branch: Croydon, Thurrock | Actual role: Operative Skilled | Jobs: 402307, 385927A | Customers: Noelia Chavez Peri/Ms Lucero; Westminster Council - City Hall | Actual hours: 8.0; source records: 2</x:v>
      </x:c>
      <x:c r="L40" t="str">
        <x:v>Include</x:v>
      </x:c>
      <x:c r="M40"/>
      <x:c r="N40"/>
    </x:row>
    <x:row r="41">
      <x:c r="A41" t="str">
        <x:v>A Barladeanu|2026-05-21</x:v>
      </x:c>
      <x:c r="B41" s="888" t="n">
        <x:v>46163</x:v>
      </x:c>
      <x:c r="C41" t="str">
        <x:v>A Barladeanu</x:v>
      </x:c>
      <x:c r="D41" t="str">
        <x:v>Permanent</x:v>
      </x:c>
      <x:c r="E41" t="str">
        <x:v>Thurrock</x:v>
      </x:c>
      <x:c r="F41" t="str">
        <x:v>Operative Porter</x:v>
      </x:c>
      <x:c r="G41" t="str">
        <x:v>401596</x:v>
      </x:c>
      <x:c r="H41" t="str">
        <x:v>Acherki/Mr Mnouer</x:v>
      </x:c>
      <x:c r="I41" s="22" t="n">
        <x:v>8</x:v>
      </x:c>
      <x:c r="J41" t="str">
        <x:v>Worked</x:v>
      </x:c>
      <x:c r="K41" t="str">
        <x:v>Employee 1521; home branch Thurrock; assigned role Operative Porter | Deployment branch: Thurrock | Actual role: Operative Skilled | Jobs: 401596 | Customers: Acherki/Mr Mnouer | Actual hours: 8.0; source records: 1</x:v>
      </x:c>
      <x:c r="L41" t="str">
        <x:v>Include</x:v>
      </x:c>
      <x:c r="M41"/>
      <x:c r="N41"/>
    </x:row>
    <x:row r="42">
      <x:c r="A42" t="str">
        <x:v>A Barladeanu|2026-05-22</x:v>
      </x:c>
      <x:c r="B42" s="888" t="n">
        <x:v>46164</x:v>
      </x:c>
      <x:c r="C42" t="str">
        <x:v>A Barladeanu</x:v>
      </x:c>
      <x:c r="D42" t="str">
        <x:v>Permanent</x:v>
      </x:c>
      <x:c r="E42" t="str">
        <x:v>Thurrock</x:v>
      </x:c>
      <x:c r="F42" t="str">
        <x:v>Operative Porter</x:v>
      </x:c>
      <x:c r="G42" t="str">
        <x:v>402179</x:v>
      </x:c>
      <x:c r="H42" t="str">
        <x:v>Knotel UK Ltd</x:v>
      </x:c>
      <x:c r="I42" s="22" t="n">
        <x:v>8</x:v>
      </x:c>
      <x:c r="J42" t="str">
        <x:v>Worked</x:v>
      </x:c>
      <x:c r="K42" t="str">
        <x:v>Employee 1521; home branch Thurrock; assigned role Operative Porter | Deployment branch: Thurrock | Actual role: Operative Porter | Jobs: 402179 | Customers: Knotel UK Ltd | Actual hours: 8.0; source records: 1</x:v>
      </x:c>
      <x:c r="L42" t="str">
        <x:v>Include</x:v>
      </x:c>
      <x:c r="M42"/>
      <x:c r="N42"/>
    </x:row>
    <x:row r="43">
      <x:c r="A43" t="str">
        <x:v>A Barladeanu|2026-05-23</x:v>
      </x:c>
      <x:c r="B43" s="888" t="n">
        <x:v>46165</x:v>
      </x:c>
      <x:c r="C43" t="str">
        <x:v>A Barladeanu</x:v>
      </x:c>
      <x:c r="D43" t="str">
        <x:v>Permanent</x:v>
      </x:c>
      <x:c r="E43" t="str">
        <x:v>Thurrock</x:v>
      </x:c>
      <x:c r="F43" t="str">
        <x:v>Operative Porter</x:v>
      </x:c>
      <x:c r="G43" t="str">
        <x:v>402357</x:v>
      </x:c>
      <x:c r="H43" t="str">
        <x:v>BNP Paribas Limited</x:v>
      </x:c>
      <x:c r="I43" s="22" t="n">
        <x:v>10.5</x:v>
      </x:c>
      <x:c r="J43" t="str">
        <x:v>Worked</x:v>
      </x:c>
      <x:c r="K43" t="str">
        <x:v>Employee 1521; home branch Thurrock; assigned role Operative Porter | Deployment branch: Thurrock | Actual role: Operative Porter | Jobs: 402357 | Customers: BNP Paribas Limited | Actual hours: 10.5; source records: 1</x:v>
      </x:c>
      <x:c r="L43" t="str">
        <x:v>Include</x:v>
      </x:c>
      <x:c r="M43"/>
      <x:c r="N43"/>
    </x:row>
    <x:row r="44">
      <x:c r="A44" t="str">
        <x:v>A Barladeanu|2026-05-24</x:v>
      </x:c>
      <x:c r="B44" s="888" t="n">
        <x:v>46166</x:v>
      </x:c>
      <x:c r="C44" t="str">
        <x:v>A Barladeanu</x:v>
      </x:c>
      <x:c r="D44" t="str">
        <x:v>Permanent</x:v>
      </x:c>
      <x:c r="E44" t="str">
        <x:v>Thurrock</x:v>
      </x:c>
      <x:c r="F44" t="str">
        <x:v>Operative Porter</x:v>
      </x:c>
      <x:c r="G44" t="str">
        <x:v>402357</x:v>
      </x:c>
      <x:c r="H44" t="str">
        <x:v>BNP Paribas Limited</x:v>
      </x:c>
      <x:c r="I44" s="22" t="n">
        <x:v>10.5</x:v>
      </x:c>
      <x:c r="J44" t="str">
        <x:v>Worked</x:v>
      </x:c>
      <x:c r="K44" t="str">
        <x:v>Employee 1521; home branch Thurrock; assigned role Operative Porter | Deployment branch: Thurrock | Actual role: Operative Porter | Jobs: 402357 | Customers: BNP Paribas Limited | Actual hours: 10.5; source records: 1</x:v>
      </x:c>
      <x:c r="L44" t="str">
        <x:v>Include</x:v>
      </x:c>
      <x:c r="M44"/>
      <x:c r="N44"/>
    </x:row>
    <x:row r="45">
      <x:c r="A45" t="str">
        <x:v>A Barladeanu|2026-05-26</x:v>
      </x:c>
      <x:c r="B45" s="888" t="n">
        <x:v>46168</x:v>
      </x:c>
      <x:c r="C45" t="str">
        <x:v>A Barladeanu</x:v>
      </x:c>
      <x:c r="D45" t="str">
        <x:v>Permanent</x:v>
      </x:c>
      <x:c r="E45" t="str">
        <x:v>Thurrock</x:v>
      </x:c>
      <x:c r="F45" t="str">
        <x:v>Operative Porter</x:v>
      </x:c>
      <x:c r="G45" t="str">
        <x:v>402385</x:v>
      </x:c>
      <x:c r="H45" t="str">
        <x:v>Warner Brothers Entertainment UK Ltd</x:v>
      </x:c>
      <x:c r="I45" s="22" t="n">
        <x:v>11</x:v>
      </x:c>
      <x:c r="J45" t="str">
        <x:v>Worked — 2 records</x:v>
      </x:c>
      <x:c r="K45" t="str">
        <x:v>Employee 1521; home branch Thurrock; assigned role Operative Porter | Deployment branch: Thurrock | Actual role: Operative Porter, Operative Skilled | Jobs: 402385 | Customers: Warner Brothers Entertainment UK Ltd | Actual hours: 11.0; source records: 2</x:v>
      </x:c>
      <x:c r="L45" t="str">
        <x:v>Include</x:v>
      </x:c>
      <x:c r="M45"/>
      <x:c r="N45"/>
    </x:row>
    <x:row r="46">
      <x:c r="A46" t="str">
        <x:v>A Barladeanu|2026-05-27</x:v>
      </x:c>
      <x:c r="B46" s="888" t="n">
        <x:v>46169</x:v>
      </x:c>
      <x:c r="C46" t="str">
        <x:v>A Barladeanu</x:v>
      </x:c>
      <x:c r="D46" t="str">
        <x:v>Permanent</x:v>
      </x:c>
      <x:c r="E46" t="str">
        <x:v>Thurrock</x:v>
      </x:c>
      <x:c r="F46" t="str">
        <x:v>Operative Porter</x:v>
      </x:c>
      <x:c r="G46" t="str">
        <x:v>400283</x:v>
      </x:c>
      <x:c r="H46" t="str">
        <x:v>Canada Life</x:v>
      </x:c>
      <x:c r="I46" s="22" t="n">
        <x:v>8.5</x:v>
      </x:c>
      <x:c r="J46" t="str">
        <x:v>Worked</x:v>
      </x:c>
      <x:c r="K46" t="str">
        <x:v>Employee 1521; home branch Thurrock; assigned role Operative Porter | Deployment branch: Thurrock | Actual role: Operative Skilled | Jobs: 400283 | Customers: Canada Life | Actual hours: 8.5; source records: 1</x:v>
      </x:c>
      <x:c r="L46" t="str">
        <x:v>Include</x:v>
      </x:c>
      <x:c r="M46"/>
      <x:c r="N46"/>
    </x:row>
    <x:row r="47">
      <x:c r="A47" t="str">
        <x:v>A Barladeanu|2026-05-28</x:v>
      </x:c>
      <x:c r="B47" s="888" t="n">
        <x:v>46170</x:v>
      </x:c>
      <x:c r="C47" t="str">
        <x:v>A Barladeanu</x:v>
      </x:c>
      <x:c r="D47" t="str">
        <x:v>Permanent</x:v>
      </x:c>
      <x:c r="E47" t="str">
        <x:v>Thurrock</x:v>
      </x:c>
      <x:c r="F47" t="str">
        <x:v>Operative Porter</x:v>
      </x:c>
      <x:c r="G47" t="str">
        <x:v>398210A</x:v>
      </x:c>
      <x:c r="H47" t="str">
        <x:v>London Metropolitan University</x:v>
      </x:c>
      <x:c r="I47" s="22" t="n">
        <x:v>7.5</x:v>
      </x:c>
      <x:c r="J47" t="str">
        <x:v>Worked</x:v>
      </x:c>
      <x:c r="K47" t="str">
        <x:v>Employee 1521; home branch Thurrock; assigned role Operative Porter | Deployment branch: Thurrock | Actual role: Operative Skilled | Jobs: 398210A | Customers: London Metropolitan University | Actual hours: 7.5; source records: 1</x:v>
      </x:c>
      <x:c r="L47" t="str">
        <x:v>Include</x:v>
      </x:c>
      <x:c r="M47"/>
      <x:c r="N47"/>
    </x:row>
    <x:row r="48">
      <x:c r="A48" t="str">
        <x:v>A Barladeanu|2026-05-29</x:v>
      </x:c>
      <x:c r="B48" s="888" t="n">
        <x:v>46171</x:v>
      </x:c>
      <x:c r="C48" t="str">
        <x:v>A Barladeanu</x:v>
      </x:c>
      <x:c r="D48" t="str">
        <x:v>Permanent</x:v>
      </x:c>
      <x:c r="E48" t="str">
        <x:v>Thurrock</x:v>
      </x:c>
      <x:c r="F48" t="str">
        <x:v>Operative Porter</x:v>
      </x:c>
      <x:c r="G48" t="str">
        <x:v>402488</x:v>
      </x:c>
      <x:c r="H48" t="str">
        <x:v>BNP Paribas Limited</x:v>
      </x:c>
      <x:c r="I48" s="22" t="n">
        <x:v>9.5</x:v>
      </x:c>
      <x:c r="J48" t="str">
        <x:v>Worked</x:v>
      </x:c>
      <x:c r="K48" t="str">
        <x:v>Employee 1521; home branch Thurrock; assigned role Operative Porter | Deployment branch: Thurrock | Actual role: Operative Skilled | Jobs: 402488 | Customers: BNP Paribas Limited | Actual hours: 9.5; source records: 1</x:v>
      </x:c>
      <x:c r="L48" t="str">
        <x:v>Include</x:v>
      </x:c>
      <x:c r="M48"/>
      <x:c r="N48"/>
    </x:row>
    <x:row r="49">
      <x:c r="A49" t="str">
        <x:v>A Barladeanu|2026-05-30</x:v>
      </x:c>
      <x:c r="B49" s="888" t="n">
        <x:v>46172</x:v>
      </x:c>
      <x:c r="C49" t="str">
        <x:v>A Barladeanu</x:v>
      </x:c>
      <x:c r="D49" t="str">
        <x:v>Permanent</x:v>
      </x:c>
      <x:c r="E49" t="str">
        <x:v>Thurrock</x:v>
      </x:c>
      <x:c r="F49" t="str">
        <x:v>Operative Porter</x:v>
      </x:c>
      <x:c r="G49" t="str">
        <x:v>402488</x:v>
      </x:c>
      <x:c r="H49" t="str">
        <x:v>BNP Paribas Limited</x:v>
      </x:c>
      <x:c r="I49" s="22" t="n">
        <x:v>11.5</x:v>
      </x:c>
      <x:c r="J49" t="str">
        <x:v>Worked</x:v>
      </x:c>
      <x:c r="K49" t="str">
        <x:v>Employee 1521; home branch Thurrock; assigned role Operative Porter | Deployment branch: Thurrock | Actual role: Operative Porter | Jobs: 402488 | Customers: BNP Paribas Limited | Actual hours: 11.5; source records: 1</x:v>
      </x:c>
      <x:c r="L49" t="str">
        <x:v>Include</x:v>
      </x:c>
      <x:c r="M49"/>
      <x:c r="N49"/>
    </x:row>
    <x:row r="50">
      <x:c r="A50" t="str">
        <x:v>A Whelton|2026-05-01</x:v>
      </x:c>
      <x:c r="B50" s="888" t="n">
        <x:v>46143</x:v>
      </x:c>
      <x:c r="C50" t="str">
        <x:v>A Whelton</x:v>
      </x:c>
      <x:c r="D50" t="str">
        <x:v>Permanent</x:v>
      </x:c>
      <x:c r="E50" t="str">
        <x:v>Thurrock</x:v>
      </x:c>
      <x:c r="F50" t="str">
        <x:v>Operative Skilled</x:v>
      </x:c>
      <x:c r="G50" t="str">
        <x:v>401668</x:v>
      </x:c>
      <x:c r="H50" t="str">
        <x:v>Prime Ministers Office</x:v>
      </x:c>
      <x:c r="I50" s="22" t="n">
        <x:v>9</x:v>
      </x:c>
      <x:c r="J50" t="str">
        <x:v>Worked</x:v>
      </x:c>
      <x:c r="K50" t="str">
        <x:v>Employee 1187; home branch Thurrock; assigned role Operative Skilled | Deployment branch: Thurrock | Actual role: Operative Porter | Jobs: 401668 | Customers: Prime Ministers Office | Actual hours: 9.0; source records: 1</x:v>
      </x:c>
      <x:c r="L50" t="str">
        <x:v>Include</x:v>
      </x:c>
      <x:c r="M50"/>
      <x:c r="N50"/>
    </x:row>
    <x:row r="51">
      <x:c r="A51" t="str">
        <x:v>A Whelton|2026-05-02</x:v>
      </x:c>
      <x:c r="B51" s="888" t="n">
        <x:v>46144</x:v>
      </x:c>
      <x:c r="C51" t="str">
        <x:v>A Whelton</x:v>
      </x:c>
      <x:c r="D51" t="str">
        <x:v>Permanent</x:v>
      </x:c>
      <x:c r="E51" t="str">
        <x:v>Thurrock</x:v>
      </x:c>
      <x:c r="F51" t="str">
        <x:v>Operative Skilled</x:v>
      </x:c>
      <x:c r="G51" t="str">
        <x:v>401966</x:v>
      </x:c>
      <x:c r="H51" t="str">
        <x:v>UBS Investment Bank</x:v>
      </x:c>
      <x:c r="I51" s="22" t="n">
        <x:v>8.5</x:v>
      </x:c>
      <x:c r="J51" t="str">
        <x:v>Worked</x:v>
      </x:c>
      <x:c r="K51" t="str">
        <x:v>Employee 1187; home branch Thurrock; assigned role Operative Skilled | Deployment branch: Thurrock | Actual role: Operative Skilled | Jobs: 401966 | Customers: UBS Investment Bank | Actual hours: 8.5; source records: 1</x:v>
      </x:c>
      <x:c r="L51" t="str">
        <x:v>Include</x:v>
      </x:c>
      <x:c r="M51"/>
      <x:c r="N51"/>
    </x:row>
    <x:row r="52">
      <x:c r="A52" t="str">
        <x:v>A Whelton|2026-05-05</x:v>
      </x:c>
      <x:c r="B52" s="888" t="n">
        <x:v>46147</x:v>
      </x:c>
      <x:c r="C52" t="str">
        <x:v>A Whelton</x:v>
      </x:c>
      <x:c r="D52" t="str">
        <x:v>Permanent</x:v>
      </x:c>
      <x:c r="E52" t="str">
        <x:v>Thurrock</x:v>
      </x:c>
      <x:c r="F52" t="str">
        <x:v>Operative Skilled</x:v>
      </x:c>
      <x:c r="G52" t="str">
        <x:v>401966</x:v>
      </x:c>
      <x:c r="H52" t="str">
        <x:v>UBS Investment Bank</x:v>
      </x:c>
      <x:c r="I52" s="22" t="n">
        <x:v>8.5</x:v>
      </x:c>
      <x:c r="J52" t="str">
        <x:v>Worked</x:v>
      </x:c>
      <x:c r="K52" t="str">
        <x:v>Employee 1187; home branch Thurrock; assigned role Operative Skilled | Deployment branch: Thurrock | Actual role: Operative Skilled | Jobs: 401966 | Customers: UBS Investment Bank | Actual hours: 8.5; source records: 1</x:v>
      </x:c>
      <x:c r="L52" t="str">
        <x:v>Include</x:v>
      </x:c>
      <x:c r="M52"/>
      <x:c r="N52"/>
    </x:row>
    <x:row r="53">
      <x:c r="A53" t="str">
        <x:v>A Whelton|2026-05-06</x:v>
      </x:c>
      <x:c r="B53" s="888" t="n">
        <x:v>46148</x:v>
      </x:c>
      <x:c r="C53" t="str">
        <x:v>A Whelton</x:v>
      </x:c>
      <x:c r="D53" t="str">
        <x:v>Permanent</x:v>
      </x:c>
      <x:c r="E53" t="str">
        <x:v>Thurrock</x:v>
      </x:c>
      <x:c r="F53" t="str">
        <x:v>Operative Skilled</x:v>
      </x:c>
      <x:c r="G53" t="str">
        <x:v>401954</x:v>
      </x:c>
      <x:c r="H53" t="str">
        <x:v>HSBC</x:v>
      </x:c>
      <x:c r="I53" s="22" t="n">
        <x:v>6.5</x:v>
      </x:c>
      <x:c r="J53" t="str">
        <x:v>Worked</x:v>
      </x:c>
      <x:c r="K53" t="str">
        <x:v>Employee 1187; home branch Thurrock; assigned role Operative Skilled | Deployment branch: Thurrock | Actual role: Operative Porter | Jobs: 401954 | Customers: HSBC | Actual hours: 6.5; source records: 1</x:v>
      </x:c>
      <x:c r="L53" t="str">
        <x:v>Include</x:v>
      </x:c>
      <x:c r="M53"/>
      <x:c r="N53"/>
    </x:row>
    <x:row r="54">
      <x:c r="A54" t="str">
        <x:v>A Whelton|2026-05-07</x:v>
      </x:c>
      <x:c r="B54" s="888" t="n">
        <x:v>46149</x:v>
      </x:c>
      <x:c r="C54" t="str">
        <x:v>A Whelton</x:v>
      </x:c>
      <x:c r="D54" t="str">
        <x:v>Permanent</x:v>
      </x:c>
      <x:c r="E54" t="str">
        <x:v>Thurrock</x:v>
      </x:c>
      <x:c r="F54" t="str">
        <x:v>Operative Skilled</x:v>
      </x:c>
      <x:c r="G54" t="str">
        <x:v>398532</x:v>
      </x:c>
      <x:c r="H54" t="str">
        <x:v>Southwark Local Elections 2026</x:v>
      </x:c>
      <x:c r="I54" s="22" t="n">
        <x:v>8.5</x:v>
      </x:c>
      <x:c r="J54" t="str">
        <x:v>Worked</x:v>
      </x:c>
      <x:c r="K54" t="str">
        <x:v>Employee 1187; home branch Thurrock; assigned role Operative Skilled | Deployment branch: Croydon | Actual role: Operative Skilled | Jobs: 398532 | Customers: Southwark Local Elections 2026 | Actual hours: 8.5; source records: 1</x:v>
      </x:c>
      <x:c r="L54" t="str">
        <x:v>Include</x:v>
      </x:c>
      <x:c r="M54"/>
      <x:c r="N54"/>
    </x:row>
    <x:row r="55">
      <x:c r="A55" t="str">
        <x:v>Aden Worth|2026-05-05</x:v>
      </x:c>
      <x:c r="B55" s="888" t="n">
        <x:v>46147</x:v>
      </x:c>
      <x:c r="C55" t="str">
        <x:v>Aden Worth</x:v>
      </x:c>
      <x:c r="D55" t="str">
        <x:v>Permanent</x:v>
      </x:c>
      <x:c r="E55" t="str">
        <x:v>Oxford</x:v>
      </x:c>
      <x:c r="F55" t="str">
        <x:v>Warehouse</x:v>
      </x:c>
      <x:c r="G55" t="str">
        <x:v>401832</x:v>
      </x:c>
      <x:c r="H55" t="str">
        <x:v>Vertex Pharmaceuticals Limited</x:v>
      </x:c>
      <x:c r="I55" s="22" t="n">
        <x:v>4</x:v>
      </x:c>
      <x:c r="J55" t="str">
        <x:v>Worked</x:v>
      </x:c>
      <x:c r="K55" t="str">
        <x:v>Employee 104441; home branch Oxford; assigned role Warehouse | Deployment branch: Oxford | Actual role: Operative Driver | Jobs: 401832 | Customers: Vertex Pharmaceuticals Limited | Actual hours: 4.0; source records: 1</x:v>
      </x:c>
      <x:c r="L55" t="str">
        <x:v>Include</x:v>
      </x:c>
      <x:c r="M55"/>
      <x:c r="N55"/>
    </x:row>
    <x:row r="56">
      <x:c r="A56" t="str">
        <x:v>Aden Worth|2026-05-06</x:v>
      </x:c>
      <x:c r="B56" s="888" t="n">
        <x:v>46148</x:v>
      </x:c>
      <x:c r="C56" t="str">
        <x:v>Aden Worth</x:v>
      </x:c>
      <x:c r="D56" t="str">
        <x:v>Permanent</x:v>
      </x:c>
      <x:c r="E56" t="str">
        <x:v>Oxford</x:v>
      </x:c>
      <x:c r="F56" t="str">
        <x:v>Warehouse</x:v>
      </x:c>
      <x:c r="G56" t="str">
        <x:v>400679</x:v>
      </x:c>
      <x:c r="H56" t="str">
        <x:v>Thames Valley Police</x:v>
      </x:c>
      <x:c r="I56" s="22" t="n">
        <x:v>9</x:v>
      </x:c>
      <x:c r="J56" t="str">
        <x:v>Worked</x:v>
      </x:c>
      <x:c r="K56" t="str">
        <x:v>Employee 104441; home branch Oxford; assigned role Warehouse | Deployment branch: Oxford | Actual role: Operative Skilled | Jobs: 400679 | Customers: Thames Valley Police | Actual hours: 9.0; source records: 1</x:v>
      </x:c>
      <x:c r="L56" t="str">
        <x:v>Include</x:v>
      </x:c>
      <x:c r="M56"/>
      <x:c r="N56"/>
    </x:row>
    <x:row r="57">
      <x:c r="A57" t="str">
        <x:v>Aden Worth|2026-05-07</x:v>
      </x:c>
      <x:c r="B57" s="888" t="n">
        <x:v>46149</x:v>
      </x:c>
      <x:c r="C57" t="str">
        <x:v>Aden Worth</x:v>
      </x:c>
      <x:c r="D57" t="str">
        <x:v>Permanent</x:v>
      </x:c>
      <x:c r="E57" t="str">
        <x:v>Oxford</x:v>
      </x:c>
      <x:c r="F57" t="str">
        <x:v>Warehouse</x:v>
      </x:c>
      <x:c r="G57" t="str">
        <x:v>400679</x:v>
      </x:c>
      <x:c r="H57" t="str">
        <x:v>Thames Valley Police</x:v>
      </x:c>
      <x:c r="I57" s="22" t="n">
        <x:v>9</x:v>
      </x:c>
      <x:c r="J57" t="str">
        <x:v>Worked</x:v>
      </x:c>
      <x:c r="K57" t="str">
        <x:v>Employee 104441; home branch Oxford; assigned role Warehouse | Deployment branch: Oxford | Actual role: Operative Skilled | Jobs: 400679 | Customers: Thames Valley Police | Actual hours: 9.0; source records: 1</x:v>
      </x:c>
      <x:c r="L57" t="str">
        <x:v>Include</x:v>
      </x:c>
      <x:c r="M57"/>
      <x:c r="N57"/>
    </x:row>
    <x:row r="58">
      <x:c r="A58" t="str">
        <x:v>Aden Worth|2026-05-08</x:v>
      </x:c>
      <x:c r="B58" s="888" t="n">
        <x:v>46150</x:v>
      </x:c>
      <x:c r="C58" t="str">
        <x:v>Aden Worth</x:v>
      </x:c>
      <x:c r="D58" t="str">
        <x:v>Permanent</x:v>
      </x:c>
      <x:c r="E58" t="str">
        <x:v>Oxford</x:v>
      </x:c>
      <x:c r="F58" t="str">
        <x:v>Warehouse</x:v>
      </x:c>
      <x:c r="G58" t="str">
        <x:v>400121</x:v>
      </x:c>
      <x:c r="H58" t="str">
        <x:v>BioChek (UK) Ltd</x:v>
      </x:c>
      <x:c r="I58" s="22" t="n">
        <x:v>7.5</x:v>
      </x:c>
      <x:c r="J58" t="str">
        <x:v>Worked</x:v>
      </x:c>
      <x:c r="K58" t="str">
        <x:v>Employee 104441; home branch Oxford; assigned role Warehouse | Deployment branch: Oxford | Actual role: Operative Driver | Jobs: 400121 | Customers: BioChek (UK) Ltd | Actual hours: 7.5; source records: 1</x:v>
      </x:c>
      <x:c r="L58" t="str">
        <x:v>Include</x:v>
      </x:c>
      <x:c r="M58"/>
      <x:c r="N58"/>
    </x:row>
    <x:row r="59">
      <x:c r="A59" t="str">
        <x:v>Aden Worth|2026-05-11</x:v>
      </x:c>
      <x:c r="B59" s="888" t="n">
        <x:v>46153</x:v>
      </x:c>
      <x:c r="C59" t="str">
        <x:v>Aden Worth</x:v>
      </x:c>
      <x:c r="D59" t="str">
        <x:v>Permanent</x:v>
      </x:c>
      <x:c r="E59" t="str">
        <x:v>Oxford</x:v>
      </x:c>
      <x:c r="F59" t="str">
        <x:v>Warehouse</x:v>
      </x:c>
      <x:c r="G59" t="str">
        <x:v>400121</x:v>
      </x:c>
      <x:c r="H59" t="str">
        <x:v>BioChek (UK) Ltd</x:v>
      </x:c>
      <x:c r="I59" s="22" t="n">
        <x:v>8</x:v>
      </x:c>
      <x:c r="J59" t="str">
        <x:v>Worked</x:v>
      </x:c>
      <x:c r="K59" t="str">
        <x:v>Employee 104441; home branch Oxford; assigned role Warehouse | Deployment branch: Oxford | Actual role: Operative Skilled | Jobs: 400121 | Customers: BioChek (UK) Ltd | Actual hours: 8.0; source records: 1</x:v>
      </x:c>
      <x:c r="L59" t="str">
        <x:v>Include</x:v>
      </x:c>
      <x:c r="M59"/>
      <x:c r="N59"/>
    </x:row>
    <x:row r="60">
      <x:c r="A60" t="str">
        <x:v>Aden Worth|2026-05-12</x:v>
      </x:c>
      <x:c r="B60" s="888" t="n">
        <x:v>46154</x:v>
      </x:c>
      <x:c r="C60" t="str">
        <x:v>Aden Worth</x:v>
      </x:c>
      <x:c r="D60" t="str">
        <x:v>Permanent</x:v>
      </x:c>
      <x:c r="E60" t="str">
        <x:v>Oxford</x:v>
      </x:c>
      <x:c r="F60" t="str">
        <x:v>Warehouse</x:v>
      </x:c>
      <x:c r="G60" t="str">
        <x:v>400121</x:v>
      </x:c>
      <x:c r="H60" t="str">
        <x:v>BioChek (UK) Ltd</x:v>
      </x:c>
      <x:c r="I60" s="22" t="n">
        <x:v>8</x:v>
      </x:c>
      <x:c r="J60" t="str">
        <x:v>Worked</x:v>
      </x:c>
      <x:c r="K60" t="str">
        <x:v>Employee 104441; home branch Oxford; assigned role Warehouse | Deployment branch: Oxford | Actual role: Operative Skilled | Jobs: 400121 | Customers: BioChek (UK) Ltd | Actual hours: 8.0; source records: 1</x:v>
      </x:c>
      <x:c r="L60" t="str">
        <x:v>Include</x:v>
      </x:c>
      <x:c r="M60"/>
      <x:c r="N60"/>
    </x:row>
    <x:row r="61">
      <x:c r="A61" t="str">
        <x:v>Aden Worth|2026-05-13</x:v>
      </x:c>
      <x:c r="B61" s="888" t="n">
        <x:v>46155</x:v>
      </x:c>
      <x:c r="C61" t="str">
        <x:v>Aden Worth</x:v>
      </x:c>
      <x:c r="D61" t="str">
        <x:v>Permanent</x:v>
      </x:c>
      <x:c r="E61" t="str">
        <x:v>Oxford</x:v>
      </x:c>
      <x:c r="F61" t="str">
        <x:v>Warehouse</x:v>
      </x:c>
      <x:c r="G61" t="str">
        <x:v>400121</x:v>
      </x:c>
      <x:c r="H61" t="str">
        <x:v>BioChek (UK) Ltd</x:v>
      </x:c>
      <x:c r="I61" s="22" t="n">
        <x:v>8.5</x:v>
      </x:c>
      <x:c r="J61" t="str">
        <x:v>Worked</x:v>
      </x:c>
      <x:c r="K61" t="str">
        <x:v>Employee 104441; home branch Oxford; assigned role Warehouse | Deployment branch: Oxford | Actual role: Operative Skilled | Jobs: 400121 | Customers: BioChek (UK) Ltd | Actual hours: 8.5; source records: 1</x:v>
      </x:c>
      <x:c r="L61" t="str">
        <x:v>Include</x:v>
      </x:c>
      <x:c r="M61"/>
      <x:c r="N61"/>
    </x:row>
    <x:row r="62">
      <x:c r="A62" t="str">
        <x:v>Aden Worth|2026-05-14</x:v>
      </x:c>
      <x:c r="B62" s="888" t="n">
        <x:v>46156</x:v>
      </x:c>
      <x:c r="C62" t="str">
        <x:v>Aden Worth</x:v>
      </x:c>
      <x:c r="D62" t="str">
        <x:v>Permanent</x:v>
      </x:c>
      <x:c r="E62" t="str">
        <x:v>Oxford</x:v>
      </x:c>
      <x:c r="F62" t="str">
        <x:v>Warehouse</x:v>
      </x:c>
      <x:c r="G62" t="str">
        <x:v>400121</x:v>
      </x:c>
      <x:c r="H62" t="str">
        <x:v>BioChek (UK) Ltd</x:v>
      </x:c>
      <x:c r="I62" s="22" t="n">
        <x:v>9</x:v>
      </x:c>
      <x:c r="J62" t="str">
        <x:v>Worked</x:v>
      </x:c>
      <x:c r="K62" t="str">
        <x:v>Employee 104441; home branch Oxford; assigned role Warehouse | Deployment branch: Oxford | Actual role: Operative Skilled | Jobs: 400121 | Customers: BioChek (UK) Ltd | Actual hours: 9.0; source records: 1</x:v>
      </x:c>
      <x:c r="L62" t="str">
        <x:v>Include</x:v>
      </x:c>
      <x:c r="M62"/>
      <x:c r="N62"/>
    </x:row>
    <x:row r="63">
      <x:c r="A63" t="str">
        <x:v>Aden Worth|2026-05-15</x:v>
      </x:c>
      <x:c r="B63" s="888" t="n">
        <x:v>46157</x:v>
      </x:c>
      <x:c r="C63" t="str">
        <x:v>Aden Worth</x:v>
      </x:c>
      <x:c r="D63" t="str">
        <x:v>Permanent</x:v>
      </x:c>
      <x:c r="E63" t="str">
        <x:v>Oxford</x:v>
      </x:c>
      <x:c r="F63" t="str">
        <x:v>Warehouse</x:v>
      </x:c>
      <x:c r="G63" t="str">
        <x:v>400121</x:v>
      </x:c>
      <x:c r="H63" t="str">
        <x:v>BioChek (UK) Ltd</x:v>
      </x:c>
      <x:c r="I63" s="22" t="n">
        <x:v>9</x:v>
      </x:c>
      <x:c r="J63" t="str">
        <x:v>Worked</x:v>
      </x:c>
      <x:c r="K63" t="str">
        <x:v>Employee 104441; home branch Oxford; assigned role Warehouse | Deployment branch: Oxford | Actual role: Operative Skilled | Jobs: 400121 | Customers: BioChek (UK) Ltd | Actual hours: 9.0; source records: 1</x:v>
      </x:c>
      <x:c r="L63" t="str">
        <x:v>Include</x:v>
      </x:c>
      <x:c r="M63"/>
      <x:c r="N63"/>
    </x:row>
    <x:row r="64">
      <x:c r="A64" t="str">
        <x:v>Aden Worth|2026-05-18</x:v>
      </x:c>
      <x:c r="B64" s="888" t="n">
        <x:v>46160</x:v>
      </x:c>
      <x:c r="C64" t="str">
        <x:v>Aden Worth</x:v>
      </x:c>
      <x:c r="D64" t="str">
        <x:v>Permanent</x:v>
      </x:c>
      <x:c r="E64" t="str">
        <x:v>Oxford</x:v>
      </x:c>
      <x:c r="F64" t="str">
        <x:v>Warehouse</x:v>
      </x:c>
      <x:c r="G64" t="str">
        <x:v>400121</x:v>
      </x:c>
      <x:c r="H64" t="str">
        <x:v>BioChek (UK) Ltd</x:v>
      </x:c>
      <x:c r="I64" s="22" t="n">
        <x:v>8.5</x:v>
      </x:c>
      <x:c r="J64" t="str">
        <x:v>Worked</x:v>
      </x:c>
      <x:c r="K64" t="str">
        <x:v>Employee 104441; home branch Oxford; assigned role Warehouse | Deployment branch: Oxford | Actual role: Operative Skilled | Jobs: 400121 | Customers: BioChek (UK) Ltd | Actual hours: 8.5; source records: 1</x:v>
      </x:c>
      <x:c r="L64" t="str">
        <x:v>Include</x:v>
      </x:c>
      <x:c r="M64"/>
      <x:c r="N64"/>
    </x:row>
    <x:row r="65">
      <x:c r="A65" t="str">
        <x:v>Aden Worth|2026-05-19</x:v>
      </x:c>
      <x:c r="B65" s="888" t="n">
        <x:v>46161</x:v>
      </x:c>
      <x:c r="C65" t="str">
        <x:v>Aden Worth</x:v>
      </x:c>
      <x:c r="D65" t="str">
        <x:v>Permanent</x:v>
      </x:c>
      <x:c r="E65" t="str">
        <x:v>Oxford</x:v>
      </x:c>
      <x:c r="F65" t="str">
        <x:v>Warehouse</x:v>
      </x:c>
      <x:c r="G65" t="str">
        <x:v>400121</x:v>
      </x:c>
      <x:c r="H65" t="str">
        <x:v>BioChek (UK) Ltd</x:v>
      </x:c>
      <x:c r="I65" s="22" t="n">
        <x:v>8.45</x:v>
      </x:c>
      <x:c r="J65" t="str">
        <x:v>Worked</x:v>
      </x:c>
      <x:c r="K65" t="str">
        <x:v>Employee 104441; home branch Oxford; assigned role Warehouse | Deployment branch: Oxford | Actual role: Operative Skilled | Jobs: 400121 | Customers: BioChek (UK) Ltd | Actual hours: 8.4; source records: 1</x:v>
      </x:c>
      <x:c r="L65" t="str">
        <x:v>Include</x:v>
      </x:c>
      <x:c r="M65"/>
      <x:c r="N65"/>
    </x:row>
    <x:row r="66">
      <x:c r="A66" t="str">
        <x:v>Aden Worth|2026-05-20</x:v>
      </x:c>
      <x:c r="B66" s="888" t="n">
        <x:v>46162</x:v>
      </x:c>
      <x:c r="C66" t="str">
        <x:v>Aden Worth</x:v>
      </x:c>
      <x:c r="D66" t="str">
        <x:v>Permanent</x:v>
      </x:c>
      <x:c r="E66" t="str">
        <x:v>Oxford</x:v>
      </x:c>
      <x:c r="F66" t="str">
        <x:v>Warehouse</x:v>
      </x:c>
      <x:c r="G66" t="str">
        <x:v>400679</x:v>
      </x:c>
      <x:c r="H66" t="str">
        <x:v>Thames Valley Police</x:v>
      </x:c>
      <x:c r="I66" s="22" t="n">
        <x:v>7</x:v>
      </x:c>
      <x:c r="J66" t="str">
        <x:v>Worked</x:v>
      </x:c>
      <x:c r="K66" t="str">
        <x:v>Employee 104441; home branch Oxford; assigned role Warehouse | Deployment branch: Oxford | Actual role: Operative Porter | Jobs: 400679 | Customers: Thames Valley Police | Actual hours: 7.0; source records: 1</x:v>
      </x:c>
      <x:c r="L66" t="str">
        <x:v>Include</x:v>
      </x:c>
      <x:c r="M66"/>
      <x:c r="N66"/>
    </x:row>
    <x:row r="67">
      <x:c r="A67" t="str">
        <x:v>Aden Worth|2026-05-21</x:v>
      </x:c>
      <x:c r="B67" s="888" t="n">
        <x:v>46163</x:v>
      </x:c>
      <x:c r="C67" t="str">
        <x:v>Aden Worth</x:v>
      </x:c>
      <x:c r="D67" t="str">
        <x:v>Permanent</x:v>
      </x:c>
      <x:c r="E67" t="str">
        <x:v>Oxford</x:v>
      </x:c>
      <x:c r="F67" t="str">
        <x:v>Warehouse</x:v>
      </x:c>
      <x:c r="G67" t="str">
        <x:v>400121</x:v>
      </x:c>
      <x:c r="H67" t="str">
        <x:v>BioChek (UK) Ltd</x:v>
      </x:c>
      <x:c r="I67" s="22" t="n">
        <x:v>5.45</x:v>
      </x:c>
      <x:c r="J67" t="str">
        <x:v>Worked</x:v>
      </x:c>
      <x:c r="K67" t="str">
        <x:v>Employee 104441; home branch Oxford; assigned role Warehouse | Deployment branch: Oxford | Actual role: Operative Skilled | Jobs: 400121 | Customers: BioChek (UK) Ltd | Actual hours: 5.5; source records: 1</x:v>
      </x:c>
      <x:c r="L67" t="str">
        <x:v>Include</x:v>
      </x:c>
      <x:c r="M67"/>
      <x:c r="N67"/>
    </x:row>
    <x:row r="68">
      <x:c r="A68" t="str">
        <x:v>Aden Worth|2026-05-22</x:v>
      </x:c>
      <x:c r="B68" s="888" t="n">
        <x:v>46164</x:v>
      </x:c>
      <x:c r="C68" t="str">
        <x:v>Aden Worth</x:v>
      </x:c>
      <x:c r="D68" t="str">
        <x:v>Permanent</x:v>
      </x:c>
      <x:c r="E68" t="str">
        <x:v>Oxford</x:v>
      </x:c>
      <x:c r="F68" t="str">
        <x:v>Warehouse</x:v>
      </x:c>
      <x:c r="G68" t="str">
        <x:v>402242</x:v>
      </x:c>
      <x:c r="H68" t="str">
        <x:v>Esco Life Sciences ( University of Oxford)</x:v>
      </x:c>
      <x:c r="I68" s="22" t="n">
        <x:v>2</x:v>
      </x:c>
      <x:c r="J68" t="str">
        <x:v>Worked</x:v>
      </x:c>
      <x:c r="K68" t="str">
        <x:v>Employee 104441; home branch Oxford; assigned role Warehouse | Deployment branch: Cambridge | Actual role: Operative Porter | Jobs: 402242 | Customers: Esco Life Sciences ( University of Oxford) | Actual hours: 2.0; source records: 1</x:v>
      </x:c>
      <x:c r="L68" t="str">
        <x:v>Include</x:v>
      </x:c>
      <x:c r="M68"/>
      <x:c r="N68"/>
    </x:row>
    <x:row r="69">
      <x:c r="A69" t="str">
        <x:v>Aden Worth|2026-05-25</x:v>
      </x:c>
      <x:c r="B69" s="888" t="n">
        <x:v>46167</x:v>
      </x:c>
      <x:c r="C69" t="str">
        <x:v>Aden Worth</x:v>
      </x:c>
      <x:c r="D69" t="str">
        <x:v>Permanent</x:v>
      </x:c>
      <x:c r="E69" t="str">
        <x:v>Oxford</x:v>
      </x:c>
      <x:c r="F69" t="str">
        <x:v>Warehouse</x:v>
      </x:c>
      <x:c r="G69"/>
      <x:c r="H69"/>
      <x:c r="I69" s="22" t="n">
        <x:v>0</x:v>
      </x:c>
      <x:c r="J69" t="str">
        <x:v>Annual leave</x:v>
      </x:c>
      <x:c r="K69" t="str">
        <x:v>Employee 104441; home branch Oxford; assigned role Warehouse | Leave: Annual Leave (Hours) | Leave calendar basis: Variable-pattern period</x:v>
      </x:c>
      <x:c r="L69" t="str">
        <x:v>Include</x:v>
      </x:c>
      <x:c r="M69"/>
      <x:c r="N69"/>
    </x:row>
    <x:row r="70">
      <x:c r="A70" t="str">
        <x:v>Aden Worth|2026-05-26</x:v>
      </x:c>
      <x:c r="B70" s="888" t="n">
        <x:v>46168</x:v>
      </x:c>
      <x:c r="C70" t="str">
        <x:v>Aden Worth</x:v>
      </x:c>
      <x:c r="D70" t="str">
        <x:v>Permanent</x:v>
      </x:c>
      <x:c r="E70" t="str">
        <x:v>Oxford</x:v>
      </x:c>
      <x:c r="F70" t="str">
        <x:v>Warehouse</x:v>
      </x:c>
      <x:c r="G70"/>
      <x:c r="H70"/>
      <x:c r="I70" s="22" t="n">
        <x:v>0</x:v>
      </x:c>
      <x:c r="J70" t="str">
        <x:v>Annual leave</x:v>
      </x:c>
      <x:c r="K70" t="str">
        <x:v>Employee 104441; home branch Oxford; assigned role Warehouse | Leave: Annual Leave (Hours) | Leave calendar basis: Variable-pattern period</x:v>
      </x:c>
      <x:c r="L70" t="str">
        <x:v>Include</x:v>
      </x:c>
      <x:c r="M70"/>
      <x:c r="N70"/>
    </x:row>
    <x:row r="71">
      <x:c r="A71" t="str">
        <x:v>Aden Worth|2026-05-27</x:v>
      </x:c>
      <x:c r="B71" s="888" t="n">
        <x:v>46169</x:v>
      </x:c>
      <x:c r="C71" t="str">
        <x:v>Aden Worth</x:v>
      </x:c>
      <x:c r="D71" t="str">
        <x:v>Permanent</x:v>
      </x:c>
      <x:c r="E71" t="str">
        <x:v>Oxford</x:v>
      </x:c>
      <x:c r="F71" t="str">
        <x:v>Warehouse</x:v>
      </x:c>
      <x:c r="G71"/>
      <x:c r="H71"/>
      <x:c r="I71" s="22" t="n">
        <x:v>0</x:v>
      </x:c>
      <x:c r="J71" t="str">
        <x:v>Annual leave</x:v>
      </x:c>
      <x:c r="K71" t="str">
        <x:v>Employee 104441; home branch Oxford; assigned role Warehouse | Leave: Annual Leave (Hours) | Leave calendar basis: Variable-pattern period</x:v>
      </x:c>
      <x:c r="L71" t="str">
        <x:v>Include</x:v>
      </x:c>
      <x:c r="M71"/>
      <x:c r="N71"/>
    </x:row>
    <x:row r="72">
      <x:c r="A72" t="str">
        <x:v>Aden Worth|2026-05-28</x:v>
      </x:c>
      <x:c r="B72" s="888" t="n">
        <x:v>46170</x:v>
      </x:c>
      <x:c r="C72" t="str">
        <x:v>Aden Worth</x:v>
      </x:c>
      <x:c r="D72" t="str">
        <x:v>Permanent</x:v>
      </x:c>
      <x:c r="E72" t="str">
        <x:v>Oxford</x:v>
      </x:c>
      <x:c r="F72" t="str">
        <x:v>Warehouse</x:v>
      </x:c>
      <x:c r="G72"/>
      <x:c r="H72"/>
      <x:c r="I72" s="22" t="n">
        <x:v>0</x:v>
      </x:c>
      <x:c r="J72" t="str">
        <x:v>Annual leave</x:v>
      </x:c>
      <x:c r="K72" t="str">
        <x:v>Employee 104441; home branch Oxford; assigned role Warehouse | Leave: Annual Leave (Hours) | Leave calendar basis: Variable-pattern period</x:v>
      </x:c>
      <x:c r="L72" t="str">
        <x:v>Include</x:v>
      </x:c>
      <x:c r="M72"/>
      <x:c r="N72"/>
    </x:row>
    <x:row r="73">
      <x:c r="A73" t="str">
        <x:v>Aden Worth|2026-05-29</x:v>
      </x:c>
      <x:c r="B73" s="888" t="n">
        <x:v>46171</x:v>
      </x:c>
      <x:c r="C73" t="str">
        <x:v>Aden Worth</x:v>
      </x:c>
      <x:c r="D73" t="str">
        <x:v>Permanent</x:v>
      </x:c>
      <x:c r="E73" t="str">
        <x:v>Oxford</x:v>
      </x:c>
      <x:c r="F73" t="str">
        <x:v>Warehouse</x:v>
      </x:c>
      <x:c r="G73"/>
      <x:c r="H73"/>
      <x:c r="I73" s="22" t="n">
        <x:v>0</x:v>
      </x:c>
      <x:c r="J73" t="str">
        <x:v>Annual leave</x:v>
      </x:c>
      <x:c r="K73" t="str">
        <x:v>Employee 104441; home branch Oxford; assigned role Warehouse | Leave: Annual Leave (Hours) | Leave calendar basis: Variable-pattern period</x:v>
      </x:c>
      <x:c r="L73" t="str">
        <x:v>Include</x:v>
      </x:c>
      <x:c r="M73"/>
      <x:c r="N73"/>
    </x:row>
    <x:row r="74">
      <x:c r="A74" t="str">
        <x:v>Al Fofana|2026-05-01</x:v>
      </x:c>
      <x:c r="B74" s="888" t="n">
        <x:v>46143</x:v>
      </x:c>
      <x:c r="C74" t="str">
        <x:v>Al Fofana</x:v>
      </x:c>
      <x:c r="D74" t="str">
        <x:v>Permanent</x:v>
      </x:c>
      <x:c r="E74" t="str">
        <x:v>Thurrock</x:v>
      </x:c>
      <x:c r="F74" t="str">
        <x:v>Operative Porter</x:v>
      </x:c>
      <x:c r="G74" t="str">
        <x:v>401951</x:v>
      </x:c>
      <x:c r="H74" t="str">
        <x:v>Bank of America Merrill Lynch</x:v>
      </x:c>
      <x:c r="I74" s="22" t="n">
        <x:v>5.5</x:v>
      </x:c>
      <x:c r="J74" t="str">
        <x:v>Worked</x:v>
      </x:c>
      <x:c r="K74" t="str">
        <x:v>Employee 102657; home branch Thurrock; assigned role Operative Porter | Deployment branch: Thurrock | Actual role: Operative Porter | Jobs: 401951 | Customers: Bank of America Merrill Lynch | Actual hours: 5.5; source records: 1</x:v>
      </x:c>
      <x:c r="L74" t="str">
        <x:v>Include</x:v>
      </x:c>
      <x:c r="M74"/>
      <x:c r="N74"/>
    </x:row>
    <x:row r="75">
      <x:c r="A75" t="str">
        <x:v>Al Fofana|2026-05-02</x:v>
      </x:c>
      <x:c r="B75" s="888" t="n">
        <x:v>46144</x:v>
      </x:c>
      <x:c r="C75" t="str">
        <x:v>Al Fofana</x:v>
      </x:c>
      <x:c r="D75" t="str">
        <x:v>Permanent</x:v>
      </x:c>
      <x:c r="E75" t="str">
        <x:v>Thurrock</x:v>
      </x:c>
      <x:c r="F75" t="str">
        <x:v>Operative Porter</x:v>
      </x:c>
      <x:c r="G75" t="str">
        <x:v>401951</x:v>
      </x:c>
      <x:c r="H75" t="str">
        <x:v>Bank of America Merrill Lynch</x:v>
      </x:c>
      <x:c r="I75" s="22" t="n">
        <x:v>8.5</x:v>
      </x:c>
      <x:c r="J75" t="str">
        <x:v>Worked</x:v>
      </x:c>
      <x:c r="K75" t="str">
        <x:v>Employee 102657; home branch Thurrock; assigned role Operative Porter | Deployment branch: Thurrock | Actual role: Operative Porter | Jobs: 401951 | Customers: Bank of America Merrill Lynch | Actual hours: 8.5; source records: 1</x:v>
      </x:c>
      <x:c r="L75" t="str">
        <x:v>Include</x:v>
      </x:c>
      <x:c r="M75"/>
      <x:c r="N75"/>
    </x:row>
    <x:row r="76">
      <x:c r="A76" t="str">
        <x:v>Al Fofana|2026-05-03</x:v>
      </x:c>
      <x:c r="B76" s="888" t="n">
        <x:v>46145</x:v>
      </x:c>
      <x:c r="C76" t="str">
        <x:v>Al Fofana</x:v>
      </x:c>
      <x:c r="D76" t="str">
        <x:v>Permanent</x:v>
      </x:c>
      <x:c r="E76" t="str">
        <x:v>Thurrock</x:v>
      </x:c>
      <x:c r="F76" t="str">
        <x:v>Operative Porter</x:v>
      </x:c>
      <x:c r="G76" t="str">
        <x:v>401951</x:v>
      </x:c>
      <x:c r="H76" t="str">
        <x:v>Bank of America Merrill Lynch</x:v>
      </x:c>
      <x:c r="I76" s="22" t="n">
        <x:v>8.5</x:v>
      </x:c>
      <x:c r="J76" t="str">
        <x:v>Worked</x:v>
      </x:c>
      <x:c r="K76" t="str">
        <x:v>Employee 102657; home branch Thurrock; assigned role Operative Porter | Deployment branch: Thurrock | Actual role: Operative Porter | Jobs: 401951 | Customers: Bank of America Merrill Lynch | Actual hours: 8.5; source records: 1</x:v>
      </x:c>
      <x:c r="L76" t="str">
        <x:v>Include</x:v>
      </x:c>
      <x:c r="M76"/>
      <x:c r="N76"/>
    </x:row>
    <x:row r="77">
      <x:c r="A77" t="str">
        <x:v>Al Fofana|2026-05-05</x:v>
      </x:c>
      <x:c r="B77" s="888" t="n">
        <x:v>46147</x:v>
      </x:c>
      <x:c r="C77" t="str">
        <x:v>Al Fofana</x:v>
      </x:c>
      <x:c r="D77" t="str">
        <x:v>Permanent</x:v>
      </x:c>
      <x:c r="E77" t="str">
        <x:v>Thurrock</x:v>
      </x:c>
      <x:c r="F77" t="str">
        <x:v>Operative Porter</x:v>
      </x:c>
      <x:c r="G77" t="str">
        <x:v>401467</x:v>
      </x:c>
      <x:c r="H77" t="str">
        <x:v>University of Hertfordshire</x:v>
      </x:c>
      <x:c r="I77" s="22" t="n">
        <x:v>5.5</x:v>
      </x:c>
      <x:c r="J77" t="str">
        <x:v>Worked</x:v>
      </x:c>
      <x:c r="K77" t="str">
        <x:v>Employee 102657; home branch Thurrock; assigned role Operative Porter | Deployment branch: Thurrock | Actual role: Operative Porter | Jobs: 401467 | Customers: University of Hertfordshire | Actual hours: 5.5; source records: 1</x:v>
      </x:c>
      <x:c r="L77" t="str">
        <x:v>Include</x:v>
      </x:c>
      <x:c r="M77"/>
      <x:c r="N77"/>
    </x:row>
    <x:row r="78">
      <x:c r="A78" t="str">
        <x:v>Al Fofana|2026-05-07</x:v>
      </x:c>
      <x:c r="B78" s="888" t="n">
        <x:v>46149</x:v>
      </x:c>
      <x:c r="C78" t="str">
        <x:v>Al Fofana</x:v>
      </x:c>
      <x:c r="D78" t="str">
        <x:v>Permanent</x:v>
      </x:c>
      <x:c r="E78" t="str">
        <x:v>Thurrock</x:v>
      </x:c>
      <x:c r="F78" t="str">
        <x:v>Operative Porter</x:v>
      </x:c>
      <x:c r="G78"/>
      <x:c r="H78"/>
      <x:c r="I78" s="22" t="n">
        <x:v>0</x:v>
      </x:c>
      <x:c r="J78" t="str">
        <x:v>Annual leave</x:v>
      </x:c>
      <x:c r="K78" t="str">
        <x:v>Employee 102657; home branch Thurrock; assigned role Operative Porter | Leave: Annual Leave (Hours) | Leave calendar basis: Variable-pattern period</x:v>
      </x:c>
      <x:c r="L78" t="str">
        <x:v>Include</x:v>
      </x:c>
      <x:c r="M78"/>
      <x:c r="N78"/>
    </x:row>
    <x:row r="79">
      <x:c r="A79" t="str">
        <x:v>Al Fofana|2026-05-08</x:v>
      </x:c>
      <x:c r="B79" s="888" t="n">
        <x:v>46150</x:v>
      </x:c>
      <x:c r="C79" t="str">
        <x:v>Al Fofana</x:v>
      </x:c>
      <x:c r="D79" t="str">
        <x:v>Permanent</x:v>
      </x:c>
      <x:c r="E79" t="str">
        <x:v>Thurrock</x:v>
      </x:c>
      <x:c r="F79" t="str">
        <x:v>Operative Porter</x:v>
      </x:c>
      <x:c r="G79"/>
      <x:c r="H79"/>
      <x:c r="I79" s="22" t="n">
        <x:v>0</x:v>
      </x:c>
      <x:c r="J79" t="str">
        <x:v>Annual leave</x:v>
      </x:c>
      <x:c r="K79" t="str">
        <x:v>Employee 102657; home branch Thurrock; assigned role Operative Porter | Leave: Annual Leave (Hours) | Leave calendar basis: Variable-pattern period</x:v>
      </x:c>
      <x:c r="L79" t="str">
        <x:v>Include</x:v>
      </x:c>
      <x:c r="M79"/>
      <x:c r="N79"/>
    </x:row>
    <x:row r="80">
      <x:c r="A80" t="str">
        <x:v>Al Fofana|2026-05-11</x:v>
      </x:c>
      <x:c r="B80" s="888" t="n">
        <x:v>46153</x:v>
      </x:c>
      <x:c r="C80" t="str">
        <x:v>Al Fofana</x:v>
      </x:c>
      <x:c r="D80" t="str">
        <x:v>Permanent</x:v>
      </x:c>
      <x:c r="E80" t="str">
        <x:v>Thurrock</x:v>
      </x:c>
      <x:c r="F80" t="str">
        <x:v>Operative Porter</x:v>
      </x:c>
      <x:c r="G80"/>
      <x:c r="H80"/>
      <x:c r="I80" s="22" t="n">
        <x:v>0</x:v>
      </x:c>
      <x:c r="J80" t="str">
        <x:v>Annual leave</x:v>
      </x:c>
      <x:c r="K80" t="str">
        <x:v>Employee 102657; home branch Thurrock; assigned role Operative Porter | Leave: Annual Leave (Hours) | Leave calendar basis: Variable-pattern period</x:v>
      </x:c>
      <x:c r="L80" t="str">
        <x:v>Include</x:v>
      </x:c>
      <x:c r="M80"/>
      <x:c r="N80"/>
    </x:row>
    <x:row r="81">
      <x:c r="A81" t="str">
        <x:v>Al Fofana|2026-05-12</x:v>
      </x:c>
      <x:c r="B81" s="888" t="n">
        <x:v>46154</x:v>
      </x:c>
      <x:c r="C81" t="str">
        <x:v>Al Fofana</x:v>
      </x:c>
      <x:c r="D81" t="str">
        <x:v>Permanent</x:v>
      </x:c>
      <x:c r="E81" t="str">
        <x:v>Thurrock</x:v>
      </x:c>
      <x:c r="F81" t="str">
        <x:v>Operative Porter</x:v>
      </x:c>
      <x:c r="G81"/>
      <x:c r="H81"/>
      <x:c r="I81" s="22" t="n">
        <x:v>0</x:v>
      </x:c>
      <x:c r="J81" t="str">
        <x:v>Annual leave</x:v>
      </x:c>
      <x:c r="K81" t="str">
        <x:v>Employee 102657; home branch Thurrock; assigned role Operative Porter | Leave: Annual Leave (Hours) | Leave calendar basis: Variable-pattern period</x:v>
      </x:c>
      <x:c r="L81" t="str">
        <x:v>Include</x:v>
      </x:c>
      <x:c r="M81"/>
      <x:c r="N81"/>
    </x:row>
    <x:row r="82">
      <x:c r="A82" t="str">
        <x:v>Al Fofana|2026-05-13</x:v>
      </x:c>
      <x:c r="B82" s="888" t="n">
        <x:v>46155</x:v>
      </x:c>
      <x:c r="C82" t="str">
        <x:v>Al Fofana</x:v>
      </x:c>
      <x:c r="D82" t="str">
        <x:v>Permanent</x:v>
      </x:c>
      <x:c r="E82" t="str">
        <x:v>Thurrock</x:v>
      </x:c>
      <x:c r="F82" t="str">
        <x:v>Operative Porter</x:v>
      </x:c>
      <x:c r="G82"/>
      <x:c r="H82"/>
      <x:c r="I82" s="22" t="n">
        <x:v>0</x:v>
      </x:c>
      <x:c r="J82" t="str">
        <x:v>Annual leave</x:v>
      </x:c>
      <x:c r="K82" t="str">
        <x:v>Employee 102657; home branch Thurrock; assigned role Operative Porter | Leave: Annual Leave (Hours) | Leave calendar basis: Variable-pattern period</x:v>
      </x:c>
      <x:c r="L82" t="str">
        <x:v>Include</x:v>
      </x:c>
      <x:c r="M82"/>
      <x:c r="N82"/>
    </x:row>
    <x:row r="83">
      <x:c r="A83" t="str">
        <x:v>Al Fofana|2026-05-18</x:v>
      </x:c>
      <x:c r="B83" s="888" t="n">
        <x:v>46160</x:v>
      </x:c>
      <x:c r="C83" t="str">
        <x:v>Al Fofana</x:v>
      </x:c>
      <x:c r="D83" t="str">
        <x:v>Permanent</x:v>
      </x:c>
      <x:c r="E83" t="str">
        <x:v>Thurrock</x:v>
      </x:c>
      <x:c r="F83" t="str">
        <x:v>Operative Porter</x:v>
      </x:c>
      <x:c r="G83"/>
      <x:c r="H83"/>
      <x:c r="I83" s="22" t="n">
        <x:v>0</x:v>
      </x:c>
      <x:c r="J83" t="str">
        <x:v>Annual leave</x:v>
      </x:c>
      <x:c r="K83" t="str">
        <x:v>Employee 102657; home branch Thurrock; assigned role Operative Porter | Leave: Annual Leave (Hours) | Leave calendar basis: Variable-pattern period</x:v>
      </x:c>
      <x:c r="L83" t="str">
        <x:v>Include</x:v>
      </x:c>
      <x:c r="M83"/>
      <x:c r="N83"/>
    </x:row>
    <x:row r="84">
      <x:c r="A84" t="str">
        <x:v>Al Fofana|2026-05-21</x:v>
      </x:c>
      <x:c r="B84" s="888" t="n">
        <x:v>46163</x:v>
      </x:c>
      <x:c r="C84" t="str">
        <x:v>Al Fofana</x:v>
      </x:c>
      <x:c r="D84" t="str">
        <x:v>Permanent</x:v>
      </x:c>
      <x:c r="E84" t="str">
        <x:v>Thurrock</x:v>
      </x:c>
      <x:c r="F84" t="str">
        <x:v>Operative Porter</x:v>
      </x:c>
      <x:c r="G84" t="str">
        <x:v>402305</x:v>
      </x:c>
      <x:c r="H84" t="str">
        <x:v>University of Hertfordshire</x:v>
      </x:c>
      <x:c r="I84" s="22" t="n">
        <x:v>8</x:v>
      </x:c>
      <x:c r="J84" t="str">
        <x:v>Worked</x:v>
      </x:c>
      <x:c r="K84" t="str">
        <x:v>Employee 102657; home branch Thurrock; assigned role Operative Porter | Deployment branch: Thurrock | Actual role: Operative Porter | Jobs: 402305 | Customers: University of Hertfordshire | Actual hours: 8.0; source records: 1</x:v>
      </x:c>
      <x:c r="L84" t="str">
        <x:v>Include</x:v>
      </x:c>
      <x:c r="M84"/>
      <x:c r="N84"/>
    </x:row>
    <x:row r="85">
      <x:c r="A85" t="str">
        <x:v>Al Fofana|2026-05-22</x:v>
      </x:c>
      <x:c r="B85" s="888" t="n">
        <x:v>46164</x:v>
      </x:c>
      <x:c r="C85" t="str">
        <x:v>Al Fofana</x:v>
      </x:c>
      <x:c r="D85" t="str">
        <x:v>Permanent</x:v>
      </x:c>
      <x:c r="E85" t="str">
        <x:v>Thurrock</x:v>
      </x:c>
      <x:c r="F85" t="str">
        <x:v>Operative Porter</x:v>
      </x:c>
      <x:c r="G85" t="str">
        <x:v>402305</x:v>
      </x:c>
      <x:c r="H85" t="str">
        <x:v>University of Hertfordshire</x:v>
      </x:c>
      <x:c r="I85" s="22" t="n">
        <x:v>8</x:v>
      </x:c>
      <x:c r="J85" t="str">
        <x:v>Worked</x:v>
      </x:c>
      <x:c r="K85" t="str">
        <x:v>Employee 102657; home branch Thurrock; assigned role Operative Porter | Deployment branch: Thurrock | Actual role: Operative Porter | Jobs: 402305 | Customers: University of Hertfordshire | Actual hours: 8.0; source records: 1</x:v>
      </x:c>
      <x:c r="L85" t="str">
        <x:v>Include</x:v>
      </x:c>
      <x:c r="M85"/>
      <x:c r="N85"/>
    </x:row>
    <x:row r="86">
      <x:c r="A86" t="str">
        <x:v>Al Fofana|2026-05-25</x:v>
      </x:c>
      <x:c r="B86" s="888" t="n">
        <x:v>46167</x:v>
      </x:c>
      <x:c r="C86" t="str">
        <x:v>Al Fofana</x:v>
      </x:c>
      <x:c r="D86" t="str">
        <x:v>Permanent</x:v>
      </x:c>
      <x:c r="E86" t="str">
        <x:v>Thurrock</x:v>
      </x:c>
      <x:c r="F86" t="str">
        <x:v>Operative Porter</x:v>
      </x:c>
      <x:c r="G86"/>
      <x:c r="H86"/>
      <x:c r="I86" s="22" t="n">
        <x:v>0</x:v>
      </x:c>
      <x:c r="J86" t="str">
        <x:v>Annual leave</x:v>
      </x:c>
      <x:c r="K86" t="str">
        <x:v>Employee 102657; home branch Thurrock; assigned role Operative Porter | Leave: Annual Leave (Hours) | Leave calendar basis: Variable-pattern period</x:v>
      </x:c>
      <x:c r="L86" t="str">
        <x:v>Include</x:v>
      </x:c>
      <x:c r="M86"/>
      <x:c r="N86"/>
    </x:row>
    <x:row r="87">
      <x:c r="A87" t="str">
        <x:v>Al Fofana|2026-05-26</x:v>
      </x:c>
      <x:c r="B87" s="888" t="n">
        <x:v>46168</x:v>
      </x:c>
      <x:c r="C87" t="str">
        <x:v>Al Fofana</x:v>
      </x:c>
      <x:c r="D87" t="str">
        <x:v>Permanent</x:v>
      </x:c>
      <x:c r="E87" t="str">
        <x:v>Thurrock</x:v>
      </x:c>
      <x:c r="F87" t="str">
        <x:v>Operative Porter</x:v>
      </x:c>
      <x:c r="G87" t="str">
        <x:v>402305</x:v>
      </x:c>
      <x:c r="H87" t="str">
        <x:v>University of Hertfordshire</x:v>
      </x:c>
      <x:c r="I87" s="22" t="n">
        <x:v>8</x:v>
      </x:c>
      <x:c r="J87" t="str">
        <x:v>Worked</x:v>
      </x:c>
      <x:c r="K87" t="str">
        <x:v>Employee 102657; home branch Thurrock; assigned role Operative Porter | Deployment branch: Thurrock | Actual role: Operative Porter | Jobs: 402305 | Customers: University of Hertfordshire | Actual hours: 8.0; source records: 1</x:v>
      </x:c>
      <x:c r="L87" t="str">
        <x:v>Include</x:v>
      </x:c>
      <x:c r="M87"/>
      <x:c r="N87"/>
    </x:row>
    <x:row r="88">
      <x:c r="A88" t="str">
        <x:v>Al Fofana|2026-05-27</x:v>
      </x:c>
      <x:c r="B88" s="888" t="n">
        <x:v>46169</x:v>
      </x:c>
      <x:c r="C88" t="str">
        <x:v>Al Fofana</x:v>
      </x:c>
      <x:c r="D88" t="str">
        <x:v>Permanent</x:v>
      </x:c>
      <x:c r="E88" t="str">
        <x:v>Thurrock</x:v>
      </x:c>
      <x:c r="F88" t="str">
        <x:v>Operative Porter</x:v>
      </x:c>
      <x:c r="G88" t="str">
        <x:v>402305</x:v>
      </x:c>
      <x:c r="H88" t="str">
        <x:v>University of Hertfordshire</x:v>
      </x:c>
      <x:c r="I88" s="22" t="n">
        <x:v>9</x:v>
      </x:c>
      <x:c r="J88" t="str">
        <x:v>Worked</x:v>
      </x:c>
      <x:c r="K88" t="str">
        <x:v>Employee 102657; home branch Thurrock; assigned role Operative Porter | Deployment branch: Thurrock | Actual role: Operative Porter | Jobs: 402305 | Customers: University of Hertfordshire | Actual hours: 9.0; source records: 1</x:v>
      </x:c>
      <x:c r="L88" t="str">
        <x:v>Include</x:v>
      </x:c>
      <x:c r="M88"/>
      <x:c r="N88"/>
    </x:row>
    <x:row r="89">
      <x:c r="A89" t="str">
        <x:v>Al Fofana|2026-05-28</x:v>
      </x:c>
      <x:c r="B89" s="888" t="n">
        <x:v>46170</x:v>
      </x:c>
      <x:c r="C89" t="str">
        <x:v>Al Fofana</x:v>
      </x:c>
      <x:c r="D89" t="str">
        <x:v>Permanent</x:v>
      </x:c>
      <x:c r="E89" t="str">
        <x:v>Thurrock</x:v>
      </x:c>
      <x:c r="F89" t="str">
        <x:v>Operative Porter</x:v>
      </x:c>
      <x:c r="G89" t="str">
        <x:v>402434</x:v>
      </x:c>
      <x:c r="H89" t="str">
        <x:v>Haringey Council</x:v>
      </x:c>
      <x:c r="I89" s="22" t="n">
        <x:v>7</x:v>
      </x:c>
      <x:c r="J89" t="str">
        <x:v>Worked</x:v>
      </x:c>
      <x:c r="K89" t="str">
        <x:v>Employee 102657; home branch Thurrock; assigned role Operative Porter | Deployment branch: Thurrock | Actual role: Operative Skilled | Jobs: 402434 | Customers: Haringey Council | Actual hours: 7.0; source records: 1</x:v>
      </x:c>
      <x:c r="L89" t="str">
        <x:v>Include</x:v>
      </x:c>
      <x:c r="M89"/>
      <x:c r="N89"/>
    </x:row>
    <x:row r="90">
      <x:c r="A90" t="str">
        <x:v>Al Fofana|2026-05-29</x:v>
      </x:c>
      <x:c r="B90" s="888" t="n">
        <x:v>46171</x:v>
      </x:c>
      <x:c r="C90" t="str">
        <x:v>Al Fofana</x:v>
      </x:c>
      <x:c r="D90" t="str">
        <x:v>Permanent</x:v>
      </x:c>
      <x:c r="E90" t="str">
        <x:v>Thurrock</x:v>
      </x:c>
      <x:c r="F90" t="str">
        <x:v>Operative Porter</x:v>
      </x:c>
      <x:c r="G90" t="str">
        <x:v>398210A, 402507</x:v>
      </x:c>
      <x:c r="H90" t="str">
        <x:v>London Metropolitan University; Societe Generale</x:v>
      </x:c>
      <x:c r="I90" s="22" t="n">
        <x:v>13.5</x:v>
      </x:c>
      <x:c r="J90" t="str">
        <x:v>Worked — 2 records</x:v>
      </x:c>
      <x:c r="K90" t="str">
        <x:v>Employee 102657; home branch Thurrock; assigned role Operative Porter | Deployment branch: Thurrock | Actual role: Operative Porter | Jobs: 398210A, 402507 | Customers: London Metropolitan University; Societe Generale | Actual hours: 13.5; source records: 2</x:v>
      </x:c>
      <x:c r="L90" t="str">
        <x:v>Include</x:v>
      </x:c>
      <x:c r="M90"/>
      <x:c r="N90"/>
    </x:row>
    <x:row r="91">
      <x:c r="A91" t="str">
        <x:v>Andy Corser|2026-05-01</x:v>
      </x:c>
      <x:c r="B91" s="888" t="n">
        <x:v>46143</x:v>
      </x:c>
      <x:c r="C91" t="str">
        <x:v>Andy Corser</x:v>
      </x:c>
      <x:c r="D91" t="str">
        <x:v>Permanent</x:v>
      </x:c>
      <x:c r="E91" t="str">
        <x:v>Manchester</x:v>
      </x:c>
      <x:c r="F91" t="str">
        <x:v>Operative Driver</x:v>
      </x:c>
      <x:c r="G91" t="str">
        <x:v>401413</x:v>
      </x:c>
      <x:c r="H91" t="str">
        <x:v>Countess of Chester Hospital</x:v>
      </x:c>
      <x:c r="I91" s="22" t="n">
        <x:v>9.5</x:v>
      </x:c>
      <x:c r="J91" t="str">
        <x:v>Worked</x:v>
      </x:c>
      <x:c r="K91" t="str">
        <x:v>Employee 2305; home branch Manchester; assigned role Operative Driver | Deployment branch: Manchester | Actual role: Operative Driver | Jobs: 401413 | Customers: Countess of Chester Hospital | Actual hours: 9.5; source records: 1</x:v>
      </x:c>
      <x:c r="L91" t="str">
        <x:v>Include</x:v>
      </x:c>
      <x:c r="M91"/>
      <x:c r="N91"/>
    </x:row>
    <x:row r="92">
      <x:c r="A92" t="str">
        <x:v>Andy Corser|2026-05-05</x:v>
      </x:c>
      <x:c r="B92" s="888" t="n">
        <x:v>46147</x:v>
      </x:c>
      <x:c r="C92" t="str">
        <x:v>Andy Corser</x:v>
      </x:c>
      <x:c r="D92" t="str">
        <x:v>Permanent</x:v>
      </x:c>
      <x:c r="E92" t="str">
        <x:v>Manchester</x:v>
      </x:c>
      <x:c r="F92" t="str">
        <x:v>Operative Driver</x:v>
      </x:c>
      <x:c r="G92" t="str">
        <x:v>401591</x:v>
      </x:c>
      <x:c r="H92" t="str">
        <x:v>John Rylands University Library</x:v>
      </x:c>
      <x:c r="I92" s="22" t="n">
        <x:v>6.5</x:v>
      </x:c>
      <x:c r="J92" t="str">
        <x:v>Worked</x:v>
      </x:c>
      <x:c r="K92" t="str">
        <x:v>Employee 2305; home branch Manchester; assigned role Operative Driver | Deployment branch: Manchester | Actual role: Operative Driver | Jobs: 401591 | Customers: John Rylands University Library | Actual hours: 6.5; source records: 1</x:v>
      </x:c>
      <x:c r="L92" t="str">
        <x:v>Include</x:v>
      </x:c>
      <x:c r="M92"/>
      <x:c r="N92"/>
    </x:row>
    <x:row r="93">
      <x:c r="A93" t="str">
        <x:v>Andy Corser|2026-05-06</x:v>
      </x:c>
      <x:c r="B93" s="888" t="n">
        <x:v>46148</x:v>
      </x:c>
      <x:c r="C93" t="str">
        <x:v>Andy Corser</x:v>
      </x:c>
      <x:c r="D93" t="str">
        <x:v>Permanent</x:v>
      </x:c>
      <x:c r="E93" t="str">
        <x:v>Manchester</x:v>
      </x:c>
      <x:c r="F93" t="str">
        <x:v>Operative Driver</x:v>
      </x:c>
      <x:c r="G93" t="str">
        <x:v>398317D</x:v>
      </x:c>
      <x:c r="H93" t="str">
        <x:v>Restore Harrow Green</x:v>
      </x:c>
      <x:c r="I93" s="22" t="n">
        <x:v>11</x:v>
      </x:c>
      <x:c r="J93" t="str">
        <x:v>Worked — 2 records</x:v>
      </x:c>
      <x:c r="K93" t="str">
        <x:v>Employee 2305; home branch Manchester; assigned role Operative Driver | Deployment branch: Manchester | Actual role: Operative Driver, Operative Porter | Jobs: 398317D | Customers: Restore Harrow Green | Actual hours: 11.0; source records: 2</x:v>
      </x:c>
      <x:c r="L93" t="str">
        <x:v>Include</x:v>
      </x:c>
      <x:c r="M93"/>
      <x:c r="N93"/>
    </x:row>
    <x:row r="94">
      <x:c r="A94" t="str">
        <x:v>Andy Corser|2026-05-07</x:v>
      </x:c>
      <x:c r="B94" s="888" t="n">
        <x:v>46149</x:v>
      </x:c>
      <x:c r="C94" t="str">
        <x:v>Andy Corser</x:v>
      </x:c>
      <x:c r="D94" t="str">
        <x:v>Permanent</x:v>
      </x:c>
      <x:c r="E94" t="str">
        <x:v>Manchester</x:v>
      </x:c>
      <x:c r="F94" t="str">
        <x:v>Operative Driver</x:v>
      </x:c>
      <x:c r="G94" t="str">
        <x:v>401631</x:v>
      </x:c>
      <x:c r="H94" t="str">
        <x:v>Roche Diagnostics Motherwell</x:v>
      </x:c>
      <x:c r="I94" s="22" t="n">
        <x:v>11.5</x:v>
      </x:c>
      <x:c r="J94" t="str">
        <x:v>Worked</x:v>
      </x:c>
      <x:c r="K94" t="str">
        <x:v>Employee 2305; home branch Manchester; assigned role Operative Driver | Deployment branch: Glasgow | Actual role: Operative Driver | Jobs: 401631 | Customers: Roche Diagnostics Motherwell | Actual hours: 11.5; source records: 1</x:v>
      </x:c>
      <x:c r="L94" t="str">
        <x:v>Include</x:v>
      </x:c>
      <x:c r="M94"/>
      <x:c r="N94"/>
    </x:row>
    <x:row r="95">
      <x:c r="A95" t="str">
        <x:v>Andy Corser|2026-05-08</x:v>
      </x:c>
      <x:c r="B95" s="888" t="n">
        <x:v>46150</x:v>
      </x:c>
      <x:c r="C95" t="str">
        <x:v>Andy Corser</x:v>
      </x:c>
      <x:c r="D95" t="str">
        <x:v>Permanent</x:v>
      </x:c>
      <x:c r="E95" t="str">
        <x:v>Manchester</x:v>
      </x:c>
      <x:c r="F95" t="str">
        <x:v>Operative Driver</x:v>
      </x:c>
      <x:c r="G95" t="str">
        <x:v>399782</x:v>
      </x:c>
      <x:c r="H95" t="str">
        <x:v>Tecniplast UK (Sanber Limited)</x:v>
      </x:c>
      <x:c r="I95" s="22" t="n">
        <x:v>7</x:v>
      </x:c>
      <x:c r="J95" t="str">
        <x:v>Worked</x:v>
      </x:c>
      <x:c r="K95" t="str">
        <x:v>Employee 2305; home branch Manchester; assigned role Operative Driver | Deployment branch: Cambridge | Actual role: Operative Driver | Jobs: 399782 | Customers: Tecniplast UK (Sanber Limited) | Actual hours: 7.0; source records: 1</x:v>
      </x:c>
      <x:c r="L95" t="str">
        <x:v>Include</x:v>
      </x:c>
      <x:c r="M95"/>
      <x:c r="N95"/>
    </x:row>
    <x:row r="96">
      <x:c r="A96" t="str">
        <x:v>Andy Corser|2026-05-11</x:v>
      </x:c>
      <x:c r="B96" s="888" t="n">
        <x:v>46153</x:v>
      </x:c>
      <x:c r="C96" t="str">
        <x:v>Andy Corser</x:v>
      </x:c>
      <x:c r="D96" t="str">
        <x:v>Permanent</x:v>
      </x:c>
      <x:c r="E96" t="str">
        <x:v>Manchester</x:v>
      </x:c>
      <x:c r="F96" t="str">
        <x:v>Operative Driver</x:v>
      </x:c>
      <x:c r="G96" t="str">
        <x:v>398317D, 401762</x:v>
      </x:c>
      <x:c r="H96" t="str">
        <x:v>Restore Harrow Green; West Yorkshire Police (Dewsbury PS)</x:v>
      </x:c>
      <x:c r="I96" s="22" t="n">
        <x:v>17.25</x:v>
      </x:c>
      <x:c r="J96" t="str">
        <x:v>Worked — 2 records</x:v>
      </x:c>
      <x:c r="K96" t="str">
        <x:v>Employee 2305; home branch Manchester; assigned role Operative Driver | Deployment branch: Leeds, Manchester | Actual role: Operative Driver | Jobs: 398317D, 401762 | Customers: Restore Harrow Green; West Yorkshire Police (Dewsbury PS) | Actual hours: 17.2; source records: 2</x:v>
      </x:c>
      <x:c r="L96" t="str">
        <x:v>Include</x:v>
      </x:c>
      <x:c r="M96"/>
      <x:c r="N96"/>
    </x:row>
    <x:row r="97">
      <x:c r="A97" t="str">
        <x:v>Andy Corser|2026-05-12</x:v>
      </x:c>
      <x:c r="B97" s="888" t="n">
        <x:v>46154</x:v>
      </x:c>
      <x:c r="C97" t="str">
        <x:v>Andy Corser</x:v>
      </x:c>
      <x:c r="D97" t="str">
        <x:v>Permanent</x:v>
      </x:c>
      <x:c r="E97" t="str">
        <x:v>Manchester</x:v>
      </x:c>
      <x:c r="F97" t="str">
        <x:v>Operative Driver</x:v>
      </x:c>
      <x:c r="G97" t="str">
        <x:v>398317D, 401762</x:v>
      </x:c>
      <x:c r="H97" t="str">
        <x:v>Restore Harrow Green; West Yorkshire Police (Dewsbury PS)</x:v>
      </x:c>
      <x:c r="I97" s="22" t="n">
        <x:v>19.5</x:v>
      </x:c>
      <x:c r="J97" t="str">
        <x:v>Worked — 2 records</x:v>
      </x:c>
      <x:c r="K97" t="str">
        <x:v>Employee 2305; home branch Manchester; assigned role Operative Driver | Deployment branch: Leeds, Manchester | Actual role: Operative Driver, Operative Porter | Jobs: 398317D, 401762 | Customers: Restore Harrow Green; West Yorkshire Police (Dewsbury PS) | Actual hours: 19.5; source records: 2</x:v>
      </x:c>
      <x:c r="L97" t="str">
        <x:v>Include</x:v>
      </x:c>
      <x:c r="M97"/>
      <x:c r="N97"/>
    </x:row>
    <x:row r="98">
      <x:c r="A98" t="str">
        <x:v>Andy Corser|2026-05-13</x:v>
      </x:c>
      <x:c r="B98" s="888" t="n">
        <x:v>46155</x:v>
      </x:c>
      <x:c r="C98" t="str">
        <x:v>Andy Corser</x:v>
      </x:c>
      <x:c r="D98" t="str">
        <x:v>Permanent</x:v>
      </x:c>
      <x:c r="E98" t="str">
        <x:v>Manchester</x:v>
      </x:c>
      <x:c r="F98" t="str">
        <x:v>Operative Driver</x:v>
      </x:c>
      <x:c r="G98" t="str">
        <x:v>398317D, 401762</x:v>
      </x:c>
      <x:c r="H98" t="str">
        <x:v>Restore Harrow Green; West Yorkshire Police (Dewsbury PS)</x:v>
      </x:c>
      <x:c r="I98" s="22" t="n">
        <x:v>16.5</x:v>
      </x:c>
      <x:c r="J98" t="str">
        <x:v>Worked — 2 records</x:v>
      </x:c>
      <x:c r="K98" t="str">
        <x:v>Employee 2305; home branch Manchester; assigned role Operative Driver | Deployment branch: Leeds, Manchester | Actual role: Operative Driver | Jobs: 398317D, 401762 | Customers: Restore Harrow Green; West Yorkshire Police (Dewsbury PS) | Actual hours: 16.5; source records: 2</x:v>
      </x:c>
      <x:c r="L98" t="str">
        <x:v>Include</x:v>
      </x:c>
      <x:c r="M98"/>
      <x:c r="N98"/>
    </x:row>
    <x:row r="99">
      <x:c r="A99" t="str">
        <x:v>Andy Corser|2026-05-14</x:v>
      </x:c>
      <x:c r="B99" s="888" t="n">
        <x:v>46156</x:v>
      </x:c>
      <x:c r="C99" t="str">
        <x:v>Andy Corser</x:v>
      </x:c>
      <x:c r="D99" t="str">
        <x:v>Permanent</x:v>
      </x:c>
      <x:c r="E99" t="str">
        <x:v>Manchester</x:v>
      </x:c>
      <x:c r="F99" t="str">
        <x:v>Operative Driver</x:v>
      </x:c>
      <x:c r="G99" t="str">
        <x:v>401762</x:v>
      </x:c>
      <x:c r="H99" t="str">
        <x:v>West Yorkshire Police (Dewsbury PS)</x:v>
      </x:c>
      <x:c r="I99" s="22" t="n">
        <x:v>7.5</x:v>
      </x:c>
      <x:c r="J99" t="str">
        <x:v>Worked</x:v>
      </x:c>
      <x:c r="K99" t="str">
        <x:v>Employee 2305; home branch Manchester; assigned role Operative Driver | Deployment branch: Leeds | Actual role: Operative Driver | Jobs: 401762 | Customers: West Yorkshire Police (Dewsbury PS) | Actual hours: 7.5; source records: 1</x:v>
      </x:c>
      <x:c r="L99" t="str">
        <x:v>Include</x:v>
      </x:c>
      <x:c r="M99"/>
      <x:c r="N99"/>
    </x:row>
    <x:row r="100">
      <x:c r="A100" t="str">
        <x:v>Andy Corser|2026-05-18</x:v>
      </x:c>
      <x:c r="B100" s="888" t="n">
        <x:v>46160</x:v>
      </x:c>
      <x:c r="C100" t="str">
        <x:v>Andy Corser</x:v>
      </x:c>
      <x:c r="D100" t="str">
        <x:v>Permanent</x:v>
      </x:c>
      <x:c r="E100" t="str">
        <x:v>Manchester</x:v>
      </x:c>
      <x:c r="F100" t="str">
        <x:v>Operative Driver</x:v>
      </x:c>
      <x:c r="G100" t="str">
        <x:v>398317C</x:v>
      </x:c>
      <x:c r="H100" t="str">
        <x:v>Restore Harrow Green</x:v>
      </x:c>
      <x:c r="I100" s="22" t="n">
        <x:v>10</x:v>
      </x:c>
      <x:c r="J100" t="str">
        <x:v>CONFLICT — Worked + leave</x:v>
      </x:c>
      <x:c r="K100" t="str">
        <x:v>Employee 2305; home branch Manchester; assigned role Operative Driver | Deployment branch: Manchester | Actual role: Operative Driver | Jobs: 398317C | Customers: Restore Harrow Green | Actual hours: 10.0; source records: 1 | Leave: Sickness | Leave calendar basis: Variable-pattern period</x:v>
      </x:c>
      <x:c r="L100" t="str">
        <x:v>Include</x:v>
      </x:c>
      <x:c r="M100"/>
      <x:c r="N100"/>
    </x:row>
    <x:row r="101">
      <x:c r="A101" t="str">
        <x:v>Andy Corser|2026-05-19</x:v>
      </x:c>
      <x:c r="B101" s="888" t="n">
        <x:v>46161</x:v>
      </x:c>
      <x:c r="C101" t="str">
        <x:v>Andy Corser</x:v>
      </x:c>
      <x:c r="D101" t="str">
        <x:v>Permanent</x:v>
      </x:c>
      <x:c r="E101" t="str">
        <x:v>Manchester</x:v>
      </x:c>
      <x:c r="F101" t="str">
        <x:v>Operative Driver</x:v>
      </x:c>
      <x:c r="G101"/>
      <x:c r="H101"/>
      <x:c r="I101" s="22" t="n">
        <x:v>0</x:v>
      </x:c>
      <x:c r="J101" t="str">
        <x:v>Other leave — Sickness</x:v>
      </x:c>
      <x:c r="K101" t="str">
        <x:v>Employee 2305; home branch Manchester; assigned role Operative Driver | Leave: Sickness | Leave calendar basis: Variable-pattern period</x:v>
      </x:c>
      <x:c r="L101" t="str">
        <x:v>Include</x:v>
      </x:c>
      <x:c r="M101"/>
      <x:c r="N101"/>
    </x:row>
    <x:row r="102">
      <x:c r="A102" t="str">
        <x:v>Andy Corser|2026-05-20</x:v>
      </x:c>
      <x:c r="B102" s="888" t="n">
        <x:v>46162</x:v>
      </x:c>
      <x:c r="C102" t="str">
        <x:v>Andy Corser</x:v>
      </x:c>
      <x:c r="D102" t="str">
        <x:v>Permanent</x:v>
      </x:c>
      <x:c r="E102" t="str">
        <x:v>Manchester</x:v>
      </x:c>
      <x:c r="F102" t="str">
        <x:v>Operative Driver</x:v>
      </x:c>
      <x:c r="G102"/>
      <x:c r="H102"/>
      <x:c r="I102" s="22" t="n">
        <x:v>0</x:v>
      </x:c>
      <x:c r="J102" t="str">
        <x:v>Other leave — Sickness</x:v>
      </x:c>
      <x:c r="K102" t="str">
        <x:v>Employee 2305; home branch Manchester; assigned role Operative Driver | Leave: Sickness | Leave calendar basis: Variable-pattern period</x:v>
      </x:c>
      <x:c r="L102" t="str">
        <x:v>Include</x:v>
      </x:c>
      <x:c r="M102"/>
      <x:c r="N102"/>
    </x:row>
    <x:row r="103">
      <x:c r="A103" t="str">
        <x:v>Andy Corser|2026-05-21</x:v>
      </x:c>
      <x:c r="B103" s="888" t="n">
        <x:v>46163</x:v>
      </x:c>
      <x:c r="C103" t="str">
        <x:v>Andy Corser</x:v>
      </x:c>
      <x:c r="D103" t="str">
        <x:v>Permanent</x:v>
      </x:c>
      <x:c r="E103" t="str">
        <x:v>Manchester</x:v>
      </x:c>
      <x:c r="F103" t="str">
        <x:v>Operative Driver</x:v>
      </x:c>
      <x:c r="G103"/>
      <x:c r="H103"/>
      <x:c r="I103" s="22" t="n">
        <x:v>0</x:v>
      </x:c>
      <x:c r="J103" t="str">
        <x:v>Other leave — Sickness</x:v>
      </x:c>
      <x:c r="K103" t="str">
        <x:v>Employee 2305; home branch Manchester; assigned role Operative Driver | Leave: Sickness | Leave calendar basis: Variable-pattern period</x:v>
      </x:c>
      <x:c r="L103" t="str">
        <x:v>Include</x:v>
      </x:c>
      <x:c r="M103"/>
      <x:c r="N103"/>
    </x:row>
    <x:row r="104">
      <x:c r="A104" t="str">
        <x:v>Andy Corser|2026-05-22</x:v>
      </x:c>
      <x:c r="B104" s="888" t="n">
        <x:v>46164</x:v>
      </x:c>
      <x:c r="C104" t="str">
        <x:v>Andy Corser</x:v>
      </x:c>
      <x:c r="D104" t="str">
        <x:v>Permanent</x:v>
      </x:c>
      <x:c r="E104" t="str">
        <x:v>Manchester</x:v>
      </x:c>
      <x:c r="F104" t="str">
        <x:v>Operative Driver</x:v>
      </x:c>
      <x:c r="G104"/>
      <x:c r="H104"/>
      <x:c r="I104" s="22" t="n">
        <x:v>0</x:v>
      </x:c>
      <x:c r="J104" t="str">
        <x:v>Other leave — Sickness</x:v>
      </x:c>
      <x:c r="K104" t="str">
        <x:v>Employee 2305; home branch Manchester; assigned role Operative Driver | Leave: Sickness | Leave calendar basis: Variable-pattern period</x:v>
      </x:c>
      <x:c r="L104" t="str">
        <x:v>Include</x:v>
      </x:c>
      <x:c r="M104"/>
      <x:c r="N104"/>
    </x:row>
    <x:row r="105">
      <x:c r="A105" t="str">
        <x:v>Andy Corser|2026-05-26</x:v>
      </x:c>
      <x:c r="B105" s="888" t="n">
        <x:v>46168</x:v>
      </x:c>
      <x:c r="C105" t="str">
        <x:v>Andy Corser</x:v>
      </x:c>
      <x:c r="D105" t="str">
        <x:v>Permanent</x:v>
      </x:c>
      <x:c r="E105" t="str">
        <x:v>Manchester</x:v>
      </x:c>
      <x:c r="F105" t="str">
        <x:v>Operative Driver</x:v>
      </x:c>
      <x:c r="G105" t="str">
        <x:v>400814</x:v>
      </x:c>
      <x:c r="H105" t="str">
        <x:v>Croda Europe</x:v>
      </x:c>
      <x:c r="I105" s="22" t="n">
        <x:v>5.75</x:v>
      </x:c>
      <x:c r="J105" t="str">
        <x:v>Worked</x:v>
      </x:c>
      <x:c r="K105" t="str">
        <x:v>Employee 2305; home branch Manchester; assigned role Operative Driver | Deployment branch: Manchester | Actual role: Operative Driver | Jobs: 400814 | Customers: Croda Europe | Actual hours: 5.8; source records: 1</x:v>
      </x:c>
      <x:c r="L105" t="str">
        <x:v>Include</x:v>
      </x:c>
      <x:c r="M105"/>
      <x:c r="N105"/>
    </x:row>
    <x:row r="106">
      <x:c r="A106" t="str">
        <x:v>Andy Corser|2026-05-27</x:v>
      </x:c>
      <x:c r="B106" s="888" t="n">
        <x:v>46169</x:v>
      </x:c>
      <x:c r="C106" t="str">
        <x:v>Andy Corser</x:v>
      </x:c>
      <x:c r="D106" t="str">
        <x:v>Permanent</x:v>
      </x:c>
      <x:c r="E106" t="str">
        <x:v>Manchester</x:v>
      </x:c>
      <x:c r="F106" t="str">
        <x:v>Operative Driver</x:v>
      </x:c>
      <x:c r="G106" t="str">
        <x:v>400814</x:v>
      </x:c>
      <x:c r="H106" t="str">
        <x:v>Croda Europe</x:v>
      </x:c>
      <x:c r="I106" s="22" t="n">
        <x:v>7</x:v>
      </x:c>
      <x:c r="J106" t="str">
        <x:v>Worked</x:v>
      </x:c>
      <x:c r="K106" t="str">
        <x:v>Employee 2305; home branch Manchester; assigned role Operative Driver | Deployment branch: Manchester | Actual role: Operative Driver | Jobs: 400814 | Customers: Croda Europe | Actual hours: 7.0; source records: 1</x:v>
      </x:c>
      <x:c r="L106" t="str">
        <x:v>Include</x:v>
      </x:c>
      <x:c r="M106"/>
      <x:c r="N106"/>
    </x:row>
    <x:row r="107">
      <x:c r="A107" t="str">
        <x:v>Andy Corser|2026-05-28</x:v>
      </x:c>
      <x:c r="B107" s="888" t="n">
        <x:v>46170</x:v>
      </x:c>
      <x:c r="C107" t="str">
        <x:v>Andy Corser</x:v>
      </x:c>
      <x:c r="D107" t="str">
        <x:v>Permanent</x:v>
      </x:c>
      <x:c r="E107" t="str">
        <x:v>Manchester</x:v>
      </x:c>
      <x:c r="F107" t="str">
        <x:v>Operative Driver</x:v>
      </x:c>
      <x:c r="G107"/>
      <x:c r="H107"/>
      <x:c r="I107" s="22" t="n">
        <x:v>0</x:v>
      </x:c>
      <x:c r="J107" t="str">
        <x:v>Annual leave</x:v>
      </x:c>
      <x:c r="K107" t="str">
        <x:v>Employee 2305; home branch Manchester; assigned role Operative Driver | Leave: Annual Leave (Hours) | Leave calendar basis: Variable-pattern period</x:v>
      </x:c>
      <x:c r="L107" t="str">
        <x:v>Include</x:v>
      </x:c>
      <x:c r="M107"/>
      <x:c r="N107"/>
    </x:row>
    <x:row r="108">
      <x:c r="A108" t="str">
        <x:v>Andy Corser|2026-05-29</x:v>
      </x:c>
      <x:c r="B108" s="888" t="n">
        <x:v>46171</x:v>
      </x:c>
      <x:c r="C108" t="str">
        <x:v>Andy Corser</x:v>
      </x:c>
      <x:c r="D108" t="str">
        <x:v>Permanent</x:v>
      </x:c>
      <x:c r="E108" t="str">
        <x:v>Manchester</x:v>
      </x:c>
      <x:c r="F108" t="str">
        <x:v>Operative Driver</x:v>
      </x:c>
      <x:c r="G108"/>
      <x:c r="H108"/>
      <x:c r="I108" s="22" t="n">
        <x:v>0</x:v>
      </x:c>
      <x:c r="J108" t="str">
        <x:v>Annual leave</x:v>
      </x:c>
      <x:c r="K108" t="str">
        <x:v>Employee 2305; home branch Manchester; assigned role Operative Driver | Leave: Annual Leave (Hours) | Leave calendar basis: Variable-pattern period</x:v>
      </x:c>
      <x:c r="L108" t="str">
        <x:v>Include</x:v>
      </x:c>
      <x:c r="M108"/>
      <x:c r="N108"/>
    </x:row>
    <x:row r="109">
      <x:c r="A109" t="str">
        <x:v>Andy Docherty|2026-05-01</x:v>
      </x:c>
      <x:c r="B109" s="888" t="n">
        <x:v>46143</x:v>
      </x:c>
      <x:c r="C109" t="str">
        <x:v>Andy Docherty</x:v>
      </x:c>
      <x:c r="D109" t="str">
        <x:v>Permanent</x:v>
      </x:c>
      <x:c r="E109" t="str">
        <x:v>Thurrock</x:v>
      </x:c>
      <x:c r="F109" t="str">
        <x:v>Operative Skilled</x:v>
      </x:c>
      <x:c r="G109" t="str">
        <x:v>401951</x:v>
      </x:c>
      <x:c r="H109" t="str">
        <x:v>Bank of America Merrill Lynch</x:v>
      </x:c>
      <x:c r="I109" s="22" t="n">
        <x:v>5.5</x:v>
      </x:c>
      <x:c r="J109" t="str">
        <x:v>Worked</x:v>
      </x:c>
      <x:c r="K109" t="str">
        <x:v>Employee 103053; home branch Thurrock; assigned role Operative Skilled | Deployment branch: Thurrock | Actual role: Operative Skilled | Jobs: 401951 | Customers: Bank of America Merrill Lynch | Actual hours: 5.5; source records: 1</x:v>
      </x:c>
      <x:c r="L109" t="str">
        <x:v>Include</x:v>
      </x:c>
      <x:c r="M109"/>
      <x:c r="N109"/>
    </x:row>
    <x:row r="110">
      <x:c r="A110" t="str">
        <x:v>Andy Docherty|2026-05-02</x:v>
      </x:c>
      <x:c r="B110" s="888" t="n">
        <x:v>46144</x:v>
      </x:c>
      <x:c r="C110" t="str">
        <x:v>Andy Docherty</x:v>
      </x:c>
      <x:c r="D110" t="str">
        <x:v>Permanent</x:v>
      </x:c>
      <x:c r="E110" t="str">
        <x:v>Thurrock</x:v>
      </x:c>
      <x:c r="F110" t="str">
        <x:v>Operative Skilled</x:v>
      </x:c>
      <x:c r="G110" t="str">
        <x:v>401951</x:v>
      </x:c>
      <x:c r="H110" t="str">
        <x:v>Bank of America Merrill Lynch</x:v>
      </x:c>
      <x:c r="I110" s="22" t="n">
        <x:v>8.5</x:v>
      </x:c>
      <x:c r="J110" t="str">
        <x:v>Worked</x:v>
      </x:c>
      <x:c r="K110" t="str">
        <x:v>Employee 103053; home branch Thurrock; assigned role Operative Skilled | Deployment branch: Thurrock | Actual role: Operative Skilled | Jobs: 401951 | Customers: Bank of America Merrill Lynch | Actual hours: 8.5; source records: 1</x:v>
      </x:c>
      <x:c r="L110" t="str">
        <x:v>Include</x:v>
      </x:c>
      <x:c r="M110"/>
      <x:c r="N110"/>
    </x:row>
    <x:row r="111">
      <x:c r="A111" t="str">
        <x:v>Andy Docherty|2026-05-03</x:v>
      </x:c>
      <x:c r="B111" s="888" t="n">
        <x:v>46145</x:v>
      </x:c>
      <x:c r="C111" t="str">
        <x:v>Andy Docherty</x:v>
      </x:c>
      <x:c r="D111" t="str">
        <x:v>Permanent</x:v>
      </x:c>
      <x:c r="E111" t="str">
        <x:v>Thurrock</x:v>
      </x:c>
      <x:c r="F111" t="str">
        <x:v>Operative Skilled</x:v>
      </x:c>
      <x:c r="G111" t="str">
        <x:v>401951</x:v>
      </x:c>
      <x:c r="H111" t="str">
        <x:v>Bank of America Merrill Lynch</x:v>
      </x:c>
      <x:c r="I111" s="22" t="n">
        <x:v>8.5</x:v>
      </x:c>
      <x:c r="J111" t="str">
        <x:v>Worked</x:v>
      </x:c>
      <x:c r="K111" t="str">
        <x:v>Employee 103053; home branch Thurrock; assigned role Operative Skilled | Deployment branch: Thurrock | Actual role: Operative Skilled | Jobs: 401951 | Customers: Bank of America Merrill Lynch | Actual hours: 8.5; source records: 1</x:v>
      </x:c>
      <x:c r="L111" t="str">
        <x:v>Include</x:v>
      </x:c>
      <x:c r="M111"/>
      <x:c r="N111"/>
    </x:row>
    <x:row r="112">
      <x:c r="A112" t="str">
        <x:v>Andy Docherty|2026-05-04</x:v>
      </x:c>
      <x:c r="B112" s="888" t="n">
        <x:v>46146</x:v>
      </x:c>
      <x:c r="C112" t="str">
        <x:v>Andy Docherty</x:v>
      </x:c>
      <x:c r="D112" t="str">
        <x:v>Permanent</x:v>
      </x:c>
      <x:c r="E112" t="str">
        <x:v>Thurrock</x:v>
      </x:c>
      <x:c r="F112" t="str">
        <x:v>Operative Skilled</x:v>
      </x:c>
      <x:c r="G112"/>
      <x:c r="H112"/>
      <x:c r="I112" s="22" t="n">
        <x:v>0</x:v>
      </x:c>
      <x:c r="J112" t="str">
        <x:v>Annual leave</x:v>
      </x:c>
      <x:c r="K112" t="str">
        <x:v>Employee 103053; home branch Thurrock; assigned role Operative Skilled | Leave: Annual Leave (Hours) | Leave calendar basis: Variable-pattern period</x:v>
      </x:c>
      <x:c r="L112" t="str">
        <x:v>Include</x:v>
      </x:c>
      <x:c r="M112"/>
      <x:c r="N112"/>
    </x:row>
    <x:row r="113">
      <x:c r="A113" t="str">
        <x:v>Andy Docherty|2026-05-05</x:v>
      </x:c>
      <x:c r="B113" s="888" t="n">
        <x:v>46147</x:v>
      </x:c>
      <x:c r="C113" t="str">
        <x:v>Andy Docherty</x:v>
      </x:c>
      <x:c r="D113" t="str">
        <x:v>Permanent</x:v>
      </x:c>
      <x:c r="E113" t="str">
        <x:v>Thurrock</x:v>
      </x:c>
      <x:c r="F113" t="str">
        <x:v>Operative Skilled</x:v>
      </x:c>
      <x:c r="G113" t="str">
        <x:v>401951</x:v>
      </x:c>
      <x:c r="H113" t="str">
        <x:v>Bank of America Merrill Lynch</x:v>
      </x:c>
      <x:c r="I113" s="22" t="n">
        <x:v>8.5</x:v>
      </x:c>
      <x:c r="J113" t="str">
        <x:v>Worked</x:v>
      </x:c>
      <x:c r="K113" t="str">
        <x:v>Employee 103053; home branch Thurrock; assigned role Operative Skilled | Deployment branch: Thurrock | Actual role: Operative Skilled | Jobs: 401951 | Customers: Bank of America Merrill Lynch | Actual hours: 8.5; source records: 1</x:v>
      </x:c>
      <x:c r="L113" t="str">
        <x:v>Include</x:v>
      </x:c>
      <x:c r="M113"/>
      <x:c r="N113"/>
    </x:row>
    <x:row r="114">
      <x:c r="A114" t="str">
        <x:v>Andy Docherty|2026-05-06</x:v>
      </x:c>
      <x:c r="B114" s="888" t="n">
        <x:v>46148</x:v>
      </x:c>
      <x:c r="C114" t="str">
        <x:v>Andy Docherty</x:v>
      </x:c>
      <x:c r="D114" t="str">
        <x:v>Permanent</x:v>
      </x:c>
      <x:c r="E114" t="str">
        <x:v>Thurrock</x:v>
      </x:c>
      <x:c r="F114" t="str">
        <x:v>Operative Skilled</x:v>
      </x:c>
      <x:c r="G114"/>
      <x:c r="H114"/>
      <x:c r="I114" s="22" t="n">
        <x:v>0</x:v>
      </x:c>
      <x:c r="J114" t="str">
        <x:v>Annual leave</x:v>
      </x:c>
      <x:c r="K114" t="str">
        <x:v>Employee 103053; home branch Thurrock; assigned role Operative Skilled | Leave: Annual Leave (Hours) | Leave calendar basis: Variable-pattern period</x:v>
      </x:c>
      <x:c r="L114" t="str">
        <x:v>Include</x:v>
      </x:c>
      <x:c r="M114"/>
      <x:c r="N114"/>
    </x:row>
    <x:row r="115">
      <x:c r="A115" t="str">
        <x:v>Andy Docherty|2026-05-08</x:v>
      </x:c>
      <x:c r="B115" s="888" t="n">
        <x:v>46150</x:v>
      </x:c>
      <x:c r="C115" t="str">
        <x:v>Andy Docherty</x:v>
      </x:c>
      <x:c r="D115" t="str">
        <x:v>Permanent</x:v>
      </x:c>
      <x:c r="E115" t="str">
        <x:v>Thurrock</x:v>
      </x:c>
      <x:c r="F115" t="str">
        <x:v>Operative Skilled</x:v>
      </x:c>
      <x:c r="G115" t="str">
        <x:v>402078</x:v>
      </x:c>
      <x:c r="H115" t="str">
        <x:v>Bank of America Merrill Lynch</x:v>
      </x:c>
      <x:c r="I115" s="22" t="n">
        <x:v>5.5</x:v>
      </x:c>
      <x:c r="J115" t="str">
        <x:v>Worked</x:v>
      </x:c>
      <x:c r="K115" t="str">
        <x:v>Employee 103053; home branch Thurrock; assigned role Operative Skilled | Deployment branch: Thurrock | Actual role: Operative Skilled | Jobs: 402078 | Customers: Bank of America Merrill Lynch | Actual hours: 5.5; source records: 1</x:v>
      </x:c>
      <x:c r="L115" t="str">
        <x:v>Include</x:v>
      </x:c>
      <x:c r="M115"/>
      <x:c r="N115"/>
    </x:row>
    <x:row r="116">
      <x:c r="A116" t="str">
        <x:v>Andy Docherty|2026-05-10</x:v>
      </x:c>
      <x:c r="B116" s="888" t="n">
        <x:v>46152</x:v>
      </x:c>
      <x:c r="C116" t="str">
        <x:v>Andy Docherty</x:v>
      </x:c>
      <x:c r="D116" t="str">
        <x:v>Permanent</x:v>
      </x:c>
      <x:c r="E116" t="str">
        <x:v>Thurrock</x:v>
      </x:c>
      <x:c r="F116" t="str">
        <x:v>Operative Skilled</x:v>
      </x:c>
      <x:c r="G116" t="str">
        <x:v>402078</x:v>
      </x:c>
      <x:c r="H116" t="str">
        <x:v>Bank of America Merrill Lynch</x:v>
      </x:c>
      <x:c r="I116" s="22" t="n">
        <x:v>8.5</x:v>
      </x:c>
      <x:c r="J116" t="str">
        <x:v>Worked</x:v>
      </x:c>
      <x:c r="K116" t="str">
        <x:v>Employee 103053; home branch Thurrock; assigned role Operative Skilled | Deployment branch: Thurrock | Actual role: Operative Skilled | Jobs: 402078 | Customers: Bank of America Merrill Lynch | Actual hours: 8.5; source records: 1</x:v>
      </x:c>
      <x:c r="L116" t="str">
        <x:v>Include</x:v>
      </x:c>
      <x:c r="M116"/>
      <x:c r="N116"/>
    </x:row>
    <x:row r="117">
      <x:c r="A117" t="str">
        <x:v>Andy Docherty|2026-05-11</x:v>
      </x:c>
      <x:c r="B117" s="888" t="n">
        <x:v>46153</x:v>
      </x:c>
      <x:c r="C117" t="str">
        <x:v>Andy Docherty</x:v>
      </x:c>
      <x:c r="D117" t="str">
        <x:v>Permanent</x:v>
      </x:c>
      <x:c r="E117" t="str">
        <x:v>Thurrock</x:v>
      </x:c>
      <x:c r="F117" t="str">
        <x:v>Operative Skilled</x:v>
      </x:c>
      <x:c r="G117" t="str">
        <x:v>402078</x:v>
      </x:c>
      <x:c r="H117" t="str">
        <x:v>Bank of America Merrill Lynch</x:v>
      </x:c>
      <x:c r="I117" s="22" t="n">
        <x:v>8.5</x:v>
      </x:c>
      <x:c r="J117" t="str">
        <x:v>Worked</x:v>
      </x:c>
      <x:c r="K117" t="str">
        <x:v>Employee 103053; home branch Thurrock; assigned role Operative Skilled | Deployment branch: Thurrock | Actual role: Operative Skilled | Jobs: 402078 | Customers: Bank of America Merrill Lynch | Actual hours: 8.5; source records: 1</x:v>
      </x:c>
      <x:c r="L117" t="str">
        <x:v>Include</x:v>
      </x:c>
      <x:c r="M117"/>
      <x:c r="N117"/>
    </x:row>
    <x:row r="118">
      <x:c r="A118" t="str">
        <x:v>Andy Docherty|2026-05-13</x:v>
      </x:c>
      <x:c r="B118" s="888" t="n">
        <x:v>46155</x:v>
      </x:c>
      <x:c r="C118" t="str">
        <x:v>Andy Docherty</x:v>
      </x:c>
      <x:c r="D118" t="str">
        <x:v>Permanent</x:v>
      </x:c>
      <x:c r="E118" t="str">
        <x:v>Thurrock</x:v>
      </x:c>
      <x:c r="F118" t="str">
        <x:v>Operative Skilled</x:v>
      </x:c>
      <x:c r="G118"/>
      <x:c r="H118"/>
      <x:c r="I118" s="22" t="n">
        <x:v>0</x:v>
      </x:c>
      <x:c r="J118" t="str">
        <x:v>Annual leave</x:v>
      </x:c>
      <x:c r="K118" t="str">
        <x:v>Employee 103053; home branch Thurrock; assigned role Operative Skilled | Leave: Annual Leave (Hours) | Leave calendar basis: Variable-pattern period</x:v>
      </x:c>
      <x:c r="L118" t="str">
        <x:v>Include</x:v>
      </x:c>
      <x:c r="M118"/>
      <x:c r="N118"/>
    </x:row>
    <x:row r="119">
      <x:c r="A119" t="str">
        <x:v>Andy Docherty|2026-05-14</x:v>
      </x:c>
      <x:c r="B119" s="888" t="n">
        <x:v>46156</x:v>
      </x:c>
      <x:c r="C119" t="str">
        <x:v>Andy Docherty</x:v>
      </x:c>
      <x:c r="D119" t="str">
        <x:v>Permanent</x:v>
      </x:c>
      <x:c r="E119" t="str">
        <x:v>Thurrock</x:v>
      </x:c>
      <x:c r="F119" t="str">
        <x:v>Operative Skilled</x:v>
      </x:c>
      <x:c r="G119"/>
      <x:c r="H119"/>
      <x:c r="I119" s="22" t="n">
        <x:v>0</x:v>
      </x:c>
      <x:c r="J119" t="str">
        <x:v>Annual leave</x:v>
      </x:c>
      <x:c r="K119" t="str">
        <x:v>Employee 103053; home branch Thurrock; assigned role Operative Skilled | Leave: Annual Leave (Hours) | Leave calendar basis: Variable-pattern period</x:v>
      </x:c>
      <x:c r="L119" t="str">
        <x:v>Include</x:v>
      </x:c>
      <x:c r="M119"/>
      <x:c r="N119"/>
    </x:row>
    <x:row r="120">
      <x:c r="A120" t="str">
        <x:v>Andy Docherty|2026-05-15</x:v>
      </x:c>
      <x:c r="B120" s="888" t="n">
        <x:v>46157</x:v>
      </x:c>
      <x:c r="C120" t="str">
        <x:v>Andy Docherty</x:v>
      </x:c>
      <x:c r="D120" t="str">
        <x:v>Permanent</x:v>
      </x:c>
      <x:c r="E120" t="str">
        <x:v>Thurrock</x:v>
      </x:c>
      <x:c r="F120" t="str">
        <x:v>Operative Skilled</x:v>
      </x:c>
      <x:c r="G120" t="str">
        <x:v>402221</x:v>
      </x:c>
      <x:c r="H120" t="str">
        <x:v>Bank of America Merrill Lynch</x:v>
      </x:c>
      <x:c r="I120" s="22" t="n">
        <x:v>6</x:v>
      </x:c>
      <x:c r="J120" t="str">
        <x:v>Worked</x:v>
      </x:c>
      <x:c r="K120" t="str">
        <x:v>Employee 103053; home branch Thurrock; assigned role Operative Skilled | Deployment branch: Thurrock | Actual role: Operative Skilled | Jobs: 402221 | Customers: Bank of America Merrill Lynch | Actual hours: 6.0; source records: 1</x:v>
      </x:c>
      <x:c r="L120" t="str">
        <x:v>Include</x:v>
      </x:c>
      <x:c r="M120"/>
      <x:c r="N120"/>
    </x:row>
    <x:row r="121">
      <x:c r="A121" t="str">
        <x:v>Andy Docherty|2026-05-17</x:v>
      </x:c>
      <x:c r="B121" s="888" t="n">
        <x:v>46159</x:v>
      </x:c>
      <x:c r="C121" t="str">
        <x:v>Andy Docherty</x:v>
      </x:c>
      <x:c r="D121" t="str">
        <x:v>Permanent</x:v>
      </x:c>
      <x:c r="E121" t="str">
        <x:v>Thurrock</x:v>
      </x:c>
      <x:c r="F121" t="str">
        <x:v>Operative Skilled</x:v>
      </x:c>
      <x:c r="G121" t="str">
        <x:v>402221</x:v>
      </x:c>
      <x:c r="H121" t="str">
        <x:v>Bank of America Merrill Lynch</x:v>
      </x:c>
      <x:c r="I121" s="22" t="n">
        <x:v>8.5</x:v>
      </x:c>
      <x:c r="J121" t="str">
        <x:v>Worked</x:v>
      </x:c>
      <x:c r="K121" t="str">
        <x:v>Employee 103053; home branch Thurrock; assigned role Operative Skilled | Deployment branch: Thurrock | Actual role: Operative Skilled | Jobs: 402221 | Customers: Bank of America Merrill Lynch | Actual hours: 8.5; source records: 1</x:v>
      </x:c>
      <x:c r="L121" t="str">
        <x:v>Include</x:v>
      </x:c>
      <x:c r="M121"/>
      <x:c r="N121"/>
    </x:row>
    <x:row r="122">
      <x:c r="A122" t="str">
        <x:v>Andy Docherty|2026-05-18</x:v>
      </x:c>
      <x:c r="B122" s="888" t="n">
        <x:v>46160</x:v>
      </x:c>
      <x:c r="C122" t="str">
        <x:v>Andy Docherty</x:v>
      </x:c>
      <x:c r="D122" t="str">
        <x:v>Permanent</x:v>
      </x:c>
      <x:c r="E122" t="str">
        <x:v>Thurrock</x:v>
      </x:c>
      <x:c r="F122" t="str">
        <x:v>Operative Skilled</x:v>
      </x:c>
      <x:c r="G122"/>
      <x:c r="H122"/>
      <x:c r="I122" s="22" t="n">
        <x:v>0</x:v>
      </x:c>
      <x:c r="J122" t="str">
        <x:v>Annual leave</x:v>
      </x:c>
      <x:c r="K122" t="str">
        <x:v>Employee 103053; home branch Thurrock; assigned role Operative Skilled | Leave: Annual Leave (Hours) | Leave calendar basis: Variable-pattern period</x:v>
      </x:c>
      <x:c r="L122" t="str">
        <x:v>Include</x:v>
      </x:c>
      <x:c r="M122"/>
      <x:c r="N122"/>
    </x:row>
    <x:row r="123">
      <x:c r="A123" t="str">
        <x:v>Andy Docherty|2026-05-19</x:v>
      </x:c>
      <x:c r="B123" s="888" t="n">
        <x:v>46161</x:v>
      </x:c>
      <x:c r="C123" t="str">
        <x:v>Andy Docherty</x:v>
      </x:c>
      <x:c r="D123" t="str">
        <x:v>Permanent</x:v>
      </x:c>
      <x:c r="E123" t="str">
        <x:v>Thurrock</x:v>
      </x:c>
      <x:c r="F123" t="str">
        <x:v>Operative Skilled</x:v>
      </x:c>
      <x:c r="G123"/>
      <x:c r="H123"/>
      <x:c r="I123" s="22" t="n">
        <x:v>0</x:v>
      </x:c>
      <x:c r="J123" t="str">
        <x:v>Annual leave</x:v>
      </x:c>
      <x:c r="K123" t="str">
        <x:v>Employee 103053; home branch Thurrock; assigned role Operative Skilled | Leave: Annual Leave (Hours) | Leave calendar basis: Variable-pattern period</x:v>
      </x:c>
      <x:c r="L123" t="str">
        <x:v>Include</x:v>
      </x:c>
      <x:c r="M123"/>
      <x:c r="N123"/>
    </x:row>
    <x:row r="124">
      <x:c r="A124" t="str">
        <x:v>Andy Docherty|2026-05-20</x:v>
      </x:c>
      <x:c r="B124" s="888" t="n">
        <x:v>46162</x:v>
      </x:c>
      <x:c r="C124" t="str">
        <x:v>Andy Docherty</x:v>
      </x:c>
      <x:c r="D124" t="str">
        <x:v>Permanent</x:v>
      </x:c>
      <x:c r="E124" t="str">
        <x:v>Thurrock</x:v>
      </x:c>
      <x:c r="F124" t="str">
        <x:v>Operative Skilled</x:v>
      </x:c>
      <x:c r="G124"/>
      <x:c r="H124"/>
      <x:c r="I124" s="22" t="n">
        <x:v>0</x:v>
      </x:c>
      <x:c r="J124" t="str">
        <x:v>Annual leave</x:v>
      </x:c>
      <x:c r="K124" t="str">
        <x:v>Employee 103053; home branch Thurrock; assigned role Operative Skilled | Leave: Annual Leave (Hours) | Leave calendar basis: Variable-pattern period</x:v>
      </x:c>
      <x:c r="L124" t="str">
        <x:v>Include</x:v>
      </x:c>
      <x:c r="M124"/>
      <x:c r="N124"/>
    </x:row>
    <x:row r="125">
      <x:c r="A125" t="str">
        <x:v>Andy Docherty|2026-05-21</x:v>
      </x:c>
      <x:c r="B125" s="888" t="n">
        <x:v>46163</x:v>
      </x:c>
      <x:c r="C125" t="str">
        <x:v>Andy Docherty</x:v>
      </x:c>
      <x:c r="D125" t="str">
        <x:v>Permanent</x:v>
      </x:c>
      <x:c r="E125" t="str">
        <x:v>Thurrock</x:v>
      </x:c>
      <x:c r="F125" t="str">
        <x:v>Operative Skilled</x:v>
      </x:c>
      <x:c r="G125"/>
      <x:c r="H125"/>
      <x:c r="I125" s="22" t="n">
        <x:v>0</x:v>
      </x:c>
      <x:c r="J125" t="str">
        <x:v>Annual leave</x:v>
      </x:c>
      <x:c r="K125" t="str">
        <x:v>Employee 103053; home branch Thurrock; assigned role Operative Skilled | Leave: Annual Leave (Hours) | Leave calendar basis: Variable-pattern period</x:v>
      </x:c>
      <x:c r="L125" t="str">
        <x:v>Include</x:v>
      </x:c>
      <x:c r="M125"/>
      <x:c r="N125"/>
    </x:row>
    <x:row r="126">
      <x:c r="A126" t="str">
        <x:v>Andy Docherty|2026-05-22</x:v>
      </x:c>
      <x:c r="B126" s="888" t="n">
        <x:v>46164</x:v>
      </x:c>
      <x:c r="C126" t="str">
        <x:v>Andy Docherty</x:v>
      </x:c>
      <x:c r="D126" t="str">
        <x:v>Permanent</x:v>
      </x:c>
      <x:c r="E126" t="str">
        <x:v>Thurrock</x:v>
      </x:c>
      <x:c r="F126" t="str">
        <x:v>Operative Skilled</x:v>
      </x:c>
      <x:c r="G126" t="str">
        <x:v>402318</x:v>
      </x:c>
      <x:c r="H126" t="str">
        <x:v>Bank of America Merrill Lynch</x:v>
      </x:c>
      <x:c r="I126" s="22" t="n">
        <x:v>5.5</x:v>
      </x:c>
      <x:c r="J126" t="str">
        <x:v>Worked</x:v>
      </x:c>
      <x:c r="K126" t="str">
        <x:v>Employee 103053; home branch Thurrock; assigned role Operative Skilled | Deployment branch: Thurrock | Actual role: Operative Skilled | Jobs: 402318 | Customers: Bank of America Merrill Lynch | Actual hours: 5.5; source records: 1</x:v>
      </x:c>
      <x:c r="L126" t="str">
        <x:v>Include</x:v>
      </x:c>
      <x:c r="M126"/>
      <x:c r="N126"/>
    </x:row>
    <x:row r="127">
      <x:c r="A127" t="str">
        <x:v>Andy Docherty|2026-05-25</x:v>
      </x:c>
      <x:c r="B127" s="888" t="n">
        <x:v>46167</x:v>
      </x:c>
      <x:c r="C127" t="str">
        <x:v>Andy Docherty</x:v>
      </x:c>
      <x:c r="D127" t="str">
        <x:v>Permanent</x:v>
      </x:c>
      <x:c r="E127" t="str">
        <x:v>Thurrock</x:v>
      </x:c>
      <x:c r="F127" t="str">
        <x:v>Operative Skilled</x:v>
      </x:c>
      <x:c r="G127"/>
      <x:c r="H127"/>
      <x:c r="I127" s="22" t="n">
        <x:v>0</x:v>
      </x:c>
      <x:c r="J127" t="str">
        <x:v>Annual leave</x:v>
      </x:c>
      <x:c r="K127" t="str">
        <x:v>Employee 103053; home branch Thurrock; assigned role Operative Skilled | Leave: Annual Leave (Hours) | Leave calendar basis: Variable-pattern period</x:v>
      </x:c>
      <x:c r="L127" t="str">
        <x:v>Include</x:v>
      </x:c>
      <x:c r="M127"/>
      <x:c r="N127"/>
    </x:row>
    <x:row r="128">
      <x:c r="A128" t="str">
        <x:v>Andy Docherty|2026-05-26</x:v>
      </x:c>
      <x:c r="B128" s="888" t="n">
        <x:v>46168</x:v>
      </x:c>
      <x:c r="C128" t="str">
        <x:v>Andy Docherty</x:v>
      </x:c>
      <x:c r="D128" t="str">
        <x:v>Permanent</x:v>
      </x:c>
      <x:c r="E128" t="str">
        <x:v>Thurrock</x:v>
      </x:c>
      <x:c r="F128" t="str">
        <x:v>Operative Skilled</x:v>
      </x:c>
      <x:c r="G128"/>
      <x:c r="H128"/>
      <x:c r="I128" s="22" t="n">
        <x:v>0</x:v>
      </x:c>
      <x:c r="J128" t="str">
        <x:v>Annual leave</x:v>
      </x:c>
      <x:c r="K128" t="str">
        <x:v>Employee 103053; home branch Thurrock; assigned role Operative Skilled | Leave: Annual Leave (Hours) | Leave calendar basis: Variable-pattern period</x:v>
      </x:c>
      <x:c r="L128" t="str">
        <x:v>Include</x:v>
      </x:c>
      <x:c r="M128"/>
      <x:c r="N128"/>
    </x:row>
    <x:row r="129">
      <x:c r="A129" t="str">
        <x:v>Andy Docherty|2026-05-27</x:v>
      </x:c>
      <x:c r="B129" s="888" t="n">
        <x:v>46169</x:v>
      </x:c>
      <x:c r="C129" t="str">
        <x:v>Andy Docherty</x:v>
      </x:c>
      <x:c r="D129" t="str">
        <x:v>Permanent</x:v>
      </x:c>
      <x:c r="E129" t="str">
        <x:v>Thurrock</x:v>
      </x:c>
      <x:c r="F129" t="str">
        <x:v>Operative Skilled</x:v>
      </x:c>
      <x:c r="G129"/>
      <x:c r="H129"/>
      <x:c r="I129" s="22" t="n">
        <x:v>0</x:v>
      </x:c>
      <x:c r="J129" t="str">
        <x:v>Other leave — Sickness</x:v>
      </x:c>
      <x:c r="K129" t="str">
        <x:v>Employee 103053; home branch Thurrock; assigned role Operative Skilled | Leave: Sickness | Leave calendar basis: Variable-pattern period</x:v>
      </x:c>
      <x:c r="L129" t="str">
        <x:v>Include</x:v>
      </x:c>
      <x:c r="M129"/>
      <x:c r="N129"/>
    </x:row>
    <x:row r="130">
      <x:c r="A130" t="str">
        <x:v>Andy Docherty|2026-05-28</x:v>
      </x:c>
      <x:c r="B130" s="888" t="n">
        <x:v>46170</x:v>
      </x:c>
      <x:c r="C130" t="str">
        <x:v>Andy Docherty</x:v>
      </x:c>
      <x:c r="D130" t="str">
        <x:v>Permanent</x:v>
      </x:c>
      <x:c r="E130" t="str">
        <x:v>Thurrock</x:v>
      </x:c>
      <x:c r="F130" t="str">
        <x:v>Operative Skilled</x:v>
      </x:c>
      <x:c r="G130"/>
      <x:c r="H130"/>
      <x:c r="I130" s="22" t="n">
        <x:v>0</x:v>
      </x:c>
      <x:c r="J130" t="str">
        <x:v>Other leave — Sickness</x:v>
      </x:c>
      <x:c r="K130" t="str">
        <x:v>Employee 103053; home branch Thurrock; assigned role Operative Skilled | Leave: Sickness | Leave calendar basis: Variable-pattern period</x:v>
      </x:c>
      <x:c r="L130" t="str">
        <x:v>Include</x:v>
      </x:c>
      <x:c r="M130"/>
      <x:c r="N130"/>
    </x:row>
    <x:row r="131">
      <x:c r="A131" t="str">
        <x:v>Andy Docherty|2026-05-29</x:v>
      </x:c>
      <x:c r="B131" s="888" t="n">
        <x:v>46171</x:v>
      </x:c>
      <x:c r="C131" t="str">
        <x:v>Andy Docherty</x:v>
      </x:c>
      <x:c r="D131" t="str">
        <x:v>Permanent</x:v>
      </x:c>
      <x:c r="E131" t="str">
        <x:v>Thurrock</x:v>
      </x:c>
      <x:c r="F131" t="str">
        <x:v>Operative Skilled</x:v>
      </x:c>
      <x:c r="G131"/>
      <x:c r="H131"/>
      <x:c r="I131" s="22" t="n">
        <x:v>0</x:v>
      </x:c>
      <x:c r="J131" t="str">
        <x:v>Other leave — Sickness</x:v>
      </x:c>
      <x:c r="K131" t="str">
        <x:v>Employee 103053; home branch Thurrock; assigned role Operative Skilled | Leave: Sickness | Leave calendar basis: Variable-pattern period</x:v>
      </x:c>
      <x:c r="L131" t="str">
        <x:v>Include</x:v>
      </x:c>
      <x:c r="M131"/>
      <x:c r="N131"/>
    </x:row>
    <x:row r="132">
      <x:c r="A132" t="str">
        <x:v>Andy Docherty|2026-05-30</x:v>
      </x:c>
      <x:c r="B132" s="888" t="n">
        <x:v>46172</x:v>
      </x:c>
      <x:c r="C132" t="str">
        <x:v>Andy Docherty</x:v>
      </x:c>
      <x:c r="D132" t="str">
        <x:v>Permanent</x:v>
      </x:c>
      <x:c r="E132" t="str">
        <x:v>Thurrock</x:v>
      </x:c>
      <x:c r="F132" t="str">
        <x:v>Operative Skilled</x:v>
      </x:c>
      <x:c r="G132" t="str">
        <x:v>402466</x:v>
      </x:c>
      <x:c r="H132" t="str">
        <x:v>Bank of America Merrill Lynch</x:v>
      </x:c>
      <x:c r="I132" s="22" t="n">
        <x:v>8.5</x:v>
      </x:c>
      <x:c r="J132" t="str">
        <x:v>Worked</x:v>
      </x:c>
      <x:c r="K132" t="str">
        <x:v>Employee 103053; home branch Thurrock; assigned role Operative Skilled | Deployment branch: Thurrock | Actual role: Operative Skilled | Jobs: 402466 | Customers: Bank of America Merrill Lynch | Actual hours: 8.5; source records: 1</x:v>
      </x:c>
      <x:c r="L132" t="str">
        <x:v>Include</x:v>
      </x:c>
      <x:c r="M132"/>
      <x:c r="N132"/>
    </x:row>
    <x:row r="133">
      <x:c r="A133" t="str">
        <x:v>Anthony Norville|2026-05-01</x:v>
      </x:c>
      <x:c r="B133" s="888" t="n">
        <x:v>46143</x:v>
      </x:c>
      <x:c r="C133" t="str">
        <x:v>Anthony Norville</x:v>
      </x:c>
      <x:c r="D133" t="str">
        <x:v>Permanent</x:v>
      </x:c>
      <x:c r="E133" t="str">
        <x:v>Cambridge</x:v>
      </x:c>
      <x:c r="F133" t="str">
        <x:v>Operative Skilled</x:v>
      </x:c>
      <x:c r="G133" t="str">
        <x:v>401903</x:v>
      </x:c>
      <x:c r="H133" t="str">
        <x:v>South Cambridgeshire District Council</x:v>
      </x:c>
      <x:c r="I133" s="22" t="n">
        <x:v>8.5</x:v>
      </x:c>
      <x:c r="J133" t="str">
        <x:v>Worked</x:v>
      </x:c>
      <x:c r="K133" t="str">
        <x:v>Employee 103236; home branch Cambridge; assigned role Operative Skilled | Deployment branch: Cambridge | Actual role: Operative Porter | Jobs: 401903 | Customers: South Cambridgeshire District Council | Actual hours: 8.5; source records: 1</x:v>
      </x:c>
      <x:c r="L133" t="str">
        <x:v>Include</x:v>
      </x:c>
      <x:c r="M133"/>
      <x:c r="N133"/>
    </x:row>
    <x:row r="134">
      <x:c r="A134" t="str">
        <x:v>Anthony Norville|2026-05-05</x:v>
      </x:c>
      <x:c r="B134" s="888" t="n">
        <x:v>46147</x:v>
      </x:c>
      <x:c r="C134" t="str">
        <x:v>Anthony Norville</x:v>
      </x:c>
      <x:c r="D134" t="str">
        <x:v>Permanent</x:v>
      </x:c>
      <x:c r="E134" t="str">
        <x:v>Cambridge</x:v>
      </x:c>
      <x:c r="F134" t="str">
        <x:v>Operative Skilled</x:v>
      </x:c>
      <x:c r="G134" t="str">
        <x:v>401671B</x:v>
      </x:c>
      <x:c r="H134" t="str">
        <x:v>Avantor ( CAMBRIDGE MAY  2026 )</x:v>
      </x:c>
      <x:c r="I134" s="22" t="n">
        <x:v>8.5</x:v>
      </x:c>
      <x:c r="J134" t="str">
        <x:v>Worked</x:v>
      </x:c>
      <x:c r="K134" t="str">
        <x:v>Employee 103236; home branch Cambridge; assigned role Operative Skilled | Deployment branch: Cambridge | Actual role: Operative Porter | Jobs: 401671B | Customers: Avantor ( CAMBRIDGE MAY  2026 ) | Actual hours: 8.5; source records: 1</x:v>
      </x:c>
      <x:c r="L134" t="str">
        <x:v>Include</x:v>
      </x:c>
      <x:c r="M134"/>
      <x:c r="N134"/>
    </x:row>
    <x:row r="135">
      <x:c r="A135" t="str">
        <x:v>Anthony Norville|2026-05-06</x:v>
      </x:c>
      <x:c r="B135" s="888" t="n">
        <x:v>46148</x:v>
      </x:c>
      <x:c r="C135" t="str">
        <x:v>Anthony Norville</x:v>
      </x:c>
      <x:c r="D135" t="str">
        <x:v>Permanent</x:v>
      </x:c>
      <x:c r="E135" t="str">
        <x:v>Cambridge</x:v>
      </x:c>
      <x:c r="F135" t="str">
        <x:v>Operative Skilled</x:v>
      </x:c>
      <x:c r="G135" t="str">
        <x:v>401854</x:v>
      </x:c>
      <x:c r="H135" t="str">
        <x:v>Priorclave  (MAY  26)</x:v>
      </x:c>
      <x:c r="I135" s="22" t="n">
        <x:v>5</x:v>
      </x:c>
      <x:c r="J135" t="str">
        <x:v>Worked</x:v>
      </x:c>
      <x:c r="K135" t="str">
        <x:v>Employee 103236; home branch Cambridge; assigned role Operative Skilled | Deployment branch: Cambridge | Actual role: Operative Porter | Jobs: 401854 | Customers: Priorclave  (MAY  26) | Actual hours: 5.0; source records: 1</x:v>
      </x:c>
      <x:c r="L135" t="str">
        <x:v>Include</x:v>
      </x:c>
      <x:c r="M135"/>
      <x:c r="N135"/>
    </x:row>
    <x:row r="136">
      <x:c r="A136" t="str">
        <x:v>Anthony Norville|2026-05-07</x:v>
      </x:c>
      <x:c r="B136" s="888" t="n">
        <x:v>46149</x:v>
      </x:c>
      <x:c r="C136" t="str">
        <x:v>Anthony Norville</x:v>
      </x:c>
      <x:c r="D136" t="str">
        <x:v>Permanent</x:v>
      </x:c>
      <x:c r="E136" t="str">
        <x:v>Cambridge</x:v>
      </x:c>
      <x:c r="F136" t="str">
        <x:v>Operative Skilled</x:v>
      </x:c>
      <x:c r="G136" t="str">
        <x:v>401847</x:v>
      </x:c>
      <x:c r="H136" t="str">
        <x:v>Tecniplast UK (LONDON LAB LIVE)</x:v>
      </x:c>
      <x:c r="I136" s="22" t="n">
        <x:v>7</x:v>
      </x:c>
      <x:c r="J136" t="str">
        <x:v>Worked</x:v>
      </x:c>
      <x:c r="K136" t="str">
        <x:v>Employee 103236; home branch Cambridge; assigned role Operative Skilled | Deployment branch: Cambridge | Actual role: Operative Porter | Jobs: 401847 | Customers: Tecniplast UK (LONDON LAB LIVE) | Actual hours: 7.0; source records: 1</x:v>
      </x:c>
      <x:c r="L136" t="str">
        <x:v>Include</x:v>
      </x:c>
      <x:c r="M136"/>
      <x:c r="N136"/>
    </x:row>
    <x:row r="137">
      <x:c r="A137" t="str">
        <x:v>Anthony Norville|2026-05-08</x:v>
      </x:c>
      <x:c r="B137" s="888" t="n">
        <x:v>46150</x:v>
      </x:c>
      <x:c r="C137" t="str">
        <x:v>Anthony Norville</x:v>
      </x:c>
      <x:c r="D137" t="str">
        <x:v>Permanent</x:v>
      </x:c>
      <x:c r="E137" t="str">
        <x:v>Cambridge</x:v>
      </x:c>
      <x:c r="F137" t="str">
        <x:v>Operative Skilled</x:v>
      </x:c>
      <x:c r="G137" t="str">
        <x:v>401669</x:v>
      </x:c>
      <x:c r="H137" t="str">
        <x:v>Cambridge University Hospitals NHS Foundation</x:v>
      </x:c>
      <x:c r="I137" s="22" t="n">
        <x:v>7.5</x:v>
      </x:c>
      <x:c r="J137" t="str">
        <x:v>Worked</x:v>
      </x:c>
      <x:c r="K137" t="str">
        <x:v>Employee 103236; home branch Cambridge; assigned role Operative Skilled | Deployment branch: Cambridge | Actual role: Operative Porter | Jobs: 401669 | Customers: Cambridge University Hospitals NHS Foundation | Actual hours: 7.5; source records: 1</x:v>
      </x:c>
      <x:c r="L137" t="str">
        <x:v>Include</x:v>
      </x:c>
      <x:c r="M137"/>
      <x:c r="N137"/>
    </x:row>
    <x:row r="138">
      <x:c r="A138" t="str">
        <x:v>Anthony Norville|2026-05-09</x:v>
      </x:c>
      <x:c r="B138" s="888" t="n">
        <x:v>46151</x:v>
      </x:c>
      <x:c r="C138" t="str">
        <x:v>Anthony Norville</x:v>
      </x:c>
      <x:c r="D138" t="str">
        <x:v>Permanent</x:v>
      </x:c>
      <x:c r="E138" t="str">
        <x:v>Cambridge</x:v>
      </x:c>
      <x:c r="F138" t="str">
        <x:v>Operative Skilled</x:v>
      </x:c>
      <x:c r="G138" t="str">
        <x:v>401903</x:v>
      </x:c>
      <x:c r="H138" t="str">
        <x:v>South Cambridgeshire District Council</x:v>
      </x:c>
      <x:c r="I138" s="22" t="n">
        <x:v>6</x:v>
      </x:c>
      <x:c r="J138" t="str">
        <x:v>Worked</x:v>
      </x:c>
      <x:c r="K138" t="str">
        <x:v>Employee 103236; home branch Cambridge; assigned role Operative Skilled | Deployment branch: Cambridge | Actual role: Operative Porter | Jobs: 401903 | Customers: South Cambridgeshire District Council | Actual hours: 6.0; source records: 1</x:v>
      </x:c>
      <x:c r="L138" t="str">
        <x:v>Include</x:v>
      </x:c>
      <x:c r="M138"/>
      <x:c r="N138"/>
    </x:row>
    <x:row r="139">
      <x:c r="A139" t="str">
        <x:v>Anthony Norville|2026-05-11</x:v>
      </x:c>
      <x:c r="B139" s="888" t="n">
        <x:v>46153</x:v>
      </x:c>
      <x:c r="C139" t="str">
        <x:v>Anthony Norville</x:v>
      </x:c>
      <x:c r="D139" t="str">
        <x:v>Permanent</x:v>
      </x:c>
      <x:c r="E139" t="str">
        <x:v>Cambridge</x:v>
      </x:c>
      <x:c r="F139" t="str">
        <x:v>Operative Skilled</x:v>
      </x:c>
      <x:c r="G139" t="str">
        <x:v>398439</x:v>
      </x:c>
      <x:c r="H139" t="str">
        <x:v>Anglia Ruskin University</x:v>
      </x:c>
      <x:c r="I139" s="22" t="n">
        <x:v>9.5</x:v>
      </x:c>
      <x:c r="J139" t="str">
        <x:v>Worked</x:v>
      </x:c>
      <x:c r="K139" t="str">
        <x:v>Employee 103236; home branch Cambridge; assigned role Operative Skilled | Deployment branch: Cambridge | Actual role: Operative Porter | Jobs: 398439 | Customers: Anglia Ruskin University | Actual hours: 9.5; source records: 1</x:v>
      </x:c>
      <x:c r="L139" t="str">
        <x:v>Include</x:v>
      </x:c>
      <x:c r="M139"/>
      <x:c r="N139"/>
    </x:row>
    <x:row r="140">
      <x:c r="A140" t="str">
        <x:v>Anthony Norville|2026-05-12</x:v>
      </x:c>
      <x:c r="B140" s="888" t="n">
        <x:v>46154</x:v>
      </x:c>
      <x:c r="C140" t="str">
        <x:v>Anthony Norville</x:v>
      </x:c>
      <x:c r="D140" t="str">
        <x:v>Permanent</x:v>
      </x:c>
      <x:c r="E140" t="str">
        <x:v>Cambridge</x:v>
      </x:c>
      <x:c r="F140" t="str">
        <x:v>Operative Skilled</x:v>
      </x:c>
      <x:c r="G140" t="str">
        <x:v>401780</x:v>
      </x:c>
      <x:c r="H140" t="str">
        <x:v>Norfolk Constabulary</x:v>
      </x:c>
      <x:c r="I140" s="22" t="n">
        <x:v>8.5</x:v>
      </x:c>
      <x:c r="J140" t="str">
        <x:v>Worked</x:v>
      </x:c>
      <x:c r="K140" t="str">
        <x:v>Employee 103236; home branch Cambridge; assigned role Operative Skilled | Deployment branch: Cambridge | Actual role: Operative Skilled | Jobs: 401780 | Customers: Norfolk Constabulary | Actual hours: 8.5; source records: 1</x:v>
      </x:c>
      <x:c r="L140" t="str">
        <x:v>Include</x:v>
      </x:c>
      <x:c r="M140"/>
      <x:c r="N140"/>
    </x:row>
    <x:row r="141">
      <x:c r="A141" t="str">
        <x:v>Anthony Norville|2026-05-13</x:v>
      </x:c>
      <x:c r="B141" s="888" t="n">
        <x:v>46155</x:v>
      </x:c>
      <x:c r="C141" t="str">
        <x:v>Anthony Norville</x:v>
      </x:c>
      <x:c r="D141" t="str">
        <x:v>Permanent</x:v>
      </x:c>
      <x:c r="E141" t="str">
        <x:v>Cambridge</x:v>
      </x:c>
      <x:c r="F141" t="str">
        <x:v>Operative Skilled</x:v>
      </x:c>
      <x:c r="G141" t="str">
        <x:v>400121</x:v>
      </x:c>
      <x:c r="H141" t="str">
        <x:v>BioChek (UK) Ltd</x:v>
      </x:c>
      <x:c r="I141" s="22" t="n">
        <x:v>8.5</x:v>
      </x:c>
      <x:c r="J141" t="str">
        <x:v>Worked</x:v>
      </x:c>
      <x:c r="K141" t="str">
        <x:v>Employee 103236; home branch Cambridge; assigned role Operative Skilled | Deployment branch: Oxford | Actual role: Operative Porter | Jobs: 400121 | Customers: BioChek (UK) Ltd | Actual hours: 8.5; source records: 1</x:v>
      </x:c>
      <x:c r="L141" t="str">
        <x:v>Include</x:v>
      </x:c>
      <x:c r="M141"/>
      <x:c r="N141"/>
    </x:row>
    <x:row r="142">
      <x:c r="A142" t="str">
        <x:v>Anthony Norville|2026-05-14</x:v>
      </x:c>
      <x:c r="B142" s="888" t="n">
        <x:v>46156</x:v>
      </x:c>
      <x:c r="C142" t="str">
        <x:v>Anthony Norville</x:v>
      </x:c>
      <x:c r="D142" t="str">
        <x:v>Permanent</x:v>
      </x:c>
      <x:c r="E142" t="str">
        <x:v>Cambridge</x:v>
      </x:c>
      <x:c r="F142" t="str">
        <x:v>Operative Skilled</x:v>
      </x:c>
      <x:c r="G142" t="str">
        <x:v>402190</x:v>
      </x:c>
      <x:c r="H142" t="str">
        <x:v>Biopharma  - (Wild Bioscience Ltd)</x:v>
      </x:c>
      <x:c r="I142" s="22" t="n">
        <x:v>8.5</x:v>
      </x:c>
      <x:c r="J142" t="str">
        <x:v>Worked</x:v>
      </x:c>
      <x:c r="K142" t="str">
        <x:v>Employee 103236; home branch Cambridge; assigned role Operative Skilled | Deployment branch: Cambridge | Actual role: Operative Porter | Jobs: 402190 | Customers: Biopharma  - (Wild Bioscience Ltd) | Actual hours: 8.5; source records: 1</x:v>
      </x:c>
      <x:c r="L142" t="str">
        <x:v>Include</x:v>
      </x:c>
      <x:c r="M142"/>
      <x:c r="N142"/>
    </x:row>
    <x:row r="143">
      <x:c r="A143" t="str">
        <x:v>Anthony Norville|2026-05-15</x:v>
      </x:c>
      <x:c r="B143" s="888" t="n">
        <x:v>46157</x:v>
      </x:c>
      <x:c r="C143" t="str">
        <x:v>Anthony Norville</x:v>
      </x:c>
      <x:c r="D143" t="str">
        <x:v>Permanent</x:v>
      </x:c>
      <x:c r="E143" t="str">
        <x:v>Cambridge</x:v>
      </x:c>
      <x:c r="F143" t="str">
        <x:v>Operative Skilled</x:v>
      </x:c>
      <x:c r="G143" t="str">
        <x:v>401671B</x:v>
      </x:c>
      <x:c r="H143" t="str">
        <x:v>Avantor ( CAMBRIDGE MAY  2026 )</x:v>
      </x:c>
      <x:c r="I143" s="22" t="n">
        <x:v>8.5</x:v>
      </x:c>
      <x:c r="J143" t="str">
        <x:v>Worked</x:v>
      </x:c>
      <x:c r="K143" t="str">
        <x:v>Employee 103236; home branch Cambridge; assigned role Operative Skilled | Deployment branch: Cambridge | Actual role: Operative Porter | Jobs: 401671B | Customers: Avantor ( CAMBRIDGE MAY  2026 ) | Actual hours: 8.5; source records: 1</x:v>
      </x:c>
      <x:c r="L143" t="str">
        <x:v>Include</x:v>
      </x:c>
      <x:c r="M143"/>
      <x:c r="N143"/>
    </x:row>
    <x:row r="144">
      <x:c r="A144" t="str">
        <x:v>Anthony Norville|2026-05-18</x:v>
      </x:c>
      <x:c r="B144" s="888" t="n">
        <x:v>46160</x:v>
      </x:c>
      <x:c r="C144" t="str">
        <x:v>Anthony Norville</x:v>
      </x:c>
      <x:c r="D144" t="str">
        <x:v>Permanent</x:v>
      </x:c>
      <x:c r="E144" t="str">
        <x:v>Cambridge</x:v>
      </x:c>
      <x:c r="F144" t="str">
        <x:v>Operative Skilled</x:v>
      </x:c>
      <x:c r="G144" t="str">
        <x:v>401472</x:v>
      </x:c>
      <x:c r="H144" t="str">
        <x:v>CRUK Horizons</x:v>
      </x:c>
      <x:c r="I144" s="22" t="n">
        <x:v>10</x:v>
      </x:c>
      <x:c r="J144" t="str">
        <x:v>Worked</x:v>
      </x:c>
      <x:c r="K144" t="str">
        <x:v>Employee 103236; home branch Cambridge; assigned role Operative Skilled | Deployment branch: Cambridge | Actual role: Operative Porter | Jobs: 401472 | Customers: CRUK Horizons | Actual hours: 10.0; source records: 1</x:v>
      </x:c>
      <x:c r="L144" t="str">
        <x:v>Include</x:v>
      </x:c>
      <x:c r="M144"/>
      <x:c r="N144"/>
    </x:row>
    <x:row r="145">
      <x:c r="A145" t="str">
        <x:v>Anthony Norville|2026-05-19</x:v>
      </x:c>
      <x:c r="B145" s="888" t="n">
        <x:v>46161</x:v>
      </x:c>
      <x:c r="C145" t="str">
        <x:v>Anthony Norville</x:v>
      </x:c>
      <x:c r="D145" t="str">
        <x:v>Permanent</x:v>
      </x:c>
      <x:c r="E145" t="str">
        <x:v>Cambridge</x:v>
      </x:c>
      <x:c r="F145" t="str">
        <x:v>Operative Skilled</x:v>
      </x:c>
      <x:c r="G145" t="str">
        <x:v>401472</x:v>
      </x:c>
      <x:c r="H145" t="str">
        <x:v>CRUK Horizons</x:v>
      </x:c>
      <x:c r="I145" s="22" t="n">
        <x:v>9.5</x:v>
      </x:c>
      <x:c r="J145" t="str">
        <x:v>Worked</x:v>
      </x:c>
      <x:c r="K145" t="str">
        <x:v>Employee 103236; home branch Cambridge; assigned role Operative Skilled | Deployment branch: Cambridge | Actual role: Operative Porter | Jobs: 401472 | Customers: CRUK Horizons | Actual hours: 9.5; source records: 1</x:v>
      </x:c>
      <x:c r="L145" t="str">
        <x:v>Include</x:v>
      </x:c>
      <x:c r="M145"/>
      <x:c r="N145"/>
    </x:row>
    <x:row r="146">
      <x:c r="A146" t="str">
        <x:v>Anthony Norville|2026-05-20</x:v>
      </x:c>
      <x:c r="B146" s="888" t="n">
        <x:v>46162</x:v>
      </x:c>
      <x:c r="C146" t="str">
        <x:v>Anthony Norville</x:v>
      </x:c>
      <x:c r="D146" t="str">
        <x:v>Permanent</x:v>
      </x:c>
      <x:c r="E146" t="str">
        <x:v>Cambridge</x:v>
      </x:c>
      <x:c r="F146" t="str">
        <x:v>Operative Skilled</x:v>
      </x:c>
      <x:c r="G146" t="str">
        <x:v>401472</x:v>
      </x:c>
      <x:c r="H146" t="str">
        <x:v>CRUK Horizons</x:v>
      </x:c>
      <x:c r="I146" s="22" t="n">
        <x:v>10.5</x:v>
      </x:c>
      <x:c r="J146" t="str">
        <x:v>Worked</x:v>
      </x:c>
      <x:c r="K146" t="str">
        <x:v>Employee 103236; home branch Cambridge; assigned role Operative Skilled | Deployment branch: Cambridge | Actual role: Operative Skilled | Jobs: 401472 | Customers: CRUK Horizons | Actual hours: 10.5; source records: 1</x:v>
      </x:c>
      <x:c r="L146" t="str">
        <x:v>Include</x:v>
      </x:c>
      <x:c r="M146"/>
      <x:c r="N146"/>
    </x:row>
    <x:row r="147">
      <x:c r="A147" t="str">
        <x:v>Anthony Norville|2026-05-21</x:v>
      </x:c>
      <x:c r="B147" s="888" t="n">
        <x:v>46163</x:v>
      </x:c>
      <x:c r="C147" t="str">
        <x:v>Anthony Norville</x:v>
      </x:c>
      <x:c r="D147" t="str">
        <x:v>Permanent</x:v>
      </x:c>
      <x:c r="E147" t="str">
        <x:v>Cambridge</x:v>
      </x:c>
      <x:c r="F147" t="str">
        <x:v>Operative Skilled</x:v>
      </x:c>
      <x:c r="G147" t="str">
        <x:v>401472</x:v>
      </x:c>
      <x:c r="H147" t="str">
        <x:v>CRUK Horizons</x:v>
      </x:c>
      <x:c r="I147" s="22" t="n">
        <x:v>11</x:v>
      </x:c>
      <x:c r="J147" t="str">
        <x:v>Worked</x:v>
      </x:c>
      <x:c r="K147" t="str">
        <x:v>Employee 103236; home branch Cambridge; assigned role Operative Skilled | Deployment branch: Cambridge | Actual role: Operative Porter | Jobs: 401472 | Customers: CRUK Horizons | Actual hours: 11.0; source records: 1</x:v>
      </x:c>
      <x:c r="L147" t="str">
        <x:v>Include</x:v>
      </x:c>
      <x:c r="M147"/>
      <x:c r="N147"/>
    </x:row>
    <x:row r="148">
      <x:c r="A148" t="str">
        <x:v>Anthony Norville|2026-05-22</x:v>
      </x:c>
      <x:c r="B148" s="888" t="n">
        <x:v>46164</x:v>
      </x:c>
      <x:c r="C148" t="str">
        <x:v>Anthony Norville</x:v>
      </x:c>
      <x:c r="D148" t="str">
        <x:v>Permanent</x:v>
      </x:c>
      <x:c r="E148" t="str">
        <x:v>Cambridge</x:v>
      </x:c>
      <x:c r="F148" t="str">
        <x:v>Operative Skilled</x:v>
      </x:c>
      <x:c r="G148"/>
      <x:c r="H148"/>
      <x:c r="I148" s="22" t="n">
        <x:v>0</x:v>
      </x:c>
      <x:c r="J148" t="str">
        <x:v>Annual leave</x:v>
      </x:c>
      <x:c r="K148" t="str">
        <x:v>Employee 103236; home branch Cambridge; assigned role Operative Skilled | Leave: Annual Leave (Hours) | Leave calendar basis: Variable-pattern period</x:v>
      </x:c>
      <x:c r="L148" t="str">
        <x:v>Include</x:v>
      </x:c>
      <x:c r="M148"/>
      <x:c r="N148"/>
    </x:row>
    <x:row r="149">
      <x:c r="A149" t="str">
        <x:v>Anthony Norville|2026-05-27</x:v>
      </x:c>
      <x:c r="B149" s="888" t="n">
        <x:v>46169</x:v>
      </x:c>
      <x:c r="C149" t="str">
        <x:v>Anthony Norville</x:v>
      </x:c>
      <x:c r="D149" t="str">
        <x:v>Permanent</x:v>
      </x:c>
      <x:c r="E149" t="str">
        <x:v>Cambridge</x:v>
      </x:c>
      <x:c r="F149" t="str">
        <x:v>Operative Skilled</x:v>
      </x:c>
      <x:c r="G149" t="str">
        <x:v>402494</x:v>
      </x:c>
      <x:c r="H149" t="str">
        <x:v>University of Cambridge (Ray Dolby) CRATES</x:v>
      </x:c>
      <x:c r="I149" s="22" t="n">
        <x:v>4.5</x:v>
      </x:c>
      <x:c r="J149" t="str">
        <x:v>Worked</x:v>
      </x:c>
      <x:c r="K149" t="str">
        <x:v>Employee 103236; home branch Cambridge; assigned role Operative Skilled | Deployment branch: Cambridge | Actual role: Operative Porter | Jobs: 402494 | Customers: University of Cambridge (Ray Dolby) CRATES | Actual hours: 4.5; source records: 1</x:v>
      </x:c>
      <x:c r="L149" t="str">
        <x:v>Include</x:v>
      </x:c>
      <x:c r="M149"/>
      <x:c r="N149"/>
    </x:row>
    <x:row r="150">
      <x:c r="A150" t="str">
        <x:v>Anthony Norville|2026-05-28</x:v>
      </x:c>
      <x:c r="B150" s="888" t="n">
        <x:v>46170</x:v>
      </x:c>
      <x:c r="C150" t="str">
        <x:v>Anthony Norville</x:v>
      </x:c>
      <x:c r="D150" t="str">
        <x:v>Permanent</x:v>
      </x:c>
      <x:c r="E150" t="str">
        <x:v>Cambridge</x:v>
      </x:c>
      <x:c r="F150" t="str">
        <x:v>Operative Skilled</x:v>
      </x:c>
      <x:c r="G150"/>
      <x:c r="H150"/>
      <x:c r="I150" s="22" t="n">
        <x:v>0</x:v>
      </x:c>
      <x:c r="J150" t="str">
        <x:v>Annual leave</x:v>
      </x:c>
      <x:c r="K150" t="str">
        <x:v>Employee 103236; home branch Cambridge; assigned role Operative Skilled | Leave: Annual Leave (Hours) | Leave calendar basis: Variable-pattern period</x:v>
      </x:c>
      <x:c r="L150" t="str">
        <x:v>Include</x:v>
      </x:c>
      <x:c r="M150"/>
      <x:c r="N150"/>
    </x:row>
    <x:row r="151">
      <x:c r="A151" t="str">
        <x:v>Anthony Norville|2026-05-29</x:v>
      </x:c>
      <x:c r="B151" s="888" t="n">
        <x:v>46171</x:v>
      </x:c>
      <x:c r="C151" t="str">
        <x:v>Anthony Norville</x:v>
      </x:c>
      <x:c r="D151" t="str">
        <x:v>Permanent</x:v>
      </x:c>
      <x:c r="E151" t="str">
        <x:v>Cambridge</x:v>
      </x:c>
      <x:c r="F151" t="str">
        <x:v>Operative Skilled</x:v>
      </x:c>
      <x:c r="G151"/>
      <x:c r="H151"/>
      <x:c r="I151" s="22" t="n">
        <x:v>0</x:v>
      </x:c>
      <x:c r="J151" t="str">
        <x:v>Annual leave</x:v>
      </x:c>
      <x:c r="K151" t="str">
        <x:v>Employee 103236; home branch Cambridge; assigned role Operative Skilled | Leave: Annual Leave (Hours) | Leave calendar basis: Variable-pattern period</x:v>
      </x:c>
      <x:c r="L151" t="str">
        <x:v>Include</x:v>
      </x:c>
      <x:c r="M151"/>
      <x:c r="N151"/>
    </x:row>
    <x:row r="152">
      <x:c r="A152" t="str">
        <x:v>Antony Fawcett|2026-05-01</x:v>
      </x:c>
      <x:c r="B152" s="888" t="n">
        <x:v>46143</x:v>
      </x:c>
      <x:c r="C152" t="str">
        <x:v>Antony Fawcett</x:v>
      </x:c>
      <x:c r="D152" t="str">
        <x:v>Permanent</x:v>
      </x:c>
      <x:c r="E152" t="str">
        <x:v>Leeds</x:v>
      </x:c>
      <x:c r="F152" t="str">
        <x:v>Operative Skilled</x:v>
      </x:c>
      <x:c r="G152" t="str">
        <x:v>401715, 401841</x:v>
      </x:c>
      <x:c r="H152" t="str">
        <x:v>Kirklees Council  - Lynn Adams; Kirklees Council - Elise Garner</x:v>
      </x:c>
      <x:c r="I152" s="22" t="n">
        <x:v>9</x:v>
      </x:c>
      <x:c r="J152" t="str">
        <x:v>Worked — 2 records</x:v>
      </x:c>
      <x:c r="K152" t="str">
        <x:v>Employee 2642; home branch Leeds; assigned role Operative Skilled | Deployment branch: Leeds | Actual role: Operative Porter | Jobs: 401715, 401841 | Customers: Kirklees Council  - Lynn Adams; Kirklees Council - Elise Garner | Actual hours: 9.0; source records: 2</x:v>
      </x:c>
      <x:c r="L152" t="str">
        <x:v>Include</x:v>
      </x:c>
      <x:c r="M152"/>
      <x:c r="N152"/>
    </x:row>
    <x:row r="153">
      <x:c r="A153" t="str">
        <x:v>Antony Fawcett|2026-05-05</x:v>
      </x:c>
      <x:c r="B153" s="888" t="n">
        <x:v>46147</x:v>
      </x:c>
      <x:c r="C153" t="str">
        <x:v>Antony Fawcett</x:v>
      </x:c>
      <x:c r="D153" t="str">
        <x:v>Permanent</x:v>
      </x:c>
      <x:c r="E153" t="str">
        <x:v>Leeds</x:v>
      </x:c>
      <x:c r="F153" t="str">
        <x:v>Operative Skilled</x:v>
      </x:c>
      <x:c r="G153" t="str">
        <x:v>401949</x:v>
      </x:c>
      <x:c r="H153" t="str">
        <x:v>Kirklees Council - Irene Christlelow</x:v>
      </x:c>
      <x:c r="I153" s="22" t="n">
        <x:v>7.25</x:v>
      </x:c>
      <x:c r="J153" t="str">
        <x:v>Worked</x:v>
      </x:c>
      <x:c r="K153" t="str">
        <x:v>Employee 2642; home branch Leeds; assigned role Operative Skilled | Deployment branch: Leeds | Actual role: Operative Porter | Jobs: 401949 | Customers: Kirklees Council - Irene Christlelow | Actual hours: 7.2; source records: 1</x:v>
      </x:c>
      <x:c r="L153" t="str">
        <x:v>Include</x:v>
      </x:c>
      <x:c r="M153"/>
      <x:c r="N153"/>
    </x:row>
    <x:row r="154">
      <x:c r="A154" t="str">
        <x:v>Antony Fawcett|2026-05-06</x:v>
      </x:c>
      <x:c r="B154" s="888" t="n">
        <x:v>46148</x:v>
      </x:c>
      <x:c r="C154" t="str">
        <x:v>Antony Fawcett</x:v>
      </x:c>
      <x:c r="D154" t="str">
        <x:v>Permanent</x:v>
      </x:c>
      <x:c r="E154" t="str">
        <x:v>Leeds</x:v>
      </x:c>
      <x:c r="F154" t="str">
        <x:v>Operative Skilled</x:v>
      </x:c>
      <x:c r="G154" t="str">
        <x:v>401979</x:v>
      </x:c>
      <x:c r="H154" t="str">
        <x:v>Shawbrook Bank Ltd</x:v>
      </x:c>
      <x:c r="I154" s="22" t="n">
        <x:v>8</x:v>
      </x:c>
      <x:c r="J154" t="str">
        <x:v>Worked</x:v>
      </x:c>
      <x:c r="K154" t="str">
        <x:v>Employee 2642; home branch Leeds; assigned role Operative Skilled | Deployment branch: Glasgow | Actual role: Operative Porter | Jobs: 401979 | Customers: Shawbrook Bank Ltd | Actual hours: 8.0; source records: 1</x:v>
      </x:c>
      <x:c r="L154" t="str">
        <x:v>Include</x:v>
      </x:c>
      <x:c r="M154"/>
      <x:c r="N154"/>
    </x:row>
    <x:row r="155">
      <x:c r="A155" t="str">
        <x:v>Antony Fawcett|2026-05-07</x:v>
      </x:c>
      <x:c r="B155" s="888" t="n">
        <x:v>46149</x:v>
      </x:c>
      <x:c r="C155" t="str">
        <x:v>Antony Fawcett</x:v>
      </x:c>
      <x:c r="D155" t="str">
        <x:v>Permanent</x:v>
      </x:c>
      <x:c r="E155" t="str">
        <x:v>Leeds</x:v>
      </x:c>
      <x:c r="F155" t="str">
        <x:v>Operative Skilled</x:v>
      </x:c>
      <x:c r="G155" t="str">
        <x:v>400010, 401453</x:v>
      </x:c>
      <x:c r="H155" t="str">
        <x:v>Kirklees Council - Mr Sutherland; Kirklees Council - Ms Wilson</x:v>
      </x:c>
      <x:c r="I155" s="22" t="n">
        <x:v>15.25</x:v>
      </x:c>
      <x:c r="J155" t="str">
        <x:v>Worked — 2 records</x:v>
      </x:c>
      <x:c r="K155" t="str">
        <x:v>Employee 2642; home branch Leeds; assigned role Operative Skilled | Deployment branch: Leeds | Actual role: Operative Porter | Jobs: 400010, 401453 | Customers: Kirklees Council - Mr Sutherland; Kirklees Council - Ms Wilson | Actual hours: 15.2; source records: 2</x:v>
      </x:c>
      <x:c r="L155" t="str">
        <x:v>Include</x:v>
      </x:c>
      <x:c r="M155"/>
      <x:c r="N155"/>
    </x:row>
    <x:row r="156">
      <x:c r="A156" t="str">
        <x:v>Antony Fawcett|2026-05-08</x:v>
      </x:c>
      <x:c r="B156" s="888" t="n">
        <x:v>46150</x:v>
      </x:c>
      <x:c r="C156" t="str">
        <x:v>Antony Fawcett</x:v>
      </x:c>
      <x:c r="D156" t="str">
        <x:v>Permanent</x:v>
      </x:c>
      <x:c r="E156" t="str">
        <x:v>Leeds</x:v>
      </x:c>
      <x:c r="F156" t="str">
        <x:v>Operative Skilled</x:v>
      </x:c>
      <x:c r="G156" t="str">
        <x:v>401671G</x:v>
      </x:c>
      <x:c r="H156" t="str">
        <x:v>Avantor (LEEDS  MAY  2026 )</x:v>
      </x:c>
      <x:c r="I156" s="22" t="n">
        <x:v>6.5</x:v>
      </x:c>
      <x:c r="J156" t="str">
        <x:v>Worked</x:v>
      </x:c>
      <x:c r="K156" t="str">
        <x:v>Employee 2642; home branch Leeds; assigned role Operative Skilled | Deployment branch: Cambridge | Actual role: Operative Porter | Jobs: 401671G | Customers: Avantor (LEEDS  MAY  2026 ) | Actual hours: 6.5; source records: 1</x:v>
      </x:c>
      <x:c r="L156" t="str">
        <x:v>Include</x:v>
      </x:c>
      <x:c r="M156"/>
      <x:c r="N156"/>
    </x:row>
    <x:row r="157">
      <x:c r="A157" t="str">
        <x:v>Antony Fawcett|2026-05-11</x:v>
      </x:c>
      <x:c r="B157" s="888" t="n">
        <x:v>46153</x:v>
      </x:c>
      <x:c r="C157" t="str">
        <x:v>Antony Fawcett</x:v>
      </x:c>
      <x:c r="D157" t="str">
        <x:v>Permanent</x:v>
      </x:c>
      <x:c r="E157" t="str">
        <x:v>Leeds</x:v>
      </x:c>
      <x:c r="F157" t="str">
        <x:v>Operative Skilled</x:v>
      </x:c>
      <x:c r="G157" t="str">
        <x:v>401762</x:v>
      </x:c>
      <x:c r="H157" t="str">
        <x:v>West Yorkshire Police (Dewsbury PS)</x:v>
      </x:c>
      <x:c r="I157" s="22" t="n">
        <x:v>8.75</x:v>
      </x:c>
      <x:c r="J157" t="str">
        <x:v>Worked</x:v>
      </x:c>
      <x:c r="K157" t="str">
        <x:v>Employee 2642; home branch Leeds; assigned role Operative Skilled | Deployment branch: Leeds | Actual role: Operative Porter | Jobs: 401762 | Customers: West Yorkshire Police (Dewsbury PS) | Actual hours: 8.8; source records: 1</x:v>
      </x:c>
      <x:c r="L157" t="str">
        <x:v>Include</x:v>
      </x:c>
      <x:c r="M157"/>
      <x:c r="N157"/>
    </x:row>
    <x:row r="158">
      <x:c r="A158" t="str">
        <x:v>Antony Fawcett|2026-05-12</x:v>
      </x:c>
      <x:c r="B158" s="888" t="n">
        <x:v>46154</x:v>
      </x:c>
      <x:c r="C158" t="str">
        <x:v>Antony Fawcett</x:v>
      </x:c>
      <x:c r="D158" t="str">
        <x:v>Permanent</x:v>
      </x:c>
      <x:c r="E158" t="str">
        <x:v>Leeds</x:v>
      </x:c>
      <x:c r="F158" t="str">
        <x:v>Operative Skilled</x:v>
      </x:c>
      <x:c r="G158" t="str">
        <x:v>401738</x:v>
      </x:c>
      <x:c r="H158" t="str">
        <x:v>Leeds Teaching Hospitals NHS Trust</x:v>
      </x:c>
      <x:c r="I158" s="22" t="n">
        <x:v>5.5</x:v>
      </x:c>
      <x:c r="J158" t="str">
        <x:v>Worked</x:v>
      </x:c>
      <x:c r="K158" t="str">
        <x:v>Employee 2642; home branch Leeds; assigned role Operative Skilled | Deployment branch: Leeds | Actual role: Operative Skilled | Jobs: 401738 | Customers: Leeds Teaching Hospitals NHS Trust | Actual hours: 5.5; source records: 1</x:v>
      </x:c>
      <x:c r="L158" t="str">
        <x:v>Include</x:v>
      </x:c>
      <x:c r="M158"/>
      <x:c r="N158"/>
    </x:row>
    <x:row r="159">
      <x:c r="A159" t="str">
        <x:v>Antony Fawcett|2026-05-13</x:v>
      </x:c>
      <x:c r="B159" s="888" t="n">
        <x:v>46155</x:v>
      </x:c>
      <x:c r="C159" t="str">
        <x:v>Antony Fawcett</x:v>
      </x:c>
      <x:c r="D159" t="str">
        <x:v>Permanent</x:v>
      </x:c>
      <x:c r="E159" t="str">
        <x:v>Leeds</x:v>
      </x:c>
      <x:c r="F159" t="str">
        <x:v>Operative Skilled</x:v>
      </x:c>
      <x:c r="G159" t="str">
        <x:v>401738</x:v>
      </x:c>
      <x:c r="H159" t="str">
        <x:v>Leeds Teaching Hospitals NHS Trust</x:v>
      </x:c>
      <x:c r="I159" s="22" t="n">
        <x:v>5</x:v>
      </x:c>
      <x:c r="J159" t="str">
        <x:v>Worked</x:v>
      </x:c>
      <x:c r="K159" t="str">
        <x:v>Employee 2642; home branch Leeds; assigned role Operative Skilled | Deployment branch: Leeds | Actual role: Operative Skilled | Jobs: 401738 | Customers: Leeds Teaching Hospitals NHS Trust | Actual hours: 5.0; source records: 1</x:v>
      </x:c>
      <x:c r="L159" t="str">
        <x:v>Include</x:v>
      </x:c>
      <x:c r="M159"/>
      <x:c r="N159"/>
    </x:row>
    <x:row r="160">
      <x:c r="A160" t="str">
        <x:v>Antony Fawcett|2026-05-14</x:v>
      </x:c>
      <x:c r="B160" s="888" t="n">
        <x:v>46156</x:v>
      </x:c>
      <x:c r="C160" t="str">
        <x:v>Antony Fawcett</x:v>
      </x:c>
      <x:c r="D160" t="str">
        <x:v>Permanent</x:v>
      </x:c>
      <x:c r="E160" t="str">
        <x:v>Leeds</x:v>
      </x:c>
      <x:c r="F160" t="str">
        <x:v>Operative Skilled</x:v>
      </x:c>
      <x:c r="G160" t="str">
        <x:v>400307, 400011</x:v>
      </x:c>
      <x:c r="H160" t="str">
        <x:v>Kirklees Council - Miss Abrey; Kirklees Council - Victoria Saville</x:v>
      </x:c>
      <x:c r="I160" s="22" t="n">
        <x:v>8.75</x:v>
      </x:c>
      <x:c r="J160" t="str">
        <x:v>Worked — 2 records</x:v>
      </x:c>
      <x:c r="K160" t="str">
        <x:v>Employee 2642; home branch Leeds; assigned role Operative Skilled | Deployment branch: Leeds | Actual role: Operative Porter | Jobs: 400307, 400011 | Customers: Kirklees Council - Miss Abrey; Kirklees Council - Victoria Saville | Actual hours: 8.8; source records: 2</x:v>
      </x:c>
      <x:c r="L160" t="str">
        <x:v>Include</x:v>
      </x:c>
      <x:c r="M160"/>
      <x:c r="N160"/>
    </x:row>
    <x:row r="161">
      <x:c r="A161" t="str">
        <x:v>Antony Fawcett|2026-05-15</x:v>
      </x:c>
      <x:c r="B161" s="888" t="n">
        <x:v>46157</x:v>
      </x:c>
      <x:c r="C161" t="str">
        <x:v>Antony Fawcett</x:v>
      </x:c>
      <x:c r="D161" t="str">
        <x:v>Permanent</x:v>
      </x:c>
      <x:c r="E161" t="str">
        <x:v>Leeds</x:v>
      </x:c>
      <x:c r="F161" t="str">
        <x:v>Operative Skilled</x:v>
      </x:c>
      <x:c r="G161" t="str">
        <x:v>399607A</x:v>
      </x:c>
      <x:c r="H161" t="str">
        <x:v>Kirklees Council - domestic</x:v>
      </x:c>
      <x:c r="I161" s="22" t="n">
        <x:v>9.5</x:v>
      </x:c>
      <x:c r="J161" t="str">
        <x:v>Worked</x:v>
      </x:c>
      <x:c r="K161" t="str">
        <x:v>Employee 2642; home branch Leeds; assigned role Operative Skilled | Deployment branch: Leeds | Actual role: Operative Porter | Jobs: 399607A | Customers: Kirklees Council - domestic | Actual hours: 9.5; source records: 1</x:v>
      </x:c>
      <x:c r="L161" t="str">
        <x:v>Include</x:v>
      </x:c>
      <x:c r="M161"/>
      <x:c r="N161"/>
    </x:row>
    <x:row r="162">
      <x:c r="A162" t="str">
        <x:v>Antony Fawcett|2026-05-18</x:v>
      </x:c>
      <x:c r="B162" s="888" t="n">
        <x:v>46160</x:v>
      </x:c>
      <x:c r="C162" t="str">
        <x:v>Antony Fawcett</x:v>
      </x:c>
      <x:c r="D162" t="str">
        <x:v>Permanent</x:v>
      </x:c>
      <x:c r="E162" t="str">
        <x:v>Leeds</x:v>
      </x:c>
      <x:c r="F162" t="str">
        <x:v>Operative Skilled</x:v>
      </x:c>
      <x:c r="G162" t="str">
        <x:v>401272</x:v>
      </x:c>
      <x:c r="H162" t="str">
        <x:v>EMCOR UK</x:v>
      </x:c>
      <x:c r="I162" s="22" t="n">
        <x:v>8.5</x:v>
      </x:c>
      <x:c r="J162" t="str">
        <x:v>Worked</x:v>
      </x:c>
      <x:c r="K162" t="str">
        <x:v>Employee 2642; home branch Leeds; assigned role Operative Skilled | Deployment branch: Leeds | Actual role: Operative Porter | Jobs: 401272 | Customers: EMCOR UK | Actual hours: 8.5; source records: 1</x:v>
      </x:c>
      <x:c r="L162" t="str">
        <x:v>Include</x:v>
      </x:c>
      <x:c r="M162"/>
      <x:c r="N162"/>
    </x:row>
    <x:row r="163">
      <x:c r="A163" t="str">
        <x:v>Antony Fawcett|2026-05-19</x:v>
      </x:c>
      <x:c r="B163" s="888" t="n">
        <x:v>46161</x:v>
      </x:c>
      <x:c r="C163" t="str">
        <x:v>Antony Fawcett</x:v>
      </x:c>
      <x:c r="D163" t="str">
        <x:v>Permanent</x:v>
      </x:c>
      <x:c r="E163" t="str">
        <x:v>Leeds</x:v>
      </x:c>
      <x:c r="F163" t="str">
        <x:v>Operative Skilled</x:v>
      </x:c>
      <x:c r="G163" t="str">
        <x:v>401762</x:v>
      </x:c>
      <x:c r="H163" t="str">
        <x:v>West Yorkshire Police (Dewsbury PS)</x:v>
      </x:c>
      <x:c r="I163" s="22" t="n">
        <x:v>8.5</x:v>
      </x:c>
      <x:c r="J163" t="str">
        <x:v>Worked</x:v>
      </x:c>
      <x:c r="K163" t="str">
        <x:v>Employee 2642; home branch Leeds; assigned role Operative Skilled | Deployment branch: Leeds | Actual role: Operative Skilled | Jobs: 401762 | Customers: West Yorkshire Police (Dewsbury PS) | Actual hours: 8.5; source records: 1</x:v>
      </x:c>
      <x:c r="L163" t="str">
        <x:v>Include</x:v>
      </x:c>
      <x:c r="M163"/>
      <x:c r="N163"/>
    </x:row>
    <x:row r="164">
      <x:c r="A164" t="str">
        <x:v>Antony Fawcett|2026-05-20</x:v>
      </x:c>
      <x:c r="B164" s="888" t="n">
        <x:v>46162</x:v>
      </x:c>
      <x:c r="C164" t="str">
        <x:v>Antony Fawcett</x:v>
      </x:c>
      <x:c r="D164" t="str">
        <x:v>Permanent</x:v>
      </x:c>
      <x:c r="E164" t="str">
        <x:v>Leeds</x:v>
      </x:c>
      <x:c r="F164" t="str">
        <x:v>Operative Skilled</x:v>
      </x:c>
      <x:c r="G164" t="str">
        <x:v>400024</x:v>
      </x:c>
      <x:c r="H164" t="str">
        <x:v>Kirklees Council - Mr Crowe</x:v>
      </x:c>
      <x:c r="I164" s="22" t="n">
        <x:v>8.25</x:v>
      </x:c>
      <x:c r="J164" t="str">
        <x:v>Worked</x:v>
      </x:c>
      <x:c r="K164" t="str">
        <x:v>Employee 2642; home branch Leeds; assigned role Operative Skilled | Deployment branch: Leeds | Actual role: Operative Porter | Jobs: 400024 | Customers: Kirklees Council - Mr Crowe | Actual hours: 8.2; source records: 1</x:v>
      </x:c>
      <x:c r="L164" t="str">
        <x:v>Include</x:v>
      </x:c>
      <x:c r="M164"/>
      <x:c r="N164"/>
    </x:row>
    <x:row r="165">
      <x:c r="A165" t="str">
        <x:v>Antony Fawcett|2026-05-21</x:v>
      </x:c>
      <x:c r="B165" s="888" t="n">
        <x:v>46163</x:v>
      </x:c>
      <x:c r="C165" t="str">
        <x:v>Antony Fawcett</x:v>
      </x:c>
      <x:c r="D165" t="str">
        <x:v>Permanent</x:v>
      </x:c>
      <x:c r="E165" t="str">
        <x:v>Leeds</x:v>
      </x:c>
      <x:c r="F165" t="str">
        <x:v>Operative Skilled</x:v>
      </x:c>
      <x:c r="G165" t="str">
        <x:v>401738</x:v>
      </x:c>
      <x:c r="H165" t="str">
        <x:v>Leeds Teaching Hospitals NHS Trust</x:v>
      </x:c>
      <x:c r="I165" s="22" t="n">
        <x:v>6</x:v>
      </x:c>
      <x:c r="J165" t="str">
        <x:v>Worked</x:v>
      </x:c>
      <x:c r="K165" t="str">
        <x:v>Employee 2642; home branch Leeds; assigned role Operative Skilled | Deployment branch: Leeds | Actual role: Operative Porter | Jobs: 401738 | Customers: Leeds Teaching Hospitals NHS Trust | Actual hours: 6.0; source records: 1</x:v>
      </x:c>
      <x:c r="L165" t="str">
        <x:v>Include</x:v>
      </x:c>
      <x:c r="M165"/>
      <x:c r="N165"/>
    </x:row>
    <x:row r="166">
      <x:c r="A166" t="str">
        <x:v>Antony Fawcett|2026-05-22</x:v>
      </x:c>
      <x:c r="B166" s="888" t="n">
        <x:v>46164</x:v>
      </x:c>
      <x:c r="C166" t="str">
        <x:v>Antony Fawcett</x:v>
      </x:c>
      <x:c r="D166" t="str">
        <x:v>Permanent</x:v>
      </x:c>
      <x:c r="E166" t="str">
        <x:v>Leeds</x:v>
      </x:c>
      <x:c r="F166" t="str">
        <x:v>Operative Skilled</x:v>
      </x:c>
      <x:c r="G166" t="str">
        <x:v>399782</x:v>
      </x:c>
      <x:c r="H166" t="str">
        <x:v>Tecniplast UK (Sanber Limited)</x:v>
      </x:c>
      <x:c r="I166" s="22" t="n">
        <x:v>5.5</x:v>
      </x:c>
      <x:c r="J166" t="str">
        <x:v>Worked</x:v>
      </x:c>
      <x:c r="K166" t="str">
        <x:v>Employee 2642; home branch Leeds; assigned role Operative Skilled | Deployment branch: Cambridge | Actual role: Operative Porter | Jobs: 399782 | Customers: Tecniplast UK (Sanber Limited) | Actual hours: 5.5; source records: 1</x:v>
      </x:c>
      <x:c r="L166" t="str">
        <x:v>Include</x:v>
      </x:c>
      <x:c r="M166"/>
      <x:c r="N166"/>
    </x:row>
    <x:row r="167">
      <x:c r="A167" t="str">
        <x:v>Antony Fawcett|2026-05-26</x:v>
      </x:c>
      <x:c r="B167" s="888" t="n">
        <x:v>46168</x:v>
      </x:c>
      <x:c r="C167" t="str">
        <x:v>Antony Fawcett</x:v>
      </x:c>
      <x:c r="D167" t="str">
        <x:v>Permanent</x:v>
      </x:c>
      <x:c r="E167" t="str">
        <x:v>Leeds</x:v>
      </x:c>
      <x:c r="F167" t="str">
        <x:v>Operative Skilled</x:v>
      </x:c>
      <x:c r="G167"/>
      <x:c r="H167"/>
      <x:c r="I167" s="22" t="n">
        <x:v>0</x:v>
      </x:c>
      <x:c r="J167" t="str">
        <x:v>Annual leave</x:v>
      </x:c>
      <x:c r="K167" t="str">
        <x:v>Employee 2642; home branch Leeds; assigned role Operative Skilled | Leave: Annual Leave (Days) | Leave calendar basis: Fixed schedule</x:v>
      </x:c>
      <x:c r="L167" t="str">
        <x:v>Include</x:v>
      </x:c>
      <x:c r="M167"/>
      <x:c r="N167"/>
    </x:row>
    <x:row r="168">
      <x:c r="A168" t="str">
        <x:v>Antony Fawcett|2026-05-27</x:v>
      </x:c>
      <x:c r="B168" s="888" t="n">
        <x:v>46169</x:v>
      </x:c>
      <x:c r="C168" t="str">
        <x:v>Antony Fawcett</x:v>
      </x:c>
      <x:c r="D168" t="str">
        <x:v>Permanent</x:v>
      </x:c>
      <x:c r="E168" t="str">
        <x:v>Leeds</x:v>
      </x:c>
      <x:c r="F168" t="str">
        <x:v>Operative Skilled</x:v>
      </x:c>
      <x:c r="G168"/>
      <x:c r="H168"/>
      <x:c r="I168" s="22" t="n">
        <x:v>0</x:v>
      </x:c>
      <x:c r="J168" t="str">
        <x:v>Annual leave</x:v>
      </x:c>
      <x:c r="K168" t="str">
        <x:v>Employee 2642; home branch Leeds; assigned role Operative Skilled | Leave: Annual Leave (Days) | Leave calendar basis: Fixed schedule</x:v>
      </x:c>
      <x:c r="L168" t="str">
        <x:v>Include</x:v>
      </x:c>
      <x:c r="M168"/>
      <x:c r="N168"/>
    </x:row>
    <x:row r="169">
      <x:c r="A169" t="str">
        <x:v>Antony Fawcett|2026-05-28</x:v>
      </x:c>
      <x:c r="B169" s="888" t="n">
        <x:v>46170</x:v>
      </x:c>
      <x:c r="C169" t="str">
        <x:v>Antony Fawcett</x:v>
      </x:c>
      <x:c r="D169" t="str">
        <x:v>Permanent</x:v>
      </x:c>
      <x:c r="E169" t="str">
        <x:v>Leeds</x:v>
      </x:c>
      <x:c r="F169" t="str">
        <x:v>Operative Skilled</x:v>
      </x:c>
      <x:c r="G169"/>
      <x:c r="H169"/>
      <x:c r="I169" s="22" t="n">
        <x:v>0</x:v>
      </x:c>
      <x:c r="J169" t="str">
        <x:v>Annual leave</x:v>
      </x:c>
      <x:c r="K169" t="str">
        <x:v>Employee 2642; home branch Leeds; assigned role Operative Skilled | Leave: Annual Leave (Days) | Leave calendar basis: Fixed schedule</x:v>
      </x:c>
      <x:c r="L169" t="str">
        <x:v>Include</x:v>
      </x:c>
      <x:c r="M169"/>
      <x:c r="N169"/>
    </x:row>
    <x:row r="170">
      <x:c r="A170" t="str">
        <x:v>Antony Fawcett|2026-05-29</x:v>
      </x:c>
      <x:c r="B170" s="888" t="n">
        <x:v>46171</x:v>
      </x:c>
      <x:c r="C170" t="str">
        <x:v>Antony Fawcett</x:v>
      </x:c>
      <x:c r="D170" t="str">
        <x:v>Permanent</x:v>
      </x:c>
      <x:c r="E170" t="str">
        <x:v>Leeds</x:v>
      </x:c>
      <x:c r="F170" t="str">
        <x:v>Operative Skilled</x:v>
      </x:c>
      <x:c r="G170"/>
      <x:c r="H170"/>
      <x:c r="I170" s="22" t="n">
        <x:v>0</x:v>
      </x:c>
      <x:c r="J170" t="str">
        <x:v>Annual leave</x:v>
      </x:c>
      <x:c r="K170" t="str">
        <x:v>Employee 2642; home branch Leeds; assigned role Operative Skilled | Leave: Annual Leave (Days) | Leave calendar basis: Fixed schedule</x:v>
      </x:c>
      <x:c r="L170" t="str">
        <x:v>Include</x:v>
      </x:c>
      <x:c r="M170"/>
      <x:c r="N170"/>
    </x:row>
    <x:row r="171">
      <x:c r="A171" t="str">
        <x:v>B Gibbons|2026-05-01</x:v>
      </x:c>
      <x:c r="B171" s="888" t="n">
        <x:v>46143</x:v>
      </x:c>
      <x:c r="C171" t="str">
        <x:v>B Gibbons</x:v>
      </x:c>
      <x:c r="D171" t="str">
        <x:v>Permanent</x:v>
      </x:c>
      <x:c r="E171" t="str">
        <x:v>Thurrock</x:v>
      </x:c>
      <x:c r="F171" t="str">
        <x:v>Operative Porter</x:v>
      </x:c>
      <x:c r="G171" t="str">
        <x:v>401531</x:v>
      </x:c>
      <x:c r="H171" t="str">
        <x:v>Broad Reach Investment Management LLP</x:v>
      </x:c>
      <x:c r="I171" s="22" t="n">
        <x:v>6.5</x:v>
      </x:c>
      <x:c r="J171" t="str">
        <x:v>Worked</x:v>
      </x:c>
      <x:c r="K171" t="str">
        <x:v>Employee 103080; home branch Thurrock; assigned role Operative Porter | Deployment branch: Thurrock | Actual role: Operative Porter | Jobs: 401531 | Customers: Broad Reach Investment Management LLP | Actual hours: 6.5; source records: 1</x:v>
      </x:c>
      <x:c r="L171" t="str">
        <x:v>Include</x:v>
      </x:c>
      <x:c r="M171"/>
      <x:c r="N171"/>
    </x:row>
    <x:row r="172">
      <x:c r="A172" t="str">
        <x:v>B Gibbons|2026-05-04</x:v>
      </x:c>
      <x:c r="B172" s="888" t="n">
        <x:v>46146</x:v>
      </x:c>
      <x:c r="C172" t="str">
        <x:v>B Gibbons</x:v>
      </x:c>
      <x:c r="D172" t="str">
        <x:v>Permanent</x:v>
      </x:c>
      <x:c r="E172" t="str">
        <x:v>Thurrock</x:v>
      </x:c>
      <x:c r="F172" t="str">
        <x:v>Operative Porter</x:v>
      </x:c>
      <x:c r="G172"/>
      <x:c r="H172"/>
      <x:c r="I172" s="22" t="n">
        <x:v>0</x:v>
      </x:c>
      <x:c r="J172" t="str">
        <x:v>Annual leave</x:v>
      </x:c>
      <x:c r="K172" t="str">
        <x:v>Employee 103080; home branch Thurrock; assigned role Operative Porter | Leave: Annual Leave (Hours) | Leave calendar basis: Variable-pattern period</x:v>
      </x:c>
      <x:c r="L172" t="str">
        <x:v>Include</x:v>
      </x:c>
      <x:c r="M172"/>
      <x:c r="N172"/>
    </x:row>
    <x:row r="173">
      <x:c r="A173" t="str">
        <x:v>B Gibbons|2026-05-05</x:v>
      </x:c>
      <x:c r="B173" s="888" t="n">
        <x:v>46147</x:v>
      </x:c>
      <x:c r="C173" t="str">
        <x:v>B Gibbons</x:v>
      </x:c>
      <x:c r="D173" t="str">
        <x:v>Permanent</x:v>
      </x:c>
      <x:c r="E173" t="str">
        <x:v>Thurrock</x:v>
      </x:c>
      <x:c r="F173" t="str">
        <x:v>Operative Porter</x:v>
      </x:c>
      <x:c r="G173"/>
      <x:c r="H173"/>
      <x:c r="I173" s="22" t="n">
        <x:v>0</x:v>
      </x:c>
      <x:c r="J173" t="str">
        <x:v>Annual leave</x:v>
      </x:c>
      <x:c r="K173" t="str">
        <x:v>Employee 103080; home branch Thurrock; assigned role Operative Porter | Leave: Annual Leave (Hours) | Leave calendar basis: Variable-pattern period</x:v>
      </x:c>
      <x:c r="L173" t="str">
        <x:v>Include</x:v>
      </x:c>
      <x:c r="M173"/>
      <x:c r="N173"/>
    </x:row>
    <x:row r="174">
      <x:c r="A174" t="str">
        <x:v>B Gibbons|2026-05-07</x:v>
      </x:c>
      <x:c r="B174" s="888" t="n">
        <x:v>46149</x:v>
      </x:c>
      <x:c r="C174" t="str">
        <x:v>B Gibbons</x:v>
      </x:c>
      <x:c r="D174" t="str">
        <x:v>Permanent</x:v>
      </x:c>
      <x:c r="E174" t="str">
        <x:v>Thurrock</x:v>
      </x:c>
      <x:c r="F174" t="str">
        <x:v>Operative Porter</x:v>
      </x:c>
      <x:c r="G174" t="str">
        <x:v>401979</x:v>
      </x:c>
      <x:c r="H174" t="str">
        <x:v>Shawbrook Bank Ltd</x:v>
      </x:c>
      <x:c r="I174" s="22" t="n">
        <x:v>6.5</x:v>
      </x:c>
      <x:c r="J174" t="str">
        <x:v>Worked</x:v>
      </x:c>
      <x:c r="K174" t="str">
        <x:v>Employee 103080; home branch Thurrock; assigned role Operative Porter | Deployment branch: Glasgow | Actual role: Operative Porter | Jobs: 401979 | Customers: Shawbrook Bank Ltd | Actual hours: 6.5; source records: 1</x:v>
      </x:c>
      <x:c r="L174" t="str">
        <x:v>Include</x:v>
      </x:c>
      <x:c r="M174"/>
      <x:c r="N174"/>
    </x:row>
    <x:row r="175">
      <x:c r="A175" t="str">
        <x:v>B Gibbons|2026-05-08</x:v>
      </x:c>
      <x:c r="B175" s="888" t="n">
        <x:v>46150</x:v>
      </x:c>
      <x:c r="C175" t="str">
        <x:v>B Gibbons</x:v>
      </x:c>
      <x:c r="D175" t="str">
        <x:v>Permanent</x:v>
      </x:c>
      <x:c r="E175" t="str">
        <x:v>Thurrock</x:v>
      </x:c>
      <x:c r="F175" t="str">
        <x:v>Operative Porter</x:v>
      </x:c>
      <x:c r="G175" t="str">
        <x:v>384855B</x:v>
      </x:c>
      <x:c r="H175" t="str">
        <x:v>Royal Borough of Greenwich (Elections 2026)</x:v>
      </x:c>
      <x:c r="I175" s="22" t="n">
        <x:v>9.5</x:v>
      </x:c>
      <x:c r="J175" t="str">
        <x:v>Worked</x:v>
      </x:c>
      <x:c r="K175" t="str">
        <x:v>Employee 103080; home branch Thurrock; assigned role Operative Porter | Deployment branch: Croydon | Actual role: Operative Porter | Jobs: 384855B | Customers: Royal Borough of Greenwich (Elections 2026) | Actual hours: 9.5; source records: 1</x:v>
      </x:c>
      <x:c r="L175" t="str">
        <x:v>Include</x:v>
      </x:c>
      <x:c r="M175"/>
      <x:c r="N175"/>
    </x:row>
    <x:row r="176">
      <x:c r="A176" t="str">
        <x:v>B Gibbons|2026-05-12</x:v>
      </x:c>
      <x:c r="B176" s="888" t="n">
        <x:v>46154</x:v>
      </x:c>
      <x:c r="C176" t="str">
        <x:v>B Gibbons</x:v>
      </x:c>
      <x:c r="D176" t="str">
        <x:v>Permanent</x:v>
      </x:c>
      <x:c r="E176" t="str">
        <x:v>Thurrock</x:v>
      </x:c>
      <x:c r="F176" t="str">
        <x:v>Operative Porter</x:v>
      </x:c>
      <x:c r="G176"/>
      <x:c r="H176"/>
      <x:c r="I176" s="22" t="n">
        <x:v>0</x:v>
      </x:c>
      <x:c r="J176" t="str">
        <x:v>Other leave — Unpaid Leave (Authorised)</x:v>
      </x:c>
      <x:c r="K176" t="str">
        <x:v>Employee 103080; home branch Thurrock; assigned role Operative Porter | Leave: Unpaid Leave (Authorised) | Leave calendar basis: Variable-pattern period</x:v>
      </x:c>
      <x:c r="L176" t="str">
        <x:v>Include</x:v>
      </x:c>
      <x:c r="M176"/>
      <x:c r="N176"/>
    </x:row>
    <x:row r="177">
      <x:c r="A177" t="str">
        <x:v>B Gibbons|2026-05-13</x:v>
      </x:c>
      <x:c r="B177" s="888" t="n">
        <x:v>46155</x:v>
      </x:c>
      <x:c r="C177" t="str">
        <x:v>B Gibbons</x:v>
      </x:c>
      <x:c r="D177" t="str">
        <x:v>Permanent</x:v>
      </x:c>
      <x:c r="E177" t="str">
        <x:v>Thurrock</x:v>
      </x:c>
      <x:c r="F177" t="str">
        <x:v>Operative Porter</x:v>
      </x:c>
      <x:c r="G177"/>
      <x:c r="H177"/>
      <x:c r="I177" s="22" t="n">
        <x:v>0</x:v>
      </x:c>
      <x:c r="J177" t="str">
        <x:v>Annual leave</x:v>
      </x:c>
      <x:c r="K177" t="str">
        <x:v>Employee 103080; home branch Thurrock; assigned role Operative Porter | Leave: Annual Leave (Hours) | Leave calendar basis: Variable-pattern period</x:v>
      </x:c>
      <x:c r="L177" t="str">
        <x:v>Include</x:v>
      </x:c>
      <x:c r="M177"/>
      <x:c r="N177"/>
    </x:row>
    <x:row r="178">
      <x:c r="A178" t="str">
        <x:v>B Gibbons|2026-05-15</x:v>
      </x:c>
      <x:c r="B178" s="888" t="n">
        <x:v>46157</x:v>
      </x:c>
      <x:c r="C178" t="str">
        <x:v>B Gibbons</x:v>
      </x:c>
      <x:c r="D178" t="str">
        <x:v>Permanent</x:v>
      </x:c>
      <x:c r="E178" t="str">
        <x:v>Thurrock</x:v>
      </x:c>
      <x:c r="F178" t="str">
        <x:v>Operative Porter</x:v>
      </x:c>
      <x:c r="G178" t="str">
        <x:v>401494</x:v>
      </x:c>
      <x:c r="H178" t="str">
        <x:v>Susquehanna International Group (SIG)</x:v>
      </x:c>
      <x:c r="I178" s="22" t="n">
        <x:v>9.5</x:v>
      </x:c>
      <x:c r="J178" t="str">
        <x:v>Worked</x:v>
      </x:c>
      <x:c r="K178" t="str">
        <x:v>Employee 103080; home branch Thurrock; assigned role Operative Porter | Deployment branch: Thurrock | Actual role: Operative Porter | Jobs: 401494 | Customers: Susquehanna International Group (SIG) | Actual hours: 9.5; source records: 1</x:v>
      </x:c>
      <x:c r="L178" t="str">
        <x:v>Include</x:v>
      </x:c>
      <x:c r="M178"/>
      <x:c r="N178"/>
    </x:row>
    <x:row r="179">
      <x:c r="A179" t="str">
        <x:v>B Gibbons|2026-05-20</x:v>
      </x:c>
      <x:c r="B179" s="888" t="n">
        <x:v>46162</x:v>
      </x:c>
      <x:c r="C179" t="str">
        <x:v>B Gibbons</x:v>
      </x:c>
      <x:c r="D179" t="str">
        <x:v>Permanent</x:v>
      </x:c>
      <x:c r="E179" t="str">
        <x:v>Thurrock</x:v>
      </x:c>
      <x:c r="F179" t="str">
        <x:v>Operative Porter</x:v>
      </x:c>
      <x:c r="G179" t="str">
        <x:v>402252</x:v>
      </x:c>
      <x:c r="H179" t="str">
        <x:v>London Metropolitan University</x:v>
      </x:c>
      <x:c r="I179" s="22" t="n">
        <x:v>9</x:v>
      </x:c>
      <x:c r="J179" t="str">
        <x:v>Worked</x:v>
      </x:c>
      <x:c r="K179" t="str">
        <x:v>Employee 103080; home branch Thurrock; assigned role Operative Porter | Deployment branch: Thurrock | Actual role: Operative Porter | Jobs: 402252 | Customers: London Metropolitan University | Actual hours: 9.0; source records: 1</x:v>
      </x:c>
      <x:c r="L179" t="str">
        <x:v>Include</x:v>
      </x:c>
      <x:c r="M179"/>
      <x:c r="N179"/>
    </x:row>
    <x:row r="180">
      <x:c r="A180" t="str">
        <x:v>B Gibbons|2026-05-21</x:v>
      </x:c>
      <x:c r="B180" s="888" t="n">
        <x:v>46163</x:v>
      </x:c>
      <x:c r="C180" t="str">
        <x:v>B Gibbons</x:v>
      </x:c>
      <x:c r="D180" t="str">
        <x:v>Permanent</x:v>
      </x:c>
      <x:c r="E180" t="str">
        <x:v>Thurrock</x:v>
      </x:c>
      <x:c r="F180" t="str">
        <x:v>Operative Porter</x:v>
      </x:c>
      <x:c r="G180"/>
      <x:c r="H180"/>
      <x:c r="I180" s="22" t="n">
        <x:v>0</x:v>
      </x:c>
      <x:c r="J180" t="str">
        <x:v>Other leave — Unpaid Leave (Authorised)</x:v>
      </x:c>
      <x:c r="K180" t="str">
        <x:v>Employee 103080; home branch Thurrock; assigned role Operative Porter | Leave: Unpaid Leave (Authorised) | Leave calendar basis: Variable-pattern period</x:v>
      </x:c>
      <x:c r="L180" t="str">
        <x:v>Include</x:v>
      </x:c>
      <x:c r="M180"/>
      <x:c r="N180"/>
    </x:row>
    <x:row r="181">
      <x:c r="A181" t="str">
        <x:v>B Gibbons|2026-05-22</x:v>
      </x:c>
      <x:c r="B181" s="888" t="n">
        <x:v>46164</x:v>
      </x:c>
      <x:c r="C181" t="str">
        <x:v>B Gibbons</x:v>
      </x:c>
      <x:c r="D181" t="str">
        <x:v>Permanent</x:v>
      </x:c>
      <x:c r="E181" t="str">
        <x:v>Thurrock</x:v>
      </x:c>
      <x:c r="F181" t="str">
        <x:v>Operative Porter</x:v>
      </x:c>
      <x:c r="G181" t="str">
        <x:v>402158</x:v>
      </x:c>
      <x:c r="H181" t="str">
        <x:v>Societe Generale</x:v>
      </x:c>
      <x:c r="I181" s="22" t="n">
        <x:v>8.5</x:v>
      </x:c>
      <x:c r="J181" t="str">
        <x:v>Worked</x:v>
      </x:c>
      <x:c r="K181" t="str">
        <x:v>Employee 103080; home branch Thurrock; assigned role Operative Porter | Deployment branch: Thurrock | Actual role: Operative Porter | Jobs: 402158 | Customers: Societe Generale | Actual hours: 8.5; source records: 1</x:v>
      </x:c>
      <x:c r="L181" t="str">
        <x:v>Include</x:v>
      </x:c>
      <x:c r="M181"/>
      <x:c r="N181"/>
    </x:row>
    <x:row r="182">
      <x:c r="A182" t="str">
        <x:v>B Gibbons|2026-05-25</x:v>
      </x:c>
      <x:c r="B182" s="888" t="n">
        <x:v>46167</x:v>
      </x:c>
      <x:c r="C182" t="str">
        <x:v>B Gibbons</x:v>
      </x:c>
      <x:c r="D182" t="str">
        <x:v>Permanent</x:v>
      </x:c>
      <x:c r="E182" t="str">
        <x:v>Thurrock</x:v>
      </x:c>
      <x:c r="F182" t="str">
        <x:v>Operative Porter</x:v>
      </x:c>
      <x:c r="G182"/>
      <x:c r="H182"/>
      <x:c r="I182" s="22" t="n">
        <x:v>0</x:v>
      </x:c>
      <x:c r="J182" t="str">
        <x:v>Annual leave</x:v>
      </x:c>
      <x:c r="K182" t="str">
        <x:v>Employee 103080; home branch Thurrock; assigned role Operative Porter | Leave: Annual Leave (Hours) | Leave calendar basis: Variable-pattern period</x:v>
      </x:c>
      <x:c r="L182" t="str">
        <x:v>Include</x:v>
      </x:c>
      <x:c r="M182"/>
      <x:c r="N182"/>
    </x:row>
    <x:row r="183">
      <x:c r="A183" t="str">
        <x:v>B Gibbons|2026-05-26</x:v>
      </x:c>
      <x:c r="B183" s="888" t="n">
        <x:v>46168</x:v>
      </x:c>
      <x:c r="C183" t="str">
        <x:v>B Gibbons</x:v>
      </x:c>
      <x:c r="D183" t="str">
        <x:v>Permanent</x:v>
      </x:c>
      <x:c r="E183" t="str">
        <x:v>Thurrock</x:v>
      </x:c>
      <x:c r="F183" t="str">
        <x:v>Operative Porter</x:v>
      </x:c>
      <x:c r="G183"/>
      <x:c r="H183"/>
      <x:c r="I183" s="22" t="n">
        <x:v>0</x:v>
      </x:c>
      <x:c r="J183" t="str">
        <x:v>Annual leave</x:v>
      </x:c>
      <x:c r="K183" t="str">
        <x:v>Employee 103080; home branch Thurrock; assigned role Operative Porter | Leave: Annual Leave (Hours) | Leave calendar basis: Variable-pattern period</x:v>
      </x:c>
      <x:c r="L183" t="str">
        <x:v>Include</x:v>
      </x:c>
      <x:c r="M183"/>
      <x:c r="N183"/>
    </x:row>
    <x:row r="184">
      <x:c r="A184" t="str">
        <x:v>B Gibbons|2026-05-27</x:v>
      </x:c>
      <x:c r="B184" s="888" t="n">
        <x:v>46169</x:v>
      </x:c>
      <x:c r="C184" t="str">
        <x:v>B Gibbons</x:v>
      </x:c>
      <x:c r="D184" t="str">
        <x:v>Permanent</x:v>
      </x:c>
      <x:c r="E184" t="str">
        <x:v>Thurrock</x:v>
      </x:c>
      <x:c r="F184" t="str">
        <x:v>Operative Porter</x:v>
      </x:c>
      <x:c r="G184" t="str">
        <x:v>401504</x:v>
      </x:c>
      <x:c r="H184" t="str">
        <x:v>FSCS</x:v>
      </x:c>
      <x:c r="I184" s="22" t="n">
        <x:v>8</x:v>
      </x:c>
      <x:c r="J184" t="str">
        <x:v>Worked</x:v>
      </x:c>
      <x:c r="K184" t="str">
        <x:v>Employee 103080; home branch Thurrock; assigned role Operative Porter | Deployment branch: Thurrock | Actual role: Operative Porter | Jobs: 401504 | Customers: FSCS | Actual hours: 8.0; source records: 1</x:v>
      </x:c>
      <x:c r="L184" t="str">
        <x:v>Include</x:v>
      </x:c>
      <x:c r="M184"/>
      <x:c r="N184"/>
    </x:row>
    <x:row r="185">
      <x:c r="A185" t="str">
        <x:v>B Gibbons|2026-05-28</x:v>
      </x:c>
      <x:c r="B185" s="888" t="n">
        <x:v>46170</x:v>
      </x:c>
      <x:c r="C185" t="str">
        <x:v>B Gibbons</x:v>
      </x:c>
      <x:c r="D185" t="str">
        <x:v>Permanent</x:v>
      </x:c>
      <x:c r="E185" t="str">
        <x:v>Thurrock</x:v>
      </x:c>
      <x:c r="F185" t="str">
        <x:v>Operative Porter</x:v>
      </x:c>
      <x:c r="G185" t="str">
        <x:v>402264</x:v>
      </x:c>
      <x:c r="H185" t="str">
        <x:v>AlixPartners LLP</x:v>
      </x:c>
      <x:c r="I185" s="22" t="n">
        <x:v>9</x:v>
      </x:c>
      <x:c r="J185" t="str">
        <x:v>Worked</x:v>
      </x:c>
      <x:c r="K185" t="str">
        <x:v>Employee 103080; home branch Thurrock; assigned role Operative Porter | Deployment branch: Thurrock | Actual role: Operative Porter | Jobs: 402264 | Customers: AlixPartners LLP | Actual hours: 9.0; source records: 1</x:v>
      </x:c>
      <x:c r="L185" t="str">
        <x:v>Include</x:v>
      </x:c>
      <x:c r="M185"/>
      <x:c r="N185"/>
    </x:row>
    <x:row r="186">
      <x:c r="A186" t="str">
        <x:v>B Gibbons|2026-05-29</x:v>
      </x:c>
      <x:c r="B186" s="888" t="n">
        <x:v>46171</x:v>
      </x:c>
      <x:c r="C186" t="str">
        <x:v>B Gibbons</x:v>
      </x:c>
      <x:c r="D186" t="str">
        <x:v>Permanent</x:v>
      </x:c>
      <x:c r="E186" t="str">
        <x:v>Thurrock</x:v>
      </x:c>
      <x:c r="F186" t="str">
        <x:v>Operative Porter</x:v>
      </x:c>
      <x:c r="G186" t="str">
        <x:v>402264</x:v>
      </x:c>
      <x:c r="H186" t="str">
        <x:v>AlixPartners LLP</x:v>
      </x:c>
      <x:c r="I186" s="22" t="n">
        <x:v>9</x:v>
      </x:c>
      <x:c r="J186" t="str">
        <x:v>Worked</x:v>
      </x:c>
      <x:c r="K186" t="str">
        <x:v>Employee 103080; home branch Thurrock; assigned role Operative Porter | Deployment branch: Thurrock | Actual role: Operative Skilled | Jobs: 402264 | Customers: AlixPartners LLP | Actual hours: 9.0; source records: 1</x:v>
      </x:c>
      <x:c r="L186" t="str">
        <x:v>Include</x:v>
      </x:c>
      <x:c r="M186"/>
      <x:c r="N186"/>
    </x:row>
    <x:row r="187">
      <x:c r="A187" t="str">
        <x:v>B Kilula|2026-05-01</x:v>
      </x:c>
      <x:c r="B187" s="888" t="n">
        <x:v>46143</x:v>
      </x:c>
      <x:c r="C187" t="str">
        <x:v>B Kilula</x:v>
      </x:c>
      <x:c r="D187" t="str">
        <x:v>Permanent</x:v>
      </x:c>
      <x:c r="E187" t="str">
        <x:v>Croydon</x:v>
      </x:c>
      <x:c r="F187" t="str">
        <x:v>Operative Porter</x:v>
      </x:c>
      <x:c r="G187" t="str">
        <x:v>398450</x:v>
      </x:c>
      <x:c r="H187" t="str">
        <x:v>Apple Europe Ltd</x:v>
      </x:c>
      <x:c r="I187" s="22" t="n">
        <x:v>10</x:v>
      </x:c>
      <x:c r="J187" t="str">
        <x:v>Worked</x:v>
      </x:c>
      <x:c r="K187" t="str">
        <x:v>Employee 104064; home branch Croydon; assigned role Operative Porter | Deployment branch: Croydon | Actual role: Operative Porter | Jobs: 398450 | Customers: Apple Europe Ltd | Actual hours: 10.0; source records: 1</x:v>
      </x:c>
      <x:c r="L187" t="str">
        <x:v>Include</x:v>
      </x:c>
      <x:c r="M187"/>
      <x:c r="N187"/>
    </x:row>
    <x:row r="188">
      <x:c r="A188" t="str">
        <x:v>B Kilula|2026-05-05</x:v>
      </x:c>
      <x:c r="B188" s="888" t="n">
        <x:v>46147</x:v>
      </x:c>
      <x:c r="C188" t="str">
        <x:v>B Kilula</x:v>
      </x:c>
      <x:c r="D188" t="str">
        <x:v>Permanent</x:v>
      </x:c>
      <x:c r="E188" t="str">
        <x:v>Croydon</x:v>
      </x:c>
      <x:c r="F188" t="str">
        <x:v>Operative Porter</x:v>
      </x:c>
      <x:c r="G188" t="str">
        <x:v>398450</x:v>
      </x:c>
      <x:c r="H188" t="str">
        <x:v>Apple Europe Ltd</x:v>
      </x:c>
      <x:c r="I188" s="22" t="n">
        <x:v>10</x:v>
      </x:c>
      <x:c r="J188" t="str">
        <x:v>Worked</x:v>
      </x:c>
      <x:c r="K188" t="str">
        <x:v>Employee 104064; home branch Croydon; assigned role Operative Porter | Deployment branch: Croydon | Actual role: Operative Porter | Jobs: 398450 | Customers: Apple Europe Ltd | Actual hours: 10.0; source records: 1</x:v>
      </x:c>
      <x:c r="L188" t="str">
        <x:v>Include</x:v>
      </x:c>
      <x:c r="M188"/>
      <x:c r="N188"/>
    </x:row>
    <x:row r="189">
      <x:c r="A189" t="str">
        <x:v>B Kilula|2026-05-06</x:v>
      </x:c>
      <x:c r="B189" s="888" t="n">
        <x:v>46148</x:v>
      </x:c>
      <x:c r="C189" t="str">
        <x:v>B Kilula</x:v>
      </x:c>
      <x:c r="D189" t="str">
        <x:v>Permanent</x:v>
      </x:c>
      <x:c r="E189" t="str">
        <x:v>Croydon</x:v>
      </x:c>
      <x:c r="F189" t="str">
        <x:v>Operative Porter</x:v>
      </x:c>
      <x:c r="G189" t="str">
        <x:v>398450</x:v>
      </x:c>
      <x:c r="H189" t="str">
        <x:v>Apple Europe Ltd</x:v>
      </x:c>
      <x:c r="I189" s="22" t="n">
        <x:v>10</x:v>
      </x:c>
      <x:c r="J189" t="str">
        <x:v>Worked</x:v>
      </x:c>
      <x:c r="K189" t="str">
        <x:v>Employee 104064; home branch Croydon; assigned role Operative Porter | Deployment branch: Croydon | Actual role: Operative Porter | Jobs: 398450 | Customers: Apple Europe Ltd | Actual hours: 10.0; source records: 1</x:v>
      </x:c>
      <x:c r="L189" t="str">
        <x:v>Include</x:v>
      </x:c>
      <x:c r="M189"/>
      <x:c r="N189"/>
    </x:row>
    <x:row r="190">
      <x:c r="A190" t="str">
        <x:v>B Kilula|2026-05-07</x:v>
      </x:c>
      <x:c r="B190" s="888" t="n">
        <x:v>46149</x:v>
      </x:c>
      <x:c r="C190" t="str">
        <x:v>B Kilula</x:v>
      </x:c>
      <x:c r="D190" t="str">
        <x:v>Permanent</x:v>
      </x:c>
      <x:c r="E190" t="str">
        <x:v>Croydon</x:v>
      </x:c>
      <x:c r="F190" t="str">
        <x:v>Operative Porter</x:v>
      </x:c>
      <x:c r="G190" t="str">
        <x:v>398450</x:v>
      </x:c>
      <x:c r="H190" t="str">
        <x:v>Apple Europe Ltd</x:v>
      </x:c>
      <x:c r="I190" s="22" t="n">
        <x:v>10</x:v>
      </x:c>
      <x:c r="J190" t="str">
        <x:v>Worked</x:v>
      </x:c>
      <x:c r="K190" t="str">
        <x:v>Employee 104064; home branch Croydon; assigned role Operative Porter | Deployment branch: Croydon | Actual role: Operative Porter | Jobs: 398450 | Customers: Apple Europe Ltd | Actual hours: 10.0; source records: 1</x:v>
      </x:c>
      <x:c r="L190" t="str">
        <x:v>Include</x:v>
      </x:c>
      <x:c r="M190"/>
      <x:c r="N190"/>
    </x:row>
    <x:row r="191">
      <x:c r="A191" t="str">
        <x:v>B Kilula|2026-05-08</x:v>
      </x:c>
      <x:c r="B191" s="888" t="n">
        <x:v>46150</x:v>
      </x:c>
      <x:c r="C191" t="str">
        <x:v>B Kilula</x:v>
      </x:c>
      <x:c r="D191" t="str">
        <x:v>Permanent</x:v>
      </x:c>
      <x:c r="E191" t="str">
        <x:v>Croydon</x:v>
      </x:c>
      <x:c r="F191" t="str">
        <x:v>Operative Porter</x:v>
      </x:c>
      <x:c r="G191" t="str">
        <x:v>398450</x:v>
      </x:c>
      <x:c r="H191" t="str">
        <x:v>Apple Europe Ltd</x:v>
      </x:c>
      <x:c r="I191" s="22" t="n">
        <x:v>10</x:v>
      </x:c>
      <x:c r="J191" t="str">
        <x:v>Worked</x:v>
      </x:c>
      <x:c r="K191" t="str">
        <x:v>Employee 104064; home branch Croydon; assigned role Operative Porter | Deployment branch: Croydon | Actual role: Operative Porter | Jobs: 398450 | Customers: Apple Europe Ltd | Actual hours: 10.0; source records: 1</x:v>
      </x:c>
      <x:c r="L191" t="str">
        <x:v>Include</x:v>
      </x:c>
      <x:c r="M191"/>
      <x:c r="N191"/>
    </x:row>
    <x:row r="192">
      <x:c r="A192" t="str">
        <x:v>B Kilula|2026-05-09</x:v>
      </x:c>
      <x:c r="B192" s="888" t="n">
        <x:v>46151</x:v>
      </x:c>
      <x:c r="C192" t="str">
        <x:v>B Kilula</x:v>
      </x:c>
      <x:c r="D192" t="str">
        <x:v>Permanent</x:v>
      </x:c>
      <x:c r="E192" t="str">
        <x:v>Croydon</x:v>
      </x:c>
      <x:c r="F192" t="str">
        <x:v>Operative Porter</x:v>
      </x:c>
      <x:c r="G192" t="str">
        <x:v>384900A</x:v>
      </x:c>
      <x:c r="H192" t="str">
        <x:v>London Borough of Croydon</x:v>
      </x:c>
      <x:c r="I192" s="22" t="n">
        <x:v>5</x:v>
      </x:c>
      <x:c r="J192" t="str">
        <x:v>Worked</x:v>
      </x:c>
      <x:c r="K192" t="str">
        <x:v>Employee 104064; home branch Croydon; assigned role Operative Porter | Deployment branch: Croydon | Actual role: Operative Porter | Jobs: 384900A | Customers: London Borough of Croydon | Actual hours: 5.0; source records: 1</x:v>
      </x:c>
      <x:c r="L192" t="str">
        <x:v>Include</x:v>
      </x:c>
      <x:c r="M192"/>
      <x:c r="N192"/>
    </x:row>
    <x:row r="193">
      <x:c r="A193" t="str">
        <x:v>B Kilula|2026-05-11</x:v>
      </x:c>
      <x:c r="B193" s="888" t="n">
        <x:v>46153</x:v>
      </x:c>
      <x:c r="C193" t="str">
        <x:v>B Kilula</x:v>
      </x:c>
      <x:c r="D193" t="str">
        <x:v>Permanent</x:v>
      </x:c>
      <x:c r="E193" t="str">
        <x:v>Croydon</x:v>
      </x:c>
      <x:c r="F193" t="str">
        <x:v>Operative Porter</x:v>
      </x:c>
      <x:c r="G193" t="str">
        <x:v>398450</x:v>
      </x:c>
      <x:c r="H193" t="str">
        <x:v>Apple Europe Ltd</x:v>
      </x:c>
      <x:c r="I193" s="22" t="n">
        <x:v>10</x:v>
      </x:c>
      <x:c r="J193" t="str">
        <x:v>Worked</x:v>
      </x:c>
      <x:c r="K193" t="str">
        <x:v>Employee 104064; home branch Croydon; assigned role Operative Porter | Deployment branch: Croydon | Actual role: Operative Porter | Jobs: 398450 | Customers: Apple Europe Ltd | Actual hours: 10.0; source records: 1</x:v>
      </x:c>
      <x:c r="L193" t="str">
        <x:v>Include</x:v>
      </x:c>
      <x:c r="M193"/>
      <x:c r="N193"/>
    </x:row>
    <x:row r="194">
      <x:c r="A194" t="str">
        <x:v>B Kilula|2026-05-12</x:v>
      </x:c>
      <x:c r="B194" s="888" t="n">
        <x:v>46154</x:v>
      </x:c>
      <x:c r="C194" t="str">
        <x:v>B Kilula</x:v>
      </x:c>
      <x:c r="D194" t="str">
        <x:v>Permanent</x:v>
      </x:c>
      <x:c r="E194" t="str">
        <x:v>Croydon</x:v>
      </x:c>
      <x:c r="F194" t="str">
        <x:v>Operative Porter</x:v>
      </x:c>
      <x:c r="G194" t="str">
        <x:v>398450</x:v>
      </x:c>
      <x:c r="H194" t="str">
        <x:v>Apple Europe Ltd</x:v>
      </x:c>
      <x:c r="I194" s="22" t="n">
        <x:v>10</x:v>
      </x:c>
      <x:c r="J194" t="str">
        <x:v>Worked</x:v>
      </x:c>
      <x:c r="K194" t="str">
        <x:v>Employee 104064; home branch Croydon; assigned role Operative Porter | Deployment branch: Croydon | Actual role: Operative Porter | Jobs: 398450 | Customers: Apple Europe Ltd | Actual hours: 10.0; source records: 1</x:v>
      </x:c>
      <x:c r="L194" t="str">
        <x:v>Include</x:v>
      </x:c>
      <x:c r="M194"/>
      <x:c r="N194"/>
    </x:row>
    <x:row r="195">
      <x:c r="A195" t="str">
        <x:v>B Kilula|2026-05-13</x:v>
      </x:c>
      <x:c r="B195" s="888" t="n">
        <x:v>46155</x:v>
      </x:c>
      <x:c r="C195" t="str">
        <x:v>B Kilula</x:v>
      </x:c>
      <x:c r="D195" t="str">
        <x:v>Permanent</x:v>
      </x:c>
      <x:c r="E195" t="str">
        <x:v>Croydon</x:v>
      </x:c>
      <x:c r="F195" t="str">
        <x:v>Operative Porter</x:v>
      </x:c>
      <x:c r="G195" t="str">
        <x:v>398450</x:v>
      </x:c>
      <x:c r="H195" t="str">
        <x:v>Apple Europe Ltd</x:v>
      </x:c>
      <x:c r="I195" s="22" t="n">
        <x:v>10</x:v>
      </x:c>
      <x:c r="J195" t="str">
        <x:v>Worked</x:v>
      </x:c>
      <x:c r="K195" t="str">
        <x:v>Employee 104064; home branch Croydon; assigned role Operative Porter | Deployment branch: Croydon | Actual role: Operative Porter | Jobs: 398450 | Customers: Apple Europe Ltd | Actual hours: 10.0; source records: 1</x:v>
      </x:c>
      <x:c r="L195" t="str">
        <x:v>Include</x:v>
      </x:c>
      <x:c r="M195"/>
      <x:c r="N195"/>
    </x:row>
    <x:row r="196">
      <x:c r="A196" t="str">
        <x:v>B Kilula|2026-05-14</x:v>
      </x:c>
      <x:c r="B196" s="888" t="n">
        <x:v>46156</x:v>
      </x:c>
      <x:c r="C196" t="str">
        <x:v>B Kilula</x:v>
      </x:c>
      <x:c r="D196" t="str">
        <x:v>Permanent</x:v>
      </x:c>
      <x:c r="E196" t="str">
        <x:v>Croydon</x:v>
      </x:c>
      <x:c r="F196" t="str">
        <x:v>Operative Porter</x:v>
      </x:c>
      <x:c r="G196" t="str">
        <x:v>398450</x:v>
      </x:c>
      <x:c r="H196" t="str">
        <x:v>Apple Europe Ltd</x:v>
      </x:c>
      <x:c r="I196" s="22" t="n">
        <x:v>10</x:v>
      </x:c>
      <x:c r="J196" t="str">
        <x:v>Worked</x:v>
      </x:c>
      <x:c r="K196" t="str">
        <x:v>Employee 104064; home branch Croydon; assigned role Operative Porter | Deployment branch: Croydon | Actual role: Operative Porter | Jobs: 398450 | Customers: Apple Europe Ltd | Actual hours: 10.0; source records: 1</x:v>
      </x:c>
      <x:c r="L196" t="str">
        <x:v>Include</x:v>
      </x:c>
      <x:c r="M196"/>
      <x:c r="N196"/>
    </x:row>
    <x:row r="197">
      <x:c r="A197" t="str">
        <x:v>B Kilula|2026-05-15</x:v>
      </x:c>
      <x:c r="B197" s="888" t="n">
        <x:v>46157</x:v>
      </x:c>
      <x:c r="C197" t="str">
        <x:v>B Kilula</x:v>
      </x:c>
      <x:c r="D197" t="str">
        <x:v>Permanent</x:v>
      </x:c>
      <x:c r="E197" t="str">
        <x:v>Croydon</x:v>
      </x:c>
      <x:c r="F197" t="str">
        <x:v>Operative Porter</x:v>
      </x:c>
      <x:c r="G197" t="str">
        <x:v>398450</x:v>
      </x:c>
      <x:c r="H197" t="str">
        <x:v>Apple Europe Ltd</x:v>
      </x:c>
      <x:c r="I197" s="22" t="n">
        <x:v>10</x:v>
      </x:c>
      <x:c r="J197" t="str">
        <x:v>Worked</x:v>
      </x:c>
      <x:c r="K197" t="str">
        <x:v>Employee 104064; home branch Croydon; assigned role Operative Porter | Deployment branch: Croydon | Actual role: Operative Porter | Jobs: 398450 | Customers: Apple Europe Ltd | Actual hours: 10.0; source records: 1</x:v>
      </x:c>
      <x:c r="L197" t="str">
        <x:v>Include</x:v>
      </x:c>
      <x:c r="M197"/>
      <x:c r="N197"/>
    </x:row>
    <x:row r="198">
      <x:c r="A198" t="str">
        <x:v>B Kilula|2026-05-18</x:v>
      </x:c>
      <x:c r="B198" s="888" t="n">
        <x:v>46160</x:v>
      </x:c>
      <x:c r="C198" t="str">
        <x:v>B Kilula</x:v>
      </x:c>
      <x:c r="D198" t="str">
        <x:v>Permanent</x:v>
      </x:c>
      <x:c r="E198" t="str">
        <x:v>Croydon</x:v>
      </x:c>
      <x:c r="F198" t="str">
        <x:v>Operative Porter</x:v>
      </x:c>
      <x:c r="G198" t="str">
        <x:v>398450</x:v>
      </x:c>
      <x:c r="H198" t="str">
        <x:v>Apple Europe Ltd</x:v>
      </x:c>
      <x:c r="I198" s="22" t="n">
        <x:v>10</x:v>
      </x:c>
      <x:c r="J198" t="str">
        <x:v>Worked</x:v>
      </x:c>
      <x:c r="K198" t="str">
        <x:v>Employee 104064; home branch Croydon; assigned role Operative Porter | Deployment branch: Croydon | Actual role: Operative Porter | Jobs: 398450 | Customers: Apple Europe Ltd | Actual hours: 10.0; source records: 1</x:v>
      </x:c>
      <x:c r="L198" t="str">
        <x:v>Include</x:v>
      </x:c>
      <x:c r="M198"/>
      <x:c r="N198"/>
    </x:row>
    <x:row r="199">
      <x:c r="A199" t="str">
        <x:v>B Kilula|2026-05-19</x:v>
      </x:c>
      <x:c r="B199" s="888" t="n">
        <x:v>46161</x:v>
      </x:c>
      <x:c r="C199" t="str">
        <x:v>B Kilula</x:v>
      </x:c>
      <x:c r="D199" t="str">
        <x:v>Permanent</x:v>
      </x:c>
      <x:c r="E199" t="str">
        <x:v>Croydon</x:v>
      </x:c>
      <x:c r="F199" t="str">
        <x:v>Operative Porter</x:v>
      </x:c>
      <x:c r="G199" t="str">
        <x:v>398450</x:v>
      </x:c>
      <x:c r="H199" t="str">
        <x:v>Apple Europe Ltd</x:v>
      </x:c>
      <x:c r="I199" s="22" t="n">
        <x:v>10</x:v>
      </x:c>
      <x:c r="J199" t="str">
        <x:v>Worked</x:v>
      </x:c>
      <x:c r="K199" t="str">
        <x:v>Employee 104064; home branch Croydon; assigned role Operative Porter | Deployment branch: Croydon | Actual role: Operative Porter | Jobs: 398450 | Customers: Apple Europe Ltd | Actual hours: 10.0; source records: 1</x:v>
      </x:c>
      <x:c r="L199" t="str">
        <x:v>Include</x:v>
      </x:c>
      <x:c r="M199"/>
      <x:c r="N199"/>
    </x:row>
    <x:row r="200">
      <x:c r="A200" t="str">
        <x:v>B Kilula|2026-05-20</x:v>
      </x:c>
      <x:c r="B200" s="888" t="n">
        <x:v>46162</x:v>
      </x:c>
      <x:c r="C200" t="str">
        <x:v>B Kilula</x:v>
      </x:c>
      <x:c r="D200" t="str">
        <x:v>Permanent</x:v>
      </x:c>
      <x:c r="E200" t="str">
        <x:v>Croydon</x:v>
      </x:c>
      <x:c r="F200" t="str">
        <x:v>Operative Porter</x:v>
      </x:c>
      <x:c r="G200" t="str">
        <x:v>398450</x:v>
      </x:c>
      <x:c r="H200" t="str">
        <x:v>Apple Europe Ltd</x:v>
      </x:c>
      <x:c r="I200" s="22" t="n">
        <x:v>10</x:v>
      </x:c>
      <x:c r="J200" t="str">
        <x:v>Worked</x:v>
      </x:c>
      <x:c r="K200" t="str">
        <x:v>Employee 104064; home branch Croydon; assigned role Operative Porter | Deployment branch: Croydon | Actual role: Operative Porter | Jobs: 398450 | Customers: Apple Europe Ltd | Actual hours: 10.0; source records: 1</x:v>
      </x:c>
      <x:c r="L200" t="str">
        <x:v>Include</x:v>
      </x:c>
      <x:c r="M200"/>
      <x:c r="N200"/>
    </x:row>
    <x:row r="201">
      <x:c r="A201" t="str">
        <x:v>B Kilula|2026-05-21</x:v>
      </x:c>
      <x:c r="B201" s="888" t="n">
        <x:v>46163</x:v>
      </x:c>
      <x:c r="C201" t="str">
        <x:v>B Kilula</x:v>
      </x:c>
      <x:c r="D201" t="str">
        <x:v>Permanent</x:v>
      </x:c>
      <x:c r="E201" t="str">
        <x:v>Croydon</x:v>
      </x:c>
      <x:c r="F201" t="str">
        <x:v>Operative Porter</x:v>
      </x:c>
      <x:c r="G201" t="str">
        <x:v>398450</x:v>
      </x:c>
      <x:c r="H201" t="str">
        <x:v>Apple Europe Ltd</x:v>
      </x:c>
      <x:c r="I201" s="22" t="n">
        <x:v>10</x:v>
      </x:c>
      <x:c r="J201" t="str">
        <x:v>Worked</x:v>
      </x:c>
      <x:c r="K201" t="str">
        <x:v>Employee 104064; home branch Croydon; assigned role Operative Porter | Deployment branch: Croydon | Actual role: Operative Porter | Jobs: 398450 | Customers: Apple Europe Ltd | Actual hours: 10.0; source records: 1</x:v>
      </x:c>
      <x:c r="L201" t="str">
        <x:v>Include</x:v>
      </x:c>
      <x:c r="M201"/>
      <x:c r="N201"/>
    </x:row>
    <x:row r="202">
      <x:c r="A202" t="str">
        <x:v>B Kilula|2026-05-26</x:v>
      </x:c>
      <x:c r="B202" s="888" t="n">
        <x:v>46168</x:v>
      </x:c>
      <x:c r="C202" t="str">
        <x:v>B Kilula</x:v>
      </x:c>
      <x:c r="D202" t="str">
        <x:v>Permanent</x:v>
      </x:c>
      <x:c r="E202" t="str">
        <x:v>Croydon</x:v>
      </x:c>
      <x:c r="F202" t="str">
        <x:v>Operative Porter</x:v>
      </x:c>
      <x:c r="G202" t="str">
        <x:v>398450</x:v>
      </x:c>
      <x:c r="H202" t="str">
        <x:v>Apple Europe Ltd</x:v>
      </x:c>
      <x:c r="I202" s="22" t="n">
        <x:v>10</x:v>
      </x:c>
      <x:c r="J202" t="str">
        <x:v>Worked</x:v>
      </x:c>
      <x:c r="K202" t="str">
        <x:v>Employee 104064; home branch Croydon; assigned role Operative Porter | Deployment branch: Croydon | Actual role: Operative Porter | Jobs: 398450 | Customers: Apple Europe Ltd | Actual hours: 10.0; source records: 1</x:v>
      </x:c>
      <x:c r="L202" t="str">
        <x:v>Include</x:v>
      </x:c>
      <x:c r="M202"/>
      <x:c r="N202"/>
    </x:row>
    <x:row r="203">
      <x:c r="A203" t="str">
        <x:v>B Kilula|2026-05-27</x:v>
      </x:c>
      <x:c r="B203" s="888" t="n">
        <x:v>46169</x:v>
      </x:c>
      <x:c r="C203" t="str">
        <x:v>B Kilula</x:v>
      </x:c>
      <x:c r="D203" t="str">
        <x:v>Permanent</x:v>
      </x:c>
      <x:c r="E203" t="str">
        <x:v>Croydon</x:v>
      </x:c>
      <x:c r="F203" t="str">
        <x:v>Operative Porter</x:v>
      </x:c>
      <x:c r="G203" t="str">
        <x:v>398450</x:v>
      </x:c>
      <x:c r="H203" t="str">
        <x:v>Apple Europe Ltd</x:v>
      </x:c>
      <x:c r="I203" s="22" t="n">
        <x:v>10</x:v>
      </x:c>
      <x:c r="J203" t="str">
        <x:v>Worked</x:v>
      </x:c>
      <x:c r="K203" t="str">
        <x:v>Employee 104064; home branch Croydon; assigned role Operative Porter | Deployment branch: Croydon | Actual role: Operative Porter | Jobs: 398450 | Customers: Apple Europe Ltd | Actual hours: 10.0; source records: 1</x:v>
      </x:c>
      <x:c r="L203" t="str">
        <x:v>Include</x:v>
      </x:c>
      <x:c r="M203"/>
      <x:c r="N203"/>
    </x:row>
    <x:row r="204">
      <x:c r="A204" t="str">
        <x:v>B Kilula|2026-05-28</x:v>
      </x:c>
      <x:c r="B204" s="888" t="n">
        <x:v>46170</x:v>
      </x:c>
      <x:c r="C204" t="str">
        <x:v>B Kilula</x:v>
      </x:c>
      <x:c r="D204" t="str">
        <x:v>Permanent</x:v>
      </x:c>
      <x:c r="E204" t="str">
        <x:v>Croydon</x:v>
      </x:c>
      <x:c r="F204" t="str">
        <x:v>Operative Porter</x:v>
      </x:c>
      <x:c r="G204" t="str">
        <x:v>398450</x:v>
      </x:c>
      <x:c r="H204" t="str">
        <x:v>Apple Europe Ltd</x:v>
      </x:c>
      <x:c r="I204" s="22" t="n">
        <x:v>10</x:v>
      </x:c>
      <x:c r="J204" t="str">
        <x:v>Worked</x:v>
      </x:c>
      <x:c r="K204" t="str">
        <x:v>Employee 104064; home branch Croydon; assigned role Operative Porter | Deployment branch: Croydon | Actual role: Operative Porter | Jobs: 398450 | Customers: Apple Europe Ltd | Actual hours: 10.0; source records: 1</x:v>
      </x:c>
      <x:c r="L204" t="str">
        <x:v>Include</x:v>
      </x:c>
      <x:c r="M204"/>
      <x:c r="N204"/>
    </x:row>
    <x:row r="205">
      <x:c r="A205" t="str">
        <x:v>B Kilula|2026-05-29</x:v>
      </x:c>
      <x:c r="B205" s="888" t="n">
        <x:v>46171</x:v>
      </x:c>
      <x:c r="C205" t="str">
        <x:v>B Kilula</x:v>
      </x:c>
      <x:c r="D205" t="str">
        <x:v>Permanent</x:v>
      </x:c>
      <x:c r="E205" t="str">
        <x:v>Croydon</x:v>
      </x:c>
      <x:c r="F205" t="str">
        <x:v>Operative Porter</x:v>
      </x:c>
      <x:c r="G205" t="str">
        <x:v>398450</x:v>
      </x:c>
      <x:c r="H205" t="str">
        <x:v>Apple Europe Ltd</x:v>
      </x:c>
      <x:c r="I205" s="22" t="n">
        <x:v>10</x:v>
      </x:c>
      <x:c r="J205" t="str">
        <x:v>Worked</x:v>
      </x:c>
      <x:c r="K205" t="str">
        <x:v>Employee 104064; home branch Croydon; assigned role Operative Porter | Deployment branch: Croydon | Actual role: Operative Porter | Jobs: 398450 | Customers: Apple Europe Ltd | Actual hours: 10.0; source records: 1</x:v>
      </x:c>
      <x:c r="L205" t="str">
        <x:v>Include</x:v>
      </x:c>
      <x:c r="M205"/>
      <x:c r="N205"/>
    </x:row>
    <x:row r="206">
      <x:c r="A206" t="str">
        <x:v>B Lewis|2026-05-15</x:v>
      </x:c>
      <x:c r="B206" s="888" t="n">
        <x:v>46157</x:v>
      </x:c>
      <x:c r="C206" t="str">
        <x:v>B Lewis</x:v>
      </x:c>
      <x:c r="D206" t="str">
        <x:v>Permanent</x:v>
      </x:c>
      <x:c r="E206" t="str">
        <x:v>Thurrock</x:v>
      </x:c>
      <x:c r="F206" t="str">
        <x:v>Operative Skilled</x:v>
      </x:c>
      <x:c r="G206" t="str">
        <x:v>402144</x:v>
      </x:c>
      <x:c r="H206" t="str">
        <x:v>Bloomberg</x:v>
      </x:c>
      <x:c r="I206" s="22" t="n">
        <x:v>7.5</x:v>
      </x:c>
      <x:c r="J206" t="str">
        <x:v>Worked</x:v>
      </x:c>
      <x:c r="K206" t="str">
        <x:v>Employee 1408; home branch Thurrock; assigned role Operative Skilled | Deployment branch: Thurrock | Actual role: Operative Porter | Jobs: 402144 | Customers: Bloomberg | Actual hours: 7.5; source records: 1</x:v>
      </x:c>
      <x:c r="L206" t="str">
        <x:v>Include</x:v>
      </x:c>
      <x:c r="M206"/>
      <x:c r="N206"/>
    </x:row>
    <x:row r="207">
      <x:c r="A207" t="str">
        <x:v>B Lewis|2026-05-22</x:v>
      </x:c>
      <x:c r="B207" s="888" t="n">
        <x:v>46164</x:v>
      </x:c>
      <x:c r="C207" t="str">
        <x:v>B Lewis</x:v>
      </x:c>
      <x:c r="D207" t="str">
        <x:v>Permanent</x:v>
      </x:c>
      <x:c r="E207" t="str">
        <x:v>Thurrock</x:v>
      </x:c>
      <x:c r="F207" t="str">
        <x:v>Operative Skilled</x:v>
      </x:c>
      <x:c r="G207" t="str">
        <x:v>401890, 401755</x:v>
      </x:c>
      <x:c r="H207" t="str">
        <x:v>UBS EUROPE SE - Milan; UBS Europe SE Luxembourg</x:v>
      </x:c>
      <x:c r="I207" s="22" t="n">
        <x:v>17</x:v>
      </x:c>
      <x:c r="J207" t="str">
        <x:v>Worked — 2 records</x:v>
      </x:c>
      <x:c r="K207" t="str">
        <x:v>Employee 1408; home branch Thurrock; assigned role Operative Skilled | Deployment branch: Thurrock | Actual role: Operative Skilled | Jobs: 401890, 401755 | Customers: UBS EUROPE SE - Milan; UBS Europe SE Luxembourg | Actual hours: 17.0; source records: 2</x:v>
      </x:c>
      <x:c r="L207" t="str">
        <x:v>Include</x:v>
      </x:c>
      <x:c r="M207"/>
      <x:c r="N207"/>
    </x:row>
    <x:row r="208">
      <x:c r="A208" t="str">
        <x:v>B Lewis|2026-05-24</x:v>
      </x:c>
      <x:c r="B208" s="888" t="n">
        <x:v>46166</x:v>
      </x:c>
      <x:c r="C208" t="str">
        <x:v>B Lewis</x:v>
      </x:c>
      <x:c r="D208" t="str">
        <x:v>Permanent</x:v>
      </x:c>
      <x:c r="E208" t="str">
        <x:v>Thurrock</x:v>
      </x:c>
      <x:c r="F208" t="str">
        <x:v>Operative Skilled</x:v>
      </x:c>
      <x:c r="G208" t="str">
        <x:v>401755</x:v>
      </x:c>
      <x:c r="H208" t="str">
        <x:v>UBS Europe SE Luxembourg</x:v>
      </x:c>
      <x:c r="I208" s="22" t="n">
        <x:v>8.5</x:v>
      </x:c>
      <x:c r="J208" t="str">
        <x:v>Worked</x:v>
      </x:c>
      <x:c r="K208" t="str">
        <x:v>Employee 1408; home branch Thurrock; assigned role Operative Skilled | Deployment branch: Thurrock | Actual role: Operative Skilled | Jobs: 401755 | Customers: UBS Europe SE Luxembourg | Actual hours: 8.5; source records: 1</x:v>
      </x:c>
      <x:c r="L208" t="str">
        <x:v>Include</x:v>
      </x:c>
      <x:c r="M208"/>
      <x:c r="N208"/>
    </x:row>
    <x:row r="209">
      <x:c r="A209" t="str">
        <x:v>B Lewis|2026-05-25</x:v>
      </x:c>
      <x:c r="B209" s="888" t="n">
        <x:v>46167</x:v>
      </x:c>
      <x:c r="C209" t="str">
        <x:v>B Lewis</x:v>
      </x:c>
      <x:c r="D209" t="str">
        <x:v>Permanent</x:v>
      </x:c>
      <x:c r="E209" t="str">
        <x:v>Thurrock</x:v>
      </x:c>
      <x:c r="F209" t="str">
        <x:v>Operative Skilled</x:v>
      </x:c>
      <x:c r="G209" t="str">
        <x:v>401755</x:v>
      </x:c>
      <x:c r="H209" t="str">
        <x:v>UBS Europe SE Luxembourg</x:v>
      </x:c>
      <x:c r="I209" s="22" t="n">
        <x:v>8.5</x:v>
      </x:c>
      <x:c r="J209" t="str">
        <x:v>Worked</x:v>
      </x:c>
      <x:c r="K209" t="str">
        <x:v>Employee 1408; home branch Thurrock; assigned role Operative Skilled | Deployment branch: Thurrock | Actual role: Operative Skilled | Jobs: 401755 | Customers: UBS Europe SE Luxembourg | Actual hours: 8.5; source records: 1</x:v>
      </x:c>
      <x:c r="L209" t="str">
        <x:v>Include</x:v>
      </x:c>
      <x:c r="M209"/>
      <x:c r="N209"/>
    </x:row>
    <x:row r="210">
      <x:c r="A210" t="str">
        <x:v>B Martin (B) EV|2026-05-01</x:v>
      </x:c>
      <x:c r="B210" s="888" t="n">
        <x:v>46143</x:v>
      </x:c>
      <x:c r="C210" t="str">
        <x:v>B Martin (B) EV</x:v>
      </x:c>
      <x:c r="D210" t="str">
        <x:v>Permanent</x:v>
      </x:c>
      <x:c r="E210" t="str">
        <x:v>Thurrock</x:v>
      </x:c>
      <x:c r="F210" t="str">
        <x:v>Operative Skilled</x:v>
      </x:c>
      <x:c r="G210" t="str">
        <x:v>401559</x:v>
      </x:c>
      <x:c r="H210" t="str">
        <x:v>UBS Europe SE Luxembourg</x:v>
      </x:c>
      <x:c r="I210" s="22" t="n">
        <x:v>17</x:v>
      </x:c>
      <x:c r="J210" t="str">
        <x:v>Worked</x:v>
      </x:c>
      <x:c r="K210" t="str">
        <x:v>Employee 1128; home branch Thurrock; assigned role Operative Skilled | Deployment branch: Thurrock | Actual role: Operative Skilled | Jobs: 401559 | Customers: UBS Europe SE Luxembourg | Actual hours: 17.0; source records: 1</x:v>
      </x:c>
      <x:c r="L210" t="str">
        <x:v>Include</x:v>
      </x:c>
      <x:c r="M210"/>
      <x:c r="N210"/>
    </x:row>
    <x:row r="211">
      <x:c r="A211" t="str">
        <x:v>B Martin (B) EV|2026-05-02</x:v>
      </x:c>
      <x:c r="B211" s="888" t="n">
        <x:v>46144</x:v>
      </x:c>
      <x:c r="C211" t="str">
        <x:v>B Martin (B) EV</x:v>
      </x:c>
      <x:c r="D211" t="str">
        <x:v>Permanent</x:v>
      </x:c>
      <x:c r="E211" t="str">
        <x:v>Thurrock</x:v>
      </x:c>
      <x:c r="F211" t="str">
        <x:v>Operative Skilled</x:v>
      </x:c>
      <x:c r="G211" t="str">
        <x:v>401559</x:v>
      </x:c>
      <x:c r="H211" t="str">
        <x:v>UBS Europe SE Luxembourg</x:v>
      </x:c>
      <x:c r="I211" s="22" t="n">
        <x:v>8.5</x:v>
      </x:c>
      <x:c r="J211" t="str">
        <x:v>Worked</x:v>
      </x:c>
      <x:c r="K211" t="str">
        <x:v>Employee 1128; home branch Thurrock; assigned role Operative Skilled | Deployment branch: Thurrock | Actual role: Operative Skilled | Jobs: 401559 | Customers: UBS Europe SE Luxembourg | Actual hours: 8.5; source records: 1</x:v>
      </x:c>
      <x:c r="L211" t="str">
        <x:v>Include</x:v>
      </x:c>
      <x:c r="M211"/>
      <x:c r="N211"/>
    </x:row>
    <x:row r="212">
      <x:c r="A212" t="str">
        <x:v>B Martin (B) EV|2026-05-03</x:v>
      </x:c>
      <x:c r="B212" s="888" t="n">
        <x:v>46145</x:v>
      </x:c>
      <x:c r="C212" t="str">
        <x:v>B Martin (B) EV</x:v>
      </x:c>
      <x:c r="D212" t="str">
        <x:v>Permanent</x:v>
      </x:c>
      <x:c r="E212" t="str">
        <x:v>Thurrock</x:v>
      </x:c>
      <x:c r="F212" t="str">
        <x:v>Operative Skilled</x:v>
      </x:c>
      <x:c r="G212" t="str">
        <x:v>401559</x:v>
      </x:c>
      <x:c r="H212" t="str">
        <x:v>UBS Europe SE Luxembourg</x:v>
      </x:c>
      <x:c r="I212" s="22" t="n">
        <x:v>8.5</x:v>
      </x:c>
      <x:c r="J212" t="str">
        <x:v>Worked</x:v>
      </x:c>
      <x:c r="K212" t="str">
        <x:v>Employee 1128; home branch Thurrock; assigned role Operative Skilled | Deployment branch: Thurrock | Actual role: Operative Skilled | Jobs: 401559 | Customers: UBS Europe SE Luxembourg | Actual hours: 8.5; source records: 1</x:v>
      </x:c>
      <x:c r="L212" t="str">
        <x:v>Include</x:v>
      </x:c>
      <x:c r="M212"/>
      <x:c r="N212"/>
    </x:row>
    <x:row r="213">
      <x:c r="A213" t="str">
        <x:v>B Martin (B) EV|2026-05-04</x:v>
      </x:c>
      <x:c r="B213" s="888" t="n">
        <x:v>46146</x:v>
      </x:c>
      <x:c r="C213" t="str">
        <x:v>B Martin (B) EV</x:v>
      </x:c>
      <x:c r="D213" t="str">
        <x:v>Permanent</x:v>
      </x:c>
      <x:c r="E213" t="str">
        <x:v>Thurrock</x:v>
      </x:c>
      <x:c r="F213" t="str">
        <x:v>Operative Skilled</x:v>
      </x:c>
      <x:c r="G213" t="str">
        <x:v>401559</x:v>
      </x:c>
      <x:c r="H213" t="str">
        <x:v>UBS Europe SE Luxembourg</x:v>
      </x:c>
      <x:c r="I213" s="22" t="n">
        <x:v>8.5</x:v>
      </x:c>
      <x:c r="J213" t="str">
        <x:v>Worked</x:v>
      </x:c>
      <x:c r="K213" t="str">
        <x:v>Employee 1128; home branch Thurrock; assigned role Operative Skilled | Deployment branch: Thurrock | Actual role: Operative Skilled | Jobs: 401559 | Customers: UBS Europe SE Luxembourg | Actual hours: 8.5; source records: 1</x:v>
      </x:c>
      <x:c r="L213" t="str">
        <x:v>Include</x:v>
      </x:c>
      <x:c r="M213"/>
      <x:c r="N213"/>
    </x:row>
    <x:row r="214">
      <x:c r="A214" t="str">
        <x:v>B Martin (B) EV|2026-05-05</x:v>
      </x:c>
      <x:c r="B214" s="888" t="n">
        <x:v>46147</x:v>
      </x:c>
      <x:c r="C214" t="str">
        <x:v>B Martin (B) EV</x:v>
      </x:c>
      <x:c r="D214" t="str">
        <x:v>Permanent</x:v>
      </x:c>
      <x:c r="E214" t="str">
        <x:v>Thurrock</x:v>
      </x:c>
      <x:c r="F214" t="str">
        <x:v>Operative Skilled</x:v>
      </x:c>
      <x:c r="G214"/>
      <x:c r="H214"/>
      <x:c r="I214" s="22" t="n">
        <x:v>0</x:v>
      </x:c>
      <x:c r="J214" t="str">
        <x:v>Annual leave</x:v>
      </x:c>
      <x:c r="K214" t="str">
        <x:v>Employee 1128; home branch Thurrock; assigned role Operative Skilled | Leave: Annual Leave (Days) | Leave calendar basis: Fixed schedule</x:v>
      </x:c>
      <x:c r="L214" t="str">
        <x:v>Include</x:v>
      </x:c>
      <x:c r="M214"/>
      <x:c r="N214"/>
    </x:row>
    <x:row r="215">
      <x:c r="A215" t="str">
        <x:v>B Martin (B) EV|2026-05-06</x:v>
      </x:c>
      <x:c r="B215" s="888" t="n">
        <x:v>46148</x:v>
      </x:c>
      <x:c r="C215" t="str">
        <x:v>B Martin (B) EV</x:v>
      </x:c>
      <x:c r="D215" t="str">
        <x:v>Permanent</x:v>
      </x:c>
      <x:c r="E215" t="str">
        <x:v>Thurrock</x:v>
      </x:c>
      <x:c r="F215" t="str">
        <x:v>Operative Skilled</x:v>
      </x:c>
      <x:c r="G215" t="str">
        <x:v>401979</x:v>
      </x:c>
      <x:c r="H215" t="str">
        <x:v>Shawbrook Bank Ltd</x:v>
      </x:c>
      <x:c r="I215" s="22" t="n">
        <x:v>7.5</x:v>
      </x:c>
      <x:c r="J215" t="str">
        <x:v>Worked</x:v>
      </x:c>
      <x:c r="K215" t="str">
        <x:v>Employee 1128; home branch Thurrock; assigned role Operative Skilled | Deployment branch: Glasgow | Actual role: Operative Porter | Jobs: 401979 | Customers: Shawbrook Bank Ltd | Actual hours: 7.5; source records: 1</x:v>
      </x:c>
      <x:c r="L215" t="str">
        <x:v>Include</x:v>
      </x:c>
      <x:c r="M215"/>
      <x:c r="N215"/>
    </x:row>
    <x:row r="216">
      <x:c r="A216" t="str">
        <x:v>B Martin (B) EV|2026-05-07</x:v>
      </x:c>
      <x:c r="B216" s="888" t="n">
        <x:v>46149</x:v>
      </x:c>
      <x:c r="C216" t="str">
        <x:v>B Martin (B) EV</x:v>
      </x:c>
      <x:c r="D216" t="str">
        <x:v>Permanent</x:v>
      </x:c>
      <x:c r="E216" t="str">
        <x:v>Thurrock</x:v>
      </x:c>
      <x:c r="F216" t="str">
        <x:v>Operative Skilled</x:v>
      </x:c>
      <x:c r="G216" t="str">
        <x:v>398532</x:v>
      </x:c>
      <x:c r="H216" t="str">
        <x:v>Southwark Local Elections 2026</x:v>
      </x:c>
      <x:c r="I216" s="22" t="n">
        <x:v>7.5</x:v>
      </x:c>
      <x:c r="J216" t="str">
        <x:v>Worked</x:v>
      </x:c>
      <x:c r="K216" t="str">
        <x:v>Employee 1128; home branch Thurrock; assigned role Operative Skilled | Deployment branch: Croydon | Actual role: Operative Driver | Jobs: 398532 | Customers: Southwark Local Elections 2026 | Actual hours: 7.5; source records: 1</x:v>
      </x:c>
      <x:c r="L216" t="str">
        <x:v>Include</x:v>
      </x:c>
      <x:c r="M216"/>
      <x:c r="N216"/>
    </x:row>
    <x:row r="217">
      <x:c r="A217" t="str">
        <x:v>B Martin (B) EV|2026-05-08</x:v>
      </x:c>
      <x:c r="B217" s="888" t="n">
        <x:v>46150</x:v>
      </x:c>
      <x:c r="C217" t="str">
        <x:v>B Martin (B) EV</x:v>
      </x:c>
      <x:c r="D217" t="str">
        <x:v>Permanent</x:v>
      </x:c>
      <x:c r="E217" t="str">
        <x:v>Thurrock</x:v>
      </x:c>
      <x:c r="F217" t="str">
        <x:v>Operative Skilled</x:v>
      </x:c>
      <x:c r="G217" t="str">
        <x:v>400315</x:v>
      </x:c>
      <x:c r="H217" t="str">
        <x:v>Accenture UK Ltd</x:v>
      </x:c>
      <x:c r="I217" s="22" t="n">
        <x:v>7.5</x:v>
      </x:c>
      <x:c r="J217" t="str">
        <x:v>Worked</x:v>
      </x:c>
      <x:c r="K217" t="str">
        <x:v>Employee 1128; home branch Thurrock; assigned role Operative Skilled | Deployment branch: Thurrock | Actual role: Operative Skilled | Jobs: 400315 | Customers: Accenture UK Ltd | Actual hours: 7.5; source records: 1</x:v>
      </x:c>
      <x:c r="L217" t="str">
        <x:v>Include</x:v>
      </x:c>
      <x:c r="M217"/>
      <x:c r="N217"/>
    </x:row>
    <x:row r="218">
      <x:c r="A218" t="str">
        <x:v>B Martin (B) EV|2026-05-09</x:v>
      </x:c>
      <x:c r="B218" s="888" t="n">
        <x:v>46151</x:v>
      </x:c>
      <x:c r="C218" t="str">
        <x:v>B Martin (B) EV</x:v>
      </x:c>
      <x:c r="D218" t="str">
        <x:v>Permanent</x:v>
      </x:c>
      <x:c r="E218" t="str">
        <x:v>Thurrock</x:v>
      </x:c>
      <x:c r="F218" t="str">
        <x:v>Operative Skilled</x:v>
      </x:c>
      <x:c r="G218" t="str">
        <x:v>402122</x:v>
      </x:c>
      <x:c r="H218" t="str">
        <x:v>UBS Investment Bank</x:v>
      </x:c>
      <x:c r="I218" s="22" t="n">
        <x:v>8.5</x:v>
      </x:c>
      <x:c r="J218" t="str">
        <x:v>Worked</x:v>
      </x:c>
      <x:c r="K218" t="str">
        <x:v>Employee 1128; home branch Thurrock; assigned role Operative Skilled | Deployment branch: Thurrock | Actual role: Operative Skilled | Jobs: 402122 | Customers: UBS Investment Bank | Actual hours: 8.5; source records: 1</x:v>
      </x:c>
      <x:c r="L218" t="str">
        <x:v>Include</x:v>
      </x:c>
      <x:c r="M218"/>
      <x:c r="N218"/>
    </x:row>
    <x:row r="219">
      <x:c r="A219" t="str">
        <x:v>B Martin (B) EV|2026-05-11</x:v>
      </x:c>
      <x:c r="B219" s="888" t="n">
        <x:v>46153</x:v>
      </x:c>
      <x:c r="C219" t="str">
        <x:v>B Martin (B) EV</x:v>
      </x:c>
      <x:c r="D219" t="str">
        <x:v>Permanent</x:v>
      </x:c>
      <x:c r="E219" t="str">
        <x:v>Thurrock</x:v>
      </x:c>
      <x:c r="F219" t="str">
        <x:v>Operative Skilled</x:v>
      </x:c>
      <x:c r="G219" t="str">
        <x:v>401824</x:v>
      </x:c>
      <x:c r="H219" t="str">
        <x:v>Moody's Corporation/JLL</x:v>
      </x:c>
      <x:c r="I219" s="22" t="n">
        <x:v>6.5</x:v>
      </x:c>
      <x:c r="J219" t="str">
        <x:v>Worked</x:v>
      </x:c>
      <x:c r="K219" t="str">
        <x:v>Employee 1128; home branch Thurrock; assigned role Operative Skilled | Deployment branch: Thurrock | Actual role: Operative Driver | Jobs: 401824 | Customers: Moody's Corporation/JLL | Actual hours: 6.5; source records: 1</x:v>
      </x:c>
      <x:c r="L219" t="str">
        <x:v>Include</x:v>
      </x:c>
      <x:c r="M219"/>
      <x:c r="N219"/>
    </x:row>
    <x:row r="220">
      <x:c r="A220" t="str">
        <x:v>B Martin (B) EV|2026-05-12</x:v>
      </x:c>
      <x:c r="B220" s="888" t="n">
        <x:v>46154</x:v>
      </x:c>
      <x:c r="C220" t="str">
        <x:v>B Martin (B) EV</x:v>
      </x:c>
      <x:c r="D220" t="str">
        <x:v>Permanent</x:v>
      </x:c>
      <x:c r="E220" t="str">
        <x:v>Thurrock</x:v>
      </x:c>
      <x:c r="F220" t="str">
        <x:v>Operative Skilled</x:v>
      </x:c>
      <x:c r="G220" t="str">
        <x:v>402098</x:v>
      </x:c>
      <x:c r="H220" t="str">
        <x:v>Protech Network Solutions</x:v>
      </x:c>
      <x:c r="I220" s="22" t="n">
        <x:v>7.5</x:v>
      </x:c>
      <x:c r="J220" t="str">
        <x:v>Worked</x:v>
      </x:c>
      <x:c r="K220" t="str">
        <x:v>Employee 1128; home branch Thurrock; assigned role Operative Skilled | Deployment branch: Thurrock | Actual role: Operative Driver | Jobs: 402098 | Customers: Protech Network Solutions | Actual hours: 7.5; source records: 1</x:v>
      </x:c>
      <x:c r="L220" t="str">
        <x:v>Include</x:v>
      </x:c>
      <x:c r="M220"/>
      <x:c r="N220"/>
    </x:row>
    <x:row r="221">
      <x:c r="A221" t="str">
        <x:v>B Martin (B) EV|2026-05-13</x:v>
      </x:c>
      <x:c r="B221" s="888" t="n">
        <x:v>46155</x:v>
      </x:c>
      <x:c r="C221" t="str">
        <x:v>B Martin (B) EV</x:v>
      </x:c>
      <x:c r="D221" t="str">
        <x:v>Permanent</x:v>
      </x:c>
      <x:c r="E221" t="str">
        <x:v>Thurrock</x:v>
      </x:c>
      <x:c r="F221" t="str">
        <x:v>Operative Skilled</x:v>
      </x:c>
      <x:c r="G221" t="str">
        <x:v>402098</x:v>
      </x:c>
      <x:c r="H221" t="str">
        <x:v>Protech Network Solutions</x:v>
      </x:c>
      <x:c r="I221" s="22" t="n">
        <x:v>6.5</x:v>
      </x:c>
      <x:c r="J221" t="str">
        <x:v>Worked</x:v>
      </x:c>
      <x:c r="K221" t="str">
        <x:v>Employee 1128; home branch Thurrock; assigned role Operative Skilled | Deployment branch: Thurrock | Actual role: Operative Driver | Jobs: 402098 | Customers: Protech Network Solutions | Actual hours: 6.5; source records: 1</x:v>
      </x:c>
      <x:c r="L221" t="str">
        <x:v>Include</x:v>
      </x:c>
      <x:c r="M221"/>
      <x:c r="N221"/>
    </x:row>
    <x:row r="222">
      <x:c r="A222" t="str">
        <x:v>B Martin (B) EV|2026-05-14</x:v>
      </x:c>
      <x:c r="B222" s="888" t="n">
        <x:v>46156</x:v>
      </x:c>
      <x:c r="C222" t="str">
        <x:v>B Martin (B) EV</x:v>
      </x:c>
      <x:c r="D222" t="str">
        <x:v>Permanent</x:v>
      </x:c>
      <x:c r="E222" t="str">
        <x:v>Thurrock</x:v>
      </x:c>
      <x:c r="F222" t="str">
        <x:v>Operative Skilled</x:v>
      </x:c>
      <x:c r="G222" t="str">
        <x:v>402140</x:v>
      </x:c>
      <x:c r="H222" t="str">
        <x:v>Protech Network Solutions</x:v>
      </x:c>
      <x:c r="I222" s="22" t="n">
        <x:v>11</x:v>
      </x:c>
      <x:c r="J222" t="str">
        <x:v>Worked</x:v>
      </x:c>
      <x:c r="K222" t="str">
        <x:v>Employee 1128; home branch Thurrock; assigned role Operative Skilled | Deployment branch: Thurrock | Actual role: Operative Driver | Jobs: 402140 | Customers: Protech Network Solutions | Actual hours: 11.0; source records: 1</x:v>
      </x:c>
      <x:c r="L222" t="str">
        <x:v>Include</x:v>
      </x:c>
      <x:c r="M222"/>
      <x:c r="N222"/>
    </x:row>
    <x:row r="223">
      <x:c r="A223" t="str">
        <x:v>B Martin (B) EV|2026-05-15</x:v>
      </x:c>
      <x:c r="B223" s="888" t="n">
        <x:v>46157</x:v>
      </x:c>
      <x:c r="C223" t="str">
        <x:v>B Martin (B) EV</x:v>
      </x:c>
      <x:c r="D223" t="str">
        <x:v>Permanent</x:v>
      </x:c>
      <x:c r="E223" t="str">
        <x:v>Thurrock</x:v>
      </x:c>
      <x:c r="F223" t="str">
        <x:v>Operative Skilled</x:v>
      </x:c>
      <x:c r="G223" t="str">
        <x:v>402131</x:v>
      </x:c>
      <x:c r="H223" t="str">
        <x:v>London Metropolitan University</x:v>
      </x:c>
      <x:c r="I223" s="22" t="n">
        <x:v>5.5</x:v>
      </x:c>
      <x:c r="J223" t="str">
        <x:v>Worked</x:v>
      </x:c>
      <x:c r="K223" t="str">
        <x:v>Employee 1128; home branch Thurrock; assigned role Operative Skilled | Deployment branch: Thurrock | Actual role: Operative Porter | Jobs: 402131 | Customers: London Metropolitan University | Actual hours: 5.5; source records: 1</x:v>
      </x:c>
      <x:c r="L223" t="str">
        <x:v>Include</x:v>
      </x:c>
      <x:c r="M223"/>
      <x:c r="N223"/>
    </x:row>
    <x:row r="224">
      <x:c r="A224" t="str">
        <x:v>B Martin (B) EV|2026-05-18</x:v>
      </x:c>
      <x:c r="B224" s="888" t="n">
        <x:v>46160</x:v>
      </x:c>
      <x:c r="C224" t="str">
        <x:v>B Martin (B) EV</x:v>
      </x:c>
      <x:c r="D224" t="str">
        <x:v>Permanent</x:v>
      </x:c>
      <x:c r="E224" t="str">
        <x:v>Thurrock</x:v>
      </x:c>
      <x:c r="F224" t="str">
        <x:v>Operative Skilled</x:v>
      </x:c>
      <x:c r="G224" t="str">
        <x:v>401890</x:v>
      </x:c>
      <x:c r="H224" t="str">
        <x:v>UBS EUROPE SE - Milan</x:v>
      </x:c>
      <x:c r="I224" s="22" t="n">
        <x:v>9.5</x:v>
      </x:c>
      <x:c r="J224" t="str">
        <x:v>Worked</x:v>
      </x:c>
      <x:c r="K224" t="str">
        <x:v>Employee 1128; home branch Thurrock; assigned role Operative Skilled | Deployment branch: Thurrock | Actual role: Operative Skilled | Jobs: 401890 | Customers: UBS EUROPE SE - Milan | Actual hours: 9.5; source records: 1</x:v>
      </x:c>
      <x:c r="L224" t="str">
        <x:v>Include</x:v>
      </x:c>
      <x:c r="M224"/>
      <x:c r="N224"/>
    </x:row>
    <x:row r="225">
      <x:c r="A225" t="str">
        <x:v>B Martin (B) EV|2026-05-19</x:v>
      </x:c>
      <x:c r="B225" s="888" t="n">
        <x:v>46161</x:v>
      </x:c>
      <x:c r="C225" t="str">
        <x:v>B Martin (B) EV</x:v>
      </x:c>
      <x:c r="D225" t="str">
        <x:v>Permanent</x:v>
      </x:c>
      <x:c r="E225" t="str">
        <x:v>Thurrock</x:v>
      </x:c>
      <x:c r="F225" t="str">
        <x:v>Operative Skilled</x:v>
      </x:c>
      <x:c r="G225" t="str">
        <x:v>401890</x:v>
      </x:c>
      <x:c r="H225" t="str">
        <x:v>UBS EUROPE SE - Milan</x:v>
      </x:c>
      <x:c r="I225" s="22" t="n">
        <x:v>11.5</x:v>
      </x:c>
      <x:c r="J225" t="str">
        <x:v>Worked</x:v>
      </x:c>
      <x:c r="K225" t="str">
        <x:v>Employee 1128; home branch Thurrock; assigned role Operative Skilled | Deployment branch: Thurrock | Actual role: Operative Skilled | Jobs: 401890 | Customers: UBS EUROPE SE - Milan | Actual hours: 11.5; source records: 1</x:v>
      </x:c>
      <x:c r="L225" t="str">
        <x:v>Include</x:v>
      </x:c>
      <x:c r="M225"/>
      <x:c r="N225"/>
    </x:row>
    <x:row r="226">
      <x:c r="A226" t="str">
        <x:v>B Martin (B) EV|2026-05-20</x:v>
      </x:c>
      <x:c r="B226" s="888" t="n">
        <x:v>46162</x:v>
      </x:c>
      <x:c r="C226" t="str">
        <x:v>B Martin (B) EV</x:v>
      </x:c>
      <x:c r="D226" t="str">
        <x:v>Permanent</x:v>
      </x:c>
      <x:c r="E226" t="str">
        <x:v>Thurrock</x:v>
      </x:c>
      <x:c r="F226" t="str">
        <x:v>Operative Skilled</x:v>
      </x:c>
      <x:c r="G226" t="str">
        <x:v>401890</x:v>
      </x:c>
      <x:c r="H226" t="str">
        <x:v>UBS EUROPE SE - Milan</x:v>
      </x:c>
      <x:c r="I226" s="22" t="n">
        <x:v>8.5</x:v>
      </x:c>
      <x:c r="J226" t="str">
        <x:v>Worked</x:v>
      </x:c>
      <x:c r="K226" t="str">
        <x:v>Employee 1128; home branch Thurrock; assigned role Operative Skilled | Deployment branch: Thurrock | Actual role: Operative Skilled | Jobs: 401890 | Customers: UBS EUROPE SE - Milan | Actual hours: 8.5; source records: 1</x:v>
      </x:c>
      <x:c r="L226" t="str">
        <x:v>Include</x:v>
      </x:c>
      <x:c r="M226"/>
      <x:c r="N226"/>
    </x:row>
    <x:row r="227">
      <x:c r="A227" t="str">
        <x:v>B Martin (B) EV|2026-05-21</x:v>
      </x:c>
      <x:c r="B227" s="888" t="n">
        <x:v>46163</x:v>
      </x:c>
      <x:c r="C227" t="str">
        <x:v>B Martin (B) EV</x:v>
      </x:c>
      <x:c r="D227" t="str">
        <x:v>Permanent</x:v>
      </x:c>
      <x:c r="E227" t="str">
        <x:v>Thurrock</x:v>
      </x:c>
      <x:c r="F227" t="str">
        <x:v>Operative Skilled</x:v>
      </x:c>
      <x:c r="G227" t="str">
        <x:v>401890</x:v>
      </x:c>
      <x:c r="H227" t="str">
        <x:v>UBS EUROPE SE - Milan</x:v>
      </x:c>
      <x:c r="I227" s="22" t="n">
        <x:v>8.5</x:v>
      </x:c>
      <x:c r="J227" t="str">
        <x:v>Worked</x:v>
      </x:c>
      <x:c r="K227" t="str">
        <x:v>Employee 1128; home branch Thurrock; assigned role Operative Skilled | Deployment branch: Thurrock | Actual role: Operative Skilled | Jobs: 401890 | Customers: UBS EUROPE SE - Milan | Actual hours: 8.5; source records: 1</x:v>
      </x:c>
      <x:c r="L227" t="str">
        <x:v>Include</x:v>
      </x:c>
      <x:c r="M227"/>
      <x:c r="N227"/>
    </x:row>
    <x:row r="228">
      <x:c r="A228" t="str">
        <x:v>B Martin (B) EV|2026-05-22</x:v>
      </x:c>
      <x:c r="B228" s="888" t="n">
        <x:v>46164</x:v>
      </x:c>
      <x:c r="C228" t="str">
        <x:v>B Martin (B) EV</x:v>
      </x:c>
      <x:c r="D228" t="str">
        <x:v>Permanent</x:v>
      </x:c>
      <x:c r="E228" t="str">
        <x:v>Thurrock</x:v>
      </x:c>
      <x:c r="F228" t="str">
        <x:v>Operative Skilled</x:v>
      </x:c>
      <x:c r="G228" t="str">
        <x:v>401890, 401755</x:v>
      </x:c>
      <x:c r="H228" t="str">
        <x:v>UBS EUROPE SE - Milan; UBS Europe SE Luxembourg</x:v>
      </x:c>
      <x:c r="I228" s="22" t="n">
        <x:v>25.5</x:v>
      </x:c>
      <x:c r="J228" t="str">
        <x:v>Worked — 2 records</x:v>
      </x:c>
      <x:c r="K228" t="str">
        <x:v>Employee 1128; home branch Thurrock; assigned role Operative Skilled | Deployment branch: Thurrock | Actual role: Operative Skilled | Jobs: 401890, 401755 | Customers: UBS EUROPE SE - Milan; UBS Europe SE Luxembourg | Actual hours: 25.5; source records: 2</x:v>
      </x:c>
      <x:c r="L228" t="str">
        <x:v>Include</x:v>
      </x:c>
      <x:c r="M228"/>
      <x:c r="N228"/>
    </x:row>
    <x:row r="229">
      <x:c r="A229" t="str">
        <x:v>B Martin (B) EV|2026-05-23</x:v>
      </x:c>
      <x:c r="B229" s="888" t="n">
        <x:v>46165</x:v>
      </x:c>
      <x:c r="C229" t="str">
        <x:v>B Martin (B) EV</x:v>
      </x:c>
      <x:c r="D229" t="str">
        <x:v>Permanent</x:v>
      </x:c>
      <x:c r="E229" t="str">
        <x:v>Thurrock</x:v>
      </x:c>
      <x:c r="F229" t="str">
        <x:v>Operative Skilled</x:v>
      </x:c>
      <x:c r="G229" t="str">
        <x:v>401755</x:v>
      </x:c>
      <x:c r="H229" t="str">
        <x:v>UBS Europe SE Luxembourg</x:v>
      </x:c>
      <x:c r="I229" s="22" t="n">
        <x:v>8.5</x:v>
      </x:c>
      <x:c r="J229" t="str">
        <x:v>Worked</x:v>
      </x:c>
      <x:c r="K229" t="str">
        <x:v>Employee 1128; home branch Thurrock; assigned role Operative Skilled | Deployment branch: Thurrock | Actual role: Operative Skilled | Jobs: 401755 | Customers: UBS Europe SE Luxembourg | Actual hours: 8.5; source records: 1</x:v>
      </x:c>
      <x:c r="L229" t="str">
        <x:v>Include</x:v>
      </x:c>
      <x:c r="M229"/>
      <x:c r="N229"/>
    </x:row>
    <x:row r="230">
      <x:c r="A230" t="str">
        <x:v>B Martin (B) EV|2026-05-24</x:v>
      </x:c>
      <x:c r="B230" s="888" t="n">
        <x:v>46166</x:v>
      </x:c>
      <x:c r="C230" t="str">
        <x:v>B Martin (B) EV</x:v>
      </x:c>
      <x:c r="D230" t="str">
        <x:v>Permanent</x:v>
      </x:c>
      <x:c r="E230" t="str">
        <x:v>Thurrock</x:v>
      </x:c>
      <x:c r="F230" t="str">
        <x:v>Operative Skilled</x:v>
      </x:c>
      <x:c r="G230" t="str">
        <x:v>401755</x:v>
      </x:c>
      <x:c r="H230" t="str">
        <x:v>UBS Europe SE Luxembourg</x:v>
      </x:c>
      <x:c r="I230" s="22" t="n">
        <x:v>8.5</x:v>
      </x:c>
      <x:c r="J230" t="str">
        <x:v>Worked</x:v>
      </x:c>
      <x:c r="K230" t="str">
        <x:v>Employee 1128; home branch Thurrock; assigned role Operative Skilled | Deployment branch: Thurrock | Actual role: Operative Skilled | Jobs: 401755 | Customers: UBS Europe SE Luxembourg | Actual hours: 8.5; source records: 1</x:v>
      </x:c>
      <x:c r="L230" t="str">
        <x:v>Include</x:v>
      </x:c>
      <x:c r="M230"/>
      <x:c r="N230"/>
    </x:row>
    <x:row r="231">
      <x:c r="A231" t="str">
        <x:v>B Martin (B) EV|2026-05-25</x:v>
      </x:c>
      <x:c r="B231" s="888" t="n">
        <x:v>46167</x:v>
      </x:c>
      <x:c r="C231" t="str">
        <x:v>B Martin (B) EV</x:v>
      </x:c>
      <x:c r="D231" t="str">
        <x:v>Permanent</x:v>
      </x:c>
      <x:c r="E231" t="str">
        <x:v>Thurrock</x:v>
      </x:c>
      <x:c r="F231" t="str">
        <x:v>Operative Skilled</x:v>
      </x:c>
      <x:c r="G231" t="str">
        <x:v>401755</x:v>
      </x:c>
      <x:c r="H231" t="str">
        <x:v>UBS Europe SE Luxembourg</x:v>
      </x:c>
      <x:c r="I231" s="22" t="n">
        <x:v>8.5</x:v>
      </x:c>
      <x:c r="J231" t="str">
        <x:v>Worked</x:v>
      </x:c>
      <x:c r="K231" t="str">
        <x:v>Employee 1128; home branch Thurrock; assigned role Operative Skilled | Deployment branch: Thurrock | Actual role: Operative Skilled | Jobs: 401755 | Customers: UBS Europe SE Luxembourg | Actual hours: 8.5; source records: 1</x:v>
      </x:c>
      <x:c r="L231" t="str">
        <x:v>Include</x:v>
      </x:c>
      <x:c r="M231"/>
      <x:c r="N231"/>
    </x:row>
    <x:row r="232">
      <x:c r="A232" t="str">
        <x:v>B Martin (B) EV|2026-05-26</x:v>
      </x:c>
      <x:c r="B232" s="888" t="n">
        <x:v>46168</x:v>
      </x:c>
      <x:c r="C232" t="str">
        <x:v>B Martin (B) EV</x:v>
      </x:c>
      <x:c r="D232" t="str">
        <x:v>Permanent</x:v>
      </x:c>
      <x:c r="E232" t="str">
        <x:v>Thurrock</x:v>
      </x:c>
      <x:c r="F232" t="str">
        <x:v>Operative Skilled</x:v>
      </x:c>
      <x:c r="G232" t="str">
        <x:v>401755</x:v>
      </x:c>
      <x:c r="H232" t="str">
        <x:v>UBS Europe SE Luxembourg</x:v>
      </x:c>
      <x:c r="I232" s="22" t="n">
        <x:v>8.5</x:v>
      </x:c>
      <x:c r="J232" t="str">
        <x:v>CONFLICT — Worked + leave</x:v>
      </x:c>
      <x:c r="K232" t="str">
        <x:v>Employee 1128; home branch Thurrock; assigned role Operative Skilled | Deployment branch: Thurrock | Actual role: Operative Skilled | Jobs: 401755 | Customers: UBS Europe SE Luxembourg | Actual hours: 8.5; source records: 1 | Leave: Annual Leave (Days) | Leave calendar basis: Fixed schedule</x:v>
      </x:c>
      <x:c r="L232" t="str">
        <x:v>Include</x:v>
      </x:c>
      <x:c r="M232"/>
      <x:c r="N232"/>
    </x:row>
    <x:row r="233">
      <x:c r="A233" t="str">
        <x:v>B Martin (B) EV|2026-05-27</x:v>
      </x:c>
      <x:c r="B233" s="888" t="n">
        <x:v>46169</x:v>
      </x:c>
      <x:c r="C233" t="str">
        <x:v>B Martin (B) EV</x:v>
      </x:c>
      <x:c r="D233" t="str">
        <x:v>Permanent</x:v>
      </x:c>
      <x:c r="E233" t="str">
        <x:v>Thurrock</x:v>
      </x:c>
      <x:c r="F233" t="str">
        <x:v>Operative Skilled</x:v>
      </x:c>
      <x:c r="G233" t="str">
        <x:v>402263</x:v>
      </x:c>
      <x:c r="H233" t="str">
        <x:v>UBS Europe SE Luxembourg</x:v>
      </x:c>
      <x:c r="I233" s="22" t="n">
        <x:v>8.5</x:v>
      </x:c>
      <x:c r="J233" t="str">
        <x:v>CONFLICT — Worked + leave</x:v>
      </x:c>
      <x:c r="K233" t="str">
        <x:v>Employee 1128; home branch Thurrock; assigned role Operative Skilled | Deployment branch: Thurrock | Actual role: Operative Skilled | Jobs: 402263 | Customers: UBS Europe SE Luxembourg | Actual hours: 8.5; source records: 1 | Leave: Annual Leave (Days) | Leave calendar basis: Fixed schedule</x:v>
      </x:c>
      <x:c r="L233" t="str">
        <x:v>Include</x:v>
      </x:c>
      <x:c r="M233"/>
      <x:c r="N233"/>
    </x:row>
    <x:row r="234">
      <x:c r="A234" t="str">
        <x:v>B Martin (B) EV|2026-05-28</x:v>
      </x:c>
      <x:c r="B234" s="888" t="n">
        <x:v>46170</x:v>
      </x:c>
      <x:c r="C234" t="str">
        <x:v>B Martin (B) EV</x:v>
      </x:c>
      <x:c r="D234" t="str">
        <x:v>Permanent</x:v>
      </x:c>
      <x:c r="E234" t="str">
        <x:v>Thurrock</x:v>
      </x:c>
      <x:c r="F234" t="str">
        <x:v>Operative Skilled</x:v>
      </x:c>
      <x:c r="G234" t="str">
        <x:v>402263</x:v>
      </x:c>
      <x:c r="H234" t="str">
        <x:v>UBS Europe SE Luxembourg</x:v>
      </x:c>
      <x:c r="I234" s="22" t="n">
        <x:v>11.5</x:v>
      </x:c>
      <x:c r="J234" t="str">
        <x:v>Worked</x:v>
      </x:c>
      <x:c r="K234" t="str">
        <x:v>Employee 1128; home branch Thurrock; assigned role Operative Skilled | Deployment branch: Thurrock | Actual role: Operative Skilled | Jobs: 402263 | Customers: UBS Europe SE Luxembourg | Actual hours: 11.5; source records: 1</x:v>
      </x:c>
      <x:c r="L234" t="str">
        <x:v>Include</x:v>
      </x:c>
      <x:c r="M234"/>
      <x:c r="N234"/>
    </x:row>
    <x:row r="235">
      <x:c r="A235" t="str">
        <x:v>B Martin (B) EV|2026-05-29</x:v>
      </x:c>
      <x:c r="B235" s="888" t="n">
        <x:v>46171</x:v>
      </x:c>
      <x:c r="C235" t="str">
        <x:v>B Martin (B) EV</x:v>
      </x:c>
      <x:c r="D235" t="str">
        <x:v>Permanent</x:v>
      </x:c>
      <x:c r="E235" t="str">
        <x:v>Thurrock</x:v>
      </x:c>
      <x:c r="F235" t="str">
        <x:v>Operative Skilled</x:v>
      </x:c>
      <x:c r="G235" t="str">
        <x:v>402263</x:v>
      </x:c>
      <x:c r="H235" t="str">
        <x:v>UBS Europe SE Luxembourg</x:v>
      </x:c>
      <x:c r="I235" s="22" t="n">
        <x:v>11.5</x:v>
      </x:c>
      <x:c r="J235" t="str">
        <x:v>Worked</x:v>
      </x:c>
      <x:c r="K235" t="str">
        <x:v>Employee 1128; home branch Thurrock; assigned role Operative Skilled | Deployment branch: Thurrock | Actual role: Operative Skilled | Jobs: 402263 | Customers: UBS Europe SE Luxembourg | Actual hours: 11.5; source records: 1</x:v>
      </x:c>
      <x:c r="L235" t="str">
        <x:v>Include</x:v>
      </x:c>
      <x:c r="M235"/>
      <x:c r="N235"/>
    </x:row>
    <x:row r="236">
      <x:c r="A236" t="str">
        <x:v>B Martin (B) EV|2026-05-30</x:v>
      </x:c>
      <x:c r="B236" s="888" t="n">
        <x:v>46172</x:v>
      </x:c>
      <x:c r="C236" t="str">
        <x:v>B Martin (B) EV</x:v>
      </x:c>
      <x:c r="D236" t="str">
        <x:v>Permanent</x:v>
      </x:c>
      <x:c r="E236" t="str">
        <x:v>Thurrock</x:v>
      </x:c>
      <x:c r="F236" t="str">
        <x:v>Operative Skilled</x:v>
      </x:c>
      <x:c r="G236" t="str">
        <x:v>402263</x:v>
      </x:c>
      <x:c r="H236" t="str">
        <x:v>UBS Europe SE Luxembourg</x:v>
      </x:c>
      <x:c r="I236" s="22" t="n">
        <x:v>8.5</x:v>
      </x:c>
      <x:c r="J236" t="str">
        <x:v>Worked</x:v>
      </x:c>
      <x:c r="K236" t="str">
        <x:v>Employee 1128; home branch Thurrock; assigned role Operative Skilled | Deployment branch: Thurrock | Actual role: Operative Skilled | Jobs: 402263 | Customers: UBS Europe SE Luxembourg | Actual hours: 8.5; source records: 1</x:v>
      </x:c>
      <x:c r="L236" t="str">
        <x:v>Include</x:v>
      </x:c>
      <x:c r="M236"/>
      <x:c r="N236"/>
    </x:row>
    <x:row r="237">
      <x:c r="A237" t="str">
        <x:v>B Martin (B) EV|2026-05-31</x:v>
      </x:c>
      <x:c r="B237" s="888" t="n">
        <x:v>46173</x:v>
      </x:c>
      <x:c r="C237" t="str">
        <x:v>B Martin (B) EV</x:v>
      </x:c>
      <x:c r="D237" t="str">
        <x:v>Permanent</x:v>
      </x:c>
      <x:c r="E237" t="str">
        <x:v>Thurrock</x:v>
      </x:c>
      <x:c r="F237" t="str">
        <x:v>Operative Skilled</x:v>
      </x:c>
      <x:c r="G237" t="str">
        <x:v>402263</x:v>
      </x:c>
      <x:c r="H237" t="str">
        <x:v>UBS Europe SE Luxembourg</x:v>
      </x:c>
      <x:c r="I237" s="22" t="n">
        <x:v>11.5</x:v>
      </x:c>
      <x:c r="J237" t="str">
        <x:v>Worked</x:v>
      </x:c>
      <x:c r="K237" t="str">
        <x:v>Employee 1128; home branch Thurrock; assigned role Operative Skilled | Deployment branch: Thurrock | Actual role: Operative Skilled | Jobs: 402263 | Customers: UBS Europe SE Luxembourg | Actual hours: 11.5; source records: 1</x:v>
      </x:c>
      <x:c r="L237" t="str">
        <x:v>Include</x:v>
      </x:c>
      <x:c r="M237"/>
      <x:c r="N237"/>
    </x:row>
    <x:row r="238">
      <x:c r="A238" t="str">
        <x:v>B Mason|2026-05-01</x:v>
      </x:c>
      <x:c r="B238" s="888" t="n">
        <x:v>46143</x:v>
      </x:c>
      <x:c r="C238" t="str">
        <x:v>B Mason</x:v>
      </x:c>
      <x:c r="D238" t="str">
        <x:v>Permanent</x:v>
      </x:c>
      <x:c r="E238" t="str">
        <x:v>Thurrock</x:v>
      </x:c>
      <x:c r="F238" t="str">
        <x:v>Operative Porter</x:v>
      </x:c>
      <x:c r="G238" t="str">
        <x:v>401461</x:v>
      </x:c>
      <x:c r="H238" t="str">
        <x:v>JP Morgan Limited</x:v>
      </x:c>
      <x:c r="I238" s="22" t="n">
        <x:v>8.5</x:v>
      </x:c>
      <x:c r="J238" t="str">
        <x:v>Worked</x:v>
      </x:c>
      <x:c r="K238" t="str">
        <x:v>Employee 103619; home branch Thurrock; assigned role Operative Porter | Deployment branch: Thurrock | Actual role: Operative Porter | Jobs: 401461 | Customers: JP Morgan Limited | Actual hours: 8.5; source records: 1</x:v>
      </x:c>
      <x:c r="L238" t="str">
        <x:v>Include</x:v>
      </x:c>
      <x:c r="M238"/>
      <x:c r="N238"/>
    </x:row>
    <x:row r="239">
      <x:c r="A239" t="str">
        <x:v>B Mason|2026-05-05</x:v>
      </x:c>
      <x:c r="B239" s="888" t="n">
        <x:v>46147</x:v>
      </x:c>
      <x:c r="C239" t="str">
        <x:v>B Mason</x:v>
      </x:c>
      <x:c r="D239" t="str">
        <x:v>Permanent</x:v>
      </x:c>
      <x:c r="E239" t="str">
        <x:v>Thurrock</x:v>
      </x:c>
      <x:c r="F239" t="str">
        <x:v>Operative Porter</x:v>
      </x:c>
      <x:c r="G239" t="str">
        <x:v>401625</x:v>
      </x:c>
      <x:c r="H239" t="str">
        <x:v>King's College London</x:v>
      </x:c>
      <x:c r="I239" s="22" t="n">
        <x:v>7</x:v>
      </x:c>
      <x:c r="J239" t="str">
        <x:v>Worked</x:v>
      </x:c>
      <x:c r="K239" t="str">
        <x:v>Employee 103619; home branch Thurrock; assigned role Operative Porter | Deployment branch: Thurrock | Actual role: Operative Porter | Jobs: 401625 | Customers: King's College London | Actual hours: 7.0; source records: 1</x:v>
      </x:c>
      <x:c r="L239" t="str">
        <x:v>Include</x:v>
      </x:c>
      <x:c r="M239"/>
      <x:c r="N239"/>
    </x:row>
    <x:row r="240">
      <x:c r="A240" t="str">
        <x:v>B Mason|2026-05-06</x:v>
      </x:c>
      <x:c r="B240" s="888" t="n">
        <x:v>46148</x:v>
      </x:c>
      <x:c r="C240" t="str">
        <x:v>B Mason</x:v>
      </x:c>
      <x:c r="D240" t="str">
        <x:v>Permanent</x:v>
      </x:c>
      <x:c r="E240" t="str">
        <x:v>Thurrock</x:v>
      </x:c>
      <x:c r="F240" t="str">
        <x:v>Operative Porter</x:v>
      </x:c>
      <x:c r="G240" t="str">
        <x:v>400315</x:v>
      </x:c>
      <x:c r="H240" t="str">
        <x:v>Accenture UK Ltd</x:v>
      </x:c>
      <x:c r="I240" s="22" t="n">
        <x:v>8.5</x:v>
      </x:c>
      <x:c r="J240" t="str">
        <x:v>Worked</x:v>
      </x:c>
      <x:c r="K240" t="str">
        <x:v>Employee 103619; home branch Thurrock; assigned role Operative Porter | Deployment branch: Thurrock | Actual role: Operative Porter | Jobs: 400315 | Customers: Accenture UK Ltd | Actual hours: 8.5; source records: 1</x:v>
      </x:c>
      <x:c r="L240" t="str">
        <x:v>Include</x:v>
      </x:c>
      <x:c r="M240"/>
      <x:c r="N240"/>
    </x:row>
    <x:row r="241">
      <x:c r="A241" t="str">
        <x:v>B Mason|2026-05-07</x:v>
      </x:c>
      <x:c r="B241" s="888" t="n">
        <x:v>46149</x:v>
      </x:c>
      <x:c r="C241" t="str">
        <x:v>B Mason</x:v>
      </x:c>
      <x:c r="D241" t="str">
        <x:v>Permanent</x:v>
      </x:c>
      <x:c r="E241" t="str">
        <x:v>Thurrock</x:v>
      </x:c>
      <x:c r="F241" t="str">
        <x:v>Operative Porter</x:v>
      </x:c>
      <x:c r="G241" t="str">
        <x:v>400315</x:v>
      </x:c>
      <x:c r="H241" t="str">
        <x:v>Accenture UK Ltd</x:v>
      </x:c>
      <x:c r="I241" s="22" t="n">
        <x:v>8.5</x:v>
      </x:c>
      <x:c r="J241" t="str">
        <x:v>Worked</x:v>
      </x:c>
      <x:c r="K241" t="str">
        <x:v>Employee 103619; home branch Thurrock; assigned role Operative Porter | Deployment branch: Thurrock | Actual role: Operative Porter | Jobs: 400315 | Customers: Accenture UK Ltd | Actual hours: 8.5; source records: 1</x:v>
      </x:c>
      <x:c r="L241" t="str">
        <x:v>Include</x:v>
      </x:c>
      <x:c r="M241"/>
      <x:c r="N241"/>
    </x:row>
    <x:row r="242">
      <x:c r="A242" t="str">
        <x:v>B Mason|2026-05-08</x:v>
      </x:c>
      <x:c r="B242" s="888" t="n">
        <x:v>46150</x:v>
      </x:c>
      <x:c r="C242" t="str">
        <x:v>B Mason</x:v>
      </x:c>
      <x:c r="D242" t="str">
        <x:v>Permanent</x:v>
      </x:c>
      <x:c r="E242" t="str">
        <x:v>Thurrock</x:v>
      </x:c>
      <x:c r="F242" t="str">
        <x:v>Operative Porter</x:v>
      </x:c>
      <x:c r="G242" t="str">
        <x:v>400315</x:v>
      </x:c>
      <x:c r="H242" t="str">
        <x:v>Accenture UK Ltd</x:v>
      </x:c>
      <x:c r="I242" s="22" t="n">
        <x:v>8.5</x:v>
      </x:c>
      <x:c r="J242" t="str">
        <x:v>Worked</x:v>
      </x:c>
      <x:c r="K242" t="str">
        <x:v>Employee 103619; home branch Thurrock; assigned role Operative Porter | Deployment branch: Thurrock | Actual role: Operative Porter | Jobs: 400315 | Customers: Accenture UK Ltd | Actual hours: 8.5; source records: 1</x:v>
      </x:c>
      <x:c r="L242" t="str">
        <x:v>Include</x:v>
      </x:c>
      <x:c r="M242"/>
      <x:c r="N242"/>
    </x:row>
    <x:row r="243">
      <x:c r="A243" t="str">
        <x:v>B Mason|2026-05-09</x:v>
      </x:c>
      <x:c r="B243" s="888" t="n">
        <x:v>46151</x:v>
      </x:c>
      <x:c r="C243" t="str">
        <x:v>B Mason</x:v>
      </x:c>
      <x:c r="D243" t="str">
        <x:v>Permanent</x:v>
      </x:c>
      <x:c r="E243" t="str">
        <x:v>Thurrock</x:v>
      </x:c>
      <x:c r="F243" t="str">
        <x:v>Operative Porter</x:v>
      </x:c>
      <x:c r="G243" t="str">
        <x:v>400315</x:v>
      </x:c>
      <x:c r="H243" t="str">
        <x:v>Accenture UK Ltd</x:v>
      </x:c>
      <x:c r="I243" s="22" t="n">
        <x:v>7</x:v>
      </x:c>
      <x:c r="J243" t="str">
        <x:v>Worked</x:v>
      </x:c>
      <x:c r="K243" t="str">
        <x:v>Employee 103619; home branch Thurrock; assigned role Operative Porter | Deployment branch: Thurrock | Actual role: Operative Porter | Jobs: 400315 | Customers: Accenture UK Ltd | Actual hours: 7.0; source records: 1</x:v>
      </x:c>
      <x:c r="L243" t="str">
        <x:v>Include</x:v>
      </x:c>
      <x:c r="M243"/>
      <x:c r="N243"/>
    </x:row>
    <x:row r="244">
      <x:c r="A244" t="str">
        <x:v>B Mason|2026-05-12</x:v>
      </x:c>
      <x:c r="B244" s="888" t="n">
        <x:v>46154</x:v>
      </x:c>
      <x:c r="C244" t="str">
        <x:v>B Mason</x:v>
      </x:c>
      <x:c r="D244" t="str">
        <x:v>Permanent</x:v>
      </x:c>
      <x:c r="E244" t="str">
        <x:v>Thurrock</x:v>
      </x:c>
      <x:c r="F244" t="str">
        <x:v>Operative Porter</x:v>
      </x:c>
      <x:c r="G244" t="str">
        <x:v>400938</x:v>
      </x:c>
      <x:c r="H244" t="str">
        <x:v>Knotel UK Ltd</x:v>
      </x:c>
      <x:c r="I244" s="22" t="n">
        <x:v>10</x:v>
      </x:c>
      <x:c r="J244" t="str">
        <x:v>Worked</x:v>
      </x:c>
      <x:c r="K244" t="str">
        <x:v>Employee 103619; home branch Thurrock; assigned role Operative Porter | Deployment branch: Thurrock | Actual role: Operative Porter | Jobs: 400938 | Customers: Knotel UK Ltd | Actual hours: 10.0; source records: 1</x:v>
      </x:c>
      <x:c r="L244" t="str">
        <x:v>Include</x:v>
      </x:c>
      <x:c r="M244"/>
      <x:c r="N244"/>
    </x:row>
    <x:row r="245">
      <x:c r="A245" t="str">
        <x:v>B Mason|2026-05-13</x:v>
      </x:c>
      <x:c r="B245" s="888" t="n">
        <x:v>46155</x:v>
      </x:c>
      <x:c r="C245" t="str">
        <x:v>B Mason</x:v>
      </x:c>
      <x:c r="D245" t="str">
        <x:v>Permanent</x:v>
      </x:c>
      <x:c r="E245" t="str">
        <x:v>Thurrock</x:v>
      </x:c>
      <x:c r="F245" t="str">
        <x:v>Operative Porter</x:v>
      </x:c>
      <x:c r="G245" t="str">
        <x:v>401573</x:v>
      </x:c>
      <x:c r="H245" t="str">
        <x:v>JP Morgan Limited</x:v>
      </x:c>
      <x:c r="I245" s="22" t="n">
        <x:v>8.5</x:v>
      </x:c>
      <x:c r="J245" t="str">
        <x:v>Worked</x:v>
      </x:c>
      <x:c r="K245" t="str">
        <x:v>Employee 103619; home branch Thurrock; assigned role Operative Porter | Deployment branch: Thurrock | Actual role: Operative Porter | Jobs: 401573 | Customers: JP Morgan Limited | Actual hours: 8.5; source records: 1</x:v>
      </x:c>
      <x:c r="L245" t="str">
        <x:v>Include</x:v>
      </x:c>
      <x:c r="M245"/>
      <x:c r="N245"/>
    </x:row>
    <x:row r="246">
      <x:c r="A246" t="str">
        <x:v>B Mason|2026-05-14</x:v>
      </x:c>
      <x:c r="B246" s="888" t="n">
        <x:v>46156</x:v>
      </x:c>
      <x:c r="C246" t="str">
        <x:v>B Mason</x:v>
      </x:c>
      <x:c r="D246" t="str">
        <x:v>Permanent</x:v>
      </x:c>
      <x:c r="E246" t="str">
        <x:v>Thurrock</x:v>
      </x:c>
      <x:c r="F246" t="str">
        <x:v>Operative Porter</x:v>
      </x:c>
      <x:c r="G246" t="str">
        <x:v>401573</x:v>
      </x:c>
      <x:c r="H246" t="str">
        <x:v>JP Morgan Limited</x:v>
      </x:c>
      <x:c r="I246" s="22" t="n">
        <x:v>8.5</x:v>
      </x:c>
      <x:c r="J246" t="str">
        <x:v>Worked</x:v>
      </x:c>
      <x:c r="K246" t="str">
        <x:v>Employee 103619; home branch Thurrock; assigned role Operative Porter | Deployment branch: Thurrock | Actual role: Operative Porter | Jobs: 401573 | Customers: JP Morgan Limited | Actual hours: 8.5; source records: 1</x:v>
      </x:c>
      <x:c r="L246" t="str">
        <x:v>Include</x:v>
      </x:c>
      <x:c r="M246"/>
      <x:c r="N246"/>
    </x:row>
    <x:row r="247">
      <x:c r="A247" t="str">
        <x:v>B Mason|2026-05-15</x:v>
      </x:c>
      <x:c r="B247" s="888" t="n">
        <x:v>46157</x:v>
      </x:c>
      <x:c r="C247" t="str">
        <x:v>B Mason</x:v>
      </x:c>
      <x:c r="D247" t="str">
        <x:v>Permanent</x:v>
      </x:c>
      <x:c r="E247" t="str">
        <x:v>Thurrock</x:v>
      </x:c>
      <x:c r="F247" t="str">
        <x:v>Operative Porter</x:v>
      </x:c>
      <x:c r="G247" t="str">
        <x:v>402131</x:v>
      </x:c>
      <x:c r="H247" t="str">
        <x:v>London Metropolitan University</x:v>
      </x:c>
      <x:c r="I247" s="22" t="n">
        <x:v>5.5</x:v>
      </x:c>
      <x:c r="J247" t="str">
        <x:v>Worked</x:v>
      </x:c>
      <x:c r="K247" t="str">
        <x:v>Employee 103619; home branch Thurrock; assigned role Operative Porter | Deployment branch: Thurrock | Actual role: Operative Porter | Jobs: 402131 | Customers: London Metropolitan University | Actual hours: 5.5; source records: 1</x:v>
      </x:c>
      <x:c r="L247" t="str">
        <x:v>Include</x:v>
      </x:c>
      <x:c r="M247"/>
      <x:c r="N247"/>
    </x:row>
    <x:row r="248">
      <x:c r="A248" t="str">
        <x:v>B Mason|2026-05-16</x:v>
      </x:c>
      <x:c r="B248" s="888" t="n">
        <x:v>46158</x:v>
      </x:c>
      <x:c r="C248" t="str">
        <x:v>B Mason</x:v>
      </x:c>
      <x:c r="D248" t="str">
        <x:v>Permanent</x:v>
      </x:c>
      <x:c r="E248" t="str">
        <x:v>Thurrock</x:v>
      </x:c>
      <x:c r="F248" t="str">
        <x:v>Operative Porter</x:v>
      </x:c>
      <x:c r="G248" t="str">
        <x:v>400283</x:v>
      </x:c>
      <x:c r="H248" t="str">
        <x:v>Canada Life</x:v>
      </x:c>
      <x:c r="I248" s="22" t="n">
        <x:v>9.5</x:v>
      </x:c>
      <x:c r="J248" t="str">
        <x:v>Worked</x:v>
      </x:c>
      <x:c r="K248" t="str">
        <x:v>Employee 103619; home branch Thurrock; assigned role Operative Porter | Deployment branch: Thurrock | Actual role: Operative Porter | Jobs: 400283 | Customers: Canada Life | Actual hours: 9.5; source records: 1</x:v>
      </x:c>
      <x:c r="L248" t="str">
        <x:v>Include</x:v>
      </x:c>
      <x:c r="M248"/>
      <x:c r="N248"/>
    </x:row>
    <x:row r="249">
      <x:c r="A249" t="str">
        <x:v>B Mason|2026-05-18</x:v>
      </x:c>
      <x:c r="B249" s="888" t="n">
        <x:v>46160</x:v>
      </x:c>
      <x:c r="C249" t="str">
        <x:v>B Mason</x:v>
      </x:c>
      <x:c r="D249" t="str">
        <x:v>Permanent</x:v>
      </x:c>
      <x:c r="E249" t="str">
        <x:v>Thurrock</x:v>
      </x:c>
      <x:c r="F249" t="str">
        <x:v>Operative Porter</x:v>
      </x:c>
      <x:c r="G249" t="str">
        <x:v>400315</x:v>
      </x:c>
      <x:c r="H249" t="str">
        <x:v>Accenture UK Ltd</x:v>
      </x:c>
      <x:c r="I249" s="22" t="n">
        <x:v>8.5</x:v>
      </x:c>
      <x:c r="J249" t="str">
        <x:v>Worked</x:v>
      </x:c>
      <x:c r="K249" t="str">
        <x:v>Employee 103619; home branch Thurrock; assigned role Operative Porter | Deployment branch: Thurrock | Actual role: Operative Porter | Jobs: 400315 | Customers: Accenture UK Ltd | Actual hours: 8.5; source records: 1</x:v>
      </x:c>
      <x:c r="L249" t="str">
        <x:v>Include</x:v>
      </x:c>
      <x:c r="M249"/>
      <x:c r="N249"/>
    </x:row>
    <x:row r="250">
      <x:c r="A250" t="str">
        <x:v>B Mason|2026-05-19</x:v>
      </x:c>
      <x:c r="B250" s="888" t="n">
        <x:v>46161</x:v>
      </x:c>
      <x:c r="C250" t="str">
        <x:v>B Mason</x:v>
      </x:c>
      <x:c r="D250" t="str">
        <x:v>Permanent</x:v>
      </x:c>
      <x:c r="E250" t="str">
        <x:v>Thurrock</x:v>
      </x:c>
      <x:c r="F250" t="str">
        <x:v>Operative Porter</x:v>
      </x:c>
      <x:c r="G250" t="str">
        <x:v>402158</x:v>
      </x:c>
      <x:c r="H250" t="str">
        <x:v>Societe Generale</x:v>
      </x:c>
      <x:c r="I250" s="22" t="n">
        <x:v>9.5</x:v>
      </x:c>
      <x:c r="J250" t="str">
        <x:v>Worked</x:v>
      </x:c>
      <x:c r="K250" t="str">
        <x:v>Employee 103619; home branch Thurrock; assigned role Operative Porter | Deployment branch: Thurrock | Actual role: Operative Porter | Jobs: 402158 | Customers: Societe Generale | Actual hours: 9.5; source records: 1</x:v>
      </x:c>
      <x:c r="L250" t="str">
        <x:v>Include</x:v>
      </x:c>
      <x:c r="M250"/>
      <x:c r="N250"/>
    </x:row>
    <x:row r="251">
      <x:c r="A251" t="str">
        <x:v>B Mason|2026-05-20</x:v>
      </x:c>
      <x:c r="B251" s="888" t="n">
        <x:v>46162</x:v>
      </x:c>
      <x:c r="C251" t="str">
        <x:v>B Mason</x:v>
      </x:c>
      <x:c r="D251" t="str">
        <x:v>Permanent</x:v>
      </x:c>
      <x:c r="E251" t="str">
        <x:v>Thurrock</x:v>
      </x:c>
      <x:c r="F251" t="str">
        <x:v>Operative Porter</x:v>
      </x:c>
      <x:c r="G251" t="str">
        <x:v>401573</x:v>
      </x:c>
      <x:c r="H251" t="str">
        <x:v>JP Morgan Limited</x:v>
      </x:c>
      <x:c r="I251" s="22" t="n">
        <x:v>8.5</x:v>
      </x:c>
      <x:c r="J251" t="str">
        <x:v>Worked</x:v>
      </x:c>
      <x:c r="K251" t="str">
        <x:v>Employee 103619; home branch Thurrock; assigned role Operative Porter | Deployment branch: Thurrock | Actual role: Operative Skilled | Jobs: 401573 | Customers: JP Morgan Limited | Actual hours: 8.5; source records: 1</x:v>
      </x:c>
      <x:c r="L251" t="str">
        <x:v>Include</x:v>
      </x:c>
      <x:c r="M251"/>
      <x:c r="N251"/>
    </x:row>
    <x:row r="252">
      <x:c r="A252" t="str">
        <x:v>B Mason|2026-05-21</x:v>
      </x:c>
      <x:c r="B252" s="888" t="n">
        <x:v>46163</x:v>
      </x:c>
      <x:c r="C252" t="str">
        <x:v>B Mason</x:v>
      </x:c>
      <x:c r="D252" t="str">
        <x:v>Permanent</x:v>
      </x:c>
      <x:c r="E252" t="str">
        <x:v>Thurrock</x:v>
      </x:c>
      <x:c r="F252" t="str">
        <x:v>Operative Porter</x:v>
      </x:c>
      <x:c r="G252" t="str">
        <x:v>401573</x:v>
      </x:c>
      <x:c r="H252" t="str">
        <x:v>JP Morgan Limited</x:v>
      </x:c>
      <x:c r="I252" s="22" t="n">
        <x:v>8.5</x:v>
      </x:c>
      <x:c r="J252" t="str">
        <x:v>Worked</x:v>
      </x:c>
      <x:c r="K252" t="str">
        <x:v>Employee 103619; home branch Thurrock; assigned role Operative Porter | Deployment branch: Thurrock | Actual role: Operative Skilled | Jobs: 401573 | Customers: JP Morgan Limited | Actual hours: 8.5; source records: 1</x:v>
      </x:c>
      <x:c r="L252" t="str">
        <x:v>Include</x:v>
      </x:c>
      <x:c r="M252"/>
      <x:c r="N252"/>
    </x:row>
    <x:row r="253">
      <x:c r="A253" t="str">
        <x:v>B Mason|2026-05-22</x:v>
      </x:c>
      <x:c r="B253" s="888" t="n">
        <x:v>46164</x:v>
      </x:c>
      <x:c r="C253" t="str">
        <x:v>B Mason</x:v>
      </x:c>
      <x:c r="D253" t="str">
        <x:v>Permanent</x:v>
      </x:c>
      <x:c r="E253" t="str">
        <x:v>Thurrock</x:v>
      </x:c>
      <x:c r="F253" t="str">
        <x:v>Operative Porter</x:v>
      </x:c>
      <x:c r="G253" t="str">
        <x:v>401573</x:v>
      </x:c>
      <x:c r="H253" t="str">
        <x:v>JP Morgan Limited</x:v>
      </x:c>
      <x:c r="I253" s="22" t="n">
        <x:v>8.5</x:v>
      </x:c>
      <x:c r="J253" t="str">
        <x:v>Worked</x:v>
      </x:c>
      <x:c r="K253" t="str">
        <x:v>Employee 103619; home branch Thurrock; assigned role Operative Porter | Deployment branch: Thurrock | Actual role: Operative Skilled | Jobs: 401573 | Customers: JP Morgan Limited | Actual hours: 8.5; source records: 1</x:v>
      </x:c>
      <x:c r="L253" t="str">
        <x:v>Include</x:v>
      </x:c>
      <x:c r="M253"/>
      <x:c r="N253"/>
    </x:row>
    <x:row r="254">
      <x:c r="A254" t="str">
        <x:v>B Mason|2026-05-25</x:v>
      </x:c>
      <x:c r="B254" s="888" t="n">
        <x:v>46167</x:v>
      </x:c>
      <x:c r="C254" t="str">
        <x:v>B Mason</x:v>
      </x:c>
      <x:c r="D254" t="str">
        <x:v>Permanent</x:v>
      </x:c>
      <x:c r="E254" t="str">
        <x:v>Thurrock</x:v>
      </x:c>
      <x:c r="F254" t="str">
        <x:v>Operative Porter</x:v>
      </x:c>
      <x:c r="G254"/>
      <x:c r="H254"/>
      <x:c r="I254" s="22" t="n">
        <x:v>0</x:v>
      </x:c>
      <x:c r="J254" t="str">
        <x:v>Annual leave</x:v>
      </x:c>
      <x:c r="K254" t="str">
        <x:v>Employee 103619; home branch Thurrock; assigned role Operative Porter | Leave: Annual Leave (Hours) | Leave calendar basis: Variable-pattern period</x:v>
      </x:c>
      <x:c r="L254" t="str">
        <x:v>Include</x:v>
      </x:c>
      <x:c r="M254"/>
      <x:c r="N254"/>
    </x:row>
    <x:row r="255">
      <x:c r="A255" t="str">
        <x:v>B Mason|2026-05-26</x:v>
      </x:c>
      <x:c r="B255" s="888" t="n">
        <x:v>46168</x:v>
      </x:c>
      <x:c r="C255" t="str">
        <x:v>B Mason</x:v>
      </x:c>
      <x:c r="D255" t="str">
        <x:v>Permanent</x:v>
      </x:c>
      <x:c r="E255" t="str">
        <x:v>Thurrock</x:v>
      </x:c>
      <x:c r="F255" t="str">
        <x:v>Operative Porter</x:v>
      </x:c>
      <x:c r="G255" t="str">
        <x:v>402264</x:v>
      </x:c>
      <x:c r="H255" t="str">
        <x:v>AlixPartners LLP</x:v>
      </x:c>
      <x:c r="I255" s="22" t="n">
        <x:v>9</x:v>
      </x:c>
      <x:c r="J255" t="str">
        <x:v>Worked</x:v>
      </x:c>
      <x:c r="K255" t="str">
        <x:v>Employee 103619; home branch Thurrock; assigned role Operative Porter | Deployment branch: Thurrock | Actual role: Operative Porter | Jobs: 402264 | Customers: AlixPartners LLP | Actual hours: 9.0; source records: 1</x:v>
      </x:c>
      <x:c r="L255" t="str">
        <x:v>Include</x:v>
      </x:c>
      <x:c r="M255"/>
      <x:c r="N255"/>
    </x:row>
    <x:row r="256">
      <x:c r="A256" t="str">
        <x:v>B Mason|2026-05-27</x:v>
      </x:c>
      <x:c r="B256" s="888" t="n">
        <x:v>46169</x:v>
      </x:c>
      <x:c r="C256" t="str">
        <x:v>B Mason</x:v>
      </x:c>
      <x:c r="D256" t="str">
        <x:v>Permanent</x:v>
      </x:c>
      <x:c r="E256" t="str">
        <x:v>Thurrock</x:v>
      </x:c>
      <x:c r="F256" t="str">
        <x:v>Operative Porter</x:v>
      </x:c>
      <x:c r="G256" t="str">
        <x:v>401504</x:v>
      </x:c>
      <x:c r="H256" t="str">
        <x:v>FSCS</x:v>
      </x:c>
      <x:c r="I256" s="22" t="n">
        <x:v>8</x:v>
      </x:c>
      <x:c r="J256" t="str">
        <x:v>Worked</x:v>
      </x:c>
      <x:c r="K256" t="str">
        <x:v>Employee 103619; home branch Thurrock; assigned role Operative Porter | Deployment branch: Thurrock | Actual role: Operative Porter | Jobs: 401504 | Customers: FSCS | Actual hours: 8.0; source records: 1</x:v>
      </x:c>
      <x:c r="L256" t="str">
        <x:v>Include</x:v>
      </x:c>
      <x:c r="M256"/>
      <x:c r="N256"/>
    </x:row>
    <x:row r="257">
      <x:c r="A257" t="str">
        <x:v>B Mason|2026-05-28</x:v>
      </x:c>
      <x:c r="B257" s="888" t="n">
        <x:v>46170</x:v>
      </x:c>
      <x:c r="C257" t="str">
        <x:v>B Mason</x:v>
      </x:c>
      <x:c r="D257" t="str">
        <x:v>Permanent</x:v>
      </x:c>
      <x:c r="E257" t="str">
        <x:v>Thurrock</x:v>
      </x:c>
      <x:c r="F257" t="str">
        <x:v>Operative Porter</x:v>
      </x:c>
      <x:c r="G257" t="str">
        <x:v>401573</x:v>
      </x:c>
      <x:c r="H257" t="str">
        <x:v>JP Morgan Limited</x:v>
      </x:c>
      <x:c r="I257" s="22" t="n">
        <x:v>8.5</x:v>
      </x:c>
      <x:c r="J257" t="str">
        <x:v>Worked</x:v>
      </x:c>
      <x:c r="K257" t="str">
        <x:v>Employee 103619; home branch Thurrock; assigned role Operative Porter | Deployment branch: Thurrock | Actual role: Operative Skilled | Jobs: 401573 | Customers: JP Morgan Limited | Actual hours: 8.5; source records: 1</x:v>
      </x:c>
      <x:c r="L257" t="str">
        <x:v>Include</x:v>
      </x:c>
      <x:c r="M257"/>
      <x:c r="N257"/>
    </x:row>
    <x:row r="258">
      <x:c r="A258" t="str">
        <x:v>B Mason|2026-05-29</x:v>
      </x:c>
      <x:c r="B258" s="888" t="n">
        <x:v>46171</x:v>
      </x:c>
      <x:c r="C258" t="str">
        <x:v>B Mason</x:v>
      </x:c>
      <x:c r="D258" t="str">
        <x:v>Permanent</x:v>
      </x:c>
      <x:c r="E258" t="str">
        <x:v>Thurrock</x:v>
      </x:c>
      <x:c r="F258" t="str">
        <x:v>Operative Porter</x:v>
      </x:c>
      <x:c r="G258" t="str">
        <x:v>401573</x:v>
      </x:c>
      <x:c r="H258" t="str">
        <x:v>JP Morgan Limited</x:v>
      </x:c>
      <x:c r="I258" s="22" t="n">
        <x:v>8.5</x:v>
      </x:c>
      <x:c r="J258" t="str">
        <x:v>Worked</x:v>
      </x:c>
      <x:c r="K258" t="str">
        <x:v>Employee 103619; home branch Thurrock; assigned role Operative Porter | Deployment branch: Thurrock | Actual role: Operative Skilled | Jobs: 401573 | Customers: JP Morgan Limited | Actual hours: 8.5; source records: 1</x:v>
      </x:c>
      <x:c r="L258" t="str">
        <x:v>Include</x:v>
      </x:c>
      <x:c r="M258"/>
      <x:c r="N258"/>
    </x:row>
    <x:row r="259">
      <x:c r="A259" t="str">
        <x:v>B Mason|2026-05-30</x:v>
      </x:c>
      <x:c r="B259" s="888" t="n">
        <x:v>46172</x:v>
      </x:c>
      <x:c r="C259" t="str">
        <x:v>B Mason</x:v>
      </x:c>
      <x:c r="D259" t="str">
        <x:v>Permanent</x:v>
      </x:c>
      <x:c r="E259" t="str">
        <x:v>Thurrock</x:v>
      </x:c>
      <x:c r="F259" t="str">
        <x:v>Operative Porter</x:v>
      </x:c>
      <x:c r="G259" t="str">
        <x:v>402488</x:v>
      </x:c>
      <x:c r="H259" t="str">
        <x:v>BNP Paribas Limited</x:v>
      </x:c>
      <x:c r="I259" s="22" t="n">
        <x:v>11.5</x:v>
      </x:c>
      <x:c r="J259" t="str">
        <x:v>Worked</x:v>
      </x:c>
      <x:c r="K259" t="str">
        <x:v>Employee 103619; home branch Thurrock; assigned role Operative Porter | Deployment branch: Thurrock | Actual role: Operative Porter | Jobs: 402488 | Customers: BNP Paribas Limited | Actual hours: 11.5; source records: 1</x:v>
      </x:c>
      <x:c r="L259" t="str">
        <x:v>Include</x:v>
      </x:c>
      <x:c r="M259"/>
      <x:c r="N259"/>
    </x:row>
    <x:row r="260">
      <x:c r="A260" t="str">
        <x:v>B Mason|2026-05-31</x:v>
      </x:c>
      <x:c r="B260" s="888" t="n">
        <x:v>46173</x:v>
      </x:c>
      <x:c r="C260" t="str">
        <x:v>B Mason</x:v>
      </x:c>
      <x:c r="D260" t="str">
        <x:v>Permanent</x:v>
      </x:c>
      <x:c r="E260" t="str">
        <x:v>Thurrock</x:v>
      </x:c>
      <x:c r="F260" t="str">
        <x:v>Operative Porter</x:v>
      </x:c>
      <x:c r="G260" t="str">
        <x:v>402488</x:v>
      </x:c>
      <x:c r="H260" t="str">
        <x:v>BNP Paribas Limited</x:v>
      </x:c>
      <x:c r="I260" s="22" t="n">
        <x:v>9.5</x:v>
      </x:c>
      <x:c r="J260" t="str">
        <x:v>Worked</x:v>
      </x:c>
      <x:c r="K260" t="str">
        <x:v>Employee 103619; home branch Thurrock; assigned role Operative Porter | Deployment branch: Thurrock | Actual role: Operative Porter | Jobs: 402488 | Customers: BNP Paribas Limited | Actual hours: 9.5; source records: 1</x:v>
      </x:c>
      <x:c r="L260" t="str">
        <x:v>Include</x:v>
      </x:c>
      <x:c r="M260"/>
      <x:c r="N260"/>
    </x:row>
    <x:row r="261">
      <x:c r="A261" t="str">
        <x:v>B McDonald (B) EV|2026-05-01</x:v>
      </x:c>
      <x:c r="B261" s="888" t="n">
        <x:v>46143</x:v>
      </x:c>
      <x:c r="C261" t="str">
        <x:v>B McDonald (B) EV</x:v>
      </x:c>
      <x:c r="D261" t="str">
        <x:v>Permanent</x:v>
      </x:c>
      <x:c r="E261" t="str">
        <x:v>Thurrock</x:v>
      </x:c>
      <x:c r="F261" t="str">
        <x:v>Operative Skilled</x:v>
      </x:c>
      <x:c r="G261"/>
      <x:c r="H261"/>
      <x:c r="I261" s="22" t="n">
        <x:v>0</x:v>
      </x:c>
      <x:c r="J261" t="str">
        <x:v>Annual leave</x:v>
      </x:c>
      <x:c r="K261" t="str">
        <x:v>Employee 2376; home branch Thurrock; assigned role Operative Skilled | Leave: Annual Leave (Days) | Leave calendar basis: Fixed schedule</x:v>
      </x:c>
      <x:c r="L261" t="str">
        <x:v>Include</x:v>
      </x:c>
      <x:c r="M261"/>
      <x:c r="N261"/>
    </x:row>
    <x:row r="262">
      <x:c r="A262" t="str">
        <x:v>B McDonald (B) EV|2026-05-05</x:v>
      </x:c>
      <x:c r="B262" s="888" t="n">
        <x:v>46147</x:v>
      </x:c>
      <x:c r="C262" t="str">
        <x:v>B McDonald (B) EV</x:v>
      </x:c>
      <x:c r="D262" t="str">
        <x:v>Permanent</x:v>
      </x:c>
      <x:c r="E262" t="str">
        <x:v>Thurrock</x:v>
      </x:c>
      <x:c r="F262" t="str">
        <x:v>Operative Skilled</x:v>
      </x:c>
      <x:c r="G262"/>
      <x:c r="H262"/>
      <x:c r="I262" s="22" t="n">
        <x:v>0</x:v>
      </x:c>
      <x:c r="J262" t="str">
        <x:v>Annual leave</x:v>
      </x:c>
      <x:c r="K262" t="str">
        <x:v>Employee 2376; home branch Thurrock; assigned role Operative Skilled | Leave: Annual Leave (Days) | Leave calendar basis: Fixed schedule</x:v>
      </x:c>
      <x:c r="L262" t="str">
        <x:v>Include</x:v>
      </x:c>
      <x:c r="M262"/>
      <x:c r="N262"/>
    </x:row>
    <x:row r="263">
      <x:c r="A263" t="str">
        <x:v>B McDonald (B) EV|2026-05-11</x:v>
      </x:c>
      <x:c r="B263" s="888" t="n">
        <x:v>46153</x:v>
      </x:c>
      <x:c r="C263" t="str">
        <x:v>B McDonald (B) EV</x:v>
      </x:c>
      <x:c r="D263" t="str">
        <x:v>Permanent</x:v>
      </x:c>
      <x:c r="E263" t="str">
        <x:v>Thurrock</x:v>
      </x:c>
      <x:c r="F263" t="str">
        <x:v>Operative Skilled</x:v>
      </x:c>
      <x:c r="G263"/>
      <x:c r="H263"/>
      <x:c r="I263" s="22" t="n">
        <x:v>0</x:v>
      </x:c>
      <x:c r="J263" t="str">
        <x:v>Other leave — Sickness</x:v>
      </x:c>
      <x:c r="K263" t="str">
        <x:v>Employee 2376; home branch Thurrock; assigned role Operative Skilled | Leave: Sickness | Leave calendar basis: Fixed schedule</x:v>
      </x:c>
      <x:c r="L263" t="str">
        <x:v>Include</x:v>
      </x:c>
      <x:c r="M263"/>
      <x:c r="N263"/>
    </x:row>
    <x:row r="264">
      <x:c r="A264" t="str">
        <x:v>B McDonald (B) EV|2026-05-12</x:v>
      </x:c>
      <x:c r="B264" s="888" t="n">
        <x:v>46154</x:v>
      </x:c>
      <x:c r="C264" t="str">
        <x:v>B McDonald (B) EV</x:v>
      </x:c>
      <x:c r="D264" t="str">
        <x:v>Permanent</x:v>
      </x:c>
      <x:c r="E264" t="str">
        <x:v>Thurrock</x:v>
      </x:c>
      <x:c r="F264" t="str">
        <x:v>Operative Skilled</x:v>
      </x:c>
      <x:c r="G264"/>
      <x:c r="H264"/>
      <x:c r="I264" s="22" t="n">
        <x:v>0</x:v>
      </x:c>
      <x:c r="J264" t="str">
        <x:v>Other leave — Sickness</x:v>
      </x:c>
      <x:c r="K264" t="str">
        <x:v>Employee 2376; home branch Thurrock; assigned role Operative Skilled | Leave: Sickness | Leave calendar basis: Fixed schedule</x:v>
      </x:c>
      <x:c r="L264" t="str">
        <x:v>Include</x:v>
      </x:c>
      <x:c r="M264"/>
      <x:c r="N264"/>
    </x:row>
    <x:row r="265">
      <x:c r="A265" t="str">
        <x:v>B McDonald (B) EV|2026-05-13</x:v>
      </x:c>
      <x:c r="B265" s="888" t="n">
        <x:v>46155</x:v>
      </x:c>
      <x:c r="C265" t="str">
        <x:v>B McDonald (B) EV</x:v>
      </x:c>
      <x:c r="D265" t="str">
        <x:v>Permanent</x:v>
      </x:c>
      <x:c r="E265" t="str">
        <x:v>Thurrock</x:v>
      </x:c>
      <x:c r="F265" t="str">
        <x:v>Operative Skilled</x:v>
      </x:c>
      <x:c r="G265"/>
      <x:c r="H265"/>
      <x:c r="I265" s="22" t="n">
        <x:v>0</x:v>
      </x:c>
      <x:c r="J265" t="str">
        <x:v>Other leave — Sickness</x:v>
      </x:c>
      <x:c r="K265" t="str">
        <x:v>Employee 2376; home branch Thurrock; assigned role Operative Skilled | Leave: Sickness | Leave calendar basis: Fixed schedule</x:v>
      </x:c>
      <x:c r="L265" t="str">
        <x:v>Include</x:v>
      </x:c>
      <x:c r="M265"/>
      <x:c r="N265"/>
    </x:row>
    <x:row r="266">
      <x:c r="A266" t="str">
        <x:v>B McDonald (B) EV|2026-05-22</x:v>
      </x:c>
      <x:c r="B266" s="888" t="n">
        <x:v>46164</x:v>
      </x:c>
      <x:c r="C266" t="str">
        <x:v>B McDonald (B) EV</x:v>
      </x:c>
      <x:c r="D266" t="str">
        <x:v>Permanent</x:v>
      </x:c>
      <x:c r="E266" t="str">
        <x:v>Thurrock</x:v>
      </x:c>
      <x:c r="F266" t="str">
        <x:v>Operative Skilled</x:v>
      </x:c>
      <x:c r="G266"/>
      <x:c r="H266"/>
      <x:c r="I266" s="22" t="n">
        <x:v>0</x:v>
      </x:c>
      <x:c r="J266" t="str">
        <x:v>Annual leave</x:v>
      </x:c>
      <x:c r="K266" t="str">
        <x:v>Employee 2376; home branch Thurrock; assigned role Operative Skilled | Leave: Annual Leave (Days) | Leave calendar basis: Fixed schedule</x:v>
      </x:c>
      <x:c r="L266" t="str">
        <x:v>Include</x:v>
      </x:c>
      <x:c r="M266"/>
      <x:c r="N266"/>
    </x:row>
    <x:row r="267">
      <x:c r="A267" t="str">
        <x:v>B McDonald (B) EV|2026-05-23</x:v>
      </x:c>
      <x:c r="B267" s="888" t="n">
        <x:v>46165</x:v>
      </x:c>
      <x:c r="C267" t="str">
        <x:v>B McDonald (B) EV</x:v>
      </x:c>
      <x:c r="D267" t="str">
        <x:v>Permanent</x:v>
      </x:c>
      <x:c r="E267" t="str">
        <x:v>Thurrock</x:v>
      </x:c>
      <x:c r="F267" t="str">
        <x:v>Operative Skilled</x:v>
      </x:c>
      <x:c r="G267" t="str">
        <x:v>402097</x:v>
      </x:c>
      <x:c r="H267" t="str">
        <x:v>Bank of New York Mellon</x:v>
      </x:c>
      <x:c r="I267" s="22" t="n">
        <x:v>8</x:v>
      </x:c>
      <x:c r="J267" t="str">
        <x:v>Worked</x:v>
      </x:c>
      <x:c r="K267" t="str">
        <x:v>Employee 2376; home branch Thurrock; assigned role Operative Skilled | Deployment branch: Thurrock | Actual role: Operative Driver | Jobs: 402097 | Customers: Bank of New York Mellon | Actual hours: 8.0; source records: 1</x:v>
      </x:c>
      <x:c r="L267" t="str">
        <x:v>Include</x:v>
      </x:c>
      <x:c r="M267"/>
      <x:c r="N267"/>
    </x:row>
    <x:row r="268">
      <x:c r="A268" t="str">
        <x:v>B McDonald (B) EV|2026-05-26</x:v>
      </x:c>
      <x:c r="B268" s="888" t="n">
        <x:v>46168</x:v>
      </x:c>
      <x:c r="C268" t="str">
        <x:v>B McDonald (B) EV</x:v>
      </x:c>
      <x:c r="D268" t="str">
        <x:v>Permanent</x:v>
      </x:c>
      <x:c r="E268" t="str">
        <x:v>Thurrock</x:v>
      </x:c>
      <x:c r="F268" t="str">
        <x:v>Operative Skilled</x:v>
      </x:c>
      <x:c r="G268"/>
      <x:c r="H268"/>
      <x:c r="I268" s="22" t="n">
        <x:v>0</x:v>
      </x:c>
      <x:c r="J268" t="str">
        <x:v>Annual leave</x:v>
      </x:c>
      <x:c r="K268" t="str">
        <x:v>Employee 2376; home branch Thurrock; assigned role Operative Skilled | Leave: Annual Leave (Days) | Leave calendar basis: Fixed schedule</x:v>
      </x:c>
      <x:c r="L268" t="str">
        <x:v>Include</x:v>
      </x:c>
      <x:c r="M268"/>
      <x:c r="N268"/>
    </x:row>
    <x:row r="269">
      <x:c r="A269" t="str">
        <x:v>B McDonald (B) EV|2026-05-27</x:v>
      </x:c>
      <x:c r="B269" s="888" t="n">
        <x:v>46169</x:v>
      </x:c>
      <x:c r="C269" t="str">
        <x:v>B McDonald (B) EV</x:v>
      </x:c>
      <x:c r="D269" t="str">
        <x:v>Permanent</x:v>
      </x:c>
      <x:c r="E269" t="str">
        <x:v>Thurrock</x:v>
      </x:c>
      <x:c r="F269" t="str">
        <x:v>Operative Skilled</x:v>
      </x:c>
      <x:c r="G269"/>
      <x:c r="H269"/>
      <x:c r="I269" s="22" t="n">
        <x:v>0</x:v>
      </x:c>
      <x:c r="J269" t="str">
        <x:v>Annual leave</x:v>
      </x:c>
      <x:c r="K269" t="str">
        <x:v>Employee 2376; home branch Thurrock; assigned role Operative Skilled | Leave: Annual Leave (Days) | Leave calendar basis: Fixed schedule</x:v>
      </x:c>
      <x:c r="L269" t="str">
        <x:v>Include</x:v>
      </x:c>
      <x:c r="M269"/>
      <x:c r="N269"/>
    </x:row>
    <x:row r="270">
      <x:c r="A270" t="str">
        <x:v>B McDonald (B) EV|2026-05-28</x:v>
      </x:c>
      <x:c r="B270" s="888" t="n">
        <x:v>46170</x:v>
      </x:c>
      <x:c r="C270" t="str">
        <x:v>B McDonald (B) EV</x:v>
      </x:c>
      <x:c r="D270" t="str">
        <x:v>Permanent</x:v>
      </x:c>
      <x:c r="E270" t="str">
        <x:v>Thurrock</x:v>
      </x:c>
      <x:c r="F270" t="str">
        <x:v>Operative Skilled</x:v>
      </x:c>
      <x:c r="G270"/>
      <x:c r="H270"/>
      <x:c r="I270" s="22" t="n">
        <x:v>0</x:v>
      </x:c>
      <x:c r="J270" t="str">
        <x:v>Annual leave</x:v>
      </x:c>
      <x:c r="K270" t="str">
        <x:v>Employee 2376; home branch Thurrock; assigned role Operative Skilled | Leave: Annual Leave (Days) | Leave calendar basis: Fixed schedule</x:v>
      </x:c>
      <x:c r="L270" t="str">
        <x:v>Include</x:v>
      </x:c>
      <x:c r="M270"/>
      <x:c r="N270"/>
    </x:row>
    <x:row r="271">
      <x:c r="A271" t="str">
        <x:v>B McDonald (B) EV|2026-05-29</x:v>
      </x:c>
      <x:c r="B271" s="888" t="n">
        <x:v>46171</x:v>
      </x:c>
      <x:c r="C271" t="str">
        <x:v>B McDonald (B) EV</x:v>
      </x:c>
      <x:c r="D271" t="str">
        <x:v>Permanent</x:v>
      </x:c>
      <x:c r="E271" t="str">
        <x:v>Thurrock</x:v>
      </x:c>
      <x:c r="F271" t="str">
        <x:v>Operative Skilled</x:v>
      </x:c>
      <x:c r="G271"/>
      <x:c r="H271"/>
      <x:c r="I271" s="22" t="n">
        <x:v>0</x:v>
      </x:c>
      <x:c r="J271" t="str">
        <x:v>Annual leave</x:v>
      </x:c>
      <x:c r="K271" t="str">
        <x:v>Employee 2376; home branch Thurrock; assigned role Operative Skilled | Leave: Annual Leave (Days) | Leave calendar basis: Fixed schedule</x:v>
      </x:c>
      <x:c r="L271" t="str">
        <x:v>Include</x:v>
      </x:c>
      <x:c r="M271"/>
      <x:c r="N271"/>
    </x:row>
    <x:row r="272">
      <x:c r="A272" t="str">
        <x:v>B Williams|2026-05-05</x:v>
      </x:c>
      <x:c r="B272" s="888" t="n">
        <x:v>46147</x:v>
      </x:c>
      <x:c r="C272" t="str">
        <x:v>B Williams</x:v>
      </x:c>
      <x:c r="D272" t="str">
        <x:v>Permanent</x:v>
      </x:c>
      <x:c r="E272" t="str">
        <x:v>Thurrock</x:v>
      </x:c>
      <x:c r="F272" t="str">
        <x:v>Operative Porter</x:v>
      </x:c>
      <x:c r="G272" t="str">
        <x:v>384855B</x:v>
      </x:c>
      <x:c r="H272" t="str">
        <x:v>Royal Borough of Greenwich (Elections 2026)</x:v>
      </x:c>
      <x:c r="I272" s="22" t="n">
        <x:v>9.5</x:v>
      </x:c>
      <x:c r="J272" t="str">
        <x:v>Worked</x:v>
      </x:c>
      <x:c r="K272" t="str">
        <x:v>Employee 103456; home branch Thurrock; assigned role Operative Porter | Deployment branch: Croydon | Actual role: Operative Porter | Jobs: 384855B | Customers: Royal Borough of Greenwich (Elections 2026) | Actual hours: 9.5; source records: 1</x:v>
      </x:c>
      <x:c r="L272" t="str">
        <x:v>Include</x:v>
      </x:c>
      <x:c r="M272"/>
      <x:c r="N272"/>
    </x:row>
    <x:row r="273">
      <x:c r="A273" t="str">
        <x:v>B Williams|2026-05-06</x:v>
      </x:c>
      <x:c r="B273" s="888" t="n">
        <x:v>46148</x:v>
      </x:c>
      <x:c r="C273" t="str">
        <x:v>B Williams</x:v>
      </x:c>
      <x:c r="D273" t="str">
        <x:v>Permanent</x:v>
      </x:c>
      <x:c r="E273" t="str">
        <x:v>Thurrock</x:v>
      </x:c>
      <x:c r="F273" t="str">
        <x:v>Operative Porter</x:v>
      </x:c>
      <x:c r="G273"/>
      <x:c r="H273"/>
      <x:c r="I273" s="22" t="n">
        <x:v>0</x:v>
      </x:c>
      <x:c r="J273" t="str">
        <x:v>Annual leave</x:v>
      </x:c>
      <x:c r="K273" t="str">
        <x:v>Employee 103456; home branch Thurrock; assigned role Operative Porter | Leave: Annual Leave (Hours) | Leave calendar basis: Variable-pattern period</x:v>
      </x:c>
      <x:c r="L273" t="str">
        <x:v>Include</x:v>
      </x:c>
      <x:c r="M273"/>
      <x:c r="N273"/>
    </x:row>
    <x:row r="274">
      <x:c r="A274" t="str">
        <x:v>B Williams|2026-05-07</x:v>
      </x:c>
      <x:c r="B274" s="888" t="n">
        <x:v>46149</x:v>
      </x:c>
      <x:c r="C274" t="str">
        <x:v>B Williams</x:v>
      </x:c>
      <x:c r="D274" t="str">
        <x:v>Permanent</x:v>
      </x:c>
      <x:c r="E274" t="str">
        <x:v>Thurrock</x:v>
      </x:c>
      <x:c r="F274" t="str">
        <x:v>Operative Porter</x:v>
      </x:c>
      <x:c r="G274"/>
      <x:c r="H274"/>
      <x:c r="I274" s="22" t="n">
        <x:v>0</x:v>
      </x:c>
      <x:c r="J274" t="str">
        <x:v>Annual leave</x:v>
      </x:c>
      <x:c r="K274" t="str">
        <x:v>Employee 103456; home branch Thurrock; assigned role Operative Porter | Leave: Annual Leave (Hours) | Leave calendar basis: Variable-pattern period</x:v>
      </x:c>
      <x:c r="L274" t="str">
        <x:v>Include</x:v>
      </x:c>
      <x:c r="M274"/>
      <x:c r="N274"/>
    </x:row>
    <x:row r="275">
      <x:c r="A275" t="str">
        <x:v>B Williams|2026-05-11</x:v>
      </x:c>
      <x:c r="B275" s="888" t="n">
        <x:v>46153</x:v>
      </x:c>
      <x:c r="C275" t="str">
        <x:v>B Williams</x:v>
      </x:c>
      <x:c r="D275" t="str">
        <x:v>Permanent</x:v>
      </x:c>
      <x:c r="E275" t="str">
        <x:v>Thurrock</x:v>
      </x:c>
      <x:c r="F275" t="str">
        <x:v>Operative Porter</x:v>
      </x:c>
      <x:c r="G275" t="str">
        <x:v>401928</x:v>
      </x:c>
      <x:c r="H275" t="str">
        <x:v>Okeke/Augustina</x:v>
      </x:c>
      <x:c r="I275" s="22" t="n">
        <x:v>4.5</x:v>
      </x:c>
      <x:c r="J275" t="str">
        <x:v>Worked</x:v>
      </x:c>
      <x:c r="K275" t="str">
        <x:v>Employee 103456; home branch Thurrock; assigned role Operative Porter | Deployment branch: Thurrock | Actual role: Operative Porter | Jobs: 401928 | Customers: Okeke/Augustina | Actual hours: 4.5; source records: 1</x:v>
      </x:c>
      <x:c r="L275" t="str">
        <x:v>Include</x:v>
      </x:c>
      <x:c r="M275"/>
      <x:c r="N275"/>
    </x:row>
    <x:row r="276">
      <x:c r="A276" t="str">
        <x:v>B Williams|2026-05-12</x:v>
      </x:c>
      <x:c r="B276" s="888" t="n">
        <x:v>46154</x:v>
      </x:c>
      <x:c r="C276" t="str">
        <x:v>B Williams</x:v>
      </x:c>
      <x:c r="D276" t="str">
        <x:v>Permanent</x:v>
      </x:c>
      <x:c r="E276" t="str">
        <x:v>Thurrock</x:v>
      </x:c>
      <x:c r="F276" t="str">
        <x:v>Operative Porter</x:v>
      </x:c>
      <x:c r="G276" t="str">
        <x:v>401636</x:v>
      </x:c>
      <x:c r="H276" t="str">
        <x:v>TSYS / TOTAL SYSTEM SERVICES PROCESSING EUROPE LIMITED (TSYS)</x:v>
      </x:c>
      <x:c r="I276" s="22" t="n">
        <x:v>10</x:v>
      </x:c>
      <x:c r="J276" t="str">
        <x:v>Worked</x:v>
      </x:c>
      <x:c r="K276" t="str">
        <x:v>Employee 103456; home branch Thurrock; assigned role Operative Porter | Deployment branch: Thurrock | Actual role: Operative Porter | Jobs: 401636 | Customers: TSYS / TOTAL SYSTEM SERVICES PROCESSING EUROPE LIMITED (TSYS) | Actual hours: 10.0; source records: 1</x:v>
      </x:c>
      <x:c r="L276" t="str">
        <x:v>Include</x:v>
      </x:c>
      <x:c r="M276"/>
      <x:c r="N276"/>
    </x:row>
    <x:row r="277">
      <x:c r="A277" t="str">
        <x:v>B Williams|2026-05-13</x:v>
      </x:c>
      <x:c r="B277" s="888" t="n">
        <x:v>46155</x:v>
      </x:c>
      <x:c r="C277" t="str">
        <x:v>B Williams</x:v>
      </x:c>
      <x:c r="D277" t="str">
        <x:v>Permanent</x:v>
      </x:c>
      <x:c r="E277" t="str">
        <x:v>Thurrock</x:v>
      </x:c>
      <x:c r="F277" t="str">
        <x:v>Operative Porter</x:v>
      </x:c>
      <x:c r="G277" t="str">
        <x:v>401907</x:v>
      </x:c>
      <x:c r="H277" t="str">
        <x:v>Kalam/Mr Mohammed</x:v>
      </x:c>
      <x:c r="I277" s="22" t="n">
        <x:v>9.5</x:v>
      </x:c>
      <x:c r="J277" t="str">
        <x:v>Worked</x:v>
      </x:c>
      <x:c r="K277" t="str">
        <x:v>Employee 103456; home branch Thurrock; assigned role Operative Porter | Deployment branch: Thurrock | Actual role: Operative Porter | Jobs: 401907 | Customers: Kalam/Mr Mohammed | Actual hours: 9.5; source records: 1</x:v>
      </x:c>
      <x:c r="L277" t="str">
        <x:v>Include</x:v>
      </x:c>
      <x:c r="M277"/>
      <x:c r="N277"/>
    </x:row>
    <x:row r="278">
      <x:c r="A278" t="str">
        <x:v>B Williams|2026-05-14</x:v>
      </x:c>
      <x:c r="B278" s="888" t="n">
        <x:v>46156</x:v>
      </x:c>
      <x:c r="C278" t="str">
        <x:v>B Williams</x:v>
      </x:c>
      <x:c r="D278" t="str">
        <x:v>Permanent</x:v>
      </x:c>
      <x:c r="E278" t="str">
        <x:v>Thurrock</x:v>
      </x:c>
      <x:c r="F278" t="str">
        <x:v>Operative Porter</x:v>
      </x:c>
      <x:c r="G278" t="str">
        <x:v>401907</x:v>
      </x:c>
      <x:c r="H278" t="str">
        <x:v>Kalam/Mr Mohammed</x:v>
      </x:c>
      <x:c r="I278" s="22" t="n">
        <x:v>8.5</x:v>
      </x:c>
      <x:c r="J278" t="str">
        <x:v>Worked</x:v>
      </x:c>
      <x:c r="K278" t="str">
        <x:v>Employee 103456; home branch Thurrock; assigned role Operative Porter | Deployment branch: Thurrock | Actual role: Operative Porter | Jobs: 401907 | Customers: Kalam/Mr Mohammed | Actual hours: 8.5; source records: 1</x:v>
      </x:c>
      <x:c r="L278" t="str">
        <x:v>Include</x:v>
      </x:c>
      <x:c r="M278"/>
      <x:c r="N278"/>
    </x:row>
    <x:row r="279">
      <x:c r="A279" t="str">
        <x:v>B Williams|2026-05-20</x:v>
      </x:c>
      <x:c r="B279" s="888" t="n">
        <x:v>46162</x:v>
      </x:c>
      <x:c r="C279" t="str">
        <x:v>B Williams</x:v>
      </x:c>
      <x:c r="D279" t="str">
        <x:v>Permanent</x:v>
      </x:c>
      <x:c r="E279" t="str">
        <x:v>Thurrock</x:v>
      </x:c>
      <x:c r="F279" t="str">
        <x:v>Operative Porter</x:v>
      </x:c>
      <x:c r="G279" t="str">
        <x:v>402252</x:v>
      </x:c>
      <x:c r="H279" t="str">
        <x:v>London Metropolitan University</x:v>
      </x:c>
      <x:c r="I279" s="22" t="n">
        <x:v>9</x:v>
      </x:c>
      <x:c r="J279" t="str">
        <x:v>Worked</x:v>
      </x:c>
      <x:c r="K279" t="str">
        <x:v>Employee 103456; home branch Thurrock; assigned role Operative Porter | Deployment branch: Thurrock | Actual role: Operative Porter | Jobs: 402252 | Customers: London Metropolitan University | Actual hours: 9.0; source records: 1</x:v>
      </x:c>
      <x:c r="L279" t="str">
        <x:v>Include</x:v>
      </x:c>
      <x:c r="M279"/>
      <x:c r="N279"/>
    </x:row>
    <x:row r="280">
      <x:c r="A280" t="str">
        <x:v>B Williams|2026-05-21</x:v>
      </x:c>
      <x:c r="B280" s="888" t="n">
        <x:v>46163</x:v>
      </x:c>
      <x:c r="C280" t="str">
        <x:v>B Williams</x:v>
      </x:c>
      <x:c r="D280" t="str">
        <x:v>Permanent</x:v>
      </x:c>
      <x:c r="E280" t="str">
        <x:v>Thurrock</x:v>
      </x:c>
      <x:c r="F280" t="str">
        <x:v>Operative Porter</x:v>
      </x:c>
      <x:c r="G280" t="str">
        <x:v>401596</x:v>
      </x:c>
      <x:c r="H280" t="str">
        <x:v>Acherki/Mr Mnouer</x:v>
      </x:c>
      <x:c r="I280" s="22" t="n">
        <x:v>8</x:v>
      </x:c>
      <x:c r="J280" t="str">
        <x:v>Worked</x:v>
      </x:c>
      <x:c r="K280" t="str">
        <x:v>Employee 103456; home branch Thurrock; assigned role Operative Porter | Deployment branch: Thurrock | Actual role: Operative Porter | Jobs: 401596 | Customers: Acherki/Mr Mnouer | Actual hours: 8.0; source records: 1</x:v>
      </x:c>
      <x:c r="L280" t="str">
        <x:v>Include</x:v>
      </x:c>
      <x:c r="M280"/>
      <x:c r="N280"/>
    </x:row>
    <x:row r="281">
      <x:c r="A281" t="str">
        <x:v>B Williams|2026-05-22</x:v>
      </x:c>
      <x:c r="B281" s="888" t="n">
        <x:v>46164</x:v>
      </x:c>
      <x:c r="C281" t="str">
        <x:v>B Williams</x:v>
      </x:c>
      <x:c r="D281" t="str">
        <x:v>Permanent</x:v>
      </x:c>
      <x:c r="E281" t="str">
        <x:v>Thurrock</x:v>
      </x:c>
      <x:c r="F281" t="str">
        <x:v>Operative Porter</x:v>
      </x:c>
      <x:c r="G281" t="str">
        <x:v>401761</x:v>
      </x:c>
      <x:c r="H281" t="str">
        <x:v>HSBC - BAU May</x:v>
      </x:c>
      <x:c r="I281" s="22" t="n">
        <x:v>8.5</x:v>
      </x:c>
      <x:c r="J281" t="str">
        <x:v>Worked</x:v>
      </x:c>
      <x:c r="K281" t="str">
        <x:v>Employee 103456; home branch Thurrock; assigned role Operative Porter | Deployment branch: Thurrock | Actual role: Operative Porter | Jobs: 401761 | Customers: HSBC - BAU May | Actual hours: 8.5; source records: 1</x:v>
      </x:c>
      <x:c r="L281" t="str">
        <x:v>Include</x:v>
      </x:c>
      <x:c r="M281"/>
      <x:c r="N281"/>
    </x:row>
    <x:row r="282">
      <x:c r="A282" t="str">
        <x:v>B Williams|2026-05-26</x:v>
      </x:c>
      <x:c r="B282" s="888" t="n">
        <x:v>46168</x:v>
      </x:c>
      <x:c r="C282" t="str">
        <x:v>B Williams</x:v>
      </x:c>
      <x:c r="D282" t="str">
        <x:v>Permanent</x:v>
      </x:c>
      <x:c r="E282" t="str">
        <x:v>Thurrock</x:v>
      </x:c>
      <x:c r="F282" t="str">
        <x:v>Operative Porter</x:v>
      </x:c>
      <x:c r="G282" t="str">
        <x:v>398147A</x:v>
      </x:c>
      <x:c r="H282" t="str">
        <x:v>Kamara/Miss Fatima</x:v>
      </x:c>
      <x:c r="I282" s="22" t="n">
        <x:v>8.5</x:v>
      </x:c>
      <x:c r="J282" t="str">
        <x:v>Worked</x:v>
      </x:c>
      <x:c r="K282" t="str">
        <x:v>Employee 103456; home branch Thurrock; assigned role Operative Porter | Deployment branch: Thurrock | Actual role: Operative Porter | Jobs: 398147A | Customers: Kamara/Miss Fatima | Actual hours: 8.5; source records: 1</x:v>
      </x:c>
      <x:c r="L282" t="str">
        <x:v>Include</x:v>
      </x:c>
      <x:c r="M282"/>
      <x:c r="N282"/>
    </x:row>
    <x:row r="283">
      <x:c r="A283" t="str">
        <x:v>B Williams|2026-05-27</x:v>
      </x:c>
      <x:c r="B283" s="888" t="n">
        <x:v>46169</x:v>
      </x:c>
      <x:c r="C283" t="str">
        <x:v>B Williams</x:v>
      </x:c>
      <x:c r="D283" t="str">
        <x:v>Permanent</x:v>
      </x:c>
      <x:c r="E283" t="str">
        <x:v>Thurrock</x:v>
      </x:c>
      <x:c r="F283" t="str">
        <x:v>Operative Porter</x:v>
      </x:c>
      <x:c r="G283"/>
      <x:c r="H283"/>
      <x:c r="I283" s="22" t="n">
        <x:v>0</x:v>
      </x:c>
      <x:c r="J283" t="str">
        <x:v>Annual leave</x:v>
      </x:c>
      <x:c r="K283" t="str">
        <x:v>Employee 103456; home branch Thurrock; assigned role Operative Porter | Leave: Annual Leave (Hours) | Leave calendar basis: Variable-pattern period</x:v>
      </x:c>
      <x:c r="L283" t="str">
        <x:v>Include</x:v>
      </x:c>
      <x:c r="M283"/>
      <x:c r="N283"/>
    </x:row>
    <x:row r="284">
      <x:c r="A284" t="str">
        <x:v>B Williams|2026-05-28</x:v>
      </x:c>
      <x:c r="B284" s="888" t="n">
        <x:v>46170</x:v>
      </x:c>
      <x:c r="C284" t="str">
        <x:v>B Williams</x:v>
      </x:c>
      <x:c r="D284" t="str">
        <x:v>Permanent</x:v>
      </x:c>
      <x:c r="E284" t="str">
        <x:v>Thurrock</x:v>
      </x:c>
      <x:c r="F284" t="str">
        <x:v>Operative Porter</x:v>
      </x:c>
      <x:c r="G284"/>
      <x:c r="H284"/>
      <x:c r="I284" s="22" t="n">
        <x:v>0</x:v>
      </x:c>
      <x:c r="J284" t="str">
        <x:v>Annual leave</x:v>
      </x:c>
      <x:c r="K284" t="str">
        <x:v>Employee 103456; home branch Thurrock; assigned role Operative Porter | Leave: Annual Leave (Hours) | Leave calendar basis: Variable-pattern period</x:v>
      </x:c>
      <x:c r="L284" t="str">
        <x:v>Include</x:v>
      </x:c>
      <x:c r="M284"/>
      <x:c r="N284"/>
    </x:row>
    <x:row r="285">
      <x:c r="A285" t="str">
        <x:v>Ben Cumbers|2026-05-05</x:v>
      </x:c>
      <x:c r="B285" s="888" t="n">
        <x:v>46147</x:v>
      </x:c>
      <x:c r="C285" t="str">
        <x:v>Ben Cumbers</x:v>
      </x:c>
      <x:c r="D285" t="str">
        <x:v>Permanent</x:v>
      </x:c>
      <x:c r="E285" t="str">
        <x:v>Leeds</x:v>
      </x:c>
      <x:c r="F285" t="str">
        <x:v>Operative Driver</x:v>
      </x:c>
      <x:c r="G285" t="str">
        <x:v>401910</x:v>
      </x:c>
      <x:c r="H285" t="str">
        <x:v>Kirklees Council - Mr Mason Brayshaw</x:v>
      </x:c>
      <x:c r="I285" s="22" t="n">
        <x:v>4</x:v>
      </x:c>
      <x:c r="J285" t="str">
        <x:v>Worked</x:v>
      </x:c>
      <x:c r="K285" t="str">
        <x:v>Employee 1012736; home branch Leeds; assigned role Operative Driver | Deployment branch: Leeds | Actual role: Operative Driver | Jobs: 401910 | Customers: Kirklees Council - Mr Mason Brayshaw | Actual hours: 4.0; source records: 1</x:v>
      </x:c>
      <x:c r="L285" t="str">
        <x:v>Include</x:v>
      </x:c>
      <x:c r="M285"/>
      <x:c r="N285"/>
    </x:row>
    <x:row r="286">
      <x:c r="A286" t="str">
        <x:v>Ben Cumbers|2026-05-06</x:v>
      </x:c>
      <x:c r="B286" s="888" t="n">
        <x:v>46148</x:v>
      </x:c>
      <x:c r="C286" t="str">
        <x:v>Ben Cumbers</x:v>
      </x:c>
      <x:c r="D286" t="str">
        <x:v>Permanent</x:v>
      </x:c>
      <x:c r="E286" t="str">
        <x:v>Leeds</x:v>
      </x:c>
      <x:c r="F286" t="str">
        <x:v>Operative Driver</x:v>
      </x:c>
      <x:c r="G286" t="str">
        <x:v>401979</x:v>
      </x:c>
      <x:c r="H286" t="str">
        <x:v>Shawbrook Bank Ltd</x:v>
      </x:c>
      <x:c r="I286" s="22" t="n">
        <x:v>8</x:v>
      </x:c>
      <x:c r="J286" t="str">
        <x:v>Worked</x:v>
      </x:c>
      <x:c r="K286" t="str">
        <x:v>Employee 1012736; home branch Leeds; assigned role Operative Driver | Deployment branch: Glasgow | Actual role: Operative Driver | Jobs: 401979 | Customers: Shawbrook Bank Ltd | Actual hours: 8.0; source records: 1</x:v>
      </x:c>
      <x:c r="L286" t="str">
        <x:v>Include</x:v>
      </x:c>
      <x:c r="M286"/>
      <x:c r="N286"/>
    </x:row>
    <x:row r="287">
      <x:c r="A287" t="str">
        <x:v>Ben Cumbers|2026-05-07</x:v>
      </x:c>
      <x:c r="B287" s="888" t="n">
        <x:v>46149</x:v>
      </x:c>
      <x:c r="C287" t="str">
        <x:v>Ben Cumbers</x:v>
      </x:c>
      <x:c r="D287" t="str">
        <x:v>Permanent</x:v>
      </x:c>
      <x:c r="E287" t="str">
        <x:v>Leeds</x:v>
      </x:c>
      <x:c r="F287" t="str">
        <x:v>Operative Driver</x:v>
      </x:c>
      <x:c r="G287" t="str">
        <x:v>402068</x:v>
      </x:c>
      <x:c r="H287" t="str">
        <x:v>Kirklees Council - James Robb</x:v>
      </x:c>
      <x:c r="I287" s="22" t="n">
        <x:v>6</x:v>
      </x:c>
      <x:c r="J287" t="str">
        <x:v>Worked</x:v>
      </x:c>
      <x:c r="K287" t="str">
        <x:v>Employee 1012736; home branch Leeds; assigned role Operative Driver | Deployment branch: Leeds | Actual role: Operative Driver | Jobs: 402068 | Customers: Kirklees Council - James Robb | Actual hours: 6.0; source records: 1</x:v>
      </x:c>
      <x:c r="L287" t="str">
        <x:v>Include</x:v>
      </x:c>
      <x:c r="M287"/>
      <x:c r="N287"/>
    </x:row>
    <x:row r="288">
      <x:c r="A288" t="str">
        <x:v>Ben Cumbers|2026-05-08</x:v>
      </x:c>
      <x:c r="B288" s="888" t="n">
        <x:v>46150</x:v>
      </x:c>
      <x:c r="C288" t="str">
        <x:v>Ben Cumbers</x:v>
      </x:c>
      <x:c r="D288" t="str">
        <x:v>Permanent</x:v>
      </x:c>
      <x:c r="E288" t="str">
        <x:v>Leeds</x:v>
      </x:c>
      <x:c r="F288" t="str">
        <x:v>Operative Driver</x:v>
      </x:c>
      <x:c r="G288" t="str">
        <x:v>396157C, 401946</x:v>
      </x:c>
      <x:c r="H288" t="str">
        <x:v>Kirklees Council - Angela; MOJ - Sodexo SR:59387</x:v>
      </x:c>
      <x:c r="I288" s="22" t="n">
        <x:v>4</x:v>
      </x:c>
      <x:c r="J288" t="str">
        <x:v>Worked — 2 records</x:v>
      </x:c>
      <x:c r="K288" t="str">
        <x:v>Employee 1012736; home branch Leeds; assigned role Operative Driver | Deployment branch: Leeds | Actual role: Operative Driver | Jobs: 396157C, 401946 | Customers: Kirklees Council - Angela; MOJ - Sodexo SR:59387 | Actual hours: 4.0; source records: 2</x:v>
      </x:c>
      <x:c r="L288" t="str">
        <x:v>Include</x:v>
      </x:c>
      <x:c r="M288"/>
      <x:c r="N288"/>
    </x:row>
    <x:row r="289">
      <x:c r="A289" t="str">
        <x:v>Ben Cumbers|2026-05-11</x:v>
      </x:c>
      <x:c r="B289" s="888" t="n">
        <x:v>46153</x:v>
      </x:c>
      <x:c r="C289" t="str">
        <x:v>Ben Cumbers</x:v>
      </x:c>
      <x:c r="D289" t="str">
        <x:v>Permanent</x:v>
      </x:c>
      <x:c r="E289" t="str">
        <x:v>Leeds</x:v>
      </x:c>
      <x:c r="F289" t="str">
        <x:v>Operative Driver</x:v>
      </x:c>
      <x:c r="G289" t="str">
        <x:v>399454D, 401762</x:v>
      </x:c>
      <x:c r="H289" t="str">
        <x:v>Restore Harrow Green; West Yorkshire Police (Dewsbury PS)</x:v>
      </x:c>
      <x:c r="I289" s="22" t="n">
        <x:v>16.75</x:v>
      </x:c>
      <x:c r="J289" t="str">
        <x:v>Worked — 2 records</x:v>
      </x:c>
      <x:c r="K289" t="str">
        <x:v>Employee 1012736; home branch Leeds; assigned role Operative Driver | Deployment branch: Leeds | Actual role: Operative Driver, Operative Porter | Jobs: 399454D, 401762 | Customers: Restore Harrow Green; West Yorkshire Police (Dewsbury PS) | Actual hours: 16.8; source records: 2</x:v>
      </x:c>
      <x:c r="L289" t="str">
        <x:v>Include</x:v>
      </x:c>
      <x:c r="M289"/>
      <x:c r="N289"/>
    </x:row>
    <x:row r="290">
      <x:c r="A290" t="str">
        <x:v>Ben Cumbers|2026-05-12</x:v>
      </x:c>
      <x:c r="B290" s="888" t="n">
        <x:v>46154</x:v>
      </x:c>
      <x:c r="C290" t="str">
        <x:v>Ben Cumbers</x:v>
      </x:c>
      <x:c r="D290" t="str">
        <x:v>Permanent</x:v>
      </x:c>
      <x:c r="E290" t="str">
        <x:v>Leeds</x:v>
      </x:c>
      <x:c r="F290" t="str">
        <x:v>Operative Driver</x:v>
      </x:c>
      <x:c r="G290" t="str">
        <x:v>401738</x:v>
      </x:c>
      <x:c r="H290" t="str">
        <x:v>Leeds Teaching Hospitals NHS Trust</x:v>
      </x:c>
      <x:c r="I290" s="22" t="n">
        <x:v>5.5</x:v>
      </x:c>
      <x:c r="J290" t="str">
        <x:v>Worked</x:v>
      </x:c>
      <x:c r="K290" t="str">
        <x:v>Employee 1012736; home branch Leeds; assigned role Operative Driver | Deployment branch: Leeds | Actual role: Operative Driver | Jobs: 401738 | Customers: Leeds Teaching Hospitals NHS Trust | Actual hours: 5.5; source records: 1</x:v>
      </x:c>
      <x:c r="L290" t="str">
        <x:v>Include</x:v>
      </x:c>
      <x:c r="M290"/>
      <x:c r="N290"/>
    </x:row>
    <x:row r="291">
      <x:c r="A291" t="str">
        <x:v>Ben Cumbers|2026-05-13</x:v>
      </x:c>
      <x:c r="B291" s="888" t="n">
        <x:v>46155</x:v>
      </x:c>
      <x:c r="C291" t="str">
        <x:v>Ben Cumbers</x:v>
      </x:c>
      <x:c r="D291" t="str">
        <x:v>Permanent</x:v>
      </x:c>
      <x:c r="E291" t="str">
        <x:v>Leeds</x:v>
      </x:c>
      <x:c r="F291" t="str">
        <x:v>Operative Driver</x:v>
      </x:c>
      <x:c r="G291" t="str">
        <x:v>401262</x:v>
      </x:c>
      <x:c r="H291" t="str">
        <x:v>Kirklees Council - Miss Stevie Cheesman</x:v>
      </x:c>
      <x:c r="I291" s="22" t="n">
        <x:v>4</x:v>
      </x:c>
      <x:c r="J291" t="str">
        <x:v>Worked</x:v>
      </x:c>
      <x:c r="K291" t="str">
        <x:v>Employee 1012736; home branch Leeds; assigned role Operative Driver | Deployment branch: Leeds | Actual role: Operative Porter | Jobs: 401262 | Customers: Kirklees Council - Miss Stevie Cheesman | Actual hours: 4.0; source records: 1</x:v>
      </x:c>
      <x:c r="L291" t="str">
        <x:v>Include</x:v>
      </x:c>
      <x:c r="M291"/>
      <x:c r="N291"/>
    </x:row>
    <x:row r="292">
      <x:c r="A292" t="str">
        <x:v>Ben Cumbers|2026-05-14</x:v>
      </x:c>
      <x:c r="B292" s="888" t="n">
        <x:v>46156</x:v>
      </x:c>
      <x:c r="C292" t="str">
        <x:v>Ben Cumbers</x:v>
      </x:c>
      <x:c r="D292" t="str">
        <x:v>Permanent</x:v>
      </x:c>
      <x:c r="E292" t="str">
        <x:v>Leeds</x:v>
      </x:c>
      <x:c r="F292" t="str">
        <x:v>Operative Driver</x:v>
      </x:c>
      <x:c r="G292" t="str">
        <x:v>402096</x:v>
      </x:c>
      <x:c r="H292" t="str">
        <x:v>University of Leeds</x:v>
      </x:c>
      <x:c r="I292" s="22" t="n">
        <x:v>9.25</x:v>
      </x:c>
      <x:c r="J292" t="str">
        <x:v>Worked</x:v>
      </x:c>
      <x:c r="K292" t="str">
        <x:v>Employee 1012736; home branch Leeds; assigned role Operative Driver | Deployment branch: Leeds | Actual role: Operative Driver | Jobs: 402096 | Customers: University of Leeds | Actual hours: 9.2; source records: 1</x:v>
      </x:c>
      <x:c r="L292" t="str">
        <x:v>Include</x:v>
      </x:c>
      <x:c r="M292"/>
      <x:c r="N292"/>
    </x:row>
    <x:row r="293">
      <x:c r="A293" t="str">
        <x:v>Ben Cumbers|2026-05-15</x:v>
      </x:c>
      <x:c r="B293" s="888" t="n">
        <x:v>46157</x:v>
      </x:c>
      <x:c r="C293" t="str">
        <x:v>Ben Cumbers</x:v>
      </x:c>
      <x:c r="D293" t="str">
        <x:v>Permanent</x:v>
      </x:c>
      <x:c r="E293" t="str">
        <x:v>Leeds</x:v>
      </x:c>
      <x:c r="F293" t="str">
        <x:v>Operative Driver</x:v>
      </x:c>
      <x:c r="G293" t="str">
        <x:v>402094</x:v>
      </x:c>
      <x:c r="H293" t="str">
        <x:v>Handelsbanken</x:v>
      </x:c>
      <x:c r="I293" s="22" t="n">
        <x:v>10</x:v>
      </x:c>
      <x:c r="J293" t="str">
        <x:v>Worked</x:v>
      </x:c>
      <x:c r="K293" t="str">
        <x:v>Employee 1012736; home branch Leeds; assigned role Operative Driver | Deployment branch: Leeds | Actual role: Operative Driver | Jobs: 402094 | Customers: Handelsbanken | Actual hours: 10.0; source records: 1</x:v>
      </x:c>
      <x:c r="L293" t="str">
        <x:v>Include</x:v>
      </x:c>
      <x:c r="M293"/>
      <x:c r="N293"/>
    </x:row>
    <x:row r="294">
      <x:c r="A294" t="str">
        <x:v>Ben Cumbers|2026-05-18</x:v>
      </x:c>
      <x:c r="B294" s="888" t="n">
        <x:v>46160</x:v>
      </x:c>
      <x:c r="C294" t="str">
        <x:v>Ben Cumbers</x:v>
      </x:c>
      <x:c r="D294" t="str">
        <x:v>Permanent</x:v>
      </x:c>
      <x:c r="E294" t="str">
        <x:v>Leeds</x:v>
      </x:c>
      <x:c r="F294" t="str">
        <x:v>Operative Driver</x:v>
      </x:c>
      <x:c r="G294" t="str">
        <x:v>401762</x:v>
      </x:c>
      <x:c r="H294" t="str">
        <x:v>West Yorkshire Police (Dewsbury PS)</x:v>
      </x:c>
      <x:c r="I294" s="22" t="n">
        <x:v>7.25</x:v>
      </x:c>
      <x:c r="J294" t="str">
        <x:v>Worked</x:v>
      </x:c>
      <x:c r="K294" t="str">
        <x:v>Employee 1012736; home branch Leeds; assigned role Operative Driver | Deployment branch: Leeds | Actual role: Operative Driver | Jobs: 401762 | Customers: West Yorkshire Police (Dewsbury PS) | Actual hours: 7.2; source records: 1</x:v>
      </x:c>
      <x:c r="L294" t="str">
        <x:v>Include</x:v>
      </x:c>
      <x:c r="M294"/>
      <x:c r="N294"/>
    </x:row>
    <x:row r="295">
      <x:c r="A295" t="str">
        <x:v>Ben Cumbers|2026-05-20</x:v>
      </x:c>
      <x:c r="B295" s="888" t="n">
        <x:v>46162</x:v>
      </x:c>
      <x:c r="C295" t="str">
        <x:v>Ben Cumbers</x:v>
      </x:c>
      <x:c r="D295" t="str">
        <x:v>Permanent</x:v>
      </x:c>
      <x:c r="E295" t="str">
        <x:v>Leeds</x:v>
      </x:c>
      <x:c r="F295" t="str">
        <x:v>Operative Driver</x:v>
      </x:c>
      <x:c r="G295" t="str">
        <x:v>401762</x:v>
      </x:c>
      <x:c r="H295" t="str">
        <x:v>West Yorkshire Police (Dewsbury PS)</x:v>
      </x:c>
      <x:c r="I295" s="22" t="n">
        <x:v>8</x:v>
      </x:c>
      <x:c r="J295" t="str">
        <x:v>Worked</x:v>
      </x:c>
      <x:c r="K295" t="str">
        <x:v>Employee 1012736; home branch Leeds; assigned role Operative Driver | Deployment branch: Leeds | Actual role: Operative Driver | Jobs: 401762 | Customers: West Yorkshire Police (Dewsbury PS) | Actual hours: 8.0; source records: 1</x:v>
      </x:c>
      <x:c r="L295" t="str">
        <x:v>Include</x:v>
      </x:c>
      <x:c r="M295"/>
      <x:c r="N295"/>
    </x:row>
    <x:row r="296">
      <x:c r="A296" t="str">
        <x:v>Ben Cumbers|2026-05-21</x:v>
      </x:c>
      <x:c r="B296" s="888" t="n">
        <x:v>46163</x:v>
      </x:c>
      <x:c r="C296" t="str">
        <x:v>Ben Cumbers</x:v>
      </x:c>
      <x:c r="D296" t="str">
        <x:v>Permanent</x:v>
      </x:c>
      <x:c r="E296" t="str">
        <x:v>Leeds</x:v>
      </x:c>
      <x:c r="F296" t="str">
        <x:v>Operative Driver</x:v>
      </x:c>
      <x:c r="G296" t="str">
        <x:v>401762</x:v>
      </x:c>
      <x:c r="H296" t="str">
        <x:v>West Yorkshire Police (Dewsbury PS)</x:v>
      </x:c>
      <x:c r="I296" s="22" t="n">
        <x:v>7.5</x:v>
      </x:c>
      <x:c r="J296" t="str">
        <x:v>Worked</x:v>
      </x:c>
      <x:c r="K296" t="str">
        <x:v>Employee 1012736; home branch Leeds; assigned role Operative Driver | Deployment branch: Leeds | Actual role: Operative Driver | Jobs: 401762 | Customers: West Yorkshire Police (Dewsbury PS) | Actual hours: 7.5; source records: 1</x:v>
      </x:c>
      <x:c r="L296" t="str">
        <x:v>Include</x:v>
      </x:c>
      <x:c r="M296"/>
      <x:c r="N296"/>
    </x:row>
    <x:row r="297">
      <x:c r="A297" t="str">
        <x:v>Ben Cumbers|2026-05-22</x:v>
      </x:c>
      <x:c r="B297" s="888" t="n">
        <x:v>46164</x:v>
      </x:c>
      <x:c r="C297" t="str">
        <x:v>Ben Cumbers</x:v>
      </x:c>
      <x:c r="D297" t="str">
        <x:v>Permanent</x:v>
      </x:c>
      <x:c r="E297" t="str">
        <x:v>Leeds</x:v>
      </x:c>
      <x:c r="F297" t="str">
        <x:v>Operative Driver</x:v>
      </x:c>
      <x:c r="G297" t="str">
        <x:v>402181</x:v>
      </x:c>
      <x:c r="H297" t="str">
        <x:v>Kirklees Council - domestic</x:v>
      </x:c>
      <x:c r="I297" s="22" t="n">
        <x:v>4.25</x:v>
      </x:c>
      <x:c r="J297" t="str">
        <x:v>Worked</x:v>
      </x:c>
      <x:c r="K297" t="str">
        <x:v>Employee 1012736; home branch Leeds; assigned role Operative Driver | Deployment branch: Leeds | Actual role: Operative Driver | Jobs: 402181 | Customers: Kirklees Council - domestic | Actual hours: 4.2; source records: 1</x:v>
      </x:c>
      <x:c r="L297" t="str">
        <x:v>Include</x:v>
      </x:c>
      <x:c r="M297"/>
      <x:c r="N297"/>
    </x:row>
    <x:row r="298">
      <x:c r="A298" t="str">
        <x:v>Ben Cumbers|2026-05-26</x:v>
      </x:c>
      <x:c r="B298" s="888" t="n">
        <x:v>46168</x:v>
      </x:c>
      <x:c r="C298" t="str">
        <x:v>Ben Cumbers</x:v>
      </x:c>
      <x:c r="D298" t="str">
        <x:v>Permanent</x:v>
      </x:c>
      <x:c r="E298" t="str">
        <x:v>Leeds</x:v>
      </x:c>
      <x:c r="F298" t="str">
        <x:v>Operative Driver</x:v>
      </x:c>
      <x:c r="G298" t="str">
        <x:v>401593</x:v>
      </x:c>
      <x:c r="H298" t="str">
        <x:v>Wakefield Council</x:v>
      </x:c>
      <x:c r="I298" s="22" t="n">
        <x:v>8.5</x:v>
      </x:c>
      <x:c r="J298" t="str">
        <x:v>Worked</x:v>
      </x:c>
      <x:c r="K298" t="str">
        <x:v>Employee 1012736; home branch Leeds; assigned role Operative Driver | Deployment branch: Leeds | Actual role: Operative Driver | Jobs: 401593 | Customers: Wakefield Council | Actual hours: 8.5; source records: 1</x:v>
      </x:c>
      <x:c r="L298" t="str">
        <x:v>Include</x:v>
      </x:c>
      <x:c r="M298"/>
      <x:c r="N298"/>
    </x:row>
    <x:row r="299">
      <x:c r="A299" t="str">
        <x:v>C Barbu (B) ES1|2026-05-01</x:v>
      </x:c>
      <x:c r="B299" s="888" t="n">
        <x:v>46143</x:v>
      </x:c>
      <x:c r="C299" t="str">
        <x:v>C Barbu (B) ES1</x:v>
      </x:c>
      <x:c r="D299" t="str">
        <x:v>Permanent</x:v>
      </x:c>
      <x:c r="E299" t="str">
        <x:v>Croydon</x:v>
      </x:c>
      <x:c r="F299" t="str">
        <x:v>Operative Driver</x:v>
      </x:c>
      <x:c r="G299" t="str">
        <x:v>401613</x:v>
      </x:c>
      <x:c r="H299" t="str">
        <x:v>Surrey County Council</x:v>
      </x:c>
      <x:c r="I299" s="22" t="n">
        <x:v>5.5</x:v>
      </x:c>
      <x:c r="J299" t="str">
        <x:v>Worked</x:v>
      </x:c>
      <x:c r="K299" t="str">
        <x:v>Employee 1862; home branch Croydon; assigned role Operative Driver | Deployment branch: Croydon | Actual role: Operative Driver | Jobs: 401613 | Customers: Surrey County Council | Actual hours: 5.5; source records: 1</x:v>
      </x:c>
      <x:c r="L299" t="str">
        <x:v>Include</x:v>
      </x:c>
      <x:c r="M299"/>
      <x:c r="N299"/>
    </x:row>
    <x:row r="300">
      <x:c r="A300" t="str">
        <x:v>C Barbu (B) ES1|2026-05-02</x:v>
      </x:c>
      <x:c r="B300" s="888" t="n">
        <x:v>46144</x:v>
      </x:c>
      <x:c r="C300" t="str">
        <x:v>C Barbu (B) ES1</x:v>
      </x:c>
      <x:c r="D300" t="str">
        <x:v>Permanent</x:v>
      </x:c>
      <x:c r="E300" t="str">
        <x:v>Croydon</x:v>
      </x:c>
      <x:c r="F300" t="str">
        <x:v>Operative Driver</x:v>
      </x:c>
      <x:c r="G300" t="str">
        <x:v>384900A</x:v>
      </x:c>
      <x:c r="H300" t="str">
        <x:v>London Borough of Croydon</x:v>
      </x:c>
      <x:c r="I300" s="22" t="n">
        <x:v>8</x:v>
      </x:c>
      <x:c r="J300" t="str">
        <x:v>Worked</x:v>
      </x:c>
      <x:c r="K300" t="str">
        <x:v>Employee 1862; home branch Croydon; assigned role Operative Driver | Deployment branch: Croydon | Actual role: Operative Driver | Jobs: 384900A | Customers: London Borough of Croydon | Actual hours: 8.0; source records: 1</x:v>
      </x:c>
      <x:c r="L300" t="str">
        <x:v>Include</x:v>
      </x:c>
      <x:c r="M300"/>
      <x:c r="N300"/>
    </x:row>
    <x:row r="301">
      <x:c r="A301" t="str">
        <x:v>C Barbu (B) ES1|2026-05-05</x:v>
      </x:c>
      <x:c r="B301" s="888" t="n">
        <x:v>46147</x:v>
      </x:c>
      <x:c r="C301" t="str">
        <x:v>C Barbu (B) ES1</x:v>
      </x:c>
      <x:c r="D301" t="str">
        <x:v>Permanent</x:v>
      </x:c>
      <x:c r="E301" t="str">
        <x:v>Croydon</x:v>
      </x:c>
      <x:c r="F301" t="str">
        <x:v>Operative Driver</x:v>
      </x:c>
      <x:c r="G301" t="str">
        <x:v>384900A</x:v>
      </x:c>
      <x:c r="H301" t="str">
        <x:v>London Borough of Croydon</x:v>
      </x:c>
      <x:c r="I301" s="22" t="n">
        <x:v>7</x:v>
      </x:c>
      <x:c r="J301" t="str">
        <x:v>Worked</x:v>
      </x:c>
      <x:c r="K301" t="str">
        <x:v>Employee 1862; home branch Croydon; assigned role Operative Driver | Deployment branch: Croydon | Actual role: Operative Driver | Jobs: 384900A | Customers: London Borough of Croydon | Actual hours: 7.0; source records: 1</x:v>
      </x:c>
      <x:c r="L301" t="str">
        <x:v>Include</x:v>
      </x:c>
      <x:c r="M301"/>
      <x:c r="N301"/>
    </x:row>
    <x:row r="302">
      <x:c r="A302" t="str">
        <x:v>C Barbu (B) ES1|2026-05-06</x:v>
      </x:c>
      <x:c r="B302" s="888" t="n">
        <x:v>46148</x:v>
      </x:c>
      <x:c r="C302" t="str">
        <x:v>C Barbu (B) ES1</x:v>
      </x:c>
      <x:c r="D302" t="str">
        <x:v>Permanent</x:v>
      </x:c>
      <x:c r="E302" t="str">
        <x:v>Croydon</x:v>
      </x:c>
      <x:c r="F302" t="str">
        <x:v>Operative Driver</x:v>
      </x:c>
      <x:c r="G302" t="str">
        <x:v>384900A</x:v>
      </x:c>
      <x:c r="H302" t="str">
        <x:v>London Borough of Croydon</x:v>
      </x:c>
      <x:c r="I302" s="22" t="n">
        <x:v>6.5</x:v>
      </x:c>
      <x:c r="J302" t="str">
        <x:v>Worked</x:v>
      </x:c>
      <x:c r="K302" t="str">
        <x:v>Employee 1862; home branch Croydon; assigned role Operative Driver | Deployment branch: Croydon | Actual role: Operative Driver | Jobs: 384900A | Customers: London Borough of Croydon | Actual hours: 6.5; source records: 1</x:v>
      </x:c>
      <x:c r="L302" t="str">
        <x:v>Include</x:v>
      </x:c>
      <x:c r="M302"/>
      <x:c r="N302"/>
    </x:row>
    <x:row r="303">
      <x:c r="A303" t="str">
        <x:v>C Barbu (B) ES1|2026-05-07</x:v>
      </x:c>
      <x:c r="B303" s="888" t="n">
        <x:v>46149</x:v>
      </x:c>
      <x:c r="C303" t="str">
        <x:v>C Barbu (B) ES1</x:v>
      </x:c>
      <x:c r="D303" t="str">
        <x:v>Permanent</x:v>
      </x:c>
      <x:c r="E303" t="str">
        <x:v>Croydon</x:v>
      </x:c>
      <x:c r="F303" t="str">
        <x:v>Operative Driver</x:v>
      </x:c>
      <x:c r="G303" t="str">
        <x:v>384900A</x:v>
      </x:c>
      <x:c r="H303" t="str">
        <x:v>London Borough of Croydon</x:v>
      </x:c>
      <x:c r="I303" s="22" t="n">
        <x:v>15.5</x:v>
      </x:c>
      <x:c r="J303" t="str">
        <x:v>Worked</x:v>
      </x:c>
      <x:c r="K303" t="str">
        <x:v>Employee 1862; home branch Croydon; assigned role Operative Driver | Deployment branch: Croydon | Actual role: Operative Driver | Jobs: 384900A | Customers: London Borough of Croydon | Actual hours: 15.5; source records: 1</x:v>
      </x:c>
      <x:c r="L303" t="str">
        <x:v>Include</x:v>
      </x:c>
      <x:c r="M303"/>
      <x:c r="N303"/>
    </x:row>
    <x:row r="304">
      <x:c r="A304" t="str">
        <x:v>C Barbu (B) ES1|2026-05-08</x:v>
      </x:c>
      <x:c r="B304" s="888" t="n">
        <x:v>46150</x:v>
      </x:c>
      <x:c r="C304" t="str">
        <x:v>C Barbu (B) ES1</x:v>
      </x:c>
      <x:c r="D304" t="str">
        <x:v>Permanent</x:v>
      </x:c>
      <x:c r="E304" t="str">
        <x:v>Croydon</x:v>
      </x:c>
      <x:c r="F304" t="str">
        <x:v>Operative Driver</x:v>
      </x:c>
      <x:c r="G304" t="str">
        <x:v>401941</x:v>
      </x:c>
      <x:c r="H304" t="str">
        <x:v>Westminster Council - City Hall</x:v>
      </x:c>
      <x:c r="I304" s="22" t="n">
        <x:v>5.5</x:v>
      </x:c>
      <x:c r="J304" t="str">
        <x:v>Worked</x:v>
      </x:c>
      <x:c r="K304" t="str">
        <x:v>Employee 1862; home branch Croydon; assigned role Operative Driver | Deployment branch: Croydon | Actual role: Operative Porter | Jobs: 401941 | Customers: Westminster Council - City Hall | Actual hours: 5.5; source records: 1</x:v>
      </x:c>
      <x:c r="L304" t="str">
        <x:v>Include</x:v>
      </x:c>
      <x:c r="M304"/>
      <x:c r="N304"/>
    </x:row>
    <x:row r="305">
      <x:c r="A305" t="str">
        <x:v>C Barbu (B) ES1|2026-05-11</x:v>
      </x:c>
      <x:c r="B305" s="888" t="n">
        <x:v>46153</x:v>
      </x:c>
      <x:c r="C305" t="str">
        <x:v>C Barbu (B) ES1</x:v>
      </x:c>
      <x:c r="D305" t="str">
        <x:v>Permanent</x:v>
      </x:c>
      <x:c r="E305" t="str">
        <x:v>Croydon</x:v>
      </x:c>
      <x:c r="F305" t="str">
        <x:v>Operative Driver</x:v>
      </x:c>
      <x:c r="G305" t="str">
        <x:v>384900A</x:v>
      </x:c>
      <x:c r="H305" t="str">
        <x:v>London Borough of Croydon</x:v>
      </x:c>
      <x:c r="I305" s="22" t="n">
        <x:v>7</x:v>
      </x:c>
      <x:c r="J305" t="str">
        <x:v>Worked</x:v>
      </x:c>
      <x:c r="K305" t="str">
        <x:v>Employee 1862; home branch Croydon; assigned role Operative Driver | Deployment branch: Croydon | Actual role: Operative Driver | Jobs: 384900A | Customers: London Borough of Croydon | Actual hours: 7.0; source records: 1</x:v>
      </x:c>
      <x:c r="L305" t="str">
        <x:v>Include</x:v>
      </x:c>
      <x:c r="M305"/>
      <x:c r="N305"/>
    </x:row>
    <x:row r="306">
      <x:c r="A306" t="str">
        <x:v>C Barbu (B) ES1|2026-05-12</x:v>
      </x:c>
      <x:c r="B306" s="888" t="n">
        <x:v>46154</x:v>
      </x:c>
      <x:c r="C306" t="str">
        <x:v>C Barbu (B) ES1</x:v>
      </x:c>
      <x:c r="D306" t="str">
        <x:v>Permanent</x:v>
      </x:c>
      <x:c r="E306" t="str">
        <x:v>Croydon</x:v>
      </x:c>
      <x:c r="F306" t="str">
        <x:v>Operative Driver</x:v>
      </x:c>
      <x:c r="G306" t="str">
        <x:v>400300</x:v>
      </x:c>
      <x:c r="H306" t="str">
        <x:v>Cosmic House Archive</x:v>
      </x:c>
      <x:c r="I306" s="22" t="n">
        <x:v>8.5</x:v>
      </x:c>
      <x:c r="J306" t="str">
        <x:v>Worked</x:v>
      </x:c>
      <x:c r="K306" t="str">
        <x:v>Employee 1862; home branch Croydon; assigned role Operative Driver | Deployment branch: Croydon | Actual role: Operative Driver | Jobs: 400300 | Customers: Cosmic House Archive | Actual hours: 8.5; source records: 1</x:v>
      </x:c>
      <x:c r="L306" t="str">
        <x:v>Include</x:v>
      </x:c>
      <x:c r="M306"/>
      <x:c r="N306"/>
    </x:row>
    <x:row r="307">
      <x:c r="A307" t="str">
        <x:v>C Barbu (B) ES1|2026-05-13</x:v>
      </x:c>
      <x:c r="B307" s="888" t="n">
        <x:v>46155</x:v>
      </x:c>
      <x:c r="C307" t="str">
        <x:v>C Barbu (B) ES1</x:v>
      </x:c>
      <x:c r="D307" t="str">
        <x:v>Permanent</x:v>
      </x:c>
      <x:c r="E307" t="str">
        <x:v>Croydon</x:v>
      </x:c>
      <x:c r="F307" t="str">
        <x:v>Operative Driver</x:v>
      </x:c>
      <x:c r="G307" t="str">
        <x:v>401916</x:v>
      </x:c>
      <x:c r="H307" t="str">
        <x:v>HSBC - May 2026 Deliveries</x:v>
      </x:c>
      <x:c r="I307" s="22" t="n">
        <x:v>4.5</x:v>
      </x:c>
      <x:c r="J307" t="str">
        <x:v>Worked</x:v>
      </x:c>
      <x:c r="K307" t="str">
        <x:v>Employee 1862; home branch Croydon; assigned role Operative Driver | Deployment branch: Birmingham | Actual role: Operative Driver | Jobs: 401916 | Customers: HSBC - May 2026 Deliveries | Actual hours: 4.5; source records: 1</x:v>
      </x:c>
      <x:c r="L307" t="str">
        <x:v>Include</x:v>
      </x:c>
      <x:c r="M307"/>
      <x:c r="N307"/>
    </x:row>
    <x:row r="308">
      <x:c r="A308" t="str">
        <x:v>C Barbu (B) ES1|2026-05-14</x:v>
      </x:c>
      <x:c r="B308" s="888" t="n">
        <x:v>46156</x:v>
      </x:c>
      <x:c r="C308" t="str">
        <x:v>C Barbu (B) ES1</x:v>
      </x:c>
      <x:c r="D308" t="str">
        <x:v>Permanent</x:v>
      </x:c>
      <x:c r="E308" t="str">
        <x:v>Croydon</x:v>
      </x:c>
      <x:c r="F308" t="str">
        <x:v>Operative Driver</x:v>
      </x:c>
      <x:c r="G308" t="str">
        <x:v>401671A</x:v>
      </x:c>
      <x:c r="H308" t="str">
        <x:v>Avantor ( CROYDON  MAY  2026 )</x:v>
      </x:c>
      <x:c r="I308" s="22" t="n">
        <x:v>4.5</x:v>
      </x:c>
      <x:c r="J308" t="str">
        <x:v>Worked</x:v>
      </x:c>
      <x:c r="K308" t="str">
        <x:v>Employee 1862; home branch Croydon; assigned role Operative Driver | Deployment branch: Cambridge | Actual role: Operative Driver | Jobs: 401671A | Customers: Avantor ( CROYDON  MAY  2026 ) | Actual hours: 4.5; source records: 1</x:v>
      </x:c>
      <x:c r="L308" t="str">
        <x:v>Include</x:v>
      </x:c>
      <x:c r="M308"/>
      <x:c r="N308"/>
    </x:row>
    <x:row r="309">
      <x:c r="A309" t="str">
        <x:v>C Barbu (B) ES1|2026-05-15</x:v>
      </x:c>
      <x:c r="B309" s="888" t="n">
        <x:v>46157</x:v>
      </x:c>
      <x:c r="C309" t="str">
        <x:v>C Barbu (B) ES1</x:v>
      </x:c>
      <x:c r="D309" t="str">
        <x:v>Permanent</x:v>
      </x:c>
      <x:c r="E309" t="str">
        <x:v>Croydon</x:v>
      </x:c>
      <x:c r="F309" t="str">
        <x:v>Operative Driver</x:v>
      </x:c>
      <x:c r="G309" t="str">
        <x:v>399413</x:v>
      </x:c>
      <x:c r="H309" t="str">
        <x:v>Oxleas NHS Foundation Trust</x:v>
      </x:c>
      <x:c r="I309" s="22" t="n">
        <x:v>4</x:v>
      </x:c>
      <x:c r="J309" t="str">
        <x:v>Worked</x:v>
      </x:c>
      <x:c r="K309" t="str">
        <x:v>Employee 1862; home branch Croydon; assigned role Operative Driver | Deployment branch: Croydon | Actual role: Operative Driver | Jobs: 399413 | Customers: Oxleas NHS Foundation Trust | Actual hours: 4.0; source records: 1</x:v>
      </x:c>
      <x:c r="L309" t="str">
        <x:v>Include</x:v>
      </x:c>
      <x:c r="M309"/>
      <x:c r="N309"/>
    </x:row>
    <x:row r="310">
      <x:c r="A310" t="str">
        <x:v>C Barbu (B) ES1|2026-05-18</x:v>
      </x:c>
      <x:c r="B310" s="888" t="n">
        <x:v>46160</x:v>
      </x:c>
      <x:c r="C310" t="str">
        <x:v>C Barbu (B) ES1</x:v>
      </x:c>
      <x:c r="D310" t="str">
        <x:v>Permanent</x:v>
      </x:c>
      <x:c r="E310" t="str">
        <x:v>Croydon</x:v>
      </x:c>
      <x:c r="F310" t="str">
        <x:v>Operative Driver</x:v>
      </x:c>
      <x:c r="G310" t="str">
        <x:v>385857A</x:v>
      </x:c>
      <x:c r="H310" t="str">
        <x:v>Surrey County Council</x:v>
      </x:c>
      <x:c r="I310" s="22" t="n">
        <x:v>5</x:v>
      </x:c>
      <x:c r="J310" t="str">
        <x:v>Worked</x:v>
      </x:c>
      <x:c r="K310" t="str">
        <x:v>Employee 1862; home branch Croydon; assigned role Operative Driver | Deployment branch: Croydon | Actual role: Operative Driver | Jobs: 385857A | Customers: Surrey County Council | Actual hours: 5.0; source records: 1</x:v>
      </x:c>
      <x:c r="L310" t="str">
        <x:v>Include</x:v>
      </x:c>
      <x:c r="M310"/>
      <x:c r="N310"/>
    </x:row>
    <x:row r="311">
      <x:c r="A311" t="str">
        <x:v>C Barbu (B) ES1|2026-05-20</x:v>
      </x:c>
      <x:c r="B311" s="888" t="n">
        <x:v>46162</x:v>
      </x:c>
      <x:c r="C311" t="str">
        <x:v>C Barbu (B) ES1</x:v>
      </x:c>
      <x:c r="D311" t="str">
        <x:v>Permanent</x:v>
      </x:c>
      <x:c r="E311" t="str">
        <x:v>Croydon</x:v>
      </x:c>
      <x:c r="F311" t="str">
        <x:v>Operative Driver</x:v>
      </x:c>
      <x:c r="G311" t="str">
        <x:v>401575</x:v>
      </x:c>
      <x:c r="H311" t="str">
        <x:v>Valuation Office Agency</x:v>
      </x:c>
      <x:c r="I311" s="22" t="n">
        <x:v>10.5</x:v>
      </x:c>
      <x:c r="J311" t="str">
        <x:v>Worked</x:v>
      </x:c>
      <x:c r="K311" t="str">
        <x:v>Employee 1862; home branch Croydon; assigned role Operative Driver | Deployment branch: Croydon | Actual role: Operative Driver | Jobs: 401575 | Customers: Valuation Office Agency | Actual hours: 10.5; source records: 1</x:v>
      </x:c>
      <x:c r="L311" t="str">
        <x:v>Include</x:v>
      </x:c>
      <x:c r="M311"/>
      <x:c r="N311"/>
    </x:row>
    <x:row r="312">
      <x:c r="A312" t="str">
        <x:v>C Barbu (B) ES1|2026-05-21</x:v>
      </x:c>
      <x:c r="B312" s="888" t="n">
        <x:v>46163</x:v>
      </x:c>
      <x:c r="C312" t="str">
        <x:v>C Barbu (B) ES1</x:v>
      </x:c>
      <x:c r="D312" t="str">
        <x:v>Permanent</x:v>
      </x:c>
      <x:c r="E312" t="str">
        <x:v>Croydon</x:v>
      </x:c>
      <x:c r="F312" t="str">
        <x:v>Operative Driver</x:v>
      </x:c>
      <x:c r="G312"/>
      <x:c r="H312"/>
      <x:c r="I312" s="22" t="n">
        <x:v>0</x:v>
      </x:c>
      <x:c r="J312" t="str">
        <x:v>Annual leave</x:v>
      </x:c>
      <x:c r="K312" t="str">
        <x:v>Employee 1862; home branch Croydon; assigned role Operative Driver | Leave: Annual Leave (Hours) | Leave calendar basis: Variable-pattern period</x:v>
      </x:c>
      <x:c r="L312" t="str">
        <x:v>Include</x:v>
      </x:c>
      <x:c r="M312"/>
      <x:c r="N312"/>
    </x:row>
    <x:row r="313">
      <x:c r="A313" t="str">
        <x:v>C Barbu (B) ES1|2026-05-26</x:v>
      </x:c>
      <x:c r="B313" s="888" t="n">
        <x:v>46168</x:v>
      </x:c>
      <x:c r="C313" t="str">
        <x:v>C Barbu (B) ES1</x:v>
      </x:c>
      <x:c r="D313" t="str">
        <x:v>Permanent</x:v>
      </x:c>
      <x:c r="E313" t="str">
        <x:v>Croydon</x:v>
      </x:c>
      <x:c r="F313" t="str">
        <x:v>Operative Driver</x:v>
      </x:c>
      <x:c r="G313" t="str">
        <x:v>402073</x:v>
      </x:c>
      <x:c r="H313" t="str">
        <x:v>UCB Celltech - HG002</x:v>
      </x:c>
      <x:c r="I313" s="22" t="n">
        <x:v>6</x:v>
      </x:c>
      <x:c r="J313" t="str">
        <x:v>Worked</x:v>
      </x:c>
      <x:c r="K313" t="str">
        <x:v>Employee 1862; home branch Croydon; assigned role Operative Driver | Deployment branch: Croydon | Actual role: Operative Driver | Jobs: 402073 | Customers: UCB Celltech - HG002 | Actual hours: 6.0; source records: 1</x:v>
      </x:c>
      <x:c r="L313" t="str">
        <x:v>Include</x:v>
      </x:c>
      <x:c r="M313"/>
      <x:c r="N313"/>
    </x:row>
    <x:row r="314">
      <x:c r="A314" t="str">
        <x:v>C Barbu (B) ES1|2026-05-27</x:v>
      </x:c>
      <x:c r="B314" s="888" t="n">
        <x:v>46169</x:v>
      </x:c>
      <x:c r="C314" t="str">
        <x:v>C Barbu (B) ES1</x:v>
      </x:c>
      <x:c r="D314" t="str">
        <x:v>Permanent</x:v>
      </x:c>
      <x:c r="E314" t="str">
        <x:v>Croydon</x:v>
      </x:c>
      <x:c r="F314" t="str">
        <x:v>Operative Driver</x:v>
      </x:c>
      <x:c r="G314" t="str">
        <x:v>399451O</x:v>
      </x:c>
      <x:c r="H314" t="str">
        <x:v>Royal Borough of Kensington and Chelsea</x:v>
      </x:c>
      <x:c r="I314" s="22" t="n">
        <x:v>6.5</x:v>
      </x:c>
      <x:c r="J314" t="str">
        <x:v>CONFLICT — Worked + leave</x:v>
      </x:c>
      <x:c r="K314" t="str">
        <x:v>Employee 1862; home branch Croydon; assigned role Operative Driver | Deployment branch: Croydon | Actual role: Operative Driver | Jobs: 399451O | Customers: Royal Borough of Kensington and Chelsea | Actual hours: 6.5; source records: 1 | Leave: Annual Leave (Hours) | Leave calendar basis: Variable-pattern period</x:v>
      </x:c>
      <x:c r="L314" t="str">
        <x:v>Include</x:v>
      </x:c>
      <x:c r="M314"/>
      <x:c r="N314"/>
    </x:row>
    <x:row r="315">
      <x:c r="A315" t="str">
        <x:v>C Barbu (B) ES1|2026-05-28</x:v>
      </x:c>
      <x:c r="B315" s="888" t="n">
        <x:v>46170</x:v>
      </x:c>
      <x:c r="C315" t="str">
        <x:v>C Barbu (B) ES1</x:v>
      </x:c>
      <x:c r="D315" t="str">
        <x:v>Permanent</x:v>
      </x:c>
      <x:c r="E315" t="str">
        <x:v>Croydon</x:v>
      </x:c>
      <x:c r="F315" t="str">
        <x:v>Operative Driver</x:v>
      </x:c>
      <x:c r="G315"/>
      <x:c r="H315"/>
      <x:c r="I315" s="22" t="n">
        <x:v>0</x:v>
      </x:c>
      <x:c r="J315" t="str">
        <x:v>Annual leave</x:v>
      </x:c>
      <x:c r="K315" t="str">
        <x:v>Employee 1862; home branch Croydon; assigned role Operative Driver | Leave: Annual Leave (Hours) | Leave calendar basis: Variable-pattern period</x:v>
      </x:c>
      <x:c r="L315" t="str">
        <x:v>Include</x:v>
      </x:c>
      <x:c r="M315"/>
      <x:c r="N315"/>
    </x:row>
    <x:row r="316">
      <x:c r="A316" t="str">
        <x:v>C Barbu (B) ES1|2026-05-29</x:v>
      </x:c>
      <x:c r="B316" s="888" t="n">
        <x:v>46171</x:v>
      </x:c>
      <x:c r="C316" t="str">
        <x:v>C Barbu (B) ES1</x:v>
      </x:c>
      <x:c r="D316" t="str">
        <x:v>Permanent</x:v>
      </x:c>
      <x:c r="E316" t="str">
        <x:v>Croydon</x:v>
      </x:c>
      <x:c r="F316" t="str">
        <x:v>Operative Driver</x:v>
      </x:c>
      <x:c r="G316"/>
      <x:c r="H316"/>
      <x:c r="I316" s="22" t="n">
        <x:v>0</x:v>
      </x:c>
      <x:c r="J316" t="str">
        <x:v>Annual leave</x:v>
      </x:c>
      <x:c r="K316" t="str">
        <x:v>Employee 1862; home branch Croydon; assigned role Operative Driver | Leave: Annual Leave (Hours) | Leave calendar basis: Variable-pattern period</x:v>
      </x:c>
      <x:c r="L316" t="str">
        <x:v>Include</x:v>
      </x:c>
      <x:c r="M316"/>
      <x:c r="N316"/>
    </x:row>
    <x:row r="317">
      <x:c r="A317" t="str">
        <x:v>C Cotfasa (C)|2026-05-01</x:v>
      </x:c>
      <x:c r="B317" s="888" t="n">
        <x:v>46143</x:v>
      </x:c>
      <x:c r="C317" t="str">
        <x:v>C Cotfasa (C)</x:v>
      </x:c>
      <x:c r="D317" t="str">
        <x:v>Permanent</x:v>
      </x:c>
      <x:c r="E317" t="str">
        <x:v>Thurrock</x:v>
      </x:c>
      <x:c r="F317" t="str">
        <x:v>Operative Porter</x:v>
      </x:c>
      <x:c r="G317" t="str">
        <x:v>400996</x:v>
      </x:c>
      <x:c r="H317" t="str">
        <x:v>University of Hertfordshire</x:v>
      </x:c>
      <x:c r="I317" s="22" t="n">
        <x:v>8</x:v>
      </x:c>
      <x:c r="J317" t="str">
        <x:v>Worked</x:v>
      </x:c>
      <x:c r="K317" t="str">
        <x:v>Employee 104235; home branch Thurrock; assigned role Operative Porter | Deployment branch: Thurrock | Actual role: Operative Driver | Jobs: 400996 | Customers: University of Hertfordshire | Actual hours: 8.0; source records: 1</x:v>
      </x:c>
      <x:c r="L317" t="str">
        <x:v>Include</x:v>
      </x:c>
      <x:c r="M317"/>
      <x:c r="N317"/>
    </x:row>
    <x:row r="318">
      <x:c r="A318" t="str">
        <x:v>C Cotfasa (C)|2026-05-05</x:v>
      </x:c>
      <x:c r="B318" s="888" t="n">
        <x:v>46147</x:v>
      </x:c>
      <x:c r="C318" t="str">
        <x:v>C Cotfasa (C)</x:v>
      </x:c>
      <x:c r="D318" t="str">
        <x:v>Permanent</x:v>
      </x:c>
      <x:c r="E318" t="str">
        <x:v>Thurrock</x:v>
      </x:c>
      <x:c r="F318" t="str">
        <x:v>Operative Porter</x:v>
      </x:c>
      <x:c r="G318" t="str">
        <x:v>401979</x:v>
      </x:c>
      <x:c r="H318" t="str">
        <x:v>Shawbrook Bank Ltd</x:v>
      </x:c>
      <x:c r="I318" s="22" t="n">
        <x:v>9.5</x:v>
      </x:c>
      <x:c r="J318" t="str">
        <x:v>Worked</x:v>
      </x:c>
      <x:c r="K318" t="str">
        <x:v>Employee 104235; home branch Thurrock; assigned role Operative Porter | Deployment branch: Glasgow | Actual role: Operative Driver | Jobs: 401979 | Customers: Shawbrook Bank Ltd | Actual hours: 9.5; source records: 1</x:v>
      </x:c>
      <x:c r="L318" t="str">
        <x:v>Include</x:v>
      </x:c>
      <x:c r="M318"/>
      <x:c r="N318"/>
    </x:row>
    <x:row r="319">
      <x:c r="A319" t="str">
        <x:v>C Cotfasa (C)|2026-05-06</x:v>
      </x:c>
      <x:c r="B319" s="888" t="n">
        <x:v>46148</x:v>
      </x:c>
      <x:c r="C319" t="str">
        <x:v>C Cotfasa (C)</x:v>
      </x:c>
      <x:c r="D319" t="str">
        <x:v>Permanent</x:v>
      </x:c>
      <x:c r="E319" t="str">
        <x:v>Thurrock</x:v>
      </x:c>
      <x:c r="F319" t="str">
        <x:v>Operative Porter</x:v>
      </x:c>
      <x:c r="G319" t="str">
        <x:v>401979</x:v>
      </x:c>
      <x:c r="H319" t="str">
        <x:v>Shawbrook Bank Ltd</x:v>
      </x:c>
      <x:c r="I319" s="22" t="n">
        <x:v>7.5</x:v>
      </x:c>
      <x:c r="J319" t="str">
        <x:v>Worked</x:v>
      </x:c>
      <x:c r="K319" t="str">
        <x:v>Employee 104235; home branch Thurrock; assigned role Operative Porter | Deployment branch: Glasgow | Actual role: Operative Driver | Jobs: 401979 | Customers: Shawbrook Bank Ltd | Actual hours: 7.5; source records: 1</x:v>
      </x:c>
      <x:c r="L319" t="str">
        <x:v>Include</x:v>
      </x:c>
      <x:c r="M319"/>
      <x:c r="N319"/>
    </x:row>
    <x:row r="320">
      <x:c r="A320" t="str">
        <x:v>C Cotfasa (C)|2026-05-07</x:v>
      </x:c>
      <x:c r="B320" s="888" t="n">
        <x:v>46149</x:v>
      </x:c>
      <x:c r="C320" t="str">
        <x:v>C Cotfasa (C)</x:v>
      </x:c>
      <x:c r="D320" t="str">
        <x:v>Permanent</x:v>
      </x:c>
      <x:c r="E320" t="str">
        <x:v>Thurrock</x:v>
      </x:c>
      <x:c r="F320" t="str">
        <x:v>Operative Porter</x:v>
      </x:c>
      <x:c r="G320" t="str">
        <x:v>396802, 401994</x:v>
      </x:c>
      <x:c r="H320" t="str">
        <x:v>Burke/Ms Dorothy; Ozigi/Mary</x:v>
      </x:c>
      <x:c r="I320" s="22" t="n">
        <x:v>9.5</x:v>
      </x:c>
      <x:c r="J320" t="str">
        <x:v>Worked — 2 records</x:v>
      </x:c>
      <x:c r="K320" t="str">
        <x:v>Employee 104235; home branch Thurrock; assigned role Operative Porter | Deployment branch: Thurrock | Actual role: Operative Driver | Jobs: 396802, 401994 | Customers: Burke/Ms Dorothy; Ozigi/Mary | Actual hours: 9.5; source records: 2</x:v>
      </x:c>
      <x:c r="L320" t="str">
        <x:v>Include</x:v>
      </x:c>
      <x:c r="M320"/>
      <x:c r="N320"/>
    </x:row>
    <x:row r="321">
      <x:c r="A321" t="str">
        <x:v>C Smith (C)|2026-05-01</x:v>
      </x:c>
      <x:c r="B321" s="888" t="n">
        <x:v>46143</x:v>
      </x:c>
      <x:c r="C321" t="str">
        <x:v>C Smith (C)</x:v>
      </x:c>
      <x:c r="D321" t="str">
        <x:v>Permanent</x:v>
      </x:c>
      <x:c r="E321" t="str">
        <x:v>Thurrock</x:v>
      </x:c>
      <x:c r="F321" t="str">
        <x:v>Operative Driver</x:v>
      </x:c>
      <x:c r="G321" t="str">
        <x:v>390467B</x:v>
      </x:c>
      <x:c r="H321" t="str">
        <x:v>Skinner/Mr Charles</x:v>
      </x:c>
      <x:c r="I321" s="22" t="n">
        <x:v>10.5</x:v>
      </x:c>
      <x:c r="J321" t="str">
        <x:v>Worked</x:v>
      </x:c>
      <x:c r="K321" t="str">
        <x:v>Employee 102626; home branch Thurrock; assigned role Operative Driver | Deployment branch: Thurrock | Actual role: Operative Driver | Jobs: 390467B | Customers: Skinner/Mr Charles | Actual hours: 10.5; source records: 1</x:v>
      </x:c>
      <x:c r="L321" t="str">
        <x:v>Include</x:v>
      </x:c>
      <x:c r="M321"/>
      <x:c r="N321"/>
    </x:row>
    <x:row r="322">
      <x:c r="A322" t="str">
        <x:v>C Smith (C)|2026-05-02</x:v>
      </x:c>
      <x:c r="B322" s="888" t="n">
        <x:v>46144</x:v>
      </x:c>
      <x:c r="C322" t="str">
        <x:v>C Smith (C)</x:v>
      </x:c>
      <x:c r="D322" t="str">
        <x:v>Permanent</x:v>
      </x:c>
      <x:c r="E322" t="str">
        <x:v>Thurrock</x:v>
      </x:c>
      <x:c r="F322" t="str">
        <x:v>Operative Driver</x:v>
      </x:c>
      <x:c r="G322" t="str">
        <x:v>401494</x:v>
      </x:c>
      <x:c r="H322" t="str">
        <x:v>Susquehanna International Group (SIG)</x:v>
      </x:c>
      <x:c r="I322" s="22" t="n">
        <x:v>7.5</x:v>
      </x:c>
      <x:c r="J322" t="str">
        <x:v>Worked</x:v>
      </x:c>
      <x:c r="K322" t="str">
        <x:v>Employee 102626; home branch Thurrock; assigned role Operative Driver | Deployment branch: Thurrock | Actual role: Operative Driver | Jobs: 401494 | Customers: Susquehanna International Group (SIG) | Actual hours: 7.5; source records: 1</x:v>
      </x:c>
      <x:c r="L322" t="str">
        <x:v>Include</x:v>
      </x:c>
      <x:c r="M322"/>
      <x:c r="N322"/>
    </x:row>
    <x:row r="323">
      <x:c r="A323" t="str">
        <x:v>C Smith (C)|2026-05-04</x:v>
      </x:c>
      <x:c r="B323" s="888" t="n">
        <x:v>46146</x:v>
      </x:c>
      <x:c r="C323" t="str">
        <x:v>C Smith (C)</x:v>
      </x:c>
      <x:c r="D323" t="str">
        <x:v>Permanent</x:v>
      </x:c>
      <x:c r="E323" t="str">
        <x:v>Thurrock</x:v>
      </x:c>
      <x:c r="F323" t="str">
        <x:v>Operative Driver</x:v>
      </x:c>
      <x:c r="G323"/>
      <x:c r="H323"/>
      <x:c r="I323" s="22" t="n">
        <x:v>0</x:v>
      </x:c>
      <x:c r="J323" t="str">
        <x:v>Annual leave</x:v>
      </x:c>
      <x:c r="K323" t="str">
        <x:v>Employee 102626; home branch Thurrock; assigned role Operative Driver | Leave: Annual Leave (Hours) | Leave calendar basis: Variable-pattern period</x:v>
      </x:c>
      <x:c r="L323" t="str">
        <x:v>Include</x:v>
      </x:c>
      <x:c r="M323"/>
      <x:c r="N323"/>
    </x:row>
    <x:row r="324">
      <x:c r="A324" t="str">
        <x:v>C Smith (C)|2026-05-05</x:v>
      </x:c>
      <x:c r="B324" s="888" t="n">
        <x:v>46147</x:v>
      </x:c>
      <x:c r="C324" t="str">
        <x:v>C Smith (C)</x:v>
      </x:c>
      <x:c r="D324" t="str">
        <x:v>Permanent</x:v>
      </x:c>
      <x:c r="E324" t="str">
        <x:v>Thurrock</x:v>
      </x:c>
      <x:c r="F324" t="str">
        <x:v>Operative Driver</x:v>
      </x:c>
      <x:c r="G324" t="str">
        <x:v>401979</x:v>
      </x:c>
      <x:c r="H324" t="str">
        <x:v>Shawbrook Bank Ltd</x:v>
      </x:c>
      <x:c r="I324" s="22" t="n">
        <x:v>10</x:v>
      </x:c>
      <x:c r="J324" t="str">
        <x:v>CONFLICT — Worked + leave</x:v>
      </x:c>
      <x:c r="K324" t="str">
        <x:v>Employee 102626; home branch Thurrock; assigned role Operative Driver | Deployment branch: Glasgow | Actual role: Operative Driver | Jobs: 401979 | Customers: Shawbrook Bank Ltd | Actual hours: 10.0; source records: 1 | Leave: Annual Leave (Hours) | Leave calendar basis: Variable-pattern period</x:v>
      </x:c>
      <x:c r="L324" t="str">
        <x:v>Include</x:v>
      </x:c>
      <x:c r="M324"/>
      <x:c r="N324"/>
    </x:row>
    <x:row r="325">
      <x:c r="A325" t="str">
        <x:v>C Smith (C)|2026-05-06</x:v>
      </x:c>
      <x:c r="B325" s="888" t="n">
        <x:v>46148</x:v>
      </x:c>
      <x:c r="C325" t="str">
        <x:v>C Smith (C)</x:v>
      </x:c>
      <x:c r="D325" t="str">
        <x:v>Permanent</x:v>
      </x:c>
      <x:c r="E325" t="str">
        <x:v>Thurrock</x:v>
      </x:c>
      <x:c r="F325" t="str">
        <x:v>Operative Driver</x:v>
      </x:c>
      <x:c r="G325" t="str">
        <x:v>401838</x:v>
      </x:c>
      <x:c r="H325" t="str">
        <x:v>Wise/Jeanette</x:v>
      </x:c>
      <x:c r="I325" s="22" t="n">
        <x:v>8</x:v>
      </x:c>
      <x:c r="J325" t="str">
        <x:v>Worked</x:v>
      </x:c>
      <x:c r="K325" t="str">
        <x:v>Employee 102626; home branch Thurrock; assigned role Operative Driver | Deployment branch: Thurrock | Actual role: Operative Driver | Jobs: 401838 | Customers: Wise/Jeanette | Actual hours: 8.0; source records: 1</x:v>
      </x:c>
      <x:c r="L325" t="str">
        <x:v>Include</x:v>
      </x:c>
      <x:c r="M325"/>
      <x:c r="N325"/>
    </x:row>
    <x:row r="326">
      <x:c r="A326" t="str">
        <x:v>C Smith (C)|2026-05-07</x:v>
      </x:c>
      <x:c r="B326" s="888" t="n">
        <x:v>46149</x:v>
      </x:c>
      <x:c r="C326" t="str">
        <x:v>C Smith (C)</x:v>
      </x:c>
      <x:c r="D326" t="str">
        <x:v>Permanent</x:v>
      </x:c>
      <x:c r="E326" t="str">
        <x:v>Thurrock</x:v>
      </x:c>
      <x:c r="F326" t="str">
        <x:v>Operative Driver</x:v>
      </x:c>
      <x:c r="G326" t="str">
        <x:v>402009</x:v>
      </x:c>
      <x:c r="H326" t="str">
        <x:v>London Metropolitan University</x:v>
      </x:c>
      <x:c r="I326" s="22" t="n">
        <x:v>8.5</x:v>
      </x:c>
      <x:c r="J326" t="str">
        <x:v>Worked</x:v>
      </x:c>
      <x:c r="K326" t="str">
        <x:v>Employee 102626; home branch Thurrock; assigned role Operative Driver | Deployment branch: Thurrock | Actual role: Operative Driver | Jobs: 402009 | Customers: London Metropolitan University | Actual hours: 8.5; source records: 1</x:v>
      </x:c>
      <x:c r="L326" t="str">
        <x:v>Include</x:v>
      </x:c>
      <x:c r="M326"/>
      <x:c r="N326"/>
    </x:row>
    <x:row r="327">
      <x:c r="A327" t="str">
        <x:v>C Smith (C)|2026-05-08</x:v>
      </x:c>
      <x:c r="B327" s="888" t="n">
        <x:v>46150</x:v>
      </x:c>
      <x:c r="C327" t="str">
        <x:v>C Smith (C)</x:v>
      </x:c>
      <x:c r="D327" t="str">
        <x:v>Permanent</x:v>
      </x:c>
      <x:c r="E327" t="str">
        <x:v>Thurrock</x:v>
      </x:c>
      <x:c r="F327" t="str">
        <x:v>Operative Driver</x:v>
      </x:c>
      <x:c r="G327" t="str">
        <x:v>401701</x:v>
      </x:c>
      <x:c r="H327" t="str">
        <x:v>Union Bancaire Privée (UK) Limited</x:v>
      </x:c>
      <x:c r="I327" s="22" t="n">
        <x:v>9.5</x:v>
      </x:c>
      <x:c r="J327" t="str">
        <x:v>Worked</x:v>
      </x:c>
      <x:c r="K327" t="str">
        <x:v>Employee 102626; home branch Thurrock; assigned role Operative Driver | Deployment branch: Thurrock | Actual role: Operative Driver | Jobs: 401701 | Customers: Union Bancaire Privée (UK) Limited | Actual hours: 9.5; source records: 1</x:v>
      </x:c>
      <x:c r="L327" t="str">
        <x:v>Include</x:v>
      </x:c>
      <x:c r="M327"/>
      <x:c r="N327"/>
    </x:row>
    <x:row r="328">
      <x:c r="A328" t="str">
        <x:v>C Smith (C)|2026-05-11</x:v>
      </x:c>
      <x:c r="B328" s="888" t="n">
        <x:v>46153</x:v>
      </x:c>
      <x:c r="C328" t="str">
        <x:v>C Smith (C)</x:v>
      </x:c>
      <x:c r="D328" t="str">
        <x:v>Permanent</x:v>
      </x:c>
      <x:c r="E328" t="str">
        <x:v>Thurrock</x:v>
      </x:c>
      <x:c r="F328" t="str">
        <x:v>Operative Driver</x:v>
      </x:c>
      <x:c r="G328" t="str">
        <x:v>400121</x:v>
      </x:c>
      <x:c r="H328" t="str">
        <x:v>BioChek (UK) Ltd</x:v>
      </x:c>
      <x:c r="I328" s="22" t="n">
        <x:v>9</x:v>
      </x:c>
      <x:c r="J328" t="str">
        <x:v>Worked</x:v>
      </x:c>
      <x:c r="K328" t="str">
        <x:v>Employee 102626; home branch Thurrock; assigned role Operative Driver | Deployment branch: Oxford | Actual role: Operative Driver | Jobs: 400121 | Customers: BioChek (UK) Ltd | Actual hours: 9.0; source records: 1</x:v>
      </x:c>
      <x:c r="L328" t="str">
        <x:v>Include</x:v>
      </x:c>
      <x:c r="M328"/>
      <x:c r="N328"/>
    </x:row>
    <x:row r="329">
      <x:c r="A329" t="str">
        <x:v>C Smith (C)|2026-05-12</x:v>
      </x:c>
      <x:c r="B329" s="888" t="n">
        <x:v>46154</x:v>
      </x:c>
      <x:c r="C329" t="str">
        <x:v>C Smith (C)</x:v>
      </x:c>
      <x:c r="D329" t="str">
        <x:v>Permanent</x:v>
      </x:c>
      <x:c r="E329" t="str">
        <x:v>Thurrock</x:v>
      </x:c>
      <x:c r="F329" t="str">
        <x:v>Operative Driver</x:v>
      </x:c>
      <x:c r="G329" t="str">
        <x:v>399379D, 400679</x:v>
      </x:c>
      <x:c r="H329" t="str">
        <x:v>Restore Harrow Green Oxford  M/W use only; Thames Valley Police</x:v>
      </x:c>
      <x:c r="I329" s="22" t="n">
        <x:v>17.5</x:v>
      </x:c>
      <x:c r="J329" t="str">
        <x:v>Worked — 2 records</x:v>
      </x:c>
      <x:c r="K329" t="str">
        <x:v>Employee 102626; home branch Thurrock; assigned role Operative Driver | Deployment branch: Oxford | Actual role: Operative Driver | Jobs: 399379D, 400679 | Customers: Restore Harrow Green Oxford  M/W use only; Thames Valley Police | Actual hours: 17.5; source records: 2</x:v>
      </x:c>
      <x:c r="L329" t="str">
        <x:v>Include</x:v>
      </x:c>
      <x:c r="M329"/>
      <x:c r="N329"/>
    </x:row>
    <x:row r="330">
      <x:c r="A330" t="str">
        <x:v>C Smith (C)|2026-05-14</x:v>
      </x:c>
      <x:c r="B330" s="888" t="n">
        <x:v>46156</x:v>
      </x:c>
      <x:c r="C330" t="str">
        <x:v>C Smith (C)</x:v>
      </x:c>
      <x:c r="D330" t="str">
        <x:v>Permanent</x:v>
      </x:c>
      <x:c r="E330" t="str">
        <x:v>Thurrock</x:v>
      </x:c>
      <x:c r="F330" t="str">
        <x:v>Operative Driver</x:v>
      </x:c>
      <x:c r="G330" t="str">
        <x:v>401599</x:v>
      </x:c>
      <x:c r="H330" t="str">
        <x:v>Bank of New York Mellon</x:v>
      </x:c>
      <x:c r="I330" s="22" t="n">
        <x:v>7.5</x:v>
      </x:c>
      <x:c r="J330" t="str">
        <x:v>Worked</x:v>
      </x:c>
      <x:c r="K330" t="str">
        <x:v>Employee 102626; home branch Thurrock; assigned role Operative Driver | Deployment branch: Thurrock | Actual role: Operative Driver | Jobs: 401599 | Customers: Bank of New York Mellon | Actual hours: 7.5; source records: 1</x:v>
      </x:c>
      <x:c r="L330" t="str">
        <x:v>Include</x:v>
      </x:c>
      <x:c r="M330"/>
      <x:c r="N330"/>
    </x:row>
    <x:row r="331">
      <x:c r="A331" t="str">
        <x:v>C Smith (C)|2026-05-15</x:v>
      </x:c>
      <x:c r="B331" s="888" t="n">
        <x:v>46157</x:v>
      </x:c>
      <x:c r="C331" t="str">
        <x:v>C Smith (C)</x:v>
      </x:c>
      <x:c r="D331" t="str">
        <x:v>Permanent</x:v>
      </x:c>
      <x:c r="E331" t="str">
        <x:v>Thurrock</x:v>
      </x:c>
      <x:c r="F331" t="str">
        <x:v>Operative Driver</x:v>
      </x:c>
      <x:c r="G331"/>
      <x:c r="H331"/>
      <x:c r="I331" s="22" t="n">
        <x:v>0</x:v>
      </x:c>
      <x:c r="J331" t="str">
        <x:v>Other leave — Compassionate Leave (Paid)</x:v>
      </x:c>
      <x:c r="K331" t="str">
        <x:v>Employee 102626; home branch Thurrock; assigned role Operative Driver | Leave: Compassionate Leave (Paid) | Leave calendar basis: Variable-pattern period</x:v>
      </x:c>
      <x:c r="L331" t="str">
        <x:v>Include</x:v>
      </x:c>
      <x:c r="M331"/>
      <x:c r="N331"/>
    </x:row>
    <x:row r="332">
      <x:c r="A332" t="str">
        <x:v>C Smith (C)|2026-05-16</x:v>
      </x:c>
      <x:c r="B332" s="888" t="n">
        <x:v>46158</x:v>
      </x:c>
      <x:c r="C332" t="str">
        <x:v>C Smith (C)</x:v>
      </x:c>
      <x:c r="D332" t="str">
        <x:v>Permanent</x:v>
      </x:c>
      <x:c r="E332" t="str">
        <x:v>Thurrock</x:v>
      </x:c>
      <x:c r="F332" t="str">
        <x:v>Operative Driver</x:v>
      </x:c>
      <x:c r="G332" t="str">
        <x:v>400283</x:v>
      </x:c>
      <x:c r="H332" t="str">
        <x:v>Canada Life</x:v>
      </x:c>
      <x:c r="I332" s="22" t="n">
        <x:v>9.5</x:v>
      </x:c>
      <x:c r="J332" t="str">
        <x:v>Worked</x:v>
      </x:c>
      <x:c r="K332" t="str">
        <x:v>Employee 102626; home branch Thurrock; assigned role Operative Driver | Deployment branch: Thurrock | Actual role: Operative Driver | Jobs: 400283 | Customers: Canada Life | Actual hours: 9.5; source records: 1</x:v>
      </x:c>
      <x:c r="L332" t="str">
        <x:v>Include</x:v>
      </x:c>
      <x:c r="M332"/>
      <x:c r="N332"/>
    </x:row>
    <x:row r="333">
      <x:c r="A333" t="str">
        <x:v>C Smith (C)|2026-05-18</x:v>
      </x:c>
      <x:c r="B333" s="888" t="n">
        <x:v>46160</x:v>
      </x:c>
      <x:c r="C333" t="str">
        <x:v>C Smith (C)</x:v>
      </x:c>
      <x:c r="D333" t="str">
        <x:v>Permanent</x:v>
      </x:c>
      <x:c r="E333" t="str">
        <x:v>Thurrock</x:v>
      </x:c>
      <x:c r="F333" t="str">
        <x:v>Operative Driver</x:v>
      </x:c>
      <x:c r="G333" t="str">
        <x:v>401599</x:v>
      </x:c>
      <x:c r="H333" t="str">
        <x:v>Bank of New York Mellon</x:v>
      </x:c>
      <x:c r="I333" s="22" t="n">
        <x:v>8</x:v>
      </x:c>
      <x:c r="J333" t="str">
        <x:v>Worked</x:v>
      </x:c>
      <x:c r="K333" t="str">
        <x:v>Employee 102626; home branch Thurrock; assigned role Operative Driver | Deployment branch: Thurrock | Actual role: Operative Driver | Jobs: 401599 | Customers: Bank of New York Mellon | Actual hours: 8.0; source records: 1</x:v>
      </x:c>
      <x:c r="L333" t="str">
        <x:v>Include</x:v>
      </x:c>
      <x:c r="M333"/>
      <x:c r="N333"/>
    </x:row>
    <x:row r="334">
      <x:c r="A334" t="str">
        <x:v>C Smith (C)|2026-05-19</x:v>
      </x:c>
      <x:c r="B334" s="888" t="n">
        <x:v>46161</x:v>
      </x:c>
      <x:c r="C334" t="str">
        <x:v>C Smith (C)</x:v>
      </x:c>
      <x:c r="D334" t="str">
        <x:v>Permanent</x:v>
      </x:c>
      <x:c r="E334" t="str">
        <x:v>Thurrock</x:v>
      </x:c>
      <x:c r="F334" t="str">
        <x:v>Operative Driver</x:v>
      </x:c>
      <x:c r="G334" t="str">
        <x:v>402098</x:v>
      </x:c>
      <x:c r="H334" t="str">
        <x:v>Protech Network Solutions</x:v>
      </x:c>
      <x:c r="I334" s="22" t="n">
        <x:v>8.5</x:v>
      </x:c>
      <x:c r="J334" t="str">
        <x:v>Worked</x:v>
      </x:c>
      <x:c r="K334" t="str">
        <x:v>Employee 102626; home branch Thurrock; assigned role Operative Driver | Deployment branch: Thurrock | Actual role: Operative Driver | Jobs: 402098 | Customers: Protech Network Solutions | Actual hours: 8.5; source records: 1</x:v>
      </x:c>
      <x:c r="L334" t="str">
        <x:v>Include</x:v>
      </x:c>
      <x:c r="M334"/>
      <x:c r="N334"/>
    </x:row>
    <x:row r="335">
      <x:c r="A335" t="str">
        <x:v>C Smith (C)|2026-05-20</x:v>
      </x:c>
      <x:c r="B335" s="888" t="n">
        <x:v>46162</x:v>
      </x:c>
      <x:c r="C335" t="str">
        <x:v>C Smith (C)</x:v>
      </x:c>
      <x:c r="D335" t="str">
        <x:v>Permanent</x:v>
      </x:c>
      <x:c r="E335" t="str">
        <x:v>Thurrock</x:v>
      </x:c>
      <x:c r="F335" t="str">
        <x:v>Operative Driver</x:v>
      </x:c>
      <x:c r="G335" t="str">
        <x:v>397246</x:v>
      </x:c>
      <x:c r="H335" t="str">
        <x:v>Ministry of Defence</x:v>
      </x:c>
      <x:c r="I335" s="22" t="n">
        <x:v>8.5</x:v>
      </x:c>
      <x:c r="J335" t="str">
        <x:v>Worked</x:v>
      </x:c>
      <x:c r="K335" t="str">
        <x:v>Employee 102626; home branch Thurrock; assigned role Operative Driver | Deployment branch: Thurrock | Actual role: Operative Driver | Jobs: 397246 | Customers: Ministry of Defence | Actual hours: 8.5; source records: 1</x:v>
      </x:c>
      <x:c r="L335" t="str">
        <x:v>Include</x:v>
      </x:c>
      <x:c r="M335"/>
      <x:c r="N335"/>
    </x:row>
    <x:row r="336">
      <x:c r="A336" t="str">
        <x:v>C Smith (C)|2026-05-21</x:v>
      </x:c>
      <x:c r="B336" s="888" t="n">
        <x:v>46163</x:v>
      </x:c>
      <x:c r="C336" t="str">
        <x:v>C Smith (C)</x:v>
      </x:c>
      <x:c r="D336" t="str">
        <x:v>Permanent</x:v>
      </x:c>
      <x:c r="E336" t="str">
        <x:v>Thurrock</x:v>
      </x:c>
      <x:c r="F336" t="str">
        <x:v>Operative Driver</x:v>
      </x:c>
      <x:c r="G336" t="str">
        <x:v>397246</x:v>
      </x:c>
      <x:c r="H336" t="str">
        <x:v>Ministry of Defence</x:v>
      </x:c>
      <x:c r="I336" s="22" t="n">
        <x:v>8.5</x:v>
      </x:c>
      <x:c r="J336" t="str">
        <x:v>Worked</x:v>
      </x:c>
      <x:c r="K336" t="str">
        <x:v>Employee 102626; home branch Thurrock; assigned role Operative Driver | Deployment branch: Thurrock | Actual role: Operative Driver | Jobs: 397246 | Customers: Ministry of Defence | Actual hours: 8.5; source records: 1</x:v>
      </x:c>
      <x:c r="L336" t="str">
        <x:v>Include</x:v>
      </x:c>
      <x:c r="M336"/>
      <x:c r="N336"/>
    </x:row>
    <x:row r="337">
      <x:c r="A337" t="str">
        <x:v>C Smith (C)|2026-05-22</x:v>
      </x:c>
      <x:c r="B337" s="888" t="n">
        <x:v>46164</x:v>
      </x:c>
      <x:c r="C337" t="str">
        <x:v>C Smith (C)</x:v>
      </x:c>
      <x:c r="D337" t="str">
        <x:v>Permanent</x:v>
      </x:c>
      <x:c r="E337" t="str">
        <x:v>Thurrock</x:v>
      </x:c>
      <x:c r="F337" t="str">
        <x:v>Operative Driver</x:v>
      </x:c>
      <x:c r="G337"/>
      <x:c r="H337"/>
      <x:c r="I337" s="22" t="n">
        <x:v>0</x:v>
      </x:c>
      <x:c r="J337" t="str">
        <x:v>Annual leave</x:v>
      </x:c>
      <x:c r="K337" t="str">
        <x:v>Employee 102626; home branch Thurrock; assigned role Operative Driver | Leave: Annual Leave (Hours) | Leave calendar basis: Variable-pattern period</x:v>
      </x:c>
      <x:c r="L337" t="str">
        <x:v>Include</x:v>
      </x:c>
      <x:c r="M337"/>
      <x:c r="N337"/>
    </x:row>
    <x:row r="338">
      <x:c r="A338" t="str">
        <x:v>C Smith (C)|2026-05-25</x:v>
      </x:c>
      <x:c r="B338" s="888" t="n">
        <x:v>46167</x:v>
      </x:c>
      <x:c r="C338" t="str">
        <x:v>C Smith (C)</x:v>
      </x:c>
      <x:c r="D338" t="str">
        <x:v>Permanent</x:v>
      </x:c>
      <x:c r="E338" t="str">
        <x:v>Thurrock</x:v>
      </x:c>
      <x:c r="F338" t="str">
        <x:v>Operative Driver</x:v>
      </x:c>
      <x:c r="G338"/>
      <x:c r="H338"/>
      <x:c r="I338" s="22" t="n">
        <x:v>0</x:v>
      </x:c>
      <x:c r="J338" t="str">
        <x:v>Annual leave</x:v>
      </x:c>
      <x:c r="K338" t="str">
        <x:v>Employee 102626; home branch Thurrock; assigned role Operative Driver | Leave: Annual Leave (Hours) | Leave calendar basis: Variable-pattern period</x:v>
      </x:c>
      <x:c r="L338" t="str">
        <x:v>Include</x:v>
      </x:c>
      <x:c r="M338"/>
      <x:c r="N338"/>
    </x:row>
    <x:row r="339">
      <x:c r="A339" t="str">
        <x:v>C Smith (C)|2026-05-26</x:v>
      </x:c>
      <x:c r="B339" s="888" t="n">
        <x:v>46168</x:v>
      </x:c>
      <x:c r="C339" t="str">
        <x:v>C Smith (C)</x:v>
      </x:c>
      <x:c r="D339" t="str">
        <x:v>Permanent</x:v>
      </x:c>
      <x:c r="E339" t="str">
        <x:v>Thurrock</x:v>
      </x:c>
      <x:c r="F339" t="str">
        <x:v>Operative Driver</x:v>
      </x:c>
      <x:c r="G339"/>
      <x:c r="H339"/>
      <x:c r="I339" s="22" t="n">
        <x:v>0</x:v>
      </x:c>
      <x:c r="J339" t="str">
        <x:v>Annual leave</x:v>
      </x:c>
      <x:c r="K339" t="str">
        <x:v>Employee 102626; home branch Thurrock; assigned role Operative Driver | Leave: Annual Leave (Hours) | Leave calendar basis: Variable-pattern period</x:v>
      </x:c>
      <x:c r="L339" t="str">
        <x:v>Include</x:v>
      </x:c>
      <x:c r="M339"/>
      <x:c r="N339"/>
    </x:row>
    <x:row r="340">
      <x:c r="A340" t="str">
        <x:v>C Smith (C)|2026-05-27</x:v>
      </x:c>
      <x:c r="B340" s="888" t="n">
        <x:v>46169</x:v>
      </x:c>
      <x:c r="C340" t="str">
        <x:v>C Smith (C)</x:v>
      </x:c>
      <x:c r="D340" t="str">
        <x:v>Permanent</x:v>
      </x:c>
      <x:c r="E340" t="str">
        <x:v>Thurrock</x:v>
      </x:c>
      <x:c r="F340" t="str">
        <x:v>Operative Driver</x:v>
      </x:c>
      <x:c r="G340"/>
      <x:c r="H340"/>
      <x:c r="I340" s="22" t="n">
        <x:v>0</x:v>
      </x:c>
      <x:c r="J340" t="str">
        <x:v>Annual leave</x:v>
      </x:c>
      <x:c r="K340" t="str">
        <x:v>Employee 102626; home branch Thurrock; assigned role Operative Driver | Leave: Annual Leave (Hours) | Leave calendar basis: Variable-pattern period</x:v>
      </x:c>
      <x:c r="L340" t="str">
        <x:v>Include</x:v>
      </x:c>
      <x:c r="M340"/>
      <x:c r="N340"/>
    </x:row>
    <x:row r="341">
      <x:c r="A341" t="str">
        <x:v>C Smith (C)|2026-05-28</x:v>
      </x:c>
      <x:c r="B341" s="888" t="n">
        <x:v>46170</x:v>
      </x:c>
      <x:c r="C341" t="str">
        <x:v>C Smith (C)</x:v>
      </x:c>
      <x:c r="D341" t="str">
        <x:v>Permanent</x:v>
      </x:c>
      <x:c r="E341" t="str">
        <x:v>Thurrock</x:v>
      </x:c>
      <x:c r="F341" t="str">
        <x:v>Operative Driver</x:v>
      </x:c>
      <x:c r="G341"/>
      <x:c r="H341"/>
      <x:c r="I341" s="22" t="n">
        <x:v>0</x:v>
      </x:c>
      <x:c r="J341" t="str">
        <x:v>Annual leave</x:v>
      </x:c>
      <x:c r="K341" t="str">
        <x:v>Employee 102626; home branch Thurrock; assigned role Operative Driver | Leave: Annual Leave (Hours) | Leave calendar basis: Variable-pattern period</x:v>
      </x:c>
      <x:c r="L341" t="str">
        <x:v>Include</x:v>
      </x:c>
      <x:c r="M341"/>
      <x:c r="N341"/>
    </x:row>
    <x:row r="342">
      <x:c r="A342" t="str">
        <x:v>C Smith (C)|2026-05-29</x:v>
      </x:c>
      <x:c r="B342" s="888" t="n">
        <x:v>46171</x:v>
      </x:c>
      <x:c r="C342" t="str">
        <x:v>C Smith (C)</x:v>
      </x:c>
      <x:c r="D342" t="str">
        <x:v>Permanent</x:v>
      </x:c>
      <x:c r="E342" t="str">
        <x:v>Thurrock</x:v>
      </x:c>
      <x:c r="F342" t="str">
        <x:v>Operative Driver</x:v>
      </x:c>
      <x:c r="G342"/>
      <x:c r="H342"/>
      <x:c r="I342" s="22" t="n">
        <x:v>0</x:v>
      </x:c>
      <x:c r="J342" t="str">
        <x:v>Annual leave</x:v>
      </x:c>
      <x:c r="K342" t="str">
        <x:v>Employee 102626; home branch Thurrock; assigned role Operative Driver | Leave: Annual Leave (Hours) | Leave calendar basis: Variable-pattern period</x:v>
      </x:c>
      <x:c r="L342" t="str">
        <x:v>Include</x:v>
      </x:c>
      <x:c r="M342"/>
      <x:c r="N342"/>
    </x:row>
    <x:row r="343">
      <x:c r="A343" t="str">
        <x:v>Callum Rayner|2026-05-01</x:v>
      </x:c>
      <x:c r="B343" s="888" t="n">
        <x:v>46143</x:v>
      </x:c>
      <x:c r="C343" t="str">
        <x:v>Callum Rayner</x:v>
      </x:c>
      <x:c r="D343" t="str">
        <x:v>Permanent</x:v>
      </x:c>
      <x:c r="E343" t="str">
        <x:v>Cambridge</x:v>
      </x:c>
      <x:c r="F343" t="str">
        <x:v>Operative Driver</x:v>
      </x:c>
      <x:c r="G343" t="str">
        <x:v>401903</x:v>
      </x:c>
      <x:c r="H343" t="str">
        <x:v>South Cambridgeshire District Council</x:v>
      </x:c>
      <x:c r="I343" s="22" t="n">
        <x:v>8.5</x:v>
      </x:c>
      <x:c r="J343" t="str">
        <x:v>Worked</x:v>
      </x:c>
      <x:c r="K343" t="str">
        <x:v>Employee 104133; home branch Cambridge; assigned role Operative Driver | Deployment branch: Cambridge | Actual role: Operative Porter | Jobs: 401903 | Customers: South Cambridgeshire District Council | Actual hours: 8.5; source records: 1</x:v>
      </x:c>
      <x:c r="L343" t="str">
        <x:v>Include</x:v>
      </x:c>
      <x:c r="M343"/>
      <x:c r="N343"/>
    </x:row>
    <x:row r="344">
      <x:c r="A344" t="str">
        <x:v>Callum Rayner|2026-05-05</x:v>
      </x:c>
      <x:c r="B344" s="888" t="n">
        <x:v>46147</x:v>
      </x:c>
      <x:c r="C344" t="str">
        <x:v>Callum Rayner</x:v>
      </x:c>
      <x:c r="D344" t="str">
        <x:v>Permanent</x:v>
      </x:c>
      <x:c r="E344" t="str">
        <x:v>Cambridge</x:v>
      </x:c>
      <x:c r="F344" t="str">
        <x:v>Operative Driver</x:v>
      </x:c>
      <x:c r="G344" t="str">
        <x:v>401671B</x:v>
      </x:c>
      <x:c r="H344" t="str">
        <x:v>Avantor ( CAMBRIDGE MAY  2026 )</x:v>
      </x:c>
      <x:c r="I344" s="22" t="n">
        <x:v>8.5</x:v>
      </x:c>
      <x:c r="J344" t="str">
        <x:v>Worked</x:v>
      </x:c>
      <x:c r="K344" t="str">
        <x:v>Employee 104133; home branch Cambridge; assigned role Operative Driver | Deployment branch: Cambridge | Actual role: Operative Porter | Jobs: 401671B | Customers: Avantor ( CAMBRIDGE MAY  2026 ) | Actual hours: 8.5; source records: 1</x:v>
      </x:c>
      <x:c r="L344" t="str">
        <x:v>Include</x:v>
      </x:c>
      <x:c r="M344"/>
      <x:c r="N344"/>
    </x:row>
    <x:row r="345">
      <x:c r="A345" t="str">
        <x:v>Callum Rayner|2026-05-06</x:v>
      </x:c>
      <x:c r="B345" s="888" t="n">
        <x:v>46148</x:v>
      </x:c>
      <x:c r="C345" t="str">
        <x:v>Callum Rayner</x:v>
      </x:c>
      <x:c r="D345" t="str">
        <x:v>Permanent</x:v>
      </x:c>
      <x:c r="E345" t="str">
        <x:v>Cambridge</x:v>
      </x:c>
      <x:c r="F345" t="str">
        <x:v>Operative Driver</x:v>
      </x:c>
      <x:c r="G345" t="str">
        <x:v>401671B</x:v>
      </x:c>
      <x:c r="H345" t="str">
        <x:v>Avantor ( CAMBRIDGE MAY  2026 )</x:v>
      </x:c>
      <x:c r="I345" s="22" t="n">
        <x:v>9</x:v>
      </x:c>
      <x:c r="J345" t="str">
        <x:v>Worked</x:v>
      </x:c>
      <x:c r="K345" t="str">
        <x:v>Employee 104133; home branch Cambridge; assigned role Operative Driver | Deployment branch: Cambridge | Actual role: Operative Porter | Jobs: 401671B | Customers: Avantor ( CAMBRIDGE MAY  2026 ) | Actual hours: 9.0; source records: 1</x:v>
      </x:c>
      <x:c r="L345" t="str">
        <x:v>Include</x:v>
      </x:c>
      <x:c r="M345"/>
      <x:c r="N345"/>
    </x:row>
    <x:row r="346">
      <x:c r="A346" t="str">
        <x:v>Callum Rayner|2026-05-07</x:v>
      </x:c>
      <x:c r="B346" s="888" t="n">
        <x:v>46149</x:v>
      </x:c>
      <x:c r="C346" t="str">
        <x:v>Callum Rayner</x:v>
      </x:c>
      <x:c r="D346" t="str">
        <x:v>Permanent</x:v>
      </x:c>
      <x:c r="E346" t="str">
        <x:v>Cambridge</x:v>
      </x:c>
      <x:c r="F346" t="str">
        <x:v>Operative Driver</x:v>
      </x:c>
      <x:c r="G346" t="str">
        <x:v>401854</x:v>
      </x:c>
      <x:c r="H346" t="str">
        <x:v>Priorclave  (MAY  26)</x:v>
      </x:c>
      <x:c r="I346" s="22" t="n">
        <x:v>8.5</x:v>
      </x:c>
      <x:c r="J346" t="str">
        <x:v>Worked</x:v>
      </x:c>
      <x:c r="K346" t="str">
        <x:v>Employee 104133; home branch Cambridge; assigned role Operative Driver | Deployment branch: Cambridge | Actual role: Operative Driver | Jobs: 401854 | Customers: Priorclave  (MAY  26) | Actual hours: 8.5; source records: 1</x:v>
      </x:c>
      <x:c r="L346" t="str">
        <x:v>Include</x:v>
      </x:c>
      <x:c r="M346"/>
      <x:c r="N346"/>
    </x:row>
    <x:row r="347">
      <x:c r="A347" t="str">
        <x:v>Callum Rayner|2026-05-08</x:v>
      </x:c>
      <x:c r="B347" s="888" t="n">
        <x:v>46150</x:v>
      </x:c>
      <x:c r="C347" t="str">
        <x:v>Callum Rayner</x:v>
      </x:c>
      <x:c r="D347" t="str">
        <x:v>Permanent</x:v>
      </x:c>
      <x:c r="E347" t="str">
        <x:v>Cambridge</x:v>
      </x:c>
      <x:c r="F347" t="str">
        <x:v>Operative Driver</x:v>
      </x:c>
      <x:c r="G347" t="str">
        <x:v>401847</x:v>
      </x:c>
      <x:c r="H347" t="str">
        <x:v>Tecniplast UK (LONDON LAB LIVE)</x:v>
      </x:c>
      <x:c r="I347" s="22" t="n">
        <x:v>8</x:v>
      </x:c>
      <x:c r="J347" t="str">
        <x:v>Worked</x:v>
      </x:c>
      <x:c r="K347" t="str">
        <x:v>Employee 104133; home branch Cambridge; assigned role Operative Driver | Deployment branch: Cambridge | Actual role: Operative Porter | Jobs: 401847 | Customers: Tecniplast UK (LONDON LAB LIVE) | Actual hours: 8.0; source records: 1</x:v>
      </x:c>
      <x:c r="L347" t="str">
        <x:v>Include</x:v>
      </x:c>
      <x:c r="M347"/>
      <x:c r="N347"/>
    </x:row>
    <x:row r="348">
      <x:c r="A348" t="str">
        <x:v>Callum Rayner|2026-05-11</x:v>
      </x:c>
      <x:c r="B348" s="888" t="n">
        <x:v>46153</x:v>
      </x:c>
      <x:c r="C348" t="str">
        <x:v>Callum Rayner</x:v>
      </x:c>
      <x:c r="D348" t="str">
        <x:v>Permanent</x:v>
      </x:c>
      <x:c r="E348" t="str">
        <x:v>Cambridge</x:v>
      </x:c>
      <x:c r="F348" t="str">
        <x:v>Operative Driver</x:v>
      </x:c>
      <x:c r="G348" t="str">
        <x:v>398439</x:v>
      </x:c>
      <x:c r="H348" t="str">
        <x:v>Anglia Ruskin University</x:v>
      </x:c>
      <x:c r="I348" s="22" t="n">
        <x:v>9.5</x:v>
      </x:c>
      <x:c r="J348" t="str">
        <x:v>Worked</x:v>
      </x:c>
      <x:c r="K348" t="str">
        <x:v>Employee 104133; home branch Cambridge; assigned role Operative Driver | Deployment branch: Cambridge | Actual role: Operative Porter | Jobs: 398439 | Customers: Anglia Ruskin University | Actual hours: 9.5; source records: 1</x:v>
      </x:c>
      <x:c r="L348" t="str">
        <x:v>Include</x:v>
      </x:c>
      <x:c r="M348"/>
      <x:c r="N348"/>
    </x:row>
    <x:row r="349">
      <x:c r="A349" t="str">
        <x:v>Callum Rayner|2026-05-12</x:v>
      </x:c>
      <x:c r="B349" s="888" t="n">
        <x:v>46154</x:v>
      </x:c>
      <x:c r="C349" t="str">
        <x:v>Callum Rayner</x:v>
      </x:c>
      <x:c r="D349" t="str">
        <x:v>Permanent</x:v>
      </x:c>
      <x:c r="E349" t="str">
        <x:v>Cambridge</x:v>
      </x:c>
      <x:c r="F349" t="str">
        <x:v>Operative Driver</x:v>
      </x:c>
      <x:c r="G349" t="str">
        <x:v>401780</x:v>
      </x:c>
      <x:c r="H349" t="str">
        <x:v>Norfolk Constabulary</x:v>
      </x:c>
      <x:c r="I349" s="22" t="n">
        <x:v>8.5</x:v>
      </x:c>
      <x:c r="J349" t="str">
        <x:v>Worked</x:v>
      </x:c>
      <x:c r="K349" t="str">
        <x:v>Employee 104133; home branch Cambridge; assigned role Operative Driver | Deployment branch: Cambridge | Actual role: Operative Porter | Jobs: 401780 | Customers: Norfolk Constabulary | Actual hours: 8.5; source records: 1</x:v>
      </x:c>
      <x:c r="L349" t="str">
        <x:v>Include</x:v>
      </x:c>
      <x:c r="M349"/>
      <x:c r="N349"/>
    </x:row>
    <x:row r="350">
      <x:c r="A350" t="str">
        <x:v>Callum Rayner|2026-05-13</x:v>
      </x:c>
      <x:c r="B350" s="888" t="n">
        <x:v>46155</x:v>
      </x:c>
      <x:c r="C350" t="str">
        <x:v>Callum Rayner</x:v>
      </x:c>
      <x:c r="D350" t="str">
        <x:v>Permanent</x:v>
      </x:c>
      <x:c r="E350" t="str">
        <x:v>Cambridge</x:v>
      </x:c>
      <x:c r="F350" t="str">
        <x:v>Operative Driver</x:v>
      </x:c>
      <x:c r="G350" t="str">
        <x:v>400121, 399379D</x:v>
      </x:c>
      <x:c r="H350" t="str">
        <x:v>BioChek (UK) Ltd; Restore Harrow Green Oxford  M/W use only</x:v>
      </x:c>
      <x:c r="I350" s="22" t="n">
        <x:v>17.5</x:v>
      </x:c>
      <x:c r="J350" t="str">
        <x:v>Worked — 2 records</x:v>
      </x:c>
      <x:c r="K350" t="str">
        <x:v>Employee 104133; home branch Cambridge; assigned role Operative Driver | Deployment branch: Oxford | Actual role: Operative Porter | Jobs: 400121, 399379D | Customers: BioChek (UK) Ltd; Restore Harrow Green Oxford  M/W use only | Actual hours: 17.5; source records: 2</x:v>
      </x:c>
      <x:c r="L350" t="str">
        <x:v>Include</x:v>
      </x:c>
      <x:c r="M350"/>
      <x:c r="N350"/>
    </x:row>
    <x:row r="351">
      <x:c r="A351" t="str">
        <x:v>Callum Rayner|2026-05-14</x:v>
      </x:c>
      <x:c r="B351" s="888" t="n">
        <x:v>46156</x:v>
      </x:c>
      <x:c r="C351" t="str">
        <x:v>Callum Rayner</x:v>
      </x:c>
      <x:c r="D351" t="str">
        <x:v>Permanent</x:v>
      </x:c>
      <x:c r="E351" t="str">
        <x:v>Cambridge</x:v>
      </x:c>
      <x:c r="F351" t="str">
        <x:v>Operative Driver</x:v>
      </x:c>
      <x:c r="G351" t="str">
        <x:v>402190</x:v>
      </x:c>
      <x:c r="H351" t="str">
        <x:v>Biopharma  - (Wild Bioscience Ltd)</x:v>
      </x:c>
      <x:c r="I351" s="22" t="n">
        <x:v>8.5</x:v>
      </x:c>
      <x:c r="J351" t="str">
        <x:v>Worked</x:v>
      </x:c>
      <x:c r="K351" t="str">
        <x:v>Employee 104133; home branch Cambridge; assigned role Operative Driver | Deployment branch: Cambridge | Actual role: Operative Driver | Jobs: 402190 | Customers: Biopharma  - (Wild Bioscience Ltd) | Actual hours: 8.5; source records: 1</x:v>
      </x:c>
      <x:c r="L351" t="str">
        <x:v>Include</x:v>
      </x:c>
      <x:c r="M351"/>
      <x:c r="N351"/>
    </x:row>
    <x:row r="352">
      <x:c r="A352" t="str">
        <x:v>Callum Rayner|2026-05-15</x:v>
      </x:c>
      <x:c r="B352" s="888" t="n">
        <x:v>46157</x:v>
      </x:c>
      <x:c r="C352" t="str">
        <x:v>Callum Rayner</x:v>
      </x:c>
      <x:c r="D352" t="str">
        <x:v>Permanent</x:v>
      </x:c>
      <x:c r="E352" t="str">
        <x:v>Cambridge</x:v>
      </x:c>
      <x:c r="F352" t="str">
        <x:v>Operative Driver</x:v>
      </x:c>
      <x:c r="G352" t="str">
        <x:v>401671B</x:v>
      </x:c>
      <x:c r="H352" t="str">
        <x:v>Avantor ( CAMBRIDGE MAY  2026 )</x:v>
      </x:c>
      <x:c r="I352" s="22" t="n">
        <x:v>8.5</x:v>
      </x:c>
      <x:c r="J352" t="str">
        <x:v>Worked</x:v>
      </x:c>
      <x:c r="K352" t="str">
        <x:v>Employee 104133; home branch Cambridge; assigned role Operative Driver | Deployment branch: Cambridge | Actual role: Operative Porter | Jobs: 401671B | Customers: Avantor ( CAMBRIDGE MAY  2026 ) | Actual hours: 8.5; source records: 1</x:v>
      </x:c>
      <x:c r="L352" t="str">
        <x:v>Include</x:v>
      </x:c>
      <x:c r="M352"/>
      <x:c r="N352"/>
    </x:row>
    <x:row r="353">
      <x:c r="A353" t="str">
        <x:v>Callum Rayner|2026-05-18</x:v>
      </x:c>
      <x:c r="B353" s="888" t="n">
        <x:v>46160</x:v>
      </x:c>
      <x:c r="C353" t="str">
        <x:v>Callum Rayner</x:v>
      </x:c>
      <x:c r="D353" t="str">
        <x:v>Permanent</x:v>
      </x:c>
      <x:c r="E353" t="str">
        <x:v>Cambridge</x:v>
      </x:c>
      <x:c r="F353" t="str">
        <x:v>Operative Driver</x:v>
      </x:c>
      <x:c r="G353" t="str">
        <x:v>401472</x:v>
      </x:c>
      <x:c r="H353" t="str">
        <x:v>CRUK Horizons</x:v>
      </x:c>
      <x:c r="I353" s="22" t="n">
        <x:v>10</x:v>
      </x:c>
      <x:c r="J353" t="str">
        <x:v>Worked</x:v>
      </x:c>
      <x:c r="K353" t="str">
        <x:v>Employee 104133; home branch Cambridge; assigned role Operative Driver | Deployment branch: Cambridge | Actual role: Operative Porter | Jobs: 401472 | Customers: CRUK Horizons | Actual hours: 10.0; source records: 1</x:v>
      </x:c>
      <x:c r="L353" t="str">
        <x:v>Include</x:v>
      </x:c>
      <x:c r="M353"/>
      <x:c r="N353"/>
    </x:row>
    <x:row r="354">
      <x:c r="A354" t="str">
        <x:v>Callum Rayner|2026-05-19</x:v>
      </x:c>
      <x:c r="B354" s="888" t="n">
        <x:v>46161</x:v>
      </x:c>
      <x:c r="C354" t="str">
        <x:v>Callum Rayner</x:v>
      </x:c>
      <x:c r="D354" t="str">
        <x:v>Permanent</x:v>
      </x:c>
      <x:c r="E354" t="str">
        <x:v>Cambridge</x:v>
      </x:c>
      <x:c r="F354" t="str">
        <x:v>Operative Driver</x:v>
      </x:c>
      <x:c r="G354"/>
      <x:c r="H354"/>
      <x:c r="I354" s="22" t="n">
        <x:v>0</x:v>
      </x:c>
      <x:c r="J354" t="str">
        <x:v>Annual leave</x:v>
      </x:c>
      <x:c r="K354" t="str">
        <x:v>Employee 104133; home branch Cambridge; assigned role Operative Driver | Leave: Annual Leave (Hours) | Leave calendar basis: Variable-pattern period</x:v>
      </x:c>
      <x:c r="L354" t="str">
        <x:v>Include</x:v>
      </x:c>
      <x:c r="M354"/>
      <x:c r="N354"/>
    </x:row>
    <x:row r="355">
      <x:c r="A355" t="str">
        <x:v>Callum Rayner|2026-05-20</x:v>
      </x:c>
      <x:c r="B355" s="888" t="n">
        <x:v>46162</x:v>
      </x:c>
      <x:c r="C355" t="str">
        <x:v>Callum Rayner</x:v>
      </x:c>
      <x:c r="D355" t="str">
        <x:v>Permanent</x:v>
      </x:c>
      <x:c r="E355" t="str">
        <x:v>Cambridge</x:v>
      </x:c>
      <x:c r="F355" t="str">
        <x:v>Operative Driver</x:v>
      </x:c>
      <x:c r="G355" t="str">
        <x:v>401472</x:v>
      </x:c>
      <x:c r="H355" t="str">
        <x:v>CRUK Horizons</x:v>
      </x:c>
      <x:c r="I355" s="22" t="n">
        <x:v>10.5</x:v>
      </x:c>
      <x:c r="J355" t="str">
        <x:v>Worked</x:v>
      </x:c>
      <x:c r="K355" t="str">
        <x:v>Employee 104133; home branch Cambridge; assigned role Operative Driver | Deployment branch: Cambridge | Actual role: Operative Porter | Jobs: 401472 | Customers: CRUK Horizons | Actual hours: 10.5; source records: 1</x:v>
      </x:c>
      <x:c r="L355" t="str">
        <x:v>Include</x:v>
      </x:c>
      <x:c r="M355"/>
      <x:c r="N355"/>
    </x:row>
    <x:row r="356">
      <x:c r="A356" t="str">
        <x:v>Callum Rayner|2026-05-21</x:v>
      </x:c>
      <x:c r="B356" s="888" t="n">
        <x:v>46163</x:v>
      </x:c>
      <x:c r="C356" t="str">
        <x:v>Callum Rayner</x:v>
      </x:c>
      <x:c r="D356" t="str">
        <x:v>Permanent</x:v>
      </x:c>
      <x:c r="E356" t="str">
        <x:v>Cambridge</x:v>
      </x:c>
      <x:c r="F356" t="str">
        <x:v>Operative Driver</x:v>
      </x:c>
      <x:c r="G356" t="str">
        <x:v>401472</x:v>
      </x:c>
      <x:c r="H356" t="str">
        <x:v>CRUK Horizons</x:v>
      </x:c>
      <x:c r="I356" s="22" t="n">
        <x:v>11</x:v>
      </x:c>
      <x:c r="J356" t="str">
        <x:v>Worked</x:v>
      </x:c>
      <x:c r="K356" t="str">
        <x:v>Employee 104133; home branch Cambridge; assigned role Operative Driver | Deployment branch: Cambridge | Actual role: Operative Porter | Jobs: 401472 | Customers: CRUK Horizons | Actual hours: 11.0; source records: 1</x:v>
      </x:c>
      <x:c r="L356" t="str">
        <x:v>Include</x:v>
      </x:c>
      <x:c r="M356"/>
      <x:c r="N356"/>
    </x:row>
    <x:row r="357">
      <x:c r="A357" t="str">
        <x:v>Callum Rayner|2026-05-22</x:v>
      </x:c>
      <x:c r="B357" s="888" t="n">
        <x:v>46164</x:v>
      </x:c>
      <x:c r="C357" t="str">
        <x:v>Callum Rayner</x:v>
      </x:c>
      <x:c r="D357" t="str">
        <x:v>Permanent</x:v>
      </x:c>
      <x:c r="E357" t="str">
        <x:v>Cambridge</x:v>
      </x:c>
      <x:c r="F357" t="str">
        <x:v>Operative Driver</x:v>
      </x:c>
      <x:c r="G357" t="str">
        <x:v>402345</x:v>
      </x:c>
      <x:c r="H357" t="str">
        <x:v>Nxera Pharma UK Limited</x:v>
      </x:c>
      <x:c r="I357" s="22" t="n">
        <x:v>8.5</x:v>
      </x:c>
      <x:c r="J357" t="str">
        <x:v>Worked</x:v>
      </x:c>
      <x:c r="K357" t="str">
        <x:v>Employee 104133; home branch Cambridge; assigned role Operative Driver | Deployment branch: Cambridge | Actual role: Operative Porter | Jobs: 402345 | Customers: Nxera Pharma UK Limited | Actual hours: 8.5; source records: 1</x:v>
      </x:c>
      <x:c r="L357" t="str">
        <x:v>Include</x:v>
      </x:c>
      <x:c r="M357"/>
      <x:c r="N357"/>
    </x:row>
    <x:row r="358">
      <x:c r="A358" t="str">
        <x:v>Callum Rayner|2026-05-27</x:v>
      </x:c>
      <x:c r="B358" s="888" t="n">
        <x:v>46169</x:v>
      </x:c>
      <x:c r="C358" t="str">
        <x:v>Callum Rayner</x:v>
      </x:c>
      <x:c r="D358" t="str">
        <x:v>Permanent</x:v>
      </x:c>
      <x:c r="E358" t="str">
        <x:v>Cambridge</x:v>
      </x:c>
      <x:c r="F358" t="str">
        <x:v>Operative Driver</x:v>
      </x:c>
      <x:c r="G358" t="str">
        <x:v>402076</x:v>
      </x:c>
      <x:c r="H358" t="str">
        <x:v>Axlab Ltd/Royal Lancaster Infirmary</x:v>
      </x:c>
      <x:c r="I358" s="22" t="n">
        <x:v>9</x:v>
      </x:c>
      <x:c r="J358" t="str">
        <x:v>Worked</x:v>
      </x:c>
      <x:c r="K358" t="str">
        <x:v>Employee 104133; home branch Cambridge; assigned role Operative Driver | Deployment branch: Cambridge | Actual role: Operative Porter | Jobs: 402076 | Customers: Axlab Ltd/Royal Lancaster Infirmary | Actual hours: 9.0; source records: 1</x:v>
      </x:c>
      <x:c r="L358" t="str">
        <x:v>Include</x:v>
      </x:c>
      <x:c r="M358"/>
      <x:c r="N358"/>
    </x:row>
    <x:row r="359">
      <x:c r="A359" t="str">
        <x:v>Callum Rayner|2026-05-28</x:v>
      </x:c>
      <x:c r="B359" s="888" t="n">
        <x:v>46170</x:v>
      </x:c>
      <x:c r="C359" t="str">
        <x:v>Callum Rayner</x:v>
      </x:c>
      <x:c r="D359" t="str">
        <x:v>Permanent</x:v>
      </x:c>
      <x:c r="E359" t="str">
        <x:v>Cambridge</x:v>
      </x:c>
      <x:c r="F359" t="str">
        <x:v>Operative Driver</x:v>
      </x:c>
      <x:c r="G359" t="str">
        <x:v>402076</x:v>
      </x:c>
      <x:c r="H359" t="str">
        <x:v>Axlab Ltd/Royal Lancaster Infirmary</x:v>
      </x:c>
      <x:c r="I359" s="22" t="n">
        <x:v>10.5</x:v>
      </x:c>
      <x:c r="J359" t="str">
        <x:v>Worked</x:v>
      </x:c>
      <x:c r="K359" t="str">
        <x:v>Employee 104133; home branch Cambridge; assigned role Operative Driver | Deployment branch: Cambridge | Actual role: Operative Porter | Jobs: 402076 | Customers: Axlab Ltd/Royal Lancaster Infirmary | Actual hours: 10.5; source records: 1</x:v>
      </x:c>
      <x:c r="L359" t="str">
        <x:v>Include</x:v>
      </x:c>
      <x:c r="M359"/>
      <x:c r="N359"/>
    </x:row>
    <x:row r="360">
      <x:c r="A360" t="str">
        <x:v>Carl Stell|2026-05-01</x:v>
      </x:c>
      <x:c r="B360" s="888" t="n">
        <x:v>46143</x:v>
      </x:c>
      <x:c r="C360" t="str">
        <x:v>Carl Stell</x:v>
      </x:c>
      <x:c r="D360" t="str">
        <x:v>Permanent</x:v>
      </x:c>
      <x:c r="E360" t="str">
        <x:v>Leeds</x:v>
      </x:c>
      <x:c r="F360" t="str">
        <x:v>Operative Porter</x:v>
      </x:c>
      <x:c r="G360" t="str">
        <x:v>401783</x:v>
      </x:c>
      <x:c r="H360" t="str">
        <x:v>Kirklees Council - Beverley Sewell</x:v>
      </x:c>
      <x:c r="I360" s="22" t="n">
        <x:v>6.5</x:v>
      </x:c>
      <x:c r="J360" t="str">
        <x:v>Worked</x:v>
      </x:c>
      <x:c r="K360" t="str">
        <x:v>Employee 102997; home branch Leeds; assigned role Operative Porter | Deployment branch: Leeds | Actual role: Operative Porter | Jobs: 401783 | Customers: Kirklees Council - Beverley Sewell | Actual hours: 6.5; source records: 1</x:v>
      </x:c>
      <x:c r="L360" t="str">
        <x:v>Include</x:v>
      </x:c>
      <x:c r="M360"/>
      <x:c r="N360"/>
    </x:row>
    <x:row r="361">
      <x:c r="A361" t="str">
        <x:v>Carl Stell|2026-05-05</x:v>
      </x:c>
      <x:c r="B361" s="888" t="n">
        <x:v>46147</x:v>
      </x:c>
      <x:c r="C361" t="str">
        <x:v>Carl Stell</x:v>
      </x:c>
      <x:c r="D361" t="str">
        <x:v>Permanent</x:v>
      </x:c>
      <x:c r="E361" t="str">
        <x:v>Leeds</x:v>
      </x:c>
      <x:c r="F361" t="str">
        <x:v>Operative Porter</x:v>
      </x:c>
      <x:c r="G361"/>
      <x:c r="H361"/>
      <x:c r="I361" s="22" t="n">
        <x:v>0</x:v>
      </x:c>
      <x:c r="J361" t="str">
        <x:v>Annual leave</x:v>
      </x:c>
      <x:c r="K361" t="str">
        <x:v>Employee 102997; home branch Leeds; assigned role Operative Porter | Leave: Annual Leave (Hours) | Leave calendar basis: Variable-pattern period</x:v>
      </x:c>
      <x:c r="L361" t="str">
        <x:v>Include</x:v>
      </x:c>
      <x:c r="M361"/>
      <x:c r="N361"/>
    </x:row>
    <x:row r="362">
      <x:c r="A362" t="str">
        <x:v>Carl Stell|2026-05-06</x:v>
      </x:c>
      <x:c r="B362" s="888" t="n">
        <x:v>46148</x:v>
      </x:c>
      <x:c r="C362" t="str">
        <x:v>Carl Stell</x:v>
      </x:c>
      <x:c r="D362" t="str">
        <x:v>Permanent</x:v>
      </x:c>
      <x:c r="E362" t="str">
        <x:v>Leeds</x:v>
      </x:c>
      <x:c r="F362" t="str">
        <x:v>Operative Porter</x:v>
      </x:c>
      <x:c r="G362"/>
      <x:c r="H362"/>
      <x:c r="I362" s="22" t="n">
        <x:v>0</x:v>
      </x:c>
      <x:c r="J362" t="str">
        <x:v>Annual leave</x:v>
      </x:c>
      <x:c r="K362" t="str">
        <x:v>Employee 102997; home branch Leeds; assigned role Operative Porter | Leave: Annual Leave (Hours) | Leave calendar basis: Variable-pattern period</x:v>
      </x:c>
      <x:c r="L362" t="str">
        <x:v>Include</x:v>
      </x:c>
      <x:c r="M362"/>
      <x:c r="N362"/>
    </x:row>
    <x:row r="363">
      <x:c r="A363" t="str">
        <x:v>Carl Stell|2026-05-07</x:v>
      </x:c>
      <x:c r="B363" s="888" t="n">
        <x:v>46149</x:v>
      </x:c>
      <x:c r="C363" t="str">
        <x:v>Carl Stell</x:v>
      </x:c>
      <x:c r="D363" t="str">
        <x:v>Permanent</x:v>
      </x:c>
      <x:c r="E363" t="str">
        <x:v>Leeds</x:v>
      </x:c>
      <x:c r="F363" t="str">
        <x:v>Operative Porter</x:v>
      </x:c>
      <x:c r="G363"/>
      <x:c r="H363"/>
      <x:c r="I363" s="22" t="n">
        <x:v>0</x:v>
      </x:c>
      <x:c r="J363" t="str">
        <x:v>Annual leave</x:v>
      </x:c>
      <x:c r="K363" t="str">
        <x:v>Employee 102997; home branch Leeds; assigned role Operative Porter | Leave: Annual Leave (Hours) | Leave calendar basis: Variable-pattern period</x:v>
      </x:c>
      <x:c r="L363" t="str">
        <x:v>Include</x:v>
      </x:c>
      <x:c r="M363"/>
      <x:c r="N363"/>
    </x:row>
    <x:row r="364">
      <x:c r="A364" t="str">
        <x:v>Carl Stell|2026-05-08</x:v>
      </x:c>
      <x:c r="B364" s="888" t="n">
        <x:v>46150</x:v>
      </x:c>
      <x:c r="C364" t="str">
        <x:v>Carl Stell</x:v>
      </x:c>
      <x:c r="D364" t="str">
        <x:v>Permanent</x:v>
      </x:c>
      <x:c r="E364" t="str">
        <x:v>Leeds</x:v>
      </x:c>
      <x:c r="F364" t="str">
        <x:v>Operative Porter</x:v>
      </x:c>
      <x:c r="G364"/>
      <x:c r="H364"/>
      <x:c r="I364" s="22" t="n">
        <x:v>0</x:v>
      </x:c>
      <x:c r="J364" t="str">
        <x:v>Annual leave</x:v>
      </x:c>
      <x:c r="K364" t="str">
        <x:v>Employee 102997; home branch Leeds; assigned role Operative Porter | Leave: Annual Leave (Hours) | Leave calendar basis: Variable-pattern period</x:v>
      </x:c>
      <x:c r="L364" t="str">
        <x:v>Include</x:v>
      </x:c>
      <x:c r="M364"/>
      <x:c r="N364"/>
    </x:row>
    <x:row r="365">
      <x:c r="A365" t="str">
        <x:v>Carl Stell|2026-05-11</x:v>
      </x:c>
      <x:c r="B365" s="888" t="n">
        <x:v>46153</x:v>
      </x:c>
      <x:c r="C365" t="str">
        <x:v>Carl Stell</x:v>
      </x:c>
      <x:c r="D365" t="str">
        <x:v>Permanent</x:v>
      </x:c>
      <x:c r="E365" t="str">
        <x:v>Leeds</x:v>
      </x:c>
      <x:c r="F365" t="str">
        <x:v>Operative Porter</x:v>
      </x:c>
      <x:c r="G365" t="str">
        <x:v>401710, 401715</x:v>
      </x:c>
      <x:c r="H365" t="str">
        <x:v>Kirklees Council  - Eleanor Ball; Kirklees Council  - Lynn Adams</x:v>
      </x:c>
      <x:c r="I365" s="22" t="n">
        <x:v>7.75</x:v>
      </x:c>
      <x:c r="J365" t="str">
        <x:v>Worked — 2 records</x:v>
      </x:c>
      <x:c r="K365" t="str">
        <x:v>Employee 102997; home branch Leeds; assigned role Operative Porter | Deployment branch: Leeds | Actual role: Operative Porter | Jobs: 401710, 401715 | Customers: Kirklees Council  - Eleanor Ball; Kirklees Council  - Lynn Adams | Actual hours: 7.8; source records: 2</x:v>
      </x:c>
      <x:c r="L365" t="str">
        <x:v>Include</x:v>
      </x:c>
      <x:c r="M365"/>
      <x:c r="N365"/>
    </x:row>
    <x:row r="366">
      <x:c r="A366" t="str">
        <x:v>Carl Stell|2026-05-12</x:v>
      </x:c>
      <x:c r="B366" s="888" t="n">
        <x:v>46154</x:v>
      </x:c>
      <x:c r="C366" t="str">
        <x:v>Carl Stell</x:v>
      </x:c>
      <x:c r="D366" t="str">
        <x:v>Permanent</x:v>
      </x:c>
      <x:c r="E366" t="str">
        <x:v>Leeds</x:v>
      </x:c>
      <x:c r="F366" t="str">
        <x:v>Operative Porter</x:v>
      </x:c>
      <x:c r="G366" t="str">
        <x:v>401671G</x:v>
      </x:c>
      <x:c r="H366" t="str">
        <x:v>Avantor (LEEDS  MAY  2026 )</x:v>
      </x:c>
      <x:c r="I366" s="22" t="n">
        <x:v>14</x:v>
      </x:c>
      <x:c r="J366" t="str">
        <x:v>Worked</x:v>
      </x:c>
      <x:c r="K366" t="str">
        <x:v>Employee 102997; home branch Leeds; assigned role Operative Porter | Deployment branch: Cambridge | Actual role: Operative Porter | Jobs: 401671G | Customers: Avantor (LEEDS  MAY  2026 ) | Actual hours: 14.0; source records: 1</x:v>
      </x:c>
      <x:c r="L366" t="str">
        <x:v>Include</x:v>
      </x:c>
      <x:c r="M366"/>
      <x:c r="N366"/>
    </x:row>
    <x:row r="367">
      <x:c r="A367" t="str">
        <x:v>Carl Stell|2026-05-13</x:v>
      </x:c>
      <x:c r="B367" s="888" t="n">
        <x:v>46155</x:v>
      </x:c>
      <x:c r="C367" t="str">
        <x:v>Carl Stell</x:v>
      </x:c>
      <x:c r="D367" t="str">
        <x:v>Permanent</x:v>
      </x:c>
      <x:c r="E367" t="str">
        <x:v>Leeds</x:v>
      </x:c>
      <x:c r="F367" t="str">
        <x:v>Operative Porter</x:v>
      </x:c>
      <x:c r="G367" t="str">
        <x:v>402074, 400015</x:v>
      </x:c>
      <x:c r="H367" t="str">
        <x:v>Karolina Mallory; Kirklees Council - Daniel Kolman</x:v>
      </x:c>
      <x:c r="I367" s="22" t="n">
        <x:v>9.25</x:v>
      </x:c>
      <x:c r="J367" t="str">
        <x:v>Worked — 2 records</x:v>
      </x:c>
      <x:c r="K367" t="str">
        <x:v>Employee 102997; home branch Leeds; assigned role Operative Porter | Deployment branch: Leeds | Actual role: Operative Porter | Jobs: 402074, 400015 | Customers: Karolina Mallory; Kirklees Council - Daniel Kolman | Actual hours: 9.2; source records: 2</x:v>
      </x:c>
      <x:c r="L367" t="str">
        <x:v>Include</x:v>
      </x:c>
      <x:c r="M367"/>
      <x:c r="N367"/>
    </x:row>
    <x:row r="368">
      <x:c r="A368" t="str">
        <x:v>Carl Stell|2026-05-14</x:v>
      </x:c>
      <x:c r="B368" s="888" t="n">
        <x:v>46156</x:v>
      </x:c>
      <x:c r="C368" t="str">
        <x:v>Carl Stell</x:v>
      </x:c>
      <x:c r="D368" t="str">
        <x:v>Permanent</x:v>
      </x:c>
      <x:c r="E368" t="str">
        <x:v>Leeds</x:v>
      </x:c>
      <x:c r="F368" t="str">
        <x:v>Operative Porter</x:v>
      </x:c>
      <x:c r="G368" t="str">
        <x:v>402096</x:v>
      </x:c>
      <x:c r="H368" t="str">
        <x:v>University of Leeds</x:v>
      </x:c>
      <x:c r="I368" s="22" t="n">
        <x:v>9.25</x:v>
      </x:c>
      <x:c r="J368" t="str">
        <x:v>Worked</x:v>
      </x:c>
      <x:c r="K368" t="str">
        <x:v>Employee 102997; home branch Leeds; assigned role Operative Porter | Deployment branch: Leeds | Actual role: Operative Porter | Jobs: 402096 | Customers: University of Leeds | Actual hours: 9.2; source records: 1</x:v>
      </x:c>
      <x:c r="L368" t="str">
        <x:v>Include</x:v>
      </x:c>
      <x:c r="M368"/>
      <x:c r="N368"/>
    </x:row>
    <x:row r="369">
      <x:c r="A369" t="str">
        <x:v>Carl Stell|2026-05-15</x:v>
      </x:c>
      <x:c r="B369" s="888" t="n">
        <x:v>46157</x:v>
      </x:c>
      <x:c r="C369" t="str">
        <x:v>Carl Stell</x:v>
      </x:c>
      <x:c r="D369" t="str">
        <x:v>Permanent</x:v>
      </x:c>
      <x:c r="E369" t="str">
        <x:v>Leeds</x:v>
      </x:c>
      <x:c r="F369" t="str">
        <x:v>Operative Porter</x:v>
      </x:c>
      <x:c r="G369" t="str">
        <x:v>402094</x:v>
      </x:c>
      <x:c r="H369" t="str">
        <x:v>Handelsbanken</x:v>
      </x:c>
      <x:c r="I369" s="22" t="n">
        <x:v>10</x:v>
      </x:c>
      <x:c r="J369" t="str">
        <x:v>Worked</x:v>
      </x:c>
      <x:c r="K369" t="str">
        <x:v>Employee 102997; home branch Leeds; assigned role Operative Porter | Deployment branch: Leeds | Actual role: Operative Porter | Jobs: 402094 | Customers: Handelsbanken | Actual hours: 10.0; source records: 1</x:v>
      </x:c>
      <x:c r="L369" t="str">
        <x:v>Include</x:v>
      </x:c>
      <x:c r="M369"/>
      <x:c r="N369"/>
    </x:row>
    <x:row r="370">
      <x:c r="A370" t="str">
        <x:v>Carl Stell|2026-05-18</x:v>
      </x:c>
      <x:c r="B370" s="888" t="n">
        <x:v>46160</x:v>
      </x:c>
      <x:c r="C370" t="str">
        <x:v>Carl Stell</x:v>
      </x:c>
      <x:c r="D370" t="str">
        <x:v>Permanent</x:v>
      </x:c>
      <x:c r="E370" t="str">
        <x:v>Leeds</x:v>
      </x:c>
      <x:c r="F370" t="str">
        <x:v>Operative Porter</x:v>
      </x:c>
      <x:c r="G370" t="str">
        <x:v>401766, 401725</x:v>
      </x:c>
      <x:c r="H370" t="str">
        <x:v>Kirklees Council - domestic; Kirklees Council - Jed Robertson</x:v>
      </x:c>
      <x:c r="I370" s="22" t="n">
        <x:v>6.75</x:v>
      </x:c>
      <x:c r="J370" t="str">
        <x:v>Worked — 2 records</x:v>
      </x:c>
      <x:c r="K370" t="str">
        <x:v>Employee 102997; home branch Leeds; assigned role Operative Porter | Deployment branch: Leeds | Actual role: Operative Porter | Jobs: 401766, 401725 | Customers: Kirklees Council - domestic; Kirklees Council - Jed Robertson | Actual hours: 6.8; source records: 2</x:v>
      </x:c>
      <x:c r="L370" t="str">
        <x:v>Include</x:v>
      </x:c>
      <x:c r="M370"/>
      <x:c r="N370"/>
    </x:row>
    <x:row r="371">
      <x:c r="A371" t="str">
        <x:v>Carl Stell|2026-05-19</x:v>
      </x:c>
      <x:c r="B371" s="888" t="n">
        <x:v>46161</x:v>
      </x:c>
      <x:c r="C371" t="str">
        <x:v>Carl Stell</x:v>
      </x:c>
      <x:c r="D371" t="str">
        <x:v>Permanent</x:v>
      </x:c>
      <x:c r="E371" t="str">
        <x:v>Leeds</x:v>
      </x:c>
      <x:c r="F371" t="str">
        <x:v>Operative Porter</x:v>
      </x:c>
      <x:c r="G371" t="str">
        <x:v>397085A, 402015</x:v>
      </x:c>
      <x:c r="H371" t="str">
        <x:v>Kirklees Council - Dometic; Kirklees Council - Qais Mujbil</x:v>
      </x:c>
      <x:c r="I371" s="22" t="n">
        <x:v>9.25</x:v>
      </x:c>
      <x:c r="J371" t="str">
        <x:v>Worked — 2 records</x:v>
      </x:c>
      <x:c r="K371" t="str">
        <x:v>Employee 102997; home branch Leeds; assigned role Operative Porter | Deployment branch: Leeds | Actual role: Operative Porter | Jobs: 397085A, 402015 | Customers: Kirklees Council - Dometic; Kirklees Council - Qais Mujbil | Actual hours: 9.2; source records: 2</x:v>
      </x:c>
      <x:c r="L371" t="str">
        <x:v>Include</x:v>
      </x:c>
      <x:c r="M371"/>
      <x:c r="N371"/>
    </x:row>
    <x:row r="372">
      <x:c r="A372" t="str">
        <x:v>Carl Stell|2026-05-20</x:v>
      </x:c>
      <x:c r="B372" s="888" t="n">
        <x:v>46162</x:v>
      </x:c>
      <x:c r="C372" t="str">
        <x:v>Carl Stell</x:v>
      </x:c>
      <x:c r="D372" t="str">
        <x:v>Permanent</x:v>
      </x:c>
      <x:c r="E372" t="str">
        <x:v>Leeds</x:v>
      </x:c>
      <x:c r="F372" t="str">
        <x:v>Operative Porter</x:v>
      </x:c>
      <x:c r="G372" t="str">
        <x:v>402042</x:v>
      </x:c>
      <x:c r="H372" t="str">
        <x:v>Kirklees Council - Hannah Pearson</x:v>
      </x:c>
      <x:c r="I372" s="22" t="n">
        <x:v>8.5</x:v>
      </x:c>
      <x:c r="J372" t="str">
        <x:v>Worked</x:v>
      </x:c>
      <x:c r="K372" t="str">
        <x:v>Employee 102997; home branch Leeds; assigned role Operative Porter | Deployment branch: Leeds | Actual role: Operative Porter | Jobs: 402042 | Customers: Kirklees Council - Hannah Pearson | Actual hours: 8.5; source records: 1</x:v>
      </x:c>
      <x:c r="L372" t="str">
        <x:v>Include</x:v>
      </x:c>
      <x:c r="M372"/>
      <x:c r="N372"/>
    </x:row>
    <x:row r="373">
      <x:c r="A373" t="str">
        <x:v>Carl Stell|2026-05-22</x:v>
      </x:c>
      <x:c r="B373" s="888" t="n">
        <x:v>46164</x:v>
      </x:c>
      <x:c r="C373" t="str">
        <x:v>Carl Stell</x:v>
      </x:c>
      <x:c r="D373" t="str">
        <x:v>Permanent</x:v>
      </x:c>
      <x:c r="E373" t="str">
        <x:v>Leeds</x:v>
      </x:c>
      <x:c r="F373" t="str">
        <x:v>Operative Porter</x:v>
      </x:c>
      <x:c r="G373" t="str">
        <x:v>402181</x:v>
      </x:c>
      <x:c r="H373" t="str">
        <x:v>Kirklees Council - domestic</x:v>
      </x:c>
      <x:c r="I373" s="22" t="n">
        <x:v>4.25</x:v>
      </x:c>
      <x:c r="J373" t="str">
        <x:v>Worked</x:v>
      </x:c>
      <x:c r="K373" t="str">
        <x:v>Employee 102997; home branch Leeds; assigned role Operative Porter | Deployment branch: Leeds | Actual role: Operative Porter | Jobs: 402181 | Customers: Kirklees Council - domestic | Actual hours: 4.2; source records: 1</x:v>
      </x:c>
      <x:c r="L373" t="str">
        <x:v>Include</x:v>
      </x:c>
      <x:c r="M373"/>
      <x:c r="N373"/>
    </x:row>
    <x:row r="374">
      <x:c r="A374" t="str">
        <x:v>Carl Stell|2026-05-26</x:v>
      </x:c>
      <x:c r="B374" s="888" t="n">
        <x:v>46168</x:v>
      </x:c>
      <x:c r="C374" t="str">
        <x:v>Carl Stell</x:v>
      </x:c>
      <x:c r="D374" t="str">
        <x:v>Permanent</x:v>
      </x:c>
      <x:c r="E374" t="str">
        <x:v>Leeds</x:v>
      </x:c>
      <x:c r="F374" t="str">
        <x:v>Operative Porter</x:v>
      </x:c>
      <x:c r="G374" t="str">
        <x:v>401593</x:v>
      </x:c>
      <x:c r="H374" t="str">
        <x:v>Wakefield Council</x:v>
      </x:c>
      <x:c r="I374" s="22" t="n">
        <x:v>8.5</x:v>
      </x:c>
      <x:c r="J374" t="str">
        <x:v>Worked</x:v>
      </x:c>
      <x:c r="K374" t="str">
        <x:v>Employee 102997; home branch Leeds; assigned role Operative Porter | Deployment branch: Leeds | Actual role: Operative Skilled | Jobs: 401593 | Customers: Wakefield Council | Actual hours: 8.5; source records: 1</x:v>
      </x:c>
      <x:c r="L374" t="str">
        <x:v>Include</x:v>
      </x:c>
      <x:c r="M374"/>
      <x:c r="N374"/>
    </x:row>
    <x:row r="375">
      <x:c r="A375" t="str">
        <x:v>Carl Stell|2026-05-27</x:v>
      </x:c>
      <x:c r="B375" s="888" t="n">
        <x:v>46169</x:v>
      </x:c>
      <x:c r="C375" t="str">
        <x:v>Carl Stell</x:v>
      </x:c>
      <x:c r="D375" t="str">
        <x:v>Permanent</x:v>
      </x:c>
      <x:c r="E375" t="str">
        <x:v>Leeds</x:v>
      </x:c>
      <x:c r="F375" t="str">
        <x:v>Operative Porter</x:v>
      </x:c>
      <x:c r="G375" t="str">
        <x:v>400995</x:v>
      </x:c>
      <x:c r="H375" t="str">
        <x:v>Wakefield Council</x:v>
      </x:c>
      <x:c r="I375" s="22" t="n">
        <x:v>8</x:v>
      </x:c>
      <x:c r="J375" t="str">
        <x:v>Worked</x:v>
      </x:c>
      <x:c r="K375" t="str">
        <x:v>Employee 102997; home branch Leeds; assigned role Operative Porter | Deployment branch: Leeds | Actual role: Operative Porter | Jobs: 400995 | Customers: Wakefield Council | Actual hours: 8.0; source records: 1</x:v>
      </x:c>
      <x:c r="L375" t="str">
        <x:v>Include</x:v>
      </x:c>
      <x:c r="M375"/>
      <x:c r="N375"/>
    </x:row>
    <x:row r="376">
      <x:c r="A376" t="str">
        <x:v>Carl Stell|2026-05-28</x:v>
      </x:c>
      <x:c r="B376" s="888" t="n">
        <x:v>46170</x:v>
      </x:c>
      <x:c r="C376" t="str">
        <x:v>Carl Stell</x:v>
      </x:c>
      <x:c r="D376" t="str">
        <x:v>Permanent</x:v>
      </x:c>
      <x:c r="E376" t="str">
        <x:v>Leeds</x:v>
      </x:c>
      <x:c r="F376" t="str">
        <x:v>Operative Porter</x:v>
      </x:c>
      <x:c r="G376" t="str">
        <x:v>400995</x:v>
      </x:c>
      <x:c r="H376" t="str">
        <x:v>Wakefield Council</x:v>
      </x:c>
      <x:c r="I376" s="22" t="n">
        <x:v>8</x:v>
      </x:c>
      <x:c r="J376" t="str">
        <x:v>Worked</x:v>
      </x:c>
      <x:c r="K376" t="str">
        <x:v>Employee 102997; home branch Leeds; assigned role Operative Porter | Deployment branch: Leeds | Actual role: Operative Porter | Jobs: 400995 | Customers: Wakefield Council | Actual hours: 8.0; source records: 1</x:v>
      </x:c>
      <x:c r="L376" t="str">
        <x:v>Include</x:v>
      </x:c>
      <x:c r="M376"/>
      <x:c r="N376"/>
    </x:row>
    <x:row r="377">
      <x:c r="A377" t="str">
        <x:v>Carl Stell|2026-05-29</x:v>
      </x:c>
      <x:c r="B377" s="888" t="n">
        <x:v>46171</x:v>
      </x:c>
      <x:c r="C377" t="str">
        <x:v>Carl Stell</x:v>
      </x:c>
      <x:c r="D377" t="str">
        <x:v>Permanent</x:v>
      </x:c>
      <x:c r="E377" t="str">
        <x:v>Leeds</x:v>
      </x:c>
      <x:c r="F377" t="str">
        <x:v>Operative Porter</x:v>
      </x:c>
      <x:c r="G377" t="str">
        <x:v>400995</x:v>
      </x:c>
      <x:c r="H377" t="str">
        <x:v>Wakefield Council</x:v>
      </x:c>
      <x:c r="I377" s="22" t="n">
        <x:v>8</x:v>
      </x:c>
      <x:c r="J377" t="str">
        <x:v>Worked</x:v>
      </x:c>
      <x:c r="K377" t="str">
        <x:v>Employee 102997; home branch Leeds; assigned role Operative Porter | Deployment branch: Leeds | Actual role: Operative Porter | Jobs: 400995 | Customers: Wakefield Council | Actual hours: 8.0; source records: 1</x:v>
      </x:c>
      <x:c r="L377" t="str">
        <x:v>Include</x:v>
      </x:c>
      <x:c r="M377"/>
      <x:c r="N377"/>
    </x:row>
    <x:row r="378">
      <x:c r="A378" t="str">
        <x:v>Charlie Cane|2026-05-01</x:v>
      </x:c>
      <x:c r="B378" s="888" t="n">
        <x:v>46143</x:v>
      </x:c>
      <x:c r="C378" t="str">
        <x:v>Charlie Cane</x:v>
      </x:c>
      <x:c r="D378" t="str">
        <x:v>Permanent</x:v>
      </x:c>
      <x:c r="E378" t="str">
        <x:v>Cambridge</x:v>
      </x:c>
      <x:c r="F378" t="str">
        <x:v>Operative Porter</x:v>
      </x:c>
      <x:c r="G378" t="str">
        <x:v>401669</x:v>
      </x:c>
      <x:c r="H378" t="str">
        <x:v>Cambridge University Hospitals NHS Foundation</x:v>
      </x:c>
      <x:c r="I378" s="22" t="n">
        <x:v>7.5</x:v>
      </x:c>
      <x:c r="J378" t="str">
        <x:v>Worked</x:v>
      </x:c>
      <x:c r="K378" t="str">
        <x:v>Employee 103355; home branch Cambridge; assigned role Operative Porter | Deployment branch: Cambridge | Actual role: Operative Porter | Jobs: 401669 | Customers: Cambridge University Hospitals NHS Foundation | Actual hours: 7.5; source records: 1</x:v>
      </x:c>
      <x:c r="L378" t="str">
        <x:v>Include</x:v>
      </x:c>
      <x:c r="M378"/>
      <x:c r="N378"/>
    </x:row>
    <x:row r="379">
      <x:c r="A379" t="str">
        <x:v>Charlie Cane|2026-05-05</x:v>
      </x:c>
      <x:c r="B379" s="888" t="n">
        <x:v>46147</x:v>
      </x:c>
      <x:c r="C379" t="str">
        <x:v>Charlie Cane</x:v>
      </x:c>
      <x:c r="D379" t="str">
        <x:v>Permanent</x:v>
      </x:c>
      <x:c r="E379" t="str">
        <x:v>Cambridge</x:v>
      </x:c>
      <x:c r="F379" t="str">
        <x:v>Operative Porter</x:v>
      </x:c>
      <x:c r="G379" t="str">
        <x:v>401669</x:v>
      </x:c>
      <x:c r="H379" t="str">
        <x:v>Cambridge University Hospitals NHS Foundation</x:v>
      </x:c>
      <x:c r="I379" s="22" t="n">
        <x:v>7.5</x:v>
      </x:c>
      <x:c r="J379" t="str">
        <x:v>Worked</x:v>
      </x:c>
      <x:c r="K379" t="str">
        <x:v>Employee 103355; home branch Cambridge; assigned role Operative Porter | Deployment branch: Cambridge | Actual role: Operative Porter | Jobs: 401669 | Customers: Cambridge University Hospitals NHS Foundation | Actual hours: 7.5; source records: 1</x:v>
      </x:c>
      <x:c r="L379" t="str">
        <x:v>Include</x:v>
      </x:c>
      <x:c r="M379"/>
      <x:c r="N379"/>
    </x:row>
    <x:row r="380">
      <x:c r="A380" t="str">
        <x:v>Charlie Cane|2026-05-06</x:v>
      </x:c>
      <x:c r="B380" s="888" t="n">
        <x:v>46148</x:v>
      </x:c>
      <x:c r="C380" t="str">
        <x:v>Charlie Cane</x:v>
      </x:c>
      <x:c r="D380" t="str">
        <x:v>Permanent</x:v>
      </x:c>
      <x:c r="E380" t="str">
        <x:v>Cambridge</x:v>
      </x:c>
      <x:c r="F380" t="str">
        <x:v>Operative Porter</x:v>
      </x:c>
      <x:c r="G380" t="str">
        <x:v>401669</x:v>
      </x:c>
      <x:c r="H380" t="str">
        <x:v>Cambridge University Hospitals NHS Foundation</x:v>
      </x:c>
      <x:c r="I380" s="22" t="n">
        <x:v>7.5</x:v>
      </x:c>
      <x:c r="J380" t="str">
        <x:v>Worked</x:v>
      </x:c>
      <x:c r="K380" t="str">
        <x:v>Employee 103355; home branch Cambridge; assigned role Operative Porter | Deployment branch: Cambridge | Actual role: Operative Porter | Jobs: 401669 | Customers: Cambridge University Hospitals NHS Foundation | Actual hours: 7.5; source records: 1</x:v>
      </x:c>
      <x:c r="L380" t="str">
        <x:v>Include</x:v>
      </x:c>
      <x:c r="M380"/>
      <x:c r="N380"/>
    </x:row>
    <x:row r="381">
      <x:c r="A381" t="str">
        <x:v>Charlie Cane|2026-05-07</x:v>
      </x:c>
      <x:c r="B381" s="888" t="n">
        <x:v>46149</x:v>
      </x:c>
      <x:c r="C381" t="str">
        <x:v>Charlie Cane</x:v>
      </x:c>
      <x:c r="D381" t="str">
        <x:v>Permanent</x:v>
      </x:c>
      <x:c r="E381" t="str">
        <x:v>Cambridge</x:v>
      </x:c>
      <x:c r="F381" t="str">
        <x:v>Operative Porter</x:v>
      </x:c>
      <x:c r="G381" t="str">
        <x:v>401669</x:v>
      </x:c>
      <x:c r="H381" t="str">
        <x:v>Cambridge University Hospitals NHS Foundation</x:v>
      </x:c>
      <x:c r="I381" s="22" t="n">
        <x:v>7.5</x:v>
      </x:c>
      <x:c r="J381" t="str">
        <x:v>Worked</x:v>
      </x:c>
      <x:c r="K381" t="str">
        <x:v>Employee 103355; home branch Cambridge; assigned role Operative Porter | Deployment branch: Cambridge | Actual role: Operative Porter | Jobs: 401669 | Customers: Cambridge University Hospitals NHS Foundation | Actual hours: 7.5; source records: 1</x:v>
      </x:c>
      <x:c r="L381" t="str">
        <x:v>Include</x:v>
      </x:c>
      <x:c r="M381"/>
      <x:c r="N381"/>
    </x:row>
    <x:row r="382">
      <x:c r="A382" t="str">
        <x:v>Charlie Cane|2026-05-08</x:v>
      </x:c>
      <x:c r="B382" s="888" t="n">
        <x:v>46150</x:v>
      </x:c>
      <x:c r="C382" t="str">
        <x:v>Charlie Cane</x:v>
      </x:c>
      <x:c r="D382" t="str">
        <x:v>Permanent</x:v>
      </x:c>
      <x:c r="E382" t="str">
        <x:v>Cambridge</x:v>
      </x:c>
      <x:c r="F382" t="str">
        <x:v>Operative Porter</x:v>
      </x:c>
      <x:c r="G382" t="str">
        <x:v>401669</x:v>
      </x:c>
      <x:c r="H382" t="str">
        <x:v>Cambridge University Hospitals NHS Foundation</x:v>
      </x:c>
      <x:c r="I382" s="22" t="n">
        <x:v>7.5</x:v>
      </x:c>
      <x:c r="J382" t="str">
        <x:v>Worked</x:v>
      </x:c>
      <x:c r="K382" t="str">
        <x:v>Employee 103355; home branch Cambridge; assigned role Operative Porter | Deployment branch: Cambridge | Actual role: Operative Porter | Jobs: 401669 | Customers: Cambridge University Hospitals NHS Foundation | Actual hours: 7.5; source records: 1</x:v>
      </x:c>
      <x:c r="L382" t="str">
        <x:v>Include</x:v>
      </x:c>
      <x:c r="M382"/>
      <x:c r="N382"/>
    </x:row>
    <x:row r="383">
      <x:c r="A383" t="str">
        <x:v>Charlie Cane|2026-05-12</x:v>
      </x:c>
      <x:c r="B383" s="888" t="n">
        <x:v>46154</x:v>
      </x:c>
      <x:c r="C383" t="str">
        <x:v>Charlie Cane</x:v>
      </x:c>
      <x:c r="D383" t="str">
        <x:v>Permanent</x:v>
      </x:c>
      <x:c r="E383" t="str">
        <x:v>Cambridge</x:v>
      </x:c>
      <x:c r="F383" t="str">
        <x:v>Operative Porter</x:v>
      </x:c>
      <x:c r="G383" t="str">
        <x:v>401669</x:v>
      </x:c>
      <x:c r="H383" t="str">
        <x:v>Cambridge University Hospitals NHS Foundation</x:v>
      </x:c>
      <x:c r="I383" s="22" t="n">
        <x:v>7.5</x:v>
      </x:c>
      <x:c r="J383" t="str">
        <x:v>Worked</x:v>
      </x:c>
      <x:c r="K383" t="str">
        <x:v>Employee 103355; home branch Cambridge; assigned role Operative Porter | Deployment branch: Cambridge | Actual role: Operative Porter | Jobs: 401669 | Customers: Cambridge University Hospitals NHS Foundation | Actual hours: 7.5; source records: 1</x:v>
      </x:c>
      <x:c r="L383" t="str">
        <x:v>Include</x:v>
      </x:c>
      <x:c r="M383"/>
      <x:c r="N383"/>
    </x:row>
    <x:row r="384">
      <x:c r="A384" t="str">
        <x:v>Charlie Cane|2026-05-13</x:v>
      </x:c>
      <x:c r="B384" s="888" t="n">
        <x:v>46155</x:v>
      </x:c>
      <x:c r="C384" t="str">
        <x:v>Charlie Cane</x:v>
      </x:c>
      <x:c r="D384" t="str">
        <x:v>Permanent</x:v>
      </x:c>
      <x:c r="E384" t="str">
        <x:v>Cambridge</x:v>
      </x:c>
      <x:c r="F384" t="str">
        <x:v>Operative Porter</x:v>
      </x:c>
      <x:c r="G384" t="str">
        <x:v>401669</x:v>
      </x:c>
      <x:c r="H384" t="str">
        <x:v>Cambridge University Hospitals NHS Foundation</x:v>
      </x:c>
      <x:c r="I384" s="22" t="n">
        <x:v>7.5</x:v>
      </x:c>
      <x:c r="J384" t="str">
        <x:v>Worked</x:v>
      </x:c>
      <x:c r="K384" t="str">
        <x:v>Employee 103355; home branch Cambridge; assigned role Operative Porter | Deployment branch: Cambridge | Actual role: Operative Porter | Jobs: 401669 | Customers: Cambridge University Hospitals NHS Foundation | Actual hours: 7.5; source records: 1</x:v>
      </x:c>
      <x:c r="L384" t="str">
        <x:v>Include</x:v>
      </x:c>
      <x:c r="M384"/>
      <x:c r="N384"/>
    </x:row>
    <x:row r="385">
      <x:c r="A385" t="str">
        <x:v>Charlie Cane|2026-05-14</x:v>
      </x:c>
      <x:c r="B385" s="888" t="n">
        <x:v>46156</x:v>
      </x:c>
      <x:c r="C385" t="str">
        <x:v>Charlie Cane</x:v>
      </x:c>
      <x:c r="D385" t="str">
        <x:v>Permanent</x:v>
      </x:c>
      <x:c r="E385" t="str">
        <x:v>Cambridge</x:v>
      </x:c>
      <x:c r="F385" t="str">
        <x:v>Operative Porter</x:v>
      </x:c>
      <x:c r="G385" t="str">
        <x:v>401669</x:v>
      </x:c>
      <x:c r="H385" t="str">
        <x:v>Cambridge University Hospitals NHS Foundation</x:v>
      </x:c>
      <x:c r="I385" s="22" t="n">
        <x:v>7.5</x:v>
      </x:c>
      <x:c r="J385" t="str">
        <x:v>Worked</x:v>
      </x:c>
      <x:c r="K385" t="str">
        <x:v>Employee 103355; home branch Cambridge; assigned role Operative Porter | Deployment branch: Cambridge | Actual role: Operative Porter | Jobs: 401669 | Customers: Cambridge University Hospitals NHS Foundation | Actual hours: 7.5; source records: 1</x:v>
      </x:c>
      <x:c r="L385" t="str">
        <x:v>Include</x:v>
      </x:c>
      <x:c r="M385"/>
      <x:c r="N385"/>
    </x:row>
    <x:row r="386">
      <x:c r="A386" t="str">
        <x:v>Charlie Cane|2026-05-15</x:v>
      </x:c>
      <x:c r="B386" s="888" t="n">
        <x:v>46157</x:v>
      </x:c>
      <x:c r="C386" t="str">
        <x:v>Charlie Cane</x:v>
      </x:c>
      <x:c r="D386" t="str">
        <x:v>Permanent</x:v>
      </x:c>
      <x:c r="E386" t="str">
        <x:v>Cambridge</x:v>
      </x:c>
      <x:c r="F386" t="str">
        <x:v>Operative Porter</x:v>
      </x:c>
      <x:c r="G386" t="str">
        <x:v>401669</x:v>
      </x:c>
      <x:c r="H386" t="str">
        <x:v>Cambridge University Hospitals NHS Foundation</x:v>
      </x:c>
      <x:c r="I386" s="22" t="n">
        <x:v>7.5</x:v>
      </x:c>
      <x:c r="J386" t="str">
        <x:v>Worked</x:v>
      </x:c>
      <x:c r="K386" t="str">
        <x:v>Employee 103355; home branch Cambridge; assigned role Operative Porter | Deployment branch: Cambridge | Actual role: Operative Porter | Jobs: 401669 | Customers: Cambridge University Hospitals NHS Foundation | Actual hours: 7.5; source records: 1</x:v>
      </x:c>
      <x:c r="L386" t="str">
        <x:v>Include</x:v>
      </x:c>
      <x:c r="M386"/>
      <x:c r="N386"/>
    </x:row>
    <x:row r="387">
      <x:c r="A387" t="str">
        <x:v>Charlie Cane|2026-05-18</x:v>
      </x:c>
      <x:c r="B387" s="888" t="n">
        <x:v>46160</x:v>
      </x:c>
      <x:c r="C387" t="str">
        <x:v>Charlie Cane</x:v>
      </x:c>
      <x:c r="D387" t="str">
        <x:v>Permanent</x:v>
      </x:c>
      <x:c r="E387" t="str">
        <x:v>Cambridge</x:v>
      </x:c>
      <x:c r="F387" t="str">
        <x:v>Operative Porter</x:v>
      </x:c>
      <x:c r="G387" t="str">
        <x:v>401669</x:v>
      </x:c>
      <x:c r="H387" t="str">
        <x:v>Cambridge University Hospitals NHS Foundation</x:v>
      </x:c>
      <x:c r="I387" s="22" t="n">
        <x:v>7.5</x:v>
      </x:c>
      <x:c r="J387" t="str">
        <x:v>Worked</x:v>
      </x:c>
      <x:c r="K387" t="str">
        <x:v>Employee 103355; home branch Cambridge; assigned role Operative Porter | Deployment branch: Cambridge | Actual role: Operative Porter | Jobs: 401669 | Customers: Cambridge University Hospitals NHS Foundation | Actual hours: 7.5; source records: 1</x:v>
      </x:c>
      <x:c r="L387" t="str">
        <x:v>Include</x:v>
      </x:c>
      <x:c r="M387"/>
      <x:c r="N387"/>
    </x:row>
    <x:row r="388">
      <x:c r="A388" t="str">
        <x:v>Charlie Cane|2026-05-19</x:v>
      </x:c>
      <x:c r="B388" s="888" t="n">
        <x:v>46161</x:v>
      </x:c>
      <x:c r="C388" t="str">
        <x:v>Charlie Cane</x:v>
      </x:c>
      <x:c r="D388" t="str">
        <x:v>Permanent</x:v>
      </x:c>
      <x:c r="E388" t="str">
        <x:v>Cambridge</x:v>
      </x:c>
      <x:c r="F388" t="str">
        <x:v>Operative Porter</x:v>
      </x:c>
      <x:c r="G388" t="str">
        <x:v>401669</x:v>
      </x:c>
      <x:c r="H388" t="str">
        <x:v>Cambridge University Hospitals NHS Foundation</x:v>
      </x:c>
      <x:c r="I388" s="22" t="n">
        <x:v>7.5</x:v>
      </x:c>
      <x:c r="J388" t="str">
        <x:v>Worked</x:v>
      </x:c>
      <x:c r="K388" t="str">
        <x:v>Employee 103355; home branch Cambridge; assigned role Operative Porter | Deployment branch: Cambridge | Actual role: Operative Porter | Jobs: 401669 | Customers: Cambridge University Hospitals NHS Foundation | Actual hours: 7.5; source records: 1</x:v>
      </x:c>
      <x:c r="L388" t="str">
        <x:v>Include</x:v>
      </x:c>
      <x:c r="M388"/>
      <x:c r="N388"/>
    </x:row>
    <x:row r="389">
      <x:c r="A389" t="str">
        <x:v>Charlie Cane|2026-05-20</x:v>
      </x:c>
      <x:c r="B389" s="888" t="n">
        <x:v>46162</x:v>
      </x:c>
      <x:c r="C389" t="str">
        <x:v>Charlie Cane</x:v>
      </x:c>
      <x:c r="D389" t="str">
        <x:v>Permanent</x:v>
      </x:c>
      <x:c r="E389" t="str">
        <x:v>Cambridge</x:v>
      </x:c>
      <x:c r="F389" t="str">
        <x:v>Operative Porter</x:v>
      </x:c>
      <x:c r="G389" t="str">
        <x:v>401669</x:v>
      </x:c>
      <x:c r="H389" t="str">
        <x:v>Cambridge University Hospitals NHS Foundation</x:v>
      </x:c>
      <x:c r="I389" s="22" t="n">
        <x:v>7.5</x:v>
      </x:c>
      <x:c r="J389" t="str">
        <x:v>Worked</x:v>
      </x:c>
      <x:c r="K389" t="str">
        <x:v>Employee 103355; home branch Cambridge; assigned role Operative Porter | Deployment branch: Cambridge | Actual role: Operative Porter | Jobs: 401669 | Customers: Cambridge University Hospitals NHS Foundation | Actual hours: 7.5; source records: 1</x:v>
      </x:c>
      <x:c r="L389" t="str">
        <x:v>Include</x:v>
      </x:c>
      <x:c r="M389"/>
      <x:c r="N389"/>
    </x:row>
    <x:row r="390">
      <x:c r="A390" t="str">
        <x:v>Charlie Cane|2026-05-21</x:v>
      </x:c>
      <x:c r="B390" s="888" t="n">
        <x:v>46163</x:v>
      </x:c>
      <x:c r="C390" t="str">
        <x:v>Charlie Cane</x:v>
      </x:c>
      <x:c r="D390" t="str">
        <x:v>Permanent</x:v>
      </x:c>
      <x:c r="E390" t="str">
        <x:v>Cambridge</x:v>
      </x:c>
      <x:c r="F390" t="str">
        <x:v>Operative Porter</x:v>
      </x:c>
      <x:c r="G390" t="str">
        <x:v>401669</x:v>
      </x:c>
      <x:c r="H390" t="str">
        <x:v>Cambridge University Hospitals NHS Foundation</x:v>
      </x:c>
      <x:c r="I390" s="22" t="n">
        <x:v>7.5</x:v>
      </x:c>
      <x:c r="J390" t="str">
        <x:v>Worked</x:v>
      </x:c>
      <x:c r="K390" t="str">
        <x:v>Employee 103355; home branch Cambridge; assigned role Operative Porter | Deployment branch: Cambridge | Actual role: Operative Porter | Jobs: 401669 | Customers: Cambridge University Hospitals NHS Foundation | Actual hours: 7.5; source records: 1</x:v>
      </x:c>
      <x:c r="L390" t="str">
        <x:v>Include</x:v>
      </x:c>
      <x:c r="M390"/>
      <x:c r="N390"/>
    </x:row>
    <x:row r="391">
      <x:c r="A391" t="str">
        <x:v>Charlie Cane|2026-05-22</x:v>
      </x:c>
      <x:c r="B391" s="888" t="n">
        <x:v>46164</x:v>
      </x:c>
      <x:c r="C391" t="str">
        <x:v>Charlie Cane</x:v>
      </x:c>
      <x:c r="D391" t="str">
        <x:v>Permanent</x:v>
      </x:c>
      <x:c r="E391" t="str">
        <x:v>Cambridge</x:v>
      </x:c>
      <x:c r="F391" t="str">
        <x:v>Operative Porter</x:v>
      </x:c>
      <x:c r="G391" t="str">
        <x:v>401669</x:v>
      </x:c>
      <x:c r="H391" t="str">
        <x:v>Cambridge University Hospitals NHS Foundation</x:v>
      </x:c>
      <x:c r="I391" s="22" t="n">
        <x:v>7.5</x:v>
      </x:c>
      <x:c r="J391" t="str">
        <x:v>Worked</x:v>
      </x:c>
      <x:c r="K391" t="str">
        <x:v>Employee 103355; home branch Cambridge; assigned role Operative Porter | Deployment branch: Cambridge | Actual role: Operative Porter | Jobs: 401669 | Customers: Cambridge University Hospitals NHS Foundation | Actual hours: 7.5; source records: 1</x:v>
      </x:c>
      <x:c r="L391" t="str">
        <x:v>Include</x:v>
      </x:c>
      <x:c r="M391"/>
      <x:c r="N391"/>
    </x:row>
    <x:row r="392">
      <x:c r="A392" t="str">
        <x:v>Charlie Cane|2026-05-25</x:v>
      </x:c>
      <x:c r="B392" s="888" t="n">
        <x:v>46167</x:v>
      </x:c>
      <x:c r="C392" t="str">
        <x:v>Charlie Cane</x:v>
      </x:c>
      <x:c r="D392" t="str">
        <x:v>Permanent</x:v>
      </x:c>
      <x:c r="E392" t="str">
        <x:v>Cambridge</x:v>
      </x:c>
      <x:c r="F392" t="str">
        <x:v>Operative Porter</x:v>
      </x:c>
      <x:c r="G392"/>
      <x:c r="H392"/>
      <x:c r="I392" s="22" t="n">
        <x:v>0</x:v>
      </x:c>
      <x:c r="J392" t="str">
        <x:v>Other leave — Compassionate Leave (Paid)</x:v>
      </x:c>
      <x:c r="K392" t="str">
        <x:v>Employee 103355; home branch Cambridge; assigned role Operative Porter | Leave: Compassionate Leave (Paid) | Leave calendar basis: Variable-pattern period</x:v>
      </x:c>
      <x:c r="L392" t="str">
        <x:v>Include</x:v>
      </x:c>
      <x:c r="M392"/>
      <x:c r="N392"/>
    </x:row>
    <x:row r="393">
      <x:c r="A393" t="str">
        <x:v>Charlie Cane|2026-05-26</x:v>
      </x:c>
      <x:c r="B393" s="888" t="n">
        <x:v>46168</x:v>
      </x:c>
      <x:c r="C393" t="str">
        <x:v>Charlie Cane</x:v>
      </x:c>
      <x:c r="D393" t="str">
        <x:v>Permanent</x:v>
      </x:c>
      <x:c r="E393" t="str">
        <x:v>Cambridge</x:v>
      </x:c>
      <x:c r="F393" t="str">
        <x:v>Operative Porter</x:v>
      </x:c>
      <x:c r="G393"/>
      <x:c r="H393"/>
      <x:c r="I393" s="22" t="n">
        <x:v>0</x:v>
      </x:c>
      <x:c r="J393" t="str">
        <x:v>Other leave — Compassionate Leave (Paid)</x:v>
      </x:c>
      <x:c r="K393" t="str">
        <x:v>Employee 103355; home branch Cambridge; assigned role Operative Porter | Leave: Compassionate Leave (Paid) | Leave calendar basis: Variable-pattern period</x:v>
      </x:c>
      <x:c r="L393" t="str">
        <x:v>Include</x:v>
      </x:c>
      <x:c r="M393"/>
      <x:c r="N393"/>
    </x:row>
    <x:row r="394">
      <x:c r="A394" t="str">
        <x:v>Charlie Cane|2026-05-27</x:v>
      </x:c>
      <x:c r="B394" s="888" t="n">
        <x:v>46169</x:v>
      </x:c>
      <x:c r="C394" t="str">
        <x:v>Charlie Cane</x:v>
      </x:c>
      <x:c r="D394" t="str">
        <x:v>Permanent</x:v>
      </x:c>
      <x:c r="E394" t="str">
        <x:v>Cambridge</x:v>
      </x:c>
      <x:c r="F394" t="str">
        <x:v>Operative Porter</x:v>
      </x:c>
      <x:c r="G394"/>
      <x:c r="H394"/>
      <x:c r="I394" s="22" t="n">
        <x:v>0</x:v>
      </x:c>
      <x:c r="J394" t="str">
        <x:v>Other leave — Compassionate Leave (Paid)</x:v>
      </x:c>
      <x:c r="K394" t="str">
        <x:v>Employee 103355; home branch Cambridge; assigned role Operative Porter | Leave: Compassionate Leave (Paid) | Leave calendar basis: Variable-pattern period</x:v>
      </x:c>
      <x:c r="L394" t="str">
        <x:v>Include</x:v>
      </x:c>
      <x:c r="M394"/>
      <x:c r="N394"/>
    </x:row>
    <x:row r="395">
      <x:c r="A395" t="str">
        <x:v>Charlie Cane|2026-05-28</x:v>
      </x:c>
      <x:c r="B395" s="888" t="n">
        <x:v>46170</x:v>
      </x:c>
      <x:c r="C395" t="str">
        <x:v>Charlie Cane</x:v>
      </x:c>
      <x:c r="D395" t="str">
        <x:v>Permanent</x:v>
      </x:c>
      <x:c r="E395" t="str">
        <x:v>Cambridge</x:v>
      </x:c>
      <x:c r="F395" t="str">
        <x:v>Operative Porter</x:v>
      </x:c>
      <x:c r="G395"/>
      <x:c r="H395"/>
      <x:c r="I395" s="22" t="n">
        <x:v>0</x:v>
      </x:c>
      <x:c r="J395" t="str">
        <x:v>Other leave — Compassionate Leave (Paid)</x:v>
      </x:c>
      <x:c r="K395" t="str">
        <x:v>Employee 103355; home branch Cambridge; assigned role Operative Porter | Leave: Compassionate Leave (Paid) | Leave calendar basis: Variable-pattern period</x:v>
      </x:c>
      <x:c r="L395" t="str">
        <x:v>Include</x:v>
      </x:c>
      <x:c r="M395"/>
      <x:c r="N395"/>
    </x:row>
    <x:row r="396">
      <x:c r="A396" t="str">
        <x:v>Charlie Cane|2026-05-29</x:v>
      </x:c>
      <x:c r="B396" s="888" t="n">
        <x:v>46171</x:v>
      </x:c>
      <x:c r="C396" t="str">
        <x:v>Charlie Cane</x:v>
      </x:c>
      <x:c r="D396" t="str">
        <x:v>Permanent</x:v>
      </x:c>
      <x:c r="E396" t="str">
        <x:v>Cambridge</x:v>
      </x:c>
      <x:c r="F396" t="str">
        <x:v>Operative Porter</x:v>
      </x:c>
      <x:c r="G396"/>
      <x:c r="H396"/>
      <x:c r="I396" s="22" t="n">
        <x:v>0</x:v>
      </x:c>
      <x:c r="J396" t="str">
        <x:v>Other leave — Compassionate Leave (Paid)</x:v>
      </x:c>
      <x:c r="K396" t="str">
        <x:v>Employee 103355; home branch Cambridge; assigned role Operative Porter | Leave: Compassionate Leave (Paid) | Leave calendar basis: Variable-pattern period</x:v>
      </x:c>
      <x:c r="L396" t="str">
        <x:v>Include</x:v>
      </x:c>
      <x:c r="M396"/>
      <x:c r="N396"/>
    </x:row>
    <x:row r="397">
      <x:c r="A397" t="str">
        <x:v>Christopher Kiely|2026-05-01</x:v>
      </x:c>
      <x:c r="B397" s="888" t="n">
        <x:v>46143</x:v>
      </x:c>
      <x:c r="C397" t="str">
        <x:v>Christopher Kiely</x:v>
      </x:c>
      <x:c r="D397" t="str">
        <x:v>Permanent</x:v>
      </x:c>
      <x:c r="E397" t="str">
        <x:v>Birmingham</x:v>
      </x:c>
      <x:c r="F397" t="str">
        <x:v>Operative Skilled</x:v>
      </x:c>
      <x:c r="G397" t="str">
        <x:v>401955</x:v>
      </x:c>
      <x:c r="H397" t="str">
        <x:v>NHS England</x:v>
      </x:c>
      <x:c r="I397" s="22" t="n">
        <x:v>8.5</x:v>
      </x:c>
      <x:c r="J397" t="str">
        <x:v>Worked</x:v>
      </x:c>
      <x:c r="K397" t="str">
        <x:v>Employee 102520; home branch Birmingham; assigned role Operative Skilled | Deployment branch: Birmingham | Actual role: Operative Porter | Jobs: 401955 | Customers: NHS England | Actual hours: 8.5; source records: 1</x:v>
      </x:c>
      <x:c r="L397" t="str">
        <x:v>Include</x:v>
      </x:c>
      <x:c r="M397"/>
      <x:c r="N397"/>
    </x:row>
    <x:row r="398">
      <x:c r="A398" t="str">
        <x:v>Christopher Kiely|2026-05-05</x:v>
      </x:c>
      <x:c r="B398" s="888" t="n">
        <x:v>46147</x:v>
      </x:c>
      <x:c r="C398" t="str">
        <x:v>Christopher Kiely</x:v>
      </x:c>
      <x:c r="D398" t="str">
        <x:v>Permanent</x:v>
      </x:c>
      <x:c r="E398" t="str">
        <x:v>Birmingham</x:v>
      </x:c>
      <x:c r="F398" t="str">
        <x:v>Operative Skilled</x:v>
      </x:c>
      <x:c r="G398" t="str">
        <x:v>401916, 402016</x:v>
      </x:c>
      <x:c r="H398" t="str">
        <x:v>HSBC - May 2026 Deliveries; Midland Heart Limited</x:v>
      </x:c>
      <x:c r="I398" s="22" t="n">
        <x:v>6.75</x:v>
      </x:c>
      <x:c r="J398" t="str">
        <x:v>Worked — 2 records</x:v>
      </x:c>
      <x:c r="K398" t="str">
        <x:v>Employee 102520; home branch Birmingham; assigned role Operative Skilled | Deployment branch: Birmingham | Actual role: Operative Skilled | Jobs: 401916, 402016 | Customers: HSBC - May 2026 Deliveries; Midland Heart Limited | Actual hours: 6.8; source records: 2</x:v>
      </x:c>
      <x:c r="L398" t="str">
        <x:v>Include</x:v>
      </x:c>
      <x:c r="M398"/>
      <x:c r="N398"/>
    </x:row>
    <x:row r="399">
      <x:c r="A399" t="str">
        <x:v>Christopher Kiely|2026-05-06</x:v>
      </x:c>
      <x:c r="B399" s="888" t="n">
        <x:v>46148</x:v>
      </x:c>
      <x:c r="C399" t="str">
        <x:v>Christopher Kiely</x:v>
      </x:c>
      <x:c r="D399" t="str">
        <x:v>Permanent</x:v>
      </x:c>
      <x:c r="E399" t="str">
        <x:v>Birmingham</x:v>
      </x:c>
      <x:c r="F399" t="str">
        <x:v>Operative Skilled</x:v>
      </x:c>
      <x:c r="G399" t="str">
        <x:v>386884V</x:v>
      </x:c>
      <x:c r="H399" t="str">
        <x:v>Harrow Green</x:v>
      </x:c>
      <x:c r="I399" s="22" t="n">
        <x:v>12.5</x:v>
      </x:c>
      <x:c r="J399" t="str">
        <x:v>Worked</x:v>
      </x:c>
      <x:c r="K399" t="str">
        <x:v>Employee 102520; home branch Birmingham; assigned role Operative Skilled | Deployment branch: Birmingham | Actual role: Operative Skilled | Jobs: 386884V | Customers: Harrow Green | Actual hours: 12.5; source records: 1</x:v>
      </x:c>
      <x:c r="L399" t="str">
        <x:v>Include</x:v>
      </x:c>
      <x:c r="M399"/>
      <x:c r="N399"/>
    </x:row>
    <x:row r="400">
      <x:c r="A400" t="str">
        <x:v>Christopher Kiely|2026-05-07</x:v>
      </x:c>
      <x:c r="B400" s="888" t="n">
        <x:v>46149</x:v>
      </x:c>
      <x:c r="C400" t="str">
        <x:v>Christopher Kiely</x:v>
      </x:c>
      <x:c r="D400" t="str">
        <x:v>Permanent</x:v>
      </x:c>
      <x:c r="E400" t="str">
        <x:v>Birmingham</x:v>
      </x:c>
      <x:c r="F400" t="str">
        <x:v>Operative Skilled</x:v>
      </x:c>
      <x:c r="G400" t="str">
        <x:v>386884V, 402025</x:v>
      </x:c>
      <x:c r="H400" t="str">
        <x:v>Harrow Green; Midland Heart</x:v>
      </x:c>
      <x:c r="I400" s="22" t="n">
        <x:v>5.25</x:v>
      </x:c>
      <x:c r="J400" t="str">
        <x:v>Worked — 2 records</x:v>
      </x:c>
      <x:c r="K400" t="str">
        <x:v>Employee 102520; home branch Birmingham; assigned role Operative Skilled | Deployment branch: Birmingham | Actual role: Operative Porter | Jobs: 386884V, 402025 | Customers: Harrow Green; Midland Heart | Actual hours: 5.2; source records: 2</x:v>
      </x:c>
      <x:c r="L400" t="str">
        <x:v>Include</x:v>
      </x:c>
      <x:c r="M400"/>
      <x:c r="N400"/>
    </x:row>
    <x:row r="401">
      <x:c r="A401" t="str">
        <x:v>Christopher Kiely|2026-05-08</x:v>
      </x:c>
      <x:c r="B401" s="888" t="n">
        <x:v>46150</x:v>
      </x:c>
      <x:c r="C401" t="str">
        <x:v>Christopher Kiely</x:v>
      </x:c>
      <x:c r="D401" t="str">
        <x:v>Permanent</x:v>
      </x:c>
      <x:c r="E401" t="str">
        <x:v>Birmingham</x:v>
      </x:c>
      <x:c r="F401" t="str">
        <x:v>Operative Skilled</x:v>
      </x:c>
      <x:c r="G401" t="str">
        <x:v>401600</x:v>
      </x:c>
      <x:c r="H401" t="str">
        <x:v>Techniplast UK (SLS SHOW)</x:v>
      </x:c>
      <x:c r="I401" s="22" t="n">
        <x:v>5.25</x:v>
      </x:c>
      <x:c r="J401" t="str">
        <x:v>Worked</x:v>
      </x:c>
      <x:c r="K401" t="str">
        <x:v>Employee 102520; home branch Birmingham; assigned role Operative Skilled | Deployment branch: Birmingham | Actual role: Operative Porter | Jobs: 401600 | Customers: Techniplast UK (SLS SHOW) | Actual hours: 5.2; source records: 1</x:v>
      </x:c>
      <x:c r="L401" t="str">
        <x:v>Include</x:v>
      </x:c>
      <x:c r="M401"/>
      <x:c r="N401"/>
    </x:row>
    <x:row r="402">
      <x:c r="A402" t="str">
        <x:v>Christopher Kiely|2026-05-11</x:v>
      </x:c>
      <x:c r="B402" s="888" t="n">
        <x:v>46153</x:v>
      </x:c>
      <x:c r="C402" t="str">
        <x:v>Christopher Kiely</x:v>
      </x:c>
      <x:c r="D402" t="str">
        <x:v>Permanent</x:v>
      </x:c>
      <x:c r="E402" t="str">
        <x:v>Birmingham</x:v>
      </x:c>
      <x:c r="F402" t="str">
        <x:v>Operative Skilled</x:v>
      </x:c>
      <x:c r="G402" t="str">
        <x:v>401804</x:v>
      </x:c>
      <x:c r="H402" t="str">
        <x:v>Herefordshire &amp; Worcestershire Health &amp; Care NHS Trust</x:v>
      </x:c>
      <x:c r="I402" s="22" t="n">
        <x:v>5</x:v>
      </x:c>
      <x:c r="J402" t="str">
        <x:v>Worked</x:v>
      </x:c>
      <x:c r="K402" t="str">
        <x:v>Employee 102520; home branch Birmingham; assigned role Operative Skilled | Deployment branch: Birmingham | Actual role: Operative Skilled | Jobs: 401804 | Customers: Herefordshire &amp; Worcestershire Health &amp; Care NHS Trust | Actual hours: 5.0; source records: 1</x:v>
      </x:c>
      <x:c r="L402" t="str">
        <x:v>Include</x:v>
      </x:c>
      <x:c r="M402"/>
      <x:c r="N402"/>
    </x:row>
    <x:row r="403">
      <x:c r="A403" t="str">
        <x:v>Christopher Kiely|2026-05-12</x:v>
      </x:c>
      <x:c r="B403" s="888" t="n">
        <x:v>46154</x:v>
      </x:c>
      <x:c r="C403" t="str">
        <x:v>Christopher Kiely</x:v>
      </x:c>
      <x:c r="D403" t="str">
        <x:v>Permanent</x:v>
      </x:c>
      <x:c r="E403" t="str">
        <x:v>Birmingham</x:v>
      </x:c>
      <x:c r="F403" t="str">
        <x:v>Operative Skilled</x:v>
      </x:c>
      <x:c r="G403" t="str">
        <x:v>401565</x:v>
      </x:c>
      <x:c r="H403" t="str">
        <x:v>Coventry Building Society</x:v>
      </x:c>
      <x:c r="I403" s="22" t="n">
        <x:v>9.75</x:v>
      </x:c>
      <x:c r="J403" t="str">
        <x:v>Worked</x:v>
      </x:c>
      <x:c r="K403" t="str">
        <x:v>Employee 102520; home branch Birmingham; assigned role Operative Skilled | Deployment branch: Birmingham | Actual role: Operative Skilled | Jobs: 401565 | Customers: Coventry Building Society | Actual hours: 9.8; source records: 1</x:v>
      </x:c>
      <x:c r="L403" t="str">
        <x:v>Include</x:v>
      </x:c>
      <x:c r="M403"/>
      <x:c r="N403"/>
    </x:row>
    <x:row r="404">
      <x:c r="A404" t="str">
        <x:v>Christopher Kiely|2026-05-13</x:v>
      </x:c>
      <x:c r="B404" s="888" t="n">
        <x:v>46155</x:v>
      </x:c>
      <x:c r="C404" t="str">
        <x:v>Christopher Kiely</x:v>
      </x:c>
      <x:c r="D404" t="str">
        <x:v>Permanent</x:v>
      </x:c>
      <x:c r="E404" t="str">
        <x:v>Birmingham</x:v>
      </x:c>
      <x:c r="F404" t="str">
        <x:v>Operative Skilled</x:v>
      </x:c>
      <x:c r="G404" t="str">
        <x:v>401916</x:v>
      </x:c>
      <x:c r="H404" t="str">
        <x:v>HSBC - May 2026 Deliveries</x:v>
      </x:c>
      <x:c r="I404" s="22" t="n">
        <x:v>5.5</x:v>
      </x:c>
      <x:c r="J404" t="str">
        <x:v>Worked</x:v>
      </x:c>
      <x:c r="K404" t="str">
        <x:v>Employee 102520; home branch Birmingham; assigned role Operative Skilled | Deployment branch: Birmingham | Actual role: Operative Porter | Jobs: 401916 | Customers: HSBC - May 2026 Deliveries | Actual hours: 5.5; source records: 1</x:v>
      </x:c>
      <x:c r="L404" t="str">
        <x:v>Include</x:v>
      </x:c>
      <x:c r="M404"/>
      <x:c r="N404"/>
    </x:row>
    <x:row r="405">
      <x:c r="A405" t="str">
        <x:v>Christopher Kiely|2026-05-14</x:v>
      </x:c>
      <x:c r="B405" s="888" t="n">
        <x:v>46156</x:v>
      </x:c>
      <x:c r="C405" t="str">
        <x:v>Christopher Kiely</x:v>
      </x:c>
      <x:c r="D405" t="str">
        <x:v>Permanent</x:v>
      </x:c>
      <x:c r="E405" t="str">
        <x:v>Birmingham</x:v>
      </x:c>
      <x:c r="F405" t="str">
        <x:v>Operative Skilled</x:v>
      </x:c>
      <x:c r="G405" t="str">
        <x:v>402223</x:v>
      </x:c>
      <x:c r="H405" t="str">
        <x:v>Birmingham City Council</x:v>
      </x:c>
      <x:c r="I405" s="22" t="n">
        <x:v>2.75</x:v>
      </x:c>
      <x:c r="J405" t="str">
        <x:v>Worked</x:v>
      </x:c>
      <x:c r="K405" t="str">
        <x:v>Employee 102520; home branch Birmingham; assigned role Operative Skilled | Deployment branch: Birmingham | Actual role: Operative Skilled | Jobs: 402223 | Customers: Birmingham City Council | Actual hours: 2.8; source records: 1</x:v>
      </x:c>
      <x:c r="L405" t="str">
        <x:v>Include</x:v>
      </x:c>
      <x:c r="M405"/>
      <x:c r="N405"/>
    </x:row>
    <x:row r="406">
      <x:c r="A406" t="str">
        <x:v>Christopher Kiely|2026-05-15</x:v>
      </x:c>
      <x:c r="B406" s="888" t="n">
        <x:v>46157</x:v>
      </x:c>
      <x:c r="C406" t="str">
        <x:v>Christopher Kiely</x:v>
      </x:c>
      <x:c r="D406" t="str">
        <x:v>Permanent</x:v>
      </x:c>
      <x:c r="E406" t="str">
        <x:v>Birmingham</x:v>
      </x:c>
      <x:c r="F406" t="str">
        <x:v>Operative Skilled</x:v>
      </x:c>
      <x:c r="G406" t="str">
        <x:v>401354</x:v>
      </x:c>
      <x:c r="H406" t="str">
        <x:v>Juno Genetics Ltd</x:v>
      </x:c>
      <x:c r="I406" s="22" t="n">
        <x:v>12.5</x:v>
      </x:c>
      <x:c r="J406" t="str">
        <x:v>Worked</x:v>
      </x:c>
      <x:c r="K406" t="str">
        <x:v>Employee 102520; home branch Birmingham; assigned role Operative Skilled | Deployment branch: Birmingham | Actual role: Operative Skilled | Jobs: 401354 | Customers: Juno Genetics Ltd | Actual hours: 12.5; source records: 1</x:v>
      </x:c>
      <x:c r="L406" t="str">
        <x:v>Include</x:v>
      </x:c>
      <x:c r="M406"/>
      <x:c r="N406"/>
    </x:row>
    <x:row r="407">
      <x:c r="A407" t="str">
        <x:v>Christopher Kiely|2026-05-16</x:v>
      </x:c>
      <x:c r="B407" s="888" t="n">
        <x:v>46158</x:v>
      </x:c>
      <x:c r="C407" t="str">
        <x:v>Christopher Kiely</x:v>
      </x:c>
      <x:c r="D407" t="str">
        <x:v>Permanent</x:v>
      </x:c>
      <x:c r="E407" t="str">
        <x:v>Birmingham</x:v>
      </x:c>
      <x:c r="F407" t="str">
        <x:v>Operative Skilled</x:v>
      </x:c>
      <x:c r="G407" t="str">
        <x:v>401789A</x:v>
      </x:c>
      <x:c r="H407" t="str">
        <x:v>Midland Heart</x:v>
      </x:c>
      <x:c r="I407" s="22" t="n">
        <x:v>6</x:v>
      </x:c>
      <x:c r="J407" t="str">
        <x:v>Worked</x:v>
      </x:c>
      <x:c r="K407" t="str">
        <x:v>Employee 102520; home branch Birmingham; assigned role Operative Skilled | Deployment branch: Birmingham | Actual role: Operative Skilled | Jobs: 401789A | Customers: Midland Heart | Actual hours: 6.0; source records: 1</x:v>
      </x:c>
      <x:c r="L407" t="str">
        <x:v>Include</x:v>
      </x:c>
      <x:c r="M407"/>
      <x:c r="N407"/>
    </x:row>
    <x:row r="408">
      <x:c r="A408" t="str">
        <x:v>Christopher Kiely|2026-05-18</x:v>
      </x:c>
      <x:c r="B408" s="888" t="n">
        <x:v>46160</x:v>
      </x:c>
      <x:c r="C408" t="str">
        <x:v>Christopher Kiely</x:v>
      </x:c>
      <x:c r="D408" t="str">
        <x:v>Permanent</x:v>
      </x:c>
      <x:c r="E408" t="str">
        <x:v>Birmingham</x:v>
      </x:c>
      <x:c r="F408" t="str">
        <x:v>Operative Skilled</x:v>
      </x:c>
      <x:c r="G408" t="str">
        <x:v>390823</x:v>
      </x:c>
      <x:c r="H408" t="str">
        <x:v>Squire Patton Boggs</x:v>
      </x:c>
      <x:c r="I408" s="22" t="n">
        <x:v>9</x:v>
      </x:c>
      <x:c r="J408" t="str">
        <x:v>Worked</x:v>
      </x:c>
      <x:c r="K408" t="str">
        <x:v>Employee 102520; home branch Birmingham; assigned role Operative Skilled | Deployment branch: Birmingham | Actual role: Operative Skilled | Jobs: 390823 | Customers: Squire Patton Boggs | Actual hours: 9.0; source records: 1</x:v>
      </x:c>
      <x:c r="L408" t="str">
        <x:v>Include</x:v>
      </x:c>
      <x:c r="M408"/>
      <x:c r="N408"/>
    </x:row>
    <x:row r="409">
      <x:c r="A409" t="str">
        <x:v>Christopher Kiely|2026-05-19</x:v>
      </x:c>
      <x:c r="B409" s="888" t="n">
        <x:v>46161</x:v>
      </x:c>
      <x:c r="C409" t="str">
        <x:v>Christopher Kiely</x:v>
      </x:c>
      <x:c r="D409" t="str">
        <x:v>Permanent</x:v>
      </x:c>
      <x:c r="E409" t="str">
        <x:v>Birmingham</x:v>
      </x:c>
      <x:c r="F409" t="str">
        <x:v>Operative Skilled</x:v>
      </x:c>
      <x:c r="G409" t="str">
        <x:v>390823</x:v>
      </x:c>
      <x:c r="H409" t="str">
        <x:v>Squire Patton Boggs</x:v>
      </x:c>
      <x:c r="I409" s="22" t="n">
        <x:v>8.5</x:v>
      </x:c>
      <x:c r="J409" t="str">
        <x:v>Worked</x:v>
      </x:c>
      <x:c r="K409" t="str">
        <x:v>Employee 102520; home branch Birmingham; assigned role Operative Skilled | Deployment branch: Birmingham | Actual role: Operative Skilled | Jobs: 390823 | Customers: Squire Patton Boggs | Actual hours: 8.5; source records: 1</x:v>
      </x:c>
      <x:c r="L409" t="str">
        <x:v>Include</x:v>
      </x:c>
      <x:c r="M409"/>
      <x:c r="N409"/>
    </x:row>
    <x:row r="410">
      <x:c r="A410" t="str">
        <x:v>Christopher Kiely|2026-05-20</x:v>
      </x:c>
      <x:c r="B410" s="888" t="n">
        <x:v>46162</x:v>
      </x:c>
      <x:c r="C410" t="str">
        <x:v>Christopher Kiely</x:v>
      </x:c>
      <x:c r="D410" t="str">
        <x:v>Permanent</x:v>
      </x:c>
      <x:c r="E410" t="str">
        <x:v>Birmingham</x:v>
      </x:c>
      <x:c r="F410" t="str">
        <x:v>Operative Skilled</x:v>
      </x:c>
      <x:c r="G410" t="str">
        <x:v>390823</x:v>
      </x:c>
      <x:c r="H410" t="str">
        <x:v>Squire Patton Boggs</x:v>
      </x:c>
      <x:c r="I410" s="22" t="n">
        <x:v>8.5</x:v>
      </x:c>
      <x:c r="J410" t="str">
        <x:v>Worked</x:v>
      </x:c>
      <x:c r="K410" t="str">
        <x:v>Employee 102520; home branch Birmingham; assigned role Operative Skilled | Deployment branch: Birmingham | Actual role: Operative Skilled | Jobs: 390823 | Customers: Squire Patton Boggs | Actual hours: 8.5; source records: 1</x:v>
      </x:c>
      <x:c r="L410" t="str">
        <x:v>Include</x:v>
      </x:c>
      <x:c r="M410"/>
      <x:c r="N410"/>
    </x:row>
    <x:row r="411">
      <x:c r="A411" t="str">
        <x:v>Christopher Kiely|2026-05-21</x:v>
      </x:c>
      <x:c r="B411" s="888" t="n">
        <x:v>46163</x:v>
      </x:c>
      <x:c r="C411" t="str">
        <x:v>Christopher Kiely</x:v>
      </x:c>
      <x:c r="D411" t="str">
        <x:v>Permanent</x:v>
      </x:c>
      <x:c r="E411" t="str">
        <x:v>Birmingham</x:v>
      </x:c>
      <x:c r="F411" t="str">
        <x:v>Operative Skilled</x:v>
      </x:c>
      <x:c r="G411" t="str">
        <x:v>390823</x:v>
      </x:c>
      <x:c r="H411" t="str">
        <x:v>Squire Patton Boggs</x:v>
      </x:c>
      <x:c r="I411" s="22" t="n">
        <x:v>7.25</x:v>
      </x:c>
      <x:c r="J411" t="str">
        <x:v>Worked</x:v>
      </x:c>
      <x:c r="K411" t="str">
        <x:v>Employee 102520; home branch Birmingham; assigned role Operative Skilled | Deployment branch: Birmingham | Actual role: Operative Skilled | Jobs: 390823 | Customers: Squire Patton Boggs | Actual hours: 7.2; source records: 1</x:v>
      </x:c>
      <x:c r="L411" t="str">
        <x:v>Include</x:v>
      </x:c>
      <x:c r="M411"/>
      <x:c r="N411"/>
    </x:row>
    <x:row r="412">
      <x:c r="A412" t="str">
        <x:v>Christopher Kiely|2026-05-22</x:v>
      </x:c>
      <x:c r="B412" s="888" t="n">
        <x:v>46164</x:v>
      </x:c>
      <x:c r="C412" t="str">
        <x:v>Christopher Kiely</x:v>
      </x:c>
      <x:c r="D412" t="str">
        <x:v>Permanent</x:v>
      </x:c>
      <x:c r="E412" t="str">
        <x:v>Birmingham</x:v>
      </x:c>
      <x:c r="F412" t="str">
        <x:v>Operative Skilled</x:v>
      </x:c>
      <x:c r="G412" t="str">
        <x:v>390823</x:v>
      </x:c>
      <x:c r="H412" t="str">
        <x:v>Squire Patton Boggs</x:v>
      </x:c>
      <x:c r="I412" s="22" t="n">
        <x:v>8.5</x:v>
      </x:c>
      <x:c r="J412" t="str">
        <x:v>Worked</x:v>
      </x:c>
      <x:c r="K412" t="str">
        <x:v>Employee 102520; home branch Birmingham; assigned role Operative Skilled | Deployment branch: Birmingham | Actual role: Operative Skilled | Jobs: 390823 | Customers: Squire Patton Boggs | Actual hours: 8.5; source records: 1</x:v>
      </x:c>
      <x:c r="L412" t="str">
        <x:v>Include</x:v>
      </x:c>
      <x:c r="M412"/>
      <x:c r="N412"/>
    </x:row>
    <x:row r="413">
      <x:c r="A413" t="str">
        <x:v>Christopher Kiely|2026-05-26</x:v>
      </x:c>
      <x:c r="B413" s="888" t="n">
        <x:v>46168</x:v>
      </x:c>
      <x:c r="C413" t="str">
        <x:v>Christopher Kiely</x:v>
      </x:c>
      <x:c r="D413" t="str">
        <x:v>Permanent</x:v>
      </x:c>
      <x:c r="E413" t="str">
        <x:v>Birmingham</x:v>
      </x:c>
      <x:c r="F413" t="str">
        <x:v>Operative Skilled</x:v>
      </x:c>
      <x:c r="G413" t="str">
        <x:v>390823</x:v>
      </x:c>
      <x:c r="H413" t="str">
        <x:v>Squire Patton Boggs</x:v>
      </x:c>
      <x:c r="I413" s="22" t="n">
        <x:v>8.5</x:v>
      </x:c>
      <x:c r="J413" t="str">
        <x:v>Worked</x:v>
      </x:c>
      <x:c r="K413" t="str">
        <x:v>Employee 102520; home branch Birmingham; assigned role Operative Skilled | Deployment branch: Birmingham | Actual role: Operative Porter | Jobs: 390823 | Customers: Squire Patton Boggs | Actual hours: 8.5; source records: 1</x:v>
      </x:c>
      <x:c r="L413" t="str">
        <x:v>Include</x:v>
      </x:c>
      <x:c r="M413"/>
      <x:c r="N413"/>
    </x:row>
    <x:row r="414">
      <x:c r="A414" t="str">
        <x:v>Christopher Kiely|2026-05-27</x:v>
      </x:c>
      <x:c r="B414" s="888" t="n">
        <x:v>46169</x:v>
      </x:c>
      <x:c r="C414" t="str">
        <x:v>Christopher Kiely</x:v>
      </x:c>
      <x:c r="D414" t="str">
        <x:v>Permanent</x:v>
      </x:c>
      <x:c r="E414" t="str">
        <x:v>Birmingham</x:v>
      </x:c>
      <x:c r="F414" t="str">
        <x:v>Operative Skilled</x:v>
      </x:c>
      <x:c r="G414" t="str">
        <x:v>390823</x:v>
      </x:c>
      <x:c r="H414" t="str">
        <x:v>Squire Patton Boggs</x:v>
      </x:c>
      <x:c r="I414" s="22" t="n">
        <x:v>8.5</x:v>
      </x:c>
      <x:c r="J414" t="str">
        <x:v>Worked</x:v>
      </x:c>
      <x:c r="K414" t="str">
        <x:v>Employee 102520; home branch Birmingham; assigned role Operative Skilled | Deployment branch: Birmingham | Actual role: Operative Skilled | Jobs: 390823 | Customers: Squire Patton Boggs | Actual hours: 8.5; source records: 1</x:v>
      </x:c>
      <x:c r="L414" t="str">
        <x:v>Include</x:v>
      </x:c>
      <x:c r="M414"/>
      <x:c r="N414"/>
    </x:row>
    <x:row r="415">
      <x:c r="A415" t="str">
        <x:v>Christopher Kiely|2026-05-28</x:v>
      </x:c>
      <x:c r="B415" s="888" t="n">
        <x:v>46170</x:v>
      </x:c>
      <x:c r="C415" t="str">
        <x:v>Christopher Kiely</x:v>
      </x:c>
      <x:c r="D415" t="str">
        <x:v>Permanent</x:v>
      </x:c>
      <x:c r="E415" t="str">
        <x:v>Birmingham</x:v>
      </x:c>
      <x:c r="F415" t="str">
        <x:v>Operative Skilled</x:v>
      </x:c>
      <x:c r="G415" t="str">
        <x:v>402138, 402160</x:v>
      </x:c>
      <x:c r="H415" t="str">
        <x:v>HM Probation Service; MoJ</x:v>
      </x:c>
      <x:c r="I415" s="22" t="n">
        <x:v>6.5</x:v>
      </x:c>
      <x:c r="J415" t="str">
        <x:v>Worked — 2 records</x:v>
      </x:c>
      <x:c r="K415" t="str">
        <x:v>Employee 102520; home branch Birmingham; assigned role Operative Skilled | Deployment branch: Birmingham | Actual role: Operative Porter, Operative Skilled | Jobs: 402138, 402160 | Customers: HM Probation Service; MoJ | Actual hours: 6.5; source records: 2</x:v>
      </x:c>
      <x:c r="L415" t="str">
        <x:v>Include</x:v>
      </x:c>
      <x:c r="M415"/>
      <x:c r="N415"/>
    </x:row>
    <x:row r="416">
      <x:c r="A416" t="str">
        <x:v>Christopher Kiely|2026-05-29</x:v>
      </x:c>
      <x:c r="B416" s="888" t="n">
        <x:v>46171</x:v>
      </x:c>
      <x:c r="C416" t="str">
        <x:v>Christopher Kiely</x:v>
      </x:c>
      <x:c r="D416" t="str">
        <x:v>Permanent</x:v>
      </x:c>
      <x:c r="E416" t="str">
        <x:v>Birmingham</x:v>
      </x:c>
      <x:c r="F416" t="str">
        <x:v>Operative Skilled</x:v>
      </x:c>
      <x:c r="G416" t="str">
        <x:v>401198</x:v>
      </x:c>
      <x:c r="H416" t="str">
        <x:v>The Open University</x:v>
      </x:c>
      <x:c r="I416" s="22" t="n">
        <x:v>7.5</x:v>
      </x:c>
      <x:c r="J416" t="str">
        <x:v>Worked</x:v>
      </x:c>
      <x:c r="K416" t="str">
        <x:v>Employee 102520; home branch Birmingham; assigned role Operative Skilled | Deployment branch: Birmingham | Actual role: Operative Skilled | Jobs: 401198 | Customers: The Open University | Actual hours: 7.5; source records: 1</x:v>
      </x:c>
      <x:c r="L416" t="str">
        <x:v>Include</x:v>
      </x:c>
      <x:c r="M416"/>
      <x:c r="N416"/>
    </x:row>
    <x:row r="417">
      <x:c r="A417" t="str">
        <x:v>Ciprian Iacobut|2026-05-21</x:v>
      </x:c>
      <x:c r="B417" s="888" t="n">
        <x:v>46163</x:v>
      </x:c>
      <x:c r="C417" t="str">
        <x:v>Ciprian Iacobut</x:v>
      </x:c>
      <x:c r="D417" t="str">
        <x:v>Permanent</x:v>
      </x:c>
      <x:c r="E417" t="str">
        <x:v>Croydon</x:v>
      </x:c>
      <x:c r="F417" t="str">
        <x:v>Operative Skilled</x:v>
      </x:c>
      <x:c r="G417"/>
      <x:c r="H417"/>
      <x:c r="I417" s="22" t="n">
        <x:v>0</x:v>
      </x:c>
      <x:c r="J417" t="str">
        <x:v>Annual leave</x:v>
      </x:c>
      <x:c r="K417" t="str">
        <x:v>Employee 103351; home branch Croydon; assigned role Operative Skilled | Leave: Annual Leave (Hours) | Leave calendar basis: Variable-pattern period</x:v>
      </x:c>
      <x:c r="L417" t="str">
        <x:v>Include</x:v>
      </x:c>
      <x:c r="M417"/>
      <x:c r="N417"/>
    </x:row>
    <x:row r="418">
      <x:c r="A418" t="str">
        <x:v>Ciprian Iacobut|2026-05-22</x:v>
      </x:c>
      <x:c r="B418" s="888" t="n">
        <x:v>46164</x:v>
      </x:c>
      <x:c r="C418" t="str">
        <x:v>Ciprian Iacobut</x:v>
      </x:c>
      <x:c r="D418" t="str">
        <x:v>Permanent</x:v>
      </x:c>
      <x:c r="E418" t="str">
        <x:v>Croydon</x:v>
      </x:c>
      <x:c r="F418" t="str">
        <x:v>Operative Skilled</x:v>
      </x:c>
      <x:c r="G418"/>
      <x:c r="H418"/>
      <x:c r="I418" s="22" t="n">
        <x:v>0</x:v>
      </x:c>
      <x:c r="J418" t="str">
        <x:v>Annual leave</x:v>
      </x:c>
      <x:c r="K418" t="str">
        <x:v>Employee 103351; home branch Croydon; assigned role Operative Skilled | Leave: Annual Leave (Hours) | Leave calendar basis: Variable-pattern period</x:v>
      </x:c>
      <x:c r="L418" t="str">
        <x:v>Include</x:v>
      </x:c>
      <x:c r="M418"/>
      <x:c r="N418"/>
    </x:row>
    <x:row r="419">
      <x:c r="A419" t="str">
        <x:v>Ciprian Iacobut|2026-05-25</x:v>
      </x:c>
      <x:c r="B419" s="888" t="n">
        <x:v>46167</x:v>
      </x:c>
      <x:c r="C419" t="str">
        <x:v>Ciprian Iacobut</x:v>
      </x:c>
      <x:c r="D419" t="str">
        <x:v>Permanent</x:v>
      </x:c>
      <x:c r="E419" t="str">
        <x:v>Croydon</x:v>
      </x:c>
      <x:c r="F419" t="str">
        <x:v>Operative Skilled</x:v>
      </x:c>
      <x:c r="G419"/>
      <x:c r="H419"/>
      <x:c r="I419" s="22" t="n">
        <x:v>0</x:v>
      </x:c>
      <x:c r="J419" t="str">
        <x:v>Annual leave</x:v>
      </x:c>
      <x:c r="K419" t="str">
        <x:v>Employee 103351; home branch Croydon; assigned role Operative Skilled | Leave: Annual Leave (Hours) | Leave calendar basis: Variable-pattern period</x:v>
      </x:c>
      <x:c r="L419" t="str">
        <x:v>Include</x:v>
      </x:c>
      <x:c r="M419"/>
      <x:c r="N419"/>
    </x:row>
    <x:row r="420">
      <x:c r="A420" t="str">
        <x:v>Ciprian Iacobut|2026-05-26</x:v>
      </x:c>
      <x:c r="B420" s="888" t="n">
        <x:v>46168</x:v>
      </x:c>
      <x:c r="C420" t="str">
        <x:v>Ciprian Iacobut</x:v>
      </x:c>
      <x:c r="D420" t="str">
        <x:v>Permanent</x:v>
      </x:c>
      <x:c r="E420" t="str">
        <x:v>Croydon</x:v>
      </x:c>
      <x:c r="F420" t="str">
        <x:v>Operative Skilled</x:v>
      </x:c>
      <x:c r="G420"/>
      <x:c r="H420"/>
      <x:c r="I420" s="22" t="n">
        <x:v>0</x:v>
      </x:c>
      <x:c r="J420" t="str">
        <x:v>Annual leave</x:v>
      </x:c>
      <x:c r="K420" t="str">
        <x:v>Employee 103351; home branch Croydon; assigned role Operative Skilled | Leave: Annual Leave (Hours) | Leave calendar basis: Variable-pattern period</x:v>
      </x:c>
      <x:c r="L420" t="str">
        <x:v>Include</x:v>
      </x:c>
      <x:c r="M420"/>
      <x:c r="N420"/>
    </x:row>
    <x:row r="421">
      <x:c r="A421" t="str">
        <x:v>Ciprian Iacobut|2026-05-27</x:v>
      </x:c>
      <x:c r="B421" s="888" t="n">
        <x:v>46169</x:v>
      </x:c>
      <x:c r="C421" t="str">
        <x:v>Ciprian Iacobut</x:v>
      </x:c>
      <x:c r="D421" t="str">
        <x:v>Permanent</x:v>
      </x:c>
      <x:c r="E421" t="str">
        <x:v>Croydon</x:v>
      </x:c>
      <x:c r="F421" t="str">
        <x:v>Operative Skilled</x:v>
      </x:c>
      <x:c r="G421"/>
      <x:c r="H421"/>
      <x:c r="I421" s="22" t="n">
        <x:v>0</x:v>
      </x:c>
      <x:c r="J421" t="str">
        <x:v>Annual leave</x:v>
      </x:c>
      <x:c r="K421" t="str">
        <x:v>Employee 103351; home branch Croydon; assigned role Operative Skilled | Leave: Annual Leave (Hours) | Leave calendar basis: Variable-pattern period</x:v>
      </x:c>
      <x:c r="L421" t="str">
        <x:v>Include</x:v>
      </x:c>
      <x:c r="M421"/>
      <x:c r="N421"/>
    </x:row>
    <x:row r="422">
      <x:c r="A422" t="str">
        <x:v>Ciprian Iacobut|2026-05-28</x:v>
      </x:c>
      <x:c r="B422" s="888" t="n">
        <x:v>46170</x:v>
      </x:c>
      <x:c r="C422" t="str">
        <x:v>Ciprian Iacobut</x:v>
      </x:c>
      <x:c r="D422" t="str">
        <x:v>Permanent</x:v>
      </x:c>
      <x:c r="E422" t="str">
        <x:v>Croydon</x:v>
      </x:c>
      <x:c r="F422" t="str">
        <x:v>Operative Skilled</x:v>
      </x:c>
      <x:c r="G422"/>
      <x:c r="H422"/>
      <x:c r="I422" s="22" t="n">
        <x:v>0</x:v>
      </x:c>
      <x:c r="J422" t="str">
        <x:v>Annual leave</x:v>
      </x:c>
      <x:c r="K422" t="str">
        <x:v>Employee 103351; home branch Croydon; assigned role Operative Skilled | Leave: Annual Leave (Hours) | Leave calendar basis: Variable-pattern period</x:v>
      </x:c>
      <x:c r="L422" t="str">
        <x:v>Include</x:v>
      </x:c>
      <x:c r="M422"/>
      <x:c r="N422"/>
    </x:row>
    <x:row r="423">
      <x:c r="A423" t="str">
        <x:v>Ciprian Iacobut|2026-05-29</x:v>
      </x:c>
      <x:c r="B423" s="888" t="n">
        <x:v>46171</x:v>
      </x:c>
      <x:c r="C423" t="str">
        <x:v>Ciprian Iacobut</x:v>
      </x:c>
      <x:c r="D423" t="str">
        <x:v>Permanent</x:v>
      </x:c>
      <x:c r="E423" t="str">
        <x:v>Croydon</x:v>
      </x:c>
      <x:c r="F423" t="str">
        <x:v>Operative Skilled</x:v>
      </x:c>
      <x:c r="G423"/>
      <x:c r="H423"/>
      <x:c r="I423" s="22" t="n">
        <x:v>0</x:v>
      </x:c>
      <x:c r="J423" t="str">
        <x:v>Annual leave</x:v>
      </x:c>
      <x:c r="K423" t="str">
        <x:v>Employee 103351; home branch Croydon; assigned role Operative Skilled | Leave: Annual Leave (Hours) | Leave calendar basis: Variable-pattern period</x:v>
      </x:c>
      <x:c r="L423" t="str">
        <x:v>Include</x:v>
      </x:c>
      <x:c r="M423"/>
      <x:c r="N423"/>
    </x:row>
    <x:row r="424">
      <x:c r="A424" t="str">
        <x:v>Cl Gaspar|2026-05-01</x:v>
      </x:c>
      <x:c r="B424" s="888" t="n">
        <x:v>46143</x:v>
      </x:c>
      <x:c r="C424" t="str">
        <x:v>Cl Gaspar</x:v>
      </x:c>
      <x:c r="D424" t="str">
        <x:v>Permanent</x:v>
      </x:c>
      <x:c r="E424" t="str">
        <x:v>Thurrock</x:v>
      </x:c>
      <x:c r="F424" t="str">
        <x:v>Operative Porter</x:v>
      </x:c>
      <x:c r="G424" t="str">
        <x:v>401951</x:v>
      </x:c>
      <x:c r="H424" t="str">
        <x:v>Bank of America Merrill Lynch</x:v>
      </x:c>
      <x:c r="I424" s="22" t="n">
        <x:v>5.5</x:v>
      </x:c>
      <x:c r="J424" t="str">
        <x:v>Worked</x:v>
      </x:c>
      <x:c r="K424" t="str">
        <x:v>Employee 103135; home branch Thurrock; assigned role Operative Porter | Deployment branch: Thurrock | Actual role: Operative Porter | Jobs: 401951 | Customers: Bank of America Merrill Lynch | Actual hours: 5.5; source records: 1</x:v>
      </x:c>
      <x:c r="L424" t="str">
        <x:v>Include</x:v>
      </x:c>
      <x:c r="M424"/>
      <x:c r="N424"/>
    </x:row>
    <x:row r="425">
      <x:c r="A425" t="str">
        <x:v>Cl Gaspar|2026-05-02</x:v>
      </x:c>
      <x:c r="B425" s="888" t="n">
        <x:v>46144</x:v>
      </x:c>
      <x:c r="C425" t="str">
        <x:v>Cl Gaspar</x:v>
      </x:c>
      <x:c r="D425" t="str">
        <x:v>Permanent</x:v>
      </x:c>
      <x:c r="E425" t="str">
        <x:v>Thurrock</x:v>
      </x:c>
      <x:c r="F425" t="str">
        <x:v>Operative Porter</x:v>
      </x:c>
      <x:c r="G425" t="str">
        <x:v>401971</x:v>
      </x:c>
      <x:c r="H425" t="str">
        <x:v>Bloomberg</x:v>
      </x:c>
      <x:c r="I425" s="22" t="n">
        <x:v>9.5</x:v>
      </x:c>
      <x:c r="J425" t="str">
        <x:v>Worked</x:v>
      </x:c>
      <x:c r="K425" t="str">
        <x:v>Employee 103135; home branch Thurrock; assigned role Operative Porter | Deployment branch: Thurrock | Actual role: Operative Porter | Jobs: 401971 | Customers: Bloomberg | Actual hours: 9.5; source records: 1</x:v>
      </x:c>
      <x:c r="L425" t="str">
        <x:v>Include</x:v>
      </x:c>
      <x:c r="M425"/>
      <x:c r="N425"/>
    </x:row>
    <x:row r="426">
      <x:c r="A426" t="str">
        <x:v>Cl Gaspar|2026-05-03</x:v>
      </x:c>
      <x:c r="B426" s="888" t="n">
        <x:v>46145</x:v>
      </x:c>
      <x:c r="C426" t="str">
        <x:v>Cl Gaspar</x:v>
      </x:c>
      <x:c r="D426" t="str">
        <x:v>Permanent</x:v>
      </x:c>
      <x:c r="E426" t="str">
        <x:v>Thurrock</x:v>
      </x:c>
      <x:c r="F426" t="str">
        <x:v>Operative Porter</x:v>
      </x:c>
      <x:c r="G426" t="str">
        <x:v>401971</x:v>
      </x:c>
      <x:c r="H426" t="str">
        <x:v>Bloomberg</x:v>
      </x:c>
      <x:c r="I426" s="22" t="n">
        <x:v>9.5</x:v>
      </x:c>
      <x:c r="J426" t="str">
        <x:v>Worked</x:v>
      </x:c>
      <x:c r="K426" t="str">
        <x:v>Employee 103135; home branch Thurrock; assigned role Operative Porter | Deployment branch: Thurrock | Actual role: Operative Porter | Jobs: 401971 | Customers: Bloomberg | Actual hours: 9.5; source records: 1</x:v>
      </x:c>
      <x:c r="L426" t="str">
        <x:v>Include</x:v>
      </x:c>
      <x:c r="M426"/>
      <x:c r="N426"/>
    </x:row>
    <x:row r="427">
      <x:c r="A427" t="str">
        <x:v>Cl Gaspar|2026-05-05</x:v>
      </x:c>
      <x:c r="B427" s="888" t="n">
        <x:v>46147</x:v>
      </x:c>
      <x:c r="C427" t="str">
        <x:v>Cl Gaspar</x:v>
      </x:c>
      <x:c r="D427" t="str">
        <x:v>Permanent</x:v>
      </x:c>
      <x:c r="E427" t="str">
        <x:v>Thurrock</x:v>
      </x:c>
      <x:c r="F427" t="str">
        <x:v>Operative Porter</x:v>
      </x:c>
      <x:c r="G427" t="str">
        <x:v>396595A</x:v>
      </x:c>
      <x:c r="H427" t="str">
        <x:v>SiriusPoint International</x:v>
      </x:c>
      <x:c r="I427" s="22" t="n">
        <x:v>12.5</x:v>
      </x:c>
      <x:c r="J427" t="str">
        <x:v>Worked</x:v>
      </x:c>
      <x:c r="K427" t="str">
        <x:v>Employee 103135; home branch Thurrock; assigned role Operative Porter | Deployment branch: Thurrock | Actual role: Operative Porter | Jobs: 396595A | Customers: SiriusPoint International | Actual hours: 12.5; source records: 1</x:v>
      </x:c>
      <x:c r="L427" t="str">
        <x:v>Include</x:v>
      </x:c>
      <x:c r="M427"/>
      <x:c r="N427"/>
    </x:row>
    <x:row r="428">
      <x:c r="A428" t="str">
        <x:v>Cl Gaspar|2026-05-07</x:v>
      </x:c>
      <x:c r="B428" s="888" t="n">
        <x:v>46149</x:v>
      </x:c>
      <x:c r="C428" t="str">
        <x:v>Cl Gaspar</x:v>
      </x:c>
      <x:c r="D428" t="str">
        <x:v>Permanent</x:v>
      </x:c>
      <x:c r="E428" t="str">
        <x:v>Thurrock</x:v>
      </x:c>
      <x:c r="F428" t="str">
        <x:v>Operative Porter</x:v>
      </x:c>
      <x:c r="G428" t="str">
        <x:v>398532</x:v>
      </x:c>
      <x:c r="H428" t="str">
        <x:v>Southwark Local Elections 2026</x:v>
      </x:c>
      <x:c r="I428" s="22" t="n">
        <x:v>8.5</x:v>
      </x:c>
      <x:c r="J428" t="str">
        <x:v>Worked</x:v>
      </x:c>
      <x:c r="K428" t="str">
        <x:v>Employee 103135; home branch Thurrock; assigned role Operative Porter | Deployment branch: Croydon | Actual role: Operative Porter | Jobs: 398532 | Customers: Southwark Local Elections 2026 | Actual hours: 8.5; source records: 1</x:v>
      </x:c>
      <x:c r="L428" t="str">
        <x:v>Include</x:v>
      </x:c>
      <x:c r="M428"/>
      <x:c r="N428"/>
    </x:row>
    <x:row r="429">
      <x:c r="A429" t="str">
        <x:v>Cl Gaspar|2026-05-08</x:v>
      </x:c>
      <x:c r="B429" s="888" t="n">
        <x:v>46150</x:v>
      </x:c>
      <x:c r="C429" t="str">
        <x:v>Cl Gaspar</x:v>
      </x:c>
      <x:c r="D429" t="str">
        <x:v>Permanent</x:v>
      </x:c>
      <x:c r="E429" t="str">
        <x:v>Thurrock</x:v>
      </x:c>
      <x:c r="F429" t="str">
        <x:v>Operative Porter</x:v>
      </x:c>
      <x:c r="G429" t="str">
        <x:v>384855B</x:v>
      </x:c>
      <x:c r="H429" t="str">
        <x:v>Royal Borough of Greenwich (Elections 2026)</x:v>
      </x:c>
      <x:c r="I429" s="22" t="n">
        <x:v>10</x:v>
      </x:c>
      <x:c r="J429" t="str">
        <x:v>Worked</x:v>
      </x:c>
      <x:c r="K429" t="str">
        <x:v>Employee 103135; home branch Thurrock; assigned role Operative Porter | Deployment branch: Croydon | Actual role: Operative Porter | Jobs: 384855B | Customers: Royal Borough of Greenwich (Elections 2026) | Actual hours: 10.0; source records: 1</x:v>
      </x:c>
      <x:c r="L429" t="str">
        <x:v>Include</x:v>
      </x:c>
      <x:c r="M429"/>
      <x:c r="N429"/>
    </x:row>
    <x:row r="430">
      <x:c r="A430" t="str">
        <x:v>Cl Gaspar|2026-05-09</x:v>
      </x:c>
      <x:c r="B430" s="888" t="n">
        <x:v>46151</x:v>
      </x:c>
      <x:c r="C430" t="str">
        <x:v>Cl Gaspar</x:v>
      </x:c>
      <x:c r="D430" t="str">
        <x:v>Permanent</x:v>
      </x:c>
      <x:c r="E430" t="str">
        <x:v>Thurrock</x:v>
      </x:c>
      <x:c r="F430" t="str">
        <x:v>Operative Porter</x:v>
      </x:c>
      <x:c r="G430" t="str">
        <x:v>398532</x:v>
      </x:c>
      <x:c r="H430" t="str">
        <x:v>Southwark Local Elections 2026</x:v>
      </x:c>
      <x:c r="I430" s="22" t="n">
        <x:v>9.5</x:v>
      </x:c>
      <x:c r="J430" t="str">
        <x:v>Worked</x:v>
      </x:c>
      <x:c r="K430" t="str">
        <x:v>Employee 103135; home branch Thurrock; assigned role Operative Porter | Deployment branch: Croydon | Actual role: Operative Porter | Jobs: 398532 | Customers: Southwark Local Elections 2026 | Actual hours: 9.5; source records: 1</x:v>
      </x:c>
      <x:c r="L430" t="str">
        <x:v>Include</x:v>
      </x:c>
      <x:c r="M430"/>
      <x:c r="N430"/>
    </x:row>
    <x:row r="431">
      <x:c r="A431" t="str">
        <x:v>Cl Gaspar|2026-05-11</x:v>
      </x:c>
      <x:c r="B431" s="888" t="n">
        <x:v>46153</x:v>
      </x:c>
      <x:c r="C431" t="str">
        <x:v>Cl Gaspar</x:v>
      </x:c>
      <x:c r="D431" t="str">
        <x:v>Permanent</x:v>
      </x:c>
      <x:c r="E431" t="str">
        <x:v>Thurrock</x:v>
      </x:c>
      <x:c r="F431" t="str">
        <x:v>Operative Porter</x:v>
      </x:c>
      <x:c r="G431" t="str">
        <x:v>397220</x:v>
      </x:c>
      <x:c r="H431" t="str">
        <x:v>Sandhu/Mr Jay</x:v>
      </x:c>
      <x:c r="I431" s="22" t="n">
        <x:v>10</x:v>
      </x:c>
      <x:c r="J431" t="str">
        <x:v>Worked</x:v>
      </x:c>
      <x:c r="K431" t="str">
        <x:v>Employee 103135; home branch Thurrock; assigned role Operative Porter | Deployment branch: Thurrock | Actual role: Operative Porter | Jobs: 397220 | Customers: Sandhu/Mr Jay | Actual hours: 10.0; source records: 1</x:v>
      </x:c>
      <x:c r="L431" t="str">
        <x:v>Include</x:v>
      </x:c>
      <x:c r="M431"/>
      <x:c r="N431"/>
    </x:row>
    <x:row r="432">
      <x:c r="A432" t="str">
        <x:v>Cl Gaspar|2026-05-12</x:v>
      </x:c>
      <x:c r="B432" s="888" t="n">
        <x:v>46154</x:v>
      </x:c>
      <x:c r="C432" t="str">
        <x:v>Cl Gaspar</x:v>
      </x:c>
      <x:c r="D432" t="str">
        <x:v>Permanent</x:v>
      </x:c>
      <x:c r="E432" t="str">
        <x:v>Thurrock</x:v>
      </x:c>
      <x:c r="F432" t="str">
        <x:v>Operative Porter</x:v>
      </x:c>
      <x:c r="G432" t="str">
        <x:v>393997</x:v>
      </x:c>
      <x:c r="H432" t="str">
        <x:v>The Francis Crick Institute</x:v>
      </x:c>
      <x:c r="I432" s="22" t="n">
        <x:v>8.5</x:v>
      </x:c>
      <x:c r="J432" t="str">
        <x:v>Worked</x:v>
      </x:c>
      <x:c r="K432" t="str">
        <x:v>Employee 103135; home branch Thurrock; assigned role Operative Porter | Deployment branch: Thurrock | Actual role: Operative Porter | Jobs: 393997 | Customers: The Francis Crick Institute | Actual hours: 8.5; source records: 1</x:v>
      </x:c>
      <x:c r="L432" t="str">
        <x:v>Include</x:v>
      </x:c>
      <x:c r="M432"/>
      <x:c r="N432"/>
    </x:row>
    <x:row r="433">
      <x:c r="A433" t="str">
        <x:v>Cl Gaspar|2026-05-13</x:v>
      </x:c>
      <x:c r="B433" s="888" t="n">
        <x:v>46155</x:v>
      </x:c>
      <x:c r="C433" t="str">
        <x:v>Cl Gaspar</x:v>
      </x:c>
      <x:c r="D433" t="str">
        <x:v>Permanent</x:v>
      </x:c>
      <x:c r="E433" t="str">
        <x:v>Thurrock</x:v>
      </x:c>
      <x:c r="F433" t="str">
        <x:v>Operative Porter</x:v>
      </x:c>
      <x:c r="G433" t="str">
        <x:v>393997</x:v>
      </x:c>
      <x:c r="H433" t="str">
        <x:v>The Francis Crick Institute</x:v>
      </x:c>
      <x:c r="I433" s="22" t="n">
        <x:v>8.5</x:v>
      </x:c>
      <x:c r="J433" t="str">
        <x:v>Worked</x:v>
      </x:c>
      <x:c r="K433" t="str">
        <x:v>Employee 103135; home branch Thurrock; assigned role Operative Porter | Deployment branch: Thurrock | Actual role: Operative Porter | Jobs: 393997 | Customers: The Francis Crick Institute | Actual hours: 8.5; source records: 1</x:v>
      </x:c>
      <x:c r="L433" t="str">
        <x:v>Include</x:v>
      </x:c>
      <x:c r="M433"/>
      <x:c r="N433"/>
    </x:row>
    <x:row r="434">
      <x:c r="A434" t="str">
        <x:v>Cl Gaspar|2026-05-14</x:v>
      </x:c>
      <x:c r="B434" s="888" t="n">
        <x:v>46156</x:v>
      </x:c>
      <x:c r="C434" t="str">
        <x:v>Cl Gaspar</x:v>
      </x:c>
      <x:c r="D434" t="str">
        <x:v>Permanent</x:v>
      </x:c>
      <x:c r="E434" t="str">
        <x:v>Thurrock</x:v>
      </x:c>
      <x:c r="F434" t="str">
        <x:v>Operative Porter</x:v>
      </x:c>
      <x:c r="G434" t="str">
        <x:v>393997</x:v>
      </x:c>
      <x:c r="H434" t="str">
        <x:v>The Francis Crick Institute</x:v>
      </x:c>
      <x:c r="I434" s="22" t="n">
        <x:v>8.5</x:v>
      </x:c>
      <x:c r="J434" t="str">
        <x:v>Worked</x:v>
      </x:c>
      <x:c r="K434" t="str">
        <x:v>Employee 103135; home branch Thurrock; assigned role Operative Porter | Deployment branch: Thurrock | Actual role: Operative Porter | Jobs: 393997 | Customers: The Francis Crick Institute | Actual hours: 8.5; source records: 1</x:v>
      </x:c>
      <x:c r="L434" t="str">
        <x:v>Include</x:v>
      </x:c>
      <x:c r="M434"/>
      <x:c r="N434"/>
    </x:row>
    <x:row r="435">
      <x:c r="A435" t="str">
        <x:v>Cl Gaspar|2026-05-15</x:v>
      </x:c>
      <x:c r="B435" s="888" t="n">
        <x:v>46157</x:v>
      </x:c>
      <x:c r="C435" t="str">
        <x:v>Cl Gaspar</x:v>
      </x:c>
      <x:c r="D435" t="str">
        <x:v>Permanent</x:v>
      </x:c>
      <x:c r="E435" t="str">
        <x:v>Thurrock</x:v>
      </x:c>
      <x:c r="F435" t="str">
        <x:v>Operative Porter</x:v>
      </x:c>
      <x:c r="G435" t="str">
        <x:v>402144</x:v>
      </x:c>
      <x:c r="H435" t="str">
        <x:v>Bloomberg</x:v>
      </x:c>
      <x:c r="I435" s="22" t="n">
        <x:v>7.5</x:v>
      </x:c>
      <x:c r="J435" t="str">
        <x:v>Worked</x:v>
      </x:c>
      <x:c r="K435" t="str">
        <x:v>Employee 103135; home branch Thurrock; assigned role Operative Porter | Deployment branch: Thurrock | Actual role: Operative Porter | Jobs: 402144 | Customers: Bloomberg | Actual hours: 7.5; source records: 1</x:v>
      </x:c>
      <x:c r="L435" t="str">
        <x:v>Include</x:v>
      </x:c>
      <x:c r="M435"/>
      <x:c r="N435"/>
    </x:row>
    <x:row r="436">
      <x:c r="A436" t="str">
        <x:v>Cl Gaspar|2026-05-16</x:v>
      </x:c>
      <x:c r="B436" s="888" t="n">
        <x:v>46158</x:v>
      </x:c>
      <x:c r="C436" t="str">
        <x:v>Cl Gaspar</x:v>
      </x:c>
      <x:c r="D436" t="str">
        <x:v>Permanent</x:v>
      </x:c>
      <x:c r="E436" t="str">
        <x:v>Thurrock</x:v>
      </x:c>
      <x:c r="F436" t="str">
        <x:v>Operative Porter</x:v>
      </x:c>
      <x:c r="G436" t="str">
        <x:v>402144</x:v>
      </x:c>
      <x:c r="H436" t="str">
        <x:v>Bloomberg</x:v>
      </x:c>
      <x:c r="I436" s="22" t="n">
        <x:v>8.5</x:v>
      </x:c>
      <x:c r="J436" t="str">
        <x:v>Worked</x:v>
      </x:c>
      <x:c r="K436" t="str">
        <x:v>Employee 103135; home branch Thurrock; assigned role Operative Porter | Deployment branch: Thurrock | Actual role: Operative Porter | Jobs: 402144 | Customers: Bloomberg | Actual hours: 8.5; source records: 1</x:v>
      </x:c>
      <x:c r="L436" t="str">
        <x:v>Include</x:v>
      </x:c>
      <x:c r="M436"/>
      <x:c r="N436"/>
    </x:row>
    <x:row r="437">
      <x:c r="A437" t="str">
        <x:v>Cl Gaspar|2026-05-17</x:v>
      </x:c>
      <x:c r="B437" s="888" t="n">
        <x:v>46159</x:v>
      </x:c>
      <x:c r="C437" t="str">
        <x:v>Cl Gaspar</x:v>
      </x:c>
      <x:c r="D437" t="str">
        <x:v>Permanent</x:v>
      </x:c>
      <x:c r="E437" t="str">
        <x:v>Thurrock</x:v>
      </x:c>
      <x:c r="F437" t="str">
        <x:v>Operative Porter</x:v>
      </x:c>
      <x:c r="G437" t="str">
        <x:v>402163</x:v>
      </x:c>
      <x:c r="H437" t="str">
        <x:v>BNP Paribas Limited</x:v>
      </x:c>
      <x:c r="I437" s="22" t="n">
        <x:v>9.5</x:v>
      </x:c>
      <x:c r="J437" t="str">
        <x:v>Worked</x:v>
      </x:c>
      <x:c r="K437" t="str">
        <x:v>Employee 103135; home branch Thurrock; assigned role Operative Porter | Deployment branch: Thurrock | Actual role: Operative Porter | Jobs: 402163 | Customers: BNP Paribas Limited | Actual hours: 9.5; source records: 1</x:v>
      </x:c>
      <x:c r="L437" t="str">
        <x:v>Include</x:v>
      </x:c>
      <x:c r="M437"/>
      <x:c r="N437"/>
    </x:row>
    <x:row r="438">
      <x:c r="A438" t="str">
        <x:v>Cl Gaspar|2026-05-19</x:v>
      </x:c>
      <x:c r="B438" s="888" t="n">
        <x:v>46161</x:v>
      </x:c>
      <x:c r="C438" t="str">
        <x:v>Cl Gaspar</x:v>
      </x:c>
      <x:c r="D438" t="str">
        <x:v>Permanent</x:v>
      </x:c>
      <x:c r="E438" t="str">
        <x:v>Thurrock</x:v>
      </x:c>
      <x:c r="F438" t="str">
        <x:v>Operative Porter</x:v>
      </x:c>
      <x:c r="G438" t="str">
        <x:v>402143</x:v>
      </x:c>
      <x:c r="H438" t="str">
        <x:v>Protech Network Solutions</x:v>
      </x:c>
      <x:c r="I438" s="22" t="n">
        <x:v>12</x:v>
      </x:c>
      <x:c r="J438" t="str">
        <x:v>Worked</x:v>
      </x:c>
      <x:c r="K438" t="str">
        <x:v>Employee 103135; home branch Thurrock; assigned role Operative Porter | Deployment branch: Thurrock | Actual role: Operative Porter | Jobs: 402143 | Customers: Protech Network Solutions | Actual hours: 12.0; source records: 1</x:v>
      </x:c>
      <x:c r="L438" t="str">
        <x:v>Include</x:v>
      </x:c>
      <x:c r="M438"/>
      <x:c r="N438"/>
    </x:row>
    <x:row r="439">
      <x:c r="A439" t="str">
        <x:v>Cl Gaspar|2026-05-20</x:v>
      </x:c>
      <x:c r="B439" s="888" t="n">
        <x:v>46162</x:v>
      </x:c>
      <x:c r="C439" t="str">
        <x:v>Cl Gaspar</x:v>
      </x:c>
      <x:c r="D439" t="str">
        <x:v>Permanent</x:v>
      </x:c>
      <x:c r="E439" t="str">
        <x:v>Thurrock</x:v>
      </x:c>
      <x:c r="F439" t="str">
        <x:v>Operative Porter</x:v>
      </x:c>
      <x:c r="G439" t="str">
        <x:v>402124</x:v>
      </x:c>
      <x:c r="H439" t="str">
        <x:v>Apple Europe Ltd</x:v>
      </x:c>
      <x:c r="I439" s="22" t="n">
        <x:v>11.5</x:v>
      </x:c>
      <x:c r="J439" t="str">
        <x:v>Worked</x:v>
      </x:c>
      <x:c r="K439" t="str">
        <x:v>Employee 103135; home branch Thurrock; assigned role Operative Porter | Deployment branch: Thurrock | Actual role: Operative Skilled | Jobs: 402124 | Customers: Apple Europe Ltd | Actual hours: 11.5; source records: 1</x:v>
      </x:c>
      <x:c r="L439" t="str">
        <x:v>Include</x:v>
      </x:c>
      <x:c r="M439"/>
      <x:c r="N439"/>
    </x:row>
    <x:row r="440">
      <x:c r="A440" t="str">
        <x:v>Cl Gaspar|2026-05-21</x:v>
      </x:c>
      <x:c r="B440" s="888" t="n">
        <x:v>46163</x:v>
      </x:c>
      <x:c r="C440" t="str">
        <x:v>Cl Gaspar</x:v>
      </x:c>
      <x:c r="D440" t="str">
        <x:v>Permanent</x:v>
      </x:c>
      <x:c r="E440" t="str">
        <x:v>Thurrock</x:v>
      </x:c>
      <x:c r="F440" t="str">
        <x:v>Operative Porter</x:v>
      </x:c>
      <x:c r="G440" t="str">
        <x:v>402327</x:v>
      </x:c>
      <x:c r="H440" t="str">
        <x:v>Harwood/Mr Roy</x:v>
      </x:c>
      <x:c r="I440" s="22" t="n">
        <x:v>8</x:v>
      </x:c>
      <x:c r="J440" t="str">
        <x:v>Worked</x:v>
      </x:c>
      <x:c r="K440" t="str">
        <x:v>Employee 103135; home branch Thurrock; assigned role Operative Porter | Deployment branch: Thurrock | Actual role: Operative Porter | Jobs: 402327 | Customers: Harwood/Mr Roy | Actual hours: 8.0; source records: 1</x:v>
      </x:c>
      <x:c r="L440" t="str">
        <x:v>Include</x:v>
      </x:c>
      <x:c r="M440"/>
      <x:c r="N440"/>
    </x:row>
    <x:row r="441">
      <x:c r="A441" t="str">
        <x:v>Cl Gaspar|2026-05-22</x:v>
      </x:c>
      <x:c r="B441" s="888" t="n">
        <x:v>46164</x:v>
      </x:c>
      <x:c r="C441" t="str">
        <x:v>Cl Gaspar</x:v>
      </x:c>
      <x:c r="D441" t="str">
        <x:v>Permanent</x:v>
      </x:c>
      <x:c r="E441" t="str">
        <x:v>Thurrock</x:v>
      </x:c>
      <x:c r="F441" t="str">
        <x:v>Operative Porter</x:v>
      </x:c>
      <x:c r="G441" t="str">
        <x:v>400260</x:v>
      </x:c>
      <x:c r="H441" t="str">
        <x:v>Apple Europe Limited</x:v>
      </x:c>
      <x:c r="I441" s="22" t="n">
        <x:v>11.5</x:v>
      </x:c>
      <x:c r="J441" t="str">
        <x:v>Worked</x:v>
      </x:c>
      <x:c r="K441" t="str">
        <x:v>Employee 103135; home branch Thurrock; assigned role Operative Porter | Deployment branch: Thurrock | Actual role: Operative Porter | Jobs: 400260 | Customers: Apple Europe Limited | Actual hours: 11.5; source records: 1</x:v>
      </x:c>
      <x:c r="L441" t="str">
        <x:v>Include</x:v>
      </x:c>
      <x:c r="M441"/>
      <x:c r="N441"/>
    </x:row>
    <x:row r="442">
      <x:c r="A442" t="str">
        <x:v>Cl Gaspar|2026-05-26</x:v>
      </x:c>
      <x:c r="B442" s="888" t="n">
        <x:v>46168</x:v>
      </x:c>
      <x:c r="C442" t="str">
        <x:v>Cl Gaspar</x:v>
      </x:c>
      <x:c r="D442" t="str">
        <x:v>Permanent</x:v>
      </x:c>
      <x:c r="E442" t="str">
        <x:v>Thurrock</x:v>
      </x:c>
      <x:c r="F442" t="str">
        <x:v>Operative Porter</x:v>
      </x:c>
      <x:c r="G442" t="str">
        <x:v>401877</x:v>
      </x:c>
      <x:c r="H442" t="str">
        <x:v>Winston &amp; Strawn London LLP</x:v>
      </x:c>
      <x:c r="I442" s="22" t="n">
        <x:v>8.5</x:v>
      </x:c>
      <x:c r="J442" t="str">
        <x:v>Worked</x:v>
      </x:c>
      <x:c r="K442" t="str">
        <x:v>Employee 103135; home branch Thurrock; assigned role Operative Porter | Deployment branch: Thurrock | Actual role: Operative Skilled | Jobs: 401877 | Customers: Winston &amp; Strawn London LLP | Actual hours: 8.5; source records: 1</x:v>
      </x:c>
      <x:c r="L442" t="str">
        <x:v>Include</x:v>
      </x:c>
      <x:c r="M442"/>
      <x:c r="N442"/>
    </x:row>
    <x:row r="443">
      <x:c r="A443" t="str">
        <x:v>Cl Gaspar|2026-05-27</x:v>
      </x:c>
      <x:c r="B443" s="888" t="n">
        <x:v>46169</x:v>
      </x:c>
      <x:c r="C443" t="str">
        <x:v>Cl Gaspar</x:v>
      </x:c>
      <x:c r="D443" t="str">
        <x:v>Permanent</x:v>
      </x:c>
      <x:c r="E443" t="str">
        <x:v>Thurrock</x:v>
      </x:c>
      <x:c r="F443" t="str">
        <x:v>Operative Porter</x:v>
      </x:c>
      <x:c r="G443" t="str">
        <x:v>401877</x:v>
      </x:c>
      <x:c r="H443" t="str">
        <x:v>Winston &amp; Strawn London LLP</x:v>
      </x:c>
      <x:c r="I443" s="22" t="n">
        <x:v>8.5</x:v>
      </x:c>
      <x:c r="J443" t="str">
        <x:v>Worked</x:v>
      </x:c>
      <x:c r="K443" t="str">
        <x:v>Employee 103135; home branch Thurrock; assigned role Operative Porter | Deployment branch: Thurrock | Actual role: Operative Skilled | Jobs: 401877 | Customers: Winston &amp; Strawn London LLP | Actual hours: 8.5; source records: 1</x:v>
      </x:c>
      <x:c r="L443" t="str">
        <x:v>Include</x:v>
      </x:c>
      <x:c r="M443"/>
      <x:c r="N443"/>
    </x:row>
    <x:row r="444">
      <x:c r="A444" t="str">
        <x:v>Cl Gaspar|2026-05-28</x:v>
      </x:c>
      <x:c r="B444" s="888" t="n">
        <x:v>46170</x:v>
      </x:c>
      <x:c r="C444" t="str">
        <x:v>Cl Gaspar</x:v>
      </x:c>
      <x:c r="D444" t="str">
        <x:v>Permanent</x:v>
      </x:c>
      <x:c r="E444" t="str">
        <x:v>Thurrock</x:v>
      </x:c>
      <x:c r="F444" t="str">
        <x:v>Operative Porter</x:v>
      </x:c>
      <x:c r="G444" t="str">
        <x:v>401877</x:v>
      </x:c>
      <x:c r="H444" t="str">
        <x:v>Winston &amp; Strawn London LLP</x:v>
      </x:c>
      <x:c r="I444" s="22" t="n">
        <x:v>9</x:v>
      </x:c>
      <x:c r="J444" t="str">
        <x:v>Worked</x:v>
      </x:c>
      <x:c r="K444" t="str">
        <x:v>Employee 103135; home branch Thurrock; assigned role Operative Porter | Deployment branch: Thurrock | Actual role: Operative Porter | Jobs: 401877 | Customers: Winston &amp; Strawn London LLP | Actual hours: 9.0; source records: 1</x:v>
      </x:c>
      <x:c r="L444" t="str">
        <x:v>Include</x:v>
      </x:c>
      <x:c r="M444"/>
      <x:c r="N444"/>
    </x:row>
    <x:row r="445">
      <x:c r="A445" t="str">
        <x:v>Cl Gaspar|2026-05-29</x:v>
      </x:c>
      <x:c r="B445" s="888" t="n">
        <x:v>46171</x:v>
      </x:c>
      <x:c r="C445" t="str">
        <x:v>Cl Gaspar</x:v>
      </x:c>
      <x:c r="D445" t="str">
        <x:v>Permanent</x:v>
      </x:c>
      <x:c r="E445" t="str">
        <x:v>Thurrock</x:v>
      </x:c>
      <x:c r="F445" t="str">
        <x:v>Operative Porter</x:v>
      </x:c>
      <x:c r="G445" t="str">
        <x:v>402365</x:v>
      </x:c>
      <x:c r="H445" t="str">
        <x:v>F-Prime Capital</x:v>
      </x:c>
      <x:c r="I445" s="22" t="n">
        <x:v>7.5</x:v>
      </x:c>
      <x:c r="J445" t="str">
        <x:v>Worked</x:v>
      </x:c>
      <x:c r="K445" t="str">
        <x:v>Employee 103135; home branch Thurrock; assigned role Operative Porter | Deployment branch: Thurrock | Actual role: Operative Skilled | Jobs: 402365 | Customers: F-Prime Capital | Actual hours: 7.5; source records: 1</x:v>
      </x:c>
      <x:c r="L445" t="str">
        <x:v>Include</x:v>
      </x:c>
      <x:c r="M445"/>
      <x:c r="N445"/>
    </x:row>
    <x:row r="446">
      <x:c r="A446" t="str">
        <x:v>D Headland|2026-05-01</x:v>
      </x:c>
      <x:c r="B446" s="888" t="n">
        <x:v>46143</x:v>
      </x:c>
      <x:c r="C446" t="str">
        <x:v>D Headland</x:v>
      </x:c>
      <x:c r="D446" t="str">
        <x:v>Permanent</x:v>
      </x:c>
      <x:c r="E446" t="str">
        <x:v>Thurrock</x:v>
      </x:c>
      <x:c r="F446" t="str">
        <x:v>Operative Porter</x:v>
      </x:c>
      <x:c r="G446" t="str">
        <x:v>400260</x:v>
      </x:c>
      <x:c r="H446" t="str">
        <x:v>Apple Europe Limited</x:v>
      </x:c>
      <x:c r="I446" s="22" t="n">
        <x:v>11.5</x:v>
      </x:c>
      <x:c r="J446" t="str">
        <x:v>Worked</x:v>
      </x:c>
      <x:c r="K446" t="str">
        <x:v>Employee 1504; home branch Thurrock; assigned role Operative Porter | Deployment branch: Thurrock | Actual role: Operative Skilled | Jobs: 400260 | Customers: Apple Europe Limited | Actual hours: 11.5; source records: 1</x:v>
      </x:c>
      <x:c r="L446" t="str">
        <x:v>Include</x:v>
      </x:c>
      <x:c r="M446"/>
      <x:c r="N446"/>
    </x:row>
    <x:row r="447">
      <x:c r="A447" t="str">
        <x:v>D Headland|2026-05-04</x:v>
      </x:c>
      <x:c r="B447" s="888" t="n">
        <x:v>46146</x:v>
      </x:c>
      <x:c r="C447" t="str">
        <x:v>D Headland</x:v>
      </x:c>
      <x:c r="D447" t="str">
        <x:v>Permanent</x:v>
      </x:c>
      <x:c r="E447" t="str">
        <x:v>Thurrock</x:v>
      </x:c>
      <x:c r="F447" t="str">
        <x:v>Operative Porter</x:v>
      </x:c>
      <x:c r="G447"/>
      <x:c r="H447"/>
      <x:c r="I447" s="22" t="n">
        <x:v>0</x:v>
      </x:c>
      <x:c r="J447" t="str">
        <x:v>Annual leave</x:v>
      </x:c>
      <x:c r="K447" t="str">
        <x:v>Employee 1504; home branch Thurrock; assigned role Operative Porter | Leave: Annual Leave (Hours) | Leave calendar basis: Variable-pattern period</x:v>
      </x:c>
      <x:c r="L447" t="str">
        <x:v>Include</x:v>
      </x:c>
      <x:c r="M447"/>
      <x:c r="N447"/>
    </x:row>
    <x:row r="448">
      <x:c r="A448" t="str">
        <x:v>D Headland|2026-05-05</x:v>
      </x:c>
      <x:c r="B448" s="888" t="n">
        <x:v>46147</x:v>
      </x:c>
      <x:c r="C448" t="str">
        <x:v>D Headland</x:v>
      </x:c>
      <x:c r="D448" t="str">
        <x:v>Permanent</x:v>
      </x:c>
      <x:c r="E448" t="str">
        <x:v>Thurrock</x:v>
      </x:c>
      <x:c r="F448" t="str">
        <x:v>Operative Porter</x:v>
      </x:c>
      <x:c r="G448" t="str">
        <x:v>400260</x:v>
      </x:c>
      <x:c r="H448" t="str">
        <x:v>Apple Europe Limited</x:v>
      </x:c>
      <x:c r="I448" s="22" t="n">
        <x:v>11.5</x:v>
      </x:c>
      <x:c r="J448" t="str">
        <x:v>Worked</x:v>
      </x:c>
      <x:c r="K448" t="str">
        <x:v>Employee 1504; home branch Thurrock; assigned role Operative Porter | Deployment branch: Thurrock | Actual role: Operative Skilled | Jobs: 400260 | Customers: Apple Europe Limited | Actual hours: 11.5; source records: 1</x:v>
      </x:c>
      <x:c r="L448" t="str">
        <x:v>Include</x:v>
      </x:c>
      <x:c r="M448"/>
      <x:c r="N448"/>
    </x:row>
    <x:row r="449">
      <x:c r="A449" t="str">
        <x:v>D Headland|2026-05-06</x:v>
      </x:c>
      <x:c r="B449" s="888" t="n">
        <x:v>46148</x:v>
      </x:c>
      <x:c r="C449" t="str">
        <x:v>D Headland</x:v>
      </x:c>
      <x:c r="D449" t="str">
        <x:v>Permanent</x:v>
      </x:c>
      <x:c r="E449" t="str">
        <x:v>Thurrock</x:v>
      </x:c>
      <x:c r="F449" t="str">
        <x:v>Operative Porter</x:v>
      </x:c>
      <x:c r="G449" t="str">
        <x:v>400260</x:v>
      </x:c>
      <x:c r="H449" t="str">
        <x:v>Apple Europe Limited</x:v>
      </x:c>
      <x:c r="I449" s="22" t="n">
        <x:v>11.5</x:v>
      </x:c>
      <x:c r="J449" t="str">
        <x:v>Worked</x:v>
      </x:c>
      <x:c r="K449" t="str">
        <x:v>Employee 1504; home branch Thurrock; assigned role Operative Porter | Deployment branch: Thurrock | Actual role: Operative Skilled | Jobs: 400260 | Customers: Apple Europe Limited | Actual hours: 11.5; source records: 1</x:v>
      </x:c>
      <x:c r="L449" t="str">
        <x:v>Include</x:v>
      </x:c>
      <x:c r="M449"/>
      <x:c r="N449"/>
    </x:row>
    <x:row r="450">
      <x:c r="A450" t="str">
        <x:v>D Headland|2026-05-07</x:v>
      </x:c>
      <x:c r="B450" s="888" t="n">
        <x:v>46149</x:v>
      </x:c>
      <x:c r="C450" t="str">
        <x:v>D Headland</x:v>
      </x:c>
      <x:c r="D450" t="str">
        <x:v>Permanent</x:v>
      </x:c>
      <x:c r="E450" t="str">
        <x:v>Thurrock</x:v>
      </x:c>
      <x:c r="F450" t="str">
        <x:v>Operative Porter</x:v>
      </x:c>
      <x:c r="G450" t="str">
        <x:v>400260</x:v>
      </x:c>
      <x:c r="H450" t="str">
        <x:v>Apple Europe Limited</x:v>
      </x:c>
      <x:c r="I450" s="22" t="n">
        <x:v>11.5</x:v>
      </x:c>
      <x:c r="J450" t="str">
        <x:v>Worked</x:v>
      </x:c>
      <x:c r="K450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0" t="str">
        <x:v>Include</x:v>
      </x:c>
      <x:c r="M450"/>
      <x:c r="N450"/>
    </x:row>
    <x:row r="451">
      <x:c r="A451" t="str">
        <x:v>D Headland|2026-05-08</x:v>
      </x:c>
      <x:c r="B451" s="888" t="n">
        <x:v>46150</x:v>
      </x:c>
      <x:c r="C451" t="str">
        <x:v>D Headland</x:v>
      </x:c>
      <x:c r="D451" t="str">
        <x:v>Permanent</x:v>
      </x:c>
      <x:c r="E451" t="str">
        <x:v>Thurrock</x:v>
      </x:c>
      <x:c r="F451" t="str">
        <x:v>Operative Porter</x:v>
      </x:c>
      <x:c r="G451" t="str">
        <x:v>400260</x:v>
      </x:c>
      <x:c r="H451" t="str">
        <x:v>Apple Europe Limited</x:v>
      </x:c>
      <x:c r="I451" s="22" t="n">
        <x:v>11.5</x:v>
      </x:c>
      <x:c r="J451" t="str">
        <x:v>Worked</x:v>
      </x:c>
      <x:c r="K451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1" t="str">
        <x:v>Include</x:v>
      </x:c>
      <x:c r="M451"/>
      <x:c r="N451"/>
    </x:row>
    <x:row r="452">
      <x:c r="A452" t="str">
        <x:v>D Headland|2026-05-11</x:v>
      </x:c>
      <x:c r="B452" s="888" t="n">
        <x:v>46153</x:v>
      </x:c>
      <x:c r="C452" t="str">
        <x:v>D Headland</x:v>
      </x:c>
      <x:c r="D452" t="str">
        <x:v>Permanent</x:v>
      </x:c>
      <x:c r="E452" t="str">
        <x:v>Thurrock</x:v>
      </x:c>
      <x:c r="F452" t="str">
        <x:v>Operative Porter</x:v>
      </x:c>
      <x:c r="G452" t="str">
        <x:v>400260</x:v>
      </x:c>
      <x:c r="H452" t="str">
        <x:v>Apple Europe Limited</x:v>
      </x:c>
      <x:c r="I452" s="22" t="n">
        <x:v>11.5</x:v>
      </x:c>
      <x:c r="J452" t="str">
        <x:v>Worked</x:v>
      </x:c>
      <x:c r="K452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2" t="str">
        <x:v>Include</x:v>
      </x:c>
      <x:c r="M452"/>
      <x:c r="N452"/>
    </x:row>
    <x:row r="453">
      <x:c r="A453" t="str">
        <x:v>D Headland|2026-05-12</x:v>
      </x:c>
      <x:c r="B453" s="888" t="n">
        <x:v>46154</x:v>
      </x:c>
      <x:c r="C453" t="str">
        <x:v>D Headland</x:v>
      </x:c>
      <x:c r="D453" t="str">
        <x:v>Permanent</x:v>
      </x:c>
      <x:c r="E453" t="str">
        <x:v>Thurrock</x:v>
      </x:c>
      <x:c r="F453" t="str">
        <x:v>Operative Porter</x:v>
      </x:c>
      <x:c r="G453" t="str">
        <x:v>400260</x:v>
      </x:c>
      <x:c r="H453" t="str">
        <x:v>Apple Europe Limited</x:v>
      </x:c>
      <x:c r="I453" s="22" t="n">
        <x:v>11.5</x:v>
      </x:c>
      <x:c r="J453" t="str">
        <x:v>Worked</x:v>
      </x:c>
      <x:c r="K453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3" t="str">
        <x:v>Include</x:v>
      </x:c>
      <x:c r="M453"/>
      <x:c r="N453"/>
    </x:row>
    <x:row r="454">
      <x:c r="A454" t="str">
        <x:v>D Headland|2026-05-13</x:v>
      </x:c>
      <x:c r="B454" s="888" t="n">
        <x:v>46155</x:v>
      </x:c>
      <x:c r="C454" t="str">
        <x:v>D Headland</x:v>
      </x:c>
      <x:c r="D454" t="str">
        <x:v>Permanent</x:v>
      </x:c>
      <x:c r="E454" t="str">
        <x:v>Thurrock</x:v>
      </x:c>
      <x:c r="F454" t="str">
        <x:v>Operative Porter</x:v>
      </x:c>
      <x:c r="G454" t="str">
        <x:v>400260</x:v>
      </x:c>
      <x:c r="H454" t="str">
        <x:v>Apple Europe Limited</x:v>
      </x:c>
      <x:c r="I454" s="22" t="n">
        <x:v>11.5</x:v>
      </x:c>
      <x:c r="J454" t="str">
        <x:v>Worked</x:v>
      </x:c>
      <x:c r="K454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4" t="str">
        <x:v>Include</x:v>
      </x:c>
      <x:c r="M454"/>
      <x:c r="N454"/>
    </x:row>
    <x:row r="455">
      <x:c r="A455" t="str">
        <x:v>D Headland|2026-05-14</x:v>
      </x:c>
      <x:c r="B455" s="888" t="n">
        <x:v>46156</x:v>
      </x:c>
      <x:c r="C455" t="str">
        <x:v>D Headland</x:v>
      </x:c>
      <x:c r="D455" t="str">
        <x:v>Permanent</x:v>
      </x:c>
      <x:c r="E455" t="str">
        <x:v>Thurrock</x:v>
      </x:c>
      <x:c r="F455" t="str">
        <x:v>Operative Porter</x:v>
      </x:c>
      <x:c r="G455" t="str">
        <x:v>400260</x:v>
      </x:c>
      <x:c r="H455" t="str">
        <x:v>Apple Europe Limited</x:v>
      </x:c>
      <x:c r="I455" s="22" t="n">
        <x:v>11.5</x:v>
      </x:c>
      <x:c r="J455" t="str">
        <x:v>Worked</x:v>
      </x:c>
      <x:c r="K455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5" t="str">
        <x:v>Include</x:v>
      </x:c>
      <x:c r="M455"/>
      <x:c r="N455"/>
    </x:row>
    <x:row r="456">
      <x:c r="A456" t="str">
        <x:v>D Headland|2026-05-15</x:v>
      </x:c>
      <x:c r="B456" s="888" t="n">
        <x:v>46157</x:v>
      </x:c>
      <x:c r="C456" t="str">
        <x:v>D Headland</x:v>
      </x:c>
      <x:c r="D456" t="str">
        <x:v>Permanent</x:v>
      </x:c>
      <x:c r="E456" t="str">
        <x:v>Thurrock</x:v>
      </x:c>
      <x:c r="F456" t="str">
        <x:v>Operative Porter</x:v>
      </x:c>
      <x:c r="G456" t="str">
        <x:v>400260</x:v>
      </x:c>
      <x:c r="H456" t="str">
        <x:v>Apple Europe Limited</x:v>
      </x:c>
      <x:c r="I456" s="22" t="n">
        <x:v>11.5</x:v>
      </x:c>
      <x:c r="J456" t="str">
        <x:v>Worked</x:v>
      </x:c>
      <x:c r="K456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6" t="str">
        <x:v>Include</x:v>
      </x:c>
      <x:c r="M456"/>
      <x:c r="N456"/>
    </x:row>
    <x:row r="457">
      <x:c r="A457" t="str">
        <x:v>D Headland|2026-05-18</x:v>
      </x:c>
      <x:c r="B457" s="888" t="n">
        <x:v>46160</x:v>
      </x:c>
      <x:c r="C457" t="str">
        <x:v>D Headland</x:v>
      </x:c>
      <x:c r="D457" t="str">
        <x:v>Permanent</x:v>
      </x:c>
      <x:c r="E457" t="str">
        <x:v>Thurrock</x:v>
      </x:c>
      <x:c r="F457" t="str">
        <x:v>Operative Porter</x:v>
      </x:c>
      <x:c r="G457" t="str">
        <x:v>400260</x:v>
      </x:c>
      <x:c r="H457" t="str">
        <x:v>Apple Europe Limited</x:v>
      </x:c>
      <x:c r="I457" s="22" t="n">
        <x:v>11.5</x:v>
      </x:c>
      <x:c r="J457" t="str">
        <x:v>Worked</x:v>
      </x:c>
      <x:c r="K457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7" t="str">
        <x:v>Include</x:v>
      </x:c>
      <x:c r="M457"/>
      <x:c r="N457"/>
    </x:row>
    <x:row r="458">
      <x:c r="A458" t="str">
        <x:v>D Headland|2026-05-19</x:v>
      </x:c>
      <x:c r="B458" s="888" t="n">
        <x:v>46161</x:v>
      </x:c>
      <x:c r="C458" t="str">
        <x:v>D Headland</x:v>
      </x:c>
      <x:c r="D458" t="str">
        <x:v>Permanent</x:v>
      </x:c>
      <x:c r="E458" t="str">
        <x:v>Thurrock</x:v>
      </x:c>
      <x:c r="F458" t="str">
        <x:v>Operative Porter</x:v>
      </x:c>
      <x:c r="G458" t="str">
        <x:v>400260</x:v>
      </x:c>
      <x:c r="H458" t="str">
        <x:v>Apple Europe Limited</x:v>
      </x:c>
      <x:c r="I458" s="22" t="n">
        <x:v>11.5</x:v>
      </x:c>
      <x:c r="J458" t="str">
        <x:v>Worked</x:v>
      </x:c>
      <x:c r="K458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8" t="str">
        <x:v>Include</x:v>
      </x:c>
      <x:c r="M458"/>
      <x:c r="N458"/>
    </x:row>
    <x:row r="459">
      <x:c r="A459" t="str">
        <x:v>D Headland|2026-05-20</x:v>
      </x:c>
      <x:c r="B459" s="888" t="n">
        <x:v>46162</x:v>
      </x:c>
      <x:c r="C459" t="str">
        <x:v>D Headland</x:v>
      </x:c>
      <x:c r="D459" t="str">
        <x:v>Permanent</x:v>
      </x:c>
      <x:c r="E459" t="str">
        <x:v>Thurrock</x:v>
      </x:c>
      <x:c r="F459" t="str">
        <x:v>Operative Porter</x:v>
      </x:c>
      <x:c r="G459" t="str">
        <x:v>400260</x:v>
      </x:c>
      <x:c r="H459" t="str">
        <x:v>Apple Europe Limited</x:v>
      </x:c>
      <x:c r="I459" s="22" t="n">
        <x:v>11.5</x:v>
      </x:c>
      <x:c r="J459" t="str">
        <x:v>Worked</x:v>
      </x:c>
      <x:c r="K459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9" t="str">
        <x:v>Include</x:v>
      </x:c>
      <x:c r="M459"/>
      <x:c r="N459"/>
    </x:row>
    <x:row r="460">
      <x:c r="A460" t="str">
        <x:v>D Headland|2026-05-21</x:v>
      </x:c>
      <x:c r="B460" s="888" t="n">
        <x:v>46163</x:v>
      </x:c>
      <x:c r="C460" t="str">
        <x:v>D Headland</x:v>
      </x:c>
      <x:c r="D460" t="str">
        <x:v>Permanent</x:v>
      </x:c>
      <x:c r="E460" t="str">
        <x:v>Thurrock</x:v>
      </x:c>
      <x:c r="F460" t="str">
        <x:v>Operative Porter</x:v>
      </x:c>
      <x:c r="G460" t="str">
        <x:v>400260</x:v>
      </x:c>
      <x:c r="H460" t="str">
        <x:v>Apple Europe Limited</x:v>
      </x:c>
      <x:c r="I460" s="22" t="n">
        <x:v>11.5</x:v>
      </x:c>
      <x:c r="J460" t="str">
        <x:v>Worked</x:v>
      </x:c>
      <x:c r="K460" t="str">
        <x:v>Employee 1504; home branch Thurrock; assigned role Operative Porter | Deployment branch: Thurrock | Actual role: Operative Skilled | Jobs: 400260 | Customers: Apple Europe Limited | Actual hours: 11.5; source records: 1</x:v>
      </x:c>
      <x:c r="L460" t="str">
        <x:v>Include</x:v>
      </x:c>
      <x:c r="M460"/>
      <x:c r="N460"/>
    </x:row>
    <x:row r="461">
      <x:c r="A461" t="str">
        <x:v>D Headland|2026-05-22</x:v>
      </x:c>
      <x:c r="B461" s="888" t="n">
        <x:v>46164</x:v>
      </x:c>
      <x:c r="C461" t="str">
        <x:v>D Headland</x:v>
      </x:c>
      <x:c r="D461" t="str">
        <x:v>Permanent</x:v>
      </x:c>
      <x:c r="E461" t="str">
        <x:v>Thurrock</x:v>
      </x:c>
      <x:c r="F461" t="str">
        <x:v>Operative Porter</x:v>
      </x:c>
      <x:c r="G461"/>
      <x:c r="H461"/>
      <x:c r="I461" s="22" t="n">
        <x:v>0</x:v>
      </x:c>
      <x:c r="J461" t="str">
        <x:v>Annual leave</x:v>
      </x:c>
      <x:c r="K461" t="str">
        <x:v>Employee 1504; home branch Thurrock; assigned role Operative Porter | Leave: Annual Leave (Hours) | Leave calendar basis: Variable-pattern period</x:v>
      </x:c>
      <x:c r="L461" t="str">
        <x:v>Include</x:v>
      </x:c>
      <x:c r="M461"/>
      <x:c r="N461"/>
    </x:row>
    <x:row r="462">
      <x:c r="A462" t="str">
        <x:v>D Headland|2026-05-25</x:v>
      </x:c>
      <x:c r="B462" s="888" t="n">
        <x:v>46167</x:v>
      </x:c>
      <x:c r="C462" t="str">
        <x:v>D Headland</x:v>
      </x:c>
      <x:c r="D462" t="str">
        <x:v>Permanent</x:v>
      </x:c>
      <x:c r="E462" t="str">
        <x:v>Thurrock</x:v>
      </x:c>
      <x:c r="F462" t="str">
        <x:v>Operative Porter</x:v>
      </x:c>
      <x:c r="G462"/>
      <x:c r="H462"/>
      <x:c r="I462" s="22" t="n">
        <x:v>0</x:v>
      </x:c>
      <x:c r="J462" t="str">
        <x:v>Annual leave</x:v>
      </x:c>
      <x:c r="K462" t="str">
        <x:v>Employee 1504; home branch Thurrock; assigned role Operative Porter | Leave: Annual Leave (Hours) | Leave calendar basis: Variable-pattern period</x:v>
      </x:c>
      <x:c r="L462" t="str">
        <x:v>Include</x:v>
      </x:c>
      <x:c r="M462"/>
      <x:c r="N462"/>
    </x:row>
    <x:row r="463">
      <x:c r="A463" t="str">
        <x:v>D Headland|2026-05-26</x:v>
      </x:c>
      <x:c r="B463" s="888" t="n">
        <x:v>46168</x:v>
      </x:c>
      <x:c r="C463" t="str">
        <x:v>D Headland</x:v>
      </x:c>
      <x:c r="D463" t="str">
        <x:v>Permanent</x:v>
      </x:c>
      <x:c r="E463" t="str">
        <x:v>Thurrock</x:v>
      </x:c>
      <x:c r="F463" t="str">
        <x:v>Operative Porter</x:v>
      </x:c>
      <x:c r="G463" t="str">
        <x:v>400260</x:v>
      </x:c>
      <x:c r="H463" t="str">
        <x:v>Apple Europe Limited</x:v>
      </x:c>
      <x:c r="I463" s="22" t="n">
        <x:v>11.5</x:v>
      </x:c>
      <x:c r="J463" t="str">
        <x:v>Worked</x:v>
      </x:c>
      <x:c r="K463" t="str">
        <x:v>Employee 1504; home branch Thurrock; assigned role Operative Porter | Deployment branch: Thurrock | Actual role: Operative Skilled | Jobs: 400260 | Customers: Apple Europe Limited | Actual hours: 11.5; source records: 1</x:v>
      </x:c>
      <x:c r="L463" t="str">
        <x:v>Include</x:v>
      </x:c>
      <x:c r="M463"/>
      <x:c r="N463"/>
    </x:row>
    <x:row r="464">
      <x:c r="A464" t="str">
        <x:v>D Headland|2026-05-27</x:v>
      </x:c>
      <x:c r="B464" s="888" t="n">
        <x:v>46169</x:v>
      </x:c>
      <x:c r="C464" t="str">
        <x:v>D Headland</x:v>
      </x:c>
      <x:c r="D464" t="str">
        <x:v>Permanent</x:v>
      </x:c>
      <x:c r="E464" t="str">
        <x:v>Thurrock</x:v>
      </x:c>
      <x:c r="F464" t="str">
        <x:v>Operative Porter</x:v>
      </x:c>
      <x:c r="G464" t="str">
        <x:v>400260</x:v>
      </x:c>
      <x:c r="H464" t="str">
        <x:v>Apple Europe Limited</x:v>
      </x:c>
      <x:c r="I464" s="22" t="n">
        <x:v>11.5</x:v>
      </x:c>
      <x:c r="J464" t="str">
        <x:v>Worked</x:v>
      </x:c>
      <x:c r="K464" t="str">
        <x:v>Employee 1504; home branch Thurrock; assigned role Operative Porter | Deployment branch: Thurrock | Actual role: Operative Skilled | Jobs: 400260 | Customers: Apple Europe Limited | Actual hours: 11.5; source records: 1</x:v>
      </x:c>
      <x:c r="L464" t="str">
        <x:v>Include</x:v>
      </x:c>
      <x:c r="M464"/>
      <x:c r="N464"/>
    </x:row>
    <x:row r="465">
      <x:c r="A465" t="str">
        <x:v>D Headland|2026-05-28</x:v>
      </x:c>
      <x:c r="B465" s="888" t="n">
        <x:v>46170</x:v>
      </x:c>
      <x:c r="C465" t="str">
        <x:v>D Headland</x:v>
      </x:c>
      <x:c r="D465" t="str">
        <x:v>Permanent</x:v>
      </x:c>
      <x:c r="E465" t="str">
        <x:v>Thurrock</x:v>
      </x:c>
      <x:c r="F465" t="str">
        <x:v>Operative Porter</x:v>
      </x:c>
      <x:c r="G465" t="str">
        <x:v>400260</x:v>
      </x:c>
      <x:c r="H465" t="str">
        <x:v>Apple Europe Limited</x:v>
      </x:c>
      <x:c r="I465" s="22" t="n">
        <x:v>11.5</x:v>
      </x:c>
      <x:c r="J465" t="str">
        <x:v>Worked</x:v>
      </x:c>
      <x:c r="K465" t="str">
        <x:v>Employee 1504; home branch Thurrock; assigned role Operative Porter | Deployment branch: Thurrock | Actual role: Operative Skilled | Jobs: 400260 | Customers: Apple Europe Limited | Actual hours: 11.5; source records: 1</x:v>
      </x:c>
      <x:c r="L465" t="str">
        <x:v>Include</x:v>
      </x:c>
      <x:c r="M465"/>
      <x:c r="N465"/>
    </x:row>
    <x:row r="466">
      <x:c r="A466" t="str">
        <x:v>D Headland|2026-05-29</x:v>
      </x:c>
      <x:c r="B466" s="888" t="n">
        <x:v>46171</x:v>
      </x:c>
      <x:c r="C466" t="str">
        <x:v>D Headland</x:v>
      </x:c>
      <x:c r="D466" t="str">
        <x:v>Permanent</x:v>
      </x:c>
      <x:c r="E466" t="str">
        <x:v>Thurrock</x:v>
      </x:c>
      <x:c r="F466" t="str">
        <x:v>Operative Porter</x:v>
      </x:c>
      <x:c r="G466" t="str">
        <x:v>400260</x:v>
      </x:c>
      <x:c r="H466" t="str">
        <x:v>Apple Europe Limited</x:v>
      </x:c>
      <x:c r="I466" s="22" t="n">
        <x:v>11.5</x:v>
      </x:c>
      <x:c r="J466" t="str">
        <x:v>Worked</x:v>
      </x:c>
      <x:c r="K466" t="str">
        <x:v>Employee 1504; home branch Thurrock; assigned role Operative Porter | Deployment branch: Thurrock | Actual role: Operative Skilled | Jobs: 400260 | Customers: Apple Europe Limited | Actual hours: 11.5; source records: 1</x:v>
      </x:c>
      <x:c r="L466" t="str">
        <x:v>Include</x:v>
      </x:c>
      <x:c r="M466"/>
      <x:c r="N466"/>
    </x:row>
    <x:row r="467">
      <x:c r="A467" t="str">
        <x:v>D Hodgson (B)|2026-05-01</x:v>
      </x:c>
      <x:c r="B467" s="888" t="n">
        <x:v>46143</x:v>
      </x:c>
      <x:c r="C467" t="str">
        <x:v>D Hodgson (B)</x:v>
      </x:c>
      <x:c r="D467" t="str">
        <x:v>Permanent</x:v>
      </x:c>
      <x:c r="E467" t="str">
        <x:v>Thurrock</x:v>
      </x:c>
      <x:c r="F467" t="str">
        <x:v>Operative Skilled</x:v>
      </x:c>
      <x:c r="G467" t="str">
        <x:v>401559</x:v>
      </x:c>
      <x:c r="H467" t="str">
        <x:v>UBS Europe SE Luxembourg</x:v>
      </x:c>
      <x:c r="I467" s="22" t="n">
        <x:v>17</x:v>
      </x:c>
      <x:c r="J467" t="str">
        <x:v>Worked</x:v>
      </x:c>
      <x:c r="K467" t="str">
        <x:v>Employee 1508; home branch Thurrock; assigned role Operative Skilled | Deployment branch: Thurrock | Actual role: Operative Skilled | Jobs: 401559 | Customers: UBS Europe SE Luxembourg | Actual hours: 17.0; source records: 1</x:v>
      </x:c>
      <x:c r="L467" t="str">
        <x:v>Include</x:v>
      </x:c>
      <x:c r="M467"/>
      <x:c r="N467"/>
    </x:row>
    <x:row r="468">
      <x:c r="A468" t="str">
        <x:v>D Hodgson (B)|2026-05-02</x:v>
      </x:c>
      <x:c r="B468" s="888" t="n">
        <x:v>46144</x:v>
      </x:c>
      <x:c r="C468" t="str">
        <x:v>D Hodgson (B)</x:v>
      </x:c>
      <x:c r="D468" t="str">
        <x:v>Permanent</x:v>
      </x:c>
      <x:c r="E468" t="str">
        <x:v>Thurrock</x:v>
      </x:c>
      <x:c r="F468" t="str">
        <x:v>Operative Skilled</x:v>
      </x:c>
      <x:c r="G468" t="str">
        <x:v>401559</x:v>
      </x:c>
      <x:c r="H468" t="str">
        <x:v>UBS Europe SE Luxembourg</x:v>
      </x:c>
      <x:c r="I468" s="22" t="n">
        <x:v>8.5</x:v>
      </x:c>
      <x:c r="J468" t="str">
        <x:v>Worked</x:v>
      </x:c>
      <x:c r="K468" t="str">
        <x:v>Employee 1508; home branch Thurrock; assigned role Operative Skilled | Deployment branch: Thurrock | Actual role: Operative Skilled | Jobs: 401559 | Customers: UBS Europe SE Luxembourg | Actual hours: 8.5; source records: 1</x:v>
      </x:c>
      <x:c r="L468" t="str">
        <x:v>Include</x:v>
      </x:c>
      <x:c r="M468"/>
      <x:c r="N468"/>
    </x:row>
    <x:row r="469">
      <x:c r="A469" t="str">
        <x:v>D Hodgson (B)|2026-05-03</x:v>
      </x:c>
      <x:c r="B469" s="888" t="n">
        <x:v>46145</x:v>
      </x:c>
      <x:c r="C469" t="str">
        <x:v>D Hodgson (B)</x:v>
      </x:c>
      <x:c r="D469" t="str">
        <x:v>Permanent</x:v>
      </x:c>
      <x:c r="E469" t="str">
        <x:v>Thurrock</x:v>
      </x:c>
      <x:c r="F469" t="str">
        <x:v>Operative Skilled</x:v>
      </x:c>
      <x:c r="G469" t="str">
        <x:v>401559</x:v>
      </x:c>
      <x:c r="H469" t="str">
        <x:v>UBS Europe SE Luxembourg</x:v>
      </x:c>
      <x:c r="I469" s="22" t="n">
        <x:v>11.5</x:v>
      </x:c>
      <x:c r="J469" t="str">
        <x:v>Worked</x:v>
      </x:c>
      <x:c r="K469" t="str">
        <x:v>Employee 1508; home branch Thurrock; assigned role Operative Skilled | Deployment branch: Thurrock | Actual role: Operative Skilled | Jobs: 401559 | Customers: UBS Europe SE Luxembourg | Actual hours: 11.5; source records: 1</x:v>
      </x:c>
      <x:c r="L469" t="str">
        <x:v>Include</x:v>
      </x:c>
      <x:c r="M469"/>
      <x:c r="N469"/>
    </x:row>
    <x:row r="470">
      <x:c r="A470" t="str">
        <x:v>D Hodgson (B)|2026-05-04</x:v>
      </x:c>
      <x:c r="B470" s="888" t="n">
        <x:v>46146</x:v>
      </x:c>
      <x:c r="C470" t="str">
        <x:v>D Hodgson (B)</x:v>
      </x:c>
      <x:c r="D470" t="str">
        <x:v>Permanent</x:v>
      </x:c>
      <x:c r="E470" t="str">
        <x:v>Thurrock</x:v>
      </x:c>
      <x:c r="F470" t="str">
        <x:v>Operative Skilled</x:v>
      </x:c>
      <x:c r="G470"/>
      <x:c r="H470"/>
      <x:c r="I470" s="22" t="n">
        <x:v>0</x:v>
      </x:c>
      <x:c r="J470" t="str">
        <x:v>Annual leave</x:v>
      </x:c>
      <x:c r="K470" t="str">
        <x:v>Employee 1508; home branch Thurrock; assigned role Operative Skilled | Leave: Annual Leave (Hours) | Leave calendar basis: Variable-pattern period</x:v>
      </x:c>
      <x:c r="L470" t="str">
        <x:v>Include</x:v>
      </x:c>
      <x:c r="M470"/>
      <x:c r="N470"/>
    </x:row>
    <x:row r="471">
      <x:c r="A471" t="str">
        <x:v>D Hodgson (B)|2026-05-05</x:v>
      </x:c>
      <x:c r="B471" s="888" t="n">
        <x:v>46147</x:v>
      </x:c>
      <x:c r="C471" t="str">
        <x:v>D Hodgson (B)</x:v>
      </x:c>
      <x:c r="D471" t="str">
        <x:v>Permanent</x:v>
      </x:c>
      <x:c r="E471" t="str">
        <x:v>Thurrock</x:v>
      </x:c>
      <x:c r="F471" t="str">
        <x:v>Operative Skilled</x:v>
      </x:c>
      <x:c r="G471" t="str">
        <x:v>401966</x:v>
      </x:c>
      <x:c r="H471" t="str">
        <x:v>UBS Investment Bank</x:v>
      </x:c>
      <x:c r="I471" s="22" t="n">
        <x:v>8.5</x:v>
      </x:c>
      <x:c r="J471" t="str">
        <x:v>Worked</x:v>
      </x:c>
      <x:c r="K471" t="str">
        <x:v>Employee 1508; home branch Thurrock; assigned role Operative Skilled | Deployment branch: Thurrock | Actual role: Operative Skilled | Jobs: 401966 | Customers: UBS Investment Bank | Actual hours: 8.5; source records: 1</x:v>
      </x:c>
      <x:c r="L471" t="str">
        <x:v>Include</x:v>
      </x:c>
      <x:c r="M471"/>
      <x:c r="N471"/>
    </x:row>
    <x:row r="472">
      <x:c r="A472" t="str">
        <x:v>D Hodgson (B)|2026-05-06</x:v>
      </x:c>
      <x:c r="B472" s="888" t="n">
        <x:v>46148</x:v>
      </x:c>
      <x:c r="C472" t="str">
        <x:v>D Hodgson (B)</x:v>
      </x:c>
      <x:c r="D472" t="str">
        <x:v>Permanent</x:v>
      </x:c>
      <x:c r="E472" t="str">
        <x:v>Thurrock</x:v>
      </x:c>
      <x:c r="F472" t="str">
        <x:v>Operative Skilled</x:v>
      </x:c>
      <x:c r="G472" t="str">
        <x:v>401979</x:v>
      </x:c>
      <x:c r="H472" t="str">
        <x:v>Shawbrook Bank Ltd</x:v>
      </x:c>
      <x:c r="I472" s="22" t="n">
        <x:v>7.5</x:v>
      </x:c>
      <x:c r="J472" t="str">
        <x:v>Worked</x:v>
      </x:c>
      <x:c r="K472" t="str">
        <x:v>Employee 1508; home branch Thurrock; assigned role Operative Skilled | Deployment branch: Glasgow | Actual role: Operative Skilled | Jobs: 401979 | Customers: Shawbrook Bank Ltd | Actual hours: 7.5; source records: 1</x:v>
      </x:c>
      <x:c r="L472" t="str">
        <x:v>Include</x:v>
      </x:c>
      <x:c r="M472"/>
      <x:c r="N472"/>
    </x:row>
    <x:row r="473">
      <x:c r="A473" t="str">
        <x:v>D Hodgson (B)|2026-05-07</x:v>
      </x:c>
      <x:c r="B473" s="888" t="n">
        <x:v>46149</x:v>
      </x:c>
      <x:c r="C473" t="str">
        <x:v>D Hodgson (B)</x:v>
      </x:c>
      <x:c r="D473" t="str">
        <x:v>Permanent</x:v>
      </x:c>
      <x:c r="E473" t="str">
        <x:v>Thurrock</x:v>
      </x:c>
      <x:c r="F473" t="str">
        <x:v>Operative Skilled</x:v>
      </x:c>
      <x:c r="G473" t="str">
        <x:v>396388</x:v>
      </x:c>
      <x:c r="H473" t="str">
        <x:v>Ministry of Defence</x:v>
      </x:c>
      <x:c r="I473" s="22" t="n">
        <x:v>8.5</x:v>
      </x:c>
      <x:c r="J473" t="str">
        <x:v>Worked</x:v>
      </x:c>
      <x:c r="K473" t="str">
        <x:v>Employee 1508; home branch Thurrock; assigned role Operative Skilled | Deployment branch: Thurrock | Actual role: Operative Porter | Jobs: 396388 | Customers: Ministry of Defence | Actual hours: 8.5; source records: 1</x:v>
      </x:c>
      <x:c r="L473" t="str">
        <x:v>Include</x:v>
      </x:c>
      <x:c r="M473"/>
      <x:c r="N473"/>
    </x:row>
    <x:row r="474">
      <x:c r="A474" t="str">
        <x:v>D Hodgson (B)|2026-05-08</x:v>
      </x:c>
      <x:c r="B474" s="888" t="n">
        <x:v>46150</x:v>
      </x:c>
      <x:c r="C474" t="str">
        <x:v>D Hodgson (B)</x:v>
      </x:c>
      <x:c r="D474" t="str">
        <x:v>Permanent</x:v>
      </x:c>
      <x:c r="E474" t="str">
        <x:v>Thurrock</x:v>
      </x:c>
      <x:c r="F474" t="str">
        <x:v>Operative Skilled</x:v>
      </x:c>
      <x:c r="G474" t="str">
        <x:v>400315</x:v>
      </x:c>
      <x:c r="H474" t="str">
        <x:v>Accenture UK Ltd</x:v>
      </x:c>
      <x:c r="I474" s="22" t="n">
        <x:v>7.5</x:v>
      </x:c>
      <x:c r="J474" t="str">
        <x:v>Worked</x:v>
      </x:c>
      <x:c r="K474" t="str">
        <x:v>Employee 1508; home branch Thurrock; assigned role Operative Skilled | Deployment branch: Thurrock | Actual role: Operative Skilled | Jobs: 400315 | Customers: Accenture UK Ltd | Actual hours: 7.5; source records: 1</x:v>
      </x:c>
      <x:c r="L474" t="str">
        <x:v>Include</x:v>
      </x:c>
      <x:c r="M474"/>
      <x:c r="N474"/>
    </x:row>
    <x:row r="475">
      <x:c r="A475" t="str">
        <x:v>D Hodgson (B)|2026-05-11</x:v>
      </x:c>
      <x:c r="B475" s="888" t="n">
        <x:v>46153</x:v>
      </x:c>
      <x:c r="C475" t="str">
        <x:v>D Hodgson (B)</x:v>
      </x:c>
      <x:c r="D475" t="str">
        <x:v>Permanent</x:v>
      </x:c>
      <x:c r="E475" t="str">
        <x:v>Thurrock</x:v>
      </x:c>
      <x:c r="F475" t="str">
        <x:v>Operative Skilled</x:v>
      </x:c>
      <x:c r="G475" t="str">
        <x:v>400121</x:v>
      </x:c>
      <x:c r="H475" t="str">
        <x:v>BioChek (UK) Ltd</x:v>
      </x:c>
      <x:c r="I475" s="22" t="n">
        <x:v>9</x:v>
      </x:c>
      <x:c r="J475" t="str">
        <x:v>Worked</x:v>
      </x:c>
      <x:c r="K475" t="str">
        <x:v>Employee 1508; home branch Thurrock; assigned role Operative Skilled | Deployment branch: Oxford | Actual role: Operative Skilled | Jobs: 400121 | Customers: BioChek (UK) Ltd | Actual hours: 9.0; source records: 1</x:v>
      </x:c>
      <x:c r="L475" t="str">
        <x:v>Include</x:v>
      </x:c>
      <x:c r="M475"/>
      <x:c r="N475"/>
    </x:row>
    <x:row r="476">
      <x:c r="A476" t="str">
        <x:v>D Hodgson (B)|2026-05-12</x:v>
      </x:c>
      <x:c r="B476" s="888" t="n">
        <x:v>46154</x:v>
      </x:c>
      <x:c r="C476" t="str">
        <x:v>D Hodgson (B)</x:v>
      </x:c>
      <x:c r="D476" t="str">
        <x:v>Permanent</x:v>
      </x:c>
      <x:c r="E476" t="str">
        <x:v>Thurrock</x:v>
      </x:c>
      <x:c r="F476" t="str">
        <x:v>Operative Skilled</x:v>
      </x:c>
      <x:c r="G476"/>
      <x:c r="H476"/>
      <x:c r="I476" s="22" t="n">
        <x:v>0</x:v>
      </x:c>
      <x:c r="J476" t="str">
        <x:v>Annual leave</x:v>
      </x:c>
      <x:c r="K476" t="str">
        <x:v>Employee 1508; home branch Thurrock; assigned role Operative Skilled | Leave: Annual Leave (Hours) | Leave calendar basis: Variable-pattern period</x:v>
      </x:c>
      <x:c r="L476" t="str">
        <x:v>Include</x:v>
      </x:c>
      <x:c r="M476"/>
      <x:c r="N476"/>
    </x:row>
    <x:row r="477">
      <x:c r="A477" t="str">
        <x:v>D Hodgson (B)|2026-05-13</x:v>
      </x:c>
      <x:c r="B477" s="888" t="n">
        <x:v>46155</x:v>
      </x:c>
      <x:c r="C477" t="str">
        <x:v>D Hodgson (B)</x:v>
      </x:c>
      <x:c r="D477" t="str">
        <x:v>Permanent</x:v>
      </x:c>
      <x:c r="E477" t="str">
        <x:v>Thurrock</x:v>
      </x:c>
      <x:c r="F477" t="str">
        <x:v>Operative Skilled</x:v>
      </x:c>
      <x:c r="G477"/>
      <x:c r="H477"/>
      <x:c r="I477" s="22" t="n">
        <x:v>0</x:v>
      </x:c>
      <x:c r="J477" t="str">
        <x:v>Annual leave</x:v>
      </x:c>
      <x:c r="K477" t="str">
        <x:v>Employee 1508; home branch Thurrock; assigned role Operative Skilled | Leave: Annual Leave (Hours) | Leave calendar basis: Variable-pattern period</x:v>
      </x:c>
      <x:c r="L477" t="str">
        <x:v>Include</x:v>
      </x:c>
      <x:c r="M477"/>
      <x:c r="N477"/>
    </x:row>
    <x:row r="478">
      <x:c r="A478" t="str">
        <x:v>D Hodgson (B)|2026-05-14</x:v>
      </x:c>
      <x:c r="B478" s="888" t="n">
        <x:v>46156</x:v>
      </x:c>
      <x:c r="C478" t="str">
        <x:v>D Hodgson (B)</x:v>
      </x:c>
      <x:c r="D478" t="str">
        <x:v>Permanent</x:v>
      </x:c>
      <x:c r="E478" t="str">
        <x:v>Thurrock</x:v>
      </x:c>
      <x:c r="F478" t="str">
        <x:v>Operative Skilled</x:v>
      </x:c>
      <x:c r="G478"/>
      <x:c r="H478"/>
      <x:c r="I478" s="22" t="n">
        <x:v>0</x:v>
      </x:c>
      <x:c r="J478" t="str">
        <x:v>Annual leave</x:v>
      </x:c>
      <x:c r="K478" t="str">
        <x:v>Employee 1508; home branch Thurrock; assigned role Operative Skilled | Leave: Annual Leave (Hours) | Leave calendar basis: Variable-pattern period</x:v>
      </x:c>
      <x:c r="L478" t="str">
        <x:v>Include</x:v>
      </x:c>
      <x:c r="M478"/>
      <x:c r="N478"/>
    </x:row>
    <x:row r="479">
      <x:c r="A479" t="str">
        <x:v>D Hodgson (B)|2026-05-15</x:v>
      </x:c>
      <x:c r="B479" s="888" t="n">
        <x:v>46157</x:v>
      </x:c>
      <x:c r="C479" t="str">
        <x:v>D Hodgson (B)</x:v>
      </x:c>
      <x:c r="D479" t="str">
        <x:v>Permanent</x:v>
      </x:c>
      <x:c r="E479" t="str">
        <x:v>Thurrock</x:v>
      </x:c>
      <x:c r="F479" t="str">
        <x:v>Operative Skilled</x:v>
      </x:c>
      <x:c r="G479" t="str">
        <x:v>402131</x:v>
      </x:c>
      <x:c r="H479" t="str">
        <x:v>London Metropolitan University</x:v>
      </x:c>
      <x:c r="I479" s="22" t="n">
        <x:v>5.5</x:v>
      </x:c>
      <x:c r="J479" t="str">
        <x:v>Worked</x:v>
      </x:c>
      <x:c r="K479" t="str">
        <x:v>Employee 1508; home branch Thurrock; assigned role Operative Skilled | Deployment branch: Thurrock | Actual role: Operative Skilled | Jobs: 402131 | Customers: London Metropolitan University | Actual hours: 5.5; source records: 1</x:v>
      </x:c>
      <x:c r="L479" t="str">
        <x:v>Include</x:v>
      </x:c>
      <x:c r="M479"/>
      <x:c r="N479"/>
    </x:row>
    <x:row r="480">
      <x:c r="A480" t="str">
        <x:v>D Hodgson (B)|2026-05-18</x:v>
      </x:c>
      <x:c r="B480" s="888" t="n">
        <x:v>46160</x:v>
      </x:c>
      <x:c r="C480" t="str">
        <x:v>D Hodgson (B)</x:v>
      </x:c>
      <x:c r="D480" t="str">
        <x:v>Permanent</x:v>
      </x:c>
      <x:c r="E480" t="str">
        <x:v>Thurrock</x:v>
      </x:c>
      <x:c r="F480" t="str">
        <x:v>Operative Skilled</x:v>
      </x:c>
      <x:c r="G480" t="str">
        <x:v>401890</x:v>
      </x:c>
      <x:c r="H480" t="str">
        <x:v>UBS EUROPE SE - Milan</x:v>
      </x:c>
      <x:c r="I480" s="22" t="n">
        <x:v>9.5</x:v>
      </x:c>
      <x:c r="J480" t="str">
        <x:v>Worked</x:v>
      </x:c>
      <x:c r="K480" t="str">
        <x:v>Employee 1508; home branch Thurrock; assigned role Operative Skilled | Deployment branch: Thurrock | Actual role: Operative Skilled | Jobs: 401890 | Customers: UBS EUROPE SE - Milan | Actual hours: 9.5; source records: 1</x:v>
      </x:c>
      <x:c r="L480" t="str">
        <x:v>Include</x:v>
      </x:c>
      <x:c r="M480"/>
      <x:c r="N480"/>
    </x:row>
    <x:row r="481">
      <x:c r="A481" t="str">
        <x:v>D Hodgson (B)|2026-05-19</x:v>
      </x:c>
      <x:c r="B481" s="888" t="n">
        <x:v>46161</x:v>
      </x:c>
      <x:c r="C481" t="str">
        <x:v>D Hodgson (B)</x:v>
      </x:c>
      <x:c r="D481" t="str">
        <x:v>Permanent</x:v>
      </x:c>
      <x:c r="E481" t="str">
        <x:v>Thurrock</x:v>
      </x:c>
      <x:c r="F481" t="str">
        <x:v>Operative Skilled</x:v>
      </x:c>
      <x:c r="G481" t="str">
        <x:v>401890</x:v>
      </x:c>
      <x:c r="H481" t="str">
        <x:v>UBS EUROPE SE - Milan</x:v>
      </x:c>
      <x:c r="I481" s="22" t="n">
        <x:v>11.5</x:v>
      </x:c>
      <x:c r="J481" t="str">
        <x:v>Worked</x:v>
      </x:c>
      <x:c r="K481" t="str">
        <x:v>Employee 1508; home branch Thurrock; assigned role Operative Skilled | Deployment branch: Thurrock | Actual role: Operative Skilled | Jobs: 401890 | Customers: UBS EUROPE SE - Milan | Actual hours: 11.5; source records: 1</x:v>
      </x:c>
      <x:c r="L481" t="str">
        <x:v>Include</x:v>
      </x:c>
      <x:c r="M481"/>
      <x:c r="N481"/>
    </x:row>
    <x:row r="482">
      <x:c r="A482" t="str">
        <x:v>D Hodgson (B)|2026-05-20</x:v>
      </x:c>
      <x:c r="B482" s="888" t="n">
        <x:v>46162</x:v>
      </x:c>
      <x:c r="C482" t="str">
        <x:v>D Hodgson (B)</x:v>
      </x:c>
      <x:c r="D482" t="str">
        <x:v>Permanent</x:v>
      </x:c>
      <x:c r="E482" t="str">
        <x:v>Thurrock</x:v>
      </x:c>
      <x:c r="F482" t="str">
        <x:v>Operative Skilled</x:v>
      </x:c>
      <x:c r="G482" t="str">
        <x:v>401890</x:v>
      </x:c>
      <x:c r="H482" t="str">
        <x:v>UBS EUROPE SE - Milan</x:v>
      </x:c>
      <x:c r="I482" s="22" t="n">
        <x:v>8.5</x:v>
      </x:c>
      <x:c r="J482" t="str">
        <x:v>Worked</x:v>
      </x:c>
      <x:c r="K482" t="str">
        <x:v>Employee 1508; home branch Thurrock; assigned role Operative Skilled | Deployment branch: Thurrock | Actual role: Operative Skilled | Jobs: 401890 | Customers: UBS EUROPE SE - Milan | Actual hours: 8.5; source records: 1</x:v>
      </x:c>
      <x:c r="L482" t="str">
        <x:v>Include</x:v>
      </x:c>
      <x:c r="M482"/>
      <x:c r="N482"/>
    </x:row>
    <x:row r="483">
      <x:c r="A483" t="str">
        <x:v>D Hodgson (B)|2026-05-21</x:v>
      </x:c>
      <x:c r="B483" s="888" t="n">
        <x:v>46163</x:v>
      </x:c>
      <x:c r="C483" t="str">
        <x:v>D Hodgson (B)</x:v>
      </x:c>
      <x:c r="D483" t="str">
        <x:v>Permanent</x:v>
      </x:c>
      <x:c r="E483" t="str">
        <x:v>Thurrock</x:v>
      </x:c>
      <x:c r="F483" t="str">
        <x:v>Operative Skilled</x:v>
      </x:c>
      <x:c r="G483" t="str">
        <x:v>401890</x:v>
      </x:c>
      <x:c r="H483" t="str">
        <x:v>UBS EUROPE SE - Milan</x:v>
      </x:c>
      <x:c r="I483" s="22" t="n">
        <x:v>8.5</x:v>
      </x:c>
      <x:c r="J483" t="str">
        <x:v>Worked</x:v>
      </x:c>
      <x:c r="K483" t="str">
        <x:v>Employee 1508; home branch Thurrock; assigned role Operative Skilled | Deployment branch: Thurrock | Actual role: Operative Skilled | Jobs: 401890 | Customers: UBS EUROPE SE - Milan | Actual hours: 8.5; source records: 1</x:v>
      </x:c>
      <x:c r="L483" t="str">
        <x:v>Include</x:v>
      </x:c>
      <x:c r="M483"/>
      <x:c r="N483"/>
    </x:row>
    <x:row r="484">
      <x:c r="A484" t="str">
        <x:v>D Hodgson (B)|2026-05-22</x:v>
      </x:c>
      <x:c r="B484" s="888" t="n">
        <x:v>46164</x:v>
      </x:c>
      <x:c r="C484" t="str">
        <x:v>D Hodgson (B)</x:v>
      </x:c>
      <x:c r="D484" t="str">
        <x:v>Permanent</x:v>
      </x:c>
      <x:c r="E484" t="str">
        <x:v>Thurrock</x:v>
      </x:c>
      <x:c r="F484" t="str">
        <x:v>Operative Skilled</x:v>
      </x:c>
      <x:c r="G484" t="str">
        <x:v>401890</x:v>
      </x:c>
      <x:c r="H484" t="str">
        <x:v>UBS EUROPE SE - Milan</x:v>
      </x:c>
      <x:c r="I484" s="22" t="n">
        <x:v>17</x:v>
      </x:c>
      <x:c r="J484" t="str">
        <x:v>Worked</x:v>
      </x:c>
      <x:c r="K484" t="str">
        <x:v>Employee 1508; home branch Thurrock; assigned role Operative Skilled | Deployment branch: Thurrock | Actual role: Operative Skilled | Jobs: 401890 | Customers: UBS EUROPE SE - Milan | Actual hours: 17.0; source records: 1</x:v>
      </x:c>
      <x:c r="L484" t="str">
        <x:v>Include</x:v>
      </x:c>
      <x:c r="M484"/>
      <x:c r="N484"/>
    </x:row>
    <x:row r="485">
      <x:c r="A485" t="str">
        <x:v>D Hodgson (B)|2026-05-23</x:v>
      </x:c>
      <x:c r="B485" s="888" t="n">
        <x:v>46165</x:v>
      </x:c>
      <x:c r="C485" t="str">
        <x:v>D Hodgson (B)</x:v>
      </x:c>
      <x:c r="D485" t="str">
        <x:v>Permanent</x:v>
      </x:c>
      <x:c r="E485" t="str">
        <x:v>Thurrock</x:v>
      </x:c>
      <x:c r="F485" t="str">
        <x:v>Operative Skilled</x:v>
      </x:c>
      <x:c r="G485" t="str">
        <x:v>401890</x:v>
      </x:c>
      <x:c r="H485" t="str">
        <x:v>UBS EUROPE SE - Milan</x:v>
      </x:c>
      <x:c r="I485" s="22" t="n">
        <x:v>8.5</x:v>
      </x:c>
      <x:c r="J485" t="str">
        <x:v>Worked</x:v>
      </x:c>
      <x:c r="K485" t="str">
        <x:v>Employee 1508; home branch Thurrock; assigned role Operative Skilled | Deployment branch: Thurrock | Actual role: Operative Skilled | Jobs: 401890 | Customers: UBS EUROPE SE - Milan | Actual hours: 8.5; source records: 1</x:v>
      </x:c>
      <x:c r="L485" t="str">
        <x:v>Include</x:v>
      </x:c>
      <x:c r="M485"/>
      <x:c r="N485"/>
    </x:row>
    <x:row r="486">
      <x:c r="A486" t="str">
        <x:v>D Hodgson (B)|2026-05-24</x:v>
      </x:c>
      <x:c r="B486" s="888" t="n">
        <x:v>46166</x:v>
      </x:c>
      <x:c r="C486" t="str">
        <x:v>D Hodgson (B)</x:v>
      </x:c>
      <x:c r="D486" t="str">
        <x:v>Permanent</x:v>
      </x:c>
      <x:c r="E486" t="str">
        <x:v>Thurrock</x:v>
      </x:c>
      <x:c r="F486" t="str">
        <x:v>Operative Skilled</x:v>
      </x:c>
      <x:c r="G486" t="str">
        <x:v>401890</x:v>
      </x:c>
      <x:c r="H486" t="str">
        <x:v>UBS EUROPE SE - Milan</x:v>
      </x:c>
      <x:c r="I486" s="22" t="n">
        <x:v>11.5</x:v>
      </x:c>
      <x:c r="J486" t="str">
        <x:v>Worked</x:v>
      </x:c>
      <x:c r="K486" t="str">
        <x:v>Employee 1508; home branch Thurrock; assigned role Operative Skilled | Deployment branch: Thurrock | Actual role: Operative Skilled | Jobs: 401890 | Customers: UBS EUROPE SE - Milan | Actual hours: 11.5; source records: 1</x:v>
      </x:c>
      <x:c r="L486" t="str">
        <x:v>Include</x:v>
      </x:c>
      <x:c r="M486"/>
      <x:c r="N486"/>
    </x:row>
    <x:row r="487">
      <x:c r="A487" t="str">
        <x:v>D Hodgson (B)|2026-05-25</x:v>
      </x:c>
      <x:c r="B487" s="888" t="n">
        <x:v>46167</x:v>
      </x:c>
      <x:c r="C487" t="str">
        <x:v>D Hodgson (B)</x:v>
      </x:c>
      <x:c r="D487" t="str">
        <x:v>Permanent</x:v>
      </x:c>
      <x:c r="E487" t="str">
        <x:v>Thurrock</x:v>
      </x:c>
      <x:c r="F487" t="str">
        <x:v>Operative Skilled</x:v>
      </x:c>
      <x:c r="G487" t="str">
        <x:v>401890</x:v>
      </x:c>
      <x:c r="H487" t="str">
        <x:v>UBS EUROPE SE - Milan</x:v>
      </x:c>
      <x:c r="I487" s="22" t="n">
        <x:v>11.5</x:v>
      </x:c>
      <x:c r="J487" t="str">
        <x:v>Worked</x:v>
      </x:c>
      <x:c r="K487" t="str">
        <x:v>Employee 1508; home branch Thurrock; assigned role Operative Skilled | Deployment branch: Thurrock | Actual role: Operative Skilled | Jobs: 401890 | Customers: UBS EUROPE SE - Milan | Actual hours: 11.5; source records: 1</x:v>
      </x:c>
      <x:c r="L487" t="str">
        <x:v>Include</x:v>
      </x:c>
      <x:c r="M487"/>
      <x:c r="N487"/>
    </x:row>
    <x:row r="488">
      <x:c r="A488" t="str">
        <x:v>D Hodgson (B)|2026-05-26</x:v>
      </x:c>
      <x:c r="B488" s="888" t="n">
        <x:v>46168</x:v>
      </x:c>
      <x:c r="C488" t="str">
        <x:v>D Hodgson (B)</x:v>
      </x:c>
      <x:c r="D488" t="str">
        <x:v>Permanent</x:v>
      </x:c>
      <x:c r="E488" t="str">
        <x:v>Thurrock</x:v>
      </x:c>
      <x:c r="F488" t="str">
        <x:v>Operative Skilled</x:v>
      </x:c>
      <x:c r="G488" t="str">
        <x:v>401755</x:v>
      </x:c>
      <x:c r="H488" t="str">
        <x:v>UBS Europe SE Luxembourg</x:v>
      </x:c>
      <x:c r="I488" s="22" t="n">
        <x:v>8.5</x:v>
      </x:c>
      <x:c r="J488" t="str">
        <x:v>Worked</x:v>
      </x:c>
      <x:c r="K488" t="str">
        <x:v>Employee 1508; home branch Thurrock; assigned role Operative Skilled | Deployment branch: Thurrock | Actual role: Operative Porter | Jobs: 401755 | Customers: UBS Europe SE Luxembourg | Actual hours: 8.5; source records: 1</x:v>
      </x:c>
      <x:c r="L488" t="str">
        <x:v>Include</x:v>
      </x:c>
      <x:c r="M488"/>
      <x:c r="N488"/>
    </x:row>
    <x:row r="489">
      <x:c r="A489" t="str">
        <x:v>D Hodgson (B)|2026-05-27</x:v>
      </x:c>
      <x:c r="B489" s="888" t="n">
        <x:v>46169</x:v>
      </x:c>
      <x:c r="C489" t="str">
        <x:v>D Hodgson (B)</x:v>
      </x:c>
      <x:c r="D489" t="str">
        <x:v>Permanent</x:v>
      </x:c>
      <x:c r="E489" t="str">
        <x:v>Thurrock</x:v>
      </x:c>
      <x:c r="F489" t="str">
        <x:v>Operative Skilled</x:v>
      </x:c>
      <x:c r="G489" t="str">
        <x:v>402263</x:v>
      </x:c>
      <x:c r="H489" t="str">
        <x:v>UBS Europe SE Luxembourg</x:v>
      </x:c>
      <x:c r="I489" s="22" t="n">
        <x:v>8.5</x:v>
      </x:c>
      <x:c r="J489" t="str">
        <x:v>Worked</x:v>
      </x:c>
      <x:c r="K489" t="str">
        <x:v>Employee 1508; home branch Thurrock; assigned role Operative Skilled | Deployment branch: Thurrock | Actual role: Operative Skilled | Jobs: 402263 | Customers: UBS Europe SE Luxembourg | Actual hours: 8.5; source records: 1</x:v>
      </x:c>
      <x:c r="L489" t="str">
        <x:v>Include</x:v>
      </x:c>
      <x:c r="M489"/>
      <x:c r="N489"/>
    </x:row>
    <x:row r="490">
      <x:c r="A490" t="str">
        <x:v>D Hodgson (B)|2026-05-28</x:v>
      </x:c>
      <x:c r="B490" s="888" t="n">
        <x:v>46170</x:v>
      </x:c>
      <x:c r="C490" t="str">
        <x:v>D Hodgson (B)</x:v>
      </x:c>
      <x:c r="D490" t="str">
        <x:v>Permanent</x:v>
      </x:c>
      <x:c r="E490" t="str">
        <x:v>Thurrock</x:v>
      </x:c>
      <x:c r="F490" t="str">
        <x:v>Operative Skilled</x:v>
      </x:c>
      <x:c r="G490" t="str">
        <x:v>402263</x:v>
      </x:c>
      <x:c r="H490" t="str">
        <x:v>UBS Europe SE Luxembourg</x:v>
      </x:c>
      <x:c r="I490" s="22" t="n">
        <x:v>11.5</x:v>
      </x:c>
      <x:c r="J490" t="str">
        <x:v>Worked</x:v>
      </x:c>
      <x:c r="K490" t="str">
        <x:v>Employee 1508; home branch Thurrock; assigned role Operative Skilled | Deployment branch: Thurrock | Actual role: Operative Skilled | Jobs: 402263 | Customers: UBS Europe SE Luxembourg | Actual hours: 11.5; source records: 1</x:v>
      </x:c>
      <x:c r="L490" t="str">
        <x:v>Include</x:v>
      </x:c>
      <x:c r="M490"/>
      <x:c r="N490"/>
    </x:row>
    <x:row r="491">
      <x:c r="A491" t="str">
        <x:v>D Hodgson (B)|2026-05-29</x:v>
      </x:c>
      <x:c r="B491" s="888" t="n">
        <x:v>46171</x:v>
      </x:c>
      <x:c r="C491" t="str">
        <x:v>D Hodgson (B)</x:v>
      </x:c>
      <x:c r="D491" t="str">
        <x:v>Permanent</x:v>
      </x:c>
      <x:c r="E491" t="str">
        <x:v>Thurrock</x:v>
      </x:c>
      <x:c r="F491" t="str">
        <x:v>Operative Skilled</x:v>
      </x:c>
      <x:c r="G491" t="str">
        <x:v>402263</x:v>
      </x:c>
      <x:c r="H491" t="str">
        <x:v>UBS Europe SE Luxembourg</x:v>
      </x:c>
      <x:c r="I491" s="22" t="n">
        <x:v>11.5</x:v>
      </x:c>
      <x:c r="J491" t="str">
        <x:v>Worked</x:v>
      </x:c>
      <x:c r="K491" t="str">
        <x:v>Employee 1508; home branch Thurrock; assigned role Operative Skilled | Deployment branch: Thurrock | Actual role: Operative Skilled | Jobs: 402263 | Customers: UBS Europe SE Luxembourg | Actual hours: 11.5; source records: 1</x:v>
      </x:c>
      <x:c r="L491" t="str">
        <x:v>Include</x:v>
      </x:c>
      <x:c r="M491"/>
      <x:c r="N491"/>
    </x:row>
    <x:row r="492">
      <x:c r="A492" t="str">
        <x:v>D Hodgson (B)|2026-05-30</x:v>
      </x:c>
      <x:c r="B492" s="888" t="n">
        <x:v>46172</x:v>
      </x:c>
      <x:c r="C492" t="str">
        <x:v>D Hodgson (B)</x:v>
      </x:c>
      <x:c r="D492" t="str">
        <x:v>Permanent</x:v>
      </x:c>
      <x:c r="E492" t="str">
        <x:v>Thurrock</x:v>
      </x:c>
      <x:c r="F492" t="str">
        <x:v>Operative Skilled</x:v>
      </x:c>
      <x:c r="G492" t="str">
        <x:v>402263</x:v>
      </x:c>
      <x:c r="H492" t="str">
        <x:v>UBS Europe SE Luxembourg</x:v>
      </x:c>
      <x:c r="I492" s="22" t="n">
        <x:v>8.5</x:v>
      </x:c>
      <x:c r="J492" t="str">
        <x:v>Worked</x:v>
      </x:c>
      <x:c r="K492" t="str">
        <x:v>Employee 1508; home branch Thurrock; assigned role Operative Skilled | Deployment branch: Thurrock | Actual role: Operative Skilled | Jobs: 402263 | Customers: UBS Europe SE Luxembourg | Actual hours: 8.5; source records: 1</x:v>
      </x:c>
      <x:c r="L492" t="str">
        <x:v>Include</x:v>
      </x:c>
      <x:c r="M492"/>
      <x:c r="N492"/>
    </x:row>
    <x:row r="493">
      <x:c r="A493" t="str">
        <x:v>D Hodgson (B)|2026-05-31</x:v>
      </x:c>
      <x:c r="B493" s="888" t="n">
        <x:v>46173</x:v>
      </x:c>
      <x:c r="C493" t="str">
        <x:v>D Hodgson (B)</x:v>
      </x:c>
      <x:c r="D493" t="str">
        <x:v>Permanent</x:v>
      </x:c>
      <x:c r="E493" t="str">
        <x:v>Thurrock</x:v>
      </x:c>
      <x:c r="F493" t="str">
        <x:v>Operative Skilled</x:v>
      </x:c>
      <x:c r="G493" t="str">
        <x:v>402263</x:v>
      </x:c>
      <x:c r="H493" t="str">
        <x:v>UBS Europe SE Luxembourg</x:v>
      </x:c>
      <x:c r="I493" s="22" t="n">
        <x:v>11.5</x:v>
      </x:c>
      <x:c r="J493" t="str">
        <x:v>Worked</x:v>
      </x:c>
      <x:c r="K493" t="str">
        <x:v>Employee 1508; home branch Thurrock; assigned role Operative Skilled | Deployment branch: Thurrock | Actual role: Operative Skilled | Jobs: 402263 | Customers: UBS Europe SE Luxembourg | Actual hours: 11.5; source records: 1</x:v>
      </x:c>
      <x:c r="L493" t="str">
        <x:v>Include</x:v>
      </x:c>
      <x:c r="M493"/>
      <x:c r="N493"/>
    </x:row>
    <x:row r="494">
      <x:c r="A494" t="str">
        <x:v>D O'Brien|2026-05-01</x:v>
      </x:c>
      <x:c r="B494" s="888" t="n">
        <x:v>46143</x:v>
      </x:c>
      <x:c r="C494" t="str">
        <x:v>D O'Brien</x:v>
      </x:c>
      <x:c r="D494" t="str">
        <x:v>Permanent</x:v>
      </x:c>
      <x:c r="E494" t="str">
        <x:v>Thurrock</x:v>
      </x:c>
      <x:c r="F494" t="str">
        <x:v>Operative Porter</x:v>
      </x:c>
      <x:c r="G494" t="str">
        <x:v>401691</x:v>
      </x:c>
      <x:c r="H494" t="str">
        <x:v>Barking Learning Centre (Barking Library)</x:v>
      </x:c>
      <x:c r="I494" s="22" t="n">
        <x:v>6</x:v>
      </x:c>
      <x:c r="J494" t="str">
        <x:v>Worked</x:v>
      </x:c>
      <x:c r="K494" t="str">
        <x:v>Employee 2250; home branch Thurrock; assigned role Operative Porter | Deployment branch: Thurrock | Actual role: Operative Porter | Jobs: 401691 | Customers: Barking Learning Centre (Barking Library) | Actual hours: 6.0; source records: 1</x:v>
      </x:c>
      <x:c r="L494" t="str">
        <x:v>Include</x:v>
      </x:c>
      <x:c r="M494"/>
      <x:c r="N494"/>
    </x:row>
    <x:row r="495">
      <x:c r="A495" t="str">
        <x:v>D O'Brien|2026-05-05</x:v>
      </x:c>
      <x:c r="B495" s="888" t="n">
        <x:v>46147</x:v>
      </x:c>
      <x:c r="C495" t="str">
        <x:v>D O'Brien</x:v>
      </x:c>
      <x:c r="D495" t="str">
        <x:v>Permanent</x:v>
      </x:c>
      <x:c r="E495" t="str">
        <x:v>Thurrock</x:v>
      </x:c>
      <x:c r="F495" t="str">
        <x:v>Operative Porter</x:v>
      </x:c>
      <x:c r="G495" t="str">
        <x:v>384855B</x:v>
      </x:c>
      <x:c r="H495" t="str">
        <x:v>Royal Borough of Greenwich (Elections 2026)</x:v>
      </x:c>
      <x:c r="I495" s="22" t="n">
        <x:v>9.5</x:v>
      </x:c>
      <x:c r="J495" t="str">
        <x:v>Worked</x:v>
      </x:c>
      <x:c r="K495" t="str">
        <x:v>Employee 2250; home branch Thurrock; assigned role Operative Porter | Deployment branch: Croydon | Actual role: Operative Skilled | Jobs: 384855B | Customers: Royal Borough of Greenwich (Elections 2026) | Actual hours: 9.5; source records: 1</x:v>
      </x:c>
      <x:c r="L495" t="str">
        <x:v>Include</x:v>
      </x:c>
      <x:c r="M495"/>
      <x:c r="N495"/>
    </x:row>
    <x:row r="496">
      <x:c r="A496" t="str">
        <x:v>D O'Brien|2026-05-06</x:v>
      </x:c>
      <x:c r="B496" s="888" t="n">
        <x:v>46148</x:v>
      </x:c>
      <x:c r="C496" t="str">
        <x:v>D O'Brien</x:v>
      </x:c>
      <x:c r="D496" t="str">
        <x:v>Permanent</x:v>
      </x:c>
      <x:c r="E496" t="str">
        <x:v>Thurrock</x:v>
      </x:c>
      <x:c r="F496" t="str">
        <x:v>Operative Porter</x:v>
      </x:c>
      <x:c r="G496" t="str">
        <x:v>402058</x:v>
      </x:c>
      <x:c r="H496" t="str">
        <x:v>Shawbrook</x:v>
      </x:c>
      <x:c r="I496" s="22" t="n">
        <x:v>6.5</x:v>
      </x:c>
      <x:c r="J496" t="str">
        <x:v>Worked</x:v>
      </x:c>
      <x:c r="K496" t="str">
        <x:v>Employee 2250; home branch Thurrock; assigned role Operative Porter | Deployment branch: Thurrock | Actual role: Operative Porter | Jobs: 402058 | Customers: Shawbrook | Actual hours: 6.5; source records: 1</x:v>
      </x:c>
      <x:c r="L496" t="str">
        <x:v>Include</x:v>
      </x:c>
      <x:c r="M496"/>
      <x:c r="N496"/>
    </x:row>
    <x:row r="497">
      <x:c r="A497" t="str">
        <x:v>D O'Brien|2026-05-07</x:v>
      </x:c>
      <x:c r="B497" s="888" t="n">
        <x:v>46149</x:v>
      </x:c>
      <x:c r="C497" t="str">
        <x:v>D O'Brien</x:v>
      </x:c>
      <x:c r="D497" t="str">
        <x:v>Permanent</x:v>
      </x:c>
      <x:c r="E497" t="str">
        <x:v>Thurrock</x:v>
      </x:c>
      <x:c r="F497" t="str">
        <x:v>Operative Porter</x:v>
      </x:c>
      <x:c r="G497" t="str">
        <x:v>384855B</x:v>
      </x:c>
      <x:c r="H497" t="str">
        <x:v>Royal Borough of Greenwich (Elections 2026)</x:v>
      </x:c>
      <x:c r="I497" s="22" t="n">
        <x:v>9.5</x:v>
      </x:c>
      <x:c r="J497" t="str">
        <x:v>Worked</x:v>
      </x:c>
      <x:c r="K497" t="str">
        <x:v>Employee 2250; home branch Thurrock; assigned role Operative Porter | Deployment branch: Croydon | Actual role: Operative Skilled | Jobs: 384855B | Customers: Royal Borough of Greenwich (Elections 2026) | Actual hours: 9.5; source records: 1</x:v>
      </x:c>
      <x:c r="L497" t="str">
        <x:v>Include</x:v>
      </x:c>
      <x:c r="M497"/>
      <x:c r="N497"/>
    </x:row>
    <x:row r="498">
      <x:c r="A498" t="str">
        <x:v>D O'Brien|2026-05-08</x:v>
      </x:c>
      <x:c r="B498" s="888" t="n">
        <x:v>46150</x:v>
      </x:c>
      <x:c r="C498" t="str">
        <x:v>D O'Brien</x:v>
      </x:c>
      <x:c r="D498" t="str">
        <x:v>Permanent</x:v>
      </x:c>
      <x:c r="E498" t="str">
        <x:v>Thurrock</x:v>
      </x:c>
      <x:c r="F498" t="str">
        <x:v>Operative Porter</x:v>
      </x:c>
      <x:c r="G498" t="str">
        <x:v>384855B</x:v>
      </x:c>
      <x:c r="H498" t="str">
        <x:v>Royal Borough of Greenwich (Elections 2026)</x:v>
      </x:c>
      <x:c r="I498" s="22" t="n">
        <x:v>10</x:v>
      </x:c>
      <x:c r="J498" t="str">
        <x:v>Worked</x:v>
      </x:c>
      <x:c r="K498" t="str">
        <x:v>Employee 2250; home branch Thurrock; assigned role Operative Porter | Deployment branch: Croydon | Actual role: Operative Skilled | Jobs: 384855B | Customers: Royal Borough of Greenwich (Elections 2026) | Actual hours: 10.0; source records: 1</x:v>
      </x:c>
      <x:c r="L498" t="str">
        <x:v>Include</x:v>
      </x:c>
      <x:c r="M498"/>
      <x:c r="N498"/>
    </x:row>
    <x:row r="499">
      <x:c r="A499" t="str">
        <x:v>D O'Brien|2026-05-09</x:v>
      </x:c>
      <x:c r="B499" s="888" t="n">
        <x:v>46151</x:v>
      </x:c>
      <x:c r="C499" t="str">
        <x:v>D O'Brien</x:v>
      </x:c>
      <x:c r="D499" t="str">
        <x:v>Permanent</x:v>
      </x:c>
      <x:c r="E499" t="str">
        <x:v>Thurrock</x:v>
      </x:c>
      <x:c r="F499" t="str">
        <x:v>Operative Porter</x:v>
      </x:c>
      <x:c r="G499" t="str">
        <x:v>398532</x:v>
      </x:c>
      <x:c r="H499" t="str">
        <x:v>Southwark Local Elections 2026</x:v>
      </x:c>
      <x:c r="I499" s="22" t="n">
        <x:v>8.5</x:v>
      </x:c>
      <x:c r="J499" t="str">
        <x:v>Worked</x:v>
      </x:c>
      <x:c r="K499" t="str">
        <x:v>Employee 2250; home branch Thurrock; assigned role Operative Porter | Deployment branch: Croydon | Actual role: Operative Skilled | Jobs: 398532 | Customers: Southwark Local Elections 2026 | Actual hours: 8.5; source records: 1</x:v>
      </x:c>
      <x:c r="L499" t="str">
        <x:v>Include</x:v>
      </x:c>
      <x:c r="M499"/>
      <x:c r="N499"/>
    </x:row>
    <x:row r="500">
      <x:c r="A500" t="str">
        <x:v>D O'Brien|2026-05-11</x:v>
      </x:c>
      <x:c r="B500" s="888" t="n">
        <x:v>46153</x:v>
      </x:c>
      <x:c r="C500" t="str">
        <x:v>D O'Brien</x:v>
      </x:c>
      <x:c r="D500" t="str">
        <x:v>Permanent</x:v>
      </x:c>
      <x:c r="E500" t="str">
        <x:v>Thurrock</x:v>
      </x:c>
      <x:c r="F500" t="str">
        <x:v>Operative Porter</x:v>
      </x:c>
      <x:c r="G500" t="str">
        <x:v>384855B</x:v>
      </x:c>
      <x:c r="H500" t="str">
        <x:v>Royal Borough of Greenwich (Elections 2026)</x:v>
      </x:c>
      <x:c r="I500" s="22" t="n">
        <x:v>8.5</x:v>
      </x:c>
      <x:c r="J500" t="str">
        <x:v>Worked</x:v>
      </x:c>
      <x:c r="K500" t="str">
        <x:v>Employee 2250; home branch Thurrock; assigned role Operative Porter | Deployment branch: Croydon | Actual role: Operative Skilled | Jobs: 384855B | Customers: Royal Borough of Greenwich (Elections 2026) | Actual hours: 8.5; source records: 1</x:v>
      </x:c>
      <x:c r="L500" t="str">
        <x:v>Include</x:v>
      </x:c>
      <x:c r="M500"/>
      <x:c r="N500"/>
    </x:row>
    <x:row r="501">
      <x:c r="A501" t="str">
        <x:v>D O'Brien|2026-05-12</x:v>
      </x:c>
      <x:c r="B501" s="888" t="n">
        <x:v>46154</x:v>
      </x:c>
      <x:c r="C501" t="str">
        <x:v>D O'Brien</x:v>
      </x:c>
      <x:c r="D501" t="str">
        <x:v>Permanent</x:v>
      </x:c>
      <x:c r="E501" t="str">
        <x:v>Thurrock</x:v>
      </x:c>
      <x:c r="F501" t="str">
        <x:v>Operative Porter</x:v>
      </x:c>
      <x:c r="G501" t="str">
        <x:v>400253</x:v>
      </x:c>
      <x:c r="H501" t="str">
        <x:v>Anglia Ruskin University</x:v>
      </x:c>
      <x:c r="I501" s="22" t="n">
        <x:v>9</x:v>
      </x:c>
      <x:c r="J501" t="str">
        <x:v>Worked</x:v>
      </x:c>
      <x:c r="K501" t="str">
        <x:v>Employee 2250; home branch Thurrock; assigned role Operative Porter | Deployment branch: Thurrock | Actual role: Operative Skilled | Jobs: 400253 | Customers: Anglia Ruskin University | Actual hours: 9.0; source records: 1</x:v>
      </x:c>
      <x:c r="L501" t="str">
        <x:v>Include</x:v>
      </x:c>
      <x:c r="M501"/>
      <x:c r="N501"/>
    </x:row>
    <x:row r="502">
      <x:c r="A502" t="str">
        <x:v>D O'Brien|2026-05-13</x:v>
      </x:c>
      <x:c r="B502" s="888" t="n">
        <x:v>46155</x:v>
      </x:c>
      <x:c r="C502" t="str">
        <x:v>D O'Brien</x:v>
      </x:c>
      <x:c r="D502" t="str">
        <x:v>Permanent</x:v>
      </x:c>
      <x:c r="E502" t="str">
        <x:v>Thurrock</x:v>
      </x:c>
      <x:c r="F502" t="str">
        <x:v>Operative Porter</x:v>
      </x:c>
      <x:c r="G502"/>
      <x:c r="H502"/>
      <x:c r="I502" s="22" t="n">
        <x:v>0</x:v>
      </x:c>
      <x:c r="J502" t="str">
        <x:v>Other leave — Unpaid Leave (Authorised)</x:v>
      </x:c>
      <x:c r="K502" t="str">
        <x:v>Employee 2250; home branch Thurrock; assigned role Operative Porter | Leave: Unpaid Leave (Authorised) | Leave calendar basis: Fixed schedule</x:v>
      </x:c>
      <x:c r="L502" t="str">
        <x:v>Include</x:v>
      </x:c>
      <x:c r="M502"/>
      <x:c r="N502"/>
    </x:row>
    <x:row r="503">
      <x:c r="A503" t="str">
        <x:v>D O'Brien|2026-05-14</x:v>
      </x:c>
      <x:c r="B503" s="888" t="n">
        <x:v>46156</x:v>
      </x:c>
      <x:c r="C503" t="str">
        <x:v>D O'Brien</x:v>
      </x:c>
      <x:c r="D503" t="str">
        <x:v>Permanent</x:v>
      </x:c>
      <x:c r="E503" t="str">
        <x:v>Thurrock</x:v>
      </x:c>
      <x:c r="F503" t="str">
        <x:v>Operative Porter</x:v>
      </x:c>
      <x:c r="G503" t="str">
        <x:v>401573</x:v>
      </x:c>
      <x:c r="H503" t="str">
        <x:v>JP Morgan Limited</x:v>
      </x:c>
      <x:c r="I503" s="22" t="n">
        <x:v>8.5</x:v>
      </x:c>
      <x:c r="J503" t="str">
        <x:v>Worked</x:v>
      </x:c>
      <x:c r="K503" t="str">
        <x:v>Employee 2250; home branch Thurrock; assigned role Operative Porter | Deployment branch: Thurrock | Actual role: Operative Skilled | Jobs: 401573 | Customers: JP Morgan Limited | Actual hours: 8.5; source records: 1</x:v>
      </x:c>
      <x:c r="L503" t="str">
        <x:v>Include</x:v>
      </x:c>
      <x:c r="M503"/>
      <x:c r="N503"/>
    </x:row>
    <x:row r="504">
      <x:c r="A504" t="str">
        <x:v>D O'Brien|2026-05-15</x:v>
      </x:c>
      <x:c r="B504" s="888" t="n">
        <x:v>46157</x:v>
      </x:c>
      <x:c r="C504" t="str">
        <x:v>D O'Brien</x:v>
      </x:c>
      <x:c r="D504" t="str">
        <x:v>Permanent</x:v>
      </x:c>
      <x:c r="E504" t="str">
        <x:v>Thurrock</x:v>
      </x:c>
      <x:c r="F504" t="str">
        <x:v>Operative Porter</x:v>
      </x:c>
      <x:c r="G504" t="str">
        <x:v>398476A</x:v>
      </x:c>
      <x:c r="H504" t="str">
        <x:v>John/Mr Michael Christopher</x:v>
      </x:c>
      <x:c r="I504" s="22" t="n">
        <x:v>5.5</x:v>
      </x:c>
      <x:c r="J504" t="str">
        <x:v>Worked</x:v>
      </x:c>
      <x:c r="K504" t="str">
        <x:v>Employee 2250; home branch Thurrock; assigned role Operative Porter | Deployment branch: Thurrock | Actual role: Operative Skilled | Jobs: 398476A | Customers: John/Mr Michael Christopher | Actual hours: 5.5; source records: 1</x:v>
      </x:c>
      <x:c r="L504" t="str">
        <x:v>Include</x:v>
      </x:c>
      <x:c r="M504"/>
      <x:c r="N504"/>
    </x:row>
    <x:row r="505">
      <x:c r="A505" t="str">
        <x:v>D O'Brien|2026-05-18</x:v>
      </x:c>
      <x:c r="B505" s="888" t="n">
        <x:v>46160</x:v>
      </x:c>
      <x:c r="C505" t="str">
        <x:v>D O'Brien</x:v>
      </x:c>
      <x:c r="D505" t="str">
        <x:v>Permanent</x:v>
      </x:c>
      <x:c r="E505" t="str">
        <x:v>Thurrock</x:v>
      </x:c>
      <x:c r="F505" t="str">
        <x:v>Operative Porter</x:v>
      </x:c>
      <x:c r="G505" t="str">
        <x:v>402178</x:v>
      </x:c>
      <x:c r="H505" t="str">
        <x:v>Shawbrook</x:v>
      </x:c>
      <x:c r="I505" s="22" t="n">
        <x:v>5</x:v>
      </x:c>
      <x:c r="J505" t="str">
        <x:v>Worked</x:v>
      </x:c>
      <x:c r="K505" t="str">
        <x:v>Employee 2250; home branch Thurrock; assigned role Operative Porter | Deployment branch: Thurrock | Actual role: Operative Porter | Jobs: 402178 | Customers: Shawbrook | Actual hours: 5.0; source records: 1</x:v>
      </x:c>
      <x:c r="L505" t="str">
        <x:v>Include</x:v>
      </x:c>
      <x:c r="M505"/>
      <x:c r="N505"/>
    </x:row>
    <x:row r="506">
      <x:c r="A506" t="str">
        <x:v>D O'Brien|2026-05-19</x:v>
      </x:c>
      <x:c r="B506" s="888" t="n">
        <x:v>46161</x:v>
      </x:c>
      <x:c r="C506" t="str">
        <x:v>D O'Brien</x:v>
      </x:c>
      <x:c r="D506" t="str">
        <x:v>Permanent</x:v>
      </x:c>
      <x:c r="E506" t="str">
        <x:v>Thurrock</x:v>
      </x:c>
      <x:c r="F506" t="str">
        <x:v>Operative Porter</x:v>
      </x:c>
      <x:c r="G506" t="str">
        <x:v>402308</x:v>
      </x:c>
      <x:c r="H506" t="str">
        <x:v>London Metropolitan University</x:v>
      </x:c>
      <x:c r="I506" s="22" t="n">
        <x:v>8</x:v>
      </x:c>
      <x:c r="J506" t="str">
        <x:v>Worked</x:v>
      </x:c>
      <x:c r="K506" t="str">
        <x:v>Employee 2250; home branch Thurrock; assigned role Operative Porter | Deployment branch: Thurrock | Actual role: Operative Skilled | Jobs: 402308 | Customers: London Metropolitan University | Actual hours: 8.0; source records: 1</x:v>
      </x:c>
      <x:c r="L506" t="str">
        <x:v>Include</x:v>
      </x:c>
      <x:c r="M506"/>
      <x:c r="N506"/>
    </x:row>
    <x:row r="507">
      <x:c r="A507" t="str">
        <x:v>D O'Brien|2026-05-20</x:v>
      </x:c>
      <x:c r="B507" s="888" t="n">
        <x:v>46162</x:v>
      </x:c>
      <x:c r="C507" t="str">
        <x:v>D O'Brien</x:v>
      </x:c>
      <x:c r="D507" t="str">
        <x:v>Permanent</x:v>
      </x:c>
      <x:c r="E507" t="str">
        <x:v>Thurrock</x:v>
      </x:c>
      <x:c r="F507" t="str">
        <x:v>Operative Porter</x:v>
      </x:c>
      <x:c r="G507" t="str">
        <x:v>401755</x:v>
      </x:c>
      <x:c r="H507" t="str">
        <x:v>UBS Europe SE Luxembourg</x:v>
      </x:c>
      <x:c r="I507" s="22" t="n">
        <x:v>11.5</x:v>
      </x:c>
      <x:c r="J507" t="str">
        <x:v>Worked</x:v>
      </x:c>
      <x:c r="K507" t="str">
        <x:v>Employee 2250; home branch Thurrock; assigned role Operative Porter | Deployment branch: Thurrock | Actual role: Operative Skilled | Jobs: 401755 | Customers: UBS Europe SE Luxembourg | Actual hours: 11.5; source records: 1</x:v>
      </x:c>
      <x:c r="L507" t="str">
        <x:v>Include</x:v>
      </x:c>
      <x:c r="M507"/>
      <x:c r="N507"/>
    </x:row>
    <x:row r="508">
      <x:c r="A508" t="str">
        <x:v>D O'Brien|2026-05-21</x:v>
      </x:c>
      <x:c r="B508" s="888" t="n">
        <x:v>46163</x:v>
      </x:c>
      <x:c r="C508" t="str">
        <x:v>D O'Brien</x:v>
      </x:c>
      <x:c r="D508" t="str">
        <x:v>Permanent</x:v>
      </x:c>
      <x:c r="E508" t="str">
        <x:v>Thurrock</x:v>
      </x:c>
      <x:c r="F508" t="str">
        <x:v>Operative Porter</x:v>
      </x:c>
      <x:c r="G508" t="str">
        <x:v>401755</x:v>
      </x:c>
      <x:c r="H508" t="str">
        <x:v>UBS Europe SE Luxembourg</x:v>
      </x:c>
      <x:c r="I508" s="22" t="n">
        <x:v>8.5</x:v>
      </x:c>
      <x:c r="J508" t="str">
        <x:v>Worked</x:v>
      </x:c>
      <x:c r="K508" t="str">
        <x:v>Employee 2250; home branch Thurrock; assigned role Operative Porter | Deployment branch: Thurrock | Actual role: Operative Skilled | Jobs: 401755 | Customers: UBS Europe SE Luxembourg | Actual hours: 8.5; source records: 1</x:v>
      </x:c>
      <x:c r="L508" t="str">
        <x:v>Include</x:v>
      </x:c>
      <x:c r="M508"/>
      <x:c r="N508"/>
    </x:row>
    <x:row r="509">
      <x:c r="A509" t="str">
        <x:v>D O'Brien|2026-05-22</x:v>
      </x:c>
      <x:c r="B509" s="888" t="n">
        <x:v>46164</x:v>
      </x:c>
      <x:c r="C509" t="str">
        <x:v>D O'Brien</x:v>
      </x:c>
      <x:c r="D509" t="str">
        <x:v>Permanent</x:v>
      </x:c>
      <x:c r="E509" t="str">
        <x:v>Thurrock</x:v>
      </x:c>
      <x:c r="F509" t="str">
        <x:v>Operative Porter</x:v>
      </x:c>
      <x:c r="G509" t="str">
        <x:v>401755</x:v>
      </x:c>
      <x:c r="H509" t="str">
        <x:v>UBS Europe SE Luxembourg</x:v>
      </x:c>
      <x:c r="I509" s="22" t="n">
        <x:v>17</x:v>
      </x:c>
      <x:c r="J509" t="str">
        <x:v>Worked</x:v>
      </x:c>
      <x:c r="K509" t="str">
        <x:v>Employee 2250; home branch Thurrock; assigned role Operative Porter | Deployment branch: Thurrock | Actual role: Operative Skilled | Jobs: 401755 | Customers: UBS Europe SE Luxembourg | Actual hours: 17.0; source records: 1</x:v>
      </x:c>
      <x:c r="L509" t="str">
        <x:v>Include</x:v>
      </x:c>
      <x:c r="M509"/>
      <x:c r="N509"/>
    </x:row>
    <x:row r="510">
      <x:c r="A510" t="str">
        <x:v>D O'Brien|2026-05-23</x:v>
      </x:c>
      <x:c r="B510" s="888" t="n">
        <x:v>46165</x:v>
      </x:c>
      <x:c r="C510" t="str">
        <x:v>D O'Brien</x:v>
      </x:c>
      <x:c r="D510" t="str">
        <x:v>Permanent</x:v>
      </x:c>
      <x:c r="E510" t="str">
        <x:v>Thurrock</x:v>
      </x:c>
      <x:c r="F510" t="str">
        <x:v>Operative Porter</x:v>
      </x:c>
      <x:c r="G510" t="str">
        <x:v>401755</x:v>
      </x:c>
      <x:c r="H510" t="str">
        <x:v>UBS Europe SE Luxembourg</x:v>
      </x:c>
      <x:c r="I510" s="22" t="n">
        <x:v>8.5</x:v>
      </x:c>
      <x:c r="J510" t="str">
        <x:v>Worked</x:v>
      </x:c>
      <x:c r="K510" t="str">
        <x:v>Employee 2250; home branch Thurrock; assigned role Operative Porter | Deployment branch: Thurrock | Actual role: Operative Skilled | Jobs: 401755 | Customers: UBS Europe SE Luxembourg | Actual hours: 8.5; source records: 1</x:v>
      </x:c>
      <x:c r="L510" t="str">
        <x:v>Include</x:v>
      </x:c>
      <x:c r="M510"/>
      <x:c r="N510"/>
    </x:row>
    <x:row r="511">
      <x:c r="A511" t="str">
        <x:v>D O'Brien|2026-05-24</x:v>
      </x:c>
      <x:c r="B511" s="888" t="n">
        <x:v>46166</x:v>
      </x:c>
      <x:c r="C511" t="str">
        <x:v>D O'Brien</x:v>
      </x:c>
      <x:c r="D511" t="str">
        <x:v>Permanent</x:v>
      </x:c>
      <x:c r="E511" t="str">
        <x:v>Thurrock</x:v>
      </x:c>
      <x:c r="F511" t="str">
        <x:v>Operative Porter</x:v>
      </x:c>
      <x:c r="G511" t="str">
        <x:v>401755</x:v>
      </x:c>
      <x:c r="H511" t="str">
        <x:v>UBS Europe SE Luxembourg</x:v>
      </x:c>
      <x:c r="I511" s="22" t="n">
        <x:v>11.5</x:v>
      </x:c>
      <x:c r="J511" t="str">
        <x:v>Worked</x:v>
      </x:c>
      <x:c r="K511" t="str">
        <x:v>Employee 2250; home branch Thurrock; assigned role Operative Porter | Deployment branch: Thurrock | Actual role: Operative Skilled | Jobs: 401755 | Customers: UBS Europe SE Luxembourg | Actual hours: 11.5; source records: 1</x:v>
      </x:c>
      <x:c r="L511" t="str">
        <x:v>Include</x:v>
      </x:c>
      <x:c r="M511"/>
      <x:c r="N511"/>
    </x:row>
    <x:row r="512">
      <x:c r="A512" t="str">
        <x:v>D O'Brien|2026-05-26</x:v>
      </x:c>
      <x:c r="B512" s="888" t="n">
        <x:v>46168</x:v>
      </x:c>
      <x:c r="C512" t="str">
        <x:v>D O'Brien</x:v>
      </x:c>
      <x:c r="D512" t="str">
        <x:v>Permanent</x:v>
      </x:c>
      <x:c r="E512" t="str">
        <x:v>Thurrock</x:v>
      </x:c>
      <x:c r="F512" t="str">
        <x:v>Operative Porter</x:v>
      </x:c>
      <x:c r="G512" t="str">
        <x:v>401504</x:v>
      </x:c>
      <x:c r="H512" t="str">
        <x:v>FSCS</x:v>
      </x:c>
      <x:c r="I512" s="22" t="n">
        <x:v>8.5</x:v>
      </x:c>
      <x:c r="J512" t="str">
        <x:v>Worked</x:v>
      </x:c>
      <x:c r="K512" t="str">
        <x:v>Employee 2250; home branch Thurrock; assigned role Operative Porter | Deployment branch: Thurrock | Actual role: Operative Skilled | Jobs: 401504 | Customers: FSCS | Actual hours: 8.5; source records: 1</x:v>
      </x:c>
      <x:c r="L512" t="str">
        <x:v>Include</x:v>
      </x:c>
      <x:c r="M512"/>
      <x:c r="N512"/>
    </x:row>
    <x:row r="513">
      <x:c r="A513" t="str">
        <x:v>D O'Brien|2026-05-27</x:v>
      </x:c>
      <x:c r="B513" s="888" t="n">
        <x:v>46169</x:v>
      </x:c>
      <x:c r="C513" t="str">
        <x:v>D O'Brien</x:v>
      </x:c>
      <x:c r="D513" t="str">
        <x:v>Permanent</x:v>
      </x:c>
      <x:c r="E513" t="str">
        <x:v>Thurrock</x:v>
      </x:c>
      <x:c r="F513" t="str">
        <x:v>Operative Porter</x:v>
      </x:c>
      <x:c r="G513" t="str">
        <x:v>401504</x:v>
      </x:c>
      <x:c r="H513" t="str">
        <x:v>FSCS</x:v>
      </x:c>
      <x:c r="I513" s="22" t="n">
        <x:v>8</x:v>
      </x:c>
      <x:c r="J513" t="str">
        <x:v>Worked</x:v>
      </x:c>
      <x:c r="K513" t="str">
        <x:v>Employee 2250; home branch Thurrock; assigned role Operative Porter | Deployment branch: Thurrock | Actual role: Operative Skilled | Jobs: 401504 | Customers: FSCS | Actual hours: 8.0; source records: 1</x:v>
      </x:c>
      <x:c r="L513" t="str">
        <x:v>Include</x:v>
      </x:c>
      <x:c r="M513"/>
      <x:c r="N513"/>
    </x:row>
    <x:row r="514">
      <x:c r="A514" t="str">
        <x:v>D O'Brien|2026-05-28</x:v>
      </x:c>
      <x:c r="B514" s="888" t="n">
        <x:v>46170</x:v>
      </x:c>
      <x:c r="C514" t="str">
        <x:v>D O'Brien</x:v>
      </x:c>
      <x:c r="D514" t="str">
        <x:v>Permanent</x:v>
      </x:c>
      <x:c r="E514" t="str">
        <x:v>Thurrock</x:v>
      </x:c>
      <x:c r="F514" t="str">
        <x:v>Operative Porter</x:v>
      </x:c>
      <x:c r="G514" t="str">
        <x:v>402263</x:v>
      </x:c>
      <x:c r="H514" t="str">
        <x:v>UBS Europe SE Luxembourg</x:v>
      </x:c>
      <x:c r="I514" s="22" t="n">
        <x:v>11.5</x:v>
      </x:c>
      <x:c r="J514" t="str">
        <x:v>Worked</x:v>
      </x:c>
      <x:c r="K514" t="str">
        <x:v>Employee 2250; home branch Thurrock; assigned role Operative Porter | Deployment branch: Thurrock | Actual role: Operative Skilled | Jobs: 402263 | Customers: UBS Europe SE Luxembourg | Actual hours: 11.5; source records: 1</x:v>
      </x:c>
      <x:c r="L514" t="str">
        <x:v>Include</x:v>
      </x:c>
      <x:c r="M514"/>
      <x:c r="N514"/>
    </x:row>
    <x:row r="515">
      <x:c r="A515" t="str">
        <x:v>D O'Brien|2026-05-29</x:v>
      </x:c>
      <x:c r="B515" s="888" t="n">
        <x:v>46171</x:v>
      </x:c>
      <x:c r="C515" t="str">
        <x:v>D O'Brien</x:v>
      </x:c>
      <x:c r="D515" t="str">
        <x:v>Permanent</x:v>
      </x:c>
      <x:c r="E515" t="str">
        <x:v>Thurrock</x:v>
      </x:c>
      <x:c r="F515" t="str">
        <x:v>Operative Porter</x:v>
      </x:c>
      <x:c r="G515" t="str">
        <x:v>402263</x:v>
      </x:c>
      <x:c r="H515" t="str">
        <x:v>UBS Europe SE Luxembourg</x:v>
      </x:c>
      <x:c r="I515" s="22" t="n">
        <x:v>11.5</x:v>
      </x:c>
      <x:c r="J515" t="str">
        <x:v>Worked</x:v>
      </x:c>
      <x:c r="K515" t="str">
        <x:v>Employee 2250; home branch Thurrock; assigned role Operative Porter | Deployment branch: Thurrock | Actual role: Operative Skilled | Jobs: 402263 | Customers: UBS Europe SE Luxembourg | Actual hours: 11.5; source records: 1</x:v>
      </x:c>
      <x:c r="L515" t="str">
        <x:v>Include</x:v>
      </x:c>
      <x:c r="M515"/>
      <x:c r="N515"/>
    </x:row>
    <x:row r="516">
      <x:c r="A516" t="str">
        <x:v>D O'Brien|2026-05-30</x:v>
      </x:c>
      <x:c r="B516" s="888" t="n">
        <x:v>46172</x:v>
      </x:c>
      <x:c r="C516" t="str">
        <x:v>D O'Brien</x:v>
      </x:c>
      <x:c r="D516" t="str">
        <x:v>Permanent</x:v>
      </x:c>
      <x:c r="E516" t="str">
        <x:v>Thurrock</x:v>
      </x:c>
      <x:c r="F516" t="str">
        <x:v>Operative Porter</x:v>
      </x:c>
      <x:c r="G516" t="str">
        <x:v>402263</x:v>
      </x:c>
      <x:c r="H516" t="str">
        <x:v>UBS Europe SE Luxembourg</x:v>
      </x:c>
      <x:c r="I516" s="22" t="n">
        <x:v>8.5</x:v>
      </x:c>
      <x:c r="J516" t="str">
        <x:v>Worked</x:v>
      </x:c>
      <x:c r="K516" t="str">
        <x:v>Employee 2250; home branch Thurrock; assigned role Operative Porter | Deployment branch: Thurrock | Actual role: Operative Skilled | Jobs: 402263 | Customers: UBS Europe SE Luxembourg | Actual hours: 8.5; source records: 1</x:v>
      </x:c>
      <x:c r="L516" t="str">
        <x:v>Include</x:v>
      </x:c>
      <x:c r="M516"/>
      <x:c r="N516"/>
    </x:row>
    <x:row r="517">
      <x:c r="A517" t="str">
        <x:v>D O'Brien|2026-05-31</x:v>
      </x:c>
      <x:c r="B517" s="888" t="n">
        <x:v>46173</x:v>
      </x:c>
      <x:c r="C517" t="str">
        <x:v>D O'Brien</x:v>
      </x:c>
      <x:c r="D517" t="str">
        <x:v>Permanent</x:v>
      </x:c>
      <x:c r="E517" t="str">
        <x:v>Thurrock</x:v>
      </x:c>
      <x:c r="F517" t="str">
        <x:v>Operative Porter</x:v>
      </x:c>
      <x:c r="G517" t="str">
        <x:v>402263</x:v>
      </x:c>
      <x:c r="H517" t="str">
        <x:v>UBS Europe SE Luxembourg</x:v>
      </x:c>
      <x:c r="I517" s="22" t="n">
        <x:v>8.5</x:v>
      </x:c>
      <x:c r="J517" t="str">
        <x:v>Worked</x:v>
      </x:c>
      <x:c r="K517" t="str">
        <x:v>Employee 2250; home branch Thurrock; assigned role Operative Porter | Deployment branch: Thurrock | Actual role: Operative Skilled | Jobs: 402263 | Customers: UBS Europe SE Luxembourg | Actual hours: 8.5; source records: 1</x:v>
      </x:c>
      <x:c r="L517" t="str">
        <x:v>Include</x:v>
      </x:c>
      <x:c r="M517"/>
      <x:c r="N517"/>
    </x:row>
    <x:row r="518">
      <x:c r="A518" t="str">
        <x:v>D Pekov (B)|2026-05-01</x:v>
      </x:c>
      <x:c r="B518" s="888" t="n">
        <x:v>46143</x:v>
      </x:c>
      <x:c r="C518" t="str">
        <x:v>D Pekov (B)</x:v>
      </x:c>
      <x:c r="D518" t="str">
        <x:v>Permanent</x:v>
      </x:c>
      <x:c r="E518" t="str">
        <x:v>Croydon</x:v>
      </x:c>
      <x:c r="F518" t="str">
        <x:v>Operative Skilled</x:v>
      </x:c>
      <x:c r="G518" t="str">
        <x:v>393361C</x:v>
      </x:c>
      <x:c r="H518" t="str">
        <x:v>The Quadrant</x:v>
      </x:c>
      <x:c r="I518" s="22" t="n">
        <x:v>8.5</x:v>
      </x:c>
      <x:c r="J518" t="str">
        <x:v>Worked</x:v>
      </x:c>
      <x:c r="K518" t="str">
        <x:v>Employee 1461; home branch Croydon; assigned role Operative Skilled | Deployment branch: Croydon | Actual role: Operative Skilled | Jobs: 393361C | Customers: The Quadrant | Actual hours: 8.5; source records: 1</x:v>
      </x:c>
      <x:c r="L518" t="str">
        <x:v>Include</x:v>
      </x:c>
      <x:c r="M518"/>
      <x:c r="N518"/>
    </x:row>
    <x:row r="519">
      <x:c r="A519" t="str">
        <x:v>D Pekov (B)|2026-05-05</x:v>
      </x:c>
      <x:c r="B519" s="888" t="n">
        <x:v>46147</x:v>
      </x:c>
      <x:c r="C519" t="str">
        <x:v>D Pekov (B)</x:v>
      </x:c>
      <x:c r="D519" t="str">
        <x:v>Permanent</x:v>
      </x:c>
      <x:c r="E519" t="str">
        <x:v>Croydon</x:v>
      </x:c>
      <x:c r="F519" t="str">
        <x:v>Operative Skilled</x:v>
      </x:c>
      <x:c r="G519" t="str">
        <x:v>393361C</x:v>
      </x:c>
      <x:c r="H519" t="str">
        <x:v>The Quadrant</x:v>
      </x:c>
      <x:c r="I519" s="22" t="n">
        <x:v>10.5</x:v>
      </x:c>
      <x:c r="J519" t="str">
        <x:v>Worked</x:v>
      </x:c>
      <x:c r="K519" t="str">
        <x:v>Employee 1461; home branch Croydon; assigned role Operative Skilled | Deployment branch: Croydon | Actual role: Operative Skilled | Jobs: 393361C | Customers: The Quadrant | Actual hours: 10.5; source records: 1</x:v>
      </x:c>
      <x:c r="L519" t="str">
        <x:v>Include</x:v>
      </x:c>
      <x:c r="M519"/>
      <x:c r="N519"/>
    </x:row>
    <x:row r="520">
      <x:c r="A520" t="str">
        <x:v>D Pekov (B)|2026-05-06</x:v>
      </x:c>
      <x:c r="B520" s="888" t="n">
        <x:v>46148</x:v>
      </x:c>
      <x:c r="C520" t="str">
        <x:v>D Pekov (B)</x:v>
      </x:c>
      <x:c r="D520" t="str">
        <x:v>Permanent</x:v>
      </x:c>
      <x:c r="E520" t="str">
        <x:v>Croydon</x:v>
      </x:c>
      <x:c r="F520" t="str">
        <x:v>Operative Skilled</x:v>
      </x:c>
      <x:c r="G520" t="str">
        <x:v>393361C</x:v>
      </x:c>
      <x:c r="H520" t="str">
        <x:v>The Quadrant</x:v>
      </x:c>
      <x:c r="I520" s="22" t="n">
        <x:v>6</x:v>
      </x:c>
      <x:c r="J520" t="str">
        <x:v>Worked</x:v>
      </x:c>
      <x:c r="K520" t="str">
        <x:v>Employee 1461; home branch Croydon; assigned role Operative Skilled | Deployment branch: Croydon | Actual role: Operative Skilled | Jobs: 393361C | Customers: The Quadrant | Actual hours: 6.0; source records: 1</x:v>
      </x:c>
      <x:c r="L520" t="str">
        <x:v>Include</x:v>
      </x:c>
      <x:c r="M520"/>
      <x:c r="N520"/>
    </x:row>
    <x:row r="521">
      <x:c r="A521" t="str">
        <x:v>D Pekov (B)|2026-05-08</x:v>
      </x:c>
      <x:c r="B521" s="888" t="n">
        <x:v>46150</x:v>
      </x:c>
      <x:c r="C521" t="str">
        <x:v>D Pekov (B)</x:v>
      </x:c>
      <x:c r="D521" t="str">
        <x:v>Permanent</x:v>
      </x:c>
      <x:c r="E521" t="str">
        <x:v>Croydon</x:v>
      </x:c>
      <x:c r="F521" t="str">
        <x:v>Operative Skilled</x:v>
      </x:c>
      <x:c r="G521" t="str">
        <x:v>384900A</x:v>
      </x:c>
      <x:c r="H521" t="str">
        <x:v>London Borough of Croydon</x:v>
      </x:c>
      <x:c r="I521" s="22" t="n">
        <x:v>6</x:v>
      </x:c>
      <x:c r="J521" t="str">
        <x:v>Worked</x:v>
      </x:c>
      <x:c r="K521" t="str">
        <x:v>Employee 1461; home branch Croydon; assigned role Operative Skilled | Deployment branch: Croydon | Actual role: Operative Driver | Jobs: 384900A | Customers: London Borough of Croydon | Actual hours: 6.0; source records: 1</x:v>
      </x:c>
      <x:c r="L521" t="str">
        <x:v>Include</x:v>
      </x:c>
      <x:c r="M521"/>
      <x:c r="N521"/>
    </x:row>
    <x:row r="522">
      <x:c r="A522" t="str">
        <x:v>D Pekov (B)|2026-05-09</x:v>
      </x:c>
      <x:c r="B522" s="888" t="n">
        <x:v>46151</x:v>
      </x:c>
      <x:c r="C522" t="str">
        <x:v>D Pekov (B)</x:v>
      </x:c>
      <x:c r="D522" t="str">
        <x:v>Permanent</x:v>
      </x:c>
      <x:c r="E522" t="str">
        <x:v>Croydon</x:v>
      </x:c>
      <x:c r="F522" t="str">
        <x:v>Operative Skilled</x:v>
      </x:c>
      <x:c r="G522" t="str">
        <x:v>384900A</x:v>
      </x:c>
      <x:c r="H522" t="str">
        <x:v>London Borough of Croydon</x:v>
      </x:c>
      <x:c r="I522" s="22" t="n">
        <x:v>5</x:v>
      </x:c>
      <x:c r="J522" t="str">
        <x:v>Worked</x:v>
      </x:c>
      <x:c r="K522" t="str">
        <x:v>Employee 1461; home branch Croydon; assigned role Operative Skilled | Deployment branch: Croydon | Actual role: Operative Porter | Jobs: 384900A | Customers: London Borough of Croydon | Actual hours: 5.0; source records: 1</x:v>
      </x:c>
      <x:c r="L522" t="str">
        <x:v>Include</x:v>
      </x:c>
      <x:c r="M522"/>
      <x:c r="N522"/>
    </x:row>
    <x:row r="523">
      <x:c r="A523" t="str">
        <x:v>D Pekov (B)|2026-05-13</x:v>
      </x:c>
      <x:c r="B523" s="888" t="n">
        <x:v>46155</x:v>
      </x:c>
      <x:c r="C523" t="str">
        <x:v>D Pekov (B)</x:v>
      </x:c>
      <x:c r="D523" t="str">
        <x:v>Permanent</x:v>
      </x:c>
      <x:c r="E523" t="str">
        <x:v>Croydon</x:v>
      </x:c>
      <x:c r="F523" t="str">
        <x:v>Operative Skilled</x:v>
      </x:c>
      <x:c r="G523" t="str">
        <x:v>393361C</x:v>
      </x:c>
      <x:c r="H523" t="str">
        <x:v>The Quadrant</x:v>
      </x:c>
      <x:c r="I523" s="22" t="n">
        <x:v>5</x:v>
      </x:c>
      <x:c r="J523" t="str">
        <x:v>Worked</x:v>
      </x:c>
      <x:c r="K523" t="str">
        <x:v>Employee 1461; home branch Croydon; assigned role Operative Skilled | Deployment branch: Croydon | Actual role: Operative Skilled | Jobs: 393361C | Customers: The Quadrant | Actual hours: 5.0; source records: 1</x:v>
      </x:c>
      <x:c r="L523" t="str">
        <x:v>Include</x:v>
      </x:c>
      <x:c r="M523"/>
      <x:c r="N523"/>
    </x:row>
    <x:row r="524">
      <x:c r="A524" t="str">
        <x:v>D Pekov (B)|2026-05-14</x:v>
      </x:c>
      <x:c r="B524" s="888" t="n">
        <x:v>46156</x:v>
      </x:c>
      <x:c r="C524" t="str">
        <x:v>D Pekov (B)</x:v>
      </x:c>
      <x:c r="D524" t="str">
        <x:v>Permanent</x:v>
      </x:c>
      <x:c r="E524" t="str">
        <x:v>Croydon</x:v>
      </x:c>
      <x:c r="F524" t="str">
        <x:v>Operative Skilled</x:v>
      </x:c>
      <x:c r="G524" t="str">
        <x:v>393361C</x:v>
      </x:c>
      <x:c r="H524" t="str">
        <x:v>The Quadrant</x:v>
      </x:c>
      <x:c r="I524" s="22" t="n">
        <x:v>5</x:v>
      </x:c>
      <x:c r="J524" t="str">
        <x:v>Worked</x:v>
      </x:c>
      <x:c r="K524" t="str">
        <x:v>Employee 1461; home branch Croydon; assigned role Operative Skilled | Deployment branch: Croydon | Actual role: Operative Skilled | Jobs: 393361C | Customers: The Quadrant | Actual hours: 5.0; source records: 1</x:v>
      </x:c>
      <x:c r="L524" t="str">
        <x:v>Include</x:v>
      </x:c>
      <x:c r="M524"/>
      <x:c r="N524"/>
    </x:row>
    <x:row r="525">
      <x:c r="A525" t="str">
        <x:v>D Pekov (B)|2026-05-15</x:v>
      </x:c>
      <x:c r="B525" s="888" t="n">
        <x:v>46157</x:v>
      </x:c>
      <x:c r="C525" t="str">
        <x:v>D Pekov (B)</x:v>
      </x:c>
      <x:c r="D525" t="str">
        <x:v>Permanent</x:v>
      </x:c>
      <x:c r="E525" t="str">
        <x:v>Croydon</x:v>
      </x:c>
      <x:c r="F525" t="str">
        <x:v>Operative Skilled</x:v>
      </x:c>
      <x:c r="G525" t="str">
        <x:v>393361C</x:v>
      </x:c>
      <x:c r="H525" t="str">
        <x:v>The Quadrant</x:v>
      </x:c>
      <x:c r="I525" s="22" t="n">
        <x:v>9</x:v>
      </x:c>
      <x:c r="J525" t="str">
        <x:v>Worked</x:v>
      </x:c>
      <x:c r="K525" t="str">
        <x:v>Employee 1461; home branch Croydon; assigned role Operative Skilled | Deployment branch: Croydon | Actual role: Operative Skilled | Jobs: 393361C | Customers: The Quadrant | Actual hours: 9.0; source records: 1</x:v>
      </x:c>
      <x:c r="L525" t="str">
        <x:v>Include</x:v>
      </x:c>
      <x:c r="M525"/>
      <x:c r="N525"/>
    </x:row>
    <x:row r="526">
      <x:c r="A526" t="str">
        <x:v>D Pekov (B)|2026-05-18</x:v>
      </x:c>
      <x:c r="B526" s="888" t="n">
        <x:v>46160</x:v>
      </x:c>
      <x:c r="C526" t="str">
        <x:v>D Pekov (B)</x:v>
      </x:c>
      <x:c r="D526" t="str">
        <x:v>Permanent</x:v>
      </x:c>
      <x:c r="E526" t="str">
        <x:v>Croydon</x:v>
      </x:c>
      <x:c r="F526" t="str">
        <x:v>Operative Skilled</x:v>
      </x:c>
      <x:c r="G526" t="str">
        <x:v>393361C</x:v>
      </x:c>
      <x:c r="H526" t="str">
        <x:v>The Quadrant</x:v>
      </x:c>
      <x:c r="I526" s="22" t="n">
        <x:v>5.5</x:v>
      </x:c>
      <x:c r="J526" t="str">
        <x:v>Worked</x:v>
      </x:c>
      <x:c r="K526" t="str">
        <x:v>Employee 1461; home branch Croydon; assigned role Operative Skilled | Deployment branch: Croydon | Actual role: Operative Skilled | Jobs: 393361C | Customers: The Quadrant | Actual hours: 5.5; source records: 1</x:v>
      </x:c>
      <x:c r="L526" t="str">
        <x:v>Include</x:v>
      </x:c>
      <x:c r="M526"/>
      <x:c r="N526"/>
    </x:row>
    <x:row r="527">
      <x:c r="A527" t="str">
        <x:v>D Pekov (B)|2026-05-19</x:v>
      </x:c>
      <x:c r="B527" s="888" t="n">
        <x:v>46161</x:v>
      </x:c>
      <x:c r="C527" t="str">
        <x:v>D Pekov (B)</x:v>
      </x:c>
      <x:c r="D527" t="str">
        <x:v>Permanent</x:v>
      </x:c>
      <x:c r="E527" t="str">
        <x:v>Croydon</x:v>
      </x:c>
      <x:c r="F527" t="str">
        <x:v>Operative Skilled</x:v>
      </x:c>
      <x:c r="G527" t="str">
        <x:v>393361C</x:v>
      </x:c>
      <x:c r="H527" t="str">
        <x:v>The Quadrant</x:v>
      </x:c>
      <x:c r="I527" s="22" t="n">
        <x:v>8</x:v>
      </x:c>
      <x:c r="J527" t="str">
        <x:v>Worked</x:v>
      </x:c>
      <x:c r="K527" t="str">
        <x:v>Employee 1461; home branch Croydon; assigned role Operative Skilled | Deployment branch: Croydon | Actual role: Operative Skilled | Jobs: 393361C | Customers: The Quadrant | Actual hours: 8.0; source records: 1</x:v>
      </x:c>
      <x:c r="L527" t="str">
        <x:v>Include</x:v>
      </x:c>
      <x:c r="M527"/>
      <x:c r="N527"/>
    </x:row>
    <x:row r="528">
      <x:c r="A528" t="str">
        <x:v>D Pekov (B)|2026-05-20</x:v>
      </x:c>
      <x:c r="B528" s="888" t="n">
        <x:v>46162</x:v>
      </x:c>
      <x:c r="C528" t="str">
        <x:v>D Pekov (B)</x:v>
      </x:c>
      <x:c r="D528" t="str">
        <x:v>Permanent</x:v>
      </x:c>
      <x:c r="E528" t="str">
        <x:v>Croydon</x:v>
      </x:c>
      <x:c r="F528" t="str">
        <x:v>Operative Skilled</x:v>
      </x:c>
      <x:c r="G528" t="str">
        <x:v>393361C</x:v>
      </x:c>
      <x:c r="H528" t="str">
        <x:v>The Quadrant</x:v>
      </x:c>
      <x:c r="I528" s="22" t="n">
        <x:v>7.5</x:v>
      </x:c>
      <x:c r="J528" t="str">
        <x:v>Worked</x:v>
      </x:c>
      <x:c r="K528" t="str">
        <x:v>Employee 1461; home branch Croydon; assigned role Operative Skilled | Deployment branch: Croydon | Actual role: Operative Skilled | Jobs: 393361C | Customers: The Quadrant | Actual hours: 7.5; source records: 1</x:v>
      </x:c>
      <x:c r="L528" t="str">
        <x:v>Include</x:v>
      </x:c>
      <x:c r="M528"/>
      <x:c r="N528"/>
    </x:row>
    <x:row r="529">
      <x:c r="A529" t="str">
        <x:v>D Pekov (B)|2026-05-21</x:v>
      </x:c>
      <x:c r="B529" s="888" t="n">
        <x:v>46163</x:v>
      </x:c>
      <x:c r="C529" t="str">
        <x:v>D Pekov (B)</x:v>
      </x:c>
      <x:c r="D529" t="str">
        <x:v>Permanent</x:v>
      </x:c>
      <x:c r="E529" t="str">
        <x:v>Croydon</x:v>
      </x:c>
      <x:c r="F529" t="str">
        <x:v>Operative Skilled</x:v>
      </x:c>
      <x:c r="G529" t="str">
        <x:v>393361C</x:v>
      </x:c>
      <x:c r="H529" t="str">
        <x:v>The Quadrant</x:v>
      </x:c>
      <x:c r="I529" s="22" t="n">
        <x:v>5</x:v>
      </x:c>
      <x:c r="J529" t="str">
        <x:v>Worked</x:v>
      </x:c>
      <x:c r="K529" t="str">
        <x:v>Employee 1461; home branch Croydon; assigned role Operative Skilled | Deployment branch: Croydon | Actual role: Operative Skilled | Jobs: 393361C | Customers: The Quadrant | Actual hours: 5.0; source records: 1</x:v>
      </x:c>
      <x:c r="L529" t="str">
        <x:v>Include</x:v>
      </x:c>
      <x:c r="M529"/>
      <x:c r="N529"/>
    </x:row>
    <x:row r="530">
      <x:c r="A530" t="str">
        <x:v>D Pekov (B)|2026-05-22</x:v>
      </x:c>
      <x:c r="B530" s="888" t="n">
        <x:v>46164</x:v>
      </x:c>
      <x:c r="C530" t="str">
        <x:v>D Pekov (B)</x:v>
      </x:c>
      <x:c r="D530" t="str">
        <x:v>Permanent</x:v>
      </x:c>
      <x:c r="E530" t="str">
        <x:v>Croydon</x:v>
      </x:c>
      <x:c r="F530" t="str">
        <x:v>Operative Skilled</x:v>
      </x:c>
      <x:c r="G530" t="str">
        <x:v>398532</x:v>
      </x:c>
      <x:c r="H530" t="str">
        <x:v>Southwark Local Elections 2026</x:v>
      </x:c>
      <x:c r="I530" s="22" t="n">
        <x:v>5</x:v>
      </x:c>
      <x:c r="J530" t="str">
        <x:v>Worked</x:v>
      </x:c>
      <x:c r="K530" t="str">
        <x:v>Employee 1461; home branch Croydon; assigned role Operative Skilled | Deployment branch: Croydon | Actual role: Operative Porter | Jobs: 398532 | Customers: Southwark Local Elections 2026 | Actual hours: 5.0; source records: 1</x:v>
      </x:c>
      <x:c r="L530" t="str">
        <x:v>Include</x:v>
      </x:c>
      <x:c r="M530"/>
      <x:c r="N530"/>
    </x:row>
    <x:row r="531">
      <x:c r="A531" t="str">
        <x:v>D Pekov (B)|2026-05-27</x:v>
      </x:c>
      <x:c r="B531" s="888" t="n">
        <x:v>46169</x:v>
      </x:c>
      <x:c r="C531" t="str">
        <x:v>D Pekov (B)</x:v>
      </x:c>
      <x:c r="D531" t="str">
        <x:v>Permanent</x:v>
      </x:c>
      <x:c r="E531" t="str">
        <x:v>Croydon</x:v>
      </x:c>
      <x:c r="F531" t="str">
        <x:v>Operative Skilled</x:v>
      </x:c>
      <x:c r="G531" t="str">
        <x:v>393361C</x:v>
      </x:c>
      <x:c r="H531" t="str">
        <x:v>The Quadrant</x:v>
      </x:c>
      <x:c r="I531" s="22" t="n">
        <x:v>9.5</x:v>
      </x:c>
      <x:c r="J531" t="str">
        <x:v>Worked</x:v>
      </x:c>
      <x:c r="K531" t="str">
        <x:v>Employee 1461; home branch Croydon; assigned role Operative Skilled | Deployment branch: Croydon | Actual role: Operative Skilled | Jobs: 393361C | Customers: The Quadrant | Actual hours: 9.5; source records: 1</x:v>
      </x:c>
      <x:c r="L531" t="str">
        <x:v>Include</x:v>
      </x:c>
      <x:c r="M531"/>
      <x:c r="N531"/>
    </x:row>
    <x:row r="532">
      <x:c r="A532" t="str">
        <x:v>D Pekov (B)|2026-05-28</x:v>
      </x:c>
      <x:c r="B532" s="888" t="n">
        <x:v>46170</x:v>
      </x:c>
      <x:c r="C532" t="str">
        <x:v>D Pekov (B)</x:v>
      </x:c>
      <x:c r="D532" t="str">
        <x:v>Permanent</x:v>
      </x:c>
      <x:c r="E532" t="str">
        <x:v>Croydon</x:v>
      </x:c>
      <x:c r="F532" t="str">
        <x:v>Operative Skilled</x:v>
      </x:c>
      <x:c r="G532" t="str">
        <x:v>393361C</x:v>
      </x:c>
      <x:c r="H532" t="str">
        <x:v>The Quadrant</x:v>
      </x:c>
      <x:c r="I532" s="22" t="n">
        <x:v>9</x:v>
      </x:c>
      <x:c r="J532" t="str">
        <x:v>Worked</x:v>
      </x:c>
      <x:c r="K532" t="str">
        <x:v>Employee 1461; home branch Croydon; assigned role Operative Skilled | Deployment branch: Croydon | Actual role: Operative Skilled | Jobs: 393361C | Customers: The Quadrant | Actual hours: 9.0; source records: 1</x:v>
      </x:c>
      <x:c r="L532" t="str">
        <x:v>Include</x:v>
      </x:c>
      <x:c r="M532"/>
      <x:c r="N532"/>
    </x:row>
    <x:row r="533">
      <x:c r="A533" t="str">
        <x:v>D Pekov (B)|2026-05-29</x:v>
      </x:c>
      <x:c r="B533" s="888" t="n">
        <x:v>46171</x:v>
      </x:c>
      <x:c r="C533" t="str">
        <x:v>D Pekov (B)</x:v>
      </x:c>
      <x:c r="D533" t="str">
        <x:v>Permanent</x:v>
      </x:c>
      <x:c r="E533" t="str">
        <x:v>Croydon</x:v>
      </x:c>
      <x:c r="F533" t="str">
        <x:v>Operative Skilled</x:v>
      </x:c>
      <x:c r="G533" t="str">
        <x:v>393361C</x:v>
      </x:c>
      <x:c r="H533" t="str">
        <x:v>The Quadrant</x:v>
      </x:c>
      <x:c r="I533" s="22" t="n">
        <x:v>10.5</x:v>
      </x:c>
      <x:c r="J533" t="str">
        <x:v>Worked</x:v>
      </x:c>
      <x:c r="K533" t="str">
        <x:v>Employee 1461; home branch Croydon; assigned role Operative Skilled | Deployment branch: Croydon | Actual role: Operative Skilled | Jobs: 393361C | Customers: The Quadrant | Actual hours: 10.5; source records: 1</x:v>
      </x:c>
      <x:c r="L533" t="str">
        <x:v>Include</x:v>
      </x:c>
      <x:c r="M533"/>
      <x:c r="N533"/>
    </x:row>
    <x:row r="534">
      <x:c r="A534" t="str">
        <x:v>D Pekov (B)|2026-05-30</x:v>
      </x:c>
      <x:c r="B534" s="888" t="n">
        <x:v>46172</x:v>
      </x:c>
      <x:c r="C534" t="str">
        <x:v>D Pekov (B)</x:v>
      </x:c>
      <x:c r="D534" t="str">
        <x:v>Permanent</x:v>
      </x:c>
      <x:c r="E534" t="str">
        <x:v>Croydon</x:v>
      </x:c>
      <x:c r="F534" t="str">
        <x:v>Operative Skilled</x:v>
      </x:c>
      <x:c r="G534" t="str">
        <x:v>402443A</x:v>
      </x:c>
      <x:c r="H534" t="str">
        <x:v>Avison Young</x:v>
      </x:c>
      <x:c r="I534" s="22" t="n">
        <x:v>6</x:v>
      </x:c>
      <x:c r="J534" t="str">
        <x:v>Worked</x:v>
      </x:c>
      <x:c r="K534" t="str">
        <x:v>Employee 1461; home branch Croydon; assigned role Operative Skilled | Deployment branch: Croydon | Actual role: Operative Driver | Jobs: 402443A | Customers: Avison Young | Actual hours: 6.0; source records: 1</x:v>
      </x:c>
      <x:c r="L534" t="str">
        <x:v>Include</x:v>
      </x:c>
      <x:c r="M534"/>
      <x:c r="N534"/>
    </x:row>
    <x:row r="535">
      <x:c r="A535" t="str">
        <x:v>D Roberts|2026-05-01</x:v>
      </x:c>
      <x:c r="B535" s="888" t="n">
        <x:v>46143</x:v>
      </x:c>
      <x:c r="C535" t="str">
        <x:v>D Roberts</x:v>
      </x:c>
      <x:c r="D535" t="str">
        <x:v>Permanent</x:v>
      </x:c>
      <x:c r="E535" t="str">
        <x:v>Thurrock</x:v>
      </x:c>
      <x:c r="F535" t="str">
        <x:v>Operative Porter</x:v>
      </x:c>
      <x:c r="G535" t="str">
        <x:v>401971, 399451J</x:v>
      </x:c>
      <x:c r="H535" t="str">
        <x:v>Bloomberg; Royal Borough of Kensington and Chelsea</x:v>
      </x:c>
      <x:c r="I535" s="22" t="n">
        <x:v>14.5</x:v>
      </x:c>
      <x:c r="J535" t="str">
        <x:v>Worked — 2 records</x:v>
      </x:c>
      <x:c r="K535" t="str">
        <x:v>Employee 102662; home branch Thurrock; assigned role Operative Porter | Deployment branch: Croydon, Thurrock | Actual role: Operative Skilled | Jobs: 401971, 399451J | Customers: Bloomberg; Royal Borough of Kensington and Chelsea | Actual hours: 14.5; source records: 2</x:v>
      </x:c>
      <x:c r="L535" t="str">
        <x:v>Include</x:v>
      </x:c>
      <x:c r="M535"/>
      <x:c r="N535"/>
    </x:row>
    <x:row r="536">
      <x:c r="A536" t="str">
        <x:v>D Roberts|2026-05-04</x:v>
      </x:c>
      <x:c r="B536" s="888" t="n">
        <x:v>46146</x:v>
      </x:c>
      <x:c r="C536" t="str">
        <x:v>D Roberts</x:v>
      </x:c>
      <x:c r="D536" t="str">
        <x:v>Permanent</x:v>
      </x:c>
      <x:c r="E536" t="str">
        <x:v>Thurrock</x:v>
      </x:c>
      <x:c r="F536" t="str">
        <x:v>Operative Porter</x:v>
      </x:c>
      <x:c r="G536"/>
      <x:c r="H536"/>
      <x:c r="I536" s="22" t="n">
        <x:v>0</x:v>
      </x:c>
      <x:c r="J536" t="str">
        <x:v>Other leave — Unpaid Leave (Authorised)</x:v>
      </x:c>
      <x:c r="K536" t="str">
        <x:v>Employee 102662; home branch Thurrock; assigned role Operative Porter | Leave: Unpaid Leave (Authorised) | Leave calendar basis: Variable-pattern period</x:v>
      </x:c>
      <x:c r="L536" t="str">
        <x:v>Include</x:v>
      </x:c>
      <x:c r="M536"/>
      <x:c r="N536"/>
    </x:row>
    <x:row r="537">
      <x:c r="A537" t="str">
        <x:v>D Roberts|2026-05-05</x:v>
      </x:c>
      <x:c r="B537" s="888" t="n">
        <x:v>46147</x:v>
      </x:c>
      <x:c r="C537" t="str">
        <x:v>D Roberts</x:v>
      </x:c>
      <x:c r="D537" t="str">
        <x:v>Permanent</x:v>
      </x:c>
      <x:c r="E537" t="str">
        <x:v>Thurrock</x:v>
      </x:c>
      <x:c r="F537" t="str">
        <x:v>Operative Porter</x:v>
      </x:c>
      <x:c r="G537" t="str">
        <x:v>397680</x:v>
      </x:c>
      <x:c r="H537" t="str">
        <x:v>McDermott/Mr Patrick</x:v>
      </x:c>
      <x:c r="I537" s="22" t="n">
        <x:v>7.5</x:v>
      </x:c>
      <x:c r="J537" t="str">
        <x:v>Worked</x:v>
      </x:c>
      <x:c r="K537" t="str">
        <x:v>Employee 102662; home branch Thurrock; assigned role Operative Porter | Deployment branch: Thurrock | Actual role: Operative Skilled | Jobs: 397680 | Customers: McDermott/Mr Patrick | Actual hours: 7.5; source records: 1</x:v>
      </x:c>
      <x:c r="L537" t="str">
        <x:v>Include</x:v>
      </x:c>
      <x:c r="M537"/>
      <x:c r="N537"/>
    </x:row>
    <x:row r="538">
      <x:c r="A538" t="str">
        <x:v>D Roberts|2026-05-06</x:v>
      </x:c>
      <x:c r="B538" s="888" t="n">
        <x:v>46148</x:v>
      </x:c>
      <x:c r="C538" t="str">
        <x:v>D Roberts</x:v>
      </x:c>
      <x:c r="D538" t="str">
        <x:v>Permanent</x:v>
      </x:c>
      <x:c r="E538" t="str">
        <x:v>Thurrock</x:v>
      </x:c>
      <x:c r="F538" t="str">
        <x:v>Operative Porter</x:v>
      </x:c>
      <x:c r="G538" t="str">
        <x:v>401838</x:v>
      </x:c>
      <x:c r="H538" t="str">
        <x:v>Wise/Jeanette</x:v>
      </x:c>
      <x:c r="I538" s="22" t="n">
        <x:v>8</x:v>
      </x:c>
      <x:c r="J538" t="str">
        <x:v>Worked</x:v>
      </x:c>
      <x:c r="K538" t="str">
        <x:v>Employee 102662; home branch Thurrock; assigned role Operative Porter | Deployment branch: Thurrock | Actual role: Operative Skilled | Jobs: 401838 | Customers: Wise/Jeanette | Actual hours: 8.0; source records: 1</x:v>
      </x:c>
      <x:c r="L538" t="str">
        <x:v>Include</x:v>
      </x:c>
      <x:c r="M538"/>
      <x:c r="N538"/>
    </x:row>
    <x:row r="539">
      <x:c r="A539" t="str">
        <x:v>D Roberts|2026-05-07</x:v>
      </x:c>
      <x:c r="B539" s="888" t="n">
        <x:v>46149</x:v>
      </x:c>
      <x:c r="C539" t="str">
        <x:v>D Roberts</x:v>
      </x:c>
      <x:c r="D539" t="str">
        <x:v>Permanent</x:v>
      </x:c>
      <x:c r="E539" t="str">
        <x:v>Thurrock</x:v>
      </x:c>
      <x:c r="F539" t="str">
        <x:v>Operative Porter</x:v>
      </x:c>
      <x:c r="G539" t="str">
        <x:v>400471A</x:v>
      </x:c>
      <x:c r="H539" t="str">
        <x:v>Hammersmith &amp; Fulham Borough Council</x:v>
      </x:c>
      <x:c r="I539" s="22" t="n">
        <x:v>8.5</x:v>
      </x:c>
      <x:c r="J539" t="str">
        <x:v>Worked</x:v>
      </x:c>
      <x:c r="K539" t="str">
        <x:v>Employee 102662; home branch Thurrock; assigned role Operative Porter | Deployment branch: Croydon | Actual role: Operative Skilled | Jobs: 400471A | Customers: Hammersmith &amp; Fulham Borough Council | Actual hours: 8.5; source records: 1</x:v>
      </x:c>
      <x:c r="L539" t="str">
        <x:v>Include</x:v>
      </x:c>
      <x:c r="M539"/>
      <x:c r="N539"/>
    </x:row>
    <x:row r="540">
      <x:c r="A540" t="str">
        <x:v>D Roberts|2026-05-08</x:v>
      </x:c>
      <x:c r="B540" s="888" t="n">
        <x:v>46150</x:v>
      </x:c>
      <x:c r="C540" t="str">
        <x:v>D Roberts</x:v>
      </x:c>
      <x:c r="D540" t="str">
        <x:v>Permanent</x:v>
      </x:c>
      <x:c r="E540" t="str">
        <x:v>Thurrock</x:v>
      </x:c>
      <x:c r="F540" t="str">
        <x:v>Operative Porter</x:v>
      </x:c>
      <x:c r="G540" t="str">
        <x:v>401701</x:v>
      </x:c>
      <x:c r="H540" t="str">
        <x:v>Union Bancaire Privée (UK) Limited</x:v>
      </x:c>
      <x:c r="I540" s="22" t="n">
        <x:v>9.5</x:v>
      </x:c>
      <x:c r="J540" t="str">
        <x:v>Worked</x:v>
      </x:c>
      <x:c r="K540" t="str">
        <x:v>Employee 102662; home branch Thurrock; assigned role Operative Porter | Deployment branch: Thurrock | Actual role: Operative Skilled | Jobs: 401701 | Customers: Union Bancaire Privée (UK) Limited | Actual hours: 9.5; source records: 1</x:v>
      </x:c>
      <x:c r="L540" t="str">
        <x:v>Include</x:v>
      </x:c>
      <x:c r="M540"/>
      <x:c r="N540"/>
    </x:row>
    <x:row r="541">
      <x:c r="A541" t="str">
        <x:v>D Roberts|2026-05-11</x:v>
      </x:c>
      <x:c r="B541" s="888" t="n">
        <x:v>46153</x:v>
      </x:c>
      <x:c r="C541" t="str">
        <x:v>D Roberts</x:v>
      </x:c>
      <x:c r="D541" t="str">
        <x:v>Permanent</x:v>
      </x:c>
      <x:c r="E541" t="str">
        <x:v>Thurrock</x:v>
      </x:c>
      <x:c r="F541" t="str">
        <x:v>Operative Porter</x:v>
      </x:c>
      <x:c r="G541" t="str">
        <x:v>400121</x:v>
      </x:c>
      <x:c r="H541" t="str">
        <x:v>BioChek (UK) Ltd</x:v>
      </x:c>
      <x:c r="I541" s="22" t="n">
        <x:v>9</x:v>
      </x:c>
      <x:c r="J541" t="str">
        <x:v>Worked</x:v>
      </x:c>
      <x:c r="K541" t="str">
        <x:v>Employee 102662; home branch Thurrock; assigned role Operative Porter | Deployment branch: Oxford | Actual role: Operative Porter | Jobs: 400121 | Customers: BioChek (UK) Ltd | Actual hours: 9.0; source records: 1</x:v>
      </x:c>
      <x:c r="L541" t="str">
        <x:v>Include</x:v>
      </x:c>
      <x:c r="M541"/>
      <x:c r="N541"/>
    </x:row>
    <x:row r="542">
      <x:c r="A542" t="str">
        <x:v>D Roberts|2026-05-12</x:v>
      </x:c>
      <x:c r="B542" s="888" t="n">
        <x:v>46154</x:v>
      </x:c>
      <x:c r="C542" t="str">
        <x:v>D Roberts</x:v>
      </x:c>
      <x:c r="D542" t="str">
        <x:v>Permanent</x:v>
      </x:c>
      <x:c r="E542" t="str">
        <x:v>Thurrock</x:v>
      </x:c>
      <x:c r="F542" t="str">
        <x:v>Operative Porter</x:v>
      </x:c>
      <x:c r="G542" t="str">
        <x:v>400121, 399379D</x:v>
      </x:c>
      <x:c r="H542" t="str">
        <x:v>BioChek (UK) Ltd; Restore Harrow Green Oxford  M/W use only</x:v>
      </x:c>
      <x:c r="I542" s="22" t="n">
        <x:v>17.5</x:v>
      </x:c>
      <x:c r="J542" t="str">
        <x:v>Worked — 2 records</x:v>
      </x:c>
      <x:c r="K542" t="str">
        <x:v>Employee 102662; home branch Thurrock; assigned role Operative Porter | Deployment branch: Oxford | Actual role: Operative Porter | Jobs: 400121, 399379D | Customers: BioChek (UK) Ltd; Restore Harrow Green Oxford  M/W use only | Actual hours: 17.5; source records: 2</x:v>
      </x:c>
      <x:c r="L542" t="str">
        <x:v>Include</x:v>
      </x:c>
      <x:c r="M542"/>
      <x:c r="N542"/>
    </x:row>
    <x:row r="543">
      <x:c r="A543" t="str">
        <x:v>D Roberts|2026-05-14</x:v>
      </x:c>
      <x:c r="B543" s="888" t="n">
        <x:v>46156</x:v>
      </x:c>
      <x:c r="C543" t="str">
        <x:v>D Roberts</x:v>
      </x:c>
      <x:c r="D543" t="str">
        <x:v>Permanent</x:v>
      </x:c>
      <x:c r="E543" t="str">
        <x:v>Thurrock</x:v>
      </x:c>
      <x:c r="F543" t="str">
        <x:v>Operative Porter</x:v>
      </x:c>
      <x:c r="G543" t="str">
        <x:v>400121, 399379D</x:v>
      </x:c>
      <x:c r="H543" t="str">
        <x:v>BioChek (UK) Ltd; Restore Harrow Green Oxford  M/W use only</x:v>
      </x:c>
      <x:c r="I543" s="22" t="n">
        <x:v>18</x:v>
      </x:c>
      <x:c r="J543" t="str">
        <x:v>Worked — 2 records</x:v>
      </x:c>
      <x:c r="K543" t="str">
        <x:v>Employee 102662; home branch Thurrock; assigned role Operative Porter | Deployment branch: Oxford | Actual role: Operative Porter | Jobs: 400121, 399379D | Customers: BioChek (UK) Ltd; Restore Harrow Green Oxford  M/W use only | Actual hours: 18.0; source records: 2</x:v>
      </x:c>
      <x:c r="L543" t="str">
        <x:v>Include</x:v>
      </x:c>
      <x:c r="M543"/>
      <x:c r="N543"/>
    </x:row>
    <x:row r="544">
      <x:c r="A544" t="str">
        <x:v>D Roberts|2026-05-15</x:v>
      </x:c>
      <x:c r="B544" s="888" t="n">
        <x:v>46157</x:v>
      </x:c>
      <x:c r="C544" t="str">
        <x:v>D Roberts</x:v>
      </x:c>
      <x:c r="D544" t="str">
        <x:v>Permanent</x:v>
      </x:c>
      <x:c r="E544" t="str">
        <x:v>Thurrock</x:v>
      </x:c>
      <x:c r="F544" t="str">
        <x:v>Operative Porter</x:v>
      </x:c>
      <x:c r="G544" t="str">
        <x:v>402144</x:v>
      </x:c>
      <x:c r="H544" t="str">
        <x:v>Bloomberg</x:v>
      </x:c>
      <x:c r="I544" s="22" t="n">
        <x:v>7.5</x:v>
      </x:c>
      <x:c r="J544" t="str">
        <x:v>Worked</x:v>
      </x:c>
      <x:c r="K544" t="str">
        <x:v>Employee 102662; home branch Thurrock; assigned role Operative Porter | Deployment branch: Thurrock | Actual role: Operative Porter | Jobs: 402144 | Customers: Bloomberg | Actual hours: 7.5; source records: 1</x:v>
      </x:c>
      <x:c r="L544" t="str">
        <x:v>Include</x:v>
      </x:c>
      <x:c r="M544"/>
      <x:c r="N544"/>
    </x:row>
    <x:row r="545">
      <x:c r="A545" t="str">
        <x:v>D Roberts|2026-05-16</x:v>
      </x:c>
      <x:c r="B545" s="888" t="n">
        <x:v>46158</x:v>
      </x:c>
      <x:c r="C545" t="str">
        <x:v>D Roberts</x:v>
      </x:c>
      <x:c r="D545" t="str">
        <x:v>Permanent</x:v>
      </x:c>
      <x:c r="E545" t="str">
        <x:v>Thurrock</x:v>
      </x:c>
      <x:c r="F545" t="str">
        <x:v>Operative Porter</x:v>
      </x:c>
      <x:c r="G545" t="str">
        <x:v>400283</x:v>
      </x:c>
      <x:c r="H545" t="str">
        <x:v>Canada Life</x:v>
      </x:c>
      <x:c r="I545" s="22" t="n">
        <x:v>9.5</x:v>
      </x:c>
      <x:c r="J545" t="str">
        <x:v>Worked</x:v>
      </x:c>
      <x:c r="K545" t="str">
        <x:v>Employee 102662; home branch Thurrock; assigned role Operative Porter | Deployment branch: Thurrock | Actual role: Operative Porter | Jobs: 400283 | Customers: Canada Life | Actual hours: 9.5; source records: 1</x:v>
      </x:c>
      <x:c r="L545" t="str">
        <x:v>Include</x:v>
      </x:c>
      <x:c r="M545"/>
      <x:c r="N545"/>
    </x:row>
    <x:row r="546">
      <x:c r="A546" t="str">
        <x:v>D Roberts|2026-05-19</x:v>
      </x:c>
      <x:c r="B546" s="888" t="n">
        <x:v>46161</x:v>
      </x:c>
      <x:c r="C546" t="str">
        <x:v>D Roberts</x:v>
      </x:c>
      <x:c r="D546" t="str">
        <x:v>Permanent</x:v>
      </x:c>
      <x:c r="E546" t="str">
        <x:v>Thurrock</x:v>
      </x:c>
      <x:c r="F546" t="str">
        <x:v>Operative Porter</x:v>
      </x:c>
      <x:c r="G546" t="str">
        <x:v>400996</x:v>
      </x:c>
      <x:c r="H546" t="str">
        <x:v>University of Hertfordshire</x:v>
      </x:c>
      <x:c r="I546" s="22" t="n">
        <x:v>6.5</x:v>
      </x:c>
      <x:c r="J546" t="str">
        <x:v>Worked</x:v>
      </x:c>
      <x:c r="K546" t="str">
        <x:v>Employee 102662; home branch Thurrock; assigned role Operative Porter | Deployment branch: Thurrock | Actual role: Operative Skilled | Jobs: 400996 | Customers: University of Hertfordshire | Actual hours: 6.5; source records: 1</x:v>
      </x:c>
      <x:c r="L546" t="str">
        <x:v>Include</x:v>
      </x:c>
      <x:c r="M546"/>
      <x:c r="N546"/>
    </x:row>
    <x:row r="547">
      <x:c r="A547" t="str">
        <x:v>D Roberts|2026-05-20</x:v>
      </x:c>
      <x:c r="B547" s="888" t="n">
        <x:v>46162</x:v>
      </x:c>
      <x:c r="C547" t="str">
        <x:v>D Roberts</x:v>
      </x:c>
      <x:c r="D547" t="str">
        <x:v>Permanent</x:v>
      </x:c>
      <x:c r="E547" t="str">
        <x:v>Thurrock</x:v>
      </x:c>
      <x:c r="F547" t="str">
        <x:v>Operative Porter</x:v>
      </x:c>
      <x:c r="G547" t="str">
        <x:v>401723</x:v>
      </x:c>
      <x:c r="H547" t="str">
        <x:v>CODAN Limited</x:v>
      </x:c>
      <x:c r="I547" s="22" t="n">
        <x:v>13</x:v>
      </x:c>
      <x:c r="J547" t="str">
        <x:v>Worked</x:v>
      </x:c>
      <x:c r="K547" t="str">
        <x:v>Employee 102662; home branch Thurrock; assigned role Operative Porter | Deployment branch: Thurrock | Actual role: Operative Skilled | Jobs: 401723 | Customers: CODAN Limited | Actual hours: 13.0; source records: 1</x:v>
      </x:c>
      <x:c r="L547" t="str">
        <x:v>Include</x:v>
      </x:c>
      <x:c r="M547"/>
      <x:c r="N547"/>
    </x:row>
    <x:row r="548">
      <x:c r="A548" t="str">
        <x:v>D Roberts|2026-05-21</x:v>
      </x:c>
      <x:c r="B548" s="888" t="n">
        <x:v>46163</x:v>
      </x:c>
      <x:c r="C548" t="str">
        <x:v>D Roberts</x:v>
      </x:c>
      <x:c r="D548" t="str">
        <x:v>Permanent</x:v>
      </x:c>
      <x:c r="E548" t="str">
        <x:v>Thurrock</x:v>
      </x:c>
      <x:c r="F548" t="str">
        <x:v>Operative Porter</x:v>
      </x:c>
      <x:c r="G548" t="str">
        <x:v>401723</x:v>
      </x:c>
      <x:c r="H548" t="str">
        <x:v>CODAN Limited</x:v>
      </x:c>
      <x:c r="I548" s="22" t="n">
        <x:v>13</x:v>
      </x:c>
      <x:c r="J548" t="str">
        <x:v>Worked</x:v>
      </x:c>
      <x:c r="K548" t="str">
        <x:v>Employee 102662; home branch Thurrock; assigned role Operative Porter | Deployment branch: Thurrock | Actual role: Operative Skilled | Jobs: 401723 | Customers: CODAN Limited | Actual hours: 13.0; source records: 1</x:v>
      </x:c>
      <x:c r="L548" t="str">
        <x:v>Include</x:v>
      </x:c>
      <x:c r="M548"/>
      <x:c r="N548"/>
    </x:row>
    <x:row r="549">
      <x:c r="A549" t="str">
        <x:v>D Roberts|2026-05-22</x:v>
      </x:c>
      <x:c r="B549" s="888" t="n">
        <x:v>46164</x:v>
      </x:c>
      <x:c r="C549" t="str">
        <x:v>D Roberts</x:v>
      </x:c>
      <x:c r="D549" t="str">
        <x:v>Permanent</x:v>
      </x:c>
      <x:c r="E549" t="str">
        <x:v>Thurrock</x:v>
      </x:c>
      <x:c r="F549" t="str">
        <x:v>Operative Porter</x:v>
      </x:c>
      <x:c r="G549" t="str">
        <x:v>402305</x:v>
      </x:c>
      <x:c r="H549" t="str">
        <x:v>University of Hertfordshire</x:v>
      </x:c>
      <x:c r="I549" s="22" t="n">
        <x:v>8</x:v>
      </x:c>
      <x:c r="J549" t="str">
        <x:v>Worked</x:v>
      </x:c>
      <x:c r="K549" t="str">
        <x:v>Employee 102662; home branch Thurrock; assigned role Operative Porter | Deployment branch: Thurrock | Actual role: Operative Skilled | Jobs: 402305 | Customers: University of Hertfordshire | Actual hours: 8.0; source records: 1</x:v>
      </x:c>
      <x:c r="L549" t="str">
        <x:v>Include</x:v>
      </x:c>
      <x:c r="M549"/>
      <x:c r="N549"/>
    </x:row>
    <x:row r="550">
      <x:c r="A550" t="str">
        <x:v>D Roberts|2026-05-23</x:v>
      </x:c>
      <x:c r="B550" s="888" t="n">
        <x:v>46165</x:v>
      </x:c>
      <x:c r="C550" t="str">
        <x:v>D Roberts</x:v>
      </x:c>
      <x:c r="D550" t="str">
        <x:v>Permanent</x:v>
      </x:c>
      <x:c r="E550" t="str">
        <x:v>Thurrock</x:v>
      </x:c>
      <x:c r="F550" t="str">
        <x:v>Operative Porter</x:v>
      </x:c>
      <x:c r="G550" t="str">
        <x:v>402305</x:v>
      </x:c>
      <x:c r="H550" t="str">
        <x:v>University of Hertfordshire</x:v>
      </x:c>
      <x:c r="I550" s="22" t="n">
        <x:v>8.5</x:v>
      </x:c>
      <x:c r="J550" t="str">
        <x:v>Worked</x:v>
      </x:c>
      <x:c r="K550" t="str">
        <x:v>Employee 102662; home branch Thurrock; assigned role Operative Porter | Deployment branch: Thurrock | Actual role: Operative Porter | Jobs: 402305 | Customers: University of Hertfordshire | Actual hours: 8.5; source records: 1</x:v>
      </x:c>
      <x:c r="L550" t="str">
        <x:v>Include</x:v>
      </x:c>
      <x:c r="M550"/>
      <x:c r="N550"/>
    </x:row>
    <x:row r="551">
      <x:c r="A551" t="str">
        <x:v>D Roberts|2026-05-25</x:v>
      </x:c>
      <x:c r="B551" s="888" t="n">
        <x:v>46167</x:v>
      </x:c>
      <x:c r="C551" t="str">
        <x:v>D Roberts</x:v>
      </x:c>
      <x:c r="D551" t="str">
        <x:v>Permanent</x:v>
      </x:c>
      <x:c r="E551" t="str">
        <x:v>Thurrock</x:v>
      </x:c>
      <x:c r="F551" t="str">
        <x:v>Operative Porter</x:v>
      </x:c>
      <x:c r="G551"/>
      <x:c r="H551"/>
      <x:c r="I551" s="22" t="n">
        <x:v>0</x:v>
      </x:c>
      <x:c r="J551" t="str">
        <x:v>Other leave — Unpaid Leave (Authorised)</x:v>
      </x:c>
      <x:c r="K551" t="str">
        <x:v>Employee 102662; home branch Thurrock; assigned role Operative Porter | Leave: Unpaid Leave (Authorised) | Leave calendar basis: Variable-pattern period</x:v>
      </x:c>
      <x:c r="L551" t="str">
        <x:v>Include</x:v>
      </x:c>
      <x:c r="M551"/>
      <x:c r="N551"/>
    </x:row>
    <x:row r="552">
      <x:c r="A552" t="str">
        <x:v>D Roberts|2026-05-26</x:v>
      </x:c>
      <x:c r="B552" s="888" t="n">
        <x:v>46168</x:v>
      </x:c>
      <x:c r="C552" t="str">
        <x:v>D Roberts</x:v>
      </x:c>
      <x:c r="D552" t="str">
        <x:v>Permanent</x:v>
      </x:c>
      <x:c r="E552" t="str">
        <x:v>Thurrock</x:v>
      </x:c>
      <x:c r="F552" t="str">
        <x:v>Operative Porter</x:v>
      </x:c>
      <x:c r="G552" t="str">
        <x:v>402305</x:v>
      </x:c>
      <x:c r="H552" t="str">
        <x:v>University of Hertfordshire</x:v>
      </x:c>
      <x:c r="I552" s="22" t="n">
        <x:v>8</x:v>
      </x:c>
      <x:c r="J552" t="str">
        <x:v>Worked</x:v>
      </x:c>
      <x:c r="K552" t="str">
        <x:v>Employee 102662; home branch Thurrock; assigned role Operative Porter | Deployment branch: Thurrock | Actual role: Operative Skilled | Jobs: 402305 | Customers: University of Hertfordshire | Actual hours: 8.0; source records: 1</x:v>
      </x:c>
      <x:c r="L552" t="str">
        <x:v>Include</x:v>
      </x:c>
      <x:c r="M552"/>
      <x:c r="N552"/>
    </x:row>
    <x:row r="553">
      <x:c r="A553" t="str">
        <x:v>D Roberts|2026-05-27</x:v>
      </x:c>
      <x:c r="B553" s="888" t="n">
        <x:v>46169</x:v>
      </x:c>
      <x:c r="C553" t="str">
        <x:v>D Roberts</x:v>
      </x:c>
      <x:c r="D553" t="str">
        <x:v>Permanent</x:v>
      </x:c>
      <x:c r="E553" t="str">
        <x:v>Thurrock</x:v>
      </x:c>
      <x:c r="F553" t="str">
        <x:v>Operative Porter</x:v>
      </x:c>
      <x:c r="G553"/>
      <x:c r="H553"/>
      <x:c r="I553" s="22" t="n">
        <x:v>0</x:v>
      </x:c>
      <x:c r="J553" t="str">
        <x:v>Annual leave</x:v>
      </x:c>
      <x:c r="K553" t="str">
        <x:v>Employee 102662; home branch Thurrock; assigned role Operative Porter | Leave: Annual Leave (Hours) | Leave calendar basis: Variable-pattern period</x:v>
      </x:c>
      <x:c r="L553" t="str">
        <x:v>Include</x:v>
      </x:c>
      <x:c r="M553"/>
      <x:c r="N553"/>
    </x:row>
    <x:row r="554">
      <x:c r="A554" t="str">
        <x:v>D Roberts|2026-05-28</x:v>
      </x:c>
      <x:c r="B554" s="888" t="n">
        <x:v>46170</x:v>
      </x:c>
      <x:c r="C554" t="str">
        <x:v>D Roberts</x:v>
      </x:c>
      <x:c r="D554" t="str">
        <x:v>Permanent</x:v>
      </x:c>
      <x:c r="E554" t="str">
        <x:v>Thurrock</x:v>
      </x:c>
      <x:c r="F554" t="str">
        <x:v>Operative Porter</x:v>
      </x:c>
      <x:c r="G554" t="str">
        <x:v>401877</x:v>
      </x:c>
      <x:c r="H554" t="str">
        <x:v>Winston &amp; Strawn London LLP</x:v>
      </x:c>
      <x:c r="I554" s="22" t="n">
        <x:v>9</x:v>
      </x:c>
      <x:c r="J554" t="str">
        <x:v>Worked</x:v>
      </x:c>
      <x:c r="K554" t="str">
        <x:v>Employee 102662; home branch Thurrock; assigned role Operative Porter | Deployment branch: Thurrock | Actual role: Operative Skilled | Jobs: 401877 | Customers: Winston &amp; Strawn London LLP | Actual hours: 9.0; source records: 1</x:v>
      </x:c>
      <x:c r="L554" t="str">
        <x:v>Include</x:v>
      </x:c>
      <x:c r="M554"/>
      <x:c r="N554"/>
    </x:row>
    <x:row r="555">
      <x:c r="A555" t="str">
        <x:v>D Roberts|2026-05-29</x:v>
      </x:c>
      <x:c r="B555" s="888" t="n">
        <x:v>46171</x:v>
      </x:c>
      <x:c r="C555" t="str">
        <x:v>D Roberts</x:v>
      </x:c>
      <x:c r="D555" t="str">
        <x:v>Permanent</x:v>
      </x:c>
      <x:c r="E555" t="str">
        <x:v>Thurrock</x:v>
      </x:c>
      <x:c r="F555" t="str">
        <x:v>Operative Porter</x:v>
      </x:c>
      <x:c r="G555" t="str">
        <x:v>401395A</x:v>
      </x:c>
      <x:c r="H555" t="str">
        <x:v>Osita/Evelyn</x:v>
      </x:c>
      <x:c r="I555" s="22" t="n">
        <x:v>7</x:v>
      </x:c>
      <x:c r="J555" t="str">
        <x:v>Worked</x:v>
      </x:c>
      <x:c r="K555" t="str">
        <x:v>Employee 102662; home branch Thurrock; assigned role Operative Porter | Deployment branch: Thurrock | Actual role: Operative Skilled | Jobs: 401395A | Customers: Osita/Evelyn | Actual hours: 7.0; source records: 1</x:v>
      </x:c>
      <x:c r="L555" t="str">
        <x:v>Include</x:v>
      </x:c>
      <x:c r="M555"/>
      <x:c r="N555"/>
    </x:row>
    <x:row r="556">
      <x:c r="A556" t="str">
        <x:v>D Walker|2026-05-01</x:v>
      </x:c>
      <x:c r="B556" s="888" t="n">
        <x:v>46143</x:v>
      </x:c>
      <x:c r="C556" t="str">
        <x:v>D Walker</x:v>
      </x:c>
      <x:c r="D556" t="str">
        <x:v>Permanent</x:v>
      </x:c>
      <x:c r="E556" t="str">
        <x:v>Thurrock</x:v>
      </x:c>
      <x:c r="F556" t="str">
        <x:v>Operative Porter</x:v>
      </x:c>
      <x:c r="G556" t="str">
        <x:v>401668</x:v>
      </x:c>
      <x:c r="H556" t="str">
        <x:v>Prime Ministers Office</x:v>
      </x:c>
      <x:c r="I556" s="22" t="n">
        <x:v>9</x:v>
      </x:c>
      <x:c r="J556" t="str">
        <x:v>Worked</x:v>
      </x:c>
      <x:c r="K556" t="str">
        <x:v>Employee 1607; home branch Thurrock; assigned role Operative Porter | Deployment branch: Thurrock | Actual role: Operative Skilled | Jobs: 401668 | Customers: Prime Ministers Office | Actual hours: 9.0; source records: 1</x:v>
      </x:c>
      <x:c r="L556" t="str">
        <x:v>Include</x:v>
      </x:c>
      <x:c r="M556"/>
      <x:c r="N556"/>
    </x:row>
    <x:row r="557">
      <x:c r="A557" t="str">
        <x:v>D Walker|2026-05-05</x:v>
      </x:c>
      <x:c r="B557" s="888" t="n">
        <x:v>46147</x:v>
      </x:c>
      <x:c r="C557" t="str">
        <x:v>D Walker</x:v>
      </x:c>
      <x:c r="D557" t="str">
        <x:v>Permanent</x:v>
      </x:c>
      <x:c r="E557" t="str">
        <x:v>Thurrock</x:v>
      </x:c>
      <x:c r="F557" t="str">
        <x:v>Operative Porter</x:v>
      </x:c>
      <x:c r="G557" t="str">
        <x:v>401979</x:v>
      </x:c>
      <x:c r="H557" t="str">
        <x:v>Shawbrook Bank Ltd</x:v>
      </x:c>
      <x:c r="I557" s="22" t="n">
        <x:v>9.5</x:v>
      </x:c>
      <x:c r="J557" t="str">
        <x:v>Worked</x:v>
      </x:c>
      <x:c r="K557" t="str">
        <x:v>Employee 1607; home branch Thurrock; assigned role Operative Porter | Deployment branch: Glasgow | Actual role: Operative Porter | Jobs: 401979 | Customers: Shawbrook Bank Ltd | Actual hours: 9.5; source records: 1</x:v>
      </x:c>
      <x:c r="L557" t="str">
        <x:v>Include</x:v>
      </x:c>
      <x:c r="M557"/>
      <x:c r="N557"/>
    </x:row>
    <x:row r="558">
      <x:c r="A558" t="str">
        <x:v>D Walker|2026-05-06</x:v>
      </x:c>
      <x:c r="B558" s="888" t="n">
        <x:v>46148</x:v>
      </x:c>
      <x:c r="C558" t="str">
        <x:v>D Walker</x:v>
      </x:c>
      <x:c r="D558" t="str">
        <x:v>Permanent</x:v>
      </x:c>
      <x:c r="E558" t="str">
        <x:v>Thurrock</x:v>
      </x:c>
      <x:c r="F558" t="str">
        <x:v>Operative Porter</x:v>
      </x:c>
      <x:c r="G558" t="str">
        <x:v>401838</x:v>
      </x:c>
      <x:c r="H558" t="str">
        <x:v>Wise/Jeanette</x:v>
      </x:c>
      <x:c r="I558" s="22" t="n">
        <x:v>8</x:v>
      </x:c>
      <x:c r="J558" t="str">
        <x:v>Worked</x:v>
      </x:c>
      <x:c r="K558" t="str">
        <x:v>Employee 1607; home branch Thurrock; assigned role Operative Porter | Deployment branch: Thurrock | Actual role: Operative Skilled | Jobs: 401838 | Customers: Wise/Jeanette | Actual hours: 8.0; source records: 1</x:v>
      </x:c>
      <x:c r="L558" t="str">
        <x:v>Include</x:v>
      </x:c>
      <x:c r="M558"/>
      <x:c r="N558"/>
    </x:row>
    <x:row r="559">
      <x:c r="A559" t="str">
        <x:v>D Walker|2026-05-07</x:v>
      </x:c>
      <x:c r="B559" s="888" t="n">
        <x:v>46149</x:v>
      </x:c>
      <x:c r="C559" t="str">
        <x:v>D Walker</x:v>
      </x:c>
      <x:c r="D559" t="str">
        <x:v>Permanent</x:v>
      </x:c>
      <x:c r="E559" t="str">
        <x:v>Thurrock</x:v>
      </x:c>
      <x:c r="F559" t="str">
        <x:v>Operative Porter</x:v>
      </x:c>
      <x:c r="G559" t="str">
        <x:v>396388</x:v>
      </x:c>
      <x:c r="H559" t="str">
        <x:v>Ministry of Defence</x:v>
      </x:c>
      <x:c r="I559" s="22" t="n">
        <x:v>8.5</x:v>
      </x:c>
      <x:c r="J559" t="str">
        <x:v>Worked</x:v>
      </x:c>
      <x:c r="K559" t="str">
        <x:v>Employee 1607; home branch Thurrock; assigned role Operative Porter | Deployment branch: Thurrock | Actual role: Operative Porter | Jobs: 396388 | Customers: Ministry of Defence | Actual hours: 8.5; source records: 1</x:v>
      </x:c>
      <x:c r="L559" t="str">
        <x:v>Include</x:v>
      </x:c>
      <x:c r="M559"/>
      <x:c r="N559"/>
    </x:row>
    <x:row r="560">
      <x:c r="A560" t="str">
        <x:v>D Walker|2026-05-08</x:v>
      </x:c>
      <x:c r="B560" s="888" t="n">
        <x:v>46150</x:v>
      </x:c>
      <x:c r="C560" t="str">
        <x:v>D Walker</x:v>
      </x:c>
      <x:c r="D560" t="str">
        <x:v>Permanent</x:v>
      </x:c>
      <x:c r="E560" t="str">
        <x:v>Thurrock</x:v>
      </x:c>
      <x:c r="F560" t="str">
        <x:v>Operative Porter</x:v>
      </x:c>
      <x:c r="G560" t="str">
        <x:v>402106</x:v>
      </x:c>
      <x:c r="H560" t="str">
        <x:v>Societe Generale</x:v>
      </x:c>
      <x:c r="I560" s="22" t="n">
        <x:v>10</x:v>
      </x:c>
      <x:c r="J560" t="str">
        <x:v>Worked</x:v>
      </x:c>
      <x:c r="K560" t="str">
        <x:v>Employee 1607; home branch Thurrock; assigned role Operative Porter | Deployment branch: Thurrock | Actual role: Operative Porter | Jobs: 402106 | Customers: Societe Generale | Actual hours: 10.0; source records: 1</x:v>
      </x:c>
      <x:c r="L560" t="str">
        <x:v>Include</x:v>
      </x:c>
      <x:c r="M560"/>
      <x:c r="N560"/>
    </x:row>
    <x:row r="561">
      <x:c r="A561" t="str">
        <x:v>D Walker|2026-05-11</x:v>
      </x:c>
      <x:c r="B561" s="888" t="n">
        <x:v>46153</x:v>
      </x:c>
      <x:c r="C561" t="str">
        <x:v>D Walker</x:v>
      </x:c>
      <x:c r="D561" t="str">
        <x:v>Permanent</x:v>
      </x:c>
      <x:c r="E561" t="str">
        <x:v>Thurrock</x:v>
      </x:c>
      <x:c r="F561" t="str">
        <x:v>Operative Porter</x:v>
      </x:c>
      <x:c r="G561" t="str">
        <x:v>397220</x:v>
      </x:c>
      <x:c r="H561" t="str">
        <x:v>Sandhu/Mr Jay</x:v>
      </x:c>
      <x:c r="I561" s="22" t="n">
        <x:v>10</x:v>
      </x:c>
      <x:c r="J561" t="str">
        <x:v>Worked</x:v>
      </x:c>
      <x:c r="K561" t="str">
        <x:v>Employee 1607; home branch Thurrock; assigned role Operative Porter | Deployment branch: Thurrock | Actual role: Operative Skilled | Jobs: 397220 | Customers: Sandhu/Mr Jay | Actual hours: 10.0; source records: 1</x:v>
      </x:c>
      <x:c r="L561" t="str">
        <x:v>Include</x:v>
      </x:c>
      <x:c r="M561"/>
      <x:c r="N561"/>
    </x:row>
    <x:row r="562">
      <x:c r="A562" t="str">
        <x:v>D Walker|2026-05-12</x:v>
      </x:c>
      <x:c r="B562" s="888" t="n">
        <x:v>46154</x:v>
      </x:c>
      <x:c r="C562" t="str">
        <x:v>D Walker</x:v>
      </x:c>
      <x:c r="D562" t="str">
        <x:v>Permanent</x:v>
      </x:c>
      <x:c r="E562" t="str">
        <x:v>Thurrock</x:v>
      </x:c>
      <x:c r="F562" t="str">
        <x:v>Operative Porter</x:v>
      </x:c>
      <x:c r="G562" t="str">
        <x:v>401509</x:v>
      </x:c>
      <x:c r="H562" t="str">
        <x:v>Restore – Doc Management</x:v>
      </x:c>
      <x:c r="I562" s="22" t="n">
        <x:v>11</x:v>
      </x:c>
      <x:c r="J562" t="str">
        <x:v>Worked</x:v>
      </x:c>
      <x:c r="K562" t="str">
        <x:v>Employee 1607; home branch Thurrock; assigned role Operative Porter | Deployment branch: Thurrock | Actual role: Operative Porter | Jobs: 401509 | Customers: Restore – Doc Management | Actual hours: 11.0; source records: 1</x:v>
      </x:c>
      <x:c r="L562" t="str">
        <x:v>Include</x:v>
      </x:c>
      <x:c r="M562"/>
      <x:c r="N562"/>
    </x:row>
    <x:row r="563">
      <x:c r="A563" t="str">
        <x:v>D Walker|2026-05-13</x:v>
      </x:c>
      <x:c r="B563" s="888" t="n">
        <x:v>46155</x:v>
      </x:c>
      <x:c r="C563" t="str">
        <x:v>D Walker</x:v>
      </x:c>
      <x:c r="D563" t="str">
        <x:v>Permanent</x:v>
      </x:c>
      <x:c r="E563" t="str">
        <x:v>Thurrock</x:v>
      </x:c>
      <x:c r="F563" t="str">
        <x:v>Operative Porter</x:v>
      </x:c>
      <x:c r="G563" t="str">
        <x:v>397246</x:v>
      </x:c>
      <x:c r="H563" t="str">
        <x:v>Ministry of Defence</x:v>
      </x:c>
      <x:c r="I563" s="22" t="n">
        <x:v>8.5</x:v>
      </x:c>
      <x:c r="J563" t="str">
        <x:v>Worked</x:v>
      </x:c>
      <x:c r="K563" t="str">
        <x:v>Employee 1607; home branch Thurrock; assigned role Operative Porter | Deployment branch: Thurrock | Actual role: Operative Porter | Jobs: 397246 | Customers: Ministry of Defence | Actual hours: 8.5; source records: 1</x:v>
      </x:c>
      <x:c r="L563" t="str">
        <x:v>Include</x:v>
      </x:c>
      <x:c r="M563"/>
      <x:c r="N563"/>
    </x:row>
    <x:row r="564">
      <x:c r="A564" t="str">
        <x:v>D Wawrzewski|2026-05-01</x:v>
      </x:c>
      <x:c r="B564" s="888" t="n">
        <x:v>46143</x:v>
      </x:c>
      <x:c r="C564" t="str">
        <x:v>D Wawrzewski</x:v>
      </x:c>
      <x:c r="D564" t="str">
        <x:v>Permanent</x:v>
      </x:c>
      <x:c r="E564" t="str">
        <x:v>Thurrock</x:v>
      </x:c>
      <x:c r="F564" t="str">
        <x:v>Operative Skilled</x:v>
      </x:c>
      <x:c r="G564"/>
      <x:c r="H564"/>
      <x:c r="I564" s="22" t="n">
        <x:v>0</x:v>
      </x:c>
      <x:c r="J564" t="str">
        <x:v>Other leave — Unpaid Leave (Authorised)</x:v>
      </x:c>
      <x:c r="K564" t="str">
        <x:v>Employee 1130; home branch Thurrock; assigned role Operative Skilled | Leave: Unpaid Leave (Authorised) | Leave calendar basis: Fixed schedule</x:v>
      </x:c>
      <x:c r="L564" t="str">
        <x:v>Include</x:v>
      </x:c>
      <x:c r="M564"/>
      <x:c r="N564"/>
    </x:row>
    <x:row r="565">
      <x:c r="A565" t="str">
        <x:v>D Wawrzewski|2026-05-05</x:v>
      </x:c>
      <x:c r="B565" s="888" t="n">
        <x:v>46147</x:v>
      </x:c>
      <x:c r="C565" t="str">
        <x:v>D Wawrzewski</x:v>
      </x:c>
      <x:c r="D565" t="str">
        <x:v>Permanent</x:v>
      </x:c>
      <x:c r="E565" t="str">
        <x:v>Thurrock</x:v>
      </x:c>
      <x:c r="F565" t="str">
        <x:v>Operative Skilled</x:v>
      </x:c>
      <x:c r="G565" t="str">
        <x:v>400262</x:v>
      </x:c>
      <x:c r="H565" t="str">
        <x:v>Apple Europe Limited</x:v>
      </x:c>
      <x:c r="I565" s="22" t="n">
        <x:v>11.5</x:v>
      </x:c>
      <x:c r="J565" t="str">
        <x:v>Worked</x:v>
      </x:c>
      <x:c r="K565" t="str">
        <x:v>Employee 1130; home branch Thurrock; assigned role Operative Skilled | Deployment branch: Thurrock | Actual role: Operative Porter | Jobs: 400262 | Customers: Apple Europe Limited | Actual hours: 11.5; source records: 1</x:v>
      </x:c>
      <x:c r="L565" t="str">
        <x:v>Include</x:v>
      </x:c>
      <x:c r="M565"/>
      <x:c r="N565"/>
    </x:row>
    <x:row r="566">
      <x:c r="A566" t="str">
        <x:v>D Wawrzewski|2026-05-06</x:v>
      </x:c>
      <x:c r="B566" s="888" t="n">
        <x:v>46148</x:v>
      </x:c>
      <x:c r="C566" t="str">
        <x:v>D Wawrzewski</x:v>
      </x:c>
      <x:c r="D566" t="str">
        <x:v>Permanent</x:v>
      </x:c>
      <x:c r="E566" t="str">
        <x:v>Thurrock</x:v>
      </x:c>
      <x:c r="F566" t="str">
        <x:v>Operative Skilled</x:v>
      </x:c>
      <x:c r="G566" t="str">
        <x:v>400262</x:v>
      </x:c>
      <x:c r="H566" t="str">
        <x:v>Apple Europe Limited</x:v>
      </x:c>
      <x:c r="I566" s="22" t="n">
        <x:v>11.5</x:v>
      </x:c>
      <x:c r="J566" t="str">
        <x:v>Worked</x:v>
      </x:c>
      <x:c r="K566" t="str">
        <x:v>Employee 1130; home branch Thurrock; assigned role Operative Skilled | Deployment branch: Thurrock | Actual role: Operative Porter | Jobs: 400262 | Customers: Apple Europe Limited | Actual hours: 11.5; source records: 1</x:v>
      </x:c>
      <x:c r="L566" t="str">
        <x:v>Include</x:v>
      </x:c>
      <x:c r="M566"/>
      <x:c r="N566"/>
    </x:row>
    <x:row r="567">
      <x:c r="A567" t="str">
        <x:v>D Wawrzewski|2026-05-07</x:v>
      </x:c>
      <x:c r="B567" s="888" t="n">
        <x:v>46149</x:v>
      </x:c>
      <x:c r="C567" t="str">
        <x:v>D Wawrzewski</x:v>
      </x:c>
      <x:c r="D567" t="str">
        <x:v>Permanent</x:v>
      </x:c>
      <x:c r="E567" t="str">
        <x:v>Thurrock</x:v>
      </x:c>
      <x:c r="F567" t="str">
        <x:v>Operative Skilled</x:v>
      </x:c>
      <x:c r="G567" t="str">
        <x:v>400262</x:v>
      </x:c>
      <x:c r="H567" t="str">
        <x:v>Apple Europe Limited</x:v>
      </x:c>
      <x:c r="I567" s="22" t="n">
        <x:v>11.5</x:v>
      </x:c>
      <x:c r="J567" t="str">
        <x:v>Worked</x:v>
      </x:c>
      <x:c r="K567" t="str">
        <x:v>Employee 1130; home branch Thurrock; assigned role Operative Skilled | Deployment branch: Thurrock | Actual role: Operative Porter | Jobs: 400262 | Customers: Apple Europe Limited | Actual hours: 11.5; source records: 1</x:v>
      </x:c>
      <x:c r="L567" t="str">
        <x:v>Include</x:v>
      </x:c>
      <x:c r="M567"/>
      <x:c r="N567"/>
    </x:row>
    <x:row r="568">
      <x:c r="A568" t="str">
        <x:v>D Wawrzewski|2026-05-08</x:v>
      </x:c>
      <x:c r="B568" s="888" t="n">
        <x:v>46150</x:v>
      </x:c>
      <x:c r="C568" t="str">
        <x:v>D Wawrzewski</x:v>
      </x:c>
      <x:c r="D568" t="str">
        <x:v>Permanent</x:v>
      </x:c>
      <x:c r="E568" t="str">
        <x:v>Thurrock</x:v>
      </x:c>
      <x:c r="F568" t="str">
        <x:v>Operative Skilled</x:v>
      </x:c>
      <x:c r="G568" t="str">
        <x:v>400262</x:v>
      </x:c>
      <x:c r="H568" t="str">
        <x:v>Apple Europe Limited</x:v>
      </x:c>
      <x:c r="I568" s="22" t="n">
        <x:v>11.5</x:v>
      </x:c>
      <x:c r="J568" t="str">
        <x:v>Worked</x:v>
      </x:c>
      <x:c r="K568" t="str">
        <x:v>Employee 1130; home branch Thurrock; assigned role Operative Skilled | Deployment branch: Thurrock | Actual role: Operative Porter | Jobs: 400262 | Customers: Apple Europe Limited | Actual hours: 11.5; source records: 1</x:v>
      </x:c>
      <x:c r="L568" t="str">
        <x:v>Include</x:v>
      </x:c>
      <x:c r="M568"/>
      <x:c r="N568"/>
    </x:row>
    <x:row r="569">
      <x:c r="A569" t="str">
        <x:v>D Wawrzewski|2026-05-11</x:v>
      </x:c>
      <x:c r="B569" s="888" t="n">
        <x:v>46153</x:v>
      </x:c>
      <x:c r="C569" t="str">
        <x:v>D Wawrzewski</x:v>
      </x:c>
      <x:c r="D569" t="str">
        <x:v>Permanent</x:v>
      </x:c>
      <x:c r="E569" t="str">
        <x:v>Thurrock</x:v>
      </x:c>
      <x:c r="F569" t="str">
        <x:v>Operative Skilled</x:v>
      </x:c>
      <x:c r="G569" t="str">
        <x:v>400262</x:v>
      </x:c>
      <x:c r="H569" t="str">
        <x:v>Apple Europe Limited</x:v>
      </x:c>
      <x:c r="I569" s="22" t="n">
        <x:v>11.5</x:v>
      </x:c>
      <x:c r="J569" t="str">
        <x:v>Worked</x:v>
      </x:c>
      <x:c r="K569" t="str">
        <x:v>Employee 1130; home branch Thurrock; assigned role Operative Skilled | Deployment branch: Thurrock | Actual role: Operative Porter | Jobs: 400262 | Customers: Apple Europe Limited | Actual hours: 11.5; source records: 1</x:v>
      </x:c>
      <x:c r="L569" t="str">
        <x:v>Include</x:v>
      </x:c>
      <x:c r="M569"/>
      <x:c r="N569"/>
    </x:row>
    <x:row r="570">
      <x:c r="A570" t="str">
        <x:v>D Wawrzewski|2026-05-12</x:v>
      </x:c>
      <x:c r="B570" s="888" t="n">
        <x:v>46154</x:v>
      </x:c>
      <x:c r="C570" t="str">
        <x:v>D Wawrzewski</x:v>
      </x:c>
      <x:c r="D570" t="str">
        <x:v>Permanent</x:v>
      </x:c>
      <x:c r="E570" t="str">
        <x:v>Thurrock</x:v>
      </x:c>
      <x:c r="F570" t="str">
        <x:v>Operative Skilled</x:v>
      </x:c>
      <x:c r="G570" t="str">
        <x:v>400262</x:v>
      </x:c>
      <x:c r="H570" t="str">
        <x:v>Apple Europe Limited</x:v>
      </x:c>
      <x:c r="I570" s="22" t="n">
        <x:v>11.5</x:v>
      </x:c>
      <x:c r="J570" t="str">
        <x:v>Worked</x:v>
      </x:c>
      <x:c r="K570" t="str">
        <x:v>Employee 1130; home branch Thurrock; assigned role Operative Skilled | Deployment branch: Thurrock | Actual role: Operative Porter | Jobs: 400262 | Customers: Apple Europe Limited | Actual hours: 11.5; source records: 1</x:v>
      </x:c>
      <x:c r="L570" t="str">
        <x:v>Include</x:v>
      </x:c>
      <x:c r="M570"/>
      <x:c r="N570"/>
    </x:row>
    <x:row r="571">
      <x:c r="A571" t="str">
        <x:v>D Wawrzewski|2026-05-13</x:v>
      </x:c>
      <x:c r="B571" s="888" t="n">
        <x:v>46155</x:v>
      </x:c>
      <x:c r="C571" t="str">
        <x:v>D Wawrzewski</x:v>
      </x:c>
      <x:c r="D571" t="str">
        <x:v>Permanent</x:v>
      </x:c>
      <x:c r="E571" t="str">
        <x:v>Thurrock</x:v>
      </x:c>
      <x:c r="F571" t="str">
        <x:v>Operative Skilled</x:v>
      </x:c>
      <x:c r="G571" t="str">
        <x:v>400262</x:v>
      </x:c>
      <x:c r="H571" t="str">
        <x:v>Apple Europe Limited</x:v>
      </x:c>
      <x:c r="I571" s="22" t="n">
        <x:v>11.5</x:v>
      </x:c>
      <x:c r="J571" t="str">
        <x:v>Worked</x:v>
      </x:c>
      <x:c r="K571" t="str">
        <x:v>Employee 1130; home branch Thurrock; assigned role Operative Skilled | Deployment branch: Thurrock | Actual role: Operative Porter | Jobs: 400262 | Customers: Apple Europe Limited | Actual hours: 11.5; source records: 1</x:v>
      </x:c>
      <x:c r="L571" t="str">
        <x:v>Include</x:v>
      </x:c>
      <x:c r="M571"/>
      <x:c r="N571"/>
    </x:row>
    <x:row r="572">
      <x:c r="A572" t="str">
        <x:v>D Wawrzewski|2026-05-14</x:v>
      </x:c>
      <x:c r="B572" s="888" t="n">
        <x:v>46156</x:v>
      </x:c>
      <x:c r="C572" t="str">
        <x:v>D Wawrzewski</x:v>
      </x:c>
      <x:c r="D572" t="str">
        <x:v>Permanent</x:v>
      </x:c>
      <x:c r="E572" t="str">
        <x:v>Thurrock</x:v>
      </x:c>
      <x:c r="F572" t="str">
        <x:v>Operative Skilled</x:v>
      </x:c>
      <x:c r="G572"/>
      <x:c r="H572"/>
      <x:c r="I572" s="22" t="n">
        <x:v>0</x:v>
      </x:c>
      <x:c r="J572" t="str">
        <x:v>Other leave — Sickness</x:v>
      </x:c>
      <x:c r="K572" t="str">
        <x:v>Employee 1130; home branch Thurrock; assigned role Operative Skilled | Leave: Sickness | Leave calendar basis: Fixed schedule</x:v>
      </x:c>
      <x:c r="L572" t="str">
        <x:v>Include</x:v>
      </x:c>
      <x:c r="M572"/>
      <x:c r="N572"/>
    </x:row>
    <x:row r="573">
      <x:c r="A573" t="str">
        <x:v>D Wawrzewski|2026-05-15</x:v>
      </x:c>
      <x:c r="B573" s="888" t="n">
        <x:v>46157</x:v>
      </x:c>
      <x:c r="C573" t="str">
        <x:v>D Wawrzewski</x:v>
      </x:c>
      <x:c r="D573" t="str">
        <x:v>Permanent</x:v>
      </x:c>
      <x:c r="E573" t="str">
        <x:v>Thurrock</x:v>
      </x:c>
      <x:c r="F573" t="str">
        <x:v>Operative Skilled</x:v>
      </x:c>
      <x:c r="G573" t="str">
        <x:v>400262</x:v>
      </x:c>
      <x:c r="H573" t="str">
        <x:v>Apple Europe Limited</x:v>
      </x:c>
      <x:c r="I573" s="22" t="n">
        <x:v>11.5</x:v>
      </x:c>
      <x:c r="J573" t="str">
        <x:v>Worked</x:v>
      </x:c>
      <x:c r="K573" t="str">
        <x:v>Employee 1130; home branch Thurrock; assigned role Operative Skilled | Deployment branch: Thurrock | Actual role: Operative Porter | Jobs: 400262 | Customers: Apple Europe Limited | Actual hours: 11.5; source records: 1</x:v>
      </x:c>
      <x:c r="L573" t="str">
        <x:v>Include</x:v>
      </x:c>
      <x:c r="M573"/>
      <x:c r="N573"/>
    </x:row>
    <x:row r="574">
      <x:c r="A574" t="str">
        <x:v>D Wawrzewski|2026-05-18</x:v>
      </x:c>
      <x:c r="B574" s="888" t="n">
        <x:v>46160</x:v>
      </x:c>
      <x:c r="C574" t="str">
        <x:v>D Wawrzewski</x:v>
      </x:c>
      <x:c r="D574" t="str">
        <x:v>Permanent</x:v>
      </x:c>
      <x:c r="E574" t="str">
        <x:v>Thurrock</x:v>
      </x:c>
      <x:c r="F574" t="str">
        <x:v>Operative Skilled</x:v>
      </x:c>
      <x:c r="G574" t="str">
        <x:v>400262</x:v>
      </x:c>
      <x:c r="H574" t="str">
        <x:v>Apple Europe Limited</x:v>
      </x:c>
      <x:c r="I574" s="22" t="n">
        <x:v>11.5</x:v>
      </x:c>
      <x:c r="J574" t="str">
        <x:v>Worked</x:v>
      </x:c>
      <x:c r="K574" t="str">
        <x:v>Employee 1130; home branch Thurrock; assigned role Operative Skilled | Deployment branch: Thurrock | Actual role: Operative Porter | Jobs: 400262 | Customers: Apple Europe Limited | Actual hours: 11.5; source records: 1</x:v>
      </x:c>
      <x:c r="L574" t="str">
        <x:v>Include</x:v>
      </x:c>
      <x:c r="M574"/>
      <x:c r="N574"/>
    </x:row>
    <x:row r="575">
      <x:c r="A575" t="str">
        <x:v>D Wawrzewski|2026-05-19</x:v>
      </x:c>
      <x:c r="B575" s="888" t="n">
        <x:v>46161</x:v>
      </x:c>
      <x:c r="C575" t="str">
        <x:v>D Wawrzewski</x:v>
      </x:c>
      <x:c r="D575" t="str">
        <x:v>Permanent</x:v>
      </x:c>
      <x:c r="E575" t="str">
        <x:v>Thurrock</x:v>
      </x:c>
      <x:c r="F575" t="str">
        <x:v>Operative Skilled</x:v>
      </x:c>
      <x:c r="G575" t="str">
        <x:v>400262</x:v>
      </x:c>
      <x:c r="H575" t="str">
        <x:v>Apple Europe Limited</x:v>
      </x:c>
      <x:c r="I575" s="22" t="n">
        <x:v>11.5</x:v>
      </x:c>
      <x:c r="J575" t="str">
        <x:v>Worked</x:v>
      </x:c>
      <x:c r="K575" t="str">
        <x:v>Employee 1130; home branch Thurrock; assigned role Operative Skilled | Deployment branch: Thurrock | Actual role: Operative Porter | Jobs: 400262 | Customers: Apple Europe Limited | Actual hours: 11.5; source records: 1</x:v>
      </x:c>
      <x:c r="L575" t="str">
        <x:v>Include</x:v>
      </x:c>
      <x:c r="M575"/>
      <x:c r="N575"/>
    </x:row>
    <x:row r="576">
      <x:c r="A576" t="str">
        <x:v>D Wawrzewski|2026-05-20</x:v>
      </x:c>
      <x:c r="B576" s="888" t="n">
        <x:v>46162</x:v>
      </x:c>
      <x:c r="C576" t="str">
        <x:v>D Wawrzewski</x:v>
      </x:c>
      <x:c r="D576" t="str">
        <x:v>Permanent</x:v>
      </x:c>
      <x:c r="E576" t="str">
        <x:v>Thurrock</x:v>
      </x:c>
      <x:c r="F576" t="str">
        <x:v>Operative Skilled</x:v>
      </x:c>
      <x:c r="G576" t="str">
        <x:v>400262</x:v>
      </x:c>
      <x:c r="H576" t="str">
        <x:v>Apple Europe Limited</x:v>
      </x:c>
      <x:c r="I576" s="22" t="n">
        <x:v>11.5</x:v>
      </x:c>
      <x:c r="J576" t="str">
        <x:v>Worked</x:v>
      </x:c>
      <x:c r="K576" t="str">
        <x:v>Employee 1130; home branch Thurrock; assigned role Operative Skilled | Deployment branch: Thurrock | Actual role: Operative Porter | Jobs: 400262 | Customers: Apple Europe Limited | Actual hours: 11.5; source records: 1</x:v>
      </x:c>
      <x:c r="L576" t="str">
        <x:v>Include</x:v>
      </x:c>
      <x:c r="M576"/>
      <x:c r="N576"/>
    </x:row>
    <x:row r="577">
      <x:c r="A577" t="str">
        <x:v>D Wawrzewski|2026-05-21</x:v>
      </x:c>
      <x:c r="B577" s="888" t="n">
        <x:v>46163</x:v>
      </x:c>
      <x:c r="C577" t="str">
        <x:v>D Wawrzewski</x:v>
      </x:c>
      <x:c r="D577" t="str">
        <x:v>Permanent</x:v>
      </x:c>
      <x:c r="E577" t="str">
        <x:v>Thurrock</x:v>
      </x:c>
      <x:c r="F577" t="str">
        <x:v>Operative Skilled</x:v>
      </x:c>
      <x:c r="G577"/>
      <x:c r="H577"/>
      <x:c r="I577" s="22" t="n">
        <x:v>0</x:v>
      </x:c>
      <x:c r="J577" t="str">
        <x:v>Annual leave</x:v>
      </x:c>
      <x:c r="K577" t="str">
        <x:v>Employee 1130; home branch Thurrock; assigned role Operative Skilled | Leave: Annual Leave (Days) | Leave calendar basis: Fixed schedule</x:v>
      </x:c>
      <x:c r="L577" t="str">
        <x:v>Include</x:v>
      </x:c>
      <x:c r="M577"/>
      <x:c r="N577"/>
    </x:row>
    <x:row r="578">
      <x:c r="A578" t="str">
        <x:v>D Wawrzewski|2026-05-22</x:v>
      </x:c>
      <x:c r="B578" s="888" t="n">
        <x:v>46164</x:v>
      </x:c>
      <x:c r="C578" t="str">
        <x:v>D Wawrzewski</x:v>
      </x:c>
      <x:c r="D578" t="str">
        <x:v>Permanent</x:v>
      </x:c>
      <x:c r="E578" t="str">
        <x:v>Thurrock</x:v>
      </x:c>
      <x:c r="F578" t="str">
        <x:v>Operative Skilled</x:v>
      </x:c>
      <x:c r="G578"/>
      <x:c r="H578"/>
      <x:c r="I578" s="22" t="n">
        <x:v>0</x:v>
      </x:c>
      <x:c r="J578" t="str">
        <x:v>Annual leave</x:v>
      </x:c>
      <x:c r="K578" t="str">
        <x:v>Employee 1130; home branch Thurrock; assigned role Operative Skilled | Leave: Annual Leave (Days) | Leave calendar basis: Fixed schedule</x:v>
      </x:c>
      <x:c r="L578" t="str">
        <x:v>Include</x:v>
      </x:c>
      <x:c r="M578"/>
      <x:c r="N578"/>
    </x:row>
    <x:row r="579">
      <x:c r="A579" t="str">
        <x:v>D Wawrzewski|2026-05-26</x:v>
      </x:c>
      <x:c r="B579" s="888" t="n">
        <x:v>46168</x:v>
      </x:c>
      <x:c r="C579" t="str">
        <x:v>D Wawrzewski</x:v>
      </x:c>
      <x:c r="D579" t="str">
        <x:v>Permanent</x:v>
      </x:c>
      <x:c r="E579" t="str">
        <x:v>Thurrock</x:v>
      </x:c>
      <x:c r="F579" t="str">
        <x:v>Operative Skilled</x:v>
      </x:c>
      <x:c r="G579" t="str">
        <x:v>400262</x:v>
      </x:c>
      <x:c r="H579" t="str">
        <x:v>Apple Europe Limited</x:v>
      </x:c>
      <x:c r="I579" s="22" t="n">
        <x:v>11.5</x:v>
      </x:c>
      <x:c r="J579" t="str">
        <x:v>Worked</x:v>
      </x:c>
      <x:c r="K579" t="str">
        <x:v>Employee 1130; home branch Thurrock; assigned role Operative Skilled | Deployment branch: Thurrock | Actual role: Operative Porter | Jobs: 400262 | Customers: Apple Europe Limited | Actual hours: 11.5; source records: 1</x:v>
      </x:c>
      <x:c r="L579" t="str">
        <x:v>Include</x:v>
      </x:c>
      <x:c r="M579"/>
      <x:c r="N579"/>
    </x:row>
    <x:row r="580">
      <x:c r="A580" t="str">
        <x:v>D Wawrzewski|2026-05-27</x:v>
      </x:c>
      <x:c r="B580" s="888" t="n">
        <x:v>46169</x:v>
      </x:c>
      <x:c r="C580" t="str">
        <x:v>D Wawrzewski</x:v>
      </x:c>
      <x:c r="D580" t="str">
        <x:v>Permanent</x:v>
      </x:c>
      <x:c r="E580" t="str">
        <x:v>Thurrock</x:v>
      </x:c>
      <x:c r="F580" t="str">
        <x:v>Operative Skilled</x:v>
      </x:c>
      <x:c r="G580"/>
      <x:c r="H580"/>
      <x:c r="I580" s="22" t="n">
        <x:v>0</x:v>
      </x:c>
      <x:c r="J580" t="str">
        <x:v>Annual leave</x:v>
      </x:c>
      <x:c r="K580" t="str">
        <x:v>Employee 1130; home branch Thurrock; assigned role Operative Skilled | Leave: Annual Leave (Days) | Leave calendar basis: Fixed schedule</x:v>
      </x:c>
      <x:c r="L580" t="str">
        <x:v>Include</x:v>
      </x:c>
      <x:c r="M580"/>
      <x:c r="N580"/>
    </x:row>
    <x:row r="581">
      <x:c r="A581" t="str">
        <x:v>D Wawrzewski|2026-05-28</x:v>
      </x:c>
      <x:c r="B581" s="888" t="n">
        <x:v>46170</x:v>
      </x:c>
      <x:c r="C581" t="str">
        <x:v>D Wawrzewski</x:v>
      </x:c>
      <x:c r="D581" t="str">
        <x:v>Permanent</x:v>
      </x:c>
      <x:c r="E581" t="str">
        <x:v>Thurrock</x:v>
      </x:c>
      <x:c r="F581" t="str">
        <x:v>Operative Skilled</x:v>
      </x:c>
      <x:c r="G581"/>
      <x:c r="H581"/>
      <x:c r="I581" s="22" t="n">
        <x:v>0</x:v>
      </x:c>
      <x:c r="J581" t="str">
        <x:v>Annual leave</x:v>
      </x:c>
      <x:c r="K581" t="str">
        <x:v>Employee 1130; home branch Thurrock; assigned role Operative Skilled | Leave: Annual Leave (Days) | Leave calendar basis: Fixed schedule</x:v>
      </x:c>
      <x:c r="L581" t="str">
        <x:v>Include</x:v>
      </x:c>
      <x:c r="M581"/>
      <x:c r="N581"/>
    </x:row>
    <x:row r="582">
      <x:c r="A582" t="str">
        <x:v>D Wawrzewski|2026-05-29</x:v>
      </x:c>
      <x:c r="B582" s="888" t="n">
        <x:v>46171</x:v>
      </x:c>
      <x:c r="C582" t="str">
        <x:v>D Wawrzewski</x:v>
      </x:c>
      <x:c r="D582" t="str">
        <x:v>Permanent</x:v>
      </x:c>
      <x:c r="E582" t="str">
        <x:v>Thurrock</x:v>
      </x:c>
      <x:c r="F582" t="str">
        <x:v>Operative Skilled</x:v>
      </x:c>
      <x:c r="G582"/>
      <x:c r="H582"/>
      <x:c r="I582" s="22" t="n">
        <x:v>0</x:v>
      </x:c>
      <x:c r="J582" t="str">
        <x:v>Annual leave</x:v>
      </x:c>
      <x:c r="K582" t="str">
        <x:v>Employee 1130; home branch Thurrock; assigned role Operative Skilled | Leave: Annual Leave (Days) | Leave calendar basis: Fixed schedule</x:v>
      </x:c>
      <x:c r="L582" t="str">
        <x:v>Include</x:v>
      </x:c>
      <x:c r="M582"/>
      <x:c r="N582"/>
    </x:row>
    <x:row r="583">
      <x:c r="A583" t="str">
        <x:v>Dam Robinson|2026-05-01</x:v>
      </x:c>
      <x:c r="B583" s="888" t="n">
        <x:v>46143</x:v>
      </x:c>
      <x:c r="C583" t="str">
        <x:v>Dam Robinson</x:v>
      </x:c>
      <x:c r="D583" t="str">
        <x:v>Permanent</x:v>
      </x:c>
      <x:c r="E583" t="str">
        <x:v>Thurrock</x:v>
      </x:c>
      <x:c r="F583" t="str">
        <x:v>Operative Porter</x:v>
      </x:c>
      <x:c r="G583" t="str">
        <x:v>390467B</x:v>
      </x:c>
      <x:c r="H583" t="str">
        <x:v>Skinner/Mr Charles</x:v>
      </x:c>
      <x:c r="I583" s="22" t="n">
        <x:v>10</x:v>
      </x:c>
      <x:c r="J583" t="str">
        <x:v>Worked</x:v>
      </x:c>
      <x:c r="K583" t="str">
        <x:v>Employee 102999; home branch Thurrock; assigned role Operative Porter | Deployment branch: Thurrock | Actual role: Operative Skilled | Jobs: 390467B | Customers: Skinner/Mr Charles | Actual hours: 10.0; source records: 1</x:v>
      </x:c>
      <x:c r="L583" t="str">
        <x:v>Include</x:v>
      </x:c>
      <x:c r="M583"/>
      <x:c r="N583"/>
    </x:row>
    <x:row r="584">
      <x:c r="A584" t="str">
        <x:v>Dam Robinson|2026-05-04</x:v>
      </x:c>
      <x:c r="B584" s="888" t="n">
        <x:v>46146</x:v>
      </x:c>
      <x:c r="C584" t="str">
        <x:v>Dam Robinson</x:v>
      </x:c>
      <x:c r="D584" t="str">
        <x:v>Permanent</x:v>
      </x:c>
      <x:c r="E584" t="str">
        <x:v>Thurrock</x:v>
      </x:c>
      <x:c r="F584" t="str">
        <x:v>Operative Porter</x:v>
      </x:c>
      <x:c r="G584"/>
      <x:c r="H584"/>
      <x:c r="I584" s="22" t="n">
        <x:v>0</x:v>
      </x:c>
      <x:c r="J584" t="str">
        <x:v>Annual leave</x:v>
      </x:c>
      <x:c r="K584" t="str">
        <x:v>Employee 102999; home branch Thurrock; assigned role Operative Porter | Leave: Annual Leave (Hours) | Leave calendar basis: Variable-pattern period</x:v>
      </x:c>
      <x:c r="L584" t="str">
        <x:v>Include</x:v>
      </x:c>
      <x:c r="M584"/>
      <x:c r="N584"/>
    </x:row>
    <x:row r="585">
      <x:c r="A585" t="str">
        <x:v>Dam Robinson|2026-05-05</x:v>
      </x:c>
      <x:c r="B585" s="888" t="n">
        <x:v>46147</x:v>
      </x:c>
      <x:c r="C585" t="str">
        <x:v>Dam Robinson</x:v>
      </x:c>
      <x:c r="D585" t="str">
        <x:v>Permanent</x:v>
      </x:c>
      <x:c r="E585" t="str">
        <x:v>Thurrock</x:v>
      </x:c>
      <x:c r="F585" t="str">
        <x:v>Operative Porter</x:v>
      </x:c>
      <x:c r="G585" t="str">
        <x:v>401433</x:v>
      </x:c>
      <x:c r="H585" t="str">
        <x:v>Restore – Doc Management</x:v>
      </x:c>
      <x:c r="I585" s="22" t="n">
        <x:v>10</x:v>
      </x:c>
      <x:c r="J585" t="str">
        <x:v>Worked</x:v>
      </x:c>
      <x:c r="K585" t="str">
        <x:v>Employee 102999; home branch Thurrock; assigned role Operative Porter | Deployment branch: Thurrock | Actual role: Operative Porter | Jobs: 401433 | Customers: Restore – Doc Management | Actual hours: 10.0; source records: 1</x:v>
      </x:c>
      <x:c r="L585" t="str">
        <x:v>Include</x:v>
      </x:c>
      <x:c r="M585"/>
      <x:c r="N585"/>
    </x:row>
    <x:row r="586">
      <x:c r="A586" t="str">
        <x:v>Dam Robinson|2026-05-06</x:v>
      </x:c>
      <x:c r="B586" s="888" t="n">
        <x:v>46148</x:v>
      </x:c>
      <x:c r="C586" t="str">
        <x:v>Dam Robinson</x:v>
      </x:c>
      <x:c r="D586" t="str">
        <x:v>Permanent</x:v>
      </x:c>
      <x:c r="E586" t="str">
        <x:v>Thurrock</x:v>
      </x:c>
      <x:c r="F586" t="str">
        <x:v>Operative Porter</x:v>
      </x:c>
      <x:c r="G586" t="str">
        <x:v>401433</x:v>
      </x:c>
      <x:c r="H586" t="str">
        <x:v>Restore – Doc Management</x:v>
      </x:c>
      <x:c r="I586" s="22" t="n">
        <x:v>10</x:v>
      </x:c>
      <x:c r="J586" t="str">
        <x:v>Worked</x:v>
      </x:c>
      <x:c r="K586" t="str">
        <x:v>Employee 102999; home branch Thurrock; assigned role Operative Porter | Deployment branch: Thurrock | Actual role: Operative Porter | Jobs: 401433 | Customers: Restore – Doc Management | Actual hours: 10.0; source records: 1</x:v>
      </x:c>
      <x:c r="L586" t="str">
        <x:v>Include</x:v>
      </x:c>
      <x:c r="M586"/>
      <x:c r="N586"/>
    </x:row>
    <x:row r="587">
      <x:c r="A587" t="str">
        <x:v>Dam Robinson|2026-05-07</x:v>
      </x:c>
      <x:c r="B587" s="888" t="n">
        <x:v>46149</x:v>
      </x:c>
      <x:c r="C587" t="str">
        <x:v>Dam Robinson</x:v>
      </x:c>
      <x:c r="D587" t="str">
        <x:v>Permanent</x:v>
      </x:c>
      <x:c r="E587" t="str">
        <x:v>Thurrock</x:v>
      </x:c>
      <x:c r="F587" t="str">
        <x:v>Operative Porter</x:v>
      </x:c>
      <x:c r="G587" t="str">
        <x:v>401433</x:v>
      </x:c>
      <x:c r="H587" t="str">
        <x:v>Restore – Doc Management</x:v>
      </x:c>
      <x:c r="I587" s="22" t="n">
        <x:v>9.5</x:v>
      </x:c>
      <x:c r="J587" t="str">
        <x:v>Worked</x:v>
      </x:c>
      <x:c r="K587" t="str">
        <x:v>Employee 102999; home branch Thurrock; assigned role Operative Porter | Deployment branch: Thurrock | Actual role: Operative Porter | Jobs: 401433 | Customers: Restore – Doc Management | Actual hours: 9.5; source records: 1</x:v>
      </x:c>
      <x:c r="L587" t="str">
        <x:v>Include</x:v>
      </x:c>
      <x:c r="M587"/>
      <x:c r="N587"/>
    </x:row>
    <x:row r="588">
      <x:c r="A588" t="str">
        <x:v>Dam Robinson|2026-05-08</x:v>
      </x:c>
      <x:c r="B588" s="888" t="n">
        <x:v>46150</x:v>
      </x:c>
      <x:c r="C588" t="str">
        <x:v>Dam Robinson</x:v>
      </x:c>
      <x:c r="D588" t="str">
        <x:v>Permanent</x:v>
      </x:c>
      <x:c r="E588" t="str">
        <x:v>Thurrock</x:v>
      </x:c>
      <x:c r="F588" t="str">
        <x:v>Operative Porter</x:v>
      </x:c>
      <x:c r="G588" t="str">
        <x:v>401701</x:v>
      </x:c>
      <x:c r="H588" t="str">
        <x:v>Union Bancaire Privée (UK) Limited</x:v>
      </x:c>
      <x:c r="I588" s="22" t="n">
        <x:v>9.5</x:v>
      </x:c>
      <x:c r="J588" t="str">
        <x:v>Worked</x:v>
      </x:c>
      <x:c r="K588" t="str">
        <x:v>Employee 102999; home branch Thurrock; assigned role Operative Porter | Deployment branch: Thurrock | Actual role: Operative Porter | Jobs: 401701 | Customers: Union Bancaire Privée (UK) Limited | Actual hours: 9.5; source records: 1</x:v>
      </x:c>
      <x:c r="L588" t="str">
        <x:v>Include</x:v>
      </x:c>
      <x:c r="M588"/>
      <x:c r="N588"/>
    </x:row>
    <x:row r="589">
      <x:c r="A589" t="str">
        <x:v>Dam Robinson|2026-05-11</x:v>
      </x:c>
      <x:c r="B589" s="888" t="n">
        <x:v>46153</x:v>
      </x:c>
      <x:c r="C589" t="str">
        <x:v>Dam Robinson</x:v>
      </x:c>
      <x:c r="D589" t="str">
        <x:v>Permanent</x:v>
      </x:c>
      <x:c r="E589" t="str">
        <x:v>Thurrock</x:v>
      </x:c>
      <x:c r="F589" t="str">
        <x:v>Operative Porter</x:v>
      </x:c>
      <x:c r="G589" t="str">
        <x:v>402126</x:v>
      </x:c>
      <x:c r="H589" t="str">
        <x:v>London Metropolitan University</x:v>
      </x:c>
      <x:c r="I589" s="22" t="n">
        <x:v>7</x:v>
      </x:c>
      <x:c r="J589" t="str">
        <x:v>Worked</x:v>
      </x:c>
      <x:c r="K589" t="str">
        <x:v>Employee 102999; home branch Thurrock; assigned role Operative Porter | Deployment branch: Thurrock | Actual role: Operative Porter | Jobs: 402126 | Customers: London Metropolitan University | Actual hours: 7.0; source records: 1</x:v>
      </x:c>
      <x:c r="L589" t="str">
        <x:v>Include</x:v>
      </x:c>
      <x:c r="M589"/>
      <x:c r="N589"/>
    </x:row>
    <x:row r="590">
      <x:c r="A590" t="str">
        <x:v>Dam Robinson|2026-05-12</x:v>
      </x:c>
      <x:c r="B590" s="888" t="n">
        <x:v>46154</x:v>
      </x:c>
      <x:c r="C590" t="str">
        <x:v>Dam Robinson</x:v>
      </x:c>
      <x:c r="D590" t="str">
        <x:v>Permanent</x:v>
      </x:c>
      <x:c r="E590" t="str">
        <x:v>Thurrock</x:v>
      </x:c>
      <x:c r="F590" t="str">
        <x:v>Operative Porter</x:v>
      </x:c>
      <x:c r="G590" t="str">
        <x:v>401509</x:v>
      </x:c>
      <x:c r="H590" t="str">
        <x:v>Restore – Doc Management</x:v>
      </x:c>
      <x:c r="I590" s="22" t="n">
        <x:v>11</x:v>
      </x:c>
      <x:c r="J590" t="str">
        <x:v>Worked</x:v>
      </x:c>
      <x:c r="K590" t="str">
        <x:v>Employee 102999; home branch Thurrock; assigned role Operative Porter | Deployment branch: Thurrock | Actual role: Operative Porter | Jobs: 401509 | Customers: Restore – Doc Management | Actual hours: 11.0; source records: 1</x:v>
      </x:c>
      <x:c r="L590" t="str">
        <x:v>Include</x:v>
      </x:c>
      <x:c r="M590"/>
      <x:c r="N590"/>
    </x:row>
    <x:row r="591">
      <x:c r="A591" t="str">
        <x:v>Dam Robinson|2026-05-13</x:v>
      </x:c>
      <x:c r="B591" s="888" t="n">
        <x:v>46155</x:v>
      </x:c>
      <x:c r="C591" t="str">
        <x:v>Dam Robinson</x:v>
      </x:c>
      <x:c r="D591" t="str">
        <x:v>Permanent</x:v>
      </x:c>
      <x:c r="E591" t="str">
        <x:v>Thurrock</x:v>
      </x:c>
      <x:c r="F591" t="str">
        <x:v>Operative Porter</x:v>
      </x:c>
      <x:c r="G591" t="str">
        <x:v>401509</x:v>
      </x:c>
      <x:c r="H591" t="str">
        <x:v>Restore – Doc Management</x:v>
      </x:c>
      <x:c r="I591" s="22" t="n">
        <x:v>11</x:v>
      </x:c>
      <x:c r="J591" t="str">
        <x:v>Worked</x:v>
      </x:c>
      <x:c r="K591" t="str">
        <x:v>Employee 102999; home branch Thurrock; assigned role Operative Porter | Deployment branch: Thurrock | Actual role: Operative Porter | Jobs: 401509 | Customers: Restore – Doc Management | Actual hours: 11.0; source records: 1</x:v>
      </x:c>
      <x:c r="L591" t="str">
        <x:v>Include</x:v>
      </x:c>
      <x:c r="M591"/>
      <x:c r="N591"/>
    </x:row>
    <x:row r="592">
      <x:c r="A592" t="str">
        <x:v>Dam Robinson|2026-05-14</x:v>
      </x:c>
      <x:c r="B592" s="888" t="n">
        <x:v>46156</x:v>
      </x:c>
      <x:c r="C592" t="str">
        <x:v>Dam Robinson</x:v>
      </x:c>
      <x:c r="D592" t="str">
        <x:v>Permanent</x:v>
      </x:c>
      <x:c r="E592" t="str">
        <x:v>Thurrock</x:v>
      </x:c>
      <x:c r="F592" t="str">
        <x:v>Operative Porter</x:v>
      </x:c>
      <x:c r="G592" t="str">
        <x:v>401509</x:v>
      </x:c>
      <x:c r="H592" t="str">
        <x:v>Restore – Doc Management</x:v>
      </x:c>
      <x:c r="I592" s="22" t="n">
        <x:v>9.25</x:v>
      </x:c>
      <x:c r="J592" t="str">
        <x:v>Worked</x:v>
      </x:c>
      <x:c r="K592" t="str">
        <x:v>Employee 102999; home branch Thurrock; assigned role Operative Porter | Deployment branch: Thurrock | Actual role: Operative Porter | Jobs: 401509 | Customers: Restore – Doc Management | Actual hours: 9.2; source records: 1</x:v>
      </x:c>
      <x:c r="L592" t="str">
        <x:v>Include</x:v>
      </x:c>
      <x:c r="M592"/>
      <x:c r="N592"/>
    </x:row>
    <x:row r="593">
      <x:c r="A593" t="str">
        <x:v>Dam Robinson|2026-05-15</x:v>
      </x:c>
      <x:c r="B593" s="888" t="n">
        <x:v>46157</x:v>
      </x:c>
      <x:c r="C593" t="str">
        <x:v>Dam Robinson</x:v>
      </x:c>
      <x:c r="D593" t="str">
        <x:v>Permanent</x:v>
      </x:c>
      <x:c r="E593" t="str">
        <x:v>Thurrock</x:v>
      </x:c>
      <x:c r="F593" t="str">
        <x:v>Operative Porter</x:v>
      </x:c>
      <x:c r="G593" t="str">
        <x:v>401494</x:v>
      </x:c>
      <x:c r="H593" t="str">
        <x:v>Susquehanna International Group (SIG)</x:v>
      </x:c>
      <x:c r="I593" s="22" t="n">
        <x:v>9.5</x:v>
      </x:c>
      <x:c r="J593" t="str">
        <x:v>Worked</x:v>
      </x:c>
      <x:c r="K593" t="str">
        <x:v>Employee 102999; home branch Thurrock; assigned role Operative Porter | Deployment branch: Thurrock | Actual role: Operative Porter | Jobs: 401494 | Customers: Susquehanna International Group (SIG) | Actual hours: 9.5; source records: 1</x:v>
      </x:c>
      <x:c r="L593" t="str">
        <x:v>Include</x:v>
      </x:c>
      <x:c r="M593"/>
      <x:c r="N593"/>
    </x:row>
    <x:row r="594">
      <x:c r="A594" t="str">
        <x:v>Dam Robinson|2026-05-18</x:v>
      </x:c>
      <x:c r="B594" s="888" t="n">
        <x:v>46160</x:v>
      </x:c>
      <x:c r="C594" t="str">
        <x:v>Dam Robinson</x:v>
      </x:c>
      <x:c r="D594" t="str">
        <x:v>Permanent</x:v>
      </x:c>
      <x:c r="E594" t="str">
        <x:v>Thurrock</x:v>
      </x:c>
      <x:c r="F594" t="str">
        <x:v>Operative Porter</x:v>
      </x:c>
      <x:c r="G594"/>
      <x:c r="H594"/>
      <x:c r="I594" s="22" t="n">
        <x:v>0</x:v>
      </x:c>
      <x:c r="J594" t="str">
        <x:v>Annual leave</x:v>
      </x:c>
      <x:c r="K594" t="str">
        <x:v>Employee 102999; home branch Thurrock; assigned role Operative Porter | Leave: Annual Leave (Hours) | Leave calendar basis: Variable-pattern period</x:v>
      </x:c>
      <x:c r="L594" t="str">
        <x:v>Include</x:v>
      </x:c>
      <x:c r="M594"/>
      <x:c r="N594"/>
    </x:row>
    <x:row r="595">
      <x:c r="A595" t="str">
        <x:v>Dam Robinson|2026-05-19</x:v>
      </x:c>
      <x:c r="B595" s="888" t="n">
        <x:v>46161</x:v>
      </x:c>
      <x:c r="C595" t="str">
        <x:v>Dam Robinson</x:v>
      </x:c>
      <x:c r="D595" t="str">
        <x:v>Permanent</x:v>
      </x:c>
      <x:c r="E595" t="str">
        <x:v>Thurrock</x:v>
      </x:c>
      <x:c r="F595" t="str">
        <x:v>Operative Porter</x:v>
      </x:c>
      <x:c r="G595" t="str">
        <x:v>400996</x:v>
      </x:c>
      <x:c r="H595" t="str">
        <x:v>University of Hertfordshire</x:v>
      </x:c>
      <x:c r="I595" s="22" t="n">
        <x:v>6.5</x:v>
      </x:c>
      <x:c r="J595" t="str">
        <x:v>Worked</x:v>
      </x:c>
      <x:c r="K595" t="str">
        <x:v>Employee 102999; home branch Thurrock; assigned role Operative Porter | Deployment branch: Thurrock | Actual role: Operative Porter | Jobs: 400996 | Customers: University of Hertfordshire | Actual hours: 6.5; source records: 1</x:v>
      </x:c>
      <x:c r="L595" t="str">
        <x:v>Include</x:v>
      </x:c>
      <x:c r="M595"/>
      <x:c r="N595"/>
    </x:row>
    <x:row r="596">
      <x:c r="A596" t="str">
        <x:v>Dam Robinson|2026-05-20</x:v>
      </x:c>
      <x:c r="B596" s="888" t="n">
        <x:v>46162</x:v>
      </x:c>
      <x:c r="C596" t="str">
        <x:v>Dam Robinson</x:v>
      </x:c>
      <x:c r="D596" t="str">
        <x:v>Permanent</x:v>
      </x:c>
      <x:c r="E596" t="str">
        <x:v>Thurrock</x:v>
      </x:c>
      <x:c r="F596" t="str">
        <x:v>Operative Porter</x:v>
      </x:c>
      <x:c r="G596" t="str">
        <x:v>402124</x:v>
      </x:c>
      <x:c r="H596" t="str">
        <x:v>Apple Europe Ltd</x:v>
      </x:c>
      <x:c r="I596" s="22" t="n">
        <x:v>11.5</x:v>
      </x:c>
      <x:c r="J596" t="str">
        <x:v>Worked</x:v>
      </x:c>
      <x:c r="K596" t="str">
        <x:v>Employee 102999; home branch Thurrock; assigned role Operative Porter | Deployment branch: Thurrock | Actual role: Operative Porter | Jobs: 402124 | Customers: Apple Europe Ltd | Actual hours: 11.5; source records: 1</x:v>
      </x:c>
      <x:c r="L596" t="str">
        <x:v>Include</x:v>
      </x:c>
      <x:c r="M596"/>
      <x:c r="N596"/>
    </x:row>
    <x:row r="597">
      <x:c r="A597" t="str">
        <x:v>Dam Robinson|2026-05-21</x:v>
      </x:c>
      <x:c r="B597" s="888" t="n">
        <x:v>46163</x:v>
      </x:c>
      <x:c r="C597" t="str">
        <x:v>Dam Robinson</x:v>
      </x:c>
      <x:c r="D597" t="str">
        <x:v>Permanent</x:v>
      </x:c>
      <x:c r="E597" t="str">
        <x:v>Thurrock</x:v>
      </x:c>
      <x:c r="F597" t="str">
        <x:v>Operative Porter</x:v>
      </x:c>
      <x:c r="G597" t="str">
        <x:v>401596</x:v>
      </x:c>
      <x:c r="H597" t="str">
        <x:v>Acherki/Mr Mnouer</x:v>
      </x:c>
      <x:c r="I597" s="22" t="n">
        <x:v>8</x:v>
      </x:c>
      <x:c r="J597" t="str">
        <x:v>Worked</x:v>
      </x:c>
      <x:c r="K597" t="str">
        <x:v>Employee 102999; home branch Thurrock; assigned role Operative Porter | Deployment branch: Thurrock | Actual role: Operative Porter | Jobs: 401596 | Customers: Acherki/Mr Mnouer | Actual hours: 8.0; source records: 1</x:v>
      </x:c>
      <x:c r="L597" t="str">
        <x:v>Include</x:v>
      </x:c>
      <x:c r="M597"/>
      <x:c r="N597"/>
    </x:row>
    <x:row r="598">
      <x:c r="A598" t="str">
        <x:v>Dam Robinson|2026-05-22</x:v>
      </x:c>
      <x:c r="B598" s="888" t="n">
        <x:v>46164</x:v>
      </x:c>
      <x:c r="C598" t="str">
        <x:v>Dam Robinson</x:v>
      </x:c>
      <x:c r="D598" t="str">
        <x:v>Permanent</x:v>
      </x:c>
      <x:c r="E598" t="str">
        <x:v>Thurrock</x:v>
      </x:c>
      <x:c r="F598" t="str">
        <x:v>Operative Porter</x:v>
      </x:c>
      <x:c r="G598" t="str">
        <x:v>396923</x:v>
      </x:c>
      <x:c r="H598" t="str">
        <x:v>Jenny Bowen/Ms Opal Chalmers</x:v>
      </x:c>
      <x:c r="I598" s="22" t="n">
        <x:v>7.5</x:v>
      </x:c>
      <x:c r="J598" t="str">
        <x:v>Worked</x:v>
      </x:c>
      <x:c r="K598" t="str">
        <x:v>Employee 102999; home branch Thurrock; assigned role Operative Porter | Deployment branch: Thurrock | Actual role: Operative Porter | Jobs: 396923 | Customers: Jenny Bowen/Ms Opal Chalmers | Actual hours: 7.5; source records: 1</x:v>
      </x:c>
      <x:c r="L598" t="str">
        <x:v>Include</x:v>
      </x:c>
      <x:c r="M598"/>
      <x:c r="N598"/>
    </x:row>
    <x:row r="599">
      <x:c r="A599" t="str">
        <x:v>Dam Robinson|2026-05-25</x:v>
      </x:c>
      <x:c r="B599" s="888" t="n">
        <x:v>46167</x:v>
      </x:c>
      <x:c r="C599" t="str">
        <x:v>Dam Robinson</x:v>
      </x:c>
      <x:c r="D599" t="str">
        <x:v>Permanent</x:v>
      </x:c>
      <x:c r="E599" t="str">
        <x:v>Thurrock</x:v>
      </x:c>
      <x:c r="F599" t="str">
        <x:v>Operative Porter</x:v>
      </x:c>
      <x:c r="G599"/>
      <x:c r="H599"/>
      <x:c r="I599" s="22" t="n">
        <x:v>0</x:v>
      </x:c>
      <x:c r="J599" t="str">
        <x:v>Annual leave</x:v>
      </x:c>
      <x:c r="K599" t="str">
        <x:v>Employee 102999; home branch Thurrock; assigned role Operative Porter | Leave: Annual Leave (Hours) | Leave calendar basis: Variable-pattern period</x:v>
      </x:c>
      <x:c r="L599" t="str">
        <x:v>Include</x:v>
      </x:c>
      <x:c r="M599"/>
      <x:c r="N599"/>
    </x:row>
    <x:row r="600">
      <x:c r="A600" t="str">
        <x:v>Dam Robinson|2026-05-26</x:v>
      </x:c>
      <x:c r="B600" s="888" t="n">
        <x:v>46168</x:v>
      </x:c>
      <x:c r="C600" t="str">
        <x:v>Dam Robinson</x:v>
      </x:c>
      <x:c r="D600" t="str">
        <x:v>Permanent</x:v>
      </x:c>
      <x:c r="E600" t="str">
        <x:v>Thurrock</x:v>
      </x:c>
      <x:c r="F600" t="str">
        <x:v>Operative Porter</x:v>
      </x:c>
      <x:c r="G600" t="str">
        <x:v>401504</x:v>
      </x:c>
      <x:c r="H600" t="str">
        <x:v>FSCS</x:v>
      </x:c>
      <x:c r="I600" s="22" t="n">
        <x:v>8.5</x:v>
      </x:c>
      <x:c r="J600" t="str">
        <x:v>Worked</x:v>
      </x:c>
      <x:c r="K600" t="str">
        <x:v>Employee 102999; home branch Thurrock; assigned role Operative Porter | Deployment branch: Thurrock | Actual role: Operative Porter | Jobs: 401504 | Customers: FSCS | Actual hours: 8.5; source records: 1</x:v>
      </x:c>
      <x:c r="L600" t="str">
        <x:v>Include</x:v>
      </x:c>
      <x:c r="M600"/>
      <x:c r="N600"/>
    </x:row>
    <x:row r="601">
      <x:c r="A601" t="str">
        <x:v>Dam Robinson|2026-05-27</x:v>
      </x:c>
      <x:c r="B601" s="888" t="n">
        <x:v>46169</x:v>
      </x:c>
      <x:c r="C601" t="str">
        <x:v>Dam Robinson</x:v>
      </x:c>
      <x:c r="D601" t="str">
        <x:v>Permanent</x:v>
      </x:c>
      <x:c r="E601" t="str">
        <x:v>Thurrock</x:v>
      </x:c>
      <x:c r="F601" t="str">
        <x:v>Operative Porter</x:v>
      </x:c>
      <x:c r="G601" t="str">
        <x:v>401504</x:v>
      </x:c>
      <x:c r="H601" t="str">
        <x:v>FSCS</x:v>
      </x:c>
      <x:c r="I601" s="22" t="n">
        <x:v>8</x:v>
      </x:c>
      <x:c r="J601" t="str">
        <x:v>Worked</x:v>
      </x:c>
      <x:c r="K601" t="str">
        <x:v>Employee 102999; home branch Thurrock; assigned role Operative Porter | Deployment branch: Thurrock | Actual role: Operative Porter | Jobs: 401504 | Customers: FSCS | Actual hours: 8.0; source records: 1</x:v>
      </x:c>
      <x:c r="L601" t="str">
        <x:v>Include</x:v>
      </x:c>
      <x:c r="M601"/>
      <x:c r="N601"/>
    </x:row>
    <x:row r="602">
      <x:c r="A602" t="str">
        <x:v>Dam Robinson|2026-05-28</x:v>
      </x:c>
      <x:c r="B602" s="888" t="n">
        <x:v>46170</x:v>
      </x:c>
      <x:c r="C602" t="str">
        <x:v>Dam Robinson</x:v>
      </x:c>
      <x:c r="D602" t="str">
        <x:v>Permanent</x:v>
      </x:c>
      <x:c r="E602" t="str">
        <x:v>Thurrock</x:v>
      </x:c>
      <x:c r="F602" t="str">
        <x:v>Operative Porter</x:v>
      </x:c>
      <x:c r="G602"/>
      <x:c r="H602"/>
      <x:c r="I602" s="22" t="n">
        <x:v>0</x:v>
      </x:c>
      <x:c r="J602" t="str">
        <x:v>Annual leave</x:v>
      </x:c>
      <x:c r="K602" t="str">
        <x:v>Employee 102999; home branch Thurrock; assigned role Operative Porter | Leave: Annual Leave (Hours) | Leave calendar basis: Variable-pattern period</x:v>
      </x:c>
      <x:c r="L602" t="str">
        <x:v>Include</x:v>
      </x:c>
      <x:c r="M602"/>
      <x:c r="N602"/>
    </x:row>
    <x:row r="603">
      <x:c r="A603" t="str">
        <x:v>Dam Robinson|2026-05-29</x:v>
      </x:c>
      <x:c r="B603" s="888" t="n">
        <x:v>46171</x:v>
      </x:c>
      <x:c r="C603" t="str">
        <x:v>Dam Robinson</x:v>
      </x:c>
      <x:c r="D603" t="str">
        <x:v>Permanent</x:v>
      </x:c>
      <x:c r="E603" t="str">
        <x:v>Thurrock</x:v>
      </x:c>
      <x:c r="F603" t="str">
        <x:v>Operative Porter</x:v>
      </x:c>
      <x:c r="G603"/>
      <x:c r="H603"/>
      <x:c r="I603" s="22" t="n">
        <x:v>0</x:v>
      </x:c>
      <x:c r="J603" t="str">
        <x:v>Annual leave</x:v>
      </x:c>
      <x:c r="K603" t="str">
        <x:v>Employee 102999; home branch Thurrock; assigned role Operative Porter | Leave: Annual Leave (Hours) | Leave calendar basis: Variable-pattern period</x:v>
      </x:c>
      <x:c r="L603" t="str">
        <x:v>Include</x:v>
      </x:c>
      <x:c r="M603"/>
      <x:c r="N603"/>
    </x:row>
    <x:row r="604">
      <x:c r="A604" t="str">
        <x:v>Danny Jones (B)|2026-05-01</x:v>
      </x:c>
      <x:c r="B604" s="888" t="n">
        <x:v>46143</x:v>
      </x:c>
      <x:c r="C604" t="str">
        <x:v>Danny Jones (B)</x:v>
      </x:c>
      <x:c r="D604" t="str">
        <x:v>Permanent</x:v>
      </x:c>
      <x:c r="E604" t="str">
        <x:v>Thurrock</x:v>
      </x:c>
      <x:c r="F604" t="str">
        <x:v>Operative Skilled</x:v>
      </x:c>
      <x:c r="G604" t="str">
        <x:v>401531</x:v>
      </x:c>
      <x:c r="H604" t="str">
        <x:v>Broad Reach Investment Management LLP</x:v>
      </x:c>
      <x:c r="I604" s="22" t="n">
        <x:v>6.5</x:v>
      </x:c>
      <x:c r="J604" t="str">
        <x:v>Worked</x:v>
      </x:c>
      <x:c r="K604" t="str">
        <x:v>Employee 1129; home branch Thurrock; assigned role Operative Skilled | Deployment branch: Thurrock | Actual role: Operative Driver | Jobs: 401531 | Customers: Broad Reach Investment Management LLP | Actual hours: 6.5; source records: 1</x:v>
      </x:c>
      <x:c r="L604" t="str">
        <x:v>Include</x:v>
      </x:c>
      <x:c r="M604"/>
      <x:c r="N604"/>
    </x:row>
    <x:row r="605">
      <x:c r="A605" t="str">
        <x:v>Danny Jones (B)|2026-05-04</x:v>
      </x:c>
      <x:c r="B605" s="888" t="n">
        <x:v>46146</x:v>
      </x:c>
      <x:c r="C605" t="str">
        <x:v>Danny Jones (B)</x:v>
      </x:c>
      <x:c r="D605" t="str">
        <x:v>Permanent</x:v>
      </x:c>
      <x:c r="E605" t="str">
        <x:v>Thurrock</x:v>
      </x:c>
      <x:c r="F605" t="str">
        <x:v>Operative Skilled</x:v>
      </x:c>
      <x:c r="G605"/>
      <x:c r="H605"/>
      <x:c r="I605" s="22" t="n">
        <x:v>0</x:v>
      </x:c>
      <x:c r="J605" t="str">
        <x:v>Annual leave</x:v>
      </x:c>
      <x:c r="K605" t="str">
        <x:v>Employee 1129; home branch Thurrock; assigned role Operative Skilled | Leave: Annual Leave (Hours) | Leave calendar basis: Variable-pattern period</x:v>
      </x:c>
      <x:c r="L605" t="str">
        <x:v>Include</x:v>
      </x:c>
      <x:c r="M605"/>
      <x:c r="N605"/>
    </x:row>
    <x:row r="606">
      <x:c r="A606" t="str">
        <x:v>Danny Jones (B)|2026-05-05</x:v>
      </x:c>
      <x:c r="B606" s="888" t="n">
        <x:v>46147</x:v>
      </x:c>
      <x:c r="C606" t="str">
        <x:v>Danny Jones (B)</x:v>
      </x:c>
      <x:c r="D606" t="str">
        <x:v>Permanent</x:v>
      </x:c>
      <x:c r="E606" t="str">
        <x:v>Thurrock</x:v>
      </x:c>
      <x:c r="F606" t="str">
        <x:v>Operative Skilled</x:v>
      </x:c>
      <x:c r="G606" t="str">
        <x:v>400588</x:v>
      </x:c>
      <x:c r="H606" t="str">
        <x:v>Urbn UK Limited</x:v>
      </x:c>
      <x:c r="I606" s="22" t="n">
        <x:v>10</x:v>
      </x:c>
      <x:c r="J606" t="str">
        <x:v>Worked</x:v>
      </x:c>
      <x:c r="K606" t="str">
        <x:v>Employee 1129; home branch Thurrock; assigned role Operative Skilled | Deployment branch: Thurrock | Actual role: Operative Driver | Jobs: 400588 | Customers: Urbn UK Limited | Actual hours: 10.0; source records: 1</x:v>
      </x:c>
      <x:c r="L606" t="str">
        <x:v>Include</x:v>
      </x:c>
      <x:c r="M606"/>
      <x:c r="N606"/>
    </x:row>
    <x:row r="607">
      <x:c r="A607" t="str">
        <x:v>Danny Jones (B)|2026-05-06</x:v>
      </x:c>
      <x:c r="B607" s="888" t="n">
        <x:v>46148</x:v>
      </x:c>
      <x:c r="C607" t="str">
        <x:v>Danny Jones (B)</x:v>
      </x:c>
      <x:c r="D607" t="str">
        <x:v>Permanent</x:v>
      </x:c>
      <x:c r="E607" t="str">
        <x:v>Thurrock</x:v>
      </x:c>
      <x:c r="F607" t="str">
        <x:v>Operative Skilled</x:v>
      </x:c>
      <x:c r="G607" t="str">
        <x:v>398532</x:v>
      </x:c>
      <x:c r="H607" t="str">
        <x:v>Southwark Local Elections 2026</x:v>
      </x:c>
      <x:c r="I607" s="22" t="n">
        <x:v>8.5</x:v>
      </x:c>
      <x:c r="J607" t="str">
        <x:v>Worked</x:v>
      </x:c>
      <x:c r="K607" t="str">
        <x:v>Employee 1129; home branch Thurrock; assigned role Operative Skilled | Deployment branch: Croydon | Actual role: Operative Driver | Jobs: 398532 | Customers: Southwark Local Elections 2026 | Actual hours: 8.5; source records: 1</x:v>
      </x:c>
      <x:c r="L607" t="str">
        <x:v>Include</x:v>
      </x:c>
      <x:c r="M607"/>
      <x:c r="N607"/>
    </x:row>
    <x:row r="608">
      <x:c r="A608" t="str">
        <x:v>Danny Jones (B)|2026-05-07</x:v>
      </x:c>
      <x:c r="B608" s="888" t="n">
        <x:v>46149</x:v>
      </x:c>
      <x:c r="C608" t="str">
        <x:v>Danny Jones (B)</x:v>
      </x:c>
      <x:c r="D608" t="str">
        <x:v>Permanent</x:v>
      </x:c>
      <x:c r="E608" t="str">
        <x:v>Thurrock</x:v>
      </x:c>
      <x:c r="F608" t="str">
        <x:v>Operative Skilled</x:v>
      </x:c>
      <x:c r="G608" t="str">
        <x:v>402009</x:v>
      </x:c>
      <x:c r="H608" t="str">
        <x:v>London Metropolitan University</x:v>
      </x:c>
      <x:c r="I608" s="22" t="n">
        <x:v>8.5</x:v>
      </x:c>
      <x:c r="J608" t="str">
        <x:v>Worked</x:v>
      </x:c>
      <x:c r="K608" t="str">
        <x:v>Employee 1129; home branch Thurrock; assigned role Operative Skilled | Deployment branch: Thurrock | Actual role: Operative Skilled | Jobs: 402009 | Customers: London Metropolitan University | Actual hours: 8.5; source records: 1</x:v>
      </x:c>
      <x:c r="L608" t="str">
        <x:v>Include</x:v>
      </x:c>
      <x:c r="M608"/>
      <x:c r="N608"/>
    </x:row>
    <x:row r="609">
      <x:c r="A609" t="str">
        <x:v>Danny Jones (B)|2026-05-08</x:v>
      </x:c>
      <x:c r="B609" s="888" t="n">
        <x:v>46150</x:v>
      </x:c>
      <x:c r="C609" t="str">
        <x:v>Danny Jones (B)</x:v>
      </x:c>
      <x:c r="D609" t="str">
        <x:v>Permanent</x:v>
      </x:c>
      <x:c r="E609" t="str">
        <x:v>Thurrock</x:v>
      </x:c>
      <x:c r="F609" t="str">
        <x:v>Operative Skilled</x:v>
      </x:c>
      <x:c r="G609" t="str">
        <x:v>398532</x:v>
      </x:c>
      <x:c r="H609" t="str">
        <x:v>Southwark Local Elections 2026</x:v>
      </x:c>
      <x:c r="I609" s="22" t="n">
        <x:v>9.5</x:v>
      </x:c>
      <x:c r="J609" t="str">
        <x:v>Worked</x:v>
      </x:c>
      <x:c r="K609" t="str">
        <x:v>Employee 1129; home branch Thurrock; assigned role Operative Skilled | Deployment branch: Croydon | Actual role: Operative Driver | Jobs: 398532 | Customers: Southwark Local Elections 2026 | Actual hours: 9.5; source records: 1</x:v>
      </x:c>
      <x:c r="L609" t="str">
        <x:v>Include</x:v>
      </x:c>
      <x:c r="M609"/>
      <x:c r="N609"/>
    </x:row>
    <x:row r="610">
      <x:c r="A610" t="str">
        <x:v>Danny Jones (B)|2026-05-09</x:v>
      </x:c>
      <x:c r="B610" s="888" t="n">
        <x:v>46151</x:v>
      </x:c>
      <x:c r="C610" t="str">
        <x:v>Danny Jones (B)</x:v>
      </x:c>
      <x:c r="D610" t="str">
        <x:v>Permanent</x:v>
      </x:c>
      <x:c r="E610" t="str">
        <x:v>Thurrock</x:v>
      </x:c>
      <x:c r="F610" t="str">
        <x:v>Operative Skilled</x:v>
      </x:c>
      <x:c r="G610" t="str">
        <x:v>401599</x:v>
      </x:c>
      <x:c r="H610" t="str">
        <x:v>Bank of New York Mellon</x:v>
      </x:c>
      <x:c r="I610" s="22" t="n">
        <x:v>8</x:v>
      </x:c>
      <x:c r="J610" t="str">
        <x:v>Worked</x:v>
      </x:c>
      <x:c r="K610" t="str">
        <x:v>Employee 1129; home branch Thurrock; assigned role Operative Skilled | Deployment branch: Thurrock | Actual role: Operative Driver | Jobs: 401599 | Customers: Bank of New York Mellon | Actual hours: 8.0; source records: 1</x:v>
      </x:c>
      <x:c r="L610" t="str">
        <x:v>Include</x:v>
      </x:c>
      <x:c r="M610"/>
      <x:c r="N610"/>
    </x:row>
    <x:row r="611">
      <x:c r="A611" t="str">
        <x:v>Danny Jones (B)|2026-05-11</x:v>
      </x:c>
      <x:c r="B611" s="888" t="n">
        <x:v>46153</x:v>
      </x:c>
      <x:c r="C611" t="str">
        <x:v>Danny Jones (B)</x:v>
      </x:c>
      <x:c r="D611" t="str">
        <x:v>Permanent</x:v>
      </x:c>
      <x:c r="E611" t="str">
        <x:v>Thurrock</x:v>
      </x:c>
      <x:c r="F611" t="str">
        <x:v>Operative Skilled</x:v>
      </x:c>
      <x:c r="G611" t="str">
        <x:v>397246</x:v>
      </x:c>
      <x:c r="H611" t="str">
        <x:v>Ministry of Defence</x:v>
      </x:c>
      <x:c r="I611" s="22" t="n">
        <x:v>9</x:v>
      </x:c>
      <x:c r="J611" t="str">
        <x:v>Worked</x:v>
      </x:c>
      <x:c r="K611" t="str">
        <x:v>Employee 1129; home branch Thurrock; assigned role Operative Skilled | Deployment branch: Thurrock | Actual role: Operative Driver | Jobs: 397246 | Customers: Ministry of Defence | Actual hours: 9.0; source records: 1</x:v>
      </x:c>
      <x:c r="L611" t="str">
        <x:v>Include</x:v>
      </x:c>
      <x:c r="M611"/>
      <x:c r="N611"/>
    </x:row>
    <x:row r="612">
      <x:c r="A612" t="str">
        <x:v>Danny Jones (B)|2026-05-12</x:v>
      </x:c>
      <x:c r="B612" s="888" t="n">
        <x:v>46154</x:v>
      </x:c>
      <x:c r="C612" t="str">
        <x:v>Danny Jones (B)</x:v>
      </x:c>
      <x:c r="D612" t="str">
        <x:v>Permanent</x:v>
      </x:c>
      <x:c r="E612" t="str">
        <x:v>Thurrock</x:v>
      </x:c>
      <x:c r="F612" t="str">
        <x:v>Operative Skilled</x:v>
      </x:c>
      <x:c r="G612" t="str">
        <x:v>397246</x:v>
      </x:c>
      <x:c r="H612" t="str">
        <x:v>Ministry of Defence</x:v>
      </x:c>
      <x:c r="I612" s="22" t="n">
        <x:v>9</x:v>
      </x:c>
      <x:c r="J612" t="str">
        <x:v>Worked</x:v>
      </x:c>
      <x:c r="K612" t="str">
        <x:v>Employee 1129; home branch Thurrock; assigned role Operative Skilled | Deployment branch: Thurrock | Actual role: Operative Driver | Jobs: 397246 | Customers: Ministry of Defence | Actual hours: 9.0; source records: 1</x:v>
      </x:c>
      <x:c r="L612" t="str">
        <x:v>Include</x:v>
      </x:c>
      <x:c r="M612"/>
      <x:c r="N612"/>
    </x:row>
    <x:row r="613">
      <x:c r="A613" t="str">
        <x:v>Danny Jones (B)|2026-05-13</x:v>
      </x:c>
      <x:c r="B613" s="888" t="n">
        <x:v>46155</x:v>
      </x:c>
      <x:c r="C613" t="str">
        <x:v>Danny Jones (B)</x:v>
      </x:c>
      <x:c r="D613" t="str">
        <x:v>Permanent</x:v>
      </x:c>
      <x:c r="E613" t="str">
        <x:v>Thurrock</x:v>
      </x:c>
      <x:c r="F613" t="str">
        <x:v>Operative Skilled</x:v>
      </x:c>
      <x:c r="G613" t="str">
        <x:v>397246</x:v>
      </x:c>
      <x:c r="H613" t="str">
        <x:v>Ministry of Defence</x:v>
      </x:c>
      <x:c r="I613" s="22" t="n">
        <x:v>8</x:v>
      </x:c>
      <x:c r="J613" t="str">
        <x:v>Worked</x:v>
      </x:c>
      <x:c r="K613" t="str">
        <x:v>Employee 1129; home branch Thurrock; assigned role Operative Skilled | Deployment branch: Thurrock | Actual role: Operative Driver | Jobs: 397246 | Customers: Ministry of Defence | Actual hours: 8.0; source records: 1</x:v>
      </x:c>
      <x:c r="L613" t="str">
        <x:v>Include</x:v>
      </x:c>
      <x:c r="M613"/>
      <x:c r="N613"/>
    </x:row>
    <x:row r="614">
      <x:c r="A614" t="str">
        <x:v>Danny Jones (B)|2026-05-14</x:v>
      </x:c>
      <x:c r="B614" s="888" t="n">
        <x:v>46156</x:v>
      </x:c>
      <x:c r="C614" t="str">
        <x:v>Danny Jones (B)</x:v>
      </x:c>
      <x:c r="D614" t="str">
        <x:v>Permanent</x:v>
      </x:c>
      <x:c r="E614" t="str">
        <x:v>Thurrock</x:v>
      </x:c>
      <x:c r="F614" t="str">
        <x:v>Operative Skilled</x:v>
      </x:c>
      <x:c r="G614" t="str">
        <x:v>397246</x:v>
      </x:c>
      <x:c r="H614" t="str">
        <x:v>Ministry of Defence</x:v>
      </x:c>
      <x:c r="I614" s="22" t="n">
        <x:v>7.5</x:v>
      </x:c>
      <x:c r="J614" t="str">
        <x:v>Worked</x:v>
      </x:c>
      <x:c r="K614" t="str">
        <x:v>Employee 1129; home branch Thurrock; assigned role Operative Skilled | Deployment branch: Thurrock | Actual role: Operative Driver | Jobs: 397246 | Customers: Ministry of Defence | Actual hours: 7.5; source records: 1</x:v>
      </x:c>
      <x:c r="L614" t="str">
        <x:v>Include</x:v>
      </x:c>
      <x:c r="M614"/>
      <x:c r="N614"/>
    </x:row>
    <x:row r="615">
      <x:c r="A615" t="str">
        <x:v>Danny Jones (B)|2026-05-15</x:v>
      </x:c>
      <x:c r="B615" s="888" t="n">
        <x:v>46157</x:v>
      </x:c>
      <x:c r="C615" t="str">
        <x:v>Danny Jones (B)</x:v>
      </x:c>
      <x:c r="D615" t="str">
        <x:v>Permanent</x:v>
      </x:c>
      <x:c r="E615" t="str">
        <x:v>Thurrock</x:v>
      </x:c>
      <x:c r="F615" t="str">
        <x:v>Operative Skilled</x:v>
      </x:c>
      <x:c r="G615" t="str">
        <x:v>397246</x:v>
      </x:c>
      <x:c r="H615" t="str">
        <x:v>Ministry of Defence</x:v>
      </x:c>
      <x:c r="I615" s="22" t="n">
        <x:v>8.5</x:v>
      </x:c>
      <x:c r="J615" t="str">
        <x:v>Worked</x:v>
      </x:c>
      <x:c r="K615" t="str">
        <x:v>Employee 1129; home branch Thurrock; assigned role Operative Skilled | Deployment branch: Thurrock | Actual role: Operative Driver | Jobs: 397246 | Customers: Ministry of Defence | Actual hours: 8.5; source records: 1</x:v>
      </x:c>
      <x:c r="L615" t="str">
        <x:v>Include</x:v>
      </x:c>
      <x:c r="M615"/>
      <x:c r="N615"/>
    </x:row>
    <x:row r="616">
      <x:c r="A616" t="str">
        <x:v>Danny Jones (B)|2026-05-16</x:v>
      </x:c>
      <x:c r="B616" s="888" t="n">
        <x:v>46158</x:v>
      </x:c>
      <x:c r="C616" t="str">
        <x:v>Danny Jones (B)</x:v>
      </x:c>
      <x:c r="D616" t="str">
        <x:v>Permanent</x:v>
      </x:c>
      <x:c r="E616" t="str">
        <x:v>Thurrock</x:v>
      </x:c>
      <x:c r="F616" t="str">
        <x:v>Operative Skilled</x:v>
      </x:c>
      <x:c r="G616" t="str">
        <x:v>400283</x:v>
      </x:c>
      <x:c r="H616" t="str">
        <x:v>Canada Life</x:v>
      </x:c>
      <x:c r="I616" s="22" t="n">
        <x:v>9.5</x:v>
      </x:c>
      <x:c r="J616" t="str">
        <x:v>Worked</x:v>
      </x:c>
      <x:c r="K616" t="str">
        <x:v>Employee 1129; home branch Thurrock; assigned role Operative Skilled | Deployment branch: Thurrock | Actual role: Operative Skilled | Jobs: 400283 | Customers: Canada Life | Actual hours: 9.5; source records: 1</x:v>
      </x:c>
      <x:c r="L616" t="str">
        <x:v>Include</x:v>
      </x:c>
      <x:c r="M616"/>
      <x:c r="N616"/>
    </x:row>
    <x:row r="617">
      <x:c r="A617" t="str">
        <x:v>Danny Jones (B)|2026-05-17</x:v>
      </x:c>
      <x:c r="B617" s="888" t="n">
        <x:v>46159</x:v>
      </x:c>
      <x:c r="C617" t="str">
        <x:v>Danny Jones (B)</x:v>
      </x:c>
      <x:c r="D617" t="str">
        <x:v>Permanent</x:v>
      </x:c>
      <x:c r="E617" t="str">
        <x:v>Thurrock</x:v>
      </x:c>
      <x:c r="F617" t="str">
        <x:v>Operative Skilled</x:v>
      </x:c>
      <x:c r="G617" t="str">
        <x:v>402163</x:v>
      </x:c>
      <x:c r="H617" t="str">
        <x:v>BNP Paribas Limited</x:v>
      </x:c>
      <x:c r="I617" s="22" t="n">
        <x:v>9.5</x:v>
      </x:c>
      <x:c r="J617" t="str">
        <x:v>Worked</x:v>
      </x:c>
      <x:c r="K617" t="str">
        <x:v>Employee 1129; home branch Thurrock; assigned role Operative Skilled | Deployment branch: Thurrock | Actual role: Operative Porter | Jobs: 402163 | Customers: BNP Paribas Limited | Actual hours: 9.5; source records: 1</x:v>
      </x:c>
      <x:c r="L617" t="str">
        <x:v>Include</x:v>
      </x:c>
      <x:c r="M617"/>
      <x:c r="N617"/>
    </x:row>
    <x:row r="618">
      <x:c r="A618" t="str">
        <x:v>Danny Jones (B)|2026-05-18</x:v>
      </x:c>
      <x:c r="B618" s="888" t="n">
        <x:v>46160</x:v>
      </x:c>
      <x:c r="C618" t="str">
        <x:v>Danny Jones (B)</x:v>
      </x:c>
      <x:c r="D618" t="str">
        <x:v>Permanent</x:v>
      </x:c>
      <x:c r="E618" t="str">
        <x:v>Thurrock</x:v>
      </x:c>
      <x:c r="F618" t="str">
        <x:v>Operative Skilled</x:v>
      </x:c>
      <x:c r="G618" t="str">
        <x:v>397246</x:v>
      </x:c>
      <x:c r="H618" t="str">
        <x:v>Ministry of Defence</x:v>
      </x:c>
      <x:c r="I618" s="22" t="n">
        <x:v>8.5</x:v>
      </x:c>
      <x:c r="J618" t="str">
        <x:v>Worked</x:v>
      </x:c>
      <x:c r="K618" t="str">
        <x:v>Employee 1129; home branch Thurrock; assigned role Operative Skilled | Deployment branch: Thurrock | Actual role: Operative Driver | Jobs: 397246 | Customers: Ministry of Defence | Actual hours: 8.5; source records: 1</x:v>
      </x:c>
      <x:c r="L618" t="str">
        <x:v>Include</x:v>
      </x:c>
      <x:c r="M618"/>
      <x:c r="N618"/>
    </x:row>
    <x:row r="619">
      <x:c r="A619" t="str">
        <x:v>Danny Jones (B)|2026-05-19</x:v>
      </x:c>
      <x:c r="B619" s="888" t="n">
        <x:v>46161</x:v>
      </x:c>
      <x:c r="C619" t="str">
        <x:v>Danny Jones (B)</x:v>
      </x:c>
      <x:c r="D619" t="str">
        <x:v>Permanent</x:v>
      </x:c>
      <x:c r="E619" t="str">
        <x:v>Thurrock</x:v>
      </x:c>
      <x:c r="F619" t="str">
        <x:v>Operative Skilled</x:v>
      </x:c>
      <x:c r="G619" t="str">
        <x:v>397246</x:v>
      </x:c>
      <x:c r="H619" t="str">
        <x:v>Ministry of Defence</x:v>
      </x:c>
      <x:c r="I619" s="22" t="n">
        <x:v>7.5</x:v>
      </x:c>
      <x:c r="J619" t="str">
        <x:v>Worked</x:v>
      </x:c>
      <x:c r="K619" t="str">
        <x:v>Employee 1129; home branch Thurrock; assigned role Operative Skilled | Deployment branch: Thurrock | Actual role: Operative Driver | Jobs: 397246 | Customers: Ministry of Defence | Actual hours: 7.5; source records: 1</x:v>
      </x:c>
      <x:c r="L619" t="str">
        <x:v>Include</x:v>
      </x:c>
      <x:c r="M619"/>
      <x:c r="N619"/>
    </x:row>
    <x:row r="620">
      <x:c r="A620" t="str">
        <x:v>Danny Jones (B)|2026-05-20</x:v>
      </x:c>
      <x:c r="B620" s="888" t="n">
        <x:v>46162</x:v>
      </x:c>
      <x:c r="C620" t="str">
        <x:v>Danny Jones (B)</x:v>
      </x:c>
      <x:c r="D620" t="str">
        <x:v>Permanent</x:v>
      </x:c>
      <x:c r="E620" t="str">
        <x:v>Thurrock</x:v>
      </x:c>
      <x:c r="F620" t="str">
        <x:v>Operative Skilled</x:v>
      </x:c>
      <x:c r="G620" t="str">
        <x:v>402252</x:v>
      </x:c>
      <x:c r="H620" t="str">
        <x:v>London Metropolitan University</x:v>
      </x:c>
      <x:c r="I620" s="22" t="n">
        <x:v>9</x:v>
      </x:c>
      <x:c r="J620" t="str">
        <x:v>Worked</x:v>
      </x:c>
      <x:c r="K620" t="str">
        <x:v>Employee 1129; home branch Thurrock; assigned role Operative Skilled | Deployment branch: Thurrock | Actual role: Operative Skilled | Jobs: 402252 | Customers: London Metropolitan University | Actual hours: 9.0; source records: 1</x:v>
      </x:c>
      <x:c r="L620" t="str">
        <x:v>Include</x:v>
      </x:c>
      <x:c r="M620"/>
      <x:c r="N620"/>
    </x:row>
    <x:row r="621">
      <x:c r="A621" t="str">
        <x:v>Danny Jones (B)|2026-05-21</x:v>
      </x:c>
      <x:c r="B621" s="888" t="n">
        <x:v>46163</x:v>
      </x:c>
      <x:c r="C621" t="str">
        <x:v>Danny Jones (B)</x:v>
      </x:c>
      <x:c r="D621" t="str">
        <x:v>Permanent</x:v>
      </x:c>
      <x:c r="E621" t="str">
        <x:v>Thurrock</x:v>
      </x:c>
      <x:c r="F621" t="str">
        <x:v>Operative Skilled</x:v>
      </x:c>
      <x:c r="G621" t="str">
        <x:v>401972</x:v>
      </x:c>
      <x:c r="H621" t="str">
        <x:v>Knotel UK Ltd</x:v>
      </x:c>
      <x:c r="I621" s="22" t="n">
        <x:v>10</x:v>
      </x:c>
      <x:c r="J621" t="str">
        <x:v>Worked</x:v>
      </x:c>
      <x:c r="K621" t="str">
        <x:v>Employee 1129; home branch Thurrock; assigned role Operative Skilled | Deployment branch: Thurrock | Actual role: Operative Skilled | Jobs: 401972 | Customers: Knotel UK Ltd | Actual hours: 10.0; source records: 1</x:v>
      </x:c>
      <x:c r="L621" t="str">
        <x:v>Include</x:v>
      </x:c>
      <x:c r="M621"/>
      <x:c r="N621"/>
    </x:row>
    <x:row r="622">
      <x:c r="A622" t="str">
        <x:v>Danny Jones (B)|2026-05-22</x:v>
      </x:c>
      <x:c r="B622" s="888" t="n">
        <x:v>46164</x:v>
      </x:c>
      <x:c r="C622" t="str">
        <x:v>Danny Jones (B)</x:v>
      </x:c>
      <x:c r="D622" t="str">
        <x:v>Permanent</x:v>
      </x:c>
      <x:c r="E622" t="str">
        <x:v>Thurrock</x:v>
      </x:c>
      <x:c r="F622" t="str">
        <x:v>Operative Skilled</x:v>
      </x:c>
      <x:c r="G622" t="str">
        <x:v>401972</x:v>
      </x:c>
      <x:c r="H622" t="str">
        <x:v>Knotel UK Ltd</x:v>
      </x:c>
      <x:c r="I622" s="22" t="n">
        <x:v>7.5</x:v>
      </x:c>
      <x:c r="J622" t="str">
        <x:v>Worked</x:v>
      </x:c>
      <x:c r="K622" t="str">
        <x:v>Employee 1129; home branch Thurrock; assigned role Operative Skilled | Deployment branch: Thurrock | Actual role: Operative Skilled | Jobs: 401972 | Customers: Knotel UK Ltd | Actual hours: 7.5; source records: 1</x:v>
      </x:c>
      <x:c r="L622" t="str">
        <x:v>Include</x:v>
      </x:c>
      <x:c r="M622"/>
      <x:c r="N622"/>
    </x:row>
    <x:row r="623">
      <x:c r="A623" t="str">
        <x:v>Danny Jones (B)|2026-05-23</x:v>
      </x:c>
      <x:c r="B623" s="888" t="n">
        <x:v>46165</x:v>
      </x:c>
      <x:c r="C623" t="str">
        <x:v>Danny Jones (B)</x:v>
      </x:c>
      <x:c r="D623" t="str">
        <x:v>Permanent</x:v>
      </x:c>
      <x:c r="E623" t="str">
        <x:v>Thurrock</x:v>
      </x:c>
      <x:c r="F623" t="str">
        <x:v>Operative Skilled</x:v>
      </x:c>
      <x:c r="G623" t="str">
        <x:v>402305</x:v>
      </x:c>
      <x:c r="H623" t="str">
        <x:v>University of Hertfordshire</x:v>
      </x:c>
      <x:c r="I623" s="22" t="n">
        <x:v>8.5</x:v>
      </x:c>
      <x:c r="J623" t="str">
        <x:v>Worked</x:v>
      </x:c>
      <x:c r="K623" t="str">
        <x:v>Employee 1129; home branch Thurrock; assigned role Operative Skilled | Deployment branch: Thurrock | Actual role: Operative Porter | Jobs: 402305 | Customers: University of Hertfordshire | Actual hours: 8.5; source records: 1</x:v>
      </x:c>
      <x:c r="L623" t="str">
        <x:v>Include</x:v>
      </x:c>
      <x:c r="M623"/>
      <x:c r="N623"/>
    </x:row>
    <x:row r="624">
      <x:c r="A624" t="str">
        <x:v>Danny Jones (B)|2026-05-25</x:v>
      </x:c>
      <x:c r="B624" s="888" t="n">
        <x:v>46167</x:v>
      </x:c>
      <x:c r="C624" t="str">
        <x:v>Danny Jones (B)</x:v>
      </x:c>
      <x:c r="D624" t="str">
        <x:v>Permanent</x:v>
      </x:c>
      <x:c r="E624" t="str">
        <x:v>Thurrock</x:v>
      </x:c>
      <x:c r="F624" t="str">
        <x:v>Operative Skilled</x:v>
      </x:c>
      <x:c r="G624"/>
      <x:c r="H624"/>
      <x:c r="I624" s="22" t="n">
        <x:v>0</x:v>
      </x:c>
      <x:c r="J624" t="str">
        <x:v>Annual leave</x:v>
      </x:c>
      <x:c r="K624" t="str">
        <x:v>Employee 1129; home branch Thurrock; assigned role Operative Skilled | Leave: Annual Leave (Hours) | Leave calendar basis: Variable-pattern period</x:v>
      </x:c>
      <x:c r="L624" t="str">
        <x:v>Include</x:v>
      </x:c>
      <x:c r="M624"/>
      <x:c r="N624"/>
    </x:row>
    <x:row r="625">
      <x:c r="A625" t="str">
        <x:v>Danny Jones (B)|2026-05-26</x:v>
      </x:c>
      <x:c r="B625" s="888" t="n">
        <x:v>46168</x:v>
      </x:c>
      <x:c r="C625" t="str">
        <x:v>Danny Jones (B)</x:v>
      </x:c>
      <x:c r="D625" t="str">
        <x:v>Permanent</x:v>
      </x:c>
      <x:c r="E625" t="str">
        <x:v>Thurrock</x:v>
      </x:c>
      <x:c r="F625" t="str">
        <x:v>Operative Skilled</x:v>
      </x:c>
      <x:c r="G625" t="str">
        <x:v>402385</x:v>
      </x:c>
      <x:c r="H625" t="str">
        <x:v>Warner Brothers Entertainment UK Ltd</x:v>
      </x:c>
      <x:c r="I625" s="22" t="n">
        <x:v>5.5</x:v>
      </x:c>
      <x:c r="J625" t="str">
        <x:v>Worked</x:v>
      </x:c>
      <x:c r="K625" t="str">
        <x:v>Employee 1129; home branch Thurrock; assigned role Operative Skilled | Deployment branch: Thurrock | Actual role: Operative Skilled | Jobs: 402385 | Customers: Warner Brothers Entertainment UK Ltd | Actual hours: 5.5; source records: 1</x:v>
      </x:c>
      <x:c r="L625" t="str">
        <x:v>Include</x:v>
      </x:c>
      <x:c r="M625"/>
      <x:c r="N625"/>
    </x:row>
    <x:row r="626">
      <x:c r="A626" t="str">
        <x:v>Danny Jones (B)|2026-05-27</x:v>
      </x:c>
      <x:c r="B626" s="888" t="n">
        <x:v>46169</x:v>
      </x:c>
      <x:c r="C626" t="str">
        <x:v>Danny Jones (B)</x:v>
      </x:c>
      <x:c r="D626" t="str">
        <x:v>Permanent</x:v>
      </x:c>
      <x:c r="E626" t="str">
        <x:v>Thurrock</x:v>
      </x:c>
      <x:c r="F626" t="str">
        <x:v>Operative Skilled</x:v>
      </x:c>
      <x:c r="G626" t="str">
        <x:v>400283</x:v>
      </x:c>
      <x:c r="H626" t="str">
        <x:v>Canada Life</x:v>
      </x:c>
      <x:c r="I626" s="22" t="n">
        <x:v>9</x:v>
      </x:c>
      <x:c r="J626" t="str">
        <x:v>Worked</x:v>
      </x:c>
      <x:c r="K626" t="str">
        <x:v>Employee 1129; home branch Thurrock; assigned role Operative Skilled | Deployment branch: Thurrock | Actual role: Operative Skilled | Jobs: 400283 | Customers: Canada Life | Actual hours: 9.0; source records: 1</x:v>
      </x:c>
      <x:c r="L626" t="str">
        <x:v>Include</x:v>
      </x:c>
      <x:c r="M626"/>
      <x:c r="N626"/>
    </x:row>
    <x:row r="627">
      <x:c r="A627" t="str">
        <x:v>Danny Jones (B)|2026-05-28</x:v>
      </x:c>
      <x:c r="B627" s="888" t="n">
        <x:v>46170</x:v>
      </x:c>
      <x:c r="C627" t="str">
        <x:v>Danny Jones (B)</x:v>
      </x:c>
      <x:c r="D627" t="str">
        <x:v>Permanent</x:v>
      </x:c>
      <x:c r="E627" t="str">
        <x:v>Thurrock</x:v>
      </x:c>
      <x:c r="F627" t="str">
        <x:v>Operative Skilled</x:v>
      </x:c>
      <x:c r="G627"/>
      <x:c r="H627"/>
      <x:c r="I627" s="22" t="n">
        <x:v>0</x:v>
      </x:c>
      <x:c r="J627" t="str">
        <x:v>Annual leave</x:v>
      </x:c>
      <x:c r="K627" t="str">
        <x:v>Employee 1129; home branch Thurrock; assigned role Operative Skilled | Leave: Annual Leave (Hours) | Leave calendar basis: Variable-pattern period</x:v>
      </x:c>
      <x:c r="L627" t="str">
        <x:v>Include</x:v>
      </x:c>
      <x:c r="M627"/>
      <x:c r="N627"/>
    </x:row>
    <x:row r="628">
      <x:c r="A628" t="str">
        <x:v>Danny Jones (B)|2026-05-29</x:v>
      </x:c>
      <x:c r="B628" s="888" t="n">
        <x:v>46171</x:v>
      </x:c>
      <x:c r="C628" t="str">
        <x:v>Danny Jones (B)</x:v>
      </x:c>
      <x:c r="D628" t="str">
        <x:v>Permanent</x:v>
      </x:c>
      <x:c r="E628" t="str">
        <x:v>Thurrock</x:v>
      </x:c>
      <x:c r="F628" t="str">
        <x:v>Operative Skilled</x:v>
      </x:c>
      <x:c r="G628"/>
      <x:c r="H628"/>
      <x:c r="I628" s="22" t="n">
        <x:v>0</x:v>
      </x:c>
      <x:c r="J628" t="str">
        <x:v>Annual leave</x:v>
      </x:c>
      <x:c r="K628" t="str">
        <x:v>Employee 1129; home branch Thurrock; assigned role Operative Skilled | Leave: Annual Leave (Hours) | Leave calendar basis: Variable-pattern period</x:v>
      </x:c>
      <x:c r="L628" t="str">
        <x:v>Include</x:v>
      </x:c>
      <x:c r="M628"/>
      <x:c r="N628"/>
    </x:row>
    <x:row r="629">
      <x:c r="A629" t="str">
        <x:v>David Woodyard|2026-05-05</x:v>
      </x:c>
      <x:c r="B629" s="888" t="n">
        <x:v>46147</x:v>
      </x:c>
      <x:c r="C629" t="str">
        <x:v>David Woodyard</x:v>
      </x:c>
      <x:c r="D629" t="str">
        <x:v>Permanent</x:v>
      </x:c>
      <x:c r="E629" t="str">
        <x:v>Manchester</x:v>
      </x:c>
      <x:c r="F629" t="str">
        <x:v>Operative Skilled</x:v>
      </x:c>
      <x:c r="G629" t="str">
        <x:v>398317C</x:v>
      </x:c>
      <x:c r="H629" t="str">
        <x:v>Restore Harrow Green</x:v>
      </x:c>
      <x:c r="I629" s="22" t="n">
        <x:v>9</x:v>
      </x:c>
      <x:c r="J629" t="str">
        <x:v>Worked</x:v>
      </x:c>
      <x:c r="K629" t="str">
        <x:v>Employee 2302; home branch Manchester; assigned role Operative Skilled | Deployment branch: Manchester | Actual role: Operative Skilled | Jobs: 398317C | Customers: Restore Harrow Green | Actual hours: 9.0; source records: 1</x:v>
      </x:c>
      <x:c r="L629" t="str">
        <x:v>Include</x:v>
      </x:c>
      <x:c r="M629"/>
      <x:c r="N629"/>
    </x:row>
    <x:row r="630">
      <x:c r="A630" t="str">
        <x:v>David Woodyard|2026-05-06</x:v>
      </x:c>
      <x:c r="B630" s="888" t="n">
        <x:v>46148</x:v>
      </x:c>
      <x:c r="C630" t="str">
        <x:v>David Woodyard</x:v>
      </x:c>
      <x:c r="D630" t="str">
        <x:v>Permanent</x:v>
      </x:c>
      <x:c r="E630" t="str">
        <x:v>Manchester</x:v>
      </x:c>
      <x:c r="F630" t="str">
        <x:v>Operative Skilled</x:v>
      </x:c>
      <x:c r="G630" t="str">
        <x:v>398317C</x:v>
      </x:c>
      <x:c r="H630" t="str">
        <x:v>Restore Harrow Green</x:v>
      </x:c>
      <x:c r="I630" s="22" t="n">
        <x:v>9</x:v>
      </x:c>
      <x:c r="J630" t="str">
        <x:v>Worked</x:v>
      </x:c>
      <x:c r="K630" t="str">
        <x:v>Employee 2302; home branch Manchester; assigned role Operative Skilled | Deployment branch: Manchester | Actual role: Operative Porter | Jobs: 398317C | Customers: Restore Harrow Green | Actual hours: 9.0; source records: 1</x:v>
      </x:c>
      <x:c r="L630" t="str">
        <x:v>Include</x:v>
      </x:c>
      <x:c r="M630"/>
      <x:c r="N630"/>
    </x:row>
    <x:row r="631">
      <x:c r="A631" t="str">
        <x:v>David Woodyard|2026-05-07</x:v>
      </x:c>
      <x:c r="B631" s="888" t="n">
        <x:v>46149</x:v>
      </x:c>
      <x:c r="C631" t="str">
        <x:v>David Woodyard</x:v>
      </x:c>
      <x:c r="D631" t="str">
        <x:v>Permanent</x:v>
      </x:c>
      <x:c r="E631" t="str">
        <x:v>Manchester</x:v>
      </x:c>
      <x:c r="F631" t="str">
        <x:v>Operative Skilled</x:v>
      </x:c>
      <x:c r="G631" t="str">
        <x:v>398317C</x:v>
      </x:c>
      <x:c r="H631" t="str">
        <x:v>Restore Harrow Green</x:v>
      </x:c>
      <x:c r="I631" s="22" t="n">
        <x:v>8</x:v>
      </x:c>
      <x:c r="J631" t="str">
        <x:v>Worked</x:v>
      </x:c>
      <x:c r="K631" t="str">
        <x:v>Employee 2302; home branch Manchester; assigned role Operative Skilled | Deployment branch: Manchester | Actual role: Operative Porter | Jobs: 398317C | Customers: Restore Harrow Green | Actual hours: 8.0; source records: 1</x:v>
      </x:c>
      <x:c r="L631" t="str">
        <x:v>Include</x:v>
      </x:c>
      <x:c r="M631"/>
      <x:c r="N631"/>
    </x:row>
    <x:row r="632">
      <x:c r="A632" t="str">
        <x:v>David Woodyard|2026-05-08</x:v>
      </x:c>
      <x:c r="B632" s="888" t="n">
        <x:v>46150</x:v>
      </x:c>
      <x:c r="C632" t="str">
        <x:v>David Woodyard</x:v>
      </x:c>
      <x:c r="D632" t="str">
        <x:v>Permanent</x:v>
      </x:c>
      <x:c r="E632" t="str">
        <x:v>Manchester</x:v>
      </x:c>
      <x:c r="F632" t="str">
        <x:v>Operative Skilled</x:v>
      </x:c>
      <x:c r="G632" t="str">
        <x:v>398317C</x:v>
      </x:c>
      <x:c r="H632" t="str">
        <x:v>Restore Harrow Green</x:v>
      </x:c>
      <x:c r="I632" s="22" t="n">
        <x:v>9</x:v>
      </x:c>
      <x:c r="J632" t="str">
        <x:v>Worked</x:v>
      </x:c>
      <x:c r="K632" t="str">
        <x:v>Employee 2302; home branch Manchester; assigned role Operative Skilled | Deployment branch: Manchester | Actual role: Operative Porter | Jobs: 398317C | Customers: Restore Harrow Green | Actual hours: 9.0; source records: 1</x:v>
      </x:c>
      <x:c r="L632" t="str">
        <x:v>Include</x:v>
      </x:c>
      <x:c r="M632"/>
      <x:c r="N632"/>
    </x:row>
    <x:row r="633">
      <x:c r="A633" t="str">
        <x:v>David Woodyard|2026-05-11</x:v>
      </x:c>
      <x:c r="B633" s="888" t="n">
        <x:v>46153</x:v>
      </x:c>
      <x:c r="C633" t="str">
        <x:v>David Woodyard</x:v>
      </x:c>
      <x:c r="D633" t="str">
        <x:v>Permanent</x:v>
      </x:c>
      <x:c r="E633" t="str">
        <x:v>Manchester</x:v>
      </x:c>
      <x:c r="F633" t="str">
        <x:v>Operative Skilled</x:v>
      </x:c>
      <x:c r="G633" t="str">
        <x:v>398317C</x:v>
      </x:c>
      <x:c r="H633" t="str">
        <x:v>Restore Harrow Green</x:v>
      </x:c>
      <x:c r="I633" s="22" t="n">
        <x:v>9</x:v>
      </x:c>
      <x:c r="J633" t="str">
        <x:v>Worked</x:v>
      </x:c>
      <x:c r="K633" t="str">
        <x:v>Employee 2302; home branch Manchester; assigned role Operative Skilled | Deployment branch: Manchester | Actual role: Operative Porter | Jobs: 398317C | Customers: Restore Harrow Green | Actual hours: 9.0; source records: 1</x:v>
      </x:c>
      <x:c r="L633" t="str">
        <x:v>Include</x:v>
      </x:c>
      <x:c r="M633"/>
      <x:c r="N633"/>
    </x:row>
    <x:row r="634">
      <x:c r="A634" t="str">
        <x:v>David Woodyard|2026-05-12</x:v>
      </x:c>
      <x:c r="B634" s="888" t="n">
        <x:v>46154</x:v>
      </x:c>
      <x:c r="C634" t="str">
        <x:v>David Woodyard</x:v>
      </x:c>
      <x:c r="D634" t="str">
        <x:v>Permanent</x:v>
      </x:c>
      <x:c r="E634" t="str">
        <x:v>Manchester</x:v>
      </x:c>
      <x:c r="F634" t="str">
        <x:v>Operative Skilled</x:v>
      </x:c>
      <x:c r="G634" t="str">
        <x:v>401937, 401944</x:v>
      </x:c>
      <x:c r="H634" t="str">
        <x:v>Access UK Ltd</x:v>
      </x:c>
      <x:c r="I634" s="22" t="n">
        <x:v>14.5</x:v>
      </x:c>
      <x:c r="J634" t="str">
        <x:v>Worked — 2 records</x:v>
      </x:c>
      <x:c r="K634" t="str">
        <x:v>Employee 2302; home branch Manchester; assigned role Operative Skilled | Deployment branch: Manchester | Actual role: Operative Skilled | Jobs: 401937, 401944 | Customers: Access UK Ltd | Actual hours: 14.5; source records: 2</x:v>
      </x:c>
      <x:c r="L634" t="str">
        <x:v>Include</x:v>
      </x:c>
      <x:c r="M634"/>
      <x:c r="N634"/>
    </x:row>
    <x:row r="635">
      <x:c r="A635" t="str">
        <x:v>David Woodyard|2026-05-13</x:v>
      </x:c>
      <x:c r="B635" s="888" t="n">
        <x:v>46155</x:v>
      </x:c>
      <x:c r="C635" t="str">
        <x:v>David Woodyard</x:v>
      </x:c>
      <x:c r="D635" t="str">
        <x:v>Permanent</x:v>
      </x:c>
      <x:c r="E635" t="str">
        <x:v>Manchester</x:v>
      </x:c>
      <x:c r="F635" t="str">
        <x:v>Operative Skilled</x:v>
      </x:c>
      <x:c r="G635" t="str">
        <x:v>401937</x:v>
      </x:c>
      <x:c r="H635" t="str">
        <x:v>Access UK Ltd</x:v>
      </x:c>
      <x:c r="I635" s="22" t="n">
        <x:v>5</x:v>
      </x:c>
      <x:c r="J635" t="str">
        <x:v>Worked</x:v>
      </x:c>
      <x:c r="K635" t="str">
        <x:v>Employee 2302; home branch Manchester; assigned role Operative Skilled | Deployment branch: Manchester | Actual role: Operative Skilled | Jobs: 401937 | Customers: Access UK Ltd | Actual hours: 5.0; source records: 1</x:v>
      </x:c>
      <x:c r="L635" t="str">
        <x:v>Include</x:v>
      </x:c>
      <x:c r="M635"/>
      <x:c r="N635"/>
    </x:row>
    <x:row r="636">
      <x:c r="A636" t="str">
        <x:v>David Woodyard|2026-05-14</x:v>
      </x:c>
      <x:c r="B636" s="888" t="n">
        <x:v>46156</x:v>
      </x:c>
      <x:c r="C636" t="str">
        <x:v>David Woodyard</x:v>
      </x:c>
      <x:c r="D636" t="str">
        <x:v>Permanent</x:v>
      </x:c>
      <x:c r="E636" t="str">
        <x:v>Manchester</x:v>
      </x:c>
      <x:c r="F636" t="str">
        <x:v>Operative Skilled</x:v>
      </x:c>
      <x:c r="G636" t="str">
        <x:v>398317C</x:v>
      </x:c>
      <x:c r="H636" t="str">
        <x:v>Restore Harrow Green</x:v>
      </x:c>
      <x:c r="I636" s="22" t="n">
        <x:v>8.5</x:v>
      </x:c>
      <x:c r="J636" t="str">
        <x:v>Worked</x:v>
      </x:c>
      <x:c r="K636" t="str">
        <x:v>Employee 2302; home branch Manchester; assigned role Operative Skilled | Deployment branch: Manchester | Actual role: Operative Porter | Jobs: 398317C | Customers: Restore Harrow Green | Actual hours: 8.5; source records: 1</x:v>
      </x:c>
      <x:c r="L636" t="str">
        <x:v>Include</x:v>
      </x:c>
      <x:c r="M636"/>
      <x:c r="N636"/>
    </x:row>
    <x:row r="637">
      <x:c r="A637" t="str">
        <x:v>David Woodyard|2026-05-15</x:v>
      </x:c>
      <x:c r="B637" s="888" t="n">
        <x:v>46157</x:v>
      </x:c>
      <x:c r="C637" t="str">
        <x:v>David Woodyard</x:v>
      </x:c>
      <x:c r="D637" t="str">
        <x:v>Permanent</x:v>
      </x:c>
      <x:c r="E637" t="str">
        <x:v>Manchester</x:v>
      </x:c>
      <x:c r="F637" t="str">
        <x:v>Operative Skilled</x:v>
      </x:c>
      <x:c r="G637" t="str">
        <x:v>398317C</x:v>
      </x:c>
      <x:c r="H637" t="str">
        <x:v>Restore Harrow Green</x:v>
      </x:c>
      <x:c r="I637" s="22" t="n">
        <x:v>9</x:v>
      </x:c>
      <x:c r="J637" t="str">
        <x:v>Worked</x:v>
      </x:c>
      <x:c r="K637" t="str">
        <x:v>Employee 2302; home branch Manchester; assigned role Operative Skilled | Deployment branch: Manchester | Actual role: Operative Porter | Jobs: 398317C | Customers: Restore Harrow Green | Actual hours: 9.0; source records: 1</x:v>
      </x:c>
      <x:c r="L637" t="str">
        <x:v>Include</x:v>
      </x:c>
      <x:c r="M637"/>
      <x:c r="N637"/>
    </x:row>
    <x:row r="638">
      <x:c r="A638" t="str">
        <x:v>David Woodyard|2026-05-18</x:v>
      </x:c>
      <x:c r="B638" s="888" t="n">
        <x:v>46160</x:v>
      </x:c>
      <x:c r="C638" t="str">
        <x:v>David Woodyard</x:v>
      </x:c>
      <x:c r="D638" t="str">
        <x:v>Permanent</x:v>
      </x:c>
      <x:c r="E638" t="str">
        <x:v>Manchester</x:v>
      </x:c>
      <x:c r="F638" t="str">
        <x:v>Operative Skilled</x:v>
      </x:c>
      <x:c r="G638" t="str">
        <x:v>398317C</x:v>
      </x:c>
      <x:c r="H638" t="str">
        <x:v>Restore Harrow Green</x:v>
      </x:c>
      <x:c r="I638" s="22" t="n">
        <x:v>10</x:v>
      </x:c>
      <x:c r="J638" t="str">
        <x:v>CONFLICT — Worked + leave</x:v>
      </x:c>
      <x:c r="K638" t="str">
        <x:v>Employee 2302; home branch Manchester; assigned role Operative Skilled | Deployment branch: Manchester | Actual role: Operative Skilled | Jobs: 398317C | Customers: Restore Harrow Green | Actual hours: 10.0; source records: 1 | Leave: Annual Leave (Hours) | Leave calendar basis: Variable-pattern period</x:v>
      </x:c>
      <x:c r="L638" t="str">
        <x:v>Include</x:v>
      </x:c>
      <x:c r="M638"/>
      <x:c r="N638"/>
    </x:row>
    <x:row r="639">
      <x:c r="A639" t="str">
        <x:v>David Woodyard|2026-05-19</x:v>
      </x:c>
      <x:c r="B639" s="888" t="n">
        <x:v>46161</x:v>
      </x:c>
      <x:c r="C639" t="str">
        <x:v>David Woodyard</x:v>
      </x:c>
      <x:c r="D639" t="str">
        <x:v>Permanent</x:v>
      </x:c>
      <x:c r="E639" t="str">
        <x:v>Manchester</x:v>
      </x:c>
      <x:c r="F639" t="str">
        <x:v>Operative Skilled</x:v>
      </x:c>
      <x:c r="G639" t="str">
        <x:v>398317D</x:v>
      </x:c>
      <x:c r="H639" t="str">
        <x:v>Restore Harrow Green</x:v>
      </x:c>
      <x:c r="I639" s="22" t="n">
        <x:v>7.5</x:v>
      </x:c>
      <x:c r="J639" t="str">
        <x:v>Worked</x:v>
      </x:c>
      <x:c r="K639" t="str">
        <x:v>Employee 2302; home branch Manchester; assigned role Operative Skilled | Deployment branch: Manchester | Actual role: Operative Skilled | Jobs: 398317D | Customers: Restore Harrow Green | Actual hours: 7.5; source records: 1</x:v>
      </x:c>
      <x:c r="L639" t="str">
        <x:v>Include</x:v>
      </x:c>
      <x:c r="M639"/>
      <x:c r="N639"/>
    </x:row>
    <x:row r="640">
      <x:c r="A640" t="str">
        <x:v>David Woodyard|2026-05-20</x:v>
      </x:c>
      <x:c r="B640" s="888" t="n">
        <x:v>46162</x:v>
      </x:c>
      <x:c r="C640" t="str">
        <x:v>David Woodyard</x:v>
      </x:c>
      <x:c r="D640" t="str">
        <x:v>Permanent</x:v>
      </x:c>
      <x:c r="E640" t="str">
        <x:v>Manchester</x:v>
      </x:c>
      <x:c r="F640" t="str">
        <x:v>Operative Skilled</x:v>
      </x:c>
      <x:c r="G640" t="str">
        <x:v>398317D</x:v>
      </x:c>
      <x:c r="H640" t="str">
        <x:v>Restore Harrow Green</x:v>
      </x:c>
      <x:c r="I640" s="22" t="n">
        <x:v>11.5</x:v>
      </x:c>
      <x:c r="J640" t="str">
        <x:v>Worked</x:v>
      </x:c>
      <x:c r="K640" t="str">
        <x:v>Employee 2302; home branch Manchester; assigned role Operative Skilled | Deployment branch: Manchester | Actual role: Operative Skilled | Jobs: 398317D | Customers: Restore Harrow Green | Actual hours: 11.5; source records: 1</x:v>
      </x:c>
      <x:c r="L640" t="str">
        <x:v>Include</x:v>
      </x:c>
      <x:c r="M640"/>
      <x:c r="N640"/>
    </x:row>
    <x:row r="641">
      <x:c r="A641" t="str">
        <x:v>David Woodyard|2026-05-21</x:v>
      </x:c>
      <x:c r="B641" s="888" t="n">
        <x:v>46163</x:v>
      </x:c>
      <x:c r="C641" t="str">
        <x:v>David Woodyard</x:v>
      </x:c>
      <x:c r="D641" t="str">
        <x:v>Permanent</x:v>
      </x:c>
      <x:c r="E641" t="str">
        <x:v>Manchester</x:v>
      </x:c>
      <x:c r="F641" t="str">
        <x:v>Operative Skilled</x:v>
      </x:c>
      <x:c r="G641" t="str">
        <x:v>402070</x:v>
      </x:c>
      <x:c r="H641" t="str">
        <x:v>Manchester Metropolitan University</x:v>
      </x:c>
      <x:c r="I641" s="22" t="n">
        <x:v>6</x:v>
      </x:c>
      <x:c r="J641" t="str">
        <x:v>Worked</x:v>
      </x:c>
      <x:c r="K641" t="str">
        <x:v>Employee 2302; home branch Manchester; assigned role Operative Skilled | Deployment branch: Manchester | Actual role: Operative Skilled | Jobs: 402070 | Customers: Manchester Metropolitan University | Actual hours: 6.0; source records: 1</x:v>
      </x:c>
      <x:c r="L641" t="str">
        <x:v>Include</x:v>
      </x:c>
      <x:c r="M641"/>
      <x:c r="N641"/>
    </x:row>
    <x:row r="642">
      <x:c r="A642" t="str">
        <x:v>David Woodyard|2026-05-22</x:v>
      </x:c>
      <x:c r="B642" s="888" t="n">
        <x:v>46164</x:v>
      </x:c>
      <x:c r="C642" t="str">
        <x:v>David Woodyard</x:v>
      </x:c>
      <x:c r="D642" t="str">
        <x:v>Permanent</x:v>
      </x:c>
      <x:c r="E642" t="str">
        <x:v>Manchester</x:v>
      </x:c>
      <x:c r="F642" t="str">
        <x:v>Operative Skilled</x:v>
      </x:c>
      <x:c r="G642" t="str">
        <x:v>374044A, 401874</x:v>
      </x:c>
      <x:c r="H642" t="str">
        <x:v>Hurstwood Environmental Consultants; TT Games Studios Ltd</x:v>
      </x:c>
      <x:c r="I642" s="22" t="n">
        <x:v>5.25</x:v>
      </x:c>
      <x:c r="J642" t="str">
        <x:v>Worked — 2 records</x:v>
      </x:c>
      <x:c r="K642" t="str">
        <x:v>Employee 2302; home branch Manchester; assigned role Operative Skilled | Deployment branch: Manchester | Actual role: Operative Porter, Operative Skilled | Jobs: 374044A, 401874 | Customers: Hurstwood Environmental Consultants; TT Games Studios Ltd | Actual hours: 5.2; source records: 2</x:v>
      </x:c>
      <x:c r="L642" t="str">
        <x:v>Include</x:v>
      </x:c>
      <x:c r="M642"/>
      <x:c r="N642"/>
    </x:row>
    <x:row r="643">
      <x:c r="A643" t="str">
        <x:v>David Woodyard|2026-05-23</x:v>
      </x:c>
      <x:c r="B643" s="888" t="n">
        <x:v>46165</x:v>
      </x:c>
      <x:c r="C643" t="str">
        <x:v>David Woodyard</x:v>
      </x:c>
      <x:c r="D643" t="str">
        <x:v>Permanent</x:v>
      </x:c>
      <x:c r="E643" t="str">
        <x:v>Manchester</x:v>
      </x:c>
      <x:c r="F643" t="str">
        <x:v>Operative Skilled</x:v>
      </x:c>
      <x:c r="G643" t="str">
        <x:v>401874</x:v>
      </x:c>
      <x:c r="H643" t="str">
        <x:v>TT Games Studios Ltd</x:v>
      </x:c>
      <x:c r="I643" s="22" t="n">
        <x:v>8.75</x:v>
      </x:c>
      <x:c r="J643" t="str">
        <x:v>Worked</x:v>
      </x:c>
      <x:c r="K643" t="str">
        <x:v>Employee 2302; home branch Manchester; assigned role Operative Skilled | Deployment branch: Manchester | Actual role: Operative Porter | Jobs: 401874 | Customers: TT Games Studios Ltd | Actual hours: 8.8; source records: 1</x:v>
      </x:c>
      <x:c r="L643" t="str">
        <x:v>Include</x:v>
      </x:c>
      <x:c r="M643"/>
      <x:c r="N643"/>
    </x:row>
    <x:row r="644">
      <x:c r="A644" t="str">
        <x:v>David Woodyard|2026-05-26</x:v>
      </x:c>
      <x:c r="B644" s="888" t="n">
        <x:v>46168</x:v>
      </x:c>
      <x:c r="C644" t="str">
        <x:v>David Woodyard</x:v>
      </x:c>
      <x:c r="D644" t="str">
        <x:v>Permanent</x:v>
      </x:c>
      <x:c r="E644" t="str">
        <x:v>Manchester</x:v>
      </x:c>
      <x:c r="F644" t="str">
        <x:v>Operative Skilled</x:v>
      </x:c>
      <x:c r="G644" t="str">
        <x:v>400814</x:v>
      </x:c>
      <x:c r="H644" t="str">
        <x:v>Croda Europe</x:v>
      </x:c>
      <x:c r="I644" s="22" t="n">
        <x:v>5.75</x:v>
      </x:c>
      <x:c r="J644" t="str">
        <x:v>Worked</x:v>
      </x:c>
      <x:c r="K644" t="str">
        <x:v>Employee 2302; home branch Manchester; assigned role Operative Skilled | Deployment branch: Manchester | Actual role: Operative Skilled | Jobs: 400814 | Customers: Croda Europe | Actual hours: 5.8; source records: 1</x:v>
      </x:c>
      <x:c r="L644" t="str">
        <x:v>Include</x:v>
      </x:c>
      <x:c r="M644"/>
      <x:c r="N644"/>
    </x:row>
    <x:row r="645">
      <x:c r="A645" t="str">
        <x:v>David Woodyard|2026-05-27</x:v>
      </x:c>
      <x:c r="B645" s="888" t="n">
        <x:v>46169</x:v>
      </x:c>
      <x:c r="C645" t="str">
        <x:v>David Woodyard</x:v>
      </x:c>
      <x:c r="D645" t="str">
        <x:v>Permanent</x:v>
      </x:c>
      <x:c r="E645" t="str">
        <x:v>Manchester</x:v>
      </x:c>
      <x:c r="F645" t="str">
        <x:v>Operative Skilled</x:v>
      </x:c>
      <x:c r="G645" t="str">
        <x:v>400814</x:v>
      </x:c>
      <x:c r="H645" t="str">
        <x:v>Croda Europe</x:v>
      </x:c>
      <x:c r="I645" s="22" t="n">
        <x:v>7</x:v>
      </x:c>
      <x:c r="J645" t="str">
        <x:v>Worked</x:v>
      </x:c>
      <x:c r="K645" t="str">
        <x:v>Employee 2302; home branch Manchester; assigned role Operative Skilled | Deployment branch: Manchester | Actual role: Operative Skilled | Jobs: 400814 | Customers: Croda Europe | Actual hours: 7.0; source records: 1</x:v>
      </x:c>
      <x:c r="L645" t="str">
        <x:v>Include</x:v>
      </x:c>
      <x:c r="M645"/>
      <x:c r="N645"/>
    </x:row>
    <x:row r="646">
      <x:c r="A646" t="str">
        <x:v>David Woodyard|2026-05-28</x:v>
      </x:c>
      <x:c r="B646" s="888" t="n">
        <x:v>46170</x:v>
      </x:c>
      <x:c r="C646" t="str">
        <x:v>David Woodyard</x:v>
      </x:c>
      <x:c r="D646" t="str">
        <x:v>Permanent</x:v>
      </x:c>
      <x:c r="E646" t="str">
        <x:v>Manchester</x:v>
      </x:c>
      <x:c r="F646" t="str">
        <x:v>Operative Skilled</x:v>
      </x:c>
      <x:c r="G646" t="str">
        <x:v>400814</x:v>
      </x:c>
      <x:c r="H646" t="str">
        <x:v>Croda Europe</x:v>
      </x:c>
      <x:c r="I646" s="22" t="n">
        <x:v>6.75</x:v>
      </x:c>
      <x:c r="J646" t="str">
        <x:v>Worked</x:v>
      </x:c>
      <x:c r="K646" t="str">
        <x:v>Employee 2302; home branch Manchester; assigned role Operative Skilled | Deployment branch: Manchester | Actual role: Operative Skilled | Jobs: 400814 | Customers: Croda Europe | Actual hours: 6.8; source records: 1</x:v>
      </x:c>
      <x:c r="L646" t="str">
        <x:v>Include</x:v>
      </x:c>
      <x:c r="M646"/>
      <x:c r="N646"/>
    </x:row>
    <x:row r="647">
      <x:c r="A647" t="str">
        <x:v>David Woodyard|2026-05-29</x:v>
      </x:c>
      <x:c r="B647" s="888" t="n">
        <x:v>46171</x:v>
      </x:c>
      <x:c r="C647" t="str">
        <x:v>David Woodyard</x:v>
      </x:c>
      <x:c r="D647" t="str">
        <x:v>Permanent</x:v>
      </x:c>
      <x:c r="E647" t="str">
        <x:v>Manchester</x:v>
      </x:c>
      <x:c r="F647" t="str">
        <x:v>Operative Skilled</x:v>
      </x:c>
      <x:c r="G647" t="str">
        <x:v>400814</x:v>
      </x:c>
      <x:c r="H647" t="str">
        <x:v>Croda Europe</x:v>
      </x:c>
      <x:c r="I647" s="22" t="n">
        <x:v>4.25</x:v>
      </x:c>
      <x:c r="J647" t="str">
        <x:v>Worked</x:v>
      </x:c>
      <x:c r="K647" t="str">
        <x:v>Employee 2302; home branch Manchester; assigned role Operative Skilled | Deployment branch: Manchester | Actual role: Operative Skilled | Jobs: 400814 | Customers: Croda Europe | Actual hours: 4.2; source records: 1</x:v>
      </x:c>
      <x:c r="L647" t="str">
        <x:v>Include</x:v>
      </x:c>
      <x:c r="M647"/>
      <x:c r="N647"/>
    </x:row>
    <x:row r="648">
      <x:c r="A648" t="str">
        <x:v>Delano White|2026-05-01</x:v>
      </x:c>
      <x:c r="B648" s="888" t="n">
        <x:v>46143</x:v>
      </x:c>
      <x:c r="C648" t="str">
        <x:v>Delano White</x:v>
      </x:c>
      <x:c r="D648" t="str">
        <x:v>Permanent</x:v>
      </x:c>
      <x:c r="E648" t="str">
        <x:v>Birmingham</x:v>
      </x:c>
      <x:c r="F648" t="str">
        <x:v>Operative Porter</x:v>
      </x:c>
      <x:c r="G648"/>
      <x:c r="H648"/>
      <x:c r="I648" s="22" t="n">
        <x:v>0</x:v>
      </x:c>
      <x:c r="J648" t="str">
        <x:v>Annual leave</x:v>
      </x:c>
      <x:c r="K648" t="str">
        <x:v>Employee 1495; home branch Birmingham; assigned role Operative Porter | Leave: Annual Leave (Hours) | Leave calendar basis: Variable-pattern period</x:v>
      </x:c>
      <x:c r="L648" t="str">
        <x:v>Include</x:v>
      </x:c>
      <x:c r="M648"/>
      <x:c r="N648"/>
    </x:row>
    <x:row r="649">
      <x:c r="A649" t="str">
        <x:v>Delano White|2026-05-05</x:v>
      </x:c>
      <x:c r="B649" s="888" t="n">
        <x:v>46147</x:v>
      </x:c>
      <x:c r="C649" t="str">
        <x:v>Delano White</x:v>
      </x:c>
      <x:c r="D649" t="str">
        <x:v>Permanent</x:v>
      </x:c>
      <x:c r="E649" t="str">
        <x:v>Birmingham</x:v>
      </x:c>
      <x:c r="F649" t="str">
        <x:v>Operative Porter</x:v>
      </x:c>
      <x:c r="G649"/>
      <x:c r="H649"/>
      <x:c r="I649" s="22" t="n">
        <x:v>0</x:v>
      </x:c>
      <x:c r="J649" t="str">
        <x:v>Annual leave</x:v>
      </x:c>
      <x:c r="K649" t="str">
        <x:v>Employee 1495; home branch Birmingham; assigned role Operative Porter | Leave: Annual Leave (Hours) | Leave calendar basis: Variable-pattern period</x:v>
      </x:c>
      <x:c r="L649" t="str">
        <x:v>Include</x:v>
      </x:c>
      <x:c r="M649"/>
      <x:c r="N649"/>
    </x:row>
    <x:row r="650">
      <x:c r="A650" t="str">
        <x:v>Delano White|2026-05-06</x:v>
      </x:c>
      <x:c r="B650" s="888" t="n">
        <x:v>46148</x:v>
      </x:c>
      <x:c r="C650" t="str">
        <x:v>Delano White</x:v>
      </x:c>
      <x:c r="D650" t="str">
        <x:v>Permanent</x:v>
      </x:c>
      <x:c r="E650" t="str">
        <x:v>Birmingham</x:v>
      </x:c>
      <x:c r="F650" t="str">
        <x:v>Operative Porter</x:v>
      </x:c>
      <x:c r="G650" t="str">
        <x:v>401916, 401747</x:v>
      </x:c>
      <x:c r="H650" t="str">
        <x:v>HSBC - May 2026 Deliveries; Roche Diagnostics</x:v>
      </x:c>
      <x:c r="I650" s="22" t="n">
        <x:v>12.25</x:v>
      </x:c>
      <x:c r="J650" t="str">
        <x:v>Worked — 2 records</x:v>
      </x:c>
      <x:c r="K650" t="str">
        <x:v>Employee 1495; home branch Birmingham; assigned role Operative Porter | Deployment branch: Birmingham | Actual role: Operative Driver | Jobs: 401916, 401747 | Customers: HSBC - May 2026 Deliveries; Roche Diagnostics | Actual hours: 12.2; source records: 2</x:v>
      </x:c>
      <x:c r="L650" t="str">
        <x:v>Include</x:v>
      </x:c>
      <x:c r="M650"/>
      <x:c r="N650"/>
    </x:row>
    <x:row r="651">
      <x:c r="A651" t="str">
        <x:v>Delano White|2026-05-07</x:v>
      </x:c>
      <x:c r="B651" s="888" t="n">
        <x:v>46149</x:v>
      </x:c>
      <x:c r="C651" t="str">
        <x:v>Delano White</x:v>
      </x:c>
      <x:c r="D651" t="str">
        <x:v>Permanent</x:v>
      </x:c>
      <x:c r="E651" t="str">
        <x:v>Birmingham</x:v>
      </x:c>
      <x:c r="F651" t="str">
        <x:v>Operative Porter</x:v>
      </x:c>
      <x:c r="G651" t="str">
        <x:v>401916</x:v>
      </x:c>
      <x:c r="H651" t="str">
        <x:v>HSBC - May 2026 Deliveries</x:v>
      </x:c>
      <x:c r="I651" s="22" t="n">
        <x:v>10.25</x:v>
      </x:c>
      <x:c r="J651" t="str">
        <x:v>Worked</x:v>
      </x:c>
      <x:c r="K651" t="str">
        <x:v>Employee 1495; home branch Birmingham; assigned role Operative Porter | Deployment branch: Birmingham | Actual role: Operative Driver | Jobs: 401916 | Customers: HSBC - May 2026 Deliveries | Actual hours: 10.2; source records: 1</x:v>
      </x:c>
      <x:c r="L651" t="str">
        <x:v>Include</x:v>
      </x:c>
      <x:c r="M651"/>
      <x:c r="N651"/>
    </x:row>
    <x:row r="652">
      <x:c r="A652" t="str">
        <x:v>Delano White|2026-05-08</x:v>
      </x:c>
      <x:c r="B652" s="888" t="n">
        <x:v>46150</x:v>
      </x:c>
      <x:c r="C652" t="str">
        <x:v>Delano White</x:v>
      </x:c>
      <x:c r="D652" t="str">
        <x:v>Permanent</x:v>
      </x:c>
      <x:c r="E652" t="str">
        <x:v>Birmingham</x:v>
      </x:c>
      <x:c r="F652" t="str">
        <x:v>Operative Porter</x:v>
      </x:c>
      <x:c r="G652" t="str">
        <x:v>399504B</x:v>
      </x:c>
      <x:c r="H652" t="str">
        <x:v>West Midlands Police</x:v>
      </x:c>
      <x:c r="I652" s="22" t="n">
        <x:v>8</x:v>
      </x:c>
      <x:c r="J652" t="str">
        <x:v>Worked</x:v>
      </x:c>
      <x:c r="K652" t="str">
        <x:v>Employee 1495; home branch Birmingham; assigned role Operative Porter | Deployment branch: Birmingham | Actual role: Operative Porter | Jobs: 399504B | Customers: West Midlands Police | Actual hours: 8.0; source records: 1</x:v>
      </x:c>
      <x:c r="L652" t="str">
        <x:v>Include</x:v>
      </x:c>
      <x:c r="M652"/>
      <x:c r="N652"/>
    </x:row>
    <x:row r="653">
      <x:c r="A653" t="str">
        <x:v>Delano White|2026-05-11</x:v>
      </x:c>
      <x:c r="B653" s="888" t="n">
        <x:v>46153</x:v>
      </x:c>
      <x:c r="C653" t="str">
        <x:v>Delano White</x:v>
      </x:c>
      <x:c r="D653" t="str">
        <x:v>Permanent</x:v>
      </x:c>
      <x:c r="E653" t="str">
        <x:v>Birmingham</x:v>
      </x:c>
      <x:c r="F653" t="str">
        <x:v>Operative Porter</x:v>
      </x:c>
      <x:c r="G653" t="str">
        <x:v>401804</x:v>
      </x:c>
      <x:c r="H653" t="str">
        <x:v>Herefordshire &amp; Worcestershire Health &amp; Care NHS Trust</x:v>
      </x:c>
      <x:c r="I653" s="22" t="n">
        <x:v>5</x:v>
      </x:c>
      <x:c r="J653" t="str">
        <x:v>Worked</x:v>
      </x:c>
      <x:c r="K653" t="str">
        <x:v>Employee 1495; home branch Birmingham; assigned role Operative Porter | Deployment branch: Birmingham | Actual role: Operative Driver | Jobs: 401804 | Customers: Herefordshire &amp; Worcestershire Health &amp; Care NHS Trust | Actual hours: 5.0; source records: 1</x:v>
      </x:c>
      <x:c r="L653" t="str">
        <x:v>Include</x:v>
      </x:c>
      <x:c r="M653"/>
      <x:c r="N653"/>
    </x:row>
    <x:row r="654">
      <x:c r="A654" t="str">
        <x:v>Delano White|2026-05-13</x:v>
      </x:c>
      <x:c r="B654" s="888" t="n">
        <x:v>46155</x:v>
      </x:c>
      <x:c r="C654" t="str">
        <x:v>Delano White</x:v>
      </x:c>
      <x:c r="D654" t="str">
        <x:v>Permanent</x:v>
      </x:c>
      <x:c r="E654" t="str">
        <x:v>Birmingham</x:v>
      </x:c>
      <x:c r="F654" t="str">
        <x:v>Operative Porter</x:v>
      </x:c>
      <x:c r="G654" t="str">
        <x:v>386884V, 401738</x:v>
      </x:c>
      <x:c r="H654" t="str">
        <x:v>Harrow Green; Leeds Teaching Hospitals NHS Trust</x:v>
      </x:c>
      <x:c r="I654" s="22" t="n">
        <x:v>14.75</x:v>
      </x:c>
      <x:c r="J654" t="str">
        <x:v>Worked — 2 records</x:v>
      </x:c>
      <x:c r="K654" t="str">
        <x:v>Employee 1495; home branch Birmingham; assigned role Operative Porter | Deployment branch: Birmingham, Leeds | Actual role: Operative Driver | Jobs: 386884V, 401738 | Customers: Harrow Green; Leeds Teaching Hospitals NHS Trust | Actual hours: 14.8; source records: 2</x:v>
      </x:c>
      <x:c r="L654" t="str">
        <x:v>Include</x:v>
      </x:c>
      <x:c r="M654"/>
      <x:c r="N654"/>
    </x:row>
    <x:row r="655">
      <x:c r="A655" t="str">
        <x:v>Delano White|2026-05-14</x:v>
      </x:c>
      <x:c r="B655" s="888" t="n">
        <x:v>46156</x:v>
      </x:c>
      <x:c r="C655" t="str">
        <x:v>Delano White</x:v>
      </x:c>
      <x:c r="D655" t="str">
        <x:v>Permanent</x:v>
      </x:c>
      <x:c r="E655" t="str">
        <x:v>Birmingham</x:v>
      </x:c>
      <x:c r="F655" t="str">
        <x:v>Operative Porter</x:v>
      </x:c>
      <x:c r="G655" t="str">
        <x:v>401466</x:v>
      </x:c>
      <x:c r="H655" t="str">
        <x:v>BioGrad Biobank</x:v>
      </x:c>
      <x:c r="I655" s="22" t="n">
        <x:v>12.5</x:v>
      </x:c>
      <x:c r="J655" t="str">
        <x:v>Worked</x:v>
      </x:c>
      <x:c r="K655" t="str">
        <x:v>Employee 1495; home branch Birmingham; assigned role Operative Porter | Deployment branch: Birmingham | Actual role: Operative Driver | Jobs: 401466 | Customers: BioGrad Biobank | Actual hours: 12.5; source records: 1</x:v>
      </x:c>
      <x:c r="L655" t="str">
        <x:v>Include</x:v>
      </x:c>
      <x:c r="M655"/>
      <x:c r="N655"/>
    </x:row>
    <x:row r="656">
      <x:c r="A656" t="str">
        <x:v>Delano White|2026-05-15</x:v>
      </x:c>
      <x:c r="B656" s="888" t="n">
        <x:v>46157</x:v>
      </x:c>
      <x:c r="C656" t="str">
        <x:v>Delano White</x:v>
      </x:c>
      <x:c r="D656" t="str">
        <x:v>Permanent</x:v>
      </x:c>
      <x:c r="E656" t="str">
        <x:v>Birmingham</x:v>
      </x:c>
      <x:c r="F656" t="str">
        <x:v>Operative Porter</x:v>
      </x:c>
      <x:c r="G656" t="str">
        <x:v>401354</x:v>
      </x:c>
      <x:c r="H656" t="str">
        <x:v>Juno Genetics Ltd</x:v>
      </x:c>
      <x:c r="I656" s="22" t="n">
        <x:v>12.5</x:v>
      </x:c>
      <x:c r="J656" t="str">
        <x:v>Worked</x:v>
      </x:c>
      <x:c r="K656" t="str">
        <x:v>Employee 1495; home branch Birmingham; assigned role Operative Porter | Deployment branch: Birmingham | Actual role: Operative Driver | Jobs: 401354 | Customers: Juno Genetics Ltd | Actual hours: 12.5; source records: 1</x:v>
      </x:c>
      <x:c r="L656" t="str">
        <x:v>Include</x:v>
      </x:c>
      <x:c r="M656"/>
      <x:c r="N656"/>
    </x:row>
    <x:row r="657">
      <x:c r="A657" t="str">
        <x:v>Delano White|2026-05-16</x:v>
      </x:c>
      <x:c r="B657" s="888" t="n">
        <x:v>46158</x:v>
      </x:c>
      <x:c r="C657" t="str">
        <x:v>Delano White</x:v>
      </x:c>
      <x:c r="D657" t="str">
        <x:v>Permanent</x:v>
      </x:c>
      <x:c r="E657" t="str">
        <x:v>Birmingham</x:v>
      </x:c>
      <x:c r="F657" t="str">
        <x:v>Operative Porter</x:v>
      </x:c>
      <x:c r="G657" t="str">
        <x:v>401789A</x:v>
      </x:c>
      <x:c r="H657" t="str">
        <x:v>Midland Heart</x:v>
      </x:c>
      <x:c r="I657" s="22" t="n">
        <x:v>6</x:v>
      </x:c>
      <x:c r="J657" t="str">
        <x:v>Worked</x:v>
      </x:c>
      <x:c r="K657" t="str">
        <x:v>Employee 1495; home branch Birmingham; assigned role Operative Porter | Deployment branch: Birmingham | Actual role: Operative Driver | Jobs: 401789A | Customers: Midland Heart | Actual hours: 6.0; source records: 1</x:v>
      </x:c>
      <x:c r="L657" t="str">
        <x:v>Include</x:v>
      </x:c>
      <x:c r="M657"/>
      <x:c r="N657"/>
    </x:row>
    <x:row r="658">
      <x:c r="A658" t="str">
        <x:v>Delano White|2026-05-18</x:v>
      </x:c>
      <x:c r="B658" s="888" t="n">
        <x:v>46160</x:v>
      </x:c>
      <x:c r="C658" t="str">
        <x:v>Delano White</x:v>
      </x:c>
      <x:c r="D658" t="str">
        <x:v>Permanent</x:v>
      </x:c>
      <x:c r="E658" t="str">
        <x:v>Birmingham</x:v>
      </x:c>
      <x:c r="F658" t="str">
        <x:v>Operative Porter</x:v>
      </x:c>
      <x:c r="G658" t="str">
        <x:v>401354</x:v>
      </x:c>
      <x:c r="H658" t="str">
        <x:v>Juno Genetics Ltd</x:v>
      </x:c>
      <x:c r="I658" s="22" t="n">
        <x:v>9</x:v>
      </x:c>
      <x:c r="J658" t="str">
        <x:v>Worked</x:v>
      </x:c>
      <x:c r="K658" t="str">
        <x:v>Employee 1495; home branch Birmingham; assigned role Operative Porter | Deployment branch: Birmingham | Actual role: Operative Driver | Jobs: 401354 | Customers: Juno Genetics Ltd | Actual hours: 9.0; source records: 1</x:v>
      </x:c>
      <x:c r="L658" t="str">
        <x:v>Include</x:v>
      </x:c>
      <x:c r="M658"/>
      <x:c r="N658"/>
    </x:row>
    <x:row r="659">
      <x:c r="A659" t="str">
        <x:v>Delano White|2026-05-19</x:v>
      </x:c>
      <x:c r="B659" s="888" t="n">
        <x:v>46161</x:v>
      </x:c>
      <x:c r="C659" t="str">
        <x:v>Delano White</x:v>
      </x:c>
      <x:c r="D659" t="str">
        <x:v>Permanent</x:v>
      </x:c>
      <x:c r="E659" t="str">
        <x:v>Birmingham</x:v>
      </x:c>
      <x:c r="F659" t="str">
        <x:v>Operative Porter</x:v>
      </x:c>
      <x:c r="G659" t="str">
        <x:v>402213</x:v>
      </x:c>
      <x:c r="H659" t="str">
        <x:v>Huber UK Temperature Control Ltd</x:v>
      </x:c>
      <x:c r="I659" s="22" t="n">
        <x:v>9.5</x:v>
      </x:c>
      <x:c r="J659" t="str">
        <x:v>Worked</x:v>
      </x:c>
      <x:c r="K659" t="str">
        <x:v>Employee 1495; home branch Birmingham; assigned role Operative Porter | Deployment branch: Birmingham | Actual role: Operative Driver | Jobs: 402213 | Customers: Huber UK Temperature Control Ltd | Actual hours: 9.5; source records: 1</x:v>
      </x:c>
      <x:c r="L659" t="str">
        <x:v>Include</x:v>
      </x:c>
      <x:c r="M659"/>
      <x:c r="N659"/>
    </x:row>
    <x:row r="660">
      <x:c r="A660" t="str">
        <x:v>Delano White|2026-05-21</x:v>
      </x:c>
      <x:c r="B660" s="888" t="n">
        <x:v>46163</x:v>
      </x:c>
      <x:c r="C660" t="str">
        <x:v>Delano White</x:v>
      </x:c>
      <x:c r="D660" t="str">
        <x:v>Permanent</x:v>
      </x:c>
      <x:c r="E660" t="str">
        <x:v>Birmingham</x:v>
      </x:c>
      <x:c r="F660" t="str">
        <x:v>Operative Porter</x:v>
      </x:c>
      <x:c r="G660" t="str">
        <x:v>401084</x:v>
      </x:c>
      <x:c r="H660" t="str">
        <x:v>Total System Services Processing Europe Ltd</x:v>
      </x:c>
      <x:c r="I660" s="22" t="n">
        <x:v>11</x:v>
      </x:c>
      <x:c r="J660" t="str">
        <x:v>Worked</x:v>
      </x:c>
      <x:c r="K660" t="str">
        <x:v>Employee 1495; home branch Birmingham; assigned role Operative Porter | Deployment branch: Birmingham | Actual role: Operative Driver | Jobs: 401084 | Customers: Total System Services Processing Europe Ltd | Actual hours: 11.0; source records: 1</x:v>
      </x:c>
      <x:c r="L660" t="str">
        <x:v>Include</x:v>
      </x:c>
      <x:c r="M660"/>
      <x:c r="N660"/>
    </x:row>
    <x:row r="661">
      <x:c r="A661" t="str">
        <x:v>Delano White|2026-05-22</x:v>
      </x:c>
      <x:c r="B661" s="888" t="n">
        <x:v>46164</x:v>
      </x:c>
      <x:c r="C661" t="str">
        <x:v>Delano White</x:v>
      </x:c>
      <x:c r="D661" t="str">
        <x:v>Permanent</x:v>
      </x:c>
      <x:c r="E661" t="str">
        <x:v>Birmingham</x:v>
      </x:c>
      <x:c r="F661" t="str">
        <x:v>Operative Porter</x:v>
      </x:c>
      <x:c r="G661" t="str">
        <x:v>390823</x:v>
      </x:c>
      <x:c r="H661" t="str">
        <x:v>Squire Patton Boggs</x:v>
      </x:c>
      <x:c r="I661" s="22" t="n">
        <x:v>8.5</x:v>
      </x:c>
      <x:c r="J661" t="str">
        <x:v>Worked</x:v>
      </x:c>
      <x:c r="K661" t="str">
        <x:v>Employee 1495; home branch Birmingham; assigned role Operative Porter | Deployment branch: Birmingham | Actual role: Operative Driver | Jobs: 390823 | Customers: Squire Patton Boggs | Actual hours: 8.5; source records: 1</x:v>
      </x:c>
      <x:c r="L661" t="str">
        <x:v>Include</x:v>
      </x:c>
      <x:c r="M661"/>
      <x:c r="N661"/>
    </x:row>
    <x:row r="662">
      <x:c r="A662" t="str">
        <x:v>Delano White|2026-05-26</x:v>
      </x:c>
      <x:c r="B662" s="888" t="n">
        <x:v>46168</x:v>
      </x:c>
      <x:c r="C662" t="str">
        <x:v>Delano White</x:v>
      </x:c>
      <x:c r="D662" t="str">
        <x:v>Permanent</x:v>
      </x:c>
      <x:c r="E662" t="str">
        <x:v>Birmingham</x:v>
      </x:c>
      <x:c r="F662" t="str">
        <x:v>Operative Porter</x:v>
      </x:c>
      <x:c r="G662" t="str">
        <x:v>401313, 390823</x:v>
      </x:c>
      <x:c r="H662" t="str">
        <x:v>Jaguar Land Rover Limited; Squire Patton Boggs</x:v>
      </x:c>
      <x:c r="I662" s="22" t="n">
        <x:v>9.5</x:v>
      </x:c>
      <x:c r="J662" t="str">
        <x:v>Worked — 2 records</x:v>
      </x:c>
      <x:c r="K662" t="str">
        <x:v>Employee 1495; home branch Birmingham; assigned role Operative Porter | Deployment branch: Birmingham | Actual role: Operative Driver | Jobs: 401313, 390823 | Customers: Jaguar Land Rover Limited; Squire Patton Boggs | Actual hours: 9.5; source records: 2</x:v>
      </x:c>
      <x:c r="L662" t="str">
        <x:v>Include</x:v>
      </x:c>
      <x:c r="M662"/>
      <x:c r="N662"/>
    </x:row>
    <x:row r="663">
      <x:c r="A663" t="str">
        <x:v>Delano White|2026-05-27</x:v>
      </x:c>
      <x:c r="B663" s="888" t="n">
        <x:v>46169</x:v>
      </x:c>
      <x:c r="C663" t="str">
        <x:v>Delano White</x:v>
      </x:c>
      <x:c r="D663" t="str">
        <x:v>Permanent</x:v>
      </x:c>
      <x:c r="E663" t="str">
        <x:v>Birmingham</x:v>
      </x:c>
      <x:c r="F663" t="str">
        <x:v>Operative Porter</x:v>
      </x:c>
      <x:c r="G663" t="str">
        <x:v>397936</x:v>
      </x:c>
      <x:c r="H663" t="str">
        <x:v>Furniture Sales</x:v>
      </x:c>
      <x:c r="I663" s="22" t="n">
        <x:v>8</x:v>
      </x:c>
      <x:c r="J663" t="str">
        <x:v>Worked</x:v>
      </x:c>
      <x:c r="K663" t="str">
        <x:v>Employee 1495; home branch Birmingham; assigned role Operative Porter | Deployment branch: Birmingham | Actual role: Operative Driver | Jobs: 397936 | Customers: Furniture Sales | Actual hours: 8.0; source records: 1</x:v>
      </x:c>
      <x:c r="L663" t="str">
        <x:v>Include</x:v>
      </x:c>
      <x:c r="M663"/>
      <x:c r="N663"/>
    </x:row>
    <x:row r="664">
      <x:c r="A664" t="str">
        <x:v>Delano White|2026-05-28</x:v>
      </x:c>
      <x:c r="B664" s="888" t="n">
        <x:v>46170</x:v>
      </x:c>
      <x:c r="C664" t="str">
        <x:v>Delano White</x:v>
      </x:c>
      <x:c r="D664" t="str">
        <x:v>Permanent</x:v>
      </x:c>
      <x:c r="E664" t="str">
        <x:v>Birmingham</x:v>
      </x:c>
      <x:c r="F664" t="str">
        <x:v>Operative Porter</x:v>
      </x:c>
      <x:c r="G664" t="str">
        <x:v>394769</x:v>
      </x:c>
      <x:c r="H664" t="str">
        <x:v>Cranfield University</x:v>
      </x:c>
      <x:c r="I664" s="22" t="n">
        <x:v>12.5</x:v>
      </x:c>
      <x:c r="J664" t="str">
        <x:v>Worked</x:v>
      </x:c>
      <x:c r="K664" t="str">
        <x:v>Employee 1495; home branch Birmingham; assigned role Operative Porter | Deployment branch: Birmingham | Actual role: Operative Skilled | Jobs: 394769 | Customers: Cranfield University | Actual hours: 12.5; source records: 1</x:v>
      </x:c>
      <x:c r="L664" t="str">
        <x:v>Include</x:v>
      </x:c>
      <x:c r="M664"/>
      <x:c r="N664"/>
    </x:row>
    <x:row r="665">
      <x:c r="A665" t="str">
        <x:v>Delano White|2026-05-29</x:v>
      </x:c>
      <x:c r="B665" s="888" t="n">
        <x:v>46171</x:v>
      </x:c>
      <x:c r="C665" t="str">
        <x:v>Delano White</x:v>
      </x:c>
      <x:c r="D665" t="str">
        <x:v>Permanent</x:v>
      </x:c>
      <x:c r="E665" t="str">
        <x:v>Birmingham</x:v>
      </x:c>
      <x:c r="F665" t="str">
        <x:v>Operative Porter</x:v>
      </x:c>
      <x:c r="G665" t="str">
        <x:v>401735</x:v>
      </x:c>
      <x:c r="H665" t="str">
        <x:v>The Automobile Association</x:v>
      </x:c>
      <x:c r="I665" s="22" t="n">
        <x:v>10.5</x:v>
      </x:c>
      <x:c r="J665" t="str">
        <x:v>Worked</x:v>
      </x:c>
      <x:c r="K665" t="str">
        <x:v>Employee 1495; home branch Birmingham; assigned role Operative Porter | Deployment branch: Birmingham | Actual role: Operative Driver | Jobs: 401735 | Customers: The Automobile Association | Actual hours: 10.5; source records: 1</x:v>
      </x:c>
      <x:c r="L665" t="str">
        <x:v>Include</x:v>
      </x:c>
      <x:c r="M665"/>
      <x:c r="N665"/>
    </x:row>
    <x:row r="666">
      <x:c r="A666" t="str">
        <x:v>E Mboua (B)|2026-05-01</x:v>
      </x:c>
      <x:c r="B666" s="888" t="n">
        <x:v>46143</x:v>
      </x:c>
      <x:c r="C666" t="str">
        <x:v>E Mboua (B)</x:v>
      </x:c>
      <x:c r="D666" t="str">
        <x:v>Permanent</x:v>
      </x:c>
      <x:c r="E666" t="str">
        <x:v>Thurrock</x:v>
      </x:c>
      <x:c r="F666" t="str">
        <x:v>Operative Driver</x:v>
      </x:c>
      <x:c r="G666" t="str">
        <x:v>401913</x:v>
      </x:c>
      <x:c r="H666" t="str">
        <x:v>BNP Paribas Limited</x:v>
      </x:c>
      <x:c r="I666" s="22" t="n">
        <x:v>3</x:v>
      </x:c>
      <x:c r="J666" t="str">
        <x:v>Worked</x:v>
      </x:c>
      <x:c r="K666" t="str">
        <x:v>Employee 103632; home branch Thurrock; assigned role Operative Driver | Deployment branch: Thurrock | Actual role: Operative Driver | Jobs: 401913 | Customers: BNP Paribas Limited | Actual hours: 3.0; source records: 1</x:v>
      </x:c>
      <x:c r="L666" t="str">
        <x:v>Include</x:v>
      </x:c>
      <x:c r="M666"/>
      <x:c r="N666"/>
    </x:row>
    <x:row r="667">
      <x:c r="A667" t="str">
        <x:v>E Mboua (B)|2026-05-06</x:v>
      </x:c>
      <x:c r="B667" s="888" t="n">
        <x:v>46148</x:v>
      </x:c>
      <x:c r="C667" t="str">
        <x:v>E Mboua (B)</x:v>
      </x:c>
      <x:c r="D667" t="str">
        <x:v>Permanent</x:v>
      </x:c>
      <x:c r="E667" t="str">
        <x:v>Thurrock</x:v>
      </x:c>
      <x:c r="F667" t="str">
        <x:v>Operative Driver</x:v>
      </x:c>
      <x:c r="G667" t="str">
        <x:v>402058</x:v>
      </x:c>
      <x:c r="H667" t="str">
        <x:v>Shawbrook</x:v>
      </x:c>
      <x:c r="I667" s="22" t="n">
        <x:v>6.5</x:v>
      </x:c>
      <x:c r="J667" t="str">
        <x:v>Worked</x:v>
      </x:c>
      <x:c r="K667" t="str">
        <x:v>Employee 103632; home branch Thurrock; assigned role Operative Driver | Deployment branch: Thurrock | Actual role: Operative Driver | Jobs: 402058 | Customers: Shawbrook | Actual hours: 6.5; source records: 1</x:v>
      </x:c>
      <x:c r="L667" t="str">
        <x:v>Include</x:v>
      </x:c>
      <x:c r="M667"/>
      <x:c r="N667"/>
    </x:row>
    <x:row r="668">
      <x:c r="A668" t="str">
        <x:v>E Rexhepi (B)|2026-05-02</x:v>
      </x:c>
      <x:c r="B668" s="888" t="n">
        <x:v>46144</x:v>
      </x:c>
      <x:c r="C668" t="str">
        <x:v>E Rexhepi (B)</x:v>
      </x:c>
      <x:c r="D668" t="str">
        <x:v>Permanent</x:v>
      </x:c>
      <x:c r="E668" t="str">
        <x:v>Croydon</x:v>
      </x:c>
      <x:c r="F668" t="str">
        <x:v>Operative Porter</x:v>
      </x:c>
      <x:c r="G668" t="str">
        <x:v>384900A</x:v>
      </x:c>
      <x:c r="H668" t="str">
        <x:v>London Borough of Croydon</x:v>
      </x:c>
      <x:c r="I668" s="22" t="n">
        <x:v>8</x:v>
      </x:c>
      <x:c r="J668" t="str">
        <x:v>Worked</x:v>
      </x:c>
      <x:c r="K668" t="str">
        <x:v>Employee 1440; home branch Croydon; assigned role Operative Porter | Deployment branch: Croydon | Actual role: Operative Driver | Jobs: 384900A | Customers: London Borough of Croydon | Actual hours: 8.0; source records: 1</x:v>
      </x:c>
      <x:c r="L668" t="str">
        <x:v>Include</x:v>
      </x:c>
      <x:c r="M668"/>
      <x:c r="N668"/>
    </x:row>
    <x:row r="669">
      <x:c r="A669" t="str">
        <x:v>E Rexhepi (B)|2026-05-05</x:v>
      </x:c>
      <x:c r="B669" s="888" t="n">
        <x:v>46147</x:v>
      </x:c>
      <x:c r="C669" t="str">
        <x:v>E Rexhepi (B)</x:v>
      </x:c>
      <x:c r="D669" t="str">
        <x:v>Permanent</x:v>
      </x:c>
      <x:c r="E669" t="str">
        <x:v>Croydon</x:v>
      </x:c>
      <x:c r="F669" t="str">
        <x:v>Operative Porter</x:v>
      </x:c>
      <x:c r="G669" t="str">
        <x:v>384900A</x:v>
      </x:c>
      <x:c r="H669" t="str">
        <x:v>London Borough of Croydon</x:v>
      </x:c>
      <x:c r="I669" s="22" t="n">
        <x:v>7</x:v>
      </x:c>
      <x:c r="J669" t="str">
        <x:v>Worked</x:v>
      </x:c>
      <x:c r="K669" t="str">
        <x:v>Employee 1440; home branch Croydon; assigned role Operative Porter | Deployment branch: Croydon | Actual role: Operative Driver | Jobs: 384900A | Customers: London Borough of Croydon | Actual hours: 7.0; source records: 1</x:v>
      </x:c>
      <x:c r="L669" t="str">
        <x:v>Include</x:v>
      </x:c>
      <x:c r="M669"/>
      <x:c r="N669"/>
    </x:row>
    <x:row r="670">
      <x:c r="A670" t="str">
        <x:v>E Rexhepi (B)|2026-05-06</x:v>
      </x:c>
      <x:c r="B670" s="888" t="n">
        <x:v>46148</x:v>
      </x:c>
      <x:c r="C670" t="str">
        <x:v>E Rexhepi (B)</x:v>
      </x:c>
      <x:c r="D670" t="str">
        <x:v>Permanent</x:v>
      </x:c>
      <x:c r="E670" t="str">
        <x:v>Croydon</x:v>
      </x:c>
      <x:c r="F670" t="str">
        <x:v>Operative Porter</x:v>
      </x:c>
      <x:c r="G670" t="str">
        <x:v>393361C</x:v>
      </x:c>
      <x:c r="H670" t="str">
        <x:v>The Quadrant</x:v>
      </x:c>
      <x:c r="I670" s="22" t="n">
        <x:v>6</x:v>
      </x:c>
      <x:c r="J670" t="str">
        <x:v>Worked</x:v>
      </x:c>
      <x:c r="K670" t="str">
        <x:v>Employee 1440; home branch Croydon; assigned role Operative Porter | Deployment branch: Croydon | Actual role: Operative Porter | Jobs: 393361C | Customers: The Quadrant | Actual hours: 6.0; source records: 1</x:v>
      </x:c>
      <x:c r="L670" t="str">
        <x:v>Include</x:v>
      </x:c>
      <x:c r="M670"/>
      <x:c r="N670"/>
    </x:row>
    <x:row r="671">
      <x:c r="A671" t="str">
        <x:v>E Rexhepi (B)|2026-05-07</x:v>
      </x:c>
      <x:c r="B671" s="888" t="n">
        <x:v>46149</x:v>
      </x:c>
      <x:c r="C671" t="str">
        <x:v>E Rexhepi (B)</x:v>
      </x:c>
      <x:c r="D671" t="str">
        <x:v>Permanent</x:v>
      </x:c>
      <x:c r="E671" t="str">
        <x:v>Croydon</x:v>
      </x:c>
      <x:c r="F671" t="str">
        <x:v>Operative Porter</x:v>
      </x:c>
      <x:c r="G671" t="str">
        <x:v>384900A</x:v>
      </x:c>
      <x:c r="H671" t="str">
        <x:v>London Borough of Croydon</x:v>
      </x:c>
      <x:c r="I671" s="22" t="n">
        <x:v>9</x:v>
      </x:c>
      <x:c r="J671" t="str">
        <x:v>Worked</x:v>
      </x:c>
      <x:c r="K671" t="str">
        <x:v>Employee 1440; home branch Croydon; assigned role Operative Porter | Deployment branch: Croydon | Actual role: Operative Porter | Jobs: 384900A | Customers: London Borough of Croydon | Actual hours: 9.0; source records: 1</x:v>
      </x:c>
      <x:c r="L671" t="str">
        <x:v>Include</x:v>
      </x:c>
      <x:c r="M671"/>
      <x:c r="N671"/>
    </x:row>
    <x:row r="672">
      <x:c r="A672" t="str">
        <x:v>E Rexhepi (B)|2026-05-08</x:v>
      </x:c>
      <x:c r="B672" s="888" t="n">
        <x:v>46150</x:v>
      </x:c>
      <x:c r="C672" t="str">
        <x:v>E Rexhepi (B)</x:v>
      </x:c>
      <x:c r="D672" t="str">
        <x:v>Permanent</x:v>
      </x:c>
      <x:c r="E672" t="str">
        <x:v>Croydon</x:v>
      </x:c>
      <x:c r="F672" t="str">
        <x:v>Operative Porter</x:v>
      </x:c>
      <x:c r="G672" t="str">
        <x:v>384900A</x:v>
      </x:c>
      <x:c r="H672" t="str">
        <x:v>London Borough of Croydon</x:v>
      </x:c>
      <x:c r="I672" s="22" t="n">
        <x:v>8.5</x:v>
      </x:c>
      <x:c r="J672" t="str">
        <x:v>Worked</x:v>
      </x:c>
      <x:c r="K672" t="str">
        <x:v>Employee 1440; home branch Croydon; assigned role Operative Porter | Deployment branch: Croydon | Actual role: Operative Driver | Jobs: 384900A | Customers: London Borough of Croydon | Actual hours: 8.5; source records: 1</x:v>
      </x:c>
      <x:c r="L672" t="str">
        <x:v>Include</x:v>
      </x:c>
      <x:c r="M672"/>
      <x:c r="N672"/>
    </x:row>
    <x:row r="673">
      <x:c r="A673" t="str">
        <x:v>E Rexhepi (B)|2026-05-09</x:v>
      </x:c>
      <x:c r="B673" s="888" t="n">
        <x:v>46151</x:v>
      </x:c>
      <x:c r="C673" t="str">
        <x:v>E Rexhepi (B)</x:v>
      </x:c>
      <x:c r="D673" t="str">
        <x:v>Permanent</x:v>
      </x:c>
      <x:c r="E673" t="str">
        <x:v>Croydon</x:v>
      </x:c>
      <x:c r="F673" t="str">
        <x:v>Operative Porter</x:v>
      </x:c>
      <x:c r="G673" t="str">
        <x:v>384900A</x:v>
      </x:c>
      <x:c r="H673" t="str">
        <x:v>London Borough of Croydon</x:v>
      </x:c>
      <x:c r="I673" s="22" t="n">
        <x:v>5</x:v>
      </x:c>
      <x:c r="J673" t="str">
        <x:v>Worked</x:v>
      </x:c>
      <x:c r="K673" t="str">
        <x:v>Employee 1440; home branch Croydon; assigned role Operative Porter | Deployment branch: Croydon | Actual role: Operative Porter | Jobs: 384900A | Customers: London Borough of Croydon | Actual hours: 5.0; source records: 1</x:v>
      </x:c>
      <x:c r="L673" t="str">
        <x:v>Include</x:v>
      </x:c>
      <x:c r="M673"/>
      <x:c r="N673"/>
    </x:row>
    <x:row r="674">
      <x:c r="A674" t="str">
        <x:v>E Rexhepi (B)|2026-05-11</x:v>
      </x:c>
      <x:c r="B674" s="888" t="n">
        <x:v>46153</x:v>
      </x:c>
      <x:c r="C674" t="str">
        <x:v>E Rexhepi (B)</x:v>
      </x:c>
      <x:c r="D674" t="str">
        <x:v>Permanent</x:v>
      </x:c>
      <x:c r="E674" t="str">
        <x:v>Croydon</x:v>
      </x:c>
      <x:c r="F674" t="str">
        <x:v>Operative Porter</x:v>
      </x:c>
      <x:c r="G674" t="str">
        <x:v>400603</x:v>
      </x:c>
      <x:c r="H674" t="str">
        <x:v>QinetiQ (Farnborough)</x:v>
      </x:c>
      <x:c r="I674" s="22" t="n">
        <x:v>10</x:v>
      </x:c>
      <x:c r="J674" t="str">
        <x:v>Worked</x:v>
      </x:c>
      <x:c r="K674" t="str">
        <x:v>Employee 1440; home branch Croydon; assigned role Operative Porter | Deployment branch: Croydon | Actual role: Operative Porter | Jobs: 400603 | Customers: QinetiQ (Farnborough) | Actual hours: 10.0; source records: 1</x:v>
      </x:c>
      <x:c r="L674" t="str">
        <x:v>Include</x:v>
      </x:c>
      <x:c r="M674"/>
      <x:c r="N674"/>
    </x:row>
    <x:row r="675">
      <x:c r="A675" t="str">
        <x:v>E Rexhepi (B)|2026-05-12</x:v>
      </x:c>
      <x:c r="B675" s="888" t="n">
        <x:v>46154</x:v>
      </x:c>
      <x:c r="C675" t="str">
        <x:v>E Rexhepi (B)</x:v>
      </x:c>
      <x:c r="D675" t="str">
        <x:v>Permanent</x:v>
      </x:c>
      <x:c r="E675" t="str">
        <x:v>Croydon</x:v>
      </x:c>
      <x:c r="F675" t="str">
        <x:v>Operative Porter</x:v>
      </x:c>
      <x:c r="G675" t="str">
        <x:v>400603</x:v>
      </x:c>
      <x:c r="H675" t="str">
        <x:v>QinetiQ (Farnborough)</x:v>
      </x:c>
      <x:c r="I675" s="22" t="n">
        <x:v>6.5</x:v>
      </x:c>
      <x:c r="J675" t="str">
        <x:v>Worked</x:v>
      </x:c>
      <x:c r="K675" t="str">
        <x:v>Employee 1440; home branch Croydon; assigned role Operative Porter | Deployment branch: Croydon | Actual role: Operative Porter | Jobs: 400603 | Customers: QinetiQ (Farnborough) | Actual hours: 6.5; source records: 1</x:v>
      </x:c>
      <x:c r="L675" t="str">
        <x:v>Include</x:v>
      </x:c>
      <x:c r="M675"/>
      <x:c r="N675"/>
    </x:row>
    <x:row r="676">
      <x:c r="A676" t="str">
        <x:v>E Rexhepi (B)|2026-05-13</x:v>
      </x:c>
      <x:c r="B676" s="888" t="n">
        <x:v>46155</x:v>
      </x:c>
      <x:c r="C676" t="str">
        <x:v>E Rexhepi (B)</x:v>
      </x:c>
      <x:c r="D676" t="str">
        <x:v>Permanent</x:v>
      </x:c>
      <x:c r="E676" t="str">
        <x:v>Croydon</x:v>
      </x:c>
      <x:c r="F676" t="str">
        <x:v>Operative Porter</x:v>
      </x:c>
      <x:c r="G676" t="str">
        <x:v>400603</x:v>
      </x:c>
      <x:c r="H676" t="str">
        <x:v>QinetiQ (Farnborough)</x:v>
      </x:c>
      <x:c r="I676" s="22" t="n">
        <x:v>8</x:v>
      </x:c>
      <x:c r="J676" t="str">
        <x:v>Worked</x:v>
      </x:c>
      <x:c r="K676" t="str">
        <x:v>Employee 1440; home branch Croydon; assigned role Operative Porter | Deployment branch: Croydon | Actual role: Operative Porter | Jobs: 400603 | Customers: QinetiQ (Farnborough) | Actual hours: 8.0; source records: 1</x:v>
      </x:c>
      <x:c r="L676" t="str">
        <x:v>Include</x:v>
      </x:c>
      <x:c r="M676"/>
      <x:c r="N676"/>
    </x:row>
    <x:row r="677">
      <x:c r="A677" t="str">
        <x:v>E Rexhepi (B)|2026-05-14</x:v>
      </x:c>
      <x:c r="B677" s="888" t="n">
        <x:v>46156</x:v>
      </x:c>
      <x:c r="C677" t="str">
        <x:v>E Rexhepi (B)</x:v>
      </x:c>
      <x:c r="D677" t="str">
        <x:v>Permanent</x:v>
      </x:c>
      <x:c r="E677" t="str">
        <x:v>Croydon</x:v>
      </x:c>
      <x:c r="F677" t="str">
        <x:v>Operative Porter</x:v>
      </x:c>
      <x:c r="G677" t="str">
        <x:v>393361C</x:v>
      </x:c>
      <x:c r="H677" t="str">
        <x:v>The Quadrant</x:v>
      </x:c>
      <x:c r="I677" s="22" t="n">
        <x:v>5</x:v>
      </x:c>
      <x:c r="J677" t="str">
        <x:v>Worked</x:v>
      </x:c>
      <x:c r="K677" t="str">
        <x:v>Employee 1440; home branch Croydon; assigned role Operative Porter | Deployment branch: Croydon | Actual role: Operative Porter | Jobs: 393361C | Customers: The Quadrant | Actual hours: 5.0; source records: 1</x:v>
      </x:c>
      <x:c r="L677" t="str">
        <x:v>Include</x:v>
      </x:c>
      <x:c r="M677"/>
      <x:c r="N677"/>
    </x:row>
    <x:row r="678">
      <x:c r="A678" t="str">
        <x:v>E Rexhepi (B)|2026-05-15</x:v>
      </x:c>
      <x:c r="B678" s="888" t="n">
        <x:v>46157</x:v>
      </x:c>
      <x:c r="C678" t="str">
        <x:v>E Rexhepi (B)</x:v>
      </x:c>
      <x:c r="D678" t="str">
        <x:v>Permanent</x:v>
      </x:c>
      <x:c r="E678" t="str">
        <x:v>Croydon</x:v>
      </x:c>
      <x:c r="F678" t="str">
        <x:v>Operative Porter</x:v>
      </x:c>
      <x:c r="G678" t="str">
        <x:v>393361C</x:v>
      </x:c>
      <x:c r="H678" t="str">
        <x:v>The Quadrant</x:v>
      </x:c>
      <x:c r="I678" s="22" t="n">
        <x:v>9</x:v>
      </x:c>
      <x:c r="J678" t="str">
        <x:v>Worked</x:v>
      </x:c>
      <x:c r="K678" t="str">
        <x:v>Employee 1440; home branch Croydon; assigned role Operative Porter | Deployment branch: Croydon | Actual role: Operative Porter | Jobs: 393361C | Customers: The Quadrant | Actual hours: 9.0; source records: 1</x:v>
      </x:c>
      <x:c r="L678" t="str">
        <x:v>Include</x:v>
      </x:c>
      <x:c r="M678"/>
      <x:c r="N678"/>
    </x:row>
    <x:row r="679">
      <x:c r="A679" t="str">
        <x:v>E Rexhepi (B)|2026-05-18</x:v>
      </x:c>
      <x:c r="B679" s="888" t="n">
        <x:v>46160</x:v>
      </x:c>
      <x:c r="C679" t="str">
        <x:v>E Rexhepi (B)</x:v>
      </x:c>
      <x:c r="D679" t="str">
        <x:v>Permanent</x:v>
      </x:c>
      <x:c r="E679" t="str">
        <x:v>Croydon</x:v>
      </x:c>
      <x:c r="F679" t="str">
        <x:v>Operative Porter</x:v>
      </x:c>
      <x:c r="G679" t="str">
        <x:v>393361C</x:v>
      </x:c>
      <x:c r="H679" t="str">
        <x:v>The Quadrant</x:v>
      </x:c>
      <x:c r="I679" s="22" t="n">
        <x:v>5.5</x:v>
      </x:c>
      <x:c r="J679" t="str">
        <x:v>Worked</x:v>
      </x:c>
      <x:c r="K679" t="str">
        <x:v>Employee 1440; home branch Croydon; assigned role Operative Porter | Deployment branch: Croydon | Actual role: Operative Porter | Jobs: 393361C | Customers: The Quadrant | Actual hours: 5.5; source records: 1</x:v>
      </x:c>
      <x:c r="L679" t="str">
        <x:v>Include</x:v>
      </x:c>
      <x:c r="M679"/>
      <x:c r="N679"/>
    </x:row>
    <x:row r="680">
      <x:c r="A680" t="str">
        <x:v>E Rexhepi (B)|2026-05-20</x:v>
      </x:c>
      <x:c r="B680" s="888" t="n">
        <x:v>46162</x:v>
      </x:c>
      <x:c r="C680" t="str">
        <x:v>E Rexhepi (B)</x:v>
      </x:c>
      <x:c r="D680" t="str">
        <x:v>Permanent</x:v>
      </x:c>
      <x:c r="E680" t="str">
        <x:v>Croydon</x:v>
      </x:c>
      <x:c r="F680" t="str">
        <x:v>Operative Porter</x:v>
      </x:c>
      <x:c r="G680" t="str">
        <x:v>401575</x:v>
      </x:c>
      <x:c r="H680" t="str">
        <x:v>Valuation Office Agency</x:v>
      </x:c>
      <x:c r="I680" s="22" t="n">
        <x:v>9.5</x:v>
      </x:c>
      <x:c r="J680" t="str">
        <x:v>Worked</x:v>
      </x:c>
      <x:c r="K680" t="str">
        <x:v>Employee 1440; home branch Croydon; assigned role Operative Porter | Deployment branch: Croydon | Actual role: Operative Driver | Jobs: 401575 | Customers: Valuation Office Agency | Actual hours: 9.5; source records: 1</x:v>
      </x:c>
      <x:c r="L680" t="str">
        <x:v>Include</x:v>
      </x:c>
      <x:c r="M680"/>
      <x:c r="N680"/>
    </x:row>
    <x:row r="681">
      <x:c r="A681" t="str">
        <x:v>E Rexhepi (B)|2026-05-21</x:v>
      </x:c>
      <x:c r="B681" s="888" t="n">
        <x:v>46163</x:v>
      </x:c>
      <x:c r="C681" t="str">
        <x:v>E Rexhepi (B)</x:v>
      </x:c>
      <x:c r="D681" t="str">
        <x:v>Permanent</x:v>
      </x:c>
      <x:c r="E681" t="str">
        <x:v>Croydon</x:v>
      </x:c>
      <x:c r="F681" t="str">
        <x:v>Operative Porter</x:v>
      </x:c>
      <x:c r="G681" t="str">
        <x:v>401575</x:v>
      </x:c>
      <x:c r="H681" t="str">
        <x:v>Valuation Office Agency</x:v>
      </x:c>
      <x:c r="I681" s="22" t="n">
        <x:v>11.5</x:v>
      </x:c>
      <x:c r="J681" t="str">
        <x:v>Worked</x:v>
      </x:c>
      <x:c r="K681" t="str">
        <x:v>Employee 1440; home branch Croydon; assigned role Operative Porter | Deployment branch: Croydon | Actual role: Operative Porter | Jobs: 401575 | Customers: Valuation Office Agency | Actual hours: 11.5; source records: 1</x:v>
      </x:c>
      <x:c r="L681" t="str">
        <x:v>Include</x:v>
      </x:c>
      <x:c r="M681"/>
      <x:c r="N681"/>
    </x:row>
    <x:row r="682">
      <x:c r="A682" t="str">
        <x:v>E Rexhepi (B)|2026-05-22</x:v>
      </x:c>
      <x:c r="B682" s="888" t="n">
        <x:v>46164</x:v>
      </x:c>
      <x:c r="C682" t="str">
        <x:v>E Rexhepi (B)</x:v>
      </x:c>
      <x:c r="D682" t="str">
        <x:v>Permanent</x:v>
      </x:c>
      <x:c r="E682" t="str">
        <x:v>Croydon</x:v>
      </x:c>
      <x:c r="F682" t="str">
        <x:v>Operative Porter</x:v>
      </x:c>
      <x:c r="G682" t="str">
        <x:v>398532</x:v>
      </x:c>
      <x:c r="H682" t="str">
        <x:v>Southwark Local Elections 2026</x:v>
      </x:c>
      <x:c r="I682" s="22" t="n">
        <x:v>5</x:v>
      </x:c>
      <x:c r="J682" t="str">
        <x:v>Worked</x:v>
      </x:c>
      <x:c r="K682" t="str">
        <x:v>Employee 1440; home branch Croydon; assigned role Operative Porter | Deployment branch: Croydon | Actual role: Operative Driver | Jobs: 398532 | Customers: Southwark Local Elections 2026 | Actual hours: 5.0; source records: 1</x:v>
      </x:c>
      <x:c r="L682" t="str">
        <x:v>Include</x:v>
      </x:c>
      <x:c r="M682"/>
      <x:c r="N682"/>
    </x:row>
    <x:row r="683">
      <x:c r="A683" t="str">
        <x:v>E Rexhepi (B)|2026-05-26</x:v>
      </x:c>
      <x:c r="B683" s="888" t="n">
        <x:v>46168</x:v>
      </x:c>
      <x:c r="C683" t="str">
        <x:v>E Rexhepi (B)</x:v>
      </x:c>
      <x:c r="D683" t="str">
        <x:v>Permanent</x:v>
      </x:c>
      <x:c r="E683" t="str">
        <x:v>Croydon</x:v>
      </x:c>
      <x:c r="F683" t="str">
        <x:v>Operative Porter</x:v>
      </x:c>
      <x:c r="G683" t="str">
        <x:v>402073</x:v>
      </x:c>
      <x:c r="H683" t="str">
        <x:v>UCB Celltech - HG002</x:v>
      </x:c>
      <x:c r="I683" s="22" t="n">
        <x:v>6</x:v>
      </x:c>
      <x:c r="J683" t="str">
        <x:v>Worked</x:v>
      </x:c>
      <x:c r="K683" t="str">
        <x:v>Employee 1440; home branch Croydon; assigned role Operative Porter | Deployment branch: Croydon | Actual role: Operative Porter | Jobs: 402073 | Customers: UCB Celltech - HG002 | Actual hours: 6.0; source records: 1</x:v>
      </x:c>
      <x:c r="L683" t="str">
        <x:v>Include</x:v>
      </x:c>
      <x:c r="M683"/>
      <x:c r="N683"/>
    </x:row>
    <x:row r="684">
      <x:c r="A684" t="str">
        <x:v>E Rexhepi (B)|2026-05-27</x:v>
      </x:c>
      <x:c r="B684" s="888" t="n">
        <x:v>46169</x:v>
      </x:c>
      <x:c r="C684" t="str">
        <x:v>E Rexhepi (B)</x:v>
      </x:c>
      <x:c r="D684" t="str">
        <x:v>Permanent</x:v>
      </x:c>
      <x:c r="E684" t="str">
        <x:v>Croydon</x:v>
      </x:c>
      <x:c r="F684" t="str">
        <x:v>Operative Porter</x:v>
      </x:c>
      <x:c r="G684" t="str">
        <x:v>393361C</x:v>
      </x:c>
      <x:c r="H684" t="str">
        <x:v>The Quadrant</x:v>
      </x:c>
      <x:c r="I684" s="22" t="n">
        <x:v>9.5</x:v>
      </x:c>
      <x:c r="J684" t="str">
        <x:v>Worked</x:v>
      </x:c>
      <x:c r="K684" t="str">
        <x:v>Employee 1440; home branch Croydon; assigned role Operative Porter | Deployment branch: Croydon | Actual role: Operative Porter | Jobs: 393361C | Customers: The Quadrant | Actual hours: 9.5; source records: 1</x:v>
      </x:c>
      <x:c r="L684" t="str">
        <x:v>Include</x:v>
      </x:c>
      <x:c r="M684"/>
      <x:c r="N684"/>
    </x:row>
    <x:row r="685">
      <x:c r="A685" t="str">
        <x:v>E Rexhepi (B)|2026-05-28</x:v>
      </x:c>
      <x:c r="B685" s="888" t="n">
        <x:v>46170</x:v>
      </x:c>
      <x:c r="C685" t="str">
        <x:v>E Rexhepi (B)</x:v>
      </x:c>
      <x:c r="D685" t="str">
        <x:v>Permanent</x:v>
      </x:c>
      <x:c r="E685" t="str">
        <x:v>Croydon</x:v>
      </x:c>
      <x:c r="F685" t="str">
        <x:v>Operative Porter</x:v>
      </x:c>
      <x:c r="G685" t="str">
        <x:v>393361C</x:v>
      </x:c>
      <x:c r="H685" t="str">
        <x:v>The Quadrant</x:v>
      </x:c>
      <x:c r="I685" s="22" t="n">
        <x:v>9</x:v>
      </x:c>
      <x:c r="J685" t="str">
        <x:v>Worked</x:v>
      </x:c>
      <x:c r="K685" t="str">
        <x:v>Employee 1440; home branch Croydon; assigned role Operative Porter | Deployment branch: Croydon | Actual role: Operative Porter | Jobs: 393361C | Customers: The Quadrant | Actual hours: 9.0; source records: 1</x:v>
      </x:c>
      <x:c r="L685" t="str">
        <x:v>Include</x:v>
      </x:c>
      <x:c r="M685"/>
      <x:c r="N685"/>
    </x:row>
    <x:row r="686">
      <x:c r="A686" t="str">
        <x:v>E Rexhepi (B)|2026-05-29</x:v>
      </x:c>
      <x:c r="B686" s="888" t="n">
        <x:v>46171</x:v>
      </x:c>
      <x:c r="C686" t="str">
        <x:v>E Rexhepi (B)</x:v>
      </x:c>
      <x:c r="D686" t="str">
        <x:v>Permanent</x:v>
      </x:c>
      <x:c r="E686" t="str">
        <x:v>Croydon</x:v>
      </x:c>
      <x:c r="F686" t="str">
        <x:v>Operative Porter</x:v>
      </x:c>
      <x:c r="G686" t="str">
        <x:v>400801, 401801</x:v>
      </x:c>
      <x:c r="H686" t="str">
        <x:v>Avison Young; Volt Technologies Ltd</x:v>
      </x:c>
      <x:c r="I686" s="22" t="n">
        <x:v>13</x:v>
      </x:c>
      <x:c r="J686" t="str">
        <x:v>Worked — 2 records</x:v>
      </x:c>
      <x:c r="K686" t="str">
        <x:v>Employee 1440; home branch Croydon; assigned role Operative Porter | Deployment branch: Croydon | Actual role: Operative Driver | Jobs: 400801, 401801 | Customers: Avison Young; Volt Technologies Ltd | Actual hours: 13.0; source records: 2</x:v>
      </x:c>
      <x:c r="L686" t="str">
        <x:v>Include</x:v>
      </x:c>
      <x:c r="M686"/>
      <x:c r="N686"/>
    </x:row>
    <x:row r="687">
      <x:c r="A687" t="str">
        <x:v>Ed Barnes|2026-05-01</x:v>
      </x:c>
      <x:c r="B687" s="888" t="n">
        <x:v>46143</x:v>
      </x:c>
      <x:c r="C687" t="str">
        <x:v>Ed Barnes</x:v>
      </x:c>
      <x:c r="D687" t="str">
        <x:v>Permanent</x:v>
      </x:c>
      <x:c r="E687" t="str">
        <x:v>Thurrock</x:v>
      </x:c>
      <x:c r="F687" t="str">
        <x:v>Operative Porter</x:v>
      </x:c>
      <x:c r="G687" t="str">
        <x:v>401668</x:v>
      </x:c>
      <x:c r="H687" t="str">
        <x:v>Prime Ministers Office</x:v>
      </x:c>
      <x:c r="I687" s="22" t="n">
        <x:v>9</x:v>
      </x:c>
      <x:c r="J687" t="str">
        <x:v>Worked</x:v>
      </x:c>
      <x:c r="K687" t="str">
        <x:v>Employee 103096; home branch Thurrock; assigned role Operative Porter | Deployment branch: Thurrock | Actual role: Operative Porter | Jobs: 401668 | Customers: Prime Ministers Office | Actual hours: 9.0; source records: 1</x:v>
      </x:c>
      <x:c r="L687" t="str">
        <x:v>Include</x:v>
      </x:c>
      <x:c r="M687"/>
      <x:c r="N687"/>
    </x:row>
    <x:row r="688">
      <x:c r="A688" t="str">
        <x:v>Ed Barnes|2026-05-05</x:v>
      </x:c>
      <x:c r="B688" s="888" t="n">
        <x:v>46147</x:v>
      </x:c>
      <x:c r="C688" t="str">
        <x:v>Ed Barnes</x:v>
      </x:c>
      <x:c r="D688" t="str">
        <x:v>Permanent</x:v>
      </x:c>
      <x:c r="E688" t="str">
        <x:v>Thurrock</x:v>
      </x:c>
      <x:c r="F688" t="str">
        <x:v>Operative Porter</x:v>
      </x:c>
      <x:c r="G688" t="str">
        <x:v>398532</x:v>
      </x:c>
      <x:c r="H688" t="str">
        <x:v>Southwark Local Elections 2026</x:v>
      </x:c>
      <x:c r="I688" s="22" t="n">
        <x:v>9.5</x:v>
      </x:c>
      <x:c r="J688" t="str">
        <x:v>Worked</x:v>
      </x:c>
      <x:c r="K688" t="str">
        <x:v>Employee 103096; home branch Thurrock; assigned role Operative Porter | Deployment branch: Croydon | Actual role: Operative Porter | Jobs: 398532 | Customers: Southwark Local Elections 2026 | Actual hours: 9.5; source records: 1</x:v>
      </x:c>
      <x:c r="L688" t="str">
        <x:v>Include</x:v>
      </x:c>
      <x:c r="M688"/>
      <x:c r="N688"/>
    </x:row>
    <x:row r="689">
      <x:c r="A689" t="str">
        <x:v>Ed Barnes|2026-05-07</x:v>
      </x:c>
      <x:c r="B689" s="888" t="n">
        <x:v>46149</x:v>
      </x:c>
      <x:c r="C689" t="str">
        <x:v>Ed Barnes</x:v>
      </x:c>
      <x:c r="D689" t="str">
        <x:v>Permanent</x:v>
      </x:c>
      <x:c r="E689" t="str">
        <x:v>Thurrock</x:v>
      </x:c>
      <x:c r="F689" t="str">
        <x:v>Operative Porter</x:v>
      </x:c>
      <x:c r="G689" t="str">
        <x:v>396388</x:v>
      </x:c>
      <x:c r="H689" t="str">
        <x:v>Ministry of Defence</x:v>
      </x:c>
      <x:c r="I689" s="22" t="n">
        <x:v>8.5</x:v>
      </x:c>
      <x:c r="J689" t="str">
        <x:v>Worked</x:v>
      </x:c>
      <x:c r="K689" t="str">
        <x:v>Employee 103096; home branch Thurrock; assigned role Operative Porter | Deployment branch: Thurrock | Actual role: Operative Porter | Jobs: 396388 | Customers: Ministry of Defence | Actual hours: 8.5; source records: 1</x:v>
      </x:c>
      <x:c r="L689" t="str">
        <x:v>Include</x:v>
      </x:c>
      <x:c r="M689"/>
      <x:c r="N689"/>
    </x:row>
    <x:row r="690">
      <x:c r="A690" t="str">
        <x:v>Ed Barnes|2026-05-08</x:v>
      </x:c>
      <x:c r="B690" s="888" t="n">
        <x:v>46150</x:v>
      </x:c>
      <x:c r="C690" t="str">
        <x:v>Ed Barnes</x:v>
      </x:c>
      <x:c r="D690" t="str">
        <x:v>Permanent</x:v>
      </x:c>
      <x:c r="E690" t="str">
        <x:v>Thurrock</x:v>
      </x:c>
      <x:c r="F690" t="str">
        <x:v>Operative Porter</x:v>
      </x:c>
      <x:c r="G690" t="str">
        <x:v>384855B</x:v>
      </x:c>
      <x:c r="H690" t="str">
        <x:v>Royal Borough of Greenwich (Elections 2026)</x:v>
      </x:c>
      <x:c r="I690" s="22" t="n">
        <x:v>9.5</x:v>
      </x:c>
      <x:c r="J690" t="str">
        <x:v>Worked</x:v>
      </x:c>
      <x:c r="K690" t="str">
        <x:v>Employee 103096; home branch Thurrock; assigned role Operative Porter | Deployment branch: Croydon | Actual role: Operative Porter | Jobs: 384855B | Customers: Royal Borough of Greenwich (Elections 2026) | Actual hours: 9.5; source records: 1</x:v>
      </x:c>
      <x:c r="L690" t="str">
        <x:v>Include</x:v>
      </x:c>
      <x:c r="M690"/>
      <x:c r="N690"/>
    </x:row>
    <x:row r="691">
      <x:c r="A691" t="str">
        <x:v>Ed Barnes|2026-05-11</x:v>
      </x:c>
      <x:c r="B691" s="888" t="n">
        <x:v>46153</x:v>
      </x:c>
      <x:c r="C691" t="str">
        <x:v>Ed Barnes</x:v>
      </x:c>
      <x:c r="D691" t="str">
        <x:v>Permanent</x:v>
      </x:c>
      <x:c r="E691" t="str">
        <x:v>Thurrock</x:v>
      </x:c>
      <x:c r="F691" t="str">
        <x:v>Operative Porter</x:v>
      </x:c>
      <x:c r="G691" t="str">
        <x:v>397246</x:v>
      </x:c>
      <x:c r="H691" t="str">
        <x:v>Ministry of Defence</x:v>
      </x:c>
      <x:c r="I691" s="22" t="n">
        <x:v>9.5</x:v>
      </x:c>
      <x:c r="J691" t="str">
        <x:v>Worked</x:v>
      </x:c>
      <x:c r="K691" t="str">
        <x:v>Employee 103096; home branch Thurrock; assigned role Operative Porter | Deployment branch: Thurrock | Actual role: Operative Porter | Jobs: 397246 | Customers: Ministry of Defence | Actual hours: 9.5; source records: 1</x:v>
      </x:c>
      <x:c r="L691" t="str">
        <x:v>Include</x:v>
      </x:c>
      <x:c r="M691"/>
      <x:c r="N691"/>
    </x:row>
    <x:row r="692">
      <x:c r="A692" t="str">
        <x:v>Ed Barnes|2026-05-12</x:v>
      </x:c>
      <x:c r="B692" s="888" t="n">
        <x:v>46154</x:v>
      </x:c>
      <x:c r="C692" t="str">
        <x:v>Ed Barnes</x:v>
      </x:c>
      <x:c r="D692" t="str">
        <x:v>Permanent</x:v>
      </x:c>
      <x:c r="E692" t="str">
        <x:v>Thurrock</x:v>
      </x:c>
      <x:c r="F692" t="str">
        <x:v>Operative Porter</x:v>
      </x:c>
      <x:c r="G692" t="str">
        <x:v>397246</x:v>
      </x:c>
      <x:c r="H692" t="str">
        <x:v>Ministry of Defence</x:v>
      </x:c>
      <x:c r="I692" s="22" t="n">
        <x:v>9</x:v>
      </x:c>
      <x:c r="J692" t="str">
        <x:v>Worked</x:v>
      </x:c>
      <x:c r="K692" t="str">
        <x:v>Employee 103096; home branch Thurrock; assigned role Operative Porter | Deployment branch: Thurrock | Actual role: Operative Porter | Jobs: 397246 | Customers: Ministry of Defence | Actual hours: 9.0; source records: 1</x:v>
      </x:c>
      <x:c r="L692" t="str">
        <x:v>Include</x:v>
      </x:c>
      <x:c r="M692"/>
      <x:c r="N692"/>
    </x:row>
    <x:row r="693">
      <x:c r="A693" t="str">
        <x:v>Ed Barnes|2026-05-13</x:v>
      </x:c>
      <x:c r="B693" s="888" t="n">
        <x:v>46155</x:v>
      </x:c>
      <x:c r="C693" t="str">
        <x:v>Ed Barnes</x:v>
      </x:c>
      <x:c r="D693" t="str">
        <x:v>Permanent</x:v>
      </x:c>
      <x:c r="E693" t="str">
        <x:v>Thurrock</x:v>
      </x:c>
      <x:c r="F693" t="str">
        <x:v>Operative Porter</x:v>
      </x:c>
      <x:c r="G693" t="str">
        <x:v>397246</x:v>
      </x:c>
      <x:c r="H693" t="str">
        <x:v>Ministry of Defence</x:v>
      </x:c>
      <x:c r="I693" s="22" t="n">
        <x:v>8.5</x:v>
      </x:c>
      <x:c r="J693" t="str">
        <x:v>Worked</x:v>
      </x:c>
      <x:c r="K693" t="str">
        <x:v>Employee 103096; home branch Thurrock; assigned role Operative Porter | Deployment branch: Thurrock | Actual role: Operative Porter | Jobs: 397246 | Customers: Ministry of Defence | Actual hours: 8.5; source records: 1</x:v>
      </x:c>
      <x:c r="L693" t="str">
        <x:v>Include</x:v>
      </x:c>
      <x:c r="M693"/>
      <x:c r="N693"/>
    </x:row>
    <x:row r="694">
      <x:c r="A694" t="str">
        <x:v>Ed Barnes|2026-05-14</x:v>
      </x:c>
      <x:c r="B694" s="888" t="n">
        <x:v>46156</x:v>
      </x:c>
      <x:c r="C694" t="str">
        <x:v>Ed Barnes</x:v>
      </x:c>
      <x:c r="D694" t="str">
        <x:v>Permanent</x:v>
      </x:c>
      <x:c r="E694" t="str">
        <x:v>Thurrock</x:v>
      </x:c>
      <x:c r="F694" t="str">
        <x:v>Operative Porter</x:v>
      </x:c>
      <x:c r="G694" t="str">
        <x:v>397246</x:v>
      </x:c>
      <x:c r="H694" t="str">
        <x:v>Ministry of Defence</x:v>
      </x:c>
      <x:c r="I694" s="22" t="n">
        <x:v>9.5</x:v>
      </x:c>
      <x:c r="J694" t="str">
        <x:v>Worked</x:v>
      </x:c>
      <x:c r="K694" t="str">
        <x:v>Employee 103096; home branch Thurrock; assigned role Operative Porter | Deployment branch: Thurrock | Actual role: Operative Porter | Jobs: 397246 | Customers: Ministry of Defence | Actual hours: 9.5; source records: 1</x:v>
      </x:c>
      <x:c r="L694" t="str">
        <x:v>Include</x:v>
      </x:c>
      <x:c r="M694"/>
      <x:c r="N694"/>
    </x:row>
    <x:row r="695">
      <x:c r="A695" t="str">
        <x:v>Ed Barnes|2026-05-15</x:v>
      </x:c>
      <x:c r="B695" s="888" t="n">
        <x:v>46157</x:v>
      </x:c>
      <x:c r="C695" t="str">
        <x:v>Ed Barnes</x:v>
      </x:c>
      <x:c r="D695" t="str">
        <x:v>Permanent</x:v>
      </x:c>
      <x:c r="E695" t="str">
        <x:v>Thurrock</x:v>
      </x:c>
      <x:c r="F695" t="str">
        <x:v>Operative Porter</x:v>
      </x:c>
      <x:c r="G695" t="str">
        <x:v>397246</x:v>
      </x:c>
      <x:c r="H695" t="str">
        <x:v>Ministry of Defence</x:v>
      </x:c>
      <x:c r="I695" s="22" t="n">
        <x:v>9.5</x:v>
      </x:c>
      <x:c r="J695" t="str">
        <x:v>Worked</x:v>
      </x:c>
      <x:c r="K695" t="str">
        <x:v>Employee 103096; home branch Thurrock; assigned role Operative Porter | Deployment branch: Thurrock | Actual role: Operative Porter | Jobs: 397246 | Customers: Ministry of Defence | Actual hours: 9.5; source records: 1</x:v>
      </x:c>
      <x:c r="L695" t="str">
        <x:v>Include</x:v>
      </x:c>
      <x:c r="M695"/>
      <x:c r="N695"/>
    </x:row>
    <x:row r="696">
      <x:c r="A696" t="str">
        <x:v>Ed Barnes|2026-05-16</x:v>
      </x:c>
      <x:c r="B696" s="888" t="n">
        <x:v>46158</x:v>
      </x:c>
      <x:c r="C696" t="str">
        <x:v>Ed Barnes</x:v>
      </x:c>
      <x:c r="D696" t="str">
        <x:v>Permanent</x:v>
      </x:c>
      <x:c r="E696" t="str">
        <x:v>Thurrock</x:v>
      </x:c>
      <x:c r="F696" t="str">
        <x:v>Operative Porter</x:v>
      </x:c>
      <x:c r="G696" t="str">
        <x:v>400283</x:v>
      </x:c>
      <x:c r="H696" t="str">
        <x:v>Canada Life</x:v>
      </x:c>
      <x:c r="I696" s="22" t="n">
        <x:v>9.5</x:v>
      </x:c>
      <x:c r="J696" t="str">
        <x:v>Worked</x:v>
      </x:c>
      <x:c r="K696" t="str">
        <x:v>Employee 103096; home branch Thurrock; assigned role Operative Porter | Deployment branch: Thurrock | Actual role: Operative Porter | Jobs: 400283 | Customers: Canada Life | Actual hours: 9.5; source records: 1</x:v>
      </x:c>
      <x:c r="L696" t="str">
        <x:v>Include</x:v>
      </x:c>
      <x:c r="M696"/>
      <x:c r="N696"/>
    </x:row>
    <x:row r="697">
      <x:c r="A697" t="str">
        <x:v>Ed Barnes|2026-05-17</x:v>
      </x:c>
      <x:c r="B697" s="888" t="n">
        <x:v>46159</x:v>
      </x:c>
      <x:c r="C697" t="str">
        <x:v>Ed Barnes</x:v>
      </x:c>
      <x:c r="D697" t="str">
        <x:v>Permanent</x:v>
      </x:c>
      <x:c r="E697" t="str">
        <x:v>Thurrock</x:v>
      </x:c>
      <x:c r="F697" t="str">
        <x:v>Operative Porter</x:v>
      </x:c>
      <x:c r="G697" t="str">
        <x:v>402163</x:v>
      </x:c>
      <x:c r="H697" t="str">
        <x:v>BNP Paribas Limited</x:v>
      </x:c>
      <x:c r="I697" s="22" t="n">
        <x:v>9.5</x:v>
      </x:c>
      <x:c r="J697" t="str">
        <x:v>Worked</x:v>
      </x:c>
      <x:c r="K697" t="str">
        <x:v>Employee 103096; home branch Thurrock; assigned role Operative Porter | Deployment branch: Thurrock | Actual role: Operative Porter | Jobs: 402163 | Customers: BNP Paribas Limited | Actual hours: 9.5; source records: 1</x:v>
      </x:c>
      <x:c r="L697" t="str">
        <x:v>Include</x:v>
      </x:c>
      <x:c r="M697"/>
      <x:c r="N697"/>
    </x:row>
    <x:row r="698">
      <x:c r="A698" t="str">
        <x:v>Ed Barnes|2026-05-18</x:v>
      </x:c>
      <x:c r="B698" s="888" t="n">
        <x:v>46160</x:v>
      </x:c>
      <x:c r="C698" t="str">
        <x:v>Ed Barnes</x:v>
      </x:c>
      <x:c r="D698" t="str">
        <x:v>Permanent</x:v>
      </x:c>
      <x:c r="E698" t="str">
        <x:v>Thurrock</x:v>
      </x:c>
      <x:c r="F698" t="str">
        <x:v>Operative Porter</x:v>
      </x:c>
      <x:c r="G698" t="str">
        <x:v>397246</x:v>
      </x:c>
      <x:c r="H698" t="str">
        <x:v>Ministry of Defence</x:v>
      </x:c>
      <x:c r="I698" s="22" t="n">
        <x:v>8</x:v>
      </x:c>
      <x:c r="J698" t="str">
        <x:v>Worked</x:v>
      </x:c>
      <x:c r="K698" t="str">
        <x:v>Employee 103096; home branch Thurrock; assigned role Operative Porter | Deployment branch: Thurrock | Actual role: Operative Porter | Jobs: 397246 | Customers: Ministry of Defence | Actual hours: 8.0; source records: 1</x:v>
      </x:c>
      <x:c r="L698" t="str">
        <x:v>Include</x:v>
      </x:c>
      <x:c r="M698"/>
      <x:c r="N698"/>
    </x:row>
    <x:row r="699">
      <x:c r="A699" t="str">
        <x:v>Ed Barnes|2026-05-19</x:v>
      </x:c>
      <x:c r="B699" s="888" t="n">
        <x:v>46161</x:v>
      </x:c>
      <x:c r="C699" t="str">
        <x:v>Ed Barnes</x:v>
      </x:c>
      <x:c r="D699" t="str">
        <x:v>Permanent</x:v>
      </x:c>
      <x:c r="E699" t="str">
        <x:v>Thurrock</x:v>
      </x:c>
      <x:c r="F699" t="str">
        <x:v>Operative Porter</x:v>
      </x:c>
      <x:c r="G699" t="str">
        <x:v>397246</x:v>
      </x:c>
      <x:c r="H699" t="str">
        <x:v>Ministry of Defence</x:v>
      </x:c>
      <x:c r="I699" s="22" t="n">
        <x:v>8.5</x:v>
      </x:c>
      <x:c r="J699" t="str">
        <x:v>Worked</x:v>
      </x:c>
      <x:c r="K699" t="str">
        <x:v>Employee 103096; home branch Thurrock; assigned role Operative Porter | Deployment branch: Thurrock | Actual role: Operative Porter | Jobs: 397246 | Customers: Ministry of Defence | Actual hours: 8.5; source records: 1</x:v>
      </x:c>
      <x:c r="L699" t="str">
        <x:v>Include</x:v>
      </x:c>
      <x:c r="M699"/>
      <x:c r="N699"/>
    </x:row>
    <x:row r="700">
      <x:c r="A700" t="str">
        <x:v>Ed Barnes|2026-05-20</x:v>
      </x:c>
      <x:c r="B700" s="888" t="n">
        <x:v>46162</x:v>
      </x:c>
      <x:c r="C700" t="str">
        <x:v>Ed Barnes</x:v>
      </x:c>
      <x:c r="D700" t="str">
        <x:v>Permanent</x:v>
      </x:c>
      <x:c r="E700" t="str">
        <x:v>Thurrock</x:v>
      </x:c>
      <x:c r="F700" t="str">
        <x:v>Operative Porter</x:v>
      </x:c>
      <x:c r="G700" t="str">
        <x:v>397246</x:v>
      </x:c>
      <x:c r="H700" t="str">
        <x:v>Ministry of Defence</x:v>
      </x:c>
      <x:c r="I700" s="22" t="n">
        <x:v>8.5</x:v>
      </x:c>
      <x:c r="J700" t="str">
        <x:v>Worked</x:v>
      </x:c>
      <x:c r="K700" t="str">
        <x:v>Employee 103096; home branch Thurrock; assigned role Operative Porter | Deployment branch: Thurrock | Actual role: Operative Porter | Jobs: 397246 | Customers: Ministry of Defence | Actual hours: 8.5; source records: 1</x:v>
      </x:c>
      <x:c r="L700" t="str">
        <x:v>Include</x:v>
      </x:c>
      <x:c r="M700"/>
      <x:c r="N700"/>
    </x:row>
    <x:row r="701">
      <x:c r="A701" t="str">
        <x:v>Ed Barnes|2026-05-21</x:v>
      </x:c>
      <x:c r="B701" s="888" t="n">
        <x:v>46163</x:v>
      </x:c>
      <x:c r="C701" t="str">
        <x:v>Ed Barnes</x:v>
      </x:c>
      <x:c r="D701" t="str">
        <x:v>Permanent</x:v>
      </x:c>
      <x:c r="E701" t="str">
        <x:v>Thurrock</x:v>
      </x:c>
      <x:c r="F701" t="str">
        <x:v>Operative Porter</x:v>
      </x:c>
      <x:c r="G701" t="str">
        <x:v>397246</x:v>
      </x:c>
      <x:c r="H701" t="str">
        <x:v>Ministry of Defence</x:v>
      </x:c>
      <x:c r="I701" s="22" t="n">
        <x:v>8.5</x:v>
      </x:c>
      <x:c r="J701" t="str">
        <x:v>Worked</x:v>
      </x:c>
      <x:c r="K701" t="str">
        <x:v>Employee 103096; home branch Thurrock; assigned role Operative Porter | Deployment branch: Thurrock | Actual role: Operative Porter | Jobs: 397246 | Customers: Ministry of Defence | Actual hours: 8.5; source records: 1</x:v>
      </x:c>
      <x:c r="L701" t="str">
        <x:v>Include</x:v>
      </x:c>
      <x:c r="M701"/>
      <x:c r="N701"/>
    </x:row>
    <x:row r="702">
      <x:c r="A702" t="str">
        <x:v>Ed Barnes|2026-05-26</x:v>
      </x:c>
      <x:c r="B702" s="888" t="n">
        <x:v>46168</x:v>
      </x:c>
      <x:c r="C702" t="str">
        <x:v>Ed Barnes</x:v>
      </x:c>
      <x:c r="D702" t="str">
        <x:v>Permanent</x:v>
      </x:c>
      <x:c r="E702" t="str">
        <x:v>Thurrock</x:v>
      </x:c>
      <x:c r="F702" t="str">
        <x:v>Operative Porter</x:v>
      </x:c>
      <x:c r="G702" t="str">
        <x:v>397246</x:v>
      </x:c>
      <x:c r="H702" t="str">
        <x:v>Ministry of Defence</x:v>
      </x:c>
      <x:c r="I702" s="22" t="n">
        <x:v>8.5</x:v>
      </x:c>
      <x:c r="J702" t="str">
        <x:v>Worked</x:v>
      </x:c>
      <x:c r="K702" t="str">
        <x:v>Employee 103096; home branch Thurrock; assigned role Operative Porter | Deployment branch: Thurrock | Actual role: Operative Porter | Jobs: 397246 | Customers: Ministry of Defence | Actual hours: 8.5; source records: 1</x:v>
      </x:c>
      <x:c r="L702" t="str">
        <x:v>Include</x:v>
      </x:c>
      <x:c r="M702"/>
      <x:c r="N702"/>
    </x:row>
    <x:row r="703">
      <x:c r="A703" t="str">
        <x:v>Ed Barnes|2026-05-27</x:v>
      </x:c>
      <x:c r="B703" s="888" t="n">
        <x:v>46169</x:v>
      </x:c>
      <x:c r="C703" t="str">
        <x:v>Ed Barnes</x:v>
      </x:c>
      <x:c r="D703" t="str">
        <x:v>Permanent</x:v>
      </x:c>
      <x:c r="E703" t="str">
        <x:v>Thurrock</x:v>
      </x:c>
      <x:c r="F703" t="str">
        <x:v>Operative Porter</x:v>
      </x:c>
      <x:c r="G703" t="str">
        <x:v>397246</x:v>
      </x:c>
      <x:c r="H703" t="str">
        <x:v>Ministry of Defence</x:v>
      </x:c>
      <x:c r="I703" s="22" t="n">
        <x:v>8.5</x:v>
      </x:c>
      <x:c r="J703" t="str">
        <x:v>Worked</x:v>
      </x:c>
      <x:c r="K703" t="str">
        <x:v>Employee 103096; home branch Thurrock; assigned role Operative Porter | Deployment branch: Thurrock | Actual role: Operative Porter | Jobs: 397246 | Customers: Ministry of Defence | Actual hours: 8.5; source records: 1</x:v>
      </x:c>
      <x:c r="L703" t="str">
        <x:v>Include</x:v>
      </x:c>
      <x:c r="M703"/>
      <x:c r="N703"/>
    </x:row>
    <x:row r="704">
      <x:c r="A704" t="str">
        <x:v>Ed Barnes|2026-05-28</x:v>
      </x:c>
      <x:c r="B704" s="888" t="n">
        <x:v>46170</x:v>
      </x:c>
      <x:c r="C704" t="str">
        <x:v>Ed Barnes</x:v>
      </x:c>
      <x:c r="D704" t="str">
        <x:v>Permanent</x:v>
      </x:c>
      <x:c r="E704" t="str">
        <x:v>Thurrock</x:v>
      </x:c>
      <x:c r="F704" t="str">
        <x:v>Operative Porter</x:v>
      </x:c>
      <x:c r="G704" t="str">
        <x:v>397246</x:v>
      </x:c>
      <x:c r="H704" t="str">
        <x:v>Ministry of Defence</x:v>
      </x:c>
      <x:c r="I704" s="22" t="n">
        <x:v>8.5</x:v>
      </x:c>
      <x:c r="J704" t="str">
        <x:v>Worked</x:v>
      </x:c>
      <x:c r="K704" t="str">
        <x:v>Employee 103096; home branch Thurrock; assigned role Operative Porter | Deployment branch: Thurrock | Actual role: Operative Porter | Jobs: 397246 | Customers: Ministry of Defence | Actual hours: 8.5; source records: 1</x:v>
      </x:c>
      <x:c r="L704" t="str">
        <x:v>Include</x:v>
      </x:c>
      <x:c r="M704"/>
      <x:c r="N704"/>
    </x:row>
    <x:row r="705">
      <x:c r="A705" t="str">
        <x:v>Ed Barnes|2026-05-29</x:v>
      </x:c>
      <x:c r="B705" s="888" t="n">
        <x:v>46171</x:v>
      </x:c>
      <x:c r="C705" t="str">
        <x:v>Ed Barnes</x:v>
      </x:c>
      <x:c r="D705" t="str">
        <x:v>Permanent</x:v>
      </x:c>
      <x:c r="E705" t="str">
        <x:v>Thurrock</x:v>
      </x:c>
      <x:c r="F705" t="str">
        <x:v>Operative Porter</x:v>
      </x:c>
      <x:c r="G705" t="str">
        <x:v>402115</x:v>
      </x:c>
      <x:c r="H705" t="str">
        <x:v>Kings College London</x:v>
      </x:c>
      <x:c r="I705" s="22" t="n">
        <x:v>5</x:v>
      </x:c>
      <x:c r="J705" t="str">
        <x:v>Worked</x:v>
      </x:c>
      <x:c r="K705" t="str">
        <x:v>Employee 103096; home branch Thurrock; assigned role Operative Porter | Deployment branch: Thurrock | Actual role: Operative Porter | Jobs: 402115 | Customers: Kings College London | Actual hours: 5.0; source records: 1</x:v>
      </x:c>
      <x:c r="L705" t="str">
        <x:v>Include</x:v>
      </x:c>
      <x:c r="M705"/>
      <x:c r="N705"/>
    </x:row>
    <x:row r="706">
      <x:c r="A706" t="str">
        <x:v>Emin Ahmed|2026-05-01</x:v>
      </x:c>
      <x:c r="B706" s="888" t="n">
        <x:v>46143</x:v>
      </x:c>
      <x:c r="C706" t="str">
        <x:v>Emin Ahmed</x:v>
      </x:c>
      <x:c r="D706" t="str">
        <x:v>Permanent</x:v>
      </x:c>
      <x:c r="E706" t="str">
        <x:v>Birmingham</x:v>
      </x:c>
      <x:c r="F706" t="str">
        <x:v>Operative Driver</x:v>
      </x:c>
      <x:c r="G706" t="str">
        <x:v>401916</x:v>
      </x:c>
      <x:c r="H706" t="str">
        <x:v>HSBC - May 2026 Deliveries</x:v>
      </x:c>
      <x:c r="I706" s="22" t="n">
        <x:v>10.5</x:v>
      </x:c>
      <x:c r="J706" t="str">
        <x:v>Worked</x:v>
      </x:c>
      <x:c r="K706" t="str">
        <x:v>Employee 1674; home branch Birmingham; assigned role Operative Driver | Deployment branch: Birmingham | Actual role: Operative Driver | Jobs: 401916 | Customers: HSBC - May 2026 Deliveries | Actual hours: 10.5; source records: 1</x:v>
      </x:c>
      <x:c r="L706" t="str">
        <x:v>Include</x:v>
      </x:c>
      <x:c r="M706"/>
      <x:c r="N706"/>
    </x:row>
    <x:row r="707">
      <x:c r="A707" t="str">
        <x:v>Emin Ahmed|2026-05-05</x:v>
      </x:c>
      <x:c r="B707" s="888" t="n">
        <x:v>46147</x:v>
      </x:c>
      <x:c r="C707" t="str">
        <x:v>Emin Ahmed</x:v>
      </x:c>
      <x:c r="D707" t="str">
        <x:v>Permanent</x:v>
      </x:c>
      <x:c r="E707" t="str">
        <x:v>Birmingham</x:v>
      </x:c>
      <x:c r="F707" t="str">
        <x:v>Operative Driver</x:v>
      </x:c>
      <x:c r="G707" t="str">
        <x:v>399504B</x:v>
      </x:c>
      <x:c r="H707" t="str">
        <x:v>West Midlands Police</x:v>
      </x:c>
      <x:c r="I707" s="22" t="n">
        <x:v>9</x:v>
      </x:c>
      <x:c r="J707" t="str">
        <x:v>Worked</x:v>
      </x:c>
      <x:c r="K707" t="str">
        <x:v>Employee 1674; home branch Birmingham; assigned role Operative Driver | Deployment branch: Birmingham | Actual role: Operative Driver | Jobs: 399504B | Customers: West Midlands Police | Actual hours: 9.0; source records: 1</x:v>
      </x:c>
      <x:c r="L707" t="str">
        <x:v>Include</x:v>
      </x:c>
      <x:c r="M707"/>
      <x:c r="N707"/>
    </x:row>
    <x:row r="708">
      <x:c r="A708" t="str">
        <x:v>Emin Ahmed|2026-05-06</x:v>
      </x:c>
      <x:c r="B708" s="888" t="n">
        <x:v>46148</x:v>
      </x:c>
      <x:c r="C708" t="str">
        <x:v>Emin Ahmed</x:v>
      </x:c>
      <x:c r="D708" t="str">
        <x:v>Permanent</x:v>
      </x:c>
      <x:c r="E708" t="str">
        <x:v>Birmingham</x:v>
      </x:c>
      <x:c r="F708" t="str">
        <x:v>Operative Driver</x:v>
      </x:c>
      <x:c r="G708" t="str">
        <x:v>386884V</x:v>
      </x:c>
      <x:c r="H708" t="str">
        <x:v>Harrow Green</x:v>
      </x:c>
      <x:c r="I708" s="22" t="n">
        <x:v>12.5</x:v>
      </x:c>
      <x:c r="J708" t="str">
        <x:v>Worked</x:v>
      </x:c>
      <x:c r="K708" t="str">
        <x:v>Employee 1674; home branch Birmingham; assigned role Operative Driver | Deployment branch: Birmingham | Actual role: Operative Driver | Jobs: 386884V | Customers: Harrow Green | Actual hours: 12.5; source records: 1</x:v>
      </x:c>
      <x:c r="L708" t="str">
        <x:v>Include</x:v>
      </x:c>
      <x:c r="M708"/>
      <x:c r="N708"/>
    </x:row>
    <x:row r="709">
      <x:c r="A709" t="str">
        <x:v>Emin Ahmed|2026-05-07</x:v>
      </x:c>
      <x:c r="B709" s="888" t="n">
        <x:v>46149</x:v>
      </x:c>
      <x:c r="C709" t="str">
        <x:v>Emin Ahmed</x:v>
      </x:c>
      <x:c r="D709" t="str">
        <x:v>Permanent</x:v>
      </x:c>
      <x:c r="E709" t="str">
        <x:v>Birmingham</x:v>
      </x:c>
      <x:c r="F709" t="str">
        <x:v>Operative Driver</x:v>
      </x:c>
      <x:c r="G709" t="str">
        <x:v>399504B</x:v>
      </x:c>
      <x:c r="H709" t="str">
        <x:v>West Midlands Police</x:v>
      </x:c>
      <x:c r="I709" s="22" t="n">
        <x:v>7.5</x:v>
      </x:c>
      <x:c r="J709" t="str">
        <x:v>Worked</x:v>
      </x:c>
      <x:c r="K709" t="str">
        <x:v>Employee 1674; home branch Birmingham; assigned role Operative Driver | Deployment branch: Birmingham | Actual role: Operative Driver | Jobs: 399504B | Customers: West Midlands Police | Actual hours: 7.5; source records: 1</x:v>
      </x:c>
      <x:c r="L709" t="str">
        <x:v>Include</x:v>
      </x:c>
      <x:c r="M709"/>
      <x:c r="N709"/>
    </x:row>
    <x:row r="710">
      <x:c r="A710" t="str">
        <x:v>Emin Ahmed|2026-05-08</x:v>
      </x:c>
      <x:c r="B710" s="888" t="n">
        <x:v>46150</x:v>
      </x:c>
      <x:c r="C710" t="str">
        <x:v>Emin Ahmed</x:v>
      </x:c>
      <x:c r="D710" t="str">
        <x:v>Permanent</x:v>
      </x:c>
      <x:c r="E710" t="str">
        <x:v>Birmingham</x:v>
      </x:c>
      <x:c r="F710" t="str">
        <x:v>Operative Driver</x:v>
      </x:c>
      <x:c r="G710" t="str">
        <x:v>399504B</x:v>
      </x:c>
      <x:c r="H710" t="str">
        <x:v>West Midlands Police</x:v>
      </x:c>
      <x:c r="I710" s="22" t="n">
        <x:v>8</x:v>
      </x:c>
      <x:c r="J710" t="str">
        <x:v>Worked</x:v>
      </x:c>
      <x:c r="K710" t="str">
        <x:v>Employee 1674; home branch Birmingham; assigned role Operative Driver | Deployment branch: Birmingham | Actual role: Operative Driver | Jobs: 399504B | Customers: West Midlands Police | Actual hours: 8.0; source records: 1</x:v>
      </x:c>
      <x:c r="L710" t="str">
        <x:v>Include</x:v>
      </x:c>
      <x:c r="M710"/>
      <x:c r="N710"/>
    </x:row>
    <x:row r="711">
      <x:c r="A711" t="str">
        <x:v>Emin Ahmed|2026-05-10</x:v>
      </x:c>
      <x:c r="B711" s="888" t="n">
        <x:v>46152</x:v>
      </x:c>
      <x:c r="C711" t="str">
        <x:v>Emin Ahmed</x:v>
      </x:c>
      <x:c r="D711" t="str">
        <x:v>Permanent</x:v>
      </x:c>
      <x:c r="E711" t="str">
        <x:v>Birmingham</x:v>
      </x:c>
      <x:c r="F711" t="str">
        <x:v>Operative Driver</x:v>
      </x:c>
      <x:c r="G711" t="str">
        <x:v>401600</x:v>
      </x:c>
      <x:c r="H711" t="str">
        <x:v>Techniplast UK (SLS SHOW)</x:v>
      </x:c>
      <x:c r="I711" s="22" t="n">
        <x:v>4</x:v>
      </x:c>
      <x:c r="J711" t="str">
        <x:v>Worked</x:v>
      </x:c>
      <x:c r="K711" t="str">
        <x:v>Employee 1674; home branch Birmingham; assigned role Operative Driver | Deployment branch: Birmingham | Actual role: Operative Driver | Jobs: 401600 | Customers: Techniplast UK (SLS SHOW) | Actual hours: 4.0; source records: 1</x:v>
      </x:c>
      <x:c r="L711" t="str">
        <x:v>Include</x:v>
      </x:c>
      <x:c r="M711"/>
      <x:c r="N711"/>
    </x:row>
    <x:row r="712">
      <x:c r="A712" t="str">
        <x:v>Emin Ahmed|2026-05-11</x:v>
      </x:c>
      <x:c r="B712" s="888" t="n">
        <x:v>46153</x:v>
      </x:c>
      <x:c r="C712" t="str">
        <x:v>Emin Ahmed</x:v>
      </x:c>
      <x:c r="D712" t="str">
        <x:v>Permanent</x:v>
      </x:c>
      <x:c r="E712" t="str">
        <x:v>Birmingham</x:v>
      </x:c>
      <x:c r="F712" t="str">
        <x:v>Operative Driver</x:v>
      </x:c>
      <x:c r="G712" t="str">
        <x:v>402014, 395931, 390823</x:v>
      </x:c>
      <x:c r="H712" t="str">
        <x:v>Birmingham City Council; Birmingham City Council-Oakhil Centre; Squire Patton Boggs</x:v>
      </x:c>
      <x:c r="I712" s="22" t="n">
        <x:v>11</x:v>
      </x:c>
      <x:c r="J712" t="str">
        <x:v>Worked — 3 records</x:v>
      </x:c>
      <x:c r="K712" t="str">
        <x:v>Employee 1674; home branch Birmingham; assigned role Operative Driver | Deployment branch: Birmingham | Actual role: Operative Driver | Jobs: 402014, 395931, 390823 | Customers: Birmingham City Council; Birmingham City Council-Oakhil Centre; Squire Patton Boggs | Actual hours: 11.0; source records: 3</x:v>
      </x:c>
      <x:c r="L712" t="str">
        <x:v>Include</x:v>
      </x:c>
      <x:c r="M712"/>
      <x:c r="N712"/>
    </x:row>
    <x:row r="713">
      <x:c r="A713" t="str">
        <x:v>Emin Ahmed|2026-05-12</x:v>
      </x:c>
      <x:c r="B713" s="888" t="n">
        <x:v>46154</x:v>
      </x:c>
      <x:c r="C713" t="str">
        <x:v>Emin Ahmed</x:v>
      </x:c>
      <x:c r="D713" t="str">
        <x:v>Permanent</x:v>
      </x:c>
      <x:c r="E713" t="str">
        <x:v>Birmingham</x:v>
      </x:c>
      <x:c r="F713" t="str">
        <x:v>Operative Driver</x:v>
      </x:c>
      <x:c r="G713" t="str">
        <x:v>400345B</x:v>
      </x:c>
      <x:c r="H713" t="str">
        <x:v>West Midlands Police</x:v>
      </x:c>
      <x:c r="I713" s="22" t="n">
        <x:v>7.5</x:v>
      </x:c>
      <x:c r="J713" t="str">
        <x:v>Worked</x:v>
      </x:c>
      <x:c r="K713" t="str">
        <x:v>Employee 1674; home branch Birmingham; assigned role Operative Driver | Deployment branch: Birmingham | Actual role: Operative Driver | Jobs: 400345B | Customers: West Midlands Police | Actual hours: 7.5; source records: 1</x:v>
      </x:c>
      <x:c r="L713" t="str">
        <x:v>Include</x:v>
      </x:c>
      <x:c r="M713"/>
      <x:c r="N713"/>
    </x:row>
    <x:row r="714">
      <x:c r="A714" t="str">
        <x:v>Emin Ahmed|2026-05-13</x:v>
      </x:c>
      <x:c r="B714" s="888" t="n">
        <x:v>46155</x:v>
      </x:c>
      <x:c r="C714" t="str">
        <x:v>Emin Ahmed</x:v>
      </x:c>
      <x:c r="D714" t="str">
        <x:v>Permanent</x:v>
      </x:c>
      <x:c r="E714" t="str">
        <x:v>Birmingham</x:v>
      </x:c>
      <x:c r="F714" t="str">
        <x:v>Operative Driver</x:v>
      </x:c>
      <x:c r="G714" t="str">
        <x:v>402092</x:v>
      </x:c>
      <x:c r="H714" t="str">
        <x:v>Derbyshire Constabulary</x:v>
      </x:c>
      <x:c r="I714" s="22" t="n">
        <x:v>9.75</x:v>
      </x:c>
      <x:c r="J714" t="str">
        <x:v>Worked</x:v>
      </x:c>
      <x:c r="K714" t="str">
        <x:v>Employee 1674; home branch Birmingham; assigned role Operative Driver | Deployment branch: Birmingham | Actual role: Operative Driver | Jobs: 402092 | Customers: Derbyshire Constabulary | Actual hours: 9.8; source records: 1</x:v>
      </x:c>
      <x:c r="L714" t="str">
        <x:v>Include</x:v>
      </x:c>
      <x:c r="M714"/>
      <x:c r="N714"/>
    </x:row>
    <x:row r="715">
      <x:c r="A715" t="str">
        <x:v>Emin Ahmed|2026-05-14</x:v>
      </x:c>
      <x:c r="B715" s="888" t="n">
        <x:v>46156</x:v>
      </x:c>
      <x:c r="C715" t="str">
        <x:v>Emin Ahmed</x:v>
      </x:c>
      <x:c r="D715" t="str">
        <x:v>Permanent</x:v>
      </x:c>
      <x:c r="E715" t="str">
        <x:v>Birmingham</x:v>
      </x:c>
      <x:c r="F715" t="str">
        <x:v>Operative Driver</x:v>
      </x:c>
      <x:c r="G715" t="str">
        <x:v>401916</x:v>
      </x:c>
      <x:c r="H715" t="str">
        <x:v>HSBC - May 2026 Deliveries</x:v>
      </x:c>
      <x:c r="I715" s="22" t="n">
        <x:v>7</x:v>
      </x:c>
      <x:c r="J715" t="str">
        <x:v>Worked</x:v>
      </x:c>
      <x:c r="K715" t="str">
        <x:v>Employee 1674; home branch Birmingham; assigned role Operative Driver | Deployment branch: Birmingham | Actual role: Operative Driver | Jobs: 401916 | Customers: HSBC - May 2026 Deliveries | Actual hours: 7.0; source records: 1</x:v>
      </x:c>
      <x:c r="L715" t="str">
        <x:v>Include</x:v>
      </x:c>
      <x:c r="M715"/>
      <x:c r="N715"/>
    </x:row>
    <x:row r="716">
      <x:c r="A716" t="str">
        <x:v>Emin Ahmed|2026-05-15</x:v>
      </x:c>
      <x:c r="B716" s="888" t="n">
        <x:v>46157</x:v>
      </x:c>
      <x:c r="C716" t="str">
        <x:v>Emin Ahmed</x:v>
      </x:c>
      <x:c r="D716" t="str">
        <x:v>Permanent</x:v>
      </x:c>
      <x:c r="E716" t="str">
        <x:v>Birmingham</x:v>
      </x:c>
      <x:c r="F716" t="str">
        <x:v>Operative Driver</x:v>
      </x:c>
      <x:c r="G716" t="str">
        <x:v>401916</x:v>
      </x:c>
      <x:c r="H716" t="str">
        <x:v>HSBC - May 2026 Deliveries</x:v>
      </x:c>
      <x:c r="I716" s="22" t="n">
        <x:v>12</x:v>
      </x:c>
      <x:c r="J716" t="str">
        <x:v>Worked</x:v>
      </x:c>
      <x:c r="K716" t="str">
        <x:v>Employee 1674; home branch Birmingham; assigned role Operative Driver | Deployment branch: Birmingham | Actual role: Operative Driver | Jobs: 401916 | Customers: HSBC - May 2026 Deliveries | Actual hours: 12.0; source records: 1</x:v>
      </x:c>
      <x:c r="L716" t="str">
        <x:v>Include</x:v>
      </x:c>
      <x:c r="M716"/>
      <x:c r="N716"/>
    </x:row>
    <x:row r="717">
      <x:c r="A717" t="str">
        <x:v>Emin Ahmed|2026-05-18</x:v>
      </x:c>
      <x:c r="B717" s="888" t="n">
        <x:v>46160</x:v>
      </x:c>
      <x:c r="C717" t="str">
        <x:v>Emin Ahmed</x:v>
      </x:c>
      <x:c r="D717" t="str">
        <x:v>Permanent</x:v>
      </x:c>
      <x:c r="E717" t="str">
        <x:v>Birmingham</x:v>
      </x:c>
      <x:c r="F717" t="str">
        <x:v>Operative Driver</x:v>
      </x:c>
      <x:c r="G717" t="str">
        <x:v>400903</x:v>
      </x:c>
      <x:c r="H717" t="str">
        <x:v>Walsall Leather Museum</x:v>
      </x:c>
      <x:c r="I717" s="22" t="n">
        <x:v>7</x:v>
      </x:c>
      <x:c r="J717" t="str">
        <x:v>Worked</x:v>
      </x:c>
      <x:c r="K717" t="str">
        <x:v>Employee 1674; home branch Birmingham; assigned role Operative Driver | Deployment branch: Birmingham | Actual role: Operative Driver | Jobs: 400903 | Customers: Walsall Leather Museum | Actual hours: 7.0; source records: 1</x:v>
      </x:c>
      <x:c r="L717" t="str">
        <x:v>Include</x:v>
      </x:c>
      <x:c r="M717"/>
      <x:c r="N717"/>
    </x:row>
    <x:row r="718">
      <x:c r="A718" t="str">
        <x:v>Emin Ahmed|2026-05-19</x:v>
      </x:c>
      <x:c r="B718" s="888" t="n">
        <x:v>46161</x:v>
      </x:c>
      <x:c r="C718" t="str">
        <x:v>Emin Ahmed</x:v>
      </x:c>
      <x:c r="D718" t="str">
        <x:v>Permanent</x:v>
      </x:c>
      <x:c r="E718" t="str">
        <x:v>Birmingham</x:v>
      </x:c>
      <x:c r="F718" t="str">
        <x:v>Operative Driver</x:v>
      </x:c>
      <x:c r="G718" t="str">
        <x:v>400345A</x:v>
      </x:c>
      <x:c r="H718" t="str">
        <x:v>West Midlands Police</x:v>
      </x:c>
      <x:c r="I718" s="22" t="n">
        <x:v>8.5</x:v>
      </x:c>
      <x:c r="J718" t="str">
        <x:v>Worked</x:v>
      </x:c>
      <x:c r="K718" t="str">
        <x:v>Employee 1674; home branch Birmingham; assigned role Operative Driver | Deployment branch: Birmingham | Actual role: Operative Driver | Jobs: 400345A | Customers: West Midlands Police | Actual hours: 8.5; source records: 1</x:v>
      </x:c>
      <x:c r="L718" t="str">
        <x:v>Include</x:v>
      </x:c>
      <x:c r="M718"/>
      <x:c r="N718"/>
    </x:row>
    <x:row r="719">
      <x:c r="A719" t="str">
        <x:v>Emin Ahmed|2026-05-21</x:v>
      </x:c>
      <x:c r="B719" s="888" t="n">
        <x:v>46163</x:v>
      </x:c>
      <x:c r="C719" t="str">
        <x:v>Emin Ahmed</x:v>
      </x:c>
      <x:c r="D719" t="str">
        <x:v>Permanent</x:v>
      </x:c>
      <x:c r="E719" t="str">
        <x:v>Birmingham</x:v>
      </x:c>
      <x:c r="F719" t="str">
        <x:v>Operative Driver</x:v>
      </x:c>
      <x:c r="G719" t="str">
        <x:v>401735</x:v>
      </x:c>
      <x:c r="H719" t="str">
        <x:v>The Automobile Association</x:v>
      </x:c>
      <x:c r="I719" s="22" t="n">
        <x:v>8</x:v>
      </x:c>
      <x:c r="J719" t="str">
        <x:v>Worked</x:v>
      </x:c>
      <x:c r="K719" t="str">
        <x:v>Employee 1674; home branch Birmingham; assigned role Operative Driver | Deployment branch: Birmingham | Actual role: Operative Driver | Jobs: 401735 | Customers: The Automobile Association | Actual hours: 8.0; source records: 1</x:v>
      </x:c>
      <x:c r="L719" t="str">
        <x:v>Include</x:v>
      </x:c>
      <x:c r="M719"/>
      <x:c r="N719"/>
    </x:row>
    <x:row r="720">
      <x:c r="A720" t="str">
        <x:v>Emin Ahmed|2026-05-22</x:v>
      </x:c>
      <x:c r="B720" s="888" t="n">
        <x:v>46164</x:v>
      </x:c>
      <x:c r="C720" t="str">
        <x:v>Emin Ahmed</x:v>
      </x:c>
      <x:c r="D720" t="str">
        <x:v>Permanent</x:v>
      </x:c>
      <x:c r="E720" t="str">
        <x:v>Birmingham</x:v>
      </x:c>
      <x:c r="F720" t="str">
        <x:v>Operative Driver</x:v>
      </x:c>
      <x:c r="G720" t="str">
        <x:v>401735</x:v>
      </x:c>
      <x:c r="H720" t="str">
        <x:v>The Automobile Association</x:v>
      </x:c>
      <x:c r="I720" s="22" t="n">
        <x:v>10</x:v>
      </x:c>
      <x:c r="J720" t="str">
        <x:v>Worked — 2 records</x:v>
      </x:c>
      <x:c r="K720" t="str">
        <x:v>Employee 1674; home branch Birmingham; assigned role Operative Driver | Deployment branch: Birmingham | Actual role: Operative Driver | Jobs: 401735 | Customers: The Automobile Association | Actual hours: 10.0; source records: 2</x:v>
      </x:c>
      <x:c r="L720" t="str">
        <x:v>Include</x:v>
      </x:c>
      <x:c r="M720"/>
      <x:c r="N720"/>
    </x:row>
    <x:row r="721">
      <x:c r="A721" t="str">
        <x:v>Emin Ahmed|2026-05-26</x:v>
      </x:c>
      <x:c r="B721" s="888" t="n">
        <x:v>46168</x:v>
      </x:c>
      <x:c r="C721" t="str">
        <x:v>Emin Ahmed</x:v>
      </x:c>
      <x:c r="D721" t="str">
        <x:v>Permanent</x:v>
      </x:c>
      <x:c r="E721" t="str">
        <x:v>Birmingham</x:v>
      </x:c>
      <x:c r="F721" t="str">
        <x:v>Operative Driver</x:v>
      </x:c>
      <x:c r="G721" t="str">
        <x:v>402377, 401703</x:v>
      </x:c>
      <x:c r="H721" t="str">
        <x:v>Blackline Systems Ltd; ESPO - Handsworth School for Girls</x:v>
      </x:c>
      <x:c r="I721" s="22" t="n">
        <x:v>14.5</x:v>
      </x:c>
      <x:c r="J721" t="str">
        <x:v>Worked — 2 records</x:v>
      </x:c>
      <x:c r="K721" t="str">
        <x:v>Employee 1674; home branch Birmingham; assigned role Operative Driver | Deployment branch: Birmingham | Actual role: Operative Driver | Jobs: 402377, 401703 | Customers: Blackline Systems Ltd; ESPO - Handsworth School for Girls | Actual hours: 14.5; source records: 2</x:v>
      </x:c>
      <x:c r="L721" t="str">
        <x:v>Include</x:v>
      </x:c>
      <x:c r="M721"/>
      <x:c r="N721"/>
    </x:row>
    <x:row r="722">
      <x:c r="A722" t="str">
        <x:v>Emin Ahmed|2026-05-27</x:v>
      </x:c>
      <x:c r="B722" s="888" t="n">
        <x:v>46169</x:v>
      </x:c>
      <x:c r="C722" t="str">
        <x:v>Emin Ahmed</x:v>
      </x:c>
      <x:c r="D722" t="str">
        <x:v>Permanent</x:v>
      </x:c>
      <x:c r="E722" t="str">
        <x:v>Birmingham</x:v>
      </x:c>
      <x:c r="F722" t="str">
        <x:v>Operative Driver</x:v>
      </x:c>
      <x:c r="G722" t="str">
        <x:v>396008</x:v>
      </x:c>
      <x:c r="H722" t="str">
        <x:v>HSBC - Branch Audits (1)</x:v>
      </x:c>
      <x:c r="I722" s="22" t="n">
        <x:v>4.75</x:v>
      </x:c>
      <x:c r="J722" t="str">
        <x:v>Worked</x:v>
      </x:c>
      <x:c r="K722" t="str">
        <x:v>Employee 1674; home branch Birmingham; assigned role Operative Driver | Deployment branch: Birmingham | Actual role: Operative Driver | Jobs: 396008 | Customers: HSBC - Branch Audits (1) | Actual hours: 4.8; source records: 1</x:v>
      </x:c>
      <x:c r="L722" t="str">
        <x:v>Include</x:v>
      </x:c>
      <x:c r="M722"/>
      <x:c r="N722"/>
    </x:row>
    <x:row r="723">
      <x:c r="A723" t="str">
        <x:v>Emin Ahmed|2026-05-28</x:v>
      </x:c>
      <x:c r="B723" s="888" t="n">
        <x:v>46170</x:v>
      </x:c>
      <x:c r="C723" t="str">
        <x:v>Emin Ahmed</x:v>
      </x:c>
      <x:c r="D723" t="str">
        <x:v>Permanent</x:v>
      </x:c>
      <x:c r="E723" t="str">
        <x:v>Birmingham</x:v>
      </x:c>
      <x:c r="F723" t="str">
        <x:v>Operative Driver</x:v>
      </x:c>
      <x:c r="G723"/>
      <x:c r="H723"/>
      <x:c r="I723" s="22" t="n">
        <x:v>0</x:v>
      </x:c>
      <x:c r="J723" t="str">
        <x:v>Annual leave</x:v>
      </x:c>
      <x:c r="K723" t="str">
        <x:v>Employee 1674; home branch Birmingham; assigned role Operative Driver | Leave: Annual Leave (Hours) | Leave calendar basis: Variable-pattern period</x:v>
      </x:c>
      <x:c r="L723" t="str">
        <x:v>Include</x:v>
      </x:c>
      <x:c r="M723"/>
      <x:c r="N723"/>
    </x:row>
    <x:row r="724">
      <x:c r="A724" t="str">
        <x:v>Emin Ahmed|2026-05-29</x:v>
      </x:c>
      <x:c r="B724" s="888" t="n">
        <x:v>46171</x:v>
      </x:c>
      <x:c r="C724" t="str">
        <x:v>Emin Ahmed</x:v>
      </x:c>
      <x:c r="D724" t="str">
        <x:v>Permanent</x:v>
      </x:c>
      <x:c r="E724" t="str">
        <x:v>Birmingham</x:v>
      </x:c>
      <x:c r="F724" t="str">
        <x:v>Operative Driver</x:v>
      </x:c>
      <x:c r="G724"/>
      <x:c r="H724"/>
      <x:c r="I724" s="22" t="n">
        <x:v>0</x:v>
      </x:c>
      <x:c r="J724" t="str">
        <x:v>Annual leave</x:v>
      </x:c>
      <x:c r="K724" t="str">
        <x:v>Employee 1674; home branch Birmingham; assigned role Operative Driver | Leave: Annual Leave (Hours) | Leave calendar basis: Variable-pattern period</x:v>
      </x:c>
      <x:c r="L724" t="str">
        <x:v>Include</x:v>
      </x:c>
      <x:c r="M724"/>
      <x:c r="N724"/>
    </x:row>
    <x:row r="725">
      <x:c r="A725" t="str">
        <x:v>Fabian Crane|2026-05-05</x:v>
      </x:c>
      <x:c r="B725" s="888" t="n">
        <x:v>46147</x:v>
      </x:c>
      <x:c r="C725" t="str">
        <x:v>Fabian Crane</x:v>
      </x:c>
      <x:c r="D725" t="str">
        <x:v>Permanent</x:v>
      </x:c>
      <x:c r="E725" t="str">
        <x:v>Oxford</x:v>
      </x:c>
      <x:c r="F725" t="str">
        <x:v>Operative Porter</x:v>
      </x:c>
      <x:c r="G725"/>
      <x:c r="H725"/>
      <x:c r="I725" s="22" t="n">
        <x:v>0</x:v>
      </x:c>
      <x:c r="J725" t="str">
        <x:v>Annual leave</x:v>
      </x:c>
      <x:c r="K725" t="str">
        <x:v>Employee 104528; home branch Oxford; assigned role Operative Porter | Leave: Annual Leave (Days) | Leave calendar basis: Variable-pattern period</x:v>
      </x:c>
      <x:c r="L725" t="str">
        <x:v>Include</x:v>
      </x:c>
      <x:c r="M725"/>
      <x:c r="N725"/>
    </x:row>
    <x:row r="726">
      <x:c r="A726" t="str">
        <x:v>Fabian Crane|2026-05-06</x:v>
      </x:c>
      <x:c r="B726" s="888" t="n">
        <x:v>46148</x:v>
      </x:c>
      <x:c r="C726" t="str">
        <x:v>Fabian Crane</x:v>
      </x:c>
      <x:c r="D726" t="str">
        <x:v>Permanent</x:v>
      </x:c>
      <x:c r="E726" t="str">
        <x:v>Oxford</x:v>
      </x:c>
      <x:c r="F726" t="str">
        <x:v>Operative Porter</x:v>
      </x:c>
      <x:c r="G726"/>
      <x:c r="H726"/>
      <x:c r="I726" s="22" t="n">
        <x:v>0</x:v>
      </x:c>
      <x:c r="J726" t="str">
        <x:v>Annual leave</x:v>
      </x:c>
      <x:c r="K726" t="str">
        <x:v>Employee 104528; home branch Oxford; assigned role Operative Porter | Leave: Annual Leave (Days) | Leave calendar basis: Variable-pattern period</x:v>
      </x:c>
      <x:c r="L726" t="str">
        <x:v>Include</x:v>
      </x:c>
      <x:c r="M726"/>
      <x:c r="N726"/>
    </x:row>
    <x:row r="727">
      <x:c r="A727" t="str">
        <x:v>Fabian Crane|2026-05-07</x:v>
      </x:c>
      <x:c r="B727" s="888" t="n">
        <x:v>46149</x:v>
      </x:c>
      <x:c r="C727" t="str">
        <x:v>Fabian Crane</x:v>
      </x:c>
      <x:c r="D727" t="str">
        <x:v>Permanent</x:v>
      </x:c>
      <x:c r="E727" t="str">
        <x:v>Oxford</x:v>
      </x:c>
      <x:c r="F727" t="str">
        <x:v>Operative Porter</x:v>
      </x:c>
      <x:c r="G727"/>
      <x:c r="H727"/>
      <x:c r="I727" s="22" t="n">
        <x:v>0</x:v>
      </x:c>
      <x:c r="J727" t="str">
        <x:v>Annual leave</x:v>
      </x:c>
      <x:c r="K727" t="str">
        <x:v>Employee 104528; home branch Oxford; assigned role Operative Porter | Leave: Annual Leave (Days) | Leave calendar basis: Variable-pattern period</x:v>
      </x:c>
      <x:c r="L727" t="str">
        <x:v>Include</x:v>
      </x:c>
      <x:c r="M727"/>
      <x:c r="N727"/>
    </x:row>
    <x:row r="728">
      <x:c r="A728" t="str">
        <x:v>Fabian Crane|2026-05-08</x:v>
      </x:c>
      <x:c r="B728" s="888" t="n">
        <x:v>46150</x:v>
      </x:c>
      <x:c r="C728" t="str">
        <x:v>Fabian Crane</x:v>
      </x:c>
      <x:c r="D728" t="str">
        <x:v>Permanent</x:v>
      </x:c>
      <x:c r="E728" t="str">
        <x:v>Oxford</x:v>
      </x:c>
      <x:c r="F728" t="str">
        <x:v>Operative Porter</x:v>
      </x:c>
      <x:c r="G728"/>
      <x:c r="H728"/>
      <x:c r="I728" s="22" t="n">
        <x:v>0</x:v>
      </x:c>
      <x:c r="J728" t="str">
        <x:v>Annual leave</x:v>
      </x:c>
      <x:c r="K728" t="str">
        <x:v>Employee 104528; home branch Oxford; assigned role Operative Porter | Leave: Annual Leave (Days) | Leave calendar basis: Variable-pattern period</x:v>
      </x:c>
      <x:c r="L728" t="str">
        <x:v>Include</x:v>
      </x:c>
      <x:c r="M728"/>
      <x:c r="N728"/>
    </x:row>
    <x:row r="729">
      <x:c r="A729" t="str">
        <x:v>Fabian Crane|2026-05-14</x:v>
      </x:c>
      <x:c r="B729" s="888" t="n">
        <x:v>46156</x:v>
      </x:c>
      <x:c r="C729" t="str">
        <x:v>Fabian Crane</x:v>
      </x:c>
      <x:c r="D729" t="str">
        <x:v>Permanent</x:v>
      </x:c>
      <x:c r="E729" t="str">
        <x:v>Oxford</x:v>
      </x:c>
      <x:c r="F729" t="str">
        <x:v>Operative Porter</x:v>
      </x:c>
      <x:c r="G729" t="str">
        <x:v>400679</x:v>
      </x:c>
      <x:c r="H729" t="str">
        <x:v>Thames Valley Police</x:v>
      </x:c>
      <x:c r="I729" s="22" t="n">
        <x:v>10</x:v>
      </x:c>
      <x:c r="J729" t="str">
        <x:v>Worked</x:v>
      </x:c>
      <x:c r="K729" t="str">
        <x:v>Employee 104528; home branch Oxford; assigned role Operative Porter | Deployment branch: Oxford | Actual role: Operative Porter | Jobs: 400679 | Customers: Thames Valley Police | Actual hours: 10.0; source records: 1</x:v>
      </x:c>
      <x:c r="L729" t="str">
        <x:v>Include</x:v>
      </x:c>
      <x:c r="M729"/>
      <x:c r="N729"/>
    </x:row>
    <x:row r="730">
      <x:c r="A730" t="str">
        <x:v>G Disbrey|2026-05-01</x:v>
      </x:c>
      <x:c r="B730" s="888" t="n">
        <x:v>46143</x:v>
      </x:c>
      <x:c r="C730" t="str">
        <x:v>G Disbrey</x:v>
      </x:c>
      <x:c r="D730" t="str">
        <x:v>Permanent</x:v>
      </x:c>
      <x:c r="E730" t="str">
        <x:v>Thurrock</x:v>
      </x:c>
      <x:c r="F730" t="str">
        <x:v>Operative Skilled</x:v>
      </x:c>
      <x:c r="G730" t="str">
        <x:v>401691</x:v>
      </x:c>
      <x:c r="H730" t="str">
        <x:v>Barking Learning Centre (Barking Library)</x:v>
      </x:c>
      <x:c r="I730" s="22" t="n">
        <x:v>6</x:v>
      </x:c>
      <x:c r="J730" t="str">
        <x:v>Worked</x:v>
      </x:c>
      <x:c r="K730" t="str">
        <x:v>Employee 2267; home branch Thurrock; assigned role Operative Skilled | Deployment branch: Thurrock | Actual role: Operative Skilled | Jobs: 401691 | Customers: Barking Learning Centre (Barking Library) | Actual hours: 6.0; source records: 1</x:v>
      </x:c>
      <x:c r="L730" t="str">
        <x:v>Include</x:v>
      </x:c>
      <x:c r="M730"/>
      <x:c r="N730"/>
    </x:row>
    <x:row r="731">
      <x:c r="A731" t="str">
        <x:v>G Disbrey|2026-05-05</x:v>
      </x:c>
      <x:c r="B731" s="888" t="n">
        <x:v>46147</x:v>
      </x:c>
      <x:c r="C731" t="str">
        <x:v>G Disbrey</x:v>
      </x:c>
      <x:c r="D731" t="str">
        <x:v>Permanent</x:v>
      </x:c>
      <x:c r="E731" t="str">
        <x:v>Thurrock</x:v>
      </x:c>
      <x:c r="F731" t="str">
        <x:v>Operative Skilled</x:v>
      </x:c>
      <x:c r="G731" t="str">
        <x:v>396595A</x:v>
      </x:c>
      <x:c r="H731" t="str">
        <x:v>SiriusPoint International</x:v>
      </x:c>
      <x:c r="I731" s="22" t="n">
        <x:v>12.5</x:v>
      </x:c>
      <x:c r="J731" t="str">
        <x:v>Worked</x:v>
      </x:c>
      <x:c r="K731" t="str">
        <x:v>Employee 2267; home branch Thurrock; assigned role Operative Skilled | Deployment branch: Thurrock | Actual role: Operative Skilled | Jobs: 396595A | Customers: SiriusPoint International | Actual hours: 12.5; source records: 1</x:v>
      </x:c>
      <x:c r="L731" t="str">
        <x:v>Include</x:v>
      </x:c>
      <x:c r="M731"/>
      <x:c r="N731"/>
    </x:row>
    <x:row r="732">
      <x:c r="A732" t="str">
        <x:v>G Disbrey|2026-05-06</x:v>
      </x:c>
      <x:c r="B732" s="888" t="n">
        <x:v>46148</x:v>
      </x:c>
      <x:c r="C732" t="str">
        <x:v>G Disbrey</x:v>
      </x:c>
      <x:c r="D732" t="str">
        <x:v>Permanent</x:v>
      </x:c>
      <x:c r="E732" t="str">
        <x:v>Thurrock</x:v>
      </x:c>
      <x:c r="F732" t="str">
        <x:v>Operative Skilled</x:v>
      </x:c>
      <x:c r="G732" t="str">
        <x:v>402030</x:v>
      </x:c>
      <x:c r="H732" t="str">
        <x:v>London Metropolitan University</x:v>
      </x:c>
      <x:c r="I732" s="22" t="n">
        <x:v>7.5</x:v>
      </x:c>
      <x:c r="J732" t="str">
        <x:v>Worked</x:v>
      </x:c>
      <x:c r="K732" t="str">
        <x:v>Employee 2267; home branch Thurrock; assigned role Operative Skilled | Deployment branch: Thurrock | Actual role: Operative Skilled | Jobs: 402030 | Customers: London Metropolitan University | Actual hours: 7.5; source records: 1</x:v>
      </x:c>
      <x:c r="L732" t="str">
        <x:v>Include</x:v>
      </x:c>
      <x:c r="M732"/>
      <x:c r="N732"/>
    </x:row>
    <x:row r="733">
      <x:c r="A733" t="str">
        <x:v>G Disbrey|2026-05-07</x:v>
      </x:c>
      <x:c r="B733" s="888" t="n">
        <x:v>46149</x:v>
      </x:c>
      <x:c r="C733" t="str">
        <x:v>G Disbrey</x:v>
      </x:c>
      <x:c r="D733" t="str">
        <x:v>Permanent</x:v>
      </x:c>
      <x:c r="E733" t="str">
        <x:v>Thurrock</x:v>
      </x:c>
      <x:c r="F733" t="str">
        <x:v>Operative Skilled</x:v>
      </x:c>
      <x:c r="G733" t="str">
        <x:v>396388</x:v>
      </x:c>
      <x:c r="H733" t="str">
        <x:v>Ministry of Defence</x:v>
      </x:c>
      <x:c r="I733" s="22" t="n">
        <x:v>8.5</x:v>
      </x:c>
      <x:c r="J733" t="str">
        <x:v>Worked</x:v>
      </x:c>
      <x:c r="K733" t="str">
        <x:v>Employee 2267; home branch Thurrock; assigned role Operative Skilled | Deployment branch: Thurrock | Actual role: Operative Skilled | Jobs: 396388 | Customers: Ministry of Defence | Actual hours: 8.5; source records: 1</x:v>
      </x:c>
      <x:c r="L733" t="str">
        <x:v>Include</x:v>
      </x:c>
      <x:c r="M733"/>
      <x:c r="N733"/>
    </x:row>
    <x:row r="734">
      <x:c r="A734" t="str">
        <x:v>G Disbrey|2026-05-08</x:v>
      </x:c>
      <x:c r="B734" s="888" t="n">
        <x:v>46150</x:v>
      </x:c>
      <x:c r="C734" t="str">
        <x:v>G Disbrey</x:v>
      </x:c>
      <x:c r="D734" t="str">
        <x:v>Permanent</x:v>
      </x:c>
      <x:c r="E734" t="str">
        <x:v>Thurrock</x:v>
      </x:c>
      <x:c r="F734" t="str">
        <x:v>Operative Skilled</x:v>
      </x:c>
      <x:c r="G734" t="str">
        <x:v>398532</x:v>
      </x:c>
      <x:c r="H734" t="str">
        <x:v>Southwark Local Elections 2026</x:v>
      </x:c>
      <x:c r="I734" s="22" t="n">
        <x:v>9.5</x:v>
      </x:c>
      <x:c r="J734" t="str">
        <x:v>Worked</x:v>
      </x:c>
      <x:c r="K734" t="str">
        <x:v>Employee 2267; home branch Thurrock; assigned role Operative Skilled | Deployment branch: Croydon | Actual role: Operative Skilled | Jobs: 398532 | Customers: Southwark Local Elections 2026 | Actual hours: 9.5; source records: 1</x:v>
      </x:c>
      <x:c r="L734" t="str">
        <x:v>Include</x:v>
      </x:c>
      <x:c r="M734"/>
      <x:c r="N734"/>
    </x:row>
    <x:row r="735">
      <x:c r="A735" t="str">
        <x:v>G Disbrey|2026-05-11</x:v>
      </x:c>
      <x:c r="B735" s="888" t="n">
        <x:v>46153</x:v>
      </x:c>
      <x:c r="C735" t="str">
        <x:v>G Disbrey</x:v>
      </x:c>
      <x:c r="D735" t="str">
        <x:v>Permanent</x:v>
      </x:c>
      <x:c r="E735" t="str">
        <x:v>Thurrock</x:v>
      </x:c>
      <x:c r="F735" t="str">
        <x:v>Operative Skilled</x:v>
      </x:c>
      <x:c r="G735" t="str">
        <x:v>397246</x:v>
      </x:c>
      <x:c r="H735" t="str">
        <x:v>Ministry of Defence</x:v>
      </x:c>
      <x:c r="I735" s="22" t="n">
        <x:v>9.5</x:v>
      </x:c>
      <x:c r="J735" t="str">
        <x:v>Worked</x:v>
      </x:c>
      <x:c r="K735" t="str">
        <x:v>Employee 2267; home branch Thurrock; assigned role Operative Skilled | Deployment branch: Thurrock | Actual role: Operative Skilled | Jobs: 397246 | Customers: Ministry of Defence | Actual hours: 9.5; source records: 1</x:v>
      </x:c>
      <x:c r="L735" t="str">
        <x:v>Include</x:v>
      </x:c>
      <x:c r="M735"/>
      <x:c r="N735"/>
    </x:row>
    <x:row r="736">
      <x:c r="A736" t="str">
        <x:v>G Disbrey|2026-05-12</x:v>
      </x:c>
      <x:c r="B736" s="888" t="n">
        <x:v>46154</x:v>
      </x:c>
      <x:c r="C736" t="str">
        <x:v>G Disbrey</x:v>
      </x:c>
      <x:c r="D736" t="str">
        <x:v>Permanent</x:v>
      </x:c>
      <x:c r="E736" t="str">
        <x:v>Thurrock</x:v>
      </x:c>
      <x:c r="F736" t="str">
        <x:v>Operative Skilled</x:v>
      </x:c>
      <x:c r="G736" t="str">
        <x:v>397246</x:v>
      </x:c>
      <x:c r="H736" t="str">
        <x:v>Ministry of Defence</x:v>
      </x:c>
      <x:c r="I736" s="22" t="n">
        <x:v>9</x:v>
      </x:c>
      <x:c r="J736" t="str">
        <x:v>Worked</x:v>
      </x:c>
      <x:c r="K736" t="str">
        <x:v>Employee 2267; home branch Thurrock; assigned role Operative Skilled | Deployment branch: Thurrock | Actual role: Operative Skilled | Jobs: 397246 | Customers: Ministry of Defence | Actual hours: 9.0; source records: 1</x:v>
      </x:c>
      <x:c r="L736" t="str">
        <x:v>Include</x:v>
      </x:c>
      <x:c r="M736"/>
      <x:c r="N736"/>
    </x:row>
    <x:row r="737">
      <x:c r="A737" t="str">
        <x:v>G Disbrey|2026-05-13</x:v>
      </x:c>
      <x:c r="B737" s="888" t="n">
        <x:v>46155</x:v>
      </x:c>
      <x:c r="C737" t="str">
        <x:v>G Disbrey</x:v>
      </x:c>
      <x:c r="D737" t="str">
        <x:v>Permanent</x:v>
      </x:c>
      <x:c r="E737" t="str">
        <x:v>Thurrock</x:v>
      </x:c>
      <x:c r="F737" t="str">
        <x:v>Operative Skilled</x:v>
      </x:c>
      <x:c r="G737" t="str">
        <x:v>401573</x:v>
      </x:c>
      <x:c r="H737" t="str">
        <x:v>JP Morgan Limited</x:v>
      </x:c>
      <x:c r="I737" s="22" t="n">
        <x:v>8.5</x:v>
      </x:c>
      <x:c r="J737" t="str">
        <x:v>Worked</x:v>
      </x:c>
      <x:c r="K737" t="str">
        <x:v>Employee 2267; home branch Thurrock; assigned role Operative Skilled | Deployment branch: Thurrock | Actual role: Operative Skilled | Jobs: 401573 | Customers: JP Morgan Limited | Actual hours: 8.5; source records: 1</x:v>
      </x:c>
      <x:c r="L737" t="str">
        <x:v>Include</x:v>
      </x:c>
      <x:c r="M737"/>
      <x:c r="N737"/>
    </x:row>
    <x:row r="738">
      <x:c r="A738" t="str">
        <x:v>G Disbrey|2026-05-14</x:v>
      </x:c>
      <x:c r="B738" s="888" t="n">
        <x:v>46156</x:v>
      </x:c>
      <x:c r="C738" t="str">
        <x:v>G Disbrey</x:v>
      </x:c>
      <x:c r="D738" t="str">
        <x:v>Permanent</x:v>
      </x:c>
      <x:c r="E738" t="str">
        <x:v>Thurrock</x:v>
      </x:c>
      <x:c r="F738" t="str">
        <x:v>Operative Skilled</x:v>
      </x:c>
      <x:c r="G738"/>
      <x:c r="H738"/>
      <x:c r="I738" s="22" t="n">
        <x:v>0</x:v>
      </x:c>
      <x:c r="J738" t="str">
        <x:v>Annual leave</x:v>
      </x:c>
      <x:c r="K738" t="str">
        <x:v>Employee 2267; home branch Thurrock; assigned role Operative Skilled | Leave: Annual Leave (Days) | Leave calendar basis: Fixed schedule</x:v>
      </x:c>
      <x:c r="L738" t="str">
        <x:v>Include</x:v>
      </x:c>
      <x:c r="M738"/>
      <x:c r="N738"/>
    </x:row>
    <x:row r="739">
      <x:c r="A739" t="str">
        <x:v>G Disbrey|2026-05-15</x:v>
      </x:c>
      <x:c r="B739" s="888" t="n">
        <x:v>46157</x:v>
      </x:c>
      <x:c r="C739" t="str">
        <x:v>G Disbrey</x:v>
      </x:c>
      <x:c r="D739" t="str">
        <x:v>Permanent</x:v>
      </x:c>
      <x:c r="E739" t="str">
        <x:v>Thurrock</x:v>
      </x:c>
      <x:c r="F739" t="str">
        <x:v>Operative Skilled</x:v>
      </x:c>
      <x:c r="G739" t="str">
        <x:v>402162</x:v>
      </x:c>
      <x:c r="H739" t="str">
        <x:v>The Financial Conduct Authority</x:v>
      </x:c>
      <x:c r="I739" s="22" t="n">
        <x:v>9.5</x:v>
      </x:c>
      <x:c r="J739" t="str">
        <x:v>Worked</x:v>
      </x:c>
      <x:c r="K739" t="str">
        <x:v>Employee 2267; home branch Thurrock; assigned role Operative Skilled | Deployment branch: Thurrock | Actual role: Operative Skilled | Jobs: 402162 | Customers: The Financial Conduct Authority | Actual hours: 9.5; source records: 1</x:v>
      </x:c>
      <x:c r="L739" t="str">
        <x:v>Include</x:v>
      </x:c>
      <x:c r="M739"/>
      <x:c r="N739"/>
    </x:row>
    <x:row r="740">
      <x:c r="A740" t="str">
        <x:v>G Disbrey|2026-05-16</x:v>
      </x:c>
      <x:c r="B740" s="888" t="n">
        <x:v>46158</x:v>
      </x:c>
      <x:c r="C740" t="str">
        <x:v>G Disbrey</x:v>
      </x:c>
      <x:c r="D740" t="str">
        <x:v>Permanent</x:v>
      </x:c>
      <x:c r="E740" t="str">
        <x:v>Thurrock</x:v>
      </x:c>
      <x:c r="F740" t="str">
        <x:v>Operative Skilled</x:v>
      </x:c>
      <x:c r="G740" t="str">
        <x:v>402162</x:v>
      </x:c>
      <x:c r="H740" t="str">
        <x:v>The Financial Conduct Authority</x:v>
      </x:c>
      <x:c r="I740" s="22" t="n">
        <x:v>8.5</x:v>
      </x:c>
      <x:c r="J740" t="str">
        <x:v>Worked</x:v>
      </x:c>
      <x:c r="K740" t="str">
        <x:v>Employee 2267; home branch Thurrock; assigned role Operative Skilled | Deployment branch: Thurrock | Actual role: Operative Skilled | Jobs: 402162 | Customers: The Financial Conduct Authority | Actual hours: 8.5; source records: 1</x:v>
      </x:c>
      <x:c r="L740" t="str">
        <x:v>Include</x:v>
      </x:c>
      <x:c r="M740"/>
      <x:c r="N740"/>
    </x:row>
    <x:row r="741">
      <x:c r="A741" t="str">
        <x:v>G Disbrey|2026-05-17</x:v>
      </x:c>
      <x:c r="B741" s="888" t="n">
        <x:v>46159</x:v>
      </x:c>
      <x:c r="C741" t="str">
        <x:v>G Disbrey</x:v>
      </x:c>
      <x:c r="D741" t="str">
        <x:v>Permanent</x:v>
      </x:c>
      <x:c r="E741" t="str">
        <x:v>Thurrock</x:v>
      </x:c>
      <x:c r="F741" t="str">
        <x:v>Operative Skilled</x:v>
      </x:c>
      <x:c r="G741" t="str">
        <x:v>402162</x:v>
      </x:c>
      <x:c r="H741" t="str">
        <x:v>The Financial Conduct Authority</x:v>
      </x:c>
      <x:c r="I741" s="22" t="n">
        <x:v>8.5</x:v>
      </x:c>
      <x:c r="J741" t="str">
        <x:v>Worked</x:v>
      </x:c>
      <x:c r="K741" t="str">
        <x:v>Employee 2267; home branch Thurrock; assigned role Operative Skilled | Deployment branch: Thurrock | Actual role: Operative Skilled | Jobs: 402162 | Customers: The Financial Conduct Authority | Actual hours: 8.5; source records: 1</x:v>
      </x:c>
      <x:c r="L741" t="str">
        <x:v>Include</x:v>
      </x:c>
      <x:c r="M741"/>
      <x:c r="N741"/>
    </x:row>
    <x:row r="742">
      <x:c r="A742" t="str">
        <x:v>G Disbrey|2026-05-18</x:v>
      </x:c>
      <x:c r="B742" s="888" t="n">
        <x:v>46160</x:v>
      </x:c>
      <x:c r="C742" t="str">
        <x:v>G Disbrey</x:v>
      </x:c>
      <x:c r="D742" t="str">
        <x:v>Permanent</x:v>
      </x:c>
      <x:c r="E742" t="str">
        <x:v>Thurrock</x:v>
      </x:c>
      <x:c r="F742" t="str">
        <x:v>Operative Skilled</x:v>
      </x:c>
      <x:c r="G742" t="str">
        <x:v>397246</x:v>
      </x:c>
      <x:c r="H742" t="str">
        <x:v>Ministry of Defence</x:v>
      </x:c>
      <x:c r="I742" s="22" t="n">
        <x:v>8</x:v>
      </x:c>
      <x:c r="J742" t="str">
        <x:v>Worked</x:v>
      </x:c>
      <x:c r="K742" t="str">
        <x:v>Employee 2267; home branch Thurrock; assigned role Operative Skilled | Deployment branch: Thurrock | Actual role: Operative Skilled | Jobs: 397246 | Customers: Ministry of Defence | Actual hours: 8.0; source records: 1</x:v>
      </x:c>
      <x:c r="L742" t="str">
        <x:v>Include</x:v>
      </x:c>
      <x:c r="M742"/>
      <x:c r="N742"/>
    </x:row>
    <x:row r="743">
      <x:c r="A743" t="str">
        <x:v>G Disbrey|2026-05-19</x:v>
      </x:c>
      <x:c r="B743" s="888" t="n">
        <x:v>46161</x:v>
      </x:c>
      <x:c r="C743" t="str">
        <x:v>G Disbrey</x:v>
      </x:c>
      <x:c r="D743" t="str">
        <x:v>Permanent</x:v>
      </x:c>
      <x:c r="E743" t="str">
        <x:v>Thurrock</x:v>
      </x:c>
      <x:c r="F743" t="str">
        <x:v>Operative Skilled</x:v>
      </x:c>
      <x:c r="G743" t="str">
        <x:v>397246</x:v>
      </x:c>
      <x:c r="H743" t="str">
        <x:v>Ministry of Defence</x:v>
      </x:c>
      <x:c r="I743" s="22" t="n">
        <x:v>8.5</x:v>
      </x:c>
      <x:c r="J743" t="str">
        <x:v>Worked</x:v>
      </x:c>
      <x:c r="K743" t="str">
        <x:v>Employee 2267; home branch Thurrock; assigned role Operative Skilled | Deployment branch: Thurrock | Actual role: Operative Skilled | Jobs: 397246 | Customers: Ministry of Defence | Actual hours: 8.5; source records: 1</x:v>
      </x:c>
      <x:c r="L743" t="str">
        <x:v>Include</x:v>
      </x:c>
      <x:c r="M743"/>
      <x:c r="N743"/>
    </x:row>
    <x:row r="744">
      <x:c r="A744" t="str">
        <x:v>G Disbrey|2026-05-20</x:v>
      </x:c>
      <x:c r="B744" s="888" t="n">
        <x:v>46162</x:v>
      </x:c>
      <x:c r="C744" t="str">
        <x:v>G Disbrey</x:v>
      </x:c>
      <x:c r="D744" t="str">
        <x:v>Permanent</x:v>
      </x:c>
      <x:c r="E744" t="str">
        <x:v>Thurrock</x:v>
      </x:c>
      <x:c r="F744" t="str">
        <x:v>Operative Skilled</x:v>
      </x:c>
      <x:c r="G744" t="str">
        <x:v>397246</x:v>
      </x:c>
      <x:c r="H744" t="str">
        <x:v>Ministry of Defence</x:v>
      </x:c>
      <x:c r="I744" s="22" t="n">
        <x:v>8.5</x:v>
      </x:c>
      <x:c r="J744" t="str">
        <x:v>Worked</x:v>
      </x:c>
      <x:c r="K744" t="str">
        <x:v>Employee 2267; home branch Thurrock; assigned role Operative Skilled | Deployment branch: Thurrock | Actual role: Operative Skilled | Jobs: 397246 | Customers: Ministry of Defence | Actual hours: 8.5; source records: 1</x:v>
      </x:c>
      <x:c r="L744" t="str">
        <x:v>Include</x:v>
      </x:c>
      <x:c r="M744"/>
      <x:c r="N744"/>
    </x:row>
    <x:row r="745">
      <x:c r="A745" t="str">
        <x:v>G Disbrey|2026-05-21</x:v>
      </x:c>
      <x:c r="B745" s="888" t="n">
        <x:v>46163</x:v>
      </x:c>
      <x:c r="C745" t="str">
        <x:v>G Disbrey</x:v>
      </x:c>
      <x:c r="D745" t="str">
        <x:v>Permanent</x:v>
      </x:c>
      <x:c r="E745" t="str">
        <x:v>Thurrock</x:v>
      </x:c>
      <x:c r="F745" t="str">
        <x:v>Operative Skilled</x:v>
      </x:c>
      <x:c r="G745" t="str">
        <x:v>397246</x:v>
      </x:c>
      <x:c r="H745" t="str">
        <x:v>Ministry of Defence</x:v>
      </x:c>
      <x:c r="I745" s="22" t="n">
        <x:v>8.5</x:v>
      </x:c>
      <x:c r="J745" t="str">
        <x:v>Worked</x:v>
      </x:c>
      <x:c r="K745" t="str">
        <x:v>Employee 2267; home branch Thurrock; assigned role Operative Skilled | Deployment branch: Thurrock | Actual role: Operative Skilled | Jobs: 397246 | Customers: Ministry of Defence | Actual hours: 8.5; source records: 1</x:v>
      </x:c>
      <x:c r="L745" t="str">
        <x:v>Include</x:v>
      </x:c>
      <x:c r="M745"/>
      <x:c r="N745"/>
    </x:row>
    <x:row r="746">
      <x:c r="A746" t="str">
        <x:v>G Disbrey|2026-05-22</x:v>
      </x:c>
      <x:c r="B746" s="888" t="n">
        <x:v>46164</x:v>
      </x:c>
      <x:c r="C746" t="str">
        <x:v>G Disbrey</x:v>
      </x:c>
      <x:c r="D746" t="str">
        <x:v>Permanent</x:v>
      </x:c>
      <x:c r="E746" t="str">
        <x:v>Thurrock</x:v>
      </x:c>
      <x:c r="F746" t="str">
        <x:v>Operative Skilled</x:v>
      </x:c>
      <x:c r="G746" t="str">
        <x:v>402356</x:v>
      </x:c>
      <x:c r="H746" t="str">
        <x:v>The Financial Conduct Authority</x:v>
      </x:c>
      <x:c r="I746" s="22" t="n">
        <x:v>3</x:v>
      </x:c>
      <x:c r="J746" t="str">
        <x:v>Worked</x:v>
      </x:c>
      <x:c r="K746" t="str">
        <x:v>Employee 2267; home branch Thurrock; assigned role Operative Skilled | Deployment branch: Thurrock | Actual role: Operative Skilled | Jobs: 402356 | Customers: The Financial Conduct Authority | Actual hours: 3.0; source records: 1</x:v>
      </x:c>
      <x:c r="L746" t="str">
        <x:v>Include</x:v>
      </x:c>
      <x:c r="M746"/>
      <x:c r="N746"/>
    </x:row>
    <x:row r="747">
      <x:c r="A747" t="str">
        <x:v>G Disbrey|2026-05-23</x:v>
      </x:c>
      <x:c r="B747" s="888" t="n">
        <x:v>46165</x:v>
      </x:c>
      <x:c r="C747" t="str">
        <x:v>G Disbrey</x:v>
      </x:c>
      <x:c r="D747" t="str">
        <x:v>Permanent</x:v>
      </x:c>
      <x:c r="E747" t="str">
        <x:v>Thurrock</x:v>
      </x:c>
      <x:c r="F747" t="str">
        <x:v>Operative Skilled</x:v>
      </x:c>
      <x:c r="G747" t="str">
        <x:v>402356</x:v>
      </x:c>
      <x:c r="H747" t="str">
        <x:v>The Financial Conduct Authority</x:v>
      </x:c>
      <x:c r="I747" s="22" t="n">
        <x:v>5.5</x:v>
      </x:c>
      <x:c r="J747" t="str">
        <x:v>Worked</x:v>
      </x:c>
      <x:c r="K747" t="str">
        <x:v>Employee 2267; home branch Thurrock; assigned role Operative Skilled | Deployment branch: Thurrock | Actual role: Operative Skilled | Jobs: 402356 | Customers: The Financial Conduct Authority | Actual hours: 5.5; source records: 1</x:v>
      </x:c>
      <x:c r="L747" t="str">
        <x:v>Include</x:v>
      </x:c>
      <x:c r="M747"/>
      <x:c r="N747"/>
    </x:row>
    <x:row r="748">
      <x:c r="A748" t="str">
        <x:v>G Disbrey|2026-05-26</x:v>
      </x:c>
      <x:c r="B748" s="888" t="n">
        <x:v>46168</x:v>
      </x:c>
      <x:c r="C748" t="str">
        <x:v>G Disbrey</x:v>
      </x:c>
      <x:c r="D748" t="str">
        <x:v>Permanent</x:v>
      </x:c>
      <x:c r="E748" t="str">
        <x:v>Thurrock</x:v>
      </x:c>
      <x:c r="F748" t="str">
        <x:v>Operative Skilled</x:v>
      </x:c>
      <x:c r="G748" t="str">
        <x:v>397246</x:v>
      </x:c>
      <x:c r="H748" t="str">
        <x:v>Ministry of Defence</x:v>
      </x:c>
      <x:c r="I748" s="22" t="n">
        <x:v>8.5</x:v>
      </x:c>
      <x:c r="J748" t="str">
        <x:v>Worked</x:v>
      </x:c>
      <x:c r="K748" t="str">
        <x:v>Employee 2267; home branch Thurrock; assigned role Operative Skilled | Deployment branch: Thurrock | Actual role: Operative Skilled | Jobs: 397246 | Customers: Ministry of Defence | Actual hours: 8.5; source records: 1</x:v>
      </x:c>
      <x:c r="L748" t="str">
        <x:v>Include</x:v>
      </x:c>
      <x:c r="M748"/>
      <x:c r="N748"/>
    </x:row>
    <x:row r="749">
      <x:c r="A749" t="str">
        <x:v>G Disbrey|2026-05-27</x:v>
      </x:c>
      <x:c r="B749" s="888" t="n">
        <x:v>46169</x:v>
      </x:c>
      <x:c r="C749" t="str">
        <x:v>G Disbrey</x:v>
      </x:c>
      <x:c r="D749" t="str">
        <x:v>Permanent</x:v>
      </x:c>
      <x:c r="E749" t="str">
        <x:v>Thurrock</x:v>
      </x:c>
      <x:c r="F749" t="str">
        <x:v>Operative Skilled</x:v>
      </x:c>
      <x:c r="G749"/>
      <x:c r="H749"/>
      <x:c r="I749" s="22" t="n">
        <x:v>0</x:v>
      </x:c>
      <x:c r="J749" t="str">
        <x:v>Annual leave</x:v>
      </x:c>
      <x:c r="K749" t="str">
        <x:v>Employee 2267; home branch Thurrock; assigned role Operative Skilled | Leave: Annual Leave (Days) | Leave calendar basis: Fixed schedule</x:v>
      </x:c>
      <x:c r="L749" t="str">
        <x:v>Include</x:v>
      </x:c>
      <x:c r="M749"/>
      <x:c r="N749"/>
    </x:row>
    <x:row r="750">
      <x:c r="A750" t="str">
        <x:v>G Disbrey|2026-05-28</x:v>
      </x:c>
      <x:c r="B750" s="888" t="n">
        <x:v>46170</x:v>
      </x:c>
      <x:c r="C750" t="str">
        <x:v>G Disbrey</x:v>
      </x:c>
      <x:c r="D750" t="str">
        <x:v>Permanent</x:v>
      </x:c>
      <x:c r="E750" t="str">
        <x:v>Thurrock</x:v>
      </x:c>
      <x:c r="F750" t="str">
        <x:v>Operative Skilled</x:v>
      </x:c>
      <x:c r="G750" t="str">
        <x:v>402418</x:v>
      </x:c>
      <x:c r="H750" t="str">
        <x:v>MVF Global</x:v>
      </x:c>
      <x:c r="I750" s="22" t="n">
        <x:v>8</x:v>
      </x:c>
      <x:c r="J750" t="str">
        <x:v>Worked</x:v>
      </x:c>
      <x:c r="K750" t="str">
        <x:v>Employee 2267; home branch Thurrock; assigned role Operative Skilled | Deployment branch: Thurrock | Actual role: Operative Skilled | Jobs: 402418 | Customers: MVF Global | Actual hours: 8.0; source records: 1</x:v>
      </x:c>
      <x:c r="L750" t="str">
        <x:v>Include</x:v>
      </x:c>
      <x:c r="M750"/>
      <x:c r="N750"/>
    </x:row>
    <x:row r="751">
      <x:c r="A751" t="str">
        <x:v>G Disbrey|2026-05-29</x:v>
      </x:c>
      <x:c r="B751" s="888" t="n">
        <x:v>46171</x:v>
      </x:c>
      <x:c r="C751" t="str">
        <x:v>G Disbrey</x:v>
      </x:c>
      <x:c r="D751" t="str">
        <x:v>Permanent</x:v>
      </x:c>
      <x:c r="E751" t="str">
        <x:v>Thurrock</x:v>
      </x:c>
      <x:c r="F751" t="str">
        <x:v>Operative Skilled</x:v>
      </x:c>
      <x:c r="G751" t="str">
        <x:v>398210A</x:v>
      </x:c>
      <x:c r="H751" t="str">
        <x:v>London Metropolitan University</x:v>
      </x:c>
      <x:c r="I751" s="22" t="n">
        <x:v>7.5</x:v>
      </x:c>
      <x:c r="J751" t="str">
        <x:v>Worked</x:v>
      </x:c>
      <x:c r="K751" t="str">
        <x:v>Employee 2267; home branch Thurrock; assigned role Operative Skilled | Deployment branch: Thurrock | Actual role: Operative Skilled | Jobs: 398210A | Customers: London Metropolitan University | Actual hours: 7.5; source records: 1</x:v>
      </x:c>
      <x:c r="L751" t="str">
        <x:v>Include</x:v>
      </x:c>
      <x:c r="M751"/>
      <x:c r="N751"/>
    </x:row>
    <x:row r="752">
      <x:c r="A752" t="str">
        <x:v>G Sawell (C1)|2026-05-01</x:v>
      </x:c>
      <x:c r="B752" s="888" t="n">
        <x:v>46143</x:v>
      </x:c>
      <x:c r="C752" t="str">
        <x:v>G Sawell (C1)</x:v>
      </x:c>
      <x:c r="D752" t="str">
        <x:v>Permanent</x:v>
      </x:c>
      <x:c r="E752" t="str">
        <x:v>Croydon</x:v>
      </x:c>
      <x:c r="F752" t="str">
        <x:v>Operative Driver</x:v>
      </x:c>
      <x:c r="G752" t="str">
        <x:v>399451K</x:v>
      </x:c>
      <x:c r="H752" t="str">
        <x:v>Royal Borough of Kensington and Chelsea</x:v>
      </x:c>
      <x:c r="I752" s="22" t="n">
        <x:v>13.5</x:v>
      </x:c>
      <x:c r="J752" t="str">
        <x:v>Worked</x:v>
      </x:c>
      <x:c r="K752" t="str">
        <x:v>Employee 2587; home branch Croydon; assigned role Operative Driver | Deployment branch: Croydon | Actual role: Operative Driver | Jobs: 399451K | Customers: Royal Borough of Kensington and Chelsea | Actual hours: 13.5; source records: 1</x:v>
      </x:c>
      <x:c r="L752" t="str">
        <x:v>Include</x:v>
      </x:c>
      <x:c r="M752"/>
      <x:c r="N752"/>
    </x:row>
    <x:row r="753">
      <x:c r="A753" t="str">
        <x:v>G Sawell (C1)|2026-05-05</x:v>
      </x:c>
      <x:c r="B753" s="888" t="n">
        <x:v>46147</x:v>
      </x:c>
      <x:c r="C753" t="str">
        <x:v>G Sawell (C1)</x:v>
      </x:c>
      <x:c r="D753" t="str">
        <x:v>Permanent</x:v>
      </x:c>
      <x:c r="E753" t="str">
        <x:v>Croydon</x:v>
      </x:c>
      <x:c r="F753" t="str">
        <x:v>Operative Driver</x:v>
      </x:c>
      <x:c r="G753" t="str">
        <x:v>384900A</x:v>
      </x:c>
      <x:c r="H753" t="str">
        <x:v>London Borough of Croydon</x:v>
      </x:c>
      <x:c r="I753" s="22" t="n">
        <x:v>7</x:v>
      </x:c>
      <x:c r="J753" t="str">
        <x:v>Worked</x:v>
      </x:c>
      <x:c r="K753" t="str">
        <x:v>Employee 2587; home branch Croydon; assigned role Operative Driver | Deployment branch: Croydon | Actual role: Operative Driver | Jobs: 384900A | Customers: London Borough of Croydon | Actual hours: 7.0; source records: 1</x:v>
      </x:c>
      <x:c r="L753" t="str">
        <x:v>Include</x:v>
      </x:c>
      <x:c r="M753"/>
      <x:c r="N753"/>
    </x:row>
    <x:row r="754">
      <x:c r="A754" t="str">
        <x:v>G Sawell (C1)|2026-05-06</x:v>
      </x:c>
      <x:c r="B754" s="888" t="n">
        <x:v>46148</x:v>
      </x:c>
      <x:c r="C754" t="str">
        <x:v>G Sawell (C1)</x:v>
      </x:c>
      <x:c r="D754" t="str">
        <x:v>Permanent</x:v>
      </x:c>
      <x:c r="E754" t="str">
        <x:v>Croydon</x:v>
      </x:c>
      <x:c r="F754" t="str">
        <x:v>Operative Driver</x:v>
      </x:c>
      <x:c r="G754" t="str">
        <x:v>384900A</x:v>
      </x:c>
      <x:c r="H754" t="str">
        <x:v>London Borough of Croydon</x:v>
      </x:c>
      <x:c r="I754" s="22" t="n">
        <x:v>6</x:v>
      </x:c>
      <x:c r="J754" t="str">
        <x:v>Worked</x:v>
      </x:c>
      <x:c r="K754" t="str">
        <x:v>Employee 2587; home branch Croydon; assigned role Operative Driver | Deployment branch: Croydon | Actual role: Operative Driver | Jobs: 384900A | Customers: London Borough of Croydon | Actual hours: 6.0; source records: 1</x:v>
      </x:c>
      <x:c r="L754" t="str">
        <x:v>Include</x:v>
      </x:c>
      <x:c r="M754"/>
      <x:c r="N754"/>
    </x:row>
    <x:row r="755">
      <x:c r="A755" t="str">
        <x:v>G Sawell (C1)|2026-05-07</x:v>
      </x:c>
      <x:c r="B755" s="888" t="n">
        <x:v>46149</x:v>
      </x:c>
      <x:c r="C755" t="str">
        <x:v>G Sawell (C1)</x:v>
      </x:c>
      <x:c r="D755" t="str">
        <x:v>Permanent</x:v>
      </x:c>
      <x:c r="E755" t="str">
        <x:v>Croydon</x:v>
      </x:c>
      <x:c r="F755" t="str">
        <x:v>Operative Driver</x:v>
      </x:c>
      <x:c r="G755" t="str">
        <x:v>384900A</x:v>
      </x:c>
      <x:c r="H755" t="str">
        <x:v>London Borough of Croydon</x:v>
      </x:c>
      <x:c r="I755" s="22" t="n">
        <x:v>9</x:v>
      </x:c>
      <x:c r="J755" t="str">
        <x:v>Worked</x:v>
      </x:c>
      <x:c r="K755" t="str">
        <x:v>Employee 2587; home branch Croydon; assigned role Operative Driver | Deployment branch: Croydon | Actual role: Operative Driver | Jobs: 384900A | Customers: London Borough of Croydon | Actual hours: 9.0; source records: 1</x:v>
      </x:c>
      <x:c r="L755" t="str">
        <x:v>Include</x:v>
      </x:c>
      <x:c r="M755"/>
      <x:c r="N755"/>
    </x:row>
    <x:row r="756">
      <x:c r="A756" t="str">
        <x:v>G Sawell (C1)|2026-05-08</x:v>
      </x:c>
      <x:c r="B756" s="888" t="n">
        <x:v>46150</x:v>
      </x:c>
      <x:c r="C756" t="str">
        <x:v>G Sawell (C1)</x:v>
      </x:c>
      <x:c r="D756" t="str">
        <x:v>Permanent</x:v>
      </x:c>
      <x:c r="E756" t="str">
        <x:v>Croydon</x:v>
      </x:c>
      <x:c r="F756" t="str">
        <x:v>Operative Driver</x:v>
      </x:c>
      <x:c r="G756" t="str">
        <x:v>384900A</x:v>
      </x:c>
      <x:c r="H756" t="str">
        <x:v>London Borough of Croydon</x:v>
      </x:c>
      <x:c r="I756" s="22" t="n">
        <x:v>6</x:v>
      </x:c>
      <x:c r="J756" t="str">
        <x:v>Worked</x:v>
      </x:c>
      <x:c r="K756" t="str">
        <x:v>Employee 2587; home branch Croydon; assigned role Operative Driver | Deployment branch: Croydon | Actual role: Operative Driver | Jobs: 384900A | Customers: London Borough of Croydon | Actual hours: 6.0; source records: 1</x:v>
      </x:c>
      <x:c r="L756" t="str">
        <x:v>Include</x:v>
      </x:c>
      <x:c r="M756"/>
      <x:c r="N756"/>
    </x:row>
    <x:row r="757">
      <x:c r="A757" t="str">
        <x:v>G Sawell (C1)|2026-05-09</x:v>
      </x:c>
      <x:c r="B757" s="888" t="n">
        <x:v>46151</x:v>
      </x:c>
      <x:c r="C757" t="str">
        <x:v>G Sawell (C1)</x:v>
      </x:c>
      <x:c r="D757" t="str">
        <x:v>Permanent</x:v>
      </x:c>
      <x:c r="E757" t="str">
        <x:v>Croydon</x:v>
      </x:c>
      <x:c r="F757" t="str">
        <x:v>Operative Driver</x:v>
      </x:c>
      <x:c r="G757" t="str">
        <x:v>384900A</x:v>
      </x:c>
      <x:c r="H757" t="str">
        <x:v>London Borough of Croydon</x:v>
      </x:c>
      <x:c r="I757" s="22" t="n">
        <x:v>5</x:v>
      </x:c>
      <x:c r="J757" t="str">
        <x:v>Worked</x:v>
      </x:c>
      <x:c r="K757" t="str">
        <x:v>Employee 2587; home branch Croydon; assigned role Operative Driver | Deployment branch: Croydon | Actual role: Operative Driver | Jobs: 384900A | Customers: London Borough of Croydon | Actual hours: 5.0; source records: 1</x:v>
      </x:c>
      <x:c r="L757" t="str">
        <x:v>Include</x:v>
      </x:c>
      <x:c r="M757"/>
      <x:c r="N757"/>
    </x:row>
    <x:row r="758">
      <x:c r="A758" t="str">
        <x:v>G Sawell (C1)|2026-05-11</x:v>
      </x:c>
      <x:c r="B758" s="888" t="n">
        <x:v>46153</x:v>
      </x:c>
      <x:c r="C758" t="str">
        <x:v>G Sawell (C1)</x:v>
      </x:c>
      <x:c r="D758" t="str">
        <x:v>Permanent</x:v>
      </x:c>
      <x:c r="E758" t="str">
        <x:v>Croydon</x:v>
      </x:c>
      <x:c r="F758" t="str">
        <x:v>Operative Driver</x:v>
      </x:c>
      <x:c r="G758" t="str">
        <x:v>384900A</x:v>
      </x:c>
      <x:c r="H758" t="str">
        <x:v>London Borough of Croydon</x:v>
      </x:c>
      <x:c r="I758" s="22" t="n">
        <x:v>7</x:v>
      </x:c>
      <x:c r="J758" t="str">
        <x:v>Worked</x:v>
      </x:c>
      <x:c r="K758" t="str">
        <x:v>Employee 2587; home branch Croydon; assigned role Operative Driver | Deployment branch: Croydon | Actual role: Operative Driver | Jobs: 384900A | Customers: London Borough of Croydon | Actual hours: 7.0; source records: 1</x:v>
      </x:c>
      <x:c r="L758" t="str">
        <x:v>Include</x:v>
      </x:c>
      <x:c r="M758"/>
      <x:c r="N758"/>
    </x:row>
    <x:row r="759">
      <x:c r="A759" t="str">
        <x:v>G Sawell (C1)|2026-05-12</x:v>
      </x:c>
      <x:c r="B759" s="888" t="n">
        <x:v>46154</x:v>
      </x:c>
      <x:c r="C759" t="str">
        <x:v>G Sawell (C1)</x:v>
      </x:c>
      <x:c r="D759" t="str">
        <x:v>Permanent</x:v>
      </x:c>
      <x:c r="E759" t="str">
        <x:v>Croydon</x:v>
      </x:c>
      <x:c r="F759" t="str">
        <x:v>Operative Driver</x:v>
      </x:c>
      <x:c r="G759" t="str">
        <x:v>399379D, 400679</x:v>
      </x:c>
      <x:c r="H759" t="str">
        <x:v>Restore Harrow Green Oxford  M/W use only; Thames Valley Police</x:v>
      </x:c>
      <x:c r="I759" s="22" t="n">
        <x:v>16.5</x:v>
      </x:c>
      <x:c r="J759" t="str">
        <x:v>Worked — 2 records</x:v>
      </x:c>
      <x:c r="K759" t="str">
        <x:v>Employee 2587; home branch Croydon; assigned role Operative Driver | Deployment branch: Oxford | Actual role: Operative Driver | Jobs: 399379D, 400679 | Customers: Restore Harrow Green Oxford  M/W use only; Thames Valley Police | Actual hours: 16.5; source records: 2</x:v>
      </x:c>
      <x:c r="L759" t="str">
        <x:v>Include</x:v>
      </x:c>
      <x:c r="M759"/>
      <x:c r="N759"/>
    </x:row>
    <x:row r="760">
      <x:c r="A760" t="str">
        <x:v>G Sawell (C1)|2026-05-13</x:v>
      </x:c>
      <x:c r="B760" s="888" t="n">
        <x:v>46155</x:v>
      </x:c>
      <x:c r="C760" t="str">
        <x:v>G Sawell (C1)</x:v>
      </x:c>
      <x:c r="D760" t="str">
        <x:v>Permanent</x:v>
      </x:c>
      <x:c r="E760" t="str">
        <x:v>Croydon</x:v>
      </x:c>
      <x:c r="F760" t="str">
        <x:v>Operative Driver</x:v>
      </x:c>
      <x:c r="G760" t="str">
        <x:v>401916</x:v>
      </x:c>
      <x:c r="H760" t="str">
        <x:v>HSBC - May 2026 Deliveries</x:v>
      </x:c>
      <x:c r="I760" s="22" t="n">
        <x:v>4</x:v>
      </x:c>
      <x:c r="J760" t="str">
        <x:v>Worked</x:v>
      </x:c>
      <x:c r="K760" t="str">
        <x:v>Employee 2587; home branch Croydon; assigned role Operative Driver | Deployment branch: Birmingham | Actual role: Operative Driver | Jobs: 401916 | Customers: HSBC - May 2026 Deliveries | Actual hours: 4.0; source records: 1</x:v>
      </x:c>
      <x:c r="L760" t="str">
        <x:v>Include</x:v>
      </x:c>
      <x:c r="M760"/>
      <x:c r="N760"/>
    </x:row>
    <x:row r="761">
      <x:c r="A761" t="str">
        <x:v>G Sawell (C1)|2026-05-14</x:v>
      </x:c>
      <x:c r="B761" s="888" t="n">
        <x:v>46156</x:v>
      </x:c>
      <x:c r="C761" t="str">
        <x:v>G Sawell (C1)</x:v>
      </x:c>
      <x:c r="D761" t="str">
        <x:v>Permanent</x:v>
      </x:c>
      <x:c r="E761" t="str">
        <x:v>Croydon</x:v>
      </x:c>
      <x:c r="F761" t="str">
        <x:v>Operative Driver</x:v>
      </x:c>
      <x:c r="G761" t="str">
        <x:v>399089</x:v>
      </x:c>
      <x:c r="H761" t="str">
        <x:v>QinetiQ</x:v>
      </x:c>
      <x:c r="I761" s="22" t="n">
        <x:v>6</x:v>
      </x:c>
      <x:c r="J761" t="str">
        <x:v>Worked</x:v>
      </x:c>
      <x:c r="K761" t="str">
        <x:v>Employee 2587; home branch Croydon; assigned role Operative Driver | Deployment branch: Croydon | Actual role: Operative Driver | Jobs: 399089 | Customers: QinetiQ | Actual hours: 6.0; source records: 1</x:v>
      </x:c>
      <x:c r="L761" t="str">
        <x:v>Include</x:v>
      </x:c>
      <x:c r="M761"/>
      <x:c r="N761"/>
    </x:row>
    <x:row r="762">
      <x:c r="A762" t="str">
        <x:v>G Sawell (C1)|2026-05-15</x:v>
      </x:c>
      <x:c r="B762" s="888" t="n">
        <x:v>46157</x:v>
      </x:c>
      <x:c r="C762" t="str">
        <x:v>G Sawell (C1)</x:v>
      </x:c>
      <x:c r="D762" t="str">
        <x:v>Permanent</x:v>
      </x:c>
      <x:c r="E762" t="str">
        <x:v>Croydon</x:v>
      </x:c>
      <x:c r="F762" t="str">
        <x:v>Operative Driver</x:v>
      </x:c>
      <x:c r="G762" t="str">
        <x:v>399089</x:v>
      </x:c>
      <x:c r="H762" t="str">
        <x:v>QinetiQ</x:v>
      </x:c>
      <x:c r="I762" s="22" t="n">
        <x:v>7.5</x:v>
      </x:c>
      <x:c r="J762" t="str">
        <x:v>Worked</x:v>
      </x:c>
      <x:c r="K762" t="str">
        <x:v>Employee 2587; home branch Croydon; assigned role Operative Driver | Deployment branch: Croydon | Actual role: Operative Driver | Jobs: 399089 | Customers: QinetiQ | Actual hours: 7.5; source records: 1</x:v>
      </x:c>
      <x:c r="L762" t="str">
        <x:v>Include</x:v>
      </x:c>
      <x:c r="M762"/>
      <x:c r="N762"/>
    </x:row>
    <x:row r="763">
      <x:c r="A763" t="str">
        <x:v>G Sawell (C1)|2026-05-18</x:v>
      </x:c>
      <x:c r="B763" s="888" t="n">
        <x:v>46160</x:v>
      </x:c>
      <x:c r="C763" t="str">
        <x:v>G Sawell (C1)</x:v>
      </x:c>
      <x:c r="D763" t="str">
        <x:v>Permanent</x:v>
      </x:c>
      <x:c r="E763" t="str">
        <x:v>Croydon</x:v>
      </x:c>
      <x:c r="F763" t="str">
        <x:v>Operative Driver</x:v>
      </x:c>
      <x:c r="G763" t="str">
        <x:v>401671A</x:v>
      </x:c>
      <x:c r="H763" t="str">
        <x:v>Avantor ( CROYDON  MAY  2026 )</x:v>
      </x:c>
      <x:c r="I763" s="22" t="n">
        <x:v>5</x:v>
      </x:c>
      <x:c r="J763" t="str">
        <x:v>Worked</x:v>
      </x:c>
      <x:c r="K763" t="str">
        <x:v>Employee 2587; home branch Croydon; assigned role Operative Driver | Deployment branch: Cambridge | Actual role: Operative Driver | Jobs: 401671A | Customers: Avantor ( CROYDON  MAY  2026 ) | Actual hours: 5.0; source records: 1</x:v>
      </x:c>
      <x:c r="L763" t="str">
        <x:v>Include</x:v>
      </x:c>
      <x:c r="M763"/>
      <x:c r="N763"/>
    </x:row>
    <x:row r="764">
      <x:c r="A764" t="str">
        <x:v>G Sawell (C1)|2026-05-19</x:v>
      </x:c>
      <x:c r="B764" s="888" t="n">
        <x:v>46161</x:v>
      </x:c>
      <x:c r="C764" t="str">
        <x:v>G Sawell (C1)</x:v>
      </x:c>
      <x:c r="D764" t="str">
        <x:v>Permanent</x:v>
      </x:c>
      <x:c r="E764" t="str">
        <x:v>Croydon</x:v>
      </x:c>
      <x:c r="F764" t="str">
        <x:v>Operative Driver</x:v>
      </x:c>
      <x:c r="G764" t="str">
        <x:v>393361C</x:v>
      </x:c>
      <x:c r="H764" t="str">
        <x:v>The Quadrant</x:v>
      </x:c>
      <x:c r="I764" s="22" t="n">
        <x:v>8</x:v>
      </x:c>
      <x:c r="J764" t="str">
        <x:v>Worked</x:v>
      </x:c>
      <x:c r="K764" t="str">
        <x:v>Employee 2587; home branch Croydon; assigned role Operative Driver | Deployment branch: Croydon | Actual role: Operative Porter | Jobs: 393361C | Customers: The Quadrant | Actual hours: 8.0; source records: 1</x:v>
      </x:c>
      <x:c r="L764" t="str">
        <x:v>Include</x:v>
      </x:c>
      <x:c r="M764"/>
      <x:c r="N764"/>
    </x:row>
    <x:row r="765">
      <x:c r="A765" t="str">
        <x:v>G Sawell (C1)|2026-05-20</x:v>
      </x:c>
      <x:c r="B765" s="888" t="n">
        <x:v>46162</x:v>
      </x:c>
      <x:c r="C765" t="str">
        <x:v>G Sawell (C1)</x:v>
      </x:c>
      <x:c r="D765" t="str">
        <x:v>Permanent</x:v>
      </x:c>
      <x:c r="E765" t="str">
        <x:v>Croydon</x:v>
      </x:c>
      <x:c r="F765" t="str">
        <x:v>Operative Driver</x:v>
      </x:c>
      <x:c r="G765" t="str">
        <x:v>401575</x:v>
      </x:c>
      <x:c r="H765" t="str">
        <x:v>Valuation Office Agency</x:v>
      </x:c>
      <x:c r="I765" s="22" t="n">
        <x:v>9.5</x:v>
      </x:c>
      <x:c r="J765" t="str">
        <x:v>Worked</x:v>
      </x:c>
      <x:c r="K765" t="str">
        <x:v>Employee 2587; home branch Croydon; assigned role Operative Driver | Deployment branch: Croydon | Actual role: Operative Driver | Jobs: 401575 | Customers: Valuation Office Agency | Actual hours: 9.5; source records: 1</x:v>
      </x:c>
      <x:c r="L765" t="str">
        <x:v>Include</x:v>
      </x:c>
      <x:c r="M765"/>
      <x:c r="N765"/>
    </x:row>
    <x:row r="766">
      <x:c r="A766" t="str">
        <x:v>G Sawell (C1)|2026-05-21</x:v>
      </x:c>
      <x:c r="B766" s="888" t="n">
        <x:v>46163</x:v>
      </x:c>
      <x:c r="C766" t="str">
        <x:v>G Sawell (C1)</x:v>
      </x:c>
      <x:c r="D766" t="str">
        <x:v>Permanent</x:v>
      </x:c>
      <x:c r="E766" t="str">
        <x:v>Croydon</x:v>
      </x:c>
      <x:c r="F766" t="str">
        <x:v>Operative Driver</x:v>
      </x:c>
      <x:c r="G766" t="str">
        <x:v>401575</x:v>
      </x:c>
      <x:c r="H766" t="str">
        <x:v>Valuation Office Agency</x:v>
      </x:c>
      <x:c r="I766" s="22" t="n">
        <x:v>9</x:v>
      </x:c>
      <x:c r="J766" t="str">
        <x:v>Worked</x:v>
      </x:c>
      <x:c r="K766" t="str">
        <x:v>Employee 2587; home branch Croydon; assigned role Operative Driver | Deployment branch: Croydon | Actual role: Operative Driver | Jobs: 401575 | Customers: Valuation Office Agency | Actual hours: 9.0; source records: 1</x:v>
      </x:c>
      <x:c r="L766" t="str">
        <x:v>Include</x:v>
      </x:c>
      <x:c r="M766"/>
      <x:c r="N766"/>
    </x:row>
    <x:row r="767">
      <x:c r="A767" t="str">
        <x:v>G Sawell (C1)|2026-05-22</x:v>
      </x:c>
      <x:c r="B767" s="888" t="n">
        <x:v>46164</x:v>
      </x:c>
      <x:c r="C767" t="str">
        <x:v>G Sawell (C1)</x:v>
      </x:c>
      <x:c r="D767" t="str">
        <x:v>Permanent</x:v>
      </x:c>
      <x:c r="E767" t="str">
        <x:v>Croydon</x:v>
      </x:c>
      <x:c r="F767" t="str">
        <x:v>Operative Driver</x:v>
      </x:c>
      <x:c r="G767" t="str">
        <x:v>401575</x:v>
      </x:c>
      <x:c r="H767" t="str">
        <x:v>Valuation Office Agency</x:v>
      </x:c>
      <x:c r="I767" s="22" t="n">
        <x:v>7.5</x:v>
      </x:c>
      <x:c r="J767" t="str">
        <x:v>Worked</x:v>
      </x:c>
      <x:c r="K767" t="str">
        <x:v>Employee 2587; home branch Croydon; assigned role Operative Driver | Deployment branch: Croydon | Actual role: Operative Driver | Jobs: 401575 | Customers: Valuation Office Agency | Actual hours: 7.5; source records: 1</x:v>
      </x:c>
      <x:c r="L767" t="str">
        <x:v>Include</x:v>
      </x:c>
      <x:c r="M767"/>
      <x:c r="N767"/>
    </x:row>
    <x:row r="768">
      <x:c r="A768" t="str">
        <x:v>G Sawell (C1)|2026-05-26</x:v>
      </x:c>
      <x:c r="B768" s="888" t="n">
        <x:v>46168</x:v>
      </x:c>
      <x:c r="C768" t="str">
        <x:v>G Sawell (C1)</x:v>
      </x:c>
      <x:c r="D768" t="str">
        <x:v>Permanent</x:v>
      </x:c>
      <x:c r="E768" t="str">
        <x:v>Croydon</x:v>
      </x:c>
      <x:c r="F768" t="str">
        <x:v>Operative Driver</x:v>
      </x:c>
      <x:c r="G768" t="str">
        <x:v>401904</x:v>
      </x:c>
      <x:c r="H768" t="str">
        <x:v>AmTrust Management Services Ltd</x:v>
      </x:c>
      <x:c r="I768" s="22" t="n">
        <x:v>10.5</x:v>
      </x:c>
      <x:c r="J768" t="str">
        <x:v>Worked</x:v>
      </x:c>
      <x:c r="K768" t="str">
        <x:v>Employee 2587; home branch Croydon; assigned role Operative Driver | Deployment branch: Croydon | Actual role: Operative Driver | Jobs: 401904 | Customers: AmTrust Management Services Ltd | Actual hours: 10.5; source records: 1</x:v>
      </x:c>
      <x:c r="L768" t="str">
        <x:v>Include</x:v>
      </x:c>
      <x:c r="M768"/>
      <x:c r="N768"/>
    </x:row>
    <x:row r="769">
      <x:c r="A769" t="str">
        <x:v>G Sawell (C1)|2026-05-27</x:v>
      </x:c>
      <x:c r="B769" s="888" t="n">
        <x:v>46169</x:v>
      </x:c>
      <x:c r="C769" t="str">
        <x:v>G Sawell (C1)</x:v>
      </x:c>
      <x:c r="D769" t="str">
        <x:v>Permanent</x:v>
      </x:c>
      <x:c r="E769" t="str">
        <x:v>Croydon</x:v>
      </x:c>
      <x:c r="F769" t="str">
        <x:v>Operative Driver</x:v>
      </x:c>
      <x:c r="G769" t="str">
        <x:v>399089</x:v>
      </x:c>
      <x:c r="H769" t="str">
        <x:v>QinetiQ</x:v>
      </x:c>
      <x:c r="I769" s="22" t="n">
        <x:v>10</x:v>
      </x:c>
      <x:c r="J769" t="str">
        <x:v>Worked</x:v>
      </x:c>
      <x:c r="K769" t="str">
        <x:v>Employee 2587; home branch Croydon; assigned role Operative Driver | Deployment branch: Croydon | Actual role: Operative Driver | Jobs: 399089 | Customers: QinetiQ | Actual hours: 10.0; source records: 1</x:v>
      </x:c>
      <x:c r="L769" t="str">
        <x:v>Include</x:v>
      </x:c>
      <x:c r="M769"/>
      <x:c r="N769"/>
    </x:row>
    <x:row r="770">
      <x:c r="A770" t="str">
        <x:v>G Sawell (C1)|2026-05-28</x:v>
      </x:c>
      <x:c r="B770" s="888" t="n">
        <x:v>46170</x:v>
      </x:c>
      <x:c r="C770" t="str">
        <x:v>G Sawell (C1)</x:v>
      </x:c>
      <x:c r="D770" t="str">
        <x:v>Permanent</x:v>
      </x:c>
      <x:c r="E770" t="str">
        <x:v>Croydon</x:v>
      </x:c>
      <x:c r="F770" t="str">
        <x:v>Operative Driver</x:v>
      </x:c>
      <x:c r="G770" t="str">
        <x:v>401073</x:v>
      </x:c>
      <x:c r="H770" t="str">
        <x:v>The Cloth Workers Store @ HG</x:v>
      </x:c>
      <x:c r="I770" s="22" t="n">
        <x:v>6</x:v>
      </x:c>
      <x:c r="J770" t="str">
        <x:v>Worked</x:v>
      </x:c>
      <x:c r="K770" t="str">
        <x:v>Employee 2587; home branch Croydon; assigned role Operative Driver | Deployment branch: Thurrock | Actual role: Operative Driver | Jobs: 401073 | Customers: The Cloth Workers Store @ HG | Actual hours: 6.0; source records: 1</x:v>
      </x:c>
      <x:c r="L770" t="str">
        <x:v>Include</x:v>
      </x:c>
      <x:c r="M770"/>
      <x:c r="N770"/>
    </x:row>
    <x:row r="771">
      <x:c r="A771" t="str">
        <x:v>G Sawell (C1)|2026-05-29</x:v>
      </x:c>
      <x:c r="B771" s="888" t="n">
        <x:v>46171</x:v>
      </x:c>
      <x:c r="C771" t="str">
        <x:v>G Sawell (C1)</x:v>
      </x:c>
      <x:c r="D771" t="str">
        <x:v>Permanent</x:v>
      </x:c>
      <x:c r="E771" t="str">
        <x:v>Croydon</x:v>
      </x:c>
      <x:c r="F771" t="str">
        <x:v>Operative Driver</x:v>
      </x:c>
      <x:c r="G771" t="str">
        <x:v>401801</x:v>
      </x:c>
      <x:c r="H771" t="str">
        <x:v>Volt Technologies Ltd</x:v>
      </x:c>
      <x:c r="I771" s="22" t="n">
        <x:v>8.5</x:v>
      </x:c>
      <x:c r="J771" t="str">
        <x:v>Worked</x:v>
      </x:c>
      <x:c r="K771" t="str">
        <x:v>Employee 2587; home branch Croydon; assigned role Operative Driver | Deployment branch: Croydon | Actual role: Operative Driver | Jobs: 401801 | Customers: Volt Technologies Ltd | Actual hours: 8.5; source records: 1</x:v>
      </x:c>
      <x:c r="L771" t="str">
        <x:v>Include</x:v>
      </x:c>
      <x:c r="M771"/>
      <x:c r="N771"/>
    </x:row>
    <x:row r="772">
      <x:c r="A772" t="str">
        <x:v>G Talpos (C1)|2026-05-01</x:v>
      </x:c>
      <x:c r="B772" s="888" t="n">
        <x:v>46143</x:v>
      </x:c>
      <x:c r="C772" t="str">
        <x:v>G Talpos (C1)</x:v>
      </x:c>
      <x:c r="D772" t="str">
        <x:v>Permanent</x:v>
      </x:c>
      <x:c r="E772" t="str">
        <x:v>Thurrock</x:v>
      </x:c>
      <x:c r="F772" t="str">
        <x:v>Operative Driver</x:v>
      </x:c>
      <x:c r="G772"/>
      <x:c r="H772"/>
      <x:c r="I772" s="22" t="n">
        <x:v>0</x:v>
      </x:c>
      <x:c r="J772" t="str">
        <x:v>Annual leave</x:v>
      </x:c>
      <x:c r="K772" t="str">
        <x:v>Employee 2833; home branch Thurrock; assigned role Operative Driver | Leave: Annual Leave (Hours) | Leave calendar basis: Fixed schedule</x:v>
      </x:c>
      <x:c r="L772" t="str">
        <x:v>Include</x:v>
      </x:c>
      <x:c r="M772"/>
      <x:c r="N772"/>
    </x:row>
    <x:row r="773">
      <x:c r="A773" t="str">
        <x:v>G Talpos (C1)|2026-05-06</x:v>
      </x:c>
      <x:c r="B773" s="888" t="n">
        <x:v>46148</x:v>
      </x:c>
      <x:c r="C773" t="str">
        <x:v>G Talpos (C1)</x:v>
      </x:c>
      <x:c r="D773" t="str">
        <x:v>Permanent</x:v>
      </x:c>
      <x:c r="E773" t="str">
        <x:v>Thurrock</x:v>
      </x:c>
      <x:c r="F773" t="str">
        <x:v>Operative Driver</x:v>
      </x:c>
      <x:c r="G773" t="str">
        <x:v>402067</x:v>
      </x:c>
      <x:c r="H773" t="str">
        <x:v>BNP Paribas Limited</x:v>
      </x:c>
      <x:c r="I773" s="22" t="n">
        <x:v>3</x:v>
      </x:c>
      <x:c r="J773" t="str">
        <x:v>Worked</x:v>
      </x:c>
      <x:c r="K773" t="str">
        <x:v>Employee 2833; home branch Thurrock; assigned role Operative Driver | Deployment branch: Thurrock | Actual role: Operative Driver | Jobs: 402067 | Customers: BNP Paribas Limited | Actual hours: 3.0; source records: 1</x:v>
      </x:c>
      <x:c r="L773" t="str">
        <x:v>Include</x:v>
      </x:c>
      <x:c r="M773"/>
      <x:c r="N773"/>
    </x:row>
    <x:row r="774">
      <x:c r="A774" t="str">
        <x:v>G Talpos (C1)|2026-05-12</x:v>
      </x:c>
      <x:c r="B774" s="888" t="n">
        <x:v>46154</x:v>
      </x:c>
      <x:c r="C774" t="str">
        <x:v>G Talpos (C1)</x:v>
      </x:c>
      <x:c r="D774" t="str">
        <x:v>Permanent</x:v>
      </x:c>
      <x:c r="E774" t="str">
        <x:v>Thurrock</x:v>
      </x:c>
      <x:c r="F774" t="str">
        <x:v>Operative Driver</x:v>
      </x:c>
      <x:c r="G774" t="str">
        <x:v>401599</x:v>
      </x:c>
      <x:c r="H774" t="str">
        <x:v>Bank of New York Mellon</x:v>
      </x:c>
      <x:c r="I774" s="22" t="n">
        <x:v>4.5</x:v>
      </x:c>
      <x:c r="J774" t="str">
        <x:v>Worked</x:v>
      </x:c>
      <x:c r="K774" t="str">
        <x:v>Employee 2833; home branch Thurrock; assigned role Operative Driver | Deployment branch: Thurrock | Actual role: Operative Driver | Jobs: 401599 | Customers: Bank of New York Mellon | Actual hours: 4.5; source records: 1</x:v>
      </x:c>
      <x:c r="L774" t="str">
        <x:v>Include</x:v>
      </x:c>
      <x:c r="M774"/>
      <x:c r="N774"/>
    </x:row>
    <x:row r="775">
      <x:c r="A775" t="str">
        <x:v>G Talpos (C1)|2026-05-21</x:v>
      </x:c>
      <x:c r="B775" s="888" t="n">
        <x:v>46163</x:v>
      </x:c>
      <x:c r="C775" t="str">
        <x:v>G Talpos (C1)</x:v>
      </x:c>
      <x:c r="D775" t="str">
        <x:v>Permanent</x:v>
      </x:c>
      <x:c r="E775" t="str">
        <x:v>Thurrock</x:v>
      </x:c>
      <x:c r="F775" t="str">
        <x:v>Operative Driver</x:v>
      </x:c>
      <x:c r="G775" t="str">
        <x:v>402327</x:v>
      </x:c>
      <x:c r="H775" t="str">
        <x:v>Harwood/Mr Roy</x:v>
      </x:c>
      <x:c r="I775" s="22" t="n">
        <x:v>8</x:v>
      </x:c>
      <x:c r="J775" t="str">
        <x:v>Worked</x:v>
      </x:c>
      <x:c r="K775" t="str">
        <x:v>Employee 2833; home branch Thurrock; assigned role Operative Driver | Deployment branch: Thurrock | Actual role: Operative Driver | Jobs: 402327 | Customers: Harwood/Mr Roy | Actual hours: 8.0; source records: 1</x:v>
      </x:c>
      <x:c r="L775" t="str">
        <x:v>Include</x:v>
      </x:c>
      <x:c r="M775"/>
      <x:c r="N775"/>
    </x:row>
    <x:row r="776">
      <x:c r="A776" t="str">
        <x:v>G Talpos (C1)|2026-05-26</x:v>
      </x:c>
      <x:c r="B776" s="888" t="n">
        <x:v>46168</x:v>
      </x:c>
      <x:c r="C776" t="str">
        <x:v>G Talpos (C1)</x:v>
      </x:c>
      <x:c r="D776" t="str">
        <x:v>Permanent</x:v>
      </x:c>
      <x:c r="E776" t="str">
        <x:v>Thurrock</x:v>
      </x:c>
      <x:c r="F776" t="str">
        <x:v>Operative Driver</x:v>
      </x:c>
      <x:c r="G776" t="str">
        <x:v>400283</x:v>
      </x:c>
      <x:c r="H776" t="str">
        <x:v>Canada Life</x:v>
      </x:c>
      <x:c r="I776" s="22" t="n">
        <x:v>8.5</x:v>
      </x:c>
      <x:c r="J776" t="str">
        <x:v>Worked</x:v>
      </x:c>
      <x:c r="K776" t="str">
        <x:v>Employee 2833; home branch Thurrock; assigned role Operative Driver | Deployment branch: Thurrock | Actual role: Operative Driver | Jobs: 400283 | Customers: Canada Life | Actual hours: 8.5; source records: 1</x:v>
      </x:c>
      <x:c r="L776" t="str">
        <x:v>Include</x:v>
      </x:c>
      <x:c r="M776"/>
      <x:c r="N776"/>
    </x:row>
    <x:row r="777">
      <x:c r="A777" t="str">
        <x:v>Garry Dobson|2026-05-18</x:v>
      </x:c>
      <x:c r="B777" s="888" t="n">
        <x:v>46160</x:v>
      </x:c>
      <x:c r="C777" t="str">
        <x:v>Garry Dobson</x:v>
      </x:c>
      <x:c r="D777" t="str">
        <x:v>Permanent</x:v>
      </x:c>
      <x:c r="E777" t="str">
        <x:v>Birmingham</x:v>
      </x:c>
      <x:c r="F777" t="str">
        <x:v>Warehouse</x:v>
      </x:c>
      <x:c r="G777" t="str">
        <x:v>401735</x:v>
      </x:c>
      <x:c r="H777" t="str">
        <x:v>The Automobile Association</x:v>
      </x:c>
      <x:c r="I777" s="22" t="n">
        <x:v>8.25</x:v>
      </x:c>
      <x:c r="J777" t="str">
        <x:v>Worked</x:v>
      </x:c>
      <x:c r="K777" t="str">
        <x:v>Employee 2284; home branch Birmingham; assigned role Warehouse | Deployment branch: Birmingham | Actual role: Operative Skilled | Jobs: 401735 | Customers: The Automobile Association | Actual hours: 8.2; source records: 1</x:v>
      </x:c>
      <x:c r="L777" t="str">
        <x:v>Include</x:v>
      </x:c>
      <x:c r="M777"/>
      <x:c r="N777"/>
    </x:row>
    <x:row r="778">
      <x:c r="A778" t="str">
        <x:v>Garry Dobson|2026-05-19</x:v>
      </x:c>
      <x:c r="B778" s="888" t="n">
        <x:v>46161</x:v>
      </x:c>
      <x:c r="C778" t="str">
        <x:v>Garry Dobson</x:v>
      </x:c>
      <x:c r="D778" t="str">
        <x:v>Permanent</x:v>
      </x:c>
      <x:c r="E778" t="str">
        <x:v>Birmingham</x:v>
      </x:c>
      <x:c r="F778" t="str">
        <x:v>Warehouse</x:v>
      </x:c>
      <x:c r="G778" t="str">
        <x:v>401735</x:v>
      </x:c>
      <x:c r="H778" t="str">
        <x:v>The Automobile Association</x:v>
      </x:c>
      <x:c r="I778" s="22" t="n">
        <x:v>8.25</x:v>
      </x:c>
      <x:c r="J778" t="str">
        <x:v>Worked</x:v>
      </x:c>
      <x:c r="K778" t="str">
        <x:v>Employee 2284; home branch Birmingham; assigned role Warehouse | Deployment branch: Birmingham | Actual role: Operative Skilled | Jobs: 401735 | Customers: The Automobile Association | Actual hours: 8.2; source records: 1</x:v>
      </x:c>
      <x:c r="L778" t="str">
        <x:v>Include</x:v>
      </x:c>
      <x:c r="M778"/>
      <x:c r="N778"/>
    </x:row>
    <x:row r="779">
      <x:c r="A779" t="str">
        <x:v>Garry Dobson|2026-05-20</x:v>
      </x:c>
      <x:c r="B779" s="888" t="n">
        <x:v>46162</x:v>
      </x:c>
      <x:c r="C779" t="str">
        <x:v>Garry Dobson</x:v>
      </x:c>
      <x:c r="D779" t="str">
        <x:v>Permanent</x:v>
      </x:c>
      <x:c r="E779" t="str">
        <x:v>Birmingham</x:v>
      </x:c>
      <x:c r="F779" t="str">
        <x:v>Warehouse</x:v>
      </x:c>
      <x:c r="G779" t="str">
        <x:v>401735</x:v>
      </x:c>
      <x:c r="H779" t="str">
        <x:v>The Automobile Association</x:v>
      </x:c>
      <x:c r="I779" s="22" t="n">
        <x:v>8.25</x:v>
      </x:c>
      <x:c r="J779" t="str">
        <x:v>Worked</x:v>
      </x:c>
      <x:c r="K779" t="str">
        <x:v>Employee 2284; home branch Birmingham; assigned role Warehouse | Deployment branch: Birmingham | Actual role: Operative Skilled | Jobs: 401735 | Customers: The Automobile Association | Actual hours: 8.2; source records: 1</x:v>
      </x:c>
      <x:c r="L779" t="str">
        <x:v>Include</x:v>
      </x:c>
      <x:c r="M779"/>
      <x:c r="N779"/>
    </x:row>
    <x:row r="780">
      <x:c r="A780" t="str">
        <x:v>Garry Dobson|2026-05-21</x:v>
      </x:c>
      <x:c r="B780" s="888" t="n">
        <x:v>46163</x:v>
      </x:c>
      <x:c r="C780" t="str">
        <x:v>Garry Dobson</x:v>
      </x:c>
      <x:c r="D780" t="str">
        <x:v>Permanent</x:v>
      </x:c>
      <x:c r="E780" t="str">
        <x:v>Birmingham</x:v>
      </x:c>
      <x:c r="F780" t="str">
        <x:v>Warehouse</x:v>
      </x:c>
      <x:c r="G780" t="str">
        <x:v>401735</x:v>
      </x:c>
      <x:c r="H780" t="str">
        <x:v>The Automobile Association</x:v>
      </x:c>
      <x:c r="I780" s="22" t="n">
        <x:v>8</x:v>
      </x:c>
      <x:c r="J780" t="str">
        <x:v>Worked</x:v>
      </x:c>
      <x:c r="K780" t="str">
        <x:v>Employee 2284; home branch Birmingham; assigned role Warehouse | Deployment branch: Birmingham | Actual role: Warehouse | Jobs: 401735 | Customers: The Automobile Association | Actual hours: 8.0; source records: 1</x:v>
      </x:c>
      <x:c r="L780" t="str">
        <x:v>Include</x:v>
      </x:c>
      <x:c r="M780"/>
      <x:c r="N780"/>
    </x:row>
    <x:row r="781">
      <x:c r="A781" t="str">
        <x:v>Garry Dobson|2026-05-22</x:v>
      </x:c>
      <x:c r="B781" s="888" t="n">
        <x:v>46164</x:v>
      </x:c>
      <x:c r="C781" t="str">
        <x:v>Garry Dobson</x:v>
      </x:c>
      <x:c r="D781" t="str">
        <x:v>Permanent</x:v>
      </x:c>
      <x:c r="E781" t="str">
        <x:v>Birmingham</x:v>
      </x:c>
      <x:c r="F781" t="str">
        <x:v>Warehouse</x:v>
      </x:c>
      <x:c r="G781" t="str">
        <x:v>402216</x:v>
      </x:c>
      <x:c r="H781" t="str">
        <x:v>Homes England</x:v>
      </x:c>
      <x:c r="I781" s="22" t="n">
        <x:v>8.5</x:v>
      </x:c>
      <x:c r="J781" t="str">
        <x:v>Worked</x:v>
      </x:c>
      <x:c r="K781" t="str">
        <x:v>Employee 2284; home branch Birmingham; assigned role Warehouse | Deployment branch: Birmingham | Actual role: Warehouse | Jobs: 402216 | Customers: Homes England | Actual hours: 8.5; source records: 1</x:v>
      </x:c>
      <x:c r="L781" t="str">
        <x:v>Include</x:v>
      </x:c>
      <x:c r="M781"/>
      <x:c r="N781"/>
    </x:row>
    <x:row r="782">
      <x:c r="A782" t="str">
        <x:v>Gary Atkins|2026-05-01</x:v>
      </x:c>
      <x:c r="B782" s="888" t="n">
        <x:v>46143</x:v>
      </x:c>
      <x:c r="C782" t="str">
        <x:v>Gary Atkins</x:v>
      </x:c>
      <x:c r="D782" t="str">
        <x:v>Permanent</x:v>
      </x:c>
      <x:c r="E782" t="str">
        <x:v>Birmingham</x:v>
      </x:c>
      <x:c r="F782" t="str">
        <x:v>Operative Porter</x:v>
      </x:c>
      <x:c r="G782" t="str">
        <x:v>390743C</x:v>
      </x:c>
      <x:c r="H782" t="str">
        <x:v>West Midlands Police - Facilities</x:v>
      </x:c>
      <x:c r="I782" s="22" t="n">
        <x:v>8.5</x:v>
      </x:c>
      <x:c r="J782" t="str">
        <x:v>Worked</x:v>
      </x:c>
      <x:c r="K782" t="str">
        <x:v>Employee 2303; home branch Birmingham; assigned role Operative Porter | Deployment branch: Birmingham | Actual role: Operative Driver | Jobs: 390743C | Customers: West Midlands Police - Facilities | Actual hours: 8.5; source records: 1</x:v>
      </x:c>
      <x:c r="L782" t="str">
        <x:v>Include</x:v>
      </x:c>
      <x:c r="M782"/>
      <x:c r="N782"/>
    </x:row>
    <x:row r="783">
      <x:c r="A783" t="str">
        <x:v>Gary Atkins|2026-05-05</x:v>
      </x:c>
      <x:c r="B783" s="888" t="n">
        <x:v>46147</x:v>
      </x:c>
      <x:c r="C783" t="str">
        <x:v>Gary Atkins</x:v>
      </x:c>
      <x:c r="D783" t="str">
        <x:v>Permanent</x:v>
      </x:c>
      <x:c r="E783" t="str">
        <x:v>Birmingham</x:v>
      </x:c>
      <x:c r="F783" t="str">
        <x:v>Operative Porter</x:v>
      </x:c>
      <x:c r="G783" t="str">
        <x:v>399504B</x:v>
      </x:c>
      <x:c r="H783" t="str">
        <x:v>West Midlands Police</x:v>
      </x:c>
      <x:c r="I783" s="22" t="n">
        <x:v>9</x:v>
      </x:c>
      <x:c r="J783" t="str">
        <x:v>Worked</x:v>
      </x:c>
      <x:c r="K783" t="str">
        <x:v>Employee 2303; home branch Birmingham; assigned role Operative Porter | Deployment branch: Birmingham | Actual role: Operative Skilled | Jobs: 399504B | Customers: West Midlands Police | Actual hours: 9.0; source records: 1</x:v>
      </x:c>
      <x:c r="L783" t="str">
        <x:v>Include</x:v>
      </x:c>
      <x:c r="M783"/>
      <x:c r="N783"/>
    </x:row>
    <x:row r="784">
      <x:c r="A784" t="str">
        <x:v>Gary Atkins|2026-05-06</x:v>
      </x:c>
      <x:c r="B784" s="888" t="n">
        <x:v>46148</x:v>
      </x:c>
      <x:c r="C784" t="str">
        <x:v>Gary Atkins</x:v>
      </x:c>
      <x:c r="D784" t="str">
        <x:v>Permanent</x:v>
      </x:c>
      <x:c r="E784" t="str">
        <x:v>Birmingham</x:v>
      </x:c>
      <x:c r="F784" t="str">
        <x:v>Operative Porter</x:v>
      </x:c>
      <x:c r="G784" t="str">
        <x:v>400705</x:v>
      </x:c>
      <x:c r="H784" t="str">
        <x:v>Network Rail</x:v>
      </x:c>
      <x:c r="I784" s="22" t="n">
        <x:v>8</x:v>
      </x:c>
      <x:c r="J784" t="str">
        <x:v>Worked</x:v>
      </x:c>
      <x:c r="K784" t="str">
        <x:v>Employee 2303; home branch Birmingham; assigned role Operative Porter | Deployment branch: Birmingham | Actual role: Operative Skilled | Jobs: 400705 | Customers: Network Rail | Actual hours: 8.0; source records: 1</x:v>
      </x:c>
      <x:c r="L784" t="str">
        <x:v>Include</x:v>
      </x:c>
      <x:c r="M784"/>
      <x:c r="N784"/>
    </x:row>
    <x:row r="785">
      <x:c r="A785" t="str">
        <x:v>Gary Atkins|2026-05-07</x:v>
      </x:c>
      <x:c r="B785" s="888" t="n">
        <x:v>46149</x:v>
      </x:c>
      <x:c r="C785" t="str">
        <x:v>Gary Atkins</x:v>
      </x:c>
      <x:c r="D785" t="str">
        <x:v>Permanent</x:v>
      </x:c>
      <x:c r="E785" t="str">
        <x:v>Birmingham</x:v>
      </x:c>
      <x:c r="F785" t="str">
        <x:v>Operative Porter</x:v>
      </x:c>
      <x:c r="G785" t="str">
        <x:v>399504B</x:v>
      </x:c>
      <x:c r="H785" t="str">
        <x:v>West Midlands Police</x:v>
      </x:c>
      <x:c r="I785" s="22" t="n">
        <x:v>7.5</x:v>
      </x:c>
      <x:c r="J785" t="str">
        <x:v>Worked</x:v>
      </x:c>
      <x:c r="K785" t="str">
        <x:v>Employee 2303; home branch Birmingham; assigned role Operative Porter | Deployment branch: Birmingham | Actual role: Operative Porter | Jobs: 399504B | Customers: West Midlands Police | Actual hours: 7.5; source records: 1</x:v>
      </x:c>
      <x:c r="L785" t="str">
        <x:v>Include</x:v>
      </x:c>
      <x:c r="M785"/>
      <x:c r="N785"/>
    </x:row>
    <x:row r="786">
      <x:c r="A786" t="str">
        <x:v>Gary Atkins|2026-05-08</x:v>
      </x:c>
      <x:c r="B786" s="888" t="n">
        <x:v>46150</x:v>
      </x:c>
      <x:c r="C786" t="str">
        <x:v>Gary Atkins</x:v>
      </x:c>
      <x:c r="D786" t="str">
        <x:v>Permanent</x:v>
      </x:c>
      <x:c r="E786" t="str">
        <x:v>Birmingham</x:v>
      </x:c>
      <x:c r="F786" t="str">
        <x:v>Operative Porter</x:v>
      </x:c>
      <x:c r="G786" t="str">
        <x:v>399504B</x:v>
      </x:c>
      <x:c r="H786" t="str">
        <x:v>West Midlands Police</x:v>
      </x:c>
      <x:c r="I786" s="22" t="n">
        <x:v>8</x:v>
      </x:c>
      <x:c r="J786" t="str">
        <x:v>Worked</x:v>
      </x:c>
      <x:c r="K786" t="str">
        <x:v>Employee 2303; home branch Birmingham; assigned role Operative Porter | Deployment branch: Birmingham | Actual role: Operative Skilled | Jobs: 399504B | Customers: West Midlands Police | Actual hours: 8.0; source records: 1</x:v>
      </x:c>
      <x:c r="L786" t="str">
        <x:v>Include</x:v>
      </x:c>
      <x:c r="M786"/>
      <x:c r="N786"/>
    </x:row>
    <x:row r="787">
      <x:c r="A787" t="str">
        <x:v>Gary Atkins|2026-05-11</x:v>
      </x:c>
      <x:c r="B787" s="888" t="n">
        <x:v>46153</x:v>
      </x:c>
      <x:c r="C787" t="str">
        <x:v>Gary Atkins</x:v>
      </x:c>
      <x:c r="D787" t="str">
        <x:v>Permanent</x:v>
      </x:c>
      <x:c r="E787" t="str">
        <x:v>Birmingham</x:v>
      </x:c>
      <x:c r="F787" t="str">
        <x:v>Operative Porter</x:v>
      </x:c>
      <x:c r="G787" t="str">
        <x:v>401703</x:v>
      </x:c>
      <x:c r="H787" t="str">
        <x:v>ESPO - Handsworth School for Girls</x:v>
      </x:c>
      <x:c r="I787" s="22" t="n">
        <x:v>7.5</x:v>
      </x:c>
      <x:c r="J787" t="str">
        <x:v>Worked</x:v>
      </x:c>
      <x:c r="K787" t="str">
        <x:v>Employee 2303; home branch Birmingham; assigned role Operative Porter | Deployment branch: Birmingham | Actual role: Operative Driver | Jobs: 401703 | Customers: ESPO - Handsworth School for Girls | Actual hours: 7.5; source records: 1</x:v>
      </x:c>
      <x:c r="L787" t="str">
        <x:v>Include</x:v>
      </x:c>
      <x:c r="M787"/>
      <x:c r="N787"/>
    </x:row>
    <x:row r="788">
      <x:c r="A788" t="str">
        <x:v>Gary Atkins|2026-05-12</x:v>
      </x:c>
      <x:c r="B788" s="888" t="n">
        <x:v>46154</x:v>
      </x:c>
      <x:c r="C788" t="str">
        <x:v>Gary Atkins</x:v>
      </x:c>
      <x:c r="D788" t="str">
        <x:v>Permanent</x:v>
      </x:c>
      <x:c r="E788" t="str">
        <x:v>Birmingham</x:v>
      </x:c>
      <x:c r="F788" t="str">
        <x:v>Operative Porter</x:v>
      </x:c>
      <x:c r="G788" t="str">
        <x:v>390743F</x:v>
      </x:c>
      <x:c r="H788" t="str">
        <x:v>West Midlands Police - Facilities</x:v>
      </x:c>
      <x:c r="I788" s="22" t="n">
        <x:v>8.75</x:v>
      </x:c>
      <x:c r="J788" t="str">
        <x:v>Worked</x:v>
      </x:c>
      <x:c r="K788" t="str">
        <x:v>Employee 2303; home branch Birmingham; assigned role Operative Porter | Deployment branch: Birmingham | Actual role: Operative Driver | Jobs: 390743F | Customers: West Midlands Police - Facilities | Actual hours: 8.8; source records: 1</x:v>
      </x:c>
      <x:c r="L788" t="str">
        <x:v>Include</x:v>
      </x:c>
      <x:c r="M788"/>
      <x:c r="N788"/>
    </x:row>
    <x:row r="789">
      <x:c r="A789" t="str">
        <x:v>Gary Atkins|2026-05-13</x:v>
      </x:c>
      <x:c r="B789" s="888" t="n">
        <x:v>46155</x:v>
      </x:c>
      <x:c r="C789" t="str">
        <x:v>Gary Atkins</x:v>
      </x:c>
      <x:c r="D789" t="str">
        <x:v>Permanent</x:v>
      </x:c>
      <x:c r="E789" t="str">
        <x:v>Birmingham</x:v>
      </x:c>
      <x:c r="F789" t="str">
        <x:v>Operative Porter</x:v>
      </x:c>
      <x:c r="G789" t="str">
        <x:v>402092</x:v>
      </x:c>
      <x:c r="H789" t="str">
        <x:v>Derbyshire Constabulary</x:v>
      </x:c>
      <x:c r="I789" s="22" t="n">
        <x:v>9.75</x:v>
      </x:c>
      <x:c r="J789" t="str">
        <x:v>Worked</x:v>
      </x:c>
      <x:c r="K789" t="str">
        <x:v>Employee 2303; home branch Birmingham; assigned role Operative Porter | Deployment branch: Birmingham | Actual role: Operative Driver | Jobs: 402092 | Customers: Derbyshire Constabulary | Actual hours: 9.8; source records: 1</x:v>
      </x:c>
      <x:c r="L789" t="str">
        <x:v>Include</x:v>
      </x:c>
      <x:c r="M789"/>
      <x:c r="N789"/>
    </x:row>
    <x:row r="790">
      <x:c r="A790" t="str">
        <x:v>Gary Atkins|2026-05-14</x:v>
      </x:c>
      <x:c r="B790" s="888" t="n">
        <x:v>46156</x:v>
      </x:c>
      <x:c r="C790" t="str">
        <x:v>Gary Atkins</x:v>
      </x:c>
      <x:c r="D790" t="str">
        <x:v>Permanent</x:v>
      </x:c>
      <x:c r="E790" t="str">
        <x:v>Birmingham</x:v>
      </x:c>
      <x:c r="F790" t="str">
        <x:v>Operative Porter</x:v>
      </x:c>
      <x:c r="G790" t="str">
        <x:v>394769</x:v>
      </x:c>
      <x:c r="H790" t="str">
        <x:v>Cranfield University</x:v>
      </x:c>
      <x:c r="I790" s="22" t="n">
        <x:v>10.5</x:v>
      </x:c>
      <x:c r="J790" t="str">
        <x:v>Worked</x:v>
      </x:c>
      <x:c r="K790" t="str">
        <x:v>Employee 2303; home branch Birmingham; assigned role Operative Porter | Deployment branch: Birmingham | Actual role: Operative Driver | Jobs: 394769 | Customers: Cranfield University | Actual hours: 10.5; source records: 1</x:v>
      </x:c>
      <x:c r="L790" t="str">
        <x:v>Include</x:v>
      </x:c>
      <x:c r="M790"/>
      <x:c r="N790"/>
    </x:row>
    <x:row r="791">
      <x:c r="A791" t="str">
        <x:v>Gary Atkins|2026-05-15</x:v>
      </x:c>
      <x:c r="B791" s="888" t="n">
        <x:v>46157</x:v>
      </x:c>
      <x:c r="C791" t="str">
        <x:v>Gary Atkins</x:v>
      </x:c>
      <x:c r="D791" t="str">
        <x:v>Permanent</x:v>
      </x:c>
      <x:c r="E791" t="str">
        <x:v>Birmingham</x:v>
      </x:c>
      <x:c r="F791" t="str">
        <x:v>Operative Porter</x:v>
      </x:c>
      <x:c r="G791" t="str">
        <x:v>401671D, 401916, 401600</x:v>
      </x:c>
      <x:c r="H791" t="str">
        <x:v>Avantor (BIRMINGHAM  MAY  2026 ); HSBC - May 2026 Deliveries; Techniplast UK (SLS SHOW)</x:v>
      </x:c>
      <x:c r="I791" s="22" t="n">
        <x:v>7.5</x:v>
      </x:c>
      <x:c r="J791" t="str">
        <x:v>Worked — 3 records</x:v>
      </x:c>
      <x:c r="K791" t="str">
        <x:v>Employee 2303; home branch Birmingham; assigned role Operative Porter | Deployment branch: Birmingham, Cambridge | Actual role: Operative Driver | Jobs: 401671D, 401916, 401600 | Customers: Avantor (BIRMINGHAM  MAY  2026 ); HSBC - May 2026 Deliveries; Techniplast UK (SLS SHOW) | Actual hours: 7.5; source records: 3</x:v>
      </x:c>
      <x:c r="L791" t="str">
        <x:v>Include</x:v>
      </x:c>
      <x:c r="M791"/>
      <x:c r="N791"/>
    </x:row>
    <x:row r="792">
      <x:c r="A792" t="str">
        <x:v>Gary Atkins|2026-05-18</x:v>
      </x:c>
      <x:c r="B792" s="888" t="n">
        <x:v>46160</x:v>
      </x:c>
      <x:c r="C792" t="str">
        <x:v>Gary Atkins</x:v>
      </x:c>
      <x:c r="D792" t="str">
        <x:v>Permanent</x:v>
      </x:c>
      <x:c r="E792" t="str">
        <x:v>Birmingham</x:v>
      </x:c>
      <x:c r="F792" t="str">
        <x:v>Operative Porter</x:v>
      </x:c>
      <x:c r="G792" t="str">
        <x:v>390743F</x:v>
      </x:c>
      <x:c r="H792" t="str">
        <x:v>West Midlands Police - Facilities</x:v>
      </x:c>
      <x:c r="I792" s="22" t="n">
        <x:v>9.75</x:v>
      </x:c>
      <x:c r="J792" t="str">
        <x:v>Worked</x:v>
      </x:c>
      <x:c r="K792" t="str">
        <x:v>Employee 2303; home branch Birmingham; assigned role Operative Porter | Deployment branch: Birmingham | Actual role: Operative Driver | Jobs: 390743F | Customers: West Midlands Police - Facilities | Actual hours: 9.8; source records: 1</x:v>
      </x:c>
      <x:c r="L792" t="str">
        <x:v>Include</x:v>
      </x:c>
      <x:c r="M792"/>
      <x:c r="N792"/>
    </x:row>
    <x:row r="793">
      <x:c r="A793" t="str">
        <x:v>Gary Atkins|2026-05-19</x:v>
      </x:c>
      <x:c r="B793" s="888" t="n">
        <x:v>46161</x:v>
      </x:c>
      <x:c r="C793" t="str">
        <x:v>Gary Atkins</x:v>
      </x:c>
      <x:c r="D793" t="str">
        <x:v>Permanent</x:v>
      </x:c>
      <x:c r="E793" t="str">
        <x:v>Birmingham</x:v>
      </x:c>
      <x:c r="F793" t="str">
        <x:v>Operative Porter</x:v>
      </x:c>
      <x:c r="G793" t="str">
        <x:v>390743F</x:v>
      </x:c>
      <x:c r="H793" t="str">
        <x:v>West Midlands Police - Facilities</x:v>
      </x:c>
      <x:c r="I793" s="22" t="n">
        <x:v>9</x:v>
      </x:c>
      <x:c r="J793" t="str">
        <x:v>Worked</x:v>
      </x:c>
      <x:c r="K793" t="str">
        <x:v>Employee 2303; home branch Birmingham; assigned role Operative Porter | Deployment branch: Birmingham | Actual role: Operative Driver | Jobs: 390743F | Customers: West Midlands Police - Facilities | Actual hours: 9.0; source records: 1</x:v>
      </x:c>
      <x:c r="L793" t="str">
        <x:v>Include</x:v>
      </x:c>
      <x:c r="M793"/>
      <x:c r="N793"/>
    </x:row>
    <x:row r="794">
      <x:c r="A794" t="str">
        <x:v>Gary Atkins|2026-05-20</x:v>
      </x:c>
      <x:c r="B794" s="888" t="n">
        <x:v>46162</x:v>
      </x:c>
      <x:c r="C794" t="str">
        <x:v>Gary Atkins</x:v>
      </x:c>
      <x:c r="D794" t="str">
        <x:v>Permanent</x:v>
      </x:c>
      <x:c r="E794" t="str">
        <x:v>Birmingham</x:v>
      </x:c>
      <x:c r="F794" t="str">
        <x:v>Operative Porter</x:v>
      </x:c>
      <x:c r="G794" t="str">
        <x:v>390743F</x:v>
      </x:c>
      <x:c r="H794" t="str">
        <x:v>West Midlands Police - Facilities</x:v>
      </x:c>
      <x:c r="I794" s="22" t="n">
        <x:v>9.5</x:v>
      </x:c>
      <x:c r="J794" t="str">
        <x:v>Worked</x:v>
      </x:c>
      <x:c r="K794" t="str">
        <x:v>Employee 2303; home branch Birmingham; assigned role Operative Porter | Deployment branch: Birmingham | Actual role: Operative Driver | Jobs: 390743F | Customers: West Midlands Police - Facilities | Actual hours: 9.5; source records: 1</x:v>
      </x:c>
      <x:c r="L794" t="str">
        <x:v>Include</x:v>
      </x:c>
      <x:c r="M794"/>
      <x:c r="N794"/>
    </x:row>
    <x:row r="795">
      <x:c r="A795" t="str">
        <x:v>Gary Atkins|2026-05-21</x:v>
      </x:c>
      <x:c r="B795" s="888" t="n">
        <x:v>46163</x:v>
      </x:c>
      <x:c r="C795" t="str">
        <x:v>Gary Atkins</x:v>
      </x:c>
      <x:c r="D795" t="str">
        <x:v>Permanent</x:v>
      </x:c>
      <x:c r="E795" t="str">
        <x:v>Birmingham</x:v>
      </x:c>
      <x:c r="F795" t="str">
        <x:v>Operative Porter</x:v>
      </x:c>
      <x:c r="G795" t="str">
        <x:v>400345A</x:v>
      </x:c>
      <x:c r="H795" t="str">
        <x:v>West Midlands Police</x:v>
      </x:c>
      <x:c r="I795" s="22" t="n">
        <x:v>8.75</x:v>
      </x:c>
      <x:c r="J795" t="str">
        <x:v>Worked</x:v>
      </x:c>
      <x:c r="K795" t="str">
        <x:v>Employee 2303; home branch Birmingham; assigned role Operative Porter | Deployment branch: Birmingham | Actual role: Operative Skilled | Jobs: 400345A | Customers: West Midlands Police | Actual hours: 8.8; source records: 1</x:v>
      </x:c>
      <x:c r="L795" t="str">
        <x:v>Include</x:v>
      </x:c>
      <x:c r="M795"/>
      <x:c r="N795"/>
    </x:row>
    <x:row r="796">
      <x:c r="A796" t="str">
        <x:v>Gary Atkins|2026-05-22</x:v>
      </x:c>
      <x:c r="B796" s="888" t="n">
        <x:v>46164</x:v>
      </x:c>
      <x:c r="C796" t="str">
        <x:v>Gary Atkins</x:v>
      </x:c>
      <x:c r="D796" t="str">
        <x:v>Permanent</x:v>
      </x:c>
      <x:c r="E796" t="str">
        <x:v>Birmingham</x:v>
      </x:c>
      <x:c r="F796" t="str">
        <x:v>Operative Porter</x:v>
      </x:c>
      <x:c r="G796" t="str">
        <x:v>400345A</x:v>
      </x:c>
      <x:c r="H796" t="str">
        <x:v>West Midlands Police</x:v>
      </x:c>
      <x:c r="I796" s="22" t="n">
        <x:v>8.75</x:v>
      </x:c>
      <x:c r="J796" t="str">
        <x:v>Worked</x:v>
      </x:c>
      <x:c r="K796" t="str">
        <x:v>Employee 2303; home branch Birmingham; assigned role Operative Porter | Deployment branch: Birmingham | Actual role: Operative Skilled | Jobs: 400345A | Customers: West Midlands Police | Actual hours: 8.8; source records: 1</x:v>
      </x:c>
      <x:c r="L796" t="str">
        <x:v>Include</x:v>
      </x:c>
      <x:c r="M796"/>
      <x:c r="N796"/>
    </x:row>
    <x:row r="797">
      <x:c r="A797" t="str">
        <x:v>Gary Atkins|2026-05-26</x:v>
      </x:c>
      <x:c r="B797" s="888" t="n">
        <x:v>46168</x:v>
      </x:c>
      <x:c r="C797" t="str">
        <x:v>Gary Atkins</x:v>
      </x:c>
      <x:c r="D797" t="str">
        <x:v>Permanent</x:v>
      </x:c>
      <x:c r="E797" t="str">
        <x:v>Birmingham</x:v>
      </x:c>
      <x:c r="F797" t="str">
        <x:v>Operative Porter</x:v>
      </x:c>
      <x:c r="G797" t="str">
        <x:v>390743F</x:v>
      </x:c>
      <x:c r="H797" t="str">
        <x:v>West Midlands Police - Facilities</x:v>
      </x:c>
      <x:c r="I797" s="22" t="n">
        <x:v>8.5</x:v>
      </x:c>
      <x:c r="J797" t="str">
        <x:v>Worked</x:v>
      </x:c>
      <x:c r="K797" t="str">
        <x:v>Employee 2303; home branch Birmingham; assigned role Operative Porter | Deployment branch: Birmingham | Actual role: Operative Driver | Jobs: 390743F | Customers: West Midlands Police - Facilities | Actual hours: 8.5; source records: 1</x:v>
      </x:c>
      <x:c r="L797" t="str">
        <x:v>Include</x:v>
      </x:c>
      <x:c r="M797"/>
      <x:c r="N797"/>
    </x:row>
    <x:row r="798">
      <x:c r="A798" t="str">
        <x:v>Gary Atkins|2026-05-27</x:v>
      </x:c>
      <x:c r="B798" s="888" t="n">
        <x:v>46169</x:v>
      </x:c>
      <x:c r="C798" t="str">
        <x:v>Gary Atkins</x:v>
      </x:c>
      <x:c r="D798" t="str">
        <x:v>Permanent</x:v>
      </x:c>
      <x:c r="E798" t="str">
        <x:v>Birmingham</x:v>
      </x:c>
      <x:c r="F798" t="str">
        <x:v>Operative Porter</x:v>
      </x:c>
      <x:c r="G798" t="str">
        <x:v>390743F</x:v>
      </x:c>
      <x:c r="H798" t="str">
        <x:v>West Midlands Police - Facilities</x:v>
      </x:c>
      <x:c r="I798" s="22" t="n">
        <x:v>8.5</x:v>
      </x:c>
      <x:c r="J798" t="str">
        <x:v>Worked</x:v>
      </x:c>
      <x:c r="K798" t="str">
        <x:v>Employee 2303; home branch Birmingham; assigned role Operative Porter | Deployment branch: Birmingham | Actual role: Operative Driver | Jobs: 390743F | Customers: West Midlands Police - Facilities | Actual hours: 8.5; source records: 1</x:v>
      </x:c>
      <x:c r="L798" t="str">
        <x:v>Include</x:v>
      </x:c>
      <x:c r="M798"/>
      <x:c r="N798"/>
    </x:row>
    <x:row r="799">
      <x:c r="A799" t="str">
        <x:v>Gary Atkins|2026-05-28</x:v>
      </x:c>
      <x:c r="B799" s="888" t="n">
        <x:v>46170</x:v>
      </x:c>
      <x:c r="C799" t="str">
        <x:v>Gary Atkins</x:v>
      </x:c>
      <x:c r="D799" t="str">
        <x:v>Permanent</x:v>
      </x:c>
      <x:c r="E799" t="str">
        <x:v>Birmingham</x:v>
      </x:c>
      <x:c r="F799" t="str">
        <x:v>Operative Porter</x:v>
      </x:c>
      <x:c r="G799" t="str">
        <x:v>390743F</x:v>
      </x:c>
      <x:c r="H799" t="str">
        <x:v>West Midlands Police - Facilities</x:v>
      </x:c>
      <x:c r="I799" s="22" t="n">
        <x:v>8.5</x:v>
      </x:c>
      <x:c r="J799" t="str">
        <x:v>Worked</x:v>
      </x:c>
      <x:c r="K799" t="str">
        <x:v>Employee 2303; home branch Birmingham; assigned role Operative Porter | Deployment branch: Birmingham | Actual role: Operative Driver | Jobs: 390743F | Customers: West Midlands Police - Facilities | Actual hours: 8.5; source records: 1</x:v>
      </x:c>
      <x:c r="L799" t="str">
        <x:v>Include</x:v>
      </x:c>
      <x:c r="M799"/>
      <x:c r="N799"/>
    </x:row>
    <x:row r="800">
      <x:c r="A800" t="str">
        <x:v>Gary Atkins|2026-05-29</x:v>
      </x:c>
      <x:c r="B800" s="888" t="n">
        <x:v>46171</x:v>
      </x:c>
      <x:c r="C800" t="str">
        <x:v>Gary Atkins</x:v>
      </x:c>
      <x:c r="D800" t="str">
        <x:v>Permanent</x:v>
      </x:c>
      <x:c r="E800" t="str">
        <x:v>Birmingham</x:v>
      </x:c>
      <x:c r="F800" t="str">
        <x:v>Operative Porter</x:v>
      </x:c>
      <x:c r="G800" t="str">
        <x:v>401860</x:v>
      </x:c>
      <x:c r="H800" t="str">
        <x:v>Midland Heart</x:v>
      </x:c>
      <x:c r="I800" s="22" t="n">
        <x:v>5</x:v>
      </x:c>
      <x:c r="J800" t="str">
        <x:v>Worked</x:v>
      </x:c>
      <x:c r="K800" t="str">
        <x:v>Employee 2303; home branch Birmingham; assigned role Operative Porter | Deployment branch: Birmingham | Actual role: Operative Driver | Jobs: 401860 | Customers: Midland Heart | Actual hours: 5.0; source records: 1</x:v>
      </x:c>
      <x:c r="L800" t="str">
        <x:v>Include</x:v>
      </x:c>
      <x:c r="M800"/>
      <x:c r="N800"/>
    </x:row>
    <x:row r="801">
      <x:c r="A801" t="str">
        <x:v>Gary Atkins|2026-05-30</x:v>
      </x:c>
      <x:c r="B801" s="888" t="n">
        <x:v>46172</x:v>
      </x:c>
      <x:c r="C801" t="str">
        <x:v>Gary Atkins</x:v>
      </x:c>
      <x:c r="D801" t="str">
        <x:v>Permanent</x:v>
      </x:c>
      <x:c r="E801" t="str">
        <x:v>Birmingham</x:v>
      </x:c>
      <x:c r="F801" t="str">
        <x:v>Operative Porter</x:v>
      </x:c>
      <x:c r="G801" t="str">
        <x:v>400158C</x:v>
      </x:c>
      <x:c r="H801" t="str">
        <x:v>West Midlands Police</x:v>
      </x:c>
      <x:c r="I801" s="22" t="n">
        <x:v>5</x:v>
      </x:c>
      <x:c r="J801" t="str">
        <x:v>Worked</x:v>
      </x:c>
      <x:c r="K801" t="str">
        <x:v>Employee 2303; home branch Birmingham; assigned role Operative Porter | Deployment branch: Birmingham | Actual role: Operative Skilled | Jobs: 400158C | Customers: West Midlands Police | Actual hours: 5.0; source records: 1</x:v>
      </x:c>
      <x:c r="L801" t="str">
        <x:v>Include</x:v>
      </x:c>
      <x:c r="M801"/>
      <x:c r="N801"/>
    </x:row>
    <x:row r="802">
      <x:c r="A802" t="str">
        <x:v>Gene Ellson|2026-05-01</x:v>
      </x:c>
      <x:c r="B802" s="888" t="n">
        <x:v>46143</x:v>
      </x:c>
      <x:c r="C802" t="str">
        <x:v>Gene Ellson</x:v>
      </x:c>
      <x:c r="D802" t="str">
        <x:v>Permanent</x:v>
      </x:c>
      <x:c r="E802" t="str">
        <x:v>Birmingham</x:v>
      </x:c>
      <x:c r="F802" t="str">
        <x:v>Operative Driver</x:v>
      </x:c>
      <x:c r="G802" t="str">
        <x:v>394372</x:v>
      </x:c>
      <x:c r="H802" t="str">
        <x:v>Jaguar Land Rover Limited</x:v>
      </x:c>
      <x:c r="I802" s="22" t="n">
        <x:v>6.5</x:v>
      </x:c>
      <x:c r="J802" t="str">
        <x:v>Worked</x:v>
      </x:c>
      <x:c r="K802" t="str">
        <x:v>Employee 2531; home branch Birmingham; assigned role Operative Driver | Deployment branch: Birmingham | Actual role: Operative Driver | Jobs: 394372 | Customers: Jaguar Land Rover Limited | Actual hours: 6.5; source records: 1</x:v>
      </x:c>
      <x:c r="L802" t="str">
        <x:v>Include</x:v>
      </x:c>
      <x:c r="M802"/>
      <x:c r="N802"/>
    </x:row>
    <x:row r="803">
      <x:c r="A803" t="str">
        <x:v>Gene Ellson|2026-05-04</x:v>
      </x:c>
      <x:c r="B803" s="888" t="n">
        <x:v>46146</x:v>
      </x:c>
      <x:c r="C803" t="str">
        <x:v>Gene Ellson</x:v>
      </x:c>
      <x:c r="D803" t="str">
        <x:v>Permanent</x:v>
      </x:c>
      <x:c r="E803" t="str">
        <x:v>Birmingham</x:v>
      </x:c>
      <x:c r="F803" t="str">
        <x:v>Operative Driver</x:v>
      </x:c>
      <x:c r="G803"/>
      <x:c r="H803"/>
      <x:c r="I803" s="22" t="n">
        <x:v>0</x:v>
      </x:c>
      <x:c r="J803" t="str">
        <x:v>Annual leave</x:v>
      </x:c>
      <x:c r="K803" t="str">
        <x:v>Employee 2531; home branch Birmingham; assigned role Operative Driver | Leave: Annual Leave (Hours) | Leave calendar basis: Variable-pattern period</x:v>
      </x:c>
      <x:c r="L803" t="str">
        <x:v>Include</x:v>
      </x:c>
      <x:c r="M803"/>
      <x:c r="N803"/>
    </x:row>
    <x:row r="804">
      <x:c r="A804" t="str">
        <x:v>Gene Ellson|2026-05-05</x:v>
      </x:c>
      <x:c r="B804" s="888" t="n">
        <x:v>46147</x:v>
      </x:c>
      <x:c r="C804" t="str">
        <x:v>Gene Ellson</x:v>
      </x:c>
      <x:c r="D804" t="str">
        <x:v>Permanent</x:v>
      </x:c>
      <x:c r="E804" t="str">
        <x:v>Birmingham</x:v>
      </x:c>
      <x:c r="F804" t="str">
        <x:v>Operative Driver</x:v>
      </x:c>
      <x:c r="G804" t="str">
        <x:v>394372</x:v>
      </x:c>
      <x:c r="H804" t="str">
        <x:v>Jaguar Land Rover Limited</x:v>
      </x:c>
      <x:c r="I804" s="22" t="n">
        <x:v>7.5</x:v>
      </x:c>
      <x:c r="J804" t="str">
        <x:v>Worked</x:v>
      </x:c>
      <x:c r="K804" t="str">
        <x:v>Employee 2531; home branch Birmingham; assigned role Operative Driver | Deployment branch: Birmingham | Actual role: Operative Skilled | Jobs: 394372 | Customers: Jaguar Land Rover Limited | Actual hours: 7.5; source records: 1</x:v>
      </x:c>
      <x:c r="L804" t="str">
        <x:v>Include</x:v>
      </x:c>
      <x:c r="M804"/>
      <x:c r="N804"/>
    </x:row>
    <x:row r="805">
      <x:c r="A805" t="str">
        <x:v>Gene Ellson|2026-05-06</x:v>
      </x:c>
      <x:c r="B805" s="888" t="n">
        <x:v>46148</x:v>
      </x:c>
      <x:c r="C805" t="str">
        <x:v>Gene Ellson</x:v>
      </x:c>
      <x:c r="D805" t="str">
        <x:v>Permanent</x:v>
      </x:c>
      <x:c r="E805" t="str">
        <x:v>Birmingham</x:v>
      </x:c>
      <x:c r="F805" t="str">
        <x:v>Operative Driver</x:v>
      </x:c>
      <x:c r="G805" t="str">
        <x:v>389734, 393473</x:v>
      </x:c>
      <x:c r="H805" t="str">
        <x:v>Environmental Concern; Jaguar Land Rover Limited</x:v>
      </x:c>
      <x:c r="I805" s="22" t="n">
        <x:v>7.75</x:v>
      </x:c>
      <x:c r="J805" t="str">
        <x:v>Worked — 2 records</x:v>
      </x:c>
      <x:c r="K805" t="str">
        <x:v>Employee 2531; home branch Birmingham; assigned role Operative Driver | Deployment branch: Birmingham | Actual role: Operative Skilled | Jobs: 389734, 393473 | Customers: Environmental Concern; Jaguar Land Rover Limited | Actual hours: 7.8; source records: 2</x:v>
      </x:c>
      <x:c r="L805" t="str">
        <x:v>Include</x:v>
      </x:c>
      <x:c r="M805"/>
      <x:c r="N805"/>
    </x:row>
    <x:row r="806">
      <x:c r="A806" t="str">
        <x:v>Gene Ellson|2026-05-07</x:v>
      </x:c>
      <x:c r="B806" s="888" t="n">
        <x:v>46149</x:v>
      </x:c>
      <x:c r="C806" t="str">
        <x:v>Gene Ellson</x:v>
      </x:c>
      <x:c r="D806" t="str">
        <x:v>Permanent</x:v>
      </x:c>
      <x:c r="E806" t="str">
        <x:v>Birmingham</x:v>
      </x:c>
      <x:c r="F806" t="str">
        <x:v>Operative Driver</x:v>
      </x:c>
      <x:c r="G806" t="str">
        <x:v>393473</x:v>
      </x:c>
      <x:c r="H806" t="str">
        <x:v>Jaguar Land Rover Limited</x:v>
      </x:c>
      <x:c r="I806" s="22" t="n">
        <x:v>7.5</x:v>
      </x:c>
      <x:c r="J806" t="str">
        <x:v>Worked</x:v>
      </x:c>
      <x:c r="K806" t="str">
        <x:v>Employee 2531; home branch Birmingham; assigned role Operative Driver | Deployment branch: Birmingham | Actual role: Operative Skilled | Jobs: 393473 | Customers: Jaguar Land Rover Limited | Actual hours: 7.5; source records: 1</x:v>
      </x:c>
      <x:c r="L806" t="str">
        <x:v>Include</x:v>
      </x:c>
      <x:c r="M806"/>
      <x:c r="N806"/>
    </x:row>
    <x:row r="807">
      <x:c r="A807" t="str">
        <x:v>Gene Ellson|2026-05-08</x:v>
      </x:c>
      <x:c r="B807" s="888" t="n">
        <x:v>46150</x:v>
      </x:c>
      <x:c r="C807" t="str">
        <x:v>Gene Ellson</x:v>
      </x:c>
      <x:c r="D807" t="str">
        <x:v>Permanent</x:v>
      </x:c>
      <x:c r="E807" t="str">
        <x:v>Birmingham</x:v>
      </x:c>
      <x:c r="F807" t="str">
        <x:v>Operative Driver</x:v>
      </x:c>
      <x:c r="G807" t="str">
        <x:v>401699, 401600</x:v>
      </x:c>
      <x:c r="H807" t="str">
        <x:v>Shimadzu (UNI OF DUNDEE); Techniplast UK (SLS SHOW)</x:v>
      </x:c>
      <x:c r="I807" s="22" t="n">
        <x:v>6.75</x:v>
      </x:c>
      <x:c r="J807" t="str">
        <x:v>Worked — 2 records</x:v>
      </x:c>
      <x:c r="K807" t="str">
        <x:v>Employee 2531; home branch Birmingham; assigned role Operative Driver | Deployment branch: Birmingham, Glasgow | Actual role: Operative Driver | Jobs: 401699, 401600 | Customers: Shimadzu (UNI OF DUNDEE); Techniplast UK (SLS SHOW) | Actual hours: 6.8; source records: 2</x:v>
      </x:c>
      <x:c r="L807" t="str">
        <x:v>Include</x:v>
      </x:c>
      <x:c r="M807"/>
      <x:c r="N807"/>
    </x:row>
    <x:row r="808">
      <x:c r="A808" t="str">
        <x:v>Gene Ellson|2026-05-10</x:v>
      </x:c>
      <x:c r="B808" s="888" t="n">
        <x:v>46152</x:v>
      </x:c>
      <x:c r="C808" t="str">
        <x:v>Gene Ellson</x:v>
      </x:c>
      <x:c r="D808" t="str">
        <x:v>Permanent</x:v>
      </x:c>
      <x:c r="E808" t="str">
        <x:v>Birmingham</x:v>
      </x:c>
      <x:c r="F808" t="str">
        <x:v>Operative Driver</x:v>
      </x:c>
      <x:c r="G808" t="str">
        <x:v>401600</x:v>
      </x:c>
      <x:c r="H808" t="str">
        <x:v>Techniplast UK (SLS SHOW)</x:v>
      </x:c>
      <x:c r="I808" s="22" t="n">
        <x:v>4</x:v>
      </x:c>
      <x:c r="J808" t="str">
        <x:v>Worked</x:v>
      </x:c>
      <x:c r="K808" t="str">
        <x:v>Employee 2531; home branch Birmingham; assigned role Operative Driver | Deployment branch: Birmingham | Actual role: Operative Porter | Jobs: 401600 | Customers: Techniplast UK (SLS SHOW) | Actual hours: 4.0; source records: 1</x:v>
      </x:c>
      <x:c r="L808" t="str">
        <x:v>Include</x:v>
      </x:c>
      <x:c r="M808"/>
      <x:c r="N808"/>
    </x:row>
    <x:row r="809">
      <x:c r="A809" t="str">
        <x:v>Gene Ellson|2026-05-11</x:v>
      </x:c>
      <x:c r="B809" s="888" t="n">
        <x:v>46153</x:v>
      </x:c>
      <x:c r="C809" t="str">
        <x:v>Gene Ellson</x:v>
      </x:c>
      <x:c r="D809" t="str">
        <x:v>Permanent</x:v>
      </x:c>
      <x:c r="E809" t="str">
        <x:v>Birmingham</x:v>
      </x:c>
      <x:c r="F809" t="str">
        <x:v>Operative Driver</x:v>
      </x:c>
      <x:c r="G809" t="str">
        <x:v>401703</x:v>
      </x:c>
      <x:c r="H809" t="str">
        <x:v>ESPO - Handsworth School for Girls</x:v>
      </x:c>
      <x:c r="I809" s="22" t="n">
        <x:v>7.5</x:v>
      </x:c>
      <x:c r="J809" t="str">
        <x:v>Worked</x:v>
      </x:c>
      <x:c r="K809" t="str">
        <x:v>Employee 2531; home branch Birmingham; assigned role Operative Driver | Deployment branch: Birmingham | Actual role: Operative Porter | Jobs: 401703 | Customers: ESPO - Handsworth School for Girls | Actual hours: 7.5; source records: 1</x:v>
      </x:c>
      <x:c r="L809" t="str">
        <x:v>Include</x:v>
      </x:c>
      <x:c r="M809"/>
      <x:c r="N809"/>
    </x:row>
    <x:row r="810">
      <x:c r="A810" t="str">
        <x:v>Gene Ellson|2026-05-12</x:v>
      </x:c>
      <x:c r="B810" s="888" t="n">
        <x:v>46154</x:v>
      </x:c>
      <x:c r="C810" t="str">
        <x:v>Gene Ellson</x:v>
      </x:c>
      <x:c r="D810" t="str">
        <x:v>Permanent</x:v>
      </x:c>
      <x:c r="E810" t="str">
        <x:v>Birmingham</x:v>
      </x:c>
      <x:c r="F810" t="str">
        <x:v>Operative Driver</x:v>
      </x:c>
      <x:c r="G810" t="str">
        <x:v>400903</x:v>
      </x:c>
      <x:c r="H810" t="str">
        <x:v>Walsall Leather Museum</x:v>
      </x:c>
      <x:c r="I810" s="22" t="n">
        <x:v>8.5</x:v>
      </x:c>
      <x:c r="J810" t="str">
        <x:v>Worked</x:v>
      </x:c>
      <x:c r="K810" t="str">
        <x:v>Employee 2531; home branch Birmingham; assigned role Operative Driver | Deployment branch: Birmingham | Actual role: Operative Driver | Jobs: 400903 | Customers: Walsall Leather Museum | Actual hours: 8.5; source records: 1</x:v>
      </x:c>
      <x:c r="L810" t="str">
        <x:v>Include</x:v>
      </x:c>
      <x:c r="M810"/>
      <x:c r="N810"/>
    </x:row>
    <x:row r="811">
      <x:c r="A811" t="str">
        <x:v>Gene Ellson|2026-05-13</x:v>
      </x:c>
      <x:c r="B811" s="888" t="n">
        <x:v>46155</x:v>
      </x:c>
      <x:c r="C811" t="str">
        <x:v>Gene Ellson</x:v>
      </x:c>
      <x:c r="D811" t="str">
        <x:v>Permanent</x:v>
      </x:c>
      <x:c r="E811" t="str">
        <x:v>Birmingham</x:v>
      </x:c>
      <x:c r="F811" t="str">
        <x:v>Operative Driver</x:v>
      </x:c>
      <x:c r="G811" t="str">
        <x:v>401600</x:v>
      </x:c>
      <x:c r="H811" t="str">
        <x:v>Techniplast UK (SLS SHOW)</x:v>
      </x:c>
      <x:c r="I811" s="22" t="n">
        <x:v>6</x:v>
      </x:c>
      <x:c r="J811" t="str">
        <x:v>Worked</x:v>
      </x:c>
      <x:c r="K811" t="str">
        <x:v>Employee 2531; home branch Birmingham; assigned role Operative Driver | Deployment branch: Birmingham | Actual role: Operative Driver | Jobs: 401600 | Customers: Techniplast UK (SLS SHOW) | Actual hours: 6.0; source records: 1</x:v>
      </x:c>
      <x:c r="L811" t="str">
        <x:v>Include</x:v>
      </x:c>
      <x:c r="M811"/>
      <x:c r="N811"/>
    </x:row>
    <x:row r="812">
      <x:c r="A812" t="str">
        <x:v>Gene Ellson|2026-05-14</x:v>
      </x:c>
      <x:c r="B812" s="888" t="n">
        <x:v>46156</x:v>
      </x:c>
      <x:c r="C812" t="str">
        <x:v>Gene Ellson</x:v>
      </x:c>
      <x:c r="D812" t="str">
        <x:v>Permanent</x:v>
      </x:c>
      <x:c r="E812" t="str">
        <x:v>Birmingham</x:v>
      </x:c>
      <x:c r="F812" t="str">
        <x:v>Operative Driver</x:v>
      </x:c>
      <x:c r="G812"/>
      <x:c r="H812"/>
      <x:c r="I812" s="22" t="n">
        <x:v>0</x:v>
      </x:c>
      <x:c r="J812" t="str">
        <x:v>Annual leave</x:v>
      </x:c>
      <x:c r="K812" t="str">
        <x:v>Employee 2531; home branch Birmingham; assigned role Operative Driver | Leave: Annual Leave (Hours) | Leave calendar basis: Variable-pattern period</x:v>
      </x:c>
      <x:c r="L812" t="str">
        <x:v>Include</x:v>
      </x:c>
      <x:c r="M812"/>
      <x:c r="N812"/>
    </x:row>
    <x:row r="813">
      <x:c r="A813" t="str">
        <x:v>Gene Ellson|2026-05-15</x:v>
      </x:c>
      <x:c r="B813" s="888" t="n">
        <x:v>46157</x:v>
      </x:c>
      <x:c r="C813" t="str">
        <x:v>Gene Ellson</x:v>
      </x:c>
      <x:c r="D813" t="str">
        <x:v>Permanent</x:v>
      </x:c>
      <x:c r="E813" t="str">
        <x:v>Birmingham</x:v>
      </x:c>
      <x:c r="F813" t="str">
        <x:v>Operative Driver</x:v>
      </x:c>
      <x:c r="G813"/>
      <x:c r="H813"/>
      <x:c r="I813" s="22" t="n">
        <x:v>0</x:v>
      </x:c>
      <x:c r="J813" t="str">
        <x:v>Annual leave</x:v>
      </x:c>
      <x:c r="K813" t="str">
        <x:v>Employee 2531; home branch Birmingham; assigned role Operative Driver | Leave: Annual Leave (Hours) | Leave calendar basis: Variable-pattern period</x:v>
      </x:c>
      <x:c r="L813" t="str">
        <x:v>Include</x:v>
      </x:c>
      <x:c r="M813"/>
      <x:c r="N813"/>
    </x:row>
    <x:row r="814">
      <x:c r="A814" t="str">
        <x:v>Gene Ellson|2026-05-18</x:v>
      </x:c>
      <x:c r="B814" s="888" t="n">
        <x:v>46160</x:v>
      </x:c>
      <x:c r="C814" t="str">
        <x:v>Gene Ellson</x:v>
      </x:c>
      <x:c r="D814" t="str">
        <x:v>Permanent</x:v>
      </x:c>
      <x:c r="E814" t="str">
        <x:v>Birmingham</x:v>
      </x:c>
      <x:c r="F814" t="str">
        <x:v>Operative Driver</x:v>
      </x:c>
      <x:c r="G814" t="str">
        <x:v>401735</x:v>
      </x:c>
      <x:c r="H814" t="str">
        <x:v>The Automobile Association</x:v>
      </x:c>
      <x:c r="I814" s="22" t="n">
        <x:v>8.25</x:v>
      </x:c>
      <x:c r="J814" t="str">
        <x:v>Worked</x:v>
      </x:c>
      <x:c r="K814" t="str">
        <x:v>Employee 2531; home branch Birmingham; assigned role Operative Driver | Deployment branch: Birmingham | Actual role: Operative Driver | Jobs: 401735 | Customers: The Automobile Association | Actual hours: 8.2; source records: 1</x:v>
      </x:c>
      <x:c r="L814" t="str">
        <x:v>Include</x:v>
      </x:c>
      <x:c r="M814"/>
      <x:c r="N814"/>
    </x:row>
    <x:row r="815">
      <x:c r="A815" t="str">
        <x:v>Gene Ellson|2026-05-19</x:v>
      </x:c>
      <x:c r="B815" s="888" t="n">
        <x:v>46161</x:v>
      </x:c>
      <x:c r="C815" t="str">
        <x:v>Gene Ellson</x:v>
      </x:c>
      <x:c r="D815" t="str">
        <x:v>Permanent</x:v>
      </x:c>
      <x:c r="E815" t="str">
        <x:v>Birmingham</x:v>
      </x:c>
      <x:c r="F815" t="str">
        <x:v>Operative Driver</x:v>
      </x:c>
      <x:c r="G815" t="str">
        <x:v>401735</x:v>
      </x:c>
      <x:c r="H815" t="str">
        <x:v>The Automobile Association</x:v>
      </x:c>
      <x:c r="I815" s="22" t="n">
        <x:v>8.25</x:v>
      </x:c>
      <x:c r="J815" t="str">
        <x:v>Worked</x:v>
      </x:c>
      <x:c r="K815" t="str">
        <x:v>Employee 2531; home branch Birmingham; assigned role Operative Driver | Deployment branch: Birmingham | Actual role: Operative Driver | Jobs: 401735 | Customers: The Automobile Association | Actual hours: 8.2; source records: 1</x:v>
      </x:c>
      <x:c r="L815" t="str">
        <x:v>Include</x:v>
      </x:c>
      <x:c r="M815"/>
      <x:c r="N815"/>
    </x:row>
    <x:row r="816">
      <x:c r="A816" t="str">
        <x:v>Gene Ellson|2026-05-20</x:v>
      </x:c>
      <x:c r="B816" s="888" t="n">
        <x:v>46162</x:v>
      </x:c>
      <x:c r="C816" t="str">
        <x:v>Gene Ellson</x:v>
      </x:c>
      <x:c r="D816" t="str">
        <x:v>Permanent</x:v>
      </x:c>
      <x:c r="E816" t="str">
        <x:v>Birmingham</x:v>
      </x:c>
      <x:c r="F816" t="str">
        <x:v>Operative Driver</x:v>
      </x:c>
      <x:c r="G816" t="str">
        <x:v>401735</x:v>
      </x:c>
      <x:c r="H816" t="str">
        <x:v>The Automobile Association</x:v>
      </x:c>
      <x:c r="I816" s="22" t="n">
        <x:v>8.25</x:v>
      </x:c>
      <x:c r="J816" t="str">
        <x:v>Worked</x:v>
      </x:c>
      <x:c r="K816" t="str">
        <x:v>Employee 2531; home branch Birmingham; assigned role Operative Driver | Deployment branch: Birmingham | Actual role: Operative Driver | Jobs: 401735 | Customers: The Automobile Association | Actual hours: 8.2; source records: 1</x:v>
      </x:c>
      <x:c r="L816" t="str">
        <x:v>Include</x:v>
      </x:c>
      <x:c r="M816"/>
      <x:c r="N816"/>
    </x:row>
    <x:row r="817">
      <x:c r="A817" t="str">
        <x:v>Gene Ellson|2026-05-21</x:v>
      </x:c>
      <x:c r="B817" s="888" t="n">
        <x:v>46163</x:v>
      </x:c>
      <x:c r="C817" t="str">
        <x:v>Gene Ellson</x:v>
      </x:c>
      <x:c r="D817" t="str">
        <x:v>Permanent</x:v>
      </x:c>
      <x:c r="E817" t="str">
        <x:v>Birmingham</x:v>
      </x:c>
      <x:c r="F817" t="str">
        <x:v>Operative Driver</x:v>
      </x:c>
      <x:c r="G817" t="str">
        <x:v>401735</x:v>
      </x:c>
      <x:c r="H817" t="str">
        <x:v>The Automobile Association</x:v>
      </x:c>
      <x:c r="I817" s="22" t="n">
        <x:v>8</x:v>
      </x:c>
      <x:c r="J817" t="str">
        <x:v>Worked</x:v>
      </x:c>
      <x:c r="K817" t="str">
        <x:v>Employee 2531; home branch Birmingham; assigned role Operative Driver | Deployment branch: Birmingham | Actual role: Operative Skilled | Jobs: 401735 | Customers: The Automobile Association | Actual hours: 8.0; source records: 1</x:v>
      </x:c>
      <x:c r="L817" t="str">
        <x:v>Include</x:v>
      </x:c>
      <x:c r="M817"/>
      <x:c r="N817"/>
    </x:row>
    <x:row r="818">
      <x:c r="A818" t="str">
        <x:v>Gene Ellson|2026-05-22</x:v>
      </x:c>
      <x:c r="B818" s="888" t="n">
        <x:v>46164</x:v>
      </x:c>
      <x:c r="C818" t="str">
        <x:v>Gene Ellson</x:v>
      </x:c>
      <x:c r="D818" t="str">
        <x:v>Permanent</x:v>
      </x:c>
      <x:c r="E818" t="str">
        <x:v>Birmingham</x:v>
      </x:c>
      <x:c r="F818" t="str">
        <x:v>Operative Driver</x:v>
      </x:c>
      <x:c r="G818" t="str">
        <x:v>401735</x:v>
      </x:c>
      <x:c r="H818" t="str">
        <x:v>The Automobile Association</x:v>
      </x:c>
      <x:c r="I818" s="22" t="n">
        <x:v>8.25</x:v>
      </x:c>
      <x:c r="J818" t="str">
        <x:v>Worked</x:v>
      </x:c>
      <x:c r="K818" t="str">
        <x:v>Employee 2531; home branch Birmingham; assigned role Operative Driver | Deployment branch: Birmingham | Actual role: Operative Driver | Jobs: 401735 | Customers: The Automobile Association | Actual hours: 8.2; source records: 1</x:v>
      </x:c>
      <x:c r="L818" t="str">
        <x:v>Include</x:v>
      </x:c>
      <x:c r="M818"/>
      <x:c r="N818"/>
    </x:row>
    <x:row r="819">
      <x:c r="A819" t="str">
        <x:v>Gene Ellson|2026-05-25</x:v>
      </x:c>
      <x:c r="B819" s="888" t="n">
        <x:v>46167</x:v>
      </x:c>
      <x:c r="C819" t="str">
        <x:v>Gene Ellson</x:v>
      </x:c>
      <x:c r="D819" t="str">
        <x:v>Permanent</x:v>
      </x:c>
      <x:c r="E819" t="str">
        <x:v>Birmingham</x:v>
      </x:c>
      <x:c r="F819" t="str">
        <x:v>Operative Driver</x:v>
      </x:c>
      <x:c r="G819"/>
      <x:c r="H819"/>
      <x:c r="I819" s="22" t="n">
        <x:v>0</x:v>
      </x:c>
      <x:c r="J819" t="str">
        <x:v>Annual leave</x:v>
      </x:c>
      <x:c r="K819" t="str">
        <x:v>Employee 2531; home branch Birmingham; assigned role Operative Driver | Leave: Annual Leave (Hours) | Leave calendar basis: Variable-pattern period</x:v>
      </x:c>
      <x:c r="L819" t="str">
        <x:v>Include</x:v>
      </x:c>
      <x:c r="M819"/>
      <x:c r="N819"/>
    </x:row>
    <x:row r="820">
      <x:c r="A820" t="str">
        <x:v>Gene Ellson|2026-05-27</x:v>
      </x:c>
      <x:c r="B820" s="888" t="n">
        <x:v>46169</x:v>
      </x:c>
      <x:c r="C820" t="str">
        <x:v>Gene Ellson</x:v>
      </x:c>
      <x:c r="D820" t="str">
        <x:v>Permanent</x:v>
      </x:c>
      <x:c r="E820" t="str">
        <x:v>Birmingham</x:v>
      </x:c>
      <x:c r="F820" t="str">
        <x:v>Operative Driver</x:v>
      </x:c>
      <x:c r="G820" t="str">
        <x:v>396008</x:v>
      </x:c>
      <x:c r="H820" t="str">
        <x:v>HSBC - Branch Audits (1)</x:v>
      </x:c>
      <x:c r="I820" s="22" t="n">
        <x:v>4.75</x:v>
      </x:c>
      <x:c r="J820" t="str">
        <x:v>Worked</x:v>
      </x:c>
      <x:c r="K820" t="str">
        <x:v>Employee 2531; home branch Birmingham; assigned role Operative Driver | Deployment branch: Birmingham | Actual role: Operative Skilled | Jobs: 396008 | Customers: HSBC - Branch Audits (1) | Actual hours: 4.8; source records: 1</x:v>
      </x:c>
      <x:c r="L820" t="str">
        <x:v>Include</x:v>
      </x:c>
      <x:c r="M820"/>
      <x:c r="N820"/>
    </x:row>
    <x:row r="821">
      <x:c r="A821" t="str">
        <x:v>Gene Ellson|2026-05-28</x:v>
      </x:c>
      <x:c r="B821" s="888" t="n">
        <x:v>46170</x:v>
      </x:c>
      <x:c r="C821" t="str">
        <x:v>Gene Ellson</x:v>
      </x:c>
      <x:c r="D821" t="str">
        <x:v>Permanent</x:v>
      </x:c>
      <x:c r="E821" t="str">
        <x:v>Birmingham</x:v>
      </x:c>
      <x:c r="F821" t="str">
        <x:v>Operative Driver</x:v>
      </x:c>
      <x:c r="G821" t="str">
        <x:v>398910</x:v>
      </x:c>
      <x:c r="H821" t="str">
        <x:v>JLR - eTrackers</x:v>
      </x:c>
      <x:c r="I821" s="22" t="n">
        <x:v>8.5</x:v>
      </x:c>
      <x:c r="J821" t="str">
        <x:v>Worked</x:v>
      </x:c>
      <x:c r="K821" t="str">
        <x:v>Employee 2531; home branch Birmingham; assigned role Operative Driver | Deployment branch: Birmingham | Actual role: Operative Driver | Jobs: 398910 | Customers: JLR - eTrackers | Actual hours: 8.5; source records: 1</x:v>
      </x:c>
      <x:c r="L821" t="str">
        <x:v>Include</x:v>
      </x:c>
      <x:c r="M821"/>
      <x:c r="N821"/>
    </x:row>
    <x:row r="822">
      <x:c r="A822" t="str">
        <x:v>Gene Ellson|2026-05-29</x:v>
      </x:c>
      <x:c r="B822" s="888" t="n">
        <x:v>46171</x:v>
      </x:c>
      <x:c r="C822" t="str">
        <x:v>Gene Ellson</x:v>
      </x:c>
      <x:c r="D822" t="str">
        <x:v>Permanent</x:v>
      </x:c>
      <x:c r="E822" t="str">
        <x:v>Birmingham</x:v>
      </x:c>
      <x:c r="F822" t="str">
        <x:v>Operative Driver</x:v>
      </x:c>
      <x:c r="G822" t="str">
        <x:v>402050, 402477, 402128</x:v>
      </x:c>
      <x:c r="H822" t="str">
        <x:v>HMPPS Probation/MoJ; Midland Heart; MoJ</x:v>
      </x:c>
      <x:c r="I822" s="22" t="n">
        <x:v>6.5</x:v>
      </x:c>
      <x:c r="J822" t="str">
        <x:v>Worked — 3 records</x:v>
      </x:c>
      <x:c r="K822" t="str">
        <x:v>Employee 2531; home branch Birmingham; assigned role Operative Driver | Deployment branch: Birmingham | Actual role: Operative Driver, Operative Skilled | Jobs: 402050, 402477, 402128 | Customers: HMPPS Probation/MoJ; Midland Heart; MoJ | Actual hours: 6.5; source records: 3</x:v>
      </x:c>
      <x:c r="L822" t="str">
        <x:v>Include</x:v>
      </x:c>
      <x:c r="M822"/>
      <x:c r="N822"/>
    </x:row>
    <x:row r="823">
      <x:c r="A823" t="str">
        <x:v>Geoff Malpas|2026-05-01</x:v>
      </x:c>
      <x:c r="B823" s="888" t="n">
        <x:v>46143</x:v>
      </x:c>
      <x:c r="C823" t="str">
        <x:v>Geoff Malpas</x:v>
      </x:c>
      <x:c r="D823" t="str">
        <x:v>Permanent</x:v>
      </x:c>
      <x:c r="E823" t="str">
        <x:v>Bristol</x:v>
      </x:c>
      <x:c r="F823" t="str">
        <x:v>Operative Porter</x:v>
      </x:c>
      <x:c r="G823" t="str">
        <x:v>399379D, 400679</x:v>
      </x:c>
      <x:c r="H823" t="str">
        <x:v>Restore Harrow Green Oxford  M/W use only; Thames Valley Police</x:v>
      </x:c>
      <x:c r="I823" s="22" t="n">
        <x:v>19</x:v>
      </x:c>
      <x:c r="J823" t="str">
        <x:v>Worked — 2 records</x:v>
      </x:c>
      <x:c r="K823" t="str">
        <x:v>Employee 2251; home branch Bristol; assigned role Operative Porter | Deployment branch: Oxford | Actual role: Operative Skilled | Jobs: 399379D, 400679 | Customers: Restore Harrow Green Oxford  M/W use only; Thames Valley Police | Actual hours: 19.0; source records: 2</x:v>
      </x:c>
      <x:c r="L823" t="str">
        <x:v>Include</x:v>
      </x:c>
      <x:c r="M823"/>
      <x:c r="N823"/>
    </x:row>
    <x:row r="824">
      <x:c r="A824" t="str">
        <x:v>Geoff Malpas|2026-05-05</x:v>
      </x:c>
      <x:c r="B824" s="888" t="n">
        <x:v>46147</x:v>
      </x:c>
      <x:c r="C824" t="str">
        <x:v>Geoff Malpas</x:v>
      </x:c>
      <x:c r="D824" t="str">
        <x:v>Permanent</x:v>
      </x:c>
      <x:c r="E824" t="str">
        <x:v>Bristol</x:v>
      </x:c>
      <x:c r="F824" t="str">
        <x:v>Operative Porter</x:v>
      </x:c>
      <x:c r="G824" t="str">
        <x:v>401916</x:v>
      </x:c>
      <x:c r="H824" t="str">
        <x:v>HSBC - May 2026 Deliveries</x:v>
      </x:c>
      <x:c r="I824" s="22" t="n">
        <x:v>8.5</x:v>
      </x:c>
      <x:c r="J824" t="str">
        <x:v>Worked</x:v>
      </x:c>
      <x:c r="K824" t="str">
        <x:v>Employee 2251; home branch Bristol; assigned role Operative Porter | Deployment branch: Birmingham | Actual role: Operative Driver | Jobs: 401916 | Customers: HSBC - May 2026 Deliveries | Actual hours: 8.5; source records: 1</x:v>
      </x:c>
      <x:c r="L824" t="str">
        <x:v>Include</x:v>
      </x:c>
      <x:c r="M824"/>
      <x:c r="N824"/>
    </x:row>
    <x:row r="825">
      <x:c r="A825" t="str">
        <x:v>Geoff Malpas|2026-05-06</x:v>
      </x:c>
      <x:c r="B825" s="888" t="n">
        <x:v>46148</x:v>
      </x:c>
      <x:c r="C825" t="str">
        <x:v>Geoff Malpas</x:v>
      </x:c>
      <x:c r="D825" t="str">
        <x:v>Permanent</x:v>
      </x:c>
      <x:c r="E825" t="str">
        <x:v>Bristol</x:v>
      </x:c>
      <x:c r="F825" t="str">
        <x:v>Operative Porter</x:v>
      </x:c>
      <x:c r="G825" t="str">
        <x:v>399379D</x:v>
      </x:c>
      <x:c r="H825" t="str">
        <x:v>Restore Harrow Green Oxford  M/W use only</x:v>
      </x:c>
      <x:c r="I825" s="22" t="n">
        <x:v>10.5</x:v>
      </x:c>
      <x:c r="J825" t="str">
        <x:v>Worked</x:v>
      </x:c>
      <x:c r="K825" t="str">
        <x:v>Employee 2251; home branch Bristol; assigned role Operative Porter | Deployment branch: Oxford | Actual role: Operative Porter | Jobs: 399379D | Customers: Restore Harrow Green Oxford  M/W use only | Actual hours: 10.5; source records: 1</x:v>
      </x:c>
      <x:c r="L825" t="str">
        <x:v>Include</x:v>
      </x:c>
      <x:c r="M825"/>
      <x:c r="N825"/>
    </x:row>
    <x:row r="826">
      <x:c r="A826" t="str">
        <x:v>Geoff Malpas|2026-05-07</x:v>
      </x:c>
      <x:c r="B826" s="888" t="n">
        <x:v>46149</x:v>
      </x:c>
      <x:c r="C826" t="str">
        <x:v>Geoff Malpas</x:v>
      </x:c>
      <x:c r="D826" t="str">
        <x:v>Permanent</x:v>
      </x:c>
      <x:c r="E826" t="str">
        <x:v>Bristol</x:v>
      </x:c>
      <x:c r="F826" t="str">
        <x:v>Operative Porter</x:v>
      </x:c>
      <x:c r="G826" t="str">
        <x:v>399379D</x:v>
      </x:c>
      <x:c r="H826" t="str">
        <x:v>Restore Harrow Green Oxford  M/W use only</x:v>
      </x:c>
      <x:c r="I826" s="22" t="n">
        <x:v>10.5</x:v>
      </x:c>
      <x:c r="J826" t="str">
        <x:v>Worked</x:v>
      </x:c>
      <x:c r="K826" t="str">
        <x:v>Employee 2251; home branch Bristol; assigned role Operative Porter | Deployment branch: Oxford | Actual role: Operative Skilled | Jobs: 399379D | Customers: Restore Harrow Green Oxford  M/W use only | Actual hours: 10.5; source records: 1</x:v>
      </x:c>
      <x:c r="L826" t="str">
        <x:v>Include</x:v>
      </x:c>
      <x:c r="M826"/>
      <x:c r="N826"/>
    </x:row>
    <x:row r="827">
      <x:c r="A827" t="str">
        <x:v>Geoff Malpas|2026-05-08</x:v>
      </x:c>
      <x:c r="B827" s="888" t="n">
        <x:v>46150</x:v>
      </x:c>
      <x:c r="C827" t="str">
        <x:v>Geoff Malpas</x:v>
      </x:c>
      <x:c r="D827" t="str">
        <x:v>Permanent</x:v>
      </x:c>
      <x:c r="E827" t="str">
        <x:v>Bristol</x:v>
      </x:c>
      <x:c r="F827" t="str">
        <x:v>Operative Porter</x:v>
      </x:c>
      <x:c r="G827" t="str">
        <x:v>401671E</x:v>
      </x:c>
      <x:c r="H827" t="str">
        <x:v>Avantor (BRISTOL  MAY  2026 )</x:v>
      </x:c>
      <x:c r="I827" s="22" t="n">
        <x:v>16</x:v>
      </x:c>
      <x:c r="J827" t="str">
        <x:v>Worked</x:v>
      </x:c>
      <x:c r="K827" t="str">
        <x:v>Employee 2251; home branch Bristol; assigned role Operative Porter | Deployment branch: Cambridge | Actual role: Operative Skilled | Jobs: 401671E | Customers: Avantor (BRISTOL  MAY  2026 ) | Actual hours: 16.0; source records: 1</x:v>
      </x:c>
      <x:c r="L827" t="str">
        <x:v>Include</x:v>
      </x:c>
      <x:c r="M827"/>
      <x:c r="N827"/>
    </x:row>
    <x:row r="828">
      <x:c r="A828" t="str">
        <x:v>Geoff Malpas|2026-05-11</x:v>
      </x:c>
      <x:c r="B828" s="888" t="n">
        <x:v>46153</x:v>
      </x:c>
      <x:c r="C828" t="str">
        <x:v>Geoff Malpas</x:v>
      </x:c>
      <x:c r="D828" t="str">
        <x:v>Permanent</x:v>
      </x:c>
      <x:c r="E828" t="str">
        <x:v>Bristol</x:v>
      </x:c>
      <x:c r="F828" t="str">
        <x:v>Operative Porter</x:v>
      </x:c>
      <x:c r="G828" t="str">
        <x:v>401916, 401142</x:v>
      </x:c>
      <x:c r="H828" t="str">
        <x:v>HSBC - May 2026 Deliveries; University of Bristol Law School</x:v>
      </x:c>
      <x:c r="I828" s="22" t="n">
        <x:v>13.75</x:v>
      </x:c>
      <x:c r="J828" t="str">
        <x:v>Worked — 2 records</x:v>
      </x:c>
      <x:c r="K828" t="str">
        <x:v>Employee 2251; home branch Bristol; assigned role Operative Porter | Deployment branch: Birmingham, Bristol | Actual role: Operative Driver, Operative Porter | Jobs: 401916, 401142 | Customers: HSBC - May 2026 Deliveries; University of Bristol Law School | Actual hours: 13.8; source records: 2</x:v>
      </x:c>
      <x:c r="L828" t="str">
        <x:v>Include</x:v>
      </x:c>
      <x:c r="M828"/>
      <x:c r="N828"/>
    </x:row>
    <x:row r="829">
      <x:c r="A829" t="str">
        <x:v>Geoff Malpas|2026-05-12</x:v>
      </x:c>
      <x:c r="B829" s="888" t="n">
        <x:v>46154</x:v>
      </x:c>
      <x:c r="C829" t="str">
        <x:v>Geoff Malpas</x:v>
      </x:c>
      <x:c r="D829" t="str">
        <x:v>Permanent</x:v>
      </x:c>
      <x:c r="E829" t="str">
        <x:v>Bristol</x:v>
      </x:c>
      <x:c r="F829" t="str">
        <x:v>Operative Porter</x:v>
      </x:c>
      <x:c r="G829" t="str">
        <x:v>401671E, 401333, 401142</x:v>
      </x:c>
      <x:c r="H829" t="str">
        <x:v>Avantor (BRISTOL  MAY  2026 ); Network Rail; University of Bristol Law School</x:v>
      </x:c>
      <x:c r="I829" s="22" t="n">
        <x:v>19</x:v>
      </x:c>
      <x:c r="J829" t="str">
        <x:v>Worked — 3 records</x:v>
      </x:c>
      <x:c r="K829" t="str">
        <x:v>Employee 2251; home branch Bristol; assigned role Operative Porter | Deployment branch: Bristol, Cambridge | Actual role: Operative Driver, Operative Porter | Jobs: 401671E, 401333, 401142 | Customers: Avantor (BRISTOL  MAY  2026 ); Network Rail; University of Bristol Law School | Actual hours: 19.0; source records: 3</x:v>
      </x:c>
      <x:c r="L829" t="str">
        <x:v>Include</x:v>
      </x:c>
      <x:c r="M829"/>
      <x:c r="N829"/>
    </x:row>
    <x:row r="830">
      <x:c r="A830" t="str">
        <x:v>Geoff Malpas|2026-05-13</x:v>
      </x:c>
      <x:c r="B830" s="888" t="n">
        <x:v>46155</x:v>
      </x:c>
      <x:c r="C830" t="str">
        <x:v>Geoff Malpas</x:v>
      </x:c>
      <x:c r="D830" t="str">
        <x:v>Permanent</x:v>
      </x:c>
      <x:c r="E830" t="str">
        <x:v>Bristol</x:v>
      </x:c>
      <x:c r="F830" t="str">
        <x:v>Operative Porter</x:v>
      </x:c>
      <x:c r="G830" t="str">
        <x:v>401916</x:v>
      </x:c>
      <x:c r="H830" t="str">
        <x:v>HSBC - May 2026 Deliveries</x:v>
      </x:c>
      <x:c r="I830" s="22" t="n">
        <x:v>7.5</x:v>
      </x:c>
      <x:c r="J830" t="str">
        <x:v>Worked</x:v>
      </x:c>
      <x:c r="K830" t="str">
        <x:v>Employee 2251; home branch Bristol; assigned role Operative Porter | Deployment branch: Birmingham | Actual role: Operative Driver | Jobs: 401916 | Customers: HSBC - May 2026 Deliveries | Actual hours: 7.5; source records: 1</x:v>
      </x:c>
      <x:c r="L830" t="str">
        <x:v>Include</x:v>
      </x:c>
      <x:c r="M830"/>
      <x:c r="N830"/>
    </x:row>
    <x:row r="831">
      <x:c r="A831" t="str">
        <x:v>Geoff Malpas|2026-05-14</x:v>
      </x:c>
      <x:c r="B831" s="888" t="n">
        <x:v>46156</x:v>
      </x:c>
      <x:c r="C831" t="str">
        <x:v>Geoff Malpas</x:v>
      </x:c>
      <x:c r="D831" t="str">
        <x:v>Permanent</x:v>
      </x:c>
      <x:c r="E831" t="str">
        <x:v>Bristol</x:v>
      </x:c>
      <x:c r="F831" t="str">
        <x:v>Operative Porter</x:v>
      </x:c>
      <x:c r="G831" t="str">
        <x:v>399379D, 400679</x:v>
      </x:c>
      <x:c r="H831" t="str">
        <x:v>Restore Harrow Green Oxford  M/W use only; Thames Valley Police</x:v>
      </x:c>
      <x:c r="I831" s="22" t="n">
        <x:v>19</x:v>
      </x:c>
      <x:c r="J831" t="str">
        <x:v>Worked — 2 records</x:v>
      </x:c>
      <x:c r="K831" t="str">
        <x:v>Employee 2251; home branch Bristol; assigned role Operative Porter | Deployment branch: Oxford | Actual role: Operative Porter | Jobs: 399379D, 400679 | Customers: Restore Harrow Green Oxford  M/W use only; Thames Valley Police | Actual hours: 19.0; source records: 2</x:v>
      </x:c>
      <x:c r="L831" t="str">
        <x:v>Include</x:v>
      </x:c>
      <x:c r="M831"/>
      <x:c r="N831"/>
    </x:row>
    <x:row r="832">
      <x:c r="A832" t="str">
        <x:v>Geoff Malpas|2026-05-15</x:v>
      </x:c>
      <x:c r="B832" s="888" t="n">
        <x:v>46157</x:v>
      </x:c>
      <x:c r="C832" t="str">
        <x:v>Geoff Malpas</x:v>
      </x:c>
      <x:c r="D832" t="str">
        <x:v>Permanent</x:v>
      </x:c>
      <x:c r="E832" t="str">
        <x:v>Bristol</x:v>
      </x:c>
      <x:c r="F832" t="str">
        <x:v>Operative Porter</x:v>
      </x:c>
      <x:c r="G832" t="str">
        <x:v>386887B</x:v>
      </x:c>
      <x:c r="H832" t="str">
        <x:v>Restore Harrow Green</x:v>
      </x:c>
      <x:c r="I832" s="22" t="n">
        <x:v>8.5</x:v>
      </x:c>
      <x:c r="J832" t="str">
        <x:v>Worked</x:v>
      </x:c>
      <x:c r="K832" t="str">
        <x:v>Employee 2251; home branch Bristol; assigned role Operative Porter | Deployment branch: Bristol | Actual role: Operative Porter | Jobs: 386887B | Customers: Restore Harrow Green | Actual hours: 8.5; source records: 1</x:v>
      </x:c>
      <x:c r="L832" t="str">
        <x:v>Include</x:v>
      </x:c>
      <x:c r="M832"/>
      <x:c r="N832"/>
    </x:row>
    <x:row r="833">
      <x:c r="A833" t="str">
        <x:v>Geoff Malpas|2026-05-18</x:v>
      </x:c>
      <x:c r="B833" s="888" t="n">
        <x:v>46160</x:v>
      </x:c>
      <x:c r="C833" t="str">
        <x:v>Geoff Malpas</x:v>
      </x:c>
      <x:c r="D833" t="str">
        <x:v>Permanent</x:v>
      </x:c>
      <x:c r="E833" t="str">
        <x:v>Bristol</x:v>
      </x:c>
      <x:c r="F833" t="str">
        <x:v>Operative Porter</x:v>
      </x:c>
      <x:c r="G833" t="str">
        <x:v>402099</x:v>
      </x:c>
      <x:c r="H833" t="str">
        <x:v>Broken String Biosciences Ltd</x:v>
      </x:c>
      <x:c r="I833" s="22" t="n">
        <x:v>7.5</x:v>
      </x:c>
      <x:c r="J833" t="str">
        <x:v>Worked</x:v>
      </x:c>
      <x:c r="K833" t="str">
        <x:v>Employee 2251; home branch Bristol; assigned role Operative Porter | Deployment branch: Bristol | Actual role: Operative Skilled | Jobs: 402099 | Customers: Broken String Biosciences Ltd | Actual hours: 7.5; source records: 1</x:v>
      </x:c>
      <x:c r="L833" t="str">
        <x:v>Include</x:v>
      </x:c>
      <x:c r="M833"/>
      <x:c r="N833"/>
    </x:row>
    <x:row r="834">
      <x:c r="A834" t="str">
        <x:v>Geoff Malpas|2026-05-19</x:v>
      </x:c>
      <x:c r="B834" s="888" t="n">
        <x:v>46161</x:v>
      </x:c>
      <x:c r="C834" t="str">
        <x:v>Geoff Malpas</x:v>
      </x:c>
      <x:c r="D834" t="str">
        <x:v>Permanent</x:v>
      </x:c>
      <x:c r="E834" t="str">
        <x:v>Bristol</x:v>
      </x:c>
      <x:c r="F834" t="str">
        <x:v>Operative Porter</x:v>
      </x:c>
      <x:c r="G834" t="str">
        <x:v>402099</x:v>
      </x:c>
      <x:c r="H834" t="str">
        <x:v>Broken String Biosciences Ltd</x:v>
      </x:c>
      <x:c r="I834" s="22" t="n">
        <x:v>8.17</x:v>
      </x:c>
      <x:c r="J834" t="str">
        <x:v>Worked</x:v>
      </x:c>
      <x:c r="K834" t="str">
        <x:v>Employee 2251; home branch Bristol; assigned role Operative Porter | Deployment branch: Bristol | Actual role: Operative Driver | Jobs: 402099 | Customers: Broken String Biosciences Ltd | Actual hours: 8.2; source records: 1</x:v>
      </x:c>
      <x:c r="L834" t="str">
        <x:v>Include</x:v>
      </x:c>
      <x:c r="M834"/>
      <x:c r="N834"/>
    </x:row>
    <x:row r="835">
      <x:c r="A835" t="str">
        <x:v>Geoff Malpas|2026-05-20</x:v>
      </x:c>
      <x:c r="B835" s="888" t="n">
        <x:v>46162</x:v>
      </x:c>
      <x:c r="C835" t="str">
        <x:v>Geoff Malpas</x:v>
      </x:c>
      <x:c r="D835" t="str">
        <x:v>Permanent</x:v>
      </x:c>
      <x:c r="E835" t="str">
        <x:v>Bristol</x:v>
      </x:c>
      <x:c r="F835" t="str">
        <x:v>Operative Porter</x:v>
      </x:c>
      <x:c r="G835" t="str">
        <x:v>401916</x:v>
      </x:c>
      <x:c r="H835" t="str">
        <x:v>HSBC - May 2026 Deliveries</x:v>
      </x:c>
      <x:c r="I835" s="22" t="n">
        <x:v>10.25</x:v>
      </x:c>
      <x:c r="J835" t="str">
        <x:v>Worked</x:v>
      </x:c>
      <x:c r="K835" t="str">
        <x:v>Employee 2251; home branch Bristol; assigned role Operative Porter | Deployment branch: Birmingham | Actual role: Operative Driver | Jobs: 401916 | Customers: HSBC - May 2026 Deliveries | Actual hours: 10.2; source records: 1</x:v>
      </x:c>
      <x:c r="L835" t="str">
        <x:v>Include</x:v>
      </x:c>
      <x:c r="M835"/>
      <x:c r="N835"/>
    </x:row>
    <x:row r="836">
      <x:c r="A836" t="str">
        <x:v>Geoff Malpas|2026-05-21</x:v>
      </x:c>
      <x:c r="B836" s="888" t="n">
        <x:v>46163</x:v>
      </x:c>
      <x:c r="C836" t="str">
        <x:v>Geoff Malpas</x:v>
      </x:c>
      <x:c r="D836" t="str">
        <x:v>Permanent</x:v>
      </x:c>
      <x:c r="E836" t="str">
        <x:v>Bristol</x:v>
      </x:c>
      <x:c r="F836" t="str">
        <x:v>Operative Porter</x:v>
      </x:c>
      <x:c r="G836" t="str">
        <x:v>401333</x:v>
      </x:c>
      <x:c r="H836" t="str">
        <x:v>Network Rail</x:v>
      </x:c>
      <x:c r="I836" s="22" t="n">
        <x:v>6.5</x:v>
      </x:c>
      <x:c r="J836" t="str">
        <x:v>Worked</x:v>
      </x:c>
      <x:c r="K836" t="str">
        <x:v>Employee 2251; home branch Bristol; assigned role Operative Porter | Deployment branch: Bristol | Actual role: Operative Skilled | Jobs: 401333 | Customers: Network Rail | Actual hours: 6.5; source records: 1</x:v>
      </x:c>
      <x:c r="L836" t="str">
        <x:v>Include</x:v>
      </x:c>
      <x:c r="M836"/>
      <x:c r="N836"/>
    </x:row>
    <x:row r="837">
      <x:c r="A837" t="str">
        <x:v>Geoff Malpas|2026-05-22</x:v>
      </x:c>
      <x:c r="B837" s="888" t="n">
        <x:v>46164</x:v>
      </x:c>
      <x:c r="C837" t="str">
        <x:v>Geoff Malpas</x:v>
      </x:c>
      <x:c r="D837" t="str">
        <x:v>Permanent</x:v>
      </x:c>
      <x:c r="E837" t="str">
        <x:v>Bristol</x:v>
      </x:c>
      <x:c r="F837" t="str">
        <x:v>Operative Porter</x:v>
      </x:c>
      <x:c r="G837" t="str">
        <x:v>402193</x:v>
      </x:c>
      <x:c r="H837" t="str">
        <x:v>Northavon House HR Dept</x:v>
      </x:c>
      <x:c r="I837" s="22" t="n">
        <x:v>2.5</x:v>
      </x:c>
      <x:c r="J837" t="str">
        <x:v>Worked</x:v>
      </x:c>
      <x:c r="K837" t="str">
        <x:v>Employee 2251; home branch Bristol; assigned role Operative Porter | Deployment branch: Bristol | Actual role: Operative Driver | Jobs: 402193 | Customers: Northavon House HR Dept | Actual hours: 2.5; source records: 1</x:v>
      </x:c>
      <x:c r="L837" t="str">
        <x:v>Include</x:v>
      </x:c>
      <x:c r="M837"/>
      <x:c r="N837"/>
    </x:row>
    <x:row r="838">
      <x:c r="A838" t="str">
        <x:v>Geoff Malpas|2026-05-26</x:v>
      </x:c>
      <x:c r="B838" s="888" t="n">
        <x:v>46168</x:v>
      </x:c>
      <x:c r="C838" t="str">
        <x:v>Geoff Malpas</x:v>
      </x:c>
      <x:c r="D838" t="str">
        <x:v>Permanent</x:v>
      </x:c>
      <x:c r="E838" t="str">
        <x:v>Bristol</x:v>
      </x:c>
      <x:c r="F838" t="str">
        <x:v>Operative Porter</x:v>
      </x:c>
      <x:c r="G838" t="str">
        <x:v>402048</x:v>
      </x:c>
      <x:c r="H838" t="str">
        <x:v>Tentamus Pharma (UK) Ltd</x:v>
      </x:c>
      <x:c r="I838" s="22" t="n">
        <x:v>7.33</x:v>
      </x:c>
      <x:c r="J838" t="str">
        <x:v>Worked</x:v>
      </x:c>
      <x:c r="K838" t="str">
        <x:v>Employee 2251; home branch Bristol; assigned role Operative Porter | Deployment branch: Bristol | Actual role: Operative Porter | Jobs: 402048 | Customers: Tentamus Pharma (UK) Ltd | Actual hours: 7.3; source records: 1</x:v>
      </x:c>
      <x:c r="L838" t="str">
        <x:v>Include</x:v>
      </x:c>
      <x:c r="M838"/>
      <x:c r="N838"/>
    </x:row>
    <x:row r="839">
      <x:c r="A839" t="str">
        <x:v>Geoff Malpas|2026-05-27</x:v>
      </x:c>
      <x:c r="B839" s="888" t="n">
        <x:v>46169</x:v>
      </x:c>
      <x:c r="C839" t="str">
        <x:v>Geoff Malpas</x:v>
      </x:c>
      <x:c r="D839" t="str">
        <x:v>Permanent</x:v>
      </x:c>
      <x:c r="E839" t="str">
        <x:v>Bristol</x:v>
      </x:c>
      <x:c r="F839" t="str">
        <x:v>Operative Porter</x:v>
      </x:c>
      <x:c r="G839" t="str">
        <x:v>396008</x:v>
      </x:c>
      <x:c r="H839" t="str">
        <x:v>HSBC - Branch Audits (1)</x:v>
      </x:c>
      <x:c r="I839" s="22" t="n">
        <x:v>7.33</x:v>
      </x:c>
      <x:c r="J839" t="str">
        <x:v>Worked</x:v>
      </x:c>
      <x:c r="K839" t="str">
        <x:v>Employee 2251; home branch Bristol; assigned role Operative Porter | Deployment branch: Birmingham | Actual role: Operative Driver | Jobs: 396008 | Customers: HSBC - Branch Audits (1) | Actual hours: 7.3; source records: 1</x:v>
      </x:c>
      <x:c r="L839" t="str">
        <x:v>Include</x:v>
      </x:c>
      <x:c r="M839"/>
      <x:c r="N839"/>
    </x:row>
    <x:row r="840">
      <x:c r="A840" t="str">
        <x:v>Geoff Malpas|2026-05-28</x:v>
      </x:c>
      <x:c r="B840" s="888" t="n">
        <x:v>46170</x:v>
      </x:c>
      <x:c r="C840" t="str">
        <x:v>Geoff Malpas</x:v>
      </x:c>
      <x:c r="D840" t="str">
        <x:v>Permanent</x:v>
      </x:c>
      <x:c r="E840" t="str">
        <x:v>Bristol</x:v>
      </x:c>
      <x:c r="F840" t="str">
        <x:v>Operative Porter</x:v>
      </x:c>
      <x:c r="G840" t="str">
        <x:v>402193</x:v>
      </x:c>
      <x:c r="H840" t="str">
        <x:v>Northavon House HR Dept</x:v>
      </x:c>
      <x:c r="I840" s="22" t="n">
        <x:v>9.67</x:v>
      </x:c>
      <x:c r="J840" t="str">
        <x:v>Worked</x:v>
      </x:c>
      <x:c r="K840" t="str">
        <x:v>Employee 2251; home branch Bristol; assigned role Operative Porter | Deployment branch: Bristol | Actual role: Operative Skilled | Jobs: 402193 | Customers: Northavon House HR Dept | Actual hours: 9.7; source records: 1</x:v>
      </x:c>
      <x:c r="L840" t="str">
        <x:v>Include</x:v>
      </x:c>
      <x:c r="M840"/>
      <x:c r="N840"/>
    </x:row>
    <x:row r="841">
      <x:c r="A841" t="str">
        <x:v>Geoff Malpas|2026-05-29</x:v>
      </x:c>
      <x:c r="B841" s="888" t="n">
        <x:v>46171</x:v>
      </x:c>
      <x:c r="C841" t="str">
        <x:v>Geoff Malpas</x:v>
      </x:c>
      <x:c r="D841" t="str">
        <x:v>Permanent</x:v>
      </x:c>
      <x:c r="E841" t="str">
        <x:v>Bristol</x:v>
      </x:c>
      <x:c r="F841" t="str">
        <x:v>Operative Porter</x:v>
      </x:c>
      <x:c r="G841" t="str">
        <x:v>402193</x:v>
      </x:c>
      <x:c r="H841" t="str">
        <x:v>Northavon House HR Dept</x:v>
      </x:c>
      <x:c r="I841" s="22" t="n">
        <x:v>7</x:v>
      </x:c>
      <x:c r="J841" t="str">
        <x:v>Worked</x:v>
      </x:c>
      <x:c r="K841" t="str">
        <x:v>Employee 2251; home branch Bristol; assigned role Operative Porter | Deployment branch: Bristol | Actual role: Operative Skilled | Jobs: 402193 | Customers: Northavon House HR Dept | Actual hours: 7.0; source records: 1</x:v>
      </x:c>
      <x:c r="L841" t="str">
        <x:v>Include</x:v>
      </x:c>
      <x:c r="M841"/>
      <x:c r="N841"/>
    </x:row>
    <x:row r="842">
      <x:c r="A842" t="str">
        <x:v>Greg Georgiou|2026-05-01</x:v>
      </x:c>
      <x:c r="B842" s="888" t="n">
        <x:v>46143</x:v>
      </x:c>
      <x:c r="C842" t="str">
        <x:v>Greg Georgiou</x:v>
      </x:c>
      <x:c r="D842" t="str">
        <x:v>Permanent</x:v>
      </x:c>
      <x:c r="E842" t="str">
        <x:v>Bristol</x:v>
      </x:c>
      <x:c r="F842" t="str">
        <x:v>Operative Porter</x:v>
      </x:c>
      <x:c r="G842" t="str">
        <x:v>399379D, 400679</x:v>
      </x:c>
      <x:c r="H842" t="str">
        <x:v>Restore Harrow Green Oxford  M/W use only; Thames Valley Police</x:v>
      </x:c>
      <x:c r="I842" s="22" t="n">
        <x:v>19</x:v>
      </x:c>
      <x:c r="J842" t="str">
        <x:v>Worked — 2 records</x:v>
      </x:c>
      <x:c r="K842" t="str">
        <x:v>Employee 1676; home branch Bristol; assigned role Operative Porter | Deployment branch: Oxford | Actual role: Operative Skilled | Jobs: 399379D, 400679 | Customers: Restore Harrow Green Oxford  M/W use only; Thames Valley Police | Actual hours: 19.0; source records: 2</x:v>
      </x:c>
      <x:c r="L842" t="str">
        <x:v>Include</x:v>
      </x:c>
      <x:c r="M842"/>
      <x:c r="N842"/>
    </x:row>
    <x:row r="843">
      <x:c r="A843" t="str">
        <x:v>Greg Georgiou|2026-05-05</x:v>
      </x:c>
      <x:c r="B843" s="888" t="n">
        <x:v>46147</x:v>
      </x:c>
      <x:c r="C843" t="str">
        <x:v>Greg Georgiou</x:v>
      </x:c>
      <x:c r="D843" t="str">
        <x:v>Permanent</x:v>
      </x:c>
      <x:c r="E843" t="str">
        <x:v>Bristol</x:v>
      </x:c>
      <x:c r="F843" t="str">
        <x:v>Operative Porter</x:v>
      </x:c>
      <x:c r="G843" t="str">
        <x:v>399379D</x:v>
      </x:c>
      <x:c r="H843" t="str">
        <x:v>Restore Harrow Green Oxford  M/W use only</x:v>
      </x:c>
      <x:c r="I843" s="22" t="n">
        <x:v>11</x:v>
      </x:c>
      <x:c r="J843" t="str">
        <x:v>Worked</x:v>
      </x:c>
      <x:c r="K843" t="str">
        <x:v>Employee 1676; home branch Bristol; assigned role Operative Porter | Deployment branch: Oxford | Actual role: Operative Skilled | Jobs: 399379D | Customers: Restore Harrow Green Oxford  M/W use only | Actual hours: 11.0; source records: 1</x:v>
      </x:c>
      <x:c r="L843" t="str">
        <x:v>Include</x:v>
      </x:c>
      <x:c r="M843"/>
      <x:c r="N843"/>
    </x:row>
    <x:row r="844">
      <x:c r="A844" t="str">
        <x:v>Greg Georgiou|2026-05-06</x:v>
      </x:c>
      <x:c r="B844" s="888" t="n">
        <x:v>46148</x:v>
      </x:c>
      <x:c r="C844" t="str">
        <x:v>Greg Georgiou</x:v>
      </x:c>
      <x:c r="D844" t="str">
        <x:v>Permanent</x:v>
      </x:c>
      <x:c r="E844" t="str">
        <x:v>Bristol</x:v>
      </x:c>
      <x:c r="F844" t="str">
        <x:v>Operative Porter</x:v>
      </x:c>
      <x:c r="G844" t="str">
        <x:v>401671E, 399379D</x:v>
      </x:c>
      <x:c r="H844" t="str">
        <x:v>Avantor (BRISTOL  MAY  2026 ); Restore Harrow Green Oxford  M/W use only</x:v>
      </x:c>
      <x:c r="I844" s="22" t="n">
        <x:v>20</x:v>
      </x:c>
      <x:c r="J844" t="str">
        <x:v>Worked — 2 records</x:v>
      </x:c>
      <x:c r="K844" t="str">
        <x:v>Employee 1676; home branch Bristol; assigned role Operative Porter | Deployment branch: Cambridge, Oxford | Actual role: Operative Porter | Jobs: 401671E, 399379D | Customers: Avantor (BRISTOL  MAY  2026 ); Restore Harrow Green Oxford  M/W use only | Actual hours: 20.0; source records: 2</x:v>
      </x:c>
      <x:c r="L844" t="str">
        <x:v>Include</x:v>
      </x:c>
      <x:c r="M844"/>
      <x:c r="N844"/>
    </x:row>
    <x:row r="845">
      <x:c r="A845" t="str">
        <x:v>Greg Georgiou|2026-05-07</x:v>
      </x:c>
      <x:c r="B845" s="888" t="n">
        <x:v>46149</x:v>
      </x:c>
      <x:c r="C845" t="str">
        <x:v>Greg Georgiou</x:v>
      </x:c>
      <x:c r="D845" t="str">
        <x:v>Permanent</x:v>
      </x:c>
      <x:c r="E845" t="str">
        <x:v>Bristol</x:v>
      </x:c>
      <x:c r="F845" t="str">
        <x:v>Operative Porter</x:v>
      </x:c>
      <x:c r="G845" t="str">
        <x:v>401916</x:v>
      </x:c>
      <x:c r="H845" t="str">
        <x:v>HSBC - May 2026 Deliveries</x:v>
      </x:c>
      <x:c r="I845" s="22" t="n">
        <x:v>9.5</x:v>
      </x:c>
      <x:c r="J845" t="str">
        <x:v>Worked</x:v>
      </x:c>
      <x:c r="K845" t="str">
        <x:v>Employee 1676; home branch Bristol; assigned role Operative Porter | Deployment branch: Birmingham | Actual role: Operative Porter | Jobs: 401916 | Customers: HSBC - May 2026 Deliveries | Actual hours: 9.5; source records: 1</x:v>
      </x:c>
      <x:c r="L845" t="str">
        <x:v>Include</x:v>
      </x:c>
      <x:c r="M845"/>
      <x:c r="N845"/>
    </x:row>
    <x:row r="846">
      <x:c r="A846" t="str">
        <x:v>Greg Georgiou|2026-05-08</x:v>
      </x:c>
      <x:c r="B846" s="888" t="n">
        <x:v>46150</x:v>
      </x:c>
      <x:c r="C846" t="str">
        <x:v>Greg Georgiou</x:v>
      </x:c>
      <x:c r="D846" t="str">
        <x:v>Permanent</x:v>
      </x:c>
      <x:c r="E846" t="str">
        <x:v>Bristol</x:v>
      </x:c>
      <x:c r="F846" t="str">
        <x:v>Operative Porter</x:v>
      </x:c>
      <x:c r="G846" t="str">
        <x:v>399379D</x:v>
      </x:c>
      <x:c r="H846" t="str">
        <x:v>Restore Harrow Green Oxford  M/W use only</x:v>
      </x:c>
      <x:c r="I846" s="22" t="n">
        <x:v>9</x:v>
      </x:c>
      <x:c r="J846" t="str">
        <x:v>Worked</x:v>
      </x:c>
      <x:c r="K846" t="str">
        <x:v>Employee 1676; home branch Bristol; assigned role Operative Porter | Deployment branch: Oxford | Actual role: Operative Skilled | Jobs: 399379D | Customers: Restore Harrow Green Oxford  M/W use only | Actual hours: 9.0; source records: 1</x:v>
      </x:c>
      <x:c r="L846" t="str">
        <x:v>Include</x:v>
      </x:c>
      <x:c r="M846"/>
      <x:c r="N846"/>
    </x:row>
    <x:row r="847">
      <x:c r="A847" t="str">
        <x:v>Greg Georgiou|2026-05-11</x:v>
      </x:c>
      <x:c r="B847" s="888" t="n">
        <x:v>46153</x:v>
      </x:c>
      <x:c r="C847" t="str">
        <x:v>Greg Georgiou</x:v>
      </x:c>
      <x:c r="D847" t="str">
        <x:v>Permanent</x:v>
      </x:c>
      <x:c r="E847" t="str">
        <x:v>Bristol</x:v>
      </x:c>
      <x:c r="F847" t="str">
        <x:v>Operative Porter</x:v>
      </x:c>
      <x:c r="G847" t="str">
        <x:v>400445, 401142</x:v>
      </x:c>
      <x:c r="H847" t="str">
        <x:v>OVO Energy General Recycling; University of Bristol Law School</x:v>
      </x:c>
      <x:c r="I847" s="22" t="n">
        <x:v>13.75</x:v>
      </x:c>
      <x:c r="J847" t="str">
        <x:v>Worked — 2 records</x:v>
      </x:c>
      <x:c r="K847" t="str">
        <x:v>Employee 1676; home branch Bristol; assigned role Operative Porter | Deployment branch: Bristol | Actual role: Operative Driver, Operative Porter | Jobs: 400445, 401142 | Customers: OVO Energy General Recycling; University of Bristol Law School | Actual hours: 13.8; source records: 2</x:v>
      </x:c>
      <x:c r="L847" t="str">
        <x:v>Include</x:v>
      </x:c>
      <x:c r="M847"/>
      <x:c r="N847"/>
    </x:row>
    <x:row r="848">
      <x:c r="A848" t="str">
        <x:v>Greg Georgiou|2026-05-12</x:v>
      </x:c>
      <x:c r="B848" s="888" t="n">
        <x:v>46154</x:v>
      </x:c>
      <x:c r="C848" t="str">
        <x:v>Greg Georgiou</x:v>
      </x:c>
      <x:c r="D848" t="str">
        <x:v>Permanent</x:v>
      </x:c>
      <x:c r="E848" t="str">
        <x:v>Bristol</x:v>
      </x:c>
      <x:c r="F848" t="str">
        <x:v>Operative Porter</x:v>
      </x:c>
      <x:c r="G848" t="str">
        <x:v>401916, 401142</x:v>
      </x:c>
      <x:c r="H848" t="str">
        <x:v>HSBC - May 2026 Deliveries; University of Bristol Law School</x:v>
      </x:c>
      <x:c r="I848" s="22" t="n">
        <x:v>13</x:v>
      </x:c>
      <x:c r="J848" t="str">
        <x:v>Worked — 2 records</x:v>
      </x:c>
      <x:c r="K848" t="str">
        <x:v>Employee 1676; home branch Bristol; assigned role Operative Porter | Deployment branch: Birmingham, Bristol | Actual role: Operative Driver | Jobs: 401916, 401142 | Customers: HSBC - May 2026 Deliveries; University of Bristol Law School | Actual hours: 13.0; source records: 2</x:v>
      </x:c>
      <x:c r="L848" t="str">
        <x:v>Include</x:v>
      </x:c>
      <x:c r="M848"/>
      <x:c r="N848"/>
    </x:row>
    <x:row r="849">
      <x:c r="A849" t="str">
        <x:v>Greg Georgiou|2026-05-13</x:v>
      </x:c>
      <x:c r="B849" s="888" t="n">
        <x:v>46155</x:v>
      </x:c>
      <x:c r="C849" t="str">
        <x:v>Greg Georgiou</x:v>
      </x:c>
      <x:c r="D849" t="str">
        <x:v>Permanent</x:v>
      </x:c>
      <x:c r="E849" t="str">
        <x:v>Bristol</x:v>
      </x:c>
      <x:c r="F849" t="str">
        <x:v>Operative Porter</x:v>
      </x:c>
      <x:c r="G849"/>
      <x:c r="H849"/>
      <x:c r="I849" s="22" t="n">
        <x:v>0</x:v>
      </x:c>
      <x:c r="J849" t="str">
        <x:v>Annual leave</x:v>
      </x:c>
      <x:c r="K849" t="str">
        <x:v>Employee 1676; home branch Bristol; assigned role Operative Porter | Leave: Annual Leave (Hours) | Leave calendar basis: Variable-pattern period</x:v>
      </x:c>
      <x:c r="L849" t="str">
        <x:v>Include</x:v>
      </x:c>
      <x:c r="M849"/>
      <x:c r="N849"/>
    </x:row>
    <x:row r="850">
      <x:c r="A850" t="str">
        <x:v>Greg Georgiou|2026-05-14</x:v>
      </x:c>
      <x:c r="B850" s="888" t="n">
        <x:v>46156</x:v>
      </x:c>
      <x:c r="C850" t="str">
        <x:v>Greg Georgiou</x:v>
      </x:c>
      <x:c r="D850" t="str">
        <x:v>Permanent</x:v>
      </x:c>
      <x:c r="E850" t="str">
        <x:v>Bristol</x:v>
      </x:c>
      <x:c r="F850" t="str">
        <x:v>Operative Porter</x:v>
      </x:c>
      <x:c r="G850" t="str">
        <x:v>396008</x:v>
      </x:c>
      <x:c r="H850" t="str">
        <x:v>HSBC - Branch Audits (1)</x:v>
      </x:c>
      <x:c r="I850" s="22" t="n">
        <x:v>4</x:v>
      </x:c>
      <x:c r="J850" t="str">
        <x:v>Worked</x:v>
      </x:c>
      <x:c r="K850" t="str">
        <x:v>Employee 1676; home branch Bristol; assigned role Operative Porter | Deployment branch: Birmingham | Actual role: Operative Skilled | Jobs: 396008 | Customers: HSBC - Branch Audits (1) | Actual hours: 4.0; source records: 1</x:v>
      </x:c>
      <x:c r="L850" t="str">
        <x:v>Include</x:v>
      </x:c>
      <x:c r="M850"/>
      <x:c r="N850"/>
    </x:row>
    <x:row r="851">
      <x:c r="A851" t="str">
        <x:v>Greg Georgiou|2026-05-15</x:v>
      </x:c>
      <x:c r="B851" s="888" t="n">
        <x:v>46157</x:v>
      </x:c>
      <x:c r="C851" t="str">
        <x:v>Greg Georgiou</x:v>
      </x:c>
      <x:c r="D851" t="str">
        <x:v>Permanent</x:v>
      </x:c>
      <x:c r="E851" t="str">
        <x:v>Bristol</x:v>
      </x:c>
      <x:c r="F851" t="str">
        <x:v>Operative Porter</x:v>
      </x:c>
      <x:c r="G851" t="str">
        <x:v>396008, 386887B</x:v>
      </x:c>
      <x:c r="H851" t="str">
        <x:v>HSBC - Branch Audits (1); Restore Harrow Green</x:v>
      </x:c>
      <x:c r="I851" s="22" t="n">
        <x:v>17</x:v>
      </x:c>
      <x:c r="J851" t="str">
        <x:v>Worked — 2 records</x:v>
      </x:c>
      <x:c r="K851" t="str">
        <x:v>Employee 1676; home branch Bristol; assigned role Operative Porter | Deployment branch: Birmingham, Bristol | Actual role: Operative Porter | Jobs: 396008, 386887B | Customers: HSBC - Branch Audits (1); Restore Harrow Green | Actual hours: 17.0; source records: 2</x:v>
      </x:c>
      <x:c r="L851" t="str">
        <x:v>Include</x:v>
      </x:c>
      <x:c r="M851"/>
      <x:c r="N851"/>
    </x:row>
    <x:row r="852">
      <x:c r="A852" t="str">
        <x:v>Greg Georgiou|2026-05-18</x:v>
      </x:c>
      <x:c r="B852" s="888" t="n">
        <x:v>46160</x:v>
      </x:c>
      <x:c r="C852" t="str">
        <x:v>Greg Georgiou</x:v>
      </x:c>
      <x:c r="D852" t="str">
        <x:v>Permanent</x:v>
      </x:c>
      <x:c r="E852" t="str">
        <x:v>Bristol</x:v>
      </x:c>
      <x:c r="F852" t="str">
        <x:v>Operative Porter</x:v>
      </x:c>
      <x:c r="G852" t="str">
        <x:v>402099</x:v>
      </x:c>
      <x:c r="H852" t="str">
        <x:v>Broken String Biosciences Ltd</x:v>
      </x:c>
      <x:c r="I852" s="22" t="n">
        <x:v>7.5</x:v>
      </x:c>
      <x:c r="J852" t="str">
        <x:v>Worked</x:v>
      </x:c>
      <x:c r="K852" t="str">
        <x:v>Employee 1676; home branch Bristol; assigned role Operative Porter | Deployment branch: Bristol | Actual role: Operative Skilled | Jobs: 402099 | Customers: Broken String Biosciences Ltd | Actual hours: 7.5; source records: 1</x:v>
      </x:c>
      <x:c r="L852" t="str">
        <x:v>Include</x:v>
      </x:c>
      <x:c r="M852"/>
      <x:c r="N852"/>
    </x:row>
    <x:row r="853">
      <x:c r="A853" t="str">
        <x:v>Greg Georgiou|2026-05-19</x:v>
      </x:c>
      <x:c r="B853" s="888" t="n">
        <x:v>46161</x:v>
      </x:c>
      <x:c r="C853" t="str">
        <x:v>Greg Georgiou</x:v>
      </x:c>
      <x:c r="D853" t="str">
        <x:v>Permanent</x:v>
      </x:c>
      <x:c r="E853" t="str">
        <x:v>Bristol</x:v>
      </x:c>
      <x:c r="F853" t="str">
        <x:v>Operative Porter</x:v>
      </x:c>
      <x:c r="G853" t="str">
        <x:v>402099</x:v>
      </x:c>
      <x:c r="H853" t="str">
        <x:v>Broken String Biosciences Ltd</x:v>
      </x:c>
      <x:c r="I853" s="22" t="n">
        <x:v>8.17</x:v>
      </x:c>
      <x:c r="J853" t="str">
        <x:v>Worked</x:v>
      </x:c>
      <x:c r="K853" t="str">
        <x:v>Employee 1676; home branch Bristol; assigned role Operative Porter | Deployment branch: Bristol | Actual role: Operative Driver | Jobs: 402099 | Customers: Broken String Biosciences Ltd | Actual hours: 8.2; source records: 1</x:v>
      </x:c>
      <x:c r="L853" t="str">
        <x:v>Include</x:v>
      </x:c>
      <x:c r="M853"/>
      <x:c r="N853"/>
    </x:row>
    <x:row r="854">
      <x:c r="A854" t="str">
        <x:v>Greg Georgiou|2026-05-21</x:v>
      </x:c>
      <x:c r="B854" s="888" t="n">
        <x:v>46163</x:v>
      </x:c>
      <x:c r="C854" t="str">
        <x:v>Greg Georgiou</x:v>
      </x:c>
      <x:c r="D854" t="str">
        <x:v>Permanent</x:v>
      </x:c>
      <x:c r="E854" t="str">
        <x:v>Bristol</x:v>
      </x:c>
      <x:c r="F854" t="str">
        <x:v>Operative Porter</x:v>
      </x:c>
      <x:c r="G854" t="str">
        <x:v>401333</x:v>
      </x:c>
      <x:c r="H854" t="str">
        <x:v>Network Rail</x:v>
      </x:c>
      <x:c r="I854" s="22" t="n">
        <x:v>6.5</x:v>
      </x:c>
      <x:c r="J854" t="str">
        <x:v>Worked</x:v>
      </x:c>
      <x:c r="K854" t="str">
        <x:v>Employee 1676; home branch Bristol; assigned role Operative Porter | Deployment branch: Bristol | Actual role: Operative Skilled | Jobs: 401333 | Customers: Network Rail | Actual hours: 6.5; source records: 1</x:v>
      </x:c>
      <x:c r="L854" t="str">
        <x:v>Include</x:v>
      </x:c>
      <x:c r="M854"/>
      <x:c r="N854"/>
    </x:row>
    <x:row r="855">
      <x:c r="A855" t="str">
        <x:v>Greg Georgiou|2026-05-26</x:v>
      </x:c>
      <x:c r="B855" s="888" t="n">
        <x:v>46168</x:v>
      </x:c>
      <x:c r="C855" t="str">
        <x:v>Greg Georgiou</x:v>
      </x:c>
      <x:c r="D855" t="str">
        <x:v>Permanent</x:v>
      </x:c>
      <x:c r="E855" t="str">
        <x:v>Bristol</x:v>
      </x:c>
      <x:c r="F855" t="str">
        <x:v>Operative Porter</x:v>
      </x:c>
      <x:c r="G855" t="str">
        <x:v>402048</x:v>
      </x:c>
      <x:c r="H855" t="str">
        <x:v>Tentamus Pharma (UK) Ltd</x:v>
      </x:c>
      <x:c r="I855" s="22" t="n">
        <x:v>7.33</x:v>
      </x:c>
      <x:c r="J855" t="str">
        <x:v>Worked</x:v>
      </x:c>
      <x:c r="K855" t="str">
        <x:v>Employee 1676; home branch Bristol; assigned role Operative Porter | Deployment branch: Bristol | Actual role: Operative Porter | Jobs: 402048 | Customers: Tentamus Pharma (UK) Ltd | Actual hours: 7.3; source records: 1</x:v>
      </x:c>
      <x:c r="L855" t="str">
        <x:v>Include</x:v>
      </x:c>
      <x:c r="M855"/>
      <x:c r="N855"/>
    </x:row>
    <x:row r="856">
      <x:c r="A856" t="str">
        <x:v>Greg Georgiou|2026-05-27</x:v>
      </x:c>
      <x:c r="B856" s="888" t="n">
        <x:v>46169</x:v>
      </x:c>
      <x:c r="C856" t="str">
        <x:v>Greg Georgiou</x:v>
      </x:c>
      <x:c r="D856" t="str">
        <x:v>Permanent</x:v>
      </x:c>
      <x:c r="E856" t="str">
        <x:v>Bristol</x:v>
      </x:c>
      <x:c r="F856" t="str">
        <x:v>Operative Porter</x:v>
      </x:c>
      <x:c r="G856" t="str">
        <x:v>396008</x:v>
      </x:c>
      <x:c r="H856" t="str">
        <x:v>HSBC - Branch Audits (1)</x:v>
      </x:c>
      <x:c r="I856" s="22" t="n">
        <x:v>7.33</x:v>
      </x:c>
      <x:c r="J856" t="str">
        <x:v>Worked</x:v>
      </x:c>
      <x:c r="K856" t="str">
        <x:v>Employee 1676; home branch Bristol; assigned role Operative Porter | Deployment branch: Birmingham | Actual role: Operative Skilled | Jobs: 396008 | Customers: HSBC - Branch Audits (1) | Actual hours: 7.3; source records: 1</x:v>
      </x:c>
      <x:c r="L856" t="str">
        <x:v>Include</x:v>
      </x:c>
      <x:c r="M856"/>
      <x:c r="N856"/>
    </x:row>
    <x:row r="857">
      <x:c r="A857" t="str">
        <x:v>Greg Georgiou|2026-05-28</x:v>
      </x:c>
      <x:c r="B857" s="888" t="n">
        <x:v>46170</x:v>
      </x:c>
      <x:c r="C857" t="str">
        <x:v>Greg Georgiou</x:v>
      </x:c>
      <x:c r="D857" t="str">
        <x:v>Permanent</x:v>
      </x:c>
      <x:c r="E857" t="str">
        <x:v>Bristol</x:v>
      </x:c>
      <x:c r="F857" t="str">
        <x:v>Operative Porter</x:v>
      </x:c>
      <x:c r="G857" t="str">
        <x:v>402193</x:v>
      </x:c>
      <x:c r="H857" t="str">
        <x:v>Northavon House HR Dept</x:v>
      </x:c>
      <x:c r="I857" s="22" t="n">
        <x:v>9.67</x:v>
      </x:c>
      <x:c r="J857" t="str">
        <x:v>Worked</x:v>
      </x:c>
      <x:c r="K857" t="str">
        <x:v>Employee 1676; home branch Bristol; assigned role Operative Porter | Deployment branch: Bristol | Actual role: Operative Skilled | Jobs: 402193 | Customers: Northavon House HR Dept | Actual hours: 9.7; source records: 1</x:v>
      </x:c>
      <x:c r="L857" t="str">
        <x:v>Include</x:v>
      </x:c>
      <x:c r="M857"/>
      <x:c r="N857"/>
    </x:row>
    <x:row r="858">
      <x:c r="A858" t="str">
        <x:v>Greg Georgiou|2026-05-29</x:v>
      </x:c>
      <x:c r="B858" s="888" t="n">
        <x:v>46171</x:v>
      </x:c>
      <x:c r="C858" t="str">
        <x:v>Greg Georgiou</x:v>
      </x:c>
      <x:c r="D858" t="str">
        <x:v>Permanent</x:v>
      </x:c>
      <x:c r="E858" t="str">
        <x:v>Bristol</x:v>
      </x:c>
      <x:c r="F858" t="str">
        <x:v>Operative Porter</x:v>
      </x:c>
      <x:c r="G858" t="str">
        <x:v>402193</x:v>
      </x:c>
      <x:c r="H858" t="str">
        <x:v>Northavon House HR Dept</x:v>
      </x:c>
      <x:c r="I858" s="22" t="n">
        <x:v>7</x:v>
      </x:c>
      <x:c r="J858" t="str">
        <x:v>Worked</x:v>
      </x:c>
      <x:c r="K858" t="str">
        <x:v>Employee 1676; home branch Bristol; assigned role Operative Porter | Deployment branch: Bristol | Actual role: Operative Skilled | Jobs: 402193 | Customers: Northavon House HR Dept | Actual hours: 7.0; source records: 1</x:v>
      </x:c>
      <x:c r="L858" t="str">
        <x:v>Include</x:v>
      </x:c>
      <x:c r="M858"/>
      <x:c r="N858"/>
    </x:row>
    <x:row r="859">
      <x:c r="A859" t="str">
        <x:v>H Lorryman|2026-05-01</x:v>
      </x:c>
      <x:c r="B859" s="888" t="n">
        <x:v>46143</x:v>
      </x:c>
      <x:c r="C859" t="str">
        <x:v>H Lorryman</x:v>
      </x:c>
      <x:c r="D859" t="str">
        <x:v>Permanent</x:v>
      </x:c>
      <x:c r="E859" t="str">
        <x:v>Thurrock</x:v>
      </x:c>
      <x:c r="F859" t="str">
        <x:v>Operative Porter</x:v>
      </x:c>
      <x:c r="G859"/>
      <x:c r="H859"/>
      <x:c r="I859" s="22" t="n">
        <x:v>0</x:v>
      </x:c>
      <x:c r="J859" t="str">
        <x:v>Annual leave</x:v>
      </x:c>
      <x:c r="K859" t="str">
        <x:v>Employee 1184; home branch Thurrock; assigned role Operative Porter | Leave: Annual Leave (Days) | Leave calendar basis: Fixed schedule</x:v>
      </x:c>
      <x:c r="L859" t="str">
        <x:v>Include</x:v>
      </x:c>
      <x:c r="M859"/>
      <x:c r="N859"/>
    </x:row>
    <x:row r="860">
      <x:c r="A860" t="str">
        <x:v>H Lorryman|2026-05-05</x:v>
      </x:c>
      <x:c r="B860" s="888" t="n">
        <x:v>46147</x:v>
      </x:c>
      <x:c r="C860" t="str">
        <x:v>H Lorryman</x:v>
      </x:c>
      <x:c r="D860" t="str">
        <x:v>Permanent</x:v>
      </x:c>
      <x:c r="E860" t="str">
        <x:v>Thurrock</x:v>
      </x:c>
      <x:c r="F860" t="str">
        <x:v>Operative Porter</x:v>
      </x:c>
      <x:c r="G860"/>
      <x:c r="H860"/>
      <x:c r="I860" s="22" t="n">
        <x:v>0</x:v>
      </x:c>
      <x:c r="J860" t="str">
        <x:v>Annual leave</x:v>
      </x:c>
      <x:c r="K860" t="str">
        <x:v>Employee 1184; home branch Thurrock; assigned role Operative Porter | Leave: Annual Leave (Days) | Leave calendar basis: Fixed schedule</x:v>
      </x:c>
      <x:c r="L860" t="str">
        <x:v>Include</x:v>
      </x:c>
      <x:c r="M860"/>
      <x:c r="N860"/>
    </x:row>
    <x:row r="861">
      <x:c r="A861" t="str">
        <x:v>H Lorryman|2026-05-06</x:v>
      </x:c>
      <x:c r="B861" s="888" t="n">
        <x:v>46148</x:v>
      </x:c>
      <x:c r="C861" t="str">
        <x:v>H Lorryman</x:v>
      </x:c>
      <x:c r="D861" t="str">
        <x:v>Permanent</x:v>
      </x:c>
      <x:c r="E861" t="str">
        <x:v>Thurrock</x:v>
      </x:c>
      <x:c r="F861" t="str">
        <x:v>Operative Porter</x:v>
      </x:c>
      <x:c r="G861"/>
      <x:c r="H861"/>
      <x:c r="I861" s="22" t="n">
        <x:v>0</x:v>
      </x:c>
      <x:c r="J861" t="str">
        <x:v>Annual leave</x:v>
      </x:c>
      <x:c r="K861" t="str">
        <x:v>Employee 1184; home branch Thurrock; assigned role Operative Porter | Leave: Annual Leave (Days) | Leave calendar basis: Fixed schedule</x:v>
      </x:c>
      <x:c r="L861" t="str">
        <x:v>Include</x:v>
      </x:c>
      <x:c r="M861"/>
      <x:c r="N861"/>
    </x:row>
    <x:row r="862">
      <x:c r="A862" t="str">
        <x:v>H Lorryman|2026-05-07</x:v>
      </x:c>
      <x:c r="B862" s="888" t="n">
        <x:v>46149</x:v>
      </x:c>
      <x:c r="C862" t="str">
        <x:v>H Lorryman</x:v>
      </x:c>
      <x:c r="D862" t="str">
        <x:v>Permanent</x:v>
      </x:c>
      <x:c r="E862" t="str">
        <x:v>Thurrock</x:v>
      </x:c>
      <x:c r="F862" t="str">
        <x:v>Operative Porter</x:v>
      </x:c>
      <x:c r="G862"/>
      <x:c r="H862"/>
      <x:c r="I862" s="22" t="n">
        <x:v>0</x:v>
      </x:c>
      <x:c r="J862" t="str">
        <x:v>Annual leave</x:v>
      </x:c>
      <x:c r="K862" t="str">
        <x:v>Employee 1184; home branch Thurrock; assigned role Operative Porter | Leave: Annual Leave (Days) | Leave calendar basis: Fixed schedule</x:v>
      </x:c>
      <x:c r="L862" t="str">
        <x:v>Include</x:v>
      </x:c>
      <x:c r="M862"/>
      <x:c r="N862"/>
    </x:row>
    <x:row r="863">
      <x:c r="A863" t="str">
        <x:v>H Lorryman|2026-05-08</x:v>
      </x:c>
      <x:c r="B863" s="888" t="n">
        <x:v>46150</x:v>
      </x:c>
      <x:c r="C863" t="str">
        <x:v>H Lorryman</x:v>
      </x:c>
      <x:c r="D863" t="str">
        <x:v>Permanent</x:v>
      </x:c>
      <x:c r="E863" t="str">
        <x:v>Thurrock</x:v>
      </x:c>
      <x:c r="F863" t="str">
        <x:v>Operative Porter</x:v>
      </x:c>
      <x:c r="G863"/>
      <x:c r="H863"/>
      <x:c r="I863" s="22" t="n">
        <x:v>0</x:v>
      </x:c>
      <x:c r="J863" t="str">
        <x:v>Annual leave</x:v>
      </x:c>
      <x:c r="K863" t="str">
        <x:v>Employee 1184; home branch Thurrock; assigned role Operative Porter | Leave: Annual Leave (Days) | Leave calendar basis: Fixed schedule</x:v>
      </x:c>
      <x:c r="L863" t="str">
        <x:v>Include</x:v>
      </x:c>
      <x:c r="M863"/>
      <x:c r="N863"/>
    </x:row>
    <x:row r="864">
      <x:c r="A864" t="str">
        <x:v>H Lorryman|2026-05-11</x:v>
      </x:c>
      <x:c r="B864" s="888" t="n">
        <x:v>46153</x:v>
      </x:c>
      <x:c r="C864" t="str">
        <x:v>H Lorryman</x:v>
      </x:c>
      <x:c r="D864" t="str">
        <x:v>Permanent</x:v>
      </x:c>
      <x:c r="E864" t="str">
        <x:v>Thurrock</x:v>
      </x:c>
      <x:c r="F864" t="str">
        <x:v>Operative Porter</x:v>
      </x:c>
      <x:c r="G864" t="str">
        <x:v>397246</x:v>
      </x:c>
      <x:c r="H864" t="str">
        <x:v>Ministry of Defence</x:v>
      </x:c>
      <x:c r="I864" s="22" t="n">
        <x:v>9.5</x:v>
      </x:c>
      <x:c r="J864" t="str">
        <x:v>Worked</x:v>
      </x:c>
      <x:c r="K864" t="str">
        <x:v>Employee 1184; home branch Thurrock; assigned role Operative Porter | Deployment branch: Thurrock | Actual role: Operative Porter | Jobs: 397246 | Customers: Ministry of Defence | Actual hours: 9.5; source records: 1</x:v>
      </x:c>
      <x:c r="L864" t="str">
        <x:v>Include</x:v>
      </x:c>
      <x:c r="M864"/>
      <x:c r="N864"/>
    </x:row>
    <x:row r="865">
      <x:c r="A865" t="str">
        <x:v>H Lorryman|2026-05-12</x:v>
      </x:c>
      <x:c r="B865" s="888" t="n">
        <x:v>46154</x:v>
      </x:c>
      <x:c r="C865" t="str">
        <x:v>H Lorryman</x:v>
      </x:c>
      <x:c r="D865" t="str">
        <x:v>Permanent</x:v>
      </x:c>
      <x:c r="E865" t="str">
        <x:v>Thurrock</x:v>
      </x:c>
      <x:c r="F865" t="str">
        <x:v>Operative Porter</x:v>
      </x:c>
      <x:c r="G865" t="str">
        <x:v>397246</x:v>
      </x:c>
      <x:c r="H865" t="str">
        <x:v>Ministry of Defence</x:v>
      </x:c>
      <x:c r="I865" s="22" t="n">
        <x:v>9</x:v>
      </x:c>
      <x:c r="J865" t="str">
        <x:v>Worked</x:v>
      </x:c>
      <x:c r="K865" t="str">
        <x:v>Employee 1184; home branch Thurrock; assigned role Operative Porter | Deployment branch: Thurrock | Actual role: Operative Porter | Jobs: 397246 | Customers: Ministry of Defence | Actual hours: 9.0; source records: 1</x:v>
      </x:c>
      <x:c r="L865" t="str">
        <x:v>Include</x:v>
      </x:c>
      <x:c r="M865"/>
      <x:c r="N865"/>
    </x:row>
    <x:row r="866">
      <x:c r="A866" t="str">
        <x:v>H Lorryman|2026-05-13</x:v>
      </x:c>
      <x:c r="B866" s="888" t="n">
        <x:v>46155</x:v>
      </x:c>
      <x:c r="C866" t="str">
        <x:v>H Lorryman</x:v>
      </x:c>
      <x:c r="D866" t="str">
        <x:v>Permanent</x:v>
      </x:c>
      <x:c r="E866" t="str">
        <x:v>Thurrock</x:v>
      </x:c>
      <x:c r="F866" t="str">
        <x:v>Operative Porter</x:v>
      </x:c>
      <x:c r="G866" t="str">
        <x:v>397246</x:v>
      </x:c>
      <x:c r="H866" t="str">
        <x:v>Ministry of Defence</x:v>
      </x:c>
      <x:c r="I866" s="22" t="n">
        <x:v>8.5</x:v>
      </x:c>
      <x:c r="J866" t="str">
        <x:v>Worked</x:v>
      </x:c>
      <x:c r="K866" t="str">
        <x:v>Employee 1184; home branch Thurrock; assigned role Operative Porter | Deployment branch: Thurrock | Actual role: Operative Porter | Jobs: 397246 | Customers: Ministry of Defence | Actual hours: 8.5; source records: 1</x:v>
      </x:c>
      <x:c r="L866" t="str">
        <x:v>Include</x:v>
      </x:c>
      <x:c r="M866"/>
      <x:c r="N866"/>
    </x:row>
    <x:row r="867">
      <x:c r="A867" t="str">
        <x:v>H Lorryman|2026-05-14</x:v>
      </x:c>
      <x:c r="B867" s="888" t="n">
        <x:v>46156</x:v>
      </x:c>
      <x:c r="C867" t="str">
        <x:v>H Lorryman</x:v>
      </x:c>
      <x:c r="D867" t="str">
        <x:v>Permanent</x:v>
      </x:c>
      <x:c r="E867" t="str">
        <x:v>Thurrock</x:v>
      </x:c>
      <x:c r="F867" t="str">
        <x:v>Operative Porter</x:v>
      </x:c>
      <x:c r="G867" t="str">
        <x:v>397246</x:v>
      </x:c>
      <x:c r="H867" t="str">
        <x:v>Ministry of Defence</x:v>
      </x:c>
      <x:c r="I867" s="22" t="n">
        <x:v>9.5</x:v>
      </x:c>
      <x:c r="J867" t="str">
        <x:v>Worked</x:v>
      </x:c>
      <x:c r="K867" t="str">
        <x:v>Employee 1184; home branch Thurrock; assigned role Operative Porter | Deployment branch: Thurrock | Actual role: Operative Porter | Jobs: 397246 | Customers: Ministry of Defence | Actual hours: 9.5; source records: 1</x:v>
      </x:c>
      <x:c r="L867" t="str">
        <x:v>Include</x:v>
      </x:c>
      <x:c r="M867"/>
      <x:c r="N867"/>
    </x:row>
    <x:row r="868">
      <x:c r="A868" t="str">
        <x:v>H Lorryman|2026-05-15</x:v>
      </x:c>
      <x:c r="B868" s="888" t="n">
        <x:v>46157</x:v>
      </x:c>
      <x:c r="C868" t="str">
        <x:v>H Lorryman</x:v>
      </x:c>
      <x:c r="D868" t="str">
        <x:v>Permanent</x:v>
      </x:c>
      <x:c r="E868" t="str">
        <x:v>Thurrock</x:v>
      </x:c>
      <x:c r="F868" t="str">
        <x:v>Operative Porter</x:v>
      </x:c>
      <x:c r="G868" t="str">
        <x:v>397246</x:v>
      </x:c>
      <x:c r="H868" t="str">
        <x:v>Ministry of Defence</x:v>
      </x:c>
      <x:c r="I868" s="22" t="n">
        <x:v>9.5</x:v>
      </x:c>
      <x:c r="J868" t="str">
        <x:v>Worked</x:v>
      </x:c>
      <x:c r="K868" t="str">
        <x:v>Employee 1184; home branch Thurrock; assigned role Operative Porter | Deployment branch: Thurrock | Actual role: Operative Porter | Jobs: 397246 | Customers: Ministry of Defence | Actual hours: 9.5; source records: 1</x:v>
      </x:c>
      <x:c r="L868" t="str">
        <x:v>Include</x:v>
      </x:c>
      <x:c r="M868"/>
      <x:c r="N868"/>
    </x:row>
    <x:row r="869">
      <x:c r="A869" t="str">
        <x:v>H Lorryman|2026-05-16</x:v>
      </x:c>
      <x:c r="B869" s="888" t="n">
        <x:v>46158</x:v>
      </x:c>
      <x:c r="C869" t="str">
        <x:v>H Lorryman</x:v>
      </x:c>
      <x:c r="D869" t="str">
        <x:v>Permanent</x:v>
      </x:c>
      <x:c r="E869" t="str">
        <x:v>Thurrock</x:v>
      </x:c>
      <x:c r="F869" t="str">
        <x:v>Operative Porter</x:v>
      </x:c>
      <x:c r="G869" t="str">
        <x:v>400283</x:v>
      </x:c>
      <x:c r="H869" t="str">
        <x:v>Canada Life</x:v>
      </x:c>
      <x:c r="I869" s="22" t="n">
        <x:v>9.5</x:v>
      </x:c>
      <x:c r="J869" t="str">
        <x:v>Worked</x:v>
      </x:c>
      <x:c r="K869" t="str">
        <x:v>Employee 1184; home branch Thurrock; assigned role Operative Porter | Deployment branch: Thurrock | Actual role: Operative Porter | Jobs: 400283 | Customers: Canada Life | Actual hours: 9.5; source records: 1</x:v>
      </x:c>
      <x:c r="L869" t="str">
        <x:v>Include</x:v>
      </x:c>
      <x:c r="M869"/>
      <x:c r="N869"/>
    </x:row>
    <x:row r="870">
      <x:c r="A870" t="str">
        <x:v>H Lorryman|2026-05-18</x:v>
      </x:c>
      <x:c r="B870" s="888" t="n">
        <x:v>46160</x:v>
      </x:c>
      <x:c r="C870" t="str">
        <x:v>H Lorryman</x:v>
      </x:c>
      <x:c r="D870" t="str">
        <x:v>Permanent</x:v>
      </x:c>
      <x:c r="E870" t="str">
        <x:v>Thurrock</x:v>
      </x:c>
      <x:c r="F870" t="str">
        <x:v>Operative Porter</x:v>
      </x:c>
      <x:c r="G870" t="str">
        <x:v>397246</x:v>
      </x:c>
      <x:c r="H870" t="str">
        <x:v>Ministry of Defence</x:v>
      </x:c>
      <x:c r="I870" s="22" t="n">
        <x:v>8</x:v>
      </x:c>
      <x:c r="J870" t="str">
        <x:v>Worked</x:v>
      </x:c>
      <x:c r="K870" t="str">
        <x:v>Employee 1184; home branch Thurrock; assigned role Operative Porter | Deployment branch: Thurrock | Actual role: Operative Porter | Jobs: 397246 | Customers: Ministry of Defence | Actual hours: 8.0; source records: 1</x:v>
      </x:c>
      <x:c r="L870" t="str">
        <x:v>Include</x:v>
      </x:c>
      <x:c r="M870"/>
      <x:c r="N870"/>
    </x:row>
    <x:row r="871">
      <x:c r="A871" t="str">
        <x:v>H Lorryman|2026-05-19</x:v>
      </x:c>
      <x:c r="B871" s="888" t="n">
        <x:v>46161</x:v>
      </x:c>
      <x:c r="C871" t="str">
        <x:v>H Lorryman</x:v>
      </x:c>
      <x:c r="D871" t="str">
        <x:v>Permanent</x:v>
      </x:c>
      <x:c r="E871" t="str">
        <x:v>Thurrock</x:v>
      </x:c>
      <x:c r="F871" t="str">
        <x:v>Operative Porter</x:v>
      </x:c>
      <x:c r="G871" t="str">
        <x:v>397246</x:v>
      </x:c>
      <x:c r="H871" t="str">
        <x:v>Ministry of Defence</x:v>
      </x:c>
      <x:c r="I871" s="22" t="n">
        <x:v>8.5</x:v>
      </x:c>
      <x:c r="J871" t="str">
        <x:v>Worked</x:v>
      </x:c>
      <x:c r="K871" t="str">
        <x:v>Employee 1184; home branch Thurrock; assigned role Operative Porter | Deployment branch: Thurrock | Actual role: Operative Porter | Jobs: 397246 | Customers: Ministry of Defence | Actual hours: 8.5; source records: 1</x:v>
      </x:c>
      <x:c r="L871" t="str">
        <x:v>Include</x:v>
      </x:c>
      <x:c r="M871"/>
      <x:c r="N871"/>
    </x:row>
    <x:row r="872">
      <x:c r="A872" t="str">
        <x:v>H Lorryman|2026-05-20</x:v>
      </x:c>
      <x:c r="B872" s="888" t="n">
        <x:v>46162</x:v>
      </x:c>
      <x:c r="C872" t="str">
        <x:v>H Lorryman</x:v>
      </x:c>
      <x:c r="D872" t="str">
        <x:v>Permanent</x:v>
      </x:c>
      <x:c r="E872" t="str">
        <x:v>Thurrock</x:v>
      </x:c>
      <x:c r="F872" t="str">
        <x:v>Operative Porter</x:v>
      </x:c>
      <x:c r="G872" t="str">
        <x:v>397246</x:v>
      </x:c>
      <x:c r="H872" t="str">
        <x:v>Ministry of Defence</x:v>
      </x:c>
      <x:c r="I872" s="22" t="n">
        <x:v>8.5</x:v>
      </x:c>
      <x:c r="J872" t="str">
        <x:v>Worked</x:v>
      </x:c>
      <x:c r="K872" t="str">
        <x:v>Employee 1184; home branch Thurrock; assigned role Operative Porter | Deployment branch: Thurrock | Actual role: Operative Porter | Jobs: 397246 | Customers: Ministry of Defence | Actual hours: 8.5; source records: 1</x:v>
      </x:c>
      <x:c r="L872" t="str">
        <x:v>Include</x:v>
      </x:c>
      <x:c r="M872"/>
      <x:c r="N872"/>
    </x:row>
    <x:row r="873">
      <x:c r="A873" t="str">
        <x:v>H Lorryman|2026-05-21</x:v>
      </x:c>
      <x:c r="B873" s="888" t="n">
        <x:v>46163</x:v>
      </x:c>
      <x:c r="C873" t="str">
        <x:v>H Lorryman</x:v>
      </x:c>
      <x:c r="D873" t="str">
        <x:v>Permanent</x:v>
      </x:c>
      <x:c r="E873" t="str">
        <x:v>Thurrock</x:v>
      </x:c>
      <x:c r="F873" t="str">
        <x:v>Operative Porter</x:v>
      </x:c>
      <x:c r="G873" t="str">
        <x:v>397246</x:v>
      </x:c>
      <x:c r="H873" t="str">
        <x:v>Ministry of Defence</x:v>
      </x:c>
      <x:c r="I873" s="22" t="n">
        <x:v>8.5</x:v>
      </x:c>
      <x:c r="J873" t="str">
        <x:v>Worked</x:v>
      </x:c>
      <x:c r="K873" t="str">
        <x:v>Employee 1184; home branch Thurrock; assigned role Operative Porter | Deployment branch: Thurrock | Actual role: Operative Porter | Jobs: 397246 | Customers: Ministry of Defence | Actual hours: 8.5; source records: 1</x:v>
      </x:c>
      <x:c r="L873" t="str">
        <x:v>Include</x:v>
      </x:c>
      <x:c r="M873"/>
      <x:c r="N873"/>
    </x:row>
    <x:row r="874">
      <x:c r="A874" t="str">
        <x:v>H Lorryman|2026-05-22</x:v>
      </x:c>
      <x:c r="B874" s="888" t="n">
        <x:v>46164</x:v>
      </x:c>
      <x:c r="C874" t="str">
        <x:v>H Lorryman</x:v>
      </x:c>
      <x:c r="D874" t="str">
        <x:v>Permanent</x:v>
      </x:c>
      <x:c r="E874" t="str">
        <x:v>Thurrock</x:v>
      </x:c>
      <x:c r="F874" t="str">
        <x:v>Operative Porter</x:v>
      </x:c>
      <x:c r="G874" t="str">
        <x:v>397246</x:v>
      </x:c>
      <x:c r="H874" t="str">
        <x:v>Ministry of Defence</x:v>
      </x:c>
      <x:c r="I874" s="22" t="n">
        <x:v>8.5</x:v>
      </x:c>
      <x:c r="J874" t="str">
        <x:v>Worked</x:v>
      </x:c>
      <x:c r="K874" t="str">
        <x:v>Employee 1184; home branch Thurrock; assigned role Operative Porter | Deployment branch: Thurrock | Actual role: Operative Skilled | Jobs: 397246 | Customers: Ministry of Defence | Actual hours: 8.5; source records: 1</x:v>
      </x:c>
      <x:c r="L874" t="str">
        <x:v>Include</x:v>
      </x:c>
      <x:c r="M874"/>
      <x:c r="N874"/>
    </x:row>
    <x:row r="875">
      <x:c r="A875" t="str">
        <x:v>H Lorryman|2026-05-26</x:v>
      </x:c>
      <x:c r="B875" s="888" t="n">
        <x:v>46168</x:v>
      </x:c>
      <x:c r="C875" t="str">
        <x:v>H Lorryman</x:v>
      </x:c>
      <x:c r="D875" t="str">
        <x:v>Permanent</x:v>
      </x:c>
      <x:c r="E875" t="str">
        <x:v>Thurrock</x:v>
      </x:c>
      <x:c r="F875" t="str">
        <x:v>Operative Porter</x:v>
      </x:c>
      <x:c r="G875" t="str">
        <x:v>397246</x:v>
      </x:c>
      <x:c r="H875" t="str">
        <x:v>Ministry of Defence</x:v>
      </x:c>
      <x:c r="I875" s="22" t="n">
        <x:v>8.5</x:v>
      </x:c>
      <x:c r="J875" t="str">
        <x:v>CONFLICT — Worked + leave</x:v>
      </x:c>
      <x:c r="K875" t="str">
        <x:v>Employee 1184; home branch Thurrock; assigned role Operative Porter | Deployment branch: Thurrock | Actual role: Operative Porter | Jobs: 397246 | Customers: Ministry of Defence | Actual hours: 8.5; source records: 1 | Leave: Went Home Sick | Leave calendar basis: Fixed schedule</x:v>
      </x:c>
      <x:c r="L875" t="str">
        <x:v>Include</x:v>
      </x:c>
      <x:c r="M875"/>
      <x:c r="N875"/>
    </x:row>
    <x:row r="876">
      <x:c r="A876" t="str">
        <x:v>H Lorryman|2026-05-27</x:v>
      </x:c>
      <x:c r="B876" s="888" t="n">
        <x:v>46169</x:v>
      </x:c>
      <x:c r="C876" t="str">
        <x:v>H Lorryman</x:v>
      </x:c>
      <x:c r="D876" t="str">
        <x:v>Permanent</x:v>
      </x:c>
      <x:c r="E876" t="str">
        <x:v>Thurrock</x:v>
      </x:c>
      <x:c r="F876" t="str">
        <x:v>Operative Porter</x:v>
      </x:c>
      <x:c r="G876"/>
      <x:c r="H876"/>
      <x:c r="I876" s="22" t="n">
        <x:v>0</x:v>
      </x:c>
      <x:c r="J876" t="str">
        <x:v>Other leave — Sickness</x:v>
      </x:c>
      <x:c r="K876" t="str">
        <x:v>Employee 1184; home branch Thurrock; assigned role Operative Porter | Leave: Sickness | Leave calendar basis: Fixed schedule</x:v>
      </x:c>
      <x:c r="L876" t="str">
        <x:v>Include</x:v>
      </x:c>
      <x:c r="M876"/>
      <x:c r="N876"/>
    </x:row>
    <x:row r="877">
      <x:c r="A877" t="str">
        <x:v>H Lorryman|2026-05-28</x:v>
      </x:c>
      <x:c r="B877" s="888" t="n">
        <x:v>46170</x:v>
      </x:c>
      <x:c r="C877" t="str">
        <x:v>H Lorryman</x:v>
      </x:c>
      <x:c r="D877" t="str">
        <x:v>Permanent</x:v>
      </x:c>
      <x:c r="E877" t="str">
        <x:v>Thurrock</x:v>
      </x:c>
      <x:c r="F877" t="str">
        <x:v>Operative Porter</x:v>
      </x:c>
      <x:c r="G877"/>
      <x:c r="H877"/>
      <x:c r="I877" s="22" t="n">
        <x:v>0</x:v>
      </x:c>
      <x:c r="J877" t="str">
        <x:v>Other leave — Sickness</x:v>
      </x:c>
      <x:c r="K877" t="str">
        <x:v>Employee 1184; home branch Thurrock; assigned role Operative Porter | Leave: Sickness | Leave calendar basis: Fixed schedule</x:v>
      </x:c>
      <x:c r="L877" t="str">
        <x:v>Include</x:v>
      </x:c>
      <x:c r="M877"/>
      <x:c r="N877"/>
    </x:row>
    <x:row r="878">
      <x:c r="A878" t="str">
        <x:v>H Lorryman|2026-05-29</x:v>
      </x:c>
      <x:c r="B878" s="888" t="n">
        <x:v>46171</x:v>
      </x:c>
      <x:c r="C878" t="str">
        <x:v>H Lorryman</x:v>
      </x:c>
      <x:c r="D878" t="str">
        <x:v>Permanent</x:v>
      </x:c>
      <x:c r="E878" t="str">
        <x:v>Thurrock</x:v>
      </x:c>
      <x:c r="F878" t="str">
        <x:v>Operative Porter</x:v>
      </x:c>
      <x:c r="G878"/>
      <x:c r="H878"/>
      <x:c r="I878" s="22" t="n">
        <x:v>0</x:v>
      </x:c>
      <x:c r="J878" t="str">
        <x:v>Other leave — Sickness</x:v>
      </x:c>
      <x:c r="K878" t="str">
        <x:v>Employee 1184; home branch Thurrock; assigned role Operative Porter | Leave: Sickness | Leave calendar basis: Fixed schedule</x:v>
      </x:c>
      <x:c r="L878" t="str">
        <x:v>Include</x:v>
      </x:c>
      <x:c r="M878"/>
      <x:c r="N878"/>
    </x:row>
    <x:row r="879">
      <x:c r="A879" t="str">
        <x:v>H Woods|2026-05-01</x:v>
      </x:c>
      <x:c r="B879" s="888" t="n">
        <x:v>46143</x:v>
      </x:c>
      <x:c r="C879" t="str">
        <x:v>H Woods</x:v>
      </x:c>
      <x:c r="D879" t="str">
        <x:v>Permanent</x:v>
      </x:c>
      <x:c r="E879" t="str">
        <x:v>Thurrock</x:v>
      </x:c>
      <x:c r="F879" t="str">
        <x:v>Operative Porter</x:v>
      </x:c>
      <x:c r="G879" t="str">
        <x:v>401531</x:v>
      </x:c>
      <x:c r="H879" t="str">
        <x:v>Broad Reach Investment Management LLP</x:v>
      </x:c>
      <x:c r="I879" s="22" t="n">
        <x:v>6.5</x:v>
      </x:c>
      <x:c r="J879" t="str">
        <x:v>Worked</x:v>
      </x:c>
      <x:c r="K879" t="str">
        <x:v>Employee 103082; home branch Thurrock; assigned role Operative Porter | Deployment branch: Thurrock | Actual role: Operative Porter | Jobs: 401531 | Customers: Broad Reach Investment Management LLP | Actual hours: 6.5; source records: 1</x:v>
      </x:c>
      <x:c r="L879" t="str">
        <x:v>Include</x:v>
      </x:c>
      <x:c r="M879"/>
      <x:c r="N879"/>
    </x:row>
    <x:row r="880">
      <x:c r="A880" t="str">
        <x:v>H Woods|2026-05-05</x:v>
      </x:c>
      <x:c r="B880" s="888" t="n">
        <x:v>46147</x:v>
      </x:c>
      <x:c r="C880" t="str">
        <x:v>H Woods</x:v>
      </x:c>
      <x:c r="D880" t="str">
        <x:v>Permanent</x:v>
      </x:c>
      <x:c r="E880" t="str">
        <x:v>Thurrock</x:v>
      </x:c>
      <x:c r="F880" t="str">
        <x:v>Operative Porter</x:v>
      </x:c>
      <x:c r="G880" t="str">
        <x:v>398532</x:v>
      </x:c>
      <x:c r="H880" t="str">
        <x:v>Southwark Local Elections 2026</x:v>
      </x:c>
      <x:c r="I880" s="22" t="n">
        <x:v>9.5</x:v>
      </x:c>
      <x:c r="J880" t="str">
        <x:v>Worked</x:v>
      </x:c>
      <x:c r="K880" t="str">
        <x:v>Employee 103082; home branch Thurrock; assigned role Operative Porter | Deployment branch: Croydon | Actual role: Operative Porter | Jobs: 398532 | Customers: Southwark Local Elections 2026 | Actual hours: 9.5; source records: 1</x:v>
      </x:c>
      <x:c r="L880" t="str">
        <x:v>Include</x:v>
      </x:c>
      <x:c r="M880"/>
      <x:c r="N880"/>
    </x:row>
    <x:row r="881">
      <x:c r="A881" t="str">
        <x:v>H Woods|2026-05-07</x:v>
      </x:c>
      <x:c r="B881" s="888" t="n">
        <x:v>46149</x:v>
      </x:c>
      <x:c r="C881" t="str">
        <x:v>H Woods</x:v>
      </x:c>
      <x:c r="D881" t="str">
        <x:v>Permanent</x:v>
      </x:c>
      <x:c r="E881" t="str">
        <x:v>Thurrock</x:v>
      </x:c>
      <x:c r="F881" t="str">
        <x:v>Operative Porter</x:v>
      </x:c>
      <x:c r="G881" t="str">
        <x:v>400471A</x:v>
      </x:c>
      <x:c r="H881" t="str">
        <x:v>Hammersmith &amp; Fulham Borough Council</x:v>
      </x:c>
      <x:c r="I881" s="22" t="n">
        <x:v>8.5</x:v>
      </x:c>
      <x:c r="J881" t="str">
        <x:v>Worked</x:v>
      </x:c>
      <x:c r="K881" t="str">
        <x:v>Employee 103082; home branch Thurrock; assigned role Operative Porter | Deployment branch: Croydon | Actual role: Operative Porter | Jobs: 400471A | Customers: Hammersmith &amp; Fulham Borough Council | Actual hours: 8.5; source records: 1</x:v>
      </x:c>
      <x:c r="L881" t="str">
        <x:v>Include</x:v>
      </x:c>
      <x:c r="M881"/>
      <x:c r="N881"/>
    </x:row>
    <x:row r="882">
      <x:c r="A882" t="str">
        <x:v>H Woods|2026-05-08</x:v>
      </x:c>
      <x:c r="B882" s="888" t="n">
        <x:v>46150</x:v>
      </x:c>
      <x:c r="C882" t="str">
        <x:v>H Woods</x:v>
      </x:c>
      <x:c r="D882" t="str">
        <x:v>Permanent</x:v>
      </x:c>
      <x:c r="E882" t="str">
        <x:v>Thurrock</x:v>
      </x:c>
      <x:c r="F882" t="str">
        <x:v>Operative Porter</x:v>
      </x:c>
      <x:c r="G882" t="str">
        <x:v>384855B</x:v>
      </x:c>
      <x:c r="H882" t="str">
        <x:v>Royal Borough of Greenwich (Elections 2026)</x:v>
      </x:c>
      <x:c r="I882" s="22" t="n">
        <x:v>9.5</x:v>
      </x:c>
      <x:c r="J882" t="str">
        <x:v>Worked</x:v>
      </x:c>
      <x:c r="K882" t="str">
        <x:v>Employee 103082; home branch Thurrock; assigned role Operative Porter | Deployment branch: Croydon | Actual role: Operative Porter | Jobs: 384855B | Customers: Royal Borough of Greenwich (Elections 2026) | Actual hours: 9.5; source records: 1</x:v>
      </x:c>
      <x:c r="L882" t="str">
        <x:v>Include</x:v>
      </x:c>
      <x:c r="M882"/>
      <x:c r="N882"/>
    </x:row>
    <x:row r="883">
      <x:c r="A883" t="str">
        <x:v>H Woods|2026-05-11</x:v>
      </x:c>
      <x:c r="B883" s="888" t="n">
        <x:v>46153</x:v>
      </x:c>
      <x:c r="C883" t="str">
        <x:v>H Woods</x:v>
      </x:c>
      <x:c r="D883" t="str">
        <x:v>Permanent</x:v>
      </x:c>
      <x:c r="E883" t="str">
        <x:v>Thurrock</x:v>
      </x:c>
      <x:c r="F883" t="str">
        <x:v>Operative Porter</x:v>
      </x:c>
      <x:c r="G883" t="str">
        <x:v>397220</x:v>
      </x:c>
      <x:c r="H883" t="str">
        <x:v>Sandhu/Mr Jay</x:v>
      </x:c>
      <x:c r="I883" s="22" t="n">
        <x:v>10</x:v>
      </x:c>
      <x:c r="J883" t="str">
        <x:v>Worked</x:v>
      </x:c>
      <x:c r="K883" t="str">
        <x:v>Employee 103082; home branch Thurrock; assigned role Operative Porter | Deployment branch: Thurrock | Actual role: Operative Porter | Jobs: 397220 | Customers: Sandhu/Mr Jay | Actual hours: 10.0; source records: 1</x:v>
      </x:c>
      <x:c r="L883" t="str">
        <x:v>Include</x:v>
      </x:c>
      <x:c r="M883"/>
      <x:c r="N883"/>
    </x:row>
    <x:row r="884">
      <x:c r="A884" t="str">
        <x:v>H Woods|2026-05-12</x:v>
      </x:c>
      <x:c r="B884" s="888" t="n">
        <x:v>46154</x:v>
      </x:c>
      <x:c r="C884" t="str">
        <x:v>H Woods</x:v>
      </x:c>
      <x:c r="D884" t="str">
        <x:v>Permanent</x:v>
      </x:c>
      <x:c r="E884" t="str">
        <x:v>Thurrock</x:v>
      </x:c>
      <x:c r="F884" t="str">
        <x:v>Operative Porter</x:v>
      </x:c>
      <x:c r="G884" t="str">
        <x:v>402123</x:v>
      </x:c>
      <x:c r="H884" t="str">
        <x:v>University of Hertfordshire</x:v>
      </x:c>
      <x:c r="I884" s="22" t="n">
        <x:v>9</x:v>
      </x:c>
      <x:c r="J884" t="str">
        <x:v>Worked</x:v>
      </x:c>
      <x:c r="K884" t="str">
        <x:v>Employee 103082; home branch Thurrock; assigned role Operative Porter | Deployment branch: Thurrock | Actual role: Operative Porter | Jobs: 402123 | Customers: University of Hertfordshire | Actual hours: 9.0; source records: 1</x:v>
      </x:c>
      <x:c r="L884" t="str">
        <x:v>Include</x:v>
      </x:c>
      <x:c r="M884"/>
      <x:c r="N884"/>
    </x:row>
    <x:row r="885">
      <x:c r="A885" t="str">
        <x:v>H Woods|2026-05-13</x:v>
      </x:c>
      <x:c r="B885" s="888" t="n">
        <x:v>46155</x:v>
      </x:c>
      <x:c r="C885" t="str">
        <x:v>H Woods</x:v>
      </x:c>
      <x:c r="D885" t="str">
        <x:v>Permanent</x:v>
      </x:c>
      <x:c r="E885" t="str">
        <x:v>Thurrock</x:v>
      </x:c>
      <x:c r="F885" t="str">
        <x:v>Operative Porter</x:v>
      </x:c>
      <x:c r="G885" t="str">
        <x:v>402123</x:v>
      </x:c>
      <x:c r="H885" t="str">
        <x:v>University of Hertfordshire</x:v>
      </x:c>
      <x:c r="I885" s="22" t="n">
        <x:v>9.25</x:v>
      </x:c>
      <x:c r="J885" t="str">
        <x:v>Worked</x:v>
      </x:c>
      <x:c r="K885" t="str">
        <x:v>Employee 103082; home branch Thurrock; assigned role Operative Porter | Deployment branch: Thurrock | Actual role: Operative Porter | Jobs: 402123 | Customers: University of Hertfordshire | Actual hours: 9.2; source records: 1</x:v>
      </x:c>
      <x:c r="L885" t="str">
        <x:v>Include</x:v>
      </x:c>
      <x:c r="M885"/>
      <x:c r="N885"/>
    </x:row>
    <x:row r="886">
      <x:c r="A886" t="str">
        <x:v>H Woods|2026-05-14</x:v>
      </x:c>
      <x:c r="B886" s="888" t="n">
        <x:v>46156</x:v>
      </x:c>
      <x:c r="C886" t="str">
        <x:v>H Woods</x:v>
      </x:c>
      <x:c r="D886" t="str">
        <x:v>Permanent</x:v>
      </x:c>
      <x:c r="E886" t="str">
        <x:v>Thurrock</x:v>
      </x:c>
      <x:c r="F886" t="str">
        <x:v>Operative Porter</x:v>
      </x:c>
      <x:c r="G886" t="str">
        <x:v>402123</x:v>
      </x:c>
      <x:c r="H886" t="str">
        <x:v>University of Hertfordshire</x:v>
      </x:c>
      <x:c r="I886" s="22" t="n">
        <x:v>6.5</x:v>
      </x:c>
      <x:c r="J886" t="str">
        <x:v>Worked</x:v>
      </x:c>
      <x:c r="K886" t="str">
        <x:v>Employee 103082; home branch Thurrock; assigned role Operative Porter | Deployment branch: Thurrock | Actual role: Operative Porter | Jobs: 402123 | Customers: University of Hertfordshire | Actual hours: 6.5; source records: 1</x:v>
      </x:c>
      <x:c r="L886" t="str">
        <x:v>Include</x:v>
      </x:c>
      <x:c r="M886"/>
      <x:c r="N886"/>
    </x:row>
    <x:row r="887">
      <x:c r="A887" t="str">
        <x:v>H Woods|2026-05-19</x:v>
      </x:c>
      <x:c r="B887" s="888" t="n">
        <x:v>46161</x:v>
      </x:c>
      <x:c r="C887" t="str">
        <x:v>H Woods</x:v>
      </x:c>
      <x:c r="D887" t="str">
        <x:v>Permanent</x:v>
      </x:c>
      <x:c r="E887" t="str">
        <x:v>Thurrock</x:v>
      </x:c>
      <x:c r="F887" t="str">
        <x:v>Operative Porter</x:v>
      </x:c>
      <x:c r="G887" t="str">
        <x:v>400996</x:v>
      </x:c>
      <x:c r="H887" t="str">
        <x:v>University of Hertfordshire</x:v>
      </x:c>
      <x:c r="I887" s="22" t="n">
        <x:v>6.5</x:v>
      </x:c>
      <x:c r="J887" t="str">
        <x:v>Worked</x:v>
      </x:c>
      <x:c r="K887" t="str">
        <x:v>Employee 103082; home branch Thurrock; assigned role Operative Porter | Deployment branch: Thurrock | Actual role: Operative Skilled | Jobs: 400996 | Customers: University of Hertfordshire | Actual hours: 6.5; source records: 1</x:v>
      </x:c>
      <x:c r="L887" t="str">
        <x:v>Include</x:v>
      </x:c>
      <x:c r="M887"/>
      <x:c r="N887"/>
    </x:row>
    <x:row r="888">
      <x:c r="A888" t="str">
        <x:v>H Woods|2026-05-20</x:v>
      </x:c>
      <x:c r="B888" s="888" t="n">
        <x:v>46162</x:v>
      </x:c>
      <x:c r="C888" t="str">
        <x:v>H Woods</x:v>
      </x:c>
      <x:c r="D888" t="str">
        <x:v>Permanent</x:v>
      </x:c>
      <x:c r="E888" t="str">
        <x:v>Thurrock</x:v>
      </x:c>
      <x:c r="F888" t="str">
        <x:v>Operative Porter</x:v>
      </x:c>
      <x:c r="G888" t="str">
        <x:v>400283</x:v>
      </x:c>
      <x:c r="H888" t="str">
        <x:v>Canada Life</x:v>
      </x:c>
      <x:c r="I888" s="22" t="n">
        <x:v>8</x:v>
      </x:c>
      <x:c r="J888" t="str">
        <x:v>Worked</x:v>
      </x:c>
      <x:c r="K888" t="str">
        <x:v>Employee 103082; home branch Thurrock; assigned role Operative Porter | Deployment branch: Thurrock | Actual role: Operative Porter | Jobs: 400283 | Customers: Canada Life | Actual hours: 8.0; source records: 1</x:v>
      </x:c>
      <x:c r="L888" t="str">
        <x:v>Include</x:v>
      </x:c>
      <x:c r="M888"/>
      <x:c r="N888"/>
    </x:row>
    <x:row r="889">
      <x:c r="A889" t="str">
        <x:v>H Woods|2026-05-21</x:v>
      </x:c>
      <x:c r="B889" s="888" t="n">
        <x:v>46163</x:v>
      </x:c>
      <x:c r="C889" t="str">
        <x:v>H Woods</x:v>
      </x:c>
      <x:c r="D889" t="str">
        <x:v>Permanent</x:v>
      </x:c>
      <x:c r="E889" t="str">
        <x:v>Thurrock</x:v>
      </x:c>
      <x:c r="F889" t="str">
        <x:v>Operative Porter</x:v>
      </x:c>
      <x:c r="G889" t="str">
        <x:v>401972</x:v>
      </x:c>
      <x:c r="H889" t="str">
        <x:v>Knotel UK Ltd</x:v>
      </x:c>
      <x:c r="I889" s="22" t="n">
        <x:v>10</x:v>
      </x:c>
      <x:c r="J889" t="str">
        <x:v>Worked</x:v>
      </x:c>
      <x:c r="K889" t="str">
        <x:v>Employee 103082; home branch Thurrock; assigned role Operative Porter | Deployment branch: Thurrock | Actual role: Operative Porter | Jobs: 401972 | Customers: Knotel UK Ltd | Actual hours: 10.0; source records: 1</x:v>
      </x:c>
      <x:c r="L889" t="str">
        <x:v>Include</x:v>
      </x:c>
      <x:c r="M889"/>
      <x:c r="N889"/>
    </x:row>
    <x:row r="890">
      <x:c r="A890" t="str">
        <x:v>H Woods|2026-05-22</x:v>
      </x:c>
      <x:c r="B890" s="888" t="n">
        <x:v>46164</x:v>
      </x:c>
      <x:c r="C890" t="str">
        <x:v>H Woods</x:v>
      </x:c>
      <x:c r="D890" t="str">
        <x:v>Permanent</x:v>
      </x:c>
      <x:c r="E890" t="str">
        <x:v>Thurrock</x:v>
      </x:c>
      <x:c r="F890" t="str">
        <x:v>Operative Porter</x:v>
      </x:c>
      <x:c r="G890" t="str">
        <x:v>402179</x:v>
      </x:c>
      <x:c r="H890" t="str">
        <x:v>Knotel UK Ltd</x:v>
      </x:c>
      <x:c r="I890" s="22" t="n">
        <x:v>8</x:v>
      </x:c>
      <x:c r="J890" t="str">
        <x:v>Worked</x:v>
      </x:c>
      <x:c r="K890" t="str">
        <x:v>Employee 103082; home branch Thurrock; assigned role Operative Porter | Deployment branch: Thurrock | Actual role: Operative Skilled | Jobs: 402179 | Customers: Knotel UK Ltd | Actual hours: 8.0; source records: 1</x:v>
      </x:c>
      <x:c r="L890" t="str">
        <x:v>Include</x:v>
      </x:c>
      <x:c r="M890"/>
      <x:c r="N890"/>
    </x:row>
    <x:row r="891">
      <x:c r="A891" t="str">
        <x:v>H Woods|2026-05-26</x:v>
      </x:c>
      <x:c r="B891" s="888" t="n">
        <x:v>46168</x:v>
      </x:c>
      <x:c r="C891" t="str">
        <x:v>H Woods</x:v>
      </x:c>
      <x:c r="D891" t="str">
        <x:v>Permanent</x:v>
      </x:c>
      <x:c r="E891" t="str">
        <x:v>Thurrock</x:v>
      </x:c>
      <x:c r="F891" t="str">
        <x:v>Operative Porter</x:v>
      </x:c>
      <x:c r="G891" t="str">
        <x:v>401877</x:v>
      </x:c>
      <x:c r="H891" t="str">
        <x:v>Winston &amp; Strawn London LLP</x:v>
      </x:c>
      <x:c r="I891" s="22" t="n">
        <x:v>8.5</x:v>
      </x:c>
      <x:c r="J891" t="str">
        <x:v>Worked</x:v>
      </x:c>
      <x:c r="K891" t="str">
        <x:v>Employee 103082; home branch Thurrock; assigned role Operative Porter | Deployment branch: Thurrock | Actual role: Operative Porter | Jobs: 401877 | Customers: Winston &amp; Strawn London LLP | Actual hours: 8.5; source records: 1</x:v>
      </x:c>
      <x:c r="L891" t="str">
        <x:v>Include</x:v>
      </x:c>
      <x:c r="M891"/>
      <x:c r="N891"/>
    </x:row>
    <x:row r="892">
      <x:c r="A892" t="str">
        <x:v>H Woods|2026-05-27</x:v>
      </x:c>
      <x:c r="B892" s="888" t="n">
        <x:v>46169</x:v>
      </x:c>
      <x:c r="C892" t="str">
        <x:v>H Woods</x:v>
      </x:c>
      <x:c r="D892" t="str">
        <x:v>Permanent</x:v>
      </x:c>
      <x:c r="E892" t="str">
        <x:v>Thurrock</x:v>
      </x:c>
      <x:c r="F892" t="str">
        <x:v>Operative Porter</x:v>
      </x:c>
      <x:c r="G892" t="str">
        <x:v>401877</x:v>
      </x:c>
      <x:c r="H892" t="str">
        <x:v>Winston &amp; Strawn London LLP</x:v>
      </x:c>
      <x:c r="I892" s="22" t="n">
        <x:v>8.5</x:v>
      </x:c>
      <x:c r="J892" t="str">
        <x:v>Worked</x:v>
      </x:c>
      <x:c r="K892" t="str">
        <x:v>Employee 103082; home branch Thurrock; assigned role Operative Porter | Deployment branch: Thurrock | Actual role: Operative Porter | Jobs: 401877 | Customers: Winston &amp; Strawn London LLP | Actual hours: 8.5; source records: 1</x:v>
      </x:c>
      <x:c r="L892" t="str">
        <x:v>Include</x:v>
      </x:c>
      <x:c r="M892"/>
      <x:c r="N892"/>
    </x:row>
    <x:row r="893">
      <x:c r="A893" t="str">
        <x:v>H Woods|2026-05-28</x:v>
      </x:c>
      <x:c r="B893" s="888" t="n">
        <x:v>46170</x:v>
      </x:c>
      <x:c r="C893" t="str">
        <x:v>H Woods</x:v>
      </x:c>
      <x:c r="D893" t="str">
        <x:v>Permanent</x:v>
      </x:c>
      <x:c r="E893" t="str">
        <x:v>Thurrock</x:v>
      </x:c>
      <x:c r="F893" t="str">
        <x:v>Operative Porter</x:v>
      </x:c>
      <x:c r="G893" t="str">
        <x:v>401877</x:v>
      </x:c>
      <x:c r="H893" t="str">
        <x:v>Winston &amp; Strawn London LLP</x:v>
      </x:c>
      <x:c r="I893" s="22" t="n">
        <x:v>9</x:v>
      </x:c>
      <x:c r="J893" t="str">
        <x:v>Worked</x:v>
      </x:c>
      <x:c r="K893" t="str">
        <x:v>Employee 103082; home branch Thurrock; assigned role Operative Porter | Deployment branch: Thurrock | Actual role: Operative Porter | Jobs: 401877 | Customers: Winston &amp; Strawn London LLP | Actual hours: 9.0; source records: 1</x:v>
      </x:c>
      <x:c r="L893" t="str">
        <x:v>Include</x:v>
      </x:c>
      <x:c r="M893"/>
      <x:c r="N893"/>
    </x:row>
    <x:row r="894">
      <x:c r="A894" t="str">
        <x:v>I Salim|2026-05-01</x:v>
      </x:c>
      <x:c r="B894" s="888" t="n">
        <x:v>46143</x:v>
      </x:c>
      <x:c r="C894" t="str">
        <x:v>I Salim</x:v>
      </x:c>
      <x:c r="D894" t="str">
        <x:v>Permanent</x:v>
      </x:c>
      <x:c r="E894" t="str">
        <x:v>Thurrock</x:v>
      </x:c>
      <x:c r="F894" t="str">
        <x:v>Operative Porter</x:v>
      </x:c>
      <x:c r="G894" t="str">
        <x:v>400315</x:v>
      </x:c>
      <x:c r="H894" t="str">
        <x:v>Accenture UK Ltd</x:v>
      </x:c>
      <x:c r="I894" s="22" t="n">
        <x:v>8.5</x:v>
      </x:c>
      <x:c r="J894" t="str">
        <x:v>Worked</x:v>
      </x:c>
      <x:c r="K894" t="str">
        <x:v>Employee 104356; home branch Thurrock; assigned role Operative Porter | Deployment branch: Thurrock | Actual role: Operative Porter | Jobs: 400315 | Customers: Accenture UK Ltd | Actual hours: 8.5; source records: 1</x:v>
      </x:c>
      <x:c r="L894" t="str">
        <x:v>Include</x:v>
      </x:c>
      <x:c r="M894"/>
      <x:c r="N894"/>
    </x:row>
    <x:row r="895">
      <x:c r="A895" t="str">
        <x:v>I Salim|2026-05-04</x:v>
      </x:c>
      <x:c r="B895" s="888" t="n">
        <x:v>46146</x:v>
      </x:c>
      <x:c r="C895" t="str">
        <x:v>I Salim</x:v>
      </x:c>
      <x:c r="D895" t="str">
        <x:v>Permanent</x:v>
      </x:c>
      <x:c r="E895" t="str">
        <x:v>Thurrock</x:v>
      </x:c>
      <x:c r="F895" t="str">
        <x:v>Operative Porter</x:v>
      </x:c>
      <x:c r="G895"/>
      <x:c r="H895"/>
      <x:c r="I895" s="22" t="n">
        <x:v>0</x:v>
      </x:c>
      <x:c r="J895" t="str">
        <x:v>Annual leave</x:v>
      </x:c>
      <x:c r="K895" t="str">
        <x:v>Employee 104356; home branch Thurrock; assigned role Operative Porter | Leave: Annual Leave (Hours) | Leave calendar basis: Variable-pattern period</x:v>
      </x:c>
      <x:c r="L895" t="str">
        <x:v>Include</x:v>
      </x:c>
      <x:c r="M895"/>
      <x:c r="N895"/>
    </x:row>
    <x:row r="896">
      <x:c r="A896" t="str">
        <x:v>I Salim|2026-05-05</x:v>
      </x:c>
      <x:c r="B896" s="888" t="n">
        <x:v>46147</x:v>
      </x:c>
      <x:c r="C896" t="str">
        <x:v>I Salim</x:v>
      </x:c>
      <x:c r="D896" t="str">
        <x:v>Permanent</x:v>
      </x:c>
      <x:c r="E896" t="str">
        <x:v>Thurrock</x:v>
      </x:c>
      <x:c r="F896" t="str">
        <x:v>Operative Porter</x:v>
      </x:c>
      <x:c r="G896" t="str">
        <x:v>400315</x:v>
      </x:c>
      <x:c r="H896" t="str">
        <x:v>Accenture UK Ltd</x:v>
      </x:c>
      <x:c r="I896" s="22" t="n">
        <x:v>8.5</x:v>
      </x:c>
      <x:c r="J896" t="str">
        <x:v>Worked</x:v>
      </x:c>
      <x:c r="K896" t="str">
        <x:v>Employee 104356; home branch Thurrock; assigned role Operative Porter | Deployment branch: Thurrock | Actual role: Operative Porter | Jobs: 400315 | Customers: Accenture UK Ltd | Actual hours: 8.5; source records: 1</x:v>
      </x:c>
      <x:c r="L896" t="str">
        <x:v>Include</x:v>
      </x:c>
      <x:c r="M896"/>
      <x:c r="N896"/>
    </x:row>
    <x:row r="897">
      <x:c r="A897" t="str">
        <x:v>I Salim|2026-05-06</x:v>
      </x:c>
      <x:c r="B897" s="888" t="n">
        <x:v>46148</x:v>
      </x:c>
      <x:c r="C897" t="str">
        <x:v>I Salim</x:v>
      </x:c>
      <x:c r="D897" t="str">
        <x:v>Permanent</x:v>
      </x:c>
      <x:c r="E897" t="str">
        <x:v>Thurrock</x:v>
      </x:c>
      <x:c r="F897" t="str">
        <x:v>Operative Porter</x:v>
      </x:c>
      <x:c r="G897" t="str">
        <x:v>400315</x:v>
      </x:c>
      <x:c r="H897" t="str">
        <x:v>Accenture UK Ltd</x:v>
      </x:c>
      <x:c r="I897" s="22" t="n">
        <x:v>8.5</x:v>
      </x:c>
      <x:c r="J897" t="str">
        <x:v>Worked</x:v>
      </x:c>
      <x:c r="K897" t="str">
        <x:v>Employee 104356; home branch Thurrock; assigned role Operative Porter | Deployment branch: Thurrock | Actual role: Operative Porter | Jobs: 400315 | Customers: Accenture UK Ltd | Actual hours: 8.5; source records: 1</x:v>
      </x:c>
      <x:c r="L897" t="str">
        <x:v>Include</x:v>
      </x:c>
      <x:c r="M897"/>
      <x:c r="N897"/>
    </x:row>
    <x:row r="898">
      <x:c r="A898" t="str">
        <x:v>I Salim|2026-05-07</x:v>
      </x:c>
      <x:c r="B898" s="888" t="n">
        <x:v>46149</x:v>
      </x:c>
      <x:c r="C898" t="str">
        <x:v>I Salim</x:v>
      </x:c>
      <x:c r="D898" t="str">
        <x:v>Permanent</x:v>
      </x:c>
      <x:c r="E898" t="str">
        <x:v>Thurrock</x:v>
      </x:c>
      <x:c r="F898" t="str">
        <x:v>Operative Porter</x:v>
      </x:c>
      <x:c r="G898" t="str">
        <x:v>400315</x:v>
      </x:c>
      <x:c r="H898" t="str">
        <x:v>Accenture UK Ltd</x:v>
      </x:c>
      <x:c r="I898" s="22" t="n">
        <x:v>8.5</x:v>
      </x:c>
      <x:c r="J898" t="str">
        <x:v>Worked</x:v>
      </x:c>
      <x:c r="K898" t="str">
        <x:v>Employee 104356; home branch Thurrock; assigned role Operative Porter | Deployment branch: Thurrock | Actual role: Operative Porter | Jobs: 400315 | Customers: Accenture UK Ltd | Actual hours: 8.5; source records: 1</x:v>
      </x:c>
      <x:c r="L898" t="str">
        <x:v>Include</x:v>
      </x:c>
      <x:c r="M898"/>
      <x:c r="N898"/>
    </x:row>
    <x:row r="899">
      <x:c r="A899" t="str">
        <x:v>I Salim|2026-05-08</x:v>
      </x:c>
      <x:c r="B899" s="888" t="n">
        <x:v>46150</x:v>
      </x:c>
      <x:c r="C899" t="str">
        <x:v>I Salim</x:v>
      </x:c>
      <x:c r="D899" t="str">
        <x:v>Permanent</x:v>
      </x:c>
      <x:c r="E899" t="str">
        <x:v>Thurrock</x:v>
      </x:c>
      <x:c r="F899" t="str">
        <x:v>Operative Porter</x:v>
      </x:c>
      <x:c r="G899" t="str">
        <x:v>400315</x:v>
      </x:c>
      <x:c r="H899" t="str">
        <x:v>Accenture UK Ltd</x:v>
      </x:c>
      <x:c r="I899" s="22" t="n">
        <x:v>8.5</x:v>
      </x:c>
      <x:c r="J899" t="str">
        <x:v>Worked</x:v>
      </x:c>
      <x:c r="K899" t="str">
        <x:v>Employee 104356; home branch Thurrock; assigned role Operative Porter | Deployment branch: Thurrock | Actual role: Operative Porter | Jobs: 400315 | Customers: Accenture UK Ltd | Actual hours: 8.5; source records: 1</x:v>
      </x:c>
      <x:c r="L899" t="str">
        <x:v>Include</x:v>
      </x:c>
      <x:c r="M899"/>
      <x:c r="N899"/>
    </x:row>
    <x:row r="900">
      <x:c r="A900" t="str">
        <x:v>I Salim|2026-05-11</x:v>
      </x:c>
      <x:c r="B900" s="888" t="n">
        <x:v>46153</x:v>
      </x:c>
      <x:c r="C900" t="str">
        <x:v>I Salim</x:v>
      </x:c>
      <x:c r="D900" t="str">
        <x:v>Permanent</x:v>
      </x:c>
      <x:c r="E900" t="str">
        <x:v>Thurrock</x:v>
      </x:c>
      <x:c r="F900" t="str">
        <x:v>Operative Porter</x:v>
      </x:c>
      <x:c r="G900"/>
      <x:c r="H900"/>
      <x:c r="I900" s="22" t="n">
        <x:v>0</x:v>
      </x:c>
      <x:c r="J900" t="str">
        <x:v>Annual leave</x:v>
      </x:c>
      <x:c r="K900" t="str">
        <x:v>Employee 104356; home branch Thurrock; assigned role Operative Porter | Leave: Annual Leave (Hours) | Leave calendar basis: Variable-pattern period</x:v>
      </x:c>
      <x:c r="L900" t="str">
        <x:v>Include</x:v>
      </x:c>
      <x:c r="M900"/>
      <x:c r="N900"/>
    </x:row>
    <x:row r="901">
      <x:c r="A901" t="str">
        <x:v>I Salim|2026-05-12</x:v>
      </x:c>
      <x:c r="B901" s="888" t="n">
        <x:v>46154</x:v>
      </x:c>
      <x:c r="C901" t="str">
        <x:v>I Salim</x:v>
      </x:c>
      <x:c r="D901" t="str">
        <x:v>Permanent</x:v>
      </x:c>
      <x:c r="E901" t="str">
        <x:v>Thurrock</x:v>
      </x:c>
      <x:c r="F901" t="str">
        <x:v>Operative Porter</x:v>
      </x:c>
      <x:c r="G901" t="str">
        <x:v>400315</x:v>
      </x:c>
      <x:c r="H901" t="str">
        <x:v>Accenture UK Ltd</x:v>
      </x:c>
      <x:c r="I901" s="22" t="n">
        <x:v>8.5</x:v>
      </x:c>
      <x:c r="J901" t="str">
        <x:v>Worked</x:v>
      </x:c>
      <x:c r="K901" t="str">
        <x:v>Employee 104356; home branch Thurrock; assigned role Operative Porter | Deployment branch: Thurrock | Actual role: Operative Porter | Jobs: 400315 | Customers: Accenture UK Ltd | Actual hours: 8.5; source records: 1</x:v>
      </x:c>
      <x:c r="L901" t="str">
        <x:v>Include</x:v>
      </x:c>
      <x:c r="M901"/>
      <x:c r="N901"/>
    </x:row>
    <x:row r="902">
      <x:c r="A902" t="str">
        <x:v>I Salim|2026-05-13</x:v>
      </x:c>
      <x:c r="B902" s="888" t="n">
        <x:v>46155</x:v>
      </x:c>
      <x:c r="C902" t="str">
        <x:v>I Salim</x:v>
      </x:c>
      <x:c r="D902" t="str">
        <x:v>Permanent</x:v>
      </x:c>
      <x:c r="E902" t="str">
        <x:v>Thurrock</x:v>
      </x:c>
      <x:c r="F902" t="str">
        <x:v>Operative Porter</x:v>
      </x:c>
      <x:c r="G902" t="str">
        <x:v>400315</x:v>
      </x:c>
      <x:c r="H902" t="str">
        <x:v>Accenture UK Ltd</x:v>
      </x:c>
      <x:c r="I902" s="22" t="n">
        <x:v>8.5</x:v>
      </x:c>
      <x:c r="J902" t="str">
        <x:v>Worked</x:v>
      </x:c>
      <x:c r="K902" t="str">
        <x:v>Employee 104356; home branch Thurrock; assigned role Operative Porter | Deployment branch: Thurrock | Actual role: Operative Porter | Jobs: 400315 | Customers: Accenture UK Ltd | Actual hours: 8.5; source records: 1</x:v>
      </x:c>
      <x:c r="L902" t="str">
        <x:v>Include</x:v>
      </x:c>
      <x:c r="M902"/>
      <x:c r="N902"/>
    </x:row>
    <x:row r="903">
      <x:c r="A903" t="str">
        <x:v>I Salim|2026-05-14</x:v>
      </x:c>
      <x:c r="B903" s="888" t="n">
        <x:v>46156</x:v>
      </x:c>
      <x:c r="C903" t="str">
        <x:v>I Salim</x:v>
      </x:c>
      <x:c r="D903" t="str">
        <x:v>Permanent</x:v>
      </x:c>
      <x:c r="E903" t="str">
        <x:v>Thurrock</x:v>
      </x:c>
      <x:c r="F903" t="str">
        <x:v>Operative Porter</x:v>
      </x:c>
      <x:c r="G903"/>
      <x:c r="H903"/>
      <x:c r="I903" s="22" t="n">
        <x:v>0</x:v>
      </x:c>
      <x:c r="J903" t="str">
        <x:v>Annual leave</x:v>
      </x:c>
      <x:c r="K903" t="str">
        <x:v>Employee 104356; home branch Thurrock; assigned role Operative Porter | Leave: Annual Leave (Hours) | Leave calendar basis: Variable-pattern period</x:v>
      </x:c>
      <x:c r="L903" t="str">
        <x:v>Include</x:v>
      </x:c>
      <x:c r="M903"/>
      <x:c r="N903"/>
    </x:row>
    <x:row r="904">
      <x:c r="A904" t="str">
        <x:v>I Salim|2026-05-15</x:v>
      </x:c>
      <x:c r="B904" s="888" t="n">
        <x:v>46157</x:v>
      </x:c>
      <x:c r="C904" t="str">
        <x:v>I Salim</x:v>
      </x:c>
      <x:c r="D904" t="str">
        <x:v>Permanent</x:v>
      </x:c>
      <x:c r="E904" t="str">
        <x:v>Thurrock</x:v>
      </x:c>
      <x:c r="F904" t="str">
        <x:v>Operative Porter</x:v>
      </x:c>
      <x:c r="G904"/>
      <x:c r="H904"/>
      <x:c r="I904" s="22" t="n">
        <x:v>0</x:v>
      </x:c>
      <x:c r="J904" t="str">
        <x:v>Annual leave</x:v>
      </x:c>
      <x:c r="K904" t="str">
        <x:v>Employee 104356; home branch Thurrock; assigned role Operative Porter | Leave: Annual Leave (Hours) | Leave calendar basis: Variable-pattern period</x:v>
      </x:c>
      <x:c r="L904" t="str">
        <x:v>Include</x:v>
      </x:c>
      <x:c r="M904"/>
      <x:c r="N904"/>
    </x:row>
    <x:row r="905">
      <x:c r="A905" t="str">
        <x:v>I Salim|2026-05-18</x:v>
      </x:c>
      <x:c r="B905" s="888" t="n">
        <x:v>46160</x:v>
      </x:c>
      <x:c r="C905" t="str">
        <x:v>I Salim</x:v>
      </x:c>
      <x:c r="D905" t="str">
        <x:v>Permanent</x:v>
      </x:c>
      <x:c r="E905" t="str">
        <x:v>Thurrock</x:v>
      </x:c>
      <x:c r="F905" t="str">
        <x:v>Operative Porter</x:v>
      </x:c>
      <x:c r="G905" t="str">
        <x:v>400315</x:v>
      </x:c>
      <x:c r="H905" t="str">
        <x:v>Accenture UK Ltd</x:v>
      </x:c>
      <x:c r="I905" s="22" t="n">
        <x:v>8.5</x:v>
      </x:c>
      <x:c r="J905" t="str">
        <x:v>Worked</x:v>
      </x:c>
      <x:c r="K905" t="str">
        <x:v>Employee 104356; home branch Thurrock; assigned role Operative Porter | Deployment branch: Thurrock | Actual role: Operative Porter | Jobs: 400315 | Customers: Accenture UK Ltd | Actual hours: 8.5; source records: 1</x:v>
      </x:c>
      <x:c r="L905" t="str">
        <x:v>Include</x:v>
      </x:c>
      <x:c r="M905"/>
      <x:c r="N905"/>
    </x:row>
    <x:row r="906">
      <x:c r="A906" t="str">
        <x:v>I Salim|2026-05-19</x:v>
      </x:c>
      <x:c r="B906" s="888" t="n">
        <x:v>46161</x:v>
      </x:c>
      <x:c r="C906" t="str">
        <x:v>I Salim</x:v>
      </x:c>
      <x:c r="D906" t="str">
        <x:v>Permanent</x:v>
      </x:c>
      <x:c r="E906" t="str">
        <x:v>Thurrock</x:v>
      </x:c>
      <x:c r="F906" t="str">
        <x:v>Operative Porter</x:v>
      </x:c>
      <x:c r="G906" t="str">
        <x:v>400315</x:v>
      </x:c>
      <x:c r="H906" t="str">
        <x:v>Accenture UK Ltd</x:v>
      </x:c>
      <x:c r="I906" s="22" t="n">
        <x:v>8.5</x:v>
      </x:c>
      <x:c r="J906" t="str">
        <x:v>Worked</x:v>
      </x:c>
      <x:c r="K906" t="str">
        <x:v>Employee 104356; home branch Thurrock; assigned role Operative Porter | Deployment branch: Thurrock | Actual role: Operative Porter | Jobs: 400315 | Customers: Accenture UK Ltd | Actual hours: 8.5; source records: 1</x:v>
      </x:c>
      <x:c r="L906" t="str">
        <x:v>Include</x:v>
      </x:c>
      <x:c r="M906"/>
      <x:c r="N906"/>
    </x:row>
    <x:row r="907">
      <x:c r="A907" t="str">
        <x:v>I Salim|2026-05-20</x:v>
      </x:c>
      <x:c r="B907" s="888" t="n">
        <x:v>46162</x:v>
      </x:c>
      <x:c r="C907" t="str">
        <x:v>I Salim</x:v>
      </x:c>
      <x:c r="D907" t="str">
        <x:v>Permanent</x:v>
      </x:c>
      <x:c r="E907" t="str">
        <x:v>Thurrock</x:v>
      </x:c>
      <x:c r="F907" t="str">
        <x:v>Operative Porter</x:v>
      </x:c>
      <x:c r="G907" t="str">
        <x:v>400315</x:v>
      </x:c>
      <x:c r="H907" t="str">
        <x:v>Accenture UK Ltd</x:v>
      </x:c>
      <x:c r="I907" s="22" t="n">
        <x:v>8.5</x:v>
      </x:c>
      <x:c r="J907" t="str">
        <x:v>Worked</x:v>
      </x:c>
      <x:c r="K907" t="str">
        <x:v>Employee 104356; home branch Thurrock; assigned role Operative Porter | Deployment branch: Thurrock | Actual role: Operative Porter | Jobs: 400315 | Customers: Accenture UK Ltd | Actual hours: 8.5; source records: 1</x:v>
      </x:c>
      <x:c r="L907" t="str">
        <x:v>Include</x:v>
      </x:c>
      <x:c r="M907"/>
      <x:c r="N907"/>
    </x:row>
    <x:row r="908">
      <x:c r="A908" t="str">
        <x:v>I Salim|2026-05-21</x:v>
      </x:c>
      <x:c r="B908" s="888" t="n">
        <x:v>46163</x:v>
      </x:c>
      <x:c r="C908" t="str">
        <x:v>I Salim</x:v>
      </x:c>
      <x:c r="D908" t="str">
        <x:v>Permanent</x:v>
      </x:c>
      <x:c r="E908" t="str">
        <x:v>Thurrock</x:v>
      </x:c>
      <x:c r="F908" t="str">
        <x:v>Operative Porter</x:v>
      </x:c>
      <x:c r="G908" t="str">
        <x:v>400315</x:v>
      </x:c>
      <x:c r="H908" t="str">
        <x:v>Accenture UK Ltd</x:v>
      </x:c>
      <x:c r="I908" s="22" t="n">
        <x:v>8.5</x:v>
      </x:c>
      <x:c r="J908" t="str">
        <x:v>Worked</x:v>
      </x:c>
      <x:c r="K908" t="str">
        <x:v>Employee 104356; home branch Thurrock; assigned role Operative Porter | Deployment branch: Thurrock | Actual role: Operative Porter | Jobs: 400315 | Customers: Accenture UK Ltd | Actual hours: 8.5; source records: 1</x:v>
      </x:c>
      <x:c r="L908" t="str">
        <x:v>Include</x:v>
      </x:c>
      <x:c r="M908"/>
      <x:c r="N908"/>
    </x:row>
    <x:row r="909">
      <x:c r="A909" t="str">
        <x:v>I Salim|2026-05-22</x:v>
      </x:c>
      <x:c r="B909" s="888" t="n">
        <x:v>46164</x:v>
      </x:c>
      <x:c r="C909" t="str">
        <x:v>I Salim</x:v>
      </x:c>
      <x:c r="D909" t="str">
        <x:v>Permanent</x:v>
      </x:c>
      <x:c r="E909" t="str">
        <x:v>Thurrock</x:v>
      </x:c>
      <x:c r="F909" t="str">
        <x:v>Operative Porter</x:v>
      </x:c>
      <x:c r="G909" t="str">
        <x:v>400315</x:v>
      </x:c>
      <x:c r="H909" t="str">
        <x:v>Accenture UK Ltd</x:v>
      </x:c>
      <x:c r="I909" s="22" t="n">
        <x:v>8.5</x:v>
      </x:c>
      <x:c r="J909" t="str">
        <x:v>Worked</x:v>
      </x:c>
      <x:c r="K909" t="str">
        <x:v>Employee 104356; home branch Thurrock; assigned role Operative Porter | Deployment branch: Thurrock | Actual role: Operative Porter | Jobs: 400315 | Customers: Accenture UK Ltd | Actual hours: 8.5; source records: 1</x:v>
      </x:c>
      <x:c r="L909" t="str">
        <x:v>Include</x:v>
      </x:c>
      <x:c r="M909"/>
      <x:c r="N909"/>
    </x:row>
    <x:row r="910">
      <x:c r="A910" t="str">
        <x:v>I Salim|2026-05-25</x:v>
      </x:c>
      <x:c r="B910" s="888" t="n">
        <x:v>46167</x:v>
      </x:c>
      <x:c r="C910" t="str">
        <x:v>I Salim</x:v>
      </x:c>
      <x:c r="D910" t="str">
        <x:v>Permanent</x:v>
      </x:c>
      <x:c r="E910" t="str">
        <x:v>Thurrock</x:v>
      </x:c>
      <x:c r="F910" t="str">
        <x:v>Operative Porter</x:v>
      </x:c>
      <x:c r="G910"/>
      <x:c r="H910"/>
      <x:c r="I910" s="22" t="n">
        <x:v>0</x:v>
      </x:c>
      <x:c r="J910" t="str">
        <x:v>Annual leave</x:v>
      </x:c>
      <x:c r="K910" t="str">
        <x:v>Employee 104356; home branch Thurrock; assigned role Operative Porter | Leave: Annual Leave (Hours) | Leave calendar basis: Variable-pattern period</x:v>
      </x:c>
      <x:c r="L910" t="str">
        <x:v>Include</x:v>
      </x:c>
      <x:c r="M910"/>
      <x:c r="N910"/>
    </x:row>
    <x:row r="911">
      <x:c r="A911" t="str">
        <x:v>I Salim|2026-05-26</x:v>
      </x:c>
      <x:c r="B911" s="888" t="n">
        <x:v>46168</x:v>
      </x:c>
      <x:c r="C911" t="str">
        <x:v>I Salim</x:v>
      </x:c>
      <x:c r="D911" t="str">
        <x:v>Permanent</x:v>
      </x:c>
      <x:c r="E911" t="str">
        <x:v>Thurrock</x:v>
      </x:c>
      <x:c r="F911" t="str">
        <x:v>Operative Porter</x:v>
      </x:c>
      <x:c r="G911"/>
      <x:c r="H911"/>
      <x:c r="I911" s="22" t="n">
        <x:v>0</x:v>
      </x:c>
      <x:c r="J911" t="str">
        <x:v>Annual leave</x:v>
      </x:c>
      <x:c r="K911" t="str">
        <x:v>Employee 104356; home branch Thurrock; assigned role Operative Porter | Leave: Annual Leave (Hours) | Leave calendar basis: Variable-pattern period</x:v>
      </x:c>
      <x:c r="L911" t="str">
        <x:v>Include</x:v>
      </x:c>
      <x:c r="M911"/>
      <x:c r="N911"/>
    </x:row>
    <x:row r="912">
      <x:c r="A912" t="str">
        <x:v>I Salim|2026-05-27</x:v>
      </x:c>
      <x:c r="B912" s="888" t="n">
        <x:v>46169</x:v>
      </x:c>
      <x:c r="C912" t="str">
        <x:v>I Salim</x:v>
      </x:c>
      <x:c r="D912" t="str">
        <x:v>Permanent</x:v>
      </x:c>
      <x:c r="E912" t="str">
        <x:v>Thurrock</x:v>
      </x:c>
      <x:c r="F912" t="str">
        <x:v>Operative Porter</x:v>
      </x:c>
      <x:c r="G912"/>
      <x:c r="H912"/>
      <x:c r="I912" s="22" t="n">
        <x:v>0</x:v>
      </x:c>
      <x:c r="J912" t="str">
        <x:v>Annual leave</x:v>
      </x:c>
      <x:c r="K912" t="str">
        <x:v>Employee 104356; home branch Thurrock; assigned role Operative Porter | Leave: Annual Leave (Hours) | Leave calendar basis: Variable-pattern period</x:v>
      </x:c>
      <x:c r="L912" t="str">
        <x:v>Include</x:v>
      </x:c>
      <x:c r="M912"/>
      <x:c r="N912"/>
    </x:row>
    <x:row r="913">
      <x:c r="A913" t="str">
        <x:v>I Salim|2026-05-28</x:v>
      </x:c>
      <x:c r="B913" s="888" t="n">
        <x:v>46170</x:v>
      </x:c>
      <x:c r="C913" t="str">
        <x:v>I Salim</x:v>
      </x:c>
      <x:c r="D913" t="str">
        <x:v>Permanent</x:v>
      </x:c>
      <x:c r="E913" t="str">
        <x:v>Thurrock</x:v>
      </x:c>
      <x:c r="F913" t="str">
        <x:v>Operative Porter</x:v>
      </x:c>
      <x:c r="G913" t="str">
        <x:v>400315</x:v>
      </x:c>
      <x:c r="H913" t="str">
        <x:v>Accenture UK Ltd</x:v>
      </x:c>
      <x:c r="I913" s="22" t="n">
        <x:v>8.5</x:v>
      </x:c>
      <x:c r="J913" t="str">
        <x:v>Worked</x:v>
      </x:c>
      <x:c r="K913" t="str">
        <x:v>Employee 104356; home branch Thurrock; assigned role Operative Porter | Deployment branch: Thurrock | Actual role: Operative Porter | Jobs: 400315 | Customers: Accenture UK Ltd | Actual hours: 8.5; source records: 1</x:v>
      </x:c>
      <x:c r="L913" t="str">
        <x:v>Include</x:v>
      </x:c>
      <x:c r="M913"/>
      <x:c r="N913"/>
    </x:row>
    <x:row r="914">
      <x:c r="A914" t="str">
        <x:v>I Salim|2026-05-29</x:v>
      </x:c>
      <x:c r="B914" s="888" t="n">
        <x:v>46171</x:v>
      </x:c>
      <x:c r="C914" t="str">
        <x:v>I Salim</x:v>
      </x:c>
      <x:c r="D914" t="str">
        <x:v>Permanent</x:v>
      </x:c>
      <x:c r="E914" t="str">
        <x:v>Thurrock</x:v>
      </x:c>
      <x:c r="F914" t="str">
        <x:v>Operative Porter</x:v>
      </x:c>
      <x:c r="G914" t="str">
        <x:v>400315</x:v>
      </x:c>
      <x:c r="H914" t="str">
        <x:v>Accenture UK Ltd</x:v>
      </x:c>
      <x:c r="I914" s="22" t="n">
        <x:v>8.5</x:v>
      </x:c>
      <x:c r="J914" t="str">
        <x:v>Worked</x:v>
      </x:c>
      <x:c r="K914" t="str">
        <x:v>Employee 104356; home branch Thurrock; assigned role Operative Porter | Deployment branch: Thurrock | Actual role: Operative Porter | Jobs: 400315 | Customers: Accenture UK Ltd | Actual hours: 8.5; source records: 1</x:v>
      </x:c>
      <x:c r="L914" t="str">
        <x:v>Include</x:v>
      </x:c>
      <x:c r="M914"/>
      <x:c r="N914"/>
    </x:row>
    <x:row r="915">
      <x:c r="A915" t="str">
        <x:v>Ian Leo|2026-05-01</x:v>
      </x:c>
      <x:c r="B915" s="888" t="n">
        <x:v>46143</x:v>
      </x:c>
      <x:c r="C915" t="str">
        <x:v>Ian Leo</x:v>
      </x:c>
      <x:c r="D915" t="str">
        <x:v>Permanent</x:v>
      </x:c>
      <x:c r="E915" t="str">
        <x:v>Cambridge</x:v>
      </x:c>
      <x:c r="F915" t="str">
        <x:v>Operative Skilled</x:v>
      </x:c>
      <x:c r="G915" t="str">
        <x:v>401669</x:v>
      </x:c>
      <x:c r="H915" t="str">
        <x:v>Cambridge University Hospitals NHS Foundation</x:v>
      </x:c>
      <x:c r="I915" s="22" t="n">
        <x:v>7.5</x:v>
      </x:c>
      <x:c r="J915" t="str">
        <x:v>Worked</x:v>
      </x:c>
      <x:c r="K915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15" t="str">
        <x:v>Include</x:v>
      </x:c>
      <x:c r="M915"/>
      <x:c r="N915"/>
    </x:row>
    <x:row r="916">
      <x:c r="A916" t="str">
        <x:v>Ian Leo|2026-05-05</x:v>
      </x:c>
      <x:c r="B916" s="888" t="n">
        <x:v>46147</x:v>
      </x:c>
      <x:c r="C916" t="str">
        <x:v>Ian Leo</x:v>
      </x:c>
      <x:c r="D916" t="str">
        <x:v>Permanent</x:v>
      </x:c>
      <x:c r="E916" t="str">
        <x:v>Cambridge</x:v>
      </x:c>
      <x:c r="F916" t="str">
        <x:v>Operative Skilled</x:v>
      </x:c>
      <x:c r="G916" t="str">
        <x:v>401669</x:v>
      </x:c>
      <x:c r="H916" t="str">
        <x:v>Cambridge University Hospitals NHS Foundation</x:v>
      </x:c>
      <x:c r="I916" s="22" t="n">
        <x:v>7.5</x:v>
      </x:c>
      <x:c r="J916" t="str">
        <x:v>Worked</x:v>
      </x:c>
      <x:c r="K916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16" t="str">
        <x:v>Include</x:v>
      </x:c>
      <x:c r="M916"/>
      <x:c r="N916"/>
    </x:row>
    <x:row r="917">
      <x:c r="A917" t="str">
        <x:v>Ian Leo|2026-05-06</x:v>
      </x:c>
      <x:c r="B917" s="888" t="n">
        <x:v>46148</x:v>
      </x:c>
      <x:c r="C917" t="str">
        <x:v>Ian Leo</x:v>
      </x:c>
      <x:c r="D917" t="str">
        <x:v>Permanent</x:v>
      </x:c>
      <x:c r="E917" t="str">
        <x:v>Cambridge</x:v>
      </x:c>
      <x:c r="F917" t="str">
        <x:v>Operative Skilled</x:v>
      </x:c>
      <x:c r="G917" t="str">
        <x:v>401669</x:v>
      </x:c>
      <x:c r="H917" t="str">
        <x:v>Cambridge University Hospitals NHS Foundation</x:v>
      </x:c>
      <x:c r="I917" s="22" t="n">
        <x:v>7.5</x:v>
      </x:c>
      <x:c r="J917" t="str">
        <x:v>Worked</x:v>
      </x:c>
      <x:c r="K917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17" t="str">
        <x:v>Include</x:v>
      </x:c>
      <x:c r="M917"/>
      <x:c r="N917"/>
    </x:row>
    <x:row r="918">
      <x:c r="A918" t="str">
        <x:v>Ian Leo|2026-05-07</x:v>
      </x:c>
      <x:c r="B918" s="888" t="n">
        <x:v>46149</x:v>
      </x:c>
      <x:c r="C918" t="str">
        <x:v>Ian Leo</x:v>
      </x:c>
      <x:c r="D918" t="str">
        <x:v>Permanent</x:v>
      </x:c>
      <x:c r="E918" t="str">
        <x:v>Cambridge</x:v>
      </x:c>
      <x:c r="F918" t="str">
        <x:v>Operative Skilled</x:v>
      </x:c>
      <x:c r="G918" t="str">
        <x:v>401669</x:v>
      </x:c>
      <x:c r="H918" t="str">
        <x:v>Cambridge University Hospitals NHS Foundation</x:v>
      </x:c>
      <x:c r="I918" s="22" t="n">
        <x:v>7.5</x:v>
      </x:c>
      <x:c r="J918" t="str">
        <x:v>Worked</x:v>
      </x:c>
      <x:c r="K918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18" t="str">
        <x:v>Include</x:v>
      </x:c>
      <x:c r="M918"/>
      <x:c r="N918"/>
    </x:row>
    <x:row r="919">
      <x:c r="A919" t="str">
        <x:v>Ian Leo|2026-05-11</x:v>
      </x:c>
      <x:c r="B919" s="888" t="n">
        <x:v>46153</x:v>
      </x:c>
      <x:c r="C919" t="str">
        <x:v>Ian Leo</x:v>
      </x:c>
      <x:c r="D919" t="str">
        <x:v>Permanent</x:v>
      </x:c>
      <x:c r="E919" t="str">
        <x:v>Cambridge</x:v>
      </x:c>
      <x:c r="F919" t="str">
        <x:v>Operative Skilled</x:v>
      </x:c>
      <x:c r="G919" t="str">
        <x:v>401669</x:v>
      </x:c>
      <x:c r="H919" t="str">
        <x:v>Cambridge University Hospitals NHS Foundation</x:v>
      </x:c>
      <x:c r="I919" s="22" t="n">
        <x:v>7.5</x:v>
      </x:c>
      <x:c r="J919" t="str">
        <x:v>Worked</x:v>
      </x:c>
      <x:c r="K919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19" t="str">
        <x:v>Include</x:v>
      </x:c>
      <x:c r="M919"/>
      <x:c r="N919"/>
    </x:row>
    <x:row r="920">
      <x:c r="A920" t="str">
        <x:v>Ian Leo|2026-05-12</x:v>
      </x:c>
      <x:c r="B920" s="888" t="n">
        <x:v>46154</x:v>
      </x:c>
      <x:c r="C920" t="str">
        <x:v>Ian Leo</x:v>
      </x:c>
      <x:c r="D920" t="str">
        <x:v>Permanent</x:v>
      </x:c>
      <x:c r="E920" t="str">
        <x:v>Cambridge</x:v>
      </x:c>
      <x:c r="F920" t="str">
        <x:v>Operative Skilled</x:v>
      </x:c>
      <x:c r="G920" t="str">
        <x:v>401669</x:v>
      </x:c>
      <x:c r="H920" t="str">
        <x:v>Cambridge University Hospitals NHS Foundation</x:v>
      </x:c>
      <x:c r="I920" s="22" t="n">
        <x:v>7.5</x:v>
      </x:c>
      <x:c r="J920" t="str">
        <x:v>Worked</x:v>
      </x:c>
      <x:c r="K920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20" t="str">
        <x:v>Include</x:v>
      </x:c>
      <x:c r="M920"/>
      <x:c r="N920"/>
    </x:row>
    <x:row r="921">
      <x:c r="A921" t="str">
        <x:v>Ian Leo|2026-05-13</x:v>
      </x:c>
      <x:c r="B921" s="888" t="n">
        <x:v>46155</x:v>
      </x:c>
      <x:c r="C921" t="str">
        <x:v>Ian Leo</x:v>
      </x:c>
      <x:c r="D921" t="str">
        <x:v>Permanent</x:v>
      </x:c>
      <x:c r="E921" t="str">
        <x:v>Cambridge</x:v>
      </x:c>
      <x:c r="F921" t="str">
        <x:v>Operative Skilled</x:v>
      </x:c>
      <x:c r="G921" t="str">
        <x:v>401669</x:v>
      </x:c>
      <x:c r="H921" t="str">
        <x:v>Cambridge University Hospitals NHS Foundation</x:v>
      </x:c>
      <x:c r="I921" s="22" t="n">
        <x:v>7.5</x:v>
      </x:c>
      <x:c r="J921" t="str">
        <x:v>Worked</x:v>
      </x:c>
      <x:c r="K921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21" t="str">
        <x:v>Include</x:v>
      </x:c>
      <x:c r="M921"/>
      <x:c r="N921"/>
    </x:row>
    <x:row r="922">
      <x:c r="A922" t="str">
        <x:v>Ian Leo|2026-05-14</x:v>
      </x:c>
      <x:c r="B922" s="888" t="n">
        <x:v>46156</x:v>
      </x:c>
      <x:c r="C922" t="str">
        <x:v>Ian Leo</x:v>
      </x:c>
      <x:c r="D922" t="str">
        <x:v>Permanent</x:v>
      </x:c>
      <x:c r="E922" t="str">
        <x:v>Cambridge</x:v>
      </x:c>
      <x:c r="F922" t="str">
        <x:v>Operative Skilled</x:v>
      </x:c>
      <x:c r="G922" t="str">
        <x:v>401669</x:v>
      </x:c>
      <x:c r="H922" t="str">
        <x:v>Cambridge University Hospitals NHS Foundation</x:v>
      </x:c>
      <x:c r="I922" s="22" t="n">
        <x:v>7.5</x:v>
      </x:c>
      <x:c r="J922" t="str">
        <x:v>Worked</x:v>
      </x:c>
      <x:c r="K922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22" t="str">
        <x:v>Include</x:v>
      </x:c>
      <x:c r="M922"/>
      <x:c r="N922"/>
    </x:row>
    <x:row r="923">
      <x:c r="A923" t="str">
        <x:v>Ian Leo|2026-05-15</x:v>
      </x:c>
      <x:c r="B923" s="888" t="n">
        <x:v>46157</x:v>
      </x:c>
      <x:c r="C923" t="str">
        <x:v>Ian Leo</x:v>
      </x:c>
      <x:c r="D923" t="str">
        <x:v>Permanent</x:v>
      </x:c>
      <x:c r="E923" t="str">
        <x:v>Cambridge</x:v>
      </x:c>
      <x:c r="F923" t="str">
        <x:v>Operative Skilled</x:v>
      </x:c>
      <x:c r="G923" t="str">
        <x:v>401669</x:v>
      </x:c>
      <x:c r="H923" t="str">
        <x:v>Cambridge University Hospitals NHS Foundation</x:v>
      </x:c>
      <x:c r="I923" s="22" t="n">
        <x:v>7.5</x:v>
      </x:c>
      <x:c r="J923" t="str">
        <x:v>Worked</x:v>
      </x:c>
      <x:c r="K923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23" t="str">
        <x:v>Include</x:v>
      </x:c>
      <x:c r="M923"/>
      <x:c r="N923"/>
    </x:row>
    <x:row r="924">
      <x:c r="A924" t="str">
        <x:v>Ian Leo|2026-05-18</x:v>
      </x:c>
      <x:c r="B924" s="888" t="n">
        <x:v>46160</x:v>
      </x:c>
      <x:c r="C924" t="str">
        <x:v>Ian Leo</x:v>
      </x:c>
      <x:c r="D924" t="str">
        <x:v>Permanent</x:v>
      </x:c>
      <x:c r="E924" t="str">
        <x:v>Cambridge</x:v>
      </x:c>
      <x:c r="F924" t="str">
        <x:v>Operative Skilled</x:v>
      </x:c>
      <x:c r="G924" t="str">
        <x:v>401669</x:v>
      </x:c>
      <x:c r="H924" t="str">
        <x:v>Cambridge University Hospitals NHS Foundation</x:v>
      </x:c>
      <x:c r="I924" s="22" t="n">
        <x:v>7.5</x:v>
      </x:c>
      <x:c r="J924" t="str">
        <x:v>Worked</x:v>
      </x:c>
      <x:c r="K924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24" t="str">
        <x:v>Include</x:v>
      </x:c>
      <x:c r="M924"/>
      <x:c r="N924"/>
    </x:row>
    <x:row r="925">
      <x:c r="A925" t="str">
        <x:v>Ian Leo|2026-05-19</x:v>
      </x:c>
      <x:c r="B925" s="888" t="n">
        <x:v>46161</x:v>
      </x:c>
      <x:c r="C925" t="str">
        <x:v>Ian Leo</x:v>
      </x:c>
      <x:c r="D925" t="str">
        <x:v>Permanent</x:v>
      </x:c>
      <x:c r="E925" t="str">
        <x:v>Cambridge</x:v>
      </x:c>
      <x:c r="F925" t="str">
        <x:v>Operative Skilled</x:v>
      </x:c>
      <x:c r="G925" t="str">
        <x:v>401669</x:v>
      </x:c>
      <x:c r="H925" t="str">
        <x:v>Cambridge University Hospitals NHS Foundation</x:v>
      </x:c>
      <x:c r="I925" s="22" t="n">
        <x:v>7.5</x:v>
      </x:c>
      <x:c r="J925" t="str">
        <x:v>Worked</x:v>
      </x:c>
      <x:c r="K925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25" t="str">
        <x:v>Include</x:v>
      </x:c>
      <x:c r="M925"/>
      <x:c r="N925"/>
    </x:row>
    <x:row r="926">
      <x:c r="A926" t="str">
        <x:v>Ian Leo|2026-05-20</x:v>
      </x:c>
      <x:c r="B926" s="888" t="n">
        <x:v>46162</x:v>
      </x:c>
      <x:c r="C926" t="str">
        <x:v>Ian Leo</x:v>
      </x:c>
      <x:c r="D926" t="str">
        <x:v>Permanent</x:v>
      </x:c>
      <x:c r="E926" t="str">
        <x:v>Cambridge</x:v>
      </x:c>
      <x:c r="F926" t="str">
        <x:v>Operative Skilled</x:v>
      </x:c>
      <x:c r="G926" t="str">
        <x:v>401669</x:v>
      </x:c>
      <x:c r="H926" t="str">
        <x:v>Cambridge University Hospitals NHS Foundation</x:v>
      </x:c>
      <x:c r="I926" s="22" t="n">
        <x:v>7.5</x:v>
      </x:c>
      <x:c r="J926" t="str">
        <x:v>Worked</x:v>
      </x:c>
      <x:c r="K926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26" t="str">
        <x:v>Include</x:v>
      </x:c>
      <x:c r="M926"/>
      <x:c r="N926"/>
    </x:row>
    <x:row r="927">
      <x:c r="A927" t="str">
        <x:v>Ian Leo|2026-05-21</x:v>
      </x:c>
      <x:c r="B927" s="888" t="n">
        <x:v>46163</x:v>
      </x:c>
      <x:c r="C927" t="str">
        <x:v>Ian Leo</x:v>
      </x:c>
      <x:c r="D927" t="str">
        <x:v>Permanent</x:v>
      </x:c>
      <x:c r="E927" t="str">
        <x:v>Cambridge</x:v>
      </x:c>
      <x:c r="F927" t="str">
        <x:v>Operative Skilled</x:v>
      </x:c>
      <x:c r="G927" t="str">
        <x:v>401669</x:v>
      </x:c>
      <x:c r="H927" t="str">
        <x:v>Cambridge University Hospitals NHS Foundation</x:v>
      </x:c>
      <x:c r="I927" s="22" t="n">
        <x:v>7.5</x:v>
      </x:c>
      <x:c r="J927" t="str">
        <x:v>Worked</x:v>
      </x:c>
      <x:c r="K927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27" t="str">
        <x:v>Include</x:v>
      </x:c>
      <x:c r="M927"/>
      <x:c r="N927"/>
    </x:row>
    <x:row r="928">
      <x:c r="A928" t="str">
        <x:v>Ian Leo|2026-05-22</x:v>
      </x:c>
      <x:c r="B928" s="888" t="n">
        <x:v>46164</x:v>
      </x:c>
      <x:c r="C928" t="str">
        <x:v>Ian Leo</x:v>
      </x:c>
      <x:c r="D928" t="str">
        <x:v>Permanent</x:v>
      </x:c>
      <x:c r="E928" t="str">
        <x:v>Cambridge</x:v>
      </x:c>
      <x:c r="F928" t="str">
        <x:v>Operative Skilled</x:v>
      </x:c>
      <x:c r="G928" t="str">
        <x:v>395608, 401669</x:v>
      </x:c>
      <x:c r="H928" t="str">
        <x:v>Axlab Ltd; Cambridge University Hospitals NHS Foundation</x:v>
      </x:c>
      <x:c r="I928" s="22" t="n">
        <x:v>10</x:v>
      </x:c>
      <x:c r="J928" t="str">
        <x:v>Worked — 2 records</x:v>
      </x:c>
      <x:c r="K928" t="str">
        <x:v>Employee 103512; home branch Cambridge; assigned role Operative Skilled | Deployment branch: Cambridge | Actual role: Operative Driver | Jobs: 395608, 401669 | Customers: Axlab Ltd; Cambridge University Hospitals NHS Foundation | Actual hours: 10.0; source records: 2</x:v>
      </x:c>
      <x:c r="L928" t="str">
        <x:v>Include</x:v>
      </x:c>
      <x:c r="M928"/>
      <x:c r="N928"/>
    </x:row>
    <x:row r="929">
      <x:c r="A929" t="str">
        <x:v>Ian Leo|2026-05-26</x:v>
      </x:c>
      <x:c r="B929" s="888" t="n">
        <x:v>46168</x:v>
      </x:c>
      <x:c r="C929" t="str">
        <x:v>Ian Leo</x:v>
      </x:c>
      <x:c r="D929" t="str">
        <x:v>Permanent</x:v>
      </x:c>
      <x:c r="E929" t="str">
        <x:v>Cambridge</x:v>
      </x:c>
      <x:c r="F929" t="str">
        <x:v>Operative Skilled</x:v>
      </x:c>
      <x:c r="G929" t="str">
        <x:v>401669</x:v>
      </x:c>
      <x:c r="H929" t="str">
        <x:v>Cambridge University Hospitals NHS Foundation</x:v>
      </x:c>
      <x:c r="I929" s="22" t="n">
        <x:v>7.5</x:v>
      </x:c>
      <x:c r="J929" t="str">
        <x:v>Worked</x:v>
      </x:c>
      <x:c r="K929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29" t="str">
        <x:v>Include</x:v>
      </x:c>
      <x:c r="M929"/>
      <x:c r="N929"/>
    </x:row>
    <x:row r="930">
      <x:c r="A930" t="str">
        <x:v>Ian Leo|2026-05-27</x:v>
      </x:c>
      <x:c r="B930" s="888" t="n">
        <x:v>46169</x:v>
      </x:c>
      <x:c r="C930" t="str">
        <x:v>Ian Leo</x:v>
      </x:c>
      <x:c r="D930" t="str">
        <x:v>Permanent</x:v>
      </x:c>
      <x:c r="E930" t="str">
        <x:v>Cambridge</x:v>
      </x:c>
      <x:c r="F930" t="str">
        <x:v>Operative Skilled</x:v>
      </x:c>
      <x:c r="G930" t="str">
        <x:v>401669</x:v>
      </x:c>
      <x:c r="H930" t="str">
        <x:v>Cambridge University Hospitals NHS Foundation</x:v>
      </x:c>
      <x:c r="I930" s="22" t="n">
        <x:v>7.5</x:v>
      </x:c>
      <x:c r="J930" t="str">
        <x:v>Worked</x:v>
      </x:c>
      <x:c r="K930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30" t="str">
        <x:v>Include</x:v>
      </x:c>
      <x:c r="M930"/>
      <x:c r="N930"/>
    </x:row>
    <x:row r="931">
      <x:c r="A931" t="str">
        <x:v>Ian Leo|2026-05-28</x:v>
      </x:c>
      <x:c r="B931" s="888" t="n">
        <x:v>46170</x:v>
      </x:c>
      <x:c r="C931" t="str">
        <x:v>Ian Leo</x:v>
      </x:c>
      <x:c r="D931" t="str">
        <x:v>Permanent</x:v>
      </x:c>
      <x:c r="E931" t="str">
        <x:v>Cambridge</x:v>
      </x:c>
      <x:c r="F931" t="str">
        <x:v>Operative Skilled</x:v>
      </x:c>
      <x:c r="G931" t="str">
        <x:v>401669</x:v>
      </x:c>
      <x:c r="H931" t="str">
        <x:v>Cambridge University Hospitals NHS Foundation</x:v>
      </x:c>
      <x:c r="I931" s="22" t="n">
        <x:v>7.5</x:v>
      </x:c>
      <x:c r="J931" t="str">
        <x:v>Worked</x:v>
      </x:c>
      <x:c r="K931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31" t="str">
        <x:v>Include</x:v>
      </x:c>
      <x:c r="M931"/>
      <x:c r="N931"/>
    </x:row>
    <x:row r="932">
      <x:c r="A932" t="str">
        <x:v>J Callender|2026-05-01</x:v>
      </x:c>
      <x:c r="B932" s="888" t="n">
        <x:v>46143</x:v>
      </x:c>
      <x:c r="C932" t="str">
        <x:v>J Callender</x:v>
      </x:c>
      <x:c r="D932" t="str">
        <x:v>Permanent</x:v>
      </x:c>
      <x:c r="E932" t="str">
        <x:v>Thurrock</x:v>
      </x:c>
      <x:c r="F932" t="str">
        <x:v>Operative Porter</x:v>
      </x:c>
      <x:c r="G932" t="str">
        <x:v>400260</x:v>
      </x:c>
      <x:c r="H932" t="str">
        <x:v>Apple Europe Limited</x:v>
      </x:c>
      <x:c r="I932" s="22" t="n">
        <x:v>11.5</x:v>
      </x:c>
      <x:c r="J932" t="str">
        <x:v>Worked</x:v>
      </x:c>
      <x:c r="K932" t="str">
        <x:v>Employee 1166; home branch Thurrock; assigned role Operative Porter | Deployment branch: Thurrock | Actual role: Operative Porter | Jobs: 400260 | Customers: Apple Europe Limited | Actual hours: 11.5; source records: 1</x:v>
      </x:c>
      <x:c r="L932" t="str">
        <x:v>Include</x:v>
      </x:c>
      <x:c r="M932"/>
      <x:c r="N932"/>
    </x:row>
    <x:row r="933">
      <x:c r="A933" t="str">
        <x:v>J Callender|2026-05-05</x:v>
      </x:c>
      <x:c r="B933" s="888" t="n">
        <x:v>46147</x:v>
      </x:c>
      <x:c r="C933" t="str">
        <x:v>J Callender</x:v>
      </x:c>
      <x:c r="D933" t="str">
        <x:v>Permanent</x:v>
      </x:c>
      <x:c r="E933" t="str">
        <x:v>Thurrock</x:v>
      </x:c>
      <x:c r="F933" t="str">
        <x:v>Operative Porter</x:v>
      </x:c>
      <x:c r="G933" t="str">
        <x:v>400260</x:v>
      </x:c>
      <x:c r="H933" t="str">
        <x:v>Apple Europe Limited</x:v>
      </x:c>
      <x:c r="I933" s="22" t="n">
        <x:v>11.5</x:v>
      </x:c>
      <x:c r="J933" t="str">
        <x:v>Worked</x:v>
      </x:c>
      <x:c r="K933" t="str">
        <x:v>Employee 1166; home branch Thurrock; assigned role Operative Porter | Deployment branch: Thurrock | Actual role: Operative Porter | Jobs: 400260 | Customers: Apple Europe Limited | Actual hours: 11.5; source records: 1</x:v>
      </x:c>
      <x:c r="L933" t="str">
        <x:v>Include</x:v>
      </x:c>
      <x:c r="M933"/>
      <x:c r="N933"/>
    </x:row>
    <x:row r="934">
      <x:c r="A934" t="str">
        <x:v>J Callender|2026-05-06</x:v>
      </x:c>
      <x:c r="B934" s="888" t="n">
        <x:v>46148</x:v>
      </x:c>
      <x:c r="C934" t="str">
        <x:v>J Callender</x:v>
      </x:c>
      <x:c r="D934" t="str">
        <x:v>Permanent</x:v>
      </x:c>
      <x:c r="E934" t="str">
        <x:v>Thurrock</x:v>
      </x:c>
      <x:c r="F934" t="str">
        <x:v>Operative Porter</x:v>
      </x:c>
      <x:c r="G934" t="str">
        <x:v>400260</x:v>
      </x:c>
      <x:c r="H934" t="str">
        <x:v>Apple Europe Limited</x:v>
      </x:c>
      <x:c r="I934" s="22" t="n">
        <x:v>11.5</x:v>
      </x:c>
      <x:c r="J934" t="str">
        <x:v>Worked</x:v>
      </x:c>
      <x:c r="K934" t="str">
        <x:v>Employee 1166; home branch Thurrock; assigned role Operative Porter | Deployment branch: Thurrock | Actual role: Operative Porter | Jobs: 400260 | Customers: Apple Europe Limited | Actual hours: 11.5; source records: 1</x:v>
      </x:c>
      <x:c r="L934" t="str">
        <x:v>Include</x:v>
      </x:c>
      <x:c r="M934"/>
      <x:c r="N934"/>
    </x:row>
    <x:row r="935">
      <x:c r="A935" t="str">
        <x:v>J Callender|2026-05-07</x:v>
      </x:c>
      <x:c r="B935" s="888" t="n">
        <x:v>46149</x:v>
      </x:c>
      <x:c r="C935" t="str">
        <x:v>J Callender</x:v>
      </x:c>
      <x:c r="D935" t="str">
        <x:v>Permanent</x:v>
      </x:c>
      <x:c r="E935" t="str">
        <x:v>Thurrock</x:v>
      </x:c>
      <x:c r="F935" t="str">
        <x:v>Operative Porter</x:v>
      </x:c>
      <x:c r="G935" t="str">
        <x:v>400260</x:v>
      </x:c>
      <x:c r="H935" t="str">
        <x:v>Apple Europe Limited</x:v>
      </x:c>
      <x:c r="I935" s="22" t="n">
        <x:v>11.5</x:v>
      </x:c>
      <x:c r="J935" t="str">
        <x:v>Worked</x:v>
      </x:c>
      <x:c r="K935" t="str">
        <x:v>Employee 1166; home branch Thurrock; assigned role Operative Porter | Deployment branch: Thurrock | Actual role: Operative Porter | Jobs: 400260 | Customers: Apple Europe Limited | Actual hours: 11.5; source records: 1</x:v>
      </x:c>
      <x:c r="L935" t="str">
        <x:v>Include</x:v>
      </x:c>
      <x:c r="M935"/>
      <x:c r="N935"/>
    </x:row>
    <x:row r="936">
      <x:c r="A936" t="str">
        <x:v>J Callender|2026-05-08</x:v>
      </x:c>
      <x:c r="B936" s="888" t="n">
        <x:v>46150</x:v>
      </x:c>
      <x:c r="C936" t="str">
        <x:v>J Callender</x:v>
      </x:c>
      <x:c r="D936" t="str">
        <x:v>Permanent</x:v>
      </x:c>
      <x:c r="E936" t="str">
        <x:v>Thurrock</x:v>
      </x:c>
      <x:c r="F936" t="str">
        <x:v>Operative Porter</x:v>
      </x:c>
      <x:c r="G936" t="str">
        <x:v>400260</x:v>
      </x:c>
      <x:c r="H936" t="str">
        <x:v>Apple Europe Limited</x:v>
      </x:c>
      <x:c r="I936" s="22" t="n">
        <x:v>11.5</x:v>
      </x:c>
      <x:c r="J936" t="str">
        <x:v>Worked</x:v>
      </x:c>
      <x:c r="K936" t="str">
        <x:v>Employee 1166; home branch Thurrock; assigned role Operative Porter | Deployment branch: Thurrock | Actual role: Operative Porter | Jobs: 400260 | Customers: Apple Europe Limited | Actual hours: 11.5; source records: 1</x:v>
      </x:c>
      <x:c r="L936" t="str">
        <x:v>Include</x:v>
      </x:c>
      <x:c r="M936"/>
      <x:c r="N936"/>
    </x:row>
    <x:row r="937">
      <x:c r="A937" t="str">
        <x:v>J Callender|2026-05-11</x:v>
      </x:c>
      <x:c r="B937" s="888" t="n">
        <x:v>46153</x:v>
      </x:c>
      <x:c r="C937" t="str">
        <x:v>J Callender</x:v>
      </x:c>
      <x:c r="D937" t="str">
        <x:v>Permanent</x:v>
      </x:c>
      <x:c r="E937" t="str">
        <x:v>Thurrock</x:v>
      </x:c>
      <x:c r="F937" t="str">
        <x:v>Operative Porter</x:v>
      </x:c>
      <x:c r="G937" t="str">
        <x:v>400260</x:v>
      </x:c>
      <x:c r="H937" t="str">
        <x:v>Apple Europe Limited</x:v>
      </x:c>
      <x:c r="I937" s="22" t="n">
        <x:v>11.5</x:v>
      </x:c>
      <x:c r="J937" t="str">
        <x:v>Worked</x:v>
      </x:c>
      <x:c r="K937" t="str">
        <x:v>Employee 1166; home branch Thurrock; assigned role Operative Porter | Deployment branch: Thurrock | Actual role: Operative Porter | Jobs: 400260 | Customers: Apple Europe Limited | Actual hours: 11.5; source records: 1</x:v>
      </x:c>
      <x:c r="L937" t="str">
        <x:v>Include</x:v>
      </x:c>
      <x:c r="M937"/>
      <x:c r="N937"/>
    </x:row>
    <x:row r="938">
      <x:c r="A938" t="str">
        <x:v>J Callender|2026-05-12</x:v>
      </x:c>
      <x:c r="B938" s="888" t="n">
        <x:v>46154</x:v>
      </x:c>
      <x:c r="C938" t="str">
        <x:v>J Callender</x:v>
      </x:c>
      <x:c r="D938" t="str">
        <x:v>Permanent</x:v>
      </x:c>
      <x:c r="E938" t="str">
        <x:v>Thurrock</x:v>
      </x:c>
      <x:c r="F938" t="str">
        <x:v>Operative Porter</x:v>
      </x:c>
      <x:c r="G938" t="str">
        <x:v>400260</x:v>
      </x:c>
      <x:c r="H938" t="str">
        <x:v>Apple Europe Limited</x:v>
      </x:c>
      <x:c r="I938" s="22" t="n">
        <x:v>11.5</x:v>
      </x:c>
      <x:c r="J938" t="str">
        <x:v>Worked</x:v>
      </x:c>
      <x:c r="K938" t="str">
        <x:v>Employee 1166; home branch Thurrock; assigned role Operative Porter | Deployment branch: Thurrock | Actual role: Operative Porter | Jobs: 400260 | Customers: Apple Europe Limited | Actual hours: 11.5; source records: 1</x:v>
      </x:c>
      <x:c r="L938" t="str">
        <x:v>Include</x:v>
      </x:c>
      <x:c r="M938"/>
      <x:c r="N938"/>
    </x:row>
    <x:row r="939">
      <x:c r="A939" t="str">
        <x:v>J Callender|2026-05-13</x:v>
      </x:c>
      <x:c r="B939" s="888" t="n">
        <x:v>46155</x:v>
      </x:c>
      <x:c r="C939" t="str">
        <x:v>J Callender</x:v>
      </x:c>
      <x:c r="D939" t="str">
        <x:v>Permanent</x:v>
      </x:c>
      <x:c r="E939" t="str">
        <x:v>Thurrock</x:v>
      </x:c>
      <x:c r="F939" t="str">
        <x:v>Operative Porter</x:v>
      </x:c>
      <x:c r="G939"/>
      <x:c r="H939"/>
      <x:c r="I939" s="22" t="n">
        <x:v>0</x:v>
      </x:c>
      <x:c r="J939" t="str">
        <x:v>Annual leave</x:v>
      </x:c>
      <x:c r="K939" t="str">
        <x:v>Employee 1166; home branch Thurrock; assigned role Operative Porter | Leave: Annual Leave (Days) | Leave calendar basis: Fixed schedule</x:v>
      </x:c>
      <x:c r="L939" t="str">
        <x:v>Include</x:v>
      </x:c>
      <x:c r="M939"/>
      <x:c r="N939"/>
    </x:row>
    <x:row r="940">
      <x:c r="A940" t="str">
        <x:v>J Callender|2026-05-14</x:v>
      </x:c>
      <x:c r="B940" s="888" t="n">
        <x:v>46156</x:v>
      </x:c>
      <x:c r="C940" t="str">
        <x:v>J Callender</x:v>
      </x:c>
      <x:c r="D940" t="str">
        <x:v>Permanent</x:v>
      </x:c>
      <x:c r="E940" t="str">
        <x:v>Thurrock</x:v>
      </x:c>
      <x:c r="F940" t="str">
        <x:v>Operative Porter</x:v>
      </x:c>
      <x:c r="G940"/>
      <x:c r="H940"/>
      <x:c r="I940" s="22" t="n">
        <x:v>0</x:v>
      </x:c>
      <x:c r="J940" t="str">
        <x:v>Annual leave</x:v>
      </x:c>
      <x:c r="K940" t="str">
        <x:v>Employee 1166; home branch Thurrock; assigned role Operative Porter | Leave: Annual Leave (Days) | Leave calendar basis: Fixed schedule</x:v>
      </x:c>
      <x:c r="L940" t="str">
        <x:v>Include</x:v>
      </x:c>
      <x:c r="M940"/>
      <x:c r="N940"/>
    </x:row>
    <x:row r="941">
      <x:c r="A941" t="str">
        <x:v>J Callender|2026-05-15</x:v>
      </x:c>
      <x:c r="B941" s="888" t="n">
        <x:v>46157</x:v>
      </x:c>
      <x:c r="C941" t="str">
        <x:v>J Callender</x:v>
      </x:c>
      <x:c r="D941" t="str">
        <x:v>Permanent</x:v>
      </x:c>
      <x:c r="E941" t="str">
        <x:v>Thurrock</x:v>
      </x:c>
      <x:c r="F941" t="str">
        <x:v>Operative Porter</x:v>
      </x:c>
      <x:c r="G941"/>
      <x:c r="H941"/>
      <x:c r="I941" s="22" t="n">
        <x:v>0</x:v>
      </x:c>
      <x:c r="J941" t="str">
        <x:v>Annual leave</x:v>
      </x:c>
      <x:c r="K941" t="str">
        <x:v>Employee 1166; home branch Thurrock; assigned role Operative Porter | Leave: Annual Leave (Days) | Leave calendar basis: Fixed schedule</x:v>
      </x:c>
      <x:c r="L941" t="str">
        <x:v>Include</x:v>
      </x:c>
      <x:c r="M941"/>
      <x:c r="N941"/>
    </x:row>
    <x:row r="942">
      <x:c r="A942" t="str">
        <x:v>J Callender|2026-05-18</x:v>
      </x:c>
      <x:c r="B942" s="888" t="n">
        <x:v>46160</x:v>
      </x:c>
      <x:c r="C942" t="str">
        <x:v>J Callender</x:v>
      </x:c>
      <x:c r="D942" t="str">
        <x:v>Permanent</x:v>
      </x:c>
      <x:c r="E942" t="str">
        <x:v>Thurrock</x:v>
      </x:c>
      <x:c r="F942" t="str">
        <x:v>Operative Porter</x:v>
      </x:c>
      <x:c r="G942" t="str">
        <x:v>400260</x:v>
      </x:c>
      <x:c r="H942" t="str">
        <x:v>Apple Europe Limited</x:v>
      </x:c>
      <x:c r="I942" s="22" t="n">
        <x:v>11.5</x:v>
      </x:c>
      <x:c r="J942" t="str">
        <x:v>Worked</x:v>
      </x:c>
      <x:c r="K942" t="str">
        <x:v>Employee 1166; home branch Thurrock; assigned role Operative Porter | Deployment branch: Thurrock | Actual role: Operative Porter | Jobs: 400260 | Customers: Apple Europe Limited | Actual hours: 11.5; source records: 1</x:v>
      </x:c>
      <x:c r="L942" t="str">
        <x:v>Include</x:v>
      </x:c>
      <x:c r="M942"/>
      <x:c r="N942"/>
    </x:row>
    <x:row r="943">
      <x:c r="A943" t="str">
        <x:v>J Callender|2026-05-19</x:v>
      </x:c>
      <x:c r="B943" s="888" t="n">
        <x:v>46161</x:v>
      </x:c>
      <x:c r="C943" t="str">
        <x:v>J Callender</x:v>
      </x:c>
      <x:c r="D943" t="str">
        <x:v>Permanent</x:v>
      </x:c>
      <x:c r="E943" t="str">
        <x:v>Thurrock</x:v>
      </x:c>
      <x:c r="F943" t="str">
        <x:v>Operative Porter</x:v>
      </x:c>
      <x:c r="G943" t="str">
        <x:v>400260</x:v>
      </x:c>
      <x:c r="H943" t="str">
        <x:v>Apple Europe Limited</x:v>
      </x:c>
      <x:c r="I943" s="22" t="n">
        <x:v>11.5</x:v>
      </x:c>
      <x:c r="J943" t="str">
        <x:v>Worked</x:v>
      </x:c>
      <x:c r="K943" t="str">
        <x:v>Employee 1166; home branch Thurrock; assigned role Operative Porter | Deployment branch: Thurrock | Actual role: Operative Porter | Jobs: 400260 | Customers: Apple Europe Limited | Actual hours: 11.5; source records: 1</x:v>
      </x:c>
      <x:c r="L943" t="str">
        <x:v>Include</x:v>
      </x:c>
      <x:c r="M943"/>
      <x:c r="N943"/>
    </x:row>
    <x:row r="944">
      <x:c r="A944" t="str">
        <x:v>J Callender|2026-05-20</x:v>
      </x:c>
      <x:c r="B944" s="888" t="n">
        <x:v>46162</x:v>
      </x:c>
      <x:c r="C944" t="str">
        <x:v>J Callender</x:v>
      </x:c>
      <x:c r="D944" t="str">
        <x:v>Permanent</x:v>
      </x:c>
      <x:c r="E944" t="str">
        <x:v>Thurrock</x:v>
      </x:c>
      <x:c r="F944" t="str">
        <x:v>Operative Porter</x:v>
      </x:c>
      <x:c r="G944" t="str">
        <x:v>400260</x:v>
      </x:c>
      <x:c r="H944" t="str">
        <x:v>Apple Europe Limited</x:v>
      </x:c>
      <x:c r="I944" s="22" t="n">
        <x:v>11.5</x:v>
      </x:c>
      <x:c r="J944" t="str">
        <x:v>Worked</x:v>
      </x:c>
      <x:c r="K944" t="str">
        <x:v>Employee 1166; home branch Thurrock; assigned role Operative Porter | Deployment branch: Thurrock | Actual role: Operative Porter | Jobs: 400260 | Customers: Apple Europe Limited | Actual hours: 11.5; source records: 1</x:v>
      </x:c>
      <x:c r="L944" t="str">
        <x:v>Include</x:v>
      </x:c>
      <x:c r="M944"/>
      <x:c r="N944"/>
    </x:row>
    <x:row r="945">
      <x:c r="A945" t="str">
        <x:v>J Callender|2026-05-21</x:v>
      </x:c>
      <x:c r="B945" s="888" t="n">
        <x:v>46163</x:v>
      </x:c>
      <x:c r="C945" t="str">
        <x:v>J Callender</x:v>
      </x:c>
      <x:c r="D945" t="str">
        <x:v>Permanent</x:v>
      </x:c>
      <x:c r="E945" t="str">
        <x:v>Thurrock</x:v>
      </x:c>
      <x:c r="F945" t="str">
        <x:v>Operative Porter</x:v>
      </x:c>
      <x:c r="G945" t="str">
        <x:v>400260</x:v>
      </x:c>
      <x:c r="H945" t="str">
        <x:v>Apple Europe Limited</x:v>
      </x:c>
      <x:c r="I945" s="22" t="n">
        <x:v>11.5</x:v>
      </x:c>
      <x:c r="J945" t="str">
        <x:v>Worked</x:v>
      </x:c>
      <x:c r="K945" t="str">
        <x:v>Employee 1166; home branch Thurrock; assigned role Operative Porter | Deployment branch: Thurrock | Actual role: Operative Porter | Jobs: 400260 | Customers: Apple Europe Limited | Actual hours: 11.5; source records: 1</x:v>
      </x:c>
      <x:c r="L945" t="str">
        <x:v>Include</x:v>
      </x:c>
      <x:c r="M945"/>
      <x:c r="N945"/>
    </x:row>
    <x:row r="946">
      <x:c r="A946" t="str">
        <x:v>J Callender|2026-05-22</x:v>
      </x:c>
      <x:c r="B946" s="888" t="n">
        <x:v>46164</x:v>
      </x:c>
      <x:c r="C946" t="str">
        <x:v>J Callender</x:v>
      </x:c>
      <x:c r="D946" t="str">
        <x:v>Permanent</x:v>
      </x:c>
      <x:c r="E946" t="str">
        <x:v>Thurrock</x:v>
      </x:c>
      <x:c r="F946" t="str">
        <x:v>Operative Porter</x:v>
      </x:c>
      <x:c r="G946" t="str">
        <x:v>400260</x:v>
      </x:c>
      <x:c r="H946" t="str">
        <x:v>Apple Europe Limited</x:v>
      </x:c>
      <x:c r="I946" s="22" t="n">
        <x:v>11.5</x:v>
      </x:c>
      <x:c r="J946" t="str">
        <x:v>Worked</x:v>
      </x:c>
      <x:c r="K946" t="str">
        <x:v>Employee 1166; home branch Thurrock; assigned role Operative Porter | Deployment branch: Thurrock | Actual role: Operative Skilled | Jobs: 400260 | Customers: Apple Europe Limited | Actual hours: 11.5; source records: 1</x:v>
      </x:c>
      <x:c r="L946" t="str">
        <x:v>Include</x:v>
      </x:c>
      <x:c r="M946"/>
      <x:c r="N946"/>
    </x:row>
    <x:row r="947">
      <x:c r="A947" t="str">
        <x:v>J Callender|2026-05-26</x:v>
      </x:c>
      <x:c r="B947" s="888" t="n">
        <x:v>46168</x:v>
      </x:c>
      <x:c r="C947" t="str">
        <x:v>J Callender</x:v>
      </x:c>
      <x:c r="D947" t="str">
        <x:v>Permanent</x:v>
      </x:c>
      <x:c r="E947" t="str">
        <x:v>Thurrock</x:v>
      </x:c>
      <x:c r="F947" t="str">
        <x:v>Operative Porter</x:v>
      </x:c>
      <x:c r="G947" t="str">
        <x:v>400260</x:v>
      </x:c>
      <x:c r="H947" t="str">
        <x:v>Apple Europe Limited</x:v>
      </x:c>
      <x:c r="I947" s="22" t="n">
        <x:v>11.5</x:v>
      </x:c>
      <x:c r="J947" t="str">
        <x:v>Worked</x:v>
      </x:c>
      <x:c r="K947" t="str">
        <x:v>Employee 1166; home branch Thurrock; assigned role Operative Porter | Deployment branch: Thurrock | Actual role: Operative Porter | Jobs: 400260 | Customers: Apple Europe Limited | Actual hours: 11.5; source records: 1</x:v>
      </x:c>
      <x:c r="L947" t="str">
        <x:v>Include</x:v>
      </x:c>
      <x:c r="M947"/>
      <x:c r="N947"/>
    </x:row>
    <x:row r="948">
      <x:c r="A948" t="str">
        <x:v>J Callender|2026-05-27</x:v>
      </x:c>
      <x:c r="B948" s="888" t="n">
        <x:v>46169</x:v>
      </x:c>
      <x:c r="C948" t="str">
        <x:v>J Callender</x:v>
      </x:c>
      <x:c r="D948" t="str">
        <x:v>Permanent</x:v>
      </x:c>
      <x:c r="E948" t="str">
        <x:v>Thurrock</x:v>
      </x:c>
      <x:c r="F948" t="str">
        <x:v>Operative Porter</x:v>
      </x:c>
      <x:c r="G948" t="str">
        <x:v>400260</x:v>
      </x:c>
      <x:c r="H948" t="str">
        <x:v>Apple Europe Limited</x:v>
      </x:c>
      <x:c r="I948" s="22" t="n">
        <x:v>11.5</x:v>
      </x:c>
      <x:c r="J948" t="str">
        <x:v>Worked</x:v>
      </x:c>
      <x:c r="K948" t="str">
        <x:v>Employee 1166; home branch Thurrock; assigned role Operative Porter | Deployment branch: Thurrock | Actual role: Operative Porter | Jobs: 400260 | Customers: Apple Europe Limited | Actual hours: 11.5; source records: 1</x:v>
      </x:c>
      <x:c r="L948" t="str">
        <x:v>Include</x:v>
      </x:c>
      <x:c r="M948"/>
      <x:c r="N948"/>
    </x:row>
    <x:row r="949">
      <x:c r="A949" t="str">
        <x:v>J Callender|2026-05-28</x:v>
      </x:c>
      <x:c r="B949" s="888" t="n">
        <x:v>46170</x:v>
      </x:c>
      <x:c r="C949" t="str">
        <x:v>J Callender</x:v>
      </x:c>
      <x:c r="D949" t="str">
        <x:v>Permanent</x:v>
      </x:c>
      <x:c r="E949" t="str">
        <x:v>Thurrock</x:v>
      </x:c>
      <x:c r="F949" t="str">
        <x:v>Operative Porter</x:v>
      </x:c>
      <x:c r="G949" t="str">
        <x:v>400260</x:v>
      </x:c>
      <x:c r="H949" t="str">
        <x:v>Apple Europe Limited</x:v>
      </x:c>
      <x:c r="I949" s="22" t="n">
        <x:v>11.5</x:v>
      </x:c>
      <x:c r="J949" t="str">
        <x:v>Worked</x:v>
      </x:c>
      <x:c r="K949" t="str">
        <x:v>Employee 1166; home branch Thurrock; assigned role Operative Porter | Deployment branch: Thurrock | Actual role: Operative Porter | Jobs: 400260 | Customers: Apple Europe Limited | Actual hours: 11.5; source records: 1</x:v>
      </x:c>
      <x:c r="L949" t="str">
        <x:v>Include</x:v>
      </x:c>
      <x:c r="M949"/>
      <x:c r="N949"/>
    </x:row>
    <x:row r="950">
      <x:c r="A950" t="str">
        <x:v>J Callender|2026-05-29</x:v>
      </x:c>
      <x:c r="B950" s="888" t="n">
        <x:v>46171</x:v>
      </x:c>
      <x:c r="C950" t="str">
        <x:v>J Callender</x:v>
      </x:c>
      <x:c r="D950" t="str">
        <x:v>Permanent</x:v>
      </x:c>
      <x:c r="E950" t="str">
        <x:v>Thurrock</x:v>
      </x:c>
      <x:c r="F950" t="str">
        <x:v>Operative Porter</x:v>
      </x:c>
      <x:c r="G950" t="str">
        <x:v>400260</x:v>
      </x:c>
      <x:c r="H950" t="str">
        <x:v>Apple Europe Limited</x:v>
      </x:c>
      <x:c r="I950" s="22" t="n">
        <x:v>11.5</x:v>
      </x:c>
      <x:c r="J950" t="str">
        <x:v>Worked</x:v>
      </x:c>
      <x:c r="K950" t="str">
        <x:v>Employee 1166; home branch Thurrock; assigned role Operative Porter | Deployment branch: Thurrock | Actual role: Operative Porter | Jobs: 400260 | Customers: Apple Europe Limited | Actual hours: 11.5; source records: 1</x:v>
      </x:c>
      <x:c r="L950" t="str">
        <x:v>Include</x:v>
      </x:c>
      <x:c r="M950"/>
      <x:c r="N950"/>
    </x:row>
    <x:row r="951">
      <x:c r="A951" t="str">
        <x:v>J Kiero-Watson|2026-05-01</x:v>
      </x:c>
      <x:c r="B951" s="888" t="n">
        <x:v>46143</x:v>
      </x:c>
      <x:c r="C951" t="str">
        <x:v>J Kiero-Watson</x:v>
      </x:c>
      <x:c r="D951" t="str">
        <x:v>Permanent</x:v>
      </x:c>
      <x:c r="E951" t="str">
        <x:v>Croydon</x:v>
      </x:c>
      <x:c r="F951" t="str">
        <x:v>Operative Skilled</x:v>
      </x:c>
      <x:c r="G951" t="str">
        <x:v>399017B</x:v>
      </x:c>
      <x:c r="H951" t="str">
        <x:v>Apple Europe Ltd</x:v>
      </x:c>
      <x:c r="I951" s="22" t="n">
        <x:v>10</x:v>
      </x:c>
      <x:c r="J951" t="str">
        <x:v>Worked</x:v>
      </x:c>
      <x:c r="K951" t="str">
        <x:v>Employee 103857; home branch Croydon; assigned role Operative Skilled | Deployment branch: Croydon | Actual role: Operative Skilled | Jobs: 399017B | Customers: Apple Europe Ltd | Actual hours: 10.0; source records: 1</x:v>
      </x:c>
      <x:c r="L951" t="str">
        <x:v>Include</x:v>
      </x:c>
      <x:c r="M951"/>
      <x:c r="N951"/>
    </x:row>
    <x:row r="952">
      <x:c r="A952" t="str">
        <x:v>J Kiero-Watson|2026-05-02</x:v>
      </x:c>
      <x:c r="B952" s="888" t="n">
        <x:v>46144</x:v>
      </x:c>
      <x:c r="C952" t="str">
        <x:v>J Kiero-Watson</x:v>
      </x:c>
      <x:c r="D952" t="str">
        <x:v>Permanent</x:v>
      </x:c>
      <x:c r="E952" t="str">
        <x:v>Croydon</x:v>
      </x:c>
      <x:c r="F952" t="str">
        <x:v>Operative Skilled</x:v>
      </x:c>
      <x:c r="G952" t="str">
        <x:v>401536</x:v>
      </x:c>
      <x:c r="H952" t="str">
        <x:v>Surrey Police HQ</x:v>
      </x:c>
      <x:c r="I952" s="22" t="n">
        <x:v>9</x:v>
      </x:c>
      <x:c r="J952" t="str">
        <x:v>Worked</x:v>
      </x:c>
      <x:c r="K952" t="str">
        <x:v>Employee 103857; home branch Croydon; assigned role Operative Skilled | Deployment branch: Croydon | Actual role: Operative Skilled | Jobs: 401536 | Customers: Surrey Police HQ | Actual hours: 9.0; source records: 1</x:v>
      </x:c>
      <x:c r="L952" t="str">
        <x:v>Include</x:v>
      </x:c>
      <x:c r="M952"/>
      <x:c r="N952"/>
    </x:row>
    <x:row r="953">
      <x:c r="A953" t="str">
        <x:v>J Kiero-Watson|2026-05-05</x:v>
      </x:c>
      <x:c r="B953" s="888" t="n">
        <x:v>46147</x:v>
      </x:c>
      <x:c r="C953" t="str">
        <x:v>J Kiero-Watson</x:v>
      </x:c>
      <x:c r="D953" t="str">
        <x:v>Permanent</x:v>
      </x:c>
      <x:c r="E953" t="str">
        <x:v>Croydon</x:v>
      </x:c>
      <x:c r="F953" t="str">
        <x:v>Operative Skilled</x:v>
      </x:c>
      <x:c r="G953" t="str">
        <x:v>399017B</x:v>
      </x:c>
      <x:c r="H953" t="str">
        <x:v>Apple Europe Ltd</x:v>
      </x:c>
      <x:c r="I953" s="22" t="n">
        <x:v>10</x:v>
      </x:c>
      <x:c r="J953" t="str">
        <x:v>Worked</x:v>
      </x:c>
      <x:c r="K953" t="str">
        <x:v>Employee 103857; home branch Croydon; assigned role Operative Skilled | Deployment branch: Croydon | Actual role: Operative Skilled | Jobs: 399017B | Customers: Apple Europe Ltd | Actual hours: 10.0; source records: 1</x:v>
      </x:c>
      <x:c r="L953" t="str">
        <x:v>Include</x:v>
      </x:c>
      <x:c r="M953"/>
      <x:c r="N953"/>
    </x:row>
    <x:row r="954">
      <x:c r="A954" t="str">
        <x:v>J Kiero-Watson|2026-05-06</x:v>
      </x:c>
      <x:c r="B954" s="888" t="n">
        <x:v>46148</x:v>
      </x:c>
      <x:c r="C954" t="str">
        <x:v>J Kiero-Watson</x:v>
      </x:c>
      <x:c r="D954" t="str">
        <x:v>Permanent</x:v>
      </x:c>
      <x:c r="E954" t="str">
        <x:v>Croydon</x:v>
      </x:c>
      <x:c r="F954" t="str">
        <x:v>Operative Skilled</x:v>
      </x:c>
      <x:c r="G954" t="str">
        <x:v>399017B</x:v>
      </x:c>
      <x:c r="H954" t="str">
        <x:v>Apple Europe Ltd</x:v>
      </x:c>
      <x:c r="I954" s="22" t="n">
        <x:v>10</x:v>
      </x:c>
      <x:c r="J954" t="str">
        <x:v>Worked</x:v>
      </x:c>
      <x:c r="K954" t="str">
        <x:v>Employee 103857; home branch Croydon; assigned role Operative Skilled | Deployment branch: Croydon | Actual role: Operative Skilled | Jobs: 399017B | Customers: Apple Europe Ltd | Actual hours: 10.0; source records: 1</x:v>
      </x:c>
      <x:c r="L954" t="str">
        <x:v>Include</x:v>
      </x:c>
      <x:c r="M954"/>
      <x:c r="N954"/>
    </x:row>
    <x:row r="955">
      <x:c r="A955" t="str">
        <x:v>J Kiero-Watson|2026-05-07</x:v>
      </x:c>
      <x:c r="B955" s="888" t="n">
        <x:v>46149</x:v>
      </x:c>
      <x:c r="C955" t="str">
        <x:v>J Kiero-Watson</x:v>
      </x:c>
      <x:c r="D955" t="str">
        <x:v>Permanent</x:v>
      </x:c>
      <x:c r="E955" t="str">
        <x:v>Croydon</x:v>
      </x:c>
      <x:c r="F955" t="str">
        <x:v>Operative Skilled</x:v>
      </x:c>
      <x:c r="G955" t="str">
        <x:v>399017B</x:v>
      </x:c>
      <x:c r="H955" t="str">
        <x:v>Apple Europe Ltd</x:v>
      </x:c>
      <x:c r="I955" s="22" t="n">
        <x:v>10</x:v>
      </x:c>
      <x:c r="J955" t="str">
        <x:v>Worked</x:v>
      </x:c>
      <x:c r="K955" t="str">
        <x:v>Employee 103857; home branch Croydon; assigned role Operative Skilled | Deployment branch: Croydon | Actual role: Operative Skilled | Jobs: 399017B | Customers: Apple Europe Ltd | Actual hours: 10.0; source records: 1</x:v>
      </x:c>
      <x:c r="L955" t="str">
        <x:v>Include</x:v>
      </x:c>
      <x:c r="M955"/>
      <x:c r="N955"/>
    </x:row>
    <x:row r="956">
      <x:c r="A956" t="str">
        <x:v>J Kiero-Watson|2026-05-08</x:v>
      </x:c>
      <x:c r="B956" s="888" t="n">
        <x:v>46150</x:v>
      </x:c>
      <x:c r="C956" t="str">
        <x:v>J Kiero-Watson</x:v>
      </x:c>
      <x:c r="D956" t="str">
        <x:v>Permanent</x:v>
      </x:c>
      <x:c r="E956" t="str">
        <x:v>Croydon</x:v>
      </x:c>
      <x:c r="F956" t="str">
        <x:v>Operative Skilled</x:v>
      </x:c>
      <x:c r="G956" t="str">
        <x:v>399017B</x:v>
      </x:c>
      <x:c r="H956" t="str">
        <x:v>Apple Europe Ltd</x:v>
      </x:c>
      <x:c r="I956" s="22" t="n">
        <x:v>10</x:v>
      </x:c>
      <x:c r="J956" t="str">
        <x:v>Worked</x:v>
      </x:c>
      <x:c r="K956" t="str">
        <x:v>Employee 103857; home branch Croydon; assigned role Operative Skilled | Deployment branch: Croydon | Actual role: Operative Skilled | Jobs: 399017B | Customers: Apple Europe Ltd | Actual hours: 10.0; source records: 1</x:v>
      </x:c>
      <x:c r="L956" t="str">
        <x:v>Include</x:v>
      </x:c>
      <x:c r="M956"/>
      <x:c r="N956"/>
    </x:row>
    <x:row r="957">
      <x:c r="A957" t="str">
        <x:v>J Kiero-Watson|2026-05-12</x:v>
      </x:c>
      <x:c r="B957" s="888" t="n">
        <x:v>46154</x:v>
      </x:c>
      <x:c r="C957" t="str">
        <x:v>J Kiero-Watson</x:v>
      </x:c>
      <x:c r="D957" t="str">
        <x:v>Permanent</x:v>
      </x:c>
      <x:c r="E957" t="str">
        <x:v>Croydon</x:v>
      </x:c>
      <x:c r="F957" t="str">
        <x:v>Operative Skilled</x:v>
      </x:c>
      <x:c r="G957" t="str">
        <x:v>399017B</x:v>
      </x:c>
      <x:c r="H957" t="str">
        <x:v>Apple Europe Ltd</x:v>
      </x:c>
      <x:c r="I957" s="22" t="n">
        <x:v>10</x:v>
      </x:c>
      <x:c r="J957" t="str">
        <x:v>Worked</x:v>
      </x:c>
      <x:c r="K957" t="str">
        <x:v>Employee 103857; home branch Croydon; assigned role Operative Skilled | Deployment branch: Croydon | Actual role: Operative Skilled | Jobs: 399017B | Customers: Apple Europe Ltd | Actual hours: 10.0; source records: 1</x:v>
      </x:c>
      <x:c r="L957" t="str">
        <x:v>Include</x:v>
      </x:c>
      <x:c r="M957"/>
      <x:c r="N957"/>
    </x:row>
    <x:row r="958">
      <x:c r="A958" t="str">
        <x:v>J Kiero-Watson|2026-05-13</x:v>
      </x:c>
      <x:c r="B958" s="888" t="n">
        <x:v>46155</x:v>
      </x:c>
      <x:c r="C958" t="str">
        <x:v>J Kiero-Watson</x:v>
      </x:c>
      <x:c r="D958" t="str">
        <x:v>Permanent</x:v>
      </x:c>
      <x:c r="E958" t="str">
        <x:v>Croydon</x:v>
      </x:c>
      <x:c r="F958" t="str">
        <x:v>Operative Skilled</x:v>
      </x:c>
      <x:c r="G958" t="str">
        <x:v>399017B</x:v>
      </x:c>
      <x:c r="H958" t="str">
        <x:v>Apple Europe Ltd</x:v>
      </x:c>
      <x:c r="I958" s="22" t="n">
        <x:v>10</x:v>
      </x:c>
      <x:c r="J958" t="str">
        <x:v>Worked</x:v>
      </x:c>
      <x:c r="K958" t="str">
        <x:v>Employee 103857; home branch Croydon; assigned role Operative Skilled | Deployment branch: Croydon | Actual role: Operative Skilled | Jobs: 399017B | Customers: Apple Europe Ltd | Actual hours: 10.0; source records: 1</x:v>
      </x:c>
      <x:c r="L958" t="str">
        <x:v>Include</x:v>
      </x:c>
      <x:c r="M958"/>
      <x:c r="N958"/>
    </x:row>
    <x:row r="959">
      <x:c r="A959" t="str">
        <x:v>J Kiero-Watson|2026-05-14</x:v>
      </x:c>
      <x:c r="B959" s="888" t="n">
        <x:v>46156</x:v>
      </x:c>
      <x:c r="C959" t="str">
        <x:v>J Kiero-Watson</x:v>
      </x:c>
      <x:c r="D959" t="str">
        <x:v>Permanent</x:v>
      </x:c>
      <x:c r="E959" t="str">
        <x:v>Croydon</x:v>
      </x:c>
      <x:c r="F959" t="str">
        <x:v>Operative Skilled</x:v>
      </x:c>
      <x:c r="G959" t="str">
        <x:v>399017B</x:v>
      </x:c>
      <x:c r="H959" t="str">
        <x:v>Apple Europe Ltd</x:v>
      </x:c>
      <x:c r="I959" s="22" t="n">
        <x:v>10</x:v>
      </x:c>
      <x:c r="J959" t="str">
        <x:v>Worked</x:v>
      </x:c>
      <x:c r="K959" t="str">
        <x:v>Employee 103857; home branch Croydon; assigned role Operative Skilled | Deployment branch: Croydon | Actual role: Operative Skilled | Jobs: 399017B | Customers: Apple Europe Ltd | Actual hours: 10.0; source records: 1</x:v>
      </x:c>
      <x:c r="L959" t="str">
        <x:v>Include</x:v>
      </x:c>
      <x:c r="M959"/>
      <x:c r="N959"/>
    </x:row>
    <x:row r="960">
      <x:c r="A960" t="str">
        <x:v>J Kiero-Watson|2026-05-15</x:v>
      </x:c>
      <x:c r="B960" s="888" t="n">
        <x:v>46157</x:v>
      </x:c>
      <x:c r="C960" t="str">
        <x:v>J Kiero-Watson</x:v>
      </x:c>
      <x:c r="D960" t="str">
        <x:v>Permanent</x:v>
      </x:c>
      <x:c r="E960" t="str">
        <x:v>Croydon</x:v>
      </x:c>
      <x:c r="F960" t="str">
        <x:v>Operative Skilled</x:v>
      </x:c>
      <x:c r="G960" t="str">
        <x:v>399017B</x:v>
      </x:c>
      <x:c r="H960" t="str">
        <x:v>Apple Europe Ltd</x:v>
      </x:c>
      <x:c r="I960" s="22" t="n">
        <x:v>10</x:v>
      </x:c>
      <x:c r="J960" t="str">
        <x:v>Worked</x:v>
      </x:c>
      <x:c r="K960" t="str">
        <x:v>Employee 103857; home branch Croydon; assigned role Operative Skilled | Deployment branch: Croydon | Actual role: Operative Skilled | Jobs: 399017B | Customers: Apple Europe Ltd | Actual hours: 10.0; source records: 1</x:v>
      </x:c>
      <x:c r="L960" t="str">
        <x:v>Include</x:v>
      </x:c>
      <x:c r="M960"/>
      <x:c r="N960"/>
    </x:row>
    <x:row r="961">
      <x:c r="A961" t="str">
        <x:v>J Kiero-Watson|2026-05-18</x:v>
      </x:c>
      <x:c r="B961" s="888" t="n">
        <x:v>46160</x:v>
      </x:c>
      <x:c r="C961" t="str">
        <x:v>J Kiero-Watson</x:v>
      </x:c>
      <x:c r="D961" t="str">
        <x:v>Permanent</x:v>
      </x:c>
      <x:c r="E961" t="str">
        <x:v>Croydon</x:v>
      </x:c>
      <x:c r="F961" t="str">
        <x:v>Operative Skilled</x:v>
      </x:c>
      <x:c r="G961" t="str">
        <x:v>399017B</x:v>
      </x:c>
      <x:c r="H961" t="str">
        <x:v>Apple Europe Ltd</x:v>
      </x:c>
      <x:c r="I961" s="22" t="n">
        <x:v>10</x:v>
      </x:c>
      <x:c r="J961" t="str">
        <x:v>Worked</x:v>
      </x:c>
      <x:c r="K961" t="str">
        <x:v>Employee 103857; home branch Croydon; assigned role Operative Skilled | Deployment branch: Croydon | Actual role: Operative Skilled | Jobs: 399017B | Customers: Apple Europe Ltd | Actual hours: 10.0; source records: 1</x:v>
      </x:c>
      <x:c r="L961" t="str">
        <x:v>Include</x:v>
      </x:c>
      <x:c r="M961"/>
      <x:c r="N961"/>
    </x:row>
    <x:row r="962">
      <x:c r="A962" t="str">
        <x:v>J Kiero-Watson|2026-05-19</x:v>
      </x:c>
      <x:c r="B962" s="888" t="n">
        <x:v>46161</x:v>
      </x:c>
      <x:c r="C962" t="str">
        <x:v>J Kiero-Watson</x:v>
      </x:c>
      <x:c r="D962" t="str">
        <x:v>Permanent</x:v>
      </x:c>
      <x:c r="E962" t="str">
        <x:v>Croydon</x:v>
      </x:c>
      <x:c r="F962" t="str">
        <x:v>Operative Skilled</x:v>
      </x:c>
      <x:c r="G962" t="str">
        <x:v>399017B</x:v>
      </x:c>
      <x:c r="H962" t="str">
        <x:v>Apple Europe Ltd</x:v>
      </x:c>
      <x:c r="I962" s="22" t="n">
        <x:v>10</x:v>
      </x:c>
      <x:c r="J962" t="str">
        <x:v>Worked</x:v>
      </x:c>
      <x:c r="K962" t="str">
        <x:v>Employee 103857; home branch Croydon; assigned role Operative Skilled | Deployment branch: Croydon | Actual role: Operative Skilled | Jobs: 399017B | Customers: Apple Europe Ltd | Actual hours: 10.0; source records: 1</x:v>
      </x:c>
      <x:c r="L962" t="str">
        <x:v>Include</x:v>
      </x:c>
      <x:c r="M962"/>
      <x:c r="N962"/>
    </x:row>
    <x:row r="963">
      <x:c r="A963" t="str">
        <x:v>J Kiero-Watson|2026-05-20</x:v>
      </x:c>
      <x:c r="B963" s="888" t="n">
        <x:v>46162</x:v>
      </x:c>
      <x:c r="C963" t="str">
        <x:v>J Kiero-Watson</x:v>
      </x:c>
      <x:c r="D963" t="str">
        <x:v>Permanent</x:v>
      </x:c>
      <x:c r="E963" t="str">
        <x:v>Croydon</x:v>
      </x:c>
      <x:c r="F963" t="str">
        <x:v>Operative Skilled</x:v>
      </x:c>
      <x:c r="G963" t="str">
        <x:v>399017B</x:v>
      </x:c>
      <x:c r="H963" t="str">
        <x:v>Apple Europe Ltd</x:v>
      </x:c>
      <x:c r="I963" s="22" t="n">
        <x:v>10</x:v>
      </x:c>
      <x:c r="J963" t="str">
        <x:v>Worked</x:v>
      </x:c>
      <x:c r="K963" t="str">
        <x:v>Employee 103857; home branch Croydon; assigned role Operative Skilled | Deployment branch: Croydon | Actual role: Operative Skilled | Jobs: 399017B | Customers: Apple Europe Ltd | Actual hours: 10.0; source records: 1</x:v>
      </x:c>
      <x:c r="L963" t="str">
        <x:v>Include</x:v>
      </x:c>
      <x:c r="M963"/>
      <x:c r="N963"/>
    </x:row>
    <x:row r="964">
      <x:c r="A964" t="str">
        <x:v>J Kiero-Watson|2026-05-21</x:v>
      </x:c>
      <x:c r="B964" s="888" t="n">
        <x:v>46163</x:v>
      </x:c>
      <x:c r="C964" t="str">
        <x:v>J Kiero-Watson</x:v>
      </x:c>
      <x:c r="D964" t="str">
        <x:v>Permanent</x:v>
      </x:c>
      <x:c r="E964" t="str">
        <x:v>Croydon</x:v>
      </x:c>
      <x:c r="F964" t="str">
        <x:v>Operative Skilled</x:v>
      </x:c>
      <x:c r="G964" t="str">
        <x:v>399017B</x:v>
      </x:c>
      <x:c r="H964" t="str">
        <x:v>Apple Europe Ltd</x:v>
      </x:c>
      <x:c r="I964" s="22" t="n">
        <x:v>10</x:v>
      </x:c>
      <x:c r="J964" t="str">
        <x:v>Worked</x:v>
      </x:c>
      <x:c r="K964" t="str">
        <x:v>Employee 103857; home branch Croydon; assigned role Operative Skilled | Deployment branch: Croydon | Actual role: Operative Skilled | Jobs: 399017B | Customers: Apple Europe Ltd | Actual hours: 10.0; source records: 1</x:v>
      </x:c>
      <x:c r="L964" t="str">
        <x:v>Include</x:v>
      </x:c>
      <x:c r="M964"/>
      <x:c r="N964"/>
    </x:row>
    <x:row r="965">
      <x:c r="A965" t="str">
        <x:v>J Kiero-Watson|2026-05-22</x:v>
      </x:c>
      <x:c r="B965" s="888" t="n">
        <x:v>46164</x:v>
      </x:c>
      <x:c r="C965" t="str">
        <x:v>J Kiero-Watson</x:v>
      </x:c>
      <x:c r="D965" t="str">
        <x:v>Permanent</x:v>
      </x:c>
      <x:c r="E965" t="str">
        <x:v>Croydon</x:v>
      </x:c>
      <x:c r="F965" t="str">
        <x:v>Operative Skilled</x:v>
      </x:c>
      <x:c r="G965" t="str">
        <x:v>399017B</x:v>
      </x:c>
      <x:c r="H965" t="str">
        <x:v>Apple Europe Ltd</x:v>
      </x:c>
      <x:c r="I965" s="22" t="n">
        <x:v>10</x:v>
      </x:c>
      <x:c r="J965" t="str">
        <x:v>Worked</x:v>
      </x:c>
      <x:c r="K965" t="str">
        <x:v>Employee 103857; home branch Croydon; assigned role Operative Skilled | Deployment branch: Croydon | Actual role: Operative Skilled | Jobs: 399017B | Customers: Apple Europe Ltd | Actual hours: 10.0; source records: 1</x:v>
      </x:c>
      <x:c r="L965" t="str">
        <x:v>Include</x:v>
      </x:c>
      <x:c r="M965"/>
      <x:c r="N965"/>
    </x:row>
    <x:row r="966">
      <x:c r="A966" t="str">
        <x:v>J Kiero-Watson|2026-05-26</x:v>
      </x:c>
      <x:c r="B966" s="888" t="n">
        <x:v>46168</x:v>
      </x:c>
      <x:c r="C966" t="str">
        <x:v>J Kiero-Watson</x:v>
      </x:c>
      <x:c r="D966" t="str">
        <x:v>Permanent</x:v>
      </x:c>
      <x:c r="E966" t="str">
        <x:v>Croydon</x:v>
      </x:c>
      <x:c r="F966" t="str">
        <x:v>Operative Skilled</x:v>
      </x:c>
      <x:c r="G966" t="str">
        <x:v>399017B</x:v>
      </x:c>
      <x:c r="H966" t="str">
        <x:v>Apple Europe Ltd</x:v>
      </x:c>
      <x:c r="I966" s="22" t="n">
        <x:v>10</x:v>
      </x:c>
      <x:c r="J966" t="str">
        <x:v>Worked</x:v>
      </x:c>
      <x:c r="K966" t="str">
        <x:v>Employee 103857; home branch Croydon; assigned role Operative Skilled | Deployment branch: Croydon | Actual role: Operative Skilled | Jobs: 399017B | Customers: Apple Europe Ltd | Actual hours: 10.0; source records: 1</x:v>
      </x:c>
      <x:c r="L966" t="str">
        <x:v>Include</x:v>
      </x:c>
      <x:c r="M966"/>
      <x:c r="N966"/>
    </x:row>
    <x:row r="967">
      <x:c r="A967" t="str">
        <x:v>J Kiero-Watson|2026-05-27</x:v>
      </x:c>
      <x:c r="B967" s="888" t="n">
        <x:v>46169</x:v>
      </x:c>
      <x:c r="C967" t="str">
        <x:v>J Kiero-Watson</x:v>
      </x:c>
      <x:c r="D967" t="str">
        <x:v>Permanent</x:v>
      </x:c>
      <x:c r="E967" t="str">
        <x:v>Croydon</x:v>
      </x:c>
      <x:c r="F967" t="str">
        <x:v>Operative Skilled</x:v>
      </x:c>
      <x:c r="G967" t="str">
        <x:v>399017B</x:v>
      </x:c>
      <x:c r="H967" t="str">
        <x:v>Apple Europe Ltd</x:v>
      </x:c>
      <x:c r="I967" s="22" t="n">
        <x:v>10</x:v>
      </x:c>
      <x:c r="J967" t="str">
        <x:v>Worked</x:v>
      </x:c>
      <x:c r="K967" t="str">
        <x:v>Employee 103857; home branch Croydon; assigned role Operative Skilled | Deployment branch: Croydon | Actual role: Operative Skilled | Jobs: 399017B | Customers: Apple Europe Ltd | Actual hours: 10.0; source records: 1</x:v>
      </x:c>
      <x:c r="L967" t="str">
        <x:v>Include</x:v>
      </x:c>
      <x:c r="M967"/>
      <x:c r="N967"/>
    </x:row>
    <x:row r="968">
      <x:c r="A968" t="str">
        <x:v>J Kiero-Watson|2026-05-28</x:v>
      </x:c>
      <x:c r="B968" s="888" t="n">
        <x:v>46170</x:v>
      </x:c>
      <x:c r="C968" t="str">
        <x:v>J Kiero-Watson</x:v>
      </x:c>
      <x:c r="D968" t="str">
        <x:v>Permanent</x:v>
      </x:c>
      <x:c r="E968" t="str">
        <x:v>Croydon</x:v>
      </x:c>
      <x:c r="F968" t="str">
        <x:v>Operative Skilled</x:v>
      </x:c>
      <x:c r="G968" t="str">
        <x:v>399017B</x:v>
      </x:c>
      <x:c r="H968" t="str">
        <x:v>Apple Europe Ltd</x:v>
      </x:c>
      <x:c r="I968" s="22" t="n">
        <x:v>10</x:v>
      </x:c>
      <x:c r="J968" t="str">
        <x:v>Worked</x:v>
      </x:c>
      <x:c r="K968" t="str">
        <x:v>Employee 103857; home branch Croydon; assigned role Operative Skilled | Deployment branch: Croydon | Actual role: Operative Skilled | Jobs: 399017B | Customers: Apple Europe Ltd | Actual hours: 10.0; source records: 1</x:v>
      </x:c>
      <x:c r="L968" t="str">
        <x:v>Include</x:v>
      </x:c>
      <x:c r="M968"/>
      <x:c r="N968"/>
    </x:row>
    <x:row r="969">
      <x:c r="A969" t="str">
        <x:v>J Kiero-Watson|2026-05-29</x:v>
      </x:c>
      <x:c r="B969" s="888" t="n">
        <x:v>46171</x:v>
      </x:c>
      <x:c r="C969" t="str">
        <x:v>J Kiero-Watson</x:v>
      </x:c>
      <x:c r="D969" t="str">
        <x:v>Permanent</x:v>
      </x:c>
      <x:c r="E969" t="str">
        <x:v>Croydon</x:v>
      </x:c>
      <x:c r="F969" t="str">
        <x:v>Operative Skilled</x:v>
      </x:c>
      <x:c r="G969" t="str">
        <x:v>399017B</x:v>
      </x:c>
      <x:c r="H969" t="str">
        <x:v>Apple Europe Ltd</x:v>
      </x:c>
      <x:c r="I969" s="22" t="n">
        <x:v>10</x:v>
      </x:c>
      <x:c r="J969" t="str">
        <x:v>Worked</x:v>
      </x:c>
      <x:c r="K969" t="str">
        <x:v>Employee 103857; home branch Croydon; assigned role Operative Skilled | Deployment branch: Croydon | Actual role: Operative Skilled | Jobs: 399017B | Customers: Apple Europe Ltd | Actual hours: 10.0; source records: 1</x:v>
      </x:c>
      <x:c r="L969" t="str">
        <x:v>Include</x:v>
      </x:c>
      <x:c r="M969"/>
      <x:c r="N969"/>
    </x:row>
    <x:row r="970">
      <x:c r="A970" t="str">
        <x:v>J McGinley|2026-05-01</x:v>
      </x:c>
      <x:c r="B970" s="888" t="n">
        <x:v>46143</x:v>
      </x:c>
      <x:c r="C970" t="str">
        <x:v>J McGinley</x:v>
      </x:c>
      <x:c r="D970" t="str">
        <x:v>Permanent</x:v>
      </x:c>
      <x:c r="E970" t="str">
        <x:v>Thurrock</x:v>
      </x:c>
      <x:c r="F970" t="str">
        <x:v>Operative Skilled</x:v>
      </x:c>
      <x:c r="G970" t="str">
        <x:v>400315</x:v>
      </x:c>
      <x:c r="H970" t="str">
        <x:v>Accenture UK Ltd</x:v>
      </x:c>
      <x:c r="I970" s="22" t="n">
        <x:v>10.5</x:v>
      </x:c>
      <x:c r="J970" t="str">
        <x:v>Worked</x:v>
      </x:c>
      <x:c r="K970" t="str">
        <x:v>Employee 1063; home branch Thurrock; assigned role Operative Skilled | Deployment branch: Thurrock | Actual role: Operative Skilled | Jobs: 400315 | Customers: Accenture UK Ltd | Actual hours: 10.5; source records: 1</x:v>
      </x:c>
      <x:c r="L970" t="str">
        <x:v>Include</x:v>
      </x:c>
      <x:c r="M970"/>
      <x:c r="N970"/>
    </x:row>
    <x:row r="971">
      <x:c r="A971" t="str">
        <x:v>J McGinley|2026-05-05</x:v>
      </x:c>
      <x:c r="B971" s="888" t="n">
        <x:v>46147</x:v>
      </x:c>
      <x:c r="C971" t="str">
        <x:v>J McGinley</x:v>
      </x:c>
      <x:c r="D971" t="str">
        <x:v>Permanent</x:v>
      </x:c>
      <x:c r="E971" t="str">
        <x:v>Thurrock</x:v>
      </x:c>
      <x:c r="F971" t="str">
        <x:v>Operative Skilled</x:v>
      </x:c>
      <x:c r="G971"/>
      <x:c r="H971"/>
      <x:c r="I971" s="22" t="n">
        <x:v>0</x:v>
      </x:c>
      <x:c r="J971" t="str">
        <x:v>Annual leave</x:v>
      </x:c>
      <x:c r="K971" t="str">
        <x:v>Employee 1063; home branch Thurrock; assigned role Operative Skilled | Leave: Annual Leave (Days) | Leave calendar basis: Fixed schedule</x:v>
      </x:c>
      <x:c r="L971" t="str">
        <x:v>Include</x:v>
      </x:c>
      <x:c r="M971"/>
      <x:c r="N971"/>
    </x:row>
    <x:row r="972">
      <x:c r="A972" t="str">
        <x:v>J McGinley|2026-05-06</x:v>
      </x:c>
      <x:c r="B972" s="888" t="n">
        <x:v>46148</x:v>
      </x:c>
      <x:c r="C972" t="str">
        <x:v>J McGinley</x:v>
      </x:c>
      <x:c r="D972" t="str">
        <x:v>Permanent</x:v>
      </x:c>
      <x:c r="E972" t="str">
        <x:v>Thurrock</x:v>
      </x:c>
      <x:c r="F972" t="str">
        <x:v>Operative Skilled</x:v>
      </x:c>
      <x:c r="G972"/>
      <x:c r="H972"/>
      <x:c r="I972" s="22" t="n">
        <x:v>0</x:v>
      </x:c>
      <x:c r="J972" t="str">
        <x:v>Annual leave</x:v>
      </x:c>
      <x:c r="K972" t="str">
        <x:v>Employee 1063; home branch Thurrock; assigned role Operative Skilled | Leave: Annual Leave (Days) | Leave calendar basis: Fixed schedule</x:v>
      </x:c>
      <x:c r="L972" t="str">
        <x:v>Include</x:v>
      </x:c>
      <x:c r="M972"/>
      <x:c r="N972"/>
    </x:row>
    <x:row r="973">
      <x:c r="A973" t="str">
        <x:v>J McGinley|2026-05-07</x:v>
      </x:c>
      <x:c r="B973" s="888" t="n">
        <x:v>46149</x:v>
      </x:c>
      <x:c r="C973" t="str">
        <x:v>J McGinley</x:v>
      </x:c>
      <x:c r="D973" t="str">
        <x:v>Permanent</x:v>
      </x:c>
      <x:c r="E973" t="str">
        <x:v>Thurrock</x:v>
      </x:c>
      <x:c r="F973" t="str">
        <x:v>Operative Skilled</x:v>
      </x:c>
      <x:c r="G973"/>
      <x:c r="H973"/>
      <x:c r="I973" s="22" t="n">
        <x:v>0</x:v>
      </x:c>
      <x:c r="J973" t="str">
        <x:v>Annual leave</x:v>
      </x:c>
      <x:c r="K973" t="str">
        <x:v>Employee 1063; home branch Thurrock; assigned role Operative Skilled | Leave: Annual Leave (Days) | Leave calendar basis: Fixed schedule</x:v>
      </x:c>
      <x:c r="L973" t="str">
        <x:v>Include</x:v>
      </x:c>
      <x:c r="M973"/>
      <x:c r="N973"/>
    </x:row>
    <x:row r="974">
      <x:c r="A974" t="str">
        <x:v>J McGinley|2026-05-08</x:v>
      </x:c>
      <x:c r="B974" s="888" t="n">
        <x:v>46150</x:v>
      </x:c>
      <x:c r="C974" t="str">
        <x:v>J McGinley</x:v>
      </x:c>
      <x:c r="D974" t="str">
        <x:v>Permanent</x:v>
      </x:c>
      <x:c r="E974" t="str">
        <x:v>Thurrock</x:v>
      </x:c>
      <x:c r="F974" t="str">
        <x:v>Operative Skilled</x:v>
      </x:c>
      <x:c r="G974"/>
      <x:c r="H974"/>
      <x:c r="I974" s="22" t="n">
        <x:v>0</x:v>
      </x:c>
      <x:c r="J974" t="str">
        <x:v>Annual leave</x:v>
      </x:c>
      <x:c r="K974" t="str">
        <x:v>Employee 1063; home branch Thurrock; assigned role Operative Skilled | Leave: Annual Leave (Days) | Leave calendar basis: Fixed schedule</x:v>
      </x:c>
      <x:c r="L974" t="str">
        <x:v>Include</x:v>
      </x:c>
      <x:c r="M974"/>
      <x:c r="N974"/>
    </x:row>
    <x:row r="975">
      <x:c r="A975" t="str">
        <x:v>J McGinley|2026-05-11</x:v>
      </x:c>
      <x:c r="B975" s="888" t="n">
        <x:v>46153</x:v>
      </x:c>
      <x:c r="C975" t="str">
        <x:v>J McGinley</x:v>
      </x:c>
      <x:c r="D975" t="str">
        <x:v>Permanent</x:v>
      </x:c>
      <x:c r="E975" t="str">
        <x:v>Thurrock</x:v>
      </x:c>
      <x:c r="F975" t="str">
        <x:v>Operative Skilled</x:v>
      </x:c>
      <x:c r="G975" t="str">
        <x:v>400315</x:v>
      </x:c>
      <x:c r="H975" t="str">
        <x:v>Accenture UK Ltd</x:v>
      </x:c>
      <x:c r="I975" s="22" t="n">
        <x:v>10.5</x:v>
      </x:c>
      <x:c r="J975" t="str">
        <x:v>Worked</x:v>
      </x:c>
      <x:c r="K975" t="str">
        <x:v>Employee 1063; home branch Thurrock; assigned role Operative Skilled | Deployment branch: Thurrock | Actual role: Operative Skilled | Jobs: 400315 | Customers: Accenture UK Ltd | Actual hours: 10.5; source records: 1</x:v>
      </x:c>
      <x:c r="L975" t="str">
        <x:v>Include</x:v>
      </x:c>
      <x:c r="M975"/>
      <x:c r="N975"/>
    </x:row>
    <x:row r="976">
      <x:c r="A976" t="str">
        <x:v>J McGinley|2026-05-12</x:v>
      </x:c>
      <x:c r="B976" s="888" t="n">
        <x:v>46154</x:v>
      </x:c>
      <x:c r="C976" t="str">
        <x:v>J McGinley</x:v>
      </x:c>
      <x:c r="D976" t="str">
        <x:v>Permanent</x:v>
      </x:c>
      <x:c r="E976" t="str">
        <x:v>Thurrock</x:v>
      </x:c>
      <x:c r="F976" t="str">
        <x:v>Operative Skilled</x:v>
      </x:c>
      <x:c r="G976" t="str">
        <x:v>400315</x:v>
      </x:c>
      <x:c r="H976" t="str">
        <x:v>Accenture UK Ltd</x:v>
      </x:c>
      <x:c r="I976" s="22" t="n">
        <x:v>10.5</x:v>
      </x:c>
      <x:c r="J976" t="str">
        <x:v>Worked</x:v>
      </x:c>
      <x:c r="K976" t="str">
        <x:v>Employee 1063; home branch Thurrock; assigned role Operative Skilled | Deployment branch: Thurrock | Actual role: Operative Skilled | Jobs: 400315 | Customers: Accenture UK Ltd | Actual hours: 10.5; source records: 1</x:v>
      </x:c>
      <x:c r="L976" t="str">
        <x:v>Include</x:v>
      </x:c>
      <x:c r="M976"/>
      <x:c r="N976"/>
    </x:row>
    <x:row r="977">
      <x:c r="A977" t="str">
        <x:v>J McGinley|2026-05-13</x:v>
      </x:c>
      <x:c r="B977" s="888" t="n">
        <x:v>46155</x:v>
      </x:c>
      <x:c r="C977" t="str">
        <x:v>J McGinley</x:v>
      </x:c>
      <x:c r="D977" t="str">
        <x:v>Permanent</x:v>
      </x:c>
      <x:c r="E977" t="str">
        <x:v>Thurrock</x:v>
      </x:c>
      <x:c r="F977" t="str">
        <x:v>Operative Skilled</x:v>
      </x:c>
      <x:c r="G977" t="str">
        <x:v>400315</x:v>
      </x:c>
      <x:c r="H977" t="str">
        <x:v>Accenture UK Ltd</x:v>
      </x:c>
      <x:c r="I977" s="22" t="n">
        <x:v>10.5</x:v>
      </x:c>
      <x:c r="J977" t="str">
        <x:v>Worked</x:v>
      </x:c>
      <x:c r="K977" t="str">
        <x:v>Employee 1063; home branch Thurrock; assigned role Operative Skilled | Deployment branch: Thurrock | Actual role: Operative Skilled | Jobs: 400315 | Customers: Accenture UK Ltd | Actual hours: 10.5; source records: 1</x:v>
      </x:c>
      <x:c r="L977" t="str">
        <x:v>Include</x:v>
      </x:c>
      <x:c r="M977"/>
      <x:c r="N977"/>
    </x:row>
    <x:row r="978">
      <x:c r="A978" t="str">
        <x:v>J McGinley|2026-05-14</x:v>
      </x:c>
      <x:c r="B978" s="888" t="n">
        <x:v>46156</x:v>
      </x:c>
      <x:c r="C978" t="str">
        <x:v>J McGinley</x:v>
      </x:c>
      <x:c r="D978" t="str">
        <x:v>Permanent</x:v>
      </x:c>
      <x:c r="E978" t="str">
        <x:v>Thurrock</x:v>
      </x:c>
      <x:c r="F978" t="str">
        <x:v>Operative Skilled</x:v>
      </x:c>
      <x:c r="G978" t="str">
        <x:v>400315</x:v>
      </x:c>
      <x:c r="H978" t="str">
        <x:v>Accenture UK Ltd</x:v>
      </x:c>
      <x:c r="I978" s="22" t="n">
        <x:v>10.5</x:v>
      </x:c>
      <x:c r="J978" t="str">
        <x:v>Worked</x:v>
      </x:c>
      <x:c r="K978" t="str">
        <x:v>Employee 1063; home branch Thurrock; assigned role Operative Skilled | Deployment branch: Thurrock | Actual role: Operative Skilled | Jobs: 400315 | Customers: Accenture UK Ltd | Actual hours: 10.5; source records: 1</x:v>
      </x:c>
      <x:c r="L978" t="str">
        <x:v>Include</x:v>
      </x:c>
      <x:c r="M978"/>
      <x:c r="N978"/>
    </x:row>
    <x:row r="979">
      <x:c r="A979" t="str">
        <x:v>J McGinley|2026-05-15</x:v>
      </x:c>
      <x:c r="B979" s="888" t="n">
        <x:v>46157</x:v>
      </x:c>
      <x:c r="C979" t="str">
        <x:v>J McGinley</x:v>
      </x:c>
      <x:c r="D979" t="str">
        <x:v>Permanent</x:v>
      </x:c>
      <x:c r="E979" t="str">
        <x:v>Thurrock</x:v>
      </x:c>
      <x:c r="F979" t="str">
        <x:v>Operative Skilled</x:v>
      </x:c>
      <x:c r="G979" t="str">
        <x:v>400315</x:v>
      </x:c>
      <x:c r="H979" t="str">
        <x:v>Accenture UK Ltd</x:v>
      </x:c>
      <x:c r="I979" s="22" t="n">
        <x:v>10.5</x:v>
      </x:c>
      <x:c r="J979" t="str">
        <x:v>Worked</x:v>
      </x:c>
      <x:c r="K979" t="str">
        <x:v>Employee 1063; home branch Thurrock; assigned role Operative Skilled | Deployment branch: Thurrock | Actual role: Operative Skilled | Jobs: 400315 | Customers: Accenture UK Ltd | Actual hours: 10.5; source records: 1</x:v>
      </x:c>
      <x:c r="L979" t="str">
        <x:v>Include</x:v>
      </x:c>
      <x:c r="M979"/>
      <x:c r="N979"/>
    </x:row>
    <x:row r="980">
      <x:c r="A980" t="str">
        <x:v>J McGinley|2026-05-18</x:v>
      </x:c>
      <x:c r="B980" s="888" t="n">
        <x:v>46160</x:v>
      </x:c>
      <x:c r="C980" t="str">
        <x:v>J McGinley</x:v>
      </x:c>
      <x:c r="D980" t="str">
        <x:v>Permanent</x:v>
      </x:c>
      <x:c r="E980" t="str">
        <x:v>Thurrock</x:v>
      </x:c>
      <x:c r="F980" t="str">
        <x:v>Operative Skilled</x:v>
      </x:c>
      <x:c r="G980" t="str">
        <x:v>400315</x:v>
      </x:c>
      <x:c r="H980" t="str">
        <x:v>Accenture UK Ltd</x:v>
      </x:c>
      <x:c r="I980" s="22" t="n">
        <x:v>10</x:v>
      </x:c>
      <x:c r="J980" t="str">
        <x:v>Worked</x:v>
      </x:c>
      <x:c r="K980" t="str">
        <x:v>Employee 1063; home branch Thurrock; assigned role Operative Skilled | Deployment branch: Thurrock | Actual role: Operative Skilled | Jobs: 400315 | Customers: Accenture UK Ltd | Actual hours: 10.0; source records: 1</x:v>
      </x:c>
      <x:c r="L980" t="str">
        <x:v>Include</x:v>
      </x:c>
      <x:c r="M980"/>
      <x:c r="N980"/>
    </x:row>
    <x:row r="981">
      <x:c r="A981" t="str">
        <x:v>J McGinley|2026-05-19</x:v>
      </x:c>
      <x:c r="B981" s="888" t="n">
        <x:v>46161</x:v>
      </x:c>
      <x:c r="C981" t="str">
        <x:v>J McGinley</x:v>
      </x:c>
      <x:c r="D981" t="str">
        <x:v>Permanent</x:v>
      </x:c>
      <x:c r="E981" t="str">
        <x:v>Thurrock</x:v>
      </x:c>
      <x:c r="F981" t="str">
        <x:v>Operative Skilled</x:v>
      </x:c>
      <x:c r="G981" t="str">
        <x:v>400315</x:v>
      </x:c>
      <x:c r="H981" t="str">
        <x:v>Accenture UK Ltd</x:v>
      </x:c>
      <x:c r="I981" s="22" t="n">
        <x:v>10.5</x:v>
      </x:c>
      <x:c r="J981" t="str">
        <x:v>Worked</x:v>
      </x:c>
      <x:c r="K981" t="str">
        <x:v>Employee 1063; home branch Thurrock; assigned role Operative Skilled | Deployment branch: Thurrock | Actual role: Operative Skilled | Jobs: 400315 | Customers: Accenture UK Ltd | Actual hours: 10.5; source records: 1</x:v>
      </x:c>
      <x:c r="L981" t="str">
        <x:v>Include</x:v>
      </x:c>
      <x:c r="M981"/>
      <x:c r="N981"/>
    </x:row>
    <x:row r="982">
      <x:c r="A982" t="str">
        <x:v>J McGinley|2026-05-20</x:v>
      </x:c>
      <x:c r="B982" s="888" t="n">
        <x:v>46162</x:v>
      </x:c>
      <x:c r="C982" t="str">
        <x:v>J McGinley</x:v>
      </x:c>
      <x:c r="D982" t="str">
        <x:v>Permanent</x:v>
      </x:c>
      <x:c r="E982" t="str">
        <x:v>Thurrock</x:v>
      </x:c>
      <x:c r="F982" t="str">
        <x:v>Operative Skilled</x:v>
      </x:c>
      <x:c r="G982" t="str">
        <x:v>400315</x:v>
      </x:c>
      <x:c r="H982" t="str">
        <x:v>Accenture UK Ltd</x:v>
      </x:c>
      <x:c r="I982" s="22" t="n">
        <x:v>10.5</x:v>
      </x:c>
      <x:c r="J982" t="str">
        <x:v>Worked</x:v>
      </x:c>
      <x:c r="K982" t="str">
        <x:v>Employee 1063; home branch Thurrock; assigned role Operative Skilled | Deployment branch: Thurrock | Actual role: Operative Skilled | Jobs: 400315 | Customers: Accenture UK Ltd | Actual hours: 10.5; source records: 1</x:v>
      </x:c>
      <x:c r="L982" t="str">
        <x:v>Include</x:v>
      </x:c>
      <x:c r="M982"/>
      <x:c r="N982"/>
    </x:row>
    <x:row r="983">
      <x:c r="A983" t="str">
        <x:v>J McGinley|2026-05-21</x:v>
      </x:c>
      <x:c r="B983" s="888" t="n">
        <x:v>46163</x:v>
      </x:c>
      <x:c r="C983" t="str">
        <x:v>J McGinley</x:v>
      </x:c>
      <x:c r="D983" t="str">
        <x:v>Permanent</x:v>
      </x:c>
      <x:c r="E983" t="str">
        <x:v>Thurrock</x:v>
      </x:c>
      <x:c r="F983" t="str">
        <x:v>Operative Skilled</x:v>
      </x:c>
      <x:c r="G983" t="str">
        <x:v>400315</x:v>
      </x:c>
      <x:c r="H983" t="str">
        <x:v>Accenture UK Ltd</x:v>
      </x:c>
      <x:c r="I983" s="22" t="n">
        <x:v>10.5</x:v>
      </x:c>
      <x:c r="J983" t="str">
        <x:v>Worked</x:v>
      </x:c>
      <x:c r="K983" t="str">
        <x:v>Employee 1063; home branch Thurrock; assigned role Operative Skilled | Deployment branch: Thurrock | Actual role: Operative Skilled | Jobs: 400315 | Customers: Accenture UK Ltd | Actual hours: 10.5; source records: 1</x:v>
      </x:c>
      <x:c r="L983" t="str">
        <x:v>Include</x:v>
      </x:c>
      <x:c r="M983"/>
      <x:c r="N983"/>
    </x:row>
    <x:row r="984">
      <x:c r="A984" t="str">
        <x:v>J McGinley|2026-05-22</x:v>
      </x:c>
      <x:c r="B984" s="888" t="n">
        <x:v>46164</x:v>
      </x:c>
      <x:c r="C984" t="str">
        <x:v>J McGinley</x:v>
      </x:c>
      <x:c r="D984" t="str">
        <x:v>Permanent</x:v>
      </x:c>
      <x:c r="E984" t="str">
        <x:v>Thurrock</x:v>
      </x:c>
      <x:c r="F984" t="str">
        <x:v>Operative Skilled</x:v>
      </x:c>
      <x:c r="G984" t="str">
        <x:v>400315</x:v>
      </x:c>
      <x:c r="H984" t="str">
        <x:v>Accenture UK Ltd</x:v>
      </x:c>
      <x:c r="I984" s="22" t="n">
        <x:v>10.5</x:v>
      </x:c>
      <x:c r="J984" t="str">
        <x:v>Worked</x:v>
      </x:c>
      <x:c r="K984" t="str">
        <x:v>Employee 1063; home branch Thurrock; assigned role Operative Skilled | Deployment branch: Thurrock | Actual role: Operative Skilled | Jobs: 400315 | Customers: Accenture UK Ltd | Actual hours: 10.5; source records: 1</x:v>
      </x:c>
      <x:c r="L984" t="str">
        <x:v>Include</x:v>
      </x:c>
      <x:c r="M984"/>
      <x:c r="N984"/>
    </x:row>
    <x:row r="985">
      <x:c r="A985" t="str">
        <x:v>J McGinley|2026-05-26</x:v>
      </x:c>
      <x:c r="B985" s="888" t="n">
        <x:v>46168</x:v>
      </x:c>
      <x:c r="C985" t="str">
        <x:v>J McGinley</x:v>
      </x:c>
      <x:c r="D985" t="str">
        <x:v>Permanent</x:v>
      </x:c>
      <x:c r="E985" t="str">
        <x:v>Thurrock</x:v>
      </x:c>
      <x:c r="F985" t="str">
        <x:v>Operative Skilled</x:v>
      </x:c>
      <x:c r="G985" t="str">
        <x:v>400315</x:v>
      </x:c>
      <x:c r="H985" t="str">
        <x:v>Accenture UK Ltd</x:v>
      </x:c>
      <x:c r="I985" s="22" t="n">
        <x:v>10.5</x:v>
      </x:c>
      <x:c r="J985" t="str">
        <x:v>Worked</x:v>
      </x:c>
      <x:c r="K985" t="str">
        <x:v>Employee 1063; home branch Thurrock; assigned role Operative Skilled | Deployment branch: Thurrock | Actual role: Operative Skilled | Jobs: 400315 | Customers: Accenture UK Ltd | Actual hours: 10.5; source records: 1</x:v>
      </x:c>
      <x:c r="L985" t="str">
        <x:v>Include</x:v>
      </x:c>
      <x:c r="M985"/>
      <x:c r="N985"/>
    </x:row>
    <x:row r="986">
      <x:c r="A986" t="str">
        <x:v>J McGinley|2026-05-27</x:v>
      </x:c>
      <x:c r="B986" s="888" t="n">
        <x:v>46169</x:v>
      </x:c>
      <x:c r="C986" t="str">
        <x:v>J McGinley</x:v>
      </x:c>
      <x:c r="D986" t="str">
        <x:v>Permanent</x:v>
      </x:c>
      <x:c r="E986" t="str">
        <x:v>Thurrock</x:v>
      </x:c>
      <x:c r="F986" t="str">
        <x:v>Operative Skilled</x:v>
      </x:c>
      <x:c r="G986" t="str">
        <x:v>400315</x:v>
      </x:c>
      <x:c r="H986" t="str">
        <x:v>Accenture UK Ltd</x:v>
      </x:c>
      <x:c r="I986" s="22" t="n">
        <x:v>10.5</x:v>
      </x:c>
      <x:c r="J986" t="str">
        <x:v>Worked</x:v>
      </x:c>
      <x:c r="K986" t="str">
        <x:v>Employee 1063; home branch Thurrock; assigned role Operative Skilled | Deployment branch: Thurrock | Actual role: Operative Skilled | Jobs: 400315 | Customers: Accenture UK Ltd | Actual hours: 10.5; source records: 1</x:v>
      </x:c>
      <x:c r="L986" t="str">
        <x:v>Include</x:v>
      </x:c>
      <x:c r="M986"/>
      <x:c r="N986"/>
    </x:row>
    <x:row r="987">
      <x:c r="A987" t="str">
        <x:v>J McGinley|2026-05-28</x:v>
      </x:c>
      <x:c r="B987" s="888" t="n">
        <x:v>46170</x:v>
      </x:c>
      <x:c r="C987" t="str">
        <x:v>J McGinley</x:v>
      </x:c>
      <x:c r="D987" t="str">
        <x:v>Permanent</x:v>
      </x:c>
      <x:c r="E987" t="str">
        <x:v>Thurrock</x:v>
      </x:c>
      <x:c r="F987" t="str">
        <x:v>Operative Skilled</x:v>
      </x:c>
      <x:c r="G987" t="str">
        <x:v>400315</x:v>
      </x:c>
      <x:c r="H987" t="str">
        <x:v>Accenture UK Ltd</x:v>
      </x:c>
      <x:c r="I987" s="22" t="n">
        <x:v>10.5</x:v>
      </x:c>
      <x:c r="J987" t="str">
        <x:v>Worked</x:v>
      </x:c>
      <x:c r="K987" t="str">
        <x:v>Employee 1063; home branch Thurrock; assigned role Operative Skilled | Deployment branch: Thurrock | Actual role: Operative Skilled | Jobs: 400315 | Customers: Accenture UK Ltd | Actual hours: 10.5; source records: 1</x:v>
      </x:c>
      <x:c r="L987" t="str">
        <x:v>Include</x:v>
      </x:c>
      <x:c r="M987"/>
      <x:c r="N987"/>
    </x:row>
    <x:row r="988">
      <x:c r="A988" t="str">
        <x:v>J McGinley|2026-05-29</x:v>
      </x:c>
      <x:c r="B988" s="888" t="n">
        <x:v>46171</x:v>
      </x:c>
      <x:c r="C988" t="str">
        <x:v>J McGinley</x:v>
      </x:c>
      <x:c r="D988" t="str">
        <x:v>Permanent</x:v>
      </x:c>
      <x:c r="E988" t="str">
        <x:v>Thurrock</x:v>
      </x:c>
      <x:c r="F988" t="str">
        <x:v>Operative Skilled</x:v>
      </x:c>
      <x:c r="G988" t="str">
        <x:v>400315</x:v>
      </x:c>
      <x:c r="H988" t="str">
        <x:v>Accenture UK Ltd</x:v>
      </x:c>
      <x:c r="I988" s="22" t="n">
        <x:v>10.5</x:v>
      </x:c>
      <x:c r="J988" t="str">
        <x:v>Worked</x:v>
      </x:c>
      <x:c r="K988" t="str">
        <x:v>Employee 1063; home branch Thurrock; assigned role Operative Skilled | Deployment branch: Thurrock | Actual role: Operative Skilled | Jobs: 400315 | Customers: Accenture UK Ltd | Actual hours: 10.5; source records: 1</x:v>
      </x:c>
      <x:c r="L988" t="str">
        <x:v>Include</x:v>
      </x:c>
      <x:c r="M988"/>
      <x:c r="N988"/>
    </x:row>
    <x:row r="989">
      <x:c r="A989" t="str">
        <x:v>J Samuels|2026-05-04</x:v>
      </x:c>
      <x:c r="B989" s="888" t="n">
        <x:v>46146</x:v>
      </x:c>
      <x:c r="C989" t="str">
        <x:v>J Samuels</x:v>
      </x:c>
      <x:c r="D989" t="str">
        <x:v>Permanent</x:v>
      </x:c>
      <x:c r="E989" t="str">
        <x:v>Croydon</x:v>
      </x:c>
      <x:c r="F989" t="str">
        <x:v>Operative Skilled</x:v>
      </x:c>
      <x:c r="G989"/>
      <x:c r="H989"/>
      <x:c r="I989" s="22" t="n">
        <x:v>0</x:v>
      </x:c>
      <x:c r="J989" t="str">
        <x:v>Annual leave</x:v>
      </x:c>
      <x:c r="K989" t="str">
        <x:v>Employee 103743; home branch Croydon; assigned role Operative Skilled | Leave: Annual Leave (Hours) | Leave calendar basis: Variable-pattern period</x:v>
      </x:c>
      <x:c r="L989" t="str">
        <x:v>Include</x:v>
      </x:c>
      <x:c r="M989"/>
      <x:c r="N989"/>
    </x:row>
    <x:row r="990">
      <x:c r="A990" t="str">
        <x:v>J Samuels|2026-05-07</x:v>
      </x:c>
      <x:c r="B990" s="888" t="n">
        <x:v>46149</x:v>
      </x:c>
      <x:c r="C990" t="str">
        <x:v>J Samuels</x:v>
      </x:c>
      <x:c r="D990" t="str">
        <x:v>Permanent</x:v>
      </x:c>
      <x:c r="E990" t="str">
        <x:v>Croydon</x:v>
      </x:c>
      <x:c r="F990" t="str">
        <x:v>Operative Skilled</x:v>
      </x:c>
      <x:c r="G990" t="str">
        <x:v>384900A</x:v>
      </x:c>
      <x:c r="H990" t="str">
        <x:v>London Borough of Croydon</x:v>
      </x:c>
      <x:c r="I990" s="22" t="n">
        <x:v>9</x:v>
      </x:c>
      <x:c r="J990" t="str">
        <x:v>Worked</x:v>
      </x:c>
      <x:c r="K990" t="str">
        <x:v>Employee 103743; home branch Croydon; assigned role Operative Skilled | Deployment branch: Croydon | Actual role: Operative Porter | Jobs: 384900A | Customers: London Borough of Croydon | Actual hours: 9.0; source records: 1</x:v>
      </x:c>
      <x:c r="L990" t="str">
        <x:v>Include</x:v>
      </x:c>
      <x:c r="M990"/>
      <x:c r="N990"/>
    </x:row>
    <x:row r="991">
      <x:c r="A991" t="str">
        <x:v>J Samuels|2026-05-08</x:v>
      </x:c>
      <x:c r="B991" s="888" t="n">
        <x:v>46150</x:v>
      </x:c>
      <x:c r="C991" t="str">
        <x:v>J Samuels</x:v>
      </x:c>
      <x:c r="D991" t="str">
        <x:v>Permanent</x:v>
      </x:c>
      <x:c r="E991" t="str">
        <x:v>Croydon</x:v>
      </x:c>
      <x:c r="F991" t="str">
        <x:v>Operative Skilled</x:v>
      </x:c>
      <x:c r="G991" t="str">
        <x:v>384900A</x:v>
      </x:c>
      <x:c r="H991" t="str">
        <x:v>London Borough of Croydon</x:v>
      </x:c>
      <x:c r="I991" s="22" t="n">
        <x:v>6</x:v>
      </x:c>
      <x:c r="J991" t="str">
        <x:v>Worked</x:v>
      </x:c>
      <x:c r="K991" t="str">
        <x:v>Employee 103743; home branch Croydon; assigned role Operative Skilled | Deployment branch: Croydon | Actual role: Operative Porter | Jobs: 384900A | Customers: London Borough of Croydon | Actual hours: 6.0; source records: 1</x:v>
      </x:c>
      <x:c r="L991" t="str">
        <x:v>Include</x:v>
      </x:c>
      <x:c r="M991"/>
      <x:c r="N991"/>
    </x:row>
    <x:row r="992">
      <x:c r="A992" t="str">
        <x:v>J Samuels|2026-05-12</x:v>
      </x:c>
      <x:c r="B992" s="888" t="n">
        <x:v>46154</x:v>
      </x:c>
      <x:c r="C992" t="str">
        <x:v>J Samuels</x:v>
      </x:c>
      <x:c r="D992" t="str">
        <x:v>Permanent</x:v>
      </x:c>
      <x:c r="E992" t="str">
        <x:v>Croydon</x:v>
      </x:c>
      <x:c r="F992" t="str">
        <x:v>Operative Skilled</x:v>
      </x:c>
      <x:c r="G992" t="str">
        <x:v>400300</x:v>
      </x:c>
      <x:c r="H992" t="str">
        <x:v>Cosmic House Archive</x:v>
      </x:c>
      <x:c r="I992" s="22" t="n">
        <x:v>8.5</x:v>
      </x:c>
      <x:c r="J992" t="str">
        <x:v>Worked</x:v>
      </x:c>
      <x:c r="K992" t="str">
        <x:v>Employee 103743; home branch Croydon; assigned role Operative Skilled | Deployment branch: Croydon | Actual role: Operative Porter | Jobs: 400300 | Customers: Cosmic House Archive | Actual hours: 8.5; source records: 1</x:v>
      </x:c>
      <x:c r="L992" t="str">
        <x:v>Include</x:v>
      </x:c>
      <x:c r="M992"/>
      <x:c r="N992"/>
    </x:row>
    <x:row r="993">
      <x:c r="A993" t="str">
        <x:v>J Samuels|2026-05-14</x:v>
      </x:c>
      <x:c r="B993" s="888" t="n">
        <x:v>46156</x:v>
      </x:c>
      <x:c r="C993" t="str">
        <x:v>J Samuels</x:v>
      </x:c>
      <x:c r="D993" t="str">
        <x:v>Permanent</x:v>
      </x:c>
      <x:c r="E993" t="str">
        <x:v>Croydon</x:v>
      </x:c>
      <x:c r="F993" t="str">
        <x:v>Operative Skilled</x:v>
      </x:c>
      <x:c r="G993" t="str">
        <x:v>400603</x:v>
      </x:c>
      <x:c r="H993" t="str">
        <x:v>QinetiQ (Farnborough)</x:v>
      </x:c>
      <x:c r="I993" s="22" t="n">
        <x:v>5</x:v>
      </x:c>
      <x:c r="J993" t="str">
        <x:v>Worked</x:v>
      </x:c>
      <x:c r="K993" t="str">
        <x:v>Employee 103743; home branch Croydon; assigned role Operative Skilled | Deployment branch: Croydon | Actual role: Operative Porter | Jobs: 400603 | Customers: QinetiQ (Farnborough) | Actual hours: 5.0; source records: 1</x:v>
      </x:c>
      <x:c r="L993" t="str">
        <x:v>Include</x:v>
      </x:c>
      <x:c r="M993"/>
      <x:c r="N993"/>
    </x:row>
    <x:row r="994">
      <x:c r="A994" t="str">
        <x:v>J Samuels|2026-05-15</x:v>
      </x:c>
      <x:c r="B994" s="888" t="n">
        <x:v>46157</x:v>
      </x:c>
      <x:c r="C994" t="str">
        <x:v>J Samuels</x:v>
      </x:c>
      <x:c r="D994" t="str">
        <x:v>Permanent</x:v>
      </x:c>
      <x:c r="E994" t="str">
        <x:v>Croydon</x:v>
      </x:c>
      <x:c r="F994" t="str">
        <x:v>Operative Skilled</x:v>
      </x:c>
      <x:c r="G994"/>
      <x:c r="H994"/>
      <x:c r="I994" s="22" t="n">
        <x:v>0</x:v>
      </x:c>
      <x:c r="J994" t="str">
        <x:v>Annual leave</x:v>
      </x:c>
      <x:c r="K994" t="str">
        <x:v>Employee 103743; home branch Croydon; assigned role Operative Skilled | Leave: Annual Leave (Hours) | Leave calendar basis: Variable-pattern period</x:v>
      </x:c>
      <x:c r="L994" t="str">
        <x:v>Include</x:v>
      </x:c>
      <x:c r="M994"/>
      <x:c r="N994"/>
    </x:row>
    <x:row r="995">
      <x:c r="A995" t="str">
        <x:v>J Samuels|2026-05-18</x:v>
      </x:c>
      <x:c r="B995" s="888" t="n">
        <x:v>46160</x:v>
      </x:c>
      <x:c r="C995" t="str">
        <x:v>J Samuels</x:v>
      </x:c>
      <x:c r="D995" t="str">
        <x:v>Permanent</x:v>
      </x:c>
      <x:c r="E995" t="str">
        <x:v>Croydon</x:v>
      </x:c>
      <x:c r="F995" t="str">
        <x:v>Operative Skilled</x:v>
      </x:c>
      <x:c r="G995" t="str">
        <x:v>385857A</x:v>
      </x:c>
      <x:c r="H995" t="str">
        <x:v>Surrey County Council</x:v>
      </x:c>
      <x:c r="I995" s="22" t="n">
        <x:v>5</x:v>
      </x:c>
      <x:c r="J995" t="str">
        <x:v>Worked</x:v>
      </x:c>
      <x:c r="K995" t="str">
        <x:v>Employee 103743; home branch Croydon; assigned role Operative Skilled | Deployment branch: Croydon | Actual role: Operative Porter | Jobs: 385857A | Customers: Surrey County Council | Actual hours: 5.0; source records: 1</x:v>
      </x:c>
      <x:c r="L995" t="str">
        <x:v>Include</x:v>
      </x:c>
      <x:c r="M995"/>
      <x:c r="N995"/>
    </x:row>
    <x:row r="996">
      <x:c r="A996" t="str">
        <x:v>J Samuels|2026-05-20</x:v>
      </x:c>
      <x:c r="B996" s="888" t="n">
        <x:v>46162</x:v>
      </x:c>
      <x:c r="C996" t="str">
        <x:v>J Samuels</x:v>
      </x:c>
      <x:c r="D996" t="str">
        <x:v>Permanent</x:v>
      </x:c>
      <x:c r="E996" t="str">
        <x:v>Croydon</x:v>
      </x:c>
      <x:c r="F996" t="str">
        <x:v>Operative Skilled</x:v>
      </x:c>
      <x:c r="G996" t="str">
        <x:v>401575</x:v>
      </x:c>
      <x:c r="H996" t="str">
        <x:v>Valuation Office Agency</x:v>
      </x:c>
      <x:c r="I996" s="22" t="n">
        <x:v>9.5</x:v>
      </x:c>
      <x:c r="J996" t="str">
        <x:v>Worked</x:v>
      </x:c>
      <x:c r="K996" t="str">
        <x:v>Employee 103743; home branch Croydon; assigned role Operative Skilled | Deployment branch: Croydon | Actual role: Operative Porter | Jobs: 401575 | Customers: Valuation Office Agency | Actual hours: 9.5; source records: 1</x:v>
      </x:c>
      <x:c r="L996" t="str">
        <x:v>Include</x:v>
      </x:c>
      <x:c r="M996"/>
      <x:c r="N996"/>
    </x:row>
    <x:row r="997">
      <x:c r="A997" t="str">
        <x:v>J Samuels|2026-05-21</x:v>
      </x:c>
      <x:c r="B997" s="888" t="n">
        <x:v>46163</x:v>
      </x:c>
      <x:c r="C997" t="str">
        <x:v>J Samuels</x:v>
      </x:c>
      <x:c r="D997" t="str">
        <x:v>Permanent</x:v>
      </x:c>
      <x:c r="E997" t="str">
        <x:v>Croydon</x:v>
      </x:c>
      <x:c r="F997" t="str">
        <x:v>Operative Skilled</x:v>
      </x:c>
      <x:c r="G997" t="str">
        <x:v>401575</x:v>
      </x:c>
      <x:c r="H997" t="str">
        <x:v>Valuation Office Agency</x:v>
      </x:c>
      <x:c r="I997" s="22" t="n">
        <x:v>11.5</x:v>
      </x:c>
      <x:c r="J997" t="str">
        <x:v>Worked</x:v>
      </x:c>
      <x:c r="K997" t="str">
        <x:v>Employee 103743; home branch Croydon; assigned role Operative Skilled | Deployment branch: Croydon | Actual role: Operative Porter | Jobs: 401575 | Customers: Valuation Office Agency | Actual hours: 11.5; source records: 1</x:v>
      </x:c>
      <x:c r="L997" t="str">
        <x:v>Include</x:v>
      </x:c>
      <x:c r="M997"/>
      <x:c r="N997"/>
    </x:row>
    <x:row r="998">
      <x:c r="A998" t="str">
        <x:v>J Samuels|2026-05-26</x:v>
      </x:c>
      <x:c r="B998" s="888" t="n">
        <x:v>46168</x:v>
      </x:c>
      <x:c r="C998" t="str">
        <x:v>J Samuels</x:v>
      </x:c>
      <x:c r="D998" t="str">
        <x:v>Permanent</x:v>
      </x:c>
      <x:c r="E998" t="str">
        <x:v>Croydon</x:v>
      </x:c>
      <x:c r="F998" t="str">
        <x:v>Operative Skilled</x:v>
      </x:c>
      <x:c r="G998" t="str">
        <x:v>400389</x:v>
      </x:c>
      <x:c r="H998" t="str">
        <x:v>Kings College London</x:v>
      </x:c>
      <x:c r="I998" s="22" t="n">
        <x:v>10.5</x:v>
      </x:c>
      <x:c r="J998" t="str">
        <x:v>Worked</x:v>
      </x:c>
      <x:c r="K998" t="str">
        <x:v>Employee 103743; home branch Croydon; assigned role Operative Skilled | Deployment branch: Croydon | Actual role: Operative Porter | Jobs: 400389 | Customers: Kings College London | Actual hours: 10.5; source records: 1</x:v>
      </x:c>
      <x:c r="L998" t="str">
        <x:v>Include</x:v>
      </x:c>
      <x:c r="M998"/>
      <x:c r="N998"/>
    </x:row>
    <x:row r="999">
      <x:c r="A999" t="str">
        <x:v>J Samuels|2026-05-27</x:v>
      </x:c>
      <x:c r="B999" s="888" t="n">
        <x:v>46169</x:v>
      </x:c>
      <x:c r="C999" t="str">
        <x:v>J Samuels</x:v>
      </x:c>
      <x:c r="D999" t="str">
        <x:v>Permanent</x:v>
      </x:c>
      <x:c r="E999" t="str">
        <x:v>Croydon</x:v>
      </x:c>
      <x:c r="F999" t="str">
        <x:v>Operative Skilled</x:v>
      </x:c>
      <x:c r="G999" t="str">
        <x:v>400389</x:v>
      </x:c>
      <x:c r="H999" t="str">
        <x:v>Kings College London</x:v>
      </x:c>
      <x:c r="I999" s="22" t="n">
        <x:v>10.5</x:v>
      </x:c>
      <x:c r="J999" t="str">
        <x:v>Worked</x:v>
      </x:c>
      <x:c r="K999" t="str">
        <x:v>Employee 103743; home branch Croydon; assigned role Operative Skilled | Deployment branch: Croydon | Actual role: Operative Porter | Jobs: 400389 | Customers: Kings College London | Actual hours: 10.5; source records: 1</x:v>
      </x:c>
      <x:c r="L999" t="str">
        <x:v>Include</x:v>
      </x:c>
      <x:c r="M999"/>
      <x:c r="N999"/>
    </x:row>
    <x:row r="1000">
      <x:c r="A1000" t="str">
        <x:v>J Samuels|2026-05-29</x:v>
      </x:c>
      <x:c r="B1000" s="888" t="n">
        <x:v>46171</x:v>
      </x:c>
      <x:c r="C1000" t="str">
        <x:v>J Samuels</x:v>
      </x:c>
      <x:c r="D1000" t="str">
        <x:v>Permanent</x:v>
      </x:c>
      <x:c r="E1000" t="str">
        <x:v>Croydon</x:v>
      </x:c>
      <x:c r="F1000" t="str">
        <x:v>Operative Skilled</x:v>
      </x:c>
      <x:c r="G1000" t="str">
        <x:v>401801</x:v>
      </x:c>
      <x:c r="H1000" t="str">
        <x:v>Volt Technologies Ltd</x:v>
      </x:c>
      <x:c r="I1000" s="22" t="n">
        <x:v>8.5</x:v>
      </x:c>
      <x:c r="J1000" t="str">
        <x:v>Worked</x:v>
      </x:c>
      <x:c r="K1000" t="str">
        <x:v>Employee 103743; home branch Croydon; assigned role Operative Skilled | Deployment branch: Croydon | Actual role: Operative Porter | Jobs: 401801 | Customers: Volt Technologies Ltd | Actual hours: 8.5; source records: 1</x:v>
      </x:c>
      <x:c r="L1000" t="str">
        <x:v>Include</x:v>
      </x:c>
      <x:c r="M1000"/>
      <x:c r="N1000"/>
    </x:row>
    <x:row r="1001">
      <x:c r="A1001" t="str">
        <x:v>J Stephenson|2026-05-01</x:v>
      </x:c>
      <x:c r="B1001" s="888" t="n">
        <x:v>46143</x:v>
      </x:c>
      <x:c r="C1001" t="str">
        <x:v>J Stephenson</x:v>
      </x:c>
      <x:c r="D1001" t="str">
        <x:v>Permanent</x:v>
      </x:c>
      <x:c r="E1001" t="str">
        <x:v>Thurrock</x:v>
      </x:c>
      <x:c r="F1001" t="str">
        <x:v>Operative Skilled</x:v>
      </x:c>
      <x:c r="G1001" t="str">
        <x:v>401983</x:v>
      </x:c>
      <x:c r="H1001" t="str">
        <x:v>HSBC - Awaiting PO</x:v>
      </x:c>
      <x:c r="I1001" s="22" t="n">
        <x:v>7.25</x:v>
      </x:c>
      <x:c r="J1001" t="str">
        <x:v>Worked</x:v>
      </x:c>
      <x:c r="K1001" t="str">
        <x:v>Employee 1569; home branch Thurrock; assigned role Operative Skilled | Deployment branch: Thurrock | Actual role: Operative Skilled | Jobs: 401983 | Customers: HSBC - Awaiting PO | Actual hours: 7.2; source records: 1</x:v>
      </x:c>
      <x:c r="L1001" t="str">
        <x:v>Include</x:v>
      </x:c>
      <x:c r="M1001"/>
      <x:c r="N1001"/>
    </x:row>
    <x:row r="1002">
      <x:c r="A1002" t="str">
        <x:v>J Stephenson|2026-05-05</x:v>
      </x:c>
      <x:c r="B1002" s="888" t="n">
        <x:v>46147</x:v>
      </x:c>
      <x:c r="C1002" t="str">
        <x:v>J Stephenson</x:v>
      </x:c>
      <x:c r="D1002" t="str">
        <x:v>Permanent</x:v>
      </x:c>
      <x:c r="E1002" t="str">
        <x:v>Thurrock</x:v>
      </x:c>
      <x:c r="F1002" t="str">
        <x:v>Operative Skilled</x:v>
      </x:c>
      <x:c r="G1002" t="str">
        <x:v>400588</x:v>
      </x:c>
      <x:c r="H1002" t="str">
        <x:v>Urbn UK Limited</x:v>
      </x:c>
      <x:c r="I1002" s="22" t="n">
        <x:v>10</x:v>
      </x:c>
      <x:c r="J1002" t="str">
        <x:v>Worked</x:v>
      </x:c>
      <x:c r="K1002" t="str">
        <x:v>Employee 1569; home branch Thurrock; assigned role Operative Skilled | Deployment branch: Thurrock | Actual role: Operative Porter | Jobs: 400588 | Customers: Urbn UK Limited | Actual hours: 10.0; source records: 1</x:v>
      </x:c>
      <x:c r="L1002" t="str">
        <x:v>Include</x:v>
      </x:c>
      <x:c r="M1002"/>
      <x:c r="N1002"/>
    </x:row>
    <x:row r="1003">
      <x:c r="A1003" t="str">
        <x:v>J Stephenson|2026-05-06</x:v>
      </x:c>
      <x:c r="B1003" s="888" t="n">
        <x:v>46148</x:v>
      </x:c>
      <x:c r="C1003" t="str">
        <x:v>J Stephenson</x:v>
      </x:c>
      <x:c r="D1003" t="str">
        <x:v>Permanent</x:v>
      </x:c>
      <x:c r="E1003" t="str">
        <x:v>Thurrock</x:v>
      </x:c>
      <x:c r="F1003" t="str">
        <x:v>Operative Skilled</x:v>
      </x:c>
      <x:c r="G1003" t="str">
        <x:v>402030</x:v>
      </x:c>
      <x:c r="H1003" t="str">
        <x:v>London Metropolitan University</x:v>
      </x:c>
      <x:c r="I1003" s="22" t="n">
        <x:v>7.5</x:v>
      </x:c>
      <x:c r="J1003" t="str">
        <x:v>Worked</x:v>
      </x:c>
      <x:c r="K1003" t="str">
        <x:v>Employee 1569; home branch Thurrock; assigned role Operative Skilled | Deployment branch: Thurrock | Actual role: Operative Porter | Jobs: 402030 | Customers: London Metropolitan University | Actual hours: 7.5; source records: 1</x:v>
      </x:c>
      <x:c r="L1003" t="str">
        <x:v>Include</x:v>
      </x:c>
      <x:c r="M1003"/>
      <x:c r="N1003"/>
    </x:row>
    <x:row r="1004">
      <x:c r="A1004" t="str">
        <x:v>J Stephenson|2026-05-07</x:v>
      </x:c>
      <x:c r="B1004" s="888" t="n">
        <x:v>46149</x:v>
      </x:c>
      <x:c r="C1004" t="str">
        <x:v>J Stephenson</x:v>
      </x:c>
      <x:c r="D1004" t="str">
        <x:v>Permanent</x:v>
      </x:c>
      <x:c r="E1004" t="str">
        <x:v>Thurrock</x:v>
      </x:c>
      <x:c r="F1004" t="str">
        <x:v>Operative Skilled</x:v>
      </x:c>
      <x:c r="G1004" t="str">
        <x:v>402009</x:v>
      </x:c>
      <x:c r="H1004" t="str">
        <x:v>London Metropolitan University</x:v>
      </x:c>
      <x:c r="I1004" s="22" t="n">
        <x:v>8.5</x:v>
      </x:c>
      <x:c r="J1004" t="str">
        <x:v>Worked</x:v>
      </x:c>
      <x:c r="K1004" t="str">
        <x:v>Employee 1569; home branch Thurrock; assigned role Operative Skilled | Deployment branch: Thurrock | Actual role: Operative Skilled | Jobs: 402009 | Customers: London Metropolitan University | Actual hours: 8.5; source records: 1</x:v>
      </x:c>
      <x:c r="L1004" t="str">
        <x:v>Include</x:v>
      </x:c>
      <x:c r="M1004"/>
      <x:c r="N1004"/>
    </x:row>
    <x:row r="1005">
      <x:c r="A1005" t="str">
        <x:v>J Stephenson|2026-05-08</x:v>
      </x:c>
      <x:c r="B1005" s="888" t="n">
        <x:v>46150</x:v>
      </x:c>
      <x:c r="C1005" t="str">
        <x:v>J Stephenson</x:v>
      </x:c>
      <x:c r="D1005" t="str">
        <x:v>Permanent</x:v>
      </x:c>
      <x:c r="E1005" t="str">
        <x:v>Thurrock</x:v>
      </x:c>
      <x:c r="F1005" t="str">
        <x:v>Operative Skilled</x:v>
      </x:c>
      <x:c r="G1005" t="str">
        <x:v>402106</x:v>
      </x:c>
      <x:c r="H1005" t="str">
        <x:v>Societe Generale</x:v>
      </x:c>
      <x:c r="I1005" s="22" t="n">
        <x:v>10</x:v>
      </x:c>
      <x:c r="J1005" t="str">
        <x:v>Worked</x:v>
      </x:c>
      <x:c r="K1005" t="str">
        <x:v>Employee 1569; home branch Thurrock; assigned role Operative Skilled | Deployment branch: Thurrock | Actual role: Operative Skilled | Jobs: 402106 | Customers: Societe Generale | Actual hours: 10.0; source records: 1</x:v>
      </x:c>
      <x:c r="L1005" t="str">
        <x:v>Include</x:v>
      </x:c>
      <x:c r="M1005"/>
      <x:c r="N1005"/>
    </x:row>
    <x:row r="1006">
      <x:c r="A1006" t="str">
        <x:v>J Stephenson|2026-05-09</x:v>
      </x:c>
      <x:c r="B1006" s="888" t="n">
        <x:v>46151</x:v>
      </x:c>
      <x:c r="C1006" t="str">
        <x:v>J Stephenson</x:v>
      </x:c>
      <x:c r="D1006" t="str">
        <x:v>Permanent</x:v>
      </x:c>
      <x:c r="E1006" t="str">
        <x:v>Thurrock</x:v>
      </x:c>
      <x:c r="F1006" t="str">
        <x:v>Operative Skilled</x:v>
      </x:c>
      <x:c r="G1006" t="str">
        <x:v>400315</x:v>
      </x:c>
      <x:c r="H1006" t="str">
        <x:v>Accenture UK Ltd</x:v>
      </x:c>
      <x:c r="I1006" s="22" t="n">
        <x:v>7</x:v>
      </x:c>
      <x:c r="J1006" t="str">
        <x:v>Worked</x:v>
      </x:c>
      <x:c r="K1006" t="str">
        <x:v>Employee 1569; home branch Thurrock; assigned role Operative Skilled | Deployment branch: Thurrock | Actual role: Operative Porter | Jobs: 400315 | Customers: Accenture UK Ltd | Actual hours: 7.0; source records: 1</x:v>
      </x:c>
      <x:c r="L1006" t="str">
        <x:v>Include</x:v>
      </x:c>
      <x:c r="M1006"/>
      <x:c r="N1006"/>
    </x:row>
    <x:row r="1007">
      <x:c r="A1007" t="str">
        <x:v>J Stephenson|2026-05-11</x:v>
      </x:c>
      <x:c r="B1007" s="888" t="n">
        <x:v>46153</x:v>
      </x:c>
      <x:c r="C1007" t="str">
        <x:v>J Stephenson</x:v>
      </x:c>
      <x:c r="D1007" t="str">
        <x:v>Permanent</x:v>
      </x:c>
      <x:c r="E1007" t="str">
        <x:v>Thurrock</x:v>
      </x:c>
      <x:c r="F1007" t="str">
        <x:v>Operative Skilled</x:v>
      </x:c>
      <x:c r="G1007" t="str">
        <x:v>402126</x:v>
      </x:c>
      <x:c r="H1007" t="str">
        <x:v>London Metropolitan University</x:v>
      </x:c>
      <x:c r="I1007" s="22" t="n">
        <x:v>7</x:v>
      </x:c>
      <x:c r="J1007" t="str">
        <x:v>Worked</x:v>
      </x:c>
      <x:c r="K1007" t="str">
        <x:v>Employee 1569; home branch Thurrock; assigned role Operative Skilled | Deployment branch: Thurrock | Actual role: Operative Skilled | Jobs: 402126 | Customers: London Metropolitan University | Actual hours: 7.0; source records: 1</x:v>
      </x:c>
      <x:c r="L1007" t="str">
        <x:v>Include</x:v>
      </x:c>
      <x:c r="M1007"/>
      <x:c r="N1007"/>
    </x:row>
    <x:row r="1008">
      <x:c r="A1008" t="str">
        <x:v>J Stephenson|2026-05-12</x:v>
      </x:c>
      <x:c r="B1008" s="888" t="n">
        <x:v>46154</x:v>
      </x:c>
      <x:c r="C1008" t="str">
        <x:v>J Stephenson</x:v>
      </x:c>
      <x:c r="D1008" t="str">
        <x:v>Permanent</x:v>
      </x:c>
      <x:c r="E1008" t="str">
        <x:v>Thurrock</x:v>
      </x:c>
      <x:c r="F1008" t="str">
        <x:v>Operative Skilled</x:v>
      </x:c>
      <x:c r="G1008" t="str">
        <x:v>400938</x:v>
      </x:c>
      <x:c r="H1008" t="str">
        <x:v>Knotel UK Ltd</x:v>
      </x:c>
      <x:c r="I1008" s="22" t="n">
        <x:v>10</x:v>
      </x:c>
      <x:c r="J1008" t="str">
        <x:v>Worked</x:v>
      </x:c>
      <x:c r="K1008" t="str">
        <x:v>Employee 1569; home branch Thurrock; assigned role Operative Skilled | Deployment branch: Thurrock | Actual role: Operative Skilled | Jobs: 400938 | Customers: Knotel UK Ltd | Actual hours: 10.0; source records: 1</x:v>
      </x:c>
      <x:c r="L1008" t="str">
        <x:v>Include</x:v>
      </x:c>
      <x:c r="M1008"/>
      <x:c r="N1008"/>
    </x:row>
    <x:row r="1009">
      <x:c r="A1009" t="str">
        <x:v>J Stephenson|2026-05-13</x:v>
      </x:c>
      <x:c r="B1009" s="888" t="n">
        <x:v>46155</x:v>
      </x:c>
      <x:c r="C1009" t="str">
        <x:v>J Stephenson</x:v>
      </x:c>
      <x:c r="D1009" t="str">
        <x:v>Permanent</x:v>
      </x:c>
      <x:c r="E1009" t="str">
        <x:v>Thurrock</x:v>
      </x:c>
      <x:c r="F1009" t="str">
        <x:v>Operative Skilled</x:v>
      </x:c>
      <x:c r="G1009" t="str">
        <x:v>400938</x:v>
      </x:c>
      <x:c r="H1009" t="str">
        <x:v>Knotel UK Ltd</x:v>
      </x:c>
      <x:c r="I1009" s="22" t="n">
        <x:v>8.75</x:v>
      </x:c>
      <x:c r="J1009" t="str">
        <x:v>Worked</x:v>
      </x:c>
      <x:c r="K1009" t="str">
        <x:v>Employee 1569; home branch Thurrock; assigned role Operative Skilled | Deployment branch: Thurrock | Actual role: Operative Skilled | Jobs: 400938 | Customers: Knotel UK Ltd | Actual hours: 8.8; source records: 1</x:v>
      </x:c>
      <x:c r="L1009" t="str">
        <x:v>Include</x:v>
      </x:c>
      <x:c r="M1009"/>
      <x:c r="N1009"/>
    </x:row>
    <x:row r="1010">
      <x:c r="A1010" t="str">
        <x:v>J Stephenson|2026-05-14</x:v>
      </x:c>
      <x:c r="B1010" s="888" t="n">
        <x:v>46156</x:v>
      </x:c>
      <x:c r="C1010" t="str">
        <x:v>J Stephenson</x:v>
      </x:c>
      <x:c r="D1010" t="str">
        <x:v>Permanent</x:v>
      </x:c>
      <x:c r="E1010" t="str">
        <x:v>Thurrock</x:v>
      </x:c>
      <x:c r="F1010" t="str">
        <x:v>Operative Skilled</x:v>
      </x:c>
      <x:c r="G1010" t="str">
        <x:v>402210</x:v>
      </x:c>
      <x:c r="H1010" t="str">
        <x:v>Cognizant</x:v>
      </x:c>
      <x:c r="I1010" s="22" t="n">
        <x:v>3</x:v>
      </x:c>
      <x:c r="J1010" t="str">
        <x:v>Worked</x:v>
      </x:c>
      <x:c r="K1010" t="str">
        <x:v>Employee 1569; home branch Thurrock; assigned role Operative Skilled | Deployment branch: Thurrock | Actual role: Operative Skilled | Jobs: 402210 | Customers: Cognizant | Actual hours: 3.0; source records: 1</x:v>
      </x:c>
      <x:c r="L1010" t="str">
        <x:v>Include</x:v>
      </x:c>
      <x:c r="M1010"/>
      <x:c r="N1010"/>
    </x:row>
    <x:row r="1011">
      <x:c r="A1011" t="str">
        <x:v>J Stephenson|2026-05-15</x:v>
      </x:c>
      <x:c r="B1011" s="888" t="n">
        <x:v>46157</x:v>
      </x:c>
      <x:c r="C1011" t="str">
        <x:v>J Stephenson</x:v>
      </x:c>
      <x:c r="D1011" t="str">
        <x:v>Permanent</x:v>
      </x:c>
      <x:c r="E1011" t="str">
        <x:v>Thurrock</x:v>
      </x:c>
      <x:c r="F1011" t="str">
        <x:v>Operative Skilled</x:v>
      </x:c>
      <x:c r="G1011" t="str">
        <x:v>402158</x:v>
      </x:c>
      <x:c r="H1011" t="str">
        <x:v>Societe Generale</x:v>
      </x:c>
      <x:c r="I1011" s="22" t="n">
        <x:v>8.5</x:v>
      </x:c>
      <x:c r="J1011" t="str">
        <x:v>Worked</x:v>
      </x:c>
      <x:c r="K1011" t="str">
        <x:v>Employee 1569; home branch Thurrock; assigned role Operative Skilled | Deployment branch: Thurrock | Actual role: Operative Skilled | Jobs: 402158 | Customers: Societe Generale | Actual hours: 8.5; source records: 1</x:v>
      </x:c>
      <x:c r="L1011" t="str">
        <x:v>Include</x:v>
      </x:c>
      <x:c r="M1011"/>
      <x:c r="N1011"/>
    </x:row>
    <x:row r="1012">
      <x:c r="A1012" t="str">
        <x:v>J Stephenson|2026-05-16</x:v>
      </x:c>
      <x:c r="B1012" s="888" t="n">
        <x:v>46158</x:v>
      </x:c>
      <x:c r="C1012" t="str">
        <x:v>J Stephenson</x:v>
      </x:c>
      <x:c r="D1012" t="str">
        <x:v>Permanent</x:v>
      </x:c>
      <x:c r="E1012" t="str">
        <x:v>Thurrock</x:v>
      </x:c>
      <x:c r="F1012" t="str">
        <x:v>Operative Skilled</x:v>
      </x:c>
      <x:c r="G1012" t="str">
        <x:v>402144</x:v>
      </x:c>
      <x:c r="H1012" t="str">
        <x:v>Bloomberg</x:v>
      </x:c>
      <x:c r="I1012" s="22" t="n">
        <x:v>8.5</x:v>
      </x:c>
      <x:c r="J1012" t="str">
        <x:v>Worked</x:v>
      </x:c>
      <x:c r="K1012" t="str">
        <x:v>Employee 1569; home branch Thurrock; assigned role Operative Skilled | Deployment branch: Thurrock | Actual role: Operative Skilled | Jobs: 402144 | Customers: Bloomberg | Actual hours: 8.5; source records: 1</x:v>
      </x:c>
      <x:c r="L1012" t="str">
        <x:v>Include</x:v>
      </x:c>
      <x:c r="M1012"/>
      <x:c r="N1012"/>
    </x:row>
    <x:row r="1013">
      <x:c r="A1013" t="str">
        <x:v>J Stephenson|2026-05-17</x:v>
      </x:c>
      <x:c r="B1013" s="888" t="n">
        <x:v>46159</x:v>
      </x:c>
      <x:c r="C1013" t="str">
        <x:v>J Stephenson</x:v>
      </x:c>
      <x:c r="D1013" t="str">
        <x:v>Permanent</x:v>
      </x:c>
      <x:c r="E1013" t="str">
        <x:v>Thurrock</x:v>
      </x:c>
      <x:c r="F1013" t="str">
        <x:v>Operative Skilled</x:v>
      </x:c>
      <x:c r="G1013" t="str">
        <x:v>402144</x:v>
      </x:c>
      <x:c r="H1013" t="str">
        <x:v>Bloomberg</x:v>
      </x:c>
      <x:c r="I1013" s="22" t="n">
        <x:v>8.5</x:v>
      </x:c>
      <x:c r="J1013" t="str">
        <x:v>Worked</x:v>
      </x:c>
      <x:c r="K1013" t="str">
        <x:v>Employee 1569; home branch Thurrock; assigned role Operative Skilled | Deployment branch: Thurrock | Actual role: Operative Skilled | Jobs: 402144 | Customers: Bloomberg | Actual hours: 8.5; source records: 1</x:v>
      </x:c>
      <x:c r="L1013" t="str">
        <x:v>Include</x:v>
      </x:c>
      <x:c r="M1013"/>
      <x:c r="N1013"/>
    </x:row>
    <x:row r="1014">
      <x:c r="A1014" t="str">
        <x:v>J Stephenson|2026-05-18</x:v>
      </x:c>
      <x:c r="B1014" s="888" t="n">
        <x:v>46160</x:v>
      </x:c>
      <x:c r="C1014" t="str">
        <x:v>J Stephenson</x:v>
      </x:c>
      <x:c r="D1014" t="str">
        <x:v>Permanent</x:v>
      </x:c>
      <x:c r="E1014" t="str">
        <x:v>Thurrock</x:v>
      </x:c>
      <x:c r="F1014" t="str">
        <x:v>Operative Skilled</x:v>
      </x:c>
      <x:c r="G1014" t="str">
        <x:v>402144</x:v>
      </x:c>
      <x:c r="H1014" t="str">
        <x:v>Bloomberg</x:v>
      </x:c>
      <x:c r="I1014" s="22" t="n">
        <x:v>8.5</x:v>
      </x:c>
      <x:c r="J1014" t="str">
        <x:v>Worked</x:v>
      </x:c>
      <x:c r="K1014" t="str">
        <x:v>Employee 1569; home branch Thurrock; assigned role Operative Skilled | Deployment branch: Thurrock | Actual role: Operative Skilled | Jobs: 402144 | Customers: Bloomberg | Actual hours: 8.5; source records: 1</x:v>
      </x:c>
      <x:c r="L1014" t="str">
        <x:v>Include</x:v>
      </x:c>
      <x:c r="M1014"/>
      <x:c r="N1014"/>
    </x:row>
    <x:row r="1015">
      <x:c r="A1015" t="str">
        <x:v>J Stephenson|2026-05-19</x:v>
      </x:c>
      <x:c r="B1015" s="888" t="n">
        <x:v>46161</x:v>
      </x:c>
      <x:c r="C1015" t="str">
        <x:v>J Stephenson</x:v>
      </x:c>
      <x:c r="D1015" t="str">
        <x:v>Permanent</x:v>
      </x:c>
      <x:c r="E1015" t="str">
        <x:v>Thurrock</x:v>
      </x:c>
      <x:c r="F1015" t="str">
        <x:v>Operative Skilled</x:v>
      </x:c>
      <x:c r="G1015" t="str">
        <x:v>402158</x:v>
      </x:c>
      <x:c r="H1015" t="str">
        <x:v>Societe Generale</x:v>
      </x:c>
      <x:c r="I1015" s="22" t="n">
        <x:v>9.5</x:v>
      </x:c>
      <x:c r="J1015" t="str">
        <x:v>Worked</x:v>
      </x:c>
      <x:c r="K1015" t="str">
        <x:v>Employee 1569; home branch Thurrock; assigned role Operative Skilled | Deployment branch: Thurrock | Actual role: Operative Skilled | Jobs: 402158 | Customers: Societe Generale | Actual hours: 9.5; source records: 1</x:v>
      </x:c>
      <x:c r="L1015" t="str">
        <x:v>Include</x:v>
      </x:c>
      <x:c r="M1015"/>
      <x:c r="N1015"/>
    </x:row>
    <x:row r="1016">
      <x:c r="A1016" t="str">
        <x:v>J Stephenson|2026-05-20</x:v>
      </x:c>
      <x:c r="B1016" s="888" t="n">
        <x:v>46162</x:v>
      </x:c>
      <x:c r="C1016" t="str">
        <x:v>J Stephenson</x:v>
      </x:c>
      <x:c r="D1016" t="str">
        <x:v>Permanent</x:v>
      </x:c>
      <x:c r="E1016" t="str">
        <x:v>Thurrock</x:v>
      </x:c>
      <x:c r="F1016" t="str">
        <x:v>Operative Skilled</x:v>
      </x:c>
      <x:c r="G1016" t="str">
        <x:v>401755</x:v>
      </x:c>
      <x:c r="H1016" t="str">
        <x:v>UBS Europe SE Luxembourg</x:v>
      </x:c>
      <x:c r="I1016" s="22" t="n">
        <x:v>8.5</x:v>
      </x:c>
      <x:c r="J1016" t="str">
        <x:v>Worked</x:v>
      </x:c>
      <x:c r="K1016" t="str">
        <x:v>Employee 1569; home branch Thurrock; assigned role Operative Skilled | Deployment branch: Thurrock | Actual role: Operative Porter | Jobs: 401755 | Customers: UBS Europe SE Luxembourg | Actual hours: 8.5; source records: 1</x:v>
      </x:c>
      <x:c r="L1016" t="str">
        <x:v>Include</x:v>
      </x:c>
      <x:c r="M1016"/>
      <x:c r="N1016"/>
    </x:row>
    <x:row r="1017">
      <x:c r="A1017" t="str">
        <x:v>J Stephenson|2026-05-21</x:v>
      </x:c>
      <x:c r="B1017" s="888" t="n">
        <x:v>46163</x:v>
      </x:c>
      <x:c r="C1017" t="str">
        <x:v>J Stephenson</x:v>
      </x:c>
      <x:c r="D1017" t="str">
        <x:v>Permanent</x:v>
      </x:c>
      <x:c r="E1017" t="str">
        <x:v>Thurrock</x:v>
      </x:c>
      <x:c r="F1017" t="str">
        <x:v>Operative Skilled</x:v>
      </x:c>
      <x:c r="G1017" t="str">
        <x:v>401755</x:v>
      </x:c>
      <x:c r="H1017" t="str">
        <x:v>UBS Europe SE Luxembourg</x:v>
      </x:c>
      <x:c r="I1017" s="22" t="n">
        <x:v>8.5</x:v>
      </x:c>
      <x:c r="J1017" t="str">
        <x:v>Worked</x:v>
      </x:c>
      <x:c r="K1017" t="str">
        <x:v>Employee 1569; home branch Thurrock; assigned role Operative Skilled | Deployment branch: Thurrock | Actual role: Operative Porter | Jobs: 401755 | Customers: UBS Europe SE Luxembourg | Actual hours: 8.5; source records: 1</x:v>
      </x:c>
      <x:c r="L1017" t="str">
        <x:v>Include</x:v>
      </x:c>
      <x:c r="M1017"/>
      <x:c r="N1017"/>
    </x:row>
    <x:row r="1018">
      <x:c r="A1018" t="str">
        <x:v>J Stephenson|2026-05-22</x:v>
      </x:c>
      <x:c r="B1018" s="888" t="n">
        <x:v>46164</x:v>
      </x:c>
      <x:c r="C1018" t="str">
        <x:v>J Stephenson</x:v>
      </x:c>
      <x:c r="D1018" t="str">
        <x:v>Permanent</x:v>
      </x:c>
      <x:c r="E1018" t="str">
        <x:v>Thurrock</x:v>
      </x:c>
      <x:c r="F1018" t="str">
        <x:v>Operative Skilled</x:v>
      </x:c>
      <x:c r="G1018" t="str">
        <x:v>401755</x:v>
      </x:c>
      <x:c r="H1018" t="str">
        <x:v>UBS Europe SE Luxembourg</x:v>
      </x:c>
      <x:c r="I1018" s="22" t="n">
        <x:v>17</x:v>
      </x:c>
      <x:c r="J1018" t="str">
        <x:v>Worked</x:v>
      </x:c>
      <x:c r="K1018" t="str">
        <x:v>Employee 1569; home branch Thurrock; assigned role Operative Skilled | Deployment branch: Thurrock | Actual role: Operative Porter | Jobs: 401755 | Customers: UBS Europe SE Luxembourg | Actual hours: 17.0; source records: 1</x:v>
      </x:c>
      <x:c r="L1018" t="str">
        <x:v>Include</x:v>
      </x:c>
      <x:c r="M1018"/>
      <x:c r="N1018"/>
    </x:row>
    <x:row r="1019">
      <x:c r="A1019" t="str">
        <x:v>J Stephenson|2026-05-23</x:v>
      </x:c>
      <x:c r="B1019" s="888" t="n">
        <x:v>46165</x:v>
      </x:c>
      <x:c r="C1019" t="str">
        <x:v>J Stephenson</x:v>
      </x:c>
      <x:c r="D1019" t="str">
        <x:v>Permanent</x:v>
      </x:c>
      <x:c r="E1019" t="str">
        <x:v>Thurrock</x:v>
      </x:c>
      <x:c r="F1019" t="str">
        <x:v>Operative Skilled</x:v>
      </x:c>
      <x:c r="G1019" t="str">
        <x:v>401755</x:v>
      </x:c>
      <x:c r="H1019" t="str">
        <x:v>UBS Europe SE Luxembourg</x:v>
      </x:c>
      <x:c r="I1019" s="22" t="n">
        <x:v>8.5</x:v>
      </x:c>
      <x:c r="J1019" t="str">
        <x:v>Worked</x:v>
      </x:c>
      <x:c r="K1019" t="str">
        <x:v>Employee 1569; home branch Thurrock; assigned role Operative Skilled | Deployment branch: Thurrock | Actual role: Operative Porter | Jobs: 401755 | Customers: UBS Europe SE Luxembourg | Actual hours: 8.5; source records: 1</x:v>
      </x:c>
      <x:c r="L1019" t="str">
        <x:v>Include</x:v>
      </x:c>
      <x:c r="M1019"/>
      <x:c r="N1019"/>
    </x:row>
    <x:row r="1020">
      <x:c r="A1020" t="str">
        <x:v>J Stephenson|2026-05-24</x:v>
      </x:c>
      <x:c r="B1020" s="888" t="n">
        <x:v>46166</x:v>
      </x:c>
      <x:c r="C1020" t="str">
        <x:v>J Stephenson</x:v>
      </x:c>
      <x:c r="D1020" t="str">
        <x:v>Permanent</x:v>
      </x:c>
      <x:c r="E1020" t="str">
        <x:v>Thurrock</x:v>
      </x:c>
      <x:c r="F1020" t="str">
        <x:v>Operative Skilled</x:v>
      </x:c>
      <x:c r="G1020" t="str">
        <x:v>401755</x:v>
      </x:c>
      <x:c r="H1020" t="str">
        <x:v>UBS Europe SE Luxembourg</x:v>
      </x:c>
      <x:c r="I1020" s="22" t="n">
        <x:v>8.5</x:v>
      </x:c>
      <x:c r="J1020" t="str">
        <x:v>Worked</x:v>
      </x:c>
      <x:c r="K1020" t="str">
        <x:v>Employee 1569; home branch Thurrock; assigned role Operative Skilled | Deployment branch: Thurrock | Actual role: Operative Porter | Jobs: 401755 | Customers: UBS Europe SE Luxembourg | Actual hours: 8.5; source records: 1</x:v>
      </x:c>
      <x:c r="L1020" t="str">
        <x:v>Include</x:v>
      </x:c>
      <x:c r="M1020"/>
      <x:c r="N1020"/>
    </x:row>
    <x:row r="1021">
      <x:c r="A1021" t="str">
        <x:v>J Stephenson|2026-05-26</x:v>
      </x:c>
      <x:c r="B1021" s="888" t="n">
        <x:v>46168</x:v>
      </x:c>
      <x:c r="C1021" t="str">
        <x:v>J Stephenson</x:v>
      </x:c>
      <x:c r="D1021" t="str">
        <x:v>Permanent</x:v>
      </x:c>
      <x:c r="E1021" t="str">
        <x:v>Thurrock</x:v>
      </x:c>
      <x:c r="F1021" t="str">
        <x:v>Operative Skilled</x:v>
      </x:c>
      <x:c r="G1021" t="str">
        <x:v>402264</x:v>
      </x:c>
      <x:c r="H1021" t="str">
        <x:v>AlixPartners LLP</x:v>
      </x:c>
      <x:c r="I1021" s="22" t="n">
        <x:v>9</x:v>
      </x:c>
      <x:c r="J1021" t="str">
        <x:v>Worked</x:v>
      </x:c>
      <x:c r="K1021" t="str">
        <x:v>Employee 1569; home branch Thurrock; assigned role Operative Skilled | Deployment branch: Thurrock | Actual role: Operative Skilled | Jobs: 402264 | Customers: AlixPartners LLP | Actual hours: 9.0; source records: 1</x:v>
      </x:c>
      <x:c r="L1021" t="str">
        <x:v>Include</x:v>
      </x:c>
      <x:c r="M1021"/>
      <x:c r="N1021"/>
    </x:row>
    <x:row r="1022">
      <x:c r="A1022" t="str">
        <x:v>J Stephenson|2026-05-27</x:v>
      </x:c>
      <x:c r="B1022" s="888" t="n">
        <x:v>46169</x:v>
      </x:c>
      <x:c r="C1022" t="str">
        <x:v>J Stephenson</x:v>
      </x:c>
      <x:c r="D1022" t="str">
        <x:v>Permanent</x:v>
      </x:c>
      <x:c r="E1022" t="str">
        <x:v>Thurrock</x:v>
      </x:c>
      <x:c r="F1022" t="str">
        <x:v>Operative Skilled</x:v>
      </x:c>
      <x:c r="G1022" t="str">
        <x:v>402264</x:v>
      </x:c>
      <x:c r="H1022" t="str">
        <x:v>AlixPartners LLP</x:v>
      </x:c>
      <x:c r="I1022" s="22" t="n">
        <x:v>11.5</x:v>
      </x:c>
      <x:c r="J1022" t="str">
        <x:v>Worked</x:v>
      </x:c>
      <x:c r="K1022" t="str">
        <x:v>Employee 1569; home branch Thurrock; assigned role Operative Skilled | Deployment branch: Thurrock | Actual role: Operative Skilled | Jobs: 402264 | Customers: AlixPartners LLP | Actual hours: 11.5; source records: 1</x:v>
      </x:c>
      <x:c r="L1022" t="str">
        <x:v>Include</x:v>
      </x:c>
      <x:c r="M1022"/>
      <x:c r="N1022"/>
    </x:row>
    <x:row r="1023">
      <x:c r="A1023" t="str">
        <x:v>J Stephenson|2026-05-28</x:v>
      </x:c>
      <x:c r="B1023" s="888" t="n">
        <x:v>46170</x:v>
      </x:c>
      <x:c r="C1023" t="str">
        <x:v>J Stephenson</x:v>
      </x:c>
      <x:c r="D1023" t="str">
        <x:v>Permanent</x:v>
      </x:c>
      <x:c r="E1023" t="str">
        <x:v>Thurrock</x:v>
      </x:c>
      <x:c r="F1023" t="str">
        <x:v>Operative Skilled</x:v>
      </x:c>
      <x:c r="G1023" t="str">
        <x:v>402264</x:v>
      </x:c>
      <x:c r="H1023" t="str">
        <x:v>AlixPartners LLP</x:v>
      </x:c>
      <x:c r="I1023" s="22" t="n">
        <x:v>9</x:v>
      </x:c>
      <x:c r="J1023" t="str">
        <x:v>Worked</x:v>
      </x:c>
      <x:c r="K1023" t="str">
        <x:v>Employee 1569; home branch Thurrock; assigned role Operative Skilled | Deployment branch: Thurrock | Actual role: Operative Skilled | Jobs: 402264 | Customers: AlixPartners LLP | Actual hours: 9.0; source records: 1</x:v>
      </x:c>
      <x:c r="L1023" t="str">
        <x:v>Include</x:v>
      </x:c>
      <x:c r="M1023"/>
      <x:c r="N1023"/>
    </x:row>
    <x:row r="1024">
      <x:c r="A1024" t="str">
        <x:v>J Stephenson|2026-05-29</x:v>
      </x:c>
      <x:c r="B1024" s="888" t="n">
        <x:v>46171</x:v>
      </x:c>
      <x:c r="C1024" t="str">
        <x:v>J Stephenson</x:v>
      </x:c>
      <x:c r="D1024" t="str">
        <x:v>Permanent</x:v>
      </x:c>
      <x:c r="E1024" t="str">
        <x:v>Thurrock</x:v>
      </x:c>
      <x:c r="F1024" t="str">
        <x:v>Operative Skilled</x:v>
      </x:c>
      <x:c r="G1024" t="str">
        <x:v>401761, 402507</x:v>
      </x:c>
      <x:c r="H1024" t="str">
        <x:v>HSBC - BAU May; Societe Generale</x:v>
      </x:c>
      <x:c r="I1024" s="22" t="n">
        <x:v>14.5</x:v>
      </x:c>
      <x:c r="J1024" t="str">
        <x:v>Worked — 2 records</x:v>
      </x:c>
      <x:c r="K1024" t="str">
        <x:v>Employee 1569; home branch Thurrock; assigned role Operative Skilled | Deployment branch: Thurrock | Actual role: Operative Porter | Jobs: 401761, 402507 | Customers: HSBC - BAU May; Societe Generale | Actual hours: 14.5; source records: 2</x:v>
      </x:c>
      <x:c r="L1024" t="str">
        <x:v>Include</x:v>
      </x:c>
      <x:c r="M1024"/>
      <x:c r="N1024"/>
    </x:row>
    <x:row r="1025">
      <x:c r="A1025" t="str">
        <x:v>J Stephenson|2026-05-30</x:v>
      </x:c>
      <x:c r="B1025" s="888" t="n">
        <x:v>46172</x:v>
      </x:c>
      <x:c r="C1025" t="str">
        <x:v>J Stephenson</x:v>
      </x:c>
      <x:c r="D1025" t="str">
        <x:v>Permanent</x:v>
      </x:c>
      <x:c r="E1025" t="str">
        <x:v>Thurrock</x:v>
      </x:c>
      <x:c r="F1025" t="str">
        <x:v>Operative Skilled</x:v>
      </x:c>
      <x:c r="G1025" t="str">
        <x:v>402365</x:v>
      </x:c>
      <x:c r="H1025" t="str">
        <x:v>F-Prime Capital</x:v>
      </x:c>
      <x:c r="I1025" s="22" t="n">
        <x:v>5</x:v>
      </x:c>
      <x:c r="J1025" t="str">
        <x:v>Worked</x:v>
      </x:c>
      <x:c r="K1025" t="str">
        <x:v>Employee 1569; home branch Thurrock; assigned role Operative Skilled | Deployment branch: Thurrock | Actual role: Operative Skilled | Jobs: 402365 | Customers: F-Prime Capital | Actual hours: 5.0; source records: 1</x:v>
      </x:c>
      <x:c r="L1025" t="str">
        <x:v>Include</x:v>
      </x:c>
      <x:c r="M1025"/>
      <x:c r="N1025"/>
    </x:row>
    <x:row r="1026">
      <x:c r="A1026" t="str">
        <x:v>J. Richardson|2026-05-01</x:v>
      </x:c>
      <x:c r="B1026" s="888" t="n">
        <x:v>46143</x:v>
      </x:c>
      <x:c r="C1026" t="str">
        <x:v>J. Richardson</x:v>
      </x:c>
      <x:c r="D1026" t="str">
        <x:v>Permanent</x:v>
      </x:c>
      <x:c r="E1026" t="str">
        <x:v>Thurrock</x:v>
      </x:c>
      <x:c r="F1026" t="str">
        <x:v>Operative Porter</x:v>
      </x:c>
      <x:c r="G1026" t="str">
        <x:v>399451J</x:v>
      </x:c>
      <x:c r="H1026" t="str">
        <x:v>Royal Borough of Kensington and Chelsea</x:v>
      </x:c>
      <x:c r="I1026" s="22" t="n">
        <x:v>8</x:v>
      </x:c>
      <x:c r="J1026" t="str">
        <x:v>Worked</x:v>
      </x:c>
      <x:c r="K1026" t="str">
        <x:v>Employee 1373; home branch Thurrock; assigned role Operative Porter | Deployment branch: Croydon | Actual role: Operative Porter | Jobs: 399451J | Customers: Royal Borough of Kensington and Chelsea | Actual hours: 8.0; source records: 1</x:v>
      </x:c>
      <x:c r="L1026" t="str">
        <x:v>Include</x:v>
      </x:c>
      <x:c r="M1026"/>
      <x:c r="N1026"/>
    </x:row>
    <x:row r="1027">
      <x:c r="A1027" t="str">
        <x:v>J. Richardson|2026-05-02</x:v>
      </x:c>
      <x:c r="B1027" s="888" t="n">
        <x:v>46144</x:v>
      </x:c>
      <x:c r="C1027" t="str">
        <x:v>J. Richardson</x:v>
      </x:c>
      <x:c r="D1027" t="str">
        <x:v>Permanent</x:v>
      </x:c>
      <x:c r="E1027" t="str">
        <x:v>Thurrock</x:v>
      </x:c>
      <x:c r="F1027" t="str">
        <x:v>Operative Porter</x:v>
      </x:c>
      <x:c r="G1027" t="str">
        <x:v>401971</x:v>
      </x:c>
      <x:c r="H1027" t="str">
        <x:v>Bloomberg</x:v>
      </x:c>
      <x:c r="I1027" s="22" t="n">
        <x:v>9.5</x:v>
      </x:c>
      <x:c r="J1027" t="str">
        <x:v>Worked</x:v>
      </x:c>
      <x:c r="K1027" t="str">
        <x:v>Employee 1373; home branch Thurrock; assigned role Operative Porter | Deployment branch: Thurrock | Actual role: Operative Porter | Jobs: 401971 | Customers: Bloomberg | Actual hours: 9.5; source records: 1</x:v>
      </x:c>
      <x:c r="L1027" t="str">
        <x:v>Include</x:v>
      </x:c>
      <x:c r="M1027"/>
      <x:c r="N1027"/>
    </x:row>
    <x:row r="1028">
      <x:c r="A1028" t="str">
        <x:v>J. Richardson|2026-05-03</x:v>
      </x:c>
      <x:c r="B1028" s="888" t="n">
        <x:v>46145</x:v>
      </x:c>
      <x:c r="C1028" t="str">
        <x:v>J. Richardson</x:v>
      </x:c>
      <x:c r="D1028" t="str">
        <x:v>Permanent</x:v>
      </x:c>
      <x:c r="E1028" t="str">
        <x:v>Thurrock</x:v>
      </x:c>
      <x:c r="F1028" t="str">
        <x:v>Operative Porter</x:v>
      </x:c>
      <x:c r="G1028" t="str">
        <x:v>401913</x:v>
      </x:c>
      <x:c r="H1028" t="str">
        <x:v>BNP Paribas Limited</x:v>
      </x:c>
      <x:c r="I1028" s="22" t="n">
        <x:v>9.5</x:v>
      </x:c>
      <x:c r="J1028" t="str">
        <x:v>Worked</x:v>
      </x:c>
      <x:c r="K1028" t="str">
        <x:v>Employee 1373; home branch Thurrock; assigned role Operative Porter | Deployment branch: Thurrock | Actual role: Operative Porter | Jobs: 401913 | Customers: BNP Paribas Limited | Actual hours: 9.5; source records: 1</x:v>
      </x:c>
      <x:c r="L1028" t="str">
        <x:v>Include</x:v>
      </x:c>
      <x:c r="M1028"/>
      <x:c r="N1028"/>
    </x:row>
    <x:row r="1029">
      <x:c r="A1029" t="str">
        <x:v>J. Richardson|2026-05-05</x:v>
      </x:c>
      <x:c r="B1029" s="888" t="n">
        <x:v>46147</x:v>
      </x:c>
      <x:c r="C1029" t="str">
        <x:v>J. Richardson</x:v>
      </x:c>
      <x:c r="D1029" t="str">
        <x:v>Permanent</x:v>
      </x:c>
      <x:c r="E1029" t="str">
        <x:v>Thurrock</x:v>
      </x:c>
      <x:c r="F1029" t="str">
        <x:v>Operative Porter</x:v>
      </x:c>
      <x:c r="G1029" t="str">
        <x:v>401979</x:v>
      </x:c>
      <x:c r="H1029" t="str">
        <x:v>Shawbrook Bank Ltd</x:v>
      </x:c>
      <x:c r="I1029" s="22" t="n">
        <x:v>10</x:v>
      </x:c>
      <x:c r="J1029" t="str">
        <x:v>Worked</x:v>
      </x:c>
      <x:c r="K1029" t="str">
        <x:v>Employee 1373; home branch Thurrock; assigned role Operative Porter | Deployment branch: Glasgow | Actual role: Operative Porter | Jobs: 401979 | Customers: Shawbrook Bank Ltd | Actual hours: 10.0; source records: 1</x:v>
      </x:c>
      <x:c r="L1029" t="str">
        <x:v>Include</x:v>
      </x:c>
      <x:c r="M1029"/>
      <x:c r="N1029"/>
    </x:row>
    <x:row r="1030">
      <x:c r="A1030" t="str">
        <x:v>J. Richardson|2026-05-06</x:v>
      </x:c>
      <x:c r="B1030" s="888" t="n">
        <x:v>46148</x:v>
      </x:c>
      <x:c r="C1030" t="str">
        <x:v>J. Richardson</x:v>
      </x:c>
      <x:c r="D1030" t="str">
        <x:v>Permanent</x:v>
      </x:c>
      <x:c r="E1030" t="str">
        <x:v>Thurrock</x:v>
      </x:c>
      <x:c r="F1030" t="str">
        <x:v>Operative Porter</x:v>
      </x:c>
      <x:c r="G1030" t="str">
        <x:v>401433</x:v>
      </x:c>
      <x:c r="H1030" t="str">
        <x:v>Restore – Doc Management</x:v>
      </x:c>
      <x:c r="I1030" s="22" t="n">
        <x:v>10</x:v>
      </x:c>
      <x:c r="J1030" t="str">
        <x:v>Worked</x:v>
      </x:c>
      <x:c r="K1030" t="str">
        <x:v>Employee 1373; home branch Thurrock; assigned role Operative Porter | Deployment branch: Thurrock | Actual role: Operative Porter | Jobs: 401433 | Customers: Restore – Doc Management | Actual hours: 10.0; source records: 1</x:v>
      </x:c>
      <x:c r="L1030" t="str">
        <x:v>Include</x:v>
      </x:c>
      <x:c r="M1030"/>
      <x:c r="N1030"/>
    </x:row>
    <x:row r="1031">
      <x:c r="A1031" t="str">
        <x:v>J. Richardson|2026-05-07</x:v>
      </x:c>
      <x:c r="B1031" s="888" t="n">
        <x:v>46149</x:v>
      </x:c>
      <x:c r="C1031" t="str">
        <x:v>J. Richardson</x:v>
      </x:c>
      <x:c r="D1031" t="str">
        <x:v>Permanent</x:v>
      </x:c>
      <x:c r="E1031" t="str">
        <x:v>Thurrock</x:v>
      </x:c>
      <x:c r="F1031" t="str">
        <x:v>Operative Porter</x:v>
      </x:c>
      <x:c r="G1031" t="str">
        <x:v>398532</x:v>
      </x:c>
      <x:c r="H1031" t="str">
        <x:v>Southwark Local Elections 2026</x:v>
      </x:c>
      <x:c r="I1031" s="22" t="n">
        <x:v>7.5</x:v>
      </x:c>
      <x:c r="J1031" t="str">
        <x:v>Worked</x:v>
      </x:c>
      <x:c r="K1031" t="str">
        <x:v>Employee 1373; home branch Thurrock; assigned role Operative Porter | Deployment branch: Croydon | Actual role: Operative Porter | Jobs: 398532 | Customers: Southwark Local Elections 2026 | Actual hours: 7.5; source records: 1</x:v>
      </x:c>
      <x:c r="L1031" t="str">
        <x:v>Include</x:v>
      </x:c>
      <x:c r="M1031"/>
      <x:c r="N1031"/>
    </x:row>
    <x:row r="1032">
      <x:c r="A1032" t="str">
        <x:v>J. Richardson|2026-05-08</x:v>
      </x:c>
      <x:c r="B1032" s="888" t="n">
        <x:v>46150</x:v>
      </x:c>
      <x:c r="C1032" t="str">
        <x:v>J. Richardson</x:v>
      </x:c>
      <x:c r="D1032" t="str">
        <x:v>Permanent</x:v>
      </x:c>
      <x:c r="E1032" t="str">
        <x:v>Thurrock</x:v>
      </x:c>
      <x:c r="F1032" t="str">
        <x:v>Operative Porter</x:v>
      </x:c>
      <x:c r="G1032" t="str">
        <x:v>398532</x:v>
      </x:c>
      <x:c r="H1032" t="str">
        <x:v>Southwark Local Elections 2026</x:v>
      </x:c>
      <x:c r="I1032" s="22" t="n">
        <x:v>9.5</x:v>
      </x:c>
      <x:c r="J1032" t="str">
        <x:v>Worked</x:v>
      </x:c>
      <x:c r="K1032" t="str">
        <x:v>Employee 1373; home branch Thurrock; assigned role Operative Porter | Deployment branch: Croydon | Actual role: Operative Porter | Jobs: 398532 | Customers: Southwark Local Elections 2026 | Actual hours: 9.5; source records: 1</x:v>
      </x:c>
      <x:c r="L1032" t="str">
        <x:v>Include</x:v>
      </x:c>
      <x:c r="M1032"/>
      <x:c r="N1032"/>
    </x:row>
    <x:row r="1033">
      <x:c r="A1033" t="str">
        <x:v>J. Richardson|2026-05-09</x:v>
      </x:c>
      <x:c r="B1033" s="888" t="n">
        <x:v>46151</x:v>
      </x:c>
      <x:c r="C1033" t="str">
        <x:v>J. Richardson</x:v>
      </x:c>
      <x:c r="D1033" t="str">
        <x:v>Permanent</x:v>
      </x:c>
      <x:c r="E1033" t="str">
        <x:v>Thurrock</x:v>
      </x:c>
      <x:c r="F1033" t="str">
        <x:v>Operative Porter</x:v>
      </x:c>
      <x:c r="G1033" t="str">
        <x:v>402083</x:v>
      </x:c>
      <x:c r="H1033" t="str">
        <x:v>BNP Paribas Limited</x:v>
      </x:c>
      <x:c r="I1033" s="22" t="n">
        <x:v>8</x:v>
      </x:c>
      <x:c r="J1033" t="str">
        <x:v>Worked</x:v>
      </x:c>
      <x:c r="K1033" t="str">
        <x:v>Employee 1373; home branch Thurrock; assigned role Operative Porter | Deployment branch: Thurrock | Actual role: Operative Porter | Jobs: 402083 | Customers: BNP Paribas Limited | Actual hours: 8.0; source records: 1</x:v>
      </x:c>
      <x:c r="L1033" t="str">
        <x:v>Include</x:v>
      </x:c>
      <x:c r="M1033"/>
      <x:c r="N1033"/>
    </x:row>
    <x:row r="1034">
      <x:c r="A1034" t="str">
        <x:v>J. Richardson|2026-05-11</x:v>
      </x:c>
      <x:c r="B1034" s="888" t="n">
        <x:v>46153</x:v>
      </x:c>
      <x:c r="C1034" t="str">
        <x:v>J. Richardson</x:v>
      </x:c>
      <x:c r="D1034" t="str">
        <x:v>Permanent</x:v>
      </x:c>
      <x:c r="E1034" t="str">
        <x:v>Thurrock</x:v>
      </x:c>
      <x:c r="F1034" t="str">
        <x:v>Operative Porter</x:v>
      </x:c>
      <x:c r="G1034" t="str">
        <x:v>397246</x:v>
      </x:c>
      <x:c r="H1034" t="str">
        <x:v>Ministry of Defence</x:v>
      </x:c>
      <x:c r="I1034" s="22" t="n">
        <x:v>9.5</x:v>
      </x:c>
      <x:c r="J1034" t="str">
        <x:v>Worked</x:v>
      </x:c>
      <x:c r="K1034" t="str">
        <x:v>Employee 1373; home branch Thurrock; assigned role Operative Porter | Deployment branch: Thurrock | Actual role: Operative Porter | Jobs: 397246 | Customers: Ministry of Defence | Actual hours: 9.5; source records: 1</x:v>
      </x:c>
      <x:c r="L1034" t="str">
        <x:v>Include</x:v>
      </x:c>
      <x:c r="M1034"/>
      <x:c r="N1034"/>
    </x:row>
    <x:row r="1035">
      <x:c r="A1035" t="str">
        <x:v>J. Richardson|2026-05-12</x:v>
      </x:c>
      <x:c r="B1035" s="888" t="n">
        <x:v>46154</x:v>
      </x:c>
      <x:c r="C1035" t="str">
        <x:v>J. Richardson</x:v>
      </x:c>
      <x:c r="D1035" t="str">
        <x:v>Permanent</x:v>
      </x:c>
      <x:c r="E1035" t="str">
        <x:v>Thurrock</x:v>
      </x:c>
      <x:c r="F1035" t="str">
        <x:v>Operative Porter</x:v>
      </x:c>
      <x:c r="G1035" t="str">
        <x:v>397246</x:v>
      </x:c>
      <x:c r="H1035" t="str">
        <x:v>Ministry of Defence</x:v>
      </x:c>
      <x:c r="I1035" s="22" t="n">
        <x:v>9</x:v>
      </x:c>
      <x:c r="J1035" t="str">
        <x:v>Worked</x:v>
      </x:c>
      <x:c r="K1035" t="str">
        <x:v>Employee 1373; home branch Thurrock; assigned role Operative Porter | Deployment branch: Thurrock | Actual role: Operative Porter | Jobs: 397246 | Customers: Ministry of Defence | Actual hours: 9.0; source records: 1</x:v>
      </x:c>
      <x:c r="L1035" t="str">
        <x:v>Include</x:v>
      </x:c>
      <x:c r="M1035"/>
      <x:c r="N1035"/>
    </x:row>
    <x:row r="1036">
      <x:c r="A1036" t="str">
        <x:v>J. Richardson|2026-05-13</x:v>
      </x:c>
      <x:c r="B1036" s="888" t="n">
        <x:v>46155</x:v>
      </x:c>
      <x:c r="C1036" t="str">
        <x:v>J. Richardson</x:v>
      </x:c>
      <x:c r="D1036" t="str">
        <x:v>Permanent</x:v>
      </x:c>
      <x:c r="E1036" t="str">
        <x:v>Thurrock</x:v>
      </x:c>
      <x:c r="F1036" t="str">
        <x:v>Operative Porter</x:v>
      </x:c>
      <x:c r="G1036" t="str">
        <x:v>397246</x:v>
      </x:c>
      <x:c r="H1036" t="str">
        <x:v>Ministry of Defence</x:v>
      </x:c>
      <x:c r="I1036" s="22" t="n">
        <x:v>8.5</x:v>
      </x:c>
      <x:c r="J1036" t="str">
        <x:v>Worked</x:v>
      </x:c>
      <x:c r="K1036" t="str">
        <x:v>Employee 1373; home branch Thurrock; assigned role Operative Porter | Deployment branch: Thurrock | Actual role: Operative Porter | Jobs: 397246 | Customers: Ministry of Defence | Actual hours: 8.5; source records: 1</x:v>
      </x:c>
      <x:c r="L1036" t="str">
        <x:v>Include</x:v>
      </x:c>
      <x:c r="M1036"/>
      <x:c r="N1036"/>
    </x:row>
    <x:row r="1037">
      <x:c r="A1037" t="str">
        <x:v>J. Richardson|2026-05-14</x:v>
      </x:c>
      <x:c r="B1037" s="888" t="n">
        <x:v>46156</x:v>
      </x:c>
      <x:c r="C1037" t="str">
        <x:v>J. Richardson</x:v>
      </x:c>
      <x:c r="D1037" t="str">
        <x:v>Permanent</x:v>
      </x:c>
      <x:c r="E1037" t="str">
        <x:v>Thurrock</x:v>
      </x:c>
      <x:c r="F1037" t="str">
        <x:v>Operative Porter</x:v>
      </x:c>
      <x:c r="G1037" t="str">
        <x:v>397246</x:v>
      </x:c>
      <x:c r="H1037" t="str">
        <x:v>Ministry of Defence</x:v>
      </x:c>
      <x:c r="I1037" s="22" t="n">
        <x:v>9.5</x:v>
      </x:c>
      <x:c r="J1037" t="str">
        <x:v>Worked</x:v>
      </x:c>
      <x:c r="K1037" t="str">
        <x:v>Employee 1373; home branch Thurrock; assigned role Operative Porter | Deployment branch: Thurrock | Actual role: Operative Porter | Jobs: 397246 | Customers: Ministry of Defence | Actual hours: 9.5; source records: 1</x:v>
      </x:c>
      <x:c r="L1037" t="str">
        <x:v>Include</x:v>
      </x:c>
      <x:c r="M1037"/>
      <x:c r="N1037"/>
    </x:row>
    <x:row r="1038">
      <x:c r="A1038" t="str">
        <x:v>J. Richardson|2026-05-15</x:v>
      </x:c>
      <x:c r="B1038" s="888" t="n">
        <x:v>46157</x:v>
      </x:c>
      <x:c r="C1038" t="str">
        <x:v>J. Richardson</x:v>
      </x:c>
      <x:c r="D1038" t="str">
        <x:v>Permanent</x:v>
      </x:c>
      <x:c r="E1038" t="str">
        <x:v>Thurrock</x:v>
      </x:c>
      <x:c r="F1038" t="str">
        <x:v>Operative Porter</x:v>
      </x:c>
      <x:c r="G1038" t="str">
        <x:v>397246</x:v>
      </x:c>
      <x:c r="H1038" t="str">
        <x:v>Ministry of Defence</x:v>
      </x:c>
      <x:c r="I1038" s="22" t="n">
        <x:v>9.5</x:v>
      </x:c>
      <x:c r="J1038" t="str">
        <x:v>Worked</x:v>
      </x:c>
      <x:c r="K1038" t="str">
        <x:v>Employee 1373; home branch Thurrock; assigned role Operative Porter | Deployment branch: Thurrock | Actual role: Operative Porter | Jobs: 397246 | Customers: Ministry of Defence | Actual hours: 9.5; source records: 1</x:v>
      </x:c>
      <x:c r="L1038" t="str">
        <x:v>Include</x:v>
      </x:c>
      <x:c r="M1038"/>
      <x:c r="N1038"/>
    </x:row>
    <x:row r="1039">
      <x:c r="A1039" t="str">
        <x:v>J. Richardson|2026-05-16</x:v>
      </x:c>
      <x:c r="B1039" s="888" t="n">
        <x:v>46158</x:v>
      </x:c>
      <x:c r="C1039" t="str">
        <x:v>J. Richardson</x:v>
      </x:c>
      <x:c r="D1039" t="str">
        <x:v>Permanent</x:v>
      </x:c>
      <x:c r="E1039" t="str">
        <x:v>Thurrock</x:v>
      </x:c>
      <x:c r="F1039" t="str">
        <x:v>Operative Porter</x:v>
      </x:c>
      <x:c r="G1039" t="str">
        <x:v>402144</x:v>
      </x:c>
      <x:c r="H1039" t="str">
        <x:v>Bloomberg</x:v>
      </x:c>
      <x:c r="I1039" s="22" t="n">
        <x:v>8.5</x:v>
      </x:c>
      <x:c r="J1039" t="str">
        <x:v>Worked</x:v>
      </x:c>
      <x:c r="K1039" t="str">
        <x:v>Employee 1373; home branch Thurrock; assigned role Operative Porter | Deployment branch: Thurrock | Actual role: Operative Porter | Jobs: 402144 | Customers: Bloomberg | Actual hours: 8.5; source records: 1</x:v>
      </x:c>
      <x:c r="L1039" t="str">
        <x:v>Include</x:v>
      </x:c>
      <x:c r="M1039"/>
      <x:c r="N1039"/>
    </x:row>
    <x:row r="1040">
      <x:c r="A1040" t="str">
        <x:v>J. Richardson|2026-05-18</x:v>
      </x:c>
      <x:c r="B1040" s="888" t="n">
        <x:v>46160</x:v>
      </x:c>
      <x:c r="C1040" t="str">
        <x:v>J. Richardson</x:v>
      </x:c>
      <x:c r="D1040" t="str">
        <x:v>Permanent</x:v>
      </x:c>
      <x:c r="E1040" t="str">
        <x:v>Thurrock</x:v>
      </x:c>
      <x:c r="F1040" t="str">
        <x:v>Operative Porter</x:v>
      </x:c>
      <x:c r="G1040" t="str">
        <x:v>397246</x:v>
      </x:c>
      <x:c r="H1040" t="str">
        <x:v>Ministry of Defence</x:v>
      </x:c>
      <x:c r="I1040" s="22" t="n">
        <x:v>8</x:v>
      </x:c>
      <x:c r="J1040" t="str">
        <x:v>Worked</x:v>
      </x:c>
      <x:c r="K1040" t="str">
        <x:v>Employee 1373; home branch Thurrock; assigned role Operative Porter | Deployment branch: Thurrock | Actual role: Operative Porter | Jobs: 397246 | Customers: Ministry of Defence | Actual hours: 8.0; source records: 1</x:v>
      </x:c>
      <x:c r="L1040" t="str">
        <x:v>Include</x:v>
      </x:c>
      <x:c r="M1040"/>
      <x:c r="N1040"/>
    </x:row>
    <x:row r="1041">
      <x:c r="A1041" t="str">
        <x:v>J. Richardson|2026-05-19</x:v>
      </x:c>
      <x:c r="B1041" s="888" t="n">
        <x:v>46161</x:v>
      </x:c>
      <x:c r="C1041" t="str">
        <x:v>J. Richardson</x:v>
      </x:c>
      <x:c r="D1041" t="str">
        <x:v>Permanent</x:v>
      </x:c>
      <x:c r="E1041" t="str">
        <x:v>Thurrock</x:v>
      </x:c>
      <x:c r="F1041" t="str">
        <x:v>Operative Porter</x:v>
      </x:c>
      <x:c r="G1041" t="str">
        <x:v>397246</x:v>
      </x:c>
      <x:c r="H1041" t="str">
        <x:v>Ministry of Defence</x:v>
      </x:c>
      <x:c r="I1041" s="22" t="n">
        <x:v>8.5</x:v>
      </x:c>
      <x:c r="J1041" t="str">
        <x:v>Worked</x:v>
      </x:c>
      <x:c r="K1041" t="str">
        <x:v>Employee 1373; home branch Thurrock; assigned role Operative Porter | Deployment branch: Thurrock | Actual role: Operative Porter | Jobs: 397246 | Customers: Ministry of Defence | Actual hours: 8.5; source records: 1</x:v>
      </x:c>
      <x:c r="L1041" t="str">
        <x:v>Include</x:v>
      </x:c>
      <x:c r="M1041"/>
      <x:c r="N1041"/>
    </x:row>
    <x:row r="1042">
      <x:c r="A1042" t="str">
        <x:v>J. Richardson|2026-05-20</x:v>
      </x:c>
      <x:c r="B1042" s="888" t="n">
        <x:v>46162</x:v>
      </x:c>
      <x:c r="C1042" t="str">
        <x:v>J. Richardson</x:v>
      </x:c>
      <x:c r="D1042" t="str">
        <x:v>Permanent</x:v>
      </x:c>
      <x:c r="E1042" t="str">
        <x:v>Thurrock</x:v>
      </x:c>
      <x:c r="F1042" t="str">
        <x:v>Operative Porter</x:v>
      </x:c>
      <x:c r="G1042" t="str">
        <x:v>397246</x:v>
      </x:c>
      <x:c r="H1042" t="str">
        <x:v>Ministry of Defence</x:v>
      </x:c>
      <x:c r="I1042" s="22" t="n">
        <x:v>8.5</x:v>
      </x:c>
      <x:c r="J1042" t="str">
        <x:v>Worked</x:v>
      </x:c>
      <x:c r="K1042" t="str">
        <x:v>Employee 1373; home branch Thurrock; assigned role Operative Porter | Deployment branch: Thurrock | Actual role: Operative Porter | Jobs: 397246 | Customers: Ministry of Defence | Actual hours: 8.5; source records: 1</x:v>
      </x:c>
      <x:c r="L1042" t="str">
        <x:v>Include</x:v>
      </x:c>
      <x:c r="M1042"/>
      <x:c r="N1042"/>
    </x:row>
    <x:row r="1043">
      <x:c r="A1043" t="str">
        <x:v>J. Richardson|2026-05-21</x:v>
      </x:c>
      <x:c r="B1043" s="888" t="n">
        <x:v>46163</x:v>
      </x:c>
      <x:c r="C1043" t="str">
        <x:v>J. Richardson</x:v>
      </x:c>
      <x:c r="D1043" t="str">
        <x:v>Permanent</x:v>
      </x:c>
      <x:c r="E1043" t="str">
        <x:v>Thurrock</x:v>
      </x:c>
      <x:c r="F1043" t="str">
        <x:v>Operative Porter</x:v>
      </x:c>
      <x:c r="G1043" t="str">
        <x:v>397246</x:v>
      </x:c>
      <x:c r="H1043" t="str">
        <x:v>Ministry of Defence</x:v>
      </x:c>
      <x:c r="I1043" s="22" t="n">
        <x:v>8.5</x:v>
      </x:c>
      <x:c r="J1043" t="str">
        <x:v>Worked</x:v>
      </x:c>
      <x:c r="K1043" t="str">
        <x:v>Employee 1373; home branch Thurrock; assigned role Operative Porter | Deployment branch: Thurrock | Actual role: Operative Porter | Jobs: 397246 | Customers: Ministry of Defence | Actual hours: 8.5; source records: 1</x:v>
      </x:c>
      <x:c r="L1043" t="str">
        <x:v>Include</x:v>
      </x:c>
      <x:c r="M1043"/>
      <x:c r="N1043"/>
    </x:row>
    <x:row r="1044">
      <x:c r="A1044" t="str">
        <x:v>J. Richardson|2026-05-22</x:v>
      </x:c>
      <x:c r="B1044" s="888" t="n">
        <x:v>46164</x:v>
      </x:c>
      <x:c r="C1044" t="str">
        <x:v>J. Richardson</x:v>
      </x:c>
      <x:c r="D1044" t="str">
        <x:v>Permanent</x:v>
      </x:c>
      <x:c r="E1044" t="str">
        <x:v>Thurrock</x:v>
      </x:c>
      <x:c r="F1044" t="str">
        <x:v>Operative Porter</x:v>
      </x:c>
      <x:c r="G1044" t="str">
        <x:v>402305</x:v>
      </x:c>
      <x:c r="H1044" t="str">
        <x:v>University of Hertfordshire</x:v>
      </x:c>
      <x:c r="I1044" s="22" t="n">
        <x:v>8</x:v>
      </x:c>
      <x:c r="J1044" t="str">
        <x:v>Worked</x:v>
      </x:c>
      <x:c r="K1044" t="str">
        <x:v>Employee 1373; home branch Thurrock; assigned role Operative Porter | Deployment branch: Thurrock | Actual role: Operative Skilled | Jobs: 402305 | Customers: University of Hertfordshire | Actual hours: 8.0; source records: 1</x:v>
      </x:c>
      <x:c r="L1044" t="str">
        <x:v>Include</x:v>
      </x:c>
      <x:c r="M1044"/>
      <x:c r="N1044"/>
    </x:row>
    <x:row r="1045">
      <x:c r="A1045" t="str">
        <x:v>J. Richardson|2026-05-23</x:v>
      </x:c>
      <x:c r="B1045" s="888" t="n">
        <x:v>46165</x:v>
      </x:c>
      <x:c r="C1045" t="str">
        <x:v>J. Richardson</x:v>
      </x:c>
      <x:c r="D1045" t="str">
        <x:v>Permanent</x:v>
      </x:c>
      <x:c r="E1045" t="str">
        <x:v>Thurrock</x:v>
      </x:c>
      <x:c r="F1045" t="str">
        <x:v>Operative Porter</x:v>
      </x:c>
      <x:c r="G1045" t="str">
        <x:v>402357</x:v>
      </x:c>
      <x:c r="H1045" t="str">
        <x:v>BNP Paribas Limited</x:v>
      </x:c>
      <x:c r="I1045" s="22" t="n">
        <x:v>10.5</x:v>
      </x:c>
      <x:c r="J1045" t="str">
        <x:v>Worked</x:v>
      </x:c>
      <x:c r="K1045" t="str">
        <x:v>Employee 1373; home branch Thurrock; assigned role Operative Porter | Deployment branch: Thurrock | Actual role: Operative Porter | Jobs: 402357 | Customers: BNP Paribas Limited | Actual hours: 10.5; source records: 1</x:v>
      </x:c>
      <x:c r="L1045" t="str">
        <x:v>Include</x:v>
      </x:c>
      <x:c r="M1045"/>
      <x:c r="N1045"/>
    </x:row>
    <x:row r="1046">
      <x:c r="A1046" t="str">
        <x:v>J. Richardson|2026-05-24</x:v>
      </x:c>
      <x:c r="B1046" s="888" t="n">
        <x:v>46166</x:v>
      </x:c>
      <x:c r="C1046" t="str">
        <x:v>J. Richardson</x:v>
      </x:c>
      <x:c r="D1046" t="str">
        <x:v>Permanent</x:v>
      </x:c>
      <x:c r="E1046" t="str">
        <x:v>Thurrock</x:v>
      </x:c>
      <x:c r="F1046" t="str">
        <x:v>Operative Porter</x:v>
      </x:c>
      <x:c r="G1046" t="str">
        <x:v>402357</x:v>
      </x:c>
      <x:c r="H1046" t="str">
        <x:v>BNP Paribas Limited</x:v>
      </x:c>
      <x:c r="I1046" s="22" t="n">
        <x:v>10.5</x:v>
      </x:c>
      <x:c r="J1046" t="str">
        <x:v>Worked</x:v>
      </x:c>
      <x:c r="K1046" t="str">
        <x:v>Employee 1373; home branch Thurrock; assigned role Operative Porter | Deployment branch: Thurrock | Actual role: Operative Porter | Jobs: 402357 | Customers: BNP Paribas Limited | Actual hours: 10.5; source records: 1</x:v>
      </x:c>
      <x:c r="L1046" t="str">
        <x:v>Include</x:v>
      </x:c>
      <x:c r="M1046"/>
      <x:c r="N1046"/>
    </x:row>
    <x:row r="1047">
      <x:c r="A1047" t="str">
        <x:v>J. Richardson|2026-05-26</x:v>
      </x:c>
      <x:c r="B1047" s="888" t="n">
        <x:v>46168</x:v>
      </x:c>
      <x:c r="C1047" t="str">
        <x:v>J. Richardson</x:v>
      </x:c>
      <x:c r="D1047" t="str">
        <x:v>Permanent</x:v>
      </x:c>
      <x:c r="E1047" t="str">
        <x:v>Thurrock</x:v>
      </x:c>
      <x:c r="F1047" t="str">
        <x:v>Operative Porter</x:v>
      </x:c>
      <x:c r="G1047" t="str">
        <x:v>397246</x:v>
      </x:c>
      <x:c r="H1047" t="str">
        <x:v>Ministry of Defence</x:v>
      </x:c>
      <x:c r="I1047" s="22" t="n">
        <x:v>8.5</x:v>
      </x:c>
      <x:c r="J1047" t="str">
        <x:v>Worked</x:v>
      </x:c>
      <x:c r="K1047" t="str">
        <x:v>Employee 1373; home branch Thurrock; assigned role Operative Porter | Deployment branch: Thurrock | Actual role: Operative Porter | Jobs: 397246 | Customers: Ministry of Defence | Actual hours: 8.5; source records: 1</x:v>
      </x:c>
      <x:c r="L1047" t="str">
        <x:v>Include</x:v>
      </x:c>
      <x:c r="M1047"/>
      <x:c r="N1047"/>
    </x:row>
    <x:row r="1048">
      <x:c r="A1048" t="str">
        <x:v>J. Richardson|2026-05-27</x:v>
      </x:c>
      <x:c r="B1048" s="888" t="n">
        <x:v>46169</x:v>
      </x:c>
      <x:c r="C1048" t="str">
        <x:v>J. Richardson</x:v>
      </x:c>
      <x:c r="D1048" t="str">
        <x:v>Permanent</x:v>
      </x:c>
      <x:c r="E1048" t="str">
        <x:v>Thurrock</x:v>
      </x:c>
      <x:c r="F1048" t="str">
        <x:v>Operative Porter</x:v>
      </x:c>
      <x:c r="G1048" t="str">
        <x:v>397246</x:v>
      </x:c>
      <x:c r="H1048" t="str">
        <x:v>Ministry of Defence</x:v>
      </x:c>
      <x:c r="I1048" s="22" t="n">
        <x:v>8.5</x:v>
      </x:c>
      <x:c r="J1048" t="str">
        <x:v>Worked</x:v>
      </x:c>
      <x:c r="K1048" t="str">
        <x:v>Employee 1373; home branch Thurrock; assigned role Operative Porter | Deployment branch: Thurrock | Actual role: Operative Porter | Jobs: 397246 | Customers: Ministry of Defence | Actual hours: 8.5; source records: 1</x:v>
      </x:c>
      <x:c r="L1048" t="str">
        <x:v>Include</x:v>
      </x:c>
      <x:c r="M1048"/>
      <x:c r="N1048"/>
    </x:row>
    <x:row r="1049">
      <x:c r="A1049" t="str">
        <x:v>J. Richardson|2026-05-28</x:v>
      </x:c>
      <x:c r="B1049" s="888" t="n">
        <x:v>46170</x:v>
      </x:c>
      <x:c r="C1049" t="str">
        <x:v>J. Richardson</x:v>
      </x:c>
      <x:c r="D1049" t="str">
        <x:v>Permanent</x:v>
      </x:c>
      <x:c r="E1049" t="str">
        <x:v>Thurrock</x:v>
      </x:c>
      <x:c r="F1049" t="str">
        <x:v>Operative Porter</x:v>
      </x:c>
      <x:c r="G1049" t="str">
        <x:v>397246</x:v>
      </x:c>
      <x:c r="H1049" t="str">
        <x:v>Ministry of Defence</x:v>
      </x:c>
      <x:c r="I1049" s="22" t="n">
        <x:v>8.5</x:v>
      </x:c>
      <x:c r="J1049" t="str">
        <x:v>Worked</x:v>
      </x:c>
      <x:c r="K1049" t="str">
        <x:v>Employee 1373; home branch Thurrock; assigned role Operative Porter | Deployment branch: Thurrock | Actual role: Operative Porter | Jobs: 397246 | Customers: Ministry of Defence | Actual hours: 8.5; source records: 1</x:v>
      </x:c>
      <x:c r="L1049" t="str">
        <x:v>Include</x:v>
      </x:c>
      <x:c r="M1049"/>
      <x:c r="N1049"/>
    </x:row>
    <x:row r="1050">
      <x:c r="A1050" t="str">
        <x:v>J. Richardson|2026-05-29</x:v>
      </x:c>
      <x:c r="B1050" s="888" t="n">
        <x:v>46171</x:v>
      </x:c>
      <x:c r="C1050" t="str">
        <x:v>J. Richardson</x:v>
      </x:c>
      <x:c r="D1050" t="str">
        <x:v>Permanent</x:v>
      </x:c>
      <x:c r="E1050" t="str">
        <x:v>Thurrock</x:v>
      </x:c>
      <x:c r="F1050" t="str">
        <x:v>Operative Porter</x:v>
      </x:c>
      <x:c r="G1050" t="str">
        <x:v>402115</x:v>
      </x:c>
      <x:c r="H1050" t="str">
        <x:v>Kings College London</x:v>
      </x:c>
      <x:c r="I1050" s="22" t="n">
        <x:v>5</x:v>
      </x:c>
      <x:c r="J1050" t="str">
        <x:v>Worked</x:v>
      </x:c>
      <x:c r="K1050" t="str">
        <x:v>Employee 1373; home branch Thurrock; assigned role Operative Porter | Deployment branch: Thurrock | Actual role: Operative Porter | Jobs: 402115 | Customers: Kings College London | Actual hours: 5.0; source records: 1</x:v>
      </x:c>
      <x:c r="L1050" t="str">
        <x:v>Include</x:v>
      </x:c>
      <x:c r="M1050"/>
      <x:c r="N1050"/>
    </x:row>
    <x:row r="1051">
      <x:c r="A1051" t="str">
        <x:v>Jack Bacon|2026-05-01</x:v>
      </x:c>
      <x:c r="B1051" s="888" t="n">
        <x:v>46143</x:v>
      </x:c>
      <x:c r="C1051" t="str">
        <x:v>Jack Bacon</x:v>
      </x:c>
      <x:c r="D1051" t="str">
        <x:v>Permanent</x:v>
      </x:c>
      <x:c r="E1051" t="str">
        <x:v>Manchester</x:v>
      </x:c>
      <x:c r="F1051" t="str">
        <x:v>Operative Porter</x:v>
      </x:c>
      <x:c r="G1051" t="str">
        <x:v>401746</x:v>
      </x:c>
      <x:c r="H1051" t="str">
        <x:v>Cheshire Constabulary</x:v>
      </x:c>
      <x:c r="I1051" s="22" t="n">
        <x:v>8.5</x:v>
      </x:c>
      <x:c r="J1051" t="str">
        <x:v>Worked</x:v>
      </x:c>
      <x:c r="K1051" t="str">
        <x:v>Employee 104626; home branch Manchester; assigned role Operative Porter | Deployment branch: Manchester | Actual role: Operative Porter | Jobs: 401746 | Customers: Cheshire Constabulary | Actual hours: 8.5; source records: 1</x:v>
      </x:c>
      <x:c r="L1051" t="str">
        <x:v>Include</x:v>
      </x:c>
      <x:c r="M1051"/>
      <x:c r="N1051"/>
    </x:row>
    <x:row r="1052">
      <x:c r="A1052" t="str">
        <x:v>Jack Bacon|2026-05-14</x:v>
      </x:c>
      <x:c r="B1052" s="888" t="n">
        <x:v>46156</x:v>
      </x:c>
      <x:c r="C1052" t="str">
        <x:v>Jack Bacon</x:v>
      </x:c>
      <x:c r="D1052" t="str">
        <x:v>Permanent</x:v>
      </x:c>
      <x:c r="E1052" t="str">
        <x:v>Manchester</x:v>
      </x:c>
      <x:c r="F1052" t="str">
        <x:v>Operative Porter</x:v>
      </x:c>
      <x:c r="G1052" t="str">
        <x:v>398317D, 402096</x:v>
      </x:c>
      <x:c r="H1052" t="str">
        <x:v>Restore Harrow Green; University of Leeds</x:v>
      </x:c>
      <x:c r="I1052" s="22" t="n">
        <x:v>17.25</x:v>
      </x:c>
      <x:c r="J1052" t="str">
        <x:v>Worked — 2 records</x:v>
      </x:c>
      <x:c r="K1052" t="str">
        <x:v>Employee 104626; home branch Manchester; assigned role Operative Porter | Deployment branch: Leeds, Manchester | Actual role: Operative Porter | Jobs: 398317D, 402096 | Customers: Restore Harrow Green; University of Leeds | Actual hours: 17.2; source records: 2</x:v>
      </x:c>
      <x:c r="L1052" t="str">
        <x:v>Include</x:v>
      </x:c>
      <x:c r="M1052"/>
      <x:c r="N1052"/>
    </x:row>
    <x:row r="1053">
      <x:c r="A1053" t="str">
        <x:v>Jack Bacon|2026-05-15</x:v>
      </x:c>
      <x:c r="B1053" s="888" t="n">
        <x:v>46157</x:v>
      </x:c>
      <x:c r="C1053" t="str">
        <x:v>Jack Bacon</x:v>
      </x:c>
      <x:c r="D1053" t="str">
        <x:v>Permanent</x:v>
      </x:c>
      <x:c r="E1053" t="str">
        <x:v>Manchester</x:v>
      </x:c>
      <x:c r="F1053" t="str">
        <x:v>Operative Porter</x:v>
      </x:c>
      <x:c r="G1053" t="str">
        <x:v>402168</x:v>
      </x:c>
      <x:c r="H1053" t="str">
        <x:v>Kirklees Council - Collette Theresa Griffin</x:v>
      </x:c>
      <x:c r="I1053" s="22" t="n">
        <x:v>7.5</x:v>
      </x:c>
      <x:c r="J1053" t="str">
        <x:v>Worked</x:v>
      </x:c>
      <x:c r="K1053" t="str">
        <x:v>Employee 104626; home branch Manchester; assigned role Operative Porter | Deployment branch: Leeds | Actual role: Operative Porter | Jobs: 402168 | Customers: Kirklees Council - Collette Theresa Griffin | Actual hours: 7.5; source records: 1</x:v>
      </x:c>
      <x:c r="L1053" t="str">
        <x:v>Include</x:v>
      </x:c>
      <x:c r="M1053"/>
      <x:c r="N1053"/>
    </x:row>
    <x:row r="1054">
      <x:c r="A1054" t="str">
        <x:v>Jack Bacon|2026-05-18</x:v>
      </x:c>
      <x:c r="B1054" s="888" t="n">
        <x:v>46160</x:v>
      </x:c>
      <x:c r="C1054" t="str">
        <x:v>Jack Bacon</x:v>
      </x:c>
      <x:c r="D1054" t="str">
        <x:v>Permanent</x:v>
      </x:c>
      <x:c r="E1054" t="str">
        <x:v>Manchester</x:v>
      </x:c>
      <x:c r="F1054" t="str">
        <x:v>Operative Porter</x:v>
      </x:c>
      <x:c r="G1054" t="str">
        <x:v>401413</x:v>
      </x:c>
      <x:c r="H1054" t="str">
        <x:v>Countess of Chester Hospital</x:v>
      </x:c>
      <x:c r="I1054" s="22" t="n">
        <x:v>9.75</x:v>
      </x:c>
      <x:c r="J1054" t="str">
        <x:v>Worked</x:v>
      </x:c>
      <x:c r="K1054" t="str">
        <x:v>Employee 104626; home branch Manchester; assigned role Operative Porter | Deployment branch: Manchester | Actual role: Operative Porter | Jobs: 401413 | Customers: Countess of Chester Hospital | Actual hours: 9.8; source records: 1</x:v>
      </x:c>
      <x:c r="L1054" t="str">
        <x:v>Include</x:v>
      </x:c>
      <x:c r="M1054"/>
      <x:c r="N1054"/>
    </x:row>
    <x:row r="1055">
      <x:c r="A1055" t="str">
        <x:v>Jake Giles|2026-05-01</x:v>
      </x:c>
      <x:c r="B1055" s="888" t="n">
        <x:v>46143</x:v>
      </x:c>
      <x:c r="C1055" t="str">
        <x:v>Jake Giles</x:v>
      </x:c>
      <x:c r="D1055" t="str">
        <x:v>Permanent</x:v>
      </x:c>
      <x:c r="E1055" t="str">
        <x:v>Oxford</x:v>
      </x:c>
      <x:c r="F1055" t="str">
        <x:v>Operative Porter</x:v>
      </x:c>
      <x:c r="G1055" t="str">
        <x:v>401671</x:v>
      </x:c>
      <x:c r="H1055" t="str">
        <x:v>Avantor ( OXFORD MAY  2026 )</x:v>
      </x:c>
      <x:c r="I1055" s="22" t="n">
        <x:v>6.15</x:v>
      </x:c>
      <x:c r="J1055" t="str">
        <x:v>Worked</x:v>
      </x:c>
      <x:c r="K1055" t="str">
        <x:v>Employee 103804; home branch Oxford; assigned role Operative Porter | Deployment branch: Cambridge | Actual role: Operative Porter | Jobs: 401671 | Customers: Avantor ( OXFORD MAY  2026 ) | Actual hours: 6.2; source records: 1</x:v>
      </x:c>
      <x:c r="L1055" t="str">
        <x:v>Include</x:v>
      </x:c>
      <x:c r="M1055"/>
      <x:c r="N1055"/>
    </x:row>
    <x:row r="1056">
      <x:c r="A1056" t="str">
        <x:v>Jake Giles|2026-05-05</x:v>
      </x:c>
      <x:c r="B1056" s="888" t="n">
        <x:v>46147</x:v>
      </x:c>
      <x:c r="C1056" t="str">
        <x:v>Jake Giles</x:v>
      </x:c>
      <x:c r="D1056" t="str">
        <x:v>Permanent</x:v>
      </x:c>
      <x:c r="E1056" t="str">
        <x:v>Oxford</x:v>
      </x:c>
      <x:c r="F1056" t="str">
        <x:v>Operative Porter</x:v>
      </x:c>
      <x:c r="G1056" t="str">
        <x:v>400679</x:v>
      </x:c>
      <x:c r="H1056" t="str">
        <x:v>Thames Valley Police</x:v>
      </x:c>
      <x:c r="I1056" s="22" t="n">
        <x:v>9</x:v>
      </x:c>
      <x:c r="J1056" t="str">
        <x:v>Worked</x:v>
      </x:c>
      <x:c r="K1056" t="str">
        <x:v>Employee 103804; home branch Oxford; assigned role Operative Porter | Deployment branch: Oxford | Actual role: Operative Skilled | Jobs: 400679 | Customers: Thames Valley Police | Actual hours: 9.0; source records: 1</x:v>
      </x:c>
      <x:c r="L1056" t="str">
        <x:v>Include</x:v>
      </x:c>
      <x:c r="M1056"/>
      <x:c r="N1056"/>
    </x:row>
    <x:row r="1057">
      <x:c r="A1057" t="str">
        <x:v>Jake Giles|2026-05-06</x:v>
      </x:c>
      <x:c r="B1057" s="888" t="n">
        <x:v>46148</x:v>
      </x:c>
      <x:c r="C1057" t="str">
        <x:v>Jake Giles</x:v>
      </x:c>
      <x:c r="D1057" t="str">
        <x:v>Permanent</x:v>
      </x:c>
      <x:c r="E1057" t="str">
        <x:v>Oxford</x:v>
      </x:c>
      <x:c r="F1057" t="str">
        <x:v>Operative Porter</x:v>
      </x:c>
      <x:c r="G1057" t="str">
        <x:v>401707B</x:v>
      </x:c>
      <x:c r="H1057" t="str">
        <x:v>Thames Valley Police</x:v>
      </x:c>
      <x:c r="I1057" s="22" t="n">
        <x:v>8</x:v>
      </x:c>
      <x:c r="J1057" t="str">
        <x:v>Worked</x:v>
      </x:c>
      <x:c r="K1057" t="str">
        <x:v>Employee 103804; home branch Oxford; assigned role Operative Porter | Deployment branch: Oxford | Actual role: Operative Skilled | Jobs: 401707B | Customers: Thames Valley Police | Actual hours: 8.0; source records: 1</x:v>
      </x:c>
      <x:c r="L1057" t="str">
        <x:v>Include</x:v>
      </x:c>
      <x:c r="M1057"/>
      <x:c r="N1057"/>
    </x:row>
    <x:row r="1058">
      <x:c r="A1058" t="str">
        <x:v>Jake Giles|2026-05-07</x:v>
      </x:c>
      <x:c r="B1058" s="888" t="n">
        <x:v>46149</x:v>
      </x:c>
      <x:c r="C1058" t="str">
        <x:v>Jake Giles</x:v>
      </x:c>
      <x:c r="D1058" t="str">
        <x:v>Permanent</x:v>
      </x:c>
      <x:c r="E1058" t="str">
        <x:v>Oxford</x:v>
      </x:c>
      <x:c r="F1058" t="str">
        <x:v>Operative Porter</x:v>
      </x:c>
      <x:c r="G1058" t="str">
        <x:v>400679</x:v>
      </x:c>
      <x:c r="H1058" t="str">
        <x:v>Thames Valley Police</x:v>
      </x:c>
      <x:c r="I1058" s="22" t="n">
        <x:v>9</x:v>
      </x:c>
      <x:c r="J1058" t="str">
        <x:v>Worked</x:v>
      </x:c>
      <x:c r="K1058" t="str">
        <x:v>Employee 103804; home branch Oxford; assigned role Operative Porter | Deployment branch: Oxford | Actual role: Operative Porter | Jobs: 400679 | Customers: Thames Valley Police | Actual hours: 9.0; source records: 1</x:v>
      </x:c>
      <x:c r="L1058" t="str">
        <x:v>Include</x:v>
      </x:c>
      <x:c r="M1058"/>
      <x:c r="N1058"/>
    </x:row>
    <x:row r="1059">
      <x:c r="A1059" t="str">
        <x:v>Jake Giles|2026-05-08</x:v>
      </x:c>
      <x:c r="B1059" s="888" t="n">
        <x:v>46150</x:v>
      </x:c>
      <x:c r="C1059" t="str">
        <x:v>Jake Giles</x:v>
      </x:c>
      <x:c r="D1059" t="str">
        <x:v>Permanent</x:v>
      </x:c>
      <x:c r="E1059" t="str">
        <x:v>Oxford</x:v>
      </x:c>
      <x:c r="F1059" t="str">
        <x:v>Operative Porter</x:v>
      </x:c>
      <x:c r="G1059" t="str">
        <x:v>400121</x:v>
      </x:c>
      <x:c r="H1059" t="str">
        <x:v>BioChek (UK) Ltd</x:v>
      </x:c>
      <x:c r="I1059" s="22" t="n">
        <x:v>7.5</x:v>
      </x:c>
      <x:c r="J1059" t="str">
        <x:v>Worked</x:v>
      </x:c>
      <x:c r="K1059" t="str">
        <x:v>Employee 103804; home branch Oxford; assigned role Operative Porter | Deployment branch: Oxford | Actual role: Operative Porter | Jobs: 400121 | Customers: BioChek (UK) Ltd | Actual hours: 7.5; source records: 1</x:v>
      </x:c>
      <x:c r="L1059" t="str">
        <x:v>Include</x:v>
      </x:c>
      <x:c r="M1059"/>
      <x:c r="N1059"/>
    </x:row>
    <x:row r="1060">
      <x:c r="A1060" t="str">
        <x:v>Jake Giles|2026-05-11</x:v>
      </x:c>
      <x:c r="B1060" s="888" t="n">
        <x:v>46153</x:v>
      </x:c>
      <x:c r="C1060" t="str">
        <x:v>Jake Giles</x:v>
      </x:c>
      <x:c r="D1060" t="str">
        <x:v>Permanent</x:v>
      </x:c>
      <x:c r="E1060" t="str">
        <x:v>Oxford</x:v>
      </x:c>
      <x:c r="F1060" t="str">
        <x:v>Operative Porter</x:v>
      </x:c>
      <x:c r="G1060" t="str">
        <x:v>400121</x:v>
      </x:c>
      <x:c r="H1060" t="str">
        <x:v>BioChek (UK) Ltd</x:v>
      </x:c>
      <x:c r="I1060" s="22" t="n">
        <x:v>9</x:v>
      </x:c>
      <x:c r="J1060" t="str">
        <x:v>Worked</x:v>
      </x:c>
      <x:c r="K1060" t="str">
        <x:v>Employee 103804; home branch Oxford; assigned role Operative Porter | Deployment branch: Oxford | Actual role: Operative Porter | Jobs: 400121 | Customers: BioChek (UK) Ltd | Actual hours: 9.0; source records: 1</x:v>
      </x:c>
      <x:c r="L1060" t="str">
        <x:v>Include</x:v>
      </x:c>
      <x:c r="M1060"/>
      <x:c r="N1060"/>
    </x:row>
    <x:row r="1061">
      <x:c r="A1061" t="str">
        <x:v>Jake Giles|2026-05-12</x:v>
      </x:c>
      <x:c r="B1061" s="888" t="n">
        <x:v>46154</x:v>
      </x:c>
      <x:c r="C1061" t="str">
        <x:v>Jake Giles</x:v>
      </x:c>
      <x:c r="D1061" t="str">
        <x:v>Permanent</x:v>
      </x:c>
      <x:c r="E1061" t="str">
        <x:v>Oxford</x:v>
      </x:c>
      <x:c r="F1061" t="str">
        <x:v>Operative Porter</x:v>
      </x:c>
      <x:c r="G1061" t="str">
        <x:v>400121</x:v>
      </x:c>
      <x:c r="H1061" t="str">
        <x:v>BioChek (UK) Ltd</x:v>
      </x:c>
      <x:c r="I1061" s="22" t="n">
        <x:v>8</x:v>
      </x:c>
      <x:c r="J1061" t="str">
        <x:v>Worked</x:v>
      </x:c>
      <x:c r="K1061" t="str">
        <x:v>Employee 103804; home branch Oxford; assigned role Operative Porter | Deployment branch: Oxford | Actual role: Operative Porter | Jobs: 400121 | Customers: BioChek (UK) Ltd | Actual hours: 8.0; source records: 1</x:v>
      </x:c>
      <x:c r="L1061" t="str">
        <x:v>Include</x:v>
      </x:c>
      <x:c r="M1061"/>
      <x:c r="N1061"/>
    </x:row>
    <x:row r="1062">
      <x:c r="A1062" t="str">
        <x:v>Jake Giles|2026-05-13</x:v>
      </x:c>
      <x:c r="B1062" s="888" t="n">
        <x:v>46155</x:v>
      </x:c>
      <x:c r="C1062" t="str">
        <x:v>Jake Giles</x:v>
      </x:c>
      <x:c r="D1062" t="str">
        <x:v>Permanent</x:v>
      </x:c>
      <x:c r="E1062" t="str">
        <x:v>Oxford</x:v>
      </x:c>
      <x:c r="F1062" t="str">
        <x:v>Operative Porter</x:v>
      </x:c>
      <x:c r="G1062" t="str">
        <x:v>400121</x:v>
      </x:c>
      <x:c r="H1062" t="str">
        <x:v>BioChek (UK) Ltd</x:v>
      </x:c>
      <x:c r="I1062" s="22" t="n">
        <x:v>8.5</x:v>
      </x:c>
      <x:c r="J1062" t="str">
        <x:v>CONFLICT — Worked + leave</x:v>
      </x:c>
      <x:c r="K1062" t="str">
        <x:v>Employee 103804; home branch Oxford; assigned role Operative Porter | Deployment branch: Oxford | Actual role: Operative Porter | Jobs: 400121 | Customers: BioChek (UK) Ltd | Actual hours: 8.5; source records: 1 | Leave: Sickness | Leave calendar basis: Variable-pattern period</x:v>
      </x:c>
      <x:c r="L1062" t="str">
        <x:v>Include</x:v>
      </x:c>
      <x:c r="M1062"/>
      <x:c r="N1062"/>
    </x:row>
    <x:row r="1063">
      <x:c r="A1063" t="str">
        <x:v>Jake Giles|2026-05-14</x:v>
      </x:c>
      <x:c r="B1063" s="888" t="n">
        <x:v>46156</x:v>
      </x:c>
      <x:c r="C1063" t="str">
        <x:v>Jake Giles</x:v>
      </x:c>
      <x:c r="D1063" t="str">
        <x:v>Permanent</x:v>
      </x:c>
      <x:c r="E1063" t="str">
        <x:v>Oxford</x:v>
      </x:c>
      <x:c r="F1063" t="str">
        <x:v>Operative Porter</x:v>
      </x:c>
      <x:c r="G1063" t="str">
        <x:v>400121</x:v>
      </x:c>
      <x:c r="H1063" t="str">
        <x:v>BioChek (UK) Ltd</x:v>
      </x:c>
      <x:c r="I1063" s="22" t="n">
        <x:v>9</x:v>
      </x:c>
      <x:c r="J1063" t="str">
        <x:v>CONFLICT — Worked + leave</x:v>
      </x:c>
      <x:c r="K1063" t="str">
        <x:v>Employee 103804; home branch Oxford; assigned role Operative Porter | Deployment branch: Oxford | Actual role: Operative Porter | Jobs: 400121 | Customers: BioChek (UK) Ltd | Actual hours: 9.0; source records: 1 | Leave: Sickness | Leave calendar basis: Variable-pattern period</x:v>
      </x:c>
      <x:c r="L1063" t="str">
        <x:v>Include</x:v>
      </x:c>
      <x:c r="M1063"/>
      <x:c r="N1063"/>
    </x:row>
    <x:row r="1064">
      <x:c r="A1064" t="str">
        <x:v>Jake Giles|2026-05-15</x:v>
      </x:c>
      <x:c r="B1064" s="888" t="n">
        <x:v>46157</x:v>
      </x:c>
      <x:c r="C1064" t="str">
        <x:v>Jake Giles</x:v>
      </x:c>
      <x:c r="D1064" t="str">
        <x:v>Permanent</x:v>
      </x:c>
      <x:c r="E1064" t="str">
        <x:v>Oxford</x:v>
      </x:c>
      <x:c r="F1064" t="str">
        <x:v>Operative Porter</x:v>
      </x:c>
      <x:c r="G1064" t="str">
        <x:v>400121</x:v>
      </x:c>
      <x:c r="H1064" t="str">
        <x:v>BioChek (UK) Ltd</x:v>
      </x:c>
      <x:c r="I1064" s="22" t="n">
        <x:v>9</x:v>
      </x:c>
      <x:c r="J1064" t="str">
        <x:v>Worked</x:v>
      </x:c>
      <x:c r="K1064" t="str">
        <x:v>Employee 103804; home branch Oxford; assigned role Operative Porter | Deployment branch: Oxford | Actual role: Operative Porter | Jobs: 400121 | Customers: BioChek (UK) Ltd | Actual hours: 9.0; source records: 1</x:v>
      </x:c>
      <x:c r="L1064" t="str">
        <x:v>Include</x:v>
      </x:c>
      <x:c r="M1064"/>
      <x:c r="N1064"/>
    </x:row>
    <x:row r="1065">
      <x:c r="A1065" t="str">
        <x:v>Jake Giles|2026-05-18</x:v>
      </x:c>
      <x:c r="B1065" s="888" t="n">
        <x:v>46160</x:v>
      </x:c>
      <x:c r="C1065" t="str">
        <x:v>Jake Giles</x:v>
      </x:c>
      <x:c r="D1065" t="str">
        <x:v>Permanent</x:v>
      </x:c>
      <x:c r="E1065" t="str">
        <x:v>Oxford</x:v>
      </x:c>
      <x:c r="F1065" t="str">
        <x:v>Operative Porter</x:v>
      </x:c>
      <x:c r="G1065" t="str">
        <x:v>400121</x:v>
      </x:c>
      <x:c r="H1065" t="str">
        <x:v>BioChek (UK) Ltd</x:v>
      </x:c>
      <x:c r="I1065" s="22" t="n">
        <x:v>8.5</x:v>
      </x:c>
      <x:c r="J1065" t="str">
        <x:v>Worked</x:v>
      </x:c>
      <x:c r="K1065" t="str">
        <x:v>Employee 103804; home branch Oxford; assigned role Operative Porter | Deployment branch: Oxford | Actual role: Operative Porter | Jobs: 400121 | Customers: BioChek (UK) Ltd | Actual hours: 8.5; source records: 1</x:v>
      </x:c>
      <x:c r="L1065" t="str">
        <x:v>Include</x:v>
      </x:c>
      <x:c r="M1065"/>
      <x:c r="N1065"/>
    </x:row>
    <x:row r="1066">
      <x:c r="A1066" t="str">
        <x:v>Jake Giles|2026-05-19</x:v>
      </x:c>
      <x:c r="B1066" s="888" t="n">
        <x:v>46161</x:v>
      </x:c>
      <x:c r="C1066" t="str">
        <x:v>Jake Giles</x:v>
      </x:c>
      <x:c r="D1066" t="str">
        <x:v>Permanent</x:v>
      </x:c>
      <x:c r="E1066" t="str">
        <x:v>Oxford</x:v>
      </x:c>
      <x:c r="F1066" t="str">
        <x:v>Operative Porter</x:v>
      </x:c>
      <x:c r="G1066" t="str">
        <x:v>400121</x:v>
      </x:c>
      <x:c r="H1066" t="str">
        <x:v>BioChek (UK) Ltd</x:v>
      </x:c>
      <x:c r="I1066" s="22" t="n">
        <x:v>8.45</x:v>
      </x:c>
      <x:c r="J1066" t="str">
        <x:v>Worked</x:v>
      </x:c>
      <x:c r="K1066" t="str">
        <x:v>Employee 103804; home branch Oxford; assigned role Operative Porter | Deployment branch: Oxford | Actual role: Operative Porter | Jobs: 400121 | Customers: BioChek (UK) Ltd | Actual hours: 8.4; source records: 1</x:v>
      </x:c>
      <x:c r="L1066" t="str">
        <x:v>Include</x:v>
      </x:c>
      <x:c r="M1066"/>
      <x:c r="N1066"/>
    </x:row>
    <x:row r="1067">
      <x:c r="A1067" t="str">
        <x:v>Jake Giles|2026-05-20</x:v>
      </x:c>
      <x:c r="B1067" s="888" t="n">
        <x:v>46162</x:v>
      </x:c>
      <x:c r="C1067" t="str">
        <x:v>Jake Giles</x:v>
      </x:c>
      <x:c r="D1067" t="str">
        <x:v>Permanent</x:v>
      </x:c>
      <x:c r="E1067" t="str">
        <x:v>Oxford</x:v>
      </x:c>
      <x:c r="F1067" t="str">
        <x:v>Operative Porter</x:v>
      </x:c>
      <x:c r="G1067" t="str">
        <x:v>400679</x:v>
      </x:c>
      <x:c r="H1067" t="str">
        <x:v>Thames Valley Police</x:v>
      </x:c>
      <x:c r="I1067" s="22" t="n">
        <x:v>7</x:v>
      </x:c>
      <x:c r="J1067" t="str">
        <x:v>Worked</x:v>
      </x:c>
      <x:c r="K1067" t="str">
        <x:v>Employee 103804; home branch Oxford; assigned role Operative Porter | Deployment branch: Oxford | Actual role: Operative Porter | Jobs: 400679 | Customers: Thames Valley Police | Actual hours: 7.0; source records: 1</x:v>
      </x:c>
      <x:c r="L1067" t="str">
        <x:v>Include</x:v>
      </x:c>
      <x:c r="M1067"/>
      <x:c r="N1067"/>
    </x:row>
    <x:row r="1068">
      <x:c r="A1068" t="str">
        <x:v>Jake Giles|2026-05-21</x:v>
      </x:c>
      <x:c r="B1068" s="888" t="n">
        <x:v>46163</x:v>
      </x:c>
      <x:c r="C1068" t="str">
        <x:v>Jake Giles</x:v>
      </x:c>
      <x:c r="D1068" t="str">
        <x:v>Permanent</x:v>
      </x:c>
      <x:c r="E1068" t="str">
        <x:v>Oxford</x:v>
      </x:c>
      <x:c r="F1068" t="str">
        <x:v>Operative Porter</x:v>
      </x:c>
      <x:c r="G1068" t="str">
        <x:v>402051</x:v>
      </x:c>
      <x:c r="H1068" t="str">
        <x:v>Sodexo Limited</x:v>
      </x:c>
      <x:c r="I1068" s="22" t="n">
        <x:v>7.5</x:v>
      </x:c>
      <x:c r="J1068" t="str">
        <x:v>Worked</x:v>
      </x:c>
      <x:c r="K1068" t="str">
        <x:v>Employee 103804; home branch Oxford; assigned role Operative Porter | Deployment branch: Oxford | Actual role: Operative Porter | Jobs: 402051 | Customers: Sodexo Limited | Actual hours: 7.5; source records: 1</x:v>
      </x:c>
      <x:c r="L1068" t="str">
        <x:v>Include</x:v>
      </x:c>
      <x:c r="M1068"/>
      <x:c r="N1068"/>
    </x:row>
    <x:row r="1069">
      <x:c r="A1069" t="str">
        <x:v>Jake Giles|2026-05-22</x:v>
      </x:c>
      <x:c r="B1069" s="888" t="n">
        <x:v>46164</x:v>
      </x:c>
      <x:c r="C1069" t="str">
        <x:v>Jake Giles</x:v>
      </x:c>
      <x:c r="D1069" t="str">
        <x:v>Permanent</x:v>
      </x:c>
      <x:c r="E1069" t="str">
        <x:v>Oxford</x:v>
      </x:c>
      <x:c r="F1069" t="str">
        <x:v>Operative Porter</x:v>
      </x:c>
      <x:c r="G1069" t="str">
        <x:v>401961, 401956</x:v>
      </x:c>
      <x:c r="H1069" t="str">
        <x:v>Maynards (Inmunebio); Maynards (SCIOM)</x:v>
      </x:c>
      <x:c r="I1069" s="22" t="n">
        <x:v>7</x:v>
      </x:c>
      <x:c r="J1069" t="str">
        <x:v>Worked — 2 records</x:v>
      </x:c>
      <x:c r="K1069" t="str">
        <x:v>Employee 103804; home branch Oxford; assigned role Operative Porter | Deployment branch: Oxford | Actual role: Operative Porter | Jobs: 401961, 401956 | Customers: Maynards (Inmunebio); Maynards (SCIOM) | Actual hours: 7.0; source records: 2</x:v>
      </x:c>
      <x:c r="L1069" t="str">
        <x:v>Include</x:v>
      </x:c>
      <x:c r="M1069"/>
      <x:c r="N1069"/>
    </x:row>
    <x:row r="1070">
      <x:c r="A1070" t="str">
        <x:v>Jake Giles|2026-05-26</x:v>
      </x:c>
      <x:c r="B1070" s="888" t="n">
        <x:v>46168</x:v>
      </x:c>
      <x:c r="C1070" t="str">
        <x:v>Jake Giles</x:v>
      </x:c>
      <x:c r="D1070" t="str">
        <x:v>Permanent</x:v>
      </x:c>
      <x:c r="E1070" t="str">
        <x:v>Oxford</x:v>
      </x:c>
      <x:c r="F1070" t="str">
        <x:v>Operative Porter</x:v>
      </x:c>
      <x:c r="G1070" t="str">
        <x:v>401318</x:v>
      </x:c>
      <x:c r="H1070" t="str">
        <x:v>ALPHATECH (EIT OXFORD)</x:v>
      </x:c>
      <x:c r="I1070" s="22" t="n">
        <x:v>5</x:v>
      </x:c>
      <x:c r="J1070" t="str">
        <x:v>Worked</x:v>
      </x:c>
      <x:c r="K1070" t="str">
        <x:v>Employee 103804; home branch Oxford; assigned role Operative Porter | Deployment branch: Oxford | Actual role: Operative Porter | Jobs: 401318 | Customers: ALPHATECH (EIT OXFORD) | Actual hours: 5.0; source records: 1</x:v>
      </x:c>
      <x:c r="L1070" t="str">
        <x:v>Include</x:v>
      </x:c>
      <x:c r="M1070"/>
      <x:c r="N1070"/>
    </x:row>
    <x:row r="1071">
      <x:c r="A1071" t="str">
        <x:v>Jake Giles|2026-05-28</x:v>
      </x:c>
      <x:c r="B1071" s="888" t="n">
        <x:v>46170</x:v>
      </x:c>
      <x:c r="C1071" t="str">
        <x:v>Jake Giles</x:v>
      </x:c>
      <x:c r="D1071" t="str">
        <x:v>Permanent</x:v>
      </x:c>
      <x:c r="E1071" t="str">
        <x:v>Oxford</x:v>
      </x:c>
      <x:c r="F1071" t="str">
        <x:v>Operative Porter</x:v>
      </x:c>
      <x:c r="G1071" t="str">
        <x:v>400679</x:v>
      </x:c>
      <x:c r="H1071" t="str">
        <x:v>Thames Valley Police</x:v>
      </x:c>
      <x:c r="I1071" s="22" t="n">
        <x:v>6.5</x:v>
      </x:c>
      <x:c r="J1071" t="str">
        <x:v>Worked</x:v>
      </x:c>
      <x:c r="K1071" t="str">
        <x:v>Employee 103804; home branch Oxford; assigned role Operative Porter | Deployment branch: Oxford | Actual role: Operative Porter | Jobs: 400679 | Customers: Thames Valley Police | Actual hours: 6.5; source records: 1</x:v>
      </x:c>
      <x:c r="L1071" t="str">
        <x:v>Include</x:v>
      </x:c>
      <x:c r="M1071"/>
      <x:c r="N1071"/>
    </x:row>
    <x:row r="1072">
      <x:c r="A1072" t="str">
        <x:v>Jake Giles|2026-05-29</x:v>
      </x:c>
      <x:c r="B1072" s="888" t="n">
        <x:v>46171</x:v>
      </x:c>
      <x:c r="C1072" t="str">
        <x:v>Jake Giles</x:v>
      </x:c>
      <x:c r="D1072" t="str">
        <x:v>Permanent</x:v>
      </x:c>
      <x:c r="E1072" t="str">
        <x:v>Oxford</x:v>
      </x:c>
      <x:c r="F1072" t="str">
        <x:v>Operative Porter</x:v>
      </x:c>
      <x:c r="G1072" t="str">
        <x:v>400679</x:v>
      </x:c>
      <x:c r="H1072" t="str">
        <x:v>Thames Valley Police</x:v>
      </x:c>
      <x:c r="I1072" s="22" t="n">
        <x:v>6</x:v>
      </x:c>
      <x:c r="J1072" t="str">
        <x:v>Worked</x:v>
      </x:c>
      <x:c r="K1072" t="str">
        <x:v>Employee 103804; home branch Oxford; assigned role Operative Porter | Deployment branch: Oxford | Actual role: Operative Porter | Jobs: 400679 | Customers: Thames Valley Police | Actual hours: 6.0; source records: 1</x:v>
      </x:c>
      <x:c r="L1072" t="str">
        <x:v>Include</x:v>
      </x:c>
      <x:c r="M1072"/>
      <x:c r="N1072"/>
    </x:row>
    <x:row r="1073">
      <x:c r="A1073" t="str">
        <x:v>Jake Mills|2026-05-01</x:v>
      </x:c>
      <x:c r="B1073" s="888" t="n">
        <x:v>46143</x:v>
      </x:c>
      <x:c r="C1073" t="str">
        <x:v>Jake Mills</x:v>
      </x:c>
      <x:c r="D1073" t="str">
        <x:v>Permanent</x:v>
      </x:c>
      <x:c r="E1073" t="str">
        <x:v>Manchester</x:v>
      </x:c>
      <x:c r="F1073" t="str">
        <x:v>Operative Porter</x:v>
      </x:c>
      <x:c r="G1073" t="str">
        <x:v>401413, 398317C</x:v>
      </x:c>
      <x:c r="H1073" t="str">
        <x:v>Countess of Chester Hospital; Restore Harrow Green</x:v>
      </x:c>
      <x:c r="I1073" s="22" t="n">
        <x:v>10.75</x:v>
      </x:c>
      <x:c r="J1073" t="str">
        <x:v>Worked — 2 records</x:v>
      </x:c>
      <x:c r="K1073" t="str">
        <x:v>Employee 104547; home branch Manchester; assigned role Operative Porter | Deployment branch: Manchester | Actual role: Operative Driver, Operative Skilled | Jobs: 401413, 398317C | Customers: Countess of Chester Hospital; Restore Harrow Green | Actual hours: 10.8; source records: 2</x:v>
      </x:c>
      <x:c r="L1073" t="str">
        <x:v>Include</x:v>
      </x:c>
      <x:c r="M1073"/>
      <x:c r="N1073"/>
    </x:row>
    <x:row r="1074">
      <x:c r="A1074" t="str">
        <x:v>Jake Mills|2026-05-04</x:v>
      </x:c>
      <x:c r="B1074" s="888" t="n">
        <x:v>46146</x:v>
      </x:c>
      <x:c r="C1074" t="str">
        <x:v>Jake Mills</x:v>
      </x:c>
      <x:c r="D1074" t="str">
        <x:v>Permanent</x:v>
      </x:c>
      <x:c r="E1074" t="str">
        <x:v>Manchester</x:v>
      </x:c>
      <x:c r="F1074" t="str">
        <x:v>Operative Porter</x:v>
      </x:c>
      <x:c r="G1074"/>
      <x:c r="H1074"/>
      <x:c r="I1074" s="22" t="n">
        <x:v>0</x:v>
      </x:c>
      <x:c r="J1074" t="str">
        <x:v>Annual leave</x:v>
      </x:c>
      <x:c r="K1074" t="str">
        <x:v>Employee 104547; home branch Manchester; assigned role Operative Porter | Leave: Annual Leave (Hours) | Leave calendar basis: Variable-pattern period</x:v>
      </x:c>
      <x:c r="L1074" t="str">
        <x:v>Include</x:v>
      </x:c>
      <x:c r="M1074"/>
      <x:c r="N1074"/>
    </x:row>
    <x:row r="1075">
      <x:c r="A1075" t="str">
        <x:v>Jake Mills|2026-05-05</x:v>
      </x:c>
      <x:c r="B1075" s="888" t="n">
        <x:v>46147</x:v>
      </x:c>
      <x:c r="C1075" t="str">
        <x:v>Jake Mills</x:v>
      </x:c>
      <x:c r="D1075" t="str">
        <x:v>Permanent</x:v>
      </x:c>
      <x:c r="E1075" t="str">
        <x:v>Manchester</x:v>
      </x:c>
      <x:c r="F1075" t="str">
        <x:v>Operative Porter</x:v>
      </x:c>
      <x:c r="G1075" t="str">
        <x:v>401671F, 397251</x:v>
      </x:c>
      <x:c r="H1075" t="str">
        <x:v>Avantor (MANCHESTER  MAY  2026 ); Lancaster University (Leadership Centre)</x:v>
      </x:c>
      <x:c r="I1075" s="22" t="n">
        <x:v>8.75</x:v>
      </x:c>
      <x:c r="J1075" t="str">
        <x:v>Worked — 2 records</x:v>
      </x:c>
      <x:c r="K1075" t="str">
        <x:v>Employee 104547; home branch Manchester; assigned role Operative Porter | Deployment branch: Cambridge, Manchester | Actual role: Operative Porter, Operative Skilled | Jobs: 401671F, 397251 | Customers: Avantor (MANCHESTER  MAY  2026 ); Lancaster University (Leadership Centre) | Actual hours: 8.8; source records: 2</x:v>
      </x:c>
      <x:c r="L1075" t="str">
        <x:v>Include</x:v>
      </x:c>
      <x:c r="M1075"/>
      <x:c r="N1075"/>
    </x:row>
    <x:row r="1076">
      <x:c r="A1076" t="str">
        <x:v>Jake Mills|2026-05-06</x:v>
      </x:c>
      <x:c r="B1076" s="888" t="n">
        <x:v>46148</x:v>
      </x:c>
      <x:c r="C1076" t="str">
        <x:v>Jake Mills</x:v>
      </x:c>
      <x:c r="D1076" t="str">
        <x:v>Permanent</x:v>
      </x:c>
      <x:c r="E1076" t="str">
        <x:v>Manchester</x:v>
      </x:c>
      <x:c r="F1076" t="str">
        <x:v>Operative Porter</x:v>
      </x:c>
      <x:c r="G1076" t="str">
        <x:v>398317D</x:v>
      </x:c>
      <x:c r="H1076" t="str">
        <x:v>Restore Harrow Green</x:v>
      </x:c>
      <x:c r="I1076" s="22" t="n">
        <x:v>9</x:v>
      </x:c>
      <x:c r="J1076" t="str">
        <x:v>Worked</x:v>
      </x:c>
      <x:c r="K1076" t="str">
        <x:v>Employee 104547; home branch Manchester; assigned role Operative Porter | Deployment branch: Manchester | Actual role: Operative Porter | Jobs: 398317D | Customers: Restore Harrow Green | Actual hours: 9.0; source records: 1</x:v>
      </x:c>
      <x:c r="L1076" t="str">
        <x:v>Include</x:v>
      </x:c>
      <x:c r="M1076"/>
      <x:c r="N1076"/>
    </x:row>
    <x:row r="1077">
      <x:c r="A1077" t="str">
        <x:v>Jake Mills|2026-05-07</x:v>
      </x:c>
      <x:c r="B1077" s="888" t="n">
        <x:v>46149</x:v>
      </x:c>
      <x:c r="C1077" t="str">
        <x:v>Jake Mills</x:v>
      </x:c>
      <x:c r="D1077" t="str">
        <x:v>Permanent</x:v>
      </x:c>
      <x:c r="E1077" t="str">
        <x:v>Manchester</x:v>
      </x:c>
      <x:c r="F1077" t="str">
        <x:v>Operative Porter</x:v>
      </x:c>
      <x:c r="G1077" t="str">
        <x:v>401776</x:v>
      </x:c>
      <x:c r="H1077" t="str">
        <x:v>Adecco</x:v>
      </x:c>
      <x:c r="I1077" s="22" t="n">
        <x:v>11</x:v>
      </x:c>
      <x:c r="J1077" t="str">
        <x:v>Worked</x:v>
      </x:c>
      <x:c r="K1077" t="str">
        <x:v>Employee 104547; home branch Manchester; assigned role Operative Porter | Deployment branch: Manchester | Actual role: Operative Skilled | Jobs: 401776 | Customers: Adecco | Actual hours: 11.0; source records: 1</x:v>
      </x:c>
      <x:c r="L1077" t="str">
        <x:v>Include</x:v>
      </x:c>
      <x:c r="M1077"/>
      <x:c r="N1077"/>
    </x:row>
    <x:row r="1078">
      <x:c r="A1078" t="str">
        <x:v>Jake Mills|2026-05-08</x:v>
      </x:c>
      <x:c r="B1078" s="888" t="n">
        <x:v>46150</x:v>
      </x:c>
      <x:c r="C1078" t="str">
        <x:v>Jake Mills</x:v>
      </x:c>
      <x:c r="D1078" t="str">
        <x:v>Permanent</x:v>
      </x:c>
      <x:c r="E1078" t="str">
        <x:v>Manchester</x:v>
      </x:c>
      <x:c r="F1078" t="str">
        <x:v>Operative Porter</x:v>
      </x:c>
      <x:c r="G1078" t="str">
        <x:v>397635</x:v>
      </x:c>
      <x:c r="H1078" t="str">
        <x:v>Gresham Office Furniture</x:v>
      </x:c>
      <x:c r="I1078" s="22" t="n">
        <x:v>9.5</x:v>
      </x:c>
      <x:c r="J1078" t="str">
        <x:v>Worked</x:v>
      </x:c>
      <x:c r="K1078" t="str">
        <x:v>Employee 104547; home branch Manchester; assigned role Operative Porter | Deployment branch: Manchester | Actual role: Operative Skilled | Jobs: 397635 | Customers: Gresham Office Furniture | Actual hours: 9.5; source records: 1</x:v>
      </x:c>
      <x:c r="L1078" t="str">
        <x:v>Include</x:v>
      </x:c>
      <x:c r="M1078"/>
      <x:c r="N1078"/>
    </x:row>
    <x:row r="1079">
      <x:c r="A1079" t="str">
        <x:v>Jake Mills|2026-05-11</x:v>
      </x:c>
      <x:c r="B1079" s="888" t="n">
        <x:v>46153</x:v>
      </x:c>
      <x:c r="C1079" t="str">
        <x:v>Jake Mills</x:v>
      </x:c>
      <x:c r="D1079" t="str">
        <x:v>Permanent</x:v>
      </x:c>
      <x:c r="E1079" t="str">
        <x:v>Manchester</x:v>
      </x:c>
      <x:c r="F1079" t="str">
        <x:v>Operative Porter</x:v>
      </x:c>
      <x:c r="G1079"/>
      <x:c r="H1079"/>
      <x:c r="I1079" s="22" t="n">
        <x:v>0</x:v>
      </x:c>
      <x:c r="J1079" t="str">
        <x:v>Annual leave</x:v>
      </x:c>
      <x:c r="K1079" t="str">
        <x:v>Employee 104547; home branch Manchester; assigned role Operative Porter | Leave: Annual Leave (Hours) | Leave calendar basis: Variable-pattern period</x:v>
      </x:c>
      <x:c r="L1079" t="str">
        <x:v>Include</x:v>
      </x:c>
      <x:c r="M1079"/>
      <x:c r="N1079"/>
    </x:row>
    <x:row r="1080">
      <x:c r="A1080" t="str">
        <x:v>Jake Mills|2026-05-12</x:v>
      </x:c>
      <x:c r="B1080" s="888" t="n">
        <x:v>46154</x:v>
      </x:c>
      <x:c r="C1080" t="str">
        <x:v>Jake Mills</x:v>
      </x:c>
      <x:c r="D1080" t="str">
        <x:v>Permanent</x:v>
      </x:c>
      <x:c r="E1080" t="str">
        <x:v>Manchester</x:v>
      </x:c>
      <x:c r="F1080" t="str">
        <x:v>Operative Porter</x:v>
      </x:c>
      <x:c r="G1080"/>
      <x:c r="H1080"/>
      <x:c r="I1080" s="22" t="n">
        <x:v>0</x:v>
      </x:c>
      <x:c r="J1080" t="str">
        <x:v>Annual leave</x:v>
      </x:c>
      <x:c r="K1080" t="str">
        <x:v>Employee 104547; home branch Manchester; assigned role Operative Porter | Leave: Annual Leave (Hours) | Leave calendar basis: Variable-pattern period</x:v>
      </x:c>
      <x:c r="L1080" t="str">
        <x:v>Include</x:v>
      </x:c>
      <x:c r="M1080"/>
      <x:c r="N1080"/>
    </x:row>
    <x:row r="1081">
      <x:c r="A1081" t="str">
        <x:v>Jake Mills|2026-05-13</x:v>
      </x:c>
      <x:c r="B1081" s="888" t="n">
        <x:v>46155</x:v>
      </x:c>
      <x:c r="C1081" t="str">
        <x:v>Jake Mills</x:v>
      </x:c>
      <x:c r="D1081" t="str">
        <x:v>Permanent</x:v>
      </x:c>
      <x:c r="E1081" t="str">
        <x:v>Manchester</x:v>
      </x:c>
      <x:c r="F1081" t="str">
        <x:v>Operative Porter</x:v>
      </x:c>
      <x:c r="G1081"/>
      <x:c r="H1081"/>
      <x:c r="I1081" s="22" t="n">
        <x:v>0</x:v>
      </x:c>
      <x:c r="J1081" t="str">
        <x:v>Annual leave</x:v>
      </x:c>
      <x:c r="K1081" t="str">
        <x:v>Employee 104547; home branch Manchester; assigned role Operative Porter | Leave: Annual Leave (Hours) | Leave calendar basis: Variable-pattern period</x:v>
      </x:c>
      <x:c r="L1081" t="str">
        <x:v>Include</x:v>
      </x:c>
      <x:c r="M1081"/>
      <x:c r="N1081"/>
    </x:row>
    <x:row r="1082">
      <x:c r="A1082" t="str">
        <x:v>Jake Mills|2026-05-14</x:v>
      </x:c>
      <x:c r="B1082" s="888" t="n">
        <x:v>46156</x:v>
      </x:c>
      <x:c r="C1082" t="str">
        <x:v>Jake Mills</x:v>
      </x:c>
      <x:c r="D1082" t="str">
        <x:v>Permanent</x:v>
      </x:c>
      <x:c r="E1082" t="str">
        <x:v>Manchester</x:v>
      </x:c>
      <x:c r="F1082" t="str">
        <x:v>Operative Porter</x:v>
      </x:c>
      <x:c r="G1082"/>
      <x:c r="H1082"/>
      <x:c r="I1082" s="22" t="n">
        <x:v>0</x:v>
      </x:c>
      <x:c r="J1082" t="str">
        <x:v>Annual leave</x:v>
      </x:c>
      <x:c r="K1082" t="str">
        <x:v>Employee 104547; home branch Manchester; assigned role Operative Porter | Leave: Annual Leave (Hours) | Leave calendar basis: Variable-pattern period</x:v>
      </x:c>
      <x:c r="L1082" t="str">
        <x:v>Include</x:v>
      </x:c>
      <x:c r="M1082"/>
      <x:c r="N1082"/>
    </x:row>
    <x:row r="1083">
      <x:c r="A1083" t="str">
        <x:v>Jake Mills|2026-05-15</x:v>
      </x:c>
      <x:c r="B1083" s="888" t="n">
        <x:v>46157</x:v>
      </x:c>
      <x:c r="C1083" t="str">
        <x:v>Jake Mills</x:v>
      </x:c>
      <x:c r="D1083" t="str">
        <x:v>Permanent</x:v>
      </x:c>
      <x:c r="E1083" t="str">
        <x:v>Manchester</x:v>
      </x:c>
      <x:c r="F1083" t="str">
        <x:v>Operative Porter</x:v>
      </x:c>
      <x:c r="G1083"/>
      <x:c r="H1083"/>
      <x:c r="I1083" s="22" t="n">
        <x:v>0</x:v>
      </x:c>
      <x:c r="J1083" t="str">
        <x:v>Annual leave</x:v>
      </x:c>
      <x:c r="K1083" t="str">
        <x:v>Employee 104547; home branch Manchester; assigned role Operative Porter | Leave: Annual Leave (Hours) | Leave calendar basis: Variable-pattern period</x:v>
      </x:c>
      <x:c r="L1083" t="str">
        <x:v>Include</x:v>
      </x:c>
      <x:c r="M1083"/>
      <x:c r="N1083"/>
    </x:row>
    <x:row r="1084">
      <x:c r="A1084" t="str">
        <x:v>Jake Mills|2026-05-18</x:v>
      </x:c>
      <x:c r="B1084" s="888" t="n">
        <x:v>46160</x:v>
      </x:c>
      <x:c r="C1084" t="str">
        <x:v>Jake Mills</x:v>
      </x:c>
      <x:c r="D1084" t="str">
        <x:v>Permanent</x:v>
      </x:c>
      <x:c r="E1084" t="str">
        <x:v>Manchester</x:v>
      </x:c>
      <x:c r="F1084" t="str">
        <x:v>Operative Porter</x:v>
      </x:c>
      <x:c r="G1084" t="str">
        <x:v>401631</x:v>
      </x:c>
      <x:c r="H1084" t="str">
        <x:v>Roche Diagnostics Motherwell</x:v>
      </x:c>
      <x:c r="I1084" s="22" t="n">
        <x:v>10</x:v>
      </x:c>
      <x:c r="J1084" t="str">
        <x:v>Worked</x:v>
      </x:c>
      <x:c r="K1084" t="str">
        <x:v>Employee 104547; home branch Manchester; assigned role Operative Porter | Deployment branch: Glasgow | Actual role: Operative Porter | Jobs: 401631 | Customers: Roche Diagnostics Motherwell | Actual hours: 10.0; source records: 1</x:v>
      </x:c>
      <x:c r="L1084" t="str">
        <x:v>Include</x:v>
      </x:c>
      <x:c r="M1084"/>
      <x:c r="N1084"/>
    </x:row>
    <x:row r="1085">
      <x:c r="A1085" t="str">
        <x:v>Jake Mills|2026-05-19</x:v>
      </x:c>
      <x:c r="B1085" s="888" t="n">
        <x:v>46161</x:v>
      </x:c>
      <x:c r="C1085" t="str">
        <x:v>Jake Mills</x:v>
      </x:c>
      <x:c r="D1085" t="str">
        <x:v>Permanent</x:v>
      </x:c>
      <x:c r="E1085" t="str">
        <x:v>Manchester</x:v>
      </x:c>
      <x:c r="F1085" t="str">
        <x:v>Operative Porter</x:v>
      </x:c>
      <x:c r="G1085" t="str">
        <x:v>401631</x:v>
      </x:c>
      <x:c r="H1085" t="str">
        <x:v>Roche Diagnostics Motherwell</x:v>
      </x:c>
      <x:c r="I1085" s="22" t="n">
        <x:v>8</x:v>
      </x:c>
      <x:c r="J1085" t="str">
        <x:v>Worked</x:v>
      </x:c>
      <x:c r="K1085" t="str">
        <x:v>Employee 104547; home branch Manchester; assigned role Operative Porter | Deployment branch: Glasgow | Actual role: Operative Porter | Jobs: 401631 | Customers: Roche Diagnostics Motherwell | Actual hours: 8.0; source records: 1</x:v>
      </x:c>
      <x:c r="L1085" t="str">
        <x:v>Include</x:v>
      </x:c>
      <x:c r="M1085"/>
      <x:c r="N1085"/>
    </x:row>
    <x:row r="1086">
      <x:c r="A1086" t="str">
        <x:v>Jake Mills|2026-05-20</x:v>
      </x:c>
      <x:c r="B1086" s="888" t="n">
        <x:v>46162</x:v>
      </x:c>
      <x:c r="C1086" t="str">
        <x:v>Jake Mills</x:v>
      </x:c>
      <x:c r="D1086" t="str">
        <x:v>Permanent</x:v>
      </x:c>
      <x:c r="E1086" t="str">
        <x:v>Manchester</x:v>
      </x:c>
      <x:c r="F1086" t="str">
        <x:v>Operative Porter</x:v>
      </x:c>
      <x:c r="G1086" t="str">
        <x:v>401631</x:v>
      </x:c>
      <x:c r="H1086" t="str">
        <x:v>Roche Diagnostics Motherwell</x:v>
      </x:c>
      <x:c r="I1086" s="22" t="n">
        <x:v>8</x:v>
      </x:c>
      <x:c r="J1086" t="str">
        <x:v>Worked</x:v>
      </x:c>
      <x:c r="K1086" t="str">
        <x:v>Employee 104547; home branch Manchester; assigned role Operative Porter | Deployment branch: Glasgow | Actual role: Operative Porter | Jobs: 401631 | Customers: Roche Diagnostics Motherwell | Actual hours: 8.0; source records: 1</x:v>
      </x:c>
      <x:c r="L1086" t="str">
        <x:v>Include</x:v>
      </x:c>
      <x:c r="M1086"/>
      <x:c r="N1086"/>
    </x:row>
    <x:row r="1087">
      <x:c r="A1087" t="str">
        <x:v>Jake Mills|2026-05-21</x:v>
      </x:c>
      <x:c r="B1087" s="888" t="n">
        <x:v>46163</x:v>
      </x:c>
      <x:c r="C1087" t="str">
        <x:v>Jake Mills</x:v>
      </x:c>
      <x:c r="D1087" t="str">
        <x:v>Permanent</x:v>
      </x:c>
      <x:c r="E1087" t="str">
        <x:v>Manchester</x:v>
      </x:c>
      <x:c r="F1087" t="str">
        <x:v>Operative Porter</x:v>
      </x:c>
      <x:c r="G1087" t="str">
        <x:v>401631</x:v>
      </x:c>
      <x:c r="H1087" t="str">
        <x:v>Roche Diagnostics Motherwell</x:v>
      </x:c>
      <x:c r="I1087" s="22" t="n">
        <x:v>7.5</x:v>
      </x:c>
      <x:c r="J1087" t="str">
        <x:v>Worked</x:v>
      </x:c>
      <x:c r="K1087" t="str">
        <x:v>Employee 104547; home branch Manchester; assigned role Operative Porter | Deployment branch: Glasgow | Actual role: Operative Porter | Jobs: 401631 | Customers: Roche Diagnostics Motherwell | Actual hours: 7.5; source records: 1</x:v>
      </x:c>
      <x:c r="L1087" t="str">
        <x:v>Include</x:v>
      </x:c>
      <x:c r="M1087"/>
      <x:c r="N1087"/>
    </x:row>
    <x:row r="1088">
      <x:c r="A1088" t="str">
        <x:v>Jake Mills|2026-05-22</x:v>
      </x:c>
      <x:c r="B1088" s="888" t="n">
        <x:v>46164</x:v>
      </x:c>
      <x:c r="C1088" t="str">
        <x:v>Jake Mills</x:v>
      </x:c>
      <x:c r="D1088" t="str">
        <x:v>Permanent</x:v>
      </x:c>
      <x:c r="E1088" t="str">
        <x:v>Manchester</x:v>
      </x:c>
      <x:c r="F1088" t="str">
        <x:v>Operative Porter</x:v>
      </x:c>
      <x:c r="G1088" t="str">
        <x:v>401631</x:v>
      </x:c>
      <x:c r="H1088" t="str">
        <x:v>Roche Diagnostics Motherwell</x:v>
      </x:c>
      <x:c r="I1088" s="22" t="n">
        <x:v>9</x:v>
      </x:c>
      <x:c r="J1088" t="str">
        <x:v>Worked</x:v>
      </x:c>
      <x:c r="K1088" t="str">
        <x:v>Employee 104547; home branch Manchester; assigned role Operative Porter | Deployment branch: Glasgow | Actual role: Operative Porter | Jobs: 401631 | Customers: Roche Diagnostics Motherwell | Actual hours: 9.0; source records: 1</x:v>
      </x:c>
      <x:c r="L1088" t="str">
        <x:v>Include</x:v>
      </x:c>
      <x:c r="M1088"/>
      <x:c r="N1088"/>
    </x:row>
    <x:row r="1089">
      <x:c r="A1089" t="str">
        <x:v>Jake Mills|2026-05-23</x:v>
      </x:c>
      <x:c r="B1089" s="888" t="n">
        <x:v>46165</x:v>
      </x:c>
      <x:c r="C1089" t="str">
        <x:v>Jake Mills</x:v>
      </x:c>
      <x:c r="D1089" t="str">
        <x:v>Permanent</x:v>
      </x:c>
      <x:c r="E1089" t="str">
        <x:v>Manchester</x:v>
      </x:c>
      <x:c r="F1089" t="str">
        <x:v>Operative Porter</x:v>
      </x:c>
      <x:c r="G1089" t="str">
        <x:v>401631</x:v>
      </x:c>
      <x:c r="H1089" t="str">
        <x:v>Roche Diagnostics Motherwell</x:v>
      </x:c>
      <x:c r="I1089" s="22" t="n">
        <x:v>8.5</x:v>
      </x:c>
      <x:c r="J1089" t="str">
        <x:v>Worked</x:v>
      </x:c>
      <x:c r="K1089" t="str">
        <x:v>Employee 104547; home branch Manchester; assigned role Operative Porter | Deployment branch: Glasgow | Actual role: Operative Porter | Jobs: 401631 | Customers: Roche Diagnostics Motherwell | Actual hours: 8.5; source records: 1</x:v>
      </x:c>
      <x:c r="L1089" t="str">
        <x:v>Include</x:v>
      </x:c>
      <x:c r="M1089"/>
      <x:c r="N1089"/>
    </x:row>
    <x:row r="1090">
      <x:c r="A1090" t="str">
        <x:v>Jake Mills|2026-05-26</x:v>
      </x:c>
      <x:c r="B1090" s="888" t="n">
        <x:v>46168</x:v>
      </x:c>
      <x:c r="C1090" t="str">
        <x:v>Jake Mills</x:v>
      </x:c>
      <x:c r="D1090" t="str">
        <x:v>Permanent</x:v>
      </x:c>
      <x:c r="E1090" t="str">
        <x:v>Manchester</x:v>
      </x:c>
      <x:c r="F1090" t="str">
        <x:v>Operative Porter</x:v>
      </x:c>
      <x:c r="G1090" t="str">
        <x:v>397408</x:v>
      </x:c>
      <x:c r="H1090" t="str">
        <x:v>Gresham Office Furniture</x:v>
      </x:c>
      <x:c r="I1090" s="22" t="n">
        <x:v>1</x:v>
      </x:c>
      <x:c r="J1090" t="str">
        <x:v>Worked</x:v>
      </x:c>
      <x:c r="K1090" t="str">
        <x:v>Employee 104547; home branch Manchester; assigned role Operative Porter | Deployment branch: Manchester | Actual role: Operative Skilled | Jobs: 397408 | Customers: Gresham Office Furniture | Actual hours: 1.0; source records: 1</x:v>
      </x:c>
      <x:c r="L1090" t="str">
        <x:v>Include</x:v>
      </x:c>
      <x:c r="M1090"/>
      <x:c r="N1090"/>
    </x:row>
    <x:row r="1091">
      <x:c r="A1091" t="str">
        <x:v>Jake Mills|2026-05-27</x:v>
      </x:c>
      <x:c r="B1091" s="888" t="n">
        <x:v>46169</x:v>
      </x:c>
      <x:c r="C1091" t="str">
        <x:v>Jake Mills</x:v>
      </x:c>
      <x:c r="D1091" t="str">
        <x:v>Permanent</x:v>
      </x:c>
      <x:c r="E1091" t="str">
        <x:v>Manchester</x:v>
      </x:c>
      <x:c r="F1091" t="str">
        <x:v>Operative Porter</x:v>
      </x:c>
      <x:c r="G1091" t="str">
        <x:v>397408</x:v>
      </x:c>
      <x:c r="H1091" t="str">
        <x:v>Gresham Office Furniture</x:v>
      </x:c>
      <x:c r="I1091" s="22" t="n">
        <x:v>9</x:v>
      </x:c>
      <x:c r="J1091" t="str">
        <x:v>Worked</x:v>
      </x:c>
      <x:c r="K1091" t="str">
        <x:v>Employee 104547; home branch Manchester; assigned role Operative Porter | Deployment branch: Manchester | Actual role: Operative Skilled | Jobs: 397408 | Customers: Gresham Office Furniture | Actual hours: 9.0; source records: 1</x:v>
      </x:c>
      <x:c r="L1091" t="str">
        <x:v>Include</x:v>
      </x:c>
      <x:c r="M1091"/>
      <x:c r="N1091"/>
    </x:row>
    <x:row r="1092">
      <x:c r="A1092" t="str">
        <x:v>Jake Mills|2026-05-28</x:v>
      </x:c>
      <x:c r="B1092" s="888" t="n">
        <x:v>46170</x:v>
      </x:c>
      <x:c r="C1092" t="str">
        <x:v>Jake Mills</x:v>
      </x:c>
      <x:c r="D1092" t="str">
        <x:v>Permanent</x:v>
      </x:c>
      <x:c r="E1092" t="str">
        <x:v>Manchester</x:v>
      </x:c>
      <x:c r="F1092" t="str">
        <x:v>Operative Porter</x:v>
      </x:c>
      <x:c r="G1092" t="str">
        <x:v>402306, 397408</x:v>
      </x:c>
      <x:c r="H1092" t="str">
        <x:v>Carole Zeall; Gresham Office Furniture</x:v>
      </x:c>
      <x:c r="I1092" s="22" t="n">
        <x:v>13.5</x:v>
      </x:c>
      <x:c r="J1092" t="str">
        <x:v>Worked — 2 records</x:v>
      </x:c>
      <x:c r="K1092" t="str">
        <x:v>Employee 104547; home branch Manchester; assigned role Operative Porter | Deployment branch: Manchester | Actual role: Operative Skilled | Jobs: 402306, 397408 | Customers: Carole Zeall; Gresham Office Furniture | Actual hours: 13.5; source records: 2</x:v>
      </x:c>
      <x:c r="L1092" t="str">
        <x:v>Include</x:v>
      </x:c>
      <x:c r="M1092"/>
      <x:c r="N1092"/>
    </x:row>
    <x:row r="1093">
      <x:c r="A1093" t="str">
        <x:v>Jake Mills|2026-05-29</x:v>
      </x:c>
      <x:c r="B1093" s="888" t="n">
        <x:v>46171</x:v>
      </x:c>
      <x:c r="C1093" t="str">
        <x:v>Jake Mills</x:v>
      </x:c>
      <x:c r="D1093" t="str">
        <x:v>Permanent</x:v>
      </x:c>
      <x:c r="E1093" t="str">
        <x:v>Manchester</x:v>
      </x:c>
      <x:c r="F1093" t="str">
        <x:v>Operative Porter</x:v>
      </x:c>
      <x:c r="G1093" t="str">
        <x:v>397408</x:v>
      </x:c>
      <x:c r="H1093" t="str">
        <x:v>Gresham Office Furniture</x:v>
      </x:c>
      <x:c r="I1093" s="22" t="n">
        <x:v>9</x:v>
      </x:c>
      <x:c r="J1093" t="str">
        <x:v>Worked</x:v>
      </x:c>
      <x:c r="K1093" t="str">
        <x:v>Employee 104547; home branch Manchester; assigned role Operative Porter | Deployment branch: Manchester | Actual role: Operative Skilled | Jobs: 397408 | Customers: Gresham Office Furniture | Actual hours: 9.0; source records: 1</x:v>
      </x:c>
      <x:c r="L1093" t="str">
        <x:v>Include</x:v>
      </x:c>
      <x:c r="M1093"/>
      <x:c r="N1093"/>
    </x:row>
    <x:row r="1094">
      <x:c r="A1094" t="str">
        <x:v>Jakub Zimnicki|2026-05-01</x:v>
      </x:c>
      <x:c r="B1094" s="888" t="n">
        <x:v>46143</x:v>
      </x:c>
      <x:c r="C1094" t="str">
        <x:v>Jakub Zimnicki</x:v>
      </x:c>
      <x:c r="D1094" t="str">
        <x:v>Permanent</x:v>
      </x:c>
      <x:c r="E1094" t="str">
        <x:v>Cambridge</x:v>
      </x:c>
      <x:c r="F1094" t="str">
        <x:v>Operative Porter</x:v>
      </x:c>
      <x:c r="G1094"/>
      <x:c r="H1094"/>
      <x:c r="I1094" s="22" t="n">
        <x:v>0</x:v>
      </x:c>
      <x:c r="J1094" t="str">
        <x:v>Annual leave</x:v>
      </x:c>
      <x:c r="K1094" t="str">
        <x:v>Employee 103196; home branch Cambridge; assigned role Operative Porter | Leave: Annual Leave (Hours) | Leave calendar basis: Variable-pattern period</x:v>
      </x:c>
      <x:c r="L1094" t="str">
        <x:v>Include</x:v>
      </x:c>
      <x:c r="M1094"/>
      <x:c r="N1094"/>
    </x:row>
    <x:row r="1095">
      <x:c r="A1095" t="str">
        <x:v>Jakub Zimnicki|2026-05-04</x:v>
      </x:c>
      <x:c r="B1095" s="888" t="n">
        <x:v>46146</x:v>
      </x:c>
      <x:c r="C1095" t="str">
        <x:v>Jakub Zimnicki</x:v>
      </x:c>
      <x:c r="D1095" t="str">
        <x:v>Permanent</x:v>
      </x:c>
      <x:c r="E1095" t="str">
        <x:v>Cambridge</x:v>
      </x:c>
      <x:c r="F1095" t="str">
        <x:v>Operative Porter</x:v>
      </x:c>
      <x:c r="G1095"/>
      <x:c r="H1095"/>
      <x:c r="I1095" s="22" t="n">
        <x:v>0</x:v>
      </x:c>
      <x:c r="J1095" t="str">
        <x:v>Annual leave</x:v>
      </x:c>
      <x:c r="K1095" t="str">
        <x:v>Employee 103196; home branch Cambridge; assigned role Operative Porter | Leave: Annual Leave (Hours) | Leave calendar basis: Variable-pattern period</x:v>
      </x:c>
      <x:c r="L1095" t="str">
        <x:v>Include</x:v>
      </x:c>
      <x:c r="M1095"/>
      <x:c r="N1095"/>
    </x:row>
    <x:row r="1096">
      <x:c r="A1096" t="str">
        <x:v>Jakub Zimnicki|2026-05-05</x:v>
      </x:c>
      <x:c r="B1096" s="888" t="n">
        <x:v>46147</x:v>
      </x:c>
      <x:c r="C1096" t="str">
        <x:v>Jakub Zimnicki</x:v>
      </x:c>
      <x:c r="D1096" t="str">
        <x:v>Permanent</x:v>
      </x:c>
      <x:c r="E1096" t="str">
        <x:v>Cambridge</x:v>
      </x:c>
      <x:c r="F1096" t="str">
        <x:v>Operative Porter</x:v>
      </x:c>
      <x:c r="G1096"/>
      <x:c r="H1096"/>
      <x:c r="I1096" s="22" t="n">
        <x:v>0</x:v>
      </x:c>
      <x:c r="J1096" t="str">
        <x:v>Annual leave</x:v>
      </x:c>
      <x:c r="K1096" t="str">
        <x:v>Employee 103196; home branch Cambridge; assigned role Operative Porter | Leave: Annual Leave (Hours) | Leave calendar basis: Variable-pattern period</x:v>
      </x:c>
      <x:c r="L1096" t="str">
        <x:v>Include</x:v>
      </x:c>
      <x:c r="M1096"/>
      <x:c r="N1096"/>
    </x:row>
    <x:row r="1097">
      <x:c r="A1097" t="str">
        <x:v>Jakub Zimnicki|2026-05-06</x:v>
      </x:c>
      <x:c r="B1097" s="888" t="n">
        <x:v>46148</x:v>
      </x:c>
      <x:c r="C1097" t="str">
        <x:v>Jakub Zimnicki</x:v>
      </x:c>
      <x:c r="D1097" t="str">
        <x:v>Permanent</x:v>
      </x:c>
      <x:c r="E1097" t="str">
        <x:v>Cambridge</x:v>
      </x:c>
      <x:c r="F1097" t="str">
        <x:v>Operative Porter</x:v>
      </x:c>
      <x:c r="G1097"/>
      <x:c r="H1097"/>
      <x:c r="I1097" s="22" t="n">
        <x:v>0</x:v>
      </x:c>
      <x:c r="J1097" t="str">
        <x:v>Annual leave</x:v>
      </x:c>
      <x:c r="K1097" t="str">
        <x:v>Employee 103196; home branch Cambridge; assigned role Operative Porter | Leave: Annual Leave (Hours) | Leave calendar basis: Variable-pattern period</x:v>
      </x:c>
      <x:c r="L1097" t="str">
        <x:v>Include</x:v>
      </x:c>
      <x:c r="M1097"/>
      <x:c r="N1097"/>
    </x:row>
    <x:row r="1098">
      <x:c r="A1098" t="str">
        <x:v>Jakub Zimnicki|2026-05-07</x:v>
      </x:c>
      <x:c r="B1098" s="888" t="n">
        <x:v>46149</x:v>
      </x:c>
      <x:c r="C1098" t="str">
        <x:v>Jakub Zimnicki</x:v>
      </x:c>
      <x:c r="D1098" t="str">
        <x:v>Permanent</x:v>
      </x:c>
      <x:c r="E1098" t="str">
        <x:v>Cambridge</x:v>
      </x:c>
      <x:c r="F1098" t="str">
        <x:v>Operative Porter</x:v>
      </x:c>
      <x:c r="G1098"/>
      <x:c r="H1098"/>
      <x:c r="I1098" s="22" t="n">
        <x:v>0</x:v>
      </x:c>
      <x:c r="J1098" t="str">
        <x:v>Annual leave</x:v>
      </x:c>
      <x:c r="K1098" t="str">
        <x:v>Employee 103196; home branch Cambridge; assigned role Operative Porter | Leave: Annual Leave (Hours) | Leave calendar basis: Variable-pattern period</x:v>
      </x:c>
      <x:c r="L1098" t="str">
        <x:v>Include</x:v>
      </x:c>
      <x:c r="M1098"/>
      <x:c r="N1098"/>
    </x:row>
    <x:row r="1099">
      <x:c r="A1099" t="str">
        <x:v>Jakub Zimnicki|2026-05-08</x:v>
      </x:c>
      <x:c r="B1099" s="888" t="n">
        <x:v>46150</x:v>
      </x:c>
      <x:c r="C1099" t="str">
        <x:v>Jakub Zimnicki</x:v>
      </x:c>
      <x:c r="D1099" t="str">
        <x:v>Permanent</x:v>
      </x:c>
      <x:c r="E1099" t="str">
        <x:v>Cambridge</x:v>
      </x:c>
      <x:c r="F1099" t="str">
        <x:v>Operative Porter</x:v>
      </x:c>
      <x:c r="G1099"/>
      <x:c r="H1099"/>
      <x:c r="I1099" s="22" t="n">
        <x:v>0</x:v>
      </x:c>
      <x:c r="J1099" t="str">
        <x:v>Annual leave</x:v>
      </x:c>
      <x:c r="K1099" t="str">
        <x:v>Employee 103196; home branch Cambridge; assigned role Operative Porter | Leave: Annual Leave (Hours) | Leave calendar basis: Variable-pattern period</x:v>
      </x:c>
      <x:c r="L1099" t="str">
        <x:v>Include</x:v>
      </x:c>
      <x:c r="M1099"/>
      <x:c r="N1099"/>
    </x:row>
    <x:row r="1100">
      <x:c r="A1100" t="str">
        <x:v>Jakub Zimnicki|2026-05-11</x:v>
      </x:c>
      <x:c r="B1100" s="888" t="n">
        <x:v>46153</x:v>
      </x:c>
      <x:c r="C1100" t="str">
        <x:v>Jakub Zimnicki</x:v>
      </x:c>
      <x:c r="D1100" t="str">
        <x:v>Permanent</x:v>
      </x:c>
      <x:c r="E1100" t="str">
        <x:v>Cambridge</x:v>
      </x:c>
      <x:c r="F1100" t="str">
        <x:v>Operative Porter</x:v>
      </x:c>
      <x:c r="G1100"/>
      <x:c r="H1100"/>
      <x:c r="I1100" s="22" t="n">
        <x:v>0</x:v>
      </x:c>
      <x:c r="J1100" t="str">
        <x:v>Annual leave</x:v>
      </x:c>
      <x:c r="K1100" t="str">
        <x:v>Employee 103196; home branch Cambridge; assigned role Operative Porter | Leave: Annual Leave (Hours) | Leave calendar basis: Variable-pattern period</x:v>
      </x:c>
      <x:c r="L1100" t="str">
        <x:v>Include</x:v>
      </x:c>
      <x:c r="M1100"/>
      <x:c r="N1100"/>
    </x:row>
    <x:row r="1101">
      <x:c r="A1101" t="str">
        <x:v>Jakub Zimnicki|2026-05-12</x:v>
      </x:c>
      <x:c r="B1101" s="888" t="n">
        <x:v>46154</x:v>
      </x:c>
      <x:c r="C1101" t="str">
        <x:v>Jakub Zimnicki</x:v>
      </x:c>
      <x:c r="D1101" t="str">
        <x:v>Permanent</x:v>
      </x:c>
      <x:c r="E1101" t="str">
        <x:v>Cambridge</x:v>
      </x:c>
      <x:c r="F1101" t="str">
        <x:v>Operative Porter</x:v>
      </x:c>
      <x:c r="G1101"/>
      <x:c r="H1101"/>
      <x:c r="I1101" s="22" t="n">
        <x:v>0</x:v>
      </x:c>
      <x:c r="J1101" t="str">
        <x:v>Annual leave</x:v>
      </x:c>
      <x:c r="K1101" t="str">
        <x:v>Employee 103196; home branch Cambridge; assigned role Operative Porter | Leave: Annual Leave (Hours) | Leave calendar basis: Variable-pattern period</x:v>
      </x:c>
      <x:c r="L1101" t="str">
        <x:v>Include</x:v>
      </x:c>
      <x:c r="M1101"/>
      <x:c r="N1101"/>
    </x:row>
    <x:row r="1102">
      <x:c r="A1102" t="str">
        <x:v>Jakub Zimnicki|2026-05-13</x:v>
      </x:c>
      <x:c r="B1102" s="888" t="n">
        <x:v>46155</x:v>
      </x:c>
      <x:c r="C1102" t="str">
        <x:v>Jakub Zimnicki</x:v>
      </x:c>
      <x:c r="D1102" t="str">
        <x:v>Permanent</x:v>
      </x:c>
      <x:c r="E1102" t="str">
        <x:v>Cambridge</x:v>
      </x:c>
      <x:c r="F1102" t="str">
        <x:v>Operative Porter</x:v>
      </x:c>
      <x:c r="G1102" t="str">
        <x:v>399379D</x:v>
      </x:c>
      <x:c r="H1102" t="str">
        <x:v>Restore Harrow Green Oxford  M/W use only</x:v>
      </x:c>
      <x:c r="I1102" s="22" t="n">
        <x:v>9</x:v>
      </x:c>
      <x:c r="J1102" t="str">
        <x:v>Worked</x:v>
      </x:c>
      <x:c r="K1102" t="str">
        <x:v>Employee 103196; home branch Cambridge; assigned role Operative Porter | Deployment branch: Oxford | Actual role: Operative Porter | Jobs: 399379D | Customers: Restore Harrow Green Oxford  M/W use only | Actual hours: 9.0; source records: 1</x:v>
      </x:c>
      <x:c r="L1102" t="str">
        <x:v>Include</x:v>
      </x:c>
      <x:c r="M1102"/>
      <x:c r="N1102"/>
    </x:row>
    <x:row r="1103">
      <x:c r="A1103" t="str">
        <x:v>Jakub Zimnicki|2026-05-14</x:v>
      </x:c>
      <x:c r="B1103" s="888" t="n">
        <x:v>46156</x:v>
      </x:c>
      <x:c r="C1103" t="str">
        <x:v>Jakub Zimnicki</x:v>
      </x:c>
      <x:c r="D1103" t="str">
        <x:v>Permanent</x:v>
      </x:c>
      <x:c r="E1103" t="str">
        <x:v>Cambridge</x:v>
      </x:c>
      <x:c r="F1103" t="str">
        <x:v>Operative Porter</x:v>
      </x:c>
      <x:c r="G1103" t="str">
        <x:v>400121, 399379D</x:v>
      </x:c>
      <x:c r="H1103" t="str">
        <x:v>BioChek (UK) Ltd; Restore Harrow Green Oxford  M/W use only</x:v>
      </x:c>
      <x:c r="I1103" s="22" t="n">
        <x:v>18</x:v>
      </x:c>
      <x:c r="J1103" t="str">
        <x:v>Worked — 2 records</x:v>
      </x:c>
      <x:c r="K1103" t="str">
        <x:v>Employee 103196; home branch Cambridge; assigned role Operative Porter | Deployment branch: Oxford | Actual role: Operative Porter | Jobs: 400121, 399379D | Customers: BioChek (UK) Ltd; Restore Harrow Green Oxford  M/W use only | Actual hours: 18.0; source records: 2</x:v>
      </x:c>
      <x:c r="L1103" t="str">
        <x:v>Include</x:v>
      </x:c>
      <x:c r="M1103"/>
      <x:c r="N1103"/>
    </x:row>
    <x:row r="1104">
      <x:c r="A1104" t="str">
        <x:v>Jakub Zimnicki|2026-05-15</x:v>
      </x:c>
      <x:c r="B1104" s="888" t="n">
        <x:v>46157</x:v>
      </x:c>
      <x:c r="C1104" t="str">
        <x:v>Jakub Zimnicki</x:v>
      </x:c>
      <x:c r="D1104" t="str">
        <x:v>Permanent</x:v>
      </x:c>
      <x:c r="E1104" t="str">
        <x:v>Cambridge</x:v>
      </x:c>
      <x:c r="F1104" t="str">
        <x:v>Operative Porter</x:v>
      </x:c>
      <x:c r="G1104" t="str">
        <x:v>402278</x:v>
      </x:c>
      <x:c r="H1104" t="str">
        <x:v>Biopharma  - (British Antarctic Survey )</x:v>
      </x:c>
      <x:c r="I1104" s="22" t="n">
        <x:v>5.5</x:v>
      </x:c>
      <x:c r="J1104" t="str">
        <x:v>Worked</x:v>
      </x:c>
      <x:c r="K1104" t="str">
        <x:v>Employee 103196; home branch Cambridge; assigned role Operative Porter | Deployment branch: Cambridge | Actual role: Operative Porter | Jobs: 402278 | Customers: Biopharma  - (British Antarctic Survey ) | Actual hours: 5.5; source records: 1</x:v>
      </x:c>
      <x:c r="L1104" t="str">
        <x:v>Include</x:v>
      </x:c>
      <x:c r="M1104"/>
      <x:c r="N1104"/>
    </x:row>
    <x:row r="1105">
      <x:c r="A1105" t="str">
        <x:v>Jakub Zimnicki|2026-05-18</x:v>
      </x:c>
      <x:c r="B1105" s="888" t="n">
        <x:v>46160</x:v>
      </x:c>
      <x:c r="C1105" t="str">
        <x:v>Jakub Zimnicki</x:v>
      </x:c>
      <x:c r="D1105" t="str">
        <x:v>Permanent</x:v>
      </x:c>
      <x:c r="E1105" t="str">
        <x:v>Cambridge</x:v>
      </x:c>
      <x:c r="F1105" t="str">
        <x:v>Operative Porter</x:v>
      </x:c>
      <x:c r="G1105" t="str">
        <x:v>401229</x:v>
      </x:c>
      <x:c r="H1105" t="str">
        <x:v>Biopharma - GREAT ORMOND STREET HOSPITAL</x:v>
      </x:c>
      <x:c r="I1105" s="22" t="n">
        <x:v>4</x:v>
      </x:c>
      <x:c r="J1105" t="str">
        <x:v>Worked</x:v>
      </x:c>
      <x:c r="K1105" t="str">
        <x:v>Employee 103196; home branch Cambridge; assigned role Operative Porter | Deployment branch: Cambridge | Actual role: Operative Porter | Jobs: 401229 | Customers: Biopharma - GREAT ORMOND STREET HOSPITAL | Actual hours: 4.0; source records: 1</x:v>
      </x:c>
      <x:c r="L1105" t="str">
        <x:v>Include</x:v>
      </x:c>
      <x:c r="M1105"/>
      <x:c r="N1105"/>
    </x:row>
    <x:row r="1106">
      <x:c r="A1106" t="str">
        <x:v>Jakub Zimnicki|2026-05-19</x:v>
      </x:c>
      <x:c r="B1106" s="888" t="n">
        <x:v>46161</x:v>
      </x:c>
      <x:c r="C1106" t="str">
        <x:v>Jakub Zimnicki</x:v>
      </x:c>
      <x:c r="D1106" t="str">
        <x:v>Permanent</x:v>
      </x:c>
      <x:c r="E1106" t="str">
        <x:v>Cambridge</x:v>
      </x:c>
      <x:c r="F1106" t="str">
        <x:v>Operative Porter</x:v>
      </x:c>
      <x:c r="G1106" t="str">
        <x:v>402244</x:v>
      </x:c>
      <x:c r="H1106" t="str">
        <x:v>Ellison Institute of Technology, Oxford Ltd</x:v>
      </x:c>
      <x:c r="I1106" s="22" t="n">
        <x:v>10.5</x:v>
      </x:c>
      <x:c r="J1106" t="str">
        <x:v>Worked</x:v>
      </x:c>
      <x:c r="K1106" t="str">
        <x:v>Employee 103196; home branch Cambridge; assigned role Operative Porter | Deployment branch: Oxford | Actual role: Operative Porter | Jobs: 402244 | Customers: Ellison Institute of Technology, Oxford Ltd | Actual hours: 10.5; source records: 1</x:v>
      </x:c>
      <x:c r="L1106" t="str">
        <x:v>Include</x:v>
      </x:c>
      <x:c r="M1106"/>
      <x:c r="N1106"/>
    </x:row>
    <x:row r="1107">
      <x:c r="A1107" t="str">
        <x:v>Jakub Zimnicki|2026-05-20</x:v>
      </x:c>
      <x:c r="B1107" s="888" t="n">
        <x:v>46162</x:v>
      </x:c>
      <x:c r="C1107" t="str">
        <x:v>Jakub Zimnicki</x:v>
      </x:c>
      <x:c r="D1107" t="str">
        <x:v>Permanent</x:v>
      </x:c>
      <x:c r="E1107" t="str">
        <x:v>Cambridge</x:v>
      </x:c>
      <x:c r="F1107" t="str">
        <x:v>Operative Porter</x:v>
      </x:c>
      <x:c r="G1107" t="str">
        <x:v>401472</x:v>
      </x:c>
      <x:c r="H1107" t="str">
        <x:v>CRUK Horizons</x:v>
      </x:c>
      <x:c r="I1107" s="22" t="n">
        <x:v>10.5</x:v>
      </x:c>
      <x:c r="J1107" t="str">
        <x:v>Worked</x:v>
      </x:c>
      <x:c r="K1107" t="str">
        <x:v>Employee 103196; home branch Cambridge; assigned role Operative Porter | Deployment branch: Cambridge | Actual role: Operative Porter | Jobs: 401472 | Customers: CRUK Horizons | Actual hours: 10.5; source records: 1</x:v>
      </x:c>
      <x:c r="L1107" t="str">
        <x:v>Include</x:v>
      </x:c>
      <x:c r="M1107"/>
      <x:c r="N1107"/>
    </x:row>
    <x:row r="1108">
      <x:c r="A1108" t="str">
        <x:v>Jakub Zimnicki|2026-05-21</x:v>
      </x:c>
      <x:c r="B1108" s="888" t="n">
        <x:v>46163</x:v>
      </x:c>
      <x:c r="C1108" t="str">
        <x:v>Jakub Zimnicki</x:v>
      </x:c>
      <x:c r="D1108" t="str">
        <x:v>Permanent</x:v>
      </x:c>
      <x:c r="E1108" t="str">
        <x:v>Cambridge</x:v>
      </x:c>
      <x:c r="F1108" t="str">
        <x:v>Operative Porter</x:v>
      </x:c>
      <x:c r="G1108" t="str">
        <x:v>401472</x:v>
      </x:c>
      <x:c r="H1108" t="str">
        <x:v>CRUK Horizons</x:v>
      </x:c>
      <x:c r="I1108" s="22" t="n">
        <x:v>11</x:v>
      </x:c>
      <x:c r="J1108" t="str">
        <x:v>Worked</x:v>
      </x:c>
      <x:c r="K1108" t="str">
        <x:v>Employee 103196; home branch Cambridge; assigned role Operative Porter | Deployment branch: Cambridge | Actual role: Operative Porter | Jobs: 401472 | Customers: CRUK Horizons | Actual hours: 11.0; source records: 1</x:v>
      </x:c>
      <x:c r="L1108" t="str">
        <x:v>Include</x:v>
      </x:c>
      <x:c r="M1108"/>
      <x:c r="N1108"/>
    </x:row>
    <x:row r="1109">
      <x:c r="A1109" t="str">
        <x:v>Jakub Zimnicki|2026-05-22</x:v>
      </x:c>
      <x:c r="B1109" s="888" t="n">
        <x:v>46164</x:v>
      </x:c>
      <x:c r="C1109" t="str">
        <x:v>Jakub Zimnicki</x:v>
      </x:c>
      <x:c r="D1109" t="str">
        <x:v>Permanent</x:v>
      </x:c>
      <x:c r="E1109" t="str">
        <x:v>Cambridge</x:v>
      </x:c>
      <x:c r="F1109" t="str">
        <x:v>Operative Porter</x:v>
      </x:c>
      <x:c r="G1109" t="str">
        <x:v>402345</x:v>
      </x:c>
      <x:c r="H1109" t="str">
        <x:v>Nxera Pharma UK Limited</x:v>
      </x:c>
      <x:c r="I1109" s="22" t="n">
        <x:v>8.5</x:v>
      </x:c>
      <x:c r="J1109" t="str">
        <x:v>Worked</x:v>
      </x:c>
      <x:c r="K1109" t="str">
        <x:v>Employee 103196; home branch Cambridge; assigned role Operative Porter | Deployment branch: Cambridge | Actual role: Operative Porter | Jobs: 402345 | Customers: Nxera Pharma UK Limited | Actual hours: 8.5; source records: 1</x:v>
      </x:c>
      <x:c r="L1109" t="str">
        <x:v>Include</x:v>
      </x:c>
      <x:c r="M1109"/>
      <x:c r="N1109"/>
    </x:row>
    <x:row r="1110">
      <x:c r="A1110" t="str">
        <x:v>Jakub Zimnicki|2026-05-27</x:v>
      </x:c>
      <x:c r="B1110" s="888" t="n">
        <x:v>46169</x:v>
      </x:c>
      <x:c r="C1110" t="str">
        <x:v>Jakub Zimnicki</x:v>
      </x:c>
      <x:c r="D1110" t="str">
        <x:v>Permanent</x:v>
      </x:c>
      <x:c r="E1110" t="str">
        <x:v>Cambridge</x:v>
      </x:c>
      <x:c r="F1110" t="str">
        <x:v>Operative Porter</x:v>
      </x:c>
      <x:c r="G1110" t="str">
        <x:v>402076</x:v>
      </x:c>
      <x:c r="H1110" t="str">
        <x:v>Axlab Ltd/Royal Lancaster Infirmary</x:v>
      </x:c>
      <x:c r="I1110" s="22" t="n">
        <x:v>9</x:v>
      </x:c>
      <x:c r="J1110" t="str">
        <x:v>Worked</x:v>
      </x:c>
      <x:c r="K1110" t="str">
        <x:v>Employee 103196; home branch Cambridge; assigned role Operative Porter | Deployment branch: Cambridge | Actual role: Operative Porter | Jobs: 402076 | Customers: Axlab Ltd/Royal Lancaster Infirmary | Actual hours: 9.0; source records: 1</x:v>
      </x:c>
      <x:c r="L1110" t="str">
        <x:v>Include</x:v>
      </x:c>
      <x:c r="M1110"/>
      <x:c r="N1110"/>
    </x:row>
    <x:row r="1111">
      <x:c r="A1111" t="str">
        <x:v>Jakub Zimnicki|2026-05-28</x:v>
      </x:c>
      <x:c r="B1111" s="888" t="n">
        <x:v>46170</x:v>
      </x:c>
      <x:c r="C1111" t="str">
        <x:v>Jakub Zimnicki</x:v>
      </x:c>
      <x:c r="D1111" t="str">
        <x:v>Permanent</x:v>
      </x:c>
      <x:c r="E1111" t="str">
        <x:v>Cambridge</x:v>
      </x:c>
      <x:c r="F1111" t="str">
        <x:v>Operative Porter</x:v>
      </x:c>
      <x:c r="G1111" t="str">
        <x:v>402076</x:v>
      </x:c>
      <x:c r="H1111" t="str">
        <x:v>Axlab Ltd/Royal Lancaster Infirmary</x:v>
      </x:c>
      <x:c r="I1111" s="22" t="n">
        <x:v>10.5</x:v>
      </x:c>
      <x:c r="J1111" t="str">
        <x:v>Worked</x:v>
      </x:c>
      <x:c r="K1111" t="str">
        <x:v>Employee 103196; home branch Cambridge; assigned role Operative Porter | Deployment branch: Cambridge | Actual role: Operative Porter | Jobs: 402076 | Customers: Axlab Ltd/Royal Lancaster Infirmary | Actual hours: 10.5; source records: 1</x:v>
      </x:c>
      <x:c r="L1111" t="str">
        <x:v>Include</x:v>
      </x:c>
      <x:c r="M1111"/>
      <x:c r="N1111"/>
    </x:row>
    <x:row r="1112">
      <x:c r="A1112" t="str">
        <x:v>James Stevenson|2026-05-01</x:v>
      </x:c>
      <x:c r="B1112" s="888" t="n">
        <x:v>46143</x:v>
      </x:c>
      <x:c r="C1112" t="str">
        <x:v>James Stevenson</x:v>
      </x:c>
      <x:c r="D1112" t="str">
        <x:v>Permanent</x:v>
      </x:c>
      <x:c r="E1112" t="str">
        <x:v>Glasgow</x:v>
      </x:c>
      <x:c r="F1112" t="str">
        <x:v>Operative Porter</x:v>
      </x:c>
      <x:c r="G1112" t="str">
        <x:v>399966</x:v>
      </x:c>
      <x:c r="H1112" t="str">
        <x:v>University of Glasgow</x:v>
      </x:c>
      <x:c r="I1112" s="22" t="n">
        <x:v>7.5</x:v>
      </x:c>
      <x:c r="J1112" t="str">
        <x:v>Worked</x:v>
      </x:c>
      <x:c r="K1112" t="str">
        <x:v>Employee 1742; home branch Glasgow; assigned role Operative Porter | Deployment branch: Glasgow | Actual role: Operative Porter | Jobs: 399966 | Customers: University of Glasgow | Actual hours: 7.5; source records: 1</x:v>
      </x:c>
      <x:c r="L1112" t="str">
        <x:v>Include</x:v>
      </x:c>
      <x:c r="M1112"/>
      <x:c r="N1112"/>
    </x:row>
    <x:row r="1113">
      <x:c r="A1113" t="str">
        <x:v>James Stevenson|2026-05-05</x:v>
      </x:c>
      <x:c r="B1113" s="888" t="n">
        <x:v>46147</x:v>
      </x:c>
      <x:c r="C1113" t="str">
        <x:v>James Stevenson</x:v>
      </x:c>
      <x:c r="D1113" t="str">
        <x:v>Permanent</x:v>
      </x:c>
      <x:c r="E1113" t="str">
        <x:v>Glasgow</x:v>
      </x:c>
      <x:c r="F1113" t="str">
        <x:v>Operative Porter</x:v>
      </x:c>
      <x:c r="G1113" t="str">
        <x:v>399966</x:v>
      </x:c>
      <x:c r="H1113" t="str">
        <x:v>University of Glasgow</x:v>
      </x:c>
      <x:c r="I1113" s="22" t="n">
        <x:v>8</x:v>
      </x:c>
      <x:c r="J1113" t="str">
        <x:v>Worked</x:v>
      </x:c>
      <x:c r="K1113" t="str">
        <x:v>Employee 1742; home branch Glasgow; assigned role Operative Porter | Deployment branch: Glasgow | Actual role: Operative Porter | Jobs: 399966 | Customers: University of Glasgow | Actual hours: 8.0; source records: 1</x:v>
      </x:c>
      <x:c r="L1113" t="str">
        <x:v>Include</x:v>
      </x:c>
      <x:c r="M1113"/>
      <x:c r="N1113"/>
    </x:row>
    <x:row r="1114">
      <x:c r="A1114" t="str">
        <x:v>James Stevenson|2026-05-06</x:v>
      </x:c>
      <x:c r="B1114" s="888" t="n">
        <x:v>46148</x:v>
      </x:c>
      <x:c r="C1114" t="str">
        <x:v>James Stevenson</x:v>
      </x:c>
      <x:c r="D1114" t="str">
        <x:v>Permanent</x:v>
      </x:c>
      <x:c r="E1114" t="str">
        <x:v>Glasgow</x:v>
      </x:c>
      <x:c r="F1114" t="str">
        <x:v>Operative Porter</x:v>
      </x:c>
      <x:c r="G1114" t="str">
        <x:v>399966</x:v>
      </x:c>
      <x:c r="H1114" t="str">
        <x:v>University of Glasgow</x:v>
      </x:c>
      <x:c r="I1114" s="22" t="n">
        <x:v>8.5</x:v>
      </x:c>
      <x:c r="J1114" t="str">
        <x:v>Worked</x:v>
      </x:c>
      <x:c r="K1114" t="str">
        <x:v>Employee 1742; home branch Glasgow; assigned role Operative Porter | Deployment branch: Glasgow | Actual role: Operative Porter | Jobs: 399966 | Customers: University of Glasgow | Actual hours: 8.5; source records: 1</x:v>
      </x:c>
      <x:c r="L1114" t="str">
        <x:v>Include</x:v>
      </x:c>
      <x:c r="M1114"/>
      <x:c r="N1114"/>
    </x:row>
    <x:row r="1115">
      <x:c r="A1115" t="str">
        <x:v>James Stevenson|2026-05-07</x:v>
      </x:c>
      <x:c r="B1115" s="888" t="n">
        <x:v>46149</x:v>
      </x:c>
      <x:c r="C1115" t="str">
        <x:v>James Stevenson</x:v>
      </x:c>
      <x:c r="D1115" t="str">
        <x:v>Permanent</x:v>
      </x:c>
      <x:c r="E1115" t="str">
        <x:v>Glasgow</x:v>
      </x:c>
      <x:c r="F1115" t="str">
        <x:v>Operative Porter</x:v>
      </x:c>
      <x:c r="G1115" t="str">
        <x:v>399966</x:v>
      </x:c>
      <x:c r="H1115" t="str">
        <x:v>University of Glasgow</x:v>
      </x:c>
      <x:c r="I1115" s="22" t="n">
        <x:v>5.5</x:v>
      </x:c>
      <x:c r="J1115" t="str">
        <x:v>Worked</x:v>
      </x:c>
      <x:c r="K1115" t="str">
        <x:v>Employee 1742; home branch Glasgow; assigned role Operative Porter | Deployment branch: Glasgow | Actual role: Operative Porter | Jobs: 399966 | Customers: University of Glasgow | Actual hours: 5.5; source records: 1</x:v>
      </x:c>
      <x:c r="L1115" t="str">
        <x:v>Include</x:v>
      </x:c>
      <x:c r="M1115"/>
      <x:c r="N1115"/>
    </x:row>
    <x:row r="1116">
      <x:c r="A1116" t="str">
        <x:v>James Stevenson|2026-05-11</x:v>
      </x:c>
      <x:c r="B1116" s="888" t="n">
        <x:v>46153</x:v>
      </x:c>
      <x:c r="C1116" t="str">
        <x:v>James Stevenson</x:v>
      </x:c>
      <x:c r="D1116" t="str">
        <x:v>Permanent</x:v>
      </x:c>
      <x:c r="E1116" t="str">
        <x:v>Glasgow</x:v>
      </x:c>
      <x:c r="F1116" t="str">
        <x:v>Operative Porter</x:v>
      </x:c>
      <x:c r="G1116"/>
      <x:c r="H1116"/>
      <x:c r="I1116" s="22" t="n">
        <x:v>0</x:v>
      </x:c>
      <x:c r="J1116" t="str">
        <x:v>Annual leave</x:v>
      </x:c>
      <x:c r="K1116" t="str">
        <x:v>Employee 1742; home branch Glasgow; assigned role Operative Porter | Leave: Annual Leave (Hours) | Leave calendar basis: Variable-pattern period</x:v>
      </x:c>
      <x:c r="L1116" t="str">
        <x:v>Include</x:v>
      </x:c>
      <x:c r="M1116"/>
      <x:c r="N1116"/>
    </x:row>
    <x:row r="1117">
      <x:c r="A1117" t="str">
        <x:v>James Stevenson|2026-05-12</x:v>
      </x:c>
      <x:c r="B1117" s="888" t="n">
        <x:v>46154</x:v>
      </x:c>
      <x:c r="C1117" t="str">
        <x:v>James Stevenson</x:v>
      </x:c>
      <x:c r="D1117" t="str">
        <x:v>Permanent</x:v>
      </x:c>
      <x:c r="E1117" t="str">
        <x:v>Glasgow</x:v>
      </x:c>
      <x:c r="F1117" t="str">
        <x:v>Operative Porter</x:v>
      </x:c>
      <x:c r="G1117"/>
      <x:c r="H1117"/>
      <x:c r="I1117" s="22" t="n">
        <x:v>0</x:v>
      </x:c>
      <x:c r="J1117" t="str">
        <x:v>Annual leave</x:v>
      </x:c>
      <x:c r="K1117" t="str">
        <x:v>Employee 1742; home branch Glasgow; assigned role Operative Porter | Leave: Annual Leave (Hours) | Leave calendar basis: Variable-pattern period</x:v>
      </x:c>
      <x:c r="L1117" t="str">
        <x:v>Include</x:v>
      </x:c>
      <x:c r="M1117"/>
      <x:c r="N1117"/>
    </x:row>
    <x:row r="1118">
      <x:c r="A1118" t="str">
        <x:v>James Stevenson|2026-05-13</x:v>
      </x:c>
      <x:c r="B1118" s="888" t="n">
        <x:v>46155</x:v>
      </x:c>
      <x:c r="C1118" t="str">
        <x:v>James Stevenson</x:v>
      </x:c>
      <x:c r="D1118" t="str">
        <x:v>Permanent</x:v>
      </x:c>
      <x:c r="E1118" t="str">
        <x:v>Glasgow</x:v>
      </x:c>
      <x:c r="F1118" t="str">
        <x:v>Operative Porter</x:v>
      </x:c>
      <x:c r="G1118"/>
      <x:c r="H1118"/>
      <x:c r="I1118" s="22" t="n">
        <x:v>0</x:v>
      </x:c>
      <x:c r="J1118" t="str">
        <x:v>Annual leave</x:v>
      </x:c>
      <x:c r="K1118" t="str">
        <x:v>Employee 1742; home branch Glasgow; assigned role Operative Porter | Leave: Annual Leave (Hours) | Leave calendar basis: Variable-pattern period</x:v>
      </x:c>
      <x:c r="L1118" t="str">
        <x:v>Include</x:v>
      </x:c>
      <x:c r="M1118"/>
      <x:c r="N1118"/>
    </x:row>
    <x:row r="1119">
      <x:c r="A1119" t="str">
        <x:v>James Stevenson|2026-05-14</x:v>
      </x:c>
      <x:c r="B1119" s="888" t="n">
        <x:v>46156</x:v>
      </x:c>
      <x:c r="C1119" t="str">
        <x:v>James Stevenson</x:v>
      </x:c>
      <x:c r="D1119" t="str">
        <x:v>Permanent</x:v>
      </x:c>
      <x:c r="E1119" t="str">
        <x:v>Glasgow</x:v>
      </x:c>
      <x:c r="F1119" t="str">
        <x:v>Operative Porter</x:v>
      </x:c>
      <x:c r="G1119"/>
      <x:c r="H1119"/>
      <x:c r="I1119" s="22" t="n">
        <x:v>0</x:v>
      </x:c>
      <x:c r="J1119" t="str">
        <x:v>Annual leave</x:v>
      </x:c>
      <x:c r="K1119" t="str">
        <x:v>Employee 1742; home branch Glasgow; assigned role Operative Porter | Leave: Annual Leave (Hours) | Leave calendar basis: Variable-pattern period</x:v>
      </x:c>
      <x:c r="L1119" t="str">
        <x:v>Include</x:v>
      </x:c>
      <x:c r="M1119"/>
      <x:c r="N1119"/>
    </x:row>
    <x:row r="1120">
      <x:c r="A1120" t="str">
        <x:v>James Stevenson|2026-05-15</x:v>
      </x:c>
      <x:c r="B1120" s="888" t="n">
        <x:v>46157</x:v>
      </x:c>
      <x:c r="C1120" t="str">
        <x:v>James Stevenson</x:v>
      </x:c>
      <x:c r="D1120" t="str">
        <x:v>Permanent</x:v>
      </x:c>
      <x:c r="E1120" t="str">
        <x:v>Glasgow</x:v>
      </x:c>
      <x:c r="F1120" t="str">
        <x:v>Operative Porter</x:v>
      </x:c>
      <x:c r="G1120"/>
      <x:c r="H1120"/>
      <x:c r="I1120" s="22" t="n">
        <x:v>0</x:v>
      </x:c>
      <x:c r="J1120" t="str">
        <x:v>Annual leave</x:v>
      </x:c>
      <x:c r="K1120" t="str">
        <x:v>Employee 1742; home branch Glasgow; assigned role Operative Porter | Leave: Annual Leave (Hours) | Leave calendar basis: Variable-pattern period</x:v>
      </x:c>
      <x:c r="L1120" t="str">
        <x:v>Include</x:v>
      </x:c>
      <x:c r="M1120"/>
      <x:c r="N1120"/>
    </x:row>
    <x:row r="1121">
      <x:c r="A1121" t="str">
        <x:v>James Stevenson|2026-05-18</x:v>
      </x:c>
      <x:c r="B1121" s="888" t="n">
        <x:v>46160</x:v>
      </x:c>
      <x:c r="C1121" t="str">
        <x:v>James Stevenson</x:v>
      </x:c>
      <x:c r="D1121" t="str">
        <x:v>Permanent</x:v>
      </x:c>
      <x:c r="E1121" t="str">
        <x:v>Glasgow</x:v>
      </x:c>
      <x:c r="F1121" t="str">
        <x:v>Operative Porter</x:v>
      </x:c>
      <x:c r="G1121" t="str">
        <x:v>401631</x:v>
      </x:c>
      <x:c r="H1121" t="str">
        <x:v>Roche Diagnostics Motherwell</x:v>
      </x:c>
      <x:c r="I1121" s="22" t="n">
        <x:v>7.5</x:v>
      </x:c>
      <x:c r="J1121" t="str">
        <x:v>Worked</x:v>
      </x:c>
      <x:c r="K1121" t="str">
        <x:v>Employee 1742; home branch Glasgow; assigned role Operative Porter | Deployment branch: Glasgow | Actual role: Operative Porter | Jobs: 401631 | Customers: Roche Diagnostics Motherwell | Actual hours: 7.5; source records: 1</x:v>
      </x:c>
      <x:c r="L1121" t="str">
        <x:v>Include</x:v>
      </x:c>
      <x:c r="M1121"/>
      <x:c r="N1121"/>
    </x:row>
    <x:row r="1122">
      <x:c r="A1122" t="str">
        <x:v>James Stevenson|2026-05-19</x:v>
      </x:c>
      <x:c r="B1122" s="888" t="n">
        <x:v>46161</x:v>
      </x:c>
      <x:c r="C1122" t="str">
        <x:v>James Stevenson</x:v>
      </x:c>
      <x:c r="D1122" t="str">
        <x:v>Permanent</x:v>
      </x:c>
      <x:c r="E1122" t="str">
        <x:v>Glasgow</x:v>
      </x:c>
      <x:c r="F1122" t="str">
        <x:v>Operative Porter</x:v>
      </x:c>
      <x:c r="G1122" t="str">
        <x:v>401631</x:v>
      </x:c>
      <x:c r="H1122" t="str">
        <x:v>Roche Diagnostics Motherwell</x:v>
      </x:c>
      <x:c r="I1122" s="22" t="n">
        <x:v>7</x:v>
      </x:c>
      <x:c r="J1122" t="str">
        <x:v>Worked</x:v>
      </x:c>
      <x:c r="K1122" t="str">
        <x:v>Employee 1742; home branch Glasgow; assigned role Operative Porter | Deployment branch: Glasgow | Actual role: Operative Porter | Jobs: 401631 | Customers: Roche Diagnostics Motherwell | Actual hours: 7.0; source records: 1</x:v>
      </x:c>
      <x:c r="L1122" t="str">
        <x:v>Include</x:v>
      </x:c>
      <x:c r="M1122"/>
      <x:c r="N1122"/>
    </x:row>
    <x:row r="1123">
      <x:c r="A1123" t="str">
        <x:v>James Stevenson|2026-05-20</x:v>
      </x:c>
      <x:c r="B1123" s="888" t="n">
        <x:v>46162</x:v>
      </x:c>
      <x:c r="C1123" t="str">
        <x:v>James Stevenson</x:v>
      </x:c>
      <x:c r="D1123" t="str">
        <x:v>Permanent</x:v>
      </x:c>
      <x:c r="E1123" t="str">
        <x:v>Glasgow</x:v>
      </x:c>
      <x:c r="F1123" t="str">
        <x:v>Operative Porter</x:v>
      </x:c>
      <x:c r="G1123" t="str">
        <x:v>401631</x:v>
      </x:c>
      <x:c r="H1123" t="str">
        <x:v>Roche Diagnostics Motherwell</x:v>
      </x:c>
      <x:c r="I1123" s="22" t="n">
        <x:v>8</x:v>
      </x:c>
      <x:c r="J1123" t="str">
        <x:v>Worked</x:v>
      </x:c>
      <x:c r="K1123" t="str">
        <x:v>Employee 1742; home branch Glasgow; assigned role Operative Porter | Deployment branch: Glasgow | Actual role: Operative Porter | Jobs: 401631 | Customers: Roche Diagnostics Motherwell | Actual hours: 8.0; source records: 1</x:v>
      </x:c>
      <x:c r="L1123" t="str">
        <x:v>Include</x:v>
      </x:c>
      <x:c r="M1123"/>
      <x:c r="N1123"/>
    </x:row>
    <x:row r="1124">
      <x:c r="A1124" t="str">
        <x:v>James Stevenson|2026-05-21</x:v>
      </x:c>
      <x:c r="B1124" s="888" t="n">
        <x:v>46163</x:v>
      </x:c>
      <x:c r="C1124" t="str">
        <x:v>James Stevenson</x:v>
      </x:c>
      <x:c r="D1124" t="str">
        <x:v>Permanent</x:v>
      </x:c>
      <x:c r="E1124" t="str">
        <x:v>Glasgow</x:v>
      </x:c>
      <x:c r="F1124" t="str">
        <x:v>Operative Porter</x:v>
      </x:c>
      <x:c r="G1124" t="str">
        <x:v>401631</x:v>
      </x:c>
      <x:c r="H1124" t="str">
        <x:v>Roche Diagnostics Motherwell</x:v>
      </x:c>
      <x:c r="I1124" s="22" t="n">
        <x:v>8</x:v>
      </x:c>
      <x:c r="J1124" t="str">
        <x:v>Worked</x:v>
      </x:c>
      <x:c r="K1124" t="str">
        <x:v>Employee 1742; home branch Glasgow; assigned role Operative Porter | Deployment branch: Glasgow | Actual role: Operative Porter | Jobs: 401631 | Customers: Roche Diagnostics Motherwell | Actual hours: 8.0; source records: 1</x:v>
      </x:c>
      <x:c r="L1124" t="str">
        <x:v>Include</x:v>
      </x:c>
      <x:c r="M1124"/>
      <x:c r="N1124"/>
    </x:row>
    <x:row r="1125">
      <x:c r="A1125" t="str">
        <x:v>James Stevenson|2026-05-22</x:v>
      </x:c>
      <x:c r="B1125" s="888" t="n">
        <x:v>46164</x:v>
      </x:c>
      <x:c r="C1125" t="str">
        <x:v>James Stevenson</x:v>
      </x:c>
      <x:c r="D1125" t="str">
        <x:v>Permanent</x:v>
      </x:c>
      <x:c r="E1125" t="str">
        <x:v>Glasgow</x:v>
      </x:c>
      <x:c r="F1125" t="str">
        <x:v>Operative Porter</x:v>
      </x:c>
      <x:c r="G1125" t="str">
        <x:v>401631</x:v>
      </x:c>
      <x:c r="H1125" t="str">
        <x:v>Roche Diagnostics Motherwell</x:v>
      </x:c>
      <x:c r="I1125" s="22" t="n">
        <x:v>7.5</x:v>
      </x:c>
      <x:c r="J1125" t="str">
        <x:v>Worked</x:v>
      </x:c>
      <x:c r="K1125" t="str">
        <x:v>Employee 1742; home branch Glasgow; assigned role Operative Porter | Deployment branch: Glasgow | Actual role: Operative Porter | Jobs: 401631 | Customers: Roche Diagnostics Motherwell | Actual hours: 7.5; source records: 1</x:v>
      </x:c>
      <x:c r="L1125" t="str">
        <x:v>Include</x:v>
      </x:c>
      <x:c r="M1125"/>
      <x:c r="N1125"/>
    </x:row>
    <x:row r="1126">
      <x:c r="A1126" t="str">
        <x:v>James Stevenson|2026-05-26</x:v>
      </x:c>
      <x:c r="B1126" s="888" t="n">
        <x:v>46168</x:v>
      </x:c>
      <x:c r="C1126" t="str">
        <x:v>James Stevenson</x:v>
      </x:c>
      <x:c r="D1126" t="str">
        <x:v>Permanent</x:v>
      </x:c>
      <x:c r="E1126" t="str">
        <x:v>Glasgow</x:v>
      </x:c>
      <x:c r="F1126" t="str">
        <x:v>Operative Porter</x:v>
      </x:c>
      <x:c r="G1126" t="str">
        <x:v>398360D</x:v>
      </x:c>
      <x:c r="H1126" t="str">
        <x:v>Restore Harrow Green</x:v>
      </x:c>
      <x:c r="I1126" s="22" t="n">
        <x:v>8</x:v>
      </x:c>
      <x:c r="J1126" t="str">
        <x:v>Worked</x:v>
      </x:c>
      <x:c r="K1126" t="str">
        <x:v>Employee 1742; home branch Glasgow; assigned role Operative Porter | Deployment branch: Glasgow | Actual role: Operative Porter | Jobs: 398360D | Customers: Restore Harrow Green | Actual hours: 8.0; source records: 1</x:v>
      </x:c>
      <x:c r="L1126" t="str">
        <x:v>Include</x:v>
      </x:c>
      <x:c r="M1126"/>
      <x:c r="N1126"/>
    </x:row>
    <x:row r="1127">
      <x:c r="A1127" t="str">
        <x:v>James Stevenson|2026-05-27</x:v>
      </x:c>
      <x:c r="B1127" s="888" t="n">
        <x:v>46169</x:v>
      </x:c>
      <x:c r="C1127" t="str">
        <x:v>James Stevenson</x:v>
      </x:c>
      <x:c r="D1127" t="str">
        <x:v>Permanent</x:v>
      </x:c>
      <x:c r="E1127" t="str">
        <x:v>Glasgow</x:v>
      </x:c>
      <x:c r="F1127" t="str">
        <x:v>Operative Porter</x:v>
      </x:c>
      <x:c r="G1127" t="str">
        <x:v>401990</x:v>
      </x:c>
      <x:c r="H1127" t="str">
        <x:v>Shawbrook Bank Ltd.</x:v>
      </x:c>
      <x:c r="I1127" s="22" t="n">
        <x:v>8</x:v>
      </x:c>
      <x:c r="J1127" t="str">
        <x:v>Worked</x:v>
      </x:c>
      <x:c r="K1127" t="str">
        <x:v>Employee 1742; home branch Glasgow; assigned role Operative Porter | Deployment branch: Glasgow | Actual role: Operative Porter | Jobs: 401990 | Customers: Shawbrook Bank Ltd. | Actual hours: 8.0; source records: 1</x:v>
      </x:c>
      <x:c r="L1127" t="str">
        <x:v>Include</x:v>
      </x:c>
      <x:c r="M1127"/>
      <x:c r="N1127"/>
    </x:row>
    <x:row r="1128">
      <x:c r="A1128" t="str">
        <x:v>James Stevenson|2026-05-28</x:v>
      </x:c>
      <x:c r="B1128" s="888" t="n">
        <x:v>46170</x:v>
      </x:c>
      <x:c r="C1128" t="str">
        <x:v>James Stevenson</x:v>
      </x:c>
      <x:c r="D1128" t="str">
        <x:v>Permanent</x:v>
      </x:c>
      <x:c r="E1128" t="str">
        <x:v>Glasgow</x:v>
      </x:c>
      <x:c r="F1128" t="str">
        <x:v>Operative Porter</x:v>
      </x:c>
      <x:c r="G1128" t="str">
        <x:v>402424</x:v>
      </x:c>
      <x:c r="H1128" t="str">
        <x:v>NHS Greater Glasgow</x:v>
      </x:c>
      <x:c r="I1128" s="22" t="n">
        <x:v>8</x:v>
      </x:c>
      <x:c r="J1128" t="str">
        <x:v>Worked</x:v>
      </x:c>
      <x:c r="K1128" t="str">
        <x:v>Employee 1742; home branch Glasgow; assigned role Operative Porter | Deployment branch: Glasgow | Actual role: Operative Porter | Jobs: 402424 | Customers: NHS Greater Glasgow | Actual hours: 8.0; source records: 1</x:v>
      </x:c>
      <x:c r="L1128" t="str">
        <x:v>Include</x:v>
      </x:c>
      <x:c r="M1128"/>
      <x:c r="N1128"/>
    </x:row>
    <x:row r="1129">
      <x:c r="A1129" t="str">
        <x:v>James Stevenson|2026-05-29</x:v>
      </x:c>
      <x:c r="B1129" s="888" t="n">
        <x:v>46171</x:v>
      </x:c>
      <x:c r="C1129" t="str">
        <x:v>James Stevenson</x:v>
      </x:c>
      <x:c r="D1129" t="str">
        <x:v>Permanent</x:v>
      </x:c>
      <x:c r="E1129" t="str">
        <x:v>Glasgow</x:v>
      </x:c>
      <x:c r="F1129" t="str">
        <x:v>Operative Porter</x:v>
      </x:c>
      <x:c r="G1129" t="str">
        <x:v>402424, 398360D</x:v>
      </x:c>
      <x:c r="H1129" t="str">
        <x:v>NHS Greater Glasgow; Restore Harrow Green</x:v>
      </x:c>
      <x:c r="I1129" s="22" t="n">
        <x:v>12.25</x:v>
      </x:c>
      <x:c r="J1129" t="str">
        <x:v>Worked — 2 records</x:v>
      </x:c>
      <x:c r="K1129" t="str">
        <x:v>Employee 1742; home branch Glasgow; assigned role Operative Porter | Deployment branch: Glasgow | Actual role: Operative Porter | Jobs: 402424, 398360D | Customers: NHS Greater Glasgow; Restore Harrow Green | Actual hours: 12.2; source records: 2</x:v>
      </x:c>
      <x:c r="L1129" t="str">
        <x:v>Include</x:v>
      </x:c>
      <x:c r="M1129"/>
      <x:c r="N1129"/>
    </x:row>
    <x:row r="1130">
      <x:c r="A1130" t="str">
        <x:v>Jamie Robinson|2026-05-01</x:v>
      </x:c>
      <x:c r="B1130" s="888" t="n">
        <x:v>46143</x:v>
      </x:c>
      <x:c r="C1130" t="str">
        <x:v>Jamie Robinson</x:v>
      </x:c>
      <x:c r="D1130" t="str">
        <x:v>Permanent</x:v>
      </x:c>
      <x:c r="E1130" t="str">
        <x:v>Glasgow</x:v>
      </x:c>
      <x:c r="F1130" t="str">
        <x:v>Operative Skilled</x:v>
      </x:c>
      <x:c r="G1130" t="str">
        <x:v>400922</x:v>
      </x:c>
      <x:c r="H1130" t="str">
        <x:v>C/O Restore Document Management</x:v>
      </x:c>
      <x:c r="I1130" s="22" t="n">
        <x:v>8</x:v>
      </x:c>
      <x:c r="J1130" t="str">
        <x:v>Worked</x:v>
      </x:c>
      <x:c r="K1130" t="str">
        <x:v>Employee 2452; home branch Glasgow; assigned role Operative Skilled | Deployment branch: Glasgow | Actual role: Operative Porter | Jobs: 400922 | Customers: C/O Restore Document Management | Actual hours: 8.0; source records: 1</x:v>
      </x:c>
      <x:c r="L1130" t="str">
        <x:v>Include</x:v>
      </x:c>
      <x:c r="M1130"/>
      <x:c r="N1130"/>
    </x:row>
    <x:row r="1131">
      <x:c r="A1131" t="str">
        <x:v>Jamie Robinson|2026-05-07</x:v>
      </x:c>
      <x:c r="B1131" s="888" t="n">
        <x:v>46149</x:v>
      </x:c>
      <x:c r="C1131" t="str">
        <x:v>Jamie Robinson</x:v>
      </x:c>
      <x:c r="D1131" t="str">
        <x:v>Permanent</x:v>
      </x:c>
      <x:c r="E1131" t="str">
        <x:v>Glasgow</x:v>
      </x:c>
      <x:c r="F1131" t="str">
        <x:v>Operative Skilled</x:v>
      </x:c>
      <x:c r="G1131"/>
      <x:c r="H1131"/>
      <x:c r="I1131" s="22" t="n">
        <x:v>0</x:v>
      </x:c>
      <x:c r="J1131" t="str">
        <x:v>Annual leave</x:v>
      </x:c>
      <x:c r="K1131" t="str">
        <x:v>Employee 2452; home branch Glasgow; assigned role Operative Skilled | Leave: Annual Leave (Hours) | Leave calendar basis: Variable-pattern period</x:v>
      </x:c>
      <x:c r="L1131" t="str">
        <x:v>Include</x:v>
      </x:c>
      <x:c r="M1131"/>
      <x:c r="N1131"/>
    </x:row>
    <x:row r="1132">
      <x:c r="A1132" t="str">
        <x:v>Jamie Robinson|2026-05-12</x:v>
      </x:c>
      <x:c r="B1132" s="888" t="n">
        <x:v>46154</x:v>
      </x:c>
      <x:c r="C1132" t="str">
        <x:v>Jamie Robinson</x:v>
      </x:c>
      <x:c r="D1132" t="str">
        <x:v>Permanent</x:v>
      </x:c>
      <x:c r="E1132" t="str">
        <x:v>Glasgow</x:v>
      </x:c>
      <x:c r="F1132" t="str">
        <x:v>Operative Skilled</x:v>
      </x:c>
      <x:c r="G1132" t="str">
        <x:v>401979</x:v>
      </x:c>
      <x:c r="H1132" t="str">
        <x:v>Shawbrook Bank Ltd</x:v>
      </x:c>
      <x:c r="I1132" s="22" t="n">
        <x:v>8</x:v>
      </x:c>
      <x:c r="J1132" t="str">
        <x:v>Worked</x:v>
      </x:c>
      <x:c r="K1132" t="str">
        <x:v>Employee 2452; home branch Glasgow; assigned role Operative Skilled | Deployment branch: Glasgow | Actual role: Operative Skilled | Jobs: 401979 | Customers: Shawbrook Bank Ltd | Actual hours: 8.0; source records: 1</x:v>
      </x:c>
      <x:c r="L1132" t="str">
        <x:v>Include</x:v>
      </x:c>
      <x:c r="M1132"/>
      <x:c r="N1132"/>
    </x:row>
    <x:row r="1133">
      <x:c r="A1133" t="str">
        <x:v>Jamie Robinson|2026-05-13</x:v>
      </x:c>
      <x:c r="B1133" s="888" t="n">
        <x:v>46155</x:v>
      </x:c>
      <x:c r="C1133" t="str">
        <x:v>Jamie Robinson</x:v>
      </x:c>
      <x:c r="D1133" t="str">
        <x:v>Permanent</x:v>
      </x:c>
      <x:c r="E1133" t="str">
        <x:v>Glasgow</x:v>
      </x:c>
      <x:c r="F1133" t="str">
        <x:v>Operative Skilled</x:v>
      </x:c>
      <x:c r="G1133" t="str">
        <x:v>401979</x:v>
      </x:c>
      <x:c r="H1133" t="str">
        <x:v>Shawbrook Bank Ltd</x:v>
      </x:c>
      <x:c r="I1133" s="22" t="n">
        <x:v>10</x:v>
      </x:c>
      <x:c r="J1133" t="str">
        <x:v>Worked</x:v>
      </x:c>
      <x:c r="K1133" t="str">
        <x:v>Employee 2452; home branch Glasgow; assigned role Operative Skilled | Deployment branch: Glasgow | Actual role: Operative Skilled | Jobs: 401979 | Customers: Shawbrook Bank Ltd | Actual hours: 10.0; source records: 1</x:v>
      </x:c>
      <x:c r="L1133" t="str">
        <x:v>Include</x:v>
      </x:c>
      <x:c r="M1133"/>
      <x:c r="N1133"/>
    </x:row>
    <x:row r="1134">
      <x:c r="A1134" t="str">
        <x:v>Jamie Robinson|2026-05-14</x:v>
      </x:c>
      <x:c r="B1134" s="888" t="n">
        <x:v>46156</x:v>
      </x:c>
      <x:c r="C1134" t="str">
        <x:v>Jamie Robinson</x:v>
      </x:c>
      <x:c r="D1134" t="str">
        <x:v>Permanent</x:v>
      </x:c>
      <x:c r="E1134" t="str">
        <x:v>Glasgow</x:v>
      </x:c>
      <x:c r="F1134" t="str">
        <x:v>Operative Skilled</x:v>
      </x:c>
      <x:c r="G1134" t="str">
        <x:v>401979</x:v>
      </x:c>
      <x:c r="H1134" t="str">
        <x:v>Shawbrook Bank Ltd</x:v>
      </x:c>
      <x:c r="I1134" s="22" t="n">
        <x:v>9</x:v>
      </x:c>
      <x:c r="J1134" t="str">
        <x:v>Worked</x:v>
      </x:c>
      <x:c r="K1134" t="str">
        <x:v>Employee 2452; home branch Glasgow; assigned role Operative Skilled | Deployment branch: Glasgow | Actual role: Operative Skilled | Jobs: 401979 | Customers: Shawbrook Bank Ltd | Actual hours: 9.0; source records: 1</x:v>
      </x:c>
      <x:c r="L1134" t="str">
        <x:v>Include</x:v>
      </x:c>
      <x:c r="M1134"/>
      <x:c r="N1134"/>
    </x:row>
    <x:row r="1135">
      <x:c r="A1135" t="str">
        <x:v>Jamie Robinson|2026-05-18</x:v>
      </x:c>
      <x:c r="B1135" s="888" t="n">
        <x:v>46160</x:v>
      </x:c>
      <x:c r="C1135" t="str">
        <x:v>Jamie Robinson</x:v>
      </x:c>
      <x:c r="D1135" t="str">
        <x:v>Permanent</x:v>
      </x:c>
      <x:c r="E1135" t="str">
        <x:v>Glasgow</x:v>
      </x:c>
      <x:c r="F1135" t="str">
        <x:v>Operative Skilled</x:v>
      </x:c>
      <x:c r="G1135" t="str">
        <x:v>401631</x:v>
      </x:c>
      <x:c r="H1135" t="str">
        <x:v>Roche Diagnostics Motherwell</x:v>
      </x:c>
      <x:c r="I1135" s="22" t="n">
        <x:v>7.5</x:v>
      </x:c>
      <x:c r="J1135" t="str">
        <x:v>Worked</x:v>
      </x:c>
      <x:c r="K1135" t="str">
        <x:v>Employee 2452; home branch Glasgow; assigned role Operative Skilled | Deployment branch: Glasgow | Actual role: Operative Porter | Jobs: 401631 | Customers: Roche Diagnostics Motherwell | Actual hours: 7.5; source records: 1</x:v>
      </x:c>
      <x:c r="L1135" t="str">
        <x:v>Include</x:v>
      </x:c>
      <x:c r="M1135"/>
      <x:c r="N1135"/>
    </x:row>
    <x:row r="1136">
      <x:c r="A1136" t="str">
        <x:v>Jamie Robinson|2026-05-19</x:v>
      </x:c>
      <x:c r="B1136" s="888" t="n">
        <x:v>46161</x:v>
      </x:c>
      <x:c r="C1136" t="str">
        <x:v>Jamie Robinson</x:v>
      </x:c>
      <x:c r="D1136" t="str">
        <x:v>Permanent</x:v>
      </x:c>
      <x:c r="E1136" t="str">
        <x:v>Glasgow</x:v>
      </x:c>
      <x:c r="F1136" t="str">
        <x:v>Operative Skilled</x:v>
      </x:c>
      <x:c r="G1136" t="str">
        <x:v>401631</x:v>
      </x:c>
      <x:c r="H1136" t="str">
        <x:v>Roche Diagnostics Motherwell</x:v>
      </x:c>
      <x:c r="I1136" s="22" t="n">
        <x:v>7</x:v>
      </x:c>
      <x:c r="J1136" t="str">
        <x:v>Worked</x:v>
      </x:c>
      <x:c r="K1136" t="str">
        <x:v>Employee 2452; home branch Glasgow; assigned role Operative Skilled | Deployment branch: Glasgow | Actual role: Operative Porter | Jobs: 401631 | Customers: Roche Diagnostics Motherwell | Actual hours: 7.0; source records: 1</x:v>
      </x:c>
      <x:c r="L1136" t="str">
        <x:v>Include</x:v>
      </x:c>
      <x:c r="M1136"/>
      <x:c r="N1136"/>
    </x:row>
    <x:row r="1137">
      <x:c r="A1137" t="str">
        <x:v>Jamie Robinson|2026-05-20</x:v>
      </x:c>
      <x:c r="B1137" s="888" t="n">
        <x:v>46162</x:v>
      </x:c>
      <x:c r="C1137" t="str">
        <x:v>Jamie Robinson</x:v>
      </x:c>
      <x:c r="D1137" t="str">
        <x:v>Permanent</x:v>
      </x:c>
      <x:c r="E1137" t="str">
        <x:v>Glasgow</x:v>
      </x:c>
      <x:c r="F1137" t="str">
        <x:v>Operative Skilled</x:v>
      </x:c>
      <x:c r="G1137" t="str">
        <x:v>401631</x:v>
      </x:c>
      <x:c r="H1137" t="str">
        <x:v>Roche Diagnostics Motherwell</x:v>
      </x:c>
      <x:c r="I1137" s="22" t="n">
        <x:v>8</x:v>
      </x:c>
      <x:c r="J1137" t="str">
        <x:v>Worked</x:v>
      </x:c>
      <x:c r="K1137" t="str">
        <x:v>Employee 2452; home branch Glasgow; assigned role Operative Skilled | Deployment branch: Glasgow | Actual role: Operative Porter | Jobs: 401631 | Customers: Roche Diagnostics Motherwell | Actual hours: 8.0; source records: 1</x:v>
      </x:c>
      <x:c r="L1137" t="str">
        <x:v>Include</x:v>
      </x:c>
      <x:c r="M1137"/>
      <x:c r="N1137"/>
    </x:row>
    <x:row r="1138">
      <x:c r="A1138" t="str">
        <x:v>Jamie Robinson|2026-05-21</x:v>
      </x:c>
      <x:c r="B1138" s="888" t="n">
        <x:v>46163</x:v>
      </x:c>
      <x:c r="C1138" t="str">
        <x:v>Jamie Robinson</x:v>
      </x:c>
      <x:c r="D1138" t="str">
        <x:v>Permanent</x:v>
      </x:c>
      <x:c r="E1138" t="str">
        <x:v>Glasgow</x:v>
      </x:c>
      <x:c r="F1138" t="str">
        <x:v>Operative Skilled</x:v>
      </x:c>
      <x:c r="G1138" t="str">
        <x:v>401631</x:v>
      </x:c>
      <x:c r="H1138" t="str">
        <x:v>Roche Diagnostics Motherwell</x:v>
      </x:c>
      <x:c r="I1138" s="22" t="n">
        <x:v>8</x:v>
      </x:c>
      <x:c r="J1138" t="str">
        <x:v>Worked</x:v>
      </x:c>
      <x:c r="K1138" t="str">
        <x:v>Employee 2452; home branch Glasgow; assigned role Operative Skilled | Deployment branch: Glasgow | Actual role: Operative Porter | Jobs: 401631 | Customers: Roche Diagnostics Motherwell | Actual hours: 8.0; source records: 1</x:v>
      </x:c>
      <x:c r="L1138" t="str">
        <x:v>Include</x:v>
      </x:c>
      <x:c r="M1138"/>
      <x:c r="N1138"/>
    </x:row>
    <x:row r="1139">
      <x:c r="A1139" t="str">
        <x:v>Jamie Robinson|2026-05-22</x:v>
      </x:c>
      <x:c r="B1139" s="888" t="n">
        <x:v>46164</x:v>
      </x:c>
      <x:c r="C1139" t="str">
        <x:v>Jamie Robinson</x:v>
      </x:c>
      <x:c r="D1139" t="str">
        <x:v>Permanent</x:v>
      </x:c>
      <x:c r="E1139" t="str">
        <x:v>Glasgow</x:v>
      </x:c>
      <x:c r="F1139" t="str">
        <x:v>Operative Skilled</x:v>
      </x:c>
      <x:c r="G1139" t="str">
        <x:v>392807</x:v>
      </x:c>
      <x:c r="H1139" t="str">
        <x:v>South Lanrkshire Council</x:v>
      </x:c>
      <x:c r="I1139" s="22" t="n">
        <x:v>7.5</x:v>
      </x:c>
      <x:c r="J1139" t="str">
        <x:v>Worked</x:v>
      </x:c>
      <x:c r="K1139" t="str">
        <x:v>Employee 2452; home branch Glasgow; assigned role Operative Skilled | Deployment branch: Glasgow | Actual role: Operative Skilled | Jobs: 392807 | Customers: South Lanrkshire Council | Actual hours: 7.5; source records: 1</x:v>
      </x:c>
      <x:c r="L1139" t="str">
        <x:v>Include</x:v>
      </x:c>
      <x:c r="M1139"/>
      <x:c r="N1139"/>
    </x:row>
    <x:row r="1140">
      <x:c r="A1140" t="str">
        <x:v>Jamie Robinson|2026-05-26</x:v>
      </x:c>
      <x:c r="B1140" s="888" t="n">
        <x:v>46168</x:v>
      </x:c>
      <x:c r="C1140" t="str">
        <x:v>Jamie Robinson</x:v>
      </x:c>
      <x:c r="D1140" t="str">
        <x:v>Permanent</x:v>
      </x:c>
      <x:c r="E1140" t="str">
        <x:v>Glasgow</x:v>
      </x:c>
      <x:c r="F1140" t="str">
        <x:v>Operative Skilled</x:v>
      </x:c>
      <x:c r="G1140" t="str">
        <x:v>392549</x:v>
      </x:c>
      <x:c r="H1140" t="str">
        <x:v>NHS GG&amp;C</x:v>
      </x:c>
      <x:c r="I1140" s="22" t="n">
        <x:v>9</x:v>
      </x:c>
      <x:c r="J1140" t="str">
        <x:v>Worked</x:v>
      </x:c>
      <x:c r="K1140" t="str">
        <x:v>Employee 2452; home branch Glasgow; assigned role Operative Skilled | Deployment branch: Glasgow | Actual role: Operative Porter | Jobs: 392549 | Customers: NHS GG&amp;C | Actual hours: 9.0; source records: 1</x:v>
      </x:c>
      <x:c r="L1140" t="str">
        <x:v>Include</x:v>
      </x:c>
      <x:c r="M1140"/>
      <x:c r="N1140"/>
    </x:row>
    <x:row r="1141">
      <x:c r="A1141" t="str">
        <x:v>Jay Newill|2026-05-01</x:v>
      </x:c>
      <x:c r="B1141" s="888" t="n">
        <x:v>46143</x:v>
      </x:c>
      <x:c r="C1141" t="str">
        <x:v>Jay Newill</x:v>
      </x:c>
      <x:c r="D1141" t="str">
        <x:v>Permanent</x:v>
      </x:c>
      <x:c r="E1141" t="str">
        <x:v>Thurrock</x:v>
      </x:c>
      <x:c r="F1141" t="str">
        <x:v>Operative Porter</x:v>
      </x:c>
      <x:c r="G1141" t="str">
        <x:v>400996</x:v>
      </x:c>
      <x:c r="H1141" t="str">
        <x:v>University of Hertfordshire</x:v>
      </x:c>
      <x:c r="I1141" s="22" t="n">
        <x:v>8</x:v>
      </x:c>
      <x:c r="J1141" t="str">
        <x:v>Worked</x:v>
      </x:c>
      <x:c r="K1141" t="str">
        <x:v>Employee 1736; home branch Thurrock; assigned role Operative Porter | Deployment branch: Thurrock | Actual role: Operative Porter | Jobs: 400996 | Customers: University of Hertfordshire | Actual hours: 8.0; source records: 1</x:v>
      </x:c>
      <x:c r="L1141" t="str">
        <x:v>Include</x:v>
      </x:c>
      <x:c r="M1141"/>
      <x:c r="N1141"/>
    </x:row>
    <x:row r="1142">
      <x:c r="A1142" t="str">
        <x:v>Jay Newill|2026-05-05</x:v>
      </x:c>
      <x:c r="B1142" s="888" t="n">
        <x:v>46147</x:v>
      </x:c>
      <x:c r="C1142" t="str">
        <x:v>Jay Newill</x:v>
      </x:c>
      <x:c r="D1142" t="str">
        <x:v>Permanent</x:v>
      </x:c>
      <x:c r="E1142" t="str">
        <x:v>Thurrock</x:v>
      </x:c>
      <x:c r="F1142" t="str">
        <x:v>Operative Porter</x:v>
      </x:c>
      <x:c r="G1142" t="str">
        <x:v>401433</x:v>
      </x:c>
      <x:c r="H1142" t="str">
        <x:v>Restore – Doc Management</x:v>
      </x:c>
      <x:c r="I1142" s="22" t="n">
        <x:v>10</x:v>
      </x:c>
      <x:c r="J1142" t="str">
        <x:v>Worked</x:v>
      </x:c>
      <x:c r="K1142" t="str">
        <x:v>Employee 1736; home branch Thurrock; assigned role Operative Porter | Deployment branch: Thurrock | Actual role: Operative Porter | Jobs: 401433 | Customers: Restore – Doc Management | Actual hours: 10.0; source records: 1</x:v>
      </x:c>
      <x:c r="L1142" t="str">
        <x:v>Include</x:v>
      </x:c>
      <x:c r="M1142"/>
      <x:c r="N1142"/>
    </x:row>
    <x:row r="1143">
      <x:c r="A1143" t="str">
        <x:v>Jay Newill|2026-05-06</x:v>
      </x:c>
      <x:c r="B1143" s="888" t="n">
        <x:v>46148</x:v>
      </x:c>
      <x:c r="C1143" t="str">
        <x:v>Jay Newill</x:v>
      </x:c>
      <x:c r="D1143" t="str">
        <x:v>Permanent</x:v>
      </x:c>
      <x:c r="E1143" t="str">
        <x:v>Thurrock</x:v>
      </x:c>
      <x:c r="F1143" t="str">
        <x:v>Operative Porter</x:v>
      </x:c>
      <x:c r="G1143" t="str">
        <x:v>401979</x:v>
      </x:c>
      <x:c r="H1143" t="str">
        <x:v>Shawbrook Bank Ltd</x:v>
      </x:c>
      <x:c r="I1143" s="22" t="n">
        <x:v>7.5</x:v>
      </x:c>
      <x:c r="J1143" t="str">
        <x:v>Worked</x:v>
      </x:c>
      <x:c r="K1143" t="str">
        <x:v>Employee 1736; home branch Thurrock; assigned role Operative Porter | Deployment branch: Glasgow | Actual role: Operative Porter | Jobs: 401979 | Customers: Shawbrook Bank Ltd | Actual hours: 7.5; source records: 1</x:v>
      </x:c>
      <x:c r="L1143" t="str">
        <x:v>Include</x:v>
      </x:c>
      <x:c r="M1143"/>
      <x:c r="N1143"/>
    </x:row>
    <x:row r="1144">
      <x:c r="A1144" t="str">
        <x:v>Jay Newill|2026-05-07</x:v>
      </x:c>
      <x:c r="B1144" s="888" t="n">
        <x:v>46149</x:v>
      </x:c>
      <x:c r="C1144" t="str">
        <x:v>Jay Newill</x:v>
      </x:c>
      <x:c r="D1144" t="str">
        <x:v>Permanent</x:v>
      </x:c>
      <x:c r="E1144" t="str">
        <x:v>Thurrock</x:v>
      </x:c>
      <x:c r="F1144" t="str">
        <x:v>Operative Porter</x:v>
      </x:c>
      <x:c r="G1144" t="str">
        <x:v>401433</x:v>
      </x:c>
      <x:c r="H1144" t="str">
        <x:v>Restore – Doc Management</x:v>
      </x:c>
      <x:c r="I1144" s="22" t="n">
        <x:v>9.5</x:v>
      </x:c>
      <x:c r="J1144" t="str">
        <x:v>Worked</x:v>
      </x:c>
      <x:c r="K1144" t="str">
        <x:v>Employee 1736; home branch Thurrock; assigned role Operative Porter | Deployment branch: Thurrock | Actual role: Operative Porter | Jobs: 401433 | Customers: Restore – Doc Management | Actual hours: 9.5; source records: 1</x:v>
      </x:c>
      <x:c r="L1144" t="str">
        <x:v>Include</x:v>
      </x:c>
      <x:c r="M1144"/>
      <x:c r="N1144"/>
    </x:row>
    <x:row r="1145">
      <x:c r="A1145" t="str">
        <x:v>Jay Newill|2026-05-08</x:v>
      </x:c>
      <x:c r="B1145" s="888" t="n">
        <x:v>46150</x:v>
      </x:c>
      <x:c r="C1145" t="str">
        <x:v>Jay Newill</x:v>
      </x:c>
      <x:c r="D1145" t="str">
        <x:v>Permanent</x:v>
      </x:c>
      <x:c r="E1145" t="str">
        <x:v>Thurrock</x:v>
      </x:c>
      <x:c r="F1145" t="str">
        <x:v>Operative Porter</x:v>
      </x:c>
      <x:c r="G1145" t="str">
        <x:v>400315</x:v>
      </x:c>
      <x:c r="H1145" t="str">
        <x:v>Accenture UK Ltd</x:v>
      </x:c>
      <x:c r="I1145" s="22" t="n">
        <x:v>7.5</x:v>
      </x:c>
      <x:c r="J1145" t="str">
        <x:v>Worked</x:v>
      </x:c>
      <x:c r="K1145" t="str">
        <x:v>Employee 1736; home branch Thurrock; assigned role Operative Porter | Deployment branch: Thurrock | Actual role: Operative Porter | Jobs: 400315 | Customers: Accenture UK Ltd | Actual hours: 7.5; source records: 1</x:v>
      </x:c>
      <x:c r="L1145" t="str">
        <x:v>Include</x:v>
      </x:c>
      <x:c r="M1145"/>
      <x:c r="N1145"/>
    </x:row>
    <x:row r="1146">
      <x:c r="A1146" t="str">
        <x:v>Jay Newill|2026-05-11</x:v>
      </x:c>
      <x:c r="B1146" s="888" t="n">
        <x:v>46153</x:v>
      </x:c>
      <x:c r="C1146" t="str">
        <x:v>Jay Newill</x:v>
      </x:c>
      <x:c r="D1146" t="str">
        <x:v>Permanent</x:v>
      </x:c>
      <x:c r="E1146" t="str">
        <x:v>Thurrock</x:v>
      </x:c>
      <x:c r="F1146" t="str">
        <x:v>Operative Porter</x:v>
      </x:c>
      <x:c r="G1146" t="str">
        <x:v>401504</x:v>
      </x:c>
      <x:c r="H1146" t="str">
        <x:v>FSCS</x:v>
      </x:c>
      <x:c r="I1146" s="22" t="n">
        <x:v>6.5</x:v>
      </x:c>
      <x:c r="J1146" t="str">
        <x:v>Worked</x:v>
      </x:c>
      <x:c r="K1146" t="str">
        <x:v>Employee 1736; home branch Thurrock; assigned role Operative Porter | Deployment branch: Thurrock | Actual role: Operative Porter | Jobs: 401504 | Customers: FSCS | Actual hours: 6.5; source records: 1</x:v>
      </x:c>
      <x:c r="L1146" t="str">
        <x:v>Include</x:v>
      </x:c>
      <x:c r="M1146"/>
      <x:c r="N1146"/>
    </x:row>
    <x:row r="1147">
      <x:c r="A1147" t="str">
        <x:v>Jay Newill|2026-05-12</x:v>
      </x:c>
      <x:c r="B1147" s="888" t="n">
        <x:v>46154</x:v>
      </x:c>
      <x:c r="C1147" t="str">
        <x:v>Jay Newill</x:v>
      </x:c>
      <x:c r="D1147" t="str">
        <x:v>Permanent</x:v>
      </x:c>
      <x:c r="E1147" t="str">
        <x:v>Thurrock</x:v>
      </x:c>
      <x:c r="F1147" t="str">
        <x:v>Operative Porter</x:v>
      </x:c>
      <x:c r="G1147" t="str">
        <x:v>401636</x:v>
      </x:c>
      <x:c r="H1147" t="str">
        <x:v>TSYS / TOTAL SYSTEM SERVICES PROCESSING EUROPE LIMITED (TSYS)</x:v>
      </x:c>
      <x:c r="I1147" s="22" t="n">
        <x:v>10</x:v>
      </x:c>
      <x:c r="J1147" t="str">
        <x:v>Worked</x:v>
      </x:c>
      <x:c r="K1147" t="str">
        <x:v>Employee 1736; home branch Thurrock; assigned role Operative Porter | Deployment branch: Thurrock | Actual role: Operative Skilled | Jobs: 401636 | Customers: TSYS / TOTAL SYSTEM SERVICES PROCESSING EUROPE LIMITED (TSYS) | Actual hours: 10.0; source records: 1</x:v>
      </x:c>
      <x:c r="L1147" t="str">
        <x:v>Include</x:v>
      </x:c>
      <x:c r="M1147"/>
      <x:c r="N1147"/>
    </x:row>
    <x:row r="1148">
      <x:c r="A1148" t="str">
        <x:v>Jay Newill|2026-05-13</x:v>
      </x:c>
      <x:c r="B1148" s="888" t="n">
        <x:v>46155</x:v>
      </x:c>
      <x:c r="C1148" t="str">
        <x:v>Jay Newill</x:v>
      </x:c>
      <x:c r="D1148" t="str">
        <x:v>Permanent</x:v>
      </x:c>
      <x:c r="E1148" t="str">
        <x:v>Thurrock</x:v>
      </x:c>
      <x:c r="F1148" t="str">
        <x:v>Operative Porter</x:v>
      </x:c>
      <x:c r="G1148" t="str">
        <x:v>400938</x:v>
      </x:c>
      <x:c r="H1148" t="str">
        <x:v>Knotel UK Ltd</x:v>
      </x:c>
      <x:c r="I1148" s="22" t="n">
        <x:v>8.75</x:v>
      </x:c>
      <x:c r="J1148" t="str">
        <x:v>Worked</x:v>
      </x:c>
      <x:c r="K1148" t="str">
        <x:v>Employee 1736; home branch Thurrock; assigned role Operative Porter | Deployment branch: Thurrock | Actual role: Operative Porter | Jobs: 400938 | Customers: Knotel UK Ltd | Actual hours: 8.8; source records: 1</x:v>
      </x:c>
      <x:c r="L1148" t="str">
        <x:v>Include</x:v>
      </x:c>
      <x:c r="M1148"/>
      <x:c r="N1148"/>
    </x:row>
    <x:row r="1149">
      <x:c r="A1149" t="str">
        <x:v>Jay Newill|2026-05-14</x:v>
      </x:c>
      <x:c r="B1149" s="888" t="n">
        <x:v>46156</x:v>
      </x:c>
      <x:c r="C1149" t="str">
        <x:v>Jay Newill</x:v>
      </x:c>
      <x:c r="D1149" t="str">
        <x:v>Permanent</x:v>
      </x:c>
      <x:c r="E1149" t="str">
        <x:v>Thurrock</x:v>
      </x:c>
      <x:c r="F1149" t="str">
        <x:v>Operative Porter</x:v>
      </x:c>
      <x:c r="G1149" t="str">
        <x:v>401509</x:v>
      </x:c>
      <x:c r="H1149" t="str">
        <x:v>Restore – Doc Management</x:v>
      </x:c>
      <x:c r="I1149" s="22" t="n">
        <x:v>9.25</x:v>
      </x:c>
      <x:c r="J1149" t="str">
        <x:v>Worked</x:v>
      </x:c>
      <x:c r="K1149" t="str">
        <x:v>Employee 1736; home branch Thurrock; assigned role Operative Porter | Deployment branch: Thurrock | Actual role: Operative Porter | Jobs: 401509 | Customers: Restore – Doc Management | Actual hours: 9.2; source records: 1</x:v>
      </x:c>
      <x:c r="L1149" t="str">
        <x:v>Include</x:v>
      </x:c>
      <x:c r="M1149"/>
      <x:c r="N1149"/>
    </x:row>
    <x:row r="1150">
      <x:c r="A1150" t="str">
        <x:v>Jay Newill|2026-05-15</x:v>
      </x:c>
      <x:c r="B1150" s="888" t="n">
        <x:v>46157</x:v>
      </x:c>
      <x:c r="C1150" t="str">
        <x:v>Jay Newill</x:v>
      </x:c>
      <x:c r="D1150" t="str">
        <x:v>Permanent</x:v>
      </x:c>
      <x:c r="E1150" t="str">
        <x:v>Thurrock</x:v>
      </x:c>
      <x:c r="F1150" t="str">
        <x:v>Operative Porter</x:v>
      </x:c>
      <x:c r="G1150" t="str">
        <x:v>402158</x:v>
      </x:c>
      <x:c r="H1150" t="str">
        <x:v>Societe Generale</x:v>
      </x:c>
      <x:c r="I1150" s="22" t="n">
        <x:v>8.5</x:v>
      </x:c>
      <x:c r="J1150" t="str">
        <x:v>Worked</x:v>
      </x:c>
      <x:c r="K1150" t="str">
        <x:v>Employee 1736; home branch Thurrock; assigned role Operative Porter | Deployment branch: Thurrock | Actual role: Operative Porter | Jobs: 402158 | Customers: Societe Generale | Actual hours: 8.5; source records: 1</x:v>
      </x:c>
      <x:c r="L1150" t="str">
        <x:v>Include</x:v>
      </x:c>
      <x:c r="M1150"/>
      <x:c r="N1150"/>
    </x:row>
    <x:row r="1151">
      <x:c r="A1151" t="str">
        <x:v>Jay Newill|2026-05-18</x:v>
      </x:c>
      <x:c r="B1151" s="888" t="n">
        <x:v>46160</x:v>
      </x:c>
      <x:c r="C1151" t="str">
        <x:v>Jay Newill</x:v>
      </x:c>
      <x:c r="D1151" t="str">
        <x:v>Permanent</x:v>
      </x:c>
      <x:c r="E1151" t="str">
        <x:v>Thurrock</x:v>
      </x:c>
      <x:c r="F1151" t="str">
        <x:v>Operative Porter</x:v>
      </x:c>
      <x:c r="G1151" t="str">
        <x:v>401599</x:v>
      </x:c>
      <x:c r="H1151" t="str">
        <x:v>Bank of New York Mellon</x:v>
      </x:c>
      <x:c r="I1151" s="22" t="n">
        <x:v>8</x:v>
      </x:c>
      <x:c r="J1151" t="str">
        <x:v>Worked</x:v>
      </x:c>
      <x:c r="K1151" t="str">
        <x:v>Employee 1736; home branch Thurrock; assigned role Operative Porter | Deployment branch: Thurrock | Actual role: Operative Porter | Jobs: 401599 | Customers: Bank of New York Mellon | Actual hours: 8.0; source records: 1</x:v>
      </x:c>
      <x:c r="L1151" t="str">
        <x:v>Include</x:v>
      </x:c>
      <x:c r="M1151"/>
      <x:c r="N1151"/>
    </x:row>
    <x:row r="1152">
      <x:c r="A1152" t="str">
        <x:v>Jay Newill|2026-05-19</x:v>
      </x:c>
      <x:c r="B1152" s="888" t="n">
        <x:v>46161</x:v>
      </x:c>
      <x:c r="C1152" t="str">
        <x:v>Jay Newill</x:v>
      </x:c>
      <x:c r="D1152" t="str">
        <x:v>Permanent</x:v>
      </x:c>
      <x:c r="E1152" t="str">
        <x:v>Thurrock</x:v>
      </x:c>
      <x:c r="F1152" t="str">
        <x:v>Operative Porter</x:v>
      </x:c>
      <x:c r="G1152" t="str">
        <x:v>402308</x:v>
      </x:c>
      <x:c r="H1152" t="str">
        <x:v>London Metropolitan University</x:v>
      </x:c>
      <x:c r="I1152" s="22" t="n">
        <x:v>8</x:v>
      </x:c>
      <x:c r="J1152" t="str">
        <x:v>Worked</x:v>
      </x:c>
      <x:c r="K1152" t="str">
        <x:v>Employee 1736; home branch Thurrock; assigned role Operative Porter | Deployment branch: Thurrock | Actual role: Operative Porter | Jobs: 402308 | Customers: London Metropolitan University | Actual hours: 8.0; source records: 1</x:v>
      </x:c>
      <x:c r="L1152" t="str">
        <x:v>Include</x:v>
      </x:c>
      <x:c r="M1152"/>
      <x:c r="N1152"/>
    </x:row>
    <x:row r="1153">
      <x:c r="A1153" t="str">
        <x:v>Jay Newill|2026-05-20</x:v>
      </x:c>
      <x:c r="B1153" s="888" t="n">
        <x:v>46162</x:v>
      </x:c>
      <x:c r="C1153" t="str">
        <x:v>Jay Newill</x:v>
      </x:c>
      <x:c r="D1153" t="str">
        <x:v>Permanent</x:v>
      </x:c>
      <x:c r="E1153" t="str">
        <x:v>Thurrock</x:v>
      </x:c>
      <x:c r="F1153" t="str">
        <x:v>Operative Porter</x:v>
      </x:c>
      <x:c r="G1153" t="str">
        <x:v>401796</x:v>
      </x:c>
      <x:c r="H1153" t="str">
        <x:v>Knotel UK Ltd</x:v>
      </x:c>
      <x:c r="I1153" s="22" t="n">
        <x:v>7.5</x:v>
      </x:c>
      <x:c r="J1153" t="str">
        <x:v>Worked</x:v>
      </x:c>
      <x:c r="K1153" t="str">
        <x:v>Employee 1736; home branch Thurrock; assigned role Operative Porter | Deployment branch: Thurrock | Actual role: Operative Porter | Jobs: 401796 | Customers: Knotel UK Ltd | Actual hours: 7.5; source records: 1</x:v>
      </x:c>
      <x:c r="L1153" t="str">
        <x:v>Include</x:v>
      </x:c>
      <x:c r="M1153"/>
      <x:c r="N1153"/>
    </x:row>
    <x:row r="1154">
      <x:c r="A1154" t="str">
        <x:v>Jay Newill|2026-05-21</x:v>
      </x:c>
      <x:c r="B1154" s="888" t="n">
        <x:v>46163</x:v>
      </x:c>
      <x:c r="C1154" t="str">
        <x:v>Jay Newill</x:v>
      </x:c>
      <x:c r="D1154" t="str">
        <x:v>Permanent</x:v>
      </x:c>
      <x:c r="E1154" t="str">
        <x:v>Thurrock</x:v>
      </x:c>
      <x:c r="F1154" t="str">
        <x:v>Operative Porter</x:v>
      </x:c>
      <x:c r="G1154" t="str">
        <x:v>401447</x:v>
      </x:c>
      <x:c r="H1154" t="str">
        <x:v>Fuse Energy</x:v>
      </x:c>
      <x:c r="I1154" s="22" t="n">
        <x:v>6.5</x:v>
      </x:c>
      <x:c r="J1154" t="str">
        <x:v>Worked</x:v>
      </x:c>
      <x:c r="K1154" t="str">
        <x:v>Employee 1736; home branch Thurrock; assigned role Operative Porter | Deployment branch: Thurrock | Actual role: Operative Porter | Jobs: 401447 | Customers: Fuse Energy | Actual hours: 6.5; source records: 1</x:v>
      </x:c>
      <x:c r="L1154" t="str">
        <x:v>Include</x:v>
      </x:c>
      <x:c r="M1154"/>
      <x:c r="N1154"/>
    </x:row>
    <x:row r="1155">
      <x:c r="A1155" t="str">
        <x:v>Jay Newill|2026-05-22</x:v>
      </x:c>
      <x:c r="B1155" s="888" t="n">
        <x:v>46164</x:v>
      </x:c>
      <x:c r="C1155" t="str">
        <x:v>Jay Newill</x:v>
      </x:c>
      <x:c r="D1155" t="str">
        <x:v>Permanent</x:v>
      </x:c>
      <x:c r="E1155" t="str">
        <x:v>Thurrock</x:v>
      </x:c>
      <x:c r="F1155" t="str">
        <x:v>Operative Porter</x:v>
      </x:c>
      <x:c r="G1155" t="str">
        <x:v>401972</x:v>
      </x:c>
      <x:c r="H1155" t="str">
        <x:v>Knotel UK Ltd</x:v>
      </x:c>
      <x:c r="I1155" s="22" t="n">
        <x:v>7.5</x:v>
      </x:c>
      <x:c r="J1155" t="str">
        <x:v>Worked</x:v>
      </x:c>
      <x:c r="K1155" t="str">
        <x:v>Employee 1736; home branch Thurrock; assigned role Operative Porter | Deployment branch: Thurrock | Actual role: Operative Porter | Jobs: 401972 | Customers: Knotel UK Ltd | Actual hours: 7.5; source records: 1</x:v>
      </x:c>
      <x:c r="L1155" t="str">
        <x:v>Include</x:v>
      </x:c>
      <x:c r="M1155"/>
      <x:c r="N1155"/>
    </x:row>
    <x:row r="1156">
      <x:c r="A1156" t="str">
        <x:v>Jay Newill|2026-05-26</x:v>
      </x:c>
      <x:c r="B1156" s="888" t="n">
        <x:v>46168</x:v>
      </x:c>
      <x:c r="C1156" t="str">
        <x:v>Jay Newill</x:v>
      </x:c>
      <x:c r="D1156" t="str">
        <x:v>Permanent</x:v>
      </x:c>
      <x:c r="E1156" t="str">
        <x:v>Thurrock</x:v>
      </x:c>
      <x:c r="F1156" t="str">
        <x:v>Operative Porter</x:v>
      </x:c>
      <x:c r="G1156" t="str">
        <x:v>402389</x:v>
      </x:c>
      <x:c r="H1156" t="str">
        <x:v>Shawbrook Bank</x:v>
      </x:c>
      <x:c r="I1156" s="22" t="n">
        <x:v>9</x:v>
      </x:c>
      <x:c r="J1156" t="str">
        <x:v>Worked</x:v>
      </x:c>
      <x:c r="K1156" t="str">
        <x:v>Employee 1736; home branch Thurrock; assigned role Operative Porter | Deployment branch: Thurrock | Actual role: Operative Porter | Jobs: 402389 | Customers: Shawbrook Bank | Actual hours: 9.0; source records: 1</x:v>
      </x:c>
      <x:c r="L1156" t="str">
        <x:v>Include</x:v>
      </x:c>
      <x:c r="M1156"/>
      <x:c r="N1156"/>
    </x:row>
    <x:row r="1157">
      <x:c r="A1157" t="str">
        <x:v>Jay Newill|2026-05-27</x:v>
      </x:c>
      <x:c r="B1157" s="888" t="n">
        <x:v>46169</x:v>
      </x:c>
      <x:c r="C1157" t="str">
        <x:v>Jay Newill</x:v>
      </x:c>
      <x:c r="D1157" t="str">
        <x:v>Permanent</x:v>
      </x:c>
      <x:c r="E1157" t="str">
        <x:v>Thurrock</x:v>
      </x:c>
      <x:c r="F1157" t="str">
        <x:v>Operative Porter</x:v>
      </x:c>
      <x:c r="G1157" t="str">
        <x:v>401877</x:v>
      </x:c>
      <x:c r="H1157" t="str">
        <x:v>Winston &amp; Strawn London LLP</x:v>
      </x:c>
      <x:c r="I1157" s="22" t="n">
        <x:v>8.5</x:v>
      </x:c>
      <x:c r="J1157" t="str">
        <x:v>Worked</x:v>
      </x:c>
      <x:c r="K1157" t="str">
        <x:v>Employee 1736; home branch Thurrock; assigned role Operative Porter | Deployment branch: Thurrock | Actual role: Operative Porter | Jobs: 401877 | Customers: Winston &amp; Strawn London LLP | Actual hours: 8.5; source records: 1</x:v>
      </x:c>
      <x:c r="L1157" t="str">
        <x:v>Include</x:v>
      </x:c>
      <x:c r="M1157"/>
      <x:c r="N1157"/>
    </x:row>
    <x:row r="1158">
      <x:c r="A1158" t="str">
        <x:v>Jay Newill|2026-05-28</x:v>
      </x:c>
      <x:c r="B1158" s="888" t="n">
        <x:v>46170</x:v>
      </x:c>
      <x:c r="C1158" t="str">
        <x:v>Jay Newill</x:v>
      </x:c>
      <x:c r="D1158" t="str">
        <x:v>Permanent</x:v>
      </x:c>
      <x:c r="E1158" t="str">
        <x:v>Thurrock</x:v>
      </x:c>
      <x:c r="F1158" t="str">
        <x:v>Operative Porter</x:v>
      </x:c>
      <x:c r="G1158" t="str">
        <x:v>401877</x:v>
      </x:c>
      <x:c r="H1158" t="str">
        <x:v>Winston &amp; Strawn London LLP</x:v>
      </x:c>
      <x:c r="I1158" s="22" t="n">
        <x:v>9</x:v>
      </x:c>
      <x:c r="J1158" t="str">
        <x:v>Worked</x:v>
      </x:c>
      <x:c r="K1158" t="str">
        <x:v>Employee 1736; home branch Thurrock; assigned role Operative Porter | Deployment branch: Thurrock | Actual role: Operative Porter | Jobs: 401877 | Customers: Winston &amp; Strawn London LLP | Actual hours: 9.0; source records: 1</x:v>
      </x:c>
      <x:c r="L1158" t="str">
        <x:v>Include</x:v>
      </x:c>
      <x:c r="M1158"/>
      <x:c r="N1158"/>
    </x:row>
    <x:row r="1159">
      <x:c r="A1159" t="str">
        <x:v>Jay Newill|2026-05-29</x:v>
      </x:c>
      <x:c r="B1159" s="888" t="n">
        <x:v>46171</x:v>
      </x:c>
      <x:c r="C1159" t="str">
        <x:v>Jay Newill</x:v>
      </x:c>
      <x:c r="D1159" t="str">
        <x:v>Permanent</x:v>
      </x:c>
      <x:c r="E1159" t="str">
        <x:v>Thurrock</x:v>
      </x:c>
      <x:c r="F1159" t="str">
        <x:v>Operative Porter</x:v>
      </x:c>
      <x:c r="G1159" t="str">
        <x:v>402115</x:v>
      </x:c>
      <x:c r="H1159" t="str">
        <x:v>Kings College London</x:v>
      </x:c>
      <x:c r="I1159" s="22" t="n">
        <x:v>5</x:v>
      </x:c>
      <x:c r="J1159" t="str">
        <x:v>Worked</x:v>
      </x:c>
      <x:c r="K1159" t="str">
        <x:v>Employee 1736; home branch Thurrock; assigned role Operative Porter | Deployment branch: Thurrock | Actual role: Operative Porter | Jobs: 402115 | Customers: Kings College London | Actual hours: 5.0; source records: 1</x:v>
      </x:c>
      <x:c r="L1159" t="str">
        <x:v>Include</x:v>
      </x:c>
      <x:c r="M1159"/>
      <x:c r="N1159"/>
    </x:row>
    <x:row r="1160">
      <x:c r="A1160" t="str">
        <x:v>John Smith|2026-05-01</x:v>
      </x:c>
      <x:c r="B1160" s="888" t="n">
        <x:v>46143</x:v>
      </x:c>
      <x:c r="C1160" t="str">
        <x:v>John Smith</x:v>
      </x:c>
      <x:c r="D1160" t="str">
        <x:v>Permanent</x:v>
      </x:c>
      <x:c r="E1160" t="str">
        <x:v>Leeds</x:v>
      </x:c>
      <x:c r="F1160" t="str">
        <x:v>Operative Porter</x:v>
      </x:c>
      <x:c r="G1160"/>
      <x:c r="H1160"/>
      <x:c r="I1160" s="22" t="n">
        <x:v>0</x:v>
      </x:c>
      <x:c r="J1160" t="str">
        <x:v>Annual leave</x:v>
      </x:c>
      <x:c r="K1160" t="str">
        <x:v>Employee 2237; home branch Leeds; assigned role Operative Porter | Leave: Annual Leave (Hours) | Leave calendar basis: Variable-pattern period</x:v>
      </x:c>
      <x:c r="L1160" t="str">
        <x:v>Include</x:v>
      </x:c>
      <x:c r="M1160"/>
      <x:c r="N1160"/>
    </x:row>
    <x:row r="1161">
      <x:c r="A1161" t="str">
        <x:v>John Smith|2026-05-05</x:v>
      </x:c>
      <x:c r="B1161" s="888" t="n">
        <x:v>46147</x:v>
      </x:c>
      <x:c r="C1161" t="str">
        <x:v>John Smith</x:v>
      </x:c>
      <x:c r="D1161" t="str">
        <x:v>Permanent</x:v>
      </x:c>
      <x:c r="E1161" t="str">
        <x:v>Leeds</x:v>
      </x:c>
      <x:c r="F1161" t="str">
        <x:v>Operative Porter</x:v>
      </x:c>
      <x:c r="G1161" t="str">
        <x:v>399454D</x:v>
      </x:c>
      <x:c r="H1161" t="str">
        <x:v>Restore Harrow Green</x:v>
      </x:c>
      <x:c r="I1161" s="22" t="n">
        <x:v>8</x:v>
      </x:c>
      <x:c r="J1161" t="str">
        <x:v>Worked</x:v>
      </x:c>
      <x:c r="K1161" t="str">
        <x:v>Employee 2237; home branch Leeds; assigned role Operative Porter | Deployment branch: Leeds | Actual role: Operative Porter | Jobs: 399454D | Customers: Restore Harrow Green | Actual hours: 8.0; source records: 1</x:v>
      </x:c>
      <x:c r="L1161" t="str">
        <x:v>Include</x:v>
      </x:c>
      <x:c r="M1161"/>
      <x:c r="N1161"/>
    </x:row>
    <x:row r="1162">
      <x:c r="A1162" t="str">
        <x:v>John Smith|2026-05-06</x:v>
      </x:c>
      <x:c r="B1162" s="888" t="n">
        <x:v>46148</x:v>
      </x:c>
      <x:c r="C1162" t="str">
        <x:v>John Smith</x:v>
      </x:c>
      <x:c r="D1162" t="str">
        <x:v>Permanent</x:v>
      </x:c>
      <x:c r="E1162" t="str">
        <x:v>Leeds</x:v>
      </x:c>
      <x:c r="F1162" t="str">
        <x:v>Operative Porter</x:v>
      </x:c>
      <x:c r="G1162" t="str">
        <x:v>399607A, 401756</x:v>
      </x:c>
      <x:c r="H1162" t="str">
        <x:v>Kirklees Council - domestic</x:v>
      </x:c>
      <x:c r="I1162" s="22" t="n">
        <x:v>4.92</x:v>
      </x:c>
      <x:c r="J1162" t="str">
        <x:v>Worked — 2 records</x:v>
      </x:c>
      <x:c r="K1162" t="str">
        <x:v>Employee 2237; home branch Leeds; assigned role Operative Porter | Deployment branch: Leeds | Actual role: Operative Porter | Jobs: 399607A, 401756 | Customers: Kirklees Council - domestic | Actual hours: 4.9; source records: 2</x:v>
      </x:c>
      <x:c r="L1162" t="str">
        <x:v>Include</x:v>
      </x:c>
      <x:c r="M1162"/>
      <x:c r="N1162"/>
    </x:row>
    <x:row r="1163">
      <x:c r="A1163" t="str">
        <x:v>John Smith|2026-05-07</x:v>
      </x:c>
      <x:c r="B1163" s="888" t="n">
        <x:v>46149</x:v>
      </x:c>
      <x:c r="C1163" t="str">
        <x:v>John Smith</x:v>
      </x:c>
      <x:c r="D1163" t="str">
        <x:v>Permanent</x:v>
      </x:c>
      <x:c r="E1163" t="str">
        <x:v>Leeds</x:v>
      </x:c>
      <x:c r="F1163" t="str">
        <x:v>Operative Porter</x:v>
      </x:c>
      <x:c r="G1163" t="str">
        <x:v>400010, 401453</x:v>
      </x:c>
      <x:c r="H1163" t="str">
        <x:v>Kirklees Council - Mr Sutherland; Kirklees Council - Ms Wilson</x:v>
      </x:c>
      <x:c r="I1163" s="22" t="n">
        <x:v>15.25</x:v>
      </x:c>
      <x:c r="J1163" t="str">
        <x:v>Worked — 2 records</x:v>
      </x:c>
      <x:c r="K1163" t="str">
        <x:v>Employee 2237; home branch Leeds; assigned role Operative Porter | Deployment branch: Leeds | Actual role: Operative Porter | Jobs: 400010, 401453 | Customers: Kirklees Council - Mr Sutherland; Kirklees Council - Ms Wilson | Actual hours: 15.2; source records: 2</x:v>
      </x:c>
      <x:c r="L1163" t="str">
        <x:v>Include</x:v>
      </x:c>
      <x:c r="M1163"/>
      <x:c r="N1163"/>
    </x:row>
    <x:row r="1164">
      <x:c r="A1164" t="str">
        <x:v>John Smith|2026-05-08</x:v>
      </x:c>
      <x:c r="B1164" s="888" t="n">
        <x:v>46150</x:v>
      </x:c>
      <x:c r="C1164" t="str">
        <x:v>John Smith</x:v>
      </x:c>
      <x:c r="D1164" t="str">
        <x:v>Permanent</x:v>
      </x:c>
      <x:c r="E1164" t="str">
        <x:v>Leeds</x:v>
      </x:c>
      <x:c r="F1164" t="str">
        <x:v>Operative Porter</x:v>
      </x:c>
      <x:c r="G1164" t="str">
        <x:v>400013</x:v>
      </x:c>
      <x:c r="H1164" t="str">
        <x:v>Kirklees Council - Lee Reilly</x:v>
      </x:c>
      <x:c r="I1164" s="22" t="n">
        <x:v>4.5</x:v>
      </x:c>
      <x:c r="J1164" t="str">
        <x:v>Worked</x:v>
      </x:c>
      <x:c r="K1164" t="str">
        <x:v>Employee 2237; home branch Leeds; assigned role Operative Porter | Deployment branch: Leeds | Actual role: Operative Porter | Jobs: 400013 | Customers: Kirklees Council - Lee Reilly | Actual hours: 4.5; source records: 1</x:v>
      </x:c>
      <x:c r="L1164" t="str">
        <x:v>Include</x:v>
      </x:c>
      <x:c r="M1164"/>
      <x:c r="N1164"/>
    </x:row>
    <x:row r="1165">
      <x:c r="A1165" t="str">
        <x:v>John Smith|2026-05-11</x:v>
      </x:c>
      <x:c r="B1165" s="888" t="n">
        <x:v>46153</x:v>
      </x:c>
      <x:c r="C1165" t="str">
        <x:v>John Smith</x:v>
      </x:c>
      <x:c r="D1165" t="str">
        <x:v>Permanent</x:v>
      </x:c>
      <x:c r="E1165" t="str">
        <x:v>Leeds</x:v>
      </x:c>
      <x:c r="F1165" t="str">
        <x:v>Operative Porter</x:v>
      </x:c>
      <x:c r="G1165" t="str">
        <x:v>401762</x:v>
      </x:c>
      <x:c r="H1165" t="str">
        <x:v>West Yorkshire Police (Dewsbury PS)</x:v>
      </x:c>
      <x:c r="I1165" s="22" t="n">
        <x:v>8.75</x:v>
      </x:c>
      <x:c r="J1165" t="str">
        <x:v>Worked</x:v>
      </x:c>
      <x:c r="K1165" t="str">
        <x:v>Employee 2237; home branch Leeds; assigned role Operative Porter | Deployment branch: Leeds | Actual role: Operative Skilled | Jobs: 401762 | Customers: West Yorkshire Police (Dewsbury PS) | Actual hours: 8.8; source records: 1</x:v>
      </x:c>
      <x:c r="L1165" t="str">
        <x:v>Include</x:v>
      </x:c>
      <x:c r="M1165"/>
      <x:c r="N1165"/>
    </x:row>
    <x:row r="1166">
      <x:c r="A1166" t="str">
        <x:v>John Smith|2026-05-12</x:v>
      </x:c>
      <x:c r="B1166" s="888" t="n">
        <x:v>46154</x:v>
      </x:c>
      <x:c r="C1166" t="str">
        <x:v>John Smith</x:v>
      </x:c>
      <x:c r="D1166" t="str">
        <x:v>Permanent</x:v>
      </x:c>
      <x:c r="E1166" t="str">
        <x:v>Leeds</x:v>
      </x:c>
      <x:c r="F1166" t="str">
        <x:v>Operative Porter</x:v>
      </x:c>
      <x:c r="G1166" t="str">
        <x:v>401762</x:v>
      </x:c>
      <x:c r="H1166" t="str">
        <x:v>West Yorkshire Police (Dewsbury PS)</x:v>
      </x:c>
      <x:c r="I1166" s="22" t="n">
        <x:v>9.5</x:v>
      </x:c>
      <x:c r="J1166" t="str">
        <x:v>Worked</x:v>
      </x:c>
      <x:c r="K1166" t="str">
        <x:v>Employee 2237; home branch Leeds; assigned role Operative Porter | Deployment branch: Leeds | Actual role: Operative Skilled | Jobs: 401762 | Customers: West Yorkshire Police (Dewsbury PS) | Actual hours: 9.5; source records: 1</x:v>
      </x:c>
      <x:c r="L1166" t="str">
        <x:v>Include</x:v>
      </x:c>
      <x:c r="M1166"/>
      <x:c r="N1166"/>
    </x:row>
    <x:row r="1167">
      <x:c r="A1167" t="str">
        <x:v>John Smith|2026-05-13</x:v>
      </x:c>
      <x:c r="B1167" s="888" t="n">
        <x:v>46155</x:v>
      </x:c>
      <x:c r="C1167" t="str">
        <x:v>John Smith</x:v>
      </x:c>
      <x:c r="D1167" t="str">
        <x:v>Permanent</x:v>
      </x:c>
      <x:c r="E1167" t="str">
        <x:v>Leeds</x:v>
      </x:c>
      <x:c r="F1167" t="str">
        <x:v>Operative Porter</x:v>
      </x:c>
      <x:c r="G1167" t="str">
        <x:v>401762</x:v>
      </x:c>
      <x:c r="H1167" t="str">
        <x:v>West Yorkshire Police (Dewsbury PS)</x:v>
      </x:c>
      <x:c r="I1167" s="22" t="n">
        <x:v>8</x:v>
      </x:c>
      <x:c r="J1167" t="str">
        <x:v>Worked</x:v>
      </x:c>
      <x:c r="K1167" t="str">
        <x:v>Employee 2237; home branch Leeds; assigned role Operative Porter | Deployment branch: Leeds | Actual role: Operative Skilled | Jobs: 401762 | Customers: West Yorkshire Police (Dewsbury PS) | Actual hours: 8.0; source records: 1</x:v>
      </x:c>
      <x:c r="L1167" t="str">
        <x:v>Include</x:v>
      </x:c>
      <x:c r="M1167"/>
      <x:c r="N1167"/>
    </x:row>
    <x:row r="1168">
      <x:c r="A1168" t="str">
        <x:v>John Smith|2026-05-14</x:v>
      </x:c>
      <x:c r="B1168" s="888" t="n">
        <x:v>46156</x:v>
      </x:c>
      <x:c r="C1168" t="str">
        <x:v>John Smith</x:v>
      </x:c>
      <x:c r="D1168" t="str">
        <x:v>Permanent</x:v>
      </x:c>
      <x:c r="E1168" t="str">
        <x:v>Leeds</x:v>
      </x:c>
      <x:c r="F1168" t="str">
        <x:v>Operative Porter</x:v>
      </x:c>
      <x:c r="G1168" t="str">
        <x:v>401762</x:v>
      </x:c>
      <x:c r="H1168" t="str">
        <x:v>West Yorkshire Police (Dewsbury PS)</x:v>
      </x:c>
      <x:c r="I1168" s="22" t="n">
        <x:v>7.5</x:v>
      </x:c>
      <x:c r="J1168" t="str">
        <x:v>Worked</x:v>
      </x:c>
      <x:c r="K1168" t="str">
        <x:v>Employee 2237; home branch Leeds; assigned role Operative Porter | Deployment branch: Leeds | Actual role: Operative Porter | Jobs: 401762 | Customers: West Yorkshire Police (Dewsbury PS) | Actual hours: 7.5; source records: 1</x:v>
      </x:c>
      <x:c r="L1168" t="str">
        <x:v>Include</x:v>
      </x:c>
      <x:c r="M1168"/>
      <x:c r="N1168"/>
    </x:row>
    <x:row r="1169">
      <x:c r="A1169" t="str">
        <x:v>John Smith|2026-05-15</x:v>
      </x:c>
      <x:c r="B1169" s="888" t="n">
        <x:v>46157</x:v>
      </x:c>
      <x:c r="C1169" t="str">
        <x:v>John Smith</x:v>
      </x:c>
      <x:c r="D1169" t="str">
        <x:v>Permanent</x:v>
      </x:c>
      <x:c r="E1169" t="str">
        <x:v>Leeds</x:v>
      </x:c>
      <x:c r="F1169" t="str">
        <x:v>Operative Porter</x:v>
      </x:c>
      <x:c r="G1169" t="str">
        <x:v>401916, 401710</x:v>
      </x:c>
      <x:c r="H1169" t="str">
        <x:v>HSBC - May 2026 Deliveries; Kirklees Council  - Eleanor Ball</x:v>
      </x:c>
      <x:c r="I1169" s="22" t="n">
        <x:v>9</x:v>
      </x:c>
      <x:c r="J1169" t="str">
        <x:v>Worked — 2 records</x:v>
      </x:c>
      <x:c r="K1169" t="str">
        <x:v>Employee 2237; home branch Leeds; assigned role Operative Porter | Deployment branch: Birmingham, Leeds | Actual role: Operative Porter | Jobs: 401916, 401710 | Customers: HSBC - May 2026 Deliveries; Kirklees Council  - Eleanor Ball | Actual hours: 9.0; source records: 2</x:v>
      </x:c>
      <x:c r="L1169" t="str">
        <x:v>Include</x:v>
      </x:c>
      <x:c r="M1169"/>
      <x:c r="N1169"/>
    </x:row>
    <x:row r="1170">
      <x:c r="A1170" t="str">
        <x:v>John Smith|2026-05-18</x:v>
      </x:c>
      <x:c r="B1170" s="888" t="n">
        <x:v>46160</x:v>
      </x:c>
      <x:c r="C1170" t="str">
        <x:v>John Smith</x:v>
      </x:c>
      <x:c r="D1170" t="str">
        <x:v>Permanent</x:v>
      </x:c>
      <x:c r="E1170" t="str">
        <x:v>Leeds</x:v>
      </x:c>
      <x:c r="F1170" t="str">
        <x:v>Operative Porter</x:v>
      </x:c>
      <x:c r="G1170"/>
      <x:c r="H1170"/>
      <x:c r="I1170" s="22" t="n">
        <x:v>0</x:v>
      </x:c>
      <x:c r="J1170" t="str">
        <x:v>Other leave — Sickness</x:v>
      </x:c>
      <x:c r="K1170" t="str">
        <x:v>Employee 2237; home branch Leeds; assigned role Operative Porter | Leave: Sickness | Leave calendar basis: Variable-pattern period</x:v>
      </x:c>
      <x:c r="L1170" t="str">
        <x:v>Include</x:v>
      </x:c>
      <x:c r="M1170"/>
      <x:c r="N1170"/>
    </x:row>
    <x:row r="1171">
      <x:c r="A1171" t="str">
        <x:v>John Smith|2026-05-19</x:v>
      </x:c>
      <x:c r="B1171" s="888" t="n">
        <x:v>46161</x:v>
      </x:c>
      <x:c r="C1171" t="str">
        <x:v>John Smith</x:v>
      </x:c>
      <x:c r="D1171" t="str">
        <x:v>Permanent</x:v>
      </x:c>
      <x:c r="E1171" t="str">
        <x:v>Leeds</x:v>
      </x:c>
      <x:c r="F1171" t="str">
        <x:v>Operative Porter</x:v>
      </x:c>
      <x:c r="G1171"/>
      <x:c r="H1171"/>
      <x:c r="I1171" s="22" t="n">
        <x:v>0</x:v>
      </x:c>
      <x:c r="J1171" t="str">
        <x:v>Other leave — Sickness</x:v>
      </x:c>
      <x:c r="K1171" t="str">
        <x:v>Employee 2237; home branch Leeds; assigned role Operative Porter | Leave: Sickness | Leave calendar basis: Variable-pattern period</x:v>
      </x:c>
      <x:c r="L1171" t="str">
        <x:v>Include</x:v>
      </x:c>
      <x:c r="M1171"/>
      <x:c r="N1171"/>
    </x:row>
    <x:row r="1172">
      <x:c r="A1172" t="str">
        <x:v>Joshua Seeley|2026-05-01</x:v>
      </x:c>
      <x:c r="B1172" s="888" t="n">
        <x:v>46143</x:v>
      </x:c>
      <x:c r="C1172" t="str">
        <x:v>Joshua Seeley</x:v>
      </x:c>
      <x:c r="D1172" t="str">
        <x:v>Permanent</x:v>
      </x:c>
      <x:c r="E1172" t="str">
        <x:v>Cambridge</x:v>
      </x:c>
      <x:c r="F1172" t="str">
        <x:v>Operative Driver</x:v>
      </x:c>
      <x:c r="G1172" t="str">
        <x:v>401903</x:v>
      </x:c>
      <x:c r="H1172" t="str">
        <x:v>South Cambridgeshire District Council</x:v>
      </x:c>
      <x:c r="I1172" s="22" t="n">
        <x:v>8.5</x:v>
      </x:c>
      <x:c r="J1172" t="str">
        <x:v>Worked</x:v>
      </x:c>
      <x:c r="K1172" t="str">
        <x:v>Employee 2798; home branch Cambridge; assigned role Operative Driver | Deployment branch: Cambridge | Actual role: Operative Driver | Jobs: 401903 | Customers: South Cambridgeshire District Council | Actual hours: 8.5; source records: 1</x:v>
      </x:c>
      <x:c r="L1172" t="str">
        <x:v>Include</x:v>
      </x:c>
      <x:c r="M1172"/>
      <x:c r="N1172"/>
    </x:row>
    <x:row r="1173">
      <x:c r="A1173" t="str">
        <x:v>Joshua Seeley|2026-05-05</x:v>
      </x:c>
      <x:c r="B1173" s="888" t="n">
        <x:v>46147</x:v>
      </x:c>
      <x:c r="C1173" t="str">
        <x:v>Joshua Seeley</x:v>
      </x:c>
      <x:c r="D1173" t="str">
        <x:v>Permanent</x:v>
      </x:c>
      <x:c r="E1173" t="str">
        <x:v>Cambridge</x:v>
      </x:c>
      <x:c r="F1173" t="str">
        <x:v>Operative Driver</x:v>
      </x:c>
      <x:c r="G1173" t="str">
        <x:v>401176, 401847</x:v>
      </x:c>
      <x:c r="H1173" t="str">
        <x:v>Biopharma  - (LONDON LAB LIVE); Tecniplast UK (LONDON LAB LIVE)</x:v>
      </x:c>
      <x:c r="I1173" s="22" t="n">
        <x:v>11.5</x:v>
      </x:c>
      <x:c r="J1173" t="str">
        <x:v>Worked — 2 records</x:v>
      </x:c>
      <x:c r="K1173" t="str">
        <x:v>Employee 2798; home branch Cambridge; assigned role Operative Driver | Deployment branch: Cambridge | Actual role: Operative Driver | Jobs: 401176, 401847 | Customers: Biopharma  - (LONDON LAB LIVE); Tecniplast UK (LONDON LAB LIVE) | Actual hours: 11.5; source records: 2</x:v>
      </x:c>
      <x:c r="L1173" t="str">
        <x:v>Include</x:v>
      </x:c>
      <x:c r="M1173"/>
      <x:c r="N1173"/>
    </x:row>
    <x:row r="1174">
      <x:c r="A1174" t="str">
        <x:v>Joshua Seeley|2026-05-06</x:v>
      </x:c>
      <x:c r="B1174" s="888" t="n">
        <x:v>46148</x:v>
      </x:c>
      <x:c r="C1174" t="str">
        <x:v>Joshua Seeley</x:v>
      </x:c>
      <x:c r="D1174" t="str">
        <x:v>Permanent</x:v>
      </x:c>
      <x:c r="E1174" t="str">
        <x:v>Cambridge</x:v>
      </x:c>
      <x:c r="F1174" t="str">
        <x:v>Operative Driver</x:v>
      </x:c>
      <x:c r="G1174" t="str">
        <x:v>401493</x:v>
      </x:c>
      <x:c r="H1174" t="str">
        <x:v>Harrow Green</x:v>
      </x:c>
      <x:c r="I1174" s="22" t="n">
        <x:v>10.5</x:v>
      </x:c>
      <x:c r="J1174" t="str">
        <x:v>Worked</x:v>
      </x:c>
      <x:c r="K1174" t="str">
        <x:v>Employee 2798; home branch Cambridge; assigned role Operative Driver | Deployment branch: Cambridge | Actual role: Operative Porter | Jobs: 401493 | Customers: Harrow Green | Actual hours: 10.5; source records: 1</x:v>
      </x:c>
      <x:c r="L1174" t="str">
        <x:v>Include</x:v>
      </x:c>
      <x:c r="M1174"/>
      <x:c r="N1174"/>
    </x:row>
    <x:row r="1175">
      <x:c r="A1175" t="str">
        <x:v>Joshua Seeley|2026-05-07</x:v>
      </x:c>
      <x:c r="B1175" s="888" t="n">
        <x:v>46149</x:v>
      </x:c>
      <x:c r="C1175" t="str">
        <x:v>Joshua Seeley</x:v>
      </x:c>
      <x:c r="D1175" t="str">
        <x:v>Permanent</x:v>
      </x:c>
      <x:c r="E1175" t="str">
        <x:v>Cambridge</x:v>
      </x:c>
      <x:c r="F1175" t="str">
        <x:v>Operative Driver</x:v>
      </x:c>
      <x:c r="G1175" t="str">
        <x:v>401847</x:v>
      </x:c>
      <x:c r="H1175" t="str">
        <x:v>Tecniplast UK (LONDON LAB LIVE)</x:v>
      </x:c>
      <x:c r="I1175" s="22" t="n">
        <x:v>7</x:v>
      </x:c>
      <x:c r="J1175" t="str">
        <x:v>Worked</x:v>
      </x:c>
      <x:c r="K1175" t="str">
        <x:v>Employee 2798; home branch Cambridge; assigned role Operative Driver | Deployment branch: Cambridge | Actual role: Operative Porter | Jobs: 401847 | Customers: Tecniplast UK (LONDON LAB LIVE) | Actual hours: 7.0; source records: 1</x:v>
      </x:c>
      <x:c r="L1175" t="str">
        <x:v>Include</x:v>
      </x:c>
      <x:c r="M1175"/>
      <x:c r="N1175"/>
    </x:row>
    <x:row r="1176">
      <x:c r="A1176" t="str">
        <x:v>Joshua Seeley|2026-05-08</x:v>
      </x:c>
      <x:c r="B1176" s="888" t="n">
        <x:v>46150</x:v>
      </x:c>
      <x:c r="C1176" t="str">
        <x:v>Joshua Seeley</x:v>
      </x:c>
      <x:c r="D1176" t="str">
        <x:v>Permanent</x:v>
      </x:c>
      <x:c r="E1176" t="str">
        <x:v>Cambridge</x:v>
      </x:c>
      <x:c r="F1176" t="str">
        <x:v>Operative Driver</x:v>
      </x:c>
      <x:c r="G1176" t="str">
        <x:v>401847</x:v>
      </x:c>
      <x:c r="H1176" t="str">
        <x:v>Tecniplast UK (LONDON LAB LIVE)</x:v>
      </x:c>
      <x:c r="I1176" s="22" t="n">
        <x:v>8</x:v>
      </x:c>
      <x:c r="J1176" t="str">
        <x:v>Worked</x:v>
      </x:c>
      <x:c r="K1176" t="str">
        <x:v>Employee 2798; home branch Cambridge; assigned role Operative Driver | Deployment branch: Cambridge | Actual role: Operative Driver | Jobs: 401847 | Customers: Tecniplast UK (LONDON LAB LIVE) | Actual hours: 8.0; source records: 1</x:v>
      </x:c>
      <x:c r="L1176" t="str">
        <x:v>Include</x:v>
      </x:c>
      <x:c r="M1176"/>
      <x:c r="N1176"/>
    </x:row>
    <x:row r="1177">
      <x:c r="A1177" t="str">
        <x:v>Joshua Seeley|2026-05-11</x:v>
      </x:c>
      <x:c r="B1177" s="888" t="n">
        <x:v>46153</x:v>
      </x:c>
      <x:c r="C1177" t="str">
        <x:v>Joshua Seeley</x:v>
      </x:c>
      <x:c r="D1177" t="str">
        <x:v>Permanent</x:v>
      </x:c>
      <x:c r="E1177" t="str">
        <x:v>Cambridge</x:v>
      </x:c>
      <x:c r="F1177" t="str">
        <x:v>Operative Driver</x:v>
      </x:c>
      <x:c r="G1177" t="str">
        <x:v>398439</x:v>
      </x:c>
      <x:c r="H1177" t="str">
        <x:v>Anglia Ruskin University</x:v>
      </x:c>
      <x:c r="I1177" s="22" t="n">
        <x:v>9.5</x:v>
      </x:c>
      <x:c r="J1177" t="str">
        <x:v>Worked</x:v>
      </x:c>
      <x:c r="K1177" t="str">
        <x:v>Employee 2798; home branch Cambridge; assigned role Operative Driver | Deployment branch: Cambridge | Actual role: Operative Porter | Jobs: 398439 | Customers: Anglia Ruskin University | Actual hours: 9.5; source records: 1</x:v>
      </x:c>
      <x:c r="L1177" t="str">
        <x:v>Include</x:v>
      </x:c>
      <x:c r="M1177"/>
      <x:c r="N1177"/>
    </x:row>
    <x:row r="1178">
      <x:c r="A1178" t="str">
        <x:v>Joshua Seeley|2026-05-12</x:v>
      </x:c>
      <x:c r="B1178" s="888" t="n">
        <x:v>46154</x:v>
      </x:c>
      <x:c r="C1178" t="str">
        <x:v>Joshua Seeley</x:v>
      </x:c>
      <x:c r="D1178" t="str">
        <x:v>Permanent</x:v>
      </x:c>
      <x:c r="E1178" t="str">
        <x:v>Cambridge</x:v>
      </x:c>
      <x:c r="F1178" t="str">
        <x:v>Operative Driver</x:v>
      </x:c>
      <x:c r="G1178" t="str">
        <x:v>400121, 399379D</x:v>
      </x:c>
      <x:c r="H1178" t="str">
        <x:v>BioChek (UK) Ltd; Restore Harrow Green Oxford  M/W use only</x:v>
      </x:c>
      <x:c r="I1178" s="22" t="n">
        <x:v>15</x:v>
      </x:c>
      <x:c r="J1178" t="str">
        <x:v>Worked — 2 records</x:v>
      </x:c>
      <x:c r="K1178" t="str">
        <x:v>Employee 2798; home branch Cambridge; assigned role Operative Driver | Deployment branch: Oxford | Actual role: Operative Driver | Jobs: 400121, 399379D | Customers: BioChek (UK) Ltd; Restore Harrow Green Oxford  M/W use only | Actual hours: 15.0; source records: 2</x:v>
      </x:c>
      <x:c r="L1178" t="str">
        <x:v>Include</x:v>
      </x:c>
      <x:c r="M1178"/>
      <x:c r="N1178"/>
    </x:row>
    <x:row r="1179">
      <x:c r="A1179" t="str">
        <x:v>Joshua Seeley|2026-05-14</x:v>
      </x:c>
      <x:c r="B1179" s="888" t="n">
        <x:v>46156</x:v>
      </x:c>
      <x:c r="C1179" t="str">
        <x:v>Joshua Seeley</x:v>
      </x:c>
      <x:c r="D1179" t="str">
        <x:v>Permanent</x:v>
      </x:c>
      <x:c r="E1179" t="str">
        <x:v>Cambridge</x:v>
      </x:c>
      <x:c r="F1179" t="str">
        <x:v>Operative Driver</x:v>
      </x:c>
      <x:c r="G1179" t="str">
        <x:v>400121, 399379D</x:v>
      </x:c>
      <x:c r="H1179" t="str">
        <x:v>BioChek (UK) Ltd; Restore Harrow Green Oxford  M/W use only</x:v>
      </x:c>
      <x:c r="I1179" s="22" t="n">
        <x:v>18</x:v>
      </x:c>
      <x:c r="J1179" t="str">
        <x:v>Worked — 2 records</x:v>
      </x:c>
      <x:c r="K1179" t="str">
        <x:v>Employee 2798; home branch Cambridge; assigned role Operative Driver | Deployment branch: Oxford | Actual role: Operative Driver | Jobs: 400121, 399379D | Customers: BioChek (UK) Ltd; Restore Harrow Green Oxford  M/W use only | Actual hours: 18.0; source records: 2</x:v>
      </x:c>
      <x:c r="L1179" t="str">
        <x:v>Include</x:v>
      </x:c>
      <x:c r="M1179"/>
      <x:c r="N1179"/>
    </x:row>
    <x:row r="1180">
      <x:c r="A1180" t="str">
        <x:v>Joshua Seeley|2026-05-15</x:v>
      </x:c>
      <x:c r="B1180" s="888" t="n">
        <x:v>46157</x:v>
      </x:c>
      <x:c r="C1180" t="str">
        <x:v>Joshua Seeley</x:v>
      </x:c>
      <x:c r="D1180" t="str">
        <x:v>Permanent</x:v>
      </x:c>
      <x:c r="E1180" t="str">
        <x:v>Cambridge</x:v>
      </x:c>
      <x:c r="F1180" t="str">
        <x:v>Operative Driver</x:v>
      </x:c>
      <x:c r="G1180" t="str">
        <x:v>401671B</x:v>
      </x:c>
      <x:c r="H1180" t="str">
        <x:v>Avantor ( CAMBRIDGE MAY  2026 )</x:v>
      </x:c>
      <x:c r="I1180" s="22" t="n">
        <x:v>8.5</x:v>
      </x:c>
      <x:c r="J1180" t="str">
        <x:v>Worked</x:v>
      </x:c>
      <x:c r="K1180" t="str">
        <x:v>Employee 2798; home branch Cambridge; assigned role Operative Driver | Deployment branch: Cambridge | Actual role: Operative Driver | Jobs: 401671B | Customers: Avantor ( CAMBRIDGE MAY  2026 ) | Actual hours: 8.5; source records: 1</x:v>
      </x:c>
      <x:c r="L1180" t="str">
        <x:v>Include</x:v>
      </x:c>
      <x:c r="M1180"/>
      <x:c r="N1180"/>
    </x:row>
    <x:row r="1181">
      <x:c r="A1181" t="str">
        <x:v>Joshua Seeley|2026-05-17</x:v>
      </x:c>
      <x:c r="B1181" s="888" t="n">
        <x:v>46159</x:v>
      </x:c>
      <x:c r="C1181" t="str">
        <x:v>Joshua Seeley</x:v>
      </x:c>
      <x:c r="D1181" t="str">
        <x:v>Permanent</x:v>
      </x:c>
      <x:c r="E1181" t="str">
        <x:v>Cambridge</x:v>
      </x:c>
      <x:c r="F1181" t="str">
        <x:v>Operative Driver</x:v>
      </x:c>
      <x:c r="G1181" t="str">
        <x:v>401897</x:v>
      </x:c>
      <x:c r="H1181" t="str">
        <x:v>Opentrons- Vienna SLAS Europe</x:v>
      </x:c>
      <x:c r="I1181" s="22" t="n">
        <x:v>12.5</x:v>
      </x:c>
      <x:c r="J1181" t="str">
        <x:v>Worked</x:v>
      </x:c>
      <x:c r="K1181" t="str">
        <x:v>Employee 2798; home branch Cambridge; assigned role Operative Driver | Deployment branch: Cambridge | Actual role: Operative Driver | Jobs: 401897 | Customers: Opentrons- Vienna SLAS Europe | Actual hours: 12.5; source records: 1</x:v>
      </x:c>
      <x:c r="L1181" t="str">
        <x:v>Include</x:v>
      </x:c>
      <x:c r="M1181"/>
      <x:c r="N1181"/>
    </x:row>
    <x:row r="1182">
      <x:c r="A1182" t="str">
        <x:v>Joshua Seeley|2026-05-19</x:v>
      </x:c>
      <x:c r="B1182" s="888" t="n">
        <x:v>46161</x:v>
      </x:c>
      <x:c r="C1182" t="str">
        <x:v>Joshua Seeley</x:v>
      </x:c>
      <x:c r="D1182" t="str">
        <x:v>Permanent</x:v>
      </x:c>
      <x:c r="E1182" t="str">
        <x:v>Cambridge</x:v>
      </x:c>
      <x:c r="F1182" t="str">
        <x:v>Operative Driver</x:v>
      </x:c>
      <x:c r="G1182" t="str">
        <x:v>401897</x:v>
      </x:c>
      <x:c r="H1182" t="str">
        <x:v>Opentrons- Vienna SLAS Europe</x:v>
      </x:c>
      <x:c r="I1182" s="22" t="n">
        <x:v>9.5</x:v>
      </x:c>
      <x:c r="J1182" t="str">
        <x:v>Worked</x:v>
      </x:c>
      <x:c r="K1182" t="str">
        <x:v>Employee 2798; home branch Cambridge; assigned role Operative Driver | Deployment branch: Cambridge | Actual role: Operative Driver | Jobs: 401897 | Customers: Opentrons- Vienna SLAS Europe | Actual hours: 9.5; source records: 1</x:v>
      </x:c>
      <x:c r="L1182" t="str">
        <x:v>Include</x:v>
      </x:c>
      <x:c r="M1182"/>
      <x:c r="N1182"/>
    </x:row>
    <x:row r="1183">
      <x:c r="A1183" t="str">
        <x:v>Joshua Seeley|2026-05-20</x:v>
      </x:c>
      <x:c r="B1183" s="888" t="n">
        <x:v>46162</x:v>
      </x:c>
      <x:c r="C1183" t="str">
        <x:v>Joshua Seeley</x:v>
      </x:c>
      <x:c r="D1183" t="str">
        <x:v>Permanent</x:v>
      </x:c>
      <x:c r="E1183" t="str">
        <x:v>Cambridge</x:v>
      </x:c>
      <x:c r="F1183" t="str">
        <x:v>Operative Driver</x:v>
      </x:c>
      <x:c r="G1183" t="str">
        <x:v>401897</x:v>
      </x:c>
      <x:c r="H1183" t="str">
        <x:v>Opentrons- Vienna SLAS Europe</x:v>
      </x:c>
      <x:c r="I1183" s="22" t="n">
        <x:v>9.5</x:v>
      </x:c>
      <x:c r="J1183" t="str">
        <x:v>Worked</x:v>
      </x:c>
      <x:c r="K1183" t="str">
        <x:v>Employee 2798; home branch Cambridge; assigned role Operative Driver | Deployment branch: Cambridge | Actual role: Operative Driver | Jobs: 401897 | Customers: Opentrons- Vienna SLAS Europe | Actual hours: 9.5; source records: 1</x:v>
      </x:c>
      <x:c r="L1183" t="str">
        <x:v>Include</x:v>
      </x:c>
      <x:c r="M1183"/>
      <x:c r="N1183"/>
    </x:row>
    <x:row r="1184">
      <x:c r="A1184" t="str">
        <x:v>Joshua Seeley|2026-05-21</x:v>
      </x:c>
      <x:c r="B1184" s="888" t="n">
        <x:v>46163</x:v>
      </x:c>
      <x:c r="C1184" t="str">
        <x:v>Joshua Seeley</x:v>
      </x:c>
      <x:c r="D1184" t="str">
        <x:v>Permanent</x:v>
      </x:c>
      <x:c r="E1184" t="str">
        <x:v>Cambridge</x:v>
      </x:c>
      <x:c r="F1184" t="str">
        <x:v>Operative Driver</x:v>
      </x:c>
      <x:c r="G1184" t="str">
        <x:v>401897</x:v>
      </x:c>
      <x:c r="H1184" t="str">
        <x:v>Opentrons- Vienna SLAS Europe</x:v>
      </x:c>
      <x:c r="I1184" s="22" t="n">
        <x:v>10.5</x:v>
      </x:c>
      <x:c r="J1184" t="str">
        <x:v>Worked</x:v>
      </x:c>
      <x:c r="K1184" t="str">
        <x:v>Employee 2798; home branch Cambridge; assigned role Operative Driver | Deployment branch: Cambridge | Actual role: Operative Driver | Jobs: 401897 | Customers: Opentrons- Vienna SLAS Europe | Actual hours: 10.5; source records: 1</x:v>
      </x:c>
      <x:c r="L1184" t="str">
        <x:v>Include</x:v>
      </x:c>
      <x:c r="M1184"/>
      <x:c r="N1184"/>
    </x:row>
    <x:row r="1185">
      <x:c r="A1185" t="str">
        <x:v>Joshua Seeley|2026-05-22</x:v>
      </x:c>
      <x:c r="B1185" s="888" t="n">
        <x:v>46164</x:v>
      </x:c>
      <x:c r="C1185" t="str">
        <x:v>Joshua Seeley</x:v>
      </x:c>
      <x:c r="D1185" t="str">
        <x:v>Permanent</x:v>
      </x:c>
      <x:c r="E1185" t="str">
        <x:v>Cambridge</x:v>
      </x:c>
      <x:c r="F1185" t="str">
        <x:v>Operative Driver</x:v>
      </x:c>
      <x:c r="G1185" t="str">
        <x:v>401897</x:v>
      </x:c>
      <x:c r="H1185" t="str">
        <x:v>Opentrons- Vienna SLAS Europe</x:v>
      </x:c>
      <x:c r="I1185" s="22" t="n">
        <x:v>12.5</x:v>
      </x:c>
      <x:c r="J1185" t="str">
        <x:v>Worked</x:v>
      </x:c>
      <x:c r="K1185" t="str">
        <x:v>Employee 2798; home branch Cambridge; assigned role Operative Driver | Deployment branch: Cambridge | Actual role: Operative Driver | Jobs: 401897 | Customers: Opentrons- Vienna SLAS Europe | Actual hours: 12.5; source records: 1</x:v>
      </x:c>
      <x:c r="L1185" t="str">
        <x:v>Include</x:v>
      </x:c>
      <x:c r="M1185"/>
      <x:c r="N1185"/>
    </x:row>
    <x:row r="1186">
      <x:c r="A1186" t="str">
        <x:v>Joshua Seeley|2026-05-27</x:v>
      </x:c>
      <x:c r="B1186" s="888" t="n">
        <x:v>46169</x:v>
      </x:c>
      <x:c r="C1186" t="str">
        <x:v>Joshua Seeley</x:v>
      </x:c>
      <x:c r="D1186" t="str">
        <x:v>Permanent</x:v>
      </x:c>
      <x:c r="E1186" t="str">
        <x:v>Cambridge</x:v>
      </x:c>
      <x:c r="F1186" t="str">
        <x:v>Operative Driver</x:v>
      </x:c>
      <x:c r="G1186" t="str">
        <x:v>402494</x:v>
      </x:c>
      <x:c r="H1186" t="str">
        <x:v>University of Cambridge (Ray Dolby) CRATES</x:v>
      </x:c>
      <x:c r="I1186" s="22" t="n">
        <x:v>4.5</x:v>
      </x:c>
      <x:c r="J1186" t="str">
        <x:v>Worked</x:v>
      </x:c>
      <x:c r="K1186" t="str">
        <x:v>Employee 2798; home branch Cambridge; assigned role Operative Driver | Deployment branch: Cambridge | Actual role: Operative Driver | Jobs: 402494 | Customers: University of Cambridge (Ray Dolby) CRATES | Actual hours: 4.5; source records: 1</x:v>
      </x:c>
      <x:c r="L1186" t="str">
        <x:v>Include</x:v>
      </x:c>
      <x:c r="M1186"/>
      <x:c r="N1186"/>
    </x:row>
    <x:row r="1187">
      <x:c r="A1187" t="str">
        <x:v>Joshua Seeley|2026-05-28</x:v>
      </x:c>
      <x:c r="B1187" s="888" t="n">
        <x:v>46170</x:v>
      </x:c>
      <x:c r="C1187" t="str">
        <x:v>Joshua Seeley</x:v>
      </x:c>
      <x:c r="D1187" t="str">
        <x:v>Permanent</x:v>
      </x:c>
      <x:c r="E1187" t="str">
        <x:v>Cambridge</x:v>
      </x:c>
      <x:c r="F1187" t="str">
        <x:v>Operative Driver</x:v>
      </x:c>
      <x:c r="G1187" t="str">
        <x:v>401671B</x:v>
      </x:c>
      <x:c r="H1187" t="str">
        <x:v>Avantor ( CAMBRIDGE MAY  2026 )</x:v>
      </x:c>
      <x:c r="I1187" s="22" t="n">
        <x:v>8.5</x:v>
      </x:c>
      <x:c r="J1187" t="str">
        <x:v>Worked</x:v>
      </x:c>
      <x:c r="K1187" t="str">
        <x:v>Employee 2798; home branch Cambridge; assigned role Operative Driver | Deployment branch: Cambridge | Actual role: Operative Driver | Jobs: 401671B | Customers: Avantor ( CAMBRIDGE MAY  2026 ) | Actual hours: 8.5; source records: 1</x:v>
      </x:c>
      <x:c r="L1187" t="str">
        <x:v>Include</x:v>
      </x:c>
      <x:c r="M1187"/>
      <x:c r="N1187"/>
    </x:row>
    <x:row r="1188">
      <x:c r="A1188" t="str">
        <x:v>K Bouakkaz|2026-05-01</x:v>
      </x:c>
      <x:c r="B1188" s="888" t="n">
        <x:v>46143</x:v>
      </x:c>
      <x:c r="C1188" t="str">
        <x:v>K Bouakkaz</x:v>
      </x:c>
      <x:c r="D1188" t="str">
        <x:v>Permanent</x:v>
      </x:c>
      <x:c r="E1188" t="str">
        <x:v>Thurrock</x:v>
      </x:c>
      <x:c r="F1188" t="str">
        <x:v>Operative Porter</x:v>
      </x:c>
      <x:c r="G1188" t="str">
        <x:v>401951</x:v>
      </x:c>
      <x:c r="H1188" t="str">
        <x:v>Bank of America Merrill Lynch</x:v>
      </x:c>
      <x:c r="I1188" s="22" t="n">
        <x:v>5.5</x:v>
      </x:c>
      <x:c r="J1188" t="str">
        <x:v>Worked</x:v>
      </x:c>
      <x:c r="K1188" t="str">
        <x:v>Employee 102725; home branch Thurrock; assigned role Operative Porter | Deployment branch: Thurrock | Actual role: Operative Porter | Jobs: 401951 | Customers: Bank of America Merrill Lynch | Actual hours: 5.5; source records: 1</x:v>
      </x:c>
      <x:c r="L1188" t="str">
        <x:v>Include</x:v>
      </x:c>
      <x:c r="M1188"/>
      <x:c r="N1188"/>
    </x:row>
    <x:row r="1189">
      <x:c r="A1189" t="str">
        <x:v>K Bouakkaz|2026-05-03</x:v>
      </x:c>
      <x:c r="B1189" s="888" t="n">
        <x:v>46145</x:v>
      </x:c>
      <x:c r="C1189" t="str">
        <x:v>K Bouakkaz</x:v>
      </x:c>
      <x:c r="D1189" t="str">
        <x:v>Permanent</x:v>
      </x:c>
      <x:c r="E1189" t="str">
        <x:v>Thurrock</x:v>
      </x:c>
      <x:c r="F1189" t="str">
        <x:v>Operative Porter</x:v>
      </x:c>
      <x:c r="G1189" t="str">
        <x:v>401951</x:v>
      </x:c>
      <x:c r="H1189" t="str">
        <x:v>Bank of America Merrill Lynch</x:v>
      </x:c>
      <x:c r="I1189" s="22" t="n">
        <x:v>8.5</x:v>
      </x:c>
      <x:c r="J1189" t="str">
        <x:v>Worked</x:v>
      </x:c>
      <x:c r="K1189" t="str">
        <x:v>Employee 102725; home branch Thurrock; assigned role Operative Porter | Deployment branch: Thurrock | Actual role: Operative Porter | Jobs: 401951 | Customers: Bank of America Merrill Lynch | Actual hours: 8.5; source records: 1</x:v>
      </x:c>
      <x:c r="L1189" t="str">
        <x:v>Include</x:v>
      </x:c>
      <x:c r="M1189"/>
      <x:c r="N1189"/>
    </x:row>
    <x:row r="1190">
      <x:c r="A1190" t="str">
        <x:v>K Bouakkaz|2026-05-05</x:v>
      </x:c>
      <x:c r="B1190" s="888" t="n">
        <x:v>46147</x:v>
      </x:c>
      <x:c r="C1190" t="str">
        <x:v>K Bouakkaz</x:v>
      </x:c>
      <x:c r="D1190" t="str">
        <x:v>Permanent</x:v>
      </x:c>
      <x:c r="E1190" t="str">
        <x:v>Thurrock</x:v>
      </x:c>
      <x:c r="F1190" t="str">
        <x:v>Operative Porter</x:v>
      </x:c>
      <x:c r="G1190" t="str">
        <x:v>401951</x:v>
      </x:c>
      <x:c r="H1190" t="str">
        <x:v>Bank of America Merrill Lynch</x:v>
      </x:c>
      <x:c r="I1190" s="22" t="n">
        <x:v>8.5</x:v>
      </x:c>
      <x:c r="J1190" t="str">
        <x:v>Worked</x:v>
      </x:c>
      <x:c r="K1190" t="str">
        <x:v>Employee 102725; home branch Thurrock; assigned role Operative Porter | Deployment branch: Thurrock | Actual role: Operative Porter | Jobs: 401951 | Customers: Bank of America Merrill Lynch | Actual hours: 8.5; source records: 1</x:v>
      </x:c>
      <x:c r="L1190" t="str">
        <x:v>Include</x:v>
      </x:c>
      <x:c r="M1190"/>
      <x:c r="N1190"/>
    </x:row>
    <x:row r="1191">
      <x:c r="A1191" t="str">
        <x:v>K Bouakkaz|2026-05-08</x:v>
      </x:c>
      <x:c r="B1191" s="888" t="n">
        <x:v>46150</x:v>
      </x:c>
      <x:c r="C1191" t="str">
        <x:v>K Bouakkaz</x:v>
      </x:c>
      <x:c r="D1191" t="str">
        <x:v>Permanent</x:v>
      </x:c>
      <x:c r="E1191" t="str">
        <x:v>Thurrock</x:v>
      </x:c>
      <x:c r="F1191" t="str">
        <x:v>Operative Porter</x:v>
      </x:c>
      <x:c r="G1191" t="str">
        <x:v>384855B</x:v>
      </x:c>
      <x:c r="H1191" t="str">
        <x:v>Royal Borough of Greenwich (Elections 2026)</x:v>
      </x:c>
      <x:c r="I1191" s="22" t="n">
        <x:v>10</x:v>
      </x:c>
      <x:c r="J1191" t="str">
        <x:v>Worked</x:v>
      </x:c>
      <x:c r="K1191" t="str">
        <x:v>Employee 102725; home branch Thurrock; assigned role Operative Porter | Deployment branch: Croydon | Actual role: Operative Porter | Jobs: 384855B | Customers: Royal Borough of Greenwich (Elections 2026) | Actual hours: 10.0; source records: 1</x:v>
      </x:c>
      <x:c r="L1191" t="str">
        <x:v>Include</x:v>
      </x:c>
      <x:c r="M1191"/>
      <x:c r="N1191"/>
    </x:row>
    <x:row r="1192">
      <x:c r="A1192" t="str">
        <x:v>K Bouakkaz|2026-05-09</x:v>
      </x:c>
      <x:c r="B1192" s="888" t="n">
        <x:v>46151</x:v>
      </x:c>
      <x:c r="C1192" t="str">
        <x:v>K Bouakkaz</x:v>
      </x:c>
      <x:c r="D1192" t="str">
        <x:v>Permanent</x:v>
      </x:c>
      <x:c r="E1192" t="str">
        <x:v>Thurrock</x:v>
      </x:c>
      <x:c r="F1192" t="str">
        <x:v>Operative Porter</x:v>
      </x:c>
      <x:c r="G1192" t="str">
        <x:v>402083</x:v>
      </x:c>
      <x:c r="H1192" t="str">
        <x:v>BNP Paribas Limited</x:v>
      </x:c>
      <x:c r="I1192" s="22" t="n">
        <x:v>8</x:v>
      </x:c>
      <x:c r="J1192" t="str">
        <x:v>Worked</x:v>
      </x:c>
      <x:c r="K1192" t="str">
        <x:v>Employee 102725; home branch Thurrock; assigned role Operative Porter | Deployment branch: Thurrock | Actual role: Operative Porter | Jobs: 402083 | Customers: BNP Paribas Limited | Actual hours: 8.0; source records: 1</x:v>
      </x:c>
      <x:c r="L1192" t="str">
        <x:v>Include</x:v>
      </x:c>
      <x:c r="M1192"/>
      <x:c r="N1192"/>
    </x:row>
    <x:row r="1193">
      <x:c r="A1193" t="str">
        <x:v>K Bouakkaz|2026-05-11</x:v>
      </x:c>
      <x:c r="B1193" s="888" t="n">
        <x:v>46153</x:v>
      </x:c>
      <x:c r="C1193" t="str">
        <x:v>K Bouakkaz</x:v>
      </x:c>
      <x:c r="D1193" t="str">
        <x:v>Permanent</x:v>
      </x:c>
      <x:c r="E1193" t="str">
        <x:v>Thurrock</x:v>
      </x:c>
      <x:c r="F1193" t="str">
        <x:v>Operative Porter</x:v>
      </x:c>
      <x:c r="G1193" t="str">
        <x:v>401824</x:v>
      </x:c>
      <x:c r="H1193" t="str">
        <x:v>Moody's Corporation/JLL</x:v>
      </x:c>
      <x:c r="I1193" s="22" t="n">
        <x:v>6.5</x:v>
      </x:c>
      <x:c r="J1193" t="str">
        <x:v>Worked</x:v>
      </x:c>
      <x:c r="K1193" t="str">
        <x:v>Employee 102725; home branch Thurrock; assigned role Operative Porter | Deployment branch: Thurrock | Actual role: Operative Porter | Jobs: 401824 | Customers: Moody's Corporation/JLL | Actual hours: 6.5; source records: 1</x:v>
      </x:c>
      <x:c r="L1193" t="str">
        <x:v>Include</x:v>
      </x:c>
      <x:c r="M1193"/>
      <x:c r="N1193"/>
    </x:row>
    <x:row r="1194">
      <x:c r="A1194" t="str">
        <x:v>K Bouakkaz|2026-05-12</x:v>
      </x:c>
      <x:c r="B1194" s="888" t="n">
        <x:v>46154</x:v>
      </x:c>
      <x:c r="C1194" t="str">
        <x:v>K Bouakkaz</x:v>
      </x:c>
      <x:c r="D1194" t="str">
        <x:v>Permanent</x:v>
      </x:c>
      <x:c r="E1194" t="str">
        <x:v>Thurrock</x:v>
      </x:c>
      <x:c r="F1194" t="str">
        <x:v>Operative Porter</x:v>
      </x:c>
      <x:c r="G1194" t="str">
        <x:v>400938</x:v>
      </x:c>
      <x:c r="H1194" t="str">
        <x:v>Knotel UK Ltd</x:v>
      </x:c>
      <x:c r="I1194" s="22" t="n">
        <x:v>10</x:v>
      </x:c>
      <x:c r="J1194" t="str">
        <x:v>Worked</x:v>
      </x:c>
      <x:c r="K1194" t="str">
        <x:v>Employee 102725; home branch Thurrock; assigned role Operative Porter | Deployment branch: Thurrock | Actual role: Operative Porter | Jobs: 400938 | Customers: Knotel UK Ltd | Actual hours: 10.0; source records: 1</x:v>
      </x:c>
      <x:c r="L1194" t="str">
        <x:v>Include</x:v>
      </x:c>
      <x:c r="M1194"/>
      <x:c r="N1194"/>
    </x:row>
    <x:row r="1195">
      <x:c r="A1195" t="str">
        <x:v>K Bouakkaz|2026-05-13</x:v>
      </x:c>
      <x:c r="B1195" s="888" t="n">
        <x:v>46155</x:v>
      </x:c>
      <x:c r="C1195" t="str">
        <x:v>K Bouakkaz</x:v>
      </x:c>
      <x:c r="D1195" t="str">
        <x:v>Permanent</x:v>
      </x:c>
      <x:c r="E1195" t="str">
        <x:v>Thurrock</x:v>
      </x:c>
      <x:c r="F1195" t="str">
        <x:v>Operative Porter</x:v>
      </x:c>
      <x:c r="G1195" t="str">
        <x:v>402088</x:v>
      </x:c>
      <x:c r="H1195" t="str">
        <x:v>BGC Partners</x:v>
      </x:c>
      <x:c r="I1195" s="22" t="n">
        <x:v>8.5</x:v>
      </x:c>
      <x:c r="J1195" t="str">
        <x:v>Worked</x:v>
      </x:c>
      <x:c r="K1195" t="str">
        <x:v>Employee 102725; home branch Thurrock; assigned role Operative Porter | Deployment branch: Thurrock | Actual role: Operative Porter | Jobs: 402088 | Customers: BGC Partners | Actual hours: 8.5; source records: 1</x:v>
      </x:c>
      <x:c r="L1195" t="str">
        <x:v>Include</x:v>
      </x:c>
      <x:c r="M1195"/>
      <x:c r="N1195"/>
    </x:row>
    <x:row r="1196">
      <x:c r="A1196" t="str">
        <x:v>K Bouakkaz|2026-05-14</x:v>
      </x:c>
      <x:c r="B1196" s="888" t="n">
        <x:v>46156</x:v>
      </x:c>
      <x:c r="C1196" t="str">
        <x:v>K Bouakkaz</x:v>
      </x:c>
      <x:c r="D1196" t="str">
        <x:v>Permanent</x:v>
      </x:c>
      <x:c r="E1196" t="str">
        <x:v>Thurrock</x:v>
      </x:c>
      <x:c r="F1196" t="str">
        <x:v>Operative Porter</x:v>
      </x:c>
      <x:c r="G1196" t="str">
        <x:v>393997</x:v>
      </x:c>
      <x:c r="H1196" t="str">
        <x:v>The Francis Crick Institute</x:v>
      </x:c>
      <x:c r="I1196" s="22" t="n">
        <x:v>8.5</x:v>
      </x:c>
      <x:c r="J1196" t="str">
        <x:v>Worked</x:v>
      </x:c>
      <x:c r="K1196" t="str">
        <x:v>Employee 102725; home branch Thurrock; assigned role Operative Porter | Deployment branch: Thurrock | Actual role: Operative Porter | Jobs: 393997 | Customers: The Francis Crick Institute | Actual hours: 8.5; source records: 1</x:v>
      </x:c>
      <x:c r="L1196" t="str">
        <x:v>Include</x:v>
      </x:c>
      <x:c r="M1196"/>
      <x:c r="N1196"/>
    </x:row>
    <x:row r="1197">
      <x:c r="A1197" t="str">
        <x:v>K Bouakkaz|2026-05-21</x:v>
      </x:c>
      <x:c r="B1197" s="888" t="n">
        <x:v>46163</x:v>
      </x:c>
      <x:c r="C1197" t="str">
        <x:v>K Bouakkaz</x:v>
      </x:c>
      <x:c r="D1197" t="str">
        <x:v>Permanent</x:v>
      </x:c>
      <x:c r="E1197" t="str">
        <x:v>Thurrock</x:v>
      </x:c>
      <x:c r="F1197" t="str">
        <x:v>Operative Porter</x:v>
      </x:c>
      <x:c r="G1197"/>
      <x:c r="H1197"/>
      <x:c r="I1197" s="22" t="n">
        <x:v>0</x:v>
      </x:c>
      <x:c r="J1197" t="str">
        <x:v>Other leave — Unpaid Leave (Authorised)</x:v>
      </x:c>
      <x:c r="K1197" t="str">
        <x:v>Employee 102725; home branch Thurrock; assigned role Operative Porter | Leave: Unpaid Leave (Authorised) | Leave calendar basis: Variable-pattern period</x:v>
      </x:c>
      <x:c r="L1197" t="str">
        <x:v>Include</x:v>
      </x:c>
      <x:c r="M1197"/>
      <x:c r="N1197"/>
    </x:row>
    <x:row r="1198">
      <x:c r="A1198" t="str">
        <x:v>K Bouakkaz|2026-05-22</x:v>
      </x:c>
      <x:c r="B1198" s="888" t="n">
        <x:v>46164</x:v>
      </x:c>
      <x:c r="C1198" t="str">
        <x:v>K Bouakkaz</x:v>
      </x:c>
      <x:c r="D1198" t="str">
        <x:v>Permanent</x:v>
      </x:c>
      <x:c r="E1198" t="str">
        <x:v>Thurrock</x:v>
      </x:c>
      <x:c r="F1198" t="str">
        <x:v>Operative Porter</x:v>
      </x:c>
      <x:c r="G1198"/>
      <x:c r="H1198"/>
      <x:c r="I1198" s="22" t="n">
        <x:v>0</x:v>
      </x:c>
      <x:c r="J1198" t="str">
        <x:v>Other leave — Unpaid Leave (Authorised)</x:v>
      </x:c>
      <x:c r="K1198" t="str">
        <x:v>Employee 102725; home branch Thurrock; assigned role Operative Porter | Leave: Unpaid Leave (Authorised) | Leave calendar basis: Variable-pattern period</x:v>
      </x:c>
      <x:c r="L1198" t="str">
        <x:v>Include</x:v>
      </x:c>
      <x:c r="M1198"/>
      <x:c r="N1198"/>
    </x:row>
    <x:row r="1199">
      <x:c r="A1199" t="str">
        <x:v>K Bouakkaz|2026-05-25</x:v>
      </x:c>
      <x:c r="B1199" s="888" t="n">
        <x:v>46167</x:v>
      </x:c>
      <x:c r="C1199" t="str">
        <x:v>K Bouakkaz</x:v>
      </x:c>
      <x:c r="D1199" t="str">
        <x:v>Permanent</x:v>
      </x:c>
      <x:c r="E1199" t="str">
        <x:v>Thurrock</x:v>
      </x:c>
      <x:c r="F1199" t="str">
        <x:v>Operative Porter</x:v>
      </x:c>
      <x:c r="G1199"/>
      <x:c r="H1199"/>
      <x:c r="I1199" s="22" t="n">
        <x:v>0</x:v>
      </x:c>
      <x:c r="J1199" t="str">
        <x:v>Annual leave</x:v>
      </x:c>
      <x:c r="K1199" t="str">
        <x:v>Employee 102725; home branch Thurrock; assigned role Operative Porter | Leave: Annual Leave (Hours) | Leave calendar basis: Variable-pattern period</x:v>
      </x:c>
      <x:c r="L1199" t="str">
        <x:v>Include</x:v>
      </x:c>
      <x:c r="M1199"/>
      <x:c r="N1199"/>
    </x:row>
    <x:row r="1200">
      <x:c r="A1200" t="str">
        <x:v>K Bouakkaz|2026-05-26</x:v>
      </x:c>
      <x:c r="B1200" s="888" t="n">
        <x:v>46168</x:v>
      </x:c>
      <x:c r="C1200" t="str">
        <x:v>K Bouakkaz</x:v>
      </x:c>
      <x:c r="D1200" t="str">
        <x:v>Permanent</x:v>
      </x:c>
      <x:c r="E1200" t="str">
        <x:v>Thurrock</x:v>
      </x:c>
      <x:c r="F1200" t="str">
        <x:v>Operative Porter</x:v>
      </x:c>
      <x:c r="G1200"/>
      <x:c r="H1200"/>
      <x:c r="I1200" s="22" t="n">
        <x:v>0</x:v>
      </x:c>
      <x:c r="J1200" t="str">
        <x:v>Annual leave</x:v>
      </x:c>
      <x:c r="K1200" t="str">
        <x:v>Employee 102725; home branch Thurrock; assigned role Operative Porter | Leave: Annual Leave (Hours) | Leave calendar basis: Variable-pattern period</x:v>
      </x:c>
      <x:c r="L1200" t="str">
        <x:v>Include</x:v>
      </x:c>
      <x:c r="M1200"/>
      <x:c r="N1200"/>
    </x:row>
    <x:row r="1201">
      <x:c r="A1201" t="str">
        <x:v>K Ford|2026-05-05</x:v>
      </x:c>
      <x:c r="B1201" s="888" t="n">
        <x:v>46147</x:v>
      </x:c>
      <x:c r="C1201" t="str">
        <x:v>K Ford</x:v>
      </x:c>
      <x:c r="D1201" t="str">
        <x:v>Permanent</x:v>
      </x:c>
      <x:c r="E1201" t="str">
        <x:v>Thurrock</x:v>
      </x:c>
      <x:c r="F1201" t="str">
        <x:v>Operative Skilled</x:v>
      </x:c>
      <x:c r="G1201" t="str">
        <x:v>397680</x:v>
      </x:c>
      <x:c r="H1201" t="str">
        <x:v>McDermott/Mr Patrick</x:v>
      </x:c>
      <x:c r="I1201" s="22" t="n">
        <x:v>7.5</x:v>
      </x:c>
      <x:c r="J1201" t="str">
        <x:v>Worked</x:v>
      </x:c>
      <x:c r="K1201" t="str">
        <x:v>Employee 103012; home branch Thurrock; assigned role Operative Skilled | Deployment branch: Thurrock | Actual role: Operative Skilled | Jobs: 397680 | Customers: McDermott/Mr Patrick | Actual hours: 7.5; source records: 1</x:v>
      </x:c>
      <x:c r="L1201" t="str">
        <x:v>Include</x:v>
      </x:c>
      <x:c r="M1201"/>
      <x:c r="N1201"/>
    </x:row>
    <x:row r="1202">
      <x:c r="A1202" t="str">
        <x:v>K Ford|2026-05-07</x:v>
      </x:c>
      <x:c r="B1202" s="888" t="n">
        <x:v>46149</x:v>
      </x:c>
      <x:c r="C1202" t="str">
        <x:v>K Ford</x:v>
      </x:c>
      <x:c r="D1202" t="str">
        <x:v>Permanent</x:v>
      </x:c>
      <x:c r="E1202" t="str">
        <x:v>Thurrock</x:v>
      </x:c>
      <x:c r="F1202" t="str">
        <x:v>Operative Skilled</x:v>
      </x:c>
      <x:c r="G1202" t="str">
        <x:v>400471A</x:v>
      </x:c>
      <x:c r="H1202" t="str">
        <x:v>Hammersmith &amp; Fulham Borough Council</x:v>
      </x:c>
      <x:c r="I1202" s="22" t="n">
        <x:v>8.5</x:v>
      </x:c>
      <x:c r="J1202" t="str">
        <x:v>Worked</x:v>
      </x:c>
      <x:c r="K1202" t="str">
        <x:v>Employee 103012; home branch Thurrock; assigned role Operative Skilled | Deployment branch: Croydon | Actual role: Operative Porter | Jobs: 400471A | Customers: Hammersmith &amp; Fulham Borough Council | Actual hours: 8.5; source records: 1</x:v>
      </x:c>
      <x:c r="L1202" t="str">
        <x:v>Include</x:v>
      </x:c>
      <x:c r="M1202"/>
      <x:c r="N1202"/>
    </x:row>
    <x:row r="1203">
      <x:c r="A1203" t="str">
        <x:v>K Ford|2026-05-08</x:v>
      </x:c>
      <x:c r="B1203" s="888" t="n">
        <x:v>46150</x:v>
      </x:c>
      <x:c r="C1203" t="str">
        <x:v>K Ford</x:v>
      </x:c>
      <x:c r="D1203" t="str">
        <x:v>Permanent</x:v>
      </x:c>
      <x:c r="E1203" t="str">
        <x:v>Thurrock</x:v>
      </x:c>
      <x:c r="F1203" t="str">
        <x:v>Operative Skilled</x:v>
      </x:c>
      <x:c r="G1203" t="str">
        <x:v>402083</x:v>
      </x:c>
      <x:c r="H1203" t="str">
        <x:v>BNP Paribas Limited</x:v>
      </x:c>
      <x:c r="I1203" s="22" t="n">
        <x:v>8.5</x:v>
      </x:c>
      <x:c r="J1203" t="str">
        <x:v>Worked</x:v>
      </x:c>
      <x:c r="K1203" t="str">
        <x:v>Employee 103012; home branch Thurrock; assigned role Operative Skilled | Deployment branch: Thurrock | Actual role: Operative Skilled | Jobs: 402083 | Customers: BNP Paribas Limited | Actual hours: 8.5; source records: 1</x:v>
      </x:c>
      <x:c r="L1203" t="str">
        <x:v>Include</x:v>
      </x:c>
      <x:c r="M1203"/>
      <x:c r="N1203"/>
    </x:row>
    <x:row r="1204">
      <x:c r="A1204" t="str">
        <x:v>K Ford|2026-05-09</x:v>
      </x:c>
      <x:c r="B1204" s="888" t="n">
        <x:v>46151</x:v>
      </x:c>
      <x:c r="C1204" t="str">
        <x:v>K Ford</x:v>
      </x:c>
      <x:c r="D1204" t="str">
        <x:v>Permanent</x:v>
      </x:c>
      <x:c r="E1204" t="str">
        <x:v>Thurrock</x:v>
      </x:c>
      <x:c r="F1204" t="str">
        <x:v>Operative Skilled</x:v>
      </x:c>
      <x:c r="G1204" t="str">
        <x:v>402083</x:v>
      </x:c>
      <x:c r="H1204" t="str">
        <x:v>BNP Paribas Limited</x:v>
      </x:c>
      <x:c r="I1204" s="22" t="n">
        <x:v>8</x:v>
      </x:c>
      <x:c r="J1204" t="str">
        <x:v>Worked</x:v>
      </x:c>
      <x:c r="K1204" t="str">
        <x:v>Employee 103012; home branch Thurrock; assigned role Operative Skilled | Deployment branch: Thurrock | Actual role: Operative Skilled | Jobs: 402083 | Customers: BNP Paribas Limited | Actual hours: 8.0; source records: 1</x:v>
      </x:c>
      <x:c r="L1204" t="str">
        <x:v>Include</x:v>
      </x:c>
      <x:c r="M1204"/>
      <x:c r="N1204"/>
    </x:row>
    <x:row r="1205">
      <x:c r="A1205" t="str">
        <x:v>K Ford|2026-05-10</x:v>
      </x:c>
      <x:c r="B1205" s="888" t="n">
        <x:v>46152</x:v>
      </x:c>
      <x:c r="C1205" t="str">
        <x:v>K Ford</x:v>
      </x:c>
      <x:c r="D1205" t="str">
        <x:v>Permanent</x:v>
      </x:c>
      <x:c r="E1205" t="str">
        <x:v>Thurrock</x:v>
      </x:c>
      <x:c r="F1205" t="str">
        <x:v>Operative Skilled</x:v>
      </x:c>
      <x:c r="G1205" t="str">
        <x:v>402083</x:v>
      </x:c>
      <x:c r="H1205" t="str">
        <x:v>BNP Paribas Limited</x:v>
      </x:c>
      <x:c r="I1205" s="22" t="n">
        <x:v>8.5</x:v>
      </x:c>
      <x:c r="J1205" t="str">
        <x:v>Worked</x:v>
      </x:c>
      <x:c r="K1205" t="str">
        <x:v>Employee 103012; home branch Thurrock; assigned role Operative Skilled | Deployment branch: Thurrock | Actual role: Operative Skilled | Jobs: 402083 | Customers: BNP Paribas Limited | Actual hours: 8.5; source records: 1</x:v>
      </x:c>
      <x:c r="L1205" t="str">
        <x:v>Include</x:v>
      </x:c>
      <x:c r="M1205"/>
      <x:c r="N1205"/>
    </x:row>
    <x:row r="1206">
      <x:c r="A1206" t="str">
        <x:v>K Ford|2026-05-11</x:v>
      </x:c>
      <x:c r="B1206" s="888" t="n">
        <x:v>46153</x:v>
      </x:c>
      <x:c r="C1206" t="str">
        <x:v>K Ford</x:v>
      </x:c>
      <x:c r="D1206" t="str">
        <x:v>Permanent</x:v>
      </x:c>
      <x:c r="E1206" t="str">
        <x:v>Thurrock</x:v>
      </x:c>
      <x:c r="F1206" t="str">
        <x:v>Operative Skilled</x:v>
      </x:c>
      <x:c r="G1206" t="str">
        <x:v>384855B</x:v>
      </x:c>
      <x:c r="H1206" t="str">
        <x:v>Royal Borough of Greenwich (Elections 2026)</x:v>
      </x:c>
      <x:c r="I1206" s="22" t="n">
        <x:v>8.5</x:v>
      </x:c>
      <x:c r="J1206" t="str">
        <x:v>Worked</x:v>
      </x:c>
      <x:c r="K1206" t="str">
        <x:v>Employee 103012; home branch Thurrock; assigned role Operative Skilled | Deployment branch: Croydon | Actual role: Operative Porter | Jobs: 384855B | Customers: Royal Borough of Greenwich (Elections 2026) | Actual hours: 8.5; source records: 1</x:v>
      </x:c>
      <x:c r="L1206" t="str">
        <x:v>Include</x:v>
      </x:c>
      <x:c r="M1206"/>
      <x:c r="N1206"/>
    </x:row>
    <x:row r="1207">
      <x:c r="A1207" t="str">
        <x:v>K Ford|2026-05-12</x:v>
      </x:c>
      <x:c r="B1207" s="888" t="n">
        <x:v>46154</x:v>
      </x:c>
      <x:c r="C1207" t="str">
        <x:v>K Ford</x:v>
      </x:c>
      <x:c r="D1207" t="str">
        <x:v>Permanent</x:v>
      </x:c>
      <x:c r="E1207" t="str">
        <x:v>Thurrock</x:v>
      </x:c>
      <x:c r="F1207" t="str">
        <x:v>Operative Skilled</x:v>
      </x:c>
      <x:c r="G1207" t="str">
        <x:v>400938</x:v>
      </x:c>
      <x:c r="H1207" t="str">
        <x:v>Knotel UK Ltd</x:v>
      </x:c>
      <x:c r="I1207" s="22" t="n">
        <x:v>10</x:v>
      </x:c>
      <x:c r="J1207" t="str">
        <x:v>Worked</x:v>
      </x:c>
      <x:c r="K1207" t="str">
        <x:v>Employee 103012; home branch Thurrock; assigned role Operative Skilled | Deployment branch: Thurrock | Actual role: Operative Skilled | Jobs: 400938 | Customers: Knotel UK Ltd | Actual hours: 10.0; source records: 1</x:v>
      </x:c>
      <x:c r="L1207" t="str">
        <x:v>Include</x:v>
      </x:c>
      <x:c r="M1207"/>
      <x:c r="N1207"/>
    </x:row>
    <x:row r="1208">
      <x:c r="A1208" t="str">
        <x:v>K Ford|2026-05-13</x:v>
      </x:c>
      <x:c r="B1208" s="888" t="n">
        <x:v>46155</x:v>
      </x:c>
      <x:c r="C1208" t="str">
        <x:v>K Ford</x:v>
      </x:c>
      <x:c r="D1208" t="str">
        <x:v>Permanent</x:v>
      </x:c>
      <x:c r="E1208" t="str">
        <x:v>Thurrock</x:v>
      </x:c>
      <x:c r="F1208" t="str">
        <x:v>Operative Skilled</x:v>
      </x:c>
      <x:c r="G1208" t="str">
        <x:v>400938</x:v>
      </x:c>
      <x:c r="H1208" t="str">
        <x:v>Knotel UK Ltd</x:v>
      </x:c>
      <x:c r="I1208" s="22" t="n">
        <x:v>8</x:v>
      </x:c>
      <x:c r="J1208" t="str">
        <x:v>Worked</x:v>
      </x:c>
      <x:c r="K1208" t="str">
        <x:v>Employee 103012; home branch Thurrock; assigned role Operative Skilled | Deployment branch: Thurrock | Actual role: Operative Skilled | Jobs: 400938 | Customers: Knotel UK Ltd | Actual hours: 8.0; source records: 1</x:v>
      </x:c>
      <x:c r="L1208" t="str">
        <x:v>Include</x:v>
      </x:c>
      <x:c r="M1208"/>
      <x:c r="N1208"/>
    </x:row>
    <x:row r="1209">
      <x:c r="A1209" t="str">
        <x:v>K Ford|2026-05-18</x:v>
      </x:c>
      <x:c r="B1209" s="888" t="n">
        <x:v>46160</x:v>
      </x:c>
      <x:c r="C1209" t="str">
        <x:v>K Ford</x:v>
      </x:c>
      <x:c r="D1209" t="str">
        <x:v>Permanent</x:v>
      </x:c>
      <x:c r="E1209" t="str">
        <x:v>Thurrock</x:v>
      </x:c>
      <x:c r="F1209" t="str">
        <x:v>Operative Skilled</x:v>
      </x:c>
      <x:c r="G1209" t="str">
        <x:v>400283</x:v>
      </x:c>
      <x:c r="H1209" t="str">
        <x:v>Canada Life</x:v>
      </x:c>
      <x:c r="I1209" s="22" t="n">
        <x:v>9</x:v>
      </x:c>
      <x:c r="J1209" t="str">
        <x:v>Worked</x:v>
      </x:c>
      <x:c r="K1209" t="str">
        <x:v>Employee 103012; home branch Thurrock; assigned role Operative Skilled | Deployment branch: Thurrock | Actual role: Operative Skilled | Jobs: 400283 | Customers: Canada Life | Actual hours: 9.0; source records: 1</x:v>
      </x:c>
      <x:c r="L1209" t="str">
        <x:v>Include</x:v>
      </x:c>
      <x:c r="M1209"/>
      <x:c r="N1209"/>
    </x:row>
    <x:row r="1210">
      <x:c r="A1210" t="str">
        <x:v>K Ford|2026-05-19</x:v>
      </x:c>
      <x:c r="B1210" s="888" t="n">
        <x:v>46161</x:v>
      </x:c>
      <x:c r="C1210" t="str">
        <x:v>K Ford</x:v>
      </x:c>
      <x:c r="D1210" t="str">
        <x:v>Permanent</x:v>
      </x:c>
      <x:c r="E1210" t="str">
        <x:v>Thurrock</x:v>
      </x:c>
      <x:c r="F1210" t="str">
        <x:v>Operative Skilled</x:v>
      </x:c>
      <x:c r="G1210" t="str">
        <x:v>400283</x:v>
      </x:c>
      <x:c r="H1210" t="str">
        <x:v>Canada Life</x:v>
      </x:c>
      <x:c r="I1210" s="22" t="n">
        <x:v>7.5</x:v>
      </x:c>
      <x:c r="J1210" t="str">
        <x:v>Worked</x:v>
      </x:c>
      <x:c r="K1210" t="str">
        <x:v>Employee 103012; home branch Thurrock; assigned role Operative Skilled | Deployment branch: Thurrock | Actual role: Operative Skilled | Jobs: 400283 | Customers: Canada Life | Actual hours: 7.5; source records: 1</x:v>
      </x:c>
      <x:c r="L1210" t="str">
        <x:v>Include</x:v>
      </x:c>
      <x:c r="M1210"/>
      <x:c r="N1210"/>
    </x:row>
    <x:row r="1211">
      <x:c r="A1211" t="str">
        <x:v>K Ford|2026-05-20</x:v>
      </x:c>
      <x:c r="B1211" s="888" t="n">
        <x:v>46162</x:v>
      </x:c>
      <x:c r="C1211" t="str">
        <x:v>K Ford</x:v>
      </x:c>
      <x:c r="D1211" t="str">
        <x:v>Permanent</x:v>
      </x:c>
      <x:c r="E1211" t="str">
        <x:v>Thurrock</x:v>
      </x:c>
      <x:c r="F1211" t="str">
        <x:v>Operative Skilled</x:v>
      </x:c>
      <x:c r="G1211" t="str">
        <x:v>401796</x:v>
      </x:c>
      <x:c r="H1211" t="str">
        <x:v>Knotel UK Ltd</x:v>
      </x:c>
      <x:c r="I1211" s="22" t="n">
        <x:v>7.5</x:v>
      </x:c>
      <x:c r="J1211" t="str">
        <x:v>Worked</x:v>
      </x:c>
      <x:c r="K1211" t="str">
        <x:v>Employee 103012; home branch Thurrock; assigned role Operative Skilled | Deployment branch: Thurrock | Actual role: Operative Skilled | Jobs: 401796 | Customers: Knotel UK Ltd | Actual hours: 7.5; source records: 1</x:v>
      </x:c>
      <x:c r="L1211" t="str">
        <x:v>Include</x:v>
      </x:c>
      <x:c r="M1211"/>
      <x:c r="N1211"/>
    </x:row>
    <x:row r="1212">
      <x:c r="A1212" t="str">
        <x:v>K Ford|2026-05-21</x:v>
      </x:c>
      <x:c r="B1212" s="888" t="n">
        <x:v>46163</x:v>
      </x:c>
      <x:c r="C1212" t="str">
        <x:v>K Ford</x:v>
      </x:c>
      <x:c r="D1212" t="str">
        <x:v>Permanent</x:v>
      </x:c>
      <x:c r="E1212" t="str">
        <x:v>Thurrock</x:v>
      </x:c>
      <x:c r="F1212" t="str">
        <x:v>Operative Skilled</x:v>
      </x:c>
      <x:c r="G1212" t="str">
        <x:v>401596</x:v>
      </x:c>
      <x:c r="H1212" t="str">
        <x:v>Acherki/Mr Mnouer</x:v>
      </x:c>
      <x:c r="I1212" s="22" t="n">
        <x:v>8</x:v>
      </x:c>
      <x:c r="J1212" t="str">
        <x:v>Worked</x:v>
      </x:c>
      <x:c r="K1212" t="str">
        <x:v>Employee 103012; home branch Thurrock; assigned role Operative Skilled | Deployment branch: Thurrock | Actual role: Operative Skilled | Jobs: 401596 | Customers: Acherki/Mr Mnouer | Actual hours: 8.0; source records: 1</x:v>
      </x:c>
      <x:c r="L1212" t="str">
        <x:v>Include</x:v>
      </x:c>
      <x:c r="M1212"/>
      <x:c r="N1212"/>
    </x:row>
    <x:row r="1213">
      <x:c r="A1213" t="str">
        <x:v>K Ford|2026-05-22</x:v>
      </x:c>
      <x:c r="B1213" s="888" t="n">
        <x:v>46164</x:v>
      </x:c>
      <x:c r="C1213" t="str">
        <x:v>K Ford</x:v>
      </x:c>
      <x:c r="D1213" t="str">
        <x:v>Permanent</x:v>
      </x:c>
      <x:c r="E1213" t="str">
        <x:v>Thurrock</x:v>
      </x:c>
      <x:c r="F1213" t="str">
        <x:v>Operative Skilled</x:v>
      </x:c>
      <x:c r="G1213" t="str">
        <x:v>401972</x:v>
      </x:c>
      <x:c r="H1213" t="str">
        <x:v>Knotel UK Ltd</x:v>
      </x:c>
      <x:c r="I1213" s="22" t="n">
        <x:v>7.5</x:v>
      </x:c>
      <x:c r="J1213" t="str">
        <x:v>Worked</x:v>
      </x:c>
      <x:c r="K1213" t="str">
        <x:v>Employee 103012; home branch Thurrock; assigned role Operative Skilled | Deployment branch: Thurrock | Actual role: Operative Skilled | Jobs: 401972 | Customers: Knotel UK Ltd | Actual hours: 7.5; source records: 1</x:v>
      </x:c>
      <x:c r="L1213" t="str">
        <x:v>Include</x:v>
      </x:c>
      <x:c r="M1213"/>
      <x:c r="N1213"/>
    </x:row>
    <x:row r="1214">
      <x:c r="A1214" t="str">
        <x:v>K Ford|2026-05-23</x:v>
      </x:c>
      <x:c r="B1214" s="888" t="n">
        <x:v>46165</x:v>
      </x:c>
      <x:c r="C1214" t="str">
        <x:v>K Ford</x:v>
      </x:c>
      <x:c r="D1214" t="str">
        <x:v>Permanent</x:v>
      </x:c>
      <x:c r="E1214" t="str">
        <x:v>Thurrock</x:v>
      </x:c>
      <x:c r="F1214" t="str">
        <x:v>Operative Skilled</x:v>
      </x:c>
      <x:c r="G1214" t="str">
        <x:v>402338</x:v>
      </x:c>
      <x:c r="H1214" t="str">
        <x:v>UBS Investment Bank</x:v>
      </x:c>
      <x:c r="I1214" s="22" t="n">
        <x:v>8.5</x:v>
      </x:c>
      <x:c r="J1214" t="str">
        <x:v>Worked</x:v>
      </x:c>
      <x:c r="K1214" t="str">
        <x:v>Employee 103012; home branch Thurrock; assigned role Operative Skilled | Deployment branch: Thurrock | Actual role: Operative Skilled | Jobs: 402338 | Customers: UBS Investment Bank | Actual hours: 8.5; source records: 1</x:v>
      </x:c>
      <x:c r="L1214" t="str">
        <x:v>Include</x:v>
      </x:c>
      <x:c r="M1214"/>
      <x:c r="N1214"/>
    </x:row>
    <x:row r="1215">
      <x:c r="A1215" t="str">
        <x:v>K Ford|2026-05-26</x:v>
      </x:c>
      <x:c r="B1215" s="888" t="n">
        <x:v>46168</x:v>
      </x:c>
      <x:c r="C1215" t="str">
        <x:v>K Ford</x:v>
      </x:c>
      <x:c r="D1215" t="str">
        <x:v>Permanent</x:v>
      </x:c>
      <x:c r="E1215" t="str">
        <x:v>Thurrock</x:v>
      </x:c>
      <x:c r="F1215" t="str">
        <x:v>Operative Skilled</x:v>
      </x:c>
      <x:c r="G1215" t="str">
        <x:v>402264</x:v>
      </x:c>
      <x:c r="H1215" t="str">
        <x:v>AlixPartners LLP</x:v>
      </x:c>
      <x:c r="I1215" s="22" t="n">
        <x:v>9</x:v>
      </x:c>
      <x:c r="J1215" t="str">
        <x:v>Worked</x:v>
      </x:c>
      <x:c r="K1215" t="str">
        <x:v>Employee 103012; home branch Thurrock; assigned role Operative Skilled | Deployment branch: Thurrock | Actual role: Operative Porter | Jobs: 402264 | Customers: AlixPartners LLP | Actual hours: 9.0; source records: 1</x:v>
      </x:c>
      <x:c r="L1215" t="str">
        <x:v>Include</x:v>
      </x:c>
      <x:c r="M1215"/>
      <x:c r="N1215"/>
    </x:row>
    <x:row r="1216">
      <x:c r="A1216" t="str">
        <x:v>K Ford|2026-05-27</x:v>
      </x:c>
      <x:c r="B1216" s="888" t="n">
        <x:v>46169</x:v>
      </x:c>
      <x:c r="C1216" t="str">
        <x:v>K Ford</x:v>
      </x:c>
      <x:c r="D1216" t="str">
        <x:v>Permanent</x:v>
      </x:c>
      <x:c r="E1216" t="str">
        <x:v>Thurrock</x:v>
      </x:c>
      <x:c r="F1216" t="str">
        <x:v>Operative Skilled</x:v>
      </x:c>
      <x:c r="G1216" t="str">
        <x:v>402264</x:v>
      </x:c>
      <x:c r="H1216" t="str">
        <x:v>AlixPartners LLP</x:v>
      </x:c>
      <x:c r="I1216" s="22" t="n">
        <x:v>11.5</x:v>
      </x:c>
      <x:c r="J1216" t="str">
        <x:v>Worked</x:v>
      </x:c>
      <x:c r="K1216" t="str">
        <x:v>Employee 103012; home branch Thurrock; assigned role Operative Skilled | Deployment branch: Thurrock | Actual role: Operative Skilled | Jobs: 402264 | Customers: AlixPartners LLP | Actual hours: 11.5; source records: 1</x:v>
      </x:c>
      <x:c r="L1216" t="str">
        <x:v>Include</x:v>
      </x:c>
      <x:c r="M1216"/>
      <x:c r="N1216"/>
    </x:row>
    <x:row r="1217">
      <x:c r="A1217" t="str">
        <x:v>K Ford|2026-05-28</x:v>
      </x:c>
      <x:c r="B1217" s="888" t="n">
        <x:v>46170</x:v>
      </x:c>
      <x:c r="C1217" t="str">
        <x:v>K Ford</x:v>
      </x:c>
      <x:c r="D1217" t="str">
        <x:v>Permanent</x:v>
      </x:c>
      <x:c r="E1217" t="str">
        <x:v>Thurrock</x:v>
      </x:c>
      <x:c r="F1217" t="str">
        <x:v>Operative Skilled</x:v>
      </x:c>
      <x:c r="G1217" t="str">
        <x:v>402264</x:v>
      </x:c>
      <x:c r="H1217" t="str">
        <x:v>AlixPartners LLP</x:v>
      </x:c>
      <x:c r="I1217" s="22" t="n">
        <x:v>9</x:v>
      </x:c>
      <x:c r="J1217" t="str">
        <x:v>Worked</x:v>
      </x:c>
      <x:c r="K1217" t="str">
        <x:v>Employee 103012; home branch Thurrock; assigned role Operative Skilled | Deployment branch: Thurrock | Actual role: Operative Skilled | Jobs: 402264 | Customers: AlixPartners LLP | Actual hours: 9.0; source records: 1</x:v>
      </x:c>
      <x:c r="L1217" t="str">
        <x:v>Include</x:v>
      </x:c>
      <x:c r="M1217"/>
      <x:c r="N1217"/>
    </x:row>
    <x:row r="1218">
      <x:c r="A1218" t="str">
        <x:v>K Ford|2026-05-29</x:v>
      </x:c>
      <x:c r="B1218" s="888" t="n">
        <x:v>46171</x:v>
      </x:c>
      <x:c r="C1218" t="str">
        <x:v>K Ford</x:v>
      </x:c>
      <x:c r="D1218" t="str">
        <x:v>Permanent</x:v>
      </x:c>
      <x:c r="E1218" t="str">
        <x:v>Thurrock</x:v>
      </x:c>
      <x:c r="F1218" t="str">
        <x:v>Operative Skilled</x:v>
      </x:c>
      <x:c r="G1218" t="str">
        <x:v>402351</x:v>
      </x:c>
      <x:c r="H1218" t="str">
        <x:v>Knotel UK Ltd</x:v>
      </x:c>
      <x:c r="I1218" s="22" t="n">
        <x:v>7</x:v>
      </x:c>
      <x:c r="J1218" t="str">
        <x:v>Worked</x:v>
      </x:c>
      <x:c r="K1218" t="str">
        <x:v>Employee 103012; home branch Thurrock; assigned role Operative Skilled | Deployment branch: Thurrock | Actual role: Operative Skilled | Jobs: 402351 | Customers: Knotel UK Ltd | Actual hours: 7.0; source records: 1</x:v>
      </x:c>
      <x:c r="L1218" t="str">
        <x:v>Include</x:v>
      </x:c>
      <x:c r="M1218"/>
      <x:c r="N1218"/>
    </x:row>
    <x:row r="1219">
      <x:c r="A1219" t="str">
        <x:v>K Liberski (C)|2026-05-01</x:v>
      </x:c>
      <x:c r="B1219" s="888" t="n">
        <x:v>46143</x:v>
      </x:c>
      <x:c r="C1219" t="str">
        <x:v>K Liberski (C)</x:v>
      </x:c>
      <x:c r="D1219" t="str">
        <x:v>Permanent</x:v>
      </x:c>
      <x:c r="E1219" t="str">
        <x:v>Thurrock</x:v>
      </x:c>
      <x:c r="F1219" t="str">
        <x:v>Operative Driver</x:v>
      </x:c>
      <x:c r="G1219" t="str">
        <x:v>401629</x:v>
      </x:c>
      <x:c r="H1219" t="str">
        <x:v>CH &amp; Co Catering Ltd</x:v>
      </x:c>
      <x:c r="I1219" s="22" t="n">
        <x:v>10.5</x:v>
      </x:c>
      <x:c r="J1219" t="str">
        <x:v>Worked</x:v>
      </x:c>
      <x:c r="K1219" t="str">
        <x:v>Employee 1163; home branch Thurrock; assigned role Operative Driver | Deployment branch: Thurrock | Actual role: Operative Driver | Jobs: 401629 | Customers: CH &amp; Co Catering Ltd | Actual hours: 10.5; source records: 1</x:v>
      </x:c>
      <x:c r="L1219" t="str">
        <x:v>Include</x:v>
      </x:c>
      <x:c r="M1219"/>
      <x:c r="N1219"/>
    </x:row>
    <x:row r="1220">
      <x:c r="A1220" t="str">
        <x:v>K Liberski (C)|2026-05-05</x:v>
      </x:c>
      <x:c r="B1220" s="888" t="n">
        <x:v>46147</x:v>
      </x:c>
      <x:c r="C1220" t="str">
        <x:v>K Liberski (C)</x:v>
      </x:c>
      <x:c r="D1220" t="str">
        <x:v>Permanent</x:v>
      </x:c>
      <x:c r="E1220" t="str">
        <x:v>Thurrock</x:v>
      </x:c>
      <x:c r="F1220" t="str">
        <x:v>Operative Driver</x:v>
      </x:c>
      <x:c r="G1220" t="str">
        <x:v>401629, 402003</x:v>
      </x:c>
      <x:c r="H1220" t="str">
        <x:v>CH &amp; Co Catering Ltd; Protech Network Solutions</x:v>
      </x:c>
      <x:c r="I1220" s="22" t="n">
        <x:v>12.5</x:v>
      </x:c>
      <x:c r="J1220" t="str">
        <x:v>Worked — 2 records</x:v>
      </x:c>
      <x:c r="K1220" t="str">
        <x:v>Employee 1163; home branch Thurrock; assigned role Operative Driver | Deployment branch: Thurrock | Actual role: Operative Driver | Jobs: 401629, 402003 | Customers: CH &amp; Co Catering Ltd; Protech Network Solutions | Actual hours: 12.5; source records: 2</x:v>
      </x:c>
      <x:c r="L1220" t="str">
        <x:v>Include</x:v>
      </x:c>
      <x:c r="M1220"/>
      <x:c r="N1220"/>
    </x:row>
    <x:row r="1221">
      <x:c r="A1221" t="str">
        <x:v>K Liberski (C)|2026-05-06</x:v>
      </x:c>
      <x:c r="B1221" s="888" t="n">
        <x:v>46148</x:v>
      </x:c>
      <x:c r="C1221" t="str">
        <x:v>K Liberski (C)</x:v>
      </x:c>
      <x:c r="D1221" t="str">
        <x:v>Permanent</x:v>
      </x:c>
      <x:c r="E1221" t="str">
        <x:v>Thurrock</x:v>
      </x:c>
      <x:c r="F1221" t="str">
        <x:v>Operative Driver</x:v>
      </x:c>
      <x:c r="G1221" t="str">
        <x:v>401433</x:v>
      </x:c>
      <x:c r="H1221" t="str">
        <x:v>Restore – Doc Management</x:v>
      </x:c>
      <x:c r="I1221" s="22" t="n">
        <x:v>10</x:v>
      </x:c>
      <x:c r="J1221" t="str">
        <x:v>Worked</x:v>
      </x:c>
      <x:c r="K1221" t="str">
        <x:v>Employee 1163; home branch Thurrock; assigned role Operative Driver | Deployment branch: Thurrock | Actual role: Operative Driver | Jobs: 401433 | Customers: Restore – Doc Management | Actual hours: 10.0; source records: 1</x:v>
      </x:c>
      <x:c r="L1221" t="str">
        <x:v>Include</x:v>
      </x:c>
      <x:c r="M1221"/>
      <x:c r="N1221"/>
    </x:row>
    <x:row r="1222">
      <x:c r="A1222" t="str">
        <x:v>K Liberski (C)|2026-05-07</x:v>
      </x:c>
      <x:c r="B1222" s="888" t="n">
        <x:v>46149</x:v>
      </x:c>
      <x:c r="C1222" t="str">
        <x:v>K Liberski (C)</x:v>
      </x:c>
      <x:c r="D1222" t="str">
        <x:v>Permanent</x:v>
      </x:c>
      <x:c r="E1222" t="str">
        <x:v>Thurrock</x:v>
      </x:c>
      <x:c r="F1222" t="str">
        <x:v>Operative Driver</x:v>
      </x:c>
      <x:c r="G1222" t="str">
        <x:v>400471A</x:v>
      </x:c>
      <x:c r="H1222" t="str">
        <x:v>Hammersmith &amp; Fulham Borough Council</x:v>
      </x:c>
      <x:c r="I1222" s="22" t="n">
        <x:v>8.5</x:v>
      </x:c>
      <x:c r="J1222" t="str">
        <x:v>Worked</x:v>
      </x:c>
      <x:c r="K1222" t="str">
        <x:v>Employee 1163; home branch Thurrock; assigned role Operative Driver | Deployment branch: Croydon | Actual role: Operative Driver | Jobs: 400471A | Customers: Hammersmith &amp; Fulham Borough Council | Actual hours: 8.5; source records: 1</x:v>
      </x:c>
      <x:c r="L1222" t="str">
        <x:v>Include</x:v>
      </x:c>
      <x:c r="M1222"/>
      <x:c r="N1222"/>
    </x:row>
    <x:row r="1223">
      <x:c r="A1223" t="str">
        <x:v>K Liberski (C)|2026-05-08</x:v>
      </x:c>
      <x:c r="B1223" s="888" t="n">
        <x:v>46150</x:v>
      </x:c>
      <x:c r="C1223" t="str">
        <x:v>K Liberski (C)</x:v>
      </x:c>
      <x:c r="D1223" t="str">
        <x:v>Permanent</x:v>
      </x:c>
      <x:c r="E1223" t="str">
        <x:v>Thurrock</x:v>
      </x:c>
      <x:c r="F1223" t="str">
        <x:v>Operative Driver</x:v>
      </x:c>
      <x:c r="G1223" t="str">
        <x:v>398532</x:v>
      </x:c>
      <x:c r="H1223" t="str">
        <x:v>Southwark Local Elections 2026</x:v>
      </x:c>
      <x:c r="I1223" s="22" t="n">
        <x:v>9.5</x:v>
      </x:c>
      <x:c r="J1223" t="str">
        <x:v>Worked</x:v>
      </x:c>
      <x:c r="K1223" t="str">
        <x:v>Employee 1163; home branch Thurrock; assigned role Operative Driver | Deployment branch: Croydon | Actual role: Operative Driver | Jobs: 398532 | Customers: Southwark Local Elections 2026 | Actual hours: 9.5; source records: 1</x:v>
      </x:c>
      <x:c r="L1223" t="str">
        <x:v>Include</x:v>
      </x:c>
      <x:c r="M1223"/>
      <x:c r="N1223"/>
    </x:row>
    <x:row r="1224">
      <x:c r="A1224" t="str">
        <x:v>K Neighbour|2026-05-01</x:v>
      </x:c>
      <x:c r="B1224" s="888" t="n">
        <x:v>46143</x:v>
      </x:c>
      <x:c r="C1224" t="str">
        <x:v>K Neighbour</x:v>
      </x:c>
      <x:c r="D1224" t="str">
        <x:v>Permanent</x:v>
      </x:c>
      <x:c r="E1224" t="str">
        <x:v>Croydon</x:v>
      </x:c>
      <x:c r="F1224" t="str">
        <x:v>Operative Skilled</x:v>
      </x:c>
      <x:c r="G1224" t="str">
        <x:v>399451K</x:v>
      </x:c>
      <x:c r="H1224" t="str">
        <x:v>Royal Borough of Kensington and Chelsea</x:v>
      </x:c>
      <x:c r="I1224" s="22" t="n">
        <x:v>13.5</x:v>
      </x:c>
      <x:c r="J1224" t="str">
        <x:v>Worked</x:v>
      </x:c>
      <x:c r="K1224" t="str">
        <x:v>Employee 103078; home branch Croydon; assigned role Operative Skilled | Deployment branch: Croydon | Actual role: Operative Skilled | Jobs: 399451K | Customers: Royal Borough of Kensington and Chelsea | Actual hours: 13.5; source records: 1</x:v>
      </x:c>
      <x:c r="L1224" t="str">
        <x:v>Include</x:v>
      </x:c>
      <x:c r="M1224"/>
      <x:c r="N1224"/>
    </x:row>
    <x:row r="1225">
      <x:c r="A1225" t="str">
        <x:v>K Neighbour|2026-05-05</x:v>
      </x:c>
      <x:c r="B1225" s="888" t="n">
        <x:v>46147</x:v>
      </x:c>
      <x:c r="C1225" t="str">
        <x:v>K Neighbour</x:v>
      </x:c>
      <x:c r="D1225" t="str">
        <x:v>Permanent</x:v>
      </x:c>
      <x:c r="E1225" t="str">
        <x:v>Croydon</x:v>
      </x:c>
      <x:c r="F1225" t="str">
        <x:v>Operative Skilled</x:v>
      </x:c>
      <x:c r="G1225" t="str">
        <x:v>393361C</x:v>
      </x:c>
      <x:c r="H1225" t="str">
        <x:v>The Quadrant</x:v>
      </x:c>
      <x:c r="I1225" s="22" t="n">
        <x:v>10.5</x:v>
      </x:c>
      <x:c r="J1225" t="str">
        <x:v>Worked</x:v>
      </x:c>
      <x:c r="K1225" t="str">
        <x:v>Employee 103078; home branch Croydon; assigned role Operative Skilled | Deployment branch: Croydon | Actual role: Operative Skilled | Jobs: 393361C | Customers: The Quadrant | Actual hours: 10.5; source records: 1</x:v>
      </x:c>
      <x:c r="L1225" t="str">
        <x:v>Include</x:v>
      </x:c>
      <x:c r="M1225"/>
      <x:c r="N1225"/>
    </x:row>
    <x:row r="1226">
      <x:c r="A1226" t="str">
        <x:v>K Neighbour|2026-05-06</x:v>
      </x:c>
      <x:c r="B1226" s="888" t="n">
        <x:v>46148</x:v>
      </x:c>
      <x:c r="C1226" t="str">
        <x:v>K Neighbour</x:v>
      </x:c>
      <x:c r="D1226" t="str">
        <x:v>Permanent</x:v>
      </x:c>
      <x:c r="E1226" t="str">
        <x:v>Croydon</x:v>
      </x:c>
      <x:c r="F1226" t="str">
        <x:v>Operative Skilled</x:v>
      </x:c>
      <x:c r="G1226" t="str">
        <x:v>393361C</x:v>
      </x:c>
      <x:c r="H1226" t="str">
        <x:v>The Quadrant</x:v>
      </x:c>
      <x:c r="I1226" s="22" t="n">
        <x:v>6</x:v>
      </x:c>
      <x:c r="J1226" t="str">
        <x:v>Worked</x:v>
      </x:c>
      <x:c r="K1226" t="str">
        <x:v>Employee 103078; home branch Croydon; assigned role Operative Skilled | Deployment branch: Croydon | Actual role: Operative Porter | Jobs: 393361C | Customers: The Quadrant | Actual hours: 6.0; source records: 1</x:v>
      </x:c>
      <x:c r="L1226" t="str">
        <x:v>Include</x:v>
      </x:c>
      <x:c r="M1226"/>
      <x:c r="N1226"/>
    </x:row>
    <x:row r="1227">
      <x:c r="A1227" t="str">
        <x:v>K Neighbour|2026-05-07</x:v>
      </x:c>
      <x:c r="B1227" s="888" t="n">
        <x:v>46149</x:v>
      </x:c>
      <x:c r="C1227" t="str">
        <x:v>K Neighbour</x:v>
      </x:c>
      <x:c r="D1227" t="str">
        <x:v>Permanent</x:v>
      </x:c>
      <x:c r="E1227" t="str">
        <x:v>Croydon</x:v>
      </x:c>
      <x:c r="F1227" t="str">
        <x:v>Operative Skilled</x:v>
      </x:c>
      <x:c r="G1227" t="str">
        <x:v>393361C</x:v>
      </x:c>
      <x:c r="H1227" t="str">
        <x:v>The Quadrant</x:v>
      </x:c>
      <x:c r="I1227" s="22" t="n">
        <x:v>5</x:v>
      </x:c>
      <x:c r="J1227" t="str">
        <x:v>Worked</x:v>
      </x:c>
      <x:c r="K1227" t="str">
        <x:v>Employee 103078; home branch Croydon; assigned role Operative Skilled | Deployment branch: Croydon | Actual role: Operative Skilled | Jobs: 393361C | Customers: The Quadrant | Actual hours: 5.0; source records: 1</x:v>
      </x:c>
      <x:c r="L1227" t="str">
        <x:v>Include</x:v>
      </x:c>
      <x:c r="M1227"/>
      <x:c r="N1227"/>
    </x:row>
    <x:row r="1228">
      <x:c r="A1228" t="str">
        <x:v>K Neighbour|2026-05-08</x:v>
      </x:c>
      <x:c r="B1228" s="888" t="n">
        <x:v>46150</x:v>
      </x:c>
      <x:c r="C1228" t="str">
        <x:v>K Neighbour</x:v>
      </x:c>
      <x:c r="D1228" t="str">
        <x:v>Permanent</x:v>
      </x:c>
      <x:c r="E1228" t="str">
        <x:v>Croydon</x:v>
      </x:c>
      <x:c r="F1228" t="str">
        <x:v>Operative Skilled</x:v>
      </x:c>
      <x:c r="G1228"/>
      <x:c r="H1228"/>
      <x:c r="I1228" s="22" t="n">
        <x:v>0</x:v>
      </x:c>
      <x:c r="J1228" t="str">
        <x:v>Annual leave</x:v>
      </x:c>
      <x:c r="K1228" t="str">
        <x:v>Employee 103078; home branch Croydon; assigned role Operative Skilled | Leave: Annual Leave (Days) | Leave calendar basis: Fixed schedule</x:v>
      </x:c>
      <x:c r="L1228" t="str">
        <x:v>Include</x:v>
      </x:c>
      <x:c r="M1228"/>
      <x:c r="N1228"/>
    </x:row>
    <x:row r="1229">
      <x:c r="A1229" t="str">
        <x:v>K Neighbour|2026-05-11</x:v>
      </x:c>
      <x:c r="B1229" s="888" t="n">
        <x:v>46153</x:v>
      </x:c>
      <x:c r="C1229" t="str">
        <x:v>K Neighbour</x:v>
      </x:c>
      <x:c r="D1229" t="str">
        <x:v>Permanent</x:v>
      </x:c>
      <x:c r="E1229" t="str">
        <x:v>Croydon</x:v>
      </x:c>
      <x:c r="F1229" t="str">
        <x:v>Operative Skilled</x:v>
      </x:c>
      <x:c r="G1229" t="str">
        <x:v>384900A</x:v>
      </x:c>
      <x:c r="H1229" t="str">
        <x:v>London Borough of Croydon</x:v>
      </x:c>
      <x:c r="I1229" s="22" t="n">
        <x:v>7</x:v>
      </x:c>
      <x:c r="J1229" t="str">
        <x:v>Worked</x:v>
      </x:c>
      <x:c r="K1229" t="str">
        <x:v>Employee 103078; home branch Croydon; assigned role Operative Skilled | Deployment branch: Croydon | Actual role: Operative Porter | Jobs: 384900A | Customers: London Borough of Croydon | Actual hours: 7.0; source records: 1</x:v>
      </x:c>
      <x:c r="L1229" t="str">
        <x:v>Include</x:v>
      </x:c>
      <x:c r="M1229"/>
      <x:c r="N1229"/>
    </x:row>
    <x:row r="1230">
      <x:c r="A1230" t="str">
        <x:v>K Neighbour|2026-05-12</x:v>
      </x:c>
      <x:c r="B1230" s="888" t="n">
        <x:v>46154</x:v>
      </x:c>
      <x:c r="C1230" t="str">
        <x:v>K Neighbour</x:v>
      </x:c>
      <x:c r="D1230" t="str">
        <x:v>Permanent</x:v>
      </x:c>
      <x:c r="E1230" t="str">
        <x:v>Croydon</x:v>
      </x:c>
      <x:c r="F1230" t="str">
        <x:v>Operative Skilled</x:v>
      </x:c>
      <x:c r="G1230" t="str">
        <x:v>393361C</x:v>
      </x:c>
      <x:c r="H1230" t="str">
        <x:v>The Quadrant</x:v>
      </x:c>
      <x:c r="I1230" s="22" t="n">
        <x:v>7.5</x:v>
      </x:c>
      <x:c r="J1230" t="str">
        <x:v>Worked</x:v>
      </x:c>
      <x:c r="K1230" t="str">
        <x:v>Employee 103078; home branch Croydon; assigned role Operative Skilled | Deployment branch: Croydon | Actual role: Operative Skilled | Jobs: 393361C | Customers: The Quadrant | Actual hours: 7.5; source records: 1</x:v>
      </x:c>
      <x:c r="L1230" t="str">
        <x:v>Include</x:v>
      </x:c>
      <x:c r="M1230"/>
      <x:c r="N1230"/>
    </x:row>
    <x:row r="1231">
      <x:c r="A1231" t="str">
        <x:v>K Neighbour|2026-05-13</x:v>
      </x:c>
      <x:c r="B1231" s="888" t="n">
        <x:v>46155</x:v>
      </x:c>
      <x:c r="C1231" t="str">
        <x:v>K Neighbour</x:v>
      </x:c>
      <x:c r="D1231" t="str">
        <x:v>Permanent</x:v>
      </x:c>
      <x:c r="E1231" t="str">
        <x:v>Croydon</x:v>
      </x:c>
      <x:c r="F1231" t="str">
        <x:v>Operative Skilled</x:v>
      </x:c>
      <x:c r="G1231" t="str">
        <x:v>393361C</x:v>
      </x:c>
      <x:c r="H1231" t="str">
        <x:v>The Quadrant</x:v>
      </x:c>
      <x:c r="I1231" s="22" t="n">
        <x:v>5</x:v>
      </x:c>
      <x:c r="J1231" t="str">
        <x:v>Worked</x:v>
      </x:c>
      <x:c r="K1231" t="str">
        <x:v>Employee 103078; home branch Croydon; assigned role Operative Skilled | Deployment branch: Croydon | Actual role: Operative Porter | Jobs: 393361C | Customers: The Quadrant | Actual hours: 5.0; source records: 1</x:v>
      </x:c>
      <x:c r="L1231" t="str">
        <x:v>Include</x:v>
      </x:c>
      <x:c r="M1231"/>
      <x:c r="N1231"/>
    </x:row>
    <x:row r="1232">
      <x:c r="A1232" t="str">
        <x:v>K Neighbour|2026-05-14</x:v>
      </x:c>
      <x:c r="B1232" s="888" t="n">
        <x:v>46156</x:v>
      </x:c>
      <x:c r="C1232" t="str">
        <x:v>K Neighbour</x:v>
      </x:c>
      <x:c r="D1232" t="str">
        <x:v>Permanent</x:v>
      </x:c>
      <x:c r="E1232" t="str">
        <x:v>Croydon</x:v>
      </x:c>
      <x:c r="F1232" t="str">
        <x:v>Operative Skilled</x:v>
      </x:c>
      <x:c r="G1232" t="str">
        <x:v>393361C</x:v>
      </x:c>
      <x:c r="H1232" t="str">
        <x:v>The Quadrant</x:v>
      </x:c>
      <x:c r="I1232" s="22" t="n">
        <x:v>5</x:v>
      </x:c>
      <x:c r="J1232" t="str">
        <x:v>Worked</x:v>
      </x:c>
      <x:c r="K1232" t="str">
        <x:v>Employee 103078; home branch Croydon; assigned role Operative Skilled | Deployment branch: Croydon | Actual role: Operative Porter | Jobs: 393361C | Customers: The Quadrant | Actual hours: 5.0; source records: 1</x:v>
      </x:c>
      <x:c r="L1232" t="str">
        <x:v>Include</x:v>
      </x:c>
      <x:c r="M1232"/>
      <x:c r="N1232"/>
    </x:row>
    <x:row r="1233">
      <x:c r="A1233" t="str">
        <x:v>K Neighbour|2026-05-15</x:v>
      </x:c>
      <x:c r="B1233" s="888" t="n">
        <x:v>46157</x:v>
      </x:c>
      <x:c r="C1233" t="str">
        <x:v>K Neighbour</x:v>
      </x:c>
      <x:c r="D1233" t="str">
        <x:v>Permanent</x:v>
      </x:c>
      <x:c r="E1233" t="str">
        <x:v>Croydon</x:v>
      </x:c>
      <x:c r="F1233" t="str">
        <x:v>Operative Skilled</x:v>
      </x:c>
      <x:c r="G1233" t="str">
        <x:v>393361C</x:v>
      </x:c>
      <x:c r="H1233" t="str">
        <x:v>The Quadrant</x:v>
      </x:c>
      <x:c r="I1233" s="22" t="n">
        <x:v>9</x:v>
      </x:c>
      <x:c r="J1233" t="str">
        <x:v>Worked</x:v>
      </x:c>
      <x:c r="K1233" t="str">
        <x:v>Employee 103078; home branch Croydon; assigned role Operative Skilled | Deployment branch: Croydon | Actual role: Operative Porter | Jobs: 393361C | Customers: The Quadrant | Actual hours: 9.0; source records: 1</x:v>
      </x:c>
      <x:c r="L1233" t="str">
        <x:v>Include</x:v>
      </x:c>
      <x:c r="M1233"/>
      <x:c r="N1233"/>
    </x:row>
    <x:row r="1234">
      <x:c r="A1234" t="str">
        <x:v>K Neighbour|2026-05-19</x:v>
      </x:c>
      <x:c r="B1234" s="888" t="n">
        <x:v>46161</x:v>
      </x:c>
      <x:c r="C1234" t="str">
        <x:v>K Neighbour</x:v>
      </x:c>
      <x:c r="D1234" t="str">
        <x:v>Permanent</x:v>
      </x:c>
      <x:c r="E1234" t="str">
        <x:v>Croydon</x:v>
      </x:c>
      <x:c r="F1234" t="str">
        <x:v>Operative Skilled</x:v>
      </x:c>
      <x:c r="G1234" t="str">
        <x:v>393361C</x:v>
      </x:c>
      <x:c r="H1234" t="str">
        <x:v>The Quadrant</x:v>
      </x:c>
      <x:c r="I1234" s="22" t="n">
        <x:v>8</x:v>
      </x:c>
      <x:c r="J1234" t="str">
        <x:v>Worked</x:v>
      </x:c>
      <x:c r="K1234" t="str">
        <x:v>Employee 103078; home branch Croydon; assigned role Operative Skilled | Deployment branch: Croydon | Actual role: Operative Porter | Jobs: 393361C | Customers: The Quadrant | Actual hours: 8.0; source records: 1</x:v>
      </x:c>
      <x:c r="L1234" t="str">
        <x:v>Include</x:v>
      </x:c>
      <x:c r="M1234"/>
      <x:c r="N1234"/>
    </x:row>
    <x:row r="1235">
      <x:c r="A1235" t="str">
        <x:v>K Neighbour|2026-05-20</x:v>
      </x:c>
      <x:c r="B1235" s="888" t="n">
        <x:v>46162</x:v>
      </x:c>
      <x:c r="C1235" t="str">
        <x:v>K Neighbour</x:v>
      </x:c>
      <x:c r="D1235" t="str">
        <x:v>Permanent</x:v>
      </x:c>
      <x:c r="E1235" t="str">
        <x:v>Croydon</x:v>
      </x:c>
      <x:c r="F1235" t="str">
        <x:v>Operative Skilled</x:v>
      </x:c>
      <x:c r="G1235" t="str">
        <x:v>401575</x:v>
      </x:c>
      <x:c r="H1235" t="str">
        <x:v>Valuation Office Agency</x:v>
      </x:c>
      <x:c r="I1235" s="22" t="n">
        <x:v>9.5</x:v>
      </x:c>
      <x:c r="J1235" t="str">
        <x:v>Worked</x:v>
      </x:c>
      <x:c r="K1235" t="str">
        <x:v>Employee 103078; home branch Croydon; assigned role Operative Skilled | Deployment branch: Croydon | Actual role: Operative Skilled | Jobs: 401575 | Customers: Valuation Office Agency | Actual hours: 9.5; source records: 1</x:v>
      </x:c>
      <x:c r="L1235" t="str">
        <x:v>Include</x:v>
      </x:c>
      <x:c r="M1235"/>
      <x:c r="N1235"/>
    </x:row>
    <x:row r="1236">
      <x:c r="A1236" t="str">
        <x:v>K Neighbour|2026-05-21</x:v>
      </x:c>
      <x:c r="B1236" s="888" t="n">
        <x:v>46163</x:v>
      </x:c>
      <x:c r="C1236" t="str">
        <x:v>K Neighbour</x:v>
      </x:c>
      <x:c r="D1236" t="str">
        <x:v>Permanent</x:v>
      </x:c>
      <x:c r="E1236" t="str">
        <x:v>Croydon</x:v>
      </x:c>
      <x:c r="F1236" t="str">
        <x:v>Operative Skilled</x:v>
      </x:c>
      <x:c r="G1236" t="str">
        <x:v>401575</x:v>
      </x:c>
      <x:c r="H1236" t="str">
        <x:v>Valuation Office Agency</x:v>
      </x:c>
      <x:c r="I1236" s="22" t="n">
        <x:v>11.5</x:v>
      </x:c>
      <x:c r="J1236" t="str">
        <x:v>Worked</x:v>
      </x:c>
      <x:c r="K1236" t="str">
        <x:v>Employee 103078; home branch Croydon; assigned role Operative Skilled | Deployment branch: Croydon | Actual role: Operative Skilled | Jobs: 401575 | Customers: Valuation Office Agency | Actual hours: 11.5; source records: 1</x:v>
      </x:c>
      <x:c r="L1236" t="str">
        <x:v>Include</x:v>
      </x:c>
      <x:c r="M1236"/>
      <x:c r="N1236"/>
    </x:row>
    <x:row r="1237">
      <x:c r="A1237" t="str">
        <x:v>K Neighbour|2026-05-22</x:v>
      </x:c>
      <x:c r="B1237" s="888" t="n">
        <x:v>46164</x:v>
      </x:c>
      <x:c r="C1237" t="str">
        <x:v>K Neighbour</x:v>
      </x:c>
      <x:c r="D1237" t="str">
        <x:v>Permanent</x:v>
      </x:c>
      <x:c r="E1237" t="str">
        <x:v>Croydon</x:v>
      </x:c>
      <x:c r="F1237" t="str">
        <x:v>Operative Skilled</x:v>
      </x:c>
      <x:c r="G1237"/>
      <x:c r="H1237"/>
      <x:c r="I1237" s="22" t="n">
        <x:v>0</x:v>
      </x:c>
      <x:c r="J1237" t="str">
        <x:v>Annual leave</x:v>
      </x:c>
      <x:c r="K1237" t="str">
        <x:v>Employee 103078; home branch Croydon; assigned role Operative Skilled | Leave: Annual Leave (Days) | Leave calendar basis: Fixed schedule</x:v>
      </x:c>
      <x:c r="L1237" t="str">
        <x:v>Include</x:v>
      </x:c>
      <x:c r="M1237"/>
      <x:c r="N1237"/>
    </x:row>
    <x:row r="1238">
      <x:c r="A1238" t="str">
        <x:v>K Neighbour|2026-05-26</x:v>
      </x:c>
      <x:c r="B1238" s="888" t="n">
        <x:v>46168</x:v>
      </x:c>
      <x:c r="C1238" t="str">
        <x:v>K Neighbour</x:v>
      </x:c>
      <x:c r="D1238" t="str">
        <x:v>Permanent</x:v>
      </x:c>
      <x:c r="E1238" t="str">
        <x:v>Croydon</x:v>
      </x:c>
      <x:c r="F1238" t="str">
        <x:v>Operative Skilled</x:v>
      </x:c>
      <x:c r="G1238" t="str">
        <x:v>400389</x:v>
      </x:c>
      <x:c r="H1238" t="str">
        <x:v>Kings College London</x:v>
      </x:c>
      <x:c r="I1238" s="22" t="n">
        <x:v>10.5</x:v>
      </x:c>
      <x:c r="J1238" t="str">
        <x:v>Worked</x:v>
      </x:c>
      <x:c r="K1238" t="str">
        <x:v>Employee 103078; home branch Croydon; assigned role Operative Skilled | Deployment branch: Croydon | Actual role: Operative Skilled | Jobs: 400389 | Customers: Kings College London | Actual hours: 10.5; source records: 1</x:v>
      </x:c>
      <x:c r="L1238" t="str">
        <x:v>Include</x:v>
      </x:c>
      <x:c r="M1238"/>
      <x:c r="N1238"/>
    </x:row>
    <x:row r="1239">
      <x:c r="A1239" t="str">
        <x:v>K Neighbour|2026-05-27</x:v>
      </x:c>
      <x:c r="B1239" s="888" t="n">
        <x:v>46169</x:v>
      </x:c>
      <x:c r="C1239" t="str">
        <x:v>K Neighbour</x:v>
      </x:c>
      <x:c r="D1239" t="str">
        <x:v>Permanent</x:v>
      </x:c>
      <x:c r="E1239" t="str">
        <x:v>Croydon</x:v>
      </x:c>
      <x:c r="F1239" t="str">
        <x:v>Operative Skilled</x:v>
      </x:c>
      <x:c r="G1239" t="str">
        <x:v>400389</x:v>
      </x:c>
      <x:c r="H1239" t="str">
        <x:v>Kings College London</x:v>
      </x:c>
      <x:c r="I1239" s="22" t="n">
        <x:v>10.5</x:v>
      </x:c>
      <x:c r="J1239" t="str">
        <x:v>Worked</x:v>
      </x:c>
      <x:c r="K1239" t="str">
        <x:v>Employee 103078; home branch Croydon; assigned role Operative Skilled | Deployment branch: Croydon | Actual role: Operative Skilled | Jobs: 400389 | Customers: Kings College London | Actual hours: 10.5; source records: 1</x:v>
      </x:c>
      <x:c r="L1239" t="str">
        <x:v>Include</x:v>
      </x:c>
      <x:c r="M1239"/>
      <x:c r="N1239"/>
    </x:row>
    <x:row r="1240">
      <x:c r="A1240" t="str">
        <x:v>K Neighbour|2026-05-28</x:v>
      </x:c>
      <x:c r="B1240" s="888" t="n">
        <x:v>46170</x:v>
      </x:c>
      <x:c r="C1240" t="str">
        <x:v>K Neighbour</x:v>
      </x:c>
      <x:c r="D1240" t="str">
        <x:v>Permanent</x:v>
      </x:c>
      <x:c r="E1240" t="str">
        <x:v>Croydon</x:v>
      </x:c>
      <x:c r="F1240" t="str">
        <x:v>Operative Skilled</x:v>
      </x:c>
      <x:c r="G1240" t="str">
        <x:v>393361C</x:v>
      </x:c>
      <x:c r="H1240" t="str">
        <x:v>The Quadrant</x:v>
      </x:c>
      <x:c r="I1240" s="22" t="n">
        <x:v>9</x:v>
      </x:c>
      <x:c r="J1240" t="str">
        <x:v>Worked</x:v>
      </x:c>
      <x:c r="K1240" t="str">
        <x:v>Employee 103078; home branch Croydon; assigned role Operative Skilled | Deployment branch: Croydon | Actual role: Operative Skilled | Jobs: 393361C | Customers: The Quadrant | Actual hours: 9.0; source records: 1</x:v>
      </x:c>
      <x:c r="L1240" t="str">
        <x:v>Include</x:v>
      </x:c>
      <x:c r="M1240"/>
      <x:c r="N1240"/>
    </x:row>
    <x:row r="1241">
      <x:c r="A1241" t="str">
        <x:v>K Neighbour|2026-05-29</x:v>
      </x:c>
      <x:c r="B1241" s="888" t="n">
        <x:v>46171</x:v>
      </x:c>
      <x:c r="C1241" t="str">
        <x:v>K Neighbour</x:v>
      </x:c>
      <x:c r="D1241" t="str">
        <x:v>Permanent</x:v>
      </x:c>
      <x:c r="E1241" t="str">
        <x:v>Croydon</x:v>
      </x:c>
      <x:c r="F1241" t="str">
        <x:v>Operative Skilled</x:v>
      </x:c>
      <x:c r="G1241" t="str">
        <x:v>399110</x:v>
      </x:c>
      <x:c r="H1241" t="str">
        <x:v>Network Rail</x:v>
      </x:c>
      <x:c r="I1241" s="22" t="n">
        <x:v>9</x:v>
      </x:c>
      <x:c r="J1241" t="str">
        <x:v>Worked</x:v>
      </x:c>
      <x:c r="K1241" t="str">
        <x:v>Employee 103078; home branch Croydon; assigned role Operative Skilled | Deployment branch: Croydon | Actual role: Operative Skilled | Jobs: 399110 | Customers: Network Rail | Actual hours: 9.0; source records: 1</x:v>
      </x:c>
      <x:c r="L1241" t="str">
        <x:v>Include</x:v>
      </x:c>
      <x:c r="M1241"/>
      <x:c r="N1241"/>
    </x:row>
    <x:row r="1242">
      <x:c r="A1242" t="str">
        <x:v>K Olajide|2026-05-01</x:v>
      </x:c>
      <x:c r="B1242" s="888" t="n">
        <x:v>46143</x:v>
      </x:c>
      <x:c r="C1242" t="str">
        <x:v>K Olajide</x:v>
      </x:c>
      <x:c r="D1242" t="str">
        <x:v>Permanent</x:v>
      </x:c>
      <x:c r="E1242" t="str">
        <x:v>Thurrock</x:v>
      </x:c>
      <x:c r="F1242" t="str">
        <x:v>Operative Porter</x:v>
      </x:c>
      <x:c r="G1242" t="str">
        <x:v>400262</x:v>
      </x:c>
      <x:c r="H1242" t="str">
        <x:v>Apple Europe Limited</x:v>
      </x:c>
      <x:c r="I1242" s="22" t="n">
        <x:v>11.5</x:v>
      </x:c>
      <x:c r="J1242" t="str">
        <x:v>Worked</x:v>
      </x:c>
      <x:c r="K1242" t="str">
        <x:v>Employee 103434; home branch Thurrock; assigned role Operative Porter | Deployment branch: Thurrock | Actual role: Operative Porter | Jobs: 400262 | Customers: Apple Europe Limited | Actual hours: 11.5; source records: 1</x:v>
      </x:c>
      <x:c r="L1242" t="str">
        <x:v>Include</x:v>
      </x:c>
      <x:c r="M1242"/>
      <x:c r="N1242"/>
    </x:row>
    <x:row r="1243">
      <x:c r="A1243" t="str">
        <x:v>K Olajide|2026-05-03</x:v>
      </x:c>
      <x:c r="B1243" s="888" t="n">
        <x:v>46145</x:v>
      </x:c>
      <x:c r="C1243" t="str">
        <x:v>K Olajide</x:v>
      </x:c>
      <x:c r="D1243" t="str">
        <x:v>Permanent</x:v>
      </x:c>
      <x:c r="E1243" t="str">
        <x:v>Thurrock</x:v>
      </x:c>
      <x:c r="F1243" t="str">
        <x:v>Operative Porter</x:v>
      </x:c>
      <x:c r="G1243" t="str">
        <x:v>401951</x:v>
      </x:c>
      <x:c r="H1243" t="str">
        <x:v>Bank of America Merrill Lynch</x:v>
      </x:c>
      <x:c r="I1243" s="22" t="n">
        <x:v>8.5</x:v>
      </x:c>
      <x:c r="J1243" t="str">
        <x:v>Worked</x:v>
      </x:c>
      <x:c r="K1243" t="str">
        <x:v>Employee 103434; home branch Thurrock; assigned role Operative Porter | Deployment branch: Thurrock | Actual role: Operative Porter | Jobs: 401951 | Customers: Bank of America Merrill Lynch | Actual hours: 8.5; source records: 1</x:v>
      </x:c>
      <x:c r="L1243" t="str">
        <x:v>Include</x:v>
      </x:c>
      <x:c r="M1243"/>
      <x:c r="N1243"/>
    </x:row>
    <x:row r="1244">
      <x:c r="A1244" t="str">
        <x:v>K Olajide|2026-05-05</x:v>
      </x:c>
      <x:c r="B1244" s="888" t="n">
        <x:v>46147</x:v>
      </x:c>
      <x:c r="C1244" t="str">
        <x:v>K Olajide</x:v>
      </x:c>
      <x:c r="D1244" t="str">
        <x:v>Permanent</x:v>
      </x:c>
      <x:c r="E1244" t="str">
        <x:v>Thurrock</x:v>
      </x:c>
      <x:c r="F1244" t="str">
        <x:v>Operative Porter</x:v>
      </x:c>
      <x:c r="G1244" t="str">
        <x:v>384855B</x:v>
      </x:c>
      <x:c r="H1244" t="str">
        <x:v>Royal Borough of Greenwich (Elections 2026)</x:v>
      </x:c>
      <x:c r="I1244" s="22" t="n">
        <x:v>9.5</x:v>
      </x:c>
      <x:c r="J1244" t="str">
        <x:v>Worked</x:v>
      </x:c>
      <x:c r="K1244" t="str">
        <x:v>Employee 103434; home branch Thurrock; assigned role Operative Porter | Deployment branch: Croydon | Actual role: Operative Porter | Jobs: 384855B | Customers: Royal Borough of Greenwich (Elections 2026) | Actual hours: 9.5; source records: 1</x:v>
      </x:c>
      <x:c r="L1244" t="str">
        <x:v>Include</x:v>
      </x:c>
      <x:c r="M1244"/>
      <x:c r="N1244"/>
    </x:row>
    <x:row r="1245">
      <x:c r="A1245" t="str">
        <x:v>K Olajide|2026-05-06</x:v>
      </x:c>
      <x:c r="B1245" s="888" t="n">
        <x:v>46148</x:v>
      </x:c>
      <x:c r="C1245" t="str">
        <x:v>K Olajide</x:v>
      </x:c>
      <x:c r="D1245" t="str">
        <x:v>Permanent</x:v>
      </x:c>
      <x:c r="E1245" t="str">
        <x:v>Thurrock</x:v>
      </x:c>
      <x:c r="F1245" t="str">
        <x:v>Operative Porter</x:v>
      </x:c>
      <x:c r="G1245" t="str">
        <x:v>400315</x:v>
      </x:c>
      <x:c r="H1245" t="str">
        <x:v>Accenture UK Ltd</x:v>
      </x:c>
      <x:c r="I1245" s="22" t="n">
        <x:v>8.5</x:v>
      </x:c>
      <x:c r="J1245" t="str">
        <x:v>Worked</x:v>
      </x:c>
      <x:c r="K1245" t="str">
        <x:v>Employee 103434; home branch Thurrock; assigned role Operative Porter | Deployment branch: Thurrock | Actual role: Operative Porter | Jobs: 400315 | Customers: Accenture UK Ltd | Actual hours: 8.5; source records: 1</x:v>
      </x:c>
      <x:c r="L1245" t="str">
        <x:v>Include</x:v>
      </x:c>
      <x:c r="M1245"/>
      <x:c r="N1245"/>
    </x:row>
    <x:row r="1246">
      <x:c r="A1246" t="str">
        <x:v>K Olajide|2026-05-07</x:v>
      </x:c>
      <x:c r="B1246" s="888" t="n">
        <x:v>46149</x:v>
      </x:c>
      <x:c r="C1246" t="str">
        <x:v>K Olajide</x:v>
      </x:c>
      <x:c r="D1246" t="str">
        <x:v>Permanent</x:v>
      </x:c>
      <x:c r="E1246" t="str">
        <x:v>Thurrock</x:v>
      </x:c>
      <x:c r="F1246" t="str">
        <x:v>Operative Porter</x:v>
      </x:c>
      <x:c r="G1246" t="str">
        <x:v>400315</x:v>
      </x:c>
      <x:c r="H1246" t="str">
        <x:v>Accenture UK Ltd</x:v>
      </x:c>
      <x:c r="I1246" s="22" t="n">
        <x:v>8.5</x:v>
      </x:c>
      <x:c r="J1246" t="str">
        <x:v>Worked</x:v>
      </x:c>
      <x:c r="K1246" t="str">
        <x:v>Employee 103434; home branch Thurrock; assigned role Operative Porter | Deployment branch: Thurrock | Actual role: Operative Porter | Jobs: 400315 | Customers: Accenture UK Ltd | Actual hours: 8.5; source records: 1</x:v>
      </x:c>
      <x:c r="L1246" t="str">
        <x:v>Include</x:v>
      </x:c>
      <x:c r="M1246"/>
      <x:c r="N1246"/>
    </x:row>
    <x:row r="1247">
      <x:c r="A1247" t="str">
        <x:v>K Olajide|2026-05-08</x:v>
      </x:c>
      <x:c r="B1247" s="888" t="n">
        <x:v>46150</x:v>
      </x:c>
      <x:c r="C1247" t="str">
        <x:v>K Olajide</x:v>
      </x:c>
      <x:c r="D1247" t="str">
        <x:v>Permanent</x:v>
      </x:c>
      <x:c r="E1247" t="str">
        <x:v>Thurrock</x:v>
      </x:c>
      <x:c r="F1247" t="str">
        <x:v>Operative Porter</x:v>
      </x:c>
      <x:c r="G1247" t="str">
        <x:v>400315</x:v>
      </x:c>
      <x:c r="H1247" t="str">
        <x:v>Accenture UK Ltd</x:v>
      </x:c>
      <x:c r="I1247" s="22" t="n">
        <x:v>8.5</x:v>
      </x:c>
      <x:c r="J1247" t="str">
        <x:v>Worked</x:v>
      </x:c>
      <x:c r="K1247" t="str">
        <x:v>Employee 103434; home branch Thurrock; assigned role Operative Porter | Deployment branch: Thurrock | Actual role: Operative Porter | Jobs: 400315 | Customers: Accenture UK Ltd | Actual hours: 8.5; source records: 1</x:v>
      </x:c>
      <x:c r="L1247" t="str">
        <x:v>Include</x:v>
      </x:c>
      <x:c r="M1247"/>
      <x:c r="N1247"/>
    </x:row>
    <x:row r="1248">
      <x:c r="A1248" t="str">
        <x:v>K Olajide|2026-05-09</x:v>
      </x:c>
      <x:c r="B1248" s="888" t="n">
        <x:v>46151</x:v>
      </x:c>
      <x:c r="C1248" t="str">
        <x:v>K Olajide</x:v>
      </x:c>
      <x:c r="D1248" t="str">
        <x:v>Permanent</x:v>
      </x:c>
      <x:c r="E1248" t="str">
        <x:v>Thurrock</x:v>
      </x:c>
      <x:c r="F1248" t="str">
        <x:v>Operative Porter</x:v>
      </x:c>
      <x:c r="G1248" t="str">
        <x:v>398532</x:v>
      </x:c>
      <x:c r="H1248" t="str">
        <x:v>Southwark Local Elections 2026</x:v>
      </x:c>
      <x:c r="I1248" s="22" t="n">
        <x:v>9.5</x:v>
      </x:c>
      <x:c r="J1248" t="str">
        <x:v>Worked</x:v>
      </x:c>
      <x:c r="K1248" t="str">
        <x:v>Employee 103434; home branch Thurrock; assigned role Operative Porter | Deployment branch: Croydon | Actual role: Operative Porter | Jobs: 398532 | Customers: Southwark Local Elections 2026 | Actual hours: 9.5; source records: 1</x:v>
      </x:c>
      <x:c r="L1248" t="str">
        <x:v>Include</x:v>
      </x:c>
      <x:c r="M1248"/>
      <x:c r="N1248"/>
    </x:row>
    <x:row r="1249">
      <x:c r="A1249" t="str">
        <x:v>K Olajide|2026-05-11</x:v>
      </x:c>
      <x:c r="B1249" s="888" t="n">
        <x:v>46153</x:v>
      </x:c>
      <x:c r="C1249" t="str">
        <x:v>K Olajide</x:v>
      </x:c>
      <x:c r="D1249" t="str">
        <x:v>Permanent</x:v>
      </x:c>
      <x:c r="E1249" t="str">
        <x:v>Thurrock</x:v>
      </x:c>
      <x:c r="F1249" t="str">
        <x:v>Operative Porter</x:v>
      </x:c>
      <x:c r="G1249" t="str">
        <x:v>393997</x:v>
      </x:c>
      <x:c r="H1249" t="str">
        <x:v>The Francis Crick Institute</x:v>
      </x:c>
      <x:c r="I1249" s="22" t="n">
        <x:v>9.75</x:v>
      </x:c>
      <x:c r="J1249" t="str">
        <x:v>Worked</x:v>
      </x:c>
      <x:c r="K1249" t="str">
        <x:v>Employee 103434; home branch Thurrock; assigned role Operative Porter | Deployment branch: Thurrock | Actual role: Operative Porter | Jobs: 393997 | Customers: The Francis Crick Institute | Actual hours: 9.8; source records: 1</x:v>
      </x:c>
      <x:c r="L1249" t="str">
        <x:v>Include</x:v>
      </x:c>
      <x:c r="M1249"/>
      <x:c r="N1249"/>
    </x:row>
    <x:row r="1250">
      <x:c r="A1250" t="str">
        <x:v>K Olajide|2026-05-12</x:v>
      </x:c>
      <x:c r="B1250" s="888" t="n">
        <x:v>46154</x:v>
      </x:c>
      <x:c r="C1250" t="str">
        <x:v>K Olajide</x:v>
      </x:c>
      <x:c r="D1250" t="str">
        <x:v>Permanent</x:v>
      </x:c>
      <x:c r="E1250" t="str">
        <x:v>Thurrock</x:v>
      </x:c>
      <x:c r="F1250" t="str">
        <x:v>Operative Porter</x:v>
      </x:c>
      <x:c r="G1250" t="str">
        <x:v>400121, 399379D</x:v>
      </x:c>
      <x:c r="H1250" t="str">
        <x:v>BioChek (UK) Ltd; Restore Harrow Green Oxford  M/W use only</x:v>
      </x:c>
      <x:c r="I1250" s="22" t="n">
        <x:v>17.5</x:v>
      </x:c>
      <x:c r="J1250" t="str">
        <x:v>Worked — 2 records</x:v>
      </x:c>
      <x:c r="K1250" t="str">
        <x:v>Employee 103434; home branch Thurrock; assigned role Operative Porter | Deployment branch: Oxford | Actual role: Operative Porter | Jobs: 400121, 399379D | Customers: BioChek (UK) Ltd; Restore Harrow Green Oxford  M/W use only | Actual hours: 17.5; source records: 2</x:v>
      </x:c>
      <x:c r="L1250" t="str">
        <x:v>Include</x:v>
      </x:c>
      <x:c r="M1250"/>
      <x:c r="N1250"/>
    </x:row>
    <x:row r="1251">
      <x:c r="A1251" t="str">
        <x:v>K Olajide|2026-05-13</x:v>
      </x:c>
      <x:c r="B1251" s="888" t="n">
        <x:v>46155</x:v>
      </x:c>
      <x:c r="C1251" t="str">
        <x:v>K Olajide</x:v>
      </x:c>
      <x:c r="D1251" t="str">
        <x:v>Permanent</x:v>
      </x:c>
      <x:c r="E1251" t="str">
        <x:v>Thurrock</x:v>
      </x:c>
      <x:c r="F1251" t="str">
        <x:v>Operative Porter</x:v>
      </x:c>
      <x:c r="G1251" t="str">
        <x:v>400260</x:v>
      </x:c>
      <x:c r="H1251" t="str">
        <x:v>Apple Europe Limited</x:v>
      </x:c>
      <x:c r="I1251" s="22" t="n">
        <x:v>11.5</x:v>
      </x:c>
      <x:c r="J1251" t="str">
        <x:v>Worked</x:v>
      </x:c>
      <x:c r="K1251" t="str">
        <x:v>Employee 103434; home branch Thurrock; assigned role Operative Porter | Deployment branch: Thurrock | Actual role: Operative Porter | Jobs: 400260 | Customers: Apple Europe Limited | Actual hours: 11.5; source records: 1</x:v>
      </x:c>
      <x:c r="L1251" t="str">
        <x:v>Include</x:v>
      </x:c>
      <x:c r="M1251"/>
      <x:c r="N1251"/>
    </x:row>
    <x:row r="1252">
      <x:c r="A1252" t="str">
        <x:v>K Olajide|2026-05-14</x:v>
      </x:c>
      <x:c r="B1252" s="888" t="n">
        <x:v>46156</x:v>
      </x:c>
      <x:c r="C1252" t="str">
        <x:v>K Olajide</x:v>
      </x:c>
      <x:c r="D1252" t="str">
        <x:v>Permanent</x:v>
      </x:c>
      <x:c r="E1252" t="str">
        <x:v>Thurrock</x:v>
      </x:c>
      <x:c r="F1252" t="str">
        <x:v>Operative Porter</x:v>
      </x:c>
      <x:c r="G1252" t="str">
        <x:v>400262</x:v>
      </x:c>
      <x:c r="H1252" t="str">
        <x:v>Apple Europe Limited</x:v>
      </x:c>
      <x:c r="I1252" s="22" t="n">
        <x:v>11.5</x:v>
      </x:c>
      <x:c r="J1252" t="str">
        <x:v>Worked</x:v>
      </x:c>
      <x:c r="K1252" t="str">
        <x:v>Employee 103434; home branch Thurrock; assigned role Operative Porter | Deployment branch: Thurrock | Actual role: Operative Porter | Jobs: 400262 | Customers: Apple Europe Limited | Actual hours: 11.5; source records: 1</x:v>
      </x:c>
      <x:c r="L1252" t="str">
        <x:v>Include</x:v>
      </x:c>
      <x:c r="M1252"/>
      <x:c r="N1252"/>
    </x:row>
    <x:row r="1253">
      <x:c r="A1253" t="str">
        <x:v>K Olajide|2026-05-15</x:v>
      </x:c>
      <x:c r="B1253" s="888" t="n">
        <x:v>46157</x:v>
      </x:c>
      <x:c r="C1253" t="str">
        <x:v>K Olajide</x:v>
      </x:c>
      <x:c r="D1253" t="str">
        <x:v>Permanent</x:v>
      </x:c>
      <x:c r="E1253" t="str">
        <x:v>Thurrock</x:v>
      </x:c>
      <x:c r="F1253" t="str">
        <x:v>Operative Porter</x:v>
      </x:c>
      <x:c r="G1253" t="str">
        <x:v>400260</x:v>
      </x:c>
      <x:c r="H1253" t="str">
        <x:v>Apple Europe Limited</x:v>
      </x:c>
      <x:c r="I1253" s="22" t="n">
        <x:v>11.5</x:v>
      </x:c>
      <x:c r="J1253" t="str">
        <x:v>Worked</x:v>
      </x:c>
      <x:c r="K1253" t="str">
        <x:v>Employee 103434; home branch Thurrock; assigned role Operative Porter | Deployment branch: Thurrock | Actual role: Operative Porter | Jobs: 400260 | Customers: Apple Europe Limited | Actual hours: 11.5; source records: 1</x:v>
      </x:c>
      <x:c r="L1253" t="str">
        <x:v>Include</x:v>
      </x:c>
      <x:c r="M1253"/>
      <x:c r="N1253"/>
    </x:row>
    <x:row r="1254">
      <x:c r="A1254" t="str">
        <x:v>K Olajide|2026-05-16</x:v>
      </x:c>
      <x:c r="B1254" s="888" t="n">
        <x:v>46158</x:v>
      </x:c>
      <x:c r="C1254" t="str">
        <x:v>K Olajide</x:v>
      </x:c>
      <x:c r="D1254" t="str">
        <x:v>Permanent</x:v>
      </x:c>
      <x:c r="E1254" t="str">
        <x:v>Thurrock</x:v>
      </x:c>
      <x:c r="F1254" t="str">
        <x:v>Operative Porter</x:v>
      </x:c>
      <x:c r="G1254" t="str">
        <x:v>402144</x:v>
      </x:c>
      <x:c r="H1254" t="str">
        <x:v>Bloomberg</x:v>
      </x:c>
      <x:c r="I1254" s="22" t="n">
        <x:v>8.5</x:v>
      </x:c>
      <x:c r="J1254" t="str">
        <x:v>Worked</x:v>
      </x:c>
      <x:c r="K1254" t="str">
        <x:v>Employee 103434; home branch Thurrock; assigned role Operative Porter | Deployment branch: Thurrock | Actual role: Operative Porter | Jobs: 402144 | Customers: Bloomberg | Actual hours: 8.5; source records: 1</x:v>
      </x:c>
      <x:c r="L1254" t="str">
        <x:v>Include</x:v>
      </x:c>
      <x:c r="M1254"/>
      <x:c r="N1254"/>
    </x:row>
    <x:row r="1255">
      <x:c r="A1255" t="str">
        <x:v>K Olajide|2026-05-17</x:v>
      </x:c>
      <x:c r="B1255" s="888" t="n">
        <x:v>46159</x:v>
      </x:c>
      <x:c r="C1255" t="str">
        <x:v>K Olajide</x:v>
      </x:c>
      <x:c r="D1255" t="str">
        <x:v>Permanent</x:v>
      </x:c>
      <x:c r="E1255" t="str">
        <x:v>Thurrock</x:v>
      </x:c>
      <x:c r="F1255" t="str">
        <x:v>Operative Porter</x:v>
      </x:c>
      <x:c r="G1255" t="str">
        <x:v>402163</x:v>
      </x:c>
      <x:c r="H1255" t="str">
        <x:v>BNP Paribas Limited</x:v>
      </x:c>
      <x:c r="I1255" s="22" t="n">
        <x:v>9.5</x:v>
      </x:c>
      <x:c r="J1255" t="str">
        <x:v>Worked</x:v>
      </x:c>
      <x:c r="K1255" t="str">
        <x:v>Employee 103434; home branch Thurrock; assigned role Operative Porter | Deployment branch: Thurrock | Actual role: Operative Porter | Jobs: 402163 | Customers: BNP Paribas Limited | Actual hours: 9.5; source records: 1</x:v>
      </x:c>
      <x:c r="L1255" t="str">
        <x:v>Include</x:v>
      </x:c>
      <x:c r="M1255"/>
      <x:c r="N1255"/>
    </x:row>
    <x:row r="1256">
      <x:c r="A1256" t="str">
        <x:v>K Olajide|2026-05-18</x:v>
      </x:c>
      <x:c r="B1256" s="888" t="n">
        <x:v>46160</x:v>
      </x:c>
      <x:c r="C1256" t="str">
        <x:v>K Olajide</x:v>
      </x:c>
      <x:c r="D1256" t="str">
        <x:v>Permanent</x:v>
      </x:c>
      <x:c r="E1256" t="str">
        <x:v>Thurrock</x:v>
      </x:c>
      <x:c r="F1256" t="str">
        <x:v>Operative Porter</x:v>
      </x:c>
      <x:c r="G1256" t="str">
        <x:v>402145</x:v>
      </x:c>
      <x:c r="H1256" t="str">
        <x:v>Apple Europe Ltd</x:v>
      </x:c>
      <x:c r="I1256" s="22" t="n">
        <x:v>10.5</x:v>
      </x:c>
      <x:c r="J1256" t="str">
        <x:v>Worked</x:v>
      </x:c>
      <x:c r="K1256" t="str">
        <x:v>Employee 103434; home branch Thurrock; assigned role Operative Porter | Deployment branch: Thurrock | Actual role: Operative Porter | Jobs: 402145 | Customers: Apple Europe Ltd | Actual hours: 10.5; source records: 1</x:v>
      </x:c>
      <x:c r="L1256" t="str">
        <x:v>Include</x:v>
      </x:c>
      <x:c r="M1256"/>
      <x:c r="N1256"/>
    </x:row>
    <x:row r="1257">
      <x:c r="A1257" t="str">
        <x:v>K Olajide|2026-05-19</x:v>
      </x:c>
      <x:c r="B1257" s="888" t="n">
        <x:v>46161</x:v>
      </x:c>
      <x:c r="C1257" t="str">
        <x:v>K Olajide</x:v>
      </x:c>
      <x:c r="D1257" t="str">
        <x:v>Permanent</x:v>
      </x:c>
      <x:c r="E1257" t="str">
        <x:v>Thurrock</x:v>
      </x:c>
      <x:c r="F1257" t="str">
        <x:v>Operative Porter</x:v>
      </x:c>
      <x:c r="G1257" t="str">
        <x:v>402252</x:v>
      </x:c>
      <x:c r="H1257" t="str">
        <x:v>London Metropolitan University</x:v>
      </x:c>
      <x:c r="I1257" s="22" t="n">
        <x:v>7</x:v>
      </x:c>
      <x:c r="J1257" t="str">
        <x:v>Worked</x:v>
      </x:c>
      <x:c r="K1257" t="str">
        <x:v>Employee 103434; home branch Thurrock; assigned role Operative Porter | Deployment branch: Thurrock | Actual role: Operative Porter | Jobs: 402252 | Customers: London Metropolitan University | Actual hours: 7.0; source records: 1</x:v>
      </x:c>
      <x:c r="L1257" t="str">
        <x:v>Include</x:v>
      </x:c>
      <x:c r="M1257"/>
      <x:c r="N1257"/>
    </x:row>
    <x:row r="1258">
      <x:c r="A1258" t="str">
        <x:v>K Olajide|2026-05-20</x:v>
      </x:c>
      <x:c r="B1258" s="888" t="n">
        <x:v>46162</x:v>
      </x:c>
      <x:c r="C1258" t="str">
        <x:v>K Olajide</x:v>
      </x:c>
      <x:c r="D1258" t="str">
        <x:v>Permanent</x:v>
      </x:c>
      <x:c r="E1258" t="str">
        <x:v>Thurrock</x:v>
      </x:c>
      <x:c r="F1258" t="str">
        <x:v>Operative Porter</x:v>
      </x:c>
      <x:c r="G1258" t="str">
        <x:v>400315</x:v>
      </x:c>
      <x:c r="H1258" t="str">
        <x:v>Accenture UK Ltd</x:v>
      </x:c>
      <x:c r="I1258" s="22" t="n">
        <x:v>8.5</x:v>
      </x:c>
      <x:c r="J1258" t="str">
        <x:v>Worked</x:v>
      </x:c>
      <x:c r="K1258" t="str">
        <x:v>Employee 103434; home branch Thurrock; assigned role Operative Porter | Deployment branch: Thurrock | Actual role: Operative Porter | Jobs: 400315 | Customers: Accenture UK Ltd | Actual hours: 8.5; source records: 1</x:v>
      </x:c>
      <x:c r="L1258" t="str">
        <x:v>Include</x:v>
      </x:c>
      <x:c r="M1258"/>
      <x:c r="N1258"/>
    </x:row>
    <x:row r="1259">
      <x:c r="A1259" t="str">
        <x:v>K Olajide|2026-05-21</x:v>
      </x:c>
      <x:c r="B1259" s="888" t="n">
        <x:v>46163</x:v>
      </x:c>
      <x:c r="C1259" t="str">
        <x:v>K Olajide</x:v>
      </x:c>
      <x:c r="D1259" t="str">
        <x:v>Permanent</x:v>
      </x:c>
      <x:c r="E1259" t="str">
        <x:v>Thurrock</x:v>
      </x:c>
      <x:c r="F1259" t="str">
        <x:v>Operative Porter</x:v>
      </x:c>
      <x:c r="G1259" t="str">
        <x:v>400262</x:v>
      </x:c>
      <x:c r="H1259" t="str">
        <x:v>Apple Europe Limited</x:v>
      </x:c>
      <x:c r="I1259" s="22" t="n">
        <x:v>11.5</x:v>
      </x:c>
      <x:c r="J1259" t="str">
        <x:v>Worked</x:v>
      </x:c>
      <x:c r="K1259" t="str">
        <x:v>Employee 103434; home branch Thurrock; assigned role Operative Porter | Deployment branch: Thurrock | Actual role: Operative Porter | Jobs: 400262 | Customers: Apple Europe Limited | Actual hours: 11.5; source records: 1</x:v>
      </x:c>
      <x:c r="L1259" t="str">
        <x:v>Include</x:v>
      </x:c>
      <x:c r="M1259"/>
      <x:c r="N1259"/>
    </x:row>
    <x:row r="1260">
      <x:c r="A1260" t="str">
        <x:v>K Olajide|2026-05-22</x:v>
      </x:c>
      <x:c r="B1260" s="888" t="n">
        <x:v>46164</x:v>
      </x:c>
      <x:c r="C1260" t="str">
        <x:v>K Olajide</x:v>
      </x:c>
      <x:c r="D1260" t="str">
        <x:v>Permanent</x:v>
      </x:c>
      <x:c r="E1260" t="str">
        <x:v>Thurrock</x:v>
      </x:c>
      <x:c r="F1260" t="str">
        <x:v>Operative Porter</x:v>
      </x:c>
      <x:c r="G1260" t="str">
        <x:v>400262</x:v>
      </x:c>
      <x:c r="H1260" t="str">
        <x:v>Apple Europe Limited</x:v>
      </x:c>
      <x:c r="I1260" s="22" t="n">
        <x:v>11.5</x:v>
      </x:c>
      <x:c r="J1260" t="str">
        <x:v>Worked</x:v>
      </x:c>
      <x:c r="K1260" t="str">
        <x:v>Employee 103434; home branch Thurrock; assigned role Operative Porter | Deployment branch: Thurrock | Actual role: Operative Porter | Jobs: 400262 | Customers: Apple Europe Limited | Actual hours: 11.5; source records: 1</x:v>
      </x:c>
      <x:c r="L1260" t="str">
        <x:v>Include</x:v>
      </x:c>
      <x:c r="M1260"/>
      <x:c r="N1260"/>
    </x:row>
    <x:row r="1261">
      <x:c r="A1261" t="str">
        <x:v>K Olajide|2026-05-23</x:v>
      </x:c>
      <x:c r="B1261" s="888" t="n">
        <x:v>46165</x:v>
      </x:c>
      <x:c r="C1261" t="str">
        <x:v>K Olajide</x:v>
      </x:c>
      <x:c r="D1261" t="str">
        <x:v>Permanent</x:v>
      </x:c>
      <x:c r="E1261" t="str">
        <x:v>Thurrock</x:v>
      </x:c>
      <x:c r="F1261" t="str">
        <x:v>Operative Porter</x:v>
      </x:c>
      <x:c r="G1261" t="str">
        <x:v>402158</x:v>
      </x:c>
      <x:c r="H1261" t="str">
        <x:v>Societe Generale</x:v>
      </x:c>
      <x:c r="I1261" s="22" t="n">
        <x:v>8.5</x:v>
      </x:c>
      <x:c r="J1261" t="str">
        <x:v>Worked</x:v>
      </x:c>
      <x:c r="K1261" t="str">
        <x:v>Employee 103434; home branch Thurrock; assigned role Operative Porter | Deployment branch: Thurrock | Actual role: Operative Porter | Jobs: 402158 | Customers: Societe Generale | Actual hours: 8.5; source records: 1</x:v>
      </x:c>
      <x:c r="L1261" t="str">
        <x:v>Include</x:v>
      </x:c>
      <x:c r="M1261"/>
      <x:c r="N1261"/>
    </x:row>
    <x:row r="1262">
      <x:c r="A1262" t="str">
        <x:v>K Olajide|2026-05-26</x:v>
      </x:c>
      <x:c r="B1262" s="888" t="n">
        <x:v>46168</x:v>
      </x:c>
      <x:c r="C1262" t="str">
        <x:v>K Olajide</x:v>
      </x:c>
      <x:c r="D1262" t="str">
        <x:v>Permanent</x:v>
      </x:c>
      <x:c r="E1262" t="str">
        <x:v>Thurrock</x:v>
      </x:c>
      <x:c r="F1262" t="str">
        <x:v>Operative Porter</x:v>
      </x:c>
      <x:c r="G1262" t="str">
        <x:v>402158</x:v>
      </x:c>
      <x:c r="H1262" t="str">
        <x:v>Societe Generale</x:v>
      </x:c>
      <x:c r="I1262" s="22" t="n">
        <x:v>8.5</x:v>
      </x:c>
      <x:c r="J1262" t="str">
        <x:v>Worked</x:v>
      </x:c>
      <x:c r="K1262" t="str">
        <x:v>Employee 103434; home branch Thurrock; assigned role Operative Porter | Deployment branch: Thurrock | Actual role: Operative Porter | Jobs: 402158 | Customers: Societe Generale | Actual hours: 8.5; source records: 1</x:v>
      </x:c>
      <x:c r="L1262" t="str">
        <x:v>Include</x:v>
      </x:c>
      <x:c r="M1262"/>
      <x:c r="N1262"/>
    </x:row>
    <x:row r="1263">
      <x:c r="A1263" t="str">
        <x:v>K Olajide|2026-05-27</x:v>
      </x:c>
      <x:c r="B1263" s="888" t="n">
        <x:v>46169</x:v>
      </x:c>
      <x:c r="C1263" t="str">
        <x:v>K Olajide</x:v>
      </x:c>
      <x:c r="D1263" t="str">
        <x:v>Permanent</x:v>
      </x:c>
      <x:c r="E1263" t="str">
        <x:v>Thurrock</x:v>
      </x:c>
      <x:c r="F1263" t="str">
        <x:v>Operative Porter</x:v>
      </x:c>
      <x:c r="G1263" t="str">
        <x:v>400262</x:v>
      </x:c>
      <x:c r="H1263" t="str">
        <x:v>Apple Europe Limited</x:v>
      </x:c>
      <x:c r="I1263" s="22" t="n">
        <x:v>11.5</x:v>
      </x:c>
      <x:c r="J1263" t="str">
        <x:v>Worked</x:v>
      </x:c>
      <x:c r="K1263" t="str">
        <x:v>Employee 103434; home branch Thurrock; assigned role Operative Porter | Deployment branch: Thurrock | Actual role: Operative Porter | Jobs: 400262 | Customers: Apple Europe Limited | Actual hours: 11.5; source records: 1</x:v>
      </x:c>
      <x:c r="L1263" t="str">
        <x:v>Include</x:v>
      </x:c>
      <x:c r="M1263"/>
      <x:c r="N1263"/>
    </x:row>
    <x:row r="1264">
      <x:c r="A1264" t="str">
        <x:v>K Olajide|2026-05-28</x:v>
      </x:c>
      <x:c r="B1264" s="888" t="n">
        <x:v>46170</x:v>
      </x:c>
      <x:c r="C1264" t="str">
        <x:v>K Olajide</x:v>
      </x:c>
      <x:c r="D1264" t="str">
        <x:v>Permanent</x:v>
      </x:c>
      <x:c r="E1264" t="str">
        <x:v>Thurrock</x:v>
      </x:c>
      <x:c r="F1264" t="str">
        <x:v>Operative Porter</x:v>
      </x:c>
      <x:c r="G1264" t="str">
        <x:v>400262</x:v>
      </x:c>
      <x:c r="H1264" t="str">
        <x:v>Apple Europe Limited</x:v>
      </x:c>
      <x:c r="I1264" s="22" t="n">
        <x:v>11.5</x:v>
      </x:c>
      <x:c r="J1264" t="str">
        <x:v>Worked</x:v>
      </x:c>
      <x:c r="K1264" t="str">
        <x:v>Employee 103434; home branch Thurrock; assigned role Operative Porter | Deployment branch: Thurrock | Actual role: Operative Porter | Jobs: 400262 | Customers: Apple Europe Limited | Actual hours: 11.5; source records: 1</x:v>
      </x:c>
      <x:c r="L1264" t="str">
        <x:v>Include</x:v>
      </x:c>
      <x:c r="M1264"/>
      <x:c r="N1264"/>
    </x:row>
    <x:row r="1265">
      <x:c r="A1265" t="str">
        <x:v>K Olajide|2026-05-29</x:v>
      </x:c>
      <x:c r="B1265" s="888" t="n">
        <x:v>46171</x:v>
      </x:c>
      <x:c r="C1265" t="str">
        <x:v>K Olajide</x:v>
      </x:c>
      <x:c r="D1265" t="str">
        <x:v>Permanent</x:v>
      </x:c>
      <x:c r="E1265" t="str">
        <x:v>Thurrock</x:v>
      </x:c>
      <x:c r="F1265" t="str">
        <x:v>Operative Porter</x:v>
      </x:c>
      <x:c r="G1265" t="str">
        <x:v>400262</x:v>
      </x:c>
      <x:c r="H1265" t="str">
        <x:v>Apple Europe Limited</x:v>
      </x:c>
      <x:c r="I1265" s="22" t="n">
        <x:v>11.5</x:v>
      </x:c>
      <x:c r="J1265" t="str">
        <x:v>Worked</x:v>
      </x:c>
      <x:c r="K1265" t="str">
        <x:v>Employee 103434; home branch Thurrock; assigned role Operative Porter | Deployment branch: Thurrock | Actual role: Operative Porter | Jobs: 400262 | Customers: Apple Europe Limited | Actual hours: 11.5; source records: 1</x:v>
      </x:c>
      <x:c r="L1265" t="str">
        <x:v>Include</x:v>
      </x:c>
      <x:c r="M1265"/>
      <x:c r="N1265"/>
    </x:row>
    <x:row r="1266">
      <x:c r="A1266" t="str">
        <x:v>K Stappard|2026-05-01</x:v>
      </x:c>
      <x:c r="B1266" s="888" t="n">
        <x:v>46143</x:v>
      </x:c>
      <x:c r="C1266" t="str">
        <x:v>K Stappard</x:v>
      </x:c>
      <x:c r="D1266" t="str">
        <x:v>Permanent</x:v>
      </x:c>
      <x:c r="E1266" t="str">
        <x:v>Thurrock</x:v>
      </x:c>
      <x:c r="F1266" t="str">
        <x:v>Operative Porter</x:v>
      </x:c>
      <x:c r="G1266"/>
      <x:c r="H1266"/>
      <x:c r="I1266" s="22" t="n">
        <x:v>0</x:v>
      </x:c>
      <x:c r="J1266" t="str">
        <x:v>Annual leave</x:v>
      </x:c>
      <x:c r="K1266" t="str">
        <x:v>Employee 103617; home branch Thurrock; assigned role Operative Porter | Leave: Annual Leave (Hours) | Leave calendar basis: Variable-pattern period</x:v>
      </x:c>
      <x:c r="L1266" t="str">
        <x:v>Include</x:v>
      </x:c>
      <x:c r="M1266"/>
      <x:c r="N1266"/>
    </x:row>
    <x:row r="1267">
      <x:c r="A1267" t="str">
        <x:v>K Stappard|2026-05-04</x:v>
      </x:c>
      <x:c r="B1267" s="888" t="n">
        <x:v>46146</x:v>
      </x:c>
      <x:c r="C1267" t="str">
        <x:v>K Stappard</x:v>
      </x:c>
      <x:c r="D1267" t="str">
        <x:v>Permanent</x:v>
      </x:c>
      <x:c r="E1267" t="str">
        <x:v>Thurrock</x:v>
      </x:c>
      <x:c r="F1267" t="str">
        <x:v>Operative Porter</x:v>
      </x:c>
      <x:c r="G1267"/>
      <x:c r="H1267"/>
      <x:c r="I1267" s="22" t="n">
        <x:v>0</x:v>
      </x:c>
      <x:c r="J1267" t="str">
        <x:v>Annual leave</x:v>
      </x:c>
      <x:c r="K1267" t="str">
        <x:v>Employee 103617; home branch Thurrock; assigned role Operative Porter | Leave: Annual Leave (Hours) | Leave calendar basis: Variable-pattern period</x:v>
      </x:c>
      <x:c r="L1267" t="str">
        <x:v>Include</x:v>
      </x:c>
      <x:c r="M1267"/>
      <x:c r="N1267"/>
    </x:row>
    <x:row r="1268">
      <x:c r="A1268" t="str">
        <x:v>K Stappard|2026-05-05</x:v>
      </x:c>
      <x:c r="B1268" s="888" t="n">
        <x:v>46147</x:v>
      </x:c>
      <x:c r="C1268" t="str">
        <x:v>K Stappard</x:v>
      </x:c>
      <x:c r="D1268" t="str">
        <x:v>Permanent</x:v>
      </x:c>
      <x:c r="E1268" t="str">
        <x:v>Thurrock</x:v>
      </x:c>
      <x:c r="F1268" t="str">
        <x:v>Operative Porter</x:v>
      </x:c>
      <x:c r="G1268" t="str">
        <x:v>400315</x:v>
      </x:c>
      <x:c r="H1268" t="str">
        <x:v>Accenture UK Ltd</x:v>
      </x:c>
      <x:c r="I1268" s="22" t="n">
        <x:v>10.5</x:v>
      </x:c>
      <x:c r="J1268" t="str">
        <x:v>Worked</x:v>
      </x:c>
      <x:c r="K1268" t="str">
        <x:v>Employee 103617; home branch Thurrock; assigned role Operative Porter | Deployment branch: Thurrock | Actual role: Operative Skilled | Jobs: 400315 | Customers: Accenture UK Ltd | Actual hours: 10.5; source records: 1</x:v>
      </x:c>
      <x:c r="L1268" t="str">
        <x:v>Include</x:v>
      </x:c>
      <x:c r="M1268"/>
      <x:c r="N1268"/>
    </x:row>
    <x:row r="1269">
      <x:c r="A1269" t="str">
        <x:v>K Stappard|2026-05-06</x:v>
      </x:c>
      <x:c r="B1269" s="888" t="n">
        <x:v>46148</x:v>
      </x:c>
      <x:c r="C1269" t="str">
        <x:v>K Stappard</x:v>
      </x:c>
      <x:c r="D1269" t="str">
        <x:v>Permanent</x:v>
      </x:c>
      <x:c r="E1269" t="str">
        <x:v>Thurrock</x:v>
      </x:c>
      <x:c r="F1269" t="str">
        <x:v>Operative Porter</x:v>
      </x:c>
      <x:c r="G1269" t="str">
        <x:v>400315</x:v>
      </x:c>
      <x:c r="H1269" t="str">
        <x:v>Accenture UK Ltd</x:v>
      </x:c>
      <x:c r="I1269" s="22" t="n">
        <x:v>10.5</x:v>
      </x:c>
      <x:c r="J1269" t="str">
        <x:v>Worked</x:v>
      </x:c>
      <x:c r="K1269" t="str">
        <x:v>Employee 103617; home branch Thurrock; assigned role Operative Porter | Deployment branch: Thurrock | Actual role: Operative Skilled | Jobs: 400315 | Customers: Accenture UK Ltd | Actual hours: 10.5; source records: 1</x:v>
      </x:c>
      <x:c r="L1269" t="str">
        <x:v>Include</x:v>
      </x:c>
      <x:c r="M1269"/>
      <x:c r="N1269"/>
    </x:row>
    <x:row r="1270">
      <x:c r="A1270" t="str">
        <x:v>K Stappard|2026-05-07</x:v>
      </x:c>
      <x:c r="B1270" s="888" t="n">
        <x:v>46149</x:v>
      </x:c>
      <x:c r="C1270" t="str">
        <x:v>K Stappard</x:v>
      </x:c>
      <x:c r="D1270" t="str">
        <x:v>Permanent</x:v>
      </x:c>
      <x:c r="E1270" t="str">
        <x:v>Thurrock</x:v>
      </x:c>
      <x:c r="F1270" t="str">
        <x:v>Operative Porter</x:v>
      </x:c>
      <x:c r="G1270" t="str">
        <x:v>400315</x:v>
      </x:c>
      <x:c r="H1270" t="str">
        <x:v>Accenture UK Ltd</x:v>
      </x:c>
      <x:c r="I1270" s="22" t="n">
        <x:v>10.5</x:v>
      </x:c>
      <x:c r="J1270" t="str">
        <x:v>Worked</x:v>
      </x:c>
      <x:c r="K1270" t="str">
        <x:v>Employee 103617; home branch Thurrock; assigned role Operative Porter | Deployment branch: Thurrock | Actual role: Operative Skilled | Jobs: 400315 | Customers: Accenture UK Ltd | Actual hours: 10.5; source records: 1</x:v>
      </x:c>
      <x:c r="L1270" t="str">
        <x:v>Include</x:v>
      </x:c>
      <x:c r="M1270"/>
      <x:c r="N1270"/>
    </x:row>
    <x:row r="1271">
      <x:c r="A1271" t="str">
        <x:v>K Stappard|2026-05-08</x:v>
      </x:c>
      <x:c r="B1271" s="888" t="n">
        <x:v>46150</x:v>
      </x:c>
      <x:c r="C1271" t="str">
        <x:v>K Stappard</x:v>
      </x:c>
      <x:c r="D1271" t="str">
        <x:v>Permanent</x:v>
      </x:c>
      <x:c r="E1271" t="str">
        <x:v>Thurrock</x:v>
      </x:c>
      <x:c r="F1271" t="str">
        <x:v>Operative Porter</x:v>
      </x:c>
      <x:c r="G1271" t="str">
        <x:v>400315</x:v>
      </x:c>
      <x:c r="H1271" t="str">
        <x:v>Accenture UK Ltd</x:v>
      </x:c>
      <x:c r="I1271" s="22" t="n">
        <x:v>10.5</x:v>
      </x:c>
      <x:c r="J1271" t="str">
        <x:v>Worked</x:v>
      </x:c>
      <x:c r="K1271" t="str">
        <x:v>Employee 103617; home branch Thurrock; assigned role Operative Porter | Deployment branch: Thurrock | Actual role: Operative Porter | Jobs: 400315 | Customers: Accenture UK Ltd | Actual hours: 10.5; source records: 1</x:v>
      </x:c>
      <x:c r="L1271" t="str">
        <x:v>Include</x:v>
      </x:c>
      <x:c r="M1271"/>
      <x:c r="N1271"/>
    </x:row>
    <x:row r="1272">
      <x:c r="A1272" t="str">
        <x:v>K Stappard|2026-05-11</x:v>
      </x:c>
      <x:c r="B1272" s="888" t="n">
        <x:v>46153</x:v>
      </x:c>
      <x:c r="C1272" t="str">
        <x:v>K Stappard</x:v>
      </x:c>
      <x:c r="D1272" t="str">
        <x:v>Permanent</x:v>
      </x:c>
      <x:c r="E1272" t="str">
        <x:v>Thurrock</x:v>
      </x:c>
      <x:c r="F1272" t="str">
        <x:v>Operative Porter</x:v>
      </x:c>
      <x:c r="G1272" t="str">
        <x:v>384855B</x:v>
      </x:c>
      <x:c r="H1272" t="str">
        <x:v>Royal Borough of Greenwich (Elections 2026)</x:v>
      </x:c>
      <x:c r="I1272" s="22" t="n">
        <x:v>8.5</x:v>
      </x:c>
      <x:c r="J1272" t="str">
        <x:v>Worked</x:v>
      </x:c>
      <x:c r="K1272" t="str">
        <x:v>Employee 103617; home branch Thurrock; assigned role Operative Porter | Deployment branch: Croydon | Actual role: Operative Porter | Jobs: 384855B | Customers: Royal Borough of Greenwich (Elections 2026) | Actual hours: 8.5; source records: 1</x:v>
      </x:c>
      <x:c r="L1272" t="str">
        <x:v>Include</x:v>
      </x:c>
      <x:c r="M1272"/>
      <x:c r="N1272"/>
    </x:row>
    <x:row r="1273">
      <x:c r="A1273" t="str">
        <x:v>K Stappard|2026-05-12</x:v>
      </x:c>
      <x:c r="B1273" s="888" t="n">
        <x:v>46154</x:v>
      </x:c>
      <x:c r="C1273" t="str">
        <x:v>K Stappard</x:v>
      </x:c>
      <x:c r="D1273" t="str">
        <x:v>Permanent</x:v>
      </x:c>
      <x:c r="E1273" t="str">
        <x:v>Thurrock</x:v>
      </x:c>
      <x:c r="F1273" t="str">
        <x:v>Operative Porter</x:v>
      </x:c>
      <x:c r="G1273"/>
      <x:c r="H1273"/>
      <x:c r="I1273" s="22" t="n">
        <x:v>0</x:v>
      </x:c>
      <x:c r="J1273" t="str">
        <x:v>Annual leave</x:v>
      </x:c>
      <x:c r="K1273" t="str">
        <x:v>Employee 103617; home branch Thurrock; assigned role Operative Porter | Leave: Annual Leave (Hours) | Leave calendar basis: Variable-pattern period</x:v>
      </x:c>
      <x:c r="L1273" t="str">
        <x:v>Include</x:v>
      </x:c>
      <x:c r="M1273"/>
      <x:c r="N1273"/>
    </x:row>
    <x:row r="1274">
      <x:c r="A1274" t="str">
        <x:v>K Stappard|2026-05-13</x:v>
      </x:c>
      <x:c r="B1274" s="888" t="n">
        <x:v>46155</x:v>
      </x:c>
      <x:c r="C1274" t="str">
        <x:v>K Stappard</x:v>
      </x:c>
      <x:c r="D1274" t="str">
        <x:v>Permanent</x:v>
      </x:c>
      <x:c r="E1274" t="str">
        <x:v>Thurrock</x:v>
      </x:c>
      <x:c r="F1274" t="str">
        <x:v>Operative Porter</x:v>
      </x:c>
      <x:c r="G1274" t="str">
        <x:v>400938</x:v>
      </x:c>
      <x:c r="H1274" t="str">
        <x:v>Knotel UK Ltd</x:v>
      </x:c>
      <x:c r="I1274" s="22" t="n">
        <x:v>8.75</x:v>
      </x:c>
      <x:c r="J1274" t="str">
        <x:v>Worked</x:v>
      </x:c>
      <x:c r="K1274" t="str">
        <x:v>Employee 103617; home branch Thurrock; assigned role Operative Porter | Deployment branch: Thurrock | Actual role: Operative Porter | Jobs: 400938 | Customers: Knotel UK Ltd | Actual hours: 8.8; source records: 1</x:v>
      </x:c>
      <x:c r="L1274" t="str">
        <x:v>Include</x:v>
      </x:c>
      <x:c r="M1274"/>
      <x:c r="N1274"/>
    </x:row>
    <x:row r="1275">
      <x:c r="A1275" t="str">
        <x:v>K Stappard|2026-05-14</x:v>
      </x:c>
      <x:c r="B1275" s="888" t="n">
        <x:v>46156</x:v>
      </x:c>
      <x:c r="C1275" t="str">
        <x:v>K Stappard</x:v>
      </x:c>
      <x:c r="D1275" t="str">
        <x:v>Permanent</x:v>
      </x:c>
      <x:c r="E1275" t="str">
        <x:v>Thurrock</x:v>
      </x:c>
      <x:c r="F1275" t="str">
        <x:v>Operative Porter</x:v>
      </x:c>
      <x:c r="G1275" t="str">
        <x:v>402123</x:v>
      </x:c>
      <x:c r="H1275" t="str">
        <x:v>University of Hertfordshire</x:v>
      </x:c>
      <x:c r="I1275" s="22" t="n">
        <x:v>6.5</x:v>
      </x:c>
      <x:c r="J1275" t="str">
        <x:v>Worked</x:v>
      </x:c>
      <x:c r="K1275" t="str">
        <x:v>Employee 103617; home branch Thurrock; assigned role Operative Porter | Deployment branch: Thurrock | Actual role: Operative Porter | Jobs: 402123 | Customers: University of Hertfordshire | Actual hours: 6.5; source records: 1</x:v>
      </x:c>
      <x:c r="L1275" t="str">
        <x:v>Include</x:v>
      </x:c>
      <x:c r="M1275"/>
      <x:c r="N1275"/>
    </x:row>
    <x:row r="1276">
      <x:c r="A1276" t="str">
        <x:v>K Stappard|2026-05-15</x:v>
      </x:c>
      <x:c r="B1276" s="888" t="n">
        <x:v>46157</x:v>
      </x:c>
      <x:c r="C1276" t="str">
        <x:v>K Stappard</x:v>
      </x:c>
      <x:c r="D1276" t="str">
        <x:v>Permanent</x:v>
      </x:c>
      <x:c r="E1276" t="str">
        <x:v>Thurrock</x:v>
      </x:c>
      <x:c r="F1276" t="str">
        <x:v>Operative Porter</x:v>
      </x:c>
      <x:c r="G1276" t="str">
        <x:v>402179</x:v>
      </x:c>
      <x:c r="H1276" t="str">
        <x:v>Knotel UK Ltd</x:v>
      </x:c>
      <x:c r="I1276" s="22" t="n">
        <x:v>8.5</x:v>
      </x:c>
      <x:c r="J1276" t="str">
        <x:v>Worked</x:v>
      </x:c>
      <x:c r="K1276" t="str">
        <x:v>Employee 103617; home branch Thurrock; assigned role Operative Porter | Deployment branch: Thurrock | Actual role: Operative Porter | Jobs: 402179 | Customers: Knotel UK Ltd | Actual hours: 8.5; source records: 1</x:v>
      </x:c>
      <x:c r="L1276" t="str">
        <x:v>Include</x:v>
      </x:c>
      <x:c r="M1276"/>
      <x:c r="N1276"/>
    </x:row>
    <x:row r="1277">
      <x:c r="A1277" t="str">
        <x:v>K Stappard|2026-05-18</x:v>
      </x:c>
      <x:c r="B1277" s="888" t="n">
        <x:v>46160</x:v>
      </x:c>
      <x:c r="C1277" t="str">
        <x:v>K Stappard</x:v>
      </x:c>
      <x:c r="D1277" t="str">
        <x:v>Permanent</x:v>
      </x:c>
      <x:c r="E1277" t="str">
        <x:v>Thurrock</x:v>
      </x:c>
      <x:c r="F1277" t="str">
        <x:v>Operative Porter</x:v>
      </x:c>
      <x:c r="G1277" t="str">
        <x:v>400315</x:v>
      </x:c>
      <x:c r="H1277" t="str">
        <x:v>Accenture UK Ltd</x:v>
      </x:c>
      <x:c r="I1277" s="22" t="n">
        <x:v>8.5</x:v>
      </x:c>
      <x:c r="J1277" t="str">
        <x:v>Worked</x:v>
      </x:c>
      <x:c r="K1277" t="str">
        <x:v>Employee 103617; home branch Thurrock; assigned role Operative Porter | Deployment branch: Thurrock | Actual role: Operative Porter | Jobs: 400315 | Customers: Accenture UK Ltd | Actual hours: 8.5; source records: 1</x:v>
      </x:c>
      <x:c r="L1277" t="str">
        <x:v>Include</x:v>
      </x:c>
      <x:c r="M1277"/>
      <x:c r="N1277"/>
    </x:row>
    <x:row r="1278">
      <x:c r="A1278" t="str">
        <x:v>K Stappard|2026-05-19</x:v>
      </x:c>
      <x:c r="B1278" s="888" t="n">
        <x:v>46161</x:v>
      </x:c>
      <x:c r="C1278" t="str">
        <x:v>K Stappard</x:v>
      </x:c>
      <x:c r="D1278" t="str">
        <x:v>Permanent</x:v>
      </x:c>
      <x:c r="E1278" t="str">
        <x:v>Thurrock</x:v>
      </x:c>
      <x:c r="F1278" t="str">
        <x:v>Operative Porter</x:v>
      </x:c>
      <x:c r="G1278" t="str">
        <x:v>402308</x:v>
      </x:c>
      <x:c r="H1278" t="str">
        <x:v>London Metropolitan University</x:v>
      </x:c>
      <x:c r="I1278" s="22" t="n">
        <x:v>8</x:v>
      </x:c>
      <x:c r="J1278" t="str">
        <x:v>Worked</x:v>
      </x:c>
      <x:c r="K1278" t="str">
        <x:v>Employee 103617; home branch Thurrock; assigned role Operative Porter | Deployment branch: Thurrock | Actual role: Operative Porter | Jobs: 402308 | Customers: London Metropolitan University | Actual hours: 8.0; source records: 1</x:v>
      </x:c>
      <x:c r="L1278" t="str">
        <x:v>Include</x:v>
      </x:c>
      <x:c r="M1278"/>
      <x:c r="N1278"/>
    </x:row>
    <x:row r="1279">
      <x:c r="A1279" t="str">
        <x:v>K Stappard|2026-05-20</x:v>
      </x:c>
      <x:c r="B1279" s="888" t="n">
        <x:v>46162</x:v>
      </x:c>
      <x:c r="C1279" t="str">
        <x:v>K Stappard</x:v>
      </x:c>
      <x:c r="D1279" t="str">
        <x:v>Permanent</x:v>
      </x:c>
      <x:c r="E1279" t="str">
        <x:v>Thurrock</x:v>
      </x:c>
      <x:c r="F1279" t="str">
        <x:v>Operative Porter</x:v>
      </x:c>
      <x:c r="G1279" t="str">
        <x:v>400315</x:v>
      </x:c>
      <x:c r="H1279" t="str">
        <x:v>Accenture UK Ltd</x:v>
      </x:c>
      <x:c r="I1279" s="22" t="n">
        <x:v>8.5</x:v>
      </x:c>
      <x:c r="J1279" t="str">
        <x:v>Worked</x:v>
      </x:c>
      <x:c r="K1279" t="str">
        <x:v>Employee 103617; home branch Thurrock; assigned role Operative Porter | Deployment branch: Thurrock | Actual role: Operative Porter | Jobs: 400315 | Customers: Accenture UK Ltd | Actual hours: 8.5; source records: 1</x:v>
      </x:c>
      <x:c r="L1279" t="str">
        <x:v>Include</x:v>
      </x:c>
      <x:c r="M1279"/>
      <x:c r="N1279"/>
    </x:row>
    <x:row r="1280">
      <x:c r="A1280" t="str">
        <x:v>K Stappard|2026-05-21</x:v>
      </x:c>
      <x:c r="B1280" s="888" t="n">
        <x:v>46163</x:v>
      </x:c>
      <x:c r="C1280" t="str">
        <x:v>K Stappard</x:v>
      </x:c>
      <x:c r="D1280" t="str">
        <x:v>Permanent</x:v>
      </x:c>
      <x:c r="E1280" t="str">
        <x:v>Thurrock</x:v>
      </x:c>
      <x:c r="F1280" t="str">
        <x:v>Operative Porter</x:v>
      </x:c>
      <x:c r="G1280" t="str">
        <x:v>402311</x:v>
      </x:c>
      <x:c r="H1280" t="str">
        <x:v>London Metropolitan University</x:v>
      </x:c>
      <x:c r="I1280" s="22" t="n">
        <x:v>8.5</x:v>
      </x:c>
      <x:c r="J1280" t="str">
        <x:v>Worked</x:v>
      </x:c>
      <x:c r="K1280" t="str">
        <x:v>Employee 103617; home branch Thurrock; assigned role Operative Porter | Deployment branch: Thurrock | Actual role: Operative Porter | Jobs: 402311 | Customers: London Metropolitan University | Actual hours: 8.5; source records: 1</x:v>
      </x:c>
      <x:c r="L1280" t="str">
        <x:v>Include</x:v>
      </x:c>
      <x:c r="M1280"/>
      <x:c r="N1280"/>
    </x:row>
    <x:row r="1281">
      <x:c r="A1281" t="str">
        <x:v>K Stappard|2026-05-22</x:v>
      </x:c>
      <x:c r="B1281" s="888" t="n">
        <x:v>46164</x:v>
      </x:c>
      <x:c r="C1281" t="str">
        <x:v>K Stappard</x:v>
      </x:c>
      <x:c r="D1281" t="str">
        <x:v>Permanent</x:v>
      </x:c>
      <x:c r="E1281" t="str">
        <x:v>Thurrock</x:v>
      </x:c>
      <x:c r="F1281" t="str">
        <x:v>Operative Porter</x:v>
      </x:c>
      <x:c r="G1281" t="str">
        <x:v>401504</x:v>
      </x:c>
      <x:c r="H1281" t="str">
        <x:v>FSCS</x:v>
      </x:c>
      <x:c r="I1281" s="22" t="n">
        <x:v>8</x:v>
      </x:c>
      <x:c r="J1281" t="str">
        <x:v>Worked</x:v>
      </x:c>
      <x:c r="K1281" t="str">
        <x:v>Employee 103617; home branch Thurrock; assigned role Operative Porter | Deployment branch: Thurrock | Actual role: Operative Porter | Jobs: 401504 | Customers: FSCS | Actual hours: 8.0; source records: 1</x:v>
      </x:c>
      <x:c r="L1281" t="str">
        <x:v>Include</x:v>
      </x:c>
      <x:c r="M1281"/>
      <x:c r="N1281"/>
    </x:row>
    <x:row r="1282">
      <x:c r="A1282" t="str">
        <x:v>K Stappard|2026-05-26</x:v>
      </x:c>
      <x:c r="B1282" s="888" t="n">
        <x:v>46168</x:v>
      </x:c>
      <x:c r="C1282" t="str">
        <x:v>K Stappard</x:v>
      </x:c>
      <x:c r="D1282" t="str">
        <x:v>Permanent</x:v>
      </x:c>
      <x:c r="E1282" t="str">
        <x:v>Thurrock</x:v>
      </x:c>
      <x:c r="F1282" t="str">
        <x:v>Operative Porter</x:v>
      </x:c>
      <x:c r="G1282" t="str">
        <x:v>401504</x:v>
      </x:c>
      <x:c r="H1282" t="str">
        <x:v>FSCS</x:v>
      </x:c>
      <x:c r="I1282" s="22" t="n">
        <x:v>8.5</x:v>
      </x:c>
      <x:c r="J1282" t="str">
        <x:v>Worked</x:v>
      </x:c>
      <x:c r="K1282" t="str">
        <x:v>Employee 103617; home branch Thurrock; assigned role Operative Porter | Deployment branch: Thurrock | Actual role: Operative Porter | Jobs: 401504 | Customers: FSCS | Actual hours: 8.5; source records: 1</x:v>
      </x:c>
      <x:c r="L1282" t="str">
        <x:v>Include</x:v>
      </x:c>
      <x:c r="M1282"/>
      <x:c r="N1282"/>
    </x:row>
    <x:row r="1283">
      <x:c r="A1283" t="str">
        <x:v>K Stappard|2026-05-27</x:v>
      </x:c>
      <x:c r="B1283" s="888" t="n">
        <x:v>46169</x:v>
      </x:c>
      <x:c r="C1283" t="str">
        <x:v>K Stappard</x:v>
      </x:c>
      <x:c r="D1283" t="str">
        <x:v>Permanent</x:v>
      </x:c>
      <x:c r="E1283" t="str">
        <x:v>Thurrock</x:v>
      </x:c>
      <x:c r="F1283" t="str">
        <x:v>Operative Porter</x:v>
      </x:c>
      <x:c r="G1283" t="str">
        <x:v>401504</x:v>
      </x:c>
      <x:c r="H1283" t="str">
        <x:v>FSCS</x:v>
      </x:c>
      <x:c r="I1283" s="22" t="n">
        <x:v>8</x:v>
      </x:c>
      <x:c r="J1283" t="str">
        <x:v>Worked</x:v>
      </x:c>
      <x:c r="K1283" t="str">
        <x:v>Employee 103617; home branch Thurrock; assigned role Operative Porter | Deployment branch: Thurrock | Actual role: Operative Porter | Jobs: 401504 | Customers: FSCS | Actual hours: 8.0; source records: 1</x:v>
      </x:c>
      <x:c r="L1283" t="str">
        <x:v>Include</x:v>
      </x:c>
      <x:c r="M1283"/>
      <x:c r="N1283"/>
    </x:row>
    <x:row r="1284">
      <x:c r="A1284" t="str">
        <x:v>K Stappard|2026-05-28</x:v>
      </x:c>
      <x:c r="B1284" s="888" t="n">
        <x:v>46170</x:v>
      </x:c>
      <x:c r="C1284" t="str">
        <x:v>K Stappard</x:v>
      </x:c>
      <x:c r="D1284" t="str">
        <x:v>Permanent</x:v>
      </x:c>
      <x:c r="E1284" t="str">
        <x:v>Thurrock</x:v>
      </x:c>
      <x:c r="F1284" t="str">
        <x:v>Operative Porter</x:v>
      </x:c>
      <x:c r="G1284" t="str">
        <x:v>400315</x:v>
      </x:c>
      <x:c r="H1284" t="str">
        <x:v>Accenture UK Ltd</x:v>
      </x:c>
      <x:c r="I1284" s="22" t="n">
        <x:v>7.5</x:v>
      </x:c>
      <x:c r="J1284" t="str">
        <x:v>Worked</x:v>
      </x:c>
      <x:c r="K1284" t="str">
        <x:v>Employee 103617; home branch Thurrock; assigned role Operative Porter | Deployment branch: Thurrock | Actual role: Operative Porter | Jobs: 400315 | Customers: Accenture UK Ltd | Actual hours: 7.5; source records: 1</x:v>
      </x:c>
      <x:c r="L1284" t="str">
        <x:v>Include</x:v>
      </x:c>
      <x:c r="M1284"/>
      <x:c r="N1284"/>
    </x:row>
    <x:row r="1285">
      <x:c r="A1285" t="str">
        <x:v>K Stappard|2026-05-29</x:v>
      </x:c>
      <x:c r="B1285" s="888" t="n">
        <x:v>46171</x:v>
      </x:c>
      <x:c r="C1285" t="str">
        <x:v>K Stappard</x:v>
      </x:c>
      <x:c r="D1285" t="str">
        <x:v>Permanent</x:v>
      </x:c>
      <x:c r="E1285" t="str">
        <x:v>Thurrock</x:v>
      </x:c>
      <x:c r="F1285" t="str">
        <x:v>Operative Porter</x:v>
      </x:c>
      <x:c r="G1285"/>
      <x:c r="H1285"/>
      <x:c r="I1285" s="22" t="n">
        <x:v>0</x:v>
      </x:c>
      <x:c r="J1285" t="str">
        <x:v>Other leave — Sickness</x:v>
      </x:c>
      <x:c r="K1285" t="str">
        <x:v>Employee 103617; home branch Thurrock; assigned role Operative Porter | Leave: Sickness | Leave calendar basis: Variable-pattern period</x:v>
      </x:c>
      <x:c r="L1285" t="str">
        <x:v>Include</x:v>
      </x:c>
      <x:c r="M1285"/>
      <x:c r="N1285"/>
    </x:row>
    <x:row r="1286">
      <x:c r="A1286" t="str">
        <x:v>Kaspar Dumpis|2026-05-01</x:v>
      </x:c>
      <x:c r="B1286" s="888" t="n">
        <x:v>46143</x:v>
      </x:c>
      <x:c r="C1286" t="str">
        <x:v>Kaspar Dumpis</x:v>
      </x:c>
      <x:c r="D1286" t="str">
        <x:v>Permanent</x:v>
      </x:c>
      <x:c r="E1286" t="str">
        <x:v>Thurrock</x:v>
      </x:c>
      <x:c r="F1286" t="str">
        <x:v>Warehouse</x:v>
      </x:c>
      <x:c r="G1286" t="str">
        <x:v>363792D</x:v>
      </x:c>
      <x:c r="H1286" t="str">
        <x:v>Thurrock Warehouse</x:v>
      </x:c>
      <x:c r="I1286" s="22" t="n">
        <x:v>9</x:v>
      </x:c>
      <x:c r="J1286" t="str">
        <x:v>Worked</x:v>
      </x:c>
      <x:c r="K1286" t="str">
        <x:v>Employee 104197; home branch Thurrock; assigned role Warehouse | Deployment branch: Thurrock | Actual role: Warehouse | Jobs: 363792D | Customers: Thurrock Warehouse | Actual hours: 9.0; source records: 1</x:v>
      </x:c>
      <x:c r="L1286" t="str">
        <x:v>Include</x:v>
      </x:c>
      <x:c r="M1286"/>
      <x:c r="N1286"/>
    </x:row>
    <x:row r="1287">
      <x:c r="A1287" t="str">
        <x:v>Kaspar Dumpis|2026-05-05</x:v>
      </x:c>
      <x:c r="B1287" s="888" t="n">
        <x:v>46147</x:v>
      </x:c>
      <x:c r="C1287" t="str">
        <x:v>Kaspar Dumpis</x:v>
      </x:c>
      <x:c r="D1287" t="str">
        <x:v>Permanent</x:v>
      </x:c>
      <x:c r="E1287" t="str">
        <x:v>Thurrock</x:v>
      </x:c>
      <x:c r="F1287" t="str">
        <x:v>Warehouse</x:v>
      </x:c>
      <x:c r="G1287" t="str">
        <x:v>363792D</x:v>
      </x:c>
      <x:c r="H1287" t="str">
        <x:v>Thurrock Warehouse</x:v>
      </x:c>
      <x:c r="I1287" s="22" t="n">
        <x:v>9</x:v>
      </x:c>
      <x:c r="J1287" t="str">
        <x:v>Worked</x:v>
      </x:c>
      <x:c r="K1287" t="str">
        <x:v>Employee 104197; home branch Thurrock; assigned role Warehouse | Deployment branch: Thurrock | Actual role: Warehouse | Jobs: 363792D | Customers: Thurrock Warehouse | Actual hours: 9.0; source records: 1</x:v>
      </x:c>
      <x:c r="L1287" t="str">
        <x:v>Include</x:v>
      </x:c>
      <x:c r="M1287"/>
      <x:c r="N1287"/>
    </x:row>
    <x:row r="1288">
      <x:c r="A1288" t="str">
        <x:v>Kaspar Dumpis|2026-05-06</x:v>
      </x:c>
      <x:c r="B1288" s="888" t="n">
        <x:v>46148</x:v>
      </x:c>
      <x:c r="C1288" t="str">
        <x:v>Kaspar Dumpis</x:v>
      </x:c>
      <x:c r="D1288" t="str">
        <x:v>Permanent</x:v>
      </x:c>
      <x:c r="E1288" t="str">
        <x:v>Thurrock</x:v>
      </x:c>
      <x:c r="F1288" t="str">
        <x:v>Warehouse</x:v>
      </x:c>
      <x:c r="G1288" t="str">
        <x:v>363792D</x:v>
      </x:c>
      <x:c r="H1288" t="str">
        <x:v>Thurrock Warehouse</x:v>
      </x:c>
      <x:c r="I1288" s="22" t="n">
        <x:v>9</x:v>
      </x:c>
      <x:c r="J1288" t="str">
        <x:v>Worked</x:v>
      </x:c>
      <x:c r="K1288" t="str">
        <x:v>Employee 104197; home branch Thurrock; assigned role Warehouse | Deployment branch: Thurrock | Actual role: Warehouse | Jobs: 363792D | Customers: Thurrock Warehouse | Actual hours: 9.0; source records: 1</x:v>
      </x:c>
      <x:c r="L1288" t="str">
        <x:v>Include</x:v>
      </x:c>
      <x:c r="M1288"/>
      <x:c r="N1288"/>
    </x:row>
    <x:row r="1289">
      <x:c r="A1289" t="str">
        <x:v>Kaspar Dumpis|2026-05-07</x:v>
      </x:c>
      <x:c r="B1289" s="888" t="n">
        <x:v>46149</x:v>
      </x:c>
      <x:c r="C1289" t="str">
        <x:v>Kaspar Dumpis</x:v>
      </x:c>
      <x:c r="D1289" t="str">
        <x:v>Permanent</x:v>
      </x:c>
      <x:c r="E1289" t="str">
        <x:v>Thurrock</x:v>
      </x:c>
      <x:c r="F1289" t="str">
        <x:v>Warehouse</x:v>
      </x:c>
      <x:c r="G1289" t="str">
        <x:v>363792D</x:v>
      </x:c>
      <x:c r="H1289" t="str">
        <x:v>Thurrock Warehouse</x:v>
      </x:c>
      <x:c r="I1289" s="22" t="n">
        <x:v>9</x:v>
      </x:c>
      <x:c r="J1289" t="str">
        <x:v>Worked</x:v>
      </x:c>
      <x:c r="K1289" t="str">
        <x:v>Employee 104197; home branch Thurrock; assigned role Warehouse | Deployment branch: Thurrock | Actual role: Warehouse | Jobs: 363792D | Customers: Thurrock Warehouse | Actual hours: 9.0; source records: 1</x:v>
      </x:c>
      <x:c r="L1289" t="str">
        <x:v>Include</x:v>
      </x:c>
      <x:c r="M1289"/>
      <x:c r="N1289"/>
    </x:row>
    <x:row r="1290">
      <x:c r="A1290" t="str">
        <x:v>Kaspar Dumpis|2026-05-08</x:v>
      </x:c>
      <x:c r="B1290" s="888" t="n">
        <x:v>46150</x:v>
      </x:c>
      <x:c r="C1290" t="str">
        <x:v>Kaspar Dumpis</x:v>
      </x:c>
      <x:c r="D1290" t="str">
        <x:v>Permanent</x:v>
      </x:c>
      <x:c r="E1290" t="str">
        <x:v>Thurrock</x:v>
      </x:c>
      <x:c r="F1290" t="str">
        <x:v>Warehouse</x:v>
      </x:c>
      <x:c r="G1290" t="str">
        <x:v>363792D</x:v>
      </x:c>
      <x:c r="H1290" t="str">
        <x:v>Thurrock Warehouse</x:v>
      </x:c>
      <x:c r="I1290" s="22" t="n">
        <x:v>9</x:v>
      </x:c>
      <x:c r="J1290" t="str">
        <x:v>Worked</x:v>
      </x:c>
      <x:c r="K1290" t="str">
        <x:v>Employee 104197; home branch Thurrock; assigned role Warehouse | Deployment branch: Thurrock | Actual role: Warehouse | Jobs: 363792D | Customers: Thurrock Warehouse | Actual hours: 9.0; source records: 1</x:v>
      </x:c>
      <x:c r="L1290" t="str">
        <x:v>Include</x:v>
      </x:c>
      <x:c r="M1290"/>
      <x:c r="N1290"/>
    </x:row>
    <x:row r="1291">
      <x:c r="A1291" t="str">
        <x:v>Kaspar Dumpis|2026-05-09</x:v>
      </x:c>
      <x:c r="B1291" s="888" t="n">
        <x:v>46151</x:v>
      </x:c>
      <x:c r="C1291" t="str">
        <x:v>Kaspar Dumpis</x:v>
      </x:c>
      <x:c r="D1291" t="str">
        <x:v>Permanent</x:v>
      </x:c>
      <x:c r="E1291" t="str">
        <x:v>Thurrock</x:v>
      </x:c>
      <x:c r="F1291" t="str">
        <x:v>Warehouse</x:v>
      </x:c>
      <x:c r="G1291" t="str">
        <x:v>363792D</x:v>
      </x:c>
      <x:c r="H1291" t="str">
        <x:v>Thurrock Warehouse</x:v>
      </x:c>
      <x:c r="I1291" s="22" t="n">
        <x:v>6</x:v>
      </x:c>
      <x:c r="J1291" t="str">
        <x:v>Worked</x:v>
      </x:c>
      <x:c r="K1291" t="str">
        <x:v>Employee 104197; home branch Thurrock; assigned role Warehouse | Deployment branch: Thurrock | Actual role: Warehouse | Jobs: 363792D | Customers: Thurrock Warehouse | Actual hours: 6.0; source records: 1</x:v>
      </x:c>
      <x:c r="L1291" t="str">
        <x:v>Include</x:v>
      </x:c>
      <x:c r="M1291"/>
      <x:c r="N1291"/>
    </x:row>
    <x:row r="1292">
      <x:c r="A1292" t="str">
        <x:v>Kaspar Dumpis|2026-05-11</x:v>
      </x:c>
      <x:c r="B1292" s="888" t="n">
        <x:v>46153</x:v>
      </x:c>
      <x:c r="C1292" t="str">
        <x:v>Kaspar Dumpis</x:v>
      </x:c>
      <x:c r="D1292" t="str">
        <x:v>Permanent</x:v>
      </x:c>
      <x:c r="E1292" t="str">
        <x:v>Thurrock</x:v>
      </x:c>
      <x:c r="F1292" t="str">
        <x:v>Warehouse</x:v>
      </x:c>
      <x:c r="G1292" t="str">
        <x:v>363792D</x:v>
      </x:c>
      <x:c r="H1292" t="str">
        <x:v>Thurrock Warehouse</x:v>
      </x:c>
      <x:c r="I1292" s="22" t="n">
        <x:v>9</x:v>
      </x:c>
      <x:c r="J1292" t="str">
        <x:v>Worked</x:v>
      </x:c>
      <x:c r="K1292" t="str">
        <x:v>Employee 104197; home branch Thurrock; assigned role Warehouse | Deployment branch: Thurrock | Actual role: Warehouse | Jobs: 363792D | Customers: Thurrock Warehouse | Actual hours: 9.0; source records: 1</x:v>
      </x:c>
      <x:c r="L1292" t="str">
        <x:v>Include</x:v>
      </x:c>
      <x:c r="M1292"/>
      <x:c r="N1292"/>
    </x:row>
    <x:row r="1293">
      <x:c r="A1293" t="str">
        <x:v>Kaspar Dumpis|2026-05-12</x:v>
      </x:c>
      <x:c r="B1293" s="888" t="n">
        <x:v>46154</x:v>
      </x:c>
      <x:c r="C1293" t="str">
        <x:v>Kaspar Dumpis</x:v>
      </x:c>
      <x:c r="D1293" t="str">
        <x:v>Permanent</x:v>
      </x:c>
      <x:c r="E1293" t="str">
        <x:v>Thurrock</x:v>
      </x:c>
      <x:c r="F1293" t="str">
        <x:v>Warehouse</x:v>
      </x:c>
      <x:c r="G1293" t="str">
        <x:v>363792D</x:v>
      </x:c>
      <x:c r="H1293" t="str">
        <x:v>Thurrock Warehouse</x:v>
      </x:c>
      <x:c r="I1293" s="22" t="n">
        <x:v>9</x:v>
      </x:c>
      <x:c r="J1293" t="str">
        <x:v>Worked</x:v>
      </x:c>
      <x:c r="K1293" t="str">
        <x:v>Employee 104197; home branch Thurrock; assigned role Warehouse | Deployment branch: Thurrock | Actual role: Warehouse | Jobs: 363792D | Customers: Thurrock Warehouse | Actual hours: 9.0; source records: 1</x:v>
      </x:c>
      <x:c r="L1293" t="str">
        <x:v>Include</x:v>
      </x:c>
      <x:c r="M1293"/>
      <x:c r="N1293"/>
    </x:row>
    <x:row r="1294">
      <x:c r="A1294" t="str">
        <x:v>Kaspar Dumpis|2026-05-13</x:v>
      </x:c>
      <x:c r="B1294" s="888" t="n">
        <x:v>46155</x:v>
      </x:c>
      <x:c r="C1294" t="str">
        <x:v>Kaspar Dumpis</x:v>
      </x:c>
      <x:c r="D1294" t="str">
        <x:v>Permanent</x:v>
      </x:c>
      <x:c r="E1294" t="str">
        <x:v>Thurrock</x:v>
      </x:c>
      <x:c r="F1294" t="str">
        <x:v>Warehouse</x:v>
      </x:c>
      <x:c r="G1294" t="str">
        <x:v>363792D</x:v>
      </x:c>
      <x:c r="H1294" t="str">
        <x:v>Thurrock Warehouse</x:v>
      </x:c>
      <x:c r="I1294" s="22" t="n">
        <x:v>9</x:v>
      </x:c>
      <x:c r="J1294" t="str">
        <x:v>Worked</x:v>
      </x:c>
      <x:c r="K1294" t="str">
        <x:v>Employee 104197; home branch Thurrock; assigned role Warehouse | Deployment branch: Thurrock | Actual role: Warehouse | Jobs: 363792D | Customers: Thurrock Warehouse | Actual hours: 9.0; source records: 1</x:v>
      </x:c>
      <x:c r="L1294" t="str">
        <x:v>Include</x:v>
      </x:c>
      <x:c r="M1294"/>
      <x:c r="N1294"/>
    </x:row>
    <x:row r="1295">
      <x:c r="A1295" t="str">
        <x:v>Kaspar Dumpis|2026-05-14</x:v>
      </x:c>
      <x:c r="B1295" s="888" t="n">
        <x:v>46156</x:v>
      </x:c>
      <x:c r="C1295" t="str">
        <x:v>Kaspar Dumpis</x:v>
      </x:c>
      <x:c r="D1295" t="str">
        <x:v>Permanent</x:v>
      </x:c>
      <x:c r="E1295" t="str">
        <x:v>Thurrock</x:v>
      </x:c>
      <x:c r="F1295" t="str">
        <x:v>Warehouse</x:v>
      </x:c>
      <x:c r="G1295" t="str">
        <x:v>363792D</x:v>
      </x:c>
      <x:c r="H1295" t="str">
        <x:v>Thurrock Warehouse</x:v>
      </x:c>
      <x:c r="I1295" s="22" t="n">
        <x:v>9</x:v>
      </x:c>
      <x:c r="J1295" t="str">
        <x:v>Worked</x:v>
      </x:c>
      <x:c r="K1295" t="str">
        <x:v>Employee 104197; home branch Thurrock; assigned role Warehouse | Deployment branch: Thurrock | Actual role: Warehouse | Jobs: 363792D | Customers: Thurrock Warehouse | Actual hours: 9.0; source records: 1</x:v>
      </x:c>
      <x:c r="L1295" t="str">
        <x:v>Include</x:v>
      </x:c>
      <x:c r="M1295"/>
      <x:c r="N1295"/>
    </x:row>
    <x:row r="1296">
      <x:c r="A1296" t="str">
        <x:v>Kaspar Dumpis|2026-05-15</x:v>
      </x:c>
      <x:c r="B1296" s="888" t="n">
        <x:v>46157</x:v>
      </x:c>
      <x:c r="C1296" t="str">
        <x:v>Kaspar Dumpis</x:v>
      </x:c>
      <x:c r="D1296" t="str">
        <x:v>Permanent</x:v>
      </x:c>
      <x:c r="E1296" t="str">
        <x:v>Thurrock</x:v>
      </x:c>
      <x:c r="F1296" t="str">
        <x:v>Warehouse</x:v>
      </x:c>
      <x:c r="G1296" t="str">
        <x:v>363792D</x:v>
      </x:c>
      <x:c r="H1296" t="str">
        <x:v>Thurrock Warehouse</x:v>
      </x:c>
      <x:c r="I1296" s="22" t="n">
        <x:v>9</x:v>
      </x:c>
      <x:c r="J1296" t="str">
        <x:v>Worked</x:v>
      </x:c>
      <x:c r="K1296" t="str">
        <x:v>Employee 104197; home branch Thurrock; assigned role Warehouse | Deployment branch: Thurrock | Actual role: Warehouse | Jobs: 363792D | Customers: Thurrock Warehouse | Actual hours: 9.0; source records: 1</x:v>
      </x:c>
      <x:c r="L1296" t="str">
        <x:v>Include</x:v>
      </x:c>
      <x:c r="M1296"/>
      <x:c r="N1296"/>
    </x:row>
    <x:row r="1297">
      <x:c r="A1297" t="str">
        <x:v>Kaspar Dumpis|2026-05-18</x:v>
      </x:c>
      <x:c r="B1297" s="888" t="n">
        <x:v>46160</x:v>
      </x:c>
      <x:c r="C1297" t="str">
        <x:v>Kaspar Dumpis</x:v>
      </x:c>
      <x:c r="D1297" t="str">
        <x:v>Permanent</x:v>
      </x:c>
      <x:c r="E1297" t="str">
        <x:v>Thurrock</x:v>
      </x:c>
      <x:c r="F1297" t="str">
        <x:v>Warehouse</x:v>
      </x:c>
      <x:c r="G1297" t="str">
        <x:v>363792D</x:v>
      </x:c>
      <x:c r="H1297" t="str">
        <x:v>Thurrock Warehouse</x:v>
      </x:c>
      <x:c r="I1297" s="22" t="n">
        <x:v>9</x:v>
      </x:c>
      <x:c r="J1297" t="str">
        <x:v>Worked</x:v>
      </x:c>
      <x:c r="K1297" t="str">
        <x:v>Employee 104197; home branch Thurrock; assigned role Warehouse | Deployment branch: Thurrock | Actual role: Warehouse | Jobs: 363792D | Customers: Thurrock Warehouse | Actual hours: 9.0; source records: 1</x:v>
      </x:c>
      <x:c r="L1297" t="str">
        <x:v>Include</x:v>
      </x:c>
      <x:c r="M1297"/>
      <x:c r="N1297"/>
    </x:row>
    <x:row r="1298">
      <x:c r="A1298" t="str">
        <x:v>Kaspar Dumpis|2026-05-19</x:v>
      </x:c>
      <x:c r="B1298" s="888" t="n">
        <x:v>46161</x:v>
      </x:c>
      <x:c r="C1298" t="str">
        <x:v>Kaspar Dumpis</x:v>
      </x:c>
      <x:c r="D1298" t="str">
        <x:v>Permanent</x:v>
      </x:c>
      <x:c r="E1298" t="str">
        <x:v>Thurrock</x:v>
      </x:c>
      <x:c r="F1298" t="str">
        <x:v>Warehouse</x:v>
      </x:c>
      <x:c r="G1298" t="str">
        <x:v>363792D</x:v>
      </x:c>
      <x:c r="H1298" t="str">
        <x:v>Thurrock Warehouse</x:v>
      </x:c>
      <x:c r="I1298" s="22" t="n">
        <x:v>9</x:v>
      </x:c>
      <x:c r="J1298" t="str">
        <x:v>Worked</x:v>
      </x:c>
      <x:c r="K1298" t="str">
        <x:v>Employee 104197; home branch Thurrock; assigned role Warehouse | Deployment branch: Thurrock | Actual role: Warehouse | Jobs: 363792D | Customers: Thurrock Warehouse | Actual hours: 9.0; source records: 1</x:v>
      </x:c>
      <x:c r="L1298" t="str">
        <x:v>Include</x:v>
      </x:c>
      <x:c r="M1298"/>
      <x:c r="N1298"/>
    </x:row>
    <x:row r="1299">
      <x:c r="A1299" t="str">
        <x:v>Kaspar Dumpis|2026-05-20</x:v>
      </x:c>
      <x:c r="B1299" s="888" t="n">
        <x:v>46162</x:v>
      </x:c>
      <x:c r="C1299" t="str">
        <x:v>Kaspar Dumpis</x:v>
      </x:c>
      <x:c r="D1299" t="str">
        <x:v>Permanent</x:v>
      </x:c>
      <x:c r="E1299" t="str">
        <x:v>Thurrock</x:v>
      </x:c>
      <x:c r="F1299" t="str">
        <x:v>Warehouse</x:v>
      </x:c>
      <x:c r="G1299" t="str">
        <x:v>363792D</x:v>
      </x:c>
      <x:c r="H1299" t="str">
        <x:v>Thurrock Warehouse</x:v>
      </x:c>
      <x:c r="I1299" s="22" t="n">
        <x:v>9</x:v>
      </x:c>
      <x:c r="J1299" t="str">
        <x:v>Worked</x:v>
      </x:c>
      <x:c r="K1299" t="str">
        <x:v>Employee 104197; home branch Thurrock; assigned role Warehouse | Deployment branch: Thurrock | Actual role: Warehouse | Jobs: 363792D | Customers: Thurrock Warehouse | Actual hours: 9.0; source records: 1</x:v>
      </x:c>
      <x:c r="L1299" t="str">
        <x:v>Include</x:v>
      </x:c>
      <x:c r="M1299"/>
      <x:c r="N1299"/>
    </x:row>
    <x:row r="1300">
      <x:c r="A1300" t="str">
        <x:v>Kaspar Dumpis|2026-05-21</x:v>
      </x:c>
      <x:c r="B1300" s="888" t="n">
        <x:v>46163</x:v>
      </x:c>
      <x:c r="C1300" t="str">
        <x:v>Kaspar Dumpis</x:v>
      </x:c>
      <x:c r="D1300" t="str">
        <x:v>Permanent</x:v>
      </x:c>
      <x:c r="E1300" t="str">
        <x:v>Thurrock</x:v>
      </x:c>
      <x:c r="F1300" t="str">
        <x:v>Warehouse</x:v>
      </x:c>
      <x:c r="G1300" t="str">
        <x:v>363792D</x:v>
      </x:c>
      <x:c r="H1300" t="str">
        <x:v>Thurrock Warehouse</x:v>
      </x:c>
      <x:c r="I1300" s="22" t="n">
        <x:v>9</x:v>
      </x:c>
      <x:c r="J1300" t="str">
        <x:v>Worked</x:v>
      </x:c>
      <x:c r="K1300" t="str">
        <x:v>Employee 104197; home branch Thurrock; assigned role Warehouse | Deployment branch: Thurrock | Actual role: Warehouse | Jobs: 363792D | Customers: Thurrock Warehouse | Actual hours: 9.0; source records: 1</x:v>
      </x:c>
      <x:c r="L1300" t="str">
        <x:v>Include</x:v>
      </x:c>
      <x:c r="M1300"/>
      <x:c r="N1300"/>
    </x:row>
    <x:row r="1301">
      <x:c r="A1301" t="str">
        <x:v>Kaspar Dumpis|2026-05-22</x:v>
      </x:c>
      <x:c r="B1301" s="888" t="n">
        <x:v>46164</x:v>
      </x:c>
      <x:c r="C1301" t="str">
        <x:v>Kaspar Dumpis</x:v>
      </x:c>
      <x:c r="D1301" t="str">
        <x:v>Permanent</x:v>
      </x:c>
      <x:c r="E1301" t="str">
        <x:v>Thurrock</x:v>
      </x:c>
      <x:c r="F1301" t="str">
        <x:v>Warehouse</x:v>
      </x:c>
      <x:c r="G1301" t="str">
        <x:v>363792D</x:v>
      </x:c>
      <x:c r="H1301" t="str">
        <x:v>Thurrock Warehouse</x:v>
      </x:c>
      <x:c r="I1301" s="22" t="n">
        <x:v>9</x:v>
      </x:c>
      <x:c r="J1301" t="str">
        <x:v>Worked</x:v>
      </x:c>
      <x:c r="K1301" t="str">
        <x:v>Employee 104197; home branch Thurrock; assigned role Warehouse | Deployment branch: Thurrock | Actual role: Warehouse | Jobs: 363792D | Customers: Thurrock Warehouse | Actual hours: 9.0; source records: 1</x:v>
      </x:c>
      <x:c r="L1301" t="str">
        <x:v>Include</x:v>
      </x:c>
      <x:c r="M1301"/>
      <x:c r="N1301"/>
    </x:row>
    <x:row r="1302">
      <x:c r="A1302" t="str">
        <x:v>Kaspar Dumpis|2026-05-26</x:v>
      </x:c>
      <x:c r="B1302" s="888" t="n">
        <x:v>46168</x:v>
      </x:c>
      <x:c r="C1302" t="str">
        <x:v>Kaspar Dumpis</x:v>
      </x:c>
      <x:c r="D1302" t="str">
        <x:v>Permanent</x:v>
      </x:c>
      <x:c r="E1302" t="str">
        <x:v>Thurrock</x:v>
      </x:c>
      <x:c r="F1302" t="str">
        <x:v>Warehouse</x:v>
      </x:c>
      <x:c r="G1302" t="str">
        <x:v>363792D</x:v>
      </x:c>
      <x:c r="H1302" t="str">
        <x:v>Thurrock Warehouse</x:v>
      </x:c>
      <x:c r="I1302" s="22" t="n">
        <x:v>9</x:v>
      </x:c>
      <x:c r="J1302" t="str">
        <x:v>Worked</x:v>
      </x:c>
      <x:c r="K1302" t="str">
        <x:v>Employee 104197; home branch Thurrock; assigned role Warehouse | Deployment branch: Thurrock | Actual role: Warehouse | Jobs: 363792D | Customers: Thurrock Warehouse | Actual hours: 9.0; source records: 1</x:v>
      </x:c>
      <x:c r="L1302" t="str">
        <x:v>Include</x:v>
      </x:c>
      <x:c r="M1302"/>
      <x:c r="N1302"/>
    </x:row>
    <x:row r="1303">
      <x:c r="A1303" t="str">
        <x:v>Kaspar Dumpis|2026-05-27</x:v>
      </x:c>
      <x:c r="B1303" s="888" t="n">
        <x:v>46169</x:v>
      </x:c>
      <x:c r="C1303" t="str">
        <x:v>Kaspar Dumpis</x:v>
      </x:c>
      <x:c r="D1303" t="str">
        <x:v>Permanent</x:v>
      </x:c>
      <x:c r="E1303" t="str">
        <x:v>Thurrock</x:v>
      </x:c>
      <x:c r="F1303" t="str">
        <x:v>Warehouse</x:v>
      </x:c>
      <x:c r="G1303"/>
      <x:c r="H1303"/>
      <x:c r="I1303" s="22" t="n">
        <x:v>0</x:v>
      </x:c>
      <x:c r="J1303" t="str">
        <x:v>Annual leave</x:v>
      </x:c>
      <x:c r="K1303" t="str">
        <x:v>Employee 104197; home branch Thurrock; assigned role Warehouse | Leave: Annual Leave (Hours) | Leave calendar basis: Variable-pattern period</x:v>
      </x:c>
      <x:c r="L1303" t="str">
        <x:v>Include</x:v>
      </x:c>
      <x:c r="M1303"/>
      <x:c r="N1303"/>
    </x:row>
    <x:row r="1304">
      <x:c r="A1304" t="str">
        <x:v>Kaspar Dumpis|2026-05-28</x:v>
      </x:c>
      <x:c r="B1304" s="888" t="n">
        <x:v>46170</x:v>
      </x:c>
      <x:c r="C1304" t="str">
        <x:v>Kaspar Dumpis</x:v>
      </x:c>
      <x:c r="D1304" t="str">
        <x:v>Permanent</x:v>
      </x:c>
      <x:c r="E1304" t="str">
        <x:v>Thurrock</x:v>
      </x:c>
      <x:c r="F1304" t="str">
        <x:v>Warehouse</x:v>
      </x:c>
      <x:c r="G1304"/>
      <x:c r="H1304"/>
      <x:c r="I1304" s="22" t="n">
        <x:v>0</x:v>
      </x:c>
      <x:c r="J1304" t="str">
        <x:v>Annual leave</x:v>
      </x:c>
      <x:c r="K1304" t="str">
        <x:v>Employee 104197; home branch Thurrock; assigned role Warehouse | Leave: Annual Leave (Hours) | Leave calendar basis: Variable-pattern period</x:v>
      </x:c>
      <x:c r="L1304" t="str">
        <x:v>Include</x:v>
      </x:c>
      <x:c r="M1304"/>
      <x:c r="N1304"/>
    </x:row>
    <x:row r="1305">
      <x:c r="A1305" t="str">
        <x:v>Kaspar Dumpis|2026-05-29</x:v>
      </x:c>
      <x:c r="B1305" s="888" t="n">
        <x:v>46171</x:v>
      </x:c>
      <x:c r="C1305" t="str">
        <x:v>Kaspar Dumpis</x:v>
      </x:c>
      <x:c r="D1305" t="str">
        <x:v>Permanent</x:v>
      </x:c>
      <x:c r="E1305" t="str">
        <x:v>Thurrock</x:v>
      </x:c>
      <x:c r="F1305" t="str">
        <x:v>Warehouse</x:v>
      </x:c>
      <x:c r="G1305"/>
      <x:c r="H1305"/>
      <x:c r="I1305" s="22" t="n">
        <x:v>0</x:v>
      </x:c>
      <x:c r="J1305" t="str">
        <x:v>Annual leave</x:v>
      </x:c>
      <x:c r="K1305" t="str">
        <x:v>Employee 104197; home branch Thurrock; assigned role Warehouse | Leave: Annual Leave (Hours) | Leave calendar basis: Variable-pattern period</x:v>
      </x:c>
      <x:c r="L1305" t="str">
        <x:v>Include</x:v>
      </x:c>
      <x:c r="M1305"/>
      <x:c r="N1305"/>
    </x:row>
    <x:row r="1306">
      <x:c r="A1306" t="str">
        <x:v>Kevin McKnight|2026-05-01</x:v>
      </x:c>
      <x:c r="B1306" s="888" t="n">
        <x:v>46143</x:v>
      </x:c>
      <x:c r="C1306" t="str">
        <x:v>Kevin McKnight</x:v>
      </x:c>
      <x:c r="D1306" t="str">
        <x:v>Permanent</x:v>
      </x:c>
      <x:c r="E1306" t="str">
        <x:v>Thurrock</x:v>
      </x:c>
      <x:c r="F1306" t="str">
        <x:v>Operative Porter</x:v>
      </x:c>
      <x:c r="G1306"/>
      <x:c r="H1306"/>
      <x:c r="I1306" s="22" t="n">
        <x:v>0</x:v>
      </x:c>
      <x:c r="J1306" t="str">
        <x:v>Annual leave</x:v>
      </x:c>
      <x:c r="K1306" t="str">
        <x:v>Employee 1165; home branch Thurrock; assigned role Operative Porter | Leave: Annual Leave (Hours) | Leave calendar basis: Variable-pattern period</x:v>
      </x:c>
      <x:c r="L1306" t="str">
        <x:v>Include</x:v>
      </x:c>
      <x:c r="M1306"/>
      <x:c r="N1306"/>
    </x:row>
    <x:row r="1307">
      <x:c r="A1307" t="str">
        <x:v>Kevin McKnight|2026-05-04</x:v>
      </x:c>
      <x:c r="B1307" s="888" t="n">
        <x:v>46146</x:v>
      </x:c>
      <x:c r="C1307" t="str">
        <x:v>Kevin McKnight</x:v>
      </x:c>
      <x:c r="D1307" t="str">
        <x:v>Permanent</x:v>
      </x:c>
      <x:c r="E1307" t="str">
        <x:v>Thurrock</x:v>
      </x:c>
      <x:c r="F1307" t="str">
        <x:v>Operative Porter</x:v>
      </x:c>
      <x:c r="G1307"/>
      <x:c r="H1307"/>
      <x:c r="I1307" s="22" t="n">
        <x:v>0</x:v>
      </x:c>
      <x:c r="J1307" t="str">
        <x:v>Annual leave</x:v>
      </x:c>
      <x:c r="K1307" t="str">
        <x:v>Employee 1165; home branch Thurrock; assigned role Operative Porter | Leave: Annual Leave (Hours) | Leave calendar basis: Variable-pattern period</x:v>
      </x:c>
      <x:c r="L1307" t="str">
        <x:v>Include</x:v>
      </x:c>
      <x:c r="M1307"/>
      <x:c r="N1307"/>
    </x:row>
    <x:row r="1308">
      <x:c r="A1308" t="str">
        <x:v>Kevin McKnight|2026-05-05</x:v>
      </x:c>
      <x:c r="B1308" s="888" t="n">
        <x:v>46147</x:v>
      </x:c>
      <x:c r="C1308" t="str">
        <x:v>Kevin McKnight</x:v>
      </x:c>
      <x:c r="D1308" t="str">
        <x:v>Permanent</x:v>
      </x:c>
      <x:c r="E1308" t="str">
        <x:v>Thurrock</x:v>
      </x:c>
      <x:c r="F1308" t="str">
        <x:v>Operative Porter</x:v>
      </x:c>
      <x:c r="G1308" t="str">
        <x:v>399438</x:v>
      </x:c>
      <x:c r="H1308" t="str">
        <x:v>Harrow Green Thurrock M/W use only</x:v>
      </x:c>
      <x:c r="I1308" s="22" t="n">
        <x:v>9</x:v>
      </x:c>
      <x:c r="J1308" t="str">
        <x:v>Worked</x:v>
      </x:c>
      <x:c r="K1308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08" t="str">
        <x:v>Include</x:v>
      </x:c>
      <x:c r="M1308"/>
      <x:c r="N1308"/>
    </x:row>
    <x:row r="1309">
      <x:c r="A1309" t="str">
        <x:v>Kevin McKnight|2026-05-06</x:v>
      </x:c>
      <x:c r="B1309" s="888" t="n">
        <x:v>46148</x:v>
      </x:c>
      <x:c r="C1309" t="str">
        <x:v>Kevin McKnight</x:v>
      </x:c>
      <x:c r="D1309" t="str">
        <x:v>Permanent</x:v>
      </x:c>
      <x:c r="E1309" t="str">
        <x:v>Thurrock</x:v>
      </x:c>
      <x:c r="F1309" t="str">
        <x:v>Operative Porter</x:v>
      </x:c>
      <x:c r="G1309" t="str">
        <x:v>399438</x:v>
      </x:c>
      <x:c r="H1309" t="str">
        <x:v>Harrow Green Thurrock M/W use only</x:v>
      </x:c>
      <x:c r="I1309" s="22" t="n">
        <x:v>9</x:v>
      </x:c>
      <x:c r="J1309" t="str">
        <x:v>Worked</x:v>
      </x:c>
      <x:c r="K1309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09" t="str">
        <x:v>Include</x:v>
      </x:c>
      <x:c r="M1309"/>
      <x:c r="N1309"/>
    </x:row>
    <x:row r="1310">
      <x:c r="A1310" t="str">
        <x:v>Kevin McKnight|2026-05-08</x:v>
      </x:c>
      <x:c r="B1310" s="888" t="n">
        <x:v>46150</x:v>
      </x:c>
      <x:c r="C1310" t="str">
        <x:v>Kevin McKnight</x:v>
      </x:c>
      <x:c r="D1310" t="str">
        <x:v>Permanent</x:v>
      </x:c>
      <x:c r="E1310" t="str">
        <x:v>Thurrock</x:v>
      </x:c>
      <x:c r="F1310" t="str">
        <x:v>Operative Porter</x:v>
      </x:c>
      <x:c r="G1310" t="str">
        <x:v>399438</x:v>
      </x:c>
      <x:c r="H1310" t="str">
        <x:v>Harrow Green Thurrock M/W use only</x:v>
      </x:c>
      <x:c r="I1310" s="22" t="n">
        <x:v>9</x:v>
      </x:c>
      <x:c r="J1310" t="str">
        <x:v>Worked</x:v>
      </x:c>
      <x:c r="K1310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10" t="str">
        <x:v>Include</x:v>
      </x:c>
      <x:c r="M1310"/>
      <x:c r="N1310"/>
    </x:row>
    <x:row r="1311">
      <x:c r="A1311" t="str">
        <x:v>Kevin McKnight|2026-05-11</x:v>
      </x:c>
      <x:c r="B1311" s="888" t="n">
        <x:v>46153</x:v>
      </x:c>
      <x:c r="C1311" t="str">
        <x:v>Kevin McKnight</x:v>
      </x:c>
      <x:c r="D1311" t="str">
        <x:v>Permanent</x:v>
      </x:c>
      <x:c r="E1311" t="str">
        <x:v>Thurrock</x:v>
      </x:c>
      <x:c r="F1311" t="str">
        <x:v>Operative Porter</x:v>
      </x:c>
      <x:c r="G1311" t="str">
        <x:v>399438</x:v>
      </x:c>
      <x:c r="H1311" t="str">
        <x:v>Harrow Green Thurrock M/W use only</x:v>
      </x:c>
      <x:c r="I1311" s="22" t="n">
        <x:v>9</x:v>
      </x:c>
      <x:c r="J1311" t="str">
        <x:v>Worked</x:v>
      </x:c>
      <x:c r="K1311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11" t="str">
        <x:v>Include</x:v>
      </x:c>
      <x:c r="M1311"/>
      <x:c r="N1311"/>
    </x:row>
    <x:row r="1312">
      <x:c r="A1312" t="str">
        <x:v>Kevin McKnight|2026-05-12</x:v>
      </x:c>
      <x:c r="B1312" s="888" t="n">
        <x:v>46154</x:v>
      </x:c>
      <x:c r="C1312" t="str">
        <x:v>Kevin McKnight</x:v>
      </x:c>
      <x:c r="D1312" t="str">
        <x:v>Permanent</x:v>
      </x:c>
      <x:c r="E1312" t="str">
        <x:v>Thurrock</x:v>
      </x:c>
      <x:c r="F1312" t="str">
        <x:v>Operative Porter</x:v>
      </x:c>
      <x:c r="G1312" t="str">
        <x:v>399438</x:v>
      </x:c>
      <x:c r="H1312" t="str">
        <x:v>Harrow Green Thurrock M/W use only</x:v>
      </x:c>
      <x:c r="I1312" s="22" t="n">
        <x:v>9</x:v>
      </x:c>
      <x:c r="J1312" t="str">
        <x:v>Worked</x:v>
      </x:c>
      <x:c r="K1312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12" t="str">
        <x:v>Include</x:v>
      </x:c>
      <x:c r="M1312"/>
      <x:c r="N1312"/>
    </x:row>
    <x:row r="1313">
      <x:c r="A1313" t="str">
        <x:v>Kevin McKnight|2026-05-13</x:v>
      </x:c>
      <x:c r="B1313" s="888" t="n">
        <x:v>46155</x:v>
      </x:c>
      <x:c r="C1313" t="str">
        <x:v>Kevin McKnight</x:v>
      </x:c>
      <x:c r="D1313" t="str">
        <x:v>Permanent</x:v>
      </x:c>
      <x:c r="E1313" t="str">
        <x:v>Thurrock</x:v>
      </x:c>
      <x:c r="F1313" t="str">
        <x:v>Operative Porter</x:v>
      </x:c>
      <x:c r="G1313" t="str">
        <x:v>399438</x:v>
      </x:c>
      <x:c r="H1313" t="str">
        <x:v>Harrow Green Thurrock M/W use only</x:v>
      </x:c>
      <x:c r="I1313" s="22" t="n">
        <x:v>9</x:v>
      </x:c>
      <x:c r="J1313" t="str">
        <x:v>Worked</x:v>
      </x:c>
      <x:c r="K1313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13" t="str">
        <x:v>Include</x:v>
      </x:c>
      <x:c r="M1313"/>
      <x:c r="N1313"/>
    </x:row>
    <x:row r="1314">
      <x:c r="A1314" t="str">
        <x:v>Kevin McKnight|2026-05-14</x:v>
      </x:c>
      <x:c r="B1314" s="888" t="n">
        <x:v>46156</x:v>
      </x:c>
      <x:c r="C1314" t="str">
        <x:v>Kevin McKnight</x:v>
      </x:c>
      <x:c r="D1314" t="str">
        <x:v>Permanent</x:v>
      </x:c>
      <x:c r="E1314" t="str">
        <x:v>Thurrock</x:v>
      </x:c>
      <x:c r="F1314" t="str">
        <x:v>Operative Porter</x:v>
      </x:c>
      <x:c r="G1314" t="str">
        <x:v>399438</x:v>
      </x:c>
      <x:c r="H1314" t="str">
        <x:v>Harrow Green Thurrock M/W use only</x:v>
      </x:c>
      <x:c r="I1314" s="22" t="n">
        <x:v>9</x:v>
      </x:c>
      <x:c r="J1314" t="str">
        <x:v>Worked</x:v>
      </x:c>
      <x:c r="K1314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14" t="str">
        <x:v>Include</x:v>
      </x:c>
      <x:c r="M1314"/>
      <x:c r="N1314"/>
    </x:row>
    <x:row r="1315">
      <x:c r="A1315" t="str">
        <x:v>Kevin McKnight|2026-05-15</x:v>
      </x:c>
      <x:c r="B1315" s="888" t="n">
        <x:v>46157</x:v>
      </x:c>
      <x:c r="C1315" t="str">
        <x:v>Kevin McKnight</x:v>
      </x:c>
      <x:c r="D1315" t="str">
        <x:v>Permanent</x:v>
      </x:c>
      <x:c r="E1315" t="str">
        <x:v>Thurrock</x:v>
      </x:c>
      <x:c r="F1315" t="str">
        <x:v>Operative Porter</x:v>
      </x:c>
      <x:c r="G1315" t="str">
        <x:v>399438</x:v>
      </x:c>
      <x:c r="H1315" t="str">
        <x:v>Harrow Green Thurrock M/W use only</x:v>
      </x:c>
      <x:c r="I1315" s="22" t="n">
        <x:v>9</x:v>
      </x:c>
      <x:c r="J1315" t="str">
        <x:v>Worked</x:v>
      </x:c>
      <x:c r="K1315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15" t="str">
        <x:v>Include</x:v>
      </x:c>
      <x:c r="M1315"/>
      <x:c r="N1315"/>
    </x:row>
    <x:row r="1316">
      <x:c r="A1316" t="str">
        <x:v>Kevin McKnight|2026-05-18</x:v>
      </x:c>
      <x:c r="B1316" s="888" t="n">
        <x:v>46160</x:v>
      </x:c>
      <x:c r="C1316" t="str">
        <x:v>Kevin McKnight</x:v>
      </x:c>
      <x:c r="D1316" t="str">
        <x:v>Permanent</x:v>
      </x:c>
      <x:c r="E1316" t="str">
        <x:v>Thurrock</x:v>
      </x:c>
      <x:c r="F1316" t="str">
        <x:v>Operative Porter</x:v>
      </x:c>
      <x:c r="G1316" t="str">
        <x:v>399438</x:v>
      </x:c>
      <x:c r="H1316" t="str">
        <x:v>Harrow Green Thurrock M/W use only</x:v>
      </x:c>
      <x:c r="I1316" s="22" t="n">
        <x:v>9</x:v>
      </x:c>
      <x:c r="J1316" t="str">
        <x:v>Worked</x:v>
      </x:c>
      <x:c r="K1316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16" t="str">
        <x:v>Include</x:v>
      </x:c>
      <x:c r="M1316"/>
      <x:c r="N1316"/>
    </x:row>
    <x:row r="1317">
      <x:c r="A1317" t="str">
        <x:v>Kevin McKnight|2026-05-19</x:v>
      </x:c>
      <x:c r="B1317" s="888" t="n">
        <x:v>46161</x:v>
      </x:c>
      <x:c r="C1317" t="str">
        <x:v>Kevin McKnight</x:v>
      </x:c>
      <x:c r="D1317" t="str">
        <x:v>Permanent</x:v>
      </x:c>
      <x:c r="E1317" t="str">
        <x:v>Thurrock</x:v>
      </x:c>
      <x:c r="F1317" t="str">
        <x:v>Operative Porter</x:v>
      </x:c>
      <x:c r="G1317"/>
      <x:c r="H1317"/>
      <x:c r="I1317" s="22" t="n">
        <x:v>0</x:v>
      </x:c>
      <x:c r="J1317" t="str">
        <x:v>Annual leave</x:v>
      </x:c>
      <x:c r="K1317" t="str">
        <x:v>Employee 1165; home branch Thurrock; assigned role Operative Porter | Leave: Annual Leave (Hours) | Leave calendar basis: Variable-pattern period</x:v>
      </x:c>
      <x:c r="L1317" t="str">
        <x:v>Include</x:v>
      </x:c>
      <x:c r="M1317"/>
      <x:c r="N1317"/>
    </x:row>
    <x:row r="1318">
      <x:c r="A1318" t="str">
        <x:v>Kevin McKnight|2026-05-20</x:v>
      </x:c>
      <x:c r="B1318" s="888" t="n">
        <x:v>46162</x:v>
      </x:c>
      <x:c r="C1318" t="str">
        <x:v>Kevin McKnight</x:v>
      </x:c>
      <x:c r="D1318" t="str">
        <x:v>Permanent</x:v>
      </x:c>
      <x:c r="E1318" t="str">
        <x:v>Thurrock</x:v>
      </x:c>
      <x:c r="F1318" t="str">
        <x:v>Operative Porter</x:v>
      </x:c>
      <x:c r="G1318" t="str">
        <x:v>399438</x:v>
      </x:c>
      <x:c r="H1318" t="str">
        <x:v>Harrow Green Thurrock M/W use only</x:v>
      </x:c>
      <x:c r="I1318" s="22" t="n">
        <x:v>9</x:v>
      </x:c>
      <x:c r="J1318" t="str">
        <x:v>Worked</x:v>
      </x:c>
      <x:c r="K1318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18" t="str">
        <x:v>Include</x:v>
      </x:c>
      <x:c r="M1318"/>
      <x:c r="N1318"/>
    </x:row>
    <x:row r="1319">
      <x:c r="A1319" t="str">
        <x:v>Kevin McKnight|2026-05-21</x:v>
      </x:c>
      <x:c r="B1319" s="888" t="n">
        <x:v>46163</x:v>
      </x:c>
      <x:c r="C1319" t="str">
        <x:v>Kevin McKnight</x:v>
      </x:c>
      <x:c r="D1319" t="str">
        <x:v>Permanent</x:v>
      </x:c>
      <x:c r="E1319" t="str">
        <x:v>Thurrock</x:v>
      </x:c>
      <x:c r="F1319" t="str">
        <x:v>Operative Porter</x:v>
      </x:c>
      <x:c r="G1319" t="str">
        <x:v>399438</x:v>
      </x:c>
      <x:c r="H1319" t="str">
        <x:v>Harrow Green Thurrock M/W use only</x:v>
      </x:c>
      <x:c r="I1319" s="22" t="n">
        <x:v>9</x:v>
      </x:c>
      <x:c r="J1319" t="str">
        <x:v>Worked</x:v>
      </x:c>
      <x:c r="K1319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19" t="str">
        <x:v>Include</x:v>
      </x:c>
      <x:c r="M1319"/>
      <x:c r="N1319"/>
    </x:row>
    <x:row r="1320">
      <x:c r="A1320" t="str">
        <x:v>Kevin McKnight|2026-05-22</x:v>
      </x:c>
      <x:c r="B1320" s="888" t="n">
        <x:v>46164</x:v>
      </x:c>
      <x:c r="C1320" t="str">
        <x:v>Kevin McKnight</x:v>
      </x:c>
      <x:c r="D1320" t="str">
        <x:v>Permanent</x:v>
      </x:c>
      <x:c r="E1320" t="str">
        <x:v>Thurrock</x:v>
      </x:c>
      <x:c r="F1320" t="str">
        <x:v>Operative Porter</x:v>
      </x:c>
      <x:c r="G1320"/>
      <x:c r="H1320"/>
      <x:c r="I1320" s="22" t="n">
        <x:v>0</x:v>
      </x:c>
      <x:c r="J1320" t="str">
        <x:v>Annual leave</x:v>
      </x:c>
      <x:c r="K1320" t="str">
        <x:v>Employee 1165; home branch Thurrock; assigned role Operative Porter | Leave: Annual Leave (Hours) | Leave calendar basis: Variable-pattern period</x:v>
      </x:c>
      <x:c r="L1320" t="str">
        <x:v>Include</x:v>
      </x:c>
      <x:c r="M1320"/>
      <x:c r="N1320"/>
    </x:row>
    <x:row r="1321">
      <x:c r="A1321" t="str">
        <x:v>Kevin McKnight|2026-05-25</x:v>
      </x:c>
      <x:c r="B1321" s="888" t="n">
        <x:v>46167</x:v>
      </x:c>
      <x:c r="C1321" t="str">
        <x:v>Kevin McKnight</x:v>
      </x:c>
      <x:c r="D1321" t="str">
        <x:v>Permanent</x:v>
      </x:c>
      <x:c r="E1321" t="str">
        <x:v>Thurrock</x:v>
      </x:c>
      <x:c r="F1321" t="str">
        <x:v>Operative Porter</x:v>
      </x:c>
      <x:c r="G1321"/>
      <x:c r="H1321"/>
      <x:c r="I1321" s="22" t="n">
        <x:v>0</x:v>
      </x:c>
      <x:c r="J1321" t="str">
        <x:v>Annual leave</x:v>
      </x:c>
      <x:c r="K1321" t="str">
        <x:v>Employee 1165; home branch Thurrock; assigned role Operative Porter | Leave: Annual Leave (Hours) | Leave calendar basis: Variable-pattern period</x:v>
      </x:c>
      <x:c r="L1321" t="str">
        <x:v>Include</x:v>
      </x:c>
      <x:c r="M1321"/>
      <x:c r="N1321"/>
    </x:row>
    <x:row r="1322">
      <x:c r="A1322" t="str">
        <x:v>Kevin McKnight|2026-05-26</x:v>
      </x:c>
      <x:c r="B1322" s="888" t="n">
        <x:v>46168</x:v>
      </x:c>
      <x:c r="C1322" t="str">
        <x:v>Kevin McKnight</x:v>
      </x:c>
      <x:c r="D1322" t="str">
        <x:v>Permanent</x:v>
      </x:c>
      <x:c r="E1322" t="str">
        <x:v>Thurrock</x:v>
      </x:c>
      <x:c r="F1322" t="str">
        <x:v>Operative Porter</x:v>
      </x:c>
      <x:c r="G1322" t="str">
        <x:v>399438</x:v>
      </x:c>
      <x:c r="H1322" t="str">
        <x:v>Harrow Green Thurrock M/W use only</x:v>
      </x:c>
      <x:c r="I1322" s="22" t="n">
        <x:v>9</x:v>
      </x:c>
      <x:c r="J1322" t="str">
        <x:v>Worked</x:v>
      </x:c>
      <x:c r="K1322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22" t="str">
        <x:v>Include</x:v>
      </x:c>
      <x:c r="M1322"/>
      <x:c r="N1322"/>
    </x:row>
    <x:row r="1323">
      <x:c r="A1323" t="str">
        <x:v>Kevin McKnight|2026-05-27</x:v>
      </x:c>
      <x:c r="B1323" s="888" t="n">
        <x:v>46169</x:v>
      </x:c>
      <x:c r="C1323" t="str">
        <x:v>Kevin McKnight</x:v>
      </x:c>
      <x:c r="D1323" t="str">
        <x:v>Permanent</x:v>
      </x:c>
      <x:c r="E1323" t="str">
        <x:v>Thurrock</x:v>
      </x:c>
      <x:c r="F1323" t="str">
        <x:v>Operative Porter</x:v>
      </x:c>
      <x:c r="G1323" t="str">
        <x:v>399438</x:v>
      </x:c>
      <x:c r="H1323" t="str">
        <x:v>Harrow Green Thurrock M/W use only</x:v>
      </x:c>
      <x:c r="I1323" s="22" t="n">
        <x:v>9</x:v>
      </x:c>
      <x:c r="J1323" t="str">
        <x:v>Worked</x:v>
      </x:c>
      <x:c r="K1323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23" t="str">
        <x:v>Include</x:v>
      </x:c>
      <x:c r="M1323"/>
      <x:c r="N1323"/>
    </x:row>
    <x:row r="1324">
      <x:c r="A1324" t="str">
        <x:v>Kevin McKnight|2026-05-28</x:v>
      </x:c>
      <x:c r="B1324" s="888" t="n">
        <x:v>46170</x:v>
      </x:c>
      <x:c r="C1324" t="str">
        <x:v>Kevin McKnight</x:v>
      </x:c>
      <x:c r="D1324" t="str">
        <x:v>Permanent</x:v>
      </x:c>
      <x:c r="E1324" t="str">
        <x:v>Thurrock</x:v>
      </x:c>
      <x:c r="F1324" t="str">
        <x:v>Operative Porter</x:v>
      </x:c>
      <x:c r="G1324" t="str">
        <x:v>399438</x:v>
      </x:c>
      <x:c r="H1324" t="str">
        <x:v>Harrow Green Thurrock M/W use only</x:v>
      </x:c>
      <x:c r="I1324" s="22" t="n">
        <x:v>9</x:v>
      </x:c>
      <x:c r="J1324" t="str">
        <x:v>Worked</x:v>
      </x:c>
      <x:c r="K1324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24" t="str">
        <x:v>Include</x:v>
      </x:c>
      <x:c r="M1324"/>
      <x:c r="N1324"/>
    </x:row>
    <x:row r="1325">
      <x:c r="A1325" t="str">
        <x:v>Kevin McKnight|2026-05-29</x:v>
      </x:c>
      <x:c r="B1325" s="888" t="n">
        <x:v>46171</x:v>
      </x:c>
      <x:c r="C1325" t="str">
        <x:v>Kevin McKnight</x:v>
      </x:c>
      <x:c r="D1325" t="str">
        <x:v>Permanent</x:v>
      </x:c>
      <x:c r="E1325" t="str">
        <x:v>Thurrock</x:v>
      </x:c>
      <x:c r="F1325" t="str">
        <x:v>Operative Porter</x:v>
      </x:c>
      <x:c r="G1325" t="str">
        <x:v>399438</x:v>
      </x:c>
      <x:c r="H1325" t="str">
        <x:v>Harrow Green Thurrock M/W use only</x:v>
      </x:c>
      <x:c r="I1325" s="22" t="n">
        <x:v>9</x:v>
      </x:c>
      <x:c r="J1325" t="str">
        <x:v>Worked</x:v>
      </x:c>
      <x:c r="K1325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25" t="str">
        <x:v>Include</x:v>
      </x:c>
      <x:c r="M1325"/>
      <x:c r="N1325"/>
    </x:row>
    <x:row r="1326">
      <x:c r="A1326" t="str">
        <x:v>Kieran Chapman|2026-05-01</x:v>
      </x:c>
      <x:c r="B1326" s="888" t="n">
        <x:v>46143</x:v>
      </x:c>
      <x:c r="C1326" t="str">
        <x:v>Kieran Chapman</x:v>
      </x:c>
      <x:c r="D1326" t="str">
        <x:v>Permanent</x:v>
      </x:c>
      <x:c r="E1326" t="str">
        <x:v>Cambridge</x:v>
      </x:c>
      <x:c r="F1326" t="str">
        <x:v>Operative Porter</x:v>
      </x:c>
      <x:c r="G1326" t="str">
        <x:v>401903</x:v>
      </x:c>
      <x:c r="H1326" t="str">
        <x:v>South Cambridgeshire District Council</x:v>
      </x:c>
      <x:c r="I1326" s="22" t="n">
        <x:v>8.5</x:v>
      </x:c>
      <x:c r="J1326" t="str">
        <x:v>Worked</x:v>
      </x:c>
      <x:c r="K1326" t="str">
        <x:v>Employee 103256; home branch Cambridge; assigned role Operative Porter | Deployment branch: Cambridge | Actual role: Operative Porter | Jobs: 401903 | Customers: South Cambridgeshire District Council | Actual hours: 8.5; source records: 1</x:v>
      </x:c>
      <x:c r="L1326" t="str">
        <x:v>Include</x:v>
      </x:c>
      <x:c r="M1326"/>
      <x:c r="N1326"/>
    </x:row>
    <x:row r="1327">
      <x:c r="A1327" t="str">
        <x:v>Kieran Chapman|2026-05-05</x:v>
      </x:c>
      <x:c r="B1327" s="888" t="n">
        <x:v>46147</x:v>
      </x:c>
      <x:c r="C1327" t="str">
        <x:v>Kieran Chapman</x:v>
      </x:c>
      <x:c r="D1327" t="str">
        <x:v>Permanent</x:v>
      </x:c>
      <x:c r="E1327" t="str">
        <x:v>Cambridge</x:v>
      </x:c>
      <x:c r="F1327" t="str">
        <x:v>Operative Porter</x:v>
      </x:c>
      <x:c r="G1327" t="str">
        <x:v>400520</x:v>
      </x:c>
      <x:c r="H1327" t="str">
        <x:v>Anglian Water</x:v>
      </x:c>
      <x:c r="I1327" s="22" t="n">
        <x:v>10.5</x:v>
      </x:c>
      <x:c r="J1327" t="str">
        <x:v>Worked</x:v>
      </x:c>
      <x:c r="K1327" t="str">
        <x:v>Employee 103256; home branch Cambridge; assigned role Operative Porter | Deployment branch: Cambridge | Actual role: Operative Porter | Jobs: 400520 | Customers: Anglian Water | Actual hours: 10.5; source records: 1</x:v>
      </x:c>
      <x:c r="L1327" t="str">
        <x:v>Include</x:v>
      </x:c>
      <x:c r="M1327"/>
      <x:c r="N1327"/>
    </x:row>
    <x:row r="1328">
      <x:c r="A1328" t="str">
        <x:v>Kieran Chapman|2026-05-06</x:v>
      </x:c>
      <x:c r="B1328" s="888" t="n">
        <x:v>46148</x:v>
      </x:c>
      <x:c r="C1328" t="str">
        <x:v>Kieran Chapman</x:v>
      </x:c>
      <x:c r="D1328" t="str">
        <x:v>Permanent</x:v>
      </x:c>
      <x:c r="E1328" t="str">
        <x:v>Cambridge</x:v>
      </x:c>
      <x:c r="F1328" t="str">
        <x:v>Operative Porter</x:v>
      </x:c>
      <x:c r="G1328" t="str">
        <x:v>401854</x:v>
      </x:c>
      <x:c r="H1328" t="str">
        <x:v>Priorclave  (MAY  26)</x:v>
      </x:c>
      <x:c r="I1328" s="22" t="n">
        <x:v>5</x:v>
      </x:c>
      <x:c r="J1328" t="str">
        <x:v>Worked</x:v>
      </x:c>
      <x:c r="K1328" t="str">
        <x:v>Employee 103256; home branch Cambridge; assigned role Operative Porter | Deployment branch: Cambridge | Actual role: Operative Porter | Jobs: 401854 | Customers: Priorclave  (MAY  26) | Actual hours: 5.0; source records: 1</x:v>
      </x:c>
      <x:c r="L1328" t="str">
        <x:v>Include</x:v>
      </x:c>
      <x:c r="M1328"/>
      <x:c r="N1328"/>
    </x:row>
    <x:row r="1329">
      <x:c r="A1329" t="str">
        <x:v>Kieran Chapman|2026-05-07</x:v>
      </x:c>
      <x:c r="B1329" s="888" t="n">
        <x:v>46149</x:v>
      </x:c>
      <x:c r="C1329" t="str">
        <x:v>Kieran Chapman</x:v>
      </x:c>
      <x:c r="D1329" t="str">
        <x:v>Permanent</x:v>
      </x:c>
      <x:c r="E1329" t="str">
        <x:v>Cambridge</x:v>
      </x:c>
      <x:c r="F1329" t="str">
        <x:v>Operative Porter</x:v>
      </x:c>
      <x:c r="G1329" t="str">
        <x:v>401854</x:v>
      </x:c>
      <x:c r="H1329" t="str">
        <x:v>Priorclave  (MAY  26)</x:v>
      </x:c>
      <x:c r="I1329" s="22" t="n">
        <x:v>8.5</x:v>
      </x:c>
      <x:c r="J1329" t="str">
        <x:v>Worked</x:v>
      </x:c>
      <x:c r="K1329" t="str">
        <x:v>Employee 103256; home branch Cambridge; assigned role Operative Porter | Deployment branch: Cambridge | Actual role: Operative Porter | Jobs: 401854 | Customers: Priorclave  (MAY  26) | Actual hours: 8.5; source records: 1</x:v>
      </x:c>
      <x:c r="L1329" t="str">
        <x:v>Include</x:v>
      </x:c>
      <x:c r="M1329"/>
      <x:c r="N1329"/>
    </x:row>
    <x:row r="1330">
      <x:c r="A1330" t="str">
        <x:v>Kieran Chapman|2026-05-08</x:v>
      </x:c>
      <x:c r="B1330" s="888" t="n">
        <x:v>46150</x:v>
      </x:c>
      <x:c r="C1330" t="str">
        <x:v>Kieran Chapman</x:v>
      </x:c>
      <x:c r="D1330" t="str">
        <x:v>Permanent</x:v>
      </x:c>
      <x:c r="E1330" t="str">
        <x:v>Cambridge</x:v>
      </x:c>
      <x:c r="F1330" t="str">
        <x:v>Operative Porter</x:v>
      </x:c>
      <x:c r="G1330" t="str">
        <x:v>401671B</x:v>
      </x:c>
      <x:c r="H1330" t="str">
        <x:v>Avantor ( CAMBRIDGE MAY  2026 )</x:v>
      </x:c>
      <x:c r="I1330" s="22" t="n">
        <x:v>8.5</x:v>
      </x:c>
      <x:c r="J1330" t="str">
        <x:v>Worked</x:v>
      </x:c>
      <x:c r="K1330" t="str">
        <x:v>Employee 103256; home branch Cambridge; assigned role Operative Porter | Deployment branch: Cambridge | Actual role: Operative Porter | Jobs: 401671B | Customers: Avantor ( CAMBRIDGE MAY  2026 ) | Actual hours: 8.5; source records: 1</x:v>
      </x:c>
      <x:c r="L1330" t="str">
        <x:v>Include</x:v>
      </x:c>
      <x:c r="M1330"/>
      <x:c r="N1330"/>
    </x:row>
    <x:row r="1331">
      <x:c r="A1331" t="str">
        <x:v>Kieran Chapman|2026-05-09</x:v>
      </x:c>
      <x:c r="B1331" s="888" t="n">
        <x:v>46151</x:v>
      </x:c>
      <x:c r="C1331" t="str">
        <x:v>Kieran Chapman</x:v>
      </x:c>
      <x:c r="D1331" t="str">
        <x:v>Permanent</x:v>
      </x:c>
      <x:c r="E1331" t="str">
        <x:v>Cambridge</x:v>
      </x:c>
      <x:c r="F1331" t="str">
        <x:v>Operative Porter</x:v>
      </x:c>
      <x:c r="G1331" t="str">
        <x:v>401903</x:v>
      </x:c>
      <x:c r="H1331" t="str">
        <x:v>South Cambridgeshire District Council</x:v>
      </x:c>
      <x:c r="I1331" s="22" t="n">
        <x:v>6</x:v>
      </x:c>
      <x:c r="J1331" t="str">
        <x:v>Worked</x:v>
      </x:c>
      <x:c r="K1331" t="str">
        <x:v>Employee 103256; home branch Cambridge; assigned role Operative Porter | Deployment branch: Cambridge | Actual role: Operative Porter | Jobs: 401903 | Customers: South Cambridgeshire District Council | Actual hours: 6.0; source records: 1</x:v>
      </x:c>
      <x:c r="L1331" t="str">
        <x:v>Include</x:v>
      </x:c>
      <x:c r="M1331"/>
      <x:c r="N1331"/>
    </x:row>
    <x:row r="1332">
      <x:c r="A1332" t="str">
        <x:v>Kieran Chapman|2026-05-11</x:v>
      </x:c>
      <x:c r="B1332" s="888" t="n">
        <x:v>46153</x:v>
      </x:c>
      <x:c r="C1332" t="str">
        <x:v>Kieran Chapman</x:v>
      </x:c>
      <x:c r="D1332" t="str">
        <x:v>Permanent</x:v>
      </x:c>
      <x:c r="E1332" t="str">
        <x:v>Cambridge</x:v>
      </x:c>
      <x:c r="F1332" t="str">
        <x:v>Operative Porter</x:v>
      </x:c>
      <x:c r="G1332" t="str">
        <x:v>398439</x:v>
      </x:c>
      <x:c r="H1332" t="str">
        <x:v>Anglia Ruskin University</x:v>
      </x:c>
      <x:c r="I1332" s="22" t="n">
        <x:v>9.5</x:v>
      </x:c>
      <x:c r="J1332" t="str">
        <x:v>Worked</x:v>
      </x:c>
      <x:c r="K1332" t="str">
        <x:v>Employee 103256; home branch Cambridge; assigned role Operative Porter | Deployment branch: Cambridge | Actual role: Operative Porter | Jobs: 398439 | Customers: Anglia Ruskin University | Actual hours: 9.5; source records: 1</x:v>
      </x:c>
      <x:c r="L1332" t="str">
        <x:v>Include</x:v>
      </x:c>
      <x:c r="M1332"/>
      <x:c r="N1332"/>
    </x:row>
    <x:row r="1333">
      <x:c r="A1333" t="str">
        <x:v>Kieran Chapman|2026-05-12</x:v>
      </x:c>
      <x:c r="B1333" s="888" t="n">
        <x:v>46154</x:v>
      </x:c>
      <x:c r="C1333" t="str">
        <x:v>Kieran Chapman</x:v>
      </x:c>
      <x:c r="D1333" t="str">
        <x:v>Permanent</x:v>
      </x:c>
      <x:c r="E1333" t="str">
        <x:v>Cambridge</x:v>
      </x:c>
      <x:c r="F1333" t="str">
        <x:v>Operative Porter</x:v>
      </x:c>
      <x:c r="G1333" t="str">
        <x:v>400121, 399379D</x:v>
      </x:c>
      <x:c r="H1333" t="str">
        <x:v>BioChek (UK) Ltd; Restore Harrow Green Oxford  M/W use only</x:v>
      </x:c>
      <x:c r="I1333" s="22" t="n">
        <x:v>15</x:v>
      </x:c>
      <x:c r="J1333" t="str">
        <x:v>Worked — 2 records</x:v>
      </x:c>
      <x:c r="K1333" t="str">
        <x:v>Employee 103256; home branch Cambridge; assigned role Operative Porter | Deployment branch: Oxford | Actual role: Operative Porter | Jobs: 400121, 399379D | Customers: BioChek (UK) Ltd; Restore Harrow Green Oxford  M/W use only | Actual hours: 15.0; source records: 2</x:v>
      </x:c>
      <x:c r="L1333" t="str">
        <x:v>Include</x:v>
      </x:c>
      <x:c r="M1333"/>
      <x:c r="N1333"/>
    </x:row>
    <x:row r="1334">
      <x:c r="A1334" t="str">
        <x:v>Kieran Chapman|2026-05-13</x:v>
      </x:c>
      <x:c r="B1334" s="888" t="n">
        <x:v>46155</x:v>
      </x:c>
      <x:c r="C1334" t="str">
        <x:v>Kieran Chapman</x:v>
      </x:c>
      <x:c r="D1334" t="str">
        <x:v>Permanent</x:v>
      </x:c>
      <x:c r="E1334" t="str">
        <x:v>Cambridge</x:v>
      </x:c>
      <x:c r="F1334" t="str">
        <x:v>Operative Porter</x:v>
      </x:c>
      <x:c r="G1334" t="str">
        <x:v>400121, 399379D</x:v>
      </x:c>
      <x:c r="H1334" t="str">
        <x:v>BioChek (UK) Ltd; Restore Harrow Green Oxford  M/W use only</x:v>
      </x:c>
      <x:c r="I1334" s="22" t="n">
        <x:v>17.5</x:v>
      </x:c>
      <x:c r="J1334" t="str">
        <x:v>Worked — 2 records</x:v>
      </x:c>
      <x:c r="K1334" t="str">
        <x:v>Employee 103256; home branch Cambridge; assigned role Operative Porter | Deployment branch: Oxford | Actual role: Operative Porter | Jobs: 400121, 399379D | Customers: BioChek (UK) Ltd; Restore Harrow Green Oxford  M/W use only | Actual hours: 17.5; source records: 2</x:v>
      </x:c>
      <x:c r="L1334" t="str">
        <x:v>Include</x:v>
      </x:c>
      <x:c r="M1334"/>
      <x:c r="N1334"/>
    </x:row>
    <x:row r="1335">
      <x:c r="A1335" t="str">
        <x:v>Kieran Chapman|2026-05-14</x:v>
      </x:c>
      <x:c r="B1335" s="888" t="n">
        <x:v>46156</x:v>
      </x:c>
      <x:c r="C1335" t="str">
        <x:v>Kieran Chapman</x:v>
      </x:c>
      <x:c r="D1335" t="str">
        <x:v>Permanent</x:v>
      </x:c>
      <x:c r="E1335" t="str">
        <x:v>Cambridge</x:v>
      </x:c>
      <x:c r="F1335" t="str">
        <x:v>Operative Porter</x:v>
      </x:c>
      <x:c r="G1335" t="str">
        <x:v>400121, 399379D</x:v>
      </x:c>
      <x:c r="H1335" t="str">
        <x:v>BioChek (UK) Ltd; Restore Harrow Green Oxford  M/W use only</x:v>
      </x:c>
      <x:c r="I1335" s="22" t="n">
        <x:v>18</x:v>
      </x:c>
      <x:c r="J1335" t="str">
        <x:v>Worked — 2 records</x:v>
      </x:c>
      <x:c r="K1335" t="str">
        <x:v>Employee 103256; home branch Cambridge; assigned role Operative Porter | Deployment branch: Oxford | Actual role: Operative Porter | Jobs: 400121, 399379D | Customers: BioChek (UK) Ltd; Restore Harrow Green Oxford  M/W use only | Actual hours: 18.0; source records: 2</x:v>
      </x:c>
      <x:c r="L1335" t="str">
        <x:v>Include</x:v>
      </x:c>
      <x:c r="M1335"/>
      <x:c r="N1335"/>
    </x:row>
    <x:row r="1336">
      <x:c r="A1336" t="str">
        <x:v>Kieran Chapman|2026-05-15</x:v>
      </x:c>
      <x:c r="B1336" s="888" t="n">
        <x:v>46157</x:v>
      </x:c>
      <x:c r="C1336" t="str">
        <x:v>Kieran Chapman</x:v>
      </x:c>
      <x:c r="D1336" t="str">
        <x:v>Permanent</x:v>
      </x:c>
      <x:c r="E1336" t="str">
        <x:v>Cambridge</x:v>
      </x:c>
      <x:c r="F1336" t="str">
        <x:v>Operative Porter</x:v>
      </x:c>
      <x:c r="G1336" t="str">
        <x:v>401671B</x:v>
      </x:c>
      <x:c r="H1336" t="str">
        <x:v>Avantor ( CAMBRIDGE MAY  2026 )</x:v>
      </x:c>
      <x:c r="I1336" s="22" t="n">
        <x:v>8.5</x:v>
      </x:c>
      <x:c r="J1336" t="str">
        <x:v>Worked</x:v>
      </x:c>
      <x:c r="K1336" t="str">
        <x:v>Employee 103256; home branch Cambridge; assigned role Operative Porter | Deployment branch: Cambridge | Actual role: Operative Porter | Jobs: 401671B | Customers: Avantor ( CAMBRIDGE MAY  2026 ) | Actual hours: 8.5; source records: 1</x:v>
      </x:c>
      <x:c r="L1336" t="str">
        <x:v>Include</x:v>
      </x:c>
      <x:c r="M1336"/>
      <x:c r="N1336"/>
    </x:row>
    <x:row r="1337">
      <x:c r="A1337" t="str">
        <x:v>Kieran Chapman|2026-05-18</x:v>
      </x:c>
      <x:c r="B1337" s="888" t="n">
        <x:v>46160</x:v>
      </x:c>
      <x:c r="C1337" t="str">
        <x:v>Kieran Chapman</x:v>
      </x:c>
      <x:c r="D1337" t="str">
        <x:v>Permanent</x:v>
      </x:c>
      <x:c r="E1337" t="str">
        <x:v>Cambridge</x:v>
      </x:c>
      <x:c r="F1337" t="str">
        <x:v>Operative Porter</x:v>
      </x:c>
      <x:c r="G1337" t="str">
        <x:v>401472</x:v>
      </x:c>
      <x:c r="H1337" t="str">
        <x:v>CRUK Horizons</x:v>
      </x:c>
      <x:c r="I1337" s="22" t="n">
        <x:v>10</x:v>
      </x:c>
      <x:c r="J1337" t="str">
        <x:v>Worked</x:v>
      </x:c>
      <x:c r="K1337" t="str">
        <x:v>Employee 103256; home branch Cambridge; assigned role Operative Porter | Deployment branch: Cambridge | Actual role: Operative Skilled | Jobs: 401472 | Customers: CRUK Horizons | Actual hours: 10.0; source records: 1</x:v>
      </x:c>
      <x:c r="L1337" t="str">
        <x:v>Include</x:v>
      </x:c>
      <x:c r="M1337"/>
      <x:c r="N1337"/>
    </x:row>
    <x:row r="1338">
      <x:c r="A1338" t="str">
        <x:v>Kieran Chapman|2026-05-19</x:v>
      </x:c>
      <x:c r="B1338" s="888" t="n">
        <x:v>46161</x:v>
      </x:c>
      <x:c r="C1338" t="str">
        <x:v>Kieran Chapman</x:v>
      </x:c>
      <x:c r="D1338" t="str">
        <x:v>Permanent</x:v>
      </x:c>
      <x:c r="E1338" t="str">
        <x:v>Cambridge</x:v>
      </x:c>
      <x:c r="F1338" t="str">
        <x:v>Operative Porter</x:v>
      </x:c>
      <x:c r="G1338" t="str">
        <x:v>401472</x:v>
      </x:c>
      <x:c r="H1338" t="str">
        <x:v>CRUK Horizons</x:v>
      </x:c>
      <x:c r="I1338" s="22" t="n">
        <x:v>9.5</x:v>
      </x:c>
      <x:c r="J1338" t="str">
        <x:v>Worked</x:v>
      </x:c>
      <x:c r="K1338" t="str">
        <x:v>Employee 103256; home branch Cambridge; assigned role Operative Porter | Deployment branch: Cambridge | Actual role: Operative Porter | Jobs: 401472 | Customers: CRUK Horizons | Actual hours: 9.5; source records: 1</x:v>
      </x:c>
      <x:c r="L1338" t="str">
        <x:v>Include</x:v>
      </x:c>
      <x:c r="M1338"/>
      <x:c r="N1338"/>
    </x:row>
    <x:row r="1339">
      <x:c r="A1339" t="str">
        <x:v>Kieran Chapman|2026-05-20</x:v>
      </x:c>
      <x:c r="B1339" s="888" t="n">
        <x:v>46162</x:v>
      </x:c>
      <x:c r="C1339" t="str">
        <x:v>Kieran Chapman</x:v>
      </x:c>
      <x:c r="D1339" t="str">
        <x:v>Permanent</x:v>
      </x:c>
      <x:c r="E1339" t="str">
        <x:v>Cambridge</x:v>
      </x:c>
      <x:c r="F1339" t="str">
        <x:v>Operative Porter</x:v>
      </x:c>
      <x:c r="G1339" t="str">
        <x:v>401472</x:v>
      </x:c>
      <x:c r="H1339" t="str">
        <x:v>CRUK Horizons</x:v>
      </x:c>
      <x:c r="I1339" s="22" t="n">
        <x:v>10.5</x:v>
      </x:c>
      <x:c r="J1339" t="str">
        <x:v>Worked</x:v>
      </x:c>
      <x:c r="K1339" t="str">
        <x:v>Employee 103256; home branch Cambridge; assigned role Operative Porter | Deployment branch: Cambridge | Actual role: Operative Porter | Jobs: 401472 | Customers: CRUK Horizons | Actual hours: 10.5; source records: 1</x:v>
      </x:c>
      <x:c r="L1339" t="str">
        <x:v>Include</x:v>
      </x:c>
      <x:c r="M1339"/>
      <x:c r="N1339"/>
    </x:row>
    <x:row r="1340">
      <x:c r="A1340" t="str">
        <x:v>Kieran Chapman|2026-05-21</x:v>
      </x:c>
      <x:c r="B1340" s="888" t="n">
        <x:v>46163</x:v>
      </x:c>
      <x:c r="C1340" t="str">
        <x:v>Kieran Chapman</x:v>
      </x:c>
      <x:c r="D1340" t="str">
        <x:v>Permanent</x:v>
      </x:c>
      <x:c r="E1340" t="str">
        <x:v>Cambridge</x:v>
      </x:c>
      <x:c r="F1340" t="str">
        <x:v>Operative Porter</x:v>
      </x:c>
      <x:c r="G1340" t="str">
        <x:v>401472</x:v>
      </x:c>
      <x:c r="H1340" t="str">
        <x:v>CRUK Horizons</x:v>
      </x:c>
      <x:c r="I1340" s="22" t="n">
        <x:v>11</x:v>
      </x:c>
      <x:c r="J1340" t="str">
        <x:v>Worked</x:v>
      </x:c>
      <x:c r="K1340" t="str">
        <x:v>Employee 103256; home branch Cambridge; assigned role Operative Porter | Deployment branch: Cambridge | Actual role: Operative Porter | Jobs: 401472 | Customers: CRUK Horizons | Actual hours: 11.0; source records: 1</x:v>
      </x:c>
      <x:c r="L1340" t="str">
        <x:v>Include</x:v>
      </x:c>
      <x:c r="M1340"/>
      <x:c r="N1340"/>
    </x:row>
    <x:row r="1341">
      <x:c r="A1341" t="str">
        <x:v>Kieran Chapman|2026-05-22</x:v>
      </x:c>
      <x:c r="B1341" s="888" t="n">
        <x:v>46164</x:v>
      </x:c>
      <x:c r="C1341" t="str">
        <x:v>Kieran Chapman</x:v>
      </x:c>
      <x:c r="D1341" t="str">
        <x:v>Permanent</x:v>
      </x:c>
      <x:c r="E1341" t="str">
        <x:v>Cambridge</x:v>
      </x:c>
      <x:c r="F1341" t="str">
        <x:v>Operative Porter</x:v>
      </x:c>
      <x:c r="G1341" t="str">
        <x:v>402345</x:v>
      </x:c>
      <x:c r="H1341" t="str">
        <x:v>Nxera Pharma UK Limited</x:v>
      </x:c>
      <x:c r="I1341" s="22" t="n">
        <x:v>8.5</x:v>
      </x:c>
      <x:c r="J1341" t="str">
        <x:v>Worked</x:v>
      </x:c>
      <x:c r="K1341" t="str">
        <x:v>Employee 103256; home branch Cambridge; assigned role Operative Porter | Deployment branch: Cambridge | Actual role: Operative Porter | Jobs: 402345 | Customers: Nxera Pharma UK Limited | Actual hours: 8.5; source records: 1</x:v>
      </x:c>
      <x:c r="L1341" t="str">
        <x:v>Include</x:v>
      </x:c>
      <x:c r="M1341"/>
      <x:c r="N1341"/>
    </x:row>
    <x:row r="1342">
      <x:c r="A1342" t="str">
        <x:v>Kieran Chapman|2026-05-26</x:v>
      </x:c>
      <x:c r="B1342" s="888" t="n">
        <x:v>46168</x:v>
      </x:c>
      <x:c r="C1342" t="str">
        <x:v>Kieran Chapman</x:v>
      </x:c>
      <x:c r="D1342" t="str">
        <x:v>Permanent</x:v>
      </x:c>
      <x:c r="E1342" t="str">
        <x:v>Cambridge</x:v>
      </x:c>
      <x:c r="F1342" t="str">
        <x:v>Operative Porter</x:v>
      </x:c>
      <x:c r="G1342" t="str">
        <x:v>401671B</x:v>
      </x:c>
      <x:c r="H1342" t="str">
        <x:v>Avantor ( CAMBRIDGE MAY  2026 )</x:v>
      </x:c>
      <x:c r="I1342" s="22" t="n">
        <x:v>11.5</x:v>
      </x:c>
      <x:c r="J1342" t="str">
        <x:v>Worked</x:v>
      </x:c>
      <x:c r="K1342" t="str">
        <x:v>Employee 103256; home branch Cambridge; assigned role Operative Porter | Deployment branch: Cambridge | Actual role: Operative Porter | Jobs: 401671B | Customers: Avantor ( CAMBRIDGE MAY  2026 ) | Actual hours: 11.5; source records: 1</x:v>
      </x:c>
      <x:c r="L1342" t="str">
        <x:v>Include</x:v>
      </x:c>
      <x:c r="M1342"/>
      <x:c r="N1342"/>
    </x:row>
    <x:row r="1343">
      <x:c r="A1343" t="str">
        <x:v>Kieran Chapman|2026-05-27</x:v>
      </x:c>
      <x:c r="B1343" s="888" t="n">
        <x:v>46169</x:v>
      </x:c>
      <x:c r="C1343" t="str">
        <x:v>Kieran Chapman</x:v>
      </x:c>
      <x:c r="D1343" t="str">
        <x:v>Permanent</x:v>
      </x:c>
      <x:c r="E1343" t="str">
        <x:v>Cambridge</x:v>
      </x:c>
      <x:c r="F1343" t="str">
        <x:v>Operative Porter</x:v>
      </x:c>
      <x:c r="G1343" t="str">
        <x:v>401669</x:v>
      </x:c>
      <x:c r="H1343" t="str">
        <x:v>Cambridge University Hospitals NHS Foundation</x:v>
      </x:c>
      <x:c r="I1343" s="22" t="n">
        <x:v>7.5</x:v>
      </x:c>
      <x:c r="J1343" t="str">
        <x:v>Worked</x:v>
      </x:c>
      <x:c r="K1343" t="str">
        <x:v>Employee 103256; home branch Cambridge; assigned role Operative Porter | Deployment branch: Cambridge | Actual role: Operative Porter | Jobs: 401669 | Customers: Cambridge University Hospitals NHS Foundation | Actual hours: 7.5; source records: 1</x:v>
      </x:c>
      <x:c r="L1343" t="str">
        <x:v>Include</x:v>
      </x:c>
      <x:c r="M1343"/>
      <x:c r="N1343"/>
    </x:row>
    <x:row r="1344">
      <x:c r="A1344" t="str">
        <x:v>Kieran Chapman|2026-05-28</x:v>
      </x:c>
      <x:c r="B1344" s="888" t="n">
        <x:v>46170</x:v>
      </x:c>
      <x:c r="C1344" t="str">
        <x:v>Kieran Chapman</x:v>
      </x:c>
      <x:c r="D1344" t="str">
        <x:v>Permanent</x:v>
      </x:c>
      <x:c r="E1344" t="str">
        <x:v>Cambridge</x:v>
      </x:c>
      <x:c r="F1344" t="str">
        <x:v>Operative Porter</x:v>
      </x:c>
      <x:c r="G1344" t="str">
        <x:v>401669</x:v>
      </x:c>
      <x:c r="H1344" t="str">
        <x:v>Cambridge University Hospitals NHS Foundation</x:v>
      </x:c>
      <x:c r="I1344" s="22" t="n">
        <x:v>7.5</x:v>
      </x:c>
      <x:c r="J1344" t="str">
        <x:v>Worked</x:v>
      </x:c>
      <x:c r="K1344" t="str">
        <x:v>Employee 103256; home branch Cambridge; assigned role Operative Porter | Deployment branch: Cambridge | Actual role: Operative Porter | Jobs: 401669 | Customers: Cambridge University Hospitals NHS Foundation | Actual hours: 7.5; source records: 1</x:v>
      </x:c>
      <x:c r="L1344" t="str">
        <x:v>Include</x:v>
      </x:c>
      <x:c r="M1344"/>
      <x:c r="N1344"/>
    </x:row>
    <x:row r="1345">
      <x:c r="A1345" t="str">
        <x:v>Kieran Chapman|2026-05-29</x:v>
      </x:c>
      <x:c r="B1345" s="888" t="n">
        <x:v>46171</x:v>
      </x:c>
      <x:c r="C1345" t="str">
        <x:v>Kieran Chapman</x:v>
      </x:c>
      <x:c r="D1345" t="str">
        <x:v>Permanent</x:v>
      </x:c>
      <x:c r="E1345" t="str">
        <x:v>Cambridge</x:v>
      </x:c>
      <x:c r="F1345" t="str">
        <x:v>Operative Porter</x:v>
      </x:c>
      <x:c r="G1345"/>
      <x:c r="H1345"/>
      <x:c r="I1345" s="22" t="n">
        <x:v>0</x:v>
      </x:c>
      <x:c r="J1345" t="str">
        <x:v>Annual leave</x:v>
      </x:c>
      <x:c r="K1345" t="str">
        <x:v>Employee 103256; home branch Cambridge; assigned role Operative Porter | Leave: Annual Leave (Hours) | Leave calendar basis: Variable-pattern period</x:v>
      </x:c>
      <x:c r="L1345" t="str">
        <x:v>Include</x:v>
      </x:c>
      <x:c r="M1345"/>
      <x:c r="N1345"/>
    </x:row>
    <x:row r="1346">
      <x:c r="A1346" t="str">
        <x:v>Kyle Gourley|2026-05-01</x:v>
      </x:c>
      <x:c r="B1346" s="888" t="n">
        <x:v>46143</x:v>
      </x:c>
      <x:c r="C1346" t="str">
        <x:v>Kyle Gourley</x:v>
      </x:c>
      <x:c r="D1346" t="str">
        <x:v>Permanent</x:v>
      </x:c>
      <x:c r="E1346" t="str">
        <x:v>Oxford</x:v>
      </x:c>
      <x:c r="F1346" t="str">
        <x:v>Operative Porter</x:v>
      </x:c>
      <x:c r="G1346" t="str">
        <x:v>400679</x:v>
      </x:c>
      <x:c r="H1346" t="str">
        <x:v>Thames Valley Police</x:v>
      </x:c>
      <x:c r="I1346" s="22" t="n">
        <x:v>8</x:v>
      </x:c>
      <x:c r="J1346" t="str">
        <x:v>Worked</x:v>
      </x:c>
      <x:c r="K1346" t="str">
        <x:v>Employee 105233; home branch Oxford; assigned role Operative Porter | Deployment branch: Oxford | Actual role: Operative Porter | Jobs: 400679 | Customers: Thames Valley Police | Actual hours: 8.0; source records: 1</x:v>
      </x:c>
      <x:c r="L1346" t="str">
        <x:v>Include</x:v>
      </x:c>
      <x:c r="M1346"/>
      <x:c r="N1346"/>
    </x:row>
    <x:row r="1347">
      <x:c r="A1347" t="str">
        <x:v>Kyle Gourley|2026-05-05</x:v>
      </x:c>
      <x:c r="B1347" s="888" t="n">
        <x:v>46147</x:v>
      </x:c>
      <x:c r="C1347" t="str">
        <x:v>Kyle Gourley</x:v>
      </x:c>
      <x:c r="D1347" t="str">
        <x:v>Permanent</x:v>
      </x:c>
      <x:c r="E1347" t="str">
        <x:v>Oxford</x:v>
      </x:c>
      <x:c r="F1347" t="str">
        <x:v>Operative Porter</x:v>
      </x:c>
      <x:c r="G1347" t="str">
        <x:v>400679</x:v>
      </x:c>
      <x:c r="H1347" t="str">
        <x:v>Thames Valley Police</x:v>
      </x:c>
      <x:c r="I1347" s="22" t="n">
        <x:v>9</x:v>
      </x:c>
      <x:c r="J1347" t="str">
        <x:v>Worked</x:v>
      </x:c>
      <x:c r="K1347" t="str">
        <x:v>Employee 105233; home branch Oxford; assigned role Operative Porter | Deployment branch: Oxford | Actual role: Operative Porter | Jobs: 400679 | Customers: Thames Valley Police | Actual hours: 9.0; source records: 1</x:v>
      </x:c>
      <x:c r="L1347" t="str">
        <x:v>Include</x:v>
      </x:c>
      <x:c r="M1347"/>
      <x:c r="N1347"/>
    </x:row>
    <x:row r="1348">
      <x:c r="A1348" t="str">
        <x:v>Kyle Gourley|2026-05-06</x:v>
      </x:c>
      <x:c r="B1348" s="888" t="n">
        <x:v>46148</x:v>
      </x:c>
      <x:c r="C1348" t="str">
        <x:v>Kyle Gourley</x:v>
      </x:c>
      <x:c r="D1348" t="str">
        <x:v>Permanent</x:v>
      </x:c>
      <x:c r="E1348" t="str">
        <x:v>Oxford</x:v>
      </x:c>
      <x:c r="F1348" t="str">
        <x:v>Operative Porter</x:v>
      </x:c>
      <x:c r="G1348" t="str">
        <x:v>400679</x:v>
      </x:c>
      <x:c r="H1348" t="str">
        <x:v>Thames Valley Police</x:v>
      </x:c>
      <x:c r="I1348" s="22" t="n">
        <x:v>9</x:v>
      </x:c>
      <x:c r="J1348" t="str">
        <x:v>Worked</x:v>
      </x:c>
      <x:c r="K1348" t="str">
        <x:v>Employee 105233; home branch Oxford; assigned role Operative Porter | Deployment branch: Oxford | Actual role: Operative Porter | Jobs: 400679 | Customers: Thames Valley Police | Actual hours: 9.0; source records: 1</x:v>
      </x:c>
      <x:c r="L1348" t="str">
        <x:v>Include</x:v>
      </x:c>
      <x:c r="M1348"/>
      <x:c r="N1348"/>
    </x:row>
    <x:row r="1349">
      <x:c r="A1349" t="str">
        <x:v>Kyle Gourley|2026-05-07</x:v>
      </x:c>
      <x:c r="B1349" s="888" t="n">
        <x:v>46149</x:v>
      </x:c>
      <x:c r="C1349" t="str">
        <x:v>Kyle Gourley</x:v>
      </x:c>
      <x:c r="D1349" t="str">
        <x:v>Permanent</x:v>
      </x:c>
      <x:c r="E1349" t="str">
        <x:v>Oxford</x:v>
      </x:c>
      <x:c r="F1349" t="str">
        <x:v>Operative Porter</x:v>
      </x:c>
      <x:c r="G1349" t="str">
        <x:v>400679</x:v>
      </x:c>
      <x:c r="H1349" t="str">
        <x:v>Thames Valley Police</x:v>
      </x:c>
      <x:c r="I1349" s="22" t="n">
        <x:v>9</x:v>
      </x:c>
      <x:c r="J1349" t="str">
        <x:v>Worked</x:v>
      </x:c>
      <x:c r="K1349" t="str">
        <x:v>Employee 105233; home branch Oxford; assigned role Operative Porter | Deployment branch: Oxford | Actual role: Operative Porter | Jobs: 400679 | Customers: Thames Valley Police | Actual hours: 9.0; source records: 1</x:v>
      </x:c>
      <x:c r="L1349" t="str">
        <x:v>Include</x:v>
      </x:c>
      <x:c r="M1349"/>
      <x:c r="N1349"/>
    </x:row>
    <x:row r="1350">
      <x:c r="A1350" t="str">
        <x:v>Kyle Gourley|2026-05-08</x:v>
      </x:c>
      <x:c r="B1350" s="888" t="n">
        <x:v>46150</x:v>
      </x:c>
      <x:c r="C1350" t="str">
        <x:v>Kyle Gourley</x:v>
      </x:c>
      <x:c r="D1350" t="str">
        <x:v>Permanent</x:v>
      </x:c>
      <x:c r="E1350" t="str">
        <x:v>Oxford</x:v>
      </x:c>
      <x:c r="F1350" t="str">
        <x:v>Operative Porter</x:v>
      </x:c>
      <x:c r="G1350" t="str">
        <x:v>400121</x:v>
      </x:c>
      <x:c r="H1350" t="str">
        <x:v>BioChek (UK) Ltd</x:v>
      </x:c>
      <x:c r="I1350" s="22" t="n">
        <x:v>7.5</x:v>
      </x:c>
      <x:c r="J1350" t="str">
        <x:v>Worked</x:v>
      </x:c>
      <x:c r="K1350" t="str">
        <x:v>Employee 105233; home branch Oxford; assigned role Operative Porter | Deployment branch: Oxford | Actual role: Operative Porter | Jobs: 400121 | Customers: BioChek (UK) Ltd | Actual hours: 7.5; source records: 1</x:v>
      </x:c>
      <x:c r="L1350" t="str">
        <x:v>Include</x:v>
      </x:c>
      <x:c r="M1350"/>
      <x:c r="N1350"/>
    </x:row>
    <x:row r="1351">
      <x:c r="A1351" t="str">
        <x:v>Kyle Gourley|2026-05-11</x:v>
      </x:c>
      <x:c r="B1351" s="888" t="n">
        <x:v>46153</x:v>
      </x:c>
      <x:c r="C1351" t="str">
        <x:v>Kyle Gourley</x:v>
      </x:c>
      <x:c r="D1351" t="str">
        <x:v>Permanent</x:v>
      </x:c>
      <x:c r="E1351" t="str">
        <x:v>Oxford</x:v>
      </x:c>
      <x:c r="F1351" t="str">
        <x:v>Operative Porter</x:v>
      </x:c>
      <x:c r="G1351" t="str">
        <x:v>400121</x:v>
      </x:c>
      <x:c r="H1351" t="str">
        <x:v>BioChek (UK) Ltd</x:v>
      </x:c>
      <x:c r="I1351" s="22" t="n">
        <x:v>8</x:v>
      </x:c>
      <x:c r="J1351" t="str">
        <x:v>Worked</x:v>
      </x:c>
      <x:c r="K1351" t="str">
        <x:v>Employee 105233; home branch Oxford; assigned role Operative Porter | Deployment branch: Oxford | Actual role: Operative Porter | Jobs: 400121 | Customers: BioChek (UK) Ltd | Actual hours: 8.0; source records: 1</x:v>
      </x:c>
      <x:c r="L1351" t="str">
        <x:v>Include</x:v>
      </x:c>
      <x:c r="M1351"/>
      <x:c r="N1351"/>
    </x:row>
    <x:row r="1352">
      <x:c r="A1352" t="str">
        <x:v>Kyle Gourley|2026-05-12</x:v>
      </x:c>
      <x:c r="B1352" s="888" t="n">
        <x:v>46154</x:v>
      </x:c>
      <x:c r="C1352" t="str">
        <x:v>Kyle Gourley</x:v>
      </x:c>
      <x:c r="D1352" t="str">
        <x:v>Permanent</x:v>
      </x:c>
      <x:c r="E1352" t="str">
        <x:v>Oxford</x:v>
      </x:c>
      <x:c r="F1352" t="str">
        <x:v>Operative Porter</x:v>
      </x:c>
      <x:c r="G1352" t="str">
        <x:v>400121</x:v>
      </x:c>
      <x:c r="H1352" t="str">
        <x:v>BioChek (UK) Ltd</x:v>
      </x:c>
      <x:c r="I1352" s="22" t="n">
        <x:v>8</x:v>
      </x:c>
      <x:c r="J1352" t="str">
        <x:v>CONFLICT — Worked + leave</x:v>
      </x:c>
      <x:c r="K1352" t="str">
        <x:v>Employee 105233; home branch Oxford; assigned role Operative Porter | Deployment branch: Oxford | Actual role: Operative Porter | Jobs: 400121 | Customers: BioChek (UK) Ltd | Actual hours: 8.0; source records: 1 | Leave: Sickness | Leave calendar basis: Variable-pattern period</x:v>
      </x:c>
      <x:c r="L1352" t="str">
        <x:v>Include</x:v>
      </x:c>
      <x:c r="M1352"/>
      <x:c r="N1352"/>
    </x:row>
    <x:row r="1353">
      <x:c r="A1353" t="str">
        <x:v>Kyle Gourley|2026-05-13</x:v>
      </x:c>
      <x:c r="B1353" s="888" t="n">
        <x:v>46155</x:v>
      </x:c>
      <x:c r="C1353" t="str">
        <x:v>Kyle Gourley</x:v>
      </x:c>
      <x:c r="D1353" t="str">
        <x:v>Permanent</x:v>
      </x:c>
      <x:c r="E1353" t="str">
        <x:v>Oxford</x:v>
      </x:c>
      <x:c r="F1353" t="str">
        <x:v>Operative Porter</x:v>
      </x:c>
      <x:c r="G1353" t="str">
        <x:v>400121</x:v>
      </x:c>
      <x:c r="H1353" t="str">
        <x:v>BioChek (UK) Ltd</x:v>
      </x:c>
      <x:c r="I1353" s="22" t="n">
        <x:v>8.5</x:v>
      </x:c>
      <x:c r="J1353" t="str">
        <x:v>CONFLICT — Worked + leave</x:v>
      </x:c>
      <x:c r="K1353" t="str">
        <x:v>Employee 105233; home branch Oxford; assigned role Operative Porter | Deployment branch: Oxford | Actual role: Operative Porter | Jobs: 400121 | Customers: BioChek (UK) Ltd | Actual hours: 8.5; source records: 1 | Leave: Sickness | Leave calendar basis: Variable-pattern period</x:v>
      </x:c>
      <x:c r="L1353" t="str">
        <x:v>Include</x:v>
      </x:c>
      <x:c r="M1353"/>
      <x:c r="N1353"/>
    </x:row>
    <x:row r="1354">
      <x:c r="A1354" t="str">
        <x:v>Kyle Gourley|2026-05-14</x:v>
      </x:c>
      <x:c r="B1354" s="888" t="n">
        <x:v>46156</x:v>
      </x:c>
      <x:c r="C1354" t="str">
        <x:v>Kyle Gourley</x:v>
      </x:c>
      <x:c r="D1354" t="str">
        <x:v>Permanent</x:v>
      </x:c>
      <x:c r="E1354" t="str">
        <x:v>Oxford</x:v>
      </x:c>
      <x:c r="F1354" t="str">
        <x:v>Operative Porter</x:v>
      </x:c>
      <x:c r="G1354" t="str">
        <x:v>400121</x:v>
      </x:c>
      <x:c r="H1354" t="str">
        <x:v>BioChek (UK) Ltd</x:v>
      </x:c>
      <x:c r="I1354" s="22" t="n">
        <x:v>9</x:v>
      </x:c>
      <x:c r="J1354" t="str">
        <x:v>CONFLICT — Worked + leave</x:v>
      </x:c>
      <x:c r="K1354" t="str">
        <x:v>Employee 105233; home branch Oxford; assigned role Operative Porter | Deployment branch: Oxford | Actual role: Operative Porter | Jobs: 400121 | Customers: BioChek (UK) Ltd | Actual hours: 9.0; source records: 1 | Leave: Sickness | Leave calendar basis: Variable-pattern period</x:v>
      </x:c>
      <x:c r="L1354" t="str">
        <x:v>Include</x:v>
      </x:c>
      <x:c r="M1354"/>
      <x:c r="N1354"/>
    </x:row>
    <x:row r="1355">
      <x:c r="A1355" t="str">
        <x:v>Kyle Gourley|2026-05-15</x:v>
      </x:c>
      <x:c r="B1355" s="888" t="n">
        <x:v>46157</x:v>
      </x:c>
      <x:c r="C1355" t="str">
        <x:v>Kyle Gourley</x:v>
      </x:c>
      <x:c r="D1355" t="str">
        <x:v>Permanent</x:v>
      </x:c>
      <x:c r="E1355" t="str">
        <x:v>Oxford</x:v>
      </x:c>
      <x:c r="F1355" t="str">
        <x:v>Operative Porter</x:v>
      </x:c>
      <x:c r="G1355" t="str">
        <x:v>400121</x:v>
      </x:c>
      <x:c r="H1355" t="str">
        <x:v>BioChek (UK) Ltd</x:v>
      </x:c>
      <x:c r="I1355" s="22" t="n">
        <x:v>9</x:v>
      </x:c>
      <x:c r="J1355" t="str">
        <x:v>Worked</x:v>
      </x:c>
      <x:c r="K1355" t="str">
        <x:v>Employee 105233; home branch Oxford; assigned role Operative Porter | Deployment branch: Oxford | Actual role: Operative Porter | Jobs: 400121 | Customers: BioChek (UK) Ltd | Actual hours: 9.0; source records: 1</x:v>
      </x:c>
      <x:c r="L1355" t="str">
        <x:v>Include</x:v>
      </x:c>
      <x:c r="M1355"/>
      <x:c r="N1355"/>
    </x:row>
    <x:row r="1356">
      <x:c r="A1356" t="str">
        <x:v>Kyle Gourley|2026-05-18</x:v>
      </x:c>
      <x:c r="B1356" s="888" t="n">
        <x:v>46160</x:v>
      </x:c>
      <x:c r="C1356" t="str">
        <x:v>Kyle Gourley</x:v>
      </x:c>
      <x:c r="D1356" t="str">
        <x:v>Permanent</x:v>
      </x:c>
      <x:c r="E1356" t="str">
        <x:v>Oxford</x:v>
      </x:c>
      <x:c r="F1356" t="str">
        <x:v>Operative Porter</x:v>
      </x:c>
      <x:c r="G1356" t="str">
        <x:v>400121</x:v>
      </x:c>
      <x:c r="H1356" t="str">
        <x:v>BioChek (UK) Ltd</x:v>
      </x:c>
      <x:c r="I1356" s="22" t="n">
        <x:v>8.5</x:v>
      </x:c>
      <x:c r="J1356" t="str">
        <x:v>Worked</x:v>
      </x:c>
      <x:c r="K1356" t="str">
        <x:v>Employee 105233; home branch Oxford; assigned role Operative Porter | Deployment branch: Oxford | Actual role: Operative Porter | Jobs: 400121 | Customers: BioChek (UK) Ltd | Actual hours: 8.5; source records: 1</x:v>
      </x:c>
      <x:c r="L1356" t="str">
        <x:v>Include</x:v>
      </x:c>
      <x:c r="M1356"/>
      <x:c r="N1356"/>
    </x:row>
    <x:row r="1357">
      <x:c r="A1357" t="str">
        <x:v>Kyle Gourley|2026-05-19</x:v>
      </x:c>
      <x:c r="B1357" s="888" t="n">
        <x:v>46161</x:v>
      </x:c>
      <x:c r="C1357" t="str">
        <x:v>Kyle Gourley</x:v>
      </x:c>
      <x:c r="D1357" t="str">
        <x:v>Permanent</x:v>
      </x:c>
      <x:c r="E1357" t="str">
        <x:v>Oxford</x:v>
      </x:c>
      <x:c r="F1357" t="str">
        <x:v>Operative Porter</x:v>
      </x:c>
      <x:c r="G1357" t="str">
        <x:v>400121</x:v>
      </x:c>
      <x:c r="H1357" t="str">
        <x:v>BioChek (UK) Ltd</x:v>
      </x:c>
      <x:c r="I1357" s="22" t="n">
        <x:v>8.45</x:v>
      </x:c>
      <x:c r="J1357" t="str">
        <x:v>Worked</x:v>
      </x:c>
      <x:c r="K1357" t="str">
        <x:v>Employee 105233; home branch Oxford; assigned role Operative Porter | Deployment branch: Oxford | Actual role: Operative Porter | Jobs: 400121 | Customers: BioChek (UK) Ltd | Actual hours: 8.4; source records: 1</x:v>
      </x:c>
      <x:c r="L1357" t="str">
        <x:v>Include</x:v>
      </x:c>
      <x:c r="M1357"/>
      <x:c r="N1357"/>
    </x:row>
    <x:row r="1358">
      <x:c r="A1358" t="str">
        <x:v>Kyle Gourley|2026-05-20</x:v>
      </x:c>
      <x:c r="B1358" s="888" t="n">
        <x:v>46162</x:v>
      </x:c>
      <x:c r="C1358" t="str">
        <x:v>Kyle Gourley</x:v>
      </x:c>
      <x:c r="D1358" t="str">
        <x:v>Permanent</x:v>
      </x:c>
      <x:c r="E1358" t="str">
        <x:v>Oxford</x:v>
      </x:c>
      <x:c r="F1358" t="str">
        <x:v>Operative Porter</x:v>
      </x:c>
      <x:c r="G1358" t="str">
        <x:v>400679</x:v>
      </x:c>
      <x:c r="H1358" t="str">
        <x:v>Thames Valley Police</x:v>
      </x:c>
      <x:c r="I1358" s="22" t="n">
        <x:v>7</x:v>
      </x:c>
      <x:c r="J1358" t="str">
        <x:v>Worked</x:v>
      </x:c>
      <x:c r="K1358" t="str">
        <x:v>Employee 105233; home branch Oxford; assigned role Operative Porter | Deployment branch: Oxford | Actual role: Operative Porter | Jobs: 400679 | Customers: Thames Valley Police | Actual hours: 7.0; source records: 1</x:v>
      </x:c>
      <x:c r="L1358" t="str">
        <x:v>Include</x:v>
      </x:c>
      <x:c r="M1358"/>
      <x:c r="N1358"/>
    </x:row>
    <x:row r="1359">
      <x:c r="A1359" t="str">
        <x:v>Kyle Gourley|2026-05-21</x:v>
      </x:c>
      <x:c r="B1359" s="888" t="n">
        <x:v>46163</x:v>
      </x:c>
      <x:c r="C1359" t="str">
        <x:v>Kyle Gourley</x:v>
      </x:c>
      <x:c r="D1359" t="str">
        <x:v>Permanent</x:v>
      </x:c>
      <x:c r="E1359" t="str">
        <x:v>Oxford</x:v>
      </x:c>
      <x:c r="F1359" t="str">
        <x:v>Operative Porter</x:v>
      </x:c>
      <x:c r="G1359" t="str">
        <x:v>400121</x:v>
      </x:c>
      <x:c r="H1359" t="str">
        <x:v>BioChek (UK) Ltd</x:v>
      </x:c>
      <x:c r="I1359" s="22" t="n">
        <x:v>5.45</x:v>
      </x:c>
      <x:c r="J1359" t="str">
        <x:v>Worked</x:v>
      </x:c>
      <x:c r="K1359" t="str">
        <x:v>Employee 105233; home branch Oxford; assigned role Operative Porter | Deployment branch: Oxford | Actual role: Operative Porter | Jobs: 400121 | Customers: BioChek (UK) Ltd | Actual hours: 5.5; source records: 1</x:v>
      </x:c>
      <x:c r="L1359" t="str">
        <x:v>Include</x:v>
      </x:c>
      <x:c r="M1359"/>
      <x:c r="N1359"/>
    </x:row>
    <x:row r="1360">
      <x:c r="A1360" t="str">
        <x:v>Kyle Gourley|2026-05-26</x:v>
      </x:c>
      <x:c r="B1360" s="888" t="n">
        <x:v>46168</x:v>
      </x:c>
      <x:c r="C1360" t="str">
        <x:v>Kyle Gourley</x:v>
      </x:c>
      <x:c r="D1360" t="str">
        <x:v>Permanent</x:v>
      </x:c>
      <x:c r="E1360" t="str">
        <x:v>Oxford</x:v>
      </x:c>
      <x:c r="F1360" t="str">
        <x:v>Operative Porter</x:v>
      </x:c>
      <x:c r="G1360"/>
      <x:c r="H1360"/>
      <x:c r="I1360" s="22" t="n">
        <x:v>0</x:v>
      </x:c>
      <x:c r="J1360" t="str">
        <x:v>Other leave — Sickness</x:v>
      </x:c>
      <x:c r="K1360" t="str">
        <x:v>Employee 105233; home branch Oxford; assigned role Operative Porter | Leave: Sickness | Leave calendar basis: Variable-pattern period</x:v>
      </x:c>
      <x:c r="L1360" t="str">
        <x:v>Include</x:v>
      </x:c>
      <x:c r="M1360"/>
      <x:c r="N1360"/>
    </x:row>
    <x:row r="1361">
      <x:c r="A1361" t="str">
        <x:v>Kyle Gourley|2026-05-27</x:v>
      </x:c>
      <x:c r="B1361" s="888" t="n">
        <x:v>46169</x:v>
      </x:c>
      <x:c r="C1361" t="str">
        <x:v>Kyle Gourley</x:v>
      </x:c>
      <x:c r="D1361" t="str">
        <x:v>Permanent</x:v>
      </x:c>
      <x:c r="E1361" t="str">
        <x:v>Oxford</x:v>
      </x:c>
      <x:c r="F1361" t="str">
        <x:v>Operative Porter</x:v>
      </x:c>
      <x:c r="G1361" t="str">
        <x:v>401671</x:v>
      </x:c>
      <x:c r="H1361" t="str">
        <x:v>Avantor ( OXFORD MAY  2026 )</x:v>
      </x:c>
      <x:c r="I1361" s="22" t="n">
        <x:v>7</x:v>
      </x:c>
      <x:c r="J1361" t="str">
        <x:v>CONFLICT — Worked + leave</x:v>
      </x:c>
      <x:c r="K1361" t="str">
        <x:v>Employee 105233; home branch Oxford; assigned role Operative Porter | Deployment branch: Cambridge | Actual role: Operative Porter | Jobs: 401671 | Customers: Avantor ( OXFORD MAY  2026 ) | Actual hours: 7.0; source records: 1 | Leave: Sickness | Leave calendar basis: Variable-pattern period</x:v>
      </x:c>
      <x:c r="L1361" t="str">
        <x:v>Include</x:v>
      </x:c>
      <x:c r="M1361"/>
      <x:c r="N1361"/>
    </x:row>
    <x:row r="1362">
      <x:c r="A1362" t="str">
        <x:v>Kyle Gourley|2026-05-28</x:v>
      </x:c>
      <x:c r="B1362" s="888" t="n">
        <x:v>46170</x:v>
      </x:c>
      <x:c r="C1362" t="str">
        <x:v>Kyle Gourley</x:v>
      </x:c>
      <x:c r="D1362" t="str">
        <x:v>Permanent</x:v>
      </x:c>
      <x:c r="E1362" t="str">
        <x:v>Oxford</x:v>
      </x:c>
      <x:c r="F1362" t="str">
        <x:v>Operative Porter</x:v>
      </x:c>
      <x:c r="G1362"/>
      <x:c r="H1362"/>
      <x:c r="I1362" s="22" t="n">
        <x:v>0</x:v>
      </x:c>
      <x:c r="J1362" t="str">
        <x:v>Other leave — Sickness</x:v>
      </x:c>
      <x:c r="K1362" t="str">
        <x:v>Employee 105233; home branch Oxford; assigned role Operative Porter | Leave: Sickness | Leave calendar basis: Variable-pattern period</x:v>
      </x:c>
      <x:c r="L1362" t="str">
        <x:v>Include</x:v>
      </x:c>
      <x:c r="M1362"/>
      <x:c r="N1362"/>
    </x:row>
    <x:row r="1363">
      <x:c r="A1363" t="str">
        <x:v>Kyle Gourley|2026-05-29</x:v>
      </x:c>
      <x:c r="B1363" s="888" t="n">
        <x:v>46171</x:v>
      </x:c>
      <x:c r="C1363" t="str">
        <x:v>Kyle Gourley</x:v>
      </x:c>
      <x:c r="D1363" t="str">
        <x:v>Permanent</x:v>
      </x:c>
      <x:c r="E1363" t="str">
        <x:v>Oxford</x:v>
      </x:c>
      <x:c r="F1363" t="str">
        <x:v>Operative Porter</x:v>
      </x:c>
      <x:c r="G1363" t="str">
        <x:v>400679</x:v>
      </x:c>
      <x:c r="H1363" t="str">
        <x:v>Thames Valley Police</x:v>
      </x:c>
      <x:c r="I1363" s="22" t="n">
        <x:v>6</x:v>
      </x:c>
      <x:c r="J1363" t="str">
        <x:v>Worked</x:v>
      </x:c>
      <x:c r="K1363" t="str">
        <x:v>Employee 105233; home branch Oxford; assigned role Operative Porter | Deployment branch: Oxford | Actual role: Operative Porter | Jobs: 400679 | Customers: Thames Valley Police | Actual hours: 6.0; source records: 1</x:v>
      </x:c>
      <x:c r="L1363" t="str">
        <x:v>Include</x:v>
      </x:c>
      <x:c r="M1363"/>
      <x:c r="N1363"/>
    </x:row>
    <x:row r="1364">
      <x:c r="A1364" t="str">
        <x:v>L Stephens|2026-05-01</x:v>
      </x:c>
      <x:c r="B1364" s="888" t="n">
        <x:v>46143</x:v>
      </x:c>
      <x:c r="C1364" t="str">
        <x:v>L Stephens</x:v>
      </x:c>
      <x:c r="D1364" t="str">
        <x:v>Permanent</x:v>
      </x:c>
      <x:c r="E1364" t="str">
        <x:v>Thurrock</x:v>
      </x:c>
      <x:c r="F1364" t="str">
        <x:v>Warehouse</x:v>
      </x:c>
      <x:c r="G1364" t="str">
        <x:v>363792D</x:v>
      </x:c>
      <x:c r="H1364" t="str">
        <x:v>Thurrock Warehouse</x:v>
      </x:c>
      <x:c r="I1364" s="22" t="n">
        <x:v>9</x:v>
      </x:c>
      <x:c r="J1364" t="str">
        <x:v>Worked</x:v>
      </x:c>
      <x:c r="K1364" t="str">
        <x:v>Employee 1775; home branch Thurrock; assigned role Warehouse | Deployment branch: Thurrock | Actual role: Operative Driver | Jobs: 363792D | Customers: Thurrock Warehouse | Actual hours: 9.0; source records: 1</x:v>
      </x:c>
      <x:c r="L1364" t="str">
        <x:v>Include</x:v>
      </x:c>
      <x:c r="M1364"/>
      <x:c r="N1364"/>
    </x:row>
    <x:row r="1365">
      <x:c r="A1365" t="str">
        <x:v>L Stephens|2026-05-05</x:v>
      </x:c>
      <x:c r="B1365" s="888" t="n">
        <x:v>46147</x:v>
      </x:c>
      <x:c r="C1365" t="str">
        <x:v>L Stephens</x:v>
      </x:c>
      <x:c r="D1365" t="str">
        <x:v>Permanent</x:v>
      </x:c>
      <x:c r="E1365" t="str">
        <x:v>Thurrock</x:v>
      </x:c>
      <x:c r="F1365" t="str">
        <x:v>Warehouse</x:v>
      </x:c>
      <x:c r="G1365" t="str">
        <x:v>363792D</x:v>
      </x:c>
      <x:c r="H1365" t="str">
        <x:v>Thurrock Warehouse</x:v>
      </x:c>
      <x:c r="I1365" s="22" t="n">
        <x:v>9</x:v>
      </x:c>
      <x:c r="J1365" t="str">
        <x:v>Worked</x:v>
      </x:c>
      <x:c r="K1365" t="str">
        <x:v>Employee 1775; home branch Thurrock; assigned role Warehouse | Deployment branch: Thurrock | Actual role: Operative Driver | Jobs: 363792D | Customers: Thurrock Warehouse | Actual hours: 9.0; source records: 1</x:v>
      </x:c>
      <x:c r="L1365" t="str">
        <x:v>Include</x:v>
      </x:c>
      <x:c r="M1365"/>
      <x:c r="N1365"/>
    </x:row>
    <x:row r="1366">
      <x:c r="A1366" t="str">
        <x:v>L Stephens|2026-05-08</x:v>
      </x:c>
      <x:c r="B1366" s="888" t="n">
        <x:v>46150</x:v>
      </x:c>
      <x:c r="C1366" t="str">
        <x:v>L Stephens</x:v>
      </x:c>
      <x:c r="D1366" t="str">
        <x:v>Permanent</x:v>
      </x:c>
      <x:c r="E1366" t="str">
        <x:v>Thurrock</x:v>
      </x:c>
      <x:c r="F1366" t="str">
        <x:v>Warehouse</x:v>
      </x:c>
      <x:c r="G1366" t="str">
        <x:v>363792D</x:v>
      </x:c>
      <x:c r="H1366" t="str">
        <x:v>Thurrock Warehouse</x:v>
      </x:c>
      <x:c r="I1366" s="22" t="n">
        <x:v>9</x:v>
      </x:c>
      <x:c r="J1366" t="str">
        <x:v>Worked</x:v>
      </x:c>
      <x:c r="K1366" t="str">
        <x:v>Employee 1775; home branch Thurrock; assigned role Warehouse | Deployment branch: Thurrock | Actual role: Operative Driver | Jobs: 363792D | Customers: Thurrock Warehouse | Actual hours: 9.0; source records: 1</x:v>
      </x:c>
      <x:c r="L1366" t="str">
        <x:v>Include</x:v>
      </x:c>
      <x:c r="M1366"/>
      <x:c r="N1366"/>
    </x:row>
    <x:row r="1367">
      <x:c r="A1367" t="str">
        <x:v>L Stephens|2026-05-11</x:v>
      </x:c>
      <x:c r="B1367" s="888" t="n">
        <x:v>46153</x:v>
      </x:c>
      <x:c r="C1367" t="str">
        <x:v>L Stephens</x:v>
      </x:c>
      <x:c r="D1367" t="str">
        <x:v>Permanent</x:v>
      </x:c>
      <x:c r="E1367" t="str">
        <x:v>Thurrock</x:v>
      </x:c>
      <x:c r="F1367" t="str">
        <x:v>Warehouse</x:v>
      </x:c>
      <x:c r="G1367" t="str">
        <x:v>363792D</x:v>
      </x:c>
      <x:c r="H1367" t="str">
        <x:v>Thurrock Warehouse</x:v>
      </x:c>
      <x:c r="I1367" s="22" t="n">
        <x:v>9</x:v>
      </x:c>
      <x:c r="J1367" t="str">
        <x:v>Worked</x:v>
      </x:c>
      <x:c r="K1367" t="str">
        <x:v>Employee 1775; home branch Thurrock; assigned role Warehouse | Deployment branch: Thurrock | Actual role: Operative Driver | Jobs: 363792D | Customers: Thurrock Warehouse | Actual hours: 9.0; source records: 1</x:v>
      </x:c>
      <x:c r="L1367" t="str">
        <x:v>Include</x:v>
      </x:c>
      <x:c r="M1367"/>
      <x:c r="N1367"/>
    </x:row>
    <x:row r="1368">
      <x:c r="A1368" t="str">
        <x:v>L Stephens|2026-05-12</x:v>
      </x:c>
      <x:c r="B1368" s="888" t="n">
        <x:v>46154</x:v>
      </x:c>
      <x:c r="C1368" t="str">
        <x:v>L Stephens</x:v>
      </x:c>
      <x:c r="D1368" t="str">
        <x:v>Permanent</x:v>
      </x:c>
      <x:c r="E1368" t="str">
        <x:v>Thurrock</x:v>
      </x:c>
      <x:c r="F1368" t="str">
        <x:v>Warehouse</x:v>
      </x:c>
      <x:c r="G1368" t="str">
        <x:v>363792D</x:v>
      </x:c>
      <x:c r="H1368" t="str">
        <x:v>Thurrock Warehouse</x:v>
      </x:c>
      <x:c r="I1368" s="22" t="n">
        <x:v>9</x:v>
      </x:c>
      <x:c r="J1368" t="str">
        <x:v>Worked</x:v>
      </x:c>
      <x:c r="K1368" t="str">
        <x:v>Employee 1775; home branch Thurrock; assigned role Warehouse | Deployment branch: Thurrock | Actual role: Operative Driver | Jobs: 363792D | Customers: Thurrock Warehouse | Actual hours: 9.0; source records: 1</x:v>
      </x:c>
      <x:c r="L1368" t="str">
        <x:v>Include</x:v>
      </x:c>
      <x:c r="M1368"/>
      <x:c r="N1368"/>
    </x:row>
    <x:row r="1369">
      <x:c r="A1369" t="str">
        <x:v>L Stephens|2026-05-13</x:v>
      </x:c>
      <x:c r="B1369" s="888" t="n">
        <x:v>46155</x:v>
      </x:c>
      <x:c r="C1369" t="str">
        <x:v>L Stephens</x:v>
      </x:c>
      <x:c r="D1369" t="str">
        <x:v>Permanent</x:v>
      </x:c>
      <x:c r="E1369" t="str">
        <x:v>Thurrock</x:v>
      </x:c>
      <x:c r="F1369" t="str">
        <x:v>Warehouse</x:v>
      </x:c>
      <x:c r="G1369" t="str">
        <x:v>363792D</x:v>
      </x:c>
      <x:c r="H1369" t="str">
        <x:v>Thurrock Warehouse</x:v>
      </x:c>
      <x:c r="I1369" s="22" t="n">
        <x:v>9</x:v>
      </x:c>
      <x:c r="J1369" t="str">
        <x:v>Worked</x:v>
      </x:c>
      <x:c r="K1369" t="str">
        <x:v>Employee 1775; home branch Thurrock; assigned role Warehouse | Deployment branch: Thurrock | Actual role: Operative Driver | Jobs: 363792D | Customers: Thurrock Warehouse | Actual hours: 9.0; source records: 1</x:v>
      </x:c>
      <x:c r="L1369" t="str">
        <x:v>Include</x:v>
      </x:c>
      <x:c r="M1369"/>
      <x:c r="N1369"/>
    </x:row>
    <x:row r="1370">
      <x:c r="A1370" t="str">
        <x:v>L Stephens|2026-05-14</x:v>
      </x:c>
      <x:c r="B1370" s="888" t="n">
        <x:v>46156</x:v>
      </x:c>
      <x:c r="C1370" t="str">
        <x:v>L Stephens</x:v>
      </x:c>
      <x:c r="D1370" t="str">
        <x:v>Permanent</x:v>
      </x:c>
      <x:c r="E1370" t="str">
        <x:v>Thurrock</x:v>
      </x:c>
      <x:c r="F1370" t="str">
        <x:v>Warehouse</x:v>
      </x:c>
      <x:c r="G1370" t="str">
        <x:v>363792D</x:v>
      </x:c>
      <x:c r="H1370" t="str">
        <x:v>Thurrock Warehouse</x:v>
      </x:c>
      <x:c r="I1370" s="22" t="n">
        <x:v>9</x:v>
      </x:c>
      <x:c r="J1370" t="str">
        <x:v>Worked</x:v>
      </x:c>
      <x:c r="K1370" t="str">
        <x:v>Employee 1775; home branch Thurrock; assigned role Warehouse | Deployment branch: Thurrock | Actual role: Operative Driver | Jobs: 363792D | Customers: Thurrock Warehouse | Actual hours: 9.0; source records: 1</x:v>
      </x:c>
      <x:c r="L1370" t="str">
        <x:v>Include</x:v>
      </x:c>
      <x:c r="M1370"/>
      <x:c r="N1370"/>
    </x:row>
    <x:row r="1371">
      <x:c r="A1371" t="str">
        <x:v>L Stephens|2026-05-15</x:v>
      </x:c>
      <x:c r="B1371" s="888" t="n">
        <x:v>46157</x:v>
      </x:c>
      <x:c r="C1371" t="str">
        <x:v>L Stephens</x:v>
      </x:c>
      <x:c r="D1371" t="str">
        <x:v>Permanent</x:v>
      </x:c>
      <x:c r="E1371" t="str">
        <x:v>Thurrock</x:v>
      </x:c>
      <x:c r="F1371" t="str">
        <x:v>Warehouse</x:v>
      </x:c>
      <x:c r="G1371" t="str">
        <x:v>363792D</x:v>
      </x:c>
      <x:c r="H1371" t="str">
        <x:v>Thurrock Warehouse</x:v>
      </x:c>
      <x:c r="I1371" s="22" t="n">
        <x:v>9</x:v>
      </x:c>
      <x:c r="J1371" t="str">
        <x:v>Worked</x:v>
      </x:c>
      <x:c r="K1371" t="str">
        <x:v>Employee 1775; home branch Thurrock; assigned role Warehouse | Deployment branch: Thurrock | Actual role: Operative Driver | Jobs: 363792D | Customers: Thurrock Warehouse | Actual hours: 9.0; source records: 1</x:v>
      </x:c>
      <x:c r="L1371" t="str">
        <x:v>Include</x:v>
      </x:c>
      <x:c r="M1371"/>
      <x:c r="N1371"/>
    </x:row>
    <x:row r="1372">
      <x:c r="A1372" t="str">
        <x:v>L Stephens|2026-05-18</x:v>
      </x:c>
      <x:c r="B1372" s="888" t="n">
        <x:v>46160</x:v>
      </x:c>
      <x:c r="C1372" t="str">
        <x:v>L Stephens</x:v>
      </x:c>
      <x:c r="D1372" t="str">
        <x:v>Permanent</x:v>
      </x:c>
      <x:c r="E1372" t="str">
        <x:v>Thurrock</x:v>
      </x:c>
      <x:c r="F1372" t="str">
        <x:v>Warehouse</x:v>
      </x:c>
      <x:c r="G1372" t="str">
        <x:v>363792D</x:v>
      </x:c>
      <x:c r="H1372" t="str">
        <x:v>Thurrock Warehouse</x:v>
      </x:c>
      <x:c r="I1372" s="22" t="n">
        <x:v>9</x:v>
      </x:c>
      <x:c r="J1372" t="str">
        <x:v>Worked</x:v>
      </x:c>
      <x:c r="K1372" t="str">
        <x:v>Employee 1775; home branch Thurrock; assigned role Warehouse | Deployment branch: Thurrock | Actual role: Operative Driver | Jobs: 363792D | Customers: Thurrock Warehouse | Actual hours: 9.0; source records: 1</x:v>
      </x:c>
      <x:c r="L1372" t="str">
        <x:v>Include</x:v>
      </x:c>
      <x:c r="M1372"/>
      <x:c r="N1372"/>
    </x:row>
    <x:row r="1373">
      <x:c r="A1373" t="str">
        <x:v>L Stephens|2026-05-19</x:v>
      </x:c>
      <x:c r="B1373" s="888" t="n">
        <x:v>46161</x:v>
      </x:c>
      <x:c r="C1373" t="str">
        <x:v>L Stephens</x:v>
      </x:c>
      <x:c r="D1373" t="str">
        <x:v>Permanent</x:v>
      </x:c>
      <x:c r="E1373" t="str">
        <x:v>Thurrock</x:v>
      </x:c>
      <x:c r="F1373" t="str">
        <x:v>Warehouse</x:v>
      </x:c>
      <x:c r="G1373" t="str">
        <x:v>363792D</x:v>
      </x:c>
      <x:c r="H1373" t="str">
        <x:v>Thurrock Warehouse</x:v>
      </x:c>
      <x:c r="I1373" s="22" t="n">
        <x:v>9</x:v>
      </x:c>
      <x:c r="J1373" t="str">
        <x:v>Worked</x:v>
      </x:c>
      <x:c r="K1373" t="str">
        <x:v>Employee 1775; home branch Thurrock; assigned role Warehouse | Deployment branch: Thurrock | Actual role: Operative Driver | Jobs: 363792D | Customers: Thurrock Warehouse | Actual hours: 9.0; source records: 1</x:v>
      </x:c>
      <x:c r="L1373" t="str">
        <x:v>Include</x:v>
      </x:c>
      <x:c r="M1373"/>
      <x:c r="N1373"/>
    </x:row>
    <x:row r="1374">
      <x:c r="A1374" t="str">
        <x:v>L Stephens|2026-05-20</x:v>
      </x:c>
      <x:c r="B1374" s="888" t="n">
        <x:v>46162</x:v>
      </x:c>
      <x:c r="C1374" t="str">
        <x:v>L Stephens</x:v>
      </x:c>
      <x:c r="D1374" t="str">
        <x:v>Permanent</x:v>
      </x:c>
      <x:c r="E1374" t="str">
        <x:v>Thurrock</x:v>
      </x:c>
      <x:c r="F1374" t="str">
        <x:v>Warehouse</x:v>
      </x:c>
      <x:c r="G1374" t="str">
        <x:v>363792D</x:v>
      </x:c>
      <x:c r="H1374" t="str">
        <x:v>Thurrock Warehouse</x:v>
      </x:c>
      <x:c r="I1374" s="22" t="n">
        <x:v>9</x:v>
      </x:c>
      <x:c r="J1374" t="str">
        <x:v>Worked</x:v>
      </x:c>
      <x:c r="K1374" t="str">
        <x:v>Employee 1775; home branch Thurrock; assigned role Warehouse | Deployment branch: Thurrock | Actual role: Operative Driver | Jobs: 363792D | Customers: Thurrock Warehouse | Actual hours: 9.0; source records: 1</x:v>
      </x:c>
      <x:c r="L1374" t="str">
        <x:v>Include</x:v>
      </x:c>
      <x:c r="M1374"/>
      <x:c r="N1374"/>
    </x:row>
    <x:row r="1375">
      <x:c r="A1375" t="str">
        <x:v>L Stephens|2026-05-21</x:v>
      </x:c>
      <x:c r="B1375" s="888" t="n">
        <x:v>46163</x:v>
      </x:c>
      <x:c r="C1375" t="str">
        <x:v>L Stephens</x:v>
      </x:c>
      <x:c r="D1375" t="str">
        <x:v>Permanent</x:v>
      </x:c>
      <x:c r="E1375" t="str">
        <x:v>Thurrock</x:v>
      </x:c>
      <x:c r="F1375" t="str">
        <x:v>Warehouse</x:v>
      </x:c>
      <x:c r="G1375" t="str">
        <x:v>363792D</x:v>
      </x:c>
      <x:c r="H1375" t="str">
        <x:v>Thurrock Warehouse</x:v>
      </x:c>
      <x:c r="I1375" s="22" t="n">
        <x:v>9</x:v>
      </x:c>
      <x:c r="J1375" t="str">
        <x:v>Worked</x:v>
      </x:c>
      <x:c r="K1375" t="str">
        <x:v>Employee 1775; home branch Thurrock; assigned role Warehouse | Deployment branch: Thurrock | Actual role: Operative Driver | Jobs: 363792D | Customers: Thurrock Warehouse | Actual hours: 9.0; source records: 1</x:v>
      </x:c>
      <x:c r="L1375" t="str">
        <x:v>Include</x:v>
      </x:c>
      <x:c r="M1375"/>
      <x:c r="N1375"/>
    </x:row>
    <x:row r="1376">
      <x:c r="A1376" t="str">
        <x:v>L Stephens|2026-05-22</x:v>
      </x:c>
      <x:c r="B1376" s="888" t="n">
        <x:v>46164</x:v>
      </x:c>
      <x:c r="C1376" t="str">
        <x:v>L Stephens</x:v>
      </x:c>
      <x:c r="D1376" t="str">
        <x:v>Permanent</x:v>
      </x:c>
      <x:c r="E1376" t="str">
        <x:v>Thurrock</x:v>
      </x:c>
      <x:c r="F1376" t="str">
        <x:v>Warehouse</x:v>
      </x:c>
      <x:c r="G1376" t="str">
        <x:v>363792D</x:v>
      </x:c>
      <x:c r="H1376" t="str">
        <x:v>Thurrock Warehouse</x:v>
      </x:c>
      <x:c r="I1376" s="22" t="n">
        <x:v>9</x:v>
      </x:c>
      <x:c r="J1376" t="str">
        <x:v>Worked</x:v>
      </x:c>
      <x:c r="K1376" t="str">
        <x:v>Employee 1775; home branch Thurrock; assigned role Warehouse | Deployment branch: Thurrock | Actual role: Operative Driver | Jobs: 363792D | Customers: Thurrock Warehouse | Actual hours: 9.0; source records: 1</x:v>
      </x:c>
      <x:c r="L1376" t="str">
        <x:v>Include</x:v>
      </x:c>
      <x:c r="M1376"/>
      <x:c r="N1376"/>
    </x:row>
    <x:row r="1377">
      <x:c r="A1377" t="str">
        <x:v>L Stephens|2026-05-26</x:v>
      </x:c>
      <x:c r="B1377" s="888" t="n">
        <x:v>46168</x:v>
      </x:c>
      <x:c r="C1377" t="str">
        <x:v>L Stephens</x:v>
      </x:c>
      <x:c r="D1377" t="str">
        <x:v>Permanent</x:v>
      </x:c>
      <x:c r="E1377" t="str">
        <x:v>Thurrock</x:v>
      </x:c>
      <x:c r="F1377" t="str">
        <x:v>Warehouse</x:v>
      </x:c>
      <x:c r="G1377"/>
      <x:c r="H1377"/>
      <x:c r="I1377" s="22" t="n">
        <x:v>0</x:v>
      </x:c>
      <x:c r="J1377" t="str">
        <x:v>Annual leave</x:v>
      </x:c>
      <x:c r="K1377" t="str">
        <x:v>Employee 1775; home branch Thurrock; assigned role Warehouse | Leave: Annual Leave (Hours) | Leave calendar basis: Variable-pattern period</x:v>
      </x:c>
      <x:c r="L1377" t="str">
        <x:v>Include</x:v>
      </x:c>
      <x:c r="M1377"/>
      <x:c r="N1377"/>
    </x:row>
    <x:row r="1378">
      <x:c r="A1378" t="str">
        <x:v>L Stephens|2026-05-27</x:v>
      </x:c>
      <x:c r="B1378" s="888" t="n">
        <x:v>46169</x:v>
      </x:c>
      <x:c r="C1378" t="str">
        <x:v>L Stephens</x:v>
      </x:c>
      <x:c r="D1378" t="str">
        <x:v>Permanent</x:v>
      </x:c>
      <x:c r="E1378" t="str">
        <x:v>Thurrock</x:v>
      </x:c>
      <x:c r="F1378" t="str">
        <x:v>Warehouse</x:v>
      </x:c>
      <x:c r="G1378"/>
      <x:c r="H1378"/>
      <x:c r="I1378" s="22" t="n">
        <x:v>0</x:v>
      </x:c>
      <x:c r="J1378" t="str">
        <x:v>Annual leave</x:v>
      </x:c>
      <x:c r="K1378" t="str">
        <x:v>Employee 1775; home branch Thurrock; assigned role Warehouse | Leave: Annual Leave (Hours) | Leave calendar basis: Variable-pattern period</x:v>
      </x:c>
      <x:c r="L1378" t="str">
        <x:v>Include</x:v>
      </x:c>
      <x:c r="M1378"/>
      <x:c r="N1378"/>
    </x:row>
    <x:row r="1379">
      <x:c r="A1379" t="str">
        <x:v>L Stephens|2026-05-28</x:v>
      </x:c>
      <x:c r="B1379" s="888" t="n">
        <x:v>46170</x:v>
      </x:c>
      <x:c r="C1379" t="str">
        <x:v>L Stephens</x:v>
      </x:c>
      <x:c r="D1379" t="str">
        <x:v>Permanent</x:v>
      </x:c>
      <x:c r="E1379" t="str">
        <x:v>Thurrock</x:v>
      </x:c>
      <x:c r="F1379" t="str">
        <x:v>Warehouse</x:v>
      </x:c>
      <x:c r="G1379"/>
      <x:c r="H1379"/>
      <x:c r="I1379" s="22" t="n">
        <x:v>0</x:v>
      </x:c>
      <x:c r="J1379" t="str">
        <x:v>Annual leave</x:v>
      </x:c>
      <x:c r="K1379" t="str">
        <x:v>Employee 1775; home branch Thurrock; assigned role Warehouse | Leave: Annual Leave (Hours) | Leave calendar basis: Variable-pattern period</x:v>
      </x:c>
      <x:c r="L1379" t="str">
        <x:v>Include</x:v>
      </x:c>
      <x:c r="M1379"/>
      <x:c r="N1379"/>
    </x:row>
    <x:row r="1380">
      <x:c r="A1380" t="str">
        <x:v>L Stephens|2026-05-29</x:v>
      </x:c>
      <x:c r="B1380" s="888" t="n">
        <x:v>46171</x:v>
      </x:c>
      <x:c r="C1380" t="str">
        <x:v>L Stephens</x:v>
      </x:c>
      <x:c r="D1380" t="str">
        <x:v>Permanent</x:v>
      </x:c>
      <x:c r="E1380" t="str">
        <x:v>Thurrock</x:v>
      </x:c>
      <x:c r="F1380" t="str">
        <x:v>Warehouse</x:v>
      </x:c>
      <x:c r="G1380"/>
      <x:c r="H1380"/>
      <x:c r="I1380" s="22" t="n">
        <x:v>0</x:v>
      </x:c>
      <x:c r="J1380" t="str">
        <x:v>Annual leave</x:v>
      </x:c>
      <x:c r="K1380" t="str">
        <x:v>Employee 1775; home branch Thurrock; assigned role Warehouse | Leave: Annual Leave (Hours) | Leave calendar basis: Variable-pattern period</x:v>
      </x:c>
      <x:c r="L1380" t="str">
        <x:v>Include</x:v>
      </x:c>
      <x:c r="M1380"/>
      <x:c r="N1380"/>
    </x:row>
    <x:row r="1381">
      <x:c r="A1381" t="str">
        <x:v>Lee Belcher|2026-05-01</x:v>
      </x:c>
      <x:c r="B1381" s="888" t="n">
        <x:v>46143</x:v>
      </x:c>
      <x:c r="C1381" t="str">
        <x:v>Lee Belcher</x:v>
      </x:c>
      <x:c r="D1381" t="str">
        <x:v>Permanent</x:v>
      </x:c>
      <x:c r="E1381" t="str">
        <x:v>Oxford</x:v>
      </x:c>
      <x:c r="F1381" t="str">
        <x:v>Operative Porter</x:v>
      </x:c>
      <x:c r="G1381" t="str">
        <x:v>401671</x:v>
      </x:c>
      <x:c r="H1381" t="str">
        <x:v>Avantor ( OXFORD MAY  2026 )</x:v>
      </x:c>
      <x:c r="I1381" s="22" t="n">
        <x:v>6.15</x:v>
      </x:c>
      <x:c r="J1381" t="str">
        <x:v>Worked</x:v>
      </x:c>
      <x:c r="K1381" t="str">
        <x:v>Employee 105015; home branch Oxford; assigned role Operative Porter | Deployment branch: Cambridge | Actual role: Operative Driver | Jobs: 401671 | Customers: Avantor ( OXFORD MAY  2026 ) | Actual hours: 6.2; source records: 1</x:v>
      </x:c>
      <x:c r="L1381" t="str">
        <x:v>Include</x:v>
      </x:c>
      <x:c r="M1381"/>
      <x:c r="N1381"/>
    </x:row>
    <x:row r="1382">
      <x:c r="A1382" t="str">
        <x:v>Lee Belcher|2026-05-05</x:v>
      </x:c>
      <x:c r="B1382" s="888" t="n">
        <x:v>46147</x:v>
      </x:c>
      <x:c r="C1382" t="str">
        <x:v>Lee Belcher</x:v>
      </x:c>
      <x:c r="D1382" t="str">
        <x:v>Permanent</x:v>
      </x:c>
      <x:c r="E1382" t="str">
        <x:v>Oxford</x:v>
      </x:c>
      <x:c r="F1382" t="str">
        <x:v>Operative Porter</x:v>
      </x:c>
      <x:c r="G1382" t="str">
        <x:v>400679</x:v>
      </x:c>
      <x:c r="H1382" t="str">
        <x:v>Thames Valley Police</x:v>
      </x:c>
      <x:c r="I1382" s="22" t="n">
        <x:v>9</x:v>
      </x:c>
      <x:c r="J1382" t="str">
        <x:v>Worked</x:v>
      </x:c>
      <x:c r="K1382" t="str">
        <x:v>Employee 105015; home branch Oxford; assigned role Operative Porter | Deployment branch: Oxford | Actual role: Operative Porter | Jobs: 400679 | Customers: Thames Valley Police | Actual hours: 9.0; source records: 1</x:v>
      </x:c>
      <x:c r="L1382" t="str">
        <x:v>Include</x:v>
      </x:c>
      <x:c r="M1382"/>
      <x:c r="N1382"/>
    </x:row>
    <x:row r="1383">
      <x:c r="A1383" t="str">
        <x:v>Lee Belcher|2026-05-06</x:v>
      </x:c>
      <x:c r="B1383" s="888" t="n">
        <x:v>46148</x:v>
      </x:c>
      <x:c r="C1383" t="str">
        <x:v>Lee Belcher</x:v>
      </x:c>
      <x:c r="D1383" t="str">
        <x:v>Permanent</x:v>
      </x:c>
      <x:c r="E1383" t="str">
        <x:v>Oxford</x:v>
      </x:c>
      <x:c r="F1383" t="str">
        <x:v>Operative Porter</x:v>
      </x:c>
      <x:c r="G1383" t="str">
        <x:v>400679</x:v>
      </x:c>
      <x:c r="H1383" t="str">
        <x:v>Thames Valley Police</x:v>
      </x:c>
      <x:c r="I1383" s="22" t="n">
        <x:v>9</x:v>
      </x:c>
      <x:c r="J1383" t="str">
        <x:v>Worked</x:v>
      </x:c>
      <x:c r="K1383" t="str">
        <x:v>Employee 105015; home branch Oxford; assigned role Operative Porter | Deployment branch: Oxford | Actual role: Operative Driver | Jobs: 400679 | Customers: Thames Valley Police | Actual hours: 9.0; source records: 1</x:v>
      </x:c>
      <x:c r="L1383" t="str">
        <x:v>Include</x:v>
      </x:c>
      <x:c r="M1383"/>
      <x:c r="N1383"/>
    </x:row>
    <x:row r="1384">
      <x:c r="A1384" t="str">
        <x:v>Lee Belcher|2026-05-07</x:v>
      </x:c>
      <x:c r="B1384" s="888" t="n">
        <x:v>46149</x:v>
      </x:c>
      <x:c r="C1384" t="str">
        <x:v>Lee Belcher</x:v>
      </x:c>
      <x:c r="D1384" t="str">
        <x:v>Permanent</x:v>
      </x:c>
      <x:c r="E1384" t="str">
        <x:v>Oxford</x:v>
      </x:c>
      <x:c r="F1384" t="str">
        <x:v>Operative Porter</x:v>
      </x:c>
      <x:c r="G1384" t="str">
        <x:v>400679</x:v>
      </x:c>
      <x:c r="H1384" t="str">
        <x:v>Thames Valley Police</x:v>
      </x:c>
      <x:c r="I1384" s="22" t="n">
        <x:v>9</x:v>
      </x:c>
      <x:c r="J1384" t="str">
        <x:v>Worked</x:v>
      </x:c>
      <x:c r="K1384" t="str">
        <x:v>Employee 105015; home branch Oxford; assigned role Operative Porter | Deployment branch: Oxford | Actual role: Operative Driver | Jobs: 400679 | Customers: Thames Valley Police | Actual hours: 9.0; source records: 1</x:v>
      </x:c>
      <x:c r="L1384" t="str">
        <x:v>Include</x:v>
      </x:c>
      <x:c r="M1384"/>
      <x:c r="N1384"/>
    </x:row>
    <x:row r="1385">
      <x:c r="A1385" t="str">
        <x:v>Lee Belcher|2026-05-08</x:v>
      </x:c>
      <x:c r="B1385" s="888" t="n">
        <x:v>46150</x:v>
      </x:c>
      <x:c r="C1385" t="str">
        <x:v>Lee Belcher</x:v>
      </x:c>
      <x:c r="D1385" t="str">
        <x:v>Permanent</x:v>
      </x:c>
      <x:c r="E1385" t="str">
        <x:v>Oxford</x:v>
      </x:c>
      <x:c r="F1385" t="str">
        <x:v>Operative Porter</x:v>
      </x:c>
      <x:c r="G1385" t="str">
        <x:v>400121</x:v>
      </x:c>
      <x:c r="H1385" t="str">
        <x:v>BioChek (UK) Ltd</x:v>
      </x:c>
      <x:c r="I1385" s="22" t="n">
        <x:v>7.5</x:v>
      </x:c>
      <x:c r="J1385" t="str">
        <x:v>Worked</x:v>
      </x:c>
      <x:c r="K1385" t="str">
        <x:v>Employee 105015; home branch Oxford; assigned role Operative Porter | Deployment branch: Oxford | Actual role: Operative Driver | Jobs: 400121 | Customers: BioChek (UK) Ltd | Actual hours: 7.5; source records: 1</x:v>
      </x:c>
      <x:c r="L1385" t="str">
        <x:v>Include</x:v>
      </x:c>
      <x:c r="M1385"/>
      <x:c r="N1385"/>
    </x:row>
    <x:row r="1386">
      <x:c r="A1386" t="str">
        <x:v>Lee Belcher|2026-05-11</x:v>
      </x:c>
      <x:c r="B1386" s="888" t="n">
        <x:v>46153</x:v>
      </x:c>
      <x:c r="C1386" t="str">
        <x:v>Lee Belcher</x:v>
      </x:c>
      <x:c r="D1386" t="str">
        <x:v>Permanent</x:v>
      </x:c>
      <x:c r="E1386" t="str">
        <x:v>Oxford</x:v>
      </x:c>
      <x:c r="F1386" t="str">
        <x:v>Operative Porter</x:v>
      </x:c>
      <x:c r="G1386" t="str">
        <x:v>400121</x:v>
      </x:c>
      <x:c r="H1386" t="str">
        <x:v>BioChek (UK) Ltd</x:v>
      </x:c>
      <x:c r="I1386" s="22" t="n">
        <x:v>8</x:v>
      </x:c>
      <x:c r="J1386" t="str">
        <x:v>Worked</x:v>
      </x:c>
      <x:c r="K1386" t="str">
        <x:v>Employee 105015; home branch Oxford; assigned role Operative Porter | Deployment branch: Oxford | Actual role: Operative Porter | Jobs: 400121 | Customers: BioChek (UK) Ltd | Actual hours: 8.0; source records: 1</x:v>
      </x:c>
      <x:c r="L1386" t="str">
        <x:v>Include</x:v>
      </x:c>
      <x:c r="M1386"/>
      <x:c r="N1386"/>
    </x:row>
    <x:row r="1387">
      <x:c r="A1387" t="str">
        <x:v>Lee Belcher|2026-05-12</x:v>
      </x:c>
      <x:c r="B1387" s="888" t="n">
        <x:v>46154</x:v>
      </x:c>
      <x:c r="C1387" t="str">
        <x:v>Lee Belcher</x:v>
      </x:c>
      <x:c r="D1387" t="str">
        <x:v>Permanent</x:v>
      </x:c>
      <x:c r="E1387" t="str">
        <x:v>Oxford</x:v>
      </x:c>
      <x:c r="F1387" t="str">
        <x:v>Operative Porter</x:v>
      </x:c>
      <x:c r="G1387" t="str">
        <x:v>400121</x:v>
      </x:c>
      <x:c r="H1387" t="str">
        <x:v>BioChek (UK) Ltd</x:v>
      </x:c>
      <x:c r="I1387" s="22" t="n">
        <x:v>8</x:v>
      </x:c>
      <x:c r="J1387" t="str">
        <x:v>Worked</x:v>
      </x:c>
      <x:c r="K1387" t="str">
        <x:v>Employee 105015; home branch Oxford; assigned role Operative Porter | Deployment branch: Oxford | Actual role: Operative Porter | Jobs: 400121 | Customers: BioChek (UK) Ltd | Actual hours: 8.0; source records: 1</x:v>
      </x:c>
      <x:c r="L1387" t="str">
        <x:v>Include</x:v>
      </x:c>
      <x:c r="M1387"/>
      <x:c r="N1387"/>
    </x:row>
    <x:row r="1388">
      <x:c r="A1388" t="str">
        <x:v>Lee Belcher|2026-05-13</x:v>
      </x:c>
      <x:c r="B1388" s="888" t="n">
        <x:v>46155</x:v>
      </x:c>
      <x:c r="C1388" t="str">
        <x:v>Lee Belcher</x:v>
      </x:c>
      <x:c r="D1388" t="str">
        <x:v>Permanent</x:v>
      </x:c>
      <x:c r="E1388" t="str">
        <x:v>Oxford</x:v>
      </x:c>
      <x:c r="F1388" t="str">
        <x:v>Operative Porter</x:v>
      </x:c>
      <x:c r="G1388" t="str">
        <x:v>400121</x:v>
      </x:c>
      <x:c r="H1388" t="str">
        <x:v>BioChek (UK) Ltd</x:v>
      </x:c>
      <x:c r="I1388" s="22" t="n">
        <x:v>8.5</x:v>
      </x:c>
      <x:c r="J1388" t="str">
        <x:v>Worked</x:v>
      </x:c>
      <x:c r="K1388" t="str">
        <x:v>Employee 105015; home branch Oxford; assigned role Operative Porter | Deployment branch: Oxford | Actual role: Operative Driver | Jobs: 400121 | Customers: BioChek (UK) Ltd | Actual hours: 8.5; source records: 1</x:v>
      </x:c>
      <x:c r="L1388" t="str">
        <x:v>Include</x:v>
      </x:c>
      <x:c r="M1388"/>
      <x:c r="N1388"/>
    </x:row>
    <x:row r="1389">
      <x:c r="A1389" t="str">
        <x:v>Lee Belcher|2026-05-14</x:v>
      </x:c>
      <x:c r="B1389" s="888" t="n">
        <x:v>46156</x:v>
      </x:c>
      <x:c r="C1389" t="str">
        <x:v>Lee Belcher</x:v>
      </x:c>
      <x:c r="D1389" t="str">
        <x:v>Permanent</x:v>
      </x:c>
      <x:c r="E1389" t="str">
        <x:v>Oxford</x:v>
      </x:c>
      <x:c r="F1389" t="str">
        <x:v>Operative Porter</x:v>
      </x:c>
      <x:c r="G1389" t="str">
        <x:v>400121</x:v>
      </x:c>
      <x:c r="H1389" t="str">
        <x:v>BioChek (UK) Ltd</x:v>
      </x:c>
      <x:c r="I1389" s="22" t="n">
        <x:v>9</x:v>
      </x:c>
      <x:c r="J1389" t="str">
        <x:v>Worked</x:v>
      </x:c>
      <x:c r="K1389" t="str">
        <x:v>Employee 105015; home branch Oxford; assigned role Operative Porter | Deployment branch: Oxford | Actual role: Operative Porter | Jobs: 400121 | Customers: BioChek (UK) Ltd | Actual hours: 9.0; source records: 1</x:v>
      </x:c>
      <x:c r="L1389" t="str">
        <x:v>Include</x:v>
      </x:c>
      <x:c r="M1389"/>
      <x:c r="N1389"/>
    </x:row>
    <x:row r="1390">
      <x:c r="A1390" t="str">
        <x:v>Lee Belcher|2026-05-15</x:v>
      </x:c>
      <x:c r="B1390" s="888" t="n">
        <x:v>46157</x:v>
      </x:c>
      <x:c r="C1390" t="str">
        <x:v>Lee Belcher</x:v>
      </x:c>
      <x:c r="D1390" t="str">
        <x:v>Permanent</x:v>
      </x:c>
      <x:c r="E1390" t="str">
        <x:v>Oxford</x:v>
      </x:c>
      <x:c r="F1390" t="str">
        <x:v>Operative Porter</x:v>
      </x:c>
      <x:c r="G1390" t="str">
        <x:v>400121</x:v>
      </x:c>
      <x:c r="H1390" t="str">
        <x:v>BioChek (UK) Ltd</x:v>
      </x:c>
      <x:c r="I1390" s="22" t="n">
        <x:v>9</x:v>
      </x:c>
      <x:c r="J1390" t="str">
        <x:v>Worked</x:v>
      </x:c>
      <x:c r="K1390" t="str">
        <x:v>Employee 105015; home branch Oxford; assigned role Operative Porter | Deployment branch: Oxford | Actual role: Operative Porter | Jobs: 400121 | Customers: BioChek (UK) Ltd | Actual hours: 9.0; source records: 1</x:v>
      </x:c>
      <x:c r="L1390" t="str">
        <x:v>Include</x:v>
      </x:c>
      <x:c r="M1390"/>
      <x:c r="N1390"/>
    </x:row>
    <x:row r="1391">
      <x:c r="A1391" t="str">
        <x:v>Lee Belcher|2026-05-18</x:v>
      </x:c>
      <x:c r="B1391" s="888" t="n">
        <x:v>46160</x:v>
      </x:c>
      <x:c r="C1391" t="str">
        <x:v>Lee Belcher</x:v>
      </x:c>
      <x:c r="D1391" t="str">
        <x:v>Permanent</x:v>
      </x:c>
      <x:c r="E1391" t="str">
        <x:v>Oxford</x:v>
      </x:c>
      <x:c r="F1391" t="str">
        <x:v>Operative Porter</x:v>
      </x:c>
      <x:c r="G1391" t="str">
        <x:v>400121</x:v>
      </x:c>
      <x:c r="H1391" t="str">
        <x:v>BioChek (UK) Ltd</x:v>
      </x:c>
      <x:c r="I1391" s="22" t="n">
        <x:v>8.5</x:v>
      </x:c>
      <x:c r="J1391" t="str">
        <x:v>Worked</x:v>
      </x:c>
      <x:c r="K1391" t="str">
        <x:v>Employee 105015; home branch Oxford; assigned role Operative Porter | Deployment branch: Oxford | Actual role: Operative Porter | Jobs: 400121 | Customers: BioChek (UK) Ltd | Actual hours: 8.5; source records: 1</x:v>
      </x:c>
      <x:c r="L1391" t="str">
        <x:v>Include</x:v>
      </x:c>
      <x:c r="M1391"/>
      <x:c r="N1391"/>
    </x:row>
    <x:row r="1392">
      <x:c r="A1392" t="str">
        <x:v>Lee Belcher|2026-05-19</x:v>
      </x:c>
      <x:c r="B1392" s="888" t="n">
        <x:v>46161</x:v>
      </x:c>
      <x:c r="C1392" t="str">
        <x:v>Lee Belcher</x:v>
      </x:c>
      <x:c r="D1392" t="str">
        <x:v>Permanent</x:v>
      </x:c>
      <x:c r="E1392" t="str">
        <x:v>Oxford</x:v>
      </x:c>
      <x:c r="F1392" t="str">
        <x:v>Operative Porter</x:v>
      </x:c>
      <x:c r="G1392" t="str">
        <x:v>400121</x:v>
      </x:c>
      <x:c r="H1392" t="str">
        <x:v>BioChek (UK) Ltd</x:v>
      </x:c>
      <x:c r="I1392" s="22" t="n">
        <x:v>8.45</x:v>
      </x:c>
      <x:c r="J1392" t="str">
        <x:v>Worked</x:v>
      </x:c>
      <x:c r="K1392" t="str">
        <x:v>Employee 105015; home branch Oxford; assigned role Operative Porter | Deployment branch: Oxford | Actual role: Operative Porter | Jobs: 400121 | Customers: BioChek (UK) Ltd | Actual hours: 8.4; source records: 1</x:v>
      </x:c>
      <x:c r="L1392" t="str">
        <x:v>Include</x:v>
      </x:c>
      <x:c r="M1392"/>
      <x:c r="N1392"/>
    </x:row>
    <x:row r="1393">
      <x:c r="A1393" t="str">
        <x:v>Lee Belcher|2026-05-20</x:v>
      </x:c>
      <x:c r="B1393" s="888" t="n">
        <x:v>46162</x:v>
      </x:c>
      <x:c r="C1393" t="str">
        <x:v>Lee Belcher</x:v>
      </x:c>
      <x:c r="D1393" t="str">
        <x:v>Permanent</x:v>
      </x:c>
      <x:c r="E1393" t="str">
        <x:v>Oxford</x:v>
      </x:c>
      <x:c r="F1393" t="str">
        <x:v>Operative Porter</x:v>
      </x:c>
      <x:c r="G1393" t="str">
        <x:v>400679</x:v>
      </x:c>
      <x:c r="H1393" t="str">
        <x:v>Thames Valley Police</x:v>
      </x:c>
      <x:c r="I1393" s="22" t="n">
        <x:v>7</x:v>
      </x:c>
      <x:c r="J1393" t="str">
        <x:v>Worked</x:v>
      </x:c>
      <x:c r="K1393" t="str">
        <x:v>Employee 105015; home branch Oxford; assigned role Operative Porter | Deployment branch: Oxford | Actual role: Operative Porter | Jobs: 400679 | Customers: Thames Valley Police | Actual hours: 7.0; source records: 1</x:v>
      </x:c>
      <x:c r="L1393" t="str">
        <x:v>Include</x:v>
      </x:c>
      <x:c r="M1393"/>
      <x:c r="N1393"/>
    </x:row>
    <x:row r="1394">
      <x:c r="A1394" t="str">
        <x:v>Lee Belcher|2026-05-21</x:v>
      </x:c>
      <x:c r="B1394" s="888" t="n">
        <x:v>46163</x:v>
      </x:c>
      <x:c r="C1394" t="str">
        <x:v>Lee Belcher</x:v>
      </x:c>
      <x:c r="D1394" t="str">
        <x:v>Permanent</x:v>
      </x:c>
      <x:c r="E1394" t="str">
        <x:v>Oxford</x:v>
      </x:c>
      <x:c r="F1394" t="str">
        <x:v>Operative Porter</x:v>
      </x:c>
      <x:c r="G1394" t="str">
        <x:v>402051</x:v>
      </x:c>
      <x:c r="H1394" t="str">
        <x:v>Sodexo Limited</x:v>
      </x:c>
      <x:c r="I1394" s="22" t="n">
        <x:v>7.5</x:v>
      </x:c>
      <x:c r="J1394" t="str">
        <x:v>Worked</x:v>
      </x:c>
      <x:c r="K1394" t="str">
        <x:v>Employee 105015; home branch Oxford; assigned role Operative Porter | Deployment branch: Oxford | Actual role: Operative Porter | Jobs: 402051 | Customers: Sodexo Limited | Actual hours: 7.5; source records: 1</x:v>
      </x:c>
      <x:c r="L1394" t="str">
        <x:v>Include</x:v>
      </x:c>
      <x:c r="M1394"/>
      <x:c r="N1394"/>
    </x:row>
    <x:row r="1395">
      <x:c r="A1395" t="str">
        <x:v>Lee Belcher|2026-05-22</x:v>
      </x:c>
      <x:c r="B1395" s="888" t="n">
        <x:v>46164</x:v>
      </x:c>
      <x:c r="C1395" t="str">
        <x:v>Lee Belcher</x:v>
      </x:c>
      <x:c r="D1395" t="str">
        <x:v>Permanent</x:v>
      </x:c>
      <x:c r="E1395" t="str">
        <x:v>Oxford</x:v>
      </x:c>
      <x:c r="F1395" t="str">
        <x:v>Operative Porter</x:v>
      </x:c>
      <x:c r="G1395" t="str">
        <x:v>402242</x:v>
      </x:c>
      <x:c r="H1395" t="str">
        <x:v>Esco Life Sciences ( University of Oxford)</x:v>
      </x:c>
      <x:c r="I1395" s="22" t="n">
        <x:v>2</x:v>
      </x:c>
      <x:c r="J1395" t="str">
        <x:v>Worked</x:v>
      </x:c>
      <x:c r="K1395" t="str">
        <x:v>Employee 105015; home branch Oxford; assigned role Operative Porter | Deployment branch: Cambridge | Actual role: Operative Porter | Jobs: 402242 | Customers: Esco Life Sciences ( University of Oxford) | Actual hours: 2.0; source records: 1</x:v>
      </x:c>
      <x:c r="L1395" t="str">
        <x:v>Include</x:v>
      </x:c>
      <x:c r="M1395"/>
      <x:c r="N1395"/>
    </x:row>
    <x:row r="1396">
      <x:c r="A1396" t="str">
        <x:v>Lee Belcher|2026-05-26</x:v>
      </x:c>
      <x:c r="B1396" s="888" t="n">
        <x:v>46168</x:v>
      </x:c>
      <x:c r="C1396" t="str">
        <x:v>Lee Belcher</x:v>
      </x:c>
      <x:c r="D1396" t="str">
        <x:v>Permanent</x:v>
      </x:c>
      <x:c r="E1396" t="str">
        <x:v>Oxford</x:v>
      </x:c>
      <x:c r="F1396" t="str">
        <x:v>Operative Porter</x:v>
      </x:c>
      <x:c r="G1396" t="str">
        <x:v>402044, 401950, 401953</x:v>
      </x:c>
      <x:c r="H1396" t="str">
        <x:v>HMRC; Maynards (Assemblon); Maynards (ION Therapeutics)</x:v>
      </x:c>
      <x:c r="I1396" s="22" t="n">
        <x:v>10.5</x:v>
      </x:c>
      <x:c r="J1396" t="str">
        <x:v>Worked — 4 records</x:v>
      </x:c>
      <x:c r="K1396" t="str">
        <x:v>Employee 105015; home branch Oxford; assigned role Operative Porter | Deployment branch: Oxford | Actual role: Operative Driver, Operative Porter | Jobs: 402044, 401950, 401953 | Customers: HMRC; Maynards (Assemblon); Maynards (ION Therapeutics) | Actual hours: 10.5; source records: 4</x:v>
      </x:c>
      <x:c r="L1396" t="str">
        <x:v>Include</x:v>
      </x:c>
      <x:c r="M1396"/>
      <x:c r="N1396"/>
    </x:row>
    <x:row r="1397">
      <x:c r="A1397" t="str">
        <x:v>Lee Belcher|2026-05-27</x:v>
      </x:c>
      <x:c r="B1397" s="888" t="n">
        <x:v>46169</x:v>
      </x:c>
      <x:c r="C1397" t="str">
        <x:v>Lee Belcher</x:v>
      </x:c>
      <x:c r="D1397" t="str">
        <x:v>Permanent</x:v>
      </x:c>
      <x:c r="E1397" t="str">
        <x:v>Oxford</x:v>
      </x:c>
      <x:c r="F1397" t="str">
        <x:v>Operative Porter</x:v>
      </x:c>
      <x:c r="G1397" t="str">
        <x:v>401671</x:v>
      </x:c>
      <x:c r="H1397" t="str">
        <x:v>Avantor ( OXFORD MAY  2026 )</x:v>
      </x:c>
      <x:c r="I1397" s="22" t="n">
        <x:v>7</x:v>
      </x:c>
      <x:c r="J1397" t="str">
        <x:v>Worked</x:v>
      </x:c>
      <x:c r="K1397" t="str">
        <x:v>Employee 105015; home branch Oxford; assigned role Operative Porter | Deployment branch: Cambridge | Actual role: Operative Driver | Jobs: 401671 | Customers: Avantor ( OXFORD MAY  2026 ) | Actual hours: 7.0; source records: 1</x:v>
      </x:c>
      <x:c r="L1397" t="str">
        <x:v>Include</x:v>
      </x:c>
      <x:c r="M1397"/>
      <x:c r="N1397"/>
    </x:row>
    <x:row r="1398">
      <x:c r="A1398" t="str">
        <x:v>Lee Belcher|2026-05-28</x:v>
      </x:c>
      <x:c r="B1398" s="888" t="n">
        <x:v>46170</x:v>
      </x:c>
      <x:c r="C1398" t="str">
        <x:v>Lee Belcher</x:v>
      </x:c>
      <x:c r="D1398" t="str">
        <x:v>Permanent</x:v>
      </x:c>
      <x:c r="E1398" t="str">
        <x:v>Oxford</x:v>
      </x:c>
      <x:c r="F1398" t="str">
        <x:v>Operative Porter</x:v>
      </x:c>
      <x:c r="G1398" t="str">
        <x:v>400679</x:v>
      </x:c>
      <x:c r="H1398" t="str">
        <x:v>Thames Valley Police</x:v>
      </x:c>
      <x:c r="I1398" s="22" t="n">
        <x:v>6.5</x:v>
      </x:c>
      <x:c r="J1398" t="str">
        <x:v>Worked</x:v>
      </x:c>
      <x:c r="K1398" t="str">
        <x:v>Employee 105015; home branch Oxford; assigned role Operative Porter | Deployment branch: Oxford | Actual role: Operative Porter | Jobs: 400679 | Customers: Thames Valley Police | Actual hours: 6.5; source records: 1</x:v>
      </x:c>
      <x:c r="L1398" t="str">
        <x:v>Include</x:v>
      </x:c>
      <x:c r="M1398"/>
      <x:c r="N1398"/>
    </x:row>
    <x:row r="1399">
      <x:c r="A1399" t="str">
        <x:v>Lee Belcher|2026-05-29</x:v>
      </x:c>
      <x:c r="B1399" s="888" t="n">
        <x:v>46171</x:v>
      </x:c>
      <x:c r="C1399" t="str">
        <x:v>Lee Belcher</x:v>
      </x:c>
      <x:c r="D1399" t="str">
        <x:v>Permanent</x:v>
      </x:c>
      <x:c r="E1399" t="str">
        <x:v>Oxford</x:v>
      </x:c>
      <x:c r="F1399" t="str">
        <x:v>Operative Porter</x:v>
      </x:c>
      <x:c r="G1399" t="str">
        <x:v>402298</x:v>
      </x:c>
      <x:c r="H1399" t="str">
        <x:v>Vertex Pharmaceuticals Limited</x:v>
      </x:c>
      <x:c r="I1399" s="22" t="n">
        <x:v>2</x:v>
      </x:c>
      <x:c r="J1399" t="str">
        <x:v>Worked</x:v>
      </x:c>
      <x:c r="K1399" t="str">
        <x:v>Employee 105015; home branch Oxford; assigned role Operative Porter | Deployment branch: Oxford | Actual role: Operative Driver | Jobs: 402298 | Customers: Vertex Pharmaceuticals Limited | Actual hours: 2.0; source records: 1</x:v>
      </x:c>
      <x:c r="L1399" t="str">
        <x:v>Include</x:v>
      </x:c>
      <x:c r="M1399"/>
      <x:c r="N1399"/>
    </x:row>
    <x:row r="1400">
      <x:c r="A1400" t="str">
        <x:v>Lee Smith 2|2026-05-01</x:v>
      </x:c>
      <x:c r="B1400" s="888" t="n">
        <x:v>46143</x:v>
      </x:c>
      <x:c r="C1400" t="str">
        <x:v>Lee Smith 2</x:v>
      </x:c>
      <x:c r="D1400" t="str">
        <x:v>Permanent</x:v>
      </x:c>
      <x:c r="E1400" t="str">
        <x:v>Manchester</x:v>
      </x:c>
      <x:c r="F1400" t="str">
        <x:v>Operative Porter</x:v>
      </x:c>
      <x:c r="G1400"/>
      <x:c r="H1400"/>
      <x:c r="I1400" s="22" t="n">
        <x:v>0</x:v>
      </x:c>
      <x:c r="J1400" t="str">
        <x:v>Annual leave</x:v>
      </x:c>
      <x:c r="K1400" t="str">
        <x:v>Employee 104099; home branch Manchester; assigned role Operative Porter | Leave: Annual Leave (Hours) | Leave calendar basis: Variable-pattern period</x:v>
      </x:c>
      <x:c r="L1400" t="str">
        <x:v>Include</x:v>
      </x:c>
      <x:c r="M1400"/>
      <x:c r="N1400"/>
    </x:row>
    <x:row r="1401">
      <x:c r="A1401" t="str">
        <x:v>Lee Smith 2|2026-05-02</x:v>
      </x:c>
      <x:c r="B1401" s="888" t="n">
        <x:v>46144</x:v>
      </x:c>
      <x:c r="C1401" t="str">
        <x:v>Lee Smith 2</x:v>
      </x:c>
      <x:c r="D1401" t="str">
        <x:v>Permanent</x:v>
      </x:c>
      <x:c r="E1401" t="str">
        <x:v>Manchester</x:v>
      </x:c>
      <x:c r="F1401" t="str">
        <x:v>Operative Porter</x:v>
      </x:c>
      <x:c r="G1401" t="str">
        <x:v>401616</x:v>
      </x:c>
      <x:c r="H1401" t="str">
        <x:v>Sopra Steria Limited</x:v>
      </x:c>
      <x:c r="I1401" s="22" t="n">
        <x:v>6.25</x:v>
      </x:c>
      <x:c r="J1401" t="str">
        <x:v>Worked</x:v>
      </x:c>
      <x:c r="K1401" t="str">
        <x:v>Employee 104099; home branch Manchester; assigned role Operative Porter | Deployment branch: Manchester | Actual role: Operative Porter | Jobs: 401616 | Customers: Sopra Steria Limited | Actual hours: 6.2; source records: 1</x:v>
      </x:c>
      <x:c r="L1401" t="str">
        <x:v>Include</x:v>
      </x:c>
      <x:c r="M1401"/>
      <x:c r="N1401"/>
    </x:row>
    <x:row r="1402">
      <x:c r="A1402" t="str">
        <x:v>Lee Smith 2|2026-05-05</x:v>
      </x:c>
      <x:c r="B1402" s="888" t="n">
        <x:v>46147</x:v>
      </x:c>
      <x:c r="C1402" t="str">
        <x:v>Lee Smith 2</x:v>
      </x:c>
      <x:c r="D1402" t="str">
        <x:v>Permanent</x:v>
      </x:c>
      <x:c r="E1402" t="str">
        <x:v>Manchester</x:v>
      </x:c>
      <x:c r="F1402" t="str">
        <x:v>Operative Porter</x:v>
      </x:c>
      <x:c r="G1402" t="str">
        <x:v>398317C</x:v>
      </x:c>
      <x:c r="H1402" t="str">
        <x:v>Restore Harrow Green</x:v>
      </x:c>
      <x:c r="I1402" s="22" t="n">
        <x:v>9</x:v>
      </x:c>
      <x:c r="J1402" t="str">
        <x:v>Worked</x:v>
      </x:c>
      <x:c r="K1402" t="str">
        <x:v>Employee 104099; home branch Manchester; assigned role Operative Porter | Deployment branch: Manchester | Actual role: Operative Porter | Jobs: 398317C | Customers: Restore Harrow Green | Actual hours: 9.0; source records: 1</x:v>
      </x:c>
      <x:c r="L1402" t="str">
        <x:v>Include</x:v>
      </x:c>
      <x:c r="M1402"/>
      <x:c r="N1402"/>
    </x:row>
    <x:row r="1403">
      <x:c r="A1403" t="str">
        <x:v>Lee Smith 2|2026-05-06</x:v>
      </x:c>
      <x:c r="B1403" s="888" t="n">
        <x:v>46148</x:v>
      </x:c>
      <x:c r="C1403" t="str">
        <x:v>Lee Smith 2</x:v>
      </x:c>
      <x:c r="D1403" t="str">
        <x:v>Permanent</x:v>
      </x:c>
      <x:c r="E1403" t="str">
        <x:v>Manchester</x:v>
      </x:c>
      <x:c r="F1403" t="str">
        <x:v>Operative Porter</x:v>
      </x:c>
      <x:c r="G1403" t="str">
        <x:v>398317C</x:v>
      </x:c>
      <x:c r="H1403" t="str">
        <x:v>Restore Harrow Green</x:v>
      </x:c>
      <x:c r="I1403" s="22" t="n">
        <x:v>9</x:v>
      </x:c>
      <x:c r="J1403" t="str">
        <x:v>Worked</x:v>
      </x:c>
      <x:c r="K1403" t="str">
        <x:v>Employee 104099; home branch Manchester; assigned role Operative Porter | Deployment branch: Manchester | Actual role: Operative Porter | Jobs: 398317C | Customers: Restore Harrow Green | Actual hours: 9.0; source records: 1</x:v>
      </x:c>
      <x:c r="L1403" t="str">
        <x:v>Include</x:v>
      </x:c>
      <x:c r="M1403"/>
      <x:c r="N1403"/>
    </x:row>
    <x:row r="1404">
      <x:c r="A1404" t="str">
        <x:v>Lee Smith 2|2026-05-07</x:v>
      </x:c>
      <x:c r="B1404" s="888" t="n">
        <x:v>46149</x:v>
      </x:c>
      <x:c r="C1404" t="str">
        <x:v>Lee Smith 2</x:v>
      </x:c>
      <x:c r="D1404" t="str">
        <x:v>Permanent</x:v>
      </x:c>
      <x:c r="E1404" t="str">
        <x:v>Manchester</x:v>
      </x:c>
      <x:c r="F1404" t="str">
        <x:v>Operative Porter</x:v>
      </x:c>
      <x:c r="G1404" t="str">
        <x:v>398317C</x:v>
      </x:c>
      <x:c r="H1404" t="str">
        <x:v>Restore Harrow Green</x:v>
      </x:c>
      <x:c r="I1404" s="22" t="n">
        <x:v>8</x:v>
      </x:c>
      <x:c r="J1404" t="str">
        <x:v>Worked</x:v>
      </x:c>
      <x:c r="K1404" t="str">
        <x:v>Employee 104099; home branch Manchester; assigned role Operative Porter | Deployment branch: Manchester | Actual role: Operative Porter | Jobs: 398317C | Customers: Restore Harrow Green | Actual hours: 8.0; source records: 1</x:v>
      </x:c>
      <x:c r="L1404" t="str">
        <x:v>Include</x:v>
      </x:c>
      <x:c r="M1404"/>
      <x:c r="N1404"/>
    </x:row>
    <x:row r="1405">
      <x:c r="A1405" t="str">
        <x:v>Lee Smith 2|2026-05-08</x:v>
      </x:c>
      <x:c r="B1405" s="888" t="n">
        <x:v>46150</x:v>
      </x:c>
      <x:c r="C1405" t="str">
        <x:v>Lee Smith 2</x:v>
      </x:c>
      <x:c r="D1405" t="str">
        <x:v>Permanent</x:v>
      </x:c>
      <x:c r="E1405" t="str">
        <x:v>Manchester</x:v>
      </x:c>
      <x:c r="F1405" t="str">
        <x:v>Operative Porter</x:v>
      </x:c>
      <x:c r="G1405" t="str">
        <x:v>374044A</x:v>
      </x:c>
      <x:c r="H1405" t="str">
        <x:v>Hurstwood Environmental Consultants</x:v>
      </x:c>
      <x:c r="I1405" s="22" t="n">
        <x:v>8.5</x:v>
      </x:c>
      <x:c r="J1405" t="str">
        <x:v>Worked</x:v>
      </x:c>
      <x:c r="K1405" t="str">
        <x:v>Employee 104099; home branch Manchester; assigned role Operative Porter | Deployment branch: Manchester | Actual role: Operative Porter | Jobs: 374044A | Customers: Hurstwood Environmental Consultants | Actual hours: 8.5; source records: 1</x:v>
      </x:c>
      <x:c r="L1405" t="str">
        <x:v>Include</x:v>
      </x:c>
      <x:c r="M1405"/>
      <x:c r="N1405"/>
    </x:row>
    <x:row r="1406">
      <x:c r="A1406" t="str">
        <x:v>Lee Smith 2|2026-05-11</x:v>
      </x:c>
      <x:c r="B1406" s="888" t="n">
        <x:v>46153</x:v>
      </x:c>
      <x:c r="C1406" t="str">
        <x:v>Lee Smith 2</x:v>
      </x:c>
      <x:c r="D1406" t="str">
        <x:v>Permanent</x:v>
      </x:c>
      <x:c r="E1406" t="str">
        <x:v>Manchester</x:v>
      </x:c>
      <x:c r="F1406" t="str">
        <x:v>Operative Porter</x:v>
      </x:c>
      <x:c r="G1406"/>
      <x:c r="H1406"/>
      <x:c r="I1406" s="22" t="n">
        <x:v>0</x:v>
      </x:c>
      <x:c r="J1406" t="str">
        <x:v>Annual leave</x:v>
      </x:c>
      <x:c r="K1406" t="str">
        <x:v>Employee 104099; home branch Manchester; assigned role Operative Porter | Leave: Annual Leave (Hours) | Leave calendar basis: Variable-pattern period</x:v>
      </x:c>
      <x:c r="L1406" t="str">
        <x:v>Include</x:v>
      </x:c>
      <x:c r="M1406"/>
      <x:c r="N1406"/>
    </x:row>
    <x:row r="1407">
      <x:c r="A1407" t="str">
        <x:v>Lee Smith 2|2026-05-12</x:v>
      </x:c>
      <x:c r="B1407" s="888" t="n">
        <x:v>46154</x:v>
      </x:c>
      <x:c r="C1407" t="str">
        <x:v>Lee Smith 2</x:v>
      </x:c>
      <x:c r="D1407" t="str">
        <x:v>Permanent</x:v>
      </x:c>
      <x:c r="E1407" t="str">
        <x:v>Manchester</x:v>
      </x:c>
      <x:c r="F1407" t="str">
        <x:v>Operative Porter</x:v>
      </x:c>
      <x:c r="G1407"/>
      <x:c r="H1407"/>
      <x:c r="I1407" s="22" t="n">
        <x:v>0</x:v>
      </x:c>
      <x:c r="J1407" t="str">
        <x:v>Annual leave</x:v>
      </x:c>
      <x:c r="K1407" t="str">
        <x:v>Employee 104099; home branch Manchester; assigned role Operative Porter | Leave: Annual Leave (Hours) | Leave calendar basis: Variable-pattern period</x:v>
      </x:c>
      <x:c r="L1407" t="str">
        <x:v>Include</x:v>
      </x:c>
      <x:c r="M1407"/>
      <x:c r="N1407"/>
    </x:row>
    <x:row r="1408">
      <x:c r="A1408" t="str">
        <x:v>Lee Smith 2|2026-05-13</x:v>
      </x:c>
      <x:c r="B1408" s="888" t="n">
        <x:v>46155</x:v>
      </x:c>
      <x:c r="C1408" t="str">
        <x:v>Lee Smith 2</x:v>
      </x:c>
      <x:c r="D1408" t="str">
        <x:v>Permanent</x:v>
      </x:c>
      <x:c r="E1408" t="str">
        <x:v>Manchester</x:v>
      </x:c>
      <x:c r="F1408" t="str">
        <x:v>Operative Porter</x:v>
      </x:c>
      <x:c r="G1408"/>
      <x:c r="H1408"/>
      <x:c r="I1408" s="22" t="n">
        <x:v>0</x:v>
      </x:c>
      <x:c r="J1408" t="str">
        <x:v>Annual leave</x:v>
      </x:c>
      <x:c r="K1408" t="str">
        <x:v>Employee 104099; home branch Manchester; assigned role Operative Porter | Leave: Annual Leave (Hours) | Leave calendar basis: Variable-pattern period</x:v>
      </x:c>
      <x:c r="L1408" t="str">
        <x:v>Include</x:v>
      </x:c>
      <x:c r="M1408"/>
      <x:c r="N1408"/>
    </x:row>
    <x:row r="1409">
      <x:c r="A1409" t="str">
        <x:v>Lee Smith 2|2026-05-14</x:v>
      </x:c>
      <x:c r="B1409" s="888" t="n">
        <x:v>46156</x:v>
      </x:c>
      <x:c r="C1409" t="str">
        <x:v>Lee Smith 2</x:v>
      </x:c>
      <x:c r="D1409" t="str">
        <x:v>Permanent</x:v>
      </x:c>
      <x:c r="E1409" t="str">
        <x:v>Manchester</x:v>
      </x:c>
      <x:c r="F1409" t="str">
        <x:v>Operative Porter</x:v>
      </x:c>
      <x:c r="G1409"/>
      <x:c r="H1409"/>
      <x:c r="I1409" s="22" t="n">
        <x:v>0</x:v>
      </x:c>
      <x:c r="J1409" t="str">
        <x:v>Annual leave</x:v>
      </x:c>
      <x:c r="K1409" t="str">
        <x:v>Employee 104099; home branch Manchester; assigned role Operative Porter | Leave: Annual Leave (Hours) | Leave calendar basis: Variable-pattern period</x:v>
      </x:c>
      <x:c r="L1409" t="str">
        <x:v>Include</x:v>
      </x:c>
      <x:c r="M1409"/>
      <x:c r="N1409"/>
    </x:row>
    <x:row r="1410">
      <x:c r="A1410" t="str">
        <x:v>Lee Smith 2|2026-05-15</x:v>
      </x:c>
      <x:c r="B1410" s="888" t="n">
        <x:v>46157</x:v>
      </x:c>
      <x:c r="C1410" t="str">
        <x:v>Lee Smith 2</x:v>
      </x:c>
      <x:c r="D1410" t="str">
        <x:v>Permanent</x:v>
      </x:c>
      <x:c r="E1410" t="str">
        <x:v>Manchester</x:v>
      </x:c>
      <x:c r="F1410" t="str">
        <x:v>Operative Porter</x:v>
      </x:c>
      <x:c r="G1410"/>
      <x:c r="H1410"/>
      <x:c r="I1410" s="22" t="n">
        <x:v>0</x:v>
      </x:c>
      <x:c r="J1410" t="str">
        <x:v>Annual leave</x:v>
      </x:c>
      <x:c r="K1410" t="str">
        <x:v>Employee 104099; home branch Manchester; assigned role Operative Porter | Leave: Annual Leave (Hours) | Leave calendar basis: Variable-pattern period</x:v>
      </x:c>
      <x:c r="L1410" t="str">
        <x:v>Include</x:v>
      </x:c>
      <x:c r="M1410"/>
      <x:c r="N1410"/>
    </x:row>
    <x:row r="1411">
      <x:c r="A1411" t="str">
        <x:v>Lee Smith 2|2026-05-18</x:v>
      </x:c>
      <x:c r="B1411" s="888" t="n">
        <x:v>46160</x:v>
      </x:c>
      <x:c r="C1411" t="str">
        <x:v>Lee Smith 2</x:v>
      </x:c>
      <x:c r="D1411" t="str">
        <x:v>Permanent</x:v>
      </x:c>
      <x:c r="E1411" t="str">
        <x:v>Manchester</x:v>
      </x:c>
      <x:c r="F1411" t="str">
        <x:v>Operative Porter</x:v>
      </x:c>
      <x:c r="G1411" t="str">
        <x:v>401413</x:v>
      </x:c>
      <x:c r="H1411" t="str">
        <x:v>Countess of Chester Hospital</x:v>
      </x:c>
      <x:c r="I1411" s="22" t="n">
        <x:v>9.75</x:v>
      </x:c>
      <x:c r="J1411" t="str">
        <x:v>Worked</x:v>
      </x:c>
      <x:c r="K1411" t="str">
        <x:v>Employee 104099; home branch Manchester; assigned role Operative Porter | Deployment branch: Manchester | Actual role: Operative Skilled | Jobs: 401413 | Customers: Countess of Chester Hospital | Actual hours: 9.8; source records: 1</x:v>
      </x:c>
      <x:c r="L1411" t="str">
        <x:v>Include</x:v>
      </x:c>
      <x:c r="M1411"/>
      <x:c r="N1411"/>
    </x:row>
    <x:row r="1412">
      <x:c r="A1412" t="str">
        <x:v>Lee Smith 2|2026-05-19</x:v>
      </x:c>
      <x:c r="B1412" s="888" t="n">
        <x:v>46161</x:v>
      </x:c>
      <x:c r="C1412" t="str">
        <x:v>Lee Smith 2</x:v>
      </x:c>
      <x:c r="D1412" t="str">
        <x:v>Permanent</x:v>
      </x:c>
      <x:c r="E1412" t="str">
        <x:v>Manchester</x:v>
      </x:c>
      <x:c r="F1412" t="str">
        <x:v>Operative Porter</x:v>
      </x:c>
      <x:c r="G1412" t="str">
        <x:v>402102</x:v>
      </x:c>
      <x:c r="H1412" t="str">
        <x:v>MOJ (Sodexo) SR:59719</x:v>
      </x:c>
      <x:c r="I1412" s="22" t="n">
        <x:v>2</x:v>
      </x:c>
      <x:c r="J1412" t="str">
        <x:v>Worked</x:v>
      </x:c>
      <x:c r="K1412" t="str">
        <x:v>Employee 104099; home branch Manchester; assigned role Operative Porter | Deployment branch: Manchester | Actual role: Operative Skilled | Jobs: 402102 | Customers: MOJ (Sodexo) SR:59719 | Actual hours: 2.0; source records: 1</x:v>
      </x:c>
      <x:c r="L1412" t="str">
        <x:v>Include</x:v>
      </x:c>
      <x:c r="M1412"/>
      <x:c r="N1412"/>
    </x:row>
    <x:row r="1413">
      <x:c r="A1413" t="str">
        <x:v>Lee Smith 2|2026-05-20</x:v>
      </x:c>
      <x:c r="B1413" s="888" t="n">
        <x:v>46162</x:v>
      </x:c>
      <x:c r="C1413" t="str">
        <x:v>Lee Smith 2</x:v>
      </x:c>
      <x:c r="D1413" t="str">
        <x:v>Permanent</x:v>
      </x:c>
      <x:c r="E1413" t="str">
        <x:v>Manchester</x:v>
      </x:c>
      <x:c r="F1413" t="str">
        <x:v>Operative Porter</x:v>
      </x:c>
      <x:c r="G1413" t="str">
        <x:v>398317D</x:v>
      </x:c>
      <x:c r="H1413" t="str">
        <x:v>Restore Harrow Green</x:v>
      </x:c>
      <x:c r="I1413" s="22" t="n">
        <x:v>13.5</x:v>
      </x:c>
      <x:c r="J1413" t="str">
        <x:v>Worked</x:v>
      </x:c>
      <x:c r="K1413" t="str">
        <x:v>Employee 104099; home branch Manchester; assigned role Operative Porter | Deployment branch: Manchester | Actual role: Operative Porter | Jobs: 398317D | Customers: Restore Harrow Green | Actual hours: 13.5; source records: 1</x:v>
      </x:c>
      <x:c r="L1413" t="str">
        <x:v>Include</x:v>
      </x:c>
      <x:c r="M1413"/>
      <x:c r="N1413"/>
    </x:row>
    <x:row r="1414">
      <x:c r="A1414" t="str">
        <x:v>Lee Smith 2|2026-05-21</x:v>
      </x:c>
      <x:c r="B1414" s="888" t="n">
        <x:v>46163</x:v>
      </x:c>
      <x:c r="C1414" t="str">
        <x:v>Lee Smith 2</x:v>
      </x:c>
      <x:c r="D1414" t="str">
        <x:v>Permanent</x:v>
      </x:c>
      <x:c r="E1414" t="str">
        <x:v>Manchester</x:v>
      </x:c>
      <x:c r="F1414" t="str">
        <x:v>Operative Porter</x:v>
      </x:c>
      <x:c r="G1414" t="str">
        <x:v>402070</x:v>
      </x:c>
      <x:c r="H1414" t="str">
        <x:v>Manchester Metropolitan University</x:v>
      </x:c>
      <x:c r="I1414" s="22" t="n">
        <x:v>6</x:v>
      </x:c>
      <x:c r="J1414" t="str">
        <x:v>Worked</x:v>
      </x:c>
      <x:c r="K1414" t="str">
        <x:v>Employee 104099; home branch Manchester; assigned role Operative Porter | Deployment branch: Manchester | Actual role: Operative Porter | Jobs: 402070 | Customers: Manchester Metropolitan University | Actual hours: 6.0; source records: 1</x:v>
      </x:c>
      <x:c r="L1414" t="str">
        <x:v>Include</x:v>
      </x:c>
      <x:c r="M1414"/>
      <x:c r="N1414"/>
    </x:row>
    <x:row r="1415">
      <x:c r="A1415" t="str">
        <x:v>Lee Smith 2|2026-05-22</x:v>
      </x:c>
      <x:c r="B1415" s="888" t="n">
        <x:v>46164</x:v>
      </x:c>
      <x:c r="C1415" t="str">
        <x:v>Lee Smith 2</x:v>
      </x:c>
      <x:c r="D1415" t="str">
        <x:v>Permanent</x:v>
      </x:c>
      <x:c r="E1415" t="str">
        <x:v>Manchester</x:v>
      </x:c>
      <x:c r="F1415" t="str">
        <x:v>Operative Porter</x:v>
      </x:c>
      <x:c r="G1415" t="str">
        <x:v>374044A, 401874</x:v>
      </x:c>
      <x:c r="H1415" t="str">
        <x:v>Hurstwood Environmental Consultants; TT Games Studios Ltd</x:v>
      </x:c>
      <x:c r="I1415" s="22" t="n">
        <x:v>5.25</x:v>
      </x:c>
      <x:c r="J1415" t="str">
        <x:v>Worked — 2 records</x:v>
      </x:c>
      <x:c r="K1415" t="str">
        <x:v>Employee 104099; home branch Manchester; assigned role Operative Porter | Deployment branch: Manchester | Actual role: Operative Porter | Jobs: 374044A, 401874 | Customers: Hurstwood Environmental Consultants; TT Games Studios Ltd | Actual hours: 5.2; source records: 2</x:v>
      </x:c>
      <x:c r="L1415" t="str">
        <x:v>Include</x:v>
      </x:c>
      <x:c r="M1415"/>
      <x:c r="N1415"/>
    </x:row>
    <x:row r="1416">
      <x:c r="A1416" t="str">
        <x:v>Lee Smith 2|2026-05-23</x:v>
      </x:c>
      <x:c r="B1416" s="888" t="n">
        <x:v>46165</x:v>
      </x:c>
      <x:c r="C1416" t="str">
        <x:v>Lee Smith 2</x:v>
      </x:c>
      <x:c r="D1416" t="str">
        <x:v>Permanent</x:v>
      </x:c>
      <x:c r="E1416" t="str">
        <x:v>Manchester</x:v>
      </x:c>
      <x:c r="F1416" t="str">
        <x:v>Operative Porter</x:v>
      </x:c>
      <x:c r="G1416" t="str">
        <x:v>401874</x:v>
      </x:c>
      <x:c r="H1416" t="str">
        <x:v>TT Games Studios Ltd</x:v>
      </x:c>
      <x:c r="I1416" s="22" t="n">
        <x:v>8.75</x:v>
      </x:c>
      <x:c r="J1416" t="str">
        <x:v>Worked</x:v>
      </x:c>
      <x:c r="K1416" t="str">
        <x:v>Employee 104099; home branch Manchester; assigned role Operative Porter | Deployment branch: Manchester | Actual role: Operative Porter | Jobs: 401874 | Customers: TT Games Studios Ltd | Actual hours: 8.8; source records: 1</x:v>
      </x:c>
      <x:c r="L1416" t="str">
        <x:v>Include</x:v>
      </x:c>
      <x:c r="M1416"/>
      <x:c r="N1416"/>
    </x:row>
    <x:row r="1417">
      <x:c r="A1417" t="str">
        <x:v>Lee Smith 2|2026-05-26</x:v>
      </x:c>
      <x:c r="B1417" s="888" t="n">
        <x:v>46168</x:v>
      </x:c>
      <x:c r="C1417" t="str">
        <x:v>Lee Smith 2</x:v>
      </x:c>
      <x:c r="D1417" t="str">
        <x:v>Permanent</x:v>
      </x:c>
      <x:c r="E1417" t="str">
        <x:v>Manchester</x:v>
      </x:c>
      <x:c r="F1417" t="str">
        <x:v>Operative Porter</x:v>
      </x:c>
      <x:c r="G1417" t="str">
        <x:v>398317D</x:v>
      </x:c>
      <x:c r="H1417" t="str">
        <x:v>Restore Harrow Green</x:v>
      </x:c>
      <x:c r="I1417" s="22" t="n">
        <x:v>8.5</x:v>
      </x:c>
      <x:c r="J1417" t="str">
        <x:v>Worked</x:v>
      </x:c>
      <x:c r="K1417" t="str">
        <x:v>Employee 104099; home branch Manchester; assigned role Operative Porter | Deployment branch: Manchester | Actual role: Operative Porter | Jobs: 398317D | Customers: Restore Harrow Green | Actual hours: 8.5; source records: 1</x:v>
      </x:c>
      <x:c r="L1417" t="str">
        <x:v>Include</x:v>
      </x:c>
      <x:c r="M1417"/>
      <x:c r="N1417"/>
    </x:row>
    <x:row r="1418">
      <x:c r="A1418" t="str">
        <x:v>Lee Smith 2|2026-05-28</x:v>
      </x:c>
      <x:c r="B1418" s="888" t="n">
        <x:v>46170</x:v>
      </x:c>
      <x:c r="C1418" t="str">
        <x:v>Lee Smith 2</x:v>
      </x:c>
      <x:c r="D1418" t="str">
        <x:v>Permanent</x:v>
      </x:c>
      <x:c r="E1418" t="str">
        <x:v>Manchester</x:v>
      </x:c>
      <x:c r="F1418" t="str">
        <x:v>Operative Porter</x:v>
      </x:c>
      <x:c r="G1418" t="str">
        <x:v>400814</x:v>
      </x:c>
      <x:c r="H1418" t="str">
        <x:v>Croda Europe</x:v>
      </x:c>
      <x:c r="I1418" s="22" t="n">
        <x:v>7.5</x:v>
      </x:c>
      <x:c r="J1418" t="str">
        <x:v>Worked</x:v>
      </x:c>
      <x:c r="K1418" t="str">
        <x:v>Employee 104099; home branch Manchester; assigned role Operative Porter | Deployment branch: Manchester | Actual role: Operative Skilled | Jobs: 400814 | Customers: Croda Europe | Actual hours: 7.5; source records: 1</x:v>
      </x:c>
      <x:c r="L1418" t="str">
        <x:v>Include</x:v>
      </x:c>
      <x:c r="M1418"/>
      <x:c r="N1418"/>
    </x:row>
    <x:row r="1419">
      <x:c r="A1419" t="str">
        <x:v>Lee Smith 2|2026-05-29</x:v>
      </x:c>
      <x:c r="B1419" s="888" t="n">
        <x:v>46171</x:v>
      </x:c>
      <x:c r="C1419" t="str">
        <x:v>Lee Smith 2</x:v>
      </x:c>
      <x:c r="D1419" t="str">
        <x:v>Permanent</x:v>
      </x:c>
      <x:c r="E1419" t="str">
        <x:v>Manchester</x:v>
      </x:c>
      <x:c r="F1419" t="str">
        <x:v>Operative Porter</x:v>
      </x:c>
      <x:c r="G1419" t="str">
        <x:v>400814</x:v>
      </x:c>
      <x:c r="H1419" t="str">
        <x:v>Croda Europe</x:v>
      </x:c>
      <x:c r="I1419" s="22" t="n">
        <x:v>4.25</x:v>
      </x:c>
      <x:c r="J1419" t="str">
        <x:v>Worked</x:v>
      </x:c>
      <x:c r="K1419" t="str">
        <x:v>Employee 104099; home branch Manchester; assigned role Operative Porter | Deployment branch: Manchester | Actual role: Operative Porter | Jobs: 400814 | Customers: Croda Europe | Actual hours: 4.2; source records: 1</x:v>
      </x:c>
      <x:c r="L1419" t="str">
        <x:v>Include</x:v>
      </x:c>
      <x:c r="M1419"/>
      <x:c r="N1419"/>
    </x:row>
    <x:row r="1420">
      <x:c r="A1420" t="str">
        <x:v>Lewis Wright|2026-05-05</x:v>
      </x:c>
      <x:c r="B1420" s="888" t="n">
        <x:v>46147</x:v>
      </x:c>
      <x:c r="C1420" t="str">
        <x:v>Lewis Wright</x:v>
      </x:c>
      <x:c r="D1420" t="str">
        <x:v>Permanent</x:v>
      </x:c>
      <x:c r="E1420" t="str">
        <x:v>Thurrock</x:v>
      </x:c>
      <x:c r="F1420" t="str">
        <x:v>Warehouse</x:v>
      </x:c>
      <x:c r="G1420" t="str">
        <x:v>363792D</x:v>
      </x:c>
      <x:c r="H1420" t="str">
        <x:v>Thurrock Warehouse</x:v>
      </x:c>
      <x:c r="I1420" s="22" t="n">
        <x:v>9</x:v>
      </x:c>
      <x:c r="J1420" t="str">
        <x:v>Worked</x:v>
      </x:c>
      <x:c r="K1420" t="str">
        <x:v>Employee 104675; home branch Thurrock; assigned role Warehouse | Deployment branch: Thurrock | Actual role: Operative Skilled | Jobs: 363792D | Customers: Thurrock Warehouse | Actual hours: 9.0; source records: 1</x:v>
      </x:c>
      <x:c r="L1420" t="str">
        <x:v>Include</x:v>
      </x:c>
      <x:c r="M1420"/>
      <x:c r="N1420"/>
    </x:row>
    <x:row r="1421">
      <x:c r="A1421" t="str">
        <x:v>Lewis Wright|2026-05-06</x:v>
      </x:c>
      <x:c r="B1421" s="888" t="n">
        <x:v>46148</x:v>
      </x:c>
      <x:c r="C1421" t="str">
        <x:v>Lewis Wright</x:v>
      </x:c>
      <x:c r="D1421" t="str">
        <x:v>Permanent</x:v>
      </x:c>
      <x:c r="E1421" t="str">
        <x:v>Thurrock</x:v>
      </x:c>
      <x:c r="F1421" t="str">
        <x:v>Warehouse</x:v>
      </x:c>
      <x:c r="G1421" t="str">
        <x:v>363792D</x:v>
      </x:c>
      <x:c r="H1421" t="str">
        <x:v>Thurrock Warehouse</x:v>
      </x:c>
      <x:c r="I1421" s="22" t="n">
        <x:v>9</x:v>
      </x:c>
      <x:c r="J1421" t="str">
        <x:v>Worked</x:v>
      </x:c>
      <x:c r="K1421" t="str">
        <x:v>Employee 104675; home branch Thurrock; assigned role Warehouse | Deployment branch: Thurrock | Actual role: Operative Skilled | Jobs: 363792D | Customers: Thurrock Warehouse | Actual hours: 9.0; source records: 1</x:v>
      </x:c>
      <x:c r="L1421" t="str">
        <x:v>Include</x:v>
      </x:c>
      <x:c r="M1421"/>
      <x:c r="N1421"/>
    </x:row>
    <x:row r="1422">
      <x:c r="A1422" t="str">
        <x:v>Lewis Wright|2026-05-08</x:v>
      </x:c>
      <x:c r="B1422" s="888" t="n">
        <x:v>46150</x:v>
      </x:c>
      <x:c r="C1422" t="str">
        <x:v>Lewis Wright</x:v>
      </x:c>
      <x:c r="D1422" t="str">
        <x:v>Permanent</x:v>
      </x:c>
      <x:c r="E1422" t="str">
        <x:v>Thurrock</x:v>
      </x:c>
      <x:c r="F1422" t="str">
        <x:v>Warehouse</x:v>
      </x:c>
      <x:c r="G1422" t="str">
        <x:v>363792D</x:v>
      </x:c>
      <x:c r="H1422" t="str">
        <x:v>Thurrock Warehouse</x:v>
      </x:c>
      <x:c r="I1422" s="22" t="n">
        <x:v>9</x:v>
      </x:c>
      <x:c r="J1422" t="str">
        <x:v>Worked</x:v>
      </x:c>
      <x:c r="K1422" t="str">
        <x:v>Employee 104675; home branch Thurrock; assigned role Warehouse | Deployment branch: Thurrock | Actual role: Operative Skilled | Jobs: 363792D | Customers: Thurrock Warehouse | Actual hours: 9.0; source records: 1</x:v>
      </x:c>
      <x:c r="L1422" t="str">
        <x:v>Include</x:v>
      </x:c>
      <x:c r="M1422"/>
      <x:c r="N1422"/>
    </x:row>
    <x:row r="1423">
      <x:c r="A1423" t="str">
        <x:v>Lewis Wright|2026-05-11</x:v>
      </x:c>
      <x:c r="B1423" s="888" t="n">
        <x:v>46153</x:v>
      </x:c>
      <x:c r="C1423" t="str">
        <x:v>Lewis Wright</x:v>
      </x:c>
      <x:c r="D1423" t="str">
        <x:v>Permanent</x:v>
      </x:c>
      <x:c r="E1423" t="str">
        <x:v>Thurrock</x:v>
      </x:c>
      <x:c r="F1423" t="str">
        <x:v>Warehouse</x:v>
      </x:c>
      <x:c r="G1423"/>
      <x:c r="H1423"/>
      <x:c r="I1423" s="22" t="n">
        <x:v>0</x:v>
      </x:c>
      <x:c r="J1423" t="str">
        <x:v>Annual leave</x:v>
      </x:c>
      <x:c r="K1423" t="str">
        <x:v>Employee 104675; home branch Thurrock; assigned role Warehouse | Leave: Annual Leave (Days) | Leave calendar basis: Fixed schedule</x:v>
      </x:c>
      <x:c r="L1423" t="str">
        <x:v>Include</x:v>
      </x:c>
      <x:c r="M1423"/>
      <x:c r="N1423"/>
    </x:row>
    <x:row r="1424">
      <x:c r="A1424" t="str">
        <x:v>Lewis Wright|2026-05-12</x:v>
      </x:c>
      <x:c r="B1424" s="888" t="n">
        <x:v>46154</x:v>
      </x:c>
      <x:c r="C1424" t="str">
        <x:v>Lewis Wright</x:v>
      </x:c>
      <x:c r="D1424" t="str">
        <x:v>Permanent</x:v>
      </x:c>
      <x:c r="E1424" t="str">
        <x:v>Thurrock</x:v>
      </x:c>
      <x:c r="F1424" t="str">
        <x:v>Warehouse</x:v>
      </x:c>
      <x:c r="G1424"/>
      <x:c r="H1424"/>
      <x:c r="I1424" s="22" t="n">
        <x:v>0</x:v>
      </x:c>
      <x:c r="J1424" t="str">
        <x:v>Annual leave</x:v>
      </x:c>
      <x:c r="K1424" t="str">
        <x:v>Employee 104675; home branch Thurrock; assigned role Warehouse | Leave: Annual Leave (Days) | Leave calendar basis: Fixed schedule</x:v>
      </x:c>
      <x:c r="L1424" t="str">
        <x:v>Include</x:v>
      </x:c>
      <x:c r="M1424"/>
      <x:c r="N1424"/>
    </x:row>
    <x:row r="1425">
      <x:c r="A1425" t="str">
        <x:v>Lewis Wright|2026-05-13</x:v>
      </x:c>
      <x:c r="B1425" s="888" t="n">
        <x:v>46155</x:v>
      </x:c>
      <x:c r="C1425" t="str">
        <x:v>Lewis Wright</x:v>
      </x:c>
      <x:c r="D1425" t="str">
        <x:v>Permanent</x:v>
      </x:c>
      <x:c r="E1425" t="str">
        <x:v>Thurrock</x:v>
      </x:c>
      <x:c r="F1425" t="str">
        <x:v>Warehouse</x:v>
      </x:c>
      <x:c r="G1425"/>
      <x:c r="H1425"/>
      <x:c r="I1425" s="22" t="n">
        <x:v>0</x:v>
      </x:c>
      <x:c r="J1425" t="str">
        <x:v>Annual leave</x:v>
      </x:c>
      <x:c r="K1425" t="str">
        <x:v>Employee 104675; home branch Thurrock; assigned role Warehouse | Leave: Annual Leave (Days) | Leave calendar basis: Fixed schedule</x:v>
      </x:c>
      <x:c r="L1425" t="str">
        <x:v>Include</x:v>
      </x:c>
      <x:c r="M1425"/>
      <x:c r="N1425"/>
    </x:row>
    <x:row r="1426">
      <x:c r="A1426" t="str">
        <x:v>Lewis Wright|2026-05-14</x:v>
      </x:c>
      <x:c r="B1426" s="888" t="n">
        <x:v>46156</x:v>
      </x:c>
      <x:c r="C1426" t="str">
        <x:v>Lewis Wright</x:v>
      </x:c>
      <x:c r="D1426" t="str">
        <x:v>Permanent</x:v>
      </x:c>
      <x:c r="E1426" t="str">
        <x:v>Thurrock</x:v>
      </x:c>
      <x:c r="F1426" t="str">
        <x:v>Warehouse</x:v>
      </x:c>
      <x:c r="G1426"/>
      <x:c r="H1426"/>
      <x:c r="I1426" s="22" t="n">
        <x:v>0</x:v>
      </x:c>
      <x:c r="J1426" t="str">
        <x:v>Annual leave</x:v>
      </x:c>
      <x:c r="K1426" t="str">
        <x:v>Employee 104675; home branch Thurrock; assigned role Warehouse | Leave: Annual Leave (Days) | Leave calendar basis: Fixed schedule</x:v>
      </x:c>
      <x:c r="L1426" t="str">
        <x:v>Include</x:v>
      </x:c>
      <x:c r="M1426"/>
      <x:c r="N1426"/>
    </x:row>
    <x:row r="1427">
      <x:c r="A1427" t="str">
        <x:v>Lewis Wright|2026-05-15</x:v>
      </x:c>
      <x:c r="B1427" s="888" t="n">
        <x:v>46157</x:v>
      </x:c>
      <x:c r="C1427" t="str">
        <x:v>Lewis Wright</x:v>
      </x:c>
      <x:c r="D1427" t="str">
        <x:v>Permanent</x:v>
      </x:c>
      <x:c r="E1427" t="str">
        <x:v>Thurrock</x:v>
      </x:c>
      <x:c r="F1427" t="str">
        <x:v>Warehouse</x:v>
      </x:c>
      <x:c r="G1427"/>
      <x:c r="H1427"/>
      <x:c r="I1427" s="22" t="n">
        <x:v>0</x:v>
      </x:c>
      <x:c r="J1427" t="str">
        <x:v>Annual leave</x:v>
      </x:c>
      <x:c r="K1427" t="str">
        <x:v>Employee 104675; home branch Thurrock; assigned role Warehouse | Leave: Annual Leave (Days) | Leave calendar basis: Fixed schedule</x:v>
      </x:c>
      <x:c r="L1427" t="str">
        <x:v>Include</x:v>
      </x:c>
      <x:c r="M1427"/>
      <x:c r="N1427"/>
    </x:row>
    <x:row r="1428">
      <x:c r="A1428" t="str">
        <x:v>Lewis Wright|2026-05-18</x:v>
      </x:c>
      <x:c r="B1428" s="888" t="n">
        <x:v>46160</x:v>
      </x:c>
      <x:c r="C1428" t="str">
        <x:v>Lewis Wright</x:v>
      </x:c>
      <x:c r="D1428" t="str">
        <x:v>Permanent</x:v>
      </x:c>
      <x:c r="E1428" t="str">
        <x:v>Thurrock</x:v>
      </x:c>
      <x:c r="F1428" t="str">
        <x:v>Warehouse</x:v>
      </x:c>
      <x:c r="G1428"/>
      <x:c r="H1428"/>
      <x:c r="I1428" s="22" t="n">
        <x:v>0</x:v>
      </x:c>
      <x:c r="J1428" t="str">
        <x:v>Annual leave</x:v>
      </x:c>
      <x:c r="K1428" t="str">
        <x:v>Employee 104675; home branch Thurrock; assigned role Warehouse | Leave: Annual Leave (Days) | Leave calendar basis: Fixed schedule</x:v>
      </x:c>
      <x:c r="L1428" t="str">
        <x:v>Include</x:v>
      </x:c>
      <x:c r="M1428"/>
      <x:c r="N1428"/>
    </x:row>
    <x:row r="1429">
      <x:c r="A1429" t="str">
        <x:v>Lewis Wright|2026-05-19</x:v>
      </x:c>
      <x:c r="B1429" s="888" t="n">
        <x:v>46161</x:v>
      </x:c>
      <x:c r="C1429" t="str">
        <x:v>Lewis Wright</x:v>
      </x:c>
      <x:c r="D1429" t="str">
        <x:v>Permanent</x:v>
      </x:c>
      <x:c r="E1429" t="str">
        <x:v>Thurrock</x:v>
      </x:c>
      <x:c r="F1429" t="str">
        <x:v>Warehouse</x:v>
      </x:c>
      <x:c r="G1429"/>
      <x:c r="H1429"/>
      <x:c r="I1429" s="22" t="n">
        <x:v>0</x:v>
      </x:c>
      <x:c r="J1429" t="str">
        <x:v>Annual leave</x:v>
      </x:c>
      <x:c r="K1429" t="str">
        <x:v>Employee 104675; home branch Thurrock; assigned role Warehouse | Leave: Annual Leave (Days) | Leave calendar basis: Fixed schedule</x:v>
      </x:c>
      <x:c r="L1429" t="str">
        <x:v>Include</x:v>
      </x:c>
      <x:c r="M1429"/>
      <x:c r="N1429"/>
    </x:row>
    <x:row r="1430">
      <x:c r="A1430" t="str">
        <x:v>Lewis Wright|2026-05-20</x:v>
      </x:c>
      <x:c r="B1430" s="888" t="n">
        <x:v>46162</x:v>
      </x:c>
      <x:c r="C1430" t="str">
        <x:v>Lewis Wright</x:v>
      </x:c>
      <x:c r="D1430" t="str">
        <x:v>Permanent</x:v>
      </x:c>
      <x:c r="E1430" t="str">
        <x:v>Thurrock</x:v>
      </x:c>
      <x:c r="F1430" t="str">
        <x:v>Warehouse</x:v>
      </x:c>
      <x:c r="G1430"/>
      <x:c r="H1430"/>
      <x:c r="I1430" s="22" t="n">
        <x:v>0</x:v>
      </x:c>
      <x:c r="J1430" t="str">
        <x:v>Annual leave</x:v>
      </x:c>
      <x:c r="K1430" t="str">
        <x:v>Employee 104675; home branch Thurrock; assigned role Warehouse | Leave: Annual Leave (Days) | Leave calendar basis: Fixed schedule</x:v>
      </x:c>
      <x:c r="L1430" t="str">
        <x:v>Include</x:v>
      </x:c>
      <x:c r="M1430"/>
      <x:c r="N1430"/>
    </x:row>
    <x:row r="1431">
      <x:c r="A1431" t="str">
        <x:v>Lewis Wright|2026-05-21</x:v>
      </x:c>
      <x:c r="B1431" s="888" t="n">
        <x:v>46163</x:v>
      </x:c>
      <x:c r="C1431" t="str">
        <x:v>Lewis Wright</x:v>
      </x:c>
      <x:c r="D1431" t="str">
        <x:v>Permanent</x:v>
      </x:c>
      <x:c r="E1431" t="str">
        <x:v>Thurrock</x:v>
      </x:c>
      <x:c r="F1431" t="str">
        <x:v>Warehouse</x:v>
      </x:c>
      <x:c r="G1431"/>
      <x:c r="H1431"/>
      <x:c r="I1431" s="22" t="n">
        <x:v>0</x:v>
      </x:c>
      <x:c r="J1431" t="str">
        <x:v>Annual leave</x:v>
      </x:c>
      <x:c r="K1431" t="str">
        <x:v>Employee 104675; home branch Thurrock; assigned role Warehouse | Leave: Annual Leave (Days) | Leave calendar basis: Fixed schedule</x:v>
      </x:c>
      <x:c r="L1431" t="str">
        <x:v>Include</x:v>
      </x:c>
      <x:c r="M1431"/>
      <x:c r="N1431"/>
    </x:row>
    <x:row r="1432">
      <x:c r="A1432" t="str">
        <x:v>Lewis Wright|2026-05-22</x:v>
      </x:c>
      <x:c r="B1432" s="888" t="n">
        <x:v>46164</x:v>
      </x:c>
      <x:c r="C1432" t="str">
        <x:v>Lewis Wright</x:v>
      </x:c>
      <x:c r="D1432" t="str">
        <x:v>Permanent</x:v>
      </x:c>
      <x:c r="E1432" t="str">
        <x:v>Thurrock</x:v>
      </x:c>
      <x:c r="F1432" t="str">
        <x:v>Warehouse</x:v>
      </x:c>
      <x:c r="G1432"/>
      <x:c r="H1432"/>
      <x:c r="I1432" s="22" t="n">
        <x:v>0</x:v>
      </x:c>
      <x:c r="J1432" t="str">
        <x:v>Annual leave</x:v>
      </x:c>
      <x:c r="K1432" t="str">
        <x:v>Employee 104675; home branch Thurrock; assigned role Warehouse | Leave: Annual Leave (Days) | Leave calendar basis: Fixed schedule</x:v>
      </x:c>
      <x:c r="L1432" t="str">
        <x:v>Include</x:v>
      </x:c>
      <x:c r="M1432"/>
      <x:c r="N1432"/>
    </x:row>
    <x:row r="1433">
      <x:c r="A1433" t="str">
        <x:v>Lewis Wright|2026-05-26</x:v>
      </x:c>
      <x:c r="B1433" s="888" t="n">
        <x:v>46168</x:v>
      </x:c>
      <x:c r="C1433" t="str">
        <x:v>Lewis Wright</x:v>
      </x:c>
      <x:c r="D1433" t="str">
        <x:v>Permanent</x:v>
      </x:c>
      <x:c r="E1433" t="str">
        <x:v>Thurrock</x:v>
      </x:c>
      <x:c r="F1433" t="str">
        <x:v>Warehouse</x:v>
      </x:c>
      <x:c r="G1433" t="str">
        <x:v>363792D</x:v>
      </x:c>
      <x:c r="H1433" t="str">
        <x:v>Thurrock Warehouse</x:v>
      </x:c>
      <x:c r="I1433" s="22" t="n">
        <x:v>9</x:v>
      </x:c>
      <x:c r="J1433" t="str">
        <x:v>Worked</x:v>
      </x:c>
      <x:c r="K1433" t="str">
        <x:v>Employee 104675; home branch Thurrock; assigned role Warehouse | Deployment branch: Thurrock | Actual role: Operative Skilled | Jobs: 363792D | Customers: Thurrock Warehouse | Actual hours: 9.0; source records: 1</x:v>
      </x:c>
      <x:c r="L1433" t="str">
        <x:v>Include</x:v>
      </x:c>
      <x:c r="M1433"/>
      <x:c r="N1433"/>
    </x:row>
    <x:row r="1434">
      <x:c r="A1434" t="str">
        <x:v>Lewis Wright|2026-05-27</x:v>
      </x:c>
      <x:c r="B1434" s="888" t="n">
        <x:v>46169</x:v>
      </x:c>
      <x:c r="C1434" t="str">
        <x:v>Lewis Wright</x:v>
      </x:c>
      <x:c r="D1434" t="str">
        <x:v>Permanent</x:v>
      </x:c>
      <x:c r="E1434" t="str">
        <x:v>Thurrock</x:v>
      </x:c>
      <x:c r="F1434" t="str">
        <x:v>Warehouse</x:v>
      </x:c>
      <x:c r="G1434" t="str">
        <x:v>363792D</x:v>
      </x:c>
      <x:c r="H1434" t="str">
        <x:v>Thurrock Warehouse</x:v>
      </x:c>
      <x:c r="I1434" s="22" t="n">
        <x:v>9</x:v>
      </x:c>
      <x:c r="J1434" t="str">
        <x:v>Worked</x:v>
      </x:c>
      <x:c r="K1434" t="str">
        <x:v>Employee 104675; home branch Thurrock; assigned role Warehouse | Deployment branch: Thurrock | Actual role: Operative Skilled | Jobs: 363792D | Customers: Thurrock Warehouse | Actual hours: 9.0; source records: 1</x:v>
      </x:c>
      <x:c r="L1434" t="str">
        <x:v>Include</x:v>
      </x:c>
      <x:c r="M1434"/>
      <x:c r="N1434"/>
    </x:row>
    <x:row r="1435">
      <x:c r="A1435" t="str">
        <x:v>Lewis Wright|2026-05-28</x:v>
      </x:c>
      <x:c r="B1435" s="888" t="n">
        <x:v>46170</x:v>
      </x:c>
      <x:c r="C1435" t="str">
        <x:v>Lewis Wright</x:v>
      </x:c>
      <x:c r="D1435" t="str">
        <x:v>Permanent</x:v>
      </x:c>
      <x:c r="E1435" t="str">
        <x:v>Thurrock</x:v>
      </x:c>
      <x:c r="F1435" t="str">
        <x:v>Warehouse</x:v>
      </x:c>
      <x:c r="G1435" t="str">
        <x:v>363792D</x:v>
      </x:c>
      <x:c r="H1435" t="str">
        <x:v>Thurrock Warehouse</x:v>
      </x:c>
      <x:c r="I1435" s="22" t="n">
        <x:v>9.5</x:v>
      </x:c>
      <x:c r="J1435" t="str">
        <x:v>Worked</x:v>
      </x:c>
      <x:c r="K1435" t="str">
        <x:v>Employee 104675; home branch Thurrock; assigned role Warehouse | Deployment branch: Thurrock | Actual role: Operative Skilled | Jobs: 363792D | Customers: Thurrock Warehouse | Actual hours: 9.5; source records: 1</x:v>
      </x:c>
      <x:c r="L1435" t="str">
        <x:v>Include</x:v>
      </x:c>
      <x:c r="M1435"/>
      <x:c r="N1435"/>
    </x:row>
    <x:row r="1436">
      <x:c r="A1436" t="str">
        <x:v>Lewis Wright|2026-05-29</x:v>
      </x:c>
      <x:c r="B1436" s="888" t="n">
        <x:v>46171</x:v>
      </x:c>
      <x:c r="C1436" t="str">
        <x:v>Lewis Wright</x:v>
      </x:c>
      <x:c r="D1436" t="str">
        <x:v>Permanent</x:v>
      </x:c>
      <x:c r="E1436" t="str">
        <x:v>Thurrock</x:v>
      </x:c>
      <x:c r="F1436" t="str">
        <x:v>Warehouse</x:v>
      </x:c>
      <x:c r="G1436" t="str">
        <x:v>363792D</x:v>
      </x:c>
      <x:c r="H1436" t="str">
        <x:v>Thurrock Warehouse</x:v>
      </x:c>
      <x:c r="I1436" s="22" t="n">
        <x:v>9</x:v>
      </x:c>
      <x:c r="J1436" t="str">
        <x:v>Worked</x:v>
      </x:c>
      <x:c r="K1436" t="str">
        <x:v>Employee 104675; home branch Thurrock; assigned role Warehouse | Deployment branch: Thurrock | Actual role: Operative Skilled | Jobs: 363792D | Customers: Thurrock Warehouse | Actual hours: 9.0; source records: 1</x:v>
      </x:c>
      <x:c r="L1436" t="str">
        <x:v>Include</x:v>
      </x:c>
      <x:c r="M1436"/>
      <x:c r="N1436"/>
    </x:row>
    <x:row r="1437">
      <x:c r="A1437" t="str">
        <x:v>Luke Nolan|2026-05-01</x:v>
      </x:c>
      <x:c r="B1437" s="888" t="n">
        <x:v>46143</x:v>
      </x:c>
      <x:c r="C1437" t="str">
        <x:v>Luke Nolan</x:v>
      </x:c>
      <x:c r="D1437" t="str">
        <x:v>Permanent</x:v>
      </x:c>
      <x:c r="E1437" t="str">
        <x:v>Manchester</x:v>
      </x:c>
      <x:c r="F1437" t="str">
        <x:v>Operative Porter</x:v>
      </x:c>
      <x:c r="G1437"/>
      <x:c r="H1437"/>
      <x:c r="I1437" s="22" t="n">
        <x:v>0</x:v>
      </x:c>
      <x:c r="J1437" t="str">
        <x:v>Annual leave</x:v>
      </x:c>
      <x:c r="K1437" t="str">
        <x:v>Employee 104625; home branch Manchester; assigned role Operative Porter | Leave: Annual Leave (Hours) | Leave calendar basis: Variable-pattern period</x:v>
      </x:c>
      <x:c r="L1437" t="str">
        <x:v>Include</x:v>
      </x:c>
      <x:c r="M1437"/>
      <x:c r="N1437"/>
    </x:row>
    <x:row r="1438">
      <x:c r="A1438" t="str">
        <x:v>Luke Nolan|2026-05-06</x:v>
      </x:c>
      <x:c r="B1438" s="888" t="n">
        <x:v>46148</x:v>
      </x:c>
      <x:c r="C1438" t="str">
        <x:v>Luke Nolan</x:v>
      </x:c>
      <x:c r="D1438" t="str">
        <x:v>Permanent</x:v>
      </x:c>
      <x:c r="E1438" t="str">
        <x:v>Manchester</x:v>
      </x:c>
      <x:c r="F1438" t="str">
        <x:v>Operative Porter</x:v>
      </x:c>
      <x:c r="G1438" t="str">
        <x:v>398317D</x:v>
      </x:c>
      <x:c r="H1438" t="str">
        <x:v>Restore Harrow Green</x:v>
      </x:c>
      <x:c r="I1438" s="22" t="n">
        <x:v>2</x:v>
      </x:c>
      <x:c r="J1438" t="str">
        <x:v>Worked</x:v>
      </x:c>
      <x:c r="K1438" t="str">
        <x:v>Employee 104625; home branch Manchester; assigned role Operative Porter | Deployment branch: Manchester | Actual role: Operative Porter | Jobs: 398317D | Customers: Restore Harrow Green | Actual hours: 2.0; source records: 1</x:v>
      </x:c>
      <x:c r="L1438" t="str">
        <x:v>Include</x:v>
      </x:c>
      <x:c r="M1438"/>
      <x:c r="N1438"/>
    </x:row>
    <x:row r="1439">
      <x:c r="A1439" t="str">
        <x:v>Luke Nolan|2026-05-07</x:v>
      </x:c>
      <x:c r="B1439" s="888" t="n">
        <x:v>46149</x:v>
      </x:c>
      <x:c r="C1439" t="str">
        <x:v>Luke Nolan</x:v>
      </x:c>
      <x:c r="D1439" t="str">
        <x:v>Permanent</x:v>
      </x:c>
      <x:c r="E1439" t="str">
        <x:v>Manchester</x:v>
      </x:c>
      <x:c r="F1439" t="str">
        <x:v>Operative Porter</x:v>
      </x:c>
      <x:c r="G1439" t="str">
        <x:v>401631</x:v>
      </x:c>
      <x:c r="H1439" t="str">
        <x:v>Roche Diagnostics Motherwell</x:v>
      </x:c>
      <x:c r="I1439" s="22" t="n">
        <x:v>11.5</x:v>
      </x:c>
      <x:c r="J1439" t="str">
        <x:v>Worked</x:v>
      </x:c>
      <x:c r="K1439" t="str">
        <x:v>Employee 104625; home branch Manchester; assigned role Operative Porter | Deployment branch: Glasgow | Actual role: Operative Skilled | Jobs: 401631 | Customers: Roche Diagnostics Motherwell | Actual hours: 11.5; source records: 1</x:v>
      </x:c>
      <x:c r="L1439" t="str">
        <x:v>Include</x:v>
      </x:c>
      <x:c r="M1439"/>
      <x:c r="N1439"/>
    </x:row>
    <x:row r="1440">
      <x:c r="A1440" t="str">
        <x:v>Luke Nolan|2026-05-08</x:v>
      </x:c>
      <x:c r="B1440" s="888" t="n">
        <x:v>46150</x:v>
      </x:c>
      <x:c r="C1440" t="str">
        <x:v>Luke Nolan</x:v>
      </x:c>
      <x:c r="D1440" t="str">
        <x:v>Permanent</x:v>
      </x:c>
      <x:c r="E1440" t="str">
        <x:v>Manchester</x:v>
      </x:c>
      <x:c r="F1440" t="str">
        <x:v>Operative Porter</x:v>
      </x:c>
      <x:c r="G1440" t="str">
        <x:v>399782</x:v>
      </x:c>
      <x:c r="H1440" t="str">
        <x:v>Tecniplast UK (Sanber Limited)</x:v>
      </x:c>
      <x:c r="I1440" s="22" t="n">
        <x:v>7</x:v>
      </x:c>
      <x:c r="J1440" t="str">
        <x:v>Worked</x:v>
      </x:c>
      <x:c r="K1440" t="str">
        <x:v>Employee 104625; home branch Manchester; assigned role Operative Porter | Deployment branch: Cambridge | Actual role: Operative Porter | Jobs: 399782 | Customers: Tecniplast UK (Sanber Limited) | Actual hours: 7.0; source records: 1</x:v>
      </x:c>
      <x:c r="L1440" t="str">
        <x:v>Include</x:v>
      </x:c>
      <x:c r="M1440"/>
      <x:c r="N1440"/>
    </x:row>
    <x:row r="1441">
      <x:c r="A1441" t="str">
        <x:v>Luke Nolan|2026-05-11</x:v>
      </x:c>
      <x:c r="B1441" s="888" t="n">
        <x:v>46153</x:v>
      </x:c>
      <x:c r="C1441" t="str">
        <x:v>Luke Nolan</x:v>
      </x:c>
      <x:c r="D1441" t="str">
        <x:v>Permanent</x:v>
      </x:c>
      <x:c r="E1441" t="str">
        <x:v>Manchester</x:v>
      </x:c>
      <x:c r="F1441" t="str">
        <x:v>Operative Porter</x:v>
      </x:c>
      <x:c r="G1441" t="str">
        <x:v>398317C</x:v>
      </x:c>
      <x:c r="H1441" t="str">
        <x:v>Restore Harrow Green</x:v>
      </x:c>
      <x:c r="I1441" s="22" t="n">
        <x:v>9</x:v>
      </x:c>
      <x:c r="J1441" t="str">
        <x:v>Worked</x:v>
      </x:c>
      <x:c r="K1441" t="str">
        <x:v>Employee 104625; home branch Manchester; assigned role Operative Porter | Deployment branch: Manchester | Actual role: Operative Porter | Jobs: 398317C | Customers: Restore Harrow Green | Actual hours: 9.0; source records: 1</x:v>
      </x:c>
      <x:c r="L1441" t="str">
        <x:v>Include</x:v>
      </x:c>
      <x:c r="M1441"/>
      <x:c r="N1441"/>
    </x:row>
    <x:row r="1442">
      <x:c r="A1442" t="str">
        <x:v>Luke Nolan|2026-05-12</x:v>
      </x:c>
      <x:c r="B1442" s="888" t="n">
        <x:v>46154</x:v>
      </x:c>
      <x:c r="C1442" t="str">
        <x:v>Luke Nolan</x:v>
      </x:c>
      <x:c r="D1442" t="str">
        <x:v>Permanent</x:v>
      </x:c>
      <x:c r="E1442" t="str">
        <x:v>Manchester</x:v>
      </x:c>
      <x:c r="F1442" t="str">
        <x:v>Operative Porter</x:v>
      </x:c>
      <x:c r="G1442" t="str">
        <x:v>397635</x:v>
      </x:c>
      <x:c r="H1442" t="str">
        <x:v>Gresham Office Furniture</x:v>
      </x:c>
      <x:c r="I1442" s="22" t="n">
        <x:v>8.75</x:v>
      </x:c>
      <x:c r="J1442" t="str">
        <x:v>Worked</x:v>
      </x:c>
      <x:c r="K1442" t="str">
        <x:v>Employee 104625; home branch Manchester; assigned role Operative Porter | Deployment branch: Manchester | Actual role: Operative Porter | Jobs: 397635 | Customers: Gresham Office Furniture | Actual hours: 8.8; source records: 1</x:v>
      </x:c>
      <x:c r="L1442" t="str">
        <x:v>Include</x:v>
      </x:c>
      <x:c r="M1442"/>
      <x:c r="N1442"/>
    </x:row>
    <x:row r="1443">
      <x:c r="A1443" t="str">
        <x:v>Luke Nolan|2026-05-13</x:v>
      </x:c>
      <x:c r="B1443" s="888" t="n">
        <x:v>46155</x:v>
      </x:c>
      <x:c r="C1443" t="str">
        <x:v>Luke Nolan</x:v>
      </x:c>
      <x:c r="D1443" t="str">
        <x:v>Permanent</x:v>
      </x:c>
      <x:c r="E1443" t="str">
        <x:v>Manchester</x:v>
      </x:c>
      <x:c r="F1443" t="str">
        <x:v>Operative Porter</x:v>
      </x:c>
      <x:c r="G1443" t="str">
        <x:v>401779</x:v>
      </x:c>
      <x:c r="H1443" t="str">
        <x:v>Adecco</x:v>
      </x:c>
      <x:c r="I1443" s="22" t="n">
        <x:v>7.5</x:v>
      </x:c>
      <x:c r="J1443" t="str">
        <x:v>Worked</x:v>
      </x:c>
      <x:c r="K1443" t="str">
        <x:v>Employee 104625; home branch Manchester; assigned role Operative Porter | Deployment branch: Manchester | Actual role: Operative Porter | Jobs: 401779 | Customers: Adecco | Actual hours: 7.5; source records: 1</x:v>
      </x:c>
      <x:c r="L1443" t="str">
        <x:v>Include</x:v>
      </x:c>
      <x:c r="M1443"/>
      <x:c r="N1443"/>
    </x:row>
    <x:row r="1444">
      <x:c r="A1444" t="str">
        <x:v>Luke Nolan|2026-05-14</x:v>
      </x:c>
      <x:c r="B1444" s="888" t="n">
        <x:v>46156</x:v>
      </x:c>
      <x:c r="C1444" t="str">
        <x:v>Luke Nolan</x:v>
      </x:c>
      <x:c r="D1444" t="str">
        <x:v>Permanent</x:v>
      </x:c>
      <x:c r="E1444" t="str">
        <x:v>Manchester</x:v>
      </x:c>
      <x:c r="F1444" t="str">
        <x:v>Operative Porter</x:v>
      </x:c>
      <x:c r="G1444" t="str">
        <x:v>401208</x:v>
      </x:c>
      <x:c r="H1444" t="str">
        <x:v>Cheshire Fire Service</x:v>
      </x:c>
      <x:c r="I1444" s="22" t="n">
        <x:v>7.5</x:v>
      </x:c>
      <x:c r="J1444" t="str">
        <x:v>Worked</x:v>
      </x:c>
      <x:c r="K1444" t="str">
        <x:v>Employee 104625; home branch Manchester; assigned role Operative Porter | Deployment branch: Manchester | Actual role: Operative Porter | Jobs: 401208 | Customers: Cheshire Fire Service | Actual hours: 7.5; source records: 1</x:v>
      </x:c>
      <x:c r="L1444" t="str">
        <x:v>Include</x:v>
      </x:c>
      <x:c r="M1444"/>
      <x:c r="N1444"/>
    </x:row>
    <x:row r="1445">
      <x:c r="A1445" t="str">
        <x:v>Luke Nolan|2026-05-15</x:v>
      </x:c>
      <x:c r="B1445" s="888" t="n">
        <x:v>46157</x:v>
      </x:c>
      <x:c r="C1445" t="str">
        <x:v>Luke Nolan</x:v>
      </x:c>
      <x:c r="D1445" t="str">
        <x:v>Permanent</x:v>
      </x:c>
      <x:c r="E1445" t="str">
        <x:v>Manchester</x:v>
      </x:c>
      <x:c r="F1445" t="str">
        <x:v>Operative Porter</x:v>
      </x:c>
      <x:c r="G1445" t="str">
        <x:v>398317C</x:v>
      </x:c>
      <x:c r="H1445" t="str">
        <x:v>Restore Harrow Green</x:v>
      </x:c>
      <x:c r="I1445" s="22" t="n">
        <x:v>9</x:v>
      </x:c>
      <x:c r="J1445" t="str">
        <x:v>Worked</x:v>
      </x:c>
      <x:c r="K1445" t="str">
        <x:v>Employee 104625; home branch Manchester; assigned role Operative Porter | Deployment branch: Manchester | Actual role: Operative Porter | Jobs: 398317C | Customers: Restore Harrow Green | Actual hours: 9.0; source records: 1</x:v>
      </x:c>
      <x:c r="L1445" t="str">
        <x:v>Include</x:v>
      </x:c>
      <x:c r="M1445"/>
      <x:c r="N1445"/>
    </x:row>
    <x:row r="1446">
      <x:c r="A1446" t="str">
        <x:v>Luke Nolan|2026-05-19</x:v>
      </x:c>
      <x:c r="B1446" s="888" t="n">
        <x:v>46161</x:v>
      </x:c>
      <x:c r="C1446" t="str">
        <x:v>Luke Nolan</x:v>
      </x:c>
      <x:c r="D1446" t="str">
        <x:v>Permanent</x:v>
      </x:c>
      <x:c r="E1446" t="str">
        <x:v>Manchester</x:v>
      </x:c>
      <x:c r="F1446" t="str">
        <x:v>Operative Porter</x:v>
      </x:c>
      <x:c r="G1446" t="str">
        <x:v>402102</x:v>
      </x:c>
      <x:c r="H1446" t="str">
        <x:v>MOJ (Sodexo) SR:59719</x:v>
      </x:c>
      <x:c r="I1446" s="22" t="n">
        <x:v>2</x:v>
      </x:c>
      <x:c r="J1446" t="str">
        <x:v>Worked</x:v>
      </x:c>
      <x:c r="K1446" t="str">
        <x:v>Employee 104625; home branch Manchester; assigned role Operative Porter | Deployment branch: Manchester | Actual role: Operative Porter | Jobs: 402102 | Customers: MOJ (Sodexo) SR:59719 | Actual hours: 2.0; source records: 1</x:v>
      </x:c>
      <x:c r="L1446" t="str">
        <x:v>Include</x:v>
      </x:c>
      <x:c r="M1446"/>
      <x:c r="N1446"/>
    </x:row>
    <x:row r="1447">
      <x:c r="A1447" t="str">
        <x:v>Luke Nolan|2026-05-20</x:v>
      </x:c>
      <x:c r="B1447" s="888" t="n">
        <x:v>46162</x:v>
      </x:c>
      <x:c r="C1447" t="str">
        <x:v>Luke Nolan</x:v>
      </x:c>
      <x:c r="D1447" t="str">
        <x:v>Permanent</x:v>
      </x:c>
      <x:c r="E1447" t="str">
        <x:v>Manchester</x:v>
      </x:c>
      <x:c r="F1447" t="str">
        <x:v>Operative Porter</x:v>
      </x:c>
      <x:c r="G1447" t="str">
        <x:v>401795</x:v>
      </x:c>
      <x:c r="H1447" t="str">
        <x:v>Cheshire Fire &amp; Rescue</x:v>
      </x:c>
      <x:c r="I1447" s="22" t="n">
        <x:v>8</x:v>
      </x:c>
      <x:c r="J1447" t="str">
        <x:v>Worked</x:v>
      </x:c>
      <x:c r="K1447" t="str">
        <x:v>Employee 104625; home branch Manchester; assigned role Operative Porter | Deployment branch: Manchester | Actual role: Operative Porter | Jobs: 401795 | Customers: Cheshire Fire &amp; Rescue | Actual hours: 8.0; source records: 1</x:v>
      </x:c>
      <x:c r="L1447" t="str">
        <x:v>Include</x:v>
      </x:c>
      <x:c r="M1447"/>
      <x:c r="N1447"/>
    </x:row>
    <x:row r="1448">
      <x:c r="A1448" t="str">
        <x:v>Luke Nolan|2026-05-21</x:v>
      </x:c>
      <x:c r="B1448" s="888" t="n">
        <x:v>46163</x:v>
      </x:c>
      <x:c r="C1448" t="str">
        <x:v>Luke Nolan</x:v>
      </x:c>
      <x:c r="D1448" t="str">
        <x:v>Permanent</x:v>
      </x:c>
      <x:c r="E1448" t="str">
        <x:v>Manchester</x:v>
      </x:c>
      <x:c r="F1448" t="str">
        <x:v>Operative Porter</x:v>
      </x:c>
      <x:c r="G1448" t="str">
        <x:v>402101</x:v>
      </x:c>
      <x:c r="H1448" t="str">
        <x:v>Cielo</x:v>
      </x:c>
      <x:c r="I1448" s="22" t="n">
        <x:v>6</x:v>
      </x:c>
      <x:c r="J1448" t="str">
        <x:v>Worked</x:v>
      </x:c>
      <x:c r="K1448" t="str">
        <x:v>Employee 104625; home branch Manchester; assigned role Operative Porter | Deployment branch: Manchester | Actual role: Operative Porter | Jobs: 402101 | Customers: Cielo | Actual hours: 6.0; source records: 1</x:v>
      </x:c>
      <x:c r="L1448" t="str">
        <x:v>Include</x:v>
      </x:c>
      <x:c r="M1448"/>
      <x:c r="N1448"/>
    </x:row>
    <x:row r="1449">
      <x:c r="A1449" t="str">
        <x:v>Luke Nolan|2026-05-22</x:v>
      </x:c>
      <x:c r="B1449" s="888" t="n">
        <x:v>46164</x:v>
      </x:c>
      <x:c r="C1449" t="str">
        <x:v>Luke Nolan</x:v>
      </x:c>
      <x:c r="D1449" t="str">
        <x:v>Permanent</x:v>
      </x:c>
      <x:c r="E1449" t="str">
        <x:v>Manchester</x:v>
      </x:c>
      <x:c r="F1449" t="str">
        <x:v>Operative Porter</x:v>
      </x:c>
      <x:c r="G1449" t="str">
        <x:v>374044A, 401874</x:v>
      </x:c>
      <x:c r="H1449" t="str">
        <x:v>Hurstwood Environmental Consultants; TT Games Studios Ltd</x:v>
      </x:c>
      <x:c r="I1449" s="22" t="n">
        <x:v>5.25</x:v>
      </x:c>
      <x:c r="J1449" t="str">
        <x:v>Worked — 2 records</x:v>
      </x:c>
      <x:c r="K1449" t="str">
        <x:v>Employee 104625; home branch Manchester; assigned role Operative Porter | Deployment branch: Manchester | Actual role: Operative Porter | Jobs: 374044A, 401874 | Customers: Hurstwood Environmental Consultants; TT Games Studios Ltd | Actual hours: 5.2; source records: 2</x:v>
      </x:c>
      <x:c r="L1449" t="str">
        <x:v>Include</x:v>
      </x:c>
      <x:c r="M1449"/>
      <x:c r="N1449"/>
    </x:row>
    <x:row r="1450">
      <x:c r="A1450" t="str">
        <x:v>Luke Nolan|2026-05-26</x:v>
      </x:c>
      <x:c r="B1450" s="888" t="n">
        <x:v>46168</x:v>
      </x:c>
      <x:c r="C1450" t="str">
        <x:v>Luke Nolan</x:v>
      </x:c>
      <x:c r="D1450" t="str">
        <x:v>Permanent</x:v>
      </x:c>
      <x:c r="E1450" t="str">
        <x:v>Manchester</x:v>
      </x:c>
      <x:c r="F1450" t="str">
        <x:v>Operative Porter</x:v>
      </x:c>
      <x:c r="G1450" t="str">
        <x:v>397408</x:v>
      </x:c>
      <x:c r="H1450" t="str">
        <x:v>Gresham Office Furniture</x:v>
      </x:c>
      <x:c r="I1450" s="22" t="n">
        <x:v>1</x:v>
      </x:c>
      <x:c r="J1450" t="str">
        <x:v>CONFLICT — Worked + leave</x:v>
      </x:c>
      <x:c r="K1450" t="str">
        <x:v>Employee 104625; home branch Manchester; assigned role Operative Porter | Deployment branch: Manchester | Actual role: Operative Porter | Jobs: 397408 | Customers: Gresham Office Furniture | Actual hours: 1.0; source records: 1 | Leave: Sickness | Leave calendar basis: Variable-pattern period</x:v>
      </x:c>
      <x:c r="L1450" t="str">
        <x:v>Include</x:v>
      </x:c>
      <x:c r="M1450"/>
      <x:c r="N1450"/>
    </x:row>
    <x:row r="1451">
      <x:c r="A1451" t="str">
        <x:v>Luke Nolan|2026-05-27</x:v>
      </x:c>
      <x:c r="B1451" s="888" t="n">
        <x:v>46169</x:v>
      </x:c>
      <x:c r="C1451" t="str">
        <x:v>Luke Nolan</x:v>
      </x:c>
      <x:c r="D1451" t="str">
        <x:v>Permanent</x:v>
      </x:c>
      <x:c r="E1451" t="str">
        <x:v>Manchester</x:v>
      </x:c>
      <x:c r="F1451" t="str">
        <x:v>Operative Porter</x:v>
      </x:c>
      <x:c r="G1451"/>
      <x:c r="H1451"/>
      <x:c r="I1451" s="22" t="n">
        <x:v>0</x:v>
      </x:c>
      <x:c r="J1451" t="str">
        <x:v>Other leave — Sickness</x:v>
      </x:c>
      <x:c r="K1451" t="str">
        <x:v>Employee 104625; home branch Manchester; assigned role Operative Porter | Leave: Sickness | Leave calendar basis: Variable-pattern period</x:v>
      </x:c>
      <x:c r="L1451" t="str">
        <x:v>Include</x:v>
      </x:c>
      <x:c r="M1451"/>
      <x:c r="N1451"/>
    </x:row>
    <x:row r="1452">
      <x:c r="A1452" t="str">
        <x:v>Luke Nolan|2026-05-28</x:v>
      </x:c>
      <x:c r="B1452" s="888" t="n">
        <x:v>46170</x:v>
      </x:c>
      <x:c r="C1452" t="str">
        <x:v>Luke Nolan</x:v>
      </x:c>
      <x:c r="D1452" t="str">
        <x:v>Permanent</x:v>
      </x:c>
      <x:c r="E1452" t="str">
        <x:v>Manchester</x:v>
      </x:c>
      <x:c r="F1452" t="str">
        <x:v>Operative Porter</x:v>
      </x:c>
      <x:c r="G1452"/>
      <x:c r="H1452"/>
      <x:c r="I1452" s="22" t="n">
        <x:v>0</x:v>
      </x:c>
      <x:c r="J1452" t="str">
        <x:v>Other leave — Sickness</x:v>
      </x:c>
      <x:c r="K1452" t="str">
        <x:v>Employee 104625; home branch Manchester; assigned role Operative Porter | Leave: Sickness | Leave calendar basis: Variable-pattern period</x:v>
      </x:c>
      <x:c r="L1452" t="str">
        <x:v>Include</x:v>
      </x:c>
      <x:c r="M1452"/>
      <x:c r="N1452"/>
    </x:row>
    <x:row r="1453">
      <x:c r="A1453" t="str">
        <x:v>Luke Nolan|2026-05-29</x:v>
      </x:c>
      <x:c r="B1453" s="888" t="n">
        <x:v>46171</x:v>
      </x:c>
      <x:c r="C1453" t="str">
        <x:v>Luke Nolan</x:v>
      </x:c>
      <x:c r="D1453" t="str">
        <x:v>Permanent</x:v>
      </x:c>
      <x:c r="E1453" t="str">
        <x:v>Manchester</x:v>
      </x:c>
      <x:c r="F1453" t="str">
        <x:v>Operative Porter</x:v>
      </x:c>
      <x:c r="G1453" t="str">
        <x:v>374044A, 402314</x:v>
      </x:c>
      <x:c r="H1453" t="str">
        <x:v>Hurstwood Environmental Consultants; Sodexo SR:59971</x:v>
      </x:c>
      <x:c r="I1453" s="22" t="n">
        <x:v>3</x:v>
      </x:c>
      <x:c r="J1453" t="str">
        <x:v>Worked — 2 records</x:v>
      </x:c>
      <x:c r="K1453" t="str">
        <x:v>Employee 104625; home branch Manchester; assigned role Operative Porter | Deployment branch: Manchester | Actual role: Operative Porter | Jobs: 374044A, 402314 | Customers: Hurstwood Environmental Consultants; Sodexo SR:59971 | Actual hours: 3.0; source records: 2</x:v>
      </x:c>
      <x:c r="L1453" t="str">
        <x:v>Include</x:v>
      </x:c>
      <x:c r="M1453"/>
      <x:c r="N1453"/>
    </x:row>
    <x:row r="1454">
      <x:c r="A1454" t="str">
        <x:v>M Aliperti-Jones|2026-05-01</x:v>
      </x:c>
      <x:c r="B1454" s="888" t="n">
        <x:v>46143</x:v>
      </x:c>
      <x:c r="C1454" t="str">
        <x:v>M Aliperti-Jones</x:v>
      </x:c>
      <x:c r="D1454" t="str">
        <x:v>Permanent</x:v>
      </x:c>
      <x:c r="E1454" t="str">
        <x:v>Croydon</x:v>
      </x:c>
      <x:c r="F1454" t="str">
        <x:v>Operative Porter</x:v>
      </x:c>
      <x:c r="G1454" t="str">
        <x:v>401613</x:v>
      </x:c>
      <x:c r="H1454" t="str">
        <x:v>Surrey County Council</x:v>
      </x:c>
      <x:c r="I1454" s="22" t="n">
        <x:v>5.5</x:v>
      </x:c>
      <x:c r="J1454" t="str">
        <x:v>Worked</x:v>
      </x:c>
      <x:c r="K1454" t="str">
        <x:v>Employee 102619; home branch Croydon; assigned role Operative Porter | Deployment branch: Croydon | Actual role: Operative Porter | Jobs: 401613 | Customers: Surrey County Council | Actual hours: 5.5; source records: 1</x:v>
      </x:c>
      <x:c r="L1454" t="str">
        <x:v>Include</x:v>
      </x:c>
      <x:c r="M1454"/>
      <x:c r="N1454"/>
    </x:row>
    <x:row r="1455">
      <x:c r="A1455" t="str">
        <x:v>M Aliperti-Jones|2026-05-02</x:v>
      </x:c>
      <x:c r="B1455" s="888" t="n">
        <x:v>46144</x:v>
      </x:c>
      <x:c r="C1455" t="str">
        <x:v>M Aliperti-Jones</x:v>
      </x:c>
      <x:c r="D1455" t="str">
        <x:v>Permanent</x:v>
      </x:c>
      <x:c r="E1455" t="str">
        <x:v>Croydon</x:v>
      </x:c>
      <x:c r="F1455" t="str">
        <x:v>Operative Porter</x:v>
      </x:c>
      <x:c r="G1455" t="str">
        <x:v>384900A</x:v>
      </x:c>
      <x:c r="H1455" t="str">
        <x:v>London Borough of Croydon</x:v>
      </x:c>
      <x:c r="I1455" s="22" t="n">
        <x:v>8</x:v>
      </x:c>
      <x:c r="J1455" t="str">
        <x:v>Worked</x:v>
      </x:c>
      <x:c r="K1455" t="str">
        <x:v>Employee 102619; home branch Croydon; assigned role Operative Porter | Deployment branch: Croydon | Actual role: Operative Porter | Jobs: 384900A | Customers: London Borough of Croydon | Actual hours: 8.0; source records: 1</x:v>
      </x:c>
      <x:c r="L1455" t="str">
        <x:v>Include</x:v>
      </x:c>
      <x:c r="M1455"/>
      <x:c r="N1455"/>
    </x:row>
    <x:row r="1456">
      <x:c r="A1456" t="str">
        <x:v>M Aliperti-Jones|2026-05-05</x:v>
      </x:c>
      <x:c r="B1456" s="888" t="n">
        <x:v>46147</x:v>
      </x:c>
      <x:c r="C1456" t="str">
        <x:v>M Aliperti-Jones</x:v>
      </x:c>
      <x:c r="D1456" t="str">
        <x:v>Permanent</x:v>
      </x:c>
      <x:c r="E1456" t="str">
        <x:v>Croydon</x:v>
      </x:c>
      <x:c r="F1456" t="str">
        <x:v>Operative Porter</x:v>
      </x:c>
      <x:c r="G1456" t="str">
        <x:v>384900A</x:v>
      </x:c>
      <x:c r="H1456" t="str">
        <x:v>London Borough of Croydon</x:v>
      </x:c>
      <x:c r="I1456" s="22" t="n">
        <x:v>7</x:v>
      </x:c>
      <x:c r="J1456" t="str">
        <x:v>Worked</x:v>
      </x:c>
      <x:c r="K1456" t="str">
        <x:v>Employee 102619; home branch Croydon; assigned role Operative Porter | Deployment branch: Croydon | Actual role: Operative Porter | Jobs: 384900A | Customers: London Borough of Croydon | Actual hours: 7.0; source records: 1</x:v>
      </x:c>
      <x:c r="L1456" t="str">
        <x:v>Include</x:v>
      </x:c>
      <x:c r="M1456"/>
      <x:c r="N1456"/>
    </x:row>
    <x:row r="1457">
      <x:c r="A1457" t="str">
        <x:v>M Aliperti-Jones|2026-05-06</x:v>
      </x:c>
      <x:c r="B1457" s="888" t="n">
        <x:v>46148</x:v>
      </x:c>
      <x:c r="C1457" t="str">
        <x:v>M Aliperti-Jones</x:v>
      </x:c>
      <x:c r="D1457" t="str">
        <x:v>Permanent</x:v>
      </x:c>
      <x:c r="E1457" t="str">
        <x:v>Croydon</x:v>
      </x:c>
      <x:c r="F1457" t="str">
        <x:v>Operative Porter</x:v>
      </x:c>
      <x:c r="G1457" t="str">
        <x:v>399451L</x:v>
      </x:c>
      <x:c r="H1457" t="str">
        <x:v>Royal Borough of Kensington and Chelsea</x:v>
      </x:c>
      <x:c r="I1457" s="22" t="n">
        <x:v>6</x:v>
      </x:c>
      <x:c r="J1457" t="str">
        <x:v>Worked</x:v>
      </x:c>
      <x:c r="K1457" t="str">
        <x:v>Employee 102619; home branch Croydon; assigned role Operative Porter | Deployment branch: Croydon | Actual role: Operative Porter | Jobs: 399451L | Customers: Royal Borough of Kensington and Chelsea | Actual hours: 6.0; source records: 1</x:v>
      </x:c>
      <x:c r="L1457" t="str">
        <x:v>Include</x:v>
      </x:c>
      <x:c r="M1457"/>
      <x:c r="N1457"/>
    </x:row>
    <x:row r="1458">
      <x:c r="A1458" t="str">
        <x:v>M Aliperti-Jones|2026-05-07</x:v>
      </x:c>
      <x:c r="B1458" s="888" t="n">
        <x:v>46149</x:v>
      </x:c>
      <x:c r="C1458" t="str">
        <x:v>M Aliperti-Jones</x:v>
      </x:c>
      <x:c r="D1458" t="str">
        <x:v>Permanent</x:v>
      </x:c>
      <x:c r="E1458" t="str">
        <x:v>Croydon</x:v>
      </x:c>
      <x:c r="F1458" t="str">
        <x:v>Operative Porter</x:v>
      </x:c>
      <x:c r="G1458" t="str">
        <x:v>384900A</x:v>
      </x:c>
      <x:c r="H1458" t="str">
        <x:v>London Borough of Croydon</x:v>
      </x:c>
      <x:c r="I1458" s="22" t="n">
        <x:v>15.5</x:v>
      </x:c>
      <x:c r="J1458" t="str">
        <x:v>Worked</x:v>
      </x:c>
      <x:c r="K1458" t="str">
        <x:v>Employee 102619; home branch Croydon; assigned role Operative Porter | Deployment branch: Croydon | Actual role: Operative Porter | Jobs: 384900A | Customers: London Borough of Croydon | Actual hours: 15.5; source records: 1</x:v>
      </x:c>
      <x:c r="L1458" t="str">
        <x:v>Include</x:v>
      </x:c>
      <x:c r="M1458"/>
      <x:c r="N1458"/>
    </x:row>
    <x:row r="1459">
      <x:c r="A1459" t="str">
        <x:v>M Aliperti-Jones|2026-05-08</x:v>
      </x:c>
      <x:c r="B1459" s="888" t="n">
        <x:v>46150</x:v>
      </x:c>
      <x:c r="C1459" t="str">
        <x:v>M Aliperti-Jones</x:v>
      </x:c>
      <x:c r="D1459" t="str">
        <x:v>Permanent</x:v>
      </x:c>
      <x:c r="E1459" t="str">
        <x:v>Croydon</x:v>
      </x:c>
      <x:c r="F1459" t="str">
        <x:v>Operative Porter</x:v>
      </x:c>
      <x:c r="G1459" t="str">
        <x:v>384900A</x:v>
      </x:c>
      <x:c r="H1459" t="str">
        <x:v>London Borough of Croydon</x:v>
      </x:c>
      <x:c r="I1459" s="22" t="n">
        <x:v>14.5</x:v>
      </x:c>
      <x:c r="J1459" t="str">
        <x:v>Worked — 2 records</x:v>
      </x:c>
      <x:c r="K1459" t="str">
        <x:v>Employee 102619; home branch Croydon; assigned role Operative Porter | Deployment branch: Croydon | Actual role: Operative Porter, Operative Skilled | Jobs: 384900A | Customers: London Borough of Croydon | Actual hours: 14.5; source records: 2</x:v>
      </x:c>
      <x:c r="L1459" t="str">
        <x:v>Include</x:v>
      </x:c>
      <x:c r="M1459"/>
      <x:c r="N1459"/>
    </x:row>
    <x:row r="1460">
      <x:c r="A1460" t="str">
        <x:v>M Aliperti-Jones|2026-05-09</x:v>
      </x:c>
      <x:c r="B1460" s="888" t="n">
        <x:v>46151</x:v>
      </x:c>
      <x:c r="C1460" t="str">
        <x:v>M Aliperti-Jones</x:v>
      </x:c>
      <x:c r="D1460" t="str">
        <x:v>Permanent</x:v>
      </x:c>
      <x:c r="E1460" t="str">
        <x:v>Croydon</x:v>
      </x:c>
      <x:c r="F1460" t="str">
        <x:v>Operative Porter</x:v>
      </x:c>
      <x:c r="G1460" t="str">
        <x:v>384900A</x:v>
      </x:c>
      <x:c r="H1460" t="str">
        <x:v>London Borough of Croydon</x:v>
      </x:c>
      <x:c r="I1460" s="22" t="n">
        <x:v>5</x:v>
      </x:c>
      <x:c r="J1460" t="str">
        <x:v>Worked</x:v>
      </x:c>
      <x:c r="K1460" t="str">
        <x:v>Employee 102619; home branch Croydon; assigned role Operative Porter | Deployment branch: Croydon | Actual role: Operative Porter | Jobs: 384900A | Customers: London Borough of Croydon | Actual hours: 5.0; source records: 1</x:v>
      </x:c>
      <x:c r="L1460" t="str">
        <x:v>Include</x:v>
      </x:c>
      <x:c r="M1460"/>
      <x:c r="N1460"/>
    </x:row>
    <x:row r="1461">
      <x:c r="A1461" t="str">
        <x:v>M Aliperti-Jones|2026-05-11</x:v>
      </x:c>
      <x:c r="B1461" s="888" t="n">
        <x:v>46153</x:v>
      </x:c>
      <x:c r="C1461" t="str">
        <x:v>M Aliperti-Jones</x:v>
      </x:c>
      <x:c r="D1461" t="str">
        <x:v>Permanent</x:v>
      </x:c>
      <x:c r="E1461" t="str">
        <x:v>Croydon</x:v>
      </x:c>
      <x:c r="F1461" t="str">
        <x:v>Operative Porter</x:v>
      </x:c>
      <x:c r="G1461" t="str">
        <x:v>400603</x:v>
      </x:c>
      <x:c r="H1461" t="str">
        <x:v>QinetiQ (Farnborough)</x:v>
      </x:c>
      <x:c r="I1461" s="22" t="n">
        <x:v>10</x:v>
      </x:c>
      <x:c r="J1461" t="str">
        <x:v>Worked</x:v>
      </x:c>
      <x:c r="K1461" t="str">
        <x:v>Employee 102619; home branch Croydon; assigned role Operative Porter | Deployment branch: Croydon | Actual role: Operative Skilled | Jobs: 400603 | Customers: QinetiQ (Farnborough) | Actual hours: 10.0; source records: 1</x:v>
      </x:c>
      <x:c r="L1461" t="str">
        <x:v>Include</x:v>
      </x:c>
      <x:c r="M1461"/>
      <x:c r="N1461"/>
    </x:row>
    <x:row r="1462">
      <x:c r="A1462" t="str">
        <x:v>M Aliperti-Jones|2026-05-12</x:v>
      </x:c>
      <x:c r="B1462" s="888" t="n">
        <x:v>46154</x:v>
      </x:c>
      <x:c r="C1462" t="str">
        <x:v>M Aliperti-Jones</x:v>
      </x:c>
      <x:c r="D1462" t="str">
        <x:v>Permanent</x:v>
      </x:c>
      <x:c r="E1462" t="str">
        <x:v>Croydon</x:v>
      </x:c>
      <x:c r="F1462" t="str">
        <x:v>Operative Porter</x:v>
      </x:c>
      <x:c r="G1462" t="str">
        <x:v>400603</x:v>
      </x:c>
      <x:c r="H1462" t="str">
        <x:v>QinetiQ (Farnborough)</x:v>
      </x:c>
      <x:c r="I1462" s="22" t="n">
        <x:v>6.5</x:v>
      </x:c>
      <x:c r="J1462" t="str">
        <x:v>Worked</x:v>
      </x:c>
      <x:c r="K1462" t="str">
        <x:v>Employee 102619; home branch Croydon; assigned role Operative Porter | Deployment branch: Croydon | Actual role: Operative Skilled | Jobs: 400603 | Customers: QinetiQ (Farnborough) | Actual hours: 6.5; source records: 1</x:v>
      </x:c>
      <x:c r="L1462" t="str">
        <x:v>Include</x:v>
      </x:c>
      <x:c r="M1462"/>
      <x:c r="N1462"/>
    </x:row>
    <x:row r="1463">
      <x:c r="A1463" t="str">
        <x:v>M Aliperti-Jones|2026-05-13</x:v>
      </x:c>
      <x:c r="B1463" s="888" t="n">
        <x:v>46155</x:v>
      </x:c>
      <x:c r="C1463" t="str">
        <x:v>M Aliperti-Jones</x:v>
      </x:c>
      <x:c r="D1463" t="str">
        <x:v>Permanent</x:v>
      </x:c>
      <x:c r="E1463" t="str">
        <x:v>Croydon</x:v>
      </x:c>
      <x:c r="F1463" t="str">
        <x:v>Operative Porter</x:v>
      </x:c>
      <x:c r="G1463" t="str">
        <x:v>400603</x:v>
      </x:c>
      <x:c r="H1463" t="str">
        <x:v>QinetiQ (Farnborough)</x:v>
      </x:c>
      <x:c r="I1463" s="22" t="n">
        <x:v>8</x:v>
      </x:c>
      <x:c r="J1463" t="str">
        <x:v>Worked</x:v>
      </x:c>
      <x:c r="K1463" t="str">
        <x:v>Employee 102619; home branch Croydon; assigned role Operative Porter | Deployment branch: Croydon | Actual role: Operative Skilled | Jobs: 400603 | Customers: QinetiQ (Farnborough) | Actual hours: 8.0; source records: 1</x:v>
      </x:c>
      <x:c r="L1463" t="str">
        <x:v>Include</x:v>
      </x:c>
      <x:c r="M1463"/>
      <x:c r="N1463"/>
    </x:row>
    <x:row r="1464">
      <x:c r="A1464" t="str">
        <x:v>M Aliperti-Jones|2026-05-14</x:v>
      </x:c>
      <x:c r="B1464" s="888" t="n">
        <x:v>46156</x:v>
      </x:c>
      <x:c r="C1464" t="str">
        <x:v>M Aliperti-Jones</x:v>
      </x:c>
      <x:c r="D1464" t="str">
        <x:v>Permanent</x:v>
      </x:c>
      <x:c r="E1464" t="str">
        <x:v>Croydon</x:v>
      </x:c>
      <x:c r="F1464" t="str">
        <x:v>Operative Porter</x:v>
      </x:c>
      <x:c r="G1464" t="str">
        <x:v>399089</x:v>
      </x:c>
      <x:c r="H1464" t="str">
        <x:v>QinetiQ</x:v>
      </x:c>
      <x:c r="I1464" s="22" t="n">
        <x:v>6</x:v>
      </x:c>
      <x:c r="J1464" t="str">
        <x:v>Worked</x:v>
      </x:c>
      <x:c r="K1464" t="str">
        <x:v>Employee 102619; home branch Croydon; assigned role Operative Porter | Deployment branch: Croydon | Actual role: Operative Skilled | Jobs: 399089 | Customers: QinetiQ | Actual hours: 6.0; source records: 1</x:v>
      </x:c>
      <x:c r="L1464" t="str">
        <x:v>Include</x:v>
      </x:c>
      <x:c r="M1464"/>
      <x:c r="N1464"/>
    </x:row>
    <x:row r="1465">
      <x:c r="A1465" t="str">
        <x:v>M Aliperti-Jones|2026-05-15</x:v>
      </x:c>
      <x:c r="B1465" s="888" t="n">
        <x:v>46157</x:v>
      </x:c>
      <x:c r="C1465" t="str">
        <x:v>M Aliperti-Jones</x:v>
      </x:c>
      <x:c r="D1465" t="str">
        <x:v>Permanent</x:v>
      </x:c>
      <x:c r="E1465" t="str">
        <x:v>Croydon</x:v>
      </x:c>
      <x:c r="F1465" t="str">
        <x:v>Operative Porter</x:v>
      </x:c>
      <x:c r="G1465" t="str">
        <x:v>399089</x:v>
      </x:c>
      <x:c r="H1465" t="str">
        <x:v>QinetiQ</x:v>
      </x:c>
      <x:c r="I1465" s="22" t="n">
        <x:v>7.5</x:v>
      </x:c>
      <x:c r="J1465" t="str">
        <x:v>Worked</x:v>
      </x:c>
      <x:c r="K1465" t="str">
        <x:v>Employee 102619; home branch Croydon; assigned role Operative Porter | Deployment branch: Croydon | Actual role: Operative Skilled | Jobs: 399089 | Customers: QinetiQ | Actual hours: 7.5; source records: 1</x:v>
      </x:c>
      <x:c r="L1465" t="str">
        <x:v>Include</x:v>
      </x:c>
      <x:c r="M1465"/>
      <x:c r="N1465"/>
    </x:row>
    <x:row r="1466">
      <x:c r="A1466" t="str">
        <x:v>M Aliperti-Jones|2026-05-18</x:v>
      </x:c>
      <x:c r="B1466" s="888" t="n">
        <x:v>46160</x:v>
      </x:c>
      <x:c r="C1466" t="str">
        <x:v>M Aliperti-Jones</x:v>
      </x:c>
      <x:c r="D1466" t="str">
        <x:v>Permanent</x:v>
      </x:c>
      <x:c r="E1466" t="str">
        <x:v>Croydon</x:v>
      </x:c>
      <x:c r="F1466" t="str">
        <x:v>Operative Porter</x:v>
      </x:c>
      <x:c r="G1466" t="str">
        <x:v>399451G</x:v>
      </x:c>
      <x:c r="H1466" t="str">
        <x:v>Royal Borough of Kensington and Chelsea</x:v>
      </x:c>
      <x:c r="I1466" s="22" t="n">
        <x:v>7.5</x:v>
      </x:c>
      <x:c r="J1466" t="str">
        <x:v>Worked</x:v>
      </x:c>
      <x:c r="K1466" t="str">
        <x:v>Employee 102619; home branch Croydon; assigned role Operative Porter | Deployment branch: Croydon | Actual role: Operative Skilled | Jobs: 399451G | Customers: Royal Borough of Kensington and Chelsea | Actual hours: 7.5; source records: 1</x:v>
      </x:c>
      <x:c r="L1466" t="str">
        <x:v>Include</x:v>
      </x:c>
      <x:c r="M1466"/>
      <x:c r="N1466"/>
    </x:row>
    <x:row r="1467">
      <x:c r="A1467" t="str">
        <x:v>M Aliperti-Jones|2026-05-19</x:v>
      </x:c>
      <x:c r="B1467" s="888" t="n">
        <x:v>46161</x:v>
      </x:c>
      <x:c r="C1467" t="str">
        <x:v>M Aliperti-Jones</x:v>
      </x:c>
      <x:c r="D1467" t="str">
        <x:v>Permanent</x:v>
      </x:c>
      <x:c r="E1467" t="str">
        <x:v>Croydon</x:v>
      </x:c>
      <x:c r="F1467" t="str">
        <x:v>Operative Porter</x:v>
      </x:c>
      <x:c r="G1467" t="str">
        <x:v>393361C</x:v>
      </x:c>
      <x:c r="H1467" t="str">
        <x:v>The Quadrant</x:v>
      </x:c>
      <x:c r="I1467" s="22" t="n">
        <x:v>8</x:v>
      </x:c>
      <x:c r="J1467" t="str">
        <x:v>Worked</x:v>
      </x:c>
      <x:c r="K1467" t="str">
        <x:v>Employee 102619; home branch Croydon; assigned role Operative Porter | Deployment branch: Croydon | Actual role: Operative Porter | Jobs: 393361C | Customers: The Quadrant | Actual hours: 8.0; source records: 1</x:v>
      </x:c>
      <x:c r="L1467" t="str">
        <x:v>Include</x:v>
      </x:c>
      <x:c r="M1467"/>
      <x:c r="N1467"/>
    </x:row>
    <x:row r="1468">
      <x:c r="A1468" t="str">
        <x:v>M Aliperti-Jones|2026-05-20</x:v>
      </x:c>
      <x:c r="B1468" s="888" t="n">
        <x:v>46162</x:v>
      </x:c>
      <x:c r="C1468" t="str">
        <x:v>M Aliperti-Jones</x:v>
      </x:c>
      <x:c r="D1468" t="str">
        <x:v>Permanent</x:v>
      </x:c>
      <x:c r="E1468" t="str">
        <x:v>Croydon</x:v>
      </x:c>
      <x:c r="F1468" t="str">
        <x:v>Operative Porter</x:v>
      </x:c>
      <x:c r="G1468" t="str">
        <x:v>401575</x:v>
      </x:c>
      <x:c r="H1468" t="str">
        <x:v>Valuation Office Agency</x:v>
      </x:c>
      <x:c r="I1468" s="22" t="n">
        <x:v>9.5</x:v>
      </x:c>
      <x:c r="J1468" t="str">
        <x:v>Worked</x:v>
      </x:c>
      <x:c r="K1468" t="str">
        <x:v>Employee 102619; home branch Croydon; assigned role Operative Porter | Deployment branch: Croydon | Actual role: Operative Porter | Jobs: 401575 | Customers: Valuation Office Agency | Actual hours: 9.5; source records: 1</x:v>
      </x:c>
      <x:c r="L1468" t="str">
        <x:v>Include</x:v>
      </x:c>
      <x:c r="M1468"/>
      <x:c r="N1468"/>
    </x:row>
    <x:row r="1469">
      <x:c r="A1469" t="str">
        <x:v>M Aliperti-Jones|2026-05-21</x:v>
      </x:c>
      <x:c r="B1469" s="888" t="n">
        <x:v>46163</x:v>
      </x:c>
      <x:c r="C1469" t="str">
        <x:v>M Aliperti-Jones</x:v>
      </x:c>
      <x:c r="D1469" t="str">
        <x:v>Permanent</x:v>
      </x:c>
      <x:c r="E1469" t="str">
        <x:v>Croydon</x:v>
      </x:c>
      <x:c r="F1469" t="str">
        <x:v>Operative Porter</x:v>
      </x:c>
      <x:c r="G1469" t="str">
        <x:v>401575</x:v>
      </x:c>
      <x:c r="H1469" t="str">
        <x:v>Valuation Office Agency</x:v>
      </x:c>
      <x:c r="I1469" s="22" t="n">
        <x:v>9</x:v>
      </x:c>
      <x:c r="J1469" t="str">
        <x:v>Worked</x:v>
      </x:c>
      <x:c r="K1469" t="str">
        <x:v>Employee 102619; home branch Croydon; assigned role Operative Porter | Deployment branch: Croydon | Actual role: Operative Porter | Jobs: 401575 | Customers: Valuation Office Agency | Actual hours: 9.0; source records: 1</x:v>
      </x:c>
      <x:c r="L1469" t="str">
        <x:v>Include</x:v>
      </x:c>
      <x:c r="M1469"/>
      <x:c r="N1469"/>
    </x:row>
    <x:row r="1470">
      <x:c r="A1470" t="str">
        <x:v>M Aliperti-Jones|2026-05-22</x:v>
      </x:c>
      <x:c r="B1470" s="888" t="n">
        <x:v>46164</x:v>
      </x:c>
      <x:c r="C1470" t="str">
        <x:v>M Aliperti-Jones</x:v>
      </x:c>
      <x:c r="D1470" t="str">
        <x:v>Permanent</x:v>
      </x:c>
      <x:c r="E1470" t="str">
        <x:v>Croydon</x:v>
      </x:c>
      <x:c r="F1470" t="str">
        <x:v>Operative Porter</x:v>
      </x:c>
      <x:c r="G1470" t="str">
        <x:v>401575</x:v>
      </x:c>
      <x:c r="H1470" t="str">
        <x:v>Valuation Office Agency</x:v>
      </x:c>
      <x:c r="I1470" s="22" t="n">
        <x:v>7.5</x:v>
      </x:c>
      <x:c r="J1470" t="str">
        <x:v>Worked</x:v>
      </x:c>
      <x:c r="K1470" t="str">
        <x:v>Employee 102619; home branch Croydon; assigned role Operative Porter | Deployment branch: Croydon | Actual role: Operative Porter | Jobs: 401575 | Customers: Valuation Office Agency | Actual hours: 7.5; source records: 1</x:v>
      </x:c>
      <x:c r="L1470" t="str">
        <x:v>Include</x:v>
      </x:c>
      <x:c r="M1470"/>
      <x:c r="N1470"/>
    </x:row>
    <x:row r="1471">
      <x:c r="A1471" t="str">
        <x:v>M Aliperti-Jones|2026-05-26</x:v>
      </x:c>
      <x:c r="B1471" s="888" t="n">
        <x:v>46168</x:v>
      </x:c>
      <x:c r="C1471" t="str">
        <x:v>M Aliperti-Jones</x:v>
      </x:c>
      <x:c r="D1471" t="str">
        <x:v>Permanent</x:v>
      </x:c>
      <x:c r="E1471" t="str">
        <x:v>Croydon</x:v>
      </x:c>
      <x:c r="F1471" t="str">
        <x:v>Operative Porter</x:v>
      </x:c>
      <x:c r="G1471" t="str">
        <x:v>400389</x:v>
      </x:c>
      <x:c r="H1471" t="str">
        <x:v>Kings College London</x:v>
      </x:c>
      <x:c r="I1471" s="22" t="n">
        <x:v>10.5</x:v>
      </x:c>
      <x:c r="J1471" t="str">
        <x:v>Worked</x:v>
      </x:c>
      <x:c r="K1471" t="str">
        <x:v>Employee 102619; home branch Croydon; assigned role Operative Porter | Deployment branch: Croydon | Actual role: Operative Porter | Jobs: 400389 | Customers: Kings College London | Actual hours: 10.5; source records: 1</x:v>
      </x:c>
      <x:c r="L1471" t="str">
        <x:v>Include</x:v>
      </x:c>
      <x:c r="M1471"/>
      <x:c r="N1471"/>
    </x:row>
    <x:row r="1472">
      <x:c r="A1472" t="str">
        <x:v>M Aliperti-Jones|2026-05-27</x:v>
      </x:c>
      <x:c r="B1472" s="888" t="n">
        <x:v>46169</x:v>
      </x:c>
      <x:c r="C1472" t="str">
        <x:v>M Aliperti-Jones</x:v>
      </x:c>
      <x:c r="D1472" t="str">
        <x:v>Permanent</x:v>
      </x:c>
      <x:c r="E1472" t="str">
        <x:v>Croydon</x:v>
      </x:c>
      <x:c r="F1472" t="str">
        <x:v>Operative Porter</x:v>
      </x:c>
      <x:c r="G1472"/>
      <x:c r="H1472"/>
      <x:c r="I1472" s="22" t="n">
        <x:v>0</x:v>
      </x:c>
      <x:c r="J1472" t="str">
        <x:v>Annual leave</x:v>
      </x:c>
      <x:c r="K1472" t="str">
        <x:v>Employee 102619; home branch Croydon; assigned role Operative Porter | Leave: Annual Leave (Days) | Leave calendar basis: Variable-pattern period</x:v>
      </x:c>
      <x:c r="L1472" t="str">
        <x:v>Include</x:v>
      </x:c>
      <x:c r="M1472"/>
      <x:c r="N1472"/>
    </x:row>
    <x:row r="1473">
      <x:c r="A1473" t="str">
        <x:v>M Aliperti-Jones|2026-05-28</x:v>
      </x:c>
      <x:c r="B1473" s="888" t="n">
        <x:v>46170</x:v>
      </x:c>
      <x:c r="C1473" t="str">
        <x:v>M Aliperti-Jones</x:v>
      </x:c>
      <x:c r="D1473" t="str">
        <x:v>Permanent</x:v>
      </x:c>
      <x:c r="E1473" t="str">
        <x:v>Croydon</x:v>
      </x:c>
      <x:c r="F1473" t="str">
        <x:v>Operative Porter</x:v>
      </x:c>
      <x:c r="G1473"/>
      <x:c r="H1473"/>
      <x:c r="I1473" s="22" t="n">
        <x:v>0</x:v>
      </x:c>
      <x:c r="J1473" t="str">
        <x:v>Annual leave</x:v>
      </x:c>
      <x:c r="K1473" t="str">
        <x:v>Employee 102619; home branch Croydon; assigned role Operative Porter | Leave: Annual Leave (Days) | Leave calendar basis: Variable-pattern period</x:v>
      </x:c>
      <x:c r="L1473" t="str">
        <x:v>Include</x:v>
      </x:c>
      <x:c r="M1473"/>
      <x:c r="N1473"/>
    </x:row>
    <x:row r="1474">
      <x:c r="A1474" t="str">
        <x:v>M Aliperti-Jones|2026-05-29</x:v>
      </x:c>
      <x:c r="B1474" s="888" t="n">
        <x:v>46171</x:v>
      </x:c>
      <x:c r="C1474" t="str">
        <x:v>M Aliperti-Jones</x:v>
      </x:c>
      <x:c r="D1474" t="str">
        <x:v>Permanent</x:v>
      </x:c>
      <x:c r="E1474" t="str">
        <x:v>Croydon</x:v>
      </x:c>
      <x:c r="F1474" t="str">
        <x:v>Operative Porter</x:v>
      </x:c>
      <x:c r="G1474"/>
      <x:c r="H1474"/>
      <x:c r="I1474" s="22" t="n">
        <x:v>0</x:v>
      </x:c>
      <x:c r="J1474" t="str">
        <x:v>Annual leave</x:v>
      </x:c>
      <x:c r="K1474" t="str">
        <x:v>Employee 102619; home branch Croydon; assigned role Operative Porter | Leave: Annual Leave (Days) | Leave calendar basis: Variable-pattern period</x:v>
      </x:c>
      <x:c r="L1474" t="str">
        <x:v>Include</x:v>
      </x:c>
      <x:c r="M1474"/>
      <x:c r="N1474"/>
    </x:row>
    <x:row r="1475">
      <x:c r="A1475" t="str">
        <x:v>M Azuimah Apung (C)|2026-05-01</x:v>
      </x:c>
      <x:c r="B1475" s="888" t="n">
        <x:v>46143</x:v>
      </x:c>
      <x:c r="C1475" t="str">
        <x:v>M Azuimah Apung (C)</x:v>
      </x:c>
      <x:c r="D1475" t="str">
        <x:v>Permanent</x:v>
      </x:c>
      <x:c r="E1475" t="str">
        <x:v>Croydon</x:v>
      </x:c>
      <x:c r="F1475" t="str">
        <x:v>Operative Porter</x:v>
      </x:c>
      <x:c r="G1475" t="str">
        <x:v>401536</x:v>
      </x:c>
      <x:c r="H1475" t="str">
        <x:v>Surrey Police HQ</x:v>
      </x:c>
      <x:c r="I1475" s="22" t="n">
        <x:v>6.5</x:v>
      </x:c>
      <x:c r="J1475" t="str">
        <x:v>Worked</x:v>
      </x:c>
      <x:c r="K1475" t="str">
        <x:v>Employee 2655; home branch Croydon; assigned role Operative Porter | Deployment branch: Croydon | Actual role: Operative Porter | Jobs: 401536 | Customers: Surrey Police HQ | Actual hours: 6.5; source records: 1</x:v>
      </x:c>
      <x:c r="L1475" t="str">
        <x:v>Include</x:v>
      </x:c>
      <x:c r="M1475"/>
      <x:c r="N1475"/>
    </x:row>
    <x:row r="1476">
      <x:c r="A1476" t="str">
        <x:v>M Azuimah Apung (C)|2026-05-02</x:v>
      </x:c>
      <x:c r="B1476" s="888" t="n">
        <x:v>46144</x:v>
      </x:c>
      <x:c r="C1476" t="str">
        <x:v>M Azuimah Apung (C)</x:v>
      </x:c>
      <x:c r="D1476" t="str">
        <x:v>Permanent</x:v>
      </x:c>
      <x:c r="E1476" t="str">
        <x:v>Croydon</x:v>
      </x:c>
      <x:c r="F1476" t="str">
        <x:v>Operative Porter</x:v>
      </x:c>
      <x:c r="G1476" t="str">
        <x:v>401536</x:v>
      </x:c>
      <x:c r="H1476" t="str">
        <x:v>Surrey Police HQ</x:v>
      </x:c>
      <x:c r="I1476" s="22" t="n">
        <x:v>9</x:v>
      </x:c>
      <x:c r="J1476" t="str">
        <x:v>Worked</x:v>
      </x:c>
      <x:c r="K1476" t="str">
        <x:v>Employee 2655; home branch Croydon; assigned role Operative Porter | Deployment branch: Croydon | Actual role: Operative Driver | Jobs: 401536 | Customers: Surrey Police HQ | Actual hours: 9.0; source records: 1</x:v>
      </x:c>
      <x:c r="L1476" t="str">
        <x:v>Include</x:v>
      </x:c>
      <x:c r="M1476"/>
      <x:c r="N1476"/>
    </x:row>
    <x:row r="1477">
      <x:c r="A1477" t="str">
        <x:v>M Azuimah Apung (C)|2026-05-05</x:v>
      </x:c>
      <x:c r="B1477" s="888" t="n">
        <x:v>46147</x:v>
      </x:c>
      <x:c r="C1477" t="str">
        <x:v>M Azuimah Apung (C)</x:v>
      </x:c>
      <x:c r="D1477" t="str">
        <x:v>Permanent</x:v>
      </x:c>
      <x:c r="E1477" t="str">
        <x:v>Croydon</x:v>
      </x:c>
      <x:c r="F1477" t="str">
        <x:v>Operative Porter</x:v>
      </x:c>
      <x:c r="G1477" t="str">
        <x:v>384900A</x:v>
      </x:c>
      <x:c r="H1477" t="str">
        <x:v>London Borough of Croydon</x:v>
      </x:c>
      <x:c r="I1477" s="22" t="n">
        <x:v>7</x:v>
      </x:c>
      <x:c r="J1477" t="str">
        <x:v>Worked</x:v>
      </x:c>
      <x:c r="K1477" t="str">
        <x:v>Employee 2655; home branch Croydon; assigned role Operative Porter | Deployment branch: Croydon | Actual role: Operative Driver | Jobs: 384900A | Customers: London Borough of Croydon | Actual hours: 7.0; source records: 1</x:v>
      </x:c>
      <x:c r="L1477" t="str">
        <x:v>Include</x:v>
      </x:c>
      <x:c r="M1477"/>
      <x:c r="N1477"/>
    </x:row>
    <x:row r="1478">
      <x:c r="A1478" t="str">
        <x:v>M Azuimah Apung (C)|2026-05-06</x:v>
      </x:c>
      <x:c r="B1478" s="888" t="n">
        <x:v>46148</x:v>
      </x:c>
      <x:c r="C1478" t="str">
        <x:v>M Azuimah Apung (C)</x:v>
      </x:c>
      <x:c r="D1478" t="str">
        <x:v>Permanent</x:v>
      </x:c>
      <x:c r="E1478" t="str">
        <x:v>Croydon</x:v>
      </x:c>
      <x:c r="F1478" t="str">
        <x:v>Operative Porter</x:v>
      </x:c>
      <x:c r="G1478" t="str">
        <x:v>399451L</x:v>
      </x:c>
      <x:c r="H1478" t="str">
        <x:v>Royal Borough of Kensington and Chelsea</x:v>
      </x:c>
      <x:c r="I1478" s="22" t="n">
        <x:v>6</x:v>
      </x:c>
      <x:c r="J1478" t="str">
        <x:v>Worked</x:v>
      </x:c>
      <x:c r="K1478" t="str">
        <x:v>Employee 2655; home branch Croydon; assigned role Operative Porter | Deployment branch: Croydon | Actual role: Operative Driver | Jobs: 399451L | Customers: Royal Borough of Kensington and Chelsea | Actual hours: 6.0; source records: 1</x:v>
      </x:c>
      <x:c r="L1478" t="str">
        <x:v>Include</x:v>
      </x:c>
      <x:c r="M1478"/>
      <x:c r="N1478"/>
    </x:row>
    <x:row r="1479">
      <x:c r="A1479" t="str">
        <x:v>M Azuimah Apung (C)|2026-05-07</x:v>
      </x:c>
      <x:c r="B1479" s="888" t="n">
        <x:v>46149</x:v>
      </x:c>
      <x:c r="C1479" t="str">
        <x:v>M Azuimah Apung (C)</x:v>
      </x:c>
      <x:c r="D1479" t="str">
        <x:v>Permanent</x:v>
      </x:c>
      <x:c r="E1479" t="str">
        <x:v>Croydon</x:v>
      </x:c>
      <x:c r="F1479" t="str">
        <x:v>Operative Porter</x:v>
      </x:c>
      <x:c r="G1479" t="str">
        <x:v>384900A</x:v>
      </x:c>
      <x:c r="H1479" t="str">
        <x:v>London Borough of Croydon</x:v>
      </x:c>
      <x:c r="I1479" s="22" t="n">
        <x:v>9</x:v>
      </x:c>
      <x:c r="J1479" t="str">
        <x:v>Worked</x:v>
      </x:c>
      <x:c r="K1479" t="str">
        <x:v>Employee 2655; home branch Croydon; assigned role Operative Porter | Deployment branch: Croydon | Actual role: Operative Driver | Jobs: 384900A | Customers: London Borough of Croydon | Actual hours: 9.0; source records: 1</x:v>
      </x:c>
      <x:c r="L1479" t="str">
        <x:v>Include</x:v>
      </x:c>
      <x:c r="M1479"/>
      <x:c r="N1479"/>
    </x:row>
    <x:row r="1480">
      <x:c r="A1480" t="str">
        <x:v>M Azuimah Apung (C)|2026-05-08</x:v>
      </x:c>
      <x:c r="B1480" s="888" t="n">
        <x:v>46150</x:v>
      </x:c>
      <x:c r="C1480" t="str">
        <x:v>M Azuimah Apung (C)</x:v>
      </x:c>
      <x:c r="D1480" t="str">
        <x:v>Permanent</x:v>
      </x:c>
      <x:c r="E1480" t="str">
        <x:v>Croydon</x:v>
      </x:c>
      <x:c r="F1480" t="str">
        <x:v>Operative Porter</x:v>
      </x:c>
      <x:c r="G1480"/>
      <x:c r="H1480"/>
      <x:c r="I1480" s="22" t="n">
        <x:v>0</x:v>
      </x:c>
      <x:c r="J1480" t="str">
        <x:v>Other leave — Sickness</x:v>
      </x:c>
      <x:c r="K1480" t="str">
        <x:v>Employee 2655; home branch Croydon; assigned role Operative Porter | Leave: Sickness | Leave calendar basis: Variable-pattern period</x:v>
      </x:c>
      <x:c r="L1480" t="str">
        <x:v>Include</x:v>
      </x:c>
      <x:c r="M1480"/>
      <x:c r="N1480"/>
    </x:row>
    <x:row r="1481">
      <x:c r="A1481" t="str">
        <x:v>M Azuimah Apung (C)|2026-05-11</x:v>
      </x:c>
      <x:c r="B1481" s="888" t="n">
        <x:v>46153</x:v>
      </x:c>
      <x:c r="C1481" t="str">
        <x:v>M Azuimah Apung (C)</x:v>
      </x:c>
      <x:c r="D1481" t="str">
        <x:v>Permanent</x:v>
      </x:c>
      <x:c r="E1481" t="str">
        <x:v>Croydon</x:v>
      </x:c>
      <x:c r="F1481" t="str">
        <x:v>Operative Porter</x:v>
      </x:c>
      <x:c r="G1481" t="str">
        <x:v>400603</x:v>
      </x:c>
      <x:c r="H1481" t="str">
        <x:v>QinetiQ (Farnborough)</x:v>
      </x:c>
      <x:c r="I1481" s="22" t="n">
        <x:v>10</x:v>
      </x:c>
      <x:c r="J1481" t="str">
        <x:v>Worked</x:v>
      </x:c>
      <x:c r="K1481" t="str">
        <x:v>Employee 2655; home branch Croydon; assigned role Operative Porter | Deployment branch: Croydon | Actual role: Operative Driver | Jobs: 400603 | Customers: QinetiQ (Farnborough) | Actual hours: 10.0; source records: 1</x:v>
      </x:c>
      <x:c r="L1481" t="str">
        <x:v>Include</x:v>
      </x:c>
      <x:c r="M1481"/>
      <x:c r="N1481"/>
    </x:row>
    <x:row r="1482">
      <x:c r="A1482" t="str">
        <x:v>M Azuimah Apung (C)|2026-05-12</x:v>
      </x:c>
      <x:c r="B1482" s="888" t="n">
        <x:v>46154</x:v>
      </x:c>
      <x:c r="C1482" t="str">
        <x:v>M Azuimah Apung (C)</x:v>
      </x:c>
      <x:c r="D1482" t="str">
        <x:v>Permanent</x:v>
      </x:c>
      <x:c r="E1482" t="str">
        <x:v>Croydon</x:v>
      </x:c>
      <x:c r="F1482" t="str">
        <x:v>Operative Porter</x:v>
      </x:c>
      <x:c r="G1482" t="str">
        <x:v>400603</x:v>
      </x:c>
      <x:c r="H1482" t="str">
        <x:v>QinetiQ (Farnborough)</x:v>
      </x:c>
      <x:c r="I1482" s="22" t="n">
        <x:v>6.5</x:v>
      </x:c>
      <x:c r="J1482" t="str">
        <x:v>Worked</x:v>
      </x:c>
      <x:c r="K1482" t="str">
        <x:v>Employee 2655; home branch Croydon; assigned role Operative Porter | Deployment branch: Croydon | Actual role: Operative Driver | Jobs: 400603 | Customers: QinetiQ (Farnborough) | Actual hours: 6.5; source records: 1</x:v>
      </x:c>
      <x:c r="L1482" t="str">
        <x:v>Include</x:v>
      </x:c>
      <x:c r="M1482"/>
      <x:c r="N1482"/>
    </x:row>
    <x:row r="1483">
      <x:c r="A1483" t="str">
        <x:v>M Azuimah Apung (C)|2026-05-13</x:v>
      </x:c>
      <x:c r="B1483" s="888" t="n">
        <x:v>46155</x:v>
      </x:c>
      <x:c r="C1483" t="str">
        <x:v>M Azuimah Apung (C)</x:v>
      </x:c>
      <x:c r="D1483" t="str">
        <x:v>Permanent</x:v>
      </x:c>
      <x:c r="E1483" t="str">
        <x:v>Croydon</x:v>
      </x:c>
      <x:c r="F1483" t="str">
        <x:v>Operative Porter</x:v>
      </x:c>
      <x:c r="G1483" t="str">
        <x:v>400603</x:v>
      </x:c>
      <x:c r="H1483" t="str">
        <x:v>QinetiQ (Farnborough)</x:v>
      </x:c>
      <x:c r="I1483" s="22" t="n">
        <x:v>8</x:v>
      </x:c>
      <x:c r="J1483" t="str">
        <x:v>Worked</x:v>
      </x:c>
      <x:c r="K1483" t="str">
        <x:v>Employee 2655; home branch Croydon; assigned role Operative Porter | Deployment branch: Croydon | Actual role: Operative Driver | Jobs: 400603 | Customers: QinetiQ (Farnborough) | Actual hours: 8.0; source records: 1</x:v>
      </x:c>
      <x:c r="L1483" t="str">
        <x:v>Include</x:v>
      </x:c>
      <x:c r="M1483"/>
      <x:c r="N1483"/>
    </x:row>
    <x:row r="1484">
      <x:c r="A1484" t="str">
        <x:v>M Azuimah Apung (C)|2026-05-14</x:v>
      </x:c>
      <x:c r="B1484" s="888" t="n">
        <x:v>46156</x:v>
      </x:c>
      <x:c r="C1484" t="str">
        <x:v>M Azuimah Apung (C)</x:v>
      </x:c>
      <x:c r="D1484" t="str">
        <x:v>Permanent</x:v>
      </x:c>
      <x:c r="E1484" t="str">
        <x:v>Croydon</x:v>
      </x:c>
      <x:c r="F1484" t="str">
        <x:v>Operative Porter</x:v>
      </x:c>
      <x:c r="G1484" t="str">
        <x:v>400603</x:v>
      </x:c>
      <x:c r="H1484" t="str">
        <x:v>QinetiQ (Farnborough)</x:v>
      </x:c>
      <x:c r="I1484" s="22" t="n">
        <x:v>5</x:v>
      </x:c>
      <x:c r="J1484" t="str">
        <x:v>Worked</x:v>
      </x:c>
      <x:c r="K1484" t="str">
        <x:v>Employee 2655; home branch Croydon; assigned role Operative Porter | Deployment branch: Croydon | Actual role: Operative Driver | Jobs: 400603 | Customers: QinetiQ (Farnborough) | Actual hours: 5.0; source records: 1</x:v>
      </x:c>
      <x:c r="L1484" t="str">
        <x:v>Include</x:v>
      </x:c>
      <x:c r="M1484"/>
      <x:c r="N1484"/>
    </x:row>
    <x:row r="1485">
      <x:c r="A1485" t="str">
        <x:v>M Azuimah Apung (C)|2026-05-15</x:v>
      </x:c>
      <x:c r="B1485" s="888" t="n">
        <x:v>46157</x:v>
      </x:c>
      <x:c r="C1485" t="str">
        <x:v>M Azuimah Apung (C)</x:v>
      </x:c>
      <x:c r="D1485" t="str">
        <x:v>Permanent</x:v>
      </x:c>
      <x:c r="E1485" t="str">
        <x:v>Croydon</x:v>
      </x:c>
      <x:c r="F1485" t="str">
        <x:v>Operative Porter</x:v>
      </x:c>
      <x:c r="G1485" t="str">
        <x:v>399413</x:v>
      </x:c>
      <x:c r="H1485" t="str">
        <x:v>Oxleas NHS Foundation Trust</x:v>
      </x:c>
      <x:c r="I1485" s="22" t="n">
        <x:v>6</x:v>
      </x:c>
      <x:c r="J1485" t="str">
        <x:v>Worked</x:v>
      </x:c>
      <x:c r="K1485" t="str">
        <x:v>Employee 2655; home branch Croydon; assigned role Operative Porter | Deployment branch: Croydon | Actual role: Operative Driver | Jobs: 399413 | Customers: Oxleas NHS Foundation Trust | Actual hours: 6.0; source records: 1</x:v>
      </x:c>
      <x:c r="L1485" t="str">
        <x:v>Include</x:v>
      </x:c>
      <x:c r="M1485"/>
      <x:c r="N1485"/>
    </x:row>
    <x:row r="1486">
      <x:c r="A1486" t="str">
        <x:v>M Azuimah Apung (C)|2026-05-18</x:v>
      </x:c>
      <x:c r="B1486" s="888" t="n">
        <x:v>46160</x:v>
      </x:c>
      <x:c r="C1486" t="str">
        <x:v>M Azuimah Apung (C)</x:v>
      </x:c>
      <x:c r="D1486" t="str">
        <x:v>Permanent</x:v>
      </x:c>
      <x:c r="E1486" t="str">
        <x:v>Croydon</x:v>
      </x:c>
      <x:c r="F1486" t="str">
        <x:v>Operative Porter</x:v>
      </x:c>
      <x:c r="G1486" t="str">
        <x:v>399451G</x:v>
      </x:c>
      <x:c r="H1486" t="str">
        <x:v>Royal Borough of Kensington and Chelsea</x:v>
      </x:c>
      <x:c r="I1486" s="22" t="n">
        <x:v>7.5</x:v>
      </x:c>
      <x:c r="J1486" t="str">
        <x:v>Worked</x:v>
      </x:c>
      <x:c r="K1486" t="str">
        <x:v>Employee 2655; home branch Croydon; assigned role Operative Porter | Deployment branch: Croydon | Actual role: Operative Driver | Jobs: 399451G | Customers: Royal Borough of Kensington and Chelsea | Actual hours: 7.5; source records: 1</x:v>
      </x:c>
      <x:c r="L1486" t="str">
        <x:v>Include</x:v>
      </x:c>
      <x:c r="M1486"/>
      <x:c r="N1486"/>
    </x:row>
    <x:row r="1487">
      <x:c r="A1487" t="str">
        <x:v>M Azuimah Apung (C)|2026-05-19</x:v>
      </x:c>
      <x:c r="B1487" s="888" t="n">
        <x:v>46161</x:v>
      </x:c>
      <x:c r="C1487" t="str">
        <x:v>M Azuimah Apung (C)</x:v>
      </x:c>
      <x:c r="D1487" t="str">
        <x:v>Permanent</x:v>
      </x:c>
      <x:c r="E1487" t="str">
        <x:v>Croydon</x:v>
      </x:c>
      <x:c r="F1487" t="str">
        <x:v>Operative Porter</x:v>
      </x:c>
      <x:c r="G1487"/>
      <x:c r="H1487"/>
      <x:c r="I1487" s="22" t="n">
        <x:v>0</x:v>
      </x:c>
      <x:c r="J1487" t="str">
        <x:v>Annual leave</x:v>
      </x:c>
      <x:c r="K1487" t="str">
        <x:v>Employee 2655; home branch Croydon; assigned role Operative Porter | Leave: Annual Leave (Hours) | Leave calendar basis: Variable-pattern period</x:v>
      </x:c>
      <x:c r="L1487" t="str">
        <x:v>Include</x:v>
      </x:c>
      <x:c r="M1487"/>
      <x:c r="N1487"/>
    </x:row>
    <x:row r="1488">
      <x:c r="A1488" t="str">
        <x:v>M Azuimah Apung (C)|2026-05-20</x:v>
      </x:c>
      <x:c r="B1488" s="888" t="n">
        <x:v>46162</x:v>
      </x:c>
      <x:c r="C1488" t="str">
        <x:v>M Azuimah Apung (C)</x:v>
      </x:c>
      <x:c r="D1488" t="str">
        <x:v>Permanent</x:v>
      </x:c>
      <x:c r="E1488" t="str">
        <x:v>Croydon</x:v>
      </x:c>
      <x:c r="F1488" t="str">
        <x:v>Operative Porter</x:v>
      </x:c>
      <x:c r="G1488" t="str">
        <x:v>384900A</x:v>
      </x:c>
      <x:c r="H1488" t="str">
        <x:v>London Borough of Croydon</x:v>
      </x:c>
      <x:c r="I1488" s="22" t="n">
        <x:v>6</x:v>
      </x:c>
      <x:c r="J1488" t="str">
        <x:v>Worked</x:v>
      </x:c>
      <x:c r="K1488" t="str">
        <x:v>Employee 2655; home branch Croydon; assigned role Operative Porter | Deployment branch: Croydon | Actual role: Operative Driver | Jobs: 384900A | Customers: London Borough of Croydon | Actual hours: 6.0; source records: 1</x:v>
      </x:c>
      <x:c r="L1488" t="str">
        <x:v>Include</x:v>
      </x:c>
      <x:c r="M1488"/>
      <x:c r="N1488"/>
    </x:row>
    <x:row r="1489">
      <x:c r="A1489" t="str">
        <x:v>M Azuimah Apung (C)|2026-05-21</x:v>
      </x:c>
      <x:c r="B1489" s="888" t="n">
        <x:v>46163</x:v>
      </x:c>
      <x:c r="C1489" t="str">
        <x:v>M Azuimah Apung (C)</x:v>
      </x:c>
      <x:c r="D1489" t="str">
        <x:v>Permanent</x:v>
      </x:c>
      <x:c r="E1489" t="str">
        <x:v>Croydon</x:v>
      </x:c>
      <x:c r="F1489" t="str">
        <x:v>Operative Porter</x:v>
      </x:c>
      <x:c r="G1489" t="str">
        <x:v>401575</x:v>
      </x:c>
      <x:c r="H1489" t="str">
        <x:v>Valuation Office Agency</x:v>
      </x:c>
      <x:c r="I1489" s="22" t="n">
        <x:v>11.5</x:v>
      </x:c>
      <x:c r="J1489" t="str">
        <x:v>Worked</x:v>
      </x:c>
      <x:c r="K1489" t="str">
        <x:v>Employee 2655; home branch Croydon; assigned role Operative Porter | Deployment branch: Croydon | Actual role: Operative Driver | Jobs: 401575 | Customers: Valuation Office Agency | Actual hours: 11.5; source records: 1</x:v>
      </x:c>
      <x:c r="L1489" t="str">
        <x:v>Include</x:v>
      </x:c>
      <x:c r="M1489"/>
      <x:c r="N1489"/>
    </x:row>
    <x:row r="1490">
      <x:c r="A1490" t="str">
        <x:v>M Azuimah Apung (C)|2026-05-22</x:v>
      </x:c>
      <x:c r="B1490" s="888" t="n">
        <x:v>46164</x:v>
      </x:c>
      <x:c r="C1490" t="str">
        <x:v>M Azuimah Apung (C)</x:v>
      </x:c>
      <x:c r="D1490" t="str">
        <x:v>Permanent</x:v>
      </x:c>
      <x:c r="E1490" t="str">
        <x:v>Croydon</x:v>
      </x:c>
      <x:c r="F1490" t="str">
        <x:v>Operative Porter</x:v>
      </x:c>
      <x:c r="G1490" t="str">
        <x:v>400801</x:v>
      </x:c>
      <x:c r="H1490" t="str">
        <x:v>Avison Young</x:v>
      </x:c>
      <x:c r="I1490" s="22" t="n">
        <x:v>6</x:v>
      </x:c>
      <x:c r="J1490" t="str">
        <x:v>Worked</x:v>
      </x:c>
      <x:c r="K1490" t="str">
        <x:v>Employee 2655; home branch Croydon; assigned role Operative Porter | Deployment branch: Croydon | Actual role: Operative Driver | Jobs: 400801 | Customers: Avison Young | Actual hours: 6.0; source records: 1</x:v>
      </x:c>
      <x:c r="L1490" t="str">
        <x:v>Include</x:v>
      </x:c>
      <x:c r="M1490"/>
      <x:c r="N1490"/>
    </x:row>
    <x:row r="1491">
      <x:c r="A1491" t="str">
        <x:v>M Azuimah Apung (C)|2026-05-26</x:v>
      </x:c>
      <x:c r="B1491" s="888" t="n">
        <x:v>46168</x:v>
      </x:c>
      <x:c r="C1491" t="str">
        <x:v>M Azuimah Apung (C)</x:v>
      </x:c>
      <x:c r="D1491" t="str">
        <x:v>Permanent</x:v>
      </x:c>
      <x:c r="E1491" t="str">
        <x:v>Croydon</x:v>
      </x:c>
      <x:c r="F1491" t="str">
        <x:v>Operative Porter</x:v>
      </x:c>
      <x:c r="G1491" t="str">
        <x:v>400389</x:v>
      </x:c>
      <x:c r="H1491" t="str">
        <x:v>Kings College London</x:v>
      </x:c>
      <x:c r="I1491" s="22" t="n">
        <x:v>10.5</x:v>
      </x:c>
      <x:c r="J1491" t="str">
        <x:v>Worked</x:v>
      </x:c>
      <x:c r="K1491" t="str">
        <x:v>Employee 2655; home branch Croydon; assigned role Operative Porter | Deployment branch: Croydon | Actual role: Operative Driver | Jobs: 400389 | Customers: Kings College London | Actual hours: 10.5; source records: 1</x:v>
      </x:c>
      <x:c r="L1491" t="str">
        <x:v>Include</x:v>
      </x:c>
      <x:c r="M1491"/>
      <x:c r="N1491"/>
    </x:row>
    <x:row r="1492">
      <x:c r="A1492" t="str">
        <x:v>M Azuimah Apung (C)|2026-05-27</x:v>
      </x:c>
      <x:c r="B1492" s="888" t="n">
        <x:v>46169</x:v>
      </x:c>
      <x:c r="C1492" t="str">
        <x:v>M Azuimah Apung (C)</x:v>
      </x:c>
      <x:c r="D1492" t="str">
        <x:v>Permanent</x:v>
      </x:c>
      <x:c r="E1492" t="str">
        <x:v>Croydon</x:v>
      </x:c>
      <x:c r="F1492" t="str">
        <x:v>Operative Porter</x:v>
      </x:c>
      <x:c r="G1492" t="str">
        <x:v>400389</x:v>
      </x:c>
      <x:c r="H1492" t="str">
        <x:v>Kings College London</x:v>
      </x:c>
      <x:c r="I1492" s="22" t="n">
        <x:v>10.5</x:v>
      </x:c>
      <x:c r="J1492" t="str">
        <x:v>Worked</x:v>
      </x:c>
      <x:c r="K1492" t="str">
        <x:v>Employee 2655; home branch Croydon; assigned role Operative Porter | Deployment branch: Croydon | Actual role: Operative Driver | Jobs: 400389 | Customers: Kings College London | Actual hours: 10.5; source records: 1</x:v>
      </x:c>
      <x:c r="L1492" t="str">
        <x:v>Include</x:v>
      </x:c>
      <x:c r="M1492"/>
      <x:c r="N1492"/>
    </x:row>
    <x:row r="1493">
      <x:c r="A1493" t="str">
        <x:v>M Azuimah Apung (C)|2026-05-28</x:v>
      </x:c>
      <x:c r="B1493" s="888" t="n">
        <x:v>46170</x:v>
      </x:c>
      <x:c r="C1493" t="str">
        <x:v>M Azuimah Apung (C)</x:v>
      </x:c>
      <x:c r="D1493" t="str">
        <x:v>Permanent</x:v>
      </x:c>
      <x:c r="E1493" t="str">
        <x:v>Croydon</x:v>
      </x:c>
      <x:c r="F1493" t="str">
        <x:v>Operative Porter</x:v>
      </x:c>
      <x:c r="G1493" t="str">
        <x:v>402443</x:v>
      </x:c>
      <x:c r="H1493" t="str">
        <x:v>Avison Young</x:v>
      </x:c>
      <x:c r="I1493" s="22" t="n">
        <x:v>6</x:v>
      </x:c>
      <x:c r="J1493" t="str">
        <x:v>Worked</x:v>
      </x:c>
      <x:c r="K1493" t="str">
        <x:v>Employee 2655; home branch Croydon; assigned role Operative Porter | Deployment branch: Croydon | Actual role: Operative Driver | Jobs: 402443 | Customers: Avison Young | Actual hours: 6.0; source records: 1</x:v>
      </x:c>
      <x:c r="L1493" t="str">
        <x:v>Include</x:v>
      </x:c>
      <x:c r="M1493"/>
      <x:c r="N1493"/>
    </x:row>
    <x:row r="1494">
      <x:c r="A1494" t="str">
        <x:v>M Azuimah Apung (C)|2026-05-29</x:v>
      </x:c>
      <x:c r="B1494" s="888" t="n">
        <x:v>46171</x:v>
      </x:c>
      <x:c r="C1494" t="str">
        <x:v>M Azuimah Apung (C)</x:v>
      </x:c>
      <x:c r="D1494" t="str">
        <x:v>Permanent</x:v>
      </x:c>
      <x:c r="E1494" t="str">
        <x:v>Croydon</x:v>
      </x:c>
      <x:c r="F1494" t="str">
        <x:v>Operative Porter</x:v>
      </x:c>
      <x:c r="G1494" t="str">
        <x:v>399110</x:v>
      </x:c>
      <x:c r="H1494" t="str">
        <x:v>Network Rail</x:v>
      </x:c>
      <x:c r="I1494" s="22" t="n">
        <x:v>9</x:v>
      </x:c>
      <x:c r="J1494" t="str">
        <x:v>Worked</x:v>
      </x:c>
      <x:c r="K1494" t="str">
        <x:v>Employee 2655; home branch Croydon; assigned role Operative Porter | Deployment branch: Croydon | Actual role: Operative Driver | Jobs: 399110 | Customers: Network Rail | Actual hours: 9.0; source records: 1</x:v>
      </x:c>
      <x:c r="L1494" t="str">
        <x:v>Include</x:v>
      </x:c>
      <x:c r="M1494"/>
      <x:c r="N1494"/>
    </x:row>
    <x:row r="1495">
      <x:c r="A1495" t="str">
        <x:v>M Barnett|2026-05-01</x:v>
      </x:c>
      <x:c r="B1495" s="888" t="n">
        <x:v>46143</x:v>
      </x:c>
      <x:c r="C1495" t="str">
        <x:v>M Barnett</x:v>
      </x:c>
      <x:c r="D1495" t="str">
        <x:v>Permanent</x:v>
      </x:c>
      <x:c r="E1495" t="str">
        <x:v>Thurrock</x:v>
      </x:c>
      <x:c r="F1495" t="str">
        <x:v>Operative Skilled</x:v>
      </x:c>
      <x:c r="G1495"/>
      <x:c r="H1495"/>
      <x:c r="I1495" s="22" t="n">
        <x:v>0</x:v>
      </x:c>
      <x:c r="J1495" t="str">
        <x:v>Annual leave</x:v>
      </x:c>
      <x:c r="K1495" t="str">
        <x:v>Employee 1596; home branch Thurrock; assigned role Operative Skilled | Leave: Annual Leave (Days) | Leave calendar basis: Fixed schedule</x:v>
      </x:c>
      <x:c r="L1495" t="str">
        <x:v>Include</x:v>
      </x:c>
      <x:c r="M1495"/>
      <x:c r="N1495"/>
    </x:row>
    <x:row r="1496">
      <x:c r="A1496" t="str">
        <x:v>M Barnett|2026-05-05</x:v>
      </x:c>
      <x:c r="B1496" s="888" t="n">
        <x:v>46147</x:v>
      </x:c>
      <x:c r="C1496" t="str">
        <x:v>M Barnett</x:v>
      </x:c>
      <x:c r="D1496" t="str">
        <x:v>Permanent</x:v>
      </x:c>
      <x:c r="E1496" t="str">
        <x:v>Thurrock</x:v>
      </x:c>
      <x:c r="F1496" t="str">
        <x:v>Operative Skilled</x:v>
      </x:c>
      <x:c r="G1496" t="str">
        <x:v>400315</x:v>
      </x:c>
      <x:c r="H1496" t="str">
        <x:v>Accenture UK Ltd</x:v>
      </x:c>
      <x:c r="I1496" s="22" t="n">
        <x:v>8.5</x:v>
      </x:c>
      <x:c r="J1496" t="str">
        <x:v>Worked</x:v>
      </x:c>
      <x:c r="K1496" t="str">
        <x:v>Employee 1596; home branch Thurrock; assigned role Operative Skilled | Deployment branch: Thurrock | Actual role: Operative Porter | Jobs: 400315 | Customers: Accenture UK Ltd | Actual hours: 8.5; source records: 1</x:v>
      </x:c>
      <x:c r="L1496" t="str">
        <x:v>Include</x:v>
      </x:c>
      <x:c r="M1496"/>
      <x:c r="N1496"/>
    </x:row>
    <x:row r="1497">
      <x:c r="A1497" t="str">
        <x:v>M Barnett|2026-05-06</x:v>
      </x:c>
      <x:c r="B1497" s="888" t="n">
        <x:v>46148</x:v>
      </x:c>
      <x:c r="C1497" t="str">
        <x:v>M Barnett</x:v>
      </x:c>
      <x:c r="D1497" t="str">
        <x:v>Permanent</x:v>
      </x:c>
      <x:c r="E1497" t="str">
        <x:v>Thurrock</x:v>
      </x:c>
      <x:c r="F1497" t="str">
        <x:v>Operative Skilled</x:v>
      </x:c>
      <x:c r="G1497" t="str">
        <x:v>400315</x:v>
      </x:c>
      <x:c r="H1497" t="str">
        <x:v>Accenture UK Ltd</x:v>
      </x:c>
      <x:c r="I1497" s="22" t="n">
        <x:v>8.5</x:v>
      </x:c>
      <x:c r="J1497" t="str">
        <x:v>Worked</x:v>
      </x:c>
      <x:c r="K1497" t="str">
        <x:v>Employee 1596; home branch Thurrock; assigned role Operative Skilled | Deployment branch: Thurrock | Actual role: Operative Porter | Jobs: 400315 | Customers: Accenture UK Ltd | Actual hours: 8.5; source records: 1</x:v>
      </x:c>
      <x:c r="L1497" t="str">
        <x:v>Include</x:v>
      </x:c>
      <x:c r="M1497"/>
      <x:c r="N1497"/>
    </x:row>
    <x:row r="1498">
      <x:c r="A1498" t="str">
        <x:v>M Barnett|2026-05-07</x:v>
      </x:c>
      <x:c r="B1498" s="888" t="n">
        <x:v>46149</x:v>
      </x:c>
      <x:c r="C1498" t="str">
        <x:v>M Barnett</x:v>
      </x:c>
      <x:c r="D1498" t="str">
        <x:v>Permanent</x:v>
      </x:c>
      <x:c r="E1498" t="str">
        <x:v>Thurrock</x:v>
      </x:c>
      <x:c r="F1498" t="str">
        <x:v>Operative Skilled</x:v>
      </x:c>
      <x:c r="G1498" t="str">
        <x:v>400315</x:v>
      </x:c>
      <x:c r="H1498" t="str">
        <x:v>Accenture UK Ltd</x:v>
      </x:c>
      <x:c r="I1498" s="22" t="n">
        <x:v>8.5</x:v>
      </x:c>
      <x:c r="J1498" t="str">
        <x:v>Worked</x:v>
      </x:c>
      <x:c r="K1498" t="str">
        <x:v>Employee 1596; home branch Thurrock; assigned role Operative Skilled | Deployment branch: Thurrock | Actual role: Operative Porter | Jobs: 400315 | Customers: Accenture UK Ltd | Actual hours: 8.5; source records: 1</x:v>
      </x:c>
      <x:c r="L1498" t="str">
        <x:v>Include</x:v>
      </x:c>
      <x:c r="M1498"/>
      <x:c r="N1498"/>
    </x:row>
    <x:row r="1499">
      <x:c r="A1499" t="str">
        <x:v>M Barnett|2026-05-08</x:v>
      </x:c>
      <x:c r="B1499" s="888" t="n">
        <x:v>46150</x:v>
      </x:c>
      <x:c r="C1499" t="str">
        <x:v>M Barnett</x:v>
      </x:c>
      <x:c r="D1499" t="str">
        <x:v>Permanent</x:v>
      </x:c>
      <x:c r="E1499" t="str">
        <x:v>Thurrock</x:v>
      </x:c>
      <x:c r="F1499" t="str">
        <x:v>Operative Skilled</x:v>
      </x:c>
      <x:c r="G1499" t="str">
        <x:v>400315</x:v>
      </x:c>
      <x:c r="H1499" t="str">
        <x:v>Accenture UK Ltd</x:v>
      </x:c>
      <x:c r="I1499" s="22" t="n">
        <x:v>8.5</x:v>
      </x:c>
      <x:c r="J1499" t="str">
        <x:v>Worked</x:v>
      </x:c>
      <x:c r="K1499" t="str">
        <x:v>Employee 1596; home branch Thurrock; assigned role Operative Skilled | Deployment branch: Thurrock | Actual role: Operative Porter | Jobs: 400315 | Customers: Accenture UK Ltd | Actual hours: 8.5; source records: 1</x:v>
      </x:c>
      <x:c r="L1499" t="str">
        <x:v>Include</x:v>
      </x:c>
      <x:c r="M1499"/>
      <x:c r="N1499"/>
    </x:row>
    <x:row r="1500">
      <x:c r="A1500" t="str">
        <x:v>M Barnett|2026-05-11</x:v>
      </x:c>
      <x:c r="B1500" s="888" t="n">
        <x:v>46153</x:v>
      </x:c>
      <x:c r="C1500" t="str">
        <x:v>M Barnett</x:v>
      </x:c>
      <x:c r="D1500" t="str">
        <x:v>Permanent</x:v>
      </x:c>
      <x:c r="E1500" t="str">
        <x:v>Thurrock</x:v>
      </x:c>
      <x:c r="F1500" t="str">
        <x:v>Operative Skilled</x:v>
      </x:c>
      <x:c r="G1500" t="str">
        <x:v>400315</x:v>
      </x:c>
      <x:c r="H1500" t="str">
        <x:v>Accenture UK Ltd</x:v>
      </x:c>
      <x:c r="I1500" s="22" t="n">
        <x:v>8.5</x:v>
      </x:c>
      <x:c r="J1500" t="str">
        <x:v>Worked</x:v>
      </x:c>
      <x:c r="K1500" t="str">
        <x:v>Employee 1596; home branch Thurrock; assigned role Operative Skilled | Deployment branch: Thurrock | Actual role: Operative Porter | Jobs: 400315 | Customers: Accenture UK Ltd | Actual hours: 8.5; source records: 1</x:v>
      </x:c>
      <x:c r="L1500" t="str">
        <x:v>Include</x:v>
      </x:c>
      <x:c r="M1500"/>
      <x:c r="N1500"/>
    </x:row>
    <x:row r="1501">
      <x:c r="A1501" t="str">
        <x:v>M Barnett|2026-05-12</x:v>
      </x:c>
      <x:c r="B1501" s="888" t="n">
        <x:v>46154</x:v>
      </x:c>
      <x:c r="C1501" t="str">
        <x:v>M Barnett</x:v>
      </x:c>
      <x:c r="D1501" t="str">
        <x:v>Permanent</x:v>
      </x:c>
      <x:c r="E1501" t="str">
        <x:v>Thurrock</x:v>
      </x:c>
      <x:c r="F1501" t="str">
        <x:v>Operative Skilled</x:v>
      </x:c>
      <x:c r="G1501" t="str">
        <x:v>400315</x:v>
      </x:c>
      <x:c r="H1501" t="str">
        <x:v>Accenture UK Ltd</x:v>
      </x:c>
      <x:c r="I1501" s="22" t="n">
        <x:v>8.5</x:v>
      </x:c>
      <x:c r="J1501" t="str">
        <x:v>Worked</x:v>
      </x:c>
      <x:c r="K1501" t="str">
        <x:v>Employee 1596; home branch Thurrock; assigned role Operative Skilled | Deployment branch: Thurrock | Actual role: Operative Porter | Jobs: 400315 | Customers: Accenture UK Ltd | Actual hours: 8.5; source records: 1</x:v>
      </x:c>
      <x:c r="L1501" t="str">
        <x:v>Include</x:v>
      </x:c>
      <x:c r="M1501"/>
      <x:c r="N1501"/>
    </x:row>
    <x:row r="1502">
      <x:c r="A1502" t="str">
        <x:v>M Barnett|2026-05-13</x:v>
      </x:c>
      <x:c r="B1502" s="888" t="n">
        <x:v>46155</x:v>
      </x:c>
      <x:c r="C1502" t="str">
        <x:v>M Barnett</x:v>
      </x:c>
      <x:c r="D1502" t="str">
        <x:v>Permanent</x:v>
      </x:c>
      <x:c r="E1502" t="str">
        <x:v>Thurrock</x:v>
      </x:c>
      <x:c r="F1502" t="str">
        <x:v>Operative Skilled</x:v>
      </x:c>
      <x:c r="G1502" t="str">
        <x:v>400315</x:v>
      </x:c>
      <x:c r="H1502" t="str">
        <x:v>Accenture UK Ltd</x:v>
      </x:c>
      <x:c r="I1502" s="22" t="n">
        <x:v>8.5</x:v>
      </x:c>
      <x:c r="J1502" t="str">
        <x:v>Worked</x:v>
      </x:c>
      <x:c r="K1502" t="str">
        <x:v>Employee 1596; home branch Thurrock; assigned role Operative Skilled | Deployment branch: Thurrock | Actual role: Operative Porter | Jobs: 400315 | Customers: Accenture UK Ltd | Actual hours: 8.5; source records: 1</x:v>
      </x:c>
      <x:c r="L1502" t="str">
        <x:v>Include</x:v>
      </x:c>
      <x:c r="M1502"/>
      <x:c r="N1502"/>
    </x:row>
    <x:row r="1503">
      <x:c r="A1503" t="str">
        <x:v>M Barnett|2026-05-14</x:v>
      </x:c>
      <x:c r="B1503" s="888" t="n">
        <x:v>46156</x:v>
      </x:c>
      <x:c r="C1503" t="str">
        <x:v>M Barnett</x:v>
      </x:c>
      <x:c r="D1503" t="str">
        <x:v>Permanent</x:v>
      </x:c>
      <x:c r="E1503" t="str">
        <x:v>Thurrock</x:v>
      </x:c>
      <x:c r="F1503" t="str">
        <x:v>Operative Skilled</x:v>
      </x:c>
      <x:c r="G1503" t="str">
        <x:v>400315</x:v>
      </x:c>
      <x:c r="H1503" t="str">
        <x:v>Accenture UK Ltd</x:v>
      </x:c>
      <x:c r="I1503" s="22" t="n">
        <x:v>8.5</x:v>
      </x:c>
      <x:c r="J1503" t="str">
        <x:v>Worked</x:v>
      </x:c>
      <x:c r="K1503" t="str">
        <x:v>Employee 1596; home branch Thurrock; assigned role Operative Skilled | Deployment branch: Thurrock | Actual role: Operative Porter | Jobs: 400315 | Customers: Accenture UK Ltd | Actual hours: 8.5; source records: 1</x:v>
      </x:c>
      <x:c r="L1503" t="str">
        <x:v>Include</x:v>
      </x:c>
      <x:c r="M1503"/>
      <x:c r="N1503"/>
    </x:row>
    <x:row r="1504">
      <x:c r="A1504" t="str">
        <x:v>M Barnett|2026-05-15</x:v>
      </x:c>
      <x:c r="B1504" s="888" t="n">
        <x:v>46157</x:v>
      </x:c>
      <x:c r="C1504" t="str">
        <x:v>M Barnett</x:v>
      </x:c>
      <x:c r="D1504" t="str">
        <x:v>Permanent</x:v>
      </x:c>
      <x:c r="E1504" t="str">
        <x:v>Thurrock</x:v>
      </x:c>
      <x:c r="F1504" t="str">
        <x:v>Operative Skilled</x:v>
      </x:c>
      <x:c r="G1504" t="str">
        <x:v>400315, 402144</x:v>
      </x:c>
      <x:c r="H1504" t="str">
        <x:v>Accenture UK Ltd; Bloomberg</x:v>
      </x:c>
      <x:c r="I1504" s="22" t="n">
        <x:v>16</x:v>
      </x:c>
      <x:c r="J1504" t="str">
        <x:v>Worked — 2 records</x:v>
      </x:c>
      <x:c r="K1504" t="str">
        <x:v>Employee 1596; home branch Thurrock; assigned role Operative Skilled | Deployment branch: Thurrock | Actual role: Operative Porter, Operative Skilled | Jobs: 400315, 402144 | Customers: Accenture UK Ltd; Bloomberg | Actual hours: 16.0; source records: 2</x:v>
      </x:c>
      <x:c r="L1504" t="str">
        <x:v>Include</x:v>
      </x:c>
      <x:c r="M1504"/>
      <x:c r="N1504"/>
    </x:row>
    <x:row r="1505">
      <x:c r="A1505" t="str">
        <x:v>M Barnett|2026-05-16</x:v>
      </x:c>
      <x:c r="B1505" s="888" t="n">
        <x:v>46158</x:v>
      </x:c>
      <x:c r="C1505" t="str">
        <x:v>M Barnett</x:v>
      </x:c>
      <x:c r="D1505" t="str">
        <x:v>Permanent</x:v>
      </x:c>
      <x:c r="E1505" t="str">
        <x:v>Thurrock</x:v>
      </x:c>
      <x:c r="F1505" t="str">
        <x:v>Operative Skilled</x:v>
      </x:c>
      <x:c r="G1505" t="str">
        <x:v>402144</x:v>
      </x:c>
      <x:c r="H1505" t="str">
        <x:v>Bloomberg</x:v>
      </x:c>
      <x:c r="I1505" s="22" t="n">
        <x:v>8.5</x:v>
      </x:c>
      <x:c r="J1505" t="str">
        <x:v>Worked</x:v>
      </x:c>
      <x:c r="K1505" t="str">
        <x:v>Employee 1596; home branch Thurrock; assigned role Operative Skilled | Deployment branch: Thurrock | Actual role: Operative Skilled | Jobs: 402144 | Customers: Bloomberg | Actual hours: 8.5; source records: 1</x:v>
      </x:c>
      <x:c r="L1505" t="str">
        <x:v>Include</x:v>
      </x:c>
      <x:c r="M1505"/>
      <x:c r="N1505"/>
    </x:row>
    <x:row r="1506">
      <x:c r="A1506" t="str">
        <x:v>M Barnett|2026-05-17</x:v>
      </x:c>
      <x:c r="B1506" s="888" t="n">
        <x:v>46159</x:v>
      </x:c>
      <x:c r="C1506" t="str">
        <x:v>M Barnett</x:v>
      </x:c>
      <x:c r="D1506" t="str">
        <x:v>Permanent</x:v>
      </x:c>
      <x:c r="E1506" t="str">
        <x:v>Thurrock</x:v>
      </x:c>
      <x:c r="F1506" t="str">
        <x:v>Operative Skilled</x:v>
      </x:c>
      <x:c r="G1506" t="str">
        <x:v>402144</x:v>
      </x:c>
      <x:c r="H1506" t="str">
        <x:v>Bloomberg</x:v>
      </x:c>
      <x:c r="I1506" s="22" t="n">
        <x:v>8.5</x:v>
      </x:c>
      <x:c r="J1506" t="str">
        <x:v>Worked</x:v>
      </x:c>
      <x:c r="K1506" t="str">
        <x:v>Employee 1596; home branch Thurrock; assigned role Operative Skilled | Deployment branch: Thurrock | Actual role: Operative Skilled | Jobs: 402144 | Customers: Bloomberg | Actual hours: 8.5; source records: 1</x:v>
      </x:c>
      <x:c r="L1506" t="str">
        <x:v>Include</x:v>
      </x:c>
      <x:c r="M1506"/>
      <x:c r="N1506"/>
    </x:row>
    <x:row r="1507">
      <x:c r="A1507" t="str">
        <x:v>M Barnett|2026-05-18</x:v>
      </x:c>
      <x:c r="B1507" s="888" t="n">
        <x:v>46160</x:v>
      </x:c>
      <x:c r="C1507" t="str">
        <x:v>M Barnett</x:v>
      </x:c>
      <x:c r="D1507" t="str">
        <x:v>Permanent</x:v>
      </x:c>
      <x:c r="E1507" t="str">
        <x:v>Thurrock</x:v>
      </x:c>
      <x:c r="F1507" t="str">
        <x:v>Operative Skilled</x:v>
      </x:c>
      <x:c r="G1507" t="str">
        <x:v>400315</x:v>
      </x:c>
      <x:c r="H1507" t="str">
        <x:v>Accenture UK Ltd</x:v>
      </x:c>
      <x:c r="I1507" s="22" t="n">
        <x:v>8.5</x:v>
      </x:c>
      <x:c r="J1507" t="str">
        <x:v>Worked</x:v>
      </x:c>
      <x:c r="K1507" t="str">
        <x:v>Employee 1596; home branch Thurrock; assigned role Operative Skilled | Deployment branch: Thurrock | Actual role: Operative Porter | Jobs: 400315 | Customers: Accenture UK Ltd | Actual hours: 8.5; source records: 1</x:v>
      </x:c>
      <x:c r="L1507" t="str">
        <x:v>Include</x:v>
      </x:c>
      <x:c r="M1507"/>
      <x:c r="N1507"/>
    </x:row>
    <x:row r="1508">
      <x:c r="A1508" t="str">
        <x:v>M Barnett|2026-05-19</x:v>
      </x:c>
      <x:c r="B1508" s="888" t="n">
        <x:v>46161</x:v>
      </x:c>
      <x:c r="C1508" t="str">
        <x:v>M Barnett</x:v>
      </x:c>
      <x:c r="D1508" t="str">
        <x:v>Permanent</x:v>
      </x:c>
      <x:c r="E1508" t="str">
        <x:v>Thurrock</x:v>
      </x:c>
      <x:c r="F1508" t="str">
        <x:v>Operative Skilled</x:v>
      </x:c>
      <x:c r="G1508" t="str">
        <x:v>400315</x:v>
      </x:c>
      <x:c r="H1508" t="str">
        <x:v>Accenture UK Ltd</x:v>
      </x:c>
      <x:c r="I1508" s="22" t="n">
        <x:v>8.5</x:v>
      </x:c>
      <x:c r="J1508" t="str">
        <x:v>Worked</x:v>
      </x:c>
      <x:c r="K1508" t="str">
        <x:v>Employee 1596; home branch Thurrock; assigned role Operative Skilled | Deployment branch: Thurrock | Actual role: Operative Porter | Jobs: 400315 | Customers: Accenture UK Ltd | Actual hours: 8.5; source records: 1</x:v>
      </x:c>
      <x:c r="L1508" t="str">
        <x:v>Include</x:v>
      </x:c>
      <x:c r="M1508"/>
      <x:c r="N1508"/>
    </x:row>
    <x:row r="1509">
      <x:c r="A1509" t="str">
        <x:v>M Barnett|2026-05-20</x:v>
      </x:c>
      <x:c r="B1509" s="888" t="n">
        <x:v>46162</x:v>
      </x:c>
      <x:c r="C1509" t="str">
        <x:v>M Barnett</x:v>
      </x:c>
      <x:c r="D1509" t="str">
        <x:v>Permanent</x:v>
      </x:c>
      <x:c r="E1509" t="str">
        <x:v>Thurrock</x:v>
      </x:c>
      <x:c r="F1509" t="str">
        <x:v>Operative Skilled</x:v>
      </x:c>
      <x:c r="G1509" t="str">
        <x:v>400315</x:v>
      </x:c>
      <x:c r="H1509" t="str">
        <x:v>Accenture UK Ltd</x:v>
      </x:c>
      <x:c r="I1509" s="22" t="n">
        <x:v>8.5</x:v>
      </x:c>
      <x:c r="J1509" t="str">
        <x:v>Worked</x:v>
      </x:c>
      <x:c r="K1509" t="str">
        <x:v>Employee 1596; home branch Thurrock; assigned role Operative Skilled | Deployment branch: Thurrock | Actual role: Operative Porter | Jobs: 400315 | Customers: Accenture UK Ltd | Actual hours: 8.5; source records: 1</x:v>
      </x:c>
      <x:c r="L1509" t="str">
        <x:v>Include</x:v>
      </x:c>
      <x:c r="M1509"/>
      <x:c r="N1509"/>
    </x:row>
    <x:row r="1510">
      <x:c r="A1510" t="str">
        <x:v>M Barnett|2026-05-21</x:v>
      </x:c>
      <x:c r="B1510" s="888" t="n">
        <x:v>46163</x:v>
      </x:c>
      <x:c r="C1510" t="str">
        <x:v>M Barnett</x:v>
      </x:c>
      <x:c r="D1510" t="str">
        <x:v>Permanent</x:v>
      </x:c>
      <x:c r="E1510" t="str">
        <x:v>Thurrock</x:v>
      </x:c>
      <x:c r="F1510" t="str">
        <x:v>Operative Skilled</x:v>
      </x:c>
      <x:c r="G1510"/>
      <x:c r="H1510"/>
      <x:c r="I1510" s="22" t="n">
        <x:v>0</x:v>
      </x:c>
      <x:c r="J1510" t="str">
        <x:v>Annual leave</x:v>
      </x:c>
      <x:c r="K1510" t="str">
        <x:v>Employee 1596; home branch Thurrock; assigned role Operative Skilled | Leave: Annual Leave (Days) | Leave calendar basis: Fixed schedule</x:v>
      </x:c>
      <x:c r="L1510" t="str">
        <x:v>Include</x:v>
      </x:c>
      <x:c r="M1510"/>
      <x:c r="N1510"/>
    </x:row>
    <x:row r="1511">
      <x:c r="A1511" t="str">
        <x:v>M Barnett|2026-05-22</x:v>
      </x:c>
      <x:c r="B1511" s="888" t="n">
        <x:v>46164</x:v>
      </x:c>
      <x:c r="C1511" t="str">
        <x:v>M Barnett</x:v>
      </x:c>
      <x:c r="D1511" t="str">
        <x:v>Permanent</x:v>
      </x:c>
      <x:c r="E1511" t="str">
        <x:v>Thurrock</x:v>
      </x:c>
      <x:c r="F1511" t="str">
        <x:v>Operative Skilled</x:v>
      </x:c>
      <x:c r="G1511" t="str">
        <x:v>400315</x:v>
      </x:c>
      <x:c r="H1511" t="str">
        <x:v>Accenture UK Ltd</x:v>
      </x:c>
      <x:c r="I1511" s="22" t="n">
        <x:v>8.5</x:v>
      </x:c>
      <x:c r="J1511" t="str">
        <x:v>Worked</x:v>
      </x:c>
      <x:c r="K1511" t="str">
        <x:v>Employee 1596; home branch Thurrock; assigned role Operative Skilled | Deployment branch: Thurrock | Actual role: Operative Porter | Jobs: 400315 | Customers: Accenture UK Ltd | Actual hours: 8.5; source records: 1</x:v>
      </x:c>
      <x:c r="L1511" t="str">
        <x:v>Include</x:v>
      </x:c>
      <x:c r="M1511"/>
      <x:c r="N1511"/>
    </x:row>
    <x:row r="1512">
      <x:c r="A1512" t="str">
        <x:v>M Barnett|2026-05-26</x:v>
      </x:c>
      <x:c r="B1512" s="888" t="n">
        <x:v>46168</x:v>
      </x:c>
      <x:c r="C1512" t="str">
        <x:v>M Barnett</x:v>
      </x:c>
      <x:c r="D1512" t="str">
        <x:v>Permanent</x:v>
      </x:c>
      <x:c r="E1512" t="str">
        <x:v>Thurrock</x:v>
      </x:c>
      <x:c r="F1512" t="str">
        <x:v>Operative Skilled</x:v>
      </x:c>
      <x:c r="G1512" t="str">
        <x:v>400315</x:v>
      </x:c>
      <x:c r="H1512" t="str">
        <x:v>Accenture UK Ltd</x:v>
      </x:c>
      <x:c r="I1512" s="22" t="n">
        <x:v>8.5</x:v>
      </x:c>
      <x:c r="J1512" t="str">
        <x:v>Worked</x:v>
      </x:c>
      <x:c r="K1512" t="str">
        <x:v>Employee 1596; home branch Thurrock; assigned role Operative Skilled | Deployment branch: Thurrock | Actual role: Operative Porter | Jobs: 400315 | Customers: Accenture UK Ltd | Actual hours: 8.5; source records: 1</x:v>
      </x:c>
      <x:c r="L1512" t="str">
        <x:v>Include</x:v>
      </x:c>
      <x:c r="M1512"/>
      <x:c r="N1512"/>
    </x:row>
    <x:row r="1513">
      <x:c r="A1513" t="str">
        <x:v>M Barnett|2026-05-27</x:v>
      </x:c>
      <x:c r="B1513" s="888" t="n">
        <x:v>46169</x:v>
      </x:c>
      <x:c r="C1513" t="str">
        <x:v>M Barnett</x:v>
      </x:c>
      <x:c r="D1513" t="str">
        <x:v>Permanent</x:v>
      </x:c>
      <x:c r="E1513" t="str">
        <x:v>Thurrock</x:v>
      </x:c>
      <x:c r="F1513" t="str">
        <x:v>Operative Skilled</x:v>
      </x:c>
      <x:c r="G1513" t="str">
        <x:v>400315</x:v>
      </x:c>
      <x:c r="H1513" t="str">
        <x:v>Accenture UK Ltd</x:v>
      </x:c>
      <x:c r="I1513" s="22" t="n">
        <x:v>8.5</x:v>
      </x:c>
      <x:c r="J1513" t="str">
        <x:v>Worked</x:v>
      </x:c>
      <x:c r="K1513" t="str">
        <x:v>Employee 1596; home branch Thurrock; assigned role Operative Skilled | Deployment branch: Thurrock | Actual role: Operative Porter | Jobs: 400315 | Customers: Accenture UK Ltd | Actual hours: 8.5; source records: 1</x:v>
      </x:c>
      <x:c r="L1513" t="str">
        <x:v>Include</x:v>
      </x:c>
      <x:c r="M1513"/>
      <x:c r="N1513"/>
    </x:row>
    <x:row r="1514">
      <x:c r="A1514" t="str">
        <x:v>M Barnett|2026-05-28</x:v>
      </x:c>
      <x:c r="B1514" s="888" t="n">
        <x:v>46170</x:v>
      </x:c>
      <x:c r="C1514" t="str">
        <x:v>M Barnett</x:v>
      </x:c>
      <x:c r="D1514" t="str">
        <x:v>Permanent</x:v>
      </x:c>
      <x:c r="E1514" t="str">
        <x:v>Thurrock</x:v>
      </x:c>
      <x:c r="F1514" t="str">
        <x:v>Operative Skilled</x:v>
      </x:c>
      <x:c r="G1514" t="str">
        <x:v>400315</x:v>
      </x:c>
      <x:c r="H1514" t="str">
        <x:v>Accenture UK Ltd</x:v>
      </x:c>
      <x:c r="I1514" s="22" t="n">
        <x:v>8.5</x:v>
      </x:c>
      <x:c r="J1514" t="str">
        <x:v>Worked</x:v>
      </x:c>
      <x:c r="K1514" t="str">
        <x:v>Employee 1596; home branch Thurrock; assigned role Operative Skilled | Deployment branch: Thurrock | Actual role: Operative Porter | Jobs: 400315 | Customers: Accenture UK Ltd | Actual hours: 8.5; source records: 1</x:v>
      </x:c>
      <x:c r="L1514" t="str">
        <x:v>Include</x:v>
      </x:c>
      <x:c r="M1514"/>
      <x:c r="N1514"/>
    </x:row>
    <x:row r="1515">
      <x:c r="A1515" t="str">
        <x:v>M Barnett|2026-05-29</x:v>
      </x:c>
      <x:c r="B1515" s="888" t="n">
        <x:v>46171</x:v>
      </x:c>
      <x:c r="C1515" t="str">
        <x:v>M Barnett</x:v>
      </x:c>
      <x:c r="D1515" t="str">
        <x:v>Permanent</x:v>
      </x:c>
      <x:c r="E1515" t="str">
        <x:v>Thurrock</x:v>
      </x:c>
      <x:c r="F1515" t="str">
        <x:v>Operative Skilled</x:v>
      </x:c>
      <x:c r="G1515" t="str">
        <x:v>400315</x:v>
      </x:c>
      <x:c r="H1515" t="str">
        <x:v>Accenture UK Ltd</x:v>
      </x:c>
      <x:c r="I1515" s="22" t="n">
        <x:v>8.5</x:v>
      </x:c>
      <x:c r="J1515" t="str">
        <x:v>Worked</x:v>
      </x:c>
      <x:c r="K1515" t="str">
        <x:v>Employee 1596; home branch Thurrock; assigned role Operative Skilled | Deployment branch: Thurrock | Actual role: Operative Porter | Jobs: 400315 | Customers: Accenture UK Ltd | Actual hours: 8.5; source records: 1</x:v>
      </x:c>
      <x:c r="L1515" t="str">
        <x:v>Include</x:v>
      </x:c>
      <x:c r="M1515"/>
      <x:c r="N1515"/>
    </x:row>
    <x:row r="1516">
      <x:c r="A1516" t="str">
        <x:v>M Haywood|2026-05-05</x:v>
      </x:c>
      <x:c r="B1516" s="888" t="n">
        <x:v>46147</x:v>
      </x:c>
      <x:c r="C1516" t="str">
        <x:v>M Haywood</x:v>
      </x:c>
      <x:c r="D1516" t="str">
        <x:v>Permanent</x:v>
      </x:c>
      <x:c r="E1516" t="str">
        <x:v>Thurrock</x:v>
      </x:c>
      <x:c r="F1516" t="str">
        <x:v>Operative Porter</x:v>
      </x:c>
      <x:c r="G1516" t="str">
        <x:v>401979</x:v>
      </x:c>
      <x:c r="H1516" t="str">
        <x:v>Shawbrook Bank Ltd</x:v>
      </x:c>
      <x:c r="I1516" s="22" t="n">
        <x:v>10</x:v>
      </x:c>
      <x:c r="J1516" t="str">
        <x:v>Worked</x:v>
      </x:c>
      <x:c r="K1516" t="str">
        <x:v>Employee 103042; home branch Thurrock; assigned role Operative Porter | Deployment branch: Glasgow | Actual role: Operative Porter | Jobs: 401979 | Customers: Shawbrook Bank Ltd | Actual hours: 10.0; source records: 1</x:v>
      </x:c>
      <x:c r="L1516" t="str">
        <x:v>Include</x:v>
      </x:c>
      <x:c r="M1516"/>
      <x:c r="N1516"/>
    </x:row>
    <x:row r="1517">
      <x:c r="A1517" t="str">
        <x:v>M Haywood|2026-05-06</x:v>
      </x:c>
      <x:c r="B1517" s="888" t="n">
        <x:v>46148</x:v>
      </x:c>
      <x:c r="C1517" t="str">
        <x:v>M Haywood</x:v>
      </x:c>
      <x:c r="D1517" t="str">
        <x:v>Permanent</x:v>
      </x:c>
      <x:c r="E1517" t="str">
        <x:v>Thurrock</x:v>
      </x:c>
      <x:c r="F1517" t="str">
        <x:v>Operative Porter</x:v>
      </x:c>
      <x:c r="G1517" t="str">
        <x:v>398532</x:v>
      </x:c>
      <x:c r="H1517" t="str">
        <x:v>Southwark Local Elections 2026</x:v>
      </x:c>
      <x:c r="I1517" s="22" t="n">
        <x:v>8.5</x:v>
      </x:c>
      <x:c r="J1517" t="str">
        <x:v>Worked</x:v>
      </x:c>
      <x:c r="K1517" t="str">
        <x:v>Employee 103042; home branch Thurrock; assigned role Operative Porter | Deployment branch: Croydon | Actual role: Operative Porter | Jobs: 398532 | Customers: Southwark Local Elections 2026 | Actual hours: 8.5; source records: 1</x:v>
      </x:c>
      <x:c r="L1517" t="str">
        <x:v>Include</x:v>
      </x:c>
      <x:c r="M1517"/>
      <x:c r="N1517"/>
    </x:row>
    <x:row r="1518">
      <x:c r="A1518" t="str">
        <x:v>M Haywood|2026-05-08</x:v>
      </x:c>
      <x:c r="B1518" s="888" t="n">
        <x:v>46150</x:v>
      </x:c>
      <x:c r="C1518" t="str">
        <x:v>M Haywood</x:v>
      </x:c>
      <x:c r="D1518" t="str">
        <x:v>Permanent</x:v>
      </x:c>
      <x:c r="E1518" t="str">
        <x:v>Thurrock</x:v>
      </x:c>
      <x:c r="F1518" t="str">
        <x:v>Operative Porter</x:v>
      </x:c>
      <x:c r="G1518" t="str">
        <x:v>398532</x:v>
      </x:c>
      <x:c r="H1518" t="str">
        <x:v>Southwark Local Elections 2026</x:v>
      </x:c>
      <x:c r="I1518" s="22" t="n">
        <x:v>9.5</x:v>
      </x:c>
      <x:c r="J1518" t="str">
        <x:v>Worked</x:v>
      </x:c>
      <x:c r="K1518" t="str">
        <x:v>Employee 103042; home branch Thurrock; assigned role Operative Porter | Deployment branch: Croydon | Actual role: Operative Porter | Jobs: 398532 | Customers: Southwark Local Elections 2026 | Actual hours: 9.5; source records: 1</x:v>
      </x:c>
      <x:c r="L1518" t="str">
        <x:v>Include</x:v>
      </x:c>
      <x:c r="M1518"/>
      <x:c r="N1518"/>
    </x:row>
    <x:row r="1519">
      <x:c r="A1519" t="str">
        <x:v>M Haywood|2026-05-11</x:v>
      </x:c>
      <x:c r="B1519" s="888" t="n">
        <x:v>46153</x:v>
      </x:c>
      <x:c r="C1519" t="str">
        <x:v>M Haywood</x:v>
      </x:c>
      <x:c r="D1519" t="str">
        <x:v>Permanent</x:v>
      </x:c>
      <x:c r="E1519" t="str">
        <x:v>Thurrock</x:v>
      </x:c>
      <x:c r="F1519" t="str">
        <x:v>Operative Porter</x:v>
      </x:c>
      <x:c r="G1519" t="str">
        <x:v>402123</x:v>
      </x:c>
      <x:c r="H1519" t="str">
        <x:v>University of Hertfordshire</x:v>
      </x:c>
      <x:c r="I1519" s="22" t="n">
        <x:v>8.5</x:v>
      </x:c>
      <x:c r="J1519" t="str">
        <x:v>Worked</x:v>
      </x:c>
      <x:c r="K1519" t="str">
        <x:v>Employee 103042; home branch Thurrock; assigned role Operative Porter | Deployment branch: Thurrock | Actual role: Operative Porter | Jobs: 402123 | Customers: University of Hertfordshire | Actual hours: 8.5; source records: 1</x:v>
      </x:c>
      <x:c r="L1519" t="str">
        <x:v>Include</x:v>
      </x:c>
      <x:c r="M1519"/>
      <x:c r="N1519"/>
    </x:row>
    <x:row r="1520">
      <x:c r="A1520" t="str">
        <x:v>M Haywood|2026-05-12</x:v>
      </x:c>
      <x:c r="B1520" s="888" t="n">
        <x:v>46154</x:v>
      </x:c>
      <x:c r="C1520" t="str">
        <x:v>M Haywood</x:v>
      </x:c>
      <x:c r="D1520" t="str">
        <x:v>Permanent</x:v>
      </x:c>
      <x:c r="E1520" t="str">
        <x:v>Thurrock</x:v>
      </x:c>
      <x:c r="F1520" t="str">
        <x:v>Operative Porter</x:v>
      </x:c>
      <x:c r="G1520" t="str">
        <x:v>402123</x:v>
      </x:c>
      <x:c r="H1520" t="str">
        <x:v>University of Hertfordshire</x:v>
      </x:c>
      <x:c r="I1520" s="22" t="n">
        <x:v>9</x:v>
      </x:c>
      <x:c r="J1520" t="str">
        <x:v>Worked</x:v>
      </x:c>
      <x:c r="K1520" t="str">
        <x:v>Employee 103042; home branch Thurrock; assigned role Operative Porter | Deployment branch: Thurrock | Actual role: Operative Porter | Jobs: 402123 | Customers: University of Hertfordshire | Actual hours: 9.0; source records: 1</x:v>
      </x:c>
      <x:c r="L1520" t="str">
        <x:v>Include</x:v>
      </x:c>
      <x:c r="M1520"/>
      <x:c r="N1520"/>
    </x:row>
    <x:row r="1521">
      <x:c r="A1521" t="str">
        <x:v>M Haywood|2026-05-13</x:v>
      </x:c>
      <x:c r="B1521" s="888" t="n">
        <x:v>46155</x:v>
      </x:c>
      <x:c r="C1521" t="str">
        <x:v>M Haywood</x:v>
      </x:c>
      <x:c r="D1521" t="str">
        <x:v>Permanent</x:v>
      </x:c>
      <x:c r="E1521" t="str">
        <x:v>Thurrock</x:v>
      </x:c>
      <x:c r="F1521" t="str">
        <x:v>Operative Porter</x:v>
      </x:c>
      <x:c r="G1521" t="str">
        <x:v>402123</x:v>
      </x:c>
      <x:c r="H1521" t="str">
        <x:v>University of Hertfordshire</x:v>
      </x:c>
      <x:c r="I1521" s="22" t="n">
        <x:v>9.25</x:v>
      </x:c>
      <x:c r="J1521" t="str">
        <x:v>Worked</x:v>
      </x:c>
      <x:c r="K1521" t="str">
        <x:v>Employee 103042; home branch Thurrock; assigned role Operative Porter | Deployment branch: Thurrock | Actual role: Operative Porter | Jobs: 402123 | Customers: University of Hertfordshire | Actual hours: 9.2; source records: 1</x:v>
      </x:c>
      <x:c r="L1521" t="str">
        <x:v>Include</x:v>
      </x:c>
      <x:c r="M1521"/>
      <x:c r="N1521"/>
    </x:row>
    <x:row r="1522">
      <x:c r="A1522" t="str">
        <x:v>M Haywood|2026-05-19</x:v>
      </x:c>
      <x:c r="B1522" s="888" t="n">
        <x:v>46161</x:v>
      </x:c>
      <x:c r="C1522" t="str">
        <x:v>M Haywood</x:v>
      </x:c>
      <x:c r="D1522" t="str">
        <x:v>Permanent</x:v>
      </x:c>
      <x:c r="E1522" t="str">
        <x:v>Thurrock</x:v>
      </x:c>
      <x:c r="F1522" t="str">
        <x:v>Operative Porter</x:v>
      </x:c>
      <x:c r="G1522" t="str">
        <x:v>400996</x:v>
      </x:c>
      <x:c r="H1522" t="str">
        <x:v>University of Hertfordshire</x:v>
      </x:c>
      <x:c r="I1522" s="22" t="n">
        <x:v>6.5</x:v>
      </x:c>
      <x:c r="J1522" t="str">
        <x:v>Worked</x:v>
      </x:c>
      <x:c r="K1522" t="str">
        <x:v>Employee 103042; home branch Thurrock; assigned role Operative Porter | Deployment branch: Thurrock | Actual role: Operative Porter | Jobs: 400996 | Customers: University of Hertfordshire | Actual hours: 6.5; source records: 1</x:v>
      </x:c>
      <x:c r="L1522" t="str">
        <x:v>Include</x:v>
      </x:c>
      <x:c r="M1522"/>
      <x:c r="N1522"/>
    </x:row>
    <x:row r="1523">
      <x:c r="A1523" t="str">
        <x:v>M Haywood|2026-05-20</x:v>
      </x:c>
      <x:c r="B1523" s="888" t="n">
        <x:v>46162</x:v>
      </x:c>
      <x:c r="C1523" t="str">
        <x:v>M Haywood</x:v>
      </x:c>
      <x:c r="D1523" t="str">
        <x:v>Permanent</x:v>
      </x:c>
      <x:c r="E1523" t="str">
        <x:v>Thurrock</x:v>
      </x:c>
      <x:c r="F1523" t="str">
        <x:v>Operative Porter</x:v>
      </x:c>
      <x:c r="G1523" t="str">
        <x:v>401723</x:v>
      </x:c>
      <x:c r="H1523" t="str">
        <x:v>CODAN Limited</x:v>
      </x:c>
      <x:c r="I1523" s="22" t="n">
        <x:v>13</x:v>
      </x:c>
      <x:c r="J1523" t="str">
        <x:v>Worked</x:v>
      </x:c>
      <x:c r="K1523" t="str">
        <x:v>Employee 103042; home branch Thurrock; assigned role Operative Porter | Deployment branch: Thurrock | Actual role: Operative Porter | Jobs: 401723 | Customers: CODAN Limited | Actual hours: 13.0; source records: 1</x:v>
      </x:c>
      <x:c r="L1523" t="str">
        <x:v>Include</x:v>
      </x:c>
      <x:c r="M1523"/>
      <x:c r="N1523"/>
    </x:row>
    <x:row r="1524">
      <x:c r="A1524" t="str">
        <x:v>M Haywood|2026-05-22</x:v>
      </x:c>
      <x:c r="B1524" s="888" t="n">
        <x:v>46164</x:v>
      </x:c>
      <x:c r="C1524" t="str">
        <x:v>M Haywood</x:v>
      </x:c>
      <x:c r="D1524" t="str">
        <x:v>Permanent</x:v>
      </x:c>
      <x:c r="E1524" t="str">
        <x:v>Thurrock</x:v>
      </x:c>
      <x:c r="F1524" t="str">
        <x:v>Operative Porter</x:v>
      </x:c>
      <x:c r="G1524"/>
      <x:c r="H1524"/>
      <x:c r="I1524" s="22" t="n">
        <x:v>0</x:v>
      </x:c>
      <x:c r="J1524" t="str">
        <x:v>Annual leave</x:v>
      </x:c>
      <x:c r="K1524" t="str">
        <x:v>Employee 103042; home branch Thurrock; assigned role Operative Porter | Leave: Annual Leave (Hours) | Leave calendar basis: Variable-pattern period</x:v>
      </x:c>
      <x:c r="L1524" t="str">
        <x:v>Include</x:v>
      </x:c>
      <x:c r="M1524"/>
      <x:c r="N1524"/>
    </x:row>
    <x:row r="1525">
      <x:c r="A1525" t="str">
        <x:v>M Haywood|2026-05-26</x:v>
      </x:c>
      <x:c r="B1525" s="888" t="n">
        <x:v>46168</x:v>
      </x:c>
      <x:c r="C1525" t="str">
        <x:v>M Haywood</x:v>
      </x:c>
      <x:c r="D1525" t="str">
        <x:v>Permanent</x:v>
      </x:c>
      <x:c r="E1525" t="str">
        <x:v>Thurrock</x:v>
      </x:c>
      <x:c r="F1525" t="str">
        <x:v>Operative Porter</x:v>
      </x:c>
      <x:c r="G1525" t="str">
        <x:v>400283</x:v>
      </x:c>
      <x:c r="H1525" t="str">
        <x:v>Canada Life</x:v>
      </x:c>
      <x:c r="I1525" s="22" t="n">
        <x:v>8</x:v>
      </x:c>
      <x:c r="J1525" t="str">
        <x:v>Worked</x:v>
      </x:c>
      <x:c r="K1525" t="str">
        <x:v>Employee 103042; home branch Thurrock; assigned role Operative Porter | Deployment branch: Thurrock | Actual role: Operative Porter | Jobs: 400283 | Customers: Canada Life | Actual hours: 8.0; source records: 1</x:v>
      </x:c>
      <x:c r="L1525" t="str">
        <x:v>Include</x:v>
      </x:c>
      <x:c r="M1525"/>
      <x:c r="N1525"/>
    </x:row>
    <x:row r="1526">
      <x:c r="A1526" t="str">
        <x:v>M Haywood|2026-05-27</x:v>
      </x:c>
      <x:c r="B1526" s="888" t="n">
        <x:v>46169</x:v>
      </x:c>
      <x:c r="C1526" t="str">
        <x:v>M Haywood</x:v>
      </x:c>
      <x:c r="D1526" t="str">
        <x:v>Permanent</x:v>
      </x:c>
      <x:c r="E1526" t="str">
        <x:v>Thurrock</x:v>
      </x:c>
      <x:c r="F1526" t="str">
        <x:v>Operative Porter</x:v>
      </x:c>
      <x:c r="G1526" t="str">
        <x:v>400283</x:v>
      </x:c>
      <x:c r="H1526" t="str">
        <x:v>Canada Life</x:v>
      </x:c>
      <x:c r="I1526" s="22" t="n">
        <x:v>9</x:v>
      </x:c>
      <x:c r="J1526" t="str">
        <x:v>Worked</x:v>
      </x:c>
      <x:c r="K1526" t="str">
        <x:v>Employee 103042; home branch Thurrock; assigned role Operative Porter | Deployment branch: Thurrock | Actual role: Operative Porter | Jobs: 400283 | Customers: Canada Life | Actual hours: 9.0; source records: 1</x:v>
      </x:c>
      <x:c r="L1526" t="str">
        <x:v>Include</x:v>
      </x:c>
      <x:c r="M1526"/>
      <x:c r="N1526"/>
    </x:row>
    <x:row r="1527">
      <x:c r="A1527" t="str">
        <x:v>M Haywood|2026-05-29</x:v>
      </x:c>
      <x:c r="B1527" s="888" t="n">
        <x:v>46171</x:v>
      </x:c>
      <x:c r="C1527" t="str">
        <x:v>M Haywood</x:v>
      </x:c>
      <x:c r="D1527" t="str">
        <x:v>Permanent</x:v>
      </x:c>
      <x:c r="E1527" t="str">
        <x:v>Thurrock</x:v>
      </x:c>
      <x:c r="F1527" t="str">
        <x:v>Operative Porter</x:v>
      </x:c>
      <x:c r="G1527"/>
      <x:c r="H1527"/>
      <x:c r="I1527" s="22" t="n">
        <x:v>0</x:v>
      </x:c>
      <x:c r="J1527" t="str">
        <x:v>Annual leave</x:v>
      </x:c>
      <x:c r="K1527" t="str">
        <x:v>Employee 103042; home branch Thurrock; assigned role Operative Porter | Leave: Annual Leave (Hours) | Leave calendar basis: Variable-pattern period</x:v>
      </x:c>
      <x:c r="L1527" t="str">
        <x:v>Include</x:v>
      </x:c>
      <x:c r="M1527"/>
      <x:c r="N1527"/>
    </x:row>
    <x:row r="1528">
      <x:c r="A1528" t="str">
        <x:v>M Medina (B)|2026-05-01</x:v>
      </x:c>
      <x:c r="B1528" s="888" t="n">
        <x:v>46143</x:v>
      </x:c>
      <x:c r="C1528" t="str">
        <x:v>M Medina (B)</x:v>
      </x:c>
      <x:c r="D1528" t="str">
        <x:v>Permanent</x:v>
      </x:c>
      <x:c r="E1528" t="str">
        <x:v>Thurrock</x:v>
      </x:c>
      <x:c r="F1528" t="str">
        <x:v>Operative Driver</x:v>
      </x:c>
      <x:c r="G1528" t="str">
        <x:v>401791, 401966</x:v>
      </x:c>
      <x:c r="H1528" t="str">
        <x:v>Protech Network Solutions; UBS Investment Bank</x:v>
      </x:c>
      <x:c r="I1528" s="22" t="n">
        <x:v>12.5</x:v>
      </x:c>
      <x:c r="J1528" t="str">
        <x:v>Worked — 2 records</x:v>
      </x:c>
      <x:c r="K1528" t="str">
        <x:v>Employee 103537; home branch Thurrock; assigned role Operative Driver | Deployment branch: Thurrock | Actual role: Operative Driver | Jobs: 401791, 401966 | Customers: Protech Network Solutions; UBS Investment Bank | Actual hours: 12.5; source records: 2</x:v>
      </x:c>
      <x:c r="L1528" t="str">
        <x:v>Include</x:v>
      </x:c>
      <x:c r="M1528"/>
      <x:c r="N1528"/>
    </x:row>
    <x:row r="1529">
      <x:c r="A1529" t="str">
        <x:v>M Medina (B)|2026-05-05</x:v>
      </x:c>
      <x:c r="B1529" s="888" t="n">
        <x:v>46147</x:v>
      </x:c>
      <x:c r="C1529" t="str">
        <x:v>M Medina (B)</x:v>
      </x:c>
      <x:c r="D1529" t="str">
        <x:v>Permanent</x:v>
      </x:c>
      <x:c r="E1529" t="str">
        <x:v>Thurrock</x:v>
      </x:c>
      <x:c r="F1529" t="str">
        <x:v>Operative Driver</x:v>
      </x:c>
      <x:c r="G1529" t="str">
        <x:v>384855B</x:v>
      </x:c>
      <x:c r="H1529" t="str">
        <x:v>Royal Borough of Greenwich (Elections 2026)</x:v>
      </x:c>
      <x:c r="I1529" s="22" t="n">
        <x:v>9.5</x:v>
      </x:c>
      <x:c r="J1529" t="str">
        <x:v>Worked</x:v>
      </x:c>
      <x:c r="K1529" t="str">
        <x:v>Employee 103537; home branch Thurrock; assigned role Operative Driver | Deployment branch: Croydon | Actual role: Operative Driver | Jobs: 384855B | Customers: Royal Borough of Greenwich (Elections 2026) | Actual hours: 9.5; source records: 1</x:v>
      </x:c>
      <x:c r="L1529" t="str">
        <x:v>Include</x:v>
      </x:c>
      <x:c r="M1529"/>
      <x:c r="N1529"/>
    </x:row>
    <x:row r="1530">
      <x:c r="A1530" t="str">
        <x:v>M Medina (B)|2026-05-06</x:v>
      </x:c>
      <x:c r="B1530" s="888" t="n">
        <x:v>46148</x:v>
      </x:c>
      <x:c r="C1530" t="str">
        <x:v>M Medina (B)</x:v>
      </x:c>
      <x:c r="D1530" t="str">
        <x:v>Permanent</x:v>
      </x:c>
      <x:c r="E1530" t="str">
        <x:v>Thurrock</x:v>
      </x:c>
      <x:c r="F1530" t="str">
        <x:v>Operative Driver</x:v>
      </x:c>
      <x:c r="G1530" t="str">
        <x:v>398532</x:v>
      </x:c>
      <x:c r="H1530" t="str">
        <x:v>Southwark Local Elections 2026</x:v>
      </x:c>
      <x:c r="I1530" s="22" t="n">
        <x:v>8.5</x:v>
      </x:c>
      <x:c r="J1530" t="str">
        <x:v>Worked</x:v>
      </x:c>
      <x:c r="K1530" t="str">
        <x:v>Employee 103537; home branch Thurrock; assigned role Operative Driver | Deployment branch: Croydon | Actual role: Operative Driver | Jobs: 398532 | Customers: Southwark Local Elections 2026 | Actual hours: 8.5; source records: 1</x:v>
      </x:c>
      <x:c r="L1530" t="str">
        <x:v>Include</x:v>
      </x:c>
      <x:c r="M1530"/>
      <x:c r="N1530"/>
    </x:row>
    <x:row r="1531">
      <x:c r="A1531" t="str">
        <x:v>M Medina (B)|2026-05-07</x:v>
      </x:c>
      <x:c r="B1531" s="888" t="n">
        <x:v>46149</x:v>
      </x:c>
      <x:c r="C1531" t="str">
        <x:v>M Medina (B)</x:v>
      </x:c>
      <x:c r="D1531" t="str">
        <x:v>Permanent</x:v>
      </x:c>
      <x:c r="E1531" t="str">
        <x:v>Thurrock</x:v>
      </x:c>
      <x:c r="F1531" t="str">
        <x:v>Operative Driver</x:v>
      </x:c>
      <x:c r="G1531" t="str">
        <x:v>396388</x:v>
      </x:c>
      <x:c r="H1531" t="str">
        <x:v>Ministry of Defence</x:v>
      </x:c>
      <x:c r="I1531" s="22" t="n">
        <x:v>8.5</x:v>
      </x:c>
      <x:c r="J1531" t="str">
        <x:v>Worked</x:v>
      </x:c>
      <x:c r="K1531" t="str">
        <x:v>Employee 103537; home branch Thurrock; assigned role Operative Driver | Deployment branch: Thurrock | Actual role: Operative Driver | Jobs: 396388 | Customers: Ministry of Defence | Actual hours: 8.5; source records: 1</x:v>
      </x:c>
      <x:c r="L1531" t="str">
        <x:v>Include</x:v>
      </x:c>
      <x:c r="M1531"/>
      <x:c r="N1531"/>
    </x:row>
    <x:row r="1532">
      <x:c r="A1532" t="str">
        <x:v>M Medina (B)|2026-05-12</x:v>
      </x:c>
      <x:c r="B1532" s="888" t="n">
        <x:v>46154</x:v>
      </x:c>
      <x:c r="C1532" t="str">
        <x:v>M Medina (B)</x:v>
      </x:c>
      <x:c r="D1532" t="str">
        <x:v>Permanent</x:v>
      </x:c>
      <x:c r="E1532" t="str">
        <x:v>Thurrock</x:v>
      </x:c>
      <x:c r="F1532" t="str">
        <x:v>Operative Driver</x:v>
      </x:c>
      <x:c r="G1532" t="str">
        <x:v>401504</x:v>
      </x:c>
      <x:c r="H1532" t="str">
        <x:v>FSCS</x:v>
      </x:c>
      <x:c r="I1532" s="22" t="n">
        <x:v>9</x:v>
      </x:c>
      <x:c r="J1532" t="str">
        <x:v>Worked</x:v>
      </x:c>
      <x:c r="K1532" t="str">
        <x:v>Employee 103537; home branch Thurrock; assigned role Operative Driver | Deployment branch: Thurrock | Actual role: Operative Driver | Jobs: 401504 | Customers: FSCS | Actual hours: 9.0; source records: 1</x:v>
      </x:c>
      <x:c r="L1532" t="str">
        <x:v>Include</x:v>
      </x:c>
      <x:c r="M1532"/>
      <x:c r="N1532"/>
    </x:row>
    <x:row r="1533">
      <x:c r="A1533" t="str">
        <x:v>M Medina (B)|2026-05-13</x:v>
      </x:c>
      <x:c r="B1533" s="888" t="n">
        <x:v>46155</x:v>
      </x:c>
      <x:c r="C1533" t="str">
        <x:v>M Medina (B)</x:v>
      </x:c>
      <x:c r="D1533" t="str">
        <x:v>Permanent</x:v>
      </x:c>
      <x:c r="E1533" t="str">
        <x:v>Thurrock</x:v>
      </x:c>
      <x:c r="F1533" t="str">
        <x:v>Operative Driver</x:v>
      </x:c>
      <x:c r="G1533" t="str">
        <x:v>402098</x:v>
      </x:c>
      <x:c r="H1533" t="str">
        <x:v>Protech Network Solutions</x:v>
      </x:c>
      <x:c r="I1533" s="22" t="n">
        <x:v>6.5</x:v>
      </x:c>
      <x:c r="J1533" t="str">
        <x:v>Worked</x:v>
      </x:c>
      <x:c r="K1533" t="str">
        <x:v>Employee 103537; home branch Thurrock; assigned role Operative Driver | Deployment branch: Thurrock | Actual role: Operative Driver | Jobs: 402098 | Customers: Protech Network Solutions | Actual hours: 6.5; source records: 1</x:v>
      </x:c>
      <x:c r="L1533" t="str">
        <x:v>Include</x:v>
      </x:c>
      <x:c r="M1533"/>
      <x:c r="N1533"/>
    </x:row>
    <x:row r="1534">
      <x:c r="A1534" t="str">
        <x:v>M Medina (B)|2026-05-14</x:v>
      </x:c>
      <x:c r="B1534" s="888" t="n">
        <x:v>46156</x:v>
      </x:c>
      <x:c r="C1534" t="str">
        <x:v>M Medina (B)</x:v>
      </x:c>
      <x:c r="D1534" t="str">
        <x:v>Permanent</x:v>
      </x:c>
      <x:c r="E1534" t="str">
        <x:v>Thurrock</x:v>
      </x:c>
      <x:c r="F1534" t="str">
        <x:v>Operative Driver</x:v>
      </x:c>
      <x:c r="G1534" t="str">
        <x:v>401599</x:v>
      </x:c>
      <x:c r="H1534" t="str">
        <x:v>Bank of New York Mellon</x:v>
      </x:c>
      <x:c r="I1534" s="22" t="n">
        <x:v>7.5</x:v>
      </x:c>
      <x:c r="J1534" t="str">
        <x:v>Worked</x:v>
      </x:c>
      <x:c r="K1534" t="str">
        <x:v>Employee 103537; home branch Thurrock; assigned role Operative Driver | Deployment branch: Thurrock | Actual role: Operative Driver | Jobs: 401599 | Customers: Bank of New York Mellon | Actual hours: 7.5; source records: 1</x:v>
      </x:c>
      <x:c r="L1534" t="str">
        <x:v>Include</x:v>
      </x:c>
      <x:c r="M1534"/>
      <x:c r="N1534"/>
    </x:row>
    <x:row r="1535">
      <x:c r="A1535" t="str">
        <x:v>M Mynott (B)|2026-05-01</x:v>
      </x:c>
      <x:c r="B1535" s="888" t="n">
        <x:v>46143</x:v>
      </x:c>
      <x:c r="C1535" t="str">
        <x:v>M Mynott (B)</x:v>
      </x:c>
      <x:c r="D1535" t="str">
        <x:v>Permanent</x:v>
      </x:c>
      <x:c r="E1535" t="str">
        <x:v>Thurrock</x:v>
      </x:c>
      <x:c r="F1535" t="str">
        <x:v>Operative Skilled</x:v>
      </x:c>
      <x:c r="G1535" t="str">
        <x:v>400996</x:v>
      </x:c>
      <x:c r="H1535" t="str">
        <x:v>University of Hertfordshire</x:v>
      </x:c>
      <x:c r="I1535" s="22" t="n">
        <x:v>8</x:v>
      </x:c>
      <x:c r="J1535" t="str">
        <x:v>Worked</x:v>
      </x:c>
      <x:c r="K1535" t="str">
        <x:v>Employee 1681; home branch Thurrock; assigned role Operative Skilled | Deployment branch: Thurrock | Actual role: Operative Skilled | Jobs: 400996 | Customers: University of Hertfordshire | Actual hours: 8.0; source records: 1</x:v>
      </x:c>
      <x:c r="L1535" t="str">
        <x:v>Include</x:v>
      </x:c>
      <x:c r="M1535"/>
      <x:c r="N1535"/>
    </x:row>
    <x:row r="1536">
      <x:c r="A1536" t="str">
        <x:v>M Mynott (B)|2026-05-04</x:v>
      </x:c>
      <x:c r="B1536" s="888" t="n">
        <x:v>46146</x:v>
      </x:c>
      <x:c r="C1536" t="str">
        <x:v>M Mynott (B)</x:v>
      </x:c>
      <x:c r="D1536" t="str">
        <x:v>Permanent</x:v>
      </x:c>
      <x:c r="E1536" t="str">
        <x:v>Thurrock</x:v>
      </x:c>
      <x:c r="F1536" t="str">
        <x:v>Operative Skilled</x:v>
      </x:c>
      <x:c r="G1536"/>
      <x:c r="H1536"/>
      <x:c r="I1536" s="22" t="n">
        <x:v>0</x:v>
      </x:c>
      <x:c r="J1536" t="str">
        <x:v>Annual leave</x:v>
      </x:c>
      <x:c r="K1536" t="str">
        <x:v>Employee 1681; home branch Thurrock; assigned role Operative Skilled | Leave: Annual Leave (Hours) | Leave calendar basis: Variable-pattern period</x:v>
      </x:c>
      <x:c r="L1536" t="str">
        <x:v>Include</x:v>
      </x:c>
      <x:c r="M1536"/>
      <x:c r="N1536"/>
    </x:row>
    <x:row r="1537">
      <x:c r="A1537" t="str">
        <x:v>M Mynott (B)|2026-05-05</x:v>
      </x:c>
      <x:c r="B1537" s="888" t="n">
        <x:v>46147</x:v>
      </x:c>
      <x:c r="C1537" t="str">
        <x:v>M Mynott (B)</x:v>
      </x:c>
      <x:c r="D1537" t="str">
        <x:v>Permanent</x:v>
      </x:c>
      <x:c r="E1537" t="str">
        <x:v>Thurrock</x:v>
      </x:c>
      <x:c r="F1537" t="str">
        <x:v>Operative Skilled</x:v>
      </x:c>
      <x:c r="G1537"/>
      <x:c r="H1537"/>
      <x:c r="I1537" s="22" t="n">
        <x:v>0</x:v>
      </x:c>
      <x:c r="J1537" t="str">
        <x:v>Annual leave</x:v>
      </x:c>
      <x:c r="K1537" t="str">
        <x:v>Employee 1681; home branch Thurrock; assigned role Operative Skilled | Leave: Annual Leave (Hours) | Leave calendar basis: Variable-pattern period</x:v>
      </x:c>
      <x:c r="L1537" t="str">
        <x:v>Include</x:v>
      </x:c>
      <x:c r="M1537"/>
      <x:c r="N1537"/>
    </x:row>
    <x:row r="1538">
      <x:c r="A1538" t="str">
        <x:v>M Mynott (B)|2026-05-06</x:v>
      </x:c>
      <x:c r="B1538" s="888" t="n">
        <x:v>46148</x:v>
      </x:c>
      <x:c r="C1538" t="str">
        <x:v>M Mynott (B)</x:v>
      </x:c>
      <x:c r="D1538" t="str">
        <x:v>Permanent</x:v>
      </x:c>
      <x:c r="E1538" t="str">
        <x:v>Thurrock</x:v>
      </x:c>
      <x:c r="F1538" t="str">
        <x:v>Operative Skilled</x:v>
      </x:c>
      <x:c r="G1538" t="str">
        <x:v>402012</x:v>
      </x:c>
      <x:c r="H1538" t="str">
        <x:v>Protech Network Solutions</x:v>
      </x:c>
      <x:c r="I1538" s="22" t="n">
        <x:v>9</x:v>
      </x:c>
      <x:c r="J1538" t="str">
        <x:v>Worked</x:v>
      </x:c>
      <x:c r="K1538" t="str">
        <x:v>Employee 1681; home branch Thurrock; assigned role Operative Skilled | Deployment branch: Thurrock | Actual role: Operative Driver | Jobs: 402012 | Customers: Protech Network Solutions | Actual hours: 9.0; source records: 1</x:v>
      </x:c>
      <x:c r="L1538" t="str">
        <x:v>Include</x:v>
      </x:c>
      <x:c r="M1538"/>
      <x:c r="N1538"/>
    </x:row>
    <x:row r="1539">
      <x:c r="A1539" t="str">
        <x:v>M Mynott (B)|2026-05-07</x:v>
      </x:c>
      <x:c r="B1539" s="888" t="n">
        <x:v>46149</x:v>
      </x:c>
      <x:c r="C1539" t="str">
        <x:v>M Mynott (B)</x:v>
      </x:c>
      <x:c r="D1539" t="str">
        <x:v>Permanent</x:v>
      </x:c>
      <x:c r="E1539" t="str">
        <x:v>Thurrock</x:v>
      </x:c>
      <x:c r="F1539" t="str">
        <x:v>Operative Skilled</x:v>
      </x:c>
      <x:c r="G1539" t="str">
        <x:v>402012</x:v>
      </x:c>
      <x:c r="H1539" t="str">
        <x:v>Protech Network Solutions</x:v>
      </x:c>
      <x:c r="I1539" s="22" t="n">
        <x:v>7.5</x:v>
      </x:c>
      <x:c r="J1539" t="str">
        <x:v>Worked</x:v>
      </x:c>
      <x:c r="K1539" t="str">
        <x:v>Employee 1681; home branch Thurrock; assigned role Operative Skilled | Deployment branch: Thurrock | Actual role: Operative Driver | Jobs: 402012 | Customers: Protech Network Solutions | Actual hours: 7.5; source records: 1</x:v>
      </x:c>
      <x:c r="L1539" t="str">
        <x:v>Include</x:v>
      </x:c>
      <x:c r="M1539"/>
      <x:c r="N1539"/>
    </x:row>
    <x:row r="1540">
      <x:c r="A1540" t="str">
        <x:v>M Mynott (B)|2026-05-08</x:v>
      </x:c>
      <x:c r="B1540" s="888" t="n">
        <x:v>46150</x:v>
      </x:c>
      <x:c r="C1540" t="str">
        <x:v>M Mynott (B)</x:v>
      </x:c>
      <x:c r="D1540" t="str">
        <x:v>Permanent</x:v>
      </x:c>
      <x:c r="E1540" t="str">
        <x:v>Thurrock</x:v>
      </x:c>
      <x:c r="F1540" t="str">
        <x:v>Operative Skilled</x:v>
      </x:c>
      <x:c r="G1540" t="str">
        <x:v>402090</x:v>
      </x:c>
      <x:c r="H1540" t="str">
        <x:v>University of Hertfordshire</x:v>
      </x:c>
      <x:c r="I1540" s="22" t="n">
        <x:v>9.5</x:v>
      </x:c>
      <x:c r="J1540" t="str">
        <x:v>Worked</x:v>
      </x:c>
      <x:c r="K1540" t="str">
        <x:v>Employee 1681; home branch Thurrock; assigned role Operative Skilled | Deployment branch: Thurrock | Actual role: Operative Driver | Jobs: 402090 | Customers: University of Hertfordshire | Actual hours: 9.5; source records: 1</x:v>
      </x:c>
      <x:c r="L1540" t="str">
        <x:v>Include</x:v>
      </x:c>
      <x:c r="M1540"/>
      <x:c r="N1540"/>
    </x:row>
    <x:row r="1541">
      <x:c r="A1541" t="str">
        <x:v>M Mynott (B)|2026-05-11</x:v>
      </x:c>
      <x:c r="B1541" s="888" t="n">
        <x:v>46153</x:v>
      </x:c>
      <x:c r="C1541" t="str">
        <x:v>M Mynott (B)</x:v>
      </x:c>
      <x:c r="D1541" t="str">
        <x:v>Permanent</x:v>
      </x:c>
      <x:c r="E1541" t="str">
        <x:v>Thurrock</x:v>
      </x:c>
      <x:c r="F1541" t="str">
        <x:v>Operative Skilled</x:v>
      </x:c>
      <x:c r="G1541" t="str">
        <x:v>397246</x:v>
      </x:c>
      <x:c r="H1541" t="str">
        <x:v>Ministry of Defence</x:v>
      </x:c>
      <x:c r="I1541" s="22" t="n">
        <x:v>9</x:v>
      </x:c>
      <x:c r="J1541" t="str">
        <x:v>Worked</x:v>
      </x:c>
      <x:c r="K1541" t="str">
        <x:v>Employee 1681; home branch Thurrock; assigned role Operative Skilled | Deployment branch: Thurrock | Actual role: Operative Driver | Jobs: 397246 | Customers: Ministry of Defence | Actual hours: 9.0; source records: 1</x:v>
      </x:c>
      <x:c r="L1541" t="str">
        <x:v>Include</x:v>
      </x:c>
      <x:c r="M1541"/>
      <x:c r="N1541"/>
    </x:row>
    <x:row r="1542">
      <x:c r="A1542" t="str">
        <x:v>M Mynott (B)|2026-05-12</x:v>
      </x:c>
      <x:c r="B1542" s="888" t="n">
        <x:v>46154</x:v>
      </x:c>
      <x:c r="C1542" t="str">
        <x:v>M Mynott (B)</x:v>
      </x:c>
      <x:c r="D1542" t="str">
        <x:v>Permanent</x:v>
      </x:c>
      <x:c r="E1542" t="str">
        <x:v>Thurrock</x:v>
      </x:c>
      <x:c r="F1542" t="str">
        <x:v>Operative Skilled</x:v>
      </x:c>
      <x:c r="G1542" t="str">
        <x:v>397246</x:v>
      </x:c>
      <x:c r="H1542" t="str">
        <x:v>Ministry of Defence</x:v>
      </x:c>
      <x:c r="I1542" s="22" t="n">
        <x:v>9</x:v>
      </x:c>
      <x:c r="J1542" t="str">
        <x:v>Worked</x:v>
      </x:c>
      <x:c r="K1542" t="str">
        <x:v>Employee 1681; home branch Thurrock; assigned role Operative Skilled | Deployment branch: Thurrock | Actual role: Operative Driver | Jobs: 397246 | Customers: Ministry of Defence | Actual hours: 9.0; source records: 1</x:v>
      </x:c>
      <x:c r="L1542" t="str">
        <x:v>Include</x:v>
      </x:c>
      <x:c r="M1542"/>
      <x:c r="N1542"/>
    </x:row>
    <x:row r="1543">
      <x:c r="A1543" t="str">
        <x:v>M Mynott (B)|2026-05-14</x:v>
      </x:c>
      <x:c r="B1543" s="888" t="n">
        <x:v>46156</x:v>
      </x:c>
      <x:c r="C1543" t="str">
        <x:v>M Mynott (B)</x:v>
      </x:c>
      <x:c r="D1543" t="str">
        <x:v>Permanent</x:v>
      </x:c>
      <x:c r="E1543" t="str">
        <x:v>Thurrock</x:v>
      </x:c>
      <x:c r="F1543" t="str">
        <x:v>Operative Skilled</x:v>
      </x:c>
      <x:c r="G1543" t="str">
        <x:v>397246</x:v>
      </x:c>
      <x:c r="H1543" t="str">
        <x:v>Ministry of Defence</x:v>
      </x:c>
      <x:c r="I1543" s="22" t="n">
        <x:v>7.5</x:v>
      </x:c>
      <x:c r="J1543" t="str">
        <x:v>Worked</x:v>
      </x:c>
      <x:c r="K1543" t="str">
        <x:v>Employee 1681; home branch Thurrock; assigned role Operative Skilled | Deployment branch: Thurrock | Actual role: Operative Driver | Jobs: 397246 | Customers: Ministry of Defence | Actual hours: 7.5; source records: 1</x:v>
      </x:c>
      <x:c r="L1543" t="str">
        <x:v>Include</x:v>
      </x:c>
      <x:c r="M1543"/>
      <x:c r="N1543"/>
    </x:row>
    <x:row r="1544">
      <x:c r="A1544" t="str">
        <x:v>M Mynott (B)|2026-05-15</x:v>
      </x:c>
      <x:c r="B1544" s="888" t="n">
        <x:v>46157</x:v>
      </x:c>
      <x:c r="C1544" t="str">
        <x:v>M Mynott (B)</x:v>
      </x:c>
      <x:c r="D1544" t="str">
        <x:v>Permanent</x:v>
      </x:c>
      <x:c r="E1544" t="str">
        <x:v>Thurrock</x:v>
      </x:c>
      <x:c r="F1544" t="str">
        <x:v>Operative Skilled</x:v>
      </x:c>
      <x:c r="G1544" t="str">
        <x:v>397246</x:v>
      </x:c>
      <x:c r="H1544" t="str">
        <x:v>Ministry of Defence</x:v>
      </x:c>
      <x:c r="I1544" s="22" t="n">
        <x:v>8.5</x:v>
      </x:c>
      <x:c r="J1544" t="str">
        <x:v>Worked</x:v>
      </x:c>
      <x:c r="K1544" t="str">
        <x:v>Employee 1681; home branch Thurrock; assigned role Operative Skilled | Deployment branch: Thurrock | Actual role: Operative Driver | Jobs: 397246 | Customers: Ministry of Defence | Actual hours: 8.5; source records: 1</x:v>
      </x:c>
      <x:c r="L1544" t="str">
        <x:v>Include</x:v>
      </x:c>
      <x:c r="M1544"/>
      <x:c r="N1544"/>
    </x:row>
    <x:row r="1545">
      <x:c r="A1545" t="str">
        <x:v>M Mynott (B)|2026-05-18</x:v>
      </x:c>
      <x:c r="B1545" s="888" t="n">
        <x:v>46160</x:v>
      </x:c>
      <x:c r="C1545" t="str">
        <x:v>M Mynott (B)</x:v>
      </x:c>
      <x:c r="D1545" t="str">
        <x:v>Permanent</x:v>
      </x:c>
      <x:c r="E1545" t="str">
        <x:v>Thurrock</x:v>
      </x:c>
      <x:c r="F1545" t="str">
        <x:v>Operative Skilled</x:v>
      </x:c>
      <x:c r="G1545" t="str">
        <x:v>400263</x:v>
      </x:c>
      <x:c r="H1545" t="str">
        <x:v>Apple Europe Limited</x:v>
      </x:c>
      <x:c r="I1545" s="22" t="n">
        <x:v>10.5</x:v>
      </x:c>
      <x:c r="J1545" t="str">
        <x:v>Worked</x:v>
      </x:c>
      <x:c r="K1545" t="str">
        <x:v>Employee 1681; home branch Thurrock; assigned role Operative Skilled | Deployment branch: Thurrock | Actual role: Operative Porter | Jobs: 400263 | Customers: Apple Europe Limited | Actual hours: 10.5; source records: 1</x:v>
      </x:c>
      <x:c r="L1545" t="str">
        <x:v>Include</x:v>
      </x:c>
      <x:c r="M1545"/>
      <x:c r="N1545"/>
    </x:row>
    <x:row r="1546">
      <x:c r="A1546" t="str">
        <x:v>M Mynott (B)|2026-05-19</x:v>
      </x:c>
      <x:c r="B1546" s="888" t="n">
        <x:v>46161</x:v>
      </x:c>
      <x:c r="C1546" t="str">
        <x:v>M Mynott (B)</x:v>
      </x:c>
      <x:c r="D1546" t="str">
        <x:v>Permanent</x:v>
      </x:c>
      <x:c r="E1546" t="str">
        <x:v>Thurrock</x:v>
      </x:c>
      <x:c r="F1546" t="str">
        <x:v>Operative Skilled</x:v>
      </x:c>
      <x:c r="G1546" t="str">
        <x:v>400263</x:v>
      </x:c>
      <x:c r="H1546" t="str">
        <x:v>Apple Europe Limited</x:v>
      </x:c>
      <x:c r="I1546" s="22" t="n">
        <x:v>10.5</x:v>
      </x:c>
      <x:c r="J1546" t="str">
        <x:v>Worked</x:v>
      </x:c>
      <x:c r="K1546" t="str">
        <x:v>Employee 1681; home branch Thurrock; assigned role Operative Skilled | Deployment branch: Thurrock | Actual role: Operative Porter | Jobs: 400263 | Customers: Apple Europe Limited | Actual hours: 10.5; source records: 1</x:v>
      </x:c>
      <x:c r="L1546" t="str">
        <x:v>Include</x:v>
      </x:c>
      <x:c r="M1546"/>
      <x:c r="N1546"/>
    </x:row>
    <x:row r="1547">
      <x:c r="A1547" t="str">
        <x:v>M Mynott (B)|2026-05-20</x:v>
      </x:c>
      <x:c r="B1547" s="888" t="n">
        <x:v>46162</x:v>
      </x:c>
      <x:c r="C1547" t="str">
        <x:v>M Mynott (B)</x:v>
      </x:c>
      <x:c r="D1547" t="str">
        <x:v>Permanent</x:v>
      </x:c>
      <x:c r="E1547" t="str">
        <x:v>Thurrock</x:v>
      </x:c>
      <x:c r="F1547" t="str">
        <x:v>Operative Skilled</x:v>
      </x:c>
      <x:c r="G1547" t="str">
        <x:v>400263</x:v>
      </x:c>
      <x:c r="H1547" t="str">
        <x:v>Apple Europe Limited</x:v>
      </x:c>
      <x:c r="I1547" s="22" t="n">
        <x:v>10.5</x:v>
      </x:c>
      <x:c r="J1547" t="str">
        <x:v>Worked</x:v>
      </x:c>
      <x:c r="K1547" t="str">
        <x:v>Employee 1681; home branch Thurrock; assigned role Operative Skilled | Deployment branch: Thurrock | Actual role: Operative Porter | Jobs: 400263 | Customers: Apple Europe Limited | Actual hours: 10.5; source records: 1</x:v>
      </x:c>
      <x:c r="L1547" t="str">
        <x:v>Include</x:v>
      </x:c>
      <x:c r="M1547"/>
      <x:c r="N1547"/>
    </x:row>
    <x:row r="1548">
      <x:c r="A1548" t="str">
        <x:v>M Mynott (B)|2026-05-21</x:v>
      </x:c>
      <x:c r="B1548" s="888" t="n">
        <x:v>46163</x:v>
      </x:c>
      <x:c r="C1548" t="str">
        <x:v>M Mynott (B)</x:v>
      </x:c>
      <x:c r="D1548" t="str">
        <x:v>Permanent</x:v>
      </x:c>
      <x:c r="E1548" t="str">
        <x:v>Thurrock</x:v>
      </x:c>
      <x:c r="F1548" t="str">
        <x:v>Operative Skilled</x:v>
      </x:c>
      <x:c r="G1548" t="str">
        <x:v>400263</x:v>
      </x:c>
      <x:c r="H1548" t="str">
        <x:v>Apple Europe Limited</x:v>
      </x:c>
      <x:c r="I1548" s="22" t="n">
        <x:v>10.5</x:v>
      </x:c>
      <x:c r="J1548" t="str">
        <x:v>Worked</x:v>
      </x:c>
      <x:c r="K1548" t="str">
        <x:v>Employee 1681; home branch Thurrock; assigned role Operative Skilled | Deployment branch: Thurrock | Actual role: Operative Porter | Jobs: 400263 | Customers: Apple Europe Limited | Actual hours: 10.5; source records: 1</x:v>
      </x:c>
      <x:c r="L1548" t="str">
        <x:v>Include</x:v>
      </x:c>
      <x:c r="M1548"/>
      <x:c r="N1548"/>
    </x:row>
    <x:row r="1549">
      <x:c r="A1549" t="str">
        <x:v>M Mynott (B)|2026-05-22</x:v>
      </x:c>
      <x:c r="B1549" s="888" t="n">
        <x:v>46164</x:v>
      </x:c>
      <x:c r="C1549" t="str">
        <x:v>M Mynott (B)</x:v>
      </x:c>
      <x:c r="D1549" t="str">
        <x:v>Permanent</x:v>
      </x:c>
      <x:c r="E1549" t="str">
        <x:v>Thurrock</x:v>
      </x:c>
      <x:c r="F1549" t="str">
        <x:v>Operative Skilled</x:v>
      </x:c>
      <x:c r="G1549" t="str">
        <x:v>400263</x:v>
      </x:c>
      <x:c r="H1549" t="str">
        <x:v>Apple Europe Limited</x:v>
      </x:c>
      <x:c r="I1549" s="22" t="n">
        <x:v>10.5</x:v>
      </x:c>
      <x:c r="J1549" t="str">
        <x:v>Worked</x:v>
      </x:c>
      <x:c r="K1549" t="str">
        <x:v>Employee 1681; home branch Thurrock; assigned role Operative Skilled | Deployment branch: Thurrock | Actual role: Operative Porter | Jobs: 400263 | Customers: Apple Europe Limited | Actual hours: 10.5; source records: 1</x:v>
      </x:c>
      <x:c r="L1549" t="str">
        <x:v>Include</x:v>
      </x:c>
      <x:c r="M1549"/>
      <x:c r="N1549"/>
    </x:row>
    <x:row r="1550">
      <x:c r="A1550" t="str">
        <x:v>M Mynott (B)|2026-05-25</x:v>
      </x:c>
      <x:c r="B1550" s="888" t="n">
        <x:v>46167</x:v>
      </x:c>
      <x:c r="C1550" t="str">
        <x:v>M Mynott (B)</x:v>
      </x:c>
      <x:c r="D1550" t="str">
        <x:v>Permanent</x:v>
      </x:c>
      <x:c r="E1550" t="str">
        <x:v>Thurrock</x:v>
      </x:c>
      <x:c r="F1550" t="str">
        <x:v>Operative Skilled</x:v>
      </x:c>
      <x:c r="G1550"/>
      <x:c r="H1550"/>
      <x:c r="I1550" s="22" t="n">
        <x:v>0</x:v>
      </x:c>
      <x:c r="J1550" t="str">
        <x:v>Annual leave</x:v>
      </x:c>
      <x:c r="K1550" t="str">
        <x:v>Employee 1681; home branch Thurrock; assigned role Operative Skilled | Leave: Annual Leave (Hours) | Leave calendar basis: Variable-pattern period</x:v>
      </x:c>
      <x:c r="L1550" t="str">
        <x:v>Include</x:v>
      </x:c>
      <x:c r="M1550"/>
      <x:c r="N1550"/>
    </x:row>
    <x:row r="1551">
      <x:c r="A1551" t="str">
        <x:v>M Mynott (B)|2026-05-26</x:v>
      </x:c>
      <x:c r="B1551" s="888" t="n">
        <x:v>46168</x:v>
      </x:c>
      <x:c r="C1551" t="str">
        <x:v>M Mynott (B)</x:v>
      </x:c>
      <x:c r="D1551" t="str">
        <x:v>Permanent</x:v>
      </x:c>
      <x:c r="E1551" t="str">
        <x:v>Thurrock</x:v>
      </x:c>
      <x:c r="F1551" t="str">
        <x:v>Operative Skilled</x:v>
      </x:c>
      <x:c r="G1551"/>
      <x:c r="H1551"/>
      <x:c r="I1551" s="22" t="n">
        <x:v>0</x:v>
      </x:c>
      <x:c r="J1551" t="str">
        <x:v>Other leave — Discretionary Leave (Unpaid)</x:v>
      </x:c>
      <x:c r="K1551" t="str">
        <x:v>Employee 1681; home branch Thurrock; assigned role Operative Skilled | Leave: Discretionary Leave (Unpaid) | Leave calendar basis: Variable-pattern period</x:v>
      </x:c>
      <x:c r="L1551" t="str">
        <x:v>Include</x:v>
      </x:c>
      <x:c r="M1551"/>
      <x:c r="N1551"/>
    </x:row>
    <x:row r="1552">
      <x:c r="A1552" t="str">
        <x:v>M Mynott (B)|2026-05-27</x:v>
      </x:c>
      <x:c r="B1552" s="888" t="n">
        <x:v>46169</x:v>
      </x:c>
      <x:c r="C1552" t="str">
        <x:v>M Mynott (B)</x:v>
      </x:c>
      <x:c r="D1552" t="str">
        <x:v>Permanent</x:v>
      </x:c>
      <x:c r="E1552" t="str">
        <x:v>Thurrock</x:v>
      </x:c>
      <x:c r="F1552" t="str">
        <x:v>Operative Skilled</x:v>
      </x:c>
      <x:c r="G1552" t="str">
        <x:v>402098</x:v>
      </x:c>
      <x:c r="H1552" t="str">
        <x:v>Protech Network Solutions</x:v>
      </x:c>
      <x:c r="I1552" s="22" t="n">
        <x:v>7.5</x:v>
      </x:c>
      <x:c r="J1552" t="str">
        <x:v>Worked</x:v>
      </x:c>
      <x:c r="K1552" t="str">
        <x:v>Employee 1681; home branch Thurrock; assigned role Operative Skilled | Deployment branch: Thurrock | Actual role: Operative Driver | Jobs: 402098 | Customers: Protech Network Solutions | Actual hours: 7.5; source records: 1</x:v>
      </x:c>
      <x:c r="L1552" t="str">
        <x:v>Include</x:v>
      </x:c>
      <x:c r="M1552"/>
      <x:c r="N1552"/>
    </x:row>
    <x:row r="1553">
      <x:c r="A1553" t="str">
        <x:v>M Mynott (B)|2026-05-28</x:v>
      </x:c>
      <x:c r="B1553" s="888" t="n">
        <x:v>46170</x:v>
      </x:c>
      <x:c r="C1553" t="str">
        <x:v>M Mynott (B)</x:v>
      </x:c>
      <x:c r="D1553" t="str">
        <x:v>Permanent</x:v>
      </x:c>
      <x:c r="E1553" t="str">
        <x:v>Thurrock</x:v>
      </x:c>
      <x:c r="F1553" t="str">
        <x:v>Operative Skilled</x:v>
      </x:c>
      <x:c r="G1553" t="str">
        <x:v>402307</x:v>
      </x:c>
      <x:c r="H1553" t="str">
        <x:v>Noelia Chavez Peri/Ms Lucero</x:v>
      </x:c>
      <x:c r="I1553" s="22" t="n">
        <x:v>4</x:v>
      </x:c>
      <x:c r="J1553" t="str">
        <x:v>Worked</x:v>
      </x:c>
      <x:c r="K1553" t="str">
        <x:v>Employee 1681; home branch Thurrock; assigned role Operative Skilled | Deployment branch: Thurrock | Actual role: Operative Skilled | Jobs: 402307 | Customers: Noelia Chavez Peri/Ms Lucero | Actual hours: 4.0; source records: 1</x:v>
      </x:c>
      <x:c r="L1553" t="str">
        <x:v>Include</x:v>
      </x:c>
      <x:c r="M1553"/>
      <x:c r="N1553"/>
    </x:row>
    <x:row r="1554">
      <x:c r="A1554" t="str">
        <x:v>M Mynott (B)|2026-05-29</x:v>
      </x:c>
      <x:c r="B1554" s="888" t="n">
        <x:v>46171</x:v>
      </x:c>
      <x:c r="C1554" t="str">
        <x:v>M Mynott (B)</x:v>
      </x:c>
      <x:c r="D1554" t="str">
        <x:v>Permanent</x:v>
      </x:c>
      <x:c r="E1554" t="str">
        <x:v>Thurrock</x:v>
      </x:c>
      <x:c r="F1554" t="str">
        <x:v>Operative Skilled</x:v>
      </x:c>
      <x:c r="G1554" t="str">
        <x:v>402501</x:v>
      </x:c>
      <x:c r="H1554" t="str">
        <x:v>Dale/Renee</x:v>
      </x:c>
      <x:c r="I1554" s="22" t="n">
        <x:v>7</x:v>
      </x:c>
      <x:c r="J1554" t="str">
        <x:v>Worked</x:v>
      </x:c>
      <x:c r="K1554" t="str">
        <x:v>Employee 1681; home branch Thurrock; assigned role Operative Skilled | Deployment branch: Thurrock | Actual role: Operative Skilled | Jobs: 402501 | Customers: Dale/Renee | Actual hours: 7.0; source records: 1</x:v>
      </x:c>
      <x:c r="L1554" t="str">
        <x:v>Include</x:v>
      </x:c>
      <x:c r="M1554"/>
      <x:c r="N1554"/>
    </x:row>
    <x:row r="1555">
      <x:c r="A1555" t="str">
        <x:v>M Palmer (B)|2026-05-01</x:v>
      </x:c>
      <x:c r="B1555" s="888" t="n">
        <x:v>46143</x:v>
      </x:c>
      <x:c r="C1555" t="str">
        <x:v>M Palmer (B)</x:v>
      </x:c>
      <x:c r="D1555" t="str">
        <x:v>Permanent</x:v>
      </x:c>
      <x:c r="E1555" t="str">
        <x:v>Thurrock</x:v>
      </x:c>
      <x:c r="F1555" t="str">
        <x:v>Operative Skilled</x:v>
      </x:c>
      <x:c r="G1555" t="str">
        <x:v>400315</x:v>
      </x:c>
      <x:c r="H1555" t="str">
        <x:v>Accenture UK Ltd</x:v>
      </x:c>
      <x:c r="I1555" s="22" t="n">
        <x:v>10.5</x:v>
      </x:c>
      <x:c r="J1555" t="str">
        <x:v>Worked</x:v>
      </x:c>
      <x:c r="K1555" t="str">
        <x:v>Employee 2242; home branch Thurrock; assigned role Operative Skilled | Deployment branch: Thurrock | Actual role: Operative Skilled | Jobs: 400315 | Customers: Accenture UK Ltd | Actual hours: 10.5; source records: 1</x:v>
      </x:c>
      <x:c r="L1555" t="str">
        <x:v>Include</x:v>
      </x:c>
      <x:c r="M1555"/>
      <x:c r="N1555"/>
    </x:row>
    <x:row r="1556">
      <x:c r="A1556" t="str">
        <x:v>M Palmer (B)|2026-05-05</x:v>
      </x:c>
      <x:c r="B1556" s="888" t="n">
        <x:v>46147</x:v>
      </x:c>
      <x:c r="C1556" t="str">
        <x:v>M Palmer (B)</x:v>
      </x:c>
      <x:c r="D1556" t="str">
        <x:v>Permanent</x:v>
      </x:c>
      <x:c r="E1556" t="str">
        <x:v>Thurrock</x:v>
      </x:c>
      <x:c r="F1556" t="str">
        <x:v>Operative Skilled</x:v>
      </x:c>
      <x:c r="G1556" t="str">
        <x:v>400315</x:v>
      </x:c>
      <x:c r="H1556" t="str">
        <x:v>Accenture UK Ltd</x:v>
      </x:c>
      <x:c r="I1556" s="22" t="n">
        <x:v>10.5</x:v>
      </x:c>
      <x:c r="J1556" t="str">
        <x:v>Worked</x:v>
      </x:c>
      <x:c r="K1556" t="str">
        <x:v>Employee 2242; home branch Thurrock; assigned role Operative Skilled | Deployment branch: Thurrock | Actual role: Operative Skilled | Jobs: 400315 | Customers: Accenture UK Ltd | Actual hours: 10.5; source records: 1</x:v>
      </x:c>
      <x:c r="L1556" t="str">
        <x:v>Include</x:v>
      </x:c>
      <x:c r="M1556"/>
      <x:c r="N1556"/>
    </x:row>
    <x:row r="1557">
      <x:c r="A1557" t="str">
        <x:v>M Palmer (B)|2026-05-06</x:v>
      </x:c>
      <x:c r="B1557" s="888" t="n">
        <x:v>46148</x:v>
      </x:c>
      <x:c r="C1557" t="str">
        <x:v>M Palmer (B)</x:v>
      </x:c>
      <x:c r="D1557" t="str">
        <x:v>Permanent</x:v>
      </x:c>
      <x:c r="E1557" t="str">
        <x:v>Thurrock</x:v>
      </x:c>
      <x:c r="F1557" t="str">
        <x:v>Operative Skilled</x:v>
      </x:c>
      <x:c r="G1557" t="str">
        <x:v>400315</x:v>
      </x:c>
      <x:c r="H1557" t="str">
        <x:v>Accenture UK Ltd</x:v>
      </x:c>
      <x:c r="I1557" s="22" t="n">
        <x:v>10.5</x:v>
      </x:c>
      <x:c r="J1557" t="str">
        <x:v>Worked</x:v>
      </x:c>
      <x:c r="K1557" t="str">
        <x:v>Employee 2242; home branch Thurrock; assigned role Operative Skilled | Deployment branch: Thurrock | Actual role: Operative Skilled | Jobs: 400315 | Customers: Accenture UK Ltd | Actual hours: 10.5; source records: 1</x:v>
      </x:c>
      <x:c r="L1557" t="str">
        <x:v>Include</x:v>
      </x:c>
      <x:c r="M1557"/>
      <x:c r="N1557"/>
    </x:row>
    <x:row r="1558">
      <x:c r="A1558" t="str">
        <x:v>M Palmer (B)|2026-05-07</x:v>
      </x:c>
      <x:c r="B1558" s="888" t="n">
        <x:v>46149</x:v>
      </x:c>
      <x:c r="C1558" t="str">
        <x:v>M Palmer (B)</x:v>
      </x:c>
      <x:c r="D1558" t="str">
        <x:v>Permanent</x:v>
      </x:c>
      <x:c r="E1558" t="str">
        <x:v>Thurrock</x:v>
      </x:c>
      <x:c r="F1558" t="str">
        <x:v>Operative Skilled</x:v>
      </x:c>
      <x:c r="G1558" t="str">
        <x:v>400315</x:v>
      </x:c>
      <x:c r="H1558" t="str">
        <x:v>Accenture UK Ltd</x:v>
      </x:c>
      <x:c r="I1558" s="22" t="n">
        <x:v>10.5</x:v>
      </x:c>
      <x:c r="J1558" t="str">
        <x:v>Worked</x:v>
      </x:c>
      <x:c r="K1558" t="str">
        <x:v>Employee 2242; home branch Thurrock; assigned role Operative Skilled | Deployment branch: Thurrock | Actual role: Operative Skilled | Jobs: 400315 | Customers: Accenture UK Ltd | Actual hours: 10.5; source records: 1</x:v>
      </x:c>
      <x:c r="L1558" t="str">
        <x:v>Include</x:v>
      </x:c>
      <x:c r="M1558"/>
      <x:c r="N1558"/>
    </x:row>
    <x:row r="1559">
      <x:c r="A1559" t="str">
        <x:v>M Palmer (B)|2026-05-08</x:v>
      </x:c>
      <x:c r="B1559" s="888" t="n">
        <x:v>46150</x:v>
      </x:c>
      <x:c r="C1559" t="str">
        <x:v>M Palmer (B)</x:v>
      </x:c>
      <x:c r="D1559" t="str">
        <x:v>Permanent</x:v>
      </x:c>
      <x:c r="E1559" t="str">
        <x:v>Thurrock</x:v>
      </x:c>
      <x:c r="F1559" t="str">
        <x:v>Operative Skilled</x:v>
      </x:c>
      <x:c r="G1559" t="str">
        <x:v>400315</x:v>
      </x:c>
      <x:c r="H1559" t="str">
        <x:v>Accenture UK Ltd</x:v>
      </x:c>
      <x:c r="I1559" s="22" t="n">
        <x:v>10.5</x:v>
      </x:c>
      <x:c r="J1559" t="str">
        <x:v>Worked</x:v>
      </x:c>
      <x:c r="K1559" t="str">
        <x:v>Employee 2242; home branch Thurrock; assigned role Operative Skilled | Deployment branch: Thurrock | Actual role: Operative Skilled | Jobs: 400315 | Customers: Accenture UK Ltd | Actual hours: 10.5; source records: 1</x:v>
      </x:c>
      <x:c r="L1559" t="str">
        <x:v>Include</x:v>
      </x:c>
      <x:c r="M1559"/>
      <x:c r="N1559"/>
    </x:row>
    <x:row r="1560">
      <x:c r="A1560" t="str">
        <x:v>M Palmer (B)|2026-05-11</x:v>
      </x:c>
      <x:c r="B1560" s="888" t="n">
        <x:v>46153</x:v>
      </x:c>
      <x:c r="C1560" t="str">
        <x:v>M Palmer (B)</x:v>
      </x:c>
      <x:c r="D1560" t="str">
        <x:v>Permanent</x:v>
      </x:c>
      <x:c r="E1560" t="str">
        <x:v>Thurrock</x:v>
      </x:c>
      <x:c r="F1560" t="str">
        <x:v>Operative Skilled</x:v>
      </x:c>
      <x:c r="G1560" t="str">
        <x:v>400315</x:v>
      </x:c>
      <x:c r="H1560" t="str">
        <x:v>Accenture UK Ltd</x:v>
      </x:c>
      <x:c r="I1560" s="22" t="n">
        <x:v>10.5</x:v>
      </x:c>
      <x:c r="J1560" t="str">
        <x:v>Worked</x:v>
      </x:c>
      <x:c r="K1560" t="str">
        <x:v>Employee 2242; home branch Thurrock; assigned role Operative Skilled | Deployment branch: Thurrock | Actual role: Operative Skilled | Jobs: 400315 | Customers: Accenture UK Ltd | Actual hours: 10.5; source records: 1</x:v>
      </x:c>
      <x:c r="L1560" t="str">
        <x:v>Include</x:v>
      </x:c>
      <x:c r="M1560"/>
      <x:c r="N1560"/>
    </x:row>
    <x:row r="1561">
      <x:c r="A1561" t="str">
        <x:v>M Palmer (B)|2026-05-12</x:v>
      </x:c>
      <x:c r="B1561" s="888" t="n">
        <x:v>46154</x:v>
      </x:c>
      <x:c r="C1561" t="str">
        <x:v>M Palmer (B)</x:v>
      </x:c>
      <x:c r="D1561" t="str">
        <x:v>Permanent</x:v>
      </x:c>
      <x:c r="E1561" t="str">
        <x:v>Thurrock</x:v>
      </x:c>
      <x:c r="F1561" t="str">
        <x:v>Operative Skilled</x:v>
      </x:c>
      <x:c r="G1561" t="str">
        <x:v>400315</x:v>
      </x:c>
      <x:c r="H1561" t="str">
        <x:v>Accenture UK Ltd</x:v>
      </x:c>
      <x:c r="I1561" s="22" t="n">
        <x:v>10.5</x:v>
      </x:c>
      <x:c r="J1561" t="str">
        <x:v>Worked</x:v>
      </x:c>
      <x:c r="K1561" t="str">
        <x:v>Employee 2242; home branch Thurrock; assigned role Operative Skilled | Deployment branch: Thurrock | Actual role: Operative Skilled | Jobs: 400315 | Customers: Accenture UK Ltd | Actual hours: 10.5; source records: 1</x:v>
      </x:c>
      <x:c r="L1561" t="str">
        <x:v>Include</x:v>
      </x:c>
      <x:c r="M1561"/>
      <x:c r="N1561"/>
    </x:row>
    <x:row r="1562">
      <x:c r="A1562" t="str">
        <x:v>M Palmer (B)|2026-05-13</x:v>
      </x:c>
      <x:c r="B1562" s="888" t="n">
        <x:v>46155</x:v>
      </x:c>
      <x:c r="C1562" t="str">
        <x:v>M Palmer (B)</x:v>
      </x:c>
      <x:c r="D1562" t="str">
        <x:v>Permanent</x:v>
      </x:c>
      <x:c r="E1562" t="str">
        <x:v>Thurrock</x:v>
      </x:c>
      <x:c r="F1562" t="str">
        <x:v>Operative Skilled</x:v>
      </x:c>
      <x:c r="G1562" t="str">
        <x:v>400315</x:v>
      </x:c>
      <x:c r="H1562" t="str">
        <x:v>Accenture UK Ltd</x:v>
      </x:c>
      <x:c r="I1562" s="22" t="n">
        <x:v>10.5</x:v>
      </x:c>
      <x:c r="J1562" t="str">
        <x:v>Worked</x:v>
      </x:c>
      <x:c r="K1562" t="str">
        <x:v>Employee 2242; home branch Thurrock; assigned role Operative Skilled | Deployment branch: Thurrock | Actual role: Operative Skilled | Jobs: 400315 | Customers: Accenture UK Ltd | Actual hours: 10.5; source records: 1</x:v>
      </x:c>
      <x:c r="L1562" t="str">
        <x:v>Include</x:v>
      </x:c>
      <x:c r="M1562"/>
      <x:c r="N1562"/>
    </x:row>
    <x:row r="1563">
      <x:c r="A1563" t="str">
        <x:v>M Palmer (B)|2026-05-14</x:v>
      </x:c>
      <x:c r="B1563" s="888" t="n">
        <x:v>46156</x:v>
      </x:c>
      <x:c r="C1563" t="str">
        <x:v>M Palmer (B)</x:v>
      </x:c>
      <x:c r="D1563" t="str">
        <x:v>Permanent</x:v>
      </x:c>
      <x:c r="E1563" t="str">
        <x:v>Thurrock</x:v>
      </x:c>
      <x:c r="F1563" t="str">
        <x:v>Operative Skilled</x:v>
      </x:c>
      <x:c r="G1563" t="str">
        <x:v>400315</x:v>
      </x:c>
      <x:c r="H1563" t="str">
        <x:v>Accenture UK Ltd</x:v>
      </x:c>
      <x:c r="I1563" s="22" t="n">
        <x:v>10.5</x:v>
      </x:c>
      <x:c r="J1563" t="str">
        <x:v>Worked</x:v>
      </x:c>
      <x:c r="K1563" t="str">
        <x:v>Employee 2242; home branch Thurrock; assigned role Operative Skilled | Deployment branch: Thurrock | Actual role: Operative Skilled | Jobs: 400315 | Customers: Accenture UK Ltd | Actual hours: 10.5; source records: 1</x:v>
      </x:c>
      <x:c r="L1563" t="str">
        <x:v>Include</x:v>
      </x:c>
      <x:c r="M1563"/>
      <x:c r="N1563"/>
    </x:row>
    <x:row r="1564">
      <x:c r="A1564" t="str">
        <x:v>M Palmer (B)|2026-05-15</x:v>
      </x:c>
      <x:c r="B1564" s="888" t="n">
        <x:v>46157</x:v>
      </x:c>
      <x:c r="C1564" t="str">
        <x:v>M Palmer (B)</x:v>
      </x:c>
      <x:c r="D1564" t="str">
        <x:v>Permanent</x:v>
      </x:c>
      <x:c r="E1564" t="str">
        <x:v>Thurrock</x:v>
      </x:c>
      <x:c r="F1564" t="str">
        <x:v>Operative Skilled</x:v>
      </x:c>
      <x:c r="G1564" t="str">
        <x:v>400315</x:v>
      </x:c>
      <x:c r="H1564" t="str">
        <x:v>Accenture UK Ltd</x:v>
      </x:c>
      <x:c r="I1564" s="22" t="n">
        <x:v>10.5</x:v>
      </x:c>
      <x:c r="J1564" t="str">
        <x:v>Worked</x:v>
      </x:c>
      <x:c r="K1564" t="str">
        <x:v>Employee 2242; home branch Thurrock; assigned role Operative Skilled | Deployment branch: Thurrock | Actual role: Operative Skilled | Jobs: 400315 | Customers: Accenture UK Ltd | Actual hours: 10.5; source records: 1</x:v>
      </x:c>
      <x:c r="L1564" t="str">
        <x:v>Include</x:v>
      </x:c>
      <x:c r="M1564"/>
      <x:c r="N1564"/>
    </x:row>
    <x:row r="1565">
      <x:c r="A1565" t="str">
        <x:v>M Palmer (B)|2026-05-18</x:v>
      </x:c>
      <x:c r="B1565" s="888" t="n">
        <x:v>46160</x:v>
      </x:c>
      <x:c r="C1565" t="str">
        <x:v>M Palmer (B)</x:v>
      </x:c>
      <x:c r="D1565" t="str">
        <x:v>Permanent</x:v>
      </x:c>
      <x:c r="E1565" t="str">
        <x:v>Thurrock</x:v>
      </x:c>
      <x:c r="F1565" t="str">
        <x:v>Operative Skilled</x:v>
      </x:c>
      <x:c r="G1565" t="str">
        <x:v>400315, 401472</x:v>
      </x:c>
      <x:c r="H1565" t="str">
        <x:v>Accenture UK Ltd; CRUK Horizons</x:v>
      </x:c>
      <x:c r="I1565" s="22" t="n">
        <x:v>20</x:v>
      </x:c>
      <x:c r="J1565" t="str">
        <x:v>Worked — 2 records</x:v>
      </x:c>
      <x:c r="K1565" t="str">
        <x:v>Employee 2242; home branch Thurrock; assigned role Operative Skilled | Deployment branch: Cambridge, Thurrock | Actual role: Operative Skilled | Jobs: 400315, 401472 | Customers: Accenture UK Ltd; CRUK Horizons | Actual hours: 20.0; source records: 2</x:v>
      </x:c>
      <x:c r="L1565" t="str">
        <x:v>Include</x:v>
      </x:c>
      <x:c r="M1565"/>
      <x:c r="N1565"/>
    </x:row>
    <x:row r="1566">
      <x:c r="A1566" t="str">
        <x:v>M Palmer (B)|2026-05-19</x:v>
      </x:c>
      <x:c r="B1566" s="888" t="n">
        <x:v>46161</x:v>
      </x:c>
      <x:c r="C1566" t="str">
        <x:v>M Palmer (B)</x:v>
      </x:c>
      <x:c r="D1566" t="str">
        <x:v>Permanent</x:v>
      </x:c>
      <x:c r="E1566" t="str">
        <x:v>Thurrock</x:v>
      </x:c>
      <x:c r="F1566" t="str">
        <x:v>Operative Skilled</x:v>
      </x:c>
      <x:c r="G1566" t="str">
        <x:v>400315</x:v>
      </x:c>
      <x:c r="H1566" t="str">
        <x:v>Accenture UK Ltd</x:v>
      </x:c>
      <x:c r="I1566" s="22" t="n">
        <x:v>10.5</x:v>
      </x:c>
      <x:c r="J1566" t="str">
        <x:v>Worked</x:v>
      </x:c>
      <x:c r="K1566" t="str">
        <x:v>Employee 2242; home branch Thurrock; assigned role Operative Skilled | Deployment branch: Thurrock | Actual role: Operative Skilled | Jobs: 400315 | Customers: Accenture UK Ltd | Actual hours: 10.5; source records: 1</x:v>
      </x:c>
      <x:c r="L1566" t="str">
        <x:v>Include</x:v>
      </x:c>
      <x:c r="M1566"/>
      <x:c r="N1566"/>
    </x:row>
    <x:row r="1567">
      <x:c r="A1567" t="str">
        <x:v>M Palmer (B)|2026-05-20</x:v>
      </x:c>
      <x:c r="B1567" s="888" t="n">
        <x:v>46162</x:v>
      </x:c>
      <x:c r="C1567" t="str">
        <x:v>M Palmer (B)</x:v>
      </x:c>
      <x:c r="D1567" t="str">
        <x:v>Permanent</x:v>
      </x:c>
      <x:c r="E1567" t="str">
        <x:v>Thurrock</x:v>
      </x:c>
      <x:c r="F1567" t="str">
        <x:v>Operative Skilled</x:v>
      </x:c>
      <x:c r="G1567" t="str">
        <x:v>400315</x:v>
      </x:c>
      <x:c r="H1567" t="str">
        <x:v>Accenture UK Ltd</x:v>
      </x:c>
      <x:c r="I1567" s="22" t="n">
        <x:v>10.5</x:v>
      </x:c>
      <x:c r="J1567" t="str">
        <x:v>Worked</x:v>
      </x:c>
      <x:c r="K1567" t="str">
        <x:v>Employee 2242; home branch Thurrock; assigned role Operative Skilled | Deployment branch: Thurrock | Actual role: Operative Skilled | Jobs: 400315 | Customers: Accenture UK Ltd | Actual hours: 10.5; source records: 1</x:v>
      </x:c>
      <x:c r="L1567" t="str">
        <x:v>Include</x:v>
      </x:c>
      <x:c r="M1567"/>
      <x:c r="N1567"/>
    </x:row>
    <x:row r="1568">
      <x:c r="A1568" t="str">
        <x:v>M Palmer (B)|2026-05-21</x:v>
      </x:c>
      <x:c r="B1568" s="888" t="n">
        <x:v>46163</x:v>
      </x:c>
      <x:c r="C1568" t="str">
        <x:v>M Palmer (B)</x:v>
      </x:c>
      <x:c r="D1568" t="str">
        <x:v>Permanent</x:v>
      </x:c>
      <x:c r="E1568" t="str">
        <x:v>Thurrock</x:v>
      </x:c>
      <x:c r="F1568" t="str">
        <x:v>Operative Skilled</x:v>
      </x:c>
      <x:c r="G1568" t="str">
        <x:v>400315</x:v>
      </x:c>
      <x:c r="H1568" t="str">
        <x:v>Accenture UK Ltd</x:v>
      </x:c>
      <x:c r="I1568" s="22" t="n">
        <x:v>10.5</x:v>
      </x:c>
      <x:c r="J1568" t="str">
        <x:v>Worked</x:v>
      </x:c>
      <x:c r="K1568" t="str">
        <x:v>Employee 2242; home branch Thurrock; assigned role Operative Skilled | Deployment branch: Thurrock | Actual role: Operative Skilled | Jobs: 400315 | Customers: Accenture UK Ltd | Actual hours: 10.5; source records: 1</x:v>
      </x:c>
      <x:c r="L1568" t="str">
        <x:v>Include</x:v>
      </x:c>
      <x:c r="M1568"/>
      <x:c r="N1568"/>
    </x:row>
    <x:row r="1569">
      <x:c r="A1569" t="str">
        <x:v>M Palmer (B)|2026-05-22</x:v>
      </x:c>
      <x:c r="B1569" s="888" t="n">
        <x:v>46164</x:v>
      </x:c>
      <x:c r="C1569" t="str">
        <x:v>M Palmer (B)</x:v>
      </x:c>
      <x:c r="D1569" t="str">
        <x:v>Permanent</x:v>
      </x:c>
      <x:c r="E1569" t="str">
        <x:v>Thurrock</x:v>
      </x:c>
      <x:c r="F1569" t="str">
        <x:v>Operative Skilled</x:v>
      </x:c>
      <x:c r="G1569"/>
      <x:c r="H1569"/>
      <x:c r="I1569" s="22" t="n">
        <x:v>0</x:v>
      </x:c>
      <x:c r="J1569" t="str">
        <x:v>Annual leave</x:v>
      </x:c>
      <x:c r="K1569" t="str">
        <x:v>Employee 2242; home branch Thurrock; assigned role Operative Skilled | Leave: Annual Leave (Days) | Leave calendar basis: Fixed schedule</x:v>
      </x:c>
      <x:c r="L1569" t="str">
        <x:v>Include</x:v>
      </x:c>
      <x:c r="M1569"/>
      <x:c r="N1569"/>
    </x:row>
    <x:row r="1570">
      <x:c r="A1570" t="str">
        <x:v>M Palmer (B)|2026-05-26</x:v>
      </x:c>
      <x:c r="B1570" s="888" t="n">
        <x:v>46168</x:v>
      </x:c>
      <x:c r="C1570" t="str">
        <x:v>M Palmer (B)</x:v>
      </x:c>
      <x:c r="D1570" t="str">
        <x:v>Permanent</x:v>
      </x:c>
      <x:c r="E1570" t="str">
        <x:v>Thurrock</x:v>
      </x:c>
      <x:c r="F1570" t="str">
        <x:v>Operative Skilled</x:v>
      </x:c>
      <x:c r="G1570" t="str">
        <x:v>400315</x:v>
      </x:c>
      <x:c r="H1570" t="str">
        <x:v>Accenture UK Ltd</x:v>
      </x:c>
      <x:c r="I1570" s="22" t="n">
        <x:v>10.5</x:v>
      </x:c>
      <x:c r="J1570" t="str">
        <x:v>Worked</x:v>
      </x:c>
      <x:c r="K1570" t="str">
        <x:v>Employee 2242; home branch Thurrock; assigned role Operative Skilled | Deployment branch: Thurrock | Actual role: Operative Skilled | Jobs: 400315 | Customers: Accenture UK Ltd | Actual hours: 10.5; source records: 1</x:v>
      </x:c>
      <x:c r="L1570" t="str">
        <x:v>Include</x:v>
      </x:c>
      <x:c r="M1570"/>
      <x:c r="N1570"/>
    </x:row>
    <x:row r="1571">
      <x:c r="A1571" t="str">
        <x:v>M Palmer (B)|2026-05-27</x:v>
      </x:c>
      <x:c r="B1571" s="888" t="n">
        <x:v>46169</x:v>
      </x:c>
      <x:c r="C1571" t="str">
        <x:v>M Palmer (B)</x:v>
      </x:c>
      <x:c r="D1571" t="str">
        <x:v>Permanent</x:v>
      </x:c>
      <x:c r="E1571" t="str">
        <x:v>Thurrock</x:v>
      </x:c>
      <x:c r="F1571" t="str">
        <x:v>Operative Skilled</x:v>
      </x:c>
      <x:c r="G1571" t="str">
        <x:v>400315</x:v>
      </x:c>
      <x:c r="H1571" t="str">
        <x:v>Accenture UK Ltd</x:v>
      </x:c>
      <x:c r="I1571" s="22" t="n">
        <x:v>10.5</x:v>
      </x:c>
      <x:c r="J1571" t="str">
        <x:v>Worked</x:v>
      </x:c>
      <x:c r="K1571" t="str">
        <x:v>Employee 2242; home branch Thurrock; assigned role Operative Skilled | Deployment branch: Thurrock | Actual role: Operative Skilled | Jobs: 400315 | Customers: Accenture UK Ltd | Actual hours: 10.5; source records: 1</x:v>
      </x:c>
      <x:c r="L1571" t="str">
        <x:v>Include</x:v>
      </x:c>
      <x:c r="M1571"/>
      <x:c r="N1571"/>
    </x:row>
    <x:row r="1572">
      <x:c r="A1572" t="str">
        <x:v>M Palmer (B)|2026-05-28</x:v>
      </x:c>
      <x:c r="B1572" s="888" t="n">
        <x:v>46170</x:v>
      </x:c>
      <x:c r="C1572" t="str">
        <x:v>M Palmer (B)</x:v>
      </x:c>
      <x:c r="D1572" t="str">
        <x:v>Permanent</x:v>
      </x:c>
      <x:c r="E1572" t="str">
        <x:v>Thurrock</x:v>
      </x:c>
      <x:c r="F1572" t="str">
        <x:v>Operative Skilled</x:v>
      </x:c>
      <x:c r="G1572" t="str">
        <x:v>400315</x:v>
      </x:c>
      <x:c r="H1572" t="str">
        <x:v>Accenture UK Ltd</x:v>
      </x:c>
      <x:c r="I1572" s="22" t="n">
        <x:v>10.5</x:v>
      </x:c>
      <x:c r="J1572" t="str">
        <x:v>Worked</x:v>
      </x:c>
      <x:c r="K1572" t="str">
        <x:v>Employee 2242; home branch Thurrock; assigned role Operative Skilled | Deployment branch: Thurrock | Actual role: Operative Skilled | Jobs: 400315 | Customers: Accenture UK Ltd | Actual hours: 10.5; source records: 1</x:v>
      </x:c>
      <x:c r="L1572" t="str">
        <x:v>Include</x:v>
      </x:c>
      <x:c r="M1572"/>
      <x:c r="N1572"/>
    </x:row>
    <x:row r="1573">
      <x:c r="A1573" t="str">
        <x:v>M Palmer (B)|2026-05-29</x:v>
      </x:c>
      <x:c r="B1573" s="888" t="n">
        <x:v>46171</x:v>
      </x:c>
      <x:c r="C1573" t="str">
        <x:v>M Palmer (B)</x:v>
      </x:c>
      <x:c r="D1573" t="str">
        <x:v>Permanent</x:v>
      </x:c>
      <x:c r="E1573" t="str">
        <x:v>Thurrock</x:v>
      </x:c>
      <x:c r="F1573" t="str">
        <x:v>Operative Skilled</x:v>
      </x:c>
      <x:c r="G1573" t="str">
        <x:v>400315</x:v>
      </x:c>
      <x:c r="H1573" t="str">
        <x:v>Accenture UK Ltd</x:v>
      </x:c>
      <x:c r="I1573" s="22" t="n">
        <x:v>10.5</x:v>
      </x:c>
      <x:c r="J1573" t="str">
        <x:v>Worked</x:v>
      </x:c>
      <x:c r="K1573" t="str">
        <x:v>Employee 2242; home branch Thurrock; assigned role Operative Skilled | Deployment branch: Thurrock | Actual role: Operative Skilled | Jobs: 400315 | Customers: Accenture UK Ltd | Actual hours: 10.5; source records: 1</x:v>
      </x:c>
      <x:c r="L1573" t="str">
        <x:v>Include</x:v>
      </x:c>
      <x:c r="M1573"/>
      <x:c r="N1573"/>
    </x:row>
    <x:row r="1574">
      <x:c r="A1574" t="str">
        <x:v>M Parker|2026-05-01</x:v>
      </x:c>
      <x:c r="B1574" s="888" t="n">
        <x:v>46143</x:v>
      </x:c>
      <x:c r="C1574" t="str">
        <x:v>M Parker</x:v>
      </x:c>
      <x:c r="D1574" t="str">
        <x:v>Permanent</x:v>
      </x:c>
      <x:c r="E1574" t="str">
        <x:v>Thurrock</x:v>
      </x:c>
      <x:c r="F1574" t="str">
        <x:v>Operative Skilled</x:v>
      </x:c>
      <x:c r="G1574" t="str">
        <x:v>401531</x:v>
      </x:c>
      <x:c r="H1574" t="str">
        <x:v>Broad Reach Investment Management LLP</x:v>
      </x:c>
      <x:c r="I1574" s="22" t="n">
        <x:v>6.5</x:v>
      </x:c>
      <x:c r="J1574" t="str">
        <x:v>Worked</x:v>
      </x:c>
      <x:c r="K1574" t="str">
        <x:v>Employee 103193; home branch Thurrock; assigned role Operative Skilled | Deployment branch: Thurrock | Actual role: Operative Porter | Jobs: 401531 | Customers: Broad Reach Investment Management LLP | Actual hours: 6.5; source records: 1</x:v>
      </x:c>
      <x:c r="L1574" t="str">
        <x:v>Include</x:v>
      </x:c>
      <x:c r="M1574"/>
      <x:c r="N1574"/>
    </x:row>
    <x:row r="1575">
      <x:c r="A1575" t="str">
        <x:v>M Parker|2026-05-04</x:v>
      </x:c>
      <x:c r="B1575" s="888" t="n">
        <x:v>46146</x:v>
      </x:c>
      <x:c r="C1575" t="str">
        <x:v>M Parker</x:v>
      </x:c>
      <x:c r="D1575" t="str">
        <x:v>Permanent</x:v>
      </x:c>
      <x:c r="E1575" t="str">
        <x:v>Thurrock</x:v>
      </x:c>
      <x:c r="F1575" t="str">
        <x:v>Operative Skilled</x:v>
      </x:c>
      <x:c r="G1575"/>
      <x:c r="H1575"/>
      <x:c r="I1575" s="22" t="n">
        <x:v>0</x:v>
      </x:c>
      <x:c r="J1575" t="str">
        <x:v>Annual leave</x:v>
      </x:c>
      <x:c r="K1575" t="str">
        <x:v>Employee 103193; home branch Thurrock; assigned role Operative Skilled | Leave: Annual Leave (Hours) | Leave calendar basis: Variable-pattern period</x:v>
      </x:c>
      <x:c r="L1575" t="str">
        <x:v>Include</x:v>
      </x:c>
      <x:c r="M1575"/>
      <x:c r="N1575"/>
    </x:row>
    <x:row r="1576">
      <x:c r="A1576" t="str">
        <x:v>M Parker|2026-05-05</x:v>
      </x:c>
      <x:c r="B1576" s="888" t="n">
        <x:v>46147</x:v>
      </x:c>
      <x:c r="C1576" t="str">
        <x:v>M Parker</x:v>
      </x:c>
      <x:c r="D1576" t="str">
        <x:v>Permanent</x:v>
      </x:c>
      <x:c r="E1576" t="str">
        <x:v>Thurrock</x:v>
      </x:c>
      <x:c r="F1576" t="str">
        <x:v>Operative Skilled</x:v>
      </x:c>
      <x:c r="G1576" t="str">
        <x:v>396747</x:v>
      </x:c>
      <x:c r="H1576" t="str">
        <x:v>Kelly/Ms Emma</x:v>
      </x:c>
      <x:c r="I1576" s="22" t="n">
        <x:v>7.5</x:v>
      </x:c>
      <x:c r="J1576" t="str">
        <x:v>Worked</x:v>
      </x:c>
      <x:c r="K1576" t="str">
        <x:v>Employee 103193; home branch Thurrock; assigned role Operative Skilled | Deployment branch: Thurrock | Actual role: Operative Porter | Jobs: 396747 | Customers: Kelly/Ms Emma | Actual hours: 7.5; source records: 1</x:v>
      </x:c>
      <x:c r="L1576" t="str">
        <x:v>Include</x:v>
      </x:c>
      <x:c r="M1576"/>
      <x:c r="N1576"/>
    </x:row>
    <x:row r="1577">
      <x:c r="A1577" t="str">
        <x:v>M Parker|2026-05-06</x:v>
      </x:c>
      <x:c r="B1577" s="888" t="n">
        <x:v>46148</x:v>
      </x:c>
      <x:c r="C1577" t="str">
        <x:v>M Parker</x:v>
      </x:c>
      <x:c r="D1577" t="str">
        <x:v>Permanent</x:v>
      </x:c>
      <x:c r="E1577" t="str">
        <x:v>Thurrock</x:v>
      </x:c>
      <x:c r="F1577" t="str">
        <x:v>Operative Skilled</x:v>
      </x:c>
      <x:c r="G1577" t="str">
        <x:v>401838</x:v>
      </x:c>
      <x:c r="H1577" t="str">
        <x:v>Wise/Jeanette</x:v>
      </x:c>
      <x:c r="I1577" s="22" t="n">
        <x:v>8</x:v>
      </x:c>
      <x:c r="J1577" t="str">
        <x:v>Worked</x:v>
      </x:c>
      <x:c r="K1577" t="str">
        <x:v>Employee 103193; home branch Thurrock; assigned role Operative Skilled | Deployment branch: Thurrock | Actual role: Operative Porter | Jobs: 401838 | Customers: Wise/Jeanette | Actual hours: 8.0; source records: 1</x:v>
      </x:c>
      <x:c r="L1577" t="str">
        <x:v>Include</x:v>
      </x:c>
      <x:c r="M1577"/>
      <x:c r="N1577"/>
    </x:row>
    <x:row r="1578">
      <x:c r="A1578" t="str">
        <x:v>M Parker|2026-05-07</x:v>
      </x:c>
      <x:c r="B1578" s="888" t="n">
        <x:v>46149</x:v>
      </x:c>
      <x:c r="C1578" t="str">
        <x:v>M Parker</x:v>
      </x:c>
      <x:c r="D1578" t="str">
        <x:v>Permanent</x:v>
      </x:c>
      <x:c r="E1578" t="str">
        <x:v>Thurrock</x:v>
      </x:c>
      <x:c r="F1578" t="str">
        <x:v>Operative Skilled</x:v>
      </x:c>
      <x:c r="G1578" t="str">
        <x:v>396802</x:v>
      </x:c>
      <x:c r="H1578" t="str">
        <x:v>Burke/Ms Dorothy</x:v>
      </x:c>
      <x:c r="I1578" s="22" t="n">
        <x:v>8.5</x:v>
      </x:c>
      <x:c r="J1578" t="str">
        <x:v>Worked</x:v>
      </x:c>
      <x:c r="K1578" t="str">
        <x:v>Employee 103193; home branch Thurrock; assigned role Operative Skilled | Deployment branch: Thurrock | Actual role: Operative Porter | Jobs: 396802 | Customers: Burke/Ms Dorothy | Actual hours: 8.5; source records: 1</x:v>
      </x:c>
      <x:c r="L1578" t="str">
        <x:v>Include</x:v>
      </x:c>
      <x:c r="M1578"/>
      <x:c r="N1578"/>
    </x:row>
    <x:row r="1579">
      <x:c r="A1579" t="str">
        <x:v>M Parker|2026-05-08</x:v>
      </x:c>
      <x:c r="B1579" s="888" t="n">
        <x:v>46150</x:v>
      </x:c>
      <x:c r="C1579" t="str">
        <x:v>M Parker</x:v>
      </x:c>
      <x:c r="D1579" t="str">
        <x:v>Permanent</x:v>
      </x:c>
      <x:c r="E1579" t="str">
        <x:v>Thurrock</x:v>
      </x:c>
      <x:c r="F1579" t="str">
        <x:v>Operative Skilled</x:v>
      </x:c>
      <x:c r="G1579" t="str">
        <x:v>398532</x:v>
      </x:c>
      <x:c r="H1579" t="str">
        <x:v>Southwark Local Elections 2026</x:v>
      </x:c>
      <x:c r="I1579" s="22" t="n">
        <x:v>9.5</x:v>
      </x:c>
      <x:c r="J1579" t="str">
        <x:v>Worked</x:v>
      </x:c>
      <x:c r="K1579" t="str">
        <x:v>Employee 103193; home branch Thurrock; assigned role Operative Skilled | Deployment branch: Croydon | Actual role: Operative Porter | Jobs: 398532 | Customers: Southwark Local Elections 2026 | Actual hours: 9.5; source records: 1</x:v>
      </x:c>
      <x:c r="L1579" t="str">
        <x:v>Include</x:v>
      </x:c>
      <x:c r="M1579"/>
      <x:c r="N1579"/>
    </x:row>
    <x:row r="1580">
      <x:c r="A1580" t="str">
        <x:v>M Parker|2026-05-09</x:v>
      </x:c>
      <x:c r="B1580" s="888" t="n">
        <x:v>46151</x:v>
      </x:c>
      <x:c r="C1580" t="str">
        <x:v>M Parker</x:v>
      </x:c>
      <x:c r="D1580" t="str">
        <x:v>Permanent</x:v>
      </x:c>
      <x:c r="E1580" t="str">
        <x:v>Thurrock</x:v>
      </x:c>
      <x:c r="F1580" t="str">
        <x:v>Operative Skilled</x:v>
      </x:c>
      <x:c r="G1580" t="str">
        <x:v>400315</x:v>
      </x:c>
      <x:c r="H1580" t="str">
        <x:v>Accenture UK Ltd</x:v>
      </x:c>
      <x:c r="I1580" s="22" t="n">
        <x:v>7</x:v>
      </x:c>
      <x:c r="J1580" t="str">
        <x:v>Worked</x:v>
      </x:c>
      <x:c r="K1580" t="str">
        <x:v>Employee 103193; home branch Thurrock; assigned role Operative Skilled | Deployment branch: Thurrock | Actual role: Operative Porter | Jobs: 400315 | Customers: Accenture UK Ltd | Actual hours: 7.0; source records: 1</x:v>
      </x:c>
      <x:c r="L1580" t="str">
        <x:v>Include</x:v>
      </x:c>
      <x:c r="M1580"/>
      <x:c r="N1580"/>
    </x:row>
    <x:row r="1581">
      <x:c r="A1581" t="str">
        <x:v>M Parker|2026-05-11</x:v>
      </x:c>
      <x:c r="B1581" s="888" t="n">
        <x:v>46153</x:v>
      </x:c>
      <x:c r="C1581" t="str">
        <x:v>M Parker</x:v>
      </x:c>
      <x:c r="D1581" t="str">
        <x:v>Permanent</x:v>
      </x:c>
      <x:c r="E1581" t="str">
        <x:v>Thurrock</x:v>
      </x:c>
      <x:c r="F1581" t="str">
        <x:v>Operative Skilled</x:v>
      </x:c>
      <x:c r="G1581" t="str">
        <x:v>393997</x:v>
      </x:c>
      <x:c r="H1581" t="str">
        <x:v>The Francis Crick Institute</x:v>
      </x:c>
      <x:c r="I1581" s="22" t="n">
        <x:v>9.75</x:v>
      </x:c>
      <x:c r="J1581" t="str">
        <x:v>Worked</x:v>
      </x:c>
      <x:c r="K1581" t="str">
        <x:v>Employee 103193; home branch Thurrock; assigned role Operative Skilled | Deployment branch: Thurrock | Actual role: Operative Porter | Jobs: 393997 | Customers: The Francis Crick Institute | Actual hours: 9.8; source records: 1</x:v>
      </x:c>
      <x:c r="L1581" t="str">
        <x:v>Include</x:v>
      </x:c>
      <x:c r="M1581"/>
      <x:c r="N1581"/>
    </x:row>
    <x:row r="1582">
      <x:c r="A1582" t="str">
        <x:v>M Parker|2026-05-12</x:v>
      </x:c>
      <x:c r="B1582" s="888" t="n">
        <x:v>46154</x:v>
      </x:c>
      <x:c r="C1582" t="str">
        <x:v>M Parker</x:v>
      </x:c>
      <x:c r="D1582" t="str">
        <x:v>Permanent</x:v>
      </x:c>
      <x:c r="E1582" t="str">
        <x:v>Thurrock</x:v>
      </x:c>
      <x:c r="F1582" t="str">
        <x:v>Operative Skilled</x:v>
      </x:c>
      <x:c r="G1582" t="str">
        <x:v>393997</x:v>
      </x:c>
      <x:c r="H1582" t="str">
        <x:v>The Francis Crick Institute</x:v>
      </x:c>
      <x:c r="I1582" s="22" t="n">
        <x:v>8.5</x:v>
      </x:c>
      <x:c r="J1582" t="str">
        <x:v>Worked</x:v>
      </x:c>
      <x:c r="K1582" t="str">
        <x:v>Employee 103193; home branch Thurrock; assigned role Operative Skilled | Deployment branch: Thurrock | Actual role: Operative Porter | Jobs: 393997 | Customers: The Francis Crick Institute | Actual hours: 8.5; source records: 1</x:v>
      </x:c>
      <x:c r="L1582" t="str">
        <x:v>Include</x:v>
      </x:c>
      <x:c r="M1582"/>
      <x:c r="N1582"/>
    </x:row>
    <x:row r="1583">
      <x:c r="A1583" t="str">
        <x:v>M Parker|2026-05-13</x:v>
      </x:c>
      <x:c r="B1583" s="888" t="n">
        <x:v>46155</x:v>
      </x:c>
      <x:c r="C1583" t="str">
        <x:v>M Parker</x:v>
      </x:c>
      <x:c r="D1583" t="str">
        <x:v>Permanent</x:v>
      </x:c>
      <x:c r="E1583" t="str">
        <x:v>Thurrock</x:v>
      </x:c>
      <x:c r="F1583" t="str">
        <x:v>Operative Skilled</x:v>
      </x:c>
      <x:c r="G1583" t="str">
        <x:v>393997</x:v>
      </x:c>
      <x:c r="H1583" t="str">
        <x:v>The Francis Crick Institute</x:v>
      </x:c>
      <x:c r="I1583" s="22" t="n">
        <x:v>8.5</x:v>
      </x:c>
      <x:c r="J1583" t="str">
        <x:v>Worked</x:v>
      </x:c>
      <x:c r="K1583" t="str">
        <x:v>Employee 103193; home branch Thurrock; assigned role Operative Skilled | Deployment branch: Thurrock | Actual role: Operative Porter | Jobs: 393997 | Customers: The Francis Crick Institute | Actual hours: 8.5; source records: 1</x:v>
      </x:c>
      <x:c r="L1583" t="str">
        <x:v>Include</x:v>
      </x:c>
      <x:c r="M1583"/>
      <x:c r="N1583"/>
    </x:row>
    <x:row r="1584">
      <x:c r="A1584" t="str">
        <x:v>M Parker|2026-05-14</x:v>
      </x:c>
      <x:c r="B1584" s="888" t="n">
        <x:v>46156</x:v>
      </x:c>
      <x:c r="C1584" t="str">
        <x:v>M Parker</x:v>
      </x:c>
      <x:c r="D1584" t="str">
        <x:v>Permanent</x:v>
      </x:c>
      <x:c r="E1584" t="str">
        <x:v>Thurrock</x:v>
      </x:c>
      <x:c r="F1584" t="str">
        <x:v>Operative Skilled</x:v>
      </x:c>
      <x:c r="G1584" t="str">
        <x:v>393997</x:v>
      </x:c>
      <x:c r="H1584" t="str">
        <x:v>The Francis Crick Institute</x:v>
      </x:c>
      <x:c r="I1584" s="22" t="n">
        <x:v>8.5</x:v>
      </x:c>
      <x:c r="J1584" t="str">
        <x:v>Worked</x:v>
      </x:c>
      <x:c r="K1584" t="str">
        <x:v>Employee 103193; home branch Thurrock; assigned role Operative Skilled | Deployment branch: Thurrock | Actual role: Operative Porter | Jobs: 393997 | Customers: The Francis Crick Institute | Actual hours: 8.5; source records: 1</x:v>
      </x:c>
      <x:c r="L1584" t="str">
        <x:v>Include</x:v>
      </x:c>
      <x:c r="M1584"/>
      <x:c r="N1584"/>
    </x:row>
    <x:row r="1585">
      <x:c r="A1585" t="str">
        <x:v>M Parker|2026-05-15</x:v>
      </x:c>
      <x:c r="B1585" s="888" t="n">
        <x:v>46157</x:v>
      </x:c>
      <x:c r="C1585" t="str">
        <x:v>M Parker</x:v>
      </x:c>
      <x:c r="D1585" t="str">
        <x:v>Permanent</x:v>
      </x:c>
      <x:c r="E1585" t="str">
        <x:v>Thurrock</x:v>
      </x:c>
      <x:c r="F1585" t="str">
        <x:v>Operative Skilled</x:v>
      </x:c>
      <x:c r="G1585" t="str">
        <x:v>402179</x:v>
      </x:c>
      <x:c r="H1585" t="str">
        <x:v>Knotel UK Ltd</x:v>
      </x:c>
      <x:c r="I1585" s="22" t="n">
        <x:v>6.5</x:v>
      </x:c>
      <x:c r="J1585" t="str">
        <x:v>Worked</x:v>
      </x:c>
      <x:c r="K1585" t="str">
        <x:v>Employee 103193; home branch Thurrock; assigned role Operative Skilled | Deployment branch: Thurrock | Actual role: Operative Porter | Jobs: 402179 | Customers: Knotel UK Ltd | Actual hours: 6.5; source records: 1</x:v>
      </x:c>
      <x:c r="L1585" t="str">
        <x:v>Include</x:v>
      </x:c>
      <x:c r="M1585"/>
      <x:c r="N1585"/>
    </x:row>
    <x:row r="1586">
      <x:c r="A1586" t="str">
        <x:v>M Parker|2026-05-18</x:v>
      </x:c>
      <x:c r="B1586" s="888" t="n">
        <x:v>46160</x:v>
      </x:c>
      <x:c r="C1586" t="str">
        <x:v>M Parker</x:v>
      </x:c>
      <x:c r="D1586" t="str">
        <x:v>Permanent</x:v>
      </x:c>
      <x:c r="E1586" t="str">
        <x:v>Thurrock</x:v>
      </x:c>
      <x:c r="F1586" t="str">
        <x:v>Operative Skilled</x:v>
      </x:c>
      <x:c r="G1586"/>
      <x:c r="H1586"/>
      <x:c r="I1586" s="22" t="n">
        <x:v>0</x:v>
      </x:c>
      <x:c r="J1586" t="str">
        <x:v>Other leave — Sickness</x:v>
      </x:c>
      <x:c r="K1586" t="str">
        <x:v>Employee 103193; home branch Thurrock; assigned role Operative Skilled | Leave: Sickness | Leave calendar basis: Variable-pattern period</x:v>
      </x:c>
      <x:c r="L1586" t="str">
        <x:v>Include</x:v>
      </x:c>
      <x:c r="M1586"/>
      <x:c r="N1586"/>
    </x:row>
    <x:row r="1587">
      <x:c r="A1587" t="str">
        <x:v>M Parker|2026-05-19</x:v>
      </x:c>
      <x:c r="B1587" s="888" t="n">
        <x:v>46161</x:v>
      </x:c>
      <x:c r="C1587" t="str">
        <x:v>M Parker</x:v>
      </x:c>
      <x:c r="D1587" t="str">
        <x:v>Permanent</x:v>
      </x:c>
      <x:c r="E1587" t="str">
        <x:v>Thurrock</x:v>
      </x:c>
      <x:c r="F1587" t="str">
        <x:v>Operative Skilled</x:v>
      </x:c>
      <x:c r="G1587" t="str">
        <x:v>402158</x:v>
      </x:c>
      <x:c r="H1587" t="str">
        <x:v>Societe Generale</x:v>
      </x:c>
      <x:c r="I1587" s="22" t="n">
        <x:v>9.5</x:v>
      </x:c>
      <x:c r="J1587" t="str">
        <x:v>Worked</x:v>
      </x:c>
      <x:c r="K1587" t="str">
        <x:v>Employee 103193; home branch Thurrock; assigned role Operative Skilled | Deployment branch: Thurrock | Actual role: Operative Porter | Jobs: 402158 | Customers: Societe Generale | Actual hours: 9.5; source records: 1</x:v>
      </x:c>
      <x:c r="L1587" t="str">
        <x:v>Include</x:v>
      </x:c>
      <x:c r="M1587"/>
      <x:c r="N1587"/>
    </x:row>
    <x:row r="1588">
      <x:c r="A1588" t="str">
        <x:v>M Parker|2026-05-20</x:v>
      </x:c>
      <x:c r="B1588" s="888" t="n">
        <x:v>46162</x:v>
      </x:c>
      <x:c r="C1588" t="str">
        <x:v>M Parker</x:v>
      </x:c>
      <x:c r="D1588" t="str">
        <x:v>Permanent</x:v>
      </x:c>
      <x:c r="E1588" t="str">
        <x:v>Thurrock</x:v>
      </x:c>
      <x:c r="F1588" t="str">
        <x:v>Operative Skilled</x:v>
      </x:c>
      <x:c r="G1588" t="str">
        <x:v>402252</x:v>
      </x:c>
      <x:c r="H1588" t="str">
        <x:v>London Metropolitan University</x:v>
      </x:c>
      <x:c r="I1588" s="22" t="n">
        <x:v>9</x:v>
      </x:c>
      <x:c r="J1588" t="str">
        <x:v>Worked</x:v>
      </x:c>
      <x:c r="K1588" t="str">
        <x:v>Employee 103193; home branch Thurrock; assigned role Operative Skilled | Deployment branch: Thurrock | Actual role: Operative Porter | Jobs: 402252 | Customers: London Metropolitan University | Actual hours: 9.0; source records: 1</x:v>
      </x:c>
      <x:c r="L1588" t="str">
        <x:v>Include</x:v>
      </x:c>
      <x:c r="M1588"/>
      <x:c r="N1588"/>
    </x:row>
    <x:row r="1589">
      <x:c r="A1589" t="str">
        <x:v>M Parker|2026-05-21</x:v>
      </x:c>
      <x:c r="B1589" s="888" t="n">
        <x:v>46163</x:v>
      </x:c>
      <x:c r="C1589" t="str">
        <x:v>M Parker</x:v>
      </x:c>
      <x:c r="D1589" t="str">
        <x:v>Permanent</x:v>
      </x:c>
      <x:c r="E1589" t="str">
        <x:v>Thurrock</x:v>
      </x:c>
      <x:c r="F1589" t="str">
        <x:v>Operative Skilled</x:v>
      </x:c>
      <x:c r="G1589" t="str">
        <x:v>401890</x:v>
      </x:c>
      <x:c r="H1589" t="str">
        <x:v>UBS EUROPE SE - Milan</x:v>
      </x:c>
      <x:c r="I1589" s="22" t="n">
        <x:v>8.5</x:v>
      </x:c>
      <x:c r="J1589" t="str">
        <x:v>Worked</x:v>
      </x:c>
      <x:c r="K1589" t="str">
        <x:v>Employee 103193; home branch Thurrock; assigned role Operative Skilled | Deployment branch: Thurrock | Actual role: Operative Porter | Jobs: 401890 | Customers: UBS EUROPE SE - Milan | Actual hours: 8.5; source records: 1</x:v>
      </x:c>
      <x:c r="L1589" t="str">
        <x:v>Include</x:v>
      </x:c>
      <x:c r="M1589"/>
      <x:c r="N1589"/>
    </x:row>
    <x:row r="1590">
      <x:c r="A1590" t="str">
        <x:v>M Parker|2026-05-22</x:v>
      </x:c>
      <x:c r="B1590" s="888" t="n">
        <x:v>46164</x:v>
      </x:c>
      <x:c r="C1590" t="str">
        <x:v>M Parker</x:v>
      </x:c>
      <x:c r="D1590" t="str">
        <x:v>Permanent</x:v>
      </x:c>
      <x:c r="E1590" t="str">
        <x:v>Thurrock</x:v>
      </x:c>
      <x:c r="F1590" t="str">
        <x:v>Operative Skilled</x:v>
      </x:c>
      <x:c r="G1590" t="str">
        <x:v>401890</x:v>
      </x:c>
      <x:c r="H1590" t="str">
        <x:v>UBS EUROPE SE - Milan</x:v>
      </x:c>
      <x:c r="I1590" s="22" t="n">
        <x:v>17</x:v>
      </x:c>
      <x:c r="J1590" t="str">
        <x:v>Worked</x:v>
      </x:c>
      <x:c r="K1590" t="str">
        <x:v>Employee 103193; home branch Thurrock; assigned role Operative Skilled | Deployment branch: Thurrock | Actual role: Operative Porter | Jobs: 401890 | Customers: UBS EUROPE SE - Milan | Actual hours: 17.0; source records: 1</x:v>
      </x:c>
      <x:c r="L1590" t="str">
        <x:v>Include</x:v>
      </x:c>
      <x:c r="M1590"/>
      <x:c r="N1590"/>
    </x:row>
    <x:row r="1591">
      <x:c r="A1591" t="str">
        <x:v>M Parker|2026-05-23</x:v>
      </x:c>
      <x:c r="B1591" s="888" t="n">
        <x:v>46165</x:v>
      </x:c>
      <x:c r="C1591" t="str">
        <x:v>M Parker</x:v>
      </x:c>
      <x:c r="D1591" t="str">
        <x:v>Permanent</x:v>
      </x:c>
      <x:c r="E1591" t="str">
        <x:v>Thurrock</x:v>
      </x:c>
      <x:c r="F1591" t="str">
        <x:v>Operative Skilled</x:v>
      </x:c>
      <x:c r="G1591" t="str">
        <x:v>401890</x:v>
      </x:c>
      <x:c r="H1591" t="str">
        <x:v>UBS EUROPE SE - Milan</x:v>
      </x:c>
      <x:c r="I1591" s="22" t="n">
        <x:v>8.5</x:v>
      </x:c>
      <x:c r="J1591" t="str">
        <x:v>Worked</x:v>
      </x:c>
      <x:c r="K1591" t="str">
        <x:v>Employee 103193; home branch Thurrock; assigned role Operative Skilled | Deployment branch: Thurrock | Actual role: Operative Porter | Jobs: 401890 | Customers: UBS EUROPE SE - Milan | Actual hours: 8.5; source records: 1</x:v>
      </x:c>
      <x:c r="L1591" t="str">
        <x:v>Include</x:v>
      </x:c>
      <x:c r="M1591"/>
      <x:c r="N1591"/>
    </x:row>
    <x:row r="1592">
      <x:c r="A1592" t="str">
        <x:v>M Parker|2026-05-24</x:v>
      </x:c>
      <x:c r="B1592" s="888" t="n">
        <x:v>46166</x:v>
      </x:c>
      <x:c r="C1592" t="str">
        <x:v>M Parker</x:v>
      </x:c>
      <x:c r="D1592" t="str">
        <x:v>Permanent</x:v>
      </x:c>
      <x:c r="E1592" t="str">
        <x:v>Thurrock</x:v>
      </x:c>
      <x:c r="F1592" t="str">
        <x:v>Operative Skilled</x:v>
      </x:c>
      <x:c r="G1592" t="str">
        <x:v>401890</x:v>
      </x:c>
      <x:c r="H1592" t="str">
        <x:v>UBS EUROPE SE - Milan</x:v>
      </x:c>
      <x:c r="I1592" s="22" t="n">
        <x:v>8.5</x:v>
      </x:c>
      <x:c r="J1592" t="str">
        <x:v>Worked</x:v>
      </x:c>
      <x:c r="K1592" t="str">
        <x:v>Employee 103193; home branch Thurrock; assigned role Operative Skilled | Deployment branch: Thurrock | Actual role: Operative Porter | Jobs: 401890 | Customers: UBS EUROPE SE - Milan | Actual hours: 8.5; source records: 1</x:v>
      </x:c>
      <x:c r="L1592" t="str">
        <x:v>Include</x:v>
      </x:c>
      <x:c r="M1592"/>
      <x:c r="N1592"/>
    </x:row>
    <x:row r="1593">
      <x:c r="A1593" t="str">
        <x:v>M Parker|2026-05-25</x:v>
      </x:c>
      <x:c r="B1593" s="888" t="n">
        <x:v>46167</x:v>
      </x:c>
      <x:c r="C1593" t="str">
        <x:v>M Parker</x:v>
      </x:c>
      <x:c r="D1593" t="str">
        <x:v>Permanent</x:v>
      </x:c>
      <x:c r="E1593" t="str">
        <x:v>Thurrock</x:v>
      </x:c>
      <x:c r="F1593" t="str">
        <x:v>Operative Skilled</x:v>
      </x:c>
      <x:c r="G1593"/>
      <x:c r="H1593"/>
      <x:c r="I1593" s="22" t="n">
        <x:v>0</x:v>
      </x:c>
      <x:c r="J1593" t="str">
        <x:v>Annual leave</x:v>
      </x:c>
      <x:c r="K1593" t="str">
        <x:v>Employee 103193; home branch Thurrock; assigned role Operative Skilled | Leave: Annual Leave (Hours) | Leave calendar basis: Variable-pattern period</x:v>
      </x:c>
      <x:c r="L1593" t="str">
        <x:v>Include</x:v>
      </x:c>
      <x:c r="M1593"/>
      <x:c r="N1593"/>
    </x:row>
    <x:row r="1594">
      <x:c r="A1594" t="str">
        <x:v>M Parker|2026-05-26</x:v>
      </x:c>
      <x:c r="B1594" s="888" t="n">
        <x:v>46168</x:v>
      </x:c>
      <x:c r="C1594" t="str">
        <x:v>M Parker</x:v>
      </x:c>
      <x:c r="D1594" t="str">
        <x:v>Permanent</x:v>
      </x:c>
      <x:c r="E1594" t="str">
        <x:v>Thurrock</x:v>
      </x:c>
      <x:c r="F1594" t="str">
        <x:v>Operative Skilled</x:v>
      </x:c>
      <x:c r="G1594" t="str">
        <x:v>401504</x:v>
      </x:c>
      <x:c r="H1594" t="str">
        <x:v>FSCS</x:v>
      </x:c>
      <x:c r="I1594" s="22" t="n">
        <x:v>8.5</x:v>
      </x:c>
      <x:c r="J1594" t="str">
        <x:v>Worked</x:v>
      </x:c>
      <x:c r="K1594" t="str">
        <x:v>Employee 103193; home branch Thurrock; assigned role Operative Skilled | Deployment branch: Thurrock | Actual role: Operative Porter | Jobs: 401504 | Customers: FSCS | Actual hours: 8.5; source records: 1</x:v>
      </x:c>
      <x:c r="L1594" t="str">
        <x:v>Include</x:v>
      </x:c>
      <x:c r="M1594"/>
      <x:c r="N1594"/>
    </x:row>
    <x:row r="1595">
      <x:c r="A1595" t="str">
        <x:v>M Parker|2026-05-27</x:v>
      </x:c>
      <x:c r="B1595" s="888" t="n">
        <x:v>46169</x:v>
      </x:c>
      <x:c r="C1595" t="str">
        <x:v>M Parker</x:v>
      </x:c>
      <x:c r="D1595" t="str">
        <x:v>Permanent</x:v>
      </x:c>
      <x:c r="E1595" t="str">
        <x:v>Thurrock</x:v>
      </x:c>
      <x:c r="F1595" t="str">
        <x:v>Operative Skilled</x:v>
      </x:c>
      <x:c r="G1595" t="str">
        <x:v>401504</x:v>
      </x:c>
      <x:c r="H1595" t="str">
        <x:v>FSCS</x:v>
      </x:c>
      <x:c r="I1595" s="22" t="n">
        <x:v>8</x:v>
      </x:c>
      <x:c r="J1595" t="str">
        <x:v>Worked</x:v>
      </x:c>
      <x:c r="K1595" t="str">
        <x:v>Employee 103193; home branch Thurrock; assigned role Operative Skilled | Deployment branch: Thurrock | Actual role: Operative Porter | Jobs: 401504 | Customers: FSCS | Actual hours: 8.0; source records: 1</x:v>
      </x:c>
      <x:c r="L1595" t="str">
        <x:v>Include</x:v>
      </x:c>
      <x:c r="M1595"/>
      <x:c r="N1595"/>
    </x:row>
    <x:row r="1596">
      <x:c r="A1596" t="str">
        <x:v>M Parker|2026-05-28</x:v>
      </x:c>
      <x:c r="B1596" s="888" t="n">
        <x:v>46170</x:v>
      </x:c>
      <x:c r="C1596" t="str">
        <x:v>M Parker</x:v>
      </x:c>
      <x:c r="D1596" t="str">
        <x:v>Permanent</x:v>
      </x:c>
      <x:c r="E1596" t="str">
        <x:v>Thurrock</x:v>
      </x:c>
      <x:c r="F1596" t="str">
        <x:v>Operative Skilled</x:v>
      </x:c>
      <x:c r="G1596" t="str">
        <x:v>402263</x:v>
      </x:c>
      <x:c r="H1596" t="str">
        <x:v>UBS Europe SE Luxembourg</x:v>
      </x:c>
      <x:c r="I1596" s="22" t="n">
        <x:v>11.5</x:v>
      </x:c>
      <x:c r="J1596" t="str">
        <x:v>Worked</x:v>
      </x:c>
      <x:c r="K1596" t="str">
        <x:v>Employee 103193; home branch Thurrock; assigned role Operative Skilled | Deployment branch: Thurrock | Actual role: Operative Porter | Jobs: 402263 | Customers: UBS Europe SE Luxembourg | Actual hours: 11.5; source records: 1</x:v>
      </x:c>
      <x:c r="L1596" t="str">
        <x:v>Include</x:v>
      </x:c>
      <x:c r="M1596"/>
      <x:c r="N1596"/>
    </x:row>
    <x:row r="1597">
      <x:c r="A1597" t="str">
        <x:v>M Parker|2026-05-29</x:v>
      </x:c>
      <x:c r="B1597" s="888" t="n">
        <x:v>46171</x:v>
      </x:c>
      <x:c r="C1597" t="str">
        <x:v>M Parker</x:v>
      </x:c>
      <x:c r="D1597" t="str">
        <x:v>Permanent</x:v>
      </x:c>
      <x:c r="E1597" t="str">
        <x:v>Thurrock</x:v>
      </x:c>
      <x:c r="F1597" t="str">
        <x:v>Operative Skilled</x:v>
      </x:c>
      <x:c r="G1597" t="str">
        <x:v>402263</x:v>
      </x:c>
      <x:c r="H1597" t="str">
        <x:v>UBS Europe SE Luxembourg</x:v>
      </x:c>
      <x:c r="I1597" s="22" t="n">
        <x:v>11.5</x:v>
      </x:c>
      <x:c r="J1597" t="str">
        <x:v>Worked</x:v>
      </x:c>
      <x:c r="K1597" t="str">
        <x:v>Employee 103193; home branch Thurrock; assigned role Operative Skilled | Deployment branch: Thurrock | Actual role: Operative Porter | Jobs: 402263 | Customers: UBS Europe SE Luxembourg | Actual hours: 11.5; source records: 1</x:v>
      </x:c>
      <x:c r="L1597" t="str">
        <x:v>Include</x:v>
      </x:c>
      <x:c r="M1597"/>
      <x:c r="N1597"/>
    </x:row>
    <x:row r="1598">
      <x:c r="A1598" t="str">
        <x:v>M Parker|2026-05-30</x:v>
      </x:c>
      <x:c r="B1598" s="888" t="n">
        <x:v>46172</x:v>
      </x:c>
      <x:c r="C1598" t="str">
        <x:v>M Parker</x:v>
      </x:c>
      <x:c r="D1598" t="str">
        <x:v>Permanent</x:v>
      </x:c>
      <x:c r="E1598" t="str">
        <x:v>Thurrock</x:v>
      </x:c>
      <x:c r="F1598" t="str">
        <x:v>Operative Skilled</x:v>
      </x:c>
      <x:c r="G1598" t="str">
        <x:v>402263</x:v>
      </x:c>
      <x:c r="H1598" t="str">
        <x:v>UBS Europe SE Luxembourg</x:v>
      </x:c>
      <x:c r="I1598" s="22" t="n">
        <x:v>8.5</x:v>
      </x:c>
      <x:c r="J1598" t="str">
        <x:v>Worked</x:v>
      </x:c>
      <x:c r="K1598" t="str">
        <x:v>Employee 103193; home branch Thurrock; assigned role Operative Skilled | Deployment branch: Thurrock | Actual role: Operative Porter | Jobs: 402263 | Customers: UBS Europe SE Luxembourg | Actual hours: 8.5; source records: 1</x:v>
      </x:c>
      <x:c r="L1598" t="str">
        <x:v>Include</x:v>
      </x:c>
      <x:c r="M1598"/>
      <x:c r="N1598"/>
    </x:row>
    <x:row r="1599">
      <x:c r="A1599" t="str">
        <x:v>M Parker|2026-05-31</x:v>
      </x:c>
      <x:c r="B1599" s="888" t="n">
        <x:v>46173</x:v>
      </x:c>
      <x:c r="C1599" t="str">
        <x:v>M Parker</x:v>
      </x:c>
      <x:c r="D1599" t="str">
        <x:v>Permanent</x:v>
      </x:c>
      <x:c r="E1599" t="str">
        <x:v>Thurrock</x:v>
      </x:c>
      <x:c r="F1599" t="str">
        <x:v>Operative Skilled</x:v>
      </x:c>
      <x:c r="G1599" t="str">
        <x:v>402263</x:v>
      </x:c>
      <x:c r="H1599" t="str">
        <x:v>UBS Europe SE Luxembourg</x:v>
      </x:c>
      <x:c r="I1599" s="22" t="n">
        <x:v>8.5</x:v>
      </x:c>
      <x:c r="J1599" t="str">
        <x:v>Worked</x:v>
      </x:c>
      <x:c r="K1599" t="str">
        <x:v>Employee 103193; home branch Thurrock; assigned role Operative Skilled | Deployment branch: Thurrock | Actual role: Operative Porter | Jobs: 402263 | Customers: UBS Europe SE Luxembourg | Actual hours: 8.5; source records: 1</x:v>
      </x:c>
      <x:c r="L1599" t="str">
        <x:v>Include</x:v>
      </x:c>
      <x:c r="M1599"/>
      <x:c r="N1599"/>
    </x:row>
    <x:row r="1600">
      <x:c r="A1600" t="str">
        <x:v>M Rafferty|2026-05-05</x:v>
      </x:c>
      <x:c r="B1600" s="888" t="n">
        <x:v>46147</x:v>
      </x:c>
      <x:c r="C1600" t="str">
        <x:v>M Rafferty</x:v>
      </x:c>
      <x:c r="D1600" t="str">
        <x:v>Permanent</x:v>
      </x:c>
      <x:c r="E1600" t="str">
        <x:v>Thurrock</x:v>
      </x:c>
      <x:c r="F1600" t="str">
        <x:v>Operative Driver</x:v>
      </x:c>
      <x:c r="G1600" t="str">
        <x:v>401979</x:v>
      </x:c>
      <x:c r="H1600" t="str">
        <x:v>Shawbrook Bank Ltd</x:v>
      </x:c>
      <x:c r="I1600" s="22" t="n">
        <x:v>9.5</x:v>
      </x:c>
      <x:c r="J1600" t="str">
        <x:v>Worked</x:v>
      </x:c>
      <x:c r="K1600" t="str">
        <x:v>Employee 1481; home branch Thurrock; assigned role Operative Driver | Deployment branch: Glasgow | Actual role: Operative Porter | Jobs: 401979 | Customers: Shawbrook Bank Ltd | Actual hours: 9.5; source records: 1</x:v>
      </x:c>
      <x:c r="L1600" t="str">
        <x:v>Include</x:v>
      </x:c>
      <x:c r="M1600"/>
      <x:c r="N1600"/>
    </x:row>
    <x:row r="1601">
      <x:c r="A1601" t="str">
        <x:v>M Rafferty|2026-05-06</x:v>
      </x:c>
      <x:c r="B1601" s="888" t="n">
        <x:v>46148</x:v>
      </x:c>
      <x:c r="C1601" t="str">
        <x:v>M Rafferty</x:v>
      </x:c>
      <x:c r="D1601" t="str">
        <x:v>Permanent</x:v>
      </x:c>
      <x:c r="E1601" t="str">
        <x:v>Thurrock</x:v>
      </x:c>
      <x:c r="F1601" t="str">
        <x:v>Operative Driver</x:v>
      </x:c>
      <x:c r="G1601" t="str">
        <x:v>398532</x:v>
      </x:c>
      <x:c r="H1601" t="str">
        <x:v>Southwark Local Elections 2026</x:v>
      </x:c>
      <x:c r="I1601" s="22" t="n">
        <x:v>8.5</x:v>
      </x:c>
      <x:c r="J1601" t="str">
        <x:v>Worked</x:v>
      </x:c>
      <x:c r="K1601" t="str">
        <x:v>Employee 1481; home branch Thurrock; assigned role Operative Driver | Deployment branch: Croydon | Actual role: Operative Porter | Jobs: 398532 | Customers: Southwark Local Elections 2026 | Actual hours: 8.5; source records: 1</x:v>
      </x:c>
      <x:c r="L1601" t="str">
        <x:v>Include</x:v>
      </x:c>
      <x:c r="M1601"/>
      <x:c r="N1601"/>
    </x:row>
    <x:row r="1602">
      <x:c r="A1602" t="str">
        <x:v>M Rafferty|2026-05-07</x:v>
      </x:c>
      <x:c r="B1602" s="888" t="n">
        <x:v>46149</x:v>
      </x:c>
      <x:c r="C1602" t="str">
        <x:v>M Rafferty</x:v>
      </x:c>
      <x:c r="D1602" t="str">
        <x:v>Permanent</x:v>
      </x:c>
      <x:c r="E1602" t="str">
        <x:v>Thurrock</x:v>
      </x:c>
      <x:c r="F1602" t="str">
        <x:v>Operative Driver</x:v>
      </x:c>
      <x:c r="G1602" t="str">
        <x:v>401979</x:v>
      </x:c>
      <x:c r="H1602" t="str">
        <x:v>Shawbrook Bank Ltd</x:v>
      </x:c>
      <x:c r="I1602" s="22" t="n">
        <x:v>6.5</x:v>
      </x:c>
      <x:c r="J1602" t="str">
        <x:v>Worked</x:v>
      </x:c>
      <x:c r="K1602" t="str">
        <x:v>Employee 1481; home branch Thurrock; assigned role Operative Driver | Deployment branch: Glasgow | Actual role: Operative Porter | Jobs: 401979 | Customers: Shawbrook Bank Ltd | Actual hours: 6.5; source records: 1</x:v>
      </x:c>
      <x:c r="L1602" t="str">
        <x:v>Include</x:v>
      </x:c>
      <x:c r="M1602"/>
      <x:c r="N1602"/>
    </x:row>
    <x:row r="1603">
      <x:c r="A1603" t="str">
        <x:v>M Rafferty|2026-05-12</x:v>
      </x:c>
      <x:c r="B1603" s="888" t="n">
        <x:v>46154</x:v>
      </x:c>
      <x:c r="C1603" t="str">
        <x:v>M Rafferty</x:v>
      </x:c>
      <x:c r="D1603" t="str">
        <x:v>Permanent</x:v>
      </x:c>
      <x:c r="E1603" t="str">
        <x:v>Thurrock</x:v>
      </x:c>
      <x:c r="F1603" t="str">
        <x:v>Operative Driver</x:v>
      </x:c>
      <x:c r="G1603" t="str">
        <x:v>400938</x:v>
      </x:c>
      <x:c r="H1603" t="str">
        <x:v>Knotel UK Ltd</x:v>
      </x:c>
      <x:c r="I1603" s="22" t="n">
        <x:v>10</x:v>
      </x:c>
      <x:c r="J1603" t="str">
        <x:v>Worked</x:v>
      </x:c>
      <x:c r="K1603" t="str">
        <x:v>Employee 1481; home branch Thurrock; assigned role Operative Driver | Deployment branch: Thurrock | Actual role: Operative Porter | Jobs: 400938 | Customers: Knotel UK Ltd | Actual hours: 10.0; source records: 1</x:v>
      </x:c>
      <x:c r="L1603" t="str">
        <x:v>Include</x:v>
      </x:c>
      <x:c r="M1603"/>
      <x:c r="N1603"/>
    </x:row>
    <x:row r="1604">
      <x:c r="A1604" t="str">
        <x:v>M Rafferty|2026-05-13</x:v>
      </x:c>
      <x:c r="B1604" s="888" t="n">
        <x:v>46155</x:v>
      </x:c>
      <x:c r="C1604" t="str">
        <x:v>M Rafferty</x:v>
      </x:c>
      <x:c r="D1604" t="str">
        <x:v>Permanent</x:v>
      </x:c>
      <x:c r="E1604" t="str">
        <x:v>Thurrock</x:v>
      </x:c>
      <x:c r="F1604" t="str">
        <x:v>Operative Driver</x:v>
      </x:c>
      <x:c r="G1604" t="str">
        <x:v>400938</x:v>
      </x:c>
      <x:c r="H1604" t="str">
        <x:v>Knotel UK Ltd</x:v>
      </x:c>
      <x:c r="I1604" s="22" t="n">
        <x:v>8.75</x:v>
      </x:c>
      <x:c r="J1604" t="str">
        <x:v>Worked</x:v>
      </x:c>
      <x:c r="K1604" t="str">
        <x:v>Employee 1481; home branch Thurrock; assigned role Operative Driver | Deployment branch: Thurrock | Actual role: Operative Porter | Jobs: 400938 | Customers: Knotel UK Ltd | Actual hours: 8.8; source records: 1</x:v>
      </x:c>
      <x:c r="L1604" t="str">
        <x:v>Include</x:v>
      </x:c>
      <x:c r="M1604"/>
      <x:c r="N1604"/>
    </x:row>
    <x:row r="1605">
      <x:c r="A1605" t="str">
        <x:v>M Rafferty|2026-05-14</x:v>
      </x:c>
      <x:c r="B1605" s="888" t="n">
        <x:v>46156</x:v>
      </x:c>
      <x:c r="C1605" t="str">
        <x:v>M Rafferty</x:v>
      </x:c>
      <x:c r="D1605" t="str">
        <x:v>Permanent</x:v>
      </x:c>
      <x:c r="E1605" t="str">
        <x:v>Thurrock</x:v>
      </x:c>
      <x:c r="F1605" t="str">
        <x:v>Operative Driver</x:v>
      </x:c>
      <x:c r="G1605" t="str">
        <x:v>398532</x:v>
      </x:c>
      <x:c r="H1605" t="str">
        <x:v>Southwark Local Elections 2026</x:v>
      </x:c>
      <x:c r="I1605" s="22" t="n">
        <x:v>7.5</x:v>
      </x:c>
      <x:c r="J1605" t="str">
        <x:v>Worked</x:v>
      </x:c>
      <x:c r="K1605" t="str">
        <x:v>Employee 1481; home branch Thurrock; assigned role Operative Driver | Deployment branch: Croydon | Actual role: Operative Porter | Jobs: 398532 | Customers: Southwark Local Elections 2026 | Actual hours: 7.5; source records: 1</x:v>
      </x:c>
      <x:c r="L1605" t="str">
        <x:v>Include</x:v>
      </x:c>
      <x:c r="M1605"/>
      <x:c r="N1605"/>
    </x:row>
    <x:row r="1606">
      <x:c r="A1606" t="str">
        <x:v>M Rafferty|2026-05-19</x:v>
      </x:c>
      <x:c r="B1606" s="888" t="n">
        <x:v>46161</x:v>
      </x:c>
      <x:c r="C1606" t="str">
        <x:v>M Rafferty</x:v>
      </x:c>
      <x:c r="D1606" t="str">
        <x:v>Permanent</x:v>
      </x:c>
      <x:c r="E1606" t="str">
        <x:v>Thurrock</x:v>
      </x:c>
      <x:c r="F1606" t="str">
        <x:v>Operative Driver</x:v>
      </x:c>
      <x:c r="G1606" t="str">
        <x:v>400996</x:v>
      </x:c>
      <x:c r="H1606" t="str">
        <x:v>University of Hertfordshire</x:v>
      </x:c>
      <x:c r="I1606" s="22" t="n">
        <x:v>6.5</x:v>
      </x:c>
      <x:c r="J1606" t="str">
        <x:v>Worked</x:v>
      </x:c>
      <x:c r="K1606" t="str">
        <x:v>Employee 1481; home branch Thurrock; assigned role Operative Driver | Deployment branch: Thurrock | Actual role: Operative Porter | Jobs: 400996 | Customers: University of Hertfordshire | Actual hours: 6.5; source records: 1</x:v>
      </x:c>
      <x:c r="L1606" t="str">
        <x:v>Include</x:v>
      </x:c>
      <x:c r="M1606"/>
      <x:c r="N1606"/>
    </x:row>
    <x:row r="1607">
      <x:c r="A1607" t="str">
        <x:v>M Rafferty|2026-05-20</x:v>
      </x:c>
      <x:c r="B1607" s="888" t="n">
        <x:v>46162</x:v>
      </x:c>
      <x:c r="C1607" t="str">
        <x:v>M Rafferty</x:v>
      </x:c>
      <x:c r="D1607" t="str">
        <x:v>Permanent</x:v>
      </x:c>
      <x:c r="E1607" t="str">
        <x:v>Thurrock</x:v>
      </x:c>
      <x:c r="F1607" t="str">
        <x:v>Operative Driver</x:v>
      </x:c>
      <x:c r="G1607" t="str">
        <x:v>402305</x:v>
      </x:c>
      <x:c r="H1607" t="str">
        <x:v>University of Hertfordshire</x:v>
      </x:c>
      <x:c r="I1607" s="22" t="n">
        <x:v>8</x:v>
      </x:c>
      <x:c r="J1607" t="str">
        <x:v>Worked</x:v>
      </x:c>
      <x:c r="K1607" t="str">
        <x:v>Employee 1481; home branch Thurrock; assigned role Operative Driver | Deployment branch: Thurrock | Actual role: Operative Porter | Jobs: 402305 | Customers: University of Hertfordshire | Actual hours: 8.0; source records: 1</x:v>
      </x:c>
      <x:c r="L1607" t="str">
        <x:v>Include</x:v>
      </x:c>
      <x:c r="M1607"/>
      <x:c r="N1607"/>
    </x:row>
    <x:row r="1608">
      <x:c r="A1608" t="str">
        <x:v>M Rafferty|2026-05-21</x:v>
      </x:c>
      <x:c r="B1608" s="888" t="n">
        <x:v>46163</x:v>
      </x:c>
      <x:c r="C1608" t="str">
        <x:v>M Rafferty</x:v>
      </x:c>
      <x:c r="D1608" t="str">
        <x:v>Permanent</x:v>
      </x:c>
      <x:c r="E1608" t="str">
        <x:v>Thurrock</x:v>
      </x:c>
      <x:c r="F1608" t="str">
        <x:v>Operative Driver</x:v>
      </x:c>
      <x:c r="G1608" t="str">
        <x:v>402305</x:v>
      </x:c>
      <x:c r="H1608" t="str">
        <x:v>University of Hertfordshire</x:v>
      </x:c>
      <x:c r="I1608" s="22" t="n">
        <x:v>8</x:v>
      </x:c>
      <x:c r="J1608" t="str">
        <x:v>Worked</x:v>
      </x:c>
      <x:c r="K1608" t="str">
        <x:v>Employee 1481; home branch Thurrock; assigned role Operative Driver | Deployment branch: Thurrock | Actual role: Operative Porter | Jobs: 402305 | Customers: University of Hertfordshire | Actual hours: 8.0; source records: 1</x:v>
      </x:c>
      <x:c r="L1608" t="str">
        <x:v>Include</x:v>
      </x:c>
      <x:c r="M1608"/>
      <x:c r="N1608"/>
    </x:row>
    <x:row r="1609">
      <x:c r="A1609" t="str">
        <x:v>M Rafferty|2026-05-26</x:v>
      </x:c>
      <x:c r="B1609" s="888" t="n">
        <x:v>46168</x:v>
      </x:c>
      <x:c r="C1609" t="str">
        <x:v>M Rafferty</x:v>
      </x:c>
      <x:c r="D1609" t="str">
        <x:v>Permanent</x:v>
      </x:c>
      <x:c r="E1609" t="str">
        <x:v>Thurrock</x:v>
      </x:c>
      <x:c r="F1609" t="str">
        <x:v>Operative Driver</x:v>
      </x:c>
      <x:c r="G1609" t="str">
        <x:v>402385</x:v>
      </x:c>
      <x:c r="H1609" t="str">
        <x:v>Warner Brothers Entertainment UK Ltd</x:v>
      </x:c>
      <x:c r="I1609" s="22" t="n">
        <x:v>5.5</x:v>
      </x:c>
      <x:c r="J1609" t="str">
        <x:v>Worked</x:v>
      </x:c>
      <x:c r="K1609" t="str">
        <x:v>Employee 1481; home branch Thurrock; assigned role Operative Driver | Deployment branch: Thurrock | Actual role: Operative Porter | Jobs: 402385 | Customers: Warner Brothers Entertainment UK Ltd | Actual hours: 5.5; source records: 1</x:v>
      </x:c>
      <x:c r="L1609" t="str">
        <x:v>Include</x:v>
      </x:c>
      <x:c r="M1609"/>
      <x:c r="N1609"/>
    </x:row>
    <x:row r="1610">
      <x:c r="A1610" t="str">
        <x:v>M Rafferty|2026-05-27</x:v>
      </x:c>
      <x:c r="B1610" s="888" t="n">
        <x:v>46169</x:v>
      </x:c>
      <x:c r="C1610" t="str">
        <x:v>M Rafferty</x:v>
      </x:c>
      <x:c r="D1610" t="str">
        <x:v>Permanent</x:v>
      </x:c>
      <x:c r="E1610" t="str">
        <x:v>Thurrock</x:v>
      </x:c>
      <x:c r="F1610" t="str">
        <x:v>Operative Driver</x:v>
      </x:c>
      <x:c r="G1610" t="str">
        <x:v>397246</x:v>
      </x:c>
      <x:c r="H1610" t="str">
        <x:v>Ministry of Defence</x:v>
      </x:c>
      <x:c r="I1610" s="22" t="n">
        <x:v>8.5</x:v>
      </x:c>
      <x:c r="J1610" t="str">
        <x:v>Worked</x:v>
      </x:c>
      <x:c r="K1610" t="str">
        <x:v>Employee 1481; home branch Thurrock; assigned role Operative Driver | Deployment branch: Thurrock | Actual role: Operative Porter | Jobs: 397246 | Customers: Ministry of Defence | Actual hours: 8.5; source records: 1</x:v>
      </x:c>
      <x:c r="L1610" t="str">
        <x:v>Include</x:v>
      </x:c>
      <x:c r="M1610"/>
      <x:c r="N1610"/>
    </x:row>
    <x:row r="1611">
      <x:c r="A1611" t="str">
        <x:v>M Rafferty|2026-05-28</x:v>
      </x:c>
      <x:c r="B1611" s="888" t="n">
        <x:v>46170</x:v>
      </x:c>
      <x:c r="C1611" t="str">
        <x:v>M Rafferty</x:v>
      </x:c>
      <x:c r="D1611" t="str">
        <x:v>Permanent</x:v>
      </x:c>
      <x:c r="E1611" t="str">
        <x:v>Thurrock</x:v>
      </x:c>
      <x:c r="F1611" t="str">
        <x:v>Operative Driver</x:v>
      </x:c>
      <x:c r="G1611" t="str">
        <x:v>397246</x:v>
      </x:c>
      <x:c r="H1611" t="str">
        <x:v>Ministry of Defence</x:v>
      </x:c>
      <x:c r="I1611" s="22" t="n">
        <x:v>8.5</x:v>
      </x:c>
      <x:c r="J1611" t="str">
        <x:v>Worked</x:v>
      </x:c>
      <x:c r="K1611" t="str">
        <x:v>Employee 1481; home branch Thurrock; assigned role Operative Driver | Deployment branch: Thurrock | Actual role: Operative Porter | Jobs: 397246 | Customers: Ministry of Defence | Actual hours: 8.5; source records: 1</x:v>
      </x:c>
      <x:c r="L1611" t="str">
        <x:v>Include</x:v>
      </x:c>
      <x:c r="M1611"/>
      <x:c r="N1611"/>
    </x:row>
    <x:row r="1612">
      <x:c r="A1612" t="str">
        <x:v>M. Musadik Ali (B) EV|2026-05-01</x:v>
      </x:c>
      <x:c r="B1612" s="888" t="n">
        <x:v>46143</x:v>
      </x:c>
      <x:c r="C1612" t="str">
        <x:v>M. Musadik Ali (B) EV</x:v>
      </x:c>
      <x:c r="D1612" t="str">
        <x:v>Permanent</x:v>
      </x:c>
      <x:c r="E1612" t="str">
        <x:v>Thurrock</x:v>
      </x:c>
      <x:c r="F1612" t="str">
        <x:v>Operative Porter</x:v>
      </x:c>
      <x:c r="G1612" t="str">
        <x:v>401559</x:v>
      </x:c>
      <x:c r="H1612" t="str">
        <x:v>UBS Europe SE Luxembourg</x:v>
      </x:c>
      <x:c r="I1612" s="22" t="n">
        <x:v>17</x:v>
      </x:c>
      <x:c r="J1612" t="str">
        <x:v>Worked</x:v>
      </x:c>
      <x:c r="K1612" t="str">
        <x:v>Employee 103440; home branch Thurrock; assigned role Operative Porter | Deployment branch: Thurrock | Actual role: Operative Skilled | Jobs: 401559 | Customers: UBS Europe SE Luxembourg | Actual hours: 17.0; source records: 1</x:v>
      </x:c>
      <x:c r="L1612" t="str">
        <x:v>Include</x:v>
      </x:c>
      <x:c r="M1612"/>
      <x:c r="N1612"/>
    </x:row>
    <x:row r="1613">
      <x:c r="A1613" t="str">
        <x:v>M. Musadik Ali (B) EV|2026-05-02</x:v>
      </x:c>
      <x:c r="B1613" s="888" t="n">
        <x:v>46144</x:v>
      </x:c>
      <x:c r="C1613" t="str">
        <x:v>M. Musadik Ali (B) EV</x:v>
      </x:c>
      <x:c r="D1613" t="str">
        <x:v>Permanent</x:v>
      </x:c>
      <x:c r="E1613" t="str">
        <x:v>Thurrock</x:v>
      </x:c>
      <x:c r="F1613" t="str">
        <x:v>Operative Porter</x:v>
      </x:c>
      <x:c r="G1613" t="str">
        <x:v>401559</x:v>
      </x:c>
      <x:c r="H1613" t="str">
        <x:v>UBS Europe SE Luxembourg</x:v>
      </x:c>
      <x:c r="I1613" s="22" t="n">
        <x:v>8.5</x:v>
      </x:c>
      <x:c r="J1613" t="str">
        <x:v>Worked</x:v>
      </x:c>
      <x:c r="K1613" t="str">
        <x:v>Employee 103440; home branch Thurrock; assigned role Operative Porter | Deployment branch: Thurrock | Actual role: Operative Skilled | Jobs: 401559 | Customers: UBS Europe SE Luxembourg | Actual hours: 8.5; source records: 1</x:v>
      </x:c>
      <x:c r="L1613" t="str">
        <x:v>Include</x:v>
      </x:c>
      <x:c r="M1613"/>
      <x:c r="N1613"/>
    </x:row>
    <x:row r="1614">
      <x:c r="A1614" t="str">
        <x:v>M. Musadik Ali (B) EV|2026-05-03</x:v>
      </x:c>
      <x:c r="B1614" s="888" t="n">
        <x:v>46145</x:v>
      </x:c>
      <x:c r="C1614" t="str">
        <x:v>M. Musadik Ali (B) EV</x:v>
      </x:c>
      <x:c r="D1614" t="str">
        <x:v>Permanent</x:v>
      </x:c>
      <x:c r="E1614" t="str">
        <x:v>Thurrock</x:v>
      </x:c>
      <x:c r="F1614" t="str">
        <x:v>Operative Porter</x:v>
      </x:c>
      <x:c r="G1614" t="str">
        <x:v>401559</x:v>
      </x:c>
      <x:c r="H1614" t="str">
        <x:v>UBS Europe SE Luxembourg</x:v>
      </x:c>
      <x:c r="I1614" s="22" t="n">
        <x:v>11.5</x:v>
      </x:c>
      <x:c r="J1614" t="str">
        <x:v>Worked</x:v>
      </x:c>
      <x:c r="K1614" t="str">
        <x:v>Employee 103440; home branch Thurrock; assigned role Operative Porter | Deployment branch: Thurrock | Actual role: Operative Skilled | Jobs: 401559 | Customers: UBS Europe SE Luxembourg | Actual hours: 11.5; source records: 1</x:v>
      </x:c>
      <x:c r="L1614" t="str">
        <x:v>Include</x:v>
      </x:c>
      <x:c r="M1614"/>
      <x:c r="N1614"/>
    </x:row>
    <x:row r="1615">
      <x:c r="A1615" t="str">
        <x:v>M. Musadik Ali (B) EV|2026-05-04</x:v>
      </x:c>
      <x:c r="B1615" s="888" t="n">
        <x:v>46146</x:v>
      </x:c>
      <x:c r="C1615" t="str">
        <x:v>M. Musadik Ali (B) EV</x:v>
      </x:c>
      <x:c r="D1615" t="str">
        <x:v>Permanent</x:v>
      </x:c>
      <x:c r="E1615" t="str">
        <x:v>Thurrock</x:v>
      </x:c>
      <x:c r="F1615" t="str">
        <x:v>Operative Porter</x:v>
      </x:c>
      <x:c r="G1615"/>
      <x:c r="H1615"/>
      <x:c r="I1615" s="22" t="n">
        <x:v>0</x:v>
      </x:c>
      <x:c r="J1615" t="str">
        <x:v>Annual leave</x:v>
      </x:c>
      <x:c r="K1615" t="str">
        <x:v>Employee 103440; home branch Thurrock; assigned role Operative Porter | Leave: Annual Leave (Hours) | Leave calendar basis: Variable-pattern period</x:v>
      </x:c>
      <x:c r="L1615" t="str">
        <x:v>Include</x:v>
      </x:c>
      <x:c r="M1615"/>
      <x:c r="N1615"/>
    </x:row>
    <x:row r="1616">
      <x:c r="A1616" t="str">
        <x:v>M. Musadik Ali (B) EV|2026-05-05</x:v>
      </x:c>
      <x:c r="B1616" s="888" t="n">
        <x:v>46147</x:v>
      </x:c>
      <x:c r="C1616" t="str">
        <x:v>M. Musadik Ali (B) EV</x:v>
      </x:c>
      <x:c r="D1616" t="str">
        <x:v>Permanent</x:v>
      </x:c>
      <x:c r="E1616" t="str">
        <x:v>Thurrock</x:v>
      </x:c>
      <x:c r="F1616" t="str">
        <x:v>Operative Porter</x:v>
      </x:c>
      <x:c r="G1616" t="str">
        <x:v>384855B</x:v>
      </x:c>
      <x:c r="H1616" t="str">
        <x:v>Royal Borough of Greenwich (Elections 2026)</x:v>
      </x:c>
      <x:c r="I1616" s="22" t="n">
        <x:v>9.5</x:v>
      </x:c>
      <x:c r="J1616" t="str">
        <x:v>Worked</x:v>
      </x:c>
      <x:c r="K1616" t="str">
        <x:v>Employee 103440; home branch Thurrock; assigned role Operative Porter | Deployment branch: Croydon | Actual role: Operative Driver | Jobs: 384855B | Customers: Royal Borough of Greenwich (Elections 2026) | Actual hours: 9.5; source records: 1</x:v>
      </x:c>
      <x:c r="L1616" t="str">
        <x:v>Include</x:v>
      </x:c>
      <x:c r="M1616"/>
      <x:c r="N1616"/>
    </x:row>
    <x:row r="1617">
      <x:c r="A1617" t="str">
        <x:v>M. Musadik Ali (B) EV|2026-05-06</x:v>
      </x:c>
      <x:c r="B1617" s="888" t="n">
        <x:v>46148</x:v>
      </x:c>
      <x:c r="C1617" t="str">
        <x:v>M. Musadik Ali (B) EV</x:v>
      </x:c>
      <x:c r="D1617" t="str">
        <x:v>Permanent</x:v>
      </x:c>
      <x:c r="E1617" t="str">
        <x:v>Thurrock</x:v>
      </x:c>
      <x:c r="F1617" t="str">
        <x:v>Operative Porter</x:v>
      </x:c>
      <x:c r="G1617" t="str">
        <x:v>401954</x:v>
      </x:c>
      <x:c r="H1617" t="str">
        <x:v>HSBC</x:v>
      </x:c>
      <x:c r="I1617" s="22" t="n">
        <x:v>6.5</x:v>
      </x:c>
      <x:c r="J1617" t="str">
        <x:v>Worked</x:v>
      </x:c>
      <x:c r="K1617" t="str">
        <x:v>Employee 103440; home branch Thurrock; assigned role Operative Porter | Deployment branch: Thurrock | Actual role: Operative Driver | Jobs: 401954 | Customers: HSBC | Actual hours: 6.5; source records: 1</x:v>
      </x:c>
      <x:c r="L1617" t="str">
        <x:v>Include</x:v>
      </x:c>
      <x:c r="M1617"/>
      <x:c r="N1617"/>
    </x:row>
    <x:row r="1618">
      <x:c r="A1618" t="str">
        <x:v>M. Musadik Ali (B) EV|2026-05-08</x:v>
      </x:c>
      <x:c r="B1618" s="888" t="n">
        <x:v>46150</x:v>
      </x:c>
      <x:c r="C1618" t="str">
        <x:v>M. Musadik Ali (B) EV</x:v>
      </x:c>
      <x:c r="D1618" t="str">
        <x:v>Permanent</x:v>
      </x:c>
      <x:c r="E1618" t="str">
        <x:v>Thurrock</x:v>
      </x:c>
      <x:c r="F1618" t="str">
        <x:v>Operative Porter</x:v>
      </x:c>
      <x:c r="G1618" t="str">
        <x:v>401954, 398532</x:v>
      </x:c>
      <x:c r="H1618" t="str">
        <x:v>HSBC; Southwark Local Elections 2026</x:v>
      </x:c>
      <x:c r="I1618" s="22" t="n">
        <x:v>14</x:v>
      </x:c>
      <x:c r="J1618" t="str">
        <x:v>Worked — 2 records</x:v>
      </x:c>
      <x:c r="K1618" t="str">
        <x:v>Employee 103440; home branch Thurrock; assigned role Operative Porter | Deployment branch: Croydon, Thurrock | Actual role: Operative Driver | Jobs: 401954, 398532 | Customers: HSBC; Southwark Local Elections 2026 | Actual hours: 14.0; source records: 2</x:v>
      </x:c>
      <x:c r="L1618" t="str">
        <x:v>Include</x:v>
      </x:c>
      <x:c r="M1618"/>
      <x:c r="N1618"/>
    </x:row>
    <x:row r="1619">
      <x:c r="A1619" t="str">
        <x:v>M. Musadik Ali (B) EV|2026-05-11</x:v>
      </x:c>
      <x:c r="B1619" s="888" t="n">
        <x:v>46153</x:v>
      </x:c>
      <x:c r="C1619" t="str">
        <x:v>M. Musadik Ali (B) EV</x:v>
      </x:c>
      <x:c r="D1619" t="str">
        <x:v>Permanent</x:v>
      </x:c>
      <x:c r="E1619" t="str">
        <x:v>Thurrock</x:v>
      </x:c>
      <x:c r="F1619" t="str">
        <x:v>Operative Porter</x:v>
      </x:c>
      <x:c r="G1619" t="str">
        <x:v>397220</x:v>
      </x:c>
      <x:c r="H1619" t="str">
        <x:v>Sandhu/Mr Jay</x:v>
      </x:c>
      <x:c r="I1619" s="22" t="n">
        <x:v>10</x:v>
      </x:c>
      <x:c r="J1619" t="str">
        <x:v>Worked</x:v>
      </x:c>
      <x:c r="K1619" t="str">
        <x:v>Employee 103440; home branch Thurrock; assigned role Operative Porter | Deployment branch: Thurrock | Actual role: Operative Driver | Jobs: 397220 | Customers: Sandhu/Mr Jay | Actual hours: 10.0; source records: 1</x:v>
      </x:c>
      <x:c r="L1619" t="str">
        <x:v>Include</x:v>
      </x:c>
      <x:c r="M1619"/>
      <x:c r="N1619"/>
    </x:row>
    <x:row r="1620">
      <x:c r="A1620" t="str">
        <x:v>M. Musadik Ali (B) EV|2026-05-12</x:v>
      </x:c>
      <x:c r="B1620" s="888" t="n">
        <x:v>46154</x:v>
      </x:c>
      <x:c r="C1620" t="str">
        <x:v>M. Musadik Ali (B) EV</x:v>
      </x:c>
      <x:c r="D1620" t="str">
        <x:v>Permanent</x:v>
      </x:c>
      <x:c r="E1620" t="str">
        <x:v>Thurrock</x:v>
      </x:c>
      <x:c r="F1620" t="str">
        <x:v>Operative Porter</x:v>
      </x:c>
      <x:c r="G1620" t="str">
        <x:v>401509</x:v>
      </x:c>
      <x:c r="H1620" t="str">
        <x:v>Restore – Doc Management</x:v>
      </x:c>
      <x:c r="I1620" s="22" t="n">
        <x:v>11</x:v>
      </x:c>
      <x:c r="J1620" t="str">
        <x:v>Worked</x:v>
      </x:c>
      <x:c r="K1620" t="str">
        <x:v>Employee 103440; home branch Thurrock; assigned role Operative Porter | Deployment branch: Thurrock | Actual role: Operative Driver | Jobs: 401509 | Customers: Restore – Doc Management | Actual hours: 11.0; source records: 1</x:v>
      </x:c>
      <x:c r="L1620" t="str">
        <x:v>Include</x:v>
      </x:c>
      <x:c r="M1620"/>
      <x:c r="N1620"/>
    </x:row>
    <x:row r="1621">
      <x:c r="A1621" t="str">
        <x:v>M. Musadik Ali (B) EV|2026-05-13</x:v>
      </x:c>
      <x:c r="B1621" s="888" t="n">
        <x:v>46155</x:v>
      </x:c>
      <x:c r="C1621" t="str">
        <x:v>M. Musadik Ali (B) EV</x:v>
      </x:c>
      <x:c r="D1621" t="str">
        <x:v>Permanent</x:v>
      </x:c>
      <x:c r="E1621" t="str">
        <x:v>Thurrock</x:v>
      </x:c>
      <x:c r="F1621" t="str">
        <x:v>Operative Porter</x:v>
      </x:c>
      <x:c r="G1621" t="str">
        <x:v>401907</x:v>
      </x:c>
      <x:c r="H1621" t="str">
        <x:v>Kalam/Mr Mohammed</x:v>
      </x:c>
      <x:c r="I1621" s="22" t="n">
        <x:v>9.5</x:v>
      </x:c>
      <x:c r="J1621" t="str">
        <x:v>Worked</x:v>
      </x:c>
      <x:c r="K1621" t="str">
        <x:v>Employee 103440; home branch Thurrock; assigned role Operative Porter | Deployment branch: Thurrock | Actual role: Operative Driver | Jobs: 401907 | Customers: Kalam/Mr Mohammed | Actual hours: 9.5; source records: 1</x:v>
      </x:c>
      <x:c r="L1621" t="str">
        <x:v>Include</x:v>
      </x:c>
      <x:c r="M1621"/>
      <x:c r="N1621"/>
    </x:row>
    <x:row r="1622">
      <x:c r="A1622" t="str">
        <x:v>M. Musadik Ali (B) EV|2026-05-14</x:v>
      </x:c>
      <x:c r="B1622" s="888" t="n">
        <x:v>46156</x:v>
      </x:c>
      <x:c r="C1622" t="str">
        <x:v>M. Musadik Ali (B) EV</x:v>
      </x:c>
      <x:c r="D1622" t="str">
        <x:v>Permanent</x:v>
      </x:c>
      <x:c r="E1622" t="str">
        <x:v>Thurrock</x:v>
      </x:c>
      <x:c r="F1622" t="str">
        <x:v>Operative Porter</x:v>
      </x:c>
      <x:c r="G1622" t="str">
        <x:v>401907</x:v>
      </x:c>
      <x:c r="H1622" t="str">
        <x:v>Kalam/Mr Mohammed</x:v>
      </x:c>
      <x:c r="I1622" s="22" t="n">
        <x:v>8.5</x:v>
      </x:c>
      <x:c r="J1622" t="str">
        <x:v>Worked</x:v>
      </x:c>
      <x:c r="K1622" t="str">
        <x:v>Employee 103440; home branch Thurrock; assigned role Operative Porter | Deployment branch: Thurrock | Actual role: Operative Driver | Jobs: 401907 | Customers: Kalam/Mr Mohammed | Actual hours: 8.5; source records: 1</x:v>
      </x:c>
      <x:c r="L1622" t="str">
        <x:v>Include</x:v>
      </x:c>
      <x:c r="M1622"/>
      <x:c r="N1622"/>
    </x:row>
    <x:row r="1623">
      <x:c r="A1623" t="str">
        <x:v>M. Musadik Ali (B) EV|2026-05-15</x:v>
      </x:c>
      <x:c r="B1623" s="888" t="n">
        <x:v>46157</x:v>
      </x:c>
      <x:c r="C1623" t="str">
        <x:v>M. Musadik Ali (B) EV</x:v>
      </x:c>
      <x:c r="D1623" t="str">
        <x:v>Permanent</x:v>
      </x:c>
      <x:c r="E1623" t="str">
        <x:v>Thurrock</x:v>
      </x:c>
      <x:c r="F1623" t="str">
        <x:v>Operative Porter</x:v>
      </x:c>
      <x:c r="G1623" t="str">
        <x:v>398476A</x:v>
      </x:c>
      <x:c r="H1623" t="str">
        <x:v>John/Mr Michael Christopher</x:v>
      </x:c>
      <x:c r="I1623" s="22" t="n">
        <x:v>5.5</x:v>
      </x:c>
      <x:c r="J1623" t="str">
        <x:v>Worked</x:v>
      </x:c>
      <x:c r="K1623" t="str">
        <x:v>Employee 103440; home branch Thurrock; assigned role Operative Porter | Deployment branch: Thurrock | Actual role: Operative Driver | Jobs: 398476A | Customers: John/Mr Michael Christopher | Actual hours: 5.5; source records: 1</x:v>
      </x:c>
      <x:c r="L1623" t="str">
        <x:v>Include</x:v>
      </x:c>
      <x:c r="M1623"/>
      <x:c r="N1623"/>
    </x:row>
    <x:row r="1624">
      <x:c r="A1624" t="str">
        <x:v>M. Musadik Ali (B) EV|2026-05-16</x:v>
      </x:c>
      <x:c r="B1624" s="888" t="n">
        <x:v>46158</x:v>
      </x:c>
      <x:c r="C1624" t="str">
        <x:v>M. Musadik Ali (B) EV</x:v>
      </x:c>
      <x:c r="D1624" t="str">
        <x:v>Permanent</x:v>
      </x:c>
      <x:c r="E1624" t="str">
        <x:v>Thurrock</x:v>
      </x:c>
      <x:c r="F1624" t="str">
        <x:v>Operative Porter</x:v>
      </x:c>
      <x:c r="G1624" t="str">
        <x:v>400283</x:v>
      </x:c>
      <x:c r="H1624" t="str">
        <x:v>Canada Life</x:v>
      </x:c>
      <x:c r="I1624" s="22" t="n">
        <x:v>9.5</x:v>
      </x:c>
      <x:c r="J1624" t="str">
        <x:v>Worked</x:v>
      </x:c>
      <x:c r="K1624" t="str">
        <x:v>Employee 103440; home branch Thurrock; assigned role Operative Porter | Deployment branch: Thurrock | Actual role: Operative Driver | Jobs: 400283 | Customers: Canada Life | Actual hours: 9.5; source records: 1</x:v>
      </x:c>
      <x:c r="L1624" t="str">
        <x:v>Include</x:v>
      </x:c>
      <x:c r="M1624"/>
      <x:c r="N1624"/>
    </x:row>
    <x:row r="1625">
      <x:c r="A1625" t="str">
        <x:v>M. Musadik Ali (B) EV|2026-05-18</x:v>
      </x:c>
      <x:c r="B1625" s="888" t="n">
        <x:v>46160</x:v>
      </x:c>
      <x:c r="C1625" t="str">
        <x:v>M. Musadik Ali (B) EV</x:v>
      </x:c>
      <x:c r="D1625" t="str">
        <x:v>Permanent</x:v>
      </x:c>
      <x:c r="E1625" t="str">
        <x:v>Thurrock</x:v>
      </x:c>
      <x:c r="F1625" t="str">
        <x:v>Operative Porter</x:v>
      </x:c>
      <x:c r="G1625" t="str">
        <x:v>402140</x:v>
      </x:c>
      <x:c r="H1625" t="str">
        <x:v>Protech Network Solutions</x:v>
      </x:c>
      <x:c r="I1625" s="22" t="n">
        <x:v>8</x:v>
      </x:c>
      <x:c r="J1625" t="str">
        <x:v>Worked</x:v>
      </x:c>
      <x:c r="K1625" t="str">
        <x:v>Employee 103440; home branch Thurrock; assigned role Operative Porter | Deployment branch: Thurrock | Actual role: Operative Driver | Jobs: 402140 | Customers: Protech Network Solutions | Actual hours: 8.0; source records: 1</x:v>
      </x:c>
      <x:c r="L1625" t="str">
        <x:v>Include</x:v>
      </x:c>
      <x:c r="M1625"/>
      <x:c r="N1625"/>
    </x:row>
    <x:row r="1626">
      <x:c r="A1626" t="str">
        <x:v>M. Musadik Ali (B) EV|2026-05-19</x:v>
      </x:c>
      <x:c r="B1626" s="888" t="n">
        <x:v>46161</x:v>
      </x:c>
      <x:c r="C1626" t="str">
        <x:v>M. Musadik Ali (B) EV</x:v>
      </x:c>
      <x:c r="D1626" t="str">
        <x:v>Permanent</x:v>
      </x:c>
      <x:c r="E1626" t="str">
        <x:v>Thurrock</x:v>
      </x:c>
      <x:c r="F1626" t="str">
        <x:v>Operative Porter</x:v>
      </x:c>
      <x:c r="G1626" t="str">
        <x:v>402276</x:v>
      </x:c>
      <x:c r="H1626" t="str">
        <x:v>Protech Network Solutions</x:v>
      </x:c>
      <x:c r="I1626" s="22" t="n">
        <x:v>8.5</x:v>
      </x:c>
      <x:c r="J1626" t="str">
        <x:v>Worked</x:v>
      </x:c>
      <x:c r="K1626" t="str">
        <x:v>Employee 103440; home branch Thurrock; assigned role Operative Porter | Deployment branch: Thurrock | Actual role: Operative Driver | Jobs: 402276 | Customers: Protech Network Solutions | Actual hours: 8.5; source records: 1</x:v>
      </x:c>
      <x:c r="L1626" t="str">
        <x:v>Include</x:v>
      </x:c>
      <x:c r="M1626"/>
      <x:c r="N1626"/>
    </x:row>
    <x:row r="1627">
      <x:c r="A1627" t="str">
        <x:v>M. Musadik Ali (B) EV|2026-05-20</x:v>
      </x:c>
      <x:c r="B1627" s="888" t="n">
        <x:v>46162</x:v>
      </x:c>
      <x:c r="C1627" t="str">
        <x:v>M. Musadik Ali (B) EV</x:v>
      </x:c>
      <x:c r="D1627" t="str">
        <x:v>Permanent</x:v>
      </x:c>
      <x:c r="E1627" t="str">
        <x:v>Thurrock</x:v>
      </x:c>
      <x:c r="F1627" t="str">
        <x:v>Operative Porter</x:v>
      </x:c>
      <x:c r="G1627" t="str">
        <x:v>401755</x:v>
      </x:c>
      <x:c r="H1627" t="str">
        <x:v>UBS Europe SE Luxembourg</x:v>
      </x:c>
      <x:c r="I1627" s="22" t="n">
        <x:v>11.5</x:v>
      </x:c>
      <x:c r="J1627" t="str">
        <x:v>Worked</x:v>
      </x:c>
      <x:c r="K1627" t="str">
        <x:v>Employee 103440; home branch Thurrock; assigned role Operative Porter | Deployment branch: Thurrock | Actual role: Operative Skilled | Jobs: 401755 | Customers: UBS Europe SE Luxembourg | Actual hours: 11.5; source records: 1</x:v>
      </x:c>
      <x:c r="L1627" t="str">
        <x:v>Include</x:v>
      </x:c>
      <x:c r="M1627"/>
      <x:c r="N1627"/>
    </x:row>
    <x:row r="1628">
      <x:c r="A1628" t="str">
        <x:v>M. Musadik Ali (B) EV|2026-05-21</x:v>
      </x:c>
      <x:c r="B1628" s="888" t="n">
        <x:v>46163</x:v>
      </x:c>
      <x:c r="C1628" t="str">
        <x:v>M. Musadik Ali (B) EV</x:v>
      </x:c>
      <x:c r="D1628" t="str">
        <x:v>Permanent</x:v>
      </x:c>
      <x:c r="E1628" t="str">
        <x:v>Thurrock</x:v>
      </x:c>
      <x:c r="F1628" t="str">
        <x:v>Operative Porter</x:v>
      </x:c>
      <x:c r="G1628" t="str">
        <x:v>401755</x:v>
      </x:c>
      <x:c r="H1628" t="str">
        <x:v>UBS Europe SE Luxembourg</x:v>
      </x:c>
      <x:c r="I1628" s="22" t="n">
        <x:v>8.5</x:v>
      </x:c>
      <x:c r="J1628" t="str">
        <x:v>Worked</x:v>
      </x:c>
      <x:c r="K1628" t="str">
        <x:v>Employee 103440; home branch Thurrock; assigned role Operative Porter | Deployment branch: Thurrock | Actual role: Operative Skilled | Jobs: 401755 | Customers: UBS Europe SE Luxembourg | Actual hours: 8.5; source records: 1</x:v>
      </x:c>
      <x:c r="L1628" t="str">
        <x:v>Include</x:v>
      </x:c>
      <x:c r="M1628"/>
      <x:c r="N1628"/>
    </x:row>
    <x:row r="1629">
      <x:c r="A1629" t="str">
        <x:v>M. Musadik Ali (B) EV|2026-05-22</x:v>
      </x:c>
      <x:c r="B1629" s="888" t="n">
        <x:v>46164</x:v>
      </x:c>
      <x:c r="C1629" t="str">
        <x:v>M. Musadik Ali (B) EV</x:v>
      </x:c>
      <x:c r="D1629" t="str">
        <x:v>Permanent</x:v>
      </x:c>
      <x:c r="E1629" t="str">
        <x:v>Thurrock</x:v>
      </x:c>
      <x:c r="F1629" t="str">
        <x:v>Operative Porter</x:v>
      </x:c>
      <x:c r="G1629" t="str">
        <x:v>401755</x:v>
      </x:c>
      <x:c r="H1629" t="str">
        <x:v>UBS Europe SE Luxembourg</x:v>
      </x:c>
      <x:c r="I1629" s="22" t="n">
        <x:v>17</x:v>
      </x:c>
      <x:c r="J1629" t="str">
        <x:v>Worked</x:v>
      </x:c>
      <x:c r="K1629" t="str">
        <x:v>Employee 103440; home branch Thurrock; assigned role Operative Porter | Deployment branch: Thurrock | Actual role: Operative Skilled | Jobs: 401755 | Customers: UBS Europe SE Luxembourg | Actual hours: 17.0; source records: 1</x:v>
      </x:c>
      <x:c r="L1629" t="str">
        <x:v>Include</x:v>
      </x:c>
      <x:c r="M1629"/>
      <x:c r="N1629"/>
    </x:row>
    <x:row r="1630">
      <x:c r="A1630" t="str">
        <x:v>M. Musadik Ali (B) EV|2026-05-23</x:v>
      </x:c>
      <x:c r="B1630" s="888" t="n">
        <x:v>46165</x:v>
      </x:c>
      <x:c r="C1630" t="str">
        <x:v>M. Musadik Ali (B) EV</x:v>
      </x:c>
      <x:c r="D1630" t="str">
        <x:v>Permanent</x:v>
      </x:c>
      <x:c r="E1630" t="str">
        <x:v>Thurrock</x:v>
      </x:c>
      <x:c r="F1630" t="str">
        <x:v>Operative Porter</x:v>
      </x:c>
      <x:c r="G1630" t="str">
        <x:v>401755</x:v>
      </x:c>
      <x:c r="H1630" t="str">
        <x:v>UBS Europe SE Luxembourg</x:v>
      </x:c>
      <x:c r="I1630" s="22" t="n">
        <x:v>8.5</x:v>
      </x:c>
      <x:c r="J1630" t="str">
        <x:v>Worked</x:v>
      </x:c>
      <x:c r="K1630" t="str">
        <x:v>Employee 103440; home branch Thurrock; assigned role Operative Porter | Deployment branch: Thurrock | Actual role: Operative Skilled | Jobs: 401755 | Customers: UBS Europe SE Luxembourg | Actual hours: 8.5; source records: 1</x:v>
      </x:c>
      <x:c r="L1630" t="str">
        <x:v>Include</x:v>
      </x:c>
      <x:c r="M1630"/>
      <x:c r="N1630"/>
    </x:row>
    <x:row r="1631">
      <x:c r="A1631" t="str">
        <x:v>M. Musadik Ali (B) EV|2026-05-24</x:v>
      </x:c>
      <x:c r="B1631" s="888" t="n">
        <x:v>46166</x:v>
      </x:c>
      <x:c r="C1631" t="str">
        <x:v>M. Musadik Ali (B) EV</x:v>
      </x:c>
      <x:c r="D1631" t="str">
        <x:v>Permanent</x:v>
      </x:c>
      <x:c r="E1631" t="str">
        <x:v>Thurrock</x:v>
      </x:c>
      <x:c r="F1631" t="str">
        <x:v>Operative Porter</x:v>
      </x:c>
      <x:c r="G1631" t="str">
        <x:v>401755</x:v>
      </x:c>
      <x:c r="H1631" t="str">
        <x:v>UBS Europe SE Luxembourg</x:v>
      </x:c>
      <x:c r="I1631" s="22" t="n">
        <x:v>11.5</x:v>
      </x:c>
      <x:c r="J1631" t="str">
        <x:v>Worked</x:v>
      </x:c>
      <x:c r="K1631" t="str">
        <x:v>Employee 103440; home branch Thurrock; assigned role Operative Porter | Deployment branch: Thurrock | Actual role: Operative Skilled | Jobs: 401755 | Customers: UBS Europe SE Luxembourg | Actual hours: 11.5; source records: 1</x:v>
      </x:c>
      <x:c r="L1631" t="str">
        <x:v>Include</x:v>
      </x:c>
      <x:c r="M1631"/>
      <x:c r="N1631"/>
    </x:row>
    <x:row r="1632">
      <x:c r="A1632" t="str">
        <x:v>M. Musadik Ali (B) EV|2026-05-25</x:v>
      </x:c>
      <x:c r="B1632" s="888" t="n">
        <x:v>46167</x:v>
      </x:c>
      <x:c r="C1632" t="str">
        <x:v>M. Musadik Ali (B) EV</x:v>
      </x:c>
      <x:c r="D1632" t="str">
        <x:v>Permanent</x:v>
      </x:c>
      <x:c r="E1632" t="str">
        <x:v>Thurrock</x:v>
      </x:c>
      <x:c r="F1632" t="str">
        <x:v>Operative Porter</x:v>
      </x:c>
      <x:c r="G1632"/>
      <x:c r="H1632"/>
      <x:c r="I1632" s="22" t="n">
        <x:v>0</x:v>
      </x:c>
      <x:c r="J1632" t="str">
        <x:v>Annual leave</x:v>
      </x:c>
      <x:c r="K1632" t="str">
        <x:v>Employee 103440; home branch Thurrock; assigned role Operative Porter | Leave: Annual Leave (Hours) | Leave calendar basis: Variable-pattern period</x:v>
      </x:c>
      <x:c r="L1632" t="str">
        <x:v>Include</x:v>
      </x:c>
      <x:c r="M1632"/>
      <x:c r="N1632"/>
    </x:row>
    <x:row r="1633">
      <x:c r="A1633" t="str">
        <x:v>M. Musadik Ali (B) EV|2026-05-26</x:v>
      </x:c>
      <x:c r="B1633" s="888" t="n">
        <x:v>46168</x:v>
      </x:c>
      <x:c r="C1633" t="str">
        <x:v>M. Musadik Ali (B) EV</x:v>
      </x:c>
      <x:c r="D1633" t="str">
        <x:v>Permanent</x:v>
      </x:c>
      <x:c r="E1633" t="str">
        <x:v>Thurrock</x:v>
      </x:c>
      <x:c r="F1633" t="str">
        <x:v>Operative Porter</x:v>
      </x:c>
      <x:c r="G1633"/>
      <x:c r="H1633"/>
      <x:c r="I1633" s="22" t="n">
        <x:v>0</x:v>
      </x:c>
      <x:c r="J1633" t="str">
        <x:v>Annual leave</x:v>
      </x:c>
      <x:c r="K1633" t="str">
        <x:v>Employee 103440; home branch Thurrock; assigned role Operative Porter | Leave: Annual Leave (Hours) | Leave calendar basis: Variable-pattern period</x:v>
      </x:c>
      <x:c r="L1633" t="str">
        <x:v>Include</x:v>
      </x:c>
      <x:c r="M1633"/>
      <x:c r="N1633"/>
    </x:row>
    <x:row r="1634">
      <x:c r="A1634" t="str">
        <x:v>M. Musadik Ali (B) EV|2026-05-27</x:v>
      </x:c>
      <x:c r="B1634" s="888" t="n">
        <x:v>46169</x:v>
      </x:c>
      <x:c r="C1634" t="str">
        <x:v>M. Musadik Ali (B) EV</x:v>
      </x:c>
      <x:c r="D1634" t="str">
        <x:v>Permanent</x:v>
      </x:c>
      <x:c r="E1634" t="str">
        <x:v>Thurrock</x:v>
      </x:c>
      <x:c r="F1634" t="str">
        <x:v>Operative Porter</x:v>
      </x:c>
      <x:c r="G1634"/>
      <x:c r="H1634"/>
      <x:c r="I1634" s="22" t="n">
        <x:v>0</x:v>
      </x:c>
      <x:c r="J1634" t="str">
        <x:v>Annual leave</x:v>
      </x:c>
      <x:c r="K1634" t="str">
        <x:v>Employee 103440; home branch Thurrock; assigned role Operative Porter | Leave: Annual Leave (Hours) | Leave calendar basis: Variable-pattern period</x:v>
      </x:c>
      <x:c r="L1634" t="str">
        <x:v>Include</x:v>
      </x:c>
      <x:c r="M1634"/>
      <x:c r="N1634"/>
    </x:row>
    <x:row r="1635">
      <x:c r="A1635" t="str">
        <x:v>M. Musadik Ali (B) EV|2026-05-28</x:v>
      </x:c>
      <x:c r="B1635" s="888" t="n">
        <x:v>46170</x:v>
      </x:c>
      <x:c r="C1635" t="str">
        <x:v>M. Musadik Ali (B) EV</x:v>
      </x:c>
      <x:c r="D1635" t="str">
        <x:v>Permanent</x:v>
      </x:c>
      <x:c r="E1635" t="str">
        <x:v>Thurrock</x:v>
      </x:c>
      <x:c r="F1635" t="str">
        <x:v>Operative Porter</x:v>
      </x:c>
      <x:c r="G1635" t="str">
        <x:v>402263</x:v>
      </x:c>
      <x:c r="H1635" t="str">
        <x:v>UBS Europe SE Luxembourg</x:v>
      </x:c>
      <x:c r="I1635" s="22" t="n">
        <x:v>11.5</x:v>
      </x:c>
      <x:c r="J1635" t="str">
        <x:v>Worked</x:v>
      </x:c>
      <x:c r="K1635" t="str">
        <x:v>Employee 103440; home branch Thurrock; assigned role Operative Porter | Deployment branch: Thurrock | Actual role: Operative Skilled | Jobs: 402263 | Customers: UBS Europe SE Luxembourg | Actual hours: 11.5; source records: 1</x:v>
      </x:c>
      <x:c r="L1635" t="str">
        <x:v>Include</x:v>
      </x:c>
      <x:c r="M1635"/>
      <x:c r="N1635"/>
    </x:row>
    <x:row r="1636">
      <x:c r="A1636" t="str">
        <x:v>M. Musadik Ali (B) EV|2026-05-29</x:v>
      </x:c>
      <x:c r="B1636" s="888" t="n">
        <x:v>46171</x:v>
      </x:c>
      <x:c r="C1636" t="str">
        <x:v>M. Musadik Ali (B) EV</x:v>
      </x:c>
      <x:c r="D1636" t="str">
        <x:v>Permanent</x:v>
      </x:c>
      <x:c r="E1636" t="str">
        <x:v>Thurrock</x:v>
      </x:c>
      <x:c r="F1636" t="str">
        <x:v>Operative Porter</x:v>
      </x:c>
      <x:c r="G1636" t="str">
        <x:v>402263</x:v>
      </x:c>
      <x:c r="H1636" t="str">
        <x:v>UBS Europe SE Luxembourg</x:v>
      </x:c>
      <x:c r="I1636" s="22" t="n">
        <x:v>11.5</x:v>
      </x:c>
      <x:c r="J1636" t="str">
        <x:v>Worked</x:v>
      </x:c>
      <x:c r="K1636" t="str">
        <x:v>Employee 103440; home branch Thurrock; assigned role Operative Porter | Deployment branch: Thurrock | Actual role: Operative Skilled | Jobs: 402263 | Customers: UBS Europe SE Luxembourg | Actual hours: 11.5; source records: 1</x:v>
      </x:c>
      <x:c r="L1636" t="str">
        <x:v>Include</x:v>
      </x:c>
      <x:c r="M1636"/>
      <x:c r="N1636"/>
    </x:row>
    <x:row r="1637">
      <x:c r="A1637" t="str">
        <x:v>M. Musadik Ali (B) EV|2026-05-30</x:v>
      </x:c>
      <x:c r="B1637" s="888" t="n">
        <x:v>46172</x:v>
      </x:c>
      <x:c r="C1637" t="str">
        <x:v>M. Musadik Ali (B) EV</x:v>
      </x:c>
      <x:c r="D1637" t="str">
        <x:v>Permanent</x:v>
      </x:c>
      <x:c r="E1637" t="str">
        <x:v>Thurrock</x:v>
      </x:c>
      <x:c r="F1637" t="str">
        <x:v>Operative Porter</x:v>
      </x:c>
      <x:c r="G1637" t="str">
        <x:v>402263</x:v>
      </x:c>
      <x:c r="H1637" t="str">
        <x:v>UBS Europe SE Luxembourg</x:v>
      </x:c>
      <x:c r="I1637" s="22" t="n">
        <x:v>8.5</x:v>
      </x:c>
      <x:c r="J1637" t="str">
        <x:v>Worked</x:v>
      </x:c>
      <x:c r="K1637" t="str">
        <x:v>Employee 103440; home branch Thurrock; assigned role Operative Porter | Deployment branch: Thurrock | Actual role: Operative Skilled | Jobs: 402263 | Customers: UBS Europe SE Luxembourg | Actual hours: 8.5; source records: 1</x:v>
      </x:c>
      <x:c r="L1637" t="str">
        <x:v>Include</x:v>
      </x:c>
      <x:c r="M1637"/>
      <x:c r="N1637"/>
    </x:row>
    <x:row r="1638">
      <x:c r="A1638" t="str">
        <x:v>M. Musadik Ali (B) EV|2026-05-31</x:v>
      </x:c>
      <x:c r="B1638" s="888" t="n">
        <x:v>46173</x:v>
      </x:c>
      <x:c r="C1638" t="str">
        <x:v>M. Musadik Ali (B) EV</x:v>
      </x:c>
      <x:c r="D1638" t="str">
        <x:v>Permanent</x:v>
      </x:c>
      <x:c r="E1638" t="str">
        <x:v>Thurrock</x:v>
      </x:c>
      <x:c r="F1638" t="str">
        <x:v>Operative Porter</x:v>
      </x:c>
      <x:c r="G1638" t="str">
        <x:v>402263</x:v>
      </x:c>
      <x:c r="H1638" t="str">
        <x:v>UBS Europe SE Luxembourg</x:v>
      </x:c>
      <x:c r="I1638" s="22" t="n">
        <x:v>8.5</x:v>
      </x:c>
      <x:c r="J1638" t="str">
        <x:v>Worked</x:v>
      </x:c>
      <x:c r="K1638" t="str">
        <x:v>Employee 103440; home branch Thurrock; assigned role Operative Porter | Deployment branch: Thurrock | Actual role: Operative Skilled | Jobs: 402263 | Customers: UBS Europe SE Luxembourg | Actual hours: 8.5; source records: 1</x:v>
      </x:c>
      <x:c r="L1638" t="str">
        <x:v>Include</x:v>
      </x:c>
      <x:c r="M1638"/>
      <x:c r="N1638"/>
    </x:row>
    <x:row r="1639">
      <x:c r="A1639" t="str">
        <x:v>Maalik Duffus|2026-05-01</x:v>
      </x:c>
      <x:c r="B1639" s="888" t="n">
        <x:v>46143</x:v>
      </x:c>
      <x:c r="C1639" t="str">
        <x:v>Maalik Duffus</x:v>
      </x:c>
      <x:c r="D1639" t="str">
        <x:v>Permanent</x:v>
      </x:c>
      <x:c r="E1639" t="str">
        <x:v>Birmingham</x:v>
      </x:c>
      <x:c r="F1639" t="str">
        <x:v>Operative Porter</x:v>
      </x:c>
      <x:c r="G1639"/>
      <x:c r="H1639"/>
      <x:c r="I1639" s="22" t="n">
        <x:v>0</x:v>
      </x:c>
      <x:c r="J1639" t="str">
        <x:v>Annual leave</x:v>
      </x:c>
      <x:c r="K1639" t="str">
        <x:v>Employee 103112; home branch Birmingham; assigned role Operative Porter | Leave: Annual Leave (Hours) | Leave calendar basis: Variable-pattern period</x:v>
      </x:c>
      <x:c r="L1639" t="str">
        <x:v>Include</x:v>
      </x:c>
      <x:c r="M1639"/>
      <x:c r="N1639"/>
    </x:row>
    <x:row r="1640">
      <x:c r="A1640" t="str">
        <x:v>Maalik Duffus|2026-05-05</x:v>
      </x:c>
      <x:c r="B1640" s="888" t="n">
        <x:v>46147</x:v>
      </x:c>
      <x:c r="C1640" t="str">
        <x:v>Maalik Duffus</x:v>
      </x:c>
      <x:c r="D1640" t="str">
        <x:v>Permanent</x:v>
      </x:c>
      <x:c r="E1640" t="str">
        <x:v>Birmingham</x:v>
      </x:c>
      <x:c r="F1640" t="str">
        <x:v>Operative Porter</x:v>
      </x:c>
      <x:c r="G1640" t="str">
        <x:v>401896</x:v>
      </x:c>
      <x:c r="H1640" t="str">
        <x:v>Midland Heart</x:v>
      </x:c>
      <x:c r="I1640" s="22" t="n">
        <x:v>6</x:v>
      </x:c>
      <x:c r="J1640" t="str">
        <x:v>Worked</x:v>
      </x:c>
      <x:c r="K1640" t="str">
        <x:v>Employee 103112; home branch Birmingham; assigned role Operative Porter | Deployment branch: Birmingham | Actual role: Operative Porter | Jobs: 401896 | Customers: Midland Heart | Actual hours: 6.0; source records: 1</x:v>
      </x:c>
      <x:c r="L1640" t="str">
        <x:v>Include</x:v>
      </x:c>
      <x:c r="M1640"/>
      <x:c r="N1640"/>
    </x:row>
    <x:row r="1641">
      <x:c r="A1641" t="str">
        <x:v>Maalik Duffus|2026-05-07</x:v>
      </x:c>
      <x:c r="B1641" s="888" t="n">
        <x:v>46149</x:v>
      </x:c>
      <x:c r="C1641" t="str">
        <x:v>Maalik Duffus</x:v>
      </x:c>
      <x:c r="D1641" t="str">
        <x:v>Permanent</x:v>
      </x:c>
      <x:c r="E1641" t="str">
        <x:v>Birmingham</x:v>
      </x:c>
      <x:c r="F1641" t="str">
        <x:v>Operative Porter</x:v>
      </x:c>
      <x:c r="G1641" t="str">
        <x:v>401905, 402025, 401927</x:v>
      </x:c>
      <x:c r="H1641" t="str">
        <x:v>HMPPS Probation; Midland Heart; Ministry of Justice/HMPPS Probation</x:v>
      </x:c>
      <x:c r="I1641" s="22" t="n">
        <x:v>6.75</x:v>
      </x:c>
      <x:c r="J1641" t="str">
        <x:v>Worked — 3 records</x:v>
      </x:c>
      <x:c r="K1641" t="str">
        <x:v>Employee 103112; home branch Birmingham; assigned role Operative Porter | Deployment branch: Birmingham | Actual role: Operative Porter | Jobs: 401905, 402025, 401927 | Customers: HMPPS Probation; Midland Heart; Ministry of Justice/HMPPS Probation | Actual hours: 6.8; source records: 3</x:v>
      </x:c>
      <x:c r="L1641" t="str">
        <x:v>Include</x:v>
      </x:c>
      <x:c r="M1641"/>
      <x:c r="N1641"/>
    </x:row>
    <x:row r="1642">
      <x:c r="A1642" t="str">
        <x:v>Maalik Duffus|2026-05-11</x:v>
      </x:c>
      <x:c r="B1642" s="888" t="n">
        <x:v>46153</x:v>
      </x:c>
      <x:c r="C1642" t="str">
        <x:v>Maalik Duffus</x:v>
      </x:c>
      <x:c r="D1642" t="str">
        <x:v>Permanent</x:v>
      </x:c>
      <x:c r="E1642" t="str">
        <x:v>Birmingham</x:v>
      </x:c>
      <x:c r="F1642" t="str">
        <x:v>Operative Porter</x:v>
      </x:c>
      <x:c r="G1642" t="str">
        <x:v>390823</x:v>
      </x:c>
      <x:c r="H1642" t="str">
        <x:v>Squire Patton Boggs</x:v>
      </x:c>
      <x:c r="I1642" s="22" t="n">
        <x:v>7.5</x:v>
      </x:c>
      <x:c r="J1642" t="str">
        <x:v>Worked</x:v>
      </x:c>
      <x:c r="K1642" t="str">
        <x:v>Employee 103112; home branch Birmingham; assigned role Operative Porter | Deployment branch: Birmingham | Actual role: Operative Porter | Jobs: 390823 | Customers: Squire Patton Boggs | Actual hours: 7.5; source records: 1</x:v>
      </x:c>
      <x:c r="L1642" t="str">
        <x:v>Include</x:v>
      </x:c>
      <x:c r="M1642"/>
      <x:c r="N1642"/>
    </x:row>
    <x:row r="1643">
      <x:c r="A1643" t="str">
        <x:v>Maalik Duffus|2026-05-12</x:v>
      </x:c>
      <x:c r="B1643" s="888" t="n">
        <x:v>46154</x:v>
      </x:c>
      <x:c r="C1643" t="str">
        <x:v>Maalik Duffus</x:v>
      </x:c>
      <x:c r="D1643" t="str">
        <x:v>Permanent</x:v>
      </x:c>
      <x:c r="E1643" t="str">
        <x:v>Birmingham</x:v>
      </x:c>
      <x:c r="F1643" t="str">
        <x:v>Operative Porter</x:v>
      </x:c>
      <x:c r="G1643" t="str">
        <x:v>390823</x:v>
      </x:c>
      <x:c r="H1643" t="str">
        <x:v>Squire Patton Boggs</x:v>
      </x:c>
      <x:c r="I1643" s="22" t="n">
        <x:v>8</x:v>
      </x:c>
      <x:c r="J1643" t="str">
        <x:v>Worked</x:v>
      </x:c>
      <x:c r="K1643" t="str">
        <x:v>Employee 103112; home branch Birmingham; assigned role Operative Porter | Deployment branch: Birmingham | Actual role: Operative Porter | Jobs: 390823 | Customers: Squire Patton Boggs | Actual hours: 8.0; source records: 1</x:v>
      </x:c>
      <x:c r="L1643" t="str">
        <x:v>Include</x:v>
      </x:c>
      <x:c r="M1643"/>
      <x:c r="N1643"/>
    </x:row>
    <x:row r="1644">
      <x:c r="A1644" t="str">
        <x:v>Maalik Duffus|2026-05-13</x:v>
      </x:c>
      <x:c r="B1644" s="888" t="n">
        <x:v>46155</x:v>
      </x:c>
      <x:c r="C1644" t="str">
        <x:v>Maalik Duffus</x:v>
      </x:c>
      <x:c r="D1644" t="str">
        <x:v>Permanent</x:v>
      </x:c>
      <x:c r="E1644" t="str">
        <x:v>Birmingham</x:v>
      </x:c>
      <x:c r="F1644" t="str">
        <x:v>Operative Porter</x:v>
      </x:c>
      <x:c r="G1644" t="str">
        <x:v>390823</x:v>
      </x:c>
      <x:c r="H1644" t="str">
        <x:v>Squire Patton Boggs</x:v>
      </x:c>
      <x:c r="I1644" s="22" t="n">
        <x:v>7.5</x:v>
      </x:c>
      <x:c r="J1644" t="str">
        <x:v>Worked</x:v>
      </x:c>
      <x:c r="K1644" t="str">
        <x:v>Employee 103112; home branch Birmingham; assigned role Operative Porter | Deployment branch: Birmingham | Actual role: Operative Porter | Jobs: 390823 | Customers: Squire Patton Boggs | Actual hours: 7.5; source records: 1</x:v>
      </x:c>
      <x:c r="L1644" t="str">
        <x:v>Include</x:v>
      </x:c>
      <x:c r="M1644"/>
      <x:c r="N1644"/>
    </x:row>
    <x:row r="1645">
      <x:c r="A1645" t="str">
        <x:v>Maalik Duffus|2026-05-14</x:v>
      </x:c>
      <x:c r="B1645" s="888" t="n">
        <x:v>46156</x:v>
      </x:c>
      <x:c r="C1645" t="str">
        <x:v>Maalik Duffus</x:v>
      </x:c>
      <x:c r="D1645" t="str">
        <x:v>Permanent</x:v>
      </x:c>
      <x:c r="E1645" t="str">
        <x:v>Birmingham</x:v>
      </x:c>
      <x:c r="F1645" t="str">
        <x:v>Operative Porter</x:v>
      </x:c>
      <x:c r="G1645" t="str">
        <x:v>394769</x:v>
      </x:c>
      <x:c r="H1645" t="str">
        <x:v>Cranfield University</x:v>
      </x:c>
      <x:c r="I1645" s="22" t="n">
        <x:v>10.5</x:v>
      </x:c>
      <x:c r="J1645" t="str">
        <x:v>Worked</x:v>
      </x:c>
      <x:c r="K1645" t="str">
        <x:v>Employee 103112; home branch Birmingham; assigned role Operative Porter | Deployment branch: Birmingham | Actual role: Operative Porter | Jobs: 394769 | Customers: Cranfield University | Actual hours: 10.5; source records: 1</x:v>
      </x:c>
      <x:c r="L1645" t="str">
        <x:v>Include</x:v>
      </x:c>
      <x:c r="M1645"/>
      <x:c r="N1645"/>
    </x:row>
    <x:row r="1646">
      <x:c r="A1646" t="str">
        <x:v>Maalik Duffus|2026-05-15</x:v>
      </x:c>
      <x:c r="B1646" s="888" t="n">
        <x:v>46157</x:v>
      </x:c>
      <x:c r="C1646" t="str">
        <x:v>Maalik Duffus</x:v>
      </x:c>
      <x:c r="D1646" t="str">
        <x:v>Permanent</x:v>
      </x:c>
      <x:c r="E1646" t="str">
        <x:v>Birmingham</x:v>
      </x:c>
      <x:c r="F1646" t="str">
        <x:v>Operative Porter</x:v>
      </x:c>
      <x:c r="G1646" t="str">
        <x:v>401354</x:v>
      </x:c>
      <x:c r="H1646" t="str">
        <x:v>Juno Genetics Ltd</x:v>
      </x:c>
      <x:c r="I1646" s="22" t="n">
        <x:v>12.5</x:v>
      </x:c>
      <x:c r="J1646" t="str">
        <x:v>Worked</x:v>
      </x:c>
      <x:c r="K1646" t="str">
        <x:v>Employee 103112; home branch Birmingham; assigned role Operative Porter | Deployment branch: Birmingham | Actual role: Operative Porter | Jobs: 401354 | Customers: Juno Genetics Ltd | Actual hours: 12.5; source records: 1</x:v>
      </x:c>
      <x:c r="L1646" t="str">
        <x:v>Include</x:v>
      </x:c>
      <x:c r="M1646"/>
      <x:c r="N1646"/>
    </x:row>
    <x:row r="1647">
      <x:c r="A1647" t="str">
        <x:v>Maalik Duffus|2026-05-18</x:v>
      </x:c>
      <x:c r="B1647" s="888" t="n">
        <x:v>46160</x:v>
      </x:c>
      <x:c r="C1647" t="str">
        <x:v>Maalik Duffus</x:v>
      </x:c>
      <x:c r="D1647" t="str">
        <x:v>Permanent</x:v>
      </x:c>
      <x:c r="E1647" t="str">
        <x:v>Birmingham</x:v>
      </x:c>
      <x:c r="F1647" t="str">
        <x:v>Operative Porter</x:v>
      </x:c>
      <x:c r="G1647" t="str">
        <x:v>390823</x:v>
      </x:c>
      <x:c r="H1647" t="str">
        <x:v>Squire Patton Boggs</x:v>
      </x:c>
      <x:c r="I1647" s="22" t="n">
        <x:v>9</x:v>
      </x:c>
      <x:c r="J1647" t="str">
        <x:v>Worked</x:v>
      </x:c>
      <x:c r="K1647" t="str">
        <x:v>Employee 103112; home branch Birmingham; assigned role Operative Porter | Deployment branch: Birmingham | Actual role: Operative Porter | Jobs: 390823 | Customers: Squire Patton Boggs | Actual hours: 9.0; source records: 1</x:v>
      </x:c>
      <x:c r="L1647" t="str">
        <x:v>Include</x:v>
      </x:c>
      <x:c r="M1647"/>
      <x:c r="N1647"/>
    </x:row>
    <x:row r="1648">
      <x:c r="A1648" t="str">
        <x:v>Maalik Duffus|2026-05-19</x:v>
      </x:c>
      <x:c r="B1648" s="888" t="n">
        <x:v>46161</x:v>
      </x:c>
      <x:c r="C1648" t="str">
        <x:v>Maalik Duffus</x:v>
      </x:c>
      <x:c r="D1648" t="str">
        <x:v>Permanent</x:v>
      </x:c>
      <x:c r="E1648" t="str">
        <x:v>Birmingham</x:v>
      </x:c>
      <x:c r="F1648" t="str">
        <x:v>Operative Porter</x:v>
      </x:c>
      <x:c r="G1648" t="str">
        <x:v>390823</x:v>
      </x:c>
      <x:c r="H1648" t="str">
        <x:v>Squire Patton Boggs</x:v>
      </x:c>
      <x:c r="I1648" s="22" t="n">
        <x:v>8.5</x:v>
      </x:c>
      <x:c r="J1648" t="str">
        <x:v>Worked</x:v>
      </x:c>
      <x:c r="K1648" t="str">
        <x:v>Employee 103112; home branch Birmingham; assigned role Operative Porter | Deployment branch: Birmingham | Actual role: Operative Porter | Jobs: 390823 | Customers: Squire Patton Boggs | Actual hours: 8.5; source records: 1</x:v>
      </x:c>
      <x:c r="L1648" t="str">
        <x:v>Include</x:v>
      </x:c>
      <x:c r="M1648"/>
      <x:c r="N1648"/>
    </x:row>
    <x:row r="1649">
      <x:c r="A1649" t="str">
        <x:v>Maalik Duffus|2026-05-20</x:v>
      </x:c>
      <x:c r="B1649" s="888" t="n">
        <x:v>46162</x:v>
      </x:c>
      <x:c r="C1649" t="str">
        <x:v>Maalik Duffus</x:v>
      </x:c>
      <x:c r="D1649" t="str">
        <x:v>Permanent</x:v>
      </x:c>
      <x:c r="E1649" t="str">
        <x:v>Birmingham</x:v>
      </x:c>
      <x:c r="F1649" t="str">
        <x:v>Operative Porter</x:v>
      </x:c>
      <x:c r="G1649" t="str">
        <x:v>401916</x:v>
      </x:c>
      <x:c r="H1649" t="str">
        <x:v>HSBC - May 2026 Deliveries</x:v>
      </x:c>
      <x:c r="I1649" s="22" t="n">
        <x:v>8.5</x:v>
      </x:c>
      <x:c r="J1649" t="str">
        <x:v>Worked</x:v>
      </x:c>
      <x:c r="K1649" t="str">
        <x:v>Employee 103112; home branch Birmingham; assigned role Operative Porter | Deployment branch: Birmingham | Actual role: Operative Skilled | Jobs: 401916 | Customers: HSBC - May 2026 Deliveries | Actual hours: 8.5; source records: 1</x:v>
      </x:c>
      <x:c r="L1649" t="str">
        <x:v>Include</x:v>
      </x:c>
      <x:c r="M1649"/>
      <x:c r="N1649"/>
    </x:row>
    <x:row r="1650">
      <x:c r="A1650" t="str">
        <x:v>Maalik Duffus|2026-05-21</x:v>
      </x:c>
      <x:c r="B1650" s="888" t="n">
        <x:v>46163</x:v>
      </x:c>
      <x:c r="C1650" t="str">
        <x:v>Maalik Duffus</x:v>
      </x:c>
      <x:c r="D1650" t="str">
        <x:v>Permanent</x:v>
      </x:c>
      <x:c r="E1650" t="str">
        <x:v>Birmingham</x:v>
      </x:c>
      <x:c r="F1650" t="str">
        <x:v>Operative Porter</x:v>
      </x:c>
      <x:c r="G1650" t="str">
        <x:v>402216</x:v>
      </x:c>
      <x:c r="H1650" t="str">
        <x:v>Homes England</x:v>
      </x:c>
      <x:c r="I1650" s="22" t="n">
        <x:v>8.5</x:v>
      </x:c>
      <x:c r="J1650" t="str">
        <x:v>Worked</x:v>
      </x:c>
      <x:c r="K1650" t="str">
        <x:v>Employee 103112; home branch Birmingham; assigned role Operative Porter | Deployment branch: Birmingham | Actual role: Operative Skilled | Jobs: 402216 | Customers: Homes England | Actual hours: 8.5; source records: 1</x:v>
      </x:c>
      <x:c r="L1650" t="str">
        <x:v>Include</x:v>
      </x:c>
      <x:c r="M1650"/>
      <x:c r="N1650"/>
    </x:row>
    <x:row r="1651">
      <x:c r="A1651" t="str">
        <x:v>Maalik Duffus|2026-05-22</x:v>
      </x:c>
      <x:c r="B1651" s="888" t="n">
        <x:v>46164</x:v>
      </x:c>
      <x:c r="C1651" t="str">
        <x:v>Maalik Duffus</x:v>
      </x:c>
      <x:c r="D1651" t="str">
        <x:v>Permanent</x:v>
      </x:c>
      <x:c r="E1651" t="str">
        <x:v>Birmingham</x:v>
      </x:c>
      <x:c r="F1651" t="str">
        <x:v>Operative Porter</x:v>
      </x:c>
      <x:c r="G1651" t="str">
        <x:v>401735</x:v>
      </x:c>
      <x:c r="H1651" t="str">
        <x:v>The Automobile Association</x:v>
      </x:c>
      <x:c r="I1651" s="22" t="n">
        <x:v>8</x:v>
      </x:c>
      <x:c r="J1651" t="str">
        <x:v>Worked</x:v>
      </x:c>
      <x:c r="K1651" t="str">
        <x:v>Employee 103112; home branch Birmingham; assigned role Operative Porter | Deployment branch: Birmingham | Actual role: Operative Porter | Jobs: 401735 | Customers: The Automobile Association | Actual hours: 8.0; source records: 1</x:v>
      </x:c>
      <x:c r="L1651" t="str">
        <x:v>Include</x:v>
      </x:c>
      <x:c r="M1651"/>
      <x:c r="N1651"/>
    </x:row>
    <x:row r="1652">
      <x:c r="A1652" t="str">
        <x:v>Maalik Duffus|2026-05-26</x:v>
      </x:c>
      <x:c r="B1652" s="888" t="n">
        <x:v>46168</x:v>
      </x:c>
      <x:c r="C1652" t="str">
        <x:v>Maalik Duffus</x:v>
      </x:c>
      <x:c r="D1652" t="str">
        <x:v>Permanent</x:v>
      </x:c>
      <x:c r="E1652" t="str">
        <x:v>Birmingham</x:v>
      </x:c>
      <x:c r="F1652" t="str">
        <x:v>Operative Porter</x:v>
      </x:c>
      <x:c r="G1652" t="str">
        <x:v>401735</x:v>
      </x:c>
      <x:c r="H1652" t="str">
        <x:v>The Automobile Association</x:v>
      </x:c>
      <x:c r="I1652" s="22" t="n">
        <x:v>9</x:v>
      </x:c>
      <x:c r="J1652" t="str">
        <x:v>Worked</x:v>
      </x:c>
      <x:c r="K1652" t="str">
        <x:v>Employee 103112; home branch Birmingham; assigned role Operative Porter | Deployment branch: Birmingham | Actual role: Operative Porter | Jobs: 401735 | Customers: The Automobile Association | Actual hours: 9.0; source records: 1</x:v>
      </x:c>
      <x:c r="L1652" t="str">
        <x:v>Include</x:v>
      </x:c>
      <x:c r="M1652"/>
      <x:c r="N1652"/>
    </x:row>
    <x:row r="1653">
      <x:c r="A1653" t="str">
        <x:v>Maalik Duffus|2026-05-27</x:v>
      </x:c>
      <x:c r="B1653" s="888" t="n">
        <x:v>46169</x:v>
      </x:c>
      <x:c r="C1653" t="str">
        <x:v>Maalik Duffus</x:v>
      </x:c>
      <x:c r="D1653" t="str">
        <x:v>Permanent</x:v>
      </x:c>
      <x:c r="E1653" t="str">
        <x:v>Birmingham</x:v>
      </x:c>
      <x:c r="F1653" t="str">
        <x:v>Operative Porter</x:v>
      </x:c>
      <x:c r="G1653" t="str">
        <x:v>401735</x:v>
      </x:c>
      <x:c r="H1653" t="str">
        <x:v>The Automobile Association</x:v>
      </x:c>
      <x:c r="I1653" s="22" t="n">
        <x:v>9</x:v>
      </x:c>
      <x:c r="J1653" t="str">
        <x:v>Worked</x:v>
      </x:c>
      <x:c r="K1653" t="str">
        <x:v>Employee 103112; home branch Birmingham; assigned role Operative Porter | Deployment branch: Birmingham | Actual role: Operative Porter | Jobs: 401735 | Customers: The Automobile Association | Actual hours: 9.0; source records: 1</x:v>
      </x:c>
      <x:c r="L1653" t="str">
        <x:v>Include</x:v>
      </x:c>
      <x:c r="M1653"/>
      <x:c r="N1653"/>
    </x:row>
    <x:row r="1654">
      <x:c r="A1654" t="str">
        <x:v>Maalik Duffus|2026-05-28</x:v>
      </x:c>
      <x:c r="B1654" s="888" t="n">
        <x:v>46170</x:v>
      </x:c>
      <x:c r="C1654" t="str">
        <x:v>Maalik Duffus</x:v>
      </x:c>
      <x:c r="D1654" t="str">
        <x:v>Permanent</x:v>
      </x:c>
      <x:c r="E1654" t="str">
        <x:v>Birmingham</x:v>
      </x:c>
      <x:c r="F1654" t="str">
        <x:v>Operative Porter</x:v>
      </x:c>
      <x:c r="G1654" t="str">
        <x:v>394769</x:v>
      </x:c>
      <x:c r="H1654" t="str">
        <x:v>Cranfield University</x:v>
      </x:c>
      <x:c r="I1654" s="22" t="n">
        <x:v>12.5</x:v>
      </x:c>
      <x:c r="J1654" t="str">
        <x:v>Worked</x:v>
      </x:c>
      <x:c r="K1654" t="str">
        <x:v>Employee 103112; home branch Birmingham; assigned role Operative Porter | Deployment branch: Birmingham | Actual role: Operative Porter | Jobs: 394769 | Customers: Cranfield University | Actual hours: 12.5; source records: 1</x:v>
      </x:c>
      <x:c r="L1654" t="str">
        <x:v>Include</x:v>
      </x:c>
      <x:c r="M1654"/>
      <x:c r="N1654"/>
    </x:row>
    <x:row r="1655">
      <x:c r="A1655" t="str">
        <x:v>Maalik Duffus|2026-05-29</x:v>
      </x:c>
      <x:c r="B1655" s="888" t="n">
        <x:v>46171</x:v>
      </x:c>
      <x:c r="C1655" t="str">
        <x:v>Maalik Duffus</x:v>
      </x:c>
      <x:c r="D1655" t="str">
        <x:v>Permanent</x:v>
      </x:c>
      <x:c r="E1655" t="str">
        <x:v>Birmingham</x:v>
      </x:c>
      <x:c r="F1655" t="str">
        <x:v>Operative Porter</x:v>
      </x:c>
      <x:c r="G1655" t="str">
        <x:v>399690B</x:v>
      </x:c>
      <x:c r="H1655" t="str">
        <x:v>Probation Services Office</x:v>
      </x:c>
      <x:c r="I1655" s="22" t="n">
        <x:v>7</x:v>
      </x:c>
      <x:c r="J1655" t="str">
        <x:v>Worked</x:v>
      </x:c>
      <x:c r="K1655" t="str">
        <x:v>Employee 103112; home branch Birmingham; assigned role Operative Porter | Deployment branch: Birmingham | Actual role: Operative Skilled | Jobs: 399690B | Customers: Probation Services Office | Actual hours: 7.0; source records: 1</x:v>
      </x:c>
      <x:c r="L1655" t="str">
        <x:v>Include</x:v>
      </x:c>
      <x:c r="M1655"/>
      <x:c r="N1655"/>
    </x:row>
    <x:row r="1656">
      <x:c r="A1656" t="str">
        <x:v>Matthew Spinks|2026-05-01</x:v>
      </x:c>
      <x:c r="B1656" s="888" t="n">
        <x:v>46143</x:v>
      </x:c>
      <x:c r="C1656" t="str">
        <x:v>Matthew Spinks</x:v>
      </x:c>
      <x:c r="D1656" t="str">
        <x:v>Permanent</x:v>
      </x:c>
      <x:c r="E1656" t="str">
        <x:v>Cambridge</x:v>
      </x:c>
      <x:c r="F1656" t="str">
        <x:v>Operative Driver</x:v>
      </x:c>
      <x:c r="G1656" t="str">
        <x:v>401903</x:v>
      </x:c>
      <x:c r="H1656" t="str">
        <x:v>South Cambridgeshire District Council</x:v>
      </x:c>
      <x:c r="I1656" s="22" t="n">
        <x:v>8.5</x:v>
      </x:c>
      <x:c r="J1656" t="str">
        <x:v>Worked</x:v>
      </x:c>
      <x:c r="K1656" t="str">
        <x:v>Employee 2652; home branch Cambridge; assigned role Operative Driver | Deployment branch: Cambridge | Actual role: Operative Porter | Jobs: 401903 | Customers: South Cambridgeshire District Council | Actual hours: 8.5; source records: 1</x:v>
      </x:c>
      <x:c r="L1656" t="str">
        <x:v>Include</x:v>
      </x:c>
      <x:c r="M1656"/>
      <x:c r="N1656"/>
    </x:row>
    <x:row r="1657">
      <x:c r="A1657" t="str">
        <x:v>Matthew Spinks|2026-05-05</x:v>
      </x:c>
      <x:c r="B1657" s="888" t="n">
        <x:v>46147</x:v>
      </x:c>
      <x:c r="C1657" t="str">
        <x:v>Matthew Spinks</x:v>
      </x:c>
      <x:c r="D1657" t="str">
        <x:v>Permanent</x:v>
      </x:c>
      <x:c r="E1657" t="str">
        <x:v>Cambridge</x:v>
      </x:c>
      <x:c r="F1657" t="str">
        <x:v>Operative Driver</x:v>
      </x:c>
      <x:c r="G1657" t="str">
        <x:v>401176, 401847</x:v>
      </x:c>
      <x:c r="H1657" t="str">
        <x:v>Biopharma  - (LONDON LAB LIVE); Tecniplast UK (LONDON LAB LIVE)</x:v>
      </x:c>
      <x:c r="I1657" s="22" t="n">
        <x:v>11.5</x:v>
      </x:c>
      <x:c r="J1657" t="str">
        <x:v>Worked — 2 records</x:v>
      </x:c>
      <x:c r="K1657" t="str">
        <x:v>Employee 2652; home branch Cambridge; assigned role Operative Driver | Deployment branch: Cambridge | Actual role: Operative Driver, Operative Porter | Jobs: 401176, 401847 | Customers: Biopharma  - (LONDON LAB LIVE); Tecniplast UK (LONDON LAB LIVE) | Actual hours: 11.5; source records: 2</x:v>
      </x:c>
      <x:c r="L1657" t="str">
        <x:v>Include</x:v>
      </x:c>
      <x:c r="M1657"/>
      <x:c r="N1657"/>
    </x:row>
    <x:row r="1658">
      <x:c r="A1658" t="str">
        <x:v>Matthew Spinks|2026-05-06</x:v>
      </x:c>
      <x:c r="B1658" s="888" t="n">
        <x:v>46148</x:v>
      </x:c>
      <x:c r="C1658" t="str">
        <x:v>Matthew Spinks</x:v>
      </x:c>
      <x:c r="D1658" t="str">
        <x:v>Permanent</x:v>
      </x:c>
      <x:c r="E1658" t="str">
        <x:v>Cambridge</x:v>
      </x:c>
      <x:c r="F1658" t="str">
        <x:v>Operative Driver</x:v>
      </x:c>
      <x:c r="G1658" t="str">
        <x:v>401493</x:v>
      </x:c>
      <x:c r="H1658" t="str">
        <x:v>Harrow Green</x:v>
      </x:c>
      <x:c r="I1658" s="22" t="n">
        <x:v>10.5</x:v>
      </x:c>
      <x:c r="J1658" t="str">
        <x:v>Worked</x:v>
      </x:c>
      <x:c r="K1658" t="str">
        <x:v>Employee 2652; home branch Cambridge; assigned role Operative Driver | Deployment branch: Cambridge | Actual role: Operative Driver | Jobs: 401493 | Customers: Harrow Green | Actual hours: 10.5; source records: 1</x:v>
      </x:c>
      <x:c r="L1658" t="str">
        <x:v>Include</x:v>
      </x:c>
      <x:c r="M1658"/>
      <x:c r="N1658"/>
    </x:row>
    <x:row r="1659">
      <x:c r="A1659" t="str">
        <x:v>Matthew Spinks|2026-05-07</x:v>
      </x:c>
      <x:c r="B1659" s="888" t="n">
        <x:v>46149</x:v>
      </x:c>
      <x:c r="C1659" t="str">
        <x:v>Matthew Spinks</x:v>
      </x:c>
      <x:c r="D1659" t="str">
        <x:v>Permanent</x:v>
      </x:c>
      <x:c r="E1659" t="str">
        <x:v>Cambridge</x:v>
      </x:c>
      <x:c r="F1659" t="str">
        <x:v>Operative Driver</x:v>
      </x:c>
      <x:c r="G1659" t="str">
        <x:v>401847</x:v>
      </x:c>
      <x:c r="H1659" t="str">
        <x:v>Tecniplast UK (LONDON LAB LIVE)</x:v>
      </x:c>
      <x:c r="I1659" s="22" t="n">
        <x:v>7</x:v>
      </x:c>
      <x:c r="J1659" t="str">
        <x:v>Worked</x:v>
      </x:c>
      <x:c r="K1659" t="str">
        <x:v>Employee 2652; home branch Cambridge; assigned role Operative Driver | Deployment branch: Cambridge | Actual role: Operative Driver | Jobs: 401847 | Customers: Tecniplast UK (LONDON LAB LIVE) | Actual hours: 7.0; source records: 1</x:v>
      </x:c>
      <x:c r="L1659" t="str">
        <x:v>Include</x:v>
      </x:c>
      <x:c r="M1659"/>
      <x:c r="N1659"/>
    </x:row>
    <x:row r="1660">
      <x:c r="A1660" t="str">
        <x:v>Matthew Spinks|2026-05-08</x:v>
      </x:c>
      <x:c r="B1660" s="888" t="n">
        <x:v>46150</x:v>
      </x:c>
      <x:c r="C1660" t="str">
        <x:v>Matthew Spinks</x:v>
      </x:c>
      <x:c r="D1660" t="str">
        <x:v>Permanent</x:v>
      </x:c>
      <x:c r="E1660" t="str">
        <x:v>Cambridge</x:v>
      </x:c>
      <x:c r="F1660" t="str">
        <x:v>Operative Driver</x:v>
      </x:c>
      <x:c r="G1660" t="str">
        <x:v>401671B</x:v>
      </x:c>
      <x:c r="H1660" t="str">
        <x:v>Avantor ( CAMBRIDGE MAY  2026 )</x:v>
      </x:c>
      <x:c r="I1660" s="22" t="n">
        <x:v>13</x:v>
      </x:c>
      <x:c r="J1660" t="str">
        <x:v>Worked — 2 records</x:v>
      </x:c>
      <x:c r="K1660" t="str">
        <x:v>Employee 2652; home branch Cambridge; assigned role Operative Driver | Deployment branch: Cambridge | Actual role: Operative Driver, Operative Porter | Jobs: 401671B | Customers: Avantor ( CAMBRIDGE MAY  2026 ) | Actual hours: 13.0; source records: 2</x:v>
      </x:c>
      <x:c r="L1660" t="str">
        <x:v>Include</x:v>
      </x:c>
      <x:c r="M1660"/>
      <x:c r="N1660"/>
    </x:row>
    <x:row r="1661">
      <x:c r="A1661" t="str">
        <x:v>Matthew Spinks|2026-05-09</x:v>
      </x:c>
      <x:c r="B1661" s="888" t="n">
        <x:v>46151</x:v>
      </x:c>
      <x:c r="C1661" t="str">
        <x:v>Matthew Spinks</x:v>
      </x:c>
      <x:c r="D1661" t="str">
        <x:v>Permanent</x:v>
      </x:c>
      <x:c r="E1661" t="str">
        <x:v>Cambridge</x:v>
      </x:c>
      <x:c r="F1661" t="str">
        <x:v>Operative Driver</x:v>
      </x:c>
      <x:c r="G1661" t="str">
        <x:v>401903</x:v>
      </x:c>
      <x:c r="H1661" t="str">
        <x:v>South Cambridgeshire District Council</x:v>
      </x:c>
      <x:c r="I1661" s="22" t="n">
        <x:v>6</x:v>
      </x:c>
      <x:c r="J1661" t="str">
        <x:v>Worked</x:v>
      </x:c>
      <x:c r="K1661" t="str">
        <x:v>Employee 2652; home branch Cambridge; assigned role Operative Driver | Deployment branch: Cambridge | Actual role: Operative Porter | Jobs: 401903 | Customers: South Cambridgeshire District Council | Actual hours: 6.0; source records: 1</x:v>
      </x:c>
      <x:c r="L1661" t="str">
        <x:v>Include</x:v>
      </x:c>
      <x:c r="M1661"/>
      <x:c r="N1661"/>
    </x:row>
    <x:row r="1662">
      <x:c r="A1662" t="str">
        <x:v>Matthew Spinks|2026-05-11</x:v>
      </x:c>
      <x:c r="B1662" s="888" t="n">
        <x:v>46153</x:v>
      </x:c>
      <x:c r="C1662" t="str">
        <x:v>Matthew Spinks</x:v>
      </x:c>
      <x:c r="D1662" t="str">
        <x:v>Permanent</x:v>
      </x:c>
      <x:c r="E1662" t="str">
        <x:v>Cambridge</x:v>
      </x:c>
      <x:c r="F1662" t="str">
        <x:v>Operative Driver</x:v>
      </x:c>
      <x:c r="G1662" t="str">
        <x:v>398439</x:v>
      </x:c>
      <x:c r="H1662" t="str">
        <x:v>Anglia Ruskin University</x:v>
      </x:c>
      <x:c r="I1662" s="22" t="n">
        <x:v>9.5</x:v>
      </x:c>
      <x:c r="J1662" t="str">
        <x:v>Worked</x:v>
      </x:c>
      <x:c r="K1662" t="str">
        <x:v>Employee 2652; home branch Cambridge; assigned role Operative Driver | Deployment branch: Cambridge | Actual role: Operative Porter | Jobs: 398439 | Customers: Anglia Ruskin University | Actual hours: 9.5; source records: 1</x:v>
      </x:c>
      <x:c r="L1662" t="str">
        <x:v>Include</x:v>
      </x:c>
      <x:c r="M1662"/>
      <x:c r="N1662"/>
    </x:row>
    <x:row r="1663">
      <x:c r="A1663" t="str">
        <x:v>Matthew Spinks|2026-05-12</x:v>
      </x:c>
      <x:c r="B1663" s="888" t="n">
        <x:v>46154</x:v>
      </x:c>
      <x:c r="C1663" t="str">
        <x:v>Matthew Spinks</x:v>
      </x:c>
      <x:c r="D1663" t="str">
        <x:v>Permanent</x:v>
      </x:c>
      <x:c r="E1663" t="str">
        <x:v>Cambridge</x:v>
      </x:c>
      <x:c r="F1663" t="str">
        <x:v>Operative Driver</x:v>
      </x:c>
      <x:c r="G1663" t="str">
        <x:v>401780</x:v>
      </x:c>
      <x:c r="H1663" t="str">
        <x:v>Norfolk Constabulary</x:v>
      </x:c>
      <x:c r="I1663" s="22" t="n">
        <x:v>8.5</x:v>
      </x:c>
      <x:c r="J1663" t="str">
        <x:v>Worked</x:v>
      </x:c>
      <x:c r="K1663" t="str">
        <x:v>Employee 2652; home branch Cambridge; assigned role Operative Driver | Deployment branch: Cambridge | Actual role: Operative Porter | Jobs: 401780 | Customers: Norfolk Constabulary | Actual hours: 8.5; source records: 1</x:v>
      </x:c>
      <x:c r="L1663" t="str">
        <x:v>Include</x:v>
      </x:c>
      <x:c r="M1663"/>
      <x:c r="N1663"/>
    </x:row>
    <x:row r="1664">
      <x:c r="A1664" t="str">
        <x:v>Matthew Spinks|2026-05-13</x:v>
      </x:c>
      <x:c r="B1664" s="888" t="n">
        <x:v>46155</x:v>
      </x:c>
      <x:c r="C1664" t="str">
        <x:v>Matthew Spinks</x:v>
      </x:c>
      <x:c r="D1664" t="str">
        <x:v>Permanent</x:v>
      </x:c>
      <x:c r="E1664" t="str">
        <x:v>Cambridge</x:v>
      </x:c>
      <x:c r="F1664" t="str">
        <x:v>Operative Driver</x:v>
      </x:c>
      <x:c r="G1664" t="str">
        <x:v>400121, 399379D</x:v>
      </x:c>
      <x:c r="H1664" t="str">
        <x:v>BioChek (UK) Ltd; Restore Harrow Green Oxford  M/W use only</x:v>
      </x:c>
      <x:c r="I1664" s="22" t="n">
        <x:v>17.5</x:v>
      </x:c>
      <x:c r="J1664" t="str">
        <x:v>Worked — 2 records</x:v>
      </x:c>
      <x:c r="K1664" t="str">
        <x:v>Employee 2652; home branch Cambridge; assigned role Operative Driver | Deployment branch: Oxford | Actual role: Operative Driver | Jobs: 400121, 399379D | Customers: BioChek (UK) Ltd; Restore Harrow Green Oxford  M/W use only | Actual hours: 17.5; source records: 2</x:v>
      </x:c>
      <x:c r="L1664" t="str">
        <x:v>Include</x:v>
      </x:c>
      <x:c r="M1664"/>
      <x:c r="N1664"/>
    </x:row>
    <x:row r="1665">
      <x:c r="A1665" t="str">
        <x:v>Matthew Spinks|2026-05-15</x:v>
      </x:c>
      <x:c r="B1665" s="888" t="n">
        <x:v>46157</x:v>
      </x:c>
      <x:c r="C1665" t="str">
        <x:v>Matthew Spinks</x:v>
      </x:c>
      <x:c r="D1665" t="str">
        <x:v>Permanent</x:v>
      </x:c>
      <x:c r="E1665" t="str">
        <x:v>Cambridge</x:v>
      </x:c>
      <x:c r="F1665" t="str">
        <x:v>Operative Driver</x:v>
      </x:c>
      <x:c r="G1665" t="str">
        <x:v>402278</x:v>
      </x:c>
      <x:c r="H1665" t="str">
        <x:v>Biopharma  - (British Antarctic Survey )</x:v>
      </x:c>
      <x:c r="I1665" s="22" t="n">
        <x:v>5.5</x:v>
      </x:c>
      <x:c r="J1665" t="str">
        <x:v>Worked</x:v>
      </x:c>
      <x:c r="K1665" t="str">
        <x:v>Employee 2652; home branch Cambridge; assigned role Operative Driver | Deployment branch: Cambridge | Actual role: Operative Driver | Jobs: 402278 | Customers: Biopharma  - (British Antarctic Survey ) | Actual hours: 5.5; source records: 1</x:v>
      </x:c>
      <x:c r="L1665" t="str">
        <x:v>Include</x:v>
      </x:c>
      <x:c r="M1665"/>
      <x:c r="N1665"/>
    </x:row>
    <x:row r="1666">
      <x:c r="A1666" t="str">
        <x:v>Matthew Spinks|2026-05-18</x:v>
      </x:c>
      <x:c r="B1666" s="888" t="n">
        <x:v>46160</x:v>
      </x:c>
      <x:c r="C1666" t="str">
        <x:v>Matthew Spinks</x:v>
      </x:c>
      <x:c r="D1666" t="str">
        <x:v>Permanent</x:v>
      </x:c>
      <x:c r="E1666" t="str">
        <x:v>Cambridge</x:v>
      </x:c>
      <x:c r="F1666" t="str">
        <x:v>Operative Driver</x:v>
      </x:c>
      <x:c r="G1666" t="str">
        <x:v>401229</x:v>
      </x:c>
      <x:c r="H1666" t="str">
        <x:v>Biopharma - GREAT ORMOND STREET HOSPITAL</x:v>
      </x:c>
      <x:c r="I1666" s="22" t="n">
        <x:v>4</x:v>
      </x:c>
      <x:c r="J1666" t="str">
        <x:v>Worked</x:v>
      </x:c>
      <x:c r="K1666" t="str">
        <x:v>Employee 2652; home branch Cambridge; assigned role Operative Driver | Deployment branch: Cambridge | Actual role: Operative Porter | Jobs: 401229 | Customers: Biopharma - GREAT ORMOND STREET HOSPITAL | Actual hours: 4.0; source records: 1</x:v>
      </x:c>
      <x:c r="L1666" t="str">
        <x:v>Include</x:v>
      </x:c>
      <x:c r="M1666"/>
      <x:c r="N1666"/>
    </x:row>
    <x:row r="1667">
      <x:c r="A1667" t="str">
        <x:v>Matthew Spinks|2026-05-19</x:v>
      </x:c>
      <x:c r="B1667" s="888" t="n">
        <x:v>46161</x:v>
      </x:c>
      <x:c r="C1667" t="str">
        <x:v>Matthew Spinks</x:v>
      </x:c>
      <x:c r="D1667" t="str">
        <x:v>Permanent</x:v>
      </x:c>
      <x:c r="E1667" t="str">
        <x:v>Cambridge</x:v>
      </x:c>
      <x:c r="F1667" t="str">
        <x:v>Operative Driver</x:v>
      </x:c>
      <x:c r="G1667" t="str">
        <x:v>402244</x:v>
      </x:c>
      <x:c r="H1667" t="str">
        <x:v>Ellison Institute of Technology, Oxford Ltd</x:v>
      </x:c>
      <x:c r="I1667" s="22" t="n">
        <x:v>10.5</x:v>
      </x:c>
      <x:c r="J1667" t="str">
        <x:v>Worked</x:v>
      </x:c>
      <x:c r="K1667" t="str">
        <x:v>Employee 2652; home branch Cambridge; assigned role Operative Driver | Deployment branch: Oxford | Actual role: Operative Driver | Jobs: 402244 | Customers: Ellison Institute of Technology, Oxford Ltd | Actual hours: 10.5; source records: 1</x:v>
      </x:c>
      <x:c r="L1667" t="str">
        <x:v>Include</x:v>
      </x:c>
      <x:c r="M1667"/>
      <x:c r="N1667"/>
    </x:row>
    <x:row r="1668">
      <x:c r="A1668" t="str">
        <x:v>Matthew Spinks|2026-05-20</x:v>
      </x:c>
      <x:c r="B1668" s="888" t="n">
        <x:v>46162</x:v>
      </x:c>
      <x:c r="C1668" t="str">
        <x:v>Matthew Spinks</x:v>
      </x:c>
      <x:c r="D1668" t="str">
        <x:v>Permanent</x:v>
      </x:c>
      <x:c r="E1668" t="str">
        <x:v>Cambridge</x:v>
      </x:c>
      <x:c r="F1668" t="str">
        <x:v>Operative Driver</x:v>
      </x:c>
      <x:c r="G1668" t="str">
        <x:v>401897</x:v>
      </x:c>
      <x:c r="H1668" t="str">
        <x:v>Opentrons- Vienna SLAS Europe</x:v>
      </x:c>
      <x:c r="I1668" s="22" t="n">
        <x:v>9.5</x:v>
      </x:c>
      <x:c r="J1668" t="str">
        <x:v>Worked</x:v>
      </x:c>
      <x:c r="K1668" t="str">
        <x:v>Employee 2652; home branch Cambridge; assigned role Operative Driver | Deployment branch: Cambridge | Actual role: Operative Porter | Jobs: 401897 | Customers: Opentrons- Vienna SLAS Europe | Actual hours: 9.5; source records: 1</x:v>
      </x:c>
      <x:c r="L1668" t="str">
        <x:v>Include</x:v>
      </x:c>
      <x:c r="M1668"/>
      <x:c r="N1668"/>
    </x:row>
    <x:row r="1669">
      <x:c r="A1669" t="str">
        <x:v>Matthew Spinks|2026-05-21</x:v>
      </x:c>
      <x:c r="B1669" s="888" t="n">
        <x:v>46163</x:v>
      </x:c>
      <x:c r="C1669" t="str">
        <x:v>Matthew Spinks</x:v>
      </x:c>
      <x:c r="D1669" t="str">
        <x:v>Permanent</x:v>
      </x:c>
      <x:c r="E1669" t="str">
        <x:v>Cambridge</x:v>
      </x:c>
      <x:c r="F1669" t="str">
        <x:v>Operative Driver</x:v>
      </x:c>
      <x:c r="G1669" t="str">
        <x:v>401897</x:v>
      </x:c>
      <x:c r="H1669" t="str">
        <x:v>Opentrons- Vienna SLAS Europe</x:v>
      </x:c>
      <x:c r="I1669" s="22" t="n">
        <x:v>10.5</x:v>
      </x:c>
      <x:c r="J1669" t="str">
        <x:v>Worked</x:v>
      </x:c>
      <x:c r="K1669" t="str">
        <x:v>Employee 2652; home branch Cambridge; assigned role Operative Driver | Deployment branch: Cambridge | Actual role: Operative Driver | Jobs: 401897 | Customers: Opentrons- Vienna SLAS Europe | Actual hours: 10.5; source records: 1</x:v>
      </x:c>
      <x:c r="L1669" t="str">
        <x:v>Include</x:v>
      </x:c>
      <x:c r="M1669"/>
      <x:c r="N1669"/>
    </x:row>
    <x:row r="1670">
      <x:c r="A1670" t="str">
        <x:v>Matthew Spinks|2026-05-22</x:v>
      </x:c>
      <x:c r="B1670" s="888" t="n">
        <x:v>46164</x:v>
      </x:c>
      <x:c r="C1670" t="str">
        <x:v>Matthew Spinks</x:v>
      </x:c>
      <x:c r="D1670" t="str">
        <x:v>Permanent</x:v>
      </x:c>
      <x:c r="E1670" t="str">
        <x:v>Cambridge</x:v>
      </x:c>
      <x:c r="F1670" t="str">
        <x:v>Operative Driver</x:v>
      </x:c>
      <x:c r="G1670" t="str">
        <x:v>401897</x:v>
      </x:c>
      <x:c r="H1670" t="str">
        <x:v>Opentrons- Vienna SLAS Europe</x:v>
      </x:c>
      <x:c r="I1670" s="22" t="n">
        <x:v>12.5</x:v>
      </x:c>
      <x:c r="J1670" t="str">
        <x:v>Worked</x:v>
      </x:c>
      <x:c r="K1670" t="str">
        <x:v>Employee 2652; home branch Cambridge; assigned role Operative Driver | Deployment branch: Cambridge | Actual role: Operative Driver | Jobs: 401897 | Customers: Opentrons- Vienna SLAS Europe | Actual hours: 12.5; source records: 1</x:v>
      </x:c>
      <x:c r="L1670" t="str">
        <x:v>Include</x:v>
      </x:c>
      <x:c r="M1670"/>
      <x:c r="N1670"/>
    </x:row>
    <x:row r="1671">
      <x:c r="A1671" t="str">
        <x:v>Matthew Spinks|2026-05-26</x:v>
      </x:c>
      <x:c r="B1671" s="888" t="n">
        <x:v>46168</x:v>
      </x:c>
      <x:c r="C1671" t="str">
        <x:v>Matthew Spinks</x:v>
      </x:c>
      <x:c r="D1671" t="str">
        <x:v>Permanent</x:v>
      </x:c>
      <x:c r="E1671" t="str">
        <x:v>Cambridge</x:v>
      </x:c>
      <x:c r="F1671" t="str">
        <x:v>Operative Driver</x:v>
      </x:c>
      <x:c r="G1671" t="str">
        <x:v>400954</x:v>
      </x:c>
      <x:c r="H1671" t="str">
        <x:v>Thermo Electron (Uni Cambs)</x:v>
      </x:c>
      <x:c r="I1671" s="22" t="n">
        <x:v>4</x:v>
      </x:c>
      <x:c r="J1671" t="str">
        <x:v>Worked</x:v>
      </x:c>
      <x:c r="K1671" t="str">
        <x:v>Employee 2652; home branch Cambridge; assigned role Operative Driver | Deployment branch: Cambridge | Actual role: Operative Driver | Jobs: 400954 | Customers: Thermo Electron (Uni Cambs) | Actual hours: 4.0; source records: 1</x:v>
      </x:c>
      <x:c r="L1671" t="str">
        <x:v>Include</x:v>
      </x:c>
      <x:c r="M1671"/>
      <x:c r="N1671"/>
    </x:row>
    <x:row r="1672">
      <x:c r="A1672" t="str">
        <x:v>Matthew Spinks|2026-05-27</x:v>
      </x:c>
      <x:c r="B1672" s="888" t="n">
        <x:v>46169</x:v>
      </x:c>
      <x:c r="C1672" t="str">
        <x:v>Matthew Spinks</x:v>
      </x:c>
      <x:c r="D1672" t="str">
        <x:v>Permanent</x:v>
      </x:c>
      <x:c r="E1672" t="str">
        <x:v>Cambridge</x:v>
      </x:c>
      <x:c r="F1672" t="str">
        <x:v>Operative Driver</x:v>
      </x:c>
      <x:c r="G1672" t="str">
        <x:v>402076</x:v>
      </x:c>
      <x:c r="H1672" t="str">
        <x:v>Axlab Ltd/Royal Lancaster Infirmary</x:v>
      </x:c>
      <x:c r="I1672" s="22" t="n">
        <x:v>9</x:v>
      </x:c>
      <x:c r="J1672" t="str">
        <x:v>Worked</x:v>
      </x:c>
      <x:c r="K1672" t="str">
        <x:v>Employee 2652; home branch Cambridge; assigned role Operative Driver | Deployment branch: Cambridge | Actual role: Operative Driver | Jobs: 402076 | Customers: Axlab Ltd/Royal Lancaster Infirmary | Actual hours: 9.0; source records: 1</x:v>
      </x:c>
      <x:c r="L1672" t="str">
        <x:v>Include</x:v>
      </x:c>
      <x:c r="M1672"/>
      <x:c r="N1672"/>
    </x:row>
    <x:row r="1673">
      <x:c r="A1673" t="str">
        <x:v>Matthew Spinks|2026-05-28</x:v>
      </x:c>
      <x:c r="B1673" s="888" t="n">
        <x:v>46170</x:v>
      </x:c>
      <x:c r="C1673" t="str">
        <x:v>Matthew Spinks</x:v>
      </x:c>
      <x:c r="D1673" t="str">
        <x:v>Permanent</x:v>
      </x:c>
      <x:c r="E1673" t="str">
        <x:v>Cambridge</x:v>
      </x:c>
      <x:c r="F1673" t="str">
        <x:v>Operative Driver</x:v>
      </x:c>
      <x:c r="G1673" t="str">
        <x:v>402076</x:v>
      </x:c>
      <x:c r="H1673" t="str">
        <x:v>Axlab Ltd/Royal Lancaster Infirmary</x:v>
      </x:c>
      <x:c r="I1673" s="22" t="n">
        <x:v>10.5</x:v>
      </x:c>
      <x:c r="J1673" t="str">
        <x:v>Worked</x:v>
      </x:c>
      <x:c r="K1673" t="str">
        <x:v>Employee 2652; home branch Cambridge; assigned role Operative Driver | Deployment branch: Cambridge | Actual role: Operative Porter | Jobs: 402076 | Customers: Axlab Ltd/Royal Lancaster Infirmary | Actual hours: 10.5; source records: 1</x:v>
      </x:c>
      <x:c r="L1673" t="str">
        <x:v>Include</x:v>
      </x:c>
      <x:c r="M1673"/>
      <x:c r="N1673"/>
    </x:row>
    <x:row r="1674">
      <x:c r="A1674" t="str">
        <x:v>Mel Holland (B EV)|2026-05-01</x:v>
      </x:c>
      <x:c r="B1674" s="888" t="n">
        <x:v>46143</x:v>
      </x:c>
      <x:c r="C1674" t="str">
        <x:v>Mel Holland (B EV)</x:v>
      </x:c>
      <x:c r="D1674" t="str">
        <x:v>Permanent</x:v>
      </x:c>
      <x:c r="E1674" t="str">
        <x:v>Thurrock</x:v>
      </x:c>
      <x:c r="F1674" t="str">
        <x:v>Operative Porter</x:v>
      </x:c>
      <x:c r="G1674" t="str">
        <x:v>401983</x:v>
      </x:c>
      <x:c r="H1674" t="str">
        <x:v>HSBC - Awaiting PO</x:v>
      </x:c>
      <x:c r="I1674" s="22" t="n">
        <x:v>7.25</x:v>
      </x:c>
      <x:c r="J1674" t="str">
        <x:v>Worked</x:v>
      </x:c>
      <x:c r="K1674" t="str">
        <x:v>Employee 1765; home branch Thurrock; assigned role Operative Porter | Deployment branch: Thurrock | Actual role: Operative Porter | Jobs: 401983 | Customers: HSBC - Awaiting PO | Actual hours: 7.2; source records: 1</x:v>
      </x:c>
      <x:c r="L1674" t="str">
        <x:v>Include</x:v>
      </x:c>
      <x:c r="M1674"/>
      <x:c r="N1674"/>
    </x:row>
    <x:row r="1675">
      <x:c r="A1675" t="str">
        <x:v>Mel Holland (B EV)|2026-05-05</x:v>
      </x:c>
      <x:c r="B1675" s="888" t="n">
        <x:v>46147</x:v>
      </x:c>
      <x:c r="C1675" t="str">
        <x:v>Mel Holland (B EV)</x:v>
      </x:c>
      <x:c r="D1675" t="str">
        <x:v>Permanent</x:v>
      </x:c>
      <x:c r="E1675" t="str">
        <x:v>Thurrock</x:v>
      </x:c>
      <x:c r="F1675" t="str">
        <x:v>Operative Porter</x:v>
      </x:c>
      <x:c r="G1675" t="str">
        <x:v>400588</x:v>
      </x:c>
      <x:c r="H1675" t="str">
        <x:v>Urbn UK Limited</x:v>
      </x:c>
      <x:c r="I1675" s="22" t="n">
        <x:v>10</x:v>
      </x:c>
      <x:c r="J1675" t="str">
        <x:v>Worked</x:v>
      </x:c>
      <x:c r="K1675" t="str">
        <x:v>Employee 1765; home branch Thurrock; assigned role Operative Porter | Deployment branch: Thurrock | Actual role: Operative Skilled | Jobs: 400588 | Customers: Urbn UK Limited | Actual hours: 10.0; source records: 1</x:v>
      </x:c>
      <x:c r="L1675" t="str">
        <x:v>Include</x:v>
      </x:c>
      <x:c r="M1675"/>
      <x:c r="N1675"/>
    </x:row>
    <x:row r="1676">
      <x:c r="A1676" t="str">
        <x:v>Mel Holland (B EV)|2026-05-06</x:v>
      </x:c>
      <x:c r="B1676" s="888" t="n">
        <x:v>46148</x:v>
      </x:c>
      <x:c r="C1676" t="str">
        <x:v>Mel Holland (B EV)</x:v>
      </x:c>
      <x:c r="D1676" t="str">
        <x:v>Permanent</x:v>
      </x:c>
      <x:c r="E1676" t="str">
        <x:v>Thurrock</x:v>
      </x:c>
      <x:c r="F1676" t="str">
        <x:v>Operative Porter</x:v>
      </x:c>
      <x:c r="G1676" t="str">
        <x:v>402030</x:v>
      </x:c>
      <x:c r="H1676" t="str">
        <x:v>London Metropolitan University</x:v>
      </x:c>
      <x:c r="I1676" s="22" t="n">
        <x:v>7.5</x:v>
      </x:c>
      <x:c r="J1676" t="str">
        <x:v>Worked</x:v>
      </x:c>
      <x:c r="K1676" t="str">
        <x:v>Employee 1765; home branch Thurrock; assigned role Operative Porter | Deployment branch: Thurrock | Actual role: Operative Porter | Jobs: 402030 | Customers: London Metropolitan University | Actual hours: 7.5; source records: 1</x:v>
      </x:c>
      <x:c r="L1676" t="str">
        <x:v>Include</x:v>
      </x:c>
      <x:c r="M1676"/>
      <x:c r="N1676"/>
    </x:row>
    <x:row r="1677">
      <x:c r="A1677" t="str">
        <x:v>Mel Holland (B EV)|2026-05-07</x:v>
      </x:c>
      <x:c r="B1677" s="888" t="n">
        <x:v>46149</x:v>
      </x:c>
      <x:c r="C1677" t="str">
        <x:v>Mel Holland (B EV)</x:v>
      </x:c>
      <x:c r="D1677" t="str">
        <x:v>Permanent</x:v>
      </x:c>
      <x:c r="E1677" t="str">
        <x:v>Thurrock</x:v>
      </x:c>
      <x:c r="F1677" t="str">
        <x:v>Operative Porter</x:v>
      </x:c>
      <x:c r="G1677" t="str">
        <x:v>402009</x:v>
      </x:c>
      <x:c r="H1677" t="str">
        <x:v>London Metropolitan University</x:v>
      </x:c>
      <x:c r="I1677" s="22" t="n">
        <x:v>8.5</x:v>
      </x:c>
      <x:c r="J1677" t="str">
        <x:v>Worked</x:v>
      </x:c>
      <x:c r="K1677" t="str">
        <x:v>Employee 1765; home branch Thurrock; assigned role Operative Porter | Deployment branch: Thurrock | Actual role: Operative Porter | Jobs: 402009 | Customers: London Metropolitan University | Actual hours: 8.5; source records: 1</x:v>
      </x:c>
      <x:c r="L1677" t="str">
        <x:v>Include</x:v>
      </x:c>
      <x:c r="M1677"/>
      <x:c r="N1677"/>
    </x:row>
    <x:row r="1678">
      <x:c r="A1678" t="str">
        <x:v>Michael Carney|2026-05-01</x:v>
      </x:c>
      <x:c r="B1678" s="888" t="n">
        <x:v>46143</x:v>
      </x:c>
      <x:c r="C1678" t="str">
        <x:v>Michael Carney</x:v>
      </x:c>
      <x:c r="D1678" t="str">
        <x:v>Permanent</x:v>
      </x:c>
      <x:c r="E1678" t="str">
        <x:v>Manchester</x:v>
      </x:c>
      <x:c r="F1678" t="str">
        <x:v>Operative Porter</x:v>
      </x:c>
      <x:c r="G1678" t="str">
        <x:v>401413, 398317C</x:v>
      </x:c>
      <x:c r="H1678" t="str">
        <x:v>Countess of Chester Hospital; Restore Harrow Green</x:v>
      </x:c>
      <x:c r="I1678" s="22" t="n">
        <x:v>10.75</x:v>
      </x:c>
      <x:c r="J1678" t="str">
        <x:v>Worked — 2 records</x:v>
      </x:c>
      <x:c r="K1678" t="str">
        <x:v>Employee 104098; home branch Manchester; assigned role Operative Porter | Deployment branch: Manchester | Actual role: Operative Driver, Operative Porter | Jobs: 401413, 398317C | Customers: Countess of Chester Hospital; Restore Harrow Green | Actual hours: 10.8; source records: 2</x:v>
      </x:c>
      <x:c r="L1678" t="str">
        <x:v>Include</x:v>
      </x:c>
      <x:c r="M1678"/>
      <x:c r="N1678"/>
    </x:row>
    <x:row r="1679">
      <x:c r="A1679" t="str">
        <x:v>Michael Carney|2026-05-02</x:v>
      </x:c>
      <x:c r="B1679" s="888" t="n">
        <x:v>46144</x:v>
      </x:c>
      <x:c r="C1679" t="str">
        <x:v>Michael Carney</x:v>
      </x:c>
      <x:c r="D1679" t="str">
        <x:v>Permanent</x:v>
      </x:c>
      <x:c r="E1679" t="str">
        <x:v>Manchester</x:v>
      </x:c>
      <x:c r="F1679" t="str">
        <x:v>Operative Porter</x:v>
      </x:c>
      <x:c r="G1679" t="str">
        <x:v>401616</x:v>
      </x:c>
      <x:c r="H1679" t="str">
        <x:v>Sopra Steria Limited</x:v>
      </x:c>
      <x:c r="I1679" s="22" t="n">
        <x:v>6.25</x:v>
      </x:c>
      <x:c r="J1679" t="str">
        <x:v>Worked</x:v>
      </x:c>
      <x:c r="K1679" t="str">
        <x:v>Employee 104098; home branch Manchester; assigned role Operative Porter | Deployment branch: Manchester | Actual role: Operative Driver | Jobs: 401616 | Customers: Sopra Steria Limited | Actual hours: 6.2; source records: 1</x:v>
      </x:c>
      <x:c r="L1679" t="str">
        <x:v>Include</x:v>
      </x:c>
      <x:c r="M1679"/>
      <x:c r="N1679"/>
    </x:row>
    <x:row r="1680">
      <x:c r="A1680" t="str">
        <x:v>Michael Carney|2026-05-05</x:v>
      </x:c>
      <x:c r="B1680" s="888" t="n">
        <x:v>46147</x:v>
      </x:c>
      <x:c r="C1680" t="str">
        <x:v>Michael Carney</x:v>
      </x:c>
      <x:c r="D1680" t="str">
        <x:v>Permanent</x:v>
      </x:c>
      <x:c r="E1680" t="str">
        <x:v>Manchester</x:v>
      </x:c>
      <x:c r="F1680" t="str">
        <x:v>Operative Porter</x:v>
      </x:c>
      <x:c r="G1680" t="str">
        <x:v>401949, 398317D</x:v>
      </x:c>
      <x:c r="H1680" t="str">
        <x:v>Kirklees Council - Irene Christlelow; Restore Harrow Green</x:v>
      </x:c>
      <x:c r="I1680" s="22" t="n">
        <x:v>16.25</x:v>
      </x:c>
      <x:c r="J1680" t="str">
        <x:v>Worked — 2 records</x:v>
      </x:c>
      <x:c r="K1680" t="str">
        <x:v>Employee 104098; home branch Manchester; assigned role Operative Porter | Deployment branch: Leeds, Manchester | Actual role: Operative Porter | Jobs: 401949, 398317D | Customers: Kirklees Council - Irene Christlelow; Restore Harrow Green | Actual hours: 16.2; source records: 2</x:v>
      </x:c>
      <x:c r="L1680" t="str">
        <x:v>Include</x:v>
      </x:c>
      <x:c r="M1680"/>
      <x:c r="N1680"/>
    </x:row>
    <x:row r="1681">
      <x:c r="A1681" t="str">
        <x:v>Michael Carney|2026-05-06</x:v>
      </x:c>
      <x:c r="B1681" s="888" t="n">
        <x:v>46148</x:v>
      </x:c>
      <x:c r="C1681" t="str">
        <x:v>Michael Carney</x:v>
      </x:c>
      <x:c r="D1681" t="str">
        <x:v>Permanent</x:v>
      </x:c>
      <x:c r="E1681" t="str">
        <x:v>Manchester</x:v>
      </x:c>
      <x:c r="F1681" t="str">
        <x:v>Operative Porter</x:v>
      </x:c>
      <x:c r="G1681" t="str">
        <x:v>401880</x:v>
      </x:c>
      <x:c r="H1681" t="str">
        <x:v>Kirklees Council - Miss Victoria Goodman</x:v>
      </x:c>
      <x:c r="I1681" s="22" t="n">
        <x:v>5.25</x:v>
      </x:c>
      <x:c r="J1681" t="str">
        <x:v>Worked</x:v>
      </x:c>
      <x:c r="K1681" t="str">
        <x:v>Employee 104098; home branch Manchester; assigned role Operative Porter | Deployment branch: Leeds | Actual role: Operative Porter | Jobs: 401880 | Customers: Kirklees Council - Miss Victoria Goodman | Actual hours: 5.2; source records: 1</x:v>
      </x:c>
      <x:c r="L1681" t="str">
        <x:v>Include</x:v>
      </x:c>
      <x:c r="M1681"/>
      <x:c r="N1681"/>
    </x:row>
    <x:row r="1682">
      <x:c r="A1682" t="str">
        <x:v>Michael Carney|2026-05-07</x:v>
      </x:c>
      <x:c r="B1682" s="888" t="n">
        <x:v>46149</x:v>
      </x:c>
      <x:c r="C1682" t="str">
        <x:v>Michael Carney</x:v>
      </x:c>
      <x:c r="D1682" t="str">
        <x:v>Permanent</x:v>
      </x:c>
      <x:c r="E1682" t="str">
        <x:v>Manchester</x:v>
      </x:c>
      <x:c r="F1682" t="str">
        <x:v>Operative Porter</x:v>
      </x:c>
      <x:c r="G1682" t="str">
        <x:v>401776</x:v>
      </x:c>
      <x:c r="H1682" t="str">
        <x:v>Adecco</x:v>
      </x:c>
      <x:c r="I1682" s="22" t="n">
        <x:v>11</x:v>
      </x:c>
      <x:c r="J1682" t="str">
        <x:v>Worked</x:v>
      </x:c>
      <x:c r="K1682" t="str">
        <x:v>Employee 104098; home branch Manchester; assigned role Operative Porter | Deployment branch: Manchester | Actual role: Operative Porter | Jobs: 401776 | Customers: Adecco | Actual hours: 11.0; source records: 1</x:v>
      </x:c>
      <x:c r="L1682" t="str">
        <x:v>Include</x:v>
      </x:c>
      <x:c r="M1682"/>
      <x:c r="N1682"/>
    </x:row>
    <x:row r="1683">
      <x:c r="A1683" t="str">
        <x:v>Michael Carney|2026-05-08</x:v>
      </x:c>
      <x:c r="B1683" s="888" t="n">
        <x:v>46150</x:v>
      </x:c>
      <x:c r="C1683" t="str">
        <x:v>Michael Carney</x:v>
      </x:c>
      <x:c r="D1683" t="str">
        <x:v>Permanent</x:v>
      </x:c>
      <x:c r="E1683" t="str">
        <x:v>Manchester</x:v>
      </x:c>
      <x:c r="F1683" t="str">
        <x:v>Operative Porter</x:v>
      </x:c>
      <x:c r="G1683" t="str">
        <x:v>397635</x:v>
      </x:c>
      <x:c r="H1683" t="str">
        <x:v>Gresham Office Furniture</x:v>
      </x:c>
      <x:c r="I1683" s="22" t="n">
        <x:v>9.5</x:v>
      </x:c>
      <x:c r="J1683" t="str">
        <x:v>Worked</x:v>
      </x:c>
      <x:c r="K1683" t="str">
        <x:v>Employee 104098; home branch Manchester; assigned role Operative Porter | Deployment branch: Manchester | Actual role: Operative Skilled | Jobs: 397635 | Customers: Gresham Office Furniture | Actual hours: 9.5; source records: 1</x:v>
      </x:c>
      <x:c r="L1683" t="str">
        <x:v>Include</x:v>
      </x:c>
      <x:c r="M1683"/>
      <x:c r="N1683"/>
    </x:row>
    <x:row r="1684">
      <x:c r="A1684" t="str">
        <x:v>Michael Carney|2026-05-11</x:v>
      </x:c>
      <x:c r="B1684" s="888" t="n">
        <x:v>46153</x:v>
      </x:c>
      <x:c r="C1684" t="str">
        <x:v>Michael Carney</x:v>
      </x:c>
      <x:c r="D1684" t="str">
        <x:v>Permanent</x:v>
      </x:c>
      <x:c r="E1684" t="str">
        <x:v>Manchester</x:v>
      </x:c>
      <x:c r="F1684" t="str">
        <x:v>Operative Porter</x:v>
      </x:c>
      <x:c r="G1684" t="str">
        <x:v>397635</x:v>
      </x:c>
      <x:c r="H1684" t="str">
        <x:v>Gresham Office Furniture</x:v>
      </x:c>
      <x:c r="I1684" s="22" t="n">
        <x:v>8.5</x:v>
      </x:c>
      <x:c r="J1684" t="str">
        <x:v>Worked</x:v>
      </x:c>
      <x:c r="K1684" t="str">
        <x:v>Employee 104098; home branch Manchester; assigned role Operative Porter | Deployment branch: Manchester | Actual role: Operative Skilled | Jobs: 397635 | Customers: Gresham Office Furniture | Actual hours: 8.5; source records: 1</x:v>
      </x:c>
      <x:c r="L1684" t="str">
        <x:v>Include</x:v>
      </x:c>
      <x:c r="M1684"/>
      <x:c r="N1684"/>
    </x:row>
    <x:row r="1685">
      <x:c r="A1685" t="str">
        <x:v>Michael Carney|2026-05-12</x:v>
      </x:c>
      <x:c r="B1685" s="888" t="n">
        <x:v>46154</x:v>
      </x:c>
      <x:c r="C1685" t="str">
        <x:v>Michael Carney</x:v>
      </x:c>
      <x:c r="D1685" t="str">
        <x:v>Permanent</x:v>
      </x:c>
      <x:c r="E1685" t="str">
        <x:v>Manchester</x:v>
      </x:c>
      <x:c r="F1685" t="str">
        <x:v>Operative Porter</x:v>
      </x:c>
      <x:c r="G1685" t="str">
        <x:v>397635</x:v>
      </x:c>
      <x:c r="H1685" t="str">
        <x:v>Gresham Office Furniture</x:v>
      </x:c>
      <x:c r="I1685" s="22" t="n">
        <x:v>8.75</x:v>
      </x:c>
      <x:c r="J1685" t="str">
        <x:v>Worked</x:v>
      </x:c>
      <x:c r="K1685" t="str">
        <x:v>Employee 104098; home branch Manchester; assigned role Operative Porter | Deployment branch: Manchester | Actual role: Operative Skilled | Jobs: 397635 | Customers: Gresham Office Furniture | Actual hours: 8.8; source records: 1</x:v>
      </x:c>
      <x:c r="L1685" t="str">
        <x:v>Include</x:v>
      </x:c>
      <x:c r="M1685"/>
      <x:c r="N1685"/>
    </x:row>
    <x:row r="1686">
      <x:c r="A1686" t="str">
        <x:v>Michael Carney|2026-05-13</x:v>
      </x:c>
      <x:c r="B1686" s="888" t="n">
        <x:v>46155</x:v>
      </x:c>
      <x:c r="C1686" t="str">
        <x:v>Michael Carney</x:v>
      </x:c>
      <x:c r="D1686" t="str">
        <x:v>Permanent</x:v>
      </x:c>
      <x:c r="E1686" t="str">
        <x:v>Manchester</x:v>
      </x:c>
      <x:c r="F1686" t="str">
        <x:v>Operative Porter</x:v>
      </x:c>
      <x:c r="G1686" t="str">
        <x:v>401779, 401762</x:v>
      </x:c>
      <x:c r="H1686" t="str">
        <x:v>Adecco; West Yorkshire Police (Dewsbury PS)</x:v>
      </x:c>
      <x:c r="I1686" s="22" t="n">
        <x:v>15.5</x:v>
      </x:c>
      <x:c r="J1686" t="str">
        <x:v>Worked — 2 records</x:v>
      </x:c>
      <x:c r="K1686" t="str">
        <x:v>Employee 104098; home branch Manchester; assigned role Operative Porter | Deployment branch: Leeds, Manchester | Actual role: Operative Porter, Operative Skilled | Jobs: 401779, 401762 | Customers: Adecco; West Yorkshire Police (Dewsbury PS) | Actual hours: 15.5; source records: 2</x:v>
      </x:c>
      <x:c r="L1686" t="str">
        <x:v>Include</x:v>
      </x:c>
      <x:c r="M1686"/>
      <x:c r="N1686"/>
    </x:row>
    <x:row r="1687">
      <x:c r="A1687" t="str">
        <x:v>Michael Carney|2026-05-14</x:v>
      </x:c>
      <x:c r="B1687" s="888" t="n">
        <x:v>46156</x:v>
      </x:c>
      <x:c r="C1687" t="str">
        <x:v>Michael Carney</x:v>
      </x:c>
      <x:c r="D1687" t="str">
        <x:v>Permanent</x:v>
      </x:c>
      <x:c r="E1687" t="str">
        <x:v>Manchester</x:v>
      </x:c>
      <x:c r="F1687" t="str">
        <x:v>Operative Porter</x:v>
      </x:c>
      <x:c r="G1687" t="str">
        <x:v>398317D</x:v>
      </x:c>
      <x:c r="H1687" t="str">
        <x:v>Restore Harrow Green</x:v>
      </x:c>
      <x:c r="I1687" s="22" t="n">
        <x:v>8.5</x:v>
      </x:c>
      <x:c r="J1687" t="str">
        <x:v>Worked</x:v>
      </x:c>
      <x:c r="K1687" t="str">
        <x:v>Employee 104098; home branch Manchester; assigned role Operative Porter | Deployment branch: Manchester | Actual role: Operative Driver | Jobs: 398317D | Customers: Restore Harrow Green | Actual hours: 8.5; source records: 1</x:v>
      </x:c>
      <x:c r="L1687" t="str">
        <x:v>Include</x:v>
      </x:c>
      <x:c r="M1687"/>
      <x:c r="N1687"/>
    </x:row>
    <x:row r="1688">
      <x:c r="A1688" t="str">
        <x:v>Michael Carney|2026-05-15</x:v>
      </x:c>
      <x:c r="B1688" s="888" t="n">
        <x:v>46157</x:v>
      </x:c>
      <x:c r="C1688" t="str">
        <x:v>Michael Carney</x:v>
      </x:c>
      <x:c r="D1688" t="str">
        <x:v>Permanent</x:v>
      </x:c>
      <x:c r="E1688" t="str">
        <x:v>Manchester</x:v>
      </x:c>
      <x:c r="F1688" t="str">
        <x:v>Operative Porter</x:v>
      </x:c>
      <x:c r="G1688" t="str">
        <x:v>401975</x:v>
      </x:c>
      <x:c r="H1688" t="str">
        <x:v>Kirklees Council - Melissa Bedeau</x:v>
      </x:c>
      <x:c r="I1688" s="22" t="n">
        <x:v>6</x:v>
      </x:c>
      <x:c r="J1688" t="str">
        <x:v>Worked</x:v>
      </x:c>
      <x:c r="K1688" t="str">
        <x:v>Employee 104098; home branch Manchester; assigned role Operative Porter | Deployment branch: Leeds | Actual role: Operative Porter | Jobs: 401975 | Customers: Kirklees Council - Melissa Bedeau | Actual hours: 6.0; source records: 1</x:v>
      </x:c>
      <x:c r="L1688" t="str">
        <x:v>Include</x:v>
      </x:c>
      <x:c r="M1688"/>
      <x:c r="N1688"/>
    </x:row>
    <x:row r="1689">
      <x:c r="A1689" t="str">
        <x:v>Michael Carney|2026-05-18</x:v>
      </x:c>
      <x:c r="B1689" s="888" t="n">
        <x:v>46160</x:v>
      </x:c>
      <x:c r="C1689" t="str">
        <x:v>Michael Carney</x:v>
      </x:c>
      <x:c r="D1689" t="str">
        <x:v>Permanent</x:v>
      </x:c>
      <x:c r="E1689" t="str">
        <x:v>Manchester</x:v>
      </x:c>
      <x:c r="F1689" t="str">
        <x:v>Operative Porter</x:v>
      </x:c>
      <x:c r="G1689" t="str">
        <x:v>401413</x:v>
      </x:c>
      <x:c r="H1689" t="str">
        <x:v>Countess of Chester Hospital</x:v>
      </x:c>
      <x:c r="I1689" s="22" t="n">
        <x:v>9.75</x:v>
      </x:c>
      <x:c r="J1689" t="str">
        <x:v>Worked</x:v>
      </x:c>
      <x:c r="K1689" t="str">
        <x:v>Employee 104098; home branch Manchester; assigned role Operative Porter | Deployment branch: Manchester | Actual role: Operative Skilled | Jobs: 401413 | Customers: Countess of Chester Hospital | Actual hours: 9.8; source records: 1</x:v>
      </x:c>
      <x:c r="L1689" t="str">
        <x:v>Include</x:v>
      </x:c>
      <x:c r="M1689"/>
      <x:c r="N1689"/>
    </x:row>
    <x:row r="1690">
      <x:c r="A1690" t="str">
        <x:v>Michael Carney|2026-05-19</x:v>
      </x:c>
      <x:c r="B1690" s="888" t="n">
        <x:v>46161</x:v>
      </x:c>
      <x:c r="C1690" t="str">
        <x:v>Michael Carney</x:v>
      </x:c>
      <x:c r="D1690" t="str">
        <x:v>Permanent</x:v>
      </x:c>
      <x:c r="E1690" t="str">
        <x:v>Manchester</x:v>
      </x:c>
      <x:c r="F1690" t="str">
        <x:v>Operative Porter</x:v>
      </x:c>
      <x:c r="G1690" t="str">
        <x:v>402102</x:v>
      </x:c>
      <x:c r="H1690" t="str">
        <x:v>MOJ (Sodexo) SR:59719</x:v>
      </x:c>
      <x:c r="I1690" s="22" t="n">
        <x:v>2</x:v>
      </x:c>
      <x:c r="J1690" t="str">
        <x:v>Worked</x:v>
      </x:c>
      <x:c r="K1690" t="str">
        <x:v>Employee 104098; home branch Manchester; assigned role Operative Porter | Deployment branch: Manchester | Actual role: Operative Driver | Jobs: 402102 | Customers: MOJ (Sodexo) SR:59719 | Actual hours: 2.0; source records: 1</x:v>
      </x:c>
      <x:c r="L1690" t="str">
        <x:v>Include</x:v>
      </x:c>
      <x:c r="M1690"/>
      <x:c r="N1690"/>
    </x:row>
    <x:row r="1691">
      <x:c r="A1691" t="str">
        <x:v>Michael Carney|2026-05-20</x:v>
      </x:c>
      <x:c r="B1691" s="888" t="n">
        <x:v>46162</x:v>
      </x:c>
      <x:c r="C1691" t="str">
        <x:v>Michael Carney</x:v>
      </x:c>
      <x:c r="D1691" t="str">
        <x:v>Permanent</x:v>
      </x:c>
      <x:c r="E1691" t="str">
        <x:v>Manchester</x:v>
      </x:c>
      <x:c r="F1691" t="str">
        <x:v>Operative Porter</x:v>
      </x:c>
      <x:c r="G1691" t="str">
        <x:v>398317D</x:v>
      </x:c>
      <x:c r="H1691" t="str">
        <x:v>Restore Harrow Green</x:v>
      </x:c>
      <x:c r="I1691" s="22" t="n">
        <x:v>14.5</x:v>
      </x:c>
      <x:c r="J1691" t="str">
        <x:v>Worked</x:v>
      </x:c>
      <x:c r="K1691" t="str">
        <x:v>Employee 104098; home branch Manchester; assigned role Operative Porter | Deployment branch: Manchester | Actual role: Operative Driver | Jobs: 398317D | Customers: Restore Harrow Green | Actual hours: 14.5; source records: 1</x:v>
      </x:c>
      <x:c r="L1691" t="str">
        <x:v>Include</x:v>
      </x:c>
      <x:c r="M1691"/>
      <x:c r="N1691"/>
    </x:row>
    <x:row r="1692">
      <x:c r="A1692" t="str">
        <x:v>Michael Carney|2026-05-21</x:v>
      </x:c>
      <x:c r="B1692" s="888" t="n">
        <x:v>46163</x:v>
      </x:c>
      <x:c r="C1692" t="str">
        <x:v>Michael Carney</x:v>
      </x:c>
      <x:c r="D1692" t="str">
        <x:v>Permanent</x:v>
      </x:c>
      <x:c r="E1692" t="str">
        <x:v>Manchester</x:v>
      </x:c>
      <x:c r="F1692" t="str">
        <x:v>Operative Porter</x:v>
      </x:c>
      <x:c r="G1692" t="str">
        <x:v>402101</x:v>
      </x:c>
      <x:c r="H1692" t="str">
        <x:v>Cielo</x:v>
      </x:c>
      <x:c r="I1692" s="22" t="n">
        <x:v>6</x:v>
      </x:c>
      <x:c r="J1692" t="str">
        <x:v>Worked</x:v>
      </x:c>
      <x:c r="K1692" t="str">
        <x:v>Employee 104098; home branch Manchester; assigned role Operative Porter | Deployment branch: Manchester | Actual role: Operative Porter | Jobs: 402101 | Customers: Cielo | Actual hours: 6.0; source records: 1</x:v>
      </x:c>
      <x:c r="L1692" t="str">
        <x:v>Include</x:v>
      </x:c>
      <x:c r="M1692"/>
      <x:c r="N1692"/>
    </x:row>
    <x:row r="1693">
      <x:c r="A1693" t="str">
        <x:v>Michael Carney|2026-05-22</x:v>
      </x:c>
      <x:c r="B1693" s="888" t="n">
        <x:v>46164</x:v>
      </x:c>
      <x:c r="C1693" t="str">
        <x:v>Michael Carney</x:v>
      </x:c>
      <x:c r="D1693" t="str">
        <x:v>Permanent</x:v>
      </x:c>
      <x:c r="E1693" t="str">
        <x:v>Manchester</x:v>
      </x:c>
      <x:c r="F1693" t="str">
        <x:v>Operative Porter</x:v>
      </x:c>
      <x:c r="G1693" t="str">
        <x:v>374044A, 401874</x:v>
      </x:c>
      <x:c r="H1693" t="str">
        <x:v>Hurstwood Environmental Consultants; TT Games Studios Ltd</x:v>
      </x:c>
      <x:c r="I1693" s="22" t="n">
        <x:v>5.25</x:v>
      </x:c>
      <x:c r="J1693" t="str">
        <x:v>Worked — 2 records</x:v>
      </x:c>
      <x:c r="K1693" t="str">
        <x:v>Employee 104098; home branch Manchester; assigned role Operative Porter | Deployment branch: Manchester | Actual role: Operative Porter | Jobs: 374044A, 401874 | Customers: Hurstwood Environmental Consultants; TT Games Studios Ltd | Actual hours: 5.2; source records: 2</x:v>
      </x:c>
      <x:c r="L1693" t="str">
        <x:v>Include</x:v>
      </x:c>
      <x:c r="M1693"/>
      <x:c r="N1693"/>
    </x:row>
    <x:row r="1694">
      <x:c r="A1694" t="str">
        <x:v>Michael Carney|2026-05-23</x:v>
      </x:c>
      <x:c r="B1694" s="888" t="n">
        <x:v>46165</x:v>
      </x:c>
      <x:c r="C1694" t="str">
        <x:v>Michael Carney</x:v>
      </x:c>
      <x:c r="D1694" t="str">
        <x:v>Permanent</x:v>
      </x:c>
      <x:c r="E1694" t="str">
        <x:v>Manchester</x:v>
      </x:c>
      <x:c r="F1694" t="str">
        <x:v>Operative Porter</x:v>
      </x:c>
      <x:c r="G1694" t="str">
        <x:v>401874</x:v>
      </x:c>
      <x:c r="H1694" t="str">
        <x:v>TT Games Studios Ltd</x:v>
      </x:c>
      <x:c r="I1694" s="22" t="n">
        <x:v>8.75</x:v>
      </x:c>
      <x:c r="J1694" t="str">
        <x:v>Worked</x:v>
      </x:c>
      <x:c r="K1694" t="str">
        <x:v>Employee 104098; home branch Manchester; assigned role Operative Porter | Deployment branch: Manchester | Actual role: Operative Porter | Jobs: 401874 | Customers: TT Games Studios Ltd | Actual hours: 8.8; source records: 1</x:v>
      </x:c>
      <x:c r="L1694" t="str">
        <x:v>Include</x:v>
      </x:c>
      <x:c r="M1694"/>
      <x:c r="N1694"/>
    </x:row>
    <x:row r="1695">
      <x:c r="A1695" t="str">
        <x:v>Michael Carney|2026-05-26</x:v>
      </x:c>
      <x:c r="B1695" s="888" t="n">
        <x:v>46168</x:v>
      </x:c>
      <x:c r="C1695" t="str">
        <x:v>Michael Carney</x:v>
      </x:c>
      <x:c r="D1695" t="str">
        <x:v>Permanent</x:v>
      </x:c>
      <x:c r="E1695" t="str">
        <x:v>Manchester</x:v>
      </x:c>
      <x:c r="F1695" t="str">
        <x:v>Operative Porter</x:v>
      </x:c>
      <x:c r="G1695" t="str">
        <x:v>397408</x:v>
      </x:c>
      <x:c r="H1695" t="str">
        <x:v>Gresham Office Furniture</x:v>
      </x:c>
      <x:c r="I1695" s="22" t="n">
        <x:v>1</x:v>
      </x:c>
      <x:c r="J1695" t="str">
        <x:v>Worked</x:v>
      </x:c>
      <x:c r="K1695" t="str">
        <x:v>Employee 104098; home branch Manchester; assigned role Operative Porter | Deployment branch: Manchester | Actual role: Operative Driver | Jobs: 397408 | Customers: Gresham Office Furniture | Actual hours: 1.0; source records: 1</x:v>
      </x:c>
      <x:c r="L1695" t="str">
        <x:v>Include</x:v>
      </x:c>
      <x:c r="M1695"/>
      <x:c r="N1695"/>
    </x:row>
    <x:row r="1696">
      <x:c r="A1696" t="str">
        <x:v>Michael Carney|2026-05-27</x:v>
      </x:c>
      <x:c r="B1696" s="888" t="n">
        <x:v>46169</x:v>
      </x:c>
      <x:c r="C1696" t="str">
        <x:v>Michael Carney</x:v>
      </x:c>
      <x:c r="D1696" t="str">
        <x:v>Permanent</x:v>
      </x:c>
      <x:c r="E1696" t="str">
        <x:v>Manchester</x:v>
      </x:c>
      <x:c r="F1696" t="str">
        <x:v>Operative Porter</x:v>
      </x:c>
      <x:c r="G1696" t="str">
        <x:v>397408</x:v>
      </x:c>
      <x:c r="H1696" t="str">
        <x:v>Gresham Office Furniture</x:v>
      </x:c>
      <x:c r="I1696" s="22" t="n">
        <x:v>9</x:v>
      </x:c>
      <x:c r="J1696" t="str">
        <x:v>Worked</x:v>
      </x:c>
      <x:c r="K1696" t="str">
        <x:v>Employee 104098; home branch Manchester; assigned role Operative Porter | Deployment branch: Manchester | Actual role: Operative Skilled | Jobs: 397408 | Customers: Gresham Office Furniture | Actual hours: 9.0; source records: 1</x:v>
      </x:c>
      <x:c r="L1696" t="str">
        <x:v>Include</x:v>
      </x:c>
      <x:c r="M1696"/>
      <x:c r="N1696"/>
    </x:row>
    <x:row r="1697">
      <x:c r="A1697" t="str">
        <x:v>Michael Carney|2026-05-28</x:v>
      </x:c>
      <x:c r="B1697" s="888" t="n">
        <x:v>46170</x:v>
      </x:c>
      <x:c r="C1697" t="str">
        <x:v>Michael Carney</x:v>
      </x:c>
      <x:c r="D1697" t="str">
        <x:v>Permanent</x:v>
      </x:c>
      <x:c r="E1697" t="str">
        <x:v>Manchester</x:v>
      </x:c>
      <x:c r="F1697" t="str">
        <x:v>Operative Porter</x:v>
      </x:c>
      <x:c r="G1697" t="str">
        <x:v>402102, 402336</x:v>
      </x:c>
      <x:c r="H1697" t="str">
        <x:v>MOJ (Sodexo) SR:59719; MOJ (Sodexo) SR:59980</x:v>
      </x:c>
      <x:c r="I1697" s="22" t="n">
        <x:v>2.25</x:v>
      </x:c>
      <x:c r="J1697" t="str">
        <x:v>Worked — 2 records</x:v>
      </x:c>
      <x:c r="K1697" t="str">
        <x:v>Employee 104098; home branch Manchester; assigned role Operative Porter | Deployment branch: Manchester | Actual role: Operative Driver | Jobs: 402102, 402336 | Customers: MOJ (Sodexo) SR:59719; MOJ (Sodexo) SR:59980 | Actual hours: 2.2; source records: 2</x:v>
      </x:c>
      <x:c r="L1697" t="str">
        <x:v>Include</x:v>
      </x:c>
      <x:c r="M1697"/>
      <x:c r="N1697"/>
    </x:row>
    <x:row r="1698">
      <x:c r="A1698" t="str">
        <x:v>Michael Carney|2026-05-29</x:v>
      </x:c>
      <x:c r="B1698" s="888" t="n">
        <x:v>46171</x:v>
      </x:c>
      <x:c r="C1698" t="str">
        <x:v>Michael Carney</x:v>
      </x:c>
      <x:c r="D1698" t="str">
        <x:v>Permanent</x:v>
      </x:c>
      <x:c r="E1698" t="str">
        <x:v>Manchester</x:v>
      </x:c>
      <x:c r="F1698" t="str">
        <x:v>Operative Porter</x:v>
      </x:c>
      <x:c r="G1698" t="str">
        <x:v>400814</x:v>
      </x:c>
      <x:c r="H1698" t="str">
        <x:v>Croda Europe</x:v>
      </x:c>
      <x:c r="I1698" s="22" t="n">
        <x:v>4.25</x:v>
      </x:c>
      <x:c r="J1698" t="str">
        <x:v>Worked</x:v>
      </x:c>
      <x:c r="K1698" t="str">
        <x:v>Employee 104098; home branch Manchester; assigned role Operative Porter | Deployment branch: Manchester | Actual role: Operative Driver | Jobs: 400814 | Customers: Croda Europe | Actual hours: 4.2; source records: 1</x:v>
      </x:c>
      <x:c r="L1698" t="str">
        <x:v>Include</x:v>
      </x:c>
      <x:c r="M1698"/>
      <x:c r="N1698"/>
    </x:row>
    <x:row r="1699">
      <x:c r="A1699" t="str">
        <x:v>Michael Churchman|2026-05-01</x:v>
      </x:c>
      <x:c r="B1699" s="888" t="n">
        <x:v>46143</x:v>
      </x:c>
      <x:c r="C1699" t="str">
        <x:v>Michael Churchman</x:v>
      </x:c>
      <x:c r="D1699" t="str">
        <x:v>Permanent</x:v>
      </x:c>
      <x:c r="E1699" t="str">
        <x:v>Cambridge</x:v>
      </x:c>
      <x:c r="F1699" t="str">
        <x:v>Operative Porter</x:v>
      </x:c>
      <x:c r="G1699"/>
      <x:c r="H1699"/>
      <x:c r="I1699" s="22" t="n">
        <x:v>0</x:v>
      </x:c>
      <x:c r="J1699" t="str">
        <x:v>Other leave — Sickness</x:v>
      </x:c>
      <x:c r="K1699" t="str">
        <x:v>Employee 103898; home branch Cambridge; assigned role Operative Porter | Leave: Sickness | Leave calendar basis: Variable-pattern period</x:v>
      </x:c>
      <x:c r="L1699" t="str">
        <x:v>Include</x:v>
      </x:c>
      <x:c r="M1699"/>
      <x:c r="N1699"/>
    </x:row>
    <x:row r="1700">
      <x:c r="A1700" t="str">
        <x:v>Michael Churchman|2026-05-04</x:v>
      </x:c>
      <x:c r="B1700" s="888" t="n">
        <x:v>46146</x:v>
      </x:c>
      <x:c r="C1700" t="str">
        <x:v>Michael Churchman</x:v>
      </x:c>
      <x:c r="D1700" t="str">
        <x:v>Permanent</x:v>
      </x:c>
      <x:c r="E1700" t="str">
        <x:v>Cambridge</x:v>
      </x:c>
      <x:c r="F1700" t="str">
        <x:v>Operative Porter</x:v>
      </x:c>
      <x:c r="G1700"/>
      <x:c r="H1700"/>
      <x:c r="I1700" s="22" t="n">
        <x:v>0</x:v>
      </x:c>
      <x:c r="J1700" t="str">
        <x:v>Other leave — Sickness</x:v>
      </x:c>
      <x:c r="K1700" t="str">
        <x:v>Employee 103898; home branch Cambridge; assigned role Operative Porter | Leave: Sickness | Leave calendar basis: Variable-pattern period</x:v>
      </x:c>
      <x:c r="L1700" t="str">
        <x:v>Include</x:v>
      </x:c>
      <x:c r="M1700"/>
      <x:c r="N1700"/>
    </x:row>
    <x:row r="1701">
      <x:c r="A1701" t="str">
        <x:v>Michael Churchman|2026-05-05</x:v>
      </x:c>
      <x:c r="B1701" s="888" t="n">
        <x:v>46147</x:v>
      </x:c>
      <x:c r="C1701" t="str">
        <x:v>Michael Churchman</x:v>
      </x:c>
      <x:c r="D1701" t="str">
        <x:v>Permanent</x:v>
      </x:c>
      <x:c r="E1701" t="str">
        <x:v>Cambridge</x:v>
      </x:c>
      <x:c r="F1701" t="str">
        <x:v>Operative Porter</x:v>
      </x:c>
      <x:c r="G1701" t="str">
        <x:v>401669</x:v>
      </x:c>
      <x:c r="H1701" t="str">
        <x:v>Cambridge University Hospitals NHS Foundation</x:v>
      </x:c>
      <x:c r="I1701" s="22" t="n">
        <x:v>7.5</x:v>
      </x:c>
      <x:c r="J1701" t="str">
        <x:v>Worked</x:v>
      </x:c>
      <x:c r="K1701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01" t="str">
        <x:v>Include</x:v>
      </x:c>
      <x:c r="M1701"/>
      <x:c r="N1701"/>
    </x:row>
    <x:row r="1702">
      <x:c r="A1702" t="str">
        <x:v>Michael Churchman|2026-05-06</x:v>
      </x:c>
      <x:c r="B1702" s="888" t="n">
        <x:v>46148</x:v>
      </x:c>
      <x:c r="C1702" t="str">
        <x:v>Michael Churchman</x:v>
      </x:c>
      <x:c r="D1702" t="str">
        <x:v>Permanent</x:v>
      </x:c>
      <x:c r="E1702" t="str">
        <x:v>Cambridge</x:v>
      </x:c>
      <x:c r="F1702" t="str">
        <x:v>Operative Porter</x:v>
      </x:c>
      <x:c r="G1702" t="str">
        <x:v>401669</x:v>
      </x:c>
      <x:c r="H1702" t="str">
        <x:v>Cambridge University Hospitals NHS Foundation</x:v>
      </x:c>
      <x:c r="I1702" s="22" t="n">
        <x:v>7.5</x:v>
      </x:c>
      <x:c r="J1702" t="str">
        <x:v>Worked</x:v>
      </x:c>
      <x:c r="K1702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02" t="str">
        <x:v>Include</x:v>
      </x:c>
      <x:c r="M1702"/>
      <x:c r="N1702"/>
    </x:row>
    <x:row r="1703">
      <x:c r="A1703" t="str">
        <x:v>Michael Churchman|2026-05-07</x:v>
      </x:c>
      <x:c r="B1703" s="888" t="n">
        <x:v>46149</x:v>
      </x:c>
      <x:c r="C1703" t="str">
        <x:v>Michael Churchman</x:v>
      </x:c>
      <x:c r="D1703" t="str">
        <x:v>Permanent</x:v>
      </x:c>
      <x:c r="E1703" t="str">
        <x:v>Cambridge</x:v>
      </x:c>
      <x:c r="F1703" t="str">
        <x:v>Operative Porter</x:v>
      </x:c>
      <x:c r="G1703" t="str">
        <x:v>401669</x:v>
      </x:c>
      <x:c r="H1703" t="str">
        <x:v>Cambridge University Hospitals NHS Foundation</x:v>
      </x:c>
      <x:c r="I1703" s="22" t="n">
        <x:v>7.5</x:v>
      </x:c>
      <x:c r="J1703" t="str">
        <x:v>Worked</x:v>
      </x:c>
      <x:c r="K1703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03" t="str">
        <x:v>Include</x:v>
      </x:c>
      <x:c r="M1703"/>
      <x:c r="N1703"/>
    </x:row>
    <x:row r="1704">
      <x:c r="A1704" t="str">
        <x:v>Michael Churchman|2026-05-08</x:v>
      </x:c>
      <x:c r="B1704" s="888" t="n">
        <x:v>46150</x:v>
      </x:c>
      <x:c r="C1704" t="str">
        <x:v>Michael Churchman</x:v>
      </x:c>
      <x:c r="D1704" t="str">
        <x:v>Permanent</x:v>
      </x:c>
      <x:c r="E1704" t="str">
        <x:v>Cambridge</x:v>
      </x:c>
      <x:c r="F1704" t="str">
        <x:v>Operative Porter</x:v>
      </x:c>
      <x:c r="G1704" t="str">
        <x:v>401669</x:v>
      </x:c>
      <x:c r="H1704" t="str">
        <x:v>Cambridge University Hospitals NHS Foundation</x:v>
      </x:c>
      <x:c r="I1704" s="22" t="n">
        <x:v>7.5</x:v>
      </x:c>
      <x:c r="J1704" t="str">
        <x:v>Worked</x:v>
      </x:c>
      <x:c r="K1704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04" t="str">
        <x:v>Include</x:v>
      </x:c>
      <x:c r="M1704"/>
      <x:c r="N1704"/>
    </x:row>
    <x:row r="1705">
      <x:c r="A1705" t="str">
        <x:v>Michael Churchman|2026-05-11</x:v>
      </x:c>
      <x:c r="B1705" s="888" t="n">
        <x:v>46153</x:v>
      </x:c>
      <x:c r="C1705" t="str">
        <x:v>Michael Churchman</x:v>
      </x:c>
      <x:c r="D1705" t="str">
        <x:v>Permanent</x:v>
      </x:c>
      <x:c r="E1705" t="str">
        <x:v>Cambridge</x:v>
      </x:c>
      <x:c r="F1705" t="str">
        <x:v>Operative Porter</x:v>
      </x:c>
      <x:c r="G1705" t="str">
        <x:v>401669</x:v>
      </x:c>
      <x:c r="H1705" t="str">
        <x:v>Cambridge University Hospitals NHS Foundation</x:v>
      </x:c>
      <x:c r="I1705" s="22" t="n">
        <x:v>7.5</x:v>
      </x:c>
      <x:c r="J1705" t="str">
        <x:v>Worked</x:v>
      </x:c>
      <x:c r="K1705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05" t="str">
        <x:v>Include</x:v>
      </x:c>
      <x:c r="M1705"/>
      <x:c r="N1705"/>
    </x:row>
    <x:row r="1706">
      <x:c r="A1706" t="str">
        <x:v>Michael Churchman|2026-05-12</x:v>
      </x:c>
      <x:c r="B1706" s="888" t="n">
        <x:v>46154</x:v>
      </x:c>
      <x:c r="C1706" t="str">
        <x:v>Michael Churchman</x:v>
      </x:c>
      <x:c r="D1706" t="str">
        <x:v>Permanent</x:v>
      </x:c>
      <x:c r="E1706" t="str">
        <x:v>Cambridge</x:v>
      </x:c>
      <x:c r="F1706" t="str">
        <x:v>Operative Porter</x:v>
      </x:c>
      <x:c r="G1706" t="str">
        <x:v>401669</x:v>
      </x:c>
      <x:c r="H1706" t="str">
        <x:v>Cambridge University Hospitals NHS Foundation</x:v>
      </x:c>
      <x:c r="I1706" s="22" t="n">
        <x:v>7.5</x:v>
      </x:c>
      <x:c r="J1706" t="str">
        <x:v>Worked</x:v>
      </x:c>
      <x:c r="K1706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06" t="str">
        <x:v>Include</x:v>
      </x:c>
      <x:c r="M1706"/>
      <x:c r="N1706"/>
    </x:row>
    <x:row r="1707">
      <x:c r="A1707" t="str">
        <x:v>Michael Churchman|2026-05-13</x:v>
      </x:c>
      <x:c r="B1707" s="888" t="n">
        <x:v>46155</x:v>
      </x:c>
      <x:c r="C1707" t="str">
        <x:v>Michael Churchman</x:v>
      </x:c>
      <x:c r="D1707" t="str">
        <x:v>Permanent</x:v>
      </x:c>
      <x:c r="E1707" t="str">
        <x:v>Cambridge</x:v>
      </x:c>
      <x:c r="F1707" t="str">
        <x:v>Operative Porter</x:v>
      </x:c>
      <x:c r="G1707" t="str">
        <x:v>401669</x:v>
      </x:c>
      <x:c r="H1707" t="str">
        <x:v>Cambridge University Hospitals NHS Foundation</x:v>
      </x:c>
      <x:c r="I1707" s="22" t="n">
        <x:v>7.5</x:v>
      </x:c>
      <x:c r="J1707" t="str">
        <x:v>Worked</x:v>
      </x:c>
      <x:c r="K1707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07" t="str">
        <x:v>Include</x:v>
      </x:c>
      <x:c r="M1707"/>
      <x:c r="N1707"/>
    </x:row>
    <x:row r="1708">
      <x:c r="A1708" t="str">
        <x:v>Michael Churchman|2026-05-14</x:v>
      </x:c>
      <x:c r="B1708" s="888" t="n">
        <x:v>46156</x:v>
      </x:c>
      <x:c r="C1708" t="str">
        <x:v>Michael Churchman</x:v>
      </x:c>
      <x:c r="D1708" t="str">
        <x:v>Permanent</x:v>
      </x:c>
      <x:c r="E1708" t="str">
        <x:v>Cambridge</x:v>
      </x:c>
      <x:c r="F1708" t="str">
        <x:v>Operative Porter</x:v>
      </x:c>
      <x:c r="G1708" t="str">
        <x:v>401669</x:v>
      </x:c>
      <x:c r="H1708" t="str">
        <x:v>Cambridge University Hospitals NHS Foundation</x:v>
      </x:c>
      <x:c r="I1708" s="22" t="n">
        <x:v>7.5</x:v>
      </x:c>
      <x:c r="J1708" t="str">
        <x:v>Worked</x:v>
      </x:c>
      <x:c r="K1708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08" t="str">
        <x:v>Include</x:v>
      </x:c>
      <x:c r="M1708"/>
      <x:c r="N1708"/>
    </x:row>
    <x:row r="1709">
      <x:c r="A1709" t="str">
        <x:v>Michael Churchman|2026-05-15</x:v>
      </x:c>
      <x:c r="B1709" s="888" t="n">
        <x:v>46157</x:v>
      </x:c>
      <x:c r="C1709" t="str">
        <x:v>Michael Churchman</x:v>
      </x:c>
      <x:c r="D1709" t="str">
        <x:v>Permanent</x:v>
      </x:c>
      <x:c r="E1709" t="str">
        <x:v>Cambridge</x:v>
      </x:c>
      <x:c r="F1709" t="str">
        <x:v>Operative Porter</x:v>
      </x:c>
      <x:c r="G1709" t="str">
        <x:v>401669</x:v>
      </x:c>
      <x:c r="H1709" t="str">
        <x:v>Cambridge University Hospitals NHS Foundation</x:v>
      </x:c>
      <x:c r="I1709" s="22" t="n">
        <x:v>7.5</x:v>
      </x:c>
      <x:c r="J1709" t="str">
        <x:v>Worked</x:v>
      </x:c>
      <x:c r="K1709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09" t="str">
        <x:v>Include</x:v>
      </x:c>
      <x:c r="M1709"/>
      <x:c r="N1709"/>
    </x:row>
    <x:row r="1710">
      <x:c r="A1710" t="str">
        <x:v>Michael Churchman|2026-05-18</x:v>
      </x:c>
      <x:c r="B1710" s="888" t="n">
        <x:v>46160</x:v>
      </x:c>
      <x:c r="C1710" t="str">
        <x:v>Michael Churchman</x:v>
      </x:c>
      <x:c r="D1710" t="str">
        <x:v>Permanent</x:v>
      </x:c>
      <x:c r="E1710" t="str">
        <x:v>Cambridge</x:v>
      </x:c>
      <x:c r="F1710" t="str">
        <x:v>Operative Porter</x:v>
      </x:c>
      <x:c r="G1710" t="str">
        <x:v>401669</x:v>
      </x:c>
      <x:c r="H1710" t="str">
        <x:v>Cambridge University Hospitals NHS Foundation</x:v>
      </x:c>
      <x:c r="I1710" s="22" t="n">
        <x:v>7.5</x:v>
      </x:c>
      <x:c r="J1710" t="str">
        <x:v>Worked</x:v>
      </x:c>
      <x:c r="K1710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10" t="str">
        <x:v>Include</x:v>
      </x:c>
      <x:c r="M1710"/>
      <x:c r="N1710"/>
    </x:row>
    <x:row r="1711">
      <x:c r="A1711" t="str">
        <x:v>Michael Churchman|2026-05-19</x:v>
      </x:c>
      <x:c r="B1711" s="888" t="n">
        <x:v>46161</x:v>
      </x:c>
      <x:c r="C1711" t="str">
        <x:v>Michael Churchman</x:v>
      </x:c>
      <x:c r="D1711" t="str">
        <x:v>Permanent</x:v>
      </x:c>
      <x:c r="E1711" t="str">
        <x:v>Cambridge</x:v>
      </x:c>
      <x:c r="F1711" t="str">
        <x:v>Operative Porter</x:v>
      </x:c>
      <x:c r="G1711" t="str">
        <x:v>401669</x:v>
      </x:c>
      <x:c r="H1711" t="str">
        <x:v>Cambridge University Hospitals NHS Foundation</x:v>
      </x:c>
      <x:c r="I1711" s="22" t="n">
        <x:v>7.5</x:v>
      </x:c>
      <x:c r="J1711" t="str">
        <x:v>Worked</x:v>
      </x:c>
      <x:c r="K1711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11" t="str">
        <x:v>Include</x:v>
      </x:c>
      <x:c r="M1711"/>
      <x:c r="N1711"/>
    </x:row>
    <x:row r="1712">
      <x:c r="A1712" t="str">
        <x:v>Michael Churchman|2026-05-20</x:v>
      </x:c>
      <x:c r="B1712" s="888" t="n">
        <x:v>46162</x:v>
      </x:c>
      <x:c r="C1712" t="str">
        <x:v>Michael Churchman</x:v>
      </x:c>
      <x:c r="D1712" t="str">
        <x:v>Permanent</x:v>
      </x:c>
      <x:c r="E1712" t="str">
        <x:v>Cambridge</x:v>
      </x:c>
      <x:c r="F1712" t="str">
        <x:v>Operative Porter</x:v>
      </x:c>
      <x:c r="G1712" t="str">
        <x:v>401669</x:v>
      </x:c>
      <x:c r="H1712" t="str">
        <x:v>Cambridge University Hospitals NHS Foundation</x:v>
      </x:c>
      <x:c r="I1712" s="22" t="n">
        <x:v>7.5</x:v>
      </x:c>
      <x:c r="J1712" t="str">
        <x:v>Worked</x:v>
      </x:c>
      <x:c r="K1712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12" t="str">
        <x:v>Include</x:v>
      </x:c>
      <x:c r="M1712"/>
      <x:c r="N1712"/>
    </x:row>
    <x:row r="1713">
      <x:c r="A1713" t="str">
        <x:v>Michael Churchman|2026-05-21</x:v>
      </x:c>
      <x:c r="B1713" s="888" t="n">
        <x:v>46163</x:v>
      </x:c>
      <x:c r="C1713" t="str">
        <x:v>Michael Churchman</x:v>
      </x:c>
      <x:c r="D1713" t="str">
        <x:v>Permanent</x:v>
      </x:c>
      <x:c r="E1713" t="str">
        <x:v>Cambridge</x:v>
      </x:c>
      <x:c r="F1713" t="str">
        <x:v>Operative Porter</x:v>
      </x:c>
      <x:c r="G1713" t="str">
        <x:v>401669</x:v>
      </x:c>
      <x:c r="H1713" t="str">
        <x:v>Cambridge University Hospitals NHS Foundation</x:v>
      </x:c>
      <x:c r="I1713" s="22" t="n">
        <x:v>7.5</x:v>
      </x:c>
      <x:c r="J1713" t="str">
        <x:v>Worked</x:v>
      </x:c>
      <x:c r="K1713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13" t="str">
        <x:v>Include</x:v>
      </x:c>
      <x:c r="M1713"/>
      <x:c r="N1713"/>
    </x:row>
    <x:row r="1714">
      <x:c r="A1714" t="str">
        <x:v>Michael Churchman|2026-05-22</x:v>
      </x:c>
      <x:c r="B1714" s="888" t="n">
        <x:v>46164</x:v>
      </x:c>
      <x:c r="C1714" t="str">
        <x:v>Michael Churchman</x:v>
      </x:c>
      <x:c r="D1714" t="str">
        <x:v>Permanent</x:v>
      </x:c>
      <x:c r="E1714" t="str">
        <x:v>Cambridge</x:v>
      </x:c>
      <x:c r="F1714" t="str">
        <x:v>Operative Porter</x:v>
      </x:c>
      <x:c r="G1714" t="str">
        <x:v>401669</x:v>
      </x:c>
      <x:c r="H1714" t="str">
        <x:v>Cambridge University Hospitals NHS Foundation</x:v>
      </x:c>
      <x:c r="I1714" s="22" t="n">
        <x:v>7.5</x:v>
      </x:c>
      <x:c r="J1714" t="str">
        <x:v>Worked</x:v>
      </x:c>
      <x:c r="K1714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14" t="str">
        <x:v>Include</x:v>
      </x:c>
      <x:c r="M1714"/>
      <x:c r="N1714"/>
    </x:row>
    <x:row r="1715">
      <x:c r="A1715" t="str">
        <x:v>Michael Churchman|2026-05-26</x:v>
      </x:c>
      <x:c r="B1715" s="888" t="n">
        <x:v>46168</x:v>
      </x:c>
      <x:c r="C1715" t="str">
        <x:v>Michael Churchman</x:v>
      </x:c>
      <x:c r="D1715" t="str">
        <x:v>Permanent</x:v>
      </x:c>
      <x:c r="E1715" t="str">
        <x:v>Cambridge</x:v>
      </x:c>
      <x:c r="F1715" t="str">
        <x:v>Operative Porter</x:v>
      </x:c>
      <x:c r="G1715" t="str">
        <x:v>401669</x:v>
      </x:c>
      <x:c r="H1715" t="str">
        <x:v>Cambridge University Hospitals NHS Foundation</x:v>
      </x:c>
      <x:c r="I1715" s="22" t="n">
        <x:v>7.5</x:v>
      </x:c>
      <x:c r="J1715" t="str">
        <x:v>Worked</x:v>
      </x:c>
      <x:c r="K1715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15" t="str">
        <x:v>Include</x:v>
      </x:c>
      <x:c r="M1715"/>
      <x:c r="N1715"/>
    </x:row>
    <x:row r="1716">
      <x:c r="A1716" t="str">
        <x:v>Michael Churchman|2026-05-27</x:v>
      </x:c>
      <x:c r="B1716" s="888" t="n">
        <x:v>46169</x:v>
      </x:c>
      <x:c r="C1716" t="str">
        <x:v>Michael Churchman</x:v>
      </x:c>
      <x:c r="D1716" t="str">
        <x:v>Permanent</x:v>
      </x:c>
      <x:c r="E1716" t="str">
        <x:v>Cambridge</x:v>
      </x:c>
      <x:c r="F1716" t="str">
        <x:v>Operative Porter</x:v>
      </x:c>
      <x:c r="G1716" t="str">
        <x:v>401669</x:v>
      </x:c>
      <x:c r="H1716" t="str">
        <x:v>Cambridge University Hospitals NHS Foundation</x:v>
      </x:c>
      <x:c r="I1716" s="22" t="n">
        <x:v>7.5</x:v>
      </x:c>
      <x:c r="J1716" t="str">
        <x:v>Worked</x:v>
      </x:c>
      <x:c r="K1716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16" t="str">
        <x:v>Include</x:v>
      </x:c>
      <x:c r="M1716"/>
      <x:c r="N1716"/>
    </x:row>
    <x:row r="1717">
      <x:c r="A1717" t="str">
        <x:v>Michael Churchman|2026-05-28</x:v>
      </x:c>
      <x:c r="B1717" s="888" t="n">
        <x:v>46170</x:v>
      </x:c>
      <x:c r="C1717" t="str">
        <x:v>Michael Churchman</x:v>
      </x:c>
      <x:c r="D1717" t="str">
        <x:v>Permanent</x:v>
      </x:c>
      <x:c r="E1717" t="str">
        <x:v>Cambridge</x:v>
      </x:c>
      <x:c r="F1717" t="str">
        <x:v>Operative Porter</x:v>
      </x:c>
      <x:c r="G1717" t="str">
        <x:v>401669</x:v>
      </x:c>
      <x:c r="H1717" t="str">
        <x:v>Cambridge University Hospitals NHS Foundation</x:v>
      </x:c>
      <x:c r="I1717" s="22" t="n">
        <x:v>7.5</x:v>
      </x:c>
      <x:c r="J1717" t="str">
        <x:v>Worked</x:v>
      </x:c>
      <x:c r="K1717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17" t="str">
        <x:v>Include</x:v>
      </x:c>
      <x:c r="M1717"/>
      <x:c r="N1717"/>
    </x:row>
    <x:row r="1718">
      <x:c r="A1718" t="str">
        <x:v>Mike Booth|2026-05-01</x:v>
      </x:c>
      <x:c r="B1718" s="888" t="n">
        <x:v>46143</x:v>
      </x:c>
      <x:c r="C1718" t="str">
        <x:v>Mike Booth</x:v>
      </x:c>
      <x:c r="D1718" t="str">
        <x:v>Permanent</x:v>
      </x:c>
      <x:c r="E1718" t="str">
        <x:v>Manchester</x:v>
      </x:c>
      <x:c r="F1718" t="str">
        <x:v>Operative Driver</x:v>
      </x:c>
      <x:c r="G1718" t="str">
        <x:v>398317C</x:v>
      </x:c>
      <x:c r="H1718" t="str">
        <x:v>Restore Harrow Green</x:v>
      </x:c>
      <x:c r="I1718" s="22" t="n">
        <x:v>10</x:v>
      </x:c>
      <x:c r="J1718" t="str">
        <x:v>Worked</x:v>
      </x:c>
      <x:c r="K1718" t="str">
        <x:v>Employee 104053; home branch Manchester; assigned role Operative Driver | Deployment branch: Manchester | Actual role: Operative Driver | Jobs: 398317C | Customers: Restore Harrow Green | Actual hours: 10.0; source records: 1</x:v>
      </x:c>
      <x:c r="L1718" t="str">
        <x:v>Include</x:v>
      </x:c>
      <x:c r="M1718"/>
      <x:c r="N1718"/>
    </x:row>
    <x:row r="1719">
      <x:c r="A1719" t="str">
        <x:v>Mike Booth|2026-05-05</x:v>
      </x:c>
      <x:c r="B1719" s="888" t="n">
        <x:v>46147</x:v>
      </x:c>
      <x:c r="C1719" t="str">
        <x:v>Mike Booth</x:v>
      </x:c>
      <x:c r="D1719" t="str">
        <x:v>Permanent</x:v>
      </x:c>
      <x:c r="E1719" t="str">
        <x:v>Manchester</x:v>
      </x:c>
      <x:c r="F1719" t="str">
        <x:v>Operative Driver</x:v>
      </x:c>
      <x:c r="G1719" t="str">
        <x:v>401949, 398317D</x:v>
      </x:c>
      <x:c r="H1719" t="str">
        <x:v>Kirklees Council - Irene Christlelow; Restore Harrow Green</x:v>
      </x:c>
      <x:c r="I1719" s="22" t="n">
        <x:v>16.25</x:v>
      </x:c>
      <x:c r="J1719" t="str">
        <x:v>Worked — 2 records</x:v>
      </x:c>
      <x:c r="K1719" t="str">
        <x:v>Employee 104053; home branch Manchester; assigned role Operative Driver | Deployment branch: Leeds, Manchester | Actual role: Operative Driver | Jobs: 401949, 398317D | Customers: Kirklees Council - Irene Christlelow; Restore Harrow Green | Actual hours: 16.2; source records: 2</x:v>
      </x:c>
      <x:c r="L1719" t="str">
        <x:v>Include</x:v>
      </x:c>
      <x:c r="M1719"/>
      <x:c r="N1719"/>
    </x:row>
    <x:row r="1720">
      <x:c r="A1720" t="str">
        <x:v>Mike Booth|2026-05-06</x:v>
      </x:c>
      <x:c r="B1720" s="888" t="n">
        <x:v>46148</x:v>
      </x:c>
      <x:c r="C1720" t="str">
        <x:v>Mike Booth</x:v>
      </x:c>
      <x:c r="D1720" t="str">
        <x:v>Permanent</x:v>
      </x:c>
      <x:c r="E1720" t="str">
        <x:v>Manchester</x:v>
      </x:c>
      <x:c r="F1720" t="str">
        <x:v>Operative Driver</x:v>
      </x:c>
      <x:c r="G1720" t="str">
        <x:v>398317D</x:v>
      </x:c>
      <x:c r="H1720" t="str">
        <x:v>Restore Harrow Green</x:v>
      </x:c>
      <x:c r="I1720" s="22" t="n">
        <x:v>11</x:v>
      </x:c>
      <x:c r="J1720" t="str">
        <x:v>Worked — 2 records</x:v>
      </x:c>
      <x:c r="K1720" t="str">
        <x:v>Employee 104053; home branch Manchester; assigned role Operative Driver | Deployment branch: Manchester | Actual role: Operative Driver, Operative Porter | Jobs: 398317D | Customers: Restore Harrow Green | Actual hours: 11.0; source records: 2</x:v>
      </x:c>
      <x:c r="L1720" t="str">
        <x:v>Include</x:v>
      </x:c>
      <x:c r="M1720"/>
      <x:c r="N1720"/>
    </x:row>
    <x:row r="1721">
      <x:c r="A1721" t="str">
        <x:v>Mike Booth|2026-05-07</x:v>
      </x:c>
      <x:c r="B1721" s="888" t="n">
        <x:v>46149</x:v>
      </x:c>
      <x:c r="C1721" t="str">
        <x:v>Mike Booth</x:v>
      </x:c>
      <x:c r="D1721" t="str">
        <x:v>Permanent</x:v>
      </x:c>
      <x:c r="E1721" t="str">
        <x:v>Manchester</x:v>
      </x:c>
      <x:c r="F1721" t="str">
        <x:v>Operative Driver</x:v>
      </x:c>
      <x:c r="G1721" t="str">
        <x:v>401631</x:v>
      </x:c>
      <x:c r="H1721" t="str">
        <x:v>Roche Diagnostics Motherwell</x:v>
      </x:c>
      <x:c r="I1721" s="22" t="n">
        <x:v>11.5</x:v>
      </x:c>
      <x:c r="J1721" t="str">
        <x:v>Worked</x:v>
      </x:c>
      <x:c r="K1721" t="str">
        <x:v>Employee 104053; home branch Manchester; assigned role Operative Driver | Deployment branch: Glasgow | Actual role: Operative Driver | Jobs: 401631 | Customers: Roche Diagnostics Motherwell | Actual hours: 11.5; source records: 1</x:v>
      </x:c>
      <x:c r="L1721" t="str">
        <x:v>Include</x:v>
      </x:c>
      <x:c r="M1721"/>
      <x:c r="N1721"/>
    </x:row>
    <x:row r="1722">
      <x:c r="A1722" t="str">
        <x:v>Mike Booth|2026-05-08</x:v>
      </x:c>
      <x:c r="B1722" s="888" t="n">
        <x:v>46150</x:v>
      </x:c>
      <x:c r="C1722" t="str">
        <x:v>Mike Booth</x:v>
      </x:c>
      <x:c r="D1722" t="str">
        <x:v>Permanent</x:v>
      </x:c>
      <x:c r="E1722" t="str">
        <x:v>Manchester</x:v>
      </x:c>
      <x:c r="F1722" t="str">
        <x:v>Operative Driver</x:v>
      </x:c>
      <x:c r="G1722" t="str">
        <x:v>397635</x:v>
      </x:c>
      <x:c r="H1722" t="str">
        <x:v>Gresham Office Furniture</x:v>
      </x:c>
      <x:c r="I1722" s="22" t="n">
        <x:v>9.5</x:v>
      </x:c>
      <x:c r="J1722" t="str">
        <x:v>Worked</x:v>
      </x:c>
      <x:c r="K1722" t="str">
        <x:v>Employee 104053; home branch Manchester; assigned role Operative Driver | Deployment branch: Manchester | Actual role: Operative Porter | Jobs: 397635 | Customers: Gresham Office Furniture | Actual hours: 9.5; source records: 1</x:v>
      </x:c>
      <x:c r="L1722" t="str">
        <x:v>Include</x:v>
      </x:c>
      <x:c r="M1722"/>
      <x:c r="N1722"/>
    </x:row>
    <x:row r="1723">
      <x:c r="A1723" t="str">
        <x:v>Mike Booth|2026-05-11</x:v>
      </x:c>
      <x:c r="B1723" s="888" t="n">
        <x:v>46153</x:v>
      </x:c>
      <x:c r="C1723" t="str">
        <x:v>Mike Booth</x:v>
      </x:c>
      <x:c r="D1723" t="str">
        <x:v>Permanent</x:v>
      </x:c>
      <x:c r="E1723" t="str">
        <x:v>Manchester</x:v>
      </x:c>
      <x:c r="F1723" t="str">
        <x:v>Operative Driver</x:v>
      </x:c>
      <x:c r="G1723" t="str">
        <x:v>397635</x:v>
      </x:c>
      <x:c r="H1723" t="str">
        <x:v>Gresham Office Furniture</x:v>
      </x:c>
      <x:c r="I1723" s="22" t="n">
        <x:v>8.5</x:v>
      </x:c>
      <x:c r="J1723" t="str">
        <x:v>Worked</x:v>
      </x:c>
      <x:c r="K1723" t="str">
        <x:v>Employee 104053; home branch Manchester; assigned role Operative Driver | Deployment branch: Manchester | Actual role: Operative Porter | Jobs: 397635 | Customers: Gresham Office Furniture | Actual hours: 8.5; source records: 1</x:v>
      </x:c>
      <x:c r="L1723" t="str">
        <x:v>Include</x:v>
      </x:c>
      <x:c r="M1723"/>
      <x:c r="N1723"/>
    </x:row>
    <x:row r="1724">
      <x:c r="A1724" t="str">
        <x:v>Mike Booth|2026-05-12</x:v>
      </x:c>
      <x:c r="B1724" s="888" t="n">
        <x:v>46154</x:v>
      </x:c>
      <x:c r="C1724" t="str">
        <x:v>Mike Booth</x:v>
      </x:c>
      <x:c r="D1724" t="str">
        <x:v>Permanent</x:v>
      </x:c>
      <x:c r="E1724" t="str">
        <x:v>Manchester</x:v>
      </x:c>
      <x:c r="F1724" t="str">
        <x:v>Operative Driver</x:v>
      </x:c>
      <x:c r="G1724" t="str">
        <x:v>397635</x:v>
      </x:c>
      <x:c r="H1724" t="str">
        <x:v>Gresham Office Furniture</x:v>
      </x:c>
      <x:c r="I1724" s="22" t="n">
        <x:v>8.75</x:v>
      </x:c>
      <x:c r="J1724" t="str">
        <x:v>Worked</x:v>
      </x:c>
      <x:c r="K1724" t="str">
        <x:v>Employee 104053; home branch Manchester; assigned role Operative Driver | Deployment branch: Manchester | Actual role: Operative Porter | Jobs: 397635 | Customers: Gresham Office Furniture | Actual hours: 8.8; source records: 1</x:v>
      </x:c>
      <x:c r="L1724" t="str">
        <x:v>Include</x:v>
      </x:c>
      <x:c r="M1724"/>
      <x:c r="N1724"/>
    </x:row>
    <x:row r="1725">
      <x:c r="A1725" t="str">
        <x:v>Mike Booth|2026-05-13</x:v>
      </x:c>
      <x:c r="B1725" s="888" t="n">
        <x:v>46155</x:v>
      </x:c>
      <x:c r="C1725" t="str">
        <x:v>Mike Booth</x:v>
      </x:c>
      <x:c r="D1725" t="str">
        <x:v>Permanent</x:v>
      </x:c>
      <x:c r="E1725" t="str">
        <x:v>Manchester</x:v>
      </x:c>
      <x:c r="F1725" t="str">
        <x:v>Operative Driver</x:v>
      </x:c>
      <x:c r="G1725" t="str">
        <x:v>401779</x:v>
      </x:c>
      <x:c r="H1725" t="str">
        <x:v>Adecco</x:v>
      </x:c>
      <x:c r="I1725" s="22" t="n">
        <x:v>7.5</x:v>
      </x:c>
      <x:c r="J1725" t="str">
        <x:v>Worked</x:v>
      </x:c>
      <x:c r="K1725" t="str">
        <x:v>Employee 104053; home branch Manchester; assigned role Operative Driver | Deployment branch: Manchester | Actual role: Operative Porter | Jobs: 401779 | Customers: Adecco | Actual hours: 7.5; source records: 1</x:v>
      </x:c>
      <x:c r="L1725" t="str">
        <x:v>Include</x:v>
      </x:c>
      <x:c r="M1725"/>
      <x:c r="N1725"/>
    </x:row>
    <x:row r="1726">
      <x:c r="A1726" t="str">
        <x:v>Mike Booth|2026-05-14</x:v>
      </x:c>
      <x:c r="B1726" s="888" t="n">
        <x:v>46156</x:v>
      </x:c>
      <x:c r="C1726" t="str">
        <x:v>Mike Booth</x:v>
      </x:c>
      <x:c r="D1726" t="str">
        <x:v>Permanent</x:v>
      </x:c>
      <x:c r="E1726" t="str">
        <x:v>Manchester</x:v>
      </x:c>
      <x:c r="F1726" t="str">
        <x:v>Operative Driver</x:v>
      </x:c>
      <x:c r="G1726" t="str">
        <x:v>401208</x:v>
      </x:c>
      <x:c r="H1726" t="str">
        <x:v>Cheshire Fire Service</x:v>
      </x:c>
      <x:c r="I1726" s="22" t="n">
        <x:v>7.5</x:v>
      </x:c>
      <x:c r="J1726" t="str">
        <x:v>Worked</x:v>
      </x:c>
      <x:c r="K1726" t="str">
        <x:v>Employee 104053; home branch Manchester; assigned role Operative Driver | Deployment branch: Manchester | Actual role: Operative Driver | Jobs: 401208 | Customers: Cheshire Fire Service | Actual hours: 7.5; source records: 1</x:v>
      </x:c>
      <x:c r="L1726" t="str">
        <x:v>Include</x:v>
      </x:c>
      <x:c r="M1726"/>
      <x:c r="N1726"/>
    </x:row>
    <x:row r="1727">
      <x:c r="A1727" t="str">
        <x:v>Mike Booth|2026-05-15</x:v>
      </x:c>
      <x:c r="B1727" s="888" t="n">
        <x:v>46157</x:v>
      </x:c>
      <x:c r="C1727" t="str">
        <x:v>Mike Booth</x:v>
      </x:c>
      <x:c r="D1727" t="str">
        <x:v>Permanent</x:v>
      </x:c>
      <x:c r="E1727" t="str">
        <x:v>Manchester</x:v>
      </x:c>
      <x:c r="F1727" t="str">
        <x:v>Operative Driver</x:v>
      </x:c>
      <x:c r="G1727" t="str">
        <x:v>401975</x:v>
      </x:c>
      <x:c r="H1727" t="str">
        <x:v>Kirklees Council - Melissa Bedeau</x:v>
      </x:c>
      <x:c r="I1727" s="22" t="n">
        <x:v>6</x:v>
      </x:c>
      <x:c r="J1727" t="str">
        <x:v>Worked</x:v>
      </x:c>
      <x:c r="K1727" t="str">
        <x:v>Employee 104053; home branch Manchester; assigned role Operative Driver | Deployment branch: Leeds | Actual role: Operative Driver | Jobs: 401975 | Customers: Kirklees Council - Melissa Bedeau | Actual hours: 6.0; source records: 1</x:v>
      </x:c>
      <x:c r="L1727" t="str">
        <x:v>Include</x:v>
      </x:c>
      <x:c r="M1727"/>
      <x:c r="N1727"/>
    </x:row>
    <x:row r="1728">
      <x:c r="A1728" t="str">
        <x:v>Mike Booth|2026-05-18</x:v>
      </x:c>
      <x:c r="B1728" s="888" t="n">
        <x:v>46160</x:v>
      </x:c>
      <x:c r="C1728" t="str">
        <x:v>Mike Booth</x:v>
      </x:c>
      <x:c r="D1728" t="str">
        <x:v>Permanent</x:v>
      </x:c>
      <x:c r="E1728" t="str">
        <x:v>Manchester</x:v>
      </x:c>
      <x:c r="F1728" t="str">
        <x:v>Operative Driver</x:v>
      </x:c>
      <x:c r="G1728" t="str">
        <x:v>401631</x:v>
      </x:c>
      <x:c r="H1728" t="str">
        <x:v>Roche Diagnostics Motherwell</x:v>
      </x:c>
      <x:c r="I1728" s="22" t="n">
        <x:v>10</x:v>
      </x:c>
      <x:c r="J1728" t="str">
        <x:v>Worked</x:v>
      </x:c>
      <x:c r="K1728" t="str">
        <x:v>Employee 104053; home branch Manchester; assigned role Operative Driver | Deployment branch: Glasgow | Actual role: Operative Driver | Jobs: 401631 | Customers: Roche Diagnostics Motherwell | Actual hours: 10.0; source records: 1</x:v>
      </x:c>
      <x:c r="L1728" t="str">
        <x:v>Include</x:v>
      </x:c>
      <x:c r="M1728"/>
      <x:c r="N1728"/>
    </x:row>
    <x:row r="1729">
      <x:c r="A1729" t="str">
        <x:v>Mike Booth|2026-05-19</x:v>
      </x:c>
      <x:c r="B1729" s="888" t="n">
        <x:v>46161</x:v>
      </x:c>
      <x:c r="C1729" t="str">
        <x:v>Mike Booth</x:v>
      </x:c>
      <x:c r="D1729" t="str">
        <x:v>Permanent</x:v>
      </x:c>
      <x:c r="E1729" t="str">
        <x:v>Manchester</x:v>
      </x:c>
      <x:c r="F1729" t="str">
        <x:v>Operative Driver</x:v>
      </x:c>
      <x:c r="G1729" t="str">
        <x:v>401631</x:v>
      </x:c>
      <x:c r="H1729" t="str">
        <x:v>Roche Diagnostics Motherwell</x:v>
      </x:c>
      <x:c r="I1729" s="22" t="n">
        <x:v>8</x:v>
      </x:c>
      <x:c r="J1729" t="str">
        <x:v>Worked</x:v>
      </x:c>
      <x:c r="K1729" t="str">
        <x:v>Employee 104053; home branch Manchester; assigned role Operative Driver | Deployment branch: Glasgow | Actual role: Operative Driver | Jobs: 401631 | Customers: Roche Diagnostics Motherwell | Actual hours: 8.0; source records: 1</x:v>
      </x:c>
      <x:c r="L1729" t="str">
        <x:v>Include</x:v>
      </x:c>
      <x:c r="M1729"/>
      <x:c r="N1729"/>
    </x:row>
    <x:row r="1730">
      <x:c r="A1730" t="str">
        <x:v>Mike Booth|2026-05-20</x:v>
      </x:c>
      <x:c r="B1730" s="888" t="n">
        <x:v>46162</x:v>
      </x:c>
      <x:c r="C1730" t="str">
        <x:v>Mike Booth</x:v>
      </x:c>
      <x:c r="D1730" t="str">
        <x:v>Permanent</x:v>
      </x:c>
      <x:c r="E1730" t="str">
        <x:v>Manchester</x:v>
      </x:c>
      <x:c r="F1730" t="str">
        <x:v>Operative Driver</x:v>
      </x:c>
      <x:c r="G1730" t="str">
        <x:v>401631</x:v>
      </x:c>
      <x:c r="H1730" t="str">
        <x:v>Roche Diagnostics Motherwell</x:v>
      </x:c>
      <x:c r="I1730" s="22" t="n">
        <x:v>8</x:v>
      </x:c>
      <x:c r="J1730" t="str">
        <x:v>Worked</x:v>
      </x:c>
      <x:c r="K1730" t="str">
        <x:v>Employee 104053; home branch Manchester; assigned role Operative Driver | Deployment branch: Glasgow | Actual role: Operative Driver | Jobs: 401631 | Customers: Roche Diagnostics Motherwell | Actual hours: 8.0; source records: 1</x:v>
      </x:c>
      <x:c r="L1730" t="str">
        <x:v>Include</x:v>
      </x:c>
      <x:c r="M1730"/>
      <x:c r="N1730"/>
    </x:row>
    <x:row r="1731">
      <x:c r="A1731" t="str">
        <x:v>Mike Booth|2026-05-21</x:v>
      </x:c>
      <x:c r="B1731" s="888" t="n">
        <x:v>46163</x:v>
      </x:c>
      <x:c r="C1731" t="str">
        <x:v>Mike Booth</x:v>
      </x:c>
      <x:c r="D1731" t="str">
        <x:v>Permanent</x:v>
      </x:c>
      <x:c r="E1731" t="str">
        <x:v>Manchester</x:v>
      </x:c>
      <x:c r="F1731" t="str">
        <x:v>Operative Driver</x:v>
      </x:c>
      <x:c r="G1731" t="str">
        <x:v>401631</x:v>
      </x:c>
      <x:c r="H1731" t="str">
        <x:v>Roche Diagnostics Motherwell</x:v>
      </x:c>
      <x:c r="I1731" s="22" t="n">
        <x:v>7.5</x:v>
      </x:c>
      <x:c r="J1731" t="str">
        <x:v>Worked</x:v>
      </x:c>
      <x:c r="K1731" t="str">
        <x:v>Employee 104053; home branch Manchester; assigned role Operative Driver | Deployment branch: Glasgow | Actual role: Operative Driver | Jobs: 401631 | Customers: Roche Diagnostics Motherwell | Actual hours: 7.5; source records: 1</x:v>
      </x:c>
      <x:c r="L1731" t="str">
        <x:v>Include</x:v>
      </x:c>
      <x:c r="M1731"/>
      <x:c r="N1731"/>
    </x:row>
    <x:row r="1732">
      <x:c r="A1732" t="str">
        <x:v>Mike Booth|2026-05-22</x:v>
      </x:c>
      <x:c r="B1732" s="888" t="n">
        <x:v>46164</x:v>
      </x:c>
      <x:c r="C1732" t="str">
        <x:v>Mike Booth</x:v>
      </x:c>
      <x:c r="D1732" t="str">
        <x:v>Permanent</x:v>
      </x:c>
      <x:c r="E1732" t="str">
        <x:v>Manchester</x:v>
      </x:c>
      <x:c r="F1732" t="str">
        <x:v>Operative Driver</x:v>
      </x:c>
      <x:c r="G1732" t="str">
        <x:v>401631</x:v>
      </x:c>
      <x:c r="H1732" t="str">
        <x:v>Roche Diagnostics Motherwell</x:v>
      </x:c>
      <x:c r="I1732" s="22" t="n">
        <x:v>9</x:v>
      </x:c>
      <x:c r="J1732" t="str">
        <x:v>Worked</x:v>
      </x:c>
      <x:c r="K1732" t="str">
        <x:v>Employee 104053; home branch Manchester; assigned role Operative Driver | Deployment branch: Glasgow | Actual role: Operative Driver | Jobs: 401631 | Customers: Roche Diagnostics Motherwell | Actual hours: 9.0; source records: 1</x:v>
      </x:c>
      <x:c r="L1732" t="str">
        <x:v>Include</x:v>
      </x:c>
      <x:c r="M1732"/>
      <x:c r="N1732"/>
    </x:row>
    <x:row r="1733">
      <x:c r="A1733" t="str">
        <x:v>Mike Booth|2026-05-26</x:v>
      </x:c>
      <x:c r="B1733" s="888" t="n">
        <x:v>46168</x:v>
      </x:c>
      <x:c r="C1733" t="str">
        <x:v>Mike Booth</x:v>
      </x:c>
      <x:c r="D1733" t="str">
        <x:v>Permanent</x:v>
      </x:c>
      <x:c r="E1733" t="str">
        <x:v>Manchester</x:v>
      </x:c>
      <x:c r="F1733" t="str">
        <x:v>Operative Driver</x:v>
      </x:c>
      <x:c r="G1733" t="str">
        <x:v>397408</x:v>
      </x:c>
      <x:c r="H1733" t="str">
        <x:v>Gresham Office Furniture</x:v>
      </x:c>
      <x:c r="I1733" s="22" t="n">
        <x:v>1</x:v>
      </x:c>
      <x:c r="J1733" t="str">
        <x:v>Worked</x:v>
      </x:c>
      <x:c r="K1733" t="str">
        <x:v>Employee 104053; home branch Manchester; assigned role Operative Driver | Deployment branch: Manchester | Actual role: Operative Driver | Jobs: 397408 | Customers: Gresham Office Furniture | Actual hours: 1.0; source records: 1</x:v>
      </x:c>
      <x:c r="L1733" t="str">
        <x:v>Include</x:v>
      </x:c>
      <x:c r="M1733"/>
      <x:c r="N1733"/>
    </x:row>
    <x:row r="1734">
      <x:c r="A1734" t="str">
        <x:v>Mike Booth|2026-05-27</x:v>
      </x:c>
      <x:c r="B1734" s="888" t="n">
        <x:v>46169</x:v>
      </x:c>
      <x:c r="C1734" t="str">
        <x:v>Mike Booth</x:v>
      </x:c>
      <x:c r="D1734" t="str">
        <x:v>Permanent</x:v>
      </x:c>
      <x:c r="E1734" t="str">
        <x:v>Manchester</x:v>
      </x:c>
      <x:c r="F1734" t="str">
        <x:v>Operative Driver</x:v>
      </x:c>
      <x:c r="G1734" t="str">
        <x:v>397408</x:v>
      </x:c>
      <x:c r="H1734" t="str">
        <x:v>Gresham Office Furniture</x:v>
      </x:c>
      <x:c r="I1734" s="22" t="n">
        <x:v>9</x:v>
      </x:c>
      <x:c r="J1734" t="str">
        <x:v>Worked</x:v>
      </x:c>
      <x:c r="K1734" t="str">
        <x:v>Employee 104053; home branch Manchester; assigned role Operative Driver | Deployment branch: Manchester | Actual role: Operative Driver | Jobs: 397408 | Customers: Gresham Office Furniture | Actual hours: 9.0; source records: 1</x:v>
      </x:c>
      <x:c r="L1734" t="str">
        <x:v>Include</x:v>
      </x:c>
      <x:c r="M1734"/>
      <x:c r="N1734"/>
    </x:row>
    <x:row r="1735">
      <x:c r="A1735" t="str">
        <x:v>Mike Booth|2026-05-28</x:v>
      </x:c>
      <x:c r="B1735" s="888" t="n">
        <x:v>46170</x:v>
      </x:c>
      <x:c r="C1735" t="str">
        <x:v>Mike Booth</x:v>
      </x:c>
      <x:c r="D1735" t="str">
        <x:v>Permanent</x:v>
      </x:c>
      <x:c r="E1735" t="str">
        <x:v>Manchester</x:v>
      </x:c>
      <x:c r="F1735" t="str">
        <x:v>Operative Driver</x:v>
      </x:c>
      <x:c r="G1735" t="str">
        <x:v>397408</x:v>
      </x:c>
      <x:c r="H1735" t="str">
        <x:v>Gresham Office Furniture</x:v>
      </x:c>
      <x:c r="I1735" s="22" t="n">
        <x:v>9.5</x:v>
      </x:c>
      <x:c r="J1735" t="str">
        <x:v>Worked</x:v>
      </x:c>
      <x:c r="K1735" t="str">
        <x:v>Employee 104053; home branch Manchester; assigned role Operative Driver | Deployment branch: Manchester | Actual role: Operative Driver | Jobs: 397408 | Customers: Gresham Office Furniture | Actual hours: 9.5; source records: 1</x:v>
      </x:c>
      <x:c r="L1735" t="str">
        <x:v>Include</x:v>
      </x:c>
      <x:c r="M1735"/>
      <x:c r="N1735"/>
    </x:row>
    <x:row r="1736">
      <x:c r="A1736" t="str">
        <x:v>Mike Booth|2026-05-29</x:v>
      </x:c>
      <x:c r="B1736" s="888" t="n">
        <x:v>46171</x:v>
      </x:c>
      <x:c r="C1736" t="str">
        <x:v>Mike Booth</x:v>
      </x:c>
      <x:c r="D1736" t="str">
        <x:v>Permanent</x:v>
      </x:c>
      <x:c r="E1736" t="str">
        <x:v>Manchester</x:v>
      </x:c>
      <x:c r="F1736" t="str">
        <x:v>Operative Driver</x:v>
      </x:c>
      <x:c r="G1736" t="str">
        <x:v>397408, 398317D</x:v>
      </x:c>
      <x:c r="H1736" t="str">
        <x:v>Gresham Office Furniture; Restore Harrow Green</x:v>
      </x:c>
      <x:c r="I1736" s="22" t="n">
        <x:v>9.25</x:v>
      </x:c>
      <x:c r="J1736" t="str">
        <x:v>Worked — 2 records</x:v>
      </x:c>
      <x:c r="K1736" t="str">
        <x:v>Employee 104053; home branch Manchester; assigned role Operative Driver | Deployment branch: Manchester | Actual role: Operative Driver | Jobs: 397408, 398317D | Customers: Gresham Office Furniture; Restore Harrow Green | Actual hours: 9.2; source records: 2</x:v>
      </x:c>
      <x:c r="L1736" t="str">
        <x:v>Include</x:v>
      </x:c>
      <x:c r="M1736"/>
      <x:c r="N1736"/>
    </x:row>
    <x:row r="1737">
      <x:c r="A1737" t="str">
        <x:v>Mohamed Musa|2026-05-05</x:v>
      </x:c>
      <x:c r="B1737" s="888" t="n">
        <x:v>46147</x:v>
      </x:c>
      <x:c r="C1737" t="str">
        <x:v>Mohamed Musa</x:v>
      </x:c>
      <x:c r="D1737" t="str">
        <x:v>Permanent</x:v>
      </x:c>
      <x:c r="E1737" t="str">
        <x:v>Thurrock</x:v>
      </x:c>
      <x:c r="F1737" t="str">
        <x:v>Operative Porter</x:v>
      </x:c>
      <x:c r="G1737" t="str">
        <x:v>384855B</x:v>
      </x:c>
      <x:c r="H1737" t="str">
        <x:v>Royal Borough of Greenwich (Elections 2026)</x:v>
      </x:c>
      <x:c r="I1737" s="22" t="n">
        <x:v>9.5</x:v>
      </x:c>
      <x:c r="J1737" t="str">
        <x:v>Worked</x:v>
      </x:c>
      <x:c r="K1737" t="str">
        <x:v>Employee 103166; home branch Thurrock; assigned role Operative Porter | Deployment branch: Croydon | Actual role: Operative Porter | Jobs: 384855B | Customers: Royal Borough of Greenwich (Elections 2026) | Actual hours: 9.5; source records: 1</x:v>
      </x:c>
      <x:c r="L1737" t="str">
        <x:v>Include</x:v>
      </x:c>
      <x:c r="M1737"/>
      <x:c r="N1737"/>
    </x:row>
    <x:row r="1738">
      <x:c r="A1738" t="str">
        <x:v>Mohamed Musa|2026-05-07</x:v>
      </x:c>
      <x:c r="B1738" s="888" t="n">
        <x:v>46149</x:v>
      </x:c>
      <x:c r="C1738" t="str">
        <x:v>Mohamed Musa</x:v>
      </x:c>
      <x:c r="D1738" t="str">
        <x:v>Permanent</x:v>
      </x:c>
      <x:c r="E1738" t="str">
        <x:v>Thurrock</x:v>
      </x:c>
      <x:c r="F1738" t="str">
        <x:v>Operative Porter</x:v>
      </x:c>
      <x:c r="G1738" t="str">
        <x:v>384855B</x:v>
      </x:c>
      <x:c r="H1738" t="str">
        <x:v>Royal Borough of Greenwich (Elections 2026)</x:v>
      </x:c>
      <x:c r="I1738" s="22" t="n">
        <x:v>9.5</x:v>
      </x:c>
      <x:c r="J1738" t="str">
        <x:v>Worked</x:v>
      </x:c>
      <x:c r="K1738" t="str">
        <x:v>Employee 103166; home branch Thurrock; assigned role Operative Porter | Deployment branch: Croydon | Actual role: Operative Porter | Jobs: 384855B | Customers: Royal Borough of Greenwich (Elections 2026) | Actual hours: 9.5; source records: 1</x:v>
      </x:c>
      <x:c r="L1738" t="str">
        <x:v>Include</x:v>
      </x:c>
      <x:c r="M1738"/>
      <x:c r="N1738"/>
    </x:row>
    <x:row r="1739">
      <x:c r="A1739" t="str">
        <x:v>Mohamed Musa|2026-05-08</x:v>
      </x:c>
      <x:c r="B1739" s="888" t="n">
        <x:v>46150</x:v>
      </x:c>
      <x:c r="C1739" t="str">
        <x:v>Mohamed Musa</x:v>
      </x:c>
      <x:c r="D1739" t="str">
        <x:v>Permanent</x:v>
      </x:c>
      <x:c r="E1739" t="str">
        <x:v>Thurrock</x:v>
      </x:c>
      <x:c r="F1739" t="str">
        <x:v>Operative Porter</x:v>
      </x:c>
      <x:c r="G1739"/>
      <x:c r="H1739"/>
      <x:c r="I1739" s="22" t="n">
        <x:v>0</x:v>
      </x:c>
      <x:c r="J1739" t="str">
        <x:v>Other leave — Sickness</x:v>
      </x:c>
      <x:c r="K1739" t="str">
        <x:v>Employee 103166; home branch Thurrock; assigned role Operative Porter | Leave: Sickness | Leave calendar basis: Variable-pattern period</x:v>
      </x:c>
      <x:c r="L1739" t="str">
        <x:v>Include</x:v>
      </x:c>
      <x:c r="M1739"/>
      <x:c r="N1739"/>
    </x:row>
    <x:row r="1740">
      <x:c r="A1740" t="str">
        <x:v>Mohamed Musa|2026-05-11</x:v>
      </x:c>
      <x:c r="B1740" s="888" t="n">
        <x:v>46153</x:v>
      </x:c>
      <x:c r="C1740" t="str">
        <x:v>Mohamed Musa</x:v>
      </x:c>
      <x:c r="D1740" t="str">
        <x:v>Permanent</x:v>
      </x:c>
      <x:c r="E1740" t="str">
        <x:v>Thurrock</x:v>
      </x:c>
      <x:c r="F1740" t="str">
        <x:v>Operative Porter</x:v>
      </x:c>
      <x:c r="G1740" t="str">
        <x:v>401928</x:v>
      </x:c>
      <x:c r="H1740" t="str">
        <x:v>Okeke/Augustina</x:v>
      </x:c>
      <x:c r="I1740" s="22" t="n">
        <x:v>4.5</x:v>
      </x:c>
      <x:c r="J1740" t="str">
        <x:v>Worked</x:v>
      </x:c>
      <x:c r="K1740" t="str">
        <x:v>Employee 103166; home branch Thurrock; assigned role Operative Porter | Deployment branch: Thurrock | Actual role: Operative Porter | Jobs: 401928 | Customers: Okeke/Augustina | Actual hours: 4.5; source records: 1</x:v>
      </x:c>
      <x:c r="L1740" t="str">
        <x:v>Include</x:v>
      </x:c>
      <x:c r="M1740"/>
      <x:c r="N1740"/>
    </x:row>
    <x:row r="1741">
      <x:c r="A1741" t="str">
        <x:v>Mohamed Musa|2026-05-13</x:v>
      </x:c>
      <x:c r="B1741" s="888" t="n">
        <x:v>46155</x:v>
      </x:c>
      <x:c r="C1741" t="str">
        <x:v>Mohamed Musa</x:v>
      </x:c>
      <x:c r="D1741" t="str">
        <x:v>Permanent</x:v>
      </x:c>
      <x:c r="E1741" t="str">
        <x:v>Thurrock</x:v>
      </x:c>
      <x:c r="F1741" t="str">
        <x:v>Operative Porter</x:v>
      </x:c>
      <x:c r="G1741" t="str">
        <x:v>393997</x:v>
      </x:c>
      <x:c r="H1741" t="str">
        <x:v>The Francis Crick Institute</x:v>
      </x:c>
      <x:c r="I1741" s="22" t="n">
        <x:v>8.5</x:v>
      </x:c>
      <x:c r="J1741" t="str">
        <x:v>Worked</x:v>
      </x:c>
      <x:c r="K1741" t="str">
        <x:v>Employee 103166; home branch Thurrock; assigned role Operative Porter | Deployment branch: Thurrock | Actual role: Operative Porter | Jobs: 393997 | Customers: The Francis Crick Institute | Actual hours: 8.5; source records: 1</x:v>
      </x:c>
      <x:c r="L1741" t="str">
        <x:v>Include</x:v>
      </x:c>
      <x:c r="M1741"/>
      <x:c r="N1741"/>
    </x:row>
    <x:row r="1742">
      <x:c r="A1742" t="str">
        <x:v>Mohamed Musa|2026-05-14</x:v>
      </x:c>
      <x:c r="B1742" s="888" t="n">
        <x:v>46156</x:v>
      </x:c>
      <x:c r="C1742" t="str">
        <x:v>Mohamed Musa</x:v>
      </x:c>
      <x:c r="D1742" t="str">
        <x:v>Permanent</x:v>
      </x:c>
      <x:c r="E1742" t="str">
        <x:v>Thurrock</x:v>
      </x:c>
      <x:c r="F1742" t="str">
        <x:v>Operative Porter</x:v>
      </x:c>
      <x:c r="G1742" t="str">
        <x:v>401908</x:v>
      </x:c>
      <x:c r="H1742" t="str">
        <x:v>Walker/Ms Maureen</x:v>
      </x:c>
      <x:c r="I1742" s="22" t="n">
        <x:v>8.5</x:v>
      </x:c>
      <x:c r="J1742" t="str">
        <x:v>Worked</x:v>
      </x:c>
      <x:c r="K1742" t="str">
        <x:v>Employee 103166; home branch Thurrock; assigned role Operative Porter | Deployment branch: Thurrock | Actual role: Operative Porter | Jobs: 401908 | Customers: Walker/Ms Maureen | Actual hours: 8.5; source records: 1</x:v>
      </x:c>
      <x:c r="L1742" t="str">
        <x:v>Include</x:v>
      </x:c>
      <x:c r="M1742"/>
      <x:c r="N1742"/>
    </x:row>
    <x:row r="1743">
      <x:c r="A1743" t="str">
        <x:v>Mohamed Musa|2026-05-19</x:v>
      </x:c>
      <x:c r="B1743" s="888" t="n">
        <x:v>46161</x:v>
      </x:c>
      <x:c r="C1743" t="str">
        <x:v>Mohamed Musa</x:v>
      </x:c>
      <x:c r="D1743" t="str">
        <x:v>Permanent</x:v>
      </x:c>
      <x:c r="E1743" t="str">
        <x:v>Thurrock</x:v>
      </x:c>
      <x:c r="F1743" t="str">
        <x:v>Operative Porter</x:v>
      </x:c>
      <x:c r="G1743" t="str">
        <x:v>402252</x:v>
      </x:c>
      <x:c r="H1743" t="str">
        <x:v>London Metropolitan University</x:v>
      </x:c>
      <x:c r="I1743" s="22" t="n">
        <x:v>7</x:v>
      </x:c>
      <x:c r="J1743" t="str">
        <x:v>Worked</x:v>
      </x:c>
      <x:c r="K1743" t="str">
        <x:v>Employee 103166; home branch Thurrock; assigned role Operative Porter | Deployment branch: Thurrock | Actual role: Operative Porter | Jobs: 402252 | Customers: London Metropolitan University | Actual hours: 7.0; source records: 1</x:v>
      </x:c>
      <x:c r="L1743" t="str">
        <x:v>Include</x:v>
      </x:c>
      <x:c r="M1743"/>
      <x:c r="N1743"/>
    </x:row>
    <x:row r="1744">
      <x:c r="A1744" t="str">
        <x:v>Mohamed Musa|2026-05-20</x:v>
      </x:c>
      <x:c r="B1744" s="888" t="n">
        <x:v>46162</x:v>
      </x:c>
      <x:c r="C1744" t="str">
        <x:v>Mohamed Musa</x:v>
      </x:c>
      <x:c r="D1744" t="str">
        <x:v>Permanent</x:v>
      </x:c>
      <x:c r="E1744" t="str">
        <x:v>Thurrock</x:v>
      </x:c>
      <x:c r="F1744" t="str">
        <x:v>Operative Porter</x:v>
      </x:c>
      <x:c r="G1744" t="str">
        <x:v>400283</x:v>
      </x:c>
      <x:c r="H1744" t="str">
        <x:v>Canada Life</x:v>
      </x:c>
      <x:c r="I1744" s="22" t="n">
        <x:v>8</x:v>
      </x:c>
      <x:c r="J1744" t="str">
        <x:v>Worked</x:v>
      </x:c>
      <x:c r="K1744" t="str">
        <x:v>Employee 103166; home branch Thurrock; assigned role Operative Porter | Deployment branch: Thurrock | Actual role: Operative Porter | Jobs: 400283 | Customers: Canada Life | Actual hours: 8.0; source records: 1</x:v>
      </x:c>
      <x:c r="L1744" t="str">
        <x:v>Include</x:v>
      </x:c>
      <x:c r="M1744"/>
      <x:c r="N1744"/>
    </x:row>
    <x:row r="1745">
      <x:c r="A1745" t="str">
        <x:v>Mohamed Musa|2026-05-21</x:v>
      </x:c>
      <x:c r="B1745" s="888" t="n">
        <x:v>46163</x:v>
      </x:c>
      <x:c r="C1745" t="str">
        <x:v>Mohamed Musa</x:v>
      </x:c>
      <x:c r="D1745" t="str">
        <x:v>Permanent</x:v>
      </x:c>
      <x:c r="E1745" t="str">
        <x:v>Thurrock</x:v>
      </x:c>
      <x:c r="F1745" t="str">
        <x:v>Operative Porter</x:v>
      </x:c>
      <x:c r="G1745" t="str">
        <x:v>401972</x:v>
      </x:c>
      <x:c r="H1745" t="str">
        <x:v>Knotel UK Ltd</x:v>
      </x:c>
      <x:c r="I1745" s="22" t="n">
        <x:v>10</x:v>
      </x:c>
      <x:c r="J1745" t="str">
        <x:v>Worked</x:v>
      </x:c>
      <x:c r="K1745" t="str">
        <x:v>Employee 103166; home branch Thurrock; assigned role Operative Porter | Deployment branch: Thurrock | Actual role: Operative Porter | Jobs: 401972 | Customers: Knotel UK Ltd | Actual hours: 10.0; source records: 1</x:v>
      </x:c>
      <x:c r="L1745" t="str">
        <x:v>Include</x:v>
      </x:c>
      <x:c r="M1745"/>
      <x:c r="N1745"/>
    </x:row>
    <x:row r="1746">
      <x:c r="A1746" t="str">
        <x:v>Mohamed Musa|2026-05-26</x:v>
      </x:c>
      <x:c r="B1746" s="888" t="n">
        <x:v>46168</x:v>
      </x:c>
      <x:c r="C1746" t="str">
        <x:v>Mohamed Musa</x:v>
      </x:c>
      <x:c r="D1746" t="str">
        <x:v>Permanent</x:v>
      </x:c>
      <x:c r="E1746" t="str">
        <x:v>Thurrock</x:v>
      </x:c>
      <x:c r="F1746" t="str">
        <x:v>Operative Porter</x:v>
      </x:c>
      <x:c r="G1746"/>
      <x:c r="H1746"/>
      <x:c r="I1746" s="22" t="n">
        <x:v>0</x:v>
      </x:c>
      <x:c r="J1746" t="str">
        <x:v>Other leave — Sickness</x:v>
      </x:c>
      <x:c r="K1746" t="str">
        <x:v>Employee 103166; home branch Thurrock; assigned role Operative Porter | Leave: Sickness | Leave calendar basis: Variable-pattern period</x:v>
      </x:c>
      <x:c r="L1746" t="str">
        <x:v>Include</x:v>
      </x:c>
      <x:c r="M1746"/>
      <x:c r="N1746"/>
    </x:row>
    <x:row r="1747">
      <x:c r="A1747" t="str">
        <x:v>Mohamed Musa|2026-05-27</x:v>
      </x:c>
      <x:c r="B1747" s="888" t="n">
        <x:v>46169</x:v>
      </x:c>
      <x:c r="C1747" t="str">
        <x:v>Mohamed Musa</x:v>
      </x:c>
      <x:c r="D1747" t="str">
        <x:v>Permanent</x:v>
      </x:c>
      <x:c r="E1747" t="str">
        <x:v>Thurrock</x:v>
      </x:c>
      <x:c r="F1747" t="str">
        <x:v>Operative Porter</x:v>
      </x:c>
      <x:c r="G1747"/>
      <x:c r="H1747"/>
      <x:c r="I1747" s="22" t="n">
        <x:v>0</x:v>
      </x:c>
      <x:c r="J1747" t="str">
        <x:v>Annual leave</x:v>
      </x:c>
      <x:c r="K1747" t="str">
        <x:v>Employee 103166; home branch Thurrock; assigned role Operative Porter | Leave: Annual Leave (Hours) | Leave calendar basis: Variable-pattern period</x:v>
      </x:c>
      <x:c r="L1747" t="str">
        <x:v>Include</x:v>
      </x:c>
      <x:c r="M1747"/>
      <x:c r="N1747"/>
    </x:row>
    <x:row r="1748">
      <x:c r="A1748" t="str">
        <x:v>Mohamed Musa|2026-05-28</x:v>
      </x:c>
      <x:c r="B1748" s="888" t="n">
        <x:v>46170</x:v>
      </x:c>
      <x:c r="C1748" t="str">
        <x:v>Mohamed Musa</x:v>
      </x:c>
      <x:c r="D1748" t="str">
        <x:v>Permanent</x:v>
      </x:c>
      <x:c r="E1748" t="str">
        <x:v>Thurrock</x:v>
      </x:c>
      <x:c r="F1748" t="str">
        <x:v>Operative Porter</x:v>
      </x:c>
      <x:c r="G1748"/>
      <x:c r="H1748"/>
      <x:c r="I1748" s="22" t="n">
        <x:v>0</x:v>
      </x:c>
      <x:c r="J1748" t="str">
        <x:v>Annual leave</x:v>
      </x:c>
      <x:c r="K1748" t="str">
        <x:v>Employee 103166; home branch Thurrock; assigned role Operative Porter | Leave: Annual Leave (Hours) | Leave calendar basis: Variable-pattern period</x:v>
      </x:c>
      <x:c r="L1748" t="str">
        <x:v>Include</x:v>
      </x:c>
      <x:c r="M1748"/>
      <x:c r="N1748"/>
    </x:row>
    <x:row r="1749">
      <x:c r="A1749" t="str">
        <x:v>Mohamed Musa|2026-05-29</x:v>
      </x:c>
      <x:c r="B1749" s="888" t="n">
        <x:v>46171</x:v>
      </x:c>
      <x:c r="C1749" t="str">
        <x:v>Mohamed Musa</x:v>
      </x:c>
      <x:c r="D1749" t="str">
        <x:v>Permanent</x:v>
      </x:c>
      <x:c r="E1749" t="str">
        <x:v>Thurrock</x:v>
      </x:c>
      <x:c r="F1749" t="str">
        <x:v>Operative Porter</x:v>
      </x:c>
      <x:c r="G1749"/>
      <x:c r="H1749"/>
      <x:c r="I1749" s="22" t="n">
        <x:v>0</x:v>
      </x:c>
      <x:c r="J1749" t="str">
        <x:v>Annual leave</x:v>
      </x:c>
      <x:c r="K1749" t="str">
        <x:v>Employee 103166; home branch Thurrock; assigned role Operative Porter | Leave: Annual Leave (Hours) | Leave calendar basis: Variable-pattern period</x:v>
      </x:c>
      <x:c r="L1749" t="str">
        <x:v>Include</x:v>
      </x:c>
      <x:c r="M1749"/>
      <x:c r="N1749"/>
    </x:row>
    <x:row r="1750">
      <x:c r="A1750" t="str">
        <x:v>N Adesanya|2026-05-01</x:v>
      </x:c>
      <x:c r="B1750" s="888" t="n">
        <x:v>46143</x:v>
      </x:c>
      <x:c r="C1750" t="str">
        <x:v>N Adesanya</x:v>
      </x:c>
      <x:c r="D1750" t="str">
        <x:v>Permanent</x:v>
      </x:c>
      <x:c r="E1750" t="str">
        <x:v>Thurrock</x:v>
      </x:c>
      <x:c r="F1750" t="str">
        <x:v>Operative Porter</x:v>
      </x:c>
      <x:c r="G1750" t="str">
        <x:v>401599</x:v>
      </x:c>
      <x:c r="H1750" t="str">
        <x:v>Bank of New York Mellon</x:v>
      </x:c>
      <x:c r="I1750" s="22" t="n">
        <x:v>15</x:v>
      </x:c>
      <x:c r="J1750" t="str">
        <x:v>Worked</x:v>
      </x:c>
      <x:c r="K1750" t="str">
        <x:v>Employee 102672; home branch Thurrock; assigned role Operative Porter | Deployment branch: Thurrock | Actual role: Operative Porter | Jobs: 401599 | Customers: Bank of New York Mellon | Actual hours: 15.0; source records: 1</x:v>
      </x:c>
      <x:c r="L1750" t="str">
        <x:v>Include</x:v>
      </x:c>
      <x:c r="M1750"/>
      <x:c r="N1750"/>
    </x:row>
    <x:row r="1751">
      <x:c r="A1751" t="str">
        <x:v>N Adesanya|2026-05-04</x:v>
      </x:c>
      <x:c r="B1751" s="888" t="n">
        <x:v>46146</x:v>
      </x:c>
      <x:c r="C1751" t="str">
        <x:v>N Adesanya</x:v>
      </x:c>
      <x:c r="D1751" t="str">
        <x:v>Permanent</x:v>
      </x:c>
      <x:c r="E1751" t="str">
        <x:v>Thurrock</x:v>
      </x:c>
      <x:c r="F1751" t="str">
        <x:v>Operative Porter</x:v>
      </x:c>
      <x:c r="G1751"/>
      <x:c r="H1751"/>
      <x:c r="I1751" s="22" t="n">
        <x:v>0</x:v>
      </x:c>
      <x:c r="J1751" t="str">
        <x:v>Annual leave</x:v>
      </x:c>
      <x:c r="K1751" t="str">
        <x:v>Employee 102672; home branch Thurrock; assigned role Operative Porter | Leave: Annual Leave (Hours) | Leave calendar basis: Variable-pattern period</x:v>
      </x:c>
      <x:c r="L1751" t="str">
        <x:v>Include</x:v>
      </x:c>
      <x:c r="M1751"/>
      <x:c r="N1751"/>
    </x:row>
    <x:row r="1752">
      <x:c r="A1752" t="str">
        <x:v>N Adesanya|2026-05-05</x:v>
      </x:c>
      <x:c r="B1752" s="888" t="n">
        <x:v>46147</x:v>
      </x:c>
      <x:c r="C1752" t="str">
        <x:v>N Adesanya</x:v>
      </x:c>
      <x:c r="D1752" t="str">
        <x:v>Permanent</x:v>
      </x:c>
      <x:c r="E1752" t="str">
        <x:v>Thurrock</x:v>
      </x:c>
      <x:c r="F1752" t="str">
        <x:v>Operative Porter</x:v>
      </x:c>
      <x:c r="G1752" t="str">
        <x:v>400588</x:v>
      </x:c>
      <x:c r="H1752" t="str">
        <x:v>Urbn UK Limited</x:v>
      </x:c>
      <x:c r="I1752" s="22" t="n">
        <x:v>10</x:v>
      </x:c>
      <x:c r="J1752" t="str">
        <x:v>Worked</x:v>
      </x:c>
      <x:c r="K1752" t="str">
        <x:v>Employee 102672; home branch Thurrock; assigned role Operative Porter | Deployment branch: Thurrock | Actual role: Operative Porter | Jobs: 400588 | Customers: Urbn UK Limited | Actual hours: 10.0; source records: 1</x:v>
      </x:c>
      <x:c r="L1752" t="str">
        <x:v>Include</x:v>
      </x:c>
      <x:c r="M1752"/>
      <x:c r="N1752"/>
    </x:row>
    <x:row r="1753">
      <x:c r="A1753" t="str">
        <x:v>N Adesanya|2026-05-08</x:v>
      </x:c>
      <x:c r="B1753" s="888" t="n">
        <x:v>46150</x:v>
      </x:c>
      <x:c r="C1753" t="str">
        <x:v>N Adesanya</x:v>
      </x:c>
      <x:c r="D1753" t="str">
        <x:v>Permanent</x:v>
      </x:c>
      <x:c r="E1753" t="str">
        <x:v>Thurrock</x:v>
      </x:c>
      <x:c r="F1753" t="str">
        <x:v>Operative Porter</x:v>
      </x:c>
      <x:c r="G1753" t="str">
        <x:v>398532</x:v>
      </x:c>
      <x:c r="H1753" t="str">
        <x:v>Southwark Local Elections 2026</x:v>
      </x:c>
      <x:c r="I1753" s="22" t="n">
        <x:v>9.5</x:v>
      </x:c>
      <x:c r="J1753" t="str">
        <x:v>Worked</x:v>
      </x:c>
      <x:c r="K1753" t="str">
        <x:v>Employee 102672; home branch Thurrock; assigned role Operative Porter | Deployment branch: Croydon | Actual role: Operative Porter | Jobs: 398532 | Customers: Southwark Local Elections 2026 | Actual hours: 9.5; source records: 1</x:v>
      </x:c>
      <x:c r="L1753" t="str">
        <x:v>Include</x:v>
      </x:c>
      <x:c r="M1753"/>
      <x:c r="N1753"/>
    </x:row>
    <x:row r="1754">
      <x:c r="A1754" t="str">
        <x:v>N Adesanya|2026-05-11</x:v>
      </x:c>
      <x:c r="B1754" s="888" t="n">
        <x:v>46153</x:v>
      </x:c>
      <x:c r="C1754" t="str">
        <x:v>N Adesanya</x:v>
      </x:c>
      <x:c r="D1754" t="str">
        <x:v>Permanent</x:v>
      </x:c>
      <x:c r="E1754" t="str">
        <x:v>Thurrock</x:v>
      </x:c>
      <x:c r="F1754" t="str">
        <x:v>Operative Porter</x:v>
      </x:c>
      <x:c r="G1754" t="str">
        <x:v>402123</x:v>
      </x:c>
      <x:c r="H1754" t="str">
        <x:v>University of Hertfordshire</x:v>
      </x:c>
      <x:c r="I1754" s="22" t="n">
        <x:v>8.5</x:v>
      </x:c>
      <x:c r="J1754" t="str">
        <x:v>Worked</x:v>
      </x:c>
      <x:c r="K1754" t="str">
        <x:v>Employee 102672; home branch Thurrock; assigned role Operative Porter | Deployment branch: Thurrock | Actual role: Operative Porter | Jobs: 402123 | Customers: University of Hertfordshire | Actual hours: 8.5; source records: 1</x:v>
      </x:c>
      <x:c r="L1754" t="str">
        <x:v>Include</x:v>
      </x:c>
      <x:c r="M1754"/>
      <x:c r="N1754"/>
    </x:row>
    <x:row r="1755">
      <x:c r="A1755" t="str">
        <x:v>N Adesanya|2026-05-13</x:v>
      </x:c>
      <x:c r="B1755" s="888" t="n">
        <x:v>46155</x:v>
      </x:c>
      <x:c r="C1755" t="str">
        <x:v>N Adesanya</x:v>
      </x:c>
      <x:c r="D1755" t="str">
        <x:v>Permanent</x:v>
      </x:c>
      <x:c r="E1755" t="str">
        <x:v>Thurrock</x:v>
      </x:c>
      <x:c r="F1755" t="str">
        <x:v>Operative Porter</x:v>
      </x:c>
      <x:c r="G1755" t="str">
        <x:v>400991</x:v>
      </x:c>
      <x:c r="H1755" t="str">
        <x:v>Peabody</x:v>
      </x:c>
      <x:c r="I1755" s="22" t="n">
        <x:v>8.5</x:v>
      </x:c>
      <x:c r="J1755" t="str">
        <x:v>Worked</x:v>
      </x:c>
      <x:c r="K1755" t="str">
        <x:v>Employee 102672; home branch Thurrock; assigned role Operative Porter | Deployment branch: Thurrock | Actual role: Operative Porter | Jobs: 400991 | Customers: Peabody | Actual hours: 8.5; source records: 1</x:v>
      </x:c>
      <x:c r="L1755" t="str">
        <x:v>Include</x:v>
      </x:c>
      <x:c r="M1755"/>
      <x:c r="N1755"/>
    </x:row>
    <x:row r="1756">
      <x:c r="A1756" t="str">
        <x:v>N Adesanya|2026-05-14</x:v>
      </x:c>
      <x:c r="B1756" s="888" t="n">
        <x:v>46156</x:v>
      </x:c>
      <x:c r="C1756" t="str">
        <x:v>N Adesanya</x:v>
      </x:c>
      <x:c r="D1756" t="str">
        <x:v>Permanent</x:v>
      </x:c>
      <x:c r="E1756" t="str">
        <x:v>Thurrock</x:v>
      </x:c>
      <x:c r="F1756" t="str">
        <x:v>Operative Porter</x:v>
      </x:c>
      <x:c r="G1756" t="str">
        <x:v>393997</x:v>
      </x:c>
      <x:c r="H1756" t="str">
        <x:v>The Francis Crick Institute</x:v>
      </x:c>
      <x:c r="I1756" s="22" t="n">
        <x:v>8.5</x:v>
      </x:c>
      <x:c r="J1756" t="str">
        <x:v>Worked</x:v>
      </x:c>
      <x:c r="K1756" t="str">
        <x:v>Employee 102672; home branch Thurrock; assigned role Operative Porter | Deployment branch: Thurrock | Actual role: Operative Porter | Jobs: 393997 | Customers: The Francis Crick Institute | Actual hours: 8.5; source records: 1</x:v>
      </x:c>
      <x:c r="L1756" t="str">
        <x:v>Include</x:v>
      </x:c>
      <x:c r="M1756"/>
      <x:c r="N1756"/>
    </x:row>
    <x:row r="1757">
      <x:c r="A1757" t="str">
        <x:v>N Adesanya|2026-05-20</x:v>
      </x:c>
      <x:c r="B1757" s="888" t="n">
        <x:v>46162</x:v>
      </x:c>
      <x:c r="C1757" t="str">
        <x:v>N Adesanya</x:v>
      </x:c>
      <x:c r="D1757" t="str">
        <x:v>Permanent</x:v>
      </x:c>
      <x:c r="E1757" t="str">
        <x:v>Thurrock</x:v>
      </x:c>
      <x:c r="F1757" t="str">
        <x:v>Operative Porter</x:v>
      </x:c>
      <x:c r="G1757" t="str">
        <x:v>401723</x:v>
      </x:c>
      <x:c r="H1757" t="str">
        <x:v>CODAN Limited</x:v>
      </x:c>
      <x:c r="I1757" s="22" t="n">
        <x:v>13</x:v>
      </x:c>
      <x:c r="J1757" t="str">
        <x:v>Worked</x:v>
      </x:c>
      <x:c r="K1757" t="str">
        <x:v>Employee 102672; home branch Thurrock; assigned role Operative Porter | Deployment branch: Thurrock | Actual role: Operative Porter | Jobs: 401723 | Customers: CODAN Limited | Actual hours: 13.0; source records: 1</x:v>
      </x:c>
      <x:c r="L1757" t="str">
        <x:v>Include</x:v>
      </x:c>
      <x:c r="M1757"/>
      <x:c r="N1757"/>
    </x:row>
    <x:row r="1758">
      <x:c r="A1758" t="str">
        <x:v>N Adesanya|2026-05-21</x:v>
      </x:c>
      <x:c r="B1758" s="888" t="n">
        <x:v>46163</x:v>
      </x:c>
      <x:c r="C1758" t="str">
        <x:v>N Adesanya</x:v>
      </x:c>
      <x:c r="D1758" t="str">
        <x:v>Permanent</x:v>
      </x:c>
      <x:c r="E1758" t="str">
        <x:v>Thurrock</x:v>
      </x:c>
      <x:c r="F1758" t="str">
        <x:v>Operative Porter</x:v>
      </x:c>
      <x:c r="G1758" t="str">
        <x:v>401504</x:v>
      </x:c>
      <x:c r="H1758" t="str">
        <x:v>FSCS</x:v>
      </x:c>
      <x:c r="I1758" s="22" t="n">
        <x:v>4</x:v>
      </x:c>
      <x:c r="J1758" t="str">
        <x:v>Worked</x:v>
      </x:c>
      <x:c r="K1758" t="str">
        <x:v>Employee 102672; home branch Thurrock; assigned role Operative Porter | Deployment branch: Thurrock | Actual role: Operative Porter | Jobs: 401504 | Customers: FSCS | Actual hours: 4.0; source records: 1</x:v>
      </x:c>
      <x:c r="L1758" t="str">
        <x:v>Include</x:v>
      </x:c>
      <x:c r="M1758"/>
      <x:c r="N1758"/>
    </x:row>
    <x:row r="1759">
      <x:c r="A1759" t="str">
        <x:v>N Adesanya|2026-05-22</x:v>
      </x:c>
      <x:c r="B1759" s="888" t="n">
        <x:v>46164</x:v>
      </x:c>
      <x:c r="C1759" t="str">
        <x:v>N Adesanya</x:v>
      </x:c>
      <x:c r="D1759" t="str">
        <x:v>Permanent</x:v>
      </x:c>
      <x:c r="E1759" t="str">
        <x:v>Thurrock</x:v>
      </x:c>
      <x:c r="F1759" t="str">
        <x:v>Operative Porter</x:v>
      </x:c>
      <x:c r="G1759" t="str">
        <x:v>402305</x:v>
      </x:c>
      <x:c r="H1759" t="str">
        <x:v>University of Hertfordshire</x:v>
      </x:c>
      <x:c r="I1759" s="22" t="n">
        <x:v>8</x:v>
      </x:c>
      <x:c r="J1759" t="str">
        <x:v>Worked</x:v>
      </x:c>
      <x:c r="K1759" t="str">
        <x:v>Employee 102672; home branch Thurrock; assigned role Operative Porter | Deployment branch: Thurrock | Actual role: Operative Porter | Jobs: 402305 | Customers: University of Hertfordshire | Actual hours: 8.0; source records: 1</x:v>
      </x:c>
      <x:c r="L1759" t="str">
        <x:v>Include</x:v>
      </x:c>
      <x:c r="M1759"/>
      <x:c r="N1759"/>
    </x:row>
    <x:row r="1760">
      <x:c r="A1760" t="str">
        <x:v>N Adesanya|2026-05-26</x:v>
      </x:c>
      <x:c r="B1760" s="888" t="n">
        <x:v>46168</x:v>
      </x:c>
      <x:c r="C1760" t="str">
        <x:v>N Adesanya</x:v>
      </x:c>
      <x:c r="D1760" t="str">
        <x:v>Permanent</x:v>
      </x:c>
      <x:c r="E1760" t="str">
        <x:v>Thurrock</x:v>
      </x:c>
      <x:c r="F1760" t="str">
        <x:v>Operative Porter</x:v>
      </x:c>
      <x:c r="G1760" t="str">
        <x:v>402305</x:v>
      </x:c>
      <x:c r="H1760" t="str">
        <x:v>University of Hertfordshire</x:v>
      </x:c>
      <x:c r="I1760" s="22" t="n">
        <x:v>8</x:v>
      </x:c>
      <x:c r="J1760" t="str">
        <x:v>Worked</x:v>
      </x:c>
      <x:c r="K1760" t="str">
        <x:v>Employee 102672; home branch Thurrock; assigned role Operative Porter | Deployment branch: Thurrock | Actual role: Operative Porter | Jobs: 402305 | Customers: University of Hertfordshire | Actual hours: 8.0; source records: 1</x:v>
      </x:c>
      <x:c r="L1760" t="str">
        <x:v>Include</x:v>
      </x:c>
      <x:c r="M1760"/>
      <x:c r="N1760"/>
    </x:row>
    <x:row r="1761">
      <x:c r="A1761" t="str">
        <x:v>N Adesanya|2026-05-27</x:v>
      </x:c>
      <x:c r="B1761" s="888" t="n">
        <x:v>46169</x:v>
      </x:c>
      <x:c r="C1761" t="str">
        <x:v>N Adesanya</x:v>
      </x:c>
      <x:c r="D1761" t="str">
        <x:v>Permanent</x:v>
      </x:c>
      <x:c r="E1761" t="str">
        <x:v>Thurrock</x:v>
      </x:c>
      <x:c r="F1761" t="str">
        <x:v>Operative Porter</x:v>
      </x:c>
      <x:c r="G1761"/>
      <x:c r="H1761"/>
      <x:c r="I1761" s="22" t="n">
        <x:v>0</x:v>
      </x:c>
      <x:c r="J1761" t="str">
        <x:v>Annual leave</x:v>
      </x:c>
      <x:c r="K1761" t="str">
        <x:v>Employee 102672; home branch Thurrock; assigned role Operative Porter | Leave: Annual Leave (Hours) | Leave calendar basis: Variable-pattern period</x:v>
      </x:c>
      <x:c r="L1761" t="str">
        <x:v>Include</x:v>
      </x:c>
      <x:c r="M1761"/>
      <x:c r="N1761"/>
    </x:row>
    <x:row r="1762">
      <x:c r="A1762" t="str">
        <x:v>N Adesanya|2026-05-28</x:v>
      </x:c>
      <x:c r="B1762" s="888" t="n">
        <x:v>46170</x:v>
      </x:c>
      <x:c r="C1762" t="str">
        <x:v>N Adesanya</x:v>
      </x:c>
      <x:c r="D1762" t="str">
        <x:v>Permanent</x:v>
      </x:c>
      <x:c r="E1762" t="str">
        <x:v>Thurrock</x:v>
      </x:c>
      <x:c r="F1762" t="str">
        <x:v>Operative Porter</x:v>
      </x:c>
      <x:c r="G1762" t="str">
        <x:v>398210A</x:v>
      </x:c>
      <x:c r="H1762" t="str">
        <x:v>London Metropolitan University</x:v>
      </x:c>
      <x:c r="I1762" s="22" t="n">
        <x:v>8</x:v>
      </x:c>
      <x:c r="J1762" t="str">
        <x:v>Worked</x:v>
      </x:c>
      <x:c r="K1762" t="str">
        <x:v>Employee 102672; home branch Thurrock; assigned role Operative Porter | Deployment branch: Thurrock | Actual role: Operative Porter | Jobs: 398210A | Customers: London Metropolitan University | Actual hours: 8.0; source records: 1</x:v>
      </x:c>
      <x:c r="L1762" t="str">
        <x:v>Include</x:v>
      </x:c>
      <x:c r="M1762"/>
      <x:c r="N1762"/>
    </x:row>
    <x:row r="1763">
      <x:c r="A1763" t="str">
        <x:v>N Adesanya|2026-05-29</x:v>
      </x:c>
      <x:c r="B1763" s="888" t="n">
        <x:v>46171</x:v>
      </x:c>
      <x:c r="C1763" t="str">
        <x:v>N Adesanya</x:v>
      </x:c>
      <x:c r="D1763" t="str">
        <x:v>Permanent</x:v>
      </x:c>
      <x:c r="E1763" t="str">
        <x:v>Thurrock</x:v>
      </x:c>
      <x:c r="F1763" t="str">
        <x:v>Operative Porter</x:v>
      </x:c>
      <x:c r="G1763" t="str">
        <x:v>398210A</x:v>
      </x:c>
      <x:c r="H1763" t="str">
        <x:v>London Metropolitan University</x:v>
      </x:c>
      <x:c r="I1763" s="22" t="n">
        <x:v>7.5</x:v>
      </x:c>
      <x:c r="J1763" t="str">
        <x:v>Worked</x:v>
      </x:c>
      <x:c r="K1763" t="str">
        <x:v>Employee 102672; home branch Thurrock; assigned role Operative Porter | Deployment branch: Thurrock | Actual role: Operative Porter | Jobs: 398210A | Customers: London Metropolitan University | Actual hours: 7.5; source records: 1</x:v>
      </x:c>
      <x:c r="L1763" t="str">
        <x:v>Include</x:v>
      </x:c>
      <x:c r="M1763"/>
      <x:c r="N1763"/>
    </x:row>
    <x:row r="1764">
      <x:c r="A1764" t="str">
        <x:v>N Storey|2026-05-01</x:v>
      </x:c>
      <x:c r="B1764" s="888" t="n">
        <x:v>46143</x:v>
      </x:c>
      <x:c r="C1764" t="str">
        <x:v>N Storey</x:v>
      </x:c>
      <x:c r="D1764" t="str">
        <x:v>Permanent</x:v>
      </x:c>
      <x:c r="E1764" t="str">
        <x:v>Thurrock</x:v>
      </x:c>
      <x:c r="F1764" t="str">
        <x:v>Operative Porter</x:v>
      </x:c>
      <x:c r="G1764" t="str">
        <x:v>401951</x:v>
      </x:c>
      <x:c r="H1764" t="str">
        <x:v>Bank of America Merrill Lynch</x:v>
      </x:c>
      <x:c r="I1764" s="22" t="n">
        <x:v>5.5</x:v>
      </x:c>
      <x:c r="J1764" t="str">
        <x:v>Worked</x:v>
      </x:c>
      <x:c r="K1764" t="str">
        <x:v>Employee 104307; home branch Thurrock; assigned role Operative Porter | Deployment branch: Thurrock | Actual role: Operative Porter | Jobs: 401951 | Customers: Bank of America Merrill Lynch | Actual hours: 5.5; source records: 1</x:v>
      </x:c>
      <x:c r="L1764" t="str">
        <x:v>Include</x:v>
      </x:c>
      <x:c r="M1764"/>
      <x:c r="N1764"/>
    </x:row>
    <x:row r="1765">
      <x:c r="A1765" t="str">
        <x:v>N Storey|2026-05-03</x:v>
      </x:c>
      <x:c r="B1765" s="888" t="n">
        <x:v>46145</x:v>
      </x:c>
      <x:c r="C1765" t="str">
        <x:v>N Storey</x:v>
      </x:c>
      <x:c r="D1765" t="str">
        <x:v>Permanent</x:v>
      </x:c>
      <x:c r="E1765" t="str">
        <x:v>Thurrock</x:v>
      </x:c>
      <x:c r="F1765" t="str">
        <x:v>Operative Porter</x:v>
      </x:c>
      <x:c r="G1765" t="str">
        <x:v>401951</x:v>
      </x:c>
      <x:c r="H1765" t="str">
        <x:v>Bank of America Merrill Lynch</x:v>
      </x:c>
      <x:c r="I1765" s="22" t="n">
        <x:v>8.5</x:v>
      </x:c>
      <x:c r="J1765" t="str">
        <x:v>Worked</x:v>
      </x:c>
      <x:c r="K1765" t="str">
        <x:v>Employee 104307; home branch Thurrock; assigned role Operative Porter | Deployment branch: Thurrock | Actual role: Operative Porter | Jobs: 401951 | Customers: Bank of America Merrill Lynch | Actual hours: 8.5; source records: 1</x:v>
      </x:c>
      <x:c r="L1765" t="str">
        <x:v>Include</x:v>
      </x:c>
      <x:c r="M1765"/>
      <x:c r="N1765"/>
    </x:row>
    <x:row r="1766">
      <x:c r="A1766" t="str">
        <x:v>N Storey|2026-05-04</x:v>
      </x:c>
      <x:c r="B1766" s="888" t="n">
        <x:v>46146</x:v>
      </x:c>
      <x:c r="C1766" t="str">
        <x:v>N Storey</x:v>
      </x:c>
      <x:c r="D1766" t="str">
        <x:v>Permanent</x:v>
      </x:c>
      <x:c r="E1766" t="str">
        <x:v>Thurrock</x:v>
      </x:c>
      <x:c r="F1766" t="str">
        <x:v>Operative Porter</x:v>
      </x:c>
      <x:c r="G1766"/>
      <x:c r="H1766"/>
      <x:c r="I1766" s="22" t="n">
        <x:v>0</x:v>
      </x:c>
      <x:c r="J1766" t="str">
        <x:v>Annual leave</x:v>
      </x:c>
      <x:c r="K1766" t="str">
        <x:v>Employee 104307; home branch Thurrock; assigned role Operative Porter | Leave: Annual Leave (Hours) | Leave calendar basis: Variable-pattern period</x:v>
      </x:c>
      <x:c r="L1766" t="str">
        <x:v>Include</x:v>
      </x:c>
      <x:c r="M1766"/>
      <x:c r="N1766"/>
    </x:row>
    <x:row r="1767">
      <x:c r="A1767" t="str">
        <x:v>N Storey|2026-05-05</x:v>
      </x:c>
      <x:c r="B1767" s="888" t="n">
        <x:v>46147</x:v>
      </x:c>
      <x:c r="C1767" t="str">
        <x:v>N Storey</x:v>
      </x:c>
      <x:c r="D1767" t="str">
        <x:v>Permanent</x:v>
      </x:c>
      <x:c r="E1767" t="str">
        <x:v>Thurrock</x:v>
      </x:c>
      <x:c r="F1767" t="str">
        <x:v>Operative Porter</x:v>
      </x:c>
      <x:c r="G1767" t="str">
        <x:v>396747</x:v>
      </x:c>
      <x:c r="H1767" t="str">
        <x:v>Kelly/Ms Emma</x:v>
      </x:c>
      <x:c r="I1767" s="22" t="n">
        <x:v>7.5</x:v>
      </x:c>
      <x:c r="J1767" t="str">
        <x:v>Worked</x:v>
      </x:c>
      <x:c r="K1767" t="str">
        <x:v>Employee 104307; home branch Thurrock; assigned role Operative Porter | Deployment branch: Thurrock | Actual role: Operative Skilled | Jobs: 396747 | Customers: Kelly/Ms Emma | Actual hours: 7.5; source records: 1</x:v>
      </x:c>
      <x:c r="L1767" t="str">
        <x:v>Include</x:v>
      </x:c>
      <x:c r="M1767"/>
      <x:c r="N1767"/>
    </x:row>
    <x:row r="1768">
      <x:c r="A1768" t="str">
        <x:v>N Storey|2026-05-08</x:v>
      </x:c>
      <x:c r="B1768" s="888" t="n">
        <x:v>46150</x:v>
      </x:c>
      <x:c r="C1768" t="str">
        <x:v>N Storey</x:v>
      </x:c>
      <x:c r="D1768" t="str">
        <x:v>Permanent</x:v>
      </x:c>
      <x:c r="E1768" t="str">
        <x:v>Thurrock</x:v>
      </x:c>
      <x:c r="F1768" t="str">
        <x:v>Operative Porter</x:v>
      </x:c>
      <x:c r="G1768" t="str">
        <x:v>401701</x:v>
      </x:c>
      <x:c r="H1768" t="str">
        <x:v>Union Bancaire Privée (UK) Limited</x:v>
      </x:c>
      <x:c r="I1768" s="22" t="n">
        <x:v>9.5</x:v>
      </x:c>
      <x:c r="J1768" t="str">
        <x:v>Worked</x:v>
      </x:c>
      <x:c r="K1768" t="str">
        <x:v>Employee 104307; home branch Thurrock; assigned role Operative Porter | Deployment branch: Thurrock | Actual role: Operative Skilled | Jobs: 401701 | Customers: Union Bancaire Privée (UK) Limited | Actual hours: 9.5; source records: 1</x:v>
      </x:c>
      <x:c r="L1768" t="str">
        <x:v>Include</x:v>
      </x:c>
      <x:c r="M1768"/>
      <x:c r="N1768"/>
    </x:row>
    <x:row r="1769">
      <x:c r="A1769" t="str">
        <x:v>N Storey|2026-05-09</x:v>
      </x:c>
      <x:c r="B1769" s="888" t="n">
        <x:v>46151</x:v>
      </x:c>
      <x:c r="C1769" t="str">
        <x:v>N Storey</x:v>
      </x:c>
      <x:c r="D1769" t="str">
        <x:v>Permanent</x:v>
      </x:c>
      <x:c r="E1769" t="str">
        <x:v>Thurrock</x:v>
      </x:c>
      <x:c r="F1769" t="str">
        <x:v>Operative Porter</x:v>
      </x:c>
      <x:c r="G1769" t="str">
        <x:v>398532</x:v>
      </x:c>
      <x:c r="H1769" t="str">
        <x:v>Southwark Local Elections 2026</x:v>
      </x:c>
      <x:c r="I1769" s="22" t="n">
        <x:v>8.5</x:v>
      </x:c>
      <x:c r="J1769" t="str">
        <x:v>Worked</x:v>
      </x:c>
      <x:c r="K1769" t="str">
        <x:v>Employee 104307; home branch Thurrock; assigned role Operative Porter | Deployment branch: Croydon | Actual role: Operative Porter | Jobs: 398532 | Customers: Southwark Local Elections 2026 | Actual hours: 8.5; source records: 1</x:v>
      </x:c>
      <x:c r="L1769" t="str">
        <x:v>Include</x:v>
      </x:c>
      <x:c r="M1769"/>
      <x:c r="N1769"/>
    </x:row>
    <x:row r="1770">
      <x:c r="A1770" t="str">
        <x:v>N Storey|2026-05-11</x:v>
      </x:c>
      <x:c r="B1770" s="888" t="n">
        <x:v>46153</x:v>
      </x:c>
      <x:c r="C1770" t="str">
        <x:v>N Storey</x:v>
      </x:c>
      <x:c r="D1770" t="str">
        <x:v>Permanent</x:v>
      </x:c>
      <x:c r="E1770" t="str">
        <x:v>Thurrock</x:v>
      </x:c>
      <x:c r="F1770" t="str">
        <x:v>Operative Porter</x:v>
      </x:c>
      <x:c r="G1770" t="str">
        <x:v>397220</x:v>
      </x:c>
      <x:c r="H1770" t="str">
        <x:v>Sandhu/Mr Jay</x:v>
      </x:c>
      <x:c r="I1770" s="22" t="n">
        <x:v>10</x:v>
      </x:c>
      <x:c r="J1770" t="str">
        <x:v>Worked</x:v>
      </x:c>
      <x:c r="K1770" t="str">
        <x:v>Employee 104307; home branch Thurrock; assigned role Operative Porter | Deployment branch: Thurrock | Actual role: Operative Skilled | Jobs: 397220 | Customers: Sandhu/Mr Jay | Actual hours: 10.0; source records: 1</x:v>
      </x:c>
      <x:c r="L1770" t="str">
        <x:v>Include</x:v>
      </x:c>
      <x:c r="M1770"/>
      <x:c r="N1770"/>
    </x:row>
    <x:row r="1771">
      <x:c r="A1771" t="str">
        <x:v>N Storey|2026-05-12</x:v>
      </x:c>
      <x:c r="B1771" s="888" t="n">
        <x:v>46154</x:v>
      </x:c>
      <x:c r="C1771" t="str">
        <x:v>N Storey</x:v>
      </x:c>
      <x:c r="D1771" t="str">
        <x:v>Permanent</x:v>
      </x:c>
      <x:c r="E1771" t="str">
        <x:v>Thurrock</x:v>
      </x:c>
      <x:c r="F1771" t="str">
        <x:v>Operative Porter</x:v>
      </x:c>
      <x:c r="G1771" t="str">
        <x:v>393997</x:v>
      </x:c>
      <x:c r="H1771" t="str">
        <x:v>The Francis Crick Institute</x:v>
      </x:c>
      <x:c r="I1771" s="22" t="n">
        <x:v>8.5</x:v>
      </x:c>
      <x:c r="J1771" t="str">
        <x:v>Worked</x:v>
      </x:c>
      <x:c r="K1771" t="str">
        <x:v>Employee 104307; home branch Thurrock; assigned role Operative Porter | Deployment branch: Thurrock | Actual role: Operative Skilled | Jobs: 393997 | Customers: The Francis Crick Institute | Actual hours: 8.5; source records: 1</x:v>
      </x:c>
      <x:c r="L1771" t="str">
        <x:v>Include</x:v>
      </x:c>
      <x:c r="M1771"/>
      <x:c r="N1771"/>
    </x:row>
    <x:row r="1772">
      <x:c r="A1772" t="str">
        <x:v>N Storey|2026-05-13</x:v>
      </x:c>
      <x:c r="B1772" s="888" t="n">
        <x:v>46155</x:v>
      </x:c>
      <x:c r="C1772" t="str">
        <x:v>N Storey</x:v>
      </x:c>
      <x:c r="D1772" t="str">
        <x:v>Permanent</x:v>
      </x:c>
      <x:c r="E1772" t="str">
        <x:v>Thurrock</x:v>
      </x:c>
      <x:c r="F1772" t="str">
        <x:v>Operative Porter</x:v>
      </x:c>
      <x:c r="G1772" t="str">
        <x:v>393997</x:v>
      </x:c>
      <x:c r="H1772" t="str">
        <x:v>The Francis Crick Institute</x:v>
      </x:c>
      <x:c r="I1772" s="22" t="n">
        <x:v>8.5</x:v>
      </x:c>
      <x:c r="J1772" t="str">
        <x:v>Worked</x:v>
      </x:c>
      <x:c r="K1772" t="str">
        <x:v>Employee 104307; home branch Thurrock; assigned role Operative Porter | Deployment branch: Thurrock | Actual role: Operative Skilled | Jobs: 393997 | Customers: The Francis Crick Institute | Actual hours: 8.5; source records: 1</x:v>
      </x:c>
      <x:c r="L1772" t="str">
        <x:v>Include</x:v>
      </x:c>
      <x:c r="M1772"/>
      <x:c r="N1772"/>
    </x:row>
    <x:row r="1773">
      <x:c r="A1773" t="str">
        <x:v>N Storey|2026-05-14</x:v>
      </x:c>
      <x:c r="B1773" s="888" t="n">
        <x:v>46156</x:v>
      </x:c>
      <x:c r="C1773" t="str">
        <x:v>N Storey</x:v>
      </x:c>
      <x:c r="D1773" t="str">
        <x:v>Permanent</x:v>
      </x:c>
      <x:c r="E1773" t="str">
        <x:v>Thurrock</x:v>
      </x:c>
      <x:c r="F1773" t="str">
        <x:v>Operative Porter</x:v>
      </x:c>
      <x:c r="G1773" t="str">
        <x:v>393997</x:v>
      </x:c>
      <x:c r="H1773" t="str">
        <x:v>The Francis Crick Institute</x:v>
      </x:c>
      <x:c r="I1773" s="22" t="n">
        <x:v>8.5</x:v>
      </x:c>
      <x:c r="J1773" t="str">
        <x:v>Worked</x:v>
      </x:c>
      <x:c r="K1773" t="str">
        <x:v>Employee 104307; home branch Thurrock; assigned role Operative Porter | Deployment branch: Thurrock | Actual role: Operative Porter | Jobs: 393997 | Customers: The Francis Crick Institute | Actual hours: 8.5; source records: 1</x:v>
      </x:c>
      <x:c r="L1773" t="str">
        <x:v>Include</x:v>
      </x:c>
      <x:c r="M1773"/>
      <x:c r="N1773"/>
    </x:row>
    <x:row r="1774">
      <x:c r="A1774" t="str">
        <x:v>N Storey|2026-05-15</x:v>
      </x:c>
      <x:c r="B1774" s="888" t="n">
        <x:v>46157</x:v>
      </x:c>
      <x:c r="C1774" t="str">
        <x:v>N Storey</x:v>
      </x:c>
      <x:c r="D1774" t="str">
        <x:v>Permanent</x:v>
      </x:c>
      <x:c r="E1774" t="str">
        <x:v>Thurrock</x:v>
      </x:c>
      <x:c r="F1774" t="str">
        <x:v>Operative Porter</x:v>
      </x:c>
      <x:c r="G1774" t="str">
        <x:v>402179</x:v>
      </x:c>
      <x:c r="H1774" t="str">
        <x:v>Knotel UK Ltd</x:v>
      </x:c>
      <x:c r="I1774" s="22" t="n">
        <x:v>8.5</x:v>
      </x:c>
      <x:c r="J1774" t="str">
        <x:v>Worked</x:v>
      </x:c>
      <x:c r="K1774" t="str">
        <x:v>Employee 104307; home branch Thurrock; assigned role Operative Porter | Deployment branch: Thurrock | Actual role: Operative Skilled | Jobs: 402179 | Customers: Knotel UK Ltd | Actual hours: 8.5; source records: 1</x:v>
      </x:c>
      <x:c r="L1774" t="str">
        <x:v>Include</x:v>
      </x:c>
      <x:c r="M1774"/>
      <x:c r="N1774"/>
    </x:row>
    <x:row r="1775">
      <x:c r="A1775" t="str">
        <x:v>N Storey|2026-05-16</x:v>
      </x:c>
      <x:c r="B1775" s="888" t="n">
        <x:v>46158</x:v>
      </x:c>
      <x:c r="C1775" t="str">
        <x:v>N Storey</x:v>
      </x:c>
      <x:c r="D1775" t="str">
        <x:v>Permanent</x:v>
      </x:c>
      <x:c r="E1775" t="str">
        <x:v>Thurrock</x:v>
      </x:c>
      <x:c r="F1775" t="str">
        <x:v>Operative Porter</x:v>
      </x:c>
      <x:c r="G1775" t="str">
        <x:v>402144</x:v>
      </x:c>
      <x:c r="H1775" t="str">
        <x:v>Bloomberg</x:v>
      </x:c>
      <x:c r="I1775" s="22" t="n">
        <x:v>8.5</x:v>
      </x:c>
      <x:c r="J1775" t="str">
        <x:v>Worked</x:v>
      </x:c>
      <x:c r="K1775" t="str">
        <x:v>Employee 104307; home branch Thurrock; assigned role Operative Porter | Deployment branch: Thurrock | Actual role: Operative Skilled | Jobs: 402144 | Customers: Bloomberg | Actual hours: 8.5; source records: 1</x:v>
      </x:c>
      <x:c r="L1775" t="str">
        <x:v>Include</x:v>
      </x:c>
      <x:c r="M1775"/>
      <x:c r="N1775"/>
    </x:row>
    <x:row r="1776">
      <x:c r="A1776" t="str">
        <x:v>N Storey|2026-05-17</x:v>
      </x:c>
      <x:c r="B1776" s="888" t="n">
        <x:v>46159</x:v>
      </x:c>
      <x:c r="C1776" t="str">
        <x:v>N Storey</x:v>
      </x:c>
      <x:c r="D1776" t="str">
        <x:v>Permanent</x:v>
      </x:c>
      <x:c r="E1776" t="str">
        <x:v>Thurrock</x:v>
      </x:c>
      <x:c r="F1776" t="str">
        <x:v>Operative Porter</x:v>
      </x:c>
      <x:c r="G1776" t="str">
        <x:v>402144</x:v>
      </x:c>
      <x:c r="H1776" t="str">
        <x:v>Bloomberg</x:v>
      </x:c>
      <x:c r="I1776" s="22" t="n">
        <x:v>8.5</x:v>
      </x:c>
      <x:c r="J1776" t="str">
        <x:v>Worked</x:v>
      </x:c>
      <x:c r="K1776" t="str">
        <x:v>Employee 104307; home branch Thurrock; assigned role Operative Porter | Deployment branch: Thurrock | Actual role: Operative Porter | Jobs: 402144 | Customers: Bloomberg | Actual hours: 8.5; source records: 1</x:v>
      </x:c>
      <x:c r="L1776" t="str">
        <x:v>Include</x:v>
      </x:c>
      <x:c r="M1776"/>
      <x:c r="N1776"/>
    </x:row>
    <x:row r="1777">
      <x:c r="A1777" t="str">
        <x:v>N Storey|2026-05-19</x:v>
      </x:c>
      <x:c r="B1777" s="888" t="n">
        <x:v>46161</x:v>
      </x:c>
      <x:c r="C1777" t="str">
        <x:v>N Storey</x:v>
      </x:c>
      <x:c r="D1777" t="str">
        <x:v>Permanent</x:v>
      </x:c>
      <x:c r="E1777" t="str">
        <x:v>Thurrock</x:v>
      </x:c>
      <x:c r="F1777" t="str">
        <x:v>Operative Porter</x:v>
      </x:c>
      <x:c r="G1777" t="str">
        <x:v>400996</x:v>
      </x:c>
      <x:c r="H1777" t="str">
        <x:v>University of Hertfordshire</x:v>
      </x:c>
      <x:c r="I1777" s="22" t="n">
        <x:v>6.5</x:v>
      </x:c>
      <x:c r="J1777" t="str">
        <x:v>Worked</x:v>
      </x:c>
      <x:c r="K1777" t="str">
        <x:v>Employee 104307; home branch Thurrock; assigned role Operative Porter | Deployment branch: Thurrock | Actual role: Operative Skilled | Jobs: 400996 | Customers: University of Hertfordshire | Actual hours: 6.5; source records: 1</x:v>
      </x:c>
      <x:c r="L1777" t="str">
        <x:v>Include</x:v>
      </x:c>
      <x:c r="M1777"/>
      <x:c r="N1777"/>
    </x:row>
    <x:row r="1778">
      <x:c r="A1778" t="str">
        <x:v>N Storey|2026-05-20</x:v>
      </x:c>
      <x:c r="B1778" s="888" t="n">
        <x:v>46162</x:v>
      </x:c>
      <x:c r="C1778" t="str">
        <x:v>N Storey</x:v>
      </x:c>
      <x:c r="D1778" t="str">
        <x:v>Permanent</x:v>
      </x:c>
      <x:c r="E1778" t="str">
        <x:v>Thurrock</x:v>
      </x:c>
      <x:c r="F1778" t="str">
        <x:v>Operative Porter</x:v>
      </x:c>
      <x:c r="G1778" t="str">
        <x:v>402305</x:v>
      </x:c>
      <x:c r="H1778" t="str">
        <x:v>University of Hertfordshire</x:v>
      </x:c>
      <x:c r="I1778" s="22" t="n">
        <x:v>8</x:v>
      </x:c>
      <x:c r="J1778" t="str">
        <x:v>Worked</x:v>
      </x:c>
      <x:c r="K1778" t="str">
        <x:v>Employee 104307; home branch Thurrock; assigned role Operative Porter | Deployment branch: Thurrock | Actual role: Operative Porter | Jobs: 402305 | Customers: University of Hertfordshire | Actual hours: 8.0; source records: 1</x:v>
      </x:c>
      <x:c r="L1778" t="str">
        <x:v>Include</x:v>
      </x:c>
      <x:c r="M1778"/>
      <x:c r="N1778"/>
    </x:row>
    <x:row r="1779">
      <x:c r="A1779" t="str">
        <x:v>N Storey|2026-05-21</x:v>
      </x:c>
      <x:c r="B1779" s="888" t="n">
        <x:v>46163</x:v>
      </x:c>
      <x:c r="C1779" t="str">
        <x:v>N Storey</x:v>
      </x:c>
      <x:c r="D1779" t="str">
        <x:v>Permanent</x:v>
      </x:c>
      <x:c r="E1779" t="str">
        <x:v>Thurrock</x:v>
      </x:c>
      <x:c r="F1779" t="str">
        <x:v>Operative Porter</x:v>
      </x:c>
      <x:c r="G1779" t="str">
        <x:v>402327</x:v>
      </x:c>
      <x:c r="H1779" t="str">
        <x:v>Harwood/Mr Roy</x:v>
      </x:c>
      <x:c r="I1779" s="22" t="n">
        <x:v>8</x:v>
      </x:c>
      <x:c r="J1779" t="str">
        <x:v>Worked</x:v>
      </x:c>
      <x:c r="K1779" t="str">
        <x:v>Employee 104307; home branch Thurrock; assigned role Operative Porter | Deployment branch: Thurrock | Actual role: Operative Skilled | Jobs: 402327 | Customers: Harwood/Mr Roy | Actual hours: 8.0; source records: 1</x:v>
      </x:c>
      <x:c r="L1779" t="str">
        <x:v>Include</x:v>
      </x:c>
      <x:c r="M1779"/>
      <x:c r="N1779"/>
    </x:row>
    <x:row r="1780">
      <x:c r="A1780" t="str">
        <x:v>N Storey|2026-05-22</x:v>
      </x:c>
      <x:c r="B1780" s="888" t="n">
        <x:v>46164</x:v>
      </x:c>
      <x:c r="C1780" t="str">
        <x:v>N Storey</x:v>
      </x:c>
      <x:c r="D1780" t="str">
        <x:v>Permanent</x:v>
      </x:c>
      <x:c r="E1780" t="str">
        <x:v>Thurrock</x:v>
      </x:c>
      <x:c r="F1780" t="str">
        <x:v>Operative Porter</x:v>
      </x:c>
      <x:c r="G1780" t="str">
        <x:v>402158</x:v>
      </x:c>
      <x:c r="H1780" t="str">
        <x:v>Societe Generale</x:v>
      </x:c>
      <x:c r="I1780" s="22" t="n">
        <x:v>8.5</x:v>
      </x:c>
      <x:c r="J1780" t="str">
        <x:v>Worked</x:v>
      </x:c>
      <x:c r="K1780" t="str">
        <x:v>Employee 104307; home branch Thurrock; assigned role Operative Porter | Deployment branch: Thurrock | Actual role: Operative Skilled | Jobs: 402158 | Customers: Societe Generale | Actual hours: 8.5; source records: 1</x:v>
      </x:c>
      <x:c r="L1780" t="str">
        <x:v>Include</x:v>
      </x:c>
      <x:c r="M1780"/>
      <x:c r="N1780"/>
    </x:row>
    <x:row r="1781">
      <x:c r="A1781" t="str">
        <x:v>N Storey|2026-05-25</x:v>
      </x:c>
      <x:c r="B1781" s="888" t="n">
        <x:v>46167</x:v>
      </x:c>
      <x:c r="C1781" t="str">
        <x:v>N Storey</x:v>
      </x:c>
      <x:c r="D1781" t="str">
        <x:v>Permanent</x:v>
      </x:c>
      <x:c r="E1781" t="str">
        <x:v>Thurrock</x:v>
      </x:c>
      <x:c r="F1781" t="str">
        <x:v>Operative Porter</x:v>
      </x:c>
      <x:c r="G1781"/>
      <x:c r="H1781"/>
      <x:c r="I1781" s="22" t="n">
        <x:v>0</x:v>
      </x:c>
      <x:c r="J1781" t="str">
        <x:v>Annual leave</x:v>
      </x:c>
      <x:c r="K1781" t="str">
        <x:v>Employee 104307; home branch Thurrock; assigned role Operative Porter | Leave: Annual Leave (Hours) | Leave calendar basis: Variable-pattern period</x:v>
      </x:c>
      <x:c r="L1781" t="str">
        <x:v>Include</x:v>
      </x:c>
      <x:c r="M1781"/>
      <x:c r="N1781"/>
    </x:row>
    <x:row r="1782">
      <x:c r="A1782" t="str">
        <x:v>N Storey|2026-05-26</x:v>
      </x:c>
      <x:c r="B1782" s="888" t="n">
        <x:v>46168</x:v>
      </x:c>
      <x:c r="C1782" t="str">
        <x:v>N Storey</x:v>
      </x:c>
      <x:c r="D1782" t="str">
        <x:v>Permanent</x:v>
      </x:c>
      <x:c r="E1782" t="str">
        <x:v>Thurrock</x:v>
      </x:c>
      <x:c r="F1782" t="str">
        <x:v>Operative Porter</x:v>
      </x:c>
      <x:c r="G1782" t="str">
        <x:v>402389</x:v>
      </x:c>
      <x:c r="H1782" t="str">
        <x:v>Shawbrook Bank</x:v>
      </x:c>
      <x:c r="I1782" s="22" t="n">
        <x:v>9</x:v>
      </x:c>
      <x:c r="J1782" t="str">
        <x:v>Worked</x:v>
      </x:c>
      <x:c r="K1782" t="str">
        <x:v>Employee 104307; home branch Thurrock; assigned role Operative Porter | Deployment branch: Thurrock | Actual role: Operative Skilled | Jobs: 402389 | Customers: Shawbrook Bank | Actual hours: 9.0; source records: 1</x:v>
      </x:c>
      <x:c r="L1782" t="str">
        <x:v>Include</x:v>
      </x:c>
      <x:c r="M1782"/>
      <x:c r="N1782"/>
    </x:row>
    <x:row r="1783">
      <x:c r="A1783" t="str">
        <x:v>N Storey|2026-05-27</x:v>
      </x:c>
      <x:c r="B1783" s="888" t="n">
        <x:v>46169</x:v>
      </x:c>
      <x:c r="C1783" t="str">
        <x:v>N Storey</x:v>
      </x:c>
      <x:c r="D1783" t="str">
        <x:v>Permanent</x:v>
      </x:c>
      <x:c r="E1783" t="str">
        <x:v>Thurrock</x:v>
      </x:c>
      <x:c r="F1783" t="str">
        <x:v>Operative Porter</x:v>
      </x:c>
      <x:c r="G1783" t="str">
        <x:v>402326</x:v>
      </x:c>
      <x:c r="H1783" t="str">
        <x:v>HSBC</x:v>
      </x:c>
      <x:c r="I1783" s="22" t="n">
        <x:v>9.5</x:v>
      </x:c>
      <x:c r="J1783" t="str">
        <x:v>Worked</x:v>
      </x:c>
      <x:c r="K1783" t="str">
        <x:v>Employee 104307; home branch Thurrock; assigned role Operative Porter | Deployment branch: Thurrock | Actual role: Operative Porter | Jobs: 402326 | Customers: HSBC | Actual hours: 9.5; source records: 1</x:v>
      </x:c>
      <x:c r="L1783" t="str">
        <x:v>Include</x:v>
      </x:c>
      <x:c r="M1783"/>
      <x:c r="N1783"/>
    </x:row>
    <x:row r="1784">
      <x:c r="A1784" t="str">
        <x:v>N Storey|2026-05-28</x:v>
      </x:c>
      <x:c r="B1784" s="888" t="n">
        <x:v>46170</x:v>
      </x:c>
      <x:c r="C1784" t="str">
        <x:v>N Storey</x:v>
      </x:c>
      <x:c r="D1784" t="str">
        <x:v>Permanent</x:v>
      </x:c>
      <x:c r="E1784" t="str">
        <x:v>Thurrock</x:v>
      </x:c>
      <x:c r="F1784" t="str">
        <x:v>Operative Porter</x:v>
      </x:c>
      <x:c r="G1784" t="str">
        <x:v>402063</x:v>
      </x:c>
      <x:c r="H1784" t="str">
        <x:v>Mendarosa/Mrs Mendarosa</x:v>
      </x:c>
      <x:c r="I1784" s="22" t="n">
        <x:v>8.5</x:v>
      </x:c>
      <x:c r="J1784" t="str">
        <x:v>Worked</x:v>
      </x:c>
      <x:c r="K1784" t="str">
        <x:v>Employee 104307; home branch Thurrock; assigned role Operative Porter | Deployment branch: Thurrock | Actual role: Operative Skilled | Jobs: 402063 | Customers: Mendarosa/Mrs Mendarosa | Actual hours: 8.5; source records: 1</x:v>
      </x:c>
      <x:c r="L1784" t="str">
        <x:v>Include</x:v>
      </x:c>
      <x:c r="M1784"/>
      <x:c r="N1784"/>
    </x:row>
    <x:row r="1785">
      <x:c r="A1785" t="str">
        <x:v>N Storey|2026-05-29</x:v>
      </x:c>
      <x:c r="B1785" s="888" t="n">
        <x:v>46171</x:v>
      </x:c>
      <x:c r="C1785" t="str">
        <x:v>N Storey</x:v>
      </x:c>
      <x:c r="D1785" t="str">
        <x:v>Permanent</x:v>
      </x:c>
      <x:c r="E1785" t="str">
        <x:v>Thurrock</x:v>
      </x:c>
      <x:c r="F1785" t="str">
        <x:v>Operative Porter</x:v>
      </x:c>
      <x:c r="G1785" t="str">
        <x:v>401447, 401395A</x:v>
      </x:c>
      <x:c r="H1785" t="str">
        <x:v>Fuse Energy; Osita/Evelyn</x:v>
      </x:c>
      <x:c r="I1785" s="22" t="n">
        <x:v>15</x:v>
      </x:c>
      <x:c r="J1785" t="str">
        <x:v>Worked — 2 records</x:v>
      </x:c>
      <x:c r="K1785" t="str">
        <x:v>Employee 104307; home branch Thurrock; assigned role Operative Porter | Deployment branch: Thurrock | Actual role: Operative Porter, Operative Skilled | Jobs: 401447, 401395A | Customers: Fuse Energy; Osita/Evelyn | Actual hours: 15.0; source records: 2</x:v>
      </x:c>
      <x:c r="L1785" t="str">
        <x:v>Include</x:v>
      </x:c>
      <x:c r="M1785"/>
      <x:c r="N1785"/>
    </x:row>
    <x:row r="1786">
      <x:c r="A1786" t="str">
        <x:v>Nathan Moore|2026-05-01</x:v>
      </x:c>
      <x:c r="B1786" s="888" t="n">
        <x:v>46143</x:v>
      </x:c>
      <x:c r="C1786" t="str">
        <x:v>Nathan Moore</x:v>
      </x:c>
      <x:c r="D1786" t="str">
        <x:v>Permanent</x:v>
      </x:c>
      <x:c r="E1786" t="str">
        <x:v>Glasgow</x:v>
      </x:c>
      <x:c r="F1786" t="str">
        <x:v>Operative Driver</x:v>
      </x:c>
      <x:c r="G1786"/>
      <x:c r="H1786"/>
      <x:c r="I1786" s="22" t="n">
        <x:v>0</x:v>
      </x:c>
      <x:c r="J1786" t="str">
        <x:v>Annual leave</x:v>
      </x:c>
      <x:c r="K1786" t="str">
        <x:v>Employee 1714; home branch Glasgow; assigned role Operative Driver | Leave: Annual Leave (Hours) | Leave calendar basis: Variable-pattern period</x:v>
      </x:c>
      <x:c r="L1786" t="str">
        <x:v>Include</x:v>
      </x:c>
      <x:c r="M1786"/>
      <x:c r="N1786"/>
    </x:row>
    <x:row r="1787">
      <x:c r="A1787" t="str">
        <x:v>Nathan Moore|2026-05-07</x:v>
      </x:c>
      <x:c r="B1787" s="888" t="n">
        <x:v>46149</x:v>
      </x:c>
      <x:c r="C1787" t="str">
        <x:v>Nathan Moore</x:v>
      </x:c>
      <x:c r="D1787" t="str">
        <x:v>Permanent</x:v>
      </x:c>
      <x:c r="E1787" t="str">
        <x:v>Glasgow</x:v>
      </x:c>
      <x:c r="F1787" t="str">
        <x:v>Operative Driver</x:v>
      </x:c>
      <x:c r="G1787" t="str">
        <x:v>401979</x:v>
      </x:c>
      <x:c r="H1787" t="str">
        <x:v>Shawbrook Bank Ltd</x:v>
      </x:c>
      <x:c r="I1787" s="22" t="n">
        <x:v>7.5</x:v>
      </x:c>
      <x:c r="J1787" t="str">
        <x:v>Worked</x:v>
      </x:c>
      <x:c r="K1787" t="str">
        <x:v>Employee 1714; home branch Glasgow; assigned role Operative Driver | Deployment branch: Glasgow | Actual role: Operative Skilled | Jobs: 401979 | Customers: Shawbrook Bank Ltd | Actual hours: 7.5; source records: 1</x:v>
      </x:c>
      <x:c r="L1787" t="str">
        <x:v>Include</x:v>
      </x:c>
      <x:c r="M1787"/>
      <x:c r="N1787"/>
    </x:row>
    <x:row r="1788">
      <x:c r="A1788" t="str">
        <x:v>Nathan Moore|2026-05-08</x:v>
      </x:c>
      <x:c r="B1788" s="888" t="n">
        <x:v>46150</x:v>
      </x:c>
      <x:c r="C1788" t="str">
        <x:v>Nathan Moore</x:v>
      </x:c>
      <x:c r="D1788" t="str">
        <x:v>Permanent</x:v>
      </x:c>
      <x:c r="E1788" t="str">
        <x:v>Glasgow</x:v>
      </x:c>
      <x:c r="F1788" t="str">
        <x:v>Operative Driver</x:v>
      </x:c>
      <x:c r="G1788" t="str">
        <x:v>401979</x:v>
      </x:c>
      <x:c r="H1788" t="str">
        <x:v>Shawbrook Bank Ltd</x:v>
      </x:c>
      <x:c r="I1788" s="22" t="n">
        <x:v>9.5</x:v>
      </x:c>
      <x:c r="J1788" t="str">
        <x:v>Worked</x:v>
      </x:c>
      <x:c r="K1788" t="str">
        <x:v>Employee 1714; home branch Glasgow; assigned role Operative Driver | Deployment branch: Glasgow | Actual role: Operative Skilled | Jobs: 401979 | Customers: Shawbrook Bank Ltd | Actual hours: 9.5; source records: 1</x:v>
      </x:c>
      <x:c r="L1788" t="str">
        <x:v>Include</x:v>
      </x:c>
      <x:c r="M1788"/>
      <x:c r="N1788"/>
    </x:row>
    <x:row r="1789">
      <x:c r="A1789" t="str">
        <x:v>Nathan Moore|2026-05-11</x:v>
      </x:c>
      <x:c r="B1789" s="888" t="n">
        <x:v>46153</x:v>
      </x:c>
      <x:c r="C1789" t="str">
        <x:v>Nathan Moore</x:v>
      </x:c>
      <x:c r="D1789" t="str">
        <x:v>Permanent</x:v>
      </x:c>
      <x:c r="E1789" t="str">
        <x:v>Glasgow</x:v>
      </x:c>
      <x:c r="F1789" t="str">
        <x:v>Operative Driver</x:v>
      </x:c>
      <x:c r="G1789" t="str">
        <x:v>401979</x:v>
      </x:c>
      <x:c r="H1789" t="str">
        <x:v>Shawbrook Bank Ltd</x:v>
      </x:c>
      <x:c r="I1789" s="22" t="n">
        <x:v>7.5</x:v>
      </x:c>
      <x:c r="J1789" t="str">
        <x:v>Worked</x:v>
      </x:c>
      <x:c r="K1789" t="str">
        <x:v>Employee 1714; home branch Glasgow; assigned role Operative Driver | Deployment branch: Glasgow | Actual role: Operative Skilled | Jobs: 401979 | Customers: Shawbrook Bank Ltd | Actual hours: 7.5; source records: 1</x:v>
      </x:c>
      <x:c r="L1789" t="str">
        <x:v>Include</x:v>
      </x:c>
      <x:c r="M1789"/>
      <x:c r="N1789"/>
    </x:row>
    <x:row r="1790">
      <x:c r="A1790" t="str">
        <x:v>Nathan Moore|2026-05-12</x:v>
      </x:c>
      <x:c r="B1790" s="888" t="n">
        <x:v>46154</x:v>
      </x:c>
      <x:c r="C1790" t="str">
        <x:v>Nathan Moore</x:v>
      </x:c>
      <x:c r="D1790" t="str">
        <x:v>Permanent</x:v>
      </x:c>
      <x:c r="E1790" t="str">
        <x:v>Glasgow</x:v>
      </x:c>
      <x:c r="F1790" t="str">
        <x:v>Operative Driver</x:v>
      </x:c>
      <x:c r="G1790" t="str">
        <x:v>401979</x:v>
      </x:c>
      <x:c r="H1790" t="str">
        <x:v>Shawbrook Bank Ltd</x:v>
      </x:c>
      <x:c r="I1790" s="22" t="n">
        <x:v>8</x:v>
      </x:c>
      <x:c r="J1790" t="str">
        <x:v>Worked</x:v>
      </x:c>
      <x:c r="K1790" t="str">
        <x:v>Employee 1714; home branch Glasgow; assigned role Operative Driver | Deployment branch: Glasgow | Actual role: Operative Skilled | Jobs: 401979 | Customers: Shawbrook Bank Ltd | Actual hours: 8.0; source records: 1</x:v>
      </x:c>
      <x:c r="L1790" t="str">
        <x:v>Include</x:v>
      </x:c>
      <x:c r="M1790"/>
      <x:c r="N1790"/>
    </x:row>
    <x:row r="1791">
      <x:c r="A1791" t="str">
        <x:v>Nathan Moore|2026-05-13</x:v>
      </x:c>
      <x:c r="B1791" s="888" t="n">
        <x:v>46155</x:v>
      </x:c>
      <x:c r="C1791" t="str">
        <x:v>Nathan Moore</x:v>
      </x:c>
      <x:c r="D1791" t="str">
        <x:v>Permanent</x:v>
      </x:c>
      <x:c r="E1791" t="str">
        <x:v>Glasgow</x:v>
      </x:c>
      <x:c r="F1791" t="str">
        <x:v>Operative Driver</x:v>
      </x:c>
      <x:c r="G1791"/>
      <x:c r="H1791"/>
      <x:c r="I1791" s="22" t="n">
        <x:v>0</x:v>
      </x:c>
      <x:c r="J1791" t="str">
        <x:v>Annual leave</x:v>
      </x:c>
      <x:c r="K1791" t="str">
        <x:v>Employee 1714; home branch Glasgow; assigned role Operative Driver | Leave: Annual Leave (Hours) | Leave calendar basis: Variable-pattern period</x:v>
      </x:c>
      <x:c r="L1791" t="str">
        <x:v>Include</x:v>
      </x:c>
      <x:c r="M1791"/>
      <x:c r="N1791"/>
    </x:row>
    <x:row r="1792">
      <x:c r="A1792" t="str">
        <x:v>Nathan Moore|2026-05-14</x:v>
      </x:c>
      <x:c r="B1792" s="888" t="n">
        <x:v>46156</x:v>
      </x:c>
      <x:c r="C1792" t="str">
        <x:v>Nathan Moore</x:v>
      </x:c>
      <x:c r="D1792" t="str">
        <x:v>Permanent</x:v>
      </x:c>
      <x:c r="E1792" t="str">
        <x:v>Glasgow</x:v>
      </x:c>
      <x:c r="F1792" t="str">
        <x:v>Operative Driver</x:v>
      </x:c>
      <x:c r="G1792" t="str">
        <x:v>401979</x:v>
      </x:c>
      <x:c r="H1792" t="str">
        <x:v>Shawbrook Bank Ltd</x:v>
      </x:c>
      <x:c r="I1792" s="22" t="n">
        <x:v>9</x:v>
      </x:c>
      <x:c r="J1792" t="str">
        <x:v>Worked</x:v>
      </x:c>
      <x:c r="K1792" t="str">
        <x:v>Employee 1714; home branch Glasgow; assigned role Operative Driver | Deployment branch: Glasgow | Actual role: Operative Skilled | Jobs: 401979 | Customers: Shawbrook Bank Ltd | Actual hours: 9.0; source records: 1</x:v>
      </x:c>
      <x:c r="L1792" t="str">
        <x:v>Include</x:v>
      </x:c>
      <x:c r="M1792"/>
      <x:c r="N1792"/>
    </x:row>
    <x:row r="1793">
      <x:c r="A1793" t="str">
        <x:v>Nathan Moore|2026-05-18</x:v>
      </x:c>
      <x:c r="B1793" s="888" t="n">
        <x:v>46160</x:v>
      </x:c>
      <x:c r="C1793" t="str">
        <x:v>Nathan Moore</x:v>
      </x:c>
      <x:c r="D1793" t="str">
        <x:v>Permanent</x:v>
      </x:c>
      <x:c r="E1793" t="str">
        <x:v>Glasgow</x:v>
      </x:c>
      <x:c r="F1793" t="str">
        <x:v>Operative Driver</x:v>
      </x:c>
      <x:c r="G1793" t="str">
        <x:v>401916, 401303</x:v>
      </x:c>
      <x:c r="H1793" t="str">
        <x:v>HSBC - May 2026 Deliveries; WOLFLABS (UNI GLASGOW)</x:v>
      </x:c>
      <x:c r="I1793" s="22" t="n">
        <x:v>4.25</x:v>
      </x:c>
      <x:c r="J1793" t="str">
        <x:v>Worked — 2 records</x:v>
      </x:c>
      <x:c r="K1793" t="str">
        <x:v>Employee 1714; home branch Glasgow; assigned role Operative Driver | Deployment branch: Birmingham, Cambridge | Actual role: Operative Porter | Jobs: 401916, 401303 | Customers: HSBC - May 2026 Deliveries; WOLFLABS (UNI GLASGOW) | Actual hours: 4.2; source records: 2</x:v>
      </x:c>
      <x:c r="L1793" t="str">
        <x:v>Include</x:v>
      </x:c>
      <x:c r="M1793"/>
      <x:c r="N1793"/>
    </x:row>
    <x:row r="1794">
      <x:c r="A1794" t="str">
        <x:v>Nathan Moore|2026-05-19</x:v>
      </x:c>
      <x:c r="B1794" s="888" t="n">
        <x:v>46161</x:v>
      </x:c>
      <x:c r="C1794" t="str">
        <x:v>Nathan Moore</x:v>
      </x:c>
      <x:c r="D1794" t="str">
        <x:v>Permanent</x:v>
      </x:c>
      <x:c r="E1794" t="str">
        <x:v>Glasgow</x:v>
      </x:c>
      <x:c r="F1794" t="str">
        <x:v>Operative Driver</x:v>
      </x:c>
      <x:c r="G1794" t="str">
        <x:v>392549</x:v>
      </x:c>
      <x:c r="H1794" t="str">
        <x:v>NHS GG&amp;C</x:v>
      </x:c>
      <x:c r="I1794" s="22" t="n">
        <x:v>7.5</x:v>
      </x:c>
      <x:c r="J1794" t="str">
        <x:v>Worked</x:v>
      </x:c>
      <x:c r="K1794" t="str">
        <x:v>Employee 1714; home branch Glasgow; assigned role Operative Driver | Deployment branch: Glasgow | Actual role: Operative Skilled | Jobs: 392549 | Customers: NHS GG&amp;C | Actual hours: 7.5; source records: 1</x:v>
      </x:c>
      <x:c r="L1794" t="str">
        <x:v>Include</x:v>
      </x:c>
      <x:c r="M1794"/>
      <x:c r="N1794"/>
    </x:row>
    <x:row r="1795">
      <x:c r="A1795" t="str">
        <x:v>Nathan Moore|2026-05-20</x:v>
      </x:c>
      <x:c r="B1795" s="888" t="n">
        <x:v>46162</x:v>
      </x:c>
      <x:c r="C1795" t="str">
        <x:v>Nathan Moore</x:v>
      </x:c>
      <x:c r="D1795" t="str">
        <x:v>Permanent</x:v>
      </x:c>
      <x:c r="E1795" t="str">
        <x:v>Glasgow</x:v>
      </x:c>
      <x:c r="F1795" t="str">
        <x:v>Operative Driver</x:v>
      </x:c>
      <x:c r="G1795" t="str">
        <x:v>392549</x:v>
      </x:c>
      <x:c r="H1795" t="str">
        <x:v>NHS GG&amp;C</x:v>
      </x:c>
      <x:c r="I1795" s="22" t="n">
        <x:v>7</x:v>
      </x:c>
      <x:c r="J1795" t="str">
        <x:v>Worked</x:v>
      </x:c>
      <x:c r="K1795" t="str">
        <x:v>Employee 1714; home branch Glasgow; assigned role Operative Driver | Deployment branch: Glasgow | Actual role: Operative Skilled | Jobs: 392549 | Customers: NHS GG&amp;C | Actual hours: 7.0; source records: 1</x:v>
      </x:c>
      <x:c r="L1795" t="str">
        <x:v>Include</x:v>
      </x:c>
      <x:c r="M1795"/>
      <x:c r="N1795"/>
    </x:row>
    <x:row r="1796">
      <x:c r="A1796" t="str">
        <x:v>Nathan Moore|2026-05-21</x:v>
      </x:c>
      <x:c r="B1796" s="888" t="n">
        <x:v>46163</x:v>
      </x:c>
      <x:c r="C1796" t="str">
        <x:v>Nathan Moore</x:v>
      </x:c>
      <x:c r="D1796" t="str">
        <x:v>Permanent</x:v>
      </x:c>
      <x:c r="E1796" t="str">
        <x:v>Glasgow</x:v>
      </x:c>
      <x:c r="F1796" t="str">
        <x:v>Operative Driver</x:v>
      </x:c>
      <x:c r="G1796" t="str">
        <x:v>392549</x:v>
      </x:c>
      <x:c r="H1796" t="str">
        <x:v>NHS GG&amp;C</x:v>
      </x:c>
      <x:c r="I1796" s="22" t="n">
        <x:v>8</x:v>
      </x:c>
      <x:c r="J1796" t="str">
        <x:v>Worked</x:v>
      </x:c>
      <x:c r="K1796" t="str">
        <x:v>Employee 1714; home branch Glasgow; assigned role Operative Driver | Deployment branch: Glasgow | Actual role: Operative Skilled | Jobs: 392549 | Customers: NHS GG&amp;C | Actual hours: 8.0; source records: 1</x:v>
      </x:c>
      <x:c r="L1796" t="str">
        <x:v>Include</x:v>
      </x:c>
      <x:c r="M1796"/>
      <x:c r="N1796"/>
    </x:row>
    <x:row r="1797">
      <x:c r="A1797" t="str">
        <x:v>Nathan Moore|2026-05-26</x:v>
      </x:c>
      <x:c r="B1797" s="888" t="n">
        <x:v>46168</x:v>
      </x:c>
      <x:c r="C1797" t="str">
        <x:v>Nathan Moore</x:v>
      </x:c>
      <x:c r="D1797" t="str">
        <x:v>Permanent</x:v>
      </x:c>
      <x:c r="E1797" t="str">
        <x:v>Glasgow</x:v>
      </x:c>
      <x:c r="F1797" t="str">
        <x:v>Operative Driver</x:v>
      </x:c>
      <x:c r="G1797" t="str">
        <x:v>392549</x:v>
      </x:c>
      <x:c r="H1797" t="str">
        <x:v>NHS GG&amp;C</x:v>
      </x:c>
      <x:c r="I1797" s="22" t="n">
        <x:v>9</x:v>
      </x:c>
      <x:c r="J1797" t="str">
        <x:v>Worked</x:v>
      </x:c>
      <x:c r="K1797" t="str">
        <x:v>Employee 1714; home branch Glasgow; assigned role Operative Driver | Deployment branch: Glasgow | Actual role: Operative Porter | Jobs: 392549 | Customers: NHS GG&amp;C | Actual hours: 9.0; source records: 1</x:v>
      </x:c>
      <x:c r="L1797" t="str">
        <x:v>Include</x:v>
      </x:c>
      <x:c r="M1797"/>
      <x:c r="N1797"/>
    </x:row>
    <x:row r="1798">
      <x:c r="A1798" t="str">
        <x:v>Nathan Pavely|2026-05-05</x:v>
      </x:c>
      <x:c r="B1798" s="888" t="n">
        <x:v>46147</x:v>
      </x:c>
      <x:c r="C1798" t="str">
        <x:v>Nathan Pavely</x:v>
      </x:c>
      <x:c r="D1798" t="str">
        <x:v>Permanent</x:v>
      </x:c>
      <x:c r="E1798" t="str">
        <x:v>Oxford</x:v>
      </x:c>
      <x:c r="F1798" t="str">
        <x:v>Operative Skilled</x:v>
      </x:c>
      <x:c r="G1798" t="str">
        <x:v>400679</x:v>
      </x:c>
      <x:c r="H1798" t="str">
        <x:v>Thames Valley Police</x:v>
      </x:c>
      <x:c r="I1798" s="22" t="n">
        <x:v>9</x:v>
      </x:c>
      <x:c r="J1798" t="str">
        <x:v>Worked</x:v>
      </x:c>
      <x:c r="K1798" t="str">
        <x:v>Employee 103808; home branch Oxford; assigned role Operative Skilled | Deployment branch: Oxford | Actual role: Operative Skilled | Jobs: 400679 | Customers: Thames Valley Police | Actual hours: 9.0; source records: 1</x:v>
      </x:c>
      <x:c r="L1798" t="str">
        <x:v>Include</x:v>
      </x:c>
      <x:c r="M1798"/>
      <x:c r="N1798"/>
    </x:row>
    <x:row r="1799">
      <x:c r="A1799" t="str">
        <x:v>Nathan Pavely|2026-05-06</x:v>
      </x:c>
      <x:c r="B1799" s="888" t="n">
        <x:v>46148</x:v>
      </x:c>
      <x:c r="C1799" t="str">
        <x:v>Nathan Pavely</x:v>
      </x:c>
      <x:c r="D1799" t="str">
        <x:v>Permanent</x:v>
      </x:c>
      <x:c r="E1799" t="str">
        <x:v>Oxford</x:v>
      </x:c>
      <x:c r="F1799" t="str">
        <x:v>Operative Skilled</x:v>
      </x:c>
      <x:c r="G1799" t="str">
        <x:v>401707B</x:v>
      </x:c>
      <x:c r="H1799" t="str">
        <x:v>Thames Valley Police</x:v>
      </x:c>
      <x:c r="I1799" s="22" t="n">
        <x:v>8</x:v>
      </x:c>
      <x:c r="J1799" t="str">
        <x:v>Worked</x:v>
      </x:c>
      <x:c r="K1799" t="str">
        <x:v>Employee 103808; home branch Oxford; assigned role Operative Skilled | Deployment branch: Oxford | Actual role: Operative Skilled | Jobs: 401707B | Customers: Thames Valley Police | Actual hours: 8.0; source records: 1</x:v>
      </x:c>
      <x:c r="L1799" t="str">
        <x:v>Include</x:v>
      </x:c>
      <x:c r="M1799"/>
      <x:c r="N1799"/>
    </x:row>
    <x:row r="1800">
      <x:c r="A1800" t="str">
        <x:v>Nathan Pavely|2026-05-08</x:v>
      </x:c>
      <x:c r="B1800" s="888" t="n">
        <x:v>46150</x:v>
      </x:c>
      <x:c r="C1800" t="str">
        <x:v>Nathan Pavely</x:v>
      </x:c>
      <x:c r="D1800" t="str">
        <x:v>Permanent</x:v>
      </x:c>
      <x:c r="E1800" t="str">
        <x:v>Oxford</x:v>
      </x:c>
      <x:c r="F1800" t="str">
        <x:v>Operative Skilled</x:v>
      </x:c>
      <x:c r="G1800" t="str">
        <x:v>400679</x:v>
      </x:c>
      <x:c r="H1800" t="str">
        <x:v>Thames Valley Police</x:v>
      </x:c>
      <x:c r="I1800" s="22" t="n">
        <x:v>9</x:v>
      </x:c>
      <x:c r="J1800" t="str">
        <x:v>Worked</x:v>
      </x:c>
      <x:c r="K1800" t="str">
        <x:v>Employee 103808; home branch Oxford; assigned role Operative Skilled | Deployment branch: Oxford | Actual role: Operative Skilled | Jobs: 400679 | Customers: Thames Valley Police | Actual hours: 9.0; source records: 1</x:v>
      </x:c>
      <x:c r="L1800" t="str">
        <x:v>Include</x:v>
      </x:c>
      <x:c r="M1800"/>
      <x:c r="N1800"/>
    </x:row>
    <x:row r="1801">
      <x:c r="A1801" t="str">
        <x:v>Nathan Pavely|2026-05-11</x:v>
      </x:c>
      <x:c r="B1801" s="888" t="n">
        <x:v>46153</x:v>
      </x:c>
      <x:c r="C1801" t="str">
        <x:v>Nathan Pavely</x:v>
      </x:c>
      <x:c r="D1801" t="str">
        <x:v>Permanent</x:v>
      </x:c>
      <x:c r="E1801" t="str">
        <x:v>Oxford</x:v>
      </x:c>
      <x:c r="F1801" t="str">
        <x:v>Operative Skilled</x:v>
      </x:c>
      <x:c r="G1801" t="str">
        <x:v>400679</x:v>
      </x:c>
      <x:c r="H1801" t="str">
        <x:v>Thames Valley Police</x:v>
      </x:c>
      <x:c r="I1801" s="22" t="n">
        <x:v>8.5</x:v>
      </x:c>
      <x:c r="J1801" t="str">
        <x:v>Worked</x:v>
      </x:c>
      <x:c r="K1801" t="str">
        <x:v>Employee 103808; home branch Oxford; assigned role Operative Skilled | Deployment branch: Oxford | Actual role: Operative Skilled | Jobs: 400679 | Customers: Thames Valley Police | Actual hours: 8.5; source records: 1</x:v>
      </x:c>
      <x:c r="L1801" t="str">
        <x:v>Include</x:v>
      </x:c>
      <x:c r="M1801"/>
      <x:c r="N1801"/>
    </x:row>
    <x:row r="1802">
      <x:c r="A1802" t="str">
        <x:v>Nathan Pavely|2026-05-12</x:v>
      </x:c>
      <x:c r="B1802" s="888" t="n">
        <x:v>46154</x:v>
      </x:c>
      <x:c r="C1802" t="str">
        <x:v>Nathan Pavely</x:v>
      </x:c>
      <x:c r="D1802" t="str">
        <x:v>Permanent</x:v>
      </x:c>
      <x:c r="E1802" t="str">
        <x:v>Oxford</x:v>
      </x:c>
      <x:c r="F1802" t="str">
        <x:v>Operative Skilled</x:v>
      </x:c>
      <x:c r="G1802" t="str">
        <x:v>400679</x:v>
      </x:c>
      <x:c r="H1802" t="str">
        <x:v>Thames Valley Police</x:v>
      </x:c>
      <x:c r="I1802" s="22" t="n">
        <x:v>8</x:v>
      </x:c>
      <x:c r="J1802" t="str">
        <x:v>Worked</x:v>
      </x:c>
      <x:c r="K1802" t="str">
        <x:v>Employee 103808; home branch Oxford; assigned role Operative Skilled | Deployment branch: Oxford | Actual role: Operative Skilled | Jobs: 400679 | Customers: Thames Valley Police | Actual hours: 8.0; source records: 1</x:v>
      </x:c>
      <x:c r="L1802" t="str">
        <x:v>Include</x:v>
      </x:c>
      <x:c r="M1802"/>
      <x:c r="N1802"/>
    </x:row>
    <x:row r="1803">
      <x:c r="A1803" t="str">
        <x:v>Nathan Pavely|2026-05-13</x:v>
      </x:c>
      <x:c r="B1803" s="888" t="n">
        <x:v>46155</x:v>
      </x:c>
      <x:c r="C1803" t="str">
        <x:v>Nathan Pavely</x:v>
      </x:c>
      <x:c r="D1803" t="str">
        <x:v>Permanent</x:v>
      </x:c>
      <x:c r="E1803" t="str">
        <x:v>Oxford</x:v>
      </x:c>
      <x:c r="F1803" t="str">
        <x:v>Operative Skilled</x:v>
      </x:c>
      <x:c r="G1803" t="str">
        <x:v>400679</x:v>
      </x:c>
      <x:c r="H1803" t="str">
        <x:v>Thames Valley Police</x:v>
      </x:c>
      <x:c r="I1803" s="22" t="n">
        <x:v>9</x:v>
      </x:c>
      <x:c r="J1803" t="str">
        <x:v>Worked</x:v>
      </x:c>
      <x:c r="K1803" t="str">
        <x:v>Employee 103808; home branch Oxford; assigned role Operative Skilled | Deployment branch: Oxford | Actual role: Operative Skilled | Jobs: 400679 | Customers: Thames Valley Police | Actual hours: 9.0; source records: 1</x:v>
      </x:c>
      <x:c r="L1803" t="str">
        <x:v>Include</x:v>
      </x:c>
      <x:c r="M1803"/>
      <x:c r="N1803"/>
    </x:row>
    <x:row r="1804">
      <x:c r="A1804" t="str">
        <x:v>Nathan Pavely|2026-05-18</x:v>
      </x:c>
      <x:c r="B1804" s="888" t="n">
        <x:v>46160</x:v>
      </x:c>
      <x:c r="C1804" t="str">
        <x:v>Nathan Pavely</x:v>
      </x:c>
      <x:c r="D1804" t="str">
        <x:v>Permanent</x:v>
      </x:c>
      <x:c r="E1804" t="str">
        <x:v>Oxford</x:v>
      </x:c>
      <x:c r="F1804" t="str">
        <x:v>Operative Skilled</x:v>
      </x:c>
      <x:c r="G1804" t="str">
        <x:v>400121</x:v>
      </x:c>
      <x:c r="H1804" t="str">
        <x:v>BioChek (UK) Ltd</x:v>
      </x:c>
      <x:c r="I1804" s="22" t="n">
        <x:v>8.5</x:v>
      </x:c>
      <x:c r="J1804" t="str">
        <x:v>Worked</x:v>
      </x:c>
      <x:c r="K1804" t="str">
        <x:v>Employee 103808; home branch Oxford; assigned role Operative Skilled | Deployment branch: Oxford | Actual role: Operative Skilled | Jobs: 400121 | Customers: BioChek (UK) Ltd | Actual hours: 8.5; source records: 1</x:v>
      </x:c>
      <x:c r="L1804" t="str">
        <x:v>Include</x:v>
      </x:c>
      <x:c r="M1804"/>
      <x:c r="N1804"/>
    </x:row>
    <x:row r="1805">
      <x:c r="A1805" t="str">
        <x:v>Nathan Pavely|2026-05-19</x:v>
      </x:c>
      <x:c r="B1805" s="888" t="n">
        <x:v>46161</x:v>
      </x:c>
      <x:c r="C1805" t="str">
        <x:v>Nathan Pavely</x:v>
      </x:c>
      <x:c r="D1805" t="str">
        <x:v>Permanent</x:v>
      </x:c>
      <x:c r="E1805" t="str">
        <x:v>Oxford</x:v>
      </x:c>
      <x:c r="F1805" t="str">
        <x:v>Operative Skilled</x:v>
      </x:c>
      <x:c r="G1805" t="str">
        <x:v>399379D</x:v>
      </x:c>
      <x:c r="H1805" t="str">
        <x:v>Restore Harrow Green Oxford  M/W use only</x:v>
      </x:c>
      <x:c r="I1805" s="22" t="n">
        <x:v>5</x:v>
      </x:c>
      <x:c r="J1805" t="str">
        <x:v>Worked</x:v>
      </x:c>
      <x:c r="K1805" t="str">
        <x:v>Employee 103808; home branch Oxford; assigned role Operative Skilled | Deployment branch: Oxford | Actual role: Operative Porter | Jobs: 399379D | Customers: Restore Harrow Green Oxford  M/W use only | Actual hours: 5.0; source records: 1</x:v>
      </x:c>
      <x:c r="L1805" t="str">
        <x:v>Include</x:v>
      </x:c>
      <x:c r="M1805"/>
      <x:c r="N1805"/>
    </x:row>
    <x:row r="1806">
      <x:c r="A1806" t="str">
        <x:v>Nathan Pavely|2026-05-20</x:v>
      </x:c>
      <x:c r="B1806" s="888" t="n">
        <x:v>46162</x:v>
      </x:c>
      <x:c r="C1806" t="str">
        <x:v>Nathan Pavely</x:v>
      </x:c>
      <x:c r="D1806" t="str">
        <x:v>Permanent</x:v>
      </x:c>
      <x:c r="E1806" t="str">
        <x:v>Oxford</x:v>
      </x:c>
      <x:c r="F1806" t="str">
        <x:v>Operative Skilled</x:v>
      </x:c>
      <x:c r="G1806" t="str">
        <x:v>400679</x:v>
      </x:c>
      <x:c r="H1806" t="str">
        <x:v>Thames Valley Police</x:v>
      </x:c>
      <x:c r="I1806" s="22" t="n">
        <x:v>7</x:v>
      </x:c>
      <x:c r="J1806" t="str">
        <x:v>Worked</x:v>
      </x:c>
      <x:c r="K1806" t="str">
        <x:v>Employee 103808; home branch Oxford; assigned role Operative Skilled | Deployment branch: Oxford | Actual role: Operative Skilled | Jobs: 400679 | Customers: Thames Valley Police | Actual hours: 7.0; source records: 1</x:v>
      </x:c>
      <x:c r="L1806" t="str">
        <x:v>Include</x:v>
      </x:c>
      <x:c r="M1806"/>
      <x:c r="N1806"/>
    </x:row>
    <x:row r="1807">
      <x:c r="A1807" t="str">
        <x:v>Nathan Pavely|2026-05-21</x:v>
      </x:c>
      <x:c r="B1807" s="888" t="n">
        <x:v>46163</x:v>
      </x:c>
      <x:c r="C1807" t="str">
        <x:v>Nathan Pavely</x:v>
      </x:c>
      <x:c r="D1807" t="str">
        <x:v>Permanent</x:v>
      </x:c>
      <x:c r="E1807" t="str">
        <x:v>Oxford</x:v>
      </x:c>
      <x:c r="F1807" t="str">
        <x:v>Operative Skilled</x:v>
      </x:c>
      <x:c r="G1807" t="str">
        <x:v>402051</x:v>
      </x:c>
      <x:c r="H1807" t="str">
        <x:v>Sodexo Limited</x:v>
      </x:c>
      <x:c r="I1807" s="22" t="n">
        <x:v>7.5</x:v>
      </x:c>
      <x:c r="J1807" t="str">
        <x:v>Worked</x:v>
      </x:c>
      <x:c r="K1807" t="str">
        <x:v>Employee 103808; home branch Oxford; assigned role Operative Skilled | Deployment branch: Oxford | Actual role: Operative Skilled | Jobs: 402051 | Customers: Sodexo Limited | Actual hours: 7.5; source records: 1</x:v>
      </x:c>
      <x:c r="L1807" t="str">
        <x:v>Include</x:v>
      </x:c>
      <x:c r="M1807"/>
      <x:c r="N1807"/>
    </x:row>
    <x:row r="1808">
      <x:c r="A1808" t="str">
        <x:v>Nathan Pavely|2026-05-26</x:v>
      </x:c>
      <x:c r="B1808" s="888" t="n">
        <x:v>46168</x:v>
      </x:c>
      <x:c r="C1808" t="str">
        <x:v>Nathan Pavely</x:v>
      </x:c>
      <x:c r="D1808" t="str">
        <x:v>Permanent</x:v>
      </x:c>
      <x:c r="E1808" t="str">
        <x:v>Oxford</x:v>
      </x:c>
      <x:c r="F1808" t="str">
        <x:v>Operative Skilled</x:v>
      </x:c>
      <x:c r="G1808" t="str">
        <x:v>401318</x:v>
      </x:c>
      <x:c r="H1808" t="str">
        <x:v>ALPHATECH (EIT OXFORD)</x:v>
      </x:c>
      <x:c r="I1808" s="22" t="n">
        <x:v>5</x:v>
      </x:c>
      <x:c r="J1808" t="str">
        <x:v>Worked</x:v>
      </x:c>
      <x:c r="K1808" t="str">
        <x:v>Employee 103808; home branch Oxford; assigned role Operative Skilled | Deployment branch: Oxford | Actual role: Operative Skilled | Jobs: 401318 | Customers: ALPHATECH (EIT OXFORD) | Actual hours: 5.0; source records: 1</x:v>
      </x:c>
      <x:c r="L1808" t="str">
        <x:v>Include</x:v>
      </x:c>
      <x:c r="M1808"/>
      <x:c r="N1808"/>
    </x:row>
    <x:row r="1809">
      <x:c r="A1809" t="str">
        <x:v>Nathan Pavely|2026-05-28</x:v>
      </x:c>
      <x:c r="B1809" s="888" t="n">
        <x:v>46170</x:v>
      </x:c>
      <x:c r="C1809" t="str">
        <x:v>Nathan Pavely</x:v>
      </x:c>
      <x:c r="D1809" t="str">
        <x:v>Permanent</x:v>
      </x:c>
      <x:c r="E1809" t="str">
        <x:v>Oxford</x:v>
      </x:c>
      <x:c r="F1809" t="str">
        <x:v>Operative Skilled</x:v>
      </x:c>
      <x:c r="G1809"/>
      <x:c r="H1809"/>
      <x:c r="I1809" s="22" t="n">
        <x:v>0</x:v>
      </x:c>
      <x:c r="J1809" t="str">
        <x:v>Annual leave</x:v>
      </x:c>
      <x:c r="K1809" t="str">
        <x:v>Employee 103808; home branch Oxford; assigned role Operative Skilled | Leave: Annual Leave (Hours) | Leave calendar basis: Variable-pattern period</x:v>
      </x:c>
      <x:c r="L1809" t="str">
        <x:v>Include</x:v>
      </x:c>
      <x:c r="M1809"/>
      <x:c r="N1809"/>
    </x:row>
    <x:row r="1810">
      <x:c r="A1810" t="str">
        <x:v>Nathan Pavely|2026-05-29</x:v>
      </x:c>
      <x:c r="B1810" s="888" t="n">
        <x:v>46171</x:v>
      </x:c>
      <x:c r="C1810" t="str">
        <x:v>Nathan Pavely</x:v>
      </x:c>
      <x:c r="D1810" t="str">
        <x:v>Permanent</x:v>
      </x:c>
      <x:c r="E1810" t="str">
        <x:v>Oxford</x:v>
      </x:c>
      <x:c r="F1810" t="str">
        <x:v>Operative Skilled</x:v>
      </x:c>
      <x:c r="G1810"/>
      <x:c r="H1810"/>
      <x:c r="I1810" s="22" t="n">
        <x:v>0</x:v>
      </x:c>
      <x:c r="J1810" t="str">
        <x:v>Annual leave</x:v>
      </x:c>
      <x:c r="K1810" t="str">
        <x:v>Employee 103808; home branch Oxford; assigned role Operative Skilled | Leave: Annual Leave (Hours) | Leave calendar basis: Variable-pattern period</x:v>
      </x:c>
      <x:c r="L1810" t="str">
        <x:v>Include</x:v>
      </x:c>
      <x:c r="M1810"/>
      <x:c r="N1810"/>
    </x:row>
    <x:row r="1811">
      <x:c r="A1811" t="str">
        <x:v>Norbert Kocinec|2026-05-01</x:v>
      </x:c>
      <x:c r="B1811" s="888" t="n">
        <x:v>46143</x:v>
      </x:c>
      <x:c r="C1811" t="str">
        <x:v>Norbert Kocinec</x:v>
      </x:c>
      <x:c r="D1811" t="str">
        <x:v>Permanent</x:v>
      </x:c>
      <x:c r="E1811" t="str">
        <x:v>Manchester</x:v>
      </x:c>
      <x:c r="F1811" t="str">
        <x:v>Operative Driver</x:v>
      </x:c>
      <x:c r="G1811" t="str">
        <x:v>401746</x:v>
      </x:c>
      <x:c r="H1811" t="str">
        <x:v>Cheshire Constabulary</x:v>
      </x:c>
      <x:c r="I1811" s="22" t="n">
        <x:v>8.5</x:v>
      </x:c>
      <x:c r="J1811" t="str">
        <x:v>Worked</x:v>
      </x:c>
      <x:c r="K1811" t="str">
        <x:v>Employee 2347; home branch Manchester; assigned role Operative Driver | Deployment branch: Manchester | Actual role: Operative Driver | Jobs: 401746 | Customers: Cheshire Constabulary | Actual hours: 8.5; source records: 1</x:v>
      </x:c>
      <x:c r="L1811" t="str">
        <x:v>Include</x:v>
      </x:c>
      <x:c r="M1811"/>
      <x:c r="N1811"/>
    </x:row>
    <x:row r="1812">
      <x:c r="A1812" t="str">
        <x:v>Norbert Kocinec|2026-05-05</x:v>
      </x:c>
      <x:c r="B1812" s="888" t="n">
        <x:v>46147</x:v>
      </x:c>
      <x:c r="C1812" t="str">
        <x:v>Norbert Kocinec</x:v>
      </x:c>
      <x:c r="D1812" t="str">
        <x:v>Permanent</x:v>
      </x:c>
      <x:c r="E1812" t="str">
        <x:v>Manchester</x:v>
      </x:c>
      <x:c r="F1812" t="str">
        <x:v>Operative Driver</x:v>
      </x:c>
      <x:c r="G1812" t="str">
        <x:v>401671F, 397251</x:v>
      </x:c>
      <x:c r="H1812" t="str">
        <x:v>Avantor (MANCHESTER  MAY  2026 ); Lancaster University (Leadership Centre)</x:v>
      </x:c>
      <x:c r="I1812" s="22" t="n">
        <x:v>8.75</x:v>
      </x:c>
      <x:c r="J1812" t="str">
        <x:v>Worked — 2 records</x:v>
      </x:c>
      <x:c r="K1812" t="str">
        <x:v>Employee 2347; home branch Manchester; assigned role Operative Driver | Deployment branch: Cambridge, Manchester | Actual role: Operative Driver | Jobs: 401671F, 397251 | Customers: Avantor (MANCHESTER  MAY  2026 ); Lancaster University (Leadership Centre) | Actual hours: 8.8; source records: 2</x:v>
      </x:c>
      <x:c r="L1812" t="str">
        <x:v>Include</x:v>
      </x:c>
      <x:c r="M1812"/>
      <x:c r="N1812"/>
    </x:row>
    <x:row r="1813">
      <x:c r="A1813" t="str">
        <x:v>Norbert Kocinec|2026-05-06</x:v>
      </x:c>
      <x:c r="B1813" s="888" t="n">
        <x:v>46148</x:v>
      </x:c>
      <x:c r="C1813" t="str">
        <x:v>Norbert Kocinec</x:v>
      </x:c>
      <x:c r="D1813" t="str">
        <x:v>Permanent</x:v>
      </x:c>
      <x:c r="E1813" t="str">
        <x:v>Manchester</x:v>
      </x:c>
      <x:c r="F1813" t="str">
        <x:v>Operative Driver</x:v>
      </x:c>
      <x:c r="G1813" t="str">
        <x:v>401880</x:v>
      </x:c>
      <x:c r="H1813" t="str">
        <x:v>Kirklees Council - Miss Victoria Goodman</x:v>
      </x:c>
      <x:c r="I1813" s="22" t="n">
        <x:v>5.25</x:v>
      </x:c>
      <x:c r="J1813" t="str">
        <x:v>Worked</x:v>
      </x:c>
      <x:c r="K1813" t="str">
        <x:v>Employee 2347; home branch Manchester; assigned role Operative Driver | Deployment branch: Leeds | Actual role: Operative Porter | Jobs: 401880 | Customers: Kirklees Council - Miss Victoria Goodman | Actual hours: 5.2; source records: 1</x:v>
      </x:c>
      <x:c r="L1813" t="str">
        <x:v>Include</x:v>
      </x:c>
      <x:c r="M1813"/>
      <x:c r="N1813"/>
    </x:row>
    <x:row r="1814">
      <x:c r="A1814" t="str">
        <x:v>Norbert Kocinec|2026-05-07</x:v>
      </x:c>
      <x:c r="B1814" s="888" t="n">
        <x:v>46149</x:v>
      </x:c>
      <x:c r="C1814" t="str">
        <x:v>Norbert Kocinec</x:v>
      </x:c>
      <x:c r="D1814" t="str">
        <x:v>Permanent</x:v>
      </x:c>
      <x:c r="E1814" t="str">
        <x:v>Manchester</x:v>
      </x:c>
      <x:c r="F1814" t="str">
        <x:v>Operative Driver</x:v>
      </x:c>
      <x:c r="G1814" t="str">
        <x:v>401776</x:v>
      </x:c>
      <x:c r="H1814" t="str">
        <x:v>Adecco</x:v>
      </x:c>
      <x:c r="I1814" s="22" t="n">
        <x:v>11</x:v>
      </x:c>
      <x:c r="J1814" t="str">
        <x:v>Worked</x:v>
      </x:c>
      <x:c r="K1814" t="str">
        <x:v>Employee 2347; home branch Manchester; assigned role Operative Driver | Deployment branch: Manchester | Actual role: Operative Porter | Jobs: 401776 | Customers: Adecco | Actual hours: 11.0; source records: 1</x:v>
      </x:c>
      <x:c r="L1814" t="str">
        <x:v>Include</x:v>
      </x:c>
      <x:c r="M1814"/>
      <x:c r="N1814"/>
    </x:row>
    <x:row r="1815">
      <x:c r="A1815" t="str">
        <x:v>Norbert Kocinec|2026-05-08</x:v>
      </x:c>
      <x:c r="B1815" s="888" t="n">
        <x:v>46150</x:v>
      </x:c>
      <x:c r="C1815" t="str">
        <x:v>Norbert Kocinec</x:v>
      </x:c>
      <x:c r="D1815" t="str">
        <x:v>Permanent</x:v>
      </x:c>
      <x:c r="E1815" t="str">
        <x:v>Manchester</x:v>
      </x:c>
      <x:c r="F1815" t="str">
        <x:v>Operative Driver</x:v>
      </x:c>
      <x:c r="G1815" t="str">
        <x:v>398317C</x:v>
      </x:c>
      <x:c r="H1815" t="str">
        <x:v>Restore Harrow Green</x:v>
      </x:c>
      <x:c r="I1815" s="22" t="n">
        <x:v>9</x:v>
      </x:c>
      <x:c r="J1815" t="str">
        <x:v>Worked</x:v>
      </x:c>
      <x:c r="K1815" t="str">
        <x:v>Employee 2347; home branch Manchester; assigned role Operative Driver | Deployment branch: Manchester | Actual role: Operative Driver | Jobs: 398317C | Customers: Restore Harrow Green | Actual hours: 9.0; source records: 1</x:v>
      </x:c>
      <x:c r="L1815" t="str">
        <x:v>Include</x:v>
      </x:c>
      <x:c r="M1815"/>
      <x:c r="N1815"/>
    </x:row>
    <x:row r="1816">
      <x:c r="A1816" t="str">
        <x:v>O Myton|2026-05-01</x:v>
      </x:c>
      <x:c r="B1816" s="888" t="n">
        <x:v>46143</x:v>
      </x:c>
      <x:c r="C1816" t="str">
        <x:v>O Myton</x:v>
      </x:c>
      <x:c r="D1816" t="str">
        <x:v>Permanent</x:v>
      </x:c>
      <x:c r="E1816" t="str">
        <x:v>Thurrock</x:v>
      </x:c>
      <x:c r="F1816" t="str">
        <x:v>Operative Porter</x:v>
      </x:c>
      <x:c r="G1816" t="str">
        <x:v>401951, 402038</x:v>
      </x:c>
      <x:c r="H1816" t="str">
        <x:v>Bank of America Merrill Lynch</x:v>
      </x:c>
      <x:c r="I1816" s="22" t="n">
        <x:v>14</x:v>
      </x:c>
      <x:c r="J1816" t="str">
        <x:v>Worked — 2 records</x:v>
      </x:c>
      <x:c r="K1816" t="str">
        <x:v>Employee 103182; home branch Thurrock; assigned role Operative Porter | Deployment branch: Thurrock | Actual role: Operative Skilled | Jobs: 401951, 402038 | Customers: Bank of America Merrill Lynch | Actual hours: 14.0; source records: 2</x:v>
      </x:c>
      <x:c r="L1816" t="str">
        <x:v>Include</x:v>
      </x:c>
      <x:c r="M1816"/>
      <x:c r="N1816"/>
    </x:row>
    <x:row r="1817">
      <x:c r="A1817" t="str">
        <x:v>O Myton|2026-05-02</x:v>
      </x:c>
      <x:c r="B1817" s="888" t="n">
        <x:v>46144</x:v>
      </x:c>
      <x:c r="C1817" t="str">
        <x:v>O Myton</x:v>
      </x:c>
      <x:c r="D1817" t="str">
        <x:v>Permanent</x:v>
      </x:c>
      <x:c r="E1817" t="str">
        <x:v>Thurrock</x:v>
      </x:c>
      <x:c r="F1817" t="str">
        <x:v>Operative Porter</x:v>
      </x:c>
      <x:c r="G1817" t="str">
        <x:v>401951</x:v>
      </x:c>
      <x:c r="H1817" t="str">
        <x:v>Bank of America Merrill Lynch</x:v>
      </x:c>
      <x:c r="I1817" s="22" t="n">
        <x:v>8.5</x:v>
      </x:c>
      <x:c r="J1817" t="str">
        <x:v>Worked</x:v>
      </x:c>
      <x:c r="K1817" t="str">
        <x:v>Employee 103182; home branch Thurrock; assigned role Operative Porter | Deployment branch: Thurrock | Actual role: Operative Porter | Jobs: 401951 | Customers: Bank of America Merrill Lynch | Actual hours: 8.5; source records: 1</x:v>
      </x:c>
      <x:c r="L1817" t="str">
        <x:v>Include</x:v>
      </x:c>
      <x:c r="M1817"/>
      <x:c r="N1817"/>
    </x:row>
    <x:row r="1818">
      <x:c r="A1818" t="str">
        <x:v>O Myton|2026-05-03</x:v>
      </x:c>
      <x:c r="B1818" s="888" t="n">
        <x:v>46145</x:v>
      </x:c>
      <x:c r="C1818" t="str">
        <x:v>O Myton</x:v>
      </x:c>
      <x:c r="D1818" t="str">
        <x:v>Permanent</x:v>
      </x:c>
      <x:c r="E1818" t="str">
        <x:v>Thurrock</x:v>
      </x:c>
      <x:c r="F1818" t="str">
        <x:v>Operative Porter</x:v>
      </x:c>
      <x:c r="G1818" t="str">
        <x:v>401951</x:v>
      </x:c>
      <x:c r="H1818" t="str">
        <x:v>Bank of America Merrill Lynch</x:v>
      </x:c>
      <x:c r="I1818" s="22" t="n">
        <x:v>8.5</x:v>
      </x:c>
      <x:c r="J1818" t="str">
        <x:v>Worked</x:v>
      </x:c>
      <x:c r="K1818" t="str">
        <x:v>Employee 103182; home branch Thurrock; assigned role Operative Porter | Deployment branch: Thurrock | Actual role: Operative Skilled | Jobs: 401951 | Customers: Bank of America Merrill Lynch | Actual hours: 8.5; source records: 1</x:v>
      </x:c>
      <x:c r="L1818" t="str">
        <x:v>Include</x:v>
      </x:c>
      <x:c r="M1818"/>
      <x:c r="N1818"/>
    </x:row>
    <x:row r="1819">
      <x:c r="A1819" t="str">
        <x:v>O Myton|2026-05-05</x:v>
      </x:c>
      <x:c r="B1819" s="888" t="n">
        <x:v>46147</x:v>
      </x:c>
      <x:c r="C1819" t="str">
        <x:v>O Myton</x:v>
      </x:c>
      <x:c r="D1819" t="str">
        <x:v>Permanent</x:v>
      </x:c>
      <x:c r="E1819" t="str">
        <x:v>Thurrock</x:v>
      </x:c>
      <x:c r="F1819" t="str">
        <x:v>Operative Porter</x:v>
      </x:c>
      <x:c r="G1819" t="str">
        <x:v>402038</x:v>
      </x:c>
      <x:c r="H1819" t="str">
        <x:v>Bank of America Merrill Lynch</x:v>
      </x:c>
      <x:c r="I1819" s="22" t="n">
        <x:v>8.5</x:v>
      </x:c>
      <x:c r="J1819" t="str">
        <x:v>Worked</x:v>
      </x:c>
      <x:c r="K1819" t="str">
        <x:v>Employee 103182; home branch Thurrock; assigned role Operative Porter | Deployment branch: Thurrock | Actual role: Operative Skilled | Jobs: 402038 | Customers: Bank of America Merrill Lynch | Actual hours: 8.5; source records: 1</x:v>
      </x:c>
      <x:c r="L1819" t="str">
        <x:v>Include</x:v>
      </x:c>
      <x:c r="M1819"/>
      <x:c r="N1819"/>
    </x:row>
    <x:row r="1820">
      <x:c r="A1820" t="str">
        <x:v>O Myton|2026-05-06</x:v>
      </x:c>
      <x:c r="B1820" s="888" t="n">
        <x:v>46148</x:v>
      </x:c>
      <x:c r="C1820" t="str">
        <x:v>O Myton</x:v>
      </x:c>
      <x:c r="D1820" t="str">
        <x:v>Permanent</x:v>
      </x:c>
      <x:c r="E1820" t="str">
        <x:v>Thurrock</x:v>
      </x:c>
      <x:c r="F1820" t="str">
        <x:v>Operative Porter</x:v>
      </x:c>
      <x:c r="G1820" t="str">
        <x:v>402038</x:v>
      </x:c>
      <x:c r="H1820" t="str">
        <x:v>Bank of America Merrill Lynch</x:v>
      </x:c>
      <x:c r="I1820" s="22" t="n">
        <x:v>8.5</x:v>
      </x:c>
      <x:c r="J1820" t="str">
        <x:v>Worked</x:v>
      </x:c>
      <x:c r="K1820" t="str">
        <x:v>Employee 103182; home branch Thurrock; assigned role Operative Porter | Deployment branch: Thurrock | Actual role: Operative Skilled | Jobs: 402038 | Customers: Bank of America Merrill Lynch | Actual hours: 8.5; source records: 1</x:v>
      </x:c>
      <x:c r="L1820" t="str">
        <x:v>Include</x:v>
      </x:c>
      <x:c r="M1820"/>
      <x:c r="N1820"/>
    </x:row>
    <x:row r="1821">
      <x:c r="A1821" t="str">
        <x:v>O Myton|2026-05-07</x:v>
      </x:c>
      <x:c r="B1821" s="888" t="n">
        <x:v>46149</x:v>
      </x:c>
      <x:c r="C1821" t="str">
        <x:v>O Myton</x:v>
      </x:c>
      <x:c r="D1821" t="str">
        <x:v>Permanent</x:v>
      </x:c>
      <x:c r="E1821" t="str">
        <x:v>Thurrock</x:v>
      </x:c>
      <x:c r="F1821" t="str">
        <x:v>Operative Porter</x:v>
      </x:c>
      <x:c r="G1821" t="str">
        <x:v>402038</x:v>
      </x:c>
      <x:c r="H1821" t="str">
        <x:v>Bank of America Merrill Lynch</x:v>
      </x:c>
      <x:c r="I1821" s="22" t="n">
        <x:v>8.5</x:v>
      </x:c>
      <x:c r="J1821" t="str">
        <x:v>Worked</x:v>
      </x:c>
      <x:c r="K1821" t="str">
        <x:v>Employee 103182; home branch Thurrock; assigned role Operative Porter | Deployment branch: Thurrock | Actual role: Operative Skilled | Jobs: 402038 | Customers: Bank of America Merrill Lynch | Actual hours: 8.5; source records: 1</x:v>
      </x:c>
      <x:c r="L1821" t="str">
        <x:v>Include</x:v>
      </x:c>
      <x:c r="M1821"/>
      <x:c r="N1821"/>
    </x:row>
    <x:row r="1822">
      <x:c r="A1822" t="str">
        <x:v>O Myton|2026-05-08</x:v>
      </x:c>
      <x:c r="B1822" s="888" t="n">
        <x:v>46150</x:v>
      </x:c>
      <x:c r="C1822" t="str">
        <x:v>O Myton</x:v>
      </x:c>
      <x:c r="D1822" t="str">
        <x:v>Permanent</x:v>
      </x:c>
      <x:c r="E1822" t="str">
        <x:v>Thurrock</x:v>
      </x:c>
      <x:c r="F1822" t="str">
        <x:v>Operative Porter</x:v>
      </x:c>
      <x:c r="G1822" t="str">
        <x:v>402038, 402078</x:v>
      </x:c>
      <x:c r="H1822" t="str">
        <x:v>Bank of America Merrill Lynch</x:v>
      </x:c>
      <x:c r="I1822" s="22" t="n">
        <x:v>14</x:v>
      </x:c>
      <x:c r="J1822" t="str">
        <x:v>Worked — 2 records</x:v>
      </x:c>
      <x:c r="K1822" t="str">
        <x:v>Employee 103182; home branch Thurrock; assigned role Operative Porter | Deployment branch: Thurrock | Actual role: Operative Porter, Operative Skilled | Jobs: 402038, 402078 | Customers: Bank of America Merrill Lynch | Actual hours: 14.0; source records: 2</x:v>
      </x:c>
      <x:c r="L1822" t="str">
        <x:v>Include</x:v>
      </x:c>
      <x:c r="M1822"/>
      <x:c r="N1822"/>
    </x:row>
    <x:row r="1823">
      <x:c r="A1823" t="str">
        <x:v>O Myton|2026-05-10</x:v>
      </x:c>
      <x:c r="B1823" s="888" t="n">
        <x:v>46152</x:v>
      </x:c>
      <x:c r="C1823" t="str">
        <x:v>O Myton</x:v>
      </x:c>
      <x:c r="D1823" t="str">
        <x:v>Permanent</x:v>
      </x:c>
      <x:c r="E1823" t="str">
        <x:v>Thurrock</x:v>
      </x:c>
      <x:c r="F1823" t="str">
        <x:v>Operative Porter</x:v>
      </x:c>
      <x:c r="G1823" t="str">
        <x:v>402078</x:v>
      </x:c>
      <x:c r="H1823" t="str">
        <x:v>Bank of America Merrill Lynch</x:v>
      </x:c>
      <x:c r="I1823" s="22" t="n">
        <x:v>8.5</x:v>
      </x:c>
      <x:c r="J1823" t="str">
        <x:v>Worked</x:v>
      </x:c>
      <x:c r="K1823" t="str">
        <x:v>Employee 103182; home branch Thurrock; assigned role Operative Porter | Deployment branch: Thurrock | Actual role: Operative Porter | Jobs: 402078 | Customers: Bank of America Merrill Lynch | Actual hours: 8.5; source records: 1</x:v>
      </x:c>
      <x:c r="L1823" t="str">
        <x:v>Include</x:v>
      </x:c>
      <x:c r="M1823"/>
      <x:c r="N1823"/>
    </x:row>
    <x:row r="1824">
      <x:c r="A1824" t="str">
        <x:v>O Myton|2026-05-11</x:v>
      </x:c>
      <x:c r="B1824" s="888" t="n">
        <x:v>46153</x:v>
      </x:c>
      <x:c r="C1824" t="str">
        <x:v>O Myton</x:v>
      </x:c>
      <x:c r="D1824" t="str">
        <x:v>Permanent</x:v>
      </x:c>
      <x:c r="E1824" t="str">
        <x:v>Thurrock</x:v>
      </x:c>
      <x:c r="F1824" t="str">
        <x:v>Operative Porter</x:v>
      </x:c>
      <x:c r="G1824" t="str">
        <x:v>402038</x:v>
      </x:c>
      <x:c r="H1824" t="str">
        <x:v>Bank of America Merrill Lynch</x:v>
      </x:c>
      <x:c r="I1824" s="22" t="n">
        <x:v>8.5</x:v>
      </x:c>
      <x:c r="J1824" t="str">
        <x:v>Worked</x:v>
      </x:c>
      <x:c r="K1824" t="str">
        <x:v>Employee 103182; home branch Thurrock; assigned role Operative Porter | Deployment branch: Thurrock | Actual role: Operative Skilled | Jobs: 402038 | Customers: Bank of America Merrill Lynch | Actual hours: 8.5; source records: 1</x:v>
      </x:c>
      <x:c r="L1824" t="str">
        <x:v>Include</x:v>
      </x:c>
      <x:c r="M1824"/>
      <x:c r="N1824"/>
    </x:row>
    <x:row r="1825">
      <x:c r="A1825" t="str">
        <x:v>O Myton|2026-05-12</x:v>
      </x:c>
      <x:c r="B1825" s="888" t="n">
        <x:v>46154</x:v>
      </x:c>
      <x:c r="C1825" t="str">
        <x:v>O Myton</x:v>
      </x:c>
      <x:c r="D1825" t="str">
        <x:v>Permanent</x:v>
      </x:c>
      <x:c r="E1825" t="str">
        <x:v>Thurrock</x:v>
      </x:c>
      <x:c r="F1825" t="str">
        <x:v>Operative Porter</x:v>
      </x:c>
      <x:c r="G1825" t="str">
        <x:v>400938</x:v>
      </x:c>
      <x:c r="H1825" t="str">
        <x:v>Knotel UK Ltd</x:v>
      </x:c>
      <x:c r="I1825" s="22" t="n">
        <x:v>10</x:v>
      </x:c>
      <x:c r="J1825" t="str">
        <x:v>Worked</x:v>
      </x:c>
      <x:c r="K1825" t="str">
        <x:v>Employee 103182; home branch Thurrock; assigned role Operative Porter | Deployment branch: Thurrock | Actual role: Operative Porter | Jobs: 400938 | Customers: Knotel UK Ltd | Actual hours: 10.0; source records: 1</x:v>
      </x:c>
      <x:c r="L1825" t="str">
        <x:v>Include</x:v>
      </x:c>
      <x:c r="M1825"/>
      <x:c r="N1825"/>
    </x:row>
    <x:row r="1826">
      <x:c r="A1826" t="str">
        <x:v>O Myton|2026-05-13</x:v>
      </x:c>
      <x:c r="B1826" s="888" t="n">
        <x:v>46155</x:v>
      </x:c>
      <x:c r="C1826" t="str">
        <x:v>O Myton</x:v>
      </x:c>
      <x:c r="D1826" t="str">
        <x:v>Permanent</x:v>
      </x:c>
      <x:c r="E1826" t="str">
        <x:v>Thurrock</x:v>
      </x:c>
      <x:c r="F1826" t="str">
        <x:v>Operative Porter</x:v>
      </x:c>
      <x:c r="G1826" t="str">
        <x:v>402038</x:v>
      </x:c>
      <x:c r="H1826" t="str">
        <x:v>Bank of America Merrill Lynch</x:v>
      </x:c>
      <x:c r="I1826" s="22" t="n">
        <x:v>8.5</x:v>
      </x:c>
      <x:c r="J1826" t="str">
        <x:v>Worked</x:v>
      </x:c>
      <x:c r="K1826" t="str">
        <x:v>Employee 103182; home branch Thurrock; assigned role Operative Porter | Deployment branch: Thurrock | Actual role: Operative Skilled | Jobs: 402038 | Customers: Bank of America Merrill Lynch | Actual hours: 8.5; source records: 1</x:v>
      </x:c>
      <x:c r="L1826" t="str">
        <x:v>Include</x:v>
      </x:c>
      <x:c r="M1826"/>
      <x:c r="N1826"/>
    </x:row>
    <x:row r="1827">
      <x:c r="A1827" t="str">
        <x:v>O Myton|2026-05-14</x:v>
      </x:c>
      <x:c r="B1827" s="888" t="n">
        <x:v>46156</x:v>
      </x:c>
      <x:c r="C1827" t="str">
        <x:v>O Myton</x:v>
      </x:c>
      <x:c r="D1827" t="str">
        <x:v>Permanent</x:v>
      </x:c>
      <x:c r="E1827" t="str">
        <x:v>Thurrock</x:v>
      </x:c>
      <x:c r="F1827" t="str">
        <x:v>Operative Porter</x:v>
      </x:c>
      <x:c r="G1827" t="str">
        <x:v>402038</x:v>
      </x:c>
      <x:c r="H1827" t="str">
        <x:v>Bank of America Merrill Lynch</x:v>
      </x:c>
      <x:c r="I1827" s="22" t="n">
        <x:v>8.5</x:v>
      </x:c>
      <x:c r="J1827" t="str">
        <x:v>Worked</x:v>
      </x:c>
      <x:c r="K1827" t="str">
        <x:v>Employee 103182; home branch Thurrock; assigned role Operative Porter | Deployment branch: Thurrock | Actual role: Operative Skilled | Jobs: 402038 | Customers: Bank of America Merrill Lynch | Actual hours: 8.5; source records: 1</x:v>
      </x:c>
      <x:c r="L1827" t="str">
        <x:v>Include</x:v>
      </x:c>
      <x:c r="M1827"/>
      <x:c r="N1827"/>
    </x:row>
    <x:row r="1828">
      <x:c r="A1828" t="str">
        <x:v>O Myton|2026-05-15</x:v>
      </x:c>
      <x:c r="B1828" s="888" t="n">
        <x:v>46157</x:v>
      </x:c>
      <x:c r="C1828" t="str">
        <x:v>O Myton</x:v>
      </x:c>
      <x:c r="D1828" t="str">
        <x:v>Permanent</x:v>
      </x:c>
      <x:c r="E1828" t="str">
        <x:v>Thurrock</x:v>
      </x:c>
      <x:c r="F1828" t="str">
        <x:v>Operative Porter</x:v>
      </x:c>
      <x:c r="G1828" t="str">
        <x:v>402038, 402221</x:v>
      </x:c>
      <x:c r="H1828" t="str">
        <x:v>Bank of America Merrill Lynch</x:v>
      </x:c>
      <x:c r="I1828" s="22" t="n">
        <x:v>14.5</x:v>
      </x:c>
      <x:c r="J1828" t="str">
        <x:v>Worked — 2 records</x:v>
      </x:c>
      <x:c r="K1828" t="str">
        <x:v>Employee 103182; home branch Thurrock; assigned role Operative Porter | Deployment branch: Thurrock | Actual role: Operative Porter, Operative Skilled | Jobs: 402038, 402221 | Customers: Bank of America Merrill Lynch | Actual hours: 14.5; source records: 2</x:v>
      </x:c>
      <x:c r="L1828" t="str">
        <x:v>Include</x:v>
      </x:c>
      <x:c r="M1828"/>
      <x:c r="N1828"/>
    </x:row>
    <x:row r="1829">
      <x:c r="A1829" t="str">
        <x:v>O Myton|2026-05-17</x:v>
      </x:c>
      <x:c r="B1829" s="888" t="n">
        <x:v>46159</x:v>
      </x:c>
      <x:c r="C1829" t="str">
        <x:v>O Myton</x:v>
      </x:c>
      <x:c r="D1829" t="str">
        <x:v>Permanent</x:v>
      </x:c>
      <x:c r="E1829" t="str">
        <x:v>Thurrock</x:v>
      </x:c>
      <x:c r="F1829" t="str">
        <x:v>Operative Porter</x:v>
      </x:c>
      <x:c r="G1829" t="str">
        <x:v>402221</x:v>
      </x:c>
      <x:c r="H1829" t="str">
        <x:v>Bank of America Merrill Lynch</x:v>
      </x:c>
      <x:c r="I1829" s="22" t="n">
        <x:v>8.5</x:v>
      </x:c>
      <x:c r="J1829" t="str">
        <x:v>Worked</x:v>
      </x:c>
      <x:c r="K1829" t="str">
        <x:v>Employee 103182; home branch Thurrock; assigned role Operative Porter | Deployment branch: Thurrock | Actual role: Operative Porter | Jobs: 402221 | Customers: Bank of America Merrill Lynch | Actual hours: 8.5; source records: 1</x:v>
      </x:c>
      <x:c r="L1829" t="str">
        <x:v>Include</x:v>
      </x:c>
      <x:c r="M1829"/>
      <x:c r="N1829"/>
    </x:row>
    <x:row r="1830">
      <x:c r="A1830" t="str">
        <x:v>O Myton|2026-05-18</x:v>
      </x:c>
      <x:c r="B1830" s="888" t="n">
        <x:v>46160</x:v>
      </x:c>
      <x:c r="C1830" t="str">
        <x:v>O Myton</x:v>
      </x:c>
      <x:c r="D1830" t="str">
        <x:v>Permanent</x:v>
      </x:c>
      <x:c r="E1830" t="str">
        <x:v>Thurrock</x:v>
      </x:c>
      <x:c r="F1830" t="str">
        <x:v>Operative Porter</x:v>
      </x:c>
      <x:c r="G1830"/>
      <x:c r="H1830"/>
      <x:c r="I1830" s="22" t="n">
        <x:v>0</x:v>
      </x:c>
      <x:c r="J1830" t="str">
        <x:v>Annual leave</x:v>
      </x:c>
      <x:c r="K1830" t="str">
        <x:v>Employee 103182; home branch Thurrock; assigned role Operative Porter | Leave: Annual Leave (Hours) | Leave calendar basis: Variable-pattern period</x:v>
      </x:c>
      <x:c r="L1830" t="str">
        <x:v>Include</x:v>
      </x:c>
      <x:c r="M1830"/>
      <x:c r="N1830"/>
    </x:row>
    <x:row r="1831">
      <x:c r="A1831" t="str">
        <x:v>O Myton|2026-05-19</x:v>
      </x:c>
      <x:c r="B1831" s="888" t="n">
        <x:v>46161</x:v>
      </x:c>
      <x:c r="C1831" t="str">
        <x:v>O Myton</x:v>
      </x:c>
      <x:c r="D1831" t="str">
        <x:v>Permanent</x:v>
      </x:c>
      <x:c r="E1831" t="str">
        <x:v>Thurrock</x:v>
      </x:c>
      <x:c r="F1831" t="str">
        <x:v>Operative Porter</x:v>
      </x:c>
      <x:c r="G1831"/>
      <x:c r="H1831"/>
      <x:c r="I1831" s="22" t="n">
        <x:v>0</x:v>
      </x:c>
      <x:c r="J1831" t="str">
        <x:v>Annual leave</x:v>
      </x:c>
      <x:c r="K1831" t="str">
        <x:v>Employee 103182; home branch Thurrock; assigned role Operative Porter | Leave: Annual Leave (Hours) | Leave calendar basis: Variable-pattern period</x:v>
      </x:c>
      <x:c r="L1831" t="str">
        <x:v>Include</x:v>
      </x:c>
      <x:c r="M1831"/>
      <x:c r="N1831"/>
    </x:row>
    <x:row r="1832">
      <x:c r="A1832" t="str">
        <x:v>O Myton|2026-05-20</x:v>
      </x:c>
      <x:c r="B1832" s="888" t="n">
        <x:v>46162</x:v>
      </x:c>
      <x:c r="C1832" t="str">
        <x:v>O Myton</x:v>
      </x:c>
      <x:c r="D1832" t="str">
        <x:v>Permanent</x:v>
      </x:c>
      <x:c r="E1832" t="str">
        <x:v>Thurrock</x:v>
      </x:c>
      <x:c r="F1832" t="str">
        <x:v>Operative Porter</x:v>
      </x:c>
      <x:c r="G1832"/>
      <x:c r="H1832"/>
      <x:c r="I1832" s="22" t="n">
        <x:v>0</x:v>
      </x:c>
      <x:c r="J1832" t="str">
        <x:v>Annual leave</x:v>
      </x:c>
      <x:c r="K1832" t="str">
        <x:v>Employee 103182; home branch Thurrock; assigned role Operative Porter | Leave: Annual Leave (Hours) | Leave calendar basis: Variable-pattern period</x:v>
      </x:c>
      <x:c r="L1832" t="str">
        <x:v>Include</x:v>
      </x:c>
      <x:c r="M1832"/>
      <x:c r="N1832"/>
    </x:row>
    <x:row r="1833">
      <x:c r="A1833" t="str">
        <x:v>O Myton|2026-05-22</x:v>
      </x:c>
      <x:c r="B1833" s="888" t="n">
        <x:v>46164</x:v>
      </x:c>
      <x:c r="C1833" t="str">
        <x:v>O Myton</x:v>
      </x:c>
      <x:c r="D1833" t="str">
        <x:v>Permanent</x:v>
      </x:c>
      <x:c r="E1833" t="str">
        <x:v>Thurrock</x:v>
      </x:c>
      <x:c r="F1833" t="str">
        <x:v>Operative Porter</x:v>
      </x:c>
      <x:c r="G1833" t="str">
        <x:v>402038</x:v>
      </x:c>
      <x:c r="H1833" t="str">
        <x:v>Bank of America Merrill Lynch</x:v>
      </x:c>
      <x:c r="I1833" s="22" t="n">
        <x:v>8.5</x:v>
      </x:c>
      <x:c r="J1833" t="str">
        <x:v>Worked</x:v>
      </x:c>
      <x:c r="K1833" t="str">
        <x:v>Employee 103182; home branch Thurrock; assigned role Operative Porter | Deployment branch: Thurrock | Actual role: Operative Skilled | Jobs: 402038 | Customers: Bank of America Merrill Lynch | Actual hours: 8.5; source records: 1</x:v>
      </x:c>
      <x:c r="L1833" t="str">
        <x:v>Include</x:v>
      </x:c>
      <x:c r="M1833"/>
      <x:c r="N1833"/>
    </x:row>
    <x:row r="1834">
      <x:c r="A1834" t="str">
        <x:v>O Myton|2026-05-26</x:v>
      </x:c>
      <x:c r="B1834" s="888" t="n">
        <x:v>46168</x:v>
      </x:c>
      <x:c r="C1834" t="str">
        <x:v>O Myton</x:v>
      </x:c>
      <x:c r="D1834" t="str">
        <x:v>Permanent</x:v>
      </x:c>
      <x:c r="E1834" t="str">
        <x:v>Thurrock</x:v>
      </x:c>
      <x:c r="F1834" t="str">
        <x:v>Operative Porter</x:v>
      </x:c>
      <x:c r="G1834" t="str">
        <x:v>402038</x:v>
      </x:c>
      <x:c r="H1834" t="str">
        <x:v>Bank of America Merrill Lynch</x:v>
      </x:c>
      <x:c r="I1834" s="22" t="n">
        <x:v>8.5</x:v>
      </x:c>
      <x:c r="J1834" t="str">
        <x:v>Worked</x:v>
      </x:c>
      <x:c r="K1834" t="str">
        <x:v>Employee 103182; home branch Thurrock; assigned role Operative Porter | Deployment branch: Thurrock | Actual role: Operative Skilled | Jobs: 402038 | Customers: Bank of America Merrill Lynch | Actual hours: 8.5; source records: 1</x:v>
      </x:c>
      <x:c r="L1834" t="str">
        <x:v>Include</x:v>
      </x:c>
      <x:c r="M1834"/>
      <x:c r="N1834"/>
    </x:row>
    <x:row r="1835">
      <x:c r="A1835" t="str">
        <x:v>O Myton|2026-05-27</x:v>
      </x:c>
      <x:c r="B1835" s="888" t="n">
        <x:v>46169</x:v>
      </x:c>
      <x:c r="C1835" t="str">
        <x:v>O Myton</x:v>
      </x:c>
      <x:c r="D1835" t="str">
        <x:v>Permanent</x:v>
      </x:c>
      <x:c r="E1835" t="str">
        <x:v>Thurrock</x:v>
      </x:c>
      <x:c r="F1835" t="str">
        <x:v>Operative Porter</x:v>
      </x:c>
      <x:c r="G1835" t="str">
        <x:v>402038</x:v>
      </x:c>
      <x:c r="H1835" t="str">
        <x:v>Bank of America Merrill Lynch</x:v>
      </x:c>
      <x:c r="I1835" s="22" t="n">
        <x:v>8.5</x:v>
      </x:c>
      <x:c r="J1835" t="str">
        <x:v>Worked</x:v>
      </x:c>
      <x:c r="K1835" t="str">
        <x:v>Employee 103182; home branch Thurrock; assigned role Operative Porter | Deployment branch: Thurrock | Actual role: Operative Skilled | Jobs: 402038 | Customers: Bank of America Merrill Lynch | Actual hours: 8.5; source records: 1</x:v>
      </x:c>
      <x:c r="L1835" t="str">
        <x:v>Include</x:v>
      </x:c>
      <x:c r="M1835"/>
      <x:c r="N1835"/>
    </x:row>
    <x:row r="1836">
      <x:c r="A1836" t="str">
        <x:v>O Myton|2026-05-28</x:v>
      </x:c>
      <x:c r="B1836" s="888" t="n">
        <x:v>46170</x:v>
      </x:c>
      <x:c r="C1836" t="str">
        <x:v>O Myton</x:v>
      </x:c>
      <x:c r="D1836" t="str">
        <x:v>Permanent</x:v>
      </x:c>
      <x:c r="E1836" t="str">
        <x:v>Thurrock</x:v>
      </x:c>
      <x:c r="F1836" t="str">
        <x:v>Operative Porter</x:v>
      </x:c>
      <x:c r="G1836" t="str">
        <x:v>402038</x:v>
      </x:c>
      <x:c r="H1836" t="str">
        <x:v>Bank of America Merrill Lynch</x:v>
      </x:c>
      <x:c r="I1836" s="22" t="n">
        <x:v>8.5</x:v>
      </x:c>
      <x:c r="J1836" t="str">
        <x:v>Worked</x:v>
      </x:c>
      <x:c r="K1836" t="str">
        <x:v>Employee 103182; home branch Thurrock; assigned role Operative Porter | Deployment branch: Thurrock | Actual role: Operative Skilled | Jobs: 402038 | Customers: Bank of America Merrill Lynch | Actual hours: 8.5; source records: 1</x:v>
      </x:c>
      <x:c r="L1836" t="str">
        <x:v>Include</x:v>
      </x:c>
      <x:c r="M1836"/>
      <x:c r="N1836"/>
    </x:row>
    <x:row r="1837">
      <x:c r="A1837" t="str">
        <x:v>O Myton|2026-05-29</x:v>
      </x:c>
      <x:c r="B1837" s="888" t="n">
        <x:v>46171</x:v>
      </x:c>
      <x:c r="C1837" t="str">
        <x:v>O Myton</x:v>
      </x:c>
      <x:c r="D1837" t="str">
        <x:v>Permanent</x:v>
      </x:c>
      <x:c r="E1837" t="str">
        <x:v>Thurrock</x:v>
      </x:c>
      <x:c r="F1837" t="str">
        <x:v>Operative Porter</x:v>
      </x:c>
      <x:c r="G1837" t="str">
        <x:v>402038</x:v>
      </x:c>
      <x:c r="H1837" t="str">
        <x:v>Bank of America Merrill Lynch</x:v>
      </x:c>
      <x:c r="I1837" s="22" t="n">
        <x:v>8.5</x:v>
      </x:c>
      <x:c r="J1837" t="str">
        <x:v>Worked</x:v>
      </x:c>
      <x:c r="K1837" t="str">
        <x:v>Employee 103182; home branch Thurrock; assigned role Operative Porter | Deployment branch: Thurrock | Actual role: Operative Skilled | Jobs: 402038 | Customers: Bank of America Merrill Lynch | Actual hours: 8.5; source records: 1</x:v>
      </x:c>
      <x:c r="L1837" t="str">
        <x:v>Include</x:v>
      </x:c>
      <x:c r="M1837"/>
      <x:c r="N1837"/>
    </x:row>
    <x:row r="1838">
      <x:c r="A1838" t="str">
        <x:v>P Maidlow|2026-05-01</x:v>
      </x:c>
      <x:c r="B1838" s="888" t="n">
        <x:v>46143</x:v>
      </x:c>
      <x:c r="C1838" t="str">
        <x:v>P Maidlow</x:v>
      </x:c>
      <x:c r="D1838" t="str">
        <x:v>Permanent</x:v>
      </x:c>
      <x:c r="E1838" t="str">
        <x:v>Thurrock</x:v>
      </x:c>
      <x:c r="F1838" t="str">
        <x:v>Operative Porter</x:v>
      </x:c>
      <x:c r="G1838" t="str">
        <x:v>399451J</x:v>
      </x:c>
      <x:c r="H1838" t="str">
        <x:v>Royal Borough of Kensington and Chelsea</x:v>
      </x:c>
      <x:c r="I1838" s="22" t="n">
        <x:v>8</x:v>
      </x:c>
      <x:c r="J1838" t="str">
        <x:v>Worked</x:v>
      </x:c>
      <x:c r="K1838" t="str">
        <x:v>Employee 1137; home branch Thurrock; assigned role Operative Porter | Deployment branch: Croydon | Actual role: Operative Porter | Jobs: 399451J | Customers: Royal Borough of Kensington and Chelsea | Actual hours: 8.0; source records: 1</x:v>
      </x:c>
      <x:c r="L1838" t="str">
        <x:v>Include</x:v>
      </x:c>
      <x:c r="M1838"/>
      <x:c r="N1838"/>
    </x:row>
    <x:row r="1839">
      <x:c r="A1839" t="str">
        <x:v>P Maidlow|2026-05-02</x:v>
      </x:c>
      <x:c r="B1839" s="888" t="n">
        <x:v>46144</x:v>
      </x:c>
      <x:c r="C1839" t="str">
        <x:v>P Maidlow</x:v>
      </x:c>
      <x:c r="D1839" t="str">
        <x:v>Permanent</x:v>
      </x:c>
      <x:c r="E1839" t="str">
        <x:v>Thurrock</x:v>
      </x:c>
      <x:c r="F1839" t="str">
        <x:v>Operative Porter</x:v>
      </x:c>
      <x:c r="G1839" t="str">
        <x:v>401971</x:v>
      </x:c>
      <x:c r="H1839" t="str">
        <x:v>Bloomberg</x:v>
      </x:c>
      <x:c r="I1839" s="22" t="n">
        <x:v>9.5</x:v>
      </x:c>
      <x:c r="J1839" t="str">
        <x:v>Worked</x:v>
      </x:c>
      <x:c r="K1839" t="str">
        <x:v>Employee 1137; home branch Thurrock; assigned role Operative Porter | Deployment branch: Thurrock | Actual role: Operative Skilled | Jobs: 401971 | Customers: Bloomberg | Actual hours: 9.5; source records: 1</x:v>
      </x:c>
      <x:c r="L1839" t="str">
        <x:v>Include</x:v>
      </x:c>
      <x:c r="M1839"/>
      <x:c r="N1839"/>
    </x:row>
    <x:row r="1840">
      <x:c r="A1840" t="str">
        <x:v>P Maidlow|2026-05-03</x:v>
      </x:c>
      <x:c r="B1840" s="888" t="n">
        <x:v>46145</x:v>
      </x:c>
      <x:c r="C1840" t="str">
        <x:v>P Maidlow</x:v>
      </x:c>
      <x:c r="D1840" t="str">
        <x:v>Permanent</x:v>
      </x:c>
      <x:c r="E1840" t="str">
        <x:v>Thurrock</x:v>
      </x:c>
      <x:c r="F1840" t="str">
        <x:v>Operative Porter</x:v>
      </x:c>
      <x:c r="G1840" t="str">
        <x:v>401913</x:v>
      </x:c>
      <x:c r="H1840" t="str">
        <x:v>BNP Paribas Limited</x:v>
      </x:c>
      <x:c r="I1840" s="22" t="n">
        <x:v>9.5</x:v>
      </x:c>
      <x:c r="J1840" t="str">
        <x:v>Worked</x:v>
      </x:c>
      <x:c r="K1840" t="str">
        <x:v>Employee 1137; home branch Thurrock; assigned role Operative Porter | Deployment branch: Thurrock | Actual role: Operative Porter | Jobs: 401913 | Customers: BNP Paribas Limited | Actual hours: 9.5; source records: 1</x:v>
      </x:c>
      <x:c r="L1840" t="str">
        <x:v>Include</x:v>
      </x:c>
      <x:c r="M1840"/>
      <x:c r="N1840"/>
    </x:row>
    <x:row r="1841">
      <x:c r="A1841" t="str">
        <x:v>P Maidlow|2026-05-05</x:v>
      </x:c>
      <x:c r="B1841" s="888" t="n">
        <x:v>46147</x:v>
      </x:c>
      <x:c r="C1841" t="str">
        <x:v>P Maidlow</x:v>
      </x:c>
      <x:c r="D1841" t="str">
        <x:v>Permanent</x:v>
      </x:c>
      <x:c r="E1841" t="str">
        <x:v>Thurrock</x:v>
      </x:c>
      <x:c r="F1841" t="str">
        <x:v>Operative Porter</x:v>
      </x:c>
      <x:c r="G1841" t="str">
        <x:v>401625</x:v>
      </x:c>
      <x:c r="H1841" t="str">
        <x:v>King's College London</x:v>
      </x:c>
      <x:c r="I1841" s="22" t="n">
        <x:v>7</x:v>
      </x:c>
      <x:c r="J1841" t="str">
        <x:v>Worked</x:v>
      </x:c>
      <x:c r="K1841" t="str">
        <x:v>Employee 1137; home branch Thurrock; assigned role Operative Porter | Deployment branch: Thurrock | Actual role: Operative Porter | Jobs: 401625 | Customers: King's College London | Actual hours: 7.0; source records: 1</x:v>
      </x:c>
      <x:c r="L1841" t="str">
        <x:v>Include</x:v>
      </x:c>
      <x:c r="M1841"/>
      <x:c r="N1841"/>
    </x:row>
    <x:row r="1842">
      <x:c r="A1842" t="str">
        <x:v>P Maidlow|2026-05-06</x:v>
      </x:c>
      <x:c r="B1842" s="888" t="n">
        <x:v>46148</x:v>
      </x:c>
      <x:c r="C1842" t="str">
        <x:v>P Maidlow</x:v>
      </x:c>
      <x:c r="D1842" t="str">
        <x:v>Permanent</x:v>
      </x:c>
      <x:c r="E1842" t="str">
        <x:v>Thurrock</x:v>
      </x:c>
      <x:c r="F1842" t="str">
        <x:v>Operative Porter</x:v>
      </x:c>
      <x:c r="G1842" t="str">
        <x:v>398532</x:v>
      </x:c>
      <x:c r="H1842" t="str">
        <x:v>Southwark Local Elections 2026</x:v>
      </x:c>
      <x:c r="I1842" s="22" t="n">
        <x:v>8.5</x:v>
      </x:c>
      <x:c r="J1842" t="str">
        <x:v>Worked</x:v>
      </x:c>
      <x:c r="K1842" t="str">
        <x:v>Employee 1137; home branch Thurrock; assigned role Operative Porter | Deployment branch: Croydon | Actual role: Operative Porter | Jobs: 398532 | Customers: Southwark Local Elections 2026 | Actual hours: 8.5; source records: 1</x:v>
      </x:c>
      <x:c r="L1842" t="str">
        <x:v>Include</x:v>
      </x:c>
      <x:c r="M1842"/>
      <x:c r="N1842"/>
    </x:row>
    <x:row r="1843">
      <x:c r="A1843" t="str">
        <x:v>P Maidlow|2026-05-07</x:v>
      </x:c>
      <x:c r="B1843" s="888" t="n">
        <x:v>46149</x:v>
      </x:c>
      <x:c r="C1843" t="str">
        <x:v>P Maidlow</x:v>
      </x:c>
      <x:c r="D1843" t="str">
        <x:v>Permanent</x:v>
      </x:c>
      <x:c r="E1843" t="str">
        <x:v>Thurrock</x:v>
      </x:c>
      <x:c r="F1843" t="str">
        <x:v>Operative Porter</x:v>
      </x:c>
      <x:c r="G1843" t="str">
        <x:v>398532</x:v>
      </x:c>
      <x:c r="H1843" t="str">
        <x:v>Southwark Local Elections 2026</x:v>
      </x:c>
      <x:c r="I1843" s="22" t="n">
        <x:v>7.5</x:v>
      </x:c>
      <x:c r="J1843" t="str">
        <x:v>Worked</x:v>
      </x:c>
      <x:c r="K1843" t="str">
        <x:v>Employee 1137; home branch Thurrock; assigned role Operative Porter | Deployment branch: Croydon | Actual role: Operative Porter | Jobs: 398532 | Customers: Southwark Local Elections 2026 | Actual hours: 7.5; source records: 1</x:v>
      </x:c>
      <x:c r="L1843" t="str">
        <x:v>Include</x:v>
      </x:c>
      <x:c r="M1843"/>
      <x:c r="N1843"/>
    </x:row>
    <x:row r="1844">
      <x:c r="A1844" t="str">
        <x:v>P McDavid|2026-05-05</x:v>
      </x:c>
      <x:c r="B1844" s="888" t="n">
        <x:v>46147</x:v>
      </x:c>
      <x:c r="C1844" t="str">
        <x:v>P McDavid</x:v>
      </x:c>
      <x:c r="D1844" t="str">
        <x:v>Permanent</x:v>
      </x:c>
      <x:c r="E1844" t="str">
        <x:v>Thurrock</x:v>
      </x:c>
      <x:c r="F1844" t="str">
        <x:v>Operative Porter</x:v>
      </x:c>
      <x:c r="G1844" t="str">
        <x:v>384855B</x:v>
      </x:c>
      <x:c r="H1844" t="str">
        <x:v>Royal Borough of Greenwich (Elections 2026)</x:v>
      </x:c>
      <x:c r="I1844" s="22" t="n">
        <x:v>9.5</x:v>
      </x:c>
      <x:c r="J1844" t="str">
        <x:v>Worked</x:v>
      </x:c>
      <x:c r="K1844" t="str">
        <x:v>Employee 103428; home branch Thurrock; assigned role Operative Porter | Deployment branch: Croydon | Actual role: Operative Porter | Jobs: 384855B | Customers: Royal Borough of Greenwich (Elections 2026) | Actual hours: 9.5; source records: 1</x:v>
      </x:c>
      <x:c r="L1844" t="str">
        <x:v>Include</x:v>
      </x:c>
      <x:c r="M1844"/>
      <x:c r="N1844"/>
    </x:row>
    <x:row r="1845">
      <x:c r="A1845" t="str">
        <x:v>P McDavid|2026-05-07</x:v>
      </x:c>
      <x:c r="B1845" s="888" t="n">
        <x:v>46149</x:v>
      </x:c>
      <x:c r="C1845" t="str">
        <x:v>P McDavid</x:v>
      </x:c>
      <x:c r="D1845" t="str">
        <x:v>Permanent</x:v>
      </x:c>
      <x:c r="E1845" t="str">
        <x:v>Thurrock</x:v>
      </x:c>
      <x:c r="F1845" t="str">
        <x:v>Operative Porter</x:v>
      </x:c>
      <x:c r="G1845"/>
      <x:c r="H1845"/>
      <x:c r="I1845" s="22" t="n">
        <x:v>0</x:v>
      </x:c>
      <x:c r="J1845" t="str">
        <x:v>Annual leave</x:v>
      </x:c>
      <x:c r="K1845" t="str">
        <x:v>Employee 103428; home branch Thurrock; assigned role Operative Porter | Leave: Annual Leave (Hours) | Leave calendar basis: Variable-pattern period</x:v>
      </x:c>
      <x:c r="L1845" t="str">
        <x:v>Include</x:v>
      </x:c>
      <x:c r="M1845"/>
      <x:c r="N1845"/>
    </x:row>
    <x:row r="1846">
      <x:c r="A1846" t="str">
        <x:v>P McDavid|2026-05-08</x:v>
      </x:c>
      <x:c r="B1846" s="888" t="n">
        <x:v>46150</x:v>
      </x:c>
      <x:c r="C1846" t="str">
        <x:v>P McDavid</x:v>
      </x:c>
      <x:c r="D1846" t="str">
        <x:v>Permanent</x:v>
      </x:c>
      <x:c r="E1846" t="str">
        <x:v>Thurrock</x:v>
      </x:c>
      <x:c r="F1846" t="str">
        <x:v>Operative Porter</x:v>
      </x:c>
      <x:c r="G1846"/>
      <x:c r="H1846"/>
      <x:c r="I1846" s="22" t="n">
        <x:v>0</x:v>
      </x:c>
      <x:c r="J1846" t="str">
        <x:v>Annual leave</x:v>
      </x:c>
      <x:c r="K1846" t="str">
        <x:v>Employee 103428; home branch Thurrock; assigned role Operative Porter | Leave: Annual Leave (Hours) | Leave calendar basis: Variable-pattern period</x:v>
      </x:c>
      <x:c r="L1846" t="str">
        <x:v>Include</x:v>
      </x:c>
      <x:c r="M1846"/>
      <x:c r="N1846"/>
    </x:row>
    <x:row r="1847">
      <x:c r="A1847" t="str">
        <x:v>P McDavid|2026-05-11</x:v>
      </x:c>
      <x:c r="B1847" s="888" t="n">
        <x:v>46153</x:v>
      </x:c>
      <x:c r="C1847" t="str">
        <x:v>P McDavid</x:v>
      </x:c>
      <x:c r="D1847" t="str">
        <x:v>Permanent</x:v>
      </x:c>
      <x:c r="E1847" t="str">
        <x:v>Thurrock</x:v>
      </x:c>
      <x:c r="F1847" t="str">
        <x:v>Operative Porter</x:v>
      </x:c>
      <x:c r="G1847" t="str">
        <x:v>401928</x:v>
      </x:c>
      <x:c r="H1847" t="str">
        <x:v>Okeke/Augustina</x:v>
      </x:c>
      <x:c r="I1847" s="22" t="n">
        <x:v>4.5</x:v>
      </x:c>
      <x:c r="J1847" t="str">
        <x:v>Worked</x:v>
      </x:c>
      <x:c r="K1847" t="str">
        <x:v>Employee 103428; home branch Thurrock; assigned role Operative Porter | Deployment branch: Thurrock | Actual role: Operative Skilled | Jobs: 401928 | Customers: Okeke/Augustina | Actual hours: 4.5; source records: 1</x:v>
      </x:c>
      <x:c r="L1847" t="str">
        <x:v>Include</x:v>
      </x:c>
      <x:c r="M1847"/>
      <x:c r="N1847"/>
    </x:row>
    <x:row r="1848">
      <x:c r="A1848" t="str">
        <x:v>P McDavid|2026-05-13</x:v>
      </x:c>
      <x:c r="B1848" s="888" t="n">
        <x:v>46155</x:v>
      </x:c>
      <x:c r="C1848" t="str">
        <x:v>P McDavid</x:v>
      </x:c>
      <x:c r="D1848" t="str">
        <x:v>Permanent</x:v>
      </x:c>
      <x:c r="E1848" t="str">
        <x:v>Thurrock</x:v>
      </x:c>
      <x:c r="F1848" t="str">
        <x:v>Operative Porter</x:v>
      </x:c>
      <x:c r="G1848" t="str">
        <x:v>401907</x:v>
      </x:c>
      <x:c r="H1848" t="str">
        <x:v>Kalam/Mr Mohammed</x:v>
      </x:c>
      <x:c r="I1848" s="22" t="n">
        <x:v>9.5</x:v>
      </x:c>
      <x:c r="J1848" t="str">
        <x:v>Worked</x:v>
      </x:c>
      <x:c r="K1848" t="str">
        <x:v>Employee 103428; home branch Thurrock; assigned role Operative Porter | Deployment branch: Thurrock | Actual role: Operative Skilled | Jobs: 401907 | Customers: Kalam/Mr Mohammed | Actual hours: 9.5; source records: 1</x:v>
      </x:c>
      <x:c r="L1848" t="str">
        <x:v>Include</x:v>
      </x:c>
      <x:c r="M1848"/>
      <x:c r="N1848"/>
    </x:row>
    <x:row r="1849">
      <x:c r="A1849" t="str">
        <x:v>P McDavid|2026-05-14</x:v>
      </x:c>
      <x:c r="B1849" s="888" t="n">
        <x:v>46156</x:v>
      </x:c>
      <x:c r="C1849" t="str">
        <x:v>P McDavid</x:v>
      </x:c>
      <x:c r="D1849" t="str">
        <x:v>Permanent</x:v>
      </x:c>
      <x:c r="E1849" t="str">
        <x:v>Thurrock</x:v>
      </x:c>
      <x:c r="F1849" t="str">
        <x:v>Operative Porter</x:v>
      </x:c>
      <x:c r="G1849" t="str">
        <x:v>401908</x:v>
      </x:c>
      <x:c r="H1849" t="str">
        <x:v>Walker/Ms Maureen</x:v>
      </x:c>
      <x:c r="I1849" s="22" t="n">
        <x:v>8.5</x:v>
      </x:c>
      <x:c r="J1849" t="str">
        <x:v>Worked</x:v>
      </x:c>
      <x:c r="K1849" t="str">
        <x:v>Employee 103428; home branch Thurrock; assigned role Operative Porter | Deployment branch: Thurrock | Actual role: Operative Skilled | Jobs: 401908 | Customers: Walker/Ms Maureen | Actual hours: 8.5; source records: 1</x:v>
      </x:c>
      <x:c r="L1849" t="str">
        <x:v>Include</x:v>
      </x:c>
      <x:c r="M1849"/>
      <x:c r="N1849"/>
    </x:row>
    <x:row r="1850">
      <x:c r="A1850" t="str">
        <x:v>P McDavid|2026-05-19</x:v>
      </x:c>
      <x:c r="B1850" s="888" t="n">
        <x:v>46161</x:v>
      </x:c>
      <x:c r="C1850" t="str">
        <x:v>P McDavid</x:v>
      </x:c>
      <x:c r="D1850" t="str">
        <x:v>Permanent</x:v>
      </x:c>
      <x:c r="E1850" t="str">
        <x:v>Thurrock</x:v>
      </x:c>
      <x:c r="F1850" t="str">
        <x:v>Operative Porter</x:v>
      </x:c>
      <x:c r="G1850" t="str">
        <x:v>402308</x:v>
      </x:c>
      <x:c r="H1850" t="str">
        <x:v>London Metropolitan University</x:v>
      </x:c>
      <x:c r="I1850" s="22" t="n">
        <x:v>8</x:v>
      </x:c>
      <x:c r="J1850" t="str">
        <x:v>Worked</x:v>
      </x:c>
      <x:c r="K1850" t="str">
        <x:v>Employee 103428; home branch Thurrock; assigned role Operative Porter | Deployment branch: Thurrock | Actual role: Operative Porter | Jobs: 402308 | Customers: London Metropolitan University | Actual hours: 8.0; source records: 1</x:v>
      </x:c>
      <x:c r="L1850" t="str">
        <x:v>Include</x:v>
      </x:c>
      <x:c r="M1850"/>
      <x:c r="N1850"/>
    </x:row>
    <x:row r="1851">
      <x:c r="A1851" t="str">
        <x:v>P McDavid|2026-05-20</x:v>
      </x:c>
      <x:c r="B1851" s="888" t="n">
        <x:v>46162</x:v>
      </x:c>
      <x:c r="C1851" t="str">
        <x:v>P McDavid</x:v>
      </x:c>
      <x:c r="D1851" t="str">
        <x:v>Permanent</x:v>
      </x:c>
      <x:c r="E1851" t="str">
        <x:v>Thurrock</x:v>
      </x:c>
      <x:c r="F1851" t="str">
        <x:v>Operative Porter</x:v>
      </x:c>
      <x:c r="G1851" t="str">
        <x:v>400283</x:v>
      </x:c>
      <x:c r="H1851" t="str">
        <x:v>Canada Life</x:v>
      </x:c>
      <x:c r="I1851" s="22" t="n">
        <x:v>8</x:v>
      </x:c>
      <x:c r="J1851" t="str">
        <x:v>Worked</x:v>
      </x:c>
      <x:c r="K1851" t="str">
        <x:v>Employee 103428; home branch Thurrock; assigned role Operative Porter | Deployment branch: Thurrock | Actual role: Operative Porter | Jobs: 400283 | Customers: Canada Life | Actual hours: 8.0; source records: 1</x:v>
      </x:c>
      <x:c r="L1851" t="str">
        <x:v>Include</x:v>
      </x:c>
      <x:c r="M1851"/>
      <x:c r="N1851"/>
    </x:row>
    <x:row r="1852">
      <x:c r="A1852" t="str">
        <x:v>P McDavid|2026-05-21</x:v>
      </x:c>
      <x:c r="B1852" s="888" t="n">
        <x:v>46163</x:v>
      </x:c>
      <x:c r="C1852" t="str">
        <x:v>P McDavid</x:v>
      </x:c>
      <x:c r="D1852" t="str">
        <x:v>Permanent</x:v>
      </x:c>
      <x:c r="E1852" t="str">
        <x:v>Thurrock</x:v>
      </x:c>
      <x:c r="F1852" t="str">
        <x:v>Operative Porter</x:v>
      </x:c>
      <x:c r="G1852" t="str">
        <x:v>401596</x:v>
      </x:c>
      <x:c r="H1852" t="str">
        <x:v>Acherki/Mr Mnouer</x:v>
      </x:c>
      <x:c r="I1852" s="22" t="n">
        <x:v>8</x:v>
      </x:c>
      <x:c r="J1852" t="str">
        <x:v>Worked</x:v>
      </x:c>
      <x:c r="K1852" t="str">
        <x:v>Employee 103428; home branch Thurrock; assigned role Operative Porter | Deployment branch: Thurrock | Actual role: Operative Skilled | Jobs: 401596 | Customers: Acherki/Mr Mnouer | Actual hours: 8.0; source records: 1</x:v>
      </x:c>
      <x:c r="L1852" t="str">
        <x:v>Include</x:v>
      </x:c>
      <x:c r="M1852"/>
      <x:c r="N1852"/>
    </x:row>
    <x:row r="1853">
      <x:c r="A1853" t="str">
        <x:v>P McDavid|2026-05-25</x:v>
      </x:c>
      <x:c r="B1853" s="888" t="n">
        <x:v>46167</x:v>
      </x:c>
      <x:c r="C1853" t="str">
        <x:v>P McDavid</x:v>
      </x:c>
      <x:c r="D1853" t="str">
        <x:v>Permanent</x:v>
      </x:c>
      <x:c r="E1853" t="str">
        <x:v>Thurrock</x:v>
      </x:c>
      <x:c r="F1853" t="str">
        <x:v>Operative Porter</x:v>
      </x:c>
      <x:c r="G1853"/>
      <x:c r="H1853"/>
      <x:c r="I1853" s="22" t="n">
        <x:v>0</x:v>
      </x:c>
      <x:c r="J1853" t="str">
        <x:v>Annual leave</x:v>
      </x:c>
      <x:c r="K1853" t="str">
        <x:v>Employee 103428; home branch Thurrock; assigned role Operative Porter | Leave: Annual Leave (Hours) | Leave calendar basis: Variable-pattern period</x:v>
      </x:c>
      <x:c r="L1853" t="str">
        <x:v>Include</x:v>
      </x:c>
      <x:c r="M1853"/>
      <x:c r="N1853"/>
    </x:row>
    <x:row r="1854">
      <x:c r="A1854" t="str">
        <x:v>P McDavid|2026-05-26</x:v>
      </x:c>
      <x:c r="B1854" s="888" t="n">
        <x:v>46168</x:v>
      </x:c>
      <x:c r="C1854" t="str">
        <x:v>P McDavid</x:v>
      </x:c>
      <x:c r="D1854" t="str">
        <x:v>Permanent</x:v>
      </x:c>
      <x:c r="E1854" t="str">
        <x:v>Thurrock</x:v>
      </x:c>
      <x:c r="F1854" t="str">
        <x:v>Operative Porter</x:v>
      </x:c>
      <x:c r="G1854"/>
      <x:c r="H1854"/>
      <x:c r="I1854" s="22" t="n">
        <x:v>0</x:v>
      </x:c>
      <x:c r="J1854" t="str">
        <x:v>Annual leave</x:v>
      </x:c>
      <x:c r="K1854" t="str">
        <x:v>Employee 103428; home branch Thurrock; assigned role Operative Porter | Leave: Annual Leave (Hours) | Leave calendar basis: Variable-pattern period</x:v>
      </x:c>
      <x:c r="L1854" t="str">
        <x:v>Include</x:v>
      </x:c>
      <x:c r="M1854"/>
      <x:c r="N1854"/>
    </x:row>
    <x:row r="1855">
      <x:c r="A1855" t="str">
        <x:v>P McDavid|2026-05-27</x:v>
      </x:c>
      <x:c r="B1855" s="888" t="n">
        <x:v>46169</x:v>
      </x:c>
      <x:c r="C1855" t="str">
        <x:v>P McDavid</x:v>
      </x:c>
      <x:c r="D1855" t="str">
        <x:v>Permanent</x:v>
      </x:c>
      <x:c r="E1855" t="str">
        <x:v>Thurrock</x:v>
      </x:c>
      <x:c r="F1855" t="str">
        <x:v>Operative Porter</x:v>
      </x:c>
      <x:c r="G1855"/>
      <x:c r="H1855"/>
      <x:c r="I1855" s="22" t="n">
        <x:v>0</x:v>
      </x:c>
      <x:c r="J1855" t="str">
        <x:v>Annual leave</x:v>
      </x:c>
      <x:c r="K1855" t="str">
        <x:v>Employee 103428; home branch Thurrock; assigned role Operative Porter | Leave: Annual Leave (Hours) | Leave calendar basis: Variable-pattern period</x:v>
      </x:c>
      <x:c r="L1855" t="str">
        <x:v>Include</x:v>
      </x:c>
      <x:c r="M1855"/>
      <x:c r="N1855"/>
    </x:row>
    <x:row r="1856">
      <x:c r="A1856" t="str">
        <x:v>P Middleton|2026-05-01</x:v>
      </x:c>
      <x:c r="B1856" s="888" t="n">
        <x:v>46143</x:v>
      </x:c>
      <x:c r="C1856" t="str">
        <x:v>P Middleton</x:v>
      </x:c>
      <x:c r="D1856" t="str">
        <x:v>Permanent</x:v>
      </x:c>
      <x:c r="E1856" t="str">
        <x:v>Thurrock</x:v>
      </x:c>
      <x:c r="F1856" t="str">
        <x:v>Operative Skilled</x:v>
      </x:c>
      <x:c r="G1856" t="str">
        <x:v>400996</x:v>
      </x:c>
      <x:c r="H1856" t="str">
        <x:v>University of Hertfordshire</x:v>
      </x:c>
      <x:c r="I1856" s="22" t="n">
        <x:v>8</x:v>
      </x:c>
      <x:c r="J1856" t="str">
        <x:v>Worked</x:v>
      </x:c>
      <x:c r="K1856" t="str">
        <x:v>Employee 1603; home branch Thurrock; assigned role Operative Skilled | Deployment branch: Thurrock | Actual role: Operative Porter | Jobs: 400996 | Customers: University of Hertfordshire | Actual hours: 8.0; source records: 1</x:v>
      </x:c>
      <x:c r="L1856" t="str">
        <x:v>Include</x:v>
      </x:c>
      <x:c r="M1856"/>
      <x:c r="N1856"/>
    </x:row>
    <x:row r="1857">
      <x:c r="A1857" t="str">
        <x:v>P Middleton|2026-05-05</x:v>
      </x:c>
      <x:c r="B1857" s="888" t="n">
        <x:v>46147</x:v>
      </x:c>
      <x:c r="C1857" t="str">
        <x:v>P Middleton</x:v>
      </x:c>
      <x:c r="D1857" t="str">
        <x:v>Permanent</x:v>
      </x:c>
      <x:c r="E1857" t="str">
        <x:v>Thurrock</x:v>
      </x:c>
      <x:c r="F1857" t="str">
        <x:v>Operative Skilled</x:v>
      </x:c>
      <x:c r="G1857" t="str">
        <x:v>401979</x:v>
      </x:c>
      <x:c r="H1857" t="str">
        <x:v>Shawbrook Bank Ltd</x:v>
      </x:c>
      <x:c r="I1857" s="22" t="n">
        <x:v>9.5</x:v>
      </x:c>
      <x:c r="J1857" t="str">
        <x:v>Worked</x:v>
      </x:c>
      <x:c r="K1857" t="str">
        <x:v>Employee 1603; home branch Thurrock; assigned role Operative Skilled | Deployment branch: Glasgow | Actual role: Operative Skilled | Jobs: 401979 | Customers: Shawbrook Bank Ltd | Actual hours: 9.5; source records: 1</x:v>
      </x:c>
      <x:c r="L1857" t="str">
        <x:v>Include</x:v>
      </x:c>
      <x:c r="M1857"/>
      <x:c r="N1857"/>
    </x:row>
    <x:row r="1858">
      <x:c r="A1858" t="str">
        <x:v>P Middleton|2026-05-06</x:v>
      </x:c>
      <x:c r="B1858" s="888" t="n">
        <x:v>46148</x:v>
      </x:c>
      <x:c r="C1858" t="str">
        <x:v>P Middleton</x:v>
      </x:c>
      <x:c r="D1858" t="str">
        <x:v>Permanent</x:v>
      </x:c>
      <x:c r="E1858" t="str">
        <x:v>Thurrock</x:v>
      </x:c>
      <x:c r="F1858" t="str">
        <x:v>Operative Skilled</x:v>
      </x:c>
      <x:c r="G1858" t="str">
        <x:v>402058</x:v>
      </x:c>
      <x:c r="H1858" t="str">
        <x:v>Shawbrook</x:v>
      </x:c>
      <x:c r="I1858" s="22" t="n">
        <x:v>6.5</x:v>
      </x:c>
      <x:c r="J1858" t="str">
        <x:v>Worked</x:v>
      </x:c>
      <x:c r="K1858" t="str">
        <x:v>Employee 1603; home branch Thurrock; assigned role Operative Skilled | Deployment branch: Thurrock | Actual role: Operative Porter | Jobs: 402058 | Customers: Shawbrook | Actual hours: 6.5; source records: 1</x:v>
      </x:c>
      <x:c r="L1858" t="str">
        <x:v>Include</x:v>
      </x:c>
      <x:c r="M1858"/>
      <x:c r="N1858"/>
    </x:row>
    <x:row r="1859">
      <x:c r="A1859" t="str">
        <x:v>P Middleton|2026-05-07</x:v>
      </x:c>
      <x:c r="B1859" s="888" t="n">
        <x:v>46149</x:v>
      </x:c>
      <x:c r="C1859" t="str">
        <x:v>P Middleton</x:v>
      </x:c>
      <x:c r="D1859" t="str">
        <x:v>Permanent</x:v>
      </x:c>
      <x:c r="E1859" t="str">
        <x:v>Thurrock</x:v>
      </x:c>
      <x:c r="F1859" t="str">
        <x:v>Operative Skilled</x:v>
      </x:c>
      <x:c r="G1859" t="str">
        <x:v>398532</x:v>
      </x:c>
      <x:c r="H1859" t="str">
        <x:v>Southwark Local Elections 2026</x:v>
      </x:c>
      <x:c r="I1859" s="22" t="n">
        <x:v>8.5</x:v>
      </x:c>
      <x:c r="J1859" t="str">
        <x:v>Worked</x:v>
      </x:c>
      <x:c r="K1859" t="str">
        <x:v>Employee 1603; home branch Thurrock; assigned role Operative Skilled | Deployment branch: Croydon | Actual role: Operative Porter | Jobs: 398532 | Customers: Southwark Local Elections 2026 | Actual hours: 8.5; source records: 1</x:v>
      </x:c>
      <x:c r="L1859" t="str">
        <x:v>Include</x:v>
      </x:c>
      <x:c r="M1859"/>
      <x:c r="N1859"/>
    </x:row>
    <x:row r="1860">
      <x:c r="A1860" t="str">
        <x:v>P Middleton|2026-05-08</x:v>
      </x:c>
      <x:c r="B1860" s="888" t="n">
        <x:v>46150</x:v>
      </x:c>
      <x:c r="C1860" t="str">
        <x:v>P Middleton</x:v>
      </x:c>
      <x:c r="D1860" t="str">
        <x:v>Permanent</x:v>
      </x:c>
      <x:c r="E1860" t="str">
        <x:v>Thurrock</x:v>
      </x:c>
      <x:c r="F1860" t="str">
        <x:v>Operative Skilled</x:v>
      </x:c>
      <x:c r="G1860" t="str">
        <x:v>401954</x:v>
      </x:c>
      <x:c r="H1860" t="str">
        <x:v>HSBC</x:v>
      </x:c>
      <x:c r="I1860" s="22" t="n">
        <x:v>4.5</x:v>
      </x:c>
      <x:c r="J1860" t="str">
        <x:v>Worked</x:v>
      </x:c>
      <x:c r="K1860" t="str">
        <x:v>Employee 1603; home branch Thurrock; assigned role Operative Skilled | Deployment branch: Thurrock | Actual role: Operative Porter | Jobs: 401954 | Customers: HSBC | Actual hours: 4.5; source records: 1</x:v>
      </x:c>
      <x:c r="L1860" t="str">
        <x:v>Include</x:v>
      </x:c>
      <x:c r="M1860"/>
      <x:c r="N1860"/>
    </x:row>
    <x:row r="1861">
      <x:c r="A1861" t="str">
        <x:v>P Middleton|2026-05-09</x:v>
      </x:c>
      <x:c r="B1861" s="888" t="n">
        <x:v>46151</x:v>
      </x:c>
      <x:c r="C1861" t="str">
        <x:v>P Middleton</x:v>
      </x:c>
      <x:c r="D1861" t="str">
        <x:v>Permanent</x:v>
      </x:c>
      <x:c r="E1861" t="str">
        <x:v>Thurrock</x:v>
      </x:c>
      <x:c r="F1861" t="str">
        <x:v>Operative Skilled</x:v>
      </x:c>
      <x:c r="G1861" t="str">
        <x:v>400315</x:v>
      </x:c>
      <x:c r="H1861" t="str">
        <x:v>Accenture UK Ltd</x:v>
      </x:c>
      <x:c r="I1861" s="22" t="n">
        <x:v>7</x:v>
      </x:c>
      <x:c r="J1861" t="str">
        <x:v>Worked</x:v>
      </x:c>
      <x:c r="K1861" t="str">
        <x:v>Employee 1603; home branch Thurrock; assigned role Operative Skilled | Deployment branch: Thurrock | Actual role: Operative Skilled | Jobs: 400315 | Customers: Accenture UK Ltd | Actual hours: 7.0; source records: 1</x:v>
      </x:c>
      <x:c r="L1861" t="str">
        <x:v>Include</x:v>
      </x:c>
      <x:c r="M1861"/>
      <x:c r="N1861"/>
    </x:row>
    <x:row r="1862">
      <x:c r="A1862" t="str">
        <x:v>P Middleton|2026-05-11</x:v>
      </x:c>
      <x:c r="B1862" s="888" t="n">
        <x:v>46153</x:v>
      </x:c>
      <x:c r="C1862" t="str">
        <x:v>P Middleton</x:v>
      </x:c>
      <x:c r="D1862" t="str">
        <x:v>Permanent</x:v>
      </x:c>
      <x:c r="E1862" t="str">
        <x:v>Thurrock</x:v>
      </x:c>
      <x:c r="F1862" t="str">
        <x:v>Operative Skilled</x:v>
      </x:c>
      <x:c r="G1862" t="str">
        <x:v>402123</x:v>
      </x:c>
      <x:c r="H1862" t="str">
        <x:v>University of Hertfordshire</x:v>
      </x:c>
      <x:c r="I1862" s="22" t="n">
        <x:v>8.5</x:v>
      </x:c>
      <x:c r="J1862" t="str">
        <x:v>Worked</x:v>
      </x:c>
      <x:c r="K1862" t="str">
        <x:v>Employee 1603; home branch Thurrock; assigned role Operative Skilled | Deployment branch: Thurrock | Actual role: Operative Skilled | Jobs: 402123 | Customers: University of Hertfordshire | Actual hours: 8.5; source records: 1</x:v>
      </x:c>
      <x:c r="L1862" t="str">
        <x:v>Include</x:v>
      </x:c>
      <x:c r="M1862"/>
      <x:c r="N1862"/>
    </x:row>
    <x:row r="1863">
      <x:c r="A1863" t="str">
        <x:v>P Middleton|2026-05-12</x:v>
      </x:c>
      <x:c r="B1863" s="888" t="n">
        <x:v>46154</x:v>
      </x:c>
      <x:c r="C1863" t="str">
        <x:v>P Middleton</x:v>
      </x:c>
      <x:c r="D1863" t="str">
        <x:v>Permanent</x:v>
      </x:c>
      <x:c r="E1863" t="str">
        <x:v>Thurrock</x:v>
      </x:c>
      <x:c r="F1863" t="str">
        <x:v>Operative Skilled</x:v>
      </x:c>
      <x:c r="G1863" t="str">
        <x:v>402123</x:v>
      </x:c>
      <x:c r="H1863" t="str">
        <x:v>University of Hertfordshire</x:v>
      </x:c>
      <x:c r="I1863" s="22" t="n">
        <x:v>9</x:v>
      </x:c>
      <x:c r="J1863" t="str">
        <x:v>Worked</x:v>
      </x:c>
      <x:c r="K1863" t="str">
        <x:v>Employee 1603; home branch Thurrock; assigned role Operative Skilled | Deployment branch: Thurrock | Actual role: Operative Skilled | Jobs: 402123 | Customers: University of Hertfordshire | Actual hours: 9.0; source records: 1</x:v>
      </x:c>
      <x:c r="L1863" t="str">
        <x:v>Include</x:v>
      </x:c>
      <x:c r="M1863"/>
      <x:c r="N1863"/>
    </x:row>
    <x:row r="1864">
      <x:c r="A1864" t="str">
        <x:v>P Middleton|2026-05-13</x:v>
      </x:c>
      <x:c r="B1864" s="888" t="n">
        <x:v>46155</x:v>
      </x:c>
      <x:c r="C1864" t="str">
        <x:v>P Middleton</x:v>
      </x:c>
      <x:c r="D1864" t="str">
        <x:v>Permanent</x:v>
      </x:c>
      <x:c r="E1864" t="str">
        <x:v>Thurrock</x:v>
      </x:c>
      <x:c r="F1864" t="str">
        <x:v>Operative Skilled</x:v>
      </x:c>
      <x:c r="G1864" t="str">
        <x:v>402123</x:v>
      </x:c>
      <x:c r="H1864" t="str">
        <x:v>University of Hertfordshire</x:v>
      </x:c>
      <x:c r="I1864" s="22" t="n">
        <x:v>9.25</x:v>
      </x:c>
      <x:c r="J1864" t="str">
        <x:v>Worked</x:v>
      </x:c>
      <x:c r="K1864" t="str">
        <x:v>Employee 1603; home branch Thurrock; assigned role Operative Skilled | Deployment branch: Thurrock | Actual role: Operative Skilled | Jobs: 402123 | Customers: University of Hertfordshire | Actual hours: 9.2; source records: 1</x:v>
      </x:c>
      <x:c r="L1864" t="str">
        <x:v>Include</x:v>
      </x:c>
      <x:c r="M1864"/>
      <x:c r="N1864"/>
    </x:row>
    <x:row r="1865">
      <x:c r="A1865" t="str">
        <x:v>P Middleton|2026-05-14</x:v>
      </x:c>
      <x:c r="B1865" s="888" t="n">
        <x:v>46156</x:v>
      </x:c>
      <x:c r="C1865" t="str">
        <x:v>P Middleton</x:v>
      </x:c>
      <x:c r="D1865" t="str">
        <x:v>Permanent</x:v>
      </x:c>
      <x:c r="E1865" t="str">
        <x:v>Thurrock</x:v>
      </x:c>
      <x:c r="F1865" t="str">
        <x:v>Operative Skilled</x:v>
      </x:c>
      <x:c r="G1865" t="str">
        <x:v>402123</x:v>
      </x:c>
      <x:c r="H1865" t="str">
        <x:v>University of Hertfordshire</x:v>
      </x:c>
      <x:c r="I1865" s="22" t="n">
        <x:v>6.5</x:v>
      </x:c>
      <x:c r="J1865" t="str">
        <x:v>Worked</x:v>
      </x:c>
      <x:c r="K1865" t="str">
        <x:v>Employee 1603; home branch Thurrock; assigned role Operative Skilled | Deployment branch: Thurrock | Actual role: Operative Skilled | Jobs: 402123 | Customers: University of Hertfordshire | Actual hours: 6.5; source records: 1</x:v>
      </x:c>
      <x:c r="L1865" t="str">
        <x:v>Include</x:v>
      </x:c>
      <x:c r="M1865"/>
      <x:c r="N1865"/>
    </x:row>
    <x:row r="1866">
      <x:c r="A1866" t="str">
        <x:v>P Middleton|2026-05-15</x:v>
      </x:c>
      <x:c r="B1866" s="888" t="n">
        <x:v>46157</x:v>
      </x:c>
      <x:c r="C1866" t="str">
        <x:v>P Middleton</x:v>
      </x:c>
      <x:c r="D1866" t="str">
        <x:v>Permanent</x:v>
      </x:c>
      <x:c r="E1866" t="str">
        <x:v>Thurrock</x:v>
      </x:c>
      <x:c r="F1866" t="str">
        <x:v>Operative Skilled</x:v>
      </x:c>
      <x:c r="G1866" t="str">
        <x:v>401494</x:v>
      </x:c>
      <x:c r="H1866" t="str">
        <x:v>Susquehanna International Group (SIG)</x:v>
      </x:c>
      <x:c r="I1866" s="22" t="n">
        <x:v>9.5</x:v>
      </x:c>
      <x:c r="J1866" t="str">
        <x:v>Worked</x:v>
      </x:c>
      <x:c r="K1866" t="str">
        <x:v>Employee 1603; home branch Thurrock; assigned role Operative Skilled | Deployment branch: Thurrock | Actual role: Operative Skilled | Jobs: 401494 | Customers: Susquehanna International Group (SIG) | Actual hours: 9.5; source records: 1</x:v>
      </x:c>
      <x:c r="L1866" t="str">
        <x:v>Include</x:v>
      </x:c>
      <x:c r="M1866"/>
      <x:c r="N1866"/>
    </x:row>
    <x:row r="1867">
      <x:c r="A1867" t="str">
        <x:v>P Middleton|2026-05-16</x:v>
      </x:c>
      <x:c r="B1867" s="888" t="n">
        <x:v>46158</x:v>
      </x:c>
      <x:c r="C1867" t="str">
        <x:v>P Middleton</x:v>
      </x:c>
      <x:c r="D1867" t="str">
        <x:v>Permanent</x:v>
      </x:c>
      <x:c r="E1867" t="str">
        <x:v>Thurrock</x:v>
      </x:c>
      <x:c r="F1867" t="str">
        <x:v>Operative Skilled</x:v>
      </x:c>
      <x:c r="G1867" t="str">
        <x:v>400283</x:v>
      </x:c>
      <x:c r="H1867" t="str">
        <x:v>Canada Life</x:v>
      </x:c>
      <x:c r="I1867" s="22" t="n">
        <x:v>9.5</x:v>
      </x:c>
      <x:c r="J1867" t="str">
        <x:v>Worked</x:v>
      </x:c>
      <x:c r="K1867" t="str">
        <x:v>Employee 1603; home branch Thurrock; assigned role Operative Skilled | Deployment branch: Thurrock | Actual role: Operative Porter | Jobs: 400283 | Customers: Canada Life | Actual hours: 9.5; source records: 1</x:v>
      </x:c>
      <x:c r="L1867" t="str">
        <x:v>Include</x:v>
      </x:c>
      <x:c r="M1867"/>
      <x:c r="N1867"/>
    </x:row>
    <x:row r="1868">
      <x:c r="A1868" t="str">
        <x:v>P Middleton|2026-05-19</x:v>
      </x:c>
      <x:c r="B1868" s="888" t="n">
        <x:v>46161</x:v>
      </x:c>
      <x:c r="C1868" t="str">
        <x:v>P Middleton</x:v>
      </x:c>
      <x:c r="D1868" t="str">
        <x:v>Permanent</x:v>
      </x:c>
      <x:c r="E1868" t="str">
        <x:v>Thurrock</x:v>
      </x:c>
      <x:c r="F1868" t="str">
        <x:v>Operative Skilled</x:v>
      </x:c>
      <x:c r="G1868" t="str">
        <x:v>400283</x:v>
      </x:c>
      <x:c r="H1868" t="str">
        <x:v>Canada Life</x:v>
      </x:c>
      <x:c r="I1868" s="22" t="n">
        <x:v>7.5</x:v>
      </x:c>
      <x:c r="J1868" t="str">
        <x:v>Worked</x:v>
      </x:c>
      <x:c r="K1868" t="str">
        <x:v>Employee 1603; home branch Thurrock; assigned role Operative Skilled | Deployment branch: Thurrock | Actual role: Operative Porter | Jobs: 400283 | Customers: Canada Life | Actual hours: 7.5; source records: 1</x:v>
      </x:c>
      <x:c r="L1868" t="str">
        <x:v>Include</x:v>
      </x:c>
      <x:c r="M1868"/>
      <x:c r="N1868"/>
    </x:row>
    <x:row r="1869">
      <x:c r="A1869" t="str">
        <x:v>P Middleton|2026-05-20</x:v>
      </x:c>
      <x:c r="B1869" s="888" t="n">
        <x:v>46162</x:v>
      </x:c>
      <x:c r="C1869" t="str">
        <x:v>P Middleton</x:v>
      </x:c>
      <x:c r="D1869" t="str">
        <x:v>Permanent</x:v>
      </x:c>
      <x:c r="E1869" t="str">
        <x:v>Thurrock</x:v>
      </x:c>
      <x:c r="F1869" t="str">
        <x:v>Operative Skilled</x:v>
      </x:c>
      <x:c r="G1869" t="str">
        <x:v>400283</x:v>
      </x:c>
      <x:c r="H1869" t="str">
        <x:v>Canada Life</x:v>
      </x:c>
      <x:c r="I1869" s="22" t="n">
        <x:v>8</x:v>
      </x:c>
      <x:c r="J1869" t="str">
        <x:v>Worked</x:v>
      </x:c>
      <x:c r="K1869" t="str">
        <x:v>Employee 1603; home branch Thurrock; assigned role Operative Skilled | Deployment branch: Thurrock | Actual role: Operative Skilled | Jobs: 400283 | Customers: Canada Life | Actual hours: 8.0; source records: 1</x:v>
      </x:c>
      <x:c r="L1869" t="str">
        <x:v>Include</x:v>
      </x:c>
      <x:c r="M1869"/>
      <x:c r="N1869"/>
    </x:row>
    <x:row r="1870">
      <x:c r="A1870" t="str">
        <x:v>P Middleton|2026-05-21</x:v>
      </x:c>
      <x:c r="B1870" s="888" t="n">
        <x:v>46163</x:v>
      </x:c>
      <x:c r="C1870" t="str">
        <x:v>P Middleton</x:v>
      </x:c>
      <x:c r="D1870" t="str">
        <x:v>Permanent</x:v>
      </x:c>
      <x:c r="E1870" t="str">
        <x:v>Thurrock</x:v>
      </x:c>
      <x:c r="F1870" t="str">
        <x:v>Operative Skilled</x:v>
      </x:c>
      <x:c r="G1870" t="str">
        <x:v>402311</x:v>
      </x:c>
      <x:c r="H1870" t="str">
        <x:v>London Metropolitan University</x:v>
      </x:c>
      <x:c r="I1870" s="22" t="n">
        <x:v>8.5</x:v>
      </x:c>
      <x:c r="J1870" t="str">
        <x:v>Worked</x:v>
      </x:c>
      <x:c r="K1870" t="str">
        <x:v>Employee 1603; home branch Thurrock; assigned role Operative Skilled | Deployment branch: Thurrock | Actual role: Operative Skilled | Jobs: 402311 | Customers: London Metropolitan University | Actual hours: 8.5; source records: 1</x:v>
      </x:c>
      <x:c r="L1870" t="str">
        <x:v>Include</x:v>
      </x:c>
      <x:c r="M1870"/>
      <x:c r="N1870"/>
    </x:row>
    <x:row r="1871">
      <x:c r="A1871" t="str">
        <x:v>P Middleton|2026-05-22</x:v>
      </x:c>
      <x:c r="B1871" s="888" t="n">
        <x:v>46164</x:v>
      </x:c>
      <x:c r="C1871" t="str">
        <x:v>P Middleton</x:v>
      </x:c>
      <x:c r="D1871" t="str">
        <x:v>Permanent</x:v>
      </x:c>
      <x:c r="E1871" t="str">
        <x:v>Thurrock</x:v>
      </x:c>
      <x:c r="F1871" t="str">
        <x:v>Operative Skilled</x:v>
      </x:c>
      <x:c r="G1871" t="str">
        <x:v>401504</x:v>
      </x:c>
      <x:c r="H1871" t="str">
        <x:v>FSCS</x:v>
      </x:c>
      <x:c r="I1871" s="22" t="n">
        <x:v>8</x:v>
      </x:c>
      <x:c r="J1871" t="str">
        <x:v>Worked</x:v>
      </x:c>
      <x:c r="K1871" t="str">
        <x:v>Employee 1603; home branch Thurrock; assigned role Operative Skilled | Deployment branch: Thurrock | Actual role: Operative Skilled | Jobs: 401504 | Customers: FSCS | Actual hours: 8.0; source records: 1</x:v>
      </x:c>
      <x:c r="L1871" t="str">
        <x:v>Include</x:v>
      </x:c>
      <x:c r="M1871"/>
      <x:c r="N1871"/>
    </x:row>
    <x:row r="1872">
      <x:c r="A1872" t="str">
        <x:v>P Middleton|2026-05-23</x:v>
      </x:c>
      <x:c r="B1872" s="888" t="n">
        <x:v>46165</x:v>
      </x:c>
      <x:c r="C1872" t="str">
        <x:v>P Middleton</x:v>
      </x:c>
      <x:c r="D1872" t="str">
        <x:v>Permanent</x:v>
      </x:c>
      <x:c r="E1872" t="str">
        <x:v>Thurrock</x:v>
      </x:c>
      <x:c r="F1872" t="str">
        <x:v>Operative Skilled</x:v>
      </x:c>
      <x:c r="G1872" t="str">
        <x:v>402110</x:v>
      </x:c>
      <x:c r="H1872" t="str">
        <x:v>FSCS</x:v>
      </x:c>
      <x:c r="I1872" s="22" t="n">
        <x:v>8</x:v>
      </x:c>
      <x:c r="J1872" t="str">
        <x:v>Worked</x:v>
      </x:c>
      <x:c r="K1872" t="str">
        <x:v>Employee 1603; home branch Thurrock; assigned role Operative Skilled | Deployment branch: Thurrock | Actual role: Operative Skilled | Jobs: 402110 | Customers: FSCS | Actual hours: 8.0; source records: 1</x:v>
      </x:c>
      <x:c r="L1872" t="str">
        <x:v>Include</x:v>
      </x:c>
      <x:c r="M1872"/>
      <x:c r="N1872"/>
    </x:row>
    <x:row r="1873">
      <x:c r="A1873" t="str">
        <x:v>P Middleton|2026-05-26</x:v>
      </x:c>
      <x:c r="B1873" s="888" t="n">
        <x:v>46168</x:v>
      </x:c>
      <x:c r="C1873" t="str">
        <x:v>P Middleton</x:v>
      </x:c>
      <x:c r="D1873" t="str">
        <x:v>Permanent</x:v>
      </x:c>
      <x:c r="E1873" t="str">
        <x:v>Thurrock</x:v>
      </x:c>
      <x:c r="F1873" t="str">
        <x:v>Operative Skilled</x:v>
      </x:c>
      <x:c r="G1873" t="str">
        <x:v>401504</x:v>
      </x:c>
      <x:c r="H1873" t="str">
        <x:v>FSCS</x:v>
      </x:c>
      <x:c r="I1873" s="22" t="n">
        <x:v>8.5</x:v>
      </x:c>
      <x:c r="J1873" t="str">
        <x:v>Worked</x:v>
      </x:c>
      <x:c r="K1873" t="str">
        <x:v>Employee 1603; home branch Thurrock; assigned role Operative Skilled | Deployment branch: Thurrock | Actual role: Operative Skilled | Jobs: 401504 | Customers: FSCS | Actual hours: 8.5; source records: 1</x:v>
      </x:c>
      <x:c r="L1873" t="str">
        <x:v>Include</x:v>
      </x:c>
      <x:c r="M1873"/>
      <x:c r="N1873"/>
    </x:row>
    <x:row r="1874">
      <x:c r="A1874" t="str">
        <x:v>P Middleton|2026-05-27</x:v>
      </x:c>
      <x:c r="B1874" s="888" t="n">
        <x:v>46169</x:v>
      </x:c>
      <x:c r="C1874" t="str">
        <x:v>P Middleton</x:v>
      </x:c>
      <x:c r="D1874" t="str">
        <x:v>Permanent</x:v>
      </x:c>
      <x:c r="E1874" t="str">
        <x:v>Thurrock</x:v>
      </x:c>
      <x:c r="F1874" t="str">
        <x:v>Operative Skilled</x:v>
      </x:c>
      <x:c r="G1874" t="str">
        <x:v>401504</x:v>
      </x:c>
      <x:c r="H1874" t="str">
        <x:v>FSCS</x:v>
      </x:c>
      <x:c r="I1874" s="22" t="n">
        <x:v>8</x:v>
      </x:c>
      <x:c r="J1874" t="str">
        <x:v>Worked</x:v>
      </x:c>
      <x:c r="K1874" t="str">
        <x:v>Employee 1603; home branch Thurrock; assigned role Operative Skilled | Deployment branch: Thurrock | Actual role: Operative Skilled | Jobs: 401504 | Customers: FSCS | Actual hours: 8.0; source records: 1</x:v>
      </x:c>
      <x:c r="L1874" t="str">
        <x:v>Include</x:v>
      </x:c>
      <x:c r="M1874"/>
      <x:c r="N1874"/>
    </x:row>
    <x:row r="1875">
      <x:c r="A1875" t="str">
        <x:v>P Middleton|2026-05-28</x:v>
      </x:c>
      <x:c r="B1875" s="888" t="n">
        <x:v>46170</x:v>
      </x:c>
      <x:c r="C1875" t="str">
        <x:v>P Middleton</x:v>
      </x:c>
      <x:c r="D1875" t="str">
        <x:v>Permanent</x:v>
      </x:c>
      <x:c r="E1875" t="str">
        <x:v>Thurrock</x:v>
      </x:c>
      <x:c r="F1875" t="str">
        <x:v>Operative Skilled</x:v>
      </x:c>
      <x:c r="G1875" t="str">
        <x:v>400315</x:v>
      </x:c>
      <x:c r="H1875" t="str">
        <x:v>Accenture UK Ltd</x:v>
      </x:c>
      <x:c r="I1875" s="22" t="n">
        <x:v>7.5</x:v>
      </x:c>
      <x:c r="J1875" t="str">
        <x:v>Worked</x:v>
      </x:c>
      <x:c r="K1875" t="str">
        <x:v>Employee 1603; home branch Thurrock; assigned role Operative Skilled | Deployment branch: Thurrock | Actual role: Operative Skilled | Jobs: 400315 | Customers: Accenture UK Ltd | Actual hours: 7.5; source records: 1</x:v>
      </x:c>
      <x:c r="L1875" t="str">
        <x:v>Include</x:v>
      </x:c>
      <x:c r="M1875"/>
      <x:c r="N1875"/>
    </x:row>
    <x:row r="1876">
      <x:c r="A1876" t="str">
        <x:v>P Middleton|2026-05-29</x:v>
      </x:c>
      <x:c r="B1876" s="888" t="n">
        <x:v>46171</x:v>
      </x:c>
      <x:c r="C1876" t="str">
        <x:v>P Middleton</x:v>
      </x:c>
      <x:c r="D1876" t="str">
        <x:v>Permanent</x:v>
      </x:c>
      <x:c r="E1876" t="str">
        <x:v>Thurrock</x:v>
      </x:c>
      <x:c r="F1876" t="str">
        <x:v>Operative Skilled</x:v>
      </x:c>
      <x:c r="G1876" t="str">
        <x:v>400801</x:v>
      </x:c>
      <x:c r="H1876" t="str">
        <x:v>Avison Young</x:v>
      </x:c>
      <x:c r="I1876" s="22" t="n">
        <x:v>7.5</x:v>
      </x:c>
      <x:c r="J1876" t="str">
        <x:v>Worked</x:v>
      </x:c>
      <x:c r="K1876" t="str">
        <x:v>Employee 1603; home branch Thurrock; assigned role Operative Skilled | Deployment branch: Croydon | Actual role: Operative Skilled | Jobs: 400801 | Customers: Avison Young | Actual hours: 7.5; source records: 1</x:v>
      </x:c>
      <x:c r="L1876" t="str">
        <x:v>Include</x:v>
      </x:c>
      <x:c r="M1876"/>
      <x:c r="N1876"/>
    </x:row>
    <x:row r="1877">
      <x:c r="A1877" t="str">
        <x:v>P Middleton|2026-05-30</x:v>
      </x:c>
      <x:c r="B1877" s="888" t="n">
        <x:v>46172</x:v>
      </x:c>
      <x:c r="C1877" t="str">
        <x:v>P Middleton</x:v>
      </x:c>
      <x:c r="D1877" t="str">
        <x:v>Permanent</x:v>
      </x:c>
      <x:c r="E1877" t="str">
        <x:v>Thurrock</x:v>
      </x:c>
      <x:c r="F1877" t="str">
        <x:v>Operative Skilled</x:v>
      </x:c>
      <x:c r="G1877" t="str">
        <x:v>402488</x:v>
      </x:c>
      <x:c r="H1877" t="str">
        <x:v>BNP Paribas Limited</x:v>
      </x:c>
      <x:c r="I1877" s="22" t="n">
        <x:v>11.5</x:v>
      </x:c>
      <x:c r="J1877" t="str">
        <x:v>Worked</x:v>
      </x:c>
      <x:c r="K1877" t="str">
        <x:v>Employee 1603; home branch Thurrock; assigned role Operative Skilled | Deployment branch: Thurrock | Actual role: Operative Porter | Jobs: 402488 | Customers: BNP Paribas Limited | Actual hours: 11.5; source records: 1</x:v>
      </x:c>
      <x:c r="L1877" t="str">
        <x:v>Include</x:v>
      </x:c>
      <x:c r="M1877"/>
      <x:c r="N1877"/>
    </x:row>
    <x:row r="1878">
      <x:c r="A1878" t="str">
        <x:v>P Ridge|2026-05-01</x:v>
      </x:c>
      <x:c r="B1878" s="888" t="n">
        <x:v>46143</x:v>
      </x:c>
      <x:c r="C1878" t="str">
        <x:v>P Ridge</x:v>
      </x:c>
      <x:c r="D1878" t="str">
        <x:v>Permanent</x:v>
      </x:c>
      <x:c r="E1878" t="str">
        <x:v>Thurrock</x:v>
      </x:c>
      <x:c r="F1878" t="str">
        <x:v>Operative Porter</x:v>
      </x:c>
      <x:c r="G1878" t="str">
        <x:v>401971, 399451J</x:v>
      </x:c>
      <x:c r="H1878" t="str">
        <x:v>Bloomberg; Royal Borough of Kensington and Chelsea</x:v>
      </x:c>
      <x:c r="I1878" s="22" t="n">
        <x:v>14.5</x:v>
      </x:c>
      <x:c r="J1878" t="str">
        <x:v>Worked — 2 records</x:v>
      </x:c>
      <x:c r="K1878" t="str">
        <x:v>Employee 1516; home branch Thurrock; assigned role Operative Porter | Deployment branch: Croydon, Thurrock | Actual role: Operative Porter | Jobs: 401971, 399451J | Customers: Bloomberg; Royal Borough of Kensington and Chelsea | Actual hours: 14.5; source records: 2</x:v>
      </x:c>
      <x:c r="L1878" t="str">
        <x:v>Include</x:v>
      </x:c>
      <x:c r="M1878"/>
      <x:c r="N1878"/>
    </x:row>
    <x:row r="1879">
      <x:c r="A1879" t="str">
        <x:v>P Ridge|2026-05-02</x:v>
      </x:c>
      <x:c r="B1879" s="888" t="n">
        <x:v>46144</x:v>
      </x:c>
      <x:c r="C1879" t="str">
        <x:v>P Ridge</x:v>
      </x:c>
      <x:c r="D1879" t="str">
        <x:v>Permanent</x:v>
      </x:c>
      <x:c r="E1879" t="str">
        <x:v>Thurrock</x:v>
      </x:c>
      <x:c r="F1879" t="str">
        <x:v>Operative Porter</x:v>
      </x:c>
      <x:c r="G1879" t="str">
        <x:v>401494</x:v>
      </x:c>
      <x:c r="H1879" t="str">
        <x:v>Susquehanna International Group (SIG)</x:v>
      </x:c>
      <x:c r="I1879" s="22" t="n">
        <x:v>7.5</x:v>
      </x:c>
      <x:c r="J1879" t="str">
        <x:v>Worked</x:v>
      </x:c>
      <x:c r="K1879" t="str">
        <x:v>Employee 1516; home branch Thurrock; assigned role Operative Porter | Deployment branch: Thurrock | Actual role: Operative Porter | Jobs: 401494 | Customers: Susquehanna International Group (SIG) | Actual hours: 7.5; source records: 1</x:v>
      </x:c>
      <x:c r="L1879" t="str">
        <x:v>Include</x:v>
      </x:c>
      <x:c r="M1879"/>
      <x:c r="N1879"/>
    </x:row>
    <x:row r="1880">
      <x:c r="A1880" t="str">
        <x:v>P Ridge|2026-05-05</x:v>
      </x:c>
      <x:c r="B1880" s="888" t="n">
        <x:v>46147</x:v>
      </x:c>
      <x:c r="C1880" t="str">
        <x:v>P Ridge</x:v>
      </x:c>
      <x:c r="D1880" t="str">
        <x:v>Permanent</x:v>
      </x:c>
      <x:c r="E1880" t="str">
        <x:v>Thurrock</x:v>
      </x:c>
      <x:c r="F1880" t="str">
        <x:v>Operative Porter</x:v>
      </x:c>
      <x:c r="G1880" t="str">
        <x:v>396747</x:v>
      </x:c>
      <x:c r="H1880" t="str">
        <x:v>Kelly/Ms Emma</x:v>
      </x:c>
      <x:c r="I1880" s="22" t="n">
        <x:v>7.5</x:v>
      </x:c>
      <x:c r="J1880" t="str">
        <x:v>Worked</x:v>
      </x:c>
      <x:c r="K1880" t="str">
        <x:v>Employee 1516; home branch Thurrock; assigned role Operative Porter | Deployment branch: Thurrock | Actual role: Operative Porter | Jobs: 396747 | Customers: Kelly/Ms Emma | Actual hours: 7.5; source records: 1</x:v>
      </x:c>
      <x:c r="L1880" t="str">
        <x:v>Include</x:v>
      </x:c>
      <x:c r="M1880"/>
      <x:c r="N1880"/>
    </x:row>
    <x:row r="1881">
      <x:c r="A1881" t="str">
        <x:v>P Ridge|2026-05-06</x:v>
      </x:c>
      <x:c r="B1881" s="888" t="n">
        <x:v>46148</x:v>
      </x:c>
      <x:c r="C1881" t="str">
        <x:v>P Ridge</x:v>
      </x:c>
      <x:c r="D1881" t="str">
        <x:v>Permanent</x:v>
      </x:c>
      <x:c r="E1881" t="str">
        <x:v>Thurrock</x:v>
      </x:c>
      <x:c r="F1881" t="str">
        <x:v>Operative Porter</x:v>
      </x:c>
      <x:c r="G1881" t="str">
        <x:v>401838</x:v>
      </x:c>
      <x:c r="H1881" t="str">
        <x:v>Wise/Jeanette</x:v>
      </x:c>
      <x:c r="I1881" s="22" t="n">
        <x:v>8</x:v>
      </x:c>
      <x:c r="J1881" t="str">
        <x:v>Worked</x:v>
      </x:c>
      <x:c r="K1881" t="str">
        <x:v>Employee 1516; home branch Thurrock; assigned role Operative Porter | Deployment branch: Thurrock | Actual role: Operative Porter | Jobs: 401838 | Customers: Wise/Jeanette | Actual hours: 8.0; source records: 1</x:v>
      </x:c>
      <x:c r="L1881" t="str">
        <x:v>Include</x:v>
      </x:c>
      <x:c r="M1881"/>
      <x:c r="N1881"/>
    </x:row>
    <x:row r="1882">
      <x:c r="A1882" t="str">
        <x:v>P Ridge|2026-05-07</x:v>
      </x:c>
      <x:c r="B1882" s="888" t="n">
        <x:v>46149</x:v>
      </x:c>
      <x:c r="C1882" t="str">
        <x:v>P Ridge</x:v>
      </x:c>
      <x:c r="D1882" t="str">
        <x:v>Permanent</x:v>
      </x:c>
      <x:c r="E1882" t="str">
        <x:v>Thurrock</x:v>
      </x:c>
      <x:c r="F1882" t="str">
        <x:v>Operative Porter</x:v>
      </x:c>
      <x:c r="G1882" t="str">
        <x:v>396802, 401994</x:v>
      </x:c>
      <x:c r="H1882" t="str">
        <x:v>Burke/Ms Dorothy; Ozigi/Mary</x:v>
      </x:c>
      <x:c r="I1882" s="22" t="n">
        <x:v>9.5</x:v>
      </x:c>
      <x:c r="J1882" t="str">
        <x:v>Worked — 2 records</x:v>
      </x:c>
      <x:c r="K1882" t="str">
        <x:v>Employee 1516; home branch Thurrock; assigned role Operative Porter | Deployment branch: Thurrock | Actual role: Operative Skilled | Jobs: 396802, 401994 | Customers: Burke/Ms Dorothy; Ozigi/Mary | Actual hours: 9.5; source records: 2</x:v>
      </x:c>
      <x:c r="L1882" t="str">
        <x:v>Include</x:v>
      </x:c>
      <x:c r="M1882"/>
      <x:c r="N1882"/>
    </x:row>
    <x:row r="1883">
      <x:c r="A1883" t="str">
        <x:v>P Ridge|2026-05-08</x:v>
      </x:c>
      <x:c r="B1883" s="888" t="n">
        <x:v>46150</x:v>
      </x:c>
      <x:c r="C1883" t="str">
        <x:v>P Ridge</x:v>
      </x:c>
      <x:c r="D1883" t="str">
        <x:v>Permanent</x:v>
      </x:c>
      <x:c r="E1883" t="str">
        <x:v>Thurrock</x:v>
      </x:c>
      <x:c r="F1883" t="str">
        <x:v>Operative Porter</x:v>
      </x:c>
      <x:c r="G1883"/>
      <x:c r="H1883"/>
      <x:c r="I1883" s="22" t="n">
        <x:v>0</x:v>
      </x:c>
      <x:c r="J1883" t="str">
        <x:v>Other leave — Discretionary Leave (Unpaid)</x:v>
      </x:c>
      <x:c r="K1883" t="str">
        <x:v>Employee 1516; home branch Thurrock; assigned role Operative Porter | Leave: Discretionary Leave (Unpaid) | Leave calendar basis: Fixed schedule</x:v>
      </x:c>
      <x:c r="L1883" t="str">
        <x:v>Include</x:v>
      </x:c>
      <x:c r="M1883"/>
      <x:c r="N1883"/>
    </x:row>
    <x:row r="1884">
      <x:c r="A1884" t="str">
        <x:v>P Ridge|2026-05-11</x:v>
      </x:c>
      <x:c r="B1884" s="888" t="n">
        <x:v>46153</x:v>
      </x:c>
      <x:c r="C1884" t="str">
        <x:v>P Ridge</x:v>
      </x:c>
      <x:c r="D1884" t="str">
        <x:v>Permanent</x:v>
      </x:c>
      <x:c r="E1884" t="str">
        <x:v>Thurrock</x:v>
      </x:c>
      <x:c r="F1884" t="str">
        <x:v>Operative Porter</x:v>
      </x:c>
      <x:c r="G1884"/>
      <x:c r="H1884"/>
      <x:c r="I1884" s="22" t="n">
        <x:v>0</x:v>
      </x:c>
      <x:c r="J1884" t="str">
        <x:v>Annual leave</x:v>
      </x:c>
      <x:c r="K1884" t="str">
        <x:v>Employee 1516; home branch Thurrock; assigned role Operative Porter | Leave: Annual Leave (Days) | Leave calendar basis: Fixed schedule</x:v>
      </x:c>
      <x:c r="L1884" t="str">
        <x:v>Include</x:v>
      </x:c>
      <x:c r="M1884"/>
      <x:c r="N1884"/>
    </x:row>
    <x:row r="1885">
      <x:c r="A1885" t="str">
        <x:v>P Ridge|2026-05-12</x:v>
      </x:c>
      <x:c r="B1885" s="888" t="n">
        <x:v>46154</x:v>
      </x:c>
      <x:c r="C1885" t="str">
        <x:v>P Ridge</x:v>
      </x:c>
      <x:c r="D1885" t="str">
        <x:v>Permanent</x:v>
      </x:c>
      <x:c r="E1885" t="str">
        <x:v>Thurrock</x:v>
      </x:c>
      <x:c r="F1885" t="str">
        <x:v>Operative Porter</x:v>
      </x:c>
      <x:c r="G1885"/>
      <x:c r="H1885"/>
      <x:c r="I1885" s="22" t="n">
        <x:v>0</x:v>
      </x:c>
      <x:c r="J1885" t="str">
        <x:v>Annual leave</x:v>
      </x:c>
      <x:c r="K1885" t="str">
        <x:v>Employee 1516; home branch Thurrock; assigned role Operative Porter | Leave: Annual Leave (Days) | Leave calendar basis: Fixed schedule</x:v>
      </x:c>
      <x:c r="L1885" t="str">
        <x:v>Include</x:v>
      </x:c>
      <x:c r="M1885"/>
      <x:c r="N1885"/>
    </x:row>
    <x:row r="1886">
      <x:c r="A1886" t="str">
        <x:v>P Ridge|2026-05-13</x:v>
      </x:c>
      <x:c r="B1886" s="888" t="n">
        <x:v>46155</x:v>
      </x:c>
      <x:c r="C1886" t="str">
        <x:v>P Ridge</x:v>
      </x:c>
      <x:c r="D1886" t="str">
        <x:v>Permanent</x:v>
      </x:c>
      <x:c r="E1886" t="str">
        <x:v>Thurrock</x:v>
      </x:c>
      <x:c r="F1886" t="str">
        <x:v>Operative Porter</x:v>
      </x:c>
      <x:c r="G1886"/>
      <x:c r="H1886"/>
      <x:c r="I1886" s="22" t="n">
        <x:v>0</x:v>
      </x:c>
      <x:c r="J1886" t="str">
        <x:v>Annual leave</x:v>
      </x:c>
      <x:c r="K1886" t="str">
        <x:v>Employee 1516; home branch Thurrock; assigned role Operative Porter | Leave: Annual Leave (Days) | Leave calendar basis: Fixed schedule</x:v>
      </x:c>
      <x:c r="L1886" t="str">
        <x:v>Include</x:v>
      </x:c>
      <x:c r="M1886"/>
      <x:c r="N1886"/>
    </x:row>
    <x:row r="1887">
      <x:c r="A1887" t="str">
        <x:v>P Ridge|2026-05-14</x:v>
      </x:c>
      <x:c r="B1887" s="888" t="n">
        <x:v>46156</x:v>
      </x:c>
      <x:c r="C1887" t="str">
        <x:v>P Ridge</x:v>
      </x:c>
      <x:c r="D1887" t="str">
        <x:v>Permanent</x:v>
      </x:c>
      <x:c r="E1887" t="str">
        <x:v>Thurrock</x:v>
      </x:c>
      <x:c r="F1887" t="str">
        <x:v>Operative Porter</x:v>
      </x:c>
      <x:c r="G1887"/>
      <x:c r="H1887"/>
      <x:c r="I1887" s="22" t="n">
        <x:v>0</x:v>
      </x:c>
      <x:c r="J1887" t="str">
        <x:v>Annual leave</x:v>
      </x:c>
      <x:c r="K1887" t="str">
        <x:v>Employee 1516; home branch Thurrock; assigned role Operative Porter | Leave: Annual Leave (Days) | Leave calendar basis: Fixed schedule</x:v>
      </x:c>
      <x:c r="L1887" t="str">
        <x:v>Include</x:v>
      </x:c>
      <x:c r="M1887"/>
      <x:c r="N1887"/>
    </x:row>
    <x:row r="1888">
      <x:c r="A1888" t="str">
        <x:v>P Ridge|2026-05-15</x:v>
      </x:c>
      <x:c r="B1888" s="888" t="n">
        <x:v>46157</x:v>
      </x:c>
      <x:c r="C1888" t="str">
        <x:v>P Ridge</x:v>
      </x:c>
      <x:c r="D1888" t="str">
        <x:v>Permanent</x:v>
      </x:c>
      <x:c r="E1888" t="str">
        <x:v>Thurrock</x:v>
      </x:c>
      <x:c r="F1888" t="str">
        <x:v>Operative Porter</x:v>
      </x:c>
      <x:c r="G1888"/>
      <x:c r="H1888"/>
      <x:c r="I1888" s="22" t="n">
        <x:v>0</x:v>
      </x:c>
      <x:c r="J1888" t="str">
        <x:v>Annual leave</x:v>
      </x:c>
      <x:c r="K1888" t="str">
        <x:v>Employee 1516; home branch Thurrock; assigned role Operative Porter | Leave: Annual Leave (Days) | Leave calendar basis: Fixed schedule</x:v>
      </x:c>
      <x:c r="L1888" t="str">
        <x:v>Include</x:v>
      </x:c>
      <x:c r="M1888"/>
      <x:c r="N1888"/>
    </x:row>
    <x:row r="1889">
      <x:c r="A1889" t="str">
        <x:v>P Ridge|2026-05-18</x:v>
      </x:c>
      <x:c r="B1889" s="888" t="n">
        <x:v>46160</x:v>
      </x:c>
      <x:c r="C1889" t="str">
        <x:v>P Ridge</x:v>
      </x:c>
      <x:c r="D1889" t="str">
        <x:v>Permanent</x:v>
      </x:c>
      <x:c r="E1889" t="str">
        <x:v>Thurrock</x:v>
      </x:c>
      <x:c r="F1889" t="str">
        <x:v>Operative Porter</x:v>
      </x:c>
      <x:c r="G1889"/>
      <x:c r="H1889"/>
      <x:c r="I1889" s="22" t="n">
        <x:v>0</x:v>
      </x:c>
      <x:c r="J1889" t="str">
        <x:v>Annual leave</x:v>
      </x:c>
      <x:c r="K1889" t="str">
        <x:v>Employee 1516; home branch Thurrock; assigned role Operative Porter | Leave: Annual Leave (Days) | Leave calendar basis: Fixed schedule</x:v>
      </x:c>
      <x:c r="L1889" t="str">
        <x:v>Include</x:v>
      </x:c>
      <x:c r="M1889"/>
      <x:c r="N1889"/>
    </x:row>
    <x:row r="1890">
      <x:c r="A1890" t="str">
        <x:v>P Ridge|2026-05-19</x:v>
      </x:c>
      <x:c r="B1890" s="888" t="n">
        <x:v>46161</x:v>
      </x:c>
      <x:c r="C1890" t="str">
        <x:v>P Ridge</x:v>
      </x:c>
      <x:c r="D1890" t="str">
        <x:v>Permanent</x:v>
      </x:c>
      <x:c r="E1890" t="str">
        <x:v>Thurrock</x:v>
      </x:c>
      <x:c r="F1890" t="str">
        <x:v>Operative Porter</x:v>
      </x:c>
      <x:c r="G1890"/>
      <x:c r="H1890"/>
      <x:c r="I1890" s="22" t="n">
        <x:v>0</x:v>
      </x:c>
      <x:c r="J1890" t="str">
        <x:v>Annual leave</x:v>
      </x:c>
      <x:c r="K1890" t="str">
        <x:v>Employee 1516; home branch Thurrock; assigned role Operative Porter | Leave: Annual Leave (Days) | Leave calendar basis: Fixed schedule</x:v>
      </x:c>
      <x:c r="L1890" t="str">
        <x:v>Include</x:v>
      </x:c>
      <x:c r="M1890"/>
      <x:c r="N1890"/>
    </x:row>
    <x:row r="1891">
      <x:c r="A1891" t="str">
        <x:v>P Ridge|2026-05-20</x:v>
      </x:c>
      <x:c r="B1891" s="888" t="n">
        <x:v>46162</x:v>
      </x:c>
      <x:c r="C1891" t="str">
        <x:v>P Ridge</x:v>
      </x:c>
      <x:c r="D1891" t="str">
        <x:v>Permanent</x:v>
      </x:c>
      <x:c r="E1891" t="str">
        <x:v>Thurrock</x:v>
      </x:c>
      <x:c r="F1891" t="str">
        <x:v>Operative Porter</x:v>
      </x:c>
      <x:c r="G1891"/>
      <x:c r="H1891"/>
      <x:c r="I1891" s="22" t="n">
        <x:v>0</x:v>
      </x:c>
      <x:c r="J1891" t="str">
        <x:v>Annual leave</x:v>
      </x:c>
      <x:c r="K1891" t="str">
        <x:v>Employee 1516; home branch Thurrock; assigned role Operative Porter | Leave: Annual Leave (Days) | Leave calendar basis: Fixed schedule</x:v>
      </x:c>
      <x:c r="L1891" t="str">
        <x:v>Include</x:v>
      </x:c>
      <x:c r="M1891"/>
      <x:c r="N1891"/>
    </x:row>
    <x:row r="1892">
      <x:c r="A1892" t="str">
        <x:v>P Ridge|2026-05-21</x:v>
      </x:c>
      <x:c r="B1892" s="888" t="n">
        <x:v>46163</x:v>
      </x:c>
      <x:c r="C1892" t="str">
        <x:v>P Ridge</x:v>
      </x:c>
      <x:c r="D1892" t="str">
        <x:v>Permanent</x:v>
      </x:c>
      <x:c r="E1892" t="str">
        <x:v>Thurrock</x:v>
      </x:c>
      <x:c r="F1892" t="str">
        <x:v>Operative Porter</x:v>
      </x:c>
      <x:c r="G1892" t="str">
        <x:v>401768</x:v>
      </x:c>
      <x:c r="H1892" t="str">
        <x:v>Covatic</x:v>
      </x:c>
      <x:c r="I1892" s="22" t="n">
        <x:v>15.5</x:v>
      </x:c>
      <x:c r="J1892" t="str">
        <x:v>Worked</x:v>
      </x:c>
      <x:c r="K1892" t="str">
        <x:v>Employee 1516; home branch Thurrock; assigned role Operative Porter | Deployment branch: Thurrock | Actual role: Operative Porter | Jobs: 401768 | Customers: Covatic | Actual hours: 15.5; source records: 1</x:v>
      </x:c>
      <x:c r="L1892" t="str">
        <x:v>Include</x:v>
      </x:c>
      <x:c r="M1892"/>
      <x:c r="N1892"/>
    </x:row>
    <x:row r="1893">
      <x:c r="A1893" t="str">
        <x:v>P Ridge|2026-05-22</x:v>
      </x:c>
      <x:c r="B1893" s="888" t="n">
        <x:v>46164</x:v>
      </x:c>
      <x:c r="C1893" t="str">
        <x:v>P Ridge</x:v>
      </x:c>
      <x:c r="D1893" t="str">
        <x:v>Permanent</x:v>
      </x:c>
      <x:c r="E1893" t="str">
        <x:v>Thurrock</x:v>
      </x:c>
      <x:c r="F1893" t="str">
        <x:v>Operative Porter</x:v>
      </x:c>
      <x:c r="G1893" t="str">
        <x:v>396923</x:v>
      </x:c>
      <x:c r="H1893" t="str">
        <x:v>Jenny Bowen/Ms Opal Chalmers</x:v>
      </x:c>
      <x:c r="I1893" s="22" t="n">
        <x:v>7.5</x:v>
      </x:c>
      <x:c r="J1893" t="str">
        <x:v>Worked</x:v>
      </x:c>
      <x:c r="K1893" t="str">
        <x:v>Employee 1516; home branch Thurrock; assigned role Operative Porter | Deployment branch: Thurrock | Actual role: Operative Skilled | Jobs: 396923 | Customers: Jenny Bowen/Ms Opal Chalmers | Actual hours: 7.5; source records: 1</x:v>
      </x:c>
      <x:c r="L1893" t="str">
        <x:v>Include</x:v>
      </x:c>
      <x:c r="M1893"/>
      <x:c r="N1893"/>
    </x:row>
    <x:row r="1894">
      <x:c r="A1894" t="str">
        <x:v>P Ridge|2026-05-26</x:v>
      </x:c>
      <x:c r="B1894" s="888" t="n">
        <x:v>46168</x:v>
      </x:c>
      <x:c r="C1894" t="str">
        <x:v>P Ridge</x:v>
      </x:c>
      <x:c r="D1894" t="str">
        <x:v>Permanent</x:v>
      </x:c>
      <x:c r="E1894" t="str">
        <x:v>Thurrock</x:v>
      </x:c>
      <x:c r="F1894" t="str">
        <x:v>Operative Porter</x:v>
      </x:c>
      <x:c r="G1894" t="str">
        <x:v>398147A, 397393A</x:v>
      </x:c>
      <x:c r="H1894" t="str">
        <x:v>Kamara/Miss Fatima; Kathleen Day/Ms</x:v>
      </x:c>
      <x:c r="I1894" s="22" t="n">
        <x:v>13.5</x:v>
      </x:c>
      <x:c r="J1894" t="str">
        <x:v>Worked — 2 records</x:v>
      </x:c>
      <x:c r="K1894" t="str">
        <x:v>Employee 1516; home branch Thurrock; assigned role Operative Porter | Deployment branch: Thurrock | Actual role: Operative Porter, Operative Skilled | Jobs: 398147A, 397393A | Customers: Kamara/Miss Fatima; Kathleen Day/Ms | Actual hours: 13.5; source records: 2</x:v>
      </x:c>
      <x:c r="L1894" t="str">
        <x:v>Include</x:v>
      </x:c>
      <x:c r="M1894"/>
      <x:c r="N1894"/>
    </x:row>
    <x:row r="1895">
      <x:c r="A1895" t="str">
        <x:v>P Ridge|2026-05-27</x:v>
      </x:c>
      <x:c r="B1895" s="888" t="n">
        <x:v>46169</x:v>
      </x:c>
      <x:c r="C1895" t="str">
        <x:v>P Ridge</x:v>
      </x:c>
      <x:c r="D1895" t="str">
        <x:v>Permanent</x:v>
      </x:c>
      <x:c r="E1895" t="str">
        <x:v>Thurrock</x:v>
      </x:c>
      <x:c r="F1895" t="str">
        <x:v>Operative Porter</x:v>
      </x:c>
      <x:c r="G1895" t="str">
        <x:v>400283</x:v>
      </x:c>
      <x:c r="H1895" t="str">
        <x:v>Canada Life</x:v>
      </x:c>
      <x:c r="I1895" s="22" t="n">
        <x:v>9</x:v>
      </x:c>
      <x:c r="J1895" t="str">
        <x:v>Worked</x:v>
      </x:c>
      <x:c r="K1895" t="str">
        <x:v>Employee 1516; home branch Thurrock; assigned role Operative Porter | Deployment branch: Thurrock | Actual role: Operative Porter | Jobs: 400283 | Customers: Canada Life | Actual hours: 9.0; source records: 1</x:v>
      </x:c>
      <x:c r="L1895" t="str">
        <x:v>Include</x:v>
      </x:c>
      <x:c r="M1895"/>
      <x:c r="N1895"/>
    </x:row>
    <x:row r="1896">
      <x:c r="A1896" t="str">
        <x:v>P Ridge|2026-05-28</x:v>
      </x:c>
      <x:c r="B1896" s="888" t="n">
        <x:v>46170</x:v>
      </x:c>
      <x:c r="C1896" t="str">
        <x:v>P Ridge</x:v>
      </x:c>
      <x:c r="D1896" t="str">
        <x:v>Permanent</x:v>
      </x:c>
      <x:c r="E1896" t="str">
        <x:v>Thurrock</x:v>
      </x:c>
      <x:c r="F1896" t="str">
        <x:v>Operative Porter</x:v>
      </x:c>
      <x:c r="G1896" t="str">
        <x:v>396847</x:v>
      </x:c>
      <x:c r="H1896" t="str">
        <x:v>Clover/Mr Michael</x:v>
      </x:c>
      <x:c r="I1896" s="22" t="n">
        <x:v>8.5</x:v>
      </x:c>
      <x:c r="J1896" t="str">
        <x:v>Worked</x:v>
      </x:c>
      <x:c r="K1896" t="str">
        <x:v>Employee 1516; home branch Thurrock; assigned role Operative Porter | Deployment branch: Thurrock | Actual role: Operative Skilled | Jobs: 396847 | Customers: Clover/Mr Michael | Actual hours: 8.5; source records: 1</x:v>
      </x:c>
      <x:c r="L1896" t="str">
        <x:v>Include</x:v>
      </x:c>
      <x:c r="M1896"/>
      <x:c r="N1896"/>
    </x:row>
    <x:row r="1897">
      <x:c r="A1897" t="str">
        <x:v>P Ridge|2026-05-29</x:v>
      </x:c>
      <x:c r="B1897" s="888" t="n">
        <x:v>46171</x:v>
      </x:c>
      <x:c r="C1897" t="str">
        <x:v>P Ridge</x:v>
      </x:c>
      <x:c r="D1897" t="str">
        <x:v>Permanent</x:v>
      </x:c>
      <x:c r="E1897" t="str">
        <x:v>Thurrock</x:v>
      </x:c>
      <x:c r="F1897" t="str">
        <x:v>Operative Porter</x:v>
      </x:c>
      <x:c r="G1897" t="str">
        <x:v>402501</x:v>
      </x:c>
      <x:c r="H1897" t="str">
        <x:v>Dale/Renee</x:v>
      </x:c>
      <x:c r="I1897" s="22" t="n">
        <x:v>7</x:v>
      </x:c>
      <x:c r="J1897" t="str">
        <x:v>Worked</x:v>
      </x:c>
      <x:c r="K1897" t="str">
        <x:v>Employee 1516; home branch Thurrock; assigned role Operative Porter | Deployment branch: Thurrock | Actual role: Operative Porter | Jobs: 402501 | Customers: Dale/Renee | Actual hours: 7.0; source records: 1</x:v>
      </x:c>
      <x:c r="L1897" t="str">
        <x:v>Include</x:v>
      </x:c>
      <x:c r="M1897"/>
      <x:c r="N1897"/>
    </x:row>
    <x:row r="1898">
      <x:c r="A1898" t="str">
        <x:v>P Whitehead|2026-05-06</x:v>
      </x:c>
      <x:c r="B1898" s="888" t="n">
        <x:v>46148</x:v>
      </x:c>
      <x:c r="C1898" t="str">
        <x:v>P Whitehead</x:v>
      </x:c>
      <x:c r="D1898" t="str">
        <x:v>Permanent</x:v>
      </x:c>
      <x:c r="E1898" t="str">
        <x:v>Thurrock</x:v>
      </x:c>
      <x:c r="F1898" t="str">
        <x:v>Warehouse</x:v>
      </x:c>
      <x:c r="G1898" t="str">
        <x:v>363792D</x:v>
      </x:c>
      <x:c r="H1898" t="str">
        <x:v>Thurrock Warehouse</x:v>
      </x:c>
      <x:c r="I1898" s="22" t="n">
        <x:v>9</x:v>
      </x:c>
      <x:c r="J1898" t="str">
        <x:v>Worked</x:v>
      </x:c>
      <x:c r="K1898" t="str">
        <x:v>Employee 1711; home branch Thurrock; assigned role Warehouse | Deployment branch: Thurrock | Actual role: Operative Skilled | Jobs: 363792D | Customers: Thurrock Warehouse | Actual hours: 9.0; source records: 1</x:v>
      </x:c>
      <x:c r="L1898" t="str">
        <x:v>Include</x:v>
      </x:c>
      <x:c r="M1898"/>
      <x:c r="N1898"/>
    </x:row>
    <x:row r="1899">
      <x:c r="A1899" t="str">
        <x:v>P Whitehead|2026-05-07</x:v>
      </x:c>
      <x:c r="B1899" s="888" t="n">
        <x:v>46149</x:v>
      </x:c>
      <x:c r="C1899" t="str">
        <x:v>P Whitehead</x:v>
      </x:c>
      <x:c r="D1899" t="str">
        <x:v>Permanent</x:v>
      </x:c>
      <x:c r="E1899" t="str">
        <x:v>Thurrock</x:v>
      </x:c>
      <x:c r="F1899" t="str">
        <x:v>Warehouse</x:v>
      </x:c>
      <x:c r="G1899" t="str">
        <x:v>363792D</x:v>
      </x:c>
      <x:c r="H1899" t="str">
        <x:v>Thurrock Warehouse</x:v>
      </x:c>
      <x:c r="I1899" s="22" t="n">
        <x:v>9</x:v>
      </x:c>
      <x:c r="J1899" t="str">
        <x:v>Worked</x:v>
      </x:c>
      <x:c r="K1899" t="str">
        <x:v>Employee 1711; home branch Thurrock; assigned role Warehouse | Deployment branch: Thurrock | Actual role: Operative Skilled | Jobs: 363792D | Customers: Thurrock Warehouse | Actual hours: 9.0; source records: 1</x:v>
      </x:c>
      <x:c r="L1899" t="str">
        <x:v>Include</x:v>
      </x:c>
      <x:c r="M1899"/>
      <x:c r="N1899"/>
    </x:row>
    <x:row r="1900">
      <x:c r="A1900" t="str">
        <x:v>P Whitehead|2026-05-11</x:v>
      </x:c>
      <x:c r="B1900" s="888" t="n">
        <x:v>46153</x:v>
      </x:c>
      <x:c r="C1900" t="str">
        <x:v>P Whitehead</x:v>
      </x:c>
      <x:c r="D1900" t="str">
        <x:v>Permanent</x:v>
      </x:c>
      <x:c r="E1900" t="str">
        <x:v>Thurrock</x:v>
      </x:c>
      <x:c r="F1900" t="str">
        <x:v>Warehouse</x:v>
      </x:c>
      <x:c r="G1900" t="str">
        <x:v>363792D</x:v>
      </x:c>
      <x:c r="H1900" t="str">
        <x:v>Thurrock Warehouse</x:v>
      </x:c>
      <x:c r="I1900" s="22" t="n">
        <x:v>9</x:v>
      </x:c>
      <x:c r="J1900" t="str">
        <x:v>Worked</x:v>
      </x:c>
      <x:c r="K1900" t="str">
        <x:v>Employee 1711; home branch Thurrock; assigned role Warehouse | Deployment branch: Thurrock | Actual role: Operative Skilled | Jobs: 363792D | Customers: Thurrock Warehouse | Actual hours: 9.0; source records: 1</x:v>
      </x:c>
      <x:c r="L1900" t="str">
        <x:v>Include</x:v>
      </x:c>
      <x:c r="M1900"/>
      <x:c r="N1900"/>
    </x:row>
    <x:row r="1901">
      <x:c r="A1901" t="str">
        <x:v>P Whitehead|2026-05-13</x:v>
      </x:c>
      <x:c r="B1901" s="888" t="n">
        <x:v>46155</x:v>
      </x:c>
      <x:c r="C1901" t="str">
        <x:v>P Whitehead</x:v>
      </x:c>
      <x:c r="D1901" t="str">
        <x:v>Permanent</x:v>
      </x:c>
      <x:c r="E1901" t="str">
        <x:v>Thurrock</x:v>
      </x:c>
      <x:c r="F1901" t="str">
        <x:v>Warehouse</x:v>
      </x:c>
      <x:c r="G1901" t="str">
        <x:v>363792D</x:v>
      </x:c>
      <x:c r="H1901" t="str">
        <x:v>Thurrock Warehouse</x:v>
      </x:c>
      <x:c r="I1901" s="22" t="n">
        <x:v>9</x:v>
      </x:c>
      <x:c r="J1901" t="str">
        <x:v>Worked</x:v>
      </x:c>
      <x:c r="K1901" t="str">
        <x:v>Employee 1711; home branch Thurrock; assigned role Warehouse | Deployment branch: Thurrock | Actual role: Operative Skilled | Jobs: 363792D | Customers: Thurrock Warehouse | Actual hours: 9.0; source records: 1</x:v>
      </x:c>
      <x:c r="L1901" t="str">
        <x:v>Include</x:v>
      </x:c>
      <x:c r="M1901"/>
      <x:c r="N1901"/>
    </x:row>
    <x:row r="1902">
      <x:c r="A1902" t="str">
        <x:v>P Whitehead|2026-05-14</x:v>
      </x:c>
      <x:c r="B1902" s="888" t="n">
        <x:v>46156</x:v>
      </x:c>
      <x:c r="C1902" t="str">
        <x:v>P Whitehead</x:v>
      </x:c>
      <x:c r="D1902" t="str">
        <x:v>Permanent</x:v>
      </x:c>
      <x:c r="E1902" t="str">
        <x:v>Thurrock</x:v>
      </x:c>
      <x:c r="F1902" t="str">
        <x:v>Warehouse</x:v>
      </x:c>
      <x:c r="G1902" t="str">
        <x:v>363792D</x:v>
      </x:c>
      <x:c r="H1902" t="str">
        <x:v>Thurrock Warehouse</x:v>
      </x:c>
      <x:c r="I1902" s="22" t="n">
        <x:v>9</x:v>
      </x:c>
      <x:c r="J1902" t="str">
        <x:v>Worked</x:v>
      </x:c>
      <x:c r="K1902" t="str">
        <x:v>Employee 1711; home branch Thurrock; assigned role Warehouse | Deployment branch: Thurrock | Actual role: Operative Skilled | Jobs: 363792D | Customers: Thurrock Warehouse | Actual hours: 9.0; source records: 1</x:v>
      </x:c>
      <x:c r="L1902" t="str">
        <x:v>Include</x:v>
      </x:c>
      <x:c r="M1902"/>
      <x:c r="N1902"/>
    </x:row>
    <x:row r="1903">
      <x:c r="A1903" t="str">
        <x:v>P Whitehead|2026-05-18</x:v>
      </x:c>
      <x:c r="B1903" s="888" t="n">
        <x:v>46160</x:v>
      </x:c>
      <x:c r="C1903" t="str">
        <x:v>P Whitehead</x:v>
      </x:c>
      <x:c r="D1903" t="str">
        <x:v>Permanent</x:v>
      </x:c>
      <x:c r="E1903" t="str">
        <x:v>Thurrock</x:v>
      </x:c>
      <x:c r="F1903" t="str">
        <x:v>Warehouse</x:v>
      </x:c>
      <x:c r="G1903" t="str">
        <x:v>363792D</x:v>
      </x:c>
      <x:c r="H1903" t="str">
        <x:v>Thurrock Warehouse</x:v>
      </x:c>
      <x:c r="I1903" s="22" t="n">
        <x:v>9</x:v>
      </x:c>
      <x:c r="J1903" t="str">
        <x:v>Worked</x:v>
      </x:c>
      <x:c r="K1903" t="str">
        <x:v>Employee 1711; home branch Thurrock; assigned role Warehouse | Deployment branch: Thurrock | Actual role: Operative Skilled | Jobs: 363792D | Customers: Thurrock Warehouse | Actual hours: 9.0; source records: 1</x:v>
      </x:c>
      <x:c r="L1903" t="str">
        <x:v>Include</x:v>
      </x:c>
      <x:c r="M1903"/>
      <x:c r="N1903"/>
    </x:row>
    <x:row r="1904">
      <x:c r="A1904" t="str">
        <x:v>P Whitehead|2026-05-20</x:v>
      </x:c>
      <x:c r="B1904" s="888" t="n">
        <x:v>46162</x:v>
      </x:c>
      <x:c r="C1904" t="str">
        <x:v>P Whitehead</x:v>
      </x:c>
      <x:c r="D1904" t="str">
        <x:v>Permanent</x:v>
      </x:c>
      <x:c r="E1904" t="str">
        <x:v>Thurrock</x:v>
      </x:c>
      <x:c r="F1904" t="str">
        <x:v>Warehouse</x:v>
      </x:c>
      <x:c r="G1904" t="str">
        <x:v>363792D</x:v>
      </x:c>
      <x:c r="H1904" t="str">
        <x:v>Thurrock Warehouse</x:v>
      </x:c>
      <x:c r="I1904" s="22" t="n">
        <x:v>9</x:v>
      </x:c>
      <x:c r="J1904" t="str">
        <x:v>Worked</x:v>
      </x:c>
      <x:c r="K1904" t="str">
        <x:v>Employee 1711; home branch Thurrock; assigned role Warehouse | Deployment branch: Thurrock | Actual role: Operative Skilled | Jobs: 363792D | Customers: Thurrock Warehouse | Actual hours: 9.0; source records: 1</x:v>
      </x:c>
      <x:c r="L1904" t="str">
        <x:v>Include</x:v>
      </x:c>
      <x:c r="M1904"/>
      <x:c r="N1904"/>
    </x:row>
    <x:row r="1905">
      <x:c r="A1905" t="str">
        <x:v>P Whitehead|2026-05-21</x:v>
      </x:c>
      <x:c r="B1905" s="888" t="n">
        <x:v>46163</x:v>
      </x:c>
      <x:c r="C1905" t="str">
        <x:v>P Whitehead</x:v>
      </x:c>
      <x:c r="D1905" t="str">
        <x:v>Permanent</x:v>
      </x:c>
      <x:c r="E1905" t="str">
        <x:v>Thurrock</x:v>
      </x:c>
      <x:c r="F1905" t="str">
        <x:v>Warehouse</x:v>
      </x:c>
      <x:c r="G1905" t="str">
        <x:v>363792D</x:v>
      </x:c>
      <x:c r="H1905" t="str">
        <x:v>Thurrock Warehouse</x:v>
      </x:c>
      <x:c r="I1905" s="22" t="n">
        <x:v>9</x:v>
      </x:c>
      <x:c r="J1905" t="str">
        <x:v>Worked</x:v>
      </x:c>
      <x:c r="K1905" t="str">
        <x:v>Employee 1711; home branch Thurrock; assigned role Warehouse | Deployment branch: Thurrock | Actual role: Operative Skilled | Jobs: 363792D | Customers: Thurrock Warehouse | Actual hours: 9.0; source records: 1</x:v>
      </x:c>
      <x:c r="L1905" t="str">
        <x:v>Include</x:v>
      </x:c>
      <x:c r="M1905"/>
      <x:c r="N1905"/>
    </x:row>
    <x:row r="1906">
      <x:c r="A1906" t="str">
        <x:v>P Whitehead|2026-05-27</x:v>
      </x:c>
      <x:c r="B1906" s="888" t="n">
        <x:v>46169</x:v>
      </x:c>
      <x:c r="C1906" t="str">
        <x:v>P Whitehead</x:v>
      </x:c>
      <x:c r="D1906" t="str">
        <x:v>Permanent</x:v>
      </x:c>
      <x:c r="E1906" t="str">
        <x:v>Thurrock</x:v>
      </x:c>
      <x:c r="F1906" t="str">
        <x:v>Warehouse</x:v>
      </x:c>
      <x:c r="G1906" t="str">
        <x:v>363792D</x:v>
      </x:c>
      <x:c r="H1906" t="str">
        <x:v>Thurrock Warehouse</x:v>
      </x:c>
      <x:c r="I1906" s="22" t="n">
        <x:v>9</x:v>
      </x:c>
      <x:c r="J1906" t="str">
        <x:v>Worked</x:v>
      </x:c>
      <x:c r="K1906" t="str">
        <x:v>Employee 1711; home branch Thurrock; assigned role Warehouse | Deployment branch: Thurrock | Actual role: Operative Skilled | Jobs: 363792D | Customers: Thurrock Warehouse | Actual hours: 9.0; source records: 1</x:v>
      </x:c>
      <x:c r="L1906" t="str">
        <x:v>Include</x:v>
      </x:c>
      <x:c r="M1906"/>
      <x:c r="N1906"/>
    </x:row>
    <x:row r="1907">
      <x:c r="A1907" t="str">
        <x:v>P Whitehead|2026-05-28</x:v>
      </x:c>
      <x:c r="B1907" s="888" t="n">
        <x:v>46170</x:v>
      </x:c>
      <x:c r="C1907" t="str">
        <x:v>P Whitehead</x:v>
      </x:c>
      <x:c r="D1907" t="str">
        <x:v>Permanent</x:v>
      </x:c>
      <x:c r="E1907" t="str">
        <x:v>Thurrock</x:v>
      </x:c>
      <x:c r="F1907" t="str">
        <x:v>Warehouse</x:v>
      </x:c>
      <x:c r="G1907" t="str">
        <x:v>363792D</x:v>
      </x:c>
      <x:c r="H1907" t="str">
        <x:v>Thurrock Warehouse</x:v>
      </x:c>
      <x:c r="I1907" s="22" t="n">
        <x:v>9</x:v>
      </x:c>
      <x:c r="J1907" t="str">
        <x:v>Worked</x:v>
      </x:c>
      <x:c r="K1907" t="str">
        <x:v>Employee 1711; home branch Thurrock; assigned role Warehouse | Deployment branch: Thurrock | Actual role: Operative Skilled | Jobs: 363792D | Customers: Thurrock Warehouse | Actual hours: 9.0; source records: 1</x:v>
      </x:c>
      <x:c r="L1907" t="str">
        <x:v>Include</x:v>
      </x:c>
      <x:c r="M1907"/>
      <x:c r="N1907"/>
    </x:row>
    <x:row r="1908">
      <x:c r="A1908" t="str">
        <x:v>Paul Barker (C)|2026-05-01</x:v>
      </x:c>
      <x:c r="B1908" s="888" t="n">
        <x:v>46143</x:v>
      </x:c>
      <x:c r="C1908" t="str">
        <x:v>Paul Barker (C)</x:v>
      </x:c>
      <x:c r="D1908" t="str">
        <x:v>Permanent</x:v>
      </x:c>
      <x:c r="E1908" t="str">
        <x:v>Thurrock</x:v>
      </x:c>
      <x:c r="F1908" t="str">
        <x:v>Operative Porter</x:v>
      </x:c>
      <x:c r="G1908" t="str">
        <x:v>401629</x:v>
      </x:c>
      <x:c r="H1908" t="str">
        <x:v>CH &amp; Co Catering Ltd</x:v>
      </x:c>
      <x:c r="I1908" s="22" t="n">
        <x:v>8</x:v>
      </x:c>
      <x:c r="J1908" t="str">
        <x:v>Worked</x:v>
      </x:c>
      <x:c r="K1908" t="str">
        <x:v>Employee 104327; home branch Thurrock; assigned role Operative Porter | Deployment branch: Thurrock | Actual role: Operative Driver | Jobs: 401629 | Customers: CH &amp; Co Catering Ltd | Actual hours: 8.0; source records: 1</x:v>
      </x:c>
      <x:c r="L1908" t="str">
        <x:v>Include</x:v>
      </x:c>
      <x:c r="M1908"/>
      <x:c r="N1908"/>
    </x:row>
    <x:row r="1909">
      <x:c r="A1909" t="str">
        <x:v>Paul Barker (C)|2026-05-05</x:v>
      </x:c>
      <x:c r="B1909" s="888" t="n">
        <x:v>46147</x:v>
      </x:c>
      <x:c r="C1909" t="str">
        <x:v>Paul Barker (C)</x:v>
      </x:c>
      <x:c r="D1909" t="str">
        <x:v>Permanent</x:v>
      </x:c>
      <x:c r="E1909" t="str">
        <x:v>Thurrock</x:v>
      </x:c>
      <x:c r="F1909" t="str">
        <x:v>Operative Porter</x:v>
      </x:c>
      <x:c r="G1909" t="str">
        <x:v>400588</x:v>
      </x:c>
      <x:c r="H1909" t="str">
        <x:v>Urbn UK Limited</x:v>
      </x:c>
      <x:c r="I1909" s="22" t="n">
        <x:v>10</x:v>
      </x:c>
      <x:c r="J1909" t="str">
        <x:v>Worked</x:v>
      </x:c>
      <x:c r="K1909" t="str">
        <x:v>Employee 104327; home branch Thurrock; assigned role Operative Porter | Deployment branch: Thurrock | Actual role: Operative Driver | Jobs: 400588 | Customers: Urbn UK Limited | Actual hours: 10.0; source records: 1</x:v>
      </x:c>
      <x:c r="L1909" t="str">
        <x:v>Include</x:v>
      </x:c>
      <x:c r="M1909"/>
      <x:c r="N1909"/>
    </x:row>
    <x:row r="1910">
      <x:c r="A1910" t="str">
        <x:v>Paul Barker (C)|2026-05-07</x:v>
      </x:c>
      <x:c r="B1910" s="888" t="n">
        <x:v>46149</x:v>
      </x:c>
      <x:c r="C1910" t="str">
        <x:v>Paul Barker (C)</x:v>
      </x:c>
      <x:c r="D1910" t="str">
        <x:v>Permanent</x:v>
      </x:c>
      <x:c r="E1910" t="str">
        <x:v>Thurrock</x:v>
      </x:c>
      <x:c r="F1910" t="str">
        <x:v>Operative Porter</x:v>
      </x:c>
      <x:c r="G1910" t="str">
        <x:v>401433</x:v>
      </x:c>
      <x:c r="H1910" t="str">
        <x:v>Restore – Doc Management</x:v>
      </x:c>
      <x:c r="I1910" s="22" t="n">
        <x:v>9.5</x:v>
      </x:c>
      <x:c r="J1910" t="str">
        <x:v>Worked</x:v>
      </x:c>
      <x:c r="K1910" t="str">
        <x:v>Employee 104327; home branch Thurrock; assigned role Operative Porter | Deployment branch: Thurrock | Actual role: Operative Driver | Jobs: 401433 | Customers: Restore – Doc Management | Actual hours: 9.5; source records: 1</x:v>
      </x:c>
      <x:c r="L1910" t="str">
        <x:v>Include</x:v>
      </x:c>
      <x:c r="M1910"/>
      <x:c r="N1910"/>
    </x:row>
    <x:row r="1911">
      <x:c r="A1911" t="str">
        <x:v>Paul Barker (C)|2026-05-08</x:v>
      </x:c>
      <x:c r="B1911" s="888" t="n">
        <x:v>46150</x:v>
      </x:c>
      <x:c r="C1911" t="str">
        <x:v>Paul Barker (C)</x:v>
      </x:c>
      <x:c r="D1911" t="str">
        <x:v>Permanent</x:v>
      </x:c>
      <x:c r="E1911" t="str">
        <x:v>Thurrock</x:v>
      </x:c>
      <x:c r="F1911" t="str">
        <x:v>Operative Porter</x:v>
      </x:c>
      <x:c r="G1911" t="str">
        <x:v>400315</x:v>
      </x:c>
      <x:c r="H1911" t="str">
        <x:v>Accenture UK Ltd</x:v>
      </x:c>
      <x:c r="I1911" s="22" t="n">
        <x:v>8.5</x:v>
      </x:c>
      <x:c r="J1911" t="str">
        <x:v>Worked</x:v>
      </x:c>
      <x:c r="K1911" t="str">
        <x:v>Employee 104327; home branch Thurrock; assigned role Operative Porter | Deployment branch: Thurrock | Actual role: Operative Driver | Jobs: 400315 | Customers: Accenture UK Ltd | Actual hours: 8.5; source records: 1</x:v>
      </x:c>
      <x:c r="L1911" t="str">
        <x:v>Include</x:v>
      </x:c>
      <x:c r="M1911"/>
      <x:c r="N1911"/>
    </x:row>
    <x:row r="1912">
      <x:c r="A1912" t="str">
        <x:v>Paul Barker (C)|2026-05-09</x:v>
      </x:c>
      <x:c r="B1912" s="888" t="n">
        <x:v>46151</x:v>
      </x:c>
      <x:c r="C1912" t="str">
        <x:v>Paul Barker (C)</x:v>
      </x:c>
      <x:c r="D1912" t="str">
        <x:v>Permanent</x:v>
      </x:c>
      <x:c r="E1912" t="str">
        <x:v>Thurrock</x:v>
      </x:c>
      <x:c r="F1912" t="str">
        <x:v>Operative Porter</x:v>
      </x:c>
      <x:c r="G1912" t="str">
        <x:v>402083</x:v>
      </x:c>
      <x:c r="H1912" t="str">
        <x:v>BNP Paribas Limited</x:v>
      </x:c>
      <x:c r="I1912" s="22" t="n">
        <x:v>8</x:v>
      </x:c>
      <x:c r="J1912" t="str">
        <x:v>Worked</x:v>
      </x:c>
      <x:c r="K1912" t="str">
        <x:v>Employee 104327; home branch Thurrock; assigned role Operative Porter | Deployment branch: Thurrock | Actual role: Operative Driver | Jobs: 402083 | Customers: BNP Paribas Limited | Actual hours: 8.0; source records: 1</x:v>
      </x:c>
      <x:c r="L1912" t="str">
        <x:v>Include</x:v>
      </x:c>
      <x:c r="M1912"/>
      <x:c r="N1912"/>
    </x:row>
    <x:row r="1913">
      <x:c r="A1913" t="str">
        <x:v>Paul Barker (C)|2026-05-11</x:v>
      </x:c>
      <x:c r="B1913" s="888" t="n">
        <x:v>46153</x:v>
      </x:c>
      <x:c r="C1913" t="str">
        <x:v>Paul Barker (C)</x:v>
      </x:c>
      <x:c r="D1913" t="str">
        <x:v>Permanent</x:v>
      </x:c>
      <x:c r="E1913" t="str">
        <x:v>Thurrock</x:v>
      </x:c>
      <x:c r="F1913" t="str">
        <x:v>Operative Porter</x:v>
      </x:c>
      <x:c r="G1913"/>
      <x:c r="H1913"/>
      <x:c r="I1913" s="22" t="n">
        <x:v>0</x:v>
      </x:c>
      <x:c r="J1913" t="str">
        <x:v>Annual leave</x:v>
      </x:c>
      <x:c r="K1913" t="str">
        <x:v>Employee 104327; home branch Thurrock; assigned role Operative Porter | Leave: Annual Leave (Hours) | Leave calendar basis: Variable-pattern period</x:v>
      </x:c>
      <x:c r="L1913" t="str">
        <x:v>Include</x:v>
      </x:c>
      <x:c r="M1913"/>
      <x:c r="N1913"/>
    </x:row>
    <x:row r="1914">
      <x:c r="A1914" t="str">
        <x:v>Paul Barker (C)|2026-05-12</x:v>
      </x:c>
      <x:c r="B1914" s="888" t="n">
        <x:v>46154</x:v>
      </x:c>
      <x:c r="C1914" t="str">
        <x:v>Paul Barker (C)</x:v>
      </x:c>
      <x:c r="D1914" t="str">
        <x:v>Permanent</x:v>
      </x:c>
      <x:c r="E1914" t="str">
        <x:v>Thurrock</x:v>
      </x:c>
      <x:c r="F1914" t="str">
        <x:v>Operative Porter</x:v>
      </x:c>
      <x:c r="G1914"/>
      <x:c r="H1914"/>
      <x:c r="I1914" s="22" t="n">
        <x:v>0</x:v>
      </x:c>
      <x:c r="J1914" t="str">
        <x:v>Annual leave</x:v>
      </x:c>
      <x:c r="K1914" t="str">
        <x:v>Employee 104327; home branch Thurrock; assigned role Operative Porter | Leave: Annual Leave (Hours) | Leave calendar basis: Variable-pattern period</x:v>
      </x:c>
      <x:c r="L1914" t="str">
        <x:v>Include</x:v>
      </x:c>
      <x:c r="M1914"/>
      <x:c r="N1914"/>
    </x:row>
    <x:row r="1915">
      <x:c r="A1915" t="str">
        <x:v>Paul Barker (C)|2026-05-13</x:v>
      </x:c>
      <x:c r="B1915" s="888" t="n">
        <x:v>46155</x:v>
      </x:c>
      <x:c r="C1915" t="str">
        <x:v>Paul Barker (C)</x:v>
      </x:c>
      <x:c r="D1915" t="str">
        <x:v>Permanent</x:v>
      </x:c>
      <x:c r="E1915" t="str">
        <x:v>Thurrock</x:v>
      </x:c>
      <x:c r="F1915" t="str">
        <x:v>Operative Porter</x:v>
      </x:c>
      <x:c r="G1915"/>
      <x:c r="H1915"/>
      <x:c r="I1915" s="22" t="n">
        <x:v>0</x:v>
      </x:c>
      <x:c r="J1915" t="str">
        <x:v>Annual leave</x:v>
      </x:c>
      <x:c r="K1915" t="str">
        <x:v>Employee 104327; home branch Thurrock; assigned role Operative Porter | Leave: Annual Leave (Hours) | Leave calendar basis: Variable-pattern period</x:v>
      </x:c>
      <x:c r="L1915" t="str">
        <x:v>Include</x:v>
      </x:c>
      <x:c r="M1915"/>
      <x:c r="N1915"/>
    </x:row>
    <x:row r="1916">
      <x:c r="A1916" t="str">
        <x:v>Paul Barker (C)|2026-05-14</x:v>
      </x:c>
      <x:c r="B1916" s="888" t="n">
        <x:v>46156</x:v>
      </x:c>
      <x:c r="C1916" t="str">
        <x:v>Paul Barker (C)</x:v>
      </x:c>
      <x:c r="D1916" t="str">
        <x:v>Permanent</x:v>
      </x:c>
      <x:c r="E1916" t="str">
        <x:v>Thurrock</x:v>
      </x:c>
      <x:c r="F1916" t="str">
        <x:v>Operative Porter</x:v>
      </x:c>
      <x:c r="G1916"/>
      <x:c r="H1916"/>
      <x:c r="I1916" s="22" t="n">
        <x:v>0</x:v>
      </x:c>
      <x:c r="J1916" t="str">
        <x:v>Annual leave</x:v>
      </x:c>
      <x:c r="K1916" t="str">
        <x:v>Employee 104327; home branch Thurrock; assigned role Operative Porter | Leave: Annual Leave (Hours) | Leave calendar basis: Variable-pattern period</x:v>
      </x:c>
      <x:c r="L1916" t="str">
        <x:v>Include</x:v>
      </x:c>
      <x:c r="M1916"/>
      <x:c r="N1916"/>
    </x:row>
    <x:row r="1917">
      <x:c r="A1917" t="str">
        <x:v>Paul Barker (C)|2026-05-15</x:v>
      </x:c>
      <x:c r="B1917" s="888" t="n">
        <x:v>46157</x:v>
      </x:c>
      <x:c r="C1917" t="str">
        <x:v>Paul Barker (C)</x:v>
      </x:c>
      <x:c r="D1917" t="str">
        <x:v>Permanent</x:v>
      </x:c>
      <x:c r="E1917" t="str">
        <x:v>Thurrock</x:v>
      </x:c>
      <x:c r="F1917" t="str">
        <x:v>Operative Porter</x:v>
      </x:c>
      <x:c r="G1917"/>
      <x:c r="H1917"/>
      <x:c r="I1917" s="22" t="n">
        <x:v>0</x:v>
      </x:c>
      <x:c r="J1917" t="str">
        <x:v>Annual leave</x:v>
      </x:c>
      <x:c r="K1917" t="str">
        <x:v>Employee 104327; home branch Thurrock; assigned role Operative Porter | Leave: Annual Leave (Hours) | Leave calendar basis: Variable-pattern period</x:v>
      </x:c>
      <x:c r="L1917" t="str">
        <x:v>Include</x:v>
      </x:c>
      <x:c r="M1917"/>
      <x:c r="N1917"/>
    </x:row>
    <x:row r="1918">
      <x:c r="A1918" t="str">
        <x:v>Paul Barker (C)|2026-05-18</x:v>
      </x:c>
      <x:c r="B1918" s="888" t="n">
        <x:v>46160</x:v>
      </x:c>
      <x:c r="C1918" t="str">
        <x:v>Paul Barker (C)</x:v>
      </x:c>
      <x:c r="D1918" t="str">
        <x:v>Permanent</x:v>
      </x:c>
      <x:c r="E1918" t="str">
        <x:v>Thurrock</x:v>
      </x:c>
      <x:c r="F1918" t="str">
        <x:v>Operative Porter</x:v>
      </x:c>
      <x:c r="G1918" t="str">
        <x:v>402252</x:v>
      </x:c>
      <x:c r="H1918" t="str">
        <x:v>London Metropolitan University</x:v>
      </x:c>
      <x:c r="I1918" s="22" t="n">
        <x:v>7</x:v>
      </x:c>
      <x:c r="J1918" t="str">
        <x:v>Worked</x:v>
      </x:c>
      <x:c r="K1918" t="str">
        <x:v>Employee 104327; home branch Thurrock; assigned role Operative Porter | Deployment branch: Thurrock | Actual role: Operative Porter | Jobs: 402252 | Customers: London Metropolitan University | Actual hours: 7.0; source records: 1</x:v>
      </x:c>
      <x:c r="L1918" t="str">
        <x:v>Include</x:v>
      </x:c>
      <x:c r="M1918"/>
      <x:c r="N1918"/>
    </x:row>
    <x:row r="1919">
      <x:c r="A1919" t="str">
        <x:v>Paul Barker (C)|2026-05-19</x:v>
      </x:c>
      <x:c r="B1919" s="888" t="n">
        <x:v>46161</x:v>
      </x:c>
      <x:c r="C1919" t="str">
        <x:v>Paul Barker (C)</x:v>
      </x:c>
      <x:c r="D1919" t="str">
        <x:v>Permanent</x:v>
      </x:c>
      <x:c r="E1919" t="str">
        <x:v>Thurrock</x:v>
      </x:c>
      <x:c r="F1919" t="str">
        <x:v>Operative Porter</x:v>
      </x:c>
      <x:c r="G1919" t="str">
        <x:v>402308</x:v>
      </x:c>
      <x:c r="H1919" t="str">
        <x:v>London Metropolitan University</x:v>
      </x:c>
      <x:c r="I1919" s="22" t="n">
        <x:v>8</x:v>
      </x:c>
      <x:c r="J1919" t="str">
        <x:v>Worked</x:v>
      </x:c>
      <x:c r="K1919" t="str">
        <x:v>Employee 104327; home branch Thurrock; assigned role Operative Porter | Deployment branch: Thurrock | Actual role: Operative Driver | Jobs: 402308 | Customers: London Metropolitan University | Actual hours: 8.0; source records: 1</x:v>
      </x:c>
      <x:c r="L1919" t="str">
        <x:v>Include</x:v>
      </x:c>
      <x:c r="M1919"/>
      <x:c r="N1919"/>
    </x:row>
    <x:row r="1920">
      <x:c r="A1920" t="str">
        <x:v>Paul Barker (C)|2026-05-20</x:v>
      </x:c>
      <x:c r="B1920" s="888" t="n">
        <x:v>46162</x:v>
      </x:c>
      <x:c r="C1920" t="str">
        <x:v>Paul Barker (C)</x:v>
      </x:c>
      <x:c r="D1920" t="str">
        <x:v>Permanent</x:v>
      </x:c>
      <x:c r="E1920" t="str">
        <x:v>Thurrock</x:v>
      </x:c>
      <x:c r="F1920" t="str">
        <x:v>Operative Porter</x:v>
      </x:c>
      <x:c r="G1920" t="str">
        <x:v>402252</x:v>
      </x:c>
      <x:c r="H1920" t="str">
        <x:v>London Metropolitan University</x:v>
      </x:c>
      <x:c r="I1920" s="22" t="n">
        <x:v>9</x:v>
      </x:c>
      <x:c r="J1920" t="str">
        <x:v>Worked</x:v>
      </x:c>
      <x:c r="K1920" t="str">
        <x:v>Employee 104327; home branch Thurrock; assigned role Operative Porter | Deployment branch: Thurrock | Actual role: Operative Driver | Jobs: 402252 | Customers: London Metropolitan University | Actual hours: 9.0; source records: 1</x:v>
      </x:c>
      <x:c r="L1920" t="str">
        <x:v>Include</x:v>
      </x:c>
      <x:c r="M1920"/>
      <x:c r="N1920"/>
    </x:row>
    <x:row r="1921">
      <x:c r="A1921" t="str">
        <x:v>Paul Barker (C)|2026-05-21</x:v>
      </x:c>
      <x:c r="B1921" s="888" t="n">
        <x:v>46163</x:v>
      </x:c>
      <x:c r="C1921" t="str">
        <x:v>Paul Barker (C)</x:v>
      </x:c>
      <x:c r="D1921" t="str">
        <x:v>Permanent</x:v>
      </x:c>
      <x:c r="E1921" t="str">
        <x:v>Thurrock</x:v>
      </x:c>
      <x:c r="F1921" t="str">
        <x:v>Operative Porter</x:v>
      </x:c>
      <x:c r="G1921" t="str">
        <x:v>402276</x:v>
      </x:c>
      <x:c r="H1921" t="str">
        <x:v>Protech Network Solutions</x:v>
      </x:c>
      <x:c r="I1921" s="22" t="n">
        <x:v>9.5</x:v>
      </x:c>
      <x:c r="J1921" t="str">
        <x:v>Worked</x:v>
      </x:c>
      <x:c r="K1921" t="str">
        <x:v>Employee 104327; home branch Thurrock; assigned role Operative Porter | Deployment branch: Thurrock | Actual role: Operative Driver | Jobs: 402276 | Customers: Protech Network Solutions | Actual hours: 9.5; source records: 1</x:v>
      </x:c>
      <x:c r="L1921" t="str">
        <x:v>Include</x:v>
      </x:c>
      <x:c r="M1921"/>
      <x:c r="N1921"/>
    </x:row>
    <x:row r="1922">
      <x:c r="A1922" t="str">
        <x:v>Paul Barker (C)|2026-05-22</x:v>
      </x:c>
      <x:c r="B1922" s="888" t="n">
        <x:v>46164</x:v>
      </x:c>
      <x:c r="C1922" t="str">
        <x:v>Paul Barker (C)</x:v>
      </x:c>
      <x:c r="D1922" t="str">
        <x:v>Permanent</x:v>
      </x:c>
      <x:c r="E1922" t="str">
        <x:v>Thurrock</x:v>
      </x:c>
      <x:c r="F1922" t="str">
        <x:v>Operative Porter</x:v>
      </x:c>
      <x:c r="G1922" t="str">
        <x:v>396923</x:v>
      </x:c>
      <x:c r="H1922" t="str">
        <x:v>Jenny Bowen/Ms Opal Chalmers</x:v>
      </x:c>
      <x:c r="I1922" s="22" t="n">
        <x:v>7.5</x:v>
      </x:c>
      <x:c r="J1922" t="str">
        <x:v>Worked</x:v>
      </x:c>
      <x:c r="K1922" t="str">
        <x:v>Employee 104327; home branch Thurrock; assigned role Operative Porter | Deployment branch: Thurrock | Actual role: Operative Driver | Jobs: 396923 | Customers: Jenny Bowen/Ms Opal Chalmers | Actual hours: 7.5; source records: 1</x:v>
      </x:c>
      <x:c r="L1922" t="str">
        <x:v>Include</x:v>
      </x:c>
      <x:c r="M1922"/>
      <x:c r="N1922"/>
    </x:row>
    <x:row r="1923">
      <x:c r="A1923" t="str">
        <x:v>Paul Barker (C)|2026-05-26</x:v>
      </x:c>
      <x:c r="B1923" s="888" t="n">
        <x:v>46168</x:v>
      </x:c>
      <x:c r="C1923" t="str">
        <x:v>Paul Barker (C)</x:v>
      </x:c>
      <x:c r="D1923" t="str">
        <x:v>Permanent</x:v>
      </x:c>
      <x:c r="E1923" t="str">
        <x:v>Thurrock</x:v>
      </x:c>
      <x:c r="F1923" t="str">
        <x:v>Operative Porter</x:v>
      </x:c>
      <x:c r="G1923" t="str">
        <x:v>401629</x:v>
      </x:c>
      <x:c r="H1923" t="str">
        <x:v>CH &amp; Co Catering Ltd</x:v>
      </x:c>
      <x:c r="I1923" s="22" t="n">
        <x:v>8</x:v>
      </x:c>
      <x:c r="J1923" t="str">
        <x:v>Worked</x:v>
      </x:c>
      <x:c r="K1923" t="str">
        <x:v>Employee 104327; home branch Thurrock; assigned role Operative Porter | Deployment branch: Thurrock | Actual role: Operative Driver | Jobs: 401629 | Customers: CH &amp; Co Catering Ltd | Actual hours: 8.0; source records: 1</x:v>
      </x:c>
      <x:c r="L1923" t="str">
        <x:v>Include</x:v>
      </x:c>
      <x:c r="M1923"/>
      <x:c r="N1923"/>
    </x:row>
    <x:row r="1924">
      <x:c r="A1924" t="str">
        <x:v>Paul Barker (C)|2026-05-27</x:v>
      </x:c>
      <x:c r="B1924" s="888" t="n">
        <x:v>46169</x:v>
      </x:c>
      <x:c r="C1924" t="str">
        <x:v>Paul Barker (C)</x:v>
      </x:c>
      <x:c r="D1924" t="str">
        <x:v>Permanent</x:v>
      </x:c>
      <x:c r="E1924" t="str">
        <x:v>Thurrock</x:v>
      </x:c>
      <x:c r="F1924" t="str">
        <x:v>Operative Porter</x:v>
      </x:c>
      <x:c r="G1924" t="str">
        <x:v>402305</x:v>
      </x:c>
      <x:c r="H1924" t="str">
        <x:v>University of Hertfordshire</x:v>
      </x:c>
      <x:c r="I1924" s="22" t="n">
        <x:v>9</x:v>
      </x:c>
      <x:c r="J1924" t="str">
        <x:v>Worked</x:v>
      </x:c>
      <x:c r="K1924" t="str">
        <x:v>Employee 104327; home branch Thurrock; assigned role Operative Porter | Deployment branch: Thurrock | Actual role: Operative Driver | Jobs: 402305 | Customers: University of Hertfordshire | Actual hours: 9.0; source records: 1</x:v>
      </x:c>
      <x:c r="L1924" t="str">
        <x:v>Include</x:v>
      </x:c>
      <x:c r="M1924"/>
      <x:c r="N1924"/>
    </x:row>
    <x:row r="1925">
      <x:c r="A1925" t="str">
        <x:v>Paul Barker (C)|2026-05-28</x:v>
      </x:c>
      <x:c r="B1925" s="888" t="n">
        <x:v>46170</x:v>
      </x:c>
      <x:c r="C1925" t="str">
        <x:v>Paul Barker (C)</x:v>
      </x:c>
      <x:c r="D1925" t="str">
        <x:v>Permanent</x:v>
      </x:c>
      <x:c r="E1925" t="str">
        <x:v>Thurrock</x:v>
      </x:c>
      <x:c r="F1925" t="str">
        <x:v>Operative Porter</x:v>
      </x:c>
      <x:c r="G1925" t="str">
        <x:v>402468</x:v>
      </x:c>
      <x:c r="H1925" t="str">
        <x:v>London Metropolitan University</x:v>
      </x:c>
      <x:c r="I1925" s="22" t="n">
        <x:v>8.5</x:v>
      </x:c>
      <x:c r="J1925" t="str">
        <x:v>Worked</x:v>
      </x:c>
      <x:c r="K1925" t="str">
        <x:v>Employee 104327; home branch Thurrock; assigned role Operative Porter | Deployment branch: Thurrock | Actual role: Operative Driver | Jobs: 402468 | Customers: London Metropolitan University | Actual hours: 8.5; source records: 1</x:v>
      </x:c>
      <x:c r="L1925" t="str">
        <x:v>Include</x:v>
      </x:c>
      <x:c r="M1925"/>
      <x:c r="N1925"/>
    </x:row>
    <x:row r="1926">
      <x:c r="A1926" t="str">
        <x:v>Paul Barker (C)|2026-05-29</x:v>
      </x:c>
      <x:c r="B1926" s="888" t="n">
        <x:v>46171</x:v>
      </x:c>
      <x:c r="C1926" t="str">
        <x:v>Paul Barker (C)</x:v>
      </x:c>
      <x:c r="D1926" t="str">
        <x:v>Permanent</x:v>
      </x:c>
      <x:c r="E1926" t="str">
        <x:v>Thurrock</x:v>
      </x:c>
      <x:c r="F1926" t="str">
        <x:v>Operative Porter</x:v>
      </x:c>
      <x:c r="G1926" t="str">
        <x:v>400283</x:v>
      </x:c>
      <x:c r="H1926" t="str">
        <x:v>Canada Life</x:v>
      </x:c>
      <x:c r="I1926" s="22" t="n">
        <x:v>6.5</x:v>
      </x:c>
      <x:c r="J1926" t="str">
        <x:v>Worked</x:v>
      </x:c>
      <x:c r="K1926" t="str">
        <x:v>Employee 104327; home branch Thurrock; assigned role Operative Porter | Deployment branch: Thurrock | Actual role: Operative Driver | Jobs: 400283 | Customers: Canada Life | Actual hours: 6.5; source records: 1</x:v>
      </x:c>
      <x:c r="L1926" t="str">
        <x:v>Include</x:v>
      </x:c>
      <x:c r="M1926"/>
      <x:c r="N1926"/>
    </x:row>
    <x:row r="1927">
      <x:c r="A1927" t="str">
        <x:v>Paul Barker (C)|2026-05-31</x:v>
      </x:c>
      <x:c r="B1927" s="888" t="n">
        <x:v>46173</x:v>
      </x:c>
      <x:c r="C1927" t="str">
        <x:v>Paul Barker (C)</x:v>
      </x:c>
      <x:c r="D1927" t="str">
        <x:v>Permanent</x:v>
      </x:c>
      <x:c r="E1927" t="str">
        <x:v>Thurrock</x:v>
      </x:c>
      <x:c r="F1927" t="str">
        <x:v>Operative Porter</x:v>
      </x:c>
      <x:c r="G1927" t="str">
        <x:v>402488</x:v>
      </x:c>
      <x:c r="H1927" t="str">
        <x:v>BNP Paribas Limited</x:v>
      </x:c>
      <x:c r="I1927" s="22" t="n">
        <x:v>9.5</x:v>
      </x:c>
      <x:c r="J1927" t="str">
        <x:v>Worked</x:v>
      </x:c>
      <x:c r="K1927" t="str">
        <x:v>Employee 104327; home branch Thurrock; assigned role Operative Porter | Deployment branch: Thurrock | Actual role: Operative Driver | Jobs: 402488 | Customers: BNP Paribas Limited | Actual hours: 9.5; source records: 1</x:v>
      </x:c>
      <x:c r="L1927" t="str">
        <x:v>Include</x:v>
      </x:c>
      <x:c r="M1927"/>
      <x:c r="N1927"/>
    </x:row>
    <x:row r="1928">
      <x:c r="A1928" t="str">
        <x:v>Paul Horton|2026-05-01</x:v>
      </x:c>
      <x:c r="B1928" s="888" t="n">
        <x:v>46143</x:v>
      </x:c>
      <x:c r="C1928" t="str">
        <x:v>Paul Horton</x:v>
      </x:c>
      <x:c r="D1928" t="str">
        <x:v>Permanent</x:v>
      </x:c>
      <x:c r="E1928" t="str">
        <x:v>Thurrock</x:v>
      </x:c>
      <x:c r="F1928" t="str">
        <x:v>Warehouse</x:v>
      </x:c>
      <x:c r="G1928" t="str">
        <x:v>363792D</x:v>
      </x:c>
      <x:c r="H1928" t="str">
        <x:v>Thurrock Warehouse</x:v>
      </x:c>
      <x:c r="I1928" s="22" t="n">
        <x:v>9.5</x:v>
      </x:c>
      <x:c r="J1928" t="str">
        <x:v>Worked</x:v>
      </x:c>
      <x:c r="K1928" t="str">
        <x:v>Employee 2279; home branch Thurrock; assigned role Warehouse | Deployment branch: Thurrock | Actual role: Operative Skilled | Jobs: 363792D | Customers: Thurrock Warehouse | Actual hours: 9.5; source records: 1</x:v>
      </x:c>
      <x:c r="L1928" t="str">
        <x:v>Include</x:v>
      </x:c>
      <x:c r="M1928"/>
      <x:c r="N1928"/>
    </x:row>
    <x:row r="1929">
      <x:c r="A1929" t="str">
        <x:v>Paul Horton|2026-05-05</x:v>
      </x:c>
      <x:c r="B1929" s="888" t="n">
        <x:v>46147</x:v>
      </x:c>
      <x:c r="C1929" t="str">
        <x:v>Paul Horton</x:v>
      </x:c>
      <x:c r="D1929" t="str">
        <x:v>Permanent</x:v>
      </x:c>
      <x:c r="E1929" t="str">
        <x:v>Thurrock</x:v>
      </x:c>
      <x:c r="F1929" t="str">
        <x:v>Warehouse</x:v>
      </x:c>
      <x:c r="G1929" t="str">
        <x:v>363792D</x:v>
      </x:c>
      <x:c r="H1929" t="str">
        <x:v>Thurrock Warehouse</x:v>
      </x:c>
      <x:c r="I1929" s="22" t="n">
        <x:v>9</x:v>
      </x:c>
      <x:c r="J1929" t="str">
        <x:v>Worked</x:v>
      </x:c>
      <x:c r="K1929" t="str">
        <x:v>Employee 2279; home branch Thurrock; assigned role Warehouse | Deployment branch: Thurrock | Actual role: Operative Skilled | Jobs: 363792D | Customers: Thurrock Warehouse | Actual hours: 9.0; source records: 1</x:v>
      </x:c>
      <x:c r="L1929" t="str">
        <x:v>Include</x:v>
      </x:c>
      <x:c r="M1929"/>
      <x:c r="N1929"/>
    </x:row>
    <x:row r="1930">
      <x:c r="A1930" t="str">
        <x:v>Paul Horton|2026-05-06</x:v>
      </x:c>
      <x:c r="B1930" s="888" t="n">
        <x:v>46148</x:v>
      </x:c>
      <x:c r="C1930" t="str">
        <x:v>Paul Horton</x:v>
      </x:c>
      <x:c r="D1930" t="str">
        <x:v>Permanent</x:v>
      </x:c>
      <x:c r="E1930" t="str">
        <x:v>Thurrock</x:v>
      </x:c>
      <x:c r="F1930" t="str">
        <x:v>Warehouse</x:v>
      </x:c>
      <x:c r="G1930" t="str">
        <x:v>363792D</x:v>
      </x:c>
      <x:c r="H1930" t="str">
        <x:v>Thurrock Warehouse</x:v>
      </x:c>
      <x:c r="I1930" s="22" t="n">
        <x:v>9</x:v>
      </x:c>
      <x:c r="J1930" t="str">
        <x:v>Worked</x:v>
      </x:c>
      <x:c r="K1930" t="str">
        <x:v>Employee 2279; home branch Thurrock; assigned role Warehouse | Deployment branch: Thurrock | Actual role: Operative Skilled | Jobs: 363792D | Customers: Thurrock Warehouse | Actual hours: 9.0; source records: 1</x:v>
      </x:c>
      <x:c r="L1930" t="str">
        <x:v>Include</x:v>
      </x:c>
      <x:c r="M1930"/>
      <x:c r="N1930"/>
    </x:row>
    <x:row r="1931">
      <x:c r="A1931" t="str">
        <x:v>Paul Horton|2026-05-08</x:v>
      </x:c>
      <x:c r="B1931" s="888" t="n">
        <x:v>46150</x:v>
      </x:c>
      <x:c r="C1931" t="str">
        <x:v>Paul Horton</x:v>
      </x:c>
      <x:c r="D1931" t="str">
        <x:v>Permanent</x:v>
      </x:c>
      <x:c r="E1931" t="str">
        <x:v>Thurrock</x:v>
      </x:c>
      <x:c r="F1931" t="str">
        <x:v>Warehouse</x:v>
      </x:c>
      <x:c r="G1931" t="str">
        <x:v>363792D</x:v>
      </x:c>
      <x:c r="H1931" t="str">
        <x:v>Thurrock Warehouse</x:v>
      </x:c>
      <x:c r="I1931" s="22" t="n">
        <x:v>9</x:v>
      </x:c>
      <x:c r="J1931" t="str">
        <x:v>Worked</x:v>
      </x:c>
      <x:c r="K1931" t="str">
        <x:v>Employee 2279; home branch Thurrock; assigned role Warehouse | Deployment branch: Thurrock | Actual role: Operative Skilled | Jobs: 363792D | Customers: Thurrock Warehouse | Actual hours: 9.0; source records: 1</x:v>
      </x:c>
      <x:c r="L1931" t="str">
        <x:v>Include</x:v>
      </x:c>
      <x:c r="M1931"/>
      <x:c r="N1931"/>
    </x:row>
    <x:row r="1932">
      <x:c r="A1932" t="str">
        <x:v>Paul Horton|2026-05-11</x:v>
      </x:c>
      <x:c r="B1932" s="888" t="n">
        <x:v>46153</x:v>
      </x:c>
      <x:c r="C1932" t="str">
        <x:v>Paul Horton</x:v>
      </x:c>
      <x:c r="D1932" t="str">
        <x:v>Permanent</x:v>
      </x:c>
      <x:c r="E1932" t="str">
        <x:v>Thurrock</x:v>
      </x:c>
      <x:c r="F1932" t="str">
        <x:v>Warehouse</x:v>
      </x:c>
      <x:c r="G1932" t="str">
        <x:v>363792D</x:v>
      </x:c>
      <x:c r="H1932" t="str">
        <x:v>Thurrock Warehouse</x:v>
      </x:c>
      <x:c r="I1932" s="22" t="n">
        <x:v>9</x:v>
      </x:c>
      <x:c r="J1932" t="str">
        <x:v>Worked</x:v>
      </x:c>
      <x:c r="K1932" t="str">
        <x:v>Employee 2279; home branch Thurrock; assigned role Warehouse | Deployment branch: Thurrock | Actual role: Operative Skilled | Jobs: 363792D | Customers: Thurrock Warehouse | Actual hours: 9.0; source records: 1</x:v>
      </x:c>
      <x:c r="L1932" t="str">
        <x:v>Include</x:v>
      </x:c>
      <x:c r="M1932"/>
      <x:c r="N1932"/>
    </x:row>
    <x:row r="1933">
      <x:c r="A1933" t="str">
        <x:v>Paul Horton|2026-05-12</x:v>
      </x:c>
      <x:c r="B1933" s="888" t="n">
        <x:v>46154</x:v>
      </x:c>
      <x:c r="C1933" t="str">
        <x:v>Paul Horton</x:v>
      </x:c>
      <x:c r="D1933" t="str">
        <x:v>Permanent</x:v>
      </x:c>
      <x:c r="E1933" t="str">
        <x:v>Thurrock</x:v>
      </x:c>
      <x:c r="F1933" t="str">
        <x:v>Warehouse</x:v>
      </x:c>
      <x:c r="G1933" t="str">
        <x:v>363792D</x:v>
      </x:c>
      <x:c r="H1933" t="str">
        <x:v>Thurrock Warehouse</x:v>
      </x:c>
      <x:c r="I1933" s="22" t="n">
        <x:v>9</x:v>
      </x:c>
      <x:c r="J1933" t="str">
        <x:v>Worked</x:v>
      </x:c>
      <x:c r="K1933" t="str">
        <x:v>Employee 2279; home branch Thurrock; assigned role Warehouse | Deployment branch: Thurrock | Actual role: Operative Skilled | Jobs: 363792D | Customers: Thurrock Warehouse | Actual hours: 9.0; source records: 1</x:v>
      </x:c>
      <x:c r="L1933" t="str">
        <x:v>Include</x:v>
      </x:c>
      <x:c r="M1933"/>
      <x:c r="N1933"/>
    </x:row>
    <x:row r="1934">
      <x:c r="A1934" t="str">
        <x:v>Paul Horton|2026-05-13</x:v>
      </x:c>
      <x:c r="B1934" s="888" t="n">
        <x:v>46155</x:v>
      </x:c>
      <x:c r="C1934" t="str">
        <x:v>Paul Horton</x:v>
      </x:c>
      <x:c r="D1934" t="str">
        <x:v>Permanent</x:v>
      </x:c>
      <x:c r="E1934" t="str">
        <x:v>Thurrock</x:v>
      </x:c>
      <x:c r="F1934" t="str">
        <x:v>Warehouse</x:v>
      </x:c>
      <x:c r="G1934" t="str">
        <x:v>363792D</x:v>
      </x:c>
      <x:c r="H1934" t="str">
        <x:v>Thurrock Warehouse</x:v>
      </x:c>
      <x:c r="I1934" s="22" t="n">
        <x:v>9</x:v>
      </x:c>
      <x:c r="J1934" t="str">
        <x:v>Worked</x:v>
      </x:c>
      <x:c r="K1934" t="str">
        <x:v>Employee 2279; home branch Thurrock; assigned role Warehouse | Deployment branch: Thurrock | Actual role: Operative Skilled | Jobs: 363792D | Customers: Thurrock Warehouse | Actual hours: 9.0; source records: 1</x:v>
      </x:c>
      <x:c r="L1934" t="str">
        <x:v>Include</x:v>
      </x:c>
      <x:c r="M1934"/>
      <x:c r="N1934"/>
    </x:row>
    <x:row r="1935">
      <x:c r="A1935" t="str">
        <x:v>Paul Horton|2026-05-14</x:v>
      </x:c>
      <x:c r="B1935" s="888" t="n">
        <x:v>46156</x:v>
      </x:c>
      <x:c r="C1935" t="str">
        <x:v>Paul Horton</x:v>
      </x:c>
      <x:c r="D1935" t="str">
        <x:v>Permanent</x:v>
      </x:c>
      <x:c r="E1935" t="str">
        <x:v>Thurrock</x:v>
      </x:c>
      <x:c r="F1935" t="str">
        <x:v>Warehouse</x:v>
      </x:c>
      <x:c r="G1935" t="str">
        <x:v>363792D</x:v>
      </x:c>
      <x:c r="H1935" t="str">
        <x:v>Thurrock Warehouse</x:v>
      </x:c>
      <x:c r="I1935" s="22" t="n">
        <x:v>9</x:v>
      </x:c>
      <x:c r="J1935" t="str">
        <x:v>Worked</x:v>
      </x:c>
      <x:c r="K1935" t="str">
        <x:v>Employee 2279; home branch Thurrock; assigned role Warehouse | Deployment branch: Thurrock | Actual role: Operative Skilled | Jobs: 363792D | Customers: Thurrock Warehouse | Actual hours: 9.0; source records: 1</x:v>
      </x:c>
      <x:c r="L1935" t="str">
        <x:v>Include</x:v>
      </x:c>
      <x:c r="M1935"/>
      <x:c r="N1935"/>
    </x:row>
    <x:row r="1936">
      <x:c r="A1936" t="str">
        <x:v>Paul Horton|2026-05-15</x:v>
      </x:c>
      <x:c r="B1936" s="888" t="n">
        <x:v>46157</x:v>
      </x:c>
      <x:c r="C1936" t="str">
        <x:v>Paul Horton</x:v>
      </x:c>
      <x:c r="D1936" t="str">
        <x:v>Permanent</x:v>
      </x:c>
      <x:c r="E1936" t="str">
        <x:v>Thurrock</x:v>
      </x:c>
      <x:c r="F1936" t="str">
        <x:v>Warehouse</x:v>
      </x:c>
      <x:c r="G1936" t="str">
        <x:v>363792D</x:v>
      </x:c>
      <x:c r="H1936" t="str">
        <x:v>Thurrock Warehouse</x:v>
      </x:c>
      <x:c r="I1936" s="22" t="n">
        <x:v>9</x:v>
      </x:c>
      <x:c r="J1936" t="str">
        <x:v>Worked</x:v>
      </x:c>
      <x:c r="K1936" t="str">
        <x:v>Employee 2279; home branch Thurrock; assigned role Warehouse | Deployment branch: Thurrock | Actual role: Operative Skilled | Jobs: 363792D | Customers: Thurrock Warehouse | Actual hours: 9.0; source records: 1</x:v>
      </x:c>
      <x:c r="L1936" t="str">
        <x:v>Include</x:v>
      </x:c>
      <x:c r="M1936"/>
      <x:c r="N1936"/>
    </x:row>
    <x:row r="1937">
      <x:c r="A1937" t="str">
        <x:v>Paul Horton|2026-05-18</x:v>
      </x:c>
      <x:c r="B1937" s="888" t="n">
        <x:v>46160</x:v>
      </x:c>
      <x:c r="C1937" t="str">
        <x:v>Paul Horton</x:v>
      </x:c>
      <x:c r="D1937" t="str">
        <x:v>Permanent</x:v>
      </x:c>
      <x:c r="E1937" t="str">
        <x:v>Thurrock</x:v>
      </x:c>
      <x:c r="F1937" t="str">
        <x:v>Warehouse</x:v>
      </x:c>
      <x:c r="G1937" t="str">
        <x:v>363792D</x:v>
      </x:c>
      <x:c r="H1937" t="str">
        <x:v>Thurrock Warehouse</x:v>
      </x:c>
      <x:c r="I1937" s="22" t="n">
        <x:v>9</x:v>
      </x:c>
      <x:c r="J1937" t="str">
        <x:v>Worked</x:v>
      </x:c>
      <x:c r="K1937" t="str">
        <x:v>Employee 2279; home branch Thurrock; assigned role Warehouse | Deployment branch: Thurrock | Actual role: Operative Skilled | Jobs: 363792D | Customers: Thurrock Warehouse | Actual hours: 9.0; source records: 1</x:v>
      </x:c>
      <x:c r="L1937" t="str">
        <x:v>Include</x:v>
      </x:c>
      <x:c r="M1937"/>
      <x:c r="N1937"/>
    </x:row>
    <x:row r="1938">
      <x:c r="A1938" t="str">
        <x:v>Paul Horton|2026-05-19</x:v>
      </x:c>
      <x:c r="B1938" s="888" t="n">
        <x:v>46161</x:v>
      </x:c>
      <x:c r="C1938" t="str">
        <x:v>Paul Horton</x:v>
      </x:c>
      <x:c r="D1938" t="str">
        <x:v>Permanent</x:v>
      </x:c>
      <x:c r="E1938" t="str">
        <x:v>Thurrock</x:v>
      </x:c>
      <x:c r="F1938" t="str">
        <x:v>Warehouse</x:v>
      </x:c>
      <x:c r="G1938" t="str">
        <x:v>363792D</x:v>
      </x:c>
      <x:c r="H1938" t="str">
        <x:v>Thurrock Warehouse</x:v>
      </x:c>
      <x:c r="I1938" s="22" t="n">
        <x:v>9</x:v>
      </x:c>
      <x:c r="J1938" t="str">
        <x:v>Worked</x:v>
      </x:c>
      <x:c r="K1938" t="str">
        <x:v>Employee 2279; home branch Thurrock; assigned role Warehouse | Deployment branch: Thurrock | Actual role: Operative Skilled | Jobs: 363792D | Customers: Thurrock Warehouse | Actual hours: 9.0; source records: 1</x:v>
      </x:c>
      <x:c r="L1938" t="str">
        <x:v>Include</x:v>
      </x:c>
      <x:c r="M1938"/>
      <x:c r="N1938"/>
    </x:row>
    <x:row r="1939">
      <x:c r="A1939" t="str">
        <x:v>Paul Horton|2026-05-20</x:v>
      </x:c>
      <x:c r="B1939" s="888" t="n">
        <x:v>46162</x:v>
      </x:c>
      <x:c r="C1939" t="str">
        <x:v>Paul Horton</x:v>
      </x:c>
      <x:c r="D1939" t="str">
        <x:v>Permanent</x:v>
      </x:c>
      <x:c r="E1939" t="str">
        <x:v>Thurrock</x:v>
      </x:c>
      <x:c r="F1939" t="str">
        <x:v>Warehouse</x:v>
      </x:c>
      <x:c r="G1939" t="str">
        <x:v>363792D</x:v>
      </x:c>
      <x:c r="H1939" t="str">
        <x:v>Thurrock Warehouse</x:v>
      </x:c>
      <x:c r="I1939" s="22" t="n">
        <x:v>9</x:v>
      </x:c>
      <x:c r="J1939" t="str">
        <x:v>Worked</x:v>
      </x:c>
      <x:c r="K1939" t="str">
        <x:v>Employee 2279; home branch Thurrock; assigned role Warehouse | Deployment branch: Thurrock | Actual role: Operative Skilled | Jobs: 363792D | Customers: Thurrock Warehouse | Actual hours: 9.0; source records: 1</x:v>
      </x:c>
      <x:c r="L1939" t="str">
        <x:v>Include</x:v>
      </x:c>
      <x:c r="M1939"/>
      <x:c r="N1939"/>
    </x:row>
    <x:row r="1940">
      <x:c r="A1940" t="str">
        <x:v>Paul Horton|2026-05-21</x:v>
      </x:c>
      <x:c r="B1940" s="888" t="n">
        <x:v>46163</x:v>
      </x:c>
      <x:c r="C1940" t="str">
        <x:v>Paul Horton</x:v>
      </x:c>
      <x:c r="D1940" t="str">
        <x:v>Permanent</x:v>
      </x:c>
      <x:c r="E1940" t="str">
        <x:v>Thurrock</x:v>
      </x:c>
      <x:c r="F1940" t="str">
        <x:v>Warehouse</x:v>
      </x:c>
      <x:c r="G1940" t="str">
        <x:v>363792D</x:v>
      </x:c>
      <x:c r="H1940" t="str">
        <x:v>Thurrock Warehouse</x:v>
      </x:c>
      <x:c r="I1940" s="22" t="n">
        <x:v>7.5</x:v>
      </x:c>
      <x:c r="J1940" t="str">
        <x:v>Worked</x:v>
      </x:c>
      <x:c r="K1940" t="str">
        <x:v>Employee 2279; home branch Thurrock; assigned role Warehouse | Deployment branch: Thurrock | Actual role: Operative Skilled | Jobs: 363792D | Customers: Thurrock Warehouse | Actual hours: 7.5; source records: 1</x:v>
      </x:c>
      <x:c r="L1940" t="str">
        <x:v>Include</x:v>
      </x:c>
      <x:c r="M1940"/>
      <x:c r="N1940"/>
    </x:row>
    <x:row r="1941">
      <x:c r="A1941" t="str">
        <x:v>Paul Horton|2026-05-26</x:v>
      </x:c>
      <x:c r="B1941" s="888" t="n">
        <x:v>46168</x:v>
      </x:c>
      <x:c r="C1941" t="str">
        <x:v>Paul Horton</x:v>
      </x:c>
      <x:c r="D1941" t="str">
        <x:v>Permanent</x:v>
      </x:c>
      <x:c r="E1941" t="str">
        <x:v>Thurrock</x:v>
      </x:c>
      <x:c r="F1941" t="str">
        <x:v>Warehouse</x:v>
      </x:c>
      <x:c r="G1941" t="str">
        <x:v>363792D</x:v>
      </x:c>
      <x:c r="H1941" t="str">
        <x:v>Thurrock Warehouse</x:v>
      </x:c>
      <x:c r="I1941" s="22" t="n">
        <x:v>9</x:v>
      </x:c>
      <x:c r="J1941" t="str">
        <x:v>Worked</x:v>
      </x:c>
      <x:c r="K1941" t="str">
        <x:v>Employee 2279; home branch Thurrock; assigned role Warehouse | Deployment branch: Thurrock | Actual role: Operative Skilled | Jobs: 363792D | Customers: Thurrock Warehouse | Actual hours: 9.0; source records: 1</x:v>
      </x:c>
      <x:c r="L1941" t="str">
        <x:v>Include</x:v>
      </x:c>
      <x:c r="M1941"/>
      <x:c r="N1941"/>
    </x:row>
    <x:row r="1942">
      <x:c r="A1942" t="str">
        <x:v>Paul Horton|2026-05-27</x:v>
      </x:c>
      <x:c r="B1942" s="888" t="n">
        <x:v>46169</x:v>
      </x:c>
      <x:c r="C1942" t="str">
        <x:v>Paul Horton</x:v>
      </x:c>
      <x:c r="D1942" t="str">
        <x:v>Permanent</x:v>
      </x:c>
      <x:c r="E1942" t="str">
        <x:v>Thurrock</x:v>
      </x:c>
      <x:c r="F1942" t="str">
        <x:v>Warehouse</x:v>
      </x:c>
      <x:c r="G1942" t="str">
        <x:v>363792D</x:v>
      </x:c>
      <x:c r="H1942" t="str">
        <x:v>Thurrock Warehouse</x:v>
      </x:c>
      <x:c r="I1942" s="22" t="n">
        <x:v>9</x:v>
      </x:c>
      <x:c r="J1942" t="str">
        <x:v>Worked</x:v>
      </x:c>
      <x:c r="K1942" t="str">
        <x:v>Employee 2279; home branch Thurrock; assigned role Warehouse | Deployment branch: Thurrock | Actual role: Operative Skilled | Jobs: 363792D | Customers: Thurrock Warehouse | Actual hours: 9.0; source records: 1</x:v>
      </x:c>
      <x:c r="L1942" t="str">
        <x:v>Include</x:v>
      </x:c>
      <x:c r="M1942"/>
      <x:c r="N1942"/>
    </x:row>
    <x:row r="1943">
      <x:c r="A1943" t="str">
        <x:v>Paul Horton|2026-05-28</x:v>
      </x:c>
      <x:c r="B1943" s="888" t="n">
        <x:v>46170</x:v>
      </x:c>
      <x:c r="C1943" t="str">
        <x:v>Paul Horton</x:v>
      </x:c>
      <x:c r="D1943" t="str">
        <x:v>Permanent</x:v>
      </x:c>
      <x:c r="E1943" t="str">
        <x:v>Thurrock</x:v>
      </x:c>
      <x:c r="F1943" t="str">
        <x:v>Warehouse</x:v>
      </x:c>
      <x:c r="G1943" t="str">
        <x:v>363792D</x:v>
      </x:c>
      <x:c r="H1943" t="str">
        <x:v>Thurrock Warehouse</x:v>
      </x:c>
      <x:c r="I1943" s="22" t="n">
        <x:v>9</x:v>
      </x:c>
      <x:c r="J1943" t="str">
        <x:v>Worked</x:v>
      </x:c>
      <x:c r="K1943" t="str">
        <x:v>Employee 2279; home branch Thurrock; assigned role Warehouse | Deployment branch: Thurrock | Actual role: Operative Skilled | Jobs: 363792D | Customers: Thurrock Warehouse | Actual hours: 9.0; source records: 1</x:v>
      </x:c>
      <x:c r="L1943" t="str">
        <x:v>Include</x:v>
      </x:c>
      <x:c r="M1943"/>
      <x:c r="N1943"/>
    </x:row>
    <x:row r="1944">
      <x:c r="A1944" t="str">
        <x:v>Paul Horton|2026-05-29</x:v>
      </x:c>
      <x:c r="B1944" s="888" t="n">
        <x:v>46171</x:v>
      </x:c>
      <x:c r="C1944" t="str">
        <x:v>Paul Horton</x:v>
      </x:c>
      <x:c r="D1944" t="str">
        <x:v>Permanent</x:v>
      </x:c>
      <x:c r="E1944" t="str">
        <x:v>Thurrock</x:v>
      </x:c>
      <x:c r="F1944" t="str">
        <x:v>Warehouse</x:v>
      </x:c>
      <x:c r="G1944" t="str">
        <x:v>363792D</x:v>
      </x:c>
      <x:c r="H1944" t="str">
        <x:v>Thurrock Warehouse</x:v>
      </x:c>
      <x:c r="I1944" s="22" t="n">
        <x:v>9</x:v>
      </x:c>
      <x:c r="J1944" t="str">
        <x:v>Worked</x:v>
      </x:c>
      <x:c r="K1944" t="str">
        <x:v>Employee 2279; home branch Thurrock; assigned role Warehouse | Deployment branch: Thurrock | Actual role: Operative Skilled | Jobs: 363792D | Customers: Thurrock Warehouse | Actual hours: 9.0; source records: 1</x:v>
      </x:c>
      <x:c r="L1944" t="str">
        <x:v>Include</x:v>
      </x:c>
      <x:c r="M1944"/>
      <x:c r="N1944"/>
    </x:row>
    <x:row r="1945">
      <x:c r="A1945" t="str">
        <x:v>Paul Sibbick|2026-05-01</x:v>
      </x:c>
      <x:c r="B1945" s="888" t="n">
        <x:v>46143</x:v>
      </x:c>
      <x:c r="C1945" t="str">
        <x:v>Paul Sibbick</x:v>
      </x:c>
      <x:c r="D1945" t="str">
        <x:v>Permanent</x:v>
      </x:c>
      <x:c r="E1945" t="str">
        <x:v>Leeds</x:v>
      </x:c>
      <x:c r="F1945" t="str">
        <x:v>Operative Skilled</x:v>
      </x:c>
      <x:c r="G1945" t="str">
        <x:v>401783</x:v>
      </x:c>
      <x:c r="H1945" t="str">
        <x:v>Kirklees Council - Beverley Sewell</x:v>
      </x:c>
      <x:c r="I1945" s="22" t="n">
        <x:v>6.5</x:v>
      </x:c>
      <x:c r="J1945" t="str">
        <x:v>Worked</x:v>
      </x:c>
      <x:c r="K1945" t="str">
        <x:v>Employee 102995; home branch Leeds; assigned role Operative Skilled | Deployment branch: Leeds | Actual role: Operative Porter | Jobs: 401783 | Customers: Kirklees Council - Beverley Sewell | Actual hours: 6.5; source records: 1</x:v>
      </x:c>
      <x:c r="L1945" t="str">
        <x:v>Include</x:v>
      </x:c>
      <x:c r="M1945"/>
      <x:c r="N1945"/>
    </x:row>
    <x:row r="1946">
      <x:c r="A1946" t="str">
        <x:v>Paul Sibbick|2026-05-05</x:v>
      </x:c>
      <x:c r="B1946" s="888" t="n">
        <x:v>46147</x:v>
      </x:c>
      <x:c r="C1946" t="str">
        <x:v>Paul Sibbick</x:v>
      </x:c>
      <x:c r="D1946" t="str">
        <x:v>Permanent</x:v>
      </x:c>
      <x:c r="E1946" t="str">
        <x:v>Leeds</x:v>
      </x:c>
      <x:c r="F1946" t="str">
        <x:v>Operative Skilled</x:v>
      </x:c>
      <x:c r="G1946" t="str">
        <x:v>401841</x:v>
      </x:c>
      <x:c r="H1946" t="str">
        <x:v>Kirklees Council - Elise Garner</x:v>
      </x:c>
      <x:c r="I1946" s="22" t="n">
        <x:v>7.75</x:v>
      </x:c>
      <x:c r="J1946" t="str">
        <x:v>Worked</x:v>
      </x:c>
      <x:c r="K1946" t="str">
        <x:v>Employee 102995; home branch Leeds; assigned role Operative Skilled | Deployment branch: Leeds | Actual role: Operative Porter | Jobs: 401841 | Customers: Kirklees Council - Elise Garner | Actual hours: 7.8; source records: 1</x:v>
      </x:c>
      <x:c r="L1946" t="str">
        <x:v>Include</x:v>
      </x:c>
      <x:c r="M1946"/>
      <x:c r="N1946"/>
    </x:row>
    <x:row r="1947">
      <x:c r="A1947" t="str">
        <x:v>Paul Sibbick|2026-05-06</x:v>
      </x:c>
      <x:c r="B1947" s="888" t="n">
        <x:v>46148</x:v>
      </x:c>
      <x:c r="C1947" t="str">
        <x:v>Paul Sibbick</x:v>
      </x:c>
      <x:c r="D1947" t="str">
        <x:v>Permanent</x:v>
      </x:c>
      <x:c r="E1947" t="str">
        <x:v>Leeds</x:v>
      </x:c>
      <x:c r="F1947" t="str">
        <x:v>Operative Skilled</x:v>
      </x:c>
      <x:c r="G1947" t="str">
        <x:v>401979</x:v>
      </x:c>
      <x:c r="H1947" t="str">
        <x:v>Shawbrook Bank Ltd</x:v>
      </x:c>
      <x:c r="I1947" s="22" t="n">
        <x:v>8</x:v>
      </x:c>
      <x:c r="J1947" t="str">
        <x:v>Worked</x:v>
      </x:c>
      <x:c r="K1947" t="str">
        <x:v>Employee 102995; home branch Leeds; assigned role Operative Skilled | Deployment branch: Glasgow | Actual role: Operative Skilled | Jobs: 401979 | Customers: Shawbrook Bank Ltd | Actual hours: 8.0; source records: 1</x:v>
      </x:c>
      <x:c r="L1947" t="str">
        <x:v>Include</x:v>
      </x:c>
      <x:c r="M1947"/>
      <x:c r="N1947"/>
    </x:row>
    <x:row r="1948">
      <x:c r="A1948" t="str">
        <x:v>Paul Sibbick|2026-05-07</x:v>
      </x:c>
      <x:c r="B1948" s="888" t="n">
        <x:v>46149</x:v>
      </x:c>
      <x:c r="C1948" t="str">
        <x:v>Paul Sibbick</x:v>
      </x:c>
      <x:c r="D1948" t="str">
        <x:v>Permanent</x:v>
      </x:c>
      <x:c r="E1948" t="str">
        <x:v>Leeds</x:v>
      </x:c>
      <x:c r="F1948" t="str">
        <x:v>Operative Skilled</x:v>
      </x:c>
      <x:c r="G1948" t="str">
        <x:v>402068</x:v>
      </x:c>
      <x:c r="H1948" t="str">
        <x:v>Kirklees Council - James Robb</x:v>
      </x:c>
      <x:c r="I1948" s="22" t="n">
        <x:v>6</x:v>
      </x:c>
      <x:c r="J1948" t="str">
        <x:v>Worked</x:v>
      </x:c>
      <x:c r="K1948" t="str">
        <x:v>Employee 102995; home branch Leeds; assigned role Operative Skilled | Deployment branch: Leeds | Actual role: Operative Porter | Jobs: 402068 | Customers: Kirklees Council - James Robb | Actual hours: 6.0; source records: 1</x:v>
      </x:c>
      <x:c r="L1948" t="str">
        <x:v>Include</x:v>
      </x:c>
      <x:c r="M1948"/>
      <x:c r="N1948"/>
    </x:row>
    <x:row r="1949">
      <x:c r="A1949" t="str">
        <x:v>Paul Sibbick|2026-05-08</x:v>
      </x:c>
      <x:c r="B1949" s="888" t="n">
        <x:v>46150</x:v>
      </x:c>
      <x:c r="C1949" t="str">
        <x:v>Paul Sibbick</x:v>
      </x:c>
      <x:c r="D1949" t="str">
        <x:v>Permanent</x:v>
      </x:c>
      <x:c r="E1949" t="str">
        <x:v>Leeds</x:v>
      </x:c>
      <x:c r="F1949" t="str">
        <x:v>Operative Skilled</x:v>
      </x:c>
      <x:c r="G1949" t="str">
        <x:v>396157C, 401946</x:v>
      </x:c>
      <x:c r="H1949" t="str">
        <x:v>Kirklees Council - Angela; MOJ - Sodexo SR:59387</x:v>
      </x:c>
      <x:c r="I1949" s="22" t="n">
        <x:v>4</x:v>
      </x:c>
      <x:c r="J1949" t="str">
        <x:v>Worked — 2 records</x:v>
      </x:c>
      <x:c r="K1949" t="str">
        <x:v>Employee 102995; home branch Leeds; assigned role Operative Skilled | Deployment branch: Leeds | Actual role: Operative Porter | Jobs: 396157C, 401946 | Customers: Kirklees Council - Angela; MOJ - Sodexo SR:59387 | Actual hours: 4.0; source records: 2</x:v>
      </x:c>
      <x:c r="L1949" t="str">
        <x:v>Include</x:v>
      </x:c>
      <x:c r="M1949"/>
      <x:c r="N1949"/>
    </x:row>
    <x:row r="1950">
      <x:c r="A1950" t="str">
        <x:v>Paul Sibbick|2026-05-11</x:v>
      </x:c>
      <x:c r="B1950" s="888" t="n">
        <x:v>46153</x:v>
      </x:c>
      <x:c r="C1950" t="str">
        <x:v>Paul Sibbick</x:v>
      </x:c>
      <x:c r="D1950" t="str">
        <x:v>Permanent</x:v>
      </x:c>
      <x:c r="E1950" t="str">
        <x:v>Leeds</x:v>
      </x:c>
      <x:c r="F1950" t="str">
        <x:v>Operative Skilled</x:v>
      </x:c>
      <x:c r="G1950" t="str">
        <x:v>401979</x:v>
      </x:c>
      <x:c r="H1950" t="str">
        <x:v>Shawbrook Bank Ltd</x:v>
      </x:c>
      <x:c r="I1950" s="22" t="n">
        <x:v>11.25</x:v>
      </x:c>
      <x:c r="J1950" t="str">
        <x:v>Worked</x:v>
      </x:c>
      <x:c r="K1950" t="str">
        <x:v>Employee 102995; home branch Leeds; assigned role Operative Skilled | Deployment branch: Glasgow | Actual role: Operative Skilled | Jobs: 401979 | Customers: Shawbrook Bank Ltd | Actual hours: 11.2; source records: 1</x:v>
      </x:c>
      <x:c r="L1950" t="str">
        <x:v>Include</x:v>
      </x:c>
      <x:c r="M1950"/>
      <x:c r="N1950"/>
    </x:row>
    <x:row r="1951">
      <x:c r="A1951" t="str">
        <x:v>Paul Sibbick|2026-05-12</x:v>
      </x:c>
      <x:c r="B1951" s="888" t="n">
        <x:v>46154</x:v>
      </x:c>
      <x:c r="C1951" t="str">
        <x:v>Paul Sibbick</x:v>
      </x:c>
      <x:c r="D1951" t="str">
        <x:v>Permanent</x:v>
      </x:c>
      <x:c r="E1951" t="str">
        <x:v>Leeds</x:v>
      </x:c>
      <x:c r="F1951" t="str">
        <x:v>Operative Skilled</x:v>
      </x:c>
      <x:c r="G1951" t="str">
        <x:v>401979</x:v>
      </x:c>
      <x:c r="H1951" t="str">
        <x:v>Shawbrook Bank Ltd</x:v>
      </x:c>
      <x:c r="I1951" s="22" t="n">
        <x:v>21</x:v>
      </x:c>
      <x:c r="J1951" t="str">
        <x:v>Worked — 2 records</x:v>
      </x:c>
      <x:c r="K1951" t="str">
        <x:v>Employee 102995; home branch Leeds; assigned role Operative Skilled | Deployment branch: Glasgow | Actual role: Operative Porter, Operative Skilled | Jobs: 401979 | Customers: Shawbrook Bank Ltd | Actual hours: 21.0; source records: 2</x:v>
      </x:c>
      <x:c r="L1951" t="str">
        <x:v>Include</x:v>
      </x:c>
      <x:c r="M1951"/>
      <x:c r="N1951"/>
    </x:row>
    <x:row r="1952">
      <x:c r="A1952" t="str">
        <x:v>Paul Sibbick|2026-05-13</x:v>
      </x:c>
      <x:c r="B1952" s="888" t="n">
        <x:v>46155</x:v>
      </x:c>
      <x:c r="C1952" t="str">
        <x:v>Paul Sibbick</x:v>
      </x:c>
      <x:c r="D1952" t="str">
        <x:v>Permanent</x:v>
      </x:c>
      <x:c r="E1952" t="str">
        <x:v>Leeds</x:v>
      </x:c>
      <x:c r="F1952" t="str">
        <x:v>Operative Skilled</x:v>
      </x:c>
      <x:c r="G1952" t="str">
        <x:v>402203, 401979</x:v>
      </x:c>
      <x:c r="H1952" t="str">
        <x:v>BBC; Shawbrook Bank Ltd</x:v>
      </x:c>
      <x:c r="I1952" s="22" t="n">
        <x:v>14</x:v>
      </x:c>
      <x:c r="J1952" t="str">
        <x:v>Worked — 2 records</x:v>
      </x:c>
      <x:c r="K1952" t="str">
        <x:v>Employee 102995; home branch Leeds; assigned role Operative Skilled | Deployment branch: Glasgow | Actual role: Operative Skilled | Jobs: 402203, 401979 | Customers: BBC; Shawbrook Bank Ltd | Actual hours: 14.0; source records: 2</x:v>
      </x:c>
      <x:c r="L1952" t="str">
        <x:v>Include</x:v>
      </x:c>
      <x:c r="M1952"/>
      <x:c r="N1952"/>
    </x:row>
    <x:row r="1953">
      <x:c r="A1953" t="str">
        <x:v>Paul Sibbick|2026-05-14</x:v>
      </x:c>
      <x:c r="B1953" s="888" t="n">
        <x:v>46156</x:v>
      </x:c>
      <x:c r="C1953" t="str">
        <x:v>Paul Sibbick</x:v>
      </x:c>
      <x:c r="D1953" t="str">
        <x:v>Permanent</x:v>
      </x:c>
      <x:c r="E1953" t="str">
        <x:v>Leeds</x:v>
      </x:c>
      <x:c r="F1953" t="str">
        <x:v>Operative Skilled</x:v>
      </x:c>
      <x:c r="G1953" t="str">
        <x:v>401979</x:v>
      </x:c>
      <x:c r="H1953" t="str">
        <x:v>Shawbrook Bank Ltd</x:v>
      </x:c>
      <x:c r="I1953" s="22" t="n">
        <x:v>11</x:v>
      </x:c>
      <x:c r="J1953" t="str">
        <x:v>Worked</x:v>
      </x:c>
      <x:c r="K1953" t="str">
        <x:v>Employee 102995; home branch Leeds; assigned role Operative Skilled | Deployment branch: Glasgow | Actual role: Operative Skilled | Jobs: 401979 | Customers: Shawbrook Bank Ltd | Actual hours: 11.0; source records: 1</x:v>
      </x:c>
      <x:c r="L1953" t="str">
        <x:v>Include</x:v>
      </x:c>
      <x:c r="M1953"/>
      <x:c r="N1953"/>
    </x:row>
    <x:row r="1954">
      <x:c r="A1954" t="str">
        <x:v>Paul Sibbick|2026-05-15</x:v>
      </x:c>
      <x:c r="B1954" s="888" t="n">
        <x:v>46157</x:v>
      </x:c>
      <x:c r="C1954" t="str">
        <x:v>Paul Sibbick</x:v>
      </x:c>
      <x:c r="D1954" t="str">
        <x:v>Permanent</x:v>
      </x:c>
      <x:c r="E1954" t="str">
        <x:v>Leeds</x:v>
      </x:c>
      <x:c r="F1954" t="str">
        <x:v>Operative Skilled</x:v>
      </x:c>
      <x:c r="G1954" t="str">
        <x:v>401916, 401979</x:v>
      </x:c>
      <x:c r="H1954" t="str">
        <x:v>HSBC - May 2026 Deliveries; Shawbrook Bank Ltd</x:v>
      </x:c>
      <x:c r="I1954" s="22" t="n">
        <x:v>14.25</x:v>
      </x:c>
      <x:c r="J1954" t="str">
        <x:v>Worked — 2 records</x:v>
      </x:c>
      <x:c r="K1954" t="str">
        <x:v>Employee 102995; home branch Leeds; assigned role Operative Skilled | Deployment branch: Birmingham, Glasgow | Actual role: Operative Porter, Operative Skilled | Jobs: 401916, 401979 | Customers: HSBC - May 2026 Deliveries; Shawbrook Bank Ltd | Actual hours: 14.2; source records: 2</x:v>
      </x:c>
      <x:c r="L1954" t="str">
        <x:v>Include</x:v>
      </x:c>
      <x:c r="M1954"/>
      <x:c r="N1954"/>
    </x:row>
    <x:row r="1955">
      <x:c r="A1955" t="str">
        <x:v>Paul Sibbick|2026-05-18</x:v>
      </x:c>
      <x:c r="B1955" s="888" t="n">
        <x:v>46160</x:v>
      </x:c>
      <x:c r="C1955" t="str">
        <x:v>Paul Sibbick</x:v>
      </x:c>
      <x:c r="D1955" t="str">
        <x:v>Permanent</x:v>
      </x:c>
      <x:c r="E1955" t="str">
        <x:v>Leeds</x:v>
      </x:c>
      <x:c r="F1955" t="str">
        <x:v>Operative Skilled</x:v>
      </x:c>
      <x:c r="G1955" t="str">
        <x:v>401568</x:v>
      </x:c>
      <x:c r="H1955" t="str">
        <x:v>University of Leeds (Lyndsey Normington)</x:v>
      </x:c>
      <x:c r="I1955" s="22" t="n">
        <x:v>5.5</x:v>
      </x:c>
      <x:c r="J1955" t="str">
        <x:v>Worked</x:v>
      </x:c>
      <x:c r="K1955" t="str">
        <x:v>Employee 102995; home branch Leeds; assigned role Operative Skilled | Deployment branch: Leeds | Actual role: Operative Skilled | Jobs: 401568 | Customers: University of Leeds (Lyndsey Normington) | Actual hours: 5.5; source records: 1</x:v>
      </x:c>
      <x:c r="L1955" t="str">
        <x:v>Include</x:v>
      </x:c>
      <x:c r="M1955"/>
      <x:c r="N1955"/>
    </x:row>
    <x:row r="1956">
      <x:c r="A1956" t="str">
        <x:v>Paul Sibbick|2026-05-21</x:v>
      </x:c>
      <x:c r="B1956" s="888" t="n">
        <x:v>46163</x:v>
      </x:c>
      <x:c r="C1956" t="str">
        <x:v>Paul Sibbick</x:v>
      </x:c>
      <x:c r="D1956" t="str">
        <x:v>Permanent</x:v>
      </x:c>
      <x:c r="E1956" t="str">
        <x:v>Leeds</x:v>
      </x:c>
      <x:c r="F1956" t="str">
        <x:v>Operative Skilled</x:v>
      </x:c>
      <x:c r="G1956" t="str">
        <x:v>401821</x:v>
      </x:c>
      <x:c r="H1956" t="str">
        <x:v>Kirklees Council</x:v>
      </x:c>
      <x:c r="I1956" s="22" t="n">
        <x:v>8</x:v>
      </x:c>
      <x:c r="J1956" t="str">
        <x:v>Worked</x:v>
      </x:c>
      <x:c r="K1956" t="str">
        <x:v>Employee 102995; home branch Leeds; assigned role Operative Skilled | Deployment branch: Leeds | Actual role: Operative Porter | Jobs: 401821 | Customers: Kirklees Council | Actual hours: 8.0; source records: 1</x:v>
      </x:c>
      <x:c r="L1956" t="str">
        <x:v>Include</x:v>
      </x:c>
      <x:c r="M1956"/>
      <x:c r="N1956"/>
    </x:row>
    <x:row r="1957">
      <x:c r="A1957" t="str">
        <x:v>Paul Sibbick|2026-05-22</x:v>
      </x:c>
      <x:c r="B1957" s="888" t="n">
        <x:v>46164</x:v>
      </x:c>
      <x:c r="C1957" t="str">
        <x:v>Paul Sibbick</x:v>
      </x:c>
      <x:c r="D1957" t="str">
        <x:v>Permanent</x:v>
      </x:c>
      <x:c r="E1957" t="str">
        <x:v>Leeds</x:v>
      </x:c>
      <x:c r="F1957" t="str">
        <x:v>Operative Skilled</x:v>
      </x:c>
      <x:c r="G1957" t="str">
        <x:v>399782</x:v>
      </x:c>
      <x:c r="H1957" t="str">
        <x:v>Tecniplast UK (Sanber Limited)</x:v>
      </x:c>
      <x:c r="I1957" s="22" t="n">
        <x:v>5.5</x:v>
      </x:c>
      <x:c r="J1957" t="str">
        <x:v>Worked</x:v>
      </x:c>
      <x:c r="K1957" t="str">
        <x:v>Employee 102995; home branch Leeds; assigned role Operative Skilled | Deployment branch: Cambridge | Actual role: Operative Porter | Jobs: 399782 | Customers: Tecniplast UK (Sanber Limited) | Actual hours: 5.5; source records: 1</x:v>
      </x:c>
      <x:c r="L1957" t="str">
        <x:v>Include</x:v>
      </x:c>
      <x:c r="M1957"/>
      <x:c r="N1957"/>
    </x:row>
    <x:row r="1958">
      <x:c r="A1958" t="str">
        <x:v>Paul Sibbick|2026-05-23</x:v>
      </x:c>
      <x:c r="B1958" s="888" t="n">
        <x:v>46165</x:v>
      </x:c>
      <x:c r="C1958" t="str">
        <x:v>Paul Sibbick</x:v>
      </x:c>
      <x:c r="D1958" t="str">
        <x:v>Permanent</x:v>
      </x:c>
      <x:c r="E1958" t="str">
        <x:v>Leeds</x:v>
      </x:c>
      <x:c r="F1958" t="str">
        <x:v>Operative Skilled</x:v>
      </x:c>
      <x:c r="G1958" t="str">
        <x:v>402313</x:v>
      </x:c>
      <x:c r="H1958" t="str">
        <x:v>Kirklees Council</x:v>
      </x:c>
      <x:c r="I1958" s="22" t="n">
        <x:v>9</x:v>
      </x:c>
      <x:c r="J1958" t="str">
        <x:v>Worked</x:v>
      </x:c>
      <x:c r="K1958" t="str">
        <x:v>Employee 102995; home branch Leeds; assigned role Operative Skilled | Deployment branch: Leeds | Actual role: Operative Porter | Jobs: 402313 | Customers: Kirklees Council | Actual hours: 9.0; source records: 1</x:v>
      </x:c>
      <x:c r="L1958" t="str">
        <x:v>Include</x:v>
      </x:c>
      <x:c r="M1958"/>
      <x:c r="N1958"/>
    </x:row>
    <x:row r="1959">
      <x:c r="A1959" t="str">
        <x:v>Paul Sibbick|2026-05-26</x:v>
      </x:c>
      <x:c r="B1959" s="888" t="n">
        <x:v>46168</x:v>
      </x:c>
      <x:c r="C1959" t="str">
        <x:v>Paul Sibbick</x:v>
      </x:c>
      <x:c r="D1959" t="str">
        <x:v>Permanent</x:v>
      </x:c>
      <x:c r="E1959" t="str">
        <x:v>Leeds</x:v>
      </x:c>
      <x:c r="F1959" t="str">
        <x:v>Operative Skilled</x:v>
      </x:c>
      <x:c r="G1959" t="str">
        <x:v>402313</x:v>
      </x:c>
      <x:c r="H1959" t="str">
        <x:v>Kirklees Council</x:v>
      </x:c>
      <x:c r="I1959" s="22" t="n">
        <x:v>4</x:v>
      </x:c>
      <x:c r="J1959" t="str">
        <x:v>Worked</x:v>
      </x:c>
      <x:c r="K1959" t="str">
        <x:v>Employee 102995; home branch Leeds; assigned role Operative Skilled | Deployment branch: Leeds | Actual role: Operative Skilled | Jobs: 402313 | Customers: Kirklees Council | Actual hours: 4.0; source records: 1</x:v>
      </x:c>
      <x:c r="L1959" t="str">
        <x:v>Include</x:v>
      </x:c>
      <x:c r="M1959"/>
      <x:c r="N1959"/>
    </x:row>
    <x:row r="1960">
      <x:c r="A1960" t="str">
        <x:v>Paul Sibbick|2026-05-28</x:v>
      </x:c>
      <x:c r="B1960" s="888" t="n">
        <x:v>46170</x:v>
      </x:c>
      <x:c r="C1960" t="str">
        <x:v>Paul Sibbick</x:v>
      </x:c>
      <x:c r="D1960" t="str">
        <x:v>Permanent</x:v>
      </x:c>
      <x:c r="E1960" t="str">
        <x:v>Leeds</x:v>
      </x:c>
      <x:c r="F1960" t="str">
        <x:v>Operative Skilled</x:v>
      </x:c>
      <x:c r="G1960" t="str">
        <x:v>402261</x:v>
      </x:c>
      <x:c r="H1960" t="str">
        <x:v>Kirklees Council</x:v>
      </x:c>
      <x:c r="I1960" s="22" t="n">
        <x:v>7</x:v>
      </x:c>
      <x:c r="J1960" t="str">
        <x:v>Worked</x:v>
      </x:c>
      <x:c r="K1960" t="str">
        <x:v>Employee 102995; home branch Leeds; assigned role Operative Skilled | Deployment branch: Leeds | Actual role: Operative Porter | Jobs: 402261 | Customers: Kirklees Council | Actual hours: 7.0; source records: 1</x:v>
      </x:c>
      <x:c r="L1960" t="str">
        <x:v>Include</x:v>
      </x:c>
      <x:c r="M1960"/>
      <x:c r="N1960"/>
    </x:row>
    <x:row r="1961">
      <x:c r="A1961" t="str">
        <x:v>Paul Sibbick|2026-05-29</x:v>
      </x:c>
      <x:c r="B1961" s="888" t="n">
        <x:v>46171</x:v>
      </x:c>
      <x:c r="C1961" t="str">
        <x:v>Paul Sibbick</x:v>
      </x:c>
      <x:c r="D1961" t="str">
        <x:v>Permanent</x:v>
      </x:c>
      <x:c r="E1961" t="str">
        <x:v>Leeds</x:v>
      </x:c>
      <x:c r="F1961" t="str">
        <x:v>Operative Skilled</x:v>
      </x:c>
      <x:c r="G1961" t="str">
        <x:v>395537</x:v>
      </x:c>
      <x:c r="H1961" t="str">
        <x:v>IRIS Project Solutions Ltd (Filtronic)</x:v>
      </x:c>
      <x:c r="I1961" s="22" t="n">
        <x:v>9</x:v>
      </x:c>
      <x:c r="J1961" t="str">
        <x:v>Worked</x:v>
      </x:c>
      <x:c r="K1961" t="str">
        <x:v>Employee 102995; home branch Leeds; assigned role Operative Skilled | Deployment branch: Leeds | Actual role: Operative Porter | Jobs: 395537 | Customers: IRIS Project Solutions Ltd (Filtronic) | Actual hours: 9.0; source records: 1</x:v>
      </x:c>
      <x:c r="L1961" t="str">
        <x:v>Include</x:v>
      </x:c>
      <x:c r="M1961"/>
      <x:c r="N1961"/>
    </x:row>
    <x:row r="1962">
      <x:c r="A1962" t="str">
        <x:v>Paul Snowden|2026-05-01</x:v>
      </x:c>
      <x:c r="B1962" s="888" t="n">
        <x:v>46143</x:v>
      </x:c>
      <x:c r="C1962" t="str">
        <x:v>Paul Snowden</x:v>
      </x:c>
      <x:c r="D1962" t="str">
        <x:v>Permanent</x:v>
      </x:c>
      <x:c r="E1962" t="str">
        <x:v>Leeds</x:v>
      </x:c>
      <x:c r="F1962" t="str">
        <x:v>Operative Driver</x:v>
      </x:c>
      <x:c r="G1962" t="str">
        <x:v>401715, 401841</x:v>
      </x:c>
      <x:c r="H1962" t="str">
        <x:v>Kirklees Council  - Lynn Adams; Kirklees Council - Elise Garner</x:v>
      </x:c>
      <x:c r="I1962" s="22" t="n">
        <x:v>9</x:v>
      </x:c>
      <x:c r="J1962" t="str">
        <x:v>Worked — 2 records</x:v>
      </x:c>
      <x:c r="K1962" t="str">
        <x:v>Employee 1391; home branch Leeds; assigned role Operative Driver | Deployment branch: Leeds | Actual role: Operative Driver | Jobs: 401715, 401841 | Customers: Kirklees Council  - Lynn Adams; Kirklees Council - Elise Garner | Actual hours: 9.0; source records: 2</x:v>
      </x:c>
      <x:c r="L1962" t="str">
        <x:v>Include</x:v>
      </x:c>
      <x:c r="M1962"/>
      <x:c r="N1962"/>
    </x:row>
    <x:row r="1963">
      <x:c r="A1963" t="str">
        <x:v>Paul Snowden|2026-05-05</x:v>
      </x:c>
      <x:c r="B1963" s="888" t="n">
        <x:v>46147</x:v>
      </x:c>
      <x:c r="C1963" t="str">
        <x:v>Paul Snowden</x:v>
      </x:c>
      <x:c r="D1963" t="str">
        <x:v>Permanent</x:v>
      </x:c>
      <x:c r="E1963" t="str">
        <x:v>Leeds</x:v>
      </x:c>
      <x:c r="F1963" t="str">
        <x:v>Operative Driver</x:v>
      </x:c>
      <x:c r="G1963" t="str">
        <x:v>401841</x:v>
      </x:c>
      <x:c r="H1963" t="str">
        <x:v>Kirklees Council - Elise Garner</x:v>
      </x:c>
      <x:c r="I1963" s="22" t="n">
        <x:v>7.75</x:v>
      </x:c>
      <x:c r="J1963" t="str">
        <x:v>Worked</x:v>
      </x:c>
      <x:c r="K1963" t="str">
        <x:v>Employee 1391; home branch Leeds; assigned role Operative Driver | Deployment branch: Leeds | Actual role: Operative Driver | Jobs: 401841 | Customers: Kirklees Council - Elise Garner | Actual hours: 7.8; source records: 1</x:v>
      </x:c>
      <x:c r="L1963" t="str">
        <x:v>Include</x:v>
      </x:c>
      <x:c r="M1963"/>
      <x:c r="N1963"/>
    </x:row>
    <x:row r="1964">
      <x:c r="A1964" t="str">
        <x:v>Paul Snowden|2026-05-06</x:v>
      </x:c>
      <x:c r="B1964" s="888" t="n">
        <x:v>46148</x:v>
      </x:c>
      <x:c r="C1964" t="str">
        <x:v>Paul Snowden</x:v>
      </x:c>
      <x:c r="D1964" t="str">
        <x:v>Permanent</x:v>
      </x:c>
      <x:c r="E1964" t="str">
        <x:v>Leeds</x:v>
      </x:c>
      <x:c r="F1964" t="str">
        <x:v>Operative Driver</x:v>
      </x:c>
      <x:c r="G1964" t="str">
        <x:v>401979</x:v>
      </x:c>
      <x:c r="H1964" t="str">
        <x:v>Shawbrook Bank Ltd</x:v>
      </x:c>
      <x:c r="I1964" s="22" t="n">
        <x:v>8</x:v>
      </x:c>
      <x:c r="J1964" t="str">
        <x:v>Worked</x:v>
      </x:c>
      <x:c r="K1964" t="str">
        <x:v>Employee 1391; home branch Leeds; assigned role Operative Driver | Deployment branch: Glasgow | Actual role: Operative Driver | Jobs: 401979 | Customers: Shawbrook Bank Ltd | Actual hours: 8.0; source records: 1</x:v>
      </x:c>
      <x:c r="L1964" t="str">
        <x:v>Include</x:v>
      </x:c>
      <x:c r="M1964"/>
      <x:c r="N1964"/>
    </x:row>
    <x:row r="1965">
      <x:c r="A1965" t="str">
        <x:v>Paul Snowden|2026-05-07</x:v>
      </x:c>
      <x:c r="B1965" s="888" t="n">
        <x:v>46149</x:v>
      </x:c>
      <x:c r="C1965" t="str">
        <x:v>Paul Snowden</x:v>
      </x:c>
      <x:c r="D1965" t="str">
        <x:v>Permanent</x:v>
      </x:c>
      <x:c r="E1965" t="str">
        <x:v>Leeds</x:v>
      </x:c>
      <x:c r="F1965" t="str">
        <x:v>Operative Driver</x:v>
      </x:c>
      <x:c r="G1965" t="str">
        <x:v>401870</x:v>
      </x:c>
      <x:c r="H1965" t="str">
        <x:v>EMCOR (QH Cabinet)</x:v>
      </x:c>
      <x:c r="I1965" s="22" t="n">
        <x:v>12</x:v>
      </x:c>
      <x:c r="J1965" t="str">
        <x:v>Worked</x:v>
      </x:c>
      <x:c r="K1965" t="str">
        <x:v>Employee 1391; home branch Leeds; assigned role Operative Driver | Deployment branch: Leeds | Actual role: Operative Driver | Jobs: 401870 | Customers: EMCOR (QH Cabinet) | Actual hours: 12.0; source records: 1</x:v>
      </x:c>
      <x:c r="L1965" t="str">
        <x:v>Include</x:v>
      </x:c>
      <x:c r="M1965"/>
      <x:c r="N1965"/>
    </x:row>
    <x:row r="1966">
      <x:c r="A1966" t="str">
        <x:v>Paul Snowden|2026-05-08</x:v>
      </x:c>
      <x:c r="B1966" s="888" t="n">
        <x:v>46150</x:v>
      </x:c>
      <x:c r="C1966" t="str">
        <x:v>Paul Snowden</x:v>
      </x:c>
      <x:c r="D1966" t="str">
        <x:v>Permanent</x:v>
      </x:c>
      <x:c r="E1966" t="str">
        <x:v>Leeds</x:v>
      </x:c>
      <x:c r="F1966" t="str">
        <x:v>Operative Driver</x:v>
      </x:c>
      <x:c r="G1966" t="str">
        <x:v>401671G</x:v>
      </x:c>
      <x:c r="H1966" t="str">
        <x:v>Avantor (LEEDS  MAY  2026 )</x:v>
      </x:c>
      <x:c r="I1966" s="22" t="n">
        <x:v>6.5</x:v>
      </x:c>
      <x:c r="J1966" t="str">
        <x:v>Worked</x:v>
      </x:c>
      <x:c r="K1966" t="str">
        <x:v>Employee 1391; home branch Leeds; assigned role Operative Driver | Deployment branch: Cambridge | Actual role: Operative Driver | Jobs: 401671G | Customers: Avantor (LEEDS  MAY  2026 ) | Actual hours: 6.5; source records: 1</x:v>
      </x:c>
      <x:c r="L1966" t="str">
        <x:v>Include</x:v>
      </x:c>
      <x:c r="M1966"/>
      <x:c r="N1966"/>
    </x:row>
    <x:row r="1967">
      <x:c r="A1967" t="str">
        <x:v>Paul Snowden|2026-05-11</x:v>
      </x:c>
      <x:c r="B1967" s="888" t="n">
        <x:v>46153</x:v>
      </x:c>
      <x:c r="C1967" t="str">
        <x:v>Paul Snowden</x:v>
      </x:c>
      <x:c r="D1967" t="str">
        <x:v>Permanent</x:v>
      </x:c>
      <x:c r="E1967" t="str">
        <x:v>Leeds</x:v>
      </x:c>
      <x:c r="F1967" t="str">
        <x:v>Operative Driver</x:v>
      </x:c>
      <x:c r="G1967"/>
      <x:c r="H1967"/>
      <x:c r="I1967" s="22" t="n">
        <x:v>0</x:v>
      </x:c>
      <x:c r="J1967" t="str">
        <x:v>Annual leave</x:v>
      </x:c>
      <x:c r="K1967" t="str">
        <x:v>Employee 1391; home branch Leeds; assigned role Operative Driver | Leave: Annual Leave (Hours) | Leave calendar basis: Variable-pattern period</x:v>
      </x:c>
      <x:c r="L1967" t="str">
        <x:v>Include</x:v>
      </x:c>
      <x:c r="M1967"/>
      <x:c r="N1967"/>
    </x:row>
    <x:row r="1968">
      <x:c r="A1968" t="str">
        <x:v>Paul Snowden|2026-05-12</x:v>
      </x:c>
      <x:c r="B1968" s="888" t="n">
        <x:v>46154</x:v>
      </x:c>
      <x:c r="C1968" t="str">
        <x:v>Paul Snowden</x:v>
      </x:c>
      <x:c r="D1968" t="str">
        <x:v>Permanent</x:v>
      </x:c>
      <x:c r="E1968" t="str">
        <x:v>Leeds</x:v>
      </x:c>
      <x:c r="F1968" t="str">
        <x:v>Operative Driver</x:v>
      </x:c>
      <x:c r="G1968"/>
      <x:c r="H1968"/>
      <x:c r="I1968" s="22" t="n">
        <x:v>0</x:v>
      </x:c>
      <x:c r="J1968" t="str">
        <x:v>Annual leave</x:v>
      </x:c>
      <x:c r="K1968" t="str">
        <x:v>Employee 1391; home branch Leeds; assigned role Operative Driver | Leave: Annual Leave (Hours) | Leave calendar basis: Variable-pattern period</x:v>
      </x:c>
      <x:c r="L1968" t="str">
        <x:v>Include</x:v>
      </x:c>
      <x:c r="M1968"/>
      <x:c r="N1968"/>
    </x:row>
    <x:row r="1969">
      <x:c r="A1969" t="str">
        <x:v>Paul Snowden|2026-05-13</x:v>
      </x:c>
      <x:c r="B1969" s="888" t="n">
        <x:v>46155</x:v>
      </x:c>
      <x:c r="C1969" t="str">
        <x:v>Paul Snowden</x:v>
      </x:c>
      <x:c r="D1969" t="str">
        <x:v>Permanent</x:v>
      </x:c>
      <x:c r="E1969" t="str">
        <x:v>Leeds</x:v>
      </x:c>
      <x:c r="F1969" t="str">
        <x:v>Operative Driver</x:v>
      </x:c>
      <x:c r="G1969"/>
      <x:c r="H1969"/>
      <x:c r="I1969" s="22" t="n">
        <x:v>0</x:v>
      </x:c>
      <x:c r="J1969" t="str">
        <x:v>Annual leave</x:v>
      </x:c>
      <x:c r="K1969" t="str">
        <x:v>Employee 1391; home branch Leeds; assigned role Operative Driver | Leave: Annual Leave (Hours) | Leave calendar basis: Variable-pattern period</x:v>
      </x:c>
      <x:c r="L1969" t="str">
        <x:v>Include</x:v>
      </x:c>
      <x:c r="M1969"/>
      <x:c r="N1969"/>
    </x:row>
    <x:row r="1970">
      <x:c r="A1970" t="str">
        <x:v>Paul Snowden|2026-05-14</x:v>
      </x:c>
      <x:c r="B1970" s="888" t="n">
        <x:v>46156</x:v>
      </x:c>
      <x:c r="C1970" t="str">
        <x:v>Paul Snowden</x:v>
      </x:c>
      <x:c r="D1970" t="str">
        <x:v>Permanent</x:v>
      </x:c>
      <x:c r="E1970" t="str">
        <x:v>Leeds</x:v>
      </x:c>
      <x:c r="F1970" t="str">
        <x:v>Operative Driver</x:v>
      </x:c>
      <x:c r="G1970"/>
      <x:c r="H1970"/>
      <x:c r="I1970" s="22" t="n">
        <x:v>0</x:v>
      </x:c>
      <x:c r="J1970" t="str">
        <x:v>Annual leave</x:v>
      </x:c>
      <x:c r="K1970" t="str">
        <x:v>Employee 1391; home branch Leeds; assigned role Operative Driver | Leave: Annual Leave (Hours) | Leave calendar basis: Variable-pattern period</x:v>
      </x:c>
      <x:c r="L1970" t="str">
        <x:v>Include</x:v>
      </x:c>
      <x:c r="M1970"/>
      <x:c r="N1970"/>
    </x:row>
    <x:row r="1971">
      <x:c r="A1971" t="str">
        <x:v>Paul Snowden|2026-05-15</x:v>
      </x:c>
      <x:c r="B1971" s="888" t="n">
        <x:v>46157</x:v>
      </x:c>
      <x:c r="C1971" t="str">
        <x:v>Paul Snowden</x:v>
      </x:c>
      <x:c r="D1971" t="str">
        <x:v>Permanent</x:v>
      </x:c>
      <x:c r="E1971" t="str">
        <x:v>Leeds</x:v>
      </x:c>
      <x:c r="F1971" t="str">
        <x:v>Operative Driver</x:v>
      </x:c>
      <x:c r="G1971"/>
      <x:c r="H1971"/>
      <x:c r="I1971" s="22" t="n">
        <x:v>0</x:v>
      </x:c>
      <x:c r="J1971" t="str">
        <x:v>Annual leave</x:v>
      </x:c>
      <x:c r="K1971" t="str">
        <x:v>Employee 1391; home branch Leeds; assigned role Operative Driver | Leave: Annual Leave (Hours) | Leave calendar basis: Variable-pattern period</x:v>
      </x:c>
      <x:c r="L1971" t="str">
        <x:v>Include</x:v>
      </x:c>
      <x:c r="M1971"/>
      <x:c r="N1971"/>
    </x:row>
    <x:row r="1972">
      <x:c r="A1972" t="str">
        <x:v>Paul Snowden|2026-05-18</x:v>
      </x:c>
      <x:c r="B1972" s="888" t="n">
        <x:v>46160</x:v>
      </x:c>
      <x:c r="C1972" t="str">
        <x:v>Paul Snowden</x:v>
      </x:c>
      <x:c r="D1972" t="str">
        <x:v>Permanent</x:v>
      </x:c>
      <x:c r="E1972" t="str">
        <x:v>Leeds</x:v>
      </x:c>
      <x:c r="F1972" t="str">
        <x:v>Operative Driver</x:v>
      </x:c>
      <x:c r="G1972" t="str">
        <x:v>401568</x:v>
      </x:c>
      <x:c r="H1972" t="str">
        <x:v>University of Leeds (Lyndsey Normington)</x:v>
      </x:c>
      <x:c r="I1972" s="22" t="n">
        <x:v>5.5</x:v>
      </x:c>
      <x:c r="J1972" t="str">
        <x:v>Worked</x:v>
      </x:c>
      <x:c r="K1972" t="str">
        <x:v>Employee 1391; home branch Leeds; assigned role Operative Driver | Deployment branch: Leeds | Actual role: Operative Driver | Jobs: 401568 | Customers: University of Leeds (Lyndsey Normington) | Actual hours: 5.5; source records: 1</x:v>
      </x:c>
      <x:c r="L1972" t="str">
        <x:v>Include</x:v>
      </x:c>
      <x:c r="M1972"/>
      <x:c r="N1972"/>
    </x:row>
    <x:row r="1973">
      <x:c r="A1973" t="str">
        <x:v>Paul Snowden|2026-05-19</x:v>
      </x:c>
      <x:c r="B1973" s="888" t="n">
        <x:v>46161</x:v>
      </x:c>
      <x:c r="C1973" t="str">
        <x:v>Paul Snowden</x:v>
      </x:c>
      <x:c r="D1973" t="str">
        <x:v>Permanent</x:v>
      </x:c>
      <x:c r="E1973" t="str">
        <x:v>Leeds</x:v>
      </x:c>
      <x:c r="F1973" t="str">
        <x:v>Operative Driver</x:v>
      </x:c>
      <x:c r="G1973" t="str">
        <x:v>402035</x:v>
      </x:c>
      <x:c r="H1973" t="str">
        <x:v>Briar Chemicals</x:v>
      </x:c>
      <x:c r="I1973" s="22" t="n">
        <x:v>4</x:v>
      </x:c>
      <x:c r="J1973" t="str">
        <x:v>Worked</x:v>
      </x:c>
      <x:c r="K1973" t="str">
        <x:v>Employee 1391; home branch Leeds; assigned role Operative Driver | Deployment branch: Leeds | Actual role: Operative Driver | Jobs: 402035 | Customers: Briar Chemicals | Actual hours: 4.0; source records: 1</x:v>
      </x:c>
      <x:c r="L1973" t="str">
        <x:v>Include</x:v>
      </x:c>
      <x:c r="M1973"/>
      <x:c r="N1973"/>
    </x:row>
    <x:row r="1974">
      <x:c r="A1974" t="str">
        <x:v>Paul Snowden|2026-05-20</x:v>
      </x:c>
      <x:c r="B1974" s="888" t="n">
        <x:v>46162</x:v>
      </x:c>
      <x:c r="C1974" t="str">
        <x:v>Paul Snowden</x:v>
      </x:c>
      <x:c r="D1974" t="str">
        <x:v>Permanent</x:v>
      </x:c>
      <x:c r="E1974" t="str">
        <x:v>Leeds</x:v>
      </x:c>
      <x:c r="F1974" t="str">
        <x:v>Operative Driver</x:v>
      </x:c>
      <x:c r="G1974" t="str">
        <x:v>393158</x:v>
      </x:c>
      <x:c r="H1974" t="str">
        <x:v>Versus Arthritis</x:v>
      </x:c>
      <x:c r="I1974" s="22" t="n">
        <x:v>11</x:v>
      </x:c>
      <x:c r="J1974" t="str">
        <x:v>Worked</x:v>
      </x:c>
      <x:c r="K1974" t="str">
        <x:v>Employee 1391; home branch Leeds; assigned role Operative Driver | Deployment branch: Leeds | Actual role: Operative Driver | Jobs: 393158 | Customers: Versus Arthritis | Actual hours: 11.0; source records: 1</x:v>
      </x:c>
      <x:c r="L1974" t="str">
        <x:v>Include</x:v>
      </x:c>
      <x:c r="M1974"/>
      <x:c r="N1974"/>
    </x:row>
    <x:row r="1975">
      <x:c r="A1975" t="str">
        <x:v>Paul Snowden|2026-05-21</x:v>
      </x:c>
      <x:c r="B1975" s="888" t="n">
        <x:v>46163</x:v>
      </x:c>
      <x:c r="C1975" t="str">
        <x:v>Paul Snowden</x:v>
      </x:c>
      <x:c r="D1975" t="str">
        <x:v>Permanent</x:v>
      </x:c>
      <x:c r="E1975" t="str">
        <x:v>Leeds</x:v>
      </x:c>
      <x:c r="F1975" t="str">
        <x:v>Operative Driver</x:v>
      </x:c>
      <x:c r="G1975" t="str">
        <x:v>402300</x:v>
      </x:c>
      <x:c r="H1975" t="str">
        <x:v>Kirklees Council - Miss Carrie- Anne Jones</x:v>
      </x:c>
      <x:c r="I1975" s="22" t="n">
        <x:v>3</x:v>
      </x:c>
      <x:c r="J1975" t="str">
        <x:v>Worked</x:v>
      </x:c>
      <x:c r="K1975" t="str">
        <x:v>Employee 1391; home branch Leeds; assigned role Operative Driver | Deployment branch: Leeds | Actual role: Operative Driver | Jobs: 402300 | Customers: Kirklees Council - Miss Carrie- Anne Jones | Actual hours: 3.0; source records: 1</x:v>
      </x:c>
      <x:c r="L1975" t="str">
        <x:v>Include</x:v>
      </x:c>
      <x:c r="M1975"/>
      <x:c r="N1975"/>
    </x:row>
    <x:row r="1976">
      <x:c r="A1976" t="str">
        <x:v>Paul Snowden|2026-05-22</x:v>
      </x:c>
      <x:c r="B1976" s="888" t="n">
        <x:v>46164</x:v>
      </x:c>
      <x:c r="C1976" t="str">
        <x:v>Paul Snowden</x:v>
      </x:c>
      <x:c r="D1976" t="str">
        <x:v>Permanent</x:v>
      </x:c>
      <x:c r="E1976" t="str">
        <x:v>Leeds</x:v>
      </x:c>
      <x:c r="F1976" t="str">
        <x:v>Operative Driver</x:v>
      </x:c>
      <x:c r="G1976" t="str">
        <x:v>402132</x:v>
      </x:c>
      <x:c r="H1976" t="str">
        <x:v>Kirklees Council - Suzanne Ali</x:v>
      </x:c>
      <x:c r="I1976" s="22" t="n">
        <x:v>7.5</x:v>
      </x:c>
      <x:c r="J1976" t="str">
        <x:v>Worked</x:v>
      </x:c>
      <x:c r="K1976" t="str">
        <x:v>Employee 1391; home branch Leeds; assigned role Operative Driver | Deployment branch: Leeds | Actual role: Operative Driver | Jobs: 402132 | Customers: Kirklees Council - Suzanne Ali | Actual hours: 7.5; source records: 1</x:v>
      </x:c>
      <x:c r="L1976" t="str">
        <x:v>Include</x:v>
      </x:c>
      <x:c r="M1976"/>
      <x:c r="N1976"/>
    </x:row>
    <x:row r="1977">
      <x:c r="A1977" t="str">
        <x:v>Paul Snowden|2026-05-27</x:v>
      </x:c>
      <x:c r="B1977" s="888" t="n">
        <x:v>46169</x:v>
      </x:c>
      <x:c r="C1977" t="str">
        <x:v>Paul Snowden</x:v>
      </x:c>
      <x:c r="D1977" t="str">
        <x:v>Permanent</x:v>
      </x:c>
      <x:c r="E1977" t="str">
        <x:v>Leeds</x:v>
      </x:c>
      <x:c r="F1977" t="str">
        <x:v>Operative Driver</x:v>
      </x:c>
      <x:c r="G1977" t="str">
        <x:v>401738</x:v>
      </x:c>
      <x:c r="H1977" t="str">
        <x:v>Leeds Teaching Hospitals NHS Trust</x:v>
      </x:c>
      <x:c r="I1977" s="22" t="n">
        <x:v>7</x:v>
      </x:c>
      <x:c r="J1977" t="str">
        <x:v>Worked</x:v>
      </x:c>
      <x:c r="K1977" t="str">
        <x:v>Employee 1391; home branch Leeds; assigned role Operative Driver | Deployment branch: Leeds | Actual role: Operative Driver | Jobs: 401738 | Customers: Leeds Teaching Hospitals NHS Trust | Actual hours: 7.0; source records: 1</x:v>
      </x:c>
      <x:c r="L1977" t="str">
        <x:v>Include</x:v>
      </x:c>
      <x:c r="M1977"/>
      <x:c r="N1977"/>
    </x:row>
    <x:row r="1978">
      <x:c r="A1978" t="str">
        <x:v>Paul Snowden|2026-05-29</x:v>
      </x:c>
      <x:c r="B1978" s="888" t="n">
        <x:v>46171</x:v>
      </x:c>
      <x:c r="C1978" t="str">
        <x:v>Paul Snowden</x:v>
      </x:c>
      <x:c r="D1978" t="str">
        <x:v>Permanent</x:v>
      </x:c>
      <x:c r="E1978" t="str">
        <x:v>Leeds</x:v>
      </x:c>
      <x:c r="F1978" t="str">
        <x:v>Operative Driver</x:v>
      </x:c>
      <x:c r="G1978" t="str">
        <x:v>395537</x:v>
      </x:c>
      <x:c r="H1978" t="str">
        <x:v>IRIS Project Solutions Ltd (Filtronic)</x:v>
      </x:c>
      <x:c r="I1978" s="22" t="n">
        <x:v>9</x:v>
      </x:c>
      <x:c r="J1978" t="str">
        <x:v>Worked</x:v>
      </x:c>
      <x:c r="K1978" t="str">
        <x:v>Employee 1391; home branch Leeds; assigned role Operative Driver | Deployment branch: Leeds | Actual role: Operative Driver | Jobs: 395537 | Customers: IRIS Project Solutions Ltd (Filtronic) | Actual hours: 9.0; source records: 1</x:v>
      </x:c>
      <x:c r="L1978" t="str">
        <x:v>Include</x:v>
      </x:c>
      <x:c r="M1978"/>
      <x:c r="N1978"/>
    </x:row>
    <x:row r="1979">
      <x:c r="A1979" t="str">
        <x:v>Pete Addis|2026-05-04</x:v>
      </x:c>
      <x:c r="B1979" s="888" t="n">
        <x:v>46146</x:v>
      </x:c>
      <x:c r="C1979" t="str">
        <x:v>Pete Addis</x:v>
      </x:c>
      <x:c r="D1979" t="str">
        <x:v>Permanent</x:v>
      </x:c>
      <x:c r="E1979" t="str">
        <x:v>Birmingham</x:v>
      </x:c>
      <x:c r="F1979" t="str">
        <x:v>Operative Skilled</x:v>
      </x:c>
      <x:c r="G1979"/>
      <x:c r="H1979"/>
      <x:c r="I1979" s="22" t="n">
        <x:v>0</x:v>
      </x:c>
      <x:c r="J1979" t="str">
        <x:v>Annual leave</x:v>
      </x:c>
      <x:c r="K1979" t="str">
        <x:v>Employee 2244; home branch Birmingham; assigned role Operative Skilled | Leave: Annual Leave (Days) | Leave calendar basis: Fixed schedule</x:v>
      </x:c>
      <x:c r="L1979" t="str">
        <x:v>Include</x:v>
      </x:c>
      <x:c r="M1979"/>
      <x:c r="N1979"/>
    </x:row>
    <x:row r="1980">
      <x:c r="A1980" t="str">
        <x:v>Pete Addis|2026-05-05</x:v>
      </x:c>
      <x:c r="B1980" s="888" t="n">
        <x:v>46147</x:v>
      </x:c>
      <x:c r="C1980" t="str">
        <x:v>Pete Addis</x:v>
      </x:c>
      <x:c r="D1980" t="str">
        <x:v>Permanent</x:v>
      </x:c>
      <x:c r="E1980" t="str">
        <x:v>Birmingham</x:v>
      </x:c>
      <x:c r="F1980" t="str">
        <x:v>Operative Skilled</x:v>
      </x:c>
      <x:c r="G1980"/>
      <x:c r="H1980"/>
      <x:c r="I1980" s="22" t="n">
        <x:v>0</x:v>
      </x:c>
      <x:c r="J1980" t="str">
        <x:v>Annual leave</x:v>
      </x:c>
      <x:c r="K1980" t="str">
        <x:v>Employee 2244; home branch Birmingham; assigned role Operative Skilled | Leave: Annual Leave (Days) | Leave calendar basis: Fixed schedule</x:v>
      </x:c>
      <x:c r="L1980" t="str">
        <x:v>Include</x:v>
      </x:c>
      <x:c r="M1980"/>
      <x:c r="N1980"/>
    </x:row>
    <x:row r="1981">
      <x:c r="A1981" t="str">
        <x:v>Pete Addis|2026-05-06</x:v>
      </x:c>
      <x:c r="B1981" s="888" t="n">
        <x:v>46148</x:v>
      </x:c>
      <x:c r="C1981" t="str">
        <x:v>Pete Addis</x:v>
      </x:c>
      <x:c r="D1981" t="str">
        <x:v>Permanent</x:v>
      </x:c>
      <x:c r="E1981" t="str">
        <x:v>Birmingham</x:v>
      </x:c>
      <x:c r="F1981" t="str">
        <x:v>Operative Skilled</x:v>
      </x:c>
      <x:c r="G1981"/>
      <x:c r="H1981"/>
      <x:c r="I1981" s="22" t="n">
        <x:v>0</x:v>
      </x:c>
      <x:c r="J1981" t="str">
        <x:v>Annual leave</x:v>
      </x:c>
      <x:c r="K1981" t="str">
        <x:v>Employee 2244; home branch Birmingham; assigned role Operative Skilled | Leave: Annual Leave (Days) | Leave calendar basis: Fixed schedule</x:v>
      </x:c>
      <x:c r="L1981" t="str">
        <x:v>Include</x:v>
      </x:c>
      <x:c r="M1981"/>
      <x:c r="N1981"/>
    </x:row>
    <x:row r="1982">
      <x:c r="A1982" t="str">
        <x:v>Pete Addis|2026-05-07</x:v>
      </x:c>
      <x:c r="B1982" s="888" t="n">
        <x:v>46149</x:v>
      </x:c>
      <x:c r="C1982" t="str">
        <x:v>Pete Addis</x:v>
      </x:c>
      <x:c r="D1982" t="str">
        <x:v>Permanent</x:v>
      </x:c>
      <x:c r="E1982" t="str">
        <x:v>Birmingham</x:v>
      </x:c>
      <x:c r="F1982" t="str">
        <x:v>Operative Skilled</x:v>
      </x:c>
      <x:c r="G1982"/>
      <x:c r="H1982"/>
      <x:c r="I1982" s="22" t="n">
        <x:v>0</x:v>
      </x:c>
      <x:c r="J1982" t="str">
        <x:v>Annual leave</x:v>
      </x:c>
      <x:c r="K1982" t="str">
        <x:v>Employee 2244; home branch Birmingham; assigned role Operative Skilled | Leave: Annual Leave (Days) | Leave calendar basis: Fixed schedule</x:v>
      </x:c>
      <x:c r="L1982" t="str">
        <x:v>Include</x:v>
      </x:c>
      <x:c r="M1982"/>
      <x:c r="N1982"/>
    </x:row>
    <x:row r="1983">
      <x:c r="A1983" t="str">
        <x:v>Pete Addis|2026-05-08</x:v>
      </x:c>
      <x:c r="B1983" s="888" t="n">
        <x:v>46150</x:v>
      </x:c>
      <x:c r="C1983" t="str">
        <x:v>Pete Addis</x:v>
      </x:c>
      <x:c r="D1983" t="str">
        <x:v>Permanent</x:v>
      </x:c>
      <x:c r="E1983" t="str">
        <x:v>Birmingham</x:v>
      </x:c>
      <x:c r="F1983" t="str">
        <x:v>Operative Skilled</x:v>
      </x:c>
      <x:c r="G1983"/>
      <x:c r="H1983"/>
      <x:c r="I1983" s="22" t="n">
        <x:v>0</x:v>
      </x:c>
      <x:c r="J1983" t="str">
        <x:v>Annual leave</x:v>
      </x:c>
      <x:c r="K1983" t="str">
        <x:v>Employee 2244; home branch Birmingham; assigned role Operative Skilled | Leave: Annual Leave (Days) | Leave calendar basis: Fixed schedule</x:v>
      </x:c>
      <x:c r="L1983" t="str">
        <x:v>Include</x:v>
      </x:c>
      <x:c r="M1983"/>
      <x:c r="N1983"/>
    </x:row>
    <x:row r="1984">
      <x:c r="A1984" t="str">
        <x:v>Pete Addis|2026-05-18</x:v>
      </x:c>
      <x:c r="B1984" s="888" t="n">
        <x:v>46160</x:v>
      </x:c>
      <x:c r="C1984" t="str">
        <x:v>Pete Addis</x:v>
      </x:c>
      <x:c r="D1984" t="str">
        <x:v>Permanent</x:v>
      </x:c>
      <x:c r="E1984" t="str">
        <x:v>Birmingham</x:v>
      </x:c>
      <x:c r="F1984" t="str">
        <x:v>Operative Skilled</x:v>
      </x:c>
      <x:c r="G1984" t="str">
        <x:v>401735</x:v>
      </x:c>
      <x:c r="H1984" t="str">
        <x:v>The Automobile Association</x:v>
      </x:c>
      <x:c r="I1984" s="22" t="n">
        <x:v>8.25</x:v>
      </x:c>
      <x:c r="J1984" t="str">
        <x:v>Worked</x:v>
      </x:c>
      <x:c r="K1984" t="str">
        <x:v>Employee 2244; home branch Birmingham; assigned role Operative Skilled | Deployment branch: Birmingham | Actual role: Operative Skilled | Jobs: 401735 | Customers: The Automobile Association | Actual hours: 8.2; source records: 1</x:v>
      </x:c>
      <x:c r="L1984" t="str">
        <x:v>Include</x:v>
      </x:c>
      <x:c r="M1984"/>
      <x:c r="N1984"/>
    </x:row>
    <x:row r="1985">
      <x:c r="A1985" t="str">
        <x:v>Pete Addis|2026-05-20</x:v>
      </x:c>
      <x:c r="B1985" s="888" t="n">
        <x:v>46162</x:v>
      </x:c>
      <x:c r="C1985" t="str">
        <x:v>Pete Addis</x:v>
      </x:c>
      <x:c r="D1985" t="str">
        <x:v>Permanent</x:v>
      </x:c>
      <x:c r="E1985" t="str">
        <x:v>Birmingham</x:v>
      </x:c>
      <x:c r="F1985" t="str">
        <x:v>Operative Skilled</x:v>
      </x:c>
      <x:c r="G1985" t="str">
        <x:v>401735</x:v>
      </x:c>
      <x:c r="H1985" t="str">
        <x:v>The Automobile Association</x:v>
      </x:c>
      <x:c r="I1985" s="22" t="n">
        <x:v>8.25</x:v>
      </x:c>
      <x:c r="J1985" t="str">
        <x:v>Worked</x:v>
      </x:c>
      <x:c r="K1985" t="str">
        <x:v>Employee 2244; home branch Birmingham; assigned role Operative Skilled | Deployment branch: Birmingham | Actual role: Operative Skilled | Jobs: 401735 | Customers: The Automobile Association | Actual hours: 8.2; source records: 1</x:v>
      </x:c>
      <x:c r="L1985" t="str">
        <x:v>Include</x:v>
      </x:c>
      <x:c r="M1985"/>
      <x:c r="N1985"/>
    </x:row>
    <x:row r="1986">
      <x:c r="A1986" t="str">
        <x:v>Peter Buckley|2026-05-01</x:v>
      </x:c>
      <x:c r="B1986" s="888" t="n">
        <x:v>46143</x:v>
      </x:c>
      <x:c r="C1986" t="str">
        <x:v>Peter Buckley</x:v>
      </x:c>
      <x:c r="D1986" t="str">
        <x:v>Permanent</x:v>
      </x:c>
      <x:c r="E1986" t="str">
        <x:v>Birmingham</x:v>
      </x:c>
      <x:c r="F1986" t="str">
        <x:v>Operative Skilled</x:v>
      </x:c>
      <x:c r="G1986" t="str">
        <x:v>386884V, 400679</x:v>
      </x:c>
      <x:c r="H1986" t="str">
        <x:v>Harrow Green; Thames Valley Police</x:v>
      </x:c>
      <x:c r="I1986" s="22" t="n">
        <x:v>19.5</x:v>
      </x:c>
      <x:c r="J1986" t="str">
        <x:v>Worked — 2 records</x:v>
      </x:c>
      <x:c r="K1986" t="str">
        <x:v>Employee 2539; home branch Birmingham; assigned role Operative Skilled | Deployment branch: Birmingham, Oxford | Actual role: Operative Skilled | Jobs: 386884V, 400679 | Customers: Harrow Green; Thames Valley Police | Actual hours: 19.5; source records: 2</x:v>
      </x:c>
      <x:c r="L1986" t="str">
        <x:v>Include</x:v>
      </x:c>
      <x:c r="M1986"/>
      <x:c r="N1986"/>
    </x:row>
    <x:row r="1987">
      <x:c r="A1987" t="str">
        <x:v>Peter Buckley|2026-05-05</x:v>
      </x:c>
      <x:c r="B1987" s="888" t="n">
        <x:v>46147</x:v>
      </x:c>
      <x:c r="C1987" t="str">
        <x:v>Peter Buckley</x:v>
      </x:c>
      <x:c r="D1987" t="str">
        <x:v>Permanent</x:v>
      </x:c>
      <x:c r="E1987" t="str">
        <x:v>Birmingham</x:v>
      </x:c>
      <x:c r="F1987" t="str">
        <x:v>Operative Skilled</x:v>
      </x:c>
      <x:c r="G1987" t="str">
        <x:v>401896</x:v>
      </x:c>
      <x:c r="H1987" t="str">
        <x:v>Midland Heart</x:v>
      </x:c>
      <x:c r="I1987" s="22" t="n">
        <x:v>6</x:v>
      </x:c>
      <x:c r="J1987" t="str">
        <x:v>Worked</x:v>
      </x:c>
      <x:c r="K1987" t="str">
        <x:v>Employee 2539; home branch Birmingham; assigned role Operative Skilled | Deployment branch: Birmingham | Actual role: Operative Skilled | Jobs: 401896 | Customers: Midland Heart | Actual hours: 6.0; source records: 1</x:v>
      </x:c>
      <x:c r="L1987" t="str">
        <x:v>Include</x:v>
      </x:c>
      <x:c r="M1987"/>
      <x:c r="N1987"/>
    </x:row>
    <x:row r="1988">
      <x:c r="A1988" t="str">
        <x:v>Peter Buckley|2026-05-06</x:v>
      </x:c>
      <x:c r="B1988" s="888" t="n">
        <x:v>46148</x:v>
      </x:c>
      <x:c r="C1988" t="str">
        <x:v>Peter Buckley</x:v>
      </x:c>
      <x:c r="D1988" t="str">
        <x:v>Permanent</x:v>
      </x:c>
      <x:c r="E1988" t="str">
        <x:v>Birmingham</x:v>
      </x:c>
      <x:c r="F1988" t="str">
        <x:v>Operative Skilled</x:v>
      </x:c>
      <x:c r="G1988" t="str">
        <x:v>400705</x:v>
      </x:c>
      <x:c r="H1988" t="str">
        <x:v>Network Rail</x:v>
      </x:c>
      <x:c r="I1988" s="22" t="n">
        <x:v>8</x:v>
      </x:c>
      <x:c r="J1988" t="str">
        <x:v>Worked</x:v>
      </x:c>
      <x:c r="K1988" t="str">
        <x:v>Employee 2539; home branch Birmingham; assigned role Operative Skilled | Deployment branch: Birmingham | Actual role: Operative Skilled | Jobs: 400705 | Customers: Network Rail | Actual hours: 8.0; source records: 1</x:v>
      </x:c>
      <x:c r="L1988" t="str">
        <x:v>Include</x:v>
      </x:c>
      <x:c r="M1988"/>
      <x:c r="N1988"/>
    </x:row>
    <x:row r="1989">
      <x:c r="A1989" t="str">
        <x:v>Peter Buckley|2026-05-07</x:v>
      </x:c>
      <x:c r="B1989" s="888" t="n">
        <x:v>46149</x:v>
      </x:c>
      <x:c r="C1989" t="str">
        <x:v>Peter Buckley</x:v>
      </x:c>
      <x:c r="D1989" t="str">
        <x:v>Permanent</x:v>
      </x:c>
      <x:c r="E1989" t="str">
        <x:v>Birmingham</x:v>
      </x:c>
      <x:c r="F1989" t="str">
        <x:v>Operative Skilled</x:v>
      </x:c>
      <x:c r="G1989" t="str">
        <x:v>402025</x:v>
      </x:c>
      <x:c r="H1989" t="str">
        <x:v>Midland Heart</x:v>
      </x:c>
      <x:c r="I1989" s="22" t="n">
        <x:v>3.25</x:v>
      </x:c>
      <x:c r="J1989" t="str">
        <x:v>Worked</x:v>
      </x:c>
      <x:c r="K1989" t="str">
        <x:v>Employee 2539; home branch Birmingham; assigned role Operative Skilled | Deployment branch: Birmingham | Actual role: Operative Skilled | Jobs: 402025 | Customers: Midland Heart | Actual hours: 3.2; source records: 1</x:v>
      </x:c>
      <x:c r="L1989" t="str">
        <x:v>Include</x:v>
      </x:c>
      <x:c r="M1989"/>
      <x:c r="N1989"/>
    </x:row>
    <x:row r="1990">
      <x:c r="A1990" t="str">
        <x:v>Peter Buckley|2026-05-08</x:v>
      </x:c>
      <x:c r="B1990" s="888" t="n">
        <x:v>46150</x:v>
      </x:c>
      <x:c r="C1990" t="str">
        <x:v>Peter Buckley</x:v>
      </x:c>
      <x:c r="D1990" t="str">
        <x:v>Permanent</x:v>
      </x:c>
      <x:c r="E1990" t="str">
        <x:v>Birmingham</x:v>
      </x:c>
      <x:c r="F1990" t="str">
        <x:v>Operative Skilled</x:v>
      </x:c>
      <x:c r="G1990" t="str">
        <x:v>390823</x:v>
      </x:c>
      <x:c r="H1990" t="str">
        <x:v>Squire Patton Boggs</x:v>
      </x:c>
      <x:c r="I1990" s="22" t="n">
        <x:v>4</x:v>
      </x:c>
      <x:c r="J1990" t="str">
        <x:v>Worked</x:v>
      </x:c>
      <x:c r="K1990" t="str">
        <x:v>Employee 2539; home branch Birmingham; assigned role Operative Skilled | Deployment branch: Birmingham | Actual role: Operative Porter | Jobs: 390823 | Customers: Squire Patton Boggs | Actual hours: 4.0; source records: 1</x:v>
      </x:c>
      <x:c r="L1990" t="str">
        <x:v>Include</x:v>
      </x:c>
      <x:c r="M1990"/>
      <x:c r="N1990"/>
    </x:row>
    <x:row r="1991">
      <x:c r="A1991" t="str">
        <x:v>Peter Buckley|2026-05-11</x:v>
      </x:c>
      <x:c r="B1991" s="888" t="n">
        <x:v>46153</x:v>
      </x:c>
      <x:c r="C1991" t="str">
        <x:v>Peter Buckley</x:v>
      </x:c>
      <x:c r="D1991" t="str">
        <x:v>Permanent</x:v>
      </x:c>
      <x:c r="E1991" t="str">
        <x:v>Birmingham</x:v>
      </x:c>
      <x:c r="F1991" t="str">
        <x:v>Operative Skilled</x:v>
      </x:c>
      <x:c r="G1991" t="str">
        <x:v>401804</x:v>
      </x:c>
      <x:c r="H1991" t="str">
        <x:v>Herefordshire &amp; Worcestershire Health &amp; Care NHS Trust</x:v>
      </x:c>
      <x:c r="I1991" s="22" t="n">
        <x:v>5</x:v>
      </x:c>
      <x:c r="J1991" t="str">
        <x:v>Worked</x:v>
      </x:c>
      <x:c r="K1991" t="str">
        <x:v>Employee 2539; home branch Birmingham; assigned role Operative Skilled | Deployment branch: Birmingham | Actual role: Operative Porter | Jobs: 401804 | Customers: Herefordshire &amp; Worcestershire Health &amp; Care NHS Trust | Actual hours: 5.0; source records: 1</x:v>
      </x:c>
      <x:c r="L1991" t="str">
        <x:v>Include</x:v>
      </x:c>
      <x:c r="M1991"/>
      <x:c r="N1991"/>
    </x:row>
    <x:row r="1992">
      <x:c r="A1992" t="str">
        <x:v>Peter Buckley|2026-05-12</x:v>
      </x:c>
      <x:c r="B1992" s="888" t="n">
        <x:v>46154</x:v>
      </x:c>
      <x:c r="C1992" t="str">
        <x:v>Peter Buckley</x:v>
      </x:c>
      <x:c r="D1992" t="str">
        <x:v>Permanent</x:v>
      </x:c>
      <x:c r="E1992" t="str">
        <x:v>Birmingham</x:v>
      </x:c>
      <x:c r="F1992" t="str">
        <x:v>Operative Skilled</x:v>
      </x:c>
      <x:c r="G1992" t="str">
        <x:v>390823</x:v>
      </x:c>
      <x:c r="H1992" t="str">
        <x:v>Squire Patton Boggs</x:v>
      </x:c>
      <x:c r="I1992" s="22" t="n">
        <x:v>8</x:v>
      </x:c>
      <x:c r="J1992" t="str">
        <x:v>Worked</x:v>
      </x:c>
      <x:c r="K1992" t="str">
        <x:v>Employee 2539; home branch Birmingham; assigned role Operative Skilled | Deployment branch: Birmingham | Actual role: Operative Skilled | Jobs: 390823 | Customers: Squire Patton Boggs | Actual hours: 8.0; source records: 1</x:v>
      </x:c>
      <x:c r="L1992" t="str">
        <x:v>Include</x:v>
      </x:c>
      <x:c r="M1992"/>
      <x:c r="N1992"/>
    </x:row>
    <x:row r="1993">
      <x:c r="A1993" t="str">
        <x:v>Peter Buckley|2026-05-13</x:v>
      </x:c>
      <x:c r="B1993" s="888" t="n">
        <x:v>46155</x:v>
      </x:c>
      <x:c r="C1993" t="str">
        <x:v>Peter Buckley</x:v>
      </x:c>
      <x:c r="D1993" t="str">
        <x:v>Permanent</x:v>
      </x:c>
      <x:c r="E1993" t="str">
        <x:v>Birmingham</x:v>
      </x:c>
      <x:c r="F1993" t="str">
        <x:v>Operative Skilled</x:v>
      </x:c>
      <x:c r="G1993" t="str">
        <x:v>390823</x:v>
      </x:c>
      <x:c r="H1993" t="str">
        <x:v>Squire Patton Boggs</x:v>
      </x:c>
      <x:c r="I1993" s="22" t="n">
        <x:v>7.5</x:v>
      </x:c>
      <x:c r="J1993" t="str">
        <x:v>Worked</x:v>
      </x:c>
      <x:c r="K1993" t="str">
        <x:v>Employee 2539; home branch Birmingham; assigned role Operative Skilled | Deployment branch: Birmingham | Actual role: Operative Skilled | Jobs: 390823 | Customers: Squire Patton Boggs | Actual hours: 7.5; source records: 1</x:v>
      </x:c>
      <x:c r="L1993" t="str">
        <x:v>Include</x:v>
      </x:c>
      <x:c r="M1993"/>
      <x:c r="N1993"/>
    </x:row>
    <x:row r="1994">
      <x:c r="A1994" t="str">
        <x:v>Peter Buckley|2026-05-14</x:v>
      </x:c>
      <x:c r="B1994" s="888" t="n">
        <x:v>46156</x:v>
      </x:c>
      <x:c r="C1994" t="str">
        <x:v>Peter Buckley</x:v>
      </x:c>
      <x:c r="D1994" t="str">
        <x:v>Permanent</x:v>
      </x:c>
      <x:c r="E1994" t="str">
        <x:v>Birmingham</x:v>
      </x:c>
      <x:c r="F1994" t="str">
        <x:v>Operative Skilled</x:v>
      </x:c>
      <x:c r="G1994" t="str">
        <x:v>390823</x:v>
      </x:c>
      <x:c r="H1994" t="str">
        <x:v>Squire Patton Boggs</x:v>
      </x:c>
      <x:c r="I1994" s="22" t="n">
        <x:v>9</x:v>
      </x:c>
      <x:c r="J1994" t="str">
        <x:v>Worked</x:v>
      </x:c>
      <x:c r="K1994" t="str">
        <x:v>Employee 2539; home branch Birmingham; assigned role Operative Skilled | Deployment branch: Birmingham | Actual role: Operative Porter | Jobs: 390823 | Customers: Squire Patton Boggs | Actual hours: 9.0; source records: 1</x:v>
      </x:c>
      <x:c r="L1994" t="str">
        <x:v>Include</x:v>
      </x:c>
      <x:c r="M1994"/>
      <x:c r="N1994"/>
    </x:row>
    <x:row r="1995">
      <x:c r="A1995" t="str">
        <x:v>Peter Buckley|2026-05-15</x:v>
      </x:c>
      <x:c r="B1995" s="888" t="n">
        <x:v>46157</x:v>
      </x:c>
      <x:c r="C1995" t="str">
        <x:v>Peter Buckley</x:v>
      </x:c>
      <x:c r="D1995" t="str">
        <x:v>Permanent</x:v>
      </x:c>
      <x:c r="E1995" t="str">
        <x:v>Birmingham</x:v>
      </x:c>
      <x:c r="F1995" t="str">
        <x:v>Operative Skilled</x:v>
      </x:c>
      <x:c r="G1995" t="str">
        <x:v>390823</x:v>
      </x:c>
      <x:c r="H1995" t="str">
        <x:v>Squire Patton Boggs</x:v>
      </x:c>
      <x:c r="I1995" s="22" t="n">
        <x:v>8.25</x:v>
      </x:c>
      <x:c r="J1995" t="str">
        <x:v>Worked</x:v>
      </x:c>
      <x:c r="K1995" t="str">
        <x:v>Employee 2539; home branch Birmingham; assigned role Operative Skilled | Deployment branch: Birmingham | Actual role: Operative Porter | Jobs: 390823 | Customers: Squire Patton Boggs | Actual hours: 8.2; source records: 1</x:v>
      </x:c>
      <x:c r="L1995" t="str">
        <x:v>Include</x:v>
      </x:c>
      <x:c r="M1995"/>
      <x:c r="N1995"/>
    </x:row>
    <x:row r="1996">
      <x:c r="A1996" t="str">
        <x:v>Peter Buckley|2026-05-18</x:v>
      </x:c>
      <x:c r="B1996" s="888" t="n">
        <x:v>46160</x:v>
      </x:c>
      <x:c r="C1996" t="str">
        <x:v>Peter Buckley</x:v>
      </x:c>
      <x:c r="D1996" t="str">
        <x:v>Permanent</x:v>
      </x:c>
      <x:c r="E1996" t="str">
        <x:v>Birmingham</x:v>
      </x:c>
      <x:c r="F1996" t="str">
        <x:v>Operative Skilled</x:v>
      </x:c>
      <x:c r="G1996" t="str">
        <x:v>401735</x:v>
      </x:c>
      <x:c r="H1996" t="str">
        <x:v>The Automobile Association</x:v>
      </x:c>
      <x:c r="I1996" s="22" t="n">
        <x:v>8.25</x:v>
      </x:c>
      <x:c r="J1996" t="str">
        <x:v>Worked</x:v>
      </x:c>
      <x:c r="K1996" t="str">
        <x:v>Employee 2539; home branch Birmingham; assigned role Operative Skilled | Deployment branch: Birmingham | Actual role: Operative Skilled | Jobs: 401735 | Customers: The Automobile Association | Actual hours: 8.2; source records: 1</x:v>
      </x:c>
      <x:c r="L1996" t="str">
        <x:v>Include</x:v>
      </x:c>
      <x:c r="M1996"/>
      <x:c r="N1996"/>
    </x:row>
    <x:row r="1997">
      <x:c r="A1997" t="str">
        <x:v>Peter Buckley|2026-05-19</x:v>
      </x:c>
      <x:c r="B1997" s="888" t="n">
        <x:v>46161</x:v>
      </x:c>
      <x:c r="C1997" t="str">
        <x:v>Peter Buckley</x:v>
      </x:c>
      <x:c r="D1997" t="str">
        <x:v>Permanent</x:v>
      </x:c>
      <x:c r="E1997" t="str">
        <x:v>Birmingham</x:v>
      </x:c>
      <x:c r="F1997" t="str">
        <x:v>Operative Skilled</x:v>
      </x:c>
      <x:c r="G1997" t="str">
        <x:v>401735</x:v>
      </x:c>
      <x:c r="H1997" t="str">
        <x:v>The Automobile Association</x:v>
      </x:c>
      <x:c r="I1997" s="22" t="n">
        <x:v>8.25</x:v>
      </x:c>
      <x:c r="J1997" t="str">
        <x:v>Worked</x:v>
      </x:c>
      <x:c r="K1997" t="str">
        <x:v>Employee 2539; home branch Birmingham; assigned role Operative Skilled | Deployment branch: Birmingham | Actual role: Operative Skilled | Jobs: 401735 | Customers: The Automobile Association | Actual hours: 8.2; source records: 1</x:v>
      </x:c>
      <x:c r="L1997" t="str">
        <x:v>Include</x:v>
      </x:c>
      <x:c r="M1997"/>
      <x:c r="N1997"/>
    </x:row>
    <x:row r="1998">
      <x:c r="A1998" t="str">
        <x:v>Peter Buckley|2026-05-20</x:v>
      </x:c>
      <x:c r="B1998" s="888" t="n">
        <x:v>46162</x:v>
      </x:c>
      <x:c r="C1998" t="str">
        <x:v>Peter Buckley</x:v>
      </x:c>
      <x:c r="D1998" t="str">
        <x:v>Permanent</x:v>
      </x:c>
      <x:c r="E1998" t="str">
        <x:v>Birmingham</x:v>
      </x:c>
      <x:c r="F1998" t="str">
        <x:v>Operative Skilled</x:v>
      </x:c>
      <x:c r="G1998" t="str">
        <x:v>401735</x:v>
      </x:c>
      <x:c r="H1998" t="str">
        <x:v>The Automobile Association</x:v>
      </x:c>
      <x:c r="I1998" s="22" t="n">
        <x:v>8.25</x:v>
      </x:c>
      <x:c r="J1998" t="str">
        <x:v>Worked</x:v>
      </x:c>
      <x:c r="K1998" t="str">
        <x:v>Employee 2539; home branch Birmingham; assigned role Operative Skilled | Deployment branch: Birmingham | Actual role: Operative Skilled | Jobs: 401735 | Customers: The Automobile Association | Actual hours: 8.2; source records: 1</x:v>
      </x:c>
      <x:c r="L1998" t="str">
        <x:v>Include</x:v>
      </x:c>
      <x:c r="M1998"/>
      <x:c r="N1998"/>
    </x:row>
    <x:row r="1999">
      <x:c r="A1999" t="str">
        <x:v>Peter Buckley|2026-05-21</x:v>
      </x:c>
      <x:c r="B1999" s="888" t="n">
        <x:v>46163</x:v>
      </x:c>
      <x:c r="C1999" t="str">
        <x:v>Peter Buckley</x:v>
      </x:c>
      <x:c r="D1999" t="str">
        <x:v>Permanent</x:v>
      </x:c>
      <x:c r="E1999" t="str">
        <x:v>Birmingham</x:v>
      </x:c>
      <x:c r="F1999" t="str">
        <x:v>Operative Skilled</x:v>
      </x:c>
      <x:c r="G1999" t="str">
        <x:v>401735</x:v>
      </x:c>
      <x:c r="H1999" t="str">
        <x:v>The Automobile Association</x:v>
      </x:c>
      <x:c r="I1999" s="22" t="n">
        <x:v>8</x:v>
      </x:c>
      <x:c r="J1999" t="str">
        <x:v>Worked</x:v>
      </x:c>
      <x:c r="K1999" t="str">
        <x:v>Employee 2539; home branch Birmingham; assigned role Operative Skilled | Deployment branch: Birmingham | Actual role: Operative Skilled | Jobs: 401735 | Customers: The Automobile Association | Actual hours: 8.0; source records: 1</x:v>
      </x:c>
      <x:c r="L1999" t="str">
        <x:v>Include</x:v>
      </x:c>
      <x:c r="M1999"/>
      <x:c r="N1999"/>
    </x:row>
    <x:row r="2000">
      <x:c r="A2000" t="str">
        <x:v>Peter Buckley|2026-05-22</x:v>
      </x:c>
      <x:c r="B2000" s="888" t="n">
        <x:v>46164</x:v>
      </x:c>
      <x:c r="C2000" t="str">
        <x:v>Peter Buckley</x:v>
      </x:c>
      <x:c r="D2000" t="str">
        <x:v>Permanent</x:v>
      </x:c>
      <x:c r="E2000" t="str">
        <x:v>Birmingham</x:v>
      </x:c>
      <x:c r="F2000" t="str">
        <x:v>Operative Skilled</x:v>
      </x:c>
      <x:c r="G2000" t="str">
        <x:v>401735</x:v>
      </x:c>
      <x:c r="H2000" t="str">
        <x:v>The Automobile Association</x:v>
      </x:c>
      <x:c r="I2000" s="22" t="n">
        <x:v>8.25</x:v>
      </x:c>
      <x:c r="J2000" t="str">
        <x:v>Worked</x:v>
      </x:c>
      <x:c r="K2000" t="str">
        <x:v>Employee 2539; home branch Birmingham; assigned role Operative Skilled | Deployment branch: Birmingham | Actual role: Operative Skilled | Jobs: 401735 | Customers: The Automobile Association | Actual hours: 8.2; source records: 1</x:v>
      </x:c>
      <x:c r="L2000" t="str">
        <x:v>Include</x:v>
      </x:c>
      <x:c r="M2000"/>
      <x:c r="N2000"/>
    </x:row>
    <x:row r="2001">
      <x:c r="A2001" t="str">
        <x:v>Peter Buckley|2026-05-26</x:v>
      </x:c>
      <x:c r="B2001" s="888" t="n">
        <x:v>46168</x:v>
      </x:c>
      <x:c r="C2001" t="str">
        <x:v>Peter Buckley</x:v>
      </x:c>
      <x:c r="D2001" t="str">
        <x:v>Permanent</x:v>
      </x:c>
      <x:c r="E2001" t="str">
        <x:v>Birmingham</x:v>
      </x:c>
      <x:c r="F2001" t="str">
        <x:v>Operative Skilled</x:v>
      </x:c>
      <x:c r="G2001" t="str">
        <x:v>390823</x:v>
      </x:c>
      <x:c r="H2001" t="str">
        <x:v>Squire Patton Boggs</x:v>
      </x:c>
      <x:c r="I2001" s="22" t="n">
        <x:v>8.5</x:v>
      </x:c>
      <x:c r="J2001" t="str">
        <x:v>Worked</x:v>
      </x:c>
      <x:c r="K2001" t="str">
        <x:v>Employee 2539; home branch Birmingham; assigned role Operative Skilled | Deployment branch: Birmingham | Actual role: Operative Porter | Jobs: 390823 | Customers: Squire Patton Boggs | Actual hours: 8.5; source records: 1</x:v>
      </x:c>
      <x:c r="L2001" t="str">
        <x:v>Include</x:v>
      </x:c>
      <x:c r="M2001"/>
      <x:c r="N2001"/>
    </x:row>
    <x:row r="2002">
      <x:c r="A2002" t="str">
        <x:v>Peter Buckley|2026-05-27</x:v>
      </x:c>
      <x:c r="B2002" s="888" t="n">
        <x:v>46169</x:v>
      </x:c>
      <x:c r="C2002" t="str">
        <x:v>Peter Buckley</x:v>
      </x:c>
      <x:c r="D2002" t="str">
        <x:v>Permanent</x:v>
      </x:c>
      <x:c r="E2002" t="str">
        <x:v>Birmingham</x:v>
      </x:c>
      <x:c r="F2002" t="str">
        <x:v>Operative Skilled</x:v>
      </x:c>
      <x:c r="G2002" t="str">
        <x:v>401793A</x:v>
      </x:c>
      <x:c r="H2002" t="str">
        <x:v>Midland Heart</x:v>
      </x:c>
      <x:c r="I2002" s="22" t="n">
        <x:v>3.5</x:v>
      </x:c>
      <x:c r="J2002" t="str">
        <x:v>Worked</x:v>
      </x:c>
      <x:c r="K2002" t="str">
        <x:v>Employee 2539; home branch Birmingham; assigned role Operative Skilled | Deployment branch: Birmingham | Actual role: Operative Skilled | Jobs: 401793A | Customers: Midland Heart | Actual hours: 3.5; source records: 1</x:v>
      </x:c>
      <x:c r="L2002" t="str">
        <x:v>Include</x:v>
      </x:c>
      <x:c r="M2002"/>
      <x:c r="N2002"/>
    </x:row>
    <x:row r="2003">
      <x:c r="A2003" t="str">
        <x:v>Peter Buckley|2026-05-28</x:v>
      </x:c>
      <x:c r="B2003" s="888" t="n">
        <x:v>46170</x:v>
      </x:c>
      <x:c r="C2003" t="str">
        <x:v>Peter Buckley</x:v>
      </x:c>
      <x:c r="D2003" t="str">
        <x:v>Permanent</x:v>
      </x:c>
      <x:c r="E2003" t="str">
        <x:v>Birmingham</x:v>
      </x:c>
      <x:c r="F2003" t="str">
        <x:v>Operative Skilled</x:v>
      </x:c>
      <x:c r="G2003"/>
      <x:c r="H2003"/>
      <x:c r="I2003" s="22" t="n">
        <x:v>0</x:v>
      </x:c>
      <x:c r="J2003" t="str">
        <x:v>Annual leave</x:v>
      </x:c>
      <x:c r="K2003" t="str">
        <x:v>Employee 2539; home branch Birmingham; assigned role Operative Skilled | Leave: Annual Leave (Hours) | Leave calendar basis: Variable-pattern period</x:v>
      </x:c>
      <x:c r="L2003" t="str">
        <x:v>Include</x:v>
      </x:c>
      <x:c r="M2003"/>
      <x:c r="N2003"/>
    </x:row>
    <x:row r="2004">
      <x:c r="A2004" t="str">
        <x:v>Peter Buckley|2026-05-29</x:v>
      </x:c>
      <x:c r="B2004" s="888" t="n">
        <x:v>46171</x:v>
      </x:c>
      <x:c r="C2004" t="str">
        <x:v>Peter Buckley</x:v>
      </x:c>
      <x:c r="D2004" t="str">
        <x:v>Permanent</x:v>
      </x:c>
      <x:c r="E2004" t="str">
        <x:v>Birmingham</x:v>
      </x:c>
      <x:c r="F2004" t="str">
        <x:v>Operative Skilled</x:v>
      </x:c>
      <x:c r="G2004"/>
      <x:c r="H2004"/>
      <x:c r="I2004" s="22" t="n">
        <x:v>0</x:v>
      </x:c>
      <x:c r="J2004" t="str">
        <x:v>Annual leave</x:v>
      </x:c>
      <x:c r="K2004" t="str">
        <x:v>Employee 2539; home branch Birmingham; assigned role Operative Skilled | Leave: Annual Leave (Hours) | Leave calendar basis: Variable-pattern period</x:v>
      </x:c>
      <x:c r="L2004" t="str">
        <x:v>Include</x:v>
      </x:c>
      <x:c r="M2004"/>
      <x:c r="N2004"/>
    </x:row>
    <x:row r="2005">
      <x:c r="A2005" t="str">
        <x:v>R Chohan (B)|2026-05-01</x:v>
      </x:c>
      <x:c r="B2005" s="888" t="n">
        <x:v>46143</x:v>
      </x:c>
      <x:c r="C2005" t="str">
        <x:v>R Chohan (B)</x:v>
      </x:c>
      <x:c r="D2005" t="str">
        <x:v>Permanent</x:v>
      </x:c>
      <x:c r="E2005" t="str">
        <x:v>Thurrock</x:v>
      </x:c>
      <x:c r="F2005" t="str">
        <x:v>Operative Skilled</x:v>
      </x:c>
      <x:c r="G2005" t="str">
        <x:v>401691</x:v>
      </x:c>
      <x:c r="H2005" t="str">
        <x:v>Barking Learning Centre (Barking Library)</x:v>
      </x:c>
      <x:c r="I2005" s="22" t="n">
        <x:v>6</x:v>
      </x:c>
      <x:c r="J2005" t="str">
        <x:v>Worked</x:v>
      </x:c>
      <x:c r="K2005" t="str">
        <x:v>Employee 2253; home branch Thurrock; assigned role Operative Skilled | Deployment branch: Thurrock | Actual role: Operative Driver | Jobs: 401691 | Customers: Barking Learning Centre (Barking Library) | Actual hours: 6.0; source records: 1</x:v>
      </x:c>
      <x:c r="L2005" t="str">
        <x:v>Include</x:v>
      </x:c>
      <x:c r="M2005"/>
      <x:c r="N2005"/>
    </x:row>
    <x:row r="2006">
      <x:c r="A2006" t="str">
        <x:v>R Chohan (B)|2026-05-02</x:v>
      </x:c>
      <x:c r="B2006" s="888" t="n">
        <x:v>46144</x:v>
      </x:c>
      <x:c r="C2006" t="str">
        <x:v>R Chohan (B)</x:v>
      </x:c>
      <x:c r="D2006" t="str">
        <x:v>Permanent</x:v>
      </x:c>
      <x:c r="E2006" t="str">
        <x:v>Thurrock</x:v>
      </x:c>
      <x:c r="F2006" t="str">
        <x:v>Operative Skilled</x:v>
      </x:c>
      <x:c r="G2006" t="str">
        <x:v>401966</x:v>
      </x:c>
      <x:c r="H2006" t="str">
        <x:v>UBS Investment Bank</x:v>
      </x:c>
      <x:c r="I2006" s="22" t="n">
        <x:v>8.5</x:v>
      </x:c>
      <x:c r="J2006" t="str">
        <x:v>Worked</x:v>
      </x:c>
      <x:c r="K2006" t="str">
        <x:v>Employee 2253; home branch Thurrock; assigned role Operative Skilled | Deployment branch: Thurrock | Actual role: Operative Skilled | Jobs: 401966 | Customers: UBS Investment Bank | Actual hours: 8.5; source records: 1</x:v>
      </x:c>
      <x:c r="L2006" t="str">
        <x:v>Include</x:v>
      </x:c>
      <x:c r="M2006"/>
      <x:c r="N2006"/>
    </x:row>
    <x:row r="2007">
      <x:c r="A2007" t="str">
        <x:v>R Chohan (B)|2026-05-05</x:v>
      </x:c>
      <x:c r="B2007" s="888" t="n">
        <x:v>46147</x:v>
      </x:c>
      <x:c r="C2007" t="str">
        <x:v>R Chohan (B)</x:v>
      </x:c>
      <x:c r="D2007" t="str">
        <x:v>Permanent</x:v>
      </x:c>
      <x:c r="E2007" t="str">
        <x:v>Thurrock</x:v>
      </x:c>
      <x:c r="F2007" t="str">
        <x:v>Operative Skilled</x:v>
      </x:c>
      <x:c r="G2007"/>
      <x:c r="H2007"/>
      <x:c r="I2007" s="22" t="n">
        <x:v>0</x:v>
      </x:c>
      <x:c r="J2007" t="str">
        <x:v>Annual leave</x:v>
      </x:c>
      <x:c r="K2007" t="str">
        <x:v>Employee 2253; home branch Thurrock; assigned role Operative Skilled | Leave: Annual Leave (Hours) | Leave calendar basis: Variable-pattern period</x:v>
      </x:c>
      <x:c r="L2007" t="str">
        <x:v>Include</x:v>
      </x:c>
      <x:c r="M2007"/>
      <x:c r="N2007"/>
    </x:row>
    <x:row r="2008">
      <x:c r="A2008" t="str">
        <x:v>R Chohan (B)|2026-05-06</x:v>
      </x:c>
      <x:c r="B2008" s="888" t="n">
        <x:v>46148</x:v>
      </x:c>
      <x:c r="C2008" t="str">
        <x:v>R Chohan (B)</x:v>
      </x:c>
      <x:c r="D2008" t="str">
        <x:v>Permanent</x:v>
      </x:c>
      <x:c r="E2008" t="str">
        <x:v>Thurrock</x:v>
      </x:c>
      <x:c r="F2008" t="str">
        <x:v>Operative Skilled</x:v>
      </x:c>
      <x:c r="G2008" t="str">
        <x:v>398532</x:v>
      </x:c>
      <x:c r="H2008" t="str">
        <x:v>Southwark Local Elections 2026</x:v>
      </x:c>
      <x:c r="I2008" s="22" t="n">
        <x:v>8.5</x:v>
      </x:c>
      <x:c r="J2008" t="str">
        <x:v>Worked</x:v>
      </x:c>
      <x:c r="K2008" t="str">
        <x:v>Employee 2253; home branch Thurrock; assigned role Operative Skilled | Deployment branch: Croydon | Actual role: Operative Driver | Jobs: 398532 | Customers: Southwark Local Elections 2026 | Actual hours: 8.5; source records: 1</x:v>
      </x:c>
      <x:c r="L2008" t="str">
        <x:v>Include</x:v>
      </x:c>
      <x:c r="M2008"/>
      <x:c r="N2008"/>
    </x:row>
    <x:row r="2009">
      <x:c r="A2009" t="str">
        <x:v>R Chohan (B)|2026-05-07</x:v>
      </x:c>
      <x:c r="B2009" s="888" t="n">
        <x:v>46149</x:v>
      </x:c>
      <x:c r="C2009" t="str">
        <x:v>R Chohan (B)</x:v>
      </x:c>
      <x:c r="D2009" t="str">
        <x:v>Permanent</x:v>
      </x:c>
      <x:c r="E2009" t="str">
        <x:v>Thurrock</x:v>
      </x:c>
      <x:c r="F2009" t="str">
        <x:v>Operative Skilled</x:v>
      </x:c>
      <x:c r="G2009" t="str">
        <x:v>398532</x:v>
      </x:c>
      <x:c r="H2009" t="str">
        <x:v>Southwark Local Elections 2026</x:v>
      </x:c>
      <x:c r="I2009" s="22" t="n">
        <x:v>7.5</x:v>
      </x:c>
      <x:c r="J2009" t="str">
        <x:v>Worked</x:v>
      </x:c>
      <x:c r="K2009" t="str">
        <x:v>Employee 2253; home branch Thurrock; assigned role Operative Skilled | Deployment branch: Croydon | Actual role: Operative Driver | Jobs: 398532 | Customers: Southwark Local Elections 2026 | Actual hours: 7.5; source records: 1</x:v>
      </x:c>
      <x:c r="L2009" t="str">
        <x:v>Include</x:v>
      </x:c>
      <x:c r="M2009"/>
      <x:c r="N2009"/>
    </x:row>
    <x:row r="2010">
      <x:c r="A2010" t="str">
        <x:v>R Chohan (B)|2026-05-08</x:v>
      </x:c>
      <x:c r="B2010" s="888" t="n">
        <x:v>46150</x:v>
      </x:c>
      <x:c r="C2010" t="str">
        <x:v>R Chohan (B)</x:v>
      </x:c>
      <x:c r="D2010" t="str">
        <x:v>Permanent</x:v>
      </x:c>
      <x:c r="E2010" t="str">
        <x:v>Thurrock</x:v>
      </x:c>
      <x:c r="F2010" t="str">
        <x:v>Operative Skilled</x:v>
      </x:c>
      <x:c r="G2010" t="str">
        <x:v>398532</x:v>
      </x:c>
      <x:c r="H2010" t="str">
        <x:v>Southwark Local Elections 2026</x:v>
      </x:c>
      <x:c r="I2010" s="22" t="n">
        <x:v>9.5</x:v>
      </x:c>
      <x:c r="J2010" t="str">
        <x:v>Worked</x:v>
      </x:c>
      <x:c r="K2010" t="str">
        <x:v>Employee 2253; home branch Thurrock; assigned role Operative Skilled | Deployment branch: Croydon | Actual role: Operative Driver | Jobs: 398532 | Customers: Southwark Local Elections 2026 | Actual hours: 9.5; source records: 1</x:v>
      </x:c>
      <x:c r="L2010" t="str">
        <x:v>Include</x:v>
      </x:c>
      <x:c r="M2010"/>
      <x:c r="N2010"/>
    </x:row>
    <x:row r="2011">
      <x:c r="A2011" t="str">
        <x:v>R Chohan (B)|2026-05-09</x:v>
      </x:c>
      <x:c r="B2011" s="888" t="n">
        <x:v>46151</x:v>
      </x:c>
      <x:c r="C2011" t="str">
        <x:v>R Chohan (B)</x:v>
      </x:c>
      <x:c r="D2011" t="str">
        <x:v>Permanent</x:v>
      </x:c>
      <x:c r="E2011" t="str">
        <x:v>Thurrock</x:v>
      </x:c>
      <x:c r="F2011" t="str">
        <x:v>Operative Skilled</x:v>
      </x:c>
      <x:c r="G2011" t="str">
        <x:v>398532</x:v>
      </x:c>
      <x:c r="H2011" t="str">
        <x:v>Southwark Local Elections 2026</x:v>
      </x:c>
      <x:c r="I2011" s="22" t="n">
        <x:v>8.5</x:v>
      </x:c>
      <x:c r="J2011" t="str">
        <x:v>Worked</x:v>
      </x:c>
      <x:c r="K2011" t="str">
        <x:v>Employee 2253; home branch Thurrock; assigned role Operative Skilled | Deployment branch: Croydon | Actual role: Operative Driver | Jobs: 398532 | Customers: Southwark Local Elections 2026 | Actual hours: 8.5; source records: 1</x:v>
      </x:c>
      <x:c r="L2011" t="str">
        <x:v>Include</x:v>
      </x:c>
      <x:c r="M2011"/>
      <x:c r="N2011"/>
    </x:row>
    <x:row r="2012">
      <x:c r="A2012" t="str">
        <x:v>R Chohan (B)|2026-05-11</x:v>
      </x:c>
      <x:c r="B2012" s="888" t="n">
        <x:v>46153</x:v>
      </x:c>
      <x:c r="C2012" t="str">
        <x:v>R Chohan (B)</x:v>
      </x:c>
      <x:c r="D2012" t="str">
        <x:v>Permanent</x:v>
      </x:c>
      <x:c r="E2012" t="str">
        <x:v>Thurrock</x:v>
      </x:c>
      <x:c r="F2012" t="str">
        <x:v>Operative Skilled</x:v>
      </x:c>
      <x:c r="G2012" t="str">
        <x:v>393997</x:v>
      </x:c>
      <x:c r="H2012" t="str">
        <x:v>The Francis Crick Institute</x:v>
      </x:c>
      <x:c r="I2012" s="22" t="n">
        <x:v>9.75</x:v>
      </x:c>
      <x:c r="J2012" t="str">
        <x:v>Worked</x:v>
      </x:c>
      <x:c r="K2012" t="str">
        <x:v>Employee 2253; home branch Thurrock; assigned role Operative Skilled | Deployment branch: Thurrock | Actual role: Operative Porter | Jobs: 393997 | Customers: The Francis Crick Institute | Actual hours: 9.8; source records: 1</x:v>
      </x:c>
      <x:c r="L2012" t="str">
        <x:v>Include</x:v>
      </x:c>
      <x:c r="M2012"/>
      <x:c r="N2012"/>
    </x:row>
    <x:row r="2013">
      <x:c r="A2013" t="str">
        <x:v>R Chohan (B)|2026-05-12</x:v>
      </x:c>
      <x:c r="B2013" s="888" t="n">
        <x:v>46154</x:v>
      </x:c>
      <x:c r="C2013" t="str">
        <x:v>R Chohan (B)</x:v>
      </x:c>
      <x:c r="D2013" t="str">
        <x:v>Permanent</x:v>
      </x:c>
      <x:c r="E2013" t="str">
        <x:v>Thurrock</x:v>
      </x:c>
      <x:c r="F2013" t="str">
        <x:v>Operative Skilled</x:v>
      </x:c>
      <x:c r="G2013" t="str">
        <x:v>400938</x:v>
      </x:c>
      <x:c r="H2013" t="str">
        <x:v>Knotel UK Ltd</x:v>
      </x:c>
      <x:c r="I2013" s="22" t="n">
        <x:v>10</x:v>
      </x:c>
      <x:c r="J2013" t="str">
        <x:v>Worked</x:v>
      </x:c>
      <x:c r="K2013" t="str">
        <x:v>Employee 2253; home branch Thurrock; assigned role Operative Skilled | Deployment branch: Thurrock | Actual role: Operative Skilled | Jobs: 400938 | Customers: Knotel UK Ltd | Actual hours: 10.0; source records: 1</x:v>
      </x:c>
      <x:c r="L2013" t="str">
        <x:v>Include</x:v>
      </x:c>
      <x:c r="M2013"/>
      <x:c r="N2013"/>
    </x:row>
    <x:row r="2014">
      <x:c r="A2014" t="str">
        <x:v>R Chohan (B)|2026-05-13</x:v>
      </x:c>
      <x:c r="B2014" s="888" t="n">
        <x:v>46155</x:v>
      </x:c>
      <x:c r="C2014" t="str">
        <x:v>R Chohan (B)</x:v>
      </x:c>
      <x:c r="D2014" t="str">
        <x:v>Permanent</x:v>
      </x:c>
      <x:c r="E2014" t="str">
        <x:v>Thurrock</x:v>
      </x:c>
      <x:c r="F2014" t="str">
        <x:v>Operative Skilled</x:v>
      </x:c>
      <x:c r="G2014"/>
      <x:c r="H2014"/>
      <x:c r="I2014" s="22" t="n">
        <x:v>0</x:v>
      </x:c>
      <x:c r="J2014" t="str">
        <x:v>Annual leave</x:v>
      </x:c>
      <x:c r="K2014" t="str">
        <x:v>Employee 2253; home branch Thurrock; assigned role Operative Skilled | Leave: Annual Leave (Hours) | Leave calendar basis: Variable-pattern period</x:v>
      </x:c>
      <x:c r="L2014" t="str">
        <x:v>Include</x:v>
      </x:c>
      <x:c r="M2014"/>
      <x:c r="N2014"/>
    </x:row>
    <x:row r="2015">
      <x:c r="A2015" t="str">
        <x:v>R Chohan (B)|2026-05-14</x:v>
      </x:c>
      <x:c r="B2015" s="888" t="n">
        <x:v>46156</x:v>
      </x:c>
      <x:c r="C2015" t="str">
        <x:v>R Chohan (B)</x:v>
      </x:c>
      <x:c r="D2015" t="str">
        <x:v>Permanent</x:v>
      </x:c>
      <x:c r="E2015" t="str">
        <x:v>Thurrock</x:v>
      </x:c>
      <x:c r="F2015" t="str">
        <x:v>Operative Skilled</x:v>
      </x:c>
      <x:c r="G2015" t="str">
        <x:v>398532</x:v>
      </x:c>
      <x:c r="H2015" t="str">
        <x:v>Southwark Local Elections 2026</x:v>
      </x:c>
      <x:c r="I2015" s="22" t="n">
        <x:v>7.5</x:v>
      </x:c>
      <x:c r="J2015" t="str">
        <x:v>Worked</x:v>
      </x:c>
      <x:c r="K2015" t="str">
        <x:v>Employee 2253; home branch Thurrock; assigned role Operative Skilled | Deployment branch: Croydon | Actual role: Operative Driver | Jobs: 398532 | Customers: Southwark Local Elections 2026 | Actual hours: 7.5; source records: 1</x:v>
      </x:c>
      <x:c r="L2015" t="str">
        <x:v>Include</x:v>
      </x:c>
      <x:c r="M2015"/>
      <x:c r="N2015"/>
    </x:row>
    <x:row r="2016">
      <x:c r="A2016" t="str">
        <x:v>R Chohan (B)|2026-05-15</x:v>
      </x:c>
      <x:c r="B2016" s="888" t="n">
        <x:v>46157</x:v>
      </x:c>
      <x:c r="C2016" t="str">
        <x:v>R Chohan (B)</x:v>
      </x:c>
      <x:c r="D2016" t="str">
        <x:v>Permanent</x:v>
      </x:c>
      <x:c r="E2016" t="str">
        <x:v>Thurrock</x:v>
      </x:c>
      <x:c r="F2016" t="str">
        <x:v>Operative Skilled</x:v>
      </x:c>
      <x:c r="G2016" t="str">
        <x:v>402179</x:v>
      </x:c>
      <x:c r="H2016" t="str">
        <x:v>Knotel UK Ltd</x:v>
      </x:c>
      <x:c r="I2016" s="22" t="n">
        <x:v>8.5</x:v>
      </x:c>
      <x:c r="J2016" t="str">
        <x:v>Worked</x:v>
      </x:c>
      <x:c r="K2016" t="str">
        <x:v>Employee 2253; home branch Thurrock; assigned role Operative Skilled | Deployment branch: Thurrock | Actual role: Operative Skilled | Jobs: 402179 | Customers: Knotel UK Ltd | Actual hours: 8.5; source records: 1</x:v>
      </x:c>
      <x:c r="L2016" t="str">
        <x:v>Include</x:v>
      </x:c>
      <x:c r="M2016"/>
      <x:c r="N2016"/>
    </x:row>
    <x:row r="2017">
      <x:c r="A2017" t="str">
        <x:v>R Chohan (B)|2026-05-18</x:v>
      </x:c>
      <x:c r="B2017" s="888" t="n">
        <x:v>46160</x:v>
      </x:c>
      <x:c r="C2017" t="str">
        <x:v>R Chohan (B)</x:v>
      </x:c>
      <x:c r="D2017" t="str">
        <x:v>Permanent</x:v>
      </x:c>
      <x:c r="E2017" t="str">
        <x:v>Thurrock</x:v>
      </x:c>
      <x:c r="F2017" t="str">
        <x:v>Operative Skilled</x:v>
      </x:c>
      <x:c r="G2017" t="str">
        <x:v>400283</x:v>
      </x:c>
      <x:c r="H2017" t="str">
        <x:v>Canada Life</x:v>
      </x:c>
      <x:c r="I2017" s="22" t="n">
        <x:v>9</x:v>
      </x:c>
      <x:c r="J2017" t="str">
        <x:v>Worked</x:v>
      </x:c>
      <x:c r="K2017" t="str">
        <x:v>Employee 2253; home branch Thurrock; assigned role Operative Skilled | Deployment branch: Thurrock | Actual role: Operative Skilled | Jobs: 400283 | Customers: Canada Life | Actual hours: 9.0; source records: 1</x:v>
      </x:c>
      <x:c r="L2017" t="str">
        <x:v>Include</x:v>
      </x:c>
      <x:c r="M2017"/>
      <x:c r="N2017"/>
    </x:row>
    <x:row r="2018">
      <x:c r="A2018" t="str">
        <x:v>R Chohan (B)|2026-05-19</x:v>
      </x:c>
      <x:c r="B2018" s="888" t="n">
        <x:v>46161</x:v>
      </x:c>
      <x:c r="C2018" t="str">
        <x:v>R Chohan (B)</x:v>
      </x:c>
      <x:c r="D2018" t="str">
        <x:v>Permanent</x:v>
      </x:c>
      <x:c r="E2018" t="str">
        <x:v>Thurrock</x:v>
      </x:c>
      <x:c r="F2018" t="str">
        <x:v>Operative Skilled</x:v>
      </x:c>
      <x:c r="G2018" t="str">
        <x:v>402143</x:v>
      </x:c>
      <x:c r="H2018" t="str">
        <x:v>Protech Network Solutions</x:v>
      </x:c>
      <x:c r="I2018" s="22" t="n">
        <x:v>12</x:v>
      </x:c>
      <x:c r="J2018" t="str">
        <x:v>Worked</x:v>
      </x:c>
      <x:c r="K2018" t="str">
        <x:v>Employee 2253; home branch Thurrock; assigned role Operative Skilled | Deployment branch: Thurrock | Actual role: Operative Skilled | Jobs: 402143 | Customers: Protech Network Solutions | Actual hours: 12.0; source records: 1</x:v>
      </x:c>
      <x:c r="L2018" t="str">
        <x:v>Include</x:v>
      </x:c>
      <x:c r="M2018"/>
      <x:c r="N2018"/>
    </x:row>
    <x:row r="2019">
      <x:c r="A2019" t="str">
        <x:v>R Chohan (B)|2026-05-20</x:v>
      </x:c>
      <x:c r="B2019" s="888" t="n">
        <x:v>46162</x:v>
      </x:c>
      <x:c r="C2019" t="str">
        <x:v>R Chohan (B)</x:v>
      </x:c>
      <x:c r="D2019" t="str">
        <x:v>Permanent</x:v>
      </x:c>
      <x:c r="E2019" t="str">
        <x:v>Thurrock</x:v>
      </x:c>
      <x:c r="F2019" t="str">
        <x:v>Operative Skilled</x:v>
      </x:c>
      <x:c r="G2019" t="str">
        <x:v>397246</x:v>
      </x:c>
      <x:c r="H2019" t="str">
        <x:v>Ministry of Defence</x:v>
      </x:c>
      <x:c r="I2019" s="22" t="n">
        <x:v>8.5</x:v>
      </x:c>
      <x:c r="J2019" t="str">
        <x:v>Worked</x:v>
      </x:c>
      <x:c r="K2019" t="str">
        <x:v>Employee 2253; home branch Thurrock; assigned role Operative Skilled | Deployment branch: Thurrock | Actual role: Operative Driver | Jobs: 397246 | Customers: Ministry of Defence | Actual hours: 8.5; source records: 1</x:v>
      </x:c>
      <x:c r="L2019" t="str">
        <x:v>Include</x:v>
      </x:c>
      <x:c r="M2019"/>
      <x:c r="N2019"/>
    </x:row>
    <x:row r="2020">
      <x:c r="A2020" t="str">
        <x:v>R Chohan (B)|2026-05-21</x:v>
      </x:c>
      <x:c r="B2020" s="888" t="n">
        <x:v>46163</x:v>
      </x:c>
      <x:c r="C2020" t="str">
        <x:v>R Chohan (B)</x:v>
      </x:c>
      <x:c r="D2020" t="str">
        <x:v>Permanent</x:v>
      </x:c>
      <x:c r="E2020" t="str">
        <x:v>Thurrock</x:v>
      </x:c>
      <x:c r="F2020" t="str">
        <x:v>Operative Skilled</x:v>
      </x:c>
      <x:c r="G2020" t="str">
        <x:v>401972</x:v>
      </x:c>
      <x:c r="H2020" t="str">
        <x:v>Knotel UK Ltd</x:v>
      </x:c>
      <x:c r="I2020" s="22" t="n">
        <x:v>10</x:v>
      </x:c>
      <x:c r="J2020" t="str">
        <x:v>Worked</x:v>
      </x:c>
      <x:c r="K2020" t="str">
        <x:v>Employee 2253; home branch Thurrock; assigned role Operative Skilled | Deployment branch: Thurrock | Actual role: Operative Skilled | Jobs: 401972 | Customers: Knotel UK Ltd | Actual hours: 10.0; source records: 1</x:v>
      </x:c>
      <x:c r="L2020" t="str">
        <x:v>Include</x:v>
      </x:c>
      <x:c r="M2020"/>
      <x:c r="N2020"/>
    </x:row>
    <x:row r="2021">
      <x:c r="A2021" t="str">
        <x:v>R Chohan (B)|2026-05-22</x:v>
      </x:c>
      <x:c r="B2021" s="888" t="n">
        <x:v>46164</x:v>
      </x:c>
      <x:c r="C2021" t="str">
        <x:v>R Chohan (B)</x:v>
      </x:c>
      <x:c r="D2021" t="str">
        <x:v>Permanent</x:v>
      </x:c>
      <x:c r="E2021" t="str">
        <x:v>Thurrock</x:v>
      </x:c>
      <x:c r="F2021" t="str">
        <x:v>Operative Skilled</x:v>
      </x:c>
      <x:c r="G2021" t="str">
        <x:v>402179</x:v>
      </x:c>
      <x:c r="H2021" t="str">
        <x:v>Knotel UK Ltd</x:v>
      </x:c>
      <x:c r="I2021" s="22" t="n">
        <x:v>8</x:v>
      </x:c>
      <x:c r="J2021" t="str">
        <x:v>Worked</x:v>
      </x:c>
      <x:c r="K2021" t="str">
        <x:v>Employee 2253; home branch Thurrock; assigned role Operative Skilled | Deployment branch: Thurrock | Actual role: Operative Skilled | Jobs: 402179 | Customers: Knotel UK Ltd | Actual hours: 8.0; source records: 1</x:v>
      </x:c>
      <x:c r="L2021" t="str">
        <x:v>Include</x:v>
      </x:c>
      <x:c r="M2021"/>
      <x:c r="N2021"/>
    </x:row>
    <x:row r="2022">
      <x:c r="A2022" t="str">
        <x:v>R Chohan (B)|2026-05-25</x:v>
      </x:c>
      <x:c r="B2022" s="888" t="n">
        <x:v>46167</x:v>
      </x:c>
      <x:c r="C2022" t="str">
        <x:v>R Chohan (B)</x:v>
      </x:c>
      <x:c r="D2022" t="str">
        <x:v>Permanent</x:v>
      </x:c>
      <x:c r="E2022" t="str">
        <x:v>Thurrock</x:v>
      </x:c>
      <x:c r="F2022" t="str">
        <x:v>Operative Skilled</x:v>
      </x:c>
      <x:c r="G2022"/>
      <x:c r="H2022"/>
      <x:c r="I2022" s="22" t="n">
        <x:v>0</x:v>
      </x:c>
      <x:c r="J2022" t="str">
        <x:v>Annual leave</x:v>
      </x:c>
      <x:c r="K2022" t="str">
        <x:v>Employee 2253; home branch Thurrock; assigned role Operative Skilled | Leave: Annual Leave (Hours) | Leave calendar basis: Variable-pattern period</x:v>
      </x:c>
      <x:c r="L2022" t="str">
        <x:v>Include</x:v>
      </x:c>
      <x:c r="M2022"/>
      <x:c r="N2022"/>
    </x:row>
    <x:row r="2023">
      <x:c r="A2023" t="str">
        <x:v>R Chohan (B)|2026-05-26</x:v>
      </x:c>
      <x:c r="B2023" s="888" t="n">
        <x:v>46168</x:v>
      </x:c>
      <x:c r="C2023" t="str">
        <x:v>R Chohan (B)</x:v>
      </x:c>
      <x:c r="D2023" t="str">
        <x:v>Permanent</x:v>
      </x:c>
      <x:c r="E2023" t="str">
        <x:v>Thurrock</x:v>
      </x:c>
      <x:c r="F2023" t="str">
        <x:v>Operative Skilled</x:v>
      </x:c>
      <x:c r="G2023" t="str">
        <x:v>402264</x:v>
      </x:c>
      <x:c r="H2023" t="str">
        <x:v>AlixPartners LLP</x:v>
      </x:c>
      <x:c r="I2023" s="22" t="n">
        <x:v>9</x:v>
      </x:c>
      <x:c r="J2023" t="str">
        <x:v>Worked</x:v>
      </x:c>
      <x:c r="K2023" t="str">
        <x:v>Employee 2253; home branch Thurrock; assigned role Operative Skilled | Deployment branch: Thurrock | Actual role: Operative Skilled | Jobs: 402264 | Customers: AlixPartners LLP | Actual hours: 9.0; source records: 1</x:v>
      </x:c>
      <x:c r="L2023" t="str">
        <x:v>Include</x:v>
      </x:c>
      <x:c r="M2023"/>
      <x:c r="N2023"/>
    </x:row>
    <x:row r="2024">
      <x:c r="A2024" t="str">
        <x:v>R Chohan (B)|2026-05-27</x:v>
      </x:c>
      <x:c r="B2024" s="888" t="n">
        <x:v>46169</x:v>
      </x:c>
      <x:c r="C2024" t="str">
        <x:v>R Chohan (B)</x:v>
      </x:c>
      <x:c r="D2024" t="str">
        <x:v>Permanent</x:v>
      </x:c>
      <x:c r="E2024" t="str">
        <x:v>Thurrock</x:v>
      </x:c>
      <x:c r="F2024" t="str">
        <x:v>Operative Skilled</x:v>
      </x:c>
      <x:c r="G2024" t="str">
        <x:v>402264</x:v>
      </x:c>
      <x:c r="H2024" t="str">
        <x:v>AlixPartners LLP</x:v>
      </x:c>
      <x:c r="I2024" s="22" t="n">
        <x:v>11.5</x:v>
      </x:c>
      <x:c r="J2024" t="str">
        <x:v>Worked</x:v>
      </x:c>
      <x:c r="K2024" t="str">
        <x:v>Employee 2253; home branch Thurrock; assigned role Operative Skilled | Deployment branch: Thurrock | Actual role: Operative Skilled | Jobs: 402264 | Customers: AlixPartners LLP | Actual hours: 11.5; source records: 1</x:v>
      </x:c>
      <x:c r="L2024" t="str">
        <x:v>Include</x:v>
      </x:c>
      <x:c r="M2024"/>
      <x:c r="N2024"/>
    </x:row>
    <x:row r="2025">
      <x:c r="A2025" t="str">
        <x:v>R Chohan (B)|2026-05-28</x:v>
      </x:c>
      <x:c r="B2025" s="888" t="n">
        <x:v>46170</x:v>
      </x:c>
      <x:c r="C2025" t="str">
        <x:v>R Chohan (B)</x:v>
      </x:c>
      <x:c r="D2025" t="str">
        <x:v>Permanent</x:v>
      </x:c>
      <x:c r="E2025" t="str">
        <x:v>Thurrock</x:v>
      </x:c>
      <x:c r="F2025" t="str">
        <x:v>Operative Skilled</x:v>
      </x:c>
      <x:c r="G2025" t="str">
        <x:v>402264</x:v>
      </x:c>
      <x:c r="H2025" t="str">
        <x:v>AlixPartners LLP</x:v>
      </x:c>
      <x:c r="I2025" s="22" t="n">
        <x:v>9</x:v>
      </x:c>
      <x:c r="J2025" t="str">
        <x:v>Worked</x:v>
      </x:c>
      <x:c r="K2025" t="str">
        <x:v>Employee 2253; home branch Thurrock; assigned role Operative Skilled | Deployment branch: Thurrock | Actual role: Operative Skilled | Jobs: 402264 | Customers: AlixPartners LLP | Actual hours: 9.0; source records: 1</x:v>
      </x:c>
      <x:c r="L2025" t="str">
        <x:v>Include</x:v>
      </x:c>
      <x:c r="M2025"/>
      <x:c r="N2025"/>
    </x:row>
    <x:row r="2026">
      <x:c r="A2026" t="str">
        <x:v>R Chohan (B)|2026-05-29</x:v>
      </x:c>
      <x:c r="B2026" s="888" t="n">
        <x:v>46171</x:v>
      </x:c>
      <x:c r="C2026" t="str">
        <x:v>R Chohan (B)</x:v>
      </x:c>
      <x:c r="D2026" t="str">
        <x:v>Permanent</x:v>
      </x:c>
      <x:c r="E2026" t="str">
        <x:v>Thurrock</x:v>
      </x:c>
      <x:c r="F2026" t="str">
        <x:v>Operative Skilled</x:v>
      </x:c>
      <x:c r="G2026" t="str">
        <x:v>402264</x:v>
      </x:c>
      <x:c r="H2026" t="str">
        <x:v>AlixPartners LLP</x:v>
      </x:c>
      <x:c r="I2026" s="22" t="n">
        <x:v>9</x:v>
      </x:c>
      <x:c r="J2026" t="str">
        <x:v>Worked</x:v>
      </x:c>
      <x:c r="K2026" t="str">
        <x:v>Employee 2253; home branch Thurrock; assigned role Operative Skilled | Deployment branch: Thurrock | Actual role: Operative Skilled | Jobs: 402264 | Customers: AlixPartners LLP | Actual hours: 9.0; source records: 1</x:v>
      </x:c>
      <x:c r="L2026" t="str">
        <x:v>Include</x:v>
      </x:c>
      <x:c r="M2026"/>
      <x:c r="N2026"/>
    </x:row>
    <x:row r="2027">
      <x:c r="A2027" t="str">
        <x:v>R Chohan (B)|2026-05-30</x:v>
      </x:c>
      <x:c r="B2027" s="888" t="n">
        <x:v>46172</x:v>
      </x:c>
      <x:c r="C2027" t="str">
        <x:v>R Chohan (B)</x:v>
      </x:c>
      <x:c r="D2027" t="str">
        <x:v>Permanent</x:v>
      </x:c>
      <x:c r="E2027" t="str">
        <x:v>Thurrock</x:v>
      </x:c>
      <x:c r="F2027" t="str">
        <x:v>Operative Skilled</x:v>
      </x:c>
      <x:c r="G2027" t="str">
        <x:v>402097</x:v>
      </x:c>
      <x:c r="H2027" t="str">
        <x:v>Bank of New York Mellon</x:v>
      </x:c>
      <x:c r="I2027" s="22" t="n">
        <x:v>6.5</x:v>
      </x:c>
      <x:c r="J2027" t="str">
        <x:v>Worked</x:v>
      </x:c>
      <x:c r="K2027" t="str">
        <x:v>Employee 2253; home branch Thurrock; assigned role Operative Skilled | Deployment branch: Thurrock | Actual role: Operative Driver | Jobs: 402097 | Customers: Bank of New York Mellon | Actual hours: 6.5; source records: 1</x:v>
      </x:c>
      <x:c r="L2027" t="str">
        <x:v>Include</x:v>
      </x:c>
      <x:c r="M2027"/>
      <x:c r="N2027"/>
    </x:row>
    <x:row r="2028">
      <x:c r="A2028" t="str">
        <x:v>R Henry|2026-05-01</x:v>
      </x:c>
      <x:c r="B2028" s="888" t="n">
        <x:v>46143</x:v>
      </x:c>
      <x:c r="C2028" t="str">
        <x:v>R Henry</x:v>
      </x:c>
      <x:c r="D2028" t="str">
        <x:v>Permanent</x:v>
      </x:c>
      <x:c r="E2028" t="str">
        <x:v>Thurrock</x:v>
      </x:c>
      <x:c r="F2028" t="str">
        <x:v>Operative Skilled</x:v>
      </x:c>
      <x:c r="G2028" t="str">
        <x:v>401983</x:v>
      </x:c>
      <x:c r="H2028" t="str">
        <x:v>HSBC - Awaiting PO</x:v>
      </x:c>
      <x:c r="I2028" s="22" t="n">
        <x:v>7.25</x:v>
      </x:c>
      <x:c r="J2028" t="str">
        <x:v>Worked</x:v>
      </x:c>
      <x:c r="K2028" t="str">
        <x:v>Employee 1138; home branch Thurrock; assigned role Operative Skilled | Deployment branch: Thurrock | Actual role: Operative Skilled | Jobs: 401983 | Customers: HSBC - Awaiting PO | Actual hours: 7.2; source records: 1</x:v>
      </x:c>
      <x:c r="L2028" t="str">
        <x:v>Include</x:v>
      </x:c>
      <x:c r="M2028"/>
      <x:c r="N2028"/>
    </x:row>
    <x:row r="2029">
      <x:c r="A2029" t="str">
        <x:v>R Henry|2026-05-05</x:v>
      </x:c>
      <x:c r="B2029" s="888" t="n">
        <x:v>46147</x:v>
      </x:c>
      <x:c r="C2029" t="str">
        <x:v>R Henry</x:v>
      </x:c>
      <x:c r="D2029" t="str">
        <x:v>Permanent</x:v>
      </x:c>
      <x:c r="E2029" t="str">
        <x:v>Thurrock</x:v>
      </x:c>
      <x:c r="F2029" t="str">
        <x:v>Operative Skilled</x:v>
      </x:c>
      <x:c r="G2029" t="str">
        <x:v>400588</x:v>
      </x:c>
      <x:c r="H2029" t="str">
        <x:v>Urbn UK Limited</x:v>
      </x:c>
      <x:c r="I2029" s="22" t="n">
        <x:v>10</x:v>
      </x:c>
      <x:c r="J2029" t="str">
        <x:v>Worked</x:v>
      </x:c>
      <x:c r="K2029" t="str">
        <x:v>Employee 1138; home branch Thurrock; assigned role Operative Skilled | Deployment branch: Thurrock | Actual role: Operative Skilled | Jobs: 400588 | Customers: Urbn UK Limited | Actual hours: 10.0; source records: 1</x:v>
      </x:c>
      <x:c r="L2029" t="str">
        <x:v>Include</x:v>
      </x:c>
      <x:c r="M2029"/>
      <x:c r="N2029"/>
    </x:row>
    <x:row r="2030">
      <x:c r="A2030" t="str">
        <x:v>R Henry|2026-05-06</x:v>
      </x:c>
      <x:c r="B2030" s="888" t="n">
        <x:v>46148</x:v>
      </x:c>
      <x:c r="C2030" t="str">
        <x:v>R Henry</x:v>
      </x:c>
      <x:c r="D2030" t="str">
        <x:v>Permanent</x:v>
      </x:c>
      <x:c r="E2030" t="str">
        <x:v>Thurrock</x:v>
      </x:c>
      <x:c r="F2030" t="str">
        <x:v>Operative Skilled</x:v>
      </x:c>
      <x:c r="G2030" t="str">
        <x:v>402030</x:v>
      </x:c>
      <x:c r="H2030" t="str">
        <x:v>London Metropolitan University</x:v>
      </x:c>
      <x:c r="I2030" s="22" t="n">
        <x:v>7.5</x:v>
      </x:c>
      <x:c r="J2030" t="str">
        <x:v>Worked</x:v>
      </x:c>
      <x:c r="K2030" t="str">
        <x:v>Employee 1138; home branch Thurrock; assigned role Operative Skilled | Deployment branch: Thurrock | Actual role: Operative Porter | Jobs: 402030 | Customers: London Metropolitan University | Actual hours: 7.5; source records: 1</x:v>
      </x:c>
      <x:c r="L2030" t="str">
        <x:v>Include</x:v>
      </x:c>
      <x:c r="M2030"/>
      <x:c r="N2030"/>
    </x:row>
    <x:row r="2031">
      <x:c r="A2031" t="str">
        <x:v>R Henry|2026-05-07</x:v>
      </x:c>
      <x:c r="B2031" s="888" t="n">
        <x:v>46149</x:v>
      </x:c>
      <x:c r="C2031" t="str">
        <x:v>R Henry</x:v>
      </x:c>
      <x:c r="D2031" t="str">
        <x:v>Permanent</x:v>
      </x:c>
      <x:c r="E2031" t="str">
        <x:v>Thurrock</x:v>
      </x:c>
      <x:c r="F2031" t="str">
        <x:v>Operative Skilled</x:v>
      </x:c>
      <x:c r="G2031" t="str">
        <x:v>402009</x:v>
      </x:c>
      <x:c r="H2031" t="str">
        <x:v>London Metropolitan University</x:v>
      </x:c>
      <x:c r="I2031" s="22" t="n">
        <x:v>8.5</x:v>
      </x:c>
      <x:c r="J2031" t="str">
        <x:v>Worked</x:v>
      </x:c>
      <x:c r="K2031" t="str">
        <x:v>Employee 1138; home branch Thurrock; assigned role Operative Skilled | Deployment branch: Thurrock | Actual role: Operative Porter | Jobs: 402009 | Customers: London Metropolitan University | Actual hours: 8.5; source records: 1</x:v>
      </x:c>
      <x:c r="L2031" t="str">
        <x:v>Include</x:v>
      </x:c>
      <x:c r="M2031"/>
      <x:c r="N2031"/>
    </x:row>
    <x:row r="2032">
      <x:c r="A2032" t="str">
        <x:v>R Henry|2026-05-08</x:v>
      </x:c>
      <x:c r="B2032" s="888" t="n">
        <x:v>46150</x:v>
      </x:c>
      <x:c r="C2032" t="str">
        <x:v>R Henry</x:v>
      </x:c>
      <x:c r="D2032" t="str">
        <x:v>Permanent</x:v>
      </x:c>
      <x:c r="E2032" t="str">
        <x:v>Thurrock</x:v>
      </x:c>
      <x:c r="F2032" t="str">
        <x:v>Operative Skilled</x:v>
      </x:c>
      <x:c r="G2032" t="str">
        <x:v>401761</x:v>
      </x:c>
      <x:c r="H2032" t="str">
        <x:v>HSBC - BAU May</x:v>
      </x:c>
      <x:c r="I2032" s="22" t="n">
        <x:v>9.5</x:v>
      </x:c>
      <x:c r="J2032" t="str">
        <x:v>Worked</x:v>
      </x:c>
      <x:c r="K2032" t="str">
        <x:v>Employee 1138; home branch Thurrock; assigned role Operative Skilled | Deployment branch: Thurrock | Actual role: Operative Skilled | Jobs: 401761 | Customers: HSBC - BAU May | Actual hours: 9.5; source records: 1</x:v>
      </x:c>
      <x:c r="L2032" t="str">
        <x:v>Include</x:v>
      </x:c>
      <x:c r="M2032"/>
      <x:c r="N2032"/>
    </x:row>
    <x:row r="2033">
      <x:c r="A2033" t="str">
        <x:v>R Henry|2026-05-09</x:v>
      </x:c>
      <x:c r="B2033" s="888" t="n">
        <x:v>46151</x:v>
      </x:c>
      <x:c r="C2033" t="str">
        <x:v>R Henry</x:v>
      </x:c>
      <x:c r="D2033" t="str">
        <x:v>Permanent</x:v>
      </x:c>
      <x:c r="E2033" t="str">
        <x:v>Thurrock</x:v>
      </x:c>
      <x:c r="F2033" t="str">
        <x:v>Operative Skilled</x:v>
      </x:c>
      <x:c r="G2033" t="str">
        <x:v>398532</x:v>
      </x:c>
      <x:c r="H2033" t="str">
        <x:v>Southwark Local Elections 2026</x:v>
      </x:c>
      <x:c r="I2033" s="22" t="n">
        <x:v>9.5</x:v>
      </x:c>
      <x:c r="J2033" t="str">
        <x:v>Worked</x:v>
      </x:c>
      <x:c r="K2033" t="str">
        <x:v>Employee 1138; home branch Thurrock; assigned role Operative Skilled | Deployment branch: Croydon | Actual role: Operative Skilled | Jobs: 398532 | Customers: Southwark Local Elections 2026 | Actual hours: 9.5; source records: 1</x:v>
      </x:c>
      <x:c r="L2033" t="str">
        <x:v>Include</x:v>
      </x:c>
      <x:c r="M2033"/>
      <x:c r="N2033"/>
    </x:row>
    <x:row r="2034">
      <x:c r="A2034" t="str">
        <x:v>R Henry|2026-05-11</x:v>
      </x:c>
      <x:c r="B2034" s="888" t="n">
        <x:v>46153</x:v>
      </x:c>
      <x:c r="C2034" t="str">
        <x:v>R Henry</x:v>
      </x:c>
      <x:c r="D2034" t="str">
        <x:v>Permanent</x:v>
      </x:c>
      <x:c r="E2034" t="str">
        <x:v>Thurrock</x:v>
      </x:c>
      <x:c r="F2034" t="str">
        <x:v>Operative Skilled</x:v>
      </x:c>
      <x:c r="G2034" t="str">
        <x:v>402126</x:v>
      </x:c>
      <x:c r="H2034" t="str">
        <x:v>London Metropolitan University</x:v>
      </x:c>
      <x:c r="I2034" s="22" t="n">
        <x:v>7</x:v>
      </x:c>
      <x:c r="J2034" t="str">
        <x:v>Worked</x:v>
      </x:c>
      <x:c r="K2034" t="str">
        <x:v>Employee 1138; home branch Thurrock; assigned role Operative Skilled | Deployment branch: Thurrock | Actual role: Operative Skilled | Jobs: 402126 | Customers: London Metropolitan University | Actual hours: 7.0; source records: 1</x:v>
      </x:c>
      <x:c r="L2034" t="str">
        <x:v>Include</x:v>
      </x:c>
      <x:c r="M2034"/>
      <x:c r="N2034"/>
    </x:row>
    <x:row r="2035">
      <x:c r="A2035" t="str">
        <x:v>R Henry|2026-05-12</x:v>
      </x:c>
      <x:c r="B2035" s="888" t="n">
        <x:v>46154</x:v>
      </x:c>
      <x:c r="C2035" t="str">
        <x:v>R Henry</x:v>
      </x:c>
      <x:c r="D2035" t="str">
        <x:v>Permanent</x:v>
      </x:c>
      <x:c r="E2035" t="str">
        <x:v>Thurrock</x:v>
      </x:c>
      <x:c r="F2035" t="str">
        <x:v>Operative Skilled</x:v>
      </x:c>
      <x:c r="G2035" t="str">
        <x:v>400938</x:v>
      </x:c>
      <x:c r="H2035" t="str">
        <x:v>Knotel UK Ltd</x:v>
      </x:c>
      <x:c r="I2035" s="22" t="n">
        <x:v>10</x:v>
      </x:c>
      <x:c r="J2035" t="str">
        <x:v>Worked</x:v>
      </x:c>
      <x:c r="K2035" t="str">
        <x:v>Employee 1138; home branch Thurrock; assigned role Operative Skilled | Deployment branch: Thurrock | Actual role: Operative Skilled | Jobs: 400938 | Customers: Knotel UK Ltd | Actual hours: 10.0; source records: 1</x:v>
      </x:c>
      <x:c r="L2035" t="str">
        <x:v>Include</x:v>
      </x:c>
      <x:c r="M2035"/>
      <x:c r="N2035"/>
    </x:row>
    <x:row r="2036">
      <x:c r="A2036" t="str">
        <x:v>R Henry|2026-05-13</x:v>
      </x:c>
      <x:c r="B2036" s="888" t="n">
        <x:v>46155</x:v>
      </x:c>
      <x:c r="C2036" t="str">
        <x:v>R Henry</x:v>
      </x:c>
      <x:c r="D2036" t="str">
        <x:v>Permanent</x:v>
      </x:c>
      <x:c r="E2036" t="str">
        <x:v>Thurrock</x:v>
      </x:c>
      <x:c r="F2036" t="str">
        <x:v>Operative Skilled</x:v>
      </x:c>
      <x:c r="G2036" t="str">
        <x:v>400938</x:v>
      </x:c>
      <x:c r="H2036" t="str">
        <x:v>Knotel UK Ltd</x:v>
      </x:c>
      <x:c r="I2036" s="22" t="n">
        <x:v>8.75</x:v>
      </x:c>
      <x:c r="J2036" t="str">
        <x:v>Worked</x:v>
      </x:c>
      <x:c r="K2036" t="str">
        <x:v>Employee 1138; home branch Thurrock; assigned role Operative Skilled | Deployment branch: Thurrock | Actual role: Operative Skilled | Jobs: 400938 | Customers: Knotel UK Ltd | Actual hours: 8.8; source records: 1</x:v>
      </x:c>
      <x:c r="L2036" t="str">
        <x:v>Include</x:v>
      </x:c>
      <x:c r="M2036"/>
      <x:c r="N2036"/>
    </x:row>
    <x:row r="2037">
      <x:c r="A2037" t="str">
        <x:v>R Henry|2026-05-14</x:v>
      </x:c>
      <x:c r="B2037" s="888" t="n">
        <x:v>46156</x:v>
      </x:c>
      <x:c r="C2037" t="str">
        <x:v>R Henry</x:v>
      </x:c>
      <x:c r="D2037" t="str">
        <x:v>Permanent</x:v>
      </x:c>
      <x:c r="E2037" t="str">
        <x:v>Thurrock</x:v>
      </x:c>
      <x:c r="F2037" t="str">
        <x:v>Operative Skilled</x:v>
      </x:c>
      <x:c r="G2037" t="str">
        <x:v>402130</x:v>
      </x:c>
      <x:c r="H2037" t="str">
        <x:v>Harrow Green/Pickfords</x:v>
      </x:c>
      <x:c r="I2037" s="22" t="n">
        <x:v>7</x:v>
      </x:c>
      <x:c r="J2037" t="str">
        <x:v>Worked</x:v>
      </x:c>
      <x:c r="K2037" t="str">
        <x:v>Employee 1138; home branch Thurrock; assigned role Operative Skilled | Deployment branch: Thurrock | Actual role: Operative Porter | Jobs: 402130 | Customers: Harrow Green/Pickfords | Actual hours: 7.0; source records: 1</x:v>
      </x:c>
      <x:c r="L2037" t="str">
        <x:v>Include</x:v>
      </x:c>
      <x:c r="M2037"/>
      <x:c r="N2037"/>
    </x:row>
    <x:row r="2038">
      <x:c r="A2038" t="str">
        <x:v>R Henry|2026-05-15</x:v>
      </x:c>
      <x:c r="B2038" s="888" t="n">
        <x:v>46157</x:v>
      </x:c>
      <x:c r="C2038" t="str">
        <x:v>R Henry</x:v>
      </x:c>
      <x:c r="D2038" t="str">
        <x:v>Permanent</x:v>
      </x:c>
      <x:c r="E2038" t="str">
        <x:v>Thurrock</x:v>
      </x:c>
      <x:c r="F2038" t="str">
        <x:v>Operative Skilled</x:v>
      </x:c>
      <x:c r="G2038" t="str">
        <x:v>402131</x:v>
      </x:c>
      <x:c r="H2038" t="str">
        <x:v>London Metropolitan University</x:v>
      </x:c>
      <x:c r="I2038" s="22" t="n">
        <x:v>5.5</x:v>
      </x:c>
      <x:c r="J2038" t="str">
        <x:v>Worked</x:v>
      </x:c>
      <x:c r="K2038" t="str">
        <x:v>Employee 1138; home branch Thurrock; assigned role Operative Skilled | Deployment branch: Thurrock | Actual role: Operative Skilled | Jobs: 402131 | Customers: London Metropolitan University | Actual hours: 5.5; source records: 1</x:v>
      </x:c>
      <x:c r="L2038" t="str">
        <x:v>Include</x:v>
      </x:c>
      <x:c r="M2038"/>
      <x:c r="N2038"/>
    </x:row>
    <x:row r="2039">
      <x:c r="A2039" t="str">
        <x:v>R Henry|2026-05-19</x:v>
      </x:c>
      <x:c r="B2039" s="888" t="n">
        <x:v>46161</x:v>
      </x:c>
      <x:c r="C2039" t="str">
        <x:v>R Henry</x:v>
      </x:c>
      <x:c r="D2039" t="str">
        <x:v>Permanent</x:v>
      </x:c>
      <x:c r="E2039" t="str">
        <x:v>Thurrock</x:v>
      </x:c>
      <x:c r="F2039" t="str">
        <x:v>Operative Skilled</x:v>
      </x:c>
      <x:c r="G2039" t="str">
        <x:v>402158</x:v>
      </x:c>
      <x:c r="H2039" t="str">
        <x:v>Societe Generale</x:v>
      </x:c>
      <x:c r="I2039" s="22" t="n">
        <x:v>9.5</x:v>
      </x:c>
      <x:c r="J2039" t="str">
        <x:v>Worked</x:v>
      </x:c>
      <x:c r="K2039" t="str">
        <x:v>Employee 1138; home branch Thurrock; assigned role Operative Skilled | Deployment branch: Thurrock | Actual role: Operative Skilled | Jobs: 402158 | Customers: Societe Generale | Actual hours: 9.5; source records: 1</x:v>
      </x:c>
      <x:c r="L2039" t="str">
        <x:v>Include</x:v>
      </x:c>
      <x:c r="M2039"/>
      <x:c r="N2039"/>
    </x:row>
    <x:row r="2040">
      <x:c r="A2040" t="str">
        <x:v>R Henry|2026-05-20</x:v>
      </x:c>
      <x:c r="B2040" s="888" t="n">
        <x:v>46162</x:v>
      </x:c>
      <x:c r="C2040" t="str">
        <x:v>R Henry</x:v>
      </x:c>
      <x:c r="D2040" t="str">
        <x:v>Permanent</x:v>
      </x:c>
      <x:c r="E2040" t="str">
        <x:v>Thurrock</x:v>
      </x:c>
      <x:c r="F2040" t="str">
        <x:v>Operative Skilled</x:v>
      </x:c>
      <x:c r="G2040" t="str">
        <x:v>401796</x:v>
      </x:c>
      <x:c r="H2040" t="str">
        <x:v>Knotel UK Ltd</x:v>
      </x:c>
      <x:c r="I2040" s="22" t="n">
        <x:v>7.5</x:v>
      </x:c>
      <x:c r="J2040" t="str">
        <x:v>Worked</x:v>
      </x:c>
      <x:c r="K2040" t="str">
        <x:v>Employee 1138; home branch Thurrock; assigned role Operative Skilled | Deployment branch: Thurrock | Actual role: Operative Porter | Jobs: 401796 | Customers: Knotel UK Ltd | Actual hours: 7.5; source records: 1</x:v>
      </x:c>
      <x:c r="L2040" t="str">
        <x:v>Include</x:v>
      </x:c>
      <x:c r="M2040"/>
      <x:c r="N2040"/>
    </x:row>
    <x:row r="2041">
      <x:c r="A2041" t="str">
        <x:v>R Henry|2026-05-21</x:v>
      </x:c>
      <x:c r="B2041" s="888" t="n">
        <x:v>46163</x:v>
      </x:c>
      <x:c r="C2041" t="str">
        <x:v>R Henry</x:v>
      </x:c>
      <x:c r="D2041" t="str">
        <x:v>Permanent</x:v>
      </x:c>
      <x:c r="E2041" t="str">
        <x:v>Thurrock</x:v>
      </x:c>
      <x:c r="F2041" t="str">
        <x:v>Operative Skilled</x:v>
      </x:c>
      <x:c r="G2041" t="str">
        <x:v>385927A</x:v>
      </x:c>
      <x:c r="H2041" t="str">
        <x:v>Westminster Council - City Hall</x:v>
      </x:c>
      <x:c r="I2041" s="22" t="n">
        <x:v>9</x:v>
      </x:c>
      <x:c r="J2041" t="str">
        <x:v>Worked</x:v>
      </x:c>
      <x:c r="K2041" t="str">
        <x:v>Employee 1138; home branch Thurrock; assigned role Operative Skilled | Deployment branch: Croydon | Actual role: Operative Skilled | Jobs: 385927A | Customers: Westminster Council - City Hall | Actual hours: 9.0; source records: 1</x:v>
      </x:c>
      <x:c r="L2041" t="str">
        <x:v>Include</x:v>
      </x:c>
      <x:c r="M2041"/>
      <x:c r="N2041"/>
    </x:row>
    <x:row r="2042">
      <x:c r="A2042" t="str">
        <x:v>R Henry|2026-05-22</x:v>
      </x:c>
      <x:c r="B2042" s="888" t="n">
        <x:v>46164</x:v>
      </x:c>
      <x:c r="C2042" t="str">
        <x:v>R Henry</x:v>
      </x:c>
      <x:c r="D2042" t="str">
        <x:v>Permanent</x:v>
      </x:c>
      <x:c r="E2042" t="str">
        <x:v>Thurrock</x:v>
      </x:c>
      <x:c r="F2042" t="str">
        <x:v>Operative Skilled</x:v>
      </x:c>
      <x:c r="G2042" t="str">
        <x:v>401761</x:v>
      </x:c>
      <x:c r="H2042" t="str">
        <x:v>HSBC - BAU May</x:v>
      </x:c>
      <x:c r="I2042" s="22" t="n">
        <x:v>8.5</x:v>
      </x:c>
      <x:c r="J2042" t="str">
        <x:v>Worked</x:v>
      </x:c>
      <x:c r="K2042" t="str">
        <x:v>Employee 1138; home branch Thurrock; assigned role Operative Skilled | Deployment branch: Thurrock | Actual role: Operative Skilled | Jobs: 401761 | Customers: HSBC - BAU May | Actual hours: 8.5; source records: 1</x:v>
      </x:c>
      <x:c r="L2042" t="str">
        <x:v>Include</x:v>
      </x:c>
      <x:c r="M2042"/>
      <x:c r="N2042"/>
    </x:row>
    <x:row r="2043">
      <x:c r="A2043" t="str">
        <x:v>R Henry|2026-05-23</x:v>
      </x:c>
      <x:c r="B2043" s="888" t="n">
        <x:v>46165</x:v>
      </x:c>
      <x:c r="C2043" t="str">
        <x:v>R Henry</x:v>
      </x:c>
      <x:c r="D2043" t="str">
        <x:v>Permanent</x:v>
      </x:c>
      <x:c r="E2043" t="str">
        <x:v>Thurrock</x:v>
      </x:c>
      <x:c r="F2043" t="str">
        <x:v>Operative Skilled</x:v>
      </x:c>
      <x:c r="G2043" t="str">
        <x:v>402158</x:v>
      </x:c>
      <x:c r="H2043" t="str">
        <x:v>Societe Generale</x:v>
      </x:c>
      <x:c r="I2043" s="22" t="n">
        <x:v>8.5</x:v>
      </x:c>
      <x:c r="J2043" t="str">
        <x:v>Worked</x:v>
      </x:c>
      <x:c r="K2043" t="str">
        <x:v>Employee 1138; home branch Thurrock; assigned role Operative Skilled | Deployment branch: Thurrock | Actual role: Operative Porter | Jobs: 402158 | Customers: Societe Generale | Actual hours: 8.5; source records: 1</x:v>
      </x:c>
      <x:c r="L2043" t="str">
        <x:v>Include</x:v>
      </x:c>
      <x:c r="M2043"/>
      <x:c r="N2043"/>
    </x:row>
    <x:row r="2044">
      <x:c r="A2044" t="str">
        <x:v>R Henry|2026-05-26</x:v>
      </x:c>
      <x:c r="B2044" s="888" t="n">
        <x:v>46168</x:v>
      </x:c>
      <x:c r="C2044" t="str">
        <x:v>R Henry</x:v>
      </x:c>
      <x:c r="D2044" t="str">
        <x:v>Permanent</x:v>
      </x:c>
      <x:c r="E2044" t="str">
        <x:v>Thurrock</x:v>
      </x:c>
      <x:c r="F2044" t="str">
        <x:v>Operative Skilled</x:v>
      </x:c>
      <x:c r="G2044" t="str">
        <x:v>401447, 402158</x:v>
      </x:c>
      <x:c r="H2044" t="str">
        <x:v>Fuse Energy; Societe Generale</x:v>
      </x:c>
      <x:c r="I2044" s="22" t="n">
        <x:v>16.75</x:v>
      </x:c>
      <x:c r="J2044" t="str">
        <x:v>Worked — 2 records</x:v>
      </x:c>
      <x:c r="K2044" t="str">
        <x:v>Employee 1138; home branch Thurrock; assigned role Operative Skilled | Deployment branch: Thurrock | Actual role: Operative Skilled | Jobs: 401447, 402158 | Customers: Fuse Energy; Societe Generale | Actual hours: 16.8; source records: 2</x:v>
      </x:c>
      <x:c r="L2044" t="str">
        <x:v>Include</x:v>
      </x:c>
      <x:c r="M2044"/>
      <x:c r="N2044"/>
    </x:row>
    <x:row r="2045">
      <x:c r="A2045" t="str">
        <x:v>R Henry|2026-05-27</x:v>
      </x:c>
      <x:c r="B2045" s="888" t="n">
        <x:v>46169</x:v>
      </x:c>
      <x:c r="C2045" t="str">
        <x:v>R Henry</x:v>
      </x:c>
      <x:c r="D2045" t="str">
        <x:v>Permanent</x:v>
      </x:c>
      <x:c r="E2045" t="str">
        <x:v>Thurrock</x:v>
      </x:c>
      <x:c r="F2045" t="str">
        <x:v>Operative Skilled</x:v>
      </x:c>
      <x:c r="G2045" t="str">
        <x:v>402264, 401447</x:v>
      </x:c>
      <x:c r="H2045" t="str">
        <x:v>AlixPartners LLP; Fuse Energy</x:v>
      </x:c>
      <x:c r="I2045" s="22" t="n">
        <x:v>17</x:v>
      </x:c>
      <x:c r="J2045" t="str">
        <x:v>Worked — 2 records</x:v>
      </x:c>
      <x:c r="K2045" t="str">
        <x:v>Employee 1138; home branch Thurrock; assigned role Operative Skilled | Deployment branch: Thurrock | Actual role: Operative Skilled | Jobs: 402264, 401447 | Customers: AlixPartners LLP; Fuse Energy | Actual hours: 17.0; source records: 2</x:v>
      </x:c>
      <x:c r="L2045" t="str">
        <x:v>Include</x:v>
      </x:c>
      <x:c r="M2045"/>
      <x:c r="N2045"/>
    </x:row>
    <x:row r="2046">
      <x:c r="A2046" t="str">
        <x:v>R Henry|2026-05-28</x:v>
      </x:c>
      <x:c r="B2046" s="888" t="n">
        <x:v>46170</x:v>
      </x:c>
      <x:c r="C2046" t="str">
        <x:v>R Henry</x:v>
      </x:c>
      <x:c r="D2046" t="str">
        <x:v>Permanent</x:v>
      </x:c>
      <x:c r="E2046" t="str">
        <x:v>Thurrock</x:v>
      </x:c>
      <x:c r="F2046" t="str">
        <x:v>Operative Skilled</x:v>
      </x:c>
      <x:c r="G2046" t="str">
        <x:v>402264, 401447</x:v>
      </x:c>
      <x:c r="H2046" t="str">
        <x:v>AlixPartners LLP; Fuse Energy</x:v>
      </x:c>
      <x:c r="I2046" s="22" t="n">
        <x:v>15</x:v>
      </x:c>
      <x:c r="J2046" t="str">
        <x:v>Worked — 2 records</x:v>
      </x:c>
      <x:c r="K2046" t="str">
        <x:v>Employee 1138; home branch Thurrock; assigned role Operative Skilled | Deployment branch: Thurrock | Actual role: Operative Skilled | Jobs: 402264, 401447 | Customers: AlixPartners LLP; Fuse Energy | Actual hours: 15.0; source records: 2</x:v>
      </x:c>
      <x:c r="L2046" t="str">
        <x:v>Include</x:v>
      </x:c>
      <x:c r="M2046"/>
      <x:c r="N2046"/>
    </x:row>
    <x:row r="2047">
      <x:c r="A2047" t="str">
        <x:v>R Henry|2026-05-29</x:v>
      </x:c>
      <x:c r="B2047" s="888" t="n">
        <x:v>46171</x:v>
      </x:c>
      <x:c r="C2047" t="str">
        <x:v>R Henry</x:v>
      </x:c>
      <x:c r="D2047" t="str">
        <x:v>Permanent</x:v>
      </x:c>
      <x:c r="E2047" t="str">
        <x:v>Thurrock</x:v>
      </x:c>
      <x:c r="F2047" t="str">
        <x:v>Operative Skilled</x:v>
      </x:c>
      <x:c r="G2047" t="str">
        <x:v>401761, 402507</x:v>
      </x:c>
      <x:c r="H2047" t="str">
        <x:v>HSBC - BAU May; Societe Generale</x:v>
      </x:c>
      <x:c r="I2047" s="22" t="n">
        <x:v>14.5</x:v>
      </x:c>
      <x:c r="J2047" t="str">
        <x:v>Worked — 2 records</x:v>
      </x:c>
      <x:c r="K2047" t="str">
        <x:v>Employee 1138; home branch Thurrock; assigned role Operative Skilled | Deployment branch: Thurrock | Actual role: Operative Skilled | Jobs: 401761, 402507 | Customers: HSBC - BAU May; Societe Generale | Actual hours: 14.5; source records: 2</x:v>
      </x:c>
      <x:c r="L2047" t="str">
        <x:v>Include</x:v>
      </x:c>
      <x:c r="M2047"/>
      <x:c r="N2047"/>
    </x:row>
    <x:row r="2048">
      <x:c r="A2048" t="str">
        <x:v>R Henry|2026-05-30</x:v>
      </x:c>
      <x:c r="B2048" s="888" t="n">
        <x:v>46172</x:v>
      </x:c>
      <x:c r="C2048" t="str">
        <x:v>R Henry</x:v>
      </x:c>
      <x:c r="D2048" t="str">
        <x:v>Permanent</x:v>
      </x:c>
      <x:c r="E2048" t="str">
        <x:v>Thurrock</x:v>
      </x:c>
      <x:c r="F2048" t="str">
        <x:v>Operative Skilled</x:v>
      </x:c>
      <x:c r="G2048" t="str">
        <x:v>402365</x:v>
      </x:c>
      <x:c r="H2048" t="str">
        <x:v>F-Prime Capital</x:v>
      </x:c>
      <x:c r="I2048" s="22" t="n">
        <x:v>5</x:v>
      </x:c>
      <x:c r="J2048" t="str">
        <x:v>Worked</x:v>
      </x:c>
      <x:c r="K2048" t="str">
        <x:v>Employee 1138; home branch Thurrock; assigned role Operative Skilled | Deployment branch: Thurrock | Actual role: Operative Porter | Jobs: 402365 | Customers: F-Prime Capital | Actual hours: 5.0; source records: 1</x:v>
      </x:c>
      <x:c r="L2048" t="str">
        <x:v>Include</x:v>
      </x:c>
      <x:c r="M2048"/>
      <x:c r="N2048"/>
    </x:row>
    <x:row r="2049">
      <x:c r="A2049" t="str">
        <x:v>R Luis (C)|2026-05-01</x:v>
      </x:c>
      <x:c r="B2049" s="888" t="n">
        <x:v>46143</x:v>
      </x:c>
      <x:c r="C2049" t="str">
        <x:v>R Luis (C)</x:v>
      </x:c>
      <x:c r="D2049" t="str">
        <x:v>Permanent</x:v>
      </x:c>
      <x:c r="E2049" t="str">
        <x:v>Thurrock</x:v>
      </x:c>
      <x:c r="F2049" t="str">
        <x:v>Operative Driver</x:v>
      </x:c>
      <x:c r="G2049" t="str">
        <x:v>401951</x:v>
      </x:c>
      <x:c r="H2049" t="str">
        <x:v>Bank of America Merrill Lynch</x:v>
      </x:c>
      <x:c r="I2049" s="22" t="n">
        <x:v>5.5</x:v>
      </x:c>
      <x:c r="J2049" t="str">
        <x:v>Worked</x:v>
      </x:c>
      <x:c r="K2049" t="str">
        <x:v>Employee 2576; home branch Thurrock; assigned role Operative Driver | Deployment branch: Thurrock | Actual role: Operative Driver | Jobs: 401951 | Customers: Bank of America Merrill Lynch | Actual hours: 5.5; source records: 1</x:v>
      </x:c>
      <x:c r="L2049" t="str">
        <x:v>Include</x:v>
      </x:c>
      <x:c r="M2049"/>
      <x:c r="N2049"/>
    </x:row>
    <x:row r="2050">
      <x:c r="A2050" t="str">
        <x:v>R Luis (C)|2026-05-03</x:v>
      </x:c>
      <x:c r="B2050" s="888" t="n">
        <x:v>46145</x:v>
      </x:c>
      <x:c r="C2050" t="str">
        <x:v>R Luis (C)</x:v>
      </x:c>
      <x:c r="D2050" t="str">
        <x:v>Permanent</x:v>
      </x:c>
      <x:c r="E2050" t="str">
        <x:v>Thurrock</x:v>
      </x:c>
      <x:c r="F2050" t="str">
        <x:v>Operative Driver</x:v>
      </x:c>
      <x:c r="G2050" t="str">
        <x:v>398532</x:v>
      </x:c>
      <x:c r="H2050" t="str">
        <x:v>Southwark Local Elections 2026</x:v>
      </x:c>
      <x:c r="I2050" s="22" t="n">
        <x:v>5.5</x:v>
      </x:c>
      <x:c r="J2050" t="str">
        <x:v>Worked</x:v>
      </x:c>
      <x:c r="K2050" t="str">
        <x:v>Employee 2576; home branch Thurrock; assigned role Operative Driver | Deployment branch: Croydon | Actual role: Operative Driver | Jobs: 398532 | Customers: Southwark Local Elections 2026 | Actual hours: 5.5; source records: 1</x:v>
      </x:c>
      <x:c r="L2050" t="str">
        <x:v>Include</x:v>
      </x:c>
      <x:c r="M2050"/>
      <x:c r="N2050"/>
    </x:row>
    <x:row r="2051">
      <x:c r="A2051" t="str">
        <x:v>R Luis (C)|2026-05-04</x:v>
      </x:c>
      <x:c r="B2051" s="888" t="n">
        <x:v>46146</x:v>
      </x:c>
      <x:c r="C2051" t="str">
        <x:v>R Luis (C)</x:v>
      </x:c>
      <x:c r="D2051" t="str">
        <x:v>Permanent</x:v>
      </x:c>
      <x:c r="E2051" t="str">
        <x:v>Thurrock</x:v>
      </x:c>
      <x:c r="F2051" t="str">
        <x:v>Operative Driver</x:v>
      </x:c>
      <x:c r="G2051"/>
      <x:c r="H2051"/>
      <x:c r="I2051" s="22" t="n">
        <x:v>0</x:v>
      </x:c>
      <x:c r="J2051" t="str">
        <x:v>Annual leave</x:v>
      </x:c>
      <x:c r="K2051" t="str">
        <x:v>Employee 2576; home branch Thurrock; assigned role Operative Driver | Leave: Annual Leave (Hours) | Leave calendar basis: Variable-pattern period</x:v>
      </x:c>
      <x:c r="L2051" t="str">
        <x:v>Include</x:v>
      </x:c>
      <x:c r="M2051"/>
      <x:c r="N2051"/>
    </x:row>
    <x:row r="2052">
      <x:c r="A2052" t="str">
        <x:v>R Luis (C)|2026-05-05</x:v>
      </x:c>
      <x:c r="B2052" s="888" t="n">
        <x:v>46147</x:v>
      </x:c>
      <x:c r="C2052" t="str">
        <x:v>R Luis (C)</x:v>
      </x:c>
      <x:c r="D2052" t="str">
        <x:v>Permanent</x:v>
      </x:c>
      <x:c r="E2052" t="str">
        <x:v>Thurrock</x:v>
      </x:c>
      <x:c r="F2052" t="str">
        <x:v>Operative Driver</x:v>
      </x:c>
      <x:c r="G2052"/>
      <x:c r="H2052"/>
      <x:c r="I2052" s="22" t="n">
        <x:v>0</x:v>
      </x:c>
      <x:c r="J2052" t="str">
        <x:v>Annual leave</x:v>
      </x:c>
      <x:c r="K2052" t="str">
        <x:v>Employee 2576; home branch Thurrock; assigned role Operative Driver | Leave: Annual Leave (Hours) | Leave calendar basis: Variable-pattern period</x:v>
      </x:c>
      <x:c r="L2052" t="str">
        <x:v>Include</x:v>
      </x:c>
      <x:c r="M2052"/>
      <x:c r="N2052"/>
    </x:row>
    <x:row r="2053">
      <x:c r="A2053" t="str">
        <x:v>R Luis (C)|2026-05-06</x:v>
      </x:c>
      <x:c r="B2053" s="888" t="n">
        <x:v>46148</x:v>
      </x:c>
      <x:c r="C2053" t="str">
        <x:v>R Luis (C)</x:v>
      </x:c>
      <x:c r="D2053" t="str">
        <x:v>Permanent</x:v>
      </x:c>
      <x:c r="E2053" t="str">
        <x:v>Thurrock</x:v>
      </x:c>
      <x:c r="F2053" t="str">
        <x:v>Operative Driver</x:v>
      </x:c>
      <x:c r="G2053"/>
      <x:c r="H2053"/>
      <x:c r="I2053" s="22" t="n">
        <x:v>0</x:v>
      </x:c>
      <x:c r="J2053" t="str">
        <x:v>Annual leave</x:v>
      </x:c>
      <x:c r="K2053" t="str">
        <x:v>Employee 2576; home branch Thurrock; assigned role Operative Driver | Leave: Annual Leave (Hours) | Leave calendar basis: Variable-pattern period</x:v>
      </x:c>
      <x:c r="L2053" t="str">
        <x:v>Include</x:v>
      </x:c>
      <x:c r="M2053"/>
      <x:c r="N2053"/>
    </x:row>
    <x:row r="2054">
      <x:c r="A2054" t="str">
        <x:v>R Luis (C)|2026-05-07</x:v>
      </x:c>
      <x:c r="B2054" s="888" t="n">
        <x:v>46149</x:v>
      </x:c>
      <x:c r="C2054" t="str">
        <x:v>R Luis (C)</x:v>
      </x:c>
      <x:c r="D2054" t="str">
        <x:v>Permanent</x:v>
      </x:c>
      <x:c r="E2054" t="str">
        <x:v>Thurrock</x:v>
      </x:c>
      <x:c r="F2054" t="str">
        <x:v>Operative Driver</x:v>
      </x:c>
      <x:c r="G2054"/>
      <x:c r="H2054"/>
      <x:c r="I2054" s="22" t="n">
        <x:v>0</x:v>
      </x:c>
      <x:c r="J2054" t="str">
        <x:v>Annual leave</x:v>
      </x:c>
      <x:c r="K2054" t="str">
        <x:v>Employee 2576; home branch Thurrock; assigned role Operative Driver | Leave: Annual Leave (Hours) | Leave calendar basis: Variable-pattern period</x:v>
      </x:c>
      <x:c r="L2054" t="str">
        <x:v>Include</x:v>
      </x:c>
      <x:c r="M2054"/>
      <x:c r="N2054"/>
    </x:row>
    <x:row r="2055">
      <x:c r="A2055" t="str">
        <x:v>R Luis (C)|2026-05-08</x:v>
      </x:c>
      <x:c r="B2055" s="888" t="n">
        <x:v>46150</x:v>
      </x:c>
      <x:c r="C2055" t="str">
        <x:v>R Luis (C)</x:v>
      </x:c>
      <x:c r="D2055" t="str">
        <x:v>Permanent</x:v>
      </x:c>
      <x:c r="E2055" t="str">
        <x:v>Thurrock</x:v>
      </x:c>
      <x:c r="F2055" t="str">
        <x:v>Operative Driver</x:v>
      </x:c>
      <x:c r="G2055"/>
      <x:c r="H2055"/>
      <x:c r="I2055" s="22" t="n">
        <x:v>0</x:v>
      </x:c>
      <x:c r="J2055" t="str">
        <x:v>Annual leave</x:v>
      </x:c>
      <x:c r="K2055" t="str">
        <x:v>Employee 2576; home branch Thurrock; assigned role Operative Driver | Leave: Annual Leave (Hours) | Leave calendar basis: Variable-pattern period</x:v>
      </x:c>
      <x:c r="L2055" t="str">
        <x:v>Include</x:v>
      </x:c>
      <x:c r="M2055"/>
      <x:c r="N2055"/>
    </x:row>
    <x:row r="2056">
      <x:c r="A2056" t="str">
        <x:v>R Luis (C)|2026-05-11</x:v>
      </x:c>
      <x:c r="B2056" s="888" t="n">
        <x:v>46153</x:v>
      </x:c>
      <x:c r="C2056" t="str">
        <x:v>R Luis (C)</x:v>
      </x:c>
      <x:c r="D2056" t="str">
        <x:v>Permanent</x:v>
      </x:c>
      <x:c r="E2056" t="str">
        <x:v>Thurrock</x:v>
      </x:c>
      <x:c r="F2056" t="str">
        <x:v>Operative Driver</x:v>
      </x:c>
      <x:c r="G2056" t="str">
        <x:v>400121</x:v>
      </x:c>
      <x:c r="H2056" t="str">
        <x:v>BioChek (UK) Ltd</x:v>
      </x:c>
      <x:c r="I2056" s="22" t="n">
        <x:v>9</x:v>
      </x:c>
      <x:c r="J2056" t="str">
        <x:v>Worked</x:v>
      </x:c>
      <x:c r="K2056" t="str">
        <x:v>Employee 2576; home branch Thurrock; assigned role Operative Driver | Deployment branch: Oxford | Actual role: Operative Driver | Jobs: 400121 | Customers: BioChek (UK) Ltd | Actual hours: 9.0; source records: 1</x:v>
      </x:c>
      <x:c r="L2056" t="str">
        <x:v>Include</x:v>
      </x:c>
      <x:c r="M2056"/>
      <x:c r="N2056"/>
    </x:row>
    <x:row r="2057">
      <x:c r="A2057" t="str">
        <x:v>R Luis (C)|2026-05-12</x:v>
      </x:c>
      <x:c r="B2057" s="888" t="n">
        <x:v>46154</x:v>
      </x:c>
      <x:c r="C2057" t="str">
        <x:v>R Luis (C)</x:v>
      </x:c>
      <x:c r="D2057" t="str">
        <x:v>Permanent</x:v>
      </x:c>
      <x:c r="E2057" t="str">
        <x:v>Thurrock</x:v>
      </x:c>
      <x:c r="F2057" t="str">
        <x:v>Operative Driver</x:v>
      </x:c>
      <x:c r="G2057" t="str">
        <x:v>400121, 399379D</x:v>
      </x:c>
      <x:c r="H2057" t="str">
        <x:v>BioChek (UK) Ltd; Restore Harrow Green Oxford  M/W use only</x:v>
      </x:c>
      <x:c r="I2057" s="22" t="n">
        <x:v>17.5</x:v>
      </x:c>
      <x:c r="J2057" t="str">
        <x:v>Worked — 2 records</x:v>
      </x:c>
      <x:c r="K2057" t="str">
        <x:v>Employee 2576; home branch Thurrock; assigned role Operative Driver | Deployment branch: Oxford | Actual role: Operative Driver | Jobs: 400121, 399379D | Customers: BioChek (UK) Ltd; Restore Harrow Green Oxford  M/W use only | Actual hours: 17.5; source records: 2</x:v>
      </x:c>
      <x:c r="L2057" t="str">
        <x:v>Include</x:v>
      </x:c>
      <x:c r="M2057"/>
      <x:c r="N2057"/>
    </x:row>
    <x:row r="2058">
      <x:c r="A2058" t="str">
        <x:v>R Luis (C)|2026-05-13</x:v>
      </x:c>
      <x:c r="B2058" s="888" t="n">
        <x:v>46155</x:v>
      </x:c>
      <x:c r="C2058" t="str">
        <x:v>R Luis (C)</x:v>
      </x:c>
      <x:c r="D2058" t="str">
        <x:v>Permanent</x:v>
      </x:c>
      <x:c r="E2058" t="str">
        <x:v>Thurrock</x:v>
      </x:c>
      <x:c r="F2058" t="str">
        <x:v>Operative Driver</x:v>
      </x:c>
      <x:c r="G2058" t="str">
        <x:v>400121, 399379D</x:v>
      </x:c>
      <x:c r="H2058" t="str">
        <x:v>BioChek (UK) Ltd; Restore Harrow Green Oxford  M/W use only</x:v>
      </x:c>
      <x:c r="I2058" s="22" t="n">
        <x:v>18</x:v>
      </x:c>
      <x:c r="J2058" t="str">
        <x:v>Worked — 2 records</x:v>
      </x:c>
      <x:c r="K2058" t="str">
        <x:v>Employee 2576; home branch Thurrock; assigned role Operative Driver | Deployment branch: Oxford | Actual role: Operative Driver | Jobs: 400121, 399379D | Customers: BioChek (UK) Ltd; Restore Harrow Green Oxford  M/W use only | Actual hours: 18.0; source records: 2</x:v>
      </x:c>
      <x:c r="L2058" t="str">
        <x:v>Include</x:v>
      </x:c>
      <x:c r="M2058"/>
      <x:c r="N2058"/>
    </x:row>
    <x:row r="2059">
      <x:c r="A2059" t="str">
        <x:v>R Luis (C)|2026-05-14</x:v>
      </x:c>
      <x:c r="B2059" s="888" t="n">
        <x:v>46156</x:v>
      </x:c>
      <x:c r="C2059" t="str">
        <x:v>R Luis (C)</x:v>
      </x:c>
      <x:c r="D2059" t="str">
        <x:v>Permanent</x:v>
      </x:c>
      <x:c r="E2059" t="str">
        <x:v>Thurrock</x:v>
      </x:c>
      <x:c r="F2059" t="str">
        <x:v>Operative Driver</x:v>
      </x:c>
      <x:c r="G2059" t="str">
        <x:v>400121, 399379D</x:v>
      </x:c>
      <x:c r="H2059" t="str">
        <x:v>BioChek (UK) Ltd; Restore Harrow Green Oxford  M/W use only</x:v>
      </x:c>
      <x:c r="I2059" s="22" t="n">
        <x:v>18</x:v>
      </x:c>
      <x:c r="J2059" t="str">
        <x:v>Worked — 2 records</x:v>
      </x:c>
      <x:c r="K2059" t="str">
        <x:v>Employee 2576; home branch Thurrock; assigned role Operative Driver | Deployment branch: Oxford | Actual role: Operative Driver | Jobs: 400121, 399379D | Customers: BioChek (UK) Ltd; Restore Harrow Green Oxford  M/W use only | Actual hours: 18.0; source records: 2</x:v>
      </x:c>
      <x:c r="L2059" t="str">
        <x:v>Include</x:v>
      </x:c>
      <x:c r="M2059"/>
      <x:c r="N2059"/>
    </x:row>
    <x:row r="2060">
      <x:c r="A2060" t="str">
        <x:v>R Luis (C)|2026-05-15</x:v>
      </x:c>
      <x:c r="B2060" s="888" t="n">
        <x:v>46157</x:v>
      </x:c>
      <x:c r="C2060" t="str">
        <x:v>R Luis (C)</x:v>
      </x:c>
      <x:c r="D2060" t="str">
        <x:v>Permanent</x:v>
      </x:c>
      <x:c r="E2060" t="str">
        <x:v>Thurrock</x:v>
      </x:c>
      <x:c r="F2060" t="str">
        <x:v>Operative Driver</x:v>
      </x:c>
      <x:c r="G2060" t="str">
        <x:v>402131</x:v>
      </x:c>
      <x:c r="H2060" t="str">
        <x:v>London Metropolitan University</x:v>
      </x:c>
      <x:c r="I2060" s="22" t="n">
        <x:v>5.5</x:v>
      </x:c>
      <x:c r="J2060" t="str">
        <x:v>Worked</x:v>
      </x:c>
      <x:c r="K2060" t="str">
        <x:v>Employee 2576; home branch Thurrock; assigned role Operative Driver | Deployment branch: Thurrock | Actual role: Operative Driver | Jobs: 402131 | Customers: London Metropolitan University | Actual hours: 5.5; source records: 1</x:v>
      </x:c>
      <x:c r="L2060" t="str">
        <x:v>Include</x:v>
      </x:c>
      <x:c r="M2060"/>
      <x:c r="N2060"/>
    </x:row>
    <x:row r="2061">
      <x:c r="A2061" t="str">
        <x:v>R Luis (C)|2026-05-18</x:v>
      </x:c>
      <x:c r="B2061" s="888" t="n">
        <x:v>46160</x:v>
      </x:c>
      <x:c r="C2061" t="str">
        <x:v>R Luis (C)</x:v>
      </x:c>
      <x:c r="D2061" t="str">
        <x:v>Permanent</x:v>
      </x:c>
      <x:c r="E2061" t="str">
        <x:v>Thurrock</x:v>
      </x:c>
      <x:c r="F2061" t="str">
        <x:v>Operative Driver</x:v>
      </x:c>
      <x:c r="G2061" t="str">
        <x:v>400121, 399379D</x:v>
      </x:c>
      <x:c r="H2061" t="str">
        <x:v>BioChek (UK) Ltd; Restore Harrow Green Oxford  M/W use only</x:v>
      </x:c>
      <x:c r="I2061" s="22" t="n">
        <x:v>18.5</x:v>
      </x:c>
      <x:c r="J2061" t="str">
        <x:v>Worked — 2 records</x:v>
      </x:c>
      <x:c r="K2061" t="str">
        <x:v>Employee 2576; home branch Thurrock; assigned role Operative Driver | Deployment branch: Oxford | Actual role: Operative Driver | Jobs: 400121, 399379D | Customers: BioChek (UK) Ltd; Restore Harrow Green Oxford  M/W use only | Actual hours: 18.5; source records: 2</x:v>
      </x:c>
      <x:c r="L2061" t="str">
        <x:v>Include</x:v>
      </x:c>
      <x:c r="M2061"/>
      <x:c r="N2061"/>
    </x:row>
    <x:row r="2062">
      <x:c r="A2062" t="str">
        <x:v>R Luis (C)|2026-05-19</x:v>
      </x:c>
      <x:c r="B2062" s="888" t="n">
        <x:v>46161</x:v>
      </x:c>
      <x:c r="C2062" t="str">
        <x:v>R Luis (C)</x:v>
      </x:c>
      <x:c r="D2062" t="str">
        <x:v>Permanent</x:v>
      </x:c>
      <x:c r="E2062" t="str">
        <x:v>Thurrock</x:v>
      </x:c>
      <x:c r="F2062" t="str">
        <x:v>Operative Driver</x:v>
      </x:c>
      <x:c r="G2062" t="str">
        <x:v>397246</x:v>
      </x:c>
      <x:c r="H2062" t="str">
        <x:v>Ministry of Defence</x:v>
      </x:c>
      <x:c r="I2062" s="22" t="n">
        <x:v>7.5</x:v>
      </x:c>
      <x:c r="J2062" t="str">
        <x:v>Worked</x:v>
      </x:c>
      <x:c r="K2062" t="str">
        <x:v>Employee 2576; home branch Thurrock; assigned role Operative Driver | Deployment branch: Thurrock | Actual role: Operative Driver | Jobs: 397246 | Customers: Ministry of Defence | Actual hours: 7.5; source records: 1</x:v>
      </x:c>
      <x:c r="L2062" t="str">
        <x:v>Include</x:v>
      </x:c>
      <x:c r="M2062"/>
      <x:c r="N2062"/>
    </x:row>
    <x:row r="2063">
      <x:c r="A2063" t="str">
        <x:v>R Luis (C)|2026-05-20</x:v>
      </x:c>
      <x:c r="B2063" s="888" t="n">
        <x:v>46162</x:v>
      </x:c>
      <x:c r="C2063" t="str">
        <x:v>R Luis (C)</x:v>
      </x:c>
      <x:c r="D2063" t="str">
        <x:v>Permanent</x:v>
      </x:c>
      <x:c r="E2063" t="str">
        <x:v>Thurrock</x:v>
      </x:c>
      <x:c r="F2063" t="str">
        <x:v>Operative Driver</x:v>
      </x:c>
      <x:c r="G2063" t="str">
        <x:v>402305</x:v>
      </x:c>
      <x:c r="H2063" t="str">
        <x:v>University of Hertfordshire</x:v>
      </x:c>
      <x:c r="I2063" s="22" t="n">
        <x:v>8</x:v>
      </x:c>
      <x:c r="J2063" t="str">
        <x:v>Worked</x:v>
      </x:c>
      <x:c r="K2063" t="str">
        <x:v>Employee 2576; home branch Thurrock; assigned role Operative Driver | Deployment branch: Thurrock | Actual role: Operative Driver | Jobs: 402305 | Customers: University of Hertfordshire | Actual hours: 8.0; source records: 1</x:v>
      </x:c>
      <x:c r="L2063" t="str">
        <x:v>Include</x:v>
      </x:c>
      <x:c r="M2063"/>
      <x:c r="N2063"/>
    </x:row>
    <x:row r="2064">
      <x:c r="A2064" t="str">
        <x:v>R Luis (C)|2026-05-21</x:v>
      </x:c>
      <x:c r="B2064" s="888" t="n">
        <x:v>46163</x:v>
      </x:c>
      <x:c r="C2064" t="str">
        <x:v>R Luis (C)</x:v>
      </x:c>
      <x:c r="D2064" t="str">
        <x:v>Permanent</x:v>
      </x:c>
      <x:c r="E2064" t="str">
        <x:v>Thurrock</x:v>
      </x:c>
      <x:c r="F2064" t="str">
        <x:v>Operative Driver</x:v>
      </x:c>
      <x:c r="G2064" t="str">
        <x:v>401472, 386892I</x:v>
      </x:c>
      <x:c r="H2064" t="str">
        <x:v>CRUK Horizons; Restore Harrow Green</x:v>
      </x:c>
      <x:c r="I2064" s="22" t="n">
        <x:v>22.5</x:v>
      </x:c>
      <x:c r="J2064" t="str">
        <x:v>Worked — 2 records</x:v>
      </x:c>
      <x:c r="K2064" t="str">
        <x:v>Employee 2576; home branch Thurrock; assigned role Operative Driver | Deployment branch: Cambridge, Thurrock | Actual role: Operative Driver | Jobs: 401472, 386892I | Customers: CRUK Horizons; Restore Harrow Green | Actual hours: 22.5; source records: 2</x:v>
      </x:c>
      <x:c r="L2064" t="str">
        <x:v>Include</x:v>
      </x:c>
      <x:c r="M2064"/>
      <x:c r="N2064"/>
    </x:row>
    <x:row r="2065">
      <x:c r="A2065" t="str">
        <x:v>R Luis (C)|2026-05-22</x:v>
      </x:c>
      <x:c r="B2065" s="888" t="n">
        <x:v>46164</x:v>
      </x:c>
      <x:c r="C2065" t="str">
        <x:v>R Luis (C)</x:v>
      </x:c>
      <x:c r="D2065" t="str">
        <x:v>Permanent</x:v>
      </x:c>
      <x:c r="E2065" t="str">
        <x:v>Thurrock</x:v>
      </x:c>
      <x:c r="F2065" t="str">
        <x:v>Operative Driver</x:v>
      </x:c>
      <x:c r="G2065" t="str">
        <x:v>402305</x:v>
      </x:c>
      <x:c r="H2065" t="str">
        <x:v>University of Hertfordshire</x:v>
      </x:c>
      <x:c r="I2065" s="22" t="n">
        <x:v>8</x:v>
      </x:c>
      <x:c r="J2065" t="str">
        <x:v>Worked</x:v>
      </x:c>
      <x:c r="K2065" t="str">
        <x:v>Employee 2576; home branch Thurrock; assigned role Operative Driver | Deployment branch: Thurrock | Actual role: Operative Driver | Jobs: 402305 | Customers: University of Hertfordshire | Actual hours: 8.0; source records: 1</x:v>
      </x:c>
      <x:c r="L2065" t="str">
        <x:v>Include</x:v>
      </x:c>
      <x:c r="M2065"/>
      <x:c r="N2065"/>
    </x:row>
    <x:row r="2066">
      <x:c r="A2066" t="str">
        <x:v>R Luis (C)|2026-05-23</x:v>
      </x:c>
      <x:c r="B2066" s="888" t="n">
        <x:v>46165</x:v>
      </x:c>
      <x:c r="C2066" t="str">
        <x:v>R Luis (C)</x:v>
      </x:c>
      <x:c r="D2066" t="str">
        <x:v>Permanent</x:v>
      </x:c>
      <x:c r="E2066" t="str">
        <x:v>Thurrock</x:v>
      </x:c>
      <x:c r="F2066" t="str">
        <x:v>Operative Driver</x:v>
      </x:c>
      <x:c r="G2066" t="str">
        <x:v>402110</x:v>
      </x:c>
      <x:c r="H2066" t="str">
        <x:v>FSCS</x:v>
      </x:c>
      <x:c r="I2066" s="22" t="n">
        <x:v>8</x:v>
      </x:c>
      <x:c r="J2066" t="str">
        <x:v>Worked</x:v>
      </x:c>
      <x:c r="K2066" t="str">
        <x:v>Employee 2576; home branch Thurrock; assigned role Operative Driver | Deployment branch: Thurrock | Actual role: Operative Driver | Jobs: 402110 | Customers: FSCS | Actual hours: 8.0; source records: 1</x:v>
      </x:c>
      <x:c r="L2066" t="str">
        <x:v>Include</x:v>
      </x:c>
      <x:c r="M2066"/>
      <x:c r="N2066"/>
    </x:row>
    <x:row r="2067">
      <x:c r="A2067" t="str">
        <x:v>R Luis (C)|2026-05-25</x:v>
      </x:c>
      <x:c r="B2067" s="888" t="n">
        <x:v>46167</x:v>
      </x:c>
      <x:c r="C2067" t="str">
        <x:v>R Luis (C)</x:v>
      </x:c>
      <x:c r="D2067" t="str">
        <x:v>Permanent</x:v>
      </x:c>
      <x:c r="E2067" t="str">
        <x:v>Thurrock</x:v>
      </x:c>
      <x:c r="F2067" t="str">
        <x:v>Operative Driver</x:v>
      </x:c>
      <x:c r="G2067"/>
      <x:c r="H2067"/>
      <x:c r="I2067" s="22" t="n">
        <x:v>0</x:v>
      </x:c>
      <x:c r="J2067" t="str">
        <x:v>Annual leave</x:v>
      </x:c>
      <x:c r="K2067" t="str">
        <x:v>Employee 2576; home branch Thurrock; assigned role Operative Driver | Leave: Annual Leave (Hours) | Leave calendar basis: Variable-pattern period</x:v>
      </x:c>
      <x:c r="L2067" t="str">
        <x:v>Include</x:v>
      </x:c>
      <x:c r="M2067"/>
      <x:c r="N2067"/>
    </x:row>
    <x:row r="2068">
      <x:c r="A2068" t="str">
        <x:v>R Luis (C)|2026-05-26</x:v>
      </x:c>
      <x:c r="B2068" s="888" t="n">
        <x:v>46168</x:v>
      </x:c>
      <x:c r="C2068" t="str">
        <x:v>R Luis (C)</x:v>
      </x:c>
      <x:c r="D2068" t="str">
        <x:v>Permanent</x:v>
      </x:c>
      <x:c r="E2068" t="str">
        <x:v>Thurrock</x:v>
      </x:c>
      <x:c r="F2068" t="str">
        <x:v>Operative Driver</x:v>
      </x:c>
      <x:c r="G2068" t="str">
        <x:v>402305, 402385</x:v>
      </x:c>
      <x:c r="H2068" t="str">
        <x:v>University of Hertfordshire; Warner Brothers Entertainment UK Ltd</x:v>
      </x:c>
      <x:c r="I2068" s="22" t="n">
        <x:v>19</x:v>
      </x:c>
      <x:c r="J2068" t="str">
        <x:v>Worked — 3 records</x:v>
      </x:c>
      <x:c r="K2068" t="str">
        <x:v>Employee 2576; home branch Thurrock; assigned role Operative Driver | Deployment branch: Thurrock | Actual role: Operative Driver | Jobs: 402305, 402385 | Customers: University of Hertfordshire; Warner Brothers Entertainment UK Ltd | Actual hours: 19.0; source records: 3</x:v>
      </x:c>
      <x:c r="L2068" t="str">
        <x:v>Include</x:v>
      </x:c>
      <x:c r="M2068"/>
      <x:c r="N2068"/>
    </x:row>
    <x:row r="2069">
      <x:c r="A2069" t="str">
        <x:v>R Luis (C)|2026-05-27</x:v>
      </x:c>
      <x:c r="B2069" s="888" t="n">
        <x:v>46169</x:v>
      </x:c>
      <x:c r="C2069" t="str">
        <x:v>R Luis (C)</x:v>
      </x:c>
      <x:c r="D2069" t="str">
        <x:v>Permanent</x:v>
      </x:c>
      <x:c r="E2069" t="str">
        <x:v>Thurrock</x:v>
      </x:c>
      <x:c r="F2069" t="str">
        <x:v>Operative Driver</x:v>
      </x:c>
      <x:c r="G2069" t="str">
        <x:v>398210A</x:v>
      </x:c>
      <x:c r="H2069" t="str">
        <x:v>London Metropolitan University</x:v>
      </x:c>
      <x:c r="I2069" s="22" t="n">
        <x:v>9</x:v>
      </x:c>
      <x:c r="J2069" t="str">
        <x:v>Worked</x:v>
      </x:c>
      <x:c r="K2069" t="str">
        <x:v>Employee 2576; home branch Thurrock; assigned role Operative Driver | Deployment branch: Thurrock | Actual role: Operative Driver | Jobs: 398210A | Customers: London Metropolitan University | Actual hours: 9.0; source records: 1</x:v>
      </x:c>
      <x:c r="L2069" t="str">
        <x:v>Include</x:v>
      </x:c>
      <x:c r="M2069"/>
      <x:c r="N2069"/>
    </x:row>
    <x:row r="2070">
      <x:c r="A2070" t="str">
        <x:v>R Luis (C)|2026-05-28</x:v>
      </x:c>
      <x:c r="B2070" s="888" t="n">
        <x:v>46170</x:v>
      </x:c>
      <x:c r="C2070" t="str">
        <x:v>R Luis (C)</x:v>
      </x:c>
      <x:c r="D2070" t="str">
        <x:v>Permanent</x:v>
      </x:c>
      <x:c r="E2070" t="str">
        <x:v>Thurrock</x:v>
      </x:c>
      <x:c r="F2070" t="str">
        <x:v>Operative Driver</x:v>
      </x:c>
      <x:c r="G2070" t="str">
        <x:v>398210A</x:v>
      </x:c>
      <x:c r="H2070" t="str">
        <x:v>London Metropolitan University</x:v>
      </x:c>
      <x:c r="I2070" s="22" t="n">
        <x:v>8</x:v>
      </x:c>
      <x:c r="J2070" t="str">
        <x:v>Worked</x:v>
      </x:c>
      <x:c r="K2070" t="str">
        <x:v>Employee 2576; home branch Thurrock; assigned role Operative Driver | Deployment branch: Thurrock | Actual role: Operative Driver | Jobs: 398210A | Customers: London Metropolitan University | Actual hours: 8.0; source records: 1</x:v>
      </x:c>
      <x:c r="L2070" t="str">
        <x:v>Include</x:v>
      </x:c>
      <x:c r="M2070"/>
      <x:c r="N2070"/>
    </x:row>
    <x:row r="2071">
      <x:c r="A2071" t="str">
        <x:v>R Luis (C)|2026-05-29</x:v>
      </x:c>
      <x:c r="B2071" s="888" t="n">
        <x:v>46171</x:v>
      </x:c>
      <x:c r="C2071" t="str">
        <x:v>R Luis (C)</x:v>
      </x:c>
      <x:c r="D2071" t="str">
        <x:v>Permanent</x:v>
      </x:c>
      <x:c r="E2071" t="str">
        <x:v>Thurrock</x:v>
      </x:c>
      <x:c r="F2071" t="str">
        <x:v>Operative Driver</x:v>
      </x:c>
      <x:c r="G2071" t="str">
        <x:v>400801</x:v>
      </x:c>
      <x:c r="H2071" t="str">
        <x:v>Avison Young</x:v>
      </x:c>
      <x:c r="I2071" s="22" t="n">
        <x:v>7.5</x:v>
      </x:c>
      <x:c r="J2071" t="str">
        <x:v>Worked</x:v>
      </x:c>
      <x:c r="K2071" t="str">
        <x:v>Employee 2576; home branch Thurrock; assigned role Operative Driver | Deployment branch: Croydon | Actual role: Operative Driver | Jobs: 400801 | Customers: Avison Young | Actual hours: 7.5; source records: 1</x:v>
      </x:c>
      <x:c r="L2071" t="str">
        <x:v>Include</x:v>
      </x:c>
      <x:c r="M2071"/>
      <x:c r="N2071"/>
    </x:row>
    <x:row r="2072">
      <x:c r="A2072" t="str">
        <x:v>R Luis (C)|2026-05-30</x:v>
      </x:c>
      <x:c r="B2072" s="888" t="n">
        <x:v>46172</x:v>
      </x:c>
      <x:c r="C2072" t="str">
        <x:v>R Luis (C)</x:v>
      </x:c>
      <x:c r="D2072" t="str">
        <x:v>Permanent</x:v>
      </x:c>
      <x:c r="E2072" t="str">
        <x:v>Thurrock</x:v>
      </x:c>
      <x:c r="F2072" t="str">
        <x:v>Operative Driver</x:v>
      </x:c>
      <x:c r="G2072" t="str">
        <x:v>399379D</x:v>
      </x:c>
      <x:c r="H2072" t="str">
        <x:v>Restore Harrow Green Oxford  M/W use only</x:v>
      </x:c>
      <x:c r="I2072" s="22" t="n">
        <x:v>7</x:v>
      </x:c>
      <x:c r="J2072" t="str">
        <x:v>Worked</x:v>
      </x:c>
      <x:c r="K2072" t="str">
        <x:v>Employee 2576; home branch Thurrock; assigned role Operative Driver | Deployment branch: Oxford | Actual role: Operative Porter | Jobs: 399379D | Customers: Restore Harrow Green Oxford  M/W use only | Actual hours: 7.0; source records: 1</x:v>
      </x:c>
      <x:c r="L2072" t="str">
        <x:v>Include</x:v>
      </x:c>
      <x:c r="M2072"/>
      <x:c r="N2072"/>
    </x:row>
    <x:row r="2073">
      <x:c r="A2073" t="str">
        <x:v>R Stimson (B)|2026-05-01</x:v>
      </x:c>
      <x:c r="B2073" s="888" t="n">
        <x:v>46143</x:v>
      </x:c>
      <x:c r="C2073" t="str">
        <x:v>R Stimson (B)</x:v>
      </x:c>
      <x:c r="D2073" t="str">
        <x:v>Permanent</x:v>
      </x:c>
      <x:c r="E2073" t="str">
        <x:v>Thurrock</x:v>
      </x:c>
      <x:c r="F2073" t="str">
        <x:v>Operative Skilled</x:v>
      </x:c>
      <x:c r="G2073"/>
      <x:c r="H2073"/>
      <x:c r="I2073" s="22" t="n">
        <x:v>0</x:v>
      </x:c>
      <x:c r="J2073" t="str">
        <x:v>Other leave — Sickness</x:v>
      </x:c>
      <x:c r="K2073" t="str">
        <x:v>Employee 101924; home branch Thurrock; assigned role Operative Skilled | Leave: Sickness | Leave calendar basis: Variable-pattern period</x:v>
      </x:c>
      <x:c r="L2073" t="str">
        <x:v>Include</x:v>
      </x:c>
      <x:c r="M2073"/>
      <x:c r="N2073"/>
    </x:row>
    <x:row r="2074">
      <x:c r="A2074" t="str">
        <x:v>R Stimson (B)|2026-05-04</x:v>
      </x:c>
      <x:c r="B2074" s="888" t="n">
        <x:v>46146</x:v>
      </x:c>
      <x:c r="C2074" t="str">
        <x:v>R Stimson (B)</x:v>
      </x:c>
      <x:c r="D2074" t="str">
        <x:v>Permanent</x:v>
      </x:c>
      <x:c r="E2074" t="str">
        <x:v>Thurrock</x:v>
      </x:c>
      <x:c r="F2074" t="str">
        <x:v>Operative Skilled</x:v>
      </x:c>
      <x:c r="G2074"/>
      <x:c r="H2074"/>
      <x:c r="I2074" s="22" t="n">
        <x:v>0</x:v>
      </x:c>
      <x:c r="J2074" t="str">
        <x:v>Annual leave</x:v>
      </x:c>
      <x:c r="K2074" t="str">
        <x:v>Employee 101924; home branch Thurrock; assigned role Operative Skilled | Leave: Annual Leave (Hours) | Leave calendar basis: Variable-pattern period</x:v>
      </x:c>
      <x:c r="L2074" t="str">
        <x:v>Include</x:v>
      </x:c>
      <x:c r="M2074"/>
      <x:c r="N2074"/>
    </x:row>
    <x:row r="2075">
      <x:c r="A2075" t="str">
        <x:v>R Stimson (B)|2026-05-05</x:v>
      </x:c>
      <x:c r="B2075" s="888" t="n">
        <x:v>46147</x:v>
      </x:c>
      <x:c r="C2075" t="str">
        <x:v>R Stimson (B)</x:v>
      </x:c>
      <x:c r="D2075" t="str">
        <x:v>Permanent</x:v>
      </x:c>
      <x:c r="E2075" t="str">
        <x:v>Thurrock</x:v>
      </x:c>
      <x:c r="F2075" t="str">
        <x:v>Operative Skilled</x:v>
      </x:c>
      <x:c r="G2075" t="str">
        <x:v>400588</x:v>
      </x:c>
      <x:c r="H2075" t="str">
        <x:v>Urbn UK Limited</x:v>
      </x:c>
      <x:c r="I2075" s="22" t="n">
        <x:v>10</x:v>
      </x:c>
      <x:c r="J2075" t="str">
        <x:v>Worked</x:v>
      </x:c>
      <x:c r="K2075" t="str">
        <x:v>Employee 101924; home branch Thurrock; assigned role Operative Skilled | Deployment branch: Thurrock | Actual role: Operative Skilled | Jobs: 400588 | Customers: Urbn UK Limited | Actual hours: 10.0; source records: 1</x:v>
      </x:c>
      <x:c r="L2075" t="str">
        <x:v>Include</x:v>
      </x:c>
      <x:c r="M2075"/>
      <x:c r="N2075"/>
    </x:row>
    <x:row r="2076">
      <x:c r="A2076" t="str">
        <x:v>R Stimson (B)|2026-05-06</x:v>
      </x:c>
      <x:c r="B2076" s="888" t="n">
        <x:v>46148</x:v>
      </x:c>
      <x:c r="C2076" t="str">
        <x:v>R Stimson (B)</x:v>
      </x:c>
      <x:c r="D2076" t="str">
        <x:v>Permanent</x:v>
      </x:c>
      <x:c r="E2076" t="str">
        <x:v>Thurrock</x:v>
      </x:c>
      <x:c r="F2076" t="str">
        <x:v>Operative Skilled</x:v>
      </x:c>
      <x:c r="G2076" t="str">
        <x:v>401979</x:v>
      </x:c>
      <x:c r="H2076" t="str">
        <x:v>Shawbrook Bank Ltd</x:v>
      </x:c>
      <x:c r="I2076" s="22" t="n">
        <x:v>7.5</x:v>
      </x:c>
      <x:c r="J2076" t="str">
        <x:v>Worked</x:v>
      </x:c>
      <x:c r="K2076" t="str">
        <x:v>Employee 101924; home branch Thurrock; assigned role Operative Skilled | Deployment branch: Glasgow | Actual role: Operative Skilled | Jobs: 401979 | Customers: Shawbrook Bank Ltd | Actual hours: 7.5; source records: 1</x:v>
      </x:c>
      <x:c r="L2076" t="str">
        <x:v>Include</x:v>
      </x:c>
      <x:c r="M2076"/>
      <x:c r="N2076"/>
    </x:row>
    <x:row r="2077">
      <x:c r="A2077" t="str">
        <x:v>R Stimson (B)|2026-05-08</x:v>
      </x:c>
      <x:c r="B2077" s="888" t="n">
        <x:v>46150</x:v>
      </x:c>
      <x:c r="C2077" t="str">
        <x:v>R Stimson (B)</x:v>
      </x:c>
      <x:c r="D2077" t="str">
        <x:v>Permanent</x:v>
      </x:c>
      <x:c r="E2077" t="str">
        <x:v>Thurrock</x:v>
      </x:c>
      <x:c r="F2077" t="str">
        <x:v>Operative Skilled</x:v>
      </x:c>
      <x:c r="G2077" t="str">
        <x:v>402106</x:v>
      </x:c>
      <x:c r="H2077" t="str">
        <x:v>Societe Generale</x:v>
      </x:c>
      <x:c r="I2077" s="22" t="n">
        <x:v>10</x:v>
      </x:c>
      <x:c r="J2077" t="str">
        <x:v>Worked</x:v>
      </x:c>
      <x:c r="K2077" t="str">
        <x:v>Employee 101924; home branch Thurrock; assigned role Operative Skilled | Deployment branch: Thurrock | Actual role: Operative Porter | Jobs: 402106 | Customers: Societe Generale | Actual hours: 10.0; source records: 1</x:v>
      </x:c>
      <x:c r="L2077" t="str">
        <x:v>Include</x:v>
      </x:c>
      <x:c r="M2077"/>
      <x:c r="N2077"/>
    </x:row>
    <x:row r="2078">
      <x:c r="A2078" t="str">
        <x:v>R Stimson (B)|2026-05-09</x:v>
      </x:c>
      <x:c r="B2078" s="888" t="n">
        <x:v>46151</x:v>
      </x:c>
      <x:c r="C2078" t="str">
        <x:v>R Stimson (B)</x:v>
      </x:c>
      <x:c r="D2078" t="str">
        <x:v>Permanent</x:v>
      </x:c>
      <x:c r="E2078" t="str">
        <x:v>Thurrock</x:v>
      </x:c>
      <x:c r="F2078" t="str">
        <x:v>Operative Skilled</x:v>
      </x:c>
      <x:c r="G2078" t="str">
        <x:v>402083</x:v>
      </x:c>
      <x:c r="H2078" t="str">
        <x:v>BNP Paribas Limited</x:v>
      </x:c>
      <x:c r="I2078" s="22" t="n">
        <x:v>8</x:v>
      </x:c>
      <x:c r="J2078" t="str">
        <x:v>Worked</x:v>
      </x:c>
      <x:c r="K2078" t="str">
        <x:v>Employee 101924; home branch Thurrock; assigned role Operative Skilled | Deployment branch: Thurrock | Actual role: Operative Porter | Jobs: 402083 | Customers: BNP Paribas Limited | Actual hours: 8.0; source records: 1</x:v>
      </x:c>
      <x:c r="L2078" t="str">
        <x:v>Include</x:v>
      </x:c>
      <x:c r="M2078"/>
      <x:c r="N2078"/>
    </x:row>
    <x:row r="2079">
      <x:c r="A2079" t="str">
        <x:v>R Stimson (B)|2026-05-10</x:v>
      </x:c>
      <x:c r="B2079" s="888" t="n">
        <x:v>46152</x:v>
      </x:c>
      <x:c r="C2079" t="str">
        <x:v>R Stimson (B)</x:v>
      </x:c>
      <x:c r="D2079" t="str">
        <x:v>Permanent</x:v>
      </x:c>
      <x:c r="E2079" t="str">
        <x:v>Thurrock</x:v>
      </x:c>
      <x:c r="F2079" t="str">
        <x:v>Operative Skilled</x:v>
      </x:c>
      <x:c r="G2079" t="str">
        <x:v>402083</x:v>
      </x:c>
      <x:c r="H2079" t="str">
        <x:v>BNP Paribas Limited</x:v>
      </x:c>
      <x:c r="I2079" s="22" t="n">
        <x:v>8.5</x:v>
      </x:c>
      <x:c r="J2079" t="str">
        <x:v>Worked</x:v>
      </x:c>
      <x:c r="K2079" t="str">
        <x:v>Employee 101924; home branch Thurrock; assigned role Operative Skilled | Deployment branch: Thurrock | Actual role: Operative Skilled | Jobs: 402083 | Customers: BNP Paribas Limited | Actual hours: 8.5; source records: 1</x:v>
      </x:c>
      <x:c r="L2079" t="str">
        <x:v>Include</x:v>
      </x:c>
      <x:c r="M2079"/>
      <x:c r="N2079"/>
    </x:row>
    <x:row r="2080">
      <x:c r="A2080" t="str">
        <x:v>R Stimson (B)|2026-05-11</x:v>
      </x:c>
      <x:c r="B2080" s="888" t="n">
        <x:v>46153</x:v>
      </x:c>
      <x:c r="C2080" t="str">
        <x:v>R Stimson (B)</x:v>
      </x:c>
      <x:c r="D2080" t="str">
        <x:v>Permanent</x:v>
      </x:c>
      <x:c r="E2080" t="str">
        <x:v>Thurrock</x:v>
      </x:c>
      <x:c r="F2080" t="str">
        <x:v>Operative Skilled</x:v>
      </x:c>
      <x:c r="G2080" t="str">
        <x:v>384855B</x:v>
      </x:c>
      <x:c r="H2080" t="str">
        <x:v>Royal Borough of Greenwich (Elections 2026)</x:v>
      </x:c>
      <x:c r="I2080" s="22" t="n">
        <x:v>8.5</x:v>
      </x:c>
      <x:c r="J2080" t="str">
        <x:v>Worked</x:v>
      </x:c>
      <x:c r="K2080" t="str">
        <x:v>Employee 101924; home branch Thurrock; assigned role Operative Skilled | Deployment branch: Croydon | Actual role: Operative Porter | Jobs: 384855B | Customers: Royal Borough of Greenwich (Elections 2026) | Actual hours: 8.5; source records: 1</x:v>
      </x:c>
      <x:c r="L2080" t="str">
        <x:v>Include</x:v>
      </x:c>
      <x:c r="M2080"/>
      <x:c r="N2080"/>
    </x:row>
    <x:row r="2081">
      <x:c r="A2081" t="str">
        <x:v>R Stimson (B)|2026-05-12</x:v>
      </x:c>
      <x:c r="B2081" s="888" t="n">
        <x:v>46154</x:v>
      </x:c>
      <x:c r="C2081" t="str">
        <x:v>R Stimson (B)</x:v>
      </x:c>
      <x:c r="D2081" t="str">
        <x:v>Permanent</x:v>
      </x:c>
      <x:c r="E2081" t="str">
        <x:v>Thurrock</x:v>
      </x:c>
      <x:c r="F2081" t="str">
        <x:v>Operative Skilled</x:v>
      </x:c>
      <x:c r="G2081" t="str">
        <x:v>400938</x:v>
      </x:c>
      <x:c r="H2081" t="str">
        <x:v>Knotel UK Ltd</x:v>
      </x:c>
      <x:c r="I2081" s="22" t="n">
        <x:v>10</x:v>
      </x:c>
      <x:c r="J2081" t="str">
        <x:v>Worked</x:v>
      </x:c>
      <x:c r="K2081" t="str">
        <x:v>Employee 101924; home branch Thurrock; assigned role Operative Skilled | Deployment branch: Thurrock | Actual role: Operative Skilled | Jobs: 400938 | Customers: Knotel UK Ltd | Actual hours: 10.0; source records: 1</x:v>
      </x:c>
      <x:c r="L2081" t="str">
        <x:v>Include</x:v>
      </x:c>
      <x:c r="M2081"/>
      <x:c r="N2081"/>
    </x:row>
    <x:row r="2082">
      <x:c r="A2082" t="str">
        <x:v>R Stimson (B)|2026-05-15</x:v>
      </x:c>
      <x:c r="B2082" s="888" t="n">
        <x:v>46157</x:v>
      </x:c>
      <x:c r="C2082" t="str">
        <x:v>R Stimson (B)</x:v>
      </x:c>
      <x:c r="D2082" t="str">
        <x:v>Permanent</x:v>
      </x:c>
      <x:c r="E2082" t="str">
        <x:v>Thurrock</x:v>
      </x:c>
      <x:c r="F2082" t="str">
        <x:v>Operative Skilled</x:v>
      </x:c>
      <x:c r="G2082" t="str">
        <x:v>402158</x:v>
      </x:c>
      <x:c r="H2082" t="str">
        <x:v>Societe Generale</x:v>
      </x:c>
      <x:c r="I2082" s="22" t="n">
        <x:v>8.5</x:v>
      </x:c>
      <x:c r="J2082" t="str">
        <x:v>Worked</x:v>
      </x:c>
      <x:c r="K2082" t="str">
        <x:v>Employee 101924; home branch Thurrock; assigned role Operative Skilled | Deployment branch: Thurrock | Actual role: Operative Skilled | Jobs: 402158 | Customers: Societe Generale | Actual hours: 8.5; source records: 1</x:v>
      </x:c>
      <x:c r="L2082" t="str">
        <x:v>Include</x:v>
      </x:c>
      <x:c r="M2082"/>
      <x:c r="N2082"/>
    </x:row>
    <x:row r="2083">
      <x:c r="A2083" t="str">
        <x:v>R Stimson (B)|2026-05-16</x:v>
      </x:c>
      <x:c r="B2083" s="888" t="n">
        <x:v>46158</x:v>
      </x:c>
      <x:c r="C2083" t="str">
        <x:v>R Stimson (B)</x:v>
      </x:c>
      <x:c r="D2083" t="str">
        <x:v>Permanent</x:v>
      </x:c>
      <x:c r="E2083" t="str">
        <x:v>Thurrock</x:v>
      </x:c>
      <x:c r="F2083" t="str">
        <x:v>Operative Skilled</x:v>
      </x:c>
      <x:c r="G2083" t="str">
        <x:v>402163</x:v>
      </x:c>
      <x:c r="H2083" t="str">
        <x:v>BNP Paribas Limited</x:v>
      </x:c>
      <x:c r="I2083" s="22" t="n">
        <x:v>11.5</x:v>
      </x:c>
      <x:c r="J2083" t="str">
        <x:v>Worked</x:v>
      </x:c>
      <x:c r="K2083" t="str">
        <x:v>Employee 101924; home branch Thurrock; assigned role Operative Skilled | Deployment branch: Thurrock | Actual role: Operative Skilled | Jobs: 402163 | Customers: BNP Paribas Limited | Actual hours: 11.5; source records: 1</x:v>
      </x:c>
      <x:c r="L2083" t="str">
        <x:v>Include</x:v>
      </x:c>
      <x:c r="M2083"/>
      <x:c r="N2083"/>
    </x:row>
    <x:row r="2084">
      <x:c r="A2084" t="str">
        <x:v>R Stimson (B)|2026-05-17</x:v>
      </x:c>
      <x:c r="B2084" s="888" t="n">
        <x:v>46159</x:v>
      </x:c>
      <x:c r="C2084" t="str">
        <x:v>R Stimson (B)</x:v>
      </x:c>
      <x:c r="D2084" t="str">
        <x:v>Permanent</x:v>
      </x:c>
      <x:c r="E2084" t="str">
        <x:v>Thurrock</x:v>
      </x:c>
      <x:c r="F2084" t="str">
        <x:v>Operative Skilled</x:v>
      </x:c>
      <x:c r="G2084" t="str">
        <x:v>402163</x:v>
      </x:c>
      <x:c r="H2084" t="str">
        <x:v>BNP Paribas Limited</x:v>
      </x:c>
      <x:c r="I2084" s="22" t="n">
        <x:v>9.5</x:v>
      </x:c>
      <x:c r="J2084" t="str">
        <x:v>Worked</x:v>
      </x:c>
      <x:c r="K2084" t="str">
        <x:v>Employee 101924; home branch Thurrock; assigned role Operative Skilled | Deployment branch: Thurrock | Actual role: Operative Skilled | Jobs: 402163 | Customers: BNP Paribas Limited | Actual hours: 9.5; source records: 1</x:v>
      </x:c>
      <x:c r="L2084" t="str">
        <x:v>Include</x:v>
      </x:c>
      <x:c r="M2084"/>
      <x:c r="N2084"/>
    </x:row>
    <x:row r="2085">
      <x:c r="A2085" t="str">
        <x:v>R Stimson (B)|2026-05-18</x:v>
      </x:c>
      <x:c r="B2085" s="888" t="n">
        <x:v>46160</x:v>
      </x:c>
      <x:c r="C2085" t="str">
        <x:v>R Stimson (B)</x:v>
      </x:c>
      <x:c r="D2085" t="str">
        <x:v>Permanent</x:v>
      </x:c>
      <x:c r="E2085" t="str">
        <x:v>Thurrock</x:v>
      </x:c>
      <x:c r="F2085" t="str">
        <x:v>Operative Skilled</x:v>
      </x:c>
      <x:c r="G2085" t="str">
        <x:v>400283</x:v>
      </x:c>
      <x:c r="H2085" t="str">
        <x:v>Canada Life</x:v>
      </x:c>
      <x:c r="I2085" s="22" t="n">
        <x:v>9</x:v>
      </x:c>
      <x:c r="J2085" t="str">
        <x:v>Worked</x:v>
      </x:c>
      <x:c r="K2085" t="str">
        <x:v>Employee 101924; home branch Thurrock; assigned role Operative Skilled | Deployment branch: Thurrock | Actual role: Operative Skilled | Jobs: 400283 | Customers: Canada Life | Actual hours: 9.0; source records: 1</x:v>
      </x:c>
      <x:c r="L2085" t="str">
        <x:v>Include</x:v>
      </x:c>
      <x:c r="M2085"/>
      <x:c r="N2085"/>
    </x:row>
    <x:row r="2086">
      <x:c r="A2086" t="str">
        <x:v>R Stimson (B)|2026-05-19</x:v>
      </x:c>
      <x:c r="B2086" s="888" t="n">
        <x:v>46161</x:v>
      </x:c>
      <x:c r="C2086" t="str">
        <x:v>R Stimson (B)</x:v>
      </x:c>
      <x:c r="D2086" t="str">
        <x:v>Permanent</x:v>
      </x:c>
      <x:c r="E2086" t="str">
        <x:v>Thurrock</x:v>
      </x:c>
      <x:c r="F2086" t="str">
        <x:v>Operative Skilled</x:v>
      </x:c>
      <x:c r="G2086" t="str">
        <x:v>400283</x:v>
      </x:c>
      <x:c r="H2086" t="str">
        <x:v>Canada Life</x:v>
      </x:c>
      <x:c r="I2086" s="22" t="n">
        <x:v>7.5</x:v>
      </x:c>
      <x:c r="J2086" t="str">
        <x:v>Worked</x:v>
      </x:c>
      <x:c r="K2086" t="str">
        <x:v>Employee 101924; home branch Thurrock; assigned role Operative Skilled | Deployment branch: Thurrock | Actual role: Operative Skilled | Jobs: 400283 | Customers: Canada Life | Actual hours: 7.5; source records: 1</x:v>
      </x:c>
      <x:c r="L2086" t="str">
        <x:v>Include</x:v>
      </x:c>
      <x:c r="M2086"/>
      <x:c r="N2086"/>
    </x:row>
    <x:row r="2087">
      <x:c r="A2087" t="str">
        <x:v>R Stimson (B)|2026-05-20</x:v>
      </x:c>
      <x:c r="B2087" s="888" t="n">
        <x:v>46162</x:v>
      </x:c>
      <x:c r="C2087" t="str">
        <x:v>R Stimson (B)</x:v>
      </x:c>
      <x:c r="D2087" t="str">
        <x:v>Permanent</x:v>
      </x:c>
      <x:c r="E2087" t="str">
        <x:v>Thurrock</x:v>
      </x:c>
      <x:c r="F2087" t="str">
        <x:v>Operative Skilled</x:v>
      </x:c>
      <x:c r="G2087" t="str">
        <x:v>400283</x:v>
      </x:c>
      <x:c r="H2087" t="str">
        <x:v>Canada Life</x:v>
      </x:c>
      <x:c r="I2087" s="22" t="n">
        <x:v>8</x:v>
      </x:c>
      <x:c r="J2087" t="str">
        <x:v>Worked</x:v>
      </x:c>
      <x:c r="K2087" t="str">
        <x:v>Employee 101924; home branch Thurrock; assigned role Operative Skilled | Deployment branch: Thurrock | Actual role: Operative Skilled | Jobs: 400283 | Customers: Canada Life | Actual hours: 8.0; source records: 1</x:v>
      </x:c>
      <x:c r="L2087" t="str">
        <x:v>Include</x:v>
      </x:c>
      <x:c r="M2087"/>
      <x:c r="N2087"/>
    </x:row>
    <x:row r="2088">
      <x:c r="A2088" t="str">
        <x:v>R Stimson (B)|2026-05-21</x:v>
      </x:c>
      <x:c r="B2088" s="888" t="n">
        <x:v>46163</x:v>
      </x:c>
      <x:c r="C2088" t="str">
        <x:v>R Stimson (B)</x:v>
      </x:c>
      <x:c r="D2088" t="str">
        <x:v>Permanent</x:v>
      </x:c>
      <x:c r="E2088" t="str">
        <x:v>Thurrock</x:v>
      </x:c>
      <x:c r="F2088" t="str">
        <x:v>Operative Skilled</x:v>
      </x:c>
      <x:c r="G2088" t="str">
        <x:v>401972</x:v>
      </x:c>
      <x:c r="H2088" t="str">
        <x:v>Knotel UK Ltd</x:v>
      </x:c>
      <x:c r="I2088" s="22" t="n">
        <x:v>10</x:v>
      </x:c>
      <x:c r="J2088" t="str">
        <x:v>Worked</x:v>
      </x:c>
      <x:c r="K2088" t="str">
        <x:v>Employee 101924; home branch Thurrock; assigned role Operative Skilled | Deployment branch: Thurrock | Actual role: Operative Skilled | Jobs: 401972 | Customers: Knotel UK Ltd | Actual hours: 10.0; source records: 1</x:v>
      </x:c>
      <x:c r="L2088" t="str">
        <x:v>Include</x:v>
      </x:c>
      <x:c r="M2088"/>
      <x:c r="N2088"/>
    </x:row>
    <x:row r="2089">
      <x:c r="A2089" t="str">
        <x:v>R Stimson (B)|2026-05-22</x:v>
      </x:c>
      <x:c r="B2089" s="888" t="n">
        <x:v>46164</x:v>
      </x:c>
      <x:c r="C2089" t="str">
        <x:v>R Stimson (B)</x:v>
      </x:c>
      <x:c r="D2089" t="str">
        <x:v>Permanent</x:v>
      </x:c>
      <x:c r="E2089" t="str">
        <x:v>Thurrock</x:v>
      </x:c>
      <x:c r="F2089" t="str">
        <x:v>Operative Skilled</x:v>
      </x:c>
      <x:c r="G2089" t="str">
        <x:v>402179</x:v>
      </x:c>
      <x:c r="H2089" t="str">
        <x:v>Knotel UK Ltd</x:v>
      </x:c>
      <x:c r="I2089" s="22" t="n">
        <x:v>8</x:v>
      </x:c>
      <x:c r="J2089" t="str">
        <x:v>Worked</x:v>
      </x:c>
      <x:c r="K2089" t="str">
        <x:v>Employee 101924; home branch Thurrock; assigned role Operative Skilled | Deployment branch: Thurrock | Actual role: Operative Skilled | Jobs: 402179 | Customers: Knotel UK Ltd | Actual hours: 8.0; source records: 1</x:v>
      </x:c>
      <x:c r="L2089" t="str">
        <x:v>Include</x:v>
      </x:c>
      <x:c r="M2089"/>
      <x:c r="N2089"/>
    </x:row>
    <x:row r="2090">
      <x:c r="A2090" t="str">
        <x:v>R Stimson (B)|2026-05-23</x:v>
      </x:c>
      <x:c r="B2090" s="888" t="n">
        <x:v>46165</x:v>
      </x:c>
      <x:c r="C2090" t="str">
        <x:v>R Stimson (B)</x:v>
      </x:c>
      <x:c r="D2090" t="str">
        <x:v>Permanent</x:v>
      </x:c>
      <x:c r="E2090" t="str">
        <x:v>Thurrock</x:v>
      </x:c>
      <x:c r="F2090" t="str">
        <x:v>Operative Skilled</x:v>
      </x:c>
      <x:c r="G2090" t="str">
        <x:v>402357</x:v>
      </x:c>
      <x:c r="H2090" t="str">
        <x:v>BNP Paribas Limited</x:v>
      </x:c>
      <x:c r="I2090" s="22" t="n">
        <x:v>10.5</x:v>
      </x:c>
      <x:c r="J2090" t="str">
        <x:v>Worked</x:v>
      </x:c>
      <x:c r="K2090" t="str">
        <x:v>Employee 101924; home branch Thurrock; assigned role Operative Skilled | Deployment branch: Thurrock | Actual role: Operative Skilled | Jobs: 402357 | Customers: BNP Paribas Limited | Actual hours: 10.5; source records: 1</x:v>
      </x:c>
      <x:c r="L2090" t="str">
        <x:v>Include</x:v>
      </x:c>
      <x:c r="M2090"/>
      <x:c r="N2090"/>
    </x:row>
    <x:row r="2091">
      <x:c r="A2091" t="str">
        <x:v>R Stimson (B)|2026-05-24</x:v>
      </x:c>
      <x:c r="B2091" s="888" t="n">
        <x:v>46166</x:v>
      </x:c>
      <x:c r="C2091" t="str">
        <x:v>R Stimson (B)</x:v>
      </x:c>
      <x:c r="D2091" t="str">
        <x:v>Permanent</x:v>
      </x:c>
      <x:c r="E2091" t="str">
        <x:v>Thurrock</x:v>
      </x:c>
      <x:c r="F2091" t="str">
        <x:v>Operative Skilled</x:v>
      </x:c>
      <x:c r="G2091" t="str">
        <x:v>402357</x:v>
      </x:c>
      <x:c r="H2091" t="str">
        <x:v>BNP Paribas Limited</x:v>
      </x:c>
      <x:c r="I2091" s="22" t="n">
        <x:v>10.5</x:v>
      </x:c>
      <x:c r="J2091" t="str">
        <x:v>Worked</x:v>
      </x:c>
      <x:c r="K2091" t="str">
        <x:v>Employee 101924; home branch Thurrock; assigned role Operative Skilled | Deployment branch: Thurrock | Actual role: Operative Skilled | Jobs: 402357 | Customers: BNP Paribas Limited | Actual hours: 10.5; source records: 1</x:v>
      </x:c>
      <x:c r="L2091" t="str">
        <x:v>Include</x:v>
      </x:c>
      <x:c r="M2091"/>
      <x:c r="N2091"/>
    </x:row>
    <x:row r="2092">
      <x:c r="A2092" t="str">
        <x:v>R Stimson (B)|2026-05-25</x:v>
      </x:c>
      <x:c r="B2092" s="888" t="n">
        <x:v>46167</x:v>
      </x:c>
      <x:c r="C2092" t="str">
        <x:v>R Stimson (B)</x:v>
      </x:c>
      <x:c r="D2092" t="str">
        <x:v>Permanent</x:v>
      </x:c>
      <x:c r="E2092" t="str">
        <x:v>Thurrock</x:v>
      </x:c>
      <x:c r="F2092" t="str">
        <x:v>Operative Skilled</x:v>
      </x:c>
      <x:c r="G2092"/>
      <x:c r="H2092"/>
      <x:c r="I2092" s="22" t="n">
        <x:v>0</x:v>
      </x:c>
      <x:c r="J2092" t="str">
        <x:v>Annual leave</x:v>
      </x:c>
      <x:c r="K2092" t="str">
        <x:v>Employee 101924; home branch Thurrock; assigned role Operative Skilled | Leave: Annual Leave (Hours) | Leave calendar basis: Variable-pattern period</x:v>
      </x:c>
      <x:c r="L2092" t="str">
        <x:v>Include</x:v>
      </x:c>
      <x:c r="M2092"/>
      <x:c r="N2092"/>
    </x:row>
    <x:row r="2093">
      <x:c r="A2093" t="str">
        <x:v>R Stimson (B)|2026-05-26</x:v>
      </x:c>
      <x:c r="B2093" s="888" t="n">
        <x:v>46168</x:v>
      </x:c>
      <x:c r="C2093" t="str">
        <x:v>R Stimson (B)</x:v>
      </x:c>
      <x:c r="D2093" t="str">
        <x:v>Permanent</x:v>
      </x:c>
      <x:c r="E2093" t="str">
        <x:v>Thurrock</x:v>
      </x:c>
      <x:c r="F2093" t="str">
        <x:v>Operative Skilled</x:v>
      </x:c>
      <x:c r="G2093" t="str">
        <x:v>400283</x:v>
      </x:c>
      <x:c r="H2093" t="str">
        <x:v>Canada Life</x:v>
      </x:c>
      <x:c r="I2093" s="22" t="n">
        <x:v>8</x:v>
      </x:c>
      <x:c r="J2093" t="str">
        <x:v>Worked</x:v>
      </x:c>
      <x:c r="K2093" t="str">
        <x:v>Employee 101924; home branch Thurrock; assigned role Operative Skilled | Deployment branch: Thurrock | Actual role: Operative Skilled | Jobs: 400283 | Customers: Canada Life | Actual hours: 8.0; source records: 1</x:v>
      </x:c>
      <x:c r="L2093" t="str">
        <x:v>Include</x:v>
      </x:c>
      <x:c r="M2093"/>
      <x:c r="N2093"/>
    </x:row>
    <x:row r="2094">
      <x:c r="A2094" t="str">
        <x:v>R Stimson (B)|2026-05-27</x:v>
      </x:c>
      <x:c r="B2094" s="888" t="n">
        <x:v>46169</x:v>
      </x:c>
      <x:c r="C2094" t="str">
        <x:v>R Stimson (B)</x:v>
      </x:c>
      <x:c r="D2094" t="str">
        <x:v>Permanent</x:v>
      </x:c>
      <x:c r="E2094" t="str">
        <x:v>Thurrock</x:v>
      </x:c>
      <x:c r="F2094" t="str">
        <x:v>Operative Skilled</x:v>
      </x:c>
      <x:c r="G2094" t="str">
        <x:v>400283</x:v>
      </x:c>
      <x:c r="H2094" t="str">
        <x:v>Canada Life</x:v>
      </x:c>
      <x:c r="I2094" s="22" t="n">
        <x:v>8.5</x:v>
      </x:c>
      <x:c r="J2094" t="str">
        <x:v>Worked</x:v>
      </x:c>
      <x:c r="K2094" t="str">
        <x:v>Employee 101924; home branch Thurrock; assigned role Operative Skilled | Deployment branch: Thurrock | Actual role: Operative Porter | Jobs: 400283 | Customers: Canada Life | Actual hours: 8.5; source records: 1</x:v>
      </x:c>
      <x:c r="L2094" t="str">
        <x:v>Include</x:v>
      </x:c>
      <x:c r="M2094"/>
      <x:c r="N2094"/>
    </x:row>
    <x:row r="2095">
      <x:c r="A2095" t="str">
        <x:v>R Stimson (B)|2026-05-28</x:v>
      </x:c>
      <x:c r="B2095" s="888" t="n">
        <x:v>46170</x:v>
      </x:c>
      <x:c r="C2095" t="str">
        <x:v>R Stimson (B)</x:v>
      </x:c>
      <x:c r="D2095" t="str">
        <x:v>Permanent</x:v>
      </x:c>
      <x:c r="E2095" t="str">
        <x:v>Thurrock</x:v>
      </x:c>
      <x:c r="F2095" t="str">
        <x:v>Operative Skilled</x:v>
      </x:c>
      <x:c r="G2095" t="str">
        <x:v>400315</x:v>
      </x:c>
      <x:c r="H2095" t="str">
        <x:v>Accenture UK Ltd</x:v>
      </x:c>
      <x:c r="I2095" s="22" t="n">
        <x:v>7.5</x:v>
      </x:c>
      <x:c r="J2095" t="str">
        <x:v>Worked</x:v>
      </x:c>
      <x:c r="K2095" t="str">
        <x:v>Employee 101924; home branch Thurrock; assigned role Operative Skilled | Deployment branch: Thurrock | Actual role: Operative Skilled | Jobs: 400315 | Customers: Accenture UK Ltd | Actual hours: 7.5; source records: 1</x:v>
      </x:c>
      <x:c r="L2095" t="str">
        <x:v>Include</x:v>
      </x:c>
      <x:c r="M2095"/>
      <x:c r="N2095"/>
    </x:row>
    <x:row r="2096">
      <x:c r="A2096" t="str">
        <x:v>R Stimson (B)|2026-05-29</x:v>
      </x:c>
      <x:c r="B2096" s="888" t="n">
        <x:v>46171</x:v>
      </x:c>
      <x:c r="C2096" t="str">
        <x:v>R Stimson (B)</x:v>
      </x:c>
      <x:c r="D2096" t="str">
        <x:v>Permanent</x:v>
      </x:c>
      <x:c r="E2096" t="str">
        <x:v>Thurrock</x:v>
      </x:c>
      <x:c r="F2096" t="str">
        <x:v>Operative Skilled</x:v>
      </x:c>
      <x:c r="G2096" t="str">
        <x:v>400283</x:v>
      </x:c>
      <x:c r="H2096" t="str">
        <x:v>Canada Life</x:v>
      </x:c>
      <x:c r="I2096" s="22" t="n">
        <x:v>6.5</x:v>
      </x:c>
      <x:c r="J2096" t="str">
        <x:v>Worked</x:v>
      </x:c>
      <x:c r="K2096" t="str">
        <x:v>Employee 101924; home branch Thurrock; assigned role Operative Skilled | Deployment branch: Thurrock | Actual role: Operative Skilled | Jobs: 400283 | Customers: Canada Life | Actual hours: 6.5; source records: 1</x:v>
      </x:c>
      <x:c r="L2096" t="str">
        <x:v>Include</x:v>
      </x:c>
      <x:c r="M2096"/>
      <x:c r="N2096"/>
    </x:row>
    <x:row r="2097">
      <x:c r="A2097" t="str">
        <x:v>R Tuck|2026-05-01</x:v>
      </x:c>
      <x:c r="B2097" s="888" t="n">
        <x:v>46143</x:v>
      </x:c>
      <x:c r="C2097" t="str">
        <x:v>R Tuck</x:v>
      </x:c>
      <x:c r="D2097" t="str">
        <x:v>Permanent</x:v>
      </x:c>
      <x:c r="E2097" t="str">
        <x:v>Thurrock</x:v>
      </x:c>
      <x:c r="F2097" t="str">
        <x:v>Operative Skilled</x:v>
      </x:c>
      <x:c r="G2097"/>
      <x:c r="H2097"/>
      <x:c r="I2097" s="22" t="n">
        <x:v>0</x:v>
      </x:c>
      <x:c r="J2097" t="str">
        <x:v>Annual leave</x:v>
      </x:c>
      <x:c r="K2097" t="str">
        <x:v>Employee 2294; home branch Thurrock; assigned role Operative Skilled | Leave: Annual Leave (Days) | Leave calendar basis: Fixed schedule</x:v>
      </x:c>
      <x:c r="L2097" t="str">
        <x:v>Include</x:v>
      </x:c>
      <x:c r="M2097"/>
      <x:c r="N2097"/>
    </x:row>
    <x:row r="2098">
      <x:c r="A2098" t="str">
        <x:v>R Tuck|2026-05-05</x:v>
      </x:c>
      <x:c r="B2098" s="888" t="n">
        <x:v>46147</x:v>
      </x:c>
      <x:c r="C2098" t="str">
        <x:v>R Tuck</x:v>
      </x:c>
      <x:c r="D2098" t="str">
        <x:v>Permanent</x:v>
      </x:c>
      <x:c r="E2098" t="str">
        <x:v>Thurrock</x:v>
      </x:c>
      <x:c r="F2098" t="str">
        <x:v>Operative Skilled</x:v>
      </x:c>
      <x:c r="G2098" t="str">
        <x:v>400315</x:v>
      </x:c>
      <x:c r="H2098" t="str">
        <x:v>Accenture UK Ltd</x:v>
      </x:c>
      <x:c r="I2098" s="22" t="n">
        <x:v>10.5</x:v>
      </x:c>
      <x:c r="J2098" t="str">
        <x:v>Worked</x:v>
      </x:c>
      <x:c r="K2098" t="str">
        <x:v>Employee 2294; home branch Thurrock; assigned role Operative Skilled | Deployment branch: Thurrock | Actual role: Operative Skilled | Jobs: 400315 | Customers: Accenture UK Ltd | Actual hours: 10.5; source records: 1</x:v>
      </x:c>
      <x:c r="L2098" t="str">
        <x:v>Include</x:v>
      </x:c>
      <x:c r="M2098"/>
      <x:c r="N2098"/>
    </x:row>
    <x:row r="2099">
      <x:c r="A2099" t="str">
        <x:v>R Tuck|2026-05-06</x:v>
      </x:c>
      <x:c r="B2099" s="888" t="n">
        <x:v>46148</x:v>
      </x:c>
      <x:c r="C2099" t="str">
        <x:v>R Tuck</x:v>
      </x:c>
      <x:c r="D2099" t="str">
        <x:v>Permanent</x:v>
      </x:c>
      <x:c r="E2099" t="str">
        <x:v>Thurrock</x:v>
      </x:c>
      <x:c r="F2099" t="str">
        <x:v>Operative Skilled</x:v>
      </x:c>
      <x:c r="G2099" t="str">
        <x:v>400315</x:v>
      </x:c>
      <x:c r="H2099" t="str">
        <x:v>Accenture UK Ltd</x:v>
      </x:c>
      <x:c r="I2099" s="22" t="n">
        <x:v>10.5</x:v>
      </x:c>
      <x:c r="J2099" t="str">
        <x:v>Worked</x:v>
      </x:c>
      <x:c r="K2099" t="str">
        <x:v>Employee 2294; home branch Thurrock; assigned role Operative Skilled | Deployment branch: Thurrock | Actual role: Operative Skilled | Jobs: 400315 | Customers: Accenture UK Ltd | Actual hours: 10.5; source records: 1</x:v>
      </x:c>
      <x:c r="L2099" t="str">
        <x:v>Include</x:v>
      </x:c>
      <x:c r="M2099"/>
      <x:c r="N2099"/>
    </x:row>
    <x:row r="2100">
      <x:c r="A2100" t="str">
        <x:v>R Tuck|2026-05-08</x:v>
      </x:c>
      <x:c r="B2100" s="888" t="n">
        <x:v>46150</x:v>
      </x:c>
      <x:c r="C2100" t="str">
        <x:v>R Tuck</x:v>
      </x:c>
      <x:c r="D2100" t="str">
        <x:v>Permanent</x:v>
      </x:c>
      <x:c r="E2100" t="str">
        <x:v>Thurrock</x:v>
      </x:c>
      <x:c r="F2100" t="str">
        <x:v>Operative Skilled</x:v>
      </x:c>
      <x:c r="G2100" t="str">
        <x:v>400315</x:v>
      </x:c>
      <x:c r="H2100" t="str">
        <x:v>Accenture UK Ltd</x:v>
      </x:c>
      <x:c r="I2100" s="22" t="n">
        <x:v>10.5</x:v>
      </x:c>
      <x:c r="J2100" t="str">
        <x:v>Worked</x:v>
      </x:c>
      <x:c r="K2100" t="str">
        <x:v>Employee 2294; home branch Thurrock; assigned role Operative Skilled | Deployment branch: Thurrock | Actual role: Operative Skilled | Jobs: 400315 | Customers: Accenture UK Ltd | Actual hours: 10.5; source records: 1</x:v>
      </x:c>
      <x:c r="L2100" t="str">
        <x:v>Include</x:v>
      </x:c>
      <x:c r="M2100"/>
      <x:c r="N2100"/>
    </x:row>
    <x:row r="2101">
      <x:c r="A2101" t="str">
        <x:v>R Tuck|2026-05-11</x:v>
      </x:c>
      <x:c r="B2101" s="888" t="n">
        <x:v>46153</x:v>
      </x:c>
      <x:c r="C2101" t="str">
        <x:v>R Tuck</x:v>
      </x:c>
      <x:c r="D2101" t="str">
        <x:v>Permanent</x:v>
      </x:c>
      <x:c r="E2101" t="str">
        <x:v>Thurrock</x:v>
      </x:c>
      <x:c r="F2101" t="str">
        <x:v>Operative Skilled</x:v>
      </x:c>
      <x:c r="G2101" t="str">
        <x:v>401824</x:v>
      </x:c>
      <x:c r="H2101" t="str">
        <x:v>Moody's Corporation/JLL</x:v>
      </x:c>
      <x:c r="I2101" s="22" t="n">
        <x:v>6.5</x:v>
      </x:c>
      <x:c r="J2101" t="str">
        <x:v>Worked</x:v>
      </x:c>
      <x:c r="K2101" t="str">
        <x:v>Employee 2294; home branch Thurrock; assigned role Operative Skilled | Deployment branch: Thurrock | Actual role: Operative Porter | Jobs: 401824 | Customers: Moody's Corporation/JLL | Actual hours: 6.5; source records: 1</x:v>
      </x:c>
      <x:c r="L2101" t="str">
        <x:v>Include</x:v>
      </x:c>
      <x:c r="M2101"/>
      <x:c r="N2101"/>
    </x:row>
    <x:row r="2102">
      <x:c r="A2102" t="str">
        <x:v>R Tuck|2026-05-12</x:v>
      </x:c>
      <x:c r="B2102" s="888" t="n">
        <x:v>46154</x:v>
      </x:c>
      <x:c r="C2102" t="str">
        <x:v>R Tuck</x:v>
      </x:c>
      <x:c r="D2102" t="str">
        <x:v>Permanent</x:v>
      </x:c>
      <x:c r="E2102" t="str">
        <x:v>Thurrock</x:v>
      </x:c>
      <x:c r="F2102" t="str">
        <x:v>Operative Skilled</x:v>
      </x:c>
      <x:c r="G2102" t="str">
        <x:v>400315</x:v>
      </x:c>
      <x:c r="H2102" t="str">
        <x:v>Accenture UK Ltd</x:v>
      </x:c>
      <x:c r="I2102" s="22" t="n">
        <x:v>10.5</x:v>
      </x:c>
      <x:c r="J2102" t="str">
        <x:v>Worked</x:v>
      </x:c>
      <x:c r="K2102" t="str">
        <x:v>Employee 2294; home branch Thurrock; assigned role Operative Skilled | Deployment branch: Thurrock | Actual role: Operative Skilled | Jobs: 400315 | Customers: Accenture UK Ltd | Actual hours: 10.5; source records: 1</x:v>
      </x:c>
      <x:c r="L2102" t="str">
        <x:v>Include</x:v>
      </x:c>
      <x:c r="M2102"/>
      <x:c r="N2102"/>
    </x:row>
    <x:row r="2103">
      <x:c r="A2103" t="str">
        <x:v>R Tuck|2026-05-13</x:v>
      </x:c>
      <x:c r="B2103" s="888" t="n">
        <x:v>46155</x:v>
      </x:c>
      <x:c r="C2103" t="str">
        <x:v>R Tuck</x:v>
      </x:c>
      <x:c r="D2103" t="str">
        <x:v>Permanent</x:v>
      </x:c>
      <x:c r="E2103" t="str">
        <x:v>Thurrock</x:v>
      </x:c>
      <x:c r="F2103" t="str">
        <x:v>Operative Skilled</x:v>
      </x:c>
      <x:c r="G2103" t="str">
        <x:v>400315</x:v>
      </x:c>
      <x:c r="H2103" t="str">
        <x:v>Accenture UK Ltd</x:v>
      </x:c>
      <x:c r="I2103" s="22" t="n">
        <x:v>10.5</x:v>
      </x:c>
      <x:c r="J2103" t="str">
        <x:v>Worked</x:v>
      </x:c>
      <x:c r="K2103" t="str">
        <x:v>Employee 2294; home branch Thurrock; assigned role Operative Skilled | Deployment branch: Thurrock | Actual role: Operative Skilled | Jobs: 400315 | Customers: Accenture UK Ltd | Actual hours: 10.5; source records: 1</x:v>
      </x:c>
      <x:c r="L2103" t="str">
        <x:v>Include</x:v>
      </x:c>
      <x:c r="M2103"/>
      <x:c r="N2103"/>
    </x:row>
    <x:row r="2104">
      <x:c r="A2104" t="str">
        <x:v>R Tuck|2026-05-14</x:v>
      </x:c>
      <x:c r="B2104" s="888" t="n">
        <x:v>46156</x:v>
      </x:c>
      <x:c r="C2104" t="str">
        <x:v>R Tuck</x:v>
      </x:c>
      <x:c r="D2104" t="str">
        <x:v>Permanent</x:v>
      </x:c>
      <x:c r="E2104" t="str">
        <x:v>Thurrock</x:v>
      </x:c>
      <x:c r="F2104" t="str">
        <x:v>Operative Skilled</x:v>
      </x:c>
      <x:c r="G2104" t="str">
        <x:v>400315</x:v>
      </x:c>
      <x:c r="H2104" t="str">
        <x:v>Accenture UK Ltd</x:v>
      </x:c>
      <x:c r="I2104" s="22" t="n">
        <x:v>10.5</x:v>
      </x:c>
      <x:c r="J2104" t="str">
        <x:v>Worked</x:v>
      </x:c>
      <x:c r="K2104" t="str">
        <x:v>Employee 2294; home branch Thurrock; assigned role Operative Skilled | Deployment branch: Thurrock | Actual role: Operative Skilled | Jobs: 400315 | Customers: Accenture UK Ltd | Actual hours: 10.5; source records: 1</x:v>
      </x:c>
      <x:c r="L2104" t="str">
        <x:v>Include</x:v>
      </x:c>
      <x:c r="M2104"/>
      <x:c r="N2104"/>
    </x:row>
    <x:row r="2105">
      <x:c r="A2105" t="str">
        <x:v>R Tuck|2026-05-15</x:v>
      </x:c>
      <x:c r="B2105" s="888" t="n">
        <x:v>46157</x:v>
      </x:c>
      <x:c r="C2105" t="str">
        <x:v>R Tuck</x:v>
      </x:c>
      <x:c r="D2105" t="str">
        <x:v>Permanent</x:v>
      </x:c>
      <x:c r="E2105" t="str">
        <x:v>Thurrock</x:v>
      </x:c>
      <x:c r="F2105" t="str">
        <x:v>Operative Skilled</x:v>
      </x:c>
      <x:c r="G2105" t="str">
        <x:v>400315</x:v>
      </x:c>
      <x:c r="H2105" t="str">
        <x:v>Accenture UK Ltd</x:v>
      </x:c>
      <x:c r="I2105" s="22" t="n">
        <x:v>8.5</x:v>
      </x:c>
      <x:c r="J2105" t="str">
        <x:v>Worked</x:v>
      </x:c>
      <x:c r="K2105" t="str">
        <x:v>Employee 2294; home branch Thurrock; assigned role Operative Skilled | Deployment branch: Thurrock | Actual role: Operative Skilled | Jobs: 400315 | Customers: Accenture UK Ltd | Actual hours: 8.5; source records: 1</x:v>
      </x:c>
      <x:c r="L2105" t="str">
        <x:v>Include</x:v>
      </x:c>
      <x:c r="M2105"/>
      <x:c r="N2105"/>
    </x:row>
    <x:row r="2106">
      <x:c r="A2106" t="str">
        <x:v>R Tuck|2026-05-18</x:v>
      </x:c>
      <x:c r="B2106" s="888" t="n">
        <x:v>46160</x:v>
      </x:c>
      <x:c r="C2106" t="str">
        <x:v>R Tuck</x:v>
      </x:c>
      <x:c r="D2106" t="str">
        <x:v>Permanent</x:v>
      </x:c>
      <x:c r="E2106" t="str">
        <x:v>Thurrock</x:v>
      </x:c>
      <x:c r="F2106" t="str">
        <x:v>Operative Skilled</x:v>
      </x:c>
      <x:c r="G2106" t="str">
        <x:v>400315</x:v>
      </x:c>
      <x:c r="H2106" t="str">
        <x:v>Accenture UK Ltd</x:v>
      </x:c>
      <x:c r="I2106" s="22" t="n">
        <x:v>10</x:v>
      </x:c>
      <x:c r="J2106" t="str">
        <x:v>Worked</x:v>
      </x:c>
      <x:c r="K2106" t="str">
        <x:v>Employee 2294; home branch Thurrock; assigned role Operative Skilled | Deployment branch: Thurrock | Actual role: Operative Porter | Jobs: 400315 | Customers: Accenture UK Ltd | Actual hours: 10.0; source records: 1</x:v>
      </x:c>
      <x:c r="L2106" t="str">
        <x:v>Include</x:v>
      </x:c>
      <x:c r="M2106"/>
      <x:c r="N2106"/>
    </x:row>
    <x:row r="2107">
      <x:c r="A2107" t="str">
        <x:v>R Tuck|2026-05-19</x:v>
      </x:c>
      <x:c r="B2107" s="888" t="n">
        <x:v>46161</x:v>
      </x:c>
      <x:c r="C2107" t="str">
        <x:v>R Tuck</x:v>
      </x:c>
      <x:c r="D2107" t="str">
        <x:v>Permanent</x:v>
      </x:c>
      <x:c r="E2107" t="str">
        <x:v>Thurrock</x:v>
      </x:c>
      <x:c r="F2107" t="str">
        <x:v>Operative Skilled</x:v>
      </x:c>
      <x:c r="G2107" t="str">
        <x:v>400315</x:v>
      </x:c>
      <x:c r="H2107" t="str">
        <x:v>Accenture UK Ltd</x:v>
      </x:c>
      <x:c r="I2107" s="22" t="n">
        <x:v>10.5</x:v>
      </x:c>
      <x:c r="J2107" t="str">
        <x:v>Worked</x:v>
      </x:c>
      <x:c r="K2107" t="str">
        <x:v>Employee 2294; home branch Thurrock; assigned role Operative Skilled | Deployment branch: Thurrock | Actual role: Operative Skilled | Jobs: 400315 | Customers: Accenture UK Ltd | Actual hours: 10.5; source records: 1</x:v>
      </x:c>
      <x:c r="L2107" t="str">
        <x:v>Include</x:v>
      </x:c>
      <x:c r="M2107"/>
      <x:c r="N2107"/>
    </x:row>
    <x:row r="2108">
      <x:c r="A2108" t="str">
        <x:v>R Tuck|2026-05-20</x:v>
      </x:c>
      <x:c r="B2108" s="888" t="n">
        <x:v>46162</x:v>
      </x:c>
      <x:c r="C2108" t="str">
        <x:v>R Tuck</x:v>
      </x:c>
      <x:c r="D2108" t="str">
        <x:v>Permanent</x:v>
      </x:c>
      <x:c r="E2108" t="str">
        <x:v>Thurrock</x:v>
      </x:c>
      <x:c r="F2108" t="str">
        <x:v>Operative Skilled</x:v>
      </x:c>
      <x:c r="G2108" t="str">
        <x:v>400315</x:v>
      </x:c>
      <x:c r="H2108" t="str">
        <x:v>Accenture UK Ltd</x:v>
      </x:c>
      <x:c r="I2108" s="22" t="n">
        <x:v>10.5</x:v>
      </x:c>
      <x:c r="J2108" t="str">
        <x:v>Worked</x:v>
      </x:c>
      <x:c r="K2108" t="str">
        <x:v>Employee 2294; home branch Thurrock; assigned role Operative Skilled | Deployment branch: Thurrock | Actual role: Operative Skilled | Jobs: 400315 | Customers: Accenture UK Ltd | Actual hours: 10.5; source records: 1</x:v>
      </x:c>
      <x:c r="L2108" t="str">
        <x:v>Include</x:v>
      </x:c>
      <x:c r="M2108"/>
      <x:c r="N2108"/>
    </x:row>
    <x:row r="2109">
      <x:c r="A2109" t="str">
        <x:v>R Tuck|2026-05-21</x:v>
      </x:c>
      <x:c r="B2109" s="888" t="n">
        <x:v>46163</x:v>
      </x:c>
      <x:c r="C2109" t="str">
        <x:v>R Tuck</x:v>
      </x:c>
      <x:c r="D2109" t="str">
        <x:v>Permanent</x:v>
      </x:c>
      <x:c r="E2109" t="str">
        <x:v>Thurrock</x:v>
      </x:c>
      <x:c r="F2109" t="str">
        <x:v>Operative Skilled</x:v>
      </x:c>
      <x:c r="G2109" t="str">
        <x:v>400315</x:v>
      </x:c>
      <x:c r="H2109" t="str">
        <x:v>Accenture UK Ltd</x:v>
      </x:c>
      <x:c r="I2109" s="22" t="n">
        <x:v>10.5</x:v>
      </x:c>
      <x:c r="J2109" t="str">
        <x:v>Worked</x:v>
      </x:c>
      <x:c r="K2109" t="str">
        <x:v>Employee 2294; home branch Thurrock; assigned role Operative Skilled | Deployment branch: Thurrock | Actual role: Operative Skilled | Jobs: 400315 | Customers: Accenture UK Ltd | Actual hours: 10.5; source records: 1</x:v>
      </x:c>
      <x:c r="L2109" t="str">
        <x:v>Include</x:v>
      </x:c>
      <x:c r="M2109"/>
      <x:c r="N2109"/>
    </x:row>
    <x:row r="2110">
      <x:c r="A2110" t="str">
        <x:v>R Tuck|2026-05-22</x:v>
      </x:c>
      <x:c r="B2110" s="888" t="n">
        <x:v>46164</x:v>
      </x:c>
      <x:c r="C2110" t="str">
        <x:v>R Tuck</x:v>
      </x:c>
      <x:c r="D2110" t="str">
        <x:v>Permanent</x:v>
      </x:c>
      <x:c r="E2110" t="str">
        <x:v>Thurrock</x:v>
      </x:c>
      <x:c r="F2110" t="str">
        <x:v>Operative Skilled</x:v>
      </x:c>
      <x:c r="G2110" t="str">
        <x:v>400315</x:v>
      </x:c>
      <x:c r="H2110" t="str">
        <x:v>Accenture UK Ltd</x:v>
      </x:c>
      <x:c r="I2110" s="22" t="n">
        <x:v>10.5</x:v>
      </x:c>
      <x:c r="J2110" t="str">
        <x:v>Worked</x:v>
      </x:c>
      <x:c r="K2110" t="str">
        <x:v>Employee 2294; home branch Thurrock; assigned role Operative Skilled | Deployment branch: Thurrock | Actual role: Operative Skilled | Jobs: 400315 | Customers: Accenture UK Ltd | Actual hours: 10.5; source records: 1</x:v>
      </x:c>
      <x:c r="L2110" t="str">
        <x:v>Include</x:v>
      </x:c>
      <x:c r="M2110"/>
      <x:c r="N2110"/>
    </x:row>
    <x:row r="2111">
      <x:c r="A2111" t="str">
        <x:v>R Tuck|2026-05-26</x:v>
      </x:c>
      <x:c r="B2111" s="888" t="n">
        <x:v>46168</x:v>
      </x:c>
      <x:c r="C2111" t="str">
        <x:v>R Tuck</x:v>
      </x:c>
      <x:c r="D2111" t="str">
        <x:v>Permanent</x:v>
      </x:c>
      <x:c r="E2111" t="str">
        <x:v>Thurrock</x:v>
      </x:c>
      <x:c r="F2111" t="str">
        <x:v>Operative Skilled</x:v>
      </x:c>
      <x:c r="G2111" t="str">
        <x:v>400315</x:v>
      </x:c>
      <x:c r="H2111" t="str">
        <x:v>Accenture UK Ltd</x:v>
      </x:c>
      <x:c r="I2111" s="22" t="n">
        <x:v>10.5</x:v>
      </x:c>
      <x:c r="J2111" t="str">
        <x:v>Worked</x:v>
      </x:c>
      <x:c r="K2111" t="str">
        <x:v>Employee 2294; home branch Thurrock; assigned role Operative Skilled | Deployment branch: Thurrock | Actual role: Operative Skilled | Jobs: 400315 | Customers: Accenture UK Ltd | Actual hours: 10.5; source records: 1</x:v>
      </x:c>
      <x:c r="L2111" t="str">
        <x:v>Include</x:v>
      </x:c>
      <x:c r="M2111"/>
      <x:c r="N2111"/>
    </x:row>
    <x:row r="2112">
      <x:c r="A2112" t="str">
        <x:v>R Tuck|2026-05-27</x:v>
      </x:c>
      <x:c r="B2112" s="888" t="n">
        <x:v>46169</x:v>
      </x:c>
      <x:c r="C2112" t="str">
        <x:v>R Tuck</x:v>
      </x:c>
      <x:c r="D2112" t="str">
        <x:v>Permanent</x:v>
      </x:c>
      <x:c r="E2112" t="str">
        <x:v>Thurrock</x:v>
      </x:c>
      <x:c r="F2112" t="str">
        <x:v>Operative Skilled</x:v>
      </x:c>
      <x:c r="G2112" t="str">
        <x:v>400315</x:v>
      </x:c>
      <x:c r="H2112" t="str">
        <x:v>Accenture UK Ltd</x:v>
      </x:c>
      <x:c r="I2112" s="22" t="n">
        <x:v>10.5</x:v>
      </x:c>
      <x:c r="J2112" t="str">
        <x:v>Worked</x:v>
      </x:c>
      <x:c r="K2112" t="str">
        <x:v>Employee 2294; home branch Thurrock; assigned role Operative Skilled | Deployment branch: Thurrock | Actual role: Operative Skilled | Jobs: 400315 | Customers: Accenture UK Ltd | Actual hours: 10.5; source records: 1</x:v>
      </x:c>
      <x:c r="L2112" t="str">
        <x:v>Include</x:v>
      </x:c>
      <x:c r="M2112"/>
      <x:c r="N2112"/>
    </x:row>
    <x:row r="2113">
      <x:c r="A2113" t="str">
        <x:v>R Tuck|2026-05-28</x:v>
      </x:c>
      <x:c r="B2113" s="888" t="n">
        <x:v>46170</x:v>
      </x:c>
      <x:c r="C2113" t="str">
        <x:v>R Tuck</x:v>
      </x:c>
      <x:c r="D2113" t="str">
        <x:v>Permanent</x:v>
      </x:c>
      <x:c r="E2113" t="str">
        <x:v>Thurrock</x:v>
      </x:c>
      <x:c r="F2113" t="str">
        <x:v>Operative Skilled</x:v>
      </x:c>
      <x:c r="G2113" t="str">
        <x:v>400315</x:v>
      </x:c>
      <x:c r="H2113" t="str">
        <x:v>Accenture UK Ltd</x:v>
      </x:c>
      <x:c r="I2113" s="22" t="n">
        <x:v>10.5</x:v>
      </x:c>
      <x:c r="J2113" t="str">
        <x:v>Worked</x:v>
      </x:c>
      <x:c r="K2113" t="str">
        <x:v>Employee 2294; home branch Thurrock; assigned role Operative Skilled | Deployment branch: Thurrock | Actual role: Operative Skilled | Jobs: 400315 | Customers: Accenture UK Ltd | Actual hours: 10.5; source records: 1</x:v>
      </x:c>
      <x:c r="L2113" t="str">
        <x:v>Include</x:v>
      </x:c>
      <x:c r="M2113"/>
      <x:c r="N2113"/>
    </x:row>
    <x:row r="2114">
      <x:c r="A2114" t="str">
        <x:v>R Tuck|2026-05-29</x:v>
      </x:c>
      <x:c r="B2114" s="888" t="n">
        <x:v>46171</x:v>
      </x:c>
      <x:c r="C2114" t="str">
        <x:v>R Tuck</x:v>
      </x:c>
      <x:c r="D2114" t="str">
        <x:v>Permanent</x:v>
      </x:c>
      <x:c r="E2114" t="str">
        <x:v>Thurrock</x:v>
      </x:c>
      <x:c r="F2114" t="str">
        <x:v>Operative Skilled</x:v>
      </x:c>
      <x:c r="G2114" t="str">
        <x:v>400315</x:v>
      </x:c>
      <x:c r="H2114" t="str">
        <x:v>Accenture UK Ltd</x:v>
      </x:c>
      <x:c r="I2114" s="22" t="n">
        <x:v>8.5</x:v>
      </x:c>
      <x:c r="J2114" t="str">
        <x:v>Worked</x:v>
      </x:c>
      <x:c r="K2114" t="str">
        <x:v>Employee 2294; home branch Thurrock; assigned role Operative Skilled | Deployment branch: Thurrock | Actual role: Operative Skilled | Jobs: 400315 | Customers: Accenture UK Ltd | Actual hours: 8.5; source records: 1</x:v>
      </x:c>
      <x:c r="L2114" t="str">
        <x:v>Include</x:v>
      </x:c>
      <x:c r="M2114"/>
      <x:c r="N2114"/>
    </x:row>
    <x:row r="2115">
      <x:c r="A2115" t="str">
        <x:v>Randi Wisdom|2026-05-01</x:v>
      </x:c>
      <x:c r="B2115" s="888" t="n">
        <x:v>46143</x:v>
      </x:c>
      <x:c r="C2115" t="str">
        <x:v>Randi Wisdom</x:v>
      </x:c>
      <x:c r="D2115" t="str">
        <x:v>Permanent</x:v>
      </x:c>
      <x:c r="E2115" t="str">
        <x:v>Manchester</x:v>
      </x:c>
      <x:c r="F2115" t="str">
        <x:v>Operative Driver</x:v>
      </x:c>
      <x:c r="G2115" t="str">
        <x:v>400022C</x:v>
      </x:c>
      <x:c r="H2115" t="str">
        <x:v>The British Library</x:v>
      </x:c>
      <x:c r="I2115" s="22" t="n">
        <x:v>12</x:v>
      </x:c>
      <x:c r="J2115" t="str">
        <x:v>Worked</x:v>
      </x:c>
      <x:c r="K2115" t="str">
        <x:v>Employee 1979; home branch Manchester; assigned role Operative Driver | Deployment branch: Leeds | Actual role: Operative Driver | Jobs: 400022C | Customers: The British Library | Actual hours: 12.0; source records: 1</x:v>
      </x:c>
      <x:c r="L2115" t="str">
        <x:v>Include</x:v>
      </x:c>
      <x:c r="M2115"/>
      <x:c r="N2115"/>
    </x:row>
    <x:row r="2116">
      <x:c r="A2116" t="str">
        <x:v>Randi Wisdom|2026-05-05</x:v>
      </x:c>
      <x:c r="B2116" s="888" t="n">
        <x:v>46147</x:v>
      </x:c>
      <x:c r="C2116" t="str">
        <x:v>Randi Wisdom</x:v>
      </x:c>
      <x:c r="D2116" t="str">
        <x:v>Permanent</x:v>
      </x:c>
      <x:c r="E2116" t="str">
        <x:v>Manchester</x:v>
      </x:c>
      <x:c r="F2116" t="str">
        <x:v>Operative Driver</x:v>
      </x:c>
      <x:c r="G2116" t="str">
        <x:v>401671F, 397251</x:v>
      </x:c>
      <x:c r="H2116" t="str">
        <x:v>Avantor (MANCHESTER  MAY  2026 ); Lancaster University (Leadership Centre)</x:v>
      </x:c>
      <x:c r="I2116" s="22" t="n">
        <x:v>8.75</x:v>
      </x:c>
      <x:c r="J2116" t="str">
        <x:v>Worked — 2 records</x:v>
      </x:c>
      <x:c r="K2116" t="str">
        <x:v>Employee 1979; home branch Manchester; assigned role Operative Driver | Deployment branch: Cambridge, Manchester | Actual role: Operative Porter, Operative Skilled | Jobs: 401671F, 397251 | Customers: Avantor (MANCHESTER  MAY  2026 ); Lancaster University (Leadership Centre) | Actual hours: 8.8; source records: 2</x:v>
      </x:c>
      <x:c r="L2116" t="str">
        <x:v>Include</x:v>
      </x:c>
      <x:c r="M2116"/>
      <x:c r="N2116"/>
    </x:row>
    <x:row r="2117">
      <x:c r="A2117" t="str">
        <x:v>Randi Wisdom|2026-05-06</x:v>
      </x:c>
      <x:c r="B2117" s="888" t="n">
        <x:v>46148</x:v>
      </x:c>
      <x:c r="C2117" t="str">
        <x:v>Randi Wisdom</x:v>
      </x:c>
      <x:c r="D2117" t="str">
        <x:v>Permanent</x:v>
      </x:c>
      <x:c r="E2117" t="str">
        <x:v>Manchester</x:v>
      </x:c>
      <x:c r="F2117" t="str">
        <x:v>Operative Driver</x:v>
      </x:c>
      <x:c r="G2117" t="str">
        <x:v>398317C, 398317D</x:v>
      </x:c>
      <x:c r="H2117" t="str">
        <x:v>Restore Harrow Green</x:v>
      </x:c>
      <x:c r="I2117" s="22" t="n">
        <x:v>11</x:v>
      </x:c>
      <x:c r="J2117" t="str">
        <x:v>Worked — 2 records</x:v>
      </x:c>
      <x:c r="K2117" t="str">
        <x:v>Employee 1979; home branch Manchester; assigned role Operative Driver | Deployment branch: Manchester | Actual role: Operative Driver, Operative Skilled | Jobs: 398317C, 398317D | Customers: Restore Harrow Green | Actual hours: 11.0; source records: 2</x:v>
      </x:c>
      <x:c r="L2117" t="str">
        <x:v>Include</x:v>
      </x:c>
      <x:c r="M2117"/>
      <x:c r="N2117"/>
    </x:row>
    <x:row r="2118">
      <x:c r="A2118" t="str">
        <x:v>Randi Wisdom|2026-05-07</x:v>
      </x:c>
      <x:c r="B2118" s="888" t="n">
        <x:v>46149</x:v>
      </x:c>
      <x:c r="C2118" t="str">
        <x:v>Randi Wisdom</x:v>
      </x:c>
      <x:c r="D2118" t="str">
        <x:v>Permanent</x:v>
      </x:c>
      <x:c r="E2118" t="str">
        <x:v>Manchester</x:v>
      </x:c>
      <x:c r="F2118" t="str">
        <x:v>Operative Driver</x:v>
      </x:c>
      <x:c r="G2118" t="str">
        <x:v>401631</x:v>
      </x:c>
      <x:c r="H2118" t="str">
        <x:v>Roche Diagnostics Motherwell</x:v>
      </x:c>
      <x:c r="I2118" s="22" t="n">
        <x:v>11.5</x:v>
      </x:c>
      <x:c r="J2118" t="str">
        <x:v>Worked</x:v>
      </x:c>
      <x:c r="K2118" t="str">
        <x:v>Employee 1979; home branch Manchester; assigned role Operative Driver | Deployment branch: Glasgow | Actual role: Operative Porter | Jobs: 401631 | Customers: Roche Diagnostics Motherwell | Actual hours: 11.5; source records: 1</x:v>
      </x:c>
      <x:c r="L2118" t="str">
        <x:v>Include</x:v>
      </x:c>
      <x:c r="M2118"/>
      <x:c r="N2118"/>
    </x:row>
    <x:row r="2119">
      <x:c r="A2119" t="str">
        <x:v>Randi Wisdom|2026-05-08</x:v>
      </x:c>
      <x:c r="B2119" s="888" t="n">
        <x:v>46150</x:v>
      </x:c>
      <x:c r="C2119" t="str">
        <x:v>Randi Wisdom</x:v>
      </x:c>
      <x:c r="D2119" t="str">
        <x:v>Permanent</x:v>
      </x:c>
      <x:c r="E2119" t="str">
        <x:v>Manchester</x:v>
      </x:c>
      <x:c r="F2119" t="str">
        <x:v>Operative Driver</x:v>
      </x:c>
      <x:c r="G2119" t="str">
        <x:v>397635</x:v>
      </x:c>
      <x:c r="H2119" t="str">
        <x:v>Gresham Office Furniture</x:v>
      </x:c>
      <x:c r="I2119" s="22" t="n">
        <x:v>9.5</x:v>
      </x:c>
      <x:c r="J2119" t="str">
        <x:v>Worked</x:v>
      </x:c>
      <x:c r="K2119" t="str">
        <x:v>Employee 1979; home branch Manchester; assigned role Operative Driver | Deployment branch: Manchester | Actual role: Operative Skilled | Jobs: 397635 | Customers: Gresham Office Furniture | Actual hours: 9.5; source records: 1</x:v>
      </x:c>
      <x:c r="L2119" t="str">
        <x:v>Include</x:v>
      </x:c>
      <x:c r="M2119"/>
      <x:c r="N2119"/>
    </x:row>
    <x:row r="2120">
      <x:c r="A2120" t="str">
        <x:v>Randi Wisdom|2026-05-11</x:v>
      </x:c>
      <x:c r="B2120" s="888" t="n">
        <x:v>46153</x:v>
      </x:c>
      <x:c r="C2120" t="str">
        <x:v>Randi Wisdom</x:v>
      </x:c>
      <x:c r="D2120" t="str">
        <x:v>Permanent</x:v>
      </x:c>
      <x:c r="E2120" t="str">
        <x:v>Manchester</x:v>
      </x:c>
      <x:c r="F2120" t="str">
        <x:v>Operative Driver</x:v>
      </x:c>
      <x:c r="G2120" t="str">
        <x:v>397635, 401827</x:v>
      </x:c>
      <x:c r="H2120" t="str">
        <x:v>Gresham Office Furniture; Handelsbanken</x:v>
      </x:c>
      <x:c r="I2120" s="22" t="n">
        <x:v>15.5</x:v>
      </x:c>
      <x:c r="J2120" t="str">
        <x:v>Worked — 2 records</x:v>
      </x:c>
      <x:c r="K2120" t="str">
        <x:v>Employee 1979; home branch Manchester; assigned role Operative Driver | Deployment branch: Manchester | Actual role: Operative Driver, Operative Skilled | Jobs: 397635, 401827 | Customers: Gresham Office Furniture; Handelsbanken | Actual hours: 15.5; source records: 2</x:v>
      </x:c>
      <x:c r="L2120" t="str">
        <x:v>Include</x:v>
      </x:c>
      <x:c r="M2120"/>
      <x:c r="N2120"/>
    </x:row>
    <x:row r="2121">
      <x:c r="A2121" t="str">
        <x:v>Randi Wisdom|2026-05-12</x:v>
      </x:c>
      <x:c r="B2121" s="888" t="n">
        <x:v>46154</x:v>
      </x:c>
      <x:c r="C2121" t="str">
        <x:v>Randi Wisdom</x:v>
      </x:c>
      <x:c r="D2121" t="str">
        <x:v>Permanent</x:v>
      </x:c>
      <x:c r="E2121" t="str">
        <x:v>Manchester</x:v>
      </x:c>
      <x:c r="F2121" t="str">
        <x:v>Operative Driver</x:v>
      </x:c>
      <x:c r="G2121" t="str">
        <x:v>401937, 401944</x:v>
      </x:c>
      <x:c r="H2121" t="str">
        <x:v>Access UK Ltd</x:v>
      </x:c>
      <x:c r="I2121" s="22" t="n">
        <x:v>14.5</x:v>
      </x:c>
      <x:c r="J2121" t="str">
        <x:v>Worked — 2 records</x:v>
      </x:c>
      <x:c r="K2121" t="str">
        <x:v>Employee 1979; home branch Manchester; assigned role Operative Driver | Deployment branch: Manchester | Actual role: Operative Driver | Jobs: 401937, 401944 | Customers: Access UK Ltd | Actual hours: 14.5; source records: 2</x:v>
      </x:c>
      <x:c r="L2121" t="str">
        <x:v>Include</x:v>
      </x:c>
      <x:c r="M2121"/>
      <x:c r="N2121"/>
    </x:row>
    <x:row r="2122">
      <x:c r="A2122" t="str">
        <x:v>Randi Wisdom|2026-05-13</x:v>
      </x:c>
      <x:c r="B2122" s="888" t="n">
        <x:v>46155</x:v>
      </x:c>
      <x:c r="C2122" t="str">
        <x:v>Randi Wisdom</x:v>
      </x:c>
      <x:c r="D2122" t="str">
        <x:v>Permanent</x:v>
      </x:c>
      <x:c r="E2122" t="str">
        <x:v>Manchester</x:v>
      </x:c>
      <x:c r="F2122" t="str">
        <x:v>Operative Driver</x:v>
      </x:c>
      <x:c r="G2122" t="str">
        <x:v>401937, 402121</x:v>
      </x:c>
      <x:c r="H2122" t="str">
        <x:v>Access UK Ltd; Cheshire Fire</x:v>
      </x:c>
      <x:c r="I2122" s="22" t="n">
        <x:v>7.5</x:v>
      </x:c>
      <x:c r="J2122" t="str">
        <x:v>Worked — 2 records</x:v>
      </x:c>
      <x:c r="K2122" t="str">
        <x:v>Employee 1979; home branch Manchester; assigned role Operative Driver | Deployment branch: Manchester | Actual role: Operative Driver | Jobs: 401937, 402121 | Customers: Access UK Ltd; Cheshire Fire | Actual hours: 7.5; source records: 2</x:v>
      </x:c>
      <x:c r="L2122" t="str">
        <x:v>Include</x:v>
      </x:c>
      <x:c r="M2122"/>
      <x:c r="N2122"/>
    </x:row>
    <x:row r="2123">
      <x:c r="A2123" t="str">
        <x:v>Randi Wisdom|2026-05-14</x:v>
      </x:c>
      <x:c r="B2123" s="888" t="n">
        <x:v>46156</x:v>
      </x:c>
      <x:c r="C2123" t="str">
        <x:v>Randi Wisdom</x:v>
      </x:c>
      <x:c r="D2123" t="str">
        <x:v>Permanent</x:v>
      </x:c>
      <x:c r="E2123" t="str">
        <x:v>Manchester</x:v>
      </x:c>
      <x:c r="F2123" t="str">
        <x:v>Operative Driver</x:v>
      </x:c>
      <x:c r="G2123" t="str">
        <x:v>402185, 398317D</x:v>
      </x:c>
      <x:c r="H2123" t="str">
        <x:v>Handelsbanken; Restore Harrow Green</x:v>
      </x:c>
      <x:c r="I2123" s="22" t="n">
        <x:v>24.5</x:v>
      </x:c>
      <x:c r="J2123" t="str">
        <x:v>Worked — 3 records</x:v>
      </x:c>
      <x:c r="K2123" t="str">
        <x:v>Employee 1979; home branch Manchester; assigned role Operative Driver | Deployment branch: Manchester | Actual role: Operative Driver, Operative Porter, Operative Skilled | Jobs: 402185, 398317D | Customers: Handelsbanken; Restore Harrow Green | Actual hours: 24.5; source records: 3</x:v>
      </x:c>
      <x:c r="L2123" t="str">
        <x:v>Include</x:v>
      </x:c>
      <x:c r="M2123"/>
      <x:c r="N2123"/>
    </x:row>
    <x:row r="2124">
      <x:c r="A2124" t="str">
        <x:v>Randi Wisdom|2026-05-15</x:v>
      </x:c>
      <x:c r="B2124" s="888" t="n">
        <x:v>46157</x:v>
      </x:c>
      <x:c r="C2124" t="str">
        <x:v>Randi Wisdom</x:v>
      </x:c>
      <x:c r="D2124" t="str">
        <x:v>Permanent</x:v>
      </x:c>
      <x:c r="E2124" t="str">
        <x:v>Manchester</x:v>
      </x:c>
      <x:c r="F2124" t="str">
        <x:v>Operative Driver</x:v>
      </x:c>
      <x:c r="G2124" t="str">
        <x:v>402168, 398317C</x:v>
      </x:c>
      <x:c r="H2124" t="str">
        <x:v>Kirklees Council - Collette Theresa Griffin; Restore Harrow Green</x:v>
      </x:c>
      <x:c r="I2124" s="22" t="n">
        <x:v>8.75</x:v>
      </x:c>
      <x:c r="J2124" t="str">
        <x:v>Worked — 2 records</x:v>
      </x:c>
      <x:c r="K2124" t="str">
        <x:v>Employee 1979; home branch Manchester; assigned role Operative Driver | Deployment branch: Leeds, Manchester | Actual role: Operative Driver, Operative Porter | Jobs: 402168, 398317C | Customers: Kirklees Council - Collette Theresa Griffin; Restore Harrow Green | Actual hours: 8.8; source records: 2</x:v>
      </x:c>
      <x:c r="L2124" t="str">
        <x:v>Include</x:v>
      </x:c>
      <x:c r="M2124"/>
      <x:c r="N2124"/>
    </x:row>
    <x:row r="2125">
      <x:c r="A2125" t="str">
        <x:v>Randi Wisdom|2026-05-18</x:v>
      </x:c>
      <x:c r="B2125" s="888" t="n">
        <x:v>46160</x:v>
      </x:c>
      <x:c r="C2125" t="str">
        <x:v>Randi Wisdom</x:v>
      </x:c>
      <x:c r="D2125" t="str">
        <x:v>Permanent</x:v>
      </x:c>
      <x:c r="E2125" t="str">
        <x:v>Manchester</x:v>
      </x:c>
      <x:c r="F2125" t="str">
        <x:v>Operative Driver</x:v>
      </x:c>
      <x:c r="G2125" t="str">
        <x:v>401631</x:v>
      </x:c>
      <x:c r="H2125" t="str">
        <x:v>Roche Diagnostics Motherwell</x:v>
      </x:c>
      <x:c r="I2125" s="22" t="n">
        <x:v>10</x:v>
      </x:c>
      <x:c r="J2125" t="str">
        <x:v>Worked</x:v>
      </x:c>
      <x:c r="K2125" t="str">
        <x:v>Employee 1979; home branch Manchester; assigned role Operative Driver | Deployment branch: Glasgow | Actual role: Operative Skilled | Jobs: 401631 | Customers: Roche Diagnostics Motherwell | Actual hours: 10.0; source records: 1</x:v>
      </x:c>
      <x:c r="L2125" t="str">
        <x:v>Include</x:v>
      </x:c>
      <x:c r="M2125"/>
      <x:c r="N2125"/>
    </x:row>
    <x:row r="2126">
      <x:c r="A2126" t="str">
        <x:v>Randi Wisdom|2026-05-19</x:v>
      </x:c>
      <x:c r="B2126" s="888" t="n">
        <x:v>46161</x:v>
      </x:c>
      <x:c r="C2126" t="str">
        <x:v>Randi Wisdom</x:v>
      </x:c>
      <x:c r="D2126" t="str">
        <x:v>Permanent</x:v>
      </x:c>
      <x:c r="E2126" t="str">
        <x:v>Manchester</x:v>
      </x:c>
      <x:c r="F2126" t="str">
        <x:v>Operative Driver</x:v>
      </x:c>
      <x:c r="G2126" t="str">
        <x:v>401631</x:v>
      </x:c>
      <x:c r="H2126" t="str">
        <x:v>Roche Diagnostics Motherwell</x:v>
      </x:c>
      <x:c r="I2126" s="22" t="n">
        <x:v>8</x:v>
      </x:c>
      <x:c r="J2126" t="str">
        <x:v>Worked</x:v>
      </x:c>
      <x:c r="K2126" t="str">
        <x:v>Employee 1979; home branch Manchester; assigned role Operative Driver | Deployment branch: Glasgow | Actual role: Operative Skilled | Jobs: 401631 | Customers: Roche Diagnostics Motherwell | Actual hours: 8.0; source records: 1</x:v>
      </x:c>
      <x:c r="L2126" t="str">
        <x:v>Include</x:v>
      </x:c>
      <x:c r="M2126"/>
      <x:c r="N2126"/>
    </x:row>
    <x:row r="2127">
      <x:c r="A2127" t="str">
        <x:v>Randi Wisdom|2026-05-20</x:v>
      </x:c>
      <x:c r="B2127" s="888" t="n">
        <x:v>46162</x:v>
      </x:c>
      <x:c r="C2127" t="str">
        <x:v>Randi Wisdom</x:v>
      </x:c>
      <x:c r="D2127" t="str">
        <x:v>Permanent</x:v>
      </x:c>
      <x:c r="E2127" t="str">
        <x:v>Manchester</x:v>
      </x:c>
      <x:c r="F2127" t="str">
        <x:v>Operative Driver</x:v>
      </x:c>
      <x:c r="G2127" t="str">
        <x:v>401631</x:v>
      </x:c>
      <x:c r="H2127" t="str">
        <x:v>Roche Diagnostics Motherwell</x:v>
      </x:c>
      <x:c r="I2127" s="22" t="n">
        <x:v>8</x:v>
      </x:c>
      <x:c r="J2127" t="str">
        <x:v>Worked</x:v>
      </x:c>
      <x:c r="K2127" t="str">
        <x:v>Employee 1979; home branch Manchester; assigned role Operative Driver | Deployment branch: Glasgow | Actual role: Operative Skilled | Jobs: 401631 | Customers: Roche Diagnostics Motherwell | Actual hours: 8.0; source records: 1</x:v>
      </x:c>
      <x:c r="L2127" t="str">
        <x:v>Include</x:v>
      </x:c>
      <x:c r="M2127"/>
      <x:c r="N2127"/>
    </x:row>
    <x:row r="2128">
      <x:c r="A2128" t="str">
        <x:v>Randi Wisdom|2026-05-21</x:v>
      </x:c>
      <x:c r="B2128" s="888" t="n">
        <x:v>46163</x:v>
      </x:c>
      <x:c r="C2128" t="str">
        <x:v>Randi Wisdom</x:v>
      </x:c>
      <x:c r="D2128" t="str">
        <x:v>Permanent</x:v>
      </x:c>
      <x:c r="E2128" t="str">
        <x:v>Manchester</x:v>
      </x:c>
      <x:c r="F2128" t="str">
        <x:v>Operative Driver</x:v>
      </x:c>
      <x:c r="G2128" t="str">
        <x:v>401631</x:v>
      </x:c>
      <x:c r="H2128" t="str">
        <x:v>Roche Diagnostics Motherwell</x:v>
      </x:c>
      <x:c r="I2128" s="22" t="n">
        <x:v>7.5</x:v>
      </x:c>
      <x:c r="J2128" t="str">
        <x:v>Worked</x:v>
      </x:c>
      <x:c r="K2128" t="str">
        <x:v>Employee 1979; home branch Manchester; assigned role Operative Driver | Deployment branch: Glasgow | Actual role: Operative Skilled | Jobs: 401631 | Customers: Roche Diagnostics Motherwell | Actual hours: 7.5; source records: 1</x:v>
      </x:c>
      <x:c r="L2128" t="str">
        <x:v>Include</x:v>
      </x:c>
      <x:c r="M2128"/>
      <x:c r="N2128"/>
    </x:row>
    <x:row r="2129">
      <x:c r="A2129" t="str">
        <x:v>Randi Wisdom|2026-05-23</x:v>
      </x:c>
      <x:c r="B2129" s="888" t="n">
        <x:v>46165</x:v>
      </x:c>
      <x:c r="C2129" t="str">
        <x:v>Randi Wisdom</x:v>
      </x:c>
      <x:c r="D2129" t="str">
        <x:v>Permanent</x:v>
      </x:c>
      <x:c r="E2129" t="str">
        <x:v>Manchester</x:v>
      </x:c>
      <x:c r="F2129" t="str">
        <x:v>Operative Driver</x:v>
      </x:c>
      <x:c r="G2129" t="str">
        <x:v>401631</x:v>
      </x:c>
      <x:c r="H2129" t="str">
        <x:v>Roche Diagnostics Motherwell</x:v>
      </x:c>
      <x:c r="I2129" s="22" t="n">
        <x:v>8.5</x:v>
      </x:c>
      <x:c r="J2129" t="str">
        <x:v>Worked</x:v>
      </x:c>
      <x:c r="K2129" t="str">
        <x:v>Employee 1979; home branch Manchester; assigned role Operative Driver | Deployment branch: Glasgow | Actual role: Operative Driver | Jobs: 401631 | Customers: Roche Diagnostics Motherwell | Actual hours: 8.5; source records: 1</x:v>
      </x:c>
      <x:c r="L2129" t="str">
        <x:v>Include</x:v>
      </x:c>
      <x:c r="M2129"/>
      <x:c r="N2129"/>
    </x:row>
    <x:row r="2130">
      <x:c r="A2130" t="str">
        <x:v>Randi Wisdom|2026-05-26</x:v>
      </x:c>
      <x:c r="B2130" s="888" t="n">
        <x:v>46168</x:v>
      </x:c>
      <x:c r="C2130" t="str">
        <x:v>Randi Wisdom</x:v>
      </x:c>
      <x:c r="D2130" t="str">
        <x:v>Permanent</x:v>
      </x:c>
      <x:c r="E2130" t="str">
        <x:v>Manchester</x:v>
      </x:c>
      <x:c r="F2130" t="str">
        <x:v>Operative Driver</x:v>
      </x:c>
      <x:c r="G2130" t="str">
        <x:v>401738, 398317C, 398317D</x:v>
      </x:c>
      <x:c r="H2130" t="str">
        <x:v>Leeds Teaching Hospitals NHS Trust; Restore Harrow Green</x:v>
      </x:c>
      <x:c r="I2130" s="22" t="n">
        <x:v>21.25</x:v>
      </x:c>
      <x:c r="J2130" t="str">
        <x:v>Worked — 3 records</x:v>
      </x:c>
      <x:c r="K2130" t="str">
        <x:v>Employee 1979; home branch Manchester; assigned role Operative Driver | Deployment branch: Leeds, Manchester | Actual role: Operative Driver | Jobs: 401738, 398317C, 398317D | Customers: Leeds Teaching Hospitals NHS Trust; Restore Harrow Green | Actual hours: 21.2; source records: 3</x:v>
      </x:c>
      <x:c r="L2130" t="str">
        <x:v>Include</x:v>
      </x:c>
      <x:c r="M2130"/>
      <x:c r="N2130"/>
    </x:row>
    <x:row r="2131">
      <x:c r="A2131" t="str">
        <x:v>Randi Wisdom|2026-05-27</x:v>
      </x:c>
      <x:c r="B2131" s="888" t="n">
        <x:v>46169</x:v>
      </x:c>
      <x:c r="C2131" t="str">
        <x:v>Randi Wisdom</x:v>
      </x:c>
      <x:c r="D2131" t="str">
        <x:v>Permanent</x:v>
      </x:c>
      <x:c r="E2131" t="str">
        <x:v>Manchester</x:v>
      </x:c>
      <x:c r="F2131" t="str">
        <x:v>Operative Driver</x:v>
      </x:c>
      <x:c r="G2131" t="str">
        <x:v>400814</x:v>
      </x:c>
      <x:c r="H2131" t="str">
        <x:v>Croda Europe</x:v>
      </x:c>
      <x:c r="I2131" s="22" t="n">
        <x:v>14.5</x:v>
      </x:c>
      <x:c r="J2131" t="str">
        <x:v>Worked — 2 records</x:v>
      </x:c>
      <x:c r="K2131" t="str">
        <x:v>Employee 1979; home branch Manchester; assigned role Operative Driver | Deployment branch: Manchester | Actual role: Operative Driver, Operative Skilled | Jobs: 400814 | Customers: Croda Europe | Actual hours: 14.5; source records: 2</x:v>
      </x:c>
      <x:c r="L2131" t="str">
        <x:v>Include</x:v>
      </x:c>
      <x:c r="M2131"/>
      <x:c r="N2131"/>
    </x:row>
    <x:row r="2132">
      <x:c r="A2132" t="str">
        <x:v>Randi Wisdom|2026-05-28</x:v>
      </x:c>
      <x:c r="B2132" s="888" t="n">
        <x:v>46170</x:v>
      </x:c>
      <x:c r="C2132" t="str">
        <x:v>Randi Wisdom</x:v>
      </x:c>
      <x:c r="D2132" t="str">
        <x:v>Permanent</x:v>
      </x:c>
      <x:c r="E2132" t="str">
        <x:v>Manchester</x:v>
      </x:c>
      <x:c r="F2132" t="str">
        <x:v>Operative Driver</x:v>
      </x:c>
      <x:c r="G2132" t="str">
        <x:v>400814</x:v>
      </x:c>
      <x:c r="H2132" t="str">
        <x:v>Croda Europe</x:v>
      </x:c>
      <x:c r="I2132" s="22" t="n">
        <x:v>6.75</x:v>
      </x:c>
      <x:c r="J2132" t="str">
        <x:v>Worked</x:v>
      </x:c>
      <x:c r="K2132" t="str">
        <x:v>Employee 1979; home branch Manchester; assigned role Operative Driver | Deployment branch: Manchester | Actual role: Operative Driver | Jobs: 400814 | Customers: Croda Europe | Actual hours: 6.8; source records: 1</x:v>
      </x:c>
      <x:c r="L2132" t="str">
        <x:v>Include</x:v>
      </x:c>
      <x:c r="M2132"/>
      <x:c r="N2132"/>
    </x:row>
    <x:row r="2133">
      <x:c r="A2133" t="str">
        <x:v>Randi Wisdom|2026-05-29</x:v>
      </x:c>
      <x:c r="B2133" s="888" t="n">
        <x:v>46171</x:v>
      </x:c>
      <x:c r="C2133" t="str">
        <x:v>Randi Wisdom</x:v>
      </x:c>
      <x:c r="D2133" t="str">
        <x:v>Permanent</x:v>
      </x:c>
      <x:c r="E2133" t="str">
        <x:v>Manchester</x:v>
      </x:c>
      <x:c r="F2133" t="str">
        <x:v>Operative Driver</x:v>
      </x:c>
      <x:c r="G2133" t="str">
        <x:v>374044A, 402314</x:v>
      </x:c>
      <x:c r="H2133" t="str">
        <x:v>Hurstwood Environmental Consultants; Sodexo SR:59971</x:v>
      </x:c>
      <x:c r="I2133" s="22" t="n">
        <x:v>3</x:v>
      </x:c>
      <x:c r="J2133" t="str">
        <x:v>Worked — 2 records</x:v>
      </x:c>
      <x:c r="K2133" t="str">
        <x:v>Employee 1979; home branch Manchester; assigned role Operative Driver | Deployment branch: Manchester | Actual role: Operative Driver | Jobs: 374044A, 402314 | Customers: Hurstwood Environmental Consultants; Sodexo SR:59971 | Actual hours: 3.0; source records: 2</x:v>
      </x:c>
      <x:c r="L2133" t="str">
        <x:v>Include</x:v>
      </x:c>
      <x:c r="M2133"/>
      <x:c r="N2133"/>
    </x:row>
    <x:row r="2134">
      <x:c r="A2134" t="str">
        <x:v>Ray Ahmed|2026-05-01</x:v>
      </x:c>
      <x:c r="B2134" s="888" t="n">
        <x:v>46143</x:v>
      </x:c>
      <x:c r="C2134" t="str">
        <x:v>Ray Ahmed</x:v>
      </x:c>
      <x:c r="D2134" t="str">
        <x:v>Permanent</x:v>
      </x:c>
      <x:c r="E2134" t="str">
        <x:v>Thurrock</x:v>
      </x:c>
      <x:c r="F2134" t="str">
        <x:v>Operative Porter</x:v>
      </x:c>
      <x:c r="G2134" t="str">
        <x:v>401951</x:v>
      </x:c>
      <x:c r="H2134" t="str">
        <x:v>Bank of America Merrill Lynch</x:v>
      </x:c>
      <x:c r="I2134" s="22" t="n">
        <x:v>5.5</x:v>
      </x:c>
      <x:c r="J2134" t="str">
        <x:v>Worked</x:v>
      </x:c>
      <x:c r="K2134" t="str">
        <x:v>Employee 102675; home branch Thurrock; assigned role Operative Porter | Deployment branch: Thurrock | Actual role: Operative Porter | Jobs: 401951 | Customers: Bank of America Merrill Lynch | Actual hours: 5.5; source records: 1</x:v>
      </x:c>
      <x:c r="L2134" t="str">
        <x:v>Include</x:v>
      </x:c>
      <x:c r="M2134"/>
      <x:c r="N2134"/>
    </x:row>
    <x:row r="2135">
      <x:c r="A2135" t="str">
        <x:v>Ray Ahmed|2026-05-02</x:v>
      </x:c>
      <x:c r="B2135" s="888" t="n">
        <x:v>46144</x:v>
      </x:c>
      <x:c r="C2135" t="str">
        <x:v>Ray Ahmed</x:v>
      </x:c>
      <x:c r="D2135" t="str">
        <x:v>Permanent</x:v>
      </x:c>
      <x:c r="E2135" t="str">
        <x:v>Thurrock</x:v>
      </x:c>
      <x:c r="F2135" t="str">
        <x:v>Operative Porter</x:v>
      </x:c>
      <x:c r="G2135" t="str">
        <x:v>401951</x:v>
      </x:c>
      <x:c r="H2135" t="str">
        <x:v>Bank of America Merrill Lynch</x:v>
      </x:c>
      <x:c r="I2135" s="22" t="n">
        <x:v>8.5</x:v>
      </x:c>
      <x:c r="J2135" t="str">
        <x:v>Worked</x:v>
      </x:c>
      <x:c r="K2135" t="str">
        <x:v>Employee 102675; home branch Thurrock; assigned role Operative Porter | Deployment branch: Thurrock | Actual role: Operative Porter | Jobs: 401951 | Customers: Bank of America Merrill Lynch | Actual hours: 8.5; source records: 1</x:v>
      </x:c>
      <x:c r="L2135" t="str">
        <x:v>Include</x:v>
      </x:c>
      <x:c r="M2135"/>
      <x:c r="N2135"/>
    </x:row>
    <x:row r="2136">
      <x:c r="A2136" t="str">
        <x:v>Ray Ahmed|2026-05-07</x:v>
      </x:c>
      <x:c r="B2136" s="888" t="n">
        <x:v>46149</x:v>
      </x:c>
      <x:c r="C2136" t="str">
        <x:v>Ray Ahmed</x:v>
      </x:c>
      <x:c r="D2136" t="str">
        <x:v>Permanent</x:v>
      </x:c>
      <x:c r="E2136" t="str">
        <x:v>Thurrock</x:v>
      </x:c>
      <x:c r="F2136" t="str">
        <x:v>Operative Porter</x:v>
      </x:c>
      <x:c r="G2136" t="str">
        <x:v>400471A</x:v>
      </x:c>
      <x:c r="H2136" t="str">
        <x:v>Hammersmith &amp; Fulham Borough Council</x:v>
      </x:c>
      <x:c r="I2136" s="22" t="n">
        <x:v>8.5</x:v>
      </x:c>
      <x:c r="J2136" t="str">
        <x:v>Worked</x:v>
      </x:c>
      <x:c r="K2136" t="str">
        <x:v>Employee 102675; home branch Thurrock; assigned role Operative Porter | Deployment branch: Croydon | Actual role: Operative Porter | Jobs: 400471A | Customers: Hammersmith &amp; Fulham Borough Council | Actual hours: 8.5; source records: 1</x:v>
      </x:c>
      <x:c r="L2136" t="str">
        <x:v>Include</x:v>
      </x:c>
      <x:c r="M2136"/>
      <x:c r="N2136"/>
    </x:row>
    <x:row r="2137">
      <x:c r="A2137" t="str">
        <x:v>Ray Ahmed|2026-05-08</x:v>
      </x:c>
      <x:c r="B2137" s="888" t="n">
        <x:v>46150</x:v>
      </x:c>
      <x:c r="C2137" t="str">
        <x:v>Ray Ahmed</x:v>
      </x:c>
      <x:c r="D2137" t="str">
        <x:v>Permanent</x:v>
      </x:c>
      <x:c r="E2137" t="str">
        <x:v>Thurrock</x:v>
      </x:c>
      <x:c r="F2137" t="str">
        <x:v>Operative Porter</x:v>
      </x:c>
      <x:c r="G2137" t="str">
        <x:v>384855B</x:v>
      </x:c>
      <x:c r="H2137" t="str">
        <x:v>Royal Borough of Greenwich (Elections 2026)</x:v>
      </x:c>
      <x:c r="I2137" s="22" t="n">
        <x:v>9.5</x:v>
      </x:c>
      <x:c r="J2137" t="str">
        <x:v>Worked</x:v>
      </x:c>
      <x:c r="K2137" t="str">
        <x:v>Employee 102675; home branch Thurrock; assigned role Operative Porter | Deployment branch: Croydon | Actual role: Operative Porter | Jobs: 384855B | Customers: Royal Borough of Greenwich (Elections 2026) | Actual hours: 9.5; source records: 1</x:v>
      </x:c>
      <x:c r="L2137" t="str">
        <x:v>Include</x:v>
      </x:c>
      <x:c r="M2137"/>
      <x:c r="N2137"/>
    </x:row>
    <x:row r="2138">
      <x:c r="A2138" t="str">
        <x:v>Ray Ahmed|2026-05-14</x:v>
      </x:c>
      <x:c r="B2138" s="888" t="n">
        <x:v>46156</x:v>
      </x:c>
      <x:c r="C2138" t="str">
        <x:v>Ray Ahmed</x:v>
      </x:c>
      <x:c r="D2138" t="str">
        <x:v>Permanent</x:v>
      </x:c>
      <x:c r="E2138" t="str">
        <x:v>Thurrock</x:v>
      </x:c>
      <x:c r="F2138" t="str">
        <x:v>Operative Porter</x:v>
      </x:c>
      <x:c r="G2138" t="str">
        <x:v>401907</x:v>
      </x:c>
      <x:c r="H2138" t="str">
        <x:v>Kalam/Mr Mohammed</x:v>
      </x:c>
      <x:c r="I2138" s="22" t="n">
        <x:v>8.5</x:v>
      </x:c>
      <x:c r="J2138" t="str">
        <x:v>Worked</x:v>
      </x:c>
      <x:c r="K2138" t="str">
        <x:v>Employee 102675; home branch Thurrock; assigned role Operative Porter | Deployment branch: Thurrock | Actual role: Operative Porter | Jobs: 401907 | Customers: Kalam/Mr Mohammed | Actual hours: 8.5; source records: 1</x:v>
      </x:c>
      <x:c r="L2138" t="str">
        <x:v>Include</x:v>
      </x:c>
      <x:c r="M2138"/>
      <x:c r="N2138"/>
    </x:row>
    <x:row r="2139">
      <x:c r="A2139" t="str">
        <x:v>Ray Ahmed|2026-05-15</x:v>
      </x:c>
      <x:c r="B2139" s="888" t="n">
        <x:v>46157</x:v>
      </x:c>
      <x:c r="C2139" t="str">
        <x:v>Ray Ahmed</x:v>
      </x:c>
      <x:c r="D2139" t="str">
        <x:v>Permanent</x:v>
      </x:c>
      <x:c r="E2139" t="str">
        <x:v>Thurrock</x:v>
      </x:c>
      <x:c r="F2139" t="str">
        <x:v>Operative Porter</x:v>
      </x:c>
      <x:c r="G2139" t="str">
        <x:v>402144</x:v>
      </x:c>
      <x:c r="H2139" t="str">
        <x:v>Bloomberg</x:v>
      </x:c>
      <x:c r="I2139" s="22" t="n">
        <x:v>7.5</x:v>
      </x:c>
      <x:c r="J2139" t="str">
        <x:v>Worked</x:v>
      </x:c>
      <x:c r="K2139" t="str">
        <x:v>Employee 102675; home branch Thurrock; assigned role Operative Porter | Deployment branch: Thurrock | Actual role: Operative Porter | Jobs: 402144 | Customers: Bloomberg | Actual hours: 7.5; source records: 1</x:v>
      </x:c>
      <x:c r="L2139" t="str">
        <x:v>Include</x:v>
      </x:c>
      <x:c r="M2139"/>
      <x:c r="N2139"/>
    </x:row>
    <x:row r="2140">
      <x:c r="A2140" t="str">
        <x:v>Ray Ahmed|2026-05-16</x:v>
      </x:c>
      <x:c r="B2140" s="888" t="n">
        <x:v>46158</x:v>
      </x:c>
      <x:c r="C2140" t="str">
        <x:v>Ray Ahmed</x:v>
      </x:c>
      <x:c r="D2140" t="str">
        <x:v>Permanent</x:v>
      </x:c>
      <x:c r="E2140" t="str">
        <x:v>Thurrock</x:v>
      </x:c>
      <x:c r="F2140" t="str">
        <x:v>Operative Porter</x:v>
      </x:c>
      <x:c r="G2140" t="str">
        <x:v>402144</x:v>
      </x:c>
      <x:c r="H2140" t="str">
        <x:v>Bloomberg</x:v>
      </x:c>
      <x:c r="I2140" s="22" t="n">
        <x:v>8.5</x:v>
      </x:c>
      <x:c r="J2140" t="str">
        <x:v>Worked</x:v>
      </x:c>
      <x:c r="K2140" t="str">
        <x:v>Employee 102675; home branch Thurrock; assigned role Operative Porter | Deployment branch: Thurrock | Actual role: Operative Porter | Jobs: 402144 | Customers: Bloomberg | Actual hours: 8.5; source records: 1</x:v>
      </x:c>
      <x:c r="L2140" t="str">
        <x:v>Include</x:v>
      </x:c>
      <x:c r="M2140"/>
      <x:c r="N2140"/>
    </x:row>
    <x:row r="2141">
      <x:c r="A2141" t="str">
        <x:v>Ray Ahmed|2026-05-17</x:v>
      </x:c>
      <x:c r="B2141" s="888" t="n">
        <x:v>46159</x:v>
      </x:c>
      <x:c r="C2141" t="str">
        <x:v>Ray Ahmed</x:v>
      </x:c>
      <x:c r="D2141" t="str">
        <x:v>Permanent</x:v>
      </x:c>
      <x:c r="E2141" t="str">
        <x:v>Thurrock</x:v>
      </x:c>
      <x:c r="F2141" t="str">
        <x:v>Operative Porter</x:v>
      </x:c>
      <x:c r="G2141" t="str">
        <x:v>402144</x:v>
      </x:c>
      <x:c r="H2141" t="str">
        <x:v>Bloomberg</x:v>
      </x:c>
      <x:c r="I2141" s="22" t="n">
        <x:v>8.5</x:v>
      </x:c>
      <x:c r="J2141" t="str">
        <x:v>Worked</x:v>
      </x:c>
      <x:c r="K2141" t="str">
        <x:v>Employee 102675; home branch Thurrock; assigned role Operative Porter | Deployment branch: Thurrock | Actual role: Operative Porter | Jobs: 402144 | Customers: Bloomberg | Actual hours: 8.5; source records: 1</x:v>
      </x:c>
      <x:c r="L2141" t="str">
        <x:v>Include</x:v>
      </x:c>
      <x:c r="M2141"/>
      <x:c r="N2141"/>
    </x:row>
    <x:row r="2142">
      <x:c r="A2142" t="str">
        <x:v>Ray Ahmed|2026-05-21</x:v>
      </x:c>
      <x:c r="B2142" s="888" t="n">
        <x:v>46163</x:v>
      </x:c>
      <x:c r="C2142" t="str">
        <x:v>Ray Ahmed</x:v>
      </x:c>
      <x:c r="D2142" t="str">
        <x:v>Permanent</x:v>
      </x:c>
      <x:c r="E2142" t="str">
        <x:v>Thurrock</x:v>
      </x:c>
      <x:c r="F2142" t="str">
        <x:v>Operative Porter</x:v>
      </x:c>
      <x:c r="G2142" t="str">
        <x:v>401972</x:v>
      </x:c>
      <x:c r="H2142" t="str">
        <x:v>Knotel UK Ltd</x:v>
      </x:c>
      <x:c r="I2142" s="22" t="n">
        <x:v>10</x:v>
      </x:c>
      <x:c r="J2142" t="str">
        <x:v>Worked</x:v>
      </x:c>
      <x:c r="K2142" t="str">
        <x:v>Employee 102675; home branch Thurrock; assigned role Operative Porter | Deployment branch: Thurrock | Actual role: Operative Porter | Jobs: 401972 | Customers: Knotel UK Ltd | Actual hours: 10.0; source records: 1</x:v>
      </x:c>
      <x:c r="L2142" t="str">
        <x:v>Include</x:v>
      </x:c>
      <x:c r="M2142"/>
      <x:c r="N2142"/>
    </x:row>
    <x:row r="2143">
      <x:c r="A2143" t="str">
        <x:v>Ray Ahmed|2026-05-22</x:v>
      </x:c>
      <x:c r="B2143" s="888" t="n">
        <x:v>46164</x:v>
      </x:c>
      <x:c r="C2143" t="str">
        <x:v>Ray Ahmed</x:v>
      </x:c>
      <x:c r="D2143" t="str">
        <x:v>Permanent</x:v>
      </x:c>
      <x:c r="E2143" t="str">
        <x:v>Thurrock</x:v>
      </x:c>
      <x:c r="F2143" t="str">
        <x:v>Operative Porter</x:v>
      </x:c>
      <x:c r="G2143" t="str">
        <x:v>402179</x:v>
      </x:c>
      <x:c r="H2143" t="str">
        <x:v>Knotel UK Ltd</x:v>
      </x:c>
      <x:c r="I2143" s="22" t="n">
        <x:v>8</x:v>
      </x:c>
      <x:c r="J2143" t="str">
        <x:v>Worked</x:v>
      </x:c>
      <x:c r="K2143" t="str">
        <x:v>Employee 102675; home branch Thurrock; assigned role Operative Porter | Deployment branch: Thurrock | Actual role: Operative Porter | Jobs: 402179 | Customers: Knotel UK Ltd | Actual hours: 8.0; source records: 1</x:v>
      </x:c>
      <x:c r="L2143" t="str">
        <x:v>Include</x:v>
      </x:c>
      <x:c r="M2143"/>
      <x:c r="N2143"/>
    </x:row>
    <x:row r="2144">
      <x:c r="A2144" t="str">
        <x:v>Ray Ahmed|2026-05-28</x:v>
      </x:c>
      <x:c r="B2144" s="888" t="n">
        <x:v>46170</x:v>
      </x:c>
      <x:c r="C2144" t="str">
        <x:v>Ray Ahmed</x:v>
      </x:c>
      <x:c r="D2144" t="str">
        <x:v>Permanent</x:v>
      </x:c>
      <x:c r="E2144" t="str">
        <x:v>Thurrock</x:v>
      </x:c>
      <x:c r="F2144" t="str">
        <x:v>Operative Porter</x:v>
      </x:c>
      <x:c r="G2144" t="str">
        <x:v>402307</x:v>
      </x:c>
      <x:c r="H2144" t="str">
        <x:v>Noelia Chavez Peri/Ms Lucero</x:v>
      </x:c>
      <x:c r="I2144" s="22" t="n">
        <x:v>4</x:v>
      </x:c>
      <x:c r="J2144" t="str">
        <x:v>Worked</x:v>
      </x:c>
      <x:c r="K2144" t="str">
        <x:v>Employee 102675; home branch Thurrock; assigned role Operative Porter | Deployment branch: Thurrock | Actual role: Operative Porter | Jobs: 402307 | Customers: Noelia Chavez Peri/Ms Lucero | Actual hours: 4.0; source records: 1</x:v>
      </x:c>
      <x:c r="L2144" t="str">
        <x:v>Include</x:v>
      </x:c>
      <x:c r="M2144"/>
      <x:c r="N2144"/>
    </x:row>
    <x:row r="2145">
      <x:c r="A2145" t="str">
        <x:v>Ray Ahmed|2026-05-29</x:v>
      </x:c>
      <x:c r="B2145" s="888" t="n">
        <x:v>46171</x:v>
      </x:c>
      <x:c r="C2145" t="str">
        <x:v>Ray Ahmed</x:v>
      </x:c>
      <x:c r="D2145" t="str">
        <x:v>Permanent</x:v>
      </x:c>
      <x:c r="E2145" t="str">
        <x:v>Thurrock</x:v>
      </x:c>
      <x:c r="F2145" t="str">
        <x:v>Operative Porter</x:v>
      </x:c>
      <x:c r="G2145"/>
      <x:c r="H2145"/>
      <x:c r="I2145" s="22" t="n">
        <x:v>0</x:v>
      </x:c>
      <x:c r="J2145" t="str">
        <x:v>Annual leave</x:v>
      </x:c>
      <x:c r="K2145" t="str">
        <x:v>Employee 102675; home branch Thurrock; assigned role Operative Porter | Leave: Annual Leave (Hours) | Leave calendar basis: Variable-pattern period</x:v>
      </x:c>
      <x:c r="L2145" t="str">
        <x:v>Include</x:v>
      </x:c>
      <x:c r="M2145"/>
      <x:c r="N2145"/>
    </x:row>
    <x:row r="2146">
      <x:c r="A2146" t="str">
        <x:v>Robert Moore|2026-05-01</x:v>
      </x:c>
      <x:c r="B2146" s="888" t="n">
        <x:v>46143</x:v>
      </x:c>
      <x:c r="C2146" t="str">
        <x:v>Robert Moore</x:v>
      </x:c>
      <x:c r="D2146" t="str">
        <x:v>Permanent</x:v>
      </x:c>
      <x:c r="E2146" t="str">
        <x:v>Glasgow</x:v>
      </x:c>
      <x:c r="F2146" t="str">
        <x:v>Operative Porter</x:v>
      </x:c>
      <x:c r="G2146" t="str">
        <x:v>400922</x:v>
      </x:c>
      <x:c r="H2146" t="str">
        <x:v>C/O Restore Document Management</x:v>
      </x:c>
      <x:c r="I2146" s="22" t="n">
        <x:v>8</x:v>
      </x:c>
      <x:c r="J2146" t="str">
        <x:v>Worked</x:v>
      </x:c>
      <x:c r="K2146" t="str">
        <x:v>Employee 2309; home branch Glasgow; assigned role Operative Porter | Deployment branch: Glasgow | Actual role: Operative Porter | Jobs: 400922 | Customers: C/O Restore Document Management | Actual hours: 8.0; source records: 1</x:v>
      </x:c>
      <x:c r="L2146" t="str">
        <x:v>Include</x:v>
      </x:c>
      <x:c r="M2146"/>
      <x:c r="N2146"/>
    </x:row>
    <x:row r="2147">
      <x:c r="A2147" t="str">
        <x:v>Robert Moore|2026-05-07</x:v>
      </x:c>
      <x:c r="B2147" s="888" t="n">
        <x:v>46149</x:v>
      </x:c>
      <x:c r="C2147" t="str">
        <x:v>Robert Moore</x:v>
      </x:c>
      <x:c r="D2147" t="str">
        <x:v>Permanent</x:v>
      </x:c>
      <x:c r="E2147" t="str">
        <x:v>Glasgow</x:v>
      </x:c>
      <x:c r="F2147" t="str">
        <x:v>Operative Porter</x:v>
      </x:c>
      <x:c r="G2147" t="str">
        <x:v>400970</x:v>
      </x:c>
      <x:c r="H2147" t="str">
        <x:v>Shackletons</x:v>
      </x:c>
      <x:c r="I2147" s="22" t="n">
        <x:v>8.5</x:v>
      </x:c>
      <x:c r="J2147" t="str">
        <x:v>Worked</x:v>
      </x:c>
      <x:c r="K2147" t="str">
        <x:v>Employee 2309; home branch Glasgow; assigned role Operative Porter | Deployment branch: Glasgow | Actual role: Operative Porter | Jobs: 400970 | Customers: Shackletons | Actual hours: 8.5; source records: 1</x:v>
      </x:c>
      <x:c r="L2147" t="str">
        <x:v>Include</x:v>
      </x:c>
      <x:c r="M2147"/>
      <x:c r="N2147"/>
    </x:row>
    <x:row r="2148">
      <x:c r="A2148" t="str">
        <x:v>Robert Moore|2026-05-18</x:v>
      </x:c>
      <x:c r="B2148" s="888" t="n">
        <x:v>46160</x:v>
      </x:c>
      <x:c r="C2148" t="str">
        <x:v>Robert Moore</x:v>
      </x:c>
      <x:c r="D2148" t="str">
        <x:v>Permanent</x:v>
      </x:c>
      <x:c r="E2148" t="str">
        <x:v>Glasgow</x:v>
      </x:c>
      <x:c r="F2148" t="str">
        <x:v>Operative Porter</x:v>
      </x:c>
      <x:c r="G2148" t="str">
        <x:v>401631</x:v>
      </x:c>
      <x:c r="H2148" t="str">
        <x:v>Roche Diagnostics Motherwell</x:v>
      </x:c>
      <x:c r="I2148" s="22" t="n">
        <x:v>7.5</x:v>
      </x:c>
      <x:c r="J2148" t="str">
        <x:v>Worked</x:v>
      </x:c>
      <x:c r="K2148" t="str">
        <x:v>Employee 2309; home branch Glasgow; assigned role Operative Porter | Deployment branch: Glasgow | Actual role: Operative Driver | Jobs: 401631 | Customers: Roche Diagnostics Motherwell | Actual hours: 7.5; source records: 1</x:v>
      </x:c>
      <x:c r="L2148" t="str">
        <x:v>Include</x:v>
      </x:c>
      <x:c r="M2148"/>
      <x:c r="N2148"/>
    </x:row>
    <x:row r="2149">
      <x:c r="A2149" t="str">
        <x:v>Robert Moore|2026-05-19</x:v>
      </x:c>
      <x:c r="B2149" s="888" t="n">
        <x:v>46161</x:v>
      </x:c>
      <x:c r="C2149" t="str">
        <x:v>Robert Moore</x:v>
      </x:c>
      <x:c r="D2149" t="str">
        <x:v>Permanent</x:v>
      </x:c>
      <x:c r="E2149" t="str">
        <x:v>Glasgow</x:v>
      </x:c>
      <x:c r="F2149" t="str">
        <x:v>Operative Porter</x:v>
      </x:c>
      <x:c r="G2149" t="str">
        <x:v>401631</x:v>
      </x:c>
      <x:c r="H2149" t="str">
        <x:v>Roche Diagnostics Motherwell</x:v>
      </x:c>
      <x:c r="I2149" s="22" t="n">
        <x:v>7</x:v>
      </x:c>
      <x:c r="J2149" t="str">
        <x:v>Worked</x:v>
      </x:c>
      <x:c r="K2149" t="str">
        <x:v>Employee 2309; home branch Glasgow; assigned role Operative Porter | Deployment branch: Glasgow | Actual role: Operative Driver | Jobs: 401631 | Customers: Roche Diagnostics Motherwell | Actual hours: 7.0; source records: 1</x:v>
      </x:c>
      <x:c r="L2149" t="str">
        <x:v>Include</x:v>
      </x:c>
      <x:c r="M2149"/>
      <x:c r="N2149"/>
    </x:row>
    <x:row r="2150">
      <x:c r="A2150" t="str">
        <x:v>Robert Moore|2026-05-20</x:v>
      </x:c>
      <x:c r="B2150" s="888" t="n">
        <x:v>46162</x:v>
      </x:c>
      <x:c r="C2150" t="str">
        <x:v>Robert Moore</x:v>
      </x:c>
      <x:c r="D2150" t="str">
        <x:v>Permanent</x:v>
      </x:c>
      <x:c r="E2150" t="str">
        <x:v>Glasgow</x:v>
      </x:c>
      <x:c r="F2150" t="str">
        <x:v>Operative Porter</x:v>
      </x:c>
      <x:c r="G2150" t="str">
        <x:v>401631</x:v>
      </x:c>
      <x:c r="H2150" t="str">
        <x:v>Roche Diagnostics Motherwell</x:v>
      </x:c>
      <x:c r="I2150" s="22" t="n">
        <x:v>8</x:v>
      </x:c>
      <x:c r="J2150" t="str">
        <x:v>Worked</x:v>
      </x:c>
      <x:c r="K2150" t="str">
        <x:v>Employee 2309; home branch Glasgow; assigned role Operative Porter | Deployment branch: Glasgow | Actual role: Operative Driver | Jobs: 401631 | Customers: Roche Diagnostics Motherwell | Actual hours: 8.0; source records: 1</x:v>
      </x:c>
      <x:c r="L2150" t="str">
        <x:v>Include</x:v>
      </x:c>
      <x:c r="M2150"/>
      <x:c r="N2150"/>
    </x:row>
    <x:row r="2151">
      <x:c r="A2151" t="str">
        <x:v>Robert Moore|2026-05-21</x:v>
      </x:c>
      <x:c r="B2151" s="888" t="n">
        <x:v>46163</x:v>
      </x:c>
      <x:c r="C2151" t="str">
        <x:v>Robert Moore</x:v>
      </x:c>
      <x:c r="D2151" t="str">
        <x:v>Permanent</x:v>
      </x:c>
      <x:c r="E2151" t="str">
        <x:v>Glasgow</x:v>
      </x:c>
      <x:c r="F2151" t="str">
        <x:v>Operative Porter</x:v>
      </x:c>
      <x:c r="G2151" t="str">
        <x:v>401631</x:v>
      </x:c>
      <x:c r="H2151" t="str">
        <x:v>Roche Diagnostics Motherwell</x:v>
      </x:c>
      <x:c r="I2151" s="22" t="n">
        <x:v>8</x:v>
      </x:c>
      <x:c r="J2151" t="str">
        <x:v>Worked</x:v>
      </x:c>
      <x:c r="K2151" t="str">
        <x:v>Employee 2309; home branch Glasgow; assigned role Operative Porter | Deployment branch: Glasgow | Actual role: Operative Driver | Jobs: 401631 | Customers: Roche Diagnostics Motherwell | Actual hours: 8.0; source records: 1</x:v>
      </x:c>
      <x:c r="L2151" t="str">
        <x:v>Include</x:v>
      </x:c>
      <x:c r="M2151"/>
      <x:c r="N2151"/>
    </x:row>
    <x:row r="2152">
      <x:c r="A2152" t="str">
        <x:v>Robert Moore|2026-05-22</x:v>
      </x:c>
      <x:c r="B2152" s="888" t="n">
        <x:v>46164</x:v>
      </x:c>
      <x:c r="C2152" t="str">
        <x:v>Robert Moore</x:v>
      </x:c>
      <x:c r="D2152" t="str">
        <x:v>Permanent</x:v>
      </x:c>
      <x:c r="E2152" t="str">
        <x:v>Glasgow</x:v>
      </x:c>
      <x:c r="F2152" t="str">
        <x:v>Operative Porter</x:v>
      </x:c>
      <x:c r="G2152" t="str">
        <x:v>401631</x:v>
      </x:c>
      <x:c r="H2152" t="str">
        <x:v>Roche Diagnostics Motherwell</x:v>
      </x:c>
      <x:c r="I2152" s="22" t="n">
        <x:v>7.5</x:v>
      </x:c>
      <x:c r="J2152" t="str">
        <x:v>Worked</x:v>
      </x:c>
      <x:c r="K2152" t="str">
        <x:v>Employee 2309; home branch Glasgow; assigned role Operative Porter | Deployment branch: Glasgow | Actual role: Operative Driver | Jobs: 401631 | Customers: Roche Diagnostics Motherwell | Actual hours: 7.5; source records: 1</x:v>
      </x:c>
      <x:c r="L2152" t="str">
        <x:v>Include</x:v>
      </x:c>
      <x:c r="M2152"/>
      <x:c r="N2152"/>
    </x:row>
    <x:row r="2153">
      <x:c r="A2153" t="str">
        <x:v>Robert Moore|2026-05-26</x:v>
      </x:c>
      <x:c r="B2153" s="888" t="n">
        <x:v>46168</x:v>
      </x:c>
      <x:c r="C2153" t="str">
        <x:v>Robert Moore</x:v>
      </x:c>
      <x:c r="D2153" t="str">
        <x:v>Permanent</x:v>
      </x:c>
      <x:c r="E2153" t="str">
        <x:v>Glasgow</x:v>
      </x:c>
      <x:c r="F2153" t="str">
        <x:v>Operative Porter</x:v>
      </x:c>
      <x:c r="G2153" t="str">
        <x:v>392549</x:v>
      </x:c>
      <x:c r="H2153" t="str">
        <x:v>NHS GG&amp;C</x:v>
      </x:c>
      <x:c r="I2153" s="22" t="n">
        <x:v>9</x:v>
      </x:c>
      <x:c r="J2153" t="str">
        <x:v>Worked</x:v>
      </x:c>
      <x:c r="K2153" t="str">
        <x:v>Employee 2309; home branch Glasgow; assigned role Operative Porter | Deployment branch: Glasgow | Actual role: Operative Porter | Jobs: 392549 | Customers: NHS GG&amp;C | Actual hours: 9.0; source records: 1</x:v>
      </x:c>
      <x:c r="L2153" t="str">
        <x:v>Include</x:v>
      </x:c>
      <x:c r="M2153"/>
      <x:c r="N2153"/>
    </x:row>
    <x:row r="2154">
      <x:c r="A2154" t="str">
        <x:v>Robert Moore|2026-05-27</x:v>
      </x:c>
      <x:c r="B2154" s="888" t="n">
        <x:v>46169</x:v>
      </x:c>
      <x:c r="C2154" t="str">
        <x:v>Robert Moore</x:v>
      </x:c>
      <x:c r="D2154" t="str">
        <x:v>Permanent</x:v>
      </x:c>
      <x:c r="E2154" t="str">
        <x:v>Glasgow</x:v>
      </x:c>
      <x:c r="F2154" t="str">
        <x:v>Operative Porter</x:v>
      </x:c>
      <x:c r="G2154" t="str">
        <x:v>401990</x:v>
      </x:c>
      <x:c r="H2154" t="str">
        <x:v>Shawbrook Bank Ltd.</x:v>
      </x:c>
      <x:c r="I2154" s="22" t="n">
        <x:v>8</x:v>
      </x:c>
      <x:c r="J2154" t="str">
        <x:v>Worked</x:v>
      </x:c>
      <x:c r="K2154" t="str">
        <x:v>Employee 2309; home branch Glasgow; assigned role Operative Porter | Deployment branch: Glasgow | Actual role: Operative Porter | Jobs: 401990 | Customers: Shawbrook Bank Ltd. | Actual hours: 8.0; source records: 1</x:v>
      </x:c>
      <x:c r="L2154" t="str">
        <x:v>Include</x:v>
      </x:c>
      <x:c r="M2154"/>
      <x:c r="N2154"/>
    </x:row>
    <x:row r="2155">
      <x:c r="A2155" t="str">
        <x:v>Robert Moore|2026-05-28</x:v>
      </x:c>
      <x:c r="B2155" s="888" t="n">
        <x:v>46170</x:v>
      </x:c>
      <x:c r="C2155" t="str">
        <x:v>Robert Moore</x:v>
      </x:c>
      <x:c r="D2155" t="str">
        <x:v>Permanent</x:v>
      </x:c>
      <x:c r="E2155" t="str">
        <x:v>Glasgow</x:v>
      </x:c>
      <x:c r="F2155" t="str">
        <x:v>Operative Porter</x:v>
      </x:c>
      <x:c r="G2155" t="str">
        <x:v>402424</x:v>
      </x:c>
      <x:c r="H2155" t="str">
        <x:v>NHS Greater Glasgow</x:v>
      </x:c>
      <x:c r="I2155" s="22" t="n">
        <x:v>8</x:v>
      </x:c>
      <x:c r="J2155" t="str">
        <x:v>Worked</x:v>
      </x:c>
      <x:c r="K2155" t="str">
        <x:v>Employee 2309; home branch Glasgow; assigned role Operative Porter | Deployment branch: Glasgow | Actual role: Operative Porter | Jobs: 402424 | Customers: NHS Greater Glasgow | Actual hours: 8.0; source records: 1</x:v>
      </x:c>
      <x:c r="L2155" t="str">
        <x:v>Include</x:v>
      </x:c>
      <x:c r="M2155"/>
      <x:c r="N2155"/>
    </x:row>
    <x:row r="2156">
      <x:c r="A2156" t="str">
        <x:v>Ryan Coupe|2026-05-01</x:v>
      </x:c>
      <x:c r="B2156" s="888" t="n">
        <x:v>46143</x:v>
      </x:c>
      <x:c r="C2156" t="str">
        <x:v>Ryan Coupe</x:v>
      </x:c>
      <x:c r="D2156" t="str">
        <x:v>Permanent</x:v>
      </x:c>
      <x:c r="E2156" t="str">
        <x:v>Manchester</x:v>
      </x:c>
      <x:c r="F2156" t="str">
        <x:v>Operative Porter</x:v>
      </x:c>
      <x:c r="G2156" t="str">
        <x:v>398317C</x:v>
      </x:c>
      <x:c r="H2156" t="str">
        <x:v>Restore Harrow Green</x:v>
      </x:c>
      <x:c r="I2156" s="22" t="n">
        <x:v>10</x:v>
      </x:c>
      <x:c r="J2156" t="str">
        <x:v>Worked</x:v>
      </x:c>
      <x:c r="K2156" t="str">
        <x:v>Employee 104573; home branch Manchester; assigned role Operative Porter | Deployment branch: Manchester | Actual role: Operative Porter | Jobs: 398317C | Customers: Restore Harrow Green | Actual hours: 10.0; source records: 1</x:v>
      </x:c>
      <x:c r="L2156" t="str">
        <x:v>Include</x:v>
      </x:c>
      <x:c r="M2156"/>
      <x:c r="N2156"/>
    </x:row>
    <x:row r="2157">
      <x:c r="A2157" t="str">
        <x:v>Ryan Coupe|2026-05-05</x:v>
      </x:c>
      <x:c r="B2157" s="888" t="n">
        <x:v>46147</x:v>
      </x:c>
      <x:c r="C2157" t="str">
        <x:v>Ryan Coupe</x:v>
      </x:c>
      <x:c r="D2157" t="str">
        <x:v>Permanent</x:v>
      </x:c>
      <x:c r="E2157" t="str">
        <x:v>Manchester</x:v>
      </x:c>
      <x:c r="F2157" t="str">
        <x:v>Operative Porter</x:v>
      </x:c>
      <x:c r="G2157" t="str">
        <x:v>398317C</x:v>
      </x:c>
      <x:c r="H2157" t="str">
        <x:v>Restore Harrow Green</x:v>
      </x:c>
      <x:c r="I2157" s="22" t="n">
        <x:v>9</x:v>
      </x:c>
      <x:c r="J2157" t="str">
        <x:v>Worked</x:v>
      </x:c>
      <x:c r="K2157" t="str">
        <x:v>Employee 104573; home branch Manchester; assigned role Operative Porter | Deployment branch: Manchester | Actual role: Operative Porter | Jobs: 398317C | Customers: Restore Harrow Green | Actual hours: 9.0; source records: 1</x:v>
      </x:c>
      <x:c r="L2157" t="str">
        <x:v>Include</x:v>
      </x:c>
      <x:c r="M2157"/>
      <x:c r="N2157"/>
    </x:row>
    <x:row r="2158">
      <x:c r="A2158" t="str">
        <x:v>Ryan Coupe|2026-05-06</x:v>
      </x:c>
      <x:c r="B2158" s="888" t="n">
        <x:v>46148</x:v>
      </x:c>
      <x:c r="C2158" t="str">
        <x:v>Ryan Coupe</x:v>
      </x:c>
      <x:c r="D2158" t="str">
        <x:v>Permanent</x:v>
      </x:c>
      <x:c r="E2158" t="str">
        <x:v>Manchester</x:v>
      </x:c>
      <x:c r="F2158" t="str">
        <x:v>Operative Porter</x:v>
      </x:c>
      <x:c r="G2158" t="str">
        <x:v>398317C</x:v>
      </x:c>
      <x:c r="H2158" t="str">
        <x:v>Restore Harrow Green</x:v>
      </x:c>
      <x:c r="I2158" s="22" t="n">
        <x:v>9</x:v>
      </x:c>
      <x:c r="J2158" t="str">
        <x:v>Worked</x:v>
      </x:c>
      <x:c r="K2158" t="str">
        <x:v>Employee 104573; home branch Manchester; assigned role Operative Porter | Deployment branch: Manchester | Actual role: Operative Porter | Jobs: 398317C | Customers: Restore Harrow Green | Actual hours: 9.0; source records: 1</x:v>
      </x:c>
      <x:c r="L2158" t="str">
        <x:v>Include</x:v>
      </x:c>
      <x:c r="M2158"/>
      <x:c r="N2158"/>
    </x:row>
    <x:row r="2159">
      <x:c r="A2159" t="str">
        <x:v>Ryan Coupe|2026-05-07</x:v>
      </x:c>
      <x:c r="B2159" s="888" t="n">
        <x:v>46149</x:v>
      </x:c>
      <x:c r="C2159" t="str">
        <x:v>Ryan Coupe</x:v>
      </x:c>
      <x:c r="D2159" t="str">
        <x:v>Permanent</x:v>
      </x:c>
      <x:c r="E2159" t="str">
        <x:v>Manchester</x:v>
      </x:c>
      <x:c r="F2159" t="str">
        <x:v>Operative Porter</x:v>
      </x:c>
      <x:c r="G2159" t="str">
        <x:v>401631</x:v>
      </x:c>
      <x:c r="H2159" t="str">
        <x:v>Roche Diagnostics Motherwell</x:v>
      </x:c>
      <x:c r="I2159" s="22" t="n">
        <x:v>11.5</x:v>
      </x:c>
      <x:c r="J2159" t="str">
        <x:v>Worked</x:v>
      </x:c>
      <x:c r="K2159" t="str">
        <x:v>Employee 104573; home branch Manchester; assigned role Operative Porter | Deployment branch: Glasgow | Actual role: Operative Porter | Jobs: 401631 | Customers: Roche Diagnostics Motherwell | Actual hours: 11.5; source records: 1</x:v>
      </x:c>
      <x:c r="L2159" t="str">
        <x:v>Include</x:v>
      </x:c>
      <x:c r="M2159"/>
      <x:c r="N2159"/>
    </x:row>
    <x:row r="2160">
      <x:c r="A2160" t="str">
        <x:v>Ryan Coupe|2026-05-08</x:v>
      </x:c>
      <x:c r="B2160" s="888" t="n">
        <x:v>46150</x:v>
      </x:c>
      <x:c r="C2160" t="str">
        <x:v>Ryan Coupe</x:v>
      </x:c>
      <x:c r="D2160" t="str">
        <x:v>Permanent</x:v>
      </x:c>
      <x:c r="E2160" t="str">
        <x:v>Manchester</x:v>
      </x:c>
      <x:c r="F2160" t="str">
        <x:v>Operative Porter</x:v>
      </x:c>
      <x:c r="G2160" t="str">
        <x:v>397635</x:v>
      </x:c>
      <x:c r="H2160" t="str">
        <x:v>Gresham Office Furniture</x:v>
      </x:c>
      <x:c r="I2160" s="22" t="n">
        <x:v>9.5</x:v>
      </x:c>
      <x:c r="J2160" t="str">
        <x:v>Worked</x:v>
      </x:c>
      <x:c r="K2160" t="str">
        <x:v>Employee 104573; home branch Manchester; assigned role Operative Porter | Deployment branch: Manchester | Actual role: Operative Porter | Jobs: 397635 | Customers: Gresham Office Furniture | Actual hours: 9.5; source records: 1</x:v>
      </x:c>
      <x:c r="L2160" t="str">
        <x:v>Include</x:v>
      </x:c>
      <x:c r="M2160"/>
      <x:c r="N2160"/>
    </x:row>
    <x:row r="2161">
      <x:c r="A2161" t="str">
        <x:v>Ryan Coupe|2026-05-11</x:v>
      </x:c>
      <x:c r="B2161" s="888" t="n">
        <x:v>46153</x:v>
      </x:c>
      <x:c r="C2161" t="str">
        <x:v>Ryan Coupe</x:v>
      </x:c>
      <x:c r="D2161" t="str">
        <x:v>Permanent</x:v>
      </x:c>
      <x:c r="E2161" t="str">
        <x:v>Manchester</x:v>
      </x:c>
      <x:c r="F2161" t="str">
        <x:v>Operative Porter</x:v>
      </x:c>
      <x:c r="G2161" t="str">
        <x:v>397635</x:v>
      </x:c>
      <x:c r="H2161" t="str">
        <x:v>Gresham Office Furniture</x:v>
      </x:c>
      <x:c r="I2161" s="22" t="n">
        <x:v>8.5</x:v>
      </x:c>
      <x:c r="J2161" t="str">
        <x:v>Worked</x:v>
      </x:c>
      <x:c r="K2161" t="str">
        <x:v>Employee 104573; home branch Manchester; assigned role Operative Porter | Deployment branch: Manchester | Actual role: Operative Porter | Jobs: 397635 | Customers: Gresham Office Furniture | Actual hours: 8.5; source records: 1</x:v>
      </x:c>
      <x:c r="L2161" t="str">
        <x:v>Include</x:v>
      </x:c>
      <x:c r="M2161"/>
      <x:c r="N2161"/>
    </x:row>
    <x:row r="2162">
      <x:c r="A2162" t="str">
        <x:v>Ryan Coupe|2026-05-12</x:v>
      </x:c>
      <x:c r="B2162" s="888" t="n">
        <x:v>46154</x:v>
      </x:c>
      <x:c r="C2162" t="str">
        <x:v>Ryan Coupe</x:v>
      </x:c>
      <x:c r="D2162" t="str">
        <x:v>Permanent</x:v>
      </x:c>
      <x:c r="E2162" t="str">
        <x:v>Manchester</x:v>
      </x:c>
      <x:c r="F2162" t="str">
        <x:v>Operative Porter</x:v>
      </x:c>
      <x:c r="G2162" t="str">
        <x:v>397635</x:v>
      </x:c>
      <x:c r="H2162" t="str">
        <x:v>Gresham Office Furniture</x:v>
      </x:c>
      <x:c r="I2162" s="22" t="n">
        <x:v>8.75</x:v>
      </x:c>
      <x:c r="J2162" t="str">
        <x:v>Worked</x:v>
      </x:c>
      <x:c r="K2162" t="str">
        <x:v>Employee 104573; home branch Manchester; assigned role Operative Porter | Deployment branch: Manchester | Actual role: Operative Porter | Jobs: 397635 | Customers: Gresham Office Furniture | Actual hours: 8.8; source records: 1</x:v>
      </x:c>
      <x:c r="L2162" t="str">
        <x:v>Include</x:v>
      </x:c>
      <x:c r="M2162"/>
      <x:c r="N2162"/>
    </x:row>
    <x:row r="2163">
      <x:c r="A2163" t="str">
        <x:v>Ryan Coupe|2026-05-13</x:v>
      </x:c>
      <x:c r="B2163" s="888" t="n">
        <x:v>46155</x:v>
      </x:c>
      <x:c r="C2163" t="str">
        <x:v>Ryan Coupe</x:v>
      </x:c>
      <x:c r="D2163" t="str">
        <x:v>Permanent</x:v>
      </x:c>
      <x:c r="E2163" t="str">
        <x:v>Manchester</x:v>
      </x:c>
      <x:c r="F2163" t="str">
        <x:v>Operative Porter</x:v>
      </x:c>
      <x:c r="G2163" t="str">
        <x:v>398317D</x:v>
      </x:c>
      <x:c r="H2163" t="str">
        <x:v>Restore Harrow Green</x:v>
      </x:c>
      <x:c r="I2163" s="22" t="n">
        <x:v>8.5</x:v>
      </x:c>
      <x:c r="J2163" t="str">
        <x:v>Worked</x:v>
      </x:c>
      <x:c r="K2163" t="str">
        <x:v>Employee 104573; home branch Manchester; assigned role Operative Porter | Deployment branch: Manchester | Actual role: Operative Porter | Jobs: 398317D | Customers: Restore Harrow Green | Actual hours: 8.5; source records: 1</x:v>
      </x:c>
      <x:c r="L2163" t="str">
        <x:v>Include</x:v>
      </x:c>
      <x:c r="M2163"/>
      <x:c r="N2163"/>
    </x:row>
    <x:row r="2164">
      <x:c r="A2164" t="str">
        <x:v>Ryan Coupe|2026-05-18</x:v>
      </x:c>
      <x:c r="B2164" s="888" t="n">
        <x:v>46160</x:v>
      </x:c>
      <x:c r="C2164" t="str">
        <x:v>Ryan Coupe</x:v>
      </x:c>
      <x:c r="D2164" t="str">
        <x:v>Permanent</x:v>
      </x:c>
      <x:c r="E2164" t="str">
        <x:v>Manchester</x:v>
      </x:c>
      <x:c r="F2164" t="str">
        <x:v>Operative Porter</x:v>
      </x:c>
      <x:c r="G2164" t="str">
        <x:v>401631</x:v>
      </x:c>
      <x:c r="H2164" t="str">
        <x:v>Roche Diagnostics Motherwell</x:v>
      </x:c>
      <x:c r="I2164" s="22" t="n">
        <x:v>10</x:v>
      </x:c>
      <x:c r="J2164" t="str">
        <x:v>Worked</x:v>
      </x:c>
      <x:c r="K2164" t="str">
        <x:v>Employee 104573; home branch Manchester; assigned role Operative Porter | Deployment branch: Glasgow | Actual role: Operative Porter | Jobs: 401631 | Customers: Roche Diagnostics Motherwell | Actual hours: 10.0; source records: 1</x:v>
      </x:c>
      <x:c r="L2164" t="str">
        <x:v>Include</x:v>
      </x:c>
      <x:c r="M2164"/>
      <x:c r="N2164"/>
    </x:row>
    <x:row r="2165">
      <x:c r="A2165" t="str">
        <x:v>Ryan Coupe|2026-05-19</x:v>
      </x:c>
      <x:c r="B2165" s="888" t="n">
        <x:v>46161</x:v>
      </x:c>
      <x:c r="C2165" t="str">
        <x:v>Ryan Coupe</x:v>
      </x:c>
      <x:c r="D2165" t="str">
        <x:v>Permanent</x:v>
      </x:c>
      <x:c r="E2165" t="str">
        <x:v>Manchester</x:v>
      </x:c>
      <x:c r="F2165" t="str">
        <x:v>Operative Porter</x:v>
      </x:c>
      <x:c r="G2165" t="str">
        <x:v>401631</x:v>
      </x:c>
      <x:c r="H2165" t="str">
        <x:v>Roche Diagnostics Motherwell</x:v>
      </x:c>
      <x:c r="I2165" s="22" t="n">
        <x:v>8</x:v>
      </x:c>
      <x:c r="J2165" t="str">
        <x:v>Worked</x:v>
      </x:c>
      <x:c r="K2165" t="str">
        <x:v>Employee 104573; home branch Manchester; assigned role Operative Porter | Deployment branch: Glasgow | Actual role: Operative Porter | Jobs: 401631 | Customers: Roche Diagnostics Motherwell | Actual hours: 8.0; source records: 1</x:v>
      </x:c>
      <x:c r="L2165" t="str">
        <x:v>Include</x:v>
      </x:c>
      <x:c r="M2165"/>
      <x:c r="N2165"/>
    </x:row>
    <x:row r="2166">
      <x:c r="A2166" t="str">
        <x:v>Ryan Coupe|2026-05-20</x:v>
      </x:c>
      <x:c r="B2166" s="888" t="n">
        <x:v>46162</x:v>
      </x:c>
      <x:c r="C2166" t="str">
        <x:v>Ryan Coupe</x:v>
      </x:c>
      <x:c r="D2166" t="str">
        <x:v>Permanent</x:v>
      </x:c>
      <x:c r="E2166" t="str">
        <x:v>Manchester</x:v>
      </x:c>
      <x:c r="F2166" t="str">
        <x:v>Operative Porter</x:v>
      </x:c>
      <x:c r="G2166" t="str">
        <x:v>401631</x:v>
      </x:c>
      <x:c r="H2166" t="str">
        <x:v>Roche Diagnostics Motherwell</x:v>
      </x:c>
      <x:c r="I2166" s="22" t="n">
        <x:v>8</x:v>
      </x:c>
      <x:c r="J2166" t="str">
        <x:v>Worked</x:v>
      </x:c>
      <x:c r="K2166" t="str">
        <x:v>Employee 104573; home branch Manchester; assigned role Operative Porter | Deployment branch: Glasgow | Actual role: Operative Porter | Jobs: 401631 | Customers: Roche Diagnostics Motherwell | Actual hours: 8.0; source records: 1</x:v>
      </x:c>
      <x:c r="L2166" t="str">
        <x:v>Include</x:v>
      </x:c>
      <x:c r="M2166"/>
      <x:c r="N2166"/>
    </x:row>
    <x:row r="2167">
      <x:c r="A2167" t="str">
        <x:v>Ryan Coupe|2026-05-21</x:v>
      </x:c>
      <x:c r="B2167" s="888" t="n">
        <x:v>46163</x:v>
      </x:c>
      <x:c r="C2167" t="str">
        <x:v>Ryan Coupe</x:v>
      </x:c>
      <x:c r="D2167" t="str">
        <x:v>Permanent</x:v>
      </x:c>
      <x:c r="E2167" t="str">
        <x:v>Manchester</x:v>
      </x:c>
      <x:c r="F2167" t="str">
        <x:v>Operative Porter</x:v>
      </x:c>
      <x:c r="G2167" t="str">
        <x:v>401631</x:v>
      </x:c>
      <x:c r="H2167" t="str">
        <x:v>Roche Diagnostics Motherwell</x:v>
      </x:c>
      <x:c r="I2167" s="22" t="n">
        <x:v>7.5</x:v>
      </x:c>
      <x:c r="J2167" t="str">
        <x:v>Worked</x:v>
      </x:c>
      <x:c r="K2167" t="str">
        <x:v>Employee 104573; home branch Manchester; assigned role Operative Porter | Deployment branch: Glasgow | Actual role: Operative Porter | Jobs: 401631 | Customers: Roche Diagnostics Motherwell | Actual hours: 7.5; source records: 1</x:v>
      </x:c>
      <x:c r="L2167" t="str">
        <x:v>Include</x:v>
      </x:c>
      <x:c r="M2167"/>
      <x:c r="N2167"/>
    </x:row>
    <x:row r="2168">
      <x:c r="A2168" t="str">
        <x:v>Ryan Coupe|2026-05-22</x:v>
      </x:c>
      <x:c r="B2168" s="888" t="n">
        <x:v>46164</x:v>
      </x:c>
      <x:c r="C2168" t="str">
        <x:v>Ryan Coupe</x:v>
      </x:c>
      <x:c r="D2168" t="str">
        <x:v>Permanent</x:v>
      </x:c>
      <x:c r="E2168" t="str">
        <x:v>Manchester</x:v>
      </x:c>
      <x:c r="F2168" t="str">
        <x:v>Operative Porter</x:v>
      </x:c>
      <x:c r="G2168" t="str">
        <x:v>401631</x:v>
      </x:c>
      <x:c r="H2168" t="str">
        <x:v>Roche Diagnostics Motherwell</x:v>
      </x:c>
      <x:c r="I2168" s="22" t="n">
        <x:v>9</x:v>
      </x:c>
      <x:c r="J2168" t="str">
        <x:v>Worked</x:v>
      </x:c>
      <x:c r="K2168" t="str">
        <x:v>Employee 104573; home branch Manchester; assigned role Operative Porter | Deployment branch: Glasgow | Actual role: Operative Porter | Jobs: 401631 | Customers: Roche Diagnostics Motherwell | Actual hours: 9.0; source records: 1</x:v>
      </x:c>
      <x:c r="L2168" t="str">
        <x:v>Include</x:v>
      </x:c>
      <x:c r="M2168"/>
      <x:c r="N2168"/>
    </x:row>
    <x:row r="2169">
      <x:c r="A2169" t="str">
        <x:v>Ryan Coupe|2026-05-23</x:v>
      </x:c>
      <x:c r="B2169" s="888" t="n">
        <x:v>46165</x:v>
      </x:c>
      <x:c r="C2169" t="str">
        <x:v>Ryan Coupe</x:v>
      </x:c>
      <x:c r="D2169" t="str">
        <x:v>Permanent</x:v>
      </x:c>
      <x:c r="E2169" t="str">
        <x:v>Manchester</x:v>
      </x:c>
      <x:c r="F2169" t="str">
        <x:v>Operative Porter</x:v>
      </x:c>
      <x:c r="G2169" t="str">
        <x:v>401631</x:v>
      </x:c>
      <x:c r="H2169" t="str">
        <x:v>Roche Diagnostics Motherwell</x:v>
      </x:c>
      <x:c r="I2169" s="22" t="n">
        <x:v>8.5</x:v>
      </x:c>
      <x:c r="J2169" t="str">
        <x:v>Worked</x:v>
      </x:c>
      <x:c r="K2169" t="str">
        <x:v>Employee 104573; home branch Manchester; assigned role Operative Porter | Deployment branch: Glasgow | Actual role: Operative Porter | Jobs: 401631 | Customers: Roche Diagnostics Motherwell | Actual hours: 8.5; source records: 1</x:v>
      </x:c>
      <x:c r="L2169" t="str">
        <x:v>Include</x:v>
      </x:c>
      <x:c r="M2169"/>
      <x:c r="N2169"/>
    </x:row>
    <x:row r="2170">
      <x:c r="A2170" t="str">
        <x:v>Ryan Coupe|2026-05-26</x:v>
      </x:c>
      <x:c r="B2170" s="888" t="n">
        <x:v>46168</x:v>
      </x:c>
      <x:c r="C2170" t="str">
        <x:v>Ryan Coupe</x:v>
      </x:c>
      <x:c r="D2170" t="str">
        <x:v>Permanent</x:v>
      </x:c>
      <x:c r="E2170" t="str">
        <x:v>Manchester</x:v>
      </x:c>
      <x:c r="F2170" t="str">
        <x:v>Operative Porter</x:v>
      </x:c>
      <x:c r="G2170" t="str">
        <x:v>397408</x:v>
      </x:c>
      <x:c r="H2170" t="str">
        <x:v>Gresham Office Furniture</x:v>
      </x:c>
      <x:c r="I2170" s="22" t="n">
        <x:v>1</x:v>
      </x:c>
      <x:c r="J2170" t="str">
        <x:v>Worked</x:v>
      </x:c>
      <x:c r="K2170" t="str">
        <x:v>Employee 104573; home branch Manchester; assigned role Operative Porter | Deployment branch: Manchester | Actual role: Operative Porter | Jobs: 397408 | Customers: Gresham Office Furniture | Actual hours: 1.0; source records: 1</x:v>
      </x:c>
      <x:c r="L2170" t="str">
        <x:v>Include</x:v>
      </x:c>
      <x:c r="M2170"/>
      <x:c r="N2170"/>
    </x:row>
    <x:row r="2171">
      <x:c r="A2171" t="str">
        <x:v>Ryan Coupe|2026-05-27</x:v>
      </x:c>
      <x:c r="B2171" s="888" t="n">
        <x:v>46169</x:v>
      </x:c>
      <x:c r="C2171" t="str">
        <x:v>Ryan Coupe</x:v>
      </x:c>
      <x:c r="D2171" t="str">
        <x:v>Permanent</x:v>
      </x:c>
      <x:c r="E2171" t="str">
        <x:v>Manchester</x:v>
      </x:c>
      <x:c r="F2171" t="str">
        <x:v>Operative Porter</x:v>
      </x:c>
      <x:c r="G2171"/>
      <x:c r="H2171"/>
      <x:c r="I2171" s="22" t="n">
        <x:v>0</x:v>
      </x:c>
      <x:c r="J2171" t="str">
        <x:v>Annual leave</x:v>
      </x:c>
      <x:c r="K2171" t="str">
        <x:v>Employee 104573; home branch Manchester; assigned role Operative Porter | Leave: Annual Leave (Hours) | Leave calendar basis: Variable-pattern period</x:v>
      </x:c>
      <x:c r="L2171" t="str">
        <x:v>Include</x:v>
      </x:c>
      <x:c r="M2171"/>
      <x:c r="N2171"/>
    </x:row>
    <x:row r="2172">
      <x:c r="A2172" t="str">
        <x:v>Ryan Coupe|2026-05-28</x:v>
      </x:c>
      <x:c r="B2172" s="888" t="n">
        <x:v>46170</x:v>
      </x:c>
      <x:c r="C2172" t="str">
        <x:v>Ryan Coupe</x:v>
      </x:c>
      <x:c r="D2172" t="str">
        <x:v>Permanent</x:v>
      </x:c>
      <x:c r="E2172" t="str">
        <x:v>Manchester</x:v>
      </x:c>
      <x:c r="F2172" t="str">
        <x:v>Operative Porter</x:v>
      </x:c>
      <x:c r="G2172"/>
      <x:c r="H2172"/>
      <x:c r="I2172" s="22" t="n">
        <x:v>0</x:v>
      </x:c>
      <x:c r="J2172" t="str">
        <x:v>Annual leave</x:v>
      </x:c>
      <x:c r="K2172" t="str">
        <x:v>Employee 104573; home branch Manchester; assigned role Operative Porter | Leave: Annual Leave (Hours) | Leave calendar basis: Variable-pattern period</x:v>
      </x:c>
      <x:c r="L2172" t="str">
        <x:v>Include</x:v>
      </x:c>
      <x:c r="M2172"/>
      <x:c r="N2172"/>
    </x:row>
    <x:row r="2173">
      <x:c r="A2173" t="str">
        <x:v>Ryan Coupe|2026-05-29</x:v>
      </x:c>
      <x:c r="B2173" s="888" t="n">
        <x:v>46171</x:v>
      </x:c>
      <x:c r="C2173" t="str">
        <x:v>Ryan Coupe</x:v>
      </x:c>
      <x:c r="D2173" t="str">
        <x:v>Permanent</x:v>
      </x:c>
      <x:c r="E2173" t="str">
        <x:v>Manchester</x:v>
      </x:c>
      <x:c r="F2173" t="str">
        <x:v>Operative Porter</x:v>
      </x:c>
      <x:c r="G2173"/>
      <x:c r="H2173"/>
      <x:c r="I2173" s="22" t="n">
        <x:v>0</x:v>
      </x:c>
      <x:c r="J2173" t="str">
        <x:v>Annual leave</x:v>
      </x:c>
      <x:c r="K2173" t="str">
        <x:v>Employee 104573; home branch Manchester; assigned role Operative Porter | Leave: Annual Leave (Hours) | Leave calendar basis: Variable-pattern period</x:v>
      </x:c>
      <x:c r="L2173" t="str">
        <x:v>Include</x:v>
      </x:c>
      <x:c r="M2173"/>
      <x:c r="N2173"/>
    </x:row>
    <x:row r="2174">
      <x:c r="A2174" t="str">
        <x:v>S Bello|2026-05-01</x:v>
      </x:c>
      <x:c r="B2174" s="888" t="n">
        <x:v>46143</x:v>
      </x:c>
      <x:c r="C2174" t="str">
        <x:v>S Bello</x:v>
      </x:c>
      <x:c r="D2174" t="str">
        <x:v>Permanent</x:v>
      </x:c>
      <x:c r="E2174" t="str">
        <x:v>Thurrock</x:v>
      </x:c>
      <x:c r="F2174" t="str">
        <x:v>Operative Porter</x:v>
      </x:c>
      <x:c r="G2174" t="str">
        <x:v>401971</x:v>
      </x:c>
      <x:c r="H2174" t="str">
        <x:v>Bloomberg</x:v>
      </x:c>
      <x:c r="I2174" s="22" t="n">
        <x:v>6.5</x:v>
      </x:c>
      <x:c r="J2174" t="str">
        <x:v>Worked</x:v>
      </x:c>
      <x:c r="K2174" t="str">
        <x:v>Employee 103124; home branch Thurrock; assigned role Operative Porter | Deployment branch: Thurrock | Actual role: Operative Porter | Jobs: 401971 | Customers: Bloomberg | Actual hours: 6.5; source records: 1</x:v>
      </x:c>
      <x:c r="L2174" t="str">
        <x:v>Include</x:v>
      </x:c>
      <x:c r="M2174"/>
      <x:c r="N2174"/>
    </x:row>
    <x:row r="2175">
      <x:c r="A2175" t="str">
        <x:v>S Bello|2026-05-02</x:v>
      </x:c>
      <x:c r="B2175" s="888" t="n">
        <x:v>46144</x:v>
      </x:c>
      <x:c r="C2175" t="str">
        <x:v>S Bello</x:v>
      </x:c>
      <x:c r="D2175" t="str">
        <x:v>Permanent</x:v>
      </x:c>
      <x:c r="E2175" t="str">
        <x:v>Thurrock</x:v>
      </x:c>
      <x:c r="F2175" t="str">
        <x:v>Operative Porter</x:v>
      </x:c>
      <x:c r="G2175" t="str">
        <x:v>401971</x:v>
      </x:c>
      <x:c r="H2175" t="str">
        <x:v>Bloomberg</x:v>
      </x:c>
      <x:c r="I2175" s="22" t="n">
        <x:v>9.5</x:v>
      </x:c>
      <x:c r="J2175" t="str">
        <x:v>Worked</x:v>
      </x:c>
      <x:c r="K2175" t="str">
        <x:v>Employee 103124; home branch Thurrock; assigned role Operative Porter | Deployment branch: Thurrock | Actual role: Operative Porter | Jobs: 401971 | Customers: Bloomberg | Actual hours: 9.5; source records: 1</x:v>
      </x:c>
      <x:c r="L2175" t="str">
        <x:v>Include</x:v>
      </x:c>
      <x:c r="M2175"/>
      <x:c r="N2175"/>
    </x:row>
    <x:row r="2176">
      <x:c r="A2176" t="str">
        <x:v>S Bello|2026-05-03</x:v>
      </x:c>
      <x:c r="B2176" s="888" t="n">
        <x:v>46145</x:v>
      </x:c>
      <x:c r="C2176" t="str">
        <x:v>S Bello</x:v>
      </x:c>
      <x:c r="D2176" t="str">
        <x:v>Permanent</x:v>
      </x:c>
      <x:c r="E2176" t="str">
        <x:v>Thurrock</x:v>
      </x:c>
      <x:c r="F2176" t="str">
        <x:v>Operative Porter</x:v>
      </x:c>
      <x:c r="G2176" t="str">
        <x:v>401971</x:v>
      </x:c>
      <x:c r="H2176" t="str">
        <x:v>Bloomberg</x:v>
      </x:c>
      <x:c r="I2176" s="22" t="n">
        <x:v>9.5</x:v>
      </x:c>
      <x:c r="J2176" t="str">
        <x:v>Worked</x:v>
      </x:c>
      <x:c r="K2176" t="str">
        <x:v>Employee 103124; home branch Thurrock; assigned role Operative Porter | Deployment branch: Thurrock | Actual role: Operative Porter | Jobs: 401971 | Customers: Bloomberg | Actual hours: 9.5; source records: 1</x:v>
      </x:c>
      <x:c r="L2176" t="str">
        <x:v>Include</x:v>
      </x:c>
      <x:c r="M2176"/>
      <x:c r="N2176"/>
    </x:row>
    <x:row r="2177">
      <x:c r="A2177" t="str">
        <x:v>S Bello|2026-05-05</x:v>
      </x:c>
      <x:c r="B2177" s="888" t="n">
        <x:v>46147</x:v>
      </x:c>
      <x:c r="C2177" t="str">
        <x:v>S Bello</x:v>
      </x:c>
      <x:c r="D2177" t="str">
        <x:v>Permanent</x:v>
      </x:c>
      <x:c r="E2177" t="str">
        <x:v>Thurrock</x:v>
      </x:c>
      <x:c r="F2177" t="str">
        <x:v>Operative Porter</x:v>
      </x:c>
      <x:c r="G2177" t="str">
        <x:v>384855B</x:v>
      </x:c>
      <x:c r="H2177" t="str">
        <x:v>Royal Borough of Greenwich (Elections 2026)</x:v>
      </x:c>
      <x:c r="I2177" s="22" t="n">
        <x:v>9.5</x:v>
      </x:c>
      <x:c r="J2177" t="str">
        <x:v>Worked</x:v>
      </x:c>
      <x:c r="K2177" t="str">
        <x:v>Employee 103124; home branch Thurrock; assigned role Operative Porter | Deployment branch: Croydon | Actual role: Operative Porter | Jobs: 384855B | Customers: Royal Borough of Greenwich (Elections 2026) | Actual hours: 9.5; source records: 1</x:v>
      </x:c>
      <x:c r="L2177" t="str">
        <x:v>Include</x:v>
      </x:c>
      <x:c r="M2177"/>
      <x:c r="N2177"/>
    </x:row>
    <x:row r="2178">
      <x:c r="A2178" t="str">
        <x:v>S Bello|2026-05-07</x:v>
      </x:c>
      <x:c r="B2178" s="888" t="n">
        <x:v>46149</x:v>
      </x:c>
      <x:c r="C2178" t="str">
        <x:v>S Bello</x:v>
      </x:c>
      <x:c r="D2178" t="str">
        <x:v>Permanent</x:v>
      </x:c>
      <x:c r="E2178" t="str">
        <x:v>Thurrock</x:v>
      </x:c>
      <x:c r="F2178" t="str">
        <x:v>Operative Porter</x:v>
      </x:c>
      <x:c r="G2178" t="str">
        <x:v>384855B</x:v>
      </x:c>
      <x:c r="H2178" t="str">
        <x:v>Royal Borough of Greenwich (Elections 2026)</x:v>
      </x:c>
      <x:c r="I2178" s="22" t="n">
        <x:v>9.5</x:v>
      </x:c>
      <x:c r="J2178" t="str">
        <x:v>Worked</x:v>
      </x:c>
      <x:c r="K2178" t="str">
        <x:v>Employee 103124; home branch Thurrock; assigned role Operative Porter | Deployment branch: Croydon | Actual role: Operative Porter | Jobs: 384855B | Customers: Royal Borough of Greenwich (Elections 2026) | Actual hours: 9.5; source records: 1</x:v>
      </x:c>
      <x:c r="L2178" t="str">
        <x:v>Include</x:v>
      </x:c>
      <x:c r="M2178"/>
      <x:c r="N2178"/>
    </x:row>
    <x:row r="2179">
      <x:c r="A2179" t="str">
        <x:v>S Bello|2026-05-08</x:v>
      </x:c>
      <x:c r="B2179" s="888" t="n">
        <x:v>46150</x:v>
      </x:c>
      <x:c r="C2179" t="str">
        <x:v>S Bello</x:v>
      </x:c>
      <x:c r="D2179" t="str">
        <x:v>Permanent</x:v>
      </x:c>
      <x:c r="E2179" t="str">
        <x:v>Thurrock</x:v>
      </x:c>
      <x:c r="F2179" t="str">
        <x:v>Operative Porter</x:v>
      </x:c>
      <x:c r="G2179" t="str">
        <x:v>384855B</x:v>
      </x:c>
      <x:c r="H2179" t="str">
        <x:v>Royal Borough of Greenwich (Elections 2026)</x:v>
      </x:c>
      <x:c r="I2179" s="22" t="n">
        <x:v>10</x:v>
      </x:c>
      <x:c r="J2179" t="str">
        <x:v>Worked</x:v>
      </x:c>
      <x:c r="K2179" t="str">
        <x:v>Employee 103124; home branch Thurrock; assigned role Operative Porter | Deployment branch: Croydon | Actual role: Operative Porter | Jobs: 384855B | Customers: Royal Borough of Greenwich (Elections 2026) | Actual hours: 10.0; source records: 1</x:v>
      </x:c>
      <x:c r="L2179" t="str">
        <x:v>Include</x:v>
      </x:c>
      <x:c r="M2179"/>
      <x:c r="N2179"/>
    </x:row>
    <x:row r="2180">
      <x:c r="A2180" t="str">
        <x:v>S Bello|2026-05-09</x:v>
      </x:c>
      <x:c r="B2180" s="888" t="n">
        <x:v>46151</x:v>
      </x:c>
      <x:c r="C2180" t="str">
        <x:v>S Bello</x:v>
      </x:c>
      <x:c r="D2180" t="str">
        <x:v>Permanent</x:v>
      </x:c>
      <x:c r="E2180" t="str">
        <x:v>Thurrock</x:v>
      </x:c>
      <x:c r="F2180" t="str">
        <x:v>Operative Porter</x:v>
      </x:c>
      <x:c r="G2180" t="str">
        <x:v>398532</x:v>
      </x:c>
      <x:c r="H2180" t="str">
        <x:v>Southwark Local Elections 2026</x:v>
      </x:c>
      <x:c r="I2180" s="22" t="n">
        <x:v>8.5</x:v>
      </x:c>
      <x:c r="J2180" t="str">
        <x:v>Worked</x:v>
      </x:c>
      <x:c r="K2180" t="str">
        <x:v>Employee 103124; home branch Thurrock; assigned role Operative Porter | Deployment branch: Croydon | Actual role: Operative Porter | Jobs: 398532 | Customers: Southwark Local Elections 2026 | Actual hours: 8.5; source records: 1</x:v>
      </x:c>
      <x:c r="L2180" t="str">
        <x:v>Include</x:v>
      </x:c>
      <x:c r="M2180"/>
      <x:c r="N2180"/>
    </x:row>
    <x:row r="2181">
      <x:c r="A2181" t="str">
        <x:v>S Bello|2026-05-11</x:v>
      </x:c>
      <x:c r="B2181" s="888" t="n">
        <x:v>46153</x:v>
      </x:c>
      <x:c r="C2181" t="str">
        <x:v>S Bello</x:v>
      </x:c>
      <x:c r="D2181" t="str">
        <x:v>Permanent</x:v>
      </x:c>
      <x:c r="E2181" t="str">
        <x:v>Thurrock</x:v>
      </x:c>
      <x:c r="F2181" t="str">
        <x:v>Operative Porter</x:v>
      </x:c>
      <x:c r="G2181" t="str">
        <x:v>402126</x:v>
      </x:c>
      <x:c r="H2181" t="str">
        <x:v>London Metropolitan University</x:v>
      </x:c>
      <x:c r="I2181" s="22" t="n">
        <x:v>7</x:v>
      </x:c>
      <x:c r="J2181" t="str">
        <x:v>Worked</x:v>
      </x:c>
      <x:c r="K2181" t="str">
        <x:v>Employee 103124; home branch Thurrock; assigned role Operative Porter | Deployment branch: Thurrock | Actual role: Operative Porter | Jobs: 402126 | Customers: London Metropolitan University | Actual hours: 7.0; source records: 1</x:v>
      </x:c>
      <x:c r="L2181" t="str">
        <x:v>Include</x:v>
      </x:c>
      <x:c r="M2181"/>
      <x:c r="N2181"/>
    </x:row>
    <x:row r="2182">
      <x:c r="A2182" t="str">
        <x:v>S Bello|2026-05-12</x:v>
      </x:c>
      <x:c r="B2182" s="888" t="n">
        <x:v>46154</x:v>
      </x:c>
      <x:c r="C2182" t="str">
        <x:v>S Bello</x:v>
      </x:c>
      <x:c r="D2182" t="str">
        <x:v>Permanent</x:v>
      </x:c>
      <x:c r="E2182" t="str">
        <x:v>Thurrock</x:v>
      </x:c>
      <x:c r="F2182" t="str">
        <x:v>Operative Porter</x:v>
      </x:c>
      <x:c r="G2182" t="str">
        <x:v>400253</x:v>
      </x:c>
      <x:c r="H2182" t="str">
        <x:v>Anglia Ruskin University</x:v>
      </x:c>
      <x:c r="I2182" s="22" t="n">
        <x:v>9</x:v>
      </x:c>
      <x:c r="J2182" t="str">
        <x:v>Worked</x:v>
      </x:c>
      <x:c r="K2182" t="str">
        <x:v>Employee 103124; home branch Thurrock; assigned role Operative Porter | Deployment branch: Thurrock | Actual role: Operative Porter | Jobs: 400253 | Customers: Anglia Ruskin University | Actual hours: 9.0; source records: 1</x:v>
      </x:c>
      <x:c r="L2182" t="str">
        <x:v>Include</x:v>
      </x:c>
      <x:c r="M2182"/>
      <x:c r="N2182"/>
    </x:row>
    <x:row r="2183">
      <x:c r="A2183" t="str">
        <x:v>S Bello|2026-05-13</x:v>
      </x:c>
      <x:c r="B2183" s="888" t="n">
        <x:v>46155</x:v>
      </x:c>
      <x:c r="C2183" t="str">
        <x:v>S Bello</x:v>
      </x:c>
      <x:c r="D2183" t="str">
        <x:v>Permanent</x:v>
      </x:c>
      <x:c r="E2183" t="str">
        <x:v>Thurrock</x:v>
      </x:c>
      <x:c r="F2183" t="str">
        <x:v>Operative Porter</x:v>
      </x:c>
      <x:c r="G2183" t="str">
        <x:v>401509</x:v>
      </x:c>
      <x:c r="H2183" t="str">
        <x:v>Restore – Doc Management</x:v>
      </x:c>
      <x:c r="I2183" s="22" t="n">
        <x:v>11</x:v>
      </x:c>
      <x:c r="J2183" t="str">
        <x:v>Worked</x:v>
      </x:c>
      <x:c r="K2183" t="str">
        <x:v>Employee 103124; home branch Thurrock; assigned role Operative Porter | Deployment branch: Thurrock | Actual role: Operative Porter | Jobs: 401509 | Customers: Restore – Doc Management | Actual hours: 11.0; source records: 1</x:v>
      </x:c>
      <x:c r="L2183" t="str">
        <x:v>Include</x:v>
      </x:c>
      <x:c r="M2183"/>
      <x:c r="N2183"/>
    </x:row>
    <x:row r="2184">
      <x:c r="A2184" t="str">
        <x:v>S Bello|2026-05-14</x:v>
      </x:c>
      <x:c r="B2184" s="888" t="n">
        <x:v>46156</x:v>
      </x:c>
      <x:c r="C2184" t="str">
        <x:v>S Bello</x:v>
      </x:c>
      <x:c r="D2184" t="str">
        <x:v>Permanent</x:v>
      </x:c>
      <x:c r="E2184" t="str">
        <x:v>Thurrock</x:v>
      </x:c>
      <x:c r="F2184" t="str">
        <x:v>Operative Porter</x:v>
      </x:c>
      <x:c r="G2184" t="str">
        <x:v>401509</x:v>
      </x:c>
      <x:c r="H2184" t="str">
        <x:v>Restore – Doc Management</x:v>
      </x:c>
      <x:c r="I2184" s="22" t="n">
        <x:v>9.25</x:v>
      </x:c>
      <x:c r="J2184" t="str">
        <x:v>Worked</x:v>
      </x:c>
      <x:c r="K2184" t="str">
        <x:v>Employee 103124; home branch Thurrock; assigned role Operative Porter | Deployment branch: Thurrock | Actual role: Operative Porter | Jobs: 401509 | Customers: Restore – Doc Management | Actual hours: 9.2; source records: 1</x:v>
      </x:c>
      <x:c r="L2184" t="str">
        <x:v>Include</x:v>
      </x:c>
      <x:c r="M2184"/>
      <x:c r="N2184"/>
    </x:row>
    <x:row r="2185">
      <x:c r="A2185" t="str">
        <x:v>S Bello|2026-05-15</x:v>
      </x:c>
      <x:c r="B2185" s="888" t="n">
        <x:v>46157</x:v>
      </x:c>
      <x:c r="C2185" t="str">
        <x:v>S Bello</x:v>
      </x:c>
      <x:c r="D2185" t="str">
        <x:v>Permanent</x:v>
      </x:c>
      <x:c r="E2185" t="str">
        <x:v>Thurrock</x:v>
      </x:c>
      <x:c r="F2185" t="str">
        <x:v>Operative Porter</x:v>
      </x:c>
      <x:c r="G2185" t="str">
        <x:v>402158</x:v>
      </x:c>
      <x:c r="H2185" t="str">
        <x:v>Societe Generale</x:v>
      </x:c>
      <x:c r="I2185" s="22" t="n">
        <x:v>8.5</x:v>
      </x:c>
      <x:c r="J2185" t="str">
        <x:v>Worked</x:v>
      </x:c>
      <x:c r="K2185" t="str">
        <x:v>Employee 103124; home branch Thurrock; assigned role Operative Porter | Deployment branch: Thurrock | Actual role: Operative Porter | Jobs: 402158 | Customers: Societe Generale | Actual hours: 8.5; source records: 1</x:v>
      </x:c>
      <x:c r="L2185" t="str">
        <x:v>Include</x:v>
      </x:c>
      <x:c r="M2185"/>
      <x:c r="N2185"/>
    </x:row>
    <x:row r="2186">
      <x:c r="A2186" t="str">
        <x:v>S Bello|2026-05-19</x:v>
      </x:c>
      <x:c r="B2186" s="888" t="n">
        <x:v>46161</x:v>
      </x:c>
      <x:c r="C2186" t="str">
        <x:v>S Bello</x:v>
      </x:c>
      <x:c r="D2186" t="str">
        <x:v>Permanent</x:v>
      </x:c>
      <x:c r="E2186" t="str">
        <x:v>Thurrock</x:v>
      </x:c>
      <x:c r="F2186" t="str">
        <x:v>Operative Porter</x:v>
      </x:c>
      <x:c r="G2186" t="str">
        <x:v>400554</x:v>
      </x:c>
      <x:c r="H2186" t="str">
        <x:v>Haringey Council</x:v>
      </x:c>
      <x:c r="I2186" s="22" t="n">
        <x:v>6</x:v>
      </x:c>
      <x:c r="J2186" t="str">
        <x:v>Worked</x:v>
      </x:c>
      <x:c r="K2186" t="str">
        <x:v>Employee 103124; home branch Thurrock; assigned role Operative Porter | Deployment branch: Thurrock | Actual role: Operative Porter | Jobs: 400554 | Customers: Haringey Council | Actual hours: 6.0; source records: 1</x:v>
      </x:c>
      <x:c r="L2186" t="str">
        <x:v>Include</x:v>
      </x:c>
      <x:c r="M2186"/>
      <x:c r="N2186"/>
    </x:row>
    <x:row r="2187">
      <x:c r="A2187" t="str">
        <x:v>S Bello|2026-05-21</x:v>
      </x:c>
      <x:c r="B2187" s="888" t="n">
        <x:v>46163</x:v>
      </x:c>
      <x:c r="C2187" t="str">
        <x:v>S Bello</x:v>
      </x:c>
      <x:c r="D2187" t="str">
        <x:v>Permanent</x:v>
      </x:c>
      <x:c r="E2187" t="str">
        <x:v>Thurrock</x:v>
      </x:c>
      <x:c r="F2187" t="str">
        <x:v>Operative Porter</x:v>
      </x:c>
      <x:c r="G2187" t="str">
        <x:v>402293</x:v>
      </x:c>
      <x:c r="H2187" t="str">
        <x:v>EVLO</x:v>
      </x:c>
      <x:c r="I2187" s="22" t="n">
        <x:v>11</x:v>
      </x:c>
      <x:c r="J2187" t="str">
        <x:v>Worked</x:v>
      </x:c>
      <x:c r="K2187" t="str">
        <x:v>Employee 103124; home branch Thurrock; assigned role Operative Porter | Deployment branch: Thurrock | Actual role: Operative Porter | Jobs: 402293 | Customers: EVLO | Actual hours: 11.0; source records: 1</x:v>
      </x:c>
      <x:c r="L2187" t="str">
        <x:v>Include</x:v>
      </x:c>
      <x:c r="M2187"/>
      <x:c r="N2187"/>
    </x:row>
    <x:row r="2188">
      <x:c r="A2188" t="str">
        <x:v>S Bello|2026-05-22</x:v>
      </x:c>
      <x:c r="B2188" s="888" t="n">
        <x:v>46164</x:v>
      </x:c>
      <x:c r="C2188" t="str">
        <x:v>S Bello</x:v>
      </x:c>
      <x:c r="D2188" t="str">
        <x:v>Permanent</x:v>
      </x:c>
      <x:c r="E2188" t="str">
        <x:v>Thurrock</x:v>
      </x:c>
      <x:c r="F2188" t="str">
        <x:v>Operative Porter</x:v>
      </x:c>
      <x:c r="G2188" t="str">
        <x:v>402158</x:v>
      </x:c>
      <x:c r="H2188" t="str">
        <x:v>Societe Generale</x:v>
      </x:c>
      <x:c r="I2188" s="22" t="n">
        <x:v>8.5</x:v>
      </x:c>
      <x:c r="J2188" t="str">
        <x:v>Worked</x:v>
      </x:c>
      <x:c r="K2188" t="str">
        <x:v>Employee 103124; home branch Thurrock; assigned role Operative Porter | Deployment branch: Thurrock | Actual role: Operative Porter | Jobs: 402158 | Customers: Societe Generale | Actual hours: 8.5; source records: 1</x:v>
      </x:c>
      <x:c r="L2188" t="str">
        <x:v>Include</x:v>
      </x:c>
      <x:c r="M2188"/>
      <x:c r="N2188"/>
    </x:row>
    <x:row r="2189">
      <x:c r="A2189" t="str">
        <x:v>S Bello|2026-05-23</x:v>
      </x:c>
      <x:c r="B2189" s="888" t="n">
        <x:v>46165</x:v>
      </x:c>
      <x:c r="C2189" t="str">
        <x:v>S Bello</x:v>
      </x:c>
      <x:c r="D2189" t="str">
        <x:v>Permanent</x:v>
      </x:c>
      <x:c r="E2189" t="str">
        <x:v>Thurrock</x:v>
      </x:c>
      <x:c r="F2189" t="str">
        <x:v>Operative Porter</x:v>
      </x:c>
      <x:c r="G2189" t="str">
        <x:v>402158</x:v>
      </x:c>
      <x:c r="H2189" t="str">
        <x:v>Societe Generale</x:v>
      </x:c>
      <x:c r="I2189" s="22" t="n">
        <x:v>8.5</x:v>
      </x:c>
      <x:c r="J2189" t="str">
        <x:v>Worked</x:v>
      </x:c>
      <x:c r="K2189" t="str">
        <x:v>Employee 103124; home branch Thurrock; assigned role Operative Porter | Deployment branch: Thurrock | Actual role: Operative Skilled | Jobs: 402158 | Customers: Societe Generale | Actual hours: 8.5; source records: 1</x:v>
      </x:c>
      <x:c r="L2189" t="str">
        <x:v>Include</x:v>
      </x:c>
      <x:c r="M2189"/>
      <x:c r="N2189"/>
    </x:row>
    <x:row r="2190">
      <x:c r="A2190" t="str">
        <x:v>S Bello|2026-05-26</x:v>
      </x:c>
      <x:c r="B2190" s="888" t="n">
        <x:v>46168</x:v>
      </x:c>
      <x:c r="C2190" t="str">
        <x:v>S Bello</x:v>
      </x:c>
      <x:c r="D2190" t="str">
        <x:v>Permanent</x:v>
      </x:c>
      <x:c r="E2190" t="str">
        <x:v>Thurrock</x:v>
      </x:c>
      <x:c r="F2190" t="str">
        <x:v>Operative Porter</x:v>
      </x:c>
      <x:c r="G2190" t="str">
        <x:v>401447</x:v>
      </x:c>
      <x:c r="H2190" t="str">
        <x:v>Fuse Energy</x:v>
      </x:c>
      <x:c r="I2190" s="22" t="n">
        <x:v>8.25</x:v>
      </x:c>
      <x:c r="J2190" t="str">
        <x:v>Worked</x:v>
      </x:c>
      <x:c r="K2190" t="str">
        <x:v>Employee 103124; home branch Thurrock; assigned role Operative Porter | Deployment branch: Thurrock | Actual role: Operative Porter | Jobs: 401447 | Customers: Fuse Energy | Actual hours: 8.2; source records: 1</x:v>
      </x:c>
      <x:c r="L2190" t="str">
        <x:v>Include</x:v>
      </x:c>
      <x:c r="M2190"/>
      <x:c r="N2190"/>
    </x:row>
    <x:row r="2191">
      <x:c r="A2191" t="str">
        <x:v>S Bello|2026-05-27</x:v>
      </x:c>
      <x:c r="B2191" s="888" t="n">
        <x:v>46169</x:v>
      </x:c>
      <x:c r="C2191" t="str">
        <x:v>S Bello</x:v>
      </x:c>
      <x:c r="D2191" t="str">
        <x:v>Permanent</x:v>
      </x:c>
      <x:c r="E2191" t="str">
        <x:v>Thurrock</x:v>
      </x:c>
      <x:c r="F2191" t="str">
        <x:v>Operative Porter</x:v>
      </x:c>
      <x:c r="G2191"/>
      <x:c r="H2191"/>
      <x:c r="I2191" s="22" t="n">
        <x:v>0</x:v>
      </x:c>
      <x:c r="J2191" t="str">
        <x:v>Annual leave</x:v>
      </x:c>
      <x:c r="K2191" t="str">
        <x:v>Employee 103124; home branch Thurrock; assigned role Operative Porter | Leave: Annual Leave (Hours) | Leave calendar basis: Variable-pattern period</x:v>
      </x:c>
      <x:c r="L2191" t="str">
        <x:v>Include</x:v>
      </x:c>
      <x:c r="M2191"/>
      <x:c r="N2191"/>
    </x:row>
    <x:row r="2192">
      <x:c r="A2192" t="str">
        <x:v>S Bello|2026-05-28</x:v>
      </x:c>
      <x:c r="B2192" s="888" t="n">
        <x:v>46170</x:v>
      </x:c>
      <x:c r="C2192" t="str">
        <x:v>S Bello</x:v>
      </x:c>
      <x:c r="D2192" t="str">
        <x:v>Permanent</x:v>
      </x:c>
      <x:c r="E2192" t="str">
        <x:v>Thurrock</x:v>
      </x:c>
      <x:c r="F2192" t="str">
        <x:v>Operative Porter</x:v>
      </x:c>
      <x:c r="G2192"/>
      <x:c r="H2192"/>
      <x:c r="I2192" s="22" t="n">
        <x:v>0</x:v>
      </x:c>
      <x:c r="J2192" t="str">
        <x:v>Annual leave</x:v>
      </x:c>
      <x:c r="K2192" t="str">
        <x:v>Employee 103124; home branch Thurrock; assigned role Operative Porter | Leave: Annual Leave (Hours) | Leave calendar basis: Variable-pattern period</x:v>
      </x:c>
      <x:c r="L2192" t="str">
        <x:v>Include</x:v>
      </x:c>
      <x:c r="M2192"/>
      <x:c r="N2192"/>
    </x:row>
    <x:row r="2193">
      <x:c r="A2193" t="str">
        <x:v>S Bello|2026-05-29</x:v>
      </x:c>
      <x:c r="B2193" s="888" t="n">
        <x:v>46171</x:v>
      </x:c>
      <x:c r="C2193" t="str">
        <x:v>S Bello</x:v>
      </x:c>
      <x:c r="D2193" t="str">
        <x:v>Permanent</x:v>
      </x:c>
      <x:c r="E2193" t="str">
        <x:v>Thurrock</x:v>
      </x:c>
      <x:c r="F2193" t="str">
        <x:v>Operative Porter</x:v>
      </x:c>
      <x:c r="G2193" t="str">
        <x:v>402264, 401447</x:v>
      </x:c>
      <x:c r="H2193" t="str">
        <x:v>AlixPartners LLP; Fuse Energy</x:v>
      </x:c>
      <x:c r="I2193" s="22" t="n">
        <x:v>17</x:v>
      </x:c>
      <x:c r="J2193" t="str">
        <x:v>Worked — 2 records</x:v>
      </x:c>
      <x:c r="K2193" t="str">
        <x:v>Employee 103124; home branch Thurrock; assigned role Operative Porter | Deployment branch: Thurrock | Actual role: Operative Porter | Jobs: 402264, 401447 | Customers: AlixPartners LLP; Fuse Energy | Actual hours: 17.0; source records: 2</x:v>
      </x:c>
      <x:c r="L2193" t="str">
        <x:v>Include</x:v>
      </x:c>
      <x:c r="M2193"/>
      <x:c r="N2193"/>
    </x:row>
    <x:row r="2194">
      <x:c r="A2194" t="str">
        <x:v>S Bello|2026-05-30</x:v>
      </x:c>
      <x:c r="B2194" s="888" t="n">
        <x:v>46172</x:v>
      </x:c>
      <x:c r="C2194" t="str">
        <x:v>S Bello</x:v>
      </x:c>
      <x:c r="D2194" t="str">
        <x:v>Permanent</x:v>
      </x:c>
      <x:c r="E2194" t="str">
        <x:v>Thurrock</x:v>
      </x:c>
      <x:c r="F2194" t="str">
        <x:v>Operative Porter</x:v>
      </x:c>
      <x:c r="G2194" t="str">
        <x:v>402488</x:v>
      </x:c>
      <x:c r="H2194" t="str">
        <x:v>BNP Paribas Limited</x:v>
      </x:c>
      <x:c r="I2194" s="22" t="n">
        <x:v>11.5</x:v>
      </x:c>
      <x:c r="J2194" t="str">
        <x:v>Worked</x:v>
      </x:c>
      <x:c r="K2194" t="str">
        <x:v>Employee 103124; home branch Thurrock; assigned role Operative Porter | Deployment branch: Thurrock | Actual role: Operative Porter | Jobs: 402488 | Customers: BNP Paribas Limited | Actual hours: 11.5; source records: 1</x:v>
      </x:c>
      <x:c r="L2194" t="str">
        <x:v>Include</x:v>
      </x:c>
      <x:c r="M2194"/>
      <x:c r="N2194"/>
    </x:row>
    <x:row r="2195">
      <x:c r="A2195" t="str">
        <x:v>S Bello|2026-05-31</x:v>
      </x:c>
      <x:c r="B2195" s="888" t="n">
        <x:v>46173</x:v>
      </x:c>
      <x:c r="C2195" t="str">
        <x:v>S Bello</x:v>
      </x:c>
      <x:c r="D2195" t="str">
        <x:v>Permanent</x:v>
      </x:c>
      <x:c r="E2195" t="str">
        <x:v>Thurrock</x:v>
      </x:c>
      <x:c r="F2195" t="str">
        <x:v>Operative Porter</x:v>
      </x:c>
      <x:c r="G2195" t="str">
        <x:v>402488</x:v>
      </x:c>
      <x:c r="H2195" t="str">
        <x:v>BNP Paribas Limited</x:v>
      </x:c>
      <x:c r="I2195" s="22" t="n">
        <x:v>9.5</x:v>
      </x:c>
      <x:c r="J2195" t="str">
        <x:v>Worked</x:v>
      </x:c>
      <x:c r="K2195" t="str">
        <x:v>Employee 103124; home branch Thurrock; assigned role Operative Porter | Deployment branch: Thurrock | Actual role: Operative Porter | Jobs: 402488 | Customers: BNP Paribas Limited | Actual hours: 9.5; source records: 1</x:v>
      </x:c>
      <x:c r="L2195" t="str">
        <x:v>Include</x:v>
      </x:c>
      <x:c r="M2195"/>
      <x:c r="N2195"/>
    </x:row>
    <x:row r="2196">
      <x:c r="A2196" t="str">
        <x:v>S Danciu (CE)|2026-05-01</x:v>
      </x:c>
      <x:c r="B2196" s="888" t="n">
        <x:v>46143</x:v>
      </x:c>
      <x:c r="C2196" t="str">
        <x:v>S Danciu (CE)</x:v>
      </x:c>
      <x:c r="D2196" t="str">
        <x:v>Permanent</x:v>
      </x:c>
      <x:c r="E2196" t="str">
        <x:v>Thurrock</x:v>
      </x:c>
      <x:c r="F2196" t="str">
        <x:v>Operative Driver</x:v>
      </x:c>
      <x:c r="G2196"/>
      <x:c r="H2196"/>
      <x:c r="I2196" s="22" t="n">
        <x:v>0</x:v>
      </x:c>
      <x:c r="J2196" t="str">
        <x:v>Annual leave</x:v>
      </x:c>
      <x:c r="K2196" t="str">
        <x:v>Employee 1181; home branch Thurrock; assigned role Operative Driver | Leave: Annual Leave (Hours) | Leave calendar basis: Variable-pattern period</x:v>
      </x:c>
      <x:c r="L2196" t="str">
        <x:v>Include</x:v>
      </x:c>
      <x:c r="M2196"/>
      <x:c r="N2196"/>
    </x:row>
    <x:row r="2197">
      <x:c r="A2197" t="str">
        <x:v>S Danciu (CE)|2026-05-04</x:v>
      </x:c>
      <x:c r="B2197" s="888" t="n">
        <x:v>46146</x:v>
      </x:c>
      <x:c r="C2197" t="str">
        <x:v>S Danciu (CE)</x:v>
      </x:c>
      <x:c r="D2197" t="str">
        <x:v>Permanent</x:v>
      </x:c>
      <x:c r="E2197" t="str">
        <x:v>Thurrock</x:v>
      </x:c>
      <x:c r="F2197" t="str">
        <x:v>Operative Driver</x:v>
      </x:c>
      <x:c r="G2197"/>
      <x:c r="H2197"/>
      <x:c r="I2197" s="22" t="n">
        <x:v>0</x:v>
      </x:c>
      <x:c r="J2197" t="str">
        <x:v>Annual leave</x:v>
      </x:c>
      <x:c r="K2197" t="str">
        <x:v>Employee 1181; home branch Thurrock; assigned role Operative Driver | Leave: Annual Leave (Hours) | Leave calendar basis: Variable-pattern period</x:v>
      </x:c>
      <x:c r="L2197" t="str">
        <x:v>Include</x:v>
      </x:c>
      <x:c r="M2197"/>
      <x:c r="N2197"/>
    </x:row>
    <x:row r="2198">
      <x:c r="A2198" t="str">
        <x:v>S Danciu (CE)|2026-05-05</x:v>
      </x:c>
      <x:c r="B2198" s="888" t="n">
        <x:v>46147</x:v>
      </x:c>
      <x:c r="C2198" t="str">
        <x:v>S Danciu (CE)</x:v>
      </x:c>
      <x:c r="D2198" t="str">
        <x:v>Permanent</x:v>
      </x:c>
      <x:c r="E2198" t="str">
        <x:v>Thurrock</x:v>
      </x:c>
      <x:c r="F2198" t="str">
        <x:v>Operative Driver</x:v>
      </x:c>
      <x:c r="G2198"/>
      <x:c r="H2198"/>
      <x:c r="I2198" s="22" t="n">
        <x:v>0</x:v>
      </x:c>
      <x:c r="J2198" t="str">
        <x:v>Annual leave</x:v>
      </x:c>
      <x:c r="K2198" t="str">
        <x:v>Employee 1181; home branch Thurrock; assigned role Operative Driver | Leave: Annual Leave (Hours) | Leave calendar basis: Variable-pattern period</x:v>
      </x:c>
      <x:c r="L2198" t="str">
        <x:v>Include</x:v>
      </x:c>
      <x:c r="M2198"/>
      <x:c r="N2198"/>
    </x:row>
    <x:row r="2199">
      <x:c r="A2199" t="str">
        <x:v>S Danciu (CE)|2026-05-06</x:v>
      </x:c>
      <x:c r="B2199" s="888" t="n">
        <x:v>46148</x:v>
      </x:c>
      <x:c r="C2199" t="str">
        <x:v>S Danciu (CE)</x:v>
      </x:c>
      <x:c r="D2199" t="str">
        <x:v>Permanent</x:v>
      </x:c>
      <x:c r="E2199" t="str">
        <x:v>Thurrock</x:v>
      </x:c>
      <x:c r="F2199" t="str">
        <x:v>Operative Driver</x:v>
      </x:c>
      <x:c r="G2199"/>
      <x:c r="H2199"/>
      <x:c r="I2199" s="22" t="n">
        <x:v>0</x:v>
      </x:c>
      <x:c r="J2199" t="str">
        <x:v>Annual leave</x:v>
      </x:c>
      <x:c r="K2199" t="str">
        <x:v>Employee 1181; home branch Thurrock; assigned role Operative Driver | Leave: Annual Leave (Hours) | Leave calendar basis: Variable-pattern period</x:v>
      </x:c>
      <x:c r="L2199" t="str">
        <x:v>Include</x:v>
      </x:c>
      <x:c r="M2199"/>
      <x:c r="N2199"/>
    </x:row>
    <x:row r="2200">
      <x:c r="A2200" t="str">
        <x:v>S Danciu (CE)|2026-05-07</x:v>
      </x:c>
      <x:c r="B2200" s="888" t="n">
        <x:v>46149</x:v>
      </x:c>
      <x:c r="C2200" t="str">
        <x:v>S Danciu (CE)</x:v>
      </x:c>
      <x:c r="D2200" t="str">
        <x:v>Permanent</x:v>
      </x:c>
      <x:c r="E2200" t="str">
        <x:v>Thurrock</x:v>
      </x:c>
      <x:c r="F2200" t="str">
        <x:v>Operative Driver</x:v>
      </x:c>
      <x:c r="G2200"/>
      <x:c r="H2200"/>
      <x:c r="I2200" s="22" t="n">
        <x:v>0</x:v>
      </x:c>
      <x:c r="J2200" t="str">
        <x:v>Annual leave</x:v>
      </x:c>
      <x:c r="K2200" t="str">
        <x:v>Employee 1181; home branch Thurrock; assigned role Operative Driver | Leave: Annual Leave (Hours) | Leave calendar basis: Variable-pattern period</x:v>
      </x:c>
      <x:c r="L2200" t="str">
        <x:v>Include</x:v>
      </x:c>
      <x:c r="M2200"/>
      <x:c r="N2200"/>
    </x:row>
    <x:row r="2201">
      <x:c r="A2201" t="str">
        <x:v>S Danciu (CE)|2026-05-08</x:v>
      </x:c>
      <x:c r="B2201" s="888" t="n">
        <x:v>46150</x:v>
      </x:c>
      <x:c r="C2201" t="str">
        <x:v>S Danciu (CE)</x:v>
      </x:c>
      <x:c r="D2201" t="str">
        <x:v>Permanent</x:v>
      </x:c>
      <x:c r="E2201" t="str">
        <x:v>Thurrock</x:v>
      </x:c>
      <x:c r="F2201" t="str">
        <x:v>Operative Driver</x:v>
      </x:c>
      <x:c r="G2201"/>
      <x:c r="H2201"/>
      <x:c r="I2201" s="22" t="n">
        <x:v>0</x:v>
      </x:c>
      <x:c r="J2201" t="str">
        <x:v>Annual leave</x:v>
      </x:c>
      <x:c r="K2201" t="str">
        <x:v>Employee 1181; home branch Thurrock; assigned role Operative Driver | Leave: Annual Leave (Hours) | Leave calendar basis: Variable-pattern period</x:v>
      </x:c>
      <x:c r="L2201" t="str">
        <x:v>Include</x:v>
      </x:c>
      <x:c r="M2201"/>
      <x:c r="N2201"/>
    </x:row>
    <x:row r="2202">
      <x:c r="A2202" t="str">
        <x:v>S Danciu (CE)|2026-05-11</x:v>
      </x:c>
      <x:c r="B2202" s="888" t="n">
        <x:v>46153</x:v>
      </x:c>
      <x:c r="C2202" t="str">
        <x:v>S Danciu (CE)</x:v>
      </x:c>
      <x:c r="D2202" t="str">
        <x:v>Permanent</x:v>
      </x:c>
      <x:c r="E2202" t="str">
        <x:v>Thurrock</x:v>
      </x:c>
      <x:c r="F2202" t="str">
        <x:v>Operative Driver</x:v>
      </x:c>
      <x:c r="G2202"/>
      <x:c r="H2202"/>
      <x:c r="I2202" s="22" t="n">
        <x:v>0</x:v>
      </x:c>
      <x:c r="J2202" t="str">
        <x:v>Annual leave</x:v>
      </x:c>
      <x:c r="K2202" t="str">
        <x:v>Employee 1181; home branch Thurrock; assigned role Operative Driver | Leave: Annual Leave (Hours) | Leave calendar basis: Variable-pattern period</x:v>
      </x:c>
      <x:c r="L2202" t="str">
        <x:v>Include</x:v>
      </x:c>
      <x:c r="M2202"/>
      <x:c r="N2202"/>
    </x:row>
    <x:row r="2203">
      <x:c r="A2203" t="str">
        <x:v>S Danciu (CE)|2026-05-12</x:v>
      </x:c>
      <x:c r="B2203" s="888" t="n">
        <x:v>46154</x:v>
      </x:c>
      <x:c r="C2203" t="str">
        <x:v>S Danciu (CE)</x:v>
      </x:c>
      <x:c r="D2203" t="str">
        <x:v>Permanent</x:v>
      </x:c>
      <x:c r="E2203" t="str">
        <x:v>Thurrock</x:v>
      </x:c>
      <x:c r="F2203" t="str">
        <x:v>Operative Driver</x:v>
      </x:c>
      <x:c r="G2203"/>
      <x:c r="H2203"/>
      <x:c r="I2203" s="22" t="n">
        <x:v>0</x:v>
      </x:c>
      <x:c r="J2203" t="str">
        <x:v>Annual leave</x:v>
      </x:c>
      <x:c r="K2203" t="str">
        <x:v>Employee 1181; home branch Thurrock; assigned role Operative Driver | Leave: Annual Leave (Hours) | Leave calendar basis: Variable-pattern period</x:v>
      </x:c>
      <x:c r="L2203" t="str">
        <x:v>Include</x:v>
      </x:c>
      <x:c r="M2203"/>
      <x:c r="N2203"/>
    </x:row>
    <x:row r="2204">
      <x:c r="A2204" t="str">
        <x:v>S Danciu (CE)|2026-05-13</x:v>
      </x:c>
      <x:c r="B2204" s="888" t="n">
        <x:v>46155</x:v>
      </x:c>
      <x:c r="C2204" t="str">
        <x:v>S Danciu (CE)</x:v>
      </x:c>
      <x:c r="D2204" t="str">
        <x:v>Permanent</x:v>
      </x:c>
      <x:c r="E2204" t="str">
        <x:v>Thurrock</x:v>
      </x:c>
      <x:c r="F2204" t="str">
        <x:v>Operative Driver</x:v>
      </x:c>
      <x:c r="G2204" t="str">
        <x:v>401636</x:v>
      </x:c>
      <x:c r="H2204" t="str">
        <x:v>TSYS / TOTAL SYSTEM SERVICES PROCESSING EUROPE LIMITED (TSYS)</x:v>
      </x:c>
      <x:c r="I2204" s="22" t="n">
        <x:v>13</x:v>
      </x:c>
      <x:c r="J2204" t="str">
        <x:v>Worked</x:v>
      </x:c>
      <x:c r="K2204" t="str">
        <x:v>Employee 1181; home branch Thurrock; assigned role Operative Driver | Deployment branch: Thurrock | Actual role: Operative Driver | Jobs: 401636 | Customers: TSYS / TOTAL SYSTEM SERVICES PROCESSING EUROPE LIMITED (TSYS) | Actual hours: 13.0; source records: 1</x:v>
      </x:c>
      <x:c r="L2204" t="str">
        <x:v>Include</x:v>
      </x:c>
      <x:c r="M2204"/>
      <x:c r="N2204"/>
    </x:row>
    <x:row r="2205">
      <x:c r="A2205" t="str">
        <x:v>S Danciu (CE)|2026-05-14</x:v>
      </x:c>
      <x:c r="B2205" s="888" t="n">
        <x:v>46156</x:v>
      </x:c>
      <x:c r="C2205" t="str">
        <x:v>S Danciu (CE)</x:v>
      </x:c>
      <x:c r="D2205" t="str">
        <x:v>Permanent</x:v>
      </x:c>
      <x:c r="E2205" t="str">
        <x:v>Thurrock</x:v>
      </x:c>
      <x:c r="F2205" t="str">
        <x:v>Operative Driver</x:v>
      </x:c>
      <x:c r="G2205" t="str">
        <x:v>400315, 402210</x:v>
      </x:c>
      <x:c r="H2205" t="str">
        <x:v>Accenture UK Ltd; Cognizant</x:v>
      </x:c>
      <x:c r="I2205" s="22" t="n">
        <x:v>9.25</x:v>
      </x:c>
      <x:c r="J2205" t="str">
        <x:v>Worked — 2 records</x:v>
      </x:c>
      <x:c r="K2205" t="str">
        <x:v>Employee 1181; home branch Thurrock; assigned role Operative Driver | Deployment branch: Thurrock | Actual role: Operative Driver | Jobs: 400315, 402210 | Customers: Accenture UK Ltd; Cognizant | Actual hours: 9.2; source records: 2</x:v>
      </x:c>
      <x:c r="L2205" t="str">
        <x:v>Include</x:v>
      </x:c>
      <x:c r="M2205"/>
      <x:c r="N2205"/>
    </x:row>
    <x:row r="2206">
      <x:c r="A2206" t="str">
        <x:v>S Danciu (CE)|2026-05-15</x:v>
      </x:c>
      <x:c r="B2206" s="888" t="n">
        <x:v>46157</x:v>
      </x:c>
      <x:c r="C2206" t="str">
        <x:v>S Danciu (CE)</x:v>
      </x:c>
      <x:c r="D2206" t="str">
        <x:v>Permanent</x:v>
      </x:c>
      <x:c r="E2206" t="str">
        <x:v>Thurrock</x:v>
      </x:c>
      <x:c r="F2206" t="str">
        <x:v>Operative Driver</x:v>
      </x:c>
      <x:c r="G2206" t="str">
        <x:v>401494</x:v>
      </x:c>
      <x:c r="H2206" t="str">
        <x:v>Susquehanna International Group (SIG)</x:v>
      </x:c>
      <x:c r="I2206" s="22" t="n">
        <x:v>9.5</x:v>
      </x:c>
      <x:c r="J2206" t="str">
        <x:v>Worked</x:v>
      </x:c>
      <x:c r="K2206" t="str">
        <x:v>Employee 1181; home branch Thurrock; assigned role Operative Driver | Deployment branch: Thurrock | Actual role: Operative Driver | Jobs: 401494 | Customers: Susquehanna International Group (SIG) | Actual hours: 9.5; source records: 1</x:v>
      </x:c>
      <x:c r="L2206" t="str">
        <x:v>Include</x:v>
      </x:c>
      <x:c r="M2206"/>
      <x:c r="N2206"/>
    </x:row>
    <x:row r="2207">
      <x:c r="A2207" t="str">
        <x:v>S Danciu (CE)|2026-05-16</x:v>
      </x:c>
      <x:c r="B2207" s="888" t="n">
        <x:v>46158</x:v>
      </x:c>
      <x:c r="C2207" t="str">
        <x:v>S Danciu (CE)</x:v>
      </x:c>
      <x:c r="D2207" t="str">
        <x:v>Permanent</x:v>
      </x:c>
      <x:c r="E2207" t="str">
        <x:v>Thurrock</x:v>
      </x:c>
      <x:c r="F2207" t="str">
        <x:v>Operative Driver</x:v>
      </x:c>
      <x:c r="G2207" t="str">
        <x:v>400283</x:v>
      </x:c>
      <x:c r="H2207" t="str">
        <x:v>Canada Life</x:v>
      </x:c>
      <x:c r="I2207" s="22" t="n">
        <x:v>9.5</x:v>
      </x:c>
      <x:c r="J2207" t="str">
        <x:v>Worked</x:v>
      </x:c>
      <x:c r="K2207" t="str">
        <x:v>Employee 1181; home branch Thurrock; assigned role Operative Driver | Deployment branch: Thurrock | Actual role: Operative Driver | Jobs: 400283 | Customers: Canada Life | Actual hours: 9.5; source records: 1</x:v>
      </x:c>
      <x:c r="L2207" t="str">
        <x:v>Include</x:v>
      </x:c>
      <x:c r="M2207"/>
      <x:c r="N2207"/>
    </x:row>
    <x:row r="2208">
      <x:c r="A2208" t="str">
        <x:v>S Danciu (CE)|2026-05-18</x:v>
      </x:c>
      <x:c r="B2208" s="888" t="n">
        <x:v>46160</x:v>
      </x:c>
      <x:c r="C2208" t="str">
        <x:v>S Danciu (CE)</x:v>
      </x:c>
      <x:c r="D2208" t="str">
        <x:v>Permanent</x:v>
      </x:c>
      <x:c r="E2208" t="str">
        <x:v>Thurrock</x:v>
      </x:c>
      <x:c r="F2208" t="str">
        <x:v>Operative Driver</x:v>
      </x:c>
      <x:c r="G2208" t="str">
        <x:v>402178</x:v>
      </x:c>
      <x:c r="H2208" t="str">
        <x:v>Shawbrook</x:v>
      </x:c>
      <x:c r="I2208" s="22" t="n">
        <x:v>5</x:v>
      </x:c>
      <x:c r="J2208" t="str">
        <x:v>Worked</x:v>
      </x:c>
      <x:c r="K2208" t="str">
        <x:v>Employee 1181; home branch Thurrock; assigned role Operative Driver | Deployment branch: Thurrock | Actual role: Operative Driver | Jobs: 402178 | Customers: Shawbrook | Actual hours: 5.0; source records: 1</x:v>
      </x:c>
      <x:c r="L2208" t="str">
        <x:v>Include</x:v>
      </x:c>
      <x:c r="M2208"/>
      <x:c r="N2208"/>
    </x:row>
    <x:row r="2209">
      <x:c r="A2209" t="str">
        <x:v>S Danciu (CE)|2026-05-19</x:v>
      </x:c>
      <x:c r="B2209" s="888" t="n">
        <x:v>46161</x:v>
      </x:c>
      <x:c r="C2209" t="str">
        <x:v>S Danciu (CE)</x:v>
      </x:c>
      <x:c r="D2209" t="str">
        <x:v>Permanent</x:v>
      </x:c>
      <x:c r="E2209" t="str">
        <x:v>Thurrock</x:v>
      </x:c>
      <x:c r="F2209" t="str">
        <x:v>Operative Driver</x:v>
      </x:c>
      <x:c r="G2209" t="str">
        <x:v>400996</x:v>
      </x:c>
      <x:c r="H2209" t="str">
        <x:v>University of Hertfordshire</x:v>
      </x:c>
      <x:c r="I2209" s="22" t="n">
        <x:v>6.5</x:v>
      </x:c>
      <x:c r="J2209" t="str">
        <x:v>Worked</x:v>
      </x:c>
      <x:c r="K2209" t="str">
        <x:v>Employee 1181; home branch Thurrock; assigned role Operative Driver | Deployment branch: Thurrock | Actual role: Operative Driver | Jobs: 400996 | Customers: University of Hertfordshire | Actual hours: 6.5; source records: 1</x:v>
      </x:c>
      <x:c r="L2209" t="str">
        <x:v>Include</x:v>
      </x:c>
      <x:c r="M2209"/>
      <x:c r="N2209"/>
    </x:row>
    <x:row r="2210">
      <x:c r="A2210" t="str">
        <x:v>S Danciu (CE)|2026-05-20</x:v>
      </x:c>
      <x:c r="B2210" s="888" t="n">
        <x:v>46162</x:v>
      </x:c>
      <x:c r="C2210" t="str">
        <x:v>S Danciu (CE)</x:v>
      </x:c>
      <x:c r="D2210" t="str">
        <x:v>Permanent</x:v>
      </x:c>
      <x:c r="E2210" t="str">
        <x:v>Thurrock</x:v>
      </x:c>
      <x:c r="F2210" t="str">
        <x:v>Operative Driver</x:v>
      </x:c>
      <x:c r="G2210" t="str">
        <x:v>401723</x:v>
      </x:c>
      <x:c r="H2210" t="str">
        <x:v>CODAN Limited</x:v>
      </x:c>
      <x:c r="I2210" s="22" t="n">
        <x:v>13</x:v>
      </x:c>
      <x:c r="J2210" t="str">
        <x:v>Worked</x:v>
      </x:c>
      <x:c r="K2210" t="str">
        <x:v>Employee 1181; home branch Thurrock; assigned role Operative Driver | Deployment branch: Thurrock | Actual role: Operative Driver | Jobs: 401723 | Customers: CODAN Limited | Actual hours: 13.0; source records: 1</x:v>
      </x:c>
      <x:c r="L2210" t="str">
        <x:v>Include</x:v>
      </x:c>
      <x:c r="M2210"/>
      <x:c r="N2210"/>
    </x:row>
    <x:row r="2211">
      <x:c r="A2211" t="str">
        <x:v>S Danciu (CE)|2026-05-21</x:v>
      </x:c>
      <x:c r="B2211" s="888" t="n">
        <x:v>46163</x:v>
      </x:c>
      <x:c r="C2211" t="str">
        <x:v>S Danciu (CE)</x:v>
      </x:c>
      <x:c r="D2211" t="str">
        <x:v>Permanent</x:v>
      </x:c>
      <x:c r="E2211" t="str">
        <x:v>Thurrock</x:v>
      </x:c>
      <x:c r="F2211" t="str">
        <x:v>Operative Driver</x:v>
      </x:c>
      <x:c r="G2211" t="str">
        <x:v>401504</x:v>
      </x:c>
      <x:c r="H2211" t="str">
        <x:v>FSCS</x:v>
      </x:c>
      <x:c r="I2211" s="22" t="n">
        <x:v>4</x:v>
      </x:c>
      <x:c r="J2211" t="str">
        <x:v>Worked</x:v>
      </x:c>
      <x:c r="K2211" t="str">
        <x:v>Employee 1181; home branch Thurrock; assigned role Operative Driver | Deployment branch: Thurrock | Actual role: Operative Driver | Jobs: 401504 | Customers: FSCS | Actual hours: 4.0; source records: 1</x:v>
      </x:c>
      <x:c r="L2211" t="str">
        <x:v>Include</x:v>
      </x:c>
      <x:c r="M2211"/>
      <x:c r="N2211"/>
    </x:row>
    <x:row r="2212">
      <x:c r="A2212" t="str">
        <x:v>S Danciu (CE)|2026-05-22</x:v>
      </x:c>
      <x:c r="B2212" s="888" t="n">
        <x:v>46164</x:v>
      </x:c>
      <x:c r="C2212" t="str">
        <x:v>S Danciu (CE)</x:v>
      </x:c>
      <x:c r="D2212" t="str">
        <x:v>Permanent</x:v>
      </x:c>
      <x:c r="E2212" t="str">
        <x:v>Thurrock</x:v>
      </x:c>
      <x:c r="F2212" t="str">
        <x:v>Operative Driver</x:v>
      </x:c>
      <x:c r="G2212" t="str">
        <x:v>402276, 402356</x:v>
      </x:c>
      <x:c r="H2212" t="str">
        <x:v>Protech Network Solutions; The Financial Conduct Authority</x:v>
      </x:c>
      <x:c r="I2212" s="22" t="n">
        <x:v>10.5</x:v>
      </x:c>
      <x:c r="J2212" t="str">
        <x:v>Worked — 2 records</x:v>
      </x:c>
      <x:c r="K2212" t="str">
        <x:v>Employee 1181; home branch Thurrock; assigned role Operative Driver | Deployment branch: Thurrock | Actual role: Operative Driver | Jobs: 402276, 402356 | Customers: Protech Network Solutions; The Financial Conduct Authority | Actual hours: 10.5; source records: 2</x:v>
      </x:c>
      <x:c r="L2212" t="str">
        <x:v>Include</x:v>
      </x:c>
      <x:c r="M2212"/>
      <x:c r="N2212"/>
    </x:row>
    <x:row r="2213">
      <x:c r="A2213" t="str">
        <x:v>S Danciu (CE)|2026-05-25</x:v>
      </x:c>
      <x:c r="B2213" s="888" t="n">
        <x:v>46167</x:v>
      </x:c>
      <x:c r="C2213" t="str">
        <x:v>S Danciu (CE)</x:v>
      </x:c>
      <x:c r="D2213" t="str">
        <x:v>Permanent</x:v>
      </x:c>
      <x:c r="E2213" t="str">
        <x:v>Thurrock</x:v>
      </x:c>
      <x:c r="F2213" t="str">
        <x:v>Operative Driver</x:v>
      </x:c>
      <x:c r="G2213"/>
      <x:c r="H2213"/>
      <x:c r="I2213" s="22" t="n">
        <x:v>0</x:v>
      </x:c>
      <x:c r="J2213" t="str">
        <x:v>Annual leave</x:v>
      </x:c>
      <x:c r="K2213" t="str">
        <x:v>Employee 1181; home branch Thurrock; assigned role Operative Driver | Leave: Annual Leave (Hours) | Leave calendar basis: Variable-pattern period</x:v>
      </x:c>
      <x:c r="L2213" t="str">
        <x:v>Include</x:v>
      </x:c>
      <x:c r="M2213"/>
      <x:c r="N2213"/>
    </x:row>
    <x:row r="2214">
      <x:c r="A2214" t="str">
        <x:v>S Danciu (CE)|2026-05-26</x:v>
      </x:c>
      <x:c r="B2214" s="888" t="n">
        <x:v>46168</x:v>
      </x:c>
      <x:c r="C2214" t="str">
        <x:v>S Danciu (CE)</x:v>
      </x:c>
      <x:c r="D2214" t="str">
        <x:v>Permanent</x:v>
      </x:c>
      <x:c r="E2214" t="str">
        <x:v>Thurrock</x:v>
      </x:c>
      <x:c r="F2214" t="str">
        <x:v>Operative Driver</x:v>
      </x:c>
      <x:c r="G2214" t="str">
        <x:v>401629</x:v>
      </x:c>
      <x:c r="H2214" t="str">
        <x:v>CH &amp; Co Catering Ltd</x:v>
      </x:c>
      <x:c r="I2214" s="22" t="n">
        <x:v>6.5</x:v>
      </x:c>
      <x:c r="J2214" t="str">
        <x:v>Worked</x:v>
      </x:c>
      <x:c r="K2214" t="str">
        <x:v>Employee 1181; home branch Thurrock; assigned role Operative Driver | Deployment branch: Thurrock | Actual role: Operative Driver | Jobs: 401629 | Customers: CH &amp; Co Catering Ltd | Actual hours: 6.5; source records: 1</x:v>
      </x:c>
      <x:c r="L2214" t="str">
        <x:v>Include</x:v>
      </x:c>
      <x:c r="M2214"/>
      <x:c r="N2214"/>
    </x:row>
    <x:row r="2215">
      <x:c r="A2215" t="str">
        <x:v>S Danciu (CE)|2026-05-27</x:v>
      </x:c>
      <x:c r="B2215" s="888" t="n">
        <x:v>46169</x:v>
      </x:c>
      <x:c r="C2215" t="str">
        <x:v>S Danciu (CE)</x:v>
      </x:c>
      <x:c r="D2215" t="str">
        <x:v>Permanent</x:v>
      </x:c>
      <x:c r="E2215" t="str">
        <x:v>Thurrock</x:v>
      </x:c>
      <x:c r="F2215" t="str">
        <x:v>Operative Driver</x:v>
      </x:c>
      <x:c r="G2215" t="str">
        <x:v>400283</x:v>
      </x:c>
      <x:c r="H2215" t="str">
        <x:v>Canada Life</x:v>
      </x:c>
      <x:c r="I2215" s="22" t="n">
        <x:v>9.5</x:v>
      </x:c>
      <x:c r="J2215" t="str">
        <x:v>Worked</x:v>
      </x:c>
      <x:c r="K2215" t="str">
        <x:v>Employee 1181; home branch Thurrock; assigned role Operative Driver | Deployment branch: Thurrock | Actual role: Operative Driver | Jobs: 400283 | Customers: Canada Life | Actual hours: 9.5; source records: 1</x:v>
      </x:c>
      <x:c r="L2215" t="str">
        <x:v>Include</x:v>
      </x:c>
      <x:c r="M2215"/>
      <x:c r="N2215"/>
    </x:row>
    <x:row r="2216">
      <x:c r="A2216" t="str">
        <x:v>S Danciu (CE)|2026-05-28</x:v>
      </x:c>
      <x:c r="B2216" s="888" t="n">
        <x:v>46170</x:v>
      </x:c>
      <x:c r="C2216" t="str">
        <x:v>S Danciu (CE)</x:v>
      </x:c>
      <x:c r="D2216" t="str">
        <x:v>Permanent</x:v>
      </x:c>
      <x:c r="E2216" t="str">
        <x:v>Thurrock</x:v>
      </x:c>
      <x:c r="F2216" t="str">
        <x:v>Operative Driver</x:v>
      </x:c>
      <x:c r="G2216" t="str">
        <x:v>402449, 402063</x:v>
      </x:c>
      <x:c r="H2216" t="str">
        <x:v>HG Thurrock; Mendarosa/Mrs Mendarosa</x:v>
      </x:c>
      <x:c r="I2216" s="22" t="n">
        <x:v>12.5</x:v>
      </x:c>
      <x:c r="J2216" t="str">
        <x:v>Worked — 2 records</x:v>
      </x:c>
      <x:c r="K2216" t="str">
        <x:v>Employee 1181; home branch Thurrock; assigned role Operative Driver | Deployment branch: Thurrock | Actual role: Operative Driver | Jobs: 402449, 402063 | Customers: HG Thurrock; Mendarosa/Mrs Mendarosa | Actual hours: 12.5; source records: 2</x:v>
      </x:c>
      <x:c r="L2216" t="str">
        <x:v>Include</x:v>
      </x:c>
      <x:c r="M2216"/>
      <x:c r="N2216"/>
    </x:row>
    <x:row r="2217">
      <x:c r="A2217" t="str">
        <x:v>S Danciu (CE)|2026-05-29</x:v>
      </x:c>
      <x:c r="B2217" s="888" t="n">
        <x:v>46171</x:v>
      </x:c>
      <x:c r="C2217" t="str">
        <x:v>S Danciu (CE)</x:v>
      </x:c>
      <x:c r="D2217" t="str">
        <x:v>Permanent</x:v>
      </x:c>
      <x:c r="E2217" t="str">
        <x:v>Thurrock</x:v>
      </x:c>
      <x:c r="F2217" t="str">
        <x:v>Operative Driver</x:v>
      </x:c>
      <x:c r="G2217" t="str">
        <x:v>401447</x:v>
      </x:c>
      <x:c r="H2217" t="str">
        <x:v>Fuse Energy</x:v>
      </x:c>
      <x:c r="I2217" s="22" t="n">
        <x:v>8</x:v>
      </x:c>
      <x:c r="J2217" t="str">
        <x:v>Worked</x:v>
      </x:c>
      <x:c r="K2217" t="str">
        <x:v>Employee 1181; home branch Thurrock; assigned role Operative Driver | Deployment branch: Thurrock | Actual role: Operative Driver | Jobs: 401447 | Customers: Fuse Energy | Actual hours: 8.0; source records: 1</x:v>
      </x:c>
      <x:c r="L2217" t="str">
        <x:v>Include</x:v>
      </x:c>
      <x:c r="M2217"/>
      <x:c r="N2217"/>
    </x:row>
    <x:row r="2218">
      <x:c r="A2218" t="str">
        <x:v>S Goodridge|2026-05-01</x:v>
      </x:c>
      <x:c r="B2218" s="888" t="n">
        <x:v>46143</x:v>
      </x:c>
      <x:c r="C2218" t="str">
        <x:v>S Goodridge</x:v>
      </x:c>
      <x:c r="D2218" t="str">
        <x:v>Permanent</x:v>
      </x:c>
      <x:c r="E2218" t="str">
        <x:v>Thurrock</x:v>
      </x:c>
      <x:c r="F2218" t="str">
        <x:v>Operative Porter</x:v>
      </x:c>
      <x:c r="G2218" t="str">
        <x:v>401971</x:v>
      </x:c>
      <x:c r="H2218" t="str">
        <x:v>Bloomberg</x:v>
      </x:c>
      <x:c r="I2218" s="22" t="n">
        <x:v>6.5</x:v>
      </x:c>
      <x:c r="J2218" t="str">
        <x:v>Worked</x:v>
      </x:c>
      <x:c r="K2218" t="str">
        <x:v>Employee 1051; home branch Thurrock; assigned role Operative Porter | Deployment branch: Thurrock | Actual role: Operative Porter | Jobs: 401971 | Customers: Bloomberg | Actual hours: 6.5; source records: 1</x:v>
      </x:c>
      <x:c r="L2218" t="str">
        <x:v>Include</x:v>
      </x:c>
      <x:c r="M2218"/>
      <x:c r="N2218"/>
    </x:row>
    <x:row r="2219">
      <x:c r="A2219" t="str">
        <x:v>S Goodridge|2026-05-06</x:v>
      </x:c>
      <x:c r="B2219" s="888" t="n">
        <x:v>46148</x:v>
      </x:c>
      <x:c r="C2219" t="str">
        <x:v>S Goodridge</x:v>
      </x:c>
      <x:c r="D2219" t="str">
        <x:v>Permanent</x:v>
      </x:c>
      <x:c r="E2219" t="str">
        <x:v>Thurrock</x:v>
      </x:c>
      <x:c r="F2219" t="str">
        <x:v>Operative Porter</x:v>
      </x:c>
      <x:c r="G2219" t="str">
        <x:v>399535</x:v>
      </x:c>
      <x:c r="H2219" t="str">
        <x:v>Foreign Commonwealth Office</x:v>
      </x:c>
      <x:c r="I2219" s="22" t="n">
        <x:v>10.5</x:v>
      </x:c>
      <x:c r="J2219" t="str">
        <x:v>Worked</x:v>
      </x:c>
      <x:c r="K2219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19" t="str">
        <x:v>Include</x:v>
      </x:c>
      <x:c r="M2219"/>
      <x:c r="N2219"/>
    </x:row>
    <x:row r="2220">
      <x:c r="A2220" t="str">
        <x:v>S Goodridge|2026-05-07</x:v>
      </x:c>
      <x:c r="B2220" s="888" t="n">
        <x:v>46149</x:v>
      </x:c>
      <x:c r="C2220" t="str">
        <x:v>S Goodridge</x:v>
      </x:c>
      <x:c r="D2220" t="str">
        <x:v>Permanent</x:v>
      </x:c>
      <x:c r="E2220" t="str">
        <x:v>Thurrock</x:v>
      </x:c>
      <x:c r="F2220" t="str">
        <x:v>Operative Porter</x:v>
      </x:c>
      <x:c r="G2220" t="str">
        <x:v>399535</x:v>
      </x:c>
      <x:c r="H2220" t="str">
        <x:v>Foreign Commonwealth Office</x:v>
      </x:c>
      <x:c r="I2220" s="22" t="n">
        <x:v>10.5</x:v>
      </x:c>
      <x:c r="J2220" t="str">
        <x:v>Worked</x:v>
      </x:c>
      <x:c r="K2220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20" t="str">
        <x:v>Include</x:v>
      </x:c>
      <x:c r="M2220"/>
      <x:c r="N2220"/>
    </x:row>
    <x:row r="2221">
      <x:c r="A2221" t="str">
        <x:v>S Goodridge|2026-05-08</x:v>
      </x:c>
      <x:c r="B2221" s="888" t="n">
        <x:v>46150</x:v>
      </x:c>
      <x:c r="C2221" t="str">
        <x:v>S Goodridge</x:v>
      </x:c>
      <x:c r="D2221" t="str">
        <x:v>Permanent</x:v>
      </x:c>
      <x:c r="E2221" t="str">
        <x:v>Thurrock</x:v>
      </x:c>
      <x:c r="F2221" t="str">
        <x:v>Operative Porter</x:v>
      </x:c>
      <x:c r="G2221" t="str">
        <x:v>399535</x:v>
      </x:c>
      <x:c r="H2221" t="str">
        <x:v>Foreign Commonwealth Office</x:v>
      </x:c>
      <x:c r="I2221" s="22" t="n">
        <x:v>10.5</x:v>
      </x:c>
      <x:c r="J2221" t="str">
        <x:v>Worked</x:v>
      </x:c>
      <x:c r="K2221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21" t="str">
        <x:v>Include</x:v>
      </x:c>
      <x:c r="M2221"/>
      <x:c r="N2221"/>
    </x:row>
    <x:row r="2222">
      <x:c r="A2222" t="str">
        <x:v>S Goodridge|2026-05-09</x:v>
      </x:c>
      <x:c r="B2222" s="888" t="n">
        <x:v>46151</x:v>
      </x:c>
      <x:c r="C2222" t="str">
        <x:v>S Goodridge</x:v>
      </x:c>
      <x:c r="D2222" t="str">
        <x:v>Permanent</x:v>
      </x:c>
      <x:c r="E2222" t="str">
        <x:v>Thurrock</x:v>
      </x:c>
      <x:c r="F2222" t="str">
        <x:v>Operative Porter</x:v>
      </x:c>
      <x:c r="G2222" t="str">
        <x:v>398532</x:v>
      </x:c>
      <x:c r="H2222" t="str">
        <x:v>Southwark Local Elections 2026</x:v>
      </x:c>
      <x:c r="I2222" s="22" t="n">
        <x:v>8.5</x:v>
      </x:c>
      <x:c r="J2222" t="str">
        <x:v>Worked</x:v>
      </x:c>
      <x:c r="K2222" t="str">
        <x:v>Employee 1051; home branch Thurrock; assigned role Operative Porter | Deployment branch: Croydon | Actual role: Operative Porter | Jobs: 398532 | Customers: Southwark Local Elections 2026 | Actual hours: 8.5; source records: 1</x:v>
      </x:c>
      <x:c r="L2222" t="str">
        <x:v>Include</x:v>
      </x:c>
      <x:c r="M2222"/>
      <x:c r="N2222"/>
    </x:row>
    <x:row r="2223">
      <x:c r="A2223" t="str">
        <x:v>S Goodridge|2026-05-11</x:v>
      </x:c>
      <x:c r="B2223" s="888" t="n">
        <x:v>46153</x:v>
      </x:c>
      <x:c r="C2223" t="str">
        <x:v>S Goodridge</x:v>
      </x:c>
      <x:c r="D2223" t="str">
        <x:v>Permanent</x:v>
      </x:c>
      <x:c r="E2223" t="str">
        <x:v>Thurrock</x:v>
      </x:c>
      <x:c r="F2223" t="str">
        <x:v>Operative Porter</x:v>
      </x:c>
      <x:c r="G2223" t="str">
        <x:v>399535</x:v>
      </x:c>
      <x:c r="H2223" t="str">
        <x:v>Foreign Commonwealth Office</x:v>
      </x:c>
      <x:c r="I2223" s="22" t="n">
        <x:v>10.5</x:v>
      </x:c>
      <x:c r="J2223" t="str">
        <x:v>Worked</x:v>
      </x:c>
      <x:c r="K2223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23" t="str">
        <x:v>Include</x:v>
      </x:c>
      <x:c r="M2223"/>
      <x:c r="N2223"/>
    </x:row>
    <x:row r="2224">
      <x:c r="A2224" t="str">
        <x:v>S Goodridge|2026-05-12</x:v>
      </x:c>
      <x:c r="B2224" s="888" t="n">
        <x:v>46154</x:v>
      </x:c>
      <x:c r="C2224" t="str">
        <x:v>S Goodridge</x:v>
      </x:c>
      <x:c r="D2224" t="str">
        <x:v>Permanent</x:v>
      </x:c>
      <x:c r="E2224" t="str">
        <x:v>Thurrock</x:v>
      </x:c>
      <x:c r="F2224" t="str">
        <x:v>Operative Porter</x:v>
      </x:c>
      <x:c r="G2224" t="str">
        <x:v>399535</x:v>
      </x:c>
      <x:c r="H2224" t="str">
        <x:v>Foreign Commonwealth Office</x:v>
      </x:c>
      <x:c r="I2224" s="22" t="n">
        <x:v>10.5</x:v>
      </x:c>
      <x:c r="J2224" t="str">
        <x:v>Worked</x:v>
      </x:c>
      <x:c r="K2224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24" t="str">
        <x:v>Include</x:v>
      </x:c>
      <x:c r="M2224"/>
      <x:c r="N2224"/>
    </x:row>
    <x:row r="2225">
      <x:c r="A2225" t="str">
        <x:v>S Goodridge|2026-05-13</x:v>
      </x:c>
      <x:c r="B2225" s="888" t="n">
        <x:v>46155</x:v>
      </x:c>
      <x:c r="C2225" t="str">
        <x:v>S Goodridge</x:v>
      </x:c>
      <x:c r="D2225" t="str">
        <x:v>Permanent</x:v>
      </x:c>
      <x:c r="E2225" t="str">
        <x:v>Thurrock</x:v>
      </x:c>
      <x:c r="F2225" t="str">
        <x:v>Operative Porter</x:v>
      </x:c>
      <x:c r="G2225" t="str">
        <x:v>399535</x:v>
      </x:c>
      <x:c r="H2225" t="str">
        <x:v>Foreign Commonwealth Office</x:v>
      </x:c>
      <x:c r="I2225" s="22" t="n">
        <x:v>10.5</x:v>
      </x:c>
      <x:c r="J2225" t="str">
        <x:v>Worked</x:v>
      </x:c>
      <x:c r="K2225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25" t="str">
        <x:v>Include</x:v>
      </x:c>
      <x:c r="M2225"/>
      <x:c r="N2225"/>
    </x:row>
    <x:row r="2226">
      <x:c r="A2226" t="str">
        <x:v>S Goodridge|2026-05-14</x:v>
      </x:c>
      <x:c r="B2226" s="888" t="n">
        <x:v>46156</x:v>
      </x:c>
      <x:c r="C2226" t="str">
        <x:v>S Goodridge</x:v>
      </x:c>
      <x:c r="D2226" t="str">
        <x:v>Permanent</x:v>
      </x:c>
      <x:c r="E2226" t="str">
        <x:v>Thurrock</x:v>
      </x:c>
      <x:c r="F2226" t="str">
        <x:v>Operative Porter</x:v>
      </x:c>
      <x:c r="G2226" t="str">
        <x:v>399535</x:v>
      </x:c>
      <x:c r="H2226" t="str">
        <x:v>Foreign Commonwealth Office</x:v>
      </x:c>
      <x:c r="I2226" s="22" t="n">
        <x:v>10.5</x:v>
      </x:c>
      <x:c r="J2226" t="str">
        <x:v>Worked</x:v>
      </x:c>
      <x:c r="K2226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26" t="str">
        <x:v>Include</x:v>
      </x:c>
      <x:c r="M2226"/>
      <x:c r="N2226"/>
    </x:row>
    <x:row r="2227">
      <x:c r="A2227" t="str">
        <x:v>S Goodridge|2026-05-15</x:v>
      </x:c>
      <x:c r="B2227" s="888" t="n">
        <x:v>46157</x:v>
      </x:c>
      <x:c r="C2227" t="str">
        <x:v>S Goodridge</x:v>
      </x:c>
      <x:c r="D2227" t="str">
        <x:v>Permanent</x:v>
      </x:c>
      <x:c r="E2227" t="str">
        <x:v>Thurrock</x:v>
      </x:c>
      <x:c r="F2227" t="str">
        <x:v>Operative Porter</x:v>
      </x:c>
      <x:c r="G2227" t="str">
        <x:v>399535</x:v>
      </x:c>
      <x:c r="H2227" t="str">
        <x:v>Foreign Commonwealth Office</x:v>
      </x:c>
      <x:c r="I2227" s="22" t="n">
        <x:v>10.5</x:v>
      </x:c>
      <x:c r="J2227" t="str">
        <x:v>Worked</x:v>
      </x:c>
      <x:c r="K2227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27" t="str">
        <x:v>Include</x:v>
      </x:c>
      <x:c r="M2227"/>
      <x:c r="N2227"/>
    </x:row>
    <x:row r="2228">
      <x:c r="A2228" t="str">
        <x:v>S Goodridge|2026-05-18</x:v>
      </x:c>
      <x:c r="B2228" s="888" t="n">
        <x:v>46160</x:v>
      </x:c>
      <x:c r="C2228" t="str">
        <x:v>S Goodridge</x:v>
      </x:c>
      <x:c r="D2228" t="str">
        <x:v>Permanent</x:v>
      </x:c>
      <x:c r="E2228" t="str">
        <x:v>Thurrock</x:v>
      </x:c>
      <x:c r="F2228" t="str">
        <x:v>Operative Porter</x:v>
      </x:c>
      <x:c r="G2228" t="str">
        <x:v>399535</x:v>
      </x:c>
      <x:c r="H2228" t="str">
        <x:v>Foreign Commonwealth Office</x:v>
      </x:c>
      <x:c r="I2228" s="22" t="n">
        <x:v>10.5</x:v>
      </x:c>
      <x:c r="J2228" t="str">
        <x:v>Worked</x:v>
      </x:c>
      <x:c r="K2228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28" t="str">
        <x:v>Include</x:v>
      </x:c>
      <x:c r="M2228"/>
      <x:c r="N2228"/>
    </x:row>
    <x:row r="2229">
      <x:c r="A2229" t="str">
        <x:v>S Goodridge|2026-05-19</x:v>
      </x:c>
      <x:c r="B2229" s="888" t="n">
        <x:v>46161</x:v>
      </x:c>
      <x:c r="C2229" t="str">
        <x:v>S Goodridge</x:v>
      </x:c>
      <x:c r="D2229" t="str">
        <x:v>Permanent</x:v>
      </x:c>
      <x:c r="E2229" t="str">
        <x:v>Thurrock</x:v>
      </x:c>
      <x:c r="F2229" t="str">
        <x:v>Operative Porter</x:v>
      </x:c>
      <x:c r="G2229" t="str">
        <x:v>399535</x:v>
      </x:c>
      <x:c r="H2229" t="str">
        <x:v>Foreign Commonwealth Office</x:v>
      </x:c>
      <x:c r="I2229" s="22" t="n">
        <x:v>10.5</x:v>
      </x:c>
      <x:c r="J2229" t="str">
        <x:v>Worked</x:v>
      </x:c>
      <x:c r="K2229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29" t="str">
        <x:v>Include</x:v>
      </x:c>
      <x:c r="M2229"/>
      <x:c r="N2229"/>
    </x:row>
    <x:row r="2230">
      <x:c r="A2230" t="str">
        <x:v>S Goodridge|2026-05-20</x:v>
      </x:c>
      <x:c r="B2230" s="888" t="n">
        <x:v>46162</x:v>
      </x:c>
      <x:c r="C2230" t="str">
        <x:v>S Goodridge</x:v>
      </x:c>
      <x:c r="D2230" t="str">
        <x:v>Permanent</x:v>
      </x:c>
      <x:c r="E2230" t="str">
        <x:v>Thurrock</x:v>
      </x:c>
      <x:c r="F2230" t="str">
        <x:v>Operative Porter</x:v>
      </x:c>
      <x:c r="G2230" t="str">
        <x:v>399535</x:v>
      </x:c>
      <x:c r="H2230" t="str">
        <x:v>Foreign Commonwealth Office</x:v>
      </x:c>
      <x:c r="I2230" s="22" t="n">
        <x:v>10.5</x:v>
      </x:c>
      <x:c r="J2230" t="str">
        <x:v>Worked</x:v>
      </x:c>
      <x:c r="K2230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30" t="str">
        <x:v>Include</x:v>
      </x:c>
      <x:c r="M2230"/>
      <x:c r="N2230"/>
    </x:row>
    <x:row r="2231">
      <x:c r="A2231" t="str">
        <x:v>S Goodridge|2026-05-21</x:v>
      </x:c>
      <x:c r="B2231" s="888" t="n">
        <x:v>46163</x:v>
      </x:c>
      <x:c r="C2231" t="str">
        <x:v>S Goodridge</x:v>
      </x:c>
      <x:c r="D2231" t="str">
        <x:v>Permanent</x:v>
      </x:c>
      <x:c r="E2231" t="str">
        <x:v>Thurrock</x:v>
      </x:c>
      <x:c r="F2231" t="str">
        <x:v>Operative Porter</x:v>
      </x:c>
      <x:c r="G2231" t="str">
        <x:v>399535</x:v>
      </x:c>
      <x:c r="H2231" t="str">
        <x:v>Foreign Commonwealth Office</x:v>
      </x:c>
      <x:c r="I2231" s="22" t="n">
        <x:v>10.5</x:v>
      </x:c>
      <x:c r="J2231" t="str">
        <x:v>Worked</x:v>
      </x:c>
      <x:c r="K2231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31" t="str">
        <x:v>Include</x:v>
      </x:c>
      <x:c r="M2231"/>
      <x:c r="N2231"/>
    </x:row>
    <x:row r="2232">
      <x:c r="A2232" t="str">
        <x:v>S Goodridge|2026-05-22</x:v>
      </x:c>
      <x:c r="B2232" s="888" t="n">
        <x:v>46164</x:v>
      </x:c>
      <x:c r="C2232" t="str">
        <x:v>S Goodridge</x:v>
      </x:c>
      <x:c r="D2232" t="str">
        <x:v>Permanent</x:v>
      </x:c>
      <x:c r="E2232" t="str">
        <x:v>Thurrock</x:v>
      </x:c>
      <x:c r="F2232" t="str">
        <x:v>Operative Porter</x:v>
      </x:c>
      <x:c r="G2232" t="str">
        <x:v>399535</x:v>
      </x:c>
      <x:c r="H2232" t="str">
        <x:v>Foreign Commonwealth Office</x:v>
      </x:c>
      <x:c r="I2232" s="22" t="n">
        <x:v>10.5</x:v>
      </x:c>
      <x:c r="J2232" t="str">
        <x:v>Worked</x:v>
      </x:c>
      <x:c r="K2232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32" t="str">
        <x:v>Include</x:v>
      </x:c>
      <x:c r="M2232"/>
      <x:c r="N2232"/>
    </x:row>
    <x:row r="2233">
      <x:c r="A2233" t="str">
        <x:v>S Goodridge|2026-05-23</x:v>
      </x:c>
      <x:c r="B2233" s="888" t="n">
        <x:v>46165</x:v>
      </x:c>
      <x:c r="C2233" t="str">
        <x:v>S Goodridge</x:v>
      </x:c>
      <x:c r="D2233" t="str">
        <x:v>Permanent</x:v>
      </x:c>
      <x:c r="E2233" t="str">
        <x:v>Thurrock</x:v>
      </x:c>
      <x:c r="F2233" t="str">
        <x:v>Operative Porter</x:v>
      </x:c>
      <x:c r="G2233" t="str">
        <x:v>402158</x:v>
      </x:c>
      <x:c r="H2233" t="str">
        <x:v>Societe Generale</x:v>
      </x:c>
      <x:c r="I2233" s="22" t="n">
        <x:v>8.5</x:v>
      </x:c>
      <x:c r="J2233" t="str">
        <x:v>Worked</x:v>
      </x:c>
      <x:c r="K2233" t="str">
        <x:v>Employee 1051; home branch Thurrock; assigned role Operative Porter | Deployment branch: Thurrock | Actual role: Operative Porter | Jobs: 402158 | Customers: Societe Generale | Actual hours: 8.5; source records: 1</x:v>
      </x:c>
      <x:c r="L2233" t="str">
        <x:v>Include</x:v>
      </x:c>
      <x:c r="M2233"/>
      <x:c r="N2233"/>
    </x:row>
    <x:row r="2234">
      <x:c r="A2234" t="str">
        <x:v>S Goodridge|2026-05-26</x:v>
      </x:c>
      <x:c r="B2234" s="888" t="n">
        <x:v>46168</x:v>
      </x:c>
      <x:c r="C2234" t="str">
        <x:v>S Goodridge</x:v>
      </x:c>
      <x:c r="D2234" t="str">
        <x:v>Permanent</x:v>
      </x:c>
      <x:c r="E2234" t="str">
        <x:v>Thurrock</x:v>
      </x:c>
      <x:c r="F2234" t="str">
        <x:v>Operative Porter</x:v>
      </x:c>
      <x:c r="G2234" t="str">
        <x:v>399535</x:v>
      </x:c>
      <x:c r="H2234" t="str">
        <x:v>Foreign Commonwealth Office</x:v>
      </x:c>
      <x:c r="I2234" s="22" t="n">
        <x:v>10.5</x:v>
      </x:c>
      <x:c r="J2234" t="str">
        <x:v>Worked</x:v>
      </x:c>
      <x:c r="K2234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34" t="str">
        <x:v>Include</x:v>
      </x:c>
      <x:c r="M2234"/>
      <x:c r="N2234"/>
    </x:row>
    <x:row r="2235">
      <x:c r="A2235" t="str">
        <x:v>S Goodridge|2026-05-27</x:v>
      </x:c>
      <x:c r="B2235" s="888" t="n">
        <x:v>46169</x:v>
      </x:c>
      <x:c r="C2235" t="str">
        <x:v>S Goodridge</x:v>
      </x:c>
      <x:c r="D2235" t="str">
        <x:v>Permanent</x:v>
      </x:c>
      <x:c r="E2235" t="str">
        <x:v>Thurrock</x:v>
      </x:c>
      <x:c r="F2235" t="str">
        <x:v>Operative Porter</x:v>
      </x:c>
      <x:c r="G2235" t="str">
        <x:v>399535</x:v>
      </x:c>
      <x:c r="H2235" t="str">
        <x:v>Foreign Commonwealth Office</x:v>
      </x:c>
      <x:c r="I2235" s="22" t="n">
        <x:v>10.5</x:v>
      </x:c>
      <x:c r="J2235" t="str">
        <x:v>Worked</x:v>
      </x:c>
      <x:c r="K2235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35" t="str">
        <x:v>Include</x:v>
      </x:c>
      <x:c r="M2235"/>
      <x:c r="N2235"/>
    </x:row>
    <x:row r="2236">
      <x:c r="A2236" t="str">
        <x:v>S Goodridge|2026-05-28</x:v>
      </x:c>
      <x:c r="B2236" s="888" t="n">
        <x:v>46170</x:v>
      </x:c>
      <x:c r="C2236" t="str">
        <x:v>S Goodridge</x:v>
      </x:c>
      <x:c r="D2236" t="str">
        <x:v>Permanent</x:v>
      </x:c>
      <x:c r="E2236" t="str">
        <x:v>Thurrock</x:v>
      </x:c>
      <x:c r="F2236" t="str">
        <x:v>Operative Porter</x:v>
      </x:c>
      <x:c r="G2236" t="str">
        <x:v>399535</x:v>
      </x:c>
      <x:c r="H2236" t="str">
        <x:v>Foreign Commonwealth Office</x:v>
      </x:c>
      <x:c r="I2236" s="22" t="n">
        <x:v>10.5</x:v>
      </x:c>
      <x:c r="J2236" t="str">
        <x:v>Worked</x:v>
      </x:c>
      <x:c r="K2236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36" t="str">
        <x:v>Include</x:v>
      </x:c>
      <x:c r="M2236"/>
      <x:c r="N2236"/>
    </x:row>
    <x:row r="2237">
      <x:c r="A2237" t="str">
        <x:v>S Goodridge|2026-05-29</x:v>
      </x:c>
      <x:c r="B2237" s="888" t="n">
        <x:v>46171</x:v>
      </x:c>
      <x:c r="C2237" t="str">
        <x:v>S Goodridge</x:v>
      </x:c>
      <x:c r="D2237" t="str">
        <x:v>Permanent</x:v>
      </x:c>
      <x:c r="E2237" t="str">
        <x:v>Thurrock</x:v>
      </x:c>
      <x:c r="F2237" t="str">
        <x:v>Operative Porter</x:v>
      </x:c>
      <x:c r="G2237" t="str">
        <x:v>399535</x:v>
      </x:c>
      <x:c r="H2237" t="str">
        <x:v>Foreign Commonwealth Office</x:v>
      </x:c>
      <x:c r="I2237" s="22" t="n">
        <x:v>10.5</x:v>
      </x:c>
      <x:c r="J2237" t="str">
        <x:v>Worked</x:v>
      </x:c>
      <x:c r="K2237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37" t="str">
        <x:v>Include</x:v>
      </x:c>
      <x:c r="M2237"/>
      <x:c r="N2237"/>
    </x:row>
    <x:row r="2238">
      <x:c r="A2238" t="str">
        <x:v>S Holroyd|2026-05-01</x:v>
      </x:c>
      <x:c r="B2238" s="888" t="n">
        <x:v>46143</x:v>
      </x:c>
      <x:c r="C2238" t="str">
        <x:v>S Holroyd</x:v>
      </x:c>
      <x:c r="D2238" t="str">
        <x:v>Permanent</x:v>
      </x:c>
      <x:c r="E2238" t="str">
        <x:v>Croydon</x:v>
      </x:c>
      <x:c r="F2238" t="str">
        <x:v>Operative Skilled</x:v>
      </x:c>
      <x:c r="G2238"/>
      <x:c r="H2238"/>
      <x:c r="I2238" s="22" t="n">
        <x:v>0</x:v>
      </x:c>
      <x:c r="J2238" t="str">
        <x:v>Annual leave</x:v>
      </x:c>
      <x:c r="K2238" t="str">
        <x:v>Employee 1865; home branch Croydon; assigned role Operative Skilled | Leave: Annual Leave (Hours) | Leave calendar basis: Variable-pattern period</x:v>
      </x:c>
      <x:c r="L2238" t="str">
        <x:v>Include</x:v>
      </x:c>
      <x:c r="M2238"/>
      <x:c r="N2238"/>
    </x:row>
    <x:row r="2239">
      <x:c r="A2239" t="str">
        <x:v>S Holroyd|2026-05-04</x:v>
      </x:c>
      <x:c r="B2239" s="888" t="n">
        <x:v>46146</x:v>
      </x:c>
      <x:c r="C2239" t="str">
        <x:v>S Holroyd</x:v>
      </x:c>
      <x:c r="D2239" t="str">
        <x:v>Permanent</x:v>
      </x:c>
      <x:c r="E2239" t="str">
        <x:v>Croydon</x:v>
      </x:c>
      <x:c r="F2239" t="str">
        <x:v>Operative Skilled</x:v>
      </x:c>
      <x:c r="G2239"/>
      <x:c r="H2239"/>
      <x:c r="I2239" s="22" t="n">
        <x:v>0</x:v>
      </x:c>
      <x:c r="J2239" t="str">
        <x:v>Annual leave</x:v>
      </x:c>
      <x:c r="K2239" t="str">
        <x:v>Employee 1865; home branch Croydon; assigned role Operative Skilled | Leave: Annual Leave (Hours) | Leave calendar basis: Variable-pattern period</x:v>
      </x:c>
      <x:c r="L2239" t="str">
        <x:v>Include</x:v>
      </x:c>
      <x:c r="M2239"/>
      <x:c r="N2239"/>
    </x:row>
    <x:row r="2240">
      <x:c r="A2240" t="str">
        <x:v>S Holroyd|2026-05-05</x:v>
      </x:c>
      <x:c r="B2240" s="888" t="n">
        <x:v>46147</x:v>
      </x:c>
      <x:c r="C2240" t="str">
        <x:v>S Holroyd</x:v>
      </x:c>
      <x:c r="D2240" t="str">
        <x:v>Permanent</x:v>
      </x:c>
      <x:c r="E2240" t="str">
        <x:v>Croydon</x:v>
      </x:c>
      <x:c r="F2240" t="str">
        <x:v>Operative Skilled</x:v>
      </x:c>
      <x:c r="G2240" t="str">
        <x:v>384900A</x:v>
      </x:c>
      <x:c r="H2240" t="str">
        <x:v>London Borough of Croydon</x:v>
      </x:c>
      <x:c r="I2240" s="22" t="n">
        <x:v>7</x:v>
      </x:c>
      <x:c r="J2240" t="str">
        <x:v>Worked</x:v>
      </x:c>
      <x:c r="K2240" t="str">
        <x:v>Employee 1865; home branch Croydon; assigned role Operative Skilled | Deployment branch: Croydon | Actual role: Operative Porter | Jobs: 384900A | Customers: London Borough of Croydon | Actual hours: 7.0; source records: 1</x:v>
      </x:c>
      <x:c r="L2240" t="str">
        <x:v>Include</x:v>
      </x:c>
      <x:c r="M2240"/>
      <x:c r="N2240"/>
    </x:row>
    <x:row r="2241">
      <x:c r="A2241" t="str">
        <x:v>S Holroyd|2026-05-06</x:v>
      </x:c>
      <x:c r="B2241" s="888" t="n">
        <x:v>46148</x:v>
      </x:c>
      <x:c r="C2241" t="str">
        <x:v>S Holroyd</x:v>
      </x:c>
      <x:c r="D2241" t="str">
        <x:v>Permanent</x:v>
      </x:c>
      <x:c r="E2241" t="str">
        <x:v>Croydon</x:v>
      </x:c>
      <x:c r="F2241" t="str">
        <x:v>Operative Skilled</x:v>
      </x:c>
      <x:c r="G2241" t="str">
        <x:v>384900A</x:v>
      </x:c>
      <x:c r="H2241" t="str">
        <x:v>London Borough of Croydon</x:v>
      </x:c>
      <x:c r="I2241" s="22" t="n">
        <x:v>6</x:v>
      </x:c>
      <x:c r="J2241" t="str">
        <x:v>Worked</x:v>
      </x:c>
      <x:c r="K2241" t="str">
        <x:v>Employee 1865; home branch Croydon; assigned role Operative Skilled | Deployment branch: Croydon | Actual role: Operative Porter | Jobs: 384900A | Customers: London Borough of Croydon | Actual hours: 6.0; source records: 1</x:v>
      </x:c>
      <x:c r="L2241" t="str">
        <x:v>Include</x:v>
      </x:c>
      <x:c r="M2241"/>
      <x:c r="N2241"/>
    </x:row>
    <x:row r="2242">
      <x:c r="A2242" t="str">
        <x:v>S Holroyd|2026-05-07</x:v>
      </x:c>
      <x:c r="B2242" s="888" t="n">
        <x:v>46149</x:v>
      </x:c>
      <x:c r="C2242" t="str">
        <x:v>S Holroyd</x:v>
      </x:c>
      <x:c r="D2242" t="str">
        <x:v>Permanent</x:v>
      </x:c>
      <x:c r="E2242" t="str">
        <x:v>Croydon</x:v>
      </x:c>
      <x:c r="F2242" t="str">
        <x:v>Operative Skilled</x:v>
      </x:c>
      <x:c r="G2242" t="str">
        <x:v>393361C</x:v>
      </x:c>
      <x:c r="H2242" t="str">
        <x:v>The Quadrant</x:v>
      </x:c>
      <x:c r="I2242" s="22" t="n">
        <x:v>5</x:v>
      </x:c>
      <x:c r="J2242" t="str">
        <x:v>Worked</x:v>
      </x:c>
      <x:c r="K2242" t="str">
        <x:v>Employee 1865; home branch Croydon; assigned role Operative Skilled | Deployment branch: Croydon | Actual role: Operative Skilled | Jobs: 393361C | Customers: The Quadrant | Actual hours: 5.0; source records: 1</x:v>
      </x:c>
      <x:c r="L2242" t="str">
        <x:v>Include</x:v>
      </x:c>
      <x:c r="M2242"/>
      <x:c r="N2242"/>
    </x:row>
    <x:row r="2243">
      <x:c r="A2243" t="str">
        <x:v>S Holroyd|2026-05-08</x:v>
      </x:c>
      <x:c r="B2243" s="888" t="n">
        <x:v>46150</x:v>
      </x:c>
      <x:c r="C2243" t="str">
        <x:v>S Holroyd</x:v>
      </x:c>
      <x:c r="D2243" t="str">
        <x:v>Permanent</x:v>
      </x:c>
      <x:c r="E2243" t="str">
        <x:v>Croydon</x:v>
      </x:c>
      <x:c r="F2243" t="str">
        <x:v>Operative Skilled</x:v>
      </x:c>
      <x:c r="G2243" t="str">
        <x:v>401941</x:v>
      </x:c>
      <x:c r="H2243" t="str">
        <x:v>Westminster Council - City Hall</x:v>
      </x:c>
      <x:c r="I2243" s="22" t="n">
        <x:v>5.5</x:v>
      </x:c>
      <x:c r="J2243" t="str">
        <x:v>Worked</x:v>
      </x:c>
      <x:c r="K2243" t="str">
        <x:v>Employee 1865; home branch Croydon; assigned role Operative Skilled | Deployment branch: Croydon | Actual role: Operative Porter | Jobs: 401941 | Customers: Westminster Council - City Hall | Actual hours: 5.5; source records: 1</x:v>
      </x:c>
      <x:c r="L2243" t="str">
        <x:v>Include</x:v>
      </x:c>
      <x:c r="M2243"/>
      <x:c r="N2243"/>
    </x:row>
    <x:row r="2244">
      <x:c r="A2244" t="str">
        <x:v>S Holroyd|2026-05-11</x:v>
      </x:c>
      <x:c r="B2244" s="888" t="n">
        <x:v>46153</x:v>
      </x:c>
      <x:c r="C2244" t="str">
        <x:v>S Holroyd</x:v>
      </x:c>
      <x:c r="D2244" t="str">
        <x:v>Permanent</x:v>
      </x:c>
      <x:c r="E2244" t="str">
        <x:v>Croydon</x:v>
      </x:c>
      <x:c r="F2244" t="str">
        <x:v>Operative Skilled</x:v>
      </x:c>
      <x:c r="G2244" t="str">
        <x:v>401654</x:v>
      </x:c>
      <x:c r="H2244" t="str">
        <x:v>AIG</x:v>
      </x:c>
      <x:c r="I2244" s="22" t="n">
        <x:v>4.5</x:v>
      </x:c>
      <x:c r="J2244" t="str">
        <x:v>Worked</x:v>
      </x:c>
      <x:c r="K2244" t="str">
        <x:v>Employee 1865; home branch Croydon; assigned role Operative Skilled | Deployment branch: Croydon | Actual role: Operative Skilled | Jobs: 401654 | Customers: AIG | Actual hours: 4.5; source records: 1</x:v>
      </x:c>
      <x:c r="L2244" t="str">
        <x:v>Include</x:v>
      </x:c>
      <x:c r="M2244"/>
      <x:c r="N2244"/>
    </x:row>
    <x:row r="2245">
      <x:c r="A2245" t="str">
        <x:v>S Holroyd|2026-05-12</x:v>
      </x:c>
      <x:c r="B2245" s="888" t="n">
        <x:v>46154</x:v>
      </x:c>
      <x:c r="C2245" t="str">
        <x:v>S Holroyd</x:v>
      </x:c>
      <x:c r="D2245" t="str">
        <x:v>Permanent</x:v>
      </x:c>
      <x:c r="E2245" t="str">
        <x:v>Croydon</x:v>
      </x:c>
      <x:c r="F2245" t="str">
        <x:v>Operative Skilled</x:v>
      </x:c>
      <x:c r="G2245" t="str">
        <x:v>393361C</x:v>
      </x:c>
      <x:c r="H2245" t="str">
        <x:v>The Quadrant</x:v>
      </x:c>
      <x:c r="I2245" s="22" t="n">
        <x:v>7.5</x:v>
      </x:c>
      <x:c r="J2245" t="str">
        <x:v>Worked</x:v>
      </x:c>
      <x:c r="K2245" t="str">
        <x:v>Employee 1865; home branch Croydon; assigned role Operative Skilled | Deployment branch: Croydon | Actual role: Operative Skilled | Jobs: 393361C | Customers: The Quadrant | Actual hours: 7.5; source records: 1</x:v>
      </x:c>
      <x:c r="L2245" t="str">
        <x:v>Include</x:v>
      </x:c>
      <x:c r="M2245"/>
      <x:c r="N2245"/>
    </x:row>
    <x:row r="2246">
      <x:c r="A2246" t="str">
        <x:v>S Holroyd|2026-05-13</x:v>
      </x:c>
      <x:c r="B2246" s="888" t="n">
        <x:v>46155</x:v>
      </x:c>
      <x:c r="C2246" t="str">
        <x:v>S Holroyd</x:v>
      </x:c>
      <x:c r="D2246" t="str">
        <x:v>Permanent</x:v>
      </x:c>
      <x:c r="E2246" t="str">
        <x:v>Croydon</x:v>
      </x:c>
      <x:c r="F2246" t="str">
        <x:v>Operative Skilled</x:v>
      </x:c>
      <x:c r="G2246" t="str">
        <x:v>393361C</x:v>
      </x:c>
      <x:c r="H2246" t="str">
        <x:v>The Quadrant</x:v>
      </x:c>
      <x:c r="I2246" s="22" t="n">
        <x:v>5</x:v>
      </x:c>
      <x:c r="J2246" t="str">
        <x:v>Worked</x:v>
      </x:c>
      <x:c r="K2246" t="str">
        <x:v>Employee 1865; home branch Croydon; assigned role Operative Skilled | Deployment branch: Croydon | Actual role: Operative Skilled | Jobs: 393361C | Customers: The Quadrant | Actual hours: 5.0; source records: 1</x:v>
      </x:c>
      <x:c r="L2246" t="str">
        <x:v>Include</x:v>
      </x:c>
      <x:c r="M2246"/>
      <x:c r="N2246"/>
    </x:row>
    <x:row r="2247">
      <x:c r="A2247" t="str">
        <x:v>S Holroyd|2026-05-14</x:v>
      </x:c>
      <x:c r="B2247" s="888" t="n">
        <x:v>46156</x:v>
      </x:c>
      <x:c r="C2247" t="str">
        <x:v>S Holroyd</x:v>
      </x:c>
      <x:c r="D2247" t="str">
        <x:v>Permanent</x:v>
      </x:c>
      <x:c r="E2247" t="str">
        <x:v>Croydon</x:v>
      </x:c>
      <x:c r="F2247" t="str">
        <x:v>Operative Skilled</x:v>
      </x:c>
      <x:c r="G2247" t="str">
        <x:v>393361C</x:v>
      </x:c>
      <x:c r="H2247" t="str">
        <x:v>The Quadrant</x:v>
      </x:c>
      <x:c r="I2247" s="22" t="n">
        <x:v>5</x:v>
      </x:c>
      <x:c r="J2247" t="str">
        <x:v>Worked</x:v>
      </x:c>
      <x:c r="K2247" t="str">
        <x:v>Employee 1865; home branch Croydon; assigned role Operative Skilled | Deployment branch: Croydon | Actual role: Operative Skilled | Jobs: 393361C | Customers: The Quadrant | Actual hours: 5.0; source records: 1</x:v>
      </x:c>
      <x:c r="L2247" t="str">
        <x:v>Include</x:v>
      </x:c>
      <x:c r="M2247"/>
      <x:c r="N2247"/>
    </x:row>
    <x:row r="2248">
      <x:c r="A2248" t="str">
        <x:v>S Holroyd|2026-05-15</x:v>
      </x:c>
      <x:c r="B2248" s="888" t="n">
        <x:v>46157</x:v>
      </x:c>
      <x:c r="C2248" t="str">
        <x:v>S Holroyd</x:v>
      </x:c>
      <x:c r="D2248" t="str">
        <x:v>Permanent</x:v>
      </x:c>
      <x:c r="E2248" t="str">
        <x:v>Croydon</x:v>
      </x:c>
      <x:c r="F2248" t="str">
        <x:v>Operative Skilled</x:v>
      </x:c>
      <x:c r="G2248" t="str">
        <x:v>393361C</x:v>
      </x:c>
      <x:c r="H2248" t="str">
        <x:v>The Quadrant</x:v>
      </x:c>
      <x:c r="I2248" s="22" t="n">
        <x:v>9</x:v>
      </x:c>
      <x:c r="J2248" t="str">
        <x:v>Worked</x:v>
      </x:c>
      <x:c r="K2248" t="str">
        <x:v>Employee 1865; home branch Croydon; assigned role Operative Skilled | Deployment branch: Croydon | Actual role: Operative Skilled | Jobs: 393361C | Customers: The Quadrant | Actual hours: 9.0; source records: 1</x:v>
      </x:c>
      <x:c r="L2248" t="str">
        <x:v>Include</x:v>
      </x:c>
      <x:c r="M2248"/>
      <x:c r="N2248"/>
    </x:row>
    <x:row r="2249">
      <x:c r="A2249" t="str">
        <x:v>S Holroyd|2026-05-18</x:v>
      </x:c>
      <x:c r="B2249" s="888" t="n">
        <x:v>46160</x:v>
      </x:c>
      <x:c r="C2249" t="str">
        <x:v>S Holroyd</x:v>
      </x:c>
      <x:c r="D2249" t="str">
        <x:v>Permanent</x:v>
      </x:c>
      <x:c r="E2249" t="str">
        <x:v>Croydon</x:v>
      </x:c>
      <x:c r="F2249" t="str">
        <x:v>Operative Skilled</x:v>
      </x:c>
      <x:c r="G2249" t="str">
        <x:v>393361C</x:v>
      </x:c>
      <x:c r="H2249" t="str">
        <x:v>The Quadrant</x:v>
      </x:c>
      <x:c r="I2249" s="22" t="n">
        <x:v>5.5</x:v>
      </x:c>
      <x:c r="J2249" t="str">
        <x:v>Worked</x:v>
      </x:c>
      <x:c r="K2249" t="str">
        <x:v>Employee 1865; home branch Croydon; assigned role Operative Skilled | Deployment branch: Croydon | Actual role: Operative Skilled | Jobs: 393361C | Customers: The Quadrant | Actual hours: 5.5; source records: 1</x:v>
      </x:c>
      <x:c r="L2249" t="str">
        <x:v>Include</x:v>
      </x:c>
      <x:c r="M2249"/>
      <x:c r="N2249"/>
    </x:row>
    <x:row r="2250">
      <x:c r="A2250" t="str">
        <x:v>S Holroyd|2026-05-19</x:v>
      </x:c>
      <x:c r="B2250" s="888" t="n">
        <x:v>46161</x:v>
      </x:c>
      <x:c r="C2250" t="str">
        <x:v>S Holroyd</x:v>
      </x:c>
      <x:c r="D2250" t="str">
        <x:v>Permanent</x:v>
      </x:c>
      <x:c r="E2250" t="str">
        <x:v>Croydon</x:v>
      </x:c>
      <x:c r="F2250" t="str">
        <x:v>Operative Skilled</x:v>
      </x:c>
      <x:c r="G2250" t="str">
        <x:v>393361C</x:v>
      </x:c>
      <x:c r="H2250" t="str">
        <x:v>The Quadrant</x:v>
      </x:c>
      <x:c r="I2250" s="22" t="n">
        <x:v>8</x:v>
      </x:c>
      <x:c r="J2250" t="str">
        <x:v>Worked</x:v>
      </x:c>
      <x:c r="K2250" t="str">
        <x:v>Employee 1865; home branch Croydon; assigned role Operative Skilled | Deployment branch: Croydon | Actual role: Operative Skilled | Jobs: 393361C | Customers: The Quadrant | Actual hours: 8.0; source records: 1</x:v>
      </x:c>
      <x:c r="L2250" t="str">
        <x:v>Include</x:v>
      </x:c>
      <x:c r="M2250"/>
      <x:c r="N2250"/>
    </x:row>
    <x:row r="2251">
      <x:c r="A2251" t="str">
        <x:v>S Holroyd|2026-05-20</x:v>
      </x:c>
      <x:c r="B2251" s="888" t="n">
        <x:v>46162</x:v>
      </x:c>
      <x:c r="C2251" t="str">
        <x:v>S Holroyd</x:v>
      </x:c>
      <x:c r="D2251" t="str">
        <x:v>Permanent</x:v>
      </x:c>
      <x:c r="E2251" t="str">
        <x:v>Croydon</x:v>
      </x:c>
      <x:c r="F2251" t="str">
        <x:v>Operative Skilled</x:v>
      </x:c>
      <x:c r="G2251" t="str">
        <x:v>401575</x:v>
      </x:c>
      <x:c r="H2251" t="str">
        <x:v>Valuation Office Agency</x:v>
      </x:c>
      <x:c r="I2251" s="22" t="n">
        <x:v>9.5</x:v>
      </x:c>
      <x:c r="J2251" t="str">
        <x:v>Worked</x:v>
      </x:c>
      <x:c r="K2251" t="str">
        <x:v>Employee 1865; home branch Croydon; assigned role Operative Skilled | Deployment branch: Croydon | Actual role: Operative Skilled | Jobs: 401575 | Customers: Valuation Office Agency | Actual hours: 9.5; source records: 1</x:v>
      </x:c>
      <x:c r="L2251" t="str">
        <x:v>Include</x:v>
      </x:c>
      <x:c r="M2251"/>
      <x:c r="N2251"/>
    </x:row>
    <x:row r="2252">
      <x:c r="A2252" t="str">
        <x:v>S Holroyd|2026-05-25</x:v>
      </x:c>
      <x:c r="B2252" s="888" t="n">
        <x:v>46167</x:v>
      </x:c>
      <x:c r="C2252" t="str">
        <x:v>S Holroyd</x:v>
      </x:c>
      <x:c r="D2252" t="str">
        <x:v>Permanent</x:v>
      </x:c>
      <x:c r="E2252" t="str">
        <x:v>Croydon</x:v>
      </x:c>
      <x:c r="F2252" t="str">
        <x:v>Operative Skilled</x:v>
      </x:c>
      <x:c r="G2252"/>
      <x:c r="H2252"/>
      <x:c r="I2252" s="22" t="n">
        <x:v>0</x:v>
      </x:c>
      <x:c r="J2252" t="str">
        <x:v>Annual leave</x:v>
      </x:c>
      <x:c r="K2252" t="str">
        <x:v>Employee 1865; home branch Croydon; assigned role Operative Skilled | Leave: Annual Leave (Hours) | Leave calendar basis: Variable-pattern period</x:v>
      </x:c>
      <x:c r="L2252" t="str">
        <x:v>Include</x:v>
      </x:c>
      <x:c r="M2252"/>
      <x:c r="N2252"/>
    </x:row>
    <x:row r="2253">
      <x:c r="A2253" t="str">
        <x:v>S Holroyd|2026-05-26</x:v>
      </x:c>
      <x:c r="B2253" s="888" t="n">
        <x:v>46168</x:v>
      </x:c>
      <x:c r="C2253" t="str">
        <x:v>S Holroyd</x:v>
      </x:c>
      <x:c r="D2253" t="str">
        <x:v>Permanent</x:v>
      </x:c>
      <x:c r="E2253" t="str">
        <x:v>Croydon</x:v>
      </x:c>
      <x:c r="F2253" t="str">
        <x:v>Operative Skilled</x:v>
      </x:c>
      <x:c r="G2253" t="str">
        <x:v>401629</x:v>
      </x:c>
      <x:c r="H2253" t="str">
        <x:v>CH &amp; Co Catering Ltd</x:v>
      </x:c>
      <x:c r="I2253" s="22" t="n">
        <x:v>1</x:v>
      </x:c>
      <x:c r="J2253" t="str">
        <x:v>Worked</x:v>
      </x:c>
      <x:c r="K2253" t="str">
        <x:v>Employee 1865; home branch Croydon; assigned role Operative Skilled | Deployment branch: Thurrock | Actual role: Warehouse | Jobs: 401629 | Customers: CH &amp; Co Catering Ltd | Actual hours: 1.0; source records: 1</x:v>
      </x:c>
      <x:c r="L2253" t="str">
        <x:v>Include</x:v>
      </x:c>
      <x:c r="M2253"/>
      <x:c r="N2253"/>
    </x:row>
    <x:row r="2254">
      <x:c r="A2254" t="str">
        <x:v>S Holroyd|2026-05-27</x:v>
      </x:c>
      <x:c r="B2254" s="888" t="n">
        <x:v>46169</x:v>
      </x:c>
      <x:c r="C2254" t="str">
        <x:v>S Holroyd</x:v>
      </x:c>
      <x:c r="D2254" t="str">
        <x:v>Permanent</x:v>
      </x:c>
      <x:c r="E2254" t="str">
        <x:v>Croydon</x:v>
      </x:c>
      <x:c r="F2254" t="str">
        <x:v>Operative Skilled</x:v>
      </x:c>
      <x:c r="G2254" t="str">
        <x:v>399089</x:v>
      </x:c>
      <x:c r="H2254" t="str">
        <x:v>QinetiQ</x:v>
      </x:c>
      <x:c r="I2254" s="22" t="n">
        <x:v>10</x:v>
      </x:c>
      <x:c r="J2254" t="str">
        <x:v>Worked</x:v>
      </x:c>
      <x:c r="K2254" t="str">
        <x:v>Employee 1865; home branch Croydon; assigned role Operative Skilled | Deployment branch: Croydon | Actual role: Operative Skilled | Jobs: 399089 | Customers: QinetiQ | Actual hours: 10.0; source records: 1</x:v>
      </x:c>
      <x:c r="L2254" t="str">
        <x:v>Include</x:v>
      </x:c>
      <x:c r="M2254"/>
      <x:c r="N2254"/>
    </x:row>
    <x:row r="2255">
      <x:c r="A2255" t="str">
        <x:v>S Holroyd|2026-05-28</x:v>
      </x:c>
      <x:c r="B2255" s="888" t="n">
        <x:v>46170</x:v>
      </x:c>
      <x:c r="C2255" t="str">
        <x:v>S Holroyd</x:v>
      </x:c>
      <x:c r="D2255" t="str">
        <x:v>Permanent</x:v>
      </x:c>
      <x:c r="E2255" t="str">
        <x:v>Croydon</x:v>
      </x:c>
      <x:c r="F2255" t="str">
        <x:v>Operative Skilled</x:v>
      </x:c>
      <x:c r="G2255"/>
      <x:c r="H2255"/>
      <x:c r="I2255" s="22" t="n">
        <x:v>0</x:v>
      </x:c>
      <x:c r="J2255" t="str">
        <x:v>Annual leave</x:v>
      </x:c>
      <x:c r="K2255" t="str">
        <x:v>Employee 1865; home branch Croydon; assigned role Operative Skilled | Leave: Annual Leave (Hours) | Leave calendar basis: Variable-pattern period</x:v>
      </x:c>
      <x:c r="L2255" t="str">
        <x:v>Include</x:v>
      </x:c>
      <x:c r="M2255"/>
      <x:c r="N2255"/>
    </x:row>
    <x:row r="2256">
      <x:c r="A2256" t="str">
        <x:v>S Holroyd|2026-05-29</x:v>
      </x:c>
      <x:c r="B2256" s="888" t="n">
        <x:v>46171</x:v>
      </x:c>
      <x:c r="C2256" t="str">
        <x:v>S Holroyd</x:v>
      </x:c>
      <x:c r="D2256" t="str">
        <x:v>Permanent</x:v>
      </x:c>
      <x:c r="E2256" t="str">
        <x:v>Croydon</x:v>
      </x:c>
      <x:c r="F2256" t="str">
        <x:v>Operative Skilled</x:v>
      </x:c>
      <x:c r="G2256"/>
      <x:c r="H2256"/>
      <x:c r="I2256" s="22" t="n">
        <x:v>0</x:v>
      </x:c>
      <x:c r="J2256" t="str">
        <x:v>Annual leave</x:v>
      </x:c>
      <x:c r="K2256" t="str">
        <x:v>Employee 1865; home branch Croydon; assigned role Operative Skilled | Leave: Annual Leave (Hours) | Leave calendar basis: Variable-pattern period</x:v>
      </x:c>
      <x:c r="L2256" t="str">
        <x:v>Include</x:v>
      </x:c>
      <x:c r="M2256"/>
      <x:c r="N2256"/>
    </x:row>
    <x:row r="2257">
      <x:c r="A2257" t="str">
        <x:v>S Huggins|2026-05-01</x:v>
      </x:c>
      <x:c r="B2257" s="888" t="n">
        <x:v>46143</x:v>
      </x:c>
      <x:c r="C2257" t="str">
        <x:v>S Huggins</x:v>
      </x:c>
      <x:c r="D2257" t="str">
        <x:v>Permanent</x:v>
      </x:c>
      <x:c r="E2257" t="str">
        <x:v>Thurrock</x:v>
      </x:c>
      <x:c r="F2257" t="str">
        <x:v>Operative Skilled</x:v>
      </x:c>
      <x:c r="G2257" t="str">
        <x:v>401531</x:v>
      </x:c>
      <x:c r="H2257" t="str">
        <x:v>Broad Reach Investment Management LLP</x:v>
      </x:c>
      <x:c r="I2257" s="22" t="n">
        <x:v>6.5</x:v>
      </x:c>
      <x:c r="J2257" t="str">
        <x:v>Worked</x:v>
      </x:c>
      <x:c r="K2257" t="str">
        <x:v>Employee 103129; home branch Thurrock; assigned role Operative Skilled | Deployment branch: Thurrock | Actual role: Operative Skilled | Jobs: 401531 | Customers: Broad Reach Investment Management LLP | Actual hours: 6.5; source records: 1</x:v>
      </x:c>
      <x:c r="L2257" t="str">
        <x:v>Include</x:v>
      </x:c>
      <x:c r="M2257"/>
      <x:c r="N2257"/>
    </x:row>
    <x:row r="2258">
      <x:c r="A2258" t="str">
        <x:v>S Huggins|2026-05-05</x:v>
      </x:c>
      <x:c r="B2258" s="888" t="n">
        <x:v>46147</x:v>
      </x:c>
      <x:c r="C2258" t="str">
        <x:v>S Huggins</x:v>
      </x:c>
      <x:c r="D2258" t="str">
        <x:v>Permanent</x:v>
      </x:c>
      <x:c r="E2258" t="str">
        <x:v>Thurrock</x:v>
      </x:c>
      <x:c r="F2258" t="str">
        <x:v>Operative Skilled</x:v>
      </x:c>
      <x:c r="G2258" t="str">
        <x:v>398532</x:v>
      </x:c>
      <x:c r="H2258" t="str">
        <x:v>Southwark Local Elections 2026</x:v>
      </x:c>
      <x:c r="I2258" s="22" t="n">
        <x:v>9.5</x:v>
      </x:c>
      <x:c r="J2258" t="str">
        <x:v>Worked</x:v>
      </x:c>
      <x:c r="K2258" t="str">
        <x:v>Employee 103129; home branch Thurrock; assigned role Operative Skilled | Deployment branch: Croydon | Actual role: Operative Skilled | Jobs: 398532 | Customers: Southwark Local Elections 2026 | Actual hours: 9.5; source records: 1</x:v>
      </x:c>
      <x:c r="L2258" t="str">
        <x:v>Include</x:v>
      </x:c>
      <x:c r="M2258"/>
      <x:c r="N2258"/>
    </x:row>
    <x:row r="2259">
      <x:c r="A2259" t="str">
        <x:v>S Huggins|2026-05-06</x:v>
      </x:c>
      <x:c r="B2259" s="888" t="n">
        <x:v>46148</x:v>
      </x:c>
      <x:c r="C2259" t="str">
        <x:v>S Huggins</x:v>
      </x:c>
      <x:c r="D2259" t="str">
        <x:v>Permanent</x:v>
      </x:c>
      <x:c r="E2259" t="str">
        <x:v>Thurrock</x:v>
      </x:c>
      <x:c r="F2259" t="str">
        <x:v>Operative Skilled</x:v>
      </x:c>
      <x:c r="G2259" t="str">
        <x:v>398532</x:v>
      </x:c>
      <x:c r="H2259" t="str">
        <x:v>Southwark Local Elections 2026</x:v>
      </x:c>
      <x:c r="I2259" s="22" t="n">
        <x:v>8.5</x:v>
      </x:c>
      <x:c r="J2259" t="str">
        <x:v>Worked</x:v>
      </x:c>
      <x:c r="K2259" t="str">
        <x:v>Employee 103129; home branch Thurrock; assigned role Operative Skilled | Deployment branch: Croydon | Actual role: Operative Skilled | Jobs: 398532 | Customers: Southwark Local Elections 2026 | Actual hours: 8.5; source records: 1</x:v>
      </x:c>
      <x:c r="L2259" t="str">
        <x:v>Include</x:v>
      </x:c>
      <x:c r="M2259"/>
      <x:c r="N2259"/>
    </x:row>
    <x:row r="2260">
      <x:c r="A2260" t="str">
        <x:v>S Huggins|2026-05-07</x:v>
      </x:c>
      <x:c r="B2260" s="888" t="n">
        <x:v>46149</x:v>
      </x:c>
      <x:c r="C2260" t="str">
        <x:v>S Huggins</x:v>
      </x:c>
      <x:c r="D2260" t="str">
        <x:v>Permanent</x:v>
      </x:c>
      <x:c r="E2260" t="str">
        <x:v>Thurrock</x:v>
      </x:c>
      <x:c r="F2260" t="str">
        <x:v>Operative Skilled</x:v>
      </x:c>
      <x:c r="G2260" t="str">
        <x:v>398532</x:v>
      </x:c>
      <x:c r="H2260" t="str">
        <x:v>Southwark Local Elections 2026</x:v>
      </x:c>
      <x:c r="I2260" s="22" t="n">
        <x:v>7.5</x:v>
      </x:c>
      <x:c r="J2260" t="str">
        <x:v>Worked</x:v>
      </x:c>
      <x:c r="K2260" t="str">
        <x:v>Employee 103129; home branch Thurrock; assigned role Operative Skilled | Deployment branch: Croydon | Actual role: Operative Skilled | Jobs: 398532 | Customers: Southwark Local Elections 2026 | Actual hours: 7.5; source records: 1</x:v>
      </x:c>
      <x:c r="L2260" t="str">
        <x:v>Include</x:v>
      </x:c>
      <x:c r="M2260"/>
      <x:c r="N2260"/>
    </x:row>
    <x:row r="2261">
      <x:c r="A2261" t="str">
        <x:v>S Huggins|2026-05-08</x:v>
      </x:c>
      <x:c r="B2261" s="888" t="n">
        <x:v>46150</x:v>
      </x:c>
      <x:c r="C2261" t="str">
        <x:v>S Huggins</x:v>
      </x:c>
      <x:c r="D2261" t="str">
        <x:v>Permanent</x:v>
      </x:c>
      <x:c r="E2261" t="str">
        <x:v>Thurrock</x:v>
      </x:c>
      <x:c r="F2261" t="str">
        <x:v>Operative Skilled</x:v>
      </x:c>
      <x:c r="G2261" t="str">
        <x:v>384855B</x:v>
      </x:c>
      <x:c r="H2261" t="str">
        <x:v>Royal Borough of Greenwich (Elections 2026)</x:v>
      </x:c>
      <x:c r="I2261" s="22" t="n">
        <x:v>9.5</x:v>
      </x:c>
      <x:c r="J2261" t="str">
        <x:v>Worked</x:v>
      </x:c>
      <x:c r="K2261" t="str">
        <x:v>Employee 103129; home branch Thurrock; assigned role Operative Skilled | Deployment branch: Croydon | Actual role: Operative Skilled | Jobs: 384855B | Customers: Royal Borough of Greenwich (Elections 2026) | Actual hours: 9.5; source records: 1</x:v>
      </x:c>
      <x:c r="L2261" t="str">
        <x:v>Include</x:v>
      </x:c>
      <x:c r="M2261"/>
      <x:c r="N2261"/>
    </x:row>
    <x:row r="2262">
      <x:c r="A2262" t="str">
        <x:v>S Huggins|2026-05-11</x:v>
      </x:c>
      <x:c r="B2262" s="888" t="n">
        <x:v>46153</x:v>
      </x:c>
      <x:c r="C2262" t="str">
        <x:v>S Huggins</x:v>
      </x:c>
      <x:c r="D2262" t="str">
        <x:v>Permanent</x:v>
      </x:c>
      <x:c r="E2262" t="str">
        <x:v>Thurrock</x:v>
      </x:c>
      <x:c r="F2262" t="str">
        <x:v>Operative Skilled</x:v>
      </x:c>
      <x:c r="G2262" t="str">
        <x:v>393997</x:v>
      </x:c>
      <x:c r="H2262" t="str">
        <x:v>The Francis Crick Institute</x:v>
      </x:c>
      <x:c r="I2262" s="22" t="n">
        <x:v>9.75</x:v>
      </x:c>
      <x:c r="J2262" t="str">
        <x:v>Worked</x:v>
      </x:c>
      <x:c r="K2262" t="str">
        <x:v>Employee 103129; home branch Thurrock; assigned role Operative Skilled | Deployment branch: Thurrock | Actual role: Operative Skilled | Jobs: 393997 | Customers: The Francis Crick Institute | Actual hours: 9.8; source records: 1</x:v>
      </x:c>
      <x:c r="L2262" t="str">
        <x:v>Include</x:v>
      </x:c>
      <x:c r="M2262"/>
      <x:c r="N2262"/>
    </x:row>
    <x:row r="2263">
      <x:c r="A2263" t="str">
        <x:v>S Huggins|2026-05-12</x:v>
      </x:c>
      <x:c r="B2263" s="888" t="n">
        <x:v>46154</x:v>
      </x:c>
      <x:c r="C2263" t="str">
        <x:v>S Huggins</x:v>
      </x:c>
      <x:c r="D2263" t="str">
        <x:v>Permanent</x:v>
      </x:c>
      <x:c r="E2263" t="str">
        <x:v>Thurrock</x:v>
      </x:c>
      <x:c r="F2263" t="str">
        <x:v>Operative Skilled</x:v>
      </x:c>
      <x:c r="G2263" t="str">
        <x:v>393997</x:v>
      </x:c>
      <x:c r="H2263" t="str">
        <x:v>The Francis Crick Institute</x:v>
      </x:c>
      <x:c r="I2263" s="22" t="n">
        <x:v>8.5</x:v>
      </x:c>
      <x:c r="J2263" t="str">
        <x:v>Worked</x:v>
      </x:c>
      <x:c r="K2263" t="str">
        <x:v>Employee 103129; home branch Thurrock; assigned role Operative Skilled | Deployment branch: Thurrock | Actual role: Operative Skilled | Jobs: 393997 | Customers: The Francis Crick Institute | Actual hours: 8.5; source records: 1</x:v>
      </x:c>
      <x:c r="L2263" t="str">
        <x:v>Include</x:v>
      </x:c>
      <x:c r="M2263"/>
      <x:c r="N2263"/>
    </x:row>
    <x:row r="2264">
      <x:c r="A2264" t="str">
        <x:v>S Huggins|2026-05-13</x:v>
      </x:c>
      <x:c r="B2264" s="888" t="n">
        <x:v>46155</x:v>
      </x:c>
      <x:c r="C2264" t="str">
        <x:v>S Huggins</x:v>
      </x:c>
      <x:c r="D2264" t="str">
        <x:v>Permanent</x:v>
      </x:c>
      <x:c r="E2264" t="str">
        <x:v>Thurrock</x:v>
      </x:c>
      <x:c r="F2264" t="str">
        <x:v>Operative Skilled</x:v>
      </x:c>
      <x:c r="G2264" t="str">
        <x:v>393997</x:v>
      </x:c>
      <x:c r="H2264" t="str">
        <x:v>The Francis Crick Institute</x:v>
      </x:c>
      <x:c r="I2264" s="22" t="n">
        <x:v>8.5</x:v>
      </x:c>
      <x:c r="J2264" t="str">
        <x:v>Worked</x:v>
      </x:c>
      <x:c r="K2264" t="str">
        <x:v>Employee 103129; home branch Thurrock; assigned role Operative Skilled | Deployment branch: Thurrock | Actual role: Operative Skilled | Jobs: 393997 | Customers: The Francis Crick Institute | Actual hours: 8.5; source records: 1</x:v>
      </x:c>
      <x:c r="L2264" t="str">
        <x:v>Include</x:v>
      </x:c>
      <x:c r="M2264"/>
      <x:c r="N2264"/>
    </x:row>
    <x:row r="2265">
      <x:c r="A2265" t="str">
        <x:v>S Huggins|2026-05-14</x:v>
      </x:c>
      <x:c r="B2265" s="888" t="n">
        <x:v>46156</x:v>
      </x:c>
      <x:c r="C2265" t="str">
        <x:v>S Huggins</x:v>
      </x:c>
      <x:c r="D2265" t="str">
        <x:v>Permanent</x:v>
      </x:c>
      <x:c r="E2265" t="str">
        <x:v>Thurrock</x:v>
      </x:c>
      <x:c r="F2265" t="str">
        <x:v>Operative Skilled</x:v>
      </x:c>
      <x:c r="G2265" t="str">
        <x:v>393997</x:v>
      </x:c>
      <x:c r="H2265" t="str">
        <x:v>The Francis Crick Institute</x:v>
      </x:c>
      <x:c r="I2265" s="22" t="n">
        <x:v>8.5</x:v>
      </x:c>
      <x:c r="J2265" t="str">
        <x:v>Worked</x:v>
      </x:c>
      <x:c r="K2265" t="str">
        <x:v>Employee 103129; home branch Thurrock; assigned role Operative Skilled | Deployment branch: Thurrock | Actual role: Operative Skilled | Jobs: 393997 | Customers: The Francis Crick Institute | Actual hours: 8.5; source records: 1</x:v>
      </x:c>
      <x:c r="L2265" t="str">
        <x:v>Include</x:v>
      </x:c>
      <x:c r="M2265"/>
      <x:c r="N2265"/>
    </x:row>
    <x:row r="2266">
      <x:c r="A2266" t="str">
        <x:v>S Huggins|2026-05-19</x:v>
      </x:c>
      <x:c r="B2266" s="888" t="n">
        <x:v>46161</x:v>
      </x:c>
      <x:c r="C2266" t="str">
        <x:v>S Huggins</x:v>
      </x:c>
      <x:c r="D2266" t="str">
        <x:v>Permanent</x:v>
      </x:c>
      <x:c r="E2266" t="str">
        <x:v>Thurrock</x:v>
      </x:c>
      <x:c r="F2266" t="str">
        <x:v>Operative Skilled</x:v>
      </x:c>
      <x:c r="G2266" t="str">
        <x:v>400996</x:v>
      </x:c>
      <x:c r="H2266" t="str">
        <x:v>University of Hertfordshire</x:v>
      </x:c>
      <x:c r="I2266" s="22" t="n">
        <x:v>6.5</x:v>
      </x:c>
      <x:c r="J2266" t="str">
        <x:v>Worked</x:v>
      </x:c>
      <x:c r="K2266" t="str">
        <x:v>Employee 103129; home branch Thurrock; assigned role Operative Skilled | Deployment branch: Thurrock | Actual role: Operative Skilled | Jobs: 400996 | Customers: University of Hertfordshire | Actual hours: 6.5; source records: 1</x:v>
      </x:c>
      <x:c r="L2266" t="str">
        <x:v>Include</x:v>
      </x:c>
      <x:c r="M2266"/>
      <x:c r="N2266"/>
    </x:row>
    <x:row r="2267">
      <x:c r="A2267" t="str">
        <x:v>S Huggins|2026-05-20</x:v>
      </x:c>
      <x:c r="B2267" s="888" t="n">
        <x:v>46162</x:v>
      </x:c>
      <x:c r="C2267" t="str">
        <x:v>S Huggins</x:v>
      </x:c>
      <x:c r="D2267" t="str">
        <x:v>Permanent</x:v>
      </x:c>
      <x:c r="E2267" t="str">
        <x:v>Thurrock</x:v>
      </x:c>
      <x:c r="F2267" t="str">
        <x:v>Operative Skilled</x:v>
      </x:c>
      <x:c r="G2267" t="str">
        <x:v>402305</x:v>
      </x:c>
      <x:c r="H2267" t="str">
        <x:v>University of Hertfordshire</x:v>
      </x:c>
      <x:c r="I2267" s="22" t="n">
        <x:v>8</x:v>
      </x:c>
      <x:c r="J2267" t="str">
        <x:v>Worked</x:v>
      </x:c>
      <x:c r="K2267" t="str">
        <x:v>Employee 103129; home branch Thurrock; assigned role Operative Skilled | Deployment branch: Thurrock | Actual role: Operative Porter | Jobs: 402305 | Customers: University of Hertfordshire | Actual hours: 8.0; source records: 1</x:v>
      </x:c>
      <x:c r="L2267" t="str">
        <x:v>Include</x:v>
      </x:c>
      <x:c r="M2267"/>
      <x:c r="N2267"/>
    </x:row>
    <x:row r="2268">
      <x:c r="A2268" t="str">
        <x:v>S Huggins|2026-05-21</x:v>
      </x:c>
      <x:c r="B2268" s="888" t="n">
        <x:v>46163</x:v>
      </x:c>
      <x:c r="C2268" t="str">
        <x:v>S Huggins</x:v>
      </x:c>
      <x:c r="D2268" t="str">
        <x:v>Permanent</x:v>
      </x:c>
      <x:c r="E2268" t="str">
        <x:v>Thurrock</x:v>
      </x:c>
      <x:c r="F2268" t="str">
        <x:v>Operative Skilled</x:v>
      </x:c>
      <x:c r="G2268" t="str">
        <x:v>402293</x:v>
      </x:c>
      <x:c r="H2268" t="str">
        <x:v>EVLO</x:v>
      </x:c>
      <x:c r="I2268" s="22" t="n">
        <x:v>11</x:v>
      </x:c>
      <x:c r="J2268" t="str">
        <x:v>Worked</x:v>
      </x:c>
      <x:c r="K2268" t="str">
        <x:v>Employee 103129; home branch Thurrock; assigned role Operative Skilled | Deployment branch: Thurrock | Actual role: Operative Porter | Jobs: 402293 | Customers: EVLO | Actual hours: 11.0; source records: 1</x:v>
      </x:c>
      <x:c r="L2268" t="str">
        <x:v>Include</x:v>
      </x:c>
      <x:c r="M2268"/>
      <x:c r="N2268"/>
    </x:row>
    <x:row r="2269">
      <x:c r="A2269" t="str">
        <x:v>S Huggins|2026-05-22</x:v>
      </x:c>
      <x:c r="B2269" s="888" t="n">
        <x:v>46164</x:v>
      </x:c>
      <x:c r="C2269" t="str">
        <x:v>S Huggins</x:v>
      </x:c>
      <x:c r="D2269" t="str">
        <x:v>Permanent</x:v>
      </x:c>
      <x:c r="E2269" t="str">
        <x:v>Thurrock</x:v>
      </x:c>
      <x:c r="F2269" t="str">
        <x:v>Operative Skilled</x:v>
      </x:c>
      <x:c r="G2269" t="str">
        <x:v>402305</x:v>
      </x:c>
      <x:c r="H2269" t="str">
        <x:v>University of Hertfordshire</x:v>
      </x:c>
      <x:c r="I2269" s="22" t="n">
        <x:v>7.5</x:v>
      </x:c>
      <x:c r="J2269" t="str">
        <x:v>Worked</x:v>
      </x:c>
      <x:c r="K2269" t="str">
        <x:v>Employee 103129; home branch Thurrock; assigned role Operative Skilled | Deployment branch: Thurrock | Actual role: Operative Skilled | Jobs: 402305 | Customers: University of Hertfordshire | Actual hours: 7.5; source records: 1</x:v>
      </x:c>
      <x:c r="L2269" t="str">
        <x:v>Include</x:v>
      </x:c>
      <x:c r="M2269"/>
      <x:c r="N2269"/>
    </x:row>
    <x:row r="2270">
      <x:c r="A2270" t="str">
        <x:v>S Huggins|2026-05-27</x:v>
      </x:c>
      <x:c r="B2270" s="888" t="n">
        <x:v>46169</x:v>
      </x:c>
      <x:c r="C2270" t="str">
        <x:v>S Huggins</x:v>
      </x:c>
      <x:c r="D2270" t="str">
        <x:v>Permanent</x:v>
      </x:c>
      <x:c r="E2270" t="str">
        <x:v>Thurrock</x:v>
      </x:c>
      <x:c r="F2270" t="str">
        <x:v>Operative Skilled</x:v>
      </x:c>
      <x:c r="G2270" t="str">
        <x:v>402290</x:v>
      </x:c>
      <x:c r="H2270" t="str">
        <x:v>Haringey Council</x:v>
      </x:c>
      <x:c r="I2270" s="22" t="n">
        <x:v>8.5</x:v>
      </x:c>
      <x:c r="J2270" t="str">
        <x:v>Worked</x:v>
      </x:c>
      <x:c r="K2270" t="str">
        <x:v>Employee 103129; home branch Thurrock; assigned role Operative Skilled | Deployment branch: Thurrock | Actual role: Operative Skilled | Jobs: 402290 | Customers: Haringey Council | Actual hours: 8.5; source records: 1</x:v>
      </x:c>
      <x:c r="L2270" t="str">
        <x:v>Include</x:v>
      </x:c>
      <x:c r="M2270"/>
      <x:c r="N2270"/>
    </x:row>
    <x:row r="2271">
      <x:c r="A2271" t="str">
        <x:v>S Huggins|2026-05-28</x:v>
      </x:c>
      <x:c r="B2271" s="888" t="n">
        <x:v>46170</x:v>
      </x:c>
      <x:c r="C2271" t="str">
        <x:v>S Huggins</x:v>
      </x:c>
      <x:c r="D2271" t="str">
        <x:v>Permanent</x:v>
      </x:c>
      <x:c r="E2271" t="str">
        <x:v>Thurrock</x:v>
      </x:c>
      <x:c r="F2271" t="str">
        <x:v>Operative Skilled</x:v>
      </x:c>
      <x:c r="G2271" t="str">
        <x:v>398210A</x:v>
      </x:c>
      <x:c r="H2271" t="str">
        <x:v>London Metropolitan University</x:v>
      </x:c>
      <x:c r="I2271" s="22" t="n">
        <x:v>8</x:v>
      </x:c>
      <x:c r="J2271" t="str">
        <x:v>Worked</x:v>
      </x:c>
      <x:c r="K2271" t="str">
        <x:v>Employee 103129; home branch Thurrock; assigned role Operative Skilled | Deployment branch: Thurrock | Actual role: Operative Skilled | Jobs: 398210A | Customers: London Metropolitan University | Actual hours: 8.0; source records: 1</x:v>
      </x:c>
      <x:c r="L2271" t="str">
        <x:v>Include</x:v>
      </x:c>
      <x:c r="M2271"/>
      <x:c r="N2271"/>
    </x:row>
    <x:row r="2272">
      <x:c r="A2272" t="str">
        <x:v>S Huggins|2026-05-29</x:v>
      </x:c>
      <x:c r="B2272" s="888" t="n">
        <x:v>46171</x:v>
      </x:c>
      <x:c r="C2272" t="str">
        <x:v>S Huggins</x:v>
      </x:c>
      <x:c r="D2272" t="str">
        <x:v>Permanent</x:v>
      </x:c>
      <x:c r="E2272" t="str">
        <x:v>Thurrock</x:v>
      </x:c>
      <x:c r="F2272" t="str">
        <x:v>Operative Skilled</x:v>
      </x:c>
      <x:c r="G2272" t="str">
        <x:v>402115</x:v>
      </x:c>
      <x:c r="H2272" t="str">
        <x:v>Kings College London</x:v>
      </x:c>
      <x:c r="I2272" s="22" t="n">
        <x:v>5</x:v>
      </x:c>
      <x:c r="J2272" t="str">
        <x:v>Worked</x:v>
      </x:c>
      <x:c r="K2272" t="str">
        <x:v>Employee 103129; home branch Thurrock; assigned role Operative Skilled | Deployment branch: Thurrock | Actual role: Operative Skilled | Jobs: 402115 | Customers: Kings College London | Actual hours: 5.0; source records: 1</x:v>
      </x:c>
      <x:c r="L2272" t="str">
        <x:v>Include</x:v>
      </x:c>
      <x:c r="M2272"/>
      <x:c r="N2272"/>
    </x:row>
    <x:row r="2273">
      <x:c r="A2273" t="str">
        <x:v>S Kinsella|2026-05-01</x:v>
      </x:c>
      <x:c r="B2273" s="888" t="n">
        <x:v>46143</x:v>
      </x:c>
      <x:c r="C2273" t="str">
        <x:v>S Kinsella</x:v>
      </x:c>
      <x:c r="D2273" t="str">
        <x:v>Permanent</x:v>
      </x:c>
      <x:c r="E2273" t="str">
        <x:v>Croydon</x:v>
      </x:c>
      <x:c r="F2273" t="str">
        <x:v>Operative Skilled</x:v>
      </x:c>
      <x:c r="G2273" t="str">
        <x:v>401613</x:v>
      </x:c>
      <x:c r="H2273" t="str">
        <x:v>Surrey County Council</x:v>
      </x:c>
      <x:c r="I2273" s="22" t="n">
        <x:v>5.5</x:v>
      </x:c>
      <x:c r="J2273" t="str">
        <x:v>Worked</x:v>
      </x:c>
      <x:c r="K2273" t="str">
        <x:v>Employee 2862; home branch Croydon; assigned role Operative Skilled | Deployment branch: Croydon | Actual role: Operative Skilled | Jobs: 401613 | Customers: Surrey County Council | Actual hours: 5.5; source records: 1</x:v>
      </x:c>
      <x:c r="L2273" t="str">
        <x:v>Include</x:v>
      </x:c>
      <x:c r="M2273"/>
      <x:c r="N2273"/>
    </x:row>
    <x:row r="2274">
      <x:c r="A2274" t="str">
        <x:v>S Kinsella|2026-05-02</x:v>
      </x:c>
      <x:c r="B2274" s="888" t="n">
        <x:v>46144</x:v>
      </x:c>
      <x:c r="C2274" t="str">
        <x:v>S Kinsella</x:v>
      </x:c>
      <x:c r="D2274" t="str">
        <x:v>Permanent</x:v>
      </x:c>
      <x:c r="E2274" t="str">
        <x:v>Croydon</x:v>
      </x:c>
      <x:c r="F2274" t="str">
        <x:v>Operative Skilled</x:v>
      </x:c>
      <x:c r="G2274" t="str">
        <x:v>401536</x:v>
      </x:c>
      <x:c r="H2274" t="str">
        <x:v>Surrey Police HQ</x:v>
      </x:c>
      <x:c r="I2274" s="22" t="n">
        <x:v>9</x:v>
      </x:c>
      <x:c r="J2274" t="str">
        <x:v>Worked</x:v>
      </x:c>
      <x:c r="K2274" t="str">
        <x:v>Employee 2862; home branch Croydon; assigned role Operative Skilled | Deployment branch: Croydon | Actual role: Operative Skilled | Jobs: 401536 | Customers: Surrey Police HQ | Actual hours: 9.0; source records: 1</x:v>
      </x:c>
      <x:c r="L2274" t="str">
        <x:v>Include</x:v>
      </x:c>
      <x:c r="M2274"/>
      <x:c r="N2274"/>
    </x:row>
    <x:row r="2275">
      <x:c r="A2275" t="str">
        <x:v>S Kinsella|2026-05-04</x:v>
      </x:c>
      <x:c r="B2275" s="888" t="n">
        <x:v>46146</x:v>
      </x:c>
      <x:c r="C2275" t="str">
        <x:v>S Kinsella</x:v>
      </x:c>
      <x:c r="D2275" t="str">
        <x:v>Permanent</x:v>
      </x:c>
      <x:c r="E2275" t="str">
        <x:v>Croydon</x:v>
      </x:c>
      <x:c r="F2275" t="str">
        <x:v>Operative Skilled</x:v>
      </x:c>
      <x:c r="G2275"/>
      <x:c r="H2275"/>
      <x:c r="I2275" s="22" t="n">
        <x:v>0</x:v>
      </x:c>
      <x:c r="J2275" t="str">
        <x:v>Annual leave</x:v>
      </x:c>
      <x:c r="K2275" t="str">
        <x:v>Employee 2862; home branch Croydon; assigned role Operative Skilled | Leave: Annual Leave (Hours) | Leave calendar basis: Variable-pattern period</x:v>
      </x:c>
      <x:c r="L2275" t="str">
        <x:v>Include</x:v>
      </x:c>
      <x:c r="M2275"/>
      <x:c r="N2275"/>
    </x:row>
    <x:row r="2276">
      <x:c r="A2276" t="str">
        <x:v>S Kinsella|2026-05-05</x:v>
      </x:c>
      <x:c r="B2276" s="888" t="n">
        <x:v>46147</x:v>
      </x:c>
      <x:c r="C2276" t="str">
        <x:v>S Kinsella</x:v>
      </x:c>
      <x:c r="D2276" t="str">
        <x:v>Permanent</x:v>
      </x:c>
      <x:c r="E2276" t="str">
        <x:v>Croydon</x:v>
      </x:c>
      <x:c r="F2276" t="str">
        <x:v>Operative Skilled</x:v>
      </x:c>
      <x:c r="G2276" t="str">
        <x:v>384900A</x:v>
      </x:c>
      <x:c r="H2276" t="str">
        <x:v>London Borough of Croydon</x:v>
      </x:c>
      <x:c r="I2276" s="22" t="n">
        <x:v>7</x:v>
      </x:c>
      <x:c r="J2276" t="str">
        <x:v>Worked</x:v>
      </x:c>
      <x:c r="K2276" t="str">
        <x:v>Employee 2862; home branch Croydon; assigned role Operative Skilled | Deployment branch: Croydon | Actual role: Operative Porter | Jobs: 384900A | Customers: London Borough of Croydon | Actual hours: 7.0; source records: 1</x:v>
      </x:c>
      <x:c r="L2276" t="str">
        <x:v>Include</x:v>
      </x:c>
      <x:c r="M2276"/>
      <x:c r="N2276"/>
    </x:row>
    <x:row r="2277">
      <x:c r="A2277" t="str">
        <x:v>S Kinsella|2026-05-06</x:v>
      </x:c>
      <x:c r="B2277" s="888" t="n">
        <x:v>46148</x:v>
      </x:c>
      <x:c r="C2277" t="str">
        <x:v>S Kinsella</x:v>
      </x:c>
      <x:c r="D2277" t="str">
        <x:v>Permanent</x:v>
      </x:c>
      <x:c r="E2277" t="str">
        <x:v>Croydon</x:v>
      </x:c>
      <x:c r="F2277" t="str">
        <x:v>Operative Skilled</x:v>
      </x:c>
      <x:c r="G2277" t="str">
        <x:v>399451L</x:v>
      </x:c>
      <x:c r="H2277" t="str">
        <x:v>Royal Borough of Kensington and Chelsea</x:v>
      </x:c>
      <x:c r="I2277" s="22" t="n">
        <x:v>6</x:v>
      </x:c>
      <x:c r="J2277" t="str">
        <x:v>Worked</x:v>
      </x:c>
      <x:c r="K2277" t="str">
        <x:v>Employee 2862; home branch Croydon; assigned role Operative Skilled | Deployment branch: Croydon | Actual role: Operative Skilled | Jobs: 399451L | Customers: Royal Borough of Kensington and Chelsea | Actual hours: 6.0; source records: 1</x:v>
      </x:c>
      <x:c r="L2277" t="str">
        <x:v>Include</x:v>
      </x:c>
      <x:c r="M2277"/>
      <x:c r="N2277"/>
    </x:row>
    <x:row r="2278">
      <x:c r="A2278" t="str">
        <x:v>S Kinsella|2026-05-07</x:v>
      </x:c>
      <x:c r="B2278" s="888" t="n">
        <x:v>46149</x:v>
      </x:c>
      <x:c r="C2278" t="str">
        <x:v>S Kinsella</x:v>
      </x:c>
      <x:c r="D2278" t="str">
        <x:v>Permanent</x:v>
      </x:c>
      <x:c r="E2278" t="str">
        <x:v>Croydon</x:v>
      </x:c>
      <x:c r="F2278" t="str">
        <x:v>Operative Skilled</x:v>
      </x:c>
      <x:c r="G2278" t="str">
        <x:v>393361C</x:v>
      </x:c>
      <x:c r="H2278" t="str">
        <x:v>The Quadrant</x:v>
      </x:c>
      <x:c r="I2278" s="22" t="n">
        <x:v>5</x:v>
      </x:c>
      <x:c r="J2278" t="str">
        <x:v>Worked</x:v>
      </x:c>
      <x:c r="K2278" t="str">
        <x:v>Employee 2862; home branch Croydon; assigned role Operative Skilled | Deployment branch: Croydon | Actual role: Operative Porter | Jobs: 393361C | Customers: The Quadrant | Actual hours: 5.0; source records: 1</x:v>
      </x:c>
      <x:c r="L2278" t="str">
        <x:v>Include</x:v>
      </x:c>
      <x:c r="M2278"/>
      <x:c r="N2278"/>
    </x:row>
    <x:row r="2279">
      <x:c r="A2279" t="str">
        <x:v>S Kinsella|2026-05-08</x:v>
      </x:c>
      <x:c r="B2279" s="888" t="n">
        <x:v>46150</x:v>
      </x:c>
      <x:c r="C2279" t="str">
        <x:v>S Kinsella</x:v>
      </x:c>
      <x:c r="D2279" t="str">
        <x:v>Permanent</x:v>
      </x:c>
      <x:c r="E2279" t="str">
        <x:v>Croydon</x:v>
      </x:c>
      <x:c r="F2279" t="str">
        <x:v>Operative Skilled</x:v>
      </x:c>
      <x:c r="G2279" t="str">
        <x:v>384900A</x:v>
      </x:c>
      <x:c r="H2279" t="str">
        <x:v>London Borough of Croydon</x:v>
      </x:c>
      <x:c r="I2279" s="22" t="n">
        <x:v>8.5</x:v>
      </x:c>
      <x:c r="J2279" t="str">
        <x:v>Worked</x:v>
      </x:c>
      <x:c r="K2279" t="str">
        <x:v>Employee 2862; home branch Croydon; assigned role Operative Skilled | Deployment branch: Croydon | Actual role: Operative Porter | Jobs: 384900A | Customers: London Borough of Croydon | Actual hours: 8.5; source records: 1</x:v>
      </x:c>
      <x:c r="L2279" t="str">
        <x:v>Include</x:v>
      </x:c>
      <x:c r="M2279"/>
      <x:c r="N2279"/>
    </x:row>
    <x:row r="2280">
      <x:c r="A2280" t="str">
        <x:v>S Kinsella|2026-05-11</x:v>
      </x:c>
      <x:c r="B2280" s="888" t="n">
        <x:v>46153</x:v>
      </x:c>
      <x:c r="C2280" t="str">
        <x:v>S Kinsella</x:v>
      </x:c>
      <x:c r="D2280" t="str">
        <x:v>Permanent</x:v>
      </x:c>
      <x:c r="E2280" t="str">
        <x:v>Croydon</x:v>
      </x:c>
      <x:c r="F2280" t="str">
        <x:v>Operative Skilled</x:v>
      </x:c>
      <x:c r="G2280" t="str">
        <x:v>384900A</x:v>
      </x:c>
      <x:c r="H2280" t="str">
        <x:v>London Borough of Croydon</x:v>
      </x:c>
      <x:c r="I2280" s="22" t="n">
        <x:v>7</x:v>
      </x:c>
      <x:c r="J2280" t="str">
        <x:v>Worked</x:v>
      </x:c>
      <x:c r="K2280" t="str">
        <x:v>Employee 2862; home branch Croydon; assigned role Operative Skilled | Deployment branch: Croydon | Actual role: Operative Porter | Jobs: 384900A | Customers: London Borough of Croydon | Actual hours: 7.0; source records: 1</x:v>
      </x:c>
      <x:c r="L2280" t="str">
        <x:v>Include</x:v>
      </x:c>
      <x:c r="M2280"/>
      <x:c r="N2280"/>
    </x:row>
    <x:row r="2281">
      <x:c r="A2281" t="str">
        <x:v>S Kinsella|2026-05-12</x:v>
      </x:c>
      <x:c r="B2281" s="888" t="n">
        <x:v>46154</x:v>
      </x:c>
      <x:c r="C2281" t="str">
        <x:v>S Kinsella</x:v>
      </x:c>
      <x:c r="D2281" t="str">
        <x:v>Permanent</x:v>
      </x:c>
      <x:c r="E2281" t="str">
        <x:v>Croydon</x:v>
      </x:c>
      <x:c r="F2281" t="str">
        <x:v>Operative Skilled</x:v>
      </x:c>
      <x:c r="G2281" t="str">
        <x:v>399379D, 400679</x:v>
      </x:c>
      <x:c r="H2281" t="str">
        <x:v>Restore Harrow Green Oxford  M/W use only; Thames Valley Police</x:v>
      </x:c>
      <x:c r="I2281" s="22" t="n">
        <x:v>16.5</x:v>
      </x:c>
      <x:c r="J2281" t="str">
        <x:v>Worked — 2 records</x:v>
      </x:c>
      <x:c r="K2281" t="str">
        <x:v>Employee 2862; home branch Croydon; assigned role Operative Skilled | Deployment branch: Oxford | Actual role: Operative Porter | Jobs: 399379D, 400679 | Customers: Restore Harrow Green Oxford  M/W use only; Thames Valley Police | Actual hours: 16.5; source records: 2</x:v>
      </x:c>
      <x:c r="L2281" t="str">
        <x:v>Include</x:v>
      </x:c>
      <x:c r="M2281"/>
      <x:c r="N2281"/>
    </x:row>
    <x:row r="2282">
      <x:c r="A2282" t="str">
        <x:v>S Kinsella|2026-05-13</x:v>
      </x:c>
      <x:c r="B2282" s="888" t="n">
        <x:v>46155</x:v>
      </x:c>
      <x:c r="C2282" t="str">
        <x:v>S Kinsella</x:v>
      </x:c>
      <x:c r="D2282" t="str">
        <x:v>Permanent</x:v>
      </x:c>
      <x:c r="E2282" t="str">
        <x:v>Croydon</x:v>
      </x:c>
      <x:c r="F2282" t="str">
        <x:v>Operative Skilled</x:v>
      </x:c>
      <x:c r="G2282" t="str">
        <x:v>401916</x:v>
      </x:c>
      <x:c r="H2282" t="str">
        <x:v>HSBC - May 2026 Deliveries</x:v>
      </x:c>
      <x:c r="I2282" s="22" t="n">
        <x:v>4</x:v>
      </x:c>
      <x:c r="J2282" t="str">
        <x:v>Worked</x:v>
      </x:c>
      <x:c r="K2282" t="str">
        <x:v>Employee 2862; home branch Croydon; assigned role Operative Skilled | Deployment branch: Birmingham | Actual role: Operative Porter | Jobs: 401916 | Customers: HSBC - May 2026 Deliveries | Actual hours: 4.0; source records: 1</x:v>
      </x:c>
      <x:c r="L2282" t="str">
        <x:v>Include</x:v>
      </x:c>
      <x:c r="M2282"/>
      <x:c r="N2282"/>
    </x:row>
    <x:row r="2283">
      <x:c r="A2283" t="str">
        <x:v>S Kinsella|2026-05-14</x:v>
      </x:c>
      <x:c r="B2283" s="888" t="n">
        <x:v>46156</x:v>
      </x:c>
      <x:c r="C2283" t="str">
        <x:v>S Kinsella</x:v>
      </x:c>
      <x:c r="D2283" t="str">
        <x:v>Permanent</x:v>
      </x:c>
      <x:c r="E2283" t="str">
        <x:v>Croydon</x:v>
      </x:c>
      <x:c r="F2283" t="str">
        <x:v>Operative Skilled</x:v>
      </x:c>
      <x:c r="G2283" t="str">
        <x:v>400603</x:v>
      </x:c>
      <x:c r="H2283" t="str">
        <x:v>QinetiQ (Farnborough)</x:v>
      </x:c>
      <x:c r="I2283" s="22" t="n">
        <x:v>5</x:v>
      </x:c>
      <x:c r="J2283" t="str">
        <x:v>Worked</x:v>
      </x:c>
      <x:c r="K2283" t="str">
        <x:v>Employee 2862; home branch Croydon; assigned role Operative Skilled | Deployment branch: Croydon | Actual role: Operative Porter | Jobs: 400603 | Customers: QinetiQ (Farnborough) | Actual hours: 5.0; source records: 1</x:v>
      </x:c>
      <x:c r="L2283" t="str">
        <x:v>Include</x:v>
      </x:c>
      <x:c r="M2283"/>
      <x:c r="N2283"/>
    </x:row>
    <x:row r="2284">
      <x:c r="A2284" t="str">
        <x:v>S Kinsella|2026-05-15</x:v>
      </x:c>
      <x:c r="B2284" s="888" t="n">
        <x:v>46157</x:v>
      </x:c>
      <x:c r="C2284" t="str">
        <x:v>S Kinsella</x:v>
      </x:c>
      <x:c r="D2284" t="str">
        <x:v>Permanent</x:v>
      </x:c>
      <x:c r="E2284" t="str">
        <x:v>Croydon</x:v>
      </x:c>
      <x:c r="F2284" t="str">
        <x:v>Operative Skilled</x:v>
      </x:c>
      <x:c r="G2284" t="str">
        <x:v>399089</x:v>
      </x:c>
      <x:c r="H2284" t="str">
        <x:v>QinetiQ</x:v>
      </x:c>
      <x:c r="I2284" s="22" t="n">
        <x:v>7.5</x:v>
      </x:c>
      <x:c r="J2284" t="str">
        <x:v>Worked</x:v>
      </x:c>
      <x:c r="K2284" t="str">
        <x:v>Employee 2862; home branch Croydon; assigned role Operative Skilled | Deployment branch: Croydon | Actual role: Operative Porter | Jobs: 399089 | Customers: QinetiQ | Actual hours: 7.5; source records: 1</x:v>
      </x:c>
      <x:c r="L2284" t="str">
        <x:v>Include</x:v>
      </x:c>
      <x:c r="M2284"/>
      <x:c r="N2284"/>
    </x:row>
    <x:row r="2285">
      <x:c r="A2285" t="str">
        <x:v>S Kinsella|2026-05-18</x:v>
      </x:c>
      <x:c r="B2285" s="888" t="n">
        <x:v>46160</x:v>
      </x:c>
      <x:c r="C2285" t="str">
        <x:v>S Kinsella</x:v>
      </x:c>
      <x:c r="D2285" t="str">
        <x:v>Permanent</x:v>
      </x:c>
      <x:c r="E2285" t="str">
        <x:v>Croydon</x:v>
      </x:c>
      <x:c r="F2285" t="str">
        <x:v>Operative Skilled</x:v>
      </x:c>
      <x:c r="G2285"/>
      <x:c r="H2285"/>
      <x:c r="I2285" s="22" t="n">
        <x:v>0</x:v>
      </x:c>
      <x:c r="J2285" t="str">
        <x:v>Annual leave</x:v>
      </x:c>
      <x:c r="K2285" t="str">
        <x:v>Employee 2862; home branch Croydon; assigned role Operative Skilled | Leave: Annual Leave (Hours) | Leave calendar basis: Variable-pattern period</x:v>
      </x:c>
      <x:c r="L2285" t="str">
        <x:v>Include</x:v>
      </x:c>
      <x:c r="M2285"/>
      <x:c r="N2285"/>
    </x:row>
    <x:row r="2286">
      <x:c r="A2286" t="str">
        <x:v>S Kinsella|2026-05-19</x:v>
      </x:c>
      <x:c r="B2286" s="888" t="n">
        <x:v>46161</x:v>
      </x:c>
      <x:c r="C2286" t="str">
        <x:v>S Kinsella</x:v>
      </x:c>
      <x:c r="D2286" t="str">
        <x:v>Permanent</x:v>
      </x:c>
      <x:c r="E2286" t="str">
        <x:v>Croydon</x:v>
      </x:c>
      <x:c r="F2286" t="str">
        <x:v>Operative Skilled</x:v>
      </x:c>
      <x:c r="G2286"/>
      <x:c r="H2286"/>
      <x:c r="I2286" s="22" t="n">
        <x:v>0</x:v>
      </x:c>
      <x:c r="J2286" t="str">
        <x:v>Annual leave</x:v>
      </x:c>
      <x:c r="K2286" t="str">
        <x:v>Employee 2862; home branch Croydon; assigned role Operative Skilled | Leave: Annual Leave (Hours) | Leave calendar basis: Variable-pattern period</x:v>
      </x:c>
      <x:c r="L2286" t="str">
        <x:v>Include</x:v>
      </x:c>
      <x:c r="M2286"/>
      <x:c r="N2286"/>
    </x:row>
    <x:row r="2287">
      <x:c r="A2287" t="str">
        <x:v>S Kinsella|2026-05-20</x:v>
      </x:c>
      <x:c r="B2287" s="888" t="n">
        <x:v>46162</x:v>
      </x:c>
      <x:c r="C2287" t="str">
        <x:v>S Kinsella</x:v>
      </x:c>
      <x:c r="D2287" t="str">
        <x:v>Permanent</x:v>
      </x:c>
      <x:c r="E2287" t="str">
        <x:v>Croydon</x:v>
      </x:c>
      <x:c r="F2287" t="str">
        <x:v>Operative Skilled</x:v>
      </x:c>
      <x:c r="G2287"/>
      <x:c r="H2287"/>
      <x:c r="I2287" s="22" t="n">
        <x:v>0</x:v>
      </x:c>
      <x:c r="J2287" t="str">
        <x:v>Annual leave</x:v>
      </x:c>
      <x:c r="K2287" t="str">
        <x:v>Employee 2862; home branch Croydon; assigned role Operative Skilled | Leave: Annual Leave (Hours) | Leave calendar basis: Variable-pattern period</x:v>
      </x:c>
      <x:c r="L2287" t="str">
        <x:v>Include</x:v>
      </x:c>
      <x:c r="M2287"/>
      <x:c r="N2287"/>
    </x:row>
    <x:row r="2288">
      <x:c r="A2288" t="str">
        <x:v>S Kinsella|2026-05-21</x:v>
      </x:c>
      <x:c r="B2288" s="888" t="n">
        <x:v>46163</x:v>
      </x:c>
      <x:c r="C2288" t="str">
        <x:v>S Kinsella</x:v>
      </x:c>
      <x:c r="D2288" t="str">
        <x:v>Permanent</x:v>
      </x:c>
      <x:c r="E2288" t="str">
        <x:v>Croydon</x:v>
      </x:c>
      <x:c r="F2288" t="str">
        <x:v>Operative Skilled</x:v>
      </x:c>
      <x:c r="G2288" t="str">
        <x:v>401575</x:v>
      </x:c>
      <x:c r="H2288" t="str">
        <x:v>Valuation Office Agency</x:v>
      </x:c>
      <x:c r="I2288" s="22" t="n">
        <x:v>11.5</x:v>
      </x:c>
      <x:c r="J2288" t="str">
        <x:v>Worked</x:v>
      </x:c>
      <x:c r="K2288" t="str">
        <x:v>Employee 2862; home branch Croydon; assigned role Operative Skilled | Deployment branch: Croydon | Actual role: Operative Porter | Jobs: 401575 | Customers: Valuation Office Agency | Actual hours: 11.5; source records: 1</x:v>
      </x:c>
      <x:c r="L2288" t="str">
        <x:v>Include</x:v>
      </x:c>
      <x:c r="M2288"/>
      <x:c r="N2288"/>
    </x:row>
    <x:row r="2289">
      <x:c r="A2289" t="str">
        <x:v>S Kinsella|2026-05-22</x:v>
      </x:c>
      <x:c r="B2289" s="888" t="n">
        <x:v>46164</x:v>
      </x:c>
      <x:c r="C2289" t="str">
        <x:v>S Kinsella</x:v>
      </x:c>
      <x:c r="D2289" t="str">
        <x:v>Permanent</x:v>
      </x:c>
      <x:c r="E2289" t="str">
        <x:v>Croydon</x:v>
      </x:c>
      <x:c r="F2289" t="str">
        <x:v>Operative Skilled</x:v>
      </x:c>
      <x:c r="G2289" t="str">
        <x:v>400801</x:v>
      </x:c>
      <x:c r="H2289" t="str">
        <x:v>Avison Young</x:v>
      </x:c>
      <x:c r="I2289" s="22" t="n">
        <x:v>6</x:v>
      </x:c>
      <x:c r="J2289" t="str">
        <x:v>Worked</x:v>
      </x:c>
      <x:c r="K2289" t="str">
        <x:v>Employee 2862; home branch Croydon; assigned role Operative Skilled | Deployment branch: Croydon | Actual role: Operative Porter | Jobs: 400801 | Customers: Avison Young | Actual hours: 6.0; source records: 1</x:v>
      </x:c>
      <x:c r="L2289" t="str">
        <x:v>Include</x:v>
      </x:c>
      <x:c r="M2289"/>
      <x:c r="N2289"/>
    </x:row>
    <x:row r="2290">
      <x:c r="A2290" t="str">
        <x:v>S Kinsella|2026-05-25</x:v>
      </x:c>
      <x:c r="B2290" s="888" t="n">
        <x:v>46167</x:v>
      </x:c>
      <x:c r="C2290" t="str">
        <x:v>S Kinsella</x:v>
      </x:c>
      <x:c r="D2290" t="str">
        <x:v>Permanent</x:v>
      </x:c>
      <x:c r="E2290" t="str">
        <x:v>Croydon</x:v>
      </x:c>
      <x:c r="F2290" t="str">
        <x:v>Operative Skilled</x:v>
      </x:c>
      <x:c r="G2290"/>
      <x:c r="H2290"/>
      <x:c r="I2290" s="22" t="n">
        <x:v>0</x:v>
      </x:c>
      <x:c r="J2290" t="str">
        <x:v>Annual leave</x:v>
      </x:c>
      <x:c r="K2290" t="str">
        <x:v>Employee 2862; home branch Croydon; assigned role Operative Skilled | Leave: Annual Leave (Hours) | Leave calendar basis: Variable-pattern period</x:v>
      </x:c>
      <x:c r="L2290" t="str">
        <x:v>Include</x:v>
      </x:c>
      <x:c r="M2290"/>
      <x:c r="N2290"/>
    </x:row>
    <x:row r="2291">
      <x:c r="A2291" t="str">
        <x:v>S Kinsella|2026-05-26</x:v>
      </x:c>
      <x:c r="B2291" s="888" t="n">
        <x:v>46168</x:v>
      </x:c>
      <x:c r="C2291" t="str">
        <x:v>S Kinsella</x:v>
      </x:c>
      <x:c r="D2291" t="str">
        <x:v>Permanent</x:v>
      </x:c>
      <x:c r="E2291" t="str">
        <x:v>Croydon</x:v>
      </x:c>
      <x:c r="F2291" t="str">
        <x:v>Operative Skilled</x:v>
      </x:c>
      <x:c r="G2291" t="str">
        <x:v>400389</x:v>
      </x:c>
      <x:c r="H2291" t="str">
        <x:v>Kings College London</x:v>
      </x:c>
      <x:c r="I2291" s="22" t="n">
        <x:v>10.5</x:v>
      </x:c>
      <x:c r="J2291" t="str">
        <x:v>Worked</x:v>
      </x:c>
      <x:c r="K2291" t="str">
        <x:v>Employee 2862; home branch Croydon; assigned role Operative Skilled | Deployment branch: Croydon | Actual role: Operative Porter | Jobs: 400389 | Customers: Kings College London | Actual hours: 10.5; source records: 1</x:v>
      </x:c>
      <x:c r="L2291" t="str">
        <x:v>Include</x:v>
      </x:c>
      <x:c r="M2291"/>
      <x:c r="N2291"/>
    </x:row>
    <x:row r="2292">
      <x:c r="A2292" t="str">
        <x:v>S Kinsella|2026-05-27</x:v>
      </x:c>
      <x:c r="B2292" s="888" t="n">
        <x:v>46169</x:v>
      </x:c>
      <x:c r="C2292" t="str">
        <x:v>S Kinsella</x:v>
      </x:c>
      <x:c r="D2292" t="str">
        <x:v>Permanent</x:v>
      </x:c>
      <x:c r="E2292" t="str">
        <x:v>Croydon</x:v>
      </x:c>
      <x:c r="F2292" t="str">
        <x:v>Operative Skilled</x:v>
      </x:c>
      <x:c r="G2292" t="str">
        <x:v>399451O</x:v>
      </x:c>
      <x:c r="H2292" t="str">
        <x:v>Royal Borough of Kensington and Chelsea</x:v>
      </x:c>
      <x:c r="I2292" s="22" t="n">
        <x:v>6.5</x:v>
      </x:c>
      <x:c r="J2292" t="str">
        <x:v>Worked</x:v>
      </x:c>
      <x:c r="K2292" t="str">
        <x:v>Employee 2862; home branch Croydon; assigned role Operative Skilled | Deployment branch: Croydon | Actual role: Operative Skilled | Jobs: 399451O | Customers: Royal Borough of Kensington and Chelsea | Actual hours: 6.5; source records: 1</x:v>
      </x:c>
      <x:c r="L2292" t="str">
        <x:v>Include</x:v>
      </x:c>
      <x:c r="M2292"/>
      <x:c r="N2292"/>
    </x:row>
    <x:row r="2293">
      <x:c r="A2293" t="str">
        <x:v>S Kinsella|2026-05-28</x:v>
      </x:c>
      <x:c r="B2293" s="888" t="n">
        <x:v>46170</x:v>
      </x:c>
      <x:c r="C2293" t="str">
        <x:v>S Kinsella</x:v>
      </x:c>
      <x:c r="D2293" t="str">
        <x:v>Permanent</x:v>
      </x:c>
      <x:c r="E2293" t="str">
        <x:v>Croydon</x:v>
      </x:c>
      <x:c r="F2293" t="str">
        <x:v>Operative Skilled</x:v>
      </x:c>
      <x:c r="G2293" t="str">
        <x:v>393361C</x:v>
      </x:c>
      <x:c r="H2293" t="str">
        <x:v>The Quadrant</x:v>
      </x:c>
      <x:c r="I2293" s="22" t="n">
        <x:v>9</x:v>
      </x:c>
      <x:c r="J2293" t="str">
        <x:v>Worked</x:v>
      </x:c>
      <x:c r="K2293" t="str">
        <x:v>Employee 2862; home branch Croydon; assigned role Operative Skilled | Deployment branch: Croydon | Actual role: Operative Porter | Jobs: 393361C | Customers: The Quadrant | Actual hours: 9.0; source records: 1</x:v>
      </x:c>
      <x:c r="L2293" t="str">
        <x:v>Include</x:v>
      </x:c>
      <x:c r="M2293"/>
      <x:c r="N2293"/>
    </x:row>
    <x:row r="2294">
      <x:c r="A2294" t="str">
        <x:v>S Kinsella|2026-05-29</x:v>
      </x:c>
      <x:c r="B2294" s="888" t="n">
        <x:v>46171</x:v>
      </x:c>
      <x:c r="C2294" t="str">
        <x:v>S Kinsella</x:v>
      </x:c>
      <x:c r="D2294" t="str">
        <x:v>Permanent</x:v>
      </x:c>
      <x:c r="E2294" t="str">
        <x:v>Croydon</x:v>
      </x:c>
      <x:c r="F2294" t="str">
        <x:v>Operative Skilled</x:v>
      </x:c>
      <x:c r="G2294" t="str">
        <x:v>399110</x:v>
      </x:c>
      <x:c r="H2294" t="str">
        <x:v>Network Rail</x:v>
      </x:c>
      <x:c r="I2294" s="22" t="n">
        <x:v>9</x:v>
      </x:c>
      <x:c r="J2294" t="str">
        <x:v>Worked</x:v>
      </x:c>
      <x:c r="K2294" t="str">
        <x:v>Employee 2862; home branch Croydon; assigned role Operative Skilled | Deployment branch: Croydon | Actual role: Operative Porter | Jobs: 399110 | Customers: Network Rail | Actual hours: 9.0; source records: 1</x:v>
      </x:c>
      <x:c r="L2294" t="str">
        <x:v>Include</x:v>
      </x:c>
      <x:c r="M2294"/>
      <x:c r="N2294"/>
    </x:row>
    <x:row r="2295">
      <x:c r="A2295" t="str">
        <x:v>S Magalhaes|2026-05-01</x:v>
      </x:c>
      <x:c r="B2295" s="888" t="n">
        <x:v>46143</x:v>
      </x:c>
      <x:c r="C2295" t="str">
        <x:v>S Magalhaes</x:v>
      </x:c>
      <x:c r="D2295" t="str">
        <x:v>Permanent</x:v>
      </x:c>
      <x:c r="E2295" t="str">
        <x:v>Thurrock</x:v>
      </x:c>
      <x:c r="F2295" t="str">
        <x:v>Operative Porter</x:v>
      </x:c>
      <x:c r="G2295"/>
      <x:c r="H2295"/>
      <x:c r="I2295" s="22" t="n">
        <x:v>0</x:v>
      </x:c>
      <x:c r="J2295" t="str">
        <x:v>Annual leave</x:v>
      </x:c>
      <x:c r="K2295" t="str">
        <x:v>Employee 103600; home branch Thurrock; assigned role Operative Porter | Leave: Annual Leave (Hours) | Leave calendar basis: Variable-pattern period</x:v>
      </x:c>
      <x:c r="L2295" t="str">
        <x:v>Include</x:v>
      </x:c>
      <x:c r="M2295"/>
      <x:c r="N2295"/>
    </x:row>
    <x:row r="2296">
      <x:c r="A2296" t="str">
        <x:v>S Magalhaes|2026-05-05</x:v>
      </x:c>
      <x:c r="B2296" s="888" t="n">
        <x:v>46147</x:v>
      </x:c>
      <x:c r="C2296" t="str">
        <x:v>S Magalhaes</x:v>
      </x:c>
      <x:c r="D2296" t="str">
        <x:v>Permanent</x:v>
      </x:c>
      <x:c r="E2296" t="str">
        <x:v>Thurrock</x:v>
      </x:c>
      <x:c r="F2296" t="str">
        <x:v>Operative Porter</x:v>
      </x:c>
      <x:c r="G2296" t="str">
        <x:v>396595A</x:v>
      </x:c>
      <x:c r="H2296" t="str">
        <x:v>SiriusPoint International</x:v>
      </x:c>
      <x:c r="I2296" s="22" t="n">
        <x:v>12.5</x:v>
      </x:c>
      <x:c r="J2296" t="str">
        <x:v>Worked</x:v>
      </x:c>
      <x:c r="K2296" t="str">
        <x:v>Employee 103600; home branch Thurrock; assigned role Operative Porter | Deployment branch: Thurrock | Actual role: Operative Porter | Jobs: 396595A | Customers: SiriusPoint International | Actual hours: 12.5; source records: 1</x:v>
      </x:c>
      <x:c r="L2296" t="str">
        <x:v>Include</x:v>
      </x:c>
      <x:c r="M2296"/>
      <x:c r="N2296"/>
    </x:row>
    <x:row r="2297">
      <x:c r="A2297" t="str">
        <x:v>S Magalhaes|2026-05-07</x:v>
      </x:c>
      <x:c r="B2297" s="888" t="n">
        <x:v>46149</x:v>
      </x:c>
      <x:c r="C2297" t="str">
        <x:v>S Magalhaes</x:v>
      </x:c>
      <x:c r="D2297" t="str">
        <x:v>Permanent</x:v>
      </x:c>
      <x:c r="E2297" t="str">
        <x:v>Thurrock</x:v>
      </x:c>
      <x:c r="F2297" t="str">
        <x:v>Operative Porter</x:v>
      </x:c>
      <x:c r="G2297" t="str">
        <x:v>396802</x:v>
      </x:c>
      <x:c r="H2297" t="str">
        <x:v>Burke/Ms Dorothy</x:v>
      </x:c>
      <x:c r="I2297" s="22" t="n">
        <x:v>8.5</x:v>
      </x:c>
      <x:c r="J2297" t="str">
        <x:v>Worked</x:v>
      </x:c>
      <x:c r="K2297" t="str">
        <x:v>Employee 103600; home branch Thurrock; assigned role Operative Porter | Deployment branch: Thurrock | Actual role: Operative Skilled | Jobs: 396802 | Customers: Burke/Ms Dorothy | Actual hours: 8.5; source records: 1</x:v>
      </x:c>
      <x:c r="L2297" t="str">
        <x:v>Include</x:v>
      </x:c>
      <x:c r="M2297"/>
      <x:c r="N2297"/>
    </x:row>
    <x:row r="2298">
      <x:c r="A2298" t="str">
        <x:v>S Magalhaes|2026-05-08</x:v>
      </x:c>
      <x:c r="B2298" s="888" t="n">
        <x:v>46150</x:v>
      </x:c>
      <x:c r="C2298" t="str">
        <x:v>S Magalhaes</x:v>
      </x:c>
      <x:c r="D2298" t="str">
        <x:v>Permanent</x:v>
      </x:c>
      <x:c r="E2298" t="str">
        <x:v>Thurrock</x:v>
      </x:c>
      <x:c r="F2298" t="str">
        <x:v>Operative Porter</x:v>
      </x:c>
      <x:c r="G2298" t="str">
        <x:v>402083, 402106</x:v>
      </x:c>
      <x:c r="H2298" t="str">
        <x:v>BNP Paribas Limited; Societe Generale</x:v>
      </x:c>
      <x:c r="I2298" s="22" t="n">
        <x:v>18.5</x:v>
      </x:c>
      <x:c r="J2298" t="str">
        <x:v>Worked — 2 records</x:v>
      </x:c>
      <x:c r="K2298" t="str">
        <x:v>Employee 103600; home branch Thurrock; assigned role Operative Porter | Deployment branch: Thurrock | Actual role: Operative Skilled | Jobs: 402083, 402106 | Customers: BNP Paribas Limited; Societe Generale | Actual hours: 18.5; source records: 2</x:v>
      </x:c>
      <x:c r="L2298" t="str">
        <x:v>Include</x:v>
      </x:c>
      <x:c r="M2298"/>
      <x:c r="N2298"/>
    </x:row>
    <x:row r="2299">
      <x:c r="A2299" t="str">
        <x:v>S Magalhaes|2026-05-09</x:v>
      </x:c>
      <x:c r="B2299" s="888" t="n">
        <x:v>46151</x:v>
      </x:c>
      <x:c r="C2299" t="str">
        <x:v>S Magalhaes</x:v>
      </x:c>
      <x:c r="D2299" t="str">
        <x:v>Permanent</x:v>
      </x:c>
      <x:c r="E2299" t="str">
        <x:v>Thurrock</x:v>
      </x:c>
      <x:c r="F2299" t="str">
        <x:v>Operative Porter</x:v>
      </x:c>
      <x:c r="G2299" t="str">
        <x:v>402083</x:v>
      </x:c>
      <x:c r="H2299" t="str">
        <x:v>BNP Paribas Limited</x:v>
      </x:c>
      <x:c r="I2299" s="22" t="n">
        <x:v>8</x:v>
      </x:c>
      <x:c r="J2299" t="str">
        <x:v>Worked</x:v>
      </x:c>
      <x:c r="K2299" t="str">
        <x:v>Employee 103600; home branch Thurrock; assigned role Operative Porter | Deployment branch: Thurrock | Actual role: Operative Skilled | Jobs: 402083 | Customers: BNP Paribas Limited | Actual hours: 8.0; source records: 1</x:v>
      </x:c>
      <x:c r="L2299" t="str">
        <x:v>Include</x:v>
      </x:c>
      <x:c r="M2299"/>
      <x:c r="N2299"/>
    </x:row>
    <x:row r="2300">
      <x:c r="A2300" t="str">
        <x:v>S Magalhaes|2026-05-10</x:v>
      </x:c>
      <x:c r="B2300" s="888" t="n">
        <x:v>46152</x:v>
      </x:c>
      <x:c r="C2300" t="str">
        <x:v>S Magalhaes</x:v>
      </x:c>
      <x:c r="D2300" t="str">
        <x:v>Permanent</x:v>
      </x:c>
      <x:c r="E2300" t="str">
        <x:v>Thurrock</x:v>
      </x:c>
      <x:c r="F2300" t="str">
        <x:v>Operative Porter</x:v>
      </x:c>
      <x:c r="G2300" t="str">
        <x:v>402083</x:v>
      </x:c>
      <x:c r="H2300" t="str">
        <x:v>BNP Paribas Limited</x:v>
      </x:c>
      <x:c r="I2300" s="22" t="n">
        <x:v>8.5</x:v>
      </x:c>
      <x:c r="J2300" t="str">
        <x:v>Worked</x:v>
      </x:c>
      <x:c r="K2300" t="str">
        <x:v>Employee 103600; home branch Thurrock; assigned role Operative Porter | Deployment branch: Thurrock | Actual role: Operative Skilled | Jobs: 402083 | Customers: BNP Paribas Limited | Actual hours: 8.5; source records: 1</x:v>
      </x:c>
      <x:c r="L2300" t="str">
        <x:v>Include</x:v>
      </x:c>
      <x:c r="M2300"/>
      <x:c r="N2300"/>
    </x:row>
    <x:row r="2301">
      <x:c r="A2301" t="str">
        <x:v>S Magalhaes|2026-05-11</x:v>
      </x:c>
      <x:c r="B2301" s="888" t="n">
        <x:v>46153</x:v>
      </x:c>
      <x:c r="C2301" t="str">
        <x:v>S Magalhaes</x:v>
      </x:c>
      <x:c r="D2301" t="str">
        <x:v>Permanent</x:v>
      </x:c>
      <x:c r="E2301" t="str">
        <x:v>Thurrock</x:v>
      </x:c>
      <x:c r="F2301" t="str">
        <x:v>Operative Porter</x:v>
      </x:c>
      <x:c r="G2301" t="str">
        <x:v>402123</x:v>
      </x:c>
      <x:c r="H2301" t="str">
        <x:v>University of Hertfordshire</x:v>
      </x:c>
      <x:c r="I2301" s="22" t="n">
        <x:v>8.5</x:v>
      </x:c>
      <x:c r="J2301" t="str">
        <x:v>Worked</x:v>
      </x:c>
      <x:c r="K2301" t="str">
        <x:v>Employee 103600; home branch Thurrock; assigned role Operative Porter | Deployment branch: Thurrock | Actual role: Operative Skilled | Jobs: 402123 | Customers: University of Hertfordshire | Actual hours: 8.5; source records: 1</x:v>
      </x:c>
      <x:c r="L2301" t="str">
        <x:v>Include</x:v>
      </x:c>
      <x:c r="M2301"/>
      <x:c r="N2301"/>
    </x:row>
    <x:row r="2302">
      <x:c r="A2302" t="str">
        <x:v>S Magalhaes|2026-05-12</x:v>
      </x:c>
      <x:c r="B2302" s="888" t="n">
        <x:v>46154</x:v>
      </x:c>
      <x:c r="C2302" t="str">
        <x:v>S Magalhaes</x:v>
      </x:c>
      <x:c r="D2302" t="str">
        <x:v>Permanent</x:v>
      </x:c>
      <x:c r="E2302" t="str">
        <x:v>Thurrock</x:v>
      </x:c>
      <x:c r="F2302" t="str">
        <x:v>Operative Porter</x:v>
      </x:c>
      <x:c r="G2302" t="str">
        <x:v>402123</x:v>
      </x:c>
      <x:c r="H2302" t="str">
        <x:v>University of Hertfordshire</x:v>
      </x:c>
      <x:c r="I2302" s="22" t="n">
        <x:v>9</x:v>
      </x:c>
      <x:c r="J2302" t="str">
        <x:v>Worked</x:v>
      </x:c>
      <x:c r="K2302" t="str">
        <x:v>Employee 103600; home branch Thurrock; assigned role Operative Porter | Deployment branch: Thurrock | Actual role: Operative Skilled | Jobs: 402123 | Customers: University of Hertfordshire | Actual hours: 9.0; source records: 1</x:v>
      </x:c>
      <x:c r="L2302" t="str">
        <x:v>Include</x:v>
      </x:c>
      <x:c r="M2302"/>
      <x:c r="N2302"/>
    </x:row>
    <x:row r="2303">
      <x:c r="A2303" t="str">
        <x:v>S Magalhaes|2026-05-13</x:v>
      </x:c>
      <x:c r="B2303" s="888" t="n">
        <x:v>46155</x:v>
      </x:c>
      <x:c r="C2303" t="str">
        <x:v>S Magalhaes</x:v>
      </x:c>
      <x:c r="D2303" t="str">
        <x:v>Permanent</x:v>
      </x:c>
      <x:c r="E2303" t="str">
        <x:v>Thurrock</x:v>
      </x:c>
      <x:c r="F2303" t="str">
        <x:v>Operative Porter</x:v>
      </x:c>
      <x:c r="G2303" t="str">
        <x:v>402123</x:v>
      </x:c>
      <x:c r="H2303" t="str">
        <x:v>University of Hertfordshire</x:v>
      </x:c>
      <x:c r="I2303" s="22" t="n">
        <x:v>9.25</x:v>
      </x:c>
      <x:c r="J2303" t="str">
        <x:v>Worked</x:v>
      </x:c>
      <x:c r="K2303" t="str">
        <x:v>Employee 103600; home branch Thurrock; assigned role Operative Porter | Deployment branch: Thurrock | Actual role: Operative Skilled | Jobs: 402123 | Customers: University of Hertfordshire | Actual hours: 9.2; source records: 1</x:v>
      </x:c>
      <x:c r="L2303" t="str">
        <x:v>Include</x:v>
      </x:c>
      <x:c r="M2303"/>
      <x:c r="N2303"/>
    </x:row>
    <x:row r="2304">
      <x:c r="A2304" t="str">
        <x:v>S Magalhaes|2026-05-14</x:v>
      </x:c>
      <x:c r="B2304" s="888" t="n">
        <x:v>46156</x:v>
      </x:c>
      <x:c r="C2304" t="str">
        <x:v>S Magalhaes</x:v>
      </x:c>
      <x:c r="D2304" t="str">
        <x:v>Permanent</x:v>
      </x:c>
      <x:c r="E2304" t="str">
        <x:v>Thurrock</x:v>
      </x:c>
      <x:c r="F2304" t="str">
        <x:v>Operative Porter</x:v>
      </x:c>
      <x:c r="G2304" t="str">
        <x:v>402123</x:v>
      </x:c>
      <x:c r="H2304" t="str">
        <x:v>University of Hertfordshire</x:v>
      </x:c>
      <x:c r="I2304" s="22" t="n">
        <x:v>6.5</x:v>
      </x:c>
      <x:c r="J2304" t="str">
        <x:v>Worked</x:v>
      </x:c>
      <x:c r="K2304" t="str">
        <x:v>Employee 103600; home branch Thurrock; assigned role Operative Porter | Deployment branch: Thurrock | Actual role: Operative Skilled | Jobs: 402123 | Customers: University of Hertfordshire | Actual hours: 6.5; source records: 1</x:v>
      </x:c>
      <x:c r="L2304" t="str">
        <x:v>Include</x:v>
      </x:c>
      <x:c r="M2304"/>
      <x:c r="N2304"/>
    </x:row>
    <x:row r="2305">
      <x:c r="A2305" t="str">
        <x:v>S Magalhaes|2026-05-15</x:v>
      </x:c>
      <x:c r="B2305" s="888" t="n">
        <x:v>46157</x:v>
      </x:c>
      <x:c r="C2305" t="str">
        <x:v>S Magalhaes</x:v>
      </x:c>
      <x:c r="D2305" t="str">
        <x:v>Permanent</x:v>
      </x:c>
      <x:c r="E2305" t="str">
        <x:v>Thurrock</x:v>
      </x:c>
      <x:c r="F2305" t="str">
        <x:v>Operative Porter</x:v>
      </x:c>
      <x:c r="G2305"/>
      <x:c r="H2305"/>
      <x:c r="I2305" s="22" t="n">
        <x:v>0</x:v>
      </x:c>
      <x:c r="J2305" t="str">
        <x:v>Annual leave</x:v>
      </x:c>
      <x:c r="K2305" t="str">
        <x:v>Employee 103600; home branch Thurrock; assigned role Operative Porter | Leave: Annual Leave (Hours) | Leave calendar basis: Variable-pattern period</x:v>
      </x:c>
      <x:c r="L2305" t="str">
        <x:v>Include</x:v>
      </x:c>
      <x:c r="M2305"/>
      <x:c r="N2305"/>
    </x:row>
    <x:row r="2306">
      <x:c r="A2306" t="str">
        <x:v>S Magalhaes|2026-05-18</x:v>
      </x:c>
      <x:c r="B2306" s="888" t="n">
        <x:v>46160</x:v>
      </x:c>
      <x:c r="C2306" t="str">
        <x:v>S Magalhaes</x:v>
      </x:c>
      <x:c r="D2306" t="str">
        <x:v>Permanent</x:v>
      </x:c>
      <x:c r="E2306" t="str">
        <x:v>Thurrock</x:v>
      </x:c>
      <x:c r="F2306" t="str">
        <x:v>Operative Porter</x:v>
      </x:c>
      <x:c r="G2306" t="str">
        <x:v>400283</x:v>
      </x:c>
      <x:c r="H2306" t="str">
        <x:v>Canada Life</x:v>
      </x:c>
      <x:c r="I2306" s="22" t="n">
        <x:v>9</x:v>
      </x:c>
      <x:c r="J2306" t="str">
        <x:v>Worked</x:v>
      </x:c>
      <x:c r="K2306" t="str">
        <x:v>Employee 103600; home branch Thurrock; assigned role Operative Porter | Deployment branch: Thurrock | Actual role: Operative Skilled | Jobs: 400283 | Customers: Canada Life | Actual hours: 9.0; source records: 1</x:v>
      </x:c>
      <x:c r="L2306" t="str">
        <x:v>Include</x:v>
      </x:c>
      <x:c r="M2306"/>
      <x:c r="N2306"/>
    </x:row>
    <x:row r="2307">
      <x:c r="A2307" t="str">
        <x:v>S Magalhaes|2026-05-19</x:v>
      </x:c>
      <x:c r="B2307" s="888" t="n">
        <x:v>46161</x:v>
      </x:c>
      <x:c r="C2307" t="str">
        <x:v>S Magalhaes</x:v>
      </x:c>
      <x:c r="D2307" t="str">
        <x:v>Permanent</x:v>
      </x:c>
      <x:c r="E2307" t="str">
        <x:v>Thurrock</x:v>
      </x:c>
      <x:c r="F2307" t="str">
        <x:v>Operative Porter</x:v>
      </x:c>
      <x:c r="G2307" t="str">
        <x:v>400283</x:v>
      </x:c>
      <x:c r="H2307" t="str">
        <x:v>Canada Life</x:v>
      </x:c>
      <x:c r="I2307" s="22" t="n">
        <x:v>7.5</x:v>
      </x:c>
      <x:c r="J2307" t="str">
        <x:v>Worked</x:v>
      </x:c>
      <x:c r="K2307" t="str">
        <x:v>Employee 103600; home branch Thurrock; assigned role Operative Porter | Deployment branch: Thurrock | Actual role: Operative Skilled | Jobs: 400283 | Customers: Canada Life | Actual hours: 7.5; source records: 1</x:v>
      </x:c>
      <x:c r="L2307" t="str">
        <x:v>Include</x:v>
      </x:c>
      <x:c r="M2307"/>
      <x:c r="N2307"/>
    </x:row>
    <x:row r="2308">
      <x:c r="A2308" t="str">
        <x:v>S Magalhaes|2026-05-20</x:v>
      </x:c>
      <x:c r="B2308" s="888" t="n">
        <x:v>46162</x:v>
      </x:c>
      <x:c r="C2308" t="str">
        <x:v>S Magalhaes</x:v>
      </x:c>
      <x:c r="D2308" t="str">
        <x:v>Permanent</x:v>
      </x:c>
      <x:c r="E2308" t="str">
        <x:v>Thurrock</x:v>
      </x:c>
      <x:c r="F2308" t="str">
        <x:v>Operative Porter</x:v>
      </x:c>
      <x:c r="G2308" t="str">
        <x:v>400283</x:v>
      </x:c>
      <x:c r="H2308" t="str">
        <x:v>Canada Life</x:v>
      </x:c>
      <x:c r="I2308" s="22" t="n">
        <x:v>8</x:v>
      </x:c>
      <x:c r="J2308" t="str">
        <x:v>Worked</x:v>
      </x:c>
      <x:c r="K2308" t="str">
        <x:v>Employee 103600; home branch Thurrock; assigned role Operative Porter | Deployment branch: Thurrock | Actual role: Operative Skilled | Jobs: 400283 | Customers: Canada Life | Actual hours: 8.0; source records: 1</x:v>
      </x:c>
      <x:c r="L2308" t="str">
        <x:v>Include</x:v>
      </x:c>
      <x:c r="M2308"/>
      <x:c r="N2308"/>
    </x:row>
    <x:row r="2309">
      <x:c r="A2309" t="str">
        <x:v>S Magalhaes|2026-05-21</x:v>
      </x:c>
      <x:c r="B2309" s="888" t="n">
        <x:v>46163</x:v>
      </x:c>
      <x:c r="C2309" t="str">
        <x:v>S Magalhaes</x:v>
      </x:c>
      <x:c r="D2309" t="str">
        <x:v>Permanent</x:v>
      </x:c>
      <x:c r="E2309" t="str">
        <x:v>Thurrock</x:v>
      </x:c>
      <x:c r="F2309" t="str">
        <x:v>Operative Porter</x:v>
      </x:c>
      <x:c r="G2309" t="str">
        <x:v>401768</x:v>
      </x:c>
      <x:c r="H2309" t="str">
        <x:v>Covatic</x:v>
      </x:c>
      <x:c r="I2309" s="22" t="n">
        <x:v>15.5</x:v>
      </x:c>
      <x:c r="J2309" t="str">
        <x:v>Worked</x:v>
      </x:c>
      <x:c r="K2309" t="str">
        <x:v>Employee 103600; home branch Thurrock; assigned role Operative Porter | Deployment branch: Thurrock | Actual role: Operative Skilled | Jobs: 401768 | Customers: Covatic | Actual hours: 15.5; source records: 1</x:v>
      </x:c>
      <x:c r="L2309" t="str">
        <x:v>Include</x:v>
      </x:c>
      <x:c r="M2309"/>
      <x:c r="N2309"/>
    </x:row>
    <x:row r="2310">
      <x:c r="A2310" t="str">
        <x:v>S Magalhaes|2026-05-22</x:v>
      </x:c>
      <x:c r="B2310" s="888" t="n">
        <x:v>46164</x:v>
      </x:c>
      <x:c r="C2310" t="str">
        <x:v>S Magalhaes</x:v>
      </x:c>
      <x:c r="D2310" t="str">
        <x:v>Permanent</x:v>
      </x:c>
      <x:c r="E2310" t="str">
        <x:v>Thurrock</x:v>
      </x:c>
      <x:c r="F2310" t="str">
        <x:v>Operative Porter</x:v>
      </x:c>
      <x:c r="G2310" t="str">
        <x:v>402158</x:v>
      </x:c>
      <x:c r="H2310" t="str">
        <x:v>Societe Generale</x:v>
      </x:c>
      <x:c r="I2310" s="22" t="n">
        <x:v>8.5</x:v>
      </x:c>
      <x:c r="J2310" t="str">
        <x:v>Worked</x:v>
      </x:c>
      <x:c r="K2310" t="str">
        <x:v>Employee 103600; home branch Thurrock; assigned role Operative Porter | Deployment branch: Thurrock | Actual role: Operative Skilled | Jobs: 402158 | Customers: Societe Generale | Actual hours: 8.5; source records: 1</x:v>
      </x:c>
      <x:c r="L2310" t="str">
        <x:v>Include</x:v>
      </x:c>
      <x:c r="M2310"/>
      <x:c r="N2310"/>
    </x:row>
    <x:row r="2311">
      <x:c r="A2311" t="str">
        <x:v>S Magalhaes|2026-05-23</x:v>
      </x:c>
      <x:c r="B2311" s="888" t="n">
        <x:v>46165</x:v>
      </x:c>
      <x:c r="C2311" t="str">
        <x:v>S Magalhaes</x:v>
      </x:c>
      <x:c r="D2311" t="str">
        <x:v>Permanent</x:v>
      </x:c>
      <x:c r="E2311" t="str">
        <x:v>Thurrock</x:v>
      </x:c>
      <x:c r="F2311" t="str">
        <x:v>Operative Porter</x:v>
      </x:c>
      <x:c r="G2311" t="str">
        <x:v>402158</x:v>
      </x:c>
      <x:c r="H2311" t="str">
        <x:v>Societe Generale</x:v>
      </x:c>
      <x:c r="I2311" s="22" t="n">
        <x:v>8.5</x:v>
      </x:c>
      <x:c r="J2311" t="str">
        <x:v>Worked</x:v>
      </x:c>
      <x:c r="K2311" t="str">
        <x:v>Employee 103600; home branch Thurrock; assigned role Operative Porter | Deployment branch: Thurrock | Actual role: Operative Skilled | Jobs: 402158 | Customers: Societe Generale | Actual hours: 8.5; source records: 1</x:v>
      </x:c>
      <x:c r="L2311" t="str">
        <x:v>Include</x:v>
      </x:c>
      <x:c r="M2311"/>
      <x:c r="N2311"/>
    </x:row>
    <x:row r="2312">
      <x:c r="A2312" t="str">
        <x:v>S Magalhaes|2026-05-24</x:v>
      </x:c>
      <x:c r="B2312" s="888" t="n">
        <x:v>46166</x:v>
      </x:c>
      <x:c r="C2312" t="str">
        <x:v>S Magalhaes</x:v>
      </x:c>
      <x:c r="D2312" t="str">
        <x:v>Permanent</x:v>
      </x:c>
      <x:c r="E2312" t="str">
        <x:v>Thurrock</x:v>
      </x:c>
      <x:c r="F2312" t="str">
        <x:v>Operative Porter</x:v>
      </x:c>
      <x:c r="G2312" t="str">
        <x:v>401447</x:v>
      </x:c>
      <x:c r="H2312" t="str">
        <x:v>Fuse Energy</x:v>
      </x:c>
      <x:c r="I2312" s="22" t="n">
        <x:v>8.5</x:v>
      </x:c>
      <x:c r="J2312" t="str">
        <x:v>Worked</x:v>
      </x:c>
      <x:c r="K2312" t="str">
        <x:v>Employee 103600; home branch Thurrock; assigned role Operative Porter | Deployment branch: Thurrock | Actual role: Operative Skilled | Jobs: 401447 | Customers: Fuse Energy | Actual hours: 8.5; source records: 1</x:v>
      </x:c>
      <x:c r="L2312" t="str">
        <x:v>Include</x:v>
      </x:c>
      <x:c r="M2312"/>
      <x:c r="N2312"/>
    </x:row>
    <x:row r="2313">
      <x:c r="A2313" t="str">
        <x:v>S Magalhaes|2026-05-25</x:v>
      </x:c>
      <x:c r="B2313" s="888" t="n">
        <x:v>46167</x:v>
      </x:c>
      <x:c r="C2313" t="str">
        <x:v>S Magalhaes</x:v>
      </x:c>
      <x:c r="D2313" t="str">
        <x:v>Permanent</x:v>
      </x:c>
      <x:c r="E2313" t="str">
        <x:v>Thurrock</x:v>
      </x:c>
      <x:c r="F2313" t="str">
        <x:v>Operative Porter</x:v>
      </x:c>
      <x:c r="G2313"/>
      <x:c r="H2313"/>
      <x:c r="I2313" s="22" t="n">
        <x:v>0</x:v>
      </x:c>
      <x:c r="J2313" t="str">
        <x:v>Annual leave</x:v>
      </x:c>
      <x:c r="K2313" t="str">
        <x:v>Employee 103600; home branch Thurrock; assigned role Operative Porter | Leave: Annual Leave (Hours) | Leave calendar basis: Variable-pattern period</x:v>
      </x:c>
      <x:c r="L2313" t="str">
        <x:v>Include</x:v>
      </x:c>
      <x:c r="M2313"/>
      <x:c r="N2313"/>
    </x:row>
    <x:row r="2314">
      <x:c r="A2314" t="str">
        <x:v>S Magalhaes|2026-05-26</x:v>
      </x:c>
      <x:c r="B2314" s="888" t="n">
        <x:v>46168</x:v>
      </x:c>
      <x:c r="C2314" t="str">
        <x:v>S Magalhaes</x:v>
      </x:c>
      <x:c r="D2314" t="str">
        <x:v>Permanent</x:v>
      </x:c>
      <x:c r="E2314" t="str">
        <x:v>Thurrock</x:v>
      </x:c>
      <x:c r="F2314" t="str">
        <x:v>Operative Porter</x:v>
      </x:c>
      <x:c r="G2314" t="str">
        <x:v>401447, 398147A</x:v>
      </x:c>
      <x:c r="H2314" t="str">
        <x:v>Fuse Energy; Kamara/Miss Fatima</x:v>
      </x:c>
      <x:c r="I2314" s="22" t="n">
        <x:v>16.75</x:v>
      </x:c>
      <x:c r="J2314" t="str">
        <x:v>Worked — 2 records</x:v>
      </x:c>
      <x:c r="K2314" t="str">
        <x:v>Employee 103600; home branch Thurrock; assigned role Operative Porter | Deployment branch: Thurrock | Actual role: Operative Porter, Operative Skilled | Jobs: 401447, 398147A | Customers: Fuse Energy; Kamara/Miss Fatima | Actual hours: 16.8; source records: 2</x:v>
      </x:c>
      <x:c r="L2314" t="str">
        <x:v>Include</x:v>
      </x:c>
      <x:c r="M2314"/>
      <x:c r="N2314"/>
    </x:row>
    <x:row r="2315">
      <x:c r="A2315" t="str">
        <x:v>S Magalhaes|2026-05-27</x:v>
      </x:c>
      <x:c r="B2315" s="888" t="n">
        <x:v>46169</x:v>
      </x:c>
      <x:c r="C2315" t="str">
        <x:v>S Magalhaes</x:v>
      </x:c>
      <x:c r="D2315" t="str">
        <x:v>Permanent</x:v>
      </x:c>
      <x:c r="E2315" t="str">
        <x:v>Thurrock</x:v>
      </x:c>
      <x:c r="F2315" t="str">
        <x:v>Operative Porter</x:v>
      </x:c>
      <x:c r="G2315" t="str">
        <x:v>402264, 401447</x:v>
      </x:c>
      <x:c r="H2315" t="str">
        <x:v>AlixPartners LLP; Fuse Energy</x:v>
      </x:c>
      <x:c r="I2315" s="22" t="n">
        <x:v>17</x:v>
      </x:c>
      <x:c r="J2315" t="str">
        <x:v>Worked — 2 records</x:v>
      </x:c>
      <x:c r="K2315" t="str">
        <x:v>Employee 103600; home branch Thurrock; assigned role Operative Porter | Deployment branch: Thurrock | Actual role: Operative Porter | Jobs: 402264, 401447 | Customers: AlixPartners LLP; Fuse Energy | Actual hours: 17.0; source records: 2</x:v>
      </x:c>
      <x:c r="L2315" t="str">
        <x:v>Include</x:v>
      </x:c>
      <x:c r="M2315"/>
      <x:c r="N2315"/>
    </x:row>
    <x:row r="2316">
      <x:c r="A2316" t="str">
        <x:v>S Magalhaes|2026-05-28</x:v>
      </x:c>
      <x:c r="B2316" s="888" t="n">
        <x:v>46170</x:v>
      </x:c>
      <x:c r="C2316" t="str">
        <x:v>S Magalhaes</x:v>
      </x:c>
      <x:c r="D2316" t="str">
        <x:v>Permanent</x:v>
      </x:c>
      <x:c r="E2316" t="str">
        <x:v>Thurrock</x:v>
      </x:c>
      <x:c r="F2316" t="str">
        <x:v>Operative Porter</x:v>
      </x:c>
      <x:c r="G2316" t="str">
        <x:v>402264, 401447</x:v>
      </x:c>
      <x:c r="H2316" t="str">
        <x:v>AlixPartners LLP; Fuse Energy</x:v>
      </x:c>
      <x:c r="I2316" s="22" t="n">
        <x:v>15</x:v>
      </x:c>
      <x:c r="J2316" t="str">
        <x:v>Worked — 2 records</x:v>
      </x:c>
      <x:c r="K2316" t="str">
        <x:v>Employee 103600; home branch Thurrock; assigned role Operative Porter | Deployment branch: Thurrock | Actual role: Operative Porter, Operative Skilled | Jobs: 402264, 401447 | Customers: AlixPartners LLP; Fuse Energy | Actual hours: 15.0; source records: 2</x:v>
      </x:c>
      <x:c r="L2316" t="str">
        <x:v>Include</x:v>
      </x:c>
      <x:c r="M2316"/>
      <x:c r="N2316"/>
    </x:row>
    <x:row r="2317">
      <x:c r="A2317" t="str">
        <x:v>S Magalhaes|2026-05-29</x:v>
      </x:c>
      <x:c r="B2317" s="888" t="n">
        <x:v>46171</x:v>
      </x:c>
      <x:c r="C2317" t="str">
        <x:v>S Magalhaes</x:v>
      </x:c>
      <x:c r="D2317" t="str">
        <x:v>Permanent</x:v>
      </x:c>
      <x:c r="E2317" t="str">
        <x:v>Thurrock</x:v>
      </x:c>
      <x:c r="F2317" t="str">
        <x:v>Operative Porter</x:v>
      </x:c>
      <x:c r="G2317" t="str">
        <x:v>402488</x:v>
      </x:c>
      <x:c r="H2317" t="str">
        <x:v>BNP Paribas Limited</x:v>
      </x:c>
      <x:c r="I2317" s="22" t="n">
        <x:v>9.5</x:v>
      </x:c>
      <x:c r="J2317" t="str">
        <x:v>Worked</x:v>
      </x:c>
      <x:c r="K2317" t="str">
        <x:v>Employee 103600; home branch Thurrock; assigned role Operative Porter | Deployment branch: Thurrock | Actual role: Operative Skilled | Jobs: 402488 | Customers: BNP Paribas Limited | Actual hours: 9.5; source records: 1</x:v>
      </x:c>
      <x:c r="L2317" t="str">
        <x:v>Include</x:v>
      </x:c>
      <x:c r="M2317"/>
      <x:c r="N2317"/>
    </x:row>
    <x:row r="2318">
      <x:c r="A2318" t="str">
        <x:v>S Magalhaes|2026-05-30</x:v>
      </x:c>
      <x:c r="B2318" s="888" t="n">
        <x:v>46172</x:v>
      </x:c>
      <x:c r="C2318" t="str">
        <x:v>S Magalhaes</x:v>
      </x:c>
      <x:c r="D2318" t="str">
        <x:v>Permanent</x:v>
      </x:c>
      <x:c r="E2318" t="str">
        <x:v>Thurrock</x:v>
      </x:c>
      <x:c r="F2318" t="str">
        <x:v>Operative Porter</x:v>
      </x:c>
      <x:c r="G2318" t="str">
        <x:v>402488</x:v>
      </x:c>
      <x:c r="H2318" t="str">
        <x:v>BNP Paribas Limited</x:v>
      </x:c>
      <x:c r="I2318" s="22" t="n">
        <x:v>11.5</x:v>
      </x:c>
      <x:c r="J2318" t="str">
        <x:v>Worked</x:v>
      </x:c>
      <x:c r="K2318" t="str">
        <x:v>Employee 103600; home branch Thurrock; assigned role Operative Porter | Deployment branch: Thurrock | Actual role: Operative Porter | Jobs: 402488 | Customers: BNP Paribas Limited | Actual hours: 11.5; source records: 1</x:v>
      </x:c>
      <x:c r="L2318" t="str">
        <x:v>Include</x:v>
      </x:c>
      <x:c r="M2318"/>
      <x:c r="N2318"/>
    </x:row>
    <x:row r="2319">
      <x:c r="A2319" t="str">
        <x:v>S Magalhaes|2026-05-31</x:v>
      </x:c>
      <x:c r="B2319" s="888" t="n">
        <x:v>46173</x:v>
      </x:c>
      <x:c r="C2319" t="str">
        <x:v>S Magalhaes</x:v>
      </x:c>
      <x:c r="D2319" t="str">
        <x:v>Permanent</x:v>
      </x:c>
      <x:c r="E2319" t="str">
        <x:v>Thurrock</x:v>
      </x:c>
      <x:c r="F2319" t="str">
        <x:v>Operative Porter</x:v>
      </x:c>
      <x:c r="G2319" t="str">
        <x:v>402488</x:v>
      </x:c>
      <x:c r="H2319" t="str">
        <x:v>BNP Paribas Limited</x:v>
      </x:c>
      <x:c r="I2319" s="22" t="n">
        <x:v>9.5</x:v>
      </x:c>
      <x:c r="J2319" t="str">
        <x:v>Worked</x:v>
      </x:c>
      <x:c r="K2319" t="str">
        <x:v>Employee 103600; home branch Thurrock; assigned role Operative Porter | Deployment branch: Thurrock | Actual role: Operative Porter | Jobs: 402488 | Customers: BNP Paribas Limited | Actual hours: 9.5; source records: 1</x:v>
      </x:c>
      <x:c r="L2319" t="str">
        <x:v>Include</x:v>
      </x:c>
      <x:c r="M2319"/>
      <x:c r="N2319"/>
    </x:row>
    <x:row r="2320">
      <x:c r="A2320" t="str">
        <x:v>S Richardson.|2026-05-05</x:v>
      </x:c>
      <x:c r="B2320" s="888" t="n">
        <x:v>46147</x:v>
      </x:c>
      <x:c r="C2320" t="str">
        <x:v>S Richardson.</x:v>
      </x:c>
      <x:c r="D2320" t="str">
        <x:v>Permanent</x:v>
      </x:c>
      <x:c r="E2320" t="str">
        <x:v>Thurrock</x:v>
      </x:c>
      <x:c r="F2320" t="str">
        <x:v>Operative Porter</x:v>
      </x:c>
      <x:c r="G2320" t="str">
        <x:v>401979</x:v>
      </x:c>
      <x:c r="H2320" t="str">
        <x:v>Shawbrook Bank Ltd</x:v>
      </x:c>
      <x:c r="I2320" s="22" t="n">
        <x:v>10</x:v>
      </x:c>
      <x:c r="J2320" t="str">
        <x:v>Worked</x:v>
      </x:c>
      <x:c r="K2320" t="str">
        <x:v>Employee 103123; home branch Thurrock; assigned role Operative Porter | Deployment branch: Glasgow | Actual role: Operative Porter | Jobs: 401979 | Customers: Shawbrook Bank Ltd | Actual hours: 10.0; source records: 1</x:v>
      </x:c>
      <x:c r="L2320" t="str">
        <x:v>Include</x:v>
      </x:c>
      <x:c r="M2320"/>
      <x:c r="N2320"/>
    </x:row>
    <x:row r="2321">
      <x:c r="A2321" t="str">
        <x:v>S Richardson.|2026-05-06</x:v>
      </x:c>
      <x:c r="B2321" s="888" t="n">
        <x:v>46148</x:v>
      </x:c>
      <x:c r="C2321" t="str">
        <x:v>S Richardson.</x:v>
      </x:c>
      <x:c r="D2321" t="str">
        <x:v>Permanent</x:v>
      </x:c>
      <x:c r="E2321" t="str">
        <x:v>Thurrock</x:v>
      </x:c>
      <x:c r="F2321" t="str">
        <x:v>Operative Porter</x:v>
      </x:c>
      <x:c r="G2321" t="str">
        <x:v>398532</x:v>
      </x:c>
      <x:c r="H2321" t="str">
        <x:v>Southwark Local Elections 2026</x:v>
      </x:c>
      <x:c r="I2321" s="22" t="n">
        <x:v>8.5</x:v>
      </x:c>
      <x:c r="J2321" t="str">
        <x:v>Worked</x:v>
      </x:c>
      <x:c r="K2321" t="str">
        <x:v>Employee 103123; home branch Thurrock; assigned role Operative Porter | Deployment branch: Croydon | Actual role: Operative Porter | Jobs: 398532 | Customers: Southwark Local Elections 2026 | Actual hours: 8.5; source records: 1</x:v>
      </x:c>
      <x:c r="L2321" t="str">
        <x:v>Include</x:v>
      </x:c>
      <x:c r="M2321"/>
      <x:c r="N2321"/>
    </x:row>
    <x:row r="2322">
      <x:c r="A2322" t="str">
        <x:v>S Richardson.|2026-05-07</x:v>
      </x:c>
      <x:c r="B2322" s="888" t="n">
        <x:v>46149</x:v>
      </x:c>
      <x:c r="C2322" t="str">
        <x:v>S Richardson.</x:v>
      </x:c>
      <x:c r="D2322" t="str">
        <x:v>Permanent</x:v>
      </x:c>
      <x:c r="E2322" t="str">
        <x:v>Thurrock</x:v>
      </x:c>
      <x:c r="F2322" t="str">
        <x:v>Operative Porter</x:v>
      </x:c>
      <x:c r="G2322" t="str">
        <x:v>396802</x:v>
      </x:c>
      <x:c r="H2322" t="str">
        <x:v>Burke/Ms Dorothy</x:v>
      </x:c>
      <x:c r="I2322" s="22" t="n">
        <x:v>8.5</x:v>
      </x:c>
      <x:c r="J2322" t="str">
        <x:v>Worked</x:v>
      </x:c>
      <x:c r="K2322" t="str">
        <x:v>Employee 103123; home branch Thurrock; assigned role Operative Porter | Deployment branch: Thurrock | Actual role: Operative Porter | Jobs: 396802 | Customers: Burke/Ms Dorothy | Actual hours: 8.5; source records: 1</x:v>
      </x:c>
      <x:c r="L2322" t="str">
        <x:v>Include</x:v>
      </x:c>
      <x:c r="M2322"/>
      <x:c r="N2322"/>
    </x:row>
    <x:row r="2323">
      <x:c r="A2323" t="str">
        <x:v>S Richardson.|2026-05-11</x:v>
      </x:c>
      <x:c r="B2323" s="888" t="n">
        <x:v>46153</x:v>
      </x:c>
      <x:c r="C2323" t="str">
        <x:v>S Richardson.</x:v>
      </x:c>
      <x:c r="D2323" t="str">
        <x:v>Permanent</x:v>
      </x:c>
      <x:c r="E2323" t="str">
        <x:v>Thurrock</x:v>
      </x:c>
      <x:c r="F2323" t="str">
        <x:v>Operative Porter</x:v>
      </x:c>
      <x:c r="G2323" t="str">
        <x:v>402123</x:v>
      </x:c>
      <x:c r="H2323" t="str">
        <x:v>University of Hertfordshire</x:v>
      </x:c>
      <x:c r="I2323" s="22" t="n">
        <x:v>8.5</x:v>
      </x:c>
      <x:c r="J2323" t="str">
        <x:v>Worked</x:v>
      </x:c>
      <x:c r="K2323" t="str">
        <x:v>Employee 103123; home branch Thurrock; assigned role Operative Porter | Deployment branch: Thurrock | Actual role: Operative Porter | Jobs: 402123 | Customers: University of Hertfordshire | Actual hours: 8.5; source records: 1</x:v>
      </x:c>
      <x:c r="L2323" t="str">
        <x:v>Include</x:v>
      </x:c>
      <x:c r="M2323"/>
      <x:c r="N2323"/>
    </x:row>
    <x:row r="2324">
      <x:c r="A2324" t="str">
        <x:v>S Richardson.|2026-05-12</x:v>
      </x:c>
      <x:c r="B2324" s="888" t="n">
        <x:v>46154</x:v>
      </x:c>
      <x:c r="C2324" t="str">
        <x:v>S Richardson.</x:v>
      </x:c>
      <x:c r="D2324" t="str">
        <x:v>Permanent</x:v>
      </x:c>
      <x:c r="E2324" t="str">
        <x:v>Thurrock</x:v>
      </x:c>
      <x:c r="F2324" t="str">
        <x:v>Operative Porter</x:v>
      </x:c>
      <x:c r="G2324" t="str">
        <x:v>402123</x:v>
      </x:c>
      <x:c r="H2324" t="str">
        <x:v>University of Hertfordshire</x:v>
      </x:c>
      <x:c r="I2324" s="22" t="n">
        <x:v>9</x:v>
      </x:c>
      <x:c r="J2324" t="str">
        <x:v>Worked</x:v>
      </x:c>
      <x:c r="K2324" t="str">
        <x:v>Employee 103123; home branch Thurrock; assigned role Operative Porter | Deployment branch: Thurrock | Actual role: Operative Porter | Jobs: 402123 | Customers: University of Hertfordshire | Actual hours: 9.0; source records: 1</x:v>
      </x:c>
      <x:c r="L2324" t="str">
        <x:v>Include</x:v>
      </x:c>
      <x:c r="M2324"/>
      <x:c r="N2324"/>
    </x:row>
    <x:row r="2325">
      <x:c r="A2325" t="str">
        <x:v>S Richardson.|2026-05-13</x:v>
      </x:c>
      <x:c r="B2325" s="888" t="n">
        <x:v>46155</x:v>
      </x:c>
      <x:c r="C2325" t="str">
        <x:v>S Richardson.</x:v>
      </x:c>
      <x:c r="D2325" t="str">
        <x:v>Permanent</x:v>
      </x:c>
      <x:c r="E2325" t="str">
        <x:v>Thurrock</x:v>
      </x:c>
      <x:c r="F2325" t="str">
        <x:v>Operative Porter</x:v>
      </x:c>
      <x:c r="G2325" t="str">
        <x:v>402123</x:v>
      </x:c>
      <x:c r="H2325" t="str">
        <x:v>University of Hertfordshire</x:v>
      </x:c>
      <x:c r="I2325" s="22" t="n">
        <x:v>9.25</x:v>
      </x:c>
      <x:c r="J2325" t="str">
        <x:v>Worked</x:v>
      </x:c>
      <x:c r="K2325" t="str">
        <x:v>Employee 103123; home branch Thurrock; assigned role Operative Porter | Deployment branch: Thurrock | Actual role: Operative Porter | Jobs: 402123 | Customers: University of Hertfordshire | Actual hours: 9.2; source records: 1</x:v>
      </x:c>
      <x:c r="L2325" t="str">
        <x:v>Include</x:v>
      </x:c>
      <x:c r="M2325"/>
      <x:c r="N2325"/>
    </x:row>
    <x:row r="2326">
      <x:c r="A2326" t="str">
        <x:v>S Richardson.|2026-05-19</x:v>
      </x:c>
      <x:c r="B2326" s="888" t="n">
        <x:v>46161</x:v>
      </x:c>
      <x:c r="C2326" t="str">
        <x:v>S Richardson.</x:v>
      </x:c>
      <x:c r="D2326" t="str">
        <x:v>Permanent</x:v>
      </x:c>
      <x:c r="E2326" t="str">
        <x:v>Thurrock</x:v>
      </x:c>
      <x:c r="F2326" t="str">
        <x:v>Operative Porter</x:v>
      </x:c>
      <x:c r="G2326" t="str">
        <x:v>400996</x:v>
      </x:c>
      <x:c r="H2326" t="str">
        <x:v>University of Hertfordshire</x:v>
      </x:c>
      <x:c r="I2326" s="22" t="n">
        <x:v>6.5</x:v>
      </x:c>
      <x:c r="J2326" t="str">
        <x:v>Worked</x:v>
      </x:c>
      <x:c r="K2326" t="str">
        <x:v>Employee 103123; home branch Thurrock; assigned role Operative Porter | Deployment branch: Thurrock | Actual role: Operative Porter | Jobs: 400996 | Customers: University of Hertfordshire | Actual hours: 6.5; source records: 1</x:v>
      </x:c>
      <x:c r="L2326" t="str">
        <x:v>Include</x:v>
      </x:c>
      <x:c r="M2326"/>
      <x:c r="N2326"/>
    </x:row>
    <x:row r="2327">
      <x:c r="A2327" t="str">
        <x:v>S Richardson.|2026-05-20</x:v>
      </x:c>
      <x:c r="B2327" s="888" t="n">
        <x:v>46162</x:v>
      </x:c>
      <x:c r="C2327" t="str">
        <x:v>S Richardson.</x:v>
      </x:c>
      <x:c r="D2327" t="str">
        <x:v>Permanent</x:v>
      </x:c>
      <x:c r="E2327" t="str">
        <x:v>Thurrock</x:v>
      </x:c>
      <x:c r="F2327" t="str">
        <x:v>Operative Porter</x:v>
      </x:c>
      <x:c r="G2327" t="str">
        <x:v>401723</x:v>
      </x:c>
      <x:c r="H2327" t="str">
        <x:v>CODAN Limited</x:v>
      </x:c>
      <x:c r="I2327" s="22" t="n">
        <x:v>13</x:v>
      </x:c>
      <x:c r="J2327" t="str">
        <x:v>Worked</x:v>
      </x:c>
      <x:c r="K2327" t="str">
        <x:v>Employee 103123; home branch Thurrock; assigned role Operative Porter | Deployment branch: Thurrock | Actual role: Operative Porter | Jobs: 401723 | Customers: CODAN Limited | Actual hours: 13.0; source records: 1</x:v>
      </x:c>
      <x:c r="L2327" t="str">
        <x:v>Include</x:v>
      </x:c>
      <x:c r="M2327"/>
      <x:c r="N2327"/>
    </x:row>
    <x:row r="2328">
      <x:c r="A2328" t="str">
        <x:v>S Richardson.|2026-05-22</x:v>
      </x:c>
      <x:c r="B2328" s="888" t="n">
        <x:v>46164</x:v>
      </x:c>
      <x:c r="C2328" t="str">
        <x:v>S Richardson.</x:v>
      </x:c>
      <x:c r="D2328" t="str">
        <x:v>Permanent</x:v>
      </x:c>
      <x:c r="E2328" t="str">
        <x:v>Thurrock</x:v>
      </x:c>
      <x:c r="F2328" t="str">
        <x:v>Operative Porter</x:v>
      </x:c>
      <x:c r="G2328"/>
      <x:c r="H2328"/>
      <x:c r="I2328" s="22" t="n">
        <x:v>0</x:v>
      </x:c>
      <x:c r="J2328" t="str">
        <x:v>Annual leave</x:v>
      </x:c>
      <x:c r="K2328" t="str">
        <x:v>Employee 103123; home branch Thurrock; assigned role Operative Porter | Leave: Annual Leave (Hours) | Leave calendar basis: Variable-pattern period</x:v>
      </x:c>
      <x:c r="L2328" t="str">
        <x:v>Include</x:v>
      </x:c>
      <x:c r="M2328"/>
      <x:c r="N2328"/>
    </x:row>
    <x:row r="2329">
      <x:c r="A2329" t="str">
        <x:v>S Richardson.|2026-05-26</x:v>
      </x:c>
      <x:c r="B2329" s="888" t="n">
        <x:v>46168</x:v>
      </x:c>
      <x:c r="C2329" t="str">
        <x:v>S Richardson.</x:v>
      </x:c>
      <x:c r="D2329" t="str">
        <x:v>Permanent</x:v>
      </x:c>
      <x:c r="E2329" t="str">
        <x:v>Thurrock</x:v>
      </x:c>
      <x:c r="F2329" t="str">
        <x:v>Operative Porter</x:v>
      </x:c>
      <x:c r="G2329" t="str">
        <x:v>400283</x:v>
      </x:c>
      <x:c r="H2329" t="str">
        <x:v>Canada Life</x:v>
      </x:c>
      <x:c r="I2329" s="22" t="n">
        <x:v>8</x:v>
      </x:c>
      <x:c r="J2329" t="str">
        <x:v>Worked</x:v>
      </x:c>
      <x:c r="K2329" t="str">
        <x:v>Employee 103123; home branch Thurrock; assigned role Operative Porter | Deployment branch: Thurrock | Actual role: Operative Porter | Jobs: 400283 | Customers: Canada Life | Actual hours: 8.0; source records: 1</x:v>
      </x:c>
      <x:c r="L2329" t="str">
        <x:v>Include</x:v>
      </x:c>
      <x:c r="M2329"/>
      <x:c r="N2329"/>
    </x:row>
    <x:row r="2330">
      <x:c r="A2330" t="str">
        <x:v>S Richardson.|2026-05-27</x:v>
      </x:c>
      <x:c r="B2330" s="888" t="n">
        <x:v>46169</x:v>
      </x:c>
      <x:c r="C2330" t="str">
        <x:v>S Richardson.</x:v>
      </x:c>
      <x:c r="D2330" t="str">
        <x:v>Permanent</x:v>
      </x:c>
      <x:c r="E2330" t="str">
        <x:v>Thurrock</x:v>
      </x:c>
      <x:c r="F2330" t="str">
        <x:v>Operative Porter</x:v>
      </x:c>
      <x:c r="G2330" t="str">
        <x:v>400283</x:v>
      </x:c>
      <x:c r="H2330" t="str">
        <x:v>Canada Life</x:v>
      </x:c>
      <x:c r="I2330" s="22" t="n">
        <x:v>9</x:v>
      </x:c>
      <x:c r="J2330" t="str">
        <x:v>Worked</x:v>
      </x:c>
      <x:c r="K2330" t="str">
        <x:v>Employee 103123; home branch Thurrock; assigned role Operative Porter | Deployment branch: Thurrock | Actual role: Operative Porter | Jobs: 400283 | Customers: Canada Life | Actual hours: 9.0; source records: 1</x:v>
      </x:c>
      <x:c r="L2330" t="str">
        <x:v>Include</x:v>
      </x:c>
      <x:c r="M2330"/>
      <x:c r="N2330"/>
    </x:row>
    <x:row r="2331">
      <x:c r="A2331" t="str">
        <x:v>S Richardson.|2026-05-29</x:v>
      </x:c>
      <x:c r="B2331" s="888" t="n">
        <x:v>46171</x:v>
      </x:c>
      <x:c r="C2331" t="str">
        <x:v>S Richardson.</x:v>
      </x:c>
      <x:c r="D2331" t="str">
        <x:v>Permanent</x:v>
      </x:c>
      <x:c r="E2331" t="str">
        <x:v>Thurrock</x:v>
      </x:c>
      <x:c r="F2331" t="str">
        <x:v>Operative Porter</x:v>
      </x:c>
      <x:c r="G2331"/>
      <x:c r="H2331"/>
      <x:c r="I2331" s="22" t="n">
        <x:v>0</x:v>
      </x:c>
      <x:c r="J2331" t="str">
        <x:v>Annual leave</x:v>
      </x:c>
      <x:c r="K2331" t="str">
        <x:v>Employee 103123; home branch Thurrock; assigned role Operative Porter | Leave: Annual Leave (Hours) | Leave calendar basis: Variable-pattern period</x:v>
      </x:c>
      <x:c r="L2331" t="str">
        <x:v>Include</x:v>
      </x:c>
      <x:c r="M2331"/>
      <x:c r="N2331"/>
    </x:row>
    <x:row r="2332">
      <x:c r="A2332" t="str">
        <x:v>Scott Bradley|2026-05-01</x:v>
      </x:c>
      <x:c r="B2332" s="888" t="n">
        <x:v>46143</x:v>
      </x:c>
      <x:c r="C2332" t="str">
        <x:v>Scott Bradley</x:v>
      </x:c>
      <x:c r="D2332" t="str">
        <x:v>Permanent</x:v>
      </x:c>
      <x:c r="E2332" t="str">
        <x:v>Glasgow</x:v>
      </x:c>
      <x:c r="F2332" t="str">
        <x:v>Operative Porter</x:v>
      </x:c>
      <x:c r="G2332" t="str">
        <x:v>399966</x:v>
      </x:c>
      <x:c r="H2332" t="str">
        <x:v>University of Glasgow</x:v>
      </x:c>
      <x:c r="I2332" s="22" t="n">
        <x:v>7.5</x:v>
      </x:c>
      <x:c r="J2332" t="str">
        <x:v>Worked</x:v>
      </x:c>
      <x:c r="K2332" t="str">
        <x:v>Employee 1168; home branch Glasgow; assigned role Operative Porter | Deployment branch: Glasgow | Actual role: Operative Driver | Jobs: 399966 | Customers: University of Glasgow | Actual hours: 7.5; source records: 1</x:v>
      </x:c>
      <x:c r="L2332" t="str">
        <x:v>Include</x:v>
      </x:c>
      <x:c r="M2332"/>
      <x:c r="N2332"/>
    </x:row>
    <x:row r="2333">
      <x:c r="A2333" t="str">
        <x:v>Scott Bradley|2026-05-05</x:v>
      </x:c>
      <x:c r="B2333" s="888" t="n">
        <x:v>46147</x:v>
      </x:c>
      <x:c r="C2333" t="str">
        <x:v>Scott Bradley</x:v>
      </x:c>
      <x:c r="D2333" t="str">
        <x:v>Permanent</x:v>
      </x:c>
      <x:c r="E2333" t="str">
        <x:v>Glasgow</x:v>
      </x:c>
      <x:c r="F2333" t="str">
        <x:v>Operative Porter</x:v>
      </x:c>
      <x:c r="G2333" t="str">
        <x:v>399966</x:v>
      </x:c>
      <x:c r="H2333" t="str">
        <x:v>University of Glasgow</x:v>
      </x:c>
      <x:c r="I2333" s="22" t="n">
        <x:v>8</x:v>
      </x:c>
      <x:c r="J2333" t="str">
        <x:v>Worked</x:v>
      </x:c>
      <x:c r="K2333" t="str">
        <x:v>Employee 1168; home branch Glasgow; assigned role Operative Porter | Deployment branch: Glasgow | Actual role: Operative Porter | Jobs: 399966 | Customers: University of Glasgow | Actual hours: 8.0; source records: 1</x:v>
      </x:c>
      <x:c r="L2333" t="str">
        <x:v>Include</x:v>
      </x:c>
      <x:c r="M2333"/>
      <x:c r="N2333"/>
    </x:row>
    <x:row r="2334">
      <x:c r="A2334" t="str">
        <x:v>Scott Bradley|2026-05-06</x:v>
      </x:c>
      <x:c r="B2334" s="888" t="n">
        <x:v>46148</x:v>
      </x:c>
      <x:c r="C2334" t="str">
        <x:v>Scott Bradley</x:v>
      </x:c>
      <x:c r="D2334" t="str">
        <x:v>Permanent</x:v>
      </x:c>
      <x:c r="E2334" t="str">
        <x:v>Glasgow</x:v>
      </x:c>
      <x:c r="F2334" t="str">
        <x:v>Operative Porter</x:v>
      </x:c>
      <x:c r="G2334" t="str">
        <x:v>399966</x:v>
      </x:c>
      <x:c r="H2334" t="str">
        <x:v>University of Glasgow</x:v>
      </x:c>
      <x:c r="I2334" s="22" t="n">
        <x:v>8.5</x:v>
      </x:c>
      <x:c r="J2334" t="str">
        <x:v>Worked</x:v>
      </x:c>
      <x:c r="K2334" t="str">
        <x:v>Employee 1168; home branch Glasgow; assigned role Operative Porter | Deployment branch: Glasgow | Actual role: Operative Porter | Jobs: 399966 | Customers: University of Glasgow | Actual hours: 8.5; source records: 1</x:v>
      </x:c>
      <x:c r="L2334" t="str">
        <x:v>Include</x:v>
      </x:c>
      <x:c r="M2334"/>
      <x:c r="N2334"/>
    </x:row>
    <x:row r="2335">
      <x:c r="A2335" t="str">
        <x:v>Scott Bradley|2026-05-07</x:v>
      </x:c>
      <x:c r="B2335" s="888" t="n">
        <x:v>46149</x:v>
      </x:c>
      <x:c r="C2335" t="str">
        <x:v>Scott Bradley</x:v>
      </x:c>
      <x:c r="D2335" t="str">
        <x:v>Permanent</x:v>
      </x:c>
      <x:c r="E2335" t="str">
        <x:v>Glasgow</x:v>
      </x:c>
      <x:c r="F2335" t="str">
        <x:v>Operative Porter</x:v>
      </x:c>
      <x:c r="G2335" t="str">
        <x:v>401979</x:v>
      </x:c>
      <x:c r="H2335" t="str">
        <x:v>Shawbrook Bank Ltd</x:v>
      </x:c>
      <x:c r="I2335" s="22" t="n">
        <x:v>7.5</x:v>
      </x:c>
      <x:c r="J2335" t="str">
        <x:v>Worked</x:v>
      </x:c>
      <x:c r="K2335" t="str">
        <x:v>Employee 1168; home branch Glasgow; assigned role Operative Porter | Deployment branch: Glasgow | Actual role: Operative Skilled | Jobs: 401979 | Customers: Shawbrook Bank Ltd | Actual hours: 7.5; source records: 1</x:v>
      </x:c>
      <x:c r="L2335" t="str">
        <x:v>Include</x:v>
      </x:c>
      <x:c r="M2335"/>
      <x:c r="N2335"/>
    </x:row>
    <x:row r="2336">
      <x:c r="A2336" t="str">
        <x:v>Scott Bradley|2026-05-08</x:v>
      </x:c>
      <x:c r="B2336" s="888" t="n">
        <x:v>46150</x:v>
      </x:c>
      <x:c r="C2336" t="str">
        <x:v>Scott Bradley</x:v>
      </x:c>
      <x:c r="D2336" t="str">
        <x:v>Permanent</x:v>
      </x:c>
      <x:c r="E2336" t="str">
        <x:v>Glasgow</x:v>
      </x:c>
      <x:c r="F2336" t="str">
        <x:v>Operative Porter</x:v>
      </x:c>
      <x:c r="G2336" t="str">
        <x:v>401979</x:v>
      </x:c>
      <x:c r="H2336" t="str">
        <x:v>Shawbrook Bank Ltd</x:v>
      </x:c>
      <x:c r="I2336" s="22" t="n">
        <x:v>9.5</x:v>
      </x:c>
      <x:c r="J2336" t="str">
        <x:v>Worked</x:v>
      </x:c>
      <x:c r="K2336" t="str">
        <x:v>Employee 1168; home branch Glasgow; assigned role Operative Porter | Deployment branch: Glasgow | Actual role: Operative Skilled | Jobs: 401979 | Customers: Shawbrook Bank Ltd | Actual hours: 9.5; source records: 1</x:v>
      </x:c>
      <x:c r="L2336" t="str">
        <x:v>Include</x:v>
      </x:c>
      <x:c r="M2336"/>
      <x:c r="N2336"/>
    </x:row>
    <x:row r="2337">
      <x:c r="A2337" t="str">
        <x:v>Scott Bradley|2026-05-11</x:v>
      </x:c>
      <x:c r="B2337" s="888" t="n">
        <x:v>46153</x:v>
      </x:c>
      <x:c r="C2337" t="str">
        <x:v>Scott Bradley</x:v>
      </x:c>
      <x:c r="D2337" t="str">
        <x:v>Permanent</x:v>
      </x:c>
      <x:c r="E2337" t="str">
        <x:v>Glasgow</x:v>
      </x:c>
      <x:c r="F2337" t="str">
        <x:v>Operative Porter</x:v>
      </x:c>
      <x:c r="G2337" t="str">
        <x:v>401979</x:v>
      </x:c>
      <x:c r="H2337" t="str">
        <x:v>Shawbrook Bank Ltd</x:v>
      </x:c>
      <x:c r="I2337" s="22" t="n">
        <x:v>7.5</x:v>
      </x:c>
      <x:c r="J2337" t="str">
        <x:v>Worked</x:v>
      </x:c>
      <x:c r="K2337" t="str">
        <x:v>Employee 1168; home branch Glasgow; assigned role Operative Porter | Deployment branch: Glasgow | Actual role: Operative Skilled | Jobs: 401979 | Customers: Shawbrook Bank Ltd | Actual hours: 7.5; source records: 1</x:v>
      </x:c>
      <x:c r="L2337" t="str">
        <x:v>Include</x:v>
      </x:c>
      <x:c r="M2337"/>
      <x:c r="N2337"/>
    </x:row>
    <x:row r="2338">
      <x:c r="A2338" t="str">
        <x:v>Scott Bradley|2026-05-12</x:v>
      </x:c>
      <x:c r="B2338" s="888" t="n">
        <x:v>46154</x:v>
      </x:c>
      <x:c r="C2338" t="str">
        <x:v>Scott Bradley</x:v>
      </x:c>
      <x:c r="D2338" t="str">
        <x:v>Permanent</x:v>
      </x:c>
      <x:c r="E2338" t="str">
        <x:v>Glasgow</x:v>
      </x:c>
      <x:c r="F2338" t="str">
        <x:v>Operative Porter</x:v>
      </x:c>
      <x:c r="G2338" t="str">
        <x:v>401979</x:v>
      </x:c>
      <x:c r="H2338" t="str">
        <x:v>Shawbrook Bank Ltd</x:v>
      </x:c>
      <x:c r="I2338" s="22" t="n">
        <x:v>8</x:v>
      </x:c>
      <x:c r="J2338" t="str">
        <x:v>Worked</x:v>
      </x:c>
      <x:c r="K2338" t="str">
        <x:v>Employee 1168; home branch Glasgow; assigned role Operative Porter | Deployment branch: Glasgow | Actual role: Operative Skilled | Jobs: 401979 | Customers: Shawbrook Bank Ltd | Actual hours: 8.0; source records: 1</x:v>
      </x:c>
      <x:c r="L2338" t="str">
        <x:v>Include</x:v>
      </x:c>
      <x:c r="M2338"/>
      <x:c r="N2338"/>
    </x:row>
    <x:row r="2339">
      <x:c r="A2339" t="str">
        <x:v>Scott Bradley|2026-05-13</x:v>
      </x:c>
      <x:c r="B2339" s="888" t="n">
        <x:v>46155</x:v>
      </x:c>
      <x:c r="C2339" t="str">
        <x:v>Scott Bradley</x:v>
      </x:c>
      <x:c r="D2339" t="str">
        <x:v>Permanent</x:v>
      </x:c>
      <x:c r="E2339" t="str">
        <x:v>Glasgow</x:v>
      </x:c>
      <x:c r="F2339" t="str">
        <x:v>Operative Porter</x:v>
      </x:c>
      <x:c r="G2339" t="str">
        <x:v>401979</x:v>
      </x:c>
      <x:c r="H2339" t="str">
        <x:v>Shawbrook Bank Ltd</x:v>
      </x:c>
      <x:c r="I2339" s="22" t="n">
        <x:v>10</x:v>
      </x:c>
      <x:c r="J2339" t="str">
        <x:v>Worked</x:v>
      </x:c>
      <x:c r="K2339" t="str">
        <x:v>Employee 1168; home branch Glasgow; assigned role Operative Porter | Deployment branch: Glasgow | Actual role: Operative Driver | Jobs: 401979 | Customers: Shawbrook Bank Ltd | Actual hours: 10.0; source records: 1</x:v>
      </x:c>
      <x:c r="L2339" t="str">
        <x:v>Include</x:v>
      </x:c>
      <x:c r="M2339"/>
      <x:c r="N2339"/>
    </x:row>
    <x:row r="2340">
      <x:c r="A2340" t="str">
        <x:v>Scott Bradley|2026-05-14</x:v>
      </x:c>
      <x:c r="B2340" s="888" t="n">
        <x:v>46156</x:v>
      </x:c>
      <x:c r="C2340" t="str">
        <x:v>Scott Bradley</x:v>
      </x:c>
      <x:c r="D2340" t="str">
        <x:v>Permanent</x:v>
      </x:c>
      <x:c r="E2340" t="str">
        <x:v>Glasgow</x:v>
      </x:c>
      <x:c r="F2340" t="str">
        <x:v>Operative Porter</x:v>
      </x:c>
      <x:c r="G2340" t="str">
        <x:v>401979</x:v>
      </x:c>
      <x:c r="H2340" t="str">
        <x:v>Shawbrook Bank Ltd</x:v>
      </x:c>
      <x:c r="I2340" s="22" t="n">
        <x:v>9</x:v>
      </x:c>
      <x:c r="J2340" t="str">
        <x:v>Worked</x:v>
      </x:c>
      <x:c r="K2340" t="str">
        <x:v>Employee 1168; home branch Glasgow; assigned role Operative Porter | Deployment branch: Glasgow | Actual role: Operative Driver | Jobs: 401979 | Customers: Shawbrook Bank Ltd | Actual hours: 9.0; source records: 1</x:v>
      </x:c>
      <x:c r="L2340" t="str">
        <x:v>Include</x:v>
      </x:c>
      <x:c r="M2340"/>
      <x:c r="N2340"/>
    </x:row>
    <x:row r="2341">
      <x:c r="A2341" t="str">
        <x:v>Scott Bradley|2026-05-19</x:v>
      </x:c>
      <x:c r="B2341" s="888" t="n">
        <x:v>46161</x:v>
      </x:c>
      <x:c r="C2341" t="str">
        <x:v>Scott Bradley</x:v>
      </x:c>
      <x:c r="D2341" t="str">
        <x:v>Permanent</x:v>
      </x:c>
      <x:c r="E2341" t="str">
        <x:v>Glasgow</x:v>
      </x:c>
      <x:c r="F2341" t="str">
        <x:v>Operative Porter</x:v>
      </x:c>
      <x:c r="G2341" t="str">
        <x:v>392549</x:v>
      </x:c>
      <x:c r="H2341" t="str">
        <x:v>NHS GG&amp;C</x:v>
      </x:c>
      <x:c r="I2341" s="22" t="n">
        <x:v>7.5</x:v>
      </x:c>
      <x:c r="J2341" t="str">
        <x:v>Worked</x:v>
      </x:c>
      <x:c r="K2341" t="str">
        <x:v>Employee 1168; home branch Glasgow; assigned role Operative Porter | Deployment branch: Glasgow | Actual role: Operative Driver | Jobs: 392549 | Customers: NHS GG&amp;C | Actual hours: 7.5; source records: 1</x:v>
      </x:c>
      <x:c r="L2341" t="str">
        <x:v>Include</x:v>
      </x:c>
      <x:c r="M2341"/>
      <x:c r="N2341"/>
    </x:row>
    <x:row r="2342">
      <x:c r="A2342" t="str">
        <x:v>Scott Bradley|2026-05-20</x:v>
      </x:c>
      <x:c r="B2342" s="888" t="n">
        <x:v>46162</x:v>
      </x:c>
      <x:c r="C2342" t="str">
        <x:v>Scott Bradley</x:v>
      </x:c>
      <x:c r="D2342" t="str">
        <x:v>Permanent</x:v>
      </x:c>
      <x:c r="E2342" t="str">
        <x:v>Glasgow</x:v>
      </x:c>
      <x:c r="F2342" t="str">
        <x:v>Operative Porter</x:v>
      </x:c>
      <x:c r="G2342" t="str">
        <x:v>398360D</x:v>
      </x:c>
      <x:c r="H2342" t="str">
        <x:v>Restore Harrow Green</x:v>
      </x:c>
      <x:c r="I2342" s="22" t="n">
        <x:v>7</x:v>
      </x:c>
      <x:c r="J2342" t="str">
        <x:v>Worked</x:v>
      </x:c>
      <x:c r="K2342" t="str">
        <x:v>Employee 1168; home branch Glasgow; assigned role Operative Porter | Deployment branch: Glasgow | Actual role: Operative Skilled | Jobs: 398360D | Customers: Restore Harrow Green | Actual hours: 7.0; source records: 1</x:v>
      </x:c>
      <x:c r="L2342" t="str">
        <x:v>Include</x:v>
      </x:c>
      <x:c r="M2342"/>
      <x:c r="N2342"/>
    </x:row>
    <x:row r="2343">
      <x:c r="A2343" t="str">
        <x:v>Scott Bradley|2026-05-21</x:v>
      </x:c>
      <x:c r="B2343" s="888" t="n">
        <x:v>46163</x:v>
      </x:c>
      <x:c r="C2343" t="str">
        <x:v>Scott Bradley</x:v>
      </x:c>
      <x:c r="D2343" t="str">
        <x:v>Permanent</x:v>
      </x:c>
      <x:c r="E2343" t="str">
        <x:v>Glasgow</x:v>
      </x:c>
      <x:c r="F2343" t="str">
        <x:v>Operative Porter</x:v>
      </x:c>
      <x:c r="G2343" t="str">
        <x:v>398360D</x:v>
      </x:c>
      <x:c r="H2343" t="str">
        <x:v>Restore Harrow Green</x:v>
      </x:c>
      <x:c r="I2343" s="22" t="n">
        <x:v>8</x:v>
      </x:c>
      <x:c r="J2343" t="str">
        <x:v>Worked</x:v>
      </x:c>
      <x:c r="K2343" t="str">
        <x:v>Employee 1168; home branch Glasgow; assigned role Operative Porter | Deployment branch: Glasgow | Actual role: Operative Skilled | Jobs: 398360D | Customers: Restore Harrow Green | Actual hours: 8.0; source records: 1</x:v>
      </x:c>
      <x:c r="L2343" t="str">
        <x:v>Include</x:v>
      </x:c>
      <x:c r="M2343"/>
      <x:c r="N2343"/>
    </x:row>
    <x:row r="2344">
      <x:c r="A2344" t="str">
        <x:v>Scott Bradley|2026-05-26</x:v>
      </x:c>
      <x:c r="B2344" s="888" t="n">
        <x:v>46168</x:v>
      </x:c>
      <x:c r="C2344" t="str">
        <x:v>Scott Bradley</x:v>
      </x:c>
      <x:c r="D2344" t="str">
        <x:v>Permanent</x:v>
      </x:c>
      <x:c r="E2344" t="str">
        <x:v>Glasgow</x:v>
      </x:c>
      <x:c r="F2344" t="str">
        <x:v>Operative Porter</x:v>
      </x:c>
      <x:c r="G2344" t="str">
        <x:v>398360D</x:v>
      </x:c>
      <x:c r="H2344" t="str">
        <x:v>Restore Harrow Green</x:v>
      </x:c>
      <x:c r="I2344" s="22" t="n">
        <x:v>8</x:v>
      </x:c>
      <x:c r="J2344" t="str">
        <x:v>Worked</x:v>
      </x:c>
      <x:c r="K2344" t="str">
        <x:v>Employee 1168; home branch Glasgow; assigned role Operative Porter | Deployment branch: Glasgow | Actual role: Operative Skilled | Jobs: 398360D | Customers: Restore Harrow Green | Actual hours: 8.0; source records: 1</x:v>
      </x:c>
      <x:c r="L2344" t="str">
        <x:v>Include</x:v>
      </x:c>
      <x:c r="M2344"/>
      <x:c r="N2344"/>
    </x:row>
    <x:row r="2345">
      <x:c r="A2345" t="str">
        <x:v>Scott Bradley|2026-05-27</x:v>
      </x:c>
      <x:c r="B2345" s="888" t="n">
        <x:v>46169</x:v>
      </x:c>
      <x:c r="C2345" t="str">
        <x:v>Scott Bradley</x:v>
      </x:c>
      <x:c r="D2345" t="str">
        <x:v>Permanent</x:v>
      </x:c>
      <x:c r="E2345" t="str">
        <x:v>Glasgow</x:v>
      </x:c>
      <x:c r="F2345" t="str">
        <x:v>Operative Porter</x:v>
      </x:c>
      <x:c r="G2345" t="str">
        <x:v>398360D</x:v>
      </x:c>
      <x:c r="H2345" t="str">
        <x:v>Restore Harrow Green</x:v>
      </x:c>
      <x:c r="I2345" s="22" t="n">
        <x:v>8</x:v>
      </x:c>
      <x:c r="J2345" t="str">
        <x:v>Worked</x:v>
      </x:c>
      <x:c r="K2345" t="str">
        <x:v>Employee 1168; home branch Glasgow; assigned role Operative Porter | Deployment branch: Glasgow | Actual role: Operative Skilled | Jobs: 398360D | Customers: Restore Harrow Green | Actual hours: 8.0; source records: 1</x:v>
      </x:c>
      <x:c r="L2345" t="str">
        <x:v>Include</x:v>
      </x:c>
      <x:c r="M2345"/>
      <x:c r="N2345"/>
    </x:row>
    <x:row r="2346">
      <x:c r="A2346" t="str">
        <x:v>Scott Bradley|2026-05-28</x:v>
      </x:c>
      <x:c r="B2346" s="888" t="n">
        <x:v>46170</x:v>
      </x:c>
      <x:c r="C2346" t="str">
        <x:v>Scott Bradley</x:v>
      </x:c>
      <x:c r="D2346" t="str">
        <x:v>Permanent</x:v>
      </x:c>
      <x:c r="E2346" t="str">
        <x:v>Glasgow</x:v>
      </x:c>
      <x:c r="F2346" t="str">
        <x:v>Operative Porter</x:v>
      </x:c>
      <x:c r="G2346" t="str">
        <x:v>398360D</x:v>
      </x:c>
      <x:c r="H2346" t="str">
        <x:v>Restore Harrow Green</x:v>
      </x:c>
      <x:c r="I2346" s="22" t="n">
        <x:v>8</x:v>
      </x:c>
      <x:c r="J2346" t="str">
        <x:v>Worked</x:v>
      </x:c>
      <x:c r="K2346" t="str">
        <x:v>Employee 1168; home branch Glasgow; assigned role Operative Porter | Deployment branch: Glasgow | Actual role: Operative Porter | Jobs: 398360D | Customers: Restore Harrow Green | Actual hours: 8.0; source records: 1</x:v>
      </x:c>
      <x:c r="L2346" t="str">
        <x:v>Include</x:v>
      </x:c>
      <x:c r="M2346"/>
      <x:c r="N2346"/>
    </x:row>
    <x:row r="2347">
      <x:c r="A2347" t="str">
        <x:v>Scott Bradley|2026-05-29</x:v>
      </x:c>
      <x:c r="B2347" s="888" t="n">
        <x:v>46171</x:v>
      </x:c>
      <x:c r="C2347" t="str">
        <x:v>Scott Bradley</x:v>
      </x:c>
      <x:c r="D2347" t="str">
        <x:v>Permanent</x:v>
      </x:c>
      <x:c r="E2347" t="str">
        <x:v>Glasgow</x:v>
      </x:c>
      <x:c r="F2347" t="str">
        <x:v>Operative Porter</x:v>
      </x:c>
      <x:c r="G2347" t="str">
        <x:v>402424, 398360D</x:v>
      </x:c>
      <x:c r="H2347" t="str">
        <x:v>NHS Greater Glasgow; Restore Harrow Green</x:v>
      </x:c>
      <x:c r="I2347" s="22" t="n">
        <x:v>12.25</x:v>
      </x:c>
      <x:c r="J2347" t="str">
        <x:v>Worked — 2 records</x:v>
      </x:c>
      <x:c r="K2347" t="str">
        <x:v>Employee 1168; home branch Glasgow; assigned role Operative Porter | Deployment branch: Glasgow | Actual role: Operative Porter | Jobs: 402424, 398360D | Customers: NHS Greater Glasgow; Restore Harrow Green | Actual hours: 12.2; source records: 2</x:v>
      </x:c>
      <x:c r="L2347" t="str">
        <x:v>Include</x:v>
      </x:c>
      <x:c r="M2347"/>
      <x:c r="N2347"/>
    </x:row>
    <x:row r="2348">
      <x:c r="A2348" t="str">
        <x:v>Scott Scandrett|2026-05-01</x:v>
      </x:c>
      <x:c r="B2348" s="888" t="n">
        <x:v>46143</x:v>
      </x:c>
      <x:c r="C2348" t="str">
        <x:v>Scott Scandrett</x:v>
      </x:c>
      <x:c r="D2348" t="str">
        <x:v>Permanent</x:v>
      </x:c>
      <x:c r="E2348" t="str">
        <x:v>Birmingham</x:v>
      </x:c>
      <x:c r="F2348" t="str">
        <x:v>Operative Driver</x:v>
      </x:c>
      <x:c r="G2348" t="str">
        <x:v>401955</x:v>
      </x:c>
      <x:c r="H2348" t="str">
        <x:v>NHS England</x:v>
      </x:c>
      <x:c r="I2348" s="22" t="n">
        <x:v>8.5</x:v>
      </x:c>
      <x:c r="J2348" t="str">
        <x:v>Worked</x:v>
      </x:c>
      <x:c r="K2348" t="str">
        <x:v>Employee 103114; home branch Birmingham; assigned role Operative Driver | Deployment branch: Birmingham | Actual role: Operative Driver | Jobs: 401955 | Customers: NHS England | Actual hours: 8.5; source records: 1</x:v>
      </x:c>
      <x:c r="L2348" t="str">
        <x:v>Include</x:v>
      </x:c>
      <x:c r="M2348"/>
      <x:c r="N2348"/>
    </x:row>
    <x:row r="2349">
      <x:c r="A2349" t="str">
        <x:v>Scott Scandrett|2026-05-05</x:v>
      </x:c>
      <x:c r="B2349" s="888" t="n">
        <x:v>46147</x:v>
      </x:c>
      <x:c r="C2349" t="str">
        <x:v>Scott Scandrett</x:v>
      </x:c>
      <x:c r="D2349" t="str">
        <x:v>Permanent</x:v>
      </x:c>
      <x:c r="E2349" t="str">
        <x:v>Birmingham</x:v>
      </x:c>
      <x:c r="F2349" t="str">
        <x:v>Operative Driver</x:v>
      </x:c>
      <x:c r="G2349" t="str">
        <x:v>401896</x:v>
      </x:c>
      <x:c r="H2349" t="str">
        <x:v>Midland Heart</x:v>
      </x:c>
      <x:c r="I2349" s="22" t="n">
        <x:v>6</x:v>
      </x:c>
      <x:c r="J2349" t="str">
        <x:v>Worked</x:v>
      </x:c>
      <x:c r="K2349" t="str">
        <x:v>Employee 103114; home branch Birmingham; assigned role Operative Driver | Deployment branch: Birmingham | Actual role: Operative Driver | Jobs: 401896 | Customers: Midland Heart | Actual hours: 6.0; source records: 1</x:v>
      </x:c>
      <x:c r="L2349" t="str">
        <x:v>Include</x:v>
      </x:c>
      <x:c r="M2349"/>
      <x:c r="N2349"/>
    </x:row>
    <x:row r="2350">
      <x:c r="A2350" t="str">
        <x:v>Scott Scandrett|2026-05-06</x:v>
      </x:c>
      <x:c r="B2350" s="888" t="n">
        <x:v>46148</x:v>
      </x:c>
      <x:c r="C2350" t="str">
        <x:v>Scott Scandrett</x:v>
      </x:c>
      <x:c r="D2350" t="str">
        <x:v>Permanent</x:v>
      </x:c>
      <x:c r="E2350" t="str">
        <x:v>Birmingham</x:v>
      </x:c>
      <x:c r="F2350" t="str">
        <x:v>Operative Driver</x:v>
      </x:c>
      <x:c r="G2350" t="str">
        <x:v>399755</x:v>
      </x:c>
      <x:c r="H2350" t="str">
        <x:v>West Midlands Police</x:v>
      </x:c>
      <x:c r="I2350" s="22" t="n">
        <x:v>4.75</x:v>
      </x:c>
      <x:c r="J2350" t="str">
        <x:v>Worked</x:v>
      </x:c>
      <x:c r="K2350" t="str">
        <x:v>Employee 103114; home branch Birmingham; assigned role Operative Driver | Deployment branch: Birmingham | Actual role: Operative Driver | Jobs: 399755 | Customers: West Midlands Police | Actual hours: 4.8; source records: 1</x:v>
      </x:c>
      <x:c r="L2350" t="str">
        <x:v>Include</x:v>
      </x:c>
      <x:c r="M2350"/>
      <x:c r="N2350"/>
    </x:row>
    <x:row r="2351">
      <x:c r="A2351" t="str">
        <x:v>Scott Scandrett|2026-05-07</x:v>
      </x:c>
      <x:c r="B2351" s="888" t="n">
        <x:v>46149</x:v>
      </x:c>
      <x:c r="C2351" t="str">
        <x:v>Scott Scandrett</x:v>
      </x:c>
      <x:c r="D2351" t="str">
        <x:v>Permanent</x:v>
      </x:c>
      <x:c r="E2351" t="str">
        <x:v>Birmingham</x:v>
      </x:c>
      <x:c r="F2351" t="str">
        <x:v>Operative Driver</x:v>
      </x:c>
      <x:c r="G2351" t="str">
        <x:v>390743F</x:v>
      </x:c>
      <x:c r="H2351" t="str">
        <x:v>West Midlands Police - Facilities</x:v>
      </x:c>
      <x:c r="I2351" s="22" t="n">
        <x:v>9.5</x:v>
      </x:c>
      <x:c r="J2351" t="str">
        <x:v>Worked</x:v>
      </x:c>
      <x:c r="K2351" t="str">
        <x:v>Employee 103114; home branch Birmingham; assigned role Operative Driver | Deployment branch: Birmingham | Actual role: Operative Driver | Jobs: 390743F | Customers: West Midlands Police - Facilities | Actual hours: 9.5; source records: 1</x:v>
      </x:c>
      <x:c r="L2351" t="str">
        <x:v>Include</x:v>
      </x:c>
      <x:c r="M2351"/>
      <x:c r="N2351"/>
    </x:row>
    <x:row r="2352">
      <x:c r="A2352" t="str">
        <x:v>Scott Scandrett|2026-05-08</x:v>
      </x:c>
      <x:c r="B2352" s="888" t="n">
        <x:v>46150</x:v>
      </x:c>
      <x:c r="C2352" t="str">
        <x:v>Scott Scandrett</x:v>
      </x:c>
      <x:c r="D2352" t="str">
        <x:v>Permanent</x:v>
      </x:c>
      <x:c r="E2352" t="str">
        <x:v>Birmingham</x:v>
      </x:c>
      <x:c r="F2352" t="str">
        <x:v>Operative Driver</x:v>
      </x:c>
      <x:c r="G2352" t="str">
        <x:v>390743F</x:v>
      </x:c>
      <x:c r="H2352" t="str">
        <x:v>West Midlands Police - Facilities</x:v>
      </x:c>
      <x:c r="I2352" s="22" t="n">
        <x:v>8</x:v>
      </x:c>
      <x:c r="J2352" t="str">
        <x:v>Worked</x:v>
      </x:c>
      <x:c r="K2352" t="str">
        <x:v>Employee 103114; home branch Birmingham; assigned role Operative Driver | Deployment branch: Birmingham | Actual role: Operative Driver | Jobs: 390743F | Customers: West Midlands Police - Facilities | Actual hours: 8.0; source records: 1</x:v>
      </x:c>
      <x:c r="L2352" t="str">
        <x:v>Include</x:v>
      </x:c>
      <x:c r="M2352"/>
      <x:c r="N2352"/>
    </x:row>
    <x:row r="2353">
      <x:c r="A2353" t="str">
        <x:v>Scott Scandrett|2026-05-11</x:v>
      </x:c>
      <x:c r="B2353" s="888" t="n">
        <x:v>46153</x:v>
      </x:c>
      <x:c r="C2353" t="str">
        <x:v>Scott Scandrett</x:v>
      </x:c>
      <x:c r="D2353" t="str">
        <x:v>Permanent</x:v>
      </x:c>
      <x:c r="E2353" t="str">
        <x:v>Birmingham</x:v>
      </x:c>
      <x:c r="F2353" t="str">
        <x:v>Operative Driver</x:v>
      </x:c>
      <x:c r="G2353" t="str">
        <x:v>390743F</x:v>
      </x:c>
      <x:c r="H2353" t="str">
        <x:v>West Midlands Police - Facilities</x:v>
      </x:c>
      <x:c r="I2353" s="22" t="n">
        <x:v>9.5</x:v>
      </x:c>
      <x:c r="J2353" t="str">
        <x:v>Worked</x:v>
      </x:c>
      <x:c r="K2353" t="str">
        <x:v>Employee 103114; home branch Birmingham; assigned role Operative Driver | Deployment branch: Birmingham | Actual role: Operative Driver | Jobs: 390743F | Customers: West Midlands Police - Facilities | Actual hours: 9.5; source records: 1</x:v>
      </x:c>
      <x:c r="L2353" t="str">
        <x:v>Include</x:v>
      </x:c>
      <x:c r="M2353"/>
      <x:c r="N2353"/>
    </x:row>
    <x:row r="2354">
      <x:c r="A2354" t="str">
        <x:v>Scott Scandrett|2026-05-12</x:v>
      </x:c>
      <x:c r="B2354" s="888" t="n">
        <x:v>46154</x:v>
      </x:c>
      <x:c r="C2354" t="str">
        <x:v>Scott Scandrett</x:v>
      </x:c>
      <x:c r="D2354" t="str">
        <x:v>Permanent</x:v>
      </x:c>
      <x:c r="E2354" t="str">
        <x:v>Birmingham</x:v>
      </x:c>
      <x:c r="F2354" t="str">
        <x:v>Operative Driver</x:v>
      </x:c>
      <x:c r="G2354" t="str">
        <x:v>400345B</x:v>
      </x:c>
      <x:c r="H2354" t="str">
        <x:v>West Midlands Police</x:v>
      </x:c>
      <x:c r="I2354" s="22" t="n">
        <x:v>7.5</x:v>
      </x:c>
      <x:c r="J2354" t="str">
        <x:v>Worked</x:v>
      </x:c>
      <x:c r="K2354" t="str">
        <x:v>Employee 103114; home branch Birmingham; assigned role Operative Driver | Deployment branch: Birmingham | Actual role: Operative Skilled | Jobs: 400345B | Customers: West Midlands Police | Actual hours: 7.5; source records: 1</x:v>
      </x:c>
      <x:c r="L2354" t="str">
        <x:v>Include</x:v>
      </x:c>
      <x:c r="M2354"/>
      <x:c r="N2354"/>
    </x:row>
    <x:row r="2355">
      <x:c r="A2355" t="str">
        <x:v>Scott Scandrett|2026-05-13</x:v>
      </x:c>
      <x:c r="B2355" s="888" t="n">
        <x:v>46155</x:v>
      </x:c>
      <x:c r="C2355" t="str">
        <x:v>Scott Scandrett</x:v>
      </x:c>
      <x:c r="D2355" t="str">
        <x:v>Permanent</x:v>
      </x:c>
      <x:c r="E2355" t="str">
        <x:v>Birmingham</x:v>
      </x:c>
      <x:c r="F2355" t="str">
        <x:v>Operative Driver</x:v>
      </x:c>
      <x:c r="G2355" t="str">
        <x:v>390743F</x:v>
      </x:c>
      <x:c r="H2355" t="str">
        <x:v>West Midlands Police - Facilities</x:v>
      </x:c>
      <x:c r="I2355" s="22" t="n">
        <x:v>9.5</x:v>
      </x:c>
      <x:c r="J2355" t="str">
        <x:v>Worked</x:v>
      </x:c>
      <x:c r="K2355" t="str">
        <x:v>Employee 103114; home branch Birmingham; assigned role Operative Driver | Deployment branch: Birmingham | Actual role: Operative Driver | Jobs: 390743F | Customers: West Midlands Police - Facilities | Actual hours: 9.5; source records: 1</x:v>
      </x:c>
      <x:c r="L2355" t="str">
        <x:v>Include</x:v>
      </x:c>
      <x:c r="M2355"/>
      <x:c r="N2355"/>
    </x:row>
    <x:row r="2356">
      <x:c r="A2356" t="str">
        <x:v>Scott Scandrett|2026-05-14</x:v>
      </x:c>
      <x:c r="B2356" s="888" t="n">
        <x:v>46156</x:v>
      </x:c>
      <x:c r="C2356" t="str">
        <x:v>Scott Scandrett</x:v>
      </x:c>
      <x:c r="D2356" t="str">
        <x:v>Permanent</x:v>
      </x:c>
      <x:c r="E2356" t="str">
        <x:v>Birmingham</x:v>
      </x:c>
      <x:c r="F2356" t="str">
        <x:v>Operative Driver</x:v>
      </x:c>
      <x:c r="G2356" t="str">
        <x:v>390743F</x:v>
      </x:c>
      <x:c r="H2356" t="str">
        <x:v>West Midlands Police - Facilities</x:v>
      </x:c>
      <x:c r="I2356" s="22" t="n">
        <x:v>8.5</x:v>
      </x:c>
      <x:c r="J2356" t="str">
        <x:v>Worked</x:v>
      </x:c>
      <x:c r="K2356" t="str">
        <x:v>Employee 103114; home branch Birmingham; assigned role Operative Driver | Deployment branch: Birmingham | Actual role: Operative Driver | Jobs: 390743F | Customers: West Midlands Police - Facilities | Actual hours: 8.5; source records: 1</x:v>
      </x:c>
      <x:c r="L2356" t="str">
        <x:v>Include</x:v>
      </x:c>
      <x:c r="M2356"/>
      <x:c r="N2356"/>
    </x:row>
    <x:row r="2357">
      <x:c r="A2357" t="str">
        <x:v>Scott Scandrett|2026-05-15</x:v>
      </x:c>
      <x:c r="B2357" s="888" t="n">
        <x:v>46157</x:v>
      </x:c>
      <x:c r="C2357" t="str">
        <x:v>Scott Scandrett</x:v>
      </x:c>
      <x:c r="D2357" t="str">
        <x:v>Permanent</x:v>
      </x:c>
      <x:c r="E2357" t="str">
        <x:v>Birmingham</x:v>
      </x:c>
      <x:c r="F2357" t="str">
        <x:v>Operative Driver</x:v>
      </x:c>
      <x:c r="G2357" t="str">
        <x:v>390743F</x:v>
      </x:c>
      <x:c r="H2357" t="str">
        <x:v>West Midlands Police - Facilities</x:v>
      </x:c>
      <x:c r="I2357" s="22" t="n">
        <x:v>7.5</x:v>
      </x:c>
      <x:c r="J2357" t="str">
        <x:v>Worked</x:v>
      </x:c>
      <x:c r="K2357" t="str">
        <x:v>Employee 103114; home branch Birmingham; assigned role Operative Driver | Deployment branch: Birmingham | Actual role: Operative Driver | Jobs: 390743F | Customers: West Midlands Police - Facilities | Actual hours: 7.5; source records: 1</x:v>
      </x:c>
      <x:c r="L2357" t="str">
        <x:v>Include</x:v>
      </x:c>
      <x:c r="M2357"/>
      <x:c r="N2357"/>
    </x:row>
    <x:row r="2358">
      <x:c r="A2358" t="str">
        <x:v>Scott Scandrett|2026-05-18</x:v>
      </x:c>
      <x:c r="B2358" s="888" t="n">
        <x:v>46160</x:v>
      </x:c>
      <x:c r="C2358" t="str">
        <x:v>Scott Scandrett</x:v>
      </x:c>
      <x:c r="D2358" t="str">
        <x:v>Permanent</x:v>
      </x:c>
      <x:c r="E2358" t="str">
        <x:v>Birmingham</x:v>
      </x:c>
      <x:c r="F2358" t="str">
        <x:v>Operative Driver</x:v>
      </x:c>
      <x:c r="G2358" t="str">
        <x:v>400345A</x:v>
      </x:c>
      <x:c r="H2358" t="str">
        <x:v>West Midlands Police</x:v>
      </x:c>
      <x:c r="I2358" s="22" t="n">
        <x:v>8.5</x:v>
      </x:c>
      <x:c r="J2358" t="str">
        <x:v>Worked</x:v>
      </x:c>
      <x:c r="K2358" t="str">
        <x:v>Employee 103114; home branch Birmingham; assigned role Operative Driver | Deployment branch: Birmingham | Actual role: Operative Driver | Jobs: 400345A | Customers: West Midlands Police | Actual hours: 8.5; source records: 1</x:v>
      </x:c>
      <x:c r="L2358" t="str">
        <x:v>Include</x:v>
      </x:c>
      <x:c r="M2358"/>
      <x:c r="N2358"/>
    </x:row>
    <x:row r="2359">
      <x:c r="A2359" t="str">
        <x:v>Scott Scandrett|2026-05-19</x:v>
      </x:c>
      <x:c r="B2359" s="888" t="n">
        <x:v>46161</x:v>
      </x:c>
      <x:c r="C2359" t="str">
        <x:v>Scott Scandrett</x:v>
      </x:c>
      <x:c r="D2359" t="str">
        <x:v>Permanent</x:v>
      </x:c>
      <x:c r="E2359" t="str">
        <x:v>Birmingham</x:v>
      </x:c>
      <x:c r="F2359" t="str">
        <x:v>Operative Driver</x:v>
      </x:c>
      <x:c r="G2359" t="str">
        <x:v>400345A</x:v>
      </x:c>
      <x:c r="H2359" t="str">
        <x:v>West Midlands Police</x:v>
      </x:c>
      <x:c r="I2359" s="22" t="n">
        <x:v>8.5</x:v>
      </x:c>
      <x:c r="J2359" t="str">
        <x:v>Worked</x:v>
      </x:c>
      <x:c r="K2359" t="str">
        <x:v>Employee 103114; home branch Birmingham; assigned role Operative Driver | Deployment branch: Birmingham | Actual role: Operative Skilled | Jobs: 400345A | Customers: West Midlands Police | Actual hours: 8.5; source records: 1</x:v>
      </x:c>
      <x:c r="L2359" t="str">
        <x:v>Include</x:v>
      </x:c>
      <x:c r="M2359"/>
      <x:c r="N2359"/>
    </x:row>
    <x:row r="2360">
      <x:c r="A2360" t="str">
        <x:v>Scott Scandrett|2026-05-21</x:v>
      </x:c>
      <x:c r="B2360" s="888" t="n">
        <x:v>46163</x:v>
      </x:c>
      <x:c r="C2360" t="str">
        <x:v>Scott Scandrett</x:v>
      </x:c>
      <x:c r="D2360" t="str">
        <x:v>Permanent</x:v>
      </x:c>
      <x:c r="E2360" t="str">
        <x:v>Birmingham</x:v>
      </x:c>
      <x:c r="F2360" t="str">
        <x:v>Operative Driver</x:v>
      </x:c>
      <x:c r="G2360" t="str">
        <x:v>400345A</x:v>
      </x:c>
      <x:c r="H2360" t="str">
        <x:v>West Midlands Police</x:v>
      </x:c>
      <x:c r="I2360" s="22" t="n">
        <x:v>7.75</x:v>
      </x:c>
      <x:c r="J2360" t="str">
        <x:v>Worked</x:v>
      </x:c>
      <x:c r="K2360" t="str">
        <x:v>Employee 103114; home branch Birmingham; assigned role Operative Driver | Deployment branch: Birmingham | Actual role: Operative Driver | Jobs: 400345A | Customers: West Midlands Police | Actual hours: 7.8; source records: 1</x:v>
      </x:c>
      <x:c r="L2360" t="str">
        <x:v>Include</x:v>
      </x:c>
      <x:c r="M2360"/>
      <x:c r="N2360"/>
    </x:row>
    <x:row r="2361">
      <x:c r="A2361" t="str">
        <x:v>Scott Scandrett|2026-05-22</x:v>
      </x:c>
      <x:c r="B2361" s="888" t="n">
        <x:v>46164</x:v>
      </x:c>
      <x:c r="C2361" t="str">
        <x:v>Scott Scandrett</x:v>
      </x:c>
      <x:c r="D2361" t="str">
        <x:v>Permanent</x:v>
      </x:c>
      <x:c r="E2361" t="str">
        <x:v>Birmingham</x:v>
      </x:c>
      <x:c r="F2361" t="str">
        <x:v>Operative Driver</x:v>
      </x:c>
      <x:c r="G2361" t="str">
        <x:v>400345A</x:v>
      </x:c>
      <x:c r="H2361" t="str">
        <x:v>West Midlands Police</x:v>
      </x:c>
      <x:c r="I2361" s="22" t="n">
        <x:v>8</x:v>
      </x:c>
      <x:c r="J2361" t="str">
        <x:v>Worked</x:v>
      </x:c>
      <x:c r="K2361" t="str">
        <x:v>Employee 103114; home branch Birmingham; assigned role Operative Driver | Deployment branch: Birmingham | Actual role: Operative Driver | Jobs: 400345A | Customers: West Midlands Police | Actual hours: 8.0; source records: 1</x:v>
      </x:c>
      <x:c r="L2361" t="str">
        <x:v>Include</x:v>
      </x:c>
      <x:c r="M2361"/>
      <x:c r="N2361"/>
    </x:row>
    <x:row r="2362">
      <x:c r="A2362" t="str">
        <x:v>Scott Scandrett|2026-05-26</x:v>
      </x:c>
      <x:c r="B2362" s="888" t="n">
        <x:v>46168</x:v>
      </x:c>
      <x:c r="C2362" t="str">
        <x:v>Scott Scandrett</x:v>
      </x:c>
      <x:c r="D2362" t="str">
        <x:v>Permanent</x:v>
      </x:c>
      <x:c r="E2362" t="str">
        <x:v>Birmingham</x:v>
      </x:c>
      <x:c r="F2362" t="str">
        <x:v>Operative Driver</x:v>
      </x:c>
      <x:c r="G2362" t="str">
        <x:v>401735</x:v>
      </x:c>
      <x:c r="H2362" t="str">
        <x:v>The Automobile Association</x:v>
      </x:c>
      <x:c r="I2362" s="22" t="n">
        <x:v>9</x:v>
      </x:c>
      <x:c r="J2362" t="str">
        <x:v>Worked</x:v>
      </x:c>
      <x:c r="K2362" t="str">
        <x:v>Employee 103114; home branch Birmingham; assigned role Operative Driver | Deployment branch: Birmingham | Actual role: Operative Driver | Jobs: 401735 | Customers: The Automobile Association | Actual hours: 9.0; source records: 1</x:v>
      </x:c>
      <x:c r="L2362" t="str">
        <x:v>Include</x:v>
      </x:c>
      <x:c r="M2362"/>
      <x:c r="N2362"/>
    </x:row>
    <x:row r="2363">
      <x:c r="A2363" t="str">
        <x:v>Scott Scandrett|2026-05-27</x:v>
      </x:c>
      <x:c r="B2363" s="888" t="n">
        <x:v>46169</x:v>
      </x:c>
      <x:c r="C2363" t="str">
        <x:v>Scott Scandrett</x:v>
      </x:c>
      <x:c r="D2363" t="str">
        <x:v>Permanent</x:v>
      </x:c>
      <x:c r="E2363" t="str">
        <x:v>Birmingham</x:v>
      </x:c>
      <x:c r="F2363" t="str">
        <x:v>Operative Driver</x:v>
      </x:c>
      <x:c r="G2363" t="str">
        <x:v>399504C</x:v>
      </x:c>
      <x:c r="H2363" t="str">
        <x:v>West Midlands Police</x:v>
      </x:c>
      <x:c r="I2363" s="22" t="n">
        <x:v>8</x:v>
      </x:c>
      <x:c r="J2363" t="str">
        <x:v>Worked</x:v>
      </x:c>
      <x:c r="K2363" t="str">
        <x:v>Employee 103114; home branch Birmingham; assigned role Operative Driver | Deployment branch: Birmingham | Actual role: Operative Driver | Jobs: 399504C | Customers: West Midlands Police | Actual hours: 8.0; source records: 1</x:v>
      </x:c>
      <x:c r="L2363" t="str">
        <x:v>Include</x:v>
      </x:c>
      <x:c r="M2363"/>
      <x:c r="N2363"/>
    </x:row>
    <x:row r="2364">
      <x:c r="A2364" t="str">
        <x:v>Scott Scandrett|2026-05-28</x:v>
      </x:c>
      <x:c r="B2364" s="888" t="n">
        <x:v>46170</x:v>
      </x:c>
      <x:c r="C2364" t="str">
        <x:v>Scott Scandrett</x:v>
      </x:c>
      <x:c r="D2364" t="str">
        <x:v>Permanent</x:v>
      </x:c>
      <x:c r="E2364" t="str">
        <x:v>Birmingham</x:v>
      </x:c>
      <x:c r="F2364" t="str">
        <x:v>Operative Driver</x:v>
      </x:c>
      <x:c r="G2364" t="str">
        <x:v>390823, 401735, 399504C</x:v>
      </x:c>
      <x:c r="H2364" t="str">
        <x:v>Squire Patton Boggs; The Automobile Association; West Midlands Police</x:v>
      </x:c>
      <x:c r="I2364" s="22" t="n">
        <x:v>9.5</x:v>
      </x:c>
      <x:c r="J2364" t="str">
        <x:v>Worked — 3 records</x:v>
      </x:c>
      <x:c r="K2364" t="str">
        <x:v>Employee 103114; home branch Birmingham; assigned role Operative Driver | Deployment branch: Birmingham | Actual role: Operative Driver | Jobs: 390823, 401735, 399504C | Customers: Squire Patton Boggs; The Automobile Association; West Midlands Police | Actual hours: 9.5; source records: 3</x:v>
      </x:c>
      <x:c r="L2364" t="str">
        <x:v>Include</x:v>
      </x:c>
      <x:c r="M2364"/>
      <x:c r="N2364"/>
    </x:row>
    <x:row r="2365">
      <x:c r="A2365" t="str">
        <x:v>Scott Scandrett|2026-05-29</x:v>
      </x:c>
      <x:c r="B2365" s="888" t="n">
        <x:v>46171</x:v>
      </x:c>
      <x:c r="C2365" t="str">
        <x:v>Scott Scandrett</x:v>
      </x:c>
      <x:c r="D2365" t="str">
        <x:v>Permanent</x:v>
      </x:c>
      <x:c r="E2365" t="str">
        <x:v>Birmingham</x:v>
      </x:c>
      <x:c r="F2365" t="str">
        <x:v>Operative Driver</x:v>
      </x:c>
      <x:c r="G2365" t="str">
        <x:v>401735</x:v>
      </x:c>
      <x:c r="H2365" t="str">
        <x:v>The Automobile Association</x:v>
      </x:c>
      <x:c r="I2365" s="22" t="n">
        <x:v>10.5</x:v>
      </x:c>
      <x:c r="J2365" t="str">
        <x:v>Worked</x:v>
      </x:c>
      <x:c r="K2365" t="str">
        <x:v>Employee 103114; home branch Birmingham; assigned role Operative Driver | Deployment branch: Birmingham | Actual role: Operative Driver | Jobs: 401735 | Customers: The Automobile Association | Actual hours: 10.5; source records: 1</x:v>
      </x:c>
      <x:c r="L2365" t="str">
        <x:v>Include</x:v>
      </x:c>
      <x:c r="M2365"/>
      <x:c r="N2365"/>
    </x:row>
    <x:row r="2366">
      <x:c r="A2366" t="str">
        <x:v>Scott Scandrett|2026-05-30</x:v>
      </x:c>
      <x:c r="B2366" s="888" t="n">
        <x:v>46172</x:v>
      </x:c>
      <x:c r="C2366" t="str">
        <x:v>Scott Scandrett</x:v>
      </x:c>
      <x:c r="D2366" t="str">
        <x:v>Permanent</x:v>
      </x:c>
      <x:c r="E2366" t="str">
        <x:v>Birmingham</x:v>
      </x:c>
      <x:c r="F2366" t="str">
        <x:v>Operative Driver</x:v>
      </x:c>
      <x:c r="G2366" t="str">
        <x:v>400158C</x:v>
      </x:c>
      <x:c r="H2366" t="str">
        <x:v>West Midlands Police</x:v>
      </x:c>
      <x:c r="I2366" s="22" t="n">
        <x:v>5</x:v>
      </x:c>
      <x:c r="J2366" t="str">
        <x:v>Worked</x:v>
      </x:c>
      <x:c r="K2366" t="str">
        <x:v>Employee 103114; home branch Birmingham; assigned role Operative Driver | Deployment branch: Birmingham | Actual role: Operative Skilled | Jobs: 400158C | Customers: West Midlands Police | Actual hours: 5.0; source records: 1</x:v>
      </x:c>
      <x:c r="L2366" t="str">
        <x:v>Include</x:v>
      </x:c>
      <x:c r="M2366"/>
      <x:c r="N2366"/>
    </x:row>
    <x:row r="2367">
      <x:c r="A2367" t="str">
        <x:v>Scott Wheatley|2026-05-01</x:v>
      </x:c>
      <x:c r="B2367" s="888" t="n">
        <x:v>46143</x:v>
      </x:c>
      <x:c r="C2367" t="str">
        <x:v>Scott Wheatley</x:v>
      </x:c>
      <x:c r="D2367" t="str">
        <x:v>Permanent</x:v>
      </x:c>
      <x:c r="E2367" t="str">
        <x:v>Birmingham</x:v>
      </x:c>
      <x:c r="F2367" t="str">
        <x:v>Operative Porter</x:v>
      </x:c>
      <x:c r="G2367" t="str">
        <x:v>386884V, 400679</x:v>
      </x:c>
      <x:c r="H2367" t="str">
        <x:v>Harrow Green; Thames Valley Police</x:v>
      </x:c>
      <x:c r="I2367" s="22" t="n">
        <x:v>19.5</x:v>
      </x:c>
      <x:c r="J2367" t="str">
        <x:v>Worked — 2 records</x:v>
      </x:c>
      <x:c r="K2367" t="str">
        <x:v>Employee 103747; home branch Birmingham; assigned role Operative Porter | Deployment branch: Birmingham, Oxford | Actual role: Operative Porter | Jobs: 386884V, 400679 | Customers: Harrow Green; Thames Valley Police | Actual hours: 19.5; source records: 2</x:v>
      </x:c>
      <x:c r="L2367" t="str">
        <x:v>Include</x:v>
      </x:c>
      <x:c r="M2367"/>
      <x:c r="N2367"/>
    </x:row>
    <x:row r="2368">
      <x:c r="A2368" t="str">
        <x:v>Scott Wheatley|2026-05-05</x:v>
      </x:c>
      <x:c r="B2368" s="888" t="n">
        <x:v>46147</x:v>
      </x:c>
      <x:c r="C2368" t="str">
        <x:v>Scott Wheatley</x:v>
      </x:c>
      <x:c r="D2368" t="str">
        <x:v>Permanent</x:v>
      </x:c>
      <x:c r="E2368" t="str">
        <x:v>Birmingham</x:v>
      </x:c>
      <x:c r="F2368" t="str">
        <x:v>Operative Porter</x:v>
      </x:c>
      <x:c r="G2368" t="str">
        <x:v>399504B</x:v>
      </x:c>
      <x:c r="H2368" t="str">
        <x:v>West Midlands Police</x:v>
      </x:c>
      <x:c r="I2368" s="22" t="n">
        <x:v>9</x:v>
      </x:c>
      <x:c r="J2368" t="str">
        <x:v>Worked</x:v>
      </x:c>
      <x:c r="K2368" t="str">
        <x:v>Employee 103747; home branch Birmingham; assigned role Operative Porter | Deployment branch: Birmingham | Actual role: Operative Porter | Jobs: 399504B | Customers: West Midlands Police | Actual hours: 9.0; source records: 1</x:v>
      </x:c>
      <x:c r="L2368" t="str">
        <x:v>Include</x:v>
      </x:c>
      <x:c r="M2368"/>
      <x:c r="N2368"/>
    </x:row>
    <x:row r="2369">
      <x:c r="A2369" t="str">
        <x:v>Scott Wheatley|2026-05-07</x:v>
      </x:c>
      <x:c r="B2369" s="888" t="n">
        <x:v>46149</x:v>
      </x:c>
      <x:c r="C2369" t="str">
        <x:v>Scott Wheatley</x:v>
      </x:c>
      <x:c r="D2369" t="str">
        <x:v>Permanent</x:v>
      </x:c>
      <x:c r="E2369" t="str">
        <x:v>Birmingham</x:v>
      </x:c>
      <x:c r="F2369" t="str">
        <x:v>Operative Porter</x:v>
      </x:c>
      <x:c r="G2369" t="str">
        <x:v>399504B</x:v>
      </x:c>
      <x:c r="H2369" t="str">
        <x:v>West Midlands Police</x:v>
      </x:c>
      <x:c r="I2369" s="22" t="n">
        <x:v>7.5</x:v>
      </x:c>
      <x:c r="J2369" t="str">
        <x:v>Worked</x:v>
      </x:c>
      <x:c r="K2369" t="str">
        <x:v>Employee 103747; home branch Birmingham; assigned role Operative Porter | Deployment branch: Birmingham | Actual role: Operative Porter | Jobs: 399504B | Customers: West Midlands Police | Actual hours: 7.5; source records: 1</x:v>
      </x:c>
      <x:c r="L2369" t="str">
        <x:v>Include</x:v>
      </x:c>
      <x:c r="M2369"/>
      <x:c r="N2369"/>
    </x:row>
    <x:row r="2370">
      <x:c r="A2370" t="str">
        <x:v>Scott Wheatley|2026-05-08</x:v>
      </x:c>
      <x:c r="B2370" s="888" t="n">
        <x:v>46150</x:v>
      </x:c>
      <x:c r="C2370" t="str">
        <x:v>Scott Wheatley</x:v>
      </x:c>
      <x:c r="D2370" t="str">
        <x:v>Permanent</x:v>
      </x:c>
      <x:c r="E2370" t="str">
        <x:v>Birmingham</x:v>
      </x:c>
      <x:c r="F2370" t="str">
        <x:v>Operative Porter</x:v>
      </x:c>
      <x:c r="G2370" t="str">
        <x:v>399504B</x:v>
      </x:c>
      <x:c r="H2370" t="str">
        <x:v>West Midlands Police</x:v>
      </x:c>
      <x:c r="I2370" s="22" t="n">
        <x:v>8</x:v>
      </x:c>
      <x:c r="J2370" t="str">
        <x:v>Worked</x:v>
      </x:c>
      <x:c r="K2370" t="str">
        <x:v>Employee 103747; home branch Birmingham; assigned role Operative Porter | Deployment branch: Birmingham | Actual role: Operative Porter | Jobs: 399504B | Customers: West Midlands Police | Actual hours: 8.0; source records: 1</x:v>
      </x:c>
      <x:c r="L2370" t="str">
        <x:v>Include</x:v>
      </x:c>
      <x:c r="M2370"/>
      <x:c r="N2370"/>
    </x:row>
    <x:row r="2371">
      <x:c r="A2371" t="str">
        <x:v>Scott Wheatley|2026-05-11</x:v>
      </x:c>
      <x:c r="B2371" s="888" t="n">
        <x:v>46153</x:v>
      </x:c>
      <x:c r="C2371" t="str">
        <x:v>Scott Wheatley</x:v>
      </x:c>
      <x:c r="D2371" t="str">
        <x:v>Permanent</x:v>
      </x:c>
      <x:c r="E2371" t="str">
        <x:v>Birmingham</x:v>
      </x:c>
      <x:c r="F2371" t="str">
        <x:v>Operative Porter</x:v>
      </x:c>
      <x:c r="G2371"/>
      <x:c r="H2371"/>
      <x:c r="I2371" s="22" t="n">
        <x:v>0</x:v>
      </x:c>
      <x:c r="J2371" t="str">
        <x:v>Annual leave</x:v>
      </x:c>
      <x:c r="K2371" t="str">
        <x:v>Employee 103747; home branch Birmingham; assigned role Operative Porter | Leave: Annual Leave (Hours) | Leave calendar basis: Variable-pattern period</x:v>
      </x:c>
      <x:c r="L2371" t="str">
        <x:v>Include</x:v>
      </x:c>
      <x:c r="M2371"/>
      <x:c r="N2371"/>
    </x:row>
    <x:row r="2372">
      <x:c r="A2372" t="str">
        <x:v>Scott Wheatley|2026-05-12</x:v>
      </x:c>
      <x:c r="B2372" s="888" t="n">
        <x:v>46154</x:v>
      </x:c>
      <x:c r="C2372" t="str">
        <x:v>Scott Wheatley</x:v>
      </x:c>
      <x:c r="D2372" t="str">
        <x:v>Permanent</x:v>
      </x:c>
      <x:c r="E2372" t="str">
        <x:v>Birmingham</x:v>
      </x:c>
      <x:c r="F2372" t="str">
        <x:v>Operative Porter</x:v>
      </x:c>
      <x:c r="G2372" t="str">
        <x:v>400345B</x:v>
      </x:c>
      <x:c r="H2372" t="str">
        <x:v>West Midlands Police</x:v>
      </x:c>
      <x:c r="I2372" s="22" t="n">
        <x:v>7.5</x:v>
      </x:c>
      <x:c r="J2372" t="str">
        <x:v>Worked</x:v>
      </x:c>
      <x:c r="K2372" t="str">
        <x:v>Employee 103747; home branch Birmingham; assigned role Operative Porter | Deployment branch: Birmingham | Actual role: Operative Porter | Jobs: 400345B | Customers: West Midlands Police | Actual hours: 7.5; source records: 1</x:v>
      </x:c>
      <x:c r="L2372" t="str">
        <x:v>Include</x:v>
      </x:c>
      <x:c r="M2372"/>
      <x:c r="N2372"/>
    </x:row>
    <x:row r="2373">
      <x:c r="A2373" t="str">
        <x:v>Scott Wheatley|2026-05-13</x:v>
      </x:c>
      <x:c r="B2373" s="888" t="n">
        <x:v>46155</x:v>
      </x:c>
      <x:c r="C2373" t="str">
        <x:v>Scott Wheatley</x:v>
      </x:c>
      <x:c r="D2373" t="str">
        <x:v>Permanent</x:v>
      </x:c>
      <x:c r="E2373" t="str">
        <x:v>Birmingham</x:v>
      </x:c>
      <x:c r="F2373" t="str">
        <x:v>Operative Porter</x:v>
      </x:c>
      <x:c r="G2373" t="str">
        <x:v>386884V, 401738</x:v>
      </x:c>
      <x:c r="H2373" t="str">
        <x:v>Harrow Green; Leeds Teaching Hospitals NHS Trust</x:v>
      </x:c>
      <x:c r="I2373" s="22" t="n">
        <x:v>14.75</x:v>
      </x:c>
      <x:c r="J2373" t="str">
        <x:v>Worked — 2 records</x:v>
      </x:c>
      <x:c r="K2373" t="str">
        <x:v>Employee 103747; home branch Birmingham; assigned role Operative Porter | Deployment branch: Birmingham, Leeds | Actual role: Operative Porter | Jobs: 386884V, 401738 | Customers: Harrow Green; Leeds Teaching Hospitals NHS Trust | Actual hours: 14.8; source records: 2</x:v>
      </x:c>
      <x:c r="L2373" t="str">
        <x:v>Include</x:v>
      </x:c>
      <x:c r="M2373"/>
      <x:c r="N2373"/>
    </x:row>
    <x:row r="2374">
      <x:c r="A2374" t="str">
        <x:v>Scott Wheatley|2026-05-14</x:v>
      </x:c>
      <x:c r="B2374" s="888" t="n">
        <x:v>46156</x:v>
      </x:c>
      <x:c r="C2374" t="str">
        <x:v>Scott Wheatley</x:v>
      </x:c>
      <x:c r="D2374" t="str">
        <x:v>Permanent</x:v>
      </x:c>
      <x:c r="E2374" t="str">
        <x:v>Birmingham</x:v>
      </x:c>
      <x:c r="F2374" t="str">
        <x:v>Operative Porter</x:v>
      </x:c>
      <x:c r="G2374" t="str">
        <x:v>401466</x:v>
      </x:c>
      <x:c r="H2374" t="str">
        <x:v>BioGrad Biobank</x:v>
      </x:c>
      <x:c r="I2374" s="22" t="n">
        <x:v>12.5</x:v>
      </x:c>
      <x:c r="J2374" t="str">
        <x:v>Worked</x:v>
      </x:c>
      <x:c r="K2374" t="str">
        <x:v>Employee 103747; home branch Birmingham; assigned role Operative Porter | Deployment branch: Birmingham | Actual role: Operative Skilled | Jobs: 401466 | Customers: BioGrad Biobank | Actual hours: 12.5; source records: 1</x:v>
      </x:c>
      <x:c r="L2374" t="str">
        <x:v>Include</x:v>
      </x:c>
      <x:c r="M2374"/>
      <x:c r="N2374"/>
    </x:row>
    <x:row r="2375">
      <x:c r="A2375" t="str">
        <x:v>Scott Wheatley|2026-05-15</x:v>
      </x:c>
      <x:c r="B2375" s="888" t="n">
        <x:v>46157</x:v>
      </x:c>
      <x:c r="C2375" t="str">
        <x:v>Scott Wheatley</x:v>
      </x:c>
      <x:c r="D2375" t="str">
        <x:v>Permanent</x:v>
      </x:c>
      <x:c r="E2375" t="str">
        <x:v>Birmingham</x:v>
      </x:c>
      <x:c r="F2375" t="str">
        <x:v>Operative Porter</x:v>
      </x:c>
      <x:c r="G2375" t="str">
        <x:v>401354</x:v>
      </x:c>
      <x:c r="H2375" t="str">
        <x:v>Juno Genetics Ltd</x:v>
      </x:c>
      <x:c r="I2375" s="22" t="n">
        <x:v>11.75</x:v>
      </x:c>
      <x:c r="J2375" t="str">
        <x:v>Worked</x:v>
      </x:c>
      <x:c r="K2375" t="str">
        <x:v>Employee 103747; home branch Birmingham; assigned role Operative Porter | Deployment branch: Birmingham | Actual role: Operative Porter | Jobs: 401354 | Customers: Juno Genetics Ltd | Actual hours: 11.8; source records: 1</x:v>
      </x:c>
      <x:c r="L2375" t="str">
        <x:v>Include</x:v>
      </x:c>
      <x:c r="M2375"/>
      <x:c r="N2375"/>
    </x:row>
    <x:row r="2376">
      <x:c r="A2376" t="str">
        <x:v>Scott Wheatley|2026-05-18</x:v>
      </x:c>
      <x:c r="B2376" s="888" t="n">
        <x:v>46160</x:v>
      </x:c>
      <x:c r="C2376" t="str">
        <x:v>Scott Wheatley</x:v>
      </x:c>
      <x:c r="D2376" t="str">
        <x:v>Permanent</x:v>
      </x:c>
      <x:c r="E2376" t="str">
        <x:v>Birmingham</x:v>
      </x:c>
      <x:c r="F2376" t="str">
        <x:v>Operative Porter</x:v>
      </x:c>
      <x:c r="G2376" t="str">
        <x:v>400345A</x:v>
      </x:c>
      <x:c r="H2376" t="str">
        <x:v>West Midlands Police</x:v>
      </x:c>
      <x:c r="I2376" s="22" t="n">
        <x:v>8.5</x:v>
      </x:c>
      <x:c r="J2376" t="str">
        <x:v>Worked</x:v>
      </x:c>
      <x:c r="K2376" t="str">
        <x:v>Employee 103747; home branch Birmingham; assigned role Operative Porter | Deployment branch: Birmingham | Actual role: Operative Porter | Jobs: 400345A | Customers: West Midlands Police | Actual hours: 8.5; source records: 1</x:v>
      </x:c>
      <x:c r="L2376" t="str">
        <x:v>Include</x:v>
      </x:c>
      <x:c r="M2376"/>
      <x:c r="N2376"/>
    </x:row>
    <x:row r="2377">
      <x:c r="A2377" t="str">
        <x:v>Scott Wheatley|2026-05-19</x:v>
      </x:c>
      <x:c r="B2377" s="888" t="n">
        <x:v>46161</x:v>
      </x:c>
      <x:c r="C2377" t="str">
        <x:v>Scott Wheatley</x:v>
      </x:c>
      <x:c r="D2377" t="str">
        <x:v>Permanent</x:v>
      </x:c>
      <x:c r="E2377" t="str">
        <x:v>Birmingham</x:v>
      </x:c>
      <x:c r="F2377" t="str">
        <x:v>Operative Porter</x:v>
      </x:c>
      <x:c r="G2377" t="str">
        <x:v>400345A</x:v>
      </x:c>
      <x:c r="H2377" t="str">
        <x:v>West Midlands Police</x:v>
      </x:c>
      <x:c r="I2377" s="22" t="n">
        <x:v>8.5</x:v>
      </x:c>
      <x:c r="J2377" t="str">
        <x:v>Worked</x:v>
      </x:c>
      <x:c r="K2377" t="str">
        <x:v>Employee 103747; home branch Birmingham; assigned role Operative Porter | Deployment branch: Birmingham | Actual role: Operative Porter | Jobs: 400345A | Customers: West Midlands Police | Actual hours: 8.5; source records: 1</x:v>
      </x:c>
      <x:c r="L2377" t="str">
        <x:v>Include</x:v>
      </x:c>
      <x:c r="M2377"/>
      <x:c r="N2377"/>
    </x:row>
    <x:row r="2378">
      <x:c r="A2378" t="str">
        <x:v>Scott Wheatley|2026-05-21</x:v>
      </x:c>
      <x:c r="B2378" s="888" t="n">
        <x:v>46163</x:v>
      </x:c>
      <x:c r="C2378" t="str">
        <x:v>Scott Wheatley</x:v>
      </x:c>
      <x:c r="D2378" t="str">
        <x:v>Permanent</x:v>
      </x:c>
      <x:c r="E2378" t="str">
        <x:v>Birmingham</x:v>
      </x:c>
      <x:c r="F2378" t="str">
        <x:v>Operative Porter</x:v>
      </x:c>
      <x:c r="G2378" t="str">
        <x:v>400345A</x:v>
      </x:c>
      <x:c r="H2378" t="str">
        <x:v>West Midlands Police</x:v>
      </x:c>
      <x:c r="I2378" s="22" t="n">
        <x:v>7.75</x:v>
      </x:c>
      <x:c r="J2378" t="str">
        <x:v>Worked</x:v>
      </x:c>
      <x:c r="K2378" t="str">
        <x:v>Employee 103747; home branch Birmingham; assigned role Operative Porter | Deployment branch: Birmingham | Actual role: Operative Porter | Jobs: 400345A | Customers: West Midlands Police | Actual hours: 7.8; source records: 1</x:v>
      </x:c>
      <x:c r="L2378" t="str">
        <x:v>Include</x:v>
      </x:c>
      <x:c r="M2378"/>
      <x:c r="N2378"/>
    </x:row>
    <x:row r="2379">
      <x:c r="A2379" t="str">
        <x:v>Scott Wheatley|2026-05-22</x:v>
      </x:c>
      <x:c r="B2379" s="888" t="n">
        <x:v>46164</x:v>
      </x:c>
      <x:c r="C2379" t="str">
        <x:v>Scott Wheatley</x:v>
      </x:c>
      <x:c r="D2379" t="str">
        <x:v>Permanent</x:v>
      </x:c>
      <x:c r="E2379" t="str">
        <x:v>Birmingham</x:v>
      </x:c>
      <x:c r="F2379" t="str">
        <x:v>Operative Porter</x:v>
      </x:c>
      <x:c r="G2379" t="str">
        <x:v>400345A</x:v>
      </x:c>
      <x:c r="H2379" t="str">
        <x:v>West Midlands Police</x:v>
      </x:c>
      <x:c r="I2379" s="22" t="n">
        <x:v>8</x:v>
      </x:c>
      <x:c r="J2379" t="str">
        <x:v>Worked</x:v>
      </x:c>
      <x:c r="K2379" t="str">
        <x:v>Employee 103747; home branch Birmingham; assigned role Operative Porter | Deployment branch: Birmingham | Actual role: Operative Porter | Jobs: 400345A | Customers: West Midlands Police | Actual hours: 8.0; source records: 1</x:v>
      </x:c>
      <x:c r="L2379" t="str">
        <x:v>Include</x:v>
      </x:c>
      <x:c r="M2379"/>
      <x:c r="N2379"/>
    </x:row>
    <x:row r="2380">
      <x:c r="A2380" t="str">
        <x:v>Scott Wheatley|2026-05-26</x:v>
      </x:c>
      <x:c r="B2380" s="888" t="n">
        <x:v>46168</x:v>
      </x:c>
      <x:c r="C2380" t="str">
        <x:v>Scott Wheatley</x:v>
      </x:c>
      <x:c r="D2380" t="str">
        <x:v>Permanent</x:v>
      </x:c>
      <x:c r="E2380" t="str">
        <x:v>Birmingham</x:v>
      </x:c>
      <x:c r="F2380" t="str">
        <x:v>Operative Porter</x:v>
      </x:c>
      <x:c r="G2380"/>
      <x:c r="H2380"/>
      <x:c r="I2380" s="22" t="n">
        <x:v>0</x:v>
      </x:c>
      <x:c r="J2380" t="str">
        <x:v>Annual leave</x:v>
      </x:c>
      <x:c r="K2380" t="str">
        <x:v>Employee 103747; home branch Birmingham; assigned role Operative Porter | Leave: Annual Leave (Hours) | Leave calendar basis: Variable-pattern period</x:v>
      </x:c>
      <x:c r="L2380" t="str">
        <x:v>Include</x:v>
      </x:c>
      <x:c r="M2380"/>
      <x:c r="N2380"/>
    </x:row>
    <x:row r="2381">
      <x:c r="A2381" t="str">
        <x:v>Scott Wheatley|2026-05-27</x:v>
      </x:c>
      <x:c r="B2381" s="888" t="n">
        <x:v>46169</x:v>
      </x:c>
      <x:c r="C2381" t="str">
        <x:v>Scott Wheatley</x:v>
      </x:c>
      <x:c r="D2381" t="str">
        <x:v>Permanent</x:v>
      </x:c>
      <x:c r="E2381" t="str">
        <x:v>Birmingham</x:v>
      </x:c>
      <x:c r="F2381" t="str">
        <x:v>Operative Porter</x:v>
      </x:c>
      <x:c r="G2381" t="str">
        <x:v>399504C</x:v>
      </x:c>
      <x:c r="H2381" t="str">
        <x:v>West Midlands Police</x:v>
      </x:c>
      <x:c r="I2381" s="22" t="n">
        <x:v>8</x:v>
      </x:c>
      <x:c r="J2381" t="str">
        <x:v>Worked</x:v>
      </x:c>
      <x:c r="K2381" t="str">
        <x:v>Employee 103747; home branch Birmingham; assigned role Operative Porter | Deployment branch: Birmingham | Actual role: Operative Porter | Jobs: 399504C | Customers: West Midlands Police | Actual hours: 8.0; source records: 1</x:v>
      </x:c>
      <x:c r="L2381" t="str">
        <x:v>Include</x:v>
      </x:c>
      <x:c r="M2381"/>
      <x:c r="N2381"/>
    </x:row>
    <x:row r="2382">
      <x:c r="A2382" t="str">
        <x:v>Scott Wheatley|2026-05-28</x:v>
      </x:c>
      <x:c r="B2382" s="888" t="n">
        <x:v>46170</x:v>
      </x:c>
      <x:c r="C2382" t="str">
        <x:v>Scott Wheatley</x:v>
      </x:c>
      <x:c r="D2382" t="str">
        <x:v>Permanent</x:v>
      </x:c>
      <x:c r="E2382" t="str">
        <x:v>Birmingham</x:v>
      </x:c>
      <x:c r="F2382" t="str">
        <x:v>Operative Porter</x:v>
      </x:c>
      <x:c r="G2382" t="str">
        <x:v>390823, 401735, 399504C</x:v>
      </x:c>
      <x:c r="H2382" t="str">
        <x:v>Squire Patton Boggs; The Automobile Association; West Midlands Police</x:v>
      </x:c>
      <x:c r="I2382" s="22" t="n">
        <x:v>9.5</x:v>
      </x:c>
      <x:c r="J2382" t="str">
        <x:v>Worked — 3 records</x:v>
      </x:c>
      <x:c r="K2382" t="str">
        <x:v>Employee 103747; home branch Birmingham; assigned role Operative Porter | Deployment branch: Birmingham | Actual role: Operative Porter | Jobs: 390823, 401735, 399504C | Customers: Squire Patton Boggs; The Automobile Association; West Midlands Police | Actual hours: 9.5; source records: 3</x:v>
      </x:c>
      <x:c r="L2382" t="str">
        <x:v>Include</x:v>
      </x:c>
      <x:c r="M2382"/>
      <x:c r="N2382"/>
    </x:row>
    <x:row r="2383">
      <x:c r="A2383" t="str">
        <x:v>Scott Wheatley|2026-05-29</x:v>
      </x:c>
      <x:c r="B2383" s="888" t="n">
        <x:v>46171</x:v>
      </x:c>
      <x:c r="C2383" t="str">
        <x:v>Scott Wheatley</x:v>
      </x:c>
      <x:c r="D2383" t="str">
        <x:v>Permanent</x:v>
      </x:c>
      <x:c r="E2383" t="str">
        <x:v>Birmingham</x:v>
      </x:c>
      <x:c r="F2383" t="str">
        <x:v>Operative Porter</x:v>
      </x:c>
      <x:c r="G2383" t="str">
        <x:v>401735</x:v>
      </x:c>
      <x:c r="H2383" t="str">
        <x:v>The Automobile Association</x:v>
      </x:c>
      <x:c r="I2383" s="22" t="n">
        <x:v>10.5</x:v>
      </x:c>
      <x:c r="J2383" t="str">
        <x:v>Worked</x:v>
      </x:c>
      <x:c r="K2383" t="str">
        <x:v>Employee 103747; home branch Birmingham; assigned role Operative Porter | Deployment branch: Birmingham | Actual role: Operative Porter | Jobs: 401735 | Customers: The Automobile Association | Actual hours: 10.5; source records: 1</x:v>
      </x:c>
      <x:c r="L2383" t="str">
        <x:v>Include</x:v>
      </x:c>
      <x:c r="M2383"/>
      <x:c r="N2383"/>
    </x:row>
    <x:row r="2384">
      <x:c r="A2384" t="str">
        <x:v>Scott Wheatley|2026-05-30</x:v>
      </x:c>
      <x:c r="B2384" s="888" t="n">
        <x:v>46172</x:v>
      </x:c>
      <x:c r="C2384" t="str">
        <x:v>Scott Wheatley</x:v>
      </x:c>
      <x:c r="D2384" t="str">
        <x:v>Permanent</x:v>
      </x:c>
      <x:c r="E2384" t="str">
        <x:v>Birmingham</x:v>
      </x:c>
      <x:c r="F2384" t="str">
        <x:v>Operative Porter</x:v>
      </x:c>
      <x:c r="G2384" t="str">
        <x:v>400158C</x:v>
      </x:c>
      <x:c r="H2384" t="str">
        <x:v>West Midlands Police</x:v>
      </x:c>
      <x:c r="I2384" s="22" t="n">
        <x:v>5</x:v>
      </x:c>
      <x:c r="J2384" t="str">
        <x:v>Worked</x:v>
      </x:c>
      <x:c r="K2384" t="str">
        <x:v>Employee 103747; home branch Birmingham; assigned role Operative Porter | Deployment branch: Birmingham | Actual role: Operative Porter | Jobs: 400158C | Customers: West Midlands Police | Actual hours: 5.0; source records: 1</x:v>
      </x:c>
      <x:c r="L2384" t="str">
        <x:v>Include</x:v>
      </x:c>
      <x:c r="M2384"/>
      <x:c r="N2384"/>
    </x:row>
    <x:row r="2385">
      <x:c r="A2385" t="str">
        <x:v>Sean Harris|2026-05-01</x:v>
      </x:c>
      <x:c r="B2385" s="888" t="n">
        <x:v>46143</x:v>
      </x:c>
      <x:c r="C2385" t="str">
        <x:v>Sean Harris</x:v>
      </x:c>
      <x:c r="D2385" t="str">
        <x:v>Permanent</x:v>
      </x:c>
      <x:c r="E2385" t="str">
        <x:v>Thurrock</x:v>
      </x:c>
      <x:c r="F2385" t="str">
        <x:v>Operative Porter</x:v>
      </x:c>
      <x:c r="G2385" t="str">
        <x:v>390467B</x:v>
      </x:c>
      <x:c r="H2385" t="str">
        <x:v>Skinner/Mr Charles</x:v>
      </x:c>
      <x:c r="I2385" s="22" t="n">
        <x:v>10</x:v>
      </x:c>
      <x:c r="J2385" t="str">
        <x:v>Worked</x:v>
      </x:c>
      <x:c r="K2385" t="str">
        <x:v>Employee 104364; home branch Thurrock; assigned role Operative Porter | Deployment branch: Thurrock | Actual role: Operative Driver | Jobs: 390467B | Customers: Skinner/Mr Charles | Actual hours: 10.0; source records: 1</x:v>
      </x:c>
      <x:c r="L2385" t="str">
        <x:v>Include</x:v>
      </x:c>
      <x:c r="M2385"/>
      <x:c r="N2385"/>
    </x:row>
    <x:row r="2386">
      <x:c r="A2386" t="str">
        <x:v>Sean Harris|2026-05-05</x:v>
      </x:c>
      <x:c r="B2386" s="888" t="n">
        <x:v>46147</x:v>
      </x:c>
      <x:c r="C2386" t="str">
        <x:v>Sean Harris</x:v>
      </x:c>
      <x:c r="D2386" t="str">
        <x:v>Permanent</x:v>
      </x:c>
      <x:c r="E2386" t="str">
        <x:v>Thurrock</x:v>
      </x:c>
      <x:c r="F2386" t="str">
        <x:v>Operative Porter</x:v>
      </x:c>
      <x:c r="G2386" t="str">
        <x:v>400374</x:v>
      </x:c>
      <x:c r="H2386" t="str">
        <x:v>Restore Information Management</x:v>
      </x:c>
      <x:c r="I2386" s="22" t="n">
        <x:v>12</x:v>
      </x:c>
      <x:c r="J2386" t="str">
        <x:v>Worked</x:v>
      </x:c>
      <x:c r="K2386" t="str">
        <x:v>Employee 104364; home branch Thurrock; assigned role Operative Porter | Deployment branch: Thurrock | Actual role: Operative Driver | Jobs: 400374 | Customers: Restore Information Management | Actual hours: 12.0; source records: 1</x:v>
      </x:c>
      <x:c r="L2386" t="str">
        <x:v>Include</x:v>
      </x:c>
      <x:c r="M2386"/>
      <x:c r="N2386"/>
    </x:row>
    <x:row r="2387">
      <x:c r="A2387" t="str">
        <x:v>Sean Harris|2026-05-06</x:v>
      </x:c>
      <x:c r="B2387" s="888" t="n">
        <x:v>46148</x:v>
      </x:c>
      <x:c r="C2387" t="str">
        <x:v>Sean Harris</x:v>
      </x:c>
      <x:c r="D2387" t="str">
        <x:v>Permanent</x:v>
      </x:c>
      <x:c r="E2387" t="str">
        <x:v>Thurrock</x:v>
      </x:c>
      <x:c r="F2387" t="str">
        <x:v>Operative Porter</x:v>
      </x:c>
      <x:c r="G2387" t="str">
        <x:v>402030</x:v>
      </x:c>
      <x:c r="H2387" t="str">
        <x:v>London Metropolitan University</x:v>
      </x:c>
      <x:c r="I2387" s="22" t="n">
        <x:v>7.5</x:v>
      </x:c>
      <x:c r="J2387" t="str">
        <x:v>Worked</x:v>
      </x:c>
      <x:c r="K2387" t="str">
        <x:v>Employee 104364; home branch Thurrock; assigned role Operative Porter | Deployment branch: Thurrock | Actual role: Operative Driver | Jobs: 402030 | Customers: London Metropolitan University | Actual hours: 7.5; source records: 1</x:v>
      </x:c>
      <x:c r="L2387" t="str">
        <x:v>Include</x:v>
      </x:c>
      <x:c r="M2387"/>
      <x:c r="N2387"/>
    </x:row>
    <x:row r="2388">
      <x:c r="A2388" t="str">
        <x:v>Sean Harris|2026-05-07</x:v>
      </x:c>
      <x:c r="B2388" s="888" t="n">
        <x:v>46149</x:v>
      </x:c>
      <x:c r="C2388" t="str">
        <x:v>Sean Harris</x:v>
      </x:c>
      <x:c r="D2388" t="str">
        <x:v>Permanent</x:v>
      </x:c>
      <x:c r="E2388" t="str">
        <x:v>Thurrock</x:v>
      </x:c>
      <x:c r="F2388" t="str">
        <x:v>Operative Porter</x:v>
      </x:c>
      <x:c r="G2388" t="str">
        <x:v>384855B</x:v>
      </x:c>
      <x:c r="H2388" t="str">
        <x:v>Royal Borough of Greenwich (Elections 2026)</x:v>
      </x:c>
      <x:c r="I2388" s="22" t="n">
        <x:v>9.5</x:v>
      </x:c>
      <x:c r="J2388" t="str">
        <x:v>Worked</x:v>
      </x:c>
      <x:c r="K2388" t="str">
        <x:v>Employee 104364; home branch Thurrock; assigned role Operative Porter | Deployment branch: Croydon | Actual role: Operative Driver | Jobs: 384855B | Customers: Royal Borough of Greenwich (Elections 2026) | Actual hours: 9.5; source records: 1</x:v>
      </x:c>
      <x:c r="L2388" t="str">
        <x:v>Include</x:v>
      </x:c>
      <x:c r="M2388"/>
      <x:c r="N2388"/>
    </x:row>
    <x:row r="2389">
      <x:c r="A2389" t="str">
        <x:v>Sean Harris|2026-05-08</x:v>
      </x:c>
      <x:c r="B2389" s="888" t="n">
        <x:v>46150</x:v>
      </x:c>
      <x:c r="C2389" t="str">
        <x:v>Sean Harris</x:v>
      </x:c>
      <x:c r="D2389" t="str">
        <x:v>Permanent</x:v>
      </x:c>
      <x:c r="E2389" t="str">
        <x:v>Thurrock</x:v>
      </x:c>
      <x:c r="F2389" t="str">
        <x:v>Operative Porter</x:v>
      </x:c>
      <x:c r="G2389" t="str">
        <x:v>384855B</x:v>
      </x:c>
      <x:c r="H2389" t="str">
        <x:v>Royal Borough of Greenwich (Elections 2026)</x:v>
      </x:c>
      <x:c r="I2389" s="22" t="n">
        <x:v>10</x:v>
      </x:c>
      <x:c r="J2389" t="str">
        <x:v>Worked</x:v>
      </x:c>
      <x:c r="K2389" t="str">
        <x:v>Employee 104364; home branch Thurrock; assigned role Operative Porter | Deployment branch: Croydon | Actual role: Operative Driver | Jobs: 384855B | Customers: Royal Borough of Greenwich (Elections 2026) | Actual hours: 10.0; source records: 1</x:v>
      </x:c>
      <x:c r="L2389" t="str">
        <x:v>Include</x:v>
      </x:c>
      <x:c r="M2389"/>
      <x:c r="N2389"/>
    </x:row>
    <x:row r="2390">
      <x:c r="A2390" t="str">
        <x:v>Sean Harris|2026-05-09</x:v>
      </x:c>
      <x:c r="B2390" s="888" t="n">
        <x:v>46151</x:v>
      </x:c>
      <x:c r="C2390" t="str">
        <x:v>Sean Harris</x:v>
      </x:c>
      <x:c r="D2390" t="str">
        <x:v>Permanent</x:v>
      </x:c>
      <x:c r="E2390" t="str">
        <x:v>Thurrock</x:v>
      </x:c>
      <x:c r="F2390" t="str">
        <x:v>Operative Porter</x:v>
      </x:c>
      <x:c r="G2390" t="str">
        <x:v>398532</x:v>
      </x:c>
      <x:c r="H2390" t="str">
        <x:v>Southwark Local Elections 2026</x:v>
      </x:c>
      <x:c r="I2390" s="22" t="n">
        <x:v>9.5</x:v>
      </x:c>
      <x:c r="J2390" t="str">
        <x:v>Worked</x:v>
      </x:c>
      <x:c r="K2390" t="str">
        <x:v>Employee 104364; home branch Thurrock; assigned role Operative Porter | Deployment branch: Croydon | Actual role: Operative Driver | Jobs: 398532 | Customers: Southwark Local Elections 2026 | Actual hours: 9.5; source records: 1</x:v>
      </x:c>
      <x:c r="L2390" t="str">
        <x:v>Include</x:v>
      </x:c>
      <x:c r="M2390"/>
      <x:c r="N2390"/>
    </x:row>
    <x:row r="2391">
      <x:c r="A2391" t="str">
        <x:v>Sean Harris|2026-05-11</x:v>
      </x:c>
      <x:c r="B2391" s="888" t="n">
        <x:v>46153</x:v>
      </x:c>
      <x:c r="C2391" t="str">
        <x:v>Sean Harris</x:v>
      </x:c>
      <x:c r="D2391" t="str">
        <x:v>Permanent</x:v>
      </x:c>
      <x:c r="E2391" t="str">
        <x:v>Thurrock</x:v>
      </x:c>
      <x:c r="F2391" t="str">
        <x:v>Operative Porter</x:v>
      </x:c>
      <x:c r="G2391" t="str">
        <x:v>384855B</x:v>
      </x:c>
      <x:c r="H2391" t="str">
        <x:v>Royal Borough of Greenwich (Elections 2026)</x:v>
      </x:c>
      <x:c r="I2391" s="22" t="n">
        <x:v>8.5</x:v>
      </x:c>
      <x:c r="J2391" t="str">
        <x:v>Worked</x:v>
      </x:c>
      <x:c r="K2391" t="str">
        <x:v>Employee 104364; home branch Thurrock; assigned role Operative Porter | Deployment branch: Croydon | Actual role: Operative Driver | Jobs: 384855B | Customers: Royal Borough of Greenwich (Elections 2026) | Actual hours: 8.5; source records: 1</x:v>
      </x:c>
      <x:c r="L2391" t="str">
        <x:v>Include</x:v>
      </x:c>
      <x:c r="M2391"/>
      <x:c r="N2391"/>
    </x:row>
    <x:row r="2392">
      <x:c r="A2392" t="str">
        <x:v>Sean Harris|2026-05-12</x:v>
      </x:c>
      <x:c r="B2392" s="888" t="n">
        <x:v>46154</x:v>
      </x:c>
      <x:c r="C2392" t="str">
        <x:v>Sean Harris</x:v>
      </x:c>
      <x:c r="D2392" t="str">
        <x:v>Permanent</x:v>
      </x:c>
      <x:c r="E2392" t="str">
        <x:v>Thurrock</x:v>
      </x:c>
      <x:c r="F2392" t="str">
        <x:v>Operative Porter</x:v>
      </x:c>
      <x:c r="G2392" t="str">
        <x:v>400253</x:v>
      </x:c>
      <x:c r="H2392" t="str">
        <x:v>Anglia Ruskin University</x:v>
      </x:c>
      <x:c r="I2392" s="22" t="n">
        <x:v>9</x:v>
      </x:c>
      <x:c r="J2392" t="str">
        <x:v>Worked</x:v>
      </x:c>
      <x:c r="K2392" t="str">
        <x:v>Employee 104364; home branch Thurrock; assigned role Operative Porter | Deployment branch: Thurrock | Actual role: Operative Driver | Jobs: 400253 | Customers: Anglia Ruskin University | Actual hours: 9.0; source records: 1</x:v>
      </x:c>
      <x:c r="L2392" t="str">
        <x:v>Include</x:v>
      </x:c>
      <x:c r="M2392"/>
      <x:c r="N2392"/>
    </x:row>
    <x:row r="2393">
      <x:c r="A2393" t="str">
        <x:v>Sean Harris|2026-05-13</x:v>
      </x:c>
      <x:c r="B2393" s="888" t="n">
        <x:v>46155</x:v>
      </x:c>
      <x:c r="C2393" t="str">
        <x:v>Sean Harris</x:v>
      </x:c>
      <x:c r="D2393" t="str">
        <x:v>Permanent</x:v>
      </x:c>
      <x:c r="E2393" t="str">
        <x:v>Thurrock</x:v>
      </x:c>
      <x:c r="F2393" t="str">
        <x:v>Operative Porter</x:v>
      </x:c>
      <x:c r="G2393" t="str">
        <x:v>400374</x:v>
      </x:c>
      <x:c r="H2393" t="str">
        <x:v>Restore Information Management</x:v>
      </x:c>
      <x:c r="I2393" s="22" t="n">
        <x:v>9.5</x:v>
      </x:c>
      <x:c r="J2393" t="str">
        <x:v>Worked</x:v>
      </x:c>
      <x:c r="K2393" t="str">
        <x:v>Employee 104364; home branch Thurrock; assigned role Operative Porter | Deployment branch: Thurrock | Actual role: Operative Driver | Jobs: 400374 | Customers: Restore Information Management | Actual hours: 9.5; source records: 1</x:v>
      </x:c>
      <x:c r="L2393" t="str">
        <x:v>Include</x:v>
      </x:c>
      <x:c r="M2393"/>
      <x:c r="N2393"/>
    </x:row>
    <x:row r="2394">
      <x:c r="A2394" t="str">
        <x:v>Sean Harris|2026-05-15</x:v>
      </x:c>
      <x:c r="B2394" s="888" t="n">
        <x:v>46157</x:v>
      </x:c>
      <x:c r="C2394" t="str">
        <x:v>Sean Harris</x:v>
      </x:c>
      <x:c r="D2394" t="str">
        <x:v>Permanent</x:v>
      </x:c>
      <x:c r="E2394" t="str">
        <x:v>Thurrock</x:v>
      </x:c>
      <x:c r="F2394" t="str">
        <x:v>Operative Porter</x:v>
      </x:c>
      <x:c r="G2394" t="str">
        <x:v>402162</x:v>
      </x:c>
      <x:c r="H2394" t="str">
        <x:v>The Financial Conduct Authority</x:v>
      </x:c>
      <x:c r="I2394" s="22" t="n">
        <x:v>9.5</x:v>
      </x:c>
      <x:c r="J2394" t="str">
        <x:v>Worked</x:v>
      </x:c>
      <x:c r="K2394" t="str">
        <x:v>Employee 104364; home branch Thurrock; assigned role Operative Porter | Deployment branch: Thurrock | Actual role: Operative Driver | Jobs: 402162 | Customers: The Financial Conduct Authority | Actual hours: 9.5; source records: 1</x:v>
      </x:c>
      <x:c r="L2394" t="str">
        <x:v>Include</x:v>
      </x:c>
      <x:c r="M2394"/>
      <x:c r="N2394"/>
    </x:row>
    <x:row r="2395">
      <x:c r="A2395" t="str">
        <x:v>Sean Harris|2026-05-16</x:v>
      </x:c>
      <x:c r="B2395" s="888" t="n">
        <x:v>46158</x:v>
      </x:c>
      <x:c r="C2395" t="str">
        <x:v>Sean Harris</x:v>
      </x:c>
      <x:c r="D2395" t="str">
        <x:v>Permanent</x:v>
      </x:c>
      <x:c r="E2395" t="str">
        <x:v>Thurrock</x:v>
      </x:c>
      <x:c r="F2395" t="str">
        <x:v>Operative Porter</x:v>
      </x:c>
      <x:c r="G2395" t="str">
        <x:v>402162</x:v>
      </x:c>
      <x:c r="H2395" t="str">
        <x:v>The Financial Conduct Authority</x:v>
      </x:c>
      <x:c r="I2395" s="22" t="n">
        <x:v>8.5</x:v>
      </x:c>
      <x:c r="J2395" t="str">
        <x:v>Worked</x:v>
      </x:c>
      <x:c r="K2395" t="str">
        <x:v>Employee 104364; home branch Thurrock; assigned role Operative Porter | Deployment branch: Thurrock | Actual role: Operative Driver | Jobs: 402162 | Customers: The Financial Conduct Authority | Actual hours: 8.5; source records: 1</x:v>
      </x:c>
      <x:c r="L2395" t="str">
        <x:v>Include</x:v>
      </x:c>
      <x:c r="M2395"/>
      <x:c r="N2395"/>
    </x:row>
    <x:row r="2396">
      <x:c r="A2396" t="str">
        <x:v>Sean Harris|2026-05-17</x:v>
      </x:c>
      <x:c r="B2396" s="888" t="n">
        <x:v>46159</x:v>
      </x:c>
      <x:c r="C2396" t="str">
        <x:v>Sean Harris</x:v>
      </x:c>
      <x:c r="D2396" t="str">
        <x:v>Permanent</x:v>
      </x:c>
      <x:c r="E2396" t="str">
        <x:v>Thurrock</x:v>
      </x:c>
      <x:c r="F2396" t="str">
        <x:v>Operative Porter</x:v>
      </x:c>
      <x:c r="G2396" t="str">
        <x:v>402162</x:v>
      </x:c>
      <x:c r="H2396" t="str">
        <x:v>The Financial Conduct Authority</x:v>
      </x:c>
      <x:c r="I2396" s="22" t="n">
        <x:v>8.5</x:v>
      </x:c>
      <x:c r="J2396" t="str">
        <x:v>Worked</x:v>
      </x:c>
      <x:c r="K2396" t="str">
        <x:v>Employee 104364; home branch Thurrock; assigned role Operative Porter | Deployment branch: Thurrock | Actual role: Operative Driver | Jobs: 402162 | Customers: The Financial Conduct Authority | Actual hours: 8.5; source records: 1</x:v>
      </x:c>
      <x:c r="L2396" t="str">
        <x:v>Include</x:v>
      </x:c>
      <x:c r="M2396"/>
      <x:c r="N2396"/>
    </x:row>
    <x:row r="2397">
      <x:c r="A2397" t="str">
        <x:v>Sean Harris|2026-05-18</x:v>
      </x:c>
      <x:c r="B2397" s="888" t="n">
        <x:v>46160</x:v>
      </x:c>
      <x:c r="C2397" t="str">
        <x:v>Sean Harris</x:v>
      </x:c>
      <x:c r="D2397" t="str">
        <x:v>Permanent</x:v>
      </x:c>
      <x:c r="E2397" t="str">
        <x:v>Thurrock</x:v>
      </x:c>
      <x:c r="F2397" t="str">
        <x:v>Operative Porter</x:v>
      </x:c>
      <x:c r="G2397" t="str">
        <x:v>401073</x:v>
      </x:c>
      <x:c r="H2397" t="str">
        <x:v>The Cloth Workers Store @ HG</x:v>
      </x:c>
      <x:c r="I2397" s="22" t="n">
        <x:v>7.5</x:v>
      </x:c>
      <x:c r="J2397" t="str">
        <x:v>Worked</x:v>
      </x:c>
      <x:c r="K2397" t="str">
        <x:v>Employee 104364; home branch Thurrock; assigned role Operative Porter | Deployment branch: Thurrock | Actual role: Operative Driver | Jobs: 401073 | Customers: The Cloth Workers Store @ HG | Actual hours: 7.5; source records: 1</x:v>
      </x:c>
      <x:c r="L2397" t="str">
        <x:v>Include</x:v>
      </x:c>
      <x:c r="M2397"/>
      <x:c r="N2397"/>
    </x:row>
    <x:row r="2398">
      <x:c r="A2398" t="str">
        <x:v>Sean Harris|2026-05-19</x:v>
      </x:c>
      <x:c r="B2398" s="888" t="n">
        <x:v>46161</x:v>
      </x:c>
      <x:c r="C2398" t="str">
        <x:v>Sean Harris</x:v>
      </x:c>
      <x:c r="D2398" t="str">
        <x:v>Permanent</x:v>
      </x:c>
      <x:c r="E2398" t="str">
        <x:v>Thurrock</x:v>
      </x:c>
      <x:c r="F2398" t="str">
        <x:v>Operative Porter</x:v>
      </x:c>
      <x:c r="G2398" t="str">
        <x:v>400996</x:v>
      </x:c>
      <x:c r="H2398" t="str">
        <x:v>University of Hertfordshire</x:v>
      </x:c>
      <x:c r="I2398" s="22" t="n">
        <x:v>6.5</x:v>
      </x:c>
      <x:c r="J2398" t="str">
        <x:v>Worked</x:v>
      </x:c>
      <x:c r="K2398" t="str">
        <x:v>Employee 104364; home branch Thurrock; assigned role Operative Porter | Deployment branch: Thurrock | Actual role: Operative Driver | Jobs: 400996 | Customers: University of Hertfordshire | Actual hours: 6.5; source records: 1</x:v>
      </x:c>
      <x:c r="L2398" t="str">
        <x:v>Include</x:v>
      </x:c>
      <x:c r="M2398"/>
      <x:c r="N2398"/>
    </x:row>
    <x:row r="2399">
      <x:c r="A2399" t="str">
        <x:v>Sean Harris|2026-05-20</x:v>
      </x:c>
      <x:c r="B2399" s="888" t="n">
        <x:v>46162</x:v>
      </x:c>
      <x:c r="C2399" t="str">
        <x:v>Sean Harris</x:v>
      </x:c>
      <x:c r="D2399" t="str">
        <x:v>Permanent</x:v>
      </x:c>
      <x:c r="E2399" t="str">
        <x:v>Thurrock</x:v>
      </x:c>
      <x:c r="F2399" t="str">
        <x:v>Operative Porter</x:v>
      </x:c>
      <x:c r="G2399" t="str">
        <x:v>402276</x:v>
      </x:c>
      <x:c r="H2399" t="str">
        <x:v>Protech Network Solutions</x:v>
      </x:c>
      <x:c r="I2399" s="22" t="n">
        <x:v>8.5</x:v>
      </x:c>
      <x:c r="J2399" t="str">
        <x:v>Worked</x:v>
      </x:c>
      <x:c r="K2399" t="str">
        <x:v>Employee 104364; home branch Thurrock; assigned role Operative Porter | Deployment branch: Thurrock | Actual role: Operative Driver | Jobs: 402276 | Customers: Protech Network Solutions | Actual hours: 8.5; source records: 1</x:v>
      </x:c>
      <x:c r="L2399" t="str">
        <x:v>Include</x:v>
      </x:c>
      <x:c r="M2399"/>
      <x:c r="N2399"/>
    </x:row>
    <x:row r="2400">
      <x:c r="A2400" t="str">
        <x:v>Sean Harris|2026-05-23</x:v>
      </x:c>
      <x:c r="B2400" s="888" t="n">
        <x:v>46165</x:v>
      </x:c>
      <x:c r="C2400" t="str">
        <x:v>Sean Harris</x:v>
      </x:c>
      <x:c r="D2400" t="str">
        <x:v>Permanent</x:v>
      </x:c>
      <x:c r="E2400" t="str">
        <x:v>Thurrock</x:v>
      </x:c>
      <x:c r="F2400" t="str">
        <x:v>Operative Porter</x:v>
      </x:c>
      <x:c r="G2400" t="str">
        <x:v>402356</x:v>
      </x:c>
      <x:c r="H2400" t="str">
        <x:v>The Financial Conduct Authority</x:v>
      </x:c>
      <x:c r="I2400" s="22" t="n">
        <x:v>5.5</x:v>
      </x:c>
      <x:c r="J2400" t="str">
        <x:v>Worked</x:v>
      </x:c>
      <x:c r="K2400" t="str">
        <x:v>Employee 104364; home branch Thurrock; assigned role Operative Porter | Deployment branch: Thurrock | Actual role: Operative Driver | Jobs: 402356 | Customers: The Financial Conduct Authority | Actual hours: 5.5; source records: 1</x:v>
      </x:c>
      <x:c r="L2400" t="str">
        <x:v>Include</x:v>
      </x:c>
      <x:c r="M2400"/>
      <x:c r="N2400"/>
    </x:row>
    <x:row r="2401">
      <x:c r="A2401" t="str">
        <x:v>Sean Harris|2026-05-24</x:v>
      </x:c>
      <x:c r="B2401" s="888" t="n">
        <x:v>46166</x:v>
      </x:c>
      <x:c r="C2401" t="str">
        <x:v>Sean Harris</x:v>
      </x:c>
      <x:c r="D2401" t="str">
        <x:v>Permanent</x:v>
      </x:c>
      <x:c r="E2401" t="str">
        <x:v>Thurrock</x:v>
      </x:c>
      <x:c r="F2401" t="str">
        <x:v>Operative Porter</x:v>
      </x:c>
      <x:c r="G2401" t="str">
        <x:v>401447</x:v>
      </x:c>
      <x:c r="H2401" t="str">
        <x:v>Fuse Energy</x:v>
      </x:c>
      <x:c r="I2401" s="22" t="n">
        <x:v>8.5</x:v>
      </x:c>
      <x:c r="J2401" t="str">
        <x:v>Worked</x:v>
      </x:c>
      <x:c r="K2401" t="str">
        <x:v>Employee 104364; home branch Thurrock; assigned role Operative Porter | Deployment branch: Thurrock | Actual role: Operative Driver | Jobs: 401447 | Customers: Fuse Energy | Actual hours: 8.5; source records: 1</x:v>
      </x:c>
      <x:c r="L2401" t="str">
        <x:v>Include</x:v>
      </x:c>
      <x:c r="M2401"/>
      <x:c r="N2401"/>
    </x:row>
    <x:row r="2402">
      <x:c r="A2402" t="str">
        <x:v>Sean Harris|2026-05-25</x:v>
      </x:c>
      <x:c r="B2402" s="888" t="n">
        <x:v>46167</x:v>
      </x:c>
      <x:c r="C2402" t="str">
        <x:v>Sean Harris</x:v>
      </x:c>
      <x:c r="D2402" t="str">
        <x:v>Permanent</x:v>
      </x:c>
      <x:c r="E2402" t="str">
        <x:v>Thurrock</x:v>
      </x:c>
      <x:c r="F2402" t="str">
        <x:v>Operative Porter</x:v>
      </x:c>
      <x:c r="G2402"/>
      <x:c r="H2402"/>
      <x:c r="I2402" s="22" t="n">
        <x:v>0</x:v>
      </x:c>
      <x:c r="J2402" t="str">
        <x:v>Annual leave</x:v>
      </x:c>
      <x:c r="K2402" t="str">
        <x:v>Employee 104364; home branch Thurrock; assigned role Operative Porter | Leave: Annual Leave (Hours) | Leave calendar basis: Variable-pattern period</x:v>
      </x:c>
      <x:c r="L2402" t="str">
        <x:v>Include</x:v>
      </x:c>
      <x:c r="M2402"/>
      <x:c r="N2402"/>
    </x:row>
    <x:row r="2403">
      <x:c r="A2403" t="str">
        <x:v>Sean Harris|2026-05-26</x:v>
      </x:c>
      <x:c r="B2403" s="888" t="n">
        <x:v>46168</x:v>
      </x:c>
      <x:c r="C2403" t="str">
        <x:v>Sean Harris</x:v>
      </x:c>
      <x:c r="D2403" t="str">
        <x:v>Permanent</x:v>
      </x:c>
      <x:c r="E2403" t="str">
        <x:v>Thurrock</x:v>
      </x:c>
      <x:c r="F2403" t="str">
        <x:v>Operative Porter</x:v>
      </x:c>
      <x:c r="G2403" t="str">
        <x:v>401504</x:v>
      </x:c>
      <x:c r="H2403" t="str">
        <x:v>FSCS</x:v>
      </x:c>
      <x:c r="I2403" s="22" t="n">
        <x:v>8.5</x:v>
      </x:c>
      <x:c r="J2403" t="str">
        <x:v>Worked</x:v>
      </x:c>
      <x:c r="K2403" t="str">
        <x:v>Employee 104364; home branch Thurrock; assigned role Operative Porter | Deployment branch: Thurrock | Actual role: Operative Driver | Jobs: 401504 | Customers: FSCS | Actual hours: 8.5; source records: 1</x:v>
      </x:c>
      <x:c r="L2403" t="str">
        <x:v>Include</x:v>
      </x:c>
      <x:c r="M2403"/>
      <x:c r="N2403"/>
    </x:row>
    <x:row r="2404">
      <x:c r="A2404" t="str">
        <x:v>Sean Harris|2026-05-27</x:v>
      </x:c>
      <x:c r="B2404" s="888" t="n">
        <x:v>46169</x:v>
      </x:c>
      <x:c r="C2404" t="str">
        <x:v>Sean Harris</x:v>
      </x:c>
      <x:c r="D2404" t="str">
        <x:v>Permanent</x:v>
      </x:c>
      <x:c r="E2404" t="str">
        <x:v>Thurrock</x:v>
      </x:c>
      <x:c r="F2404" t="str">
        <x:v>Operative Porter</x:v>
      </x:c>
      <x:c r="G2404" t="str">
        <x:v>401504</x:v>
      </x:c>
      <x:c r="H2404" t="str">
        <x:v>FSCS</x:v>
      </x:c>
      <x:c r="I2404" s="22" t="n">
        <x:v>8</x:v>
      </x:c>
      <x:c r="J2404" t="str">
        <x:v>Worked</x:v>
      </x:c>
      <x:c r="K2404" t="str">
        <x:v>Employee 104364; home branch Thurrock; assigned role Operative Porter | Deployment branch: Thurrock | Actual role: Operative Driver | Jobs: 401504 | Customers: FSCS | Actual hours: 8.0; source records: 1</x:v>
      </x:c>
      <x:c r="L2404" t="str">
        <x:v>Include</x:v>
      </x:c>
      <x:c r="M2404"/>
      <x:c r="N2404"/>
    </x:row>
    <x:row r="2405">
      <x:c r="A2405" t="str">
        <x:v>Sean Harris|2026-05-28</x:v>
      </x:c>
      <x:c r="B2405" s="888" t="n">
        <x:v>46170</x:v>
      </x:c>
      <x:c r="C2405" t="str">
        <x:v>Sean Harris</x:v>
      </x:c>
      <x:c r="D2405" t="str">
        <x:v>Permanent</x:v>
      </x:c>
      <x:c r="E2405" t="str">
        <x:v>Thurrock</x:v>
      </x:c>
      <x:c r="F2405" t="str">
        <x:v>Operative Porter</x:v>
      </x:c>
      <x:c r="G2405" t="str">
        <x:v>401447, 402307</x:v>
      </x:c>
      <x:c r="H2405" t="str">
        <x:v>Fuse Energy; Noelia Chavez Peri/Ms Lucero</x:v>
      </x:c>
      <x:c r="I2405" s="22" t="n">
        <x:v>10</x:v>
      </x:c>
      <x:c r="J2405" t="str">
        <x:v>Worked — 2 records</x:v>
      </x:c>
      <x:c r="K2405" t="str">
        <x:v>Employee 104364; home branch Thurrock; assigned role Operative Porter | Deployment branch: Thurrock | Actual role: Operative Driver | Jobs: 401447, 402307 | Customers: Fuse Energy; Noelia Chavez Peri/Ms Lucero | Actual hours: 10.0; source records: 2</x:v>
      </x:c>
      <x:c r="L2405" t="str">
        <x:v>Include</x:v>
      </x:c>
      <x:c r="M2405"/>
      <x:c r="N2405"/>
    </x:row>
    <x:row r="2406">
      <x:c r="A2406" t="str">
        <x:v>Sean Harris|2026-05-29</x:v>
      </x:c>
      <x:c r="B2406" s="888" t="n">
        <x:v>46171</x:v>
      </x:c>
      <x:c r="C2406" t="str">
        <x:v>Sean Harris</x:v>
      </x:c>
      <x:c r="D2406" t="str">
        <x:v>Permanent</x:v>
      </x:c>
      <x:c r="E2406" t="str">
        <x:v>Thurrock</x:v>
      </x:c>
      <x:c r="F2406" t="str">
        <x:v>Operative Porter</x:v>
      </x:c>
      <x:c r="G2406" t="str">
        <x:v>401395A</x:v>
      </x:c>
      <x:c r="H2406" t="str">
        <x:v>Osita/Evelyn</x:v>
      </x:c>
      <x:c r="I2406" s="22" t="n">
        <x:v>7</x:v>
      </x:c>
      <x:c r="J2406" t="str">
        <x:v>Worked</x:v>
      </x:c>
      <x:c r="K2406" t="str">
        <x:v>Employee 104364; home branch Thurrock; assigned role Operative Porter | Deployment branch: Thurrock | Actual role: Operative Driver | Jobs: 401395A | Customers: Osita/Evelyn | Actual hours: 7.0; source records: 1</x:v>
      </x:c>
      <x:c r="L2406" t="str">
        <x:v>Include</x:v>
      </x:c>
      <x:c r="M2406"/>
      <x:c r="N2406"/>
    </x:row>
    <x:row r="2407">
      <x:c r="A2407" t="str">
        <x:v>Serdzhin Aliev|2026-05-01</x:v>
      </x:c>
      <x:c r="B2407" s="888" t="n">
        <x:v>46143</x:v>
      </x:c>
      <x:c r="C2407" t="str">
        <x:v>Serdzhin Aliev</x:v>
      </x:c>
      <x:c r="D2407" t="str">
        <x:v>Permanent</x:v>
      </x:c>
      <x:c r="E2407" t="str">
        <x:v>Birmingham</x:v>
      </x:c>
      <x:c r="F2407" t="str">
        <x:v>Operative Driver</x:v>
      </x:c>
      <x:c r="G2407" t="str">
        <x:v>386884V, 400679</x:v>
      </x:c>
      <x:c r="H2407" t="str">
        <x:v>Harrow Green; Thames Valley Police</x:v>
      </x:c>
      <x:c r="I2407" s="22" t="n">
        <x:v>19.5</x:v>
      </x:c>
      <x:c r="J2407" t="str">
        <x:v>Worked — 2 records</x:v>
      </x:c>
      <x:c r="K2407" t="str">
        <x:v>Employee 1719; home branch Birmingham; assigned role Operative Driver | Deployment branch: Birmingham, Oxford | Actual role: Operative Driver | Jobs: 386884V, 400679 | Customers: Harrow Green; Thames Valley Police | Actual hours: 19.5; source records: 2</x:v>
      </x:c>
      <x:c r="L2407" t="str">
        <x:v>Include</x:v>
      </x:c>
      <x:c r="M2407"/>
      <x:c r="N2407"/>
    </x:row>
    <x:row r="2408">
      <x:c r="A2408" t="str">
        <x:v>Serdzhin Aliev|2026-05-05</x:v>
      </x:c>
      <x:c r="B2408" s="888" t="n">
        <x:v>46147</x:v>
      </x:c>
      <x:c r="C2408" t="str">
        <x:v>Serdzhin Aliev</x:v>
      </x:c>
      <x:c r="D2408" t="str">
        <x:v>Permanent</x:v>
      </x:c>
      <x:c r="E2408" t="str">
        <x:v>Birmingham</x:v>
      </x:c>
      <x:c r="F2408" t="str">
        <x:v>Operative Driver</x:v>
      </x:c>
      <x:c r="G2408" t="str">
        <x:v>394372</x:v>
      </x:c>
      <x:c r="H2408" t="str">
        <x:v>Jaguar Land Rover Limited</x:v>
      </x:c>
      <x:c r="I2408" s="22" t="n">
        <x:v>7.5</x:v>
      </x:c>
      <x:c r="J2408" t="str">
        <x:v>Worked</x:v>
      </x:c>
      <x:c r="K2408" t="str">
        <x:v>Employee 1719; home branch Birmingham; assigned role Operative Driver | Deployment branch: Birmingham | Actual role: Operative Driver | Jobs: 394372 | Customers: Jaguar Land Rover Limited | Actual hours: 7.5; source records: 1</x:v>
      </x:c>
      <x:c r="L2408" t="str">
        <x:v>Include</x:v>
      </x:c>
      <x:c r="M2408"/>
      <x:c r="N2408"/>
    </x:row>
    <x:row r="2409">
      <x:c r="A2409" t="str">
        <x:v>Serdzhin Aliev|2026-05-06</x:v>
      </x:c>
      <x:c r="B2409" s="888" t="n">
        <x:v>46148</x:v>
      </x:c>
      <x:c r="C2409" t="str">
        <x:v>Serdzhin Aliev</x:v>
      </x:c>
      <x:c r="D2409" t="str">
        <x:v>Permanent</x:v>
      </x:c>
      <x:c r="E2409" t="str">
        <x:v>Birmingham</x:v>
      </x:c>
      <x:c r="F2409" t="str">
        <x:v>Operative Driver</x:v>
      </x:c>
      <x:c r="G2409" t="str">
        <x:v>400705</x:v>
      </x:c>
      <x:c r="H2409" t="str">
        <x:v>Network Rail</x:v>
      </x:c>
      <x:c r="I2409" s="22" t="n">
        <x:v>8</x:v>
      </x:c>
      <x:c r="J2409" t="str">
        <x:v>Worked</x:v>
      </x:c>
      <x:c r="K2409" t="str">
        <x:v>Employee 1719; home branch Birmingham; assigned role Operative Driver | Deployment branch: Birmingham | Actual role: Operative Driver | Jobs: 400705 | Customers: Network Rail | Actual hours: 8.0; source records: 1</x:v>
      </x:c>
      <x:c r="L2409" t="str">
        <x:v>Include</x:v>
      </x:c>
      <x:c r="M2409"/>
      <x:c r="N2409"/>
    </x:row>
    <x:row r="2410">
      <x:c r="A2410" t="str">
        <x:v>Serdzhin Aliev|2026-05-07</x:v>
      </x:c>
      <x:c r="B2410" s="888" t="n">
        <x:v>46149</x:v>
      </x:c>
      <x:c r="C2410" t="str">
        <x:v>Serdzhin Aliev</x:v>
      </x:c>
      <x:c r="D2410" t="str">
        <x:v>Permanent</x:v>
      </x:c>
      <x:c r="E2410" t="str">
        <x:v>Birmingham</x:v>
      </x:c>
      <x:c r="F2410" t="str">
        <x:v>Operative Driver</x:v>
      </x:c>
      <x:c r="G2410" t="str">
        <x:v>386884V, 401905, 402025, 401927</x:v>
      </x:c>
      <x:c r="H2410" t="str">
        <x:v>Harrow Green; HMPPS Probation; Midland Heart; Ministry of Justice/HMPPS Probation</x:v>
      </x:c>
      <x:c r="I2410" s="22" t="n">
        <x:v>8.75</x:v>
      </x:c>
      <x:c r="J2410" t="str">
        <x:v>Worked — 4 records</x:v>
      </x:c>
      <x:c r="K2410" t="str">
        <x:v>Employee 1719; home branch Birmingham; assigned role Operative Driver | Deployment branch: Birmingham | Actual role: Operative Driver | Jobs: 386884V, 401905, 402025, 401927 | Customers: Harrow Green; HMPPS Probation; Midland Heart; Ministry of Justice/HMPPS Probation | Actual hours: 8.8; source records: 4</x:v>
      </x:c>
      <x:c r="L2410" t="str">
        <x:v>Include</x:v>
      </x:c>
      <x:c r="M2410"/>
      <x:c r="N2410"/>
    </x:row>
    <x:row r="2411">
      <x:c r="A2411" t="str">
        <x:v>Serdzhin Aliev|2026-05-08</x:v>
      </x:c>
      <x:c r="B2411" s="888" t="n">
        <x:v>46150</x:v>
      </x:c>
      <x:c r="C2411" t="str">
        <x:v>Serdzhin Aliev</x:v>
      </x:c>
      <x:c r="D2411" t="str">
        <x:v>Permanent</x:v>
      </x:c>
      <x:c r="E2411" t="str">
        <x:v>Birmingham</x:v>
      </x:c>
      <x:c r="F2411" t="str">
        <x:v>Operative Driver</x:v>
      </x:c>
      <x:c r="G2411" t="str">
        <x:v>400269</x:v>
      </x:c>
      <x:c r="H2411" t="str">
        <x:v>Herefordshire &amp; Worcestershire Health &amp; Care NHS Trust</x:v>
      </x:c>
      <x:c r="I2411" s="22" t="n">
        <x:v>7.5</x:v>
      </x:c>
      <x:c r="J2411" t="str">
        <x:v>Worked — 2 records</x:v>
      </x:c>
      <x:c r="K2411" t="str">
        <x:v>Employee 1719; home branch Birmingham; assigned role Operative Driver | Deployment branch: Birmingham | Actual role: Operative Driver | Jobs: 400269 | Customers: Herefordshire &amp; Worcestershire Health &amp; Care NHS Trust | Actual hours: 7.5; source records: 2</x:v>
      </x:c>
      <x:c r="L2411" t="str">
        <x:v>Include</x:v>
      </x:c>
      <x:c r="M2411"/>
      <x:c r="N2411"/>
    </x:row>
    <x:row r="2412">
      <x:c r="A2412" t="str">
        <x:v>Serdzhin Aliev|2026-05-11</x:v>
      </x:c>
      <x:c r="B2412" s="888" t="n">
        <x:v>46153</x:v>
      </x:c>
      <x:c r="C2412" t="str">
        <x:v>Serdzhin Aliev</x:v>
      </x:c>
      <x:c r="D2412" t="str">
        <x:v>Permanent</x:v>
      </x:c>
      <x:c r="E2412" t="str">
        <x:v>Birmingham</x:v>
      </x:c>
      <x:c r="F2412" t="str">
        <x:v>Operative Driver</x:v>
      </x:c>
      <x:c r="G2412" t="str">
        <x:v>401703</x:v>
      </x:c>
      <x:c r="H2412" t="str">
        <x:v>ESPO - Handsworth School for Girls</x:v>
      </x:c>
      <x:c r="I2412" s="22" t="n">
        <x:v>7.5</x:v>
      </x:c>
      <x:c r="J2412" t="str">
        <x:v>Worked</x:v>
      </x:c>
      <x:c r="K2412" t="str">
        <x:v>Employee 1719; home branch Birmingham; assigned role Operative Driver | Deployment branch: Birmingham | Actual role: Operative Driver | Jobs: 401703 | Customers: ESPO - Handsworth School for Girls | Actual hours: 7.5; source records: 1</x:v>
      </x:c>
      <x:c r="L2412" t="str">
        <x:v>Include</x:v>
      </x:c>
      <x:c r="M2412"/>
      <x:c r="N2412"/>
    </x:row>
    <x:row r="2413">
      <x:c r="A2413" t="str">
        <x:v>Serdzhin Aliev|2026-05-13</x:v>
      </x:c>
      <x:c r="B2413" s="888" t="n">
        <x:v>46155</x:v>
      </x:c>
      <x:c r="C2413" t="str">
        <x:v>Serdzhin Aliev</x:v>
      </x:c>
      <x:c r="D2413" t="str">
        <x:v>Permanent</x:v>
      </x:c>
      <x:c r="E2413" t="str">
        <x:v>Birmingham</x:v>
      </x:c>
      <x:c r="F2413" t="str">
        <x:v>Operative Driver</x:v>
      </x:c>
      <x:c r="G2413" t="str">
        <x:v>401916</x:v>
      </x:c>
      <x:c r="H2413" t="str">
        <x:v>HSBC - May 2026 Deliveries</x:v>
      </x:c>
      <x:c r="I2413" s="22" t="n">
        <x:v>5.5</x:v>
      </x:c>
      <x:c r="J2413" t="str">
        <x:v>Worked</x:v>
      </x:c>
      <x:c r="K2413" t="str">
        <x:v>Employee 1719; home branch Birmingham; assigned role Operative Driver | Deployment branch: Birmingham | Actual role: Operative Driver | Jobs: 401916 | Customers: HSBC - May 2026 Deliveries | Actual hours: 5.5; source records: 1</x:v>
      </x:c>
      <x:c r="L2413" t="str">
        <x:v>Include</x:v>
      </x:c>
      <x:c r="M2413"/>
      <x:c r="N2413"/>
    </x:row>
    <x:row r="2414">
      <x:c r="A2414" t="str">
        <x:v>Serdzhin Aliev|2026-05-14</x:v>
      </x:c>
      <x:c r="B2414" s="888" t="n">
        <x:v>46156</x:v>
      </x:c>
      <x:c r="C2414" t="str">
        <x:v>Serdzhin Aliev</x:v>
      </x:c>
      <x:c r="D2414" t="str">
        <x:v>Permanent</x:v>
      </x:c>
      <x:c r="E2414" t="str">
        <x:v>Birmingham</x:v>
      </x:c>
      <x:c r="F2414" t="str">
        <x:v>Operative Driver</x:v>
      </x:c>
      <x:c r="G2414" t="str">
        <x:v>402223</x:v>
      </x:c>
      <x:c r="H2414" t="str">
        <x:v>Birmingham City Council</x:v>
      </x:c>
      <x:c r="I2414" s="22" t="n">
        <x:v>2.75</x:v>
      </x:c>
      <x:c r="J2414" t="str">
        <x:v>Worked</x:v>
      </x:c>
      <x:c r="K2414" t="str">
        <x:v>Employee 1719; home branch Birmingham; assigned role Operative Driver | Deployment branch: Birmingham | Actual role: Operative Driver | Jobs: 402223 | Customers: Birmingham City Council | Actual hours: 2.8; source records: 1</x:v>
      </x:c>
      <x:c r="L2414" t="str">
        <x:v>Include</x:v>
      </x:c>
      <x:c r="M2414"/>
      <x:c r="N2414"/>
    </x:row>
    <x:row r="2415">
      <x:c r="A2415" t="str">
        <x:v>Serdzhin Aliev|2026-05-15</x:v>
      </x:c>
      <x:c r="B2415" s="888" t="n">
        <x:v>46157</x:v>
      </x:c>
      <x:c r="C2415" t="str">
        <x:v>Serdzhin Aliev</x:v>
      </x:c>
      <x:c r="D2415" t="str">
        <x:v>Permanent</x:v>
      </x:c>
      <x:c r="E2415" t="str">
        <x:v>Birmingham</x:v>
      </x:c>
      <x:c r="F2415" t="str">
        <x:v>Operative Driver</x:v>
      </x:c>
      <x:c r="G2415" t="str">
        <x:v>401354</x:v>
      </x:c>
      <x:c r="H2415" t="str">
        <x:v>Juno Genetics Ltd</x:v>
      </x:c>
      <x:c r="I2415" s="22" t="n">
        <x:v>11.75</x:v>
      </x:c>
      <x:c r="J2415" t="str">
        <x:v>Worked</x:v>
      </x:c>
      <x:c r="K2415" t="str">
        <x:v>Employee 1719; home branch Birmingham; assigned role Operative Driver | Deployment branch: Birmingham | Actual role: Operative Driver | Jobs: 401354 | Customers: Juno Genetics Ltd | Actual hours: 11.8; source records: 1</x:v>
      </x:c>
      <x:c r="L2415" t="str">
        <x:v>Include</x:v>
      </x:c>
      <x:c r="M2415"/>
      <x:c r="N2415"/>
    </x:row>
    <x:row r="2416">
      <x:c r="A2416" t="str">
        <x:v>Serdzhin Aliev|2026-05-18</x:v>
      </x:c>
      <x:c r="B2416" s="888" t="n">
        <x:v>46160</x:v>
      </x:c>
      <x:c r="C2416" t="str">
        <x:v>Serdzhin Aliev</x:v>
      </x:c>
      <x:c r="D2416" t="str">
        <x:v>Permanent</x:v>
      </x:c>
      <x:c r="E2416" t="str">
        <x:v>Birmingham</x:v>
      </x:c>
      <x:c r="F2416" t="str">
        <x:v>Operative Driver</x:v>
      </x:c>
      <x:c r="G2416" t="str">
        <x:v>390823</x:v>
      </x:c>
      <x:c r="H2416" t="str">
        <x:v>Squire Patton Boggs</x:v>
      </x:c>
      <x:c r="I2416" s="22" t="n">
        <x:v>7</x:v>
      </x:c>
      <x:c r="J2416" t="str">
        <x:v>Worked</x:v>
      </x:c>
      <x:c r="K2416" t="str">
        <x:v>Employee 1719; home branch Birmingham; assigned role Operative Driver | Deployment branch: Birmingham | Actual role: Operative Driver | Jobs: 390823 | Customers: Squire Patton Boggs | Actual hours: 7.0; source records: 1</x:v>
      </x:c>
      <x:c r="L2416" t="str">
        <x:v>Include</x:v>
      </x:c>
      <x:c r="M2416"/>
      <x:c r="N2416"/>
    </x:row>
    <x:row r="2417">
      <x:c r="A2417" t="str">
        <x:v>Serdzhin Aliev|2026-05-19</x:v>
      </x:c>
      <x:c r="B2417" s="888" t="n">
        <x:v>46161</x:v>
      </x:c>
      <x:c r="C2417" t="str">
        <x:v>Serdzhin Aliev</x:v>
      </x:c>
      <x:c r="D2417" t="str">
        <x:v>Permanent</x:v>
      </x:c>
      <x:c r="E2417" t="str">
        <x:v>Birmingham</x:v>
      </x:c>
      <x:c r="F2417" t="str">
        <x:v>Operative Driver</x:v>
      </x:c>
      <x:c r="G2417" t="str">
        <x:v>390823</x:v>
      </x:c>
      <x:c r="H2417" t="str">
        <x:v>Squire Patton Boggs</x:v>
      </x:c>
      <x:c r="I2417" s="22" t="n">
        <x:v>8.5</x:v>
      </x:c>
      <x:c r="J2417" t="str">
        <x:v>Worked</x:v>
      </x:c>
      <x:c r="K2417" t="str">
        <x:v>Employee 1719; home branch Birmingham; assigned role Operative Driver | Deployment branch: Birmingham | Actual role: Operative Driver | Jobs: 390823 | Customers: Squire Patton Boggs | Actual hours: 8.5; source records: 1</x:v>
      </x:c>
      <x:c r="L2417" t="str">
        <x:v>Include</x:v>
      </x:c>
      <x:c r="M2417"/>
      <x:c r="N2417"/>
    </x:row>
    <x:row r="2418">
      <x:c r="A2418" t="str">
        <x:v>Serdzhin Aliev|2026-05-20</x:v>
      </x:c>
      <x:c r="B2418" s="888" t="n">
        <x:v>46162</x:v>
      </x:c>
      <x:c r="C2418" t="str">
        <x:v>Serdzhin Aliev</x:v>
      </x:c>
      <x:c r="D2418" t="str">
        <x:v>Permanent</x:v>
      </x:c>
      <x:c r="E2418" t="str">
        <x:v>Birmingham</x:v>
      </x:c>
      <x:c r="F2418" t="str">
        <x:v>Operative Driver</x:v>
      </x:c>
      <x:c r="G2418" t="str">
        <x:v>390823</x:v>
      </x:c>
      <x:c r="H2418" t="str">
        <x:v>Squire Patton Boggs</x:v>
      </x:c>
      <x:c r="I2418" s="22" t="n">
        <x:v>8.5</x:v>
      </x:c>
      <x:c r="J2418" t="str">
        <x:v>Worked</x:v>
      </x:c>
      <x:c r="K2418" t="str">
        <x:v>Employee 1719; home branch Birmingham; assigned role Operative Driver | Deployment branch: Birmingham | Actual role: Operative Driver | Jobs: 390823 | Customers: Squire Patton Boggs | Actual hours: 8.5; source records: 1</x:v>
      </x:c>
      <x:c r="L2418" t="str">
        <x:v>Include</x:v>
      </x:c>
      <x:c r="M2418"/>
      <x:c r="N2418"/>
    </x:row>
    <x:row r="2419">
      <x:c r="A2419" t="str">
        <x:v>Serdzhin Aliev|2026-05-21</x:v>
      </x:c>
      <x:c r="B2419" s="888" t="n">
        <x:v>46163</x:v>
      </x:c>
      <x:c r="C2419" t="str">
        <x:v>Serdzhin Aliev</x:v>
      </x:c>
      <x:c r="D2419" t="str">
        <x:v>Permanent</x:v>
      </x:c>
      <x:c r="E2419" t="str">
        <x:v>Birmingham</x:v>
      </x:c>
      <x:c r="F2419" t="str">
        <x:v>Operative Driver</x:v>
      </x:c>
      <x:c r="G2419" t="str">
        <x:v>402216</x:v>
      </x:c>
      <x:c r="H2419" t="str">
        <x:v>Homes England</x:v>
      </x:c>
      <x:c r="I2419" s="22" t="n">
        <x:v>8.5</x:v>
      </x:c>
      <x:c r="J2419" t="str">
        <x:v>Worked</x:v>
      </x:c>
      <x:c r="K2419" t="str">
        <x:v>Employee 1719; home branch Birmingham; assigned role Operative Driver | Deployment branch: Birmingham | Actual role: Operative Driver | Jobs: 402216 | Customers: Homes England | Actual hours: 8.5; source records: 1</x:v>
      </x:c>
      <x:c r="L2419" t="str">
        <x:v>Include</x:v>
      </x:c>
      <x:c r="M2419"/>
      <x:c r="N2419"/>
    </x:row>
    <x:row r="2420">
      <x:c r="A2420" t="str">
        <x:v>Serdzhin Aliev|2026-05-22</x:v>
      </x:c>
      <x:c r="B2420" s="888" t="n">
        <x:v>46164</x:v>
      </x:c>
      <x:c r="C2420" t="str">
        <x:v>Serdzhin Aliev</x:v>
      </x:c>
      <x:c r="D2420" t="str">
        <x:v>Permanent</x:v>
      </x:c>
      <x:c r="E2420" t="str">
        <x:v>Birmingham</x:v>
      </x:c>
      <x:c r="F2420" t="str">
        <x:v>Operative Driver</x:v>
      </x:c>
      <x:c r="G2420" t="str">
        <x:v>401735</x:v>
      </x:c>
      <x:c r="H2420" t="str">
        <x:v>The Automobile Association</x:v>
      </x:c>
      <x:c r="I2420" s="22" t="n">
        <x:v>8</x:v>
      </x:c>
      <x:c r="J2420" t="str">
        <x:v>Worked</x:v>
      </x:c>
      <x:c r="K2420" t="str">
        <x:v>Employee 1719; home branch Birmingham; assigned role Operative Driver | Deployment branch: Birmingham | Actual role: Operative Driver | Jobs: 401735 | Customers: The Automobile Association | Actual hours: 8.0; source records: 1</x:v>
      </x:c>
      <x:c r="L2420" t="str">
        <x:v>Include</x:v>
      </x:c>
      <x:c r="M2420"/>
      <x:c r="N2420"/>
    </x:row>
    <x:row r="2421">
      <x:c r="A2421" t="str">
        <x:v>Serdzhin Aliev|2026-05-26</x:v>
      </x:c>
      <x:c r="B2421" s="888" t="n">
        <x:v>46168</x:v>
      </x:c>
      <x:c r="C2421" t="str">
        <x:v>Serdzhin Aliev</x:v>
      </x:c>
      <x:c r="D2421" t="str">
        <x:v>Permanent</x:v>
      </x:c>
      <x:c r="E2421" t="str">
        <x:v>Birmingham</x:v>
      </x:c>
      <x:c r="F2421" t="str">
        <x:v>Operative Driver</x:v>
      </x:c>
      <x:c r="G2421" t="str">
        <x:v>401735</x:v>
      </x:c>
      <x:c r="H2421" t="str">
        <x:v>The Automobile Association</x:v>
      </x:c>
      <x:c r="I2421" s="22" t="n">
        <x:v>7.5</x:v>
      </x:c>
      <x:c r="J2421" t="str">
        <x:v>Worked</x:v>
      </x:c>
      <x:c r="K2421" t="str">
        <x:v>Employee 1719; home branch Birmingham; assigned role Operative Driver | Deployment branch: Birmingham | Actual role: Operative Driver | Jobs: 401735 | Customers: The Automobile Association | Actual hours: 7.5; source records: 1</x:v>
      </x:c>
      <x:c r="L2421" t="str">
        <x:v>Include</x:v>
      </x:c>
      <x:c r="M2421"/>
      <x:c r="N2421"/>
    </x:row>
    <x:row r="2422">
      <x:c r="A2422" t="str">
        <x:v>Serdzhin Aliev|2026-05-27</x:v>
      </x:c>
      <x:c r="B2422" s="888" t="n">
        <x:v>46169</x:v>
      </x:c>
      <x:c r="C2422" t="str">
        <x:v>Serdzhin Aliev</x:v>
      </x:c>
      <x:c r="D2422" t="str">
        <x:v>Permanent</x:v>
      </x:c>
      <x:c r="E2422" t="str">
        <x:v>Birmingham</x:v>
      </x:c>
      <x:c r="F2422" t="str">
        <x:v>Operative Driver</x:v>
      </x:c>
      <x:c r="G2422" t="str">
        <x:v>401735</x:v>
      </x:c>
      <x:c r="H2422" t="str">
        <x:v>The Automobile Association</x:v>
      </x:c>
      <x:c r="I2422" s="22" t="n">
        <x:v>9</x:v>
      </x:c>
      <x:c r="J2422" t="str">
        <x:v>Worked</x:v>
      </x:c>
      <x:c r="K2422" t="str">
        <x:v>Employee 1719; home branch Birmingham; assigned role Operative Driver | Deployment branch: Birmingham | Actual role: Operative Driver | Jobs: 401735 | Customers: The Automobile Association | Actual hours: 9.0; source records: 1</x:v>
      </x:c>
      <x:c r="L2422" t="str">
        <x:v>Include</x:v>
      </x:c>
      <x:c r="M2422"/>
      <x:c r="N2422"/>
    </x:row>
    <x:row r="2423">
      <x:c r="A2423" t="str">
        <x:v>Serdzhin Aliev|2026-05-28</x:v>
      </x:c>
      <x:c r="B2423" s="888" t="n">
        <x:v>46170</x:v>
      </x:c>
      <x:c r="C2423" t="str">
        <x:v>Serdzhin Aliev</x:v>
      </x:c>
      <x:c r="D2423" t="str">
        <x:v>Permanent</x:v>
      </x:c>
      <x:c r="E2423" t="str">
        <x:v>Birmingham</x:v>
      </x:c>
      <x:c r="F2423" t="str">
        <x:v>Operative Driver</x:v>
      </x:c>
      <x:c r="G2423" t="str">
        <x:v>401735</x:v>
      </x:c>
      <x:c r="H2423" t="str">
        <x:v>The Automobile Association</x:v>
      </x:c>
      <x:c r="I2423" s="22" t="n">
        <x:v>9</x:v>
      </x:c>
      <x:c r="J2423" t="str">
        <x:v>Worked</x:v>
      </x:c>
      <x:c r="K2423" t="str">
        <x:v>Employee 1719; home branch Birmingham; assigned role Operative Driver | Deployment branch: Birmingham | Actual role: Operative Driver | Jobs: 401735 | Customers: The Automobile Association | Actual hours: 9.0; source records: 1</x:v>
      </x:c>
      <x:c r="L2423" t="str">
        <x:v>Include</x:v>
      </x:c>
      <x:c r="M2423"/>
      <x:c r="N2423"/>
    </x:row>
    <x:row r="2424">
      <x:c r="A2424" t="str">
        <x:v>Serdzhin Aliev|2026-05-29</x:v>
      </x:c>
      <x:c r="B2424" s="888" t="n">
        <x:v>46171</x:v>
      </x:c>
      <x:c r="C2424" t="str">
        <x:v>Serdzhin Aliev</x:v>
      </x:c>
      <x:c r="D2424" t="str">
        <x:v>Permanent</x:v>
      </x:c>
      <x:c r="E2424" t="str">
        <x:v>Birmingham</x:v>
      </x:c>
      <x:c r="F2424" t="str">
        <x:v>Operative Driver</x:v>
      </x:c>
      <x:c r="G2424" t="str">
        <x:v>399690B</x:v>
      </x:c>
      <x:c r="H2424" t="str">
        <x:v>Probation Services Office</x:v>
      </x:c>
      <x:c r="I2424" s="22" t="n">
        <x:v>7</x:v>
      </x:c>
      <x:c r="J2424" t="str">
        <x:v>Worked</x:v>
      </x:c>
      <x:c r="K2424" t="str">
        <x:v>Employee 1719; home branch Birmingham; assigned role Operative Driver | Deployment branch: Birmingham | Actual role: Operative Driver | Jobs: 399690B | Customers: Probation Services Office | Actual hours: 7.0; source records: 1</x:v>
      </x:c>
      <x:c r="L2424" t="str">
        <x:v>Include</x:v>
      </x:c>
      <x:c r="M2424"/>
      <x:c r="N2424"/>
    </x:row>
    <x:row r="2425">
      <x:c r="A2425" t="str">
        <x:v>Shayne Luckman|2026-05-01</x:v>
      </x:c>
      <x:c r="B2425" s="888" t="n">
        <x:v>46143</x:v>
      </x:c>
      <x:c r="C2425" t="str">
        <x:v>Shayne Luckman</x:v>
      </x:c>
      <x:c r="D2425" t="str">
        <x:v>Permanent</x:v>
      </x:c>
      <x:c r="E2425" t="str">
        <x:v>Birmingham</x:v>
      </x:c>
      <x:c r="F2425" t="str">
        <x:v>Operative Porter</x:v>
      </x:c>
      <x:c r="G2425" t="str">
        <x:v>401916</x:v>
      </x:c>
      <x:c r="H2425" t="str">
        <x:v>HSBC - May 2026 Deliveries</x:v>
      </x:c>
      <x:c r="I2425" s="22" t="n">
        <x:v>10.5</x:v>
      </x:c>
      <x:c r="J2425" t="str">
        <x:v>Worked</x:v>
      </x:c>
      <x:c r="K2425" t="str">
        <x:v>Employee 103744; home branch Birmingham; assigned role Operative Porter | Deployment branch: Birmingham | Actual role: Operative Porter | Jobs: 401916 | Customers: HSBC - May 2026 Deliveries | Actual hours: 10.5; source records: 1</x:v>
      </x:c>
      <x:c r="L2425" t="str">
        <x:v>Include</x:v>
      </x:c>
      <x:c r="M2425"/>
      <x:c r="N2425"/>
    </x:row>
    <x:row r="2426">
      <x:c r="A2426" t="str">
        <x:v>Shayne Luckman|2026-05-05</x:v>
      </x:c>
      <x:c r="B2426" s="888" t="n">
        <x:v>46147</x:v>
      </x:c>
      <x:c r="C2426" t="str">
        <x:v>Shayne Luckman</x:v>
      </x:c>
      <x:c r="D2426" t="str">
        <x:v>Permanent</x:v>
      </x:c>
      <x:c r="E2426" t="str">
        <x:v>Birmingham</x:v>
      </x:c>
      <x:c r="F2426" t="str">
        <x:v>Operative Porter</x:v>
      </x:c>
      <x:c r="G2426" t="str">
        <x:v>399504B</x:v>
      </x:c>
      <x:c r="H2426" t="str">
        <x:v>West Midlands Police</x:v>
      </x:c>
      <x:c r="I2426" s="22" t="n">
        <x:v>9</x:v>
      </x:c>
      <x:c r="J2426" t="str">
        <x:v>Worked</x:v>
      </x:c>
      <x:c r="K2426" t="str">
        <x:v>Employee 103744; home branch Birmingham; assigned role Operative Porter | Deployment branch: Birmingham | Actual role: Operative Porter | Jobs: 399504B | Customers: West Midlands Police | Actual hours: 9.0; source records: 1</x:v>
      </x:c>
      <x:c r="L2426" t="str">
        <x:v>Include</x:v>
      </x:c>
      <x:c r="M2426"/>
      <x:c r="N2426"/>
    </x:row>
    <x:row r="2427">
      <x:c r="A2427" t="str">
        <x:v>Shayne Luckman|2026-05-06</x:v>
      </x:c>
      <x:c r="B2427" s="888" t="n">
        <x:v>46148</x:v>
      </x:c>
      <x:c r="C2427" t="str">
        <x:v>Shayne Luckman</x:v>
      </x:c>
      <x:c r="D2427" t="str">
        <x:v>Permanent</x:v>
      </x:c>
      <x:c r="E2427" t="str">
        <x:v>Birmingham</x:v>
      </x:c>
      <x:c r="F2427" t="str">
        <x:v>Operative Porter</x:v>
      </x:c>
      <x:c r="G2427" t="str">
        <x:v>386884V</x:v>
      </x:c>
      <x:c r="H2427" t="str">
        <x:v>Harrow Green</x:v>
      </x:c>
      <x:c r="I2427" s="22" t="n">
        <x:v>12.5</x:v>
      </x:c>
      <x:c r="J2427" t="str">
        <x:v>Worked</x:v>
      </x:c>
      <x:c r="K2427" t="str">
        <x:v>Employee 103744; home branch Birmingham; assigned role Operative Porter | Deployment branch: Birmingham | Actual role: Operative Porter | Jobs: 386884V | Customers: Harrow Green | Actual hours: 12.5; source records: 1</x:v>
      </x:c>
      <x:c r="L2427" t="str">
        <x:v>Include</x:v>
      </x:c>
      <x:c r="M2427"/>
      <x:c r="N2427"/>
    </x:row>
    <x:row r="2428">
      <x:c r="A2428" t="str">
        <x:v>Shayne Luckman|2026-05-07</x:v>
      </x:c>
      <x:c r="B2428" s="888" t="n">
        <x:v>46149</x:v>
      </x:c>
      <x:c r="C2428" t="str">
        <x:v>Shayne Luckman</x:v>
      </x:c>
      <x:c r="D2428" t="str">
        <x:v>Permanent</x:v>
      </x:c>
      <x:c r="E2428" t="str">
        <x:v>Birmingham</x:v>
      </x:c>
      <x:c r="F2428" t="str">
        <x:v>Operative Porter</x:v>
      </x:c>
      <x:c r="G2428" t="str">
        <x:v>390743F</x:v>
      </x:c>
      <x:c r="H2428" t="str">
        <x:v>West Midlands Police - Facilities</x:v>
      </x:c>
      <x:c r="I2428" s="22" t="n">
        <x:v>9.5</x:v>
      </x:c>
      <x:c r="J2428" t="str">
        <x:v>Worked</x:v>
      </x:c>
      <x:c r="K2428" t="str">
        <x:v>Employee 103744; home branch Birmingham; assigned role Operative Porter | Deployment branch: Birmingham | Actual role: Operative Porter | Jobs: 390743F | Customers: West Midlands Police - Facilities | Actual hours: 9.5; source records: 1</x:v>
      </x:c>
      <x:c r="L2428" t="str">
        <x:v>Include</x:v>
      </x:c>
      <x:c r="M2428"/>
      <x:c r="N2428"/>
    </x:row>
    <x:row r="2429">
      <x:c r="A2429" t="str">
        <x:v>Shayne Luckman|2026-05-08</x:v>
      </x:c>
      <x:c r="B2429" s="888" t="n">
        <x:v>46150</x:v>
      </x:c>
      <x:c r="C2429" t="str">
        <x:v>Shayne Luckman</x:v>
      </x:c>
      <x:c r="D2429" t="str">
        <x:v>Permanent</x:v>
      </x:c>
      <x:c r="E2429" t="str">
        <x:v>Birmingham</x:v>
      </x:c>
      <x:c r="F2429" t="str">
        <x:v>Operative Porter</x:v>
      </x:c>
      <x:c r="G2429" t="str">
        <x:v>390743F</x:v>
      </x:c>
      <x:c r="H2429" t="str">
        <x:v>West Midlands Police - Facilities</x:v>
      </x:c>
      <x:c r="I2429" s="22" t="n">
        <x:v>8</x:v>
      </x:c>
      <x:c r="J2429" t="str">
        <x:v>Worked</x:v>
      </x:c>
      <x:c r="K2429" t="str">
        <x:v>Employee 103744; home branch Birmingham; assigned role Operative Porter | Deployment branch: Birmingham | Actual role: Operative Porter | Jobs: 390743F | Customers: West Midlands Police - Facilities | Actual hours: 8.0; source records: 1</x:v>
      </x:c>
      <x:c r="L2429" t="str">
        <x:v>Include</x:v>
      </x:c>
      <x:c r="M2429"/>
      <x:c r="N2429"/>
    </x:row>
    <x:row r="2430">
      <x:c r="A2430" t="str">
        <x:v>Shayne Luckman|2026-05-11</x:v>
      </x:c>
      <x:c r="B2430" s="888" t="n">
        <x:v>46153</x:v>
      </x:c>
      <x:c r="C2430" t="str">
        <x:v>Shayne Luckman</x:v>
      </x:c>
      <x:c r="D2430" t="str">
        <x:v>Permanent</x:v>
      </x:c>
      <x:c r="E2430" t="str">
        <x:v>Birmingham</x:v>
      </x:c>
      <x:c r="F2430" t="str">
        <x:v>Operative Porter</x:v>
      </x:c>
      <x:c r="G2430" t="str">
        <x:v>390743F</x:v>
      </x:c>
      <x:c r="H2430" t="str">
        <x:v>West Midlands Police - Facilities</x:v>
      </x:c>
      <x:c r="I2430" s="22" t="n">
        <x:v>9.5</x:v>
      </x:c>
      <x:c r="J2430" t="str">
        <x:v>Worked</x:v>
      </x:c>
      <x:c r="K2430" t="str">
        <x:v>Employee 103744; home branch Birmingham; assigned role Operative Porter | Deployment branch: Birmingham | Actual role: Operative Porter | Jobs: 390743F | Customers: West Midlands Police - Facilities | Actual hours: 9.5; source records: 1</x:v>
      </x:c>
      <x:c r="L2430" t="str">
        <x:v>Include</x:v>
      </x:c>
      <x:c r="M2430"/>
      <x:c r="N2430"/>
    </x:row>
    <x:row r="2431">
      <x:c r="A2431" t="str">
        <x:v>Shayne Luckman|2026-05-12</x:v>
      </x:c>
      <x:c r="B2431" s="888" t="n">
        <x:v>46154</x:v>
      </x:c>
      <x:c r="C2431" t="str">
        <x:v>Shayne Luckman</x:v>
      </x:c>
      <x:c r="D2431" t="str">
        <x:v>Permanent</x:v>
      </x:c>
      <x:c r="E2431" t="str">
        <x:v>Birmingham</x:v>
      </x:c>
      <x:c r="F2431" t="str">
        <x:v>Operative Porter</x:v>
      </x:c>
      <x:c r="G2431" t="str">
        <x:v>400345B</x:v>
      </x:c>
      <x:c r="H2431" t="str">
        <x:v>West Midlands Police</x:v>
      </x:c>
      <x:c r="I2431" s="22" t="n">
        <x:v>7.5</x:v>
      </x:c>
      <x:c r="J2431" t="str">
        <x:v>Worked</x:v>
      </x:c>
      <x:c r="K2431" t="str">
        <x:v>Employee 103744; home branch Birmingham; assigned role Operative Porter | Deployment branch: Birmingham | Actual role: Operative Porter | Jobs: 400345B | Customers: West Midlands Police | Actual hours: 7.5; source records: 1</x:v>
      </x:c>
      <x:c r="L2431" t="str">
        <x:v>Include</x:v>
      </x:c>
      <x:c r="M2431"/>
      <x:c r="N2431"/>
    </x:row>
    <x:row r="2432">
      <x:c r="A2432" t="str">
        <x:v>Shayne Luckman|2026-05-13</x:v>
      </x:c>
      <x:c r="B2432" s="888" t="n">
        <x:v>46155</x:v>
      </x:c>
      <x:c r="C2432" t="str">
        <x:v>Shayne Luckman</x:v>
      </x:c>
      <x:c r="D2432" t="str">
        <x:v>Permanent</x:v>
      </x:c>
      <x:c r="E2432" t="str">
        <x:v>Birmingham</x:v>
      </x:c>
      <x:c r="F2432" t="str">
        <x:v>Operative Porter</x:v>
      </x:c>
      <x:c r="G2432" t="str">
        <x:v>390743F</x:v>
      </x:c>
      <x:c r="H2432" t="str">
        <x:v>West Midlands Police - Facilities</x:v>
      </x:c>
      <x:c r="I2432" s="22" t="n">
        <x:v>9.5</x:v>
      </x:c>
      <x:c r="J2432" t="str">
        <x:v>Worked</x:v>
      </x:c>
      <x:c r="K2432" t="str">
        <x:v>Employee 103744; home branch Birmingham; assigned role Operative Porter | Deployment branch: Birmingham | Actual role: Operative Porter | Jobs: 390743F | Customers: West Midlands Police - Facilities | Actual hours: 9.5; source records: 1</x:v>
      </x:c>
      <x:c r="L2432" t="str">
        <x:v>Include</x:v>
      </x:c>
      <x:c r="M2432"/>
      <x:c r="N2432"/>
    </x:row>
    <x:row r="2433">
      <x:c r="A2433" t="str">
        <x:v>Shayne Luckman|2026-05-14</x:v>
      </x:c>
      <x:c r="B2433" s="888" t="n">
        <x:v>46156</x:v>
      </x:c>
      <x:c r="C2433" t="str">
        <x:v>Shayne Luckman</x:v>
      </x:c>
      <x:c r="D2433" t="str">
        <x:v>Permanent</x:v>
      </x:c>
      <x:c r="E2433" t="str">
        <x:v>Birmingham</x:v>
      </x:c>
      <x:c r="F2433" t="str">
        <x:v>Operative Porter</x:v>
      </x:c>
      <x:c r="G2433" t="str">
        <x:v>402223</x:v>
      </x:c>
      <x:c r="H2433" t="str">
        <x:v>Birmingham City Council</x:v>
      </x:c>
      <x:c r="I2433" s="22" t="n">
        <x:v>2.75</x:v>
      </x:c>
      <x:c r="J2433" t="str">
        <x:v>Worked</x:v>
      </x:c>
      <x:c r="K2433" t="str">
        <x:v>Employee 103744; home branch Birmingham; assigned role Operative Porter | Deployment branch: Birmingham | Actual role: Operative Porter | Jobs: 402223 | Customers: Birmingham City Council | Actual hours: 2.8; source records: 1</x:v>
      </x:c>
      <x:c r="L2433" t="str">
        <x:v>Include</x:v>
      </x:c>
      <x:c r="M2433"/>
      <x:c r="N2433"/>
    </x:row>
    <x:row r="2434">
      <x:c r="A2434" t="str">
        <x:v>Shayne Luckman|2026-05-15</x:v>
      </x:c>
      <x:c r="B2434" s="888" t="n">
        <x:v>46157</x:v>
      </x:c>
      <x:c r="C2434" t="str">
        <x:v>Shayne Luckman</x:v>
      </x:c>
      <x:c r="D2434" t="str">
        <x:v>Permanent</x:v>
      </x:c>
      <x:c r="E2434" t="str">
        <x:v>Birmingham</x:v>
      </x:c>
      <x:c r="F2434" t="str">
        <x:v>Operative Porter</x:v>
      </x:c>
      <x:c r="G2434" t="str">
        <x:v>401671D, 401916, 401600</x:v>
      </x:c>
      <x:c r="H2434" t="str">
        <x:v>Avantor (BIRMINGHAM  MAY  2026 ); HSBC - May 2026 Deliveries; Techniplast UK (SLS SHOW)</x:v>
      </x:c>
      <x:c r="I2434" s="22" t="n">
        <x:v>7.5</x:v>
      </x:c>
      <x:c r="J2434" t="str">
        <x:v>Worked — 3 records</x:v>
      </x:c>
      <x:c r="K2434" t="str">
        <x:v>Employee 103744; home branch Birmingham; assigned role Operative Porter | Deployment branch: Birmingham, Cambridge | Actual role: Operative Porter | Jobs: 401671D, 401916, 401600 | Customers: Avantor (BIRMINGHAM  MAY  2026 ); HSBC - May 2026 Deliveries; Techniplast UK (SLS SHOW) | Actual hours: 7.5; source records: 3</x:v>
      </x:c>
      <x:c r="L2434" t="str">
        <x:v>Include</x:v>
      </x:c>
      <x:c r="M2434"/>
      <x:c r="N2434"/>
    </x:row>
    <x:row r="2435">
      <x:c r="A2435" t="str">
        <x:v>Shayne Luckman|2026-05-18</x:v>
      </x:c>
      <x:c r="B2435" s="888" t="n">
        <x:v>46160</x:v>
      </x:c>
      <x:c r="C2435" t="str">
        <x:v>Shayne Luckman</x:v>
      </x:c>
      <x:c r="D2435" t="str">
        <x:v>Permanent</x:v>
      </x:c>
      <x:c r="E2435" t="str">
        <x:v>Birmingham</x:v>
      </x:c>
      <x:c r="F2435" t="str">
        <x:v>Operative Porter</x:v>
      </x:c>
      <x:c r="G2435" t="str">
        <x:v>400345A</x:v>
      </x:c>
      <x:c r="H2435" t="str">
        <x:v>West Midlands Police</x:v>
      </x:c>
      <x:c r="I2435" s="22" t="n">
        <x:v>8.5</x:v>
      </x:c>
      <x:c r="J2435" t="str">
        <x:v>Worked</x:v>
      </x:c>
      <x:c r="K2435" t="str">
        <x:v>Employee 103744; home branch Birmingham; assigned role Operative Porter | Deployment branch: Birmingham | Actual role: Operative Porter | Jobs: 400345A | Customers: West Midlands Police | Actual hours: 8.5; source records: 1</x:v>
      </x:c>
      <x:c r="L2435" t="str">
        <x:v>Include</x:v>
      </x:c>
      <x:c r="M2435"/>
      <x:c r="N2435"/>
    </x:row>
    <x:row r="2436">
      <x:c r="A2436" t="str">
        <x:v>Shayne Luckman|2026-05-19</x:v>
      </x:c>
      <x:c r="B2436" s="888" t="n">
        <x:v>46161</x:v>
      </x:c>
      <x:c r="C2436" t="str">
        <x:v>Shayne Luckman</x:v>
      </x:c>
      <x:c r="D2436" t="str">
        <x:v>Permanent</x:v>
      </x:c>
      <x:c r="E2436" t="str">
        <x:v>Birmingham</x:v>
      </x:c>
      <x:c r="F2436" t="str">
        <x:v>Operative Porter</x:v>
      </x:c>
      <x:c r="G2436" t="str">
        <x:v>400345A</x:v>
      </x:c>
      <x:c r="H2436" t="str">
        <x:v>West Midlands Police</x:v>
      </x:c>
      <x:c r="I2436" s="22" t="n">
        <x:v>8.5</x:v>
      </x:c>
      <x:c r="J2436" t="str">
        <x:v>Worked</x:v>
      </x:c>
      <x:c r="K2436" t="str">
        <x:v>Employee 103744; home branch Birmingham; assigned role Operative Porter | Deployment branch: Birmingham | Actual role: Operative Porter | Jobs: 400345A | Customers: West Midlands Police | Actual hours: 8.5; source records: 1</x:v>
      </x:c>
      <x:c r="L2436" t="str">
        <x:v>Include</x:v>
      </x:c>
      <x:c r="M2436"/>
      <x:c r="N2436"/>
    </x:row>
    <x:row r="2437">
      <x:c r="A2437" t="str">
        <x:v>Shayne Luckman|2026-05-21</x:v>
      </x:c>
      <x:c r="B2437" s="888" t="n">
        <x:v>46163</x:v>
      </x:c>
      <x:c r="C2437" t="str">
        <x:v>Shayne Luckman</x:v>
      </x:c>
      <x:c r="D2437" t="str">
        <x:v>Permanent</x:v>
      </x:c>
      <x:c r="E2437" t="str">
        <x:v>Birmingham</x:v>
      </x:c>
      <x:c r="F2437" t="str">
        <x:v>Operative Porter</x:v>
      </x:c>
      <x:c r="G2437" t="str">
        <x:v>400345A</x:v>
      </x:c>
      <x:c r="H2437" t="str">
        <x:v>West Midlands Police</x:v>
      </x:c>
      <x:c r="I2437" s="22" t="n">
        <x:v>7.75</x:v>
      </x:c>
      <x:c r="J2437" t="str">
        <x:v>Worked</x:v>
      </x:c>
      <x:c r="K2437" t="str">
        <x:v>Employee 103744; home branch Birmingham; assigned role Operative Porter | Deployment branch: Birmingham | Actual role: Operative Porter | Jobs: 400345A | Customers: West Midlands Police | Actual hours: 7.8; source records: 1</x:v>
      </x:c>
      <x:c r="L2437" t="str">
        <x:v>Include</x:v>
      </x:c>
      <x:c r="M2437"/>
      <x:c r="N2437"/>
    </x:row>
    <x:row r="2438">
      <x:c r="A2438" t="str">
        <x:v>Shayne Luckman|2026-05-22</x:v>
      </x:c>
      <x:c r="B2438" s="888" t="n">
        <x:v>46164</x:v>
      </x:c>
      <x:c r="C2438" t="str">
        <x:v>Shayne Luckman</x:v>
      </x:c>
      <x:c r="D2438" t="str">
        <x:v>Permanent</x:v>
      </x:c>
      <x:c r="E2438" t="str">
        <x:v>Birmingham</x:v>
      </x:c>
      <x:c r="F2438" t="str">
        <x:v>Operative Porter</x:v>
      </x:c>
      <x:c r="G2438" t="str">
        <x:v>400345A</x:v>
      </x:c>
      <x:c r="H2438" t="str">
        <x:v>West Midlands Police</x:v>
      </x:c>
      <x:c r="I2438" s="22" t="n">
        <x:v>8</x:v>
      </x:c>
      <x:c r="J2438" t="str">
        <x:v>Worked</x:v>
      </x:c>
      <x:c r="K2438" t="str">
        <x:v>Employee 103744; home branch Birmingham; assigned role Operative Porter | Deployment branch: Birmingham | Actual role: Operative Porter | Jobs: 400345A | Customers: West Midlands Police | Actual hours: 8.0; source records: 1</x:v>
      </x:c>
      <x:c r="L2438" t="str">
        <x:v>Include</x:v>
      </x:c>
      <x:c r="M2438"/>
      <x:c r="N2438"/>
    </x:row>
    <x:row r="2439">
      <x:c r="A2439" t="str">
        <x:v>Shayne Luckman|2026-05-26</x:v>
      </x:c>
      <x:c r="B2439" s="888" t="n">
        <x:v>46168</x:v>
      </x:c>
      <x:c r="C2439" t="str">
        <x:v>Shayne Luckman</x:v>
      </x:c>
      <x:c r="D2439" t="str">
        <x:v>Permanent</x:v>
      </x:c>
      <x:c r="E2439" t="str">
        <x:v>Birmingham</x:v>
      </x:c>
      <x:c r="F2439" t="str">
        <x:v>Operative Porter</x:v>
      </x:c>
      <x:c r="G2439" t="str">
        <x:v>390743F</x:v>
      </x:c>
      <x:c r="H2439" t="str">
        <x:v>West Midlands Police - Facilities</x:v>
      </x:c>
      <x:c r="I2439" s="22" t="n">
        <x:v>8.5</x:v>
      </x:c>
      <x:c r="J2439" t="str">
        <x:v>Worked</x:v>
      </x:c>
      <x:c r="K2439" t="str">
        <x:v>Employee 103744; home branch Birmingham; assigned role Operative Porter | Deployment branch: Birmingham | Actual role: Operative Porter | Jobs: 390743F | Customers: West Midlands Police - Facilities | Actual hours: 8.5; source records: 1</x:v>
      </x:c>
      <x:c r="L2439" t="str">
        <x:v>Include</x:v>
      </x:c>
      <x:c r="M2439"/>
      <x:c r="N2439"/>
    </x:row>
    <x:row r="2440">
      <x:c r="A2440" t="str">
        <x:v>Shayne Luckman|2026-05-27</x:v>
      </x:c>
      <x:c r="B2440" s="888" t="n">
        <x:v>46169</x:v>
      </x:c>
      <x:c r="C2440" t="str">
        <x:v>Shayne Luckman</x:v>
      </x:c>
      <x:c r="D2440" t="str">
        <x:v>Permanent</x:v>
      </x:c>
      <x:c r="E2440" t="str">
        <x:v>Birmingham</x:v>
      </x:c>
      <x:c r="F2440" t="str">
        <x:v>Operative Porter</x:v>
      </x:c>
      <x:c r="G2440" t="str">
        <x:v>390743F</x:v>
      </x:c>
      <x:c r="H2440" t="str">
        <x:v>West Midlands Police - Facilities</x:v>
      </x:c>
      <x:c r="I2440" s="22" t="n">
        <x:v>8.5</x:v>
      </x:c>
      <x:c r="J2440" t="str">
        <x:v>Worked</x:v>
      </x:c>
      <x:c r="K2440" t="str">
        <x:v>Employee 103744; home branch Birmingham; assigned role Operative Porter | Deployment branch: Birmingham | Actual role: Operative Porter | Jobs: 390743F | Customers: West Midlands Police - Facilities | Actual hours: 8.5; source records: 1</x:v>
      </x:c>
      <x:c r="L2440" t="str">
        <x:v>Include</x:v>
      </x:c>
      <x:c r="M2440"/>
      <x:c r="N2440"/>
    </x:row>
    <x:row r="2441">
      <x:c r="A2441" t="str">
        <x:v>Shayne Luckman|2026-05-28</x:v>
      </x:c>
      <x:c r="B2441" s="888" t="n">
        <x:v>46170</x:v>
      </x:c>
      <x:c r="C2441" t="str">
        <x:v>Shayne Luckman</x:v>
      </x:c>
      <x:c r="D2441" t="str">
        <x:v>Permanent</x:v>
      </x:c>
      <x:c r="E2441" t="str">
        <x:v>Birmingham</x:v>
      </x:c>
      <x:c r="F2441" t="str">
        <x:v>Operative Porter</x:v>
      </x:c>
      <x:c r="G2441" t="str">
        <x:v>390743F</x:v>
      </x:c>
      <x:c r="H2441" t="str">
        <x:v>West Midlands Police - Facilities</x:v>
      </x:c>
      <x:c r="I2441" s="22" t="n">
        <x:v>8.5</x:v>
      </x:c>
      <x:c r="J2441" t="str">
        <x:v>Worked</x:v>
      </x:c>
      <x:c r="K2441" t="str">
        <x:v>Employee 103744; home branch Birmingham; assigned role Operative Porter | Deployment branch: Birmingham | Actual role: Operative Porter | Jobs: 390743F | Customers: West Midlands Police - Facilities | Actual hours: 8.5; source records: 1</x:v>
      </x:c>
      <x:c r="L2441" t="str">
        <x:v>Include</x:v>
      </x:c>
      <x:c r="M2441"/>
      <x:c r="N2441"/>
    </x:row>
    <x:row r="2442">
      <x:c r="A2442" t="str">
        <x:v>Shayne Luckman|2026-05-29</x:v>
      </x:c>
      <x:c r="B2442" s="888" t="n">
        <x:v>46171</x:v>
      </x:c>
      <x:c r="C2442" t="str">
        <x:v>Shayne Luckman</x:v>
      </x:c>
      <x:c r="D2442" t="str">
        <x:v>Permanent</x:v>
      </x:c>
      <x:c r="E2442" t="str">
        <x:v>Birmingham</x:v>
      </x:c>
      <x:c r="F2442" t="str">
        <x:v>Operative Porter</x:v>
      </x:c>
      <x:c r="G2442" t="str">
        <x:v>401735</x:v>
      </x:c>
      <x:c r="H2442" t="str">
        <x:v>The Automobile Association</x:v>
      </x:c>
      <x:c r="I2442" s="22" t="n">
        <x:v>10.5</x:v>
      </x:c>
      <x:c r="J2442" t="str">
        <x:v>Worked</x:v>
      </x:c>
      <x:c r="K2442" t="str">
        <x:v>Employee 103744; home branch Birmingham; assigned role Operative Porter | Deployment branch: Birmingham | Actual role: Operative Porter | Jobs: 401735 | Customers: The Automobile Association | Actual hours: 10.5; source records: 1</x:v>
      </x:c>
      <x:c r="L2442" t="str">
        <x:v>Include</x:v>
      </x:c>
      <x:c r="M2442"/>
      <x:c r="N2442"/>
    </x:row>
    <x:row r="2443">
      <x:c r="A2443" t="str">
        <x:v>Ste Smith|2026-05-01</x:v>
      </x:c>
      <x:c r="B2443" s="888" t="n">
        <x:v>46143</x:v>
      </x:c>
      <x:c r="C2443" t="str">
        <x:v>Ste Smith</x:v>
      </x:c>
      <x:c r="D2443" t="str">
        <x:v>Permanent</x:v>
      </x:c>
      <x:c r="E2443" t="str">
        <x:v>Manchester</x:v>
      </x:c>
      <x:c r="F2443" t="str">
        <x:v>Operative Porter</x:v>
      </x:c>
      <x:c r="G2443" t="str">
        <x:v>401746</x:v>
      </x:c>
      <x:c r="H2443" t="str">
        <x:v>Cheshire Constabulary</x:v>
      </x:c>
      <x:c r="I2443" s="22" t="n">
        <x:v>8.5</x:v>
      </x:c>
      <x:c r="J2443" t="str">
        <x:v>Worked</x:v>
      </x:c>
      <x:c r="K2443" t="str">
        <x:v>Employee 104097; home branch Manchester; assigned role Operative Porter | Deployment branch: Manchester | Actual role: Operative Porter | Jobs: 401746 | Customers: Cheshire Constabulary | Actual hours: 8.5; source records: 1</x:v>
      </x:c>
      <x:c r="L2443" t="str">
        <x:v>Include</x:v>
      </x:c>
      <x:c r="M2443"/>
      <x:c r="N2443"/>
    </x:row>
    <x:row r="2444">
      <x:c r="A2444" t="str">
        <x:v>Ste Smith|2026-05-02</x:v>
      </x:c>
      <x:c r="B2444" s="888" t="n">
        <x:v>46144</x:v>
      </x:c>
      <x:c r="C2444" t="str">
        <x:v>Ste Smith</x:v>
      </x:c>
      <x:c r="D2444" t="str">
        <x:v>Permanent</x:v>
      </x:c>
      <x:c r="E2444" t="str">
        <x:v>Manchester</x:v>
      </x:c>
      <x:c r="F2444" t="str">
        <x:v>Operative Porter</x:v>
      </x:c>
      <x:c r="G2444" t="str">
        <x:v>401616</x:v>
      </x:c>
      <x:c r="H2444" t="str">
        <x:v>Sopra Steria Limited</x:v>
      </x:c>
      <x:c r="I2444" s="22" t="n">
        <x:v>6.25</x:v>
      </x:c>
      <x:c r="J2444" t="str">
        <x:v>Worked</x:v>
      </x:c>
      <x:c r="K2444" t="str">
        <x:v>Employee 104097; home branch Manchester; assigned role Operative Porter | Deployment branch: Manchester | Actual role: Operative Porter | Jobs: 401616 | Customers: Sopra Steria Limited | Actual hours: 6.2; source records: 1</x:v>
      </x:c>
      <x:c r="L2444" t="str">
        <x:v>Include</x:v>
      </x:c>
      <x:c r="M2444"/>
      <x:c r="N2444"/>
    </x:row>
    <x:row r="2445">
      <x:c r="A2445" t="str">
        <x:v>Ste Smith|2026-05-05</x:v>
      </x:c>
      <x:c r="B2445" s="888" t="n">
        <x:v>46147</x:v>
      </x:c>
      <x:c r="C2445" t="str">
        <x:v>Ste Smith</x:v>
      </x:c>
      <x:c r="D2445" t="str">
        <x:v>Permanent</x:v>
      </x:c>
      <x:c r="E2445" t="str">
        <x:v>Manchester</x:v>
      </x:c>
      <x:c r="F2445" t="str">
        <x:v>Operative Porter</x:v>
      </x:c>
      <x:c r="G2445" t="str">
        <x:v>401910, 398317D</x:v>
      </x:c>
      <x:c r="H2445" t="str">
        <x:v>Kirklees Council - Mr Mason Brayshaw; Restore Harrow Green</x:v>
      </x:c>
      <x:c r="I2445" s="22" t="n">
        <x:v>13</x:v>
      </x:c>
      <x:c r="J2445" t="str">
        <x:v>Worked — 2 records</x:v>
      </x:c>
      <x:c r="K2445" t="str">
        <x:v>Employee 104097; home branch Manchester; assigned role Operative Porter | Deployment branch: Leeds, Manchester | Actual role: Operative Porter | Jobs: 401910, 398317D | Customers: Kirklees Council - Mr Mason Brayshaw; Restore Harrow Green | Actual hours: 13.0; source records: 2</x:v>
      </x:c>
      <x:c r="L2445" t="str">
        <x:v>Include</x:v>
      </x:c>
      <x:c r="M2445"/>
      <x:c r="N2445"/>
    </x:row>
    <x:row r="2446">
      <x:c r="A2446" t="str">
        <x:v>Ste Smith|2026-05-06</x:v>
      </x:c>
      <x:c r="B2446" s="888" t="n">
        <x:v>46148</x:v>
      </x:c>
      <x:c r="C2446" t="str">
        <x:v>Ste Smith</x:v>
      </x:c>
      <x:c r="D2446" t="str">
        <x:v>Permanent</x:v>
      </x:c>
      <x:c r="E2446" t="str">
        <x:v>Manchester</x:v>
      </x:c>
      <x:c r="F2446" t="str">
        <x:v>Operative Porter</x:v>
      </x:c>
      <x:c r="G2446" t="str">
        <x:v>398317D</x:v>
      </x:c>
      <x:c r="H2446" t="str">
        <x:v>Restore Harrow Green</x:v>
      </x:c>
      <x:c r="I2446" s="22" t="n">
        <x:v>11</x:v>
      </x:c>
      <x:c r="J2446" t="str">
        <x:v>Worked — 2 records</x:v>
      </x:c>
      <x:c r="K2446" t="str">
        <x:v>Employee 104097; home branch Manchester; assigned role Operative Porter | Deployment branch: Manchester | Actual role: Operative Porter | Jobs: 398317D | Customers: Restore Harrow Green | Actual hours: 11.0; source records: 2</x:v>
      </x:c>
      <x:c r="L2446" t="str">
        <x:v>Include</x:v>
      </x:c>
      <x:c r="M2446"/>
      <x:c r="N2446"/>
    </x:row>
    <x:row r="2447">
      <x:c r="A2447" t="str">
        <x:v>Ste Smith|2026-05-07</x:v>
      </x:c>
      <x:c r="B2447" s="888" t="n">
        <x:v>46149</x:v>
      </x:c>
      <x:c r="C2447" t="str">
        <x:v>Ste Smith</x:v>
      </x:c>
      <x:c r="D2447" t="str">
        <x:v>Permanent</x:v>
      </x:c>
      <x:c r="E2447" t="str">
        <x:v>Manchester</x:v>
      </x:c>
      <x:c r="F2447" t="str">
        <x:v>Operative Porter</x:v>
      </x:c>
      <x:c r="G2447" t="str">
        <x:v>401776</x:v>
      </x:c>
      <x:c r="H2447" t="str">
        <x:v>Adecco</x:v>
      </x:c>
      <x:c r="I2447" s="22" t="n">
        <x:v>11</x:v>
      </x:c>
      <x:c r="J2447" t="str">
        <x:v>Worked</x:v>
      </x:c>
      <x:c r="K2447" t="str">
        <x:v>Employee 104097; home branch Manchester; assigned role Operative Porter | Deployment branch: Manchester | Actual role: Operative Porter | Jobs: 401776 | Customers: Adecco | Actual hours: 11.0; source records: 1</x:v>
      </x:c>
      <x:c r="L2447" t="str">
        <x:v>Include</x:v>
      </x:c>
      <x:c r="M2447"/>
      <x:c r="N2447"/>
    </x:row>
    <x:row r="2448">
      <x:c r="A2448" t="str">
        <x:v>Ste Smith|2026-05-08</x:v>
      </x:c>
      <x:c r="B2448" s="888" t="n">
        <x:v>46150</x:v>
      </x:c>
      <x:c r="C2448" t="str">
        <x:v>Ste Smith</x:v>
      </x:c>
      <x:c r="D2448" t="str">
        <x:v>Permanent</x:v>
      </x:c>
      <x:c r="E2448" t="str">
        <x:v>Manchester</x:v>
      </x:c>
      <x:c r="F2448" t="str">
        <x:v>Operative Porter</x:v>
      </x:c>
      <x:c r="G2448" t="str">
        <x:v>374044A</x:v>
      </x:c>
      <x:c r="H2448" t="str">
        <x:v>Hurstwood Environmental Consultants</x:v>
      </x:c>
      <x:c r="I2448" s="22" t="n">
        <x:v>8.5</x:v>
      </x:c>
      <x:c r="J2448" t="str">
        <x:v>Worked</x:v>
      </x:c>
      <x:c r="K2448" t="str">
        <x:v>Employee 104097; home branch Manchester; assigned role Operative Porter | Deployment branch: Manchester | Actual role: Operative Porter | Jobs: 374044A | Customers: Hurstwood Environmental Consultants | Actual hours: 8.5; source records: 1</x:v>
      </x:c>
      <x:c r="L2448" t="str">
        <x:v>Include</x:v>
      </x:c>
      <x:c r="M2448"/>
      <x:c r="N2448"/>
    </x:row>
    <x:row r="2449">
      <x:c r="A2449" t="str">
        <x:v>Ste Smith|2026-05-11</x:v>
      </x:c>
      <x:c r="B2449" s="888" t="n">
        <x:v>46153</x:v>
      </x:c>
      <x:c r="C2449" t="str">
        <x:v>Ste Smith</x:v>
      </x:c>
      <x:c r="D2449" t="str">
        <x:v>Permanent</x:v>
      </x:c>
      <x:c r="E2449" t="str">
        <x:v>Manchester</x:v>
      </x:c>
      <x:c r="F2449" t="str">
        <x:v>Operative Porter</x:v>
      </x:c>
      <x:c r="G2449" t="str">
        <x:v>401827</x:v>
      </x:c>
      <x:c r="H2449" t="str">
        <x:v>Handelsbanken</x:v>
      </x:c>
      <x:c r="I2449" s="22" t="n">
        <x:v>7</x:v>
      </x:c>
      <x:c r="J2449" t="str">
        <x:v>Worked</x:v>
      </x:c>
      <x:c r="K2449" t="str">
        <x:v>Employee 104097; home branch Manchester; assigned role Operative Porter | Deployment branch: Manchester | Actual role: Operative Porter | Jobs: 401827 | Customers: Handelsbanken | Actual hours: 7.0; source records: 1</x:v>
      </x:c>
      <x:c r="L2449" t="str">
        <x:v>Include</x:v>
      </x:c>
      <x:c r="M2449"/>
      <x:c r="N2449"/>
    </x:row>
    <x:row r="2450">
      <x:c r="A2450" t="str">
        <x:v>Ste Smith|2026-05-12</x:v>
      </x:c>
      <x:c r="B2450" s="888" t="n">
        <x:v>46154</x:v>
      </x:c>
      <x:c r="C2450" t="str">
        <x:v>Ste Smith</x:v>
      </x:c>
      <x:c r="D2450" t="str">
        <x:v>Permanent</x:v>
      </x:c>
      <x:c r="E2450" t="str">
        <x:v>Manchester</x:v>
      </x:c>
      <x:c r="F2450" t="str">
        <x:v>Operative Porter</x:v>
      </x:c>
      <x:c r="G2450" t="str">
        <x:v>401937, 401944</x:v>
      </x:c>
      <x:c r="H2450" t="str">
        <x:v>Access UK Ltd</x:v>
      </x:c>
      <x:c r="I2450" s="22" t="n">
        <x:v>14.5</x:v>
      </x:c>
      <x:c r="J2450" t="str">
        <x:v>Worked — 2 records</x:v>
      </x:c>
      <x:c r="K2450" t="str">
        <x:v>Employee 104097; home branch Manchester; assigned role Operative Porter | Deployment branch: Manchester | Actual role: Operative Porter, Operative Skilled | Jobs: 401937, 401944 | Customers: Access UK Ltd | Actual hours: 14.5; source records: 2</x:v>
      </x:c>
      <x:c r="L2450" t="str">
        <x:v>Include</x:v>
      </x:c>
      <x:c r="M2450"/>
      <x:c r="N2450"/>
    </x:row>
    <x:row r="2451">
      <x:c r="A2451" t="str">
        <x:v>Ste Smith|2026-05-13</x:v>
      </x:c>
      <x:c r="B2451" s="888" t="n">
        <x:v>46155</x:v>
      </x:c>
      <x:c r="C2451" t="str">
        <x:v>Ste Smith</x:v>
      </x:c>
      <x:c r="D2451" t="str">
        <x:v>Permanent</x:v>
      </x:c>
      <x:c r="E2451" t="str">
        <x:v>Manchester</x:v>
      </x:c>
      <x:c r="F2451" t="str">
        <x:v>Operative Porter</x:v>
      </x:c>
      <x:c r="G2451" t="str">
        <x:v>401937</x:v>
      </x:c>
      <x:c r="H2451" t="str">
        <x:v>Access UK Ltd</x:v>
      </x:c>
      <x:c r="I2451" s="22" t="n">
        <x:v>5</x:v>
      </x:c>
      <x:c r="J2451" t="str">
        <x:v>Worked</x:v>
      </x:c>
      <x:c r="K2451" t="str">
        <x:v>Employee 104097; home branch Manchester; assigned role Operative Porter | Deployment branch: Manchester | Actual role: Operative Skilled | Jobs: 401937 | Customers: Access UK Ltd | Actual hours: 5.0; source records: 1</x:v>
      </x:c>
      <x:c r="L2451" t="str">
        <x:v>Include</x:v>
      </x:c>
      <x:c r="M2451"/>
      <x:c r="N2451"/>
    </x:row>
    <x:row r="2452">
      <x:c r="A2452" t="str">
        <x:v>Ste Smith|2026-05-14</x:v>
      </x:c>
      <x:c r="B2452" s="888" t="n">
        <x:v>46156</x:v>
      </x:c>
      <x:c r="C2452" t="str">
        <x:v>Ste Smith</x:v>
      </x:c>
      <x:c r="D2452" t="str">
        <x:v>Permanent</x:v>
      </x:c>
      <x:c r="E2452" t="str">
        <x:v>Manchester</x:v>
      </x:c>
      <x:c r="F2452" t="str">
        <x:v>Operative Porter</x:v>
      </x:c>
      <x:c r="G2452" t="str">
        <x:v>398317D, 401762</x:v>
      </x:c>
      <x:c r="H2452" t="str">
        <x:v>Restore Harrow Green; West Yorkshire Police (Dewsbury PS)</x:v>
      </x:c>
      <x:c r="I2452" s="22" t="n">
        <x:v>16</x:v>
      </x:c>
      <x:c r="J2452" t="str">
        <x:v>Worked — 2 records</x:v>
      </x:c>
      <x:c r="K2452" t="str">
        <x:v>Employee 104097; home branch Manchester; assigned role Operative Porter | Deployment branch: Leeds, Manchester | Actual role: Operative Porter | Jobs: 398317D, 401762 | Customers: Restore Harrow Green; West Yorkshire Police (Dewsbury PS) | Actual hours: 16.0; source records: 2</x:v>
      </x:c>
      <x:c r="L2452" t="str">
        <x:v>Include</x:v>
      </x:c>
      <x:c r="M2452"/>
      <x:c r="N2452"/>
    </x:row>
    <x:row r="2453">
      <x:c r="A2453" t="str">
        <x:v>Ste Smith|2026-05-15</x:v>
      </x:c>
      <x:c r="B2453" s="888" t="n">
        <x:v>46157</x:v>
      </x:c>
      <x:c r="C2453" t="str">
        <x:v>Ste Smith</x:v>
      </x:c>
      <x:c r="D2453" t="str">
        <x:v>Permanent</x:v>
      </x:c>
      <x:c r="E2453" t="str">
        <x:v>Manchester</x:v>
      </x:c>
      <x:c r="F2453" t="str">
        <x:v>Operative Porter</x:v>
      </x:c>
      <x:c r="G2453" t="str">
        <x:v>401975</x:v>
      </x:c>
      <x:c r="H2453" t="str">
        <x:v>Kirklees Council - Melissa Bedeau</x:v>
      </x:c>
      <x:c r="I2453" s="22" t="n">
        <x:v>6</x:v>
      </x:c>
      <x:c r="J2453" t="str">
        <x:v>Worked</x:v>
      </x:c>
      <x:c r="K2453" t="str">
        <x:v>Employee 104097; home branch Manchester; assigned role Operative Porter | Deployment branch: Leeds | Actual role: Operative Porter | Jobs: 401975 | Customers: Kirklees Council - Melissa Bedeau | Actual hours: 6.0; source records: 1</x:v>
      </x:c>
      <x:c r="L2453" t="str">
        <x:v>Include</x:v>
      </x:c>
      <x:c r="M2453"/>
      <x:c r="N2453"/>
    </x:row>
    <x:row r="2454">
      <x:c r="A2454" t="str">
        <x:v>Ste Smith|2026-05-18</x:v>
      </x:c>
      <x:c r="B2454" s="888" t="n">
        <x:v>46160</x:v>
      </x:c>
      <x:c r="C2454" t="str">
        <x:v>Ste Smith</x:v>
      </x:c>
      <x:c r="D2454" t="str">
        <x:v>Permanent</x:v>
      </x:c>
      <x:c r="E2454" t="str">
        <x:v>Manchester</x:v>
      </x:c>
      <x:c r="F2454" t="str">
        <x:v>Operative Porter</x:v>
      </x:c>
      <x:c r="G2454" t="str">
        <x:v>401631</x:v>
      </x:c>
      <x:c r="H2454" t="str">
        <x:v>Roche Diagnostics Motherwell</x:v>
      </x:c>
      <x:c r="I2454" s="22" t="n">
        <x:v>10</x:v>
      </x:c>
      <x:c r="J2454" t="str">
        <x:v>Worked</x:v>
      </x:c>
      <x:c r="K2454" t="str">
        <x:v>Employee 104097; home branch Manchester; assigned role Operative Porter | Deployment branch: Glasgow | Actual role: Operative Porter | Jobs: 401631 | Customers: Roche Diagnostics Motherwell | Actual hours: 10.0; source records: 1</x:v>
      </x:c>
      <x:c r="L2454" t="str">
        <x:v>Include</x:v>
      </x:c>
      <x:c r="M2454"/>
      <x:c r="N2454"/>
    </x:row>
    <x:row r="2455">
      <x:c r="A2455" t="str">
        <x:v>Ste Smith|2026-05-19</x:v>
      </x:c>
      <x:c r="B2455" s="888" t="n">
        <x:v>46161</x:v>
      </x:c>
      <x:c r="C2455" t="str">
        <x:v>Ste Smith</x:v>
      </x:c>
      <x:c r="D2455" t="str">
        <x:v>Permanent</x:v>
      </x:c>
      <x:c r="E2455" t="str">
        <x:v>Manchester</x:v>
      </x:c>
      <x:c r="F2455" t="str">
        <x:v>Operative Porter</x:v>
      </x:c>
      <x:c r="G2455" t="str">
        <x:v>401631</x:v>
      </x:c>
      <x:c r="H2455" t="str">
        <x:v>Roche Diagnostics Motherwell</x:v>
      </x:c>
      <x:c r="I2455" s="22" t="n">
        <x:v>8</x:v>
      </x:c>
      <x:c r="J2455" t="str">
        <x:v>Worked</x:v>
      </x:c>
      <x:c r="K2455" t="str">
        <x:v>Employee 104097; home branch Manchester; assigned role Operative Porter | Deployment branch: Glasgow | Actual role: Operative Porter | Jobs: 401631 | Customers: Roche Diagnostics Motherwell | Actual hours: 8.0; source records: 1</x:v>
      </x:c>
      <x:c r="L2455" t="str">
        <x:v>Include</x:v>
      </x:c>
      <x:c r="M2455"/>
      <x:c r="N2455"/>
    </x:row>
    <x:row r="2456">
      <x:c r="A2456" t="str">
        <x:v>Ste Smith|2026-05-20</x:v>
      </x:c>
      <x:c r="B2456" s="888" t="n">
        <x:v>46162</x:v>
      </x:c>
      <x:c r="C2456" t="str">
        <x:v>Ste Smith</x:v>
      </x:c>
      <x:c r="D2456" t="str">
        <x:v>Permanent</x:v>
      </x:c>
      <x:c r="E2456" t="str">
        <x:v>Manchester</x:v>
      </x:c>
      <x:c r="F2456" t="str">
        <x:v>Operative Porter</x:v>
      </x:c>
      <x:c r="G2456" t="str">
        <x:v>401631</x:v>
      </x:c>
      <x:c r="H2456" t="str">
        <x:v>Roche Diagnostics Motherwell</x:v>
      </x:c>
      <x:c r="I2456" s="22" t="n">
        <x:v>8</x:v>
      </x:c>
      <x:c r="J2456" t="str">
        <x:v>Worked</x:v>
      </x:c>
      <x:c r="K2456" t="str">
        <x:v>Employee 104097; home branch Manchester; assigned role Operative Porter | Deployment branch: Glasgow | Actual role: Operative Porter | Jobs: 401631 | Customers: Roche Diagnostics Motherwell | Actual hours: 8.0; source records: 1</x:v>
      </x:c>
      <x:c r="L2456" t="str">
        <x:v>Include</x:v>
      </x:c>
      <x:c r="M2456"/>
      <x:c r="N2456"/>
    </x:row>
    <x:row r="2457">
      <x:c r="A2457" t="str">
        <x:v>Ste Smith|2026-05-21</x:v>
      </x:c>
      <x:c r="B2457" s="888" t="n">
        <x:v>46163</x:v>
      </x:c>
      <x:c r="C2457" t="str">
        <x:v>Ste Smith</x:v>
      </x:c>
      <x:c r="D2457" t="str">
        <x:v>Permanent</x:v>
      </x:c>
      <x:c r="E2457" t="str">
        <x:v>Manchester</x:v>
      </x:c>
      <x:c r="F2457" t="str">
        <x:v>Operative Porter</x:v>
      </x:c>
      <x:c r="G2457" t="str">
        <x:v>401631</x:v>
      </x:c>
      <x:c r="H2457" t="str">
        <x:v>Roche Diagnostics Motherwell</x:v>
      </x:c>
      <x:c r="I2457" s="22" t="n">
        <x:v>7.5</x:v>
      </x:c>
      <x:c r="J2457" t="str">
        <x:v>Worked</x:v>
      </x:c>
      <x:c r="K2457" t="str">
        <x:v>Employee 104097; home branch Manchester; assigned role Operative Porter | Deployment branch: Glasgow | Actual role: Operative Porter | Jobs: 401631 | Customers: Roche Diagnostics Motherwell | Actual hours: 7.5; source records: 1</x:v>
      </x:c>
      <x:c r="L2457" t="str">
        <x:v>Include</x:v>
      </x:c>
      <x:c r="M2457"/>
      <x:c r="N2457"/>
    </x:row>
    <x:row r="2458">
      <x:c r="A2458" t="str">
        <x:v>Ste Smith|2026-05-22</x:v>
      </x:c>
      <x:c r="B2458" s="888" t="n">
        <x:v>46164</x:v>
      </x:c>
      <x:c r="C2458" t="str">
        <x:v>Ste Smith</x:v>
      </x:c>
      <x:c r="D2458" t="str">
        <x:v>Permanent</x:v>
      </x:c>
      <x:c r="E2458" t="str">
        <x:v>Manchester</x:v>
      </x:c>
      <x:c r="F2458" t="str">
        <x:v>Operative Porter</x:v>
      </x:c>
      <x:c r="G2458" t="str">
        <x:v>401631</x:v>
      </x:c>
      <x:c r="H2458" t="str">
        <x:v>Roche Diagnostics Motherwell</x:v>
      </x:c>
      <x:c r="I2458" s="22" t="n">
        <x:v>9</x:v>
      </x:c>
      <x:c r="J2458" t="str">
        <x:v>Worked</x:v>
      </x:c>
      <x:c r="K2458" t="str">
        <x:v>Employee 104097; home branch Manchester; assigned role Operative Porter | Deployment branch: Glasgow | Actual role: Operative Porter | Jobs: 401631 | Customers: Roche Diagnostics Motherwell | Actual hours: 9.0; source records: 1</x:v>
      </x:c>
      <x:c r="L2458" t="str">
        <x:v>Include</x:v>
      </x:c>
      <x:c r="M2458"/>
      <x:c r="N2458"/>
    </x:row>
    <x:row r="2459">
      <x:c r="A2459" t="str">
        <x:v>Ste Smith|2026-05-23</x:v>
      </x:c>
      <x:c r="B2459" s="888" t="n">
        <x:v>46165</x:v>
      </x:c>
      <x:c r="C2459" t="str">
        <x:v>Ste Smith</x:v>
      </x:c>
      <x:c r="D2459" t="str">
        <x:v>Permanent</x:v>
      </x:c>
      <x:c r="E2459" t="str">
        <x:v>Manchester</x:v>
      </x:c>
      <x:c r="F2459" t="str">
        <x:v>Operative Porter</x:v>
      </x:c>
      <x:c r="G2459" t="str">
        <x:v>401631</x:v>
      </x:c>
      <x:c r="H2459" t="str">
        <x:v>Roche Diagnostics Motherwell</x:v>
      </x:c>
      <x:c r="I2459" s="22" t="n">
        <x:v>8.5</x:v>
      </x:c>
      <x:c r="J2459" t="str">
        <x:v>Worked</x:v>
      </x:c>
      <x:c r="K2459" t="str">
        <x:v>Employee 104097; home branch Manchester; assigned role Operative Porter | Deployment branch: Glasgow | Actual role: Operative Porter | Jobs: 401631 | Customers: Roche Diagnostics Motherwell | Actual hours: 8.5; source records: 1</x:v>
      </x:c>
      <x:c r="L2459" t="str">
        <x:v>Include</x:v>
      </x:c>
      <x:c r="M2459"/>
      <x:c r="N2459"/>
    </x:row>
    <x:row r="2460">
      <x:c r="A2460" t="str">
        <x:v>Ste Smith|2026-05-26</x:v>
      </x:c>
      <x:c r="B2460" s="888" t="n">
        <x:v>46168</x:v>
      </x:c>
      <x:c r="C2460" t="str">
        <x:v>Ste Smith</x:v>
      </x:c>
      <x:c r="D2460" t="str">
        <x:v>Permanent</x:v>
      </x:c>
      <x:c r="E2460" t="str">
        <x:v>Manchester</x:v>
      </x:c>
      <x:c r="F2460" t="str">
        <x:v>Operative Porter</x:v>
      </x:c>
      <x:c r="G2460" t="str">
        <x:v>400814</x:v>
      </x:c>
      <x:c r="H2460" t="str">
        <x:v>Croda Europe</x:v>
      </x:c>
      <x:c r="I2460" s="22" t="n">
        <x:v>5.75</x:v>
      </x:c>
      <x:c r="J2460" t="str">
        <x:v>CONFLICT — Worked + leave</x:v>
      </x:c>
      <x:c r="K2460" t="str">
        <x:v>Employee 104097; home branch Manchester; assigned role Operative Porter | Deployment branch: Manchester | Actual role: Operative Porter | Jobs: 400814 | Customers: Croda Europe | Actual hours: 5.8; source records: 1 | Leave: Sickness | Leave calendar basis: Variable-pattern period</x:v>
      </x:c>
      <x:c r="L2460" t="str">
        <x:v>Include</x:v>
      </x:c>
      <x:c r="M2460"/>
      <x:c r="N2460"/>
    </x:row>
    <x:row r="2461">
      <x:c r="A2461" t="str">
        <x:v>Ste Smith|2026-05-27</x:v>
      </x:c>
      <x:c r="B2461" s="888" t="n">
        <x:v>46169</x:v>
      </x:c>
      <x:c r="C2461" t="str">
        <x:v>Ste Smith</x:v>
      </x:c>
      <x:c r="D2461" t="str">
        <x:v>Permanent</x:v>
      </x:c>
      <x:c r="E2461" t="str">
        <x:v>Manchester</x:v>
      </x:c>
      <x:c r="F2461" t="str">
        <x:v>Operative Porter</x:v>
      </x:c>
      <x:c r="G2461"/>
      <x:c r="H2461"/>
      <x:c r="I2461" s="22" t="n">
        <x:v>0</x:v>
      </x:c>
      <x:c r="J2461" t="str">
        <x:v>Other leave — Sickness</x:v>
      </x:c>
      <x:c r="K2461" t="str">
        <x:v>Employee 104097; home branch Manchester; assigned role Operative Porter | Leave: Sickness | Leave calendar basis: Variable-pattern period</x:v>
      </x:c>
      <x:c r="L2461" t="str">
        <x:v>Include</x:v>
      </x:c>
      <x:c r="M2461"/>
      <x:c r="N2461"/>
    </x:row>
    <x:row r="2462">
      <x:c r="A2462" t="str">
        <x:v>Ste Smith|2026-05-28</x:v>
      </x:c>
      <x:c r="B2462" s="888" t="n">
        <x:v>46170</x:v>
      </x:c>
      <x:c r="C2462" t="str">
        <x:v>Ste Smith</x:v>
      </x:c>
      <x:c r="D2462" t="str">
        <x:v>Permanent</x:v>
      </x:c>
      <x:c r="E2462" t="str">
        <x:v>Manchester</x:v>
      </x:c>
      <x:c r="F2462" t="str">
        <x:v>Operative Porter</x:v>
      </x:c>
      <x:c r="G2462" t="str">
        <x:v>397408</x:v>
      </x:c>
      <x:c r="H2462" t="str">
        <x:v>Gresham Office Furniture</x:v>
      </x:c>
      <x:c r="I2462" s="22" t="n">
        <x:v>9.5</x:v>
      </x:c>
      <x:c r="J2462" t="str">
        <x:v>Worked</x:v>
      </x:c>
      <x:c r="K2462" t="str">
        <x:v>Employee 104097; home branch Manchester; assigned role Operative Porter | Deployment branch: Manchester | Actual role: Operative Porter | Jobs: 397408 | Customers: Gresham Office Furniture | Actual hours: 9.5; source records: 1</x:v>
      </x:c>
      <x:c r="L2462" t="str">
        <x:v>Include</x:v>
      </x:c>
      <x:c r="M2462"/>
      <x:c r="N2462"/>
    </x:row>
    <x:row r="2463">
      <x:c r="A2463" t="str">
        <x:v>Ste Smith|2026-05-29</x:v>
      </x:c>
      <x:c r="B2463" s="888" t="n">
        <x:v>46171</x:v>
      </x:c>
      <x:c r="C2463" t="str">
        <x:v>Ste Smith</x:v>
      </x:c>
      <x:c r="D2463" t="str">
        <x:v>Permanent</x:v>
      </x:c>
      <x:c r="E2463" t="str">
        <x:v>Manchester</x:v>
      </x:c>
      <x:c r="F2463" t="str">
        <x:v>Operative Porter</x:v>
      </x:c>
      <x:c r="G2463" t="str">
        <x:v>397408</x:v>
      </x:c>
      <x:c r="H2463" t="str">
        <x:v>Gresham Office Furniture</x:v>
      </x:c>
      <x:c r="I2463" s="22" t="n">
        <x:v>9</x:v>
      </x:c>
      <x:c r="J2463" t="str">
        <x:v>Worked</x:v>
      </x:c>
      <x:c r="K2463" t="str">
        <x:v>Employee 104097; home branch Manchester; assigned role Operative Porter | Deployment branch: Manchester | Actual role: Operative Porter | Jobs: 397408 | Customers: Gresham Office Furniture | Actual hours: 9.0; source records: 1</x:v>
      </x:c>
      <x:c r="L2463" t="str">
        <x:v>Include</x:v>
      </x:c>
      <x:c r="M2463"/>
      <x:c r="N2463"/>
    </x:row>
    <x:row r="2464">
      <x:c r="A2464" t="str">
        <x:v>Stephen Scott|2026-05-02</x:v>
      </x:c>
      <x:c r="B2464" s="888" t="n">
        <x:v>46144</x:v>
      </x:c>
      <x:c r="C2464" t="str">
        <x:v>Stephen Scott</x:v>
      </x:c>
      <x:c r="D2464" t="str">
        <x:v>Permanent</x:v>
      </x:c>
      <x:c r="E2464" t="str">
        <x:v>Thurrock</x:v>
      </x:c>
      <x:c r="F2464" t="str">
        <x:v>Operative Porter</x:v>
      </x:c>
      <x:c r="G2464" t="str">
        <x:v>399438</x:v>
      </x:c>
      <x:c r="H2464" t="str">
        <x:v>Harrow Green Thurrock M/W use only</x:v>
      </x:c>
      <x:c r="I2464" s="22" t="n">
        <x:v>7</x:v>
      </x:c>
      <x:c r="J2464" t="str">
        <x:v>Worked</x:v>
      </x:c>
      <x:c r="K2464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464" t="str">
        <x:v>Include</x:v>
      </x:c>
      <x:c r="M2464"/>
      <x:c r="N2464"/>
    </x:row>
    <x:row r="2465">
      <x:c r="A2465" t="str">
        <x:v>Stephen Scott|2026-05-08</x:v>
      </x:c>
      <x:c r="B2465" s="888" t="n">
        <x:v>46150</x:v>
      </x:c>
      <x:c r="C2465" t="str">
        <x:v>Stephen Scott</x:v>
      </x:c>
      <x:c r="D2465" t="str">
        <x:v>Permanent</x:v>
      </x:c>
      <x:c r="E2465" t="str">
        <x:v>Thurrock</x:v>
      </x:c>
      <x:c r="F2465" t="str">
        <x:v>Operative Porter</x:v>
      </x:c>
      <x:c r="G2465" t="str">
        <x:v>399438</x:v>
      </x:c>
      <x:c r="H2465" t="str">
        <x:v>Harrow Green Thurrock M/W use only</x:v>
      </x:c>
      <x:c r="I2465" s="22" t="n">
        <x:v>7</x:v>
      </x:c>
      <x:c r="J2465" t="str">
        <x:v>Worked</x:v>
      </x:c>
      <x:c r="K2465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465" t="str">
        <x:v>Include</x:v>
      </x:c>
      <x:c r="M2465"/>
      <x:c r="N2465"/>
    </x:row>
    <x:row r="2466">
      <x:c r="A2466" t="str">
        <x:v>Stephen Scott|2026-05-11</x:v>
      </x:c>
      <x:c r="B2466" s="888" t="n">
        <x:v>46153</x:v>
      </x:c>
      <x:c r="C2466" t="str">
        <x:v>Stephen Scott</x:v>
      </x:c>
      <x:c r="D2466" t="str">
        <x:v>Permanent</x:v>
      </x:c>
      <x:c r="E2466" t="str">
        <x:v>Thurrock</x:v>
      </x:c>
      <x:c r="F2466" t="str">
        <x:v>Operative Porter</x:v>
      </x:c>
      <x:c r="G2466" t="str">
        <x:v>399438</x:v>
      </x:c>
      <x:c r="H2466" t="str">
        <x:v>Harrow Green Thurrock M/W use only</x:v>
      </x:c>
      <x:c r="I2466" s="22" t="n">
        <x:v>9</x:v>
      </x:c>
      <x:c r="J2466" t="str">
        <x:v>Worked</x:v>
      </x:c>
      <x:c r="K2466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466" t="str">
        <x:v>Include</x:v>
      </x:c>
      <x:c r="M2466"/>
      <x:c r="N2466"/>
    </x:row>
    <x:row r="2467">
      <x:c r="A2467" t="str">
        <x:v>Stephen Scott|2026-05-15</x:v>
      </x:c>
      <x:c r="B2467" s="888" t="n">
        <x:v>46157</x:v>
      </x:c>
      <x:c r="C2467" t="str">
        <x:v>Stephen Scott</x:v>
      </x:c>
      <x:c r="D2467" t="str">
        <x:v>Permanent</x:v>
      </x:c>
      <x:c r="E2467" t="str">
        <x:v>Thurrock</x:v>
      </x:c>
      <x:c r="F2467" t="str">
        <x:v>Operative Porter</x:v>
      </x:c>
      <x:c r="G2467" t="str">
        <x:v>399438</x:v>
      </x:c>
      <x:c r="H2467" t="str">
        <x:v>Harrow Green Thurrock M/W use only</x:v>
      </x:c>
      <x:c r="I2467" s="22" t="n">
        <x:v>9</x:v>
      </x:c>
      <x:c r="J2467" t="str">
        <x:v>Worked</x:v>
      </x:c>
      <x:c r="K2467" t="str">
        <x:v>Employee 1709; home branch Thurrock; assigned role Operative Porter | Deployment branch: Thurrock | Actual role: Operative Porter | Jobs: 399438 | Customers: Harrow Green Thurrock M/W use only | Actual hours: 9.0; source records: 1</x:v>
      </x:c>
      <x:c r="L2467" t="str">
        <x:v>Include</x:v>
      </x:c>
      <x:c r="M2467"/>
      <x:c r="N2467"/>
    </x:row>
    <x:row r="2468">
      <x:c r="A2468" t="str">
        <x:v>Stephen Scott|2026-05-18</x:v>
      </x:c>
      <x:c r="B2468" s="888" t="n">
        <x:v>46160</x:v>
      </x:c>
      <x:c r="C2468" t="str">
        <x:v>Stephen Scott</x:v>
      </x:c>
      <x:c r="D2468" t="str">
        <x:v>Permanent</x:v>
      </x:c>
      <x:c r="E2468" t="str">
        <x:v>Thurrock</x:v>
      </x:c>
      <x:c r="F2468" t="str">
        <x:v>Operative Porter</x:v>
      </x:c>
      <x:c r="G2468" t="str">
        <x:v>399438</x:v>
      </x:c>
      <x:c r="H2468" t="str">
        <x:v>Harrow Green Thurrock M/W use only</x:v>
      </x:c>
      <x:c r="I2468" s="22" t="n">
        <x:v>7</x:v>
      </x:c>
      <x:c r="J2468" t="str">
        <x:v>Worked</x:v>
      </x:c>
      <x:c r="K2468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468" t="str">
        <x:v>Include</x:v>
      </x:c>
      <x:c r="M2468"/>
      <x:c r="N2468"/>
    </x:row>
    <x:row r="2469">
      <x:c r="A2469" t="str">
        <x:v>Stephen Scott|2026-05-19</x:v>
      </x:c>
      <x:c r="B2469" s="888" t="n">
        <x:v>46161</x:v>
      </x:c>
      <x:c r="C2469" t="str">
        <x:v>Stephen Scott</x:v>
      </x:c>
      <x:c r="D2469" t="str">
        <x:v>Permanent</x:v>
      </x:c>
      <x:c r="E2469" t="str">
        <x:v>Thurrock</x:v>
      </x:c>
      <x:c r="F2469" t="str">
        <x:v>Operative Porter</x:v>
      </x:c>
      <x:c r="G2469" t="str">
        <x:v>399438</x:v>
      </x:c>
      <x:c r="H2469" t="str">
        <x:v>Harrow Green Thurrock M/W use only</x:v>
      </x:c>
      <x:c r="I2469" s="22" t="n">
        <x:v>7</x:v>
      </x:c>
      <x:c r="J2469" t="str">
        <x:v>Worked</x:v>
      </x:c>
      <x:c r="K2469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469" t="str">
        <x:v>Include</x:v>
      </x:c>
      <x:c r="M2469"/>
      <x:c r="N2469"/>
    </x:row>
    <x:row r="2470">
      <x:c r="A2470" t="str">
        <x:v>Stephen Scott|2026-05-22</x:v>
      </x:c>
      <x:c r="B2470" s="888" t="n">
        <x:v>46164</x:v>
      </x:c>
      <x:c r="C2470" t="str">
        <x:v>Stephen Scott</x:v>
      </x:c>
      <x:c r="D2470" t="str">
        <x:v>Permanent</x:v>
      </x:c>
      <x:c r="E2470" t="str">
        <x:v>Thurrock</x:v>
      </x:c>
      <x:c r="F2470" t="str">
        <x:v>Operative Porter</x:v>
      </x:c>
      <x:c r="G2470" t="str">
        <x:v>399438</x:v>
      </x:c>
      <x:c r="H2470" t="str">
        <x:v>Harrow Green Thurrock M/W use only</x:v>
      </x:c>
      <x:c r="I2470" s="22" t="n">
        <x:v>7.5</x:v>
      </x:c>
      <x:c r="J2470" t="str">
        <x:v>Worked</x:v>
      </x:c>
      <x:c r="K2470" t="str">
        <x:v>Employee 1709; home branch Thurrock; assigned role Operative Porter | Deployment branch: Thurrock | Actual role: Operative Skilled | Jobs: 399438 | Customers: Harrow Green Thurrock M/W use only | Actual hours: 7.5; source records: 1</x:v>
      </x:c>
      <x:c r="L2470" t="str">
        <x:v>Include</x:v>
      </x:c>
      <x:c r="M2470"/>
      <x:c r="N2470"/>
    </x:row>
    <x:row r="2471">
      <x:c r="A2471" t="str">
        <x:v>Stephen Scott|2026-05-29</x:v>
      </x:c>
      <x:c r="B2471" s="888" t="n">
        <x:v>46171</x:v>
      </x:c>
      <x:c r="C2471" t="str">
        <x:v>Stephen Scott</x:v>
      </x:c>
      <x:c r="D2471" t="str">
        <x:v>Permanent</x:v>
      </x:c>
      <x:c r="E2471" t="str">
        <x:v>Thurrock</x:v>
      </x:c>
      <x:c r="F2471" t="str">
        <x:v>Operative Porter</x:v>
      </x:c>
      <x:c r="G2471" t="str">
        <x:v>399438</x:v>
      </x:c>
      <x:c r="H2471" t="str">
        <x:v>Harrow Green Thurrock M/W use only</x:v>
      </x:c>
      <x:c r="I2471" s="22" t="n">
        <x:v>9</x:v>
      </x:c>
      <x:c r="J2471" t="str">
        <x:v>Worked</x:v>
      </x:c>
      <x:c r="K2471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471" t="str">
        <x:v>Include</x:v>
      </x:c>
      <x:c r="M2471"/>
      <x:c r="N2471"/>
    </x:row>
    <x:row r="2472">
      <x:c r="A2472" t="str">
        <x:v>Stephen Scott|2026-05-30</x:v>
      </x:c>
      <x:c r="B2472" s="888" t="n">
        <x:v>46172</x:v>
      </x:c>
      <x:c r="C2472" t="str">
        <x:v>Stephen Scott</x:v>
      </x:c>
      <x:c r="D2472" t="str">
        <x:v>Permanent</x:v>
      </x:c>
      <x:c r="E2472" t="str">
        <x:v>Thurrock</x:v>
      </x:c>
      <x:c r="F2472" t="str">
        <x:v>Operative Porter</x:v>
      </x:c>
      <x:c r="G2472"/>
      <x:c r="H2472"/>
      <x:c r="I2472" s="22" t="n">
        <x:v>0</x:v>
      </x:c>
      <x:c r="J2472" t="str">
        <x:v>Annual leave</x:v>
      </x:c>
      <x:c r="K2472" t="str">
        <x:v>Employee 1709; home branch Thurrock; assigned role Operative Porter | Leave: Annual Leave (Hours) | Leave calendar basis: Fixed schedule</x:v>
      </x:c>
      <x:c r="L2472" t="str">
        <x:v>Include</x:v>
      </x:c>
      <x:c r="M2472"/>
      <x:c r="N2472"/>
    </x:row>
    <x:row r="2473">
      <x:c r="A2473" t="str">
        <x:v>Steve Allum|2026-05-01</x:v>
      </x:c>
      <x:c r="B2473" s="888" t="n">
        <x:v>46143</x:v>
      </x:c>
      <x:c r="C2473" t="str">
        <x:v>Steve Allum</x:v>
      </x:c>
      <x:c r="D2473" t="str">
        <x:v>Permanent</x:v>
      </x:c>
      <x:c r="E2473" t="str">
        <x:v>Oxford</x:v>
      </x:c>
      <x:c r="F2473" t="str">
        <x:v>Operative Driver</x:v>
      </x:c>
      <x:c r="G2473" t="str">
        <x:v>400679</x:v>
      </x:c>
      <x:c r="H2473" t="str">
        <x:v>Thames Valley Police</x:v>
      </x:c>
      <x:c r="I2473" s="22" t="n">
        <x:v>8</x:v>
      </x:c>
      <x:c r="J2473" t="str">
        <x:v>Worked</x:v>
      </x:c>
      <x:c r="K2473" t="str">
        <x:v>Employee 103776; home branch Oxford; assigned role Operative Driver | Deployment branch: Oxford | Actual role: Operative Driver | Jobs: 400679 | Customers: Thames Valley Police | Actual hours: 8.0; source records: 1</x:v>
      </x:c>
      <x:c r="L2473" t="str">
        <x:v>Include</x:v>
      </x:c>
      <x:c r="M2473"/>
      <x:c r="N2473"/>
    </x:row>
    <x:row r="2474">
      <x:c r="A2474" t="str">
        <x:v>Steve Allum|2026-05-05</x:v>
      </x:c>
      <x:c r="B2474" s="888" t="n">
        <x:v>46147</x:v>
      </x:c>
      <x:c r="C2474" t="str">
        <x:v>Steve Allum</x:v>
      </x:c>
      <x:c r="D2474" t="str">
        <x:v>Permanent</x:v>
      </x:c>
      <x:c r="E2474" t="str">
        <x:v>Oxford</x:v>
      </x:c>
      <x:c r="F2474" t="str">
        <x:v>Operative Driver</x:v>
      </x:c>
      <x:c r="G2474" t="str">
        <x:v>400679</x:v>
      </x:c>
      <x:c r="H2474" t="str">
        <x:v>Thames Valley Police</x:v>
      </x:c>
      <x:c r="I2474" s="22" t="n">
        <x:v>9</x:v>
      </x:c>
      <x:c r="J2474" t="str">
        <x:v>Worked</x:v>
      </x:c>
      <x:c r="K2474" t="str">
        <x:v>Employee 103776; home branch Oxford; assigned role Operative Driver | Deployment branch: Oxford | Actual role: Operative Driver | Jobs: 400679 | Customers: Thames Valley Police | Actual hours: 9.0; source records: 1</x:v>
      </x:c>
      <x:c r="L2474" t="str">
        <x:v>Include</x:v>
      </x:c>
      <x:c r="M2474"/>
      <x:c r="N2474"/>
    </x:row>
    <x:row r="2475">
      <x:c r="A2475" t="str">
        <x:v>Steve Allum|2026-05-06</x:v>
      </x:c>
      <x:c r="B2475" s="888" t="n">
        <x:v>46148</x:v>
      </x:c>
      <x:c r="C2475" t="str">
        <x:v>Steve Allum</x:v>
      </x:c>
      <x:c r="D2475" t="str">
        <x:v>Permanent</x:v>
      </x:c>
      <x:c r="E2475" t="str">
        <x:v>Oxford</x:v>
      </x:c>
      <x:c r="F2475" t="str">
        <x:v>Operative Driver</x:v>
      </x:c>
      <x:c r="G2475" t="str">
        <x:v>400679</x:v>
      </x:c>
      <x:c r="H2475" t="str">
        <x:v>Thames Valley Police</x:v>
      </x:c>
      <x:c r="I2475" s="22" t="n">
        <x:v>9</x:v>
      </x:c>
      <x:c r="J2475" t="str">
        <x:v>Worked</x:v>
      </x:c>
      <x:c r="K2475" t="str">
        <x:v>Employee 103776; home branch Oxford; assigned role Operative Driver | Deployment branch: Oxford | Actual role: Operative Driver | Jobs: 400679 | Customers: Thames Valley Police | Actual hours: 9.0; source records: 1</x:v>
      </x:c>
      <x:c r="L2475" t="str">
        <x:v>Include</x:v>
      </x:c>
      <x:c r="M2475"/>
      <x:c r="N2475"/>
    </x:row>
    <x:row r="2476">
      <x:c r="A2476" t="str">
        <x:v>Steve Allum|2026-05-07</x:v>
      </x:c>
      <x:c r="B2476" s="888" t="n">
        <x:v>46149</x:v>
      </x:c>
      <x:c r="C2476" t="str">
        <x:v>Steve Allum</x:v>
      </x:c>
      <x:c r="D2476" t="str">
        <x:v>Permanent</x:v>
      </x:c>
      <x:c r="E2476" t="str">
        <x:v>Oxford</x:v>
      </x:c>
      <x:c r="F2476" t="str">
        <x:v>Operative Driver</x:v>
      </x:c>
      <x:c r="G2476" t="str">
        <x:v>400679</x:v>
      </x:c>
      <x:c r="H2476" t="str">
        <x:v>Thames Valley Police</x:v>
      </x:c>
      <x:c r="I2476" s="22" t="n">
        <x:v>9</x:v>
      </x:c>
      <x:c r="J2476" t="str">
        <x:v>Worked</x:v>
      </x:c>
      <x:c r="K2476" t="str">
        <x:v>Employee 103776; home branch Oxford; assigned role Operative Driver | Deployment branch: Oxford | Actual role: Operative Driver | Jobs: 400679 | Customers: Thames Valley Police | Actual hours: 9.0; source records: 1</x:v>
      </x:c>
      <x:c r="L2476" t="str">
        <x:v>Include</x:v>
      </x:c>
      <x:c r="M2476"/>
      <x:c r="N2476"/>
    </x:row>
    <x:row r="2477">
      <x:c r="A2477" t="str">
        <x:v>Steve Allum|2026-05-08</x:v>
      </x:c>
      <x:c r="B2477" s="888" t="n">
        <x:v>46150</x:v>
      </x:c>
      <x:c r="C2477" t="str">
        <x:v>Steve Allum</x:v>
      </x:c>
      <x:c r="D2477" t="str">
        <x:v>Permanent</x:v>
      </x:c>
      <x:c r="E2477" t="str">
        <x:v>Oxford</x:v>
      </x:c>
      <x:c r="F2477" t="str">
        <x:v>Operative Driver</x:v>
      </x:c>
      <x:c r="G2477" t="str">
        <x:v>400679</x:v>
      </x:c>
      <x:c r="H2477" t="str">
        <x:v>Thames Valley Police</x:v>
      </x:c>
      <x:c r="I2477" s="22" t="n">
        <x:v>9</x:v>
      </x:c>
      <x:c r="J2477" t="str">
        <x:v>Worked</x:v>
      </x:c>
      <x:c r="K2477" t="str">
        <x:v>Employee 103776; home branch Oxford; assigned role Operative Driver | Deployment branch: Oxford | Actual role: Operative Driver | Jobs: 400679 | Customers: Thames Valley Police | Actual hours: 9.0; source records: 1</x:v>
      </x:c>
      <x:c r="L2477" t="str">
        <x:v>Include</x:v>
      </x:c>
      <x:c r="M2477"/>
      <x:c r="N2477"/>
    </x:row>
    <x:row r="2478">
      <x:c r="A2478" t="str">
        <x:v>Steve Allum|2026-05-11</x:v>
      </x:c>
      <x:c r="B2478" s="888" t="n">
        <x:v>46153</x:v>
      </x:c>
      <x:c r="C2478" t="str">
        <x:v>Steve Allum</x:v>
      </x:c>
      <x:c r="D2478" t="str">
        <x:v>Permanent</x:v>
      </x:c>
      <x:c r="E2478" t="str">
        <x:v>Oxford</x:v>
      </x:c>
      <x:c r="F2478" t="str">
        <x:v>Operative Driver</x:v>
      </x:c>
      <x:c r="G2478" t="str">
        <x:v>400679</x:v>
      </x:c>
      <x:c r="H2478" t="str">
        <x:v>Thames Valley Police</x:v>
      </x:c>
      <x:c r="I2478" s="22" t="n">
        <x:v>8.5</x:v>
      </x:c>
      <x:c r="J2478" t="str">
        <x:v>Worked</x:v>
      </x:c>
      <x:c r="K2478" t="str">
        <x:v>Employee 103776; home branch Oxford; assigned role Operative Driver | Deployment branch: Oxford | Actual role: Operative Driver | Jobs: 400679 | Customers: Thames Valley Police | Actual hours: 8.5; source records: 1</x:v>
      </x:c>
      <x:c r="L2478" t="str">
        <x:v>Include</x:v>
      </x:c>
      <x:c r="M2478"/>
      <x:c r="N2478"/>
    </x:row>
    <x:row r="2479">
      <x:c r="A2479" t="str">
        <x:v>Steve Allum|2026-05-12</x:v>
      </x:c>
      <x:c r="B2479" s="888" t="n">
        <x:v>46154</x:v>
      </x:c>
      <x:c r="C2479" t="str">
        <x:v>Steve Allum</x:v>
      </x:c>
      <x:c r="D2479" t="str">
        <x:v>Permanent</x:v>
      </x:c>
      <x:c r="E2479" t="str">
        <x:v>Oxford</x:v>
      </x:c>
      <x:c r="F2479" t="str">
        <x:v>Operative Driver</x:v>
      </x:c>
      <x:c r="G2479" t="str">
        <x:v>400121</x:v>
      </x:c>
      <x:c r="H2479" t="str">
        <x:v>BioChek (UK) Ltd</x:v>
      </x:c>
      <x:c r="I2479" s="22" t="n">
        <x:v>8</x:v>
      </x:c>
      <x:c r="J2479" t="str">
        <x:v>Worked</x:v>
      </x:c>
      <x:c r="K2479" t="str">
        <x:v>Employee 103776; home branch Oxford; assigned role Operative Driver | Deployment branch: Oxford | Actual role: Operative Driver | Jobs: 400121 | Customers: BioChek (UK) Ltd | Actual hours: 8.0; source records: 1</x:v>
      </x:c>
      <x:c r="L2479" t="str">
        <x:v>Include</x:v>
      </x:c>
      <x:c r="M2479"/>
      <x:c r="N2479"/>
    </x:row>
    <x:row r="2480">
      <x:c r="A2480" t="str">
        <x:v>Steve Allum|2026-05-13</x:v>
      </x:c>
      <x:c r="B2480" s="888" t="n">
        <x:v>46155</x:v>
      </x:c>
      <x:c r="C2480" t="str">
        <x:v>Steve Allum</x:v>
      </x:c>
      <x:c r="D2480" t="str">
        <x:v>Permanent</x:v>
      </x:c>
      <x:c r="E2480" t="str">
        <x:v>Oxford</x:v>
      </x:c>
      <x:c r="F2480" t="str">
        <x:v>Operative Driver</x:v>
      </x:c>
      <x:c r="G2480" t="str">
        <x:v>400679</x:v>
      </x:c>
      <x:c r="H2480" t="str">
        <x:v>Thames Valley Police</x:v>
      </x:c>
      <x:c r="I2480" s="22" t="n">
        <x:v>9</x:v>
      </x:c>
      <x:c r="J2480" t="str">
        <x:v>Worked</x:v>
      </x:c>
      <x:c r="K2480" t="str">
        <x:v>Employee 103776; home branch Oxford; assigned role Operative Driver | Deployment branch: Oxford | Actual role: Operative Driver | Jobs: 400679 | Customers: Thames Valley Police | Actual hours: 9.0; source records: 1</x:v>
      </x:c>
      <x:c r="L2480" t="str">
        <x:v>Include</x:v>
      </x:c>
      <x:c r="M2480"/>
      <x:c r="N2480"/>
    </x:row>
    <x:row r="2481">
      <x:c r="A2481" t="str">
        <x:v>Steve Allum|2026-05-14</x:v>
      </x:c>
      <x:c r="B2481" s="888" t="n">
        <x:v>46156</x:v>
      </x:c>
      <x:c r="C2481" t="str">
        <x:v>Steve Allum</x:v>
      </x:c>
      <x:c r="D2481" t="str">
        <x:v>Permanent</x:v>
      </x:c>
      <x:c r="E2481" t="str">
        <x:v>Oxford</x:v>
      </x:c>
      <x:c r="F2481" t="str">
        <x:v>Operative Driver</x:v>
      </x:c>
      <x:c r="G2481" t="str">
        <x:v>400679</x:v>
      </x:c>
      <x:c r="H2481" t="str">
        <x:v>Thames Valley Police</x:v>
      </x:c>
      <x:c r="I2481" s="22" t="n">
        <x:v>10</x:v>
      </x:c>
      <x:c r="J2481" t="str">
        <x:v>Worked</x:v>
      </x:c>
      <x:c r="K2481" t="str">
        <x:v>Employee 103776; home branch Oxford; assigned role Operative Driver | Deployment branch: Oxford | Actual role: Operative Driver | Jobs: 400679 | Customers: Thames Valley Police | Actual hours: 10.0; source records: 1</x:v>
      </x:c>
      <x:c r="L2481" t="str">
        <x:v>Include</x:v>
      </x:c>
      <x:c r="M2481"/>
      <x:c r="N2481"/>
    </x:row>
    <x:row r="2482">
      <x:c r="A2482" t="str">
        <x:v>Steve Allum|2026-05-15</x:v>
      </x:c>
      <x:c r="B2482" s="888" t="n">
        <x:v>46157</x:v>
      </x:c>
      <x:c r="C2482" t="str">
        <x:v>Steve Allum</x:v>
      </x:c>
      <x:c r="D2482" t="str">
        <x:v>Permanent</x:v>
      </x:c>
      <x:c r="E2482" t="str">
        <x:v>Oxford</x:v>
      </x:c>
      <x:c r="F2482" t="str">
        <x:v>Operative Driver</x:v>
      </x:c>
      <x:c r="G2482" t="str">
        <x:v>400121</x:v>
      </x:c>
      <x:c r="H2482" t="str">
        <x:v>BioChek (UK) Ltd</x:v>
      </x:c>
      <x:c r="I2482" s="22" t="n">
        <x:v>9</x:v>
      </x:c>
      <x:c r="J2482" t="str">
        <x:v>Worked</x:v>
      </x:c>
      <x:c r="K2482" t="str">
        <x:v>Employee 103776; home branch Oxford; assigned role Operative Driver | Deployment branch: Oxford | Actual role: Operative Driver | Jobs: 400121 | Customers: BioChek (UK) Ltd | Actual hours: 9.0; source records: 1</x:v>
      </x:c>
      <x:c r="L2482" t="str">
        <x:v>Include</x:v>
      </x:c>
      <x:c r="M2482"/>
      <x:c r="N2482"/>
    </x:row>
    <x:row r="2483">
      <x:c r="A2483" t="str">
        <x:v>Steve Allum|2026-05-18</x:v>
      </x:c>
      <x:c r="B2483" s="888" t="n">
        <x:v>46160</x:v>
      </x:c>
      <x:c r="C2483" t="str">
        <x:v>Steve Allum</x:v>
      </x:c>
      <x:c r="D2483" t="str">
        <x:v>Permanent</x:v>
      </x:c>
      <x:c r="E2483" t="str">
        <x:v>Oxford</x:v>
      </x:c>
      <x:c r="F2483" t="str">
        <x:v>Operative Driver</x:v>
      </x:c>
      <x:c r="G2483"/>
      <x:c r="H2483"/>
      <x:c r="I2483" s="22" t="n">
        <x:v>0</x:v>
      </x:c>
      <x:c r="J2483" t="str">
        <x:v>Annual leave</x:v>
      </x:c>
      <x:c r="K2483" t="str">
        <x:v>Employee 103776; home branch Oxford; assigned role Operative Driver | Leave: Annual Leave (Hours) | Leave calendar basis: Variable-pattern period</x:v>
      </x:c>
      <x:c r="L2483" t="str">
        <x:v>Include</x:v>
      </x:c>
      <x:c r="M2483"/>
      <x:c r="N2483"/>
    </x:row>
    <x:row r="2484">
      <x:c r="A2484" t="str">
        <x:v>Steve Allum|2026-05-19</x:v>
      </x:c>
      <x:c r="B2484" s="888" t="n">
        <x:v>46161</x:v>
      </x:c>
      <x:c r="C2484" t="str">
        <x:v>Steve Allum</x:v>
      </x:c>
      <x:c r="D2484" t="str">
        <x:v>Permanent</x:v>
      </x:c>
      <x:c r="E2484" t="str">
        <x:v>Oxford</x:v>
      </x:c>
      <x:c r="F2484" t="str">
        <x:v>Operative Driver</x:v>
      </x:c>
      <x:c r="G2484" t="str">
        <x:v>400121</x:v>
      </x:c>
      <x:c r="H2484" t="str">
        <x:v>BioChek (UK) Ltd</x:v>
      </x:c>
      <x:c r="I2484" s="22" t="n">
        <x:v>8.45</x:v>
      </x:c>
      <x:c r="J2484" t="str">
        <x:v>Worked</x:v>
      </x:c>
      <x:c r="K2484" t="str">
        <x:v>Employee 103776; home branch Oxford; assigned role Operative Driver | Deployment branch: Oxford | Actual role: Operative Driver | Jobs: 400121 | Customers: BioChek (UK) Ltd | Actual hours: 8.4; source records: 1</x:v>
      </x:c>
      <x:c r="L2484" t="str">
        <x:v>Include</x:v>
      </x:c>
      <x:c r="M2484"/>
      <x:c r="N2484"/>
    </x:row>
    <x:row r="2485">
      <x:c r="A2485" t="str">
        <x:v>Steve Allum|2026-05-20</x:v>
      </x:c>
      <x:c r="B2485" s="888" t="n">
        <x:v>46162</x:v>
      </x:c>
      <x:c r="C2485" t="str">
        <x:v>Steve Allum</x:v>
      </x:c>
      <x:c r="D2485" t="str">
        <x:v>Permanent</x:v>
      </x:c>
      <x:c r="E2485" t="str">
        <x:v>Oxford</x:v>
      </x:c>
      <x:c r="F2485" t="str">
        <x:v>Operative Driver</x:v>
      </x:c>
      <x:c r="G2485" t="str">
        <x:v>400679</x:v>
      </x:c>
      <x:c r="H2485" t="str">
        <x:v>Thames Valley Police</x:v>
      </x:c>
      <x:c r="I2485" s="22" t="n">
        <x:v>7</x:v>
      </x:c>
      <x:c r="J2485" t="str">
        <x:v>Worked</x:v>
      </x:c>
      <x:c r="K2485" t="str">
        <x:v>Employee 103776; home branch Oxford; assigned role Operative Driver | Deployment branch: Oxford | Actual role: Operative Driver | Jobs: 400679 | Customers: Thames Valley Police | Actual hours: 7.0; source records: 1</x:v>
      </x:c>
      <x:c r="L2485" t="str">
        <x:v>Include</x:v>
      </x:c>
      <x:c r="M2485"/>
      <x:c r="N2485"/>
    </x:row>
    <x:row r="2486">
      <x:c r="A2486" t="str">
        <x:v>Steve Allum|2026-05-21</x:v>
      </x:c>
      <x:c r="B2486" s="888" t="n">
        <x:v>46163</x:v>
      </x:c>
      <x:c r="C2486" t="str">
        <x:v>Steve Allum</x:v>
      </x:c>
      <x:c r="D2486" t="str">
        <x:v>Permanent</x:v>
      </x:c>
      <x:c r="E2486" t="str">
        <x:v>Oxford</x:v>
      </x:c>
      <x:c r="F2486" t="str">
        <x:v>Operative Driver</x:v>
      </x:c>
      <x:c r="G2486" t="str">
        <x:v>402051</x:v>
      </x:c>
      <x:c r="H2486" t="str">
        <x:v>Sodexo Limited</x:v>
      </x:c>
      <x:c r="I2486" s="22" t="n">
        <x:v>7.5</x:v>
      </x:c>
      <x:c r="J2486" t="str">
        <x:v>Worked</x:v>
      </x:c>
      <x:c r="K2486" t="str">
        <x:v>Employee 103776; home branch Oxford; assigned role Operative Driver | Deployment branch: Oxford | Actual role: Operative Driver | Jobs: 402051 | Customers: Sodexo Limited | Actual hours: 7.5; source records: 1</x:v>
      </x:c>
      <x:c r="L2486" t="str">
        <x:v>Include</x:v>
      </x:c>
      <x:c r="M2486"/>
      <x:c r="N2486"/>
    </x:row>
    <x:row r="2487">
      <x:c r="A2487" t="str">
        <x:v>Steve Allum|2026-05-22</x:v>
      </x:c>
      <x:c r="B2487" s="888" t="n">
        <x:v>46164</x:v>
      </x:c>
      <x:c r="C2487" t="str">
        <x:v>Steve Allum</x:v>
      </x:c>
      <x:c r="D2487" t="str">
        <x:v>Permanent</x:v>
      </x:c>
      <x:c r="E2487" t="str">
        <x:v>Oxford</x:v>
      </x:c>
      <x:c r="F2487" t="str">
        <x:v>Operative Driver</x:v>
      </x:c>
      <x:c r="G2487" t="str">
        <x:v>401961, 401956</x:v>
      </x:c>
      <x:c r="H2487" t="str">
        <x:v>Maynards (Inmunebio); Maynards (SCIOM)</x:v>
      </x:c>
      <x:c r="I2487" s="22" t="n">
        <x:v>7</x:v>
      </x:c>
      <x:c r="J2487" t="str">
        <x:v>Worked — 2 records</x:v>
      </x:c>
      <x:c r="K2487" t="str">
        <x:v>Employee 103776; home branch Oxford; assigned role Operative Driver | Deployment branch: Oxford | Actual role: Operative Driver | Jobs: 401961, 401956 | Customers: Maynards (Inmunebio); Maynards (SCIOM) | Actual hours: 7.0; source records: 2</x:v>
      </x:c>
      <x:c r="L2487" t="str">
        <x:v>Include</x:v>
      </x:c>
      <x:c r="M2487"/>
      <x:c r="N2487"/>
    </x:row>
    <x:row r="2488">
      <x:c r="A2488" t="str">
        <x:v>Steve Allum|2026-05-26</x:v>
      </x:c>
      <x:c r="B2488" s="888" t="n">
        <x:v>46168</x:v>
      </x:c>
      <x:c r="C2488" t="str">
        <x:v>Steve Allum</x:v>
      </x:c>
      <x:c r="D2488" t="str">
        <x:v>Permanent</x:v>
      </x:c>
      <x:c r="E2488" t="str">
        <x:v>Oxford</x:v>
      </x:c>
      <x:c r="F2488" t="str">
        <x:v>Operative Driver</x:v>
      </x:c>
      <x:c r="G2488" t="str">
        <x:v>402044, 401950, 401953</x:v>
      </x:c>
      <x:c r="H2488" t="str">
        <x:v>HMRC; Maynards (Assemblon); Maynards (ION Therapeutics)</x:v>
      </x:c>
      <x:c r="I2488" s="22" t="n">
        <x:v>9</x:v>
      </x:c>
      <x:c r="J2488" t="str">
        <x:v>Worked — 3 records</x:v>
      </x:c>
      <x:c r="K2488" t="str">
        <x:v>Employee 103776; home branch Oxford; assigned role Operative Driver | Deployment branch: Oxford | Actual role: Operative Driver | Jobs: 402044, 401950, 401953 | Customers: HMRC; Maynards (Assemblon); Maynards (ION Therapeutics) | Actual hours: 9.0; source records: 3</x:v>
      </x:c>
      <x:c r="L2488" t="str">
        <x:v>Include</x:v>
      </x:c>
      <x:c r="M2488"/>
      <x:c r="N2488"/>
    </x:row>
    <x:row r="2489">
      <x:c r="A2489" t="str">
        <x:v>Steve Allum|2026-05-27</x:v>
      </x:c>
      <x:c r="B2489" s="888" t="n">
        <x:v>46169</x:v>
      </x:c>
      <x:c r="C2489" t="str">
        <x:v>Steve Allum</x:v>
      </x:c>
      <x:c r="D2489" t="str">
        <x:v>Permanent</x:v>
      </x:c>
      <x:c r="E2489" t="str">
        <x:v>Oxford</x:v>
      </x:c>
      <x:c r="F2489" t="str">
        <x:v>Operative Driver</x:v>
      </x:c>
      <x:c r="G2489" t="str">
        <x:v>401671</x:v>
      </x:c>
      <x:c r="H2489" t="str">
        <x:v>Avantor ( OXFORD MAY  2026 )</x:v>
      </x:c>
      <x:c r="I2489" s="22" t="n">
        <x:v>7</x:v>
      </x:c>
      <x:c r="J2489" t="str">
        <x:v>Worked</x:v>
      </x:c>
      <x:c r="K2489" t="str">
        <x:v>Employee 103776; home branch Oxford; assigned role Operative Driver | Deployment branch: Cambridge | Actual role: Operative Driver | Jobs: 401671 | Customers: Avantor ( OXFORD MAY  2026 ) | Actual hours: 7.0; source records: 1</x:v>
      </x:c>
      <x:c r="L2489" t="str">
        <x:v>Include</x:v>
      </x:c>
      <x:c r="M2489"/>
      <x:c r="N2489"/>
    </x:row>
    <x:row r="2490">
      <x:c r="A2490" t="str">
        <x:v>Steve Allum|2026-05-28</x:v>
      </x:c>
      <x:c r="B2490" s="888" t="n">
        <x:v>46170</x:v>
      </x:c>
      <x:c r="C2490" t="str">
        <x:v>Steve Allum</x:v>
      </x:c>
      <x:c r="D2490" t="str">
        <x:v>Permanent</x:v>
      </x:c>
      <x:c r="E2490" t="str">
        <x:v>Oxford</x:v>
      </x:c>
      <x:c r="F2490" t="str">
        <x:v>Operative Driver</x:v>
      </x:c>
      <x:c r="G2490" t="str">
        <x:v>400679</x:v>
      </x:c>
      <x:c r="H2490" t="str">
        <x:v>Thames Valley Police</x:v>
      </x:c>
      <x:c r="I2490" s="22" t="n">
        <x:v>6.5</x:v>
      </x:c>
      <x:c r="J2490" t="str">
        <x:v>Worked</x:v>
      </x:c>
      <x:c r="K2490" t="str">
        <x:v>Employee 103776; home branch Oxford; assigned role Operative Driver | Deployment branch: Oxford | Actual role: Operative Porter | Jobs: 400679 | Customers: Thames Valley Police | Actual hours: 6.5; source records: 1</x:v>
      </x:c>
      <x:c r="L2490" t="str">
        <x:v>Include</x:v>
      </x:c>
      <x:c r="M2490"/>
      <x:c r="N2490"/>
    </x:row>
    <x:row r="2491">
      <x:c r="A2491" t="str">
        <x:v>Steve Allum|2026-05-29</x:v>
      </x:c>
      <x:c r="B2491" s="888" t="n">
        <x:v>46171</x:v>
      </x:c>
      <x:c r="C2491" t="str">
        <x:v>Steve Allum</x:v>
      </x:c>
      <x:c r="D2491" t="str">
        <x:v>Permanent</x:v>
      </x:c>
      <x:c r="E2491" t="str">
        <x:v>Oxford</x:v>
      </x:c>
      <x:c r="F2491" t="str">
        <x:v>Operative Driver</x:v>
      </x:c>
      <x:c r="G2491" t="str">
        <x:v>400679</x:v>
      </x:c>
      <x:c r="H2491" t="str">
        <x:v>Thames Valley Police</x:v>
      </x:c>
      <x:c r="I2491" s="22" t="n">
        <x:v>6</x:v>
      </x:c>
      <x:c r="J2491" t="str">
        <x:v>Worked</x:v>
      </x:c>
      <x:c r="K2491" t="str">
        <x:v>Employee 103776; home branch Oxford; assigned role Operative Driver | Deployment branch: Oxford | Actual role: Operative Driver | Jobs: 400679 | Customers: Thames Valley Police | Actual hours: 6.0; source records: 1</x:v>
      </x:c>
      <x:c r="L2491" t="str">
        <x:v>Include</x:v>
      </x:c>
      <x:c r="M2491"/>
      <x:c r="N2491"/>
    </x:row>
    <x:row r="2492">
      <x:c r="A2492" t="str">
        <x:v>Steven Baughan|2026-05-01</x:v>
      </x:c>
      <x:c r="B2492" s="888" t="n">
        <x:v>46143</x:v>
      </x:c>
      <x:c r="C2492" t="str">
        <x:v>Steven Baughan</x:v>
      </x:c>
      <x:c r="D2492" t="str">
        <x:v>Permanent</x:v>
      </x:c>
      <x:c r="E2492" t="str">
        <x:v>Birmingham</x:v>
      </x:c>
      <x:c r="F2492" t="str">
        <x:v>Operative Porter</x:v>
      </x:c>
      <x:c r="G2492" t="str">
        <x:v>390743C</x:v>
      </x:c>
      <x:c r="H2492" t="str">
        <x:v>West Midlands Police - Facilities</x:v>
      </x:c>
      <x:c r="I2492" s="22" t="n">
        <x:v>8.5</x:v>
      </x:c>
      <x:c r="J2492" t="str">
        <x:v>Worked</x:v>
      </x:c>
      <x:c r="K2492" t="str">
        <x:v>Employee 103089; home branch Birmingham; assigned role Operative Porter | Deployment branch: Birmingham | Actual role: Operative Porter | Jobs: 390743C | Customers: West Midlands Police - Facilities | Actual hours: 8.5; source records: 1</x:v>
      </x:c>
      <x:c r="L2492" t="str">
        <x:v>Include</x:v>
      </x:c>
      <x:c r="M2492"/>
      <x:c r="N2492"/>
    </x:row>
    <x:row r="2493">
      <x:c r="A2493" t="str">
        <x:v>Steven Baughan|2026-05-05</x:v>
      </x:c>
      <x:c r="B2493" s="888" t="n">
        <x:v>46147</x:v>
      </x:c>
      <x:c r="C2493" t="str">
        <x:v>Steven Baughan</x:v>
      </x:c>
      <x:c r="D2493" t="str">
        <x:v>Permanent</x:v>
      </x:c>
      <x:c r="E2493" t="str">
        <x:v>Birmingham</x:v>
      </x:c>
      <x:c r="F2493" t="str">
        <x:v>Operative Porter</x:v>
      </x:c>
      <x:c r="G2493" t="str">
        <x:v>390743F</x:v>
      </x:c>
      <x:c r="H2493" t="str">
        <x:v>West Midlands Police - Facilities</x:v>
      </x:c>
      <x:c r="I2493" s="22" t="n">
        <x:v>9.75</x:v>
      </x:c>
      <x:c r="J2493" t="str">
        <x:v>Worked</x:v>
      </x:c>
      <x:c r="K2493" t="str">
        <x:v>Employee 103089; home branch Birmingham; assigned role Operative Porter | Deployment branch: Birmingham | Actual role: Operative Porter | Jobs: 390743F | Customers: West Midlands Police - Facilities | Actual hours: 9.8; source records: 1</x:v>
      </x:c>
      <x:c r="L2493" t="str">
        <x:v>Include</x:v>
      </x:c>
      <x:c r="M2493"/>
      <x:c r="N2493"/>
    </x:row>
    <x:row r="2494">
      <x:c r="A2494" t="str">
        <x:v>Steven Baughan|2026-05-06</x:v>
      </x:c>
      <x:c r="B2494" s="888" t="n">
        <x:v>46148</x:v>
      </x:c>
      <x:c r="C2494" t="str">
        <x:v>Steven Baughan</x:v>
      </x:c>
      <x:c r="D2494" t="str">
        <x:v>Permanent</x:v>
      </x:c>
      <x:c r="E2494" t="str">
        <x:v>Birmingham</x:v>
      </x:c>
      <x:c r="F2494" t="str">
        <x:v>Operative Porter</x:v>
      </x:c>
      <x:c r="G2494" t="str">
        <x:v>401916, 401747</x:v>
      </x:c>
      <x:c r="H2494" t="str">
        <x:v>HSBC - May 2026 Deliveries; Roche Diagnostics</x:v>
      </x:c>
      <x:c r="I2494" s="22" t="n">
        <x:v>12.25</x:v>
      </x:c>
      <x:c r="J2494" t="str">
        <x:v>Worked — 2 records</x:v>
      </x:c>
      <x:c r="K2494" t="str">
        <x:v>Employee 103089; home branch Birmingham; assigned role Operative Porter | Deployment branch: Birmingham | Actual role: Operative Porter | Jobs: 401916, 401747 | Customers: HSBC - May 2026 Deliveries; Roche Diagnostics | Actual hours: 12.2; source records: 2</x:v>
      </x:c>
      <x:c r="L2494" t="str">
        <x:v>Include</x:v>
      </x:c>
      <x:c r="M2494"/>
      <x:c r="N2494"/>
    </x:row>
    <x:row r="2495">
      <x:c r="A2495" t="str">
        <x:v>Steven Baughan|2026-05-07</x:v>
      </x:c>
      <x:c r="B2495" s="888" t="n">
        <x:v>46149</x:v>
      </x:c>
      <x:c r="C2495" t="str">
        <x:v>Steven Baughan</x:v>
      </x:c>
      <x:c r="D2495" t="str">
        <x:v>Permanent</x:v>
      </x:c>
      <x:c r="E2495" t="str">
        <x:v>Birmingham</x:v>
      </x:c>
      <x:c r="F2495" t="str">
        <x:v>Operative Porter</x:v>
      </x:c>
      <x:c r="G2495" t="str">
        <x:v>401916</x:v>
      </x:c>
      <x:c r="H2495" t="str">
        <x:v>HSBC - May 2026 Deliveries</x:v>
      </x:c>
      <x:c r="I2495" s="22" t="n">
        <x:v>10.25</x:v>
      </x:c>
      <x:c r="J2495" t="str">
        <x:v>Worked</x:v>
      </x:c>
      <x:c r="K2495" t="str">
        <x:v>Employee 103089; home branch Birmingham; assigned role Operative Porter | Deployment branch: Birmingham | Actual role: Operative Porter | Jobs: 401916 | Customers: HSBC - May 2026 Deliveries | Actual hours: 10.2; source records: 1</x:v>
      </x:c>
      <x:c r="L2495" t="str">
        <x:v>Include</x:v>
      </x:c>
      <x:c r="M2495"/>
      <x:c r="N2495"/>
    </x:row>
    <x:row r="2496">
      <x:c r="A2496" t="str">
        <x:v>Steven Baughan|2026-05-08</x:v>
      </x:c>
      <x:c r="B2496" s="888" t="n">
        <x:v>46150</x:v>
      </x:c>
      <x:c r="C2496" t="str">
        <x:v>Steven Baughan</x:v>
      </x:c>
      <x:c r="D2496" t="str">
        <x:v>Permanent</x:v>
      </x:c>
      <x:c r="E2496" t="str">
        <x:v>Birmingham</x:v>
      </x:c>
      <x:c r="F2496" t="str">
        <x:v>Operative Porter</x:v>
      </x:c>
      <x:c r="G2496" t="str">
        <x:v>402014, 390823</x:v>
      </x:c>
      <x:c r="H2496" t="str">
        <x:v>Birmingham City Council; Squire Patton Boggs</x:v>
      </x:c>
      <x:c r="I2496" s="22" t="n">
        <x:v>6</x:v>
      </x:c>
      <x:c r="J2496" t="str">
        <x:v>Worked — 2 records</x:v>
      </x:c>
      <x:c r="K2496" t="str">
        <x:v>Employee 103089; home branch Birmingham; assigned role Operative Porter | Deployment branch: Birmingham | Actual role: Operative Porter | Jobs: 402014, 390823 | Customers: Birmingham City Council; Squire Patton Boggs | Actual hours: 6.0; source records: 2</x:v>
      </x:c>
      <x:c r="L2496" t="str">
        <x:v>Include</x:v>
      </x:c>
      <x:c r="M2496"/>
      <x:c r="N2496"/>
    </x:row>
    <x:row r="2497">
      <x:c r="A2497" t="str">
        <x:v>Steven Baughan|2026-05-11</x:v>
      </x:c>
      <x:c r="B2497" s="888" t="n">
        <x:v>46153</x:v>
      </x:c>
      <x:c r="C2497" t="str">
        <x:v>Steven Baughan</x:v>
      </x:c>
      <x:c r="D2497" t="str">
        <x:v>Permanent</x:v>
      </x:c>
      <x:c r="E2497" t="str">
        <x:v>Birmingham</x:v>
      </x:c>
      <x:c r="F2497" t="str">
        <x:v>Operative Porter</x:v>
      </x:c>
      <x:c r="G2497" t="str">
        <x:v>402014, 395931, 390823</x:v>
      </x:c>
      <x:c r="H2497" t="str">
        <x:v>Birmingham City Council; Birmingham City Council-Oakhil Centre; Squire Patton Boggs</x:v>
      </x:c>
      <x:c r="I2497" s="22" t="n">
        <x:v>11</x:v>
      </x:c>
      <x:c r="J2497" t="str">
        <x:v>Worked — 3 records</x:v>
      </x:c>
      <x:c r="K2497" t="str">
        <x:v>Employee 103089; home branch Birmingham; assigned role Operative Porter | Deployment branch: Birmingham | Actual role: Operative Porter | Jobs: 402014, 395931, 390823 | Customers: Birmingham City Council; Birmingham City Council-Oakhil Centre; Squire Patton Boggs | Actual hours: 11.0; source records: 3</x:v>
      </x:c>
      <x:c r="L2497" t="str">
        <x:v>Include</x:v>
      </x:c>
      <x:c r="M2497"/>
      <x:c r="N2497"/>
    </x:row>
    <x:row r="2498">
      <x:c r="A2498" t="str">
        <x:v>Steven Baughan|2026-05-13</x:v>
      </x:c>
      <x:c r="B2498" s="888" t="n">
        <x:v>46155</x:v>
      </x:c>
      <x:c r="C2498" t="str">
        <x:v>Steven Baughan</x:v>
      </x:c>
      <x:c r="D2498" t="str">
        <x:v>Permanent</x:v>
      </x:c>
      <x:c r="E2498" t="str">
        <x:v>Birmingham</x:v>
      </x:c>
      <x:c r="F2498" t="str">
        <x:v>Operative Porter</x:v>
      </x:c>
      <x:c r="G2498" t="str">
        <x:v>390823</x:v>
      </x:c>
      <x:c r="H2498" t="str">
        <x:v>Squire Patton Boggs</x:v>
      </x:c>
      <x:c r="I2498" s="22" t="n">
        <x:v>7.5</x:v>
      </x:c>
      <x:c r="J2498" t="str">
        <x:v>Worked</x:v>
      </x:c>
      <x:c r="K2498" t="str">
        <x:v>Employee 103089; home branch Birmingham; assigned role Operative Porter | Deployment branch: Birmingham | Actual role: Operative Porter | Jobs: 390823 | Customers: Squire Patton Boggs | Actual hours: 7.5; source records: 1</x:v>
      </x:c>
      <x:c r="L2498" t="str">
        <x:v>Include</x:v>
      </x:c>
      <x:c r="M2498"/>
      <x:c r="N2498"/>
    </x:row>
    <x:row r="2499">
      <x:c r="A2499" t="str">
        <x:v>Steven Baughan|2026-05-14</x:v>
      </x:c>
      <x:c r="B2499" s="888" t="n">
        <x:v>46156</x:v>
      </x:c>
      <x:c r="C2499" t="str">
        <x:v>Steven Baughan</x:v>
      </x:c>
      <x:c r="D2499" t="str">
        <x:v>Permanent</x:v>
      </x:c>
      <x:c r="E2499" t="str">
        <x:v>Birmingham</x:v>
      </x:c>
      <x:c r="F2499" t="str">
        <x:v>Operative Porter</x:v>
      </x:c>
      <x:c r="G2499" t="str">
        <x:v>390823</x:v>
      </x:c>
      <x:c r="H2499" t="str">
        <x:v>Squire Patton Boggs</x:v>
      </x:c>
      <x:c r="I2499" s="22" t="n">
        <x:v>9</x:v>
      </x:c>
      <x:c r="J2499" t="str">
        <x:v>Worked</x:v>
      </x:c>
      <x:c r="K2499" t="str">
        <x:v>Employee 103089; home branch Birmingham; assigned role Operative Porter | Deployment branch: Birmingham | Actual role: Operative Porter | Jobs: 390823 | Customers: Squire Patton Boggs | Actual hours: 9.0; source records: 1</x:v>
      </x:c>
      <x:c r="L2499" t="str">
        <x:v>Include</x:v>
      </x:c>
      <x:c r="M2499"/>
      <x:c r="N2499"/>
    </x:row>
    <x:row r="2500">
      <x:c r="A2500" t="str">
        <x:v>Steven Baughan|2026-05-15</x:v>
      </x:c>
      <x:c r="B2500" s="888" t="n">
        <x:v>46157</x:v>
      </x:c>
      <x:c r="C2500" t="str">
        <x:v>Steven Baughan</x:v>
      </x:c>
      <x:c r="D2500" t="str">
        <x:v>Permanent</x:v>
      </x:c>
      <x:c r="E2500" t="str">
        <x:v>Birmingham</x:v>
      </x:c>
      <x:c r="F2500" t="str">
        <x:v>Operative Porter</x:v>
      </x:c>
      <x:c r="G2500" t="str">
        <x:v>390823</x:v>
      </x:c>
      <x:c r="H2500" t="str">
        <x:v>Squire Patton Boggs</x:v>
      </x:c>
      <x:c r="I2500" s="22" t="n">
        <x:v>8.25</x:v>
      </x:c>
      <x:c r="J2500" t="str">
        <x:v>Worked</x:v>
      </x:c>
      <x:c r="K2500" t="str">
        <x:v>Employee 103089; home branch Birmingham; assigned role Operative Porter | Deployment branch: Birmingham | Actual role: Operative Porter | Jobs: 390823 | Customers: Squire Patton Boggs | Actual hours: 8.2; source records: 1</x:v>
      </x:c>
      <x:c r="L2500" t="str">
        <x:v>Include</x:v>
      </x:c>
      <x:c r="M2500"/>
      <x:c r="N2500"/>
    </x:row>
    <x:row r="2501">
      <x:c r="A2501" t="str">
        <x:v>Steven Baughan|2026-05-18</x:v>
      </x:c>
      <x:c r="B2501" s="888" t="n">
        <x:v>46160</x:v>
      </x:c>
      <x:c r="C2501" t="str">
        <x:v>Steven Baughan</x:v>
      </x:c>
      <x:c r="D2501" t="str">
        <x:v>Permanent</x:v>
      </x:c>
      <x:c r="E2501" t="str">
        <x:v>Birmingham</x:v>
      </x:c>
      <x:c r="F2501" t="str">
        <x:v>Operative Porter</x:v>
      </x:c>
      <x:c r="G2501" t="str">
        <x:v>390743F</x:v>
      </x:c>
      <x:c r="H2501" t="str">
        <x:v>West Midlands Police - Facilities</x:v>
      </x:c>
      <x:c r="I2501" s="22" t="n">
        <x:v>9.75</x:v>
      </x:c>
      <x:c r="J2501" t="str">
        <x:v>Worked</x:v>
      </x:c>
      <x:c r="K2501" t="str">
        <x:v>Employee 103089; home branch Birmingham; assigned role Operative Porter | Deployment branch: Birmingham | Actual role: Operative Porter | Jobs: 390743F | Customers: West Midlands Police - Facilities | Actual hours: 9.8; source records: 1</x:v>
      </x:c>
      <x:c r="L2501" t="str">
        <x:v>Include</x:v>
      </x:c>
      <x:c r="M2501"/>
      <x:c r="N2501"/>
    </x:row>
    <x:row r="2502">
      <x:c r="A2502" t="str">
        <x:v>Steven Baughan|2026-05-19</x:v>
      </x:c>
      <x:c r="B2502" s="888" t="n">
        <x:v>46161</x:v>
      </x:c>
      <x:c r="C2502" t="str">
        <x:v>Steven Baughan</x:v>
      </x:c>
      <x:c r="D2502" t="str">
        <x:v>Permanent</x:v>
      </x:c>
      <x:c r="E2502" t="str">
        <x:v>Birmingham</x:v>
      </x:c>
      <x:c r="F2502" t="str">
        <x:v>Operative Porter</x:v>
      </x:c>
      <x:c r="G2502" t="str">
        <x:v>390743F</x:v>
      </x:c>
      <x:c r="H2502" t="str">
        <x:v>West Midlands Police - Facilities</x:v>
      </x:c>
      <x:c r="I2502" s="22" t="n">
        <x:v>9</x:v>
      </x:c>
      <x:c r="J2502" t="str">
        <x:v>Worked</x:v>
      </x:c>
      <x:c r="K2502" t="str">
        <x:v>Employee 103089; home branch Birmingham; assigned role Operative Porter | Deployment branch: Birmingham | Actual role: Operative Porter | Jobs: 390743F | Customers: West Midlands Police - Facilities | Actual hours: 9.0; source records: 1</x:v>
      </x:c>
      <x:c r="L2502" t="str">
        <x:v>Include</x:v>
      </x:c>
      <x:c r="M2502"/>
      <x:c r="N2502"/>
    </x:row>
    <x:row r="2503">
      <x:c r="A2503" t="str">
        <x:v>Steven Baughan|2026-05-20</x:v>
      </x:c>
      <x:c r="B2503" s="888" t="n">
        <x:v>46162</x:v>
      </x:c>
      <x:c r="C2503" t="str">
        <x:v>Steven Baughan</x:v>
      </x:c>
      <x:c r="D2503" t="str">
        <x:v>Permanent</x:v>
      </x:c>
      <x:c r="E2503" t="str">
        <x:v>Birmingham</x:v>
      </x:c>
      <x:c r="F2503" t="str">
        <x:v>Operative Porter</x:v>
      </x:c>
      <x:c r="G2503" t="str">
        <x:v>390743F</x:v>
      </x:c>
      <x:c r="H2503" t="str">
        <x:v>West Midlands Police - Facilities</x:v>
      </x:c>
      <x:c r="I2503" s="22" t="n">
        <x:v>9.5</x:v>
      </x:c>
      <x:c r="J2503" t="str">
        <x:v>Worked</x:v>
      </x:c>
      <x:c r="K2503" t="str">
        <x:v>Employee 103089; home branch Birmingham; assigned role Operative Porter | Deployment branch: Birmingham | Actual role: Operative Porter | Jobs: 390743F | Customers: West Midlands Police - Facilities | Actual hours: 9.5; source records: 1</x:v>
      </x:c>
      <x:c r="L2503" t="str">
        <x:v>Include</x:v>
      </x:c>
      <x:c r="M2503"/>
      <x:c r="N2503"/>
    </x:row>
    <x:row r="2504">
      <x:c r="A2504" t="str">
        <x:v>Steven Baughan|2026-05-21</x:v>
      </x:c>
      <x:c r="B2504" s="888" t="n">
        <x:v>46163</x:v>
      </x:c>
      <x:c r="C2504" t="str">
        <x:v>Steven Baughan</x:v>
      </x:c>
      <x:c r="D2504" t="str">
        <x:v>Permanent</x:v>
      </x:c>
      <x:c r="E2504" t="str">
        <x:v>Birmingham</x:v>
      </x:c>
      <x:c r="F2504" t="str">
        <x:v>Operative Porter</x:v>
      </x:c>
      <x:c r="G2504" t="str">
        <x:v>400345A</x:v>
      </x:c>
      <x:c r="H2504" t="str">
        <x:v>West Midlands Police</x:v>
      </x:c>
      <x:c r="I2504" s="22" t="n">
        <x:v>8.75</x:v>
      </x:c>
      <x:c r="J2504" t="str">
        <x:v>Worked</x:v>
      </x:c>
      <x:c r="K2504" t="str">
        <x:v>Employee 103089; home branch Birmingham; assigned role Operative Porter | Deployment branch: Birmingham | Actual role: Operative Porter | Jobs: 400345A | Customers: West Midlands Police | Actual hours: 8.8; source records: 1</x:v>
      </x:c>
      <x:c r="L2504" t="str">
        <x:v>Include</x:v>
      </x:c>
      <x:c r="M2504"/>
      <x:c r="N2504"/>
    </x:row>
    <x:row r="2505">
      <x:c r="A2505" t="str">
        <x:v>Steven Baughan|2026-05-22</x:v>
      </x:c>
      <x:c r="B2505" s="888" t="n">
        <x:v>46164</x:v>
      </x:c>
      <x:c r="C2505" t="str">
        <x:v>Steven Baughan</x:v>
      </x:c>
      <x:c r="D2505" t="str">
        <x:v>Permanent</x:v>
      </x:c>
      <x:c r="E2505" t="str">
        <x:v>Birmingham</x:v>
      </x:c>
      <x:c r="F2505" t="str">
        <x:v>Operative Porter</x:v>
      </x:c>
      <x:c r="G2505" t="str">
        <x:v>400345A</x:v>
      </x:c>
      <x:c r="H2505" t="str">
        <x:v>West Midlands Police</x:v>
      </x:c>
      <x:c r="I2505" s="22" t="n">
        <x:v>8.75</x:v>
      </x:c>
      <x:c r="J2505" t="str">
        <x:v>Worked</x:v>
      </x:c>
      <x:c r="K2505" t="str">
        <x:v>Employee 103089; home branch Birmingham; assigned role Operative Porter | Deployment branch: Birmingham | Actual role: Operative Porter | Jobs: 400345A | Customers: West Midlands Police | Actual hours: 8.8; source records: 1</x:v>
      </x:c>
      <x:c r="L2505" t="str">
        <x:v>Include</x:v>
      </x:c>
      <x:c r="M2505"/>
      <x:c r="N2505"/>
    </x:row>
    <x:row r="2506">
      <x:c r="A2506" t="str">
        <x:v>Steven Baughan|2026-05-26</x:v>
      </x:c>
      <x:c r="B2506" s="888" t="n">
        <x:v>46168</x:v>
      </x:c>
      <x:c r="C2506" t="str">
        <x:v>Steven Baughan</x:v>
      </x:c>
      <x:c r="D2506" t="str">
        <x:v>Permanent</x:v>
      </x:c>
      <x:c r="E2506" t="str">
        <x:v>Birmingham</x:v>
      </x:c>
      <x:c r="F2506" t="str">
        <x:v>Operative Porter</x:v>
      </x:c>
      <x:c r="G2506"/>
      <x:c r="H2506"/>
      <x:c r="I2506" s="22" t="n">
        <x:v>0</x:v>
      </x:c>
      <x:c r="J2506" t="str">
        <x:v>Annual leave</x:v>
      </x:c>
      <x:c r="K2506" t="str">
        <x:v>Employee 103089; home branch Birmingham; assigned role Operative Porter | Leave: Annual Leave (Hours) | Leave calendar basis: Variable-pattern period</x:v>
      </x:c>
      <x:c r="L2506" t="str">
        <x:v>Include</x:v>
      </x:c>
      <x:c r="M2506"/>
      <x:c r="N2506"/>
    </x:row>
    <x:row r="2507">
      <x:c r="A2507" t="str">
        <x:v>Steven Baughan|2026-05-27</x:v>
      </x:c>
      <x:c r="B2507" s="888" t="n">
        <x:v>46169</x:v>
      </x:c>
      <x:c r="C2507" t="str">
        <x:v>Steven Baughan</x:v>
      </x:c>
      <x:c r="D2507" t="str">
        <x:v>Permanent</x:v>
      </x:c>
      <x:c r="E2507" t="str">
        <x:v>Birmingham</x:v>
      </x:c>
      <x:c r="F2507" t="str">
        <x:v>Operative Porter</x:v>
      </x:c>
      <x:c r="G2507"/>
      <x:c r="H2507"/>
      <x:c r="I2507" s="22" t="n">
        <x:v>0</x:v>
      </x:c>
      <x:c r="J2507" t="str">
        <x:v>Annual leave</x:v>
      </x:c>
      <x:c r="K2507" t="str">
        <x:v>Employee 103089; home branch Birmingham; assigned role Operative Porter | Leave: Annual Leave (Hours) | Leave calendar basis: Variable-pattern period</x:v>
      </x:c>
      <x:c r="L2507" t="str">
        <x:v>Include</x:v>
      </x:c>
      <x:c r="M2507"/>
      <x:c r="N2507"/>
    </x:row>
    <x:row r="2508">
      <x:c r="A2508" t="str">
        <x:v>Steven Baughan|2026-05-28</x:v>
      </x:c>
      <x:c r="B2508" s="888" t="n">
        <x:v>46170</x:v>
      </x:c>
      <x:c r="C2508" t="str">
        <x:v>Steven Baughan</x:v>
      </x:c>
      <x:c r="D2508" t="str">
        <x:v>Permanent</x:v>
      </x:c>
      <x:c r="E2508" t="str">
        <x:v>Birmingham</x:v>
      </x:c>
      <x:c r="F2508" t="str">
        <x:v>Operative Porter</x:v>
      </x:c>
      <x:c r="G2508"/>
      <x:c r="H2508"/>
      <x:c r="I2508" s="22" t="n">
        <x:v>0</x:v>
      </x:c>
      <x:c r="J2508" t="str">
        <x:v>Annual leave</x:v>
      </x:c>
      <x:c r="K2508" t="str">
        <x:v>Employee 103089; home branch Birmingham; assigned role Operative Porter | Leave: Annual Leave (Hours) | Leave calendar basis: Variable-pattern period</x:v>
      </x:c>
      <x:c r="L2508" t="str">
        <x:v>Include</x:v>
      </x:c>
      <x:c r="M2508"/>
      <x:c r="N2508"/>
    </x:row>
    <x:row r="2509">
      <x:c r="A2509" t="str">
        <x:v>Steven Baughan|2026-05-29</x:v>
      </x:c>
      <x:c r="B2509" s="888" t="n">
        <x:v>46171</x:v>
      </x:c>
      <x:c r="C2509" t="str">
        <x:v>Steven Baughan</x:v>
      </x:c>
      <x:c r="D2509" t="str">
        <x:v>Permanent</x:v>
      </x:c>
      <x:c r="E2509" t="str">
        <x:v>Birmingham</x:v>
      </x:c>
      <x:c r="F2509" t="str">
        <x:v>Operative Porter</x:v>
      </x:c>
      <x:c r="G2509"/>
      <x:c r="H2509"/>
      <x:c r="I2509" s="22" t="n">
        <x:v>0</x:v>
      </x:c>
      <x:c r="J2509" t="str">
        <x:v>Annual leave</x:v>
      </x:c>
      <x:c r="K2509" t="str">
        <x:v>Employee 103089; home branch Birmingham; assigned role Operative Porter | Leave: Annual Leave (Hours) | Leave calendar basis: Variable-pattern period</x:v>
      </x:c>
      <x:c r="L2509" t="str">
        <x:v>Include</x:v>
      </x:c>
      <x:c r="M2509"/>
      <x:c r="N2509"/>
    </x:row>
    <x:row r="2510">
      <x:c r="A2510" t="str">
        <x:v>Steven Baughan|2026-05-30</x:v>
      </x:c>
      <x:c r="B2510" s="888" t="n">
        <x:v>46172</x:v>
      </x:c>
      <x:c r="C2510" t="str">
        <x:v>Steven Baughan</x:v>
      </x:c>
      <x:c r="D2510" t="str">
        <x:v>Permanent</x:v>
      </x:c>
      <x:c r="E2510" t="str">
        <x:v>Birmingham</x:v>
      </x:c>
      <x:c r="F2510" t="str">
        <x:v>Operative Porter</x:v>
      </x:c>
      <x:c r="G2510" t="str">
        <x:v>400158C</x:v>
      </x:c>
      <x:c r="H2510" t="str">
        <x:v>West Midlands Police</x:v>
      </x:c>
      <x:c r="I2510" s="22" t="n">
        <x:v>5</x:v>
      </x:c>
      <x:c r="J2510" t="str">
        <x:v>Worked</x:v>
      </x:c>
      <x:c r="K2510" t="str">
        <x:v>Employee 103089; home branch Birmingham; assigned role Operative Porter | Deployment branch: Birmingham | Actual role: Operative Porter | Jobs: 400158C | Customers: West Midlands Police | Actual hours: 5.0; source records: 1</x:v>
      </x:c>
      <x:c r="L2510" t="str">
        <x:v>Include</x:v>
      </x:c>
      <x:c r="M2510"/>
      <x:c r="N2510"/>
    </x:row>
    <x:row r="2511">
      <x:c r="A2511" t="str">
        <x:v>Steven Childs|2026-05-05</x:v>
      </x:c>
      <x:c r="B2511" s="888" t="n">
        <x:v>46147</x:v>
      </x:c>
      <x:c r="C2511" t="str">
        <x:v>Steven Childs</x:v>
      </x:c>
      <x:c r="D2511" t="str">
        <x:v>Permanent</x:v>
      </x:c>
      <x:c r="E2511" t="str">
        <x:v>Manchester</x:v>
      </x:c>
      <x:c r="F2511" t="str">
        <x:v>Operative Driver</x:v>
      </x:c>
      <x:c r="G2511" t="str">
        <x:v>398317C</x:v>
      </x:c>
      <x:c r="H2511" t="str">
        <x:v>Restore Harrow Green</x:v>
      </x:c>
      <x:c r="I2511" s="22" t="n">
        <x:v>9</x:v>
      </x:c>
      <x:c r="J2511" t="str">
        <x:v>Worked</x:v>
      </x:c>
      <x:c r="K2511" t="str">
        <x:v>Employee 103579; home branch Manchester; assigned role Operative Driver | Deployment branch: Manchester | Actual role: Operative Driver | Jobs: 398317C | Customers: Restore Harrow Green | Actual hours: 9.0; source records: 1</x:v>
      </x:c>
      <x:c r="L2511" t="str">
        <x:v>Include</x:v>
      </x:c>
      <x:c r="M2511"/>
      <x:c r="N2511"/>
    </x:row>
    <x:row r="2512">
      <x:c r="A2512" t="str">
        <x:v>Steven Childs|2026-05-06</x:v>
      </x:c>
      <x:c r="B2512" s="888" t="n">
        <x:v>46148</x:v>
      </x:c>
      <x:c r="C2512" t="str">
        <x:v>Steven Childs</x:v>
      </x:c>
      <x:c r="D2512" t="str">
        <x:v>Permanent</x:v>
      </x:c>
      <x:c r="E2512" t="str">
        <x:v>Manchester</x:v>
      </x:c>
      <x:c r="F2512" t="str">
        <x:v>Operative Driver</x:v>
      </x:c>
      <x:c r="G2512" t="str">
        <x:v>401880</x:v>
      </x:c>
      <x:c r="H2512" t="str">
        <x:v>Kirklees Council - Miss Victoria Goodman</x:v>
      </x:c>
      <x:c r="I2512" s="22" t="n">
        <x:v>5.25</x:v>
      </x:c>
      <x:c r="J2512" t="str">
        <x:v>Worked</x:v>
      </x:c>
      <x:c r="K2512" t="str">
        <x:v>Employee 103579; home branch Manchester; assigned role Operative Driver | Deployment branch: Leeds | Actual role: Operative Driver | Jobs: 401880 | Customers: Kirklees Council - Miss Victoria Goodman | Actual hours: 5.2; source records: 1</x:v>
      </x:c>
      <x:c r="L2512" t="str">
        <x:v>Include</x:v>
      </x:c>
      <x:c r="M2512"/>
      <x:c r="N2512"/>
    </x:row>
    <x:row r="2513">
      <x:c r="A2513" t="str">
        <x:v>Steven Childs|2026-05-07</x:v>
      </x:c>
      <x:c r="B2513" s="888" t="n">
        <x:v>46149</x:v>
      </x:c>
      <x:c r="C2513" t="str">
        <x:v>Steven Childs</x:v>
      </x:c>
      <x:c r="D2513" t="str">
        <x:v>Permanent</x:v>
      </x:c>
      <x:c r="E2513" t="str">
        <x:v>Manchester</x:v>
      </x:c>
      <x:c r="F2513" t="str">
        <x:v>Operative Driver</x:v>
      </x:c>
      <x:c r="G2513" t="str">
        <x:v>401776</x:v>
      </x:c>
      <x:c r="H2513" t="str">
        <x:v>Adecco</x:v>
      </x:c>
      <x:c r="I2513" s="22" t="n">
        <x:v>11</x:v>
      </x:c>
      <x:c r="J2513" t="str">
        <x:v>Worked</x:v>
      </x:c>
      <x:c r="K2513" t="str">
        <x:v>Employee 103579; home branch Manchester; assigned role Operative Driver | Deployment branch: Manchester | Actual role: Operative Driver | Jobs: 401776 | Customers: Adecco | Actual hours: 11.0; source records: 1</x:v>
      </x:c>
      <x:c r="L2513" t="str">
        <x:v>Include</x:v>
      </x:c>
      <x:c r="M2513"/>
      <x:c r="N2513"/>
    </x:row>
    <x:row r="2514">
      <x:c r="A2514" t="str">
        <x:v>Steven Childs|2026-05-08</x:v>
      </x:c>
      <x:c r="B2514" s="888" t="n">
        <x:v>46150</x:v>
      </x:c>
      <x:c r="C2514" t="str">
        <x:v>Steven Childs</x:v>
      </x:c>
      <x:c r="D2514" t="str">
        <x:v>Permanent</x:v>
      </x:c>
      <x:c r="E2514" t="str">
        <x:v>Manchester</x:v>
      </x:c>
      <x:c r="F2514" t="str">
        <x:v>Operative Driver</x:v>
      </x:c>
      <x:c r="G2514" t="str">
        <x:v>374044A</x:v>
      </x:c>
      <x:c r="H2514" t="str">
        <x:v>Hurstwood Environmental Consultants</x:v>
      </x:c>
      <x:c r="I2514" s="22" t="n">
        <x:v>8.5</x:v>
      </x:c>
      <x:c r="J2514" t="str">
        <x:v>Worked</x:v>
      </x:c>
      <x:c r="K2514" t="str">
        <x:v>Employee 103579; home branch Manchester; assigned role Operative Driver | Deployment branch: Manchester | Actual role: Operative Driver | Jobs: 374044A | Customers: Hurstwood Environmental Consultants | Actual hours: 8.5; source records: 1</x:v>
      </x:c>
      <x:c r="L2514" t="str">
        <x:v>Include</x:v>
      </x:c>
      <x:c r="M2514"/>
      <x:c r="N2514"/>
    </x:row>
    <x:row r="2515">
      <x:c r="A2515" t="str">
        <x:v>Steven Childs|2026-05-11</x:v>
      </x:c>
      <x:c r="B2515" s="888" t="n">
        <x:v>46153</x:v>
      </x:c>
      <x:c r="C2515" t="str">
        <x:v>Steven Childs</x:v>
      </x:c>
      <x:c r="D2515" t="str">
        <x:v>Permanent</x:v>
      </x:c>
      <x:c r="E2515" t="str">
        <x:v>Manchester</x:v>
      </x:c>
      <x:c r="F2515" t="str">
        <x:v>Operative Driver</x:v>
      </x:c>
      <x:c r="G2515" t="str">
        <x:v>398317D, 401762</x:v>
      </x:c>
      <x:c r="H2515" t="str">
        <x:v>Restore Harrow Green; West Yorkshire Police (Dewsbury PS)</x:v>
      </x:c>
      <x:c r="I2515" s="22" t="n">
        <x:v>17.25</x:v>
      </x:c>
      <x:c r="J2515" t="str">
        <x:v>Worked — 2 records</x:v>
      </x:c>
      <x:c r="K2515" t="str">
        <x:v>Employee 103579; home branch Manchester; assigned role Operative Driver | Deployment branch: Leeds, Manchester | Actual role: Operative Porter | Jobs: 398317D, 401762 | Customers: Restore Harrow Green; West Yorkshire Police (Dewsbury PS) | Actual hours: 17.2; source records: 2</x:v>
      </x:c>
      <x:c r="L2515" t="str">
        <x:v>Include</x:v>
      </x:c>
      <x:c r="M2515"/>
      <x:c r="N2515"/>
    </x:row>
    <x:row r="2516">
      <x:c r="A2516" t="str">
        <x:v>Steven Childs|2026-05-12</x:v>
      </x:c>
      <x:c r="B2516" s="888" t="n">
        <x:v>46154</x:v>
      </x:c>
      <x:c r="C2516" t="str">
        <x:v>Steven Childs</x:v>
      </x:c>
      <x:c r="D2516" t="str">
        <x:v>Permanent</x:v>
      </x:c>
      <x:c r="E2516" t="str">
        <x:v>Manchester</x:v>
      </x:c>
      <x:c r="F2516" t="str">
        <x:v>Operative Driver</x:v>
      </x:c>
      <x:c r="G2516" t="str">
        <x:v>398317D, 401762</x:v>
      </x:c>
      <x:c r="H2516" t="str">
        <x:v>Restore Harrow Green; West Yorkshire Police (Dewsbury PS)</x:v>
      </x:c>
      <x:c r="I2516" s="22" t="n">
        <x:v>19.5</x:v>
      </x:c>
      <x:c r="J2516" t="str">
        <x:v>Worked — 2 records</x:v>
      </x:c>
      <x:c r="K2516" t="str">
        <x:v>Employee 103579; home branch Manchester; assigned role Operative Driver | Deployment branch: Leeds, Manchester | Actual role: Operative Porter | Jobs: 398317D, 401762 | Customers: Restore Harrow Green; West Yorkshire Police (Dewsbury PS) | Actual hours: 19.5; source records: 2</x:v>
      </x:c>
      <x:c r="L2516" t="str">
        <x:v>Include</x:v>
      </x:c>
      <x:c r="M2516"/>
      <x:c r="N2516"/>
    </x:row>
    <x:row r="2517">
      <x:c r="A2517" t="str">
        <x:v>Steven Childs|2026-05-13</x:v>
      </x:c>
      <x:c r="B2517" s="888" t="n">
        <x:v>46155</x:v>
      </x:c>
      <x:c r="C2517" t="str">
        <x:v>Steven Childs</x:v>
      </x:c>
      <x:c r="D2517" t="str">
        <x:v>Permanent</x:v>
      </x:c>
      <x:c r="E2517" t="str">
        <x:v>Manchester</x:v>
      </x:c>
      <x:c r="F2517" t="str">
        <x:v>Operative Driver</x:v>
      </x:c>
      <x:c r="G2517" t="str">
        <x:v>401779</x:v>
      </x:c>
      <x:c r="H2517" t="str">
        <x:v>Adecco</x:v>
      </x:c>
      <x:c r="I2517" s="22" t="n">
        <x:v>7.5</x:v>
      </x:c>
      <x:c r="J2517" t="str">
        <x:v>Worked</x:v>
      </x:c>
      <x:c r="K2517" t="str">
        <x:v>Employee 103579; home branch Manchester; assigned role Operative Driver | Deployment branch: Manchester | Actual role: Operative Driver | Jobs: 401779 | Customers: Adecco | Actual hours: 7.5; source records: 1</x:v>
      </x:c>
      <x:c r="L2517" t="str">
        <x:v>Include</x:v>
      </x:c>
      <x:c r="M2517"/>
      <x:c r="N2517"/>
    </x:row>
    <x:row r="2518">
      <x:c r="A2518" t="str">
        <x:v>Steven Childs|2026-05-14</x:v>
      </x:c>
      <x:c r="B2518" s="888" t="n">
        <x:v>46156</x:v>
      </x:c>
      <x:c r="C2518" t="str">
        <x:v>Steven Childs</x:v>
      </x:c>
      <x:c r="D2518" t="str">
        <x:v>Permanent</x:v>
      </x:c>
      <x:c r="E2518" t="str">
        <x:v>Manchester</x:v>
      </x:c>
      <x:c r="F2518" t="str">
        <x:v>Operative Driver</x:v>
      </x:c>
      <x:c r="G2518" t="str">
        <x:v>398317D, 402096</x:v>
      </x:c>
      <x:c r="H2518" t="str">
        <x:v>Restore Harrow Green; University of Leeds</x:v>
      </x:c>
      <x:c r="I2518" s="22" t="n">
        <x:v>17.25</x:v>
      </x:c>
      <x:c r="J2518" t="str">
        <x:v>Worked — 2 records</x:v>
      </x:c>
      <x:c r="K2518" t="str">
        <x:v>Employee 103579; home branch Manchester; assigned role Operative Driver | Deployment branch: Leeds, Manchester | Actual role: Operative Driver | Jobs: 398317D, 402096 | Customers: Restore Harrow Green; University of Leeds | Actual hours: 17.2; source records: 2</x:v>
      </x:c>
      <x:c r="L2518" t="str">
        <x:v>Include</x:v>
      </x:c>
      <x:c r="M2518"/>
      <x:c r="N2518"/>
    </x:row>
    <x:row r="2519">
      <x:c r="A2519" t="str">
        <x:v>Steven Childs|2026-05-15</x:v>
      </x:c>
      <x:c r="B2519" s="888" t="n">
        <x:v>46157</x:v>
      </x:c>
      <x:c r="C2519" t="str">
        <x:v>Steven Childs</x:v>
      </x:c>
      <x:c r="D2519" t="str">
        <x:v>Permanent</x:v>
      </x:c>
      <x:c r="E2519" t="str">
        <x:v>Manchester</x:v>
      </x:c>
      <x:c r="F2519" t="str">
        <x:v>Operative Driver</x:v>
      </x:c>
      <x:c r="G2519" t="str">
        <x:v>402168, 398317C</x:v>
      </x:c>
      <x:c r="H2519" t="str">
        <x:v>Kirklees Council - Collette Theresa Griffin; Restore Harrow Green</x:v>
      </x:c>
      <x:c r="I2519" s="22" t="n">
        <x:v>8.75</x:v>
      </x:c>
      <x:c r="J2519" t="str">
        <x:v>Worked — 2 records</x:v>
      </x:c>
      <x:c r="K2519" t="str">
        <x:v>Employee 103579; home branch Manchester; assigned role Operative Driver | Deployment branch: Leeds, Manchester | Actual role: Operative Driver | Jobs: 402168, 398317C | Customers: Kirklees Council - Collette Theresa Griffin; Restore Harrow Green | Actual hours: 8.8; source records: 2</x:v>
      </x:c>
      <x:c r="L2519" t="str">
        <x:v>Include</x:v>
      </x:c>
      <x:c r="M2519"/>
      <x:c r="N2519"/>
    </x:row>
    <x:row r="2520">
      <x:c r="A2520" t="str">
        <x:v>Steven Childs|2026-05-18</x:v>
      </x:c>
      <x:c r="B2520" s="888" t="n">
        <x:v>46160</x:v>
      </x:c>
      <x:c r="C2520" t="str">
        <x:v>Steven Childs</x:v>
      </x:c>
      <x:c r="D2520" t="str">
        <x:v>Permanent</x:v>
      </x:c>
      <x:c r="E2520" t="str">
        <x:v>Manchester</x:v>
      </x:c>
      <x:c r="F2520" t="str">
        <x:v>Operative Driver</x:v>
      </x:c>
      <x:c r="G2520" t="str">
        <x:v>401413</x:v>
      </x:c>
      <x:c r="H2520" t="str">
        <x:v>Countess of Chester Hospital</x:v>
      </x:c>
      <x:c r="I2520" s="22" t="n">
        <x:v>9.75</x:v>
      </x:c>
      <x:c r="J2520" t="str">
        <x:v>Worked</x:v>
      </x:c>
      <x:c r="K2520" t="str">
        <x:v>Employee 103579; home branch Manchester; assigned role Operative Driver | Deployment branch: Manchester | Actual role: Operative Driver | Jobs: 401413 | Customers: Countess of Chester Hospital | Actual hours: 9.8; source records: 1</x:v>
      </x:c>
      <x:c r="L2520" t="str">
        <x:v>Include</x:v>
      </x:c>
      <x:c r="M2520"/>
      <x:c r="N2520"/>
    </x:row>
    <x:row r="2521">
      <x:c r="A2521" t="str">
        <x:v>Steven Childs|2026-05-19</x:v>
      </x:c>
      <x:c r="B2521" s="888" t="n">
        <x:v>46161</x:v>
      </x:c>
      <x:c r="C2521" t="str">
        <x:v>Steven Childs</x:v>
      </x:c>
      <x:c r="D2521" t="str">
        <x:v>Permanent</x:v>
      </x:c>
      <x:c r="E2521" t="str">
        <x:v>Manchester</x:v>
      </x:c>
      <x:c r="F2521" t="str">
        <x:v>Operative Driver</x:v>
      </x:c>
      <x:c r="G2521"/>
      <x:c r="H2521"/>
      <x:c r="I2521" s="22" t="n">
        <x:v>0</x:v>
      </x:c>
      <x:c r="J2521" t="str">
        <x:v>Annual leave</x:v>
      </x:c>
      <x:c r="K2521" t="str">
        <x:v>Employee 103579; home branch Manchester; assigned role Operative Driver | Leave: Annual Leave (Hours) | Leave calendar basis: Variable-pattern period</x:v>
      </x:c>
      <x:c r="L2521" t="str">
        <x:v>Include</x:v>
      </x:c>
      <x:c r="M2521"/>
      <x:c r="N2521"/>
    </x:row>
    <x:row r="2522">
      <x:c r="A2522" t="str">
        <x:v>Steven Childs|2026-05-20</x:v>
      </x:c>
      <x:c r="B2522" s="888" t="n">
        <x:v>46162</x:v>
      </x:c>
      <x:c r="C2522" t="str">
        <x:v>Steven Childs</x:v>
      </x:c>
      <x:c r="D2522" t="str">
        <x:v>Permanent</x:v>
      </x:c>
      <x:c r="E2522" t="str">
        <x:v>Manchester</x:v>
      </x:c>
      <x:c r="F2522" t="str">
        <x:v>Operative Driver</x:v>
      </x:c>
      <x:c r="G2522" t="str">
        <x:v>401795</x:v>
      </x:c>
      <x:c r="H2522" t="str">
        <x:v>Cheshire Fire &amp; Rescue</x:v>
      </x:c>
      <x:c r="I2522" s="22" t="n">
        <x:v>8</x:v>
      </x:c>
      <x:c r="J2522" t="str">
        <x:v>Worked</x:v>
      </x:c>
      <x:c r="K2522" t="str">
        <x:v>Employee 103579; home branch Manchester; assigned role Operative Driver | Deployment branch: Manchester | Actual role: Operative Driver | Jobs: 401795 | Customers: Cheshire Fire &amp; Rescue | Actual hours: 8.0; source records: 1</x:v>
      </x:c>
      <x:c r="L2522" t="str">
        <x:v>Include</x:v>
      </x:c>
      <x:c r="M2522"/>
      <x:c r="N2522"/>
    </x:row>
    <x:row r="2523">
      <x:c r="A2523" t="str">
        <x:v>Steven Childs|2026-05-21</x:v>
      </x:c>
      <x:c r="B2523" s="888" t="n">
        <x:v>46163</x:v>
      </x:c>
      <x:c r="C2523" t="str">
        <x:v>Steven Childs</x:v>
      </x:c>
      <x:c r="D2523" t="str">
        <x:v>Permanent</x:v>
      </x:c>
      <x:c r="E2523" t="str">
        <x:v>Manchester</x:v>
      </x:c>
      <x:c r="F2523" t="str">
        <x:v>Operative Driver</x:v>
      </x:c>
      <x:c r="G2523" t="str">
        <x:v>402070</x:v>
      </x:c>
      <x:c r="H2523" t="str">
        <x:v>Manchester Metropolitan University</x:v>
      </x:c>
      <x:c r="I2523" s="22" t="n">
        <x:v>6</x:v>
      </x:c>
      <x:c r="J2523" t="str">
        <x:v>Worked</x:v>
      </x:c>
      <x:c r="K2523" t="str">
        <x:v>Employee 103579; home branch Manchester; assigned role Operative Driver | Deployment branch: Manchester | Actual role: Operative Driver | Jobs: 402070 | Customers: Manchester Metropolitan University | Actual hours: 6.0; source records: 1</x:v>
      </x:c>
      <x:c r="L2523" t="str">
        <x:v>Include</x:v>
      </x:c>
      <x:c r="M2523"/>
      <x:c r="N2523"/>
    </x:row>
    <x:row r="2524">
      <x:c r="A2524" t="str">
        <x:v>Steven Childs|2026-05-22</x:v>
      </x:c>
      <x:c r="B2524" s="888" t="n">
        <x:v>46164</x:v>
      </x:c>
      <x:c r="C2524" t="str">
        <x:v>Steven Childs</x:v>
      </x:c>
      <x:c r="D2524" t="str">
        <x:v>Permanent</x:v>
      </x:c>
      <x:c r="E2524" t="str">
        <x:v>Manchester</x:v>
      </x:c>
      <x:c r="F2524" t="str">
        <x:v>Operative Driver</x:v>
      </x:c>
      <x:c r="G2524" t="str">
        <x:v>398317C</x:v>
      </x:c>
      <x:c r="H2524" t="str">
        <x:v>Restore Harrow Green</x:v>
      </x:c>
      <x:c r="I2524" s="22" t="n">
        <x:v>11</x:v>
      </x:c>
      <x:c r="J2524" t="str">
        <x:v>CONFLICT — Worked + leave</x:v>
      </x:c>
      <x:c r="K2524" t="str">
        <x:v>Employee 103579; home branch Manchester; assigned role Operative Driver | Deployment branch: Manchester | Actual role: Operative Driver | Jobs: 398317C | Customers: Restore Harrow Green | Actual hours: 11.0; source records: 1 | Leave: Annual Leave (Hours) | Leave calendar basis: Variable-pattern period</x:v>
      </x:c>
      <x:c r="L2524" t="str">
        <x:v>Include</x:v>
      </x:c>
      <x:c r="M2524"/>
      <x:c r="N2524"/>
    </x:row>
    <x:row r="2525">
      <x:c r="A2525" t="str">
        <x:v>Steven Childs|2026-05-26</x:v>
      </x:c>
      <x:c r="B2525" s="888" t="n">
        <x:v>46168</x:v>
      </x:c>
      <x:c r="C2525" t="str">
        <x:v>Steven Childs</x:v>
      </x:c>
      <x:c r="D2525" t="str">
        <x:v>Permanent</x:v>
      </x:c>
      <x:c r="E2525" t="str">
        <x:v>Manchester</x:v>
      </x:c>
      <x:c r="F2525" t="str">
        <x:v>Operative Driver</x:v>
      </x:c>
      <x:c r="G2525" t="str">
        <x:v>401738, 398317C, 398317D</x:v>
      </x:c>
      <x:c r="H2525" t="str">
        <x:v>Leeds Teaching Hospitals NHS Trust; Restore Harrow Green</x:v>
      </x:c>
      <x:c r="I2525" s="22" t="n">
        <x:v>21.25</x:v>
      </x:c>
      <x:c r="J2525" t="str">
        <x:v>Worked — 3 records</x:v>
      </x:c>
      <x:c r="K2525" t="str">
        <x:v>Employee 103579; home branch Manchester; assigned role Operative Driver | Deployment branch: Leeds, Manchester | Actual role: Operative Driver, Operative Porter | Jobs: 401738, 398317C, 398317D | Customers: Leeds Teaching Hospitals NHS Trust; Restore Harrow Green | Actual hours: 21.2; source records: 3</x:v>
      </x:c>
      <x:c r="L2525" t="str">
        <x:v>Include</x:v>
      </x:c>
      <x:c r="M2525"/>
      <x:c r="N2525"/>
    </x:row>
    <x:row r="2526">
      <x:c r="A2526" t="str">
        <x:v>Steven Childs|2026-05-27</x:v>
      </x:c>
      <x:c r="B2526" s="888" t="n">
        <x:v>46169</x:v>
      </x:c>
      <x:c r="C2526" t="str">
        <x:v>Steven Childs</x:v>
      </x:c>
      <x:c r="D2526" t="str">
        <x:v>Permanent</x:v>
      </x:c>
      <x:c r="E2526" t="str">
        <x:v>Manchester</x:v>
      </x:c>
      <x:c r="F2526" t="str">
        <x:v>Operative Driver</x:v>
      </x:c>
      <x:c r="G2526" t="str">
        <x:v>397408</x:v>
      </x:c>
      <x:c r="H2526" t="str">
        <x:v>Gresham Office Furniture</x:v>
      </x:c>
      <x:c r="I2526" s="22" t="n">
        <x:v>9</x:v>
      </x:c>
      <x:c r="J2526" t="str">
        <x:v>Worked</x:v>
      </x:c>
      <x:c r="K2526" t="str">
        <x:v>Employee 103579; home branch Manchester; assigned role Operative Driver | Deployment branch: Manchester | Actual role: Operative Driver | Jobs: 397408 | Customers: Gresham Office Furniture | Actual hours: 9.0; source records: 1</x:v>
      </x:c>
      <x:c r="L2526" t="str">
        <x:v>Include</x:v>
      </x:c>
      <x:c r="M2526"/>
      <x:c r="N2526"/>
    </x:row>
    <x:row r="2527">
      <x:c r="A2527" t="str">
        <x:v>Steven Childs|2026-05-28</x:v>
      </x:c>
      <x:c r="B2527" s="888" t="n">
        <x:v>46170</x:v>
      </x:c>
      <x:c r="C2527" t="str">
        <x:v>Steven Childs</x:v>
      </x:c>
      <x:c r="D2527" t="str">
        <x:v>Permanent</x:v>
      </x:c>
      <x:c r="E2527" t="str">
        <x:v>Manchester</x:v>
      </x:c>
      <x:c r="F2527" t="str">
        <x:v>Operative Driver</x:v>
      </x:c>
      <x:c r="G2527" t="str">
        <x:v>402408</x:v>
      </x:c>
      <x:c r="H2527" t="str">
        <x:v>Manchester Metropolitan University</x:v>
      </x:c>
      <x:c r="I2527" s="22" t="n">
        <x:v>8</x:v>
      </x:c>
      <x:c r="J2527" t="str">
        <x:v>Worked</x:v>
      </x:c>
      <x:c r="K2527" t="str">
        <x:v>Employee 103579; home branch Manchester; assigned role Operative Driver | Deployment branch: Manchester | Actual role: Operative Driver | Jobs: 402408 | Customers: Manchester Metropolitan University | Actual hours: 8.0; source records: 1</x:v>
      </x:c>
      <x:c r="L2527" t="str">
        <x:v>Include</x:v>
      </x:c>
      <x:c r="M2527"/>
      <x:c r="N2527"/>
    </x:row>
    <x:row r="2528">
      <x:c r="A2528" t="str">
        <x:v>Steven Childs|2026-05-29</x:v>
      </x:c>
      <x:c r="B2528" s="888" t="n">
        <x:v>46171</x:v>
      </x:c>
      <x:c r="C2528" t="str">
        <x:v>Steven Childs</x:v>
      </x:c>
      <x:c r="D2528" t="str">
        <x:v>Permanent</x:v>
      </x:c>
      <x:c r="E2528" t="str">
        <x:v>Manchester</x:v>
      </x:c>
      <x:c r="F2528" t="str">
        <x:v>Operative Driver</x:v>
      </x:c>
      <x:c r="G2528" t="str">
        <x:v>398317D</x:v>
      </x:c>
      <x:c r="H2528" t="str">
        <x:v>Restore Harrow Green</x:v>
      </x:c>
      <x:c r="I2528" s="22" t="n">
        <x:v>1.25</x:v>
      </x:c>
      <x:c r="J2528" t="str">
        <x:v>Worked — 2 records</x:v>
      </x:c>
      <x:c r="K2528" t="str">
        <x:v>Employee 103579; home branch Manchester; assigned role Operative Driver | Deployment branch: Manchester | Actual role: Operative Driver | Jobs: 398317D | Customers: Restore Harrow Green | Actual hours: 1.2; source records: 2</x:v>
      </x:c>
      <x:c r="L2528" t="str">
        <x:v>Include</x:v>
      </x:c>
      <x:c r="M2528"/>
      <x:c r="N2528"/>
    </x:row>
    <x:row r="2529">
      <x:c r="A2529" t="str">
        <x:v>Steven Currie|2026-05-01</x:v>
      </x:c>
      <x:c r="B2529" s="888" t="n">
        <x:v>46143</x:v>
      </x:c>
      <x:c r="C2529" t="str">
        <x:v>Steven Currie</x:v>
      </x:c>
      <x:c r="D2529" t="str">
        <x:v>Permanent</x:v>
      </x:c>
      <x:c r="E2529" t="str">
        <x:v>Cambridge</x:v>
      </x:c>
      <x:c r="F2529" t="str">
        <x:v>Operative Driver</x:v>
      </x:c>
      <x:c r="G2529" t="str">
        <x:v>401903</x:v>
      </x:c>
      <x:c r="H2529" t="str">
        <x:v>South Cambridgeshire District Council</x:v>
      </x:c>
      <x:c r="I2529" s="22" t="n">
        <x:v>8.5</x:v>
      </x:c>
      <x:c r="J2529" t="str">
        <x:v>Worked</x:v>
      </x:c>
      <x:c r="K2529" t="str">
        <x:v>Employee 103237; home branch Cambridge; assigned role Operative Driver | Deployment branch: Cambridge | Actual role: Operative Porter | Jobs: 401903 | Customers: South Cambridgeshire District Council | Actual hours: 8.5; source records: 1</x:v>
      </x:c>
      <x:c r="L2529" t="str">
        <x:v>Include</x:v>
      </x:c>
      <x:c r="M2529"/>
      <x:c r="N2529"/>
    </x:row>
    <x:row r="2530">
      <x:c r="A2530" t="str">
        <x:v>Steven Currie|2026-05-05</x:v>
      </x:c>
      <x:c r="B2530" s="888" t="n">
        <x:v>46147</x:v>
      </x:c>
      <x:c r="C2530" t="str">
        <x:v>Steven Currie</x:v>
      </x:c>
      <x:c r="D2530" t="str">
        <x:v>Permanent</x:v>
      </x:c>
      <x:c r="E2530" t="str">
        <x:v>Cambridge</x:v>
      </x:c>
      <x:c r="F2530" t="str">
        <x:v>Operative Driver</x:v>
      </x:c>
      <x:c r="G2530" t="str">
        <x:v>400520</x:v>
      </x:c>
      <x:c r="H2530" t="str">
        <x:v>Anglian Water</x:v>
      </x:c>
      <x:c r="I2530" s="22" t="n">
        <x:v>10.5</x:v>
      </x:c>
      <x:c r="J2530" t="str">
        <x:v>Worked</x:v>
      </x:c>
      <x:c r="K2530" t="str">
        <x:v>Employee 103237; home branch Cambridge; assigned role Operative Driver | Deployment branch: Cambridge | Actual role: Operative Porter | Jobs: 400520 | Customers: Anglian Water | Actual hours: 10.5; source records: 1</x:v>
      </x:c>
      <x:c r="L2530" t="str">
        <x:v>Include</x:v>
      </x:c>
      <x:c r="M2530"/>
      <x:c r="N2530"/>
    </x:row>
    <x:row r="2531">
      <x:c r="A2531" t="str">
        <x:v>Steven Currie|2026-05-08</x:v>
      </x:c>
      <x:c r="B2531" s="888" t="n">
        <x:v>46150</x:v>
      </x:c>
      <x:c r="C2531" t="str">
        <x:v>Steven Currie</x:v>
      </x:c>
      <x:c r="D2531" t="str">
        <x:v>Permanent</x:v>
      </x:c>
      <x:c r="E2531" t="str">
        <x:v>Cambridge</x:v>
      </x:c>
      <x:c r="F2531" t="str">
        <x:v>Operative Driver</x:v>
      </x:c>
      <x:c r="G2531" t="str">
        <x:v>401671B</x:v>
      </x:c>
      <x:c r="H2531" t="str">
        <x:v>Avantor ( CAMBRIDGE MAY  2026 )</x:v>
      </x:c>
      <x:c r="I2531" s="22" t="n">
        <x:v>8.5</x:v>
      </x:c>
      <x:c r="J2531" t="str">
        <x:v>Worked — 2 records</x:v>
      </x:c>
      <x:c r="K2531" t="str">
        <x:v>Employee 103237; home branch Cambridge; assigned role Operative Driver | Deployment branch: Cambridge | Actual role: Operative Driver, Operative Porter | Jobs: 401671B | Customers: Avantor ( CAMBRIDGE MAY  2026 ) | Actual hours: 8.5; source records: 2</x:v>
      </x:c>
      <x:c r="L2531" t="str">
        <x:v>Include</x:v>
      </x:c>
      <x:c r="M2531"/>
      <x:c r="N2531"/>
    </x:row>
    <x:row r="2532">
      <x:c r="A2532" t="str">
        <x:v>Steven Currie|2026-05-09</x:v>
      </x:c>
      <x:c r="B2532" s="888" t="n">
        <x:v>46151</x:v>
      </x:c>
      <x:c r="C2532" t="str">
        <x:v>Steven Currie</x:v>
      </x:c>
      <x:c r="D2532" t="str">
        <x:v>Permanent</x:v>
      </x:c>
      <x:c r="E2532" t="str">
        <x:v>Cambridge</x:v>
      </x:c>
      <x:c r="F2532" t="str">
        <x:v>Operative Driver</x:v>
      </x:c>
      <x:c r="G2532" t="str">
        <x:v>401903</x:v>
      </x:c>
      <x:c r="H2532" t="str">
        <x:v>South Cambridgeshire District Council</x:v>
      </x:c>
      <x:c r="I2532" s="22" t="n">
        <x:v>6</x:v>
      </x:c>
      <x:c r="J2532" t="str">
        <x:v>Worked</x:v>
      </x:c>
      <x:c r="K2532" t="str">
        <x:v>Employee 103237; home branch Cambridge; assigned role Operative Driver | Deployment branch: Cambridge | Actual role: Operative Porter | Jobs: 401903 | Customers: South Cambridgeshire District Council | Actual hours: 6.0; source records: 1</x:v>
      </x:c>
      <x:c r="L2532" t="str">
        <x:v>Include</x:v>
      </x:c>
      <x:c r="M2532"/>
      <x:c r="N2532"/>
    </x:row>
    <x:row r="2533">
      <x:c r="A2533" t="str">
        <x:v>Steven Currie|2026-05-11</x:v>
      </x:c>
      <x:c r="B2533" s="888" t="n">
        <x:v>46153</x:v>
      </x:c>
      <x:c r="C2533" t="str">
        <x:v>Steven Currie</x:v>
      </x:c>
      <x:c r="D2533" t="str">
        <x:v>Permanent</x:v>
      </x:c>
      <x:c r="E2533" t="str">
        <x:v>Cambridge</x:v>
      </x:c>
      <x:c r="F2533" t="str">
        <x:v>Operative Driver</x:v>
      </x:c>
      <x:c r="G2533" t="str">
        <x:v>398439</x:v>
      </x:c>
      <x:c r="H2533" t="str">
        <x:v>Anglia Ruskin University</x:v>
      </x:c>
      <x:c r="I2533" s="22" t="n">
        <x:v>9.5</x:v>
      </x:c>
      <x:c r="J2533" t="str">
        <x:v>Worked</x:v>
      </x:c>
      <x:c r="K2533" t="str">
        <x:v>Employee 103237; home branch Cambridge; assigned role Operative Driver | Deployment branch: Cambridge | Actual role: Operative Porter | Jobs: 398439 | Customers: Anglia Ruskin University | Actual hours: 9.5; source records: 1</x:v>
      </x:c>
      <x:c r="L2533" t="str">
        <x:v>Include</x:v>
      </x:c>
      <x:c r="M2533"/>
      <x:c r="N2533"/>
    </x:row>
    <x:row r="2534">
      <x:c r="A2534" t="str">
        <x:v>Steven Currie|2026-05-12</x:v>
      </x:c>
      <x:c r="B2534" s="888" t="n">
        <x:v>46154</x:v>
      </x:c>
      <x:c r="C2534" t="str">
        <x:v>Steven Currie</x:v>
      </x:c>
      <x:c r="D2534" t="str">
        <x:v>Permanent</x:v>
      </x:c>
      <x:c r="E2534" t="str">
        <x:v>Cambridge</x:v>
      </x:c>
      <x:c r="F2534" t="str">
        <x:v>Operative Driver</x:v>
      </x:c>
      <x:c r="G2534" t="str">
        <x:v>401780</x:v>
      </x:c>
      <x:c r="H2534" t="str">
        <x:v>Norfolk Constabulary</x:v>
      </x:c>
      <x:c r="I2534" s="22" t="n">
        <x:v>8.5</x:v>
      </x:c>
      <x:c r="J2534" t="str">
        <x:v>Worked</x:v>
      </x:c>
      <x:c r="K2534" t="str">
        <x:v>Employee 103237; home branch Cambridge; assigned role Operative Driver | Deployment branch: Cambridge | Actual role: Operative Driver | Jobs: 401780 | Customers: Norfolk Constabulary | Actual hours: 8.5; source records: 1</x:v>
      </x:c>
      <x:c r="L2534" t="str">
        <x:v>Include</x:v>
      </x:c>
      <x:c r="M2534"/>
      <x:c r="N2534"/>
    </x:row>
    <x:row r="2535">
      <x:c r="A2535" t="str">
        <x:v>Steven Currie|2026-05-13</x:v>
      </x:c>
      <x:c r="B2535" s="888" t="n">
        <x:v>46155</x:v>
      </x:c>
      <x:c r="C2535" t="str">
        <x:v>Steven Currie</x:v>
      </x:c>
      <x:c r="D2535" t="str">
        <x:v>Permanent</x:v>
      </x:c>
      <x:c r="E2535" t="str">
        <x:v>Cambridge</x:v>
      </x:c>
      <x:c r="F2535" t="str">
        <x:v>Operative Driver</x:v>
      </x:c>
      <x:c r="G2535" t="str">
        <x:v>400121, 399379D</x:v>
      </x:c>
      <x:c r="H2535" t="str">
        <x:v>BioChek (UK) Ltd; Restore Harrow Green Oxford  M/W use only</x:v>
      </x:c>
      <x:c r="I2535" s="22" t="n">
        <x:v>17.5</x:v>
      </x:c>
      <x:c r="J2535" t="str">
        <x:v>Worked — 2 records</x:v>
      </x:c>
      <x:c r="K2535" t="str">
        <x:v>Employee 103237; home branch Cambridge; assigned role Operative Driver | Deployment branch: Oxford | Actual role: Operative Porter | Jobs: 400121, 399379D | Customers: BioChek (UK) Ltd; Restore Harrow Green Oxford  M/W use only | Actual hours: 17.5; source records: 2</x:v>
      </x:c>
      <x:c r="L2535" t="str">
        <x:v>Include</x:v>
      </x:c>
      <x:c r="M2535"/>
      <x:c r="N2535"/>
    </x:row>
    <x:row r="2536">
      <x:c r="A2536" t="str">
        <x:v>Steven Currie|2026-05-15</x:v>
      </x:c>
      <x:c r="B2536" s="888" t="n">
        <x:v>46157</x:v>
      </x:c>
      <x:c r="C2536" t="str">
        <x:v>Steven Currie</x:v>
      </x:c>
      <x:c r="D2536" t="str">
        <x:v>Permanent</x:v>
      </x:c>
      <x:c r="E2536" t="str">
        <x:v>Cambridge</x:v>
      </x:c>
      <x:c r="F2536" t="str">
        <x:v>Operative Driver</x:v>
      </x:c>
      <x:c r="G2536" t="str">
        <x:v>401671B</x:v>
      </x:c>
      <x:c r="H2536" t="str">
        <x:v>Avantor ( CAMBRIDGE MAY  2026 )</x:v>
      </x:c>
      <x:c r="I2536" s="22" t="n">
        <x:v>8.5</x:v>
      </x:c>
      <x:c r="J2536" t="str">
        <x:v>Worked</x:v>
      </x:c>
      <x:c r="K2536" t="str">
        <x:v>Employee 103237; home branch Cambridge; assigned role Operative Driver | Deployment branch: Cambridge | Actual role: Operative Driver | Jobs: 401671B | Customers: Avantor ( CAMBRIDGE MAY  2026 ) | Actual hours: 8.5; source records: 1</x:v>
      </x:c>
      <x:c r="L2536" t="str">
        <x:v>Include</x:v>
      </x:c>
      <x:c r="M2536"/>
      <x:c r="N2536"/>
    </x:row>
    <x:row r="2537">
      <x:c r="A2537" t="str">
        <x:v>Steven Currie|2026-05-19</x:v>
      </x:c>
      <x:c r="B2537" s="888" t="n">
        <x:v>46161</x:v>
      </x:c>
      <x:c r="C2537" t="str">
        <x:v>Steven Currie</x:v>
      </x:c>
      <x:c r="D2537" t="str">
        <x:v>Permanent</x:v>
      </x:c>
      <x:c r="E2537" t="str">
        <x:v>Cambridge</x:v>
      </x:c>
      <x:c r="F2537" t="str">
        <x:v>Operative Driver</x:v>
      </x:c>
      <x:c r="G2537" t="str">
        <x:v>402244</x:v>
      </x:c>
      <x:c r="H2537" t="str">
        <x:v>Ellison Institute of Technology, Oxford Ltd</x:v>
      </x:c>
      <x:c r="I2537" s="22" t="n">
        <x:v>10.5</x:v>
      </x:c>
      <x:c r="J2537" t="str">
        <x:v>Worked</x:v>
      </x:c>
      <x:c r="K2537" t="str">
        <x:v>Employee 103237; home branch Cambridge; assigned role Operative Driver | Deployment branch: Oxford | Actual role: Operative Porter | Jobs: 402244 | Customers: Ellison Institute of Technology, Oxford Ltd | Actual hours: 10.5; source records: 1</x:v>
      </x:c>
      <x:c r="L2537" t="str">
        <x:v>Include</x:v>
      </x:c>
      <x:c r="M2537"/>
      <x:c r="N2537"/>
    </x:row>
    <x:row r="2538">
      <x:c r="A2538" t="str">
        <x:v>Steven Currie|2026-05-20</x:v>
      </x:c>
      <x:c r="B2538" s="888" t="n">
        <x:v>46162</x:v>
      </x:c>
      <x:c r="C2538" t="str">
        <x:v>Steven Currie</x:v>
      </x:c>
      <x:c r="D2538" t="str">
        <x:v>Permanent</x:v>
      </x:c>
      <x:c r="E2538" t="str">
        <x:v>Cambridge</x:v>
      </x:c>
      <x:c r="F2538" t="str">
        <x:v>Operative Driver</x:v>
      </x:c>
      <x:c r="G2538" t="str">
        <x:v>401472</x:v>
      </x:c>
      <x:c r="H2538" t="str">
        <x:v>CRUK Horizons</x:v>
      </x:c>
      <x:c r="I2538" s="22" t="n">
        <x:v>10.5</x:v>
      </x:c>
      <x:c r="J2538" t="str">
        <x:v>Worked</x:v>
      </x:c>
      <x:c r="K2538" t="str">
        <x:v>Employee 103237; home branch Cambridge; assigned role Operative Driver | Deployment branch: Cambridge | Actual role: Operative Porter | Jobs: 401472 | Customers: CRUK Horizons | Actual hours: 10.5; source records: 1</x:v>
      </x:c>
      <x:c r="L2538" t="str">
        <x:v>Include</x:v>
      </x:c>
      <x:c r="M2538"/>
      <x:c r="N2538"/>
    </x:row>
    <x:row r="2539">
      <x:c r="A2539" t="str">
        <x:v>Steven Currie|2026-05-21</x:v>
      </x:c>
      <x:c r="B2539" s="888" t="n">
        <x:v>46163</x:v>
      </x:c>
      <x:c r="C2539" t="str">
        <x:v>Steven Currie</x:v>
      </x:c>
      <x:c r="D2539" t="str">
        <x:v>Permanent</x:v>
      </x:c>
      <x:c r="E2539" t="str">
        <x:v>Cambridge</x:v>
      </x:c>
      <x:c r="F2539" t="str">
        <x:v>Operative Driver</x:v>
      </x:c>
      <x:c r="G2539" t="str">
        <x:v>401472</x:v>
      </x:c>
      <x:c r="H2539" t="str">
        <x:v>CRUK Horizons</x:v>
      </x:c>
      <x:c r="I2539" s="22" t="n">
        <x:v>11</x:v>
      </x:c>
      <x:c r="J2539" t="str">
        <x:v>Worked</x:v>
      </x:c>
      <x:c r="K2539" t="str">
        <x:v>Employee 103237; home branch Cambridge; assigned role Operative Driver | Deployment branch: Cambridge | Actual role: Operative Porter | Jobs: 401472 | Customers: CRUK Horizons | Actual hours: 11.0; source records: 1</x:v>
      </x:c>
      <x:c r="L2539" t="str">
        <x:v>Include</x:v>
      </x:c>
      <x:c r="M2539"/>
      <x:c r="N2539"/>
    </x:row>
    <x:row r="2540">
      <x:c r="A2540" t="str">
        <x:v>Steven Currie|2026-05-22</x:v>
      </x:c>
      <x:c r="B2540" s="888" t="n">
        <x:v>46164</x:v>
      </x:c>
      <x:c r="C2540" t="str">
        <x:v>Steven Currie</x:v>
      </x:c>
      <x:c r="D2540" t="str">
        <x:v>Permanent</x:v>
      </x:c>
      <x:c r="E2540" t="str">
        <x:v>Cambridge</x:v>
      </x:c>
      <x:c r="F2540" t="str">
        <x:v>Operative Driver</x:v>
      </x:c>
      <x:c r="G2540" t="str">
        <x:v>401472</x:v>
      </x:c>
      <x:c r="H2540" t="str">
        <x:v>CRUK Horizons</x:v>
      </x:c>
      <x:c r="I2540" s="22" t="n">
        <x:v>9.5</x:v>
      </x:c>
      <x:c r="J2540" t="str">
        <x:v>Worked</x:v>
      </x:c>
      <x:c r="K2540" t="str">
        <x:v>Employee 103237; home branch Cambridge; assigned role Operative Driver | Deployment branch: Cambridge | Actual role: Operative Driver | Jobs: 401472 | Customers: CRUK Horizons | Actual hours: 9.5; source records: 1</x:v>
      </x:c>
      <x:c r="L2540" t="str">
        <x:v>Include</x:v>
      </x:c>
      <x:c r="M2540"/>
      <x:c r="N2540"/>
    </x:row>
    <x:row r="2541">
      <x:c r="A2541" t="str">
        <x:v>Steven Currie|2026-05-26</x:v>
      </x:c>
      <x:c r="B2541" s="888" t="n">
        <x:v>46168</x:v>
      </x:c>
      <x:c r="C2541" t="str">
        <x:v>Steven Currie</x:v>
      </x:c>
      <x:c r="D2541" t="str">
        <x:v>Permanent</x:v>
      </x:c>
      <x:c r="E2541" t="str">
        <x:v>Cambridge</x:v>
      </x:c>
      <x:c r="F2541" t="str">
        <x:v>Operative Driver</x:v>
      </x:c>
      <x:c r="G2541" t="str">
        <x:v>401671B</x:v>
      </x:c>
      <x:c r="H2541" t="str">
        <x:v>Avantor ( CAMBRIDGE MAY  2026 )</x:v>
      </x:c>
      <x:c r="I2541" s="22" t="n">
        <x:v>11.5</x:v>
      </x:c>
      <x:c r="J2541" t="str">
        <x:v>Worked</x:v>
      </x:c>
      <x:c r="K2541" t="str">
        <x:v>Employee 103237; home branch Cambridge; assigned role Operative Driver | Deployment branch: Cambridge | Actual role: Operative Driver | Jobs: 401671B | Customers: Avantor ( CAMBRIDGE MAY  2026 ) | Actual hours: 11.5; source records: 1</x:v>
      </x:c>
      <x:c r="L2541" t="str">
        <x:v>Include</x:v>
      </x:c>
      <x:c r="M2541"/>
      <x:c r="N2541"/>
    </x:row>
    <x:row r="2542">
      <x:c r="A2542" t="str">
        <x:v>Steven Currie|2026-05-27</x:v>
      </x:c>
      <x:c r="B2542" s="888" t="n">
        <x:v>46169</x:v>
      </x:c>
      <x:c r="C2542" t="str">
        <x:v>Steven Currie</x:v>
      </x:c>
      <x:c r="D2542" t="str">
        <x:v>Permanent</x:v>
      </x:c>
      <x:c r="E2542" t="str">
        <x:v>Cambridge</x:v>
      </x:c>
      <x:c r="F2542" t="str">
        <x:v>Operative Driver</x:v>
      </x:c>
      <x:c r="G2542" t="str">
        <x:v>401671B</x:v>
      </x:c>
      <x:c r="H2542" t="str">
        <x:v>Avantor ( CAMBRIDGE MAY  2026 )</x:v>
      </x:c>
      <x:c r="I2542" s="22" t="n">
        <x:v>5</x:v>
      </x:c>
      <x:c r="J2542" t="str">
        <x:v>Worked</x:v>
      </x:c>
      <x:c r="K2542" t="str">
        <x:v>Employee 103237; home branch Cambridge; assigned role Operative Driver | Deployment branch: Cambridge | Actual role: Operative Driver | Jobs: 401671B | Customers: Avantor ( CAMBRIDGE MAY  2026 ) | Actual hours: 5.0; source records: 1</x:v>
      </x:c>
      <x:c r="L2542" t="str">
        <x:v>Include</x:v>
      </x:c>
      <x:c r="M2542"/>
      <x:c r="N2542"/>
    </x:row>
    <x:row r="2543">
      <x:c r="A2543" t="str">
        <x:v>Steven Currie|2026-05-28</x:v>
      </x:c>
      <x:c r="B2543" s="888" t="n">
        <x:v>46170</x:v>
      </x:c>
      <x:c r="C2543" t="str">
        <x:v>Steven Currie</x:v>
      </x:c>
      <x:c r="D2543" t="str">
        <x:v>Permanent</x:v>
      </x:c>
      <x:c r="E2543" t="str">
        <x:v>Cambridge</x:v>
      </x:c>
      <x:c r="F2543" t="str">
        <x:v>Operative Driver</x:v>
      </x:c>
      <x:c r="G2543" t="str">
        <x:v>401671B</x:v>
      </x:c>
      <x:c r="H2543" t="str">
        <x:v>Avantor ( CAMBRIDGE MAY  2026 )</x:v>
      </x:c>
      <x:c r="I2543" s="22" t="n">
        <x:v>8.5</x:v>
      </x:c>
      <x:c r="J2543" t="str">
        <x:v>Worked</x:v>
      </x:c>
      <x:c r="K2543" t="str">
        <x:v>Employee 103237; home branch Cambridge; assigned role Operative Driver | Deployment branch: Cambridge | Actual role: Operative Porter | Jobs: 401671B | Customers: Avantor ( CAMBRIDGE MAY  2026 ) | Actual hours: 8.5; source records: 1</x:v>
      </x:c>
      <x:c r="L2543" t="str">
        <x:v>Include</x:v>
      </x:c>
      <x:c r="M2543"/>
      <x:c r="N2543"/>
    </x:row>
    <x:row r="2544">
      <x:c r="A2544" t="str">
        <x:v>Steven Currie|2026-05-29</x:v>
      </x:c>
      <x:c r="B2544" s="888" t="n">
        <x:v>46171</x:v>
      </x:c>
      <x:c r="C2544" t="str">
        <x:v>Steven Currie</x:v>
      </x:c>
      <x:c r="D2544" t="str">
        <x:v>Permanent</x:v>
      </x:c>
      <x:c r="E2544" t="str">
        <x:v>Cambridge</x:v>
      </x:c>
      <x:c r="F2544" t="str">
        <x:v>Operative Driver</x:v>
      </x:c>
      <x:c r="G2544" t="str">
        <x:v>402305</x:v>
      </x:c>
      <x:c r="H2544" t="str">
        <x:v>University of Hertfordshire</x:v>
      </x:c>
      <x:c r="I2544" s="22" t="n">
        <x:v>7</x:v>
      </x:c>
      <x:c r="J2544" t="str">
        <x:v>Worked</x:v>
      </x:c>
      <x:c r="K2544" t="str">
        <x:v>Employee 103237; home branch Cambridge; assigned role Operative Driver | Deployment branch: Thurrock | Actual role: Operative Driver | Jobs: 402305 | Customers: University of Hertfordshire | Actual hours: 7.0; source records: 1</x:v>
      </x:c>
      <x:c r="L2544" t="str">
        <x:v>Include</x:v>
      </x:c>
      <x:c r="M2544"/>
      <x:c r="N2544"/>
    </x:row>
    <x:row r="2545">
      <x:c r="A2545" t="str">
        <x:v>T Abdullaev|2026-05-01</x:v>
      </x:c>
      <x:c r="B2545" s="888" t="n">
        <x:v>46143</x:v>
      </x:c>
      <x:c r="C2545" t="str">
        <x:v>T Abdullaev</x:v>
      </x:c>
      <x:c r="D2545" t="str">
        <x:v>Permanent</x:v>
      </x:c>
      <x:c r="E2545" t="str">
        <x:v>Thurrock</x:v>
      </x:c>
      <x:c r="F2545" t="str">
        <x:v>Operative Skilled</x:v>
      </x:c>
      <x:c r="G2545" t="str">
        <x:v>399451J</x:v>
      </x:c>
      <x:c r="H2545" t="str">
        <x:v>Royal Borough of Kensington and Chelsea</x:v>
      </x:c>
      <x:c r="I2545" s="22" t="n">
        <x:v>8</x:v>
      </x:c>
      <x:c r="J2545" t="str">
        <x:v>Worked</x:v>
      </x:c>
      <x:c r="K2545" t="str">
        <x:v>Employee 103128; home branch Thurrock; assigned role Operative Skilled | Deployment branch: Croydon | Actual role: Operative Skilled | Jobs: 399451J | Customers: Royal Borough of Kensington and Chelsea | Actual hours: 8.0; source records: 1</x:v>
      </x:c>
      <x:c r="L2545" t="str">
        <x:v>Include</x:v>
      </x:c>
      <x:c r="M2545"/>
      <x:c r="N2545"/>
    </x:row>
    <x:row r="2546">
      <x:c r="A2546" t="str">
        <x:v>T Abdullaev|2026-05-05</x:v>
      </x:c>
      <x:c r="B2546" s="888" t="n">
        <x:v>46147</x:v>
      </x:c>
      <x:c r="C2546" t="str">
        <x:v>T Abdullaev</x:v>
      </x:c>
      <x:c r="D2546" t="str">
        <x:v>Permanent</x:v>
      </x:c>
      <x:c r="E2546" t="str">
        <x:v>Thurrock</x:v>
      </x:c>
      <x:c r="F2546" t="str">
        <x:v>Operative Skilled</x:v>
      </x:c>
      <x:c r="G2546" t="str">
        <x:v>401979</x:v>
      </x:c>
      <x:c r="H2546" t="str">
        <x:v>Shawbrook Bank Ltd</x:v>
      </x:c>
      <x:c r="I2546" s="22" t="n">
        <x:v>9.5</x:v>
      </x:c>
      <x:c r="J2546" t="str">
        <x:v>Worked</x:v>
      </x:c>
      <x:c r="K2546" t="str">
        <x:v>Employee 103128; home branch Thurrock; assigned role Operative Skilled | Deployment branch: Glasgow | Actual role: Operative Skilled | Jobs: 401979 | Customers: Shawbrook Bank Ltd | Actual hours: 9.5; source records: 1</x:v>
      </x:c>
      <x:c r="L2546" t="str">
        <x:v>Include</x:v>
      </x:c>
      <x:c r="M2546"/>
      <x:c r="N2546"/>
    </x:row>
    <x:row r="2547">
      <x:c r="A2547" t="str">
        <x:v>T Abdullaev|2026-05-08</x:v>
      </x:c>
      <x:c r="B2547" s="888" t="n">
        <x:v>46150</x:v>
      </x:c>
      <x:c r="C2547" t="str">
        <x:v>T Abdullaev</x:v>
      </x:c>
      <x:c r="D2547" t="str">
        <x:v>Permanent</x:v>
      </x:c>
      <x:c r="E2547" t="str">
        <x:v>Thurrock</x:v>
      </x:c>
      <x:c r="F2547" t="str">
        <x:v>Operative Skilled</x:v>
      </x:c>
      <x:c r="G2547" t="str">
        <x:v>400315</x:v>
      </x:c>
      <x:c r="H2547" t="str">
        <x:v>Accenture UK Ltd</x:v>
      </x:c>
      <x:c r="I2547" s="22" t="n">
        <x:v>7.5</x:v>
      </x:c>
      <x:c r="J2547" t="str">
        <x:v>Worked</x:v>
      </x:c>
      <x:c r="K2547" t="str">
        <x:v>Employee 103128; home branch Thurrock; assigned role Operative Skilled | Deployment branch: Thurrock | Actual role: Operative Porter | Jobs: 400315 | Customers: Accenture UK Ltd | Actual hours: 7.5; source records: 1</x:v>
      </x:c>
      <x:c r="L2547" t="str">
        <x:v>Include</x:v>
      </x:c>
      <x:c r="M2547"/>
      <x:c r="N2547"/>
    </x:row>
    <x:row r="2548">
      <x:c r="A2548" t="str">
        <x:v>T Abdullaev|2026-05-09</x:v>
      </x:c>
      <x:c r="B2548" s="888" t="n">
        <x:v>46151</x:v>
      </x:c>
      <x:c r="C2548" t="str">
        <x:v>T Abdullaev</x:v>
      </x:c>
      <x:c r="D2548" t="str">
        <x:v>Permanent</x:v>
      </x:c>
      <x:c r="E2548" t="str">
        <x:v>Thurrock</x:v>
      </x:c>
      <x:c r="F2548" t="str">
        <x:v>Operative Skilled</x:v>
      </x:c>
      <x:c r="G2548" t="str">
        <x:v>402083</x:v>
      </x:c>
      <x:c r="H2548" t="str">
        <x:v>BNP Paribas Limited</x:v>
      </x:c>
      <x:c r="I2548" s="22" t="n">
        <x:v>8</x:v>
      </x:c>
      <x:c r="J2548" t="str">
        <x:v>Worked</x:v>
      </x:c>
      <x:c r="K2548" t="str">
        <x:v>Employee 103128; home branch Thurrock; assigned role Operative Skilled | Deployment branch: Thurrock | Actual role: Operative Skilled | Jobs: 402083 | Customers: BNP Paribas Limited | Actual hours: 8.0; source records: 1</x:v>
      </x:c>
      <x:c r="L2548" t="str">
        <x:v>Include</x:v>
      </x:c>
      <x:c r="M2548"/>
      <x:c r="N2548"/>
    </x:row>
    <x:row r="2549">
      <x:c r="A2549" t="str">
        <x:v>T Abdullaev|2026-05-10</x:v>
      </x:c>
      <x:c r="B2549" s="888" t="n">
        <x:v>46152</x:v>
      </x:c>
      <x:c r="C2549" t="str">
        <x:v>T Abdullaev</x:v>
      </x:c>
      <x:c r="D2549" t="str">
        <x:v>Permanent</x:v>
      </x:c>
      <x:c r="E2549" t="str">
        <x:v>Thurrock</x:v>
      </x:c>
      <x:c r="F2549" t="str">
        <x:v>Operative Skilled</x:v>
      </x:c>
      <x:c r="G2549" t="str">
        <x:v>402083</x:v>
      </x:c>
      <x:c r="H2549" t="str">
        <x:v>BNP Paribas Limited</x:v>
      </x:c>
      <x:c r="I2549" s="22" t="n">
        <x:v>8.5</x:v>
      </x:c>
      <x:c r="J2549" t="str">
        <x:v>Worked</x:v>
      </x:c>
      <x:c r="K2549" t="str">
        <x:v>Employee 103128; home branch Thurrock; assigned role Operative Skilled | Deployment branch: Thurrock | Actual role: Operative Skilled | Jobs: 402083 | Customers: BNP Paribas Limited | Actual hours: 8.5; source records: 1</x:v>
      </x:c>
      <x:c r="L2549" t="str">
        <x:v>Include</x:v>
      </x:c>
      <x:c r="M2549"/>
      <x:c r="N2549"/>
    </x:row>
    <x:row r="2550">
      <x:c r="A2550" t="str">
        <x:v>T Abdullaev|2026-05-12</x:v>
      </x:c>
      <x:c r="B2550" s="888" t="n">
        <x:v>46154</x:v>
      </x:c>
      <x:c r="C2550" t="str">
        <x:v>T Abdullaev</x:v>
      </x:c>
      <x:c r="D2550" t="str">
        <x:v>Permanent</x:v>
      </x:c>
      <x:c r="E2550" t="str">
        <x:v>Thurrock</x:v>
      </x:c>
      <x:c r="F2550" t="str">
        <x:v>Operative Skilled</x:v>
      </x:c>
      <x:c r="G2550" t="str">
        <x:v>401636</x:v>
      </x:c>
      <x:c r="H2550" t="str">
        <x:v>TSYS / TOTAL SYSTEM SERVICES PROCESSING EUROPE LIMITED (TSYS)</x:v>
      </x:c>
      <x:c r="I2550" s="22" t="n">
        <x:v>10</x:v>
      </x:c>
      <x:c r="J2550" t="str">
        <x:v>Worked</x:v>
      </x:c>
      <x:c r="K2550" t="str">
        <x:v>Employee 103128; home branch Thurrock; assigned role Operative Skilled | Deployment branch: Thurrock | Actual role: Operative Skilled | Jobs: 401636 | Customers: TSYS / TOTAL SYSTEM SERVICES PROCESSING EUROPE LIMITED (TSYS) | Actual hours: 10.0; source records: 1</x:v>
      </x:c>
      <x:c r="L2550" t="str">
        <x:v>Include</x:v>
      </x:c>
      <x:c r="M2550"/>
      <x:c r="N2550"/>
    </x:row>
    <x:row r="2551">
      <x:c r="A2551" t="str">
        <x:v>T Abdullaev|2026-05-13</x:v>
      </x:c>
      <x:c r="B2551" s="888" t="n">
        <x:v>46155</x:v>
      </x:c>
      <x:c r="C2551" t="str">
        <x:v>T Abdullaev</x:v>
      </x:c>
      <x:c r="D2551" t="str">
        <x:v>Permanent</x:v>
      </x:c>
      <x:c r="E2551" t="str">
        <x:v>Thurrock</x:v>
      </x:c>
      <x:c r="F2551" t="str">
        <x:v>Operative Skilled</x:v>
      </x:c>
      <x:c r="G2551" t="str">
        <x:v>400938</x:v>
      </x:c>
      <x:c r="H2551" t="str">
        <x:v>Knotel UK Ltd</x:v>
      </x:c>
      <x:c r="I2551" s="22" t="n">
        <x:v>8.75</x:v>
      </x:c>
      <x:c r="J2551" t="str">
        <x:v>Worked</x:v>
      </x:c>
      <x:c r="K2551" t="str">
        <x:v>Employee 103128; home branch Thurrock; assigned role Operative Skilled | Deployment branch: Thurrock | Actual role: Operative Porter | Jobs: 400938 | Customers: Knotel UK Ltd | Actual hours: 8.8; source records: 1</x:v>
      </x:c>
      <x:c r="L2551" t="str">
        <x:v>Include</x:v>
      </x:c>
      <x:c r="M2551"/>
      <x:c r="N2551"/>
    </x:row>
    <x:row r="2552">
      <x:c r="A2552" t="str">
        <x:v>T Abdullaev|2026-05-15</x:v>
      </x:c>
      <x:c r="B2552" s="888" t="n">
        <x:v>46157</x:v>
      </x:c>
      <x:c r="C2552" t="str">
        <x:v>T Abdullaev</x:v>
      </x:c>
      <x:c r="D2552" t="str">
        <x:v>Permanent</x:v>
      </x:c>
      <x:c r="E2552" t="str">
        <x:v>Thurrock</x:v>
      </x:c>
      <x:c r="F2552" t="str">
        <x:v>Operative Skilled</x:v>
      </x:c>
      <x:c r="G2552" t="str">
        <x:v>402163</x:v>
      </x:c>
      <x:c r="H2552" t="str">
        <x:v>BNP Paribas Limited</x:v>
      </x:c>
      <x:c r="I2552" s="22" t="n">
        <x:v>6.5</x:v>
      </x:c>
      <x:c r="J2552" t="str">
        <x:v>Worked</x:v>
      </x:c>
      <x:c r="K2552" t="str">
        <x:v>Employee 103128; home branch Thurrock; assigned role Operative Skilled | Deployment branch: Thurrock | Actual role: Operative Porter | Jobs: 402163 | Customers: BNP Paribas Limited | Actual hours: 6.5; source records: 1</x:v>
      </x:c>
      <x:c r="L2552" t="str">
        <x:v>Include</x:v>
      </x:c>
      <x:c r="M2552"/>
      <x:c r="N2552"/>
    </x:row>
    <x:row r="2553">
      <x:c r="A2553" t="str">
        <x:v>T Abdullaev|2026-05-16</x:v>
      </x:c>
      <x:c r="B2553" s="888" t="n">
        <x:v>46158</x:v>
      </x:c>
      <x:c r="C2553" t="str">
        <x:v>T Abdullaev</x:v>
      </x:c>
      <x:c r="D2553" t="str">
        <x:v>Permanent</x:v>
      </x:c>
      <x:c r="E2553" t="str">
        <x:v>Thurrock</x:v>
      </x:c>
      <x:c r="F2553" t="str">
        <x:v>Operative Skilled</x:v>
      </x:c>
      <x:c r="G2553" t="str">
        <x:v>402163</x:v>
      </x:c>
      <x:c r="H2553" t="str">
        <x:v>BNP Paribas Limited</x:v>
      </x:c>
      <x:c r="I2553" s="22" t="n">
        <x:v>11.5</x:v>
      </x:c>
      <x:c r="J2553" t="str">
        <x:v>Worked</x:v>
      </x:c>
      <x:c r="K2553" t="str">
        <x:v>Employee 103128; home branch Thurrock; assigned role Operative Skilled | Deployment branch: Thurrock | Actual role: Operative Skilled | Jobs: 402163 | Customers: BNP Paribas Limited | Actual hours: 11.5; source records: 1</x:v>
      </x:c>
      <x:c r="L2553" t="str">
        <x:v>Include</x:v>
      </x:c>
      <x:c r="M2553"/>
      <x:c r="N2553"/>
    </x:row>
    <x:row r="2554">
      <x:c r="A2554" t="str">
        <x:v>T Abdullaev|2026-05-17</x:v>
      </x:c>
      <x:c r="B2554" s="888" t="n">
        <x:v>46159</x:v>
      </x:c>
      <x:c r="C2554" t="str">
        <x:v>T Abdullaev</x:v>
      </x:c>
      <x:c r="D2554" t="str">
        <x:v>Permanent</x:v>
      </x:c>
      <x:c r="E2554" t="str">
        <x:v>Thurrock</x:v>
      </x:c>
      <x:c r="F2554" t="str">
        <x:v>Operative Skilled</x:v>
      </x:c>
      <x:c r="G2554" t="str">
        <x:v>402163</x:v>
      </x:c>
      <x:c r="H2554" t="str">
        <x:v>BNP Paribas Limited</x:v>
      </x:c>
      <x:c r="I2554" s="22" t="n">
        <x:v>9.5</x:v>
      </x:c>
      <x:c r="J2554" t="str">
        <x:v>Worked</x:v>
      </x:c>
      <x:c r="K2554" t="str">
        <x:v>Employee 103128; home branch Thurrock; assigned role Operative Skilled | Deployment branch: Thurrock | Actual role: Operative Skilled | Jobs: 402163 | Customers: BNP Paribas Limited | Actual hours: 9.5; source records: 1</x:v>
      </x:c>
      <x:c r="L2554" t="str">
        <x:v>Include</x:v>
      </x:c>
      <x:c r="M2554"/>
      <x:c r="N2554"/>
    </x:row>
    <x:row r="2555">
      <x:c r="A2555" t="str">
        <x:v>T Abdullaev|2026-05-18</x:v>
      </x:c>
      <x:c r="B2555" s="888" t="n">
        <x:v>46160</x:v>
      </x:c>
      <x:c r="C2555" t="str">
        <x:v>T Abdullaev</x:v>
      </x:c>
      <x:c r="D2555" t="str">
        <x:v>Permanent</x:v>
      </x:c>
      <x:c r="E2555" t="str">
        <x:v>Thurrock</x:v>
      </x:c>
      <x:c r="F2555" t="str">
        <x:v>Operative Skilled</x:v>
      </x:c>
      <x:c r="G2555" t="str">
        <x:v>402163</x:v>
      </x:c>
      <x:c r="H2555" t="str">
        <x:v>BNP Paribas Limited</x:v>
      </x:c>
      <x:c r="I2555" s="22" t="n">
        <x:v>9.5</x:v>
      </x:c>
      <x:c r="J2555" t="str">
        <x:v>Worked</x:v>
      </x:c>
      <x:c r="K2555" t="str">
        <x:v>Employee 103128; home branch Thurrock; assigned role Operative Skilled | Deployment branch: Thurrock | Actual role: Operative Skilled | Jobs: 402163 | Customers: BNP Paribas Limited | Actual hours: 9.5; source records: 1</x:v>
      </x:c>
      <x:c r="L2555" t="str">
        <x:v>Include</x:v>
      </x:c>
      <x:c r="M2555"/>
      <x:c r="N2555"/>
    </x:row>
    <x:row r="2556">
      <x:c r="A2556" t="str">
        <x:v>T Abdullaev|2026-05-19</x:v>
      </x:c>
      <x:c r="B2556" s="888" t="n">
        <x:v>46161</x:v>
      </x:c>
      <x:c r="C2556" t="str">
        <x:v>T Abdullaev</x:v>
      </x:c>
      <x:c r="D2556" t="str">
        <x:v>Permanent</x:v>
      </x:c>
      <x:c r="E2556" t="str">
        <x:v>Thurrock</x:v>
      </x:c>
      <x:c r="F2556" t="str">
        <x:v>Operative Skilled</x:v>
      </x:c>
      <x:c r="G2556" t="str">
        <x:v>402308</x:v>
      </x:c>
      <x:c r="H2556" t="str">
        <x:v>London Metropolitan University</x:v>
      </x:c>
      <x:c r="I2556" s="22" t="n">
        <x:v>8</x:v>
      </x:c>
      <x:c r="J2556" t="str">
        <x:v>Worked</x:v>
      </x:c>
      <x:c r="K2556" t="str">
        <x:v>Employee 103128; home branch Thurrock; assigned role Operative Skilled | Deployment branch: Thurrock | Actual role: Operative Skilled | Jobs: 402308 | Customers: London Metropolitan University | Actual hours: 8.0; source records: 1</x:v>
      </x:c>
      <x:c r="L2556" t="str">
        <x:v>Include</x:v>
      </x:c>
      <x:c r="M2556"/>
      <x:c r="N2556"/>
    </x:row>
    <x:row r="2557">
      <x:c r="A2557" t="str">
        <x:v>T Abdullaev|2026-05-21</x:v>
      </x:c>
      <x:c r="B2557" s="888" t="n">
        <x:v>46163</x:v>
      </x:c>
      <x:c r="C2557" t="str">
        <x:v>T Abdullaev</x:v>
      </x:c>
      <x:c r="D2557" t="str">
        <x:v>Permanent</x:v>
      </x:c>
      <x:c r="E2557" t="str">
        <x:v>Thurrock</x:v>
      </x:c>
      <x:c r="F2557" t="str">
        <x:v>Operative Skilled</x:v>
      </x:c>
      <x:c r="G2557" t="str">
        <x:v>401972</x:v>
      </x:c>
      <x:c r="H2557" t="str">
        <x:v>Knotel UK Ltd</x:v>
      </x:c>
      <x:c r="I2557" s="22" t="n">
        <x:v>10</x:v>
      </x:c>
      <x:c r="J2557" t="str">
        <x:v>Worked</x:v>
      </x:c>
      <x:c r="K2557" t="str">
        <x:v>Employee 103128; home branch Thurrock; assigned role Operative Skilled | Deployment branch: Thurrock | Actual role: Operative Skilled | Jobs: 401972 | Customers: Knotel UK Ltd | Actual hours: 10.0; source records: 1</x:v>
      </x:c>
      <x:c r="L2557" t="str">
        <x:v>Include</x:v>
      </x:c>
      <x:c r="M2557"/>
      <x:c r="N2557"/>
    </x:row>
    <x:row r="2558">
      <x:c r="A2558" t="str">
        <x:v>T Abdullaev|2026-05-22</x:v>
      </x:c>
      <x:c r="B2558" s="888" t="n">
        <x:v>46164</x:v>
      </x:c>
      <x:c r="C2558" t="str">
        <x:v>T Abdullaev</x:v>
      </x:c>
      <x:c r="D2558" t="str">
        <x:v>Permanent</x:v>
      </x:c>
      <x:c r="E2558" t="str">
        <x:v>Thurrock</x:v>
      </x:c>
      <x:c r="F2558" t="str">
        <x:v>Operative Skilled</x:v>
      </x:c>
      <x:c r="G2558" t="str">
        <x:v>402158</x:v>
      </x:c>
      <x:c r="H2558" t="str">
        <x:v>Societe Generale</x:v>
      </x:c>
      <x:c r="I2558" s="22" t="n">
        <x:v>8.5</x:v>
      </x:c>
      <x:c r="J2558" t="str">
        <x:v>Worked</x:v>
      </x:c>
      <x:c r="K2558" t="str">
        <x:v>Employee 103128; home branch Thurrock; assigned role Operative Skilled | Deployment branch: Thurrock | Actual role: Operative Skilled | Jobs: 402158 | Customers: Societe Generale | Actual hours: 8.5; source records: 1</x:v>
      </x:c>
      <x:c r="L2558" t="str">
        <x:v>Include</x:v>
      </x:c>
      <x:c r="M2558"/>
      <x:c r="N2558"/>
    </x:row>
    <x:row r="2559">
      <x:c r="A2559" t="str">
        <x:v>T Abdullaev|2026-05-26</x:v>
      </x:c>
      <x:c r="B2559" s="888" t="n">
        <x:v>46168</x:v>
      </x:c>
      <x:c r="C2559" t="str">
        <x:v>T Abdullaev</x:v>
      </x:c>
      <x:c r="D2559" t="str">
        <x:v>Permanent</x:v>
      </x:c>
      <x:c r="E2559" t="str">
        <x:v>Thurrock</x:v>
      </x:c>
      <x:c r="F2559" t="str">
        <x:v>Operative Skilled</x:v>
      </x:c>
      <x:c r="G2559" t="str">
        <x:v>402264</x:v>
      </x:c>
      <x:c r="H2559" t="str">
        <x:v>AlixPartners LLP</x:v>
      </x:c>
      <x:c r="I2559" s="22" t="n">
        <x:v>9</x:v>
      </x:c>
      <x:c r="J2559" t="str">
        <x:v>Worked</x:v>
      </x:c>
      <x:c r="K2559" t="str">
        <x:v>Employee 103128; home branch Thurrock; assigned role Operative Skilled | Deployment branch: Thurrock | Actual role: Operative Skilled | Jobs: 402264 | Customers: AlixPartners LLP | Actual hours: 9.0; source records: 1</x:v>
      </x:c>
      <x:c r="L2559" t="str">
        <x:v>Include</x:v>
      </x:c>
      <x:c r="M2559"/>
      <x:c r="N2559"/>
    </x:row>
    <x:row r="2560">
      <x:c r="A2560" t="str">
        <x:v>T Abdullaev|2026-05-27</x:v>
      </x:c>
      <x:c r="B2560" s="888" t="n">
        <x:v>46169</x:v>
      </x:c>
      <x:c r="C2560" t="str">
        <x:v>T Abdullaev</x:v>
      </x:c>
      <x:c r="D2560" t="str">
        <x:v>Permanent</x:v>
      </x:c>
      <x:c r="E2560" t="str">
        <x:v>Thurrock</x:v>
      </x:c>
      <x:c r="F2560" t="str">
        <x:v>Operative Skilled</x:v>
      </x:c>
      <x:c r="G2560" t="str">
        <x:v>398210A</x:v>
      </x:c>
      <x:c r="H2560" t="str">
        <x:v>London Metropolitan University</x:v>
      </x:c>
      <x:c r="I2560" s="22" t="n">
        <x:v>9</x:v>
      </x:c>
      <x:c r="J2560" t="str">
        <x:v>Worked</x:v>
      </x:c>
      <x:c r="K2560" t="str">
        <x:v>Employee 103128; home branch Thurrock; assigned role Operative Skilled | Deployment branch: Thurrock | Actual role: Operative Skilled | Jobs: 398210A | Customers: London Metropolitan University | Actual hours: 9.0; source records: 1</x:v>
      </x:c>
      <x:c r="L2560" t="str">
        <x:v>Include</x:v>
      </x:c>
      <x:c r="M2560"/>
      <x:c r="N2560"/>
    </x:row>
    <x:row r="2561">
      <x:c r="A2561" t="str">
        <x:v>T Abdullaev|2026-05-28</x:v>
      </x:c>
      <x:c r="B2561" s="888" t="n">
        <x:v>46170</x:v>
      </x:c>
      <x:c r="C2561" t="str">
        <x:v>T Abdullaev</x:v>
      </x:c>
      <x:c r="D2561" t="str">
        <x:v>Permanent</x:v>
      </x:c>
      <x:c r="E2561" t="str">
        <x:v>Thurrock</x:v>
      </x:c>
      <x:c r="F2561" t="str">
        <x:v>Operative Skilled</x:v>
      </x:c>
      <x:c r="G2561" t="str">
        <x:v>402468</x:v>
      </x:c>
      <x:c r="H2561" t="str">
        <x:v>London Metropolitan University</x:v>
      </x:c>
      <x:c r="I2561" s="22" t="n">
        <x:v>8.5</x:v>
      </x:c>
      <x:c r="J2561" t="str">
        <x:v>Worked</x:v>
      </x:c>
      <x:c r="K2561" t="str">
        <x:v>Employee 103128; home branch Thurrock; assigned role Operative Skilled | Deployment branch: Thurrock | Actual role: Operative Skilled | Jobs: 402468 | Customers: London Metropolitan University | Actual hours: 8.5; source records: 1</x:v>
      </x:c>
      <x:c r="L2561" t="str">
        <x:v>Include</x:v>
      </x:c>
      <x:c r="M2561"/>
      <x:c r="N2561"/>
    </x:row>
    <x:row r="2562">
      <x:c r="A2562" t="str">
        <x:v>T Abdullaev|2026-05-29</x:v>
      </x:c>
      <x:c r="B2562" s="888" t="n">
        <x:v>46171</x:v>
      </x:c>
      <x:c r="C2562" t="str">
        <x:v>T Abdullaev</x:v>
      </x:c>
      <x:c r="D2562" t="str">
        <x:v>Permanent</x:v>
      </x:c>
      <x:c r="E2562" t="str">
        <x:v>Thurrock</x:v>
      </x:c>
      <x:c r="F2562" t="str">
        <x:v>Operative Skilled</x:v>
      </x:c>
      <x:c r="G2562" t="str">
        <x:v>402488</x:v>
      </x:c>
      <x:c r="H2562" t="str">
        <x:v>BNP Paribas Limited</x:v>
      </x:c>
      <x:c r="I2562" s="22" t="n">
        <x:v>9.5</x:v>
      </x:c>
      <x:c r="J2562" t="str">
        <x:v>Worked</x:v>
      </x:c>
      <x:c r="K2562" t="str">
        <x:v>Employee 103128; home branch Thurrock; assigned role Operative Skilled | Deployment branch: Thurrock | Actual role: Operative Skilled | Jobs: 402488 | Customers: BNP Paribas Limited | Actual hours: 9.5; source records: 1</x:v>
      </x:c>
      <x:c r="L2562" t="str">
        <x:v>Include</x:v>
      </x:c>
      <x:c r="M2562"/>
      <x:c r="N2562"/>
    </x:row>
    <x:row r="2563">
      <x:c r="A2563" t="str">
        <x:v>T Barry (B)|2026-05-01</x:v>
      </x:c>
      <x:c r="B2563" s="888" t="n">
        <x:v>46143</x:v>
      </x:c>
      <x:c r="C2563" t="str">
        <x:v>T Barry (B)</x:v>
      </x:c>
      <x:c r="D2563" t="str">
        <x:v>Permanent</x:v>
      </x:c>
      <x:c r="E2563" t="str">
        <x:v>Thurrock</x:v>
      </x:c>
      <x:c r="F2563" t="str">
        <x:v>Operative Skilled</x:v>
      </x:c>
      <x:c r="G2563" t="str">
        <x:v>400263</x:v>
      </x:c>
      <x:c r="H2563" t="str">
        <x:v>Apple Europe Limited</x:v>
      </x:c>
      <x:c r="I2563" s="22" t="n">
        <x:v>10.5</x:v>
      </x:c>
      <x:c r="J2563" t="str">
        <x:v>Worked</x:v>
      </x:c>
      <x:c r="K2563" t="str">
        <x:v>Employee 2256; home branch Thurrock; assigned role Operative Skilled | Deployment branch: Thurrock | Actual role: Operative Porter | Jobs: 400263 | Customers: Apple Europe Limited | Actual hours: 10.5; source records: 1</x:v>
      </x:c>
      <x:c r="L2563" t="str">
        <x:v>Include</x:v>
      </x:c>
      <x:c r="M2563"/>
      <x:c r="N2563"/>
    </x:row>
    <x:row r="2564">
      <x:c r="A2564" t="str">
        <x:v>T Barry (B)|2026-05-05</x:v>
      </x:c>
      <x:c r="B2564" s="888" t="n">
        <x:v>46147</x:v>
      </x:c>
      <x:c r="C2564" t="str">
        <x:v>T Barry (B)</x:v>
      </x:c>
      <x:c r="D2564" t="str">
        <x:v>Permanent</x:v>
      </x:c>
      <x:c r="E2564" t="str">
        <x:v>Thurrock</x:v>
      </x:c>
      <x:c r="F2564" t="str">
        <x:v>Operative Skilled</x:v>
      </x:c>
      <x:c r="G2564" t="str">
        <x:v>400263</x:v>
      </x:c>
      <x:c r="H2564" t="str">
        <x:v>Apple Europe Limited</x:v>
      </x:c>
      <x:c r="I2564" s="22" t="n">
        <x:v>10.5</x:v>
      </x:c>
      <x:c r="J2564" t="str">
        <x:v>Worked</x:v>
      </x:c>
      <x:c r="K2564" t="str">
        <x:v>Employee 2256; home branch Thurrock; assigned role Operative Skilled | Deployment branch: Thurrock | Actual role: Operative Porter | Jobs: 400263 | Customers: Apple Europe Limited | Actual hours: 10.5; source records: 1</x:v>
      </x:c>
      <x:c r="L2564" t="str">
        <x:v>Include</x:v>
      </x:c>
      <x:c r="M2564"/>
      <x:c r="N2564"/>
    </x:row>
    <x:row r="2565">
      <x:c r="A2565" t="str">
        <x:v>T Barry (B)|2026-05-06</x:v>
      </x:c>
      <x:c r="B2565" s="888" t="n">
        <x:v>46148</x:v>
      </x:c>
      <x:c r="C2565" t="str">
        <x:v>T Barry (B)</x:v>
      </x:c>
      <x:c r="D2565" t="str">
        <x:v>Permanent</x:v>
      </x:c>
      <x:c r="E2565" t="str">
        <x:v>Thurrock</x:v>
      </x:c>
      <x:c r="F2565" t="str">
        <x:v>Operative Skilled</x:v>
      </x:c>
      <x:c r="G2565" t="str">
        <x:v>400263</x:v>
      </x:c>
      <x:c r="H2565" t="str">
        <x:v>Apple Europe Limited</x:v>
      </x:c>
      <x:c r="I2565" s="22" t="n">
        <x:v>10.5</x:v>
      </x:c>
      <x:c r="J2565" t="str">
        <x:v>Worked</x:v>
      </x:c>
      <x:c r="K2565" t="str">
        <x:v>Employee 2256; home branch Thurrock; assigned role Operative Skilled | Deployment branch: Thurrock | Actual role: Operative Porter | Jobs: 400263 | Customers: Apple Europe Limited | Actual hours: 10.5; source records: 1</x:v>
      </x:c>
      <x:c r="L2565" t="str">
        <x:v>Include</x:v>
      </x:c>
      <x:c r="M2565"/>
      <x:c r="N2565"/>
    </x:row>
    <x:row r="2566">
      <x:c r="A2566" t="str">
        <x:v>T Barry (B)|2026-05-07</x:v>
      </x:c>
      <x:c r="B2566" s="888" t="n">
        <x:v>46149</x:v>
      </x:c>
      <x:c r="C2566" t="str">
        <x:v>T Barry (B)</x:v>
      </x:c>
      <x:c r="D2566" t="str">
        <x:v>Permanent</x:v>
      </x:c>
      <x:c r="E2566" t="str">
        <x:v>Thurrock</x:v>
      </x:c>
      <x:c r="F2566" t="str">
        <x:v>Operative Skilled</x:v>
      </x:c>
      <x:c r="G2566" t="str">
        <x:v>400263</x:v>
      </x:c>
      <x:c r="H2566" t="str">
        <x:v>Apple Europe Limited</x:v>
      </x:c>
      <x:c r="I2566" s="22" t="n">
        <x:v>10.5</x:v>
      </x:c>
      <x:c r="J2566" t="str">
        <x:v>Worked</x:v>
      </x:c>
      <x:c r="K2566" t="str">
        <x:v>Employee 2256; home branch Thurrock; assigned role Operative Skilled | Deployment branch: Thurrock | Actual role: Operative Porter | Jobs: 400263 | Customers: Apple Europe Limited | Actual hours: 10.5; source records: 1</x:v>
      </x:c>
      <x:c r="L2566" t="str">
        <x:v>Include</x:v>
      </x:c>
      <x:c r="M2566"/>
      <x:c r="N2566"/>
    </x:row>
    <x:row r="2567">
      <x:c r="A2567" t="str">
        <x:v>T Barry (B)|2026-05-08</x:v>
      </x:c>
      <x:c r="B2567" s="888" t="n">
        <x:v>46150</x:v>
      </x:c>
      <x:c r="C2567" t="str">
        <x:v>T Barry (B)</x:v>
      </x:c>
      <x:c r="D2567" t="str">
        <x:v>Permanent</x:v>
      </x:c>
      <x:c r="E2567" t="str">
        <x:v>Thurrock</x:v>
      </x:c>
      <x:c r="F2567" t="str">
        <x:v>Operative Skilled</x:v>
      </x:c>
      <x:c r="G2567" t="str">
        <x:v>400263</x:v>
      </x:c>
      <x:c r="H2567" t="str">
        <x:v>Apple Europe Limited</x:v>
      </x:c>
      <x:c r="I2567" s="22" t="n">
        <x:v>10.5</x:v>
      </x:c>
      <x:c r="J2567" t="str">
        <x:v>Worked</x:v>
      </x:c>
      <x:c r="K2567" t="str">
        <x:v>Employee 2256; home branch Thurrock; assigned role Operative Skilled | Deployment branch: Thurrock | Actual role: Operative Porter | Jobs: 400263 | Customers: Apple Europe Limited | Actual hours: 10.5; source records: 1</x:v>
      </x:c>
      <x:c r="L2567" t="str">
        <x:v>Include</x:v>
      </x:c>
      <x:c r="M2567"/>
      <x:c r="N2567"/>
    </x:row>
    <x:row r="2568">
      <x:c r="A2568" t="str">
        <x:v>T Barry (B)|2026-05-11</x:v>
      </x:c>
      <x:c r="B2568" s="888" t="n">
        <x:v>46153</x:v>
      </x:c>
      <x:c r="C2568" t="str">
        <x:v>T Barry (B)</x:v>
      </x:c>
      <x:c r="D2568" t="str">
        <x:v>Permanent</x:v>
      </x:c>
      <x:c r="E2568" t="str">
        <x:v>Thurrock</x:v>
      </x:c>
      <x:c r="F2568" t="str">
        <x:v>Operative Skilled</x:v>
      </x:c>
      <x:c r="G2568" t="str">
        <x:v>400263</x:v>
      </x:c>
      <x:c r="H2568" t="str">
        <x:v>Apple Europe Limited</x:v>
      </x:c>
      <x:c r="I2568" s="22" t="n">
        <x:v>10.5</x:v>
      </x:c>
      <x:c r="J2568" t="str">
        <x:v>Worked</x:v>
      </x:c>
      <x:c r="K2568" t="str">
        <x:v>Employee 2256; home branch Thurrock; assigned role Operative Skilled | Deployment branch: Thurrock | Actual role: Operative Porter | Jobs: 400263 | Customers: Apple Europe Limited | Actual hours: 10.5; source records: 1</x:v>
      </x:c>
      <x:c r="L2568" t="str">
        <x:v>Include</x:v>
      </x:c>
      <x:c r="M2568"/>
      <x:c r="N2568"/>
    </x:row>
    <x:row r="2569">
      <x:c r="A2569" t="str">
        <x:v>T Barry (B)|2026-05-12</x:v>
      </x:c>
      <x:c r="B2569" s="888" t="n">
        <x:v>46154</x:v>
      </x:c>
      <x:c r="C2569" t="str">
        <x:v>T Barry (B)</x:v>
      </x:c>
      <x:c r="D2569" t="str">
        <x:v>Permanent</x:v>
      </x:c>
      <x:c r="E2569" t="str">
        <x:v>Thurrock</x:v>
      </x:c>
      <x:c r="F2569" t="str">
        <x:v>Operative Skilled</x:v>
      </x:c>
      <x:c r="G2569" t="str">
        <x:v>400263</x:v>
      </x:c>
      <x:c r="H2569" t="str">
        <x:v>Apple Europe Limited</x:v>
      </x:c>
      <x:c r="I2569" s="22" t="n">
        <x:v>10.5</x:v>
      </x:c>
      <x:c r="J2569" t="str">
        <x:v>Worked</x:v>
      </x:c>
      <x:c r="K2569" t="str">
        <x:v>Employee 2256; home branch Thurrock; assigned role Operative Skilled | Deployment branch: Thurrock | Actual role: Operative Porter | Jobs: 400263 | Customers: Apple Europe Limited | Actual hours: 10.5; source records: 1</x:v>
      </x:c>
      <x:c r="L2569" t="str">
        <x:v>Include</x:v>
      </x:c>
      <x:c r="M2569"/>
      <x:c r="N2569"/>
    </x:row>
    <x:row r="2570">
      <x:c r="A2570" t="str">
        <x:v>T Barry (B)|2026-05-13</x:v>
      </x:c>
      <x:c r="B2570" s="888" t="n">
        <x:v>46155</x:v>
      </x:c>
      <x:c r="C2570" t="str">
        <x:v>T Barry (B)</x:v>
      </x:c>
      <x:c r="D2570" t="str">
        <x:v>Permanent</x:v>
      </x:c>
      <x:c r="E2570" t="str">
        <x:v>Thurrock</x:v>
      </x:c>
      <x:c r="F2570" t="str">
        <x:v>Operative Skilled</x:v>
      </x:c>
      <x:c r="G2570" t="str">
        <x:v>400263</x:v>
      </x:c>
      <x:c r="H2570" t="str">
        <x:v>Apple Europe Limited</x:v>
      </x:c>
      <x:c r="I2570" s="22" t="n">
        <x:v>10.5</x:v>
      </x:c>
      <x:c r="J2570" t="str">
        <x:v>Worked</x:v>
      </x:c>
      <x:c r="K2570" t="str">
        <x:v>Employee 2256; home branch Thurrock; assigned role Operative Skilled | Deployment branch: Thurrock | Actual role: Operative Porter | Jobs: 400263 | Customers: Apple Europe Limited | Actual hours: 10.5; source records: 1</x:v>
      </x:c>
      <x:c r="L2570" t="str">
        <x:v>Include</x:v>
      </x:c>
      <x:c r="M2570"/>
      <x:c r="N2570"/>
    </x:row>
    <x:row r="2571">
      <x:c r="A2571" t="str">
        <x:v>T Barry (B)|2026-05-14</x:v>
      </x:c>
      <x:c r="B2571" s="888" t="n">
        <x:v>46156</x:v>
      </x:c>
      <x:c r="C2571" t="str">
        <x:v>T Barry (B)</x:v>
      </x:c>
      <x:c r="D2571" t="str">
        <x:v>Permanent</x:v>
      </x:c>
      <x:c r="E2571" t="str">
        <x:v>Thurrock</x:v>
      </x:c>
      <x:c r="F2571" t="str">
        <x:v>Operative Skilled</x:v>
      </x:c>
      <x:c r="G2571" t="str">
        <x:v>400263</x:v>
      </x:c>
      <x:c r="H2571" t="str">
        <x:v>Apple Europe Limited</x:v>
      </x:c>
      <x:c r="I2571" s="22" t="n">
        <x:v>10.5</x:v>
      </x:c>
      <x:c r="J2571" t="str">
        <x:v>Worked</x:v>
      </x:c>
      <x:c r="K2571" t="str">
        <x:v>Employee 2256; home branch Thurrock; assigned role Operative Skilled | Deployment branch: Thurrock | Actual role: Operative Porter | Jobs: 400263 | Customers: Apple Europe Limited | Actual hours: 10.5; source records: 1</x:v>
      </x:c>
      <x:c r="L2571" t="str">
        <x:v>Include</x:v>
      </x:c>
      <x:c r="M2571"/>
      <x:c r="N2571"/>
    </x:row>
    <x:row r="2572">
      <x:c r="A2572" t="str">
        <x:v>T Barry (B)|2026-05-15</x:v>
      </x:c>
      <x:c r="B2572" s="888" t="n">
        <x:v>46157</x:v>
      </x:c>
      <x:c r="C2572" t="str">
        <x:v>T Barry (B)</x:v>
      </x:c>
      <x:c r="D2572" t="str">
        <x:v>Permanent</x:v>
      </x:c>
      <x:c r="E2572" t="str">
        <x:v>Thurrock</x:v>
      </x:c>
      <x:c r="F2572" t="str">
        <x:v>Operative Skilled</x:v>
      </x:c>
      <x:c r="G2572"/>
      <x:c r="H2572"/>
      <x:c r="I2572" s="22" t="n">
        <x:v>0</x:v>
      </x:c>
      <x:c r="J2572" t="str">
        <x:v>Annual leave</x:v>
      </x:c>
      <x:c r="K2572" t="str">
        <x:v>Employee 2256; home branch Thurrock; assigned role Operative Skilled | Leave: Annual Leave (Hours) | Leave calendar basis: Variable-pattern period</x:v>
      </x:c>
      <x:c r="L2572" t="str">
        <x:v>Include</x:v>
      </x:c>
      <x:c r="M2572"/>
      <x:c r="N2572"/>
    </x:row>
    <x:row r="2573">
      <x:c r="A2573" t="str">
        <x:v>T Barry (B)|2026-05-18</x:v>
      </x:c>
      <x:c r="B2573" s="888" t="n">
        <x:v>46160</x:v>
      </x:c>
      <x:c r="C2573" t="str">
        <x:v>T Barry (B)</x:v>
      </x:c>
      <x:c r="D2573" t="str">
        <x:v>Permanent</x:v>
      </x:c>
      <x:c r="E2573" t="str">
        <x:v>Thurrock</x:v>
      </x:c>
      <x:c r="F2573" t="str">
        <x:v>Operative Skilled</x:v>
      </x:c>
      <x:c r="G2573"/>
      <x:c r="H2573"/>
      <x:c r="I2573" s="22" t="n">
        <x:v>0</x:v>
      </x:c>
      <x:c r="J2573" t="str">
        <x:v>Annual leave</x:v>
      </x:c>
      <x:c r="K2573" t="str">
        <x:v>Employee 2256; home branch Thurrock; assigned role Operative Skilled | Leave: Annual Leave (Hours) | Leave calendar basis: Variable-pattern period</x:v>
      </x:c>
      <x:c r="L2573" t="str">
        <x:v>Include</x:v>
      </x:c>
      <x:c r="M2573"/>
      <x:c r="N2573"/>
    </x:row>
    <x:row r="2574">
      <x:c r="A2574" t="str">
        <x:v>T Barry (B)|2026-05-19</x:v>
      </x:c>
      <x:c r="B2574" s="888" t="n">
        <x:v>46161</x:v>
      </x:c>
      <x:c r="C2574" t="str">
        <x:v>T Barry (B)</x:v>
      </x:c>
      <x:c r="D2574" t="str">
        <x:v>Permanent</x:v>
      </x:c>
      <x:c r="E2574" t="str">
        <x:v>Thurrock</x:v>
      </x:c>
      <x:c r="F2574" t="str">
        <x:v>Operative Skilled</x:v>
      </x:c>
      <x:c r="G2574"/>
      <x:c r="H2574"/>
      <x:c r="I2574" s="22" t="n">
        <x:v>0</x:v>
      </x:c>
      <x:c r="J2574" t="str">
        <x:v>Annual leave</x:v>
      </x:c>
      <x:c r="K2574" t="str">
        <x:v>Employee 2256; home branch Thurrock; assigned role Operative Skilled | Leave: Annual Leave (Hours) | Leave calendar basis: Variable-pattern period</x:v>
      </x:c>
      <x:c r="L2574" t="str">
        <x:v>Include</x:v>
      </x:c>
      <x:c r="M2574"/>
      <x:c r="N2574"/>
    </x:row>
    <x:row r="2575">
      <x:c r="A2575" t="str">
        <x:v>T Barry (B)|2026-05-20</x:v>
      </x:c>
      <x:c r="B2575" s="888" t="n">
        <x:v>46162</x:v>
      </x:c>
      <x:c r="C2575" t="str">
        <x:v>T Barry (B)</x:v>
      </x:c>
      <x:c r="D2575" t="str">
        <x:v>Permanent</x:v>
      </x:c>
      <x:c r="E2575" t="str">
        <x:v>Thurrock</x:v>
      </x:c>
      <x:c r="F2575" t="str">
        <x:v>Operative Skilled</x:v>
      </x:c>
      <x:c r="G2575"/>
      <x:c r="H2575"/>
      <x:c r="I2575" s="22" t="n">
        <x:v>0</x:v>
      </x:c>
      <x:c r="J2575" t="str">
        <x:v>Annual leave</x:v>
      </x:c>
      <x:c r="K2575" t="str">
        <x:v>Employee 2256; home branch Thurrock; assigned role Operative Skilled | Leave: Annual Leave (Hours) | Leave calendar basis: Variable-pattern period</x:v>
      </x:c>
      <x:c r="L2575" t="str">
        <x:v>Include</x:v>
      </x:c>
      <x:c r="M2575"/>
      <x:c r="N2575"/>
    </x:row>
    <x:row r="2576">
      <x:c r="A2576" t="str">
        <x:v>T Barry (B)|2026-05-21</x:v>
      </x:c>
      <x:c r="B2576" s="888" t="n">
        <x:v>46163</x:v>
      </x:c>
      <x:c r="C2576" t="str">
        <x:v>T Barry (B)</x:v>
      </x:c>
      <x:c r="D2576" t="str">
        <x:v>Permanent</x:v>
      </x:c>
      <x:c r="E2576" t="str">
        <x:v>Thurrock</x:v>
      </x:c>
      <x:c r="F2576" t="str">
        <x:v>Operative Skilled</x:v>
      </x:c>
      <x:c r="G2576"/>
      <x:c r="H2576"/>
      <x:c r="I2576" s="22" t="n">
        <x:v>0</x:v>
      </x:c>
      <x:c r="J2576" t="str">
        <x:v>Annual leave</x:v>
      </x:c>
      <x:c r="K2576" t="str">
        <x:v>Employee 2256; home branch Thurrock; assigned role Operative Skilled | Leave: Annual Leave (Hours) | Leave calendar basis: Variable-pattern period</x:v>
      </x:c>
      <x:c r="L2576" t="str">
        <x:v>Include</x:v>
      </x:c>
      <x:c r="M2576"/>
      <x:c r="N2576"/>
    </x:row>
    <x:row r="2577">
      <x:c r="A2577" t="str">
        <x:v>T Barry (B)|2026-05-22</x:v>
      </x:c>
      <x:c r="B2577" s="888" t="n">
        <x:v>46164</x:v>
      </x:c>
      <x:c r="C2577" t="str">
        <x:v>T Barry (B)</x:v>
      </x:c>
      <x:c r="D2577" t="str">
        <x:v>Permanent</x:v>
      </x:c>
      <x:c r="E2577" t="str">
        <x:v>Thurrock</x:v>
      </x:c>
      <x:c r="F2577" t="str">
        <x:v>Operative Skilled</x:v>
      </x:c>
      <x:c r="G2577"/>
      <x:c r="H2577"/>
      <x:c r="I2577" s="22" t="n">
        <x:v>0</x:v>
      </x:c>
      <x:c r="J2577" t="str">
        <x:v>Annual leave</x:v>
      </x:c>
      <x:c r="K2577" t="str">
        <x:v>Employee 2256; home branch Thurrock; assigned role Operative Skilled | Leave: Annual Leave (Hours) | Leave calendar basis: Variable-pattern period</x:v>
      </x:c>
      <x:c r="L2577" t="str">
        <x:v>Include</x:v>
      </x:c>
      <x:c r="M2577"/>
      <x:c r="N2577"/>
    </x:row>
    <x:row r="2578">
      <x:c r="A2578" t="str">
        <x:v>T Barry (B)|2026-05-26</x:v>
      </x:c>
      <x:c r="B2578" s="888" t="n">
        <x:v>46168</x:v>
      </x:c>
      <x:c r="C2578" t="str">
        <x:v>T Barry (B)</x:v>
      </x:c>
      <x:c r="D2578" t="str">
        <x:v>Permanent</x:v>
      </x:c>
      <x:c r="E2578" t="str">
        <x:v>Thurrock</x:v>
      </x:c>
      <x:c r="F2578" t="str">
        <x:v>Operative Skilled</x:v>
      </x:c>
      <x:c r="G2578" t="str">
        <x:v>400263</x:v>
      </x:c>
      <x:c r="H2578" t="str">
        <x:v>Apple Europe Limited</x:v>
      </x:c>
      <x:c r="I2578" s="22" t="n">
        <x:v>10.5</x:v>
      </x:c>
      <x:c r="J2578" t="str">
        <x:v>Worked</x:v>
      </x:c>
      <x:c r="K2578" t="str">
        <x:v>Employee 2256; home branch Thurrock; assigned role Operative Skilled | Deployment branch: Thurrock | Actual role: Operative Porter | Jobs: 400263 | Customers: Apple Europe Limited | Actual hours: 10.5; source records: 1</x:v>
      </x:c>
      <x:c r="L2578" t="str">
        <x:v>Include</x:v>
      </x:c>
      <x:c r="M2578"/>
      <x:c r="N2578"/>
    </x:row>
    <x:row r="2579">
      <x:c r="A2579" t="str">
        <x:v>T Barry (B)|2026-05-27</x:v>
      </x:c>
      <x:c r="B2579" s="888" t="n">
        <x:v>46169</x:v>
      </x:c>
      <x:c r="C2579" t="str">
        <x:v>T Barry (B)</x:v>
      </x:c>
      <x:c r="D2579" t="str">
        <x:v>Permanent</x:v>
      </x:c>
      <x:c r="E2579" t="str">
        <x:v>Thurrock</x:v>
      </x:c>
      <x:c r="F2579" t="str">
        <x:v>Operative Skilled</x:v>
      </x:c>
      <x:c r="G2579" t="str">
        <x:v>400263</x:v>
      </x:c>
      <x:c r="H2579" t="str">
        <x:v>Apple Europe Limited</x:v>
      </x:c>
      <x:c r="I2579" s="22" t="n">
        <x:v>10.5</x:v>
      </x:c>
      <x:c r="J2579" t="str">
        <x:v>Worked</x:v>
      </x:c>
      <x:c r="K2579" t="str">
        <x:v>Employee 2256; home branch Thurrock; assigned role Operative Skilled | Deployment branch: Thurrock | Actual role: Operative Porter | Jobs: 400263 | Customers: Apple Europe Limited | Actual hours: 10.5; source records: 1</x:v>
      </x:c>
      <x:c r="L2579" t="str">
        <x:v>Include</x:v>
      </x:c>
      <x:c r="M2579"/>
      <x:c r="N2579"/>
    </x:row>
    <x:row r="2580">
      <x:c r="A2580" t="str">
        <x:v>T Barry (B)|2026-05-28</x:v>
      </x:c>
      <x:c r="B2580" s="888" t="n">
        <x:v>46170</x:v>
      </x:c>
      <x:c r="C2580" t="str">
        <x:v>T Barry (B)</x:v>
      </x:c>
      <x:c r="D2580" t="str">
        <x:v>Permanent</x:v>
      </x:c>
      <x:c r="E2580" t="str">
        <x:v>Thurrock</x:v>
      </x:c>
      <x:c r="F2580" t="str">
        <x:v>Operative Skilled</x:v>
      </x:c>
      <x:c r="G2580" t="str">
        <x:v>400263</x:v>
      </x:c>
      <x:c r="H2580" t="str">
        <x:v>Apple Europe Limited</x:v>
      </x:c>
      <x:c r="I2580" s="22" t="n">
        <x:v>10.5</x:v>
      </x:c>
      <x:c r="J2580" t="str">
        <x:v>Worked</x:v>
      </x:c>
      <x:c r="K2580" t="str">
        <x:v>Employee 2256; home branch Thurrock; assigned role Operative Skilled | Deployment branch: Thurrock | Actual role: Operative Porter | Jobs: 400263 | Customers: Apple Europe Limited | Actual hours: 10.5; source records: 1</x:v>
      </x:c>
      <x:c r="L2580" t="str">
        <x:v>Include</x:v>
      </x:c>
      <x:c r="M2580"/>
      <x:c r="N2580"/>
    </x:row>
    <x:row r="2581">
      <x:c r="A2581" t="str">
        <x:v>T Barry (B)|2026-05-29</x:v>
      </x:c>
      <x:c r="B2581" s="888" t="n">
        <x:v>46171</x:v>
      </x:c>
      <x:c r="C2581" t="str">
        <x:v>T Barry (B)</x:v>
      </x:c>
      <x:c r="D2581" t="str">
        <x:v>Permanent</x:v>
      </x:c>
      <x:c r="E2581" t="str">
        <x:v>Thurrock</x:v>
      </x:c>
      <x:c r="F2581" t="str">
        <x:v>Operative Skilled</x:v>
      </x:c>
      <x:c r="G2581" t="str">
        <x:v>400263</x:v>
      </x:c>
      <x:c r="H2581" t="str">
        <x:v>Apple Europe Limited</x:v>
      </x:c>
      <x:c r="I2581" s="22" t="n">
        <x:v>10.5</x:v>
      </x:c>
      <x:c r="J2581" t="str">
        <x:v>Worked</x:v>
      </x:c>
      <x:c r="K2581" t="str">
        <x:v>Employee 2256; home branch Thurrock; assigned role Operative Skilled | Deployment branch: Thurrock | Actual role: Operative Porter | Jobs: 400263 | Customers: Apple Europe Limited | Actual hours: 10.5; source records: 1</x:v>
      </x:c>
      <x:c r="L2581" t="str">
        <x:v>Include</x:v>
      </x:c>
      <x:c r="M2581"/>
      <x:c r="N2581"/>
    </x:row>
    <x:row r="2582">
      <x:c r="A2582" t="str">
        <x:v>T Brindle|2026-05-01</x:v>
      </x:c>
      <x:c r="B2582" s="888" t="n">
        <x:v>46143</x:v>
      </x:c>
      <x:c r="C2582" t="str">
        <x:v>T Brindle</x:v>
      </x:c>
      <x:c r="D2582" t="str">
        <x:v>Permanent</x:v>
      </x:c>
      <x:c r="E2582" t="str">
        <x:v>Croydon</x:v>
      </x:c>
      <x:c r="F2582" t="str">
        <x:v>Warehouse</x:v>
      </x:c>
      <x:c r="G2582" t="str">
        <x:v>399451K</x:v>
      </x:c>
      <x:c r="H2582" t="str">
        <x:v>Royal Borough of Kensington and Chelsea</x:v>
      </x:c>
      <x:c r="I2582" s="22" t="n">
        <x:v>3</x:v>
      </x:c>
      <x:c r="J2582" t="str">
        <x:v>Worked</x:v>
      </x:c>
      <x:c r="K2582" t="str">
        <x:v>Employee 1432; home branch Croydon; assigned role Warehouse | Deployment branch: Croydon | Actual role: Warehouse | Jobs: 399451K | Customers: Royal Borough of Kensington and Chelsea | Actual hours: 3.0; source records: 1</x:v>
      </x:c>
      <x:c r="L2582" t="str">
        <x:v>Include</x:v>
      </x:c>
      <x:c r="M2582"/>
      <x:c r="N2582"/>
    </x:row>
    <x:row r="2583">
      <x:c r="A2583" t="str">
        <x:v>T Brindle|2026-05-06</x:v>
      </x:c>
      <x:c r="B2583" s="888" t="n">
        <x:v>46148</x:v>
      </x:c>
      <x:c r="C2583" t="str">
        <x:v>T Brindle</x:v>
      </x:c>
      <x:c r="D2583" t="str">
        <x:v>Permanent</x:v>
      </x:c>
      <x:c r="E2583" t="str">
        <x:v>Croydon</x:v>
      </x:c>
      <x:c r="F2583" t="str">
        <x:v>Warehouse</x:v>
      </x:c>
      <x:c r="G2583" t="str">
        <x:v>399451L</x:v>
      </x:c>
      <x:c r="H2583" t="str">
        <x:v>Royal Borough of Kensington and Chelsea</x:v>
      </x:c>
      <x:c r="I2583" s="22" t="n">
        <x:v>4</x:v>
      </x:c>
      <x:c r="J2583" t="str">
        <x:v>Worked</x:v>
      </x:c>
      <x:c r="K2583" t="str">
        <x:v>Employee 1432; home branch Croydon; assigned role Warehouse | Deployment branch: Croydon | Actual role: Warehouse | Jobs: 399451L | Customers: Royal Borough of Kensington and Chelsea | Actual hours: 4.0; source records: 1</x:v>
      </x:c>
      <x:c r="L2583" t="str">
        <x:v>Include</x:v>
      </x:c>
      <x:c r="M2583"/>
      <x:c r="N2583"/>
    </x:row>
    <x:row r="2584">
      <x:c r="A2584" t="str">
        <x:v>T Brindle|2026-05-08</x:v>
      </x:c>
      <x:c r="B2584" s="888" t="n">
        <x:v>46150</x:v>
      </x:c>
      <x:c r="C2584" t="str">
        <x:v>T Brindle</x:v>
      </x:c>
      <x:c r="D2584" t="str">
        <x:v>Permanent</x:v>
      </x:c>
      <x:c r="E2584" t="str">
        <x:v>Croydon</x:v>
      </x:c>
      <x:c r="F2584" t="str">
        <x:v>Warehouse</x:v>
      </x:c>
      <x:c r="G2584" t="str">
        <x:v>401654</x:v>
      </x:c>
      <x:c r="H2584" t="str">
        <x:v>AIG</x:v>
      </x:c>
      <x:c r="I2584" s="22" t="n">
        <x:v>4</x:v>
      </x:c>
      <x:c r="J2584" t="str">
        <x:v>Worked</x:v>
      </x:c>
      <x:c r="K2584" t="str">
        <x:v>Employee 1432; home branch Croydon; assigned role Warehouse | Deployment branch: Croydon | Actual role: Warehouse | Jobs: 401654 | Customers: AIG | Actual hours: 4.0; source records: 1</x:v>
      </x:c>
      <x:c r="L2584" t="str">
        <x:v>Include</x:v>
      </x:c>
      <x:c r="M2584"/>
      <x:c r="N2584"/>
    </x:row>
    <x:row r="2585">
      <x:c r="A2585" t="str">
        <x:v>T Brindle|2026-05-15</x:v>
      </x:c>
      <x:c r="B2585" s="888" t="n">
        <x:v>46157</x:v>
      </x:c>
      <x:c r="C2585" t="str">
        <x:v>T Brindle</x:v>
      </x:c>
      <x:c r="D2585" t="str">
        <x:v>Permanent</x:v>
      </x:c>
      <x:c r="E2585" t="str">
        <x:v>Croydon</x:v>
      </x:c>
      <x:c r="F2585" t="str">
        <x:v>Warehouse</x:v>
      </x:c>
      <x:c r="G2585" t="str">
        <x:v>399451G</x:v>
      </x:c>
      <x:c r="H2585" t="str">
        <x:v>Royal Borough of Kensington and Chelsea</x:v>
      </x:c>
      <x:c r="I2585" s="22" t="n">
        <x:v>4</x:v>
      </x:c>
      <x:c r="J2585" t="str">
        <x:v>Worked</x:v>
      </x:c>
      <x:c r="K2585" t="str">
        <x:v>Employee 1432; home branch Croydon; assigned role Warehouse | Deployment branch: Croydon | Actual role: Warehouse | Jobs: 399451G | Customers: Royal Borough of Kensington and Chelsea | Actual hours: 4.0; source records: 1</x:v>
      </x:c>
      <x:c r="L2585" t="str">
        <x:v>Include</x:v>
      </x:c>
      <x:c r="M2585"/>
      <x:c r="N2585"/>
    </x:row>
    <x:row r="2586">
      <x:c r="A2586" t="str">
        <x:v>T Brindle|2026-05-20</x:v>
      </x:c>
      <x:c r="B2586" s="888" t="n">
        <x:v>46162</x:v>
      </x:c>
      <x:c r="C2586" t="str">
        <x:v>T Brindle</x:v>
      </x:c>
      <x:c r="D2586" t="str">
        <x:v>Permanent</x:v>
      </x:c>
      <x:c r="E2586" t="str">
        <x:v>Croydon</x:v>
      </x:c>
      <x:c r="F2586" t="str">
        <x:v>Warehouse</x:v>
      </x:c>
      <x:c r="G2586" t="str">
        <x:v>401575</x:v>
      </x:c>
      <x:c r="H2586" t="str">
        <x:v>Valuation Office Agency</x:v>
      </x:c>
      <x:c r="I2586" s="22" t="n">
        <x:v>4</x:v>
      </x:c>
      <x:c r="J2586" t="str">
        <x:v>Worked</x:v>
      </x:c>
      <x:c r="K2586" t="str">
        <x:v>Employee 1432; home branch Croydon; assigned role Warehouse | Deployment branch: Croydon | Actual role: Warehouse | Jobs: 401575 | Customers: Valuation Office Agency | Actual hours: 4.0; source records: 1</x:v>
      </x:c>
      <x:c r="L2586" t="str">
        <x:v>Include</x:v>
      </x:c>
      <x:c r="M2586"/>
      <x:c r="N2586"/>
    </x:row>
    <x:row r="2587">
      <x:c r="A2587" t="str">
        <x:v>T Brindle|2026-05-26</x:v>
      </x:c>
      <x:c r="B2587" s="888" t="n">
        <x:v>46168</x:v>
      </x:c>
      <x:c r="C2587" t="str">
        <x:v>T Brindle</x:v>
      </x:c>
      <x:c r="D2587" t="str">
        <x:v>Permanent</x:v>
      </x:c>
      <x:c r="E2587" t="str">
        <x:v>Croydon</x:v>
      </x:c>
      <x:c r="F2587" t="str">
        <x:v>Warehouse</x:v>
      </x:c>
      <x:c r="G2587" t="str">
        <x:v>401629, 400389, 399451O</x:v>
      </x:c>
      <x:c r="H2587" t="str">
        <x:v>CH &amp; Co Catering Ltd; Kings College London; Royal Borough of Kensington and Chelsea</x:v>
      </x:c>
      <x:c r="I2587" s="22" t="n">
        <x:v>9</x:v>
      </x:c>
      <x:c r="J2587" t="str">
        <x:v>Worked — 3 records</x:v>
      </x:c>
      <x:c r="K2587" t="str">
        <x:v>Employee 1432; home branch Croydon; assigned role Warehouse | Deployment branch: Croydon, Thurrock | Actual role: Operative Driver, Warehouse | Jobs: 401629, 400389, 399451O | Customers: CH &amp; Co Catering Ltd; Kings College London; Royal Borough of Kensington and Chelsea | Actual hours: 9.0; source records: 3</x:v>
      </x:c>
      <x:c r="L2587" t="str">
        <x:v>Include</x:v>
      </x:c>
      <x:c r="M2587"/>
      <x:c r="N2587"/>
    </x:row>
    <x:row r="2588">
      <x:c r="A2588" t="str">
        <x:v>T Mautsi (CE)|2026-05-01</x:v>
      </x:c>
      <x:c r="B2588" s="888" t="n">
        <x:v>46143</x:v>
      </x:c>
      <x:c r="C2588" t="str">
        <x:v>T Mautsi (CE)</x:v>
      </x:c>
      <x:c r="D2588" t="str">
        <x:v>Permanent</x:v>
      </x:c>
      <x:c r="E2588" t="str">
        <x:v>Thurrock</x:v>
      </x:c>
      <x:c r="F2588" t="str">
        <x:v>Operative Driver</x:v>
      </x:c>
      <x:c r="G2588" t="str">
        <x:v>401668</x:v>
      </x:c>
      <x:c r="H2588" t="str">
        <x:v>Prime Ministers Office</x:v>
      </x:c>
      <x:c r="I2588" s="22" t="n">
        <x:v>9</x:v>
      </x:c>
      <x:c r="J2588" t="str">
        <x:v>Worked</x:v>
      </x:c>
      <x:c r="K2588" t="str">
        <x:v>Employee 2262; home branch Thurrock; assigned role Operative Driver | Deployment branch: Thurrock | Actual role: Operative Driver | Jobs: 401668 | Customers: Prime Ministers Office | Actual hours: 9.0; source records: 1</x:v>
      </x:c>
      <x:c r="L2588" t="str">
        <x:v>Include</x:v>
      </x:c>
      <x:c r="M2588"/>
      <x:c r="N2588"/>
    </x:row>
    <x:row r="2589">
      <x:c r="A2589" t="str">
        <x:v>T Mautsi (CE)|2026-05-04</x:v>
      </x:c>
      <x:c r="B2589" s="888" t="n">
        <x:v>46146</x:v>
      </x:c>
      <x:c r="C2589" t="str">
        <x:v>T Mautsi (CE)</x:v>
      </x:c>
      <x:c r="D2589" t="str">
        <x:v>Permanent</x:v>
      </x:c>
      <x:c r="E2589" t="str">
        <x:v>Thurrock</x:v>
      </x:c>
      <x:c r="F2589" t="str">
        <x:v>Operative Driver</x:v>
      </x:c>
      <x:c r="G2589"/>
      <x:c r="H2589"/>
      <x:c r="I2589" s="22" t="n">
        <x:v>0</x:v>
      </x:c>
      <x:c r="J2589" t="str">
        <x:v>Annual leave</x:v>
      </x:c>
      <x:c r="K2589" t="str">
        <x:v>Employee 2262; home branch Thurrock; assigned role Operative Driver | Leave: Annual Leave (Hours) | Leave calendar basis: Variable-pattern period</x:v>
      </x:c>
      <x:c r="L2589" t="str">
        <x:v>Include</x:v>
      </x:c>
      <x:c r="M2589"/>
      <x:c r="N2589"/>
    </x:row>
    <x:row r="2590">
      <x:c r="A2590" t="str">
        <x:v>T Mautsi (CE)|2026-05-05</x:v>
      </x:c>
      <x:c r="B2590" s="888" t="n">
        <x:v>46147</x:v>
      </x:c>
      <x:c r="C2590" t="str">
        <x:v>T Mautsi (CE)</x:v>
      </x:c>
      <x:c r="D2590" t="str">
        <x:v>Permanent</x:v>
      </x:c>
      <x:c r="E2590" t="str">
        <x:v>Thurrock</x:v>
      </x:c>
      <x:c r="F2590" t="str">
        <x:v>Operative Driver</x:v>
      </x:c>
      <x:c r="G2590"/>
      <x:c r="H2590"/>
      <x:c r="I2590" s="22" t="n">
        <x:v>0</x:v>
      </x:c>
      <x:c r="J2590" t="str">
        <x:v>Other leave — Sickness</x:v>
      </x:c>
      <x:c r="K2590" t="str">
        <x:v>Employee 2262; home branch Thurrock; assigned role Operative Driver | Leave: Sickness | Leave calendar basis: Variable-pattern period</x:v>
      </x:c>
      <x:c r="L2590" t="str">
        <x:v>Include</x:v>
      </x:c>
      <x:c r="M2590"/>
      <x:c r="N2590"/>
    </x:row>
    <x:row r="2591">
      <x:c r="A2591" t="str">
        <x:v>T Mautsi (CE)|2026-05-06</x:v>
      </x:c>
      <x:c r="B2591" s="888" t="n">
        <x:v>46148</x:v>
      </x:c>
      <x:c r="C2591" t="str">
        <x:v>T Mautsi (CE)</x:v>
      </x:c>
      <x:c r="D2591" t="str">
        <x:v>Permanent</x:v>
      </x:c>
      <x:c r="E2591" t="str">
        <x:v>Thurrock</x:v>
      </x:c>
      <x:c r="F2591" t="str">
        <x:v>Operative Driver</x:v>
      </x:c>
      <x:c r="G2591"/>
      <x:c r="H2591"/>
      <x:c r="I2591" s="22" t="n">
        <x:v>0</x:v>
      </x:c>
      <x:c r="J2591" t="str">
        <x:v>Other leave — Sickness</x:v>
      </x:c>
      <x:c r="K2591" t="str">
        <x:v>Employee 2262; home branch Thurrock; assigned role Operative Driver | Leave: Sickness | Leave calendar basis: Variable-pattern period</x:v>
      </x:c>
      <x:c r="L2591" t="str">
        <x:v>Include</x:v>
      </x:c>
      <x:c r="M2591"/>
      <x:c r="N2591"/>
    </x:row>
    <x:row r="2592">
      <x:c r="A2592" t="str">
        <x:v>T Mautsi (CE)|2026-05-07</x:v>
      </x:c>
      <x:c r="B2592" s="888" t="n">
        <x:v>46149</x:v>
      </x:c>
      <x:c r="C2592" t="str">
        <x:v>T Mautsi (CE)</x:v>
      </x:c>
      <x:c r="D2592" t="str">
        <x:v>Permanent</x:v>
      </x:c>
      <x:c r="E2592" t="str">
        <x:v>Thurrock</x:v>
      </x:c>
      <x:c r="F2592" t="str">
        <x:v>Operative Driver</x:v>
      </x:c>
      <x:c r="G2592" t="str">
        <x:v>384855B</x:v>
      </x:c>
      <x:c r="H2592" t="str">
        <x:v>Royal Borough of Greenwich (Elections 2026)</x:v>
      </x:c>
      <x:c r="I2592" s="22" t="n">
        <x:v>9.5</x:v>
      </x:c>
      <x:c r="J2592" t="str">
        <x:v>Worked</x:v>
      </x:c>
      <x:c r="K2592" t="str">
        <x:v>Employee 2262; home branch Thurrock; assigned role Operative Driver | Deployment branch: Croydon | Actual role: Operative Driver | Jobs: 384855B | Customers: Royal Borough of Greenwich (Elections 2026) | Actual hours: 9.5; source records: 1</x:v>
      </x:c>
      <x:c r="L2592" t="str">
        <x:v>Include</x:v>
      </x:c>
      <x:c r="M2592"/>
      <x:c r="N2592"/>
    </x:row>
    <x:row r="2593">
      <x:c r="A2593" t="str">
        <x:v>T Mautsi (CE)|2026-05-09</x:v>
      </x:c>
      <x:c r="B2593" s="888" t="n">
        <x:v>46151</x:v>
      </x:c>
      <x:c r="C2593" t="str">
        <x:v>T Mautsi (CE)</x:v>
      </x:c>
      <x:c r="D2593" t="str">
        <x:v>Permanent</x:v>
      </x:c>
      <x:c r="E2593" t="str">
        <x:v>Thurrock</x:v>
      </x:c>
      <x:c r="F2593" t="str">
        <x:v>Operative Driver</x:v>
      </x:c>
      <x:c r="G2593" t="str">
        <x:v>400315</x:v>
      </x:c>
      <x:c r="H2593" t="str">
        <x:v>Accenture UK Ltd</x:v>
      </x:c>
      <x:c r="I2593" s="22" t="n">
        <x:v>7</x:v>
      </x:c>
      <x:c r="J2593" t="str">
        <x:v>Worked</x:v>
      </x:c>
      <x:c r="K2593" t="str">
        <x:v>Employee 2262; home branch Thurrock; assigned role Operative Driver | Deployment branch: Thurrock | Actual role: Operative Driver | Jobs: 400315 | Customers: Accenture UK Ltd | Actual hours: 7.0; source records: 1</x:v>
      </x:c>
      <x:c r="L2593" t="str">
        <x:v>Include</x:v>
      </x:c>
      <x:c r="M2593"/>
      <x:c r="N2593"/>
    </x:row>
    <x:row r="2594">
      <x:c r="A2594" t="str">
        <x:v>T Mautsi (CE)|2026-05-11</x:v>
      </x:c>
      <x:c r="B2594" s="888" t="n">
        <x:v>46153</x:v>
      </x:c>
      <x:c r="C2594" t="str">
        <x:v>T Mautsi (CE)</x:v>
      </x:c>
      <x:c r="D2594" t="str">
        <x:v>Permanent</x:v>
      </x:c>
      <x:c r="E2594" t="str">
        <x:v>Thurrock</x:v>
      </x:c>
      <x:c r="F2594" t="str">
        <x:v>Operative Driver</x:v>
      </x:c>
      <x:c r="G2594" t="str">
        <x:v>401979</x:v>
      </x:c>
      <x:c r="H2594" t="str">
        <x:v>Shawbrook Bank Ltd</x:v>
      </x:c>
      <x:c r="I2594" s="22" t="n">
        <x:v>9.5</x:v>
      </x:c>
      <x:c r="J2594" t="str">
        <x:v>Worked</x:v>
      </x:c>
      <x:c r="K2594" t="str">
        <x:v>Employee 2262; home branch Thurrock; assigned role Operative Driver | Deployment branch: Glasgow | Actual role: Operative Driver | Jobs: 401979 | Customers: Shawbrook Bank Ltd | Actual hours: 9.5; source records: 1</x:v>
      </x:c>
      <x:c r="L2594" t="str">
        <x:v>Include</x:v>
      </x:c>
      <x:c r="M2594"/>
      <x:c r="N2594"/>
    </x:row>
    <x:row r="2595">
      <x:c r="A2595" t="str">
        <x:v>T Mautsi (CE)|2026-05-12</x:v>
      </x:c>
      <x:c r="B2595" s="888" t="n">
        <x:v>46154</x:v>
      </x:c>
      <x:c r="C2595" t="str">
        <x:v>T Mautsi (CE)</x:v>
      </x:c>
      <x:c r="D2595" t="str">
        <x:v>Permanent</x:v>
      </x:c>
      <x:c r="E2595" t="str">
        <x:v>Thurrock</x:v>
      </x:c>
      <x:c r="F2595" t="str">
        <x:v>Operative Driver</x:v>
      </x:c>
      <x:c r="G2595" t="str">
        <x:v>401979</x:v>
      </x:c>
      <x:c r="H2595" t="str">
        <x:v>Shawbrook Bank Ltd</x:v>
      </x:c>
      <x:c r="I2595" s="22" t="n">
        <x:v>11.5</x:v>
      </x:c>
      <x:c r="J2595" t="str">
        <x:v>Worked</x:v>
      </x:c>
      <x:c r="K2595" t="str">
        <x:v>Employee 2262; home branch Thurrock; assigned role Operative Driver | Deployment branch: Glasgow | Actual role: Operative Driver | Jobs: 401979 | Customers: Shawbrook Bank Ltd | Actual hours: 11.5; source records: 1</x:v>
      </x:c>
      <x:c r="L2595" t="str">
        <x:v>Include</x:v>
      </x:c>
      <x:c r="M2595"/>
      <x:c r="N2595"/>
    </x:row>
    <x:row r="2596">
      <x:c r="A2596" t="str">
        <x:v>T Mautsi (CE)|2026-05-14</x:v>
      </x:c>
      <x:c r="B2596" s="888" t="n">
        <x:v>46156</x:v>
      </x:c>
      <x:c r="C2596" t="str">
        <x:v>T Mautsi (CE)</x:v>
      </x:c>
      <x:c r="D2596" t="str">
        <x:v>Permanent</x:v>
      </x:c>
      <x:c r="E2596" t="str">
        <x:v>Thurrock</x:v>
      </x:c>
      <x:c r="F2596" t="str">
        <x:v>Operative Driver</x:v>
      </x:c>
      <x:c r="G2596" t="str">
        <x:v>402130</x:v>
      </x:c>
      <x:c r="H2596" t="str">
        <x:v>Harrow Green/Pickfords</x:v>
      </x:c>
      <x:c r="I2596" s="22" t="n">
        <x:v>7</x:v>
      </x:c>
      <x:c r="J2596" t="str">
        <x:v>Worked</x:v>
      </x:c>
      <x:c r="K2596" t="str">
        <x:v>Employee 2262; home branch Thurrock; assigned role Operative Driver | Deployment branch: Thurrock | Actual role: Operative Driver | Jobs: 402130 | Customers: Harrow Green/Pickfords | Actual hours: 7.0; source records: 1</x:v>
      </x:c>
      <x:c r="L2596" t="str">
        <x:v>Include</x:v>
      </x:c>
      <x:c r="M2596"/>
      <x:c r="N2596"/>
    </x:row>
    <x:row r="2597">
      <x:c r="A2597" t="str">
        <x:v>T Mautsi (CE)|2026-05-15</x:v>
      </x:c>
      <x:c r="B2597" s="888" t="n">
        <x:v>46157</x:v>
      </x:c>
      <x:c r="C2597" t="str">
        <x:v>T Mautsi (CE)</x:v>
      </x:c>
      <x:c r="D2597" t="str">
        <x:v>Permanent</x:v>
      </x:c>
      <x:c r="E2597" t="str">
        <x:v>Thurrock</x:v>
      </x:c>
      <x:c r="F2597" t="str">
        <x:v>Operative Driver</x:v>
      </x:c>
      <x:c r="G2597" t="str">
        <x:v>402165</x:v>
      </x:c>
      <x:c r="H2597" t="str">
        <x:v>City of London Police</x:v>
      </x:c>
      <x:c r="I2597" s="22" t="n">
        <x:v>9.5</x:v>
      </x:c>
      <x:c r="J2597" t="str">
        <x:v>Worked</x:v>
      </x:c>
      <x:c r="K2597" t="str">
        <x:v>Employee 2262; home branch Thurrock; assigned role Operative Driver | Deployment branch: Thurrock | Actual role: Operative Driver | Jobs: 402165 | Customers: City of London Police | Actual hours: 9.5; source records: 1</x:v>
      </x:c>
      <x:c r="L2597" t="str">
        <x:v>Include</x:v>
      </x:c>
      <x:c r="M2597"/>
      <x:c r="N2597"/>
    </x:row>
    <x:row r="2598">
      <x:c r="A2598" t="str">
        <x:v>T Mautsi (CE)|2026-05-18</x:v>
      </x:c>
      <x:c r="B2598" s="888" t="n">
        <x:v>46160</x:v>
      </x:c>
      <x:c r="C2598" t="str">
        <x:v>T Mautsi (CE)</x:v>
      </x:c>
      <x:c r="D2598" t="str">
        <x:v>Permanent</x:v>
      </x:c>
      <x:c r="E2598" t="str">
        <x:v>Thurrock</x:v>
      </x:c>
      <x:c r="F2598" t="str">
        <x:v>Operative Driver</x:v>
      </x:c>
      <x:c r="G2598" t="str">
        <x:v>397246</x:v>
      </x:c>
      <x:c r="H2598" t="str">
        <x:v>Ministry of Defence</x:v>
      </x:c>
      <x:c r="I2598" s="22" t="n">
        <x:v>8.5</x:v>
      </x:c>
      <x:c r="J2598" t="str">
        <x:v>Worked</x:v>
      </x:c>
      <x:c r="K2598" t="str">
        <x:v>Employee 2262; home branch Thurrock; assigned role Operative Driver | Deployment branch: Thurrock | Actual role: Operative Driver | Jobs: 397246 | Customers: Ministry of Defence | Actual hours: 8.5; source records: 1</x:v>
      </x:c>
      <x:c r="L2598" t="str">
        <x:v>Include</x:v>
      </x:c>
      <x:c r="M2598"/>
      <x:c r="N2598"/>
    </x:row>
    <x:row r="2599">
      <x:c r="A2599" t="str">
        <x:v>T Mautsi (CE)|2026-05-19</x:v>
      </x:c>
      <x:c r="B2599" s="888" t="n">
        <x:v>46161</x:v>
      </x:c>
      <x:c r="C2599" t="str">
        <x:v>T Mautsi (CE)</x:v>
      </x:c>
      <x:c r="D2599" t="str">
        <x:v>Permanent</x:v>
      </x:c>
      <x:c r="E2599" t="str">
        <x:v>Thurrock</x:v>
      </x:c>
      <x:c r="F2599" t="str">
        <x:v>Operative Driver</x:v>
      </x:c>
      <x:c r="G2599" t="str">
        <x:v>401723</x:v>
      </x:c>
      <x:c r="H2599" t="str">
        <x:v>CODAN Limited</x:v>
      </x:c>
      <x:c r="I2599" s="22" t="n">
        <x:v>11.5</x:v>
      </x:c>
      <x:c r="J2599" t="str">
        <x:v>Worked</x:v>
      </x:c>
      <x:c r="K2599" t="str">
        <x:v>Employee 2262; home branch Thurrock; assigned role Operative Driver | Deployment branch: Thurrock | Actual role: Operative Driver | Jobs: 401723 | Customers: CODAN Limited | Actual hours: 11.5; source records: 1</x:v>
      </x:c>
      <x:c r="L2599" t="str">
        <x:v>Include</x:v>
      </x:c>
      <x:c r="M2599"/>
      <x:c r="N2599"/>
    </x:row>
    <x:row r="2600">
      <x:c r="A2600" t="str">
        <x:v>T Mautsi (CE)|2026-05-20</x:v>
      </x:c>
      <x:c r="B2600" s="888" t="n">
        <x:v>46162</x:v>
      </x:c>
      <x:c r="C2600" t="str">
        <x:v>T Mautsi (CE)</x:v>
      </x:c>
      <x:c r="D2600" t="str">
        <x:v>Permanent</x:v>
      </x:c>
      <x:c r="E2600" t="str">
        <x:v>Thurrock</x:v>
      </x:c>
      <x:c r="F2600" t="str">
        <x:v>Operative Driver</x:v>
      </x:c>
      <x:c r="G2600" t="str">
        <x:v>401723</x:v>
      </x:c>
      <x:c r="H2600" t="str">
        <x:v>CODAN Limited</x:v>
      </x:c>
      <x:c r="I2600" s="22" t="n">
        <x:v>13</x:v>
      </x:c>
      <x:c r="J2600" t="str">
        <x:v>Worked</x:v>
      </x:c>
      <x:c r="K2600" t="str">
        <x:v>Employee 2262; home branch Thurrock; assigned role Operative Driver | Deployment branch: Thurrock | Actual role: Operative Driver | Jobs: 401723 | Customers: CODAN Limited | Actual hours: 13.0; source records: 1</x:v>
      </x:c>
      <x:c r="L2600" t="str">
        <x:v>Include</x:v>
      </x:c>
      <x:c r="M2600"/>
      <x:c r="N2600"/>
    </x:row>
    <x:row r="2601">
      <x:c r="A2601" t="str">
        <x:v>T Mautsi (CE)|2026-05-21</x:v>
      </x:c>
      <x:c r="B2601" s="888" t="n">
        <x:v>46163</x:v>
      </x:c>
      <x:c r="C2601" t="str">
        <x:v>T Mautsi (CE)</x:v>
      </x:c>
      <x:c r="D2601" t="str">
        <x:v>Permanent</x:v>
      </x:c>
      <x:c r="E2601" t="str">
        <x:v>Thurrock</x:v>
      </x:c>
      <x:c r="F2601" t="str">
        <x:v>Operative Driver</x:v>
      </x:c>
      <x:c r="G2601" t="str">
        <x:v>401723</x:v>
      </x:c>
      <x:c r="H2601" t="str">
        <x:v>CODAN Limited</x:v>
      </x:c>
      <x:c r="I2601" s="22" t="n">
        <x:v>13</x:v>
      </x:c>
      <x:c r="J2601" t="str">
        <x:v>Worked</x:v>
      </x:c>
      <x:c r="K2601" t="str">
        <x:v>Employee 2262; home branch Thurrock; assigned role Operative Driver | Deployment branch: Thurrock | Actual role: Operative Driver | Jobs: 401723 | Customers: CODAN Limited | Actual hours: 13.0; source records: 1</x:v>
      </x:c>
      <x:c r="L2601" t="str">
        <x:v>Include</x:v>
      </x:c>
      <x:c r="M2601"/>
      <x:c r="N2601"/>
    </x:row>
    <x:row r="2602">
      <x:c r="A2602" t="str">
        <x:v>T Mautsi (CE)|2026-05-22</x:v>
      </x:c>
      <x:c r="B2602" s="888" t="n">
        <x:v>46164</x:v>
      </x:c>
      <x:c r="C2602" t="str">
        <x:v>T Mautsi (CE)</x:v>
      </x:c>
      <x:c r="D2602" t="str">
        <x:v>Permanent</x:v>
      </x:c>
      <x:c r="E2602" t="str">
        <x:v>Thurrock</x:v>
      </x:c>
      <x:c r="F2602" t="str">
        <x:v>Operative Driver</x:v>
      </x:c>
      <x:c r="G2602" t="str">
        <x:v>401447, 363792D</x:v>
      </x:c>
      <x:c r="H2602" t="str">
        <x:v>Fuse Energy; Thurrock Warehouse</x:v>
      </x:c>
      <x:c r="I2602" s="22" t="n">
        <x:v>8.5</x:v>
      </x:c>
      <x:c r="J2602" t="str">
        <x:v>Worked — 2 records</x:v>
      </x:c>
      <x:c r="K2602" t="str">
        <x:v>Employee 2262; home branch Thurrock; assigned role Operative Driver | Deployment branch: Thurrock | Actual role: Operative Driver | Jobs: 401447, 363792D | Customers: Fuse Energy; Thurrock Warehouse | Actual hours: 8.5; source records: 2</x:v>
      </x:c>
      <x:c r="L2602" t="str">
        <x:v>Include</x:v>
      </x:c>
      <x:c r="M2602"/>
      <x:c r="N2602"/>
    </x:row>
    <x:row r="2603">
      <x:c r="A2603" t="str">
        <x:v>T Mautsi (CE)|2026-05-23</x:v>
      </x:c>
      <x:c r="B2603" s="888" t="n">
        <x:v>46165</x:v>
      </x:c>
      <x:c r="C2603" t="str">
        <x:v>T Mautsi (CE)</x:v>
      </x:c>
      <x:c r="D2603" t="str">
        <x:v>Permanent</x:v>
      </x:c>
      <x:c r="E2603" t="str">
        <x:v>Thurrock</x:v>
      </x:c>
      <x:c r="F2603" t="str">
        <x:v>Operative Driver</x:v>
      </x:c>
      <x:c r="G2603" t="str">
        <x:v>402357</x:v>
      </x:c>
      <x:c r="H2603" t="str">
        <x:v>BNP Paribas Limited</x:v>
      </x:c>
      <x:c r="I2603" s="22" t="n">
        <x:v>10.5</x:v>
      </x:c>
      <x:c r="J2603" t="str">
        <x:v>Worked</x:v>
      </x:c>
      <x:c r="K2603" t="str">
        <x:v>Employee 2262; home branch Thurrock; assigned role Operative Driver | Deployment branch: Thurrock | Actual role: Operative Driver | Jobs: 402357 | Customers: BNP Paribas Limited | Actual hours: 10.5; source records: 1</x:v>
      </x:c>
      <x:c r="L2603" t="str">
        <x:v>Include</x:v>
      </x:c>
      <x:c r="M2603"/>
      <x:c r="N2603"/>
    </x:row>
    <x:row r="2604">
      <x:c r="A2604" t="str">
        <x:v>T Mautsi (CE)|2026-05-25</x:v>
      </x:c>
      <x:c r="B2604" s="888" t="n">
        <x:v>46167</x:v>
      </x:c>
      <x:c r="C2604" t="str">
        <x:v>T Mautsi (CE)</x:v>
      </x:c>
      <x:c r="D2604" t="str">
        <x:v>Permanent</x:v>
      </x:c>
      <x:c r="E2604" t="str">
        <x:v>Thurrock</x:v>
      </x:c>
      <x:c r="F2604" t="str">
        <x:v>Operative Driver</x:v>
      </x:c>
      <x:c r="G2604"/>
      <x:c r="H2604"/>
      <x:c r="I2604" s="22" t="n">
        <x:v>0</x:v>
      </x:c>
      <x:c r="J2604" t="str">
        <x:v>Annual leave</x:v>
      </x:c>
      <x:c r="K2604" t="str">
        <x:v>Employee 2262; home branch Thurrock; assigned role Operative Driver | Leave: Annual Leave (Hours) | Leave calendar basis: Variable-pattern period</x:v>
      </x:c>
      <x:c r="L2604" t="str">
        <x:v>Include</x:v>
      </x:c>
      <x:c r="M2604"/>
      <x:c r="N2604"/>
    </x:row>
    <x:row r="2605">
      <x:c r="A2605" t="str">
        <x:v>T Mautsi (CE)|2026-05-26</x:v>
      </x:c>
      <x:c r="B2605" s="888" t="n">
        <x:v>46168</x:v>
      </x:c>
      <x:c r="C2605" t="str">
        <x:v>T Mautsi (CE)</x:v>
      </x:c>
      <x:c r="D2605" t="str">
        <x:v>Permanent</x:v>
      </x:c>
      <x:c r="E2605" t="str">
        <x:v>Thurrock</x:v>
      </x:c>
      <x:c r="F2605" t="str">
        <x:v>Operative Driver</x:v>
      </x:c>
      <x:c r="G2605" t="str">
        <x:v>401629</x:v>
      </x:c>
      <x:c r="H2605" t="str">
        <x:v>CH &amp; Co Catering Ltd</x:v>
      </x:c>
      <x:c r="I2605" s="22" t="n">
        <x:v>6.5</x:v>
      </x:c>
      <x:c r="J2605" t="str">
        <x:v>Worked</x:v>
      </x:c>
      <x:c r="K2605" t="str">
        <x:v>Employee 2262; home branch Thurrock; assigned role Operative Driver | Deployment branch: Thurrock | Actual role: Operative Driver | Jobs: 401629 | Customers: CH &amp; Co Catering Ltd | Actual hours: 6.5; source records: 1</x:v>
      </x:c>
      <x:c r="L2605" t="str">
        <x:v>Include</x:v>
      </x:c>
      <x:c r="M2605"/>
      <x:c r="N2605"/>
    </x:row>
    <x:row r="2606">
      <x:c r="A2606" t="str">
        <x:v>T Mautsi (CE)|2026-05-27</x:v>
      </x:c>
      <x:c r="B2606" s="888" t="n">
        <x:v>46169</x:v>
      </x:c>
      <x:c r="C2606" t="str">
        <x:v>T Mautsi (CE)</x:v>
      </x:c>
      <x:c r="D2606" t="str">
        <x:v>Permanent</x:v>
      </x:c>
      <x:c r="E2606" t="str">
        <x:v>Thurrock</x:v>
      </x:c>
      <x:c r="F2606" t="str">
        <x:v>Operative Driver</x:v>
      </x:c>
      <x:c r="G2606" t="str">
        <x:v>400283</x:v>
      </x:c>
      <x:c r="H2606" t="str">
        <x:v>Canada Life</x:v>
      </x:c>
      <x:c r="I2606" s="22" t="n">
        <x:v>9</x:v>
      </x:c>
      <x:c r="J2606" t="str">
        <x:v>Worked</x:v>
      </x:c>
      <x:c r="K2606" t="str">
        <x:v>Employee 2262; home branch Thurrock; assigned role Operative Driver | Deployment branch: Thurrock | Actual role: Operative Driver | Jobs: 400283 | Customers: Canada Life | Actual hours: 9.0; source records: 1</x:v>
      </x:c>
      <x:c r="L2606" t="str">
        <x:v>Include</x:v>
      </x:c>
      <x:c r="M2606"/>
      <x:c r="N2606"/>
    </x:row>
    <x:row r="2607">
      <x:c r="A2607" t="str">
        <x:v>T Mautsi (CE)|2026-05-28</x:v>
      </x:c>
      <x:c r="B2607" s="888" t="n">
        <x:v>46170</x:v>
      </x:c>
      <x:c r="C2607" t="str">
        <x:v>T Mautsi (CE)</x:v>
      </x:c>
      <x:c r="D2607" t="str">
        <x:v>Permanent</x:v>
      </x:c>
      <x:c r="E2607" t="str">
        <x:v>Thurrock</x:v>
      </x:c>
      <x:c r="F2607" t="str">
        <x:v>Operative Driver</x:v>
      </x:c>
      <x:c r="G2607"/>
      <x:c r="H2607"/>
      <x:c r="I2607" s="22" t="n">
        <x:v>0</x:v>
      </x:c>
      <x:c r="J2607" t="str">
        <x:v>Annual leave</x:v>
      </x:c>
      <x:c r="K2607" t="str">
        <x:v>Employee 2262; home branch Thurrock; assigned role Operative Driver | Leave: Annual Leave (Hours) | Leave calendar basis: Variable-pattern period</x:v>
      </x:c>
      <x:c r="L2607" t="str">
        <x:v>Include</x:v>
      </x:c>
      <x:c r="M2607"/>
      <x:c r="N2607"/>
    </x:row>
    <x:row r="2608">
      <x:c r="A2608" t="str">
        <x:v>T Mautsi (CE)|2026-05-29</x:v>
      </x:c>
      <x:c r="B2608" s="888" t="n">
        <x:v>46171</x:v>
      </x:c>
      <x:c r="C2608" t="str">
        <x:v>T Mautsi (CE)</x:v>
      </x:c>
      <x:c r="D2608" t="str">
        <x:v>Permanent</x:v>
      </x:c>
      <x:c r="E2608" t="str">
        <x:v>Thurrock</x:v>
      </x:c>
      <x:c r="F2608" t="str">
        <x:v>Operative Driver</x:v>
      </x:c>
      <x:c r="G2608" t="str">
        <x:v>398210A, 402507</x:v>
      </x:c>
      <x:c r="H2608" t="str">
        <x:v>London Metropolitan University; Societe Generale</x:v>
      </x:c>
      <x:c r="I2608" s="22" t="n">
        <x:v>13.5</x:v>
      </x:c>
      <x:c r="J2608" t="str">
        <x:v>Worked — 2 records</x:v>
      </x:c>
      <x:c r="K2608" t="str">
        <x:v>Employee 2262; home branch Thurrock; assigned role Operative Driver | Deployment branch: Thurrock | Actual role: Operative Driver | Jobs: 398210A, 402507 | Customers: London Metropolitan University; Societe Generale | Actual hours: 13.5; source records: 2</x:v>
      </x:c>
      <x:c r="L2608" t="str">
        <x:v>Include</x:v>
      </x:c>
      <x:c r="M2608"/>
      <x:c r="N2608"/>
    </x:row>
    <x:row r="2609">
      <x:c r="A2609" t="str">
        <x:v>T Wyss (B)|2026-05-01</x:v>
      </x:c>
      <x:c r="B2609" s="888" t="n">
        <x:v>46143</x:v>
      </x:c>
      <x:c r="C2609" t="str">
        <x:v>T Wyss (B)</x:v>
      </x:c>
      <x:c r="D2609" t="str">
        <x:v>Permanent</x:v>
      </x:c>
      <x:c r="E2609" t="str">
        <x:v>Thurrock</x:v>
      </x:c>
      <x:c r="F2609" t="str">
        <x:v>Operative Skilled</x:v>
      </x:c>
      <x:c r="G2609" t="str">
        <x:v>400996</x:v>
      </x:c>
      <x:c r="H2609" t="str">
        <x:v>University of Hertfordshire</x:v>
      </x:c>
      <x:c r="I2609" s="22" t="n">
        <x:v>8</x:v>
      </x:c>
      <x:c r="J2609" t="str">
        <x:v>Worked</x:v>
      </x:c>
      <x:c r="K2609" t="str">
        <x:v>Employee 2240; home branch Thurrock; assigned role Operative Skilled | Deployment branch: Thurrock | Actual role: Operative Skilled | Jobs: 400996 | Customers: University of Hertfordshire | Actual hours: 8.0; source records: 1</x:v>
      </x:c>
      <x:c r="L2609" t="str">
        <x:v>Include</x:v>
      </x:c>
      <x:c r="M2609"/>
      <x:c r="N2609"/>
    </x:row>
    <x:row r="2610">
      <x:c r="A2610" t="str">
        <x:v>T Wyss (B)|2026-05-05</x:v>
      </x:c>
      <x:c r="B2610" s="888" t="n">
        <x:v>46147</x:v>
      </x:c>
      <x:c r="C2610" t="str">
        <x:v>T Wyss (B)</x:v>
      </x:c>
      <x:c r="D2610" t="str">
        <x:v>Permanent</x:v>
      </x:c>
      <x:c r="E2610" t="str">
        <x:v>Thurrock</x:v>
      </x:c>
      <x:c r="F2610" t="str">
        <x:v>Operative Skilled</x:v>
      </x:c>
      <x:c r="G2610" t="str">
        <x:v>400374</x:v>
      </x:c>
      <x:c r="H2610" t="str">
        <x:v>Restore Information Management</x:v>
      </x:c>
      <x:c r="I2610" s="22" t="n">
        <x:v>12</x:v>
      </x:c>
      <x:c r="J2610" t="str">
        <x:v>Worked</x:v>
      </x:c>
      <x:c r="K2610" t="str">
        <x:v>Employee 2240; home branch Thurrock; assigned role Operative Skilled | Deployment branch: Thurrock | Actual role: Operative Skilled | Jobs: 400374 | Customers: Restore Information Management | Actual hours: 12.0; source records: 1</x:v>
      </x:c>
      <x:c r="L2610" t="str">
        <x:v>Include</x:v>
      </x:c>
      <x:c r="M2610"/>
      <x:c r="N2610"/>
    </x:row>
    <x:row r="2611">
      <x:c r="A2611" t="str">
        <x:v>T Wyss (B)|2026-05-06</x:v>
      </x:c>
      <x:c r="B2611" s="888" t="n">
        <x:v>46148</x:v>
      </x:c>
      <x:c r="C2611" t="str">
        <x:v>T Wyss (B)</x:v>
      </x:c>
      <x:c r="D2611" t="str">
        <x:v>Permanent</x:v>
      </x:c>
      <x:c r="E2611" t="str">
        <x:v>Thurrock</x:v>
      </x:c>
      <x:c r="F2611" t="str">
        <x:v>Operative Skilled</x:v>
      </x:c>
      <x:c r="G2611" t="str">
        <x:v>398532</x:v>
      </x:c>
      <x:c r="H2611" t="str">
        <x:v>Southwark Local Elections 2026</x:v>
      </x:c>
      <x:c r="I2611" s="22" t="n">
        <x:v>8.5</x:v>
      </x:c>
      <x:c r="J2611" t="str">
        <x:v>Worked</x:v>
      </x:c>
      <x:c r="K2611" t="str">
        <x:v>Employee 2240; home branch Thurrock; assigned role Operative Skilled | Deployment branch: Croydon | Actual role: Operative Driver | Jobs: 398532 | Customers: Southwark Local Elections 2026 | Actual hours: 8.5; source records: 1</x:v>
      </x:c>
      <x:c r="L2611" t="str">
        <x:v>Include</x:v>
      </x:c>
      <x:c r="M2611"/>
      <x:c r="N2611"/>
    </x:row>
    <x:row r="2612">
      <x:c r="A2612" t="str">
        <x:v>T Wyss (B)|2026-05-07</x:v>
      </x:c>
      <x:c r="B2612" s="888" t="n">
        <x:v>46149</x:v>
      </x:c>
      <x:c r="C2612" t="str">
        <x:v>T Wyss (B)</x:v>
      </x:c>
      <x:c r="D2612" t="str">
        <x:v>Permanent</x:v>
      </x:c>
      <x:c r="E2612" t="str">
        <x:v>Thurrock</x:v>
      </x:c>
      <x:c r="F2612" t="str">
        <x:v>Operative Skilled</x:v>
      </x:c>
      <x:c r="G2612" t="str">
        <x:v>396388</x:v>
      </x:c>
      <x:c r="H2612" t="str">
        <x:v>Ministry of Defence</x:v>
      </x:c>
      <x:c r="I2612" s="22" t="n">
        <x:v>8.5</x:v>
      </x:c>
      <x:c r="J2612" t="str">
        <x:v>Worked</x:v>
      </x:c>
      <x:c r="K2612" t="str">
        <x:v>Employee 2240; home branch Thurrock; assigned role Operative Skilled | Deployment branch: Thurrock | Actual role: Operative Driver | Jobs: 396388 | Customers: Ministry of Defence | Actual hours: 8.5; source records: 1</x:v>
      </x:c>
      <x:c r="L2612" t="str">
        <x:v>Include</x:v>
      </x:c>
      <x:c r="M2612"/>
      <x:c r="N2612"/>
    </x:row>
    <x:row r="2613">
      <x:c r="A2613" t="str">
        <x:v>T Wyss (B)|2026-05-08</x:v>
      </x:c>
      <x:c r="B2613" s="888" t="n">
        <x:v>46150</x:v>
      </x:c>
      <x:c r="C2613" t="str">
        <x:v>T Wyss (B)</x:v>
      </x:c>
      <x:c r="D2613" t="str">
        <x:v>Permanent</x:v>
      </x:c>
      <x:c r="E2613" t="str">
        <x:v>Thurrock</x:v>
      </x:c>
      <x:c r="F2613" t="str">
        <x:v>Operative Skilled</x:v>
      </x:c>
      <x:c r="G2613" t="str">
        <x:v>398532</x:v>
      </x:c>
      <x:c r="H2613" t="str">
        <x:v>Southwark Local Elections 2026</x:v>
      </x:c>
      <x:c r="I2613" s="22" t="n">
        <x:v>9.5</x:v>
      </x:c>
      <x:c r="J2613" t="str">
        <x:v>Worked</x:v>
      </x:c>
      <x:c r="K2613" t="str">
        <x:v>Employee 2240; home branch Thurrock; assigned role Operative Skilled | Deployment branch: Croydon | Actual role: Operative Skilled | Jobs: 398532 | Customers: Southwark Local Elections 2026 | Actual hours: 9.5; source records: 1</x:v>
      </x:c>
      <x:c r="L2613" t="str">
        <x:v>Include</x:v>
      </x:c>
      <x:c r="M2613"/>
      <x:c r="N2613"/>
    </x:row>
    <x:row r="2614">
      <x:c r="A2614" t="str">
        <x:v>T Wyss (B)|2026-05-11</x:v>
      </x:c>
      <x:c r="B2614" s="888" t="n">
        <x:v>46153</x:v>
      </x:c>
      <x:c r="C2614" t="str">
        <x:v>T Wyss (B)</x:v>
      </x:c>
      <x:c r="D2614" t="str">
        <x:v>Permanent</x:v>
      </x:c>
      <x:c r="E2614" t="str">
        <x:v>Thurrock</x:v>
      </x:c>
      <x:c r="F2614" t="str">
        <x:v>Operative Skilled</x:v>
      </x:c>
      <x:c r="G2614" t="str">
        <x:v>401504</x:v>
      </x:c>
      <x:c r="H2614" t="str">
        <x:v>FSCS</x:v>
      </x:c>
      <x:c r="I2614" s="22" t="n">
        <x:v>6.5</x:v>
      </x:c>
      <x:c r="J2614" t="str">
        <x:v>Worked</x:v>
      </x:c>
      <x:c r="K2614" t="str">
        <x:v>Employee 2240; home branch Thurrock; assigned role Operative Skilled | Deployment branch: Thurrock | Actual role: Operative Driver | Jobs: 401504 | Customers: FSCS | Actual hours: 6.5; source records: 1</x:v>
      </x:c>
      <x:c r="L2614" t="str">
        <x:v>Include</x:v>
      </x:c>
      <x:c r="M2614"/>
      <x:c r="N2614"/>
    </x:row>
    <x:row r="2615">
      <x:c r="A2615" t="str">
        <x:v>T Wyss (B)|2026-05-12</x:v>
      </x:c>
      <x:c r="B2615" s="888" t="n">
        <x:v>46154</x:v>
      </x:c>
      <x:c r="C2615" t="str">
        <x:v>T Wyss (B)</x:v>
      </x:c>
      <x:c r="D2615" t="str">
        <x:v>Permanent</x:v>
      </x:c>
      <x:c r="E2615" t="str">
        <x:v>Thurrock</x:v>
      </x:c>
      <x:c r="F2615" t="str">
        <x:v>Operative Skilled</x:v>
      </x:c>
      <x:c r="G2615" t="str">
        <x:v>401504</x:v>
      </x:c>
      <x:c r="H2615" t="str">
        <x:v>FSCS</x:v>
      </x:c>
      <x:c r="I2615" s="22" t="n">
        <x:v>9</x:v>
      </x:c>
      <x:c r="J2615" t="str">
        <x:v>Worked</x:v>
      </x:c>
      <x:c r="K2615" t="str">
        <x:v>Employee 2240; home branch Thurrock; assigned role Operative Skilled | Deployment branch: Thurrock | Actual role: Operative Skilled | Jobs: 401504 | Customers: FSCS | Actual hours: 9.0; source records: 1</x:v>
      </x:c>
      <x:c r="L2615" t="str">
        <x:v>Include</x:v>
      </x:c>
      <x:c r="M2615"/>
      <x:c r="N2615"/>
    </x:row>
    <x:row r="2616">
      <x:c r="A2616" t="str">
        <x:v>T Wyss (B)|2026-05-13</x:v>
      </x:c>
      <x:c r="B2616" s="888" t="n">
        <x:v>46155</x:v>
      </x:c>
      <x:c r="C2616" t="str">
        <x:v>T Wyss (B)</x:v>
      </x:c>
      <x:c r="D2616" t="str">
        <x:v>Permanent</x:v>
      </x:c>
      <x:c r="E2616" t="str">
        <x:v>Thurrock</x:v>
      </x:c>
      <x:c r="F2616" t="str">
        <x:v>Operative Skilled</x:v>
      </x:c>
      <x:c r="G2616" t="str">
        <x:v>400374</x:v>
      </x:c>
      <x:c r="H2616" t="str">
        <x:v>Restore Information Management</x:v>
      </x:c>
      <x:c r="I2616" s="22" t="n">
        <x:v>9.5</x:v>
      </x:c>
      <x:c r="J2616" t="str">
        <x:v>Worked</x:v>
      </x:c>
      <x:c r="K2616" t="str">
        <x:v>Employee 2240; home branch Thurrock; assigned role Operative Skilled | Deployment branch: Thurrock | Actual role: Operative Skilled | Jobs: 400374 | Customers: Restore Information Management | Actual hours: 9.5; source records: 1</x:v>
      </x:c>
      <x:c r="L2616" t="str">
        <x:v>Include</x:v>
      </x:c>
      <x:c r="M2616"/>
      <x:c r="N2616"/>
    </x:row>
    <x:row r="2617">
      <x:c r="A2617" t="str">
        <x:v>T Wyss (B)|2026-05-14</x:v>
      </x:c>
      <x:c r="B2617" s="888" t="n">
        <x:v>46156</x:v>
      </x:c>
      <x:c r="C2617" t="str">
        <x:v>T Wyss (B)</x:v>
      </x:c>
      <x:c r="D2617" t="str">
        <x:v>Permanent</x:v>
      </x:c>
      <x:c r="E2617" t="str">
        <x:v>Thurrock</x:v>
      </x:c>
      <x:c r="F2617" t="str">
        <x:v>Operative Skilled</x:v>
      </x:c>
      <x:c r="G2617" t="str">
        <x:v>402123</x:v>
      </x:c>
      <x:c r="H2617" t="str">
        <x:v>University of Hertfordshire</x:v>
      </x:c>
      <x:c r="I2617" s="22" t="n">
        <x:v>6.5</x:v>
      </x:c>
      <x:c r="J2617" t="str">
        <x:v>Worked</x:v>
      </x:c>
      <x:c r="K2617" t="str">
        <x:v>Employee 2240; home branch Thurrock; assigned role Operative Skilled | Deployment branch: Thurrock | Actual role: Operative Porter | Jobs: 402123 | Customers: University of Hertfordshire | Actual hours: 6.5; source records: 1</x:v>
      </x:c>
      <x:c r="L2617" t="str">
        <x:v>Include</x:v>
      </x:c>
      <x:c r="M2617"/>
      <x:c r="N2617"/>
    </x:row>
    <x:row r="2618">
      <x:c r="A2618" t="str">
        <x:v>T Wyss (B)|2026-05-15</x:v>
      </x:c>
      <x:c r="B2618" s="888" t="n">
        <x:v>46157</x:v>
      </x:c>
      <x:c r="C2618" t="str">
        <x:v>T Wyss (B)</x:v>
      </x:c>
      <x:c r="D2618" t="str">
        <x:v>Permanent</x:v>
      </x:c>
      <x:c r="E2618" t="str">
        <x:v>Thurrock</x:v>
      </x:c>
      <x:c r="F2618" t="str">
        <x:v>Operative Skilled</x:v>
      </x:c>
      <x:c r="G2618" t="str">
        <x:v>402275</x:v>
      </x:c>
      <x:c r="H2618" t="str">
        <x:v>Protech Network Solutions</x:v>
      </x:c>
      <x:c r="I2618" s="22" t="n">
        <x:v>6</x:v>
      </x:c>
      <x:c r="J2618" t="str">
        <x:v>Worked</x:v>
      </x:c>
      <x:c r="K2618" t="str">
        <x:v>Employee 2240; home branch Thurrock; assigned role Operative Skilled | Deployment branch: Thurrock | Actual role: Operative Driver | Jobs: 402275 | Customers: Protech Network Solutions | Actual hours: 6.0; source records: 1</x:v>
      </x:c>
      <x:c r="L2618" t="str">
        <x:v>Include</x:v>
      </x:c>
      <x:c r="M2618"/>
      <x:c r="N2618"/>
    </x:row>
    <x:row r="2619">
      <x:c r="A2619" t="str">
        <x:v>T Wyss (B)|2026-05-18</x:v>
      </x:c>
      <x:c r="B2619" s="888" t="n">
        <x:v>46160</x:v>
      </x:c>
      <x:c r="C2619" t="str">
        <x:v>T Wyss (B)</x:v>
      </x:c>
      <x:c r="D2619" t="str">
        <x:v>Permanent</x:v>
      </x:c>
      <x:c r="E2619" t="str">
        <x:v>Thurrock</x:v>
      </x:c>
      <x:c r="F2619" t="str">
        <x:v>Operative Skilled</x:v>
      </x:c>
      <x:c r="G2619"/>
      <x:c r="H2619"/>
      <x:c r="I2619" s="22" t="n">
        <x:v>0</x:v>
      </x:c>
      <x:c r="J2619" t="str">
        <x:v>Annual leave</x:v>
      </x:c>
      <x:c r="K2619" t="str">
        <x:v>Employee 2240; home branch Thurrock; assigned role Operative Skilled | Leave: Annual Leave (Days) | Leave calendar basis: Variable-pattern period</x:v>
      </x:c>
      <x:c r="L2619" t="str">
        <x:v>Include</x:v>
      </x:c>
      <x:c r="M2619"/>
      <x:c r="N2619"/>
    </x:row>
    <x:row r="2620">
      <x:c r="A2620" t="str">
        <x:v>T Wyss (B)|2026-05-19</x:v>
      </x:c>
      <x:c r="B2620" s="888" t="n">
        <x:v>46161</x:v>
      </x:c>
      <x:c r="C2620" t="str">
        <x:v>T Wyss (B)</x:v>
      </x:c>
      <x:c r="D2620" t="str">
        <x:v>Permanent</x:v>
      </x:c>
      <x:c r="E2620" t="str">
        <x:v>Thurrock</x:v>
      </x:c>
      <x:c r="F2620" t="str">
        <x:v>Operative Skilled</x:v>
      </x:c>
      <x:c r="G2620"/>
      <x:c r="H2620"/>
      <x:c r="I2620" s="22" t="n">
        <x:v>0</x:v>
      </x:c>
      <x:c r="J2620" t="str">
        <x:v>Annual leave</x:v>
      </x:c>
      <x:c r="K2620" t="str">
        <x:v>Employee 2240; home branch Thurrock; assigned role Operative Skilled | Leave: Annual Leave (Days) | Leave calendar basis: Variable-pattern period</x:v>
      </x:c>
      <x:c r="L2620" t="str">
        <x:v>Include</x:v>
      </x:c>
      <x:c r="M2620"/>
      <x:c r="N2620"/>
    </x:row>
    <x:row r="2621">
      <x:c r="A2621" t="str">
        <x:v>T Wyss (B)|2026-05-20</x:v>
      </x:c>
      <x:c r="B2621" s="888" t="n">
        <x:v>46162</x:v>
      </x:c>
      <x:c r="C2621" t="str">
        <x:v>T Wyss (B)</x:v>
      </x:c>
      <x:c r="D2621" t="str">
        <x:v>Permanent</x:v>
      </x:c>
      <x:c r="E2621" t="str">
        <x:v>Thurrock</x:v>
      </x:c>
      <x:c r="F2621" t="str">
        <x:v>Operative Skilled</x:v>
      </x:c>
      <x:c r="G2621"/>
      <x:c r="H2621"/>
      <x:c r="I2621" s="22" t="n">
        <x:v>0</x:v>
      </x:c>
      <x:c r="J2621" t="str">
        <x:v>Annual leave</x:v>
      </x:c>
      <x:c r="K2621" t="str">
        <x:v>Employee 2240; home branch Thurrock; assigned role Operative Skilled | Leave: Annual Leave (Days) | Leave calendar basis: Variable-pattern period</x:v>
      </x:c>
      <x:c r="L2621" t="str">
        <x:v>Include</x:v>
      </x:c>
      <x:c r="M2621"/>
      <x:c r="N2621"/>
    </x:row>
    <x:row r="2622">
      <x:c r="A2622" t="str">
        <x:v>T Wyss (B)|2026-05-27</x:v>
      </x:c>
      <x:c r="B2622" s="888" t="n">
        <x:v>46169</x:v>
      </x:c>
      <x:c r="C2622" t="str">
        <x:v>T Wyss (B)</x:v>
      </x:c>
      <x:c r="D2622" t="str">
        <x:v>Permanent</x:v>
      </x:c>
      <x:c r="E2622" t="str">
        <x:v>Thurrock</x:v>
      </x:c>
      <x:c r="F2622" t="str">
        <x:v>Operative Skilled</x:v>
      </x:c>
      <x:c r="G2622" t="str">
        <x:v>398210A</x:v>
      </x:c>
      <x:c r="H2622" t="str">
        <x:v>London Metropolitan University</x:v>
      </x:c>
      <x:c r="I2622" s="22" t="n">
        <x:v>9</x:v>
      </x:c>
      <x:c r="J2622" t="str">
        <x:v>Worked</x:v>
      </x:c>
      <x:c r="K2622" t="str">
        <x:v>Employee 2240; home branch Thurrock; assigned role Operative Skilled | Deployment branch: Thurrock | Actual role: Operative Skilled | Jobs: 398210A | Customers: London Metropolitan University | Actual hours: 9.0; source records: 1</x:v>
      </x:c>
      <x:c r="L2622" t="str">
        <x:v>Include</x:v>
      </x:c>
      <x:c r="M2622"/>
      <x:c r="N2622"/>
    </x:row>
    <x:row r="2623">
      <x:c r="A2623" t="str">
        <x:v>Th Roberts|2026-05-01</x:v>
      </x:c>
      <x:c r="B2623" s="888" t="n">
        <x:v>46143</x:v>
      </x:c>
      <x:c r="C2623" t="str">
        <x:v>Th Roberts</x:v>
      </x:c>
      <x:c r="D2623" t="str">
        <x:v>Permanent</x:v>
      </x:c>
      <x:c r="E2623" t="str">
        <x:v>Croydon</x:v>
      </x:c>
      <x:c r="F2623" t="str">
        <x:v>Operative Porter</x:v>
      </x:c>
      <x:c r="G2623" t="str">
        <x:v>401613</x:v>
      </x:c>
      <x:c r="H2623" t="str">
        <x:v>Surrey County Council</x:v>
      </x:c>
      <x:c r="I2623" s="22" t="n">
        <x:v>5.5</x:v>
      </x:c>
      <x:c r="J2623" t="str">
        <x:v>Worked</x:v>
      </x:c>
      <x:c r="K2623" t="str">
        <x:v>Employee 103979; home branch Croydon; assigned role Operative Porter | Deployment branch: Croydon | Actual role: Operative Porter | Jobs: 401613 | Customers: Surrey County Council | Actual hours: 5.5; source records: 1</x:v>
      </x:c>
      <x:c r="L2623" t="str">
        <x:v>Include</x:v>
      </x:c>
      <x:c r="M2623"/>
      <x:c r="N2623"/>
    </x:row>
    <x:row r="2624">
      <x:c r="A2624" t="str">
        <x:v>Th Roberts|2026-05-02</x:v>
      </x:c>
      <x:c r="B2624" s="888" t="n">
        <x:v>46144</x:v>
      </x:c>
      <x:c r="C2624" t="str">
        <x:v>Th Roberts</x:v>
      </x:c>
      <x:c r="D2624" t="str">
        <x:v>Permanent</x:v>
      </x:c>
      <x:c r="E2624" t="str">
        <x:v>Croydon</x:v>
      </x:c>
      <x:c r="F2624" t="str">
        <x:v>Operative Porter</x:v>
      </x:c>
      <x:c r="G2624" t="str">
        <x:v>401536</x:v>
      </x:c>
      <x:c r="H2624" t="str">
        <x:v>Surrey Police HQ</x:v>
      </x:c>
      <x:c r="I2624" s="22" t="n">
        <x:v>9</x:v>
      </x:c>
      <x:c r="J2624" t="str">
        <x:v>Worked</x:v>
      </x:c>
      <x:c r="K2624" t="str">
        <x:v>Employee 103979; home branch Croydon; assigned role Operative Porter | Deployment branch: Croydon | Actual role: Operative Porter | Jobs: 401536 | Customers: Surrey Police HQ | Actual hours: 9.0; source records: 1</x:v>
      </x:c>
      <x:c r="L2624" t="str">
        <x:v>Include</x:v>
      </x:c>
      <x:c r="M2624"/>
      <x:c r="N2624"/>
    </x:row>
    <x:row r="2625">
      <x:c r="A2625" t="str">
        <x:v>Th Roberts|2026-05-04</x:v>
      </x:c>
      <x:c r="B2625" s="888" t="n">
        <x:v>46146</x:v>
      </x:c>
      <x:c r="C2625" t="str">
        <x:v>Th Roberts</x:v>
      </x:c>
      <x:c r="D2625" t="str">
        <x:v>Permanent</x:v>
      </x:c>
      <x:c r="E2625" t="str">
        <x:v>Croydon</x:v>
      </x:c>
      <x:c r="F2625" t="str">
        <x:v>Operative Porter</x:v>
      </x:c>
      <x:c r="G2625"/>
      <x:c r="H2625"/>
      <x:c r="I2625" s="22" t="n">
        <x:v>0</x:v>
      </x:c>
      <x:c r="J2625" t="str">
        <x:v>Annual leave</x:v>
      </x:c>
      <x:c r="K2625" t="str">
        <x:v>Employee 103979; home branch Croydon; assigned role Operative Porter | Leave: Annual Leave (Hours) | Leave calendar basis: Variable-pattern period</x:v>
      </x:c>
      <x:c r="L2625" t="str">
        <x:v>Include</x:v>
      </x:c>
      <x:c r="M2625"/>
      <x:c r="N2625"/>
    </x:row>
    <x:row r="2626">
      <x:c r="A2626" t="str">
        <x:v>Th Roberts|2026-05-05</x:v>
      </x:c>
      <x:c r="B2626" s="888" t="n">
        <x:v>46147</x:v>
      </x:c>
      <x:c r="C2626" t="str">
        <x:v>Th Roberts</x:v>
      </x:c>
      <x:c r="D2626" t="str">
        <x:v>Permanent</x:v>
      </x:c>
      <x:c r="E2626" t="str">
        <x:v>Croydon</x:v>
      </x:c>
      <x:c r="F2626" t="str">
        <x:v>Operative Porter</x:v>
      </x:c>
      <x:c r="G2626" t="str">
        <x:v>384900A</x:v>
      </x:c>
      <x:c r="H2626" t="str">
        <x:v>London Borough of Croydon</x:v>
      </x:c>
      <x:c r="I2626" s="22" t="n">
        <x:v>7</x:v>
      </x:c>
      <x:c r="J2626" t="str">
        <x:v>Worked</x:v>
      </x:c>
      <x:c r="K2626" t="str">
        <x:v>Employee 103979; home branch Croydon; assigned role Operative Porter | Deployment branch: Croydon | Actual role: Operative Porter | Jobs: 384900A | Customers: London Borough of Croydon | Actual hours: 7.0; source records: 1</x:v>
      </x:c>
      <x:c r="L2626" t="str">
        <x:v>Include</x:v>
      </x:c>
      <x:c r="M2626"/>
      <x:c r="N2626"/>
    </x:row>
    <x:row r="2627">
      <x:c r="A2627" t="str">
        <x:v>Th Roberts|2026-05-06</x:v>
      </x:c>
      <x:c r="B2627" s="888" t="n">
        <x:v>46148</x:v>
      </x:c>
      <x:c r="C2627" t="str">
        <x:v>Th Roberts</x:v>
      </x:c>
      <x:c r="D2627" t="str">
        <x:v>Permanent</x:v>
      </x:c>
      <x:c r="E2627" t="str">
        <x:v>Croydon</x:v>
      </x:c>
      <x:c r="F2627" t="str">
        <x:v>Operative Porter</x:v>
      </x:c>
      <x:c r="G2627" t="str">
        <x:v>384900A</x:v>
      </x:c>
      <x:c r="H2627" t="str">
        <x:v>London Borough of Croydon</x:v>
      </x:c>
      <x:c r="I2627" s="22" t="n">
        <x:v>6.5</x:v>
      </x:c>
      <x:c r="J2627" t="str">
        <x:v>Worked</x:v>
      </x:c>
      <x:c r="K2627" t="str">
        <x:v>Employee 103979; home branch Croydon; assigned role Operative Porter | Deployment branch: Croydon | Actual role: Operative Porter | Jobs: 384900A | Customers: London Borough of Croydon | Actual hours: 6.5; source records: 1</x:v>
      </x:c>
      <x:c r="L2627" t="str">
        <x:v>Include</x:v>
      </x:c>
      <x:c r="M2627"/>
      <x:c r="N2627"/>
    </x:row>
    <x:row r="2628">
      <x:c r="A2628" t="str">
        <x:v>Th Roberts|2026-05-07</x:v>
      </x:c>
      <x:c r="B2628" s="888" t="n">
        <x:v>46149</x:v>
      </x:c>
      <x:c r="C2628" t="str">
        <x:v>Th Roberts</x:v>
      </x:c>
      <x:c r="D2628" t="str">
        <x:v>Permanent</x:v>
      </x:c>
      <x:c r="E2628" t="str">
        <x:v>Croydon</x:v>
      </x:c>
      <x:c r="F2628" t="str">
        <x:v>Operative Porter</x:v>
      </x:c>
      <x:c r="G2628" t="str">
        <x:v>393361C</x:v>
      </x:c>
      <x:c r="H2628" t="str">
        <x:v>The Quadrant</x:v>
      </x:c>
      <x:c r="I2628" s="22" t="n">
        <x:v>5</x:v>
      </x:c>
      <x:c r="J2628" t="str">
        <x:v>Worked</x:v>
      </x:c>
      <x:c r="K2628" t="str">
        <x:v>Employee 103979; home branch Croydon; assigned role Operative Porter | Deployment branch: Croydon | Actual role: Operative Porter | Jobs: 393361C | Customers: The Quadrant | Actual hours: 5.0; source records: 1</x:v>
      </x:c>
      <x:c r="L2628" t="str">
        <x:v>Include</x:v>
      </x:c>
      <x:c r="M2628"/>
      <x:c r="N2628"/>
    </x:row>
    <x:row r="2629">
      <x:c r="A2629" t="str">
        <x:v>Th Roberts|2026-05-08</x:v>
      </x:c>
      <x:c r="B2629" s="888" t="n">
        <x:v>46150</x:v>
      </x:c>
      <x:c r="C2629" t="str">
        <x:v>Th Roberts</x:v>
      </x:c>
      <x:c r="D2629" t="str">
        <x:v>Permanent</x:v>
      </x:c>
      <x:c r="E2629" t="str">
        <x:v>Croydon</x:v>
      </x:c>
      <x:c r="F2629" t="str">
        <x:v>Operative Porter</x:v>
      </x:c>
      <x:c r="G2629" t="str">
        <x:v>384900A</x:v>
      </x:c>
      <x:c r="H2629" t="str">
        <x:v>London Borough of Croydon</x:v>
      </x:c>
      <x:c r="I2629" s="22" t="n">
        <x:v>14.5</x:v>
      </x:c>
      <x:c r="J2629" t="str">
        <x:v>Worked</x:v>
      </x:c>
      <x:c r="K2629" t="str">
        <x:v>Employee 103979; home branch Croydon; assigned role Operative Porter | Deployment branch: Croydon | Actual role: Operative Porter | Jobs: 384900A | Customers: London Borough of Croydon | Actual hours: 14.5; source records: 1</x:v>
      </x:c>
      <x:c r="L2629" t="str">
        <x:v>Include</x:v>
      </x:c>
      <x:c r="M2629"/>
      <x:c r="N2629"/>
    </x:row>
    <x:row r="2630">
      <x:c r="A2630" t="str">
        <x:v>Th Roberts|2026-05-09</x:v>
      </x:c>
      <x:c r="B2630" s="888" t="n">
        <x:v>46151</x:v>
      </x:c>
      <x:c r="C2630" t="str">
        <x:v>Th Roberts</x:v>
      </x:c>
      <x:c r="D2630" t="str">
        <x:v>Permanent</x:v>
      </x:c>
      <x:c r="E2630" t="str">
        <x:v>Croydon</x:v>
      </x:c>
      <x:c r="F2630" t="str">
        <x:v>Operative Porter</x:v>
      </x:c>
      <x:c r="G2630" t="str">
        <x:v>384900A</x:v>
      </x:c>
      <x:c r="H2630" t="str">
        <x:v>London Borough of Croydon</x:v>
      </x:c>
      <x:c r="I2630" s="22" t="n">
        <x:v>5</x:v>
      </x:c>
      <x:c r="J2630" t="str">
        <x:v>Worked</x:v>
      </x:c>
      <x:c r="K2630" t="str">
        <x:v>Employee 103979; home branch Croydon; assigned role Operative Porter | Deployment branch: Croydon | Actual role: Operative Porter | Jobs: 384900A | Customers: London Borough of Croydon | Actual hours: 5.0; source records: 1</x:v>
      </x:c>
      <x:c r="L2630" t="str">
        <x:v>Include</x:v>
      </x:c>
      <x:c r="M2630"/>
      <x:c r="N2630"/>
    </x:row>
    <x:row r="2631">
      <x:c r="A2631" t="str">
        <x:v>Th Roberts|2026-05-11</x:v>
      </x:c>
      <x:c r="B2631" s="888" t="n">
        <x:v>46153</x:v>
      </x:c>
      <x:c r="C2631" t="str">
        <x:v>Th Roberts</x:v>
      </x:c>
      <x:c r="D2631" t="str">
        <x:v>Permanent</x:v>
      </x:c>
      <x:c r="E2631" t="str">
        <x:v>Croydon</x:v>
      </x:c>
      <x:c r="F2631" t="str">
        <x:v>Operative Porter</x:v>
      </x:c>
      <x:c r="G2631" t="str">
        <x:v>400603</x:v>
      </x:c>
      <x:c r="H2631" t="str">
        <x:v>QinetiQ (Farnborough)</x:v>
      </x:c>
      <x:c r="I2631" s="22" t="n">
        <x:v>10</x:v>
      </x:c>
      <x:c r="J2631" t="str">
        <x:v>Worked</x:v>
      </x:c>
      <x:c r="K2631" t="str">
        <x:v>Employee 103979; home branch Croydon; assigned role Operative Porter | Deployment branch: Croydon | Actual role: Operative Porter | Jobs: 400603 | Customers: QinetiQ (Farnborough) | Actual hours: 10.0; source records: 1</x:v>
      </x:c>
      <x:c r="L2631" t="str">
        <x:v>Include</x:v>
      </x:c>
      <x:c r="M2631"/>
      <x:c r="N2631"/>
    </x:row>
    <x:row r="2632">
      <x:c r="A2632" t="str">
        <x:v>Th Roberts|2026-05-12</x:v>
      </x:c>
      <x:c r="B2632" s="888" t="n">
        <x:v>46154</x:v>
      </x:c>
      <x:c r="C2632" t="str">
        <x:v>Th Roberts</x:v>
      </x:c>
      <x:c r="D2632" t="str">
        <x:v>Permanent</x:v>
      </x:c>
      <x:c r="E2632" t="str">
        <x:v>Croydon</x:v>
      </x:c>
      <x:c r="F2632" t="str">
        <x:v>Operative Porter</x:v>
      </x:c>
      <x:c r="G2632" t="str">
        <x:v>400603</x:v>
      </x:c>
      <x:c r="H2632" t="str">
        <x:v>QinetiQ (Farnborough)</x:v>
      </x:c>
      <x:c r="I2632" s="22" t="n">
        <x:v>6.5</x:v>
      </x:c>
      <x:c r="J2632" t="str">
        <x:v>Worked</x:v>
      </x:c>
      <x:c r="K2632" t="str">
        <x:v>Employee 103979; home branch Croydon; assigned role Operative Porter | Deployment branch: Croydon | Actual role: Operative Porter | Jobs: 400603 | Customers: QinetiQ (Farnborough) | Actual hours: 6.5; source records: 1</x:v>
      </x:c>
      <x:c r="L2632" t="str">
        <x:v>Include</x:v>
      </x:c>
      <x:c r="M2632"/>
      <x:c r="N2632"/>
    </x:row>
    <x:row r="2633">
      <x:c r="A2633" t="str">
        <x:v>Th Roberts|2026-05-13</x:v>
      </x:c>
      <x:c r="B2633" s="888" t="n">
        <x:v>46155</x:v>
      </x:c>
      <x:c r="C2633" t="str">
        <x:v>Th Roberts</x:v>
      </x:c>
      <x:c r="D2633" t="str">
        <x:v>Permanent</x:v>
      </x:c>
      <x:c r="E2633" t="str">
        <x:v>Croydon</x:v>
      </x:c>
      <x:c r="F2633" t="str">
        <x:v>Operative Porter</x:v>
      </x:c>
      <x:c r="G2633" t="str">
        <x:v>400603</x:v>
      </x:c>
      <x:c r="H2633" t="str">
        <x:v>QinetiQ (Farnborough)</x:v>
      </x:c>
      <x:c r="I2633" s="22" t="n">
        <x:v>8</x:v>
      </x:c>
      <x:c r="J2633" t="str">
        <x:v>Worked</x:v>
      </x:c>
      <x:c r="K2633" t="str">
        <x:v>Employee 103979; home branch Croydon; assigned role Operative Porter | Deployment branch: Croydon | Actual role: Operative Porter | Jobs: 400603 | Customers: QinetiQ (Farnborough) | Actual hours: 8.0; source records: 1</x:v>
      </x:c>
      <x:c r="L2633" t="str">
        <x:v>Include</x:v>
      </x:c>
      <x:c r="M2633"/>
      <x:c r="N2633"/>
    </x:row>
    <x:row r="2634">
      <x:c r="A2634" t="str">
        <x:v>Th Roberts|2026-05-14</x:v>
      </x:c>
      <x:c r="B2634" s="888" t="n">
        <x:v>46156</x:v>
      </x:c>
      <x:c r="C2634" t="str">
        <x:v>Th Roberts</x:v>
      </x:c>
      <x:c r="D2634" t="str">
        <x:v>Permanent</x:v>
      </x:c>
      <x:c r="E2634" t="str">
        <x:v>Croydon</x:v>
      </x:c>
      <x:c r="F2634" t="str">
        <x:v>Operative Porter</x:v>
      </x:c>
      <x:c r="G2634" t="str">
        <x:v>400603</x:v>
      </x:c>
      <x:c r="H2634" t="str">
        <x:v>QinetiQ (Farnborough)</x:v>
      </x:c>
      <x:c r="I2634" s="22" t="n">
        <x:v>5</x:v>
      </x:c>
      <x:c r="J2634" t="str">
        <x:v>Worked</x:v>
      </x:c>
      <x:c r="K2634" t="str">
        <x:v>Employee 103979; home branch Croydon; assigned role Operative Porter | Deployment branch: Croydon | Actual role: Operative Porter | Jobs: 400603 | Customers: QinetiQ (Farnborough) | Actual hours: 5.0; source records: 1</x:v>
      </x:c>
      <x:c r="L2634" t="str">
        <x:v>Include</x:v>
      </x:c>
      <x:c r="M2634"/>
      <x:c r="N2634"/>
    </x:row>
    <x:row r="2635">
      <x:c r="A2635" t="str">
        <x:v>Th Roberts|2026-05-15</x:v>
      </x:c>
      <x:c r="B2635" s="888" t="n">
        <x:v>46157</x:v>
      </x:c>
      <x:c r="C2635" t="str">
        <x:v>Th Roberts</x:v>
      </x:c>
      <x:c r="D2635" t="str">
        <x:v>Permanent</x:v>
      </x:c>
      <x:c r="E2635" t="str">
        <x:v>Croydon</x:v>
      </x:c>
      <x:c r="F2635" t="str">
        <x:v>Operative Porter</x:v>
      </x:c>
      <x:c r="G2635" t="str">
        <x:v>399413, 399089</x:v>
      </x:c>
      <x:c r="H2635" t="str">
        <x:v>Oxleas NHS Foundation Trust; QinetiQ</x:v>
      </x:c>
      <x:c r="I2635" s="22" t="n">
        <x:v>11.5</x:v>
      </x:c>
      <x:c r="J2635" t="str">
        <x:v>Worked — 2 records</x:v>
      </x:c>
      <x:c r="K2635" t="str">
        <x:v>Employee 103979; home branch Croydon; assigned role Operative Porter | Deployment branch: Croydon | Actual role: Operative Porter | Jobs: 399413, 399089 | Customers: Oxleas NHS Foundation Trust; QinetiQ | Actual hours: 11.5; source records: 2</x:v>
      </x:c>
      <x:c r="L2635" t="str">
        <x:v>Include</x:v>
      </x:c>
      <x:c r="M2635"/>
      <x:c r="N2635"/>
    </x:row>
    <x:row r="2636">
      <x:c r="A2636" t="str">
        <x:v>Th Roberts|2026-05-18</x:v>
      </x:c>
      <x:c r="B2636" s="888" t="n">
        <x:v>46160</x:v>
      </x:c>
      <x:c r="C2636" t="str">
        <x:v>Th Roberts</x:v>
      </x:c>
      <x:c r="D2636" t="str">
        <x:v>Permanent</x:v>
      </x:c>
      <x:c r="E2636" t="str">
        <x:v>Croydon</x:v>
      </x:c>
      <x:c r="F2636" t="str">
        <x:v>Operative Porter</x:v>
      </x:c>
      <x:c r="G2636" t="str">
        <x:v>385857A</x:v>
      </x:c>
      <x:c r="H2636" t="str">
        <x:v>Surrey County Council</x:v>
      </x:c>
      <x:c r="I2636" s="22" t="n">
        <x:v>5</x:v>
      </x:c>
      <x:c r="J2636" t="str">
        <x:v>Worked</x:v>
      </x:c>
      <x:c r="K2636" t="str">
        <x:v>Employee 103979; home branch Croydon; assigned role Operative Porter | Deployment branch: Croydon | Actual role: Operative Porter | Jobs: 385857A | Customers: Surrey County Council | Actual hours: 5.0; source records: 1</x:v>
      </x:c>
      <x:c r="L2636" t="str">
        <x:v>Include</x:v>
      </x:c>
      <x:c r="M2636"/>
      <x:c r="N2636"/>
    </x:row>
    <x:row r="2637">
      <x:c r="A2637" t="str">
        <x:v>Th Roberts|2026-05-19</x:v>
      </x:c>
      <x:c r="B2637" s="888" t="n">
        <x:v>46161</x:v>
      </x:c>
      <x:c r="C2637" t="str">
        <x:v>Th Roberts</x:v>
      </x:c>
      <x:c r="D2637" t="str">
        <x:v>Permanent</x:v>
      </x:c>
      <x:c r="E2637" t="str">
        <x:v>Croydon</x:v>
      </x:c>
      <x:c r="F2637" t="str">
        <x:v>Operative Porter</x:v>
      </x:c>
      <x:c r="G2637" t="str">
        <x:v>393361C</x:v>
      </x:c>
      <x:c r="H2637" t="str">
        <x:v>The Quadrant</x:v>
      </x:c>
      <x:c r="I2637" s="22" t="n">
        <x:v>8</x:v>
      </x:c>
      <x:c r="J2637" t="str">
        <x:v>Worked</x:v>
      </x:c>
      <x:c r="K2637" t="str">
        <x:v>Employee 103979; home branch Croydon; assigned role Operative Porter | Deployment branch: Croydon | Actual role: Operative Porter | Jobs: 393361C | Customers: The Quadrant | Actual hours: 8.0; source records: 1</x:v>
      </x:c>
      <x:c r="L2637" t="str">
        <x:v>Include</x:v>
      </x:c>
      <x:c r="M2637"/>
      <x:c r="N2637"/>
    </x:row>
    <x:row r="2638">
      <x:c r="A2638" t="str">
        <x:v>Th Roberts|2026-05-20</x:v>
      </x:c>
      <x:c r="B2638" s="888" t="n">
        <x:v>46162</x:v>
      </x:c>
      <x:c r="C2638" t="str">
        <x:v>Th Roberts</x:v>
      </x:c>
      <x:c r="D2638" t="str">
        <x:v>Permanent</x:v>
      </x:c>
      <x:c r="E2638" t="str">
        <x:v>Croydon</x:v>
      </x:c>
      <x:c r="F2638" t="str">
        <x:v>Operative Porter</x:v>
      </x:c>
      <x:c r="G2638" t="str">
        <x:v>401575</x:v>
      </x:c>
      <x:c r="H2638" t="str">
        <x:v>Valuation Office Agency</x:v>
      </x:c>
      <x:c r="I2638" s="22" t="n">
        <x:v>9.5</x:v>
      </x:c>
      <x:c r="J2638" t="str">
        <x:v>Worked</x:v>
      </x:c>
      <x:c r="K2638" t="str">
        <x:v>Employee 103979; home branch Croydon; assigned role Operative Porter | Deployment branch: Croydon | Actual role: Operative Porter | Jobs: 401575 | Customers: Valuation Office Agency | Actual hours: 9.5; source records: 1</x:v>
      </x:c>
      <x:c r="L2638" t="str">
        <x:v>Include</x:v>
      </x:c>
      <x:c r="M2638"/>
      <x:c r="N2638"/>
    </x:row>
    <x:row r="2639">
      <x:c r="A2639" t="str">
        <x:v>Th Roberts|2026-05-21</x:v>
      </x:c>
      <x:c r="B2639" s="888" t="n">
        <x:v>46163</x:v>
      </x:c>
      <x:c r="C2639" t="str">
        <x:v>Th Roberts</x:v>
      </x:c>
      <x:c r="D2639" t="str">
        <x:v>Permanent</x:v>
      </x:c>
      <x:c r="E2639" t="str">
        <x:v>Croydon</x:v>
      </x:c>
      <x:c r="F2639" t="str">
        <x:v>Operative Porter</x:v>
      </x:c>
      <x:c r="G2639" t="str">
        <x:v>401575</x:v>
      </x:c>
      <x:c r="H2639" t="str">
        <x:v>Valuation Office Agency</x:v>
      </x:c>
      <x:c r="I2639" s="22" t="n">
        <x:v>11.5</x:v>
      </x:c>
      <x:c r="J2639" t="str">
        <x:v>Worked</x:v>
      </x:c>
      <x:c r="K2639" t="str">
        <x:v>Employee 103979; home branch Croydon; assigned role Operative Porter | Deployment branch: Croydon | Actual role: Operative Porter | Jobs: 401575 | Customers: Valuation Office Agency | Actual hours: 11.5; source records: 1</x:v>
      </x:c>
      <x:c r="L2639" t="str">
        <x:v>Include</x:v>
      </x:c>
      <x:c r="M2639"/>
      <x:c r="N2639"/>
    </x:row>
    <x:row r="2640">
      <x:c r="A2640" t="str">
        <x:v>Th Roberts|2026-05-22</x:v>
      </x:c>
      <x:c r="B2640" s="888" t="n">
        <x:v>46164</x:v>
      </x:c>
      <x:c r="C2640" t="str">
        <x:v>Th Roberts</x:v>
      </x:c>
      <x:c r="D2640" t="str">
        <x:v>Permanent</x:v>
      </x:c>
      <x:c r="E2640" t="str">
        <x:v>Croydon</x:v>
      </x:c>
      <x:c r="F2640" t="str">
        <x:v>Operative Porter</x:v>
      </x:c>
      <x:c r="G2640" t="str">
        <x:v>400801</x:v>
      </x:c>
      <x:c r="H2640" t="str">
        <x:v>Avison Young</x:v>
      </x:c>
      <x:c r="I2640" s="22" t="n">
        <x:v>6</x:v>
      </x:c>
      <x:c r="J2640" t="str">
        <x:v>Worked</x:v>
      </x:c>
      <x:c r="K2640" t="str">
        <x:v>Employee 103979; home branch Croydon; assigned role Operative Porter | Deployment branch: Croydon | Actual role: Operative Porter | Jobs: 400801 | Customers: Avison Young | Actual hours: 6.0; source records: 1</x:v>
      </x:c>
      <x:c r="L2640" t="str">
        <x:v>Include</x:v>
      </x:c>
      <x:c r="M2640"/>
      <x:c r="N2640"/>
    </x:row>
    <x:row r="2641">
      <x:c r="A2641" t="str">
        <x:v>Th Roberts|2026-05-25</x:v>
      </x:c>
      <x:c r="B2641" s="888" t="n">
        <x:v>46167</x:v>
      </x:c>
      <x:c r="C2641" t="str">
        <x:v>Th Roberts</x:v>
      </x:c>
      <x:c r="D2641" t="str">
        <x:v>Permanent</x:v>
      </x:c>
      <x:c r="E2641" t="str">
        <x:v>Croydon</x:v>
      </x:c>
      <x:c r="F2641" t="str">
        <x:v>Operative Porter</x:v>
      </x:c>
      <x:c r="G2641"/>
      <x:c r="H2641"/>
      <x:c r="I2641" s="22" t="n">
        <x:v>0</x:v>
      </x:c>
      <x:c r="J2641" t="str">
        <x:v>Annual leave</x:v>
      </x:c>
      <x:c r="K2641" t="str">
        <x:v>Employee 103979; home branch Croydon; assigned role Operative Porter | Leave: Annual Leave (Hours) | Leave calendar basis: Variable-pattern period</x:v>
      </x:c>
      <x:c r="L2641" t="str">
        <x:v>Include</x:v>
      </x:c>
      <x:c r="M2641"/>
      <x:c r="N2641"/>
    </x:row>
    <x:row r="2642">
      <x:c r="A2642" t="str">
        <x:v>Th Roberts|2026-05-26</x:v>
      </x:c>
      <x:c r="B2642" s="888" t="n">
        <x:v>46168</x:v>
      </x:c>
      <x:c r="C2642" t="str">
        <x:v>Th Roberts</x:v>
      </x:c>
      <x:c r="D2642" t="str">
        <x:v>Permanent</x:v>
      </x:c>
      <x:c r="E2642" t="str">
        <x:v>Croydon</x:v>
      </x:c>
      <x:c r="F2642" t="str">
        <x:v>Operative Porter</x:v>
      </x:c>
      <x:c r="G2642" t="str">
        <x:v>402073</x:v>
      </x:c>
      <x:c r="H2642" t="str">
        <x:v>UCB Celltech - HG002</x:v>
      </x:c>
      <x:c r="I2642" s="22" t="n">
        <x:v>6</x:v>
      </x:c>
      <x:c r="J2642" t="str">
        <x:v>Worked</x:v>
      </x:c>
      <x:c r="K2642" t="str">
        <x:v>Employee 103979; home branch Croydon; assigned role Operative Porter | Deployment branch: Croydon | Actual role: Operative Skilled | Jobs: 402073 | Customers: UCB Celltech - HG002 | Actual hours: 6.0; source records: 1</x:v>
      </x:c>
      <x:c r="L2642" t="str">
        <x:v>Include</x:v>
      </x:c>
      <x:c r="M2642"/>
      <x:c r="N2642"/>
    </x:row>
    <x:row r="2643">
      <x:c r="A2643" t="str">
        <x:v>Th Roberts|2026-05-27</x:v>
      </x:c>
      <x:c r="B2643" s="888" t="n">
        <x:v>46169</x:v>
      </x:c>
      <x:c r="C2643" t="str">
        <x:v>Th Roberts</x:v>
      </x:c>
      <x:c r="D2643" t="str">
        <x:v>Permanent</x:v>
      </x:c>
      <x:c r="E2643" t="str">
        <x:v>Croydon</x:v>
      </x:c>
      <x:c r="F2643" t="str">
        <x:v>Operative Porter</x:v>
      </x:c>
      <x:c r="G2643" t="str">
        <x:v>399089</x:v>
      </x:c>
      <x:c r="H2643" t="str">
        <x:v>QinetiQ</x:v>
      </x:c>
      <x:c r="I2643" s="22" t="n">
        <x:v>10</x:v>
      </x:c>
      <x:c r="J2643" t="str">
        <x:v>Worked</x:v>
      </x:c>
      <x:c r="K2643" t="str">
        <x:v>Employee 103979; home branch Croydon; assigned role Operative Porter | Deployment branch: Croydon | Actual role: Operative Skilled | Jobs: 399089 | Customers: QinetiQ | Actual hours: 10.0; source records: 1</x:v>
      </x:c>
      <x:c r="L2643" t="str">
        <x:v>Include</x:v>
      </x:c>
      <x:c r="M2643"/>
      <x:c r="N2643"/>
    </x:row>
    <x:row r="2644">
      <x:c r="A2644" t="str">
        <x:v>Th Roberts|2026-05-28</x:v>
      </x:c>
      <x:c r="B2644" s="888" t="n">
        <x:v>46170</x:v>
      </x:c>
      <x:c r="C2644" t="str">
        <x:v>Th Roberts</x:v>
      </x:c>
      <x:c r="D2644" t="str">
        <x:v>Permanent</x:v>
      </x:c>
      <x:c r="E2644" t="str">
        <x:v>Croydon</x:v>
      </x:c>
      <x:c r="F2644" t="str">
        <x:v>Operative Porter</x:v>
      </x:c>
      <x:c r="G2644" t="str">
        <x:v>393361C</x:v>
      </x:c>
      <x:c r="H2644" t="str">
        <x:v>The Quadrant</x:v>
      </x:c>
      <x:c r="I2644" s="22" t="n">
        <x:v>9</x:v>
      </x:c>
      <x:c r="J2644" t="str">
        <x:v>Worked</x:v>
      </x:c>
      <x:c r="K2644" t="str">
        <x:v>Employee 103979; home branch Croydon; assigned role Operative Porter | Deployment branch: Croydon | Actual role: Operative Porter | Jobs: 393361C | Customers: The Quadrant | Actual hours: 9.0; source records: 1</x:v>
      </x:c>
      <x:c r="L2644" t="str">
        <x:v>Include</x:v>
      </x:c>
      <x:c r="M2644"/>
      <x:c r="N2644"/>
    </x:row>
    <x:row r="2645">
      <x:c r="A2645" t="str">
        <x:v>Th Roberts|2026-05-29</x:v>
      </x:c>
      <x:c r="B2645" s="888" t="n">
        <x:v>46171</x:v>
      </x:c>
      <x:c r="C2645" t="str">
        <x:v>Th Roberts</x:v>
      </x:c>
      <x:c r="D2645" t="str">
        <x:v>Permanent</x:v>
      </x:c>
      <x:c r="E2645" t="str">
        <x:v>Croydon</x:v>
      </x:c>
      <x:c r="F2645" t="str">
        <x:v>Operative Porter</x:v>
      </x:c>
      <x:c r="G2645" t="str">
        <x:v>400801, 401801</x:v>
      </x:c>
      <x:c r="H2645" t="str">
        <x:v>Avison Young; Volt Technologies Ltd</x:v>
      </x:c>
      <x:c r="I2645" s="22" t="n">
        <x:v>13</x:v>
      </x:c>
      <x:c r="J2645" t="str">
        <x:v>Worked — 2 records</x:v>
      </x:c>
      <x:c r="K2645" t="str">
        <x:v>Employee 103979; home branch Croydon; assigned role Operative Porter | Deployment branch: Croydon | Actual role: Operative Porter, Operative Skilled | Jobs: 400801, 401801 | Customers: Avison Young; Volt Technologies Ltd | Actual hours: 13.0; source records: 2</x:v>
      </x:c>
      <x:c r="L2645" t="str">
        <x:v>Include</x:v>
      </x:c>
      <x:c r="M2645"/>
      <x:c r="N2645"/>
    </x:row>
    <x:row r="2646">
      <x:c r="A2646" t="str">
        <x:v>Th Roberts|2026-05-30</x:v>
      </x:c>
      <x:c r="B2646" s="888" t="n">
        <x:v>46172</x:v>
      </x:c>
      <x:c r="C2646" t="str">
        <x:v>Th Roberts</x:v>
      </x:c>
      <x:c r="D2646" t="str">
        <x:v>Permanent</x:v>
      </x:c>
      <x:c r="E2646" t="str">
        <x:v>Croydon</x:v>
      </x:c>
      <x:c r="F2646" t="str">
        <x:v>Operative Porter</x:v>
      </x:c>
      <x:c r="G2646" t="str">
        <x:v>402443A</x:v>
      </x:c>
      <x:c r="H2646" t="str">
        <x:v>Avison Young</x:v>
      </x:c>
      <x:c r="I2646" s="22" t="n">
        <x:v>6</x:v>
      </x:c>
      <x:c r="J2646" t="str">
        <x:v>Worked</x:v>
      </x:c>
      <x:c r="K2646" t="str">
        <x:v>Employee 103979; home branch Croydon; assigned role Operative Porter | Deployment branch: Croydon | Actual role: Operative Porter | Jobs: 402443A | Customers: Avison Young | Actual hours: 6.0; source records: 1</x:v>
      </x:c>
      <x:c r="L2646" t="str">
        <x:v>Include</x:v>
      </x:c>
      <x:c r="M2646"/>
      <x:c r="N2646"/>
    </x:row>
    <x:row r="2647">
      <x:c r="A2647" t="str">
        <x:v>Timur Kubanski|2026-05-01</x:v>
      </x:c>
      <x:c r="B2647" s="888" t="n">
        <x:v>46143</x:v>
      </x:c>
      <x:c r="C2647" t="str">
        <x:v>Timur Kubanski</x:v>
      </x:c>
      <x:c r="D2647" t="str">
        <x:v>Permanent</x:v>
      </x:c>
      <x:c r="E2647" t="str">
        <x:v>Birmingham</x:v>
      </x:c>
      <x:c r="F2647" t="str">
        <x:v>Operative Skilled</x:v>
      </x:c>
      <x:c r="G2647" t="str">
        <x:v>394372</x:v>
      </x:c>
      <x:c r="H2647" t="str">
        <x:v>Jaguar Land Rover Limited</x:v>
      </x:c>
      <x:c r="I2647" s="22" t="n">
        <x:v>6.5</x:v>
      </x:c>
      <x:c r="J2647" t="str">
        <x:v>Worked</x:v>
      </x:c>
      <x:c r="K2647" t="str">
        <x:v>Employee 1675; home branch Birmingham; assigned role Operative Skilled | Deployment branch: Birmingham | Actual role: Operative Skilled | Jobs: 394372 | Customers: Jaguar Land Rover Limited | Actual hours: 6.5; source records: 1</x:v>
      </x:c>
      <x:c r="L2647" t="str">
        <x:v>Include</x:v>
      </x:c>
      <x:c r="M2647"/>
      <x:c r="N2647"/>
    </x:row>
    <x:row r="2648">
      <x:c r="A2648" t="str">
        <x:v>Timur Kubanski|2026-05-05</x:v>
      </x:c>
      <x:c r="B2648" s="888" t="n">
        <x:v>46147</x:v>
      </x:c>
      <x:c r="C2648" t="str">
        <x:v>Timur Kubanski</x:v>
      </x:c>
      <x:c r="D2648" t="str">
        <x:v>Permanent</x:v>
      </x:c>
      <x:c r="E2648" t="str">
        <x:v>Birmingham</x:v>
      </x:c>
      <x:c r="F2648" t="str">
        <x:v>Operative Skilled</x:v>
      </x:c>
      <x:c r="G2648" t="str">
        <x:v>394372</x:v>
      </x:c>
      <x:c r="H2648" t="str">
        <x:v>Jaguar Land Rover Limited</x:v>
      </x:c>
      <x:c r="I2648" s="22" t="n">
        <x:v>7.5</x:v>
      </x:c>
      <x:c r="J2648" t="str">
        <x:v>Worked</x:v>
      </x:c>
      <x:c r="K2648" t="str">
        <x:v>Employee 1675; home branch Birmingham; assigned role Operative Skilled | Deployment branch: Birmingham | Actual role: Operative Skilled | Jobs: 394372 | Customers: Jaguar Land Rover Limited | Actual hours: 7.5; source records: 1</x:v>
      </x:c>
      <x:c r="L2648" t="str">
        <x:v>Include</x:v>
      </x:c>
      <x:c r="M2648"/>
      <x:c r="N2648"/>
    </x:row>
    <x:row r="2649">
      <x:c r="A2649" t="str">
        <x:v>Timur Kubanski|2026-05-06</x:v>
      </x:c>
      <x:c r="B2649" s="888" t="n">
        <x:v>46148</x:v>
      </x:c>
      <x:c r="C2649" t="str">
        <x:v>Timur Kubanski</x:v>
      </x:c>
      <x:c r="D2649" t="str">
        <x:v>Permanent</x:v>
      </x:c>
      <x:c r="E2649" t="str">
        <x:v>Birmingham</x:v>
      </x:c>
      <x:c r="F2649" t="str">
        <x:v>Operative Skilled</x:v>
      </x:c>
      <x:c r="G2649" t="str">
        <x:v>389734, 393473</x:v>
      </x:c>
      <x:c r="H2649" t="str">
        <x:v>Environmental Concern; Jaguar Land Rover Limited</x:v>
      </x:c>
      <x:c r="I2649" s="22" t="n">
        <x:v>7.75</x:v>
      </x:c>
      <x:c r="J2649" t="str">
        <x:v>Worked — 2 records</x:v>
      </x:c>
      <x:c r="K2649" t="str">
        <x:v>Employee 1675; home branch Birmingham; assigned role Operative Skilled | Deployment branch: Birmingham | Actual role: Operative Porter | Jobs: 389734, 393473 | Customers: Environmental Concern; Jaguar Land Rover Limited | Actual hours: 7.8; source records: 2</x:v>
      </x:c>
      <x:c r="L2649" t="str">
        <x:v>Include</x:v>
      </x:c>
      <x:c r="M2649"/>
      <x:c r="N2649"/>
    </x:row>
    <x:row r="2650">
      <x:c r="A2650" t="str">
        <x:v>Timur Kubanski|2026-05-07</x:v>
      </x:c>
      <x:c r="B2650" s="888" t="n">
        <x:v>46149</x:v>
      </x:c>
      <x:c r="C2650" t="str">
        <x:v>Timur Kubanski</x:v>
      </x:c>
      <x:c r="D2650" t="str">
        <x:v>Permanent</x:v>
      </x:c>
      <x:c r="E2650" t="str">
        <x:v>Birmingham</x:v>
      </x:c>
      <x:c r="F2650" t="str">
        <x:v>Operative Skilled</x:v>
      </x:c>
      <x:c r="G2650" t="str">
        <x:v>393473</x:v>
      </x:c>
      <x:c r="H2650" t="str">
        <x:v>Jaguar Land Rover Limited</x:v>
      </x:c>
      <x:c r="I2650" s="22" t="n">
        <x:v>7.5</x:v>
      </x:c>
      <x:c r="J2650" t="str">
        <x:v>Worked</x:v>
      </x:c>
      <x:c r="K2650" t="str">
        <x:v>Employee 1675; home branch Birmingham; assigned role Operative Skilled | Deployment branch: Birmingham | Actual role: Operative Porter | Jobs: 393473 | Customers: Jaguar Land Rover Limited | Actual hours: 7.5; source records: 1</x:v>
      </x:c>
      <x:c r="L2650" t="str">
        <x:v>Include</x:v>
      </x:c>
      <x:c r="M2650"/>
      <x:c r="N2650"/>
    </x:row>
    <x:row r="2651">
      <x:c r="A2651" t="str">
        <x:v>Timur Kubanski|2026-05-08</x:v>
      </x:c>
      <x:c r="B2651" s="888" t="n">
        <x:v>46150</x:v>
      </x:c>
      <x:c r="C2651" t="str">
        <x:v>Timur Kubanski</x:v>
      </x:c>
      <x:c r="D2651" t="str">
        <x:v>Permanent</x:v>
      </x:c>
      <x:c r="E2651" t="str">
        <x:v>Birmingham</x:v>
      </x:c>
      <x:c r="F2651" t="str">
        <x:v>Operative Skilled</x:v>
      </x:c>
      <x:c r="G2651" t="str">
        <x:v>400269</x:v>
      </x:c>
      <x:c r="H2651" t="str">
        <x:v>Herefordshire &amp; Worcestershire Health &amp; Care NHS Trust</x:v>
      </x:c>
      <x:c r="I2651" s="22" t="n">
        <x:v>7.5</x:v>
      </x:c>
      <x:c r="J2651" t="str">
        <x:v>Worked — 2 records</x:v>
      </x:c>
      <x:c r="K2651" t="str">
        <x:v>Employee 1675; home branch Birmingham; assigned role Operative Skilled | Deployment branch: Birmingham | Actual role: Operative Porter, Operative Skilled | Jobs: 400269 | Customers: Herefordshire &amp; Worcestershire Health &amp; Care NHS Trust | Actual hours: 7.5; source records: 2</x:v>
      </x:c>
      <x:c r="L2651" t="str">
        <x:v>Include</x:v>
      </x:c>
      <x:c r="M2651"/>
      <x:c r="N2651"/>
    </x:row>
    <x:row r="2652">
      <x:c r="A2652" t="str">
        <x:v>Timur Kubanski|2026-05-11</x:v>
      </x:c>
      <x:c r="B2652" s="888" t="n">
        <x:v>46153</x:v>
      </x:c>
      <x:c r="C2652" t="str">
        <x:v>Timur Kubanski</x:v>
      </x:c>
      <x:c r="D2652" t="str">
        <x:v>Permanent</x:v>
      </x:c>
      <x:c r="E2652" t="str">
        <x:v>Birmingham</x:v>
      </x:c>
      <x:c r="F2652" t="str">
        <x:v>Operative Skilled</x:v>
      </x:c>
      <x:c r="G2652" t="str">
        <x:v>401703</x:v>
      </x:c>
      <x:c r="H2652" t="str">
        <x:v>ESPO - Handsworth School for Girls</x:v>
      </x:c>
      <x:c r="I2652" s="22" t="n">
        <x:v>7.5</x:v>
      </x:c>
      <x:c r="J2652" t="str">
        <x:v>Worked</x:v>
      </x:c>
      <x:c r="K2652" t="str">
        <x:v>Employee 1675; home branch Birmingham; assigned role Operative Skilled | Deployment branch: Birmingham | Actual role: Operative Skilled | Jobs: 401703 | Customers: ESPO - Handsworth School for Girls | Actual hours: 7.5; source records: 1</x:v>
      </x:c>
      <x:c r="L2652" t="str">
        <x:v>Include</x:v>
      </x:c>
      <x:c r="M2652"/>
      <x:c r="N2652"/>
    </x:row>
    <x:row r="2653">
      <x:c r="A2653" t="str">
        <x:v>Timur Kubanski|2026-05-12</x:v>
      </x:c>
      <x:c r="B2653" s="888" t="n">
        <x:v>46154</x:v>
      </x:c>
      <x:c r="C2653" t="str">
        <x:v>Timur Kubanski</x:v>
      </x:c>
      <x:c r="D2653" t="str">
        <x:v>Permanent</x:v>
      </x:c>
      <x:c r="E2653" t="str">
        <x:v>Birmingham</x:v>
      </x:c>
      <x:c r="F2653" t="str">
        <x:v>Operative Skilled</x:v>
      </x:c>
      <x:c r="G2653" t="str">
        <x:v>397936, 401916</x:v>
      </x:c>
      <x:c r="H2653" t="str">
        <x:v>Furniture Sales; HSBC - May 2026 Deliveries</x:v>
      </x:c>
      <x:c r="I2653" s="22" t="n">
        <x:v>16.5</x:v>
      </x:c>
      <x:c r="J2653" t="str">
        <x:v>Worked — 2 records</x:v>
      </x:c>
      <x:c r="K2653" t="str">
        <x:v>Employee 1675; home branch Birmingham; assigned role Operative Skilled | Deployment branch: Birmingham | Actual role: Operative Porter, Operative Skilled | Jobs: 397936, 401916 | Customers: Furniture Sales; HSBC - May 2026 Deliveries | Actual hours: 16.5; source records: 2</x:v>
      </x:c>
      <x:c r="L2653" t="str">
        <x:v>Include</x:v>
      </x:c>
      <x:c r="M2653"/>
      <x:c r="N2653"/>
    </x:row>
    <x:row r="2654">
      <x:c r="A2654" t="str">
        <x:v>Timur Kubanski|2026-05-13</x:v>
      </x:c>
      <x:c r="B2654" s="888" t="n">
        <x:v>46155</x:v>
      </x:c>
      <x:c r="C2654" t="str">
        <x:v>Timur Kubanski</x:v>
      </x:c>
      <x:c r="D2654" t="str">
        <x:v>Permanent</x:v>
      </x:c>
      <x:c r="E2654" t="str">
        <x:v>Birmingham</x:v>
      </x:c>
      <x:c r="F2654" t="str">
        <x:v>Operative Skilled</x:v>
      </x:c>
      <x:c r="G2654" t="str">
        <x:v>401600</x:v>
      </x:c>
      <x:c r="H2654" t="str">
        <x:v>Techniplast UK (SLS SHOW)</x:v>
      </x:c>
      <x:c r="I2654" s="22" t="n">
        <x:v>6</x:v>
      </x:c>
      <x:c r="J2654" t="str">
        <x:v>Worked</x:v>
      </x:c>
      <x:c r="K2654" t="str">
        <x:v>Employee 1675; home branch Birmingham; assigned role Operative Skilled | Deployment branch: Birmingham | Actual role: Operative Porter | Jobs: 401600 | Customers: Techniplast UK (SLS SHOW) | Actual hours: 6.0; source records: 1</x:v>
      </x:c>
      <x:c r="L2654" t="str">
        <x:v>Include</x:v>
      </x:c>
      <x:c r="M2654"/>
      <x:c r="N2654"/>
    </x:row>
    <x:row r="2655">
      <x:c r="A2655" t="str">
        <x:v>Timur Kubanski|2026-05-14</x:v>
      </x:c>
      <x:c r="B2655" s="888" t="n">
        <x:v>46156</x:v>
      </x:c>
      <x:c r="C2655" t="str">
        <x:v>Timur Kubanski</x:v>
      </x:c>
      <x:c r="D2655" t="str">
        <x:v>Permanent</x:v>
      </x:c>
      <x:c r="E2655" t="str">
        <x:v>Birmingham</x:v>
      </x:c>
      <x:c r="F2655" t="str">
        <x:v>Operative Skilled</x:v>
      </x:c>
      <x:c r="G2655" t="str">
        <x:v>394769</x:v>
      </x:c>
      <x:c r="H2655" t="str">
        <x:v>Cranfield University</x:v>
      </x:c>
      <x:c r="I2655" s="22" t="n">
        <x:v>10.5</x:v>
      </x:c>
      <x:c r="J2655" t="str">
        <x:v>Worked</x:v>
      </x:c>
      <x:c r="K2655" t="str">
        <x:v>Employee 1675; home branch Birmingham; assigned role Operative Skilled | Deployment branch: Birmingham | Actual role: Operative Skilled | Jobs: 394769 | Customers: Cranfield University | Actual hours: 10.5; source records: 1</x:v>
      </x:c>
      <x:c r="L2655" t="str">
        <x:v>Include</x:v>
      </x:c>
      <x:c r="M2655"/>
      <x:c r="N2655"/>
    </x:row>
    <x:row r="2656">
      <x:c r="A2656" t="str">
        <x:v>Timur Kubanski|2026-05-15</x:v>
      </x:c>
      <x:c r="B2656" s="888" t="n">
        <x:v>46157</x:v>
      </x:c>
      <x:c r="C2656" t="str">
        <x:v>Timur Kubanski</x:v>
      </x:c>
      <x:c r="D2656" t="str">
        <x:v>Permanent</x:v>
      </x:c>
      <x:c r="E2656" t="str">
        <x:v>Birmingham</x:v>
      </x:c>
      <x:c r="F2656" t="str">
        <x:v>Operative Skilled</x:v>
      </x:c>
      <x:c r="G2656" t="str">
        <x:v>401354</x:v>
      </x:c>
      <x:c r="H2656" t="str">
        <x:v>Juno Genetics Ltd</x:v>
      </x:c>
      <x:c r="I2656" s="22" t="n">
        <x:v>11.75</x:v>
      </x:c>
      <x:c r="J2656" t="str">
        <x:v>Worked</x:v>
      </x:c>
      <x:c r="K2656" t="str">
        <x:v>Employee 1675; home branch Birmingham; assigned role Operative Skilled | Deployment branch: Birmingham | Actual role: Operative Skilled | Jobs: 401354 | Customers: Juno Genetics Ltd | Actual hours: 11.8; source records: 1</x:v>
      </x:c>
      <x:c r="L2656" t="str">
        <x:v>Include</x:v>
      </x:c>
      <x:c r="M2656"/>
      <x:c r="N2656"/>
    </x:row>
    <x:row r="2657">
      <x:c r="A2657" t="str">
        <x:v>Timur Kubanski|2026-05-18</x:v>
      </x:c>
      <x:c r="B2657" s="888" t="n">
        <x:v>46160</x:v>
      </x:c>
      <x:c r="C2657" t="str">
        <x:v>Timur Kubanski</x:v>
      </x:c>
      <x:c r="D2657" t="str">
        <x:v>Permanent</x:v>
      </x:c>
      <x:c r="E2657" t="str">
        <x:v>Birmingham</x:v>
      </x:c>
      <x:c r="F2657" t="str">
        <x:v>Operative Skilled</x:v>
      </x:c>
      <x:c r="G2657" t="str">
        <x:v>401735</x:v>
      </x:c>
      <x:c r="H2657" t="str">
        <x:v>The Automobile Association</x:v>
      </x:c>
      <x:c r="I2657" s="22" t="n">
        <x:v>8.25</x:v>
      </x:c>
      <x:c r="J2657" t="str">
        <x:v>Worked</x:v>
      </x:c>
      <x:c r="K2657" t="str">
        <x:v>Employee 1675; home branch Birmingham; assigned role Operative Skilled | Deployment branch: Birmingham | Actual role: Operative Skilled | Jobs: 401735 | Customers: The Automobile Association | Actual hours: 8.2; source records: 1</x:v>
      </x:c>
      <x:c r="L2657" t="str">
        <x:v>Include</x:v>
      </x:c>
      <x:c r="M2657"/>
      <x:c r="N2657"/>
    </x:row>
    <x:row r="2658">
      <x:c r="A2658" t="str">
        <x:v>Timur Kubanski|2026-05-19</x:v>
      </x:c>
      <x:c r="B2658" s="888" t="n">
        <x:v>46161</x:v>
      </x:c>
      <x:c r="C2658" t="str">
        <x:v>Timur Kubanski</x:v>
      </x:c>
      <x:c r="D2658" t="str">
        <x:v>Permanent</x:v>
      </x:c>
      <x:c r="E2658" t="str">
        <x:v>Birmingham</x:v>
      </x:c>
      <x:c r="F2658" t="str">
        <x:v>Operative Skilled</x:v>
      </x:c>
      <x:c r="G2658" t="str">
        <x:v>401735</x:v>
      </x:c>
      <x:c r="H2658" t="str">
        <x:v>The Automobile Association</x:v>
      </x:c>
      <x:c r="I2658" s="22" t="n">
        <x:v>8.25</x:v>
      </x:c>
      <x:c r="J2658" t="str">
        <x:v>Worked</x:v>
      </x:c>
      <x:c r="K2658" t="str">
        <x:v>Employee 1675; home branch Birmingham; assigned role Operative Skilled | Deployment branch: Birmingham | Actual role: Operative Skilled | Jobs: 401735 | Customers: The Automobile Association | Actual hours: 8.2; source records: 1</x:v>
      </x:c>
      <x:c r="L2658" t="str">
        <x:v>Include</x:v>
      </x:c>
      <x:c r="M2658"/>
      <x:c r="N2658"/>
    </x:row>
    <x:row r="2659">
      <x:c r="A2659" t="str">
        <x:v>Timur Kubanski|2026-05-20</x:v>
      </x:c>
      <x:c r="B2659" s="888" t="n">
        <x:v>46162</x:v>
      </x:c>
      <x:c r="C2659" t="str">
        <x:v>Timur Kubanski</x:v>
      </x:c>
      <x:c r="D2659" t="str">
        <x:v>Permanent</x:v>
      </x:c>
      <x:c r="E2659" t="str">
        <x:v>Birmingham</x:v>
      </x:c>
      <x:c r="F2659" t="str">
        <x:v>Operative Skilled</x:v>
      </x:c>
      <x:c r="G2659" t="str">
        <x:v>401735</x:v>
      </x:c>
      <x:c r="H2659" t="str">
        <x:v>The Automobile Association</x:v>
      </x:c>
      <x:c r="I2659" s="22" t="n">
        <x:v>8.25</x:v>
      </x:c>
      <x:c r="J2659" t="str">
        <x:v>Worked</x:v>
      </x:c>
      <x:c r="K2659" t="str">
        <x:v>Employee 1675; home branch Birmingham; assigned role Operative Skilled | Deployment branch: Birmingham | Actual role: Operative Skilled | Jobs: 401735 | Customers: The Automobile Association | Actual hours: 8.2; source records: 1</x:v>
      </x:c>
      <x:c r="L2659" t="str">
        <x:v>Include</x:v>
      </x:c>
      <x:c r="M2659"/>
      <x:c r="N2659"/>
    </x:row>
    <x:row r="2660">
      <x:c r="A2660" t="str">
        <x:v>Timur Kubanski|2026-05-21</x:v>
      </x:c>
      <x:c r="B2660" s="888" t="n">
        <x:v>46163</x:v>
      </x:c>
      <x:c r="C2660" t="str">
        <x:v>Timur Kubanski</x:v>
      </x:c>
      <x:c r="D2660" t="str">
        <x:v>Permanent</x:v>
      </x:c>
      <x:c r="E2660" t="str">
        <x:v>Birmingham</x:v>
      </x:c>
      <x:c r="F2660" t="str">
        <x:v>Operative Skilled</x:v>
      </x:c>
      <x:c r="G2660" t="str">
        <x:v>401735</x:v>
      </x:c>
      <x:c r="H2660" t="str">
        <x:v>The Automobile Association</x:v>
      </x:c>
      <x:c r="I2660" s="22" t="n">
        <x:v>8</x:v>
      </x:c>
      <x:c r="J2660" t="str">
        <x:v>Worked</x:v>
      </x:c>
      <x:c r="K2660" t="str">
        <x:v>Employee 1675; home branch Birmingham; assigned role Operative Skilled | Deployment branch: Birmingham | Actual role: Operative Skilled | Jobs: 401735 | Customers: The Automobile Association | Actual hours: 8.0; source records: 1</x:v>
      </x:c>
      <x:c r="L2660" t="str">
        <x:v>Include</x:v>
      </x:c>
      <x:c r="M2660"/>
      <x:c r="N2660"/>
    </x:row>
    <x:row r="2661">
      <x:c r="A2661" t="str">
        <x:v>Timur Kubanski|2026-05-22</x:v>
      </x:c>
      <x:c r="B2661" s="888" t="n">
        <x:v>46164</x:v>
      </x:c>
      <x:c r="C2661" t="str">
        <x:v>Timur Kubanski</x:v>
      </x:c>
      <x:c r="D2661" t="str">
        <x:v>Permanent</x:v>
      </x:c>
      <x:c r="E2661" t="str">
        <x:v>Birmingham</x:v>
      </x:c>
      <x:c r="F2661" t="str">
        <x:v>Operative Skilled</x:v>
      </x:c>
      <x:c r="G2661" t="str">
        <x:v>401735</x:v>
      </x:c>
      <x:c r="H2661" t="str">
        <x:v>The Automobile Association</x:v>
      </x:c>
      <x:c r="I2661" s="22" t="n">
        <x:v>10.25</x:v>
      </x:c>
      <x:c r="J2661" t="str">
        <x:v>Worked — 2 records</x:v>
      </x:c>
      <x:c r="K2661" t="str">
        <x:v>Employee 1675; home branch Birmingham; assigned role Operative Skilled | Deployment branch: Birmingham | Actual role: Operative Porter, Operative Skilled | Jobs: 401735 | Customers: The Automobile Association | Actual hours: 10.2; source records: 2</x:v>
      </x:c>
      <x:c r="L2661" t="str">
        <x:v>Include</x:v>
      </x:c>
      <x:c r="M2661"/>
      <x:c r="N2661"/>
    </x:row>
    <x:row r="2662">
      <x:c r="A2662" t="str">
        <x:v>Timur Kubanski|2026-05-26</x:v>
      </x:c>
      <x:c r="B2662" s="888" t="n">
        <x:v>46168</x:v>
      </x:c>
      <x:c r="C2662" t="str">
        <x:v>Timur Kubanski</x:v>
      </x:c>
      <x:c r="D2662" t="str">
        <x:v>Permanent</x:v>
      </x:c>
      <x:c r="E2662" t="str">
        <x:v>Birmingham</x:v>
      </x:c>
      <x:c r="F2662" t="str">
        <x:v>Operative Skilled</x:v>
      </x:c>
      <x:c r="G2662" t="str">
        <x:v>401703, 401313</x:v>
      </x:c>
      <x:c r="H2662" t="str">
        <x:v>ESPO - Handsworth School for Girls; Jaguar Land Rover Limited</x:v>
      </x:c>
      <x:c r="I2662" s="22" t="n">
        <x:v>9</x:v>
      </x:c>
      <x:c r="J2662" t="str">
        <x:v>Worked — 2 records</x:v>
      </x:c>
      <x:c r="K2662" t="str">
        <x:v>Employee 1675; home branch Birmingham; assigned role Operative Skilled | Deployment branch: Birmingham | Actual role: Operative Skilled | Jobs: 401703, 401313 | Customers: ESPO - Handsworth School for Girls; Jaguar Land Rover Limited | Actual hours: 9.0; source records: 2</x:v>
      </x:c>
      <x:c r="L2662" t="str">
        <x:v>Include</x:v>
      </x:c>
      <x:c r="M2662"/>
      <x:c r="N2662"/>
    </x:row>
    <x:row r="2663">
      <x:c r="A2663" t="str">
        <x:v>Timur Kubanski|2026-05-27</x:v>
      </x:c>
      <x:c r="B2663" s="888" t="n">
        <x:v>46169</x:v>
      </x:c>
      <x:c r="C2663" t="str">
        <x:v>Timur Kubanski</x:v>
      </x:c>
      <x:c r="D2663" t="str">
        <x:v>Permanent</x:v>
      </x:c>
      <x:c r="E2663" t="str">
        <x:v>Birmingham</x:v>
      </x:c>
      <x:c r="F2663" t="str">
        <x:v>Operative Skilled</x:v>
      </x:c>
      <x:c r="G2663" t="str">
        <x:v>399504C</x:v>
      </x:c>
      <x:c r="H2663" t="str">
        <x:v>West Midlands Police</x:v>
      </x:c>
      <x:c r="I2663" s="22" t="n">
        <x:v>8</x:v>
      </x:c>
      <x:c r="J2663" t="str">
        <x:v>Worked</x:v>
      </x:c>
      <x:c r="K2663" t="str">
        <x:v>Employee 1675; home branch Birmingham; assigned role Operative Skilled | Deployment branch: Birmingham | Actual role: Operative Skilled | Jobs: 399504C | Customers: West Midlands Police | Actual hours: 8.0; source records: 1</x:v>
      </x:c>
      <x:c r="L2663" t="str">
        <x:v>Include</x:v>
      </x:c>
      <x:c r="M2663"/>
      <x:c r="N2663"/>
    </x:row>
    <x:row r="2664">
      <x:c r="A2664" t="str">
        <x:v>Timur Kubanski|2026-05-28</x:v>
      </x:c>
      <x:c r="B2664" s="888" t="n">
        <x:v>46170</x:v>
      </x:c>
      <x:c r="C2664" t="str">
        <x:v>Timur Kubanski</x:v>
      </x:c>
      <x:c r="D2664" t="str">
        <x:v>Permanent</x:v>
      </x:c>
      <x:c r="E2664" t="str">
        <x:v>Birmingham</x:v>
      </x:c>
      <x:c r="F2664" t="str">
        <x:v>Operative Skilled</x:v>
      </x:c>
      <x:c r="G2664" t="str">
        <x:v>390823, 401735, 399504C</x:v>
      </x:c>
      <x:c r="H2664" t="str">
        <x:v>Squire Patton Boggs; The Automobile Association; West Midlands Police</x:v>
      </x:c>
      <x:c r="I2664" s="22" t="n">
        <x:v>9.5</x:v>
      </x:c>
      <x:c r="J2664" t="str">
        <x:v>Worked — 3 records</x:v>
      </x:c>
      <x:c r="K2664" t="str">
        <x:v>Employee 1675; home branch Birmingham; assigned role Operative Skilled | Deployment branch: Birmingham | Actual role: Operative Skilled | Jobs: 390823, 401735, 399504C | Customers: Squire Patton Boggs; The Automobile Association; West Midlands Police | Actual hours: 9.5; source records: 3</x:v>
      </x:c>
      <x:c r="L2664" t="str">
        <x:v>Include</x:v>
      </x:c>
      <x:c r="M2664"/>
      <x:c r="N2664"/>
    </x:row>
    <x:row r="2665">
      <x:c r="A2665" t="str">
        <x:v>Timur Kubanski|2026-05-29</x:v>
      </x:c>
      <x:c r="B2665" s="888" t="n">
        <x:v>46171</x:v>
      </x:c>
      <x:c r="C2665" t="str">
        <x:v>Timur Kubanski</x:v>
      </x:c>
      <x:c r="D2665" t="str">
        <x:v>Permanent</x:v>
      </x:c>
      <x:c r="E2665" t="str">
        <x:v>Birmingham</x:v>
      </x:c>
      <x:c r="F2665" t="str">
        <x:v>Operative Skilled</x:v>
      </x:c>
      <x:c r="G2665" t="str">
        <x:v>401735</x:v>
      </x:c>
      <x:c r="H2665" t="str">
        <x:v>The Automobile Association</x:v>
      </x:c>
      <x:c r="I2665" s="22" t="n">
        <x:v>10.5</x:v>
      </x:c>
      <x:c r="J2665" t="str">
        <x:v>Worked</x:v>
      </x:c>
      <x:c r="K2665" t="str">
        <x:v>Employee 1675; home branch Birmingham; assigned role Operative Skilled | Deployment branch: Birmingham | Actual role: Operative Skilled | Jobs: 401735 | Customers: The Automobile Association | Actual hours: 10.5; source records: 1</x:v>
      </x:c>
      <x:c r="L2665" t="str">
        <x:v>Include</x:v>
      </x:c>
      <x:c r="M2665"/>
      <x:c r="N2665"/>
    </x:row>
    <x:row r="2666">
      <x:c r="A2666" t="str">
        <x:v>Toby Hubble|2026-05-01</x:v>
      </x:c>
      <x:c r="B2666" s="888" t="n">
        <x:v>46143</x:v>
      </x:c>
      <x:c r="C2666" t="str">
        <x:v>Toby Hubble</x:v>
      </x:c>
      <x:c r="D2666" t="str">
        <x:v>Permanent</x:v>
      </x:c>
      <x:c r="E2666" t="str">
        <x:v>Cambridge</x:v>
      </x:c>
      <x:c r="F2666" t="str">
        <x:v>Operative Skilled</x:v>
      </x:c>
      <x:c r="G2666" t="str">
        <x:v>401903</x:v>
      </x:c>
      <x:c r="H2666" t="str">
        <x:v>South Cambridgeshire District Council</x:v>
      </x:c>
      <x:c r="I2666" s="22" t="n">
        <x:v>8.5</x:v>
      </x:c>
      <x:c r="J2666" t="str">
        <x:v>Worked</x:v>
      </x:c>
      <x:c r="K2666" t="str">
        <x:v>Employee 2637; home branch Cambridge; assigned role Operative Skilled | Deployment branch: Cambridge | Actual role: Operative Skilled | Jobs: 401903 | Customers: South Cambridgeshire District Council | Actual hours: 8.5; source records: 1</x:v>
      </x:c>
      <x:c r="L2666" t="str">
        <x:v>Include</x:v>
      </x:c>
      <x:c r="M2666"/>
      <x:c r="N2666"/>
    </x:row>
    <x:row r="2667">
      <x:c r="A2667" t="str">
        <x:v>Toby Hubble|2026-05-05</x:v>
      </x:c>
      <x:c r="B2667" s="888" t="n">
        <x:v>46147</x:v>
      </x:c>
      <x:c r="C2667" t="str">
        <x:v>Toby Hubble</x:v>
      </x:c>
      <x:c r="D2667" t="str">
        <x:v>Permanent</x:v>
      </x:c>
      <x:c r="E2667" t="str">
        <x:v>Cambridge</x:v>
      </x:c>
      <x:c r="F2667" t="str">
        <x:v>Operative Skilled</x:v>
      </x:c>
      <x:c r="G2667" t="str">
        <x:v>401176, 401847</x:v>
      </x:c>
      <x:c r="H2667" t="str">
        <x:v>Biopharma  - (LONDON LAB LIVE); Tecniplast UK (LONDON LAB LIVE)</x:v>
      </x:c>
      <x:c r="I2667" s="22" t="n">
        <x:v>11.5</x:v>
      </x:c>
      <x:c r="J2667" t="str">
        <x:v>Worked — 2 records</x:v>
      </x:c>
      <x:c r="K2667" t="str">
        <x:v>Employee 2637; home branch Cambridge; assigned role Operative Skilled | Deployment branch: Cambridge | Actual role: Operative Porter | Jobs: 401176, 401847 | Customers: Biopharma  - (LONDON LAB LIVE); Tecniplast UK (LONDON LAB LIVE) | Actual hours: 11.5; source records: 2</x:v>
      </x:c>
      <x:c r="L2667" t="str">
        <x:v>Include</x:v>
      </x:c>
      <x:c r="M2667"/>
      <x:c r="N2667"/>
    </x:row>
    <x:row r="2668">
      <x:c r="A2668" t="str">
        <x:v>Toby Hubble|2026-05-06</x:v>
      </x:c>
      <x:c r="B2668" s="888" t="n">
        <x:v>46148</x:v>
      </x:c>
      <x:c r="C2668" t="str">
        <x:v>Toby Hubble</x:v>
      </x:c>
      <x:c r="D2668" t="str">
        <x:v>Permanent</x:v>
      </x:c>
      <x:c r="E2668" t="str">
        <x:v>Cambridge</x:v>
      </x:c>
      <x:c r="F2668" t="str">
        <x:v>Operative Skilled</x:v>
      </x:c>
      <x:c r="G2668" t="str">
        <x:v>401671B</x:v>
      </x:c>
      <x:c r="H2668" t="str">
        <x:v>Avantor ( CAMBRIDGE MAY  2026 )</x:v>
      </x:c>
      <x:c r="I2668" s="22" t="n">
        <x:v>9</x:v>
      </x:c>
      <x:c r="J2668" t="str">
        <x:v>Worked</x:v>
      </x:c>
      <x:c r="K2668" t="str">
        <x:v>Employee 2637; home branch Cambridge; assigned role Operative Skilled | Deployment branch: Cambridge | Actual role: Operative Driver | Jobs: 401671B | Customers: Avantor ( CAMBRIDGE MAY  2026 ) | Actual hours: 9.0; source records: 1</x:v>
      </x:c>
      <x:c r="L2668" t="str">
        <x:v>Include</x:v>
      </x:c>
      <x:c r="M2668"/>
      <x:c r="N2668"/>
    </x:row>
    <x:row r="2669">
      <x:c r="A2669" t="str">
        <x:v>Toby Hubble|2026-05-07</x:v>
      </x:c>
      <x:c r="B2669" s="888" t="n">
        <x:v>46149</x:v>
      </x:c>
      <x:c r="C2669" t="str">
        <x:v>Toby Hubble</x:v>
      </x:c>
      <x:c r="D2669" t="str">
        <x:v>Permanent</x:v>
      </x:c>
      <x:c r="E2669" t="str">
        <x:v>Cambridge</x:v>
      </x:c>
      <x:c r="F2669" t="str">
        <x:v>Operative Skilled</x:v>
      </x:c>
      <x:c r="G2669" t="str">
        <x:v>401847</x:v>
      </x:c>
      <x:c r="H2669" t="str">
        <x:v>Tecniplast UK (LONDON LAB LIVE)</x:v>
      </x:c>
      <x:c r="I2669" s="22" t="n">
        <x:v>7</x:v>
      </x:c>
      <x:c r="J2669" t="str">
        <x:v>Worked</x:v>
      </x:c>
      <x:c r="K2669" t="str">
        <x:v>Employee 2637; home branch Cambridge; assigned role Operative Skilled | Deployment branch: Cambridge | Actual role: Operative Porter | Jobs: 401847 | Customers: Tecniplast UK (LONDON LAB LIVE) | Actual hours: 7.0; source records: 1</x:v>
      </x:c>
      <x:c r="L2669" t="str">
        <x:v>Include</x:v>
      </x:c>
      <x:c r="M2669"/>
      <x:c r="N2669"/>
    </x:row>
    <x:row r="2670">
      <x:c r="A2670" t="str">
        <x:v>Toby Hubble|2026-05-08</x:v>
      </x:c>
      <x:c r="B2670" s="888" t="n">
        <x:v>46150</x:v>
      </x:c>
      <x:c r="C2670" t="str">
        <x:v>Toby Hubble</x:v>
      </x:c>
      <x:c r="D2670" t="str">
        <x:v>Permanent</x:v>
      </x:c>
      <x:c r="E2670" t="str">
        <x:v>Cambridge</x:v>
      </x:c>
      <x:c r="F2670" t="str">
        <x:v>Operative Skilled</x:v>
      </x:c>
      <x:c r="G2670" t="str">
        <x:v>401671B</x:v>
      </x:c>
      <x:c r="H2670" t="str">
        <x:v>Avantor ( CAMBRIDGE MAY  2026 )</x:v>
      </x:c>
      <x:c r="I2670" s="22" t="n">
        <x:v>13</x:v>
      </x:c>
      <x:c r="J2670" t="str">
        <x:v>Worked</x:v>
      </x:c>
      <x:c r="K2670" t="str">
        <x:v>Employee 2637; home branch Cambridge; assigned role Operative Skilled | Deployment branch: Cambridge | Actual role: Operative Driver | Jobs: 401671B | Customers: Avantor ( CAMBRIDGE MAY  2026 ) | Actual hours: 13.0; source records: 1</x:v>
      </x:c>
      <x:c r="L2670" t="str">
        <x:v>Include</x:v>
      </x:c>
      <x:c r="M2670"/>
      <x:c r="N2670"/>
    </x:row>
    <x:row r="2671">
      <x:c r="A2671" t="str">
        <x:v>Toby Hubble|2026-05-11</x:v>
      </x:c>
      <x:c r="B2671" s="888" t="n">
        <x:v>46153</x:v>
      </x:c>
      <x:c r="C2671" t="str">
        <x:v>Toby Hubble</x:v>
      </x:c>
      <x:c r="D2671" t="str">
        <x:v>Permanent</x:v>
      </x:c>
      <x:c r="E2671" t="str">
        <x:v>Cambridge</x:v>
      </x:c>
      <x:c r="F2671" t="str">
        <x:v>Operative Skilled</x:v>
      </x:c>
      <x:c r="G2671" t="str">
        <x:v>400121, 399379D</x:v>
      </x:c>
      <x:c r="H2671" t="str">
        <x:v>BioChek (UK) Ltd; Restore Harrow Green Oxford  M/W use only</x:v>
      </x:c>
      <x:c r="I2671" s="22" t="n">
        <x:v>18</x:v>
      </x:c>
      <x:c r="J2671" t="str">
        <x:v>Worked — 2 records</x:v>
      </x:c>
      <x:c r="K2671" t="str">
        <x:v>Employee 2637; home branch Cambridge; assigned role Operative Skilled | Deployment branch: Oxford | Actual role: Operative Driver, Operative Porter | Jobs: 400121, 399379D | Customers: BioChek (UK) Ltd; Restore Harrow Green Oxford  M/W use only | Actual hours: 18.0; source records: 2</x:v>
      </x:c>
      <x:c r="L2671" t="str">
        <x:v>Include</x:v>
      </x:c>
      <x:c r="M2671"/>
      <x:c r="N2671"/>
    </x:row>
    <x:row r="2672">
      <x:c r="A2672" t="str">
        <x:v>Toby Hubble|2026-05-12</x:v>
      </x:c>
      <x:c r="B2672" s="888" t="n">
        <x:v>46154</x:v>
      </x:c>
      <x:c r="C2672" t="str">
        <x:v>Toby Hubble</x:v>
      </x:c>
      <x:c r="D2672" t="str">
        <x:v>Permanent</x:v>
      </x:c>
      <x:c r="E2672" t="str">
        <x:v>Cambridge</x:v>
      </x:c>
      <x:c r="F2672" t="str">
        <x:v>Operative Skilled</x:v>
      </x:c>
      <x:c r="G2672" t="str">
        <x:v>400121, 399379D</x:v>
      </x:c>
      <x:c r="H2672" t="str">
        <x:v>BioChek (UK) Ltd; Restore Harrow Green Oxford  M/W use only</x:v>
      </x:c>
      <x:c r="I2672" s="22" t="n">
        <x:v>15</x:v>
      </x:c>
      <x:c r="J2672" t="str">
        <x:v>Worked — 2 records</x:v>
      </x:c>
      <x:c r="K2672" t="str">
        <x:v>Employee 2637; home branch Cambridge; assigned role Operative Skilled | Deployment branch: Oxford | Actual role: Operative Porter | Jobs: 400121, 399379D | Customers: BioChek (UK) Ltd; Restore Harrow Green Oxford  M/W use only | Actual hours: 15.0; source records: 2</x:v>
      </x:c>
      <x:c r="L2672" t="str">
        <x:v>Include</x:v>
      </x:c>
      <x:c r="M2672"/>
      <x:c r="N2672"/>
    </x:row>
    <x:row r="2673">
      <x:c r="A2673" t="str">
        <x:v>Toby Hubble|2026-05-13</x:v>
      </x:c>
      <x:c r="B2673" s="888" t="n">
        <x:v>46155</x:v>
      </x:c>
      <x:c r="C2673" t="str">
        <x:v>Toby Hubble</x:v>
      </x:c>
      <x:c r="D2673" t="str">
        <x:v>Permanent</x:v>
      </x:c>
      <x:c r="E2673" t="str">
        <x:v>Cambridge</x:v>
      </x:c>
      <x:c r="F2673" t="str">
        <x:v>Operative Skilled</x:v>
      </x:c>
      <x:c r="G2673" t="str">
        <x:v>400121, 399379D</x:v>
      </x:c>
      <x:c r="H2673" t="str">
        <x:v>BioChek (UK) Ltd; Restore Harrow Green Oxford  M/W use only</x:v>
      </x:c>
      <x:c r="I2673" s="22" t="n">
        <x:v>17.5</x:v>
      </x:c>
      <x:c r="J2673" t="str">
        <x:v>Worked — 2 records</x:v>
      </x:c>
      <x:c r="K2673" t="str">
        <x:v>Employee 2637; home branch Cambridge; assigned role Operative Skilled | Deployment branch: Oxford | Actual role: Operative Porter | Jobs: 400121, 399379D | Customers: BioChek (UK) Ltd; Restore Harrow Green Oxford  M/W use only | Actual hours: 17.5; source records: 2</x:v>
      </x:c>
      <x:c r="L2673" t="str">
        <x:v>Include</x:v>
      </x:c>
      <x:c r="M2673"/>
      <x:c r="N2673"/>
    </x:row>
    <x:row r="2674">
      <x:c r="A2674" t="str">
        <x:v>Toby Hubble|2026-05-14</x:v>
      </x:c>
      <x:c r="B2674" s="888" t="n">
        <x:v>46156</x:v>
      </x:c>
      <x:c r="C2674" t="str">
        <x:v>Toby Hubble</x:v>
      </x:c>
      <x:c r="D2674" t="str">
        <x:v>Permanent</x:v>
      </x:c>
      <x:c r="E2674" t="str">
        <x:v>Cambridge</x:v>
      </x:c>
      <x:c r="F2674" t="str">
        <x:v>Operative Skilled</x:v>
      </x:c>
      <x:c r="G2674" t="str">
        <x:v>400121, 399379D</x:v>
      </x:c>
      <x:c r="H2674" t="str">
        <x:v>BioChek (UK) Ltd; Restore Harrow Green Oxford  M/W use only</x:v>
      </x:c>
      <x:c r="I2674" s="22" t="n">
        <x:v>18</x:v>
      </x:c>
      <x:c r="J2674" t="str">
        <x:v>Worked — 2 records</x:v>
      </x:c>
      <x:c r="K2674" t="str">
        <x:v>Employee 2637; home branch Cambridge; assigned role Operative Skilled | Deployment branch: Oxford | Actual role: Operative Porter | Jobs: 400121, 399379D | Customers: BioChek (UK) Ltd; Restore Harrow Green Oxford  M/W use only | Actual hours: 18.0; source records: 2</x:v>
      </x:c>
      <x:c r="L2674" t="str">
        <x:v>Include</x:v>
      </x:c>
      <x:c r="M2674"/>
      <x:c r="N2674"/>
    </x:row>
    <x:row r="2675">
      <x:c r="A2675" t="str">
        <x:v>Toby Hubble|2026-05-15</x:v>
      </x:c>
      <x:c r="B2675" s="888" t="n">
        <x:v>46157</x:v>
      </x:c>
      <x:c r="C2675" t="str">
        <x:v>Toby Hubble</x:v>
      </x:c>
      <x:c r="D2675" t="str">
        <x:v>Permanent</x:v>
      </x:c>
      <x:c r="E2675" t="str">
        <x:v>Cambridge</x:v>
      </x:c>
      <x:c r="F2675" t="str">
        <x:v>Operative Skilled</x:v>
      </x:c>
      <x:c r="G2675" t="str">
        <x:v>399379D</x:v>
      </x:c>
      <x:c r="H2675" t="str">
        <x:v>Restore Harrow Green Oxford  M/W use only</x:v>
      </x:c>
      <x:c r="I2675" s="22" t="n">
        <x:v>9</x:v>
      </x:c>
      <x:c r="J2675" t="str">
        <x:v>Worked</x:v>
      </x:c>
      <x:c r="K2675" t="str">
        <x:v>Employee 2637; home branch Cambridge; assigned role Operative Skilled | Deployment branch: Oxford | Actual role: Operative Porter | Jobs: 399379D | Customers: Restore Harrow Green Oxford  M/W use only | Actual hours: 9.0; source records: 1</x:v>
      </x:c>
      <x:c r="L2675" t="str">
        <x:v>Include</x:v>
      </x:c>
      <x:c r="M2675"/>
      <x:c r="N2675"/>
    </x:row>
    <x:row r="2676">
      <x:c r="A2676" t="str">
        <x:v>Toby Hubble|2026-05-17</x:v>
      </x:c>
      <x:c r="B2676" s="888" t="n">
        <x:v>46159</x:v>
      </x:c>
      <x:c r="C2676" t="str">
        <x:v>Toby Hubble</x:v>
      </x:c>
      <x:c r="D2676" t="str">
        <x:v>Permanent</x:v>
      </x:c>
      <x:c r="E2676" t="str">
        <x:v>Cambridge</x:v>
      </x:c>
      <x:c r="F2676" t="str">
        <x:v>Operative Skilled</x:v>
      </x:c>
      <x:c r="G2676" t="str">
        <x:v>401897</x:v>
      </x:c>
      <x:c r="H2676" t="str">
        <x:v>Opentrons- Vienna SLAS Europe</x:v>
      </x:c>
      <x:c r="I2676" s="22" t="n">
        <x:v>12.5</x:v>
      </x:c>
      <x:c r="J2676" t="str">
        <x:v>Worked</x:v>
      </x:c>
      <x:c r="K2676" t="str">
        <x:v>Employee 2637; home branch Cambridge; assigned role Operative Skilled | Deployment branch: Cambridge | Actual role: Operative Driver | Jobs: 401897 | Customers: Opentrons- Vienna SLAS Europe | Actual hours: 12.5; source records: 1</x:v>
      </x:c>
      <x:c r="L2676" t="str">
        <x:v>Include</x:v>
      </x:c>
      <x:c r="M2676"/>
      <x:c r="N2676"/>
    </x:row>
    <x:row r="2677">
      <x:c r="A2677" t="str">
        <x:v>Toby Hubble|2026-05-19</x:v>
      </x:c>
      <x:c r="B2677" s="888" t="n">
        <x:v>46161</x:v>
      </x:c>
      <x:c r="C2677" t="str">
        <x:v>Toby Hubble</x:v>
      </x:c>
      <x:c r="D2677" t="str">
        <x:v>Permanent</x:v>
      </x:c>
      <x:c r="E2677" t="str">
        <x:v>Cambridge</x:v>
      </x:c>
      <x:c r="F2677" t="str">
        <x:v>Operative Skilled</x:v>
      </x:c>
      <x:c r="G2677" t="str">
        <x:v>401897</x:v>
      </x:c>
      <x:c r="H2677" t="str">
        <x:v>Opentrons- Vienna SLAS Europe</x:v>
      </x:c>
      <x:c r="I2677" s="22" t="n">
        <x:v>9.5</x:v>
      </x:c>
      <x:c r="J2677" t="str">
        <x:v>Worked</x:v>
      </x:c>
      <x:c r="K2677" t="str">
        <x:v>Employee 2637; home branch Cambridge; assigned role Operative Skilled | Deployment branch: Cambridge | Actual role: Operative Driver | Jobs: 401897 | Customers: Opentrons- Vienna SLAS Europe | Actual hours: 9.5; source records: 1</x:v>
      </x:c>
      <x:c r="L2677" t="str">
        <x:v>Include</x:v>
      </x:c>
      <x:c r="M2677"/>
      <x:c r="N2677"/>
    </x:row>
    <x:row r="2678">
      <x:c r="A2678" t="str">
        <x:v>Toby Hubble|2026-05-20</x:v>
      </x:c>
      <x:c r="B2678" s="888" t="n">
        <x:v>46162</x:v>
      </x:c>
      <x:c r="C2678" t="str">
        <x:v>Toby Hubble</x:v>
      </x:c>
      <x:c r="D2678" t="str">
        <x:v>Permanent</x:v>
      </x:c>
      <x:c r="E2678" t="str">
        <x:v>Cambridge</x:v>
      </x:c>
      <x:c r="F2678" t="str">
        <x:v>Operative Skilled</x:v>
      </x:c>
      <x:c r="G2678" t="str">
        <x:v>401897</x:v>
      </x:c>
      <x:c r="H2678" t="str">
        <x:v>Opentrons- Vienna SLAS Europe</x:v>
      </x:c>
      <x:c r="I2678" s="22" t="n">
        <x:v>9.5</x:v>
      </x:c>
      <x:c r="J2678" t="str">
        <x:v>Worked</x:v>
      </x:c>
      <x:c r="K2678" t="str">
        <x:v>Employee 2637; home branch Cambridge; assigned role Operative Skilled | Deployment branch: Cambridge | Actual role: Operative Driver | Jobs: 401897 | Customers: Opentrons- Vienna SLAS Europe | Actual hours: 9.5; source records: 1</x:v>
      </x:c>
      <x:c r="L2678" t="str">
        <x:v>Include</x:v>
      </x:c>
      <x:c r="M2678"/>
      <x:c r="N2678"/>
    </x:row>
    <x:row r="2679">
      <x:c r="A2679" t="str">
        <x:v>Toby Hubble|2026-05-21</x:v>
      </x:c>
      <x:c r="B2679" s="888" t="n">
        <x:v>46163</x:v>
      </x:c>
      <x:c r="C2679" t="str">
        <x:v>Toby Hubble</x:v>
      </x:c>
      <x:c r="D2679" t="str">
        <x:v>Permanent</x:v>
      </x:c>
      <x:c r="E2679" t="str">
        <x:v>Cambridge</x:v>
      </x:c>
      <x:c r="F2679" t="str">
        <x:v>Operative Skilled</x:v>
      </x:c>
      <x:c r="G2679" t="str">
        <x:v>401472</x:v>
      </x:c>
      <x:c r="H2679" t="str">
        <x:v>CRUK Horizons</x:v>
      </x:c>
      <x:c r="I2679" t="n">
        <x:v>11</x:v>
      </x:c>
      <x:c r="J2679" t="str">
        <x:v>Worked</x:v>
      </x:c>
      <x:c r="K2679" t="str">
        <x:v>Employee 2637; home branch Cambridge; assigned role Operative Skilled | Deployment branch: Cambridge | Actual role: Operative Porter | Jobs: 401472 | Customers: CRUK Horizons | Actual hours: 11.0; source records: 1</x:v>
      </x:c>
      <x:c r="L2679" t="str">
        <x:v>Include</x:v>
      </x:c>
      <x:c r="M2679"/>
      <x:c r="N2679"/>
    </x:row>
    <x:row r="2680">
      <x:c r="A2680" t="str">
        <x:v>Toby Hubble|2026-05-26</x:v>
      </x:c>
      <x:c r="B2680" s="888" t="n">
        <x:v>46168</x:v>
      </x:c>
      <x:c r="C2680" t="str">
        <x:v>Toby Hubble</x:v>
      </x:c>
      <x:c r="D2680" t="str">
        <x:v>Permanent</x:v>
      </x:c>
      <x:c r="E2680" t="str">
        <x:v>Cambridge</x:v>
      </x:c>
      <x:c r="F2680" t="str">
        <x:v>Operative Skilled</x:v>
      </x:c>
      <x:c r="G2680" t="str">
        <x:v>400954</x:v>
      </x:c>
      <x:c r="H2680" t="str">
        <x:v>Thermo Electron (Uni Cambs)</x:v>
      </x:c>
      <x:c r="I2680" t="n">
        <x:v>4</x:v>
      </x:c>
      <x:c r="J2680" t="str">
        <x:v>Worked</x:v>
      </x:c>
      <x:c r="K2680" t="str">
        <x:v>Employee 2637; home branch Cambridge; assigned role Operative Skilled | Deployment branch: Cambridge | Actual role: Operative Porter | Jobs: 400954 | Customers: Thermo Electron (Uni Cambs) | Actual hours: 4.0; source records: 1</x:v>
      </x:c>
      <x:c r="L2680" t="str">
        <x:v>Include</x:v>
      </x:c>
      <x:c r="M2680"/>
      <x:c r="N2680"/>
    </x:row>
    <x:row r="2681">
      <x:c r="A2681" t="str">
        <x:v>Toby Hubble|2026-05-27</x:v>
      </x:c>
      <x:c r="B2681" s="888" t="n">
        <x:v>46169</x:v>
      </x:c>
      <x:c r="C2681" t="str">
        <x:v>Toby Hubble</x:v>
      </x:c>
      <x:c r="D2681" t="str">
        <x:v>Permanent</x:v>
      </x:c>
      <x:c r="E2681" t="str">
        <x:v>Cambridge</x:v>
      </x:c>
      <x:c r="F2681" t="str">
        <x:v>Operative Skilled</x:v>
      </x:c>
      <x:c r="G2681" t="str">
        <x:v>402076</x:v>
      </x:c>
      <x:c r="H2681" t="str">
        <x:v>Axlab Ltd/Royal Lancaster Infirmary</x:v>
      </x:c>
      <x:c r="I2681" t="n">
        <x:v>9</x:v>
      </x:c>
      <x:c r="J2681" t="str">
        <x:v>Worked</x:v>
      </x:c>
      <x:c r="K2681" t="str">
        <x:v>Employee 2637; home branch Cambridge; assigned role Operative Skilled | Deployment branch: Cambridge | Actual role: Operative Porter | Jobs: 402076 | Customers: Axlab Ltd/Royal Lancaster Infirmary | Actual hours: 9.0; source records: 1</x:v>
      </x:c>
      <x:c r="L2681" t="str">
        <x:v>Include</x:v>
      </x:c>
      <x:c r="M2681"/>
      <x:c r="N2681"/>
    </x:row>
    <x:row r="2682">
      <x:c r="A2682" t="str">
        <x:v>Toby Hubble|2026-05-28</x:v>
      </x:c>
      <x:c r="B2682" s="888" t="n">
        <x:v>46170</x:v>
      </x:c>
      <x:c r="C2682" t="str">
        <x:v>Toby Hubble</x:v>
      </x:c>
      <x:c r="D2682" t="str">
        <x:v>Permanent</x:v>
      </x:c>
      <x:c r="E2682" t="str">
        <x:v>Cambridge</x:v>
      </x:c>
      <x:c r="F2682" t="str">
        <x:v>Operative Skilled</x:v>
      </x:c>
      <x:c r="G2682" t="str">
        <x:v>402076</x:v>
      </x:c>
      <x:c r="H2682" t="str">
        <x:v>Axlab Ltd/Royal Lancaster Infirmary</x:v>
      </x:c>
      <x:c r="I2682" t="n">
        <x:v>10.5</x:v>
      </x:c>
      <x:c r="J2682" t="str">
        <x:v>Worked</x:v>
      </x:c>
      <x:c r="K2682" t="str">
        <x:v>Employee 2637; home branch Cambridge; assigned role Operative Skilled | Deployment branch: Cambridge | Actual role: Operative Porter | Jobs: 402076 | Customers: Axlab Ltd/Royal Lancaster Infirmary | Actual hours: 10.5; source records: 1</x:v>
      </x:c>
      <x:c r="L2682" t="str">
        <x:v>Include</x:v>
      </x:c>
      <x:c r="M2682"/>
      <x:c r="N2682"/>
    </x:row>
    <x:row r="2683">
      <x:c r="A2683" t="str">
        <x:v>Tom Taylor.|2026-05-01</x:v>
      </x:c>
      <x:c r="B2683" s="888" t="n">
        <x:v>46143</x:v>
      </x:c>
      <x:c r="C2683" t="str">
        <x:v>Tom Taylor.</x:v>
      </x:c>
      <x:c r="D2683" t="str">
        <x:v>Permanent</x:v>
      </x:c>
      <x:c r="E2683" t="str">
        <x:v>Croydon</x:v>
      </x:c>
      <x:c r="F2683" t="str">
        <x:v>Operative Skilled</x:v>
      </x:c>
      <x:c r="G2683" t="str">
        <x:v>401536</x:v>
      </x:c>
      <x:c r="H2683" t="str">
        <x:v>Surrey Police HQ</x:v>
      </x:c>
      <x:c r="I2683" t="n">
        <x:v>6.5</x:v>
      </x:c>
      <x:c r="J2683" t="str">
        <x:v>Worked</x:v>
      </x:c>
      <x:c r="K2683" t="str">
        <x:v>Employee 1500; home branch Croydon; assigned role Operative Skilled | Deployment branch: Croydon | Actual role: Operative Skilled | Jobs: 401536 | Customers: Surrey Police HQ | Actual hours: 6.5; source records: 1</x:v>
      </x:c>
      <x:c r="L2683" t="str">
        <x:v>Include</x:v>
      </x:c>
      <x:c r="M2683"/>
      <x:c r="N2683"/>
    </x:row>
    <x:row r="2684">
      <x:c r="A2684" t="str">
        <x:v>Tom Taylor.|2026-05-02</x:v>
      </x:c>
      <x:c r="B2684" s="888" t="n">
        <x:v>46144</x:v>
      </x:c>
      <x:c r="C2684" t="str">
        <x:v>Tom Taylor.</x:v>
      </x:c>
      <x:c r="D2684" t="str">
        <x:v>Permanent</x:v>
      </x:c>
      <x:c r="E2684" t="str">
        <x:v>Croydon</x:v>
      </x:c>
      <x:c r="F2684" t="str">
        <x:v>Operative Skilled</x:v>
      </x:c>
      <x:c r="G2684" t="str">
        <x:v>401536</x:v>
      </x:c>
      <x:c r="H2684" t="str">
        <x:v>Surrey Police HQ</x:v>
      </x:c>
      <x:c r="I2684" t="n">
        <x:v>9</x:v>
      </x:c>
      <x:c r="J2684" t="str">
        <x:v>Worked</x:v>
      </x:c>
      <x:c r="K2684" t="str">
        <x:v>Employee 1500; home branch Croydon; assigned role Operative Skilled | Deployment branch: Croydon | Actual role: Operative Skilled | Jobs: 401536 | Customers: Surrey Police HQ | Actual hours: 9.0; source records: 1</x:v>
      </x:c>
      <x:c r="L2684" t="str">
        <x:v>Include</x:v>
      </x:c>
      <x:c r="M2684"/>
      <x:c r="N2684"/>
    </x:row>
    <x:row r="2685">
      <x:c r="A2685" t="str">
        <x:v>Tom Taylor.|2026-05-04</x:v>
      </x:c>
      <x:c r="B2685" s="888" t="n">
        <x:v>46146</x:v>
      </x:c>
      <x:c r="C2685" t="str">
        <x:v>Tom Taylor.</x:v>
      </x:c>
      <x:c r="D2685" t="str">
        <x:v>Permanent</x:v>
      </x:c>
      <x:c r="E2685" t="str">
        <x:v>Croydon</x:v>
      </x:c>
      <x:c r="F2685" t="str">
        <x:v>Operative Skilled</x:v>
      </x:c>
      <x:c r="G2685"/>
      <x:c r="H2685"/>
      <x:c r="I2685" t="n">
        <x:v>0</x:v>
      </x:c>
      <x:c r="J2685" t="str">
        <x:v>Annual leave</x:v>
      </x:c>
      <x:c r="K2685" t="str">
        <x:v>Employee 1500; home branch Croydon; assigned role Operative Skilled | Leave: Annual Leave (Hours) | Leave calendar basis: Variable-pattern period</x:v>
      </x:c>
      <x:c r="L2685" t="str">
        <x:v>Include</x:v>
      </x:c>
      <x:c r="M2685"/>
      <x:c r="N2685"/>
    </x:row>
    <x:row r="2686">
      <x:c r="A2686" t="str">
        <x:v>Tom Taylor.|2026-05-05</x:v>
      </x:c>
      <x:c r="B2686" s="888" t="n">
        <x:v>46147</x:v>
      </x:c>
      <x:c r="C2686" t="str">
        <x:v>Tom Taylor.</x:v>
      </x:c>
      <x:c r="D2686" t="str">
        <x:v>Permanent</x:v>
      </x:c>
      <x:c r="E2686" t="str">
        <x:v>Croydon</x:v>
      </x:c>
      <x:c r="F2686" t="str">
        <x:v>Operative Skilled</x:v>
      </x:c>
      <x:c r="G2686" t="str">
        <x:v>384900A</x:v>
      </x:c>
      <x:c r="H2686" t="str">
        <x:v>London Borough of Croydon</x:v>
      </x:c>
      <x:c r="I2686" t="n">
        <x:v>7</x:v>
      </x:c>
      <x:c r="J2686" t="str">
        <x:v>Worked</x:v>
      </x:c>
      <x:c r="K2686" t="str">
        <x:v>Employee 1500; home branch Croydon; assigned role Operative Skilled | Deployment branch: Croydon | Actual role: Operative Porter | Jobs: 384900A | Customers: London Borough of Croydon | Actual hours: 7.0; source records: 1</x:v>
      </x:c>
      <x:c r="L2686" t="str">
        <x:v>Include</x:v>
      </x:c>
      <x:c r="M2686"/>
      <x:c r="N2686"/>
    </x:row>
    <x:row r="2687">
      <x:c r="A2687" t="str">
        <x:v>Tom Taylor.|2026-05-06</x:v>
      </x:c>
      <x:c r="B2687" s="888" t="n">
        <x:v>46148</x:v>
      </x:c>
      <x:c r="C2687" t="str">
        <x:v>Tom Taylor.</x:v>
      </x:c>
      <x:c r="D2687" t="str">
        <x:v>Permanent</x:v>
      </x:c>
      <x:c r="E2687" t="str">
        <x:v>Croydon</x:v>
      </x:c>
      <x:c r="F2687" t="str">
        <x:v>Operative Skilled</x:v>
      </x:c>
      <x:c r="G2687" t="str">
        <x:v>384900A</x:v>
      </x:c>
      <x:c r="H2687" t="str">
        <x:v>London Borough of Croydon</x:v>
      </x:c>
      <x:c r="I2687" t="n">
        <x:v>6.5</x:v>
      </x:c>
      <x:c r="J2687" t="str">
        <x:v>Worked</x:v>
      </x:c>
      <x:c r="K2687" t="str">
        <x:v>Employee 1500; home branch Croydon; assigned role Operative Skilled | Deployment branch: Croydon | Actual role: Operative Skilled | Jobs: 384900A | Customers: London Borough of Croydon | Actual hours: 6.5; source records: 1</x:v>
      </x:c>
      <x:c r="L2687" t="str">
        <x:v>Include</x:v>
      </x:c>
      <x:c r="M2687"/>
      <x:c r="N2687"/>
    </x:row>
    <x:row r="2688">
      <x:c r="A2688" t="str">
        <x:v>Tom Taylor.|2026-05-07</x:v>
      </x:c>
      <x:c r="B2688" s="888" t="n">
        <x:v>46149</x:v>
      </x:c>
      <x:c r="C2688" t="str">
        <x:v>Tom Taylor.</x:v>
      </x:c>
      <x:c r="D2688" t="str">
        <x:v>Permanent</x:v>
      </x:c>
      <x:c r="E2688" t="str">
        <x:v>Croydon</x:v>
      </x:c>
      <x:c r="F2688" t="str">
        <x:v>Operative Skilled</x:v>
      </x:c>
      <x:c r="G2688" t="str">
        <x:v>384900A</x:v>
      </x:c>
      <x:c r="H2688" t="str">
        <x:v>London Borough of Croydon</x:v>
      </x:c>
      <x:c r="I2688" t="n">
        <x:v>15.5</x:v>
      </x:c>
      <x:c r="J2688" t="str">
        <x:v>Worked</x:v>
      </x:c>
      <x:c r="K2688" t="str">
        <x:v>Employee 1500; home branch Croydon; assigned role Operative Skilled | Deployment branch: Croydon | Actual role: Operative Skilled | Jobs: 384900A | Customers: London Borough of Croydon | Actual hours: 15.5; source records: 1</x:v>
      </x:c>
      <x:c r="L2688" t="str">
        <x:v>Include</x:v>
      </x:c>
      <x:c r="M2688"/>
      <x:c r="N2688"/>
    </x:row>
    <x:row r="2689">
      <x:c r="A2689" t="str">
        <x:v>Tom Taylor.|2026-05-08</x:v>
      </x:c>
      <x:c r="B2689" s="888" t="n">
        <x:v>46150</x:v>
      </x:c>
      <x:c r="C2689" t="str">
        <x:v>Tom Taylor.</x:v>
      </x:c>
      <x:c r="D2689" t="str">
        <x:v>Permanent</x:v>
      </x:c>
      <x:c r="E2689" t="str">
        <x:v>Croydon</x:v>
      </x:c>
      <x:c r="F2689" t="str">
        <x:v>Operative Skilled</x:v>
      </x:c>
      <x:c r="G2689" t="str">
        <x:v>384900A, 401941</x:v>
      </x:c>
      <x:c r="H2689" t="str">
        <x:v>London Borough of Croydon; Westminster Council - City Hall</x:v>
      </x:c>
      <x:c r="I2689" t="n">
        <x:v>11.5</x:v>
      </x:c>
      <x:c r="J2689" t="str">
        <x:v>Worked — 2 records</x:v>
      </x:c>
      <x:c r="K2689" t="str">
        <x:v>Employee 1500; home branch Croydon; assigned role Operative Skilled | Deployment branch: Croydon | Actual role: Operative Porter, Operative Skilled | Jobs: 384900A, 401941 | Customers: London Borough of Croydon; Westminster Council - City Hall | Actual hours: 11.5; source records: 2</x:v>
      </x:c>
      <x:c r="L2689" t="str">
        <x:v>Include</x:v>
      </x:c>
      <x:c r="M2689"/>
      <x:c r="N2689"/>
    </x:row>
    <x:row r="2690">
      <x:c r="A2690" t="str">
        <x:v>Tom Taylor.|2026-05-09</x:v>
      </x:c>
      <x:c r="B2690" s="888" t="n">
        <x:v>46151</x:v>
      </x:c>
      <x:c r="C2690" t="str">
        <x:v>Tom Taylor.</x:v>
      </x:c>
      <x:c r="D2690" t="str">
        <x:v>Permanent</x:v>
      </x:c>
      <x:c r="E2690" t="str">
        <x:v>Croydon</x:v>
      </x:c>
      <x:c r="F2690" t="str">
        <x:v>Operative Skilled</x:v>
      </x:c>
      <x:c r="G2690" t="str">
        <x:v>384900A</x:v>
      </x:c>
      <x:c r="H2690" t="str">
        <x:v>London Borough of Croydon</x:v>
      </x:c>
      <x:c r="I2690" t="n">
        <x:v>5</x:v>
      </x:c>
      <x:c r="J2690" t="str">
        <x:v>Worked</x:v>
      </x:c>
      <x:c r="K2690" t="str">
        <x:v>Employee 1500; home branch Croydon; assigned role Operative Skilled | Deployment branch: Croydon | Actual role: Operative Skilled | Jobs: 384900A | Customers: London Borough of Croydon | Actual hours: 5.0; source records: 1</x:v>
      </x:c>
      <x:c r="L2690" t="str">
        <x:v>Include</x:v>
      </x:c>
      <x:c r="M2690"/>
      <x:c r="N2690"/>
    </x:row>
    <x:row r="2691">
      <x:c r="A2691" t="str">
        <x:v>Tom Taylor.|2026-05-11</x:v>
      </x:c>
      <x:c r="B2691" s="888" t="n">
        <x:v>46153</x:v>
      </x:c>
      <x:c r="C2691" t="str">
        <x:v>Tom Taylor.</x:v>
      </x:c>
      <x:c r="D2691" t="str">
        <x:v>Permanent</x:v>
      </x:c>
      <x:c r="E2691" t="str">
        <x:v>Croydon</x:v>
      </x:c>
      <x:c r="F2691" t="str">
        <x:v>Operative Skilled</x:v>
      </x:c>
      <x:c r="G2691" t="str">
        <x:v>400603</x:v>
      </x:c>
      <x:c r="H2691" t="str">
        <x:v>QinetiQ (Farnborough)</x:v>
      </x:c>
      <x:c r="I2691" t="n">
        <x:v>10</x:v>
      </x:c>
      <x:c r="J2691" t="str">
        <x:v>Worked</x:v>
      </x:c>
      <x:c r="K2691" t="str">
        <x:v>Employee 1500; home branch Croydon; assigned role Operative Skilled | Deployment branch: Croydon | Actual role: Operative Porter | Jobs: 400603 | Customers: QinetiQ (Farnborough) | Actual hours: 10.0; source records: 1</x:v>
      </x:c>
      <x:c r="L2691" t="str">
        <x:v>Include</x:v>
      </x:c>
      <x:c r="M2691"/>
      <x:c r="N2691"/>
    </x:row>
    <x:row r="2692">
      <x:c r="A2692" t="str">
        <x:v>Tom Taylor.|2026-05-12</x:v>
      </x:c>
      <x:c r="B2692" s="888" t="n">
        <x:v>46154</x:v>
      </x:c>
      <x:c r="C2692" t="str">
        <x:v>Tom Taylor.</x:v>
      </x:c>
      <x:c r="D2692" t="str">
        <x:v>Permanent</x:v>
      </x:c>
      <x:c r="E2692" t="str">
        <x:v>Croydon</x:v>
      </x:c>
      <x:c r="F2692" t="str">
        <x:v>Operative Skilled</x:v>
      </x:c>
      <x:c r="G2692" t="str">
        <x:v>400603</x:v>
      </x:c>
      <x:c r="H2692" t="str">
        <x:v>QinetiQ (Farnborough)</x:v>
      </x:c>
      <x:c r="I2692" t="n">
        <x:v>6.5</x:v>
      </x:c>
      <x:c r="J2692" t="str">
        <x:v>Worked</x:v>
      </x:c>
      <x:c r="K2692" t="str">
        <x:v>Employee 1500; home branch Croydon; assigned role Operative Skilled | Deployment branch: Croydon | Actual role: Operative Skilled | Jobs: 400603 | Customers: QinetiQ (Farnborough) | Actual hours: 6.5; source records: 1</x:v>
      </x:c>
      <x:c r="L2692" t="str">
        <x:v>Include</x:v>
      </x:c>
      <x:c r="M2692"/>
      <x:c r="N2692"/>
    </x:row>
    <x:row r="2693">
      <x:c r="A2693" t="str">
        <x:v>Tom Taylor.|2026-05-13</x:v>
      </x:c>
      <x:c r="B2693" s="888" t="n">
        <x:v>46155</x:v>
      </x:c>
      <x:c r="C2693" t="str">
        <x:v>Tom Taylor.</x:v>
      </x:c>
      <x:c r="D2693" t="str">
        <x:v>Permanent</x:v>
      </x:c>
      <x:c r="E2693" t="str">
        <x:v>Croydon</x:v>
      </x:c>
      <x:c r="F2693" t="str">
        <x:v>Operative Skilled</x:v>
      </x:c>
      <x:c r="G2693" t="str">
        <x:v>400603</x:v>
      </x:c>
      <x:c r="H2693" t="str">
        <x:v>QinetiQ (Farnborough)</x:v>
      </x:c>
      <x:c r="I2693" t="n">
        <x:v>8</x:v>
      </x:c>
      <x:c r="J2693" t="str">
        <x:v>Worked</x:v>
      </x:c>
      <x:c r="K2693" t="str">
        <x:v>Employee 1500; home branch Croydon; assigned role Operative Skilled | Deployment branch: Croydon | Actual role: Operative Skilled | Jobs: 400603 | Customers: QinetiQ (Farnborough) | Actual hours: 8.0; source records: 1</x:v>
      </x:c>
      <x:c r="L2693" t="str">
        <x:v>Include</x:v>
      </x:c>
      <x:c r="M2693"/>
      <x:c r="N2693"/>
    </x:row>
    <x:row r="2694">
      <x:c r="A2694" t="str">
        <x:v>Tom Taylor.|2026-05-14</x:v>
      </x:c>
      <x:c r="B2694" s="888" t="n">
        <x:v>46156</x:v>
      </x:c>
      <x:c r="C2694" t="str">
        <x:v>Tom Taylor.</x:v>
      </x:c>
      <x:c r="D2694" t="str">
        <x:v>Permanent</x:v>
      </x:c>
      <x:c r="E2694" t="str">
        <x:v>Croydon</x:v>
      </x:c>
      <x:c r="F2694" t="str">
        <x:v>Operative Skilled</x:v>
      </x:c>
      <x:c r="G2694" t="str">
        <x:v>399089</x:v>
      </x:c>
      <x:c r="H2694" t="str">
        <x:v>QinetiQ</x:v>
      </x:c>
      <x:c r="I2694" t="n">
        <x:v>6</x:v>
      </x:c>
      <x:c r="J2694" t="str">
        <x:v>Worked</x:v>
      </x:c>
      <x:c r="K2694" t="str">
        <x:v>Employee 1500; home branch Croydon; assigned role Operative Skilled | Deployment branch: Croydon | Actual role: Operative Skilled | Jobs: 399089 | Customers: QinetiQ | Actual hours: 6.0; source records: 1</x:v>
      </x:c>
      <x:c r="L2694" t="str">
        <x:v>Include</x:v>
      </x:c>
      <x:c r="M2694"/>
      <x:c r="N2694"/>
    </x:row>
    <x:row r="2695">
      <x:c r="A2695" t="str">
        <x:v>Tom Taylor.|2026-05-15</x:v>
      </x:c>
      <x:c r="B2695" s="888" t="n">
        <x:v>46157</x:v>
      </x:c>
      <x:c r="C2695" t="str">
        <x:v>Tom Taylor.</x:v>
      </x:c>
      <x:c r="D2695" t="str">
        <x:v>Permanent</x:v>
      </x:c>
      <x:c r="E2695" t="str">
        <x:v>Croydon</x:v>
      </x:c>
      <x:c r="F2695" t="str">
        <x:v>Operative Skilled</x:v>
      </x:c>
      <x:c r="G2695" t="str">
        <x:v>399413</x:v>
      </x:c>
      <x:c r="H2695" t="str">
        <x:v>Oxleas NHS Foundation Trust</x:v>
      </x:c>
      <x:c r="I2695" t="n">
        <x:v>10</x:v>
      </x:c>
      <x:c r="J2695" t="str">
        <x:v>Worked</x:v>
      </x:c>
      <x:c r="K2695" t="str">
        <x:v>Employee 1500; home branch Croydon; assigned role Operative Skilled | Deployment branch: Croydon | Actual role: Operative Skilled | Jobs: 399413 | Customers: Oxleas NHS Foundation Trust | Actual hours: 10.0; source records: 1</x:v>
      </x:c>
      <x:c r="L2695" t="str">
        <x:v>Include</x:v>
      </x:c>
      <x:c r="M2695"/>
      <x:c r="N2695"/>
    </x:row>
    <x:row r="2696">
      <x:c r="A2696" t="str">
        <x:v>Tom Taylor.|2026-05-18</x:v>
      </x:c>
      <x:c r="B2696" s="888" t="n">
        <x:v>46160</x:v>
      </x:c>
      <x:c r="C2696" t="str">
        <x:v>Tom Taylor.</x:v>
      </x:c>
      <x:c r="D2696" t="str">
        <x:v>Permanent</x:v>
      </x:c>
      <x:c r="E2696" t="str">
        <x:v>Croydon</x:v>
      </x:c>
      <x:c r="F2696" t="str">
        <x:v>Operative Skilled</x:v>
      </x:c>
      <x:c r="G2696" t="str">
        <x:v>385857A</x:v>
      </x:c>
      <x:c r="H2696" t="str">
        <x:v>Surrey County Council</x:v>
      </x:c>
      <x:c r="I2696" t="n">
        <x:v>5</x:v>
      </x:c>
      <x:c r="J2696" t="str">
        <x:v>Worked</x:v>
      </x:c>
      <x:c r="K2696" t="str">
        <x:v>Employee 1500; home branch Croydon; assigned role Operative Skilled | Deployment branch: Croydon | Actual role: Operative Skilled | Jobs: 385857A | Customers: Surrey County Council | Actual hours: 5.0; source records: 1</x:v>
      </x:c>
      <x:c r="L2696" t="str">
        <x:v>Include</x:v>
      </x:c>
      <x:c r="M2696"/>
      <x:c r="N2696"/>
    </x:row>
    <x:row r="2697">
      <x:c r="A2697" t="str">
        <x:v>Tom Taylor.|2026-05-20</x:v>
      </x:c>
      <x:c r="B2697" s="888" t="n">
        <x:v>46162</x:v>
      </x:c>
      <x:c r="C2697" t="str">
        <x:v>Tom Taylor.</x:v>
      </x:c>
      <x:c r="D2697" t="str">
        <x:v>Permanent</x:v>
      </x:c>
      <x:c r="E2697" t="str">
        <x:v>Croydon</x:v>
      </x:c>
      <x:c r="F2697" t="str">
        <x:v>Operative Skilled</x:v>
      </x:c>
      <x:c r="G2697" t="str">
        <x:v>401575</x:v>
      </x:c>
      <x:c r="H2697" t="str">
        <x:v>Valuation Office Agency</x:v>
      </x:c>
      <x:c r="I2697" t="n">
        <x:v>9.5</x:v>
      </x:c>
      <x:c r="J2697" t="str">
        <x:v>Worked</x:v>
      </x:c>
      <x:c r="K2697" t="str">
        <x:v>Employee 1500; home branch Croydon; assigned role Operative Skilled | Deployment branch: Croydon | Actual role: Operative Skilled | Jobs: 401575 | Customers: Valuation Office Agency | Actual hours: 9.5; source records: 1</x:v>
      </x:c>
      <x:c r="L2697" t="str">
        <x:v>Include</x:v>
      </x:c>
      <x:c r="M2697"/>
      <x:c r="N2697"/>
    </x:row>
    <x:row r="2698">
      <x:c r="A2698" t="str">
        <x:v>Tom Taylor.|2026-05-21</x:v>
      </x:c>
      <x:c r="B2698" s="888" t="n">
        <x:v>46163</x:v>
      </x:c>
      <x:c r="C2698" t="str">
        <x:v>Tom Taylor.</x:v>
      </x:c>
      <x:c r="D2698" t="str">
        <x:v>Permanent</x:v>
      </x:c>
      <x:c r="E2698" t="str">
        <x:v>Croydon</x:v>
      </x:c>
      <x:c r="F2698" t="str">
        <x:v>Operative Skilled</x:v>
      </x:c>
      <x:c r="G2698" t="str">
        <x:v>401575</x:v>
      </x:c>
      <x:c r="H2698" t="str">
        <x:v>Valuation Office Agency</x:v>
      </x:c>
      <x:c r="I2698" t="n">
        <x:v>9</x:v>
      </x:c>
      <x:c r="J2698" t="str">
        <x:v>Worked</x:v>
      </x:c>
      <x:c r="K2698" t="str">
        <x:v>Employee 1500; home branch Croydon; assigned role Operative Skilled | Deployment branch: Croydon | Actual role: Operative Skilled | Jobs: 401575 | Customers: Valuation Office Agency | Actual hours: 9.0; source records: 1</x:v>
      </x:c>
      <x:c r="L2698" t="str">
        <x:v>Include</x:v>
      </x:c>
      <x:c r="M2698"/>
      <x:c r="N2698"/>
    </x:row>
    <x:row r="2699">
      <x:c r="A2699" t="str">
        <x:v>Tom Taylor.|2026-05-22</x:v>
      </x:c>
      <x:c r="B2699" s="888" t="n">
        <x:v>46164</x:v>
      </x:c>
      <x:c r="C2699" t="str">
        <x:v>Tom Taylor.</x:v>
      </x:c>
      <x:c r="D2699" t="str">
        <x:v>Permanent</x:v>
      </x:c>
      <x:c r="E2699" t="str">
        <x:v>Croydon</x:v>
      </x:c>
      <x:c r="F2699" t="str">
        <x:v>Operative Skilled</x:v>
      </x:c>
      <x:c r="G2699" t="str">
        <x:v>401575</x:v>
      </x:c>
      <x:c r="H2699" t="str">
        <x:v>Valuation Office Agency</x:v>
      </x:c>
      <x:c r="I2699" t="n">
        <x:v>7.5</x:v>
      </x:c>
      <x:c r="J2699" t="str">
        <x:v>Worked</x:v>
      </x:c>
      <x:c r="K2699" t="str">
        <x:v>Employee 1500; home branch Croydon; assigned role Operative Skilled | Deployment branch: Croydon | Actual role: Operative Skilled | Jobs: 401575 | Customers: Valuation Office Agency | Actual hours: 7.5; source records: 1</x:v>
      </x:c>
      <x:c r="L2699" t="str">
        <x:v>Include</x:v>
      </x:c>
      <x:c r="M2699"/>
      <x:c r="N2699"/>
    </x:row>
    <x:row r="2700">
      <x:c r="A2700" t="str">
        <x:v>Tom Taylor.|2026-05-25</x:v>
      </x:c>
      <x:c r="B2700" s="888" t="n">
        <x:v>46167</x:v>
      </x:c>
      <x:c r="C2700" t="str">
        <x:v>Tom Taylor.</x:v>
      </x:c>
      <x:c r="D2700" t="str">
        <x:v>Permanent</x:v>
      </x:c>
      <x:c r="E2700" t="str">
        <x:v>Croydon</x:v>
      </x:c>
      <x:c r="F2700" t="str">
        <x:v>Operative Skilled</x:v>
      </x:c>
      <x:c r="G2700"/>
      <x:c r="H2700"/>
      <x:c r="I2700" t="n">
        <x:v>0</x:v>
      </x:c>
      <x:c r="J2700" t="str">
        <x:v>Annual leave</x:v>
      </x:c>
      <x:c r="K2700" t="str">
        <x:v>Employee 1500; home branch Croydon; assigned role Operative Skilled | Leave: Annual Leave (Hours) | Leave calendar basis: Variable-pattern period</x:v>
      </x:c>
      <x:c r="L2700" t="str">
        <x:v>Include</x:v>
      </x:c>
      <x:c r="M2700"/>
      <x:c r="N2700"/>
    </x:row>
    <x:row r="2701">
      <x:c r="A2701" t="str">
        <x:v>Tom Taylor.|2026-05-27</x:v>
      </x:c>
      <x:c r="B2701" s="888" t="n">
        <x:v>46169</x:v>
      </x:c>
      <x:c r="C2701" t="str">
        <x:v>Tom Taylor.</x:v>
      </x:c>
      <x:c r="D2701" t="str">
        <x:v>Permanent</x:v>
      </x:c>
      <x:c r="E2701" t="str">
        <x:v>Croydon</x:v>
      </x:c>
      <x:c r="F2701" t="str">
        <x:v>Operative Skilled</x:v>
      </x:c>
      <x:c r="G2701" t="str">
        <x:v>399089</x:v>
      </x:c>
      <x:c r="H2701" t="str">
        <x:v>QinetiQ</x:v>
      </x:c>
      <x:c r="I2701" t="n">
        <x:v>10</x:v>
      </x:c>
      <x:c r="J2701" t="str">
        <x:v>Worked</x:v>
      </x:c>
      <x:c r="K2701" t="str">
        <x:v>Employee 1500; home branch Croydon; assigned role Operative Skilled | Deployment branch: Croydon | Actual role: Operative Skilled | Jobs: 399089 | Customers: QinetiQ | Actual hours: 10.0; source records: 1</x:v>
      </x:c>
      <x:c r="L2701" t="str">
        <x:v>Include</x:v>
      </x:c>
      <x:c r="M2701"/>
      <x:c r="N2701"/>
    </x:row>
    <x:row r="2702">
      <x:c r="A2702" t="str">
        <x:v>Tom Taylor.|2026-05-28</x:v>
      </x:c>
      <x:c r="B2702" s="888" t="n">
        <x:v>46170</x:v>
      </x:c>
      <x:c r="C2702" t="str">
        <x:v>Tom Taylor.</x:v>
      </x:c>
      <x:c r="D2702" t="str">
        <x:v>Permanent</x:v>
      </x:c>
      <x:c r="E2702" t="str">
        <x:v>Croydon</x:v>
      </x:c>
      <x:c r="F2702" t="str">
        <x:v>Operative Skilled</x:v>
      </x:c>
      <x:c r="G2702" t="str">
        <x:v>402443</x:v>
      </x:c>
      <x:c r="H2702" t="str">
        <x:v>Avison Young</x:v>
      </x:c>
      <x:c r="I2702" t="n">
        <x:v>6</x:v>
      </x:c>
      <x:c r="J2702" t="str">
        <x:v>Worked</x:v>
      </x:c>
      <x:c r="K2702" t="str">
        <x:v>Employee 1500; home branch Croydon; assigned role Operative Skilled | Deployment branch: Croydon | Actual role: Operative Porter | Jobs: 402443 | Customers: Avison Young | Actual hours: 6.0; source records: 1</x:v>
      </x:c>
      <x:c r="L2702" t="str">
        <x:v>Include</x:v>
      </x:c>
      <x:c r="M2702"/>
      <x:c r="N2702"/>
    </x:row>
    <x:row r="2703">
      <x:c r="A2703" t="str">
        <x:v>Tom Taylor.|2026-05-29</x:v>
      </x:c>
      <x:c r="B2703" s="888" t="n">
        <x:v>46171</x:v>
      </x:c>
      <x:c r="C2703" t="str">
        <x:v>Tom Taylor.</x:v>
      </x:c>
      <x:c r="D2703" t="str">
        <x:v>Permanent</x:v>
      </x:c>
      <x:c r="E2703" t="str">
        <x:v>Croydon</x:v>
      </x:c>
      <x:c r="F2703" t="str">
        <x:v>Operative Skilled</x:v>
      </x:c>
      <x:c r="G2703" t="str">
        <x:v>400801, 401801</x:v>
      </x:c>
      <x:c r="H2703" t="str">
        <x:v>Avison Young; Volt Technologies Ltd</x:v>
      </x:c>
      <x:c r="I2703" t="n">
        <x:v>13</x:v>
      </x:c>
      <x:c r="J2703" t="str">
        <x:v>Worked — 2 records</x:v>
      </x:c>
      <x:c r="K2703" t="str">
        <x:v>Employee 1500; home branch Croydon; assigned role Operative Skilled | Deployment branch: Croydon | Actual role: Operative Skilled | Jobs: 400801, 401801 | Customers: Avison Young; Volt Technologies Ltd | Actual hours: 13.0; source records: 2</x:v>
      </x:c>
      <x:c r="L2703" t="str">
        <x:v>Include</x:v>
      </x:c>
      <x:c r="M2703"/>
      <x:c r="N2703"/>
    </x:row>
    <x:row r="2704">
      <x:c r="A2704" t="str">
        <x:v>Tom Taylor.|2026-05-30</x:v>
      </x:c>
      <x:c r="B2704" s="888" t="n">
        <x:v>46172</x:v>
      </x:c>
      <x:c r="C2704" t="str">
        <x:v>Tom Taylor.</x:v>
      </x:c>
      <x:c r="D2704" t="str">
        <x:v>Permanent</x:v>
      </x:c>
      <x:c r="E2704" t="str">
        <x:v>Croydon</x:v>
      </x:c>
      <x:c r="F2704" t="str">
        <x:v>Operative Skilled</x:v>
      </x:c>
      <x:c r="G2704" t="str">
        <x:v>402443A</x:v>
      </x:c>
      <x:c r="H2704" t="str">
        <x:v>Avison Young</x:v>
      </x:c>
      <x:c r="I2704" t="n">
        <x:v>6</x:v>
      </x:c>
      <x:c r="J2704" t="str">
        <x:v>Worked</x:v>
      </x:c>
      <x:c r="K2704" t="str">
        <x:v>Employee 1500; home branch Croydon; assigned role Operative Skilled | Deployment branch: Croydon | Actual role: Operative Skilled | Jobs: 402443A | Customers: Avison Young | Actual hours: 6.0; source records: 1</x:v>
      </x:c>
      <x:c r="L2704" t="str">
        <x:v>Include</x:v>
      </x:c>
      <x:c r="M2704"/>
      <x:c r="N2704"/>
    </x:row>
    <x:row r="2705">
      <x:c r="A2705" t="str">
        <x:v>Trevor Kelly|2026-05-01</x:v>
      </x:c>
      <x:c r="B2705" s="888" t="n">
        <x:v>46143</x:v>
      </x:c>
      <x:c r="C2705" t="str">
        <x:v>Trevor Kelly</x:v>
      </x:c>
      <x:c r="D2705" t="str">
        <x:v>Permanent</x:v>
      </x:c>
      <x:c r="E2705" t="str">
        <x:v>Birmingham</x:v>
      </x:c>
      <x:c r="F2705" t="str">
        <x:v>Operative Porter</x:v>
      </x:c>
      <x:c r="G2705" t="str">
        <x:v>401671D</x:v>
      </x:c>
      <x:c r="H2705" t="str">
        <x:v>Avantor (BIRMINGHAM  MAY  2026 )</x:v>
      </x:c>
      <x:c r="I2705" t="n">
        <x:v>7.5</x:v>
      </x:c>
      <x:c r="J2705" t="str">
        <x:v>Worked</x:v>
      </x:c>
      <x:c r="K2705" t="str">
        <x:v>Employee 1390; home branch Birmingham; assigned role Operative Porter | Deployment branch: Cambridge | Actual role: Operative Driver | Jobs: 401671D | Customers: Avantor (BIRMINGHAM  MAY  2026 ) | Actual hours: 7.5; source records: 1</x:v>
      </x:c>
      <x:c r="L2705" t="str">
        <x:v>Include</x:v>
      </x:c>
      <x:c r="M2705"/>
      <x:c r="N2705"/>
    </x:row>
    <x:row r="2706">
      <x:c r="A2706" t="str">
        <x:v>Trevor Kelly|2026-05-05</x:v>
      </x:c>
      <x:c r="B2706" s="888" t="n">
        <x:v>46147</x:v>
      </x:c>
      <x:c r="C2706" t="str">
        <x:v>Trevor Kelly</x:v>
      </x:c>
      <x:c r="D2706" t="str">
        <x:v>Permanent</x:v>
      </x:c>
      <x:c r="E2706" t="str">
        <x:v>Birmingham</x:v>
      </x:c>
      <x:c r="F2706" t="str">
        <x:v>Operative Porter</x:v>
      </x:c>
      <x:c r="G2706" t="str">
        <x:v>390743F</x:v>
      </x:c>
      <x:c r="H2706" t="str">
        <x:v>West Midlands Police - Facilities</x:v>
      </x:c>
      <x:c r="I2706" t="n">
        <x:v>9.75</x:v>
      </x:c>
      <x:c r="J2706" t="str">
        <x:v>Worked</x:v>
      </x:c>
      <x:c r="K2706" t="str">
        <x:v>Employee 1390; home branch Birmingham; assigned role Operative Porter | Deployment branch: Birmingham | Actual role: Operative Driver | Jobs: 390743F | Customers: West Midlands Police - Facilities | Actual hours: 9.8; source records: 1</x:v>
      </x:c>
      <x:c r="L2706" t="str">
        <x:v>Include</x:v>
      </x:c>
      <x:c r="M2706"/>
      <x:c r="N2706"/>
    </x:row>
    <x:row r="2707">
      <x:c r="A2707" t="str">
        <x:v>Trevor Kelly|2026-05-06</x:v>
      </x:c>
      <x:c r="B2707" s="888" t="n">
        <x:v>46148</x:v>
      </x:c>
      <x:c r="C2707" t="str">
        <x:v>Trevor Kelly</x:v>
      </x:c>
      <x:c r="D2707" t="str">
        <x:v>Permanent</x:v>
      </x:c>
      <x:c r="E2707" t="str">
        <x:v>Birmingham</x:v>
      </x:c>
      <x:c r="F2707" t="str">
        <x:v>Operative Porter</x:v>
      </x:c>
      <x:c r="G2707" t="str">
        <x:v>400903</x:v>
      </x:c>
      <x:c r="H2707" t="str">
        <x:v>Walsall Leather Museum</x:v>
      </x:c>
      <x:c r="I2707" t="n">
        <x:v>9</x:v>
      </x:c>
      <x:c r="J2707" t="str">
        <x:v>Worked</x:v>
      </x:c>
      <x:c r="K2707" t="str">
        <x:v>Employee 1390; home branch Birmingham; assigned role Operative Porter | Deployment branch: Birmingham | Actual role: Operative Driver | Jobs: 400903 | Customers: Walsall Leather Museum | Actual hours: 9.0; source records: 1</x:v>
      </x:c>
      <x:c r="L2707" t="str">
        <x:v>Include</x:v>
      </x:c>
      <x:c r="M2707"/>
      <x:c r="N2707"/>
    </x:row>
    <x:row r="2708">
      <x:c r="A2708" t="str">
        <x:v>Trevor Kelly|2026-05-07</x:v>
      </x:c>
      <x:c r="B2708" s="888" t="n">
        <x:v>46149</x:v>
      </x:c>
      <x:c r="C2708" t="str">
        <x:v>Trevor Kelly</x:v>
      </x:c>
      <x:c r="D2708" t="str">
        <x:v>Permanent</x:v>
      </x:c>
      <x:c r="E2708" t="str">
        <x:v>Birmingham</x:v>
      </x:c>
      <x:c r="F2708" t="str">
        <x:v>Operative Porter</x:v>
      </x:c>
      <x:c r="G2708" t="str">
        <x:v>399504B</x:v>
      </x:c>
      <x:c r="H2708" t="str">
        <x:v>West Midlands Police</x:v>
      </x:c>
      <x:c r="I2708" t="n">
        <x:v>7.5</x:v>
      </x:c>
      <x:c r="J2708" t="str">
        <x:v>Worked</x:v>
      </x:c>
      <x:c r="K2708" t="str">
        <x:v>Employee 1390; home branch Birmingham; assigned role Operative Porter | Deployment branch: Birmingham | Actual role: Operative Porter | Jobs: 399504B | Customers: West Midlands Police | Actual hours: 7.5; source records: 1</x:v>
      </x:c>
      <x:c r="L2708" t="str">
        <x:v>Include</x:v>
      </x:c>
      <x:c r="M2708"/>
      <x:c r="N2708"/>
    </x:row>
    <x:row r="2709">
      <x:c r="A2709" t="str">
        <x:v>Trevor Kelly|2026-05-08</x:v>
      </x:c>
      <x:c r="B2709" s="888" t="n">
        <x:v>46150</x:v>
      </x:c>
      <x:c r="C2709" t="str">
        <x:v>Trevor Kelly</x:v>
      </x:c>
      <x:c r="D2709" t="str">
        <x:v>Permanent</x:v>
      </x:c>
      <x:c r="E2709" t="str">
        <x:v>Birmingham</x:v>
      </x:c>
      <x:c r="F2709" t="str">
        <x:v>Operative Porter</x:v>
      </x:c>
      <x:c r="G2709" t="str">
        <x:v>402014, 390823</x:v>
      </x:c>
      <x:c r="H2709" t="str">
        <x:v>Birmingham City Council; Squire Patton Boggs</x:v>
      </x:c>
      <x:c r="I2709" t="n">
        <x:v>6</x:v>
      </x:c>
      <x:c r="J2709" t="str">
        <x:v>Worked — 2 records</x:v>
      </x:c>
      <x:c r="K2709" t="str">
        <x:v>Employee 1390; home branch Birmingham; assigned role Operative Porter | Deployment branch: Birmingham | Actual role: Operative Driver | Jobs: 402014, 390823 | Customers: Birmingham City Council; Squire Patton Boggs | Actual hours: 6.0; source records: 2</x:v>
      </x:c>
      <x:c r="L2709" t="str">
        <x:v>Include</x:v>
      </x:c>
      <x:c r="M2709"/>
      <x:c r="N2709"/>
    </x:row>
    <x:row r="2710">
      <x:c r="A2710" t="str">
        <x:v>Trevor Kelly|2026-05-11</x:v>
      </x:c>
      <x:c r="B2710" s="888" t="n">
        <x:v>46153</x:v>
      </x:c>
      <x:c r="C2710" t="str">
        <x:v>Trevor Kelly</x:v>
      </x:c>
      <x:c r="D2710" t="str">
        <x:v>Permanent</x:v>
      </x:c>
      <x:c r="E2710" t="str">
        <x:v>Birmingham</x:v>
      </x:c>
      <x:c r="F2710" t="str">
        <x:v>Operative Porter</x:v>
      </x:c>
      <x:c r="G2710" t="str">
        <x:v>390823</x:v>
      </x:c>
      <x:c r="H2710" t="str">
        <x:v>Squire Patton Boggs</x:v>
      </x:c>
      <x:c r="I2710" t="n">
        <x:v>7.5</x:v>
      </x:c>
      <x:c r="J2710" t="str">
        <x:v>Worked</x:v>
      </x:c>
      <x:c r="K2710" t="str">
        <x:v>Employee 1390; home branch Birmingham; assigned role Operative Porter | Deployment branch: Birmingham | Actual role: Operative Skilled | Jobs: 390823 | Customers: Squire Patton Boggs | Actual hours: 7.5; source records: 1</x:v>
      </x:c>
      <x:c r="L2710" t="str">
        <x:v>Include</x:v>
      </x:c>
      <x:c r="M2710"/>
      <x:c r="N2710"/>
    </x:row>
    <x:row r="2711">
      <x:c r="A2711" t="str">
        <x:v>Trevor Kelly|2026-05-12</x:v>
      </x:c>
      <x:c r="B2711" s="888" t="n">
        <x:v>46154</x:v>
      </x:c>
      <x:c r="C2711" t="str">
        <x:v>Trevor Kelly</x:v>
      </x:c>
      <x:c r="D2711" t="str">
        <x:v>Permanent</x:v>
      </x:c>
      <x:c r="E2711" t="str">
        <x:v>Birmingham</x:v>
      </x:c>
      <x:c r="F2711" t="str">
        <x:v>Operative Porter</x:v>
      </x:c>
      <x:c r="G2711" t="str">
        <x:v>390823</x:v>
      </x:c>
      <x:c r="H2711" t="str">
        <x:v>Squire Patton Boggs</x:v>
      </x:c>
      <x:c r="I2711" t="n">
        <x:v>8</x:v>
      </x:c>
      <x:c r="J2711" t="str">
        <x:v>Worked</x:v>
      </x:c>
      <x:c r="K2711" t="str">
        <x:v>Employee 1390; home branch Birmingham; assigned role Operative Porter | Deployment branch: Birmingham | Actual role: Operative Skilled | Jobs: 390823 | Customers: Squire Patton Boggs | Actual hours: 8.0; source records: 1</x:v>
      </x:c>
      <x:c r="L2711" t="str">
        <x:v>Include</x:v>
      </x:c>
      <x:c r="M2711"/>
      <x:c r="N2711"/>
    </x:row>
    <x:row r="2712">
      <x:c r="A2712" t="str">
        <x:v>Trevor Kelly|2026-05-13</x:v>
      </x:c>
      <x:c r="B2712" s="888" t="n">
        <x:v>46155</x:v>
      </x:c>
      <x:c r="C2712" t="str">
        <x:v>Trevor Kelly</x:v>
      </x:c>
      <x:c r="D2712" t="str">
        <x:v>Permanent</x:v>
      </x:c>
      <x:c r="E2712" t="str">
        <x:v>Birmingham</x:v>
      </x:c>
      <x:c r="F2712" t="str">
        <x:v>Operative Porter</x:v>
      </x:c>
      <x:c r="G2712" t="str">
        <x:v>390823</x:v>
      </x:c>
      <x:c r="H2712" t="str">
        <x:v>Squire Patton Boggs</x:v>
      </x:c>
      <x:c r="I2712" t="n">
        <x:v>7.5</x:v>
      </x:c>
      <x:c r="J2712" t="str">
        <x:v>Worked</x:v>
      </x:c>
      <x:c r="K2712" t="str">
        <x:v>Employee 1390; home branch Birmingham; assigned role Operative Porter | Deployment branch: Birmingham | Actual role: Operative Skilled | Jobs: 390823 | Customers: Squire Patton Boggs | Actual hours: 7.5; source records: 1</x:v>
      </x:c>
      <x:c r="L2712" t="str">
        <x:v>Include</x:v>
      </x:c>
      <x:c r="M2712"/>
      <x:c r="N2712"/>
    </x:row>
    <x:row r="2713">
      <x:c r="A2713" t="str">
        <x:v>Trevor Kelly|2026-05-14</x:v>
      </x:c>
      <x:c r="B2713" s="888" t="n">
        <x:v>46156</x:v>
      </x:c>
      <x:c r="C2713" t="str">
        <x:v>Trevor Kelly</x:v>
      </x:c>
      <x:c r="D2713" t="str">
        <x:v>Permanent</x:v>
      </x:c>
      <x:c r="E2713" t="str">
        <x:v>Birmingham</x:v>
      </x:c>
      <x:c r="F2713" t="str">
        <x:v>Operative Porter</x:v>
      </x:c>
      <x:c r="G2713" t="str">
        <x:v>390823</x:v>
      </x:c>
      <x:c r="H2713" t="str">
        <x:v>Squire Patton Boggs</x:v>
      </x:c>
      <x:c r="I2713" t="n">
        <x:v>9</x:v>
      </x:c>
      <x:c r="J2713" t="str">
        <x:v>Worked</x:v>
      </x:c>
      <x:c r="K2713" t="str">
        <x:v>Employee 1390; home branch Birmingham; assigned role Operative Porter | Deployment branch: Birmingham | Actual role: Operative Skilled | Jobs: 390823 | Customers: Squire Patton Boggs | Actual hours: 9.0; source records: 1</x:v>
      </x:c>
      <x:c r="L2713" t="str">
        <x:v>Include</x:v>
      </x:c>
      <x:c r="M2713"/>
      <x:c r="N2713"/>
    </x:row>
    <x:row r="2714">
      <x:c r="A2714" t="str">
        <x:v>Trevor Kelly|2026-05-15</x:v>
      </x:c>
      <x:c r="B2714" s="888" t="n">
        <x:v>46157</x:v>
      </x:c>
      <x:c r="C2714" t="str">
        <x:v>Trevor Kelly</x:v>
      </x:c>
      <x:c r="D2714" t="str">
        <x:v>Permanent</x:v>
      </x:c>
      <x:c r="E2714" t="str">
        <x:v>Birmingham</x:v>
      </x:c>
      <x:c r="F2714" t="str">
        <x:v>Operative Porter</x:v>
      </x:c>
      <x:c r="G2714" t="str">
        <x:v>390823</x:v>
      </x:c>
      <x:c r="H2714" t="str">
        <x:v>Squire Patton Boggs</x:v>
      </x:c>
      <x:c r="I2714" t="n">
        <x:v>8.25</x:v>
      </x:c>
      <x:c r="J2714" t="str">
        <x:v>Worked</x:v>
      </x:c>
      <x:c r="K2714" t="str">
        <x:v>Employee 1390; home branch Birmingham; assigned role Operative Porter | Deployment branch: Birmingham | Actual role: Operative Skilled | Jobs: 390823 | Customers: Squire Patton Boggs | Actual hours: 8.2; source records: 1</x:v>
      </x:c>
      <x:c r="L2714" t="str">
        <x:v>Include</x:v>
      </x:c>
      <x:c r="M2714"/>
      <x:c r="N2714"/>
    </x:row>
    <x:row r="2715">
      <x:c r="A2715" t="str">
        <x:v>Trevor Kelly|2026-05-18</x:v>
      </x:c>
      <x:c r="B2715" s="888" t="n">
        <x:v>46160</x:v>
      </x:c>
      <x:c r="C2715" t="str">
        <x:v>Trevor Kelly</x:v>
      </x:c>
      <x:c r="D2715" t="str">
        <x:v>Permanent</x:v>
      </x:c>
      <x:c r="E2715" t="str">
        <x:v>Birmingham</x:v>
      </x:c>
      <x:c r="F2715" t="str">
        <x:v>Operative Porter</x:v>
      </x:c>
      <x:c r="G2715" t="str">
        <x:v>390823</x:v>
      </x:c>
      <x:c r="H2715" t="str">
        <x:v>Squire Patton Boggs</x:v>
      </x:c>
      <x:c r="I2715" t="n">
        <x:v>9</x:v>
      </x:c>
      <x:c r="J2715" t="str">
        <x:v>Worked</x:v>
      </x:c>
      <x:c r="K2715" t="str">
        <x:v>Employee 1390; home branch Birmingham; assigned role Operative Porter | Deployment branch: Birmingham | Actual role: Operative Skilled | Jobs: 390823 | Customers: Squire Patton Boggs | Actual hours: 9.0; source records: 1</x:v>
      </x:c>
      <x:c r="L2715" t="str">
        <x:v>Include</x:v>
      </x:c>
      <x:c r="M2715"/>
      <x:c r="N2715"/>
    </x:row>
    <x:row r="2716">
      <x:c r="A2716" t="str">
        <x:v>Trevor Kelly|2026-05-19</x:v>
      </x:c>
      <x:c r="B2716" s="888" t="n">
        <x:v>46161</x:v>
      </x:c>
      <x:c r="C2716" t="str">
        <x:v>Trevor Kelly</x:v>
      </x:c>
      <x:c r="D2716" t="str">
        <x:v>Permanent</x:v>
      </x:c>
      <x:c r="E2716" t="str">
        <x:v>Birmingham</x:v>
      </x:c>
      <x:c r="F2716" t="str">
        <x:v>Operative Porter</x:v>
      </x:c>
      <x:c r="G2716" t="str">
        <x:v>390823</x:v>
      </x:c>
      <x:c r="H2716" t="str">
        <x:v>Squire Patton Boggs</x:v>
      </x:c>
      <x:c r="I2716" t="n">
        <x:v>8.5</x:v>
      </x:c>
      <x:c r="J2716" t="str">
        <x:v>Worked</x:v>
      </x:c>
      <x:c r="K2716" t="str">
        <x:v>Employee 1390; home branch Birmingham; assigned role Operative Porter | Deployment branch: Birmingham | Actual role: Operative Skilled | Jobs: 390823 | Customers: Squire Patton Boggs | Actual hours: 8.5; source records: 1</x:v>
      </x:c>
      <x:c r="L2716" t="str">
        <x:v>Include</x:v>
      </x:c>
      <x:c r="M2716"/>
      <x:c r="N2716"/>
    </x:row>
    <x:row r="2717">
      <x:c r="A2717" t="str">
        <x:v>Trevor Kelly|2026-05-20</x:v>
      </x:c>
      <x:c r="B2717" s="888" t="n">
        <x:v>46162</x:v>
      </x:c>
      <x:c r="C2717" t="str">
        <x:v>Trevor Kelly</x:v>
      </x:c>
      <x:c r="D2717" t="str">
        <x:v>Permanent</x:v>
      </x:c>
      <x:c r="E2717" t="str">
        <x:v>Birmingham</x:v>
      </x:c>
      <x:c r="F2717" t="str">
        <x:v>Operative Porter</x:v>
      </x:c>
      <x:c r="G2717" t="str">
        <x:v>390823</x:v>
      </x:c>
      <x:c r="H2717" t="str">
        <x:v>Squire Patton Boggs</x:v>
      </x:c>
      <x:c r="I2717" t="n">
        <x:v>8.5</x:v>
      </x:c>
      <x:c r="J2717" t="str">
        <x:v>Worked</x:v>
      </x:c>
      <x:c r="K2717" t="str">
        <x:v>Employee 1390; home branch Birmingham; assigned role Operative Porter | Deployment branch: Birmingham | Actual role: Operative Skilled | Jobs: 390823 | Customers: Squire Patton Boggs | Actual hours: 8.5; source records: 1</x:v>
      </x:c>
      <x:c r="L2717" t="str">
        <x:v>Include</x:v>
      </x:c>
      <x:c r="M2717"/>
      <x:c r="N2717"/>
    </x:row>
    <x:row r="2718">
      <x:c r="A2718" t="str">
        <x:v>Trevor Kelly|2026-05-21</x:v>
      </x:c>
      <x:c r="B2718" s="888" t="n">
        <x:v>46163</x:v>
      </x:c>
      <x:c r="C2718" t="str">
        <x:v>Trevor Kelly</x:v>
      </x:c>
      <x:c r="D2718" t="str">
        <x:v>Permanent</x:v>
      </x:c>
      <x:c r="E2718" t="str">
        <x:v>Birmingham</x:v>
      </x:c>
      <x:c r="F2718" t="str">
        <x:v>Operative Porter</x:v>
      </x:c>
      <x:c r="G2718" t="str">
        <x:v>390823</x:v>
      </x:c>
      <x:c r="H2718" t="str">
        <x:v>Squire Patton Boggs</x:v>
      </x:c>
      <x:c r="I2718" t="n">
        <x:v>7.25</x:v>
      </x:c>
      <x:c r="J2718" t="str">
        <x:v>Worked</x:v>
      </x:c>
      <x:c r="K2718" t="str">
        <x:v>Employee 1390; home branch Birmingham; assigned role Operative Porter | Deployment branch: Birmingham | Actual role: Operative Driver | Jobs: 390823 | Customers: Squire Patton Boggs | Actual hours: 7.2; source records: 1</x:v>
      </x:c>
      <x:c r="L2718" t="str">
        <x:v>Include</x:v>
      </x:c>
      <x:c r="M2718"/>
      <x:c r="N2718"/>
    </x:row>
    <x:row r="2719">
      <x:c r="A2719" t="str">
        <x:v>Trevor Kelly|2026-05-22</x:v>
      </x:c>
      <x:c r="B2719" s="888" t="n">
        <x:v>46164</x:v>
      </x:c>
      <x:c r="C2719" t="str">
        <x:v>Trevor Kelly</x:v>
      </x:c>
      <x:c r="D2719" t="str">
        <x:v>Permanent</x:v>
      </x:c>
      <x:c r="E2719" t="str">
        <x:v>Birmingham</x:v>
      </x:c>
      <x:c r="F2719" t="str">
        <x:v>Operative Porter</x:v>
      </x:c>
      <x:c r="G2719" t="str">
        <x:v>390823</x:v>
      </x:c>
      <x:c r="H2719" t="str">
        <x:v>Squire Patton Boggs</x:v>
      </x:c>
      <x:c r="I2719" t="n">
        <x:v>8.5</x:v>
      </x:c>
      <x:c r="J2719" t="str">
        <x:v>Worked</x:v>
      </x:c>
      <x:c r="K2719" t="str">
        <x:v>Employee 1390; home branch Birmingham; assigned role Operative Porter | Deployment branch: Birmingham | Actual role: Operative Skilled | Jobs: 390823 | Customers: Squire Patton Boggs | Actual hours: 8.5; source records: 1</x:v>
      </x:c>
      <x:c r="L2719" t="str">
        <x:v>Include</x:v>
      </x:c>
      <x:c r="M2719"/>
      <x:c r="N2719"/>
    </x:row>
    <x:row r="2720">
      <x:c r="A2720" t="str">
        <x:v>Trevor Kelly|2026-05-26</x:v>
      </x:c>
      <x:c r="B2720" s="888" t="n">
        <x:v>46168</x:v>
      </x:c>
      <x:c r="C2720" t="str">
        <x:v>Trevor Kelly</x:v>
      </x:c>
      <x:c r="D2720" t="str">
        <x:v>Permanent</x:v>
      </x:c>
      <x:c r="E2720" t="str">
        <x:v>Birmingham</x:v>
      </x:c>
      <x:c r="F2720" t="str">
        <x:v>Operative Porter</x:v>
      </x:c>
      <x:c r="G2720" t="str">
        <x:v>390823</x:v>
      </x:c>
      <x:c r="H2720" t="str">
        <x:v>Squire Patton Boggs</x:v>
      </x:c>
      <x:c r="I2720" t="n">
        <x:v>8.5</x:v>
      </x:c>
      <x:c r="J2720" t="str">
        <x:v>Worked</x:v>
      </x:c>
      <x:c r="K2720" t="str">
        <x:v>Employee 1390; home branch Birmingham; assigned role Operative Porter | Deployment branch: Birmingham | Actual role: Operative Skilled | Jobs: 390823 | Customers: Squire Patton Boggs | Actual hours: 8.5; source records: 1</x:v>
      </x:c>
      <x:c r="L2720" t="str">
        <x:v>Include</x:v>
      </x:c>
      <x:c r="M2720"/>
      <x:c r="N2720"/>
    </x:row>
    <x:row r="2721">
      <x:c r="A2721" t="str">
        <x:v>Trevor Kelly|2026-05-27</x:v>
      </x:c>
      <x:c r="B2721" s="888" t="n">
        <x:v>46169</x:v>
      </x:c>
      <x:c r="C2721" t="str">
        <x:v>Trevor Kelly</x:v>
      </x:c>
      <x:c r="D2721" t="str">
        <x:v>Permanent</x:v>
      </x:c>
      <x:c r="E2721" t="str">
        <x:v>Birmingham</x:v>
      </x:c>
      <x:c r="F2721" t="str">
        <x:v>Operative Porter</x:v>
      </x:c>
      <x:c r="G2721" t="str">
        <x:v>390823</x:v>
      </x:c>
      <x:c r="H2721" t="str">
        <x:v>Squire Patton Boggs</x:v>
      </x:c>
      <x:c r="I2721" t="n">
        <x:v>8.5</x:v>
      </x:c>
      <x:c r="J2721" t="str">
        <x:v>Worked</x:v>
      </x:c>
      <x:c r="K2721" t="str">
        <x:v>Employee 1390; home branch Birmingham; assigned role Operative Porter | Deployment branch: Birmingham | Actual role: Operative Driver | Jobs: 390823 | Customers: Squire Patton Boggs | Actual hours: 8.5; source records: 1</x:v>
      </x:c>
      <x:c r="L2721" t="str">
        <x:v>Include</x:v>
      </x:c>
      <x:c r="M2721"/>
      <x:c r="N2721"/>
    </x:row>
    <x:row r="2722">
      <x:c r="A2722" t="str">
        <x:v>Trevor Kelly|2026-05-28</x:v>
      </x:c>
      <x:c r="B2722" s="888" t="n">
        <x:v>46170</x:v>
      </x:c>
      <x:c r="C2722" t="str">
        <x:v>Trevor Kelly</x:v>
      </x:c>
      <x:c r="D2722" t="str">
        <x:v>Permanent</x:v>
      </x:c>
      <x:c r="E2722" t="str">
        <x:v>Birmingham</x:v>
      </x:c>
      <x:c r="F2722" t="str">
        <x:v>Operative Porter</x:v>
      </x:c>
      <x:c r="G2722" t="str">
        <x:v>390823</x:v>
      </x:c>
      <x:c r="H2722" t="str">
        <x:v>Squire Patton Boggs</x:v>
      </x:c>
      <x:c r="I2722" t="n">
        <x:v>9</x:v>
      </x:c>
      <x:c r="J2722" t="str">
        <x:v>Worked</x:v>
      </x:c>
      <x:c r="K2722" t="str">
        <x:v>Employee 1390; home branch Birmingham; assigned role Operative Porter | Deployment branch: Birmingham | Actual role: Operative Skilled | Jobs: 390823 | Customers: Squire Patton Boggs | Actual hours: 9.0; source records: 1</x:v>
      </x:c>
      <x:c r="L2722" t="str">
        <x:v>Include</x:v>
      </x:c>
      <x:c r="M2722"/>
      <x:c r="N2722"/>
    </x:row>
    <x:row r="2723">
      <x:c r="A2723" t="str">
        <x:v>Trevor Kelly|2026-05-29</x:v>
      </x:c>
      <x:c r="B2723" s="888" t="n">
        <x:v>46171</x:v>
      </x:c>
      <x:c r="C2723" t="str">
        <x:v>Trevor Kelly</x:v>
      </x:c>
      <x:c r="D2723" t="str">
        <x:v>Permanent</x:v>
      </x:c>
      <x:c r="E2723" t="str">
        <x:v>Birmingham</x:v>
      </x:c>
      <x:c r="F2723" t="str">
        <x:v>Operative Porter</x:v>
      </x:c>
      <x:c r="G2723" t="str">
        <x:v>390823, 401198</x:v>
      </x:c>
      <x:c r="H2723" t="str">
        <x:v>Squire Patton Boggs; The Open University</x:v>
      </x:c>
      <x:c r="I2723" t="n">
        <x:v>10.25</x:v>
      </x:c>
      <x:c r="J2723" t="str">
        <x:v>Worked — 2 records</x:v>
      </x:c>
      <x:c r="K2723" t="str">
        <x:v>Employee 1390; home branch Birmingham; assigned role Operative Porter | Deployment branch: Birmingham | Actual role: Operative Driver, Operative Skilled | Jobs: 390823, 401198 | Customers: Squire Patton Boggs; The Open University | Actual hours: 10.2; source records: 2</x:v>
      </x:c>
      <x:c r="L2723" t="str">
        <x:v>Include</x:v>
      </x:c>
      <x:c r="M2723"/>
      <x:c r="N2723"/>
    </x:row>
    <x:row r="2724">
      <x:c r="A2724" t="str">
        <x:v>Trevor Kelly|2026-05-30</x:v>
      </x:c>
      <x:c r="B2724" s="888" t="n">
        <x:v>46172</x:v>
      </x:c>
      <x:c r="C2724" t="str">
        <x:v>Trevor Kelly</x:v>
      </x:c>
      <x:c r="D2724" t="str">
        <x:v>Permanent</x:v>
      </x:c>
      <x:c r="E2724" t="str">
        <x:v>Birmingham</x:v>
      </x:c>
      <x:c r="F2724" t="str">
        <x:v>Operative Porter</x:v>
      </x:c>
      <x:c r="G2724" t="str">
        <x:v>400158C</x:v>
      </x:c>
      <x:c r="H2724" t="str">
        <x:v>West Midlands Police</x:v>
      </x:c>
      <x:c r="I2724" t="n">
        <x:v>5</x:v>
      </x:c>
      <x:c r="J2724" t="str">
        <x:v>Worked</x:v>
      </x:c>
      <x:c r="K2724" t="str">
        <x:v>Employee 1390; home branch Birmingham; assigned role Operative Porter | Deployment branch: Birmingham | Actual role: Operative Skilled | Jobs: 400158C | Customers: West Midlands Police | Actual hours: 5.0; source records: 1</x:v>
      </x:c>
      <x:c r="L2724" t="str">
        <x:v>Include</x:v>
      </x:c>
      <x:c r="M2724"/>
      <x:c r="N2724"/>
    </x:row>
    <x:row r="2725">
      <x:c r="A2725" t="str">
        <x:v>Vladimir Stoimenov|2026-05-01</x:v>
      </x:c>
      <x:c r="B2725" s="888" t="n">
        <x:v>46143</x:v>
      </x:c>
      <x:c r="C2725" t="str">
        <x:v>Vladimir Stoimenov</x:v>
      </x:c>
      <x:c r="D2725" t="str">
        <x:v>Permanent</x:v>
      </x:c>
      <x:c r="E2725" t="str">
        <x:v>Croydon</x:v>
      </x:c>
      <x:c r="F2725" t="str">
        <x:v>Operative Skilled</x:v>
      </x:c>
      <x:c r="G2725" t="str">
        <x:v>393361C</x:v>
      </x:c>
      <x:c r="H2725" t="str">
        <x:v>The Quadrant</x:v>
      </x:c>
      <x:c r="I2725" t="n">
        <x:v>8.5</x:v>
      </x:c>
      <x:c r="J2725" t="str">
        <x:v>Worked</x:v>
      </x:c>
      <x:c r="K2725" t="str">
        <x:v>Employee 104065; home branch Croydon; assigned role Operative Skilled | Deployment branch: Croydon | Actual role: Operative Skilled | Jobs: 393361C | Customers: The Quadrant | Actual hours: 8.5; source records: 1</x:v>
      </x:c>
      <x:c r="L2725" t="str">
        <x:v>Include</x:v>
      </x:c>
      <x:c r="M2725"/>
      <x:c r="N2725"/>
    </x:row>
    <x:row r="2726">
      <x:c r="A2726" t="str">
        <x:v>Vladimir Stoimenov|2026-05-05</x:v>
      </x:c>
      <x:c r="B2726" s="888" t="n">
        <x:v>46147</x:v>
      </x:c>
      <x:c r="C2726" t="str">
        <x:v>Vladimir Stoimenov</x:v>
      </x:c>
      <x:c r="D2726" t="str">
        <x:v>Permanent</x:v>
      </x:c>
      <x:c r="E2726" t="str">
        <x:v>Croydon</x:v>
      </x:c>
      <x:c r="F2726" t="str">
        <x:v>Operative Skilled</x:v>
      </x:c>
      <x:c r="G2726" t="str">
        <x:v>393361C</x:v>
      </x:c>
      <x:c r="H2726" t="str">
        <x:v>The Quadrant</x:v>
      </x:c>
      <x:c r="I2726" t="n">
        <x:v>10.5</x:v>
      </x:c>
      <x:c r="J2726" t="str">
        <x:v>Worked</x:v>
      </x:c>
      <x:c r="K2726" t="str">
        <x:v>Employee 104065; home branch Croydon; assigned role Operative Skilled | Deployment branch: Croydon | Actual role: Operative Skilled | Jobs: 393361C | Customers: The Quadrant | Actual hours: 10.5; source records: 1</x:v>
      </x:c>
      <x:c r="L2726" t="str">
        <x:v>Include</x:v>
      </x:c>
      <x:c r="M2726"/>
      <x:c r="N2726"/>
    </x:row>
    <x:row r="2727">
      <x:c r="A2727" t="str">
        <x:v>W Barnett.|2026-05-05</x:v>
      </x:c>
      <x:c r="B2727" s="888" t="n">
        <x:v>46147</x:v>
      </x:c>
      <x:c r="C2727" t="str">
        <x:v>W Barnett.</x:v>
      </x:c>
      <x:c r="D2727" t="str">
        <x:v>Permanent</x:v>
      </x:c>
      <x:c r="E2727" t="str">
        <x:v>Thurrock</x:v>
      </x:c>
      <x:c r="F2727" t="str">
        <x:v>Operative Porter</x:v>
      </x:c>
      <x:c r="G2727" t="str">
        <x:v>400374</x:v>
      </x:c>
      <x:c r="H2727" t="str">
        <x:v>Restore Information Management</x:v>
      </x:c>
      <x:c r="I2727" t="n">
        <x:v>12</x:v>
      </x:c>
      <x:c r="J2727" t="str">
        <x:v>Worked</x:v>
      </x:c>
      <x:c r="K2727" t="str">
        <x:v>Employee 2300; home branch Thurrock; assigned role Operative Porter | Deployment branch: Thurrock | Actual role: Operative Porter | Jobs: 400374 | Customers: Restore Information Management | Actual hours: 12.0; source records: 1</x:v>
      </x:c>
      <x:c r="L2727" t="str">
        <x:v>Include</x:v>
      </x:c>
      <x:c r="M2727"/>
      <x:c r="N2727"/>
    </x:row>
    <x:row r="2728">
      <x:c r="A2728" t="str">
        <x:v>W Barnett.|2026-05-06</x:v>
      </x:c>
      <x:c r="B2728" s="888" t="n">
        <x:v>46148</x:v>
      </x:c>
      <x:c r="C2728" t="str">
        <x:v>W Barnett.</x:v>
      </x:c>
      <x:c r="D2728" t="str">
        <x:v>Permanent</x:v>
      </x:c>
      <x:c r="E2728" t="str">
        <x:v>Thurrock</x:v>
      </x:c>
      <x:c r="F2728" t="str">
        <x:v>Operative Porter</x:v>
      </x:c>
      <x:c r="G2728" t="str">
        <x:v>401979</x:v>
      </x:c>
      <x:c r="H2728" t="str">
        <x:v>Shawbrook Bank Ltd</x:v>
      </x:c>
      <x:c r="I2728" t="n">
        <x:v>7.5</x:v>
      </x:c>
      <x:c r="J2728" t="str">
        <x:v>Worked</x:v>
      </x:c>
      <x:c r="K2728" t="str">
        <x:v>Employee 2300; home branch Thurrock; assigned role Operative Porter | Deployment branch: Glasgow | Actual role: Operative Porter | Jobs: 401979 | Customers: Shawbrook Bank Ltd | Actual hours: 7.5; source records: 1</x:v>
      </x:c>
      <x:c r="L2728" t="str">
        <x:v>Include</x:v>
      </x:c>
      <x:c r="M2728"/>
      <x:c r="N2728"/>
    </x:row>
    <x:row r="2729">
      <x:c r="A2729" t="str">
        <x:v>W Barnett.|2026-05-08</x:v>
      </x:c>
      <x:c r="B2729" s="888" t="n">
        <x:v>46150</x:v>
      </x:c>
      <x:c r="C2729" t="str">
        <x:v>W Barnett.</x:v>
      </x:c>
      <x:c r="D2729" t="str">
        <x:v>Permanent</x:v>
      </x:c>
      <x:c r="E2729" t="str">
        <x:v>Thurrock</x:v>
      </x:c>
      <x:c r="F2729" t="str">
        <x:v>Operative Porter</x:v>
      </x:c>
      <x:c r="G2729"/>
      <x:c r="H2729"/>
      <x:c r="I2729" t="n">
        <x:v>0</x:v>
      </x:c>
      <x:c r="J2729" t="str">
        <x:v>Other leave — Unpaid Leave (Authorised)</x:v>
      </x:c>
      <x:c r="K2729" t="str">
        <x:v>Employee 2300; home branch Thurrock; assigned role Operative Porter | Leave: Unpaid Leave (Authorised) | Leave calendar basis: Fixed schedule</x:v>
      </x:c>
      <x:c r="L2729" t="str">
        <x:v>Include</x:v>
      </x:c>
      <x:c r="M2729"/>
      <x:c r="N2729"/>
    </x:row>
    <x:row r="2730">
      <x:c r="A2730" t="str">
        <x:v>W Barnett.|2026-05-11</x:v>
      </x:c>
      <x:c r="B2730" s="888" t="n">
        <x:v>46153</x:v>
      </x:c>
      <x:c r="C2730" t="str">
        <x:v>W Barnett.</x:v>
      </x:c>
      <x:c r="D2730" t="str">
        <x:v>Permanent</x:v>
      </x:c>
      <x:c r="E2730" t="str">
        <x:v>Thurrock</x:v>
      </x:c>
      <x:c r="F2730" t="str">
        <x:v>Operative Porter</x:v>
      </x:c>
      <x:c r="G2730" t="str">
        <x:v>400121</x:v>
      </x:c>
      <x:c r="H2730" t="str">
        <x:v>BioChek (UK) Ltd</x:v>
      </x:c>
      <x:c r="I2730" t="n">
        <x:v>9</x:v>
      </x:c>
      <x:c r="J2730" t="str">
        <x:v>Worked</x:v>
      </x:c>
      <x:c r="K2730" t="str">
        <x:v>Employee 2300; home branch Thurrock; assigned role Operative Porter | Deployment branch: Oxford | Actual role: Operative Porter | Jobs: 400121 | Customers: BioChek (UK) Ltd | Actual hours: 9.0; source records: 1</x:v>
      </x:c>
      <x:c r="L2730" t="str">
        <x:v>Include</x:v>
      </x:c>
      <x:c r="M2730"/>
      <x:c r="N2730"/>
    </x:row>
    <x:row r="2731">
      <x:c r="A2731" t="str">
        <x:v>W Barnett.|2026-05-12</x:v>
      </x:c>
      <x:c r="B2731" s="888" t="n">
        <x:v>46154</x:v>
      </x:c>
      <x:c r="C2731" t="str">
        <x:v>W Barnett.</x:v>
      </x:c>
      <x:c r="D2731" t="str">
        <x:v>Permanent</x:v>
      </x:c>
      <x:c r="E2731" t="str">
        <x:v>Thurrock</x:v>
      </x:c>
      <x:c r="F2731" t="str">
        <x:v>Operative Porter</x:v>
      </x:c>
      <x:c r="G2731" t="str">
        <x:v>401504</x:v>
      </x:c>
      <x:c r="H2731" t="str">
        <x:v>FSCS</x:v>
      </x:c>
      <x:c r="I2731" t="n">
        <x:v>9</x:v>
      </x:c>
      <x:c r="J2731" t="str">
        <x:v>Worked</x:v>
      </x:c>
      <x:c r="K2731" t="str">
        <x:v>Employee 2300; home branch Thurrock; assigned role Operative Porter | Deployment branch: Thurrock | Actual role: Operative Porter | Jobs: 401504 | Customers: FSCS | Actual hours: 9.0; source records: 1</x:v>
      </x:c>
      <x:c r="L2731" t="str">
        <x:v>Include</x:v>
      </x:c>
      <x:c r="M2731"/>
      <x:c r="N2731"/>
    </x:row>
    <x:row r="2732">
      <x:c r="A2732" t="str">
        <x:v>W Barnett.|2026-05-13</x:v>
      </x:c>
      <x:c r="B2732" s="888" t="n">
        <x:v>46155</x:v>
      </x:c>
      <x:c r="C2732" t="str">
        <x:v>W Barnett.</x:v>
      </x:c>
      <x:c r="D2732" t="str">
        <x:v>Permanent</x:v>
      </x:c>
      <x:c r="E2732" t="str">
        <x:v>Thurrock</x:v>
      </x:c>
      <x:c r="F2732" t="str">
        <x:v>Operative Porter</x:v>
      </x:c>
      <x:c r="G2732" t="str">
        <x:v>402123</x:v>
      </x:c>
      <x:c r="H2732" t="str">
        <x:v>University of Hertfordshire</x:v>
      </x:c>
      <x:c r="I2732" t="n">
        <x:v>9.25</x:v>
      </x:c>
      <x:c r="J2732" t="str">
        <x:v>Worked</x:v>
      </x:c>
      <x:c r="K2732" t="str">
        <x:v>Employee 2300; home branch Thurrock; assigned role Operative Porter | Deployment branch: Thurrock | Actual role: Operative Porter | Jobs: 402123 | Customers: University of Hertfordshire | Actual hours: 9.2; source records: 1</x:v>
      </x:c>
      <x:c r="L2732" t="str">
        <x:v>Include</x:v>
      </x:c>
      <x:c r="M2732"/>
      <x:c r="N2732"/>
    </x:row>
    <x:row r="2733">
      <x:c r="A2733" t="str">
        <x:v>W Barnett.|2026-05-14</x:v>
      </x:c>
      <x:c r="B2733" s="888" t="n">
        <x:v>46156</x:v>
      </x:c>
      <x:c r="C2733" t="str">
        <x:v>W Barnett.</x:v>
      </x:c>
      <x:c r="D2733" t="str">
        <x:v>Permanent</x:v>
      </x:c>
      <x:c r="E2733" t="str">
        <x:v>Thurrock</x:v>
      </x:c>
      <x:c r="F2733" t="str">
        <x:v>Operative Porter</x:v>
      </x:c>
      <x:c r="G2733" t="str">
        <x:v>402123</x:v>
      </x:c>
      <x:c r="H2733" t="str">
        <x:v>University of Hertfordshire</x:v>
      </x:c>
      <x:c r="I2733" t="n">
        <x:v>6.5</x:v>
      </x:c>
      <x:c r="J2733" t="str">
        <x:v>Worked</x:v>
      </x:c>
      <x:c r="K2733" t="str">
        <x:v>Employee 2300; home branch Thurrock; assigned role Operative Porter | Deployment branch: Thurrock | Actual role: Operative Porter | Jobs: 402123 | Customers: University of Hertfordshire | Actual hours: 6.5; source records: 1</x:v>
      </x:c>
      <x:c r="L2733" t="str">
        <x:v>Include</x:v>
      </x:c>
      <x:c r="M2733"/>
      <x:c r="N2733"/>
    </x:row>
    <x:row r="2734">
      <x:c r="A2734" t="str">
        <x:v>W Barnett.|2026-05-15</x:v>
      </x:c>
      <x:c r="B2734" s="888" t="n">
        <x:v>46157</x:v>
      </x:c>
      <x:c r="C2734" t="str">
        <x:v>W Barnett.</x:v>
      </x:c>
      <x:c r="D2734" t="str">
        <x:v>Permanent</x:v>
      </x:c>
      <x:c r="E2734" t="str">
        <x:v>Thurrock</x:v>
      </x:c>
      <x:c r="F2734" t="str">
        <x:v>Operative Porter</x:v>
      </x:c>
      <x:c r="G2734" t="str">
        <x:v>401494</x:v>
      </x:c>
      <x:c r="H2734" t="str">
        <x:v>Susquehanna International Group (SIG)</x:v>
      </x:c>
      <x:c r="I2734" t="n">
        <x:v>9.5</x:v>
      </x:c>
      <x:c r="J2734" t="str">
        <x:v>Worked</x:v>
      </x:c>
      <x:c r="K2734" t="str">
        <x:v>Employee 2300; home branch Thurrock; assigned role Operative Porter | Deployment branch: Thurrock | Actual role: Operative Porter | Jobs: 401494 | Customers: Susquehanna International Group (SIG) | Actual hours: 9.5; source records: 1</x:v>
      </x:c>
      <x:c r="L2734" t="str">
        <x:v>Include</x:v>
      </x:c>
      <x:c r="M2734"/>
      <x:c r="N2734"/>
    </x:row>
    <x:row r="2735">
      <x:c r="A2735" t="str">
        <x:v>W Barnett.|2026-05-19</x:v>
      </x:c>
      <x:c r="B2735" s="888" t="n">
        <x:v>46161</x:v>
      </x:c>
      <x:c r="C2735" t="str">
        <x:v>W Barnett.</x:v>
      </x:c>
      <x:c r="D2735" t="str">
        <x:v>Permanent</x:v>
      </x:c>
      <x:c r="E2735" t="str">
        <x:v>Thurrock</x:v>
      </x:c>
      <x:c r="F2735" t="str">
        <x:v>Operative Porter</x:v>
      </x:c>
      <x:c r="G2735" t="str">
        <x:v>400996</x:v>
      </x:c>
      <x:c r="H2735" t="str">
        <x:v>University of Hertfordshire</x:v>
      </x:c>
      <x:c r="I2735" t="n">
        <x:v>6.5</x:v>
      </x:c>
      <x:c r="J2735" t="str">
        <x:v>Worked</x:v>
      </x:c>
      <x:c r="K2735" t="str">
        <x:v>Employee 2300; home branch Thurrock; assigned role Operative Porter | Deployment branch: Thurrock | Actual role: Operative Porter | Jobs: 400996 | Customers: University of Hertfordshire | Actual hours: 6.5; source records: 1</x:v>
      </x:c>
      <x:c r="L2735" t="str">
        <x:v>Include</x:v>
      </x:c>
      <x:c r="M2735"/>
      <x:c r="N2735"/>
    </x:row>
    <x:row r="2736">
      <x:c r="A2736" t="str">
        <x:v>W Barnett.|2026-05-20</x:v>
      </x:c>
      <x:c r="B2736" s="888" t="n">
        <x:v>46162</x:v>
      </x:c>
      <x:c r="C2736" t="str">
        <x:v>W Barnett.</x:v>
      </x:c>
      <x:c r="D2736" t="str">
        <x:v>Permanent</x:v>
      </x:c>
      <x:c r="E2736" t="str">
        <x:v>Thurrock</x:v>
      </x:c>
      <x:c r="F2736" t="str">
        <x:v>Operative Porter</x:v>
      </x:c>
      <x:c r="G2736" t="str">
        <x:v>400283</x:v>
      </x:c>
      <x:c r="H2736" t="str">
        <x:v>Canada Life</x:v>
      </x:c>
      <x:c r="I2736" t="n">
        <x:v>8</x:v>
      </x:c>
      <x:c r="J2736" t="str">
        <x:v>Worked</x:v>
      </x:c>
      <x:c r="K2736" t="str">
        <x:v>Employee 2300; home branch Thurrock; assigned role Operative Porter | Deployment branch: Thurrock | Actual role: Operative Porter | Jobs: 400283 | Customers: Canada Life | Actual hours: 8.0; source records: 1</x:v>
      </x:c>
      <x:c r="L2736" t="str">
        <x:v>Include</x:v>
      </x:c>
      <x:c r="M2736"/>
      <x:c r="N2736"/>
    </x:row>
    <x:row r="2737">
      <x:c r="A2737" t="str">
        <x:v>W Barnett.|2026-05-21</x:v>
      </x:c>
      <x:c r="B2737" s="888" t="n">
        <x:v>46163</x:v>
      </x:c>
      <x:c r="C2737" t="str">
        <x:v>W Barnett.</x:v>
      </x:c>
      <x:c r="D2737" t="str">
        <x:v>Permanent</x:v>
      </x:c>
      <x:c r="E2737" t="str">
        <x:v>Thurrock</x:v>
      </x:c>
      <x:c r="F2737" t="str">
        <x:v>Operative Porter</x:v>
      </x:c>
      <x:c r="G2737" t="str">
        <x:v>401723</x:v>
      </x:c>
      <x:c r="H2737" t="str">
        <x:v>CODAN Limited</x:v>
      </x:c>
      <x:c r="I2737" t="n">
        <x:v>13</x:v>
      </x:c>
      <x:c r="J2737" t="str">
        <x:v>Worked</x:v>
      </x:c>
      <x:c r="K2737" t="str">
        <x:v>Employee 2300; home branch Thurrock; assigned role Operative Porter | Deployment branch: Thurrock | Actual role: Operative Porter | Jobs: 401723 | Customers: CODAN Limited | Actual hours: 13.0; source records: 1</x:v>
      </x:c>
      <x:c r="L2737" t="str">
        <x:v>Include</x:v>
      </x:c>
      <x:c r="M2737"/>
      <x:c r="N2737"/>
    </x:row>
    <x:row r="2738">
      <x:c r="A2738" t="str">
        <x:v>W Barnett.|2026-05-22</x:v>
      </x:c>
      <x:c r="B2738" s="888" t="n">
        <x:v>46164</x:v>
      </x:c>
      <x:c r="C2738" t="str">
        <x:v>W Barnett.</x:v>
      </x:c>
      <x:c r="D2738" t="str">
        <x:v>Permanent</x:v>
      </x:c>
      <x:c r="E2738" t="str">
        <x:v>Thurrock</x:v>
      </x:c>
      <x:c r="F2738" t="str">
        <x:v>Operative Porter</x:v>
      </x:c>
      <x:c r="G2738" t="str">
        <x:v>402305</x:v>
      </x:c>
      <x:c r="H2738" t="str">
        <x:v>University of Hertfordshire</x:v>
      </x:c>
      <x:c r="I2738" t="n">
        <x:v>8</x:v>
      </x:c>
      <x:c r="J2738" t="str">
        <x:v>Worked</x:v>
      </x:c>
      <x:c r="K2738" t="str">
        <x:v>Employee 2300; home branch Thurrock; assigned role Operative Porter | Deployment branch: Thurrock | Actual role: Operative Porter | Jobs: 402305 | Customers: University of Hertfordshire | Actual hours: 8.0; source records: 1</x:v>
      </x:c>
      <x:c r="L2738" t="str">
        <x:v>Include</x:v>
      </x:c>
      <x:c r="M2738"/>
      <x:c r="N2738"/>
    </x:row>
    <x:row r="2739">
      <x:c r="A2739" t="str">
        <x:v>W Barnett.|2026-05-26</x:v>
      </x:c>
      <x:c r="B2739" s="888" t="n">
        <x:v>46168</x:v>
      </x:c>
      <x:c r="C2739" t="str">
        <x:v>W Barnett.</x:v>
      </x:c>
      <x:c r="D2739" t="str">
        <x:v>Permanent</x:v>
      </x:c>
      <x:c r="E2739" t="str">
        <x:v>Thurrock</x:v>
      </x:c>
      <x:c r="F2739" t="str">
        <x:v>Operative Porter</x:v>
      </x:c>
      <x:c r="G2739" t="str">
        <x:v>400283</x:v>
      </x:c>
      <x:c r="H2739" t="str">
        <x:v>Canada Life</x:v>
      </x:c>
      <x:c r="I2739" t="n">
        <x:v>8.5</x:v>
      </x:c>
      <x:c r="J2739" t="str">
        <x:v>Worked</x:v>
      </x:c>
      <x:c r="K2739" t="str">
        <x:v>Employee 2300; home branch Thurrock; assigned role Operative Porter | Deployment branch: Thurrock | Actual role: Operative Porter | Jobs: 400283 | Customers: Canada Life | Actual hours: 8.5; source records: 1</x:v>
      </x:c>
      <x:c r="L2739" t="str">
        <x:v>Include</x:v>
      </x:c>
      <x:c r="M2739"/>
      <x:c r="N2739"/>
    </x:row>
    <x:row r="2740">
      <x:c r="A2740" t="str">
        <x:v>W Barnett.|2026-05-27</x:v>
      </x:c>
      <x:c r="B2740" s="888" t="n">
        <x:v>46169</x:v>
      </x:c>
      <x:c r="C2740" t="str">
        <x:v>W Barnett.</x:v>
      </x:c>
      <x:c r="D2740" t="str">
        <x:v>Permanent</x:v>
      </x:c>
      <x:c r="E2740" t="str">
        <x:v>Thurrock</x:v>
      </x:c>
      <x:c r="F2740" t="str">
        <x:v>Operative Porter</x:v>
      </x:c>
      <x:c r="G2740" t="str">
        <x:v>400283</x:v>
      </x:c>
      <x:c r="H2740" t="str">
        <x:v>Canada Life</x:v>
      </x:c>
      <x:c r="I2740" t="n">
        <x:v>9</x:v>
      </x:c>
      <x:c r="J2740" t="str">
        <x:v>Worked</x:v>
      </x:c>
      <x:c r="K2740" t="str">
        <x:v>Employee 2300; home branch Thurrock; assigned role Operative Porter | Deployment branch: Thurrock | Actual role: Operative Porter | Jobs: 400283 | Customers: Canada Life | Actual hours: 9.0; source records: 1</x:v>
      </x:c>
      <x:c r="L2740" t="str">
        <x:v>Include</x:v>
      </x:c>
      <x:c r="M2740"/>
      <x:c r="N2740"/>
    </x:row>
    <x:row r="2741">
      <x:c r="A2741" t="str">
        <x:v>W Barnett.|2026-05-28</x:v>
      </x:c>
      <x:c r="B2741" s="888" t="n">
        <x:v>46170</x:v>
      </x:c>
      <x:c r="C2741" t="str">
        <x:v>W Barnett.</x:v>
      </x:c>
      <x:c r="D2741" t="str">
        <x:v>Permanent</x:v>
      </x:c>
      <x:c r="E2741" t="str">
        <x:v>Thurrock</x:v>
      </x:c>
      <x:c r="F2741" t="str">
        <x:v>Operative Porter</x:v>
      </x:c>
      <x:c r="G2741" t="str">
        <x:v>402130</x:v>
      </x:c>
      <x:c r="H2741" t="str">
        <x:v>Harrow Green/Pickfords</x:v>
      </x:c>
      <x:c r="I2741" t="n">
        <x:v>6</x:v>
      </x:c>
      <x:c r="J2741" t="str">
        <x:v>Worked</x:v>
      </x:c>
      <x:c r="K2741" t="str">
        <x:v>Employee 2300; home branch Thurrock; assigned role Operative Porter | Deployment branch: Thurrock | Actual role: Operative Porter | Jobs: 402130 | Customers: Harrow Green/Pickfords | Actual hours: 6.0; source records: 1</x:v>
      </x:c>
      <x:c r="L2741" t="str">
        <x:v>Include</x:v>
      </x:c>
      <x:c r="M2741"/>
      <x:c r="N2741"/>
    </x:row>
    <x:row r="2742">
      <x:c r="A2742" t="str">
        <x:v>W Barnett.|2026-05-29</x:v>
      </x:c>
      <x:c r="B2742" s="888" t="n">
        <x:v>46171</x:v>
      </x:c>
      <x:c r="C2742" t="str">
        <x:v>W Barnett.</x:v>
      </x:c>
      <x:c r="D2742" t="str">
        <x:v>Permanent</x:v>
      </x:c>
      <x:c r="E2742" t="str">
        <x:v>Thurrock</x:v>
      </x:c>
      <x:c r="F2742" t="str">
        <x:v>Operative Porter</x:v>
      </x:c>
      <x:c r="G2742" t="str">
        <x:v>400283</x:v>
      </x:c>
      <x:c r="H2742" t="str">
        <x:v>Canada Life</x:v>
      </x:c>
      <x:c r="I2742" t="n">
        <x:v>6.5</x:v>
      </x:c>
      <x:c r="J2742" t="str">
        <x:v>Worked</x:v>
      </x:c>
      <x:c r="K2742" t="str">
        <x:v>Employee 2300; home branch Thurrock; assigned role Operative Porter | Deployment branch: Thurrock | Actual role: Operative Porter | Jobs: 400283 | Customers: Canada Life | Actual hours: 6.5; source records: 1</x:v>
      </x:c>
      <x:c r="L2742" t="str">
        <x:v>Include</x:v>
      </x:c>
      <x:c r="M2742"/>
      <x:c r="N2742"/>
    </x:row>
    <x:row r="2743">
      <x:c r="A2743" t="str">
        <x:v>W Campbell|2026-05-01</x:v>
      </x:c>
      <x:c r="B2743" s="888" t="n">
        <x:v>46143</x:v>
      </x:c>
      <x:c r="C2743" t="str">
        <x:v>W Campbell</x:v>
      </x:c>
      <x:c r="D2743" t="str">
        <x:v>Permanent</x:v>
      </x:c>
      <x:c r="E2743" t="str">
        <x:v>Croydon</x:v>
      </x:c>
      <x:c r="F2743" t="str">
        <x:v>Operative Skilled</x:v>
      </x:c>
      <x:c r="G2743" t="str">
        <x:v>399451K</x:v>
      </x:c>
      <x:c r="H2743" t="str">
        <x:v>Royal Borough of Kensington and Chelsea</x:v>
      </x:c>
      <x:c r="I2743" t="n">
        <x:v>13.5</x:v>
      </x:c>
      <x:c r="J2743" t="str">
        <x:v>Worked</x:v>
      </x:c>
      <x:c r="K2743" t="str">
        <x:v>Employee 1980; home branch Croydon; assigned role Operative Skilled | Deployment branch: Croydon | Actual role: Operative Skilled | Jobs: 399451K | Customers: Royal Borough of Kensington and Chelsea | Actual hours: 13.5; source records: 1</x:v>
      </x:c>
      <x:c r="L2743" t="str">
        <x:v>Include</x:v>
      </x:c>
      <x:c r="M2743"/>
      <x:c r="N2743"/>
    </x:row>
    <x:row r="2744">
      <x:c r="A2744" t="str">
        <x:v>W Campbell|2026-05-05</x:v>
      </x:c>
      <x:c r="B2744" s="888" t="n">
        <x:v>46147</x:v>
      </x:c>
      <x:c r="C2744" t="str">
        <x:v>W Campbell</x:v>
      </x:c>
      <x:c r="D2744" t="str">
        <x:v>Permanent</x:v>
      </x:c>
      <x:c r="E2744" t="str">
        <x:v>Croydon</x:v>
      </x:c>
      <x:c r="F2744" t="str">
        <x:v>Operative Skilled</x:v>
      </x:c>
      <x:c r="G2744" t="str">
        <x:v>393361C</x:v>
      </x:c>
      <x:c r="H2744" t="str">
        <x:v>The Quadrant</x:v>
      </x:c>
      <x:c r="I2744" t="n">
        <x:v>10.5</x:v>
      </x:c>
      <x:c r="J2744" t="str">
        <x:v>Worked</x:v>
      </x:c>
      <x:c r="K2744" t="str">
        <x:v>Employee 1980; home branch Croydon; assigned role Operative Skilled | Deployment branch: Croydon | Actual role: Operative Porter | Jobs: 393361C | Customers: The Quadrant | Actual hours: 10.5; source records: 1</x:v>
      </x:c>
      <x:c r="L2744" t="str">
        <x:v>Include</x:v>
      </x:c>
      <x:c r="M2744"/>
      <x:c r="N2744"/>
    </x:row>
    <x:row r="2745">
      <x:c r="A2745" t="str">
        <x:v>W Campbell|2026-05-06</x:v>
      </x:c>
      <x:c r="B2745" s="888" t="n">
        <x:v>46148</x:v>
      </x:c>
      <x:c r="C2745" t="str">
        <x:v>W Campbell</x:v>
      </x:c>
      <x:c r="D2745" t="str">
        <x:v>Permanent</x:v>
      </x:c>
      <x:c r="E2745" t="str">
        <x:v>Croydon</x:v>
      </x:c>
      <x:c r="F2745" t="str">
        <x:v>Operative Skilled</x:v>
      </x:c>
      <x:c r="G2745" t="str">
        <x:v>393361C</x:v>
      </x:c>
      <x:c r="H2745" t="str">
        <x:v>The Quadrant</x:v>
      </x:c>
      <x:c r="I2745" t="n">
        <x:v>6</x:v>
      </x:c>
      <x:c r="J2745" t="str">
        <x:v>Worked</x:v>
      </x:c>
      <x:c r="K2745" t="str">
        <x:v>Employee 1980; home branch Croydon; assigned role Operative Skilled | Deployment branch: Croydon | Actual role: Operative Skilled | Jobs: 393361C | Customers: The Quadrant | Actual hours: 6.0; source records: 1</x:v>
      </x:c>
      <x:c r="L2745" t="str">
        <x:v>Include</x:v>
      </x:c>
      <x:c r="M2745"/>
      <x:c r="N2745"/>
    </x:row>
    <x:row r="2746">
      <x:c r="A2746" t="str">
        <x:v>W Campbell|2026-05-07</x:v>
      </x:c>
      <x:c r="B2746" s="888" t="n">
        <x:v>46149</x:v>
      </x:c>
      <x:c r="C2746" t="str">
        <x:v>W Campbell</x:v>
      </x:c>
      <x:c r="D2746" t="str">
        <x:v>Permanent</x:v>
      </x:c>
      <x:c r="E2746" t="str">
        <x:v>Croydon</x:v>
      </x:c>
      <x:c r="F2746" t="str">
        <x:v>Operative Skilled</x:v>
      </x:c>
      <x:c r="G2746"/>
      <x:c r="H2746"/>
      <x:c r="I2746" t="n">
        <x:v>0</x:v>
      </x:c>
      <x:c r="J2746" t="str">
        <x:v>Annual leave</x:v>
      </x:c>
      <x:c r="K2746" t="str">
        <x:v>Employee 1980; home branch Croydon; assigned role Operative Skilled | Leave: Annual Leave (Days) | Leave calendar basis: Fixed schedule</x:v>
      </x:c>
      <x:c r="L2746" t="str">
        <x:v>Include</x:v>
      </x:c>
      <x:c r="M2746"/>
      <x:c r="N2746"/>
    </x:row>
    <x:row r="2747">
      <x:c r="A2747" t="str">
        <x:v>W Campbell|2026-05-08</x:v>
      </x:c>
      <x:c r="B2747" s="888" t="n">
        <x:v>46150</x:v>
      </x:c>
      <x:c r="C2747" t="str">
        <x:v>W Campbell</x:v>
      </x:c>
      <x:c r="D2747" t="str">
        <x:v>Permanent</x:v>
      </x:c>
      <x:c r="E2747" t="str">
        <x:v>Croydon</x:v>
      </x:c>
      <x:c r="F2747" t="str">
        <x:v>Operative Skilled</x:v>
      </x:c>
      <x:c r="G2747"/>
      <x:c r="H2747"/>
      <x:c r="I2747" t="n">
        <x:v>0</x:v>
      </x:c>
      <x:c r="J2747" t="str">
        <x:v>Annual leave</x:v>
      </x:c>
      <x:c r="K2747" t="str">
        <x:v>Employee 1980; home branch Croydon; assigned role Operative Skilled | Leave: Annual Leave (Days) | Leave calendar basis: Fixed schedule</x:v>
      </x:c>
      <x:c r="L2747" t="str">
        <x:v>Include</x:v>
      </x:c>
      <x:c r="M2747"/>
      <x:c r="N2747"/>
    </x:row>
    <x:row r="2748">
      <x:c r="A2748" t="str">
        <x:v>W Campbell|2026-05-11</x:v>
      </x:c>
      <x:c r="B2748" s="888" t="n">
        <x:v>46153</x:v>
      </x:c>
      <x:c r="C2748" t="str">
        <x:v>W Campbell</x:v>
      </x:c>
      <x:c r="D2748" t="str">
        <x:v>Permanent</x:v>
      </x:c>
      <x:c r="E2748" t="str">
        <x:v>Croydon</x:v>
      </x:c>
      <x:c r="F2748" t="str">
        <x:v>Operative Skilled</x:v>
      </x:c>
      <x:c r="G2748"/>
      <x:c r="H2748"/>
      <x:c r="I2748" t="n">
        <x:v>0</x:v>
      </x:c>
      <x:c r="J2748" t="str">
        <x:v>Annual leave</x:v>
      </x:c>
      <x:c r="K2748" t="str">
        <x:v>Employee 1980; home branch Croydon; assigned role Operative Skilled | Leave: Annual Leave (Days) | Leave calendar basis: Fixed schedule</x:v>
      </x:c>
      <x:c r="L2748" t="str">
        <x:v>Include</x:v>
      </x:c>
      <x:c r="M2748"/>
      <x:c r="N2748"/>
    </x:row>
    <x:row r="2749">
      <x:c r="A2749" t="str">
        <x:v>W Campbell|2026-05-12</x:v>
      </x:c>
      <x:c r="B2749" s="888" t="n">
        <x:v>46154</x:v>
      </x:c>
      <x:c r="C2749" t="str">
        <x:v>W Campbell</x:v>
      </x:c>
      <x:c r="D2749" t="str">
        <x:v>Permanent</x:v>
      </x:c>
      <x:c r="E2749" t="str">
        <x:v>Croydon</x:v>
      </x:c>
      <x:c r="F2749" t="str">
        <x:v>Operative Skilled</x:v>
      </x:c>
      <x:c r="G2749"/>
      <x:c r="H2749"/>
      <x:c r="I2749" t="n">
        <x:v>0</x:v>
      </x:c>
      <x:c r="J2749" t="str">
        <x:v>Annual leave</x:v>
      </x:c>
      <x:c r="K2749" t="str">
        <x:v>Employee 1980; home branch Croydon; assigned role Operative Skilled | Leave: Annual Leave (Days) | Leave calendar basis: Fixed schedule</x:v>
      </x:c>
      <x:c r="L2749" t="str">
        <x:v>Include</x:v>
      </x:c>
      <x:c r="M2749"/>
      <x:c r="N2749"/>
    </x:row>
    <x:row r="2750">
      <x:c r="A2750" t="str">
        <x:v>W Campbell|2026-05-13</x:v>
      </x:c>
      <x:c r="B2750" s="888" t="n">
        <x:v>46155</x:v>
      </x:c>
      <x:c r="C2750" t="str">
        <x:v>W Campbell</x:v>
      </x:c>
      <x:c r="D2750" t="str">
        <x:v>Permanent</x:v>
      </x:c>
      <x:c r="E2750" t="str">
        <x:v>Croydon</x:v>
      </x:c>
      <x:c r="F2750" t="str">
        <x:v>Operative Skilled</x:v>
      </x:c>
      <x:c r="G2750"/>
      <x:c r="H2750"/>
      <x:c r="I2750" t="n">
        <x:v>0</x:v>
      </x:c>
      <x:c r="J2750" t="str">
        <x:v>Annual leave</x:v>
      </x:c>
      <x:c r="K2750" t="str">
        <x:v>Employee 1980; home branch Croydon; assigned role Operative Skilled | Leave: Annual Leave (Days) | Leave calendar basis: Fixed schedule</x:v>
      </x:c>
      <x:c r="L2750" t="str">
        <x:v>Include</x:v>
      </x:c>
      <x:c r="M2750"/>
      <x:c r="N2750"/>
    </x:row>
    <x:row r="2751">
      <x:c r="A2751" t="str">
        <x:v>W Campbell|2026-05-14</x:v>
      </x:c>
      <x:c r="B2751" s="888" t="n">
        <x:v>46156</x:v>
      </x:c>
      <x:c r="C2751" t="str">
        <x:v>W Campbell</x:v>
      </x:c>
      <x:c r="D2751" t="str">
        <x:v>Permanent</x:v>
      </x:c>
      <x:c r="E2751" t="str">
        <x:v>Croydon</x:v>
      </x:c>
      <x:c r="F2751" t="str">
        <x:v>Operative Skilled</x:v>
      </x:c>
      <x:c r="G2751"/>
      <x:c r="H2751"/>
      <x:c r="I2751" t="n">
        <x:v>0</x:v>
      </x:c>
      <x:c r="J2751" t="str">
        <x:v>Annual leave</x:v>
      </x:c>
      <x:c r="K2751" t="str">
        <x:v>Employee 1980; home branch Croydon; assigned role Operative Skilled | Leave: Annual Leave (Days) | Leave calendar basis: Fixed schedule</x:v>
      </x:c>
      <x:c r="L2751" t="str">
        <x:v>Include</x:v>
      </x:c>
      <x:c r="M2751"/>
      <x:c r="N2751"/>
    </x:row>
    <x:row r="2752">
      <x:c r="A2752" t="str">
        <x:v>W Campbell|2026-05-15</x:v>
      </x:c>
      <x:c r="B2752" s="888" t="n">
        <x:v>46157</x:v>
      </x:c>
      <x:c r="C2752" t="str">
        <x:v>W Campbell</x:v>
      </x:c>
      <x:c r="D2752" t="str">
        <x:v>Permanent</x:v>
      </x:c>
      <x:c r="E2752" t="str">
        <x:v>Croydon</x:v>
      </x:c>
      <x:c r="F2752" t="str">
        <x:v>Operative Skilled</x:v>
      </x:c>
      <x:c r="G2752"/>
      <x:c r="H2752"/>
      <x:c r="I2752" t="n">
        <x:v>0</x:v>
      </x:c>
      <x:c r="J2752" t="str">
        <x:v>Annual leave</x:v>
      </x:c>
      <x:c r="K2752" t="str">
        <x:v>Employee 1980; home branch Croydon; assigned role Operative Skilled | Leave: Annual Leave (Days) | Leave calendar basis: Fixed schedule</x:v>
      </x:c>
      <x:c r="L2752" t="str">
        <x:v>Include</x:v>
      </x:c>
      <x:c r="M2752"/>
      <x:c r="N2752"/>
    </x:row>
    <x:row r="2753">
      <x:c r="A2753" t="str">
        <x:v>W Campbell|2026-05-18</x:v>
      </x:c>
      <x:c r="B2753" s="888" t="n">
        <x:v>46160</x:v>
      </x:c>
      <x:c r="C2753" t="str">
        <x:v>W Campbell</x:v>
      </x:c>
      <x:c r="D2753" t="str">
        <x:v>Permanent</x:v>
      </x:c>
      <x:c r="E2753" t="str">
        <x:v>Croydon</x:v>
      </x:c>
      <x:c r="F2753" t="str">
        <x:v>Operative Skilled</x:v>
      </x:c>
      <x:c r="G2753"/>
      <x:c r="H2753"/>
      <x:c r="I2753" t="n">
        <x:v>0</x:v>
      </x:c>
      <x:c r="J2753" t="str">
        <x:v>Annual leave</x:v>
      </x:c>
      <x:c r="K2753" t="str">
        <x:v>Employee 1980; home branch Croydon; assigned role Operative Skilled | Leave: Annual Leave (Days) | Leave calendar basis: Fixed schedule</x:v>
      </x:c>
      <x:c r="L2753" t="str">
        <x:v>Include</x:v>
      </x:c>
      <x:c r="M2753"/>
      <x:c r="N2753"/>
    </x:row>
    <x:row r="2754">
      <x:c r="A2754" t="str">
        <x:v>W Campbell|2026-05-19</x:v>
      </x:c>
      <x:c r="B2754" s="888" t="n">
        <x:v>46161</x:v>
      </x:c>
      <x:c r="C2754" t="str">
        <x:v>W Campbell</x:v>
      </x:c>
      <x:c r="D2754" t="str">
        <x:v>Permanent</x:v>
      </x:c>
      <x:c r="E2754" t="str">
        <x:v>Croydon</x:v>
      </x:c>
      <x:c r="F2754" t="str">
        <x:v>Operative Skilled</x:v>
      </x:c>
      <x:c r="G2754"/>
      <x:c r="H2754"/>
      <x:c r="I2754" t="n">
        <x:v>0</x:v>
      </x:c>
      <x:c r="J2754" t="str">
        <x:v>Annual leave</x:v>
      </x:c>
      <x:c r="K2754" t="str">
        <x:v>Employee 1980; home branch Croydon; assigned role Operative Skilled | Leave: Annual Leave (Days) | Leave calendar basis: Fixed schedule</x:v>
      </x:c>
      <x:c r="L2754" t="str">
        <x:v>Include</x:v>
      </x:c>
      <x:c r="M2754"/>
      <x:c r="N2754"/>
    </x:row>
    <x:row r="2755">
      <x:c r="A2755" t="str">
        <x:v>W Campbell|2026-05-20</x:v>
      </x:c>
      <x:c r="B2755" s="888" t="n">
        <x:v>46162</x:v>
      </x:c>
      <x:c r="C2755" t="str">
        <x:v>W Campbell</x:v>
      </x:c>
      <x:c r="D2755" t="str">
        <x:v>Permanent</x:v>
      </x:c>
      <x:c r="E2755" t="str">
        <x:v>Croydon</x:v>
      </x:c>
      <x:c r="F2755" t="str">
        <x:v>Operative Skilled</x:v>
      </x:c>
      <x:c r="G2755"/>
      <x:c r="H2755"/>
      <x:c r="I2755" t="n">
        <x:v>0</x:v>
      </x:c>
      <x:c r="J2755" t="str">
        <x:v>Annual leave</x:v>
      </x:c>
      <x:c r="K2755" t="str">
        <x:v>Employee 1980; home branch Croydon; assigned role Operative Skilled | Leave: Annual Leave (Days) | Leave calendar basis: Fixed schedule</x:v>
      </x:c>
      <x:c r="L2755" t="str">
        <x:v>Include</x:v>
      </x:c>
      <x:c r="M2755"/>
      <x:c r="N2755"/>
    </x:row>
    <x:row r="2756">
      <x:c r="A2756" t="str">
        <x:v>W Campbell|2026-05-21</x:v>
      </x:c>
      <x:c r="B2756" s="888" t="n">
        <x:v>46163</x:v>
      </x:c>
      <x:c r="C2756" t="str">
        <x:v>W Campbell</x:v>
      </x:c>
      <x:c r="D2756" t="str">
        <x:v>Permanent</x:v>
      </x:c>
      <x:c r="E2756" t="str">
        <x:v>Croydon</x:v>
      </x:c>
      <x:c r="F2756" t="str">
        <x:v>Operative Skilled</x:v>
      </x:c>
      <x:c r="G2756"/>
      <x:c r="H2756"/>
      <x:c r="I2756" t="n">
        <x:v>0</x:v>
      </x:c>
      <x:c r="J2756" t="str">
        <x:v>Annual leave</x:v>
      </x:c>
      <x:c r="K2756" t="str">
        <x:v>Employee 1980; home branch Croydon; assigned role Operative Skilled | Leave: Annual Leave (Days) | Leave calendar basis: Fixed schedule</x:v>
      </x:c>
      <x:c r="L2756" t="str">
        <x:v>Include</x:v>
      </x:c>
      <x:c r="M2756"/>
      <x:c r="N2756"/>
    </x:row>
    <x:row r="2757">
      <x:c r="A2757" t="str">
        <x:v>W Campbell|2026-05-22</x:v>
      </x:c>
      <x:c r="B2757" s="888" t="n">
        <x:v>46164</x:v>
      </x:c>
      <x:c r="C2757" t="str">
        <x:v>W Campbell</x:v>
      </x:c>
      <x:c r="D2757" t="str">
        <x:v>Permanent</x:v>
      </x:c>
      <x:c r="E2757" t="str">
        <x:v>Croydon</x:v>
      </x:c>
      <x:c r="F2757" t="str">
        <x:v>Operative Skilled</x:v>
      </x:c>
      <x:c r="G2757"/>
      <x:c r="H2757"/>
      <x:c r="I2757" t="n">
        <x:v>0</x:v>
      </x:c>
      <x:c r="J2757" t="str">
        <x:v>Annual leave</x:v>
      </x:c>
      <x:c r="K2757" t="str">
        <x:v>Employee 1980; home branch Croydon; assigned role Operative Skilled | Leave: Annual Leave (Days) | Leave calendar basis: Fixed schedule</x:v>
      </x:c>
      <x:c r="L2757" t="str">
        <x:v>Include</x:v>
      </x:c>
      <x:c r="M2757"/>
      <x:c r="N2757"/>
    </x:row>
    <x:row r="2758">
      <x:c r="A2758" t="str">
        <x:v>W Campbell|2026-05-26</x:v>
      </x:c>
      <x:c r="B2758" s="888" t="n">
        <x:v>46168</x:v>
      </x:c>
      <x:c r="C2758" t="str">
        <x:v>W Campbell</x:v>
      </x:c>
      <x:c r="D2758" t="str">
        <x:v>Permanent</x:v>
      </x:c>
      <x:c r="E2758" t="str">
        <x:v>Croydon</x:v>
      </x:c>
      <x:c r="F2758" t="str">
        <x:v>Operative Skilled</x:v>
      </x:c>
      <x:c r="G2758" t="str">
        <x:v>401904</x:v>
      </x:c>
      <x:c r="H2758" t="str">
        <x:v>AmTrust Management Services Ltd</x:v>
      </x:c>
      <x:c r="I2758" t="n">
        <x:v>10.5</x:v>
      </x:c>
      <x:c r="J2758" t="str">
        <x:v>Worked</x:v>
      </x:c>
      <x:c r="K2758" t="str">
        <x:v>Employee 1980; home branch Croydon; assigned role Operative Skilled | Deployment branch: Croydon | Actual role: Operative Skilled | Jobs: 401904 | Customers: AmTrust Management Services Ltd | Actual hours: 10.5; source records: 1</x:v>
      </x:c>
      <x:c r="L2758" t="str">
        <x:v>Include</x:v>
      </x:c>
      <x:c r="M2758"/>
      <x:c r="N2758"/>
    </x:row>
    <x:row r="2759">
      <x:c r="A2759" t="str">
        <x:v>W Campbell|2026-05-27</x:v>
      </x:c>
      <x:c r="B2759" s="888" t="n">
        <x:v>46169</x:v>
      </x:c>
      <x:c r="C2759" t="str">
        <x:v>W Campbell</x:v>
      </x:c>
      <x:c r="D2759" t="str">
        <x:v>Permanent</x:v>
      </x:c>
      <x:c r="E2759" t="str">
        <x:v>Croydon</x:v>
      </x:c>
      <x:c r="F2759" t="str">
        <x:v>Operative Skilled</x:v>
      </x:c>
      <x:c r="G2759" t="str">
        <x:v>399451O</x:v>
      </x:c>
      <x:c r="H2759" t="str">
        <x:v>Royal Borough of Kensington and Chelsea</x:v>
      </x:c>
      <x:c r="I2759" t="n">
        <x:v>6.5</x:v>
      </x:c>
      <x:c r="J2759" t="str">
        <x:v>Worked</x:v>
      </x:c>
      <x:c r="K2759" t="str">
        <x:v>Employee 1980; home branch Croydon; assigned role Operative Skilled | Deployment branch: Croydon | Actual role: Operative Skilled | Jobs: 399451O | Customers: Royal Borough of Kensington and Chelsea | Actual hours: 6.5; source records: 1</x:v>
      </x:c>
      <x:c r="L2759" t="str">
        <x:v>Include</x:v>
      </x:c>
      <x:c r="M2759"/>
      <x:c r="N2759"/>
    </x:row>
    <x:row r="2760">
      <x:c r="A2760" t="str">
        <x:v>W Campbell|2026-05-28</x:v>
      </x:c>
      <x:c r="B2760" s="888" t="n">
        <x:v>46170</x:v>
      </x:c>
      <x:c r="C2760" t="str">
        <x:v>W Campbell</x:v>
      </x:c>
      <x:c r="D2760" t="str">
        <x:v>Permanent</x:v>
      </x:c>
      <x:c r="E2760" t="str">
        <x:v>Croydon</x:v>
      </x:c>
      <x:c r="F2760" t="str">
        <x:v>Operative Skilled</x:v>
      </x:c>
      <x:c r="G2760" t="str">
        <x:v>393361C</x:v>
      </x:c>
      <x:c r="H2760" t="str">
        <x:v>The Quadrant</x:v>
      </x:c>
      <x:c r="I2760" t="n">
        <x:v>9</x:v>
      </x:c>
      <x:c r="J2760" t="str">
        <x:v>Worked</x:v>
      </x:c>
      <x:c r="K2760" t="str">
        <x:v>Employee 1980; home branch Croydon; assigned role Operative Skilled | Deployment branch: Croydon | Actual role: Operative Skilled | Jobs: 393361C | Customers: The Quadrant | Actual hours: 9.0; source records: 1</x:v>
      </x:c>
      <x:c r="L2760" t="str">
        <x:v>Include</x:v>
      </x:c>
      <x:c r="M2760"/>
      <x:c r="N2760"/>
    </x:row>
    <x:row r="2761">
      <x:c r="A2761" t="str">
        <x:v>W Campbell|2026-05-29</x:v>
      </x:c>
      <x:c r="B2761" s="888" t="n">
        <x:v>46171</x:v>
      </x:c>
      <x:c r="C2761" t="str">
        <x:v>W Campbell</x:v>
      </x:c>
      <x:c r="D2761" t="str">
        <x:v>Permanent</x:v>
      </x:c>
      <x:c r="E2761" t="str">
        <x:v>Croydon</x:v>
      </x:c>
      <x:c r="F2761" t="str">
        <x:v>Operative Skilled</x:v>
      </x:c>
      <x:c r="G2761" t="str">
        <x:v>393361C</x:v>
      </x:c>
      <x:c r="H2761" t="str">
        <x:v>The Quadrant</x:v>
      </x:c>
      <x:c r="I2761" t="n">
        <x:v>10.5</x:v>
      </x:c>
      <x:c r="J2761" t="str">
        <x:v>Worked</x:v>
      </x:c>
      <x:c r="K2761" t="str">
        <x:v>Employee 1980; home branch Croydon; assigned role Operative Skilled | Deployment branch: Croydon | Actual role: Operative Skilled | Jobs: 393361C | Customers: The Quadrant | Actual hours: 10.5; source records: 1</x:v>
      </x:c>
      <x:c r="L2761" t="str">
        <x:v>Include</x:v>
      </x:c>
      <x:c r="M2761"/>
      <x:c r="N2761"/>
    </x:row>
    <x:row r="2762">
      <x:c r="A2762" t="str">
        <x:v>Wayne Clark1|2026-05-01</x:v>
      </x:c>
      <x:c r="B2762" s="888" t="n">
        <x:v>46143</x:v>
      </x:c>
      <x:c r="C2762" t="str">
        <x:v>Wayne Clark1</x:v>
      </x:c>
      <x:c r="D2762" t="str">
        <x:v>Permanent</x:v>
      </x:c>
      <x:c r="E2762" t="str">
        <x:v>Leeds</x:v>
      </x:c>
      <x:c r="F2762" t="str">
        <x:v>Operative Driver</x:v>
      </x:c>
      <x:c r="G2762" t="str">
        <x:v>400022C</x:v>
      </x:c>
      <x:c r="H2762" t="str">
        <x:v>The British Library</x:v>
      </x:c>
      <x:c r="I2762" t="n">
        <x:v>12</x:v>
      </x:c>
      <x:c r="J2762" t="str">
        <x:v>Worked</x:v>
      </x:c>
      <x:c r="K2762" t="str">
        <x:v>Employee 103945; home branch Leeds; assigned role Operative Driver | Deployment branch: Leeds | Actual role: Operative Driver | Jobs: 400022C | Customers: The British Library | Actual hours: 12.0; source records: 1</x:v>
      </x:c>
      <x:c r="L2762" t="str">
        <x:v>Include</x:v>
      </x:c>
      <x:c r="M2762"/>
      <x:c r="N2762"/>
    </x:row>
    <x:row r="2763">
      <x:c r="A2763" t="str">
        <x:v>Wayne Clark1|2026-05-05</x:v>
      </x:c>
      <x:c r="B2763" s="888" t="n">
        <x:v>46147</x:v>
      </x:c>
      <x:c r="C2763" t="str">
        <x:v>Wayne Clark1</x:v>
      </x:c>
      <x:c r="D2763" t="str">
        <x:v>Permanent</x:v>
      </x:c>
      <x:c r="E2763" t="str">
        <x:v>Leeds</x:v>
      </x:c>
      <x:c r="F2763" t="str">
        <x:v>Operative Driver</x:v>
      </x:c>
      <x:c r="G2763" t="str">
        <x:v>400022C</x:v>
      </x:c>
      <x:c r="H2763" t="str">
        <x:v>The British Library</x:v>
      </x:c>
      <x:c r="I2763" t="n">
        <x:v>13.83</x:v>
      </x:c>
      <x:c r="J2763" t="str">
        <x:v>Worked</x:v>
      </x:c>
      <x:c r="K2763" t="str">
        <x:v>Employee 103945; home branch Leeds; assigned role Operative Driver | Deployment branch: Leeds | Actual role: Operative Driver | Jobs: 400022C | Customers: The British Library | Actual hours: 13.8; source records: 1</x:v>
      </x:c>
      <x:c r="L2763" t="str">
        <x:v>Include</x:v>
      </x:c>
      <x:c r="M2763"/>
      <x:c r="N2763"/>
    </x:row>
    <x:row r="2764">
      <x:c r="A2764" t="str">
        <x:v>Wayne Clark1|2026-05-06</x:v>
      </x:c>
      <x:c r="B2764" s="888" t="n">
        <x:v>46148</x:v>
      </x:c>
      <x:c r="C2764" t="str">
        <x:v>Wayne Clark1</x:v>
      </x:c>
      <x:c r="D2764" t="str">
        <x:v>Permanent</x:v>
      </x:c>
      <x:c r="E2764" t="str">
        <x:v>Leeds</x:v>
      </x:c>
      <x:c r="F2764" t="str">
        <x:v>Operative Driver</x:v>
      </x:c>
      <x:c r="G2764" t="str">
        <x:v>400022C</x:v>
      </x:c>
      <x:c r="H2764" t="str">
        <x:v>The British Library</x:v>
      </x:c>
      <x:c r="I2764" t="n">
        <x:v>13.75</x:v>
      </x:c>
      <x:c r="J2764" t="str">
        <x:v>Worked</x:v>
      </x:c>
      <x:c r="K2764" t="str">
        <x:v>Employee 103945; home branch Leeds; assigned role Operative Driver | Deployment branch: Leeds | Actual role: Operative Driver | Jobs: 400022C | Customers: The British Library | Actual hours: 13.8; source records: 1</x:v>
      </x:c>
      <x:c r="L2764" t="str">
        <x:v>Include</x:v>
      </x:c>
      <x:c r="M2764"/>
      <x:c r="N2764"/>
    </x:row>
    <x:row r="2765">
      <x:c r="A2765" t="str">
        <x:v>Wayne Clark1|2026-05-07</x:v>
      </x:c>
      <x:c r="B2765" s="888" t="n">
        <x:v>46149</x:v>
      </x:c>
      <x:c r="C2765" t="str">
        <x:v>Wayne Clark1</x:v>
      </x:c>
      <x:c r="D2765" t="str">
        <x:v>Permanent</x:v>
      </x:c>
      <x:c r="E2765" t="str">
        <x:v>Leeds</x:v>
      </x:c>
      <x:c r="F2765" t="str">
        <x:v>Operative Driver</x:v>
      </x:c>
      <x:c r="G2765" t="str">
        <x:v>400022C</x:v>
      </x:c>
      <x:c r="H2765" t="str">
        <x:v>The British Library</x:v>
      </x:c>
      <x:c r="I2765" t="n">
        <x:v>13.75</x:v>
      </x:c>
      <x:c r="J2765" t="str">
        <x:v>Worked</x:v>
      </x:c>
      <x:c r="K2765" t="str">
        <x:v>Employee 103945; home branch Leeds; assigned role Operative Driver | Deployment branch: Leeds | Actual role: Operative Driver | Jobs: 400022C | Customers: The British Library | Actual hours: 13.8; source records: 1</x:v>
      </x:c>
      <x:c r="L2765" t="str">
        <x:v>Include</x:v>
      </x:c>
      <x:c r="M2765"/>
      <x:c r="N2765"/>
    </x:row>
    <x:row r="2766">
      <x:c r="A2766" t="str">
        <x:v>Wayne Clark1|2026-05-08</x:v>
      </x:c>
      <x:c r="B2766" s="888" t="n">
        <x:v>46150</x:v>
      </x:c>
      <x:c r="C2766" t="str">
        <x:v>Wayne Clark1</x:v>
      </x:c>
      <x:c r="D2766" t="str">
        <x:v>Permanent</x:v>
      </x:c>
      <x:c r="E2766" t="str">
        <x:v>Leeds</x:v>
      </x:c>
      <x:c r="F2766" t="str">
        <x:v>Operative Driver</x:v>
      </x:c>
      <x:c r="G2766" t="str">
        <x:v>400022C</x:v>
      </x:c>
      <x:c r="H2766" t="str">
        <x:v>The British Library</x:v>
      </x:c>
      <x:c r="I2766" t="n">
        <x:v>13</x:v>
      </x:c>
      <x:c r="J2766" t="str">
        <x:v>Worked</x:v>
      </x:c>
      <x:c r="K2766" t="str">
        <x:v>Employee 103945; home branch Leeds; assigned role Operative Driver | Deployment branch: Leeds | Actual role: Operative Driver | Jobs: 400022C | Customers: The British Library | Actual hours: 13.0; source records: 1</x:v>
      </x:c>
      <x:c r="L2766" t="str">
        <x:v>Include</x:v>
      </x:c>
      <x:c r="M2766"/>
      <x:c r="N2766"/>
    </x:row>
    <x:row r="2767">
      <x:c r="A2767" t="str">
        <x:v>Wayne Clark1|2026-05-11</x:v>
      </x:c>
      <x:c r="B2767" s="888" t="n">
        <x:v>46153</x:v>
      </x:c>
      <x:c r="C2767" t="str">
        <x:v>Wayne Clark1</x:v>
      </x:c>
      <x:c r="D2767" t="str">
        <x:v>Permanent</x:v>
      </x:c>
      <x:c r="E2767" t="str">
        <x:v>Leeds</x:v>
      </x:c>
      <x:c r="F2767" t="str">
        <x:v>Operative Driver</x:v>
      </x:c>
      <x:c r="G2767" t="str">
        <x:v>400022C</x:v>
      </x:c>
      <x:c r="H2767" t="str">
        <x:v>The British Library</x:v>
      </x:c>
      <x:c r="I2767" t="n">
        <x:v>12</x:v>
      </x:c>
      <x:c r="J2767" t="str">
        <x:v>Worked</x:v>
      </x:c>
      <x:c r="K2767" t="str">
        <x:v>Employee 103945; home branch Leeds; assigned role Operative Driver | Deployment branch: Leeds | Actual role: Operative Driver | Jobs: 400022C | Customers: The British Library | Actual hours: 12.0; source records: 1</x:v>
      </x:c>
      <x:c r="L2767" t="str">
        <x:v>Include</x:v>
      </x:c>
      <x:c r="M2767"/>
      <x:c r="N2767"/>
    </x:row>
    <x:row r="2768">
      <x:c r="A2768" t="str">
        <x:v>Wayne Clark1|2026-05-12</x:v>
      </x:c>
      <x:c r="B2768" s="888" t="n">
        <x:v>46154</x:v>
      </x:c>
      <x:c r="C2768" t="str">
        <x:v>Wayne Clark1</x:v>
      </x:c>
      <x:c r="D2768" t="str">
        <x:v>Permanent</x:v>
      </x:c>
      <x:c r="E2768" t="str">
        <x:v>Leeds</x:v>
      </x:c>
      <x:c r="F2768" t="str">
        <x:v>Operative Driver</x:v>
      </x:c>
      <x:c r="G2768" t="str">
        <x:v>400022C</x:v>
      </x:c>
      <x:c r="H2768" t="str">
        <x:v>The British Library</x:v>
      </x:c>
      <x:c r="I2768" t="n">
        <x:v>12</x:v>
      </x:c>
      <x:c r="J2768" t="str">
        <x:v>Worked</x:v>
      </x:c>
      <x:c r="K2768" t="str">
        <x:v>Employee 103945; home branch Leeds; assigned role Operative Driver | Deployment branch: Leeds | Actual role: Operative Driver | Jobs: 400022C | Customers: The British Library | Actual hours: 12.0; source records: 1</x:v>
      </x:c>
      <x:c r="L2768" t="str">
        <x:v>Include</x:v>
      </x:c>
      <x:c r="M2768"/>
      <x:c r="N2768"/>
    </x:row>
    <x:row r="2769">
      <x:c r="A2769" t="str">
        <x:v>Wayne Clark1|2026-05-13</x:v>
      </x:c>
      <x:c r="B2769" s="888" t="n">
        <x:v>46155</x:v>
      </x:c>
      <x:c r="C2769" t="str">
        <x:v>Wayne Clark1</x:v>
      </x:c>
      <x:c r="D2769" t="str">
        <x:v>Permanent</x:v>
      </x:c>
      <x:c r="E2769" t="str">
        <x:v>Leeds</x:v>
      </x:c>
      <x:c r="F2769" t="str">
        <x:v>Operative Driver</x:v>
      </x:c>
      <x:c r="G2769" t="str">
        <x:v>400022C</x:v>
      </x:c>
      <x:c r="H2769" t="str">
        <x:v>The British Library</x:v>
      </x:c>
      <x:c r="I2769" t="n">
        <x:v>12</x:v>
      </x:c>
      <x:c r="J2769" t="str">
        <x:v>Worked</x:v>
      </x:c>
      <x:c r="K2769" t="str">
        <x:v>Employee 103945; home branch Leeds; assigned role Operative Driver | Deployment branch: Leeds | Actual role: Operative Driver | Jobs: 400022C | Customers: The British Library | Actual hours: 12.0; source records: 1</x:v>
      </x:c>
      <x:c r="L2769" t="str">
        <x:v>Include</x:v>
      </x:c>
      <x:c r="M2769"/>
      <x:c r="N2769"/>
    </x:row>
    <x:row r="2770">
      <x:c r="A2770" t="str">
        <x:v>Wayne Clark1|2026-05-15</x:v>
      </x:c>
      <x:c r="B2770" s="888" t="n">
        <x:v>46157</x:v>
      </x:c>
      <x:c r="C2770" t="str">
        <x:v>Wayne Clark1</x:v>
      </x:c>
      <x:c r="D2770" t="str">
        <x:v>Permanent</x:v>
      </x:c>
      <x:c r="E2770" t="str">
        <x:v>Leeds</x:v>
      </x:c>
      <x:c r="F2770" t="str">
        <x:v>Operative Driver</x:v>
      </x:c>
      <x:c r="G2770" t="str">
        <x:v>400022C</x:v>
      </x:c>
      <x:c r="H2770" t="str">
        <x:v>The British Library</x:v>
      </x:c>
      <x:c r="I2770" t="n">
        <x:v>12.5</x:v>
      </x:c>
      <x:c r="J2770" t="str">
        <x:v>Worked</x:v>
      </x:c>
      <x:c r="K2770" t="str">
        <x:v>Employee 103945; home branch Leeds; assigned role Operative Driver | Deployment branch: Leeds | Actual role: Operative Driver | Jobs: 400022C | Customers: The British Library | Actual hours: 12.5; source records: 1</x:v>
      </x:c>
      <x:c r="L2770" t="str">
        <x:v>Include</x:v>
      </x:c>
      <x:c r="M2770"/>
      <x:c r="N2770"/>
    </x:row>
    <x:row r="2771">
      <x:c r="A2771" t="str">
        <x:v>Wayne Clark1|2026-05-18</x:v>
      </x:c>
      <x:c r="B2771" s="888" t="n">
        <x:v>46160</x:v>
      </x:c>
      <x:c r="C2771" t="str">
        <x:v>Wayne Clark1</x:v>
      </x:c>
      <x:c r="D2771" t="str">
        <x:v>Permanent</x:v>
      </x:c>
      <x:c r="E2771" t="str">
        <x:v>Leeds</x:v>
      </x:c>
      <x:c r="F2771" t="str">
        <x:v>Operative Driver</x:v>
      </x:c>
      <x:c r="G2771" t="str">
        <x:v>400022C</x:v>
      </x:c>
      <x:c r="H2771" t="str">
        <x:v>The British Library</x:v>
      </x:c>
      <x:c r="I2771" t="n">
        <x:v>12.25</x:v>
      </x:c>
      <x:c r="J2771" t="str">
        <x:v>Worked</x:v>
      </x:c>
      <x:c r="K2771" t="str">
        <x:v>Employee 103945; home branch Leeds; assigned role Operative Driver | Deployment branch: Leeds | Actual role: Operative Driver | Jobs: 400022C | Customers: The British Library | Actual hours: 12.2; source records: 1</x:v>
      </x:c>
      <x:c r="L2771" t="str">
        <x:v>Include</x:v>
      </x:c>
      <x:c r="M2771"/>
      <x:c r="N2771"/>
    </x:row>
    <x:row r="2772">
      <x:c r="A2772" t="str">
        <x:v>Wayne Clark1|2026-05-19</x:v>
      </x:c>
      <x:c r="B2772" s="888" t="n">
        <x:v>46161</x:v>
      </x:c>
      <x:c r="C2772" t="str">
        <x:v>Wayne Clark1</x:v>
      </x:c>
      <x:c r="D2772" t="str">
        <x:v>Permanent</x:v>
      </x:c>
      <x:c r="E2772" t="str">
        <x:v>Leeds</x:v>
      </x:c>
      <x:c r="F2772" t="str">
        <x:v>Operative Driver</x:v>
      </x:c>
      <x:c r="G2772" t="str">
        <x:v>400022C</x:v>
      </x:c>
      <x:c r="H2772" t="str">
        <x:v>The British Library</x:v>
      </x:c>
      <x:c r="I2772" t="n">
        <x:v>12</x:v>
      </x:c>
      <x:c r="J2772" t="str">
        <x:v>Worked</x:v>
      </x:c>
      <x:c r="K2772" t="str">
        <x:v>Employee 103945; home branch Leeds; assigned role Operative Driver | Deployment branch: Leeds | Actual role: Operative Driver | Jobs: 400022C | Customers: The British Library | Actual hours: 12.0; source records: 1</x:v>
      </x:c>
      <x:c r="L2772" t="str">
        <x:v>Include</x:v>
      </x:c>
      <x:c r="M2772"/>
      <x:c r="N2772"/>
    </x:row>
    <x:row r="2773">
      <x:c r="A2773" t="str">
        <x:v>Wayne Clark1|2026-05-20</x:v>
      </x:c>
      <x:c r="B2773" s="888" t="n">
        <x:v>46162</x:v>
      </x:c>
      <x:c r="C2773" t="str">
        <x:v>Wayne Clark1</x:v>
      </x:c>
      <x:c r="D2773" t="str">
        <x:v>Permanent</x:v>
      </x:c>
      <x:c r="E2773" t="str">
        <x:v>Leeds</x:v>
      </x:c>
      <x:c r="F2773" t="str">
        <x:v>Operative Driver</x:v>
      </x:c>
      <x:c r="G2773" t="str">
        <x:v>400022C</x:v>
      </x:c>
      <x:c r="H2773" t="str">
        <x:v>The British Library</x:v>
      </x:c>
      <x:c r="I2773" t="n">
        <x:v>13</x:v>
      </x:c>
      <x:c r="J2773" t="str">
        <x:v>Worked</x:v>
      </x:c>
      <x:c r="K2773" t="str">
        <x:v>Employee 103945; home branch Leeds; assigned role Operative Driver | Deployment branch: Leeds | Actual role: Operative Driver | Jobs: 400022C | Customers: The British Library | Actual hours: 13.0; source records: 1</x:v>
      </x:c>
      <x:c r="L2773" t="str">
        <x:v>Include</x:v>
      </x:c>
      <x:c r="M2773"/>
      <x:c r="N2773"/>
    </x:row>
    <x:row r="2774">
      <x:c r="A2774" t="str">
        <x:v>Wayne Clark1|2026-05-21</x:v>
      </x:c>
      <x:c r="B2774" s="888" t="n">
        <x:v>46163</x:v>
      </x:c>
      <x:c r="C2774" t="str">
        <x:v>Wayne Clark1</x:v>
      </x:c>
      <x:c r="D2774" t="str">
        <x:v>Permanent</x:v>
      </x:c>
      <x:c r="E2774" t="str">
        <x:v>Leeds</x:v>
      </x:c>
      <x:c r="F2774" t="str">
        <x:v>Operative Driver</x:v>
      </x:c>
      <x:c r="G2774" t="str">
        <x:v>400022C</x:v>
      </x:c>
      <x:c r="H2774" t="str">
        <x:v>The British Library</x:v>
      </x:c>
      <x:c r="I2774" t="n">
        <x:v>13</x:v>
      </x:c>
      <x:c r="J2774" t="str">
        <x:v>Worked</x:v>
      </x:c>
      <x:c r="K2774" t="str">
        <x:v>Employee 103945; home branch Leeds; assigned role Operative Driver | Deployment branch: Leeds | Actual role: Operative Driver | Jobs: 400022C | Customers: The British Library | Actual hours: 13.0; source records: 1</x:v>
      </x:c>
      <x:c r="L2774" t="str">
        <x:v>Include</x:v>
      </x:c>
      <x:c r="M2774"/>
      <x:c r="N2774"/>
    </x:row>
    <x:row r="2775">
      <x:c r="A2775" t="str">
        <x:v>Wayne Clark1|2026-05-22</x:v>
      </x:c>
      <x:c r="B2775" s="888" t="n">
        <x:v>46164</x:v>
      </x:c>
      <x:c r="C2775" t="str">
        <x:v>Wayne Clark1</x:v>
      </x:c>
      <x:c r="D2775" t="str">
        <x:v>Permanent</x:v>
      </x:c>
      <x:c r="E2775" t="str">
        <x:v>Leeds</x:v>
      </x:c>
      <x:c r="F2775" t="str">
        <x:v>Operative Driver</x:v>
      </x:c>
      <x:c r="G2775" t="str">
        <x:v>400022C</x:v>
      </x:c>
      <x:c r="H2775" t="str">
        <x:v>The British Library</x:v>
      </x:c>
      <x:c r="I2775" t="n">
        <x:v>12.5</x:v>
      </x:c>
      <x:c r="J2775" t="str">
        <x:v>Worked</x:v>
      </x:c>
      <x:c r="K2775" t="str">
        <x:v>Employee 103945; home branch Leeds; assigned role Operative Driver | Deployment branch: Leeds | Actual role: Operative Driver | Jobs: 400022C | Customers: The British Library | Actual hours: 12.5; source records: 1</x:v>
      </x:c>
      <x:c r="L2775" t="str">
        <x:v>Include</x:v>
      </x:c>
      <x:c r="M2775"/>
      <x:c r="N2775"/>
    </x:row>
    <x:row r="2776">
      <x:c r="A2776" t="str">
        <x:v>Wayne Clark1|2026-05-26</x:v>
      </x:c>
      <x:c r="B2776" s="888" t="n">
        <x:v>46168</x:v>
      </x:c>
      <x:c r="C2776" t="str">
        <x:v>Wayne Clark1</x:v>
      </x:c>
      <x:c r="D2776" t="str">
        <x:v>Permanent</x:v>
      </x:c>
      <x:c r="E2776" t="str">
        <x:v>Leeds</x:v>
      </x:c>
      <x:c r="F2776" t="str">
        <x:v>Operative Driver</x:v>
      </x:c>
      <x:c r="G2776"/>
      <x:c r="H2776"/>
      <x:c r="I2776" t="n">
        <x:v>0</x:v>
      </x:c>
      <x:c r="J2776" t="str">
        <x:v>Annual leave</x:v>
      </x:c>
      <x:c r="K2776" t="str">
        <x:v>Employee 103945; home branch Leeds; assigned role Operative Driver | Leave: Annual Leave (Hours) | Leave calendar basis: Variable-pattern period</x:v>
      </x:c>
      <x:c r="L2776" t="str">
        <x:v>Include</x:v>
      </x:c>
      <x:c r="M2776"/>
      <x:c r="N2776"/>
    </x:row>
    <x:row r="2777">
      <x:c r="A2777" t="str">
        <x:v>Wayne Clark1|2026-05-27</x:v>
      </x:c>
      <x:c r="B2777" s="888" t="n">
        <x:v>46169</x:v>
      </x:c>
      <x:c r="C2777" t="str">
        <x:v>Wayne Clark1</x:v>
      </x:c>
      <x:c r="D2777" t="str">
        <x:v>Permanent</x:v>
      </x:c>
      <x:c r="E2777" t="str">
        <x:v>Leeds</x:v>
      </x:c>
      <x:c r="F2777" t="str">
        <x:v>Operative Driver</x:v>
      </x:c>
      <x:c r="G2777"/>
      <x:c r="H2777"/>
      <x:c r="I2777" t="n">
        <x:v>0</x:v>
      </x:c>
      <x:c r="J2777" t="str">
        <x:v>Annual leave</x:v>
      </x:c>
      <x:c r="K2777" t="str">
        <x:v>Employee 103945; home branch Leeds; assigned role Operative Driver | Leave: Annual Leave (Hours) | Leave calendar basis: Variable-pattern period</x:v>
      </x:c>
      <x:c r="L2777" t="str">
        <x:v>Include</x:v>
      </x:c>
      <x:c r="M2777"/>
      <x:c r="N2777"/>
    </x:row>
    <x:row r="2778">
      <x:c r="A2778" t="str">
        <x:v>Wayne Clark1|2026-05-28</x:v>
      </x:c>
      <x:c r="B2778" s="888" t="n">
        <x:v>46170</x:v>
      </x:c>
      <x:c r="C2778" t="str">
        <x:v>Wayne Clark1</x:v>
      </x:c>
      <x:c r="D2778" t="str">
        <x:v>Permanent</x:v>
      </x:c>
      <x:c r="E2778" t="str">
        <x:v>Leeds</x:v>
      </x:c>
      <x:c r="F2778" t="str">
        <x:v>Operative Driver</x:v>
      </x:c>
      <x:c r="G2778"/>
      <x:c r="H2778"/>
      <x:c r="I2778" t="n">
        <x:v>0</x:v>
      </x:c>
      <x:c r="J2778" t="str">
        <x:v>Annual leave</x:v>
      </x:c>
      <x:c r="K2778" t="str">
        <x:v>Employee 103945; home branch Leeds; assigned role Operative Driver | Leave: Annual Leave (Hours) | Leave calendar basis: Variable-pattern period</x:v>
      </x:c>
      <x:c r="L2778" t="str">
        <x:v>Include</x:v>
      </x:c>
      <x:c r="M2778"/>
      <x:c r="N2778"/>
    </x:row>
    <x:row r="2779">
      <x:c r="A2779" t="str">
        <x:v>Wayne Clark1|2026-05-29</x:v>
      </x:c>
      <x:c r="B2779" s="888" t="n">
        <x:v>46171</x:v>
      </x:c>
      <x:c r="C2779" t="str">
        <x:v>Wayne Clark1</x:v>
      </x:c>
      <x:c r="D2779" t="str">
        <x:v>Permanent</x:v>
      </x:c>
      <x:c r="E2779" t="str">
        <x:v>Leeds</x:v>
      </x:c>
      <x:c r="F2779" t="str">
        <x:v>Operative Driver</x:v>
      </x:c>
      <x:c r="G2779"/>
      <x:c r="H2779"/>
      <x:c r="I2779" t="n">
        <x:v>0</x:v>
      </x:c>
      <x:c r="J2779" t="str">
        <x:v>Annual leave</x:v>
      </x:c>
      <x:c r="K2779" t="str">
        <x:v>Employee 103945; home branch Leeds; assigned role Operative Driver | Leave: Annual Leave (Hours) | Leave calendar basis: Variable-pattern period</x:v>
      </x:c>
      <x:c r="L2779" t="str">
        <x:v>Include</x:v>
      </x:c>
      <x:c r="M2779"/>
      <x:c r="N2779"/>
    </x:row>
    <x:row r="2780">
      <x:c r="A2780" t="str">
        <x:v>Wayne Russell|2026-05-01</x:v>
      </x:c>
      <x:c r="B2780" s="888" t="n">
        <x:v>46143</x:v>
      </x:c>
      <x:c r="C2780" t="str">
        <x:v>Wayne Russell</x:v>
      </x:c>
      <x:c r="D2780" t="str">
        <x:v>Permanent</x:v>
      </x:c>
      <x:c r="E2780" t="str">
        <x:v>Birmingham</x:v>
      </x:c>
      <x:c r="F2780" t="str">
        <x:v>Operative Porter</x:v>
      </x:c>
      <x:c r="G2780" t="str">
        <x:v>386884V, 400679</x:v>
      </x:c>
      <x:c r="H2780" t="str">
        <x:v>Harrow Green; Thames Valley Police</x:v>
      </x:c>
      <x:c r="I2780" t="n">
        <x:v>19.5</x:v>
      </x:c>
      <x:c r="J2780" t="str">
        <x:v>Worked — 2 records</x:v>
      </x:c>
      <x:c r="K2780" t="str">
        <x:v>Employee 1722; home branch Birmingham; assigned role Operative Porter | Deployment branch: Birmingham, Oxford | Actual role: Operative Skilled | Jobs: 386884V, 400679 | Customers: Harrow Green; Thames Valley Police | Actual hours: 19.5; source records: 2</x:v>
      </x:c>
      <x:c r="L2780" t="str">
        <x:v>Include</x:v>
      </x:c>
      <x:c r="M2780"/>
      <x:c r="N2780"/>
    </x:row>
    <x:row r="2781">
      <x:c r="A2781" t="str">
        <x:v>Wayne Russell|2026-05-05</x:v>
      </x:c>
      <x:c r="B2781" s="888" t="n">
        <x:v>46147</x:v>
      </x:c>
      <x:c r="C2781" t="str">
        <x:v>Wayne Russell</x:v>
      </x:c>
      <x:c r="D2781" t="str">
        <x:v>Permanent</x:v>
      </x:c>
      <x:c r="E2781" t="str">
        <x:v>Birmingham</x:v>
      </x:c>
      <x:c r="F2781" t="str">
        <x:v>Operative Porter</x:v>
      </x:c>
      <x:c r="G2781" t="str">
        <x:v>401896</x:v>
      </x:c>
      <x:c r="H2781" t="str">
        <x:v>Midland Heart</x:v>
      </x:c>
      <x:c r="I2781" t="n">
        <x:v>6</x:v>
      </x:c>
      <x:c r="J2781" t="str">
        <x:v>Worked</x:v>
      </x:c>
      <x:c r="K2781" t="str">
        <x:v>Employee 1722; home branch Birmingham; assigned role Operative Porter | Deployment branch: Birmingham | Actual role: Operative Skilled | Jobs: 401896 | Customers: Midland Heart | Actual hours: 6.0; source records: 1</x:v>
      </x:c>
      <x:c r="L2781" t="str">
        <x:v>Include</x:v>
      </x:c>
      <x:c r="M2781"/>
      <x:c r="N2781"/>
    </x:row>
    <x:row r="2782">
      <x:c r="A2782" t="str">
        <x:v>Wayne Russell|2026-05-06</x:v>
      </x:c>
      <x:c r="B2782" s="888" t="n">
        <x:v>46148</x:v>
      </x:c>
      <x:c r="C2782" t="str">
        <x:v>Wayne Russell</x:v>
      </x:c>
      <x:c r="D2782" t="str">
        <x:v>Permanent</x:v>
      </x:c>
      <x:c r="E2782" t="str">
        <x:v>Birmingham</x:v>
      </x:c>
      <x:c r="F2782" t="str">
        <x:v>Operative Porter</x:v>
      </x:c>
      <x:c r="G2782" t="str">
        <x:v>400903</x:v>
      </x:c>
      <x:c r="H2782" t="str">
        <x:v>Walsall Leather Museum</x:v>
      </x:c>
      <x:c r="I2782" t="n">
        <x:v>9</x:v>
      </x:c>
      <x:c r="J2782" t="str">
        <x:v>Worked</x:v>
      </x:c>
      <x:c r="K2782" t="str">
        <x:v>Employee 1722; home branch Birmingham; assigned role Operative Porter | Deployment branch: Birmingham | Actual role: Operative Porter | Jobs: 400903 | Customers: Walsall Leather Museum | Actual hours: 9.0; source records: 1</x:v>
      </x:c>
      <x:c r="L2782" t="str">
        <x:v>Include</x:v>
      </x:c>
      <x:c r="M2782"/>
      <x:c r="N2782"/>
    </x:row>
    <x:row r="2783">
      <x:c r="A2783" t="str">
        <x:v>Wayne Russell|2026-05-07</x:v>
      </x:c>
      <x:c r="B2783" s="888" t="n">
        <x:v>46149</x:v>
      </x:c>
      <x:c r="C2783" t="str">
        <x:v>Wayne Russell</x:v>
      </x:c>
      <x:c r="D2783" t="str">
        <x:v>Permanent</x:v>
      </x:c>
      <x:c r="E2783" t="str">
        <x:v>Birmingham</x:v>
      </x:c>
      <x:c r="F2783" t="str">
        <x:v>Operative Porter</x:v>
      </x:c>
      <x:c r="G2783" t="str">
        <x:v>400903</x:v>
      </x:c>
      <x:c r="H2783" t="str">
        <x:v>Walsall Leather Museum</x:v>
      </x:c>
      <x:c r="I2783" t="n">
        <x:v>9</x:v>
      </x:c>
      <x:c r="J2783" t="str">
        <x:v>Worked</x:v>
      </x:c>
      <x:c r="K2783" t="str">
        <x:v>Employee 1722; home branch Birmingham; assigned role Operative Porter | Deployment branch: Birmingham | Actual role: Operative Skilled | Jobs: 400903 | Customers: Walsall Leather Museum | Actual hours: 9.0; source records: 1</x:v>
      </x:c>
      <x:c r="L2783" t="str">
        <x:v>Include</x:v>
      </x:c>
      <x:c r="M2783"/>
      <x:c r="N2783"/>
    </x:row>
    <x:row r="2784">
      <x:c r="A2784" t="str">
        <x:v>Wayne Russell|2026-05-08</x:v>
      </x:c>
      <x:c r="B2784" s="888" t="n">
        <x:v>46150</x:v>
      </x:c>
      <x:c r="C2784" t="str">
        <x:v>Wayne Russell</x:v>
      </x:c>
      <x:c r="D2784" t="str">
        <x:v>Permanent</x:v>
      </x:c>
      <x:c r="E2784" t="str">
        <x:v>Birmingham</x:v>
      </x:c>
      <x:c r="F2784" t="str">
        <x:v>Operative Porter</x:v>
      </x:c>
      <x:c r="G2784" t="str">
        <x:v>400903</x:v>
      </x:c>
      <x:c r="H2784" t="str">
        <x:v>Walsall Leather Museum</x:v>
      </x:c>
      <x:c r="I2784" t="n">
        <x:v>9.5</x:v>
      </x:c>
      <x:c r="J2784" t="str">
        <x:v>Worked</x:v>
      </x:c>
      <x:c r="K2784" t="str">
        <x:v>Employee 1722; home branch Birmingham; assigned role Operative Porter | Deployment branch: Birmingham | Actual role: Operative Porter | Jobs: 400903 | Customers: Walsall Leather Museum | Actual hours: 9.5; source records: 1</x:v>
      </x:c>
      <x:c r="L2784" t="str">
        <x:v>Include</x:v>
      </x:c>
      <x:c r="M2784"/>
      <x:c r="N2784"/>
    </x:row>
    <x:row r="2785">
      <x:c r="A2785" t="str">
        <x:v>Wayne Russell|2026-05-11</x:v>
      </x:c>
      <x:c r="B2785" s="888" t="n">
        <x:v>46153</x:v>
      </x:c>
      <x:c r="C2785" t="str">
        <x:v>Wayne Russell</x:v>
      </x:c>
      <x:c r="D2785" t="str">
        <x:v>Permanent</x:v>
      </x:c>
      <x:c r="E2785" t="str">
        <x:v>Birmingham</x:v>
      </x:c>
      <x:c r="F2785" t="str">
        <x:v>Operative Porter</x:v>
      </x:c>
      <x:c r="G2785" t="str">
        <x:v>390823</x:v>
      </x:c>
      <x:c r="H2785" t="str">
        <x:v>Squire Patton Boggs</x:v>
      </x:c>
      <x:c r="I2785" t="n">
        <x:v>7.5</x:v>
      </x:c>
      <x:c r="J2785" t="str">
        <x:v>Worked</x:v>
      </x:c>
      <x:c r="K2785" t="str">
        <x:v>Employee 1722; home branch Birmingham; assigned role Operative Porter | Deployment branch: Birmingham | Actual role: Operative Skilled | Jobs: 390823 | Customers: Squire Patton Boggs | Actual hours: 7.5; source records: 1</x:v>
      </x:c>
      <x:c r="L2785" t="str">
        <x:v>Include</x:v>
      </x:c>
      <x:c r="M2785"/>
      <x:c r="N2785"/>
    </x:row>
    <x:row r="2786">
      <x:c r="A2786" t="str">
        <x:v>Wayne Russell|2026-05-12</x:v>
      </x:c>
      <x:c r="B2786" s="888" t="n">
        <x:v>46154</x:v>
      </x:c>
      <x:c r="C2786" t="str">
        <x:v>Wayne Russell</x:v>
      </x:c>
      <x:c r="D2786" t="str">
        <x:v>Permanent</x:v>
      </x:c>
      <x:c r="E2786" t="str">
        <x:v>Birmingham</x:v>
      </x:c>
      <x:c r="F2786" t="str">
        <x:v>Operative Porter</x:v>
      </x:c>
      <x:c r="G2786" t="str">
        <x:v>400903</x:v>
      </x:c>
      <x:c r="H2786" t="str">
        <x:v>Walsall Leather Museum</x:v>
      </x:c>
      <x:c r="I2786" t="n">
        <x:v>8.5</x:v>
      </x:c>
      <x:c r="J2786" t="str">
        <x:v>Worked</x:v>
      </x:c>
      <x:c r="K2786" t="str">
        <x:v>Employee 1722; home branch Birmingham; assigned role Operative Porter | Deployment branch: Birmingham | Actual role: Operative Porter | Jobs: 400903 | Customers: Walsall Leather Museum | Actual hours: 8.5; source records: 1</x:v>
      </x:c>
      <x:c r="L2786" t="str">
        <x:v>Include</x:v>
      </x:c>
      <x:c r="M2786"/>
      <x:c r="N2786"/>
    </x:row>
    <x:row r="2787">
      <x:c r="A2787" t="str">
        <x:v>Wayne Russell|2026-05-13</x:v>
      </x:c>
      <x:c r="B2787" s="888" t="n">
        <x:v>46155</x:v>
      </x:c>
      <x:c r="C2787" t="str">
        <x:v>Wayne Russell</x:v>
      </x:c>
      <x:c r="D2787" t="str">
        <x:v>Permanent</x:v>
      </x:c>
      <x:c r="E2787" t="str">
        <x:v>Birmingham</x:v>
      </x:c>
      <x:c r="F2787" t="str">
        <x:v>Operative Porter</x:v>
      </x:c>
      <x:c r="G2787" t="str">
        <x:v>400903</x:v>
      </x:c>
      <x:c r="H2787" t="str">
        <x:v>Walsall Leather Museum</x:v>
      </x:c>
      <x:c r="I2787" t="n">
        <x:v>9</x:v>
      </x:c>
      <x:c r="J2787" t="str">
        <x:v>Worked</x:v>
      </x:c>
      <x:c r="K2787" t="str">
        <x:v>Employee 1722; home branch Birmingham; assigned role Operative Porter | Deployment branch: Birmingham | Actual role: Operative Porter | Jobs: 400903 | Customers: Walsall Leather Museum | Actual hours: 9.0; source records: 1</x:v>
      </x:c>
      <x:c r="L2787" t="str">
        <x:v>Include</x:v>
      </x:c>
      <x:c r="M2787"/>
      <x:c r="N2787"/>
    </x:row>
    <x:row r="2788">
      <x:c r="A2788" t="str">
        <x:v>Wayne Russell|2026-05-14</x:v>
      </x:c>
      <x:c r="B2788" s="888" t="n">
        <x:v>46156</x:v>
      </x:c>
      <x:c r="C2788" t="str">
        <x:v>Wayne Russell</x:v>
      </x:c>
      <x:c r="D2788" t="str">
        <x:v>Permanent</x:v>
      </x:c>
      <x:c r="E2788" t="str">
        <x:v>Birmingham</x:v>
      </x:c>
      <x:c r="F2788" t="str">
        <x:v>Operative Porter</x:v>
      </x:c>
      <x:c r="G2788" t="str">
        <x:v>400903</x:v>
      </x:c>
      <x:c r="H2788" t="str">
        <x:v>Walsall Leather Museum</x:v>
      </x:c>
      <x:c r="I2788" t="n">
        <x:v>8</x:v>
      </x:c>
      <x:c r="J2788" t="str">
        <x:v>Worked</x:v>
      </x:c>
      <x:c r="K2788" t="str">
        <x:v>Employee 1722; home branch Birmingham; assigned role Operative Porter | Deployment branch: Birmingham | Actual role: Operative Porter | Jobs: 400903 | Customers: Walsall Leather Museum | Actual hours: 8.0; source records: 1</x:v>
      </x:c>
      <x:c r="L2788" t="str">
        <x:v>Include</x:v>
      </x:c>
      <x:c r="M2788"/>
      <x:c r="N2788"/>
    </x:row>
    <x:row r="2789">
      <x:c r="A2789" t="str">
        <x:v>Wayne Russell|2026-05-15</x:v>
      </x:c>
      <x:c r="B2789" s="888" t="n">
        <x:v>46157</x:v>
      </x:c>
      <x:c r="C2789" t="str">
        <x:v>Wayne Russell</x:v>
      </x:c>
      <x:c r="D2789" t="str">
        <x:v>Permanent</x:v>
      </x:c>
      <x:c r="E2789" t="str">
        <x:v>Birmingham</x:v>
      </x:c>
      <x:c r="F2789" t="str">
        <x:v>Operative Porter</x:v>
      </x:c>
      <x:c r="G2789" t="str">
        <x:v>401354</x:v>
      </x:c>
      <x:c r="H2789" t="str">
        <x:v>Juno Genetics Ltd</x:v>
      </x:c>
      <x:c r="I2789" t="n">
        <x:v>12.5</x:v>
      </x:c>
      <x:c r="J2789" t="str">
        <x:v>Worked</x:v>
      </x:c>
      <x:c r="K2789" t="str">
        <x:v>Employee 1722; home branch Birmingham; assigned role Operative Porter | Deployment branch: Birmingham | Actual role: Operative Porter | Jobs: 401354 | Customers: Juno Genetics Ltd | Actual hours: 12.5; source records: 1</x:v>
      </x:c>
      <x:c r="L2789" t="str">
        <x:v>Include</x:v>
      </x:c>
      <x:c r="M2789"/>
      <x:c r="N2789"/>
    </x:row>
    <x:row r="2790">
      <x:c r="A2790" t="str">
        <x:v>Wayne Russell|2026-05-16</x:v>
      </x:c>
      <x:c r="B2790" s="888" t="n">
        <x:v>46158</x:v>
      </x:c>
      <x:c r="C2790" t="str">
        <x:v>Wayne Russell</x:v>
      </x:c>
      <x:c r="D2790" t="str">
        <x:v>Permanent</x:v>
      </x:c>
      <x:c r="E2790" t="str">
        <x:v>Birmingham</x:v>
      </x:c>
      <x:c r="F2790" t="str">
        <x:v>Operative Porter</x:v>
      </x:c>
      <x:c r="G2790" t="str">
        <x:v>401789A</x:v>
      </x:c>
      <x:c r="H2790" t="str">
        <x:v>Midland Heart</x:v>
      </x:c>
      <x:c r="I2790" t="n">
        <x:v>6</x:v>
      </x:c>
      <x:c r="J2790" t="str">
        <x:v>Worked</x:v>
      </x:c>
      <x:c r="K2790" t="str">
        <x:v>Employee 1722; home branch Birmingham; assigned role Operative Porter | Deployment branch: Birmingham | Actual role: Operative Skilled | Jobs: 401789A | Customers: Midland Heart | Actual hours: 6.0; source records: 1</x:v>
      </x:c>
      <x:c r="L2790" t="str">
        <x:v>Include</x:v>
      </x:c>
      <x:c r="M2790"/>
      <x:c r="N2790"/>
    </x:row>
    <x:row r="2791">
      <x:c r="A2791" t="str">
        <x:v>Wayne Russell|2026-05-18</x:v>
      </x:c>
      <x:c r="B2791" s="888" t="n">
        <x:v>46160</x:v>
      </x:c>
      <x:c r="C2791" t="str">
        <x:v>Wayne Russell</x:v>
      </x:c>
      <x:c r="D2791" t="str">
        <x:v>Permanent</x:v>
      </x:c>
      <x:c r="E2791" t="str">
        <x:v>Birmingham</x:v>
      </x:c>
      <x:c r="F2791" t="str">
        <x:v>Operative Porter</x:v>
      </x:c>
      <x:c r="G2791" t="str">
        <x:v>390823</x:v>
      </x:c>
      <x:c r="H2791" t="str">
        <x:v>Squire Patton Boggs</x:v>
      </x:c>
      <x:c r="I2791" t="n">
        <x:v>9</x:v>
      </x:c>
      <x:c r="J2791" t="str">
        <x:v>Worked</x:v>
      </x:c>
      <x:c r="K2791" t="str">
        <x:v>Employee 1722; home branch Birmingham; assigned role Operative Porter | Deployment branch: Birmingham | Actual role: Operative Skilled | Jobs: 390823 | Customers: Squire Patton Boggs | Actual hours: 9.0; source records: 1</x:v>
      </x:c>
      <x:c r="L2791" t="str">
        <x:v>Include</x:v>
      </x:c>
      <x:c r="M2791"/>
      <x:c r="N2791"/>
    </x:row>
    <x:row r="2792">
      <x:c r="A2792" t="str">
        <x:v>Wayne Russell|2026-05-19</x:v>
      </x:c>
      <x:c r="B2792" s="888" t="n">
        <x:v>46161</x:v>
      </x:c>
      <x:c r="C2792" t="str">
        <x:v>Wayne Russell</x:v>
      </x:c>
      <x:c r="D2792" t="str">
        <x:v>Permanent</x:v>
      </x:c>
      <x:c r="E2792" t="str">
        <x:v>Birmingham</x:v>
      </x:c>
      <x:c r="F2792" t="str">
        <x:v>Operative Porter</x:v>
      </x:c>
      <x:c r="G2792" t="str">
        <x:v>390823</x:v>
      </x:c>
      <x:c r="H2792" t="str">
        <x:v>Squire Patton Boggs</x:v>
      </x:c>
      <x:c r="I2792" t="n">
        <x:v>8.5</x:v>
      </x:c>
      <x:c r="J2792" t="str">
        <x:v>Worked</x:v>
      </x:c>
      <x:c r="K2792" t="str">
        <x:v>Employee 1722; home branch Birmingham; assigned role Operative Porter | Deployment branch: Birmingham | Actual role: Operative Skilled | Jobs: 390823 | Customers: Squire Patton Boggs | Actual hours: 8.5; source records: 1</x:v>
      </x:c>
      <x:c r="L2792" t="str">
        <x:v>Include</x:v>
      </x:c>
      <x:c r="M2792"/>
      <x:c r="N2792"/>
    </x:row>
    <x:row r="2793">
      <x:c r="A2793" t="str">
        <x:v>Wayne Russell|2026-05-20</x:v>
      </x:c>
      <x:c r="B2793" s="888" t="n">
        <x:v>46162</x:v>
      </x:c>
      <x:c r="C2793" t="str">
        <x:v>Wayne Russell</x:v>
      </x:c>
      <x:c r="D2793" t="str">
        <x:v>Permanent</x:v>
      </x:c>
      <x:c r="E2793" t="str">
        <x:v>Birmingham</x:v>
      </x:c>
      <x:c r="F2793" t="str">
        <x:v>Operative Porter</x:v>
      </x:c>
      <x:c r="G2793" t="str">
        <x:v>390823</x:v>
      </x:c>
      <x:c r="H2793" t="str">
        <x:v>Squire Patton Boggs</x:v>
      </x:c>
      <x:c r="I2793" t="n">
        <x:v>8.5</x:v>
      </x:c>
      <x:c r="J2793" t="str">
        <x:v>Worked</x:v>
      </x:c>
      <x:c r="K2793" t="str">
        <x:v>Employee 1722; home branch Birmingham; assigned role Operative Porter | Deployment branch: Birmingham | Actual role: Operative Skilled | Jobs: 390823 | Customers: Squire Patton Boggs | Actual hours: 8.5; source records: 1</x:v>
      </x:c>
      <x:c r="L2793" t="str">
        <x:v>Include</x:v>
      </x:c>
      <x:c r="M2793"/>
      <x:c r="N2793"/>
    </x:row>
    <x:row r="2794">
      <x:c r="A2794" t="str">
        <x:v>Wayne Russell|2026-05-21</x:v>
      </x:c>
      <x:c r="B2794" s="888" t="n">
        <x:v>46163</x:v>
      </x:c>
      <x:c r="C2794" t="str">
        <x:v>Wayne Russell</x:v>
      </x:c>
      <x:c r="D2794" t="str">
        <x:v>Permanent</x:v>
      </x:c>
      <x:c r="E2794" t="str">
        <x:v>Birmingham</x:v>
      </x:c>
      <x:c r="F2794" t="str">
        <x:v>Operative Porter</x:v>
      </x:c>
      <x:c r="G2794" t="str">
        <x:v>402216</x:v>
      </x:c>
      <x:c r="H2794" t="str">
        <x:v>Homes England</x:v>
      </x:c>
      <x:c r="I2794" t="n">
        <x:v>8.5</x:v>
      </x:c>
      <x:c r="J2794" t="str">
        <x:v>Worked</x:v>
      </x:c>
      <x:c r="K2794" t="str">
        <x:v>Employee 1722; home branch Birmingham; assigned role Operative Porter | Deployment branch: Birmingham | Actual role: Warehouse | Jobs: 402216 | Customers: Homes England | Actual hours: 8.5; source records: 1</x:v>
      </x:c>
      <x:c r="L2794" t="str">
        <x:v>Include</x:v>
      </x:c>
      <x:c r="M2794"/>
      <x:c r="N2794"/>
    </x:row>
    <x:row r="2795">
      <x:c r="A2795" t="str">
        <x:v>Wayne Russell|2026-05-22</x:v>
      </x:c>
      <x:c r="B2795" s="888" t="n">
        <x:v>46164</x:v>
      </x:c>
      <x:c r="C2795" t="str">
        <x:v>Wayne Russell</x:v>
      </x:c>
      <x:c r="D2795" t="str">
        <x:v>Permanent</x:v>
      </x:c>
      <x:c r="E2795" t="str">
        <x:v>Birmingham</x:v>
      </x:c>
      <x:c r="F2795" t="str">
        <x:v>Operative Porter</x:v>
      </x:c>
      <x:c r="G2795" t="str">
        <x:v>402216</x:v>
      </x:c>
      <x:c r="H2795" t="str">
        <x:v>Homes England</x:v>
      </x:c>
      <x:c r="I2795" t="n">
        <x:v>8.5</x:v>
      </x:c>
      <x:c r="J2795" t="str">
        <x:v>Worked</x:v>
      </x:c>
      <x:c r="K2795" t="str">
        <x:v>Employee 1722; home branch Birmingham; assigned role Operative Porter | Deployment branch: Birmingham | Actual role: Operative Porter | Jobs: 402216 | Customers: Homes England | Actual hours: 8.5; source records: 1</x:v>
      </x:c>
      <x:c r="L2795" t="str">
        <x:v>Include</x:v>
      </x:c>
      <x:c r="M2795"/>
      <x:c r="N2795"/>
    </x:row>
    <x:row r="2796">
      <x:c r="A2796" t="str">
        <x:v>Wayne Russell|2026-05-26</x:v>
      </x:c>
      <x:c r="B2796" s="888" t="n">
        <x:v>46168</x:v>
      </x:c>
      <x:c r="C2796" t="str">
        <x:v>Wayne Russell</x:v>
      </x:c>
      <x:c r="D2796" t="str">
        <x:v>Permanent</x:v>
      </x:c>
      <x:c r="E2796" t="str">
        <x:v>Birmingham</x:v>
      </x:c>
      <x:c r="F2796" t="str">
        <x:v>Operative Porter</x:v>
      </x:c>
      <x:c r="G2796" t="str">
        <x:v>402377</x:v>
      </x:c>
      <x:c r="H2796" t="str">
        <x:v>Blackline Systems Ltd</x:v>
      </x:c>
      <x:c r="I2796" t="n">
        <x:v>9</x:v>
      </x:c>
      <x:c r="J2796" t="str">
        <x:v>Worked</x:v>
      </x:c>
      <x:c r="K2796" t="str">
        <x:v>Employee 1722; home branch Birmingham; assigned role Operative Porter | Deployment branch: Birmingham | Actual role: Operative Skilled | Jobs: 402377 | Customers: Blackline Systems Ltd | Actual hours: 9.0; source records: 1</x:v>
      </x:c>
      <x:c r="L2796" t="str">
        <x:v>Include</x:v>
      </x:c>
      <x:c r="M2796"/>
      <x:c r="N2796"/>
    </x:row>
    <x:row r="2797">
      <x:c r="A2797" t="str">
        <x:v>Wayne Russell|2026-05-27</x:v>
      </x:c>
      <x:c r="B2797" s="888" t="n">
        <x:v>46169</x:v>
      </x:c>
      <x:c r="C2797" t="str">
        <x:v>Wayne Russell</x:v>
      </x:c>
      <x:c r="D2797" t="str">
        <x:v>Permanent</x:v>
      </x:c>
      <x:c r="E2797" t="str">
        <x:v>Birmingham</x:v>
      </x:c>
      <x:c r="F2797" t="str">
        <x:v>Operative Porter</x:v>
      </x:c>
      <x:c r="G2797" t="str">
        <x:v>396008</x:v>
      </x:c>
      <x:c r="H2797" t="str">
        <x:v>HSBC - Branch Audits (1)</x:v>
      </x:c>
      <x:c r="I2797" t="n">
        <x:v>4.75</x:v>
      </x:c>
      <x:c r="J2797" t="str">
        <x:v>Worked</x:v>
      </x:c>
      <x:c r="K2797" t="str">
        <x:v>Employee 1722; home branch Birmingham; assigned role Operative Porter | Deployment branch: Birmingham | Actual role: Operative Skilled | Jobs: 396008 | Customers: HSBC - Branch Audits (1) | Actual hours: 4.8; source records: 1</x:v>
      </x:c>
      <x:c r="L2797" t="str">
        <x:v>Include</x:v>
      </x:c>
      <x:c r="M2797"/>
      <x:c r="N2797"/>
    </x:row>
    <x:row r="2798">
      <x:c r="A2798" t="str">
        <x:v>Wayne Russell|2026-05-28</x:v>
      </x:c>
      <x:c r="B2798" s="888" t="n">
        <x:v>46170</x:v>
      </x:c>
      <x:c r="C2798" t="str">
        <x:v>Wayne Russell</x:v>
      </x:c>
      <x:c r="D2798" t="str">
        <x:v>Permanent</x:v>
      </x:c>
      <x:c r="E2798" t="str">
        <x:v>Birmingham</x:v>
      </x:c>
      <x:c r="F2798" t="str">
        <x:v>Operative Porter</x:v>
      </x:c>
      <x:c r="G2798" t="str">
        <x:v>398910</x:v>
      </x:c>
      <x:c r="H2798" t="str">
        <x:v>JLR - eTrackers</x:v>
      </x:c>
      <x:c r="I2798" t="n">
        <x:v>8.5</x:v>
      </x:c>
      <x:c r="J2798" t="str">
        <x:v>Worked</x:v>
      </x:c>
      <x:c r="K2798" t="str">
        <x:v>Employee 1722; home branch Birmingham; assigned role Operative Porter | Deployment branch: Birmingham | Actual role: Operative Skilled | Jobs: 398910 | Customers: JLR - eTrackers | Actual hours: 8.5; source records: 1</x:v>
      </x:c>
      <x:c r="L2798" t="str">
        <x:v>Include</x:v>
      </x:c>
      <x:c r="M2798"/>
      <x:c r="N2798"/>
    </x:row>
    <x:row r="2799">
      <x:c r="A2799" t="str">
        <x:v>Wayne Russell|2026-05-29</x:v>
      </x:c>
      <x:c r="B2799" s="888" t="n">
        <x:v>46171</x:v>
      </x:c>
      <x:c r="C2799" t="str">
        <x:v>Wayne Russell</x:v>
      </x:c>
      <x:c r="D2799" t="str">
        <x:v>Permanent</x:v>
      </x:c>
      <x:c r="E2799" t="str">
        <x:v>Birmingham</x:v>
      </x:c>
      <x:c r="F2799" t="str">
        <x:v>Operative Porter</x:v>
      </x:c>
      <x:c r="G2799" t="str">
        <x:v>402349</x:v>
      </x:c>
      <x:c r="H2799" t="str">
        <x:v>Midland Heart</x:v>
      </x:c>
      <x:c r="I2799" t="n">
        <x:v>5</x:v>
      </x:c>
      <x:c r="J2799" t="str">
        <x:v>Worked</x:v>
      </x:c>
      <x:c r="K2799" t="str">
        <x:v>Employee 1722; home branch Birmingham; assigned role Operative Porter | Deployment branch: Birmingham | Actual role: Operative Skilled | Jobs: 402349 | Customers: Midland Heart | Actual hours: 5.0; source records: 1</x:v>
      </x:c>
      <x:c r="L2799" t="str">
        <x:v>Include</x:v>
      </x:c>
      <x:c r="M2799"/>
      <x:c r="N2799"/>
    </x:row>
    <x:row r="2800">
      <x:c r="A2800" t="str">
        <x:v>Will Horton.|2026-05-01</x:v>
      </x:c>
      <x:c r="B2800" s="888" t="n">
        <x:v>46143</x:v>
      </x:c>
      <x:c r="C2800" t="str">
        <x:v>Will Horton.</x:v>
      </x:c>
      <x:c r="D2800" t="str">
        <x:v>Permanent</x:v>
      </x:c>
      <x:c r="E2800" t="str">
        <x:v>Thurrock</x:v>
      </x:c>
      <x:c r="F2800" t="str">
        <x:v>Warehouse</x:v>
      </x:c>
      <x:c r="G2800" t="str">
        <x:v>363792D</x:v>
      </x:c>
      <x:c r="H2800" t="str">
        <x:v>Thurrock Warehouse</x:v>
      </x:c>
      <x:c r="I2800" t="n">
        <x:v>9</x:v>
      </x:c>
      <x:c r="J2800" t="str">
        <x:v>Worked</x:v>
      </x:c>
      <x:c r="K2800" t="str">
        <x:v>Employee 2280; home branch Thurrock; assigned role Warehouse | Deployment branch: Thurrock | Actual role: Operative Driver | Jobs: 363792D | Customers: Thurrock Warehouse | Actual hours: 9.0; source records: 1</x:v>
      </x:c>
      <x:c r="L2800" t="str">
        <x:v>Include</x:v>
      </x:c>
      <x:c r="M2800"/>
      <x:c r="N2800"/>
    </x:row>
    <x:row r="2801">
      <x:c r="A2801" t="str">
        <x:v>Will Horton.|2026-05-05</x:v>
      </x:c>
      <x:c r="B2801" s="888" t="n">
        <x:v>46147</x:v>
      </x:c>
      <x:c r="C2801" t="str">
        <x:v>Will Horton.</x:v>
      </x:c>
      <x:c r="D2801" t="str">
        <x:v>Permanent</x:v>
      </x:c>
      <x:c r="E2801" t="str">
        <x:v>Thurrock</x:v>
      </x:c>
      <x:c r="F2801" t="str">
        <x:v>Warehouse</x:v>
      </x:c>
      <x:c r="G2801" t="str">
        <x:v>363792D</x:v>
      </x:c>
      <x:c r="H2801" t="str">
        <x:v>Thurrock Warehouse</x:v>
      </x:c>
      <x:c r="I2801" t="n">
        <x:v>9</x:v>
      </x:c>
      <x:c r="J2801" t="str">
        <x:v>Worked</x:v>
      </x:c>
      <x:c r="K2801" t="str">
        <x:v>Employee 2280; home branch Thurrock; assigned role Warehouse | Deployment branch: Thurrock | Actual role: Operative Driver | Jobs: 363792D | Customers: Thurrock Warehouse | Actual hours: 9.0; source records: 1</x:v>
      </x:c>
      <x:c r="L2801" t="str">
        <x:v>Include</x:v>
      </x:c>
      <x:c r="M2801"/>
      <x:c r="N2801"/>
    </x:row>
    <x:row r="2802">
      <x:c r="A2802" t="str">
        <x:v>Will Horton.|2026-05-06</x:v>
      </x:c>
      <x:c r="B2802" s="888" t="n">
        <x:v>46148</x:v>
      </x:c>
      <x:c r="C2802" t="str">
        <x:v>Will Horton.</x:v>
      </x:c>
      <x:c r="D2802" t="str">
        <x:v>Permanent</x:v>
      </x:c>
      <x:c r="E2802" t="str">
        <x:v>Thurrock</x:v>
      </x:c>
      <x:c r="F2802" t="str">
        <x:v>Warehouse</x:v>
      </x:c>
      <x:c r="G2802" t="str">
        <x:v>363792D</x:v>
      </x:c>
      <x:c r="H2802" t="str">
        <x:v>Thurrock Warehouse</x:v>
      </x:c>
      <x:c r="I2802" t="n">
        <x:v>9</x:v>
      </x:c>
      <x:c r="J2802" t="str">
        <x:v>Worked</x:v>
      </x:c>
      <x:c r="K2802" t="str">
        <x:v>Employee 2280; home branch Thurrock; assigned role Warehouse | Deployment branch: Thurrock | Actual role: Operative Driver | Jobs: 363792D | Customers: Thurrock Warehouse | Actual hours: 9.0; source records: 1</x:v>
      </x:c>
      <x:c r="L2802" t="str">
        <x:v>Include</x:v>
      </x:c>
      <x:c r="M2802"/>
      <x:c r="N2802"/>
    </x:row>
    <x:row r="2803">
      <x:c r="A2803" t="str">
        <x:v>Will Horton.|2026-05-07</x:v>
      </x:c>
      <x:c r="B2803" s="888" t="n">
        <x:v>46149</x:v>
      </x:c>
      <x:c r="C2803" t="str">
        <x:v>Will Horton.</x:v>
      </x:c>
      <x:c r="D2803" t="str">
        <x:v>Permanent</x:v>
      </x:c>
      <x:c r="E2803" t="str">
        <x:v>Thurrock</x:v>
      </x:c>
      <x:c r="F2803" t="str">
        <x:v>Warehouse</x:v>
      </x:c>
      <x:c r="G2803" t="str">
        <x:v>363792D</x:v>
      </x:c>
      <x:c r="H2803" t="str">
        <x:v>Thurrock Warehouse</x:v>
      </x:c>
      <x:c r="I2803" t="n">
        <x:v>9</x:v>
      </x:c>
      <x:c r="J2803" t="str">
        <x:v>Worked</x:v>
      </x:c>
      <x:c r="K2803" t="str">
        <x:v>Employee 2280; home branch Thurrock; assigned role Warehouse | Deployment branch: Thurrock | Actual role: Operative Driver | Jobs: 363792D | Customers: Thurrock Warehouse | Actual hours: 9.0; source records: 1</x:v>
      </x:c>
      <x:c r="L2803" t="str">
        <x:v>Include</x:v>
      </x:c>
      <x:c r="M2803"/>
      <x:c r="N2803"/>
    </x:row>
    <x:row r="2804">
      <x:c r="A2804" t="str">
        <x:v>Will Horton.|2026-05-08</x:v>
      </x:c>
      <x:c r="B2804" s="888" t="n">
        <x:v>46150</x:v>
      </x:c>
      <x:c r="C2804" t="str">
        <x:v>Will Horton.</x:v>
      </x:c>
      <x:c r="D2804" t="str">
        <x:v>Permanent</x:v>
      </x:c>
      <x:c r="E2804" t="str">
        <x:v>Thurrock</x:v>
      </x:c>
      <x:c r="F2804" t="str">
        <x:v>Warehouse</x:v>
      </x:c>
      <x:c r="G2804" t="str">
        <x:v>363792D</x:v>
      </x:c>
      <x:c r="H2804" t="str">
        <x:v>Thurrock Warehouse</x:v>
      </x:c>
      <x:c r="I2804" t="n">
        <x:v>9</x:v>
      </x:c>
      <x:c r="J2804" t="str">
        <x:v>Worked</x:v>
      </x:c>
      <x:c r="K2804" t="str">
        <x:v>Employee 2280; home branch Thurrock; assigned role Warehouse | Deployment branch: Thurrock | Actual role: Operative Driver | Jobs: 363792D | Customers: Thurrock Warehouse | Actual hours: 9.0; source records: 1</x:v>
      </x:c>
      <x:c r="L2804" t="str">
        <x:v>Include</x:v>
      </x:c>
      <x:c r="M2804"/>
      <x:c r="N2804"/>
    </x:row>
    <x:row r="2805">
      <x:c r="A2805" t="str">
        <x:v>Will Horton.|2026-05-11</x:v>
      </x:c>
      <x:c r="B2805" s="888" t="n">
        <x:v>46153</x:v>
      </x:c>
      <x:c r="C2805" t="str">
        <x:v>Will Horton.</x:v>
      </x:c>
      <x:c r="D2805" t="str">
        <x:v>Permanent</x:v>
      </x:c>
      <x:c r="E2805" t="str">
        <x:v>Thurrock</x:v>
      </x:c>
      <x:c r="F2805" t="str">
        <x:v>Warehouse</x:v>
      </x:c>
      <x:c r="G2805" t="str">
        <x:v>363792D</x:v>
      </x:c>
      <x:c r="H2805" t="str">
        <x:v>Thurrock Warehouse</x:v>
      </x:c>
      <x:c r="I2805" t="n">
        <x:v>9</x:v>
      </x:c>
      <x:c r="J2805" t="str">
        <x:v>Worked</x:v>
      </x:c>
      <x:c r="K2805" t="str">
        <x:v>Employee 2280; home branch Thurrock; assigned role Warehouse | Deployment branch: Thurrock | Actual role: Operative Driver | Jobs: 363792D | Customers: Thurrock Warehouse | Actual hours: 9.0; source records: 1</x:v>
      </x:c>
      <x:c r="L2805" t="str">
        <x:v>Include</x:v>
      </x:c>
      <x:c r="M2805"/>
      <x:c r="N2805"/>
    </x:row>
    <x:row r="2806">
      <x:c r="A2806" t="str">
        <x:v>Will Horton.|2026-05-13</x:v>
      </x:c>
      <x:c r="B2806" s="888" t="n">
        <x:v>46155</x:v>
      </x:c>
      <x:c r="C2806" t="str">
        <x:v>Will Horton.</x:v>
      </x:c>
      <x:c r="D2806" t="str">
        <x:v>Permanent</x:v>
      </x:c>
      <x:c r="E2806" t="str">
        <x:v>Thurrock</x:v>
      </x:c>
      <x:c r="F2806" t="str">
        <x:v>Warehouse</x:v>
      </x:c>
      <x:c r="G2806" t="str">
        <x:v>363792D</x:v>
      </x:c>
      <x:c r="H2806" t="str">
        <x:v>Thurrock Warehouse</x:v>
      </x:c>
      <x:c r="I2806" t="n">
        <x:v>9</x:v>
      </x:c>
      <x:c r="J2806" t="str">
        <x:v>Worked</x:v>
      </x:c>
      <x:c r="K2806" t="str">
        <x:v>Employee 2280; home branch Thurrock; assigned role Warehouse | Deployment branch: Thurrock | Actual role: Operative Driver | Jobs: 363792D | Customers: Thurrock Warehouse | Actual hours: 9.0; source records: 1</x:v>
      </x:c>
      <x:c r="L2806" t="str">
        <x:v>Include</x:v>
      </x:c>
      <x:c r="M2806"/>
      <x:c r="N2806"/>
    </x:row>
    <x:row r="2807">
      <x:c r="A2807" t="str">
        <x:v>Will Horton.|2026-05-14</x:v>
      </x:c>
      <x:c r="B2807" s="888" t="n">
        <x:v>46156</x:v>
      </x:c>
      <x:c r="C2807" t="str">
        <x:v>Will Horton.</x:v>
      </x:c>
      <x:c r="D2807" t="str">
        <x:v>Permanent</x:v>
      </x:c>
      <x:c r="E2807" t="str">
        <x:v>Thurrock</x:v>
      </x:c>
      <x:c r="F2807" t="str">
        <x:v>Warehouse</x:v>
      </x:c>
      <x:c r="G2807" t="str">
        <x:v>363792D</x:v>
      </x:c>
      <x:c r="H2807" t="str">
        <x:v>Thurrock Warehouse</x:v>
      </x:c>
      <x:c r="I2807" t="n">
        <x:v>9</x:v>
      </x:c>
      <x:c r="J2807" t="str">
        <x:v>Worked</x:v>
      </x:c>
      <x:c r="K2807" t="str">
        <x:v>Employee 2280; home branch Thurrock; assigned role Warehouse | Deployment branch: Thurrock | Actual role: Operative Driver | Jobs: 363792D | Customers: Thurrock Warehouse | Actual hours: 9.0; source records: 1</x:v>
      </x:c>
      <x:c r="L2807" t="str">
        <x:v>Include</x:v>
      </x:c>
      <x:c r="M2807"/>
      <x:c r="N2807"/>
    </x:row>
    <x:row r="2808">
      <x:c r="A2808" t="str">
        <x:v>Will Horton.|2026-05-15</x:v>
      </x:c>
      <x:c r="B2808" s="888" t="n">
        <x:v>46157</x:v>
      </x:c>
      <x:c r="C2808" t="str">
        <x:v>Will Horton.</x:v>
      </x:c>
      <x:c r="D2808" t="str">
        <x:v>Permanent</x:v>
      </x:c>
      <x:c r="E2808" t="str">
        <x:v>Thurrock</x:v>
      </x:c>
      <x:c r="F2808" t="str">
        <x:v>Warehouse</x:v>
      </x:c>
      <x:c r="G2808" t="str">
        <x:v>363792D</x:v>
      </x:c>
      <x:c r="H2808" t="str">
        <x:v>Thurrock Warehouse</x:v>
      </x:c>
      <x:c r="I2808" t="n">
        <x:v>9</x:v>
      </x:c>
      <x:c r="J2808" t="str">
        <x:v>Worked</x:v>
      </x:c>
      <x:c r="K2808" t="str">
        <x:v>Employee 2280; home branch Thurrock; assigned role Warehouse | Deployment branch: Thurrock | Actual role: Operative Driver | Jobs: 363792D | Customers: Thurrock Warehouse | Actual hours: 9.0; source records: 1</x:v>
      </x:c>
      <x:c r="L2808" t="str">
        <x:v>Include</x:v>
      </x:c>
      <x:c r="M2808"/>
      <x:c r="N2808"/>
    </x:row>
    <x:row r="2809">
      <x:c r="A2809" t="str">
        <x:v>Will Horton.|2026-05-18</x:v>
      </x:c>
      <x:c r="B2809" s="888" t="n">
        <x:v>46160</x:v>
      </x:c>
      <x:c r="C2809" t="str">
        <x:v>Will Horton.</x:v>
      </x:c>
      <x:c r="D2809" t="str">
        <x:v>Permanent</x:v>
      </x:c>
      <x:c r="E2809" t="str">
        <x:v>Thurrock</x:v>
      </x:c>
      <x:c r="F2809" t="str">
        <x:v>Warehouse</x:v>
      </x:c>
      <x:c r="G2809" t="str">
        <x:v>363792D</x:v>
      </x:c>
      <x:c r="H2809" t="str">
        <x:v>Thurrock Warehouse</x:v>
      </x:c>
      <x:c r="I2809" t="n">
        <x:v>9</x:v>
      </x:c>
      <x:c r="J2809" t="str">
        <x:v>Worked</x:v>
      </x:c>
      <x:c r="K2809" t="str">
        <x:v>Employee 2280; home branch Thurrock; assigned role Warehouse | Deployment branch: Thurrock | Actual role: Operative Driver | Jobs: 363792D | Customers: Thurrock Warehouse | Actual hours: 9.0; source records: 1</x:v>
      </x:c>
      <x:c r="L2809" t="str">
        <x:v>Include</x:v>
      </x:c>
      <x:c r="M2809"/>
      <x:c r="N2809"/>
    </x:row>
    <x:row r="2810">
      <x:c r="A2810" t="str">
        <x:v>Will Horton.|2026-05-19</x:v>
      </x:c>
      <x:c r="B2810" s="888" t="n">
        <x:v>46161</x:v>
      </x:c>
      <x:c r="C2810" t="str">
        <x:v>Will Horton.</x:v>
      </x:c>
      <x:c r="D2810" t="str">
        <x:v>Permanent</x:v>
      </x:c>
      <x:c r="E2810" t="str">
        <x:v>Thurrock</x:v>
      </x:c>
      <x:c r="F2810" t="str">
        <x:v>Warehouse</x:v>
      </x:c>
      <x:c r="G2810" t="str">
        <x:v>363792D</x:v>
      </x:c>
      <x:c r="H2810" t="str">
        <x:v>Thurrock Warehouse</x:v>
      </x:c>
      <x:c r="I2810" t="n">
        <x:v>9</x:v>
      </x:c>
      <x:c r="J2810" t="str">
        <x:v>Worked</x:v>
      </x:c>
      <x:c r="K2810" t="str">
        <x:v>Employee 2280; home branch Thurrock; assigned role Warehouse | Deployment branch: Thurrock | Actual role: Operative Driver | Jobs: 363792D | Customers: Thurrock Warehouse | Actual hours: 9.0; source records: 1</x:v>
      </x:c>
      <x:c r="L2810" t="str">
        <x:v>Include</x:v>
      </x:c>
      <x:c r="M2810"/>
      <x:c r="N2810"/>
    </x:row>
    <x:row r="2811">
      <x:c r="A2811" t="str">
        <x:v>Will Horton.|2026-05-20</x:v>
      </x:c>
      <x:c r="B2811" s="888" t="n">
        <x:v>46162</x:v>
      </x:c>
      <x:c r="C2811" t="str">
        <x:v>Will Horton.</x:v>
      </x:c>
      <x:c r="D2811" t="str">
        <x:v>Permanent</x:v>
      </x:c>
      <x:c r="E2811" t="str">
        <x:v>Thurrock</x:v>
      </x:c>
      <x:c r="F2811" t="str">
        <x:v>Warehouse</x:v>
      </x:c>
      <x:c r="G2811" t="str">
        <x:v>363792D</x:v>
      </x:c>
      <x:c r="H2811" t="str">
        <x:v>Thurrock Warehouse</x:v>
      </x:c>
      <x:c r="I2811" t="n">
        <x:v>9</x:v>
      </x:c>
      <x:c r="J2811" t="str">
        <x:v>Worked</x:v>
      </x:c>
      <x:c r="K2811" t="str">
        <x:v>Employee 2280; home branch Thurrock; assigned role Warehouse | Deployment branch: Thurrock | Actual role: Operative Driver | Jobs: 363792D | Customers: Thurrock Warehouse | Actual hours: 9.0; source records: 1</x:v>
      </x:c>
      <x:c r="L2811" t="str">
        <x:v>Include</x:v>
      </x:c>
      <x:c r="M2811"/>
      <x:c r="N2811"/>
    </x:row>
    <x:row r="2812">
      <x:c r="A2812" t="str">
        <x:v>Will Horton.|2026-05-21</x:v>
      </x:c>
      <x:c r="B2812" s="888" t="n">
        <x:v>46163</x:v>
      </x:c>
      <x:c r="C2812" t="str">
        <x:v>Will Horton.</x:v>
      </x:c>
      <x:c r="D2812" t="str">
        <x:v>Permanent</x:v>
      </x:c>
      <x:c r="E2812" t="str">
        <x:v>Thurrock</x:v>
      </x:c>
      <x:c r="F2812" t="str">
        <x:v>Warehouse</x:v>
      </x:c>
      <x:c r="G2812" t="str">
        <x:v>363792D</x:v>
      </x:c>
      <x:c r="H2812" t="str">
        <x:v>Thurrock Warehouse</x:v>
      </x:c>
      <x:c r="I2812" t="n">
        <x:v>9</x:v>
      </x:c>
      <x:c r="J2812" t="str">
        <x:v>Worked</x:v>
      </x:c>
      <x:c r="K2812" t="str">
        <x:v>Employee 2280; home branch Thurrock; assigned role Warehouse | Deployment branch: Thurrock | Actual role: Operative Driver | Jobs: 363792D | Customers: Thurrock Warehouse | Actual hours: 9.0; source records: 1</x:v>
      </x:c>
      <x:c r="L2812" t="str">
        <x:v>Include</x:v>
      </x:c>
      <x:c r="M2812"/>
      <x:c r="N2812"/>
    </x:row>
    <x:row r="2813">
      <x:c r="A2813" t="str">
        <x:v>Will Horton.|2026-05-22</x:v>
      </x:c>
      <x:c r="B2813" s="888" t="n">
        <x:v>46164</x:v>
      </x:c>
      <x:c r="C2813" t="str">
        <x:v>Will Horton.</x:v>
      </x:c>
      <x:c r="D2813" t="str">
        <x:v>Permanent</x:v>
      </x:c>
      <x:c r="E2813" t="str">
        <x:v>Thurrock</x:v>
      </x:c>
      <x:c r="F2813" t="str">
        <x:v>Warehouse</x:v>
      </x:c>
      <x:c r="G2813" t="str">
        <x:v>363792D</x:v>
      </x:c>
      <x:c r="H2813" t="str">
        <x:v>Thurrock Warehouse</x:v>
      </x:c>
      <x:c r="I2813" t="n">
        <x:v>9</x:v>
      </x:c>
      <x:c r="J2813" t="str">
        <x:v>Worked</x:v>
      </x:c>
      <x:c r="K2813" t="str">
        <x:v>Employee 2280; home branch Thurrock; assigned role Warehouse | Deployment branch: Thurrock | Actual role: Operative Driver | Jobs: 363792D | Customers: Thurrock Warehouse | Actual hours: 9.0; source records: 1</x:v>
      </x:c>
      <x:c r="L2813" t="str">
        <x:v>Include</x:v>
      </x:c>
      <x:c r="M2813"/>
      <x:c r="N2813"/>
    </x:row>
    <x:row r="2814">
      <x:c r="A2814" t="str">
        <x:v>Will Horton.|2026-05-26</x:v>
      </x:c>
      <x:c r="B2814" s="888" t="n">
        <x:v>46168</x:v>
      </x:c>
      <x:c r="C2814" t="str">
        <x:v>Will Horton.</x:v>
      </x:c>
      <x:c r="D2814" t="str">
        <x:v>Permanent</x:v>
      </x:c>
      <x:c r="E2814" t="str">
        <x:v>Thurrock</x:v>
      </x:c>
      <x:c r="F2814" t="str">
        <x:v>Warehouse</x:v>
      </x:c>
      <x:c r="G2814" t="str">
        <x:v>363792D</x:v>
      </x:c>
      <x:c r="H2814" t="str">
        <x:v>Thurrock Warehouse</x:v>
      </x:c>
      <x:c r="I2814" t="n">
        <x:v>9</x:v>
      </x:c>
      <x:c r="J2814" t="str">
        <x:v>Worked</x:v>
      </x:c>
      <x:c r="K2814" t="str">
        <x:v>Employee 2280; home branch Thurrock; assigned role Warehouse | Deployment branch: Thurrock | Actual role: Operative Driver | Jobs: 363792D | Customers: Thurrock Warehouse | Actual hours: 9.0; source records: 1</x:v>
      </x:c>
      <x:c r="L2814" t="str">
        <x:v>Include</x:v>
      </x:c>
      <x:c r="M2814"/>
      <x:c r="N2814"/>
    </x:row>
    <x:row r="2815">
      <x:c r="A2815" t="str">
        <x:v>Will Horton.|2026-05-27</x:v>
      </x:c>
      <x:c r="B2815" s="888" t="n">
        <x:v>46169</x:v>
      </x:c>
      <x:c r="C2815" t="str">
        <x:v>Will Horton.</x:v>
      </x:c>
      <x:c r="D2815" t="str">
        <x:v>Permanent</x:v>
      </x:c>
      <x:c r="E2815" t="str">
        <x:v>Thurrock</x:v>
      </x:c>
      <x:c r="F2815" t="str">
        <x:v>Warehouse</x:v>
      </x:c>
      <x:c r="G2815" t="str">
        <x:v>363792D</x:v>
      </x:c>
      <x:c r="H2815" t="str">
        <x:v>Thurrock Warehouse</x:v>
      </x:c>
      <x:c r="I2815" t="n">
        <x:v>9</x:v>
      </x:c>
      <x:c r="J2815" t="str">
        <x:v>Worked</x:v>
      </x:c>
      <x:c r="K2815" t="str">
        <x:v>Employee 2280; home branch Thurrock; assigned role Warehouse | Deployment branch: Thurrock | Actual role: Operative Driver | Jobs: 363792D | Customers: Thurrock Warehouse | Actual hours: 9.0; source records: 1</x:v>
      </x:c>
      <x:c r="L2815" t="str">
        <x:v>Include</x:v>
      </x:c>
      <x:c r="M2815"/>
      <x:c r="N2815"/>
    </x:row>
    <x:row r="2816">
      <x:c r="A2816" t="str">
        <x:v>Will Horton.|2026-05-28</x:v>
      </x:c>
      <x:c r="B2816" s="888" t="n">
        <x:v>46170</x:v>
      </x:c>
      <x:c r="C2816" t="str">
        <x:v>Will Horton.</x:v>
      </x:c>
      <x:c r="D2816" t="str">
        <x:v>Permanent</x:v>
      </x:c>
      <x:c r="E2816" t="str">
        <x:v>Thurrock</x:v>
      </x:c>
      <x:c r="F2816" t="str">
        <x:v>Warehouse</x:v>
      </x:c>
      <x:c r="G2816" t="str">
        <x:v>363792D</x:v>
      </x:c>
      <x:c r="H2816" t="str">
        <x:v>Thurrock Warehouse</x:v>
      </x:c>
      <x:c r="I2816" t="n">
        <x:v>9</x:v>
      </x:c>
      <x:c r="J2816" t="str">
        <x:v>Worked</x:v>
      </x:c>
      <x:c r="K2816" t="str">
        <x:v>Employee 2280; home branch Thurrock; assigned role Warehouse | Deployment branch: Thurrock | Actual role: Operative Driver | Jobs: 363792D | Customers: Thurrock Warehouse | Actual hours: 9.0; source records: 1</x:v>
      </x:c>
      <x:c r="L2816" t="str">
        <x:v>Include</x:v>
      </x:c>
      <x:c r="M2816"/>
      <x:c r="N2816"/>
    </x:row>
    <x:row r="2817">
      <x:c r="A2817" t="str">
        <x:v>Will Horton.|2026-05-29</x:v>
      </x:c>
      <x:c r="B2817" s="888" t="n">
        <x:v>46171</x:v>
      </x:c>
      <x:c r="C2817" t="str">
        <x:v>Will Horton.</x:v>
      </x:c>
      <x:c r="D2817" t="str">
        <x:v>Permanent</x:v>
      </x:c>
      <x:c r="E2817" t="str">
        <x:v>Thurrock</x:v>
      </x:c>
      <x:c r="F2817" t="str">
        <x:v>Warehouse</x:v>
      </x:c>
      <x:c r="G2817" t="str">
        <x:v>363792D</x:v>
      </x:c>
      <x:c r="H2817" t="str">
        <x:v>Thurrock Warehouse</x:v>
      </x:c>
      <x:c r="I2817" t="n">
        <x:v>9</x:v>
      </x:c>
      <x:c r="J2817" t="str">
        <x:v>Worked</x:v>
      </x:c>
      <x:c r="K2817" t="str">
        <x:v>Employee 2280; home branch Thurrock; assigned role Warehouse | Deployment branch: Thurrock | Actual role: Operative Driver | Jobs: 363792D | Customers: Thurrock Warehouse | Actual hours: 9.0; source records: 1</x:v>
      </x:c>
      <x:c r="L2817" t="str">
        <x:v>Include</x:v>
      </x:c>
      <x:c r="M2817"/>
      <x:c r="N2817"/>
    </x:row>
    <x:row r="2818">
      <x:c r="A2818" t="str">
        <x:v>William Dzinski|2026-05-01</x:v>
      </x:c>
      <x:c r="B2818" s="888" t="n">
        <x:v>46143</x:v>
      </x:c>
      <x:c r="C2818" t="str">
        <x:v>William Dzinski</x:v>
      </x:c>
      <x:c r="D2818" t="str">
        <x:v>Permanent</x:v>
      </x:c>
      <x:c r="E2818" t="str">
        <x:v>Croydon</x:v>
      </x:c>
      <x:c r="F2818" t="str">
        <x:v>Operative Porter</x:v>
      </x:c>
      <x:c r="G2818" t="str">
        <x:v>401536</x:v>
      </x:c>
      <x:c r="H2818" t="str">
        <x:v>Surrey Police HQ</x:v>
      </x:c>
      <x:c r="I2818" t="n">
        <x:v>6.5</x:v>
      </x:c>
      <x:c r="J2818" t="str">
        <x:v>Worked</x:v>
      </x:c>
      <x:c r="K2818" t="str">
        <x:v>Employee 1864; home branch Croydon; assigned role Operative Porter | Deployment branch: Croydon | Actual role: Operative Skilled | Jobs: 401536 | Customers: Surrey Police HQ | Actual hours: 6.5; source records: 1</x:v>
      </x:c>
      <x:c r="L2818" t="str">
        <x:v>Include</x:v>
      </x:c>
      <x:c r="M2818"/>
      <x:c r="N2818"/>
    </x:row>
    <x:row r="2819">
      <x:c r="A2819" t="str">
        <x:v>William Dzinski|2026-05-02</x:v>
      </x:c>
      <x:c r="B2819" s="888" t="n">
        <x:v>46144</x:v>
      </x:c>
      <x:c r="C2819" t="str">
        <x:v>William Dzinski</x:v>
      </x:c>
      <x:c r="D2819" t="str">
        <x:v>Permanent</x:v>
      </x:c>
      <x:c r="E2819" t="str">
        <x:v>Croydon</x:v>
      </x:c>
      <x:c r="F2819" t="str">
        <x:v>Operative Porter</x:v>
      </x:c>
      <x:c r="G2819" t="str">
        <x:v>384900A</x:v>
      </x:c>
      <x:c r="H2819" t="str">
        <x:v>London Borough of Croydon</x:v>
      </x:c>
      <x:c r="I2819" t="n">
        <x:v>8</x:v>
      </x:c>
      <x:c r="J2819" t="str">
        <x:v>Worked</x:v>
      </x:c>
      <x:c r="K2819" t="str">
        <x:v>Employee 1864; home branch Croydon; assigned role Operative Porter | Deployment branch: Croydon | Actual role: Operative Skilled | Jobs: 384900A | Customers: London Borough of Croydon | Actual hours: 8.0; source records: 1</x:v>
      </x:c>
      <x:c r="L2819" t="str">
        <x:v>Include</x:v>
      </x:c>
      <x:c r="M2819"/>
      <x:c r="N2819"/>
    </x:row>
    <x:row r="2820">
      <x:c r="A2820" t="str">
        <x:v>William Dzinski|2026-05-04</x:v>
      </x:c>
      <x:c r="B2820" s="888" t="n">
        <x:v>46146</x:v>
      </x:c>
      <x:c r="C2820" t="str">
        <x:v>William Dzinski</x:v>
      </x:c>
      <x:c r="D2820" t="str">
        <x:v>Permanent</x:v>
      </x:c>
      <x:c r="E2820" t="str">
        <x:v>Croydon</x:v>
      </x:c>
      <x:c r="F2820" t="str">
        <x:v>Operative Porter</x:v>
      </x:c>
      <x:c r="G2820"/>
      <x:c r="H2820"/>
      <x:c r="I2820" t="n">
        <x:v>0</x:v>
      </x:c>
      <x:c r="J2820" t="str">
        <x:v>Annual leave</x:v>
      </x:c>
      <x:c r="K2820" t="str">
        <x:v>Employee 1864; home branch Croydon; assigned role Operative Porter | Leave: Annual Leave (Hours) | Leave calendar basis: Variable-pattern period</x:v>
      </x:c>
      <x:c r="L2820" t="str">
        <x:v>Include</x:v>
      </x:c>
      <x:c r="M2820"/>
      <x:c r="N2820"/>
    </x:row>
    <x:row r="2821">
      <x:c r="A2821" t="str">
        <x:v>William Dzinski|2026-05-05</x:v>
      </x:c>
      <x:c r="B2821" s="888" t="n">
        <x:v>46147</x:v>
      </x:c>
      <x:c r="C2821" t="str">
        <x:v>William Dzinski</x:v>
      </x:c>
      <x:c r="D2821" t="str">
        <x:v>Permanent</x:v>
      </x:c>
      <x:c r="E2821" t="str">
        <x:v>Croydon</x:v>
      </x:c>
      <x:c r="F2821" t="str">
        <x:v>Operative Porter</x:v>
      </x:c>
      <x:c r="G2821" t="str">
        <x:v>384900A</x:v>
      </x:c>
      <x:c r="H2821" t="str">
        <x:v>London Borough of Croydon</x:v>
      </x:c>
      <x:c r="I2821" t="n">
        <x:v>7</x:v>
      </x:c>
      <x:c r="J2821" t="str">
        <x:v>Worked</x:v>
      </x:c>
      <x:c r="K2821" t="str">
        <x:v>Employee 1864; home branch Croydon; assigned role Operative Porter | Deployment branch: Croydon | Actual role: Operative Skilled | Jobs: 384900A | Customers: London Borough of Croydon | Actual hours: 7.0; source records: 1</x:v>
      </x:c>
      <x:c r="L2821" t="str">
        <x:v>Include</x:v>
      </x:c>
      <x:c r="M2821"/>
      <x:c r="N2821"/>
    </x:row>
    <x:row r="2822">
      <x:c r="A2822" t="str">
        <x:v>William Dzinski|2026-05-06</x:v>
      </x:c>
      <x:c r="B2822" s="888" t="n">
        <x:v>46148</x:v>
      </x:c>
      <x:c r="C2822" t="str">
        <x:v>William Dzinski</x:v>
      </x:c>
      <x:c r="D2822" t="str">
        <x:v>Permanent</x:v>
      </x:c>
      <x:c r="E2822" t="str">
        <x:v>Croydon</x:v>
      </x:c>
      <x:c r="F2822" t="str">
        <x:v>Operative Porter</x:v>
      </x:c>
      <x:c r="G2822" t="str">
        <x:v>384900A</x:v>
      </x:c>
      <x:c r="H2822" t="str">
        <x:v>London Borough of Croydon</x:v>
      </x:c>
      <x:c r="I2822" t="n">
        <x:v>6</x:v>
      </x:c>
      <x:c r="J2822" t="str">
        <x:v>Worked</x:v>
      </x:c>
      <x:c r="K2822" t="str">
        <x:v>Employee 1864; home branch Croydon; assigned role Operative Porter | Deployment branch: Croydon | Actual role: Operative Skilled | Jobs: 384900A | Customers: London Borough of Croydon | Actual hours: 6.0; source records: 1</x:v>
      </x:c>
      <x:c r="L2822" t="str">
        <x:v>Include</x:v>
      </x:c>
      <x:c r="M2822"/>
      <x:c r="N2822"/>
    </x:row>
    <x:row r="2823">
      <x:c r="A2823" t="str">
        <x:v>William Dzinski|2026-05-07</x:v>
      </x:c>
      <x:c r="B2823" s="888" t="n">
        <x:v>46149</x:v>
      </x:c>
      <x:c r="C2823" t="str">
        <x:v>William Dzinski</x:v>
      </x:c>
      <x:c r="D2823" t="str">
        <x:v>Permanent</x:v>
      </x:c>
      <x:c r="E2823" t="str">
        <x:v>Croydon</x:v>
      </x:c>
      <x:c r="F2823" t="str">
        <x:v>Operative Porter</x:v>
      </x:c>
      <x:c r="G2823" t="str">
        <x:v>384900A</x:v>
      </x:c>
      <x:c r="H2823" t="str">
        <x:v>London Borough of Croydon</x:v>
      </x:c>
      <x:c r="I2823" t="n">
        <x:v>9</x:v>
      </x:c>
      <x:c r="J2823" t="str">
        <x:v>Worked</x:v>
      </x:c>
      <x:c r="K2823" t="str">
        <x:v>Employee 1864; home branch Croydon; assigned role Operative Porter | Deployment branch: Croydon | Actual role: Operative Skilled | Jobs: 384900A | Customers: London Borough of Croydon | Actual hours: 9.0; source records: 1</x:v>
      </x:c>
      <x:c r="L2823" t="str">
        <x:v>Include</x:v>
      </x:c>
      <x:c r="M2823"/>
      <x:c r="N2823"/>
    </x:row>
    <x:row r="2824">
      <x:c r="A2824" t="str">
        <x:v>William Dzinski|2026-05-08</x:v>
      </x:c>
      <x:c r="B2824" s="888" t="n">
        <x:v>46150</x:v>
      </x:c>
      <x:c r="C2824" t="str">
        <x:v>William Dzinski</x:v>
      </x:c>
      <x:c r="D2824" t="str">
        <x:v>Permanent</x:v>
      </x:c>
      <x:c r="E2824" t="str">
        <x:v>Croydon</x:v>
      </x:c>
      <x:c r="F2824" t="str">
        <x:v>Operative Porter</x:v>
      </x:c>
      <x:c r="G2824" t="str">
        <x:v>384900A</x:v>
      </x:c>
      <x:c r="H2824" t="str">
        <x:v>London Borough of Croydon</x:v>
      </x:c>
      <x:c r="I2824" t="n">
        <x:v>6</x:v>
      </x:c>
      <x:c r="J2824" t="str">
        <x:v>Worked</x:v>
      </x:c>
      <x:c r="K2824" t="str">
        <x:v>Employee 1864; home branch Croydon; assigned role Operative Porter | Deployment branch: Croydon | Actual role: Operative Skilled | Jobs: 384900A | Customers: London Borough of Croydon | Actual hours: 6.0; source records: 1</x:v>
      </x:c>
      <x:c r="L2824" t="str">
        <x:v>Include</x:v>
      </x:c>
      <x:c r="M2824"/>
      <x:c r="N2824"/>
    </x:row>
    <x:row r="2825">
      <x:c r="A2825" t="str">
        <x:v>William Dzinski|2026-05-11</x:v>
      </x:c>
      <x:c r="B2825" s="888" t="n">
        <x:v>46153</x:v>
      </x:c>
      <x:c r="C2825" t="str">
        <x:v>William Dzinski</x:v>
      </x:c>
      <x:c r="D2825" t="str">
        <x:v>Permanent</x:v>
      </x:c>
      <x:c r="E2825" t="str">
        <x:v>Croydon</x:v>
      </x:c>
      <x:c r="F2825" t="str">
        <x:v>Operative Porter</x:v>
      </x:c>
      <x:c r="G2825" t="str">
        <x:v>384900A</x:v>
      </x:c>
      <x:c r="H2825" t="str">
        <x:v>London Borough of Croydon</x:v>
      </x:c>
      <x:c r="I2825" t="n">
        <x:v>7</x:v>
      </x:c>
      <x:c r="J2825" t="str">
        <x:v>Worked</x:v>
      </x:c>
      <x:c r="K2825" t="str">
        <x:v>Employee 1864; home branch Croydon; assigned role Operative Porter | Deployment branch: Croydon | Actual role: Operative Skilled | Jobs: 384900A | Customers: London Borough of Croydon | Actual hours: 7.0; source records: 1</x:v>
      </x:c>
      <x:c r="L2825" t="str">
        <x:v>Include</x:v>
      </x:c>
      <x:c r="M2825"/>
      <x:c r="N2825"/>
    </x:row>
    <x:row r="2826">
      <x:c r="A2826" t="str">
        <x:v>William Dzinski|2026-05-12</x:v>
      </x:c>
      <x:c r="B2826" s="888" t="n">
        <x:v>46154</x:v>
      </x:c>
      <x:c r="C2826" t="str">
        <x:v>William Dzinski</x:v>
      </x:c>
      <x:c r="D2826" t="str">
        <x:v>Permanent</x:v>
      </x:c>
      <x:c r="E2826" t="str">
        <x:v>Croydon</x:v>
      </x:c>
      <x:c r="F2826" t="str">
        <x:v>Operative Porter</x:v>
      </x:c>
      <x:c r="G2826" t="str">
        <x:v>399379D, 400679</x:v>
      </x:c>
      <x:c r="H2826" t="str">
        <x:v>Restore Harrow Green Oxford  M/W use only; Thames Valley Police</x:v>
      </x:c>
      <x:c r="I2826" t="n">
        <x:v>16.5</x:v>
      </x:c>
      <x:c r="J2826" t="str">
        <x:v>Worked — 2 records</x:v>
      </x:c>
      <x:c r="K2826" t="str">
        <x:v>Employee 1864; home branch Croydon; assigned role Operative Porter | Deployment branch: Oxford | Actual role: Operative Porter | Jobs: 399379D, 400679 | Customers: Restore Harrow Green Oxford  M/W use only; Thames Valley Police | Actual hours: 16.5; source records: 2</x:v>
      </x:c>
      <x:c r="L2826" t="str">
        <x:v>Include</x:v>
      </x:c>
      <x:c r="M2826"/>
      <x:c r="N2826"/>
    </x:row>
    <x:row r="2827">
      <x:c r="A2827" t="str">
        <x:v>William Dzinski|2026-05-13</x:v>
      </x:c>
      <x:c r="B2827" s="888" t="n">
        <x:v>46155</x:v>
      </x:c>
      <x:c r="C2827" t="str">
        <x:v>William Dzinski</x:v>
      </x:c>
      <x:c r="D2827" t="str">
        <x:v>Permanent</x:v>
      </x:c>
      <x:c r="E2827" t="str">
        <x:v>Croydon</x:v>
      </x:c>
      <x:c r="F2827" t="str">
        <x:v>Operative Porter</x:v>
      </x:c>
      <x:c r="G2827" t="str">
        <x:v>401875</x:v>
      </x:c>
      <x:c r="H2827" t="str">
        <x:v>Biolyz UK Limited</x:v>
      </x:c>
      <x:c r="I2827" t="n">
        <x:v>5</x:v>
      </x:c>
      <x:c r="J2827" t="str">
        <x:v>Worked</x:v>
      </x:c>
      <x:c r="K2827" t="str">
        <x:v>Employee 1864; home branch Croydon; assigned role Operative Porter | Deployment branch: Croydon | Actual role: Operative Skilled | Jobs: 401875 | Customers: Biolyz UK Limited | Actual hours: 5.0; source records: 1</x:v>
      </x:c>
      <x:c r="L2827" t="str">
        <x:v>Include</x:v>
      </x:c>
      <x:c r="M2827"/>
      <x:c r="N2827"/>
    </x:row>
    <x:row r="2828">
      <x:c r="A2828" t="str">
        <x:v>William Dzinski|2026-05-14</x:v>
      </x:c>
      <x:c r="B2828" s="888" t="n">
        <x:v>46156</x:v>
      </x:c>
      <x:c r="C2828" t="str">
        <x:v>William Dzinski</x:v>
      </x:c>
      <x:c r="D2828" t="str">
        <x:v>Permanent</x:v>
      </x:c>
      <x:c r="E2828" t="str">
        <x:v>Croydon</x:v>
      </x:c>
      <x:c r="F2828" t="str">
        <x:v>Operative Porter</x:v>
      </x:c>
      <x:c r="G2828" t="str">
        <x:v>401671A</x:v>
      </x:c>
      <x:c r="H2828" t="str">
        <x:v>Avantor ( CROYDON  MAY  2026 )</x:v>
      </x:c>
      <x:c r="I2828" t="n">
        <x:v>4.5</x:v>
      </x:c>
      <x:c r="J2828" t="str">
        <x:v>Worked</x:v>
      </x:c>
      <x:c r="K2828" t="str">
        <x:v>Employee 1864; home branch Croydon; assigned role Operative Porter | Deployment branch: Cambridge | Actual role: Operative Porter | Jobs: 401671A | Customers: Avantor ( CROYDON  MAY  2026 ) | Actual hours: 4.5; source records: 1</x:v>
      </x:c>
      <x:c r="L2828" t="str">
        <x:v>Include</x:v>
      </x:c>
      <x:c r="M2828"/>
      <x:c r="N2828"/>
    </x:row>
    <x:row r="2829">
      <x:c r="A2829" t="str">
        <x:v>William Dzinski|2026-05-15</x:v>
      </x:c>
      <x:c r="B2829" s="888" t="n">
        <x:v>46157</x:v>
      </x:c>
      <x:c r="C2829" t="str">
        <x:v>William Dzinski</x:v>
      </x:c>
      <x:c r="D2829" t="str">
        <x:v>Permanent</x:v>
      </x:c>
      <x:c r="E2829" t="str">
        <x:v>Croydon</x:v>
      </x:c>
      <x:c r="F2829" t="str">
        <x:v>Operative Porter</x:v>
      </x:c>
      <x:c r="G2829" t="str">
        <x:v>393361C</x:v>
      </x:c>
      <x:c r="H2829" t="str">
        <x:v>The Quadrant</x:v>
      </x:c>
      <x:c r="I2829" t="n">
        <x:v>9</x:v>
      </x:c>
      <x:c r="J2829" t="str">
        <x:v>Worked</x:v>
      </x:c>
      <x:c r="K2829" t="str">
        <x:v>Employee 1864; home branch Croydon; assigned role Operative Porter | Deployment branch: Croydon | Actual role: Operative Skilled | Jobs: 393361C | Customers: The Quadrant | Actual hours: 9.0; source records: 1</x:v>
      </x:c>
      <x:c r="L2829" t="str">
        <x:v>Include</x:v>
      </x:c>
      <x:c r="M2829"/>
      <x:c r="N2829"/>
    </x:row>
    <x:row r="2830">
      <x:c r="A2830" t="str">
        <x:v>William Dzinski|2026-05-18</x:v>
      </x:c>
      <x:c r="B2830" s="888" t="n">
        <x:v>46160</x:v>
      </x:c>
      <x:c r="C2830" t="str">
        <x:v>William Dzinski</x:v>
      </x:c>
      <x:c r="D2830" t="str">
        <x:v>Permanent</x:v>
      </x:c>
      <x:c r="E2830" t="str">
        <x:v>Croydon</x:v>
      </x:c>
      <x:c r="F2830" t="str">
        <x:v>Operative Porter</x:v>
      </x:c>
      <x:c r="G2830" t="str">
        <x:v>385857A</x:v>
      </x:c>
      <x:c r="H2830" t="str">
        <x:v>Surrey County Council</x:v>
      </x:c>
      <x:c r="I2830" t="n">
        <x:v>5</x:v>
      </x:c>
      <x:c r="J2830" t="str">
        <x:v>Worked</x:v>
      </x:c>
      <x:c r="K2830" t="str">
        <x:v>Employee 1864; home branch Croydon; assigned role Operative Porter | Deployment branch: Croydon | Actual role: Operative Porter | Jobs: 385857A | Customers: Surrey County Council | Actual hours: 5.0; source records: 1</x:v>
      </x:c>
      <x:c r="L2830" t="str">
        <x:v>Include</x:v>
      </x:c>
      <x:c r="M2830"/>
      <x:c r="N2830"/>
    </x:row>
    <x:row r="2831">
      <x:c r="A2831" t="str">
        <x:v>William Dzinski|2026-05-19</x:v>
      </x:c>
      <x:c r="B2831" s="888" t="n">
        <x:v>46161</x:v>
      </x:c>
      <x:c r="C2831" t="str">
        <x:v>William Dzinski</x:v>
      </x:c>
      <x:c r="D2831" t="str">
        <x:v>Permanent</x:v>
      </x:c>
      <x:c r="E2831" t="str">
        <x:v>Croydon</x:v>
      </x:c>
      <x:c r="F2831" t="str">
        <x:v>Operative Porter</x:v>
      </x:c>
      <x:c r="G2831" t="str">
        <x:v>393361C</x:v>
      </x:c>
      <x:c r="H2831" t="str">
        <x:v>The Quadrant</x:v>
      </x:c>
      <x:c r="I2831" t="n">
        <x:v>8</x:v>
      </x:c>
      <x:c r="J2831" t="str">
        <x:v>Worked</x:v>
      </x:c>
      <x:c r="K2831" t="str">
        <x:v>Employee 1864; home branch Croydon; assigned role Operative Porter | Deployment branch: Croydon | Actual role: Operative Skilled | Jobs: 393361C | Customers: The Quadrant | Actual hours: 8.0; source records: 1</x:v>
      </x:c>
      <x:c r="L2831" t="str">
        <x:v>Include</x:v>
      </x:c>
      <x:c r="M2831"/>
      <x:c r="N2831"/>
    </x:row>
    <x:row r="2832">
      <x:c r="A2832" t="str">
        <x:v>William Dzinski|2026-05-20</x:v>
      </x:c>
      <x:c r="B2832" s="888" t="n">
        <x:v>46162</x:v>
      </x:c>
      <x:c r="C2832" t="str">
        <x:v>William Dzinski</x:v>
      </x:c>
      <x:c r="D2832" t="str">
        <x:v>Permanent</x:v>
      </x:c>
      <x:c r="E2832" t="str">
        <x:v>Croydon</x:v>
      </x:c>
      <x:c r="F2832" t="str">
        <x:v>Operative Porter</x:v>
      </x:c>
      <x:c r="G2832" t="str">
        <x:v>384900A</x:v>
      </x:c>
      <x:c r="H2832" t="str">
        <x:v>London Borough of Croydon</x:v>
      </x:c>
      <x:c r="I2832" t="n">
        <x:v>6</x:v>
      </x:c>
      <x:c r="J2832" t="str">
        <x:v>Worked</x:v>
      </x:c>
      <x:c r="K2832" t="str">
        <x:v>Employee 1864; home branch Croydon; assigned role Operative Porter | Deployment branch: Croydon | Actual role: Operative Skilled | Jobs: 384900A | Customers: London Borough of Croydon | Actual hours: 6.0; source records: 1</x:v>
      </x:c>
      <x:c r="L2832" t="str">
        <x:v>Include</x:v>
      </x:c>
      <x:c r="M2832"/>
      <x:c r="N2832"/>
    </x:row>
    <x:row r="2833">
      <x:c r="A2833" t="str">
        <x:v>William Dzinski|2026-05-21</x:v>
      </x:c>
      <x:c r="B2833" s="888" t="n">
        <x:v>46163</x:v>
      </x:c>
      <x:c r="C2833" t="str">
        <x:v>William Dzinski</x:v>
      </x:c>
      <x:c r="D2833" t="str">
        <x:v>Permanent</x:v>
      </x:c>
      <x:c r="E2833" t="str">
        <x:v>Croydon</x:v>
      </x:c>
      <x:c r="F2833" t="str">
        <x:v>Operative Porter</x:v>
      </x:c>
      <x:c r="G2833" t="str">
        <x:v>393361C</x:v>
      </x:c>
      <x:c r="H2833" t="str">
        <x:v>The Quadrant</x:v>
      </x:c>
      <x:c r="I2833" t="n">
        <x:v>5</x:v>
      </x:c>
      <x:c r="J2833" t="str">
        <x:v>Worked</x:v>
      </x:c>
      <x:c r="K2833" t="str">
        <x:v>Employee 1864; home branch Croydon; assigned role Operative Porter | Deployment branch: Croydon | Actual role: Operative Porter | Jobs: 393361C | Customers: The Quadrant | Actual hours: 5.0; source records: 1</x:v>
      </x:c>
      <x:c r="L2833" t="str">
        <x:v>Include</x:v>
      </x:c>
      <x:c r="M2833"/>
      <x:c r="N2833"/>
    </x:row>
    <x:row r="2834">
      <x:c r="A2834" t="str">
        <x:v>William Dzinski|2026-05-22</x:v>
      </x:c>
      <x:c r="B2834" s="888" t="n">
        <x:v>46164</x:v>
      </x:c>
      <x:c r="C2834" t="str">
        <x:v>William Dzinski</x:v>
      </x:c>
      <x:c r="D2834" t="str">
        <x:v>Permanent</x:v>
      </x:c>
      <x:c r="E2834" t="str">
        <x:v>Croydon</x:v>
      </x:c>
      <x:c r="F2834" t="str">
        <x:v>Operative Porter</x:v>
      </x:c>
      <x:c r="G2834" t="str">
        <x:v>398532</x:v>
      </x:c>
      <x:c r="H2834" t="str">
        <x:v>Southwark Local Elections 2026</x:v>
      </x:c>
      <x:c r="I2834" t="n">
        <x:v>5</x:v>
      </x:c>
      <x:c r="J2834" t="str">
        <x:v>Worked</x:v>
      </x:c>
      <x:c r="K2834" t="str">
        <x:v>Employee 1864; home branch Croydon; assigned role Operative Porter | Deployment branch: Croydon | Actual role: Operative Skilled | Jobs: 398532 | Customers: Southwark Local Elections 2026 | Actual hours: 5.0; source records: 1</x:v>
      </x:c>
      <x:c r="L2834" t="str">
        <x:v>Include</x:v>
      </x:c>
      <x:c r="M2834"/>
      <x:c r="N2834"/>
    </x:row>
    <x:row r="2835">
      <x:c r="A2835" t="str">
        <x:v>William Dzinski|2026-05-25</x:v>
      </x:c>
      <x:c r="B2835" s="888" t="n">
        <x:v>46167</x:v>
      </x:c>
      <x:c r="C2835" t="str">
        <x:v>William Dzinski</x:v>
      </x:c>
      <x:c r="D2835" t="str">
        <x:v>Permanent</x:v>
      </x:c>
      <x:c r="E2835" t="str">
        <x:v>Croydon</x:v>
      </x:c>
      <x:c r="F2835" t="str">
        <x:v>Operative Porter</x:v>
      </x:c>
      <x:c r="G2835"/>
      <x:c r="H2835"/>
      <x:c r="I2835" t="n">
        <x:v>0</x:v>
      </x:c>
      <x:c r="J2835" t="str">
        <x:v>Annual leave</x:v>
      </x:c>
      <x:c r="K2835" t="str">
        <x:v>Employee 1864; home branch Croydon; assigned role Operative Porter | Leave: Annual Leave (Hours) | Leave calendar basis: Variable-pattern period</x:v>
      </x:c>
      <x:c r="L2835" t="str">
        <x:v>Include</x:v>
      </x:c>
      <x:c r="M2835"/>
      <x:c r="N2835"/>
    </x:row>
    <x:row r="2836">
      <x:c r="A2836" t="str">
        <x:v>William Dzinski|2026-05-26</x:v>
      </x:c>
      <x:c r="B2836" s="888" t="n">
        <x:v>46168</x:v>
      </x:c>
      <x:c r="C2836" t="str">
        <x:v>William Dzinski</x:v>
      </x:c>
      <x:c r="D2836" t="str">
        <x:v>Permanent</x:v>
      </x:c>
      <x:c r="E2836" t="str">
        <x:v>Croydon</x:v>
      </x:c>
      <x:c r="F2836" t="str">
        <x:v>Operative Porter</x:v>
      </x:c>
      <x:c r="G2836"/>
      <x:c r="H2836"/>
      <x:c r="I2836" t="n">
        <x:v>0</x:v>
      </x:c>
      <x:c r="J2836" t="str">
        <x:v>Annual leave</x:v>
      </x:c>
      <x:c r="K2836" t="str">
        <x:v>Employee 1864; home branch Croydon; assigned role Operative Porter | Leave: Annual Leave (Hours) | Leave calendar basis: Variable-pattern period</x:v>
      </x:c>
      <x:c r="L2836" t="str">
        <x:v>Include</x:v>
      </x:c>
      <x:c r="M2836"/>
      <x:c r="N2836"/>
    </x:row>
    <x:row r="2837">
      <x:c r="A2837" t="str">
        <x:v>William Dzinski|2026-05-27</x:v>
      </x:c>
      <x:c r="B2837" s="888" t="n">
        <x:v>46169</x:v>
      </x:c>
      <x:c r="C2837" t="str">
        <x:v>William Dzinski</x:v>
      </x:c>
      <x:c r="D2837" t="str">
        <x:v>Permanent</x:v>
      </x:c>
      <x:c r="E2837" t="str">
        <x:v>Croydon</x:v>
      </x:c>
      <x:c r="F2837" t="str">
        <x:v>Operative Porter</x:v>
      </x:c>
      <x:c r="G2837"/>
      <x:c r="H2837"/>
      <x:c r="I2837" t="n">
        <x:v>0</x:v>
      </x:c>
      <x:c r="J2837" t="str">
        <x:v>Annual leave</x:v>
      </x:c>
      <x:c r="K2837" t="str">
        <x:v>Employee 1864; home branch Croydon; assigned role Operative Porter | Leave: Annual Leave (Hours) | Leave calendar basis: Variable-pattern period</x:v>
      </x:c>
      <x:c r="L2837" t="str">
        <x:v>Include</x:v>
      </x:c>
      <x:c r="M2837"/>
      <x:c r="N2837"/>
    </x:row>
    <x:row r="2838">
      <x:c r="A2838" t="str">
        <x:v>William Dzinski|2026-05-28</x:v>
      </x:c>
      <x:c r="B2838" s="888" t="n">
        <x:v>46170</x:v>
      </x:c>
      <x:c r="C2838" t="str">
        <x:v>William Dzinski</x:v>
      </x:c>
      <x:c r="D2838" t="str">
        <x:v>Permanent</x:v>
      </x:c>
      <x:c r="E2838" t="str">
        <x:v>Croydon</x:v>
      </x:c>
      <x:c r="F2838" t="str">
        <x:v>Operative Porter</x:v>
      </x:c>
      <x:c r="G2838"/>
      <x:c r="H2838"/>
      <x:c r="I2838" t="n">
        <x:v>0</x:v>
      </x:c>
      <x:c r="J2838" t="str">
        <x:v>Annual leave</x:v>
      </x:c>
      <x:c r="K2838" t="str">
        <x:v>Employee 1864; home branch Croydon; assigned role Operative Porter | Leave: Annual Leave (Hours) | Leave calendar basis: Variable-pattern period</x:v>
      </x:c>
      <x:c r="L2838" t="str">
        <x:v>Include</x:v>
      </x:c>
      <x:c r="M2838"/>
      <x:c r="N2838"/>
    </x:row>
    <x:row r="2839">
      <x:c r="A2839" t="str">
        <x:v>William Dzinski|2026-05-29</x:v>
      </x:c>
      <x:c r="B2839" s="888" t="n">
        <x:v>46171</x:v>
      </x:c>
      <x:c r="C2839" t="str">
        <x:v>William Dzinski</x:v>
      </x:c>
      <x:c r="D2839" t="str">
        <x:v>Permanent</x:v>
      </x:c>
      <x:c r="E2839" t="str">
        <x:v>Croydon</x:v>
      </x:c>
      <x:c r="F2839" t="str">
        <x:v>Operative Porter</x:v>
      </x:c>
      <x:c r="G2839"/>
      <x:c r="H2839"/>
      <x:c r="I2839" t="n">
        <x:v>0</x:v>
      </x:c>
      <x:c r="J2839" t="str">
        <x:v>Annual leave</x:v>
      </x:c>
      <x:c r="K2839" t="str">
        <x:v>Employee 1864; home branch Croydon; assigned role Operative Porter | Leave: Annual Leave (Hours) | Leave calendar basis: Variable-pattern period</x:v>
      </x:c>
      <x:c r="L2839" t="str">
        <x:v>Include</x:v>
      </x:c>
      <x:c r="M2839"/>
      <x:c r="N2839"/>
    </x:row>
  </x:sheetData>
  <x:conditionalFormatting sqref="A4:L2678">
    <x:cfRule type="expression" dxfId="36" priority="1">
      <x:formula>$L4="Filtered out"</x:formula>
    </x:cfRule>
    <x:cfRule type="expression" dxfId="37" priority="2">
      <x:formula>LEFT($J4,8)="CONFLICT"</x:formula>
    </x:cfRule>
  </x:conditionalFormatting>
  <x:conditionalFormatting sqref="I4:I2678">
    <x:cfRule type="dataBar" priority="3">
      <x:dataBar>
        <x:cfvo type="min"/>
        <x:cfvo type="max"/>
        <x:color rgb="FF2F6F7E"/>
      </x:dataBar>
      <x:extLst>
        <x:ext xmlns:x14="http://schemas.microsoft.com/office/spreadsheetml/2009/9/main" uri="{B025F937-C7B1-47D3-B67F-A62EFF666E3E}">
          <x14:id>{D0DFD835-3115-D239-A253-551CF7A30421}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D0DFD835-3115-D239-A253-551CF7A30421}">
            <x14:dataBar gradient="1">
              <x14:cfvo type="min"/>
              <x14:cfvo type="max"/>
              <x14:fillColor rgb="FF2F6F7E"/>
            </x14:dataBar>
          </x14:cfRule>
          <xm:sqref>I4:I2678</xm:sqref>
        </x14:conditionalFormatting>
      </x14:conditionalFormattings>
    </x:ext>
  </x:extLst>
</x:worksheet>
</file>

<file path=xl/worksheets/sheet14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5" hidden="0" customWidth="1"/>
    <x:col min="3" max="3" width="28" hidden="0" customWidth="1"/>
    <x:col min="4" max="4" width="18" hidden="0" customWidth="1"/>
    <x:col min="5" max="5" width="18" hidden="0" customWidth="1"/>
    <x:col min="6" max="6" width="20" hidden="0" customWidth="1"/>
    <x:col min="7" max="7" width="28" hidden="0" customWidth="1"/>
    <x:col min="8" max="8" width="34" hidden="0" customWidth="1"/>
    <x:col min="9" max="9" width="14" hidden="0" customWidth="1"/>
    <x:col min="10" max="10" width="28" hidden="0" customWidth="1"/>
    <x:col min="11" max="11" width="70" hidden="0" customWidth="1"/>
    <x:col min="12" max="12" width="14" hidden="0" customWidth="1"/>
    <x:col min="13" max="13" width="18" hidden="0" customWidth="1"/>
    <x:col min="14" max="14" width="22" hidden="0" customWidth="1"/>
  </x:cols>
  <x:sheetData>
    <x:row r="1">
      <x:c r="A1" s="481" t="str">
        <x:v>Activity Jun 2026</x:v>
      </x:c>
      <x:c r="B1" s="481"/>
      <x:c r="C1" s="481"/>
      <x:c r="D1" s="481"/>
      <x:c r="E1" s="481"/>
      <x:c r="F1" s="481"/>
      <x:c r="G1" s="481"/>
      <x:c r="H1" s="481"/>
      <x:c r="I1" s="481"/>
      <x:c r="J1" s="481"/>
      <x:c r="K1" s="481"/>
      <x:c r="L1" s="481"/>
      <x:c r="M1" s="499" t="str">
        <x:v>Activity Controls</x:v>
      </x:c>
      <x:c r="N1" s="499"/>
    </x:row>
    <x:row r="2">
      <x:c r="A2" s="484" t="str">
        <x:v>2,903 work/leave person-days. Home Branch drives the global branch filter; deployment branch and actual role are retained in Full Detail.</x:v>
      </x:c>
      <x:c r="B2" s="484"/>
      <x:c r="C2" s="484"/>
      <x:c r="D2" s="484"/>
      <x:c r="E2" s="484"/>
      <x:c r="F2" s="484"/>
      <x:c r="G2" s="484"/>
      <x:c r="H2" s="484"/>
      <x:c r="I2" s="484"/>
      <x:c r="J2" s="484"/>
      <x:c r="K2" s="484"/>
      <x:c r="L2" s="484"/>
      <x:c r="M2" s="502" t="str">
        <x:v>Global branch</x:v>
      </x:c>
      <x:c r="N2" s="502" t="str">
        <x:f>'Summary Dashboard'!$B$3</x:f>
        <x:v>All</x:v>
      </x:c>
    </x:row>
    <x:row r="3">
      <x:c r="A3" s="496" t="str">
        <x:v>Person-Date Key</x:v>
      </x:c>
      <x:c r="B3" s="497" t="str">
        <x:v>Date</x:v>
      </x:c>
      <x:c r="C3" s="497" t="str">
        <x:v>Employee</x:v>
      </x:c>
      <x:c r="D3" s="497" t="str">
        <x:v>Employment Status</x:v>
      </x:c>
      <x:c r="E3" s="497" t="str">
        <x:v>Home Branch</x:v>
      </x:c>
      <x:c r="F3" s="497" t="str">
        <x:v>Assigned Role</x:v>
      </x:c>
      <x:c r="G3" s="497" t="str">
        <x:v>Jobs</x:v>
      </x:c>
      <x:c r="H3" s="497" t="str">
        <x:v>Customers</x:v>
      </x:c>
      <x:c r="I3" s="497" t="str">
        <x:v>Actual Hours</x:v>
      </x:c>
      <x:c r="J3" s="497" t="str">
        <x:v>Activity Code</x:v>
      </x:c>
      <x:c r="K3" s="497" t="str">
        <x:v>Full Detail</x:v>
      </x:c>
      <x:c r="L3" s="498" t="str">
        <x:v>Global View</x:v>
      </x:c>
      <x:c r="M3" s="504" t="str">
        <x:v>Month</x:v>
      </x:c>
      <x:c r="N3" s="504" t="str">
        <x:v>2026-06</x:v>
      </x:c>
    </x:row>
    <x:row r="4">
      <x:c r="A4" t="str">
        <x:v>A Apanisile|2026-06-02</x:v>
      </x:c>
      <x:c r="B4" s="888" t="n">
        <x:v>46175</x:v>
      </x:c>
      <x:c r="C4" t="str">
        <x:v>A Apanisile</x:v>
      </x:c>
      <x:c r="D4" t="str">
        <x:v>Permanent</x:v>
      </x:c>
      <x:c r="E4" t="str">
        <x:v>Thurrock</x:v>
      </x:c>
      <x:c r="F4" t="str">
        <x:v>Operative Porter</x:v>
      </x:c>
      <x:c r="G4" t="str">
        <x:v>402520</x:v>
      </x:c>
      <x:c r="H4" t="str">
        <x:v>London Metropolitan University</x:v>
      </x:c>
      <x:c r="I4" s="22" t="n">
        <x:v>8</x:v>
      </x:c>
      <x:c r="J4" t="str">
        <x:v>Worked</x:v>
      </x:c>
      <x:c r="K4" t="str">
        <x:v>Employee 103160; home branch Thurrock; assigned role Operative Porter | Deployment branch: Thurrock | Actual role: Operative Porter | Jobs: 402520 | Customers: London Metropolitan University | Actual hours: 8.0; source records: 1</x:v>
      </x:c>
      <x:c r="L4" t="str">
        <x:v>Include</x:v>
      </x:c>
      <x:c r="M4" s="504" t="str">
        <x:v>Rows loaded</x:v>
      </x:c>
      <x:c r="N4" s="504" t="n">
        <x:v>2903</x:v>
      </x:c>
    </x:row>
    <x:row r="5">
      <x:c r="A5" t="str">
        <x:v>A Apanisile|2026-06-03</x:v>
      </x:c>
      <x:c r="B5" s="888" t="n">
        <x:v>46176</x:v>
      </x:c>
      <x:c r="C5" t="str">
        <x:v>A Apanisile</x:v>
      </x:c>
      <x:c r="D5" t="str">
        <x:v>Permanent</x:v>
      </x:c>
      <x:c r="E5" t="str">
        <x:v>Thurrock</x:v>
      </x:c>
      <x:c r="F5" t="str">
        <x:v>Operative Porter</x:v>
      </x:c>
      <x:c r="G5" t="str">
        <x:v>402547</x:v>
      </x:c>
      <x:c r="H5" t="str">
        <x:v>London Metropolitan University</x:v>
      </x:c>
      <x:c r="I5" s="22" t="n">
        <x:v>8.5</x:v>
      </x:c>
      <x:c r="J5" t="str">
        <x:v>Worked</x:v>
      </x:c>
      <x:c r="K5" t="str">
        <x:v>Employee 103160; home branch Thurrock; assigned role Operative Porter | Deployment branch: Thurrock | Actual role: Operative Porter | Jobs: 402547 | Customers: London Metropolitan University | Actual hours: 8.5; source records: 1</x:v>
      </x:c>
      <x:c r="L5" t="str">
        <x:v>Include</x:v>
      </x:c>
      <x:c r="M5"/>
      <x:c r="N5"/>
    </x:row>
    <x:row r="6">
      <x:c r="A6" t="str">
        <x:v>A Apanisile|2026-06-04</x:v>
      </x:c>
      <x:c r="B6" s="888" t="n">
        <x:v>46177</x:v>
      </x:c>
      <x:c r="C6" t="str">
        <x:v>A Apanisile</x:v>
      </x:c>
      <x:c r="D6" t="str">
        <x:v>Permanent</x:v>
      </x:c>
      <x:c r="E6" t="str">
        <x:v>Thurrock</x:v>
      </x:c>
      <x:c r="F6" t="str">
        <x:v>Operative Porter</x:v>
      </x:c>
      <x:c r="G6" t="str">
        <x:v>402642</x:v>
      </x:c>
      <x:c r="H6" t="str">
        <x:v>London Metropolitan University</x:v>
      </x:c>
      <x:c r="I6" s="22" t="n">
        <x:v>7</x:v>
      </x:c>
      <x:c r="J6" t="str">
        <x:v>Worked</x:v>
      </x:c>
      <x:c r="K6" t="str">
        <x:v>Employee 103160; home branch Thurrock; assigned role Operative Porter | Deployment branch: Thurrock | Actual role: Operative Porter | Jobs: 402642 | Customers: London Metropolitan University | Actual hours: 7.0; source records: 1</x:v>
      </x:c>
      <x:c r="L6" t="str">
        <x:v>Include</x:v>
      </x:c>
      <x:c r="M6"/>
      <x:c r="N6"/>
    </x:row>
    <x:row r="7">
      <x:c r="A7" t="str">
        <x:v>A Apanisile|2026-06-05</x:v>
      </x:c>
      <x:c r="B7" s="888" t="n">
        <x:v>46178</x:v>
      </x:c>
      <x:c r="C7" t="str">
        <x:v>A Apanisile</x:v>
      </x:c>
      <x:c r="D7" t="str">
        <x:v>Permanent</x:v>
      </x:c>
      <x:c r="E7" t="str">
        <x:v>Thurrock</x:v>
      </x:c>
      <x:c r="F7" t="str">
        <x:v>Operative Porter</x:v>
      </x:c>
      <x:c r="G7" t="str">
        <x:v>402565, 402097</x:v>
      </x:c>
      <x:c r="H7" t="str">
        <x:v>Bank of America Merrill Lynch; Bank of New York Mellon</x:v>
      </x:c>
      <x:c r="I7" s="22" t="n">
        <x:v>13</x:v>
      </x:c>
      <x:c r="J7" t="str">
        <x:v>Worked — 2 records</x:v>
      </x:c>
      <x:c r="K7" t="str">
        <x:v>Employee 103160; home branch Thurrock; assigned role Operative Porter | Deployment branch: Thurrock | Actual role: Operative Porter, Operative Skilled | Jobs: 402565, 402097 | Customers: Bank of America Merrill Lynch; Bank of New York Mellon | Actual hours: 13.0; source records: 2</x:v>
      </x:c>
      <x:c r="L7" t="str">
        <x:v>Include</x:v>
      </x:c>
      <x:c r="M7"/>
      <x:c r="N7"/>
    </x:row>
    <x:row r="8">
      <x:c r="A8" t="str">
        <x:v>A Apanisile|2026-06-06</x:v>
      </x:c>
      <x:c r="B8" s="888" t="n">
        <x:v>46179</x:v>
      </x:c>
      <x:c r="C8" t="str">
        <x:v>A Apanisile</x:v>
      </x:c>
      <x:c r="D8" t="str">
        <x:v>Permanent</x:v>
      </x:c>
      <x:c r="E8" t="str">
        <x:v>Thurrock</x:v>
      </x:c>
      <x:c r="F8" t="str">
        <x:v>Operative Porter</x:v>
      </x:c>
      <x:c r="G8" t="str">
        <x:v>402565</x:v>
      </x:c>
      <x:c r="H8" t="str">
        <x:v>Bank of America Merrill Lynch</x:v>
      </x:c>
      <x:c r="I8" s="22" t="n">
        <x:v>8.5</x:v>
      </x:c>
      <x:c r="J8" t="str">
        <x:v>Worked</x:v>
      </x:c>
      <x:c r="K8" t="str">
        <x:v>Employee 103160; home branch Thurrock; assigned role Operative Porter | Deployment branch: Thurrock | Actual role: Operative Skilled | Jobs: 402565 | Customers: Bank of America Merrill Lynch | Actual hours: 8.5; source records: 1</x:v>
      </x:c>
      <x:c r="L8" t="str">
        <x:v>Include</x:v>
      </x:c>
      <x:c r="M8"/>
      <x:c r="N8"/>
    </x:row>
    <x:row r="9">
      <x:c r="A9" t="str">
        <x:v>A Apanisile|2026-06-07</x:v>
      </x:c>
      <x:c r="B9" s="888" t="n">
        <x:v>46180</x:v>
      </x:c>
      <x:c r="C9" t="str">
        <x:v>A Apanisile</x:v>
      </x:c>
      <x:c r="D9" t="str">
        <x:v>Permanent</x:v>
      </x:c>
      <x:c r="E9" t="str">
        <x:v>Thurrock</x:v>
      </x:c>
      <x:c r="F9" t="str">
        <x:v>Operative Porter</x:v>
      </x:c>
      <x:c r="G9" t="str">
        <x:v>402565</x:v>
      </x:c>
      <x:c r="H9" t="str">
        <x:v>Bank of America Merrill Lynch</x:v>
      </x:c>
      <x:c r="I9" s="22" t="n">
        <x:v>8.5</x:v>
      </x:c>
      <x:c r="J9" t="str">
        <x:v>Worked</x:v>
      </x:c>
      <x:c r="K9" t="str">
        <x:v>Employee 103160; home branch Thurrock; assigned role Operative Porter | Deployment branch: Thurrock | Actual role: Operative Porter | Jobs: 402565 | Customers: Bank of America Merrill Lynch | Actual hours: 8.5; source records: 1</x:v>
      </x:c>
      <x:c r="L9" t="str">
        <x:v>Include</x:v>
      </x:c>
      <x:c r="M9"/>
      <x:c r="N9"/>
    </x:row>
    <x:row r="10">
      <x:c r="A10" t="str">
        <x:v>A Apanisile|2026-06-08</x:v>
      </x:c>
      <x:c r="B10" s="888" t="n">
        <x:v>46181</x:v>
      </x:c>
      <x:c r="C10" t="str">
        <x:v>A Apanisile</x:v>
      </x:c>
      <x:c r="D10" t="str">
        <x:v>Permanent</x:v>
      </x:c>
      <x:c r="E10" t="str">
        <x:v>Thurrock</x:v>
      </x:c>
      <x:c r="F10" t="str">
        <x:v>Operative Porter</x:v>
      </x:c>
      <x:c r="G10" t="str">
        <x:v>402674</x:v>
      </x:c>
      <x:c r="H10" t="str">
        <x:v>London Metropolitan University</x:v>
      </x:c>
      <x:c r="I10" s="22" t="n">
        <x:v>8.5</x:v>
      </x:c>
      <x:c r="J10" t="str">
        <x:v>Worked</x:v>
      </x:c>
      <x:c r="K10" t="str">
        <x:v>Employee 103160; home branch Thurrock; assigned role Operative Porter | Deployment branch: Thurrock | Actual role: Operative Porter | Jobs: 402674 | Customers: London Metropolitan University | Actual hours: 8.5; source records: 1</x:v>
      </x:c>
      <x:c r="L10" t="str">
        <x:v>Include</x:v>
      </x:c>
      <x:c r="M10"/>
      <x:c r="N10"/>
    </x:row>
    <x:row r="11">
      <x:c r="A11" t="str">
        <x:v>A Apanisile|2026-06-09</x:v>
      </x:c>
      <x:c r="B11" s="888" t="n">
        <x:v>46182</x:v>
      </x:c>
      <x:c r="C11" t="str">
        <x:v>A Apanisile</x:v>
      </x:c>
      <x:c r="D11" t="str">
        <x:v>Permanent</x:v>
      </x:c>
      <x:c r="E11" t="str">
        <x:v>Thurrock</x:v>
      </x:c>
      <x:c r="F11" t="str">
        <x:v>Operative Porter</x:v>
      </x:c>
      <x:c r="G11" t="str">
        <x:v>402674</x:v>
      </x:c>
      <x:c r="H11" t="str">
        <x:v>London Metropolitan University</x:v>
      </x:c>
      <x:c r="I11" s="22" t="n">
        <x:v>7.5</x:v>
      </x:c>
      <x:c r="J11" t="str">
        <x:v>Worked</x:v>
      </x:c>
      <x:c r="K11" t="str">
        <x:v>Employee 103160; home branch Thurrock; assigned role Operative Porter | Deployment branch: Thurrock | Actual role: Operative Porter | Jobs: 402674 | Customers: London Metropolitan University | Actual hours: 7.5; source records: 1</x:v>
      </x:c>
      <x:c r="L11" t="str">
        <x:v>Include</x:v>
      </x:c>
      <x:c r="M11"/>
      <x:c r="N11"/>
    </x:row>
    <x:row r="12">
      <x:c r="A12" t="str">
        <x:v>A Apanisile|2026-06-10</x:v>
      </x:c>
      <x:c r="B12" s="888" t="n">
        <x:v>46183</x:v>
      </x:c>
      <x:c r="C12" t="str">
        <x:v>A Apanisile</x:v>
      </x:c>
      <x:c r="D12" t="str">
        <x:v>Permanent</x:v>
      </x:c>
      <x:c r="E12" t="str">
        <x:v>Thurrock</x:v>
      </x:c>
      <x:c r="F12" t="str">
        <x:v>Operative Porter</x:v>
      </x:c>
      <x:c r="G12" t="str">
        <x:v>402751</x:v>
      </x:c>
      <x:c r="H12" t="str">
        <x:v>London Metropolitan University</x:v>
      </x:c>
      <x:c r="I12" s="22" t="n">
        <x:v>6.5</x:v>
      </x:c>
      <x:c r="J12" t="str">
        <x:v>Worked</x:v>
      </x:c>
      <x:c r="K12" t="str">
        <x:v>Employee 103160; home branch Thurrock; assigned role Operative Porter | Deployment branch: Thurrock | Actual role: Operative Porter | Jobs: 402751 | Customers: London Metropolitan University | Actual hours: 6.5; source records: 1</x:v>
      </x:c>
      <x:c r="L12" t="str">
        <x:v>Include</x:v>
      </x:c>
      <x:c r="M12"/>
      <x:c r="N12"/>
    </x:row>
    <x:row r="13">
      <x:c r="A13" t="str">
        <x:v>A Apanisile|2026-06-11</x:v>
      </x:c>
      <x:c r="B13" s="888" t="n">
        <x:v>46184</x:v>
      </x:c>
      <x:c r="C13" t="str">
        <x:v>A Apanisile</x:v>
      </x:c>
      <x:c r="D13" t="str">
        <x:v>Permanent</x:v>
      </x:c>
      <x:c r="E13" t="str">
        <x:v>Thurrock</x:v>
      </x:c>
      <x:c r="F13" t="str">
        <x:v>Operative Porter</x:v>
      </x:c>
      <x:c r="G13" t="str">
        <x:v>402782</x:v>
      </x:c>
      <x:c r="H13" t="str">
        <x:v>London Metropolitan University</x:v>
      </x:c>
      <x:c r="I13" s="22" t="n">
        <x:v>7</x:v>
      </x:c>
      <x:c r="J13" t="str">
        <x:v>Worked</x:v>
      </x:c>
      <x:c r="K13" t="str">
        <x:v>Employee 103160; home branch Thurrock; assigned role Operative Porter | Deployment branch: Thurrock | Actual role: Operative Porter | Jobs: 402782 | Customers: London Metropolitan University | Actual hours: 7.0; source records: 1</x:v>
      </x:c>
      <x:c r="L13" t="str">
        <x:v>Include</x:v>
      </x:c>
      <x:c r="M13"/>
      <x:c r="N13"/>
    </x:row>
    <x:row r="14">
      <x:c r="A14" t="str">
        <x:v>A Apanisile|2026-06-12</x:v>
      </x:c>
      <x:c r="B14" s="888" t="n">
        <x:v>46185</x:v>
      </x:c>
      <x:c r="C14" t="str">
        <x:v>A Apanisile</x:v>
      </x:c>
      <x:c r="D14" t="str">
        <x:v>Permanent</x:v>
      </x:c>
      <x:c r="E14" t="str">
        <x:v>Thurrock</x:v>
      </x:c>
      <x:c r="F14" t="str">
        <x:v>Operative Porter</x:v>
      </x:c>
      <x:c r="G14" t="str">
        <x:v>402732, 402782</x:v>
      </x:c>
      <x:c r="H14" t="str">
        <x:v>Bank of America Merrill Lynch; London Metropolitan University</x:v>
      </x:c>
      <x:c r="I14" s="22" t="n">
        <x:v>12</x:v>
      </x:c>
      <x:c r="J14" t="str">
        <x:v>Worked — 2 records</x:v>
      </x:c>
      <x:c r="K14" t="str">
        <x:v>Employee 103160; home branch Thurrock; assigned role Operative Porter | Deployment branch: Thurrock | Actual role: Operative Porter, Operative Skilled | Jobs: 402732, 402782 | Customers: Bank of America Merrill Lynch; London Metropolitan University | Actual hours: 12.0; source records: 2</x:v>
      </x:c>
      <x:c r="L14" t="str">
        <x:v>Include</x:v>
      </x:c>
      <x:c r="M14"/>
      <x:c r="N14"/>
    </x:row>
    <x:row r="15">
      <x:c r="A15" t="str">
        <x:v>A Apanisile|2026-06-13</x:v>
      </x:c>
      <x:c r="B15" s="888" t="n">
        <x:v>46186</x:v>
      </x:c>
      <x:c r="C15" t="str">
        <x:v>A Apanisile</x:v>
      </x:c>
      <x:c r="D15" t="str">
        <x:v>Permanent</x:v>
      </x:c>
      <x:c r="E15" t="str">
        <x:v>Thurrock</x:v>
      </x:c>
      <x:c r="F15" t="str">
        <x:v>Operative Porter</x:v>
      </x:c>
      <x:c r="G15" t="str">
        <x:v>401554, 399379E</x:v>
      </x:c>
      <x:c r="H15" t="str">
        <x:v>CPM/Omnicom; Restore Harrow Green Oxford  M/W use only</x:v>
      </x:c>
      <x:c r="I15" s="22" t="n">
        <x:v>21.5</x:v>
      </x:c>
      <x:c r="J15" t="str">
        <x:v>Worked — 2 records</x:v>
      </x:c>
      <x:c r="K15" t="str">
        <x:v>Employee 103160; home branch Thurrock; assigned role Operative Porter | Deployment branch: Oxford | Actual role: Operative Porter | Jobs: 401554, 399379E | Customers: CPM/Omnicom; Restore Harrow Green Oxford  M/W use only | Actual hours: 21.5; source records: 2</x:v>
      </x:c>
      <x:c r="L15" t="str">
        <x:v>Include</x:v>
      </x:c>
      <x:c r="M15"/>
      <x:c r="N15"/>
    </x:row>
    <x:row r="16">
      <x:c r="A16" t="str">
        <x:v>A Apanisile|2026-06-14</x:v>
      </x:c>
      <x:c r="B16" s="888" t="n">
        <x:v>46187</x:v>
      </x:c>
      <x:c r="C16" t="str">
        <x:v>A Apanisile</x:v>
      </x:c>
      <x:c r="D16" t="str">
        <x:v>Permanent</x:v>
      </x:c>
      <x:c r="E16" t="str">
        <x:v>Thurrock</x:v>
      </x:c>
      <x:c r="F16" t="str">
        <x:v>Operative Porter</x:v>
      </x:c>
      <x:c r="G16" t="str">
        <x:v>402329</x:v>
      </x:c>
      <x:c r="H16" t="str">
        <x:v>Moody's Corporation/JLL</x:v>
      </x:c>
      <x:c r="I16" s="22" t="n">
        <x:v>6.25</x:v>
      </x:c>
      <x:c r="J16" t="str">
        <x:v>Worked</x:v>
      </x:c>
      <x:c r="K16" t="str">
        <x:v>Employee 103160; home branch Thurrock; assigned role Operative Porter | Deployment branch: Thurrock | Actual role: Operative Porter | Jobs: 402329 | Customers: Moody's Corporation/JLL | Actual hours: 6.2; source records: 1</x:v>
      </x:c>
      <x:c r="L16" t="str">
        <x:v>Include</x:v>
      </x:c>
      <x:c r="M16"/>
      <x:c r="N16"/>
    </x:row>
    <x:row r="17">
      <x:c r="A17" t="str">
        <x:v>A Apanisile|2026-06-15</x:v>
      </x:c>
      <x:c r="B17" s="888" t="n">
        <x:v>46188</x:v>
      </x:c>
      <x:c r="C17" t="str">
        <x:v>A Apanisile</x:v>
      </x:c>
      <x:c r="D17" t="str">
        <x:v>Permanent</x:v>
      </x:c>
      <x:c r="E17" t="str">
        <x:v>Thurrock</x:v>
      </x:c>
      <x:c r="F17" t="str">
        <x:v>Operative Porter</x:v>
      </x:c>
      <x:c r="G17" t="str">
        <x:v>402854</x:v>
      </x:c>
      <x:c r="H17" t="str">
        <x:v>London Metropolitan University</x:v>
      </x:c>
      <x:c r="I17" s="22" t="n">
        <x:v>7</x:v>
      </x:c>
      <x:c r="J17" t="str">
        <x:v>Worked</x:v>
      </x:c>
      <x:c r="K17" t="str">
        <x:v>Employee 103160; home branch Thurrock; assigned role Operative Porter | Deployment branch: Thurrock | Actual role: Operative Porter | Jobs: 402854 | Customers: London Metropolitan University | Actual hours: 7.0; source records: 1</x:v>
      </x:c>
      <x:c r="L17" t="str">
        <x:v>Include</x:v>
      </x:c>
      <x:c r="M17"/>
      <x:c r="N17"/>
    </x:row>
    <x:row r="18">
      <x:c r="A18" t="str">
        <x:v>A Apanisile|2026-06-16</x:v>
      </x:c>
      <x:c r="B18" s="888" t="n">
        <x:v>46189</x:v>
      </x:c>
      <x:c r="C18" t="str">
        <x:v>A Apanisile</x:v>
      </x:c>
      <x:c r="D18" t="str">
        <x:v>Permanent</x:v>
      </x:c>
      <x:c r="E18" t="str">
        <x:v>Thurrock</x:v>
      </x:c>
      <x:c r="F18" t="str">
        <x:v>Operative Porter</x:v>
      </x:c>
      <x:c r="G18" t="str">
        <x:v>399323</x:v>
      </x:c>
      <x:c r="H18" t="str">
        <x:v>CMA</x:v>
      </x:c>
      <x:c r="I18" s="22" t="n">
        <x:v>9.5</x:v>
      </x:c>
      <x:c r="J18" t="str">
        <x:v>Worked</x:v>
      </x:c>
      <x:c r="K18" t="str">
        <x:v>Employee 103160; home branch Thurrock; assigned role Operative Porter | Deployment branch: Thurrock | Actual role: Operative Porter | Jobs: 399323 | Customers: CMA | Actual hours: 9.5; source records: 1</x:v>
      </x:c>
      <x:c r="L18" t="str">
        <x:v>Include</x:v>
      </x:c>
      <x:c r="M18"/>
      <x:c r="N18"/>
    </x:row>
    <x:row r="19">
      <x:c r="A19" t="str">
        <x:v>A Apanisile|2026-06-17</x:v>
      </x:c>
      <x:c r="B19" s="888" t="n">
        <x:v>46190</x:v>
      </x:c>
      <x:c r="C19" t="str">
        <x:v>A Apanisile</x:v>
      </x:c>
      <x:c r="D19" t="str">
        <x:v>Permanent</x:v>
      </x:c>
      <x:c r="E19" t="str">
        <x:v>Thurrock</x:v>
      </x:c>
      <x:c r="F19" t="str">
        <x:v>Operative Porter</x:v>
      </x:c>
      <x:c r="G19" t="str">
        <x:v>402264</x:v>
      </x:c>
      <x:c r="H19" t="str">
        <x:v>AlixPartners LLP</x:v>
      </x:c>
      <x:c r="I19" s="22" t="n">
        <x:v>9</x:v>
      </x:c>
      <x:c r="J19" t="str">
        <x:v>Worked</x:v>
      </x:c>
      <x:c r="K19" t="str">
        <x:v>Employee 103160; home branch Thurrock; assigned role Operative Porter | Deployment branch: Thurrock | Actual role: Operative Porter | Jobs: 402264 | Customers: AlixPartners LLP | Actual hours: 9.0; source records: 1</x:v>
      </x:c>
      <x:c r="L19" t="str">
        <x:v>Include</x:v>
      </x:c>
      <x:c r="M19"/>
      <x:c r="N19"/>
    </x:row>
    <x:row r="20">
      <x:c r="A20" t="str">
        <x:v>A Apanisile|2026-06-18</x:v>
      </x:c>
      <x:c r="B20" s="888" t="n">
        <x:v>46191</x:v>
      </x:c>
      <x:c r="C20" t="str">
        <x:v>A Apanisile</x:v>
      </x:c>
      <x:c r="D20" t="str">
        <x:v>Permanent</x:v>
      </x:c>
      <x:c r="E20" t="str">
        <x:v>Thurrock</x:v>
      </x:c>
      <x:c r="F20" t="str">
        <x:v>Operative Porter</x:v>
      </x:c>
      <x:c r="G20" t="str">
        <x:v>399150C</x:v>
      </x:c>
      <x:c r="H20" t="str">
        <x:v>Kite Lake Capital Management (UK) LLP</x:v>
      </x:c>
      <x:c r="I20" s="22" t="n">
        <x:v>8</x:v>
      </x:c>
      <x:c r="J20" t="str">
        <x:v>Worked</x:v>
      </x:c>
      <x:c r="K20" t="str">
        <x:v>Employee 103160; home branch Thurrock; assigned role Operative Porter | Deployment branch: Thurrock | Actual role: Operative Porter | Jobs: 399150C | Customers: Kite Lake Capital Management (UK) LLP | Actual hours: 8.0; source records: 1</x:v>
      </x:c>
      <x:c r="L20" t="str">
        <x:v>Include</x:v>
      </x:c>
      <x:c r="M20"/>
      <x:c r="N20"/>
    </x:row>
    <x:row r="21">
      <x:c r="A21" t="str">
        <x:v>A Apanisile|2026-06-19</x:v>
      </x:c>
      <x:c r="B21" s="888" t="n">
        <x:v>46192</x:v>
      </x:c>
      <x:c r="C21" t="str">
        <x:v>A Apanisile</x:v>
      </x:c>
      <x:c r="D21" t="str">
        <x:v>Permanent</x:v>
      </x:c>
      <x:c r="E21" t="str">
        <x:v>Thurrock</x:v>
      </x:c>
      <x:c r="F21" t="str">
        <x:v>Operative Porter</x:v>
      </x:c>
      <x:c r="G21" t="str">
        <x:v>402264</x:v>
      </x:c>
      <x:c r="H21" t="str">
        <x:v>AlixPartners LLP</x:v>
      </x:c>
      <x:c r="I21" s="22" t="n">
        <x:v>9.5</x:v>
      </x:c>
      <x:c r="J21" t="str">
        <x:v>Worked</x:v>
      </x:c>
      <x:c r="K21" t="str">
        <x:v>Employee 103160; home branch Thurrock; assigned role Operative Porter | Deployment branch: Thurrock | Actual role: Operative Skilled | Jobs: 402264 | Customers: AlixPartners LLP | Actual hours: 9.5; source records: 1</x:v>
      </x:c>
      <x:c r="L21" t="str">
        <x:v>Include</x:v>
      </x:c>
      <x:c r="M21"/>
      <x:c r="N21"/>
    </x:row>
    <x:row r="22">
      <x:c r="A22" t="str">
        <x:v>A Apanisile|2026-06-20</x:v>
      </x:c>
      <x:c r="B22" s="888" t="n">
        <x:v>46193</x:v>
      </x:c>
      <x:c r="C22" t="str">
        <x:v>A Apanisile</x:v>
      </x:c>
      <x:c r="D22" t="str">
        <x:v>Permanent</x:v>
      </x:c>
      <x:c r="E22" t="str">
        <x:v>Thurrock</x:v>
      </x:c>
      <x:c r="F22" t="str">
        <x:v>Operative Porter</x:v>
      </x:c>
      <x:c r="G22" t="str">
        <x:v>402264</x:v>
      </x:c>
      <x:c r="H22" t="str">
        <x:v>AlixPartners LLP</x:v>
      </x:c>
      <x:c r="I22" s="22" t="n">
        <x:v>8</x:v>
      </x:c>
      <x:c r="J22" t="str">
        <x:v>Worked</x:v>
      </x:c>
      <x:c r="K22" t="str">
        <x:v>Employee 103160; home branch Thurrock; assigned role Operative Porter | Deployment branch: Thurrock | Actual role: Operative Porter | Jobs: 402264 | Customers: AlixPartners LLP | Actual hours: 8.0; source records: 1</x:v>
      </x:c>
      <x:c r="L22" t="str">
        <x:v>Include</x:v>
      </x:c>
      <x:c r="M22"/>
      <x:c r="N22"/>
    </x:row>
    <x:row r="23">
      <x:c r="A23" t="str">
        <x:v>A Apanisile|2026-06-22</x:v>
      </x:c>
      <x:c r="B23" s="888" t="n">
        <x:v>46195</x:v>
      </x:c>
      <x:c r="C23" t="str">
        <x:v>A Apanisile</x:v>
      </x:c>
      <x:c r="D23" t="str">
        <x:v>Permanent</x:v>
      </x:c>
      <x:c r="E23" t="str">
        <x:v>Thurrock</x:v>
      </x:c>
      <x:c r="F23" t="str">
        <x:v>Operative Porter</x:v>
      </x:c>
      <x:c r="G23" t="str">
        <x:v>402264</x:v>
      </x:c>
      <x:c r="H23" t="str">
        <x:v>AlixPartners LLP</x:v>
      </x:c>
      <x:c r="I23" s="22" t="n">
        <x:v>9.5</x:v>
      </x:c>
      <x:c r="J23" t="str">
        <x:v>Worked</x:v>
      </x:c>
      <x:c r="K23" t="str">
        <x:v>Employee 103160; home branch Thurrock; assigned role Operative Porter | Deployment branch: Thurrock | Actual role: Operative Porter | Jobs: 402264 | Customers: AlixPartners LLP | Actual hours: 9.5; source records: 1</x:v>
      </x:c>
      <x:c r="L23" t="str">
        <x:v>Include</x:v>
      </x:c>
      <x:c r="M23"/>
      <x:c r="N23"/>
    </x:row>
    <x:row r="24">
      <x:c r="A24" t="str">
        <x:v>A Apanisile|2026-06-23</x:v>
      </x:c>
      <x:c r="B24" s="888" t="n">
        <x:v>46196</x:v>
      </x:c>
      <x:c r="C24" t="str">
        <x:v>A Apanisile</x:v>
      </x:c>
      <x:c r="D24" t="str">
        <x:v>Permanent</x:v>
      </x:c>
      <x:c r="E24" t="str">
        <x:v>Thurrock</x:v>
      </x:c>
      <x:c r="F24" t="str">
        <x:v>Operative Porter</x:v>
      </x:c>
      <x:c r="G24" t="str">
        <x:v>402264</x:v>
      </x:c>
      <x:c r="H24" t="str">
        <x:v>AlixPartners LLP</x:v>
      </x:c>
      <x:c r="I24" s="22" t="n">
        <x:v>10</x:v>
      </x:c>
      <x:c r="J24" t="str">
        <x:v>Worked</x:v>
      </x:c>
      <x:c r="K24" t="str">
        <x:v>Employee 103160; home branch Thurrock; assigned role Operative Porter | Deployment branch: Thurrock | Actual role: Operative Skilled | Jobs: 402264 | Customers: AlixPartners LLP | Actual hours: 10.0; source records: 1</x:v>
      </x:c>
      <x:c r="L24" t="str">
        <x:v>Include</x:v>
      </x:c>
      <x:c r="M24"/>
      <x:c r="N24"/>
    </x:row>
    <x:row r="25">
      <x:c r="A25" t="str">
        <x:v>A Apanisile|2026-06-24</x:v>
      </x:c>
      <x:c r="B25" s="888" t="n">
        <x:v>46197</x:v>
      </x:c>
      <x:c r="C25" t="str">
        <x:v>A Apanisile</x:v>
      </x:c>
      <x:c r="D25" t="str">
        <x:v>Permanent</x:v>
      </x:c>
      <x:c r="E25" t="str">
        <x:v>Thurrock</x:v>
      </x:c>
      <x:c r="F25" t="str">
        <x:v>Operative Porter</x:v>
      </x:c>
      <x:c r="G25" t="str">
        <x:v>402264</x:v>
      </x:c>
      <x:c r="H25" t="str">
        <x:v>AlixPartners LLP</x:v>
      </x:c>
      <x:c r="I25" s="22" t="n">
        <x:v>11.5</x:v>
      </x:c>
      <x:c r="J25" t="str">
        <x:v>Worked</x:v>
      </x:c>
      <x:c r="K25" t="str">
        <x:v>Employee 103160; home branch Thurrock; assigned role Operative Porter | Deployment branch: Thurrock | Actual role: Operative Skilled | Jobs: 402264 | Customers: AlixPartners LLP | Actual hours: 11.5; source records: 1</x:v>
      </x:c>
      <x:c r="L25" t="str">
        <x:v>Include</x:v>
      </x:c>
      <x:c r="M25"/>
      <x:c r="N25"/>
    </x:row>
    <x:row r="26">
      <x:c r="A26" t="str">
        <x:v>A Apanisile|2026-06-25</x:v>
      </x:c>
      <x:c r="B26" s="888" t="n">
        <x:v>46198</x:v>
      </x:c>
      <x:c r="C26" t="str">
        <x:v>A Apanisile</x:v>
      </x:c>
      <x:c r="D26" t="str">
        <x:v>Permanent</x:v>
      </x:c>
      <x:c r="E26" t="str">
        <x:v>Thurrock</x:v>
      </x:c>
      <x:c r="F26" t="str">
        <x:v>Operative Porter</x:v>
      </x:c>
      <x:c r="G26" t="str">
        <x:v>401327</x:v>
      </x:c>
      <x:c r="H26" t="str">
        <x:v>Fortress Investment Group</x:v>
      </x:c>
      <x:c r="I26" s="22" t="n">
        <x:v>9.5</x:v>
      </x:c>
      <x:c r="J26" t="str">
        <x:v>Worked</x:v>
      </x:c>
      <x:c r="K26" t="str">
        <x:v>Employee 103160; home branch Thurrock; assigned role Operative Porter | Deployment branch: Thurrock | Actual role: Operative Porter | Jobs: 401327 | Customers: Fortress Investment Group | Actual hours: 9.5; source records: 1</x:v>
      </x:c>
      <x:c r="L26" t="str">
        <x:v>Include</x:v>
      </x:c>
      <x:c r="M26"/>
      <x:c r="N26"/>
    </x:row>
    <x:row r="27">
      <x:c r="A27" t="str">
        <x:v>A Apanisile|2026-06-26</x:v>
      </x:c>
      <x:c r="B27" s="888" t="n">
        <x:v>46199</x:v>
      </x:c>
      <x:c r="C27" t="str">
        <x:v>A Apanisile</x:v>
      </x:c>
      <x:c r="D27" t="str">
        <x:v>Permanent</x:v>
      </x:c>
      <x:c r="E27" t="str">
        <x:v>Thurrock</x:v>
      </x:c>
      <x:c r="F27" t="str">
        <x:v>Operative Porter</x:v>
      </x:c>
      <x:c r="G27" t="str">
        <x:v>402379</x:v>
      </x:c>
      <x:c r="H27" t="str">
        <x:v>Restore – Doc Management - NWL collections</x:v>
      </x:c>
      <x:c r="I27" s="22" t="n">
        <x:v>7.5</x:v>
      </x:c>
      <x:c r="J27" t="str">
        <x:v>Worked</x:v>
      </x:c>
      <x:c r="K27" t="str">
        <x:v>Employee 103160; home branch Thurrock; assigned role Operative Porter | Deployment branch: Thurrock | Actual role: Operative Porter | Jobs: 402379 | Customers: Restore – Doc Management - NWL collections | Actual hours: 7.5; source records: 1</x:v>
      </x:c>
      <x:c r="L27" t="str">
        <x:v>Include</x:v>
      </x:c>
      <x:c r="M27"/>
      <x:c r="N27"/>
    </x:row>
    <x:row r="28">
      <x:c r="A28" t="str">
        <x:v>A Apanisile|2026-06-27</x:v>
      </x:c>
      <x:c r="B28" s="888" t="n">
        <x:v>46200</x:v>
      </x:c>
      <x:c r="C28" t="str">
        <x:v>A Apanisile</x:v>
      </x:c>
      <x:c r="D28" t="str">
        <x:v>Permanent</x:v>
      </x:c>
      <x:c r="E28" t="str">
        <x:v>Thurrock</x:v>
      </x:c>
      <x:c r="F28" t="str">
        <x:v>Operative Porter</x:v>
      </x:c>
      <x:c r="G28" t="str">
        <x:v>401327</x:v>
      </x:c>
      <x:c r="H28" t="str">
        <x:v>Fortress Investment Group</x:v>
      </x:c>
      <x:c r="I28" s="22" t="n">
        <x:v>8</x:v>
      </x:c>
      <x:c r="J28" t="str">
        <x:v>Worked</x:v>
      </x:c>
      <x:c r="K28" t="str">
        <x:v>Employee 103160; home branch Thurrock; assigned role Operative Porter | Deployment branch: Thurrock | Actual role: Operative Porter | Jobs: 401327 | Customers: Fortress Investment Group | Actual hours: 8.0; source records: 1</x:v>
      </x:c>
      <x:c r="L28" t="str">
        <x:v>Include</x:v>
      </x:c>
      <x:c r="M28"/>
      <x:c r="N28"/>
    </x:row>
    <x:row r="29">
      <x:c r="A29" t="str">
        <x:v>A Apanisile|2026-06-28</x:v>
      </x:c>
      <x:c r="B29" s="888" t="n">
        <x:v>46201</x:v>
      </x:c>
      <x:c r="C29" t="str">
        <x:v>A Apanisile</x:v>
      </x:c>
      <x:c r="D29" t="str">
        <x:v>Permanent</x:v>
      </x:c>
      <x:c r="E29" t="str">
        <x:v>Thurrock</x:v>
      </x:c>
      <x:c r="F29" t="str">
        <x:v>Operative Porter</x:v>
      </x:c>
      <x:c r="G29" t="str">
        <x:v>403025</x:v>
      </x:c>
      <x:c r="H29" t="str">
        <x:v>BNP Paribas Limited</x:v>
      </x:c>
      <x:c r="I29" s="22" t="n">
        <x:v>7</x:v>
      </x:c>
      <x:c r="J29" t="str">
        <x:v>Worked</x:v>
      </x:c>
      <x:c r="K29" t="str">
        <x:v>Employee 103160; home branch Thurrock; assigned role Operative Porter | Deployment branch: Thurrock | Actual role: Operative Porter | Jobs: 403025 | Customers: BNP Paribas Limited | Actual hours: 7.0; source records: 1</x:v>
      </x:c>
      <x:c r="L29" t="str">
        <x:v>Include</x:v>
      </x:c>
      <x:c r="M29"/>
      <x:c r="N29"/>
    </x:row>
    <x:row r="30">
      <x:c r="A30" t="str">
        <x:v>A Apanisile|2026-06-29</x:v>
      </x:c>
      <x:c r="B30" s="888" t="n">
        <x:v>46202</x:v>
      </x:c>
      <x:c r="C30" t="str">
        <x:v>A Apanisile</x:v>
      </x:c>
      <x:c r="D30" t="str">
        <x:v>Permanent</x:v>
      </x:c>
      <x:c r="E30" t="str">
        <x:v>Thurrock</x:v>
      </x:c>
      <x:c r="F30" t="str">
        <x:v>Operative Porter</x:v>
      </x:c>
      <x:c r="G30" t="str">
        <x:v>402379</x:v>
      </x:c>
      <x:c r="H30" t="str">
        <x:v>Restore – Doc Management - NWL collections</x:v>
      </x:c>
      <x:c r="I30" s="22" t="n">
        <x:v>9.5</x:v>
      </x:c>
      <x:c r="J30" t="str">
        <x:v>Worked</x:v>
      </x:c>
      <x:c r="K30" t="str">
        <x:v>Employee 103160; home branch Thurrock; assigned role Operative Porter | Deployment branch: Thurrock | Actual role: Operative Porter | Jobs: 402379 | Customers: Restore – Doc Management - NWL collections | Actual hours: 9.5; source records: 1</x:v>
      </x:c>
      <x:c r="L30" t="str">
        <x:v>Include</x:v>
      </x:c>
      <x:c r="M30"/>
      <x:c r="N30"/>
    </x:row>
    <x:row r="31">
      <x:c r="A31" t="str">
        <x:v>A Apanisile|2026-06-30</x:v>
      </x:c>
      <x:c r="B31" s="888" t="n">
        <x:v>46203</x:v>
      </x:c>
      <x:c r="C31" t="str">
        <x:v>A Apanisile</x:v>
      </x:c>
      <x:c r="D31" t="str">
        <x:v>Permanent</x:v>
      </x:c>
      <x:c r="E31" t="str">
        <x:v>Thurrock</x:v>
      </x:c>
      <x:c r="F31" t="str">
        <x:v>Operative Porter</x:v>
      </x:c>
      <x:c r="G31" t="str">
        <x:v>402379</x:v>
      </x:c>
      <x:c r="H31" t="str">
        <x:v>Restore – Doc Management - NWL collections</x:v>
      </x:c>
      <x:c r="I31" s="22" t="n">
        <x:v>9.25</x:v>
      </x:c>
      <x:c r="J31" t="str">
        <x:v>Worked</x:v>
      </x:c>
      <x:c r="K31" t="str">
        <x:v>Employee 103160; home branch Thurrock; assigned role Operative Porter | Deployment branch: Thurrock | Actual role: Operative Porter | Jobs: 402379 | Customers: Restore – Doc Management - NWL collections | Actual hours: 9.2; source records: 1</x:v>
      </x:c>
      <x:c r="L31" t="str">
        <x:v>Include</x:v>
      </x:c>
      <x:c r="M31"/>
      <x:c r="N31"/>
    </x:row>
    <x:row r="32">
      <x:c r="A32" t="str">
        <x:v>A Barladeanu|2026-06-01</x:v>
      </x:c>
      <x:c r="B32" s="888" t="n">
        <x:v>46174</x:v>
      </x:c>
      <x:c r="C32" t="str">
        <x:v>A Barladeanu</x:v>
      </x:c>
      <x:c r="D32" t="str">
        <x:v>Permanent</x:v>
      </x:c>
      <x:c r="E32" t="str">
        <x:v>Thurrock</x:v>
      </x:c>
      <x:c r="F32" t="str">
        <x:v>Operative Porter</x:v>
      </x:c>
      <x:c r="G32" t="str">
        <x:v>402518</x:v>
      </x:c>
      <x:c r="H32" t="str">
        <x:v>London Metropolitan University</x:v>
      </x:c>
      <x:c r="I32" s="22" t="n">
        <x:v>8</x:v>
      </x:c>
      <x:c r="J32" t="str">
        <x:v>Worked</x:v>
      </x:c>
      <x:c r="K32" t="str">
        <x:v>Employee 1521; home branch Thurrock; assigned role Operative Porter | Deployment branch: Thurrock | Actual role: Operative Skilled | Jobs: 402518 | Customers: London Metropolitan University | Actual hours: 8.0; source records: 1</x:v>
      </x:c>
      <x:c r="L32" t="str">
        <x:v>Include</x:v>
      </x:c>
      <x:c r="M32"/>
      <x:c r="N32"/>
    </x:row>
    <x:row r="33">
      <x:c r="A33" t="str">
        <x:v>A Barladeanu|2026-06-02</x:v>
      </x:c>
      <x:c r="B33" s="888" t="n">
        <x:v>46175</x:v>
      </x:c>
      <x:c r="C33" t="str">
        <x:v>A Barladeanu</x:v>
      </x:c>
      <x:c r="D33" t="str">
        <x:v>Permanent</x:v>
      </x:c>
      <x:c r="E33" t="str">
        <x:v>Thurrock</x:v>
      </x:c>
      <x:c r="F33" t="str">
        <x:v>Operative Porter</x:v>
      </x:c>
      <x:c r="G33" t="str">
        <x:v>402569, 402571, 398085A</x:v>
      </x:c>
      <x:c r="H33" t="str">
        <x:v>Barry/Mr Simon; Cornibert/Miss Zainab; Enitan Akakpo/Mr Jude</x:v>
      </x:c>
      <x:c r="I33" s="22" t="n">
        <x:v>6.5</x:v>
      </x:c>
      <x:c r="J33" t="str">
        <x:v>Worked — 3 records</x:v>
      </x:c>
      <x:c r="K33" t="str">
        <x:v>Employee 1521; home branch Thurrock; assigned role Operative Porter | Deployment branch: Thurrock | Actual role: Operative Skilled | Jobs: 402569, 402571, 398085A | Customers: Barry/Mr Simon; Cornibert/Miss Zainab; Enitan Akakpo/Mr Jude | Actual hours: 6.5; source records: 3</x:v>
      </x:c>
      <x:c r="L33" t="str">
        <x:v>Include</x:v>
      </x:c>
      <x:c r="M33"/>
      <x:c r="N33"/>
    </x:row>
    <x:row r="34">
      <x:c r="A34" t="str">
        <x:v>A Barladeanu|2026-06-03</x:v>
      </x:c>
      <x:c r="B34" s="888" t="n">
        <x:v>46176</x:v>
      </x:c>
      <x:c r="C34" t="str">
        <x:v>A Barladeanu</x:v>
      </x:c>
      <x:c r="D34" t="str">
        <x:v>Permanent</x:v>
      </x:c>
      <x:c r="E34" t="str">
        <x:v>Thurrock</x:v>
      </x:c>
      <x:c r="F34" t="str">
        <x:v>Operative Porter</x:v>
      </x:c>
      <x:c r="G34" t="str">
        <x:v>402172</x:v>
      </x:c>
      <x:c r="H34" t="str">
        <x:v>London Borough of Waltham Forest,</x:v>
      </x:c>
      <x:c r="I34" s="22" t="n">
        <x:v>10</x:v>
      </x:c>
      <x:c r="J34" t="str">
        <x:v>Worked</x:v>
      </x:c>
      <x:c r="K34" t="str">
        <x:v>Employee 1521; home branch Thurrock; assigned role Operative Porter | Deployment branch: Thurrock | Actual role: Operative Porter | Jobs: 402172 | Customers: London Borough of Waltham Forest, | Actual hours: 10.0; source records: 1</x:v>
      </x:c>
      <x:c r="L34" t="str">
        <x:v>Include</x:v>
      </x:c>
      <x:c r="M34"/>
      <x:c r="N34"/>
    </x:row>
    <x:row r="35">
      <x:c r="A35" t="str">
        <x:v>A Barladeanu|2026-06-04</x:v>
      </x:c>
      <x:c r="B35" s="888" t="n">
        <x:v>46177</x:v>
      </x:c>
      <x:c r="C35" t="str">
        <x:v>A Barladeanu</x:v>
      </x:c>
      <x:c r="D35" t="str">
        <x:v>Permanent</x:v>
      </x:c>
      <x:c r="E35" t="str">
        <x:v>Thurrock</x:v>
      </x:c>
      <x:c r="F35" t="str">
        <x:v>Operative Porter</x:v>
      </x:c>
      <x:c r="G35" t="str">
        <x:v>402547</x:v>
      </x:c>
      <x:c r="H35" t="str">
        <x:v>London Metropolitan University</x:v>
      </x:c>
      <x:c r="I35" s="22" t="n">
        <x:v>8</x:v>
      </x:c>
      <x:c r="J35" t="str">
        <x:v>Worked</x:v>
      </x:c>
      <x:c r="K35" t="str">
        <x:v>Employee 1521; home branch Thurrock; assigned role Operative Porter | Deployment branch: Thurrock | Actual role: Operative Skilled | Jobs: 402547 | Customers: London Metropolitan University | Actual hours: 8.0; source records: 1</x:v>
      </x:c>
      <x:c r="L35" t="str">
        <x:v>Include</x:v>
      </x:c>
      <x:c r="M35"/>
      <x:c r="N35"/>
    </x:row>
    <x:row r="36">
      <x:c r="A36" t="str">
        <x:v>A Barladeanu|2026-06-05</x:v>
      </x:c>
      <x:c r="B36" s="888" t="n">
        <x:v>46178</x:v>
      </x:c>
      <x:c r="C36" t="str">
        <x:v>A Barladeanu</x:v>
      </x:c>
      <x:c r="D36" t="str">
        <x:v>Permanent</x:v>
      </x:c>
      <x:c r="E36" t="str">
        <x:v>Thurrock</x:v>
      </x:c>
      <x:c r="F36" t="str">
        <x:v>Operative Porter</x:v>
      </x:c>
      <x:c r="G36" t="str">
        <x:v>402627, 401395A</x:v>
      </x:c>
      <x:c r="H36" t="str">
        <x:v>BNP Paribas Limited; Osita/Evelyn</x:v>
      </x:c>
      <x:c r="I36" s="22" t="n">
        <x:v>20.5</x:v>
      </x:c>
      <x:c r="J36" t="str">
        <x:v>Worked — 2 records</x:v>
      </x:c>
      <x:c r="K36" t="str">
        <x:v>Employee 1521; home branch Thurrock; assigned role Operative Porter | Deployment branch: Thurrock | Actual role: Operative Skilled | Jobs: 402627, 401395A | Customers: BNP Paribas Limited; Osita/Evelyn | Actual hours: 20.5; source records: 2</x:v>
      </x:c>
      <x:c r="L36" t="str">
        <x:v>Include</x:v>
      </x:c>
      <x:c r="M36"/>
      <x:c r="N36"/>
    </x:row>
    <x:row r="37">
      <x:c r="A37" t="str">
        <x:v>A Barladeanu|2026-06-06</x:v>
      </x:c>
      <x:c r="B37" s="888" t="n">
        <x:v>46179</x:v>
      </x:c>
      <x:c r="C37" t="str">
        <x:v>A Barladeanu</x:v>
      </x:c>
      <x:c r="D37" t="str">
        <x:v>Permanent</x:v>
      </x:c>
      <x:c r="E37" t="str">
        <x:v>Thurrock</x:v>
      </x:c>
      <x:c r="F37" t="str">
        <x:v>Operative Porter</x:v>
      </x:c>
      <x:c r="G37" t="str">
        <x:v>402627</x:v>
      </x:c>
      <x:c r="H37" t="str">
        <x:v>BNP Paribas Limited</x:v>
      </x:c>
      <x:c r="I37" s="22" t="n">
        <x:v>9.5</x:v>
      </x:c>
      <x:c r="J37" t="str">
        <x:v>Worked</x:v>
      </x:c>
      <x:c r="K37" t="str">
        <x:v>Employee 1521; home branch Thurrock; assigned role Operative Porter | Deployment branch: Thurrock | Actual role: Operative Skilled | Jobs: 402627 | Customers: BNP Paribas Limited | Actual hours: 9.5; source records: 1</x:v>
      </x:c>
      <x:c r="L37" t="str">
        <x:v>Include</x:v>
      </x:c>
      <x:c r="M37"/>
      <x:c r="N37"/>
    </x:row>
    <x:row r="38">
      <x:c r="A38" t="str">
        <x:v>A Barladeanu|2026-06-08</x:v>
      </x:c>
      <x:c r="B38" s="888" t="n">
        <x:v>46181</x:v>
      </x:c>
      <x:c r="C38" t="str">
        <x:v>A Barladeanu</x:v>
      </x:c>
      <x:c r="D38" t="str">
        <x:v>Permanent</x:v>
      </x:c>
      <x:c r="E38" t="str">
        <x:v>Thurrock</x:v>
      </x:c>
      <x:c r="F38" t="str">
        <x:v>Operative Porter</x:v>
      </x:c>
      <x:c r="G38" t="str">
        <x:v>402674</x:v>
      </x:c>
      <x:c r="H38" t="str">
        <x:v>London Metropolitan University</x:v>
      </x:c>
      <x:c r="I38" s="22" t="n">
        <x:v>8.5</x:v>
      </x:c>
      <x:c r="J38" t="str">
        <x:v>Worked</x:v>
      </x:c>
      <x:c r="K38" t="str">
        <x:v>Employee 1521; home branch Thurrock; assigned role Operative Porter | Deployment branch: Thurrock | Actual role: Operative Skilled | Jobs: 402674 | Customers: London Metropolitan University | Actual hours: 8.5; source records: 1</x:v>
      </x:c>
      <x:c r="L38" t="str">
        <x:v>Include</x:v>
      </x:c>
      <x:c r="M38"/>
      <x:c r="N38"/>
    </x:row>
    <x:row r="39">
      <x:c r="A39" t="str">
        <x:v>A Barladeanu|2026-06-10</x:v>
      </x:c>
      <x:c r="B39" s="888" t="n">
        <x:v>46183</x:v>
      </x:c>
      <x:c r="C39" t="str">
        <x:v>A Barladeanu</x:v>
      </x:c>
      <x:c r="D39" t="str">
        <x:v>Permanent</x:v>
      </x:c>
      <x:c r="E39" t="str">
        <x:v>Thurrock</x:v>
      </x:c>
      <x:c r="F39" t="str">
        <x:v>Operative Porter</x:v>
      </x:c>
      <x:c r="G39" t="str">
        <x:v>402674</x:v>
      </x:c>
      <x:c r="H39" t="str">
        <x:v>London Metropolitan University</x:v>
      </x:c>
      <x:c r="I39" s="22" t="n">
        <x:v>7.5</x:v>
      </x:c>
      <x:c r="J39" t="str">
        <x:v>Worked</x:v>
      </x:c>
      <x:c r="K39" t="str">
        <x:v>Employee 1521; home branch Thurrock; assigned role Operative Porter | Deployment branch: Thurrock | Actual role: Operative Porter | Jobs: 402674 | Customers: London Metropolitan University | Actual hours: 7.5; source records: 1</x:v>
      </x:c>
      <x:c r="L39" t="str">
        <x:v>Include</x:v>
      </x:c>
      <x:c r="M39"/>
      <x:c r="N39"/>
    </x:row>
    <x:row r="40">
      <x:c r="A40" t="str">
        <x:v>A Barladeanu|2026-06-11</x:v>
      </x:c>
      <x:c r="B40" s="888" t="n">
        <x:v>46184</x:v>
      </x:c>
      <x:c r="C40" t="str">
        <x:v>A Barladeanu</x:v>
      </x:c>
      <x:c r="D40" t="str">
        <x:v>Permanent</x:v>
      </x:c>
      <x:c r="E40" t="str">
        <x:v>Thurrock</x:v>
      </x:c>
      <x:c r="F40" t="str">
        <x:v>Operative Porter</x:v>
      </x:c>
      <x:c r="G40" t="str">
        <x:v>402774, 402586</x:v>
      </x:c>
      <x:c r="H40" t="str">
        <x:v>Alimi/Adebimpe; Tata Consultancy Services UK</x:v>
      </x:c>
      <x:c r="I40" s="22" t="n">
        <x:v>8</x:v>
      </x:c>
      <x:c r="J40" t="str">
        <x:v>Worked — 2 records</x:v>
      </x:c>
      <x:c r="K40" t="str">
        <x:v>Employee 1521; home branch Thurrock; assigned role Operative Porter | Deployment branch: Thurrock | Actual role: Operative Porter, Operative Skilled | Jobs: 402774, 402586 | Customers: Alimi/Adebimpe; Tata Consultancy Services UK | Actual hours: 8.0; source records: 2</x:v>
      </x:c>
      <x:c r="L40" t="str">
        <x:v>Include</x:v>
      </x:c>
      <x:c r="M40"/>
      <x:c r="N40"/>
    </x:row>
    <x:row r="41">
      <x:c r="A41" t="str">
        <x:v>A Barladeanu|2026-06-12</x:v>
      </x:c>
      <x:c r="B41" s="888" t="n">
        <x:v>46185</x:v>
      </x:c>
      <x:c r="C41" t="str">
        <x:v>A Barladeanu</x:v>
      </x:c>
      <x:c r="D41" t="str">
        <x:v>Permanent</x:v>
      </x:c>
      <x:c r="E41" t="str">
        <x:v>Thurrock</x:v>
      </x:c>
      <x:c r="F41" t="str">
        <x:v>Operative Porter</x:v>
      </x:c>
      <x:c r="G41" t="str">
        <x:v>402329</x:v>
      </x:c>
      <x:c r="H41" t="str">
        <x:v>Moody's Corporation/JLL</x:v>
      </x:c>
      <x:c r="I41" s="22" t="n">
        <x:v>10</x:v>
      </x:c>
      <x:c r="J41" t="str">
        <x:v>Worked</x:v>
      </x:c>
      <x:c r="K41" t="str">
        <x:v>Employee 1521; home branch Thurrock; assigned role Operative Porter | Deployment branch: Thurrock | Actual role: Operative Skilled | Jobs: 402329 | Customers: Moody's Corporation/JLL | Actual hours: 10.0; source records: 1</x:v>
      </x:c>
      <x:c r="L41" t="str">
        <x:v>Include</x:v>
      </x:c>
      <x:c r="M41"/>
      <x:c r="N41"/>
    </x:row>
    <x:row r="42">
      <x:c r="A42" t="str">
        <x:v>A Barladeanu|2026-06-13</x:v>
      </x:c>
      <x:c r="B42" s="888" t="n">
        <x:v>46186</x:v>
      </x:c>
      <x:c r="C42" t="str">
        <x:v>A Barladeanu</x:v>
      </x:c>
      <x:c r="D42" t="str">
        <x:v>Permanent</x:v>
      </x:c>
      <x:c r="E42" t="str">
        <x:v>Thurrock</x:v>
      </x:c>
      <x:c r="F42" t="str">
        <x:v>Operative Porter</x:v>
      </x:c>
      <x:c r="G42" t="str">
        <x:v>402764</x:v>
      </x:c>
      <x:c r="H42" t="str">
        <x:v>BNP Paribas Limited</x:v>
      </x:c>
      <x:c r="I42" s="22" t="n">
        <x:v>10.5</x:v>
      </x:c>
      <x:c r="J42" t="str">
        <x:v>Worked</x:v>
      </x:c>
      <x:c r="K42" t="str">
        <x:v>Employee 1521; home branch Thurrock; assigned role Operative Porter | Deployment branch: Thurrock | Actual role: Operative Skilled | Jobs: 402764 | Customers: BNP Paribas Limited | Actual hours: 10.5; source records: 1</x:v>
      </x:c>
      <x:c r="L42" t="str">
        <x:v>Include</x:v>
      </x:c>
      <x:c r="M42"/>
      <x:c r="N42"/>
    </x:row>
    <x:row r="43">
      <x:c r="A43" t="str">
        <x:v>A Barladeanu|2026-06-14</x:v>
      </x:c>
      <x:c r="B43" s="888" t="n">
        <x:v>46187</x:v>
      </x:c>
      <x:c r="C43" t="str">
        <x:v>A Barladeanu</x:v>
      </x:c>
      <x:c r="D43" t="str">
        <x:v>Permanent</x:v>
      </x:c>
      <x:c r="E43" t="str">
        <x:v>Thurrock</x:v>
      </x:c>
      <x:c r="F43" t="str">
        <x:v>Operative Porter</x:v>
      </x:c>
      <x:c r="G43" t="str">
        <x:v>402764</x:v>
      </x:c>
      <x:c r="H43" t="str">
        <x:v>BNP Paribas Limited</x:v>
      </x:c>
      <x:c r="I43" s="22" t="n">
        <x:v>10.5</x:v>
      </x:c>
      <x:c r="J43" t="str">
        <x:v>Worked</x:v>
      </x:c>
      <x:c r="K43" t="str">
        <x:v>Employee 1521; home branch Thurrock; assigned role Operative Porter | Deployment branch: Thurrock | Actual role: Operative Skilled | Jobs: 402764 | Customers: BNP Paribas Limited | Actual hours: 10.5; source records: 1</x:v>
      </x:c>
      <x:c r="L43" t="str">
        <x:v>Include</x:v>
      </x:c>
      <x:c r="M43"/>
      <x:c r="N43"/>
    </x:row>
    <x:row r="44">
      <x:c r="A44" t="str">
        <x:v>A Barladeanu|2026-06-15</x:v>
      </x:c>
      <x:c r="B44" s="888" t="n">
        <x:v>46188</x:v>
      </x:c>
      <x:c r="C44" t="str">
        <x:v>A Barladeanu</x:v>
      </x:c>
      <x:c r="D44" t="str">
        <x:v>Permanent</x:v>
      </x:c>
      <x:c r="E44" t="str">
        <x:v>Thurrock</x:v>
      </x:c>
      <x:c r="F44" t="str">
        <x:v>Operative Porter</x:v>
      </x:c>
      <x:c r="G44" t="str">
        <x:v>402778</x:v>
      </x:c>
      <x:c r="H44" t="str">
        <x:v>Camacho Bello/Marta</x:v>
      </x:c>
      <x:c r="I44" s="22" t="n">
        <x:v>2.5</x:v>
      </x:c>
      <x:c r="J44" t="str">
        <x:v>Worked</x:v>
      </x:c>
      <x:c r="K44" t="str">
        <x:v>Employee 1521; home branch Thurrock; assigned role Operative Porter | Deployment branch: Thurrock | Actual role: Operative Skilled | Jobs: 402778 | Customers: Camacho Bello/Marta | Actual hours: 2.5; source records: 1</x:v>
      </x:c>
      <x:c r="L44" t="str">
        <x:v>Include</x:v>
      </x:c>
      <x:c r="M44"/>
      <x:c r="N44"/>
    </x:row>
    <x:row r="45">
      <x:c r="A45" t="str">
        <x:v>A Barladeanu|2026-06-16</x:v>
      </x:c>
      <x:c r="B45" s="888" t="n">
        <x:v>46189</x:v>
      </x:c>
      <x:c r="C45" t="str">
        <x:v>A Barladeanu</x:v>
      </x:c>
      <x:c r="D45" t="str">
        <x:v>Permanent</x:v>
      </x:c>
      <x:c r="E45" t="str">
        <x:v>Thurrock</x:v>
      </x:c>
      <x:c r="F45" t="str">
        <x:v>Operative Porter</x:v>
      </x:c>
      <x:c r="G45" t="str">
        <x:v>402774, 402875, 402834, 402878</x:v>
      </x:c>
      <x:c r="H45" t="str">
        <x:v>Alimi/Adebimpe; Emmanuel/Success; Moore/Marilyn; Wood/Miss Karen</x:v>
      </x:c>
      <x:c r="I45" s="22" t="n">
        <x:v>11.5</x:v>
      </x:c>
      <x:c r="J45" t="str">
        <x:v>Worked — 4 records</x:v>
      </x:c>
      <x:c r="K45" t="str">
        <x:v>Employee 1521; home branch Thurrock; assigned role Operative Porter | Deployment branch: Thurrock | Actual role: Operative Skilled | Jobs: 402774, 402875, 402834, 402878 | Customers: Alimi/Adebimpe; Emmanuel/Success; Moore/Marilyn; Wood/Miss Karen | Actual hours: 11.5; source records: 4</x:v>
      </x:c>
      <x:c r="L45" t="str">
        <x:v>Include</x:v>
      </x:c>
      <x:c r="M45"/>
      <x:c r="N45"/>
    </x:row>
    <x:row r="46">
      <x:c r="A46" t="str">
        <x:v>A Barladeanu|2026-06-17</x:v>
      </x:c>
      <x:c r="B46" s="888" t="n">
        <x:v>46190</x:v>
      </x:c>
      <x:c r="C46" t="str">
        <x:v>A Barladeanu</x:v>
      </x:c>
      <x:c r="D46" t="str">
        <x:v>Permanent</x:v>
      </x:c>
      <x:c r="E46" t="str">
        <x:v>Thurrock</x:v>
      </x:c>
      <x:c r="F46" t="str">
        <x:v>Operative Porter</x:v>
      </x:c>
      <x:c r="G46" t="str">
        <x:v>402571</x:v>
      </x:c>
      <x:c r="H46" t="str">
        <x:v>Cornibert/Miss Zainab</x:v>
      </x:c>
      <x:c r="I46" s="22" t="n">
        <x:v>8</x:v>
      </x:c>
      <x:c r="J46" t="str">
        <x:v>Worked</x:v>
      </x:c>
      <x:c r="K46" t="str">
        <x:v>Employee 1521; home branch Thurrock; assigned role Operative Porter | Deployment branch: Thurrock | Actual role: Operative Porter | Jobs: 402571 | Customers: Cornibert/Miss Zainab | Actual hours: 8.0; source records: 1</x:v>
      </x:c>
      <x:c r="L46" t="str">
        <x:v>Include</x:v>
      </x:c>
      <x:c r="M46"/>
      <x:c r="N46"/>
    </x:row>
    <x:row r="47">
      <x:c r="A47" t="str">
        <x:v>A Barladeanu|2026-06-18</x:v>
      </x:c>
      <x:c r="B47" s="888" t="n">
        <x:v>46191</x:v>
      </x:c>
      <x:c r="C47" t="str">
        <x:v>A Barladeanu</x:v>
      </x:c>
      <x:c r="D47" t="str">
        <x:v>Permanent</x:v>
      </x:c>
      <x:c r="E47" t="str">
        <x:v>Thurrock</x:v>
      </x:c>
      <x:c r="F47" t="str">
        <x:v>Operative Porter</x:v>
      </x:c>
      <x:c r="G47" t="str">
        <x:v>402264</x:v>
      </x:c>
      <x:c r="H47" t="str">
        <x:v>AlixPartners LLP</x:v>
      </x:c>
      <x:c r="I47" s="22" t="n">
        <x:v>10</x:v>
      </x:c>
      <x:c r="J47" t="str">
        <x:v>Worked</x:v>
      </x:c>
      <x:c r="K47" t="str">
        <x:v>Employee 1521; home branch Thurrock; assigned role Operative Porter | Deployment branch: Thurrock | Actual role: Operative Porter | Jobs: 402264 | Customers: AlixPartners LLP | Actual hours: 10.0; source records: 1</x:v>
      </x:c>
      <x:c r="L47" t="str">
        <x:v>Include</x:v>
      </x:c>
      <x:c r="M47"/>
      <x:c r="N47"/>
    </x:row>
    <x:row r="48">
      <x:c r="A48" t="str">
        <x:v>A Barladeanu|2026-06-19</x:v>
      </x:c>
      <x:c r="B48" s="888" t="n">
        <x:v>46192</x:v>
      </x:c>
      <x:c r="C48" t="str">
        <x:v>A Barladeanu</x:v>
      </x:c>
      <x:c r="D48" t="str">
        <x:v>Permanent</x:v>
      </x:c>
      <x:c r="E48" t="str">
        <x:v>Thurrock</x:v>
      </x:c>
      <x:c r="F48" t="str">
        <x:v>Operative Porter</x:v>
      </x:c>
      <x:c r="G48" t="str">
        <x:v>401327</x:v>
      </x:c>
      <x:c r="H48" t="str">
        <x:v>Fortress Investment Group</x:v>
      </x:c>
      <x:c r="I48" s="22" t="n">
        <x:v>6.5</x:v>
      </x:c>
      <x:c r="J48" t="str">
        <x:v>Worked</x:v>
      </x:c>
      <x:c r="K48" t="str">
        <x:v>Employee 1521; home branch Thurrock; assigned role Operative Porter | Deployment branch: Thurrock | Actual role: Operative Skilled | Jobs: 401327 | Customers: Fortress Investment Group | Actual hours: 6.5; source records: 1</x:v>
      </x:c>
      <x:c r="L48" t="str">
        <x:v>Include</x:v>
      </x:c>
      <x:c r="M48"/>
      <x:c r="N48"/>
    </x:row>
    <x:row r="49">
      <x:c r="A49" t="str">
        <x:v>A Barladeanu|2026-06-20</x:v>
      </x:c>
      <x:c r="B49" s="888" t="n">
        <x:v>46193</x:v>
      </x:c>
      <x:c r="C49" t="str">
        <x:v>A Barladeanu</x:v>
      </x:c>
      <x:c r="D49" t="str">
        <x:v>Permanent</x:v>
      </x:c>
      <x:c r="E49" t="str">
        <x:v>Thurrock</x:v>
      </x:c>
      <x:c r="F49" t="str">
        <x:v>Operative Porter</x:v>
      </x:c>
      <x:c r="G49" t="str">
        <x:v>402913</x:v>
      </x:c>
      <x:c r="H49" t="str">
        <x:v>BNP Paribas Limited</x:v>
      </x:c>
      <x:c r="I49" s="22" t="n">
        <x:v>10.5</x:v>
      </x:c>
      <x:c r="J49" t="str">
        <x:v>Worked</x:v>
      </x:c>
      <x:c r="K49" t="str">
        <x:v>Employee 1521; home branch Thurrock; assigned role Operative Porter | Deployment branch: Thurrock | Actual role: Operative Porter | Jobs: 402913 | Customers: BNP Paribas Limited | Actual hours: 10.5; source records: 1</x:v>
      </x:c>
      <x:c r="L49" t="str">
        <x:v>Include</x:v>
      </x:c>
      <x:c r="M49"/>
      <x:c r="N49"/>
    </x:row>
    <x:row r="50">
      <x:c r="A50" t="str">
        <x:v>A Barladeanu|2026-06-22</x:v>
      </x:c>
      <x:c r="B50" s="888" t="n">
        <x:v>46195</x:v>
      </x:c>
      <x:c r="C50" t="str">
        <x:v>A Barladeanu</x:v>
      </x:c>
      <x:c r="D50" t="str">
        <x:v>Permanent</x:v>
      </x:c>
      <x:c r="E50" t="str">
        <x:v>Thurrock</x:v>
      </x:c>
      <x:c r="F50" t="str">
        <x:v>Operative Porter</x:v>
      </x:c>
      <x:c r="G50" t="str">
        <x:v>402869</x:v>
      </x:c>
      <x:c r="H50" t="str">
        <x:v>Reynolds Colman Bradley LLP</x:v>
      </x:c>
      <x:c r="I50" s="22" t="n">
        <x:v>6.5</x:v>
      </x:c>
      <x:c r="J50" t="str">
        <x:v>Worked</x:v>
      </x:c>
      <x:c r="K50" t="str">
        <x:v>Employee 1521; home branch Thurrock; assigned role Operative Porter | Deployment branch: Thurrock | Actual role: Operative Skilled | Jobs: 402869 | Customers: Reynolds Colman Bradley LLP | Actual hours: 6.5; source records: 1</x:v>
      </x:c>
      <x:c r="L50" t="str">
        <x:v>Include</x:v>
      </x:c>
      <x:c r="M50"/>
      <x:c r="N50"/>
    </x:row>
    <x:row r="51">
      <x:c r="A51" t="str">
        <x:v>A Barladeanu|2026-06-23</x:v>
      </x:c>
      <x:c r="B51" s="888" t="n">
        <x:v>46196</x:v>
      </x:c>
      <x:c r="C51" t="str">
        <x:v>A Barladeanu</x:v>
      </x:c>
      <x:c r="D51" t="str">
        <x:v>Permanent</x:v>
      </x:c>
      <x:c r="E51" t="str">
        <x:v>Thurrock</x:v>
      </x:c>
      <x:c r="F51" t="str">
        <x:v>Operative Porter</x:v>
      </x:c>
      <x:c r="G51" t="str">
        <x:v>402467, 402971</x:v>
      </x:c>
      <x:c r="H51" t="str">
        <x:v>Lumor/Mawuena; Rometelli/Mr Bruno</x:v>
      </x:c>
      <x:c r="I51" s="22" t="n">
        <x:v>5</x:v>
      </x:c>
      <x:c r="J51" t="str">
        <x:v>Worked — 2 records</x:v>
      </x:c>
      <x:c r="K51" t="str">
        <x:v>Employee 1521; home branch Thurrock; assigned role Operative Porter | Deployment branch: Thurrock | Actual role: Operative Skilled | Jobs: 402467, 402971 | Customers: Lumor/Mawuena; Rometelli/Mr Bruno | Actual hours: 5.0; source records: 2</x:v>
      </x:c>
      <x:c r="L51" t="str">
        <x:v>Include</x:v>
      </x:c>
      <x:c r="M51"/>
      <x:c r="N51"/>
    </x:row>
    <x:row r="52">
      <x:c r="A52" t="str">
        <x:v>A Barladeanu|2026-06-27</x:v>
      </x:c>
      <x:c r="B52" s="888" t="n">
        <x:v>46200</x:v>
      </x:c>
      <x:c r="C52" t="str">
        <x:v>A Barladeanu</x:v>
      </x:c>
      <x:c r="D52" t="str">
        <x:v>Permanent</x:v>
      </x:c>
      <x:c r="E52" t="str">
        <x:v>Thurrock</x:v>
      </x:c>
      <x:c r="F52" t="str">
        <x:v>Operative Porter</x:v>
      </x:c>
      <x:c r="G52" t="str">
        <x:v>401327</x:v>
      </x:c>
      <x:c r="H52" t="str">
        <x:v>Fortress Investment Group</x:v>
      </x:c>
      <x:c r="I52" s="22" t="n">
        <x:v>8</x:v>
      </x:c>
      <x:c r="J52" t="str">
        <x:v>Worked</x:v>
      </x:c>
      <x:c r="K52" t="str">
        <x:v>Employee 1521; home branch Thurrock; assigned role Operative Porter | Deployment branch: Thurrock | Actual role: Operative Skilled | Jobs: 401327 | Customers: Fortress Investment Group | Actual hours: 8.0; source records: 1</x:v>
      </x:c>
      <x:c r="L52" t="str">
        <x:v>Include</x:v>
      </x:c>
      <x:c r="M52"/>
      <x:c r="N52"/>
    </x:row>
    <x:row r="53">
      <x:c r="A53" t="str">
        <x:v>A Barladeanu|2026-06-29</x:v>
      </x:c>
      <x:c r="B53" s="888" t="n">
        <x:v>46202</x:v>
      </x:c>
      <x:c r="C53" t="str">
        <x:v>A Barladeanu</x:v>
      </x:c>
      <x:c r="D53" t="str">
        <x:v>Permanent</x:v>
      </x:c>
      <x:c r="E53" t="str">
        <x:v>Thurrock</x:v>
      </x:c>
      <x:c r="F53" t="str">
        <x:v>Operative Porter</x:v>
      </x:c>
      <x:c r="G53" t="str">
        <x:v>403070, 401327, 403087, 403083, 403065, 403067</x:v>
      </x:c>
      <x:c r="H53" t="str">
        <x:v>Edmonds/Mr Simon; Fortress Investment Group; Heywood/Ms Theresa; Kaur/Ms Tina; Tetteh/Miss Freda; Umoh/Ms Naomi</x:v>
      </x:c>
      <x:c r="I53" s="22" t="n">
        <x:v>13</x:v>
      </x:c>
      <x:c r="J53" t="str">
        <x:v>Worked — 6 records</x:v>
      </x:c>
      <x:c r="K53" t="str">
        <x:v>Employee 1521; home branch Thurrock; assigned role Operative Porter | Deployment branch: Thurrock | Actual role: Operative Skilled | Jobs: 403070, 401327, 403087, 403083, 403065, 403067 | Customers: Edmonds/Mr Simon; Fortress Investment Group; Heywood/Ms Theresa; Kaur/Ms Tina; Tetteh/Miss Freda; Umoh/Ms Naomi | Actual hours: 13.0; source records: 6</x:v>
      </x:c>
      <x:c r="L53" t="str">
        <x:v>Include</x:v>
      </x:c>
      <x:c r="M53"/>
      <x:c r="N53"/>
    </x:row>
    <x:row r="54">
      <x:c r="A54" t="str">
        <x:v>A Barladeanu|2026-06-30</x:v>
      </x:c>
      <x:c r="B54" s="888" t="n">
        <x:v>46203</x:v>
      </x:c>
      <x:c r="C54" t="str">
        <x:v>A Barladeanu</x:v>
      </x:c>
      <x:c r="D54" t="str">
        <x:v>Permanent</x:v>
      </x:c>
      <x:c r="E54" t="str">
        <x:v>Thurrock</x:v>
      </x:c>
      <x:c r="F54" t="str">
        <x:v>Operative Porter</x:v>
      </x:c>
      <x:c r="G54" t="str">
        <x:v>402971</x:v>
      </x:c>
      <x:c r="H54" t="str">
        <x:v>Rometelli/Mr Bruno</x:v>
      </x:c>
      <x:c r="I54" s="22" t="n">
        <x:v>4</x:v>
      </x:c>
      <x:c r="J54" t="str">
        <x:v>Worked</x:v>
      </x:c>
      <x:c r="K54" t="str">
        <x:v>Employee 1521; home branch Thurrock; assigned role Operative Porter | Deployment branch: Thurrock | Actual role: Operative Skilled | Jobs: 402971 | Customers: Rometelli/Mr Bruno | Actual hours: 4.0; source records: 1</x:v>
      </x:c>
      <x:c r="L54" t="str">
        <x:v>Include</x:v>
      </x:c>
      <x:c r="M54"/>
      <x:c r="N54"/>
    </x:row>
    <x:row r="55">
      <x:c r="A55" t="str">
        <x:v>Aden Worth|2026-06-01</x:v>
      </x:c>
      <x:c r="B55" s="888" t="n">
        <x:v>46174</x:v>
      </x:c>
      <x:c r="C55" t="str">
        <x:v>Aden Worth</x:v>
      </x:c>
      <x:c r="D55" t="str">
        <x:v>Permanent</x:v>
      </x:c>
      <x:c r="E55" t="str">
        <x:v>Oxford</x:v>
      </x:c>
      <x:c r="F55" t="str">
        <x:v>Warehouse</x:v>
      </x:c>
      <x:c r="G55" t="str">
        <x:v>402298</x:v>
      </x:c>
      <x:c r="H55" t="str">
        <x:v>Vertex Pharmaceuticals Limited</x:v>
      </x:c>
      <x:c r="I55" s="22" t="n">
        <x:v>2</x:v>
      </x:c>
      <x:c r="J55" t="str">
        <x:v>Worked</x:v>
      </x:c>
      <x:c r="K55" t="str">
        <x:v>Employee 104441; home branch Oxford; assigned role Warehouse | Deployment branch: Oxford | Actual role: Operative Driver | Jobs: 402298 | Customers: Vertex Pharmaceuticals Limited | Actual hours: 2.0; source records: 1</x:v>
      </x:c>
      <x:c r="L55" t="str">
        <x:v>Include</x:v>
      </x:c>
      <x:c r="M55"/>
      <x:c r="N55"/>
    </x:row>
    <x:row r="56">
      <x:c r="A56" t="str">
        <x:v>Aden Worth|2026-06-05</x:v>
      </x:c>
      <x:c r="B56" s="888" t="n">
        <x:v>46178</x:v>
      </x:c>
      <x:c r="C56" t="str">
        <x:v>Aden Worth</x:v>
      </x:c>
      <x:c r="D56" t="str">
        <x:v>Permanent</x:v>
      </x:c>
      <x:c r="E56" t="str">
        <x:v>Oxford</x:v>
      </x:c>
      <x:c r="F56" t="str">
        <x:v>Warehouse</x:v>
      </x:c>
      <x:c r="G56"/>
      <x:c r="H56"/>
      <x:c r="I56" s="22" t="n">
        <x:v>0</x:v>
      </x:c>
      <x:c r="J56" t="str">
        <x:v>Annual leave</x:v>
      </x:c>
      <x:c r="K56" t="str">
        <x:v>Employee 104441; home branch Oxford; assigned role Warehouse | Leave: Annual Leave (Hours) | Leave calendar basis: Variable-pattern period</x:v>
      </x:c>
      <x:c r="L56" t="str">
        <x:v>Include</x:v>
      </x:c>
      <x:c r="M56"/>
      <x:c r="N56"/>
    </x:row>
    <x:row r="57">
      <x:c r="A57" t="str">
        <x:v>Aden Worth|2026-06-08</x:v>
      </x:c>
      <x:c r="B57" s="888" t="n">
        <x:v>46181</x:v>
      </x:c>
      <x:c r="C57" t="str">
        <x:v>Aden Worth</x:v>
      </x:c>
      <x:c r="D57" t="str">
        <x:v>Permanent</x:v>
      </x:c>
      <x:c r="E57" t="str">
        <x:v>Oxford</x:v>
      </x:c>
      <x:c r="F57" t="str">
        <x:v>Warehouse</x:v>
      </x:c>
      <x:c r="G57"/>
      <x:c r="H57"/>
      <x:c r="I57" s="22" t="n">
        <x:v>0</x:v>
      </x:c>
      <x:c r="J57" t="str">
        <x:v>Annual leave</x:v>
      </x:c>
      <x:c r="K57" t="str">
        <x:v>Employee 104441; home branch Oxford; assigned role Warehouse | Leave: Annual Leave (Hours) | Leave calendar basis: Variable-pattern period</x:v>
      </x:c>
      <x:c r="L57" t="str">
        <x:v>Include</x:v>
      </x:c>
      <x:c r="M57"/>
      <x:c r="N57"/>
    </x:row>
    <x:row r="58">
      <x:c r="A58" t="str">
        <x:v>Aden Worth|2026-06-09</x:v>
      </x:c>
      <x:c r="B58" s="888" t="n">
        <x:v>46182</x:v>
      </x:c>
      <x:c r="C58" t="str">
        <x:v>Aden Worth</x:v>
      </x:c>
      <x:c r="D58" t="str">
        <x:v>Permanent</x:v>
      </x:c>
      <x:c r="E58" t="str">
        <x:v>Oxford</x:v>
      </x:c>
      <x:c r="F58" t="str">
        <x:v>Warehouse</x:v>
      </x:c>
      <x:c r="G58"/>
      <x:c r="H58"/>
      <x:c r="I58" s="22" t="n">
        <x:v>0</x:v>
      </x:c>
      <x:c r="J58" t="str">
        <x:v>Other leave — Sickness</x:v>
      </x:c>
      <x:c r="K58" t="str">
        <x:v>Employee 104441; home branch Oxford; assigned role Warehouse | Leave: Sickness | Leave calendar basis: Variable-pattern period</x:v>
      </x:c>
      <x:c r="L58" t="str">
        <x:v>Include</x:v>
      </x:c>
      <x:c r="M58"/>
      <x:c r="N58"/>
    </x:row>
    <x:row r="59">
      <x:c r="A59" t="str">
        <x:v>Aden Worth|2026-06-10</x:v>
      </x:c>
      <x:c r="B59" s="888" t="n">
        <x:v>46183</x:v>
      </x:c>
      <x:c r="C59" t="str">
        <x:v>Aden Worth</x:v>
      </x:c>
      <x:c r="D59" t="str">
        <x:v>Permanent</x:v>
      </x:c>
      <x:c r="E59" t="str">
        <x:v>Oxford</x:v>
      </x:c>
      <x:c r="F59" t="str">
        <x:v>Warehouse</x:v>
      </x:c>
      <x:c r="G59"/>
      <x:c r="H59"/>
      <x:c r="I59" s="22" t="n">
        <x:v>0</x:v>
      </x:c>
      <x:c r="J59" t="str">
        <x:v>Other leave — Sickness</x:v>
      </x:c>
      <x:c r="K59" t="str">
        <x:v>Employee 104441; home branch Oxford; assigned role Warehouse | Leave: Sickness | Leave calendar basis: Variable-pattern period</x:v>
      </x:c>
      <x:c r="L59" t="str">
        <x:v>Include</x:v>
      </x:c>
      <x:c r="M59"/>
      <x:c r="N59"/>
    </x:row>
    <x:row r="60">
      <x:c r="A60" t="str">
        <x:v>Aden Worth|2026-06-11</x:v>
      </x:c>
      <x:c r="B60" s="888" t="n">
        <x:v>46184</x:v>
      </x:c>
      <x:c r="C60" t="str">
        <x:v>Aden Worth</x:v>
      </x:c>
      <x:c r="D60" t="str">
        <x:v>Permanent</x:v>
      </x:c>
      <x:c r="E60" t="str">
        <x:v>Oxford</x:v>
      </x:c>
      <x:c r="F60" t="str">
        <x:v>Warehouse</x:v>
      </x:c>
      <x:c r="G60"/>
      <x:c r="H60"/>
      <x:c r="I60" s="22" t="n">
        <x:v>0</x:v>
      </x:c>
      <x:c r="J60" t="str">
        <x:v>Other leave — Sickness</x:v>
      </x:c>
      <x:c r="K60" t="str">
        <x:v>Employee 104441; home branch Oxford; assigned role Warehouse | Leave: Sickness | Leave calendar basis: Variable-pattern period</x:v>
      </x:c>
      <x:c r="L60" t="str">
        <x:v>Include</x:v>
      </x:c>
      <x:c r="M60"/>
      <x:c r="N60"/>
    </x:row>
    <x:row r="61">
      <x:c r="A61" t="str">
        <x:v>Aden Worth|2026-06-12</x:v>
      </x:c>
      <x:c r="B61" s="888" t="n">
        <x:v>46185</x:v>
      </x:c>
      <x:c r="C61" t="str">
        <x:v>Aden Worth</x:v>
      </x:c>
      <x:c r="D61" t="str">
        <x:v>Permanent</x:v>
      </x:c>
      <x:c r="E61" t="str">
        <x:v>Oxford</x:v>
      </x:c>
      <x:c r="F61" t="str">
        <x:v>Warehouse</x:v>
      </x:c>
      <x:c r="G61" t="str">
        <x:v>401554</x:v>
      </x:c>
      <x:c r="H61" t="str">
        <x:v>CPM/Omnicom</x:v>
      </x:c>
      <x:c r="I61" s="22" t="n">
        <x:v>9</x:v>
      </x:c>
      <x:c r="J61" t="str">
        <x:v>CONFLICT — Worked + leave</x:v>
      </x:c>
      <x:c r="K61" t="str">
        <x:v>Employee 104441; home branch Oxford; assigned role Warehouse | Deployment branch: Oxford | Actual role: Operative Skilled | Jobs: 401554 | Customers: CPM/Omnicom | Actual hours: 9.0; source records: 1 | Leave: Sickness | Leave calendar basis: Variable-pattern period</x:v>
      </x:c>
      <x:c r="L61" t="str">
        <x:v>Include</x:v>
      </x:c>
      <x:c r="M61"/>
      <x:c r="N61"/>
    </x:row>
    <x:row r="62">
      <x:c r="A62" t="str">
        <x:v>Aden Worth|2026-06-13</x:v>
      </x:c>
      <x:c r="B62" s="888" t="n">
        <x:v>46186</x:v>
      </x:c>
      <x:c r="C62" t="str">
        <x:v>Aden Worth</x:v>
      </x:c>
      <x:c r="D62" t="str">
        <x:v>Permanent</x:v>
      </x:c>
      <x:c r="E62" t="str">
        <x:v>Oxford</x:v>
      </x:c>
      <x:c r="F62" t="str">
        <x:v>Warehouse</x:v>
      </x:c>
      <x:c r="G62" t="str">
        <x:v>401554</x:v>
      </x:c>
      <x:c r="H62" t="str">
        <x:v>CPM/Omnicom</x:v>
      </x:c>
      <x:c r="I62" s="22" t="n">
        <x:v>9</x:v>
      </x:c>
      <x:c r="J62" t="str">
        <x:v>Worked</x:v>
      </x:c>
      <x:c r="K62" t="str">
        <x:v>Employee 104441; home branch Oxford; assigned role Warehouse | Deployment branch: Oxford | Actual role: Operative Skilled | Jobs: 401554 | Customers: CPM/Omnicom | Actual hours: 9.0; source records: 1</x:v>
      </x:c>
      <x:c r="L62" t="str">
        <x:v>Include</x:v>
      </x:c>
      <x:c r="M62"/>
      <x:c r="N62"/>
    </x:row>
    <x:row r="63">
      <x:c r="A63" t="str">
        <x:v>Aden Worth|2026-06-15</x:v>
      </x:c>
      <x:c r="B63" s="888" t="n">
        <x:v>46188</x:v>
      </x:c>
      <x:c r="C63" t="str">
        <x:v>Aden Worth</x:v>
      </x:c>
      <x:c r="D63" t="str">
        <x:v>Permanent</x:v>
      </x:c>
      <x:c r="E63" t="str">
        <x:v>Oxford</x:v>
      </x:c>
      <x:c r="F63" t="str">
        <x:v>Warehouse</x:v>
      </x:c>
      <x:c r="G63"/>
      <x:c r="H63"/>
      <x:c r="I63" s="22" t="n">
        <x:v>0</x:v>
      </x:c>
      <x:c r="J63" t="str">
        <x:v>Other leave — Sickness</x:v>
      </x:c>
      <x:c r="K63" t="str">
        <x:v>Employee 104441; home branch Oxford; assigned role Warehouse | Leave: Sickness | Leave calendar basis: Variable-pattern period</x:v>
      </x:c>
      <x:c r="L63" t="str">
        <x:v>Include</x:v>
      </x:c>
      <x:c r="M63"/>
      <x:c r="N63"/>
    </x:row>
    <x:row r="64">
      <x:c r="A64" t="str">
        <x:v>Aden Worth|2026-06-25</x:v>
      </x:c>
      <x:c r="B64" s="888" t="n">
        <x:v>46198</x:v>
      </x:c>
      <x:c r="C64" t="str">
        <x:v>Aden Worth</x:v>
      </x:c>
      <x:c r="D64" t="str">
        <x:v>Permanent</x:v>
      </x:c>
      <x:c r="E64" t="str">
        <x:v>Oxford</x:v>
      </x:c>
      <x:c r="F64" t="str">
        <x:v>Warehouse</x:v>
      </x:c>
      <x:c r="G64" t="str">
        <x:v>402446</x:v>
      </x:c>
      <x:c r="H64" t="str">
        <x:v>Evox Therapeutics</x:v>
      </x:c>
      <x:c r="I64" s="22" t="n">
        <x:v>8</x:v>
      </x:c>
      <x:c r="J64" t="str">
        <x:v>Worked</x:v>
      </x:c>
      <x:c r="K64" t="str">
        <x:v>Employee 104441; home branch Oxford; assigned role Warehouse | Deployment branch: Oxford | Actual role: Operative Driver | Jobs: 402446 | Customers: Evox Therapeutics | Actual hours: 8.0; source records: 1</x:v>
      </x:c>
      <x:c r="L64" t="str">
        <x:v>Include</x:v>
      </x:c>
      <x:c r="M64"/>
      <x:c r="N64"/>
    </x:row>
    <x:row r="65">
      <x:c r="A65" t="str">
        <x:v>Al Fofana|2026-06-01</x:v>
      </x:c>
      <x:c r="B65" s="888" t="n">
        <x:v>46174</x:v>
      </x:c>
      <x:c r="C65" t="str">
        <x:v>Al Fofana</x:v>
      </x:c>
      <x:c r="D65" t="str">
        <x:v>Permanent</x:v>
      </x:c>
      <x:c r="E65" t="str">
        <x:v>Thurrock</x:v>
      </x:c>
      <x:c r="F65" t="str">
        <x:v>Operative Porter</x:v>
      </x:c>
      <x:c r="G65" t="str">
        <x:v>402516</x:v>
      </x:c>
      <x:c r="H65" t="str">
        <x:v>University of Hertfordshire</x:v>
      </x:c>
      <x:c r="I65" s="22" t="n">
        <x:v>10</x:v>
      </x:c>
      <x:c r="J65" t="str">
        <x:v>Worked</x:v>
      </x:c>
      <x:c r="K65" t="str">
        <x:v>Employee 102657; home branch Thurrock; assigned role Operative Porter | Deployment branch: Thurrock | Actual role: Operative Porter | Jobs: 402516 | Customers: University of Hertfordshire | Actual hours: 10.0; source records: 1</x:v>
      </x:c>
      <x:c r="L65" t="str">
        <x:v>Include</x:v>
      </x:c>
      <x:c r="M65"/>
      <x:c r="N65"/>
    </x:row>
    <x:row r="66">
      <x:c r="A66" t="str">
        <x:v>Al Fofana|2026-06-02</x:v>
      </x:c>
      <x:c r="B66" s="888" t="n">
        <x:v>46175</x:v>
      </x:c>
      <x:c r="C66" t="str">
        <x:v>Al Fofana</x:v>
      </x:c>
      <x:c r="D66" t="str">
        <x:v>Permanent</x:v>
      </x:c>
      <x:c r="E66" t="str">
        <x:v>Thurrock</x:v>
      </x:c>
      <x:c r="F66" t="str">
        <x:v>Operative Porter</x:v>
      </x:c>
      <x:c r="G66" t="str">
        <x:v>402264</x:v>
      </x:c>
      <x:c r="H66" t="str">
        <x:v>AlixPartners LLP</x:v>
      </x:c>
      <x:c r="I66" s="22" t="n">
        <x:v>8.5</x:v>
      </x:c>
      <x:c r="J66" t="str">
        <x:v>Worked</x:v>
      </x:c>
      <x:c r="K66" t="str">
        <x:v>Employee 102657; home branch Thurrock; assigned role Operative Porter | Deployment branch: Thurrock | Actual role: Operative Skilled | Jobs: 402264 | Customers: AlixPartners LLP | Actual hours: 8.5; source records: 1</x:v>
      </x:c>
      <x:c r="L66" t="str">
        <x:v>Include</x:v>
      </x:c>
      <x:c r="M66"/>
      <x:c r="N66"/>
    </x:row>
    <x:row r="67">
      <x:c r="A67" t="str">
        <x:v>Al Fofana|2026-06-03</x:v>
      </x:c>
      <x:c r="B67" s="888" t="n">
        <x:v>46176</x:v>
      </x:c>
      <x:c r="C67" t="str">
        <x:v>Al Fofana</x:v>
      </x:c>
      <x:c r="D67" t="str">
        <x:v>Permanent</x:v>
      </x:c>
      <x:c r="E67" t="str">
        <x:v>Thurrock</x:v>
      </x:c>
      <x:c r="F67" t="str">
        <x:v>Operative Porter</x:v>
      </x:c>
      <x:c r="G67" t="str">
        <x:v>402516</x:v>
      </x:c>
      <x:c r="H67" t="str">
        <x:v>University of Hertfordshire</x:v>
      </x:c>
      <x:c r="I67" s="22" t="n">
        <x:v>10.5</x:v>
      </x:c>
      <x:c r="J67" t="str">
        <x:v>Worked</x:v>
      </x:c>
      <x:c r="K67" t="str">
        <x:v>Employee 102657; home branch Thurrock; assigned role Operative Porter | Deployment branch: Thurrock | Actual role: Operative Porter | Jobs: 402516 | Customers: University of Hertfordshire | Actual hours: 10.5; source records: 1</x:v>
      </x:c>
      <x:c r="L67" t="str">
        <x:v>Include</x:v>
      </x:c>
      <x:c r="M67"/>
      <x:c r="N67"/>
    </x:row>
    <x:row r="68">
      <x:c r="A68" t="str">
        <x:v>Al Fofana|2026-06-04</x:v>
      </x:c>
      <x:c r="B68" s="888" t="n">
        <x:v>46177</x:v>
      </x:c>
      <x:c r="C68" t="str">
        <x:v>Al Fofana</x:v>
      </x:c>
      <x:c r="D68" t="str">
        <x:v>Permanent</x:v>
      </x:c>
      <x:c r="E68" t="str">
        <x:v>Thurrock</x:v>
      </x:c>
      <x:c r="F68" t="str">
        <x:v>Operative Porter</x:v>
      </x:c>
      <x:c r="G68" t="str">
        <x:v>402361</x:v>
      </x:c>
      <x:c r="H68" t="str">
        <x:v>University of Hertfordshire</x:v>
      </x:c>
      <x:c r="I68" s="22" t="n">
        <x:v>8</x:v>
      </x:c>
      <x:c r="J68" t="str">
        <x:v>Worked</x:v>
      </x:c>
      <x:c r="K68" t="str">
        <x:v>Employee 102657; home branch Thurrock; assigned role Operative Porter | Deployment branch: Thurrock | Actual role: Operative Porter | Jobs: 402361 | Customers: University of Hertfordshire | Actual hours: 8.0; source records: 1</x:v>
      </x:c>
      <x:c r="L68" t="str">
        <x:v>Include</x:v>
      </x:c>
      <x:c r="M68"/>
      <x:c r="N68"/>
    </x:row>
    <x:row r="69">
      <x:c r="A69" t="str">
        <x:v>Al Fofana|2026-06-05</x:v>
      </x:c>
      <x:c r="B69" s="888" t="n">
        <x:v>46178</x:v>
      </x:c>
      <x:c r="C69" t="str">
        <x:v>Al Fofana</x:v>
      </x:c>
      <x:c r="D69" t="str">
        <x:v>Permanent</x:v>
      </x:c>
      <x:c r="E69" t="str">
        <x:v>Thurrock</x:v>
      </x:c>
      <x:c r="F69" t="str">
        <x:v>Operative Porter</x:v>
      </x:c>
      <x:c r="G69" t="str">
        <x:v>402516</x:v>
      </x:c>
      <x:c r="H69" t="str">
        <x:v>University of Hertfordshire</x:v>
      </x:c>
      <x:c r="I69" s="22" t="n">
        <x:v>8.5</x:v>
      </x:c>
      <x:c r="J69" t="str">
        <x:v>Worked</x:v>
      </x:c>
      <x:c r="K69" t="str">
        <x:v>Employee 102657; home branch Thurrock; assigned role Operative Porter | Deployment branch: Thurrock | Actual role: Operative Porter | Jobs: 402516 | Customers: University of Hertfordshire | Actual hours: 8.5; source records: 1</x:v>
      </x:c>
      <x:c r="L69" t="str">
        <x:v>Include</x:v>
      </x:c>
      <x:c r="M69"/>
      <x:c r="N69"/>
    </x:row>
    <x:row r="70">
      <x:c r="A70" t="str">
        <x:v>Al Fofana|2026-06-07</x:v>
      </x:c>
      <x:c r="B70" s="888" t="n">
        <x:v>46180</x:v>
      </x:c>
      <x:c r="C70" t="str">
        <x:v>Al Fofana</x:v>
      </x:c>
      <x:c r="D70" t="str">
        <x:v>Permanent</x:v>
      </x:c>
      <x:c r="E70" t="str">
        <x:v>Thurrock</x:v>
      </x:c>
      <x:c r="F70" t="str">
        <x:v>Operative Porter</x:v>
      </x:c>
      <x:c r="G70" t="str">
        <x:v>402565</x:v>
      </x:c>
      <x:c r="H70" t="str">
        <x:v>Bank of America Merrill Lynch</x:v>
      </x:c>
      <x:c r="I70" s="22" t="n">
        <x:v>8.5</x:v>
      </x:c>
      <x:c r="J70" t="str">
        <x:v>Worked</x:v>
      </x:c>
      <x:c r="K70" t="str">
        <x:v>Employee 102657; home branch Thurrock; assigned role Operative Porter | Deployment branch: Thurrock | Actual role: Operative Porter | Jobs: 402565 | Customers: Bank of America Merrill Lynch | Actual hours: 8.5; source records: 1</x:v>
      </x:c>
      <x:c r="L70" t="str">
        <x:v>Include</x:v>
      </x:c>
      <x:c r="M70"/>
      <x:c r="N70"/>
    </x:row>
    <x:row r="71">
      <x:c r="A71" t="str">
        <x:v>Al Fofana|2026-06-08</x:v>
      </x:c>
      <x:c r="B71" s="888" t="n">
        <x:v>46181</x:v>
      </x:c>
      <x:c r="C71" t="str">
        <x:v>Al Fofana</x:v>
      </x:c>
      <x:c r="D71" t="str">
        <x:v>Permanent</x:v>
      </x:c>
      <x:c r="E71" t="str">
        <x:v>Thurrock</x:v>
      </x:c>
      <x:c r="F71" t="str">
        <x:v>Operative Porter</x:v>
      </x:c>
      <x:c r="G71" t="str">
        <x:v>402264</x:v>
      </x:c>
      <x:c r="H71" t="str">
        <x:v>AlixPartners LLP</x:v>
      </x:c>
      <x:c r="I71" s="22" t="n">
        <x:v>7</x:v>
      </x:c>
      <x:c r="J71" t="str">
        <x:v>Worked</x:v>
      </x:c>
      <x:c r="K71" t="str">
        <x:v>Employee 102657; home branch Thurrock; assigned role Operative Porter | Deployment branch: Thurrock | Actual role: Operative Porter | Jobs: 402264 | Customers: AlixPartners LLP | Actual hours: 7.0; source records: 1</x:v>
      </x:c>
      <x:c r="L71" t="str">
        <x:v>Include</x:v>
      </x:c>
      <x:c r="M71"/>
      <x:c r="N71"/>
    </x:row>
    <x:row r="72">
      <x:c r="A72" t="str">
        <x:v>Al Fofana|2026-06-10</x:v>
      </x:c>
      <x:c r="B72" s="888" t="n">
        <x:v>46183</x:v>
      </x:c>
      <x:c r="C72" t="str">
        <x:v>Al Fofana</x:v>
      </x:c>
      <x:c r="D72" t="str">
        <x:v>Permanent</x:v>
      </x:c>
      <x:c r="E72" t="str">
        <x:v>Thurrock</x:v>
      </x:c>
      <x:c r="F72" t="str">
        <x:v>Operative Porter</x:v>
      </x:c>
      <x:c r="G72" t="str">
        <x:v>402264</x:v>
      </x:c>
      <x:c r="H72" t="str">
        <x:v>AlixPartners LLP</x:v>
      </x:c>
      <x:c r="I72" s="22" t="n">
        <x:v>8.5</x:v>
      </x:c>
      <x:c r="J72" t="str">
        <x:v>Worked</x:v>
      </x:c>
      <x:c r="K72" t="str">
        <x:v>Employee 102657; home branch Thurrock; assigned role Operative Porter | Deployment branch: Thurrock | Actual role: Operative Porter | Jobs: 402264 | Customers: AlixPartners LLP | Actual hours: 8.5; source records: 1</x:v>
      </x:c>
      <x:c r="L72" t="str">
        <x:v>Include</x:v>
      </x:c>
      <x:c r="M72"/>
      <x:c r="N72"/>
    </x:row>
    <x:row r="73">
      <x:c r="A73" t="str">
        <x:v>Al Fofana|2026-06-11</x:v>
      </x:c>
      <x:c r="B73" s="888" t="n">
        <x:v>46184</x:v>
      </x:c>
      <x:c r="C73" t="str">
        <x:v>Al Fofana</x:v>
      </x:c>
      <x:c r="D73" t="str">
        <x:v>Permanent</x:v>
      </x:c>
      <x:c r="E73" t="str">
        <x:v>Thurrock</x:v>
      </x:c>
      <x:c r="F73" t="str">
        <x:v>Operative Porter</x:v>
      </x:c>
      <x:c r="G73" t="str">
        <x:v>401051</x:v>
      </x:c>
      <x:c r="H73" t="str">
        <x:v>Accenture UK Ltd</x:v>
      </x:c>
      <x:c r="I73" s="22" t="n">
        <x:v>8.5</x:v>
      </x:c>
      <x:c r="J73" t="str">
        <x:v>Worked</x:v>
      </x:c>
      <x:c r="K73" t="str">
        <x:v>Employee 102657; home branch Thurrock; assigned role Operative Porter | Deployment branch: Thurrock | Actual role: Operative Porter | Jobs: 401051 | Customers: Accenture UK Ltd | Actual hours: 8.5; source records: 1</x:v>
      </x:c>
      <x:c r="L73" t="str">
        <x:v>Include</x:v>
      </x:c>
      <x:c r="M73"/>
      <x:c r="N73"/>
    </x:row>
    <x:row r="74">
      <x:c r="A74" t="str">
        <x:v>Al Fofana|2026-06-12</x:v>
      </x:c>
      <x:c r="B74" s="888" t="n">
        <x:v>46185</x:v>
      </x:c>
      <x:c r="C74" t="str">
        <x:v>Al Fofana</x:v>
      </x:c>
      <x:c r="D74" t="str">
        <x:v>Permanent</x:v>
      </x:c>
      <x:c r="E74" t="str">
        <x:v>Thurrock</x:v>
      </x:c>
      <x:c r="F74" t="str">
        <x:v>Operative Porter</x:v>
      </x:c>
      <x:c r="G74" t="str">
        <x:v>401051</x:v>
      </x:c>
      <x:c r="H74" t="str">
        <x:v>Accenture UK Ltd</x:v>
      </x:c>
      <x:c r="I74" s="22" t="n">
        <x:v>6</x:v>
      </x:c>
      <x:c r="J74" t="str">
        <x:v>Worked</x:v>
      </x:c>
      <x:c r="K74" t="str">
        <x:v>Employee 102657; home branch Thurrock; assigned role Operative Porter | Deployment branch: Thurrock | Actual role: Operative Skilled | Jobs: 401051 | Customers: Accenture UK Ltd | Actual hours: 6.0; source records: 1</x:v>
      </x:c>
      <x:c r="L74" t="str">
        <x:v>Include</x:v>
      </x:c>
      <x:c r="M74"/>
      <x:c r="N74"/>
    </x:row>
    <x:row r="75">
      <x:c r="A75" t="str">
        <x:v>Al Fofana|2026-06-15</x:v>
      </x:c>
      <x:c r="B75" s="888" t="n">
        <x:v>46188</x:v>
      </x:c>
      <x:c r="C75" t="str">
        <x:v>Al Fofana</x:v>
      </x:c>
      <x:c r="D75" t="str">
        <x:v>Permanent</x:v>
      </x:c>
      <x:c r="E75" t="str">
        <x:v>Thurrock</x:v>
      </x:c>
      <x:c r="F75" t="str">
        <x:v>Operative Porter</x:v>
      </x:c>
      <x:c r="G75" t="str">
        <x:v>402264</x:v>
      </x:c>
      <x:c r="H75" t="str">
        <x:v>AlixPartners LLP</x:v>
      </x:c>
      <x:c r="I75" s="22" t="n">
        <x:v>9.5</x:v>
      </x:c>
      <x:c r="J75" t="str">
        <x:v>Worked</x:v>
      </x:c>
      <x:c r="K75" t="str">
        <x:v>Employee 102657; home branch Thurrock; assigned role Operative Porter | Deployment branch: Thurrock | Actual role: Operative Skilled | Jobs: 402264 | Customers: AlixPartners LLP | Actual hours: 9.5; source records: 1</x:v>
      </x:c>
      <x:c r="L75" t="str">
        <x:v>Include</x:v>
      </x:c>
      <x:c r="M75"/>
      <x:c r="N75"/>
    </x:row>
    <x:row r="76">
      <x:c r="A76" t="str">
        <x:v>Al Fofana|2026-06-16</x:v>
      </x:c>
      <x:c r="B76" s="888" t="n">
        <x:v>46189</x:v>
      </x:c>
      <x:c r="C76" t="str">
        <x:v>Al Fofana</x:v>
      </x:c>
      <x:c r="D76" t="str">
        <x:v>Permanent</x:v>
      </x:c>
      <x:c r="E76" t="str">
        <x:v>Thurrock</x:v>
      </x:c>
      <x:c r="F76" t="str">
        <x:v>Operative Porter</x:v>
      </x:c>
      <x:c r="G76" t="str">
        <x:v>401554, 399379E</x:v>
      </x:c>
      <x:c r="H76" t="str">
        <x:v>CPM/Omnicom; Restore Harrow Green Oxford  M/W use only</x:v>
      </x:c>
      <x:c r="I76" s="22" t="n">
        <x:v>19.5</x:v>
      </x:c>
      <x:c r="J76" t="str">
        <x:v>Worked — 2 records</x:v>
      </x:c>
      <x:c r="K76" t="str">
        <x:v>Employee 102657; home branch Thurrock; assigned role Operative Porter | Deployment branch: Oxford | Actual role: Operative Porter | Jobs: 401554, 399379E | Customers: CPM/Omnicom; Restore Harrow Green Oxford  M/W use only | Actual hours: 19.5; source records: 2</x:v>
      </x:c>
      <x:c r="L76" t="str">
        <x:v>Include</x:v>
      </x:c>
      <x:c r="M76"/>
      <x:c r="N76"/>
    </x:row>
    <x:row r="77">
      <x:c r="A77" t="str">
        <x:v>Al Fofana|2026-06-17</x:v>
      </x:c>
      <x:c r="B77" s="888" t="n">
        <x:v>46190</x:v>
      </x:c>
      <x:c r="C77" t="str">
        <x:v>Al Fofana</x:v>
      </x:c>
      <x:c r="D77" t="str">
        <x:v>Permanent</x:v>
      </x:c>
      <x:c r="E77" t="str">
        <x:v>Thurrock</x:v>
      </x:c>
      <x:c r="F77" t="str">
        <x:v>Operative Porter</x:v>
      </x:c>
      <x:c r="G77" t="str">
        <x:v>402282</x:v>
      </x:c>
      <x:c r="H77" t="str">
        <x:v>M Moser Associates</x:v>
      </x:c>
      <x:c r="I77" s="22" t="n">
        <x:v>9.5</x:v>
      </x:c>
      <x:c r="J77" t="str">
        <x:v>Worked</x:v>
      </x:c>
      <x:c r="K77" t="str">
        <x:v>Employee 102657; home branch Thurrock; assigned role Operative Porter | Deployment branch: Thurrock | Actual role: Operative Porter | Jobs: 402282 | Customers: M Moser Associates | Actual hours: 9.5; source records: 1</x:v>
      </x:c>
      <x:c r="L77" t="str">
        <x:v>Include</x:v>
      </x:c>
      <x:c r="M77"/>
      <x:c r="N77"/>
    </x:row>
    <x:row r="78">
      <x:c r="A78" t="str">
        <x:v>Al Fofana|2026-06-18</x:v>
      </x:c>
      <x:c r="B78" s="888" t="n">
        <x:v>46191</x:v>
      </x:c>
      <x:c r="C78" t="str">
        <x:v>Al Fofana</x:v>
      </x:c>
      <x:c r="D78" t="str">
        <x:v>Permanent</x:v>
      </x:c>
      <x:c r="E78" t="str">
        <x:v>Thurrock</x:v>
      </x:c>
      <x:c r="F78" t="str">
        <x:v>Operative Porter</x:v>
      </x:c>
      <x:c r="G78" t="str">
        <x:v>402282</x:v>
      </x:c>
      <x:c r="H78" t="str">
        <x:v>M Moser Associates</x:v>
      </x:c>
      <x:c r="I78" s="22" t="n">
        <x:v>9.5</x:v>
      </x:c>
      <x:c r="J78" t="str">
        <x:v>Worked</x:v>
      </x:c>
      <x:c r="K78" t="str">
        <x:v>Employee 102657; home branch Thurrock; assigned role Operative Porter | Deployment branch: Thurrock | Actual role: Operative Porter | Jobs: 402282 | Customers: M Moser Associates | Actual hours: 9.5; source records: 1</x:v>
      </x:c>
      <x:c r="L78" t="str">
        <x:v>Include</x:v>
      </x:c>
      <x:c r="M78"/>
      <x:c r="N78"/>
    </x:row>
    <x:row r="79">
      <x:c r="A79" t="str">
        <x:v>Al Fofana|2026-06-19</x:v>
      </x:c>
      <x:c r="B79" s="888" t="n">
        <x:v>46192</x:v>
      </x:c>
      <x:c r="C79" t="str">
        <x:v>Al Fofana</x:v>
      </x:c>
      <x:c r="D79" t="str">
        <x:v>Permanent</x:v>
      </x:c>
      <x:c r="E79" t="str">
        <x:v>Thurrock</x:v>
      </x:c>
      <x:c r="F79" t="str">
        <x:v>Operative Porter</x:v>
      </x:c>
      <x:c r="G79" t="str">
        <x:v>402857</x:v>
      </x:c>
      <x:c r="H79" t="str">
        <x:v>JP Morgan Limited</x:v>
      </x:c>
      <x:c r="I79" s="22" t="n">
        <x:v>17</x:v>
      </x:c>
      <x:c r="J79" t="str">
        <x:v>Worked</x:v>
      </x:c>
      <x:c r="K79" t="str">
        <x:v>Employee 102657; home branch Thurrock; assigned role Operative Porter | Deployment branch: Thurrock | Actual role: Operative Skilled | Jobs: 402857 | Customers: JP Morgan Limited | Actual hours: 17.0; source records: 1</x:v>
      </x:c>
      <x:c r="L79" t="str">
        <x:v>Include</x:v>
      </x:c>
      <x:c r="M79"/>
      <x:c r="N79"/>
    </x:row>
    <x:row r="80">
      <x:c r="A80" t="str">
        <x:v>Al Fofana|2026-06-20</x:v>
      </x:c>
      <x:c r="B80" s="888" t="n">
        <x:v>46193</x:v>
      </x:c>
      <x:c r="C80" t="str">
        <x:v>Al Fofana</x:v>
      </x:c>
      <x:c r="D80" t="str">
        <x:v>Permanent</x:v>
      </x:c>
      <x:c r="E80" t="str">
        <x:v>Thurrock</x:v>
      </x:c>
      <x:c r="F80" t="str">
        <x:v>Operative Porter</x:v>
      </x:c>
      <x:c r="G80" t="str">
        <x:v>402857</x:v>
      </x:c>
      <x:c r="H80" t="str">
        <x:v>JP Morgan Limited</x:v>
      </x:c>
      <x:c r="I80" s="22" t="n">
        <x:v>8.5</x:v>
      </x:c>
      <x:c r="J80" t="str">
        <x:v>Worked</x:v>
      </x:c>
      <x:c r="K80" t="str">
        <x:v>Employee 102657; home branch Thurrock; assigned role Operative Porter | Deployment branch: Thurrock | Actual role: Operative Skilled | Jobs: 402857 | Customers: JP Morgan Limited | Actual hours: 8.5; source records: 1</x:v>
      </x:c>
      <x:c r="L80" t="str">
        <x:v>Include</x:v>
      </x:c>
      <x:c r="M80"/>
      <x:c r="N80"/>
    </x:row>
    <x:row r="81">
      <x:c r="A81" t="str">
        <x:v>Al Fofana|2026-06-21</x:v>
      </x:c>
      <x:c r="B81" s="888" t="n">
        <x:v>46194</x:v>
      </x:c>
      <x:c r="C81" t="str">
        <x:v>Al Fofana</x:v>
      </x:c>
      <x:c r="D81" t="str">
        <x:v>Permanent</x:v>
      </x:c>
      <x:c r="E81" t="str">
        <x:v>Thurrock</x:v>
      </x:c>
      <x:c r="F81" t="str">
        <x:v>Operative Porter</x:v>
      </x:c>
      <x:c r="G81" t="str">
        <x:v>402857</x:v>
      </x:c>
      <x:c r="H81" t="str">
        <x:v>JP Morgan Limited</x:v>
      </x:c>
      <x:c r="I81" s="22" t="n">
        <x:v>8.5</x:v>
      </x:c>
      <x:c r="J81" t="str">
        <x:v>Worked</x:v>
      </x:c>
      <x:c r="K81" t="str">
        <x:v>Employee 102657; home branch Thurrock; assigned role Operative Porter | Deployment branch: Thurrock | Actual role: Operative Skilled | Jobs: 402857 | Customers: JP Morgan Limited | Actual hours: 8.5; source records: 1</x:v>
      </x:c>
      <x:c r="L81" t="str">
        <x:v>Include</x:v>
      </x:c>
      <x:c r="M81"/>
      <x:c r="N81"/>
    </x:row>
    <x:row r="82">
      <x:c r="A82" t="str">
        <x:v>Al Fofana|2026-06-22</x:v>
      </x:c>
      <x:c r="B82" s="888" t="n">
        <x:v>46195</x:v>
      </x:c>
      <x:c r="C82" t="str">
        <x:v>Al Fofana</x:v>
      </x:c>
      <x:c r="D82" t="str">
        <x:v>Permanent</x:v>
      </x:c>
      <x:c r="E82" t="str">
        <x:v>Thurrock</x:v>
      </x:c>
      <x:c r="F82" t="str">
        <x:v>Operative Porter</x:v>
      </x:c>
      <x:c r="G82" t="str">
        <x:v>402857</x:v>
      </x:c>
      <x:c r="H82" t="str">
        <x:v>JP Morgan Limited</x:v>
      </x:c>
      <x:c r="I82" s="22" t="n">
        <x:v>9</x:v>
      </x:c>
      <x:c r="J82" t="str">
        <x:v>Worked</x:v>
      </x:c>
      <x:c r="K82" t="str">
        <x:v>Employee 102657; home branch Thurrock; assigned role Operative Porter | Deployment branch: Thurrock | Actual role: Operative Skilled | Jobs: 402857 | Customers: JP Morgan Limited | Actual hours: 9.0; source records: 1</x:v>
      </x:c>
      <x:c r="L82" t="str">
        <x:v>Include</x:v>
      </x:c>
      <x:c r="M82"/>
      <x:c r="N82"/>
    </x:row>
    <x:row r="83">
      <x:c r="A83" t="str">
        <x:v>Al Fofana|2026-06-23</x:v>
      </x:c>
      <x:c r="B83" s="888" t="n">
        <x:v>46196</x:v>
      </x:c>
      <x:c r="C83" t="str">
        <x:v>Al Fofana</x:v>
      </x:c>
      <x:c r="D83" t="str">
        <x:v>Permanent</x:v>
      </x:c>
      <x:c r="E83" t="str">
        <x:v>Thurrock</x:v>
      </x:c>
      <x:c r="F83" t="str">
        <x:v>Operative Porter</x:v>
      </x:c>
      <x:c r="G83" t="str">
        <x:v>402282</x:v>
      </x:c>
      <x:c r="H83" t="str">
        <x:v>M Moser Associates</x:v>
      </x:c>
      <x:c r="I83" s="22" t="n">
        <x:v>8.5</x:v>
      </x:c>
      <x:c r="J83" t="str">
        <x:v>Worked</x:v>
      </x:c>
      <x:c r="K83" t="str">
        <x:v>Employee 102657; home branch Thurrock; assigned role Operative Porter | Deployment branch: Thurrock | Actual role: Operative Porter | Jobs: 402282 | Customers: M Moser Associates | Actual hours: 8.5; source records: 1</x:v>
      </x:c>
      <x:c r="L83" t="str">
        <x:v>Include</x:v>
      </x:c>
      <x:c r="M83"/>
      <x:c r="N83"/>
    </x:row>
    <x:row r="84">
      <x:c r="A84" t="str">
        <x:v>Al Fofana|2026-06-24</x:v>
      </x:c>
      <x:c r="B84" s="888" t="n">
        <x:v>46197</x:v>
      </x:c>
      <x:c r="C84" t="str">
        <x:v>Al Fofana</x:v>
      </x:c>
      <x:c r="D84" t="str">
        <x:v>Permanent</x:v>
      </x:c>
      <x:c r="E84" t="str">
        <x:v>Thurrock</x:v>
      </x:c>
      <x:c r="F84" t="str">
        <x:v>Operative Porter</x:v>
      </x:c>
      <x:c r="G84" t="str">
        <x:v>402997</x:v>
      </x:c>
      <x:c r="H84" t="str">
        <x:v>Societe Generale</x:v>
      </x:c>
      <x:c r="I84" s="22" t="n">
        <x:v>7</x:v>
      </x:c>
      <x:c r="J84" t="str">
        <x:v>Worked</x:v>
      </x:c>
      <x:c r="K84" t="str">
        <x:v>Employee 102657; home branch Thurrock; assigned role Operative Porter | Deployment branch: Thurrock | Actual role: Operative Porter | Jobs: 402997 | Customers: Societe Generale | Actual hours: 7.0; source records: 1</x:v>
      </x:c>
      <x:c r="L84" t="str">
        <x:v>Include</x:v>
      </x:c>
      <x:c r="M84"/>
      <x:c r="N84"/>
    </x:row>
    <x:row r="85">
      <x:c r="A85" t="str">
        <x:v>Al Fofana|2026-06-25</x:v>
      </x:c>
      <x:c r="B85" s="888" t="n">
        <x:v>46198</x:v>
      </x:c>
      <x:c r="C85" t="str">
        <x:v>Al Fofana</x:v>
      </x:c>
      <x:c r="D85" t="str">
        <x:v>Permanent</x:v>
      </x:c>
      <x:c r="E85" t="str">
        <x:v>Thurrock</x:v>
      </x:c>
      <x:c r="F85" t="str">
        <x:v>Operative Porter</x:v>
      </x:c>
      <x:c r="G85" t="str">
        <x:v>402575</x:v>
      </x:c>
      <x:c r="H85" t="str">
        <x:v>Latham &amp; Watkins</x:v>
      </x:c>
      <x:c r="I85" s="22" t="n">
        <x:v>9.5</x:v>
      </x:c>
      <x:c r="J85" t="str">
        <x:v>Worked</x:v>
      </x:c>
      <x:c r="K85" t="str">
        <x:v>Employee 102657; home branch Thurrock; assigned role Operative Porter | Deployment branch: Thurrock | Actual role: Operative Skilled | Jobs: 402575 | Customers: Latham &amp; Watkins | Actual hours: 9.5; source records: 1</x:v>
      </x:c>
      <x:c r="L85" t="str">
        <x:v>Include</x:v>
      </x:c>
      <x:c r="M85"/>
      <x:c r="N85"/>
    </x:row>
    <x:row r="86">
      <x:c r="A86" t="str">
        <x:v>Al Fofana|2026-06-26</x:v>
      </x:c>
      <x:c r="B86" s="888" t="n">
        <x:v>46199</x:v>
      </x:c>
      <x:c r="C86" t="str">
        <x:v>Al Fofana</x:v>
      </x:c>
      <x:c r="D86" t="str">
        <x:v>Permanent</x:v>
      </x:c>
      <x:c r="E86" t="str">
        <x:v>Thurrock</x:v>
      </x:c>
      <x:c r="F86" t="str">
        <x:v>Operative Porter</x:v>
      </x:c>
      <x:c r="G86" t="str">
        <x:v>402876</x:v>
      </x:c>
      <x:c r="H86" t="str">
        <x:v>Bishops</x:v>
      </x:c>
      <x:c r="I86" s="22" t="n">
        <x:v>7.5</x:v>
      </x:c>
      <x:c r="J86" t="str">
        <x:v>Worked</x:v>
      </x:c>
      <x:c r="K86" t="str">
        <x:v>Employee 102657; home branch Thurrock; assigned role Operative Porter | Deployment branch: Thurrock | Actual role: Operative Skilled | Jobs: 402876 | Customers: Bishops | Actual hours: 7.5; source records: 1</x:v>
      </x:c>
      <x:c r="L86" t="str">
        <x:v>Include</x:v>
      </x:c>
      <x:c r="M86"/>
      <x:c r="N86"/>
    </x:row>
    <x:row r="87">
      <x:c r="A87" t="str">
        <x:v>Al Fofana|2026-06-29</x:v>
      </x:c>
      <x:c r="B87" s="888" t="n">
        <x:v>46202</x:v>
      </x:c>
      <x:c r="C87" t="str">
        <x:v>Al Fofana</x:v>
      </x:c>
      <x:c r="D87" t="str">
        <x:v>Permanent</x:v>
      </x:c>
      <x:c r="E87" t="str">
        <x:v>Thurrock</x:v>
      </x:c>
      <x:c r="F87" t="str">
        <x:v>Operative Porter</x:v>
      </x:c>
      <x:c r="G87" t="str">
        <x:v>402876</x:v>
      </x:c>
      <x:c r="H87" t="str">
        <x:v>Bishops</x:v>
      </x:c>
      <x:c r="I87" s="22" t="n">
        <x:v>8</x:v>
      </x:c>
      <x:c r="J87" t="str">
        <x:v>Worked</x:v>
      </x:c>
      <x:c r="K87" t="str">
        <x:v>Employee 102657; home branch Thurrock; assigned role Operative Porter | Deployment branch: Thurrock | Actual role: Operative Skilled | Jobs: 402876 | Customers: Bishops | Actual hours: 8.0; source records: 1</x:v>
      </x:c>
      <x:c r="L87" t="str">
        <x:v>Include</x:v>
      </x:c>
      <x:c r="M87"/>
      <x:c r="N87"/>
    </x:row>
    <x:row r="88">
      <x:c r="A88" t="str">
        <x:v>Al Fofana|2026-06-30</x:v>
      </x:c>
      <x:c r="B88" s="888" t="n">
        <x:v>46203</x:v>
      </x:c>
      <x:c r="C88" t="str">
        <x:v>Al Fofana</x:v>
      </x:c>
      <x:c r="D88" t="str">
        <x:v>Permanent</x:v>
      </x:c>
      <x:c r="E88" t="str">
        <x:v>Thurrock</x:v>
      </x:c>
      <x:c r="F88" t="str">
        <x:v>Operative Porter</x:v>
      </x:c>
      <x:c r="G88" t="str">
        <x:v>401494</x:v>
      </x:c>
      <x:c r="H88" t="str">
        <x:v>Susquehanna International Group (SIG)</x:v>
      </x:c>
      <x:c r="I88" s="22" t="n">
        <x:v>8.5</x:v>
      </x:c>
      <x:c r="J88" t="str">
        <x:v>Worked</x:v>
      </x:c>
      <x:c r="K88" t="str">
        <x:v>Employee 102657; home branch Thurrock; assigned role Operative Porter | Deployment branch: Thurrock | Actual role: Operative Porter | Jobs: 401494 | Customers: Susquehanna International Group (SIG) | Actual hours: 8.5; source records: 1</x:v>
      </x:c>
      <x:c r="L88" t="str">
        <x:v>Include</x:v>
      </x:c>
      <x:c r="M88"/>
      <x:c r="N88"/>
    </x:row>
    <x:row r="89">
      <x:c r="A89" t="str">
        <x:v>Andy Corser|2026-06-01</x:v>
      </x:c>
      <x:c r="B89" s="888" t="n">
        <x:v>46174</x:v>
      </x:c>
      <x:c r="C89" t="str">
        <x:v>Andy Corser</x:v>
      </x:c>
      <x:c r="D89" t="str">
        <x:v>Permanent</x:v>
      </x:c>
      <x:c r="E89" t="str">
        <x:v>Manchester</x:v>
      </x:c>
      <x:c r="F89" t="str">
        <x:v>Operative Driver</x:v>
      </x:c>
      <x:c r="G89"/>
      <x:c r="H89"/>
      <x:c r="I89" s="22" t="n">
        <x:v>0</x:v>
      </x:c>
      <x:c r="J89" t="str">
        <x:v>Annual leave</x:v>
      </x:c>
      <x:c r="K89" t="str">
        <x:v>Employee 2305; home branch Manchester; assigned role Operative Driver | Leave: Annual Leave (Hours) | Leave calendar basis: Variable-pattern period</x:v>
      </x:c>
      <x:c r="L89" t="str">
        <x:v>Include</x:v>
      </x:c>
      <x:c r="M89"/>
      <x:c r="N89"/>
    </x:row>
    <x:row r="90">
      <x:c r="A90" t="str">
        <x:v>Andy Corser|2026-06-02</x:v>
      </x:c>
      <x:c r="B90" s="888" t="n">
        <x:v>46175</x:v>
      </x:c>
      <x:c r="C90" t="str">
        <x:v>Andy Corser</x:v>
      </x:c>
      <x:c r="D90" t="str">
        <x:v>Permanent</x:v>
      </x:c>
      <x:c r="E90" t="str">
        <x:v>Manchester</x:v>
      </x:c>
      <x:c r="F90" t="str">
        <x:v>Operative Driver</x:v>
      </x:c>
      <x:c r="G90"/>
      <x:c r="H90"/>
      <x:c r="I90" s="22" t="n">
        <x:v>0</x:v>
      </x:c>
      <x:c r="J90" t="str">
        <x:v>Annual leave</x:v>
      </x:c>
      <x:c r="K90" t="str">
        <x:v>Employee 2305; home branch Manchester; assigned role Operative Driver | Leave: Annual Leave (Hours) | Leave calendar basis: Variable-pattern period</x:v>
      </x:c>
      <x:c r="L90" t="str">
        <x:v>Include</x:v>
      </x:c>
      <x:c r="M90"/>
      <x:c r="N90"/>
    </x:row>
    <x:row r="91">
      <x:c r="A91" t="str">
        <x:v>Andy Corser|2026-06-03</x:v>
      </x:c>
      <x:c r="B91" s="888" t="n">
        <x:v>46176</x:v>
      </x:c>
      <x:c r="C91" t="str">
        <x:v>Andy Corser</x:v>
      </x:c>
      <x:c r="D91" t="str">
        <x:v>Permanent</x:v>
      </x:c>
      <x:c r="E91" t="str">
        <x:v>Manchester</x:v>
      </x:c>
      <x:c r="F91" t="str">
        <x:v>Operative Driver</x:v>
      </x:c>
      <x:c r="G91"/>
      <x:c r="H91"/>
      <x:c r="I91" s="22" t="n">
        <x:v>0</x:v>
      </x:c>
      <x:c r="J91" t="str">
        <x:v>Annual leave</x:v>
      </x:c>
      <x:c r="K91" t="str">
        <x:v>Employee 2305; home branch Manchester; assigned role Operative Driver | Leave: Annual Leave (Hours) | Leave calendar basis: Variable-pattern period</x:v>
      </x:c>
      <x:c r="L91" t="str">
        <x:v>Include</x:v>
      </x:c>
      <x:c r="M91"/>
      <x:c r="N91"/>
    </x:row>
    <x:row r="92">
      <x:c r="A92" t="str">
        <x:v>Andy Corser|2026-06-04</x:v>
      </x:c>
      <x:c r="B92" s="888" t="n">
        <x:v>46177</x:v>
      </x:c>
      <x:c r="C92" t="str">
        <x:v>Andy Corser</x:v>
      </x:c>
      <x:c r="D92" t="str">
        <x:v>Permanent</x:v>
      </x:c>
      <x:c r="E92" t="str">
        <x:v>Manchester</x:v>
      </x:c>
      <x:c r="F92" t="str">
        <x:v>Operative Driver</x:v>
      </x:c>
      <x:c r="G92" t="str">
        <x:v>398317E</x:v>
      </x:c>
      <x:c r="H92" t="str">
        <x:v>Restore Harrow Green</x:v>
      </x:c>
      <x:c r="I92" s="22" t="n">
        <x:v>5</x:v>
      </x:c>
      <x:c r="J92" t="str">
        <x:v>CONFLICT — Worked + leave</x:v>
      </x:c>
      <x:c r="K92" t="str">
        <x:v>Employee 2305; home branch Manchester; assigned role Operative Driver | Deployment branch: Manchester | Actual role: Operative Driver | Jobs: 398317E | Customers: Restore Harrow Green | Actual hours: 5.0; source records: 1 | Leave: Annual Leave (Hours) | Leave calendar basis: Variable-pattern period</x:v>
      </x:c>
      <x:c r="L92" t="str">
        <x:v>Include</x:v>
      </x:c>
      <x:c r="M92"/>
      <x:c r="N92"/>
    </x:row>
    <x:row r="93">
      <x:c r="A93" t="str">
        <x:v>Andy Corser|2026-06-05</x:v>
      </x:c>
      <x:c r="B93" s="888" t="n">
        <x:v>46178</x:v>
      </x:c>
      <x:c r="C93" t="str">
        <x:v>Andy Corser</x:v>
      </x:c>
      <x:c r="D93" t="str">
        <x:v>Permanent</x:v>
      </x:c>
      <x:c r="E93" t="str">
        <x:v>Manchester</x:v>
      </x:c>
      <x:c r="F93" t="str">
        <x:v>Operative Driver</x:v>
      </x:c>
      <x:c r="G93"/>
      <x:c r="H93"/>
      <x:c r="I93" s="22" t="n">
        <x:v>0</x:v>
      </x:c>
      <x:c r="J93" t="str">
        <x:v>Annual leave</x:v>
      </x:c>
      <x:c r="K93" t="str">
        <x:v>Employee 2305; home branch Manchester; assigned role Operative Driver | Leave: Annual Leave (Hours) | Leave calendar basis: Variable-pattern period</x:v>
      </x:c>
      <x:c r="L93" t="str">
        <x:v>Include</x:v>
      </x:c>
      <x:c r="M93"/>
      <x:c r="N93"/>
    </x:row>
    <x:row r="94">
      <x:c r="A94" t="str">
        <x:v>Andy Corser|2026-06-08</x:v>
      </x:c>
      <x:c r="B94" s="888" t="n">
        <x:v>46181</x:v>
      </x:c>
      <x:c r="C94" t="str">
        <x:v>Andy Corser</x:v>
      </x:c>
      <x:c r="D94" t="str">
        <x:v>Permanent</x:v>
      </x:c>
      <x:c r="E94" t="str">
        <x:v>Manchester</x:v>
      </x:c>
      <x:c r="F94" t="str">
        <x:v>Operative Driver</x:v>
      </x:c>
      <x:c r="G94" t="str">
        <x:v>402149, 398317E</x:v>
      </x:c>
      <x:c r="H94" t="str">
        <x:v>EMCOR - OCS FM Ltd; Restore Harrow Green</x:v>
      </x:c>
      <x:c r="I94" s="22" t="n">
        <x:v>19</x:v>
      </x:c>
      <x:c r="J94" t="str">
        <x:v>Worked — 2 records</x:v>
      </x:c>
      <x:c r="K94" t="str">
        <x:v>Employee 2305; home branch Manchester; assigned role Operative Driver | Deployment branch: Leeds, Manchester | Actual role: Operative Driver | Jobs: 402149, 398317E | Customers: EMCOR - OCS FM Ltd; Restore Harrow Green | Actual hours: 19.0; source records: 2</x:v>
      </x:c>
      <x:c r="L94" t="str">
        <x:v>Include</x:v>
      </x:c>
      <x:c r="M94"/>
      <x:c r="N94"/>
    </x:row>
    <x:row r="95">
      <x:c r="A95" t="str">
        <x:v>Andy Corser|2026-06-09</x:v>
      </x:c>
      <x:c r="B95" s="888" t="n">
        <x:v>46182</x:v>
      </x:c>
      <x:c r="C95" t="str">
        <x:v>Andy Corser</x:v>
      </x:c>
      <x:c r="D95" t="str">
        <x:v>Permanent</x:v>
      </x:c>
      <x:c r="E95" t="str">
        <x:v>Manchester</x:v>
      </x:c>
      <x:c r="F95" t="str">
        <x:v>Operative Driver</x:v>
      </x:c>
      <x:c r="G95" t="str">
        <x:v>402564</x:v>
      </x:c>
      <x:c r="H95" t="str">
        <x:v>Midland Heart Limited</x:v>
      </x:c>
      <x:c r="I95" s="22" t="n">
        <x:v>6</x:v>
      </x:c>
      <x:c r="J95" t="str">
        <x:v>Worked</x:v>
      </x:c>
      <x:c r="K95" t="str">
        <x:v>Employee 2305; home branch Manchester; assigned role Operative Driver | Deployment branch: Birmingham | Actual role: Operative Driver | Jobs: 402564 | Customers: Midland Heart Limited | Actual hours: 6.0; source records: 1</x:v>
      </x:c>
      <x:c r="L95" t="str">
        <x:v>Include</x:v>
      </x:c>
      <x:c r="M95"/>
      <x:c r="N95"/>
    </x:row>
    <x:row r="96">
      <x:c r="A96" t="str">
        <x:v>Andy Corser|2026-06-11</x:v>
      </x:c>
      <x:c r="B96" s="888" t="n">
        <x:v>46184</x:v>
      </x:c>
      <x:c r="C96" t="str">
        <x:v>Andy Corser</x:v>
      </x:c>
      <x:c r="D96" t="str">
        <x:v>Permanent</x:v>
      </x:c>
      <x:c r="E96" t="str">
        <x:v>Manchester</x:v>
      </x:c>
      <x:c r="F96" t="str">
        <x:v>Operative Driver</x:v>
      </x:c>
      <x:c r="G96" t="str">
        <x:v>398317D, 402735</x:v>
      </x:c>
      <x:c r="H96" t="str">
        <x:v>Restore Harrow Green; SodexoMOJ SR:60464</x:v>
      </x:c>
      <x:c r="I96" s="22" t="n">
        <x:v>3.5</x:v>
      </x:c>
      <x:c r="J96" t="str">
        <x:v>Worked — 2 records</x:v>
      </x:c>
      <x:c r="K96" t="str">
        <x:v>Employee 2305; home branch Manchester; assigned role Operative Driver | Deployment branch: Manchester | Actual role: Operative Driver | Jobs: 398317D, 402735 | Customers: Restore Harrow Green; SodexoMOJ SR:60464 | Actual hours: 3.5; source records: 2</x:v>
      </x:c>
      <x:c r="L96" t="str">
        <x:v>Include</x:v>
      </x:c>
      <x:c r="M96"/>
      <x:c r="N96"/>
    </x:row>
    <x:row r="97">
      <x:c r="A97" t="str">
        <x:v>Andy Corser|2026-06-12</x:v>
      </x:c>
      <x:c r="B97" s="888" t="n">
        <x:v>46185</x:v>
      </x:c>
      <x:c r="C97" t="str">
        <x:v>Andy Corser</x:v>
      </x:c>
      <x:c r="D97" t="str">
        <x:v>Permanent</x:v>
      </x:c>
      <x:c r="E97" t="str">
        <x:v>Manchester</x:v>
      </x:c>
      <x:c r="F97" t="str">
        <x:v>Operative Driver</x:v>
      </x:c>
      <x:c r="G97" t="str">
        <x:v>402375</x:v>
      </x:c>
      <x:c r="H97" t="str">
        <x:v>Fisco UK Ltd 133892</x:v>
      </x:c>
      <x:c r="I97" s="22" t="n">
        <x:v>8</x:v>
      </x:c>
      <x:c r="J97" t="str">
        <x:v>Worked</x:v>
      </x:c>
      <x:c r="K97" t="str">
        <x:v>Employee 2305; home branch Manchester; assigned role Operative Driver | Deployment branch: Manchester | Actual role: Operative Driver | Jobs: 402375 | Customers: Fisco UK Ltd 133892 | Actual hours: 8.0; source records: 1</x:v>
      </x:c>
      <x:c r="L97" t="str">
        <x:v>Include</x:v>
      </x:c>
      <x:c r="M97"/>
      <x:c r="N97"/>
    </x:row>
    <x:row r="98">
      <x:c r="A98" t="str">
        <x:v>Andy Corser|2026-06-15</x:v>
      </x:c>
      <x:c r="B98" s="888" t="n">
        <x:v>46188</x:v>
      </x:c>
      <x:c r="C98" t="str">
        <x:v>Andy Corser</x:v>
      </x:c>
      <x:c r="D98" t="str">
        <x:v>Permanent</x:v>
      </x:c>
      <x:c r="E98" t="str">
        <x:v>Manchester</x:v>
      </x:c>
      <x:c r="F98" t="str">
        <x:v>Operative Driver</x:v>
      </x:c>
      <x:c r="G98" t="str">
        <x:v>402450A</x:v>
      </x:c>
      <x:c r="H98" t="str">
        <x:v>Avantor ( MANCHESTER JUNE  2026 )</x:v>
      </x:c>
      <x:c r="I98" s="22" t="n">
        <x:v>8.5</x:v>
      </x:c>
      <x:c r="J98" t="str">
        <x:v>Worked — 2 records</x:v>
      </x:c>
      <x:c r="K98" t="str">
        <x:v>Employee 2305; home branch Manchester; assigned role Operative Driver | Deployment branch: Cambridge | Actual role: Operative Driver | Jobs: 402450A | Customers: Avantor ( MANCHESTER JUNE  2026 ) | Actual hours: 8.5; source records: 2</x:v>
      </x:c>
      <x:c r="L98" t="str">
        <x:v>Include</x:v>
      </x:c>
      <x:c r="M98"/>
      <x:c r="N98"/>
    </x:row>
    <x:row r="99">
      <x:c r="A99" t="str">
        <x:v>Andy Corser|2026-06-16</x:v>
      </x:c>
      <x:c r="B99" s="888" t="n">
        <x:v>46189</x:v>
      </x:c>
      <x:c r="C99" t="str">
        <x:v>Andy Corser</x:v>
      </x:c>
      <x:c r="D99" t="str">
        <x:v>Permanent</x:v>
      </x:c>
      <x:c r="E99" t="str">
        <x:v>Manchester</x:v>
      </x:c>
      <x:c r="F99" t="str">
        <x:v>Operative Driver</x:v>
      </x:c>
      <x:c r="G99" t="str">
        <x:v>398317E</x:v>
      </x:c>
      <x:c r="H99" t="str">
        <x:v>Restore Harrow Green</x:v>
      </x:c>
      <x:c r="I99" s="22" t="n">
        <x:v>3</x:v>
      </x:c>
      <x:c r="J99" t="str">
        <x:v>Worked</x:v>
      </x:c>
      <x:c r="K99" t="str">
        <x:v>Employee 2305; home branch Manchester; assigned role Operative Driver | Deployment branch: Manchester | Actual role: Operative Driver | Jobs: 398317E | Customers: Restore Harrow Green | Actual hours: 3.0; source records: 1</x:v>
      </x:c>
      <x:c r="L99" t="str">
        <x:v>Include</x:v>
      </x:c>
      <x:c r="M99"/>
      <x:c r="N99"/>
    </x:row>
    <x:row r="100">
      <x:c r="A100" t="str">
        <x:v>Andy Corser|2026-06-17</x:v>
      </x:c>
      <x:c r="B100" s="888" t="n">
        <x:v>46190</x:v>
      </x:c>
      <x:c r="C100" t="str">
        <x:v>Andy Corser</x:v>
      </x:c>
      <x:c r="D100" t="str">
        <x:v>Permanent</x:v>
      </x:c>
      <x:c r="E100" t="str">
        <x:v>Manchester</x:v>
      </x:c>
      <x:c r="F100" t="str">
        <x:v>Operative Driver</x:v>
      </x:c>
      <x:c r="G100" t="str">
        <x:v>398317E, 402380</x:v>
      </x:c>
      <x:c r="H100" t="str">
        <x:v>Restore Harrow Green; Wakefield Council</x:v>
      </x:c>
      <x:c r="I100" s="22" t="n">
        <x:v>17.5</x:v>
      </x:c>
      <x:c r="J100" t="str">
        <x:v>Worked — 2 records</x:v>
      </x:c>
      <x:c r="K100" t="str">
        <x:v>Employee 2305; home branch Manchester; assigned role Operative Driver | Deployment branch: Leeds, Manchester | Actual role: Operative Driver | Jobs: 398317E, 402380 | Customers: Restore Harrow Green; Wakefield Council | Actual hours: 17.5; source records: 2</x:v>
      </x:c>
      <x:c r="L100" t="str">
        <x:v>Include</x:v>
      </x:c>
      <x:c r="M100"/>
      <x:c r="N100"/>
    </x:row>
    <x:row r="101">
      <x:c r="A101" t="str">
        <x:v>Andy Corser|2026-06-18</x:v>
      </x:c>
      <x:c r="B101" s="888" t="n">
        <x:v>46191</x:v>
      </x:c>
      <x:c r="C101" t="str">
        <x:v>Andy Corser</x:v>
      </x:c>
      <x:c r="D101" t="str">
        <x:v>Permanent</x:v>
      </x:c>
      <x:c r="E101" t="str">
        <x:v>Manchester</x:v>
      </x:c>
      <x:c r="F101" t="str">
        <x:v>Operative Driver</x:v>
      </x:c>
      <x:c r="G101" t="str">
        <x:v>402532</x:v>
      </x:c>
      <x:c r="H101" t="str">
        <x:v>HSBC - June 2026 Deliveries</x:v>
      </x:c>
      <x:c r="I101" s="22" t="n">
        <x:v>9.5</x:v>
      </x:c>
      <x:c r="J101" t="str">
        <x:v>Worked</x:v>
      </x:c>
      <x:c r="K101" t="str">
        <x:v>Employee 2305; home branch Manchester; assigned role Operative Driver | Deployment branch: Birmingham | Actual role: Operative Driver | Jobs: 402532 | Customers: HSBC - June 2026 Deliveries | Actual hours: 9.5; source records: 1</x:v>
      </x:c>
      <x:c r="L101" t="str">
        <x:v>Include</x:v>
      </x:c>
      <x:c r="M101"/>
      <x:c r="N101"/>
    </x:row>
    <x:row r="102">
      <x:c r="A102" t="str">
        <x:v>Andy Corser|2026-06-19</x:v>
      </x:c>
      <x:c r="B102" s="888" t="n">
        <x:v>46192</x:v>
      </x:c>
      <x:c r="C102" t="str">
        <x:v>Andy Corser</x:v>
      </x:c>
      <x:c r="D102" t="str">
        <x:v>Permanent</x:v>
      </x:c>
      <x:c r="E102" t="str">
        <x:v>Manchester</x:v>
      </x:c>
      <x:c r="F102" t="str">
        <x:v>Operative Driver</x:v>
      </x:c>
      <x:c r="G102" t="str">
        <x:v>402532</x:v>
      </x:c>
      <x:c r="H102" t="str">
        <x:v>HSBC - June 2026 Deliveries</x:v>
      </x:c>
      <x:c r="I102" s="22" t="n">
        <x:v>7</x:v>
      </x:c>
      <x:c r="J102" t="str">
        <x:v>Worked</x:v>
      </x:c>
      <x:c r="K102" t="str">
        <x:v>Employee 2305; home branch Manchester; assigned role Operative Driver | Deployment branch: Birmingham | Actual role: Operative Driver | Jobs: 402532 | Customers: HSBC - June 2026 Deliveries | Actual hours: 7.0; source records: 1</x:v>
      </x:c>
      <x:c r="L102" t="str">
        <x:v>Include</x:v>
      </x:c>
      <x:c r="M102"/>
      <x:c r="N102"/>
    </x:row>
    <x:row r="103">
      <x:c r="A103" t="str">
        <x:v>Andy Corser|2026-06-22</x:v>
      </x:c>
      <x:c r="B103" s="888" t="n">
        <x:v>46195</x:v>
      </x:c>
      <x:c r="C103" t="str">
        <x:v>Andy Corser</x:v>
      </x:c>
      <x:c r="D103" t="str">
        <x:v>Permanent</x:v>
      </x:c>
      <x:c r="E103" t="str">
        <x:v>Manchester</x:v>
      </x:c>
      <x:c r="F103" t="str">
        <x:v>Operative Driver</x:v>
      </x:c>
      <x:c r="G103" t="str">
        <x:v>402174, 398317E</x:v>
      </x:c>
      <x:c r="H103" t="str">
        <x:v>Kirklees Council; Restore Harrow Green</x:v>
      </x:c>
      <x:c r="I103" s="22" t="n">
        <x:v>11.5</x:v>
      </x:c>
      <x:c r="J103" t="str">
        <x:v>Worked — 2 records</x:v>
      </x:c>
      <x:c r="K103" t="str">
        <x:v>Employee 2305; home branch Manchester; assigned role Operative Driver | Deployment branch: Leeds, Manchester | Actual role: Operative Driver | Jobs: 402174, 398317E | Customers: Kirklees Council; Restore Harrow Green | Actual hours: 11.5; source records: 2</x:v>
      </x:c>
      <x:c r="L103" t="str">
        <x:v>Include</x:v>
      </x:c>
      <x:c r="M103"/>
      <x:c r="N103"/>
    </x:row>
    <x:row r="104">
      <x:c r="A104" t="str">
        <x:v>Andy Corser|2026-06-23</x:v>
      </x:c>
      <x:c r="B104" s="888" t="n">
        <x:v>46196</x:v>
      </x:c>
      <x:c r="C104" t="str">
        <x:v>Andy Corser</x:v>
      </x:c>
      <x:c r="D104" t="str">
        <x:v>Permanent</x:v>
      </x:c>
      <x:c r="E104" t="str">
        <x:v>Manchester</x:v>
      </x:c>
      <x:c r="F104" t="str">
        <x:v>Operative Driver</x:v>
      </x:c>
      <x:c r="G104" t="str">
        <x:v>402174</x:v>
      </x:c>
      <x:c r="H104" t="str">
        <x:v>Kirklees Council</x:v>
      </x:c>
      <x:c r="I104" s="22" t="n">
        <x:v>7.75</x:v>
      </x:c>
      <x:c r="J104" t="str">
        <x:v>Worked</x:v>
      </x:c>
      <x:c r="K104" t="str">
        <x:v>Employee 2305; home branch Manchester; assigned role Operative Driver | Deployment branch: Leeds | Actual role: Operative Driver | Jobs: 402174 | Customers: Kirklees Council | Actual hours: 7.8; source records: 1</x:v>
      </x:c>
      <x:c r="L104" t="str">
        <x:v>Include</x:v>
      </x:c>
      <x:c r="M104"/>
      <x:c r="N104"/>
    </x:row>
    <x:row r="105">
      <x:c r="A105" t="str">
        <x:v>Andy Corser|2026-06-24</x:v>
      </x:c>
      <x:c r="B105" s="888" t="n">
        <x:v>46197</x:v>
      </x:c>
      <x:c r="C105" t="str">
        <x:v>Andy Corser</x:v>
      </x:c>
      <x:c r="D105" t="str">
        <x:v>Permanent</x:v>
      </x:c>
      <x:c r="E105" t="str">
        <x:v>Manchester</x:v>
      </x:c>
      <x:c r="F105" t="str">
        <x:v>Operative Driver</x:v>
      </x:c>
      <x:c r="G105" t="str">
        <x:v>402532</x:v>
      </x:c>
      <x:c r="H105" t="str">
        <x:v>HSBC - June 2026 Deliveries</x:v>
      </x:c>
      <x:c r="I105" s="22" t="n">
        <x:v>7.5</x:v>
      </x:c>
      <x:c r="J105" t="str">
        <x:v>Worked</x:v>
      </x:c>
      <x:c r="K105" t="str">
        <x:v>Employee 2305; home branch Manchester; assigned role Operative Driver | Deployment branch: Birmingham | Actual role: Operative Driver | Jobs: 402532 | Customers: HSBC - June 2026 Deliveries | Actual hours: 7.5; source records: 1</x:v>
      </x:c>
      <x:c r="L105" t="str">
        <x:v>Include</x:v>
      </x:c>
      <x:c r="M105"/>
      <x:c r="N105"/>
    </x:row>
    <x:row r="106">
      <x:c r="A106" t="str">
        <x:v>Andy Corser|2026-06-25</x:v>
      </x:c>
      <x:c r="B106" s="888" t="n">
        <x:v>46198</x:v>
      </x:c>
      <x:c r="C106" t="str">
        <x:v>Andy Corser</x:v>
      </x:c>
      <x:c r="D106" t="str">
        <x:v>Permanent</x:v>
      </x:c>
      <x:c r="E106" t="str">
        <x:v>Manchester</x:v>
      </x:c>
      <x:c r="F106" t="str">
        <x:v>Operative Driver</x:v>
      </x:c>
      <x:c r="G106" t="str">
        <x:v>402763</x:v>
      </x:c>
      <x:c r="H106" t="str">
        <x:v>Handelsbanken</x:v>
      </x:c>
      <x:c r="I106" s="22" t="n">
        <x:v>8</x:v>
      </x:c>
      <x:c r="J106" t="str">
        <x:v>Worked</x:v>
      </x:c>
      <x:c r="K106" t="str">
        <x:v>Employee 2305; home branch Manchester; assigned role Operative Driver | Deployment branch: Manchester | Actual role: Operative Driver | Jobs: 402763 | Customers: Handelsbanken | Actual hours: 8.0; source records: 1</x:v>
      </x:c>
      <x:c r="L106" t="str">
        <x:v>Include</x:v>
      </x:c>
      <x:c r="M106"/>
      <x:c r="N106"/>
    </x:row>
    <x:row r="107">
      <x:c r="A107" t="str">
        <x:v>Andy Corser|2026-06-26</x:v>
      </x:c>
      <x:c r="B107" s="888" t="n">
        <x:v>46199</x:v>
      </x:c>
      <x:c r="C107" t="str">
        <x:v>Andy Corser</x:v>
      </x:c>
      <x:c r="D107" t="str">
        <x:v>Permanent</x:v>
      </x:c>
      <x:c r="E107" t="str">
        <x:v>Manchester</x:v>
      </x:c>
      <x:c r="F107" t="str">
        <x:v>Operative Driver</x:v>
      </x:c>
      <x:c r="G107" t="str">
        <x:v>402763, 403056</x:v>
      </x:c>
      <x:c r="H107" t="str">
        <x:v>Handelsbanken; University of Manchester</x:v>
      </x:c>
      <x:c r="I107" s="22" t="n">
        <x:v>7.25</x:v>
      </x:c>
      <x:c r="J107" t="str">
        <x:v>Worked — 2 records</x:v>
      </x:c>
      <x:c r="K107" t="str">
        <x:v>Employee 2305; home branch Manchester; assigned role Operative Driver | Deployment branch: Manchester | Actual role: Operative Driver | Jobs: 402763, 403056 | Customers: Handelsbanken; University of Manchester | Actual hours: 7.2; source records: 2</x:v>
      </x:c>
      <x:c r="L107" t="str">
        <x:v>Include</x:v>
      </x:c>
      <x:c r="M107"/>
      <x:c r="N107"/>
    </x:row>
    <x:row r="108">
      <x:c r="A108" t="str">
        <x:v>Andy Corser|2026-06-29</x:v>
      </x:c>
      <x:c r="B108" s="888" t="n">
        <x:v>46202</x:v>
      </x:c>
      <x:c r="C108" t="str">
        <x:v>Andy Corser</x:v>
      </x:c>
      <x:c r="D108" t="str">
        <x:v>Permanent</x:v>
      </x:c>
      <x:c r="E108" t="str">
        <x:v>Manchester</x:v>
      </x:c>
      <x:c r="F108" t="str">
        <x:v>Operative Driver</x:v>
      </x:c>
      <x:c r="G108" t="str">
        <x:v>402916, 398317E</x:v>
      </x:c>
      <x:c r="H108" t="str">
        <x:v>Equans Services Limited; Restore Harrow Green</x:v>
      </x:c>
      <x:c r="I108" s="22" t="n">
        <x:v>17.5</x:v>
      </x:c>
      <x:c r="J108" t="str">
        <x:v>Worked — 2 records</x:v>
      </x:c>
      <x:c r="K108" t="str">
        <x:v>Employee 2305; home branch Manchester; assigned role Operative Driver | Deployment branch: Birmingham, Manchester | Actual role: Operative Driver | Jobs: 402916, 398317E | Customers: Equans Services Limited; Restore Harrow Green | Actual hours: 17.5; source records: 2</x:v>
      </x:c>
      <x:c r="L108" t="str">
        <x:v>Include</x:v>
      </x:c>
      <x:c r="M108"/>
      <x:c r="N108"/>
    </x:row>
    <x:row r="109">
      <x:c r="A109" t="str">
        <x:v>Andy Corser|2026-06-30</x:v>
      </x:c>
      <x:c r="B109" s="888" t="n">
        <x:v>46203</x:v>
      </x:c>
      <x:c r="C109" t="str">
        <x:v>Andy Corser</x:v>
      </x:c>
      <x:c r="D109" t="str">
        <x:v>Permanent</x:v>
      </x:c>
      <x:c r="E109" t="str">
        <x:v>Manchester</x:v>
      </x:c>
      <x:c r="F109" t="str">
        <x:v>Operative Driver</x:v>
      </x:c>
      <x:c r="G109" t="str">
        <x:v>402564</x:v>
      </x:c>
      <x:c r="H109" t="str">
        <x:v>Midland Heart Limited</x:v>
      </x:c>
      <x:c r="I109" s="22" t="n">
        <x:v>10</x:v>
      </x:c>
      <x:c r="J109" t="str">
        <x:v>Worked</x:v>
      </x:c>
      <x:c r="K109" t="str">
        <x:v>Employee 2305; home branch Manchester; assigned role Operative Driver | Deployment branch: Birmingham | Actual role: Operative Driver | Jobs: 402564 | Customers: Midland Heart Limited | Actual hours: 10.0; source records: 1</x:v>
      </x:c>
      <x:c r="L109" t="str">
        <x:v>Include</x:v>
      </x:c>
      <x:c r="M109"/>
      <x:c r="N109"/>
    </x:row>
    <x:row r="110">
      <x:c r="A110" t="str">
        <x:v>Andy Docherty|2026-06-02</x:v>
      </x:c>
      <x:c r="B110" s="888" t="n">
        <x:v>46175</x:v>
      </x:c>
      <x:c r="C110" t="str">
        <x:v>Andy Docherty</x:v>
      </x:c>
      <x:c r="D110" t="str">
        <x:v>Permanent</x:v>
      </x:c>
      <x:c r="E110" t="str">
        <x:v>Thurrock</x:v>
      </x:c>
      <x:c r="F110" t="str">
        <x:v>Operative Skilled</x:v>
      </x:c>
      <x:c r="G110"/>
      <x:c r="H110"/>
      <x:c r="I110" s="22" t="n">
        <x:v>0</x:v>
      </x:c>
      <x:c r="J110" t="str">
        <x:v>Annual leave</x:v>
      </x:c>
      <x:c r="K110" t="str">
        <x:v>Employee 103053; home branch Thurrock; assigned role Operative Skilled | Leave: Annual Leave (Hours) | Leave calendar basis: Variable-pattern period</x:v>
      </x:c>
      <x:c r="L110" t="str">
        <x:v>Include</x:v>
      </x:c>
      <x:c r="M110"/>
      <x:c r="N110"/>
    </x:row>
    <x:row r="111">
      <x:c r="A111" t="str">
        <x:v>Andy Docherty|2026-06-03</x:v>
      </x:c>
      <x:c r="B111" s="888" t="n">
        <x:v>46176</x:v>
      </x:c>
      <x:c r="C111" t="str">
        <x:v>Andy Docherty</x:v>
      </x:c>
      <x:c r="D111" t="str">
        <x:v>Permanent</x:v>
      </x:c>
      <x:c r="E111" t="str">
        <x:v>Thurrock</x:v>
      </x:c>
      <x:c r="F111" t="str">
        <x:v>Operative Skilled</x:v>
      </x:c>
      <x:c r="G111" t="str">
        <x:v>402565</x:v>
      </x:c>
      <x:c r="H111" t="str">
        <x:v>Bank of America Merrill Lynch</x:v>
      </x:c>
      <x:c r="I111" s="22" t="n">
        <x:v>8.5</x:v>
      </x:c>
      <x:c r="J111" t="str">
        <x:v>Worked</x:v>
      </x:c>
      <x:c r="K111" t="str">
        <x:v>Employee 103053; home branch Thurrock; assigned role Operative Skilled | Deployment branch: Thurrock | Actual role: Operative Skilled | Jobs: 402565 | Customers: Bank of America Merrill Lynch | Actual hours: 8.5; source records: 1</x:v>
      </x:c>
      <x:c r="L111" t="str">
        <x:v>Include</x:v>
      </x:c>
      <x:c r="M111"/>
      <x:c r="N111"/>
    </x:row>
    <x:row r="112">
      <x:c r="A112" t="str">
        <x:v>Andy Docherty|2026-06-04</x:v>
      </x:c>
      <x:c r="B112" s="888" t="n">
        <x:v>46177</x:v>
      </x:c>
      <x:c r="C112" t="str">
        <x:v>Andy Docherty</x:v>
      </x:c>
      <x:c r="D112" t="str">
        <x:v>Permanent</x:v>
      </x:c>
      <x:c r="E112" t="str">
        <x:v>Thurrock</x:v>
      </x:c>
      <x:c r="F112" t="str">
        <x:v>Operative Skilled</x:v>
      </x:c>
      <x:c r="G112"/>
      <x:c r="H112"/>
      <x:c r="I112" s="22" t="n">
        <x:v>0</x:v>
      </x:c>
      <x:c r="J112" t="str">
        <x:v>Annual leave</x:v>
      </x:c>
      <x:c r="K112" t="str">
        <x:v>Employee 103053; home branch Thurrock; assigned role Operative Skilled | Leave: Annual Leave (Hours) | Leave calendar basis: Variable-pattern period</x:v>
      </x:c>
      <x:c r="L112" t="str">
        <x:v>Include</x:v>
      </x:c>
      <x:c r="M112"/>
      <x:c r="N112"/>
    </x:row>
    <x:row r="113">
      <x:c r="A113" t="str">
        <x:v>Andy Docherty|2026-06-05</x:v>
      </x:c>
      <x:c r="B113" s="888" t="n">
        <x:v>46178</x:v>
      </x:c>
      <x:c r="C113" t="str">
        <x:v>Andy Docherty</x:v>
      </x:c>
      <x:c r="D113" t="str">
        <x:v>Permanent</x:v>
      </x:c>
      <x:c r="E113" t="str">
        <x:v>Thurrock</x:v>
      </x:c>
      <x:c r="F113" t="str">
        <x:v>Operative Skilled</x:v>
      </x:c>
      <x:c r="G113" t="str">
        <x:v>402565</x:v>
      </x:c>
      <x:c r="H113" t="str">
        <x:v>Bank of America Merrill Lynch</x:v>
      </x:c>
      <x:c r="I113" s="22" t="n">
        <x:v>6.5</x:v>
      </x:c>
      <x:c r="J113" t="str">
        <x:v>Worked</x:v>
      </x:c>
      <x:c r="K113" t="str">
        <x:v>Employee 103053; home branch Thurrock; assigned role Operative Skilled | Deployment branch: Thurrock | Actual role: Operative Skilled | Jobs: 402565 | Customers: Bank of America Merrill Lynch | Actual hours: 6.5; source records: 1</x:v>
      </x:c>
      <x:c r="L113" t="str">
        <x:v>Include</x:v>
      </x:c>
      <x:c r="M113"/>
      <x:c r="N113"/>
    </x:row>
    <x:row r="114">
      <x:c r="A114" t="str">
        <x:v>Andy Docherty|2026-06-06</x:v>
      </x:c>
      <x:c r="B114" s="888" t="n">
        <x:v>46179</x:v>
      </x:c>
      <x:c r="C114" t="str">
        <x:v>Andy Docherty</x:v>
      </x:c>
      <x:c r="D114" t="str">
        <x:v>Permanent</x:v>
      </x:c>
      <x:c r="E114" t="str">
        <x:v>Thurrock</x:v>
      </x:c>
      <x:c r="F114" t="str">
        <x:v>Operative Skilled</x:v>
      </x:c>
      <x:c r="G114" t="str">
        <x:v>402565</x:v>
      </x:c>
      <x:c r="H114" t="str">
        <x:v>Bank of America Merrill Lynch</x:v>
      </x:c>
      <x:c r="I114" s="22" t="n">
        <x:v>8.5</x:v>
      </x:c>
      <x:c r="J114" t="str">
        <x:v>Worked</x:v>
      </x:c>
      <x:c r="K114" t="str">
        <x:v>Employee 103053; home branch Thurrock; assigned role Operative Skilled | Deployment branch: Thurrock | Actual role: Operative Skilled | Jobs: 402565 | Customers: Bank of America Merrill Lynch | Actual hours: 8.5; source records: 1</x:v>
      </x:c>
      <x:c r="L114" t="str">
        <x:v>Include</x:v>
      </x:c>
      <x:c r="M114"/>
      <x:c r="N114"/>
    </x:row>
    <x:row r="115">
      <x:c r="A115" t="str">
        <x:v>Andy Docherty|2026-06-07</x:v>
      </x:c>
      <x:c r="B115" s="888" t="n">
        <x:v>46180</x:v>
      </x:c>
      <x:c r="C115" t="str">
        <x:v>Andy Docherty</x:v>
      </x:c>
      <x:c r="D115" t="str">
        <x:v>Permanent</x:v>
      </x:c>
      <x:c r="E115" t="str">
        <x:v>Thurrock</x:v>
      </x:c>
      <x:c r="F115" t="str">
        <x:v>Operative Skilled</x:v>
      </x:c>
      <x:c r="G115" t="str">
        <x:v>402565</x:v>
      </x:c>
      <x:c r="H115" t="str">
        <x:v>Bank of America Merrill Lynch</x:v>
      </x:c>
      <x:c r="I115" s="22" t="n">
        <x:v>8.5</x:v>
      </x:c>
      <x:c r="J115" t="str">
        <x:v>Worked</x:v>
      </x:c>
      <x:c r="K115" t="str">
        <x:v>Employee 103053; home branch Thurrock; assigned role Operative Skilled | Deployment branch: Thurrock | Actual role: Operative Skilled | Jobs: 402565 | Customers: Bank of America Merrill Lynch | Actual hours: 8.5; source records: 1</x:v>
      </x:c>
      <x:c r="L115" t="str">
        <x:v>Include</x:v>
      </x:c>
      <x:c r="M115"/>
      <x:c r="N115"/>
    </x:row>
    <x:row r="116">
      <x:c r="A116" t="str">
        <x:v>Andy Docherty|2026-06-08</x:v>
      </x:c>
      <x:c r="B116" s="888" t="n">
        <x:v>46181</x:v>
      </x:c>
      <x:c r="C116" t="str">
        <x:v>Andy Docherty</x:v>
      </x:c>
      <x:c r="D116" t="str">
        <x:v>Permanent</x:v>
      </x:c>
      <x:c r="E116" t="str">
        <x:v>Thurrock</x:v>
      </x:c>
      <x:c r="F116" t="str">
        <x:v>Operative Skilled</x:v>
      </x:c>
      <x:c r="G116" t="str">
        <x:v>402565</x:v>
      </x:c>
      <x:c r="H116" t="str">
        <x:v>Bank of America Merrill Lynch</x:v>
      </x:c>
      <x:c r="I116" s="22" t="n">
        <x:v>8.5</x:v>
      </x:c>
      <x:c r="J116" t="str">
        <x:v>Worked</x:v>
      </x:c>
      <x:c r="K116" t="str">
        <x:v>Employee 103053; home branch Thurrock; assigned role Operative Skilled | Deployment branch: Thurrock | Actual role: Operative Skilled | Jobs: 402565 | Customers: Bank of America Merrill Lynch | Actual hours: 8.5; source records: 1</x:v>
      </x:c>
      <x:c r="L116" t="str">
        <x:v>Include</x:v>
      </x:c>
      <x:c r="M116"/>
      <x:c r="N116"/>
    </x:row>
    <x:row r="117">
      <x:c r="A117" t="str">
        <x:v>Andy Docherty|2026-06-10</x:v>
      </x:c>
      <x:c r="B117" s="888" t="n">
        <x:v>46183</x:v>
      </x:c>
      <x:c r="C117" t="str">
        <x:v>Andy Docherty</x:v>
      </x:c>
      <x:c r="D117" t="str">
        <x:v>Permanent</x:v>
      </x:c>
      <x:c r="E117" t="str">
        <x:v>Thurrock</x:v>
      </x:c>
      <x:c r="F117" t="str">
        <x:v>Operative Skilled</x:v>
      </x:c>
      <x:c r="G117" t="str">
        <x:v>402732</x:v>
      </x:c>
      <x:c r="H117" t="str">
        <x:v>Bank of America Merrill Lynch</x:v>
      </x:c>
      <x:c r="I117" s="22" t="n">
        <x:v>8.5</x:v>
      </x:c>
      <x:c r="J117" t="str">
        <x:v>Worked</x:v>
      </x:c>
      <x:c r="K117" t="str">
        <x:v>Employee 103053; home branch Thurrock; assigned role Operative Skilled | Deployment branch: Thurrock | Actual role: Operative Skilled | Jobs: 402732 | Customers: Bank of America Merrill Lynch | Actual hours: 8.5; source records: 1</x:v>
      </x:c>
      <x:c r="L117" t="str">
        <x:v>Include</x:v>
      </x:c>
      <x:c r="M117"/>
      <x:c r="N117"/>
    </x:row>
    <x:row r="118">
      <x:c r="A118" t="str">
        <x:v>Andy Docherty|2026-06-12</x:v>
      </x:c>
      <x:c r="B118" s="888" t="n">
        <x:v>46185</x:v>
      </x:c>
      <x:c r="C118" t="str">
        <x:v>Andy Docherty</x:v>
      </x:c>
      <x:c r="D118" t="str">
        <x:v>Permanent</x:v>
      </x:c>
      <x:c r="E118" t="str">
        <x:v>Thurrock</x:v>
      </x:c>
      <x:c r="F118" t="str">
        <x:v>Operative Skilled</x:v>
      </x:c>
      <x:c r="G118" t="str">
        <x:v>402732</x:v>
      </x:c>
      <x:c r="H118" t="str">
        <x:v>Bank of America Merrill Lynch</x:v>
      </x:c>
      <x:c r="I118" s="22" t="n">
        <x:v>6</x:v>
      </x:c>
      <x:c r="J118" t="str">
        <x:v>Worked</x:v>
      </x:c>
      <x:c r="K118" t="str">
        <x:v>Employee 103053; home branch Thurrock; assigned role Operative Skilled | Deployment branch: Thurrock | Actual role: Operative Skilled | Jobs: 402732 | Customers: Bank of America Merrill Lynch | Actual hours: 6.0; source records: 1</x:v>
      </x:c>
      <x:c r="L118" t="str">
        <x:v>Include</x:v>
      </x:c>
      <x:c r="M118"/>
      <x:c r="N118"/>
    </x:row>
    <x:row r="119">
      <x:c r="A119" t="str">
        <x:v>Andy Docherty|2026-06-13</x:v>
      </x:c>
      <x:c r="B119" s="888" t="n">
        <x:v>46186</x:v>
      </x:c>
      <x:c r="C119" t="str">
        <x:v>Andy Docherty</x:v>
      </x:c>
      <x:c r="D119" t="str">
        <x:v>Permanent</x:v>
      </x:c>
      <x:c r="E119" t="str">
        <x:v>Thurrock</x:v>
      </x:c>
      <x:c r="F119" t="str">
        <x:v>Operative Skilled</x:v>
      </x:c>
      <x:c r="G119" t="str">
        <x:v>402732</x:v>
      </x:c>
      <x:c r="H119" t="str">
        <x:v>Bank of America Merrill Lynch</x:v>
      </x:c>
      <x:c r="I119" s="22" t="n">
        <x:v>8.5</x:v>
      </x:c>
      <x:c r="J119" t="str">
        <x:v>Worked</x:v>
      </x:c>
      <x:c r="K119" t="str">
        <x:v>Employee 103053; home branch Thurrock; assigned role Operative Skilled | Deployment branch: Thurrock | Actual role: Operative Skilled | Jobs: 402732 | Customers: Bank of America Merrill Lynch | Actual hours: 8.5; source records: 1</x:v>
      </x:c>
      <x:c r="L119" t="str">
        <x:v>Include</x:v>
      </x:c>
      <x:c r="M119"/>
      <x:c r="N119"/>
    </x:row>
    <x:row r="120">
      <x:c r="A120" t="str">
        <x:v>Andy Docherty|2026-06-14</x:v>
      </x:c>
      <x:c r="B120" s="888" t="n">
        <x:v>46187</x:v>
      </x:c>
      <x:c r="C120" t="str">
        <x:v>Andy Docherty</x:v>
      </x:c>
      <x:c r="D120" t="str">
        <x:v>Permanent</x:v>
      </x:c>
      <x:c r="E120" t="str">
        <x:v>Thurrock</x:v>
      </x:c>
      <x:c r="F120" t="str">
        <x:v>Operative Skilled</x:v>
      </x:c>
      <x:c r="G120" t="str">
        <x:v>402732</x:v>
      </x:c>
      <x:c r="H120" t="str">
        <x:v>Bank of America Merrill Lynch</x:v>
      </x:c>
      <x:c r="I120" s="22" t="n">
        <x:v>8.5</x:v>
      </x:c>
      <x:c r="J120" t="str">
        <x:v>Worked</x:v>
      </x:c>
      <x:c r="K120" t="str">
        <x:v>Employee 103053; home branch Thurrock; assigned role Operative Skilled | Deployment branch: Thurrock | Actual role: Operative Skilled | Jobs: 402732 | Customers: Bank of America Merrill Lynch | Actual hours: 8.5; source records: 1</x:v>
      </x:c>
      <x:c r="L120" t="str">
        <x:v>Include</x:v>
      </x:c>
      <x:c r="M120"/>
      <x:c r="N120"/>
    </x:row>
    <x:row r="121">
      <x:c r="A121" t="str">
        <x:v>Andy Docherty|2026-06-15</x:v>
      </x:c>
      <x:c r="B121" s="888" t="n">
        <x:v>46188</x:v>
      </x:c>
      <x:c r="C121" t="str">
        <x:v>Andy Docherty</x:v>
      </x:c>
      <x:c r="D121" t="str">
        <x:v>Permanent</x:v>
      </x:c>
      <x:c r="E121" t="str">
        <x:v>Thurrock</x:v>
      </x:c>
      <x:c r="F121" t="str">
        <x:v>Operative Skilled</x:v>
      </x:c>
      <x:c r="G121" t="str">
        <x:v>402732</x:v>
      </x:c>
      <x:c r="H121" t="str">
        <x:v>Bank of America Merrill Lynch</x:v>
      </x:c>
      <x:c r="I121" s="22" t="n">
        <x:v>8.5</x:v>
      </x:c>
      <x:c r="J121" t="str">
        <x:v>Worked</x:v>
      </x:c>
      <x:c r="K121" t="str">
        <x:v>Employee 103053; home branch Thurrock; assigned role Operative Skilled | Deployment branch: Thurrock | Actual role: Operative Skilled | Jobs: 402732 | Customers: Bank of America Merrill Lynch | Actual hours: 8.5; source records: 1</x:v>
      </x:c>
      <x:c r="L121" t="str">
        <x:v>Include</x:v>
      </x:c>
      <x:c r="M121"/>
      <x:c r="N121"/>
    </x:row>
    <x:row r="122">
      <x:c r="A122" t="str">
        <x:v>Andy Docherty|2026-06-19</x:v>
      </x:c>
      <x:c r="B122" s="888" t="n">
        <x:v>46192</x:v>
      </x:c>
      <x:c r="C122" t="str">
        <x:v>Andy Docherty</x:v>
      </x:c>
      <x:c r="D122" t="str">
        <x:v>Permanent</x:v>
      </x:c>
      <x:c r="E122" t="str">
        <x:v>Thurrock</x:v>
      </x:c>
      <x:c r="F122" t="str">
        <x:v>Operative Skilled</x:v>
      </x:c>
      <x:c r="G122" t="str">
        <x:v>402584</x:v>
      </x:c>
      <x:c r="H122" t="str">
        <x:v>Bank of America Merrill Lynch</x:v>
      </x:c>
      <x:c r="I122" s="22" t="n">
        <x:v>8.5</x:v>
      </x:c>
      <x:c r="J122" t="str">
        <x:v>Worked</x:v>
      </x:c>
      <x:c r="K122" t="str">
        <x:v>Employee 103053; home branch Thurrock; assigned role Operative Skilled | Deployment branch: Thurrock | Actual role: Operative Porter | Jobs: 402584 | Customers: Bank of America Merrill Lynch | Actual hours: 8.5; source records: 1</x:v>
      </x:c>
      <x:c r="L122" t="str">
        <x:v>Include</x:v>
      </x:c>
      <x:c r="M122"/>
      <x:c r="N122"/>
    </x:row>
    <x:row r="123">
      <x:c r="A123" t="str">
        <x:v>Andy Docherty|2026-06-22</x:v>
      </x:c>
      <x:c r="B123" s="888" t="n">
        <x:v>46195</x:v>
      </x:c>
      <x:c r="C123" t="str">
        <x:v>Andy Docherty</x:v>
      </x:c>
      <x:c r="D123" t="str">
        <x:v>Permanent</x:v>
      </x:c>
      <x:c r="E123" t="str">
        <x:v>Thurrock</x:v>
      </x:c>
      <x:c r="F123" t="str">
        <x:v>Operative Skilled</x:v>
      </x:c>
      <x:c r="G123" t="str">
        <x:v>402584</x:v>
      </x:c>
      <x:c r="H123" t="str">
        <x:v>Bank of America Merrill Lynch</x:v>
      </x:c>
      <x:c r="I123" s="22" t="n">
        <x:v>8.5</x:v>
      </x:c>
      <x:c r="J123" t="str">
        <x:v>Worked</x:v>
      </x:c>
      <x:c r="K123" t="str">
        <x:v>Employee 103053; home branch Thurrock; assigned role Operative Skilled | Deployment branch: Thurrock | Actual role: Operative Porter | Jobs: 402584 | Customers: Bank of America Merrill Lynch | Actual hours: 8.5; source records: 1</x:v>
      </x:c>
      <x:c r="L123" t="str">
        <x:v>Include</x:v>
      </x:c>
      <x:c r="M123"/>
      <x:c r="N123"/>
    </x:row>
    <x:row r="124">
      <x:c r="A124" t="str">
        <x:v>Andy Docherty|2026-06-24</x:v>
      </x:c>
      <x:c r="B124" s="888" t="n">
        <x:v>46197</x:v>
      </x:c>
      <x:c r="C124" t="str">
        <x:v>Andy Docherty</x:v>
      </x:c>
      <x:c r="D124" t="str">
        <x:v>Permanent</x:v>
      </x:c>
      <x:c r="E124" t="str">
        <x:v>Thurrock</x:v>
      </x:c>
      <x:c r="F124" t="str">
        <x:v>Operative Skilled</x:v>
      </x:c>
      <x:c r="G124" t="str">
        <x:v>402584</x:v>
      </x:c>
      <x:c r="H124" t="str">
        <x:v>Bank of America Merrill Lynch</x:v>
      </x:c>
      <x:c r="I124" s="22" t="n">
        <x:v>8.5</x:v>
      </x:c>
      <x:c r="J124" t="str">
        <x:v>Worked</x:v>
      </x:c>
      <x:c r="K124" t="str">
        <x:v>Employee 103053; home branch Thurrock; assigned role Operative Skilled | Deployment branch: Thurrock | Actual role: Operative Porter | Jobs: 402584 | Customers: Bank of America Merrill Lynch | Actual hours: 8.5; source records: 1</x:v>
      </x:c>
      <x:c r="L124" t="str">
        <x:v>Include</x:v>
      </x:c>
      <x:c r="M124"/>
      <x:c r="N124"/>
    </x:row>
    <x:row r="125">
      <x:c r="A125" t="str">
        <x:v>Andy Docherty|2026-06-25</x:v>
      </x:c>
      <x:c r="B125" s="888" t="n">
        <x:v>46198</x:v>
      </x:c>
      <x:c r="C125" t="str">
        <x:v>Andy Docherty</x:v>
      </x:c>
      <x:c r="D125" t="str">
        <x:v>Permanent</x:v>
      </x:c>
      <x:c r="E125" t="str">
        <x:v>Thurrock</x:v>
      </x:c>
      <x:c r="F125" t="str">
        <x:v>Operative Skilled</x:v>
      </x:c>
      <x:c r="G125" t="str">
        <x:v>402584</x:v>
      </x:c>
      <x:c r="H125" t="str">
        <x:v>Bank of America Merrill Lynch</x:v>
      </x:c>
      <x:c r="I125" s="22" t="n">
        <x:v>8.5</x:v>
      </x:c>
      <x:c r="J125" t="str">
        <x:v>Worked</x:v>
      </x:c>
      <x:c r="K125" t="str">
        <x:v>Employee 103053; home branch Thurrock; assigned role Operative Skilled | Deployment branch: Thurrock | Actual role: Operative Porter | Jobs: 402584 | Customers: Bank of America Merrill Lynch | Actual hours: 8.5; source records: 1</x:v>
      </x:c>
      <x:c r="L125" t="str">
        <x:v>Include</x:v>
      </x:c>
      <x:c r="M125"/>
      <x:c r="N125"/>
    </x:row>
    <x:row r="126">
      <x:c r="A126" t="str">
        <x:v>Andy Docherty|2026-06-26</x:v>
      </x:c>
      <x:c r="B126" s="888" t="n">
        <x:v>46199</x:v>
      </x:c>
      <x:c r="C126" t="str">
        <x:v>Andy Docherty</x:v>
      </x:c>
      <x:c r="D126" t="str">
        <x:v>Permanent</x:v>
      </x:c>
      <x:c r="E126" t="str">
        <x:v>Thurrock</x:v>
      </x:c>
      <x:c r="F126" t="str">
        <x:v>Operative Skilled</x:v>
      </x:c>
      <x:c r="G126" t="str">
        <x:v>402584</x:v>
      </x:c>
      <x:c r="H126" t="str">
        <x:v>Bank of America Merrill Lynch</x:v>
      </x:c>
      <x:c r="I126" s="22" t="n">
        <x:v>8.5</x:v>
      </x:c>
      <x:c r="J126" t="str">
        <x:v>Worked</x:v>
      </x:c>
      <x:c r="K126" t="str">
        <x:v>Employee 103053; home branch Thurrock; assigned role Operative Skilled | Deployment branch: Thurrock | Actual role: Operative Porter | Jobs: 402584 | Customers: Bank of America Merrill Lynch | Actual hours: 8.5; source records: 1</x:v>
      </x:c>
      <x:c r="L126" t="str">
        <x:v>Include</x:v>
      </x:c>
      <x:c r="M126"/>
      <x:c r="N126"/>
    </x:row>
    <x:row r="127">
      <x:c r="A127" t="str">
        <x:v>Andy Docherty|2026-06-27</x:v>
      </x:c>
      <x:c r="B127" s="888" t="n">
        <x:v>46200</x:v>
      </x:c>
      <x:c r="C127" t="str">
        <x:v>Andy Docherty</x:v>
      </x:c>
      <x:c r="D127" t="str">
        <x:v>Permanent</x:v>
      </x:c>
      <x:c r="E127" t="str">
        <x:v>Thurrock</x:v>
      </x:c>
      <x:c r="F127" t="str">
        <x:v>Operative Skilled</x:v>
      </x:c>
      <x:c r="G127" t="str">
        <x:v>403021</x:v>
      </x:c>
      <x:c r="H127" t="str">
        <x:v>Bank of America Merrill Lynch</x:v>
      </x:c>
      <x:c r="I127" s="22" t="n">
        <x:v>8.5</x:v>
      </x:c>
      <x:c r="J127" t="str">
        <x:v>Worked</x:v>
      </x:c>
      <x:c r="K127" t="str">
        <x:v>Employee 103053; home branch Thurrock; assigned role Operative Skilled | Deployment branch: Thurrock | Actual role: Operative Skilled | Jobs: 403021 | Customers: Bank of America Merrill Lynch | Actual hours: 8.5; source records: 1</x:v>
      </x:c>
      <x:c r="L127" t="str">
        <x:v>Include</x:v>
      </x:c>
      <x:c r="M127"/>
      <x:c r="N127"/>
    </x:row>
    <x:row r="128">
      <x:c r="A128" t="str">
        <x:v>Andy Docherty|2026-06-29</x:v>
      </x:c>
      <x:c r="B128" s="888" t="n">
        <x:v>46202</x:v>
      </x:c>
      <x:c r="C128" t="str">
        <x:v>Andy Docherty</x:v>
      </x:c>
      <x:c r="D128" t="str">
        <x:v>Permanent</x:v>
      </x:c>
      <x:c r="E128" t="str">
        <x:v>Thurrock</x:v>
      </x:c>
      <x:c r="F128" t="str">
        <x:v>Operative Skilled</x:v>
      </x:c>
      <x:c r="G128" t="str">
        <x:v>402584</x:v>
      </x:c>
      <x:c r="H128" t="str">
        <x:v>Bank of America Merrill Lynch</x:v>
      </x:c>
      <x:c r="I128" s="22" t="n">
        <x:v>8.5</x:v>
      </x:c>
      <x:c r="J128" t="str">
        <x:v>Worked</x:v>
      </x:c>
      <x:c r="K128" t="str">
        <x:v>Employee 103053; home branch Thurrock; assigned role Operative Skilled | Deployment branch: Thurrock | Actual role: Operative Porter | Jobs: 402584 | Customers: Bank of America Merrill Lynch | Actual hours: 8.5; source records: 1</x:v>
      </x:c>
      <x:c r="L128" t="str">
        <x:v>Include</x:v>
      </x:c>
      <x:c r="M128"/>
      <x:c r="N128"/>
    </x:row>
    <x:row r="129">
      <x:c r="A129" t="str">
        <x:v>Anthony Norville|2026-06-01</x:v>
      </x:c>
      <x:c r="B129" s="888" t="n">
        <x:v>46174</x:v>
      </x:c>
      <x:c r="C129" t="str">
        <x:v>Anthony Norville</x:v>
      </x:c>
      <x:c r="D129" t="str">
        <x:v>Permanent</x:v>
      </x:c>
      <x:c r="E129" t="str">
        <x:v>Cambridge</x:v>
      </x:c>
      <x:c r="F129" t="str">
        <x:v>Operative Skilled</x:v>
      </x:c>
      <x:c r="G129" t="str">
        <x:v>402549, 401735</x:v>
      </x:c>
      <x:c r="H129" t="str">
        <x:v>Harrow Green Cambridge M/W use only; The Automobile Association</x:v>
      </x:c>
      <x:c r="I129" s="22" t="n">
        <x:v>19</x:v>
      </x:c>
      <x:c r="J129" t="str">
        <x:v>Worked — 2 records</x:v>
      </x:c>
      <x:c r="K129" t="str">
        <x:v>Employee 103236; home branch Cambridge; assigned role Operative Skilled | Deployment branch: Birmingham, Cambridge | Actual role: Operative Porter | Jobs: 402549, 401735 | Customers: Harrow Green Cambridge M/W use only; The Automobile Association | Actual hours: 19.0; source records: 2</x:v>
      </x:c>
      <x:c r="L129" t="str">
        <x:v>Include</x:v>
      </x:c>
      <x:c r="M129"/>
      <x:c r="N129"/>
    </x:row>
    <x:row r="130">
      <x:c r="A130" t="str">
        <x:v>Anthony Norville|2026-06-02</x:v>
      </x:c>
      <x:c r="B130" s="888" t="n">
        <x:v>46175</x:v>
      </x:c>
      <x:c r="C130" t="str">
        <x:v>Anthony Norville</x:v>
      </x:c>
      <x:c r="D130" t="str">
        <x:v>Permanent</x:v>
      </x:c>
      <x:c r="E130" t="str">
        <x:v>Cambridge</x:v>
      </x:c>
      <x:c r="F130" t="str">
        <x:v>Operative Skilled</x:v>
      </x:c>
      <x:c r="G130"/>
      <x:c r="H130"/>
      <x:c r="I130" s="22" t="n">
        <x:v>0</x:v>
      </x:c>
      <x:c r="J130" t="str">
        <x:v>Annual leave</x:v>
      </x:c>
      <x:c r="K130" t="str">
        <x:v>Employee 103236; home branch Cambridge; assigned role Operative Skilled | Leave: Annual Leave (Hours) | Leave calendar basis: Variable-pattern period</x:v>
      </x:c>
      <x:c r="L130" t="str">
        <x:v>Include</x:v>
      </x:c>
      <x:c r="M130"/>
      <x:c r="N130"/>
    </x:row>
    <x:row r="131">
      <x:c r="A131" t="str">
        <x:v>Anthony Norville|2026-06-03</x:v>
      </x:c>
      <x:c r="B131" s="888" t="n">
        <x:v>46176</x:v>
      </x:c>
      <x:c r="C131" t="str">
        <x:v>Anthony Norville</x:v>
      </x:c>
      <x:c r="D131" t="str">
        <x:v>Permanent</x:v>
      </x:c>
      <x:c r="E131" t="str">
        <x:v>Cambridge</x:v>
      </x:c>
      <x:c r="F131" t="str">
        <x:v>Operative Skilled</x:v>
      </x:c>
      <x:c r="G131" t="str">
        <x:v>402450</x:v>
      </x:c>
      <x:c r="H131" t="str">
        <x:v>Avantor ( CAMBRIDGE JUNE  2026 )</x:v>
      </x:c>
      <x:c r="I131" s="22" t="n">
        <x:v>5</x:v>
      </x:c>
      <x:c r="J131" t="str">
        <x:v>Worked</x:v>
      </x:c>
      <x:c r="K131" t="str">
        <x:v>Employee 103236; home branch Cambridge; assigned role Operative Skilled | Deployment branch: Cambridge | Actual role: Operative Porter | Jobs: 402450 | Customers: Avantor ( CAMBRIDGE JUNE  2026 ) | Actual hours: 5.0; source records: 1</x:v>
      </x:c>
      <x:c r="L131" t="str">
        <x:v>Include</x:v>
      </x:c>
      <x:c r="M131"/>
      <x:c r="N131"/>
    </x:row>
    <x:row r="132">
      <x:c r="A132" t="str">
        <x:v>Anthony Norville|2026-06-04</x:v>
      </x:c>
      <x:c r="B132" s="888" t="n">
        <x:v>46177</x:v>
      </x:c>
      <x:c r="C132" t="str">
        <x:v>Anthony Norville</x:v>
      </x:c>
      <x:c r="D132" t="str">
        <x:v>Permanent</x:v>
      </x:c>
      <x:c r="E132" t="str">
        <x:v>Cambridge</x:v>
      </x:c>
      <x:c r="F132" t="str">
        <x:v>Operative Skilled</x:v>
      </x:c>
      <x:c r="G132" t="str">
        <x:v>402450</x:v>
      </x:c>
      <x:c r="H132" t="str">
        <x:v>Avantor ( CAMBRIDGE JUNE  2026 )</x:v>
      </x:c>
      <x:c r="I132" s="22" t="n">
        <x:v>9</x:v>
      </x:c>
      <x:c r="J132" t="str">
        <x:v>Worked — 2 records</x:v>
      </x:c>
      <x:c r="K132" t="str">
        <x:v>Employee 103236; home branch Cambridge; assigned role Operative Skilled | Deployment branch: Cambridge | Actual role: Operative Porter, Operative Skilled | Jobs: 402450 | Customers: Avantor ( CAMBRIDGE JUNE  2026 ) | Actual hours: 9.0; source records: 2</x:v>
      </x:c>
      <x:c r="L132" t="str">
        <x:v>Include</x:v>
      </x:c>
      <x:c r="M132"/>
      <x:c r="N132"/>
    </x:row>
    <x:row r="133">
      <x:c r="A133" t="str">
        <x:v>Anthony Norville|2026-06-08</x:v>
      </x:c>
      <x:c r="B133" s="888" t="n">
        <x:v>46181</x:v>
      </x:c>
      <x:c r="C133" t="str">
        <x:v>Anthony Norville</x:v>
      </x:c>
      <x:c r="D133" t="str">
        <x:v>Permanent</x:v>
      </x:c>
      <x:c r="E133" t="str">
        <x:v>Cambridge</x:v>
      </x:c>
      <x:c r="F133" t="str">
        <x:v>Operative Skilled</x:v>
      </x:c>
      <x:c r="G133" t="str">
        <x:v>402473</x:v>
      </x:c>
      <x:c r="H133" t="str">
        <x:v>Biopharma - UCL</x:v>
      </x:c>
      <x:c r="I133" s="22" t="n">
        <x:v>6</x:v>
      </x:c>
      <x:c r="J133" t="str">
        <x:v>Worked</x:v>
      </x:c>
      <x:c r="K133" t="str">
        <x:v>Employee 103236; home branch Cambridge; assigned role Operative Skilled | Deployment branch: Cambridge | Actual role: Operative Porter | Jobs: 402473 | Customers: Biopharma - UCL | Actual hours: 6.0; source records: 1</x:v>
      </x:c>
      <x:c r="L133" t="str">
        <x:v>Include</x:v>
      </x:c>
      <x:c r="M133"/>
      <x:c r="N133"/>
    </x:row>
    <x:row r="134">
      <x:c r="A134" t="str">
        <x:v>Anthony Norville|2026-06-10</x:v>
      </x:c>
      <x:c r="B134" s="888" t="n">
        <x:v>46183</x:v>
      </x:c>
      <x:c r="C134" t="str">
        <x:v>Anthony Norville</x:v>
      </x:c>
      <x:c r="D134" t="str">
        <x:v>Permanent</x:v>
      </x:c>
      <x:c r="E134" t="str">
        <x:v>Cambridge</x:v>
      </x:c>
      <x:c r="F134" t="str">
        <x:v>Operative Skilled</x:v>
      </x:c>
      <x:c r="G134" t="str">
        <x:v>402450</x:v>
      </x:c>
      <x:c r="H134" t="str">
        <x:v>Avantor ( CAMBRIDGE JUNE  2026 )</x:v>
      </x:c>
      <x:c r="I134" s="22" t="n">
        <x:v>8.5</x:v>
      </x:c>
      <x:c r="J134" t="str">
        <x:v>Worked</x:v>
      </x:c>
      <x:c r="K134" t="str">
        <x:v>Employee 103236; home branch Cambridge; assigned role Operative Skilled | Deployment branch: Cambridge | Actual role: Operative Porter | Jobs: 402450 | Customers: Avantor ( CAMBRIDGE JUNE  2026 ) | Actual hours: 8.5; source records: 1</x:v>
      </x:c>
      <x:c r="L134" t="str">
        <x:v>Include</x:v>
      </x:c>
      <x:c r="M134"/>
      <x:c r="N134"/>
    </x:row>
    <x:row r="135">
      <x:c r="A135" t="str">
        <x:v>Anthony Norville|2026-06-11</x:v>
      </x:c>
      <x:c r="B135" s="888" t="n">
        <x:v>46184</x:v>
      </x:c>
      <x:c r="C135" t="str">
        <x:v>Anthony Norville</x:v>
      </x:c>
      <x:c r="D135" t="str">
        <x:v>Permanent</x:v>
      </x:c>
      <x:c r="E135" t="str">
        <x:v>Cambridge</x:v>
      </x:c>
      <x:c r="F135" t="str">
        <x:v>Operative Skilled</x:v>
      </x:c>
      <x:c r="G135" t="str">
        <x:v>402265</x:v>
      </x:c>
      <x:c r="H135" t="str">
        <x:v>HERlab Ltd</x:v>
      </x:c>
      <x:c r="I135" s="22" t="n">
        <x:v>11.5</x:v>
      </x:c>
      <x:c r="J135" t="str">
        <x:v>Worked</x:v>
      </x:c>
      <x:c r="K135" t="str">
        <x:v>Employee 103236; home branch Cambridge; assigned role Operative Skilled | Deployment branch: Cambridge | Actual role: Operative Skilled | Jobs: 402265 | Customers: HERlab Ltd | Actual hours: 11.5; source records: 1</x:v>
      </x:c>
      <x:c r="L135" t="str">
        <x:v>Include</x:v>
      </x:c>
      <x:c r="M135"/>
      <x:c r="N135"/>
    </x:row>
    <x:row r="136">
      <x:c r="A136" t="str">
        <x:v>Anthony Norville|2026-06-12</x:v>
      </x:c>
      <x:c r="B136" s="888" t="n">
        <x:v>46185</x:v>
      </x:c>
      <x:c r="C136" t="str">
        <x:v>Anthony Norville</x:v>
      </x:c>
      <x:c r="D136" t="str">
        <x:v>Permanent</x:v>
      </x:c>
      <x:c r="E136" t="str">
        <x:v>Cambridge</x:v>
      </x:c>
      <x:c r="F136" t="str">
        <x:v>Operative Skilled</x:v>
      </x:c>
      <x:c r="G136" t="str">
        <x:v>402531</x:v>
      </x:c>
      <x:c r="H136" t="str">
        <x:v>UniGreenScheme</x:v>
      </x:c>
      <x:c r="I136" s="22" t="n">
        <x:v>8.5</x:v>
      </x:c>
      <x:c r="J136" t="str">
        <x:v>Worked</x:v>
      </x:c>
      <x:c r="K136" t="str">
        <x:v>Employee 103236; home branch Cambridge; assigned role Operative Skilled | Deployment branch: Cambridge | Actual role: Operative Skilled | Jobs: 402531 | Customers: UniGreenScheme | Actual hours: 8.5; source records: 1</x:v>
      </x:c>
      <x:c r="L136" t="str">
        <x:v>Include</x:v>
      </x:c>
      <x:c r="M136"/>
      <x:c r="N136"/>
    </x:row>
    <x:row r="137">
      <x:c r="A137" t="str">
        <x:v>Anthony Norville|2026-06-16</x:v>
      </x:c>
      <x:c r="B137" s="888" t="n">
        <x:v>46189</x:v>
      </x:c>
      <x:c r="C137" t="str">
        <x:v>Anthony Norville</x:v>
      </x:c>
      <x:c r="D137" t="str">
        <x:v>Permanent</x:v>
      </x:c>
      <x:c r="E137" t="str">
        <x:v>Cambridge</x:v>
      </x:c>
      <x:c r="F137" t="str">
        <x:v>Operative Skilled</x:v>
      </x:c>
      <x:c r="G137" t="str">
        <x:v>399996</x:v>
      </x:c>
      <x:c r="H137" t="str">
        <x:v>Girton College</x:v>
      </x:c>
      <x:c r="I137" s="22" t="n">
        <x:v>8</x:v>
      </x:c>
      <x:c r="J137" t="str">
        <x:v>Worked</x:v>
      </x:c>
      <x:c r="K137" t="str">
        <x:v>Employee 103236; home branch Cambridge; assigned role Operative Skilled | Deployment branch: Cambridge | Actual role: Operative Skilled | Jobs: 399996 | Customers: Girton College | Actual hours: 8.0; source records: 1</x:v>
      </x:c>
      <x:c r="L137" t="str">
        <x:v>Include</x:v>
      </x:c>
      <x:c r="M137"/>
      <x:c r="N137"/>
    </x:row>
    <x:row r="138">
      <x:c r="A138" t="str">
        <x:v>Anthony Norville|2026-06-19</x:v>
      </x:c>
      <x:c r="B138" s="888" t="n">
        <x:v>46192</x:v>
      </x:c>
      <x:c r="C138" t="str">
        <x:v>Anthony Norville</x:v>
      </x:c>
      <x:c r="D138" t="str">
        <x:v>Permanent</x:v>
      </x:c>
      <x:c r="E138" t="str">
        <x:v>Cambridge</x:v>
      </x:c>
      <x:c r="F138" t="str">
        <x:v>Operative Skilled</x:v>
      </x:c>
      <x:c r="G138" t="str">
        <x:v>402450</x:v>
      </x:c>
      <x:c r="H138" t="str">
        <x:v>Avantor ( CAMBRIDGE JUNE  2026 )</x:v>
      </x:c>
      <x:c r="I138" s="22" t="n">
        <x:v>5</x:v>
      </x:c>
      <x:c r="J138" t="str">
        <x:v>Worked</x:v>
      </x:c>
      <x:c r="K138" t="str">
        <x:v>Employee 103236; home branch Cambridge; assigned role Operative Skilled | Deployment branch: Cambridge | Actual role: Operative Porter | Jobs: 402450 | Customers: Avantor ( CAMBRIDGE JUNE  2026 ) | Actual hours: 5.0; source records: 1</x:v>
      </x:c>
      <x:c r="L138" t="str">
        <x:v>Include</x:v>
      </x:c>
      <x:c r="M138"/>
      <x:c r="N138"/>
    </x:row>
    <x:row r="139">
      <x:c r="A139" t="str">
        <x:v>Anthony Norville|2026-06-22</x:v>
      </x:c>
      <x:c r="B139" s="888" t="n">
        <x:v>46195</x:v>
      </x:c>
      <x:c r="C139" t="str">
        <x:v>Anthony Norville</x:v>
      </x:c>
      <x:c r="D139" t="str">
        <x:v>Permanent</x:v>
      </x:c>
      <x:c r="E139" t="str">
        <x:v>Cambridge</x:v>
      </x:c>
      <x:c r="F139" t="str">
        <x:v>Operative Skilled</x:v>
      </x:c>
      <x:c r="G139" t="str">
        <x:v>399379E, 401109</x:v>
      </x:c>
      <x:c r="H139" t="str">
        <x:v>Restore Harrow Green Oxford  M/W use only; Theolytics</x:v>
      </x:c>
      <x:c r="I139" s="22" t="n">
        <x:v>19</x:v>
      </x:c>
      <x:c r="J139" t="str">
        <x:v>Worked — 2 records</x:v>
      </x:c>
      <x:c r="K139" t="str">
        <x:v>Employee 103236; home branch Cambridge; assigned role Operative Skilled | Deployment branch: Oxford | Actual role: Operative Porter | Jobs: 399379E, 401109 | Customers: Restore Harrow Green Oxford  M/W use only; Theolytics | Actual hours: 19.0; source records: 2</x:v>
      </x:c>
      <x:c r="L139" t="str">
        <x:v>Include</x:v>
      </x:c>
      <x:c r="M139"/>
      <x:c r="N139"/>
    </x:row>
    <x:row r="140">
      <x:c r="A140" t="str">
        <x:v>Anthony Norville|2026-06-23</x:v>
      </x:c>
      <x:c r="B140" s="888" t="n">
        <x:v>46196</x:v>
      </x:c>
      <x:c r="C140" t="str">
        <x:v>Anthony Norville</x:v>
      </x:c>
      <x:c r="D140" t="str">
        <x:v>Permanent</x:v>
      </x:c>
      <x:c r="E140" t="str">
        <x:v>Cambridge</x:v>
      </x:c>
      <x:c r="F140" t="str">
        <x:v>Operative Skilled</x:v>
      </x:c>
      <x:c r="G140" t="str">
        <x:v>389934, 399379E</x:v>
      </x:c>
      <x:c r="H140" t="str">
        <x:v>Lubricants UK Ltd; Restore Harrow Green Oxford  M/W use only</x:v>
      </x:c>
      <x:c r="I140" s="22" t="n">
        <x:v>19.5</x:v>
      </x:c>
      <x:c r="J140" t="str">
        <x:v>Worked — 2 records</x:v>
      </x:c>
      <x:c r="K140" t="str">
        <x:v>Employee 103236; home branch Cambridge; assigned role Operative Skilled | Deployment branch: Oxford | Actual role: Operative Porter | Jobs: 389934, 399379E | Customers: Lubricants UK Ltd; Restore Harrow Green Oxford  M/W use only | Actual hours: 19.5; source records: 2</x:v>
      </x:c>
      <x:c r="L140" t="str">
        <x:v>Include</x:v>
      </x:c>
      <x:c r="M140"/>
      <x:c r="N140"/>
    </x:row>
    <x:row r="141">
      <x:c r="A141" t="str">
        <x:v>Anthony Norville|2026-06-24</x:v>
      </x:c>
      <x:c r="B141" s="888" t="n">
        <x:v>46197</x:v>
      </x:c>
      <x:c r="C141" t="str">
        <x:v>Anthony Norville</x:v>
      </x:c>
      <x:c r="D141" t="str">
        <x:v>Permanent</x:v>
      </x:c>
      <x:c r="E141" t="str">
        <x:v>Cambridge</x:v>
      </x:c>
      <x:c r="F141" t="str">
        <x:v>Operative Skilled</x:v>
      </x:c>
      <x:c r="G141" t="str">
        <x:v>389934, 399379E</x:v>
      </x:c>
      <x:c r="H141" t="str">
        <x:v>Lubricants UK Ltd; Restore Harrow Green Oxford  M/W use only</x:v>
      </x:c>
      <x:c r="I141" s="22" t="n">
        <x:v>20</x:v>
      </x:c>
      <x:c r="J141" t="str">
        <x:v>Worked — 2 records</x:v>
      </x:c>
      <x:c r="K141" t="str">
        <x:v>Employee 103236; home branch Cambridge; assigned role Operative Skilled | Deployment branch: Oxford | Actual role: Operative Porter | Jobs: 389934, 399379E | Customers: Lubricants UK Ltd; Restore Harrow Green Oxford  M/W use only | Actual hours: 20.0; source records: 2</x:v>
      </x:c>
      <x:c r="L141" t="str">
        <x:v>Include</x:v>
      </x:c>
      <x:c r="M141"/>
      <x:c r="N141"/>
    </x:row>
    <x:row r="142">
      <x:c r="A142" t="str">
        <x:v>Anthony Norville|2026-06-25</x:v>
      </x:c>
      <x:c r="B142" s="888" t="n">
        <x:v>46198</x:v>
      </x:c>
      <x:c r="C142" t="str">
        <x:v>Anthony Norville</x:v>
      </x:c>
      <x:c r="D142" t="str">
        <x:v>Permanent</x:v>
      </x:c>
      <x:c r="E142" t="str">
        <x:v>Cambridge</x:v>
      </x:c>
      <x:c r="F142" t="str">
        <x:v>Operative Skilled</x:v>
      </x:c>
      <x:c r="G142" t="str">
        <x:v>402849</x:v>
      </x:c>
      <x:c r="H142" t="str">
        <x:v>Axlab Ltd/Royal Preston Hospital</x:v>
      </x:c>
      <x:c r="I142" s="22" t="n">
        <x:v>8.5</x:v>
      </x:c>
      <x:c r="J142" t="str">
        <x:v>Worked</x:v>
      </x:c>
      <x:c r="K142" t="str">
        <x:v>Employee 103236; home branch Cambridge; assigned role Operative Skilled | Deployment branch: Cambridge | Actual role: Operative Skilled | Jobs: 402849 | Customers: Axlab Ltd/Royal Preston Hospital | Actual hours: 8.5; source records: 1</x:v>
      </x:c>
      <x:c r="L142" t="str">
        <x:v>Include</x:v>
      </x:c>
      <x:c r="M142"/>
      <x:c r="N142"/>
    </x:row>
    <x:row r="143">
      <x:c r="A143" t="str">
        <x:v>Anthony Norville|2026-06-26</x:v>
      </x:c>
      <x:c r="B143" s="888" t="n">
        <x:v>46199</x:v>
      </x:c>
      <x:c r="C143" t="str">
        <x:v>Anthony Norville</x:v>
      </x:c>
      <x:c r="D143" t="str">
        <x:v>Permanent</x:v>
      </x:c>
      <x:c r="E143" t="str">
        <x:v>Cambridge</x:v>
      </x:c>
      <x:c r="F143" t="str">
        <x:v>Operative Skilled</x:v>
      </x:c>
      <x:c r="G143" t="str">
        <x:v>402849</x:v>
      </x:c>
      <x:c r="H143" t="str">
        <x:v>Axlab Ltd/Royal Preston Hospital</x:v>
      </x:c>
      <x:c r="I143" s="22" t="n">
        <x:v>9.5</x:v>
      </x:c>
      <x:c r="J143" t="str">
        <x:v>Worked</x:v>
      </x:c>
      <x:c r="K143" t="str">
        <x:v>Employee 103236; home branch Cambridge; assigned role Operative Skilled | Deployment branch: Cambridge | Actual role: Operative Skilled | Jobs: 402849 | Customers: Axlab Ltd/Royal Preston Hospital | Actual hours: 9.5; source records: 1</x:v>
      </x:c>
      <x:c r="L143" t="str">
        <x:v>Include</x:v>
      </x:c>
      <x:c r="M143"/>
      <x:c r="N143"/>
    </x:row>
    <x:row r="144">
      <x:c r="A144" t="str">
        <x:v>Anthony Norville|2026-06-29</x:v>
      </x:c>
      <x:c r="B144" s="888" t="n">
        <x:v>46202</x:v>
      </x:c>
      <x:c r="C144" t="str">
        <x:v>Anthony Norville</x:v>
      </x:c>
      <x:c r="D144" t="str">
        <x:v>Permanent</x:v>
      </x:c>
      <x:c r="E144" t="str">
        <x:v>Cambridge</x:v>
      </x:c>
      <x:c r="F144" t="str">
        <x:v>Operative Skilled</x:v>
      </x:c>
      <x:c r="G144" t="str">
        <x:v>402659</x:v>
      </x:c>
      <x:c r="H144" t="str">
        <x:v>Axlab Ltd/Wythenshawe Hospital</x:v>
      </x:c>
      <x:c r="I144" s="22" t="n">
        <x:v>9</x:v>
      </x:c>
      <x:c r="J144" t="str">
        <x:v>Worked</x:v>
      </x:c>
      <x:c r="K144" t="str">
        <x:v>Employee 103236; home branch Cambridge; assigned role Operative Skilled | Deployment branch: Cambridge | Actual role: Operative Porter | Jobs: 402659 | Customers: Axlab Ltd/Wythenshawe Hospital | Actual hours: 9.0; source records: 1</x:v>
      </x:c>
      <x:c r="L144" t="str">
        <x:v>Include</x:v>
      </x:c>
      <x:c r="M144"/>
      <x:c r="N144"/>
    </x:row>
    <x:row r="145">
      <x:c r="A145" t="str">
        <x:v>Antony Fawcett|2026-06-01</x:v>
      </x:c>
      <x:c r="B145" s="888" t="n">
        <x:v>46174</x:v>
      </x:c>
      <x:c r="C145" t="str">
        <x:v>Antony Fawcett</x:v>
      </x:c>
      <x:c r="D145" t="str">
        <x:v>Permanent</x:v>
      </x:c>
      <x:c r="E145" t="str">
        <x:v>Leeds</x:v>
      </x:c>
      <x:c r="F145" t="str">
        <x:v>Operative Skilled</x:v>
      </x:c>
      <x:c r="G145" t="str">
        <x:v>395537</x:v>
      </x:c>
      <x:c r="H145" t="str">
        <x:v>IRIS Project Solutions Ltd (Filtronic)</x:v>
      </x:c>
      <x:c r="I145" s="22" t="n">
        <x:v>9.75</x:v>
      </x:c>
      <x:c r="J145" t="str">
        <x:v>Worked</x:v>
      </x:c>
      <x:c r="K145" t="str">
        <x:v>Employee 2642; home branch Leeds; assigned role Operative Skilled | Deployment branch: Leeds | Actual role: Operative Porter | Jobs: 395537 | Customers: IRIS Project Solutions Ltd (Filtronic) | Actual hours: 9.8; source records: 1</x:v>
      </x:c>
      <x:c r="L145" t="str">
        <x:v>Include</x:v>
      </x:c>
      <x:c r="M145"/>
      <x:c r="N145"/>
    </x:row>
    <x:row r="146">
      <x:c r="A146" t="str">
        <x:v>Antony Fawcett|2026-06-02</x:v>
      </x:c>
      <x:c r="B146" s="888" t="n">
        <x:v>46175</x:v>
      </x:c>
      <x:c r="C146" t="str">
        <x:v>Antony Fawcett</x:v>
      </x:c>
      <x:c r="D146" t="str">
        <x:v>Permanent</x:v>
      </x:c>
      <x:c r="E146" t="str">
        <x:v>Leeds</x:v>
      </x:c>
      <x:c r="F146" t="str">
        <x:v>Operative Skilled</x:v>
      </x:c>
      <x:c r="G146" t="str">
        <x:v>395537</x:v>
      </x:c>
      <x:c r="H146" t="str">
        <x:v>IRIS Project Solutions Ltd (Filtronic)</x:v>
      </x:c>
      <x:c r="I146" s="22" t="n">
        <x:v>10.25</x:v>
      </x:c>
      <x:c r="J146" t="str">
        <x:v>Worked</x:v>
      </x:c>
      <x:c r="K146" t="str">
        <x:v>Employee 2642; home branch Leeds; assigned role Operative Skilled | Deployment branch: Leeds | Actual role: Operative Porter | Jobs: 395537 | Customers: IRIS Project Solutions Ltd (Filtronic) | Actual hours: 10.2; source records: 1</x:v>
      </x:c>
      <x:c r="L146" t="str">
        <x:v>Include</x:v>
      </x:c>
      <x:c r="M146"/>
      <x:c r="N146"/>
    </x:row>
    <x:row r="147">
      <x:c r="A147" t="str">
        <x:v>Antony Fawcett|2026-06-03</x:v>
      </x:c>
      <x:c r="B147" s="888" t="n">
        <x:v>46176</x:v>
      </x:c>
      <x:c r="C147" t="str">
        <x:v>Antony Fawcett</x:v>
      </x:c>
      <x:c r="D147" t="str">
        <x:v>Permanent</x:v>
      </x:c>
      <x:c r="E147" t="str">
        <x:v>Leeds</x:v>
      </x:c>
      <x:c r="F147" t="str">
        <x:v>Operative Skilled</x:v>
      </x:c>
      <x:c r="G147" t="str">
        <x:v>402149</x:v>
      </x:c>
      <x:c r="H147" t="str">
        <x:v>EMCOR - OCS FM Ltd</x:v>
      </x:c>
      <x:c r="I147" s="22" t="n">
        <x:v>8.25</x:v>
      </x:c>
      <x:c r="J147" t="str">
        <x:v>Worked</x:v>
      </x:c>
      <x:c r="K147" t="str">
        <x:v>Employee 2642; home branch Leeds; assigned role Operative Skilled | Deployment branch: Leeds | Actual role: Operative Skilled | Jobs: 402149 | Customers: EMCOR - OCS FM Ltd | Actual hours: 8.2; source records: 1</x:v>
      </x:c>
      <x:c r="L147" t="str">
        <x:v>Include</x:v>
      </x:c>
      <x:c r="M147"/>
      <x:c r="N147"/>
    </x:row>
    <x:row r="148">
      <x:c r="A148" t="str">
        <x:v>Antony Fawcett|2026-06-04</x:v>
      </x:c>
      <x:c r="B148" s="888" t="n">
        <x:v>46177</x:v>
      </x:c>
      <x:c r="C148" t="str">
        <x:v>Antony Fawcett</x:v>
      </x:c>
      <x:c r="D148" t="str">
        <x:v>Permanent</x:v>
      </x:c>
      <x:c r="E148" t="str">
        <x:v>Leeds</x:v>
      </x:c>
      <x:c r="F148" t="str">
        <x:v>Operative Skilled</x:v>
      </x:c>
      <x:c r="G148" t="str">
        <x:v>402149</x:v>
      </x:c>
      <x:c r="H148" t="str">
        <x:v>EMCOR - OCS FM Ltd</x:v>
      </x:c>
      <x:c r="I148" s="22" t="n">
        <x:v>8.5</x:v>
      </x:c>
      <x:c r="J148" t="str">
        <x:v>Worked</x:v>
      </x:c>
      <x:c r="K148" t="str">
        <x:v>Employee 2642; home branch Leeds; assigned role Operative Skilled | Deployment branch: Leeds | Actual role: Operative Skilled | Jobs: 402149 | Customers: EMCOR - OCS FM Ltd | Actual hours: 8.5; source records: 1</x:v>
      </x:c>
      <x:c r="L148" t="str">
        <x:v>Include</x:v>
      </x:c>
      <x:c r="M148"/>
      <x:c r="N148"/>
    </x:row>
    <x:row r="149">
      <x:c r="A149" t="str">
        <x:v>Antony Fawcett|2026-06-05</x:v>
      </x:c>
      <x:c r="B149" s="888" t="n">
        <x:v>46178</x:v>
      </x:c>
      <x:c r="C149" t="str">
        <x:v>Antony Fawcett</x:v>
      </x:c>
      <x:c r="D149" t="str">
        <x:v>Permanent</x:v>
      </x:c>
      <x:c r="E149" t="str">
        <x:v>Leeds</x:v>
      </x:c>
      <x:c r="F149" t="str">
        <x:v>Operative Skilled</x:v>
      </x:c>
      <x:c r="G149" t="str">
        <x:v>402149</x:v>
      </x:c>
      <x:c r="H149" t="str">
        <x:v>EMCOR - OCS FM Ltd</x:v>
      </x:c>
      <x:c r="I149" s="22" t="n">
        <x:v>8.5</x:v>
      </x:c>
      <x:c r="J149" t="str">
        <x:v>Worked</x:v>
      </x:c>
      <x:c r="K149" t="str">
        <x:v>Employee 2642; home branch Leeds; assigned role Operative Skilled | Deployment branch: Leeds | Actual role: Operative Skilled | Jobs: 402149 | Customers: EMCOR - OCS FM Ltd | Actual hours: 8.5; source records: 1</x:v>
      </x:c>
      <x:c r="L149" t="str">
        <x:v>Include</x:v>
      </x:c>
      <x:c r="M149"/>
      <x:c r="N149"/>
    </x:row>
    <x:row r="150">
      <x:c r="A150" t="str">
        <x:v>Antony Fawcett|2026-06-08</x:v>
      </x:c>
      <x:c r="B150" s="888" t="n">
        <x:v>46181</x:v>
      </x:c>
      <x:c r="C150" t="str">
        <x:v>Antony Fawcett</x:v>
      </x:c>
      <x:c r="D150" t="str">
        <x:v>Permanent</x:v>
      </x:c>
      <x:c r="E150" t="str">
        <x:v>Leeds</x:v>
      </x:c>
      <x:c r="F150" t="str">
        <x:v>Operative Skilled</x:v>
      </x:c>
      <x:c r="G150" t="str">
        <x:v>402149</x:v>
      </x:c>
      <x:c r="H150" t="str">
        <x:v>EMCOR - OCS FM Ltd</x:v>
      </x:c>
      <x:c r="I150" s="22" t="n">
        <x:v>8.75</x:v>
      </x:c>
      <x:c r="J150" t="str">
        <x:v>Worked</x:v>
      </x:c>
      <x:c r="K150" t="str">
        <x:v>Employee 2642; home branch Leeds; assigned role Operative Skilled | Deployment branch: Leeds | Actual role: Operative Porter | Jobs: 402149 | Customers: EMCOR - OCS FM Ltd | Actual hours: 8.8; source records: 1</x:v>
      </x:c>
      <x:c r="L150" t="str">
        <x:v>Include</x:v>
      </x:c>
      <x:c r="M150"/>
      <x:c r="N150"/>
    </x:row>
    <x:row r="151">
      <x:c r="A151" t="str">
        <x:v>Antony Fawcett|2026-06-09</x:v>
      </x:c>
      <x:c r="B151" s="888" t="n">
        <x:v>46182</x:v>
      </x:c>
      <x:c r="C151" t="str">
        <x:v>Antony Fawcett</x:v>
      </x:c>
      <x:c r="D151" t="str">
        <x:v>Permanent</x:v>
      </x:c>
      <x:c r="E151" t="str">
        <x:v>Leeds</x:v>
      </x:c>
      <x:c r="F151" t="str">
        <x:v>Operative Skilled</x:v>
      </x:c>
      <x:c r="G151" t="str">
        <x:v>402149</x:v>
      </x:c>
      <x:c r="H151" t="str">
        <x:v>EMCOR - OCS FM Ltd</x:v>
      </x:c>
      <x:c r="I151" s="22" t="n">
        <x:v>9</x:v>
      </x:c>
      <x:c r="J151" t="str">
        <x:v>Worked</x:v>
      </x:c>
      <x:c r="K151" t="str">
        <x:v>Employee 2642; home branch Leeds; assigned role Operative Skilled | Deployment branch: Leeds | Actual role: Operative Porter | Jobs: 402149 | Customers: EMCOR - OCS FM Ltd | Actual hours: 9.0; source records: 1</x:v>
      </x:c>
      <x:c r="L151" t="str">
        <x:v>Include</x:v>
      </x:c>
      <x:c r="M151"/>
      <x:c r="N151"/>
    </x:row>
    <x:row r="152">
      <x:c r="A152" t="str">
        <x:v>Antony Fawcett|2026-06-10</x:v>
      </x:c>
      <x:c r="B152" s="888" t="n">
        <x:v>46183</x:v>
      </x:c>
      <x:c r="C152" t="str">
        <x:v>Antony Fawcett</x:v>
      </x:c>
      <x:c r="D152" t="str">
        <x:v>Permanent</x:v>
      </x:c>
      <x:c r="E152" t="str">
        <x:v>Leeds</x:v>
      </x:c>
      <x:c r="F152" t="str">
        <x:v>Operative Skilled</x:v>
      </x:c>
      <x:c r="G152" t="str">
        <x:v>402331</x:v>
      </x:c>
      <x:c r="H152" t="str">
        <x:v>Kirklees Council - domestic</x:v>
      </x:c>
      <x:c r="I152" s="22" t="n">
        <x:v>6</x:v>
      </x:c>
      <x:c r="J152" t="str">
        <x:v>Worked</x:v>
      </x:c>
      <x:c r="K152" t="str">
        <x:v>Employee 2642; home branch Leeds; assigned role Operative Skilled | Deployment branch: Leeds | Actual role: Operative Porter | Jobs: 402331 | Customers: Kirklees Council - domestic | Actual hours: 6.0; source records: 1</x:v>
      </x:c>
      <x:c r="L152" t="str">
        <x:v>Include</x:v>
      </x:c>
      <x:c r="M152"/>
      <x:c r="N152"/>
    </x:row>
    <x:row r="153">
      <x:c r="A153" t="str">
        <x:v>Antony Fawcett|2026-06-11</x:v>
      </x:c>
      <x:c r="B153" s="888" t="n">
        <x:v>46184</x:v>
      </x:c>
      <x:c r="C153" t="str">
        <x:v>Antony Fawcett</x:v>
      </x:c>
      <x:c r="D153" t="str">
        <x:v>Permanent</x:v>
      </x:c>
      <x:c r="E153" t="str">
        <x:v>Leeds</x:v>
      </x:c>
      <x:c r="F153" t="str">
        <x:v>Operative Skilled</x:v>
      </x:c>
      <x:c r="G153" t="str">
        <x:v>402019</x:v>
      </x:c>
      <x:c r="H153" t="str">
        <x:v>Kirklees Council - Simon</x:v>
      </x:c>
      <x:c r="I153" s="22" t="n">
        <x:v>8.25</x:v>
      </x:c>
      <x:c r="J153" t="str">
        <x:v>Worked</x:v>
      </x:c>
      <x:c r="K153" t="str">
        <x:v>Employee 2642; home branch Leeds; assigned role Operative Skilled | Deployment branch: Leeds | Actual role: Operative Porter | Jobs: 402019 | Customers: Kirklees Council - Simon | Actual hours: 8.2; source records: 1</x:v>
      </x:c>
      <x:c r="L153" t="str">
        <x:v>Include</x:v>
      </x:c>
      <x:c r="M153"/>
      <x:c r="N153"/>
    </x:row>
    <x:row r="154">
      <x:c r="A154" t="str">
        <x:v>Antony Fawcett|2026-06-12</x:v>
      </x:c>
      <x:c r="B154" s="888" t="n">
        <x:v>46185</x:v>
      </x:c>
      <x:c r="C154" t="str">
        <x:v>Antony Fawcett</x:v>
      </x:c>
      <x:c r="D154" t="str">
        <x:v>Permanent</x:v>
      </x:c>
      <x:c r="E154" t="str">
        <x:v>Leeds</x:v>
      </x:c>
      <x:c r="F154" t="str">
        <x:v>Operative Skilled</x:v>
      </x:c>
      <x:c r="G154" t="str">
        <x:v>402487</x:v>
      </x:c>
      <x:c r="H154" t="str">
        <x:v>Kirklees Council - Donna Scanlon</x:v>
      </x:c>
      <x:c r="I154" s="22" t="n">
        <x:v>7.75</x:v>
      </x:c>
      <x:c r="J154" t="str">
        <x:v>Worked</x:v>
      </x:c>
      <x:c r="K154" t="str">
        <x:v>Employee 2642; home branch Leeds; assigned role Operative Skilled | Deployment branch: Leeds | Actual role: Operative Porter | Jobs: 402487 | Customers: Kirklees Council - Donna Scanlon | Actual hours: 7.8; source records: 1</x:v>
      </x:c>
      <x:c r="L154" t="str">
        <x:v>Include</x:v>
      </x:c>
      <x:c r="M154"/>
      <x:c r="N154"/>
    </x:row>
    <x:row r="155">
      <x:c r="A155" t="str">
        <x:v>Antony Fawcett|2026-06-15</x:v>
      </x:c>
      <x:c r="B155" s="888" t="n">
        <x:v>46188</x:v>
      </x:c>
      <x:c r="C155" t="str">
        <x:v>Antony Fawcett</x:v>
      </x:c>
      <x:c r="D155" t="str">
        <x:v>Permanent</x:v>
      </x:c>
      <x:c r="E155" t="str">
        <x:v>Leeds</x:v>
      </x:c>
      <x:c r="F155" t="str">
        <x:v>Operative Skilled</x:v>
      </x:c>
      <x:c r="G155" t="str">
        <x:v>402149</x:v>
      </x:c>
      <x:c r="H155" t="str">
        <x:v>EMCOR - OCS FM Ltd</x:v>
      </x:c>
      <x:c r="I155" s="22" t="n">
        <x:v>7.5</x:v>
      </x:c>
      <x:c r="J155" t="str">
        <x:v>Worked</x:v>
      </x:c>
      <x:c r="K155" t="str">
        <x:v>Employee 2642; home branch Leeds; assigned role Operative Skilled | Deployment branch: Leeds | Actual role: Operative Porter | Jobs: 402149 | Customers: EMCOR - OCS FM Ltd | Actual hours: 7.5; source records: 1</x:v>
      </x:c>
      <x:c r="L155" t="str">
        <x:v>Include</x:v>
      </x:c>
      <x:c r="M155"/>
      <x:c r="N155"/>
    </x:row>
    <x:row r="156">
      <x:c r="A156" t="str">
        <x:v>Antony Fawcett|2026-06-16</x:v>
      </x:c>
      <x:c r="B156" s="888" t="n">
        <x:v>46189</x:v>
      </x:c>
      <x:c r="C156" t="str">
        <x:v>Antony Fawcett</x:v>
      </x:c>
      <x:c r="D156" t="str">
        <x:v>Permanent</x:v>
      </x:c>
      <x:c r="E156" t="str">
        <x:v>Leeds</x:v>
      </x:c>
      <x:c r="F156" t="str">
        <x:v>Operative Skilled</x:v>
      </x:c>
      <x:c r="G156" t="str">
        <x:v>402793</x:v>
      </x:c>
      <x:c r="H156" t="str">
        <x:v>Kirklees Council - Chanice strutt</x:v>
      </x:c>
      <x:c r="I156" s="22" t="n">
        <x:v>7.5</x:v>
      </x:c>
      <x:c r="J156" t="str">
        <x:v>Worked</x:v>
      </x:c>
      <x:c r="K156" t="str">
        <x:v>Employee 2642; home branch Leeds; assigned role Operative Skilled | Deployment branch: Leeds | Actual role: Operative Porter | Jobs: 402793 | Customers: Kirklees Council - Chanice strutt | Actual hours: 7.5; source records: 1</x:v>
      </x:c>
      <x:c r="L156" t="str">
        <x:v>Include</x:v>
      </x:c>
      <x:c r="M156"/>
      <x:c r="N156"/>
    </x:row>
    <x:row r="157">
      <x:c r="A157" t="str">
        <x:v>Antony Fawcett|2026-06-17</x:v>
      </x:c>
      <x:c r="B157" s="888" t="n">
        <x:v>46190</x:v>
      </x:c>
      <x:c r="C157" t="str">
        <x:v>Antony Fawcett</x:v>
      </x:c>
      <x:c r="D157" t="str">
        <x:v>Permanent</x:v>
      </x:c>
      <x:c r="E157" t="str">
        <x:v>Leeds</x:v>
      </x:c>
      <x:c r="F157" t="str">
        <x:v>Operative Skilled</x:v>
      </x:c>
      <x:c r="G157" t="str">
        <x:v>402380</x:v>
      </x:c>
      <x:c r="H157" t="str">
        <x:v>Wakefield Council</x:v>
      </x:c>
      <x:c r="I157" s="22" t="n">
        <x:v>8.5</x:v>
      </x:c>
      <x:c r="J157" t="str">
        <x:v>Worked</x:v>
      </x:c>
      <x:c r="K157" t="str">
        <x:v>Employee 2642; home branch Leeds; assigned role Operative Skilled | Deployment branch: Leeds | Actual role: Operative Porter | Jobs: 402380 | Customers: Wakefield Council | Actual hours: 8.5; source records: 1</x:v>
      </x:c>
      <x:c r="L157" t="str">
        <x:v>Include</x:v>
      </x:c>
      <x:c r="M157"/>
      <x:c r="N157"/>
    </x:row>
    <x:row r="158">
      <x:c r="A158" t="str">
        <x:v>Antony Fawcett|2026-06-18</x:v>
      </x:c>
      <x:c r="B158" s="888" t="n">
        <x:v>46191</x:v>
      </x:c>
      <x:c r="C158" t="str">
        <x:v>Antony Fawcett</x:v>
      </x:c>
      <x:c r="D158" t="str">
        <x:v>Permanent</x:v>
      </x:c>
      <x:c r="E158" t="str">
        <x:v>Leeds</x:v>
      </x:c>
      <x:c r="F158" t="str">
        <x:v>Operative Skilled</x:v>
      </x:c>
      <x:c r="G158" t="str">
        <x:v>402380</x:v>
      </x:c>
      <x:c r="H158" t="str">
        <x:v>Wakefield Council</x:v>
      </x:c>
      <x:c r="I158" s="22" t="n">
        <x:v>8.5</x:v>
      </x:c>
      <x:c r="J158" t="str">
        <x:v>Worked</x:v>
      </x:c>
      <x:c r="K158" t="str">
        <x:v>Employee 2642; home branch Leeds; assigned role Operative Skilled | Deployment branch: Leeds | Actual role: Operative Porter | Jobs: 402380 | Customers: Wakefield Council | Actual hours: 8.5; source records: 1</x:v>
      </x:c>
      <x:c r="L158" t="str">
        <x:v>Include</x:v>
      </x:c>
      <x:c r="M158"/>
      <x:c r="N158"/>
    </x:row>
    <x:row r="159">
      <x:c r="A159" t="str">
        <x:v>Antony Fawcett|2026-06-19</x:v>
      </x:c>
      <x:c r="B159" s="888" t="n">
        <x:v>46192</x:v>
      </x:c>
      <x:c r="C159" t="str">
        <x:v>Antony Fawcett</x:v>
      </x:c>
      <x:c r="D159" t="str">
        <x:v>Permanent</x:v>
      </x:c>
      <x:c r="E159" t="str">
        <x:v>Leeds</x:v>
      </x:c>
      <x:c r="F159" t="str">
        <x:v>Operative Skilled</x:v>
      </x:c>
      <x:c r="G159" t="str">
        <x:v>402745</x:v>
      </x:c>
      <x:c r="H159" t="str">
        <x:v>Kirklees Council - Hazel Murphy</x:v>
      </x:c>
      <x:c r="I159" s="22" t="n">
        <x:v>6.75</x:v>
      </x:c>
      <x:c r="J159" t="str">
        <x:v>Worked</x:v>
      </x:c>
      <x:c r="K159" t="str">
        <x:v>Employee 2642; home branch Leeds; assigned role Operative Skilled | Deployment branch: Leeds | Actual role: Operative Porter | Jobs: 402745 | Customers: Kirklees Council - Hazel Murphy | Actual hours: 6.8; source records: 1</x:v>
      </x:c>
      <x:c r="L159" t="str">
        <x:v>Include</x:v>
      </x:c>
      <x:c r="M159"/>
      <x:c r="N159"/>
    </x:row>
    <x:row r="160">
      <x:c r="A160" t="str">
        <x:v>Antony Fawcett|2026-06-22</x:v>
      </x:c>
      <x:c r="B160" s="888" t="n">
        <x:v>46195</x:v>
      </x:c>
      <x:c r="C160" t="str">
        <x:v>Antony Fawcett</x:v>
      </x:c>
      <x:c r="D160" t="str">
        <x:v>Permanent</x:v>
      </x:c>
      <x:c r="E160" t="str">
        <x:v>Leeds</x:v>
      </x:c>
      <x:c r="F160" t="str">
        <x:v>Operative Skilled</x:v>
      </x:c>
      <x:c r="G160" t="str">
        <x:v>399454E</x:v>
      </x:c>
      <x:c r="H160" t="str">
        <x:v>Restore Harrow Green</x:v>
      </x:c>
      <x:c r="I160" s="22" t="n">
        <x:v>11.5</x:v>
      </x:c>
      <x:c r="J160" t="str">
        <x:v>Worked</x:v>
      </x:c>
      <x:c r="K160" t="str">
        <x:v>Employee 2642; home branch Leeds; assigned role Operative Skilled | Deployment branch: Leeds | Actual role: Operative Porter | Jobs: 399454E | Customers: Restore Harrow Green | Actual hours: 11.5; source records: 1</x:v>
      </x:c>
      <x:c r="L160" t="str">
        <x:v>Include</x:v>
      </x:c>
      <x:c r="M160"/>
      <x:c r="N160"/>
    </x:row>
    <x:row r="161">
      <x:c r="A161" t="str">
        <x:v>Antony Fawcett|2026-06-23</x:v>
      </x:c>
      <x:c r="B161" s="888" t="n">
        <x:v>46196</x:v>
      </x:c>
      <x:c r="C161" t="str">
        <x:v>Antony Fawcett</x:v>
      </x:c>
      <x:c r="D161" t="str">
        <x:v>Permanent</x:v>
      </x:c>
      <x:c r="E161" t="str">
        <x:v>Leeds</x:v>
      </x:c>
      <x:c r="F161" t="str">
        <x:v>Operative Skilled</x:v>
      </x:c>
      <x:c r="G161" t="str">
        <x:v>402928</x:v>
      </x:c>
      <x:c r="H161" t="str">
        <x:v>Wakefield Council</x:v>
      </x:c>
      <x:c r="I161" s="22" t="n">
        <x:v>6</x:v>
      </x:c>
      <x:c r="J161" t="str">
        <x:v>Worked</x:v>
      </x:c>
      <x:c r="K161" t="str">
        <x:v>Employee 2642; home branch Leeds; assigned role Operative Skilled | Deployment branch: Leeds | Actual role: Operative Porter | Jobs: 402928 | Customers: Wakefield Council | Actual hours: 6.0; source records: 1</x:v>
      </x:c>
      <x:c r="L161" t="str">
        <x:v>Include</x:v>
      </x:c>
      <x:c r="M161"/>
      <x:c r="N161"/>
    </x:row>
    <x:row r="162">
      <x:c r="A162" t="str">
        <x:v>Antony Fawcett|2026-06-24</x:v>
      </x:c>
      <x:c r="B162" s="888" t="n">
        <x:v>46197</x:v>
      </x:c>
      <x:c r="C162" t="str">
        <x:v>Antony Fawcett</x:v>
      </x:c>
      <x:c r="D162" t="str">
        <x:v>Permanent</x:v>
      </x:c>
      <x:c r="E162" t="str">
        <x:v>Leeds</x:v>
      </x:c>
      <x:c r="F162" t="str">
        <x:v>Operative Skilled</x:v>
      </x:c>
      <x:c r="G162" t="str">
        <x:v>395537</x:v>
      </x:c>
      <x:c r="H162" t="str">
        <x:v>IRIS Project Solutions Ltd (Filtronic)</x:v>
      </x:c>
      <x:c r="I162" s="22" t="n">
        <x:v>8</x:v>
      </x:c>
      <x:c r="J162" t="str">
        <x:v>Worked</x:v>
      </x:c>
      <x:c r="K162" t="str">
        <x:v>Employee 2642; home branch Leeds; assigned role Operative Skilled | Deployment branch: Leeds | Actual role: Operative Porter | Jobs: 395537 | Customers: IRIS Project Solutions Ltd (Filtronic) | Actual hours: 8.0; source records: 1</x:v>
      </x:c>
      <x:c r="L162" t="str">
        <x:v>Include</x:v>
      </x:c>
      <x:c r="M162"/>
      <x:c r="N162"/>
    </x:row>
    <x:row r="163">
      <x:c r="A163" t="str">
        <x:v>Antony Fawcett|2026-06-25</x:v>
      </x:c>
      <x:c r="B163" s="888" t="n">
        <x:v>46198</x:v>
      </x:c>
      <x:c r="C163" t="str">
        <x:v>Antony Fawcett</x:v>
      </x:c>
      <x:c r="D163" t="str">
        <x:v>Permanent</x:v>
      </x:c>
      <x:c r="E163" t="str">
        <x:v>Leeds</x:v>
      </x:c>
      <x:c r="F163" t="str">
        <x:v>Operative Skilled</x:v>
      </x:c>
      <x:c r="G163" t="str">
        <x:v>402992</x:v>
      </x:c>
      <x:c r="H163" t="str">
        <x:v>Shawbrook Bank Ltd.</x:v>
      </x:c>
      <x:c r="I163" s="22" t="n">
        <x:v>8</x:v>
      </x:c>
      <x:c r="J163" t="str">
        <x:v>Worked</x:v>
      </x:c>
      <x:c r="K163" t="str">
        <x:v>Employee 2642; home branch Leeds; assigned role Operative Skilled | Deployment branch: Leeds | Actual role: Operative Skilled | Jobs: 402992 | Customers: Shawbrook Bank Ltd. | Actual hours: 8.0; source records: 1</x:v>
      </x:c>
      <x:c r="L163" t="str">
        <x:v>Include</x:v>
      </x:c>
      <x:c r="M163"/>
      <x:c r="N163"/>
    </x:row>
    <x:row r="164">
      <x:c r="A164" t="str">
        <x:v>Antony Fawcett|2026-06-26</x:v>
      </x:c>
      <x:c r="B164" s="888" t="n">
        <x:v>46199</x:v>
      </x:c>
      <x:c r="C164" t="str">
        <x:v>Antony Fawcett</x:v>
      </x:c>
      <x:c r="D164" t="str">
        <x:v>Permanent</x:v>
      </x:c>
      <x:c r="E164" t="str">
        <x:v>Leeds</x:v>
      </x:c>
      <x:c r="F164" t="str">
        <x:v>Operative Skilled</x:v>
      </x:c>
      <x:c r="G164" t="str">
        <x:v>402675</x:v>
      </x:c>
      <x:c r="H164" t="str">
        <x:v>Beckfoot Trust</x:v>
      </x:c>
      <x:c r="I164" s="22" t="n">
        <x:v>8.75</x:v>
      </x:c>
      <x:c r="J164" t="str">
        <x:v>Worked</x:v>
      </x:c>
      <x:c r="K164" t="str">
        <x:v>Employee 2642; home branch Leeds; assigned role Operative Skilled | Deployment branch: Leeds | Actual role: Operative Porter | Jobs: 402675 | Customers: Beckfoot Trust | Actual hours: 8.8; source records: 1</x:v>
      </x:c>
      <x:c r="L164" t="str">
        <x:v>Include</x:v>
      </x:c>
      <x:c r="M164"/>
      <x:c r="N164"/>
    </x:row>
    <x:row r="165">
      <x:c r="A165" t="str">
        <x:v>Antony Fawcett|2026-06-27</x:v>
      </x:c>
      <x:c r="B165" s="888" t="n">
        <x:v>46200</x:v>
      </x:c>
      <x:c r="C165" t="str">
        <x:v>Antony Fawcett</x:v>
      </x:c>
      <x:c r="D165" t="str">
        <x:v>Permanent</x:v>
      </x:c>
      <x:c r="E165" t="str">
        <x:v>Leeds</x:v>
      </x:c>
      <x:c r="F165" t="str">
        <x:v>Operative Skilled</x:v>
      </x:c>
      <x:c r="G165" t="str">
        <x:v>402675</x:v>
      </x:c>
      <x:c r="H165" t="str">
        <x:v>Beckfoot Trust</x:v>
      </x:c>
      <x:c r="I165" s="22" t="n">
        <x:v>5</x:v>
      </x:c>
      <x:c r="J165" t="str">
        <x:v>Worked</x:v>
      </x:c>
      <x:c r="K165" t="str">
        <x:v>Employee 2642; home branch Leeds; assigned role Operative Skilled | Deployment branch: Leeds | Actual role: Operative Porter | Jobs: 402675 | Customers: Beckfoot Trust | Actual hours: 5.0; source records: 1</x:v>
      </x:c>
      <x:c r="L165" t="str">
        <x:v>Include</x:v>
      </x:c>
      <x:c r="M165"/>
      <x:c r="N165"/>
    </x:row>
    <x:row r="166">
      <x:c r="A166" t="str">
        <x:v>Antony Fawcett|2026-06-29</x:v>
      </x:c>
      <x:c r="B166" s="888" t="n">
        <x:v>46202</x:v>
      </x:c>
      <x:c r="C166" t="str">
        <x:v>Antony Fawcett</x:v>
      </x:c>
      <x:c r="D166" t="str">
        <x:v>Permanent</x:v>
      </x:c>
      <x:c r="E166" t="str">
        <x:v>Leeds</x:v>
      </x:c>
      <x:c r="F166" t="str">
        <x:v>Operative Skilled</x:v>
      </x:c>
      <x:c r="G166" t="str">
        <x:v>402533, 402429</x:v>
      </x:c>
      <x:c r="H166" t="str">
        <x:v>Kirklees Council - domestic; Kirklees Council-Levi Stott</x:v>
      </x:c>
      <x:c r="I166" s="22" t="n">
        <x:v>6.75</x:v>
      </x:c>
      <x:c r="J166" t="str">
        <x:v>Worked — 2 records</x:v>
      </x:c>
      <x:c r="K166" t="str">
        <x:v>Employee 2642; home branch Leeds; assigned role Operative Skilled | Deployment branch: Leeds | Actual role: Operative Porter | Jobs: 402533, 402429 | Customers: Kirklees Council - domestic; Kirklees Council-Levi Stott | Actual hours: 6.8; source records: 2</x:v>
      </x:c>
      <x:c r="L166" t="str">
        <x:v>Include</x:v>
      </x:c>
      <x:c r="M166"/>
      <x:c r="N166"/>
    </x:row>
    <x:row r="167">
      <x:c r="A167" t="str">
        <x:v>Antony Fawcett|2026-06-30</x:v>
      </x:c>
      <x:c r="B167" s="888" t="n">
        <x:v>46203</x:v>
      </x:c>
      <x:c r="C167" t="str">
        <x:v>Antony Fawcett</x:v>
      </x:c>
      <x:c r="D167" t="str">
        <x:v>Permanent</x:v>
      </x:c>
      <x:c r="E167" t="str">
        <x:v>Leeds</x:v>
      </x:c>
      <x:c r="F167" t="str">
        <x:v>Operative Skilled</x:v>
      </x:c>
      <x:c r="G167" t="str">
        <x:v>399454E</x:v>
      </x:c>
      <x:c r="H167" t="str">
        <x:v>Restore Harrow Green</x:v>
      </x:c>
      <x:c r="I167" s="22" t="n">
        <x:v>8</x:v>
      </x:c>
      <x:c r="J167" t="str">
        <x:v>Worked</x:v>
      </x:c>
      <x:c r="K167" t="str">
        <x:v>Employee 2642; home branch Leeds; assigned role Operative Skilled | Deployment branch: Leeds | Actual role: Operative Porter | Jobs: 399454E | Customers: Restore Harrow Green | Actual hours: 8.0; source records: 1</x:v>
      </x:c>
      <x:c r="L167" t="str">
        <x:v>Include</x:v>
      </x:c>
      <x:c r="M167"/>
      <x:c r="N167"/>
    </x:row>
    <x:row r="168">
      <x:c r="A168" t="str">
        <x:v>B Gibbons|2026-06-01</x:v>
      </x:c>
      <x:c r="B168" s="888" t="n">
        <x:v>46174</x:v>
      </x:c>
      <x:c r="C168" t="str">
        <x:v>B Gibbons</x:v>
      </x:c>
      <x:c r="D168" t="str">
        <x:v>Permanent</x:v>
      </x:c>
      <x:c r="E168" t="str">
        <x:v>Thurrock</x:v>
      </x:c>
      <x:c r="F168" t="str">
        <x:v>Operative Porter</x:v>
      </x:c>
      <x:c r="G168"/>
      <x:c r="H168"/>
      <x:c r="I168" s="22" t="n">
        <x:v>0</x:v>
      </x:c>
      <x:c r="J168" t="str">
        <x:v>Annual leave</x:v>
      </x:c>
      <x:c r="K168" t="str">
        <x:v>Employee 103080; home branch Thurrock; assigned role Operative Porter | Leave: Annual Leave (Hours) | Leave calendar basis: Variable-pattern period</x:v>
      </x:c>
      <x:c r="L168" t="str">
        <x:v>Include</x:v>
      </x:c>
      <x:c r="M168"/>
      <x:c r="N168"/>
    </x:row>
    <x:row r="169">
      <x:c r="A169" t="str">
        <x:v>B Gibbons|2026-06-04</x:v>
      </x:c>
      <x:c r="B169" s="888" t="n">
        <x:v>46177</x:v>
      </x:c>
      <x:c r="C169" t="str">
        <x:v>B Gibbons</x:v>
      </x:c>
      <x:c r="D169" t="str">
        <x:v>Permanent</x:v>
      </x:c>
      <x:c r="E169" t="str">
        <x:v>Thurrock</x:v>
      </x:c>
      <x:c r="F169" t="str">
        <x:v>Operative Porter</x:v>
      </x:c>
      <x:c r="G169" t="str">
        <x:v>402520</x:v>
      </x:c>
      <x:c r="H169" t="str">
        <x:v>London Metropolitan University</x:v>
      </x:c>
      <x:c r="I169" s="22" t="n">
        <x:v>7.5</x:v>
      </x:c>
      <x:c r="J169" t="str">
        <x:v>Worked</x:v>
      </x:c>
      <x:c r="K169" t="str">
        <x:v>Employee 103080; home branch Thurrock; assigned role Operative Porter | Deployment branch: Thurrock | Actual role: Operative Porter | Jobs: 402520 | Customers: London Metropolitan University | Actual hours: 7.5; source records: 1</x:v>
      </x:c>
      <x:c r="L169" t="str">
        <x:v>Include</x:v>
      </x:c>
      <x:c r="M169"/>
      <x:c r="N169"/>
    </x:row>
    <x:row r="170">
      <x:c r="A170" t="str">
        <x:v>B Gibbons|2026-06-05</x:v>
      </x:c>
      <x:c r="B170" s="888" t="n">
        <x:v>46178</x:v>
      </x:c>
      <x:c r="C170" t="str">
        <x:v>B Gibbons</x:v>
      </x:c>
      <x:c r="D170" t="str">
        <x:v>Permanent</x:v>
      </x:c>
      <x:c r="E170" t="str">
        <x:v>Thurrock</x:v>
      </x:c>
      <x:c r="F170" t="str">
        <x:v>Operative Porter</x:v>
      </x:c>
      <x:c r="G170" t="str">
        <x:v>402536</x:v>
      </x:c>
      <x:c r="H170" t="str">
        <x:v>Haringey Council</x:v>
      </x:c>
      <x:c r="I170" s="22" t="n">
        <x:v>9</x:v>
      </x:c>
      <x:c r="J170" t="str">
        <x:v>Worked</x:v>
      </x:c>
      <x:c r="K170" t="str">
        <x:v>Employee 103080; home branch Thurrock; assigned role Operative Porter | Deployment branch: Thurrock | Actual role: Operative Porter | Jobs: 402536 | Customers: Haringey Council | Actual hours: 9.0; source records: 1</x:v>
      </x:c>
      <x:c r="L170" t="str">
        <x:v>Include</x:v>
      </x:c>
      <x:c r="M170"/>
      <x:c r="N170"/>
    </x:row>
    <x:row r="171">
      <x:c r="A171" t="str">
        <x:v>B Gibbons|2026-06-10</x:v>
      </x:c>
      <x:c r="B171" s="888" t="n">
        <x:v>46183</x:v>
      </x:c>
      <x:c r="C171" t="str">
        <x:v>B Gibbons</x:v>
      </x:c>
      <x:c r="D171" t="str">
        <x:v>Permanent</x:v>
      </x:c>
      <x:c r="E171" t="str">
        <x:v>Thurrock</x:v>
      </x:c>
      <x:c r="F171" t="str">
        <x:v>Operative Porter</x:v>
      </x:c>
      <x:c r="G171" t="str">
        <x:v>402674</x:v>
      </x:c>
      <x:c r="H171" t="str">
        <x:v>London Metropolitan University</x:v>
      </x:c>
      <x:c r="I171" s="22" t="n">
        <x:v>7.5</x:v>
      </x:c>
      <x:c r="J171" t="str">
        <x:v>Worked</x:v>
      </x:c>
      <x:c r="K171" t="str">
        <x:v>Employee 103080; home branch Thurrock; assigned role Operative Porter | Deployment branch: Thurrock | Actual role: Operative Porter | Jobs: 402674 | Customers: London Metropolitan University | Actual hours: 7.5; source records: 1</x:v>
      </x:c>
      <x:c r="L171" t="str">
        <x:v>Include</x:v>
      </x:c>
      <x:c r="M171"/>
      <x:c r="N171"/>
    </x:row>
    <x:row r="172">
      <x:c r="A172" t="str">
        <x:v>B Gibbons|2026-06-12</x:v>
      </x:c>
      <x:c r="B172" s="888" t="n">
        <x:v>46185</x:v>
      </x:c>
      <x:c r="C172" t="str">
        <x:v>B Gibbons</x:v>
      </x:c>
      <x:c r="D172" t="str">
        <x:v>Permanent</x:v>
      </x:c>
      <x:c r="E172" t="str">
        <x:v>Thurrock</x:v>
      </x:c>
      <x:c r="F172" t="str">
        <x:v>Operative Porter</x:v>
      </x:c>
      <x:c r="G172" t="str">
        <x:v>402329</x:v>
      </x:c>
      <x:c r="H172" t="str">
        <x:v>Moody's Corporation/JLL</x:v>
      </x:c>
      <x:c r="I172" s="22" t="n">
        <x:v>10</x:v>
      </x:c>
      <x:c r="J172" t="str">
        <x:v>Worked</x:v>
      </x:c>
      <x:c r="K172" t="str">
        <x:v>Employee 103080; home branch Thurrock; assigned role Operative Porter | Deployment branch: Thurrock | Actual role: Operative Porter | Jobs: 402329 | Customers: Moody's Corporation/JLL | Actual hours: 10.0; source records: 1</x:v>
      </x:c>
      <x:c r="L172" t="str">
        <x:v>Include</x:v>
      </x:c>
      <x:c r="M172"/>
      <x:c r="N172"/>
    </x:row>
    <x:row r="173">
      <x:c r="A173" t="str">
        <x:v>B Gibbons|2026-06-15</x:v>
      </x:c>
      <x:c r="B173" s="888" t="n">
        <x:v>46188</x:v>
      </x:c>
      <x:c r="C173" t="str">
        <x:v>B Gibbons</x:v>
      </x:c>
      <x:c r="D173" t="str">
        <x:v>Permanent</x:v>
      </x:c>
      <x:c r="E173" t="str">
        <x:v>Thurrock</x:v>
      </x:c>
      <x:c r="F173" t="str">
        <x:v>Operative Porter</x:v>
      </x:c>
      <x:c r="G173" t="str">
        <x:v>401554, 399379E</x:v>
      </x:c>
      <x:c r="H173" t="str">
        <x:v>CPM/Omnicom; Restore Harrow Green Oxford  M/W use only</x:v>
      </x:c>
      <x:c r="I173" s="22" t="n">
        <x:v>17.5</x:v>
      </x:c>
      <x:c r="J173" t="str">
        <x:v>Worked — 2 records</x:v>
      </x:c>
      <x:c r="K173" t="str">
        <x:v>Employee 103080; home branch Thurrock; assigned role Operative Porter | Deployment branch: Oxford | Actual role: Operative Porter | Jobs: 401554, 399379E | Customers: CPM/Omnicom; Restore Harrow Green Oxford  M/W use only | Actual hours: 17.5; source records: 2</x:v>
      </x:c>
      <x:c r="L173" t="str">
        <x:v>Include</x:v>
      </x:c>
      <x:c r="M173"/>
      <x:c r="N173"/>
    </x:row>
    <x:row r="174">
      <x:c r="A174" t="str">
        <x:v>B Gibbons|2026-06-16</x:v>
      </x:c>
      <x:c r="B174" s="888" t="n">
        <x:v>46189</x:v>
      </x:c>
      <x:c r="C174" t="str">
        <x:v>B Gibbons</x:v>
      </x:c>
      <x:c r="D174" t="str">
        <x:v>Permanent</x:v>
      </x:c>
      <x:c r="E174" t="str">
        <x:v>Thurrock</x:v>
      </x:c>
      <x:c r="F174" t="str">
        <x:v>Operative Porter</x:v>
      </x:c>
      <x:c r="G174" t="str">
        <x:v>402879</x:v>
      </x:c>
      <x:c r="H174" t="str">
        <x:v>London Metropolitan University</x:v>
      </x:c>
      <x:c r="I174" s="22" t="n">
        <x:v>10</x:v>
      </x:c>
      <x:c r="J174" t="str">
        <x:v>Worked</x:v>
      </x:c>
      <x:c r="K174" t="str">
        <x:v>Employee 103080; home branch Thurrock; assigned role Operative Porter | Deployment branch: Thurrock | Actual role: Operative Porter | Jobs: 402879 | Customers: London Metropolitan University | Actual hours: 10.0; source records: 1</x:v>
      </x:c>
      <x:c r="L174" t="str">
        <x:v>Include</x:v>
      </x:c>
      <x:c r="M174"/>
      <x:c r="N174"/>
    </x:row>
    <x:row r="175">
      <x:c r="A175" t="str">
        <x:v>B Gibbons|2026-06-18</x:v>
      </x:c>
      <x:c r="B175" s="888" t="n">
        <x:v>46191</x:v>
      </x:c>
      <x:c r="C175" t="str">
        <x:v>B Gibbons</x:v>
      </x:c>
      <x:c r="D175" t="str">
        <x:v>Permanent</x:v>
      </x:c>
      <x:c r="E175" t="str">
        <x:v>Thurrock</x:v>
      </x:c>
      <x:c r="F175" t="str">
        <x:v>Operative Porter</x:v>
      </x:c>
      <x:c r="G175" t="str">
        <x:v>402264</x:v>
      </x:c>
      <x:c r="H175" t="str">
        <x:v>AlixPartners LLP</x:v>
      </x:c>
      <x:c r="I175" s="22" t="n">
        <x:v>10</x:v>
      </x:c>
      <x:c r="J175" t="str">
        <x:v>Worked</x:v>
      </x:c>
      <x:c r="K175" t="str">
        <x:v>Employee 103080; home branch Thurrock; assigned role Operative Porter | Deployment branch: Thurrock | Actual role: Operative Porter | Jobs: 402264 | Customers: AlixPartners LLP | Actual hours: 10.0; source records: 1</x:v>
      </x:c>
      <x:c r="L175" t="str">
        <x:v>Include</x:v>
      </x:c>
      <x:c r="M175"/>
      <x:c r="N175"/>
    </x:row>
    <x:row r="176">
      <x:c r="A176" t="str">
        <x:v>B Gibbons|2026-06-19</x:v>
      </x:c>
      <x:c r="B176" s="888" t="n">
        <x:v>46192</x:v>
      </x:c>
      <x:c r="C176" t="str">
        <x:v>B Gibbons</x:v>
      </x:c>
      <x:c r="D176" t="str">
        <x:v>Permanent</x:v>
      </x:c>
      <x:c r="E176" t="str">
        <x:v>Thurrock</x:v>
      </x:c>
      <x:c r="F176" t="str">
        <x:v>Operative Porter</x:v>
      </x:c>
      <x:c r="G176" t="str">
        <x:v>402264</x:v>
      </x:c>
      <x:c r="H176" t="str">
        <x:v>AlixPartners LLP</x:v>
      </x:c>
      <x:c r="I176" s="22" t="n">
        <x:v>9.5</x:v>
      </x:c>
      <x:c r="J176" t="str">
        <x:v>Worked</x:v>
      </x:c>
      <x:c r="K176" t="str">
        <x:v>Employee 103080; home branch Thurrock; assigned role Operative Porter | Deployment branch: Thurrock | Actual role: Operative Porter | Jobs: 402264 | Customers: AlixPartners LLP | Actual hours: 9.5; source records: 1</x:v>
      </x:c>
      <x:c r="L176" t="str">
        <x:v>Include</x:v>
      </x:c>
      <x:c r="M176"/>
      <x:c r="N176"/>
    </x:row>
    <x:row r="177">
      <x:c r="A177" t="str">
        <x:v>B Gibbons|2026-06-22</x:v>
      </x:c>
      <x:c r="B177" s="888" t="n">
        <x:v>46195</x:v>
      </x:c>
      <x:c r="C177" t="str">
        <x:v>B Gibbons</x:v>
      </x:c>
      <x:c r="D177" t="str">
        <x:v>Permanent</x:v>
      </x:c>
      <x:c r="E177" t="str">
        <x:v>Thurrock</x:v>
      </x:c>
      <x:c r="F177" t="str">
        <x:v>Operative Porter</x:v>
      </x:c>
      <x:c r="G177" t="str">
        <x:v>402264</x:v>
      </x:c>
      <x:c r="H177" t="str">
        <x:v>AlixPartners LLP</x:v>
      </x:c>
      <x:c r="I177" s="22" t="n">
        <x:v>9.5</x:v>
      </x:c>
      <x:c r="J177" t="str">
        <x:v>Worked</x:v>
      </x:c>
      <x:c r="K177" t="str">
        <x:v>Employee 103080; home branch Thurrock; assigned role Operative Porter | Deployment branch: Thurrock | Actual role: Operative Porter | Jobs: 402264 | Customers: AlixPartners LLP | Actual hours: 9.5; source records: 1</x:v>
      </x:c>
      <x:c r="L177" t="str">
        <x:v>Include</x:v>
      </x:c>
      <x:c r="M177"/>
      <x:c r="N177"/>
    </x:row>
    <x:row r="178">
      <x:c r="A178" t="str">
        <x:v>B Gibbons|2026-06-23</x:v>
      </x:c>
      <x:c r="B178" s="888" t="n">
        <x:v>46196</x:v>
      </x:c>
      <x:c r="C178" t="str">
        <x:v>B Gibbons</x:v>
      </x:c>
      <x:c r="D178" t="str">
        <x:v>Permanent</x:v>
      </x:c>
      <x:c r="E178" t="str">
        <x:v>Thurrock</x:v>
      </x:c>
      <x:c r="F178" t="str">
        <x:v>Operative Porter</x:v>
      </x:c>
      <x:c r="G178" t="str">
        <x:v>402264</x:v>
      </x:c>
      <x:c r="H178" t="str">
        <x:v>AlixPartners LLP</x:v>
      </x:c>
      <x:c r="I178" s="22" t="n">
        <x:v>10</x:v>
      </x:c>
      <x:c r="J178" t="str">
        <x:v>Worked</x:v>
      </x:c>
      <x:c r="K178" t="str">
        <x:v>Employee 103080; home branch Thurrock; assigned role Operative Porter | Deployment branch: Thurrock | Actual role: Operative Porter | Jobs: 402264 | Customers: AlixPartners LLP | Actual hours: 10.0; source records: 1</x:v>
      </x:c>
      <x:c r="L178" t="str">
        <x:v>Include</x:v>
      </x:c>
      <x:c r="M178"/>
      <x:c r="N178"/>
    </x:row>
    <x:row r="179">
      <x:c r="A179" t="str">
        <x:v>B Gibbons|2026-06-24</x:v>
      </x:c>
      <x:c r="B179" s="888" t="n">
        <x:v>46197</x:v>
      </x:c>
      <x:c r="C179" t="str">
        <x:v>B Gibbons</x:v>
      </x:c>
      <x:c r="D179" t="str">
        <x:v>Permanent</x:v>
      </x:c>
      <x:c r="E179" t="str">
        <x:v>Thurrock</x:v>
      </x:c>
      <x:c r="F179" t="str">
        <x:v>Operative Porter</x:v>
      </x:c>
      <x:c r="G179" t="str">
        <x:v>402264</x:v>
      </x:c>
      <x:c r="H179" t="str">
        <x:v>AlixPartners LLP</x:v>
      </x:c>
      <x:c r="I179" s="22" t="n">
        <x:v>11.5</x:v>
      </x:c>
      <x:c r="J179" t="str">
        <x:v>Worked</x:v>
      </x:c>
      <x:c r="K179" t="str">
        <x:v>Employee 103080; home branch Thurrock; assigned role Operative Porter | Deployment branch: Thurrock | Actual role: Operative Porter | Jobs: 402264 | Customers: AlixPartners LLP | Actual hours: 11.5; source records: 1</x:v>
      </x:c>
      <x:c r="L179" t="str">
        <x:v>Include</x:v>
      </x:c>
      <x:c r="M179"/>
      <x:c r="N179"/>
    </x:row>
    <x:row r="180">
      <x:c r="A180" t="str">
        <x:v>B Gibbons|2026-06-26</x:v>
      </x:c>
      <x:c r="B180" s="888" t="n">
        <x:v>46199</x:v>
      </x:c>
      <x:c r="C180" t="str">
        <x:v>B Gibbons</x:v>
      </x:c>
      <x:c r="D180" t="str">
        <x:v>Permanent</x:v>
      </x:c>
      <x:c r="E180" t="str">
        <x:v>Thurrock</x:v>
      </x:c>
      <x:c r="F180" t="str">
        <x:v>Operative Porter</x:v>
      </x:c>
      <x:c r="G180" t="str">
        <x:v>402588</x:v>
      </x:c>
      <x:c r="H180" t="str">
        <x:v>HSBC - BAU June</x:v>
      </x:c>
      <x:c r="I180" s="22" t="n">
        <x:v>8.5</x:v>
      </x:c>
      <x:c r="J180" t="str">
        <x:v>Worked</x:v>
      </x:c>
      <x:c r="K180" t="str">
        <x:v>Employee 103080; home branch Thurrock; assigned role Operative Porter | Deployment branch: Thurrock | Actual role: Operative Porter | Jobs: 402588 | Customers: HSBC - BAU June | Actual hours: 8.5; source records: 1</x:v>
      </x:c>
      <x:c r="L180" t="str">
        <x:v>Include</x:v>
      </x:c>
      <x:c r="M180"/>
      <x:c r="N180"/>
    </x:row>
    <x:row r="181">
      <x:c r="A181" t="str">
        <x:v>B Kilula|2026-06-01</x:v>
      </x:c>
      <x:c r="B181" s="888" t="n">
        <x:v>46174</x:v>
      </x:c>
      <x:c r="C181" t="str">
        <x:v>B Kilula</x:v>
      </x:c>
      <x:c r="D181" t="str">
        <x:v>Permanent</x:v>
      </x:c>
      <x:c r="E181" t="str">
        <x:v>Croydon</x:v>
      </x:c>
      <x:c r="F181" t="str">
        <x:v>Operative Porter</x:v>
      </x:c>
      <x:c r="G181" t="str">
        <x:v>398450</x:v>
      </x:c>
      <x:c r="H181" t="str">
        <x:v>Apple Europe Ltd</x:v>
      </x:c>
      <x:c r="I181" s="22" t="n">
        <x:v>10</x:v>
      </x:c>
      <x:c r="J181" t="str">
        <x:v>Worked</x:v>
      </x:c>
      <x:c r="K181" t="str">
        <x:v>Employee 104064; home branch Croydon; assigned role Operative Porter | Deployment branch: Croydon | Actual role: Operative Porter | Jobs: 398450 | Customers: Apple Europe Ltd | Actual hours: 10.0; source records: 1</x:v>
      </x:c>
      <x:c r="L181" t="str">
        <x:v>Include</x:v>
      </x:c>
      <x:c r="M181"/>
      <x:c r="N181"/>
    </x:row>
    <x:row r="182">
      <x:c r="A182" t="str">
        <x:v>B Kilula|2026-06-02</x:v>
      </x:c>
      <x:c r="B182" s="888" t="n">
        <x:v>46175</x:v>
      </x:c>
      <x:c r="C182" t="str">
        <x:v>B Kilula</x:v>
      </x:c>
      <x:c r="D182" t="str">
        <x:v>Permanent</x:v>
      </x:c>
      <x:c r="E182" t="str">
        <x:v>Croydon</x:v>
      </x:c>
      <x:c r="F182" t="str">
        <x:v>Operative Porter</x:v>
      </x:c>
      <x:c r="G182" t="str">
        <x:v>398450</x:v>
      </x:c>
      <x:c r="H182" t="str">
        <x:v>Apple Europe Ltd</x:v>
      </x:c>
      <x:c r="I182" s="22" t="n">
        <x:v>10</x:v>
      </x:c>
      <x:c r="J182" t="str">
        <x:v>Worked</x:v>
      </x:c>
      <x:c r="K182" t="str">
        <x:v>Employee 104064; home branch Croydon; assigned role Operative Porter | Deployment branch: Croydon | Actual role: Operative Porter | Jobs: 398450 | Customers: Apple Europe Ltd | Actual hours: 10.0; source records: 1</x:v>
      </x:c>
      <x:c r="L182" t="str">
        <x:v>Include</x:v>
      </x:c>
      <x:c r="M182"/>
      <x:c r="N182"/>
    </x:row>
    <x:row r="183">
      <x:c r="A183" t="str">
        <x:v>B Kilula|2026-06-03</x:v>
      </x:c>
      <x:c r="B183" s="888" t="n">
        <x:v>46176</x:v>
      </x:c>
      <x:c r="C183" t="str">
        <x:v>B Kilula</x:v>
      </x:c>
      <x:c r="D183" t="str">
        <x:v>Permanent</x:v>
      </x:c>
      <x:c r="E183" t="str">
        <x:v>Croydon</x:v>
      </x:c>
      <x:c r="F183" t="str">
        <x:v>Operative Porter</x:v>
      </x:c>
      <x:c r="G183" t="str">
        <x:v>398450</x:v>
      </x:c>
      <x:c r="H183" t="str">
        <x:v>Apple Europe Ltd</x:v>
      </x:c>
      <x:c r="I183" s="22" t="n">
        <x:v>10</x:v>
      </x:c>
      <x:c r="J183" t="str">
        <x:v>Worked</x:v>
      </x:c>
      <x:c r="K183" t="str">
        <x:v>Employee 104064; home branch Croydon; assigned role Operative Porter | Deployment branch: Croydon | Actual role: Operative Porter | Jobs: 398450 | Customers: Apple Europe Ltd | Actual hours: 10.0; source records: 1</x:v>
      </x:c>
      <x:c r="L183" t="str">
        <x:v>Include</x:v>
      </x:c>
      <x:c r="M183"/>
      <x:c r="N183"/>
    </x:row>
    <x:row r="184">
      <x:c r="A184" t="str">
        <x:v>B Kilula|2026-06-04</x:v>
      </x:c>
      <x:c r="B184" s="888" t="n">
        <x:v>46177</x:v>
      </x:c>
      <x:c r="C184" t="str">
        <x:v>B Kilula</x:v>
      </x:c>
      <x:c r="D184" t="str">
        <x:v>Permanent</x:v>
      </x:c>
      <x:c r="E184" t="str">
        <x:v>Croydon</x:v>
      </x:c>
      <x:c r="F184" t="str">
        <x:v>Operative Porter</x:v>
      </x:c>
      <x:c r="G184" t="str">
        <x:v>398450</x:v>
      </x:c>
      <x:c r="H184" t="str">
        <x:v>Apple Europe Ltd</x:v>
      </x:c>
      <x:c r="I184" s="22" t="n">
        <x:v>10</x:v>
      </x:c>
      <x:c r="J184" t="str">
        <x:v>Worked</x:v>
      </x:c>
      <x:c r="K184" t="str">
        <x:v>Employee 104064; home branch Croydon; assigned role Operative Porter | Deployment branch: Croydon | Actual role: Operative Porter | Jobs: 398450 | Customers: Apple Europe Ltd | Actual hours: 10.0; source records: 1</x:v>
      </x:c>
      <x:c r="L184" t="str">
        <x:v>Include</x:v>
      </x:c>
      <x:c r="M184"/>
      <x:c r="N184"/>
    </x:row>
    <x:row r="185">
      <x:c r="A185" t="str">
        <x:v>B Kilula|2026-06-05</x:v>
      </x:c>
      <x:c r="B185" s="888" t="n">
        <x:v>46178</x:v>
      </x:c>
      <x:c r="C185" t="str">
        <x:v>B Kilula</x:v>
      </x:c>
      <x:c r="D185" t="str">
        <x:v>Permanent</x:v>
      </x:c>
      <x:c r="E185" t="str">
        <x:v>Croydon</x:v>
      </x:c>
      <x:c r="F185" t="str">
        <x:v>Operative Porter</x:v>
      </x:c>
      <x:c r="G185" t="str">
        <x:v>398450</x:v>
      </x:c>
      <x:c r="H185" t="str">
        <x:v>Apple Europe Ltd</x:v>
      </x:c>
      <x:c r="I185" s="22" t="n">
        <x:v>10</x:v>
      </x:c>
      <x:c r="J185" t="str">
        <x:v>Worked</x:v>
      </x:c>
      <x:c r="K185" t="str">
        <x:v>Employee 104064; home branch Croydon; assigned role Operative Porter | Deployment branch: Croydon | Actual role: Operative Porter | Jobs: 398450 | Customers: Apple Europe Ltd | Actual hours: 10.0; source records: 1</x:v>
      </x:c>
      <x:c r="L185" t="str">
        <x:v>Include</x:v>
      </x:c>
      <x:c r="M185"/>
      <x:c r="N185"/>
    </x:row>
    <x:row r="186">
      <x:c r="A186" t="str">
        <x:v>B Kilula|2026-06-08</x:v>
      </x:c>
      <x:c r="B186" s="888" t="n">
        <x:v>46181</x:v>
      </x:c>
      <x:c r="C186" t="str">
        <x:v>B Kilula</x:v>
      </x:c>
      <x:c r="D186" t="str">
        <x:v>Permanent</x:v>
      </x:c>
      <x:c r="E186" t="str">
        <x:v>Croydon</x:v>
      </x:c>
      <x:c r="F186" t="str">
        <x:v>Operative Porter</x:v>
      </x:c>
      <x:c r="G186" t="str">
        <x:v>398450</x:v>
      </x:c>
      <x:c r="H186" t="str">
        <x:v>Apple Europe Ltd</x:v>
      </x:c>
      <x:c r="I186" s="22" t="n">
        <x:v>10</x:v>
      </x:c>
      <x:c r="J186" t="str">
        <x:v>Worked</x:v>
      </x:c>
      <x:c r="K186" t="str">
        <x:v>Employee 104064; home branch Croydon; assigned role Operative Porter | Deployment branch: Croydon | Actual role: Operative Porter | Jobs: 398450 | Customers: Apple Europe Ltd | Actual hours: 10.0; source records: 1</x:v>
      </x:c>
      <x:c r="L186" t="str">
        <x:v>Include</x:v>
      </x:c>
      <x:c r="M186"/>
      <x:c r="N186"/>
    </x:row>
    <x:row r="187">
      <x:c r="A187" t="str">
        <x:v>B Kilula|2026-06-09</x:v>
      </x:c>
      <x:c r="B187" s="888" t="n">
        <x:v>46182</x:v>
      </x:c>
      <x:c r="C187" t="str">
        <x:v>B Kilula</x:v>
      </x:c>
      <x:c r="D187" t="str">
        <x:v>Permanent</x:v>
      </x:c>
      <x:c r="E187" t="str">
        <x:v>Croydon</x:v>
      </x:c>
      <x:c r="F187" t="str">
        <x:v>Operative Porter</x:v>
      </x:c>
      <x:c r="G187" t="str">
        <x:v>398450</x:v>
      </x:c>
      <x:c r="H187" t="str">
        <x:v>Apple Europe Ltd</x:v>
      </x:c>
      <x:c r="I187" s="22" t="n">
        <x:v>10</x:v>
      </x:c>
      <x:c r="J187" t="str">
        <x:v>Worked</x:v>
      </x:c>
      <x:c r="K187" t="str">
        <x:v>Employee 104064; home branch Croydon; assigned role Operative Porter | Deployment branch: Croydon | Actual role: Operative Porter | Jobs: 398450 | Customers: Apple Europe Ltd | Actual hours: 10.0; source records: 1</x:v>
      </x:c>
      <x:c r="L187" t="str">
        <x:v>Include</x:v>
      </x:c>
      <x:c r="M187"/>
      <x:c r="N187"/>
    </x:row>
    <x:row r="188">
      <x:c r="A188" t="str">
        <x:v>B Kilula|2026-06-10</x:v>
      </x:c>
      <x:c r="B188" s="888" t="n">
        <x:v>46183</x:v>
      </x:c>
      <x:c r="C188" t="str">
        <x:v>B Kilula</x:v>
      </x:c>
      <x:c r="D188" t="str">
        <x:v>Permanent</x:v>
      </x:c>
      <x:c r="E188" t="str">
        <x:v>Croydon</x:v>
      </x:c>
      <x:c r="F188" t="str">
        <x:v>Operative Porter</x:v>
      </x:c>
      <x:c r="G188" t="str">
        <x:v>398450</x:v>
      </x:c>
      <x:c r="H188" t="str">
        <x:v>Apple Europe Ltd</x:v>
      </x:c>
      <x:c r="I188" s="22" t="n">
        <x:v>10</x:v>
      </x:c>
      <x:c r="J188" t="str">
        <x:v>Worked</x:v>
      </x:c>
      <x:c r="K188" t="str">
        <x:v>Employee 104064; home branch Croydon; assigned role Operative Porter | Deployment branch: Croydon | Actual role: Operative Porter | Jobs: 398450 | Customers: Apple Europe Ltd | Actual hours: 10.0; source records: 1</x:v>
      </x:c>
      <x:c r="L188" t="str">
        <x:v>Include</x:v>
      </x:c>
      <x:c r="M188"/>
      <x:c r="N188"/>
    </x:row>
    <x:row r="189">
      <x:c r="A189" t="str">
        <x:v>B Kilula|2026-06-11</x:v>
      </x:c>
      <x:c r="B189" s="888" t="n">
        <x:v>46184</x:v>
      </x:c>
      <x:c r="C189" t="str">
        <x:v>B Kilula</x:v>
      </x:c>
      <x:c r="D189" t="str">
        <x:v>Permanent</x:v>
      </x:c>
      <x:c r="E189" t="str">
        <x:v>Croydon</x:v>
      </x:c>
      <x:c r="F189" t="str">
        <x:v>Operative Porter</x:v>
      </x:c>
      <x:c r="G189"/>
      <x:c r="H189"/>
      <x:c r="I189" s="22" t="n">
        <x:v>0</x:v>
      </x:c>
      <x:c r="J189" t="str">
        <x:v>Annual leave</x:v>
      </x:c>
      <x:c r="K189" t="str">
        <x:v>Employee 104064; home branch Croydon; assigned role Operative Porter | Leave: Annual Leave (Hours) | Leave calendar basis: Variable-pattern period</x:v>
      </x:c>
      <x:c r="L189" t="str">
        <x:v>Include</x:v>
      </x:c>
      <x:c r="M189"/>
      <x:c r="N189"/>
    </x:row>
    <x:row r="190">
      <x:c r="A190" t="str">
        <x:v>B Kilula|2026-06-12</x:v>
      </x:c>
      <x:c r="B190" s="888" t="n">
        <x:v>46185</x:v>
      </x:c>
      <x:c r="C190" t="str">
        <x:v>B Kilula</x:v>
      </x:c>
      <x:c r="D190" t="str">
        <x:v>Permanent</x:v>
      </x:c>
      <x:c r="E190" t="str">
        <x:v>Croydon</x:v>
      </x:c>
      <x:c r="F190" t="str">
        <x:v>Operative Porter</x:v>
      </x:c>
      <x:c r="G190" t="str">
        <x:v>398450</x:v>
      </x:c>
      <x:c r="H190" t="str">
        <x:v>Apple Europe Ltd</x:v>
      </x:c>
      <x:c r="I190" s="22" t="n">
        <x:v>10</x:v>
      </x:c>
      <x:c r="J190" t="str">
        <x:v>Worked</x:v>
      </x:c>
      <x:c r="K190" t="str">
        <x:v>Employee 104064; home branch Croydon; assigned role Operative Porter | Deployment branch: Croydon | Actual role: Operative Porter | Jobs: 398450 | Customers: Apple Europe Ltd | Actual hours: 10.0; source records: 1</x:v>
      </x:c>
      <x:c r="L190" t="str">
        <x:v>Include</x:v>
      </x:c>
      <x:c r="M190"/>
      <x:c r="N190"/>
    </x:row>
    <x:row r="191">
      <x:c r="A191" t="str">
        <x:v>B Kilula|2026-06-15</x:v>
      </x:c>
      <x:c r="B191" s="888" t="n">
        <x:v>46188</x:v>
      </x:c>
      <x:c r="C191" t="str">
        <x:v>B Kilula</x:v>
      </x:c>
      <x:c r="D191" t="str">
        <x:v>Permanent</x:v>
      </x:c>
      <x:c r="E191" t="str">
        <x:v>Croydon</x:v>
      </x:c>
      <x:c r="F191" t="str">
        <x:v>Operative Porter</x:v>
      </x:c>
      <x:c r="G191" t="str">
        <x:v>398450</x:v>
      </x:c>
      <x:c r="H191" t="str">
        <x:v>Apple Europe Ltd</x:v>
      </x:c>
      <x:c r="I191" s="22" t="n">
        <x:v>10</x:v>
      </x:c>
      <x:c r="J191" t="str">
        <x:v>Worked</x:v>
      </x:c>
      <x:c r="K191" t="str">
        <x:v>Employee 104064; home branch Croydon; assigned role Operative Porter | Deployment branch: Croydon | Actual role: Operative Porter | Jobs: 398450 | Customers: Apple Europe Ltd | Actual hours: 10.0; source records: 1</x:v>
      </x:c>
      <x:c r="L191" t="str">
        <x:v>Include</x:v>
      </x:c>
      <x:c r="M191"/>
      <x:c r="N191"/>
    </x:row>
    <x:row r="192">
      <x:c r="A192" t="str">
        <x:v>B Kilula|2026-06-16</x:v>
      </x:c>
      <x:c r="B192" s="888" t="n">
        <x:v>46189</x:v>
      </x:c>
      <x:c r="C192" t="str">
        <x:v>B Kilula</x:v>
      </x:c>
      <x:c r="D192" t="str">
        <x:v>Permanent</x:v>
      </x:c>
      <x:c r="E192" t="str">
        <x:v>Croydon</x:v>
      </x:c>
      <x:c r="F192" t="str">
        <x:v>Operative Porter</x:v>
      </x:c>
      <x:c r="G192" t="str">
        <x:v>398450</x:v>
      </x:c>
      <x:c r="H192" t="str">
        <x:v>Apple Europe Ltd</x:v>
      </x:c>
      <x:c r="I192" s="22" t="n">
        <x:v>10</x:v>
      </x:c>
      <x:c r="J192" t="str">
        <x:v>Worked</x:v>
      </x:c>
      <x:c r="K192" t="str">
        <x:v>Employee 104064; home branch Croydon; assigned role Operative Porter | Deployment branch: Croydon | Actual role: Operative Porter | Jobs: 398450 | Customers: Apple Europe Ltd | Actual hours: 10.0; source records: 1</x:v>
      </x:c>
      <x:c r="L192" t="str">
        <x:v>Include</x:v>
      </x:c>
      <x:c r="M192"/>
      <x:c r="N192"/>
    </x:row>
    <x:row r="193">
      <x:c r="A193" t="str">
        <x:v>B Kilula|2026-06-17</x:v>
      </x:c>
      <x:c r="B193" s="888" t="n">
        <x:v>46190</x:v>
      </x:c>
      <x:c r="C193" t="str">
        <x:v>B Kilula</x:v>
      </x:c>
      <x:c r="D193" t="str">
        <x:v>Permanent</x:v>
      </x:c>
      <x:c r="E193" t="str">
        <x:v>Croydon</x:v>
      </x:c>
      <x:c r="F193" t="str">
        <x:v>Operative Porter</x:v>
      </x:c>
      <x:c r="G193" t="str">
        <x:v>398450</x:v>
      </x:c>
      <x:c r="H193" t="str">
        <x:v>Apple Europe Ltd</x:v>
      </x:c>
      <x:c r="I193" s="22" t="n">
        <x:v>10</x:v>
      </x:c>
      <x:c r="J193" t="str">
        <x:v>Worked</x:v>
      </x:c>
      <x:c r="K193" t="str">
        <x:v>Employee 104064; home branch Croydon; assigned role Operative Porter | Deployment branch: Croydon | Actual role: Operative Porter | Jobs: 398450 | Customers: Apple Europe Ltd | Actual hours: 10.0; source records: 1</x:v>
      </x:c>
      <x:c r="L193" t="str">
        <x:v>Include</x:v>
      </x:c>
      <x:c r="M193"/>
      <x:c r="N193"/>
    </x:row>
    <x:row r="194">
      <x:c r="A194" t="str">
        <x:v>B Kilula|2026-06-18</x:v>
      </x:c>
      <x:c r="B194" s="888" t="n">
        <x:v>46191</x:v>
      </x:c>
      <x:c r="C194" t="str">
        <x:v>B Kilula</x:v>
      </x:c>
      <x:c r="D194" t="str">
        <x:v>Permanent</x:v>
      </x:c>
      <x:c r="E194" t="str">
        <x:v>Croydon</x:v>
      </x:c>
      <x:c r="F194" t="str">
        <x:v>Operative Porter</x:v>
      </x:c>
      <x:c r="G194" t="str">
        <x:v>398450</x:v>
      </x:c>
      <x:c r="H194" t="str">
        <x:v>Apple Europe Ltd</x:v>
      </x:c>
      <x:c r="I194" s="22" t="n">
        <x:v>10</x:v>
      </x:c>
      <x:c r="J194" t="str">
        <x:v>Worked</x:v>
      </x:c>
      <x:c r="K194" t="str">
        <x:v>Employee 104064; home branch Croydon; assigned role Operative Porter | Deployment branch: Croydon | Actual role: Operative Porter | Jobs: 398450 | Customers: Apple Europe Ltd | Actual hours: 10.0; source records: 1</x:v>
      </x:c>
      <x:c r="L194" t="str">
        <x:v>Include</x:v>
      </x:c>
      <x:c r="M194"/>
      <x:c r="N194"/>
    </x:row>
    <x:row r="195">
      <x:c r="A195" t="str">
        <x:v>B Kilula|2026-06-19</x:v>
      </x:c>
      <x:c r="B195" s="888" t="n">
        <x:v>46192</x:v>
      </x:c>
      <x:c r="C195" t="str">
        <x:v>B Kilula</x:v>
      </x:c>
      <x:c r="D195" t="str">
        <x:v>Permanent</x:v>
      </x:c>
      <x:c r="E195" t="str">
        <x:v>Croydon</x:v>
      </x:c>
      <x:c r="F195" t="str">
        <x:v>Operative Porter</x:v>
      </x:c>
      <x:c r="G195" t="str">
        <x:v>398450</x:v>
      </x:c>
      <x:c r="H195" t="str">
        <x:v>Apple Europe Ltd</x:v>
      </x:c>
      <x:c r="I195" s="22" t="n">
        <x:v>10</x:v>
      </x:c>
      <x:c r="J195" t="str">
        <x:v>Worked</x:v>
      </x:c>
      <x:c r="K195" t="str">
        <x:v>Employee 104064; home branch Croydon; assigned role Operative Porter | Deployment branch: Croydon | Actual role: Operative Porter | Jobs: 398450 | Customers: Apple Europe Ltd | Actual hours: 10.0; source records: 1</x:v>
      </x:c>
      <x:c r="L195" t="str">
        <x:v>Include</x:v>
      </x:c>
      <x:c r="M195"/>
      <x:c r="N195"/>
    </x:row>
    <x:row r="196">
      <x:c r="A196" t="str">
        <x:v>B Kilula|2026-06-22</x:v>
      </x:c>
      <x:c r="B196" s="888" t="n">
        <x:v>46195</x:v>
      </x:c>
      <x:c r="C196" t="str">
        <x:v>B Kilula</x:v>
      </x:c>
      <x:c r="D196" t="str">
        <x:v>Permanent</x:v>
      </x:c>
      <x:c r="E196" t="str">
        <x:v>Croydon</x:v>
      </x:c>
      <x:c r="F196" t="str">
        <x:v>Operative Porter</x:v>
      </x:c>
      <x:c r="G196" t="str">
        <x:v>398450</x:v>
      </x:c>
      <x:c r="H196" t="str">
        <x:v>Apple Europe Ltd</x:v>
      </x:c>
      <x:c r="I196" s="22" t="n">
        <x:v>10</x:v>
      </x:c>
      <x:c r="J196" t="str">
        <x:v>Worked</x:v>
      </x:c>
      <x:c r="K196" t="str">
        <x:v>Employee 104064; home branch Croydon; assigned role Operative Porter | Deployment branch: Croydon | Actual role: Operative Porter | Jobs: 398450 | Customers: Apple Europe Ltd | Actual hours: 10.0; source records: 1</x:v>
      </x:c>
      <x:c r="L196" t="str">
        <x:v>Include</x:v>
      </x:c>
      <x:c r="M196"/>
      <x:c r="N196"/>
    </x:row>
    <x:row r="197">
      <x:c r="A197" t="str">
        <x:v>B Kilula|2026-06-23</x:v>
      </x:c>
      <x:c r="B197" s="888" t="n">
        <x:v>46196</x:v>
      </x:c>
      <x:c r="C197" t="str">
        <x:v>B Kilula</x:v>
      </x:c>
      <x:c r="D197" t="str">
        <x:v>Permanent</x:v>
      </x:c>
      <x:c r="E197" t="str">
        <x:v>Croydon</x:v>
      </x:c>
      <x:c r="F197" t="str">
        <x:v>Operative Porter</x:v>
      </x:c>
      <x:c r="G197" t="str">
        <x:v>398450</x:v>
      </x:c>
      <x:c r="H197" t="str">
        <x:v>Apple Europe Ltd</x:v>
      </x:c>
      <x:c r="I197" s="22" t="n">
        <x:v>10</x:v>
      </x:c>
      <x:c r="J197" t="str">
        <x:v>Worked</x:v>
      </x:c>
      <x:c r="K197" t="str">
        <x:v>Employee 104064; home branch Croydon; assigned role Operative Porter | Deployment branch: Croydon | Actual role: Operative Porter | Jobs: 398450 | Customers: Apple Europe Ltd | Actual hours: 10.0; source records: 1</x:v>
      </x:c>
      <x:c r="L197" t="str">
        <x:v>Include</x:v>
      </x:c>
      <x:c r="M197"/>
      <x:c r="N197"/>
    </x:row>
    <x:row r="198">
      <x:c r="A198" t="str">
        <x:v>B Kilula|2026-06-24</x:v>
      </x:c>
      <x:c r="B198" s="888" t="n">
        <x:v>46197</x:v>
      </x:c>
      <x:c r="C198" t="str">
        <x:v>B Kilula</x:v>
      </x:c>
      <x:c r="D198" t="str">
        <x:v>Permanent</x:v>
      </x:c>
      <x:c r="E198" t="str">
        <x:v>Croydon</x:v>
      </x:c>
      <x:c r="F198" t="str">
        <x:v>Operative Porter</x:v>
      </x:c>
      <x:c r="G198" t="str">
        <x:v>398450</x:v>
      </x:c>
      <x:c r="H198" t="str">
        <x:v>Apple Europe Ltd</x:v>
      </x:c>
      <x:c r="I198" s="22" t="n">
        <x:v>10</x:v>
      </x:c>
      <x:c r="J198" t="str">
        <x:v>Worked</x:v>
      </x:c>
      <x:c r="K198" t="str">
        <x:v>Employee 104064; home branch Croydon; assigned role Operative Porter | Deployment branch: Croydon | Actual role: Operative Porter | Jobs: 398450 | Customers: Apple Europe Ltd | Actual hours: 10.0; source records: 1</x:v>
      </x:c>
      <x:c r="L198" t="str">
        <x:v>Include</x:v>
      </x:c>
      <x:c r="M198"/>
      <x:c r="N198"/>
    </x:row>
    <x:row r="199">
      <x:c r="A199" t="str">
        <x:v>B Kilula|2026-06-25</x:v>
      </x:c>
      <x:c r="B199" s="888" t="n">
        <x:v>46198</x:v>
      </x:c>
      <x:c r="C199" t="str">
        <x:v>B Kilula</x:v>
      </x:c>
      <x:c r="D199" t="str">
        <x:v>Permanent</x:v>
      </x:c>
      <x:c r="E199" t="str">
        <x:v>Croydon</x:v>
      </x:c>
      <x:c r="F199" t="str">
        <x:v>Operative Porter</x:v>
      </x:c>
      <x:c r="G199" t="str">
        <x:v>398450</x:v>
      </x:c>
      <x:c r="H199" t="str">
        <x:v>Apple Europe Ltd</x:v>
      </x:c>
      <x:c r="I199" s="22" t="n">
        <x:v>10</x:v>
      </x:c>
      <x:c r="J199" t="str">
        <x:v>Worked</x:v>
      </x:c>
      <x:c r="K199" t="str">
        <x:v>Employee 104064; home branch Croydon; assigned role Operative Porter | Deployment branch: Croydon | Actual role: Operative Porter | Jobs: 398450 | Customers: Apple Europe Ltd | Actual hours: 10.0; source records: 1</x:v>
      </x:c>
      <x:c r="L199" t="str">
        <x:v>Include</x:v>
      </x:c>
      <x:c r="M199"/>
      <x:c r="N199"/>
    </x:row>
    <x:row r="200">
      <x:c r="A200" t="str">
        <x:v>B Kilula|2026-06-26</x:v>
      </x:c>
      <x:c r="B200" s="888" t="n">
        <x:v>46199</x:v>
      </x:c>
      <x:c r="C200" t="str">
        <x:v>B Kilula</x:v>
      </x:c>
      <x:c r="D200" t="str">
        <x:v>Permanent</x:v>
      </x:c>
      <x:c r="E200" t="str">
        <x:v>Croydon</x:v>
      </x:c>
      <x:c r="F200" t="str">
        <x:v>Operative Porter</x:v>
      </x:c>
      <x:c r="G200" t="str">
        <x:v>398450</x:v>
      </x:c>
      <x:c r="H200" t="str">
        <x:v>Apple Europe Ltd</x:v>
      </x:c>
      <x:c r="I200" s="22" t="n">
        <x:v>10</x:v>
      </x:c>
      <x:c r="J200" t="str">
        <x:v>Worked</x:v>
      </x:c>
      <x:c r="K200" t="str">
        <x:v>Employee 104064; home branch Croydon; assigned role Operative Porter | Deployment branch: Croydon | Actual role: Operative Porter | Jobs: 398450 | Customers: Apple Europe Ltd | Actual hours: 10.0; source records: 1</x:v>
      </x:c>
      <x:c r="L200" t="str">
        <x:v>Include</x:v>
      </x:c>
      <x:c r="M200"/>
      <x:c r="N200"/>
    </x:row>
    <x:row r="201">
      <x:c r="A201" t="str">
        <x:v>B Kilula|2026-06-29</x:v>
      </x:c>
      <x:c r="B201" s="888" t="n">
        <x:v>46202</x:v>
      </x:c>
      <x:c r="C201" t="str">
        <x:v>B Kilula</x:v>
      </x:c>
      <x:c r="D201" t="str">
        <x:v>Permanent</x:v>
      </x:c>
      <x:c r="E201" t="str">
        <x:v>Croydon</x:v>
      </x:c>
      <x:c r="F201" t="str">
        <x:v>Operative Porter</x:v>
      </x:c>
      <x:c r="G201" t="str">
        <x:v>398450</x:v>
      </x:c>
      <x:c r="H201" t="str">
        <x:v>Apple Europe Ltd</x:v>
      </x:c>
      <x:c r="I201" s="22" t="n">
        <x:v>10</x:v>
      </x:c>
      <x:c r="J201" t="str">
        <x:v>Worked</x:v>
      </x:c>
      <x:c r="K201" t="str">
        <x:v>Employee 104064; home branch Croydon; assigned role Operative Porter | Deployment branch: Croydon | Actual role: Operative Porter | Jobs: 398450 | Customers: Apple Europe Ltd | Actual hours: 10.0; source records: 1</x:v>
      </x:c>
      <x:c r="L201" t="str">
        <x:v>Include</x:v>
      </x:c>
      <x:c r="M201"/>
      <x:c r="N201"/>
    </x:row>
    <x:row r="202">
      <x:c r="A202" t="str">
        <x:v>B Kilula|2026-06-30</x:v>
      </x:c>
      <x:c r="B202" s="888" t="n">
        <x:v>46203</x:v>
      </x:c>
      <x:c r="C202" t="str">
        <x:v>B Kilula</x:v>
      </x:c>
      <x:c r="D202" t="str">
        <x:v>Permanent</x:v>
      </x:c>
      <x:c r="E202" t="str">
        <x:v>Croydon</x:v>
      </x:c>
      <x:c r="F202" t="str">
        <x:v>Operative Porter</x:v>
      </x:c>
      <x:c r="G202" t="str">
        <x:v>398450</x:v>
      </x:c>
      <x:c r="H202" t="str">
        <x:v>Apple Europe Ltd</x:v>
      </x:c>
      <x:c r="I202" s="22" t="n">
        <x:v>10</x:v>
      </x:c>
      <x:c r="J202" t="str">
        <x:v>Worked</x:v>
      </x:c>
      <x:c r="K202" t="str">
        <x:v>Employee 104064; home branch Croydon; assigned role Operative Porter | Deployment branch: Croydon | Actual role: Operative Porter | Jobs: 398450 | Customers: Apple Europe Ltd | Actual hours: 10.0; source records: 1</x:v>
      </x:c>
      <x:c r="L202" t="str">
        <x:v>Include</x:v>
      </x:c>
      <x:c r="M202"/>
      <x:c r="N202"/>
    </x:row>
    <x:row r="203">
      <x:c r="A203" t="str">
        <x:v>B Martin (B) EV|2026-06-01</x:v>
      </x:c>
      <x:c r="B203" s="888" t="n">
        <x:v>46174</x:v>
      </x:c>
      <x:c r="C203" t="str">
        <x:v>B Martin (B) EV</x:v>
      </x:c>
      <x:c r="D203" t="str">
        <x:v>Permanent</x:v>
      </x:c>
      <x:c r="E203" t="str">
        <x:v>Thurrock</x:v>
      </x:c>
      <x:c r="F203" t="str">
        <x:v>Operative Skilled</x:v>
      </x:c>
      <x:c r="G203"/>
      <x:c r="H203"/>
      <x:c r="I203" s="22" t="n">
        <x:v>0</x:v>
      </x:c>
      <x:c r="J203" t="str">
        <x:v>Annual leave</x:v>
      </x:c>
      <x:c r="K203" t="str">
        <x:v>Employee 1128; home branch Thurrock; assigned role Operative Skilled | Leave: Annual Leave (Days) | Leave calendar basis: Fixed schedule</x:v>
      </x:c>
      <x:c r="L203" t="str">
        <x:v>Include</x:v>
      </x:c>
      <x:c r="M203"/>
      <x:c r="N203"/>
    </x:row>
    <x:row r="204">
      <x:c r="A204" t="str">
        <x:v>B Martin (B) EV|2026-06-02</x:v>
      </x:c>
      <x:c r="B204" s="888" t="n">
        <x:v>46175</x:v>
      </x:c>
      <x:c r="C204" t="str">
        <x:v>B Martin (B) EV</x:v>
      </x:c>
      <x:c r="D204" t="str">
        <x:v>Permanent</x:v>
      </x:c>
      <x:c r="E204" t="str">
        <x:v>Thurrock</x:v>
      </x:c>
      <x:c r="F204" t="str">
        <x:v>Operative Skilled</x:v>
      </x:c>
      <x:c r="G204"/>
      <x:c r="H204"/>
      <x:c r="I204" s="22" t="n">
        <x:v>0</x:v>
      </x:c>
      <x:c r="J204" t="str">
        <x:v>Annual leave</x:v>
      </x:c>
      <x:c r="K204" t="str">
        <x:v>Employee 1128; home branch Thurrock; assigned role Operative Skilled | Leave: Annual Leave (Days) | Leave calendar basis: Fixed schedule</x:v>
      </x:c>
      <x:c r="L204" t="str">
        <x:v>Include</x:v>
      </x:c>
      <x:c r="M204"/>
      <x:c r="N204"/>
    </x:row>
    <x:row r="205">
      <x:c r="A205" t="str">
        <x:v>B Martin (B) EV|2026-06-03</x:v>
      </x:c>
      <x:c r="B205" s="888" t="n">
        <x:v>46176</x:v>
      </x:c>
      <x:c r="C205" t="str">
        <x:v>B Martin (B) EV</x:v>
      </x:c>
      <x:c r="D205" t="str">
        <x:v>Permanent</x:v>
      </x:c>
      <x:c r="E205" t="str">
        <x:v>Thurrock</x:v>
      </x:c>
      <x:c r="F205" t="str">
        <x:v>Operative Skilled</x:v>
      </x:c>
      <x:c r="G205"/>
      <x:c r="H205"/>
      <x:c r="I205" s="22" t="n">
        <x:v>0</x:v>
      </x:c>
      <x:c r="J205" t="str">
        <x:v>Annual leave</x:v>
      </x:c>
      <x:c r="K205" t="str">
        <x:v>Employee 1128; home branch Thurrock; assigned role Operative Skilled | Leave: Annual Leave (Days) | Leave calendar basis: Fixed schedule</x:v>
      </x:c>
      <x:c r="L205" t="str">
        <x:v>Include</x:v>
      </x:c>
      <x:c r="M205"/>
      <x:c r="N205"/>
    </x:row>
    <x:row r="206">
      <x:c r="A206" t="str">
        <x:v>B Martin (B) EV|2026-06-04</x:v>
      </x:c>
      <x:c r="B206" s="888" t="n">
        <x:v>46177</x:v>
      </x:c>
      <x:c r="C206" t="str">
        <x:v>B Martin (B) EV</x:v>
      </x:c>
      <x:c r="D206" t="str">
        <x:v>Permanent</x:v>
      </x:c>
      <x:c r="E206" t="str">
        <x:v>Thurrock</x:v>
      </x:c>
      <x:c r="F206" t="str">
        <x:v>Operative Skilled</x:v>
      </x:c>
      <x:c r="G206"/>
      <x:c r="H206"/>
      <x:c r="I206" s="22" t="n">
        <x:v>0</x:v>
      </x:c>
      <x:c r="J206" t="str">
        <x:v>Annual leave</x:v>
      </x:c>
      <x:c r="K206" t="str">
        <x:v>Employee 1128; home branch Thurrock; assigned role Operative Skilled | Leave: Annual Leave (Days) | Leave calendar basis: Fixed schedule</x:v>
      </x:c>
      <x:c r="L206" t="str">
        <x:v>Include</x:v>
      </x:c>
      <x:c r="M206"/>
      <x:c r="N206"/>
    </x:row>
    <x:row r="207">
      <x:c r="A207" t="str">
        <x:v>B Martin (B) EV|2026-06-05</x:v>
      </x:c>
      <x:c r="B207" s="888" t="n">
        <x:v>46178</x:v>
      </x:c>
      <x:c r="C207" t="str">
        <x:v>B Martin (B) EV</x:v>
      </x:c>
      <x:c r="D207" t="str">
        <x:v>Permanent</x:v>
      </x:c>
      <x:c r="E207" t="str">
        <x:v>Thurrock</x:v>
      </x:c>
      <x:c r="F207" t="str">
        <x:v>Operative Skilled</x:v>
      </x:c>
      <x:c r="G207"/>
      <x:c r="H207"/>
      <x:c r="I207" s="22" t="n">
        <x:v>0</x:v>
      </x:c>
      <x:c r="J207" t="str">
        <x:v>Annual leave</x:v>
      </x:c>
      <x:c r="K207" t="str">
        <x:v>Employee 1128; home branch Thurrock; assigned role Operative Skilled | Leave: Annual Leave (Days) | Leave calendar basis: Fixed schedule</x:v>
      </x:c>
      <x:c r="L207" t="str">
        <x:v>Include</x:v>
      </x:c>
      <x:c r="M207"/>
      <x:c r="N207"/>
    </x:row>
    <x:row r="208">
      <x:c r="A208" t="str">
        <x:v>B Martin (B) EV|2026-06-06</x:v>
      </x:c>
      <x:c r="B208" s="888" t="n">
        <x:v>46179</x:v>
      </x:c>
      <x:c r="C208" t="str">
        <x:v>B Martin (B) EV</x:v>
      </x:c>
      <x:c r="D208" t="str">
        <x:v>Permanent</x:v>
      </x:c>
      <x:c r="E208" t="str">
        <x:v>Thurrock</x:v>
      </x:c>
      <x:c r="F208" t="str">
        <x:v>Operative Skilled</x:v>
      </x:c>
      <x:c r="G208" t="str">
        <x:v>402599</x:v>
      </x:c>
      <x:c r="H208" t="str">
        <x:v>UBS Investment Bank</x:v>
      </x:c>
      <x:c r="I208" s="22" t="n">
        <x:v>7.5</x:v>
      </x:c>
      <x:c r="J208" t="str">
        <x:v>Worked</x:v>
      </x:c>
      <x:c r="K208" t="str">
        <x:v>Employee 1128; home branch Thurrock; assigned role Operative Skilled | Deployment branch: Thurrock | Actual role: Operative Skilled | Jobs: 402599 | Customers: UBS Investment Bank | Actual hours: 7.5; source records: 1</x:v>
      </x:c>
      <x:c r="L208" t="str">
        <x:v>Include</x:v>
      </x:c>
      <x:c r="M208"/>
      <x:c r="N208"/>
    </x:row>
    <x:row r="209">
      <x:c r="A209" t="str">
        <x:v>B Martin (B) EV|2026-06-08</x:v>
      </x:c>
      <x:c r="B209" s="888" t="n">
        <x:v>46181</x:v>
      </x:c>
      <x:c r="C209" t="str">
        <x:v>B Martin (B) EV</x:v>
      </x:c>
      <x:c r="D209" t="str">
        <x:v>Permanent</x:v>
      </x:c>
      <x:c r="E209" t="str">
        <x:v>Thurrock</x:v>
      </x:c>
      <x:c r="F209" t="str">
        <x:v>Operative Skilled</x:v>
      </x:c>
      <x:c r="G209" t="str">
        <x:v>402520</x:v>
      </x:c>
      <x:c r="H209" t="str">
        <x:v>London Metropolitan University</x:v>
      </x:c>
      <x:c r="I209" s="22" t="n">
        <x:v>7</x:v>
      </x:c>
      <x:c r="J209" t="str">
        <x:v>Worked</x:v>
      </x:c>
      <x:c r="K209" t="str">
        <x:v>Employee 1128; home branch Thurrock; assigned role Operative Skilled | Deployment branch: Thurrock | Actual role: Operative Skilled | Jobs: 402520 | Customers: London Metropolitan University | Actual hours: 7.0; source records: 1</x:v>
      </x:c>
      <x:c r="L209" t="str">
        <x:v>Include</x:v>
      </x:c>
      <x:c r="M209"/>
      <x:c r="N209"/>
    </x:row>
    <x:row r="210">
      <x:c r="A210" t="str">
        <x:v>B Martin (B) EV|2026-06-09</x:v>
      </x:c>
      <x:c r="B210" s="888" t="n">
        <x:v>46182</x:v>
      </x:c>
      <x:c r="C210" t="str">
        <x:v>B Martin (B) EV</x:v>
      </x:c>
      <x:c r="D210" t="str">
        <x:v>Permanent</x:v>
      </x:c>
      <x:c r="E210" t="str">
        <x:v>Thurrock</x:v>
      </x:c>
      <x:c r="F210" t="str">
        <x:v>Operative Skilled</x:v>
      </x:c>
      <x:c r="G210" t="str">
        <x:v>396847</x:v>
      </x:c>
      <x:c r="H210" t="str">
        <x:v>Clover/Mr Michael</x:v>
      </x:c>
      <x:c r="I210" s="22" t="n">
        <x:v>6</x:v>
      </x:c>
      <x:c r="J210" t="str">
        <x:v>Worked</x:v>
      </x:c>
      <x:c r="K210" t="str">
        <x:v>Employee 1128; home branch Thurrock; assigned role Operative Skilled | Deployment branch: Thurrock | Actual role: Operative Porter | Jobs: 396847 | Customers: Clover/Mr Michael | Actual hours: 6.0; source records: 1</x:v>
      </x:c>
      <x:c r="L210" t="str">
        <x:v>Include</x:v>
      </x:c>
      <x:c r="M210"/>
      <x:c r="N210"/>
    </x:row>
    <x:row r="211">
      <x:c r="A211" t="str">
        <x:v>B Martin (B) EV|2026-06-10</x:v>
      </x:c>
      <x:c r="B211" s="888" t="n">
        <x:v>46183</x:v>
      </x:c>
      <x:c r="C211" t="str">
        <x:v>B Martin (B) EV</x:v>
      </x:c>
      <x:c r="D211" t="str">
        <x:v>Permanent</x:v>
      </x:c>
      <x:c r="E211" t="str">
        <x:v>Thurrock</x:v>
      </x:c>
      <x:c r="F211" t="str">
        <x:v>Operative Skilled</x:v>
      </x:c>
      <x:c r="G211" t="str">
        <x:v>402751</x:v>
      </x:c>
      <x:c r="H211" t="str">
        <x:v>London Metropolitan University</x:v>
      </x:c>
      <x:c r="I211" s="22" t="n">
        <x:v>6.5</x:v>
      </x:c>
      <x:c r="J211" t="str">
        <x:v>Worked</x:v>
      </x:c>
      <x:c r="K211" t="str">
        <x:v>Employee 1128; home branch Thurrock; assigned role Operative Skilled | Deployment branch: Thurrock | Actual role: Operative Skilled | Jobs: 402751 | Customers: London Metropolitan University | Actual hours: 6.5; source records: 1</x:v>
      </x:c>
      <x:c r="L211" t="str">
        <x:v>Include</x:v>
      </x:c>
      <x:c r="M211"/>
      <x:c r="N211"/>
    </x:row>
    <x:row r="212">
      <x:c r="A212" t="str">
        <x:v>B Martin (B) EV|2026-06-11</x:v>
      </x:c>
      <x:c r="B212" s="888" t="n">
        <x:v>46184</x:v>
      </x:c>
      <x:c r="C212" t="str">
        <x:v>B Martin (B) EV</x:v>
      </x:c>
      <x:c r="D212" t="str">
        <x:v>Permanent</x:v>
      </x:c>
      <x:c r="E212" t="str">
        <x:v>Thurrock</x:v>
      </x:c>
      <x:c r="F212" t="str">
        <x:v>Operative Skilled</x:v>
      </x:c>
      <x:c r="G212" t="str">
        <x:v>402419</x:v>
      </x:c>
      <x:c r="H212" t="str">
        <x:v>Millenia Consulting</x:v>
      </x:c>
      <x:c r="I212" s="22" t="n">
        <x:v>5.5</x:v>
      </x:c>
      <x:c r="J212" t="str">
        <x:v>Worked</x:v>
      </x:c>
      <x:c r="K212" t="str">
        <x:v>Employee 1128; home branch Thurrock; assigned role Operative Skilled | Deployment branch: Thurrock | Actual role: Operative Driver | Jobs: 402419 | Customers: Millenia Consulting | Actual hours: 5.5; source records: 1</x:v>
      </x:c>
      <x:c r="L212" t="str">
        <x:v>Include</x:v>
      </x:c>
      <x:c r="M212"/>
      <x:c r="N212"/>
    </x:row>
    <x:row r="213">
      <x:c r="A213" t="str">
        <x:v>B Martin (B) EV|2026-06-12</x:v>
      </x:c>
      <x:c r="B213" s="888" t="n">
        <x:v>46185</x:v>
      </x:c>
      <x:c r="C213" t="str">
        <x:v>B Martin (B) EV</x:v>
      </x:c>
      <x:c r="D213" t="str">
        <x:v>Permanent</x:v>
      </x:c>
      <x:c r="E213" t="str">
        <x:v>Thurrock</x:v>
      </x:c>
      <x:c r="F213" t="str">
        <x:v>Operative Skilled</x:v>
      </x:c>
      <x:c r="G213" t="str">
        <x:v>402606</x:v>
      </x:c>
      <x:c r="H213" t="str">
        <x:v>UBS Investment Bank</x:v>
      </x:c>
      <x:c r="I213" s="22" t="n">
        <x:v>13.5</x:v>
      </x:c>
      <x:c r="J213" t="str">
        <x:v>Worked</x:v>
      </x:c>
      <x:c r="K213" t="str">
        <x:v>Employee 1128; home branch Thurrock; assigned role Operative Skilled | Deployment branch: Thurrock | Actual role: Operative Skilled | Jobs: 402606 | Customers: UBS Investment Bank | Actual hours: 13.5; source records: 1</x:v>
      </x:c>
      <x:c r="L213" t="str">
        <x:v>Include</x:v>
      </x:c>
      <x:c r="M213"/>
      <x:c r="N213"/>
    </x:row>
    <x:row r="214">
      <x:c r="A214" t="str">
        <x:v>B Martin (B) EV|2026-06-14</x:v>
      </x:c>
      <x:c r="B214" s="888" t="n">
        <x:v>46187</x:v>
      </x:c>
      <x:c r="C214" t="str">
        <x:v>B Martin (B) EV</x:v>
      </x:c>
      <x:c r="D214" t="str">
        <x:v>Permanent</x:v>
      </x:c>
      <x:c r="E214" t="str">
        <x:v>Thurrock</x:v>
      </x:c>
      <x:c r="F214" t="str">
        <x:v>Operative Skilled</x:v>
      </x:c>
      <x:c r="G214" t="str">
        <x:v>402606</x:v>
      </x:c>
      <x:c r="H214" t="str">
        <x:v>UBS Investment Bank</x:v>
      </x:c>
      <x:c r="I214" s="22" t="n">
        <x:v>9</x:v>
      </x:c>
      <x:c r="J214" t="str">
        <x:v>Worked</x:v>
      </x:c>
      <x:c r="K214" t="str">
        <x:v>Employee 1128; home branch Thurrock; assigned role Operative Skilled | Deployment branch: Thurrock | Actual role: Operative Skilled | Jobs: 402606 | Customers: UBS Investment Bank | Actual hours: 9.0; source records: 1</x:v>
      </x:c>
      <x:c r="L214" t="str">
        <x:v>Include</x:v>
      </x:c>
      <x:c r="M214"/>
      <x:c r="N214"/>
    </x:row>
    <x:row r="215">
      <x:c r="A215" t="str">
        <x:v>B Martin (B) EV|2026-06-15</x:v>
      </x:c>
      <x:c r="B215" s="888" t="n">
        <x:v>46188</x:v>
      </x:c>
      <x:c r="C215" t="str">
        <x:v>B Martin (B) EV</x:v>
      </x:c>
      <x:c r="D215" t="str">
        <x:v>Permanent</x:v>
      </x:c>
      <x:c r="E215" t="str">
        <x:v>Thurrock</x:v>
      </x:c>
      <x:c r="F215" t="str">
        <x:v>Operative Skilled</x:v>
      </x:c>
      <x:c r="G215" t="str">
        <x:v>402606</x:v>
      </x:c>
      <x:c r="H215" t="str">
        <x:v>UBS Investment Bank</x:v>
      </x:c>
      <x:c r="I215" s="22" t="n">
        <x:v>8.5</x:v>
      </x:c>
      <x:c r="J215" t="str">
        <x:v>Worked</x:v>
      </x:c>
      <x:c r="K215" t="str">
        <x:v>Employee 1128; home branch Thurrock; assigned role Operative Skilled | Deployment branch: Thurrock | Actual role: Operative Skilled | Jobs: 402606 | Customers: UBS Investment Bank | Actual hours: 8.5; source records: 1</x:v>
      </x:c>
      <x:c r="L215" t="str">
        <x:v>Include</x:v>
      </x:c>
      <x:c r="M215"/>
      <x:c r="N215"/>
    </x:row>
    <x:row r="216">
      <x:c r="A216" t="str">
        <x:v>B Martin (B) EV|2026-06-16</x:v>
      </x:c>
      <x:c r="B216" s="888" t="n">
        <x:v>46189</x:v>
      </x:c>
      <x:c r="C216" t="str">
        <x:v>B Martin (B) EV</x:v>
      </x:c>
      <x:c r="D216" t="str">
        <x:v>Permanent</x:v>
      </x:c>
      <x:c r="E216" t="str">
        <x:v>Thurrock</x:v>
      </x:c>
      <x:c r="F216" t="str">
        <x:v>Operative Skilled</x:v>
      </x:c>
      <x:c r="G216" t="str">
        <x:v>402571</x:v>
      </x:c>
      <x:c r="H216" t="str">
        <x:v>Cornibert/Miss Zainab</x:v>
      </x:c>
      <x:c r="I216" s="22" t="n">
        <x:v>8</x:v>
      </x:c>
      <x:c r="J216" t="str">
        <x:v>Worked</x:v>
      </x:c>
      <x:c r="K216" t="str">
        <x:v>Employee 1128; home branch Thurrock; assigned role Operative Skilled | Deployment branch: Thurrock | Actual role: Operative Porter | Jobs: 402571 | Customers: Cornibert/Miss Zainab | Actual hours: 8.0; source records: 1</x:v>
      </x:c>
      <x:c r="L216" t="str">
        <x:v>Include</x:v>
      </x:c>
      <x:c r="M216"/>
      <x:c r="N216"/>
    </x:row>
    <x:row r="217">
      <x:c r="A217" t="str">
        <x:v>B Martin (B) EV|2026-06-17</x:v>
      </x:c>
      <x:c r="B217" s="888" t="n">
        <x:v>46190</x:v>
      </x:c>
      <x:c r="C217" t="str">
        <x:v>B Martin (B) EV</x:v>
      </x:c>
      <x:c r="D217" t="str">
        <x:v>Permanent</x:v>
      </x:c>
      <x:c r="E217" t="str">
        <x:v>Thurrock</x:v>
      </x:c>
      <x:c r="F217" t="str">
        <x:v>Operative Skilled</x:v>
      </x:c>
      <x:c r="G217" t="str">
        <x:v>402571</x:v>
      </x:c>
      <x:c r="H217" t="str">
        <x:v>Cornibert/Miss Zainab</x:v>
      </x:c>
      <x:c r="I217" s="22" t="n">
        <x:v>8</x:v>
      </x:c>
      <x:c r="J217" t="str">
        <x:v>Worked</x:v>
      </x:c>
      <x:c r="K217" t="str">
        <x:v>Employee 1128; home branch Thurrock; assigned role Operative Skilled | Deployment branch: Thurrock | Actual role: Operative Porter | Jobs: 402571 | Customers: Cornibert/Miss Zainab | Actual hours: 8.0; source records: 1</x:v>
      </x:c>
      <x:c r="L217" t="str">
        <x:v>Include</x:v>
      </x:c>
      <x:c r="M217"/>
      <x:c r="N217"/>
    </x:row>
    <x:row r="218">
      <x:c r="A218" t="str">
        <x:v>B Martin (B) EV|2026-06-18</x:v>
      </x:c>
      <x:c r="B218" s="888" t="n">
        <x:v>46191</x:v>
      </x:c>
      <x:c r="C218" t="str">
        <x:v>B Martin (B) EV</x:v>
      </x:c>
      <x:c r="D218" t="str">
        <x:v>Permanent</x:v>
      </x:c>
      <x:c r="E218" t="str">
        <x:v>Thurrock</x:v>
      </x:c>
      <x:c r="F218" t="str">
        <x:v>Operative Skilled</x:v>
      </x:c>
      <x:c r="G218" t="str">
        <x:v>396459B</x:v>
      </x:c>
      <x:c r="H218" t="str">
        <x:v>Accenture - Manchester</x:v>
      </x:c>
      <x:c r="I218" s="22" t="n">
        <x:v>10.5</x:v>
      </x:c>
      <x:c r="J218" t="str">
        <x:v>Worked</x:v>
      </x:c>
      <x:c r="K218" t="str">
        <x:v>Employee 1128; home branch Thurrock; assigned role Operative Skilled | Deployment branch: Thurrock | Actual role: Operative Driver | Jobs: 396459B | Customers: Accenture - Manchester | Actual hours: 10.5; source records: 1</x:v>
      </x:c>
      <x:c r="L218" t="str">
        <x:v>Include</x:v>
      </x:c>
      <x:c r="M218"/>
      <x:c r="N218"/>
    </x:row>
    <x:row r="219">
      <x:c r="A219" t="str">
        <x:v>B Martin (B) EV|2026-06-19</x:v>
      </x:c>
      <x:c r="B219" s="888" t="n">
        <x:v>46192</x:v>
      </x:c>
      <x:c r="C219" t="str">
        <x:v>B Martin (B) EV</x:v>
      </x:c>
      <x:c r="D219" t="str">
        <x:v>Permanent</x:v>
      </x:c>
      <x:c r="E219" t="str">
        <x:v>Thurrock</x:v>
      </x:c>
      <x:c r="F219" t="str">
        <x:v>Operative Skilled</x:v>
      </x:c>
      <x:c r="G219" t="str">
        <x:v>401327</x:v>
      </x:c>
      <x:c r="H219" t="str">
        <x:v>Fortress Investment Group</x:v>
      </x:c>
      <x:c r="I219" s="22" t="n">
        <x:v>5.5</x:v>
      </x:c>
      <x:c r="J219" t="str">
        <x:v>Worked</x:v>
      </x:c>
      <x:c r="K219" t="str">
        <x:v>Employee 1128; home branch Thurrock; assigned role Operative Skilled | Deployment branch: Thurrock | Actual role: Operative Skilled | Jobs: 401327 | Customers: Fortress Investment Group | Actual hours: 5.5; source records: 1</x:v>
      </x:c>
      <x:c r="L219" t="str">
        <x:v>Include</x:v>
      </x:c>
      <x:c r="M219"/>
      <x:c r="N219"/>
    </x:row>
    <x:row r="220">
      <x:c r="A220" t="str">
        <x:v>B Martin (B) EV|2026-06-20</x:v>
      </x:c>
      <x:c r="B220" s="888" t="n">
        <x:v>46193</x:v>
      </x:c>
      <x:c r="C220" t="str">
        <x:v>B Martin (B) EV</x:v>
      </x:c>
      <x:c r="D220" t="str">
        <x:v>Permanent</x:v>
      </x:c>
      <x:c r="E220" t="str">
        <x:v>Thurrock</x:v>
      </x:c>
      <x:c r="F220" t="str">
        <x:v>Operative Skilled</x:v>
      </x:c>
      <x:c r="G220" t="str">
        <x:v>402762</x:v>
      </x:c>
      <x:c r="H220" t="str">
        <x:v>Clifford Chance LLP</x:v>
      </x:c>
      <x:c r="I220" s="22" t="n">
        <x:v>5.75</x:v>
      </x:c>
      <x:c r="J220" t="str">
        <x:v>Worked</x:v>
      </x:c>
      <x:c r="K220" t="str">
        <x:v>Employee 1128; home branch Thurrock; assigned role Operative Skilled | Deployment branch: Thurrock | Actual role: Operative Porter | Jobs: 402762 | Customers: Clifford Chance LLP | Actual hours: 5.8; source records: 1</x:v>
      </x:c>
      <x:c r="L220" t="str">
        <x:v>Include</x:v>
      </x:c>
      <x:c r="M220"/>
      <x:c r="N220"/>
    </x:row>
    <x:row r="221">
      <x:c r="A221" t="str">
        <x:v>B Martin (B) EV|2026-06-22</x:v>
      </x:c>
      <x:c r="B221" s="888" t="n">
        <x:v>46195</x:v>
      </x:c>
      <x:c r="C221" t="str">
        <x:v>B Martin (B) EV</x:v>
      </x:c>
      <x:c r="D221" t="str">
        <x:v>Permanent</x:v>
      </x:c>
      <x:c r="E221" t="str">
        <x:v>Thurrock</x:v>
      </x:c>
      <x:c r="F221" t="str">
        <x:v>Operative Skilled</x:v>
      </x:c>
      <x:c r="G221" t="str">
        <x:v>402876</x:v>
      </x:c>
      <x:c r="H221" t="str">
        <x:v>Bishops</x:v>
      </x:c>
      <x:c r="I221" s="22" t="n">
        <x:v>6.5</x:v>
      </x:c>
      <x:c r="J221" t="str">
        <x:v>Worked</x:v>
      </x:c>
      <x:c r="K221" t="str">
        <x:v>Employee 1128; home branch Thurrock; assigned role Operative Skilled | Deployment branch: Thurrock | Actual role: Operative Skilled | Jobs: 402876 | Customers: Bishops | Actual hours: 6.5; source records: 1</x:v>
      </x:c>
      <x:c r="L221" t="str">
        <x:v>Include</x:v>
      </x:c>
      <x:c r="M221"/>
      <x:c r="N221"/>
    </x:row>
    <x:row r="222">
      <x:c r="A222" t="str">
        <x:v>B Martin (B) EV|2026-06-23</x:v>
      </x:c>
      <x:c r="B222" s="888" t="n">
        <x:v>46196</x:v>
      </x:c>
      <x:c r="C222" t="str">
        <x:v>B Martin (B) EV</x:v>
      </x:c>
      <x:c r="D222" t="str">
        <x:v>Permanent</x:v>
      </x:c>
      <x:c r="E222" t="str">
        <x:v>Thurrock</x:v>
      </x:c>
      <x:c r="F222" t="str">
        <x:v>Operative Skilled</x:v>
      </x:c>
      <x:c r="G222" t="str">
        <x:v>402908</x:v>
      </x:c>
      <x:c r="H222" t="str">
        <x:v>UBS Investment Bank</x:v>
      </x:c>
      <x:c r="I222" s="22" t="n">
        <x:v>7.5</x:v>
      </x:c>
      <x:c r="J222" t="str">
        <x:v>Worked</x:v>
      </x:c>
      <x:c r="K222" t="str">
        <x:v>Employee 1128; home branch Thurrock; assigned role Operative Skilled | Deployment branch: Thurrock | Actual role: Operative Skilled | Jobs: 402908 | Customers: UBS Investment Bank | Actual hours: 7.5; source records: 1</x:v>
      </x:c>
      <x:c r="L222" t="str">
        <x:v>Include</x:v>
      </x:c>
      <x:c r="M222"/>
      <x:c r="N222"/>
    </x:row>
    <x:row r="223">
      <x:c r="A223" t="str">
        <x:v>B Martin (B) EV|2026-06-24</x:v>
      </x:c>
      <x:c r="B223" s="888" t="n">
        <x:v>46197</x:v>
      </x:c>
      <x:c r="C223" t="str">
        <x:v>B Martin (B) EV</x:v>
      </x:c>
      <x:c r="D223" t="str">
        <x:v>Permanent</x:v>
      </x:c>
      <x:c r="E223" t="str">
        <x:v>Thurrock</x:v>
      </x:c>
      <x:c r="F223" t="str">
        <x:v>Operative Skilled</x:v>
      </x:c>
      <x:c r="G223" t="str">
        <x:v>402876, 402908</x:v>
      </x:c>
      <x:c r="H223" t="str">
        <x:v>Bishops; UBS Investment Bank</x:v>
      </x:c>
      <x:c r="I223" s="22" t="n">
        <x:v>10.5</x:v>
      </x:c>
      <x:c r="J223" t="str">
        <x:v>Worked — 2 records</x:v>
      </x:c>
      <x:c r="K223" t="str">
        <x:v>Employee 1128; home branch Thurrock; assigned role Operative Skilled | Deployment branch: Thurrock | Actual role: Operative Porter, Operative Skilled | Jobs: 402876, 402908 | Customers: Bishops; UBS Investment Bank | Actual hours: 10.5; source records: 2</x:v>
      </x:c>
      <x:c r="L223" t="str">
        <x:v>Include</x:v>
      </x:c>
      <x:c r="M223"/>
      <x:c r="N223"/>
    </x:row>
    <x:row r="224">
      <x:c r="A224" t="str">
        <x:v>B Martin (B) EV|2026-06-25</x:v>
      </x:c>
      <x:c r="B224" s="888" t="n">
        <x:v>46198</x:v>
      </x:c>
      <x:c r="C224" t="str">
        <x:v>B Martin (B) EV</x:v>
      </x:c>
      <x:c r="D224" t="str">
        <x:v>Permanent</x:v>
      </x:c>
      <x:c r="E224" t="str">
        <x:v>Thurrock</x:v>
      </x:c>
      <x:c r="F224" t="str">
        <x:v>Operative Skilled</x:v>
      </x:c>
      <x:c r="G224" t="str">
        <x:v>402876</x:v>
      </x:c>
      <x:c r="H224" t="str">
        <x:v>Bishops</x:v>
      </x:c>
      <x:c r="I224" s="22" t="n">
        <x:v>9</x:v>
      </x:c>
      <x:c r="J224" t="str">
        <x:v>Worked</x:v>
      </x:c>
      <x:c r="K224" t="str">
        <x:v>Employee 1128; home branch Thurrock; assigned role Operative Skilled | Deployment branch: Thurrock | Actual role: Operative Skilled | Jobs: 402876 | Customers: Bishops | Actual hours: 9.0; source records: 1</x:v>
      </x:c>
      <x:c r="L224" t="str">
        <x:v>Include</x:v>
      </x:c>
      <x:c r="M224"/>
      <x:c r="N224"/>
    </x:row>
    <x:row r="225">
      <x:c r="A225" t="str">
        <x:v>B Martin (B) EV|2026-06-26</x:v>
      </x:c>
      <x:c r="B225" s="888" t="n">
        <x:v>46199</x:v>
      </x:c>
      <x:c r="C225" t="str">
        <x:v>B Martin (B) EV</x:v>
      </x:c>
      <x:c r="D225" t="str">
        <x:v>Permanent</x:v>
      </x:c>
      <x:c r="E225" t="str">
        <x:v>Thurrock</x:v>
      </x:c>
      <x:c r="F225" t="str">
        <x:v>Operative Skilled</x:v>
      </x:c>
      <x:c r="G225" t="str">
        <x:v>403072, 402640</x:v>
      </x:c>
      <x:c r="H225" t="str">
        <x:v>Aduba/Ms Maureen; UBS Investment Bank</x:v>
      </x:c>
      <x:c r="I225" s="22" t="n">
        <x:v>5</x:v>
      </x:c>
      <x:c r="J225" t="str">
        <x:v>Worked — 2 records</x:v>
      </x:c>
      <x:c r="K225" t="str">
        <x:v>Employee 1128; home branch Thurrock; assigned role Operative Skilled | Deployment branch: Thurrock | Actual role: Operative Driver, Operative Skilled | Jobs: 403072, 402640 | Customers: Aduba/Ms Maureen; UBS Investment Bank | Actual hours: 5.0; source records: 2</x:v>
      </x:c>
      <x:c r="L225" t="str">
        <x:v>Include</x:v>
      </x:c>
      <x:c r="M225"/>
      <x:c r="N225"/>
    </x:row>
    <x:row r="226">
      <x:c r="A226" t="str">
        <x:v>B Martin (B) EV|2026-06-27</x:v>
      </x:c>
      <x:c r="B226" s="888" t="n">
        <x:v>46200</x:v>
      </x:c>
      <x:c r="C226" t="str">
        <x:v>B Martin (B) EV</x:v>
      </x:c>
      <x:c r="D226" t="str">
        <x:v>Permanent</x:v>
      </x:c>
      <x:c r="E226" t="str">
        <x:v>Thurrock</x:v>
      </x:c>
      <x:c r="F226" t="str">
        <x:v>Operative Skilled</x:v>
      </x:c>
      <x:c r="G226" t="str">
        <x:v>402640</x:v>
      </x:c>
      <x:c r="H226" t="str">
        <x:v>UBS Investment Bank</x:v>
      </x:c>
      <x:c r="I226" s="22" t="n">
        <x:v>8.5</x:v>
      </x:c>
      <x:c r="J226" t="str">
        <x:v>Worked</x:v>
      </x:c>
      <x:c r="K226" t="str">
        <x:v>Employee 1128; home branch Thurrock; assigned role Operative Skilled | Deployment branch: Thurrock | Actual role: Operative Skilled | Jobs: 402640 | Customers: UBS Investment Bank | Actual hours: 8.5; source records: 1</x:v>
      </x:c>
      <x:c r="L226" t="str">
        <x:v>Include</x:v>
      </x:c>
      <x:c r="M226"/>
      <x:c r="N226"/>
    </x:row>
    <x:row r="227">
      <x:c r="A227" t="str">
        <x:v>B Martin (B) EV|2026-06-29</x:v>
      </x:c>
      <x:c r="B227" s="888" t="n">
        <x:v>46202</x:v>
      </x:c>
      <x:c r="C227" t="str">
        <x:v>B Martin (B) EV</x:v>
      </x:c>
      <x:c r="D227" t="str">
        <x:v>Permanent</x:v>
      </x:c>
      <x:c r="E227" t="str">
        <x:v>Thurrock</x:v>
      </x:c>
      <x:c r="F227" t="str">
        <x:v>Operative Skilled</x:v>
      </x:c>
      <x:c r="G227" t="str">
        <x:v>403072</x:v>
      </x:c>
      <x:c r="H227" t="str">
        <x:v>Aduba/Ms Maureen</x:v>
      </x:c>
      <x:c r="I227" s="22" t="n">
        <x:v>7</x:v>
      </x:c>
      <x:c r="J227" t="str">
        <x:v>Worked</x:v>
      </x:c>
      <x:c r="K227" t="str">
        <x:v>Employee 1128; home branch Thurrock; assigned role Operative Skilled | Deployment branch: Thurrock | Actual role: Operative Driver | Jobs: 403072 | Customers: Aduba/Ms Maureen | Actual hours: 7.0; source records: 1</x:v>
      </x:c>
      <x:c r="L227" t="str">
        <x:v>Include</x:v>
      </x:c>
      <x:c r="M227"/>
      <x:c r="N227"/>
    </x:row>
    <x:row r="228">
      <x:c r="A228" t="str">
        <x:v>B Martin (B) EV|2026-06-30</x:v>
      </x:c>
      <x:c r="B228" s="888" t="n">
        <x:v>46203</x:v>
      </x:c>
      <x:c r="C228" t="str">
        <x:v>B Martin (B) EV</x:v>
      </x:c>
      <x:c r="D228" t="str">
        <x:v>Permanent</x:v>
      </x:c>
      <x:c r="E228" t="str">
        <x:v>Thurrock</x:v>
      </x:c>
      <x:c r="F228" t="str">
        <x:v>Operative Skilled</x:v>
      </x:c>
      <x:c r="G228" t="str">
        <x:v>403149</x:v>
      </x:c>
      <x:c r="H228" t="str">
        <x:v>Prime Ministers Office</x:v>
      </x:c>
      <x:c r="I228" s="22" t="n">
        <x:v>5.5</x:v>
      </x:c>
      <x:c r="J228" t="str">
        <x:v>Worked</x:v>
      </x:c>
      <x:c r="K228" t="str">
        <x:v>Employee 1128; home branch Thurrock; assigned role Operative Skilled | Deployment branch: Thurrock | Actual role: Operative Driver | Jobs: 403149 | Customers: Prime Ministers Office | Actual hours: 5.5; source records: 1</x:v>
      </x:c>
      <x:c r="L228" t="str">
        <x:v>Include</x:v>
      </x:c>
      <x:c r="M228"/>
      <x:c r="N228"/>
    </x:row>
    <x:row r="229">
      <x:c r="A229" t="str">
        <x:v>B Mason|2026-06-02</x:v>
      </x:c>
      <x:c r="B229" s="888" t="n">
        <x:v>46175</x:v>
      </x:c>
      <x:c r="C229" t="str">
        <x:v>B Mason</x:v>
      </x:c>
      <x:c r="D229" t="str">
        <x:v>Permanent</x:v>
      </x:c>
      <x:c r="E229" t="str">
        <x:v>Thurrock</x:v>
      </x:c>
      <x:c r="F229" t="str">
        <x:v>Operative Porter</x:v>
      </x:c>
      <x:c r="G229" t="str">
        <x:v>402172</x:v>
      </x:c>
      <x:c r="H229" t="str">
        <x:v>London Borough of Waltham Forest,</x:v>
      </x:c>
      <x:c r="I229" s="22" t="n">
        <x:v>5.5</x:v>
      </x:c>
      <x:c r="J229" t="str">
        <x:v>Worked</x:v>
      </x:c>
      <x:c r="K229" t="str">
        <x:v>Employee 103619; home branch Thurrock; assigned role Operative Porter | Deployment branch: Thurrock | Actual role: Operative Porter | Jobs: 402172 | Customers: London Borough of Waltham Forest, | Actual hours: 5.5; source records: 1</x:v>
      </x:c>
      <x:c r="L229" t="str">
        <x:v>Include</x:v>
      </x:c>
      <x:c r="M229"/>
      <x:c r="N229"/>
    </x:row>
    <x:row r="230">
      <x:c r="A230" t="str">
        <x:v>B Mason|2026-06-03</x:v>
      </x:c>
      <x:c r="B230" s="888" t="n">
        <x:v>46176</x:v>
      </x:c>
      <x:c r="C230" t="str">
        <x:v>B Mason</x:v>
      </x:c>
      <x:c r="D230" t="str">
        <x:v>Permanent</x:v>
      </x:c>
      <x:c r="E230" t="str">
        <x:v>Thurrock</x:v>
      </x:c>
      <x:c r="F230" t="str">
        <x:v>Operative Porter</x:v>
      </x:c>
      <x:c r="G230" t="str">
        <x:v>402172</x:v>
      </x:c>
      <x:c r="H230" t="str">
        <x:v>London Borough of Waltham Forest,</x:v>
      </x:c>
      <x:c r="I230" s="22" t="n">
        <x:v>10</x:v>
      </x:c>
      <x:c r="J230" t="str">
        <x:v>Worked</x:v>
      </x:c>
      <x:c r="K230" t="str">
        <x:v>Employee 103619; home branch Thurrock; assigned role Operative Porter | Deployment branch: Thurrock | Actual role: Operative Porter | Jobs: 402172 | Customers: London Borough of Waltham Forest, | Actual hours: 10.0; source records: 1</x:v>
      </x:c>
      <x:c r="L230" t="str">
        <x:v>Include</x:v>
      </x:c>
      <x:c r="M230"/>
      <x:c r="N230"/>
    </x:row>
    <x:row r="231">
      <x:c r="A231" t="str">
        <x:v>B Mason|2026-06-04</x:v>
      </x:c>
      <x:c r="B231" s="888" t="n">
        <x:v>46177</x:v>
      </x:c>
      <x:c r="C231" t="str">
        <x:v>B Mason</x:v>
      </x:c>
      <x:c r="D231" t="str">
        <x:v>Permanent</x:v>
      </x:c>
      <x:c r="E231" t="str">
        <x:v>Thurrock</x:v>
      </x:c>
      <x:c r="F231" t="str">
        <x:v>Operative Porter</x:v>
      </x:c>
      <x:c r="G231" t="str">
        <x:v>401573</x:v>
      </x:c>
      <x:c r="H231" t="str">
        <x:v>JP Morgan Limited</x:v>
      </x:c>
      <x:c r="I231" s="22" t="n">
        <x:v>8.5</x:v>
      </x:c>
      <x:c r="J231" t="str">
        <x:v>Worked</x:v>
      </x:c>
      <x:c r="K231" t="str">
        <x:v>Employee 103619; home branch Thurrock; assigned role Operative Porter | Deployment branch: Thurrock | Actual role: Operative Porter | Jobs: 401573 | Customers: JP Morgan Limited | Actual hours: 8.5; source records: 1</x:v>
      </x:c>
      <x:c r="L231" t="str">
        <x:v>Include</x:v>
      </x:c>
      <x:c r="M231"/>
      <x:c r="N231"/>
    </x:row>
    <x:row r="232">
      <x:c r="A232" t="str">
        <x:v>B Mason|2026-06-05</x:v>
      </x:c>
      <x:c r="B232" s="888" t="n">
        <x:v>46178</x:v>
      </x:c>
      <x:c r="C232" t="str">
        <x:v>B Mason</x:v>
      </x:c>
      <x:c r="D232" t="str">
        <x:v>Permanent</x:v>
      </x:c>
      <x:c r="E232" t="str">
        <x:v>Thurrock</x:v>
      </x:c>
      <x:c r="F232" t="str">
        <x:v>Operative Porter</x:v>
      </x:c>
      <x:c r="G232" t="str">
        <x:v>401573</x:v>
      </x:c>
      <x:c r="H232" t="str">
        <x:v>JP Morgan Limited</x:v>
      </x:c>
      <x:c r="I232" s="22" t="n">
        <x:v>6.5</x:v>
      </x:c>
      <x:c r="J232" t="str">
        <x:v>Worked</x:v>
      </x:c>
      <x:c r="K232" t="str">
        <x:v>Employee 103619; home branch Thurrock; assigned role Operative Porter | Deployment branch: Thurrock | Actual role: Operative Porter | Jobs: 401573 | Customers: JP Morgan Limited | Actual hours: 6.5; source records: 1</x:v>
      </x:c>
      <x:c r="L232" t="str">
        <x:v>Include</x:v>
      </x:c>
      <x:c r="M232"/>
      <x:c r="N232"/>
    </x:row>
    <x:row r="233">
      <x:c r="A233" t="str">
        <x:v>B Mason|2026-06-08</x:v>
      </x:c>
      <x:c r="B233" s="888" t="n">
        <x:v>46181</x:v>
      </x:c>
      <x:c r="C233" t="str">
        <x:v>B Mason</x:v>
      </x:c>
      <x:c r="D233" t="str">
        <x:v>Permanent</x:v>
      </x:c>
      <x:c r="E233" t="str">
        <x:v>Thurrock</x:v>
      </x:c>
      <x:c r="F233" t="str">
        <x:v>Operative Porter</x:v>
      </x:c>
      <x:c r="G233" t="str">
        <x:v>402674</x:v>
      </x:c>
      <x:c r="H233" t="str">
        <x:v>London Metropolitan University</x:v>
      </x:c>
      <x:c r="I233" s="22" t="n">
        <x:v>8.5</x:v>
      </x:c>
      <x:c r="J233" t="str">
        <x:v>Worked</x:v>
      </x:c>
      <x:c r="K233" t="str">
        <x:v>Employee 103619; home branch Thurrock; assigned role Operative Porter | Deployment branch: Thurrock | Actual role: Operative Porter | Jobs: 402674 | Customers: London Metropolitan University | Actual hours: 8.5; source records: 1</x:v>
      </x:c>
      <x:c r="L233" t="str">
        <x:v>Include</x:v>
      </x:c>
      <x:c r="M233"/>
      <x:c r="N233"/>
    </x:row>
    <x:row r="234">
      <x:c r="A234" t="str">
        <x:v>B Mason|2026-06-09</x:v>
      </x:c>
      <x:c r="B234" s="888" t="n">
        <x:v>46182</x:v>
      </x:c>
      <x:c r="C234" t="str">
        <x:v>B Mason</x:v>
      </x:c>
      <x:c r="D234" t="str">
        <x:v>Permanent</x:v>
      </x:c>
      <x:c r="E234" t="str">
        <x:v>Thurrock</x:v>
      </x:c>
      <x:c r="F234" t="str">
        <x:v>Operative Porter</x:v>
      </x:c>
      <x:c r="G234" t="str">
        <x:v>402605</x:v>
      </x:c>
      <x:c r="H234" t="str">
        <x:v>JP Morgan Limited</x:v>
      </x:c>
      <x:c r="I234" s="22" t="n">
        <x:v>8.5</x:v>
      </x:c>
      <x:c r="J234" t="str">
        <x:v>Worked</x:v>
      </x:c>
      <x:c r="K234" t="str">
        <x:v>Employee 103619; home branch Thurrock; assigned role Operative Porter | Deployment branch: Thurrock | Actual role: Operative Skilled | Jobs: 402605 | Customers: JP Morgan Limited | Actual hours: 8.5; source records: 1</x:v>
      </x:c>
      <x:c r="L234" t="str">
        <x:v>Include</x:v>
      </x:c>
      <x:c r="M234"/>
      <x:c r="N234"/>
    </x:row>
    <x:row r="235">
      <x:c r="A235" t="str">
        <x:v>B Mason|2026-06-10</x:v>
      </x:c>
      <x:c r="B235" s="888" t="n">
        <x:v>46183</x:v>
      </x:c>
      <x:c r="C235" t="str">
        <x:v>B Mason</x:v>
      </x:c>
      <x:c r="D235" t="str">
        <x:v>Permanent</x:v>
      </x:c>
      <x:c r="E235" t="str">
        <x:v>Thurrock</x:v>
      </x:c>
      <x:c r="F235" t="str">
        <x:v>Operative Porter</x:v>
      </x:c>
      <x:c r="G235" t="str">
        <x:v>402605</x:v>
      </x:c>
      <x:c r="H235" t="str">
        <x:v>JP Morgan Limited</x:v>
      </x:c>
      <x:c r="I235" s="22" t="n">
        <x:v>8.5</x:v>
      </x:c>
      <x:c r="J235" t="str">
        <x:v>Worked</x:v>
      </x:c>
      <x:c r="K235" t="str">
        <x:v>Employee 103619; home branch Thurrock; assigned role Operative Porter | Deployment branch: Thurrock | Actual role: Operative Skilled | Jobs: 402605 | Customers: JP Morgan Limited | Actual hours: 8.5; source records: 1</x:v>
      </x:c>
      <x:c r="L235" t="str">
        <x:v>Include</x:v>
      </x:c>
      <x:c r="M235"/>
      <x:c r="N235"/>
    </x:row>
    <x:row r="236">
      <x:c r="A236" t="str">
        <x:v>B Mason|2026-06-11</x:v>
      </x:c>
      <x:c r="B236" s="888" t="n">
        <x:v>46184</x:v>
      </x:c>
      <x:c r="C236" t="str">
        <x:v>B Mason</x:v>
      </x:c>
      <x:c r="D236" t="str">
        <x:v>Permanent</x:v>
      </x:c>
      <x:c r="E236" t="str">
        <x:v>Thurrock</x:v>
      </x:c>
      <x:c r="F236" t="str">
        <x:v>Operative Porter</x:v>
      </x:c>
      <x:c r="G236" t="str">
        <x:v>402605</x:v>
      </x:c>
      <x:c r="H236" t="str">
        <x:v>JP Morgan Limited</x:v>
      </x:c>
      <x:c r="I236" s="22" t="n">
        <x:v>8.5</x:v>
      </x:c>
      <x:c r="J236" t="str">
        <x:v>Worked</x:v>
      </x:c>
      <x:c r="K236" t="str">
        <x:v>Employee 103619; home branch Thurrock; assigned role Operative Porter | Deployment branch: Thurrock | Actual role: Operative Skilled | Jobs: 402605 | Customers: JP Morgan Limited | Actual hours: 8.5; source records: 1</x:v>
      </x:c>
      <x:c r="L236" t="str">
        <x:v>Include</x:v>
      </x:c>
      <x:c r="M236"/>
      <x:c r="N236"/>
    </x:row>
    <x:row r="237">
      <x:c r="A237" t="str">
        <x:v>B Mason|2026-06-12</x:v>
      </x:c>
      <x:c r="B237" s="888" t="n">
        <x:v>46185</x:v>
      </x:c>
      <x:c r="C237" t="str">
        <x:v>B Mason</x:v>
      </x:c>
      <x:c r="D237" t="str">
        <x:v>Permanent</x:v>
      </x:c>
      <x:c r="E237" t="str">
        <x:v>Thurrock</x:v>
      </x:c>
      <x:c r="F237" t="str">
        <x:v>Operative Porter</x:v>
      </x:c>
      <x:c r="G237" t="str">
        <x:v>402605</x:v>
      </x:c>
      <x:c r="H237" t="str">
        <x:v>JP Morgan Limited</x:v>
      </x:c>
      <x:c r="I237" s="22" t="n">
        <x:v>8.5</x:v>
      </x:c>
      <x:c r="J237" t="str">
        <x:v>Worked</x:v>
      </x:c>
      <x:c r="K237" t="str">
        <x:v>Employee 103619; home branch Thurrock; assigned role Operative Porter | Deployment branch: Thurrock | Actual role: Operative Skilled | Jobs: 402605 | Customers: JP Morgan Limited | Actual hours: 8.5; source records: 1</x:v>
      </x:c>
      <x:c r="L237" t="str">
        <x:v>Include</x:v>
      </x:c>
      <x:c r="M237"/>
      <x:c r="N237"/>
    </x:row>
    <x:row r="238">
      <x:c r="A238" t="str">
        <x:v>B Mason|2026-06-14</x:v>
      </x:c>
      <x:c r="B238" s="888" t="n">
        <x:v>46187</x:v>
      </x:c>
      <x:c r="C238" t="str">
        <x:v>B Mason</x:v>
      </x:c>
      <x:c r="D238" t="str">
        <x:v>Permanent</x:v>
      </x:c>
      <x:c r="E238" t="str">
        <x:v>Thurrock</x:v>
      </x:c>
      <x:c r="F238" t="str">
        <x:v>Operative Porter</x:v>
      </x:c>
      <x:c r="G238" t="str">
        <x:v>402329</x:v>
      </x:c>
      <x:c r="H238" t="str">
        <x:v>Moody's Corporation/JLL</x:v>
      </x:c>
      <x:c r="I238" s="22" t="n">
        <x:v>6.25</x:v>
      </x:c>
      <x:c r="J238" t="str">
        <x:v>Worked</x:v>
      </x:c>
      <x:c r="K238" t="str">
        <x:v>Employee 103619; home branch Thurrock; assigned role Operative Porter | Deployment branch: Thurrock | Actual role: Operative Porter | Jobs: 402329 | Customers: Moody's Corporation/JLL | Actual hours: 6.2; source records: 1</x:v>
      </x:c>
      <x:c r="L238" t="str">
        <x:v>Include</x:v>
      </x:c>
      <x:c r="M238"/>
      <x:c r="N238"/>
    </x:row>
    <x:row r="239">
      <x:c r="A239" t="str">
        <x:v>B Mason|2026-06-15</x:v>
      </x:c>
      <x:c r="B239" s="888" t="n">
        <x:v>46188</x:v>
      </x:c>
      <x:c r="C239" t="str">
        <x:v>B Mason</x:v>
      </x:c>
      <x:c r="D239" t="str">
        <x:v>Permanent</x:v>
      </x:c>
      <x:c r="E239" t="str">
        <x:v>Thurrock</x:v>
      </x:c>
      <x:c r="F239" t="str">
        <x:v>Operative Porter</x:v>
      </x:c>
      <x:c r="G239" t="str">
        <x:v>401554</x:v>
      </x:c>
      <x:c r="H239" t="str">
        <x:v>CPM/Omnicom</x:v>
      </x:c>
      <x:c r="I239" s="22" t="n">
        <x:v>8.5</x:v>
      </x:c>
      <x:c r="J239" t="str">
        <x:v>Worked</x:v>
      </x:c>
      <x:c r="K239" t="str">
        <x:v>Employee 103619; home branch Thurrock; assigned role Operative Porter | Deployment branch: Oxford | Actual role: Operative Porter | Jobs: 401554 | Customers: CPM/Omnicom | Actual hours: 8.5; source records: 1</x:v>
      </x:c>
      <x:c r="L239" t="str">
        <x:v>Include</x:v>
      </x:c>
      <x:c r="M239"/>
      <x:c r="N239"/>
    </x:row>
    <x:row r="240">
      <x:c r="A240" t="str">
        <x:v>B Mason|2026-06-16</x:v>
      </x:c>
      <x:c r="B240" s="888" t="n">
        <x:v>46189</x:v>
      </x:c>
      <x:c r="C240" t="str">
        <x:v>B Mason</x:v>
      </x:c>
      <x:c r="D240" t="str">
        <x:v>Permanent</x:v>
      </x:c>
      <x:c r="E240" t="str">
        <x:v>Thurrock</x:v>
      </x:c>
      <x:c r="F240" t="str">
        <x:v>Operative Porter</x:v>
      </x:c>
      <x:c r="G240" t="str">
        <x:v>399323</x:v>
      </x:c>
      <x:c r="H240" t="str">
        <x:v>CMA</x:v>
      </x:c>
      <x:c r="I240" s="22" t="n">
        <x:v>9.5</x:v>
      </x:c>
      <x:c r="J240" t="str">
        <x:v>Worked</x:v>
      </x:c>
      <x:c r="K240" t="str">
        <x:v>Employee 103619; home branch Thurrock; assigned role Operative Porter | Deployment branch: Thurrock | Actual role: Operative Porter | Jobs: 399323 | Customers: CMA | Actual hours: 9.5; source records: 1</x:v>
      </x:c>
      <x:c r="L240" t="str">
        <x:v>Include</x:v>
      </x:c>
      <x:c r="M240"/>
      <x:c r="N240"/>
    </x:row>
    <x:row r="241">
      <x:c r="A241" t="str">
        <x:v>B Mason|2026-06-17</x:v>
      </x:c>
      <x:c r="B241" s="888" t="n">
        <x:v>46190</x:v>
      </x:c>
      <x:c r="C241" t="str">
        <x:v>B Mason</x:v>
      </x:c>
      <x:c r="D241" t="str">
        <x:v>Permanent</x:v>
      </x:c>
      <x:c r="E241" t="str">
        <x:v>Thurrock</x:v>
      </x:c>
      <x:c r="F241" t="str">
        <x:v>Operative Porter</x:v>
      </x:c>
      <x:c r="G241" t="str">
        <x:v>402605</x:v>
      </x:c>
      <x:c r="H241" t="str">
        <x:v>JP Morgan Limited</x:v>
      </x:c>
      <x:c r="I241" s="22" t="n">
        <x:v>8.5</x:v>
      </x:c>
      <x:c r="J241" t="str">
        <x:v>Worked</x:v>
      </x:c>
      <x:c r="K241" t="str">
        <x:v>Employee 103619; home branch Thurrock; assigned role Operative Porter | Deployment branch: Thurrock | Actual role: Operative Skilled | Jobs: 402605 | Customers: JP Morgan Limited | Actual hours: 8.5; source records: 1</x:v>
      </x:c>
      <x:c r="L241" t="str">
        <x:v>Include</x:v>
      </x:c>
      <x:c r="M241"/>
      <x:c r="N241"/>
    </x:row>
    <x:row r="242">
      <x:c r="A242" t="str">
        <x:v>B Mason|2026-06-18</x:v>
      </x:c>
      <x:c r="B242" s="888" t="n">
        <x:v>46191</x:v>
      </x:c>
      <x:c r="C242" t="str">
        <x:v>B Mason</x:v>
      </x:c>
      <x:c r="D242" t="str">
        <x:v>Permanent</x:v>
      </x:c>
      <x:c r="E242" t="str">
        <x:v>Thurrock</x:v>
      </x:c>
      <x:c r="F242" t="str">
        <x:v>Operative Porter</x:v>
      </x:c>
      <x:c r="G242" t="str">
        <x:v>402755</x:v>
      </x:c>
      <x:c r="H242" t="str">
        <x:v>JP Morgan Limited</x:v>
      </x:c>
      <x:c r="I242" s="22" t="n">
        <x:v>9</x:v>
      </x:c>
      <x:c r="J242" t="str">
        <x:v>Worked</x:v>
      </x:c>
      <x:c r="K242" t="str">
        <x:v>Employee 103619; home branch Thurrock; assigned role Operative Porter | Deployment branch: Thurrock | Actual role: Operative Skilled | Jobs: 402755 | Customers: JP Morgan Limited | Actual hours: 9.0; source records: 1</x:v>
      </x:c>
      <x:c r="L242" t="str">
        <x:v>Include</x:v>
      </x:c>
      <x:c r="M242"/>
      <x:c r="N242"/>
    </x:row>
    <x:row r="243">
      <x:c r="A243" t="str">
        <x:v>B Mason|2026-06-19</x:v>
      </x:c>
      <x:c r="B243" s="888" t="n">
        <x:v>46192</x:v>
      </x:c>
      <x:c r="C243" t="str">
        <x:v>B Mason</x:v>
      </x:c>
      <x:c r="D243" t="str">
        <x:v>Permanent</x:v>
      </x:c>
      <x:c r="E243" t="str">
        <x:v>Thurrock</x:v>
      </x:c>
      <x:c r="F243" t="str">
        <x:v>Operative Porter</x:v>
      </x:c>
      <x:c r="G243" t="str">
        <x:v>402755, 402857</x:v>
      </x:c>
      <x:c r="H243" t="str">
        <x:v>JP Morgan Limited</x:v>
      </x:c>
      <x:c r="I243" s="22" t="n">
        <x:v>17</x:v>
      </x:c>
      <x:c r="J243" t="str">
        <x:v>Worked — 2 records</x:v>
      </x:c>
      <x:c r="K243" t="str">
        <x:v>Employee 103619; home branch Thurrock; assigned role Operative Porter | Deployment branch: Thurrock | Actual role: Operative Porter, Operative Skilled | Jobs: 402755, 402857 | Customers: JP Morgan Limited | Actual hours: 17.0; source records: 2</x:v>
      </x:c>
      <x:c r="L243" t="str">
        <x:v>Include</x:v>
      </x:c>
      <x:c r="M243"/>
      <x:c r="N243"/>
    </x:row>
    <x:row r="244">
      <x:c r="A244" t="str">
        <x:v>B Mason|2026-06-20</x:v>
      </x:c>
      <x:c r="B244" s="888" t="n">
        <x:v>46193</x:v>
      </x:c>
      <x:c r="C244" t="str">
        <x:v>B Mason</x:v>
      </x:c>
      <x:c r="D244" t="str">
        <x:v>Permanent</x:v>
      </x:c>
      <x:c r="E244" t="str">
        <x:v>Thurrock</x:v>
      </x:c>
      <x:c r="F244" t="str">
        <x:v>Operative Porter</x:v>
      </x:c>
      <x:c r="G244" t="str">
        <x:v>402755</x:v>
      </x:c>
      <x:c r="H244" t="str">
        <x:v>JP Morgan Limited</x:v>
      </x:c>
      <x:c r="I244" s="22" t="n">
        <x:v>8.5</x:v>
      </x:c>
      <x:c r="J244" t="str">
        <x:v>Worked</x:v>
      </x:c>
      <x:c r="K244" t="str">
        <x:v>Employee 103619; home branch Thurrock; assigned role Operative Porter | Deployment branch: Thurrock | Actual role: Operative Skilled | Jobs: 402755 | Customers: JP Morgan Limited | Actual hours: 8.5; source records: 1</x:v>
      </x:c>
      <x:c r="L244" t="str">
        <x:v>Include</x:v>
      </x:c>
      <x:c r="M244"/>
      <x:c r="N244"/>
    </x:row>
    <x:row r="245">
      <x:c r="A245" t="str">
        <x:v>B Mason|2026-06-21</x:v>
      </x:c>
      <x:c r="B245" s="888" t="n">
        <x:v>46194</x:v>
      </x:c>
      <x:c r="C245" t="str">
        <x:v>B Mason</x:v>
      </x:c>
      <x:c r="D245" t="str">
        <x:v>Permanent</x:v>
      </x:c>
      <x:c r="E245" t="str">
        <x:v>Thurrock</x:v>
      </x:c>
      <x:c r="F245" t="str">
        <x:v>Operative Porter</x:v>
      </x:c>
      <x:c r="G245" t="str">
        <x:v>402755</x:v>
      </x:c>
      <x:c r="H245" t="str">
        <x:v>JP Morgan Limited</x:v>
      </x:c>
      <x:c r="I245" s="22" t="n">
        <x:v>8.5</x:v>
      </x:c>
      <x:c r="J245" t="str">
        <x:v>Worked</x:v>
      </x:c>
      <x:c r="K245" t="str">
        <x:v>Employee 103619; home branch Thurrock; assigned role Operative Porter | Deployment branch: Thurrock | Actual role: Operative Skilled | Jobs: 402755 | Customers: JP Morgan Limited | Actual hours: 8.5; source records: 1</x:v>
      </x:c>
      <x:c r="L245" t="str">
        <x:v>Include</x:v>
      </x:c>
      <x:c r="M245"/>
      <x:c r="N245"/>
    </x:row>
    <x:row r="246">
      <x:c r="A246" t="str">
        <x:v>B Mason|2026-06-22</x:v>
      </x:c>
      <x:c r="B246" s="888" t="n">
        <x:v>46195</x:v>
      </x:c>
      <x:c r="C246" t="str">
        <x:v>B Mason</x:v>
      </x:c>
      <x:c r="D246" t="str">
        <x:v>Permanent</x:v>
      </x:c>
      <x:c r="E246" t="str">
        <x:v>Thurrock</x:v>
      </x:c>
      <x:c r="F246" t="str">
        <x:v>Operative Porter</x:v>
      </x:c>
      <x:c r="G246" t="str">
        <x:v>402755</x:v>
      </x:c>
      <x:c r="H246" t="str">
        <x:v>JP Morgan Limited</x:v>
      </x:c>
      <x:c r="I246" s="22" t="n">
        <x:v>8.5</x:v>
      </x:c>
      <x:c r="J246" t="str">
        <x:v>Worked</x:v>
      </x:c>
      <x:c r="K246" t="str">
        <x:v>Employee 103619; home branch Thurrock; assigned role Operative Porter | Deployment branch: Thurrock | Actual role: Operative Skilled | Jobs: 402755 | Customers: JP Morgan Limited | Actual hours: 8.5; source records: 1</x:v>
      </x:c>
      <x:c r="L246" t="str">
        <x:v>Include</x:v>
      </x:c>
      <x:c r="M246"/>
      <x:c r="N246"/>
    </x:row>
    <x:row r="247">
      <x:c r="A247" t="str">
        <x:v>B Mason|2026-06-23</x:v>
      </x:c>
      <x:c r="B247" s="888" t="n">
        <x:v>46196</x:v>
      </x:c>
      <x:c r="C247" t="str">
        <x:v>B Mason</x:v>
      </x:c>
      <x:c r="D247" t="str">
        <x:v>Permanent</x:v>
      </x:c>
      <x:c r="E247" t="str">
        <x:v>Thurrock</x:v>
      </x:c>
      <x:c r="F247" t="str">
        <x:v>Operative Porter</x:v>
      </x:c>
      <x:c r="G247" t="str">
        <x:v>402755</x:v>
      </x:c>
      <x:c r="H247" t="str">
        <x:v>JP Morgan Limited</x:v>
      </x:c>
      <x:c r="I247" s="22" t="n">
        <x:v>8.5</x:v>
      </x:c>
      <x:c r="J247" t="str">
        <x:v>Worked</x:v>
      </x:c>
      <x:c r="K247" t="str">
        <x:v>Employee 103619; home branch Thurrock; assigned role Operative Porter | Deployment branch: Thurrock | Actual role: Operative Skilled | Jobs: 402755 | Customers: JP Morgan Limited | Actual hours: 8.5; source records: 1</x:v>
      </x:c>
      <x:c r="L247" t="str">
        <x:v>Include</x:v>
      </x:c>
      <x:c r="M247"/>
      <x:c r="N247"/>
    </x:row>
    <x:row r="248">
      <x:c r="A248" t="str">
        <x:v>B Mason|2026-06-24</x:v>
      </x:c>
      <x:c r="B248" s="888" t="n">
        <x:v>46197</x:v>
      </x:c>
      <x:c r="C248" t="str">
        <x:v>B Mason</x:v>
      </x:c>
      <x:c r="D248" t="str">
        <x:v>Permanent</x:v>
      </x:c>
      <x:c r="E248" t="str">
        <x:v>Thurrock</x:v>
      </x:c>
      <x:c r="F248" t="str">
        <x:v>Operative Porter</x:v>
      </x:c>
      <x:c r="G248" t="str">
        <x:v>402605</x:v>
      </x:c>
      <x:c r="H248" t="str">
        <x:v>JP Morgan Limited</x:v>
      </x:c>
      <x:c r="I248" s="22" t="n">
        <x:v>8.5</x:v>
      </x:c>
      <x:c r="J248" t="str">
        <x:v>Worked</x:v>
      </x:c>
      <x:c r="K248" t="str">
        <x:v>Employee 103619; home branch Thurrock; assigned role Operative Porter | Deployment branch: Thurrock | Actual role: Operative Skilled | Jobs: 402605 | Customers: JP Morgan Limited | Actual hours: 8.5; source records: 1</x:v>
      </x:c>
      <x:c r="L248" t="str">
        <x:v>Include</x:v>
      </x:c>
      <x:c r="M248"/>
      <x:c r="N248"/>
    </x:row>
    <x:row r="249">
      <x:c r="A249" t="str">
        <x:v>B Mason|2026-06-25</x:v>
      </x:c>
      <x:c r="B249" s="888" t="n">
        <x:v>46198</x:v>
      </x:c>
      <x:c r="C249" t="str">
        <x:v>B Mason</x:v>
      </x:c>
      <x:c r="D249" t="str">
        <x:v>Permanent</x:v>
      </x:c>
      <x:c r="E249" t="str">
        <x:v>Thurrock</x:v>
      </x:c>
      <x:c r="F249" t="str">
        <x:v>Operative Porter</x:v>
      </x:c>
      <x:c r="G249" t="str">
        <x:v>402605</x:v>
      </x:c>
      <x:c r="H249" t="str">
        <x:v>JP Morgan Limited</x:v>
      </x:c>
      <x:c r="I249" s="22" t="n">
        <x:v>8.5</x:v>
      </x:c>
      <x:c r="J249" t="str">
        <x:v>Worked</x:v>
      </x:c>
      <x:c r="K249" t="str">
        <x:v>Employee 103619; home branch Thurrock; assigned role Operative Porter | Deployment branch: Thurrock | Actual role: Operative Skilled | Jobs: 402605 | Customers: JP Morgan Limited | Actual hours: 8.5; source records: 1</x:v>
      </x:c>
      <x:c r="L249" t="str">
        <x:v>Include</x:v>
      </x:c>
      <x:c r="M249"/>
      <x:c r="N249"/>
    </x:row>
    <x:row r="250">
      <x:c r="A250" t="str">
        <x:v>B Mason|2026-06-26</x:v>
      </x:c>
      <x:c r="B250" s="888" t="n">
        <x:v>46199</x:v>
      </x:c>
      <x:c r="C250" t="str">
        <x:v>B Mason</x:v>
      </x:c>
      <x:c r="D250" t="str">
        <x:v>Permanent</x:v>
      </x:c>
      <x:c r="E250" t="str">
        <x:v>Thurrock</x:v>
      </x:c>
      <x:c r="F250" t="str">
        <x:v>Operative Porter</x:v>
      </x:c>
      <x:c r="G250" t="str">
        <x:v>403023, 402605</x:v>
      </x:c>
      <x:c r="H250" t="str">
        <x:v>JP Morgan; JP Morgan Limited</x:v>
      </x:c>
      <x:c r="I250" s="22" t="n">
        <x:v>14</x:v>
      </x:c>
      <x:c r="J250" t="str">
        <x:v>Worked — 2 records</x:v>
      </x:c>
      <x:c r="K250" t="str">
        <x:v>Employee 103619; home branch Thurrock; assigned role Operative Porter | Deployment branch: Thurrock | Actual role: Operative Porter, Operative Skilled | Jobs: 403023, 402605 | Customers: JP Morgan; JP Morgan Limited | Actual hours: 14.0; source records: 2</x:v>
      </x:c>
      <x:c r="L250" t="str">
        <x:v>Include</x:v>
      </x:c>
      <x:c r="M250"/>
      <x:c r="N250"/>
    </x:row>
    <x:row r="251">
      <x:c r="A251" t="str">
        <x:v>B Mason|2026-06-27</x:v>
      </x:c>
      <x:c r="B251" s="888" t="n">
        <x:v>46200</x:v>
      </x:c>
      <x:c r="C251" t="str">
        <x:v>B Mason</x:v>
      </x:c>
      <x:c r="D251" t="str">
        <x:v>Permanent</x:v>
      </x:c>
      <x:c r="E251" t="str">
        <x:v>Thurrock</x:v>
      </x:c>
      <x:c r="F251" t="str">
        <x:v>Operative Porter</x:v>
      </x:c>
      <x:c r="G251" t="str">
        <x:v>403023</x:v>
      </x:c>
      <x:c r="H251" t="str">
        <x:v>JP Morgan</x:v>
      </x:c>
      <x:c r="I251" s="22" t="n">
        <x:v>8.5</x:v>
      </x:c>
      <x:c r="J251" t="str">
        <x:v>Worked</x:v>
      </x:c>
      <x:c r="K251" t="str">
        <x:v>Employee 103619; home branch Thurrock; assigned role Operative Porter | Deployment branch: Thurrock | Actual role: Operative Porter | Jobs: 403023 | Customers: JP Morgan | Actual hours: 8.5; source records: 1</x:v>
      </x:c>
      <x:c r="L251" t="str">
        <x:v>Include</x:v>
      </x:c>
      <x:c r="M251"/>
      <x:c r="N251"/>
    </x:row>
    <x:row r="252">
      <x:c r="A252" t="str">
        <x:v>B Mason|2026-06-29</x:v>
      </x:c>
      <x:c r="B252" s="888" t="n">
        <x:v>46202</x:v>
      </x:c>
      <x:c r="C252" t="str">
        <x:v>B Mason</x:v>
      </x:c>
      <x:c r="D252" t="str">
        <x:v>Permanent</x:v>
      </x:c>
      <x:c r="E252" t="str">
        <x:v>Thurrock</x:v>
      </x:c>
      <x:c r="F252" t="str">
        <x:v>Operative Porter</x:v>
      </x:c>
      <x:c r="G252" t="str">
        <x:v>402908</x:v>
      </x:c>
      <x:c r="H252" t="str">
        <x:v>UBS Investment Bank</x:v>
      </x:c>
      <x:c r="I252" s="22" t="n">
        <x:v>7</x:v>
      </x:c>
      <x:c r="J252" t="str">
        <x:v>Worked</x:v>
      </x:c>
      <x:c r="K252" t="str">
        <x:v>Employee 103619; home branch Thurrock; assigned role Operative Porter | Deployment branch: Thurrock | Actual role: Operative Porter | Jobs: 402908 | Customers: UBS Investment Bank | Actual hours: 7.0; source records: 1</x:v>
      </x:c>
      <x:c r="L252" t="str">
        <x:v>Include</x:v>
      </x:c>
      <x:c r="M252"/>
      <x:c r="N252"/>
    </x:row>
    <x:row r="253">
      <x:c r="A253" t="str">
        <x:v>B Mason|2026-06-30</x:v>
      </x:c>
      <x:c r="B253" s="888" t="n">
        <x:v>46203</x:v>
      </x:c>
      <x:c r="C253" t="str">
        <x:v>B Mason</x:v>
      </x:c>
      <x:c r="D253" t="str">
        <x:v>Permanent</x:v>
      </x:c>
      <x:c r="E253" t="str">
        <x:v>Thurrock</x:v>
      </x:c>
      <x:c r="F253" t="str">
        <x:v>Operative Porter</x:v>
      </x:c>
      <x:c r="G253" t="str">
        <x:v>401494</x:v>
      </x:c>
      <x:c r="H253" t="str">
        <x:v>Susquehanna International Group (SIG)</x:v>
      </x:c>
      <x:c r="I253" s="22" t="n">
        <x:v>8.5</x:v>
      </x:c>
      <x:c r="J253" t="str">
        <x:v>Worked</x:v>
      </x:c>
      <x:c r="K253" t="str">
        <x:v>Employee 103619; home branch Thurrock; assigned role Operative Porter | Deployment branch: Thurrock | Actual role: Operative Porter | Jobs: 401494 | Customers: Susquehanna International Group (SIG) | Actual hours: 8.5; source records: 1</x:v>
      </x:c>
      <x:c r="L253" t="str">
        <x:v>Include</x:v>
      </x:c>
      <x:c r="M253"/>
      <x:c r="N253"/>
    </x:row>
    <x:row r="254">
      <x:c r="A254" t="str">
        <x:v>B McDonald (B) EV|2026-06-01</x:v>
      </x:c>
      <x:c r="B254" s="888" t="n">
        <x:v>46174</x:v>
      </x:c>
      <x:c r="C254" t="str">
        <x:v>B McDonald (B) EV</x:v>
      </x:c>
      <x:c r="D254" t="str">
        <x:v>Permanent</x:v>
      </x:c>
      <x:c r="E254" t="str">
        <x:v>Thurrock</x:v>
      </x:c>
      <x:c r="F254" t="str">
        <x:v>Operative Skilled</x:v>
      </x:c>
      <x:c r="G254"/>
      <x:c r="H254"/>
      <x:c r="I254" s="22" t="n">
        <x:v>0</x:v>
      </x:c>
      <x:c r="J254" t="str">
        <x:v>Other leave — Sickness</x:v>
      </x:c>
      <x:c r="K254" t="str">
        <x:v>Employee 2376; home branch Thurrock; assigned role Operative Skilled | Leave: Sickness | Leave calendar basis: Fixed schedule</x:v>
      </x:c>
      <x:c r="L254" t="str">
        <x:v>Include</x:v>
      </x:c>
      <x:c r="M254"/>
      <x:c r="N254"/>
    </x:row>
    <x:row r="255">
      <x:c r="A255" t="str">
        <x:v>B McDonald (B) EV|2026-06-02</x:v>
      </x:c>
      <x:c r="B255" s="888" t="n">
        <x:v>46175</x:v>
      </x:c>
      <x:c r="C255" t="str">
        <x:v>B McDonald (B) EV</x:v>
      </x:c>
      <x:c r="D255" t="str">
        <x:v>Permanent</x:v>
      </x:c>
      <x:c r="E255" t="str">
        <x:v>Thurrock</x:v>
      </x:c>
      <x:c r="F255" t="str">
        <x:v>Operative Skilled</x:v>
      </x:c>
      <x:c r="G255"/>
      <x:c r="H255"/>
      <x:c r="I255" s="22" t="n">
        <x:v>0</x:v>
      </x:c>
      <x:c r="J255" t="str">
        <x:v>Other leave — Sickness</x:v>
      </x:c>
      <x:c r="K255" t="str">
        <x:v>Employee 2376; home branch Thurrock; assigned role Operative Skilled | Leave: Sickness | Leave calendar basis: Fixed schedule</x:v>
      </x:c>
      <x:c r="L255" t="str">
        <x:v>Include</x:v>
      </x:c>
      <x:c r="M255"/>
      <x:c r="N255"/>
    </x:row>
    <x:row r="256">
      <x:c r="A256" t="str">
        <x:v>B McDonald (B) EV|2026-06-03</x:v>
      </x:c>
      <x:c r="B256" s="888" t="n">
        <x:v>46176</x:v>
      </x:c>
      <x:c r="C256" t="str">
        <x:v>B McDonald (B) EV</x:v>
      </x:c>
      <x:c r="D256" t="str">
        <x:v>Permanent</x:v>
      </x:c>
      <x:c r="E256" t="str">
        <x:v>Thurrock</x:v>
      </x:c>
      <x:c r="F256" t="str">
        <x:v>Operative Skilled</x:v>
      </x:c>
      <x:c r="G256"/>
      <x:c r="H256"/>
      <x:c r="I256" s="22" t="n">
        <x:v>0</x:v>
      </x:c>
      <x:c r="J256" t="str">
        <x:v>Other leave — Sickness</x:v>
      </x:c>
      <x:c r="K256" t="str">
        <x:v>Employee 2376; home branch Thurrock; assigned role Operative Skilled | Leave: Sickness | Leave calendar basis: Fixed schedule</x:v>
      </x:c>
      <x:c r="L256" t="str">
        <x:v>Include</x:v>
      </x:c>
      <x:c r="M256"/>
      <x:c r="N256"/>
    </x:row>
    <x:row r="257">
      <x:c r="A257" t="str">
        <x:v>B McDonald (B) EV|2026-06-04</x:v>
      </x:c>
      <x:c r="B257" s="888" t="n">
        <x:v>46177</x:v>
      </x:c>
      <x:c r="C257" t="str">
        <x:v>B McDonald (B) EV</x:v>
      </x:c>
      <x:c r="D257" t="str">
        <x:v>Permanent</x:v>
      </x:c>
      <x:c r="E257" t="str">
        <x:v>Thurrock</x:v>
      </x:c>
      <x:c r="F257" t="str">
        <x:v>Operative Skilled</x:v>
      </x:c>
      <x:c r="G257"/>
      <x:c r="H257"/>
      <x:c r="I257" s="22" t="n">
        <x:v>0</x:v>
      </x:c>
      <x:c r="J257" t="str">
        <x:v>Other leave — Sickness</x:v>
      </x:c>
      <x:c r="K257" t="str">
        <x:v>Employee 2376; home branch Thurrock; assigned role Operative Skilled | Leave: Sickness | Leave calendar basis: Fixed schedule</x:v>
      </x:c>
      <x:c r="L257" t="str">
        <x:v>Include</x:v>
      </x:c>
      <x:c r="M257"/>
      <x:c r="N257"/>
    </x:row>
    <x:row r="258">
      <x:c r="A258" t="str">
        <x:v>B McDonald (B) EV|2026-06-05</x:v>
      </x:c>
      <x:c r="B258" s="888" t="n">
        <x:v>46178</x:v>
      </x:c>
      <x:c r="C258" t="str">
        <x:v>B McDonald (B) EV</x:v>
      </x:c>
      <x:c r="D258" t="str">
        <x:v>Permanent</x:v>
      </x:c>
      <x:c r="E258" t="str">
        <x:v>Thurrock</x:v>
      </x:c>
      <x:c r="F258" t="str">
        <x:v>Operative Skilled</x:v>
      </x:c>
      <x:c r="G258"/>
      <x:c r="H258"/>
      <x:c r="I258" s="22" t="n">
        <x:v>0</x:v>
      </x:c>
      <x:c r="J258" t="str">
        <x:v>Other leave — Sickness</x:v>
      </x:c>
      <x:c r="K258" t="str">
        <x:v>Employee 2376; home branch Thurrock; assigned role Operative Skilled | Leave: Sickness | Leave calendar basis: Fixed schedule</x:v>
      </x:c>
      <x:c r="L258" t="str">
        <x:v>Include</x:v>
      </x:c>
      <x:c r="M258"/>
      <x:c r="N258"/>
    </x:row>
    <x:row r="259">
      <x:c r="A259" t="str">
        <x:v>B McDonald (B) EV|2026-06-08</x:v>
      </x:c>
      <x:c r="B259" s="888" t="n">
        <x:v>46181</x:v>
      </x:c>
      <x:c r="C259" t="str">
        <x:v>B McDonald (B) EV</x:v>
      </x:c>
      <x:c r="D259" t="str">
        <x:v>Permanent</x:v>
      </x:c>
      <x:c r="E259" t="str">
        <x:v>Thurrock</x:v>
      </x:c>
      <x:c r="F259" t="str">
        <x:v>Operative Skilled</x:v>
      </x:c>
      <x:c r="G259"/>
      <x:c r="H259"/>
      <x:c r="I259" s="22" t="n">
        <x:v>0</x:v>
      </x:c>
      <x:c r="J259" t="str">
        <x:v>Other leave — Sickness</x:v>
      </x:c>
      <x:c r="K259" t="str">
        <x:v>Employee 2376; home branch Thurrock; assigned role Operative Skilled | Leave: Sickness | Leave calendar basis: Fixed schedule</x:v>
      </x:c>
      <x:c r="L259" t="str">
        <x:v>Include</x:v>
      </x:c>
      <x:c r="M259"/>
      <x:c r="N259"/>
    </x:row>
    <x:row r="260">
      <x:c r="A260" t="str">
        <x:v>B McDonald (B) EV|2026-06-09</x:v>
      </x:c>
      <x:c r="B260" s="888" t="n">
        <x:v>46182</x:v>
      </x:c>
      <x:c r="C260" t="str">
        <x:v>B McDonald (B) EV</x:v>
      </x:c>
      <x:c r="D260" t="str">
        <x:v>Permanent</x:v>
      </x:c>
      <x:c r="E260" t="str">
        <x:v>Thurrock</x:v>
      </x:c>
      <x:c r="F260" t="str">
        <x:v>Operative Skilled</x:v>
      </x:c>
      <x:c r="G260"/>
      <x:c r="H260"/>
      <x:c r="I260" s="22" t="n">
        <x:v>0</x:v>
      </x:c>
      <x:c r="J260" t="str">
        <x:v>Other leave — Sickness</x:v>
      </x:c>
      <x:c r="K260" t="str">
        <x:v>Employee 2376; home branch Thurrock; assigned role Operative Skilled | Leave: Sickness | Leave calendar basis: Fixed schedule</x:v>
      </x:c>
      <x:c r="L260" t="str">
        <x:v>Include</x:v>
      </x:c>
      <x:c r="M260"/>
      <x:c r="N260"/>
    </x:row>
    <x:row r="261">
      <x:c r="A261" t="str">
        <x:v>B McDonald (B) EV|2026-06-10</x:v>
      </x:c>
      <x:c r="B261" s="888" t="n">
        <x:v>46183</x:v>
      </x:c>
      <x:c r="C261" t="str">
        <x:v>B McDonald (B) EV</x:v>
      </x:c>
      <x:c r="D261" t="str">
        <x:v>Permanent</x:v>
      </x:c>
      <x:c r="E261" t="str">
        <x:v>Thurrock</x:v>
      </x:c>
      <x:c r="F261" t="str">
        <x:v>Operative Skilled</x:v>
      </x:c>
      <x:c r="G261"/>
      <x:c r="H261"/>
      <x:c r="I261" s="22" t="n">
        <x:v>0</x:v>
      </x:c>
      <x:c r="J261" t="str">
        <x:v>Other leave — Sickness</x:v>
      </x:c>
      <x:c r="K261" t="str">
        <x:v>Employee 2376; home branch Thurrock; assigned role Operative Skilled | Leave: Sickness | Leave calendar basis: Fixed schedule</x:v>
      </x:c>
      <x:c r="L261" t="str">
        <x:v>Include</x:v>
      </x:c>
      <x:c r="M261"/>
      <x:c r="N261"/>
    </x:row>
    <x:row r="262">
      <x:c r="A262" t="str">
        <x:v>B McDonald (B) EV|2026-06-11</x:v>
      </x:c>
      <x:c r="B262" s="888" t="n">
        <x:v>46184</x:v>
      </x:c>
      <x:c r="C262" t="str">
        <x:v>B McDonald (B) EV</x:v>
      </x:c>
      <x:c r="D262" t="str">
        <x:v>Permanent</x:v>
      </x:c>
      <x:c r="E262" t="str">
        <x:v>Thurrock</x:v>
      </x:c>
      <x:c r="F262" t="str">
        <x:v>Operative Skilled</x:v>
      </x:c>
      <x:c r="G262"/>
      <x:c r="H262"/>
      <x:c r="I262" s="22" t="n">
        <x:v>0</x:v>
      </x:c>
      <x:c r="J262" t="str">
        <x:v>Other leave — Sickness</x:v>
      </x:c>
      <x:c r="K262" t="str">
        <x:v>Employee 2376; home branch Thurrock; assigned role Operative Skilled | Leave: Sickness | Leave calendar basis: Fixed schedule</x:v>
      </x:c>
      <x:c r="L262" t="str">
        <x:v>Include</x:v>
      </x:c>
      <x:c r="M262"/>
      <x:c r="N262"/>
    </x:row>
    <x:row r="263">
      <x:c r="A263" t="str">
        <x:v>B McDonald (B) EV|2026-06-12</x:v>
      </x:c>
      <x:c r="B263" s="888" t="n">
        <x:v>46185</x:v>
      </x:c>
      <x:c r="C263" t="str">
        <x:v>B McDonald (B) EV</x:v>
      </x:c>
      <x:c r="D263" t="str">
        <x:v>Permanent</x:v>
      </x:c>
      <x:c r="E263" t="str">
        <x:v>Thurrock</x:v>
      </x:c>
      <x:c r="F263" t="str">
        <x:v>Operative Skilled</x:v>
      </x:c>
      <x:c r="G263"/>
      <x:c r="H263"/>
      <x:c r="I263" s="22" t="n">
        <x:v>0</x:v>
      </x:c>
      <x:c r="J263" t="str">
        <x:v>Other leave — Sickness</x:v>
      </x:c>
      <x:c r="K263" t="str">
        <x:v>Employee 2376; home branch Thurrock; assigned role Operative Skilled | Leave: Sickness | Leave calendar basis: Fixed schedule</x:v>
      </x:c>
      <x:c r="L263" t="str">
        <x:v>Include</x:v>
      </x:c>
      <x:c r="M263"/>
      <x:c r="N263"/>
    </x:row>
    <x:row r="264">
      <x:c r="A264" t="str">
        <x:v>B McDonald (B) EV|2026-06-15</x:v>
      </x:c>
      <x:c r="B264" s="888" t="n">
        <x:v>46188</x:v>
      </x:c>
      <x:c r="C264" t="str">
        <x:v>B McDonald (B) EV</x:v>
      </x:c>
      <x:c r="D264" t="str">
        <x:v>Permanent</x:v>
      </x:c>
      <x:c r="E264" t="str">
        <x:v>Thurrock</x:v>
      </x:c>
      <x:c r="F264" t="str">
        <x:v>Operative Skilled</x:v>
      </x:c>
      <x:c r="G264"/>
      <x:c r="H264"/>
      <x:c r="I264" s="22" t="n">
        <x:v>0</x:v>
      </x:c>
      <x:c r="J264" t="str">
        <x:v>Other leave — Sickness</x:v>
      </x:c>
      <x:c r="K264" t="str">
        <x:v>Employee 2376; home branch Thurrock; assigned role Operative Skilled | Leave: Sickness | Leave calendar basis: Fixed schedule</x:v>
      </x:c>
      <x:c r="L264" t="str">
        <x:v>Include</x:v>
      </x:c>
      <x:c r="M264"/>
      <x:c r="N264"/>
    </x:row>
    <x:row r="265">
      <x:c r="A265" t="str">
        <x:v>B Williams|2026-06-02</x:v>
      </x:c>
      <x:c r="B265" s="888" t="n">
        <x:v>46175</x:v>
      </x:c>
      <x:c r="C265" t="str">
        <x:v>B Williams</x:v>
      </x:c>
      <x:c r="D265" t="str">
        <x:v>Permanent</x:v>
      </x:c>
      <x:c r="E265" t="str">
        <x:v>Thurrock</x:v>
      </x:c>
      <x:c r="F265" t="str">
        <x:v>Operative Porter</x:v>
      </x:c>
      <x:c r="G265" t="str">
        <x:v>402520</x:v>
      </x:c>
      <x:c r="H265" t="str">
        <x:v>London Metropolitan University</x:v>
      </x:c>
      <x:c r="I265" s="22" t="n">
        <x:v>8</x:v>
      </x:c>
      <x:c r="J265" t="str">
        <x:v>Worked</x:v>
      </x:c>
      <x:c r="K265" t="str">
        <x:v>Employee 103456; home branch Thurrock; assigned role Operative Porter | Deployment branch: Thurrock | Actual role: Operative Porter | Jobs: 402520 | Customers: London Metropolitan University | Actual hours: 8.0; source records: 1</x:v>
      </x:c>
      <x:c r="L265" t="str">
        <x:v>Include</x:v>
      </x:c>
      <x:c r="M265"/>
      <x:c r="N265"/>
    </x:row>
    <x:row r="266">
      <x:c r="A266" t="str">
        <x:v>B Williams|2026-06-03</x:v>
      </x:c>
      <x:c r="B266" s="888" t="n">
        <x:v>46176</x:v>
      </x:c>
      <x:c r="C266" t="str">
        <x:v>B Williams</x:v>
      </x:c>
      <x:c r="D266" t="str">
        <x:v>Permanent</x:v>
      </x:c>
      <x:c r="E266" t="str">
        <x:v>Thurrock</x:v>
      </x:c>
      <x:c r="F266" t="str">
        <x:v>Operative Porter</x:v>
      </x:c>
      <x:c r="G266"/>
      <x:c r="H266"/>
      <x:c r="I266" s="22" t="n">
        <x:v>0</x:v>
      </x:c>
      <x:c r="J266" t="str">
        <x:v>Annual leave</x:v>
      </x:c>
      <x:c r="K266" t="str">
        <x:v>Employee 103456; home branch Thurrock; assigned role Operative Porter | Leave: Annual Leave (Hours) | Leave calendar basis: Variable-pattern period</x:v>
      </x:c>
      <x:c r="L266" t="str">
        <x:v>Include</x:v>
      </x:c>
      <x:c r="M266"/>
      <x:c r="N266"/>
    </x:row>
    <x:row r="267">
      <x:c r="A267" t="str">
        <x:v>B Williams|2026-06-04</x:v>
      </x:c>
      <x:c r="B267" s="888" t="n">
        <x:v>46177</x:v>
      </x:c>
      <x:c r="C267" t="str">
        <x:v>B Williams</x:v>
      </x:c>
      <x:c r="D267" t="str">
        <x:v>Permanent</x:v>
      </x:c>
      <x:c r="E267" t="str">
        <x:v>Thurrock</x:v>
      </x:c>
      <x:c r="F267" t="str">
        <x:v>Operative Porter</x:v>
      </x:c>
      <x:c r="G267"/>
      <x:c r="H267"/>
      <x:c r="I267" s="22" t="n">
        <x:v>0</x:v>
      </x:c>
      <x:c r="J267" t="str">
        <x:v>Other leave — Sickness</x:v>
      </x:c>
      <x:c r="K267" t="str">
        <x:v>Employee 103456; home branch Thurrock; assigned role Operative Porter | Leave: Sickness | Leave calendar basis: Variable-pattern period</x:v>
      </x:c>
      <x:c r="L267" t="str">
        <x:v>Include</x:v>
      </x:c>
      <x:c r="M267"/>
      <x:c r="N267"/>
    </x:row>
    <x:row r="268">
      <x:c r="A268" t="str">
        <x:v>B Williams|2026-06-05</x:v>
      </x:c>
      <x:c r="B268" s="888" t="n">
        <x:v>46178</x:v>
      </x:c>
      <x:c r="C268" t="str">
        <x:v>B Williams</x:v>
      </x:c>
      <x:c r="D268" t="str">
        <x:v>Permanent</x:v>
      </x:c>
      <x:c r="E268" t="str">
        <x:v>Thurrock</x:v>
      </x:c>
      <x:c r="F268" t="str">
        <x:v>Operative Porter</x:v>
      </x:c>
      <x:c r="G268"/>
      <x:c r="H268"/>
      <x:c r="I268" s="22" t="n">
        <x:v>0</x:v>
      </x:c>
      <x:c r="J268" t="str">
        <x:v>Other leave — Sickness</x:v>
      </x:c>
      <x:c r="K268" t="str">
        <x:v>Employee 103456; home branch Thurrock; assigned role Operative Porter | Leave: Sickness | Leave calendar basis: Variable-pattern period</x:v>
      </x:c>
      <x:c r="L268" t="str">
        <x:v>Include</x:v>
      </x:c>
      <x:c r="M268"/>
      <x:c r="N268"/>
    </x:row>
    <x:row r="269">
      <x:c r="A269" t="str">
        <x:v>B Williams|2026-06-08</x:v>
      </x:c>
      <x:c r="B269" s="888" t="n">
        <x:v>46181</x:v>
      </x:c>
      <x:c r="C269" t="str">
        <x:v>B Williams</x:v>
      </x:c>
      <x:c r="D269" t="str">
        <x:v>Permanent</x:v>
      </x:c>
      <x:c r="E269" t="str">
        <x:v>Thurrock</x:v>
      </x:c>
      <x:c r="F269" t="str">
        <x:v>Operative Porter</x:v>
      </x:c>
      <x:c r="G269"/>
      <x:c r="H269"/>
      <x:c r="I269" s="22" t="n">
        <x:v>0</x:v>
      </x:c>
      <x:c r="J269" t="str">
        <x:v>Other leave — Sickness</x:v>
      </x:c>
      <x:c r="K269" t="str">
        <x:v>Employee 103456; home branch Thurrock; assigned role Operative Porter | Leave: Sickness | Leave calendar basis: Variable-pattern period</x:v>
      </x:c>
      <x:c r="L269" t="str">
        <x:v>Include</x:v>
      </x:c>
      <x:c r="M269"/>
      <x:c r="N269"/>
    </x:row>
    <x:row r="270">
      <x:c r="A270" t="str">
        <x:v>B Williams|2026-06-10</x:v>
      </x:c>
      <x:c r="B270" s="888" t="n">
        <x:v>46183</x:v>
      </x:c>
      <x:c r="C270" t="str">
        <x:v>B Williams</x:v>
      </x:c>
      <x:c r="D270" t="str">
        <x:v>Permanent</x:v>
      </x:c>
      <x:c r="E270" t="str">
        <x:v>Thurrock</x:v>
      </x:c>
      <x:c r="F270" t="str">
        <x:v>Operative Porter</x:v>
      </x:c>
      <x:c r="G270" t="str">
        <x:v>402520</x:v>
      </x:c>
      <x:c r="H270" t="str">
        <x:v>London Metropolitan University</x:v>
      </x:c>
      <x:c r="I270" s="22" t="n">
        <x:v>7.5</x:v>
      </x:c>
      <x:c r="J270" t="str">
        <x:v>Worked</x:v>
      </x:c>
      <x:c r="K270" t="str">
        <x:v>Employee 103456; home branch Thurrock; assigned role Operative Porter | Deployment branch: Thurrock | Actual role: Operative Porter | Jobs: 402520 | Customers: London Metropolitan University | Actual hours: 7.5; source records: 1</x:v>
      </x:c>
      <x:c r="L270" t="str">
        <x:v>Include</x:v>
      </x:c>
      <x:c r="M270"/>
      <x:c r="N270"/>
    </x:row>
    <x:row r="271">
      <x:c r="A271" t="str">
        <x:v>B Williams|2026-06-11</x:v>
      </x:c>
      <x:c r="B271" s="888" t="n">
        <x:v>46184</x:v>
      </x:c>
      <x:c r="C271" t="str">
        <x:v>B Williams</x:v>
      </x:c>
      <x:c r="D271" t="str">
        <x:v>Permanent</x:v>
      </x:c>
      <x:c r="E271" t="str">
        <x:v>Thurrock</x:v>
      </x:c>
      <x:c r="F271" t="str">
        <x:v>Operative Porter</x:v>
      </x:c>
      <x:c r="G271" t="str">
        <x:v>402792</x:v>
      </x:c>
      <x:c r="H271" t="str">
        <x:v>London Metropolitan University</x:v>
      </x:c>
      <x:c r="I271" s="22" t="n">
        <x:v>7</x:v>
      </x:c>
      <x:c r="J271" t="str">
        <x:v>Worked</x:v>
      </x:c>
      <x:c r="K271" t="str">
        <x:v>Employee 103456; home branch Thurrock; assigned role Operative Porter | Deployment branch: Thurrock | Actual role: Operative Porter | Jobs: 402792 | Customers: London Metropolitan University | Actual hours: 7.0; source records: 1</x:v>
      </x:c>
      <x:c r="L271" t="str">
        <x:v>Include</x:v>
      </x:c>
      <x:c r="M271"/>
      <x:c r="N271"/>
    </x:row>
    <x:row r="272">
      <x:c r="A272" t="str">
        <x:v>B Williams|2026-06-22</x:v>
      </x:c>
      <x:c r="B272" s="888" t="n">
        <x:v>46195</x:v>
      </x:c>
      <x:c r="C272" t="str">
        <x:v>B Williams</x:v>
      </x:c>
      <x:c r="D272" t="str">
        <x:v>Permanent</x:v>
      </x:c>
      <x:c r="E272" t="str">
        <x:v>Thurrock</x:v>
      </x:c>
      <x:c r="F272" t="str">
        <x:v>Operative Porter</x:v>
      </x:c>
      <x:c r="G272" t="str">
        <x:v>402869</x:v>
      </x:c>
      <x:c r="H272" t="str">
        <x:v>Reynolds Colman Bradley LLP</x:v>
      </x:c>
      <x:c r="I272" s="22" t="n">
        <x:v>6.5</x:v>
      </x:c>
      <x:c r="J272" t="str">
        <x:v>Worked</x:v>
      </x:c>
      <x:c r="K272" t="str">
        <x:v>Employee 103456; home branch Thurrock; assigned role Operative Porter | Deployment branch: Thurrock | Actual role: Operative Porter | Jobs: 402869 | Customers: Reynolds Colman Bradley LLP | Actual hours: 6.5; source records: 1</x:v>
      </x:c>
      <x:c r="L272" t="str">
        <x:v>Include</x:v>
      </x:c>
      <x:c r="M272"/>
      <x:c r="N272"/>
    </x:row>
    <x:row r="273">
      <x:c r="A273" t="str">
        <x:v>B Williams|2026-06-23</x:v>
      </x:c>
      <x:c r="B273" s="888" t="n">
        <x:v>46196</x:v>
      </x:c>
      <x:c r="C273" t="str">
        <x:v>B Williams</x:v>
      </x:c>
      <x:c r="D273" t="str">
        <x:v>Permanent</x:v>
      </x:c>
      <x:c r="E273" t="str">
        <x:v>Thurrock</x:v>
      </x:c>
      <x:c r="F273" t="str">
        <x:v>Operative Porter</x:v>
      </x:c>
      <x:c r="G273" t="str">
        <x:v>402575</x:v>
      </x:c>
      <x:c r="H273" t="str">
        <x:v>Latham &amp; Watkins</x:v>
      </x:c>
      <x:c r="I273" s="22" t="n">
        <x:v>8.5</x:v>
      </x:c>
      <x:c r="J273" t="str">
        <x:v>Worked</x:v>
      </x:c>
      <x:c r="K273" t="str">
        <x:v>Employee 103456; home branch Thurrock; assigned role Operative Porter | Deployment branch: Thurrock | Actual role: Operative Porter | Jobs: 402575 | Customers: Latham &amp; Watkins | Actual hours: 8.5; source records: 1</x:v>
      </x:c>
      <x:c r="L273" t="str">
        <x:v>Include</x:v>
      </x:c>
      <x:c r="M273"/>
      <x:c r="N273"/>
    </x:row>
    <x:row r="274">
      <x:c r="A274" t="str">
        <x:v>B Williams|2026-06-24</x:v>
      </x:c>
      <x:c r="B274" s="888" t="n">
        <x:v>46197</x:v>
      </x:c>
      <x:c r="C274" t="str">
        <x:v>B Williams</x:v>
      </x:c>
      <x:c r="D274" t="str">
        <x:v>Permanent</x:v>
      </x:c>
      <x:c r="E274" t="str">
        <x:v>Thurrock</x:v>
      </x:c>
      <x:c r="F274" t="str">
        <x:v>Operative Porter</x:v>
      </x:c>
      <x:c r="G274" t="str">
        <x:v>402575</x:v>
      </x:c>
      <x:c r="H274" t="str">
        <x:v>Latham &amp; Watkins</x:v>
      </x:c>
      <x:c r="I274" s="22" t="n">
        <x:v>8.5</x:v>
      </x:c>
      <x:c r="J274" t="str">
        <x:v>Worked</x:v>
      </x:c>
      <x:c r="K274" t="str">
        <x:v>Employee 103456; home branch Thurrock; assigned role Operative Porter | Deployment branch: Thurrock | Actual role: Operative Porter | Jobs: 402575 | Customers: Latham &amp; Watkins | Actual hours: 8.5; source records: 1</x:v>
      </x:c>
      <x:c r="L274" t="str">
        <x:v>Include</x:v>
      </x:c>
      <x:c r="M274"/>
      <x:c r="N274"/>
    </x:row>
    <x:row r="275">
      <x:c r="A275" t="str">
        <x:v>B Williams|2026-06-29</x:v>
      </x:c>
      <x:c r="B275" s="888" t="n">
        <x:v>46202</x:v>
      </x:c>
      <x:c r="C275" t="str">
        <x:v>B Williams</x:v>
      </x:c>
      <x:c r="D275" t="str">
        <x:v>Permanent</x:v>
      </x:c>
      <x:c r="E275" t="str">
        <x:v>Thurrock</x:v>
      </x:c>
      <x:c r="F275" t="str">
        <x:v>Operative Porter</x:v>
      </x:c>
      <x:c r="G275" t="str">
        <x:v>402575</x:v>
      </x:c>
      <x:c r="H275" t="str">
        <x:v>Latham &amp; Watkins</x:v>
      </x:c>
      <x:c r="I275" s="22" t="n">
        <x:v>8.5</x:v>
      </x:c>
      <x:c r="J275" t="str">
        <x:v>Worked</x:v>
      </x:c>
      <x:c r="K275" t="str">
        <x:v>Employee 103456; home branch Thurrock; assigned role Operative Porter | Deployment branch: Thurrock | Actual role: Operative Porter | Jobs: 402575 | Customers: Latham &amp; Watkins | Actual hours: 8.5; source records: 1</x:v>
      </x:c>
      <x:c r="L275" t="str">
        <x:v>Include</x:v>
      </x:c>
      <x:c r="M275"/>
      <x:c r="N275"/>
    </x:row>
    <x:row r="276">
      <x:c r="A276" t="str">
        <x:v>B Williams|2026-06-30</x:v>
      </x:c>
      <x:c r="B276" s="888" t="n">
        <x:v>46203</x:v>
      </x:c>
      <x:c r="C276" t="str">
        <x:v>B Williams</x:v>
      </x:c>
      <x:c r="D276" t="str">
        <x:v>Permanent</x:v>
      </x:c>
      <x:c r="E276" t="str">
        <x:v>Thurrock</x:v>
      </x:c>
      <x:c r="F276" t="str">
        <x:v>Operative Porter</x:v>
      </x:c>
      <x:c r="G276" t="str">
        <x:v>403072</x:v>
      </x:c>
      <x:c r="H276" t="str">
        <x:v>Aduba/Ms Maureen</x:v>
      </x:c>
      <x:c r="I276" s="22" t="n">
        <x:v>6.5</x:v>
      </x:c>
      <x:c r="J276" t="str">
        <x:v>Worked</x:v>
      </x:c>
      <x:c r="K276" t="str">
        <x:v>Employee 103456; home branch Thurrock; assigned role Operative Porter | Deployment branch: Thurrock | Actual role: Operative Porter | Jobs: 403072 | Customers: Aduba/Ms Maureen | Actual hours: 6.5; source records: 1</x:v>
      </x:c>
      <x:c r="L276" t="str">
        <x:v>Include</x:v>
      </x:c>
      <x:c r="M276"/>
      <x:c r="N276"/>
    </x:row>
    <x:row r="277">
      <x:c r="A277" t="str">
        <x:v>Ben Cumbers|2026-06-01</x:v>
      </x:c>
      <x:c r="B277" s="888" t="n">
        <x:v>46174</x:v>
      </x:c>
      <x:c r="C277" t="str">
        <x:v>Ben Cumbers</x:v>
      </x:c>
      <x:c r="D277" t="str">
        <x:v>Permanent</x:v>
      </x:c>
      <x:c r="E277" t="str">
        <x:v>Leeds</x:v>
      </x:c>
      <x:c r="F277" t="str">
        <x:v>Operative Driver</x:v>
      </x:c>
      <x:c r="G277" t="str">
        <x:v>395537</x:v>
      </x:c>
      <x:c r="H277" t="str">
        <x:v>IRIS Project Solutions Ltd (Filtronic)</x:v>
      </x:c>
      <x:c r="I277" s="22" t="n">
        <x:v>9.75</x:v>
      </x:c>
      <x:c r="J277" t="str">
        <x:v>Worked</x:v>
      </x:c>
      <x:c r="K277" t="str">
        <x:v>Employee 1012736; home branch Leeds; assigned role Operative Driver | Deployment branch: Leeds | Actual role: Operative Driver | Jobs: 395537 | Customers: IRIS Project Solutions Ltd (Filtronic) | Actual hours: 9.8; source records: 1</x:v>
      </x:c>
      <x:c r="L277" t="str">
        <x:v>Include</x:v>
      </x:c>
      <x:c r="M277"/>
      <x:c r="N277"/>
    </x:row>
    <x:row r="278">
      <x:c r="A278" t="str">
        <x:v>Ben Cumbers|2026-06-02</x:v>
      </x:c>
      <x:c r="B278" s="888" t="n">
        <x:v>46175</x:v>
      </x:c>
      <x:c r="C278" t="str">
        <x:v>Ben Cumbers</x:v>
      </x:c>
      <x:c r="D278" t="str">
        <x:v>Permanent</x:v>
      </x:c>
      <x:c r="E278" t="str">
        <x:v>Leeds</x:v>
      </x:c>
      <x:c r="F278" t="str">
        <x:v>Operative Driver</x:v>
      </x:c>
      <x:c r="G278" t="str">
        <x:v>395537</x:v>
      </x:c>
      <x:c r="H278" t="str">
        <x:v>IRIS Project Solutions Ltd (Filtronic)</x:v>
      </x:c>
      <x:c r="I278" s="22" t="n">
        <x:v>10.25</x:v>
      </x:c>
      <x:c r="J278" t="str">
        <x:v>Worked</x:v>
      </x:c>
      <x:c r="K278" t="str">
        <x:v>Employee 1012736; home branch Leeds; assigned role Operative Driver | Deployment branch: Leeds | Actual role: Operative Driver | Jobs: 395537 | Customers: IRIS Project Solutions Ltd (Filtronic) | Actual hours: 10.2; source records: 1</x:v>
      </x:c>
      <x:c r="L278" t="str">
        <x:v>Include</x:v>
      </x:c>
      <x:c r="M278"/>
      <x:c r="N278"/>
    </x:row>
    <x:row r="279">
      <x:c r="A279" t="str">
        <x:v>Ben Cumbers|2026-06-03</x:v>
      </x:c>
      <x:c r="B279" s="888" t="n">
        <x:v>46176</x:v>
      </x:c>
      <x:c r="C279" t="str">
        <x:v>Ben Cumbers</x:v>
      </x:c>
      <x:c r="D279" t="str">
        <x:v>Permanent</x:v>
      </x:c>
      <x:c r="E279" t="str">
        <x:v>Leeds</x:v>
      </x:c>
      <x:c r="F279" t="str">
        <x:v>Operative Driver</x:v>
      </x:c>
      <x:c r="G279" t="str">
        <x:v>395537</x:v>
      </x:c>
      <x:c r="H279" t="str">
        <x:v>IRIS Project Solutions Ltd (Filtronic)</x:v>
      </x:c>
      <x:c r="I279" s="22" t="n">
        <x:v>9.5</x:v>
      </x:c>
      <x:c r="J279" t="str">
        <x:v>Worked</x:v>
      </x:c>
      <x:c r="K279" t="str">
        <x:v>Employee 1012736; home branch Leeds; assigned role Operative Driver | Deployment branch: Leeds | Actual role: Operative Driver | Jobs: 395537 | Customers: IRIS Project Solutions Ltd (Filtronic) | Actual hours: 9.5; source records: 1</x:v>
      </x:c>
      <x:c r="L279" t="str">
        <x:v>Include</x:v>
      </x:c>
      <x:c r="M279"/>
      <x:c r="N279"/>
    </x:row>
    <x:row r="280">
      <x:c r="A280" t="str">
        <x:v>Ben Cumbers|2026-06-04</x:v>
      </x:c>
      <x:c r="B280" s="888" t="n">
        <x:v>46177</x:v>
      </x:c>
      <x:c r="C280" t="str">
        <x:v>Ben Cumbers</x:v>
      </x:c>
      <x:c r="D280" t="str">
        <x:v>Permanent</x:v>
      </x:c>
      <x:c r="E280" t="str">
        <x:v>Leeds</x:v>
      </x:c>
      <x:c r="F280" t="str">
        <x:v>Operative Driver</x:v>
      </x:c>
      <x:c r="G280" t="str">
        <x:v>395537</x:v>
      </x:c>
      <x:c r="H280" t="str">
        <x:v>IRIS Project Solutions Ltd (Filtronic)</x:v>
      </x:c>
      <x:c r="I280" s="22" t="n">
        <x:v>8.5</x:v>
      </x:c>
      <x:c r="J280" t="str">
        <x:v>Worked</x:v>
      </x:c>
      <x:c r="K280" t="str">
        <x:v>Employee 1012736; home branch Leeds; assigned role Operative Driver | Deployment branch: Leeds | Actual role: Operative Driver | Jobs: 395537 | Customers: IRIS Project Solutions Ltd (Filtronic) | Actual hours: 8.5; source records: 1</x:v>
      </x:c>
      <x:c r="L280" t="str">
        <x:v>Include</x:v>
      </x:c>
      <x:c r="M280"/>
      <x:c r="N280"/>
    </x:row>
    <x:row r="281">
      <x:c r="A281" t="str">
        <x:v>Ben Cumbers|2026-06-05</x:v>
      </x:c>
      <x:c r="B281" s="888" t="n">
        <x:v>46178</x:v>
      </x:c>
      <x:c r="C281" t="str">
        <x:v>Ben Cumbers</x:v>
      </x:c>
      <x:c r="D281" t="str">
        <x:v>Permanent</x:v>
      </x:c>
      <x:c r="E281" t="str">
        <x:v>Leeds</x:v>
      </x:c>
      <x:c r="F281" t="str">
        <x:v>Operative Driver</x:v>
      </x:c>
      <x:c r="G281" t="str">
        <x:v>395537</x:v>
      </x:c>
      <x:c r="H281" t="str">
        <x:v>IRIS Project Solutions Ltd (Filtronic)</x:v>
      </x:c>
      <x:c r="I281" s="22" t="n">
        <x:v>10.25</x:v>
      </x:c>
      <x:c r="J281" t="str">
        <x:v>Worked</x:v>
      </x:c>
      <x:c r="K281" t="str">
        <x:v>Employee 1012736; home branch Leeds; assigned role Operative Driver | Deployment branch: Leeds | Actual role: Operative Driver | Jobs: 395537 | Customers: IRIS Project Solutions Ltd (Filtronic) | Actual hours: 10.2; source records: 1</x:v>
      </x:c>
      <x:c r="L281" t="str">
        <x:v>Include</x:v>
      </x:c>
      <x:c r="M281"/>
      <x:c r="N281"/>
    </x:row>
    <x:row r="282">
      <x:c r="A282" t="str">
        <x:v>Ben Cumbers|2026-06-08</x:v>
      </x:c>
      <x:c r="B282" s="888" t="n">
        <x:v>46181</x:v>
      </x:c>
      <x:c r="C282" t="str">
        <x:v>Ben Cumbers</x:v>
      </x:c>
      <x:c r="D282" t="str">
        <x:v>Permanent</x:v>
      </x:c>
      <x:c r="E282" t="str">
        <x:v>Leeds</x:v>
      </x:c>
      <x:c r="F282" t="str">
        <x:v>Operative Driver</x:v>
      </x:c>
      <x:c r="G282" t="str">
        <x:v>401453</x:v>
      </x:c>
      <x:c r="H282" t="str">
        <x:v>Kirklees Council - Ms Wilson</x:v>
      </x:c>
      <x:c r="I282" s="22" t="n">
        <x:v>3.75</x:v>
      </x:c>
      <x:c r="J282" t="str">
        <x:v>Worked</x:v>
      </x:c>
      <x:c r="K282" t="str">
        <x:v>Employee 1012736; home branch Leeds; assigned role Operative Driver | Deployment branch: Leeds | Actual role: Operative Driver | Jobs: 401453 | Customers: Kirklees Council - Ms Wilson | Actual hours: 3.8; source records: 1</x:v>
      </x:c>
      <x:c r="L282" t="str">
        <x:v>Include</x:v>
      </x:c>
      <x:c r="M282"/>
      <x:c r="N282"/>
    </x:row>
    <x:row r="283">
      <x:c r="A283" t="str">
        <x:v>Ben Cumbers|2026-06-10</x:v>
      </x:c>
      <x:c r="B283" s="888" t="n">
        <x:v>46183</x:v>
      </x:c>
      <x:c r="C283" t="str">
        <x:v>Ben Cumbers</x:v>
      </x:c>
      <x:c r="D283" t="str">
        <x:v>Permanent</x:v>
      </x:c>
      <x:c r="E283" t="str">
        <x:v>Leeds</x:v>
      </x:c>
      <x:c r="F283" t="str">
        <x:v>Operative Driver</x:v>
      </x:c>
      <x:c r="G283" t="str">
        <x:v>402008A, 402015</x:v>
      </x:c>
      <x:c r="H283" t="str">
        <x:v>Kirklees Council - Angela Procter; Kirklees Council - Qais Mujbil</x:v>
      </x:c>
      <x:c r="I283" s="22" t="n">
        <x:v>4</x:v>
      </x:c>
      <x:c r="J283" t="str">
        <x:v>Worked — 2 records</x:v>
      </x:c>
      <x:c r="K283" t="str">
        <x:v>Employee 1012736; home branch Leeds; assigned role Operative Driver | Deployment branch: Leeds | Actual role: Operative Driver | Jobs: 402008A, 402015 | Customers: Kirklees Council - Angela Procter; Kirklees Council - Qais Mujbil | Actual hours: 4.0; source records: 2</x:v>
      </x:c>
      <x:c r="L283" t="str">
        <x:v>Include</x:v>
      </x:c>
      <x:c r="M283"/>
      <x:c r="N283"/>
    </x:row>
    <x:row r="284">
      <x:c r="A284" t="str">
        <x:v>Ben Cumbers|2026-06-11</x:v>
      </x:c>
      <x:c r="B284" s="888" t="n">
        <x:v>46184</x:v>
      </x:c>
      <x:c r="C284" t="str">
        <x:v>Ben Cumbers</x:v>
      </x:c>
      <x:c r="D284" t="str">
        <x:v>Permanent</x:v>
      </x:c>
      <x:c r="E284" t="str">
        <x:v>Leeds</x:v>
      </x:c>
      <x:c r="F284" t="str">
        <x:v>Operative Driver</x:v>
      </x:c>
      <x:c r="G284" t="str">
        <x:v>402771A, 402300</x:v>
      </x:c>
      <x:c r="H284" t="str">
        <x:v>Dalton JI&amp;N School - Kirklees; Kirklees Council - Miss Carrie- Anne Jones</x:v>
      </x:c>
      <x:c r="I284" s="22" t="n">
        <x:v>9</x:v>
      </x:c>
      <x:c r="J284" t="str">
        <x:v>Worked — 2 records</x:v>
      </x:c>
      <x:c r="K284" t="str">
        <x:v>Employee 1012736; home branch Leeds; assigned role Operative Driver | Deployment branch: Leeds | Actual role: Operative Driver | Jobs: 402771A, 402300 | Customers: Dalton JI&amp;N School - Kirklees; Kirklees Council - Miss Carrie- Anne Jones | Actual hours: 9.0; source records: 2</x:v>
      </x:c>
      <x:c r="L284" t="str">
        <x:v>Include</x:v>
      </x:c>
      <x:c r="M284"/>
      <x:c r="N284"/>
    </x:row>
    <x:row r="285">
      <x:c r="A285" t="str">
        <x:v>Ben Cumbers|2026-06-12</x:v>
      </x:c>
      <x:c r="B285" s="888" t="n">
        <x:v>46185</x:v>
      </x:c>
      <x:c r="C285" t="str">
        <x:v>Ben Cumbers</x:v>
      </x:c>
      <x:c r="D285" t="str">
        <x:v>Permanent</x:v>
      </x:c>
      <x:c r="E285" t="str">
        <x:v>Leeds</x:v>
      </x:c>
      <x:c r="F285" t="str">
        <x:v>Operative Driver</x:v>
      </x:c>
      <x:c r="G285" t="str">
        <x:v>402668</x:v>
      </x:c>
      <x:c r="H285" t="str">
        <x:v>Kirklees Council - Rachel Firth</x:v>
      </x:c>
      <x:c r="I285" s="22" t="n">
        <x:v>5</x:v>
      </x:c>
      <x:c r="J285" t="str">
        <x:v>Worked</x:v>
      </x:c>
      <x:c r="K285" t="str">
        <x:v>Employee 1012736; home branch Leeds; assigned role Operative Driver | Deployment branch: Leeds | Actual role: Operative Driver | Jobs: 402668 | Customers: Kirklees Council - Rachel Firth | Actual hours: 5.0; source records: 1</x:v>
      </x:c>
      <x:c r="L285" t="str">
        <x:v>Include</x:v>
      </x:c>
      <x:c r="M285"/>
      <x:c r="N285"/>
    </x:row>
    <x:row r="286">
      <x:c r="A286" t="str">
        <x:v>Ben Cumbers|2026-06-13</x:v>
      </x:c>
      <x:c r="B286" s="888" t="n">
        <x:v>46186</x:v>
      </x:c>
      <x:c r="C286" t="str">
        <x:v>Ben Cumbers</x:v>
      </x:c>
      <x:c r="D286" t="str">
        <x:v>Permanent</x:v>
      </x:c>
      <x:c r="E286" t="str">
        <x:v>Leeds</x:v>
      </x:c>
      <x:c r="F286" t="str">
        <x:v>Operative Driver</x:v>
      </x:c>
      <x:c r="G286" t="str">
        <x:v>399454E</x:v>
      </x:c>
      <x:c r="H286" t="str">
        <x:v>Restore Harrow Green</x:v>
      </x:c>
      <x:c r="I286" s="22" t="n">
        <x:v>8.5</x:v>
      </x:c>
      <x:c r="J286" t="str">
        <x:v>Worked</x:v>
      </x:c>
      <x:c r="K286" t="str">
        <x:v>Employee 1012736; home branch Leeds; assigned role Operative Driver | Deployment branch: Leeds | Actual role: Operative Driver | Jobs: 399454E | Customers: Restore Harrow Green | Actual hours: 8.5; source records: 1</x:v>
      </x:c>
      <x:c r="L286" t="str">
        <x:v>Include</x:v>
      </x:c>
      <x:c r="M286"/>
      <x:c r="N286"/>
    </x:row>
    <x:row r="287">
      <x:c r="A287" t="str">
        <x:v>Ben Cumbers|2026-06-15</x:v>
      </x:c>
      <x:c r="B287" s="888" t="n">
        <x:v>46188</x:v>
      </x:c>
      <x:c r="C287" t="str">
        <x:v>Ben Cumbers</x:v>
      </x:c>
      <x:c r="D287" t="str">
        <x:v>Permanent</x:v>
      </x:c>
      <x:c r="E287" t="str">
        <x:v>Leeds</x:v>
      </x:c>
      <x:c r="F287" t="str">
        <x:v>Operative Driver</x:v>
      </x:c>
      <x:c r="G287" t="str">
        <x:v>402149</x:v>
      </x:c>
      <x:c r="H287" t="str">
        <x:v>EMCOR - OCS FM Ltd</x:v>
      </x:c>
      <x:c r="I287" s="22" t="n">
        <x:v>7.5</x:v>
      </x:c>
      <x:c r="J287" t="str">
        <x:v>Worked</x:v>
      </x:c>
      <x:c r="K287" t="str">
        <x:v>Employee 1012736; home branch Leeds; assigned role Operative Driver | Deployment branch: Leeds | Actual role: Operative Driver | Jobs: 402149 | Customers: EMCOR - OCS FM Ltd | Actual hours: 7.5; source records: 1</x:v>
      </x:c>
      <x:c r="L287" t="str">
        <x:v>Include</x:v>
      </x:c>
      <x:c r="M287"/>
      <x:c r="N287"/>
    </x:row>
    <x:row r="288">
      <x:c r="A288" t="str">
        <x:v>Ben Cumbers|2026-06-16</x:v>
      </x:c>
      <x:c r="B288" s="888" t="n">
        <x:v>46189</x:v>
      </x:c>
      <x:c r="C288" t="str">
        <x:v>Ben Cumbers</x:v>
      </x:c>
      <x:c r="D288" t="str">
        <x:v>Permanent</x:v>
      </x:c>
      <x:c r="E288" t="str">
        <x:v>Leeds</x:v>
      </x:c>
      <x:c r="F288" t="str">
        <x:v>Operative Driver</x:v>
      </x:c>
      <x:c r="G288" t="str">
        <x:v>399454E</x:v>
      </x:c>
      <x:c r="H288" t="str">
        <x:v>Restore Harrow Green</x:v>
      </x:c>
      <x:c r="I288" s="22" t="n">
        <x:v>4.5</x:v>
      </x:c>
      <x:c r="J288" t="str">
        <x:v>Worked</x:v>
      </x:c>
      <x:c r="K288" t="str">
        <x:v>Employee 1012736; home branch Leeds; assigned role Operative Driver | Deployment branch: Leeds | Actual role: Operative Driver | Jobs: 399454E | Customers: Restore Harrow Green | Actual hours: 4.5; source records: 1</x:v>
      </x:c>
      <x:c r="L288" t="str">
        <x:v>Include</x:v>
      </x:c>
      <x:c r="M288"/>
      <x:c r="N288"/>
    </x:row>
    <x:row r="289">
      <x:c r="A289" t="str">
        <x:v>Ben Cumbers|2026-06-17</x:v>
      </x:c>
      <x:c r="B289" s="888" t="n">
        <x:v>46190</x:v>
      </x:c>
      <x:c r="C289" t="str">
        <x:v>Ben Cumbers</x:v>
      </x:c>
      <x:c r="D289" t="str">
        <x:v>Permanent</x:v>
      </x:c>
      <x:c r="E289" t="str">
        <x:v>Leeds</x:v>
      </x:c>
      <x:c r="F289" t="str">
        <x:v>Operative Driver</x:v>
      </x:c>
      <x:c r="G289" t="str">
        <x:v>399454E</x:v>
      </x:c>
      <x:c r="H289" t="str">
        <x:v>Restore Harrow Green</x:v>
      </x:c>
      <x:c r="I289" s="22" t="n">
        <x:v>23.5</x:v>
      </x:c>
      <x:c r="J289" t="str">
        <x:v>Worked</x:v>
      </x:c>
      <x:c r="K289" t="str">
        <x:v>Employee 1012736; home branch Leeds; assigned role Operative Driver | Deployment branch: Leeds | Actual role: Operative Driver | Jobs: 399454E | Customers: Restore Harrow Green | Actual hours: 23.5; source records: 1</x:v>
      </x:c>
      <x:c r="L289" t="str">
        <x:v>Include</x:v>
      </x:c>
      <x:c r="M289"/>
      <x:c r="N289"/>
    </x:row>
    <x:row r="290">
      <x:c r="A290" t="str">
        <x:v>Ben Cumbers|2026-06-18</x:v>
      </x:c>
      <x:c r="B290" s="888" t="n">
        <x:v>46191</x:v>
      </x:c>
      <x:c r="C290" t="str">
        <x:v>Ben Cumbers</x:v>
      </x:c>
      <x:c r="D290" t="str">
        <x:v>Permanent</x:v>
      </x:c>
      <x:c r="E290" t="str">
        <x:v>Leeds</x:v>
      </x:c>
      <x:c r="F290" t="str">
        <x:v>Operative Driver</x:v>
      </x:c>
      <x:c r="G290" t="str">
        <x:v>402741, 402754</x:v>
      </x:c>
      <x:c r="H290" t="str">
        <x:v>MOJ - Sodexo SR:60340; MOJ - Sodexo SR:60341</x:v>
      </x:c>
      <x:c r="I290" s="22" t="n">
        <x:v>8.25</x:v>
      </x:c>
      <x:c r="J290" t="str">
        <x:v>Worked — 2 records</x:v>
      </x:c>
      <x:c r="K290" t="str">
        <x:v>Employee 1012736; home branch Leeds; assigned role Operative Driver | Deployment branch: Leeds | Actual role: Operative Driver | Jobs: 402741, 402754 | Customers: MOJ - Sodexo SR:60340; MOJ - Sodexo SR:60341 | Actual hours: 8.2; source records: 2</x:v>
      </x:c>
      <x:c r="L290" t="str">
        <x:v>Include</x:v>
      </x:c>
      <x:c r="M290"/>
      <x:c r="N290"/>
    </x:row>
    <x:row r="291">
      <x:c r="A291" t="str">
        <x:v>Ben Cumbers|2026-06-19</x:v>
      </x:c>
      <x:c r="B291" s="888" t="n">
        <x:v>46192</x:v>
      </x:c>
      <x:c r="C291" t="str">
        <x:v>Ben Cumbers</x:v>
      </x:c>
      <x:c r="D291" t="str">
        <x:v>Permanent</x:v>
      </x:c>
      <x:c r="E291" t="str">
        <x:v>Leeds</x:v>
      </x:c>
      <x:c r="F291" t="str">
        <x:v>Operative Driver</x:v>
      </x:c>
      <x:c r="G291" t="str">
        <x:v>399454E</x:v>
      </x:c>
      <x:c r="H291" t="str">
        <x:v>Restore Harrow Green</x:v>
      </x:c>
      <x:c r="I291" s="22" t="n">
        <x:v>9</x:v>
      </x:c>
      <x:c r="J291" t="str">
        <x:v>Worked</x:v>
      </x:c>
      <x:c r="K291" t="str">
        <x:v>Employee 1012736; home branch Leeds; assigned role Operative Driver | Deployment branch: Leeds | Actual role: Operative Driver | Jobs: 399454E | Customers: Restore Harrow Green | Actual hours: 9.0; source records: 1</x:v>
      </x:c>
      <x:c r="L291" t="str">
        <x:v>Include</x:v>
      </x:c>
      <x:c r="M291"/>
      <x:c r="N291"/>
    </x:row>
    <x:row r="292">
      <x:c r="A292" t="str">
        <x:v>Ben Cumbers|2026-06-22</x:v>
      </x:c>
      <x:c r="B292" s="888" t="n">
        <x:v>46195</x:v>
      </x:c>
      <x:c r="C292" t="str">
        <x:v>Ben Cumbers</x:v>
      </x:c>
      <x:c r="D292" t="str">
        <x:v>Permanent</x:v>
      </x:c>
      <x:c r="E292" t="str">
        <x:v>Leeds</x:v>
      </x:c>
      <x:c r="F292" t="str">
        <x:v>Operative Driver</x:v>
      </x:c>
      <x:c r="G292" t="str">
        <x:v>399454E</x:v>
      </x:c>
      <x:c r="H292" t="str">
        <x:v>Restore Harrow Green</x:v>
      </x:c>
      <x:c r="I292" s="22" t="n">
        <x:v>11.5</x:v>
      </x:c>
      <x:c r="J292" t="str">
        <x:v>Worked</x:v>
      </x:c>
      <x:c r="K292" t="str">
        <x:v>Employee 1012736; home branch Leeds; assigned role Operative Driver | Deployment branch: Leeds | Actual role: Operative Driver | Jobs: 399454E | Customers: Restore Harrow Green | Actual hours: 11.5; source records: 1</x:v>
      </x:c>
      <x:c r="L292" t="str">
        <x:v>Include</x:v>
      </x:c>
      <x:c r="M292"/>
      <x:c r="N292"/>
    </x:row>
    <x:row r="293">
      <x:c r="A293" t="str">
        <x:v>Ben Cumbers|2026-06-23</x:v>
      </x:c>
      <x:c r="B293" s="888" t="n">
        <x:v>46196</x:v>
      </x:c>
      <x:c r="C293" t="str">
        <x:v>Ben Cumbers</x:v>
      </x:c>
      <x:c r="D293" t="str">
        <x:v>Permanent</x:v>
      </x:c>
      <x:c r="E293" t="str">
        <x:v>Leeds</x:v>
      </x:c>
      <x:c r="F293" t="str">
        <x:v>Operative Driver</x:v>
      </x:c>
      <x:c r="G293" t="str">
        <x:v>395537</x:v>
      </x:c>
      <x:c r="H293" t="str">
        <x:v>IRIS Project Solutions Ltd (Filtronic)</x:v>
      </x:c>
      <x:c r="I293" s="22" t="n">
        <x:v>8.5</x:v>
      </x:c>
      <x:c r="J293" t="str">
        <x:v>Worked</x:v>
      </x:c>
      <x:c r="K293" t="str">
        <x:v>Employee 1012736; home branch Leeds; assigned role Operative Driver | Deployment branch: Leeds | Actual role: Operative Driver | Jobs: 395537 | Customers: IRIS Project Solutions Ltd (Filtronic) | Actual hours: 8.5; source records: 1</x:v>
      </x:c>
      <x:c r="L293" t="str">
        <x:v>Include</x:v>
      </x:c>
      <x:c r="M293"/>
      <x:c r="N293"/>
    </x:row>
    <x:row r="294">
      <x:c r="A294" t="str">
        <x:v>Ben Cumbers|2026-06-24</x:v>
      </x:c>
      <x:c r="B294" s="888" t="n">
        <x:v>46197</x:v>
      </x:c>
      <x:c r="C294" t="str">
        <x:v>Ben Cumbers</x:v>
      </x:c>
      <x:c r="D294" t="str">
        <x:v>Permanent</x:v>
      </x:c>
      <x:c r="E294" t="str">
        <x:v>Leeds</x:v>
      </x:c>
      <x:c r="F294" t="str">
        <x:v>Operative Driver</x:v>
      </x:c>
      <x:c r="G294" t="str">
        <x:v>395537</x:v>
      </x:c>
      <x:c r="H294" t="str">
        <x:v>IRIS Project Solutions Ltd (Filtronic)</x:v>
      </x:c>
      <x:c r="I294" s="22" t="n">
        <x:v>8</x:v>
      </x:c>
      <x:c r="J294" t="str">
        <x:v>Worked</x:v>
      </x:c>
      <x:c r="K294" t="str">
        <x:v>Employee 1012736; home branch Leeds; assigned role Operative Driver | Deployment branch: Leeds | Actual role: Operative Driver | Jobs: 395537 | Customers: IRIS Project Solutions Ltd (Filtronic) | Actual hours: 8.0; source records: 1</x:v>
      </x:c>
      <x:c r="L294" t="str">
        <x:v>Include</x:v>
      </x:c>
      <x:c r="M294"/>
      <x:c r="N294"/>
    </x:row>
    <x:row r="295">
      <x:c r="A295" t="str">
        <x:v>Ben Cumbers|2026-06-25</x:v>
      </x:c>
      <x:c r="B295" s="888" t="n">
        <x:v>46198</x:v>
      </x:c>
      <x:c r="C295" t="str">
        <x:v>Ben Cumbers</x:v>
      </x:c>
      <x:c r="D295" t="str">
        <x:v>Permanent</x:v>
      </x:c>
      <x:c r="E295" t="str">
        <x:v>Leeds</x:v>
      </x:c>
      <x:c r="F295" t="str">
        <x:v>Operative Driver</x:v>
      </x:c>
      <x:c r="G295" t="str">
        <x:v>402992</x:v>
      </x:c>
      <x:c r="H295" t="str">
        <x:v>Shawbrook Bank Ltd.</x:v>
      </x:c>
      <x:c r="I295" s="22" t="n">
        <x:v>8</x:v>
      </x:c>
      <x:c r="J295" t="str">
        <x:v>Worked</x:v>
      </x:c>
      <x:c r="K295" t="str">
        <x:v>Employee 1012736; home branch Leeds; assigned role Operative Driver | Deployment branch: Leeds | Actual role: Operative Driver | Jobs: 402992 | Customers: Shawbrook Bank Ltd. | Actual hours: 8.0; source records: 1</x:v>
      </x:c>
      <x:c r="L295" t="str">
        <x:v>Include</x:v>
      </x:c>
      <x:c r="M295"/>
      <x:c r="N295"/>
    </x:row>
    <x:row r="296">
      <x:c r="A296" t="str">
        <x:v>Ben Cumbers|2026-06-26</x:v>
      </x:c>
      <x:c r="B296" s="888" t="n">
        <x:v>46199</x:v>
      </x:c>
      <x:c r="C296" t="str">
        <x:v>Ben Cumbers</x:v>
      </x:c>
      <x:c r="D296" t="str">
        <x:v>Permanent</x:v>
      </x:c>
      <x:c r="E296" t="str">
        <x:v>Leeds</x:v>
      </x:c>
      <x:c r="F296" t="str">
        <x:v>Operative Driver</x:v>
      </x:c>
      <x:c r="G296" t="str">
        <x:v>402675</x:v>
      </x:c>
      <x:c r="H296" t="str">
        <x:v>Beckfoot Trust</x:v>
      </x:c>
      <x:c r="I296" s="22" t="n">
        <x:v>8.75</x:v>
      </x:c>
      <x:c r="J296" t="str">
        <x:v>Worked</x:v>
      </x:c>
      <x:c r="K296" t="str">
        <x:v>Employee 1012736; home branch Leeds; assigned role Operative Driver | Deployment branch: Leeds | Actual role: Operative Porter | Jobs: 402675 | Customers: Beckfoot Trust | Actual hours: 8.8; source records: 1</x:v>
      </x:c>
      <x:c r="L296" t="str">
        <x:v>Include</x:v>
      </x:c>
      <x:c r="M296"/>
      <x:c r="N296"/>
    </x:row>
    <x:row r="297">
      <x:c r="A297" t="str">
        <x:v>Ben Cumbers|2026-06-27</x:v>
      </x:c>
      <x:c r="B297" s="888" t="n">
        <x:v>46200</x:v>
      </x:c>
      <x:c r="C297" t="str">
        <x:v>Ben Cumbers</x:v>
      </x:c>
      <x:c r="D297" t="str">
        <x:v>Permanent</x:v>
      </x:c>
      <x:c r="E297" t="str">
        <x:v>Leeds</x:v>
      </x:c>
      <x:c r="F297" t="str">
        <x:v>Operative Driver</x:v>
      </x:c>
      <x:c r="G297" t="str">
        <x:v>402675</x:v>
      </x:c>
      <x:c r="H297" t="str">
        <x:v>Beckfoot Trust</x:v>
      </x:c>
      <x:c r="I297" s="22" t="n">
        <x:v>5</x:v>
      </x:c>
      <x:c r="J297" t="str">
        <x:v>Worked</x:v>
      </x:c>
      <x:c r="K297" t="str">
        <x:v>Employee 1012736; home branch Leeds; assigned role Operative Driver | Deployment branch: Leeds | Actual role: Operative Driver | Jobs: 402675 | Customers: Beckfoot Trust | Actual hours: 5.0; source records: 1</x:v>
      </x:c>
      <x:c r="L297" t="str">
        <x:v>Include</x:v>
      </x:c>
      <x:c r="M297"/>
      <x:c r="N297"/>
    </x:row>
    <x:row r="298">
      <x:c r="A298" t="str">
        <x:v>Ben Cumbers|2026-06-30</x:v>
      </x:c>
      <x:c r="B298" s="888" t="n">
        <x:v>46203</x:v>
      </x:c>
      <x:c r="C298" t="str">
        <x:v>Ben Cumbers</x:v>
      </x:c>
      <x:c r="D298" t="str">
        <x:v>Permanent</x:v>
      </x:c>
      <x:c r="E298" t="str">
        <x:v>Leeds</x:v>
      </x:c>
      <x:c r="F298" t="str">
        <x:v>Operative Driver</x:v>
      </x:c>
      <x:c r="G298" t="str">
        <x:v>395537</x:v>
      </x:c>
      <x:c r="H298" t="str">
        <x:v>IRIS Project Solutions Ltd (Filtronic)</x:v>
      </x:c>
      <x:c r="I298" s="22" t="n">
        <x:v>3</x:v>
      </x:c>
      <x:c r="J298" t="str">
        <x:v>Worked</x:v>
      </x:c>
      <x:c r="K298" t="str">
        <x:v>Employee 1012736; home branch Leeds; assigned role Operative Driver | Deployment branch: Leeds | Actual role: Operative Driver | Jobs: 395537 | Customers: IRIS Project Solutions Ltd (Filtronic) | Actual hours: 3.0; source records: 1</x:v>
      </x:c>
      <x:c r="L298" t="str">
        <x:v>Include</x:v>
      </x:c>
      <x:c r="M298"/>
      <x:c r="N298"/>
    </x:row>
    <x:row r="299">
      <x:c r="A299" t="str">
        <x:v>C Barbu (B) ES1|2026-06-01</x:v>
      </x:c>
      <x:c r="B299" s="888" t="n">
        <x:v>46174</x:v>
      </x:c>
      <x:c r="C299" t="str">
        <x:v>C Barbu (B) ES1</x:v>
      </x:c>
      <x:c r="D299" t="str">
        <x:v>Permanent</x:v>
      </x:c>
      <x:c r="E299" t="str">
        <x:v>Croydon</x:v>
      </x:c>
      <x:c r="F299" t="str">
        <x:v>Operative Driver</x:v>
      </x:c>
      <x:c r="G299"/>
      <x:c r="H299"/>
      <x:c r="I299" s="22" t="n">
        <x:v>0</x:v>
      </x:c>
      <x:c r="J299" t="str">
        <x:v>Annual leave</x:v>
      </x:c>
      <x:c r="K299" t="str">
        <x:v>Employee 1862; home branch Croydon; assigned role Operative Driver | Leave: Annual Leave (Hours) | Leave calendar basis: Variable-pattern period</x:v>
      </x:c>
      <x:c r="L299" t="str">
        <x:v>Include</x:v>
      </x:c>
      <x:c r="M299"/>
      <x:c r="N299"/>
    </x:row>
    <x:row r="300">
      <x:c r="A300" t="str">
        <x:v>C Barbu (B) ES1|2026-06-02</x:v>
      </x:c>
      <x:c r="B300" s="888" t="n">
        <x:v>46175</x:v>
      </x:c>
      <x:c r="C300" t="str">
        <x:v>C Barbu (B) ES1</x:v>
      </x:c>
      <x:c r="D300" t="str">
        <x:v>Permanent</x:v>
      </x:c>
      <x:c r="E300" t="str">
        <x:v>Croydon</x:v>
      </x:c>
      <x:c r="F300" t="str">
        <x:v>Operative Driver</x:v>
      </x:c>
      <x:c r="G300"/>
      <x:c r="H300"/>
      <x:c r="I300" s="22" t="n">
        <x:v>0</x:v>
      </x:c>
      <x:c r="J300" t="str">
        <x:v>Annual leave</x:v>
      </x:c>
      <x:c r="K300" t="str">
        <x:v>Employee 1862; home branch Croydon; assigned role Operative Driver | Leave: Annual Leave (Hours) | Leave calendar basis: Variable-pattern period</x:v>
      </x:c>
      <x:c r="L300" t="str">
        <x:v>Include</x:v>
      </x:c>
      <x:c r="M300"/>
      <x:c r="N300"/>
    </x:row>
    <x:row r="301">
      <x:c r="A301" t="str">
        <x:v>C Barbu (B) ES1|2026-06-03</x:v>
      </x:c>
      <x:c r="B301" s="888" t="n">
        <x:v>46176</x:v>
      </x:c>
      <x:c r="C301" t="str">
        <x:v>C Barbu (B) ES1</x:v>
      </x:c>
      <x:c r="D301" t="str">
        <x:v>Permanent</x:v>
      </x:c>
      <x:c r="E301" t="str">
        <x:v>Croydon</x:v>
      </x:c>
      <x:c r="F301" t="str">
        <x:v>Operative Driver</x:v>
      </x:c>
      <x:c r="G301"/>
      <x:c r="H301"/>
      <x:c r="I301" s="22" t="n">
        <x:v>0</x:v>
      </x:c>
      <x:c r="J301" t="str">
        <x:v>Annual leave</x:v>
      </x:c>
      <x:c r="K301" t="str">
        <x:v>Employee 1862; home branch Croydon; assigned role Operative Driver | Leave: Annual Leave (Hours) | Leave calendar basis: Variable-pattern period</x:v>
      </x:c>
      <x:c r="L301" t="str">
        <x:v>Include</x:v>
      </x:c>
      <x:c r="M301"/>
      <x:c r="N301"/>
    </x:row>
    <x:row r="302">
      <x:c r="A302" t="str">
        <x:v>C Barbu (B) ES1|2026-06-04</x:v>
      </x:c>
      <x:c r="B302" s="888" t="n">
        <x:v>46177</x:v>
      </x:c>
      <x:c r="C302" t="str">
        <x:v>C Barbu (B) ES1</x:v>
      </x:c>
      <x:c r="D302" t="str">
        <x:v>Permanent</x:v>
      </x:c>
      <x:c r="E302" t="str">
        <x:v>Croydon</x:v>
      </x:c>
      <x:c r="F302" t="str">
        <x:v>Operative Driver</x:v>
      </x:c>
      <x:c r="G302"/>
      <x:c r="H302"/>
      <x:c r="I302" s="22" t="n">
        <x:v>0</x:v>
      </x:c>
      <x:c r="J302" t="str">
        <x:v>Annual leave</x:v>
      </x:c>
      <x:c r="K302" t="str">
        <x:v>Employee 1862; home branch Croydon; assigned role Operative Driver | Leave: Annual Leave (Hours) | Leave calendar basis: Variable-pattern period</x:v>
      </x:c>
      <x:c r="L302" t="str">
        <x:v>Include</x:v>
      </x:c>
      <x:c r="M302"/>
      <x:c r="N302"/>
    </x:row>
    <x:row r="303">
      <x:c r="A303" t="str">
        <x:v>C Barbu (B) ES1|2026-06-05</x:v>
      </x:c>
      <x:c r="B303" s="888" t="n">
        <x:v>46178</x:v>
      </x:c>
      <x:c r="C303" t="str">
        <x:v>C Barbu (B) ES1</x:v>
      </x:c>
      <x:c r="D303" t="str">
        <x:v>Permanent</x:v>
      </x:c>
      <x:c r="E303" t="str">
        <x:v>Croydon</x:v>
      </x:c>
      <x:c r="F303" t="str">
        <x:v>Operative Driver</x:v>
      </x:c>
      <x:c r="G303"/>
      <x:c r="H303"/>
      <x:c r="I303" s="22" t="n">
        <x:v>0</x:v>
      </x:c>
      <x:c r="J303" t="str">
        <x:v>Annual leave</x:v>
      </x:c>
      <x:c r="K303" t="str">
        <x:v>Employee 1862; home branch Croydon; assigned role Operative Driver | Leave: Annual Leave (Hours) | Leave calendar basis: Variable-pattern period</x:v>
      </x:c>
      <x:c r="L303" t="str">
        <x:v>Include</x:v>
      </x:c>
      <x:c r="M303"/>
      <x:c r="N303"/>
    </x:row>
    <x:row r="304">
      <x:c r="A304" t="str">
        <x:v>C Barbu (B) ES1|2026-06-08</x:v>
      </x:c>
      <x:c r="B304" s="888" t="n">
        <x:v>46181</x:v>
      </x:c>
      <x:c r="C304" t="str">
        <x:v>C Barbu (B) ES1</x:v>
      </x:c>
      <x:c r="D304" t="str">
        <x:v>Permanent</x:v>
      </x:c>
      <x:c r="E304" t="str">
        <x:v>Croydon</x:v>
      </x:c>
      <x:c r="F304" t="str">
        <x:v>Operative Driver</x:v>
      </x:c>
      <x:c r="G304"/>
      <x:c r="H304"/>
      <x:c r="I304" s="22" t="n">
        <x:v>0</x:v>
      </x:c>
      <x:c r="J304" t="str">
        <x:v>Annual leave</x:v>
      </x:c>
      <x:c r="K304" t="str">
        <x:v>Employee 1862; home branch Croydon; assigned role Operative Driver | Leave: Annual Leave (Hours) | Leave calendar basis: Variable-pattern period</x:v>
      </x:c>
      <x:c r="L304" t="str">
        <x:v>Include</x:v>
      </x:c>
      <x:c r="M304"/>
      <x:c r="N304"/>
    </x:row>
    <x:row r="305">
      <x:c r="A305" t="str">
        <x:v>C Barbu (B) ES1|2026-06-09</x:v>
      </x:c>
      <x:c r="B305" s="888" t="n">
        <x:v>46182</x:v>
      </x:c>
      <x:c r="C305" t="str">
        <x:v>C Barbu (B) ES1</x:v>
      </x:c>
      <x:c r="D305" t="str">
        <x:v>Permanent</x:v>
      </x:c>
      <x:c r="E305" t="str">
        <x:v>Croydon</x:v>
      </x:c>
      <x:c r="F305" t="str">
        <x:v>Operative Driver</x:v>
      </x:c>
      <x:c r="G305"/>
      <x:c r="H305"/>
      <x:c r="I305" s="22" t="n">
        <x:v>0</x:v>
      </x:c>
      <x:c r="J305" t="str">
        <x:v>Annual leave</x:v>
      </x:c>
      <x:c r="K305" t="str">
        <x:v>Employee 1862; home branch Croydon; assigned role Operative Driver | Leave: Annual Leave (Hours) | Leave calendar basis: Variable-pattern period</x:v>
      </x:c>
      <x:c r="L305" t="str">
        <x:v>Include</x:v>
      </x:c>
      <x:c r="M305"/>
      <x:c r="N305"/>
    </x:row>
    <x:row r="306">
      <x:c r="A306" t="str">
        <x:v>C Barbu (B) ES1|2026-06-10</x:v>
      </x:c>
      <x:c r="B306" s="888" t="n">
        <x:v>46183</x:v>
      </x:c>
      <x:c r="C306" t="str">
        <x:v>C Barbu (B) ES1</x:v>
      </x:c>
      <x:c r="D306" t="str">
        <x:v>Permanent</x:v>
      </x:c>
      <x:c r="E306" t="str">
        <x:v>Croydon</x:v>
      </x:c>
      <x:c r="F306" t="str">
        <x:v>Operative Driver</x:v>
      </x:c>
      <x:c r="G306"/>
      <x:c r="H306"/>
      <x:c r="I306" s="22" t="n">
        <x:v>0</x:v>
      </x:c>
      <x:c r="J306" t="str">
        <x:v>Annual leave</x:v>
      </x:c>
      <x:c r="K306" t="str">
        <x:v>Employee 1862; home branch Croydon; assigned role Operative Driver | Leave: Annual Leave (Hours) | Leave calendar basis: Variable-pattern period</x:v>
      </x:c>
      <x:c r="L306" t="str">
        <x:v>Include</x:v>
      </x:c>
      <x:c r="M306"/>
      <x:c r="N306"/>
    </x:row>
    <x:row r="307">
      <x:c r="A307" t="str">
        <x:v>C Barbu (B) ES1|2026-06-11</x:v>
      </x:c>
      <x:c r="B307" s="888" t="n">
        <x:v>46184</x:v>
      </x:c>
      <x:c r="C307" t="str">
        <x:v>C Barbu (B) ES1</x:v>
      </x:c>
      <x:c r="D307" t="str">
        <x:v>Permanent</x:v>
      </x:c>
      <x:c r="E307" t="str">
        <x:v>Croydon</x:v>
      </x:c>
      <x:c r="F307" t="str">
        <x:v>Operative Driver</x:v>
      </x:c>
      <x:c r="G307"/>
      <x:c r="H307"/>
      <x:c r="I307" s="22" t="n">
        <x:v>0</x:v>
      </x:c>
      <x:c r="J307" t="str">
        <x:v>Annual leave</x:v>
      </x:c>
      <x:c r="K307" t="str">
        <x:v>Employee 1862; home branch Croydon; assigned role Operative Driver | Leave: Annual Leave (Hours) | Leave calendar basis: Variable-pattern period</x:v>
      </x:c>
      <x:c r="L307" t="str">
        <x:v>Include</x:v>
      </x:c>
      <x:c r="M307"/>
      <x:c r="N307"/>
    </x:row>
    <x:row r="308">
      <x:c r="A308" t="str">
        <x:v>C Barbu (B) ES1|2026-06-12</x:v>
      </x:c>
      <x:c r="B308" s="888" t="n">
        <x:v>46185</x:v>
      </x:c>
      <x:c r="C308" t="str">
        <x:v>C Barbu (B) ES1</x:v>
      </x:c>
      <x:c r="D308" t="str">
        <x:v>Permanent</x:v>
      </x:c>
      <x:c r="E308" t="str">
        <x:v>Croydon</x:v>
      </x:c>
      <x:c r="F308" t="str">
        <x:v>Operative Driver</x:v>
      </x:c>
      <x:c r="G308"/>
      <x:c r="H308"/>
      <x:c r="I308" s="22" t="n">
        <x:v>0</x:v>
      </x:c>
      <x:c r="J308" t="str">
        <x:v>Annual leave</x:v>
      </x:c>
      <x:c r="K308" t="str">
        <x:v>Employee 1862; home branch Croydon; assigned role Operative Driver | Leave: Annual Leave (Hours) | Leave calendar basis: Variable-pattern period</x:v>
      </x:c>
      <x:c r="L308" t="str">
        <x:v>Include</x:v>
      </x:c>
      <x:c r="M308"/>
      <x:c r="N308"/>
    </x:row>
    <x:row r="309">
      <x:c r="A309" t="str">
        <x:v>C Barbu (B) ES1|2026-06-15</x:v>
      </x:c>
      <x:c r="B309" s="888" t="n">
        <x:v>46188</x:v>
      </x:c>
      <x:c r="C309" t="str">
        <x:v>C Barbu (B) ES1</x:v>
      </x:c>
      <x:c r="D309" t="str">
        <x:v>Permanent</x:v>
      </x:c>
      <x:c r="E309" t="str">
        <x:v>Croydon</x:v>
      </x:c>
      <x:c r="F309" t="str">
        <x:v>Operative Driver</x:v>
      </x:c>
      <x:c r="G309" t="str">
        <x:v>399451Q</x:v>
      </x:c>
      <x:c r="H309" t="str">
        <x:v>Royal Borough of Kensington and Chelsea</x:v>
      </x:c>
      <x:c r="I309" s="22" t="n">
        <x:v>5</x:v>
      </x:c>
      <x:c r="J309" t="str">
        <x:v>Worked</x:v>
      </x:c>
      <x:c r="K309" t="str">
        <x:v>Employee 1862; home branch Croydon; assigned role Operative Driver | Deployment branch: Croydon | Actual role: Operative Porter | Jobs: 399451Q | Customers: Royal Borough of Kensington and Chelsea | Actual hours: 5.0; source records: 1</x:v>
      </x:c>
      <x:c r="L309" t="str">
        <x:v>Include</x:v>
      </x:c>
      <x:c r="M309"/>
      <x:c r="N309"/>
    </x:row>
    <x:row r="310">
      <x:c r="A310" t="str">
        <x:v>C Barbu (B) ES1|2026-06-17</x:v>
      </x:c>
      <x:c r="B310" s="888" t="n">
        <x:v>46190</x:v>
      </x:c>
      <x:c r="C310" t="str">
        <x:v>C Barbu (B) ES1</x:v>
      </x:c>
      <x:c r="D310" t="str">
        <x:v>Permanent</x:v>
      </x:c>
      <x:c r="E310" t="str">
        <x:v>Croydon</x:v>
      </x:c>
      <x:c r="F310" t="str">
        <x:v>Operative Driver</x:v>
      </x:c>
      <x:c r="G310" t="str">
        <x:v>399451S</x:v>
      </x:c>
      <x:c r="H310" t="str">
        <x:v>Royal Borough of Kensington and Chelsea</x:v>
      </x:c>
      <x:c r="I310" s="22" t="n">
        <x:v>6</x:v>
      </x:c>
      <x:c r="J310" t="str">
        <x:v>Worked</x:v>
      </x:c>
      <x:c r="K310" t="str">
        <x:v>Employee 1862; home branch Croydon; assigned role Operative Driver | Deployment branch: Croydon | Actual role: Operative Driver | Jobs: 399451S | Customers: Royal Borough of Kensington and Chelsea | Actual hours: 6.0; source records: 1</x:v>
      </x:c>
      <x:c r="L310" t="str">
        <x:v>Include</x:v>
      </x:c>
      <x:c r="M310"/>
      <x:c r="N310"/>
    </x:row>
    <x:row r="311">
      <x:c r="A311" t="str">
        <x:v>C Barbu (B) ES1|2026-06-18</x:v>
      </x:c>
      <x:c r="B311" s="888" t="n">
        <x:v>46191</x:v>
      </x:c>
      <x:c r="C311" t="str">
        <x:v>C Barbu (B) ES1</x:v>
      </x:c>
      <x:c r="D311" t="str">
        <x:v>Permanent</x:v>
      </x:c>
      <x:c r="E311" t="str">
        <x:v>Croydon</x:v>
      </x:c>
      <x:c r="F311" t="str">
        <x:v>Operative Driver</x:v>
      </x:c>
      <x:c r="G311" t="str">
        <x:v>402709</x:v>
      </x:c>
      <x:c r="H311" t="str">
        <x:v>Global Outdoor Media Limited</x:v>
      </x:c>
      <x:c r="I311" s="22" t="n">
        <x:v>9</x:v>
      </x:c>
      <x:c r="J311" t="str">
        <x:v>Worked</x:v>
      </x:c>
      <x:c r="K311" t="str">
        <x:v>Employee 1862; home branch Croydon; assigned role Operative Driver | Deployment branch: Croydon | Actual role: Operative Porter | Jobs: 402709 | Customers: Global Outdoor Media Limited | Actual hours: 9.0; source records: 1</x:v>
      </x:c>
      <x:c r="L311" t="str">
        <x:v>Include</x:v>
      </x:c>
      <x:c r="M311"/>
      <x:c r="N311"/>
    </x:row>
    <x:row r="312">
      <x:c r="A312" t="str">
        <x:v>C Barbu (B) ES1|2026-06-19</x:v>
      </x:c>
      <x:c r="B312" s="888" t="n">
        <x:v>46192</x:v>
      </x:c>
      <x:c r="C312" t="str">
        <x:v>C Barbu (B) ES1</x:v>
      </x:c>
      <x:c r="D312" t="str">
        <x:v>Permanent</x:v>
      </x:c>
      <x:c r="E312" t="str">
        <x:v>Croydon</x:v>
      </x:c>
      <x:c r="F312" t="str">
        <x:v>Operative Driver</x:v>
      </x:c>
      <x:c r="G312" t="str">
        <x:v>400801A</x:v>
      </x:c>
      <x:c r="H312" t="str">
        <x:v>Avison Young</x:v>
      </x:c>
      <x:c r="I312" s="22" t="n">
        <x:v>6.5</x:v>
      </x:c>
      <x:c r="J312" t="str">
        <x:v>Worked</x:v>
      </x:c>
      <x:c r="K312" t="str">
        <x:v>Employee 1862; home branch Croydon; assigned role Operative Driver | Deployment branch: Croydon | Actual role: Operative Driver | Jobs: 400801A | Customers: Avison Young | Actual hours: 6.5; source records: 1</x:v>
      </x:c>
      <x:c r="L312" t="str">
        <x:v>Include</x:v>
      </x:c>
      <x:c r="M312"/>
      <x:c r="N312"/>
    </x:row>
    <x:row r="313">
      <x:c r="A313" t="str">
        <x:v>C Barbu (B) ES1|2026-06-22</x:v>
      </x:c>
      <x:c r="B313" s="888" t="n">
        <x:v>46195</x:v>
      </x:c>
      <x:c r="C313" t="str">
        <x:v>C Barbu (B) ES1</x:v>
      </x:c>
      <x:c r="D313" t="str">
        <x:v>Permanent</x:v>
      </x:c>
      <x:c r="E313" t="str">
        <x:v>Croydon</x:v>
      </x:c>
      <x:c r="F313" t="str">
        <x:v>Operative Driver</x:v>
      </x:c>
      <x:c r="G313" t="str">
        <x:v>402264, 386891D</x:v>
      </x:c>
      <x:c r="H313" t="str">
        <x:v>AlixPartners LLP; Restore Harrow Green</x:v>
      </x:c>
      <x:c r="I313" s="22" t="n">
        <x:v>18</x:v>
      </x:c>
      <x:c r="J313" t="str">
        <x:v>Worked — 2 records</x:v>
      </x:c>
      <x:c r="K313" t="str">
        <x:v>Employee 1862; home branch Croydon; assigned role Operative Driver | Deployment branch: Croydon, Thurrock | Actual role: Operative Driver | Jobs: 402264, 386891D | Customers: AlixPartners LLP; Restore Harrow Green | Actual hours: 18.0; source records: 2</x:v>
      </x:c>
      <x:c r="L313" t="str">
        <x:v>Include</x:v>
      </x:c>
      <x:c r="M313"/>
      <x:c r="N313"/>
    </x:row>
    <x:row r="314">
      <x:c r="A314" t="str">
        <x:v>C Barbu (B) ES1|2026-06-23</x:v>
      </x:c>
      <x:c r="B314" s="888" t="n">
        <x:v>46196</x:v>
      </x:c>
      <x:c r="C314" t="str">
        <x:v>C Barbu (B) ES1</x:v>
      </x:c>
      <x:c r="D314" t="str">
        <x:v>Permanent</x:v>
      </x:c>
      <x:c r="E314" t="str">
        <x:v>Croydon</x:v>
      </x:c>
      <x:c r="F314" t="str">
        <x:v>Operative Driver</x:v>
      </x:c>
      <x:c r="G314" t="str">
        <x:v>402773</x:v>
      </x:c>
      <x:c r="H314" t="str">
        <x:v>Kingston University</x:v>
      </x:c>
      <x:c r="I314" s="22" t="n">
        <x:v>7.5</x:v>
      </x:c>
      <x:c r="J314" t="str">
        <x:v>Worked</x:v>
      </x:c>
      <x:c r="K314" t="str">
        <x:v>Employee 1862; home branch Croydon; assigned role Operative Driver | Deployment branch: Croydon | Actual role: Operative Driver | Jobs: 402773 | Customers: Kingston University | Actual hours: 7.5; source records: 1</x:v>
      </x:c>
      <x:c r="L314" t="str">
        <x:v>Include</x:v>
      </x:c>
      <x:c r="M314"/>
      <x:c r="N314"/>
    </x:row>
    <x:row r="315">
      <x:c r="A315" t="str">
        <x:v>C Barbu (B) ES1|2026-06-24</x:v>
      </x:c>
      <x:c r="B315" s="888" t="n">
        <x:v>46197</x:v>
      </x:c>
      <x:c r="C315" t="str">
        <x:v>C Barbu (B) ES1</x:v>
      </x:c>
      <x:c r="D315" t="str">
        <x:v>Permanent</x:v>
      </x:c>
      <x:c r="E315" t="str">
        <x:v>Croydon</x:v>
      </x:c>
      <x:c r="F315" t="str">
        <x:v>Operative Driver</x:v>
      </x:c>
      <x:c r="G315" t="str">
        <x:v>402264</x:v>
      </x:c>
      <x:c r="H315" t="str">
        <x:v>AlixPartners LLP</x:v>
      </x:c>
      <x:c r="I315" s="22" t="n">
        <x:v>11.5</x:v>
      </x:c>
      <x:c r="J315" t="str">
        <x:v>Worked</x:v>
      </x:c>
      <x:c r="K315" t="str">
        <x:v>Employee 1862; home branch Croydon; assigned role Operative Driver | Deployment branch: Thurrock | Actual role: Operative Driver | Jobs: 402264 | Customers: AlixPartners LLP | Actual hours: 11.5; source records: 1</x:v>
      </x:c>
      <x:c r="L315" t="str">
        <x:v>Include</x:v>
      </x:c>
      <x:c r="M315"/>
      <x:c r="N315"/>
    </x:row>
    <x:row r="316">
      <x:c r="A316" t="str">
        <x:v>C Barbu (B) ES1|2026-06-25</x:v>
      </x:c>
      <x:c r="B316" s="888" t="n">
        <x:v>46198</x:v>
      </x:c>
      <x:c r="C316" t="str">
        <x:v>C Barbu (B) ES1</x:v>
      </x:c>
      <x:c r="D316" t="str">
        <x:v>Permanent</x:v>
      </x:c>
      <x:c r="E316" t="str">
        <x:v>Croydon</x:v>
      </x:c>
      <x:c r="F316" t="str">
        <x:v>Operative Driver</x:v>
      </x:c>
      <x:c r="G316" t="str">
        <x:v>403042</x:v>
      </x:c>
      <x:c r="H316" t="str">
        <x:v>Symmetry Investments</x:v>
      </x:c>
      <x:c r="I316" s="22" t="n">
        <x:v>6</x:v>
      </x:c>
      <x:c r="J316" t="str">
        <x:v>Worked</x:v>
      </x:c>
      <x:c r="K316" t="str">
        <x:v>Employee 1862; home branch Croydon; assigned role Operative Driver | Deployment branch: Croydon | Actual role: Operative Driver | Jobs: 403042 | Customers: Symmetry Investments | Actual hours: 6.0; source records: 1</x:v>
      </x:c>
      <x:c r="L316" t="str">
        <x:v>Include</x:v>
      </x:c>
      <x:c r="M316"/>
      <x:c r="N316"/>
    </x:row>
    <x:row r="317">
      <x:c r="A317" t="str">
        <x:v>C Barbu (B) ES1|2026-06-26</x:v>
      </x:c>
      <x:c r="B317" s="888" t="n">
        <x:v>46199</x:v>
      </x:c>
      <x:c r="C317" t="str">
        <x:v>C Barbu (B) ES1</x:v>
      </x:c>
      <x:c r="D317" t="str">
        <x:v>Permanent</x:v>
      </x:c>
      <x:c r="E317" t="str">
        <x:v>Croydon</x:v>
      </x:c>
      <x:c r="F317" t="str">
        <x:v>Operative Driver</x:v>
      </x:c>
      <x:c r="G317" t="str">
        <x:v>402354</x:v>
      </x:c>
      <x:c r="H317" t="str">
        <x:v>Surrey County Council</x:v>
      </x:c>
      <x:c r="I317" s="22" t="n">
        <x:v>6.5</x:v>
      </x:c>
      <x:c r="J317" t="str">
        <x:v>Worked</x:v>
      </x:c>
      <x:c r="K317" t="str">
        <x:v>Employee 1862; home branch Croydon; assigned role Operative Driver | Deployment branch: Croydon | Actual role: Operative Driver | Jobs: 402354 | Customers: Surrey County Council | Actual hours: 6.5; source records: 1</x:v>
      </x:c>
      <x:c r="L317" t="str">
        <x:v>Include</x:v>
      </x:c>
      <x:c r="M317"/>
      <x:c r="N317"/>
    </x:row>
    <x:row r="318">
      <x:c r="A318" t="str">
        <x:v>C Barbu (B) ES1|2026-06-29</x:v>
      </x:c>
      <x:c r="B318" s="888" t="n">
        <x:v>46202</x:v>
      </x:c>
      <x:c r="C318" t="str">
        <x:v>C Barbu (B) ES1</x:v>
      </x:c>
      <x:c r="D318" t="str">
        <x:v>Permanent</x:v>
      </x:c>
      <x:c r="E318" t="str">
        <x:v>Croydon</x:v>
      </x:c>
      <x:c r="F318" t="str">
        <x:v>Operative Driver</x:v>
      </x:c>
      <x:c r="G318" t="str">
        <x:v>383857A</x:v>
      </x:c>
      <x:c r="H318" t="str">
        <x:v>EMCOR UK/Haleon</x:v>
      </x:c>
      <x:c r="I318" s="22" t="n">
        <x:v>7</x:v>
      </x:c>
      <x:c r="J318" t="str">
        <x:v>Worked</x:v>
      </x:c>
      <x:c r="K318" t="str">
        <x:v>Employee 1862; home branch Croydon; assigned role Operative Driver | Deployment branch: Croydon | Actual role: Operative Driver | Jobs: 383857A | Customers: EMCOR UK/Haleon | Actual hours: 7.0; source records: 1</x:v>
      </x:c>
      <x:c r="L318" t="str">
        <x:v>Include</x:v>
      </x:c>
      <x:c r="M318"/>
      <x:c r="N318"/>
    </x:row>
    <x:row r="319">
      <x:c r="A319" t="str">
        <x:v>C Barbu (B) ES1|2026-06-30</x:v>
      </x:c>
      <x:c r="B319" s="888" t="n">
        <x:v>46203</x:v>
      </x:c>
      <x:c r="C319" t="str">
        <x:v>C Barbu (B) ES1</x:v>
      </x:c>
      <x:c r="D319" t="str">
        <x:v>Permanent</x:v>
      </x:c>
      <x:c r="E319" t="str">
        <x:v>Croydon</x:v>
      </x:c>
      <x:c r="F319" t="str">
        <x:v>Operative Driver</x:v>
      </x:c>
      <x:c r="G319" t="str">
        <x:v>402709</x:v>
      </x:c>
      <x:c r="H319" t="str">
        <x:v>Global Outdoor Media Limited</x:v>
      </x:c>
      <x:c r="I319" s="22" t="n">
        <x:v>9</x:v>
      </x:c>
      <x:c r="J319" t="str">
        <x:v>Worked</x:v>
      </x:c>
      <x:c r="K319" t="str">
        <x:v>Employee 1862; home branch Croydon; assigned role Operative Driver | Deployment branch: Croydon | Actual role: Operative Driver | Jobs: 402709 | Customers: Global Outdoor Media Limited | Actual hours: 9.0; source records: 1</x:v>
      </x:c>
      <x:c r="L319" t="str">
        <x:v>Include</x:v>
      </x:c>
      <x:c r="M319"/>
      <x:c r="N319"/>
    </x:row>
    <x:row r="320">
      <x:c r="A320" t="str">
        <x:v>C Smith (C)|2026-06-01</x:v>
      </x:c>
      <x:c r="B320" s="888" t="n">
        <x:v>46174</x:v>
      </x:c>
      <x:c r="C320" t="str">
        <x:v>C Smith (C)</x:v>
      </x:c>
      <x:c r="D320" t="str">
        <x:v>Permanent</x:v>
      </x:c>
      <x:c r="E320" t="str">
        <x:v>Thurrock</x:v>
      </x:c>
      <x:c r="F320" t="str">
        <x:v>Operative Driver</x:v>
      </x:c>
      <x:c r="G320"/>
      <x:c r="H320"/>
      <x:c r="I320" s="22" t="n">
        <x:v>0</x:v>
      </x:c>
      <x:c r="J320" t="str">
        <x:v>Annual leave</x:v>
      </x:c>
      <x:c r="K320" t="str">
        <x:v>Employee 102626; home branch Thurrock; assigned role Operative Driver | Leave: Annual Leave (Hours) | Leave calendar basis: Variable-pattern period</x:v>
      </x:c>
      <x:c r="L320" t="str">
        <x:v>Include</x:v>
      </x:c>
      <x:c r="M320"/>
      <x:c r="N320"/>
    </x:row>
    <x:row r="321">
      <x:c r="A321" t="str">
        <x:v>C Smith (C)|2026-06-02</x:v>
      </x:c>
      <x:c r="B321" s="888" t="n">
        <x:v>46175</x:v>
      </x:c>
      <x:c r="C321" t="str">
        <x:v>C Smith (C)</x:v>
      </x:c>
      <x:c r="D321" t="str">
        <x:v>Permanent</x:v>
      </x:c>
      <x:c r="E321" t="str">
        <x:v>Thurrock</x:v>
      </x:c>
      <x:c r="F321" t="str">
        <x:v>Operative Driver</x:v>
      </x:c>
      <x:c r="G321"/>
      <x:c r="H321"/>
      <x:c r="I321" s="22" t="n">
        <x:v>0</x:v>
      </x:c>
      <x:c r="J321" t="str">
        <x:v>Annual leave</x:v>
      </x:c>
      <x:c r="K321" t="str">
        <x:v>Employee 102626; home branch Thurrock; assigned role Operative Driver | Leave: Annual Leave (Hours) | Leave calendar basis: Variable-pattern period</x:v>
      </x:c>
      <x:c r="L321" t="str">
        <x:v>Include</x:v>
      </x:c>
      <x:c r="M321"/>
      <x:c r="N321"/>
    </x:row>
    <x:row r="322">
      <x:c r="A322" t="str">
        <x:v>C Smith (C)|2026-06-03</x:v>
      </x:c>
      <x:c r="B322" s="888" t="n">
        <x:v>46176</x:v>
      </x:c>
      <x:c r="C322" t="str">
        <x:v>C Smith (C)</x:v>
      </x:c>
      <x:c r="D322" t="str">
        <x:v>Permanent</x:v>
      </x:c>
      <x:c r="E322" t="str">
        <x:v>Thurrock</x:v>
      </x:c>
      <x:c r="F322" t="str">
        <x:v>Operative Driver</x:v>
      </x:c>
      <x:c r="G322"/>
      <x:c r="H322"/>
      <x:c r="I322" s="22" t="n">
        <x:v>0</x:v>
      </x:c>
      <x:c r="J322" t="str">
        <x:v>Annual leave</x:v>
      </x:c>
      <x:c r="K322" t="str">
        <x:v>Employee 102626; home branch Thurrock; assigned role Operative Driver | Leave: Annual Leave (Hours) | Leave calendar basis: Variable-pattern period</x:v>
      </x:c>
      <x:c r="L322" t="str">
        <x:v>Include</x:v>
      </x:c>
      <x:c r="M322"/>
      <x:c r="N322"/>
    </x:row>
    <x:row r="323">
      <x:c r="A323" t="str">
        <x:v>C Smith (C)|2026-06-04</x:v>
      </x:c>
      <x:c r="B323" s="888" t="n">
        <x:v>46177</x:v>
      </x:c>
      <x:c r="C323" t="str">
        <x:v>C Smith (C)</x:v>
      </x:c>
      <x:c r="D323" t="str">
        <x:v>Permanent</x:v>
      </x:c>
      <x:c r="E323" t="str">
        <x:v>Thurrock</x:v>
      </x:c>
      <x:c r="F323" t="str">
        <x:v>Operative Driver</x:v>
      </x:c>
      <x:c r="G323"/>
      <x:c r="H323"/>
      <x:c r="I323" s="22" t="n">
        <x:v>0</x:v>
      </x:c>
      <x:c r="J323" t="str">
        <x:v>Annual leave</x:v>
      </x:c>
      <x:c r="K323" t="str">
        <x:v>Employee 102626; home branch Thurrock; assigned role Operative Driver | Leave: Annual Leave (Hours) | Leave calendar basis: Variable-pattern period</x:v>
      </x:c>
      <x:c r="L323" t="str">
        <x:v>Include</x:v>
      </x:c>
      <x:c r="M323"/>
      <x:c r="N323"/>
    </x:row>
    <x:row r="324">
      <x:c r="A324" t="str">
        <x:v>C Smith (C)|2026-06-05</x:v>
      </x:c>
      <x:c r="B324" s="888" t="n">
        <x:v>46178</x:v>
      </x:c>
      <x:c r="C324" t="str">
        <x:v>C Smith (C)</x:v>
      </x:c>
      <x:c r="D324" t="str">
        <x:v>Permanent</x:v>
      </x:c>
      <x:c r="E324" t="str">
        <x:v>Thurrock</x:v>
      </x:c>
      <x:c r="F324" t="str">
        <x:v>Operative Driver</x:v>
      </x:c>
      <x:c r="G324"/>
      <x:c r="H324"/>
      <x:c r="I324" s="22" t="n">
        <x:v>0</x:v>
      </x:c>
      <x:c r="J324" t="str">
        <x:v>Annual leave</x:v>
      </x:c>
      <x:c r="K324" t="str">
        <x:v>Employee 102626; home branch Thurrock; assigned role Operative Driver | Leave: Annual Leave (Hours) | Leave calendar basis: Variable-pattern period</x:v>
      </x:c>
      <x:c r="L324" t="str">
        <x:v>Include</x:v>
      </x:c>
      <x:c r="M324"/>
      <x:c r="N324"/>
    </x:row>
    <x:row r="325">
      <x:c r="A325" t="str">
        <x:v>C Smith (C)|2026-06-09</x:v>
      </x:c>
      <x:c r="B325" s="888" t="n">
        <x:v>46182</x:v>
      </x:c>
      <x:c r="C325" t="str">
        <x:v>C Smith (C)</x:v>
      </x:c>
      <x:c r="D325" t="str">
        <x:v>Permanent</x:v>
      </x:c>
      <x:c r="E325" t="str">
        <x:v>Thurrock</x:v>
      </x:c>
      <x:c r="F325" t="str">
        <x:v>Operative Driver</x:v>
      </x:c>
      <x:c r="G325" t="str">
        <x:v>402674</x:v>
      </x:c>
      <x:c r="H325" t="str">
        <x:v>London Metropolitan University</x:v>
      </x:c>
      <x:c r="I325" s="22" t="n">
        <x:v>7.5</x:v>
      </x:c>
      <x:c r="J325" t="str">
        <x:v>Worked</x:v>
      </x:c>
      <x:c r="K325" t="str">
        <x:v>Employee 102626; home branch Thurrock; assigned role Operative Driver | Deployment branch: Thurrock | Actual role: Operative Driver | Jobs: 402674 | Customers: London Metropolitan University | Actual hours: 7.5; source records: 1</x:v>
      </x:c>
      <x:c r="L325" t="str">
        <x:v>Include</x:v>
      </x:c>
      <x:c r="M325"/>
      <x:c r="N325"/>
    </x:row>
    <x:row r="326">
      <x:c r="A326" t="str">
        <x:v>C Smith (C)|2026-06-11</x:v>
      </x:c>
      <x:c r="B326" s="888" t="n">
        <x:v>46184</x:v>
      </x:c>
      <x:c r="C326" t="str">
        <x:v>C Smith (C)</x:v>
      </x:c>
      <x:c r="D326" t="str">
        <x:v>Permanent</x:v>
      </x:c>
      <x:c r="E326" t="str">
        <x:v>Thurrock</x:v>
      </x:c>
      <x:c r="F326" t="str">
        <x:v>Operative Driver</x:v>
      </x:c>
      <x:c r="G326" t="str">
        <x:v>402792</x:v>
      </x:c>
      <x:c r="H326" t="str">
        <x:v>London Metropolitan University</x:v>
      </x:c>
      <x:c r="I326" s="22" t="n">
        <x:v>7</x:v>
      </x:c>
      <x:c r="J326" t="str">
        <x:v>Worked</x:v>
      </x:c>
      <x:c r="K326" t="str">
        <x:v>Employee 102626; home branch Thurrock; assigned role Operative Driver | Deployment branch: Thurrock | Actual role: Operative Driver | Jobs: 402792 | Customers: London Metropolitan University | Actual hours: 7.0; source records: 1</x:v>
      </x:c>
      <x:c r="L326" t="str">
        <x:v>Include</x:v>
      </x:c>
      <x:c r="M326"/>
      <x:c r="N326"/>
    </x:row>
    <x:row r="327">
      <x:c r="A327" t="str">
        <x:v>C Smith (C)|2026-06-12</x:v>
      </x:c>
      <x:c r="B327" s="888" t="n">
        <x:v>46185</x:v>
      </x:c>
      <x:c r="C327" t="str">
        <x:v>C Smith (C)</x:v>
      </x:c>
      <x:c r="D327" t="str">
        <x:v>Permanent</x:v>
      </x:c>
      <x:c r="E327" t="str">
        <x:v>Thurrock</x:v>
      </x:c>
      <x:c r="F327" t="str">
        <x:v>Operative Driver</x:v>
      </x:c>
      <x:c r="G327" t="str">
        <x:v>402680</x:v>
      </x:c>
      <x:c r="H327" t="str">
        <x:v>Bank of New York Mellon</x:v>
      </x:c>
      <x:c r="I327" s="22" t="n">
        <x:v>6.5</x:v>
      </x:c>
      <x:c r="J327" t="str">
        <x:v>Worked</x:v>
      </x:c>
      <x:c r="K327" t="str">
        <x:v>Employee 102626; home branch Thurrock; assigned role Operative Driver | Deployment branch: Thurrock | Actual role: Operative Driver | Jobs: 402680 | Customers: Bank of New York Mellon | Actual hours: 6.5; source records: 1</x:v>
      </x:c>
      <x:c r="L327" t="str">
        <x:v>Include</x:v>
      </x:c>
      <x:c r="M327"/>
      <x:c r="N327"/>
    </x:row>
    <x:row r="328">
      <x:c r="A328" t="str">
        <x:v>C Smith (C)|2026-06-13</x:v>
      </x:c>
      <x:c r="B328" s="888" t="n">
        <x:v>46186</x:v>
      </x:c>
      <x:c r="C328" t="str">
        <x:v>C Smith (C)</x:v>
      </x:c>
      <x:c r="D328" t="str">
        <x:v>Permanent</x:v>
      </x:c>
      <x:c r="E328" t="str">
        <x:v>Thurrock</x:v>
      </x:c>
      <x:c r="F328" t="str">
        <x:v>Operative Driver</x:v>
      </x:c>
      <x:c r="G328" t="str">
        <x:v>401554, 399379E</x:v>
      </x:c>
      <x:c r="H328" t="str">
        <x:v>CPM/Omnicom; Restore Harrow Green Oxford  M/W use only</x:v>
      </x:c>
      <x:c r="I328" s="22" t="n">
        <x:v>16.5</x:v>
      </x:c>
      <x:c r="J328" t="str">
        <x:v>Worked — 2 records</x:v>
      </x:c>
      <x:c r="K328" t="str">
        <x:v>Employee 102626; home branch Thurrock; assigned role Operative Driver | Deployment branch: Oxford | Actual role: Operative Driver | Jobs: 401554, 399379E | Customers: CPM/Omnicom; Restore Harrow Green Oxford  M/W use only | Actual hours: 16.5; source records: 2</x:v>
      </x:c>
      <x:c r="L328" t="str">
        <x:v>Include</x:v>
      </x:c>
      <x:c r="M328"/>
      <x:c r="N328"/>
    </x:row>
    <x:row r="329">
      <x:c r="A329" t="str">
        <x:v>C Smith (C)|2026-06-15</x:v>
      </x:c>
      <x:c r="B329" s="888" t="n">
        <x:v>46188</x:v>
      </x:c>
      <x:c r="C329" t="str">
        <x:v>C Smith (C)</x:v>
      </x:c>
      <x:c r="D329" t="str">
        <x:v>Permanent</x:v>
      </x:c>
      <x:c r="E329" t="str">
        <x:v>Thurrock</x:v>
      </x:c>
      <x:c r="F329" t="str">
        <x:v>Operative Driver</x:v>
      </x:c>
      <x:c r="G329" t="str">
        <x:v>402811</x:v>
      </x:c>
      <x:c r="H329" t="str">
        <x:v>Protech Network Solutions</x:v>
      </x:c>
      <x:c r="I329" s="22" t="n">
        <x:v>7</x:v>
      </x:c>
      <x:c r="J329" t="str">
        <x:v>Worked</x:v>
      </x:c>
      <x:c r="K329" t="str">
        <x:v>Employee 102626; home branch Thurrock; assigned role Operative Driver | Deployment branch: Thurrock | Actual role: Operative Driver | Jobs: 402811 | Customers: Protech Network Solutions | Actual hours: 7.0; source records: 1</x:v>
      </x:c>
      <x:c r="L329" t="str">
        <x:v>Include</x:v>
      </x:c>
      <x:c r="M329"/>
      <x:c r="N329"/>
    </x:row>
    <x:row r="330">
      <x:c r="A330" t="str">
        <x:v>C Smith (C)|2026-06-18</x:v>
      </x:c>
      <x:c r="B330" s="888" t="n">
        <x:v>46191</x:v>
      </x:c>
      <x:c r="C330" t="str">
        <x:v>C Smith (C)</x:v>
      </x:c>
      <x:c r="D330" t="str">
        <x:v>Permanent</x:v>
      </x:c>
      <x:c r="E330" t="str">
        <x:v>Thurrock</x:v>
      </x:c>
      <x:c r="F330" t="str">
        <x:v>Operative Driver</x:v>
      </x:c>
      <x:c r="G330" t="str">
        <x:v>399150C</x:v>
      </x:c>
      <x:c r="H330" t="str">
        <x:v>Kite Lake Capital Management (UK) LLP</x:v>
      </x:c>
      <x:c r="I330" s="22" t="n">
        <x:v>8</x:v>
      </x:c>
      <x:c r="J330" t="str">
        <x:v>Worked</x:v>
      </x:c>
      <x:c r="K330" t="str">
        <x:v>Employee 102626; home branch Thurrock; assigned role Operative Driver | Deployment branch: Thurrock | Actual role: Operative Driver | Jobs: 399150C | Customers: Kite Lake Capital Management (UK) LLP | Actual hours: 8.0; source records: 1</x:v>
      </x:c>
      <x:c r="L330" t="str">
        <x:v>Include</x:v>
      </x:c>
      <x:c r="M330"/>
      <x:c r="N330"/>
    </x:row>
    <x:row r="331">
      <x:c r="A331" t="str">
        <x:v>C Smith (C)|2026-06-19</x:v>
      </x:c>
      <x:c r="B331" s="888" t="n">
        <x:v>46192</x:v>
      </x:c>
      <x:c r="C331" t="str">
        <x:v>C Smith (C)</x:v>
      </x:c>
      <x:c r="D331" t="str">
        <x:v>Permanent</x:v>
      </x:c>
      <x:c r="E331" t="str">
        <x:v>Thurrock</x:v>
      </x:c>
      <x:c r="F331" t="str">
        <x:v>Operative Driver</x:v>
      </x:c>
      <x:c r="G331" t="str">
        <x:v>401327</x:v>
      </x:c>
      <x:c r="H331" t="str">
        <x:v>Fortress Investment Group</x:v>
      </x:c>
      <x:c r="I331" s="22" t="n">
        <x:v>6.5</x:v>
      </x:c>
      <x:c r="J331" t="str">
        <x:v>Worked</x:v>
      </x:c>
      <x:c r="K331" t="str">
        <x:v>Employee 102626; home branch Thurrock; assigned role Operative Driver | Deployment branch: Thurrock | Actual role: Operative Driver | Jobs: 401327 | Customers: Fortress Investment Group | Actual hours: 6.5; source records: 1</x:v>
      </x:c>
      <x:c r="L331" t="str">
        <x:v>Include</x:v>
      </x:c>
      <x:c r="M331"/>
      <x:c r="N331"/>
    </x:row>
    <x:row r="332">
      <x:c r="A332" t="str">
        <x:v>C Smith (C)|2026-06-22</x:v>
      </x:c>
      <x:c r="B332" s="888" t="n">
        <x:v>46195</x:v>
      </x:c>
      <x:c r="C332" t="str">
        <x:v>C Smith (C)</x:v>
      </x:c>
      <x:c r="D332" t="str">
        <x:v>Permanent</x:v>
      </x:c>
      <x:c r="E332" t="str">
        <x:v>Thurrock</x:v>
      </x:c>
      <x:c r="F332" t="str">
        <x:v>Operative Driver</x:v>
      </x:c>
      <x:c r="G332" t="str">
        <x:v>402264</x:v>
      </x:c>
      <x:c r="H332" t="str">
        <x:v>AlixPartners LLP</x:v>
      </x:c>
      <x:c r="I332" s="22" t="n">
        <x:v>9.5</x:v>
      </x:c>
      <x:c r="J332" t="str">
        <x:v>Worked</x:v>
      </x:c>
      <x:c r="K332" t="str">
        <x:v>Employee 102626; home branch Thurrock; assigned role Operative Driver | Deployment branch: Thurrock | Actual role: Operative Driver | Jobs: 402264 | Customers: AlixPartners LLP | Actual hours: 9.5; source records: 1</x:v>
      </x:c>
      <x:c r="L332" t="str">
        <x:v>Include</x:v>
      </x:c>
      <x:c r="M332"/>
      <x:c r="N332"/>
    </x:row>
    <x:row r="333">
      <x:c r="A333" t="str">
        <x:v>C Smith (C)|2026-06-24</x:v>
      </x:c>
      <x:c r="B333" s="888" t="n">
        <x:v>46197</x:v>
      </x:c>
      <x:c r="C333" t="str">
        <x:v>C Smith (C)</x:v>
      </x:c>
      <x:c r="D333" t="str">
        <x:v>Permanent</x:v>
      </x:c>
      <x:c r="E333" t="str">
        <x:v>Thurrock</x:v>
      </x:c>
      <x:c r="F333" t="str">
        <x:v>Operative Driver</x:v>
      </x:c>
      <x:c r="G333" t="str">
        <x:v>402542</x:v>
      </x:c>
      <x:c r="H333" t="str">
        <x:v>Kadans Science Partner</x:v>
      </x:c>
      <x:c r="I333" s="22" t="n">
        <x:v>7.5</x:v>
      </x:c>
      <x:c r="J333" t="str">
        <x:v>Worked</x:v>
      </x:c>
      <x:c r="K333" t="str">
        <x:v>Employee 102626; home branch Thurrock; assigned role Operative Driver | Deployment branch: Thurrock | Actual role: Operative Driver | Jobs: 402542 | Customers: Kadans Science Partner | Actual hours: 7.5; source records: 1</x:v>
      </x:c>
      <x:c r="L333" t="str">
        <x:v>Include</x:v>
      </x:c>
      <x:c r="M333"/>
      <x:c r="N333"/>
    </x:row>
    <x:row r="334">
      <x:c r="A334" t="str">
        <x:v>C Smith (C)|2026-06-25</x:v>
      </x:c>
      <x:c r="B334" s="888" t="n">
        <x:v>46198</x:v>
      </x:c>
      <x:c r="C334" t="str">
        <x:v>C Smith (C)</x:v>
      </x:c>
      <x:c r="D334" t="str">
        <x:v>Permanent</x:v>
      </x:c>
      <x:c r="E334" t="str">
        <x:v>Thurrock</x:v>
      </x:c>
      <x:c r="F334" t="str">
        <x:v>Operative Driver</x:v>
      </x:c>
      <x:c r="G334" t="str">
        <x:v>401327</x:v>
      </x:c>
      <x:c r="H334" t="str">
        <x:v>Fortress Investment Group</x:v>
      </x:c>
      <x:c r="I334" s="22" t="n">
        <x:v>10.5</x:v>
      </x:c>
      <x:c r="J334" t="str">
        <x:v>Worked</x:v>
      </x:c>
      <x:c r="K334" t="str">
        <x:v>Employee 102626; home branch Thurrock; assigned role Operative Driver | Deployment branch: Thurrock | Actual role: Operative Driver | Jobs: 401327 | Customers: Fortress Investment Group | Actual hours: 10.5; source records: 1</x:v>
      </x:c>
      <x:c r="L334" t="str">
        <x:v>Include</x:v>
      </x:c>
      <x:c r="M334"/>
      <x:c r="N334"/>
    </x:row>
    <x:row r="335">
      <x:c r="A335" t="str">
        <x:v>C Smith (C)|2026-06-26</x:v>
      </x:c>
      <x:c r="B335" s="888" t="n">
        <x:v>46199</x:v>
      </x:c>
      <x:c r="C335" t="str">
        <x:v>C Smith (C)</x:v>
      </x:c>
      <x:c r="D335" t="str">
        <x:v>Permanent</x:v>
      </x:c>
      <x:c r="E335" t="str">
        <x:v>Thurrock</x:v>
      </x:c>
      <x:c r="F335" t="str">
        <x:v>Operative Driver</x:v>
      </x:c>
      <x:c r="G335" t="str">
        <x:v>403063, 401395A</x:v>
      </x:c>
      <x:c r="H335" t="str">
        <x:v>Knotel UK Ltd; Osita/Evelyn</x:v>
      </x:c>
      <x:c r="I335" s="22" t="n">
        <x:v>10</x:v>
      </x:c>
      <x:c r="J335" t="str">
        <x:v>Worked — 2 records</x:v>
      </x:c>
      <x:c r="K335" t="str">
        <x:v>Employee 102626; home branch Thurrock; assigned role Operative Driver | Deployment branch: Thurrock | Actual role: Operative Driver | Jobs: 403063, 401395A | Customers: Knotel UK Ltd; Osita/Evelyn | Actual hours: 10.0; source records: 2</x:v>
      </x:c>
      <x:c r="L335" t="str">
        <x:v>Include</x:v>
      </x:c>
      <x:c r="M335"/>
      <x:c r="N335"/>
    </x:row>
    <x:row r="336">
      <x:c r="A336" t="str">
        <x:v>C Smith (C)|2026-06-27</x:v>
      </x:c>
      <x:c r="B336" s="888" t="n">
        <x:v>46200</x:v>
      </x:c>
      <x:c r="C336" t="str">
        <x:v>C Smith (C)</x:v>
      </x:c>
      <x:c r="D336" t="str">
        <x:v>Permanent</x:v>
      </x:c>
      <x:c r="E336" t="str">
        <x:v>Thurrock</x:v>
      </x:c>
      <x:c r="F336" t="str">
        <x:v>Operative Driver</x:v>
      </x:c>
      <x:c r="G336" t="str">
        <x:v>401327</x:v>
      </x:c>
      <x:c r="H336" t="str">
        <x:v>Fortress Investment Group</x:v>
      </x:c>
      <x:c r="I336" s="22" t="n">
        <x:v>8</x:v>
      </x:c>
      <x:c r="J336" t="str">
        <x:v>Worked</x:v>
      </x:c>
      <x:c r="K336" t="str">
        <x:v>Employee 102626; home branch Thurrock; assigned role Operative Driver | Deployment branch: Thurrock | Actual role: Operative Driver | Jobs: 401327 | Customers: Fortress Investment Group | Actual hours: 8.0; source records: 1</x:v>
      </x:c>
      <x:c r="L336" t="str">
        <x:v>Include</x:v>
      </x:c>
      <x:c r="M336"/>
      <x:c r="N336"/>
    </x:row>
    <x:row r="337">
      <x:c r="A337" t="str">
        <x:v>C Smith (C)|2026-06-29</x:v>
      </x:c>
      <x:c r="B337" s="888" t="n">
        <x:v>46202</x:v>
      </x:c>
      <x:c r="C337" t="str">
        <x:v>C Smith (C)</x:v>
      </x:c>
      <x:c r="D337" t="str">
        <x:v>Permanent</x:v>
      </x:c>
      <x:c r="E337" t="str">
        <x:v>Thurrock</x:v>
      </x:c>
      <x:c r="F337" t="str">
        <x:v>Operative Driver</x:v>
      </x:c>
      <x:c r="G337" t="str">
        <x:v>402878</x:v>
      </x:c>
      <x:c r="H337" t="str">
        <x:v>Wood/Miss Karen</x:v>
      </x:c>
      <x:c r="I337" s="22" t="n">
        <x:v>6.5</x:v>
      </x:c>
      <x:c r="J337" t="str">
        <x:v>Worked</x:v>
      </x:c>
      <x:c r="K337" t="str">
        <x:v>Employee 102626; home branch Thurrock; assigned role Operative Driver | Deployment branch: Thurrock | Actual role: Operative Driver | Jobs: 402878 | Customers: Wood/Miss Karen | Actual hours: 6.5; source records: 1</x:v>
      </x:c>
      <x:c r="L337" t="str">
        <x:v>Include</x:v>
      </x:c>
      <x:c r="M337"/>
      <x:c r="N337"/>
    </x:row>
    <x:row r="338">
      <x:c r="A338" t="str">
        <x:v>C Smith (C)|2026-06-30</x:v>
      </x:c>
      <x:c r="B338" s="888" t="n">
        <x:v>46203</x:v>
      </x:c>
      <x:c r="C338" t="str">
        <x:v>C Smith (C)</x:v>
      </x:c>
      <x:c r="D338" t="str">
        <x:v>Permanent</x:v>
      </x:c>
      <x:c r="E338" t="str">
        <x:v>Thurrock</x:v>
      </x:c>
      <x:c r="F338" t="str">
        <x:v>Operative Driver</x:v>
      </x:c>
      <x:c r="G338" t="str">
        <x:v>402812</x:v>
      </x:c>
      <x:c r="H338" t="str">
        <x:v>Protech Network Solutions</x:v>
      </x:c>
      <x:c r="I338" s="22" t="n">
        <x:v>8.25</x:v>
      </x:c>
      <x:c r="J338" t="str">
        <x:v>Worked</x:v>
      </x:c>
      <x:c r="K338" t="str">
        <x:v>Employee 102626; home branch Thurrock; assigned role Operative Driver | Deployment branch: Thurrock | Actual role: Operative Driver | Jobs: 402812 | Customers: Protech Network Solutions | Actual hours: 8.2; source records: 1</x:v>
      </x:c>
      <x:c r="L338" t="str">
        <x:v>Include</x:v>
      </x:c>
      <x:c r="M338"/>
      <x:c r="N338"/>
    </x:row>
    <x:row r="339">
      <x:c r="A339" t="str">
        <x:v>Callum Rayner|2026-06-01</x:v>
      </x:c>
      <x:c r="B339" s="888" t="n">
        <x:v>46174</x:v>
      </x:c>
      <x:c r="C339" t="str">
        <x:v>Callum Rayner</x:v>
      </x:c>
      <x:c r="D339" t="str">
        <x:v>Permanent</x:v>
      </x:c>
      <x:c r="E339" t="str">
        <x:v>Cambridge</x:v>
      </x:c>
      <x:c r="F339" t="str">
        <x:v>Operative Driver</x:v>
      </x:c>
      <x:c r="G339" t="str">
        <x:v>402295</x:v>
      </x:c>
      <x:c r="H339" t="str">
        <x:v>Cambridge University Hospitals NHS Foundation</x:v>
      </x:c>
      <x:c r="I339" s="22" t="n">
        <x:v>7.5</x:v>
      </x:c>
      <x:c r="J339" t="str">
        <x:v>Worked</x:v>
      </x:c>
      <x:c r="K339" t="str">
        <x:v>Employee 104133; home branch Cambridge; assigned role Operative Driver | Deployment branch: Cambridge | Actual role: Operative Porter | Jobs: 402295 | Customers: Cambridge University Hospitals NHS Foundation | Actual hours: 7.5; source records: 1</x:v>
      </x:c>
      <x:c r="L339" t="str">
        <x:v>Include</x:v>
      </x:c>
      <x:c r="M339"/>
      <x:c r="N339"/>
    </x:row>
    <x:row r="340">
      <x:c r="A340" t="str">
        <x:v>Callum Rayner|2026-06-02</x:v>
      </x:c>
      <x:c r="B340" s="888" t="n">
        <x:v>46175</x:v>
      </x:c>
      <x:c r="C340" t="str">
        <x:v>Callum Rayner</x:v>
      </x:c>
      <x:c r="D340" t="str">
        <x:v>Permanent</x:v>
      </x:c>
      <x:c r="E340" t="str">
        <x:v>Cambridge</x:v>
      </x:c>
      <x:c r="F340" t="str">
        <x:v>Operative Driver</x:v>
      </x:c>
      <x:c r="G340" t="str">
        <x:v>402295</x:v>
      </x:c>
      <x:c r="H340" t="str">
        <x:v>Cambridge University Hospitals NHS Foundation</x:v>
      </x:c>
      <x:c r="I340" s="22" t="n">
        <x:v>7.5</x:v>
      </x:c>
      <x:c r="J340" t="str">
        <x:v>Worked</x:v>
      </x:c>
      <x:c r="K340" t="str">
        <x:v>Employee 104133; home branch Cambridge; assigned role Operative Driver | Deployment branch: Cambridge | Actual role: Operative Driver | Jobs: 402295 | Customers: Cambridge University Hospitals NHS Foundation | Actual hours: 7.5; source records: 1</x:v>
      </x:c>
      <x:c r="L340" t="str">
        <x:v>Include</x:v>
      </x:c>
      <x:c r="M340"/>
      <x:c r="N340"/>
    </x:row>
    <x:row r="341">
      <x:c r="A341" t="str">
        <x:v>Callum Rayner|2026-06-03</x:v>
      </x:c>
      <x:c r="B341" s="888" t="n">
        <x:v>46176</x:v>
      </x:c>
      <x:c r="C341" t="str">
        <x:v>Callum Rayner</x:v>
      </x:c>
      <x:c r="D341" t="str">
        <x:v>Permanent</x:v>
      </x:c>
      <x:c r="E341" t="str">
        <x:v>Cambridge</x:v>
      </x:c>
      <x:c r="F341" t="str">
        <x:v>Operative Driver</x:v>
      </x:c>
      <x:c r="G341" t="str">
        <x:v>402295</x:v>
      </x:c>
      <x:c r="H341" t="str">
        <x:v>Cambridge University Hospitals NHS Foundation</x:v>
      </x:c>
      <x:c r="I341" s="22" t="n">
        <x:v>7.5</x:v>
      </x:c>
      <x:c r="J341" t="str">
        <x:v>Worked</x:v>
      </x:c>
      <x:c r="K341" t="str">
        <x:v>Employee 104133; home branch Cambridge; assigned role Operative Driver | Deployment branch: Cambridge | Actual role: Operative Driver | Jobs: 402295 | Customers: Cambridge University Hospitals NHS Foundation | Actual hours: 7.5; source records: 1</x:v>
      </x:c>
      <x:c r="L341" t="str">
        <x:v>Include</x:v>
      </x:c>
      <x:c r="M341"/>
      <x:c r="N341"/>
    </x:row>
    <x:row r="342">
      <x:c r="A342" t="str">
        <x:v>Callum Rayner|2026-06-05</x:v>
      </x:c>
      <x:c r="B342" s="888" t="n">
        <x:v>46178</x:v>
      </x:c>
      <x:c r="C342" t="str">
        <x:v>Callum Rayner</x:v>
      </x:c>
      <x:c r="D342" t="str">
        <x:v>Permanent</x:v>
      </x:c>
      <x:c r="E342" t="str">
        <x:v>Cambridge</x:v>
      </x:c>
      <x:c r="F342" t="str">
        <x:v>Operative Driver</x:v>
      </x:c>
      <x:c r="G342" t="str">
        <x:v>402295</x:v>
      </x:c>
      <x:c r="H342" t="str">
        <x:v>Cambridge University Hospitals NHS Foundation</x:v>
      </x:c>
      <x:c r="I342" s="22" t="n">
        <x:v>7.5</x:v>
      </x:c>
      <x:c r="J342" t="str">
        <x:v>Worked</x:v>
      </x:c>
      <x:c r="K342" t="str">
        <x:v>Employee 104133; home branch Cambridge; assigned role Operative Driver | Deployment branch: Cambridge | Actual role: Operative Porter | Jobs: 402295 | Customers: Cambridge University Hospitals NHS Foundation | Actual hours: 7.5; source records: 1</x:v>
      </x:c>
      <x:c r="L342" t="str">
        <x:v>Include</x:v>
      </x:c>
      <x:c r="M342"/>
      <x:c r="N342"/>
    </x:row>
    <x:row r="343">
      <x:c r="A343" t="str">
        <x:v>Callum Rayner|2026-06-08</x:v>
      </x:c>
      <x:c r="B343" s="888" t="n">
        <x:v>46181</x:v>
      </x:c>
      <x:c r="C343" t="str">
        <x:v>Callum Rayner</x:v>
      </x:c>
      <x:c r="D343" t="str">
        <x:v>Permanent</x:v>
      </x:c>
      <x:c r="E343" t="str">
        <x:v>Cambridge</x:v>
      </x:c>
      <x:c r="F343" t="str">
        <x:v>Operative Driver</x:v>
      </x:c>
      <x:c r="G343" t="str">
        <x:v>402295</x:v>
      </x:c>
      <x:c r="H343" t="str">
        <x:v>Cambridge University Hospitals NHS Foundation</x:v>
      </x:c>
      <x:c r="I343" s="22" t="n">
        <x:v>7.5</x:v>
      </x:c>
      <x:c r="J343" t="str">
        <x:v>Worked</x:v>
      </x:c>
      <x:c r="K343" t="str">
        <x:v>Employee 104133; home branch Cambridge; assigned role Operative Driver | Deployment branch: Cambridge | Actual role: Operative Porter | Jobs: 402295 | Customers: Cambridge University Hospitals NHS Foundation | Actual hours: 7.5; source records: 1</x:v>
      </x:c>
      <x:c r="L343" t="str">
        <x:v>Include</x:v>
      </x:c>
      <x:c r="M343"/>
      <x:c r="N343"/>
    </x:row>
    <x:row r="344">
      <x:c r="A344" t="str">
        <x:v>Callum Rayner|2026-06-09</x:v>
      </x:c>
      <x:c r="B344" s="888" t="n">
        <x:v>46182</x:v>
      </x:c>
      <x:c r="C344" t="str">
        <x:v>Callum Rayner</x:v>
      </x:c>
      <x:c r="D344" t="str">
        <x:v>Permanent</x:v>
      </x:c>
      <x:c r="E344" t="str">
        <x:v>Cambridge</x:v>
      </x:c>
      <x:c r="F344" t="str">
        <x:v>Operative Driver</x:v>
      </x:c>
      <x:c r="G344" t="str">
        <x:v>402295</x:v>
      </x:c>
      <x:c r="H344" t="str">
        <x:v>Cambridge University Hospitals NHS Foundation</x:v>
      </x:c>
      <x:c r="I344" s="22" t="n">
        <x:v>7.5</x:v>
      </x:c>
      <x:c r="J344" t="str">
        <x:v>Worked</x:v>
      </x:c>
      <x:c r="K344" t="str">
        <x:v>Employee 104133; home branch Cambridge; assigned role Operative Driver | Deployment branch: Cambridge | Actual role: Operative Porter | Jobs: 402295 | Customers: Cambridge University Hospitals NHS Foundation | Actual hours: 7.5; source records: 1</x:v>
      </x:c>
      <x:c r="L344" t="str">
        <x:v>Include</x:v>
      </x:c>
      <x:c r="M344"/>
      <x:c r="N344"/>
    </x:row>
    <x:row r="345">
      <x:c r="A345" t="str">
        <x:v>Callum Rayner|2026-06-10</x:v>
      </x:c>
      <x:c r="B345" s="888" t="n">
        <x:v>46183</x:v>
      </x:c>
      <x:c r="C345" t="str">
        <x:v>Callum Rayner</x:v>
      </x:c>
      <x:c r="D345" t="str">
        <x:v>Permanent</x:v>
      </x:c>
      <x:c r="E345" t="str">
        <x:v>Cambridge</x:v>
      </x:c>
      <x:c r="F345" t="str">
        <x:v>Operative Driver</x:v>
      </x:c>
      <x:c r="G345" t="str">
        <x:v>402295</x:v>
      </x:c>
      <x:c r="H345" t="str">
        <x:v>Cambridge University Hospitals NHS Foundation</x:v>
      </x:c>
      <x:c r="I345" s="22" t="n">
        <x:v>8</x:v>
      </x:c>
      <x:c r="J345" t="str">
        <x:v>Worked</x:v>
      </x:c>
      <x:c r="K345" t="str">
        <x:v>Employee 104133; home branch Cambridge; assigned role Operative Driver | Deployment branch: Cambridge | Actual role: Operative Porter | Jobs: 402295 | Customers: Cambridge University Hospitals NHS Foundation | Actual hours: 8.0; source records: 1</x:v>
      </x:c>
      <x:c r="L345" t="str">
        <x:v>Include</x:v>
      </x:c>
      <x:c r="M345"/>
      <x:c r="N345"/>
    </x:row>
    <x:row r="346">
      <x:c r="A346" t="str">
        <x:v>Callum Rayner|2026-06-11</x:v>
      </x:c>
      <x:c r="B346" s="888" t="n">
        <x:v>46184</x:v>
      </x:c>
      <x:c r="C346" t="str">
        <x:v>Callum Rayner</x:v>
      </x:c>
      <x:c r="D346" t="str">
        <x:v>Permanent</x:v>
      </x:c>
      <x:c r="E346" t="str">
        <x:v>Cambridge</x:v>
      </x:c>
      <x:c r="F346" t="str">
        <x:v>Operative Driver</x:v>
      </x:c>
      <x:c r="G346" t="str">
        <x:v>402295</x:v>
      </x:c>
      <x:c r="H346" t="str">
        <x:v>Cambridge University Hospitals NHS Foundation</x:v>
      </x:c>
      <x:c r="I346" s="22" t="n">
        <x:v>7.5</x:v>
      </x:c>
      <x:c r="J346" t="str">
        <x:v>Worked</x:v>
      </x:c>
      <x:c r="K346" t="str">
        <x:v>Employee 104133; home branch Cambridge; assigned role Operative Driver | Deployment branch: Cambridge | Actual role: Operative Porter | Jobs: 402295 | Customers: Cambridge University Hospitals NHS Foundation | Actual hours: 7.5; source records: 1</x:v>
      </x:c>
      <x:c r="L346" t="str">
        <x:v>Include</x:v>
      </x:c>
      <x:c r="M346"/>
      <x:c r="N346"/>
    </x:row>
    <x:row r="347">
      <x:c r="A347" t="str">
        <x:v>Callum Rayner|2026-06-12</x:v>
      </x:c>
      <x:c r="B347" s="888" t="n">
        <x:v>46185</x:v>
      </x:c>
      <x:c r="C347" t="str">
        <x:v>Callum Rayner</x:v>
      </x:c>
      <x:c r="D347" t="str">
        <x:v>Permanent</x:v>
      </x:c>
      <x:c r="E347" t="str">
        <x:v>Cambridge</x:v>
      </x:c>
      <x:c r="F347" t="str">
        <x:v>Operative Driver</x:v>
      </x:c>
      <x:c r="G347" t="str">
        <x:v>402295</x:v>
      </x:c>
      <x:c r="H347" t="str">
        <x:v>Cambridge University Hospitals NHS Foundation</x:v>
      </x:c>
      <x:c r="I347" s="22" t="n">
        <x:v>7.5</x:v>
      </x:c>
      <x:c r="J347" t="str">
        <x:v>Worked</x:v>
      </x:c>
      <x:c r="K347" t="str">
        <x:v>Employee 104133; home branch Cambridge; assigned role Operative Driver | Deployment branch: Cambridge | Actual role: Operative Porter | Jobs: 402295 | Customers: Cambridge University Hospitals NHS Foundation | Actual hours: 7.5; source records: 1</x:v>
      </x:c>
      <x:c r="L347" t="str">
        <x:v>Include</x:v>
      </x:c>
      <x:c r="M347"/>
      <x:c r="N347"/>
    </x:row>
    <x:row r="348">
      <x:c r="A348" t="str">
        <x:v>Callum Rayner|2026-06-15</x:v>
      </x:c>
      <x:c r="B348" s="888" t="n">
        <x:v>46188</x:v>
      </x:c>
      <x:c r="C348" t="str">
        <x:v>Callum Rayner</x:v>
      </x:c>
      <x:c r="D348" t="str">
        <x:v>Permanent</x:v>
      </x:c>
      <x:c r="E348" t="str">
        <x:v>Cambridge</x:v>
      </x:c>
      <x:c r="F348" t="str">
        <x:v>Operative Driver</x:v>
      </x:c>
      <x:c r="G348" t="str">
        <x:v>402295, 402549</x:v>
      </x:c>
      <x:c r="H348" t="str">
        <x:v>Cambridge University Hospitals NHS Foundation; Harrow Green Cambridge M/W use only</x:v>
      </x:c>
      <x:c r="I348" s="22" t="n">
        <x:v>17.5</x:v>
      </x:c>
      <x:c r="J348" t="str">
        <x:v>Worked — 2 records</x:v>
      </x:c>
      <x:c r="K348" t="str">
        <x:v>Employee 104133; home branch Cambridge; assigned role Operative Driver | Deployment branch: Cambridge | Actual role: Operative Porter | Jobs: 402295, 402549 | Customers: Cambridge University Hospitals NHS Foundation; Harrow Green Cambridge M/W use only | Actual hours: 17.5; source records: 2</x:v>
      </x:c>
      <x:c r="L348" t="str">
        <x:v>Include</x:v>
      </x:c>
      <x:c r="M348"/>
      <x:c r="N348"/>
    </x:row>
    <x:row r="349">
      <x:c r="A349" t="str">
        <x:v>Callum Rayner|2026-06-16</x:v>
      </x:c>
      <x:c r="B349" s="888" t="n">
        <x:v>46189</x:v>
      </x:c>
      <x:c r="C349" t="str">
        <x:v>Callum Rayner</x:v>
      </x:c>
      <x:c r="D349" t="str">
        <x:v>Permanent</x:v>
      </x:c>
      <x:c r="E349" t="str">
        <x:v>Cambridge</x:v>
      </x:c>
      <x:c r="F349" t="str">
        <x:v>Operative Driver</x:v>
      </x:c>
      <x:c r="G349" t="str">
        <x:v>399996</x:v>
      </x:c>
      <x:c r="H349" t="str">
        <x:v>Girton College</x:v>
      </x:c>
      <x:c r="I349" s="22" t="n">
        <x:v>8</x:v>
      </x:c>
      <x:c r="J349" t="str">
        <x:v>Worked</x:v>
      </x:c>
      <x:c r="K349" t="str">
        <x:v>Employee 104133; home branch Cambridge; assigned role Operative Driver | Deployment branch: Cambridge | Actual role: Operative Porter | Jobs: 399996 | Customers: Girton College | Actual hours: 8.0; source records: 1</x:v>
      </x:c>
      <x:c r="L349" t="str">
        <x:v>Include</x:v>
      </x:c>
      <x:c r="M349"/>
      <x:c r="N349"/>
    </x:row>
    <x:row r="350">
      <x:c r="A350" t="str">
        <x:v>Callum Rayner|2026-06-17</x:v>
      </x:c>
      <x:c r="B350" s="888" t="n">
        <x:v>46190</x:v>
      </x:c>
      <x:c r="C350" t="str">
        <x:v>Callum Rayner</x:v>
      </x:c>
      <x:c r="D350" t="str">
        <x:v>Permanent</x:v>
      </x:c>
      <x:c r="E350" t="str">
        <x:v>Cambridge</x:v>
      </x:c>
      <x:c r="F350" t="str">
        <x:v>Operative Driver</x:v>
      </x:c>
      <x:c r="G350" t="str">
        <x:v>402450</x:v>
      </x:c>
      <x:c r="H350" t="str">
        <x:v>Avantor ( CAMBRIDGE JUNE  2026 )</x:v>
      </x:c>
      <x:c r="I350" s="22" t="n">
        <x:v>8.5</x:v>
      </x:c>
      <x:c r="J350" t="str">
        <x:v>Worked</x:v>
      </x:c>
      <x:c r="K350" t="str">
        <x:v>Employee 104133; home branch Cambridge; assigned role Operative Driver | Deployment branch: Cambridge | Actual role: Operative Driver | Jobs: 402450 | Customers: Avantor ( CAMBRIDGE JUNE  2026 ) | Actual hours: 8.5; source records: 1</x:v>
      </x:c>
      <x:c r="L350" t="str">
        <x:v>Include</x:v>
      </x:c>
      <x:c r="M350"/>
      <x:c r="N350"/>
    </x:row>
    <x:row r="351">
      <x:c r="A351" t="str">
        <x:v>Callum Rayner|2026-06-18</x:v>
      </x:c>
      <x:c r="B351" s="888" t="n">
        <x:v>46191</x:v>
      </x:c>
      <x:c r="C351" t="str">
        <x:v>Callum Rayner</x:v>
      </x:c>
      <x:c r="D351" t="str">
        <x:v>Permanent</x:v>
      </x:c>
      <x:c r="E351" t="str">
        <x:v>Cambridge</x:v>
      </x:c>
      <x:c r="F351" t="str">
        <x:v>Operative Driver</x:v>
      </x:c>
      <x:c r="G351" t="str">
        <x:v>402549, 399504D</x:v>
      </x:c>
      <x:c r="H351" t="str">
        <x:v>Harrow Green Cambridge M/W use only; West Midlands Police</x:v>
      </x:c>
      <x:c r="I351" s="22" t="n">
        <x:v>18.5</x:v>
      </x:c>
      <x:c r="J351" t="str">
        <x:v>Worked — 2 records</x:v>
      </x:c>
      <x:c r="K351" t="str">
        <x:v>Employee 104133; home branch Cambridge; assigned role Operative Driver | Deployment branch: Birmingham, Cambridge | Actual role: Operative Driver | Jobs: 402549, 399504D | Customers: Harrow Green Cambridge M/W use only; West Midlands Police | Actual hours: 18.5; source records: 2</x:v>
      </x:c>
      <x:c r="L351" t="str">
        <x:v>Include</x:v>
      </x:c>
      <x:c r="M351"/>
      <x:c r="N351"/>
    </x:row>
    <x:row r="352">
      <x:c r="A352" t="str">
        <x:v>Callum Rayner|2026-06-22</x:v>
      </x:c>
      <x:c r="B352" s="888" t="n">
        <x:v>46195</x:v>
      </x:c>
      <x:c r="C352" t="str">
        <x:v>Callum Rayner</x:v>
      </x:c>
      <x:c r="D352" t="str">
        <x:v>Permanent</x:v>
      </x:c>
      <x:c r="E352" t="str">
        <x:v>Cambridge</x:v>
      </x:c>
      <x:c r="F352" t="str">
        <x:v>Operative Driver</x:v>
      </x:c>
      <x:c r="G352" t="str">
        <x:v>399379E, 401109</x:v>
      </x:c>
      <x:c r="H352" t="str">
        <x:v>Restore Harrow Green Oxford  M/W use only; Theolytics</x:v>
      </x:c>
      <x:c r="I352" s="22" t="n">
        <x:v>19</x:v>
      </x:c>
      <x:c r="J352" t="str">
        <x:v>Worked — 2 records</x:v>
      </x:c>
      <x:c r="K352" t="str">
        <x:v>Employee 104133; home branch Cambridge; assigned role Operative Driver | Deployment branch: Oxford | Actual role: Operative Porter | Jobs: 399379E, 401109 | Customers: Restore Harrow Green Oxford  M/W use only; Theolytics | Actual hours: 19.0; source records: 2</x:v>
      </x:c>
      <x:c r="L352" t="str">
        <x:v>Include</x:v>
      </x:c>
      <x:c r="M352"/>
      <x:c r="N352"/>
    </x:row>
    <x:row r="353">
      <x:c r="A353" t="str">
        <x:v>Callum Rayner|2026-06-23</x:v>
      </x:c>
      <x:c r="B353" s="888" t="n">
        <x:v>46196</x:v>
      </x:c>
      <x:c r="C353" t="str">
        <x:v>Callum Rayner</x:v>
      </x:c>
      <x:c r="D353" t="str">
        <x:v>Permanent</x:v>
      </x:c>
      <x:c r="E353" t="str">
        <x:v>Cambridge</x:v>
      </x:c>
      <x:c r="F353" t="str">
        <x:v>Operative Driver</x:v>
      </x:c>
      <x:c r="G353" t="str">
        <x:v>399379E, 401109</x:v>
      </x:c>
      <x:c r="H353" t="str">
        <x:v>Restore Harrow Green Oxford  M/W use only; Theolytics</x:v>
      </x:c>
      <x:c r="I353" s="22" t="n">
        <x:v>19</x:v>
      </x:c>
      <x:c r="J353" t="str">
        <x:v>Worked — 2 records</x:v>
      </x:c>
      <x:c r="K353" t="str">
        <x:v>Employee 104133; home branch Cambridge; assigned role Operative Driver | Deployment branch: Oxford | Actual role: Operative Porter | Jobs: 399379E, 401109 | Customers: Restore Harrow Green Oxford  M/W use only; Theolytics | Actual hours: 19.0; source records: 2</x:v>
      </x:c>
      <x:c r="L353" t="str">
        <x:v>Include</x:v>
      </x:c>
      <x:c r="M353"/>
      <x:c r="N353"/>
    </x:row>
    <x:row r="354">
      <x:c r="A354" t="str">
        <x:v>Callum Rayner|2026-06-24</x:v>
      </x:c>
      <x:c r="B354" s="888" t="n">
        <x:v>46197</x:v>
      </x:c>
      <x:c r="C354" t="str">
        <x:v>Callum Rayner</x:v>
      </x:c>
      <x:c r="D354" t="str">
        <x:v>Permanent</x:v>
      </x:c>
      <x:c r="E354" t="str">
        <x:v>Cambridge</x:v>
      </x:c>
      <x:c r="F354" t="str">
        <x:v>Operative Driver</x:v>
      </x:c>
      <x:c r="G354" t="str">
        <x:v>389934, 399379E</x:v>
      </x:c>
      <x:c r="H354" t="str">
        <x:v>Lubricants UK Ltd; Restore Harrow Green Oxford  M/W use only</x:v>
      </x:c>
      <x:c r="I354" s="22" t="n">
        <x:v>20</x:v>
      </x:c>
      <x:c r="J354" t="str">
        <x:v>Worked — 2 records</x:v>
      </x:c>
      <x:c r="K354" t="str">
        <x:v>Employee 104133; home branch Cambridge; assigned role Operative Driver | Deployment branch: Oxford | Actual role: Operative Porter | Jobs: 389934, 399379E | Customers: Lubricants UK Ltd; Restore Harrow Green Oxford  M/W use only | Actual hours: 20.0; source records: 2</x:v>
      </x:c>
      <x:c r="L354" t="str">
        <x:v>Include</x:v>
      </x:c>
      <x:c r="M354"/>
      <x:c r="N354"/>
    </x:row>
    <x:row r="355">
      <x:c r="A355" t="str">
        <x:v>Callum Rayner|2026-06-25</x:v>
      </x:c>
      <x:c r="B355" s="888" t="n">
        <x:v>46198</x:v>
      </x:c>
      <x:c r="C355" t="str">
        <x:v>Callum Rayner</x:v>
      </x:c>
      <x:c r="D355" t="str">
        <x:v>Permanent</x:v>
      </x:c>
      <x:c r="E355" t="str">
        <x:v>Cambridge</x:v>
      </x:c>
      <x:c r="F355" t="str">
        <x:v>Operative Driver</x:v>
      </x:c>
      <x:c r="G355" t="str">
        <x:v>402295</x:v>
      </x:c>
      <x:c r="H355" t="str">
        <x:v>Cambridge University Hospitals NHS Foundation</x:v>
      </x:c>
      <x:c r="I355" s="22" t="n">
        <x:v>7.5</x:v>
      </x:c>
      <x:c r="J355" t="str">
        <x:v>Worked</x:v>
      </x:c>
      <x:c r="K355" t="str">
        <x:v>Employee 104133; home branch Cambridge; assigned role Operative Driver | Deployment branch: Cambridge | Actual role: Operative Porter | Jobs: 402295 | Customers: Cambridge University Hospitals NHS Foundation | Actual hours: 7.5; source records: 1</x:v>
      </x:c>
      <x:c r="L355" t="str">
        <x:v>Include</x:v>
      </x:c>
      <x:c r="M355"/>
      <x:c r="N355"/>
    </x:row>
    <x:row r="356">
      <x:c r="A356" t="str">
        <x:v>Callum Rayner|2026-06-26</x:v>
      </x:c>
      <x:c r="B356" s="888" t="n">
        <x:v>46199</x:v>
      </x:c>
      <x:c r="C356" t="str">
        <x:v>Callum Rayner</x:v>
      </x:c>
      <x:c r="D356" t="str">
        <x:v>Permanent</x:v>
      </x:c>
      <x:c r="E356" t="str">
        <x:v>Cambridge</x:v>
      </x:c>
      <x:c r="F356" t="str">
        <x:v>Operative Driver</x:v>
      </x:c>
      <x:c r="G356"/>
      <x:c r="H356"/>
      <x:c r="I356" s="22" t="n">
        <x:v>0</x:v>
      </x:c>
      <x:c r="J356" t="str">
        <x:v>Annual leave</x:v>
      </x:c>
      <x:c r="K356" t="str">
        <x:v>Employee 104133; home branch Cambridge; assigned role Operative Driver | Leave: Annual Leave (Hours) | Leave calendar basis: Variable-pattern period</x:v>
      </x:c>
      <x:c r="L356" t="str">
        <x:v>Include</x:v>
      </x:c>
      <x:c r="M356"/>
      <x:c r="N356"/>
    </x:row>
    <x:row r="357">
      <x:c r="A357" t="str">
        <x:v>Callum Rayner|2026-06-29</x:v>
      </x:c>
      <x:c r="B357" s="888" t="n">
        <x:v>46202</x:v>
      </x:c>
      <x:c r="C357" t="str">
        <x:v>Callum Rayner</x:v>
      </x:c>
      <x:c r="D357" t="str">
        <x:v>Permanent</x:v>
      </x:c>
      <x:c r="E357" t="str">
        <x:v>Cambridge</x:v>
      </x:c>
      <x:c r="F357" t="str">
        <x:v>Operative Driver</x:v>
      </x:c>
      <x:c r="G357"/>
      <x:c r="H357"/>
      <x:c r="I357" s="22" t="n">
        <x:v>0</x:v>
      </x:c>
      <x:c r="J357" t="str">
        <x:v>Annual leave</x:v>
      </x:c>
      <x:c r="K357" t="str">
        <x:v>Employee 104133; home branch Cambridge; assigned role Operative Driver | Leave: Annual Leave (Hours) | Leave calendar basis: Variable-pattern period</x:v>
      </x:c>
      <x:c r="L357" t="str">
        <x:v>Include</x:v>
      </x:c>
      <x:c r="M357"/>
      <x:c r="N357"/>
    </x:row>
    <x:row r="358">
      <x:c r="A358" t="str">
        <x:v>Carl Stell|2026-06-01</x:v>
      </x:c>
      <x:c r="B358" s="888" t="n">
        <x:v>46174</x:v>
      </x:c>
      <x:c r="C358" t="str">
        <x:v>Carl Stell</x:v>
      </x:c>
      <x:c r="D358" t="str">
        <x:v>Permanent</x:v>
      </x:c>
      <x:c r="E358" t="str">
        <x:v>Leeds</x:v>
      </x:c>
      <x:c r="F358" t="str">
        <x:v>Operative Porter</x:v>
      </x:c>
      <x:c r="G358" t="str">
        <x:v>402008</x:v>
      </x:c>
      <x:c r="H358" t="str">
        <x:v>Kirklees Council - Angela Procter</x:v>
      </x:c>
      <x:c r="I358" s="22" t="n">
        <x:v>3.75</x:v>
      </x:c>
      <x:c r="J358" t="str">
        <x:v>Worked</x:v>
      </x:c>
      <x:c r="K358" t="str">
        <x:v>Employee 102997; home branch Leeds; assigned role Operative Porter | Deployment branch: Leeds | Actual role: Operative Porter | Jobs: 402008 | Customers: Kirklees Council - Angela Procter | Actual hours: 3.8; source records: 1</x:v>
      </x:c>
      <x:c r="L358" t="str">
        <x:v>Include</x:v>
      </x:c>
      <x:c r="M358"/>
      <x:c r="N358"/>
    </x:row>
    <x:row r="359">
      <x:c r="A359" t="str">
        <x:v>Carl Stell|2026-06-02</x:v>
      </x:c>
      <x:c r="B359" s="888" t="n">
        <x:v>46175</x:v>
      </x:c>
      <x:c r="C359" t="str">
        <x:v>Carl Stell</x:v>
      </x:c>
      <x:c r="D359" t="str">
        <x:v>Permanent</x:v>
      </x:c>
      <x:c r="E359" t="str">
        <x:v>Leeds</x:v>
      </x:c>
      <x:c r="F359" t="str">
        <x:v>Operative Porter</x:v>
      </x:c>
      <x:c r="G359" t="str">
        <x:v>400804A</x:v>
      </x:c>
      <x:c r="H359" t="str">
        <x:v>Kirklees Council - Donna Nursey</x:v>
      </x:c>
      <x:c r="I359" s="22" t="n">
        <x:v>9</x:v>
      </x:c>
      <x:c r="J359" t="str">
        <x:v>Worked</x:v>
      </x:c>
      <x:c r="K359" t="str">
        <x:v>Employee 102997; home branch Leeds; assigned role Operative Porter | Deployment branch: Leeds | Actual role: Operative Porter | Jobs: 400804A | Customers: Kirklees Council - Donna Nursey | Actual hours: 9.0; source records: 1</x:v>
      </x:c>
      <x:c r="L359" t="str">
        <x:v>Include</x:v>
      </x:c>
      <x:c r="M359"/>
      <x:c r="N359"/>
    </x:row>
    <x:row r="360">
      <x:c r="A360" t="str">
        <x:v>Carl Stell|2026-06-03</x:v>
      </x:c>
      <x:c r="B360" s="888" t="n">
        <x:v>46176</x:v>
      </x:c>
      <x:c r="C360" t="str">
        <x:v>Carl Stell</x:v>
      </x:c>
      <x:c r="D360" t="str">
        <x:v>Permanent</x:v>
      </x:c>
      <x:c r="E360" t="str">
        <x:v>Leeds</x:v>
      </x:c>
      <x:c r="F360" t="str">
        <x:v>Operative Porter</x:v>
      </x:c>
      <x:c r="G360" t="str">
        <x:v>402450G</x:v>
      </x:c>
      <x:c r="H360" t="str">
        <x:v>Avantor ( LEEDS JUNE  2026 )</x:v>
      </x:c>
      <x:c r="I360" s="22" t="n">
        <x:v>7.5</x:v>
      </x:c>
      <x:c r="J360" t="str">
        <x:v>Worked</x:v>
      </x:c>
      <x:c r="K360" t="str">
        <x:v>Employee 102997; home branch Leeds; assigned role Operative Porter | Deployment branch: Cambridge | Actual role: Operative Porter | Jobs: 402450G | Customers: Avantor ( LEEDS JUNE  2026 ) | Actual hours: 7.5; source records: 1</x:v>
      </x:c>
      <x:c r="L360" t="str">
        <x:v>Include</x:v>
      </x:c>
      <x:c r="M360"/>
      <x:c r="N360"/>
    </x:row>
    <x:row r="361">
      <x:c r="A361" t="str">
        <x:v>Carl Stell|2026-06-04</x:v>
      </x:c>
      <x:c r="B361" s="888" t="n">
        <x:v>46177</x:v>
      </x:c>
      <x:c r="C361" t="str">
        <x:v>Carl Stell</x:v>
      </x:c>
      <x:c r="D361" t="str">
        <x:v>Permanent</x:v>
      </x:c>
      <x:c r="E361" t="str">
        <x:v>Leeds</x:v>
      </x:c>
      <x:c r="F361" t="str">
        <x:v>Operative Porter</x:v>
      </x:c>
      <x:c r="G361" t="str">
        <x:v>401766, 401910A</x:v>
      </x:c>
      <x:c r="H361" t="str">
        <x:v>Kirklees Council - domestic; Kirklees Council - Mr Mason Brayshaw</x:v>
      </x:c>
      <x:c r="I361" s="22" t="n">
        <x:v>7.5</x:v>
      </x:c>
      <x:c r="J361" t="str">
        <x:v>Worked — 2 records</x:v>
      </x:c>
      <x:c r="K361" t="str">
        <x:v>Employee 102997; home branch Leeds; assigned role Operative Porter | Deployment branch: Leeds | Actual role: Operative Porter | Jobs: 401766, 401910A | Customers: Kirklees Council - domestic; Kirklees Council - Mr Mason Brayshaw | Actual hours: 7.5; source records: 2</x:v>
      </x:c>
      <x:c r="L361" t="str">
        <x:v>Include</x:v>
      </x:c>
      <x:c r="M361"/>
      <x:c r="N361"/>
    </x:row>
    <x:row r="362">
      <x:c r="A362" t="str">
        <x:v>Carl Stell|2026-06-05</x:v>
      </x:c>
      <x:c r="B362" s="888" t="n">
        <x:v>46178</x:v>
      </x:c>
      <x:c r="C362" t="str">
        <x:v>Carl Stell</x:v>
      </x:c>
      <x:c r="D362" t="str">
        <x:v>Permanent</x:v>
      </x:c>
      <x:c r="E362" t="str">
        <x:v>Leeds</x:v>
      </x:c>
      <x:c r="F362" t="str">
        <x:v>Operative Porter</x:v>
      </x:c>
      <x:c r="G362" t="str">
        <x:v>402372, 401813</x:v>
      </x:c>
      <x:c r="H362" t="str">
        <x:v>Kirklees Council - domestic; Kirklees Council - Mr Best</x:v>
      </x:c>
      <x:c r="I362" s="22" t="n">
        <x:v>7.5</x:v>
      </x:c>
      <x:c r="J362" t="str">
        <x:v>Worked — 2 records</x:v>
      </x:c>
      <x:c r="K362" t="str">
        <x:v>Employee 102997; home branch Leeds; assigned role Operative Porter | Deployment branch: Leeds | Actual role: Operative Porter | Jobs: 402372, 401813 | Customers: Kirklees Council - domestic; Kirklees Council - Mr Best | Actual hours: 7.5; source records: 2</x:v>
      </x:c>
      <x:c r="L362" t="str">
        <x:v>Include</x:v>
      </x:c>
      <x:c r="M362"/>
      <x:c r="N362"/>
    </x:row>
    <x:row r="363">
      <x:c r="A363" t="str">
        <x:v>Carl Stell|2026-06-08</x:v>
      </x:c>
      <x:c r="B363" s="888" t="n">
        <x:v>46181</x:v>
      </x:c>
      <x:c r="C363" t="str">
        <x:v>Carl Stell</x:v>
      </x:c>
      <x:c r="D363" t="str">
        <x:v>Permanent</x:v>
      </x:c>
      <x:c r="E363" t="str">
        <x:v>Leeds</x:v>
      </x:c>
      <x:c r="F363" t="str">
        <x:v>Operative Porter</x:v>
      </x:c>
      <x:c r="G363" t="str">
        <x:v>401736</x:v>
      </x:c>
      <x:c r="H363" t="str">
        <x:v>University of Leeds (Brotherton Library)</x:v>
      </x:c>
      <x:c r="I363" s="22" t="n">
        <x:v>7.5</x:v>
      </x:c>
      <x:c r="J363" t="str">
        <x:v>Worked</x:v>
      </x:c>
      <x:c r="K363" t="str">
        <x:v>Employee 102997; home branch Leeds; assigned role Operative Porter | Deployment branch: Leeds | Actual role: Operative Skilled | Jobs: 401736 | Customers: University of Leeds (Brotherton Library) | Actual hours: 7.5; source records: 1</x:v>
      </x:c>
      <x:c r="L363" t="str">
        <x:v>Include</x:v>
      </x:c>
      <x:c r="M363"/>
      <x:c r="N363"/>
    </x:row>
    <x:row r="364">
      <x:c r="A364" t="str">
        <x:v>Carl Stell|2026-06-09</x:v>
      </x:c>
      <x:c r="B364" s="888" t="n">
        <x:v>46182</x:v>
      </x:c>
      <x:c r="C364" t="str">
        <x:v>Carl Stell</x:v>
      </x:c>
      <x:c r="D364" t="str">
        <x:v>Permanent</x:v>
      </x:c>
      <x:c r="E364" t="str">
        <x:v>Leeds</x:v>
      </x:c>
      <x:c r="F364" t="str">
        <x:v>Operative Porter</x:v>
      </x:c>
      <x:c r="G364" t="str">
        <x:v>402453</x:v>
      </x:c>
      <x:c r="H364" t="str">
        <x:v>Kirklees Council - Kirsty Murdock</x:v>
      </x:c>
      <x:c r="I364" s="22" t="n">
        <x:v>7.75</x:v>
      </x:c>
      <x:c r="J364" t="str">
        <x:v>Worked</x:v>
      </x:c>
      <x:c r="K364" t="str">
        <x:v>Employee 102997; home branch Leeds; assigned role Operative Porter | Deployment branch: Leeds | Actual role: Operative Porter | Jobs: 402453 | Customers: Kirklees Council - Kirsty Murdock | Actual hours: 7.8; source records: 1</x:v>
      </x:c>
      <x:c r="L364" t="str">
        <x:v>Include</x:v>
      </x:c>
      <x:c r="M364"/>
      <x:c r="N364"/>
    </x:row>
    <x:row r="365">
      <x:c r="A365" t="str">
        <x:v>Carl Stell|2026-06-10</x:v>
      </x:c>
      <x:c r="B365" s="888" t="n">
        <x:v>46183</x:v>
      </x:c>
      <x:c r="C365" t="str">
        <x:v>Carl Stell</x:v>
      </x:c>
      <x:c r="D365" t="str">
        <x:v>Permanent</x:v>
      </x:c>
      <x:c r="E365" t="str">
        <x:v>Leeds</x:v>
      </x:c>
      <x:c r="F365" t="str">
        <x:v>Operative Porter</x:v>
      </x:c>
      <x:c r="G365" t="str">
        <x:v>401736</x:v>
      </x:c>
      <x:c r="H365" t="str">
        <x:v>University of Leeds (Brotherton Library)</x:v>
      </x:c>
      <x:c r="I365" s="22" t="n">
        <x:v>7.75</x:v>
      </x:c>
      <x:c r="J365" t="str">
        <x:v>Worked</x:v>
      </x:c>
      <x:c r="K365" t="str">
        <x:v>Employee 102997; home branch Leeds; assigned role Operative Porter | Deployment branch: Leeds | Actual role: Operative Porter | Jobs: 401736 | Customers: University of Leeds (Brotherton Library) | Actual hours: 7.8; source records: 1</x:v>
      </x:c>
      <x:c r="L365" t="str">
        <x:v>Include</x:v>
      </x:c>
      <x:c r="M365"/>
      <x:c r="N365"/>
    </x:row>
    <x:row r="366">
      <x:c r="A366" t="str">
        <x:v>Carl Stell|2026-06-11</x:v>
      </x:c>
      <x:c r="B366" s="888" t="n">
        <x:v>46184</x:v>
      </x:c>
      <x:c r="C366" t="str">
        <x:v>Carl Stell</x:v>
      </x:c>
      <x:c r="D366" t="str">
        <x:v>Permanent</x:v>
      </x:c>
      <x:c r="E366" t="str">
        <x:v>Leeds</x:v>
      </x:c>
      <x:c r="F366" t="str">
        <x:v>Operative Porter</x:v>
      </x:c>
      <x:c r="G366" t="str">
        <x:v>401736</x:v>
      </x:c>
      <x:c r="H366" t="str">
        <x:v>University of Leeds (Brotherton Library)</x:v>
      </x:c>
      <x:c r="I366" s="22" t="n">
        <x:v>7</x:v>
      </x:c>
      <x:c r="J366" t="str">
        <x:v>Worked</x:v>
      </x:c>
      <x:c r="K366" t="str">
        <x:v>Employee 102997; home branch Leeds; assigned role Operative Porter | Deployment branch: Leeds | Actual role: Operative Skilled | Jobs: 401736 | Customers: University of Leeds (Brotherton Library) | Actual hours: 7.0; source records: 1</x:v>
      </x:c>
      <x:c r="L366" t="str">
        <x:v>Include</x:v>
      </x:c>
      <x:c r="M366"/>
      <x:c r="N366"/>
    </x:row>
    <x:row r="367">
      <x:c r="A367" t="str">
        <x:v>Carl Stell|2026-06-12</x:v>
      </x:c>
      <x:c r="B367" s="888" t="n">
        <x:v>46185</x:v>
      </x:c>
      <x:c r="C367" t="str">
        <x:v>Carl Stell</x:v>
      </x:c>
      <x:c r="D367" t="str">
        <x:v>Permanent</x:v>
      </x:c>
      <x:c r="E367" t="str">
        <x:v>Leeds</x:v>
      </x:c>
      <x:c r="F367" t="str">
        <x:v>Operative Porter</x:v>
      </x:c>
      <x:c r="G367" t="str">
        <x:v>400015, 402661</x:v>
      </x:c>
      <x:c r="H367" t="str">
        <x:v>Kirklees Council - Daniel Kolman; Wakefield Council</x:v>
      </x:c>
      <x:c r="I367" s="22" t="n">
        <x:v>5.25</x:v>
      </x:c>
      <x:c r="J367" t="str">
        <x:v>Worked — 2 records</x:v>
      </x:c>
      <x:c r="K367" t="str">
        <x:v>Employee 102997; home branch Leeds; assigned role Operative Porter | Deployment branch: Leeds | Actual role: Operative Porter | Jobs: 400015, 402661 | Customers: Kirklees Council - Daniel Kolman; Wakefield Council | Actual hours: 5.2; source records: 2</x:v>
      </x:c>
      <x:c r="L367" t="str">
        <x:v>Include</x:v>
      </x:c>
      <x:c r="M367"/>
      <x:c r="N367"/>
    </x:row>
    <x:row r="368">
      <x:c r="A368" t="str">
        <x:v>Carl Stell|2026-06-15</x:v>
      </x:c>
      <x:c r="B368" s="888" t="n">
        <x:v>46188</x:v>
      </x:c>
      <x:c r="C368" t="str">
        <x:v>Carl Stell</x:v>
      </x:c>
      <x:c r="D368" t="str">
        <x:v>Permanent</x:v>
      </x:c>
      <x:c r="E368" t="str">
        <x:v>Leeds</x:v>
      </x:c>
      <x:c r="F368" t="str">
        <x:v>Operative Porter</x:v>
      </x:c>
      <x:c r="G368" t="str">
        <x:v>401736</x:v>
      </x:c>
      <x:c r="H368" t="str">
        <x:v>University of Leeds (Brotherton Library)</x:v>
      </x:c>
      <x:c r="I368" s="22" t="n">
        <x:v>7.5</x:v>
      </x:c>
      <x:c r="J368" t="str">
        <x:v>Worked</x:v>
      </x:c>
      <x:c r="K368" t="str">
        <x:v>Employee 102997; home branch Leeds; assigned role Operative Porter | Deployment branch: Leeds | Actual role: Operative Skilled | Jobs: 401736 | Customers: University of Leeds (Brotherton Library) | Actual hours: 7.5; source records: 1</x:v>
      </x:c>
      <x:c r="L368" t="str">
        <x:v>Include</x:v>
      </x:c>
      <x:c r="M368"/>
      <x:c r="N368"/>
    </x:row>
    <x:row r="369">
      <x:c r="A369" t="str">
        <x:v>Carl Stell|2026-06-16</x:v>
      </x:c>
      <x:c r="B369" s="888" t="n">
        <x:v>46189</x:v>
      </x:c>
      <x:c r="C369" t="str">
        <x:v>Carl Stell</x:v>
      </x:c>
      <x:c r="D369" t="str">
        <x:v>Permanent</x:v>
      </x:c>
      <x:c r="E369" t="str">
        <x:v>Leeds</x:v>
      </x:c>
      <x:c r="F369" t="str">
        <x:v>Operative Porter</x:v>
      </x:c>
      <x:c r="G369" t="str">
        <x:v>401736</x:v>
      </x:c>
      <x:c r="H369" t="str">
        <x:v>University of Leeds (Brotherton Library)</x:v>
      </x:c>
      <x:c r="I369" s="22" t="n">
        <x:v>7.5</x:v>
      </x:c>
      <x:c r="J369" t="str">
        <x:v>Worked</x:v>
      </x:c>
      <x:c r="K369" t="str">
        <x:v>Employee 102997; home branch Leeds; assigned role Operative Porter | Deployment branch: Leeds | Actual role: Operative Skilled | Jobs: 401736 | Customers: University of Leeds (Brotherton Library) | Actual hours: 7.5; source records: 1</x:v>
      </x:c>
      <x:c r="L369" t="str">
        <x:v>Include</x:v>
      </x:c>
      <x:c r="M369"/>
      <x:c r="N369"/>
    </x:row>
    <x:row r="370">
      <x:c r="A370" t="str">
        <x:v>Carl Stell|2026-06-17</x:v>
      </x:c>
      <x:c r="B370" s="888" t="n">
        <x:v>46190</x:v>
      </x:c>
      <x:c r="C370" t="str">
        <x:v>Carl Stell</x:v>
      </x:c>
      <x:c r="D370" t="str">
        <x:v>Permanent</x:v>
      </x:c>
      <x:c r="E370" t="str">
        <x:v>Leeds</x:v>
      </x:c>
      <x:c r="F370" t="str">
        <x:v>Operative Porter</x:v>
      </x:c>
      <x:c r="G370" t="str">
        <x:v>401736</x:v>
      </x:c>
      <x:c r="H370" t="str">
        <x:v>University of Leeds (Brotherton Library)</x:v>
      </x:c>
      <x:c r="I370" s="22" t="n">
        <x:v>5.5</x:v>
      </x:c>
      <x:c r="J370" t="str">
        <x:v>Worked</x:v>
      </x:c>
      <x:c r="K370" t="str">
        <x:v>Employee 102997; home branch Leeds; assigned role Operative Porter | Deployment branch: Leeds | Actual role: Operative Skilled | Jobs: 401736 | Customers: University of Leeds (Brotherton Library) | Actual hours: 5.5; source records: 1</x:v>
      </x:c>
      <x:c r="L370" t="str">
        <x:v>Include</x:v>
      </x:c>
      <x:c r="M370"/>
      <x:c r="N370"/>
    </x:row>
    <x:row r="371">
      <x:c r="A371" t="str">
        <x:v>Carl Stell|2026-06-18</x:v>
      </x:c>
      <x:c r="B371" s="888" t="n">
        <x:v>46191</x:v>
      </x:c>
      <x:c r="C371" t="str">
        <x:v>Carl Stell</x:v>
      </x:c>
      <x:c r="D371" t="str">
        <x:v>Permanent</x:v>
      </x:c>
      <x:c r="E371" t="str">
        <x:v>Leeds</x:v>
      </x:c>
      <x:c r="F371" t="str">
        <x:v>Operative Porter</x:v>
      </x:c>
      <x:c r="G371" t="str">
        <x:v>399172A</x:v>
      </x:c>
      <x:c r="H371" t="str">
        <x:v>Kirklees Council - Miss Amy Firth</x:v>
      </x:c>
      <x:c r="I371" s="22" t="n">
        <x:v>7</x:v>
      </x:c>
      <x:c r="J371" t="str">
        <x:v>Worked</x:v>
      </x:c>
      <x:c r="K371" t="str">
        <x:v>Employee 102997; home branch Leeds; assigned role Operative Porter | Deployment branch: Leeds | Actual role: Operative Porter | Jobs: 399172A | Customers: Kirklees Council - Miss Amy Firth | Actual hours: 7.0; source records: 1</x:v>
      </x:c>
      <x:c r="L371" t="str">
        <x:v>Include</x:v>
      </x:c>
      <x:c r="M371"/>
      <x:c r="N371"/>
    </x:row>
    <x:row r="372">
      <x:c r="A372" t="str">
        <x:v>Carl Stell|2026-06-19</x:v>
      </x:c>
      <x:c r="B372" s="888" t="n">
        <x:v>46192</x:v>
      </x:c>
      <x:c r="C372" t="str">
        <x:v>Carl Stell</x:v>
      </x:c>
      <x:c r="D372" t="str">
        <x:v>Permanent</x:v>
      </x:c>
      <x:c r="E372" t="str">
        <x:v>Leeds</x:v>
      </x:c>
      <x:c r="F372" t="str">
        <x:v>Operative Porter</x:v>
      </x:c>
      <x:c r="G372" t="str">
        <x:v>402372, 402429</x:v>
      </x:c>
      <x:c r="H372" t="str">
        <x:v>Kirklees Council - domestic; Kirklees Council-Levi Stott</x:v>
      </x:c>
      <x:c r="I372" s="22" t="n">
        <x:v>6.75</x:v>
      </x:c>
      <x:c r="J372" t="str">
        <x:v>Worked — 2 records</x:v>
      </x:c>
      <x:c r="K372" t="str">
        <x:v>Employee 102997; home branch Leeds; assigned role Operative Porter | Deployment branch: Leeds | Actual role: Operative Porter | Jobs: 402372, 402429 | Customers: Kirklees Council - domestic; Kirklees Council-Levi Stott | Actual hours: 6.8; source records: 2</x:v>
      </x:c>
      <x:c r="L372" t="str">
        <x:v>Include</x:v>
      </x:c>
      <x:c r="M372"/>
      <x:c r="N372"/>
    </x:row>
    <x:row r="373">
      <x:c r="A373" t="str">
        <x:v>Carl Stell|2026-06-22</x:v>
      </x:c>
      <x:c r="B373" s="888" t="n">
        <x:v>46195</x:v>
      </x:c>
      <x:c r="C373" t="str">
        <x:v>Carl Stell</x:v>
      </x:c>
      <x:c r="D373" t="str">
        <x:v>Permanent</x:v>
      </x:c>
      <x:c r="E373" t="str">
        <x:v>Leeds</x:v>
      </x:c>
      <x:c r="F373" t="str">
        <x:v>Operative Porter</x:v>
      </x:c>
      <x:c r="G373" t="str">
        <x:v>401736</x:v>
      </x:c>
      <x:c r="H373" t="str">
        <x:v>University of Leeds (Brotherton Library)</x:v>
      </x:c>
      <x:c r="I373" s="22" t="n">
        <x:v>7.75</x:v>
      </x:c>
      <x:c r="J373" t="str">
        <x:v>Worked</x:v>
      </x:c>
      <x:c r="K373" t="str">
        <x:v>Employee 102997; home branch Leeds; assigned role Operative Porter | Deployment branch: Leeds | Actual role: Operative Porter | Jobs: 401736 | Customers: University of Leeds (Brotherton Library) | Actual hours: 7.8; source records: 1</x:v>
      </x:c>
      <x:c r="L373" t="str">
        <x:v>Include</x:v>
      </x:c>
      <x:c r="M373"/>
      <x:c r="N373"/>
    </x:row>
    <x:row r="374">
      <x:c r="A374" t="str">
        <x:v>Carl Stell|2026-06-23</x:v>
      </x:c>
      <x:c r="B374" s="888" t="n">
        <x:v>46196</x:v>
      </x:c>
      <x:c r="C374" t="str">
        <x:v>Carl Stell</x:v>
      </x:c>
      <x:c r="D374" t="str">
        <x:v>Permanent</x:v>
      </x:c>
      <x:c r="E374" t="str">
        <x:v>Leeds</x:v>
      </x:c>
      <x:c r="F374" t="str">
        <x:v>Operative Porter</x:v>
      </x:c>
      <x:c r="G374" t="str">
        <x:v>401736</x:v>
      </x:c>
      <x:c r="H374" t="str">
        <x:v>University of Leeds (Brotherton Library)</x:v>
      </x:c>
      <x:c r="I374" s="22" t="n">
        <x:v>6.25</x:v>
      </x:c>
      <x:c r="J374" t="str">
        <x:v>Worked</x:v>
      </x:c>
      <x:c r="K374" t="str">
        <x:v>Employee 102997; home branch Leeds; assigned role Operative Porter | Deployment branch: Leeds | Actual role: Operative Porter | Jobs: 401736 | Customers: University of Leeds (Brotherton Library) | Actual hours: 6.2; source records: 1</x:v>
      </x:c>
      <x:c r="L374" t="str">
        <x:v>Include</x:v>
      </x:c>
      <x:c r="M374"/>
      <x:c r="N374"/>
    </x:row>
    <x:row r="375">
      <x:c r="A375" t="str">
        <x:v>Carl Stell|2026-06-24</x:v>
      </x:c>
      <x:c r="B375" s="888" t="n">
        <x:v>46197</x:v>
      </x:c>
      <x:c r="C375" t="str">
        <x:v>Carl Stell</x:v>
      </x:c>
      <x:c r="D375" t="str">
        <x:v>Permanent</x:v>
      </x:c>
      <x:c r="E375" t="str">
        <x:v>Leeds</x:v>
      </x:c>
      <x:c r="F375" t="str">
        <x:v>Operative Porter</x:v>
      </x:c>
      <x:c r="G375" t="str">
        <x:v>401736</x:v>
      </x:c>
      <x:c r="H375" t="str">
        <x:v>University of Leeds (Brotherton Library)</x:v>
      </x:c>
      <x:c r="I375" s="22" t="n">
        <x:v>5.25</x:v>
      </x:c>
      <x:c r="J375" t="str">
        <x:v>Worked</x:v>
      </x:c>
      <x:c r="K375" t="str">
        <x:v>Employee 102997; home branch Leeds; assigned role Operative Porter | Deployment branch: Leeds | Actual role: Operative Porter | Jobs: 401736 | Customers: University of Leeds (Brotherton Library) | Actual hours: 5.2; source records: 1</x:v>
      </x:c>
      <x:c r="L375" t="str">
        <x:v>Include</x:v>
      </x:c>
      <x:c r="M375"/>
      <x:c r="N375"/>
    </x:row>
    <x:row r="376">
      <x:c r="A376" t="str">
        <x:v>Carl Stell|2026-06-25</x:v>
      </x:c>
      <x:c r="B376" s="888" t="n">
        <x:v>46198</x:v>
      </x:c>
      <x:c r="C376" t="str">
        <x:v>Carl Stell</x:v>
      </x:c>
      <x:c r="D376" t="str">
        <x:v>Permanent</x:v>
      </x:c>
      <x:c r="E376" t="str">
        <x:v>Leeds</x:v>
      </x:c>
      <x:c r="F376" t="str">
        <x:v>Operative Porter</x:v>
      </x:c>
      <x:c r="G376" t="str">
        <x:v>401991A, 400634</x:v>
      </x:c>
      <x:c r="H376" t="str">
        <x:v>Kirklees Council - Mr Rowe; Wakefield Council</x:v>
      </x:c>
      <x:c r="I376" s="22" t="n">
        <x:v>10.25</x:v>
      </x:c>
      <x:c r="J376" t="str">
        <x:v>Worked — 2 records</x:v>
      </x:c>
      <x:c r="K376" t="str">
        <x:v>Employee 102997; home branch Leeds; assigned role Operative Porter | Deployment branch: Leeds | Actual role: Operative Porter | Jobs: 401991A, 400634 | Customers: Kirklees Council - Mr Rowe; Wakefield Council | Actual hours: 10.2; source records: 2</x:v>
      </x:c>
      <x:c r="L376" t="str">
        <x:v>Include</x:v>
      </x:c>
      <x:c r="M376"/>
      <x:c r="N376"/>
    </x:row>
    <x:row r="377">
      <x:c r="A377" t="str">
        <x:v>Carl Stell|2026-06-26</x:v>
      </x:c>
      <x:c r="B377" s="888" t="n">
        <x:v>46199</x:v>
      </x:c>
      <x:c r="C377" t="str">
        <x:v>Carl Stell</x:v>
      </x:c>
      <x:c r="D377" t="str">
        <x:v>Permanent</x:v>
      </x:c>
      <x:c r="E377" t="str">
        <x:v>Leeds</x:v>
      </x:c>
      <x:c r="F377" t="str">
        <x:v>Operative Porter</x:v>
      </x:c>
      <x:c r="G377" t="str">
        <x:v>402325, 402372, 402590</x:v>
      </x:c>
      <x:c r="H377" t="str">
        <x:v>Kirklees Council  - Nicole Cadwell; Kirklees Council - domestic; Kirklees Council - Mr Heggie</x:v>
      </x:c>
      <x:c r="I377" s="22" t="n">
        <x:v>8</x:v>
      </x:c>
      <x:c r="J377" t="str">
        <x:v>Worked — 3 records</x:v>
      </x:c>
      <x:c r="K377" t="str">
        <x:v>Employee 102997; home branch Leeds; assigned role Operative Porter | Deployment branch: Leeds | Actual role: Operative Porter | Jobs: 402325, 402372, 402590 | Customers: Kirklees Council  - Nicole Cadwell; Kirklees Council - domestic; Kirklees Council - Mr Heggie | Actual hours: 8.0; source records: 3</x:v>
      </x:c>
      <x:c r="L377" t="str">
        <x:v>Include</x:v>
      </x:c>
      <x:c r="M377"/>
      <x:c r="N377"/>
    </x:row>
    <x:row r="378">
      <x:c r="A378" t="str">
        <x:v>Carl Stell|2026-06-29</x:v>
      </x:c>
      <x:c r="B378" s="888" t="n">
        <x:v>46202</x:v>
      </x:c>
      <x:c r="C378" t="str">
        <x:v>Carl Stell</x:v>
      </x:c>
      <x:c r="D378" t="str">
        <x:v>Permanent</x:v>
      </x:c>
      <x:c r="E378" t="str">
        <x:v>Leeds</x:v>
      </x:c>
      <x:c r="F378" t="str">
        <x:v>Operative Porter</x:v>
      </x:c>
      <x:c r="G378" t="str">
        <x:v>401736</x:v>
      </x:c>
      <x:c r="H378" t="str">
        <x:v>University of Leeds (Brotherton Library)</x:v>
      </x:c>
      <x:c r="I378" s="22" t="n">
        <x:v>6.5</x:v>
      </x:c>
      <x:c r="J378" t="str">
        <x:v>Worked</x:v>
      </x:c>
      <x:c r="K378" t="str">
        <x:v>Employee 102997; home branch Leeds; assigned role Operative Porter | Deployment branch: Leeds | Actual role: Operative Skilled | Jobs: 401736 | Customers: University of Leeds (Brotherton Library) | Actual hours: 6.5; source records: 1</x:v>
      </x:c>
      <x:c r="L378" t="str">
        <x:v>Include</x:v>
      </x:c>
      <x:c r="M378"/>
      <x:c r="N378"/>
    </x:row>
    <x:row r="379">
      <x:c r="A379" t="str">
        <x:v>Carl Stell|2026-06-30</x:v>
      </x:c>
      <x:c r="B379" s="888" t="n">
        <x:v>46203</x:v>
      </x:c>
      <x:c r="C379" t="str">
        <x:v>Carl Stell</x:v>
      </x:c>
      <x:c r="D379" t="str">
        <x:v>Permanent</x:v>
      </x:c>
      <x:c r="E379" t="str">
        <x:v>Leeds</x:v>
      </x:c>
      <x:c r="F379" t="str">
        <x:v>Operative Porter</x:v>
      </x:c>
      <x:c r="G379" t="str">
        <x:v>401736</x:v>
      </x:c>
      <x:c r="H379" t="str">
        <x:v>University of Leeds (Brotherton Library)</x:v>
      </x:c>
      <x:c r="I379" s="22" t="n">
        <x:v>6</x:v>
      </x:c>
      <x:c r="J379" t="str">
        <x:v>Worked</x:v>
      </x:c>
      <x:c r="K379" t="str">
        <x:v>Employee 102997; home branch Leeds; assigned role Operative Porter | Deployment branch: Leeds | Actual role: Operative Skilled | Jobs: 401736 | Customers: University of Leeds (Brotherton Library) | Actual hours: 6.0; source records: 1</x:v>
      </x:c>
      <x:c r="L379" t="str">
        <x:v>Include</x:v>
      </x:c>
      <x:c r="M379"/>
      <x:c r="N379"/>
    </x:row>
    <x:row r="380">
      <x:c r="A380" t="str">
        <x:v>Charlie Cane|2026-06-08</x:v>
      </x:c>
      <x:c r="B380" s="888" t="n">
        <x:v>46181</x:v>
      </x:c>
      <x:c r="C380" t="str">
        <x:v>Charlie Cane</x:v>
      </x:c>
      <x:c r="D380" t="str">
        <x:v>Permanent</x:v>
      </x:c>
      <x:c r="E380" t="str">
        <x:v>Cambridge</x:v>
      </x:c>
      <x:c r="F380" t="str">
        <x:v>Operative Porter</x:v>
      </x:c>
      <x:c r="G380" t="str">
        <x:v>402295</x:v>
      </x:c>
      <x:c r="H380" t="str">
        <x:v>Cambridge University Hospitals NHS Foundation</x:v>
      </x:c>
      <x:c r="I380" s="22" t="n">
        <x:v>7.5</x:v>
      </x:c>
      <x:c r="J380" t="str">
        <x:v>Worked</x:v>
      </x:c>
      <x:c r="K380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80" t="str">
        <x:v>Include</x:v>
      </x:c>
      <x:c r="M380"/>
      <x:c r="N380"/>
    </x:row>
    <x:row r="381">
      <x:c r="A381" t="str">
        <x:v>Charlie Cane|2026-06-09</x:v>
      </x:c>
      <x:c r="B381" s="888" t="n">
        <x:v>46182</x:v>
      </x:c>
      <x:c r="C381" t="str">
        <x:v>Charlie Cane</x:v>
      </x:c>
      <x:c r="D381" t="str">
        <x:v>Permanent</x:v>
      </x:c>
      <x:c r="E381" t="str">
        <x:v>Cambridge</x:v>
      </x:c>
      <x:c r="F381" t="str">
        <x:v>Operative Porter</x:v>
      </x:c>
      <x:c r="G381" t="str">
        <x:v>402295</x:v>
      </x:c>
      <x:c r="H381" t="str">
        <x:v>Cambridge University Hospitals NHS Foundation</x:v>
      </x:c>
      <x:c r="I381" s="22" t="n">
        <x:v>7.5</x:v>
      </x:c>
      <x:c r="J381" t="str">
        <x:v>Worked</x:v>
      </x:c>
      <x:c r="K381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81" t="str">
        <x:v>Include</x:v>
      </x:c>
      <x:c r="M381"/>
      <x:c r="N381"/>
    </x:row>
    <x:row r="382">
      <x:c r="A382" t="str">
        <x:v>Charlie Cane|2026-06-10</x:v>
      </x:c>
      <x:c r="B382" s="888" t="n">
        <x:v>46183</x:v>
      </x:c>
      <x:c r="C382" t="str">
        <x:v>Charlie Cane</x:v>
      </x:c>
      <x:c r="D382" t="str">
        <x:v>Permanent</x:v>
      </x:c>
      <x:c r="E382" t="str">
        <x:v>Cambridge</x:v>
      </x:c>
      <x:c r="F382" t="str">
        <x:v>Operative Porter</x:v>
      </x:c>
      <x:c r="G382" t="str">
        <x:v>402295</x:v>
      </x:c>
      <x:c r="H382" t="str">
        <x:v>Cambridge University Hospitals NHS Foundation</x:v>
      </x:c>
      <x:c r="I382" s="22" t="n">
        <x:v>8</x:v>
      </x:c>
      <x:c r="J382" t="str">
        <x:v>Worked</x:v>
      </x:c>
      <x:c r="K382" t="str">
        <x:v>Employee 103355; home branch Cambridge; assigned role Operative Porter | Deployment branch: Cambridge | Actual role: Operative Porter | Jobs: 402295 | Customers: Cambridge University Hospitals NHS Foundation | Actual hours: 8.0; source records: 1</x:v>
      </x:c>
      <x:c r="L382" t="str">
        <x:v>Include</x:v>
      </x:c>
      <x:c r="M382"/>
      <x:c r="N382"/>
    </x:row>
    <x:row r="383">
      <x:c r="A383" t="str">
        <x:v>Charlie Cane|2026-06-11</x:v>
      </x:c>
      <x:c r="B383" s="888" t="n">
        <x:v>46184</x:v>
      </x:c>
      <x:c r="C383" t="str">
        <x:v>Charlie Cane</x:v>
      </x:c>
      <x:c r="D383" t="str">
        <x:v>Permanent</x:v>
      </x:c>
      <x:c r="E383" t="str">
        <x:v>Cambridge</x:v>
      </x:c>
      <x:c r="F383" t="str">
        <x:v>Operative Porter</x:v>
      </x:c>
      <x:c r="G383" t="str">
        <x:v>402295</x:v>
      </x:c>
      <x:c r="H383" t="str">
        <x:v>Cambridge University Hospitals NHS Foundation</x:v>
      </x:c>
      <x:c r="I383" s="22" t="n">
        <x:v>7.5</x:v>
      </x:c>
      <x:c r="J383" t="str">
        <x:v>Worked</x:v>
      </x:c>
      <x:c r="K383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83" t="str">
        <x:v>Include</x:v>
      </x:c>
      <x:c r="M383"/>
      <x:c r="N383"/>
    </x:row>
    <x:row r="384">
      <x:c r="A384" t="str">
        <x:v>Charlie Cane|2026-06-12</x:v>
      </x:c>
      <x:c r="B384" s="888" t="n">
        <x:v>46185</x:v>
      </x:c>
      <x:c r="C384" t="str">
        <x:v>Charlie Cane</x:v>
      </x:c>
      <x:c r="D384" t="str">
        <x:v>Permanent</x:v>
      </x:c>
      <x:c r="E384" t="str">
        <x:v>Cambridge</x:v>
      </x:c>
      <x:c r="F384" t="str">
        <x:v>Operative Porter</x:v>
      </x:c>
      <x:c r="G384" t="str">
        <x:v>402295</x:v>
      </x:c>
      <x:c r="H384" t="str">
        <x:v>Cambridge University Hospitals NHS Foundation</x:v>
      </x:c>
      <x:c r="I384" s="22" t="n">
        <x:v>7.5</x:v>
      </x:c>
      <x:c r="J384" t="str">
        <x:v>Worked</x:v>
      </x:c>
      <x:c r="K384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84" t="str">
        <x:v>Include</x:v>
      </x:c>
      <x:c r="M384"/>
      <x:c r="N384"/>
    </x:row>
    <x:row r="385">
      <x:c r="A385" t="str">
        <x:v>Charlie Cane|2026-06-16</x:v>
      </x:c>
      <x:c r="B385" s="888" t="n">
        <x:v>46189</x:v>
      </x:c>
      <x:c r="C385" t="str">
        <x:v>Charlie Cane</x:v>
      </x:c>
      <x:c r="D385" t="str">
        <x:v>Permanent</x:v>
      </x:c>
      <x:c r="E385" t="str">
        <x:v>Cambridge</x:v>
      </x:c>
      <x:c r="F385" t="str">
        <x:v>Operative Porter</x:v>
      </x:c>
      <x:c r="G385" t="str">
        <x:v>402295</x:v>
      </x:c>
      <x:c r="H385" t="str">
        <x:v>Cambridge University Hospitals NHS Foundation</x:v>
      </x:c>
      <x:c r="I385" s="22" t="n">
        <x:v>7.5</x:v>
      </x:c>
      <x:c r="J385" t="str">
        <x:v>Worked</x:v>
      </x:c>
      <x:c r="K385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85" t="str">
        <x:v>Include</x:v>
      </x:c>
      <x:c r="M385"/>
      <x:c r="N385"/>
    </x:row>
    <x:row r="386">
      <x:c r="A386" t="str">
        <x:v>Charlie Cane|2026-06-17</x:v>
      </x:c>
      <x:c r="B386" s="888" t="n">
        <x:v>46190</x:v>
      </x:c>
      <x:c r="C386" t="str">
        <x:v>Charlie Cane</x:v>
      </x:c>
      <x:c r="D386" t="str">
        <x:v>Permanent</x:v>
      </x:c>
      <x:c r="E386" t="str">
        <x:v>Cambridge</x:v>
      </x:c>
      <x:c r="F386" t="str">
        <x:v>Operative Porter</x:v>
      </x:c>
      <x:c r="G386" t="str">
        <x:v>402295</x:v>
      </x:c>
      <x:c r="H386" t="str">
        <x:v>Cambridge University Hospitals NHS Foundation</x:v>
      </x:c>
      <x:c r="I386" s="22" t="n">
        <x:v>7.5</x:v>
      </x:c>
      <x:c r="J386" t="str">
        <x:v>Worked</x:v>
      </x:c>
      <x:c r="K386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86" t="str">
        <x:v>Include</x:v>
      </x:c>
      <x:c r="M386"/>
      <x:c r="N386"/>
    </x:row>
    <x:row r="387">
      <x:c r="A387" t="str">
        <x:v>Charlie Cane|2026-06-18</x:v>
      </x:c>
      <x:c r="B387" s="888" t="n">
        <x:v>46191</x:v>
      </x:c>
      <x:c r="C387" t="str">
        <x:v>Charlie Cane</x:v>
      </x:c>
      <x:c r="D387" t="str">
        <x:v>Permanent</x:v>
      </x:c>
      <x:c r="E387" t="str">
        <x:v>Cambridge</x:v>
      </x:c>
      <x:c r="F387" t="str">
        <x:v>Operative Porter</x:v>
      </x:c>
      <x:c r="G387" t="str">
        <x:v>402295</x:v>
      </x:c>
      <x:c r="H387" t="str">
        <x:v>Cambridge University Hospitals NHS Foundation</x:v>
      </x:c>
      <x:c r="I387" s="22" t="n">
        <x:v>7.5</x:v>
      </x:c>
      <x:c r="J387" t="str">
        <x:v>Worked</x:v>
      </x:c>
      <x:c r="K387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87" t="str">
        <x:v>Include</x:v>
      </x:c>
      <x:c r="M387"/>
      <x:c r="N387"/>
    </x:row>
    <x:row r="388">
      <x:c r="A388" t="str">
        <x:v>Charlie Cane|2026-06-19</x:v>
      </x:c>
      <x:c r="B388" s="888" t="n">
        <x:v>46192</x:v>
      </x:c>
      <x:c r="C388" t="str">
        <x:v>Charlie Cane</x:v>
      </x:c>
      <x:c r="D388" t="str">
        <x:v>Permanent</x:v>
      </x:c>
      <x:c r="E388" t="str">
        <x:v>Cambridge</x:v>
      </x:c>
      <x:c r="F388" t="str">
        <x:v>Operative Porter</x:v>
      </x:c>
      <x:c r="G388" t="str">
        <x:v>402295</x:v>
      </x:c>
      <x:c r="H388" t="str">
        <x:v>Cambridge University Hospitals NHS Foundation</x:v>
      </x:c>
      <x:c r="I388" s="22" t="n">
        <x:v>7.5</x:v>
      </x:c>
      <x:c r="J388" t="str">
        <x:v>Worked</x:v>
      </x:c>
      <x:c r="K388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88" t="str">
        <x:v>Include</x:v>
      </x:c>
      <x:c r="M388"/>
      <x:c r="N388"/>
    </x:row>
    <x:row r="389">
      <x:c r="A389" t="str">
        <x:v>Charlie Cane|2026-06-22</x:v>
      </x:c>
      <x:c r="B389" s="888" t="n">
        <x:v>46195</x:v>
      </x:c>
      <x:c r="C389" t="str">
        <x:v>Charlie Cane</x:v>
      </x:c>
      <x:c r="D389" t="str">
        <x:v>Permanent</x:v>
      </x:c>
      <x:c r="E389" t="str">
        <x:v>Cambridge</x:v>
      </x:c>
      <x:c r="F389" t="str">
        <x:v>Operative Porter</x:v>
      </x:c>
      <x:c r="G389" t="str">
        <x:v>402295</x:v>
      </x:c>
      <x:c r="H389" t="str">
        <x:v>Cambridge University Hospitals NHS Foundation</x:v>
      </x:c>
      <x:c r="I389" s="22" t="n">
        <x:v>7.5</x:v>
      </x:c>
      <x:c r="J389" t="str">
        <x:v>Worked</x:v>
      </x:c>
      <x:c r="K389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89" t="str">
        <x:v>Include</x:v>
      </x:c>
      <x:c r="M389"/>
      <x:c r="N389"/>
    </x:row>
    <x:row r="390">
      <x:c r="A390" t="str">
        <x:v>Charlie Cane|2026-06-23</x:v>
      </x:c>
      <x:c r="B390" s="888" t="n">
        <x:v>46196</x:v>
      </x:c>
      <x:c r="C390" t="str">
        <x:v>Charlie Cane</x:v>
      </x:c>
      <x:c r="D390" t="str">
        <x:v>Permanent</x:v>
      </x:c>
      <x:c r="E390" t="str">
        <x:v>Cambridge</x:v>
      </x:c>
      <x:c r="F390" t="str">
        <x:v>Operative Porter</x:v>
      </x:c>
      <x:c r="G390" t="str">
        <x:v>402295</x:v>
      </x:c>
      <x:c r="H390" t="str">
        <x:v>Cambridge University Hospitals NHS Foundation</x:v>
      </x:c>
      <x:c r="I390" s="22" t="n">
        <x:v>7.5</x:v>
      </x:c>
      <x:c r="J390" t="str">
        <x:v>Worked</x:v>
      </x:c>
      <x:c r="K390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90" t="str">
        <x:v>Include</x:v>
      </x:c>
      <x:c r="M390"/>
      <x:c r="N390"/>
    </x:row>
    <x:row r="391">
      <x:c r="A391" t="str">
        <x:v>Charlie Cane|2026-06-24</x:v>
      </x:c>
      <x:c r="B391" s="888" t="n">
        <x:v>46197</x:v>
      </x:c>
      <x:c r="C391" t="str">
        <x:v>Charlie Cane</x:v>
      </x:c>
      <x:c r="D391" t="str">
        <x:v>Permanent</x:v>
      </x:c>
      <x:c r="E391" t="str">
        <x:v>Cambridge</x:v>
      </x:c>
      <x:c r="F391" t="str">
        <x:v>Operative Porter</x:v>
      </x:c>
      <x:c r="G391" t="str">
        <x:v>402295</x:v>
      </x:c>
      <x:c r="H391" t="str">
        <x:v>Cambridge University Hospitals NHS Foundation</x:v>
      </x:c>
      <x:c r="I391" s="22" t="n">
        <x:v>7.5</x:v>
      </x:c>
      <x:c r="J391" t="str">
        <x:v>Worked</x:v>
      </x:c>
      <x:c r="K391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91" t="str">
        <x:v>Include</x:v>
      </x:c>
      <x:c r="M391"/>
      <x:c r="N391"/>
    </x:row>
    <x:row r="392">
      <x:c r="A392" t="str">
        <x:v>Charlie Cane|2026-06-25</x:v>
      </x:c>
      <x:c r="B392" s="888" t="n">
        <x:v>46198</x:v>
      </x:c>
      <x:c r="C392" t="str">
        <x:v>Charlie Cane</x:v>
      </x:c>
      <x:c r="D392" t="str">
        <x:v>Permanent</x:v>
      </x:c>
      <x:c r="E392" t="str">
        <x:v>Cambridge</x:v>
      </x:c>
      <x:c r="F392" t="str">
        <x:v>Operative Porter</x:v>
      </x:c>
      <x:c r="G392" t="str">
        <x:v>402295</x:v>
      </x:c>
      <x:c r="H392" t="str">
        <x:v>Cambridge University Hospitals NHS Foundation</x:v>
      </x:c>
      <x:c r="I392" s="22" t="n">
        <x:v>7.5</x:v>
      </x:c>
      <x:c r="J392" t="str">
        <x:v>Worked</x:v>
      </x:c>
      <x:c r="K392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92" t="str">
        <x:v>Include</x:v>
      </x:c>
      <x:c r="M392"/>
      <x:c r="N392"/>
    </x:row>
    <x:row r="393">
      <x:c r="A393" t="str">
        <x:v>Charlie Cane|2026-06-26</x:v>
      </x:c>
      <x:c r="B393" s="888" t="n">
        <x:v>46199</x:v>
      </x:c>
      <x:c r="C393" t="str">
        <x:v>Charlie Cane</x:v>
      </x:c>
      <x:c r="D393" t="str">
        <x:v>Permanent</x:v>
      </x:c>
      <x:c r="E393" t="str">
        <x:v>Cambridge</x:v>
      </x:c>
      <x:c r="F393" t="str">
        <x:v>Operative Porter</x:v>
      </x:c>
      <x:c r="G393" t="str">
        <x:v>402295</x:v>
      </x:c>
      <x:c r="H393" t="str">
        <x:v>Cambridge University Hospitals NHS Foundation</x:v>
      </x:c>
      <x:c r="I393" s="22" t="n">
        <x:v>7.5</x:v>
      </x:c>
      <x:c r="J393" t="str">
        <x:v>Worked</x:v>
      </x:c>
      <x:c r="K393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93" t="str">
        <x:v>Include</x:v>
      </x:c>
      <x:c r="M393"/>
      <x:c r="N393"/>
    </x:row>
    <x:row r="394">
      <x:c r="A394" t="str">
        <x:v>Charlie Cane|2026-06-29</x:v>
      </x:c>
      <x:c r="B394" s="888" t="n">
        <x:v>46202</x:v>
      </x:c>
      <x:c r="C394" t="str">
        <x:v>Charlie Cane</x:v>
      </x:c>
      <x:c r="D394" t="str">
        <x:v>Permanent</x:v>
      </x:c>
      <x:c r="E394" t="str">
        <x:v>Cambridge</x:v>
      </x:c>
      <x:c r="F394" t="str">
        <x:v>Operative Porter</x:v>
      </x:c>
      <x:c r="G394" t="str">
        <x:v>402295</x:v>
      </x:c>
      <x:c r="H394" t="str">
        <x:v>Cambridge University Hospitals NHS Foundation</x:v>
      </x:c>
      <x:c r="I394" s="22" t="n">
        <x:v>7.5</x:v>
      </x:c>
      <x:c r="J394" t="str">
        <x:v>Worked</x:v>
      </x:c>
      <x:c r="K394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94" t="str">
        <x:v>Include</x:v>
      </x:c>
      <x:c r="M394"/>
      <x:c r="N394"/>
    </x:row>
    <x:row r="395">
      <x:c r="A395" t="str">
        <x:v>Charlie Cane|2026-06-30</x:v>
      </x:c>
      <x:c r="B395" s="888" t="n">
        <x:v>46203</x:v>
      </x:c>
      <x:c r="C395" t="str">
        <x:v>Charlie Cane</x:v>
      </x:c>
      <x:c r="D395" t="str">
        <x:v>Permanent</x:v>
      </x:c>
      <x:c r="E395" t="str">
        <x:v>Cambridge</x:v>
      </x:c>
      <x:c r="F395" t="str">
        <x:v>Operative Porter</x:v>
      </x:c>
      <x:c r="G395" t="str">
        <x:v>402295</x:v>
      </x:c>
      <x:c r="H395" t="str">
        <x:v>Cambridge University Hospitals NHS Foundation</x:v>
      </x:c>
      <x:c r="I395" s="22" t="n">
        <x:v>7.5</x:v>
      </x:c>
      <x:c r="J395" t="str">
        <x:v>Worked</x:v>
      </x:c>
      <x:c r="K395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95" t="str">
        <x:v>Include</x:v>
      </x:c>
      <x:c r="M395"/>
      <x:c r="N395"/>
    </x:row>
    <x:row r="396">
      <x:c r="A396" t="str">
        <x:v>Christopher Kiely|2026-06-01</x:v>
      </x:c>
      <x:c r="B396" s="888" t="n">
        <x:v>46174</x:v>
      </x:c>
      <x:c r="C396" t="str">
        <x:v>Christopher Kiely</x:v>
      </x:c>
      <x:c r="D396" t="str">
        <x:v>Permanent</x:v>
      </x:c>
      <x:c r="E396" t="str">
        <x:v>Birmingham</x:v>
      </x:c>
      <x:c r="F396" t="str">
        <x:v>Operative Skilled</x:v>
      </x:c>
      <x:c r="G396" t="str">
        <x:v>401198</x:v>
      </x:c>
      <x:c r="H396" t="str">
        <x:v>The Open University</x:v>
      </x:c>
      <x:c r="I396" s="22" t="n">
        <x:v>9.5</x:v>
      </x:c>
      <x:c r="J396" t="str">
        <x:v>Worked</x:v>
      </x:c>
      <x:c r="K396" t="str">
        <x:v>Employee 102520; home branch Birmingham; assigned role Operative Skilled | Deployment branch: Birmingham | Actual role: Operative Skilled | Jobs: 401198 | Customers: The Open University | Actual hours: 9.5; source records: 1</x:v>
      </x:c>
      <x:c r="L396" t="str">
        <x:v>Include</x:v>
      </x:c>
      <x:c r="M396"/>
      <x:c r="N396"/>
    </x:row>
    <x:row r="397">
      <x:c r="A397" t="str">
        <x:v>Christopher Kiely|2026-06-02</x:v>
      </x:c>
      <x:c r="B397" s="888" t="n">
        <x:v>46175</x:v>
      </x:c>
      <x:c r="C397" t="str">
        <x:v>Christopher Kiely</x:v>
      </x:c>
      <x:c r="D397" t="str">
        <x:v>Permanent</x:v>
      </x:c>
      <x:c r="E397" t="str">
        <x:v>Birmingham</x:v>
      </x:c>
      <x:c r="F397" t="str">
        <x:v>Operative Skilled</x:v>
      </x:c>
      <x:c r="G397" t="str">
        <x:v>401198</x:v>
      </x:c>
      <x:c r="H397" t="str">
        <x:v>The Open University</x:v>
      </x:c>
      <x:c r="I397" s="22" t="n">
        <x:v>10</x:v>
      </x:c>
      <x:c r="J397" t="str">
        <x:v>Worked</x:v>
      </x:c>
      <x:c r="K397" t="str">
        <x:v>Employee 102520; home branch Birmingham; assigned role Operative Skilled | Deployment branch: Birmingham | Actual role: Operative Skilled | Jobs: 401198 | Customers: The Open University | Actual hours: 10.0; source records: 1</x:v>
      </x:c>
      <x:c r="L397" t="str">
        <x:v>Include</x:v>
      </x:c>
      <x:c r="M397"/>
      <x:c r="N397"/>
    </x:row>
    <x:row r="398">
      <x:c r="A398" t="str">
        <x:v>Christopher Kiely|2026-06-03</x:v>
      </x:c>
      <x:c r="B398" s="888" t="n">
        <x:v>46176</x:v>
      </x:c>
      <x:c r="C398" t="str">
        <x:v>Christopher Kiely</x:v>
      </x:c>
      <x:c r="D398" t="str">
        <x:v>Permanent</x:v>
      </x:c>
      <x:c r="E398" t="str">
        <x:v>Birmingham</x:v>
      </x:c>
      <x:c r="F398" t="str">
        <x:v>Operative Skilled</x:v>
      </x:c>
      <x:c r="G398" t="str">
        <x:v>401198</x:v>
      </x:c>
      <x:c r="H398" t="str">
        <x:v>The Open University</x:v>
      </x:c>
      <x:c r="I398" s="22" t="n">
        <x:v>10</x:v>
      </x:c>
      <x:c r="J398" t="str">
        <x:v>Worked</x:v>
      </x:c>
      <x:c r="K398" t="str">
        <x:v>Employee 102520; home branch Birmingham; assigned role Operative Skilled | Deployment branch: Birmingham | Actual role: Operative Skilled | Jobs: 401198 | Customers: The Open University | Actual hours: 10.0; source records: 1</x:v>
      </x:c>
      <x:c r="L398" t="str">
        <x:v>Include</x:v>
      </x:c>
      <x:c r="M398"/>
      <x:c r="N398"/>
    </x:row>
    <x:row r="399">
      <x:c r="A399" t="str">
        <x:v>Christopher Kiely|2026-06-04</x:v>
      </x:c>
      <x:c r="B399" s="888" t="n">
        <x:v>46177</x:v>
      </x:c>
      <x:c r="C399" t="str">
        <x:v>Christopher Kiely</x:v>
      </x:c>
      <x:c r="D399" t="str">
        <x:v>Permanent</x:v>
      </x:c>
      <x:c r="E399" t="str">
        <x:v>Birmingham</x:v>
      </x:c>
      <x:c r="F399" t="str">
        <x:v>Operative Skilled</x:v>
      </x:c>
      <x:c r="G399" t="str">
        <x:v>401198</x:v>
      </x:c>
      <x:c r="H399" t="str">
        <x:v>The Open University</x:v>
      </x:c>
      <x:c r="I399" s="22" t="n">
        <x:v>9.5</x:v>
      </x:c>
      <x:c r="J399" t="str">
        <x:v>Worked</x:v>
      </x:c>
      <x:c r="K399" t="str">
        <x:v>Employee 102520; home branch Birmingham; assigned role Operative Skilled | Deployment branch: Birmingham | Actual role: Operative Skilled | Jobs: 401198 | Customers: The Open University | Actual hours: 9.5; source records: 1</x:v>
      </x:c>
      <x:c r="L399" t="str">
        <x:v>Include</x:v>
      </x:c>
      <x:c r="M399"/>
      <x:c r="N399"/>
    </x:row>
    <x:row r="400">
      <x:c r="A400" t="str">
        <x:v>Christopher Kiely|2026-06-05</x:v>
      </x:c>
      <x:c r="B400" s="888" t="n">
        <x:v>46178</x:v>
      </x:c>
      <x:c r="C400" t="str">
        <x:v>Christopher Kiely</x:v>
      </x:c>
      <x:c r="D400" t="str">
        <x:v>Permanent</x:v>
      </x:c>
      <x:c r="E400" t="str">
        <x:v>Birmingham</x:v>
      </x:c>
      <x:c r="F400" t="str">
        <x:v>Operative Skilled</x:v>
      </x:c>
      <x:c r="G400" t="str">
        <x:v>401198</x:v>
      </x:c>
      <x:c r="H400" t="str">
        <x:v>The Open University</x:v>
      </x:c>
      <x:c r="I400" s="22" t="n">
        <x:v>9.5</x:v>
      </x:c>
      <x:c r="J400" t="str">
        <x:v>Worked</x:v>
      </x:c>
      <x:c r="K400" t="str">
        <x:v>Employee 102520; home branch Birmingham; assigned role Operative Skilled | Deployment branch: Birmingham | Actual role: Operative Skilled | Jobs: 401198 | Customers: The Open University | Actual hours: 9.5; source records: 1</x:v>
      </x:c>
      <x:c r="L400" t="str">
        <x:v>Include</x:v>
      </x:c>
      <x:c r="M400"/>
      <x:c r="N400"/>
    </x:row>
    <x:row r="401">
      <x:c r="A401" t="str">
        <x:v>Christopher Kiely|2026-06-08</x:v>
      </x:c>
      <x:c r="B401" s="888" t="n">
        <x:v>46181</x:v>
      </x:c>
      <x:c r="C401" t="str">
        <x:v>Christopher Kiely</x:v>
      </x:c>
      <x:c r="D401" t="str">
        <x:v>Permanent</x:v>
      </x:c>
      <x:c r="E401" t="str">
        <x:v>Birmingham</x:v>
      </x:c>
      <x:c r="F401" t="str">
        <x:v>Operative Skilled</x:v>
      </x:c>
      <x:c r="G401" t="str">
        <x:v>401968</x:v>
      </x:c>
      <x:c r="H401" t="str">
        <x:v>The Open University - Gardiner Blocks</x:v>
      </x:c>
      <x:c r="I401" s="22" t="n">
        <x:v>9</x:v>
      </x:c>
      <x:c r="J401" t="str">
        <x:v>Worked</x:v>
      </x:c>
      <x:c r="K401" t="str">
        <x:v>Employee 102520; home branch Birmingham; assigned role Operative Skilled | Deployment branch: Birmingham | Actual role: Operative Skilled | Jobs: 401968 | Customers: The Open University - Gardiner Blocks | Actual hours: 9.0; source records: 1</x:v>
      </x:c>
      <x:c r="L401" t="str">
        <x:v>Include</x:v>
      </x:c>
      <x:c r="M401"/>
      <x:c r="N401"/>
    </x:row>
    <x:row r="402">
      <x:c r="A402" t="str">
        <x:v>Christopher Kiely|2026-06-09</x:v>
      </x:c>
      <x:c r="B402" s="888" t="n">
        <x:v>46182</x:v>
      </x:c>
      <x:c r="C402" t="str">
        <x:v>Christopher Kiely</x:v>
      </x:c>
      <x:c r="D402" t="str">
        <x:v>Permanent</x:v>
      </x:c>
      <x:c r="E402" t="str">
        <x:v>Birmingham</x:v>
      </x:c>
      <x:c r="F402" t="str">
        <x:v>Operative Skilled</x:v>
      </x:c>
      <x:c r="G402" t="str">
        <x:v>401968</x:v>
      </x:c>
      <x:c r="H402" t="str">
        <x:v>The Open University - Gardiner Blocks</x:v>
      </x:c>
      <x:c r="I402" s="22" t="n">
        <x:v>9</x:v>
      </x:c>
      <x:c r="J402" t="str">
        <x:v>Worked</x:v>
      </x:c>
      <x:c r="K402" t="str">
        <x:v>Employee 102520; home branch Birmingham; assigned role Operative Skilled | Deployment branch: Birmingham | Actual role: Operative Skilled | Jobs: 401968 | Customers: The Open University - Gardiner Blocks | Actual hours: 9.0; source records: 1</x:v>
      </x:c>
      <x:c r="L402" t="str">
        <x:v>Include</x:v>
      </x:c>
      <x:c r="M402"/>
      <x:c r="N402"/>
    </x:row>
    <x:row r="403">
      <x:c r="A403" t="str">
        <x:v>Christopher Kiely|2026-06-10</x:v>
      </x:c>
      <x:c r="B403" s="888" t="n">
        <x:v>46183</x:v>
      </x:c>
      <x:c r="C403" t="str">
        <x:v>Christopher Kiely</x:v>
      </x:c>
      <x:c r="D403" t="str">
        <x:v>Permanent</x:v>
      </x:c>
      <x:c r="E403" t="str">
        <x:v>Birmingham</x:v>
      </x:c>
      <x:c r="F403" t="str">
        <x:v>Operative Skilled</x:v>
      </x:c>
      <x:c r="G403" t="str">
        <x:v>401968</x:v>
      </x:c>
      <x:c r="H403" t="str">
        <x:v>The Open University - Gardiner Blocks</x:v>
      </x:c>
      <x:c r="I403" s="22" t="n">
        <x:v>9</x:v>
      </x:c>
      <x:c r="J403" t="str">
        <x:v>Worked</x:v>
      </x:c>
      <x:c r="K403" t="str">
        <x:v>Employee 102520; home branch Birmingham; assigned role Operative Skilled | Deployment branch: Birmingham | Actual role: Operative Skilled | Jobs: 401968 | Customers: The Open University - Gardiner Blocks | Actual hours: 9.0; source records: 1</x:v>
      </x:c>
      <x:c r="L403" t="str">
        <x:v>Include</x:v>
      </x:c>
      <x:c r="M403"/>
      <x:c r="N403"/>
    </x:row>
    <x:row r="404">
      <x:c r="A404" t="str">
        <x:v>Christopher Kiely|2026-06-11</x:v>
      </x:c>
      <x:c r="B404" s="888" t="n">
        <x:v>46184</x:v>
      </x:c>
      <x:c r="C404" t="str">
        <x:v>Christopher Kiely</x:v>
      </x:c>
      <x:c r="D404" t="str">
        <x:v>Permanent</x:v>
      </x:c>
      <x:c r="E404" t="str">
        <x:v>Birmingham</x:v>
      </x:c>
      <x:c r="F404" t="str">
        <x:v>Operative Skilled</x:v>
      </x:c>
      <x:c r="G404" t="str">
        <x:v>402071, 402541, 402628</x:v>
      </x:c>
      <x:c r="H404" t="str">
        <x:v>HMPPS Probation; Ministry of Justice; MoJ</x:v>
      </x:c>
      <x:c r="I404" s="22" t="n">
        <x:v>8.25</x:v>
      </x:c>
      <x:c r="J404" t="str">
        <x:v>Worked — 3 records</x:v>
      </x:c>
      <x:c r="K404" t="str">
        <x:v>Employee 102520; home branch Birmingham; assigned role Operative Skilled | Deployment branch: Birmingham | Actual role: Operative Porter, Operative Skilled | Jobs: 402071, 402541, 402628 | Customers: HMPPS Probation; Ministry of Justice; MoJ | Actual hours: 8.2; source records: 3</x:v>
      </x:c>
      <x:c r="L404" t="str">
        <x:v>Include</x:v>
      </x:c>
      <x:c r="M404"/>
      <x:c r="N404"/>
    </x:row>
    <x:row r="405">
      <x:c r="A405" t="str">
        <x:v>Christopher Kiely|2026-06-12</x:v>
      </x:c>
      <x:c r="B405" s="888" t="n">
        <x:v>46185</x:v>
      </x:c>
      <x:c r="C405" t="str">
        <x:v>Christopher Kiely</x:v>
      </x:c>
      <x:c r="D405" t="str">
        <x:v>Permanent</x:v>
      </x:c>
      <x:c r="E405" t="str">
        <x:v>Birmingham</x:v>
      </x:c>
      <x:c r="F405" t="str">
        <x:v>Operative Skilled</x:v>
      </x:c>
      <x:c r="G405" t="str">
        <x:v>402532</x:v>
      </x:c>
      <x:c r="H405" t="str">
        <x:v>HSBC - June 2026 Deliveries</x:v>
      </x:c>
      <x:c r="I405" s="22" t="n">
        <x:v>9.5</x:v>
      </x:c>
      <x:c r="J405" t="str">
        <x:v>Worked</x:v>
      </x:c>
      <x:c r="K405" t="str">
        <x:v>Employee 102520; home branch Birmingham; assigned role Operative Skilled | Deployment branch: Birmingham | Actual role: Operative Porter | Jobs: 402532 | Customers: HSBC - June 2026 Deliveries | Actual hours: 9.5; source records: 1</x:v>
      </x:c>
      <x:c r="L405" t="str">
        <x:v>Include</x:v>
      </x:c>
      <x:c r="M405"/>
      <x:c r="N405"/>
    </x:row>
    <x:row r="406">
      <x:c r="A406" t="str">
        <x:v>Christopher Kiely|2026-06-15</x:v>
      </x:c>
      <x:c r="B406" s="888" t="n">
        <x:v>46188</x:v>
      </x:c>
      <x:c r="C406" t="str">
        <x:v>Christopher Kiely</x:v>
      </x:c>
      <x:c r="D406" t="str">
        <x:v>Permanent</x:v>
      </x:c>
      <x:c r="E406" t="str">
        <x:v>Birmingham</x:v>
      </x:c>
      <x:c r="F406" t="str">
        <x:v>Operative Skilled</x:v>
      </x:c>
      <x:c r="G406" t="str">
        <x:v>401968</x:v>
      </x:c>
      <x:c r="H406" t="str">
        <x:v>The Open University - Gardiner Blocks</x:v>
      </x:c>
      <x:c r="I406" s="22" t="n">
        <x:v>9.5</x:v>
      </x:c>
      <x:c r="J406" t="str">
        <x:v>Worked</x:v>
      </x:c>
      <x:c r="K406" t="str">
        <x:v>Employee 102520; home branch Birmingham; assigned role Operative Skilled | Deployment branch: Birmingham | Actual role: Operative Skilled | Jobs: 401968 | Customers: The Open University - Gardiner Blocks | Actual hours: 9.5; source records: 1</x:v>
      </x:c>
      <x:c r="L406" t="str">
        <x:v>Include</x:v>
      </x:c>
      <x:c r="M406"/>
      <x:c r="N406"/>
    </x:row>
    <x:row r="407">
      <x:c r="A407" t="str">
        <x:v>Christopher Kiely|2026-06-16</x:v>
      </x:c>
      <x:c r="B407" s="888" t="n">
        <x:v>46189</x:v>
      </x:c>
      <x:c r="C407" t="str">
        <x:v>Christopher Kiely</x:v>
      </x:c>
      <x:c r="D407" t="str">
        <x:v>Permanent</x:v>
      </x:c>
      <x:c r="E407" t="str">
        <x:v>Birmingham</x:v>
      </x:c>
      <x:c r="F407" t="str">
        <x:v>Operative Skilled</x:v>
      </x:c>
      <x:c r="G407" t="str">
        <x:v>401968</x:v>
      </x:c>
      <x:c r="H407" t="str">
        <x:v>The Open University - Gardiner Blocks</x:v>
      </x:c>
      <x:c r="I407" s="22" t="n">
        <x:v>9.5</x:v>
      </x:c>
      <x:c r="J407" t="str">
        <x:v>Worked</x:v>
      </x:c>
      <x:c r="K407" t="str">
        <x:v>Employee 102520; home branch Birmingham; assigned role Operative Skilled | Deployment branch: Birmingham | Actual role: Operative Skilled | Jobs: 401968 | Customers: The Open University - Gardiner Blocks | Actual hours: 9.5; source records: 1</x:v>
      </x:c>
      <x:c r="L407" t="str">
        <x:v>Include</x:v>
      </x:c>
      <x:c r="M407"/>
      <x:c r="N407"/>
    </x:row>
    <x:row r="408">
      <x:c r="A408" t="str">
        <x:v>Christopher Kiely|2026-06-17</x:v>
      </x:c>
      <x:c r="B408" s="888" t="n">
        <x:v>46190</x:v>
      </x:c>
      <x:c r="C408" t="str">
        <x:v>Christopher Kiely</x:v>
      </x:c>
      <x:c r="D408" t="str">
        <x:v>Permanent</x:v>
      </x:c>
      <x:c r="E408" t="str">
        <x:v>Birmingham</x:v>
      </x:c>
      <x:c r="F408" t="str">
        <x:v>Operative Skilled</x:v>
      </x:c>
      <x:c r="G408" t="str">
        <x:v>401968</x:v>
      </x:c>
      <x:c r="H408" t="str">
        <x:v>The Open University - Gardiner Blocks</x:v>
      </x:c>
      <x:c r="I408" s="22" t="n">
        <x:v>9.5</x:v>
      </x:c>
      <x:c r="J408" t="str">
        <x:v>Worked</x:v>
      </x:c>
      <x:c r="K408" t="str">
        <x:v>Employee 102520; home branch Birmingham; assigned role Operative Skilled | Deployment branch: Birmingham | Actual role: Operative Skilled | Jobs: 401968 | Customers: The Open University - Gardiner Blocks | Actual hours: 9.5; source records: 1</x:v>
      </x:c>
      <x:c r="L408" t="str">
        <x:v>Include</x:v>
      </x:c>
      <x:c r="M408"/>
      <x:c r="N408"/>
    </x:row>
    <x:row r="409">
      <x:c r="A409" t="str">
        <x:v>Christopher Kiely|2026-06-18</x:v>
      </x:c>
      <x:c r="B409" s="888" t="n">
        <x:v>46191</x:v>
      </x:c>
      <x:c r="C409" t="str">
        <x:v>Christopher Kiely</x:v>
      </x:c>
      <x:c r="D409" t="str">
        <x:v>Permanent</x:v>
      </x:c>
      <x:c r="E409" t="str">
        <x:v>Birmingham</x:v>
      </x:c>
      <x:c r="F409" t="str">
        <x:v>Operative Skilled</x:v>
      </x:c>
      <x:c r="G409" t="str">
        <x:v>401968</x:v>
      </x:c>
      <x:c r="H409" t="str">
        <x:v>The Open University - Gardiner Blocks</x:v>
      </x:c>
      <x:c r="I409" s="22" t="n">
        <x:v>9.5</x:v>
      </x:c>
      <x:c r="J409" t="str">
        <x:v>Worked</x:v>
      </x:c>
      <x:c r="K409" t="str">
        <x:v>Employee 102520; home branch Birmingham; assigned role Operative Skilled | Deployment branch: Birmingham | Actual role: Operative Skilled | Jobs: 401968 | Customers: The Open University - Gardiner Blocks | Actual hours: 9.5; source records: 1</x:v>
      </x:c>
      <x:c r="L409" t="str">
        <x:v>Include</x:v>
      </x:c>
      <x:c r="M409"/>
      <x:c r="N409"/>
    </x:row>
    <x:row r="410">
      <x:c r="A410" t="str">
        <x:v>Christopher Kiely|2026-06-19</x:v>
      </x:c>
      <x:c r="B410" s="888" t="n">
        <x:v>46192</x:v>
      </x:c>
      <x:c r="C410" t="str">
        <x:v>Christopher Kiely</x:v>
      </x:c>
      <x:c r="D410" t="str">
        <x:v>Permanent</x:v>
      </x:c>
      <x:c r="E410" t="str">
        <x:v>Birmingham</x:v>
      </x:c>
      <x:c r="F410" t="str">
        <x:v>Operative Skilled</x:v>
      </x:c>
      <x:c r="G410" t="str">
        <x:v>401369, 401968</x:v>
      </x:c>
      <x:c r="H410" t="str">
        <x:v>Canal &amp; River Trust; The Open University - Gardiner Blocks</x:v>
      </x:c>
      <x:c r="I410" s="22" t="n">
        <x:v>12</x:v>
      </x:c>
      <x:c r="J410" t="str">
        <x:v>Worked — 2 records</x:v>
      </x:c>
      <x:c r="K410" t="str">
        <x:v>Employee 102520; home branch Birmingham; assigned role Operative Skilled | Deployment branch: Birmingham | Actual role: Operative Skilled | Jobs: 401369, 401968 | Customers: Canal &amp; River Trust; The Open University - Gardiner Blocks | Actual hours: 12.0; source records: 2</x:v>
      </x:c>
      <x:c r="L410" t="str">
        <x:v>Include</x:v>
      </x:c>
      <x:c r="M410"/>
      <x:c r="N410"/>
    </x:row>
    <x:row r="411">
      <x:c r="A411" t="str">
        <x:v>Christopher Kiely|2026-06-20</x:v>
      </x:c>
      <x:c r="B411" s="888" t="n">
        <x:v>46193</x:v>
      </x:c>
      <x:c r="C411" t="str">
        <x:v>Christopher Kiely</x:v>
      </x:c>
      <x:c r="D411" t="str">
        <x:v>Permanent</x:v>
      </x:c>
      <x:c r="E411" t="str">
        <x:v>Birmingham</x:v>
      </x:c>
      <x:c r="F411" t="str">
        <x:v>Operative Skilled</x:v>
      </x:c>
      <x:c r="G411" t="str">
        <x:v>402370</x:v>
      </x:c>
      <x:c r="H411" t="str">
        <x:v>Midland Heart</x:v>
      </x:c>
      <x:c r="I411" s="22" t="n">
        <x:v>4.5</x:v>
      </x:c>
      <x:c r="J411" t="str">
        <x:v>Worked</x:v>
      </x:c>
      <x:c r="K411" t="str">
        <x:v>Employee 102520; home branch Birmingham; assigned role Operative Skilled | Deployment branch: Birmingham | Actual role: Operative Porter | Jobs: 402370 | Customers: Midland Heart | Actual hours: 4.5; source records: 1</x:v>
      </x:c>
      <x:c r="L411" t="str">
        <x:v>Include</x:v>
      </x:c>
      <x:c r="M411"/>
      <x:c r="N411"/>
    </x:row>
    <x:row r="412">
      <x:c r="A412" t="str">
        <x:v>Christopher Kiely|2026-06-23</x:v>
      </x:c>
      <x:c r="B412" s="888" t="n">
        <x:v>46196</x:v>
      </x:c>
      <x:c r="C412" t="str">
        <x:v>Christopher Kiely</x:v>
      </x:c>
      <x:c r="D412" t="str">
        <x:v>Permanent</x:v>
      </x:c>
      <x:c r="E412" t="str">
        <x:v>Birmingham</x:v>
      </x:c>
      <x:c r="F412" t="str">
        <x:v>Operative Skilled</x:v>
      </x:c>
      <x:c r="G412" t="str">
        <x:v>401369, 401968</x:v>
      </x:c>
      <x:c r="H412" t="str">
        <x:v>Canal &amp; River Trust; The Open University - Gardiner Blocks</x:v>
      </x:c>
      <x:c r="I412" s="22" t="n">
        <x:v>13.5</x:v>
      </x:c>
      <x:c r="J412" t="str">
        <x:v>Worked — 2 records</x:v>
      </x:c>
      <x:c r="K412" t="str">
        <x:v>Employee 102520; home branch Birmingham; assigned role Operative Skilled | Deployment branch: Birmingham | Actual role: Operative Porter, Operative Skilled | Jobs: 401369, 401968 | Customers: Canal &amp; River Trust; The Open University - Gardiner Blocks | Actual hours: 13.5; source records: 2</x:v>
      </x:c>
      <x:c r="L412" t="str">
        <x:v>Include</x:v>
      </x:c>
      <x:c r="M412"/>
      <x:c r="N412"/>
    </x:row>
    <x:row r="413">
      <x:c r="A413" t="str">
        <x:v>Christopher Kiely|2026-06-24</x:v>
      </x:c>
      <x:c r="B413" s="888" t="n">
        <x:v>46197</x:v>
      </x:c>
      <x:c r="C413" t="str">
        <x:v>Christopher Kiely</x:v>
      </x:c>
      <x:c r="D413" t="str">
        <x:v>Permanent</x:v>
      </x:c>
      <x:c r="E413" t="str">
        <x:v>Birmingham</x:v>
      </x:c>
      <x:c r="F413" t="str">
        <x:v>Operative Skilled</x:v>
      </x:c>
      <x:c r="G413" t="str">
        <x:v>401369, 402532</x:v>
      </x:c>
      <x:c r="H413" t="str">
        <x:v>Canal &amp; River Trust; HSBC - June 2026 Deliveries</x:v>
      </x:c>
      <x:c r="I413" s="22" t="n">
        <x:v>17</x:v>
      </x:c>
      <x:c r="J413" t="str">
        <x:v>Worked — 2 records</x:v>
      </x:c>
      <x:c r="K413" t="str">
        <x:v>Employee 102520; home branch Birmingham; assigned role Operative Skilled | Deployment branch: Birmingham | Actual role: Operative Skilled | Jobs: 401369, 402532 | Customers: Canal &amp; River Trust; HSBC - June 2026 Deliveries | Actual hours: 17.0; source records: 2</x:v>
      </x:c>
      <x:c r="L413" t="str">
        <x:v>Include</x:v>
      </x:c>
      <x:c r="M413"/>
      <x:c r="N413"/>
    </x:row>
    <x:row r="414">
      <x:c r="A414" t="str">
        <x:v>Christopher Kiely|2026-06-25</x:v>
      </x:c>
      <x:c r="B414" s="888" t="n">
        <x:v>46198</x:v>
      </x:c>
      <x:c r="C414" t="str">
        <x:v>Christopher Kiely</x:v>
      </x:c>
      <x:c r="D414" t="str">
        <x:v>Permanent</x:v>
      </x:c>
      <x:c r="E414" t="str">
        <x:v>Birmingham</x:v>
      </x:c>
      <x:c r="F414" t="str">
        <x:v>Operative Skilled</x:v>
      </x:c>
      <x:c r="G414" t="str">
        <x:v>402532</x:v>
      </x:c>
      <x:c r="H414" t="str">
        <x:v>HSBC - June 2026 Deliveries</x:v>
      </x:c>
      <x:c r="I414" s="22" t="n">
        <x:v>8.5</x:v>
      </x:c>
      <x:c r="J414" t="str">
        <x:v>Worked</x:v>
      </x:c>
      <x:c r="K414" t="str">
        <x:v>Employee 102520; home branch Birmingham; assigned role Operative Skilled | Deployment branch: Birmingham | Actual role: Operative Skilled | Jobs: 402532 | Customers: HSBC - June 2026 Deliveries | Actual hours: 8.5; source records: 1</x:v>
      </x:c>
      <x:c r="L414" t="str">
        <x:v>Include</x:v>
      </x:c>
      <x:c r="M414"/>
      <x:c r="N414"/>
    </x:row>
    <x:row r="415">
      <x:c r="A415" t="str">
        <x:v>Christopher Kiely|2026-06-26</x:v>
      </x:c>
      <x:c r="B415" s="888" t="n">
        <x:v>46199</x:v>
      </x:c>
      <x:c r="C415" t="str">
        <x:v>Christopher Kiely</x:v>
      </x:c>
      <x:c r="D415" t="str">
        <x:v>Permanent</x:v>
      </x:c>
      <x:c r="E415" t="str">
        <x:v>Birmingham</x:v>
      </x:c>
      <x:c r="F415" t="str">
        <x:v>Operative Skilled</x:v>
      </x:c>
      <x:c r="G415" t="str">
        <x:v>402796</x:v>
      </x:c>
      <x:c r="H415" t="str">
        <x:v>Midland Heart</x:v>
      </x:c>
      <x:c r="I415" s="22" t="n">
        <x:v>7</x:v>
      </x:c>
      <x:c r="J415" t="str">
        <x:v>Worked</x:v>
      </x:c>
      <x:c r="K415" t="str">
        <x:v>Employee 102520; home branch Birmingham; assigned role Operative Skilled | Deployment branch: Birmingham | Actual role: Operative Skilled | Jobs: 402796 | Customers: Midland Heart | Actual hours: 7.0; source records: 1</x:v>
      </x:c>
      <x:c r="L415" t="str">
        <x:v>Include</x:v>
      </x:c>
      <x:c r="M415"/>
      <x:c r="N415"/>
    </x:row>
    <x:row r="416">
      <x:c r="A416" t="str">
        <x:v>Christopher Kiely|2026-06-29</x:v>
      </x:c>
      <x:c r="B416" s="888" t="n">
        <x:v>46202</x:v>
      </x:c>
      <x:c r="C416" t="str">
        <x:v>Christopher Kiely</x:v>
      </x:c>
      <x:c r="D416" t="str">
        <x:v>Permanent</x:v>
      </x:c>
      <x:c r="E416" t="str">
        <x:v>Birmingham</x:v>
      </x:c>
      <x:c r="F416" t="str">
        <x:v>Operative Skilled</x:v>
      </x:c>
      <x:c r="G416" t="str">
        <x:v>400286</x:v>
      </x:c>
      <x:c r="H416" t="str">
        <x:v>Teya</x:v>
      </x:c>
      <x:c r="I416" s="22" t="n">
        <x:v>8.5</x:v>
      </x:c>
      <x:c r="J416" t="str">
        <x:v>Worked</x:v>
      </x:c>
      <x:c r="K416" t="str">
        <x:v>Employee 102520; home branch Birmingham; assigned role Operative Skilled | Deployment branch: Birmingham | Actual role: Operative Skilled | Jobs: 400286 | Customers: Teya | Actual hours: 8.5; source records: 1</x:v>
      </x:c>
      <x:c r="L416" t="str">
        <x:v>Include</x:v>
      </x:c>
      <x:c r="M416"/>
      <x:c r="N416"/>
    </x:row>
    <x:row r="417">
      <x:c r="A417" t="str">
        <x:v>Christopher Kiely|2026-06-30</x:v>
      </x:c>
      <x:c r="B417" s="888" t="n">
        <x:v>46203</x:v>
      </x:c>
      <x:c r="C417" t="str">
        <x:v>Christopher Kiely</x:v>
      </x:c>
      <x:c r="D417" t="str">
        <x:v>Permanent</x:v>
      </x:c>
      <x:c r="E417" t="str">
        <x:v>Birmingham</x:v>
      </x:c>
      <x:c r="F417" t="str">
        <x:v>Operative Skilled</x:v>
      </x:c>
      <x:c r="G417" t="str">
        <x:v>401968</x:v>
      </x:c>
      <x:c r="H417" t="str">
        <x:v>The Open University - Gardiner Blocks</x:v>
      </x:c>
      <x:c r="I417" s="22" t="n">
        <x:v>6.5</x:v>
      </x:c>
      <x:c r="J417" t="str">
        <x:v>Worked</x:v>
      </x:c>
      <x:c r="K417" t="str">
        <x:v>Employee 102520; home branch Birmingham; assigned role Operative Skilled | Deployment branch: Birmingham | Actual role: Operative Skilled | Jobs: 401968 | Customers: The Open University - Gardiner Blocks | Actual hours: 6.5; source records: 1</x:v>
      </x:c>
      <x:c r="L417" t="str">
        <x:v>Include</x:v>
      </x:c>
      <x:c r="M417"/>
      <x:c r="N417"/>
    </x:row>
    <x:row r="418">
      <x:c r="A418" t="str">
        <x:v>Ciprian Iacobut|2026-06-01</x:v>
      </x:c>
      <x:c r="B418" s="888" t="n">
        <x:v>46174</x:v>
      </x:c>
      <x:c r="C418" t="str">
        <x:v>Ciprian Iacobut</x:v>
      </x:c>
      <x:c r="D418" t="str">
        <x:v>Permanent</x:v>
      </x:c>
      <x:c r="E418" t="str">
        <x:v>Croydon</x:v>
      </x:c>
      <x:c r="F418" t="str">
        <x:v>Operative Skilled</x:v>
      </x:c>
      <x:c r="G418"/>
      <x:c r="H418"/>
      <x:c r="I418" s="22" t="n">
        <x:v>0</x:v>
      </x:c>
      <x:c r="J418" t="str">
        <x:v>Annual leave</x:v>
      </x:c>
      <x:c r="K418" t="str">
        <x:v>Employee 103351; home branch Croydon; assigned role Operative Skilled | Leave: Annual Leave (Hours) | Leave calendar basis: Variable-pattern period</x:v>
      </x:c>
      <x:c r="L418" t="str">
        <x:v>Include</x:v>
      </x:c>
      <x:c r="M418"/>
      <x:c r="N418"/>
    </x:row>
    <x:row r="419">
      <x:c r="A419" t="str">
        <x:v>Ciprian Iacobut|2026-06-02</x:v>
      </x:c>
      <x:c r="B419" s="888" t="n">
        <x:v>46175</x:v>
      </x:c>
      <x:c r="C419" t="str">
        <x:v>Ciprian Iacobut</x:v>
      </x:c>
      <x:c r="D419" t="str">
        <x:v>Permanent</x:v>
      </x:c>
      <x:c r="E419" t="str">
        <x:v>Croydon</x:v>
      </x:c>
      <x:c r="F419" t="str">
        <x:v>Operative Skilled</x:v>
      </x:c>
      <x:c r="G419"/>
      <x:c r="H419"/>
      <x:c r="I419" s="22" t="n">
        <x:v>0</x:v>
      </x:c>
      <x:c r="J419" t="str">
        <x:v>Annual leave</x:v>
      </x:c>
      <x:c r="K419" t="str">
        <x:v>Employee 103351; home branch Croydon; assigned role Operative Skilled | Leave: Annual Leave (Hours) | Leave calendar basis: Variable-pattern period</x:v>
      </x:c>
      <x:c r="L419" t="str">
        <x:v>Include</x:v>
      </x:c>
      <x:c r="M419"/>
      <x:c r="N419"/>
    </x:row>
    <x:row r="420">
      <x:c r="A420" t="str">
        <x:v>Cl Gaspar|2026-06-01</x:v>
      </x:c>
      <x:c r="B420" s="888" t="n">
        <x:v>46174</x:v>
      </x:c>
      <x:c r="C420" t="str">
        <x:v>Cl Gaspar</x:v>
      </x:c>
      <x:c r="D420" t="str">
        <x:v>Permanent</x:v>
      </x:c>
      <x:c r="E420" t="str">
        <x:v>Thurrock</x:v>
      </x:c>
      <x:c r="F420" t="str">
        <x:v>Operative Porter</x:v>
      </x:c>
      <x:c r="G420" t="str">
        <x:v>399535</x:v>
      </x:c>
      <x:c r="H420" t="str">
        <x:v>Foreign Commonwealth Office</x:v>
      </x:c>
      <x:c r="I420" s="22" t="n">
        <x:v>10.5</x:v>
      </x:c>
      <x:c r="J420" t="str">
        <x:v>Worked</x:v>
      </x:c>
      <x:c r="K420" t="str">
        <x:v>Employee 103135; home branch Thurrock; assigned role Operative Porter | Deployment branch: Thurrock | Actual role: Operative Porter | Jobs: 399535 | Customers: Foreign Commonwealth Office | Actual hours: 10.5; source records: 1</x:v>
      </x:c>
      <x:c r="L420" t="str">
        <x:v>Include</x:v>
      </x:c>
      <x:c r="M420"/>
      <x:c r="N420"/>
    </x:row>
    <x:row r="421">
      <x:c r="A421" t="str">
        <x:v>Cl Gaspar|2026-06-02</x:v>
      </x:c>
      <x:c r="B421" s="888" t="n">
        <x:v>46175</x:v>
      </x:c>
      <x:c r="C421" t="str">
        <x:v>Cl Gaspar</x:v>
      </x:c>
      <x:c r="D421" t="str">
        <x:v>Permanent</x:v>
      </x:c>
      <x:c r="E421" t="str">
        <x:v>Thurrock</x:v>
      </x:c>
      <x:c r="F421" t="str">
        <x:v>Operative Porter</x:v>
      </x:c>
      <x:c r="G421" t="str">
        <x:v>402101</x:v>
      </x:c>
      <x:c r="H421" t="str">
        <x:v>Cielo</x:v>
      </x:c>
      <x:c r="I421" s="22" t="n">
        <x:v>4.5</x:v>
      </x:c>
      <x:c r="J421" t="str">
        <x:v>Worked</x:v>
      </x:c>
      <x:c r="K421" t="str">
        <x:v>Employee 103135; home branch Thurrock; assigned role Operative Porter | Deployment branch: Manchester | Actual role: Operative Porter | Jobs: 402101 | Customers: Cielo | Actual hours: 4.5; source records: 1</x:v>
      </x:c>
      <x:c r="L421" t="str">
        <x:v>Include</x:v>
      </x:c>
      <x:c r="M421"/>
      <x:c r="N421"/>
    </x:row>
    <x:row r="422">
      <x:c r="A422" t="str">
        <x:v>Cl Gaspar|2026-06-03</x:v>
      </x:c>
      <x:c r="B422" s="888" t="n">
        <x:v>46176</x:v>
      </x:c>
      <x:c r="C422" t="str">
        <x:v>Cl Gaspar</x:v>
      </x:c>
      <x:c r="D422" t="str">
        <x:v>Permanent</x:v>
      </x:c>
      <x:c r="E422" t="str">
        <x:v>Thurrock</x:v>
      </x:c>
      <x:c r="F422" t="str">
        <x:v>Operative Porter</x:v>
      </x:c>
      <x:c r="G422" t="str">
        <x:v>402536</x:v>
      </x:c>
      <x:c r="H422" t="str">
        <x:v>Haringey Council</x:v>
      </x:c>
      <x:c r="I422" s="22" t="n">
        <x:v>8.5</x:v>
      </x:c>
      <x:c r="J422" t="str">
        <x:v>Worked</x:v>
      </x:c>
      <x:c r="K422" t="str">
        <x:v>Employee 103135; home branch Thurrock; assigned role Operative Porter | Deployment branch: Thurrock | Actual role: Operative Porter | Jobs: 402536 | Customers: Haringey Council | Actual hours: 8.5; source records: 1</x:v>
      </x:c>
      <x:c r="L422" t="str">
        <x:v>Include</x:v>
      </x:c>
      <x:c r="M422"/>
      <x:c r="N422"/>
    </x:row>
    <x:row r="423">
      <x:c r="A423" t="str">
        <x:v>Cl Gaspar|2026-06-04</x:v>
      </x:c>
      <x:c r="B423" s="888" t="n">
        <x:v>46177</x:v>
      </x:c>
      <x:c r="C423" t="str">
        <x:v>Cl Gaspar</x:v>
      </x:c>
      <x:c r="D423" t="str">
        <x:v>Permanent</x:v>
      </x:c>
      <x:c r="E423" t="str">
        <x:v>Thurrock</x:v>
      </x:c>
      <x:c r="F423" t="str">
        <x:v>Operative Porter</x:v>
      </x:c>
      <x:c r="G423" t="str">
        <x:v>402536</x:v>
      </x:c>
      <x:c r="H423" t="str">
        <x:v>Haringey Council</x:v>
      </x:c>
      <x:c r="I423" s="22" t="n">
        <x:v>8.5</x:v>
      </x:c>
      <x:c r="J423" t="str">
        <x:v>Worked</x:v>
      </x:c>
      <x:c r="K423" t="str">
        <x:v>Employee 103135; home branch Thurrock; assigned role Operative Porter | Deployment branch: Thurrock | Actual role: Operative Porter | Jobs: 402536 | Customers: Haringey Council | Actual hours: 8.5; source records: 1</x:v>
      </x:c>
      <x:c r="L423" t="str">
        <x:v>Include</x:v>
      </x:c>
      <x:c r="M423"/>
      <x:c r="N423"/>
    </x:row>
    <x:row r="424">
      <x:c r="A424" t="str">
        <x:v>Cl Gaspar|2026-06-05</x:v>
      </x:c>
      <x:c r="B424" s="888" t="n">
        <x:v>46178</x:v>
      </x:c>
      <x:c r="C424" t="str">
        <x:v>Cl Gaspar</x:v>
      </x:c>
      <x:c r="D424" t="str">
        <x:v>Permanent</x:v>
      </x:c>
      <x:c r="E424" t="str">
        <x:v>Thurrock</x:v>
      </x:c>
      <x:c r="F424" t="str">
        <x:v>Operative Porter</x:v>
      </x:c>
      <x:c r="G424" t="str">
        <x:v>402536</x:v>
      </x:c>
      <x:c r="H424" t="str">
        <x:v>Haringey Council</x:v>
      </x:c>
      <x:c r="I424" s="22" t="n">
        <x:v>9</x:v>
      </x:c>
      <x:c r="J424" t="str">
        <x:v>Worked</x:v>
      </x:c>
      <x:c r="K424" t="str">
        <x:v>Employee 103135; home branch Thurrock; assigned role Operative Porter | Deployment branch: Thurrock | Actual role: Operative Porter | Jobs: 402536 | Customers: Haringey Council | Actual hours: 9.0; source records: 1</x:v>
      </x:c>
      <x:c r="L424" t="str">
        <x:v>Include</x:v>
      </x:c>
      <x:c r="M424"/>
      <x:c r="N424"/>
    </x:row>
    <x:row r="425">
      <x:c r="A425" t="str">
        <x:v>Cl Gaspar|2026-06-06</x:v>
      </x:c>
      <x:c r="B425" s="888" t="n">
        <x:v>46179</x:v>
      </x:c>
      <x:c r="C425" t="str">
        <x:v>Cl Gaspar</x:v>
      </x:c>
      <x:c r="D425" t="str">
        <x:v>Permanent</x:v>
      </x:c>
      <x:c r="E425" t="str">
        <x:v>Thurrock</x:v>
      </x:c>
      <x:c r="F425" t="str">
        <x:v>Operative Porter</x:v>
      </x:c>
      <x:c r="G425" t="str">
        <x:v>402536</x:v>
      </x:c>
      <x:c r="H425" t="str">
        <x:v>Haringey Council</x:v>
      </x:c>
      <x:c r="I425" s="22" t="n">
        <x:v>5.5</x:v>
      </x:c>
      <x:c r="J425" t="str">
        <x:v>Worked</x:v>
      </x:c>
      <x:c r="K425" t="str">
        <x:v>Employee 103135; home branch Thurrock; assigned role Operative Porter | Deployment branch: Thurrock | Actual role: Operative Skilled | Jobs: 402536 | Customers: Haringey Council | Actual hours: 5.5; source records: 1</x:v>
      </x:c>
      <x:c r="L425" t="str">
        <x:v>Include</x:v>
      </x:c>
      <x:c r="M425"/>
      <x:c r="N425"/>
    </x:row>
    <x:row r="426">
      <x:c r="A426" t="str">
        <x:v>Cl Gaspar|2026-06-08</x:v>
      </x:c>
      <x:c r="B426" s="888" t="n">
        <x:v>46181</x:v>
      </x:c>
      <x:c r="C426" t="str">
        <x:v>Cl Gaspar</x:v>
      </x:c>
      <x:c r="D426" t="str">
        <x:v>Permanent</x:v>
      </x:c>
      <x:c r="E426" t="str">
        <x:v>Thurrock</x:v>
      </x:c>
      <x:c r="F426" t="str">
        <x:v>Operative Porter</x:v>
      </x:c>
      <x:c r="G426" t="str">
        <x:v>402536</x:v>
      </x:c>
      <x:c r="H426" t="str">
        <x:v>Haringey Council</x:v>
      </x:c>
      <x:c r="I426" s="22" t="n">
        <x:v>6.5</x:v>
      </x:c>
      <x:c r="J426" t="str">
        <x:v>Worked</x:v>
      </x:c>
      <x:c r="K426" t="str">
        <x:v>Employee 103135; home branch Thurrock; assigned role Operative Porter | Deployment branch: Thurrock | Actual role: Operative Skilled | Jobs: 402536 | Customers: Haringey Council | Actual hours: 6.5; source records: 1</x:v>
      </x:c>
      <x:c r="L426" t="str">
        <x:v>Include</x:v>
      </x:c>
      <x:c r="M426"/>
      <x:c r="N426"/>
    </x:row>
    <x:row r="427">
      <x:c r="A427" t="str">
        <x:v>Cl Gaspar|2026-06-10</x:v>
      </x:c>
      <x:c r="B427" s="888" t="n">
        <x:v>46183</x:v>
      </x:c>
      <x:c r="C427" t="str">
        <x:v>Cl Gaspar</x:v>
      </x:c>
      <x:c r="D427" t="str">
        <x:v>Permanent</x:v>
      </x:c>
      <x:c r="E427" t="str">
        <x:v>Thurrock</x:v>
      </x:c>
      <x:c r="F427" t="str">
        <x:v>Operative Porter</x:v>
      </x:c>
      <x:c r="G427" t="str">
        <x:v>397246</x:v>
      </x:c>
      <x:c r="H427" t="str">
        <x:v>Ministry of Defence</x:v>
      </x:c>
      <x:c r="I427" s="22" t="n">
        <x:v>8.5</x:v>
      </x:c>
      <x:c r="J427" t="str">
        <x:v>Worked</x:v>
      </x:c>
      <x:c r="K427" t="str">
        <x:v>Employee 103135; home branch Thurrock; assigned role Operative Porter | Deployment branch: Thurrock | Actual role: Operative Porter | Jobs: 397246 | Customers: Ministry of Defence | Actual hours: 8.5; source records: 1</x:v>
      </x:c>
      <x:c r="L427" t="str">
        <x:v>Include</x:v>
      </x:c>
      <x:c r="M427"/>
      <x:c r="N427"/>
    </x:row>
    <x:row r="428">
      <x:c r="A428" t="str">
        <x:v>Cl Gaspar|2026-06-11</x:v>
      </x:c>
      <x:c r="B428" s="888" t="n">
        <x:v>46184</x:v>
      </x:c>
      <x:c r="C428" t="str">
        <x:v>Cl Gaspar</x:v>
      </x:c>
      <x:c r="D428" t="str">
        <x:v>Permanent</x:v>
      </x:c>
      <x:c r="E428" t="str">
        <x:v>Thurrock</x:v>
      </x:c>
      <x:c r="F428" t="str">
        <x:v>Operative Porter</x:v>
      </x:c>
      <x:c r="G428" t="str">
        <x:v>397246</x:v>
      </x:c>
      <x:c r="H428" t="str">
        <x:v>Ministry of Defence</x:v>
      </x:c>
      <x:c r="I428" s="22" t="n">
        <x:v>8.5</x:v>
      </x:c>
      <x:c r="J428" t="str">
        <x:v>Worked</x:v>
      </x:c>
      <x:c r="K428" t="str">
        <x:v>Employee 103135; home branch Thurrock; assigned role Operative Porter | Deployment branch: Thurrock | Actual role: Operative Porter | Jobs: 397246 | Customers: Ministry of Defence | Actual hours: 8.5; source records: 1</x:v>
      </x:c>
      <x:c r="L428" t="str">
        <x:v>Include</x:v>
      </x:c>
      <x:c r="M428"/>
      <x:c r="N428"/>
    </x:row>
    <x:row r="429">
      <x:c r="A429" t="str">
        <x:v>Cl Gaspar|2026-06-12</x:v>
      </x:c>
      <x:c r="B429" s="888" t="n">
        <x:v>46185</x:v>
      </x:c>
      <x:c r="C429" t="str">
        <x:v>Cl Gaspar</x:v>
      </x:c>
      <x:c r="D429" t="str">
        <x:v>Permanent</x:v>
      </x:c>
      <x:c r="E429" t="str">
        <x:v>Thurrock</x:v>
      </x:c>
      <x:c r="F429" t="str">
        <x:v>Operative Porter</x:v>
      </x:c>
      <x:c r="G429" t="str">
        <x:v>397246</x:v>
      </x:c>
      <x:c r="H429" t="str">
        <x:v>Ministry of Defence</x:v>
      </x:c>
      <x:c r="I429" s="22" t="n">
        <x:v>8.5</x:v>
      </x:c>
      <x:c r="J429" t="str">
        <x:v>Worked</x:v>
      </x:c>
      <x:c r="K429" t="str">
        <x:v>Employee 103135; home branch Thurrock; assigned role Operative Porter | Deployment branch: Thurrock | Actual role: Operative Porter | Jobs: 397246 | Customers: Ministry of Defence | Actual hours: 8.5; source records: 1</x:v>
      </x:c>
      <x:c r="L429" t="str">
        <x:v>Include</x:v>
      </x:c>
      <x:c r="M429"/>
      <x:c r="N429"/>
    </x:row>
    <x:row r="430">
      <x:c r="A430" t="str">
        <x:v>Cl Gaspar|2026-06-13</x:v>
      </x:c>
      <x:c r="B430" s="888" t="n">
        <x:v>46186</x:v>
      </x:c>
      <x:c r="C430" t="str">
        <x:v>Cl Gaspar</x:v>
      </x:c>
      <x:c r="D430" t="str">
        <x:v>Permanent</x:v>
      </x:c>
      <x:c r="E430" t="str">
        <x:v>Thurrock</x:v>
      </x:c>
      <x:c r="F430" t="str">
        <x:v>Operative Porter</x:v>
      </x:c>
      <x:c r="G430" t="str">
        <x:v>401554</x:v>
      </x:c>
      <x:c r="H430" t="str">
        <x:v>CPM/Omnicom</x:v>
      </x:c>
      <x:c r="I430" s="22" t="n">
        <x:v>9</x:v>
      </x:c>
      <x:c r="J430" t="str">
        <x:v>Worked</x:v>
      </x:c>
      <x:c r="K430" t="str">
        <x:v>Employee 103135; home branch Thurrock; assigned role Operative Porter | Deployment branch: Oxford | Actual role: Operative Porter | Jobs: 401554 | Customers: CPM/Omnicom | Actual hours: 9.0; source records: 1</x:v>
      </x:c>
      <x:c r="L430" t="str">
        <x:v>Include</x:v>
      </x:c>
      <x:c r="M430"/>
      <x:c r="N430"/>
    </x:row>
    <x:row r="431">
      <x:c r="A431" t="str">
        <x:v>Cl Gaspar|2026-06-14</x:v>
      </x:c>
      <x:c r="B431" s="888" t="n">
        <x:v>46187</x:v>
      </x:c>
      <x:c r="C431" t="str">
        <x:v>Cl Gaspar</x:v>
      </x:c>
      <x:c r="D431" t="str">
        <x:v>Permanent</x:v>
      </x:c>
      <x:c r="E431" t="str">
        <x:v>Thurrock</x:v>
      </x:c>
      <x:c r="F431" t="str">
        <x:v>Operative Porter</x:v>
      </x:c>
      <x:c r="G431" t="str">
        <x:v>402329</x:v>
      </x:c>
      <x:c r="H431" t="str">
        <x:v>Moody's Corporation/JLL</x:v>
      </x:c>
      <x:c r="I431" s="22" t="n">
        <x:v>6.25</x:v>
      </x:c>
      <x:c r="J431" t="str">
        <x:v>Worked</x:v>
      </x:c>
      <x:c r="K431" t="str">
        <x:v>Employee 103135; home branch Thurrock; assigned role Operative Porter | Deployment branch: Thurrock | Actual role: Operative Porter | Jobs: 402329 | Customers: Moody's Corporation/JLL | Actual hours: 6.2; source records: 1</x:v>
      </x:c>
      <x:c r="L431" t="str">
        <x:v>Include</x:v>
      </x:c>
      <x:c r="M431"/>
      <x:c r="N431"/>
    </x:row>
    <x:row r="432">
      <x:c r="A432" t="str">
        <x:v>Cl Gaspar|2026-06-15</x:v>
      </x:c>
      <x:c r="B432" s="888" t="n">
        <x:v>46188</x:v>
      </x:c>
      <x:c r="C432" t="str">
        <x:v>Cl Gaspar</x:v>
      </x:c>
      <x:c r="D432" t="str">
        <x:v>Permanent</x:v>
      </x:c>
      <x:c r="E432" t="str">
        <x:v>Thurrock</x:v>
      </x:c>
      <x:c r="F432" t="str">
        <x:v>Operative Porter</x:v>
      </x:c>
      <x:c r="G432" t="str">
        <x:v>397246</x:v>
      </x:c>
      <x:c r="H432" t="str">
        <x:v>Ministry of Defence</x:v>
      </x:c>
      <x:c r="I432" s="22" t="n">
        <x:v>8.5</x:v>
      </x:c>
      <x:c r="J432" t="str">
        <x:v>Worked</x:v>
      </x:c>
      <x:c r="K432" t="str">
        <x:v>Employee 103135; home branch Thurrock; assigned role Operative Porter | Deployment branch: Thurrock | Actual role: Operative Porter | Jobs: 397246 | Customers: Ministry of Defence | Actual hours: 8.5; source records: 1</x:v>
      </x:c>
      <x:c r="L432" t="str">
        <x:v>Include</x:v>
      </x:c>
      <x:c r="M432"/>
      <x:c r="N432"/>
    </x:row>
    <x:row r="433">
      <x:c r="A433" t="str">
        <x:v>Cl Gaspar|2026-06-16</x:v>
      </x:c>
      <x:c r="B433" s="888" t="n">
        <x:v>46189</x:v>
      </x:c>
      <x:c r="C433" t="str">
        <x:v>Cl Gaspar</x:v>
      </x:c>
      <x:c r="D433" t="str">
        <x:v>Permanent</x:v>
      </x:c>
      <x:c r="E433" t="str">
        <x:v>Thurrock</x:v>
      </x:c>
      <x:c r="F433" t="str">
        <x:v>Operative Porter</x:v>
      </x:c>
      <x:c r="G433" t="str">
        <x:v>397246</x:v>
      </x:c>
      <x:c r="H433" t="str">
        <x:v>Ministry of Defence</x:v>
      </x:c>
      <x:c r="I433" s="22" t="n">
        <x:v>8.5</x:v>
      </x:c>
      <x:c r="J433" t="str">
        <x:v>Worked</x:v>
      </x:c>
      <x:c r="K433" t="str">
        <x:v>Employee 103135; home branch Thurrock; assigned role Operative Porter | Deployment branch: Thurrock | Actual role: Operative Porter | Jobs: 397246 | Customers: Ministry of Defence | Actual hours: 8.5; source records: 1</x:v>
      </x:c>
      <x:c r="L433" t="str">
        <x:v>Include</x:v>
      </x:c>
      <x:c r="M433"/>
      <x:c r="N433"/>
    </x:row>
    <x:row r="434">
      <x:c r="A434" t="str">
        <x:v>Cl Gaspar|2026-06-17</x:v>
      </x:c>
      <x:c r="B434" s="888" t="n">
        <x:v>46190</x:v>
      </x:c>
      <x:c r="C434" t="str">
        <x:v>Cl Gaspar</x:v>
      </x:c>
      <x:c r="D434" t="str">
        <x:v>Permanent</x:v>
      </x:c>
      <x:c r="E434" t="str">
        <x:v>Thurrock</x:v>
      </x:c>
      <x:c r="F434" t="str">
        <x:v>Operative Porter</x:v>
      </x:c>
      <x:c r="G434" t="str">
        <x:v>397246</x:v>
      </x:c>
      <x:c r="H434" t="str">
        <x:v>Ministry of Defence</x:v>
      </x:c>
      <x:c r="I434" s="22" t="n">
        <x:v>8.5</x:v>
      </x:c>
      <x:c r="J434" t="str">
        <x:v>Worked</x:v>
      </x:c>
      <x:c r="K434" t="str">
        <x:v>Employee 103135; home branch Thurrock; assigned role Operative Porter | Deployment branch: Thurrock | Actual role: Operative Porter | Jobs: 397246 | Customers: Ministry of Defence | Actual hours: 8.5; source records: 1</x:v>
      </x:c>
      <x:c r="L434" t="str">
        <x:v>Include</x:v>
      </x:c>
      <x:c r="M434"/>
      <x:c r="N434"/>
    </x:row>
    <x:row r="435">
      <x:c r="A435" t="str">
        <x:v>Cl Gaspar|2026-06-23</x:v>
      </x:c>
      <x:c r="B435" s="888" t="n">
        <x:v>46196</x:v>
      </x:c>
      <x:c r="C435" t="str">
        <x:v>Cl Gaspar</x:v>
      </x:c>
      <x:c r="D435" t="str">
        <x:v>Permanent</x:v>
      </x:c>
      <x:c r="E435" t="str">
        <x:v>Thurrock</x:v>
      </x:c>
      <x:c r="F435" t="str">
        <x:v>Operative Porter</x:v>
      </x:c>
      <x:c r="G435" t="str">
        <x:v>402264</x:v>
      </x:c>
      <x:c r="H435" t="str">
        <x:v>AlixPartners LLP</x:v>
      </x:c>
      <x:c r="I435" s="22" t="n">
        <x:v>10</x:v>
      </x:c>
      <x:c r="J435" t="str">
        <x:v>Worked</x:v>
      </x:c>
      <x:c r="K435" t="str">
        <x:v>Employee 103135; home branch Thurrock; assigned role Operative Porter | Deployment branch: Thurrock | Actual role: Operative Porter | Jobs: 402264 | Customers: AlixPartners LLP | Actual hours: 10.0; source records: 1</x:v>
      </x:c>
      <x:c r="L435" t="str">
        <x:v>Include</x:v>
      </x:c>
      <x:c r="M435"/>
      <x:c r="N435"/>
    </x:row>
    <x:row r="436">
      <x:c r="A436" t="str">
        <x:v>Cl Gaspar|2026-06-24</x:v>
      </x:c>
      <x:c r="B436" s="888" t="n">
        <x:v>46197</x:v>
      </x:c>
      <x:c r="C436" t="str">
        <x:v>Cl Gaspar</x:v>
      </x:c>
      <x:c r="D436" t="str">
        <x:v>Permanent</x:v>
      </x:c>
      <x:c r="E436" t="str">
        <x:v>Thurrock</x:v>
      </x:c>
      <x:c r="F436" t="str">
        <x:v>Operative Porter</x:v>
      </x:c>
      <x:c r="G436" t="str">
        <x:v>402264</x:v>
      </x:c>
      <x:c r="H436" t="str">
        <x:v>AlixPartners LLP</x:v>
      </x:c>
      <x:c r="I436" s="22" t="n">
        <x:v>11.5</x:v>
      </x:c>
      <x:c r="J436" t="str">
        <x:v>Worked</x:v>
      </x:c>
      <x:c r="K436" t="str">
        <x:v>Employee 103135; home branch Thurrock; assigned role Operative Porter | Deployment branch: Thurrock | Actual role: Operative Porter | Jobs: 402264 | Customers: AlixPartners LLP | Actual hours: 11.5; source records: 1</x:v>
      </x:c>
      <x:c r="L436" t="str">
        <x:v>Include</x:v>
      </x:c>
      <x:c r="M436"/>
      <x:c r="N436"/>
    </x:row>
    <x:row r="437">
      <x:c r="A437" t="str">
        <x:v>Cl Gaspar|2026-06-25</x:v>
      </x:c>
      <x:c r="B437" s="888" t="n">
        <x:v>46198</x:v>
      </x:c>
      <x:c r="C437" t="str">
        <x:v>Cl Gaspar</x:v>
      </x:c>
      <x:c r="D437" t="str">
        <x:v>Permanent</x:v>
      </x:c>
      <x:c r="E437" t="str">
        <x:v>Thurrock</x:v>
      </x:c>
      <x:c r="F437" t="str">
        <x:v>Operative Porter</x:v>
      </x:c>
      <x:c r="G437" t="str">
        <x:v>397246</x:v>
      </x:c>
      <x:c r="H437" t="str">
        <x:v>Ministry of Defence</x:v>
      </x:c>
      <x:c r="I437" s="22" t="n">
        <x:v>8.5</x:v>
      </x:c>
      <x:c r="J437" t="str">
        <x:v>Worked</x:v>
      </x:c>
      <x:c r="K437" t="str">
        <x:v>Employee 103135; home branch Thurrock; assigned role Operative Porter | Deployment branch: Thurrock | Actual role: Operative Porter | Jobs: 397246 | Customers: Ministry of Defence | Actual hours: 8.5; source records: 1</x:v>
      </x:c>
      <x:c r="L437" t="str">
        <x:v>Include</x:v>
      </x:c>
      <x:c r="M437"/>
      <x:c r="N437"/>
    </x:row>
    <x:row r="438">
      <x:c r="A438" t="str">
        <x:v>Cl Gaspar|2026-06-26</x:v>
      </x:c>
      <x:c r="B438" s="888" t="n">
        <x:v>46199</x:v>
      </x:c>
      <x:c r="C438" t="str">
        <x:v>Cl Gaspar</x:v>
      </x:c>
      <x:c r="D438" t="str">
        <x:v>Permanent</x:v>
      </x:c>
      <x:c r="E438" t="str">
        <x:v>Thurrock</x:v>
      </x:c>
      <x:c r="F438" t="str">
        <x:v>Operative Porter</x:v>
      </x:c>
      <x:c r="G438" t="str">
        <x:v>402970</x:v>
      </x:c>
      <x:c r="H438" t="str">
        <x:v>Protech Network Solutions</x:v>
      </x:c>
      <x:c r="I438" s="22" t="n">
        <x:v>11</x:v>
      </x:c>
      <x:c r="J438" t="str">
        <x:v>Worked</x:v>
      </x:c>
      <x:c r="K438" t="str">
        <x:v>Employee 103135; home branch Thurrock; assigned role Operative Porter | Deployment branch: Thurrock | Actual role: Operative Porter | Jobs: 402970 | Customers: Protech Network Solutions | Actual hours: 11.0; source records: 1</x:v>
      </x:c>
      <x:c r="L438" t="str">
        <x:v>Include</x:v>
      </x:c>
      <x:c r="M438"/>
      <x:c r="N438"/>
    </x:row>
    <x:row r="439">
      <x:c r="A439" t="str">
        <x:v>Cl Gaspar|2026-06-27</x:v>
      </x:c>
      <x:c r="B439" s="888" t="n">
        <x:v>46200</x:v>
      </x:c>
      <x:c r="C439" t="str">
        <x:v>Cl Gaspar</x:v>
      </x:c>
      <x:c r="D439" t="str">
        <x:v>Permanent</x:v>
      </x:c>
      <x:c r="E439" t="str">
        <x:v>Thurrock</x:v>
      </x:c>
      <x:c r="F439" t="str">
        <x:v>Operative Porter</x:v>
      </x:c>
      <x:c r="G439" t="str">
        <x:v>401327</x:v>
      </x:c>
      <x:c r="H439" t="str">
        <x:v>Fortress Investment Group</x:v>
      </x:c>
      <x:c r="I439" s="22" t="n">
        <x:v>8</x:v>
      </x:c>
      <x:c r="J439" t="str">
        <x:v>Worked</x:v>
      </x:c>
      <x:c r="K439" t="str">
        <x:v>Employee 103135; home branch Thurrock; assigned role Operative Porter | Deployment branch: Thurrock | Actual role: Operative Porter | Jobs: 401327 | Customers: Fortress Investment Group | Actual hours: 8.0; source records: 1</x:v>
      </x:c>
      <x:c r="L439" t="str">
        <x:v>Include</x:v>
      </x:c>
      <x:c r="M439"/>
      <x:c r="N439"/>
    </x:row>
    <x:row r="440">
      <x:c r="A440" t="str">
        <x:v>Cl Gaspar|2026-06-29</x:v>
      </x:c>
      <x:c r="B440" s="888" t="n">
        <x:v>46202</x:v>
      </x:c>
      <x:c r="C440" t="str">
        <x:v>Cl Gaspar</x:v>
      </x:c>
      <x:c r="D440" t="str">
        <x:v>Permanent</x:v>
      </x:c>
      <x:c r="E440" t="str">
        <x:v>Thurrock</x:v>
      </x:c>
      <x:c r="F440" t="str">
        <x:v>Operative Porter</x:v>
      </x:c>
      <x:c r="G440" t="str">
        <x:v>402973</x:v>
      </x:c>
      <x:c r="H440" t="str">
        <x:v>Protech Network Solutions</x:v>
      </x:c>
      <x:c r="I440" s="22" t="n">
        <x:v>12.5</x:v>
      </x:c>
      <x:c r="J440" t="str">
        <x:v>Worked</x:v>
      </x:c>
      <x:c r="K440" t="str">
        <x:v>Employee 103135; home branch Thurrock; assigned role Operative Porter | Deployment branch: Thurrock | Actual role: Operative Skilled | Jobs: 402973 | Customers: Protech Network Solutions | Actual hours: 12.5; source records: 1</x:v>
      </x:c>
      <x:c r="L440" t="str">
        <x:v>Include</x:v>
      </x:c>
      <x:c r="M440"/>
      <x:c r="N440"/>
    </x:row>
    <x:row r="441">
      <x:c r="A441" t="str">
        <x:v>Cl Gaspar|2026-06-30</x:v>
      </x:c>
      <x:c r="B441" s="888" t="n">
        <x:v>46203</x:v>
      </x:c>
      <x:c r="C441" t="str">
        <x:v>Cl Gaspar</x:v>
      </x:c>
      <x:c r="D441" t="str">
        <x:v>Permanent</x:v>
      </x:c>
      <x:c r="E441" t="str">
        <x:v>Thurrock</x:v>
      </x:c>
      <x:c r="F441" t="str">
        <x:v>Operative Porter</x:v>
      </x:c>
      <x:c r="G441" t="str">
        <x:v>402971</x:v>
      </x:c>
      <x:c r="H441" t="str">
        <x:v>Rometelli/Mr Bruno</x:v>
      </x:c>
      <x:c r="I441" s="22" t="n">
        <x:v>4</x:v>
      </x:c>
      <x:c r="J441" t="str">
        <x:v>Worked</x:v>
      </x:c>
      <x:c r="K441" t="str">
        <x:v>Employee 103135; home branch Thurrock; assigned role Operative Porter | Deployment branch: Thurrock | Actual role: Operative Porter | Jobs: 402971 | Customers: Rometelli/Mr Bruno | Actual hours: 4.0; source records: 1</x:v>
      </x:c>
      <x:c r="L441" t="str">
        <x:v>Include</x:v>
      </x:c>
      <x:c r="M441"/>
      <x:c r="N441"/>
    </x:row>
    <x:row r="442">
      <x:c r="A442" t="str">
        <x:v>Craig Marshall.|2026-06-09</x:v>
      </x:c>
      <x:c r="B442" s="888" t="n">
        <x:v>46182</x:v>
      </x:c>
      <x:c r="C442" t="str">
        <x:v>Craig Marshall.</x:v>
      </x:c>
      <x:c r="D442" t="str">
        <x:v>Permanent</x:v>
      </x:c>
      <x:c r="E442" t="str">
        <x:v>Cambridge</x:v>
      </x:c>
      <x:c r="F442" t="str">
        <x:v>Warehouse</x:v>
      </x:c>
      <x:c r="G442" t="str">
        <x:v>402295</x:v>
      </x:c>
      <x:c r="H442" t="str">
        <x:v>Cambridge University Hospitals NHS Foundation</x:v>
      </x:c>
      <x:c r="I442" s="22" t="n">
        <x:v>7.5</x:v>
      </x:c>
      <x:c r="J442" t="str">
        <x:v>Worked</x:v>
      </x:c>
      <x:c r="K442" t="str">
        <x:v>Employee 103296; home branch Cambridge; assigned role Warehouse | Deployment branch: Cambridge | Actual role: Operative Porter | Jobs: 402295 | Customers: Cambridge University Hospitals NHS Foundation | Actual hours: 7.5; source records: 1</x:v>
      </x:c>
      <x:c r="L442" t="str">
        <x:v>Include</x:v>
      </x:c>
      <x:c r="M442"/>
      <x:c r="N442"/>
    </x:row>
    <x:row r="443">
      <x:c r="A443" t="str">
        <x:v>Craig Marshall.|2026-06-15</x:v>
      </x:c>
      <x:c r="B443" s="888" t="n">
        <x:v>46188</x:v>
      </x:c>
      <x:c r="C443" t="str">
        <x:v>Craig Marshall.</x:v>
      </x:c>
      <x:c r="D443" t="str">
        <x:v>Permanent</x:v>
      </x:c>
      <x:c r="E443" t="str">
        <x:v>Cambridge</x:v>
      </x:c>
      <x:c r="F443" t="str">
        <x:v>Warehouse</x:v>
      </x:c>
      <x:c r="G443" t="str">
        <x:v>402295</x:v>
      </x:c>
      <x:c r="H443" t="str">
        <x:v>Cambridge University Hospitals NHS Foundation</x:v>
      </x:c>
      <x:c r="I443" s="22" t="n">
        <x:v>7.5</x:v>
      </x:c>
      <x:c r="J443" t="str">
        <x:v>Worked</x:v>
      </x:c>
      <x:c r="K443" t="str">
        <x:v>Employee 103296; home branch Cambridge; assigned role Warehouse | Deployment branch: Cambridge | Actual role: Operative Porter | Jobs: 402295 | Customers: Cambridge University Hospitals NHS Foundation | Actual hours: 7.5; source records: 1</x:v>
      </x:c>
      <x:c r="L443" t="str">
        <x:v>Include</x:v>
      </x:c>
      <x:c r="M443"/>
      <x:c r="N443"/>
    </x:row>
    <x:row r="444">
      <x:c r="A444" t="str">
        <x:v>D Headland|2026-06-01</x:v>
      </x:c>
      <x:c r="B444" s="888" t="n">
        <x:v>46174</x:v>
      </x:c>
      <x:c r="C444" t="str">
        <x:v>D Headland</x:v>
      </x:c>
      <x:c r="D444" t="str">
        <x:v>Permanent</x:v>
      </x:c>
      <x:c r="E444" t="str">
        <x:v>Thurrock</x:v>
      </x:c>
      <x:c r="F444" t="str">
        <x:v>Operative Porter</x:v>
      </x:c>
      <x:c r="G444" t="str">
        <x:v>400260</x:v>
      </x:c>
      <x:c r="H444" t="str">
        <x:v>Apple Europe Limited</x:v>
      </x:c>
      <x:c r="I444" s="22" t="n">
        <x:v>11.5</x:v>
      </x:c>
      <x:c r="J444" t="str">
        <x:v>Worked</x:v>
      </x:c>
      <x:c r="K444" t="str">
        <x:v>Employee 1504; home branch Thurrock; assigned role Operative Porter | Deployment branch: Thurrock | Actual role: Operative Skilled | Jobs: 400260 | Customers: Apple Europe Limited | Actual hours: 11.5; source records: 1</x:v>
      </x:c>
      <x:c r="L444" t="str">
        <x:v>Include</x:v>
      </x:c>
      <x:c r="M444"/>
      <x:c r="N444"/>
    </x:row>
    <x:row r="445">
      <x:c r="A445" t="str">
        <x:v>D Headland|2026-06-02</x:v>
      </x:c>
      <x:c r="B445" s="888" t="n">
        <x:v>46175</x:v>
      </x:c>
      <x:c r="C445" t="str">
        <x:v>D Headland</x:v>
      </x:c>
      <x:c r="D445" t="str">
        <x:v>Permanent</x:v>
      </x:c>
      <x:c r="E445" t="str">
        <x:v>Thurrock</x:v>
      </x:c>
      <x:c r="F445" t="str">
        <x:v>Operative Porter</x:v>
      </x:c>
      <x:c r="G445" t="str">
        <x:v>400260</x:v>
      </x:c>
      <x:c r="H445" t="str">
        <x:v>Apple Europe Limited</x:v>
      </x:c>
      <x:c r="I445" s="22" t="n">
        <x:v>11.5</x:v>
      </x:c>
      <x:c r="J445" t="str">
        <x:v>Worked</x:v>
      </x:c>
      <x:c r="K445" t="str">
        <x:v>Employee 1504; home branch Thurrock; assigned role Operative Porter | Deployment branch: Thurrock | Actual role: Operative Skilled | Jobs: 400260 | Customers: Apple Europe Limited | Actual hours: 11.5; source records: 1</x:v>
      </x:c>
      <x:c r="L445" t="str">
        <x:v>Include</x:v>
      </x:c>
      <x:c r="M445"/>
      <x:c r="N445"/>
    </x:row>
    <x:row r="446">
      <x:c r="A446" t="str">
        <x:v>D Headland|2026-06-03</x:v>
      </x:c>
      <x:c r="B446" s="888" t="n">
        <x:v>46176</x:v>
      </x:c>
      <x:c r="C446" t="str">
        <x:v>D Headland</x:v>
      </x:c>
      <x:c r="D446" t="str">
        <x:v>Permanent</x:v>
      </x:c>
      <x:c r="E446" t="str">
        <x:v>Thurrock</x:v>
      </x:c>
      <x:c r="F446" t="str">
        <x:v>Operative Porter</x:v>
      </x:c>
      <x:c r="G446" t="str">
        <x:v>400260</x:v>
      </x:c>
      <x:c r="H446" t="str">
        <x:v>Apple Europe Limited</x:v>
      </x:c>
      <x:c r="I446" s="22" t="n">
        <x:v>11.5</x:v>
      </x:c>
      <x:c r="J446" t="str">
        <x:v>Worked</x:v>
      </x:c>
      <x:c r="K446" t="str">
        <x:v>Employee 1504; home branch Thurrock; assigned role Operative Porter | Deployment branch: Thurrock | Actual role: Operative Skilled | Jobs: 400260 | Customers: Apple Europe Limited | Actual hours: 11.5; source records: 1</x:v>
      </x:c>
      <x:c r="L446" t="str">
        <x:v>Include</x:v>
      </x:c>
      <x:c r="M446"/>
      <x:c r="N446"/>
    </x:row>
    <x:row r="447">
      <x:c r="A447" t="str">
        <x:v>D Headland|2026-06-04</x:v>
      </x:c>
      <x:c r="B447" s="888" t="n">
        <x:v>46177</x:v>
      </x:c>
      <x:c r="C447" t="str">
        <x:v>D Headland</x:v>
      </x:c>
      <x:c r="D447" t="str">
        <x:v>Permanent</x:v>
      </x:c>
      <x:c r="E447" t="str">
        <x:v>Thurrock</x:v>
      </x:c>
      <x:c r="F447" t="str">
        <x:v>Operative Porter</x:v>
      </x:c>
      <x:c r="G447" t="str">
        <x:v>400260</x:v>
      </x:c>
      <x:c r="H447" t="str">
        <x:v>Apple Europe Limited</x:v>
      </x:c>
      <x:c r="I447" s="22" t="n">
        <x:v>11.5</x:v>
      </x:c>
      <x:c r="J447" t="str">
        <x:v>Worked</x:v>
      </x:c>
      <x:c r="K447" t="str">
        <x:v>Employee 1504; home branch Thurrock; assigned role Operative Porter | Deployment branch: Thurrock | Actual role: Operative Skilled | Jobs: 400260 | Customers: Apple Europe Limited | Actual hours: 11.5; source records: 1</x:v>
      </x:c>
      <x:c r="L447" t="str">
        <x:v>Include</x:v>
      </x:c>
      <x:c r="M447"/>
      <x:c r="N447"/>
    </x:row>
    <x:row r="448">
      <x:c r="A448" t="str">
        <x:v>D Headland|2026-06-08</x:v>
      </x:c>
      <x:c r="B448" s="888" t="n">
        <x:v>46181</x:v>
      </x:c>
      <x:c r="C448" t="str">
        <x:v>D Headland</x:v>
      </x:c>
      <x:c r="D448" t="str">
        <x:v>Permanent</x:v>
      </x:c>
      <x:c r="E448" t="str">
        <x:v>Thurrock</x:v>
      </x:c>
      <x:c r="F448" t="str">
        <x:v>Operative Porter</x:v>
      </x:c>
      <x:c r="G448" t="str">
        <x:v>400260</x:v>
      </x:c>
      <x:c r="H448" t="str">
        <x:v>Apple Europe Limited</x:v>
      </x:c>
      <x:c r="I448" s="22" t="n">
        <x:v>11.5</x:v>
      </x:c>
      <x:c r="J448" t="str">
        <x:v>Worked</x:v>
      </x:c>
      <x:c r="K448" t="str">
        <x:v>Employee 1504; home branch Thurrock; assigned role Operative Porter | Deployment branch: Thurrock | Actual role: Operative Skilled | Jobs: 400260 | Customers: Apple Europe Limited | Actual hours: 11.5; source records: 1</x:v>
      </x:c>
      <x:c r="L448" t="str">
        <x:v>Include</x:v>
      </x:c>
      <x:c r="M448"/>
      <x:c r="N448"/>
    </x:row>
    <x:row r="449">
      <x:c r="A449" t="str">
        <x:v>D Headland|2026-06-09</x:v>
      </x:c>
      <x:c r="B449" s="888" t="n">
        <x:v>46182</x:v>
      </x:c>
      <x:c r="C449" t="str">
        <x:v>D Headland</x:v>
      </x:c>
      <x:c r="D449" t="str">
        <x:v>Permanent</x:v>
      </x:c>
      <x:c r="E449" t="str">
        <x:v>Thurrock</x:v>
      </x:c>
      <x:c r="F449" t="str">
        <x:v>Operative Porter</x:v>
      </x:c>
      <x:c r="G449" t="str">
        <x:v>400260</x:v>
      </x:c>
      <x:c r="H449" t="str">
        <x:v>Apple Europe Limited</x:v>
      </x:c>
      <x:c r="I449" s="22" t="n">
        <x:v>11.5</x:v>
      </x:c>
      <x:c r="J449" t="str">
        <x:v>Worked</x:v>
      </x:c>
      <x:c r="K449" t="str">
        <x:v>Employee 1504; home branch Thurrock; assigned role Operative Porter | Deployment branch: Thurrock | Actual role: Operative Skilled | Jobs: 400260 | Customers: Apple Europe Limited | Actual hours: 11.5; source records: 1</x:v>
      </x:c>
      <x:c r="L449" t="str">
        <x:v>Include</x:v>
      </x:c>
      <x:c r="M449"/>
      <x:c r="N449"/>
    </x:row>
    <x:row r="450">
      <x:c r="A450" t="str">
        <x:v>D Headland|2026-06-10</x:v>
      </x:c>
      <x:c r="B450" s="888" t="n">
        <x:v>46183</x:v>
      </x:c>
      <x:c r="C450" t="str">
        <x:v>D Headland</x:v>
      </x:c>
      <x:c r="D450" t="str">
        <x:v>Permanent</x:v>
      </x:c>
      <x:c r="E450" t="str">
        <x:v>Thurrock</x:v>
      </x:c>
      <x:c r="F450" t="str">
        <x:v>Operative Porter</x:v>
      </x:c>
      <x:c r="G450" t="str">
        <x:v>400260</x:v>
      </x:c>
      <x:c r="H450" t="str">
        <x:v>Apple Europe Limited</x:v>
      </x:c>
      <x:c r="I450" s="22" t="n">
        <x:v>11.5</x:v>
      </x:c>
      <x:c r="J450" t="str">
        <x:v>Worked</x:v>
      </x:c>
      <x:c r="K450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0" t="str">
        <x:v>Include</x:v>
      </x:c>
      <x:c r="M450"/>
      <x:c r="N450"/>
    </x:row>
    <x:row r="451">
      <x:c r="A451" t="str">
        <x:v>D Headland|2026-06-11</x:v>
      </x:c>
      <x:c r="B451" s="888" t="n">
        <x:v>46184</x:v>
      </x:c>
      <x:c r="C451" t="str">
        <x:v>D Headland</x:v>
      </x:c>
      <x:c r="D451" t="str">
        <x:v>Permanent</x:v>
      </x:c>
      <x:c r="E451" t="str">
        <x:v>Thurrock</x:v>
      </x:c>
      <x:c r="F451" t="str">
        <x:v>Operative Porter</x:v>
      </x:c>
      <x:c r="G451" t="str">
        <x:v>400260</x:v>
      </x:c>
      <x:c r="H451" t="str">
        <x:v>Apple Europe Limited</x:v>
      </x:c>
      <x:c r="I451" s="22" t="n">
        <x:v>11.5</x:v>
      </x:c>
      <x:c r="J451" t="str">
        <x:v>Worked</x:v>
      </x:c>
      <x:c r="K451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1" t="str">
        <x:v>Include</x:v>
      </x:c>
      <x:c r="M451"/>
      <x:c r="N451"/>
    </x:row>
    <x:row r="452">
      <x:c r="A452" t="str">
        <x:v>D Headland|2026-06-15</x:v>
      </x:c>
      <x:c r="B452" s="888" t="n">
        <x:v>46188</x:v>
      </x:c>
      <x:c r="C452" t="str">
        <x:v>D Headland</x:v>
      </x:c>
      <x:c r="D452" t="str">
        <x:v>Permanent</x:v>
      </x:c>
      <x:c r="E452" t="str">
        <x:v>Thurrock</x:v>
      </x:c>
      <x:c r="F452" t="str">
        <x:v>Operative Porter</x:v>
      </x:c>
      <x:c r="G452" t="str">
        <x:v>400260</x:v>
      </x:c>
      <x:c r="H452" t="str">
        <x:v>Apple Europe Limited</x:v>
      </x:c>
      <x:c r="I452" s="22" t="n">
        <x:v>11.5</x:v>
      </x:c>
      <x:c r="J452" t="str">
        <x:v>Worked</x:v>
      </x:c>
      <x:c r="K452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2" t="str">
        <x:v>Include</x:v>
      </x:c>
      <x:c r="M452"/>
      <x:c r="N452"/>
    </x:row>
    <x:row r="453">
      <x:c r="A453" t="str">
        <x:v>D Headland|2026-06-16</x:v>
      </x:c>
      <x:c r="B453" s="888" t="n">
        <x:v>46189</x:v>
      </x:c>
      <x:c r="C453" t="str">
        <x:v>D Headland</x:v>
      </x:c>
      <x:c r="D453" t="str">
        <x:v>Permanent</x:v>
      </x:c>
      <x:c r="E453" t="str">
        <x:v>Thurrock</x:v>
      </x:c>
      <x:c r="F453" t="str">
        <x:v>Operative Porter</x:v>
      </x:c>
      <x:c r="G453" t="str">
        <x:v>400260</x:v>
      </x:c>
      <x:c r="H453" t="str">
        <x:v>Apple Europe Limited</x:v>
      </x:c>
      <x:c r="I453" s="22" t="n">
        <x:v>11.5</x:v>
      </x:c>
      <x:c r="J453" t="str">
        <x:v>Worked</x:v>
      </x:c>
      <x:c r="K453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3" t="str">
        <x:v>Include</x:v>
      </x:c>
      <x:c r="M453"/>
      <x:c r="N453"/>
    </x:row>
    <x:row r="454">
      <x:c r="A454" t="str">
        <x:v>D Headland|2026-06-17</x:v>
      </x:c>
      <x:c r="B454" s="888" t="n">
        <x:v>46190</x:v>
      </x:c>
      <x:c r="C454" t="str">
        <x:v>D Headland</x:v>
      </x:c>
      <x:c r="D454" t="str">
        <x:v>Permanent</x:v>
      </x:c>
      <x:c r="E454" t="str">
        <x:v>Thurrock</x:v>
      </x:c>
      <x:c r="F454" t="str">
        <x:v>Operative Porter</x:v>
      </x:c>
      <x:c r="G454" t="str">
        <x:v>400260</x:v>
      </x:c>
      <x:c r="H454" t="str">
        <x:v>Apple Europe Limited</x:v>
      </x:c>
      <x:c r="I454" s="22" t="n">
        <x:v>11.5</x:v>
      </x:c>
      <x:c r="J454" t="str">
        <x:v>Worked</x:v>
      </x:c>
      <x:c r="K454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4" t="str">
        <x:v>Include</x:v>
      </x:c>
      <x:c r="M454"/>
      <x:c r="N454"/>
    </x:row>
    <x:row r="455">
      <x:c r="A455" t="str">
        <x:v>D Headland|2026-06-18</x:v>
      </x:c>
      <x:c r="B455" s="888" t="n">
        <x:v>46191</x:v>
      </x:c>
      <x:c r="C455" t="str">
        <x:v>D Headland</x:v>
      </x:c>
      <x:c r="D455" t="str">
        <x:v>Permanent</x:v>
      </x:c>
      <x:c r="E455" t="str">
        <x:v>Thurrock</x:v>
      </x:c>
      <x:c r="F455" t="str">
        <x:v>Operative Porter</x:v>
      </x:c>
      <x:c r="G455" t="str">
        <x:v>400260</x:v>
      </x:c>
      <x:c r="H455" t="str">
        <x:v>Apple Europe Limited</x:v>
      </x:c>
      <x:c r="I455" s="22" t="n">
        <x:v>11.5</x:v>
      </x:c>
      <x:c r="J455" t="str">
        <x:v>Worked</x:v>
      </x:c>
      <x:c r="K455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5" t="str">
        <x:v>Include</x:v>
      </x:c>
      <x:c r="M455"/>
      <x:c r="N455"/>
    </x:row>
    <x:row r="456">
      <x:c r="A456" t="str">
        <x:v>D Headland|2026-06-19</x:v>
      </x:c>
      <x:c r="B456" s="888" t="n">
        <x:v>46192</x:v>
      </x:c>
      <x:c r="C456" t="str">
        <x:v>D Headland</x:v>
      </x:c>
      <x:c r="D456" t="str">
        <x:v>Permanent</x:v>
      </x:c>
      <x:c r="E456" t="str">
        <x:v>Thurrock</x:v>
      </x:c>
      <x:c r="F456" t="str">
        <x:v>Operative Porter</x:v>
      </x:c>
      <x:c r="G456" t="str">
        <x:v>400260</x:v>
      </x:c>
      <x:c r="H456" t="str">
        <x:v>Apple Europe Limited</x:v>
      </x:c>
      <x:c r="I456" s="22" t="n">
        <x:v>11.5</x:v>
      </x:c>
      <x:c r="J456" t="str">
        <x:v>Worked</x:v>
      </x:c>
      <x:c r="K456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6" t="str">
        <x:v>Include</x:v>
      </x:c>
      <x:c r="M456"/>
      <x:c r="N456"/>
    </x:row>
    <x:row r="457">
      <x:c r="A457" t="str">
        <x:v>D Headland|2026-06-22</x:v>
      </x:c>
      <x:c r="B457" s="888" t="n">
        <x:v>46195</x:v>
      </x:c>
      <x:c r="C457" t="str">
        <x:v>D Headland</x:v>
      </x:c>
      <x:c r="D457" t="str">
        <x:v>Permanent</x:v>
      </x:c>
      <x:c r="E457" t="str">
        <x:v>Thurrock</x:v>
      </x:c>
      <x:c r="F457" t="str">
        <x:v>Operative Porter</x:v>
      </x:c>
      <x:c r="G457" t="str">
        <x:v>402871</x:v>
      </x:c>
      <x:c r="H457" t="str">
        <x:v>Apple Europe Ltd</x:v>
      </x:c>
      <x:c r="I457" s="22" t="n">
        <x:v>11.5</x:v>
      </x:c>
      <x:c r="J457" t="str">
        <x:v>Worked</x:v>
      </x:c>
      <x:c r="K457" t="str">
        <x:v>Employee 1504; home branch Thurrock; assigned role Operative Porter | Deployment branch: Thurrock | Actual role: Operative Skilled | Jobs: 402871 | Customers: Apple Europe Ltd | Actual hours: 11.5; source records: 1</x:v>
      </x:c>
      <x:c r="L457" t="str">
        <x:v>Include</x:v>
      </x:c>
      <x:c r="M457"/>
      <x:c r="N457"/>
    </x:row>
    <x:row r="458">
      <x:c r="A458" t="str">
        <x:v>D Headland|2026-06-23</x:v>
      </x:c>
      <x:c r="B458" s="888" t="n">
        <x:v>46196</x:v>
      </x:c>
      <x:c r="C458" t="str">
        <x:v>D Headland</x:v>
      </x:c>
      <x:c r="D458" t="str">
        <x:v>Permanent</x:v>
      </x:c>
      <x:c r="E458" t="str">
        <x:v>Thurrock</x:v>
      </x:c>
      <x:c r="F458" t="str">
        <x:v>Operative Porter</x:v>
      </x:c>
      <x:c r="G458" t="str">
        <x:v>400260</x:v>
      </x:c>
      <x:c r="H458" t="str">
        <x:v>Apple Europe Limited</x:v>
      </x:c>
      <x:c r="I458" s="22" t="n">
        <x:v>11.5</x:v>
      </x:c>
      <x:c r="J458" t="str">
        <x:v>Worked</x:v>
      </x:c>
      <x:c r="K458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8" t="str">
        <x:v>Include</x:v>
      </x:c>
      <x:c r="M458"/>
      <x:c r="N458"/>
    </x:row>
    <x:row r="459">
      <x:c r="A459" t="str">
        <x:v>D Headland|2026-06-24</x:v>
      </x:c>
      <x:c r="B459" s="888" t="n">
        <x:v>46197</x:v>
      </x:c>
      <x:c r="C459" t="str">
        <x:v>D Headland</x:v>
      </x:c>
      <x:c r="D459" t="str">
        <x:v>Permanent</x:v>
      </x:c>
      <x:c r="E459" t="str">
        <x:v>Thurrock</x:v>
      </x:c>
      <x:c r="F459" t="str">
        <x:v>Operative Porter</x:v>
      </x:c>
      <x:c r="G459" t="str">
        <x:v>400260, 402871</x:v>
      </x:c>
      <x:c r="H459" t="str">
        <x:v>Apple Europe Limited; Apple Europe Ltd</x:v>
      </x:c>
      <x:c r="I459" s="22" t="n">
        <x:v>13.5</x:v>
      </x:c>
      <x:c r="J459" t="str">
        <x:v>Worked — 2 records</x:v>
      </x:c>
      <x:c r="K459" t="str">
        <x:v>Employee 1504; home branch Thurrock; assigned role Operative Porter | Deployment branch: Thurrock | Actual role: Operative Skilled | Jobs: 400260, 402871 | Customers: Apple Europe Limited; Apple Europe Ltd | Actual hours: 13.5; source records: 2</x:v>
      </x:c>
      <x:c r="L459" t="str">
        <x:v>Include</x:v>
      </x:c>
      <x:c r="M459"/>
      <x:c r="N459"/>
    </x:row>
    <x:row r="460">
      <x:c r="A460" t="str">
        <x:v>D Headland|2026-06-25</x:v>
      </x:c>
      <x:c r="B460" s="888" t="n">
        <x:v>46198</x:v>
      </x:c>
      <x:c r="C460" t="str">
        <x:v>D Headland</x:v>
      </x:c>
      <x:c r="D460" t="str">
        <x:v>Permanent</x:v>
      </x:c>
      <x:c r="E460" t="str">
        <x:v>Thurrock</x:v>
      </x:c>
      <x:c r="F460" t="str">
        <x:v>Operative Porter</x:v>
      </x:c>
      <x:c r="G460" t="str">
        <x:v>400260</x:v>
      </x:c>
      <x:c r="H460" t="str">
        <x:v>Apple Europe Limited</x:v>
      </x:c>
      <x:c r="I460" s="22" t="n">
        <x:v>11.5</x:v>
      </x:c>
      <x:c r="J460" t="str">
        <x:v>Worked</x:v>
      </x:c>
      <x:c r="K460" t="str">
        <x:v>Employee 1504; home branch Thurrock; assigned role Operative Porter | Deployment branch: Thurrock | Actual role: Operative Skilled | Jobs: 400260 | Customers: Apple Europe Limited | Actual hours: 11.5; source records: 1</x:v>
      </x:c>
      <x:c r="L460" t="str">
        <x:v>Include</x:v>
      </x:c>
      <x:c r="M460"/>
      <x:c r="N460"/>
    </x:row>
    <x:row r="461">
      <x:c r="A461" t="str">
        <x:v>D Headland|2026-06-26</x:v>
      </x:c>
      <x:c r="B461" s="888" t="n">
        <x:v>46199</x:v>
      </x:c>
      <x:c r="C461" t="str">
        <x:v>D Headland</x:v>
      </x:c>
      <x:c r="D461" t="str">
        <x:v>Permanent</x:v>
      </x:c>
      <x:c r="E461" t="str">
        <x:v>Thurrock</x:v>
      </x:c>
      <x:c r="F461" t="str">
        <x:v>Operative Porter</x:v>
      </x:c>
      <x:c r="G461" t="str">
        <x:v>400260</x:v>
      </x:c>
      <x:c r="H461" t="str">
        <x:v>Apple Europe Limited</x:v>
      </x:c>
      <x:c r="I461" s="22" t="n">
        <x:v>11.5</x:v>
      </x:c>
      <x:c r="J461" t="str">
        <x:v>Worked</x:v>
      </x:c>
      <x:c r="K461" t="str">
        <x:v>Employee 1504; home branch Thurrock; assigned role Operative Porter | Deployment branch: Thurrock | Actual role: Operative Skilled | Jobs: 400260 | Customers: Apple Europe Limited | Actual hours: 11.5; source records: 1</x:v>
      </x:c>
      <x:c r="L461" t="str">
        <x:v>Include</x:v>
      </x:c>
      <x:c r="M461"/>
      <x:c r="N461"/>
    </x:row>
    <x:row r="462">
      <x:c r="A462" t="str">
        <x:v>D Headland|2026-06-29</x:v>
      </x:c>
      <x:c r="B462" s="888" t="n">
        <x:v>46202</x:v>
      </x:c>
      <x:c r="C462" t="str">
        <x:v>D Headland</x:v>
      </x:c>
      <x:c r="D462" t="str">
        <x:v>Permanent</x:v>
      </x:c>
      <x:c r="E462" t="str">
        <x:v>Thurrock</x:v>
      </x:c>
      <x:c r="F462" t="str">
        <x:v>Operative Porter</x:v>
      </x:c>
      <x:c r="G462" t="str">
        <x:v>400260</x:v>
      </x:c>
      <x:c r="H462" t="str">
        <x:v>Apple Europe Limited</x:v>
      </x:c>
      <x:c r="I462" s="22" t="n">
        <x:v>11.5</x:v>
      </x:c>
      <x:c r="J462" t="str">
        <x:v>Worked</x:v>
      </x:c>
      <x:c r="K462" t="str">
        <x:v>Employee 1504; home branch Thurrock; assigned role Operative Porter | Deployment branch: Thurrock | Actual role: Operative Skilled | Jobs: 400260 | Customers: Apple Europe Limited | Actual hours: 11.5; source records: 1</x:v>
      </x:c>
      <x:c r="L462" t="str">
        <x:v>Include</x:v>
      </x:c>
      <x:c r="M462"/>
      <x:c r="N462"/>
    </x:row>
    <x:row r="463">
      <x:c r="A463" t="str">
        <x:v>D Headland|2026-06-30</x:v>
      </x:c>
      <x:c r="B463" s="888" t="n">
        <x:v>46203</x:v>
      </x:c>
      <x:c r="C463" t="str">
        <x:v>D Headland</x:v>
      </x:c>
      <x:c r="D463" t="str">
        <x:v>Permanent</x:v>
      </x:c>
      <x:c r="E463" t="str">
        <x:v>Thurrock</x:v>
      </x:c>
      <x:c r="F463" t="str">
        <x:v>Operative Porter</x:v>
      </x:c>
      <x:c r="G463" t="str">
        <x:v>400260</x:v>
      </x:c>
      <x:c r="H463" t="str">
        <x:v>Apple Europe Limited</x:v>
      </x:c>
      <x:c r="I463" s="22" t="n">
        <x:v>11.5</x:v>
      </x:c>
      <x:c r="J463" t="str">
        <x:v>Worked</x:v>
      </x:c>
      <x:c r="K463" t="str">
        <x:v>Employee 1504; home branch Thurrock; assigned role Operative Porter | Deployment branch: Thurrock | Actual role: Operative Skilled | Jobs: 400260 | Customers: Apple Europe Limited | Actual hours: 11.5; source records: 1</x:v>
      </x:c>
      <x:c r="L463" t="str">
        <x:v>Include</x:v>
      </x:c>
      <x:c r="M463"/>
      <x:c r="N463"/>
    </x:row>
    <x:row r="464">
      <x:c r="A464" t="str">
        <x:v>D Hodgson (B)|2026-06-01</x:v>
      </x:c>
      <x:c r="B464" s="888" t="n">
        <x:v>46174</x:v>
      </x:c>
      <x:c r="C464" t="str">
        <x:v>D Hodgson (B)</x:v>
      </x:c>
      <x:c r="D464" t="str">
        <x:v>Permanent</x:v>
      </x:c>
      <x:c r="E464" t="str">
        <x:v>Thurrock</x:v>
      </x:c>
      <x:c r="F464" t="str">
        <x:v>Operative Skilled</x:v>
      </x:c>
      <x:c r="G464"/>
      <x:c r="H464"/>
      <x:c r="I464" s="22" t="n">
        <x:v>0</x:v>
      </x:c>
      <x:c r="J464" t="str">
        <x:v>Annual leave</x:v>
      </x:c>
      <x:c r="K464" t="str">
        <x:v>Employee 1508; home branch Thurrock; assigned role Operative Skilled | Leave: Annual Leave (Hours) | Leave calendar basis: Variable-pattern period</x:v>
      </x:c>
      <x:c r="L464" t="str">
        <x:v>Include</x:v>
      </x:c>
      <x:c r="M464"/>
      <x:c r="N464"/>
    </x:row>
    <x:row r="465">
      <x:c r="A465" t="str">
        <x:v>D Hodgson (B)|2026-06-02</x:v>
      </x:c>
      <x:c r="B465" s="888" t="n">
        <x:v>46175</x:v>
      </x:c>
      <x:c r="C465" t="str">
        <x:v>D Hodgson (B)</x:v>
      </x:c>
      <x:c r="D465" t="str">
        <x:v>Permanent</x:v>
      </x:c>
      <x:c r="E465" t="str">
        <x:v>Thurrock</x:v>
      </x:c>
      <x:c r="F465" t="str">
        <x:v>Operative Skilled</x:v>
      </x:c>
      <x:c r="G465"/>
      <x:c r="H465"/>
      <x:c r="I465" s="22" t="n">
        <x:v>0</x:v>
      </x:c>
      <x:c r="J465" t="str">
        <x:v>Annual leave</x:v>
      </x:c>
      <x:c r="K465" t="str">
        <x:v>Employee 1508; home branch Thurrock; assigned role Operative Skilled | Leave: Annual Leave (Hours) | Leave calendar basis: Variable-pattern period</x:v>
      </x:c>
      <x:c r="L465" t="str">
        <x:v>Include</x:v>
      </x:c>
      <x:c r="M465"/>
      <x:c r="N465"/>
    </x:row>
    <x:row r="466">
      <x:c r="A466" t="str">
        <x:v>D Hodgson (B)|2026-06-03</x:v>
      </x:c>
      <x:c r="B466" s="888" t="n">
        <x:v>46176</x:v>
      </x:c>
      <x:c r="C466" t="str">
        <x:v>D Hodgson (B)</x:v>
      </x:c>
      <x:c r="D466" t="str">
        <x:v>Permanent</x:v>
      </x:c>
      <x:c r="E466" t="str">
        <x:v>Thurrock</x:v>
      </x:c>
      <x:c r="F466" t="str">
        <x:v>Operative Skilled</x:v>
      </x:c>
      <x:c r="G466"/>
      <x:c r="H466"/>
      <x:c r="I466" s="22" t="n">
        <x:v>0</x:v>
      </x:c>
      <x:c r="J466" t="str">
        <x:v>Annual leave</x:v>
      </x:c>
      <x:c r="K466" t="str">
        <x:v>Employee 1508; home branch Thurrock; assigned role Operative Skilled | Leave: Annual Leave (Hours) | Leave calendar basis: Variable-pattern period</x:v>
      </x:c>
      <x:c r="L466" t="str">
        <x:v>Include</x:v>
      </x:c>
      <x:c r="M466"/>
      <x:c r="N466"/>
    </x:row>
    <x:row r="467">
      <x:c r="A467" t="str">
        <x:v>D Hodgson (B)|2026-06-04</x:v>
      </x:c>
      <x:c r="B467" s="888" t="n">
        <x:v>46177</x:v>
      </x:c>
      <x:c r="C467" t="str">
        <x:v>D Hodgson (B)</x:v>
      </x:c>
      <x:c r="D467" t="str">
        <x:v>Permanent</x:v>
      </x:c>
      <x:c r="E467" t="str">
        <x:v>Thurrock</x:v>
      </x:c>
      <x:c r="F467" t="str">
        <x:v>Operative Skilled</x:v>
      </x:c>
      <x:c r="G467"/>
      <x:c r="H467"/>
      <x:c r="I467" s="22" t="n">
        <x:v>0</x:v>
      </x:c>
      <x:c r="J467" t="str">
        <x:v>Annual leave</x:v>
      </x:c>
      <x:c r="K467" t="str">
        <x:v>Employee 1508; home branch Thurrock; assigned role Operative Skilled | Leave: Annual Leave (Hours) | Leave calendar basis: Variable-pattern period</x:v>
      </x:c>
      <x:c r="L467" t="str">
        <x:v>Include</x:v>
      </x:c>
      <x:c r="M467"/>
      <x:c r="N467"/>
    </x:row>
    <x:row r="468">
      <x:c r="A468" t="str">
        <x:v>D Hodgson (B)|2026-06-05</x:v>
      </x:c>
      <x:c r="B468" s="888" t="n">
        <x:v>46178</x:v>
      </x:c>
      <x:c r="C468" t="str">
        <x:v>D Hodgson (B)</x:v>
      </x:c>
      <x:c r="D468" t="str">
        <x:v>Permanent</x:v>
      </x:c>
      <x:c r="E468" t="str">
        <x:v>Thurrock</x:v>
      </x:c>
      <x:c r="F468" t="str">
        <x:v>Operative Skilled</x:v>
      </x:c>
      <x:c r="G468"/>
      <x:c r="H468"/>
      <x:c r="I468" s="22" t="n">
        <x:v>0</x:v>
      </x:c>
      <x:c r="J468" t="str">
        <x:v>Annual leave</x:v>
      </x:c>
      <x:c r="K468" t="str">
        <x:v>Employee 1508; home branch Thurrock; assigned role Operative Skilled | Leave: Annual Leave (Hours) | Leave calendar basis: Variable-pattern period</x:v>
      </x:c>
      <x:c r="L468" t="str">
        <x:v>Include</x:v>
      </x:c>
      <x:c r="M468"/>
      <x:c r="N468"/>
    </x:row>
    <x:row r="469">
      <x:c r="A469" t="str">
        <x:v>D Hodgson (B)|2026-06-08</x:v>
      </x:c>
      <x:c r="B469" s="888" t="n">
        <x:v>46181</x:v>
      </x:c>
      <x:c r="C469" t="str">
        <x:v>D Hodgson (B)</x:v>
      </x:c>
      <x:c r="D469" t="str">
        <x:v>Permanent</x:v>
      </x:c>
      <x:c r="E469" t="str">
        <x:v>Thurrock</x:v>
      </x:c>
      <x:c r="F469" t="str">
        <x:v>Operative Skilled</x:v>
      </x:c>
      <x:c r="G469"/>
      <x:c r="H469"/>
      <x:c r="I469" s="22" t="n">
        <x:v>0</x:v>
      </x:c>
      <x:c r="J469" t="str">
        <x:v>Annual leave</x:v>
      </x:c>
      <x:c r="K469" t="str">
        <x:v>Employee 1508; home branch Thurrock; assigned role Operative Skilled | Leave: Annual Leave (Hours) | Leave calendar basis: Variable-pattern period</x:v>
      </x:c>
      <x:c r="L469" t="str">
        <x:v>Include</x:v>
      </x:c>
      <x:c r="M469"/>
      <x:c r="N469"/>
    </x:row>
    <x:row r="470">
      <x:c r="A470" t="str">
        <x:v>D Hodgson (B)|2026-06-09</x:v>
      </x:c>
      <x:c r="B470" s="888" t="n">
        <x:v>46182</x:v>
      </x:c>
      <x:c r="C470" t="str">
        <x:v>D Hodgson (B)</x:v>
      </x:c>
      <x:c r="D470" t="str">
        <x:v>Permanent</x:v>
      </x:c>
      <x:c r="E470" t="str">
        <x:v>Thurrock</x:v>
      </x:c>
      <x:c r="F470" t="str">
        <x:v>Operative Skilled</x:v>
      </x:c>
      <x:c r="G470"/>
      <x:c r="H470"/>
      <x:c r="I470" s="22" t="n">
        <x:v>0</x:v>
      </x:c>
      <x:c r="J470" t="str">
        <x:v>Annual leave</x:v>
      </x:c>
      <x:c r="K470" t="str">
        <x:v>Employee 1508; home branch Thurrock; assigned role Operative Skilled | Leave: Annual Leave (Hours) | Leave calendar basis: Variable-pattern period</x:v>
      </x:c>
      <x:c r="L470" t="str">
        <x:v>Include</x:v>
      </x:c>
      <x:c r="M470"/>
      <x:c r="N470"/>
    </x:row>
    <x:row r="471">
      <x:c r="A471" t="str">
        <x:v>D Hodgson (B)|2026-06-10</x:v>
      </x:c>
      <x:c r="B471" s="888" t="n">
        <x:v>46183</x:v>
      </x:c>
      <x:c r="C471" t="str">
        <x:v>D Hodgson (B)</x:v>
      </x:c>
      <x:c r="D471" t="str">
        <x:v>Permanent</x:v>
      </x:c>
      <x:c r="E471" t="str">
        <x:v>Thurrock</x:v>
      </x:c>
      <x:c r="F471" t="str">
        <x:v>Operative Skilled</x:v>
      </x:c>
      <x:c r="G471"/>
      <x:c r="H471"/>
      <x:c r="I471" s="22" t="n">
        <x:v>0</x:v>
      </x:c>
      <x:c r="J471" t="str">
        <x:v>Annual leave</x:v>
      </x:c>
      <x:c r="K471" t="str">
        <x:v>Employee 1508; home branch Thurrock; assigned role Operative Skilled | Leave: Annual Leave (Hours) | Leave calendar basis: Variable-pattern period</x:v>
      </x:c>
      <x:c r="L471" t="str">
        <x:v>Include</x:v>
      </x:c>
      <x:c r="M471"/>
      <x:c r="N471"/>
    </x:row>
    <x:row r="472">
      <x:c r="A472" t="str">
        <x:v>D Hodgson (B)|2026-06-11</x:v>
      </x:c>
      <x:c r="B472" s="888" t="n">
        <x:v>46184</x:v>
      </x:c>
      <x:c r="C472" t="str">
        <x:v>D Hodgson (B)</x:v>
      </x:c>
      <x:c r="D472" t="str">
        <x:v>Permanent</x:v>
      </x:c>
      <x:c r="E472" t="str">
        <x:v>Thurrock</x:v>
      </x:c>
      <x:c r="F472" t="str">
        <x:v>Operative Skilled</x:v>
      </x:c>
      <x:c r="G472"/>
      <x:c r="H472"/>
      <x:c r="I472" s="22" t="n">
        <x:v>0</x:v>
      </x:c>
      <x:c r="J472" t="str">
        <x:v>Annual leave</x:v>
      </x:c>
      <x:c r="K472" t="str">
        <x:v>Employee 1508; home branch Thurrock; assigned role Operative Skilled | Leave: Annual Leave (Hours) | Leave calendar basis: Variable-pattern period</x:v>
      </x:c>
      <x:c r="L472" t="str">
        <x:v>Include</x:v>
      </x:c>
      <x:c r="M472"/>
      <x:c r="N472"/>
    </x:row>
    <x:row r="473">
      <x:c r="A473" t="str">
        <x:v>D Hodgson (B)|2026-06-12</x:v>
      </x:c>
      <x:c r="B473" s="888" t="n">
        <x:v>46185</x:v>
      </x:c>
      <x:c r="C473" t="str">
        <x:v>D Hodgson (B)</x:v>
      </x:c>
      <x:c r="D473" t="str">
        <x:v>Permanent</x:v>
      </x:c>
      <x:c r="E473" t="str">
        <x:v>Thurrock</x:v>
      </x:c>
      <x:c r="F473" t="str">
        <x:v>Operative Skilled</x:v>
      </x:c>
      <x:c r="G473"/>
      <x:c r="H473"/>
      <x:c r="I473" s="22" t="n">
        <x:v>0</x:v>
      </x:c>
      <x:c r="J473" t="str">
        <x:v>Annual leave</x:v>
      </x:c>
      <x:c r="K473" t="str">
        <x:v>Employee 1508; home branch Thurrock; assigned role Operative Skilled | Leave: Annual Leave (Hours) | Leave calendar basis: Variable-pattern period</x:v>
      </x:c>
      <x:c r="L473" t="str">
        <x:v>Include</x:v>
      </x:c>
      <x:c r="M473"/>
      <x:c r="N473"/>
    </x:row>
    <x:row r="474">
      <x:c r="A474" t="str">
        <x:v>D Hodgson (B)|2026-06-15</x:v>
      </x:c>
      <x:c r="B474" s="888" t="n">
        <x:v>46188</x:v>
      </x:c>
      <x:c r="C474" t="str">
        <x:v>D Hodgson (B)</x:v>
      </x:c>
      <x:c r="D474" t="str">
        <x:v>Permanent</x:v>
      </x:c>
      <x:c r="E474" t="str">
        <x:v>Thurrock</x:v>
      </x:c>
      <x:c r="F474" t="str">
        <x:v>Operative Skilled</x:v>
      </x:c>
      <x:c r="G474"/>
      <x:c r="H474"/>
      <x:c r="I474" s="22" t="n">
        <x:v>0</x:v>
      </x:c>
      <x:c r="J474" t="str">
        <x:v>Annual leave</x:v>
      </x:c>
      <x:c r="K474" t="str">
        <x:v>Employee 1508; home branch Thurrock; assigned role Operative Skilled | Leave: Annual Leave (Hours) | Leave calendar basis: Variable-pattern period</x:v>
      </x:c>
      <x:c r="L474" t="str">
        <x:v>Include</x:v>
      </x:c>
      <x:c r="M474"/>
      <x:c r="N474"/>
    </x:row>
    <x:row r="475">
      <x:c r="A475" t="str">
        <x:v>D Hodgson (B)|2026-06-16</x:v>
      </x:c>
      <x:c r="B475" s="888" t="n">
        <x:v>46189</x:v>
      </x:c>
      <x:c r="C475" t="str">
        <x:v>D Hodgson (B)</x:v>
      </x:c>
      <x:c r="D475" t="str">
        <x:v>Permanent</x:v>
      </x:c>
      <x:c r="E475" t="str">
        <x:v>Thurrock</x:v>
      </x:c>
      <x:c r="F475" t="str">
        <x:v>Operative Skilled</x:v>
      </x:c>
      <x:c r="G475"/>
      <x:c r="H475"/>
      <x:c r="I475" s="22" t="n">
        <x:v>0</x:v>
      </x:c>
      <x:c r="J475" t="str">
        <x:v>Annual leave</x:v>
      </x:c>
      <x:c r="K475" t="str">
        <x:v>Employee 1508; home branch Thurrock; assigned role Operative Skilled | Leave: Annual Leave (Hours) | Leave calendar basis: Variable-pattern period</x:v>
      </x:c>
      <x:c r="L475" t="str">
        <x:v>Include</x:v>
      </x:c>
      <x:c r="M475"/>
      <x:c r="N475"/>
    </x:row>
    <x:row r="476">
      <x:c r="A476" t="str">
        <x:v>D Hodgson (B)|2026-06-17</x:v>
      </x:c>
      <x:c r="B476" s="888" t="n">
        <x:v>46190</x:v>
      </x:c>
      <x:c r="C476" t="str">
        <x:v>D Hodgson (B)</x:v>
      </x:c>
      <x:c r="D476" t="str">
        <x:v>Permanent</x:v>
      </x:c>
      <x:c r="E476" t="str">
        <x:v>Thurrock</x:v>
      </x:c>
      <x:c r="F476" t="str">
        <x:v>Operative Skilled</x:v>
      </x:c>
      <x:c r="G476"/>
      <x:c r="H476"/>
      <x:c r="I476" s="22" t="n">
        <x:v>0</x:v>
      </x:c>
      <x:c r="J476" t="str">
        <x:v>Annual leave</x:v>
      </x:c>
      <x:c r="K476" t="str">
        <x:v>Employee 1508; home branch Thurrock; assigned role Operative Skilled | Leave: Annual Leave (Hours) | Leave calendar basis: Variable-pattern period</x:v>
      </x:c>
      <x:c r="L476" t="str">
        <x:v>Include</x:v>
      </x:c>
      <x:c r="M476"/>
      <x:c r="N476"/>
    </x:row>
    <x:row r="477">
      <x:c r="A477" t="str">
        <x:v>D Hodgson (B)|2026-06-18</x:v>
      </x:c>
      <x:c r="B477" s="888" t="n">
        <x:v>46191</x:v>
      </x:c>
      <x:c r="C477" t="str">
        <x:v>D Hodgson (B)</x:v>
      </x:c>
      <x:c r="D477" t="str">
        <x:v>Permanent</x:v>
      </x:c>
      <x:c r="E477" t="str">
        <x:v>Thurrock</x:v>
      </x:c>
      <x:c r="F477" t="str">
        <x:v>Operative Skilled</x:v>
      </x:c>
      <x:c r="G477"/>
      <x:c r="H477"/>
      <x:c r="I477" s="22" t="n">
        <x:v>0</x:v>
      </x:c>
      <x:c r="J477" t="str">
        <x:v>Annual leave</x:v>
      </x:c>
      <x:c r="K477" t="str">
        <x:v>Employee 1508; home branch Thurrock; assigned role Operative Skilled | Leave: Annual Leave (Hours) | Leave calendar basis: Variable-pattern period</x:v>
      </x:c>
      <x:c r="L477" t="str">
        <x:v>Include</x:v>
      </x:c>
      <x:c r="M477"/>
      <x:c r="N477"/>
    </x:row>
    <x:row r="478">
      <x:c r="A478" t="str">
        <x:v>D Hodgson (B)|2026-06-19</x:v>
      </x:c>
      <x:c r="B478" s="888" t="n">
        <x:v>46192</x:v>
      </x:c>
      <x:c r="C478" t="str">
        <x:v>D Hodgson (B)</x:v>
      </x:c>
      <x:c r="D478" t="str">
        <x:v>Permanent</x:v>
      </x:c>
      <x:c r="E478" t="str">
        <x:v>Thurrock</x:v>
      </x:c>
      <x:c r="F478" t="str">
        <x:v>Operative Skilled</x:v>
      </x:c>
      <x:c r="G478"/>
      <x:c r="H478"/>
      <x:c r="I478" s="22" t="n">
        <x:v>0</x:v>
      </x:c>
      <x:c r="J478" t="str">
        <x:v>Annual leave</x:v>
      </x:c>
      <x:c r="K478" t="str">
        <x:v>Employee 1508; home branch Thurrock; assigned role Operative Skilled | Leave: Annual Leave (Hours) | Leave calendar basis: Variable-pattern period</x:v>
      </x:c>
      <x:c r="L478" t="str">
        <x:v>Include</x:v>
      </x:c>
      <x:c r="M478"/>
      <x:c r="N478"/>
    </x:row>
    <x:row r="479">
      <x:c r="A479" t="str">
        <x:v>D Hodgson (B)|2026-06-22</x:v>
      </x:c>
      <x:c r="B479" s="888" t="n">
        <x:v>46195</x:v>
      </x:c>
      <x:c r="C479" t="str">
        <x:v>D Hodgson (B)</x:v>
      </x:c>
      <x:c r="D479" t="str">
        <x:v>Permanent</x:v>
      </x:c>
      <x:c r="E479" t="str">
        <x:v>Thurrock</x:v>
      </x:c>
      <x:c r="F479" t="str">
        <x:v>Operative Skilled</x:v>
      </x:c>
      <x:c r="G479" t="str">
        <x:v>396747</x:v>
      </x:c>
      <x:c r="H479" t="str">
        <x:v>Kelly/Ms Emma</x:v>
      </x:c>
      <x:c r="I479" s="22" t="n">
        <x:v>7.5</x:v>
      </x:c>
      <x:c r="J479" t="str">
        <x:v>Worked</x:v>
      </x:c>
      <x:c r="K479" t="str">
        <x:v>Employee 1508; home branch Thurrock; assigned role Operative Skilled | Deployment branch: Thurrock | Actual role: Operative Skilled | Jobs: 396747 | Customers: Kelly/Ms Emma | Actual hours: 7.5; source records: 1</x:v>
      </x:c>
      <x:c r="L479" t="str">
        <x:v>Include</x:v>
      </x:c>
      <x:c r="M479"/>
      <x:c r="N479"/>
    </x:row>
    <x:row r="480">
      <x:c r="A480" t="str">
        <x:v>D Hodgson (B)|2026-06-23</x:v>
      </x:c>
      <x:c r="B480" s="888" t="n">
        <x:v>46196</x:v>
      </x:c>
      <x:c r="C480" t="str">
        <x:v>D Hodgson (B)</x:v>
      </x:c>
      <x:c r="D480" t="str">
        <x:v>Permanent</x:v>
      </x:c>
      <x:c r="E480" t="str">
        <x:v>Thurrock</x:v>
      </x:c>
      <x:c r="F480" t="str">
        <x:v>Operative Skilled</x:v>
      </x:c>
      <x:c r="G480" t="str">
        <x:v>402908</x:v>
      </x:c>
      <x:c r="H480" t="str">
        <x:v>UBS Investment Bank</x:v>
      </x:c>
      <x:c r="I480" s="22" t="n">
        <x:v>7.5</x:v>
      </x:c>
      <x:c r="J480" t="str">
        <x:v>Worked</x:v>
      </x:c>
      <x:c r="K480" t="str">
        <x:v>Employee 1508; home branch Thurrock; assigned role Operative Skilled | Deployment branch: Thurrock | Actual role: Operative Skilled | Jobs: 402908 | Customers: UBS Investment Bank | Actual hours: 7.5; source records: 1</x:v>
      </x:c>
      <x:c r="L480" t="str">
        <x:v>Include</x:v>
      </x:c>
      <x:c r="M480"/>
      <x:c r="N480"/>
    </x:row>
    <x:row r="481">
      <x:c r="A481" t="str">
        <x:v>D Hodgson (B)|2026-06-24</x:v>
      </x:c>
      <x:c r="B481" s="888" t="n">
        <x:v>46197</x:v>
      </x:c>
      <x:c r="C481" t="str">
        <x:v>D Hodgson (B)</x:v>
      </x:c>
      <x:c r="D481" t="str">
        <x:v>Permanent</x:v>
      </x:c>
      <x:c r="E481" t="str">
        <x:v>Thurrock</x:v>
      </x:c>
      <x:c r="F481" t="str">
        <x:v>Operative Skilled</x:v>
      </x:c>
      <x:c r="G481" t="str">
        <x:v>402991</x:v>
      </x:c>
      <x:c r="H481" t="str">
        <x:v>Cushman &amp; Wakefield</x:v>
      </x:c>
      <x:c r="I481" s="22" t="n">
        <x:v>12.5</x:v>
      </x:c>
      <x:c r="J481" t="str">
        <x:v>Worked</x:v>
      </x:c>
      <x:c r="K481" t="str">
        <x:v>Employee 1508; home branch Thurrock; assigned role Operative Skilled | Deployment branch: Thurrock | Actual role: Operative Skilled | Jobs: 402991 | Customers: Cushman &amp; Wakefield | Actual hours: 12.5; source records: 1</x:v>
      </x:c>
      <x:c r="L481" t="str">
        <x:v>Include</x:v>
      </x:c>
      <x:c r="M481"/>
      <x:c r="N481"/>
    </x:row>
    <x:row r="482">
      <x:c r="A482" t="str">
        <x:v>D Hodgson (B)|2026-06-25</x:v>
      </x:c>
      <x:c r="B482" s="888" t="n">
        <x:v>46198</x:v>
      </x:c>
      <x:c r="C482" t="str">
        <x:v>D Hodgson (B)</x:v>
      </x:c>
      <x:c r="D482" t="str">
        <x:v>Permanent</x:v>
      </x:c>
      <x:c r="E482" t="str">
        <x:v>Thurrock</x:v>
      </x:c>
      <x:c r="F482" t="str">
        <x:v>Operative Skilled</x:v>
      </x:c>
      <x:c r="G482" t="str">
        <x:v>402991</x:v>
      </x:c>
      <x:c r="H482" t="str">
        <x:v>Cushman &amp; Wakefield</x:v>
      </x:c>
      <x:c r="I482" s="22" t="n">
        <x:v>9.5</x:v>
      </x:c>
      <x:c r="J482" t="str">
        <x:v>Worked</x:v>
      </x:c>
      <x:c r="K482" t="str">
        <x:v>Employee 1508; home branch Thurrock; assigned role Operative Skilled | Deployment branch: Thurrock | Actual role: Operative Skilled | Jobs: 402991 | Customers: Cushman &amp; Wakefield | Actual hours: 9.5; source records: 1</x:v>
      </x:c>
      <x:c r="L482" t="str">
        <x:v>Include</x:v>
      </x:c>
      <x:c r="M482"/>
      <x:c r="N482"/>
    </x:row>
    <x:row r="483">
      <x:c r="A483" t="str">
        <x:v>D Hodgson (B)|2026-06-26</x:v>
      </x:c>
      <x:c r="B483" s="888" t="n">
        <x:v>46199</x:v>
      </x:c>
      <x:c r="C483" t="str">
        <x:v>D Hodgson (B)</x:v>
      </x:c>
      <x:c r="D483" t="str">
        <x:v>Permanent</x:v>
      </x:c>
      <x:c r="E483" t="str">
        <x:v>Thurrock</x:v>
      </x:c>
      <x:c r="F483" t="str">
        <x:v>Operative Skilled</x:v>
      </x:c>
      <x:c r="G483" t="str">
        <x:v>402991</x:v>
      </x:c>
      <x:c r="H483" t="str">
        <x:v>Cushman &amp; Wakefield</x:v>
      </x:c>
      <x:c r="I483" s="22" t="n">
        <x:v>11.5</x:v>
      </x:c>
      <x:c r="J483" t="str">
        <x:v>Worked</x:v>
      </x:c>
      <x:c r="K483" t="str">
        <x:v>Employee 1508; home branch Thurrock; assigned role Operative Skilled | Deployment branch: Thurrock | Actual role: Operative Skilled | Jobs: 402991 | Customers: Cushman &amp; Wakefield | Actual hours: 11.5; source records: 1</x:v>
      </x:c>
      <x:c r="L483" t="str">
        <x:v>Include</x:v>
      </x:c>
      <x:c r="M483"/>
      <x:c r="N483"/>
    </x:row>
    <x:row r="484">
      <x:c r="A484" t="str">
        <x:v>D Hodgson (B)|2026-06-27</x:v>
      </x:c>
      <x:c r="B484" s="888" t="n">
        <x:v>46200</x:v>
      </x:c>
      <x:c r="C484" t="str">
        <x:v>D Hodgson (B)</x:v>
      </x:c>
      <x:c r="D484" t="str">
        <x:v>Permanent</x:v>
      </x:c>
      <x:c r="E484" t="str">
        <x:v>Thurrock</x:v>
      </x:c>
      <x:c r="F484" t="str">
        <x:v>Operative Skilled</x:v>
      </x:c>
      <x:c r="G484" t="str">
        <x:v>402640</x:v>
      </x:c>
      <x:c r="H484" t="str">
        <x:v>UBS Investment Bank</x:v>
      </x:c>
      <x:c r="I484" s="22" t="n">
        <x:v>8.5</x:v>
      </x:c>
      <x:c r="J484" t="str">
        <x:v>Worked</x:v>
      </x:c>
      <x:c r="K484" t="str">
        <x:v>Employee 1508; home branch Thurrock; assigned role Operative Skilled | Deployment branch: Thurrock | Actual role: Operative Skilled | Jobs: 402640 | Customers: UBS Investment Bank | Actual hours: 8.5; source records: 1</x:v>
      </x:c>
      <x:c r="L484" t="str">
        <x:v>Include</x:v>
      </x:c>
      <x:c r="M484"/>
      <x:c r="N484"/>
    </x:row>
    <x:row r="485">
      <x:c r="A485" t="str">
        <x:v>D Hodgson (B)|2026-06-29</x:v>
      </x:c>
      <x:c r="B485" s="888" t="n">
        <x:v>46202</x:v>
      </x:c>
      <x:c r="C485" t="str">
        <x:v>D Hodgson (B)</x:v>
      </x:c>
      <x:c r="D485" t="str">
        <x:v>Permanent</x:v>
      </x:c>
      <x:c r="E485" t="str">
        <x:v>Thurrock</x:v>
      </x:c>
      <x:c r="F485" t="str">
        <x:v>Operative Skilled</x:v>
      </x:c>
      <x:c r="G485" t="str">
        <x:v>403072</x:v>
      </x:c>
      <x:c r="H485" t="str">
        <x:v>Aduba/Ms Maureen</x:v>
      </x:c>
      <x:c r="I485" s="22" t="n">
        <x:v>7</x:v>
      </x:c>
      <x:c r="J485" t="str">
        <x:v>Worked</x:v>
      </x:c>
      <x:c r="K485" t="str">
        <x:v>Employee 1508; home branch Thurrock; assigned role Operative Skilled | Deployment branch: Thurrock | Actual role: Operative Skilled | Jobs: 403072 | Customers: Aduba/Ms Maureen | Actual hours: 7.0; source records: 1</x:v>
      </x:c>
      <x:c r="L485" t="str">
        <x:v>Include</x:v>
      </x:c>
      <x:c r="M485"/>
      <x:c r="N485"/>
    </x:row>
    <x:row r="486">
      <x:c r="A486" t="str">
        <x:v>D Hodgson (B)|2026-06-30</x:v>
      </x:c>
      <x:c r="B486" s="888" t="n">
        <x:v>46203</x:v>
      </x:c>
      <x:c r="C486" t="str">
        <x:v>D Hodgson (B)</x:v>
      </x:c>
      <x:c r="D486" t="str">
        <x:v>Permanent</x:v>
      </x:c>
      <x:c r="E486" t="str">
        <x:v>Thurrock</x:v>
      </x:c>
      <x:c r="F486" t="str">
        <x:v>Operative Skilled</x:v>
      </x:c>
      <x:c r="G486" t="str">
        <x:v>403072</x:v>
      </x:c>
      <x:c r="H486" t="str">
        <x:v>Aduba/Ms Maureen</x:v>
      </x:c>
      <x:c r="I486" s="22" t="n">
        <x:v>6.5</x:v>
      </x:c>
      <x:c r="J486" t="str">
        <x:v>Worked</x:v>
      </x:c>
      <x:c r="K486" t="str">
        <x:v>Employee 1508; home branch Thurrock; assigned role Operative Skilled | Deployment branch: Thurrock | Actual role: Operative Skilled | Jobs: 403072 | Customers: Aduba/Ms Maureen | Actual hours: 6.5; source records: 1</x:v>
      </x:c>
      <x:c r="L486" t="str">
        <x:v>Include</x:v>
      </x:c>
      <x:c r="M486"/>
      <x:c r="N486"/>
    </x:row>
    <x:row r="487">
      <x:c r="A487" t="str">
        <x:v>D O'Brien|2026-06-01</x:v>
      </x:c>
      <x:c r="B487" s="888" t="n">
        <x:v>46174</x:v>
      </x:c>
      <x:c r="C487" t="str">
        <x:v>D O'Brien</x:v>
      </x:c>
      <x:c r="D487" t="str">
        <x:v>Permanent</x:v>
      </x:c>
      <x:c r="E487" t="str">
        <x:v>Thurrock</x:v>
      </x:c>
      <x:c r="F487" t="str">
        <x:v>Operative Porter</x:v>
      </x:c>
      <x:c r="G487"/>
      <x:c r="H487"/>
      <x:c r="I487" s="22" t="n">
        <x:v>0</x:v>
      </x:c>
      <x:c r="J487" t="str">
        <x:v>Annual leave</x:v>
      </x:c>
      <x:c r="K487" t="str">
        <x:v>Employee 2250; home branch Thurrock; assigned role Operative Porter | Leave: Annual Leave (Days) | Leave calendar basis: Fixed schedule</x:v>
      </x:c>
      <x:c r="L487" t="str">
        <x:v>Include</x:v>
      </x:c>
      <x:c r="M487"/>
      <x:c r="N487"/>
    </x:row>
    <x:row r="488">
      <x:c r="A488" t="str">
        <x:v>D O'Brien|2026-06-02</x:v>
      </x:c>
      <x:c r="B488" s="888" t="n">
        <x:v>46175</x:v>
      </x:c>
      <x:c r="C488" t="str">
        <x:v>D O'Brien</x:v>
      </x:c>
      <x:c r="D488" t="str">
        <x:v>Permanent</x:v>
      </x:c>
      <x:c r="E488" t="str">
        <x:v>Thurrock</x:v>
      </x:c>
      <x:c r="F488" t="str">
        <x:v>Operative Porter</x:v>
      </x:c>
      <x:c r="G488"/>
      <x:c r="H488"/>
      <x:c r="I488" s="22" t="n">
        <x:v>0</x:v>
      </x:c>
      <x:c r="J488" t="str">
        <x:v>Annual leave</x:v>
      </x:c>
      <x:c r="K488" t="str">
        <x:v>Employee 2250; home branch Thurrock; assigned role Operative Porter | Leave: Annual Leave (Days) | Leave calendar basis: Fixed schedule</x:v>
      </x:c>
      <x:c r="L488" t="str">
        <x:v>Include</x:v>
      </x:c>
      <x:c r="M488"/>
      <x:c r="N488"/>
    </x:row>
    <x:row r="489">
      <x:c r="A489" t="str">
        <x:v>D O'Brien|2026-06-03</x:v>
      </x:c>
      <x:c r="B489" s="888" t="n">
        <x:v>46176</x:v>
      </x:c>
      <x:c r="C489" t="str">
        <x:v>D O'Brien</x:v>
      </x:c>
      <x:c r="D489" t="str">
        <x:v>Permanent</x:v>
      </x:c>
      <x:c r="E489" t="str">
        <x:v>Thurrock</x:v>
      </x:c>
      <x:c r="F489" t="str">
        <x:v>Operative Porter</x:v>
      </x:c>
      <x:c r="G489"/>
      <x:c r="H489"/>
      <x:c r="I489" s="22" t="n">
        <x:v>0</x:v>
      </x:c>
      <x:c r="J489" t="str">
        <x:v>Annual leave</x:v>
      </x:c>
      <x:c r="K489" t="str">
        <x:v>Employee 2250; home branch Thurrock; assigned role Operative Porter | Leave: Annual Leave (Days) | Leave calendar basis: Fixed schedule</x:v>
      </x:c>
      <x:c r="L489" t="str">
        <x:v>Include</x:v>
      </x:c>
      <x:c r="M489"/>
      <x:c r="N489"/>
    </x:row>
    <x:row r="490">
      <x:c r="A490" t="str">
        <x:v>D O'Brien|2026-06-04</x:v>
      </x:c>
      <x:c r="B490" s="888" t="n">
        <x:v>46177</x:v>
      </x:c>
      <x:c r="C490" t="str">
        <x:v>D O'Brien</x:v>
      </x:c>
      <x:c r="D490" t="str">
        <x:v>Permanent</x:v>
      </x:c>
      <x:c r="E490" t="str">
        <x:v>Thurrock</x:v>
      </x:c>
      <x:c r="F490" t="str">
        <x:v>Operative Porter</x:v>
      </x:c>
      <x:c r="G490"/>
      <x:c r="H490"/>
      <x:c r="I490" s="22" t="n">
        <x:v>0</x:v>
      </x:c>
      <x:c r="J490" t="str">
        <x:v>Annual leave</x:v>
      </x:c>
      <x:c r="K490" t="str">
        <x:v>Employee 2250; home branch Thurrock; assigned role Operative Porter | Leave: Annual Leave (Days) | Leave calendar basis: Fixed schedule</x:v>
      </x:c>
      <x:c r="L490" t="str">
        <x:v>Include</x:v>
      </x:c>
      <x:c r="M490"/>
      <x:c r="N490"/>
    </x:row>
    <x:row r="491">
      <x:c r="A491" t="str">
        <x:v>D O'Brien|2026-06-05</x:v>
      </x:c>
      <x:c r="B491" s="888" t="n">
        <x:v>46178</x:v>
      </x:c>
      <x:c r="C491" t="str">
        <x:v>D O'Brien</x:v>
      </x:c>
      <x:c r="D491" t="str">
        <x:v>Permanent</x:v>
      </x:c>
      <x:c r="E491" t="str">
        <x:v>Thurrock</x:v>
      </x:c>
      <x:c r="F491" t="str">
        <x:v>Operative Porter</x:v>
      </x:c>
      <x:c r="G491"/>
      <x:c r="H491"/>
      <x:c r="I491" s="22" t="n">
        <x:v>0</x:v>
      </x:c>
      <x:c r="J491" t="str">
        <x:v>Annual leave</x:v>
      </x:c>
      <x:c r="K491" t="str">
        <x:v>Employee 2250; home branch Thurrock; assigned role Operative Porter | Leave: Annual Leave (Days) | Leave calendar basis: Fixed schedule</x:v>
      </x:c>
      <x:c r="L491" t="str">
        <x:v>Include</x:v>
      </x:c>
      <x:c r="M491"/>
      <x:c r="N491"/>
    </x:row>
    <x:row r="492">
      <x:c r="A492" t="str">
        <x:v>D O'Brien|2026-06-08</x:v>
      </x:c>
      <x:c r="B492" s="888" t="n">
        <x:v>46181</x:v>
      </x:c>
      <x:c r="C492" t="str">
        <x:v>D O'Brien</x:v>
      </x:c>
      <x:c r="D492" t="str">
        <x:v>Permanent</x:v>
      </x:c>
      <x:c r="E492" t="str">
        <x:v>Thurrock</x:v>
      </x:c>
      <x:c r="F492" t="str">
        <x:v>Operative Porter</x:v>
      </x:c>
      <x:c r="G492"/>
      <x:c r="H492"/>
      <x:c r="I492" s="22" t="n">
        <x:v>0</x:v>
      </x:c>
      <x:c r="J492" t="str">
        <x:v>Annual leave</x:v>
      </x:c>
      <x:c r="K492" t="str">
        <x:v>Employee 2250; home branch Thurrock; assigned role Operative Porter | Leave: Annual Leave (Days) | Leave calendar basis: Fixed schedule</x:v>
      </x:c>
      <x:c r="L492" t="str">
        <x:v>Include</x:v>
      </x:c>
      <x:c r="M492"/>
      <x:c r="N492"/>
    </x:row>
    <x:row r="493">
      <x:c r="A493" t="str">
        <x:v>D O'Brien|2026-06-09</x:v>
      </x:c>
      <x:c r="B493" s="888" t="n">
        <x:v>46182</x:v>
      </x:c>
      <x:c r="C493" t="str">
        <x:v>D O'Brien</x:v>
      </x:c>
      <x:c r="D493" t="str">
        <x:v>Permanent</x:v>
      </x:c>
      <x:c r="E493" t="str">
        <x:v>Thurrock</x:v>
      </x:c>
      <x:c r="F493" t="str">
        <x:v>Operative Porter</x:v>
      </x:c>
      <x:c r="G493"/>
      <x:c r="H493"/>
      <x:c r="I493" s="22" t="n">
        <x:v>0</x:v>
      </x:c>
      <x:c r="J493" t="str">
        <x:v>Annual leave</x:v>
      </x:c>
      <x:c r="K493" t="str">
        <x:v>Employee 2250; home branch Thurrock; assigned role Operative Porter | Leave: Annual Leave (Days) | Leave calendar basis: Fixed schedule</x:v>
      </x:c>
      <x:c r="L493" t="str">
        <x:v>Include</x:v>
      </x:c>
      <x:c r="M493"/>
      <x:c r="N493"/>
    </x:row>
    <x:row r="494">
      <x:c r="A494" t="str">
        <x:v>D O'Brien|2026-06-10</x:v>
      </x:c>
      <x:c r="B494" s="888" t="n">
        <x:v>46183</x:v>
      </x:c>
      <x:c r="C494" t="str">
        <x:v>D O'Brien</x:v>
      </x:c>
      <x:c r="D494" t="str">
        <x:v>Permanent</x:v>
      </x:c>
      <x:c r="E494" t="str">
        <x:v>Thurrock</x:v>
      </x:c>
      <x:c r="F494" t="str">
        <x:v>Operative Porter</x:v>
      </x:c>
      <x:c r="G494"/>
      <x:c r="H494"/>
      <x:c r="I494" s="22" t="n">
        <x:v>0</x:v>
      </x:c>
      <x:c r="J494" t="str">
        <x:v>Annual leave</x:v>
      </x:c>
      <x:c r="K494" t="str">
        <x:v>Employee 2250; home branch Thurrock; assigned role Operative Porter | Leave: Annual Leave (Days) | Leave calendar basis: Fixed schedule</x:v>
      </x:c>
      <x:c r="L494" t="str">
        <x:v>Include</x:v>
      </x:c>
      <x:c r="M494"/>
      <x:c r="N494"/>
    </x:row>
    <x:row r="495">
      <x:c r="A495" t="str">
        <x:v>D O'Brien|2026-06-11</x:v>
      </x:c>
      <x:c r="B495" s="888" t="n">
        <x:v>46184</x:v>
      </x:c>
      <x:c r="C495" t="str">
        <x:v>D O'Brien</x:v>
      </x:c>
      <x:c r="D495" t="str">
        <x:v>Permanent</x:v>
      </x:c>
      <x:c r="E495" t="str">
        <x:v>Thurrock</x:v>
      </x:c>
      <x:c r="F495" t="str">
        <x:v>Operative Porter</x:v>
      </x:c>
      <x:c r="G495"/>
      <x:c r="H495"/>
      <x:c r="I495" s="22" t="n">
        <x:v>0</x:v>
      </x:c>
      <x:c r="J495" t="str">
        <x:v>Annual leave</x:v>
      </x:c>
      <x:c r="K495" t="str">
        <x:v>Employee 2250; home branch Thurrock; assigned role Operative Porter | Leave: Annual Leave (Days) | Leave calendar basis: Fixed schedule</x:v>
      </x:c>
      <x:c r="L495" t="str">
        <x:v>Include</x:v>
      </x:c>
      <x:c r="M495"/>
      <x:c r="N495"/>
    </x:row>
    <x:row r="496">
      <x:c r="A496" t="str">
        <x:v>D O'Brien|2026-06-12</x:v>
      </x:c>
      <x:c r="B496" s="888" t="n">
        <x:v>46185</x:v>
      </x:c>
      <x:c r="C496" t="str">
        <x:v>D O'Brien</x:v>
      </x:c>
      <x:c r="D496" t="str">
        <x:v>Permanent</x:v>
      </x:c>
      <x:c r="E496" t="str">
        <x:v>Thurrock</x:v>
      </x:c>
      <x:c r="F496" t="str">
        <x:v>Operative Porter</x:v>
      </x:c>
      <x:c r="G496"/>
      <x:c r="H496"/>
      <x:c r="I496" s="22" t="n">
        <x:v>0</x:v>
      </x:c>
      <x:c r="J496" t="str">
        <x:v>Annual leave</x:v>
      </x:c>
      <x:c r="K496" t="str">
        <x:v>Employee 2250; home branch Thurrock; assigned role Operative Porter | Leave: Annual Leave (Days) | Leave calendar basis: Fixed schedule</x:v>
      </x:c>
      <x:c r="L496" t="str">
        <x:v>Include</x:v>
      </x:c>
      <x:c r="M496"/>
      <x:c r="N496"/>
    </x:row>
    <x:row r="497">
      <x:c r="A497" t="str">
        <x:v>D O'Brien|2026-06-15</x:v>
      </x:c>
      <x:c r="B497" s="888" t="n">
        <x:v>46188</x:v>
      </x:c>
      <x:c r="C497" t="str">
        <x:v>D O'Brien</x:v>
      </x:c>
      <x:c r="D497" t="str">
        <x:v>Permanent</x:v>
      </x:c>
      <x:c r="E497" t="str">
        <x:v>Thurrock</x:v>
      </x:c>
      <x:c r="F497" t="str">
        <x:v>Operative Porter</x:v>
      </x:c>
      <x:c r="G497" t="str">
        <x:v>402555A</x:v>
      </x:c>
      <x:c r="H497" t="str">
        <x:v>Fidelis Marketing Limited</x:v>
      </x:c>
      <x:c r="I497" s="22" t="n">
        <x:v>8</x:v>
      </x:c>
      <x:c r="J497" t="str">
        <x:v>Worked</x:v>
      </x:c>
      <x:c r="K497" t="str">
        <x:v>Employee 2250; home branch Thurrock; assigned role Operative Porter | Deployment branch: Thurrock | Actual role: Operative Porter | Jobs: 402555A | Customers: Fidelis Marketing Limited | Actual hours: 8.0; source records: 1</x:v>
      </x:c>
      <x:c r="L497" t="str">
        <x:v>Include</x:v>
      </x:c>
      <x:c r="M497"/>
      <x:c r="N497"/>
    </x:row>
    <x:row r="498">
      <x:c r="A498" t="str">
        <x:v>D O'Brien|2026-06-16</x:v>
      </x:c>
      <x:c r="B498" s="888" t="n">
        <x:v>46189</x:v>
      </x:c>
      <x:c r="C498" t="str">
        <x:v>D O'Brien</x:v>
      </x:c>
      <x:c r="D498" t="str">
        <x:v>Permanent</x:v>
      </x:c>
      <x:c r="E498" t="str">
        <x:v>Thurrock</x:v>
      </x:c>
      <x:c r="F498" t="str">
        <x:v>Operative Porter</x:v>
      </x:c>
      <x:c r="G498" t="str">
        <x:v>402703, 402251</x:v>
      </x:c>
      <x:c r="H498" t="str">
        <x:v>FSCS; UCL</x:v>
      </x:c>
      <x:c r="I498" s="22" t="n">
        <x:v>7.5</x:v>
      </x:c>
      <x:c r="J498" t="str">
        <x:v>Worked — 2 records</x:v>
      </x:c>
      <x:c r="K498" t="str">
        <x:v>Employee 2250; home branch Thurrock; assigned role Operative Porter | Deployment branch: Thurrock | Actual role: Operative Porter, Operative Skilled | Jobs: 402703, 402251 | Customers: FSCS; UCL | Actual hours: 7.5; source records: 2</x:v>
      </x:c>
      <x:c r="L498" t="str">
        <x:v>Include</x:v>
      </x:c>
      <x:c r="M498"/>
      <x:c r="N498"/>
    </x:row>
    <x:row r="499">
      <x:c r="A499" t="str">
        <x:v>D O'Brien|2026-06-17</x:v>
      </x:c>
      <x:c r="B499" s="888" t="n">
        <x:v>46190</x:v>
      </x:c>
      <x:c r="C499" t="str">
        <x:v>D O'Brien</x:v>
      </x:c>
      <x:c r="D499" t="str">
        <x:v>Permanent</x:v>
      </x:c>
      <x:c r="E499" t="str">
        <x:v>Thurrock</x:v>
      </x:c>
      <x:c r="F499" t="str">
        <x:v>Operative Porter</x:v>
      </x:c>
      <x:c r="G499" t="str">
        <x:v>402264</x:v>
      </x:c>
      <x:c r="H499" t="str">
        <x:v>AlixPartners LLP</x:v>
      </x:c>
      <x:c r="I499" s="22" t="n">
        <x:v>9</x:v>
      </x:c>
      <x:c r="J499" t="str">
        <x:v>Worked</x:v>
      </x:c>
      <x:c r="K499" t="str">
        <x:v>Employee 2250; home branch Thurrock; assigned role Operative Porter | Deployment branch: Thurrock | Actual role: Operative Porter | Jobs: 402264 | Customers: AlixPartners LLP | Actual hours: 9.0; source records: 1</x:v>
      </x:c>
      <x:c r="L499" t="str">
        <x:v>Include</x:v>
      </x:c>
      <x:c r="M499"/>
      <x:c r="N499"/>
    </x:row>
    <x:row r="500">
      <x:c r="A500" t="str">
        <x:v>D O'Brien|2026-06-18</x:v>
      </x:c>
      <x:c r="B500" s="888" t="n">
        <x:v>46191</x:v>
      </x:c>
      <x:c r="C500" t="str">
        <x:v>D O'Brien</x:v>
      </x:c>
      <x:c r="D500" t="str">
        <x:v>Permanent</x:v>
      </x:c>
      <x:c r="E500" t="str">
        <x:v>Thurrock</x:v>
      </x:c>
      <x:c r="F500" t="str">
        <x:v>Operative Porter</x:v>
      </x:c>
      <x:c r="G500" t="str">
        <x:v>402264</x:v>
      </x:c>
      <x:c r="H500" t="str">
        <x:v>AlixPartners LLP</x:v>
      </x:c>
      <x:c r="I500" s="22" t="n">
        <x:v>10</x:v>
      </x:c>
      <x:c r="J500" t="str">
        <x:v>Worked</x:v>
      </x:c>
      <x:c r="K500" t="str">
        <x:v>Employee 2250; home branch Thurrock; assigned role Operative Porter | Deployment branch: Thurrock | Actual role: Operative Porter | Jobs: 402264 | Customers: AlixPartners LLP | Actual hours: 10.0; source records: 1</x:v>
      </x:c>
      <x:c r="L500" t="str">
        <x:v>Include</x:v>
      </x:c>
      <x:c r="M500"/>
      <x:c r="N500"/>
    </x:row>
    <x:row r="501">
      <x:c r="A501" t="str">
        <x:v>D O'Brien|2026-06-19</x:v>
      </x:c>
      <x:c r="B501" s="888" t="n">
        <x:v>46192</x:v>
      </x:c>
      <x:c r="C501" t="str">
        <x:v>D O'Brien</x:v>
      </x:c>
      <x:c r="D501" t="str">
        <x:v>Permanent</x:v>
      </x:c>
      <x:c r="E501" t="str">
        <x:v>Thurrock</x:v>
      </x:c>
      <x:c r="F501" t="str">
        <x:v>Operative Porter</x:v>
      </x:c>
      <x:c r="G501" t="str">
        <x:v>402600</x:v>
      </x:c>
      <x:c r="H501" t="str">
        <x:v>JP Morgan</x:v>
      </x:c>
      <x:c r="I501" s="22" t="n">
        <x:v>14</x:v>
      </x:c>
      <x:c r="J501" t="str">
        <x:v>Worked</x:v>
      </x:c>
      <x:c r="K501" t="str">
        <x:v>Employee 2250; home branch Thurrock; assigned role Operative Porter | Deployment branch: Thurrock | Actual role: Operative Skilled | Jobs: 402600 | Customers: JP Morgan | Actual hours: 14.0; source records: 1</x:v>
      </x:c>
      <x:c r="L501" t="str">
        <x:v>Include</x:v>
      </x:c>
      <x:c r="M501"/>
      <x:c r="N501"/>
    </x:row>
    <x:row r="502">
      <x:c r="A502" t="str">
        <x:v>D O'Brien|2026-06-20</x:v>
      </x:c>
      <x:c r="B502" s="888" t="n">
        <x:v>46193</x:v>
      </x:c>
      <x:c r="C502" t="str">
        <x:v>D O'Brien</x:v>
      </x:c>
      <x:c r="D502" t="str">
        <x:v>Permanent</x:v>
      </x:c>
      <x:c r="E502" t="str">
        <x:v>Thurrock</x:v>
      </x:c>
      <x:c r="F502" t="str">
        <x:v>Operative Porter</x:v>
      </x:c>
      <x:c r="G502" t="str">
        <x:v>402600</x:v>
      </x:c>
      <x:c r="H502" t="str">
        <x:v>JP Morgan</x:v>
      </x:c>
      <x:c r="I502" s="22" t="n">
        <x:v>8.5</x:v>
      </x:c>
      <x:c r="J502" t="str">
        <x:v>Worked</x:v>
      </x:c>
      <x:c r="K502" t="str">
        <x:v>Employee 2250; home branch Thurrock; assigned role Operative Porter | Deployment branch: Thurrock | Actual role: Operative Skilled | Jobs: 402600 | Customers: JP Morgan | Actual hours: 8.5; source records: 1</x:v>
      </x:c>
      <x:c r="L502" t="str">
        <x:v>Include</x:v>
      </x:c>
      <x:c r="M502"/>
      <x:c r="N502"/>
    </x:row>
    <x:row r="503">
      <x:c r="A503" t="str">
        <x:v>D O'Brien|2026-06-21</x:v>
      </x:c>
      <x:c r="B503" s="888" t="n">
        <x:v>46194</x:v>
      </x:c>
      <x:c r="C503" t="str">
        <x:v>D O'Brien</x:v>
      </x:c>
      <x:c r="D503" t="str">
        <x:v>Permanent</x:v>
      </x:c>
      <x:c r="E503" t="str">
        <x:v>Thurrock</x:v>
      </x:c>
      <x:c r="F503" t="str">
        <x:v>Operative Porter</x:v>
      </x:c>
      <x:c r="G503" t="str">
        <x:v>402600</x:v>
      </x:c>
      <x:c r="H503" t="str">
        <x:v>JP Morgan</x:v>
      </x:c>
      <x:c r="I503" s="22" t="n">
        <x:v>8.5</x:v>
      </x:c>
      <x:c r="J503" t="str">
        <x:v>Worked</x:v>
      </x:c>
      <x:c r="K503" t="str">
        <x:v>Employee 2250; home branch Thurrock; assigned role Operative Porter | Deployment branch: Thurrock | Actual role: Operative Skilled | Jobs: 402600 | Customers: JP Morgan | Actual hours: 8.5; source records: 1</x:v>
      </x:c>
      <x:c r="L503" t="str">
        <x:v>Include</x:v>
      </x:c>
      <x:c r="M503"/>
      <x:c r="N503"/>
    </x:row>
    <x:row r="504">
      <x:c r="A504" t="str">
        <x:v>D O'Brien|2026-06-22</x:v>
      </x:c>
      <x:c r="B504" s="888" t="n">
        <x:v>46195</x:v>
      </x:c>
      <x:c r="C504" t="str">
        <x:v>D O'Brien</x:v>
      </x:c>
      <x:c r="D504" t="str">
        <x:v>Permanent</x:v>
      </x:c>
      <x:c r="E504" t="str">
        <x:v>Thurrock</x:v>
      </x:c>
      <x:c r="F504" t="str">
        <x:v>Operative Porter</x:v>
      </x:c>
      <x:c r="G504" t="str">
        <x:v>402600</x:v>
      </x:c>
      <x:c r="H504" t="str">
        <x:v>JP Morgan</x:v>
      </x:c>
      <x:c r="I504" s="22" t="n">
        <x:v>8.5</x:v>
      </x:c>
      <x:c r="J504" t="str">
        <x:v>Worked</x:v>
      </x:c>
      <x:c r="K504" t="str">
        <x:v>Employee 2250; home branch Thurrock; assigned role Operative Porter | Deployment branch: Thurrock | Actual role: Operative Skilled | Jobs: 402600 | Customers: JP Morgan | Actual hours: 8.5; source records: 1</x:v>
      </x:c>
      <x:c r="L504" t="str">
        <x:v>Include</x:v>
      </x:c>
      <x:c r="M504"/>
      <x:c r="N504"/>
    </x:row>
    <x:row r="505">
      <x:c r="A505" t="str">
        <x:v>D O'Brien|2026-06-23</x:v>
      </x:c>
      <x:c r="B505" s="888" t="n">
        <x:v>46196</x:v>
      </x:c>
      <x:c r="C505" t="str">
        <x:v>D O'Brien</x:v>
      </x:c>
      <x:c r="D505" t="str">
        <x:v>Permanent</x:v>
      </x:c>
      <x:c r="E505" t="str">
        <x:v>Thurrock</x:v>
      </x:c>
      <x:c r="F505" t="str">
        <x:v>Operative Porter</x:v>
      </x:c>
      <x:c r="G505" t="str">
        <x:v>401636</x:v>
      </x:c>
      <x:c r="H505" t="str">
        <x:v>TSYS / TOTAL SYSTEM SERVICES PROCESSING EUROPE LIMITED (TSYS)</x:v>
      </x:c>
      <x:c r="I505" s="22" t="n">
        <x:v>8.5</x:v>
      </x:c>
      <x:c r="J505" t="str">
        <x:v>Worked</x:v>
      </x:c>
      <x:c r="K505" t="str">
        <x:v>Employee 2250; home branch Thurrock; assigned role Operative Porter | Deployment branch: Thurrock | Actual role: Operative Porter | Jobs: 401636 | Customers: TSYS / TOTAL SYSTEM SERVICES PROCESSING EUROPE LIMITED (TSYS) | Actual hours: 8.5; source records: 1</x:v>
      </x:c>
      <x:c r="L505" t="str">
        <x:v>Include</x:v>
      </x:c>
      <x:c r="M505"/>
      <x:c r="N505"/>
    </x:row>
    <x:row r="506">
      <x:c r="A506" t="str">
        <x:v>D O'Brien|2026-06-24</x:v>
      </x:c>
      <x:c r="B506" s="888" t="n">
        <x:v>46197</x:v>
      </x:c>
      <x:c r="C506" t="str">
        <x:v>D O'Brien</x:v>
      </x:c>
      <x:c r="D506" t="str">
        <x:v>Permanent</x:v>
      </x:c>
      <x:c r="E506" t="str">
        <x:v>Thurrock</x:v>
      </x:c>
      <x:c r="F506" t="str">
        <x:v>Operative Porter</x:v>
      </x:c>
      <x:c r="G506" t="str">
        <x:v>402542</x:v>
      </x:c>
      <x:c r="H506" t="str">
        <x:v>Kadans Science Partner</x:v>
      </x:c>
      <x:c r="I506" s="22" t="n">
        <x:v>7.5</x:v>
      </x:c>
      <x:c r="J506" t="str">
        <x:v>Worked</x:v>
      </x:c>
      <x:c r="K506" t="str">
        <x:v>Employee 2250; home branch Thurrock; assigned role Operative Porter | Deployment branch: Thurrock | Actual role: Operative Porter | Jobs: 402542 | Customers: Kadans Science Partner | Actual hours: 7.5; source records: 1</x:v>
      </x:c>
      <x:c r="L506" t="str">
        <x:v>Include</x:v>
      </x:c>
      <x:c r="M506"/>
      <x:c r="N506"/>
    </x:row>
    <x:row r="507">
      <x:c r="A507" t="str">
        <x:v>D O'Brien|2026-06-25</x:v>
      </x:c>
      <x:c r="B507" s="888" t="n">
        <x:v>46198</x:v>
      </x:c>
      <x:c r="C507" t="str">
        <x:v>D O'Brien</x:v>
      </x:c>
      <x:c r="D507" t="str">
        <x:v>Permanent</x:v>
      </x:c>
      <x:c r="E507" t="str">
        <x:v>Thurrock</x:v>
      </x:c>
      <x:c r="F507" t="str">
        <x:v>Operative Porter</x:v>
      </x:c>
      <x:c r="G507" t="str">
        <x:v>402379</x:v>
      </x:c>
      <x:c r="H507" t="str">
        <x:v>Restore – Doc Management - NWL collections</x:v>
      </x:c>
      <x:c r="I507" s="22" t="n">
        <x:v>10</x:v>
      </x:c>
      <x:c r="J507" t="str">
        <x:v>Worked</x:v>
      </x:c>
      <x:c r="K507" t="str">
        <x:v>Employee 2250; home branch Thurrock; assigned role Operative Porter | Deployment branch: Thurrock | Actual role: Operative Porter | Jobs: 402379 | Customers: Restore – Doc Management - NWL collections | Actual hours: 10.0; source records: 1</x:v>
      </x:c>
      <x:c r="L507" t="str">
        <x:v>Include</x:v>
      </x:c>
      <x:c r="M507"/>
      <x:c r="N507"/>
    </x:row>
    <x:row r="508">
      <x:c r="A508" t="str">
        <x:v>D O'Brien|2026-06-26</x:v>
      </x:c>
      <x:c r="B508" s="888" t="n">
        <x:v>46199</x:v>
      </x:c>
      <x:c r="C508" t="str">
        <x:v>D O'Brien</x:v>
      </x:c>
      <x:c r="D508" t="str">
        <x:v>Permanent</x:v>
      </x:c>
      <x:c r="E508" t="str">
        <x:v>Thurrock</x:v>
      </x:c>
      <x:c r="F508" t="str">
        <x:v>Operative Porter</x:v>
      </x:c>
      <x:c r="G508" t="str">
        <x:v>403023</x:v>
      </x:c>
      <x:c r="H508" t="str">
        <x:v>JP Morgan</x:v>
      </x:c>
      <x:c r="I508" s="22" t="n">
        <x:v>14</x:v>
      </x:c>
      <x:c r="J508" t="str">
        <x:v>Worked</x:v>
      </x:c>
      <x:c r="K508" t="str">
        <x:v>Employee 2250; home branch Thurrock; assigned role Operative Porter | Deployment branch: Thurrock | Actual role: Operative Skilled | Jobs: 403023 | Customers: JP Morgan | Actual hours: 14.0; source records: 1</x:v>
      </x:c>
      <x:c r="L508" t="str">
        <x:v>Include</x:v>
      </x:c>
      <x:c r="M508"/>
      <x:c r="N508"/>
    </x:row>
    <x:row r="509">
      <x:c r="A509" t="str">
        <x:v>D O'Brien|2026-06-27</x:v>
      </x:c>
      <x:c r="B509" s="888" t="n">
        <x:v>46200</x:v>
      </x:c>
      <x:c r="C509" t="str">
        <x:v>D O'Brien</x:v>
      </x:c>
      <x:c r="D509" t="str">
        <x:v>Permanent</x:v>
      </x:c>
      <x:c r="E509" t="str">
        <x:v>Thurrock</x:v>
      </x:c>
      <x:c r="F509" t="str">
        <x:v>Operative Porter</x:v>
      </x:c>
      <x:c r="G509" t="str">
        <x:v>403023</x:v>
      </x:c>
      <x:c r="H509" t="str">
        <x:v>JP Morgan</x:v>
      </x:c>
      <x:c r="I509" s="22" t="n">
        <x:v>8.5</x:v>
      </x:c>
      <x:c r="J509" t="str">
        <x:v>Worked</x:v>
      </x:c>
      <x:c r="K509" t="str">
        <x:v>Employee 2250; home branch Thurrock; assigned role Operative Porter | Deployment branch: Thurrock | Actual role: Operative Skilled | Jobs: 403023 | Customers: JP Morgan | Actual hours: 8.5; source records: 1</x:v>
      </x:c>
      <x:c r="L509" t="str">
        <x:v>Include</x:v>
      </x:c>
      <x:c r="M509"/>
      <x:c r="N509"/>
    </x:row>
    <x:row r="510">
      <x:c r="A510" t="str">
        <x:v>D O'Brien|2026-06-28</x:v>
      </x:c>
      <x:c r="B510" s="888" t="n">
        <x:v>46201</x:v>
      </x:c>
      <x:c r="C510" t="str">
        <x:v>D O'Brien</x:v>
      </x:c>
      <x:c r="D510" t="str">
        <x:v>Permanent</x:v>
      </x:c>
      <x:c r="E510" t="str">
        <x:v>Thurrock</x:v>
      </x:c>
      <x:c r="F510" t="str">
        <x:v>Operative Porter</x:v>
      </x:c>
      <x:c r="G510" t="str">
        <x:v>403023</x:v>
      </x:c>
      <x:c r="H510" t="str">
        <x:v>JP Morgan</x:v>
      </x:c>
      <x:c r="I510" s="22" t="n">
        <x:v>8.5</x:v>
      </x:c>
      <x:c r="J510" t="str">
        <x:v>Worked</x:v>
      </x:c>
      <x:c r="K510" t="str">
        <x:v>Employee 2250; home branch Thurrock; assigned role Operative Porter | Deployment branch: Thurrock | Actual role: Operative Skilled | Jobs: 403023 | Customers: JP Morgan | Actual hours: 8.5; source records: 1</x:v>
      </x:c>
      <x:c r="L510" t="str">
        <x:v>Include</x:v>
      </x:c>
      <x:c r="M510"/>
      <x:c r="N510"/>
    </x:row>
    <x:row r="511">
      <x:c r="A511" t="str">
        <x:v>D O'Brien|2026-06-29</x:v>
      </x:c>
      <x:c r="B511" s="888" t="n">
        <x:v>46202</x:v>
      </x:c>
      <x:c r="C511" t="str">
        <x:v>D O'Brien</x:v>
      </x:c>
      <x:c r="D511" t="str">
        <x:v>Permanent</x:v>
      </x:c>
      <x:c r="E511" t="str">
        <x:v>Thurrock</x:v>
      </x:c>
      <x:c r="F511" t="str">
        <x:v>Operative Porter</x:v>
      </x:c>
      <x:c r="G511" t="str">
        <x:v>403023</x:v>
      </x:c>
      <x:c r="H511" t="str">
        <x:v>JP Morgan</x:v>
      </x:c>
      <x:c r="I511" s="22" t="n">
        <x:v>8.5</x:v>
      </x:c>
      <x:c r="J511" t="str">
        <x:v>Worked</x:v>
      </x:c>
      <x:c r="K511" t="str">
        <x:v>Employee 2250; home branch Thurrock; assigned role Operative Porter | Deployment branch: Thurrock | Actual role: Operative Skilled | Jobs: 403023 | Customers: JP Morgan | Actual hours: 8.5; source records: 1</x:v>
      </x:c>
      <x:c r="L511" t="str">
        <x:v>Include</x:v>
      </x:c>
      <x:c r="M511"/>
      <x:c r="N511"/>
    </x:row>
    <x:row r="512">
      <x:c r="A512" t="str">
        <x:v>D O'Brien|2026-06-30</x:v>
      </x:c>
      <x:c r="B512" s="888" t="n">
        <x:v>46203</x:v>
      </x:c>
      <x:c r="C512" t="str">
        <x:v>D O'Brien</x:v>
      </x:c>
      <x:c r="D512" t="str">
        <x:v>Permanent</x:v>
      </x:c>
      <x:c r="E512" t="str">
        <x:v>Thurrock</x:v>
      </x:c>
      <x:c r="F512" t="str">
        <x:v>Operative Porter</x:v>
      </x:c>
      <x:c r="G512" t="str">
        <x:v>401175</x:v>
      </x:c>
      <x:c r="H512" t="str">
        <x:v>Hogan Lovells LLP</x:v>
      </x:c>
      <x:c r="I512" s="22" t="n">
        <x:v>9.5</x:v>
      </x:c>
      <x:c r="J512" t="str">
        <x:v>Worked</x:v>
      </x:c>
      <x:c r="K512" t="str">
        <x:v>Employee 2250; home branch Thurrock; assigned role Operative Porter | Deployment branch: Thurrock | Actual role: Operative Porter | Jobs: 401175 | Customers: Hogan Lovells LLP | Actual hours: 9.5; source records: 1</x:v>
      </x:c>
      <x:c r="L512" t="str">
        <x:v>Include</x:v>
      </x:c>
      <x:c r="M512"/>
      <x:c r="N512"/>
    </x:row>
    <x:row r="513">
      <x:c r="A513" t="str">
        <x:v>D Pekov (B)|2026-06-01</x:v>
      </x:c>
      <x:c r="B513" s="888" t="n">
        <x:v>46174</x:v>
      </x:c>
      <x:c r="C513" t="str">
        <x:v>D Pekov (B)</x:v>
      </x:c>
      <x:c r="D513" t="str">
        <x:v>Permanent</x:v>
      </x:c>
      <x:c r="E513" t="str">
        <x:v>Croydon</x:v>
      </x:c>
      <x:c r="F513" t="str">
        <x:v>Operative Skilled</x:v>
      </x:c>
      <x:c r="G513" t="str">
        <x:v>393361D</x:v>
      </x:c>
      <x:c r="H513" t="str">
        <x:v>The Quadrant</x:v>
      </x:c>
      <x:c r="I513" s="22" t="n">
        <x:v>9.5</x:v>
      </x:c>
      <x:c r="J513" t="str">
        <x:v>Worked</x:v>
      </x:c>
      <x:c r="K513" t="str">
        <x:v>Employee 1461; home branch Croydon; assigned role Operative Skilled | Deployment branch: Croydon | Actual role: Operative Skilled | Jobs: 393361D | Customers: The Quadrant | Actual hours: 9.5; source records: 1</x:v>
      </x:c>
      <x:c r="L513" t="str">
        <x:v>Include</x:v>
      </x:c>
      <x:c r="M513"/>
      <x:c r="N513"/>
    </x:row>
    <x:row r="514">
      <x:c r="A514" t="str">
        <x:v>D Pekov (B)|2026-06-02</x:v>
      </x:c>
      <x:c r="B514" s="888" t="n">
        <x:v>46175</x:v>
      </x:c>
      <x:c r="C514" t="str">
        <x:v>D Pekov (B)</x:v>
      </x:c>
      <x:c r="D514" t="str">
        <x:v>Permanent</x:v>
      </x:c>
      <x:c r="E514" t="str">
        <x:v>Croydon</x:v>
      </x:c>
      <x:c r="F514" t="str">
        <x:v>Operative Skilled</x:v>
      </x:c>
      <x:c r="G514" t="str">
        <x:v>393361D</x:v>
      </x:c>
      <x:c r="H514" t="str">
        <x:v>The Quadrant</x:v>
      </x:c>
      <x:c r="I514" s="22" t="n">
        <x:v>7.5</x:v>
      </x:c>
      <x:c r="J514" t="str">
        <x:v>Worked</x:v>
      </x:c>
      <x:c r="K514" t="str">
        <x:v>Employee 1461; home branch Croydon; assigned role Operative Skilled | Deployment branch: Croydon | Actual role: Operative Skilled | Jobs: 393361D | Customers: The Quadrant | Actual hours: 7.5; source records: 1</x:v>
      </x:c>
      <x:c r="L514" t="str">
        <x:v>Include</x:v>
      </x:c>
      <x:c r="M514"/>
      <x:c r="N514"/>
    </x:row>
    <x:row r="515">
      <x:c r="A515" t="str">
        <x:v>D Pekov (B)|2026-06-03</x:v>
      </x:c>
      <x:c r="B515" s="888" t="n">
        <x:v>46176</x:v>
      </x:c>
      <x:c r="C515" t="str">
        <x:v>D Pekov (B)</x:v>
      </x:c>
      <x:c r="D515" t="str">
        <x:v>Permanent</x:v>
      </x:c>
      <x:c r="E515" t="str">
        <x:v>Croydon</x:v>
      </x:c>
      <x:c r="F515" t="str">
        <x:v>Operative Skilled</x:v>
      </x:c>
      <x:c r="G515" t="str">
        <x:v>393361D</x:v>
      </x:c>
      <x:c r="H515" t="str">
        <x:v>The Quadrant</x:v>
      </x:c>
      <x:c r="I515" s="22" t="n">
        <x:v>7.5</x:v>
      </x:c>
      <x:c r="J515" t="str">
        <x:v>Worked</x:v>
      </x:c>
      <x:c r="K515" t="str">
        <x:v>Employee 1461; home branch Croydon; assigned role Operative Skilled | Deployment branch: Croydon | Actual role: Operative Skilled | Jobs: 393361D | Customers: The Quadrant | Actual hours: 7.5; source records: 1</x:v>
      </x:c>
      <x:c r="L515" t="str">
        <x:v>Include</x:v>
      </x:c>
      <x:c r="M515"/>
      <x:c r="N515"/>
    </x:row>
    <x:row r="516">
      <x:c r="A516" t="str">
        <x:v>D Pekov (B)|2026-06-04</x:v>
      </x:c>
      <x:c r="B516" s="888" t="n">
        <x:v>46177</x:v>
      </x:c>
      <x:c r="C516" t="str">
        <x:v>D Pekov (B)</x:v>
      </x:c>
      <x:c r="D516" t="str">
        <x:v>Permanent</x:v>
      </x:c>
      <x:c r="E516" t="str">
        <x:v>Croydon</x:v>
      </x:c>
      <x:c r="F516" t="str">
        <x:v>Operative Skilled</x:v>
      </x:c>
      <x:c r="G516" t="str">
        <x:v>393361D</x:v>
      </x:c>
      <x:c r="H516" t="str">
        <x:v>The Quadrant</x:v>
      </x:c>
      <x:c r="I516" s="22" t="n">
        <x:v>7.5</x:v>
      </x:c>
      <x:c r="J516" t="str">
        <x:v>Worked</x:v>
      </x:c>
      <x:c r="K516" t="str">
        <x:v>Employee 1461; home branch Croydon; assigned role Operative Skilled | Deployment branch: Croydon | Actual role: Operative Skilled | Jobs: 393361D | Customers: The Quadrant | Actual hours: 7.5; source records: 1</x:v>
      </x:c>
      <x:c r="L516" t="str">
        <x:v>Include</x:v>
      </x:c>
      <x:c r="M516"/>
      <x:c r="N516"/>
    </x:row>
    <x:row r="517">
      <x:c r="A517" t="str">
        <x:v>D Pekov (B)|2026-06-05</x:v>
      </x:c>
      <x:c r="B517" s="888" t="n">
        <x:v>46178</x:v>
      </x:c>
      <x:c r="C517" t="str">
        <x:v>D Pekov (B)</x:v>
      </x:c>
      <x:c r="D517" t="str">
        <x:v>Permanent</x:v>
      </x:c>
      <x:c r="E517" t="str">
        <x:v>Croydon</x:v>
      </x:c>
      <x:c r="F517" t="str">
        <x:v>Operative Skilled</x:v>
      </x:c>
      <x:c r="G517" t="str">
        <x:v>393361D</x:v>
      </x:c>
      <x:c r="H517" t="str">
        <x:v>The Quadrant</x:v>
      </x:c>
      <x:c r="I517" s="22" t="n">
        <x:v>8.5</x:v>
      </x:c>
      <x:c r="J517" t="str">
        <x:v>Worked</x:v>
      </x:c>
      <x:c r="K517" t="str">
        <x:v>Employee 1461; home branch Croydon; assigned role Operative Skilled | Deployment branch: Croydon | Actual role: Operative Skilled | Jobs: 393361D | Customers: The Quadrant | Actual hours: 8.5; source records: 1</x:v>
      </x:c>
      <x:c r="L517" t="str">
        <x:v>Include</x:v>
      </x:c>
      <x:c r="M517"/>
      <x:c r="N517"/>
    </x:row>
    <x:row r="518">
      <x:c r="A518" t="str">
        <x:v>D Pekov (B)|2026-06-08</x:v>
      </x:c>
      <x:c r="B518" s="888" t="n">
        <x:v>46181</x:v>
      </x:c>
      <x:c r="C518" t="str">
        <x:v>D Pekov (B)</x:v>
      </x:c>
      <x:c r="D518" t="str">
        <x:v>Permanent</x:v>
      </x:c>
      <x:c r="E518" t="str">
        <x:v>Croydon</x:v>
      </x:c>
      <x:c r="F518" t="str">
        <x:v>Operative Skilled</x:v>
      </x:c>
      <x:c r="G518" t="str">
        <x:v>393361D</x:v>
      </x:c>
      <x:c r="H518" t="str">
        <x:v>The Quadrant</x:v>
      </x:c>
      <x:c r="I518" s="22" t="n">
        <x:v>10</x:v>
      </x:c>
      <x:c r="J518" t="str">
        <x:v>Worked</x:v>
      </x:c>
      <x:c r="K518" t="str">
        <x:v>Employee 1461; home branch Croydon; assigned role Operative Skilled | Deployment branch: Croydon | Actual role: Operative Skilled | Jobs: 393361D | Customers: The Quadrant | Actual hours: 10.0; source records: 1</x:v>
      </x:c>
      <x:c r="L518" t="str">
        <x:v>Include</x:v>
      </x:c>
      <x:c r="M518"/>
      <x:c r="N518"/>
    </x:row>
    <x:row r="519">
      <x:c r="A519" t="str">
        <x:v>D Pekov (B)|2026-06-10</x:v>
      </x:c>
      <x:c r="B519" s="888" t="n">
        <x:v>46183</x:v>
      </x:c>
      <x:c r="C519" t="str">
        <x:v>D Pekov (B)</x:v>
      </x:c>
      <x:c r="D519" t="str">
        <x:v>Permanent</x:v>
      </x:c>
      <x:c r="E519" t="str">
        <x:v>Croydon</x:v>
      </x:c>
      <x:c r="F519" t="str">
        <x:v>Operative Skilled</x:v>
      </x:c>
      <x:c r="G519" t="str">
        <x:v>393361D</x:v>
      </x:c>
      <x:c r="H519" t="str">
        <x:v>The Quadrant</x:v>
      </x:c>
      <x:c r="I519" s="22" t="n">
        <x:v>8</x:v>
      </x:c>
      <x:c r="J519" t="str">
        <x:v>Worked</x:v>
      </x:c>
      <x:c r="K519" t="str">
        <x:v>Employee 1461; home branch Croydon; assigned role Operative Skilled | Deployment branch: Croydon | Actual role: Operative Skilled | Jobs: 393361D | Customers: The Quadrant | Actual hours: 8.0; source records: 1</x:v>
      </x:c>
      <x:c r="L519" t="str">
        <x:v>Include</x:v>
      </x:c>
      <x:c r="M519"/>
      <x:c r="N519"/>
    </x:row>
    <x:row r="520">
      <x:c r="A520" t="str">
        <x:v>D Pekov (B)|2026-06-11</x:v>
      </x:c>
      <x:c r="B520" s="888" t="n">
        <x:v>46184</x:v>
      </x:c>
      <x:c r="C520" t="str">
        <x:v>D Pekov (B)</x:v>
      </x:c>
      <x:c r="D520" t="str">
        <x:v>Permanent</x:v>
      </x:c>
      <x:c r="E520" t="str">
        <x:v>Croydon</x:v>
      </x:c>
      <x:c r="F520" t="str">
        <x:v>Operative Skilled</x:v>
      </x:c>
      <x:c r="G520"/>
      <x:c r="H520"/>
      <x:c r="I520" s="22" t="n">
        <x:v>0</x:v>
      </x:c>
      <x:c r="J520" t="str">
        <x:v>Annual leave</x:v>
      </x:c>
      <x:c r="K520" t="str">
        <x:v>Employee 1461; home branch Croydon; assigned role Operative Skilled | Leave: Annual Leave (Days) | Leave calendar basis: Variable-pattern period</x:v>
      </x:c>
      <x:c r="L520" t="str">
        <x:v>Include</x:v>
      </x:c>
      <x:c r="M520"/>
      <x:c r="N520"/>
    </x:row>
    <x:row r="521">
      <x:c r="A521" t="str">
        <x:v>D Pekov (B)|2026-06-12</x:v>
      </x:c>
      <x:c r="B521" s="888" t="n">
        <x:v>46185</x:v>
      </x:c>
      <x:c r="C521" t="str">
        <x:v>D Pekov (B)</x:v>
      </x:c>
      <x:c r="D521" t="str">
        <x:v>Permanent</x:v>
      </x:c>
      <x:c r="E521" t="str">
        <x:v>Croydon</x:v>
      </x:c>
      <x:c r="F521" t="str">
        <x:v>Operative Skilled</x:v>
      </x:c>
      <x:c r="G521" t="str">
        <x:v>393361D</x:v>
      </x:c>
      <x:c r="H521" t="str">
        <x:v>The Quadrant</x:v>
      </x:c>
      <x:c r="I521" s="22" t="n">
        <x:v>8</x:v>
      </x:c>
      <x:c r="J521" t="str">
        <x:v>Worked</x:v>
      </x:c>
      <x:c r="K521" t="str">
        <x:v>Employee 1461; home branch Croydon; assigned role Operative Skilled | Deployment branch: Croydon | Actual role: Operative Skilled | Jobs: 393361D | Customers: The Quadrant | Actual hours: 8.0; source records: 1</x:v>
      </x:c>
      <x:c r="L521" t="str">
        <x:v>Include</x:v>
      </x:c>
      <x:c r="M521"/>
      <x:c r="N521"/>
    </x:row>
    <x:row r="522">
      <x:c r="A522" t="str">
        <x:v>D Pekov (B)|2026-06-15</x:v>
      </x:c>
      <x:c r="B522" s="888" t="n">
        <x:v>46188</x:v>
      </x:c>
      <x:c r="C522" t="str">
        <x:v>D Pekov (B)</x:v>
      </x:c>
      <x:c r="D522" t="str">
        <x:v>Permanent</x:v>
      </x:c>
      <x:c r="E522" t="str">
        <x:v>Croydon</x:v>
      </x:c>
      <x:c r="F522" t="str">
        <x:v>Operative Skilled</x:v>
      </x:c>
      <x:c r="G522" t="str">
        <x:v>393361D</x:v>
      </x:c>
      <x:c r="H522" t="str">
        <x:v>The Quadrant</x:v>
      </x:c>
      <x:c r="I522" s="22" t="n">
        <x:v>8</x:v>
      </x:c>
      <x:c r="J522" t="str">
        <x:v>Worked</x:v>
      </x:c>
      <x:c r="K522" t="str">
        <x:v>Employee 1461; home branch Croydon; assigned role Operative Skilled | Deployment branch: Croydon | Actual role: Operative Skilled | Jobs: 393361D | Customers: The Quadrant | Actual hours: 8.0; source records: 1</x:v>
      </x:c>
      <x:c r="L522" t="str">
        <x:v>Include</x:v>
      </x:c>
      <x:c r="M522"/>
      <x:c r="N522"/>
    </x:row>
    <x:row r="523">
      <x:c r="A523" t="str">
        <x:v>D Pekov (B)|2026-06-17</x:v>
      </x:c>
      <x:c r="B523" s="888" t="n">
        <x:v>46190</x:v>
      </x:c>
      <x:c r="C523" t="str">
        <x:v>D Pekov (B)</x:v>
      </x:c>
      <x:c r="D523" t="str">
        <x:v>Permanent</x:v>
      </x:c>
      <x:c r="E523" t="str">
        <x:v>Croydon</x:v>
      </x:c>
      <x:c r="F523" t="str">
        <x:v>Operative Skilled</x:v>
      </x:c>
      <x:c r="G523" t="str">
        <x:v>393361D</x:v>
      </x:c>
      <x:c r="H523" t="str">
        <x:v>The Quadrant</x:v>
      </x:c>
      <x:c r="I523" s="22" t="n">
        <x:v>11.5</x:v>
      </x:c>
      <x:c r="J523" t="str">
        <x:v>Worked</x:v>
      </x:c>
      <x:c r="K523" t="str">
        <x:v>Employee 1461; home branch Croydon; assigned role Operative Skilled | Deployment branch: Croydon | Actual role: Operative Skilled | Jobs: 393361D | Customers: The Quadrant | Actual hours: 11.5; source records: 1</x:v>
      </x:c>
      <x:c r="L523" t="str">
        <x:v>Include</x:v>
      </x:c>
      <x:c r="M523"/>
      <x:c r="N523"/>
    </x:row>
    <x:row r="524">
      <x:c r="A524" t="str">
        <x:v>D Pekov (B)|2026-06-18</x:v>
      </x:c>
      <x:c r="B524" s="888" t="n">
        <x:v>46191</x:v>
      </x:c>
      <x:c r="C524" t="str">
        <x:v>D Pekov (B)</x:v>
      </x:c>
      <x:c r="D524" t="str">
        <x:v>Permanent</x:v>
      </x:c>
      <x:c r="E524" t="str">
        <x:v>Croydon</x:v>
      </x:c>
      <x:c r="F524" t="str">
        <x:v>Operative Skilled</x:v>
      </x:c>
      <x:c r="G524" t="str">
        <x:v>393361D</x:v>
      </x:c>
      <x:c r="H524" t="str">
        <x:v>The Quadrant</x:v>
      </x:c>
      <x:c r="I524" s="22" t="n">
        <x:v>8</x:v>
      </x:c>
      <x:c r="J524" t="str">
        <x:v>Worked</x:v>
      </x:c>
      <x:c r="K524" t="str">
        <x:v>Employee 1461; home branch Croydon; assigned role Operative Skilled | Deployment branch: Croydon | Actual role: Operative Skilled | Jobs: 393361D | Customers: The Quadrant | Actual hours: 8.0; source records: 1</x:v>
      </x:c>
      <x:c r="L524" t="str">
        <x:v>Include</x:v>
      </x:c>
      <x:c r="M524"/>
      <x:c r="N524"/>
    </x:row>
    <x:row r="525">
      <x:c r="A525" t="str">
        <x:v>D Pekov (B)|2026-06-19</x:v>
      </x:c>
      <x:c r="B525" s="888" t="n">
        <x:v>46192</x:v>
      </x:c>
      <x:c r="C525" t="str">
        <x:v>D Pekov (B)</x:v>
      </x:c>
      <x:c r="D525" t="str">
        <x:v>Permanent</x:v>
      </x:c>
      <x:c r="E525" t="str">
        <x:v>Croydon</x:v>
      </x:c>
      <x:c r="F525" t="str">
        <x:v>Operative Skilled</x:v>
      </x:c>
      <x:c r="G525" t="str">
        <x:v>393361D</x:v>
      </x:c>
      <x:c r="H525" t="str">
        <x:v>The Quadrant</x:v>
      </x:c>
      <x:c r="I525" s="22" t="n">
        <x:v>5</x:v>
      </x:c>
      <x:c r="J525" t="str">
        <x:v>Worked</x:v>
      </x:c>
      <x:c r="K525" t="str">
        <x:v>Employee 1461; home branch Croydon; assigned role Operative Skilled | Deployment branch: Croydon | Actual role: Operative Skilled | Jobs: 393361D | Customers: The Quadrant | Actual hours: 5.0; source records: 1</x:v>
      </x:c>
      <x:c r="L525" t="str">
        <x:v>Include</x:v>
      </x:c>
      <x:c r="M525"/>
      <x:c r="N525"/>
    </x:row>
    <x:row r="526">
      <x:c r="A526" t="str">
        <x:v>D Pekov (B)|2026-06-22</x:v>
      </x:c>
      <x:c r="B526" s="888" t="n">
        <x:v>46195</x:v>
      </x:c>
      <x:c r="C526" t="str">
        <x:v>D Pekov (B)</x:v>
      </x:c>
      <x:c r="D526" t="str">
        <x:v>Permanent</x:v>
      </x:c>
      <x:c r="E526" t="str">
        <x:v>Croydon</x:v>
      </x:c>
      <x:c r="F526" t="str">
        <x:v>Operative Skilled</x:v>
      </x:c>
      <x:c r="G526" t="str">
        <x:v>393361D</x:v>
      </x:c>
      <x:c r="H526" t="str">
        <x:v>The Quadrant</x:v>
      </x:c>
      <x:c r="I526" s="22" t="n">
        <x:v>5</x:v>
      </x:c>
      <x:c r="J526" t="str">
        <x:v>Worked</x:v>
      </x:c>
      <x:c r="K526" t="str">
        <x:v>Employee 1461; home branch Croydon; assigned role Operative Skilled | Deployment branch: Croydon | Actual role: Operative Skilled | Jobs: 393361D | Customers: The Quadrant | Actual hours: 5.0; source records: 1</x:v>
      </x:c>
      <x:c r="L526" t="str">
        <x:v>Include</x:v>
      </x:c>
      <x:c r="M526"/>
      <x:c r="N526"/>
    </x:row>
    <x:row r="527">
      <x:c r="A527" t="str">
        <x:v>D Pekov (B)|2026-06-23</x:v>
      </x:c>
      <x:c r="B527" s="888" t="n">
        <x:v>46196</x:v>
      </x:c>
      <x:c r="C527" t="str">
        <x:v>D Pekov (B)</x:v>
      </x:c>
      <x:c r="D527" t="str">
        <x:v>Permanent</x:v>
      </x:c>
      <x:c r="E527" t="str">
        <x:v>Croydon</x:v>
      </x:c>
      <x:c r="F527" t="str">
        <x:v>Operative Skilled</x:v>
      </x:c>
      <x:c r="G527" t="str">
        <x:v>399451T</x:v>
      </x:c>
      <x:c r="H527" t="str">
        <x:v>Royal Borough of Kensington and Chelsea</x:v>
      </x:c>
      <x:c r="I527" s="22" t="n">
        <x:v>7</x:v>
      </x:c>
      <x:c r="J527" t="str">
        <x:v>Worked</x:v>
      </x:c>
      <x:c r="K527" t="str">
        <x:v>Employee 1461; home branch Croydon; assigned role Operative Skilled | Deployment branch: Croydon | Actual role: Operative Porter | Jobs: 399451T | Customers: Royal Borough of Kensington and Chelsea | Actual hours: 7.0; source records: 1</x:v>
      </x:c>
      <x:c r="L527" t="str">
        <x:v>Include</x:v>
      </x:c>
      <x:c r="M527"/>
      <x:c r="N527"/>
    </x:row>
    <x:row r="528">
      <x:c r="A528" t="str">
        <x:v>D Pekov (B)|2026-06-24</x:v>
      </x:c>
      <x:c r="B528" s="888" t="n">
        <x:v>46197</x:v>
      </x:c>
      <x:c r="C528" t="str">
        <x:v>D Pekov (B)</x:v>
      </x:c>
      <x:c r="D528" t="str">
        <x:v>Permanent</x:v>
      </x:c>
      <x:c r="E528" t="str">
        <x:v>Croydon</x:v>
      </x:c>
      <x:c r="F528" t="str">
        <x:v>Operative Skilled</x:v>
      </x:c>
      <x:c r="G528" t="str">
        <x:v>393361D</x:v>
      </x:c>
      <x:c r="H528" t="str">
        <x:v>The Quadrant</x:v>
      </x:c>
      <x:c r="I528" s="22" t="n">
        <x:v>6</x:v>
      </x:c>
      <x:c r="J528" t="str">
        <x:v>Worked</x:v>
      </x:c>
      <x:c r="K528" t="str">
        <x:v>Employee 1461; home branch Croydon; assigned role Operative Skilled | Deployment branch: Croydon | Actual role: Operative Skilled | Jobs: 393361D | Customers: The Quadrant | Actual hours: 6.0; source records: 1</x:v>
      </x:c>
      <x:c r="L528" t="str">
        <x:v>Include</x:v>
      </x:c>
      <x:c r="M528"/>
      <x:c r="N528"/>
    </x:row>
    <x:row r="529">
      <x:c r="A529" t="str">
        <x:v>D Pekov (B)|2026-06-26</x:v>
      </x:c>
      <x:c r="B529" s="888" t="n">
        <x:v>46199</x:v>
      </x:c>
      <x:c r="C529" t="str">
        <x:v>D Pekov (B)</x:v>
      </x:c>
      <x:c r="D529" t="str">
        <x:v>Permanent</x:v>
      </x:c>
      <x:c r="E529" t="str">
        <x:v>Croydon</x:v>
      </x:c>
      <x:c r="F529" t="str">
        <x:v>Operative Skilled</x:v>
      </x:c>
      <x:c r="G529" t="str">
        <x:v>402354</x:v>
      </x:c>
      <x:c r="H529" t="str">
        <x:v>Surrey County Council</x:v>
      </x:c>
      <x:c r="I529" s="22" t="n">
        <x:v>6.5</x:v>
      </x:c>
      <x:c r="J529" t="str">
        <x:v>Worked</x:v>
      </x:c>
      <x:c r="K529" t="str">
        <x:v>Employee 1461; home branch Croydon; assigned role Operative Skilled | Deployment branch: Croydon | Actual role: Operative Skilled | Jobs: 402354 | Customers: Surrey County Council | Actual hours: 6.5; source records: 1</x:v>
      </x:c>
      <x:c r="L529" t="str">
        <x:v>Include</x:v>
      </x:c>
      <x:c r="M529"/>
      <x:c r="N529"/>
    </x:row>
    <x:row r="530">
      <x:c r="A530" t="str">
        <x:v>D Pekov (B)|2026-06-29</x:v>
      </x:c>
      <x:c r="B530" s="888" t="n">
        <x:v>46202</x:v>
      </x:c>
      <x:c r="C530" t="str">
        <x:v>D Pekov (B)</x:v>
      </x:c>
      <x:c r="D530" t="str">
        <x:v>Permanent</x:v>
      </x:c>
      <x:c r="E530" t="str">
        <x:v>Croydon</x:v>
      </x:c>
      <x:c r="F530" t="str">
        <x:v>Operative Skilled</x:v>
      </x:c>
      <x:c r="G530" t="str">
        <x:v>393361D</x:v>
      </x:c>
      <x:c r="H530" t="str">
        <x:v>The Quadrant</x:v>
      </x:c>
      <x:c r="I530" s="22" t="n">
        <x:v>11</x:v>
      </x:c>
      <x:c r="J530" t="str">
        <x:v>Worked</x:v>
      </x:c>
      <x:c r="K530" t="str">
        <x:v>Employee 1461; home branch Croydon; assigned role Operative Skilled | Deployment branch: Croydon | Actual role: Operative Skilled | Jobs: 393361D | Customers: The Quadrant | Actual hours: 11.0; source records: 1</x:v>
      </x:c>
      <x:c r="L530" t="str">
        <x:v>Include</x:v>
      </x:c>
      <x:c r="M530"/>
      <x:c r="N530"/>
    </x:row>
    <x:row r="531">
      <x:c r="A531" t="str">
        <x:v>D Pekov (B)|2026-06-30</x:v>
      </x:c>
      <x:c r="B531" s="888" t="n">
        <x:v>46203</x:v>
      </x:c>
      <x:c r="C531" t="str">
        <x:v>D Pekov (B)</x:v>
      </x:c>
      <x:c r="D531" t="str">
        <x:v>Permanent</x:v>
      </x:c>
      <x:c r="E531" t="str">
        <x:v>Croydon</x:v>
      </x:c>
      <x:c r="F531" t="str">
        <x:v>Operative Skilled</x:v>
      </x:c>
      <x:c r="G531" t="str">
        <x:v>393361D</x:v>
      </x:c>
      <x:c r="H531" t="str">
        <x:v>The Quadrant</x:v>
      </x:c>
      <x:c r="I531" s="22" t="n">
        <x:v>8</x:v>
      </x:c>
      <x:c r="J531" t="str">
        <x:v>Worked</x:v>
      </x:c>
      <x:c r="K531" t="str">
        <x:v>Employee 1461; home branch Croydon; assigned role Operative Skilled | Deployment branch: Croydon | Actual role: Operative Skilled | Jobs: 393361D | Customers: The Quadrant | Actual hours: 8.0; source records: 1</x:v>
      </x:c>
      <x:c r="L531" t="str">
        <x:v>Include</x:v>
      </x:c>
      <x:c r="M531"/>
      <x:c r="N531"/>
    </x:row>
    <x:row r="532">
      <x:c r="A532" t="str">
        <x:v>D Roberts|2026-06-01</x:v>
      </x:c>
      <x:c r="B532" s="888" t="n">
        <x:v>46174</x:v>
      </x:c>
      <x:c r="C532" t="str">
        <x:v>D Roberts</x:v>
      </x:c>
      <x:c r="D532" t="str">
        <x:v>Permanent</x:v>
      </x:c>
      <x:c r="E532" t="str">
        <x:v>Thurrock</x:v>
      </x:c>
      <x:c r="F532" t="str">
        <x:v>Operative Porter</x:v>
      </x:c>
      <x:c r="G532"/>
      <x:c r="H532"/>
      <x:c r="I532" s="22" t="n">
        <x:v>0</x:v>
      </x:c>
      <x:c r="J532" t="str">
        <x:v>Annual leave</x:v>
      </x:c>
      <x:c r="K532" t="str">
        <x:v>Employee 102662; home branch Thurrock; assigned role Operative Porter | Leave: Annual Leave (Hours) | Leave calendar basis: Variable-pattern period</x:v>
      </x:c>
      <x:c r="L532" t="str">
        <x:v>Include</x:v>
      </x:c>
      <x:c r="M532"/>
      <x:c r="N532"/>
    </x:row>
    <x:row r="533">
      <x:c r="A533" t="str">
        <x:v>D Roberts|2026-06-02</x:v>
      </x:c>
      <x:c r="B533" s="888" t="n">
        <x:v>46175</x:v>
      </x:c>
      <x:c r="C533" t="str">
        <x:v>D Roberts</x:v>
      </x:c>
      <x:c r="D533" t="str">
        <x:v>Permanent</x:v>
      </x:c>
      <x:c r="E533" t="str">
        <x:v>Thurrock</x:v>
      </x:c>
      <x:c r="F533" t="str">
        <x:v>Operative Porter</x:v>
      </x:c>
      <x:c r="G533" t="str">
        <x:v>402063</x:v>
      </x:c>
      <x:c r="H533" t="str">
        <x:v>Mendarosa/Mrs Mendarosa</x:v>
      </x:c>
      <x:c r="I533" s="22" t="n">
        <x:v>8.75</x:v>
      </x:c>
      <x:c r="J533" t="str">
        <x:v>Worked</x:v>
      </x:c>
      <x:c r="K533" t="str">
        <x:v>Employee 102662; home branch Thurrock; assigned role Operative Porter | Deployment branch: Thurrock | Actual role: Operative Porter | Jobs: 402063 | Customers: Mendarosa/Mrs Mendarosa | Actual hours: 8.8; source records: 1</x:v>
      </x:c>
      <x:c r="L533" t="str">
        <x:v>Include</x:v>
      </x:c>
      <x:c r="M533"/>
      <x:c r="N533"/>
    </x:row>
    <x:row r="534">
      <x:c r="A534" t="str">
        <x:v>D Roberts|2026-06-03</x:v>
      </x:c>
      <x:c r="B534" s="888" t="n">
        <x:v>46176</x:v>
      </x:c>
      <x:c r="C534" t="str">
        <x:v>D Roberts</x:v>
      </x:c>
      <x:c r="D534" t="str">
        <x:v>Permanent</x:v>
      </x:c>
      <x:c r="E534" t="str">
        <x:v>Thurrock</x:v>
      </x:c>
      <x:c r="F534" t="str">
        <x:v>Operative Porter</x:v>
      </x:c>
      <x:c r="G534" t="str">
        <x:v>402097</x:v>
      </x:c>
      <x:c r="H534" t="str">
        <x:v>Bank of New York Mellon</x:v>
      </x:c>
      <x:c r="I534" s="22" t="n">
        <x:v>5.5</x:v>
      </x:c>
      <x:c r="J534" t="str">
        <x:v>Worked</x:v>
      </x:c>
      <x:c r="K534" t="str">
        <x:v>Employee 102662; home branch Thurrock; assigned role Operative Porter | Deployment branch: Thurrock | Actual role: Operative Skilled | Jobs: 402097 | Customers: Bank of New York Mellon | Actual hours: 5.5; source records: 1</x:v>
      </x:c>
      <x:c r="L534" t="str">
        <x:v>Include</x:v>
      </x:c>
      <x:c r="M534"/>
      <x:c r="N534"/>
    </x:row>
    <x:row r="535">
      <x:c r="A535" t="str">
        <x:v>D Roberts|2026-06-04</x:v>
      </x:c>
      <x:c r="B535" s="888" t="n">
        <x:v>46177</x:v>
      </x:c>
      <x:c r="C535" t="str">
        <x:v>D Roberts</x:v>
      </x:c>
      <x:c r="D535" t="str">
        <x:v>Permanent</x:v>
      </x:c>
      <x:c r="E535" t="str">
        <x:v>Thurrock</x:v>
      </x:c>
      <x:c r="F535" t="str">
        <x:v>Operative Porter</x:v>
      </x:c>
      <x:c r="G535" t="str">
        <x:v>402097</x:v>
      </x:c>
      <x:c r="H535" t="str">
        <x:v>Bank of New York Mellon</x:v>
      </x:c>
      <x:c r="I535" s="22" t="n">
        <x:v>4</x:v>
      </x:c>
      <x:c r="J535" t="str">
        <x:v>Worked</x:v>
      </x:c>
      <x:c r="K535" t="str">
        <x:v>Employee 102662; home branch Thurrock; assigned role Operative Porter | Deployment branch: Thurrock | Actual role: Operative Skilled | Jobs: 402097 | Customers: Bank of New York Mellon | Actual hours: 4.0; source records: 1</x:v>
      </x:c>
      <x:c r="L535" t="str">
        <x:v>Include</x:v>
      </x:c>
      <x:c r="M535"/>
      <x:c r="N535"/>
    </x:row>
    <x:row r="536">
      <x:c r="A536" t="str">
        <x:v>D Roberts|2026-06-05</x:v>
      </x:c>
      <x:c r="B536" s="888" t="n">
        <x:v>46178</x:v>
      </x:c>
      <x:c r="C536" t="str">
        <x:v>D Roberts</x:v>
      </x:c>
      <x:c r="D536" t="str">
        <x:v>Permanent</x:v>
      </x:c>
      <x:c r="E536" t="str">
        <x:v>Thurrock</x:v>
      </x:c>
      <x:c r="F536" t="str">
        <x:v>Operative Porter</x:v>
      </x:c>
      <x:c r="G536"/>
      <x:c r="H536"/>
      <x:c r="I536" s="22" t="n">
        <x:v>0</x:v>
      </x:c>
      <x:c r="J536" t="str">
        <x:v>Annual leave</x:v>
      </x:c>
      <x:c r="K536" t="str">
        <x:v>Employee 102662; home branch Thurrock; assigned role Operative Porter | Leave: Annual Leave (Hours) | Leave calendar basis: Variable-pattern period</x:v>
      </x:c>
      <x:c r="L536" t="str">
        <x:v>Include</x:v>
      </x:c>
      <x:c r="M536"/>
      <x:c r="N536"/>
    </x:row>
    <x:row r="537">
      <x:c r="A537" t="str">
        <x:v>D Roberts|2026-06-08</x:v>
      </x:c>
      <x:c r="B537" s="888" t="n">
        <x:v>46181</x:v>
      </x:c>
      <x:c r="C537" t="str">
        <x:v>D Roberts</x:v>
      </x:c>
      <x:c r="D537" t="str">
        <x:v>Permanent</x:v>
      </x:c>
      <x:c r="E537" t="str">
        <x:v>Thurrock</x:v>
      </x:c>
      <x:c r="F537" t="str">
        <x:v>Operative Porter</x:v>
      </x:c>
      <x:c r="G537" t="str">
        <x:v>402264</x:v>
      </x:c>
      <x:c r="H537" t="str">
        <x:v>AlixPartners LLP</x:v>
      </x:c>
      <x:c r="I537" s="22" t="n">
        <x:v>7</x:v>
      </x:c>
      <x:c r="J537" t="str">
        <x:v>Worked</x:v>
      </x:c>
      <x:c r="K537" t="str">
        <x:v>Employee 102662; home branch Thurrock; assigned role Operative Porter | Deployment branch: Thurrock | Actual role: Operative Skilled | Jobs: 402264 | Customers: AlixPartners LLP | Actual hours: 7.0; source records: 1</x:v>
      </x:c>
      <x:c r="L537" t="str">
        <x:v>Include</x:v>
      </x:c>
      <x:c r="M537"/>
      <x:c r="N537"/>
    </x:row>
    <x:row r="538">
      <x:c r="A538" t="str">
        <x:v>D Roberts|2026-06-09</x:v>
      </x:c>
      <x:c r="B538" s="888" t="n">
        <x:v>46182</x:v>
      </x:c>
      <x:c r="C538" t="str">
        <x:v>D Roberts</x:v>
      </x:c>
      <x:c r="D538" t="str">
        <x:v>Permanent</x:v>
      </x:c>
      <x:c r="E538" t="str">
        <x:v>Thurrock</x:v>
      </x:c>
      <x:c r="F538" t="str">
        <x:v>Operative Porter</x:v>
      </x:c>
      <x:c r="G538" t="str">
        <x:v>396847</x:v>
      </x:c>
      <x:c r="H538" t="str">
        <x:v>Clover/Mr Michael</x:v>
      </x:c>
      <x:c r="I538" s="22" t="n">
        <x:v>6</x:v>
      </x:c>
      <x:c r="J538" t="str">
        <x:v>Worked</x:v>
      </x:c>
      <x:c r="K538" t="str">
        <x:v>Employee 102662; home branch Thurrock; assigned role Operative Porter | Deployment branch: Thurrock | Actual role: Operative Skilled | Jobs: 396847 | Customers: Clover/Mr Michael | Actual hours: 6.0; source records: 1</x:v>
      </x:c>
      <x:c r="L538" t="str">
        <x:v>Include</x:v>
      </x:c>
      <x:c r="M538"/>
      <x:c r="N538"/>
    </x:row>
    <x:row r="539">
      <x:c r="A539" t="str">
        <x:v>D Roberts|2026-06-10</x:v>
      </x:c>
      <x:c r="B539" s="888" t="n">
        <x:v>46183</x:v>
      </x:c>
      <x:c r="C539" t="str">
        <x:v>D Roberts</x:v>
      </x:c>
      <x:c r="D539" t="str">
        <x:v>Permanent</x:v>
      </x:c>
      <x:c r="E539" t="str">
        <x:v>Thurrock</x:v>
      </x:c>
      <x:c r="F539" t="str">
        <x:v>Operative Porter</x:v>
      </x:c>
      <x:c r="G539" t="str">
        <x:v>396847</x:v>
      </x:c>
      <x:c r="H539" t="str">
        <x:v>Clover/Mr Michael</x:v>
      </x:c>
      <x:c r="I539" s="22" t="n">
        <x:v>6</x:v>
      </x:c>
      <x:c r="J539" t="str">
        <x:v>Worked</x:v>
      </x:c>
      <x:c r="K539" t="str">
        <x:v>Employee 102662; home branch Thurrock; assigned role Operative Porter | Deployment branch: Thurrock | Actual role: Operative Skilled | Jobs: 396847 | Customers: Clover/Mr Michael | Actual hours: 6.0; source records: 1</x:v>
      </x:c>
      <x:c r="L539" t="str">
        <x:v>Include</x:v>
      </x:c>
      <x:c r="M539"/>
      <x:c r="N539"/>
    </x:row>
    <x:row r="540">
      <x:c r="A540" t="str">
        <x:v>D Roberts|2026-06-11</x:v>
      </x:c>
      <x:c r="B540" s="888" t="n">
        <x:v>46184</x:v>
      </x:c>
      <x:c r="C540" t="str">
        <x:v>D Roberts</x:v>
      </x:c>
      <x:c r="D540" t="str">
        <x:v>Permanent</x:v>
      </x:c>
      <x:c r="E540" t="str">
        <x:v>Thurrock</x:v>
      </x:c>
      <x:c r="F540" t="str">
        <x:v>Operative Porter</x:v>
      </x:c>
      <x:c r="G540"/>
      <x:c r="H540"/>
      <x:c r="I540" s="22" t="n">
        <x:v>0</x:v>
      </x:c>
      <x:c r="J540" t="str">
        <x:v>Annual leave</x:v>
      </x:c>
      <x:c r="K540" t="str">
        <x:v>Employee 102662; home branch Thurrock; assigned role Operative Porter | Leave: Annual Leave (Hours) | Leave calendar basis: Variable-pattern period</x:v>
      </x:c>
      <x:c r="L540" t="str">
        <x:v>Include</x:v>
      </x:c>
      <x:c r="M540"/>
      <x:c r="N540"/>
    </x:row>
    <x:row r="541">
      <x:c r="A541" t="str">
        <x:v>D Roberts|2026-06-12</x:v>
      </x:c>
      <x:c r="B541" s="888" t="n">
        <x:v>46185</x:v>
      </x:c>
      <x:c r="C541" t="str">
        <x:v>D Roberts</x:v>
      </x:c>
      <x:c r="D541" t="str">
        <x:v>Permanent</x:v>
      </x:c>
      <x:c r="E541" t="str">
        <x:v>Thurrock</x:v>
      </x:c>
      <x:c r="F541" t="str">
        <x:v>Operative Porter</x:v>
      </x:c>
      <x:c r="G541"/>
      <x:c r="H541"/>
      <x:c r="I541" s="22" t="n">
        <x:v>0</x:v>
      </x:c>
      <x:c r="J541" t="str">
        <x:v>Annual leave</x:v>
      </x:c>
      <x:c r="K541" t="str">
        <x:v>Employee 102662; home branch Thurrock; assigned role Operative Porter | Leave: Annual Leave (Hours) | Leave calendar basis: Variable-pattern period</x:v>
      </x:c>
      <x:c r="L541" t="str">
        <x:v>Include</x:v>
      </x:c>
      <x:c r="M541"/>
      <x:c r="N541"/>
    </x:row>
    <x:row r="542">
      <x:c r="A542" t="str">
        <x:v>D Roberts|2026-06-15</x:v>
      </x:c>
      <x:c r="B542" s="888" t="n">
        <x:v>46188</x:v>
      </x:c>
      <x:c r="C542" t="str">
        <x:v>D Roberts</x:v>
      </x:c>
      <x:c r="D542" t="str">
        <x:v>Permanent</x:v>
      </x:c>
      <x:c r="E542" t="str">
        <x:v>Thurrock</x:v>
      </x:c>
      <x:c r="F542" t="str">
        <x:v>Operative Porter</x:v>
      </x:c>
      <x:c r="G542"/>
      <x:c r="H542"/>
      <x:c r="I542" s="22" t="n">
        <x:v>0</x:v>
      </x:c>
      <x:c r="J542" t="str">
        <x:v>Annual leave</x:v>
      </x:c>
      <x:c r="K542" t="str">
        <x:v>Employee 102662; home branch Thurrock; assigned role Operative Porter | Leave: Annual Leave (Hours) | Leave calendar basis: Variable-pattern period</x:v>
      </x:c>
      <x:c r="L542" t="str">
        <x:v>Include</x:v>
      </x:c>
      <x:c r="M542"/>
      <x:c r="N542"/>
    </x:row>
    <x:row r="543">
      <x:c r="A543" t="str">
        <x:v>D Roberts|2026-06-16</x:v>
      </x:c>
      <x:c r="B543" s="888" t="n">
        <x:v>46189</x:v>
      </x:c>
      <x:c r="C543" t="str">
        <x:v>D Roberts</x:v>
      </x:c>
      <x:c r="D543" t="str">
        <x:v>Permanent</x:v>
      </x:c>
      <x:c r="E543" t="str">
        <x:v>Thurrock</x:v>
      </x:c>
      <x:c r="F543" t="str">
        <x:v>Operative Porter</x:v>
      </x:c>
      <x:c r="G543"/>
      <x:c r="H543"/>
      <x:c r="I543" s="22" t="n">
        <x:v>0</x:v>
      </x:c>
      <x:c r="J543" t="str">
        <x:v>Annual leave</x:v>
      </x:c>
      <x:c r="K543" t="str">
        <x:v>Employee 102662; home branch Thurrock; assigned role Operative Porter | Leave: Annual Leave (Hours) | Leave calendar basis: Variable-pattern period</x:v>
      </x:c>
      <x:c r="L543" t="str">
        <x:v>Include</x:v>
      </x:c>
      <x:c r="M543"/>
      <x:c r="N543"/>
    </x:row>
    <x:row r="544">
      <x:c r="A544" t="str">
        <x:v>D Roberts|2026-06-17</x:v>
      </x:c>
      <x:c r="B544" s="888" t="n">
        <x:v>46190</x:v>
      </x:c>
      <x:c r="C544" t="str">
        <x:v>D Roberts</x:v>
      </x:c>
      <x:c r="D544" t="str">
        <x:v>Permanent</x:v>
      </x:c>
      <x:c r="E544" t="str">
        <x:v>Thurrock</x:v>
      </x:c>
      <x:c r="F544" t="str">
        <x:v>Operative Porter</x:v>
      </x:c>
      <x:c r="G544" t="str">
        <x:v>402876</x:v>
      </x:c>
      <x:c r="H544" t="str">
        <x:v>Bishops</x:v>
      </x:c>
      <x:c r="I544" s="22" t="n">
        <x:v>7</x:v>
      </x:c>
      <x:c r="J544" t="str">
        <x:v>Worked</x:v>
      </x:c>
      <x:c r="K544" t="str">
        <x:v>Employee 102662; home branch Thurrock; assigned role Operative Porter | Deployment branch: Thurrock | Actual role: Operative Porter | Jobs: 402876 | Customers: Bishops | Actual hours: 7.0; source records: 1</x:v>
      </x:c>
      <x:c r="L544" t="str">
        <x:v>Include</x:v>
      </x:c>
      <x:c r="M544"/>
      <x:c r="N544"/>
    </x:row>
    <x:row r="545">
      <x:c r="A545" t="str">
        <x:v>D Roberts|2026-06-18</x:v>
      </x:c>
      <x:c r="B545" s="888" t="n">
        <x:v>46191</x:v>
      </x:c>
      <x:c r="C545" t="str">
        <x:v>D Roberts</x:v>
      </x:c>
      <x:c r="D545" t="str">
        <x:v>Permanent</x:v>
      </x:c>
      <x:c r="E545" t="str">
        <x:v>Thurrock</x:v>
      </x:c>
      <x:c r="F545" t="str">
        <x:v>Operative Porter</x:v>
      </x:c>
      <x:c r="G545" t="str">
        <x:v>402876</x:v>
      </x:c>
      <x:c r="H545" t="str">
        <x:v>Bishops</x:v>
      </x:c>
      <x:c r="I545" s="22" t="n">
        <x:v>8</x:v>
      </x:c>
      <x:c r="J545" t="str">
        <x:v>Worked</x:v>
      </x:c>
      <x:c r="K545" t="str">
        <x:v>Employee 102662; home branch Thurrock; assigned role Operative Porter | Deployment branch: Thurrock | Actual role: Operative Skilled | Jobs: 402876 | Customers: Bishops | Actual hours: 8.0; source records: 1</x:v>
      </x:c>
      <x:c r="L545" t="str">
        <x:v>Include</x:v>
      </x:c>
      <x:c r="M545"/>
      <x:c r="N545"/>
    </x:row>
    <x:row r="546">
      <x:c r="A546" t="str">
        <x:v>D Roberts|2026-06-19</x:v>
      </x:c>
      <x:c r="B546" s="888" t="n">
        <x:v>46192</x:v>
      </x:c>
      <x:c r="C546" t="str">
        <x:v>D Roberts</x:v>
      </x:c>
      <x:c r="D546" t="str">
        <x:v>Permanent</x:v>
      </x:c>
      <x:c r="E546" t="str">
        <x:v>Thurrock</x:v>
      </x:c>
      <x:c r="F546" t="str">
        <x:v>Operative Porter</x:v>
      </x:c>
      <x:c r="G546"/>
      <x:c r="H546"/>
      <x:c r="I546" s="22" t="n">
        <x:v>0</x:v>
      </x:c>
      <x:c r="J546" t="str">
        <x:v>Annual leave</x:v>
      </x:c>
      <x:c r="K546" t="str">
        <x:v>Employee 102662; home branch Thurrock; assigned role Operative Porter | Leave: Annual Leave (Hours) | Leave calendar basis: Variable-pattern period</x:v>
      </x:c>
      <x:c r="L546" t="str">
        <x:v>Include</x:v>
      </x:c>
      <x:c r="M546"/>
      <x:c r="N546"/>
    </x:row>
    <x:row r="547">
      <x:c r="A547" t="str">
        <x:v>D Roberts|2026-06-22</x:v>
      </x:c>
      <x:c r="B547" s="888" t="n">
        <x:v>46195</x:v>
      </x:c>
      <x:c r="C547" t="str">
        <x:v>D Roberts</x:v>
      </x:c>
      <x:c r="D547" t="str">
        <x:v>Permanent</x:v>
      </x:c>
      <x:c r="E547" t="str">
        <x:v>Thurrock</x:v>
      </x:c>
      <x:c r="F547" t="str">
        <x:v>Operative Porter</x:v>
      </x:c>
      <x:c r="G547"/>
      <x:c r="H547"/>
      <x:c r="I547" s="22" t="n">
        <x:v>0</x:v>
      </x:c>
      <x:c r="J547" t="str">
        <x:v>Annual leave</x:v>
      </x:c>
      <x:c r="K547" t="str">
        <x:v>Employee 102662; home branch Thurrock; assigned role Operative Porter | Leave: Annual Leave (Hours) | Leave calendar basis: Variable-pattern period</x:v>
      </x:c>
      <x:c r="L547" t="str">
        <x:v>Include</x:v>
      </x:c>
      <x:c r="M547"/>
      <x:c r="N547"/>
    </x:row>
    <x:row r="548">
      <x:c r="A548" t="str">
        <x:v>D Roberts|2026-06-23</x:v>
      </x:c>
      <x:c r="B548" s="888" t="n">
        <x:v>46196</x:v>
      </x:c>
      <x:c r="C548" t="str">
        <x:v>D Roberts</x:v>
      </x:c>
      <x:c r="D548" t="str">
        <x:v>Permanent</x:v>
      </x:c>
      <x:c r="E548" t="str">
        <x:v>Thurrock</x:v>
      </x:c>
      <x:c r="F548" t="str">
        <x:v>Operative Porter</x:v>
      </x:c>
      <x:c r="G548" t="str">
        <x:v>402385</x:v>
      </x:c>
      <x:c r="H548" t="str">
        <x:v>Warner Brothers Entertainment UK Ltd</x:v>
      </x:c>
      <x:c r="I548" s="22" t="n">
        <x:v>7.5</x:v>
      </x:c>
      <x:c r="J548" t="str">
        <x:v>Worked</x:v>
      </x:c>
      <x:c r="K548" t="str">
        <x:v>Employee 102662; home branch Thurrock; assigned role Operative Porter | Deployment branch: Thurrock | Actual role: Operative Skilled | Jobs: 402385 | Customers: Warner Brothers Entertainment UK Ltd | Actual hours: 7.5; source records: 1</x:v>
      </x:c>
      <x:c r="L548" t="str">
        <x:v>Include</x:v>
      </x:c>
      <x:c r="M548"/>
      <x:c r="N548"/>
    </x:row>
    <x:row r="549">
      <x:c r="A549" t="str">
        <x:v>D Roberts|2026-06-24</x:v>
      </x:c>
      <x:c r="B549" s="888" t="n">
        <x:v>46197</x:v>
      </x:c>
      <x:c r="C549" t="str">
        <x:v>D Roberts</x:v>
      </x:c>
      <x:c r="D549" t="str">
        <x:v>Permanent</x:v>
      </x:c>
      <x:c r="E549" t="str">
        <x:v>Thurrock</x:v>
      </x:c>
      <x:c r="F549" t="str">
        <x:v>Operative Porter</x:v>
      </x:c>
      <x:c r="G549"/>
      <x:c r="H549"/>
      <x:c r="I549" s="22" t="n">
        <x:v>0</x:v>
      </x:c>
      <x:c r="J549" t="str">
        <x:v>Annual leave</x:v>
      </x:c>
      <x:c r="K549" t="str">
        <x:v>Employee 102662; home branch Thurrock; assigned role Operative Porter | Leave: Annual Leave (Hours) | Leave calendar basis: Variable-pattern period</x:v>
      </x:c>
      <x:c r="L549" t="str">
        <x:v>Include</x:v>
      </x:c>
      <x:c r="M549"/>
      <x:c r="N549"/>
    </x:row>
    <x:row r="550">
      <x:c r="A550" t="str">
        <x:v>D Roberts|2026-06-25</x:v>
      </x:c>
      <x:c r="B550" s="888" t="n">
        <x:v>46198</x:v>
      </x:c>
      <x:c r="C550" t="str">
        <x:v>D Roberts</x:v>
      </x:c>
      <x:c r="D550" t="str">
        <x:v>Permanent</x:v>
      </x:c>
      <x:c r="E550" t="str">
        <x:v>Thurrock</x:v>
      </x:c>
      <x:c r="F550" t="str">
        <x:v>Operative Porter</x:v>
      </x:c>
      <x:c r="G550" t="str">
        <x:v>402379</x:v>
      </x:c>
      <x:c r="H550" t="str">
        <x:v>Restore – Doc Management - NWL collections</x:v>
      </x:c>
      <x:c r="I550" s="22" t="n">
        <x:v>10</x:v>
      </x:c>
      <x:c r="J550" t="str">
        <x:v>Worked</x:v>
      </x:c>
      <x:c r="K550" t="str">
        <x:v>Employee 102662; home branch Thurrock; assigned role Operative Porter | Deployment branch: Thurrock | Actual role: Operative Porter | Jobs: 402379 | Customers: Restore – Doc Management - NWL collections | Actual hours: 10.0; source records: 1</x:v>
      </x:c>
      <x:c r="L550" t="str">
        <x:v>Include</x:v>
      </x:c>
      <x:c r="M550"/>
      <x:c r="N550"/>
    </x:row>
    <x:row r="551">
      <x:c r="A551" t="str">
        <x:v>D Roberts|2026-06-29</x:v>
      </x:c>
      <x:c r="B551" s="888" t="n">
        <x:v>46202</x:v>
      </x:c>
      <x:c r="C551" t="str">
        <x:v>D Roberts</x:v>
      </x:c>
      <x:c r="D551" t="str">
        <x:v>Permanent</x:v>
      </x:c>
      <x:c r="E551" t="str">
        <x:v>Thurrock</x:v>
      </x:c>
      <x:c r="F551" t="str">
        <x:v>Operative Porter</x:v>
      </x:c>
      <x:c r="G551" t="str">
        <x:v>402878</x:v>
      </x:c>
      <x:c r="H551" t="str">
        <x:v>Wood/Miss Karen</x:v>
      </x:c>
      <x:c r="I551" s="22" t="n">
        <x:v>6.5</x:v>
      </x:c>
      <x:c r="J551" t="str">
        <x:v>Worked</x:v>
      </x:c>
      <x:c r="K551" t="str">
        <x:v>Employee 102662; home branch Thurrock; assigned role Operative Porter | Deployment branch: Thurrock | Actual role: Operative Skilled | Jobs: 402878 | Customers: Wood/Miss Karen | Actual hours: 6.5; source records: 1</x:v>
      </x:c>
      <x:c r="L551" t="str">
        <x:v>Include</x:v>
      </x:c>
      <x:c r="M551"/>
      <x:c r="N551"/>
    </x:row>
    <x:row r="552">
      <x:c r="A552" t="str">
        <x:v>D Roberts|2026-06-30</x:v>
      </x:c>
      <x:c r="B552" s="888" t="n">
        <x:v>46203</x:v>
      </x:c>
      <x:c r="C552" t="str">
        <x:v>D Roberts</x:v>
      </x:c>
      <x:c r="D552" t="str">
        <x:v>Permanent</x:v>
      </x:c>
      <x:c r="E552" t="str">
        <x:v>Thurrock</x:v>
      </x:c>
      <x:c r="F552" t="str">
        <x:v>Operative Porter</x:v>
      </x:c>
      <x:c r="G552" t="str">
        <x:v>403072</x:v>
      </x:c>
      <x:c r="H552" t="str">
        <x:v>Aduba/Ms Maureen</x:v>
      </x:c>
      <x:c r="I552" s="22" t="n">
        <x:v>6.5</x:v>
      </x:c>
      <x:c r="J552" t="str">
        <x:v>Worked</x:v>
      </x:c>
      <x:c r="K552" t="str">
        <x:v>Employee 102662; home branch Thurrock; assigned role Operative Porter | Deployment branch: Thurrock | Actual role: Operative Skilled | Jobs: 403072 | Customers: Aduba/Ms Maureen | Actual hours: 6.5; source records: 1</x:v>
      </x:c>
      <x:c r="L552" t="str">
        <x:v>Include</x:v>
      </x:c>
      <x:c r="M552"/>
      <x:c r="N552"/>
    </x:row>
    <x:row r="553">
      <x:c r="A553" t="str">
        <x:v>D Wawrzewski|2026-06-01</x:v>
      </x:c>
      <x:c r="B553" s="888" t="n">
        <x:v>46174</x:v>
      </x:c>
      <x:c r="C553" t="str">
        <x:v>D Wawrzewski</x:v>
      </x:c>
      <x:c r="D553" t="str">
        <x:v>Permanent</x:v>
      </x:c>
      <x:c r="E553" t="str">
        <x:v>Thurrock</x:v>
      </x:c>
      <x:c r="F553" t="str">
        <x:v>Operative Skilled</x:v>
      </x:c>
      <x:c r="G553"/>
      <x:c r="H553"/>
      <x:c r="I553" s="22" t="n">
        <x:v>0</x:v>
      </x:c>
      <x:c r="J553" t="str">
        <x:v>Other leave — Unpaid Absence (Unauthorised)</x:v>
      </x:c>
      <x:c r="K553" t="str">
        <x:v>Employee 1130; home branch Thurrock; assigned role Operative Skilled | Leave: Unpaid Absence (Unauthorised) | Leave calendar basis: Fixed schedule</x:v>
      </x:c>
      <x:c r="L553" t="str">
        <x:v>Include</x:v>
      </x:c>
      <x:c r="M553"/>
      <x:c r="N553"/>
    </x:row>
    <x:row r="554">
      <x:c r="A554" t="str">
        <x:v>D Wawrzewski|2026-06-02</x:v>
      </x:c>
      <x:c r="B554" s="888" t="n">
        <x:v>46175</x:v>
      </x:c>
      <x:c r="C554" t="str">
        <x:v>D Wawrzewski</x:v>
      </x:c>
      <x:c r="D554" t="str">
        <x:v>Permanent</x:v>
      </x:c>
      <x:c r="E554" t="str">
        <x:v>Thurrock</x:v>
      </x:c>
      <x:c r="F554" t="str">
        <x:v>Operative Skilled</x:v>
      </x:c>
      <x:c r="G554" t="str">
        <x:v>400262</x:v>
      </x:c>
      <x:c r="H554" t="str">
        <x:v>Apple Europe Limited</x:v>
      </x:c>
      <x:c r="I554" s="22" t="n">
        <x:v>11.5</x:v>
      </x:c>
      <x:c r="J554" t="str">
        <x:v>Worked</x:v>
      </x:c>
      <x:c r="K554" t="str">
        <x:v>Employee 1130; home branch Thurrock; assigned role Operative Skilled | Deployment branch: Thurrock | Actual role: Operative Porter | Jobs: 400262 | Customers: Apple Europe Limited | Actual hours: 11.5; source records: 1</x:v>
      </x:c>
      <x:c r="L554" t="str">
        <x:v>Include</x:v>
      </x:c>
      <x:c r="M554"/>
      <x:c r="N554"/>
    </x:row>
    <x:row r="555">
      <x:c r="A555" t="str">
        <x:v>D Wawrzewski|2026-06-03</x:v>
      </x:c>
      <x:c r="B555" s="888" t="n">
        <x:v>46176</x:v>
      </x:c>
      <x:c r="C555" t="str">
        <x:v>D Wawrzewski</x:v>
      </x:c>
      <x:c r="D555" t="str">
        <x:v>Permanent</x:v>
      </x:c>
      <x:c r="E555" t="str">
        <x:v>Thurrock</x:v>
      </x:c>
      <x:c r="F555" t="str">
        <x:v>Operative Skilled</x:v>
      </x:c>
      <x:c r="G555" t="str">
        <x:v>400262</x:v>
      </x:c>
      <x:c r="H555" t="str">
        <x:v>Apple Europe Limited</x:v>
      </x:c>
      <x:c r="I555" s="22" t="n">
        <x:v>11.5</x:v>
      </x:c>
      <x:c r="J555" t="str">
        <x:v>Worked</x:v>
      </x:c>
      <x:c r="K555" t="str">
        <x:v>Employee 1130; home branch Thurrock; assigned role Operative Skilled | Deployment branch: Thurrock | Actual role: Operative Porter | Jobs: 400262 | Customers: Apple Europe Limited | Actual hours: 11.5; source records: 1</x:v>
      </x:c>
      <x:c r="L555" t="str">
        <x:v>Include</x:v>
      </x:c>
      <x:c r="M555"/>
      <x:c r="N555"/>
    </x:row>
    <x:row r="556">
      <x:c r="A556" t="str">
        <x:v>D Wawrzewski|2026-06-04</x:v>
      </x:c>
      <x:c r="B556" s="888" t="n">
        <x:v>46177</x:v>
      </x:c>
      <x:c r="C556" t="str">
        <x:v>D Wawrzewski</x:v>
      </x:c>
      <x:c r="D556" t="str">
        <x:v>Permanent</x:v>
      </x:c>
      <x:c r="E556" t="str">
        <x:v>Thurrock</x:v>
      </x:c>
      <x:c r="F556" t="str">
        <x:v>Operative Skilled</x:v>
      </x:c>
      <x:c r="G556" t="str">
        <x:v>400262</x:v>
      </x:c>
      <x:c r="H556" t="str">
        <x:v>Apple Europe Limited</x:v>
      </x:c>
      <x:c r="I556" s="22" t="n">
        <x:v>11.5</x:v>
      </x:c>
      <x:c r="J556" t="str">
        <x:v>Worked</x:v>
      </x:c>
      <x:c r="K556" t="str">
        <x:v>Employee 1130; home branch Thurrock; assigned role Operative Skilled | Deployment branch: Thurrock | Actual role: Operative Porter | Jobs: 400262 | Customers: Apple Europe Limited | Actual hours: 11.5; source records: 1</x:v>
      </x:c>
      <x:c r="L556" t="str">
        <x:v>Include</x:v>
      </x:c>
      <x:c r="M556"/>
      <x:c r="N556"/>
    </x:row>
    <x:row r="557">
      <x:c r="A557" t="str">
        <x:v>D Wawrzewski|2026-06-05</x:v>
      </x:c>
      <x:c r="B557" s="888" t="n">
        <x:v>46178</x:v>
      </x:c>
      <x:c r="C557" t="str">
        <x:v>D Wawrzewski</x:v>
      </x:c>
      <x:c r="D557" t="str">
        <x:v>Permanent</x:v>
      </x:c>
      <x:c r="E557" t="str">
        <x:v>Thurrock</x:v>
      </x:c>
      <x:c r="F557" t="str">
        <x:v>Operative Skilled</x:v>
      </x:c>
      <x:c r="G557" t="str">
        <x:v>400262</x:v>
      </x:c>
      <x:c r="H557" t="str">
        <x:v>Apple Europe Limited</x:v>
      </x:c>
      <x:c r="I557" s="22" t="n">
        <x:v>11.5</x:v>
      </x:c>
      <x:c r="J557" t="str">
        <x:v>Worked</x:v>
      </x:c>
      <x:c r="K557" t="str">
        <x:v>Employee 1130; home branch Thurrock; assigned role Operative Skilled | Deployment branch: Thurrock | Actual role: Operative Porter | Jobs: 400262 | Customers: Apple Europe Limited | Actual hours: 11.5; source records: 1</x:v>
      </x:c>
      <x:c r="L557" t="str">
        <x:v>Include</x:v>
      </x:c>
      <x:c r="M557"/>
      <x:c r="N557"/>
    </x:row>
    <x:row r="558">
      <x:c r="A558" t="str">
        <x:v>D Wawrzewski|2026-06-08</x:v>
      </x:c>
      <x:c r="B558" s="888" t="n">
        <x:v>46181</x:v>
      </x:c>
      <x:c r="C558" t="str">
        <x:v>D Wawrzewski</x:v>
      </x:c>
      <x:c r="D558" t="str">
        <x:v>Permanent</x:v>
      </x:c>
      <x:c r="E558" t="str">
        <x:v>Thurrock</x:v>
      </x:c>
      <x:c r="F558" t="str">
        <x:v>Operative Skilled</x:v>
      </x:c>
      <x:c r="G558" t="str">
        <x:v>400262</x:v>
      </x:c>
      <x:c r="H558" t="str">
        <x:v>Apple Europe Limited</x:v>
      </x:c>
      <x:c r="I558" s="22" t="n">
        <x:v>11.5</x:v>
      </x:c>
      <x:c r="J558" t="str">
        <x:v>Worked</x:v>
      </x:c>
      <x:c r="K558" t="str">
        <x:v>Employee 1130; home branch Thurrock; assigned role Operative Skilled | Deployment branch: Thurrock | Actual role: Operative Porter | Jobs: 400262 | Customers: Apple Europe Limited | Actual hours: 11.5; source records: 1</x:v>
      </x:c>
      <x:c r="L558" t="str">
        <x:v>Include</x:v>
      </x:c>
      <x:c r="M558"/>
      <x:c r="N558"/>
    </x:row>
    <x:row r="559">
      <x:c r="A559" t="str">
        <x:v>D Wawrzewski|2026-06-09</x:v>
      </x:c>
      <x:c r="B559" s="888" t="n">
        <x:v>46182</x:v>
      </x:c>
      <x:c r="C559" t="str">
        <x:v>D Wawrzewski</x:v>
      </x:c>
      <x:c r="D559" t="str">
        <x:v>Permanent</x:v>
      </x:c>
      <x:c r="E559" t="str">
        <x:v>Thurrock</x:v>
      </x:c>
      <x:c r="F559" t="str">
        <x:v>Operative Skilled</x:v>
      </x:c>
      <x:c r="G559" t="str">
        <x:v>400262</x:v>
      </x:c>
      <x:c r="H559" t="str">
        <x:v>Apple Europe Limited</x:v>
      </x:c>
      <x:c r="I559" s="22" t="n">
        <x:v>11.5</x:v>
      </x:c>
      <x:c r="J559" t="str">
        <x:v>Worked</x:v>
      </x:c>
      <x:c r="K559" t="str">
        <x:v>Employee 1130; home branch Thurrock; assigned role Operative Skilled | Deployment branch: Thurrock | Actual role: Operative Porter | Jobs: 400262 | Customers: Apple Europe Limited | Actual hours: 11.5; source records: 1</x:v>
      </x:c>
      <x:c r="L559" t="str">
        <x:v>Include</x:v>
      </x:c>
      <x:c r="M559"/>
      <x:c r="N559"/>
    </x:row>
    <x:row r="560">
      <x:c r="A560" t="str">
        <x:v>D Wawrzewski|2026-06-10</x:v>
      </x:c>
      <x:c r="B560" s="888" t="n">
        <x:v>46183</x:v>
      </x:c>
      <x:c r="C560" t="str">
        <x:v>D Wawrzewski</x:v>
      </x:c>
      <x:c r="D560" t="str">
        <x:v>Permanent</x:v>
      </x:c>
      <x:c r="E560" t="str">
        <x:v>Thurrock</x:v>
      </x:c>
      <x:c r="F560" t="str">
        <x:v>Operative Skilled</x:v>
      </x:c>
      <x:c r="G560" t="str">
        <x:v>400262</x:v>
      </x:c>
      <x:c r="H560" t="str">
        <x:v>Apple Europe Limited</x:v>
      </x:c>
      <x:c r="I560" s="22" t="n">
        <x:v>11.5</x:v>
      </x:c>
      <x:c r="J560" t="str">
        <x:v>Worked</x:v>
      </x:c>
      <x:c r="K560" t="str">
        <x:v>Employee 1130; home branch Thurrock; assigned role Operative Skilled | Deployment branch: Thurrock | Actual role: Operative Porter | Jobs: 400262 | Customers: Apple Europe Limited | Actual hours: 11.5; source records: 1</x:v>
      </x:c>
      <x:c r="L560" t="str">
        <x:v>Include</x:v>
      </x:c>
      <x:c r="M560"/>
      <x:c r="N560"/>
    </x:row>
    <x:row r="561">
      <x:c r="A561" t="str">
        <x:v>D Wawrzewski|2026-06-11</x:v>
      </x:c>
      <x:c r="B561" s="888" t="n">
        <x:v>46184</x:v>
      </x:c>
      <x:c r="C561" t="str">
        <x:v>D Wawrzewski</x:v>
      </x:c>
      <x:c r="D561" t="str">
        <x:v>Permanent</x:v>
      </x:c>
      <x:c r="E561" t="str">
        <x:v>Thurrock</x:v>
      </x:c>
      <x:c r="F561" t="str">
        <x:v>Operative Skilled</x:v>
      </x:c>
      <x:c r="G561" t="str">
        <x:v>400262</x:v>
      </x:c>
      <x:c r="H561" t="str">
        <x:v>Apple Europe Limited</x:v>
      </x:c>
      <x:c r="I561" s="22" t="n">
        <x:v>11.5</x:v>
      </x:c>
      <x:c r="J561" t="str">
        <x:v>Worked</x:v>
      </x:c>
      <x:c r="K561" t="str">
        <x:v>Employee 1130; home branch Thurrock; assigned role Operative Skilled | Deployment branch: Thurrock | Actual role: Operative Porter | Jobs: 400262 | Customers: Apple Europe Limited | Actual hours: 11.5; source records: 1</x:v>
      </x:c>
      <x:c r="L561" t="str">
        <x:v>Include</x:v>
      </x:c>
      <x:c r="M561"/>
      <x:c r="N561"/>
    </x:row>
    <x:row r="562">
      <x:c r="A562" t="str">
        <x:v>D Wawrzewski|2026-06-12</x:v>
      </x:c>
      <x:c r="B562" s="888" t="n">
        <x:v>46185</x:v>
      </x:c>
      <x:c r="C562" t="str">
        <x:v>D Wawrzewski</x:v>
      </x:c>
      <x:c r="D562" t="str">
        <x:v>Permanent</x:v>
      </x:c>
      <x:c r="E562" t="str">
        <x:v>Thurrock</x:v>
      </x:c>
      <x:c r="F562" t="str">
        <x:v>Operative Skilled</x:v>
      </x:c>
      <x:c r="G562" t="str">
        <x:v>400262</x:v>
      </x:c>
      <x:c r="H562" t="str">
        <x:v>Apple Europe Limited</x:v>
      </x:c>
      <x:c r="I562" s="22" t="n">
        <x:v>11.5</x:v>
      </x:c>
      <x:c r="J562" t="str">
        <x:v>Worked</x:v>
      </x:c>
      <x:c r="K562" t="str">
        <x:v>Employee 1130; home branch Thurrock; assigned role Operative Skilled | Deployment branch: Thurrock | Actual role: Operative Porter | Jobs: 400262 | Customers: Apple Europe Limited | Actual hours: 11.5; source records: 1</x:v>
      </x:c>
      <x:c r="L562" t="str">
        <x:v>Include</x:v>
      </x:c>
      <x:c r="M562"/>
      <x:c r="N562"/>
    </x:row>
    <x:row r="563">
      <x:c r="A563" t="str">
        <x:v>D Wawrzewski|2026-06-15</x:v>
      </x:c>
      <x:c r="B563" s="888" t="n">
        <x:v>46188</x:v>
      </x:c>
      <x:c r="C563" t="str">
        <x:v>D Wawrzewski</x:v>
      </x:c>
      <x:c r="D563" t="str">
        <x:v>Permanent</x:v>
      </x:c>
      <x:c r="E563" t="str">
        <x:v>Thurrock</x:v>
      </x:c>
      <x:c r="F563" t="str">
        <x:v>Operative Skilled</x:v>
      </x:c>
      <x:c r="G563" t="str">
        <x:v>400262</x:v>
      </x:c>
      <x:c r="H563" t="str">
        <x:v>Apple Europe Limited</x:v>
      </x:c>
      <x:c r="I563" s="22" t="n">
        <x:v>11.5</x:v>
      </x:c>
      <x:c r="J563" t="str">
        <x:v>Worked</x:v>
      </x:c>
      <x:c r="K563" t="str">
        <x:v>Employee 1130; home branch Thurrock; assigned role Operative Skilled | Deployment branch: Thurrock | Actual role: Operative Porter | Jobs: 400262 | Customers: Apple Europe Limited | Actual hours: 11.5; source records: 1</x:v>
      </x:c>
      <x:c r="L563" t="str">
        <x:v>Include</x:v>
      </x:c>
      <x:c r="M563"/>
      <x:c r="N563"/>
    </x:row>
    <x:row r="564">
      <x:c r="A564" t="str">
        <x:v>D Wawrzewski|2026-06-16</x:v>
      </x:c>
      <x:c r="B564" s="888" t="n">
        <x:v>46189</x:v>
      </x:c>
      <x:c r="C564" t="str">
        <x:v>D Wawrzewski</x:v>
      </x:c>
      <x:c r="D564" t="str">
        <x:v>Permanent</x:v>
      </x:c>
      <x:c r="E564" t="str">
        <x:v>Thurrock</x:v>
      </x:c>
      <x:c r="F564" t="str">
        <x:v>Operative Skilled</x:v>
      </x:c>
      <x:c r="G564" t="str">
        <x:v>400262</x:v>
      </x:c>
      <x:c r="H564" t="str">
        <x:v>Apple Europe Limited</x:v>
      </x:c>
      <x:c r="I564" s="22" t="n">
        <x:v>11.5</x:v>
      </x:c>
      <x:c r="J564" t="str">
        <x:v>Worked</x:v>
      </x:c>
      <x:c r="K564" t="str">
        <x:v>Employee 1130; home branch Thurrock; assigned role Operative Skilled | Deployment branch: Thurrock | Actual role: Operative Porter | Jobs: 400262 | Customers: Apple Europe Limited | Actual hours: 11.5; source records: 1</x:v>
      </x:c>
      <x:c r="L564" t="str">
        <x:v>Include</x:v>
      </x:c>
      <x:c r="M564"/>
      <x:c r="N564"/>
    </x:row>
    <x:row r="565">
      <x:c r="A565" t="str">
        <x:v>D Wawrzewski|2026-06-17</x:v>
      </x:c>
      <x:c r="B565" s="888" t="n">
        <x:v>46190</x:v>
      </x:c>
      <x:c r="C565" t="str">
        <x:v>D Wawrzewski</x:v>
      </x:c>
      <x:c r="D565" t="str">
        <x:v>Permanent</x:v>
      </x:c>
      <x:c r="E565" t="str">
        <x:v>Thurrock</x:v>
      </x:c>
      <x:c r="F565" t="str">
        <x:v>Operative Skilled</x:v>
      </x:c>
      <x:c r="G565" t="str">
        <x:v>400262</x:v>
      </x:c>
      <x:c r="H565" t="str">
        <x:v>Apple Europe Limited</x:v>
      </x:c>
      <x:c r="I565" s="22" t="n">
        <x:v>11.5</x:v>
      </x:c>
      <x:c r="J565" t="str">
        <x:v>Worked</x:v>
      </x:c>
      <x:c r="K565" t="str">
        <x:v>Employee 1130; home branch Thurrock; assigned role Operative Skilled | Deployment branch: Thurrock | Actual role: Operative Porter | Jobs: 400262 | Customers: Apple Europe Limited | Actual hours: 11.5; source records: 1</x:v>
      </x:c>
      <x:c r="L565" t="str">
        <x:v>Include</x:v>
      </x:c>
      <x:c r="M565"/>
      <x:c r="N565"/>
    </x:row>
    <x:row r="566">
      <x:c r="A566" t="str">
        <x:v>D Wawrzewski|2026-06-18</x:v>
      </x:c>
      <x:c r="B566" s="888" t="n">
        <x:v>46191</x:v>
      </x:c>
      <x:c r="C566" t="str">
        <x:v>D Wawrzewski</x:v>
      </x:c>
      <x:c r="D566" t="str">
        <x:v>Permanent</x:v>
      </x:c>
      <x:c r="E566" t="str">
        <x:v>Thurrock</x:v>
      </x:c>
      <x:c r="F566" t="str">
        <x:v>Operative Skilled</x:v>
      </x:c>
      <x:c r="G566" t="str">
        <x:v>400262</x:v>
      </x:c>
      <x:c r="H566" t="str">
        <x:v>Apple Europe Limited</x:v>
      </x:c>
      <x:c r="I566" s="22" t="n">
        <x:v>11.5</x:v>
      </x:c>
      <x:c r="J566" t="str">
        <x:v>Worked</x:v>
      </x:c>
      <x:c r="K566" t="str">
        <x:v>Employee 1130; home branch Thurrock; assigned role Operative Skilled | Deployment branch: Thurrock | Actual role: Operative Porter | Jobs: 400262 | Customers: Apple Europe Limited | Actual hours: 11.5; source records: 1</x:v>
      </x:c>
      <x:c r="L566" t="str">
        <x:v>Include</x:v>
      </x:c>
      <x:c r="M566"/>
      <x:c r="N566"/>
    </x:row>
    <x:row r="567">
      <x:c r="A567" t="str">
        <x:v>D Wawrzewski|2026-06-19</x:v>
      </x:c>
      <x:c r="B567" s="888" t="n">
        <x:v>46192</x:v>
      </x:c>
      <x:c r="C567" t="str">
        <x:v>D Wawrzewski</x:v>
      </x:c>
      <x:c r="D567" t="str">
        <x:v>Permanent</x:v>
      </x:c>
      <x:c r="E567" t="str">
        <x:v>Thurrock</x:v>
      </x:c>
      <x:c r="F567" t="str">
        <x:v>Operative Skilled</x:v>
      </x:c>
      <x:c r="G567" t="str">
        <x:v>400262</x:v>
      </x:c>
      <x:c r="H567" t="str">
        <x:v>Apple Europe Limited</x:v>
      </x:c>
      <x:c r="I567" s="22" t="n">
        <x:v>11.5</x:v>
      </x:c>
      <x:c r="J567" t="str">
        <x:v>Worked</x:v>
      </x:c>
      <x:c r="K567" t="str">
        <x:v>Employee 1130; home branch Thurrock; assigned role Operative Skilled | Deployment branch: Thurrock | Actual role: Operative Porter | Jobs: 400262 | Customers: Apple Europe Limited | Actual hours: 11.5; source records: 1</x:v>
      </x:c>
      <x:c r="L567" t="str">
        <x:v>Include</x:v>
      </x:c>
      <x:c r="M567"/>
      <x:c r="N567"/>
    </x:row>
    <x:row r="568">
      <x:c r="A568" t="str">
        <x:v>D Wawrzewski|2026-06-22</x:v>
      </x:c>
      <x:c r="B568" s="888" t="n">
        <x:v>46195</x:v>
      </x:c>
      <x:c r="C568" t="str">
        <x:v>D Wawrzewski</x:v>
      </x:c>
      <x:c r="D568" t="str">
        <x:v>Permanent</x:v>
      </x:c>
      <x:c r="E568" t="str">
        <x:v>Thurrock</x:v>
      </x:c>
      <x:c r="F568" t="str">
        <x:v>Operative Skilled</x:v>
      </x:c>
      <x:c r="G568" t="str">
        <x:v>400262</x:v>
      </x:c>
      <x:c r="H568" t="str">
        <x:v>Apple Europe Limited</x:v>
      </x:c>
      <x:c r="I568" s="22" t="n">
        <x:v>11.5</x:v>
      </x:c>
      <x:c r="J568" t="str">
        <x:v>Worked</x:v>
      </x:c>
      <x:c r="K568" t="str">
        <x:v>Employee 1130; home branch Thurrock; assigned role Operative Skilled | Deployment branch: Thurrock | Actual role: Operative Porter | Jobs: 400262 | Customers: Apple Europe Limited | Actual hours: 11.5; source records: 1</x:v>
      </x:c>
      <x:c r="L568" t="str">
        <x:v>Include</x:v>
      </x:c>
      <x:c r="M568"/>
      <x:c r="N568"/>
    </x:row>
    <x:row r="569">
      <x:c r="A569" t="str">
        <x:v>D Wawrzewski|2026-06-23</x:v>
      </x:c>
      <x:c r="B569" s="888" t="n">
        <x:v>46196</x:v>
      </x:c>
      <x:c r="C569" t="str">
        <x:v>D Wawrzewski</x:v>
      </x:c>
      <x:c r="D569" t="str">
        <x:v>Permanent</x:v>
      </x:c>
      <x:c r="E569" t="str">
        <x:v>Thurrock</x:v>
      </x:c>
      <x:c r="F569" t="str">
        <x:v>Operative Skilled</x:v>
      </x:c>
      <x:c r="G569" t="str">
        <x:v>400262</x:v>
      </x:c>
      <x:c r="H569" t="str">
        <x:v>Apple Europe Limited</x:v>
      </x:c>
      <x:c r="I569" s="22" t="n">
        <x:v>11.5</x:v>
      </x:c>
      <x:c r="J569" t="str">
        <x:v>Worked</x:v>
      </x:c>
      <x:c r="K569" t="str">
        <x:v>Employee 1130; home branch Thurrock; assigned role Operative Skilled | Deployment branch: Thurrock | Actual role: Operative Porter | Jobs: 400262 | Customers: Apple Europe Limited | Actual hours: 11.5; source records: 1</x:v>
      </x:c>
      <x:c r="L569" t="str">
        <x:v>Include</x:v>
      </x:c>
      <x:c r="M569"/>
      <x:c r="N569"/>
    </x:row>
    <x:row r="570">
      <x:c r="A570" t="str">
        <x:v>D Wawrzewski|2026-06-24</x:v>
      </x:c>
      <x:c r="B570" s="888" t="n">
        <x:v>46197</x:v>
      </x:c>
      <x:c r="C570" t="str">
        <x:v>D Wawrzewski</x:v>
      </x:c>
      <x:c r="D570" t="str">
        <x:v>Permanent</x:v>
      </x:c>
      <x:c r="E570" t="str">
        <x:v>Thurrock</x:v>
      </x:c>
      <x:c r="F570" t="str">
        <x:v>Operative Skilled</x:v>
      </x:c>
      <x:c r="G570" t="str">
        <x:v>400262</x:v>
      </x:c>
      <x:c r="H570" t="str">
        <x:v>Apple Europe Limited</x:v>
      </x:c>
      <x:c r="I570" s="22" t="n">
        <x:v>11.5</x:v>
      </x:c>
      <x:c r="J570" t="str">
        <x:v>Worked</x:v>
      </x:c>
      <x:c r="K570" t="str">
        <x:v>Employee 1130; home branch Thurrock; assigned role Operative Skilled | Deployment branch: Thurrock | Actual role: Operative Porter | Jobs: 400262 | Customers: Apple Europe Limited | Actual hours: 11.5; source records: 1</x:v>
      </x:c>
      <x:c r="L570" t="str">
        <x:v>Include</x:v>
      </x:c>
      <x:c r="M570"/>
      <x:c r="N570"/>
    </x:row>
    <x:row r="571">
      <x:c r="A571" t="str">
        <x:v>D Wawrzewski|2026-06-25</x:v>
      </x:c>
      <x:c r="B571" s="888" t="n">
        <x:v>46198</x:v>
      </x:c>
      <x:c r="C571" t="str">
        <x:v>D Wawrzewski</x:v>
      </x:c>
      <x:c r="D571" t="str">
        <x:v>Permanent</x:v>
      </x:c>
      <x:c r="E571" t="str">
        <x:v>Thurrock</x:v>
      </x:c>
      <x:c r="F571" t="str">
        <x:v>Operative Skilled</x:v>
      </x:c>
      <x:c r="G571" t="str">
        <x:v>400262</x:v>
      </x:c>
      <x:c r="H571" t="str">
        <x:v>Apple Europe Limited</x:v>
      </x:c>
      <x:c r="I571" s="22" t="n">
        <x:v>11.5</x:v>
      </x:c>
      <x:c r="J571" t="str">
        <x:v>Worked</x:v>
      </x:c>
      <x:c r="K571" t="str">
        <x:v>Employee 1130; home branch Thurrock; assigned role Operative Skilled | Deployment branch: Thurrock | Actual role: Operative Porter | Jobs: 400262 | Customers: Apple Europe Limited | Actual hours: 11.5; source records: 1</x:v>
      </x:c>
      <x:c r="L571" t="str">
        <x:v>Include</x:v>
      </x:c>
      <x:c r="M571"/>
      <x:c r="N571"/>
    </x:row>
    <x:row r="572">
      <x:c r="A572" t="str">
        <x:v>D Wawrzewski|2026-06-26</x:v>
      </x:c>
      <x:c r="B572" s="888" t="n">
        <x:v>46199</x:v>
      </x:c>
      <x:c r="C572" t="str">
        <x:v>D Wawrzewski</x:v>
      </x:c>
      <x:c r="D572" t="str">
        <x:v>Permanent</x:v>
      </x:c>
      <x:c r="E572" t="str">
        <x:v>Thurrock</x:v>
      </x:c>
      <x:c r="F572" t="str">
        <x:v>Operative Skilled</x:v>
      </x:c>
      <x:c r="G572" t="str">
        <x:v>400262</x:v>
      </x:c>
      <x:c r="H572" t="str">
        <x:v>Apple Europe Limited</x:v>
      </x:c>
      <x:c r="I572" s="22" t="n">
        <x:v>11.5</x:v>
      </x:c>
      <x:c r="J572" t="str">
        <x:v>Worked</x:v>
      </x:c>
      <x:c r="K572" t="str">
        <x:v>Employee 1130; home branch Thurrock; assigned role Operative Skilled | Deployment branch: Thurrock | Actual role: Operative Porter | Jobs: 400262 | Customers: Apple Europe Limited | Actual hours: 11.5; source records: 1</x:v>
      </x:c>
      <x:c r="L572" t="str">
        <x:v>Include</x:v>
      </x:c>
      <x:c r="M572"/>
      <x:c r="N572"/>
    </x:row>
    <x:row r="573">
      <x:c r="A573" t="str">
        <x:v>D Wawrzewski|2026-06-29</x:v>
      </x:c>
      <x:c r="B573" s="888" t="n">
        <x:v>46202</x:v>
      </x:c>
      <x:c r="C573" t="str">
        <x:v>D Wawrzewski</x:v>
      </x:c>
      <x:c r="D573" t="str">
        <x:v>Permanent</x:v>
      </x:c>
      <x:c r="E573" t="str">
        <x:v>Thurrock</x:v>
      </x:c>
      <x:c r="F573" t="str">
        <x:v>Operative Skilled</x:v>
      </x:c>
      <x:c r="G573" t="str">
        <x:v>400262</x:v>
      </x:c>
      <x:c r="H573" t="str">
        <x:v>Apple Europe Limited</x:v>
      </x:c>
      <x:c r="I573" s="22" t="n">
        <x:v>11.5</x:v>
      </x:c>
      <x:c r="J573" t="str">
        <x:v>Worked</x:v>
      </x:c>
      <x:c r="K573" t="str">
        <x:v>Employee 1130; home branch Thurrock; assigned role Operative Skilled | Deployment branch: Thurrock | Actual role: Operative Porter | Jobs: 400262 | Customers: Apple Europe Limited | Actual hours: 11.5; source records: 1</x:v>
      </x:c>
      <x:c r="L573" t="str">
        <x:v>Include</x:v>
      </x:c>
      <x:c r="M573"/>
      <x:c r="N573"/>
    </x:row>
    <x:row r="574">
      <x:c r="A574" t="str">
        <x:v>D Wawrzewski|2026-06-30</x:v>
      </x:c>
      <x:c r="B574" s="888" t="n">
        <x:v>46203</x:v>
      </x:c>
      <x:c r="C574" t="str">
        <x:v>D Wawrzewski</x:v>
      </x:c>
      <x:c r="D574" t="str">
        <x:v>Permanent</x:v>
      </x:c>
      <x:c r="E574" t="str">
        <x:v>Thurrock</x:v>
      </x:c>
      <x:c r="F574" t="str">
        <x:v>Operative Skilled</x:v>
      </x:c>
      <x:c r="G574" t="str">
        <x:v>400262</x:v>
      </x:c>
      <x:c r="H574" t="str">
        <x:v>Apple Europe Limited</x:v>
      </x:c>
      <x:c r="I574" s="22" t="n">
        <x:v>11.5</x:v>
      </x:c>
      <x:c r="J574" t="str">
        <x:v>Worked</x:v>
      </x:c>
      <x:c r="K574" t="str">
        <x:v>Employee 1130; home branch Thurrock; assigned role Operative Skilled | Deployment branch: Thurrock | Actual role: Operative Porter | Jobs: 400262 | Customers: Apple Europe Limited | Actual hours: 11.5; source records: 1</x:v>
      </x:c>
      <x:c r="L574" t="str">
        <x:v>Include</x:v>
      </x:c>
      <x:c r="M574"/>
      <x:c r="N574"/>
    </x:row>
    <x:row r="575">
      <x:c r="A575" t="str">
        <x:v>Dam Robinson|2026-06-01</x:v>
      </x:c>
      <x:c r="B575" s="888" t="n">
        <x:v>46174</x:v>
      </x:c>
      <x:c r="C575" t="str">
        <x:v>Dam Robinson</x:v>
      </x:c>
      <x:c r="D575" t="str">
        <x:v>Permanent</x:v>
      </x:c>
      <x:c r="E575" t="str">
        <x:v>Thurrock</x:v>
      </x:c>
      <x:c r="F575" t="str">
        <x:v>Operative Porter</x:v>
      </x:c>
      <x:c r="G575"/>
      <x:c r="H575"/>
      <x:c r="I575" s="22" t="n">
        <x:v>0</x:v>
      </x:c>
      <x:c r="J575" t="str">
        <x:v>Annual leave</x:v>
      </x:c>
      <x:c r="K575" t="str">
        <x:v>Employee 102999; home branch Thurrock; assigned role Operative Porter | Leave: Annual Leave (Hours) | Leave calendar basis: Variable-pattern period</x:v>
      </x:c>
      <x:c r="L575" t="str">
        <x:v>Include</x:v>
      </x:c>
      <x:c r="M575"/>
      <x:c r="N575"/>
    </x:row>
    <x:row r="576">
      <x:c r="A576" t="str">
        <x:v>Dam Robinson|2026-06-02</x:v>
      </x:c>
      <x:c r="B576" s="888" t="n">
        <x:v>46175</x:v>
      </x:c>
      <x:c r="C576" t="str">
        <x:v>Dam Robinson</x:v>
      </x:c>
      <x:c r="D576" t="str">
        <x:v>Permanent</x:v>
      </x:c>
      <x:c r="E576" t="str">
        <x:v>Thurrock</x:v>
      </x:c>
      <x:c r="F576" t="str">
        <x:v>Operative Porter</x:v>
      </x:c>
      <x:c r="G576"/>
      <x:c r="H576"/>
      <x:c r="I576" s="22" t="n">
        <x:v>0</x:v>
      </x:c>
      <x:c r="J576" t="str">
        <x:v>Annual leave</x:v>
      </x:c>
      <x:c r="K576" t="str">
        <x:v>Employee 102999; home branch Thurrock; assigned role Operative Porter | Leave: Annual Leave (Hours) | Leave calendar basis: Variable-pattern period</x:v>
      </x:c>
      <x:c r="L576" t="str">
        <x:v>Include</x:v>
      </x:c>
      <x:c r="M576"/>
      <x:c r="N576"/>
    </x:row>
    <x:row r="577">
      <x:c r="A577" t="str">
        <x:v>Dam Robinson|2026-06-03</x:v>
      </x:c>
      <x:c r="B577" s="888" t="n">
        <x:v>46176</x:v>
      </x:c>
      <x:c r="C577" t="str">
        <x:v>Dam Robinson</x:v>
      </x:c>
      <x:c r="D577" t="str">
        <x:v>Permanent</x:v>
      </x:c>
      <x:c r="E577" t="str">
        <x:v>Thurrock</x:v>
      </x:c>
      <x:c r="F577" t="str">
        <x:v>Operative Porter</x:v>
      </x:c>
      <x:c r="G577"/>
      <x:c r="H577"/>
      <x:c r="I577" s="22" t="n">
        <x:v>0</x:v>
      </x:c>
      <x:c r="J577" t="str">
        <x:v>Annual leave</x:v>
      </x:c>
      <x:c r="K577" t="str">
        <x:v>Employee 102999; home branch Thurrock; assigned role Operative Porter | Leave: Annual Leave (Hours) | Leave calendar basis: Variable-pattern period</x:v>
      </x:c>
      <x:c r="L577" t="str">
        <x:v>Include</x:v>
      </x:c>
      <x:c r="M577"/>
      <x:c r="N577"/>
    </x:row>
    <x:row r="578">
      <x:c r="A578" t="str">
        <x:v>Dam Robinson|2026-06-04</x:v>
      </x:c>
      <x:c r="B578" s="888" t="n">
        <x:v>46177</x:v>
      </x:c>
      <x:c r="C578" t="str">
        <x:v>Dam Robinson</x:v>
      </x:c>
      <x:c r="D578" t="str">
        <x:v>Permanent</x:v>
      </x:c>
      <x:c r="E578" t="str">
        <x:v>Thurrock</x:v>
      </x:c>
      <x:c r="F578" t="str">
        <x:v>Operative Porter</x:v>
      </x:c>
      <x:c r="G578" t="str">
        <x:v>402520</x:v>
      </x:c>
      <x:c r="H578" t="str">
        <x:v>London Metropolitan University</x:v>
      </x:c>
      <x:c r="I578" s="22" t="n">
        <x:v>7.5</x:v>
      </x:c>
      <x:c r="J578" t="str">
        <x:v>Worked</x:v>
      </x:c>
      <x:c r="K578" t="str">
        <x:v>Employee 102999; home branch Thurrock; assigned role Operative Porter | Deployment branch: Thurrock | Actual role: Operative Porter | Jobs: 402520 | Customers: London Metropolitan University | Actual hours: 7.5; source records: 1</x:v>
      </x:c>
      <x:c r="L578" t="str">
        <x:v>Include</x:v>
      </x:c>
      <x:c r="M578"/>
      <x:c r="N578"/>
    </x:row>
    <x:row r="579">
      <x:c r="A579" t="str">
        <x:v>Dam Robinson|2026-06-05</x:v>
      </x:c>
      <x:c r="B579" s="888" t="n">
        <x:v>46178</x:v>
      </x:c>
      <x:c r="C579" t="str">
        <x:v>Dam Robinson</x:v>
      </x:c>
      <x:c r="D579" t="str">
        <x:v>Permanent</x:v>
      </x:c>
      <x:c r="E579" t="str">
        <x:v>Thurrock</x:v>
      </x:c>
      <x:c r="F579" t="str">
        <x:v>Operative Porter</x:v>
      </x:c>
      <x:c r="G579" t="str">
        <x:v>402139</x:v>
      </x:c>
      <x:c r="H579" t="str">
        <x:v>Frampton/Ms Joanne</x:v>
      </x:c>
      <x:c r="I579" s="22" t="n">
        <x:v>6.5</x:v>
      </x:c>
      <x:c r="J579" t="str">
        <x:v>Worked</x:v>
      </x:c>
      <x:c r="K579" t="str">
        <x:v>Employee 102999; home branch Thurrock; assigned role Operative Porter | Deployment branch: Thurrock | Actual role: Operative Porter | Jobs: 402139 | Customers: Frampton/Ms Joanne | Actual hours: 6.5; source records: 1</x:v>
      </x:c>
      <x:c r="L579" t="str">
        <x:v>Include</x:v>
      </x:c>
      <x:c r="M579"/>
      <x:c r="N579"/>
    </x:row>
    <x:row r="580">
      <x:c r="A580" t="str">
        <x:v>Dam Robinson|2026-06-08</x:v>
      </x:c>
      <x:c r="B580" s="888" t="n">
        <x:v>46181</x:v>
      </x:c>
      <x:c r="C580" t="str">
        <x:v>Dam Robinson</x:v>
      </x:c>
      <x:c r="D580" t="str">
        <x:v>Permanent</x:v>
      </x:c>
      <x:c r="E580" t="str">
        <x:v>Thurrock</x:v>
      </x:c>
      <x:c r="F580" t="str">
        <x:v>Operative Porter</x:v>
      </x:c>
      <x:c r="G580" t="str">
        <x:v>401824</x:v>
      </x:c>
      <x:c r="H580" t="str">
        <x:v>Moody's Corporation/JLL</x:v>
      </x:c>
      <x:c r="I580" s="22" t="n">
        <x:v>7.5</x:v>
      </x:c>
      <x:c r="J580" t="str">
        <x:v>Worked</x:v>
      </x:c>
      <x:c r="K580" t="str">
        <x:v>Employee 102999; home branch Thurrock; assigned role Operative Porter | Deployment branch: Thurrock | Actual role: Operative Porter | Jobs: 401824 | Customers: Moody's Corporation/JLL | Actual hours: 7.5; source records: 1</x:v>
      </x:c>
      <x:c r="L580" t="str">
        <x:v>Include</x:v>
      </x:c>
      <x:c r="M580"/>
      <x:c r="N580"/>
    </x:row>
    <x:row r="581">
      <x:c r="A581" t="str">
        <x:v>Dam Robinson|2026-06-10</x:v>
      </x:c>
      <x:c r="B581" s="888" t="n">
        <x:v>46183</x:v>
      </x:c>
      <x:c r="C581" t="str">
        <x:v>Dam Robinson</x:v>
      </x:c>
      <x:c r="D581" t="str">
        <x:v>Permanent</x:v>
      </x:c>
      <x:c r="E581" t="str">
        <x:v>Thurrock</x:v>
      </x:c>
      <x:c r="F581" t="str">
        <x:v>Operative Porter</x:v>
      </x:c>
      <x:c r="G581" t="str">
        <x:v>396847</x:v>
      </x:c>
      <x:c r="H581" t="str">
        <x:v>Clover/Mr Michael</x:v>
      </x:c>
      <x:c r="I581" s="22" t="n">
        <x:v>6</x:v>
      </x:c>
      <x:c r="J581" t="str">
        <x:v>Worked</x:v>
      </x:c>
      <x:c r="K581" t="str">
        <x:v>Employee 102999; home branch Thurrock; assigned role Operative Porter | Deployment branch: Thurrock | Actual role: Operative Porter | Jobs: 396847 | Customers: Clover/Mr Michael | Actual hours: 6.0; source records: 1</x:v>
      </x:c>
      <x:c r="L581" t="str">
        <x:v>Include</x:v>
      </x:c>
      <x:c r="M581"/>
      <x:c r="N581"/>
    </x:row>
    <x:row r="582">
      <x:c r="A582" t="str">
        <x:v>Dam Robinson|2026-06-11</x:v>
      </x:c>
      <x:c r="B582" s="888" t="n">
        <x:v>46184</x:v>
      </x:c>
      <x:c r="C582" t="str">
        <x:v>Dam Robinson</x:v>
      </x:c>
      <x:c r="D582" t="str">
        <x:v>Permanent</x:v>
      </x:c>
      <x:c r="E582" t="str">
        <x:v>Thurrock</x:v>
      </x:c>
      <x:c r="F582" t="str">
        <x:v>Operative Porter</x:v>
      </x:c>
      <x:c r="G582" t="str">
        <x:v>402264</x:v>
      </x:c>
      <x:c r="H582" t="str">
        <x:v>AlixPartners LLP</x:v>
      </x:c>
      <x:c r="I582" s="22" t="n">
        <x:v>7</x:v>
      </x:c>
      <x:c r="J582" t="str">
        <x:v>Worked</x:v>
      </x:c>
      <x:c r="K582" t="str">
        <x:v>Employee 102999; home branch Thurrock; assigned role Operative Porter | Deployment branch: Thurrock | Actual role: Operative Porter | Jobs: 402264 | Customers: AlixPartners LLP | Actual hours: 7.0; source records: 1</x:v>
      </x:c>
      <x:c r="L582" t="str">
        <x:v>Include</x:v>
      </x:c>
      <x:c r="M582"/>
      <x:c r="N582"/>
    </x:row>
    <x:row r="583">
      <x:c r="A583" t="str">
        <x:v>Dam Robinson|2026-06-12</x:v>
      </x:c>
      <x:c r="B583" s="888" t="n">
        <x:v>46185</x:v>
      </x:c>
      <x:c r="C583" t="str">
        <x:v>Dam Robinson</x:v>
      </x:c>
      <x:c r="D583" t="str">
        <x:v>Permanent</x:v>
      </x:c>
      <x:c r="E583" t="str">
        <x:v>Thurrock</x:v>
      </x:c>
      <x:c r="F583" t="str">
        <x:v>Operative Porter</x:v>
      </x:c>
      <x:c r="G583" t="str">
        <x:v>402736</x:v>
      </x:c>
      <x:c r="H583" t="str">
        <x:v>Fidelis Marketing Limited</x:v>
      </x:c>
      <x:c r="I583" s="22" t="n">
        <x:v>7.5</x:v>
      </x:c>
      <x:c r="J583" t="str">
        <x:v>Worked</x:v>
      </x:c>
      <x:c r="K583" t="str">
        <x:v>Employee 102999; home branch Thurrock; assigned role Operative Porter | Deployment branch: Thurrock | Actual role: Operative Porter | Jobs: 402736 | Customers: Fidelis Marketing Limited | Actual hours: 7.5; source records: 1</x:v>
      </x:c>
      <x:c r="L583" t="str">
        <x:v>Include</x:v>
      </x:c>
      <x:c r="M583"/>
      <x:c r="N583"/>
    </x:row>
    <x:row r="584">
      <x:c r="A584" t="str">
        <x:v>Dam Robinson|2026-06-15</x:v>
      </x:c>
      <x:c r="B584" s="888" t="n">
        <x:v>46188</x:v>
      </x:c>
      <x:c r="C584" t="str">
        <x:v>Dam Robinson</x:v>
      </x:c>
      <x:c r="D584" t="str">
        <x:v>Permanent</x:v>
      </x:c>
      <x:c r="E584" t="str">
        <x:v>Thurrock</x:v>
      </x:c>
      <x:c r="F584" t="str">
        <x:v>Operative Porter</x:v>
      </x:c>
      <x:c r="G584" t="str">
        <x:v>402264</x:v>
      </x:c>
      <x:c r="H584" t="str">
        <x:v>AlixPartners LLP</x:v>
      </x:c>
      <x:c r="I584" s="22" t="n">
        <x:v>9.5</x:v>
      </x:c>
      <x:c r="J584" t="str">
        <x:v>Worked</x:v>
      </x:c>
      <x:c r="K584" t="str">
        <x:v>Employee 102999; home branch Thurrock; assigned role Operative Porter | Deployment branch: Thurrock | Actual role: Operative Porter | Jobs: 402264 | Customers: AlixPartners LLP | Actual hours: 9.5; source records: 1</x:v>
      </x:c>
      <x:c r="L584" t="str">
        <x:v>Include</x:v>
      </x:c>
      <x:c r="M584"/>
      <x:c r="N584"/>
    </x:row>
    <x:row r="585">
      <x:c r="A585" t="str">
        <x:v>Dam Robinson|2026-06-16</x:v>
      </x:c>
      <x:c r="B585" s="888" t="n">
        <x:v>46189</x:v>
      </x:c>
      <x:c r="C585" t="str">
        <x:v>Dam Robinson</x:v>
      </x:c>
      <x:c r="D585" t="str">
        <x:v>Permanent</x:v>
      </x:c>
      <x:c r="E585" t="str">
        <x:v>Thurrock</x:v>
      </x:c>
      <x:c r="F585" t="str">
        <x:v>Operative Porter</x:v>
      </x:c>
      <x:c r="G585" t="str">
        <x:v>396747</x:v>
      </x:c>
      <x:c r="H585" t="str">
        <x:v>Kelly/Ms Emma</x:v>
      </x:c>
      <x:c r="I585" s="22" t="n">
        <x:v>8.5</x:v>
      </x:c>
      <x:c r="J585" t="str">
        <x:v>Worked</x:v>
      </x:c>
      <x:c r="K585" t="str">
        <x:v>Employee 102999; home branch Thurrock; assigned role Operative Porter | Deployment branch: Thurrock | Actual role: Operative Porter | Jobs: 396747 | Customers: Kelly/Ms Emma | Actual hours: 8.5; source records: 1</x:v>
      </x:c>
      <x:c r="L585" t="str">
        <x:v>Include</x:v>
      </x:c>
      <x:c r="M585"/>
      <x:c r="N585"/>
    </x:row>
    <x:row r="586">
      <x:c r="A586" t="str">
        <x:v>Dam Robinson|2026-06-17</x:v>
      </x:c>
      <x:c r="B586" s="888" t="n">
        <x:v>46190</x:v>
      </x:c>
      <x:c r="C586" t="str">
        <x:v>Dam Robinson</x:v>
      </x:c>
      <x:c r="D586" t="str">
        <x:v>Permanent</x:v>
      </x:c>
      <x:c r="E586" t="str">
        <x:v>Thurrock</x:v>
      </x:c>
      <x:c r="F586" t="str">
        <x:v>Operative Porter</x:v>
      </x:c>
      <x:c r="G586" t="str">
        <x:v>402282</x:v>
      </x:c>
      <x:c r="H586" t="str">
        <x:v>M Moser Associates</x:v>
      </x:c>
      <x:c r="I586" s="22" t="n">
        <x:v>9.5</x:v>
      </x:c>
      <x:c r="J586" t="str">
        <x:v>Worked</x:v>
      </x:c>
      <x:c r="K586" t="str">
        <x:v>Employee 102999; home branch Thurrock; assigned role Operative Porter | Deployment branch: Thurrock | Actual role: Operative Porter | Jobs: 402282 | Customers: M Moser Associates | Actual hours: 9.5; source records: 1</x:v>
      </x:c>
      <x:c r="L586" t="str">
        <x:v>Include</x:v>
      </x:c>
      <x:c r="M586"/>
      <x:c r="N586"/>
    </x:row>
    <x:row r="587">
      <x:c r="A587" t="str">
        <x:v>Dam Robinson|2026-06-18</x:v>
      </x:c>
      <x:c r="B587" s="888" t="n">
        <x:v>46191</x:v>
      </x:c>
      <x:c r="C587" t="str">
        <x:v>Dam Robinson</x:v>
      </x:c>
      <x:c r="D587" t="str">
        <x:v>Permanent</x:v>
      </x:c>
      <x:c r="E587" t="str">
        <x:v>Thurrock</x:v>
      </x:c>
      <x:c r="F587" t="str">
        <x:v>Operative Porter</x:v>
      </x:c>
      <x:c r="G587" t="str">
        <x:v>402575</x:v>
      </x:c>
      <x:c r="H587" t="str">
        <x:v>Latham &amp; Watkins</x:v>
      </x:c>
      <x:c r="I587" s="22" t="n">
        <x:v>8.5</x:v>
      </x:c>
      <x:c r="J587" t="str">
        <x:v>Worked</x:v>
      </x:c>
      <x:c r="K587" t="str">
        <x:v>Employee 102999; home branch Thurrock; assigned role Operative Porter | Deployment branch: Thurrock | Actual role: Operative Skilled | Jobs: 402575 | Customers: Latham &amp; Watkins | Actual hours: 8.5; source records: 1</x:v>
      </x:c>
      <x:c r="L587" t="str">
        <x:v>Include</x:v>
      </x:c>
      <x:c r="M587"/>
      <x:c r="N587"/>
    </x:row>
    <x:row r="588">
      <x:c r="A588" t="str">
        <x:v>Dam Robinson|2026-06-19</x:v>
      </x:c>
      <x:c r="B588" s="888" t="n">
        <x:v>46192</x:v>
      </x:c>
      <x:c r="C588" t="str">
        <x:v>Dam Robinson</x:v>
      </x:c>
      <x:c r="D588" t="str">
        <x:v>Permanent</x:v>
      </x:c>
      <x:c r="E588" t="str">
        <x:v>Thurrock</x:v>
      </x:c>
      <x:c r="F588" t="str">
        <x:v>Operative Porter</x:v>
      </x:c>
      <x:c r="G588" t="str">
        <x:v>402575</x:v>
      </x:c>
      <x:c r="H588" t="str">
        <x:v>Latham &amp; Watkins</x:v>
      </x:c>
      <x:c r="I588" s="22" t="n">
        <x:v>9.5</x:v>
      </x:c>
      <x:c r="J588" t="str">
        <x:v>Worked</x:v>
      </x:c>
      <x:c r="K588" t="str">
        <x:v>Employee 102999; home branch Thurrock; assigned role Operative Porter | Deployment branch: Thurrock | Actual role: Operative Skilled | Jobs: 402575 | Customers: Latham &amp; Watkins | Actual hours: 9.5; source records: 1</x:v>
      </x:c>
      <x:c r="L588" t="str">
        <x:v>Include</x:v>
      </x:c>
      <x:c r="M588"/>
      <x:c r="N588"/>
    </x:row>
    <x:row r="589">
      <x:c r="A589" t="str">
        <x:v>Dam Robinson|2026-06-22</x:v>
      </x:c>
      <x:c r="B589" s="888" t="n">
        <x:v>46195</x:v>
      </x:c>
      <x:c r="C589" t="str">
        <x:v>Dam Robinson</x:v>
      </x:c>
      <x:c r="D589" t="str">
        <x:v>Permanent</x:v>
      </x:c>
      <x:c r="E589" t="str">
        <x:v>Thurrock</x:v>
      </x:c>
      <x:c r="F589" t="str">
        <x:v>Operative Porter</x:v>
      </x:c>
      <x:c r="G589" t="str">
        <x:v>402575</x:v>
      </x:c>
      <x:c r="H589" t="str">
        <x:v>Latham &amp; Watkins</x:v>
      </x:c>
      <x:c r="I589" s="22" t="n">
        <x:v>9</x:v>
      </x:c>
      <x:c r="J589" t="str">
        <x:v>Worked</x:v>
      </x:c>
      <x:c r="K589" t="str">
        <x:v>Employee 102999; home branch Thurrock; assigned role Operative Porter | Deployment branch: Thurrock | Actual role: Operative Porter | Jobs: 402575 | Customers: Latham &amp; Watkins | Actual hours: 9.0; source records: 1</x:v>
      </x:c>
      <x:c r="L589" t="str">
        <x:v>Include</x:v>
      </x:c>
      <x:c r="M589"/>
      <x:c r="N589"/>
    </x:row>
    <x:row r="590">
      <x:c r="A590" t="str">
        <x:v>Dam Robinson|2026-06-23</x:v>
      </x:c>
      <x:c r="B590" s="888" t="n">
        <x:v>46196</x:v>
      </x:c>
      <x:c r="C590" t="str">
        <x:v>Dam Robinson</x:v>
      </x:c>
      <x:c r="D590" t="str">
        <x:v>Permanent</x:v>
      </x:c>
      <x:c r="E590" t="str">
        <x:v>Thurrock</x:v>
      </x:c>
      <x:c r="F590" t="str">
        <x:v>Operative Porter</x:v>
      </x:c>
      <x:c r="G590" t="str">
        <x:v>401175</x:v>
      </x:c>
      <x:c r="H590" t="str">
        <x:v>Hogan Lovells LLP</x:v>
      </x:c>
      <x:c r="I590" s="22" t="n">
        <x:v>8.5</x:v>
      </x:c>
      <x:c r="J590" t="str">
        <x:v>Worked</x:v>
      </x:c>
      <x:c r="K590" t="str">
        <x:v>Employee 102999; home branch Thurrock; assigned role Operative Porter | Deployment branch: Thurrock | Actual role: Operative Porter | Jobs: 401175 | Customers: Hogan Lovells LLP | Actual hours: 8.5; source records: 1</x:v>
      </x:c>
      <x:c r="L590" t="str">
        <x:v>Include</x:v>
      </x:c>
      <x:c r="M590"/>
      <x:c r="N590"/>
    </x:row>
    <x:row r="591">
      <x:c r="A591" t="str">
        <x:v>Dam Robinson|2026-06-24</x:v>
      </x:c>
      <x:c r="B591" s="888" t="n">
        <x:v>46197</x:v>
      </x:c>
      <x:c r="C591" t="str">
        <x:v>Dam Robinson</x:v>
      </x:c>
      <x:c r="D591" t="str">
        <x:v>Permanent</x:v>
      </x:c>
      <x:c r="E591" t="str">
        <x:v>Thurrock</x:v>
      </x:c>
      <x:c r="F591" t="str">
        <x:v>Operative Porter</x:v>
      </x:c>
      <x:c r="G591" t="str">
        <x:v>402575</x:v>
      </x:c>
      <x:c r="H591" t="str">
        <x:v>Latham &amp; Watkins</x:v>
      </x:c>
      <x:c r="I591" s="22" t="n">
        <x:v>8.5</x:v>
      </x:c>
      <x:c r="J591" t="str">
        <x:v>Worked</x:v>
      </x:c>
      <x:c r="K591" t="str">
        <x:v>Employee 102999; home branch Thurrock; assigned role Operative Porter | Deployment branch: Thurrock | Actual role: Operative Porter | Jobs: 402575 | Customers: Latham &amp; Watkins | Actual hours: 8.5; source records: 1</x:v>
      </x:c>
      <x:c r="L591" t="str">
        <x:v>Include</x:v>
      </x:c>
      <x:c r="M591"/>
      <x:c r="N591"/>
    </x:row>
    <x:row r="592">
      <x:c r="A592" t="str">
        <x:v>Dam Robinson|2026-06-25</x:v>
      </x:c>
      <x:c r="B592" s="888" t="n">
        <x:v>46198</x:v>
      </x:c>
      <x:c r="C592" t="str">
        <x:v>Dam Robinson</x:v>
      </x:c>
      <x:c r="D592" t="str">
        <x:v>Permanent</x:v>
      </x:c>
      <x:c r="E592" t="str">
        <x:v>Thurrock</x:v>
      </x:c>
      <x:c r="F592" t="str">
        <x:v>Operative Porter</x:v>
      </x:c>
      <x:c r="G592" t="str">
        <x:v>402575</x:v>
      </x:c>
      <x:c r="H592" t="str">
        <x:v>Latham &amp; Watkins</x:v>
      </x:c>
      <x:c r="I592" s="22" t="n">
        <x:v>9.5</x:v>
      </x:c>
      <x:c r="J592" t="str">
        <x:v>Worked</x:v>
      </x:c>
      <x:c r="K592" t="str">
        <x:v>Employee 102999; home branch Thurrock; assigned role Operative Porter | Deployment branch: Thurrock | Actual role: Operative Skilled | Jobs: 402575 | Customers: Latham &amp; Watkins | Actual hours: 9.5; source records: 1</x:v>
      </x:c>
      <x:c r="L592" t="str">
        <x:v>Include</x:v>
      </x:c>
      <x:c r="M592"/>
      <x:c r="N592"/>
    </x:row>
    <x:row r="593">
      <x:c r="A593" t="str">
        <x:v>Dam Robinson|2026-06-26</x:v>
      </x:c>
      <x:c r="B593" s="888" t="n">
        <x:v>46199</x:v>
      </x:c>
      <x:c r="C593" t="str">
        <x:v>Dam Robinson</x:v>
      </x:c>
      <x:c r="D593" t="str">
        <x:v>Permanent</x:v>
      </x:c>
      <x:c r="E593" t="str">
        <x:v>Thurrock</x:v>
      </x:c>
      <x:c r="F593" t="str">
        <x:v>Operative Porter</x:v>
      </x:c>
      <x:c r="G593" t="str">
        <x:v>401175</x:v>
      </x:c>
      <x:c r="H593" t="str">
        <x:v>Hogan Lovells LLP</x:v>
      </x:c>
      <x:c r="I593" s="22" t="n">
        <x:v>9.5</x:v>
      </x:c>
      <x:c r="J593" t="str">
        <x:v>Worked</x:v>
      </x:c>
      <x:c r="K593" t="str">
        <x:v>Employee 102999; home branch Thurrock; assigned role Operative Porter | Deployment branch: Thurrock | Actual role: Operative Porter | Jobs: 401175 | Customers: Hogan Lovells LLP | Actual hours: 9.5; source records: 1</x:v>
      </x:c>
      <x:c r="L593" t="str">
        <x:v>Include</x:v>
      </x:c>
      <x:c r="M593"/>
      <x:c r="N593"/>
    </x:row>
    <x:row r="594">
      <x:c r="A594" t="str">
        <x:v>Dam Robinson|2026-06-29</x:v>
      </x:c>
      <x:c r="B594" s="888" t="n">
        <x:v>46202</x:v>
      </x:c>
      <x:c r="C594" t="str">
        <x:v>Dam Robinson</x:v>
      </x:c>
      <x:c r="D594" t="str">
        <x:v>Permanent</x:v>
      </x:c>
      <x:c r="E594" t="str">
        <x:v>Thurrock</x:v>
      </x:c>
      <x:c r="F594" t="str">
        <x:v>Operative Porter</x:v>
      </x:c>
      <x:c r="G594" t="str">
        <x:v>403072</x:v>
      </x:c>
      <x:c r="H594" t="str">
        <x:v>Aduba/Ms Maureen</x:v>
      </x:c>
      <x:c r="I594" s="22" t="n">
        <x:v>7</x:v>
      </x:c>
      <x:c r="J594" t="str">
        <x:v>Worked</x:v>
      </x:c>
      <x:c r="K594" t="str">
        <x:v>Employee 102999; home branch Thurrock; assigned role Operative Porter | Deployment branch: Thurrock | Actual role: Operative Porter | Jobs: 403072 | Customers: Aduba/Ms Maureen | Actual hours: 7.0; source records: 1</x:v>
      </x:c>
      <x:c r="L594" t="str">
        <x:v>Include</x:v>
      </x:c>
      <x:c r="M594"/>
      <x:c r="N594"/>
    </x:row>
    <x:row r="595">
      <x:c r="A595" t="str">
        <x:v>Dam Robinson|2026-06-30</x:v>
      </x:c>
      <x:c r="B595" s="888" t="n">
        <x:v>46203</x:v>
      </x:c>
      <x:c r="C595" t="str">
        <x:v>Dam Robinson</x:v>
      </x:c>
      <x:c r="D595" t="str">
        <x:v>Permanent</x:v>
      </x:c>
      <x:c r="E595" t="str">
        <x:v>Thurrock</x:v>
      </x:c>
      <x:c r="F595" t="str">
        <x:v>Operative Porter</x:v>
      </x:c>
      <x:c r="G595" t="str">
        <x:v>402575</x:v>
      </x:c>
      <x:c r="H595" t="str">
        <x:v>Latham &amp; Watkins</x:v>
      </x:c>
      <x:c r="I595" s="22" t="n">
        <x:v>8.5</x:v>
      </x:c>
      <x:c r="J595" t="str">
        <x:v>Worked</x:v>
      </x:c>
      <x:c r="K595" t="str">
        <x:v>Employee 102999; home branch Thurrock; assigned role Operative Porter | Deployment branch: Thurrock | Actual role: Operative Porter | Jobs: 402575 | Customers: Latham &amp; Watkins | Actual hours: 8.5; source records: 1</x:v>
      </x:c>
      <x:c r="L595" t="str">
        <x:v>Include</x:v>
      </x:c>
      <x:c r="M595"/>
      <x:c r="N595"/>
    </x:row>
    <x:row r="596">
      <x:c r="A596" t="str">
        <x:v>Danny Jones (B)|2026-06-02</x:v>
      </x:c>
      <x:c r="B596" s="888" t="n">
        <x:v>46175</x:v>
      </x:c>
      <x:c r="C596" t="str">
        <x:v>Danny Jones (B)</x:v>
      </x:c>
      <x:c r="D596" t="str">
        <x:v>Permanent</x:v>
      </x:c>
      <x:c r="E596" t="str">
        <x:v>Thurrock</x:v>
      </x:c>
      <x:c r="F596" t="str">
        <x:v>Operative Skilled</x:v>
      </x:c>
      <x:c r="G596" t="str">
        <x:v>402098</x:v>
      </x:c>
      <x:c r="H596" t="str">
        <x:v>Protech Network Solutions</x:v>
      </x:c>
      <x:c r="I596" s="22" t="n">
        <x:v>8</x:v>
      </x:c>
      <x:c r="J596" t="str">
        <x:v>Worked</x:v>
      </x:c>
      <x:c r="K596" t="str">
        <x:v>Employee 1129; home branch Thurrock; assigned role Operative Skilled | Deployment branch: Thurrock | Actual role: Operative Driver | Jobs: 402098 | Customers: Protech Network Solutions | Actual hours: 8.0; source records: 1</x:v>
      </x:c>
      <x:c r="L596" t="str">
        <x:v>Include</x:v>
      </x:c>
      <x:c r="M596"/>
      <x:c r="N596"/>
    </x:row>
    <x:row r="597">
      <x:c r="A597" t="str">
        <x:v>Danny Jones (B)|2026-06-03</x:v>
      </x:c>
      <x:c r="B597" s="888" t="n">
        <x:v>46176</x:v>
      </x:c>
      <x:c r="C597" t="str">
        <x:v>Danny Jones (B)</x:v>
      </x:c>
      <x:c r="D597" t="str">
        <x:v>Permanent</x:v>
      </x:c>
      <x:c r="E597" t="str">
        <x:v>Thurrock</x:v>
      </x:c>
      <x:c r="F597" t="str">
        <x:v>Operative Skilled</x:v>
      </x:c>
      <x:c r="G597" t="str">
        <x:v>402542</x:v>
      </x:c>
      <x:c r="H597" t="str">
        <x:v>Kadans Science Partner</x:v>
      </x:c>
      <x:c r="I597" s="22" t="n">
        <x:v>7.5</x:v>
      </x:c>
      <x:c r="J597" t="str">
        <x:v>Worked</x:v>
      </x:c>
      <x:c r="K597" t="str">
        <x:v>Employee 1129; home branch Thurrock; assigned role Operative Skilled | Deployment branch: Thurrock | Actual role: Operative Driver | Jobs: 402542 | Customers: Kadans Science Partner | Actual hours: 7.5; source records: 1</x:v>
      </x:c>
      <x:c r="L597" t="str">
        <x:v>Include</x:v>
      </x:c>
      <x:c r="M597"/>
      <x:c r="N597"/>
    </x:row>
    <x:row r="598">
      <x:c r="A598" t="str">
        <x:v>Danny Jones (B)|2026-06-04</x:v>
      </x:c>
      <x:c r="B598" s="888" t="n">
        <x:v>46177</x:v>
      </x:c>
      <x:c r="C598" t="str">
        <x:v>Danny Jones (B)</x:v>
      </x:c>
      <x:c r="D598" t="str">
        <x:v>Permanent</x:v>
      </x:c>
      <x:c r="E598" t="str">
        <x:v>Thurrock</x:v>
      </x:c>
      <x:c r="F598" t="str">
        <x:v>Operative Skilled</x:v>
      </x:c>
      <x:c r="G598"/>
      <x:c r="H598"/>
      <x:c r="I598" s="22" t="n">
        <x:v>0</x:v>
      </x:c>
      <x:c r="J598" t="str">
        <x:v>Annual leave</x:v>
      </x:c>
      <x:c r="K598" t="str">
        <x:v>Employee 1129; home branch Thurrock; assigned role Operative Skilled | Leave: Annual Leave (Hours) | Leave calendar basis: Variable-pattern period</x:v>
      </x:c>
      <x:c r="L598" t="str">
        <x:v>Include</x:v>
      </x:c>
      <x:c r="M598"/>
      <x:c r="N598"/>
    </x:row>
    <x:row r="599">
      <x:c r="A599" t="str">
        <x:v>Danny Jones (B)|2026-06-05</x:v>
      </x:c>
      <x:c r="B599" s="888" t="n">
        <x:v>46178</x:v>
      </x:c>
      <x:c r="C599" t="str">
        <x:v>Danny Jones (B)</x:v>
      </x:c>
      <x:c r="D599" t="str">
        <x:v>Permanent</x:v>
      </x:c>
      <x:c r="E599" t="str">
        <x:v>Thurrock</x:v>
      </x:c>
      <x:c r="F599" t="str">
        <x:v>Operative Skilled</x:v>
      </x:c>
      <x:c r="G599" t="str">
        <x:v>399622</x:v>
      </x:c>
      <x:c r="H599" t="str">
        <x:v>Accenture UK Ltd</x:v>
      </x:c>
      <x:c r="I599" s="22" t="n">
        <x:v>7.5</x:v>
      </x:c>
      <x:c r="J599" t="str">
        <x:v>Worked</x:v>
      </x:c>
      <x:c r="K599" t="str">
        <x:v>Employee 1129; home branch Thurrock; assigned role Operative Skilled | Deployment branch: Thurrock | Actual role: Operative Skilled | Jobs: 399622 | Customers: Accenture UK Ltd | Actual hours: 7.5; source records: 1</x:v>
      </x:c>
      <x:c r="L599" t="str">
        <x:v>Include</x:v>
      </x:c>
      <x:c r="M599"/>
      <x:c r="N599"/>
    </x:row>
    <x:row r="600">
      <x:c r="A600" t="str">
        <x:v>Danny Jones (B)|2026-06-08</x:v>
      </x:c>
      <x:c r="B600" s="888" t="n">
        <x:v>46181</x:v>
      </x:c>
      <x:c r="C600" t="str">
        <x:v>Danny Jones (B)</x:v>
      </x:c>
      <x:c r="D600" t="str">
        <x:v>Permanent</x:v>
      </x:c>
      <x:c r="E600" t="str">
        <x:v>Thurrock</x:v>
      </x:c>
      <x:c r="F600" t="str">
        <x:v>Operative Skilled</x:v>
      </x:c>
      <x:c r="G600"/>
      <x:c r="H600"/>
      <x:c r="I600" s="22" t="n">
        <x:v>0</x:v>
      </x:c>
      <x:c r="J600" t="str">
        <x:v>Annual leave</x:v>
      </x:c>
      <x:c r="K600" t="str">
        <x:v>Employee 1129; home branch Thurrock; assigned role Operative Skilled | Leave: Annual Leave (Hours) | Leave calendar basis: Variable-pattern period</x:v>
      </x:c>
      <x:c r="L600" t="str">
        <x:v>Include</x:v>
      </x:c>
      <x:c r="M600"/>
      <x:c r="N600"/>
    </x:row>
    <x:row r="601">
      <x:c r="A601" t="str">
        <x:v>Danny Jones (B)|2026-06-09</x:v>
      </x:c>
      <x:c r="B601" s="888" t="n">
        <x:v>46182</x:v>
      </x:c>
      <x:c r="C601" t="str">
        <x:v>Danny Jones (B)</x:v>
      </x:c>
      <x:c r="D601" t="str">
        <x:v>Permanent</x:v>
      </x:c>
      <x:c r="E601" t="str">
        <x:v>Thurrock</x:v>
      </x:c>
      <x:c r="F601" t="str">
        <x:v>Operative Skilled</x:v>
      </x:c>
      <x:c r="G601" t="str">
        <x:v>402674</x:v>
      </x:c>
      <x:c r="H601" t="str">
        <x:v>London Metropolitan University</x:v>
      </x:c>
      <x:c r="I601" s="22" t="n">
        <x:v>7.5</x:v>
      </x:c>
      <x:c r="J601" t="str">
        <x:v>Worked</x:v>
      </x:c>
      <x:c r="K601" t="str">
        <x:v>Employee 1129; home branch Thurrock; assigned role Operative Skilled | Deployment branch: Thurrock | Actual role: Operative Porter | Jobs: 402674 | Customers: London Metropolitan University | Actual hours: 7.5; source records: 1</x:v>
      </x:c>
      <x:c r="L601" t="str">
        <x:v>Include</x:v>
      </x:c>
      <x:c r="M601"/>
      <x:c r="N601"/>
    </x:row>
    <x:row r="602">
      <x:c r="A602" t="str">
        <x:v>Danny Jones (B)|2026-06-10</x:v>
      </x:c>
      <x:c r="B602" s="888" t="n">
        <x:v>46183</x:v>
      </x:c>
      <x:c r="C602" t="str">
        <x:v>Danny Jones (B)</x:v>
      </x:c>
      <x:c r="D602" t="str">
        <x:v>Permanent</x:v>
      </x:c>
      <x:c r="E602" t="str">
        <x:v>Thurrock</x:v>
      </x:c>
      <x:c r="F602" t="str">
        <x:v>Operative Skilled</x:v>
      </x:c>
      <x:c r="G602" t="str">
        <x:v>397246</x:v>
      </x:c>
      <x:c r="H602" t="str">
        <x:v>Ministry of Defence</x:v>
      </x:c>
      <x:c r="I602" s="22" t="n">
        <x:v>8.5</x:v>
      </x:c>
      <x:c r="J602" t="str">
        <x:v>Worked</x:v>
      </x:c>
      <x:c r="K602" t="str">
        <x:v>Employee 1129; home branch Thurrock; assigned role Operative Skilled | Deployment branch: Thurrock | Actual role: Operative Skilled | Jobs: 397246 | Customers: Ministry of Defence | Actual hours: 8.5; source records: 1</x:v>
      </x:c>
      <x:c r="L602" t="str">
        <x:v>Include</x:v>
      </x:c>
      <x:c r="M602"/>
      <x:c r="N602"/>
    </x:row>
    <x:row r="603">
      <x:c r="A603" t="str">
        <x:v>Danny Jones (B)|2026-06-11</x:v>
      </x:c>
      <x:c r="B603" s="888" t="n">
        <x:v>46184</x:v>
      </x:c>
      <x:c r="C603" t="str">
        <x:v>Danny Jones (B)</x:v>
      </x:c>
      <x:c r="D603" t="str">
        <x:v>Permanent</x:v>
      </x:c>
      <x:c r="E603" t="str">
        <x:v>Thurrock</x:v>
      </x:c>
      <x:c r="F603" t="str">
        <x:v>Operative Skilled</x:v>
      </x:c>
      <x:c r="G603" t="str">
        <x:v>402782</x:v>
      </x:c>
      <x:c r="H603" t="str">
        <x:v>London Metropolitan University</x:v>
      </x:c>
      <x:c r="I603" s="22" t="n">
        <x:v>7</x:v>
      </x:c>
      <x:c r="J603" t="str">
        <x:v>Worked</x:v>
      </x:c>
      <x:c r="K603" t="str">
        <x:v>Employee 1129; home branch Thurrock; assigned role Operative Skilled | Deployment branch: Thurrock | Actual role: Operative Skilled | Jobs: 402782 | Customers: London Metropolitan University | Actual hours: 7.0; source records: 1</x:v>
      </x:c>
      <x:c r="L603" t="str">
        <x:v>Include</x:v>
      </x:c>
      <x:c r="M603"/>
      <x:c r="N603"/>
    </x:row>
    <x:row r="604">
      <x:c r="A604" t="str">
        <x:v>Danny Jones (B)|2026-06-12</x:v>
      </x:c>
      <x:c r="B604" s="888" t="n">
        <x:v>46185</x:v>
      </x:c>
      <x:c r="C604" t="str">
        <x:v>Danny Jones (B)</x:v>
      </x:c>
      <x:c r="D604" t="str">
        <x:v>Permanent</x:v>
      </x:c>
      <x:c r="E604" t="str">
        <x:v>Thurrock</x:v>
      </x:c>
      <x:c r="F604" t="str">
        <x:v>Operative Skilled</x:v>
      </x:c>
      <x:c r="G604" t="str">
        <x:v>401554, 399379E</x:v>
      </x:c>
      <x:c r="H604" t="str">
        <x:v>CPM/Omnicom; Restore Harrow Green Oxford  M/W use only</x:v>
      </x:c>
      <x:c r="I604" s="22" t="n">
        <x:v>17.5</x:v>
      </x:c>
      <x:c r="J604" t="str">
        <x:v>Worked — 2 records</x:v>
      </x:c>
      <x:c r="K604" t="str">
        <x:v>Employee 1129; home branch Thurrock; assigned role Operative Skilled | Deployment branch: Oxford | Actual role: Operative Porter, Operative Skilled | Jobs: 401554, 399379E | Customers: CPM/Omnicom; Restore Harrow Green Oxford  M/W use only | Actual hours: 17.5; source records: 2</x:v>
      </x:c>
      <x:c r="L604" t="str">
        <x:v>Include</x:v>
      </x:c>
      <x:c r="M604"/>
      <x:c r="N604"/>
    </x:row>
    <x:row r="605">
      <x:c r="A605" t="str">
        <x:v>Danny Jones (B)|2026-06-15</x:v>
      </x:c>
      <x:c r="B605" s="888" t="n">
        <x:v>46188</x:v>
      </x:c>
      <x:c r="C605" t="str">
        <x:v>Danny Jones (B)</x:v>
      </x:c>
      <x:c r="D605" t="str">
        <x:v>Permanent</x:v>
      </x:c>
      <x:c r="E605" t="str">
        <x:v>Thurrock</x:v>
      </x:c>
      <x:c r="F605" t="str">
        <x:v>Operative Skilled</x:v>
      </x:c>
      <x:c r="G605" t="str">
        <x:v>401554, 399379E</x:v>
      </x:c>
      <x:c r="H605" t="str">
        <x:v>CPM/Omnicom; Restore Harrow Green Oxford  M/W use only</x:v>
      </x:c>
      <x:c r="I605" s="22" t="n">
        <x:v>17.5</x:v>
      </x:c>
      <x:c r="J605" t="str">
        <x:v>Worked — 2 records</x:v>
      </x:c>
      <x:c r="K605" t="str">
        <x:v>Employee 1129; home branch Thurrock; assigned role Operative Skilled | Deployment branch: Oxford | Actual role: Operative Porter | Jobs: 401554, 399379E | Customers: CPM/Omnicom; Restore Harrow Green Oxford  M/W use only | Actual hours: 17.5; source records: 2</x:v>
      </x:c>
      <x:c r="L605" t="str">
        <x:v>Include</x:v>
      </x:c>
      <x:c r="M605"/>
      <x:c r="N605"/>
    </x:row>
    <x:row r="606">
      <x:c r="A606" t="str">
        <x:v>Danny Jones (B)|2026-06-16</x:v>
      </x:c>
      <x:c r="B606" s="888" t="n">
        <x:v>46189</x:v>
      </x:c>
      <x:c r="C606" t="str">
        <x:v>Danny Jones (B)</x:v>
      </x:c>
      <x:c r="D606" t="str">
        <x:v>Permanent</x:v>
      </x:c>
      <x:c r="E606" t="str">
        <x:v>Thurrock</x:v>
      </x:c>
      <x:c r="F606" t="str">
        <x:v>Operative Skilled</x:v>
      </x:c>
      <x:c r="G606" t="str">
        <x:v>402876</x:v>
      </x:c>
      <x:c r="H606" t="str">
        <x:v>Bishops</x:v>
      </x:c>
      <x:c r="I606" s="22" t="n">
        <x:v>7</x:v>
      </x:c>
      <x:c r="J606" t="str">
        <x:v>Worked</x:v>
      </x:c>
      <x:c r="K606" t="str">
        <x:v>Employee 1129; home branch Thurrock; assigned role Operative Skilled | Deployment branch: Thurrock | Actual role: Operative Skilled | Jobs: 402876 | Customers: Bishops | Actual hours: 7.0; source records: 1</x:v>
      </x:c>
      <x:c r="L606" t="str">
        <x:v>Include</x:v>
      </x:c>
      <x:c r="M606"/>
      <x:c r="N606"/>
    </x:row>
    <x:row r="607">
      <x:c r="A607" t="str">
        <x:v>Danny Jones (B)|2026-06-17</x:v>
      </x:c>
      <x:c r="B607" s="888" t="n">
        <x:v>46190</x:v>
      </x:c>
      <x:c r="C607" t="str">
        <x:v>Danny Jones (B)</x:v>
      </x:c>
      <x:c r="D607" t="str">
        <x:v>Permanent</x:v>
      </x:c>
      <x:c r="E607" t="str">
        <x:v>Thurrock</x:v>
      </x:c>
      <x:c r="F607" t="str">
        <x:v>Operative Skilled</x:v>
      </x:c>
      <x:c r="G607" t="str">
        <x:v>402876</x:v>
      </x:c>
      <x:c r="H607" t="str">
        <x:v>Bishops</x:v>
      </x:c>
      <x:c r="I607" s="22" t="n">
        <x:v>7</x:v>
      </x:c>
      <x:c r="J607" t="str">
        <x:v>Worked</x:v>
      </x:c>
      <x:c r="K607" t="str">
        <x:v>Employee 1129; home branch Thurrock; assigned role Operative Skilled | Deployment branch: Thurrock | Actual role: Operative Skilled | Jobs: 402876 | Customers: Bishops | Actual hours: 7.0; source records: 1</x:v>
      </x:c>
      <x:c r="L607" t="str">
        <x:v>Include</x:v>
      </x:c>
      <x:c r="M607"/>
      <x:c r="N607"/>
    </x:row>
    <x:row r="608">
      <x:c r="A608" t="str">
        <x:v>Danny Jones (B)|2026-06-18</x:v>
      </x:c>
      <x:c r="B608" s="888" t="n">
        <x:v>46191</x:v>
      </x:c>
      <x:c r="C608" t="str">
        <x:v>Danny Jones (B)</x:v>
      </x:c>
      <x:c r="D608" t="str">
        <x:v>Permanent</x:v>
      </x:c>
      <x:c r="E608" t="str">
        <x:v>Thurrock</x:v>
      </x:c>
      <x:c r="F608" t="str">
        <x:v>Operative Skilled</x:v>
      </x:c>
      <x:c r="G608" t="str">
        <x:v>402575</x:v>
      </x:c>
      <x:c r="H608" t="str">
        <x:v>Latham &amp; Watkins</x:v>
      </x:c>
      <x:c r="I608" s="22" t="n">
        <x:v>8.5</x:v>
      </x:c>
      <x:c r="J608" t="str">
        <x:v>Worked</x:v>
      </x:c>
      <x:c r="K608" t="str">
        <x:v>Employee 1129; home branch Thurrock; assigned role Operative Skilled | Deployment branch: Thurrock | Actual role: Operative Skilled | Jobs: 402575 | Customers: Latham &amp; Watkins | Actual hours: 8.5; source records: 1</x:v>
      </x:c>
      <x:c r="L608" t="str">
        <x:v>Include</x:v>
      </x:c>
      <x:c r="M608"/>
      <x:c r="N608"/>
    </x:row>
    <x:row r="609">
      <x:c r="A609" t="str">
        <x:v>Danny Jones (B)|2026-06-19</x:v>
      </x:c>
      <x:c r="B609" s="888" t="n">
        <x:v>46192</x:v>
      </x:c>
      <x:c r="C609" t="str">
        <x:v>Danny Jones (B)</x:v>
      </x:c>
      <x:c r="D609" t="str">
        <x:v>Permanent</x:v>
      </x:c>
      <x:c r="E609" t="str">
        <x:v>Thurrock</x:v>
      </x:c>
      <x:c r="F609" t="str">
        <x:v>Operative Skilled</x:v>
      </x:c>
      <x:c r="G609" t="str">
        <x:v>402575</x:v>
      </x:c>
      <x:c r="H609" t="str">
        <x:v>Latham &amp; Watkins</x:v>
      </x:c>
      <x:c r="I609" s="22" t="n">
        <x:v>9.5</x:v>
      </x:c>
      <x:c r="J609" t="str">
        <x:v>Worked</x:v>
      </x:c>
      <x:c r="K609" t="str">
        <x:v>Employee 1129; home branch Thurrock; assigned role Operative Skilled | Deployment branch: Thurrock | Actual role: Operative Skilled | Jobs: 402575 | Customers: Latham &amp; Watkins | Actual hours: 9.5; source records: 1</x:v>
      </x:c>
      <x:c r="L609" t="str">
        <x:v>Include</x:v>
      </x:c>
      <x:c r="M609"/>
      <x:c r="N609"/>
    </x:row>
    <x:row r="610">
      <x:c r="A610" t="str">
        <x:v>Danny Jones (B)|2026-06-20</x:v>
      </x:c>
      <x:c r="B610" s="888" t="n">
        <x:v>46193</x:v>
      </x:c>
      <x:c r="C610" t="str">
        <x:v>Danny Jones (B)</x:v>
      </x:c>
      <x:c r="D610" t="str">
        <x:v>Permanent</x:v>
      </x:c>
      <x:c r="E610" t="str">
        <x:v>Thurrock</x:v>
      </x:c>
      <x:c r="F610" t="str">
        <x:v>Operative Skilled</x:v>
      </x:c>
      <x:c r="G610" t="str">
        <x:v>402264</x:v>
      </x:c>
      <x:c r="H610" t="str">
        <x:v>AlixPartners LLP</x:v>
      </x:c>
      <x:c r="I610" s="22" t="n">
        <x:v>8</x:v>
      </x:c>
      <x:c r="J610" t="str">
        <x:v>Worked</x:v>
      </x:c>
      <x:c r="K610" t="str">
        <x:v>Employee 1129; home branch Thurrock; assigned role Operative Skilled | Deployment branch: Thurrock | Actual role: Operative Skilled | Jobs: 402264 | Customers: AlixPartners LLP | Actual hours: 8.0; source records: 1</x:v>
      </x:c>
      <x:c r="L610" t="str">
        <x:v>Include</x:v>
      </x:c>
      <x:c r="M610"/>
      <x:c r="N610"/>
    </x:row>
    <x:row r="611">
      <x:c r="A611" t="str">
        <x:v>Danny Jones (B)|2026-06-21</x:v>
      </x:c>
      <x:c r="B611" s="888" t="n">
        <x:v>46194</x:v>
      </x:c>
      <x:c r="C611" t="str">
        <x:v>Danny Jones (B)</x:v>
      </x:c>
      <x:c r="D611" t="str">
        <x:v>Permanent</x:v>
      </x:c>
      <x:c r="E611" t="str">
        <x:v>Thurrock</x:v>
      </x:c>
      <x:c r="F611" t="str">
        <x:v>Operative Skilled</x:v>
      </x:c>
      <x:c r="G611" t="str">
        <x:v>390467</x:v>
      </x:c>
      <x:c r="H611" t="str">
        <x:v>Skinner/Mr Charles</x:v>
      </x:c>
      <x:c r="I611" s="22" t="n">
        <x:v>7.5</x:v>
      </x:c>
      <x:c r="J611" t="str">
        <x:v>Worked</x:v>
      </x:c>
      <x:c r="K611" t="str">
        <x:v>Employee 1129; home branch Thurrock; assigned role Operative Skilled | Deployment branch: Thurrock | Actual role: Operative Porter | Jobs: 390467 | Customers: Skinner/Mr Charles | Actual hours: 7.5; source records: 1</x:v>
      </x:c>
      <x:c r="L611" t="str">
        <x:v>Include</x:v>
      </x:c>
      <x:c r="M611"/>
      <x:c r="N611"/>
    </x:row>
    <x:row r="612">
      <x:c r="A612" t="str">
        <x:v>Danny Jones (B)|2026-06-22</x:v>
      </x:c>
      <x:c r="B612" s="888" t="n">
        <x:v>46195</x:v>
      </x:c>
      <x:c r="C612" t="str">
        <x:v>Danny Jones (B)</x:v>
      </x:c>
      <x:c r="D612" t="str">
        <x:v>Permanent</x:v>
      </x:c>
      <x:c r="E612" t="str">
        <x:v>Thurrock</x:v>
      </x:c>
      <x:c r="F612" t="str">
        <x:v>Operative Skilled</x:v>
      </x:c>
      <x:c r="G612" t="str">
        <x:v>402575</x:v>
      </x:c>
      <x:c r="H612" t="str">
        <x:v>Latham &amp; Watkins</x:v>
      </x:c>
      <x:c r="I612" s="22" t="n">
        <x:v>9</x:v>
      </x:c>
      <x:c r="J612" t="str">
        <x:v>Worked</x:v>
      </x:c>
      <x:c r="K612" t="str">
        <x:v>Employee 1129; home branch Thurrock; assigned role Operative Skilled | Deployment branch: Thurrock | Actual role: Operative Skilled | Jobs: 402575 | Customers: Latham &amp; Watkins | Actual hours: 9.0; source records: 1</x:v>
      </x:c>
      <x:c r="L612" t="str">
        <x:v>Include</x:v>
      </x:c>
      <x:c r="M612"/>
      <x:c r="N612"/>
    </x:row>
    <x:row r="613">
      <x:c r="A613" t="str">
        <x:v>Danny Jones (B)|2026-06-23</x:v>
      </x:c>
      <x:c r="B613" s="888" t="n">
        <x:v>46196</x:v>
      </x:c>
      <x:c r="C613" t="str">
        <x:v>Danny Jones (B)</x:v>
      </x:c>
      <x:c r="D613" t="str">
        <x:v>Permanent</x:v>
      </x:c>
      <x:c r="E613" t="str">
        <x:v>Thurrock</x:v>
      </x:c>
      <x:c r="F613" t="str">
        <x:v>Operative Skilled</x:v>
      </x:c>
      <x:c r="G613" t="str">
        <x:v>402575</x:v>
      </x:c>
      <x:c r="H613" t="str">
        <x:v>Latham &amp; Watkins</x:v>
      </x:c>
      <x:c r="I613" s="22" t="n">
        <x:v>8.5</x:v>
      </x:c>
      <x:c r="J613" t="str">
        <x:v>Worked</x:v>
      </x:c>
      <x:c r="K613" t="str">
        <x:v>Employee 1129; home branch Thurrock; assigned role Operative Skilled | Deployment branch: Thurrock | Actual role: Operative Skilled | Jobs: 402575 | Customers: Latham &amp; Watkins | Actual hours: 8.5; source records: 1</x:v>
      </x:c>
      <x:c r="L613" t="str">
        <x:v>Include</x:v>
      </x:c>
      <x:c r="M613"/>
      <x:c r="N613"/>
    </x:row>
    <x:row r="614">
      <x:c r="A614" t="str">
        <x:v>Danny Jones (B)|2026-06-24</x:v>
      </x:c>
      <x:c r="B614" s="888" t="n">
        <x:v>46197</x:v>
      </x:c>
      <x:c r="C614" t="str">
        <x:v>Danny Jones (B)</x:v>
      </x:c>
      <x:c r="D614" t="str">
        <x:v>Permanent</x:v>
      </x:c>
      <x:c r="E614" t="str">
        <x:v>Thurrock</x:v>
      </x:c>
      <x:c r="F614" t="str">
        <x:v>Operative Skilled</x:v>
      </x:c>
      <x:c r="G614" t="str">
        <x:v>402575</x:v>
      </x:c>
      <x:c r="H614" t="str">
        <x:v>Latham &amp; Watkins</x:v>
      </x:c>
      <x:c r="I614" s="22" t="n">
        <x:v>8.5</x:v>
      </x:c>
      <x:c r="J614" t="str">
        <x:v>Worked</x:v>
      </x:c>
      <x:c r="K614" t="str">
        <x:v>Employee 1129; home branch Thurrock; assigned role Operative Skilled | Deployment branch: Thurrock | Actual role: Operative Skilled | Jobs: 402575 | Customers: Latham &amp; Watkins | Actual hours: 8.5; source records: 1</x:v>
      </x:c>
      <x:c r="L614" t="str">
        <x:v>Include</x:v>
      </x:c>
      <x:c r="M614"/>
      <x:c r="N614"/>
    </x:row>
    <x:row r="615">
      <x:c r="A615" t="str">
        <x:v>Danny Jones (B)|2026-06-25</x:v>
      </x:c>
      <x:c r="B615" s="888" t="n">
        <x:v>46198</x:v>
      </x:c>
      <x:c r="C615" t="str">
        <x:v>Danny Jones (B)</x:v>
      </x:c>
      <x:c r="D615" t="str">
        <x:v>Permanent</x:v>
      </x:c>
      <x:c r="E615" t="str">
        <x:v>Thurrock</x:v>
      </x:c>
      <x:c r="F615" t="str">
        <x:v>Operative Skilled</x:v>
      </x:c>
      <x:c r="G615" t="str">
        <x:v>402575</x:v>
      </x:c>
      <x:c r="H615" t="str">
        <x:v>Latham &amp; Watkins</x:v>
      </x:c>
      <x:c r="I615" s="22" t="n">
        <x:v>9.5</x:v>
      </x:c>
      <x:c r="J615" t="str">
        <x:v>Worked</x:v>
      </x:c>
      <x:c r="K615" t="str">
        <x:v>Employee 1129; home branch Thurrock; assigned role Operative Skilled | Deployment branch: Thurrock | Actual role: Operative Skilled | Jobs: 402575 | Customers: Latham &amp; Watkins | Actual hours: 9.5; source records: 1</x:v>
      </x:c>
      <x:c r="L615" t="str">
        <x:v>Include</x:v>
      </x:c>
      <x:c r="M615"/>
      <x:c r="N615"/>
    </x:row>
    <x:row r="616">
      <x:c r="A616" t="str">
        <x:v>Danny Jones (B)|2026-06-26</x:v>
      </x:c>
      <x:c r="B616" s="888" t="n">
        <x:v>46199</x:v>
      </x:c>
      <x:c r="C616" t="str">
        <x:v>Danny Jones (B)</x:v>
      </x:c>
      <x:c r="D616" t="str">
        <x:v>Permanent</x:v>
      </x:c>
      <x:c r="E616" t="str">
        <x:v>Thurrock</x:v>
      </x:c>
      <x:c r="F616" t="str">
        <x:v>Operative Skilled</x:v>
      </x:c>
      <x:c r="G616" t="str">
        <x:v>402575</x:v>
      </x:c>
      <x:c r="H616" t="str">
        <x:v>Latham &amp; Watkins</x:v>
      </x:c>
      <x:c r="I616" s="22" t="n">
        <x:v>9.5</x:v>
      </x:c>
      <x:c r="J616" t="str">
        <x:v>Worked</x:v>
      </x:c>
      <x:c r="K616" t="str">
        <x:v>Employee 1129; home branch Thurrock; assigned role Operative Skilled | Deployment branch: Thurrock | Actual role: Operative Skilled | Jobs: 402575 | Customers: Latham &amp; Watkins | Actual hours: 9.5; source records: 1</x:v>
      </x:c>
      <x:c r="L616" t="str">
        <x:v>Include</x:v>
      </x:c>
      <x:c r="M616"/>
      <x:c r="N616"/>
    </x:row>
    <x:row r="617">
      <x:c r="A617" t="str">
        <x:v>Danny Jones (B)|2026-06-29</x:v>
      </x:c>
      <x:c r="B617" s="888" t="n">
        <x:v>46202</x:v>
      </x:c>
      <x:c r="C617" t="str">
        <x:v>Danny Jones (B)</x:v>
      </x:c>
      <x:c r="D617" t="str">
        <x:v>Permanent</x:v>
      </x:c>
      <x:c r="E617" t="str">
        <x:v>Thurrock</x:v>
      </x:c>
      <x:c r="F617" t="str">
        <x:v>Operative Skilled</x:v>
      </x:c>
      <x:c r="G617" t="str">
        <x:v>402575</x:v>
      </x:c>
      <x:c r="H617" t="str">
        <x:v>Latham &amp; Watkins</x:v>
      </x:c>
      <x:c r="I617" s="22" t="n">
        <x:v>8.5</x:v>
      </x:c>
      <x:c r="J617" t="str">
        <x:v>Worked</x:v>
      </x:c>
      <x:c r="K617" t="str">
        <x:v>Employee 1129; home branch Thurrock; assigned role Operative Skilled | Deployment branch: Thurrock | Actual role: Operative Skilled | Jobs: 402575 | Customers: Latham &amp; Watkins | Actual hours: 8.5; source records: 1</x:v>
      </x:c>
      <x:c r="L617" t="str">
        <x:v>Include</x:v>
      </x:c>
      <x:c r="M617"/>
      <x:c r="N617"/>
    </x:row>
    <x:row r="618">
      <x:c r="A618" t="str">
        <x:v>Danny Jones (B)|2026-06-30</x:v>
      </x:c>
      <x:c r="B618" s="888" t="n">
        <x:v>46203</x:v>
      </x:c>
      <x:c r="C618" t="str">
        <x:v>Danny Jones (B)</x:v>
      </x:c>
      <x:c r="D618" t="str">
        <x:v>Permanent</x:v>
      </x:c>
      <x:c r="E618" t="str">
        <x:v>Thurrock</x:v>
      </x:c>
      <x:c r="F618" t="str">
        <x:v>Operative Skilled</x:v>
      </x:c>
      <x:c r="G618" t="str">
        <x:v>402575</x:v>
      </x:c>
      <x:c r="H618" t="str">
        <x:v>Latham &amp; Watkins</x:v>
      </x:c>
      <x:c r="I618" s="22" t="n">
        <x:v>10.5</x:v>
      </x:c>
      <x:c r="J618" t="str">
        <x:v>Worked</x:v>
      </x:c>
      <x:c r="K618" t="str">
        <x:v>Employee 1129; home branch Thurrock; assigned role Operative Skilled | Deployment branch: Thurrock | Actual role: Operative Skilled | Jobs: 402575 | Customers: Latham &amp; Watkins | Actual hours: 10.5; source records: 1</x:v>
      </x:c>
      <x:c r="L618" t="str">
        <x:v>Include</x:v>
      </x:c>
      <x:c r="M618"/>
      <x:c r="N618"/>
    </x:row>
    <x:row r="619">
      <x:c r="A619" t="str">
        <x:v>David Woodyard|2026-06-01</x:v>
      </x:c>
      <x:c r="B619" s="888" t="n">
        <x:v>46174</x:v>
      </x:c>
      <x:c r="C619" t="str">
        <x:v>David Woodyard</x:v>
      </x:c>
      <x:c r="D619" t="str">
        <x:v>Permanent</x:v>
      </x:c>
      <x:c r="E619" t="str">
        <x:v>Manchester</x:v>
      </x:c>
      <x:c r="F619" t="str">
        <x:v>Operative Skilled</x:v>
      </x:c>
      <x:c r="G619" t="str">
        <x:v>399649</x:v>
      </x:c>
      <x:c r="H619" t="str">
        <x:v>University of Liverpool</x:v>
      </x:c>
      <x:c r="I619" s="22" t="n">
        <x:v>10</x:v>
      </x:c>
      <x:c r="J619" t="str">
        <x:v>Worked</x:v>
      </x:c>
      <x:c r="K619" t="str">
        <x:v>Employee 2302; home branch Manchester; assigned role Operative Skilled | Deployment branch: Manchester | Actual role: Operative Skilled | Jobs: 399649 | Customers: University of Liverpool | Actual hours: 10.0; source records: 1</x:v>
      </x:c>
      <x:c r="L619" t="str">
        <x:v>Include</x:v>
      </x:c>
      <x:c r="M619"/>
      <x:c r="N619"/>
    </x:row>
    <x:row r="620">
      <x:c r="A620" t="str">
        <x:v>David Woodyard|2026-06-02</x:v>
      </x:c>
      <x:c r="B620" s="888" t="n">
        <x:v>46175</x:v>
      </x:c>
      <x:c r="C620" t="str">
        <x:v>David Woodyard</x:v>
      </x:c>
      <x:c r="D620" t="str">
        <x:v>Permanent</x:v>
      </x:c>
      <x:c r="E620" t="str">
        <x:v>Manchester</x:v>
      </x:c>
      <x:c r="F620" t="str">
        <x:v>Operative Skilled</x:v>
      </x:c>
      <x:c r="G620" t="str">
        <x:v>399649</x:v>
      </x:c>
      <x:c r="H620" t="str">
        <x:v>University of Liverpool</x:v>
      </x:c>
      <x:c r="I620" s="22" t="n">
        <x:v>9</x:v>
      </x:c>
      <x:c r="J620" t="str">
        <x:v>Worked</x:v>
      </x:c>
      <x:c r="K620" t="str">
        <x:v>Employee 2302; home branch Manchester; assigned role Operative Skilled | Deployment branch: Manchester | Actual role: Operative Skilled | Jobs: 399649 | Customers: University of Liverpool | Actual hours: 9.0; source records: 1</x:v>
      </x:c>
      <x:c r="L620" t="str">
        <x:v>Include</x:v>
      </x:c>
      <x:c r="M620"/>
      <x:c r="N620"/>
    </x:row>
    <x:row r="621">
      <x:c r="A621" t="str">
        <x:v>David Woodyard|2026-06-03</x:v>
      </x:c>
      <x:c r="B621" s="888" t="n">
        <x:v>46176</x:v>
      </x:c>
      <x:c r="C621" t="str">
        <x:v>David Woodyard</x:v>
      </x:c>
      <x:c r="D621" t="str">
        <x:v>Permanent</x:v>
      </x:c>
      <x:c r="E621" t="str">
        <x:v>Manchester</x:v>
      </x:c>
      <x:c r="F621" t="str">
        <x:v>Operative Skilled</x:v>
      </x:c>
      <x:c r="G621" t="str">
        <x:v>399649</x:v>
      </x:c>
      <x:c r="H621" t="str">
        <x:v>University of Liverpool</x:v>
      </x:c>
      <x:c r="I621" s="22" t="n">
        <x:v>8.5</x:v>
      </x:c>
      <x:c r="J621" t="str">
        <x:v>Worked</x:v>
      </x:c>
      <x:c r="K621" t="str">
        <x:v>Employee 2302; home branch Manchester; assigned role Operative Skilled | Deployment branch: Manchester | Actual role: Operative Skilled | Jobs: 399649 | Customers: University of Liverpool | Actual hours: 8.5; source records: 1</x:v>
      </x:c>
      <x:c r="L621" t="str">
        <x:v>Include</x:v>
      </x:c>
      <x:c r="M621"/>
      <x:c r="N621"/>
    </x:row>
    <x:row r="622">
      <x:c r="A622" t="str">
        <x:v>David Woodyard|2026-06-04</x:v>
      </x:c>
      <x:c r="B622" s="888" t="n">
        <x:v>46177</x:v>
      </x:c>
      <x:c r="C622" t="str">
        <x:v>David Woodyard</x:v>
      </x:c>
      <x:c r="D622" t="str">
        <x:v>Permanent</x:v>
      </x:c>
      <x:c r="E622" t="str">
        <x:v>Manchester</x:v>
      </x:c>
      <x:c r="F622" t="str">
        <x:v>Operative Skilled</x:v>
      </x:c>
      <x:c r="G622" t="str">
        <x:v>399649</x:v>
      </x:c>
      <x:c r="H622" t="str">
        <x:v>University of Liverpool</x:v>
      </x:c>
      <x:c r="I622" s="22" t="n">
        <x:v>8.5</x:v>
      </x:c>
      <x:c r="J622" t="str">
        <x:v>Worked</x:v>
      </x:c>
      <x:c r="K622" t="str">
        <x:v>Employee 2302; home branch Manchester; assigned role Operative Skilled | Deployment branch: Manchester | Actual role: Operative Skilled | Jobs: 399649 | Customers: University of Liverpool | Actual hours: 8.5; source records: 1</x:v>
      </x:c>
      <x:c r="L622" t="str">
        <x:v>Include</x:v>
      </x:c>
      <x:c r="M622"/>
      <x:c r="N622"/>
    </x:row>
    <x:row r="623">
      <x:c r="A623" t="str">
        <x:v>David Woodyard|2026-06-05</x:v>
      </x:c>
      <x:c r="B623" s="888" t="n">
        <x:v>46178</x:v>
      </x:c>
      <x:c r="C623" t="str">
        <x:v>David Woodyard</x:v>
      </x:c>
      <x:c r="D623" t="str">
        <x:v>Permanent</x:v>
      </x:c>
      <x:c r="E623" t="str">
        <x:v>Manchester</x:v>
      </x:c>
      <x:c r="F623" t="str">
        <x:v>Operative Skilled</x:v>
      </x:c>
      <x:c r="G623" t="str">
        <x:v>399649</x:v>
      </x:c>
      <x:c r="H623" t="str">
        <x:v>University of Liverpool</x:v>
      </x:c>
      <x:c r="I623" s="22" t="n">
        <x:v>8.25</x:v>
      </x:c>
      <x:c r="J623" t="str">
        <x:v>Worked</x:v>
      </x:c>
      <x:c r="K623" t="str">
        <x:v>Employee 2302; home branch Manchester; assigned role Operative Skilled | Deployment branch: Manchester | Actual role: Operative Skilled | Jobs: 399649 | Customers: University of Liverpool | Actual hours: 8.2; source records: 1</x:v>
      </x:c>
      <x:c r="L623" t="str">
        <x:v>Include</x:v>
      </x:c>
      <x:c r="M623"/>
      <x:c r="N623"/>
    </x:row>
    <x:row r="624">
      <x:c r="A624" t="str">
        <x:v>David Woodyard|2026-06-08</x:v>
      </x:c>
      <x:c r="B624" s="888" t="n">
        <x:v>46181</x:v>
      </x:c>
      <x:c r="C624" t="str">
        <x:v>David Woodyard</x:v>
      </x:c>
      <x:c r="D624" t="str">
        <x:v>Permanent</x:v>
      </x:c>
      <x:c r="E624" t="str">
        <x:v>Manchester</x:v>
      </x:c>
      <x:c r="F624" t="str">
        <x:v>Operative Skilled</x:v>
      </x:c>
      <x:c r="G624" t="str">
        <x:v>399649</x:v>
      </x:c>
      <x:c r="H624" t="str">
        <x:v>University of Liverpool</x:v>
      </x:c>
      <x:c r="I624" s="22" t="n">
        <x:v>7.75</x:v>
      </x:c>
      <x:c r="J624" t="str">
        <x:v>Worked</x:v>
      </x:c>
      <x:c r="K624" t="str">
        <x:v>Employee 2302; home branch Manchester; assigned role Operative Skilled | Deployment branch: Manchester | Actual role: Operative Skilled | Jobs: 399649 | Customers: University of Liverpool | Actual hours: 7.8; source records: 1</x:v>
      </x:c>
      <x:c r="L624" t="str">
        <x:v>Include</x:v>
      </x:c>
      <x:c r="M624"/>
      <x:c r="N624"/>
    </x:row>
    <x:row r="625">
      <x:c r="A625" t="str">
        <x:v>David Woodyard|2026-06-09</x:v>
      </x:c>
      <x:c r="B625" s="888" t="n">
        <x:v>46182</x:v>
      </x:c>
      <x:c r="C625" t="str">
        <x:v>David Woodyard</x:v>
      </x:c>
      <x:c r="D625" t="str">
        <x:v>Permanent</x:v>
      </x:c>
      <x:c r="E625" t="str">
        <x:v>Manchester</x:v>
      </x:c>
      <x:c r="F625" t="str">
        <x:v>Operative Skilled</x:v>
      </x:c>
      <x:c r="G625" t="str">
        <x:v>399649</x:v>
      </x:c>
      <x:c r="H625" t="str">
        <x:v>University of Liverpool</x:v>
      </x:c>
      <x:c r="I625" s="22" t="n">
        <x:v>5.75</x:v>
      </x:c>
      <x:c r="J625" t="str">
        <x:v>Worked</x:v>
      </x:c>
      <x:c r="K625" t="str">
        <x:v>Employee 2302; home branch Manchester; assigned role Operative Skilled | Deployment branch: Manchester | Actual role: Operative Skilled | Jobs: 399649 | Customers: University of Liverpool | Actual hours: 5.8; source records: 1</x:v>
      </x:c>
      <x:c r="L625" t="str">
        <x:v>Include</x:v>
      </x:c>
      <x:c r="M625"/>
      <x:c r="N625"/>
    </x:row>
    <x:row r="626">
      <x:c r="A626" t="str">
        <x:v>David Woodyard|2026-06-10</x:v>
      </x:c>
      <x:c r="B626" s="888" t="n">
        <x:v>46183</x:v>
      </x:c>
      <x:c r="C626" t="str">
        <x:v>David Woodyard</x:v>
      </x:c>
      <x:c r="D626" t="str">
        <x:v>Permanent</x:v>
      </x:c>
      <x:c r="E626" t="str">
        <x:v>Manchester</x:v>
      </x:c>
      <x:c r="F626" t="str">
        <x:v>Operative Skilled</x:v>
      </x:c>
      <x:c r="G626" t="str">
        <x:v>401122</x:v>
      </x:c>
      <x:c r="H626" t="str">
        <x:v>University of Manchester</x:v>
      </x:c>
      <x:c r="I626" s="22" t="n">
        <x:v>3</x:v>
      </x:c>
      <x:c r="J626" t="str">
        <x:v>Worked</x:v>
      </x:c>
      <x:c r="K626" t="str">
        <x:v>Employee 2302; home branch Manchester; assigned role Operative Skilled | Deployment branch: Manchester | Actual role: Operative Skilled | Jobs: 401122 | Customers: University of Manchester | Actual hours: 3.0; source records: 1</x:v>
      </x:c>
      <x:c r="L626" t="str">
        <x:v>Include</x:v>
      </x:c>
      <x:c r="M626"/>
      <x:c r="N626"/>
    </x:row>
    <x:row r="627">
      <x:c r="A627" t="str">
        <x:v>David Woodyard|2026-06-11</x:v>
      </x:c>
      <x:c r="B627" s="888" t="n">
        <x:v>46184</x:v>
      </x:c>
      <x:c r="C627" t="str">
        <x:v>David Woodyard</x:v>
      </x:c>
      <x:c r="D627" t="str">
        <x:v>Permanent</x:v>
      </x:c>
      <x:c r="E627" t="str">
        <x:v>Manchester</x:v>
      </x:c>
      <x:c r="F627" t="str">
        <x:v>Operative Skilled</x:v>
      </x:c>
      <x:c r="G627" t="str">
        <x:v>398317D, 402735</x:v>
      </x:c>
      <x:c r="H627" t="str">
        <x:v>Restore Harrow Green; SodexoMOJ SR:60464</x:v>
      </x:c>
      <x:c r="I627" s="22" t="n">
        <x:v>3.5</x:v>
      </x:c>
      <x:c r="J627" t="str">
        <x:v>Worked — 2 records</x:v>
      </x:c>
      <x:c r="K627" t="str">
        <x:v>Employee 2302; home branch Manchester; assigned role Operative Skilled | Deployment branch: Manchester | Actual role: Operative Porter, Operative Skilled | Jobs: 398317D, 402735 | Customers: Restore Harrow Green; SodexoMOJ SR:60464 | Actual hours: 3.5; source records: 2</x:v>
      </x:c>
      <x:c r="L627" t="str">
        <x:v>Include</x:v>
      </x:c>
      <x:c r="M627"/>
      <x:c r="N627"/>
    </x:row>
    <x:row r="628">
      <x:c r="A628" t="str">
        <x:v>David Woodyard|2026-06-12</x:v>
      </x:c>
      <x:c r="B628" s="888" t="n">
        <x:v>46185</x:v>
      </x:c>
      <x:c r="C628" t="str">
        <x:v>David Woodyard</x:v>
      </x:c>
      <x:c r="D628" t="str">
        <x:v>Permanent</x:v>
      </x:c>
      <x:c r="E628" t="str">
        <x:v>Manchester</x:v>
      </x:c>
      <x:c r="F628" t="str">
        <x:v>Operative Skilled</x:v>
      </x:c>
      <x:c r="G628" t="str">
        <x:v>374044A</x:v>
      </x:c>
      <x:c r="H628" t="str">
        <x:v>Hurstwood Environmental Consultants</x:v>
      </x:c>
      <x:c r="I628" s="22" t="n">
        <x:v>3</x:v>
      </x:c>
      <x:c r="J628" t="str">
        <x:v>Worked</x:v>
      </x:c>
      <x:c r="K628" t="str">
        <x:v>Employee 2302; home branch Manchester; assigned role Operative Skilled | Deployment branch: Manchester | Actual role: Operative Skilled | Jobs: 374044A | Customers: Hurstwood Environmental Consultants | Actual hours: 3.0; source records: 1</x:v>
      </x:c>
      <x:c r="L628" t="str">
        <x:v>Include</x:v>
      </x:c>
      <x:c r="M628"/>
      <x:c r="N628"/>
    </x:row>
    <x:row r="629">
      <x:c r="A629" t="str">
        <x:v>David Woodyard|2026-06-15</x:v>
      </x:c>
      <x:c r="B629" s="888" t="n">
        <x:v>46188</x:v>
      </x:c>
      <x:c r="C629" t="str">
        <x:v>David Woodyard</x:v>
      </x:c>
      <x:c r="D629" t="str">
        <x:v>Permanent</x:v>
      </x:c>
      <x:c r="E629" t="str">
        <x:v>Manchester</x:v>
      </x:c>
      <x:c r="F629" t="str">
        <x:v>Operative Skilled</x:v>
      </x:c>
      <x:c r="G629" t="str">
        <x:v>402450A</x:v>
      </x:c>
      <x:c r="H629" t="str">
        <x:v>Avantor ( MANCHESTER JUNE  2026 )</x:v>
      </x:c>
      <x:c r="I629" s="22" t="n">
        <x:v>8.5</x:v>
      </x:c>
      <x:c r="J629" t="str">
        <x:v>Worked</x:v>
      </x:c>
      <x:c r="K629" t="str">
        <x:v>Employee 2302; home branch Manchester; assigned role Operative Skilled | Deployment branch: Cambridge | Actual role: Operative Porter | Jobs: 402450A | Customers: Avantor ( MANCHESTER JUNE  2026 ) | Actual hours: 8.5; source records: 1</x:v>
      </x:c>
      <x:c r="L629" t="str">
        <x:v>Include</x:v>
      </x:c>
      <x:c r="M629"/>
      <x:c r="N629"/>
    </x:row>
    <x:row r="630">
      <x:c r="A630" t="str">
        <x:v>David Woodyard|2026-06-16</x:v>
      </x:c>
      <x:c r="B630" s="888" t="n">
        <x:v>46189</x:v>
      </x:c>
      <x:c r="C630" t="str">
        <x:v>David Woodyard</x:v>
      </x:c>
      <x:c r="D630" t="str">
        <x:v>Permanent</x:v>
      </x:c>
      <x:c r="E630" t="str">
        <x:v>Manchester</x:v>
      </x:c>
      <x:c r="F630" t="str">
        <x:v>Operative Skilled</x:v>
      </x:c>
      <x:c r="G630" t="str">
        <x:v>402465</x:v>
      </x:c>
      <x:c r="H630" t="str">
        <x:v>Access UK Ltd</x:v>
      </x:c>
      <x:c r="I630" s="22" t="n">
        <x:v>6</x:v>
      </x:c>
      <x:c r="J630" t="str">
        <x:v>Worked</x:v>
      </x:c>
      <x:c r="K630" t="str">
        <x:v>Employee 2302; home branch Manchester; assigned role Operative Skilled | Deployment branch: Manchester | Actual role: Operative Skilled | Jobs: 402465 | Customers: Access UK Ltd | Actual hours: 6.0; source records: 1</x:v>
      </x:c>
      <x:c r="L630" t="str">
        <x:v>Include</x:v>
      </x:c>
      <x:c r="M630"/>
      <x:c r="N630"/>
    </x:row>
    <x:row r="631">
      <x:c r="A631" t="str">
        <x:v>David Woodyard|2026-06-17</x:v>
      </x:c>
      <x:c r="B631" s="888" t="n">
        <x:v>46190</x:v>
      </x:c>
      <x:c r="C631" t="str">
        <x:v>David Woodyard</x:v>
      </x:c>
      <x:c r="D631" t="str">
        <x:v>Permanent</x:v>
      </x:c>
      <x:c r="E631" t="str">
        <x:v>Manchester</x:v>
      </x:c>
      <x:c r="F631" t="str">
        <x:v>Operative Skilled</x:v>
      </x:c>
      <x:c r="G631" t="str">
        <x:v>397251</x:v>
      </x:c>
      <x:c r="H631" t="str">
        <x:v>Lancaster University (Leadership Centre)</x:v>
      </x:c>
      <x:c r="I631" s="22" t="n">
        <x:v>6</x:v>
      </x:c>
      <x:c r="J631" t="str">
        <x:v>Worked</x:v>
      </x:c>
      <x:c r="K631" t="str">
        <x:v>Employee 2302; home branch Manchester; assigned role Operative Skilled | Deployment branch: Manchester | Actual role: Operative Skilled | Jobs: 397251 | Customers: Lancaster University (Leadership Centre) | Actual hours: 6.0; source records: 1</x:v>
      </x:c>
      <x:c r="L631" t="str">
        <x:v>Include</x:v>
      </x:c>
      <x:c r="M631"/>
      <x:c r="N631"/>
    </x:row>
    <x:row r="632">
      <x:c r="A632" t="str">
        <x:v>David Woodyard|2026-06-18</x:v>
      </x:c>
      <x:c r="B632" s="888" t="n">
        <x:v>46191</x:v>
      </x:c>
      <x:c r="C632" t="str">
        <x:v>David Woodyard</x:v>
      </x:c>
      <x:c r="D632" t="str">
        <x:v>Permanent</x:v>
      </x:c>
      <x:c r="E632" t="str">
        <x:v>Manchester</x:v>
      </x:c>
      <x:c r="F632" t="str">
        <x:v>Operative Skilled</x:v>
      </x:c>
      <x:c r="G632" t="str">
        <x:v>402817</x:v>
      </x:c>
      <x:c r="H632" t="str">
        <x:v>Kirklees Council</x:v>
      </x:c>
      <x:c r="I632" s="22" t="n">
        <x:v>5.5</x:v>
      </x:c>
      <x:c r="J632" t="str">
        <x:v>Worked</x:v>
      </x:c>
      <x:c r="K632" t="str">
        <x:v>Employee 2302; home branch Manchester; assigned role Operative Skilled | Deployment branch: Leeds | Actual role: Operative Porter | Jobs: 402817 | Customers: Kirklees Council | Actual hours: 5.5; source records: 1</x:v>
      </x:c>
      <x:c r="L632" t="str">
        <x:v>Include</x:v>
      </x:c>
      <x:c r="M632"/>
      <x:c r="N632"/>
    </x:row>
    <x:row r="633">
      <x:c r="A633" t="str">
        <x:v>David Woodyard|2026-06-19</x:v>
      </x:c>
      <x:c r="B633" s="888" t="n">
        <x:v>46192</x:v>
      </x:c>
      <x:c r="C633" t="str">
        <x:v>David Woodyard</x:v>
      </x:c>
      <x:c r="D633" t="str">
        <x:v>Permanent</x:v>
      </x:c>
      <x:c r="E633" t="str">
        <x:v>Manchester</x:v>
      </x:c>
      <x:c r="F633" t="str">
        <x:v>Operative Skilled</x:v>
      </x:c>
      <x:c r="G633" t="str">
        <x:v>396459B, 396008, 398317E</x:v>
      </x:c>
      <x:c r="H633" t="str">
        <x:v>Accenture - Manchester; HSBC - Branch Audits (1); Restore Harrow Green</x:v>
      </x:c>
      <x:c r="I633" s="22" t="n">
        <x:v>3.75</x:v>
      </x:c>
      <x:c r="J633" t="str">
        <x:v>Worked — 3 records</x:v>
      </x:c>
      <x:c r="K633" t="str">
        <x:v>Employee 2302; home branch Manchester; assigned role Operative Skilled | Deployment branch: Birmingham, Manchester, Thurrock | Actual role: Operative Porter, Operative Skilled | Jobs: 396459B, 396008, 398317E | Customers: Accenture - Manchester; HSBC - Branch Audits (1); Restore Harrow Green | Actual hours: 3.8; source records: 3</x:v>
      </x:c>
      <x:c r="L633" t="str">
        <x:v>Include</x:v>
      </x:c>
      <x:c r="M633"/>
      <x:c r="N633"/>
    </x:row>
    <x:row r="634">
      <x:c r="A634" t="str">
        <x:v>David Woodyard|2026-06-20</x:v>
      </x:c>
      <x:c r="B634" s="888" t="n">
        <x:v>46193</x:v>
      </x:c>
      <x:c r="C634" t="str">
        <x:v>David Woodyard</x:v>
      </x:c>
      <x:c r="D634" t="str">
        <x:v>Permanent</x:v>
      </x:c>
      <x:c r="E634" t="str">
        <x:v>Manchester</x:v>
      </x:c>
      <x:c r="F634" t="str">
        <x:v>Operative Skilled</x:v>
      </x:c>
      <x:c r="G634" t="str">
        <x:v>396008</x:v>
      </x:c>
      <x:c r="H634" t="str">
        <x:v>HSBC - Branch Audits (1)</x:v>
      </x:c>
      <x:c r="I634" s="22" t="n">
        <x:v>7.75</x:v>
      </x:c>
      <x:c r="J634" t="str">
        <x:v>Worked</x:v>
      </x:c>
      <x:c r="K634" t="str">
        <x:v>Employee 2302; home branch Manchester; assigned role Operative Skilled | Deployment branch: Birmingham | Actual role: Operative Skilled | Jobs: 396008 | Customers: HSBC - Branch Audits (1) | Actual hours: 7.8; source records: 1</x:v>
      </x:c>
      <x:c r="L634" t="str">
        <x:v>Include</x:v>
      </x:c>
      <x:c r="M634"/>
      <x:c r="N634"/>
    </x:row>
    <x:row r="635">
      <x:c r="A635" t="str">
        <x:v>David Woodyard|2026-06-22</x:v>
      </x:c>
      <x:c r="B635" s="888" t="n">
        <x:v>46195</x:v>
      </x:c>
      <x:c r="C635" t="str">
        <x:v>David Woodyard</x:v>
      </x:c>
      <x:c r="D635" t="str">
        <x:v>Permanent</x:v>
      </x:c>
      <x:c r="E635" t="str">
        <x:v>Manchester</x:v>
      </x:c>
      <x:c r="F635" t="str">
        <x:v>Operative Skilled</x:v>
      </x:c>
      <x:c r="G635" t="str">
        <x:v>400321A, 398317E</x:v>
      </x:c>
      <x:c r="H635" t="str">
        <x:v>Irwell Valley Homes; Restore Harrow Green</x:v>
      </x:c>
      <x:c r="I635" s="22" t="n">
        <x:v>11.5</x:v>
      </x:c>
      <x:c r="J635" t="str">
        <x:v>Worked — 2 records</x:v>
      </x:c>
      <x:c r="K635" t="str">
        <x:v>Employee 2302; home branch Manchester; assigned role Operative Skilled | Deployment branch: Manchester | Actual role: Operative Skilled | Jobs: 400321A, 398317E | Customers: Irwell Valley Homes; Restore Harrow Green | Actual hours: 11.5; source records: 2</x:v>
      </x:c>
      <x:c r="L635" t="str">
        <x:v>Include</x:v>
      </x:c>
      <x:c r="M635"/>
      <x:c r="N635"/>
    </x:row>
    <x:row r="636">
      <x:c r="A636" t="str">
        <x:v>David Woodyard|2026-06-23</x:v>
      </x:c>
      <x:c r="B636" s="888" t="n">
        <x:v>46196</x:v>
      </x:c>
      <x:c r="C636" t="str">
        <x:v>David Woodyard</x:v>
      </x:c>
      <x:c r="D636" t="str">
        <x:v>Permanent</x:v>
      </x:c>
      <x:c r="E636" t="str">
        <x:v>Manchester</x:v>
      </x:c>
      <x:c r="F636" t="str">
        <x:v>Operative Skilled</x:v>
      </x:c>
      <x:c r="G636" t="str">
        <x:v>402885</x:v>
      </x:c>
      <x:c r="H636" t="str">
        <x:v>Kirklees Council - Zelda Lindley</x:v>
      </x:c>
      <x:c r="I636" s="22" t="n">
        <x:v>5</x:v>
      </x:c>
      <x:c r="J636" t="str">
        <x:v>Worked</x:v>
      </x:c>
      <x:c r="K636" t="str">
        <x:v>Employee 2302; home branch Manchester; assigned role Operative Skilled | Deployment branch: Leeds | Actual role: Operative Porter | Jobs: 402885 | Customers: Kirklees Council - Zelda Lindley | Actual hours: 5.0; source records: 1</x:v>
      </x:c>
      <x:c r="L636" t="str">
        <x:v>Include</x:v>
      </x:c>
      <x:c r="M636"/>
      <x:c r="N636"/>
    </x:row>
    <x:row r="637">
      <x:c r="A637" t="str">
        <x:v>David Woodyard|2026-06-25</x:v>
      </x:c>
      <x:c r="B637" s="888" t="n">
        <x:v>46198</x:v>
      </x:c>
      <x:c r="C637" t="str">
        <x:v>David Woodyard</x:v>
      </x:c>
      <x:c r="D637" t="str">
        <x:v>Permanent</x:v>
      </x:c>
      <x:c r="E637" t="str">
        <x:v>Manchester</x:v>
      </x:c>
      <x:c r="F637" t="str">
        <x:v>Operative Skilled</x:v>
      </x:c>
      <x:c r="G637" t="str">
        <x:v>403053, 402706, 402105</x:v>
      </x:c>
      <x:c r="H637" t="str">
        <x:v>Cheshire Fire &amp; Rescue; Cheshire Police; HMPPS</x:v>
      </x:c>
      <x:c r="I637" s="22" t="n">
        <x:v>8</x:v>
      </x:c>
      <x:c r="J637" t="str">
        <x:v>Worked — 3 records</x:v>
      </x:c>
      <x:c r="K637" t="str">
        <x:v>Employee 2302; home branch Manchester; assigned role Operative Skilled | Deployment branch: Manchester | Actual role: Operative Porter, Operative Skilled | Jobs: 403053, 402706, 402105 | Customers: Cheshire Fire &amp; Rescue; Cheshire Police; HMPPS | Actual hours: 8.0; source records: 3</x:v>
      </x:c>
      <x:c r="L637" t="str">
        <x:v>Include</x:v>
      </x:c>
      <x:c r="M637"/>
      <x:c r="N637"/>
    </x:row>
    <x:row r="638">
      <x:c r="A638" t="str">
        <x:v>David Woodyard|2026-06-26</x:v>
      </x:c>
      <x:c r="B638" s="888" t="n">
        <x:v>46199</x:v>
      </x:c>
      <x:c r="C638" t="str">
        <x:v>David Woodyard</x:v>
      </x:c>
      <x:c r="D638" t="str">
        <x:v>Permanent</x:v>
      </x:c>
      <x:c r="E638" t="str">
        <x:v>Manchester</x:v>
      </x:c>
      <x:c r="F638" t="str">
        <x:v>Operative Skilled</x:v>
      </x:c>
      <x:c r="G638" t="str">
        <x:v>374044A</x:v>
      </x:c>
      <x:c r="H638" t="str">
        <x:v>Hurstwood Environmental Consultants</x:v>
      </x:c>
      <x:c r="I638" s="22" t="n">
        <x:v>4.5</x:v>
      </x:c>
      <x:c r="J638" t="str">
        <x:v>Worked</x:v>
      </x:c>
      <x:c r="K638" t="str">
        <x:v>Employee 2302; home branch Manchester; assigned role Operative Skilled | Deployment branch: Manchester | Actual role: Operative Skilled | Jobs: 374044A | Customers: Hurstwood Environmental Consultants | Actual hours: 4.5; source records: 1</x:v>
      </x:c>
      <x:c r="L638" t="str">
        <x:v>Include</x:v>
      </x:c>
      <x:c r="M638"/>
      <x:c r="N638"/>
    </x:row>
    <x:row r="639">
      <x:c r="A639" t="str">
        <x:v>David Woodyard|2026-06-27</x:v>
      </x:c>
      <x:c r="B639" s="888" t="n">
        <x:v>46200</x:v>
      </x:c>
      <x:c r="C639" t="str">
        <x:v>David Woodyard</x:v>
      </x:c>
      <x:c r="D639" t="str">
        <x:v>Permanent</x:v>
      </x:c>
      <x:c r="E639" t="str">
        <x:v>Manchester</x:v>
      </x:c>
      <x:c r="F639" t="str">
        <x:v>Operative Skilled</x:v>
      </x:c>
      <x:c r="G639" t="str">
        <x:v>396008</x:v>
      </x:c>
      <x:c r="H639" t="str">
        <x:v>HSBC - Branch Audits (1)</x:v>
      </x:c>
      <x:c r="I639" s="22" t="n">
        <x:v>5.25</x:v>
      </x:c>
      <x:c r="J639" t="str">
        <x:v>Worked</x:v>
      </x:c>
      <x:c r="K639" t="str">
        <x:v>Employee 2302; home branch Manchester; assigned role Operative Skilled | Deployment branch: Birmingham | Actual role: Operative Skilled | Jobs: 396008 | Customers: HSBC - Branch Audits (1) | Actual hours: 5.2; source records: 1</x:v>
      </x:c>
      <x:c r="L639" t="str">
        <x:v>Include</x:v>
      </x:c>
      <x:c r="M639"/>
      <x:c r="N639"/>
    </x:row>
    <x:row r="640">
      <x:c r="A640" t="str">
        <x:v>David Woodyard|2026-06-29</x:v>
      </x:c>
      <x:c r="B640" s="888" t="n">
        <x:v>46202</x:v>
      </x:c>
      <x:c r="C640" t="str">
        <x:v>David Woodyard</x:v>
      </x:c>
      <x:c r="D640" t="str">
        <x:v>Permanent</x:v>
      </x:c>
      <x:c r="E640" t="str">
        <x:v>Manchester</x:v>
      </x:c>
      <x:c r="F640" t="str">
        <x:v>Operative Skilled</x:v>
      </x:c>
      <x:c r="G640" t="str">
        <x:v>401959</x:v>
      </x:c>
      <x:c r="H640" t="str">
        <x:v>Kirklees Council - Heena Altaf</x:v>
      </x:c>
      <x:c r="I640" s="22" t="n">
        <x:v>5</x:v>
      </x:c>
      <x:c r="J640" t="str">
        <x:v>Worked</x:v>
      </x:c>
      <x:c r="K640" t="str">
        <x:v>Employee 2302; home branch Manchester; assigned role Operative Skilled | Deployment branch: Leeds | Actual role: Operative Porter | Jobs: 401959 | Customers: Kirklees Council - Heena Altaf | Actual hours: 5.0; source records: 1</x:v>
      </x:c>
      <x:c r="L640" t="str">
        <x:v>Include</x:v>
      </x:c>
      <x:c r="M640"/>
      <x:c r="N640"/>
    </x:row>
    <x:row r="641">
      <x:c r="A641" t="str">
        <x:v>David Woodyard|2026-06-30</x:v>
      </x:c>
      <x:c r="B641" s="888" t="n">
        <x:v>46203</x:v>
      </x:c>
      <x:c r="C641" t="str">
        <x:v>David Woodyard</x:v>
      </x:c>
      <x:c r="D641" t="str">
        <x:v>Permanent</x:v>
      </x:c>
      <x:c r="E641" t="str">
        <x:v>Manchester</x:v>
      </x:c>
      <x:c r="F641" t="str">
        <x:v>Operative Skilled</x:v>
      </x:c>
      <x:c r="G641" t="str">
        <x:v>402731</x:v>
      </x:c>
      <x:c r="H641" t="str">
        <x:v>NHS England</x:v>
      </x:c>
      <x:c r="I641" s="22" t="n">
        <x:v>4</x:v>
      </x:c>
      <x:c r="J641" t="str">
        <x:v>Worked</x:v>
      </x:c>
      <x:c r="K641" t="str">
        <x:v>Employee 2302; home branch Manchester; assigned role Operative Skilled | Deployment branch: Manchester | Actual role: Operative Skilled | Jobs: 402731 | Customers: NHS England | Actual hours: 4.0; source records: 1</x:v>
      </x:c>
      <x:c r="L641" t="str">
        <x:v>Include</x:v>
      </x:c>
      <x:c r="M641"/>
      <x:c r="N641"/>
    </x:row>
    <x:row r="642">
      <x:c r="A642" t="str">
        <x:v>Delano White|2026-06-01</x:v>
      </x:c>
      <x:c r="B642" s="888" t="n">
        <x:v>46174</x:v>
      </x:c>
      <x:c r="C642" t="str">
        <x:v>Delano White</x:v>
      </x:c>
      <x:c r="D642" t="str">
        <x:v>Permanent</x:v>
      </x:c>
      <x:c r="E642" t="str">
        <x:v>Birmingham</x:v>
      </x:c>
      <x:c r="F642" t="str">
        <x:v>Operative Porter</x:v>
      </x:c>
      <x:c r="G642" t="str">
        <x:v>402080</x:v>
      </x:c>
      <x:c r="H642" t="str">
        <x:v>Newcross Healthcare</x:v>
      </x:c>
      <x:c r="I642" s="22" t="n">
        <x:v>11</x:v>
      </x:c>
      <x:c r="J642" t="str">
        <x:v>Worked</x:v>
      </x:c>
      <x:c r="K642" t="str">
        <x:v>Employee 1495; home branch Birmingham; assigned role Operative Porter | Deployment branch: Birmingham | Actual role: Operative Skilled | Jobs: 402080 | Customers: Newcross Healthcare | Actual hours: 11.0; source records: 1</x:v>
      </x:c>
      <x:c r="L642" t="str">
        <x:v>Include</x:v>
      </x:c>
      <x:c r="M642"/>
      <x:c r="N642"/>
    </x:row>
    <x:row r="643">
      <x:c r="A643" t="str">
        <x:v>Delano White|2026-06-02</x:v>
      </x:c>
      <x:c r="B643" s="888" t="n">
        <x:v>46175</x:v>
      </x:c>
      <x:c r="C643" t="str">
        <x:v>Delano White</x:v>
      </x:c>
      <x:c r="D643" t="str">
        <x:v>Permanent</x:v>
      </x:c>
      <x:c r="E643" t="str">
        <x:v>Birmingham</x:v>
      </x:c>
      <x:c r="F643" t="str">
        <x:v>Operative Porter</x:v>
      </x:c>
      <x:c r="G643" t="str">
        <x:v>401198</x:v>
      </x:c>
      <x:c r="H643" t="str">
        <x:v>The Open University</x:v>
      </x:c>
      <x:c r="I643" s="22" t="n">
        <x:v>7.5</x:v>
      </x:c>
      <x:c r="J643" t="str">
        <x:v>Worked</x:v>
      </x:c>
      <x:c r="K643" t="str">
        <x:v>Employee 1495; home branch Birmingham; assigned role Operative Porter | Deployment branch: Birmingham | Actual role: Operative Skilled | Jobs: 401198 | Customers: The Open University | Actual hours: 7.5; source records: 1</x:v>
      </x:c>
      <x:c r="L643" t="str">
        <x:v>Include</x:v>
      </x:c>
      <x:c r="M643"/>
      <x:c r="N643"/>
    </x:row>
    <x:row r="644">
      <x:c r="A644" t="str">
        <x:v>Delano White|2026-06-03</x:v>
      </x:c>
      <x:c r="B644" s="888" t="n">
        <x:v>46176</x:v>
      </x:c>
      <x:c r="C644" t="str">
        <x:v>Delano White</x:v>
      </x:c>
      <x:c r="D644" t="str">
        <x:v>Permanent</x:v>
      </x:c>
      <x:c r="E644" t="str">
        <x:v>Birmingham</x:v>
      </x:c>
      <x:c r="F644" t="str">
        <x:v>Operative Porter</x:v>
      </x:c>
      <x:c r="G644" t="str">
        <x:v>401198</x:v>
      </x:c>
      <x:c r="H644" t="str">
        <x:v>The Open University</x:v>
      </x:c>
      <x:c r="I644" s="22" t="n">
        <x:v>9.75</x:v>
      </x:c>
      <x:c r="J644" t="str">
        <x:v>Worked — 2 records</x:v>
      </x:c>
      <x:c r="K644" t="str">
        <x:v>Employee 1495; home branch Birmingham; assigned role Operative Porter | Deployment branch: Birmingham | Actual role: Operative Driver, Operative Skilled | Jobs: 401198 | Customers: The Open University | Actual hours: 9.8; source records: 2</x:v>
      </x:c>
      <x:c r="L644" t="str">
        <x:v>Include</x:v>
      </x:c>
      <x:c r="M644"/>
      <x:c r="N644"/>
    </x:row>
    <x:row r="645">
      <x:c r="A645" t="str">
        <x:v>Delano White|2026-06-04</x:v>
      </x:c>
      <x:c r="B645" s="888" t="n">
        <x:v>46177</x:v>
      </x:c>
      <x:c r="C645" t="str">
        <x:v>Delano White</x:v>
      </x:c>
      <x:c r="D645" t="str">
        <x:v>Permanent</x:v>
      </x:c>
      <x:c r="E645" t="str">
        <x:v>Birmingham</x:v>
      </x:c>
      <x:c r="F645" t="str">
        <x:v>Operative Porter</x:v>
      </x:c>
      <x:c r="G645" t="str">
        <x:v>401198</x:v>
      </x:c>
      <x:c r="H645" t="str">
        <x:v>The Open University</x:v>
      </x:c>
      <x:c r="I645" s="22" t="n">
        <x:v>4</x:v>
      </x:c>
      <x:c r="J645" t="str">
        <x:v>Worked</x:v>
      </x:c>
      <x:c r="K645" t="str">
        <x:v>Employee 1495; home branch Birmingham; assigned role Operative Porter | Deployment branch: Birmingham | Actual role: Operative Driver | Jobs: 401198 | Customers: The Open University | Actual hours: 4.0; source records: 1</x:v>
      </x:c>
      <x:c r="L645" t="str">
        <x:v>Include</x:v>
      </x:c>
      <x:c r="M645"/>
      <x:c r="N645"/>
    </x:row>
    <x:row r="646">
      <x:c r="A646" t="str">
        <x:v>Delano White|2026-06-05</x:v>
      </x:c>
      <x:c r="B646" s="888" t="n">
        <x:v>46178</x:v>
      </x:c>
      <x:c r="C646" t="str">
        <x:v>Delano White</x:v>
      </x:c>
      <x:c r="D646" t="str">
        <x:v>Permanent</x:v>
      </x:c>
      <x:c r="E646" t="str">
        <x:v>Birmingham</x:v>
      </x:c>
      <x:c r="F646" t="str">
        <x:v>Operative Porter</x:v>
      </x:c>
      <x:c r="G646" t="str">
        <x:v>401354</x:v>
      </x:c>
      <x:c r="H646" t="str">
        <x:v>Juno Genetics Ltd</x:v>
      </x:c>
      <x:c r="I646" s="22" t="n">
        <x:v>11.5</x:v>
      </x:c>
      <x:c r="J646" t="str">
        <x:v>Worked</x:v>
      </x:c>
      <x:c r="K646" t="str">
        <x:v>Employee 1495; home branch Birmingham; assigned role Operative Porter | Deployment branch: Birmingham | Actual role: Operative Driver | Jobs: 401354 | Customers: Juno Genetics Ltd | Actual hours: 11.5; source records: 1</x:v>
      </x:c>
      <x:c r="L646" t="str">
        <x:v>Include</x:v>
      </x:c>
      <x:c r="M646"/>
      <x:c r="N646"/>
    </x:row>
    <x:row r="647">
      <x:c r="A647" t="str">
        <x:v>Delano White|2026-06-08</x:v>
      </x:c>
      <x:c r="B647" s="888" t="n">
        <x:v>46181</x:v>
      </x:c>
      <x:c r="C647" t="str">
        <x:v>Delano White</x:v>
      </x:c>
      <x:c r="D647" t="str">
        <x:v>Permanent</x:v>
      </x:c>
      <x:c r="E647" t="str">
        <x:v>Birmingham</x:v>
      </x:c>
      <x:c r="F647" t="str">
        <x:v>Operative Porter</x:v>
      </x:c>
      <x:c r="G647" t="str">
        <x:v>401198</x:v>
      </x:c>
      <x:c r="H647" t="str">
        <x:v>The Open University</x:v>
      </x:c>
      <x:c r="I647" s="22" t="n">
        <x:v>8</x:v>
      </x:c>
      <x:c r="J647" t="str">
        <x:v>Worked — 2 records</x:v>
      </x:c>
      <x:c r="K647" t="str">
        <x:v>Employee 1495; home branch Birmingham; assigned role Operative Porter | Deployment branch: Birmingham | Actual role: Operative Driver | Jobs: 401198 | Customers: The Open University | Actual hours: 8.0; source records: 2</x:v>
      </x:c>
      <x:c r="L647" t="str">
        <x:v>Include</x:v>
      </x:c>
      <x:c r="M647"/>
      <x:c r="N647"/>
    </x:row>
    <x:row r="648">
      <x:c r="A648" t="str">
        <x:v>Delano White|2026-06-09</x:v>
      </x:c>
      <x:c r="B648" s="888" t="n">
        <x:v>46182</x:v>
      </x:c>
      <x:c r="C648" t="str">
        <x:v>Delano White</x:v>
      </x:c>
      <x:c r="D648" t="str">
        <x:v>Permanent</x:v>
      </x:c>
      <x:c r="E648" t="str">
        <x:v>Birmingham</x:v>
      </x:c>
      <x:c r="F648" t="str">
        <x:v>Operative Porter</x:v>
      </x:c>
      <x:c r="G648" t="str">
        <x:v>401968</x:v>
      </x:c>
      <x:c r="H648" t="str">
        <x:v>The Open University - Gardiner Blocks</x:v>
      </x:c>
      <x:c r="I648" s="22" t="n">
        <x:v>7</x:v>
      </x:c>
      <x:c r="J648" t="str">
        <x:v>Worked</x:v>
      </x:c>
      <x:c r="K648" t="str">
        <x:v>Employee 1495; home branch Birmingham; assigned role Operative Porter | Deployment branch: Birmingham | Actual role: Operative Driver | Jobs: 401968 | Customers: The Open University - Gardiner Blocks | Actual hours: 7.0; source records: 1</x:v>
      </x:c>
      <x:c r="L648" t="str">
        <x:v>Include</x:v>
      </x:c>
      <x:c r="M648"/>
      <x:c r="N648"/>
    </x:row>
    <x:row r="649">
      <x:c r="A649" t="str">
        <x:v>Delano White|2026-06-10</x:v>
      </x:c>
      <x:c r="B649" s="888" t="n">
        <x:v>46183</x:v>
      </x:c>
      <x:c r="C649" t="str">
        <x:v>Delano White</x:v>
      </x:c>
      <x:c r="D649" t="str">
        <x:v>Permanent</x:v>
      </x:c>
      <x:c r="E649" t="str">
        <x:v>Birmingham</x:v>
      </x:c>
      <x:c r="F649" t="str">
        <x:v>Operative Porter</x:v>
      </x:c>
      <x:c r="G649" t="str">
        <x:v>401968</x:v>
      </x:c>
      <x:c r="H649" t="str">
        <x:v>The Open University - Gardiner Blocks</x:v>
      </x:c>
      <x:c r="I649" s="22" t="n">
        <x:v>7.5</x:v>
      </x:c>
      <x:c r="J649" t="str">
        <x:v>Worked</x:v>
      </x:c>
      <x:c r="K649" t="str">
        <x:v>Employee 1495; home branch Birmingham; assigned role Operative Porter | Deployment branch: Birmingham | Actual role: Operative Driver | Jobs: 401968 | Customers: The Open University - Gardiner Blocks | Actual hours: 7.5; source records: 1</x:v>
      </x:c>
      <x:c r="L649" t="str">
        <x:v>Include</x:v>
      </x:c>
      <x:c r="M649"/>
      <x:c r="N649"/>
    </x:row>
    <x:row r="650">
      <x:c r="A650" t="str">
        <x:v>Delano White|2026-06-11</x:v>
      </x:c>
      <x:c r="B650" s="888" t="n">
        <x:v>46184</x:v>
      </x:c>
      <x:c r="C650" t="str">
        <x:v>Delano White</x:v>
      </x:c>
      <x:c r="D650" t="str">
        <x:v>Permanent</x:v>
      </x:c>
      <x:c r="E650" t="str">
        <x:v>Birmingham</x:v>
      </x:c>
      <x:c r="F650" t="str">
        <x:v>Operative Porter</x:v>
      </x:c>
      <x:c r="G650" t="str">
        <x:v>402065, 401968</x:v>
      </x:c>
      <x:c r="H650" t="str">
        <x:v>Equans Services Limited; The Open University - Gardiner Blocks</x:v>
      </x:c>
      <x:c r="I650" s="22" t="n">
        <x:v>12</x:v>
      </x:c>
      <x:c r="J650" t="str">
        <x:v>Worked — 2 records</x:v>
      </x:c>
      <x:c r="K650" t="str">
        <x:v>Employee 1495; home branch Birmingham; assigned role Operative Porter | Deployment branch: Birmingham | Actual role: Operative Driver | Jobs: 402065, 401968 | Customers: Equans Services Limited; The Open University - Gardiner Blocks | Actual hours: 12.0; source records: 2</x:v>
      </x:c>
      <x:c r="L650" t="str">
        <x:v>Include</x:v>
      </x:c>
      <x:c r="M650"/>
      <x:c r="N650"/>
    </x:row>
    <x:row r="651">
      <x:c r="A651" t="str">
        <x:v>Delano White|2026-06-12</x:v>
      </x:c>
      <x:c r="B651" s="888" t="n">
        <x:v>46185</x:v>
      </x:c>
      <x:c r="C651" t="str">
        <x:v>Delano White</x:v>
      </x:c>
      <x:c r="D651" t="str">
        <x:v>Permanent</x:v>
      </x:c>
      <x:c r="E651" t="str">
        <x:v>Birmingham</x:v>
      </x:c>
      <x:c r="F651" t="str">
        <x:v>Operative Porter</x:v>
      </x:c>
      <x:c r="G651" t="str">
        <x:v>402065</x:v>
      </x:c>
      <x:c r="H651" t="str">
        <x:v>Equans Services Limited</x:v>
      </x:c>
      <x:c r="I651" s="22" t="n">
        <x:v>7</x:v>
      </x:c>
      <x:c r="J651" t="str">
        <x:v>Worked</x:v>
      </x:c>
      <x:c r="K651" t="str">
        <x:v>Employee 1495; home branch Birmingham; assigned role Operative Porter | Deployment branch: Birmingham | Actual role: Operative Driver | Jobs: 402065 | Customers: Equans Services Limited | Actual hours: 7.0; source records: 1</x:v>
      </x:c>
      <x:c r="L651" t="str">
        <x:v>Include</x:v>
      </x:c>
      <x:c r="M651"/>
      <x:c r="N651"/>
    </x:row>
    <x:row r="652">
      <x:c r="A652" t="str">
        <x:v>Delano White|2026-06-15</x:v>
      </x:c>
      <x:c r="B652" s="888" t="n">
        <x:v>46188</x:v>
      </x:c>
      <x:c r="C652" t="str">
        <x:v>Delano White</x:v>
      </x:c>
      <x:c r="D652" t="str">
        <x:v>Permanent</x:v>
      </x:c>
      <x:c r="E652" t="str">
        <x:v>Birmingham</x:v>
      </x:c>
      <x:c r="F652" t="str">
        <x:v>Operative Porter</x:v>
      </x:c>
      <x:c r="G652"/>
      <x:c r="H652"/>
      <x:c r="I652" s="22" t="n">
        <x:v>0</x:v>
      </x:c>
      <x:c r="J652" t="str">
        <x:v>Annual leave</x:v>
      </x:c>
      <x:c r="K652" t="str">
        <x:v>Employee 1495; home branch Birmingham; assigned role Operative Porter | Leave: Annual Leave (Hours) | Leave calendar basis: Variable-pattern period</x:v>
      </x:c>
      <x:c r="L652" t="str">
        <x:v>Include</x:v>
      </x:c>
      <x:c r="M652"/>
      <x:c r="N652"/>
    </x:row>
    <x:row r="653">
      <x:c r="A653" t="str">
        <x:v>Delano White|2026-06-16</x:v>
      </x:c>
      <x:c r="B653" s="888" t="n">
        <x:v>46189</x:v>
      </x:c>
      <x:c r="C653" t="str">
        <x:v>Delano White</x:v>
      </x:c>
      <x:c r="D653" t="str">
        <x:v>Permanent</x:v>
      </x:c>
      <x:c r="E653" t="str">
        <x:v>Birmingham</x:v>
      </x:c>
      <x:c r="F653" t="str">
        <x:v>Operative Porter</x:v>
      </x:c>
      <x:c r="G653" t="str">
        <x:v>401968</x:v>
      </x:c>
      <x:c r="H653" t="str">
        <x:v>The Open University - Gardiner Blocks</x:v>
      </x:c>
      <x:c r="I653" s="22" t="n">
        <x:v>6.75</x:v>
      </x:c>
      <x:c r="J653" t="str">
        <x:v>Worked</x:v>
      </x:c>
      <x:c r="K653" t="str">
        <x:v>Employee 1495; home branch Birmingham; assigned role Operative Porter | Deployment branch: Birmingham | Actual role: Operative Driver | Jobs: 401968 | Customers: The Open University - Gardiner Blocks | Actual hours: 6.8; source records: 1</x:v>
      </x:c>
      <x:c r="L653" t="str">
        <x:v>Include</x:v>
      </x:c>
      <x:c r="M653"/>
      <x:c r="N653"/>
    </x:row>
    <x:row r="654">
      <x:c r="A654" t="str">
        <x:v>Delano White|2026-06-17</x:v>
      </x:c>
      <x:c r="B654" s="888" t="n">
        <x:v>46190</x:v>
      </x:c>
      <x:c r="C654" t="str">
        <x:v>Delano White</x:v>
      </x:c>
      <x:c r="D654" t="str">
        <x:v>Permanent</x:v>
      </x:c>
      <x:c r="E654" t="str">
        <x:v>Birmingham</x:v>
      </x:c>
      <x:c r="F654" t="str">
        <x:v>Operative Porter</x:v>
      </x:c>
      <x:c r="G654" t="str">
        <x:v>402804, 402677</x:v>
      </x:c>
      <x:c r="H654" t="str">
        <x:v>Midland Heart; University of Northampton</x:v>
      </x:c>
      <x:c r="I654" s="22" t="n">
        <x:v>11.5</x:v>
      </x:c>
      <x:c r="J654" t="str">
        <x:v>Worked — 2 records</x:v>
      </x:c>
      <x:c r="K654" t="str">
        <x:v>Employee 1495; home branch Birmingham; assigned role Operative Porter | Deployment branch: Birmingham | Actual role: Operative Driver | Jobs: 402804, 402677 | Customers: Midland Heart; University of Northampton | Actual hours: 11.5; source records: 2</x:v>
      </x:c>
      <x:c r="L654" t="str">
        <x:v>Include</x:v>
      </x:c>
      <x:c r="M654"/>
      <x:c r="N654"/>
    </x:row>
    <x:row r="655">
      <x:c r="A655" t="str">
        <x:v>Delano White|2026-06-18</x:v>
      </x:c>
      <x:c r="B655" s="888" t="n">
        <x:v>46191</x:v>
      </x:c>
      <x:c r="C655" t="str">
        <x:v>Delano White</x:v>
      </x:c>
      <x:c r="D655" t="str">
        <x:v>Permanent</x:v>
      </x:c>
      <x:c r="E655" t="str">
        <x:v>Birmingham</x:v>
      </x:c>
      <x:c r="F655" t="str">
        <x:v>Operative Porter</x:v>
      </x:c>
      <x:c r="G655" t="str">
        <x:v>402450E, 402223, 402587</x:v>
      </x:c>
      <x:c r="H655" t="str">
        <x:v>Avantor ( BIRMINGHAM   JUNE  2026 ); Birmingham City Council; Midland Heart</x:v>
      </x:c>
      <x:c r="I655" s="22" t="n">
        <x:v>8.75</x:v>
      </x:c>
      <x:c r="J655" t="str">
        <x:v>Worked — 3 records</x:v>
      </x:c>
      <x:c r="K655" t="str">
        <x:v>Employee 1495; home branch Birmingham; assigned role Operative Porter | Deployment branch: Birmingham, Cambridge | Actual role: Operative Driver | Jobs: 402450E, 402223, 402587 | Customers: Avantor ( BIRMINGHAM   JUNE  2026 ); Birmingham City Council; Midland Heart | Actual hours: 8.8; source records: 3</x:v>
      </x:c>
      <x:c r="L655" t="str">
        <x:v>Include</x:v>
      </x:c>
      <x:c r="M655"/>
      <x:c r="N655"/>
    </x:row>
    <x:row r="656">
      <x:c r="A656" t="str">
        <x:v>Delano White|2026-06-19</x:v>
      </x:c>
      <x:c r="B656" s="888" t="n">
        <x:v>46192</x:v>
      </x:c>
      <x:c r="C656" t="str">
        <x:v>Delano White</x:v>
      </x:c>
      <x:c r="D656" t="str">
        <x:v>Permanent</x:v>
      </x:c>
      <x:c r="E656" t="str">
        <x:v>Birmingham</x:v>
      </x:c>
      <x:c r="F656" t="str">
        <x:v>Operative Porter</x:v>
      </x:c>
      <x:c r="G656" t="str">
        <x:v>396008</x:v>
      </x:c>
      <x:c r="H656" t="str">
        <x:v>HSBC - Branch Audits (1)</x:v>
      </x:c>
      <x:c r="I656" s="22" t="n">
        <x:v>9.5</x:v>
      </x:c>
      <x:c r="J656" t="str">
        <x:v>Worked</x:v>
      </x:c>
      <x:c r="K656" t="str">
        <x:v>Employee 1495; home branch Birmingham; assigned role Operative Porter | Deployment branch: Birmingham | Actual role: Operative Driver | Jobs: 396008 | Customers: HSBC - Branch Audits (1) | Actual hours: 9.5; source records: 1</x:v>
      </x:c>
      <x:c r="L656" t="str">
        <x:v>Include</x:v>
      </x:c>
      <x:c r="M656"/>
      <x:c r="N656"/>
    </x:row>
    <x:row r="657">
      <x:c r="A657" t="str">
        <x:v>Delano White|2026-06-22</x:v>
      </x:c>
      <x:c r="B657" s="888" t="n">
        <x:v>46195</x:v>
      </x:c>
      <x:c r="C657" t="str">
        <x:v>Delano White</x:v>
      </x:c>
      <x:c r="D657" t="str">
        <x:v>Permanent</x:v>
      </x:c>
      <x:c r="E657" t="str">
        <x:v>Birmingham</x:v>
      </x:c>
      <x:c r="F657" t="str">
        <x:v>Operative Porter</x:v>
      </x:c>
      <x:c r="G657" t="str">
        <x:v>401369</x:v>
      </x:c>
      <x:c r="H657" t="str">
        <x:v>Canal &amp; River Trust</x:v>
      </x:c>
      <x:c r="I657" s="22" t="n">
        <x:v>10.5</x:v>
      </x:c>
      <x:c r="J657" t="str">
        <x:v>Worked</x:v>
      </x:c>
      <x:c r="K657" t="str">
        <x:v>Employee 1495; home branch Birmingham; assigned role Operative Porter | Deployment branch: Birmingham | Actual role: Operative Skilled | Jobs: 401369 | Customers: Canal &amp; River Trust | Actual hours: 10.5; source records: 1</x:v>
      </x:c>
      <x:c r="L657" t="str">
        <x:v>Include</x:v>
      </x:c>
      <x:c r="M657"/>
      <x:c r="N657"/>
    </x:row>
    <x:row r="658">
      <x:c r="A658" t="str">
        <x:v>Delano White|2026-06-23</x:v>
      </x:c>
      <x:c r="B658" s="888" t="n">
        <x:v>46196</x:v>
      </x:c>
      <x:c r="C658" t="str">
        <x:v>Delano White</x:v>
      </x:c>
      <x:c r="D658" t="str">
        <x:v>Permanent</x:v>
      </x:c>
      <x:c r="E658" t="str">
        <x:v>Birmingham</x:v>
      </x:c>
      <x:c r="F658" t="str">
        <x:v>Operative Porter</x:v>
      </x:c>
      <x:c r="G658" t="str">
        <x:v>401369</x:v>
      </x:c>
      <x:c r="H658" t="str">
        <x:v>Canal &amp; River Trust</x:v>
      </x:c>
      <x:c r="I658" s="22" t="n">
        <x:v>11.5</x:v>
      </x:c>
      <x:c r="J658" t="str">
        <x:v>Worked</x:v>
      </x:c>
      <x:c r="K658" t="str">
        <x:v>Employee 1495; home branch Birmingham; assigned role Operative Porter | Deployment branch: Birmingham | Actual role: Operative Driver | Jobs: 401369 | Customers: Canal &amp; River Trust | Actual hours: 11.5; source records: 1</x:v>
      </x:c>
      <x:c r="L658" t="str">
        <x:v>Include</x:v>
      </x:c>
      <x:c r="M658"/>
      <x:c r="N658"/>
    </x:row>
    <x:row r="659">
      <x:c r="A659" t="str">
        <x:v>Delano White|2026-06-24</x:v>
      </x:c>
      <x:c r="B659" s="888" t="n">
        <x:v>46197</x:v>
      </x:c>
      <x:c r="C659" t="str">
        <x:v>Delano White</x:v>
      </x:c>
      <x:c r="D659" t="str">
        <x:v>Permanent</x:v>
      </x:c>
      <x:c r="E659" t="str">
        <x:v>Birmingham</x:v>
      </x:c>
      <x:c r="F659" t="str">
        <x:v>Operative Porter</x:v>
      </x:c>
      <x:c r="G659" t="str">
        <x:v>402532, 401084</x:v>
      </x:c>
      <x:c r="H659" t="str">
        <x:v>HSBC - June 2026 Deliveries; Total System Services Processing Europe Ltd</x:v>
      </x:c>
      <x:c r="I659" s="22" t="n">
        <x:v>15</x:v>
      </x:c>
      <x:c r="J659" t="str">
        <x:v>Worked — 2 records</x:v>
      </x:c>
      <x:c r="K659" t="str">
        <x:v>Employee 1495; home branch Birmingham; assigned role Operative Porter | Deployment branch: Birmingham | Actual role: Operative Driver | Jobs: 402532, 401084 | Customers: HSBC - June 2026 Deliveries; Total System Services Processing Europe Ltd | Actual hours: 15.0; source records: 2</x:v>
      </x:c>
      <x:c r="L659" t="str">
        <x:v>Include</x:v>
      </x:c>
      <x:c r="M659"/>
      <x:c r="N659"/>
    </x:row>
    <x:row r="660">
      <x:c r="A660" t="str">
        <x:v>Delano White|2026-06-25</x:v>
      </x:c>
      <x:c r="B660" s="888" t="n">
        <x:v>46198</x:v>
      </x:c>
      <x:c r="C660" t="str">
        <x:v>Delano White</x:v>
      </x:c>
      <x:c r="D660" t="str">
        <x:v>Permanent</x:v>
      </x:c>
      <x:c r="E660" t="str">
        <x:v>Birmingham</x:v>
      </x:c>
      <x:c r="F660" t="str">
        <x:v>Operative Porter</x:v>
      </x:c>
      <x:c r="G660" t="str">
        <x:v>399755, 400158C</x:v>
      </x:c>
      <x:c r="H660" t="str">
        <x:v>West Midlands Police</x:v>
      </x:c>
      <x:c r="I660" s="22" t="n">
        <x:v>14</x:v>
      </x:c>
      <x:c r="J660" t="str">
        <x:v>Worked — 2 records</x:v>
      </x:c>
      <x:c r="K660" t="str">
        <x:v>Employee 1495; home branch Birmingham; assigned role Operative Porter | Deployment branch: Birmingham | Actual role: Operative Skilled | Jobs: 399755, 400158C | Customers: West Midlands Police | Actual hours: 14.0; source records: 2</x:v>
      </x:c>
      <x:c r="L660" t="str">
        <x:v>Include</x:v>
      </x:c>
      <x:c r="M660"/>
      <x:c r="N660"/>
    </x:row>
    <x:row r="661">
      <x:c r="A661" t="str">
        <x:v>Delano White|2026-06-26</x:v>
      </x:c>
      <x:c r="B661" s="888" t="n">
        <x:v>46199</x:v>
      </x:c>
      <x:c r="C661" t="str">
        <x:v>Delano White</x:v>
      </x:c>
      <x:c r="D661" t="str">
        <x:v>Permanent</x:v>
      </x:c>
      <x:c r="E661" t="str">
        <x:v>Birmingham</x:v>
      </x:c>
      <x:c r="F661" t="str">
        <x:v>Operative Porter</x:v>
      </x:c>
      <x:c r="G661"/>
      <x:c r="H661"/>
      <x:c r="I661" s="22" t="n">
        <x:v>0</x:v>
      </x:c>
      <x:c r="J661" t="str">
        <x:v>Annual leave</x:v>
      </x:c>
      <x:c r="K661" t="str">
        <x:v>Employee 1495; home branch Birmingham; assigned role Operative Porter | Leave: Annual Leave (Hours) | Leave calendar basis: Variable-pattern period</x:v>
      </x:c>
      <x:c r="L661" t="str">
        <x:v>Include</x:v>
      </x:c>
      <x:c r="M661"/>
      <x:c r="N661"/>
    </x:row>
    <x:row r="662">
      <x:c r="A662" t="str">
        <x:v>Delano White|2026-06-29</x:v>
      </x:c>
      <x:c r="B662" s="888" t="n">
        <x:v>46202</x:v>
      </x:c>
      <x:c r="C662" t="str">
        <x:v>Delano White</x:v>
      </x:c>
      <x:c r="D662" t="str">
        <x:v>Permanent</x:v>
      </x:c>
      <x:c r="E662" t="str">
        <x:v>Birmingham</x:v>
      </x:c>
      <x:c r="F662" t="str">
        <x:v>Operative Porter</x:v>
      </x:c>
      <x:c r="G662" t="str">
        <x:v>396008, 402677</x:v>
      </x:c>
      <x:c r="H662" t="str">
        <x:v>HSBC - Branch Audits (1); University of Northampton</x:v>
      </x:c>
      <x:c r="I662" s="22" t="n">
        <x:v>13</x:v>
      </x:c>
      <x:c r="J662" t="str">
        <x:v>Worked — 2 records</x:v>
      </x:c>
      <x:c r="K662" t="str">
        <x:v>Employee 1495; home branch Birmingham; assigned role Operative Porter | Deployment branch: Birmingham | Actual role: Operative Driver | Jobs: 396008, 402677 | Customers: HSBC - Branch Audits (1); University of Northampton | Actual hours: 13.0; source records: 2</x:v>
      </x:c>
      <x:c r="L662" t="str">
        <x:v>Include</x:v>
      </x:c>
      <x:c r="M662"/>
      <x:c r="N662"/>
    </x:row>
    <x:row r="663">
      <x:c r="A663" t="str">
        <x:v>Delano White|2026-06-30</x:v>
      </x:c>
      <x:c r="B663" s="888" t="n">
        <x:v>46203</x:v>
      </x:c>
      <x:c r="C663" t="str">
        <x:v>Delano White</x:v>
      </x:c>
      <x:c r="D663" t="str">
        <x:v>Permanent</x:v>
      </x:c>
      <x:c r="E663" t="str">
        <x:v>Birmingham</x:v>
      </x:c>
      <x:c r="F663" t="str">
        <x:v>Operative Porter</x:v>
      </x:c>
      <x:c r="G663" t="str">
        <x:v>402916</x:v>
      </x:c>
      <x:c r="H663" t="str">
        <x:v>Equans Services Limited</x:v>
      </x:c>
      <x:c r="I663" s="22" t="n">
        <x:v>3.5</x:v>
      </x:c>
      <x:c r="J663" t="str">
        <x:v>Worked</x:v>
      </x:c>
      <x:c r="K663" t="str">
        <x:v>Employee 1495; home branch Birmingham; assigned role Operative Porter | Deployment branch: Birmingham | Actual role: Operative Driver | Jobs: 402916 | Customers: Equans Services Limited | Actual hours: 3.5; source records: 1</x:v>
      </x:c>
      <x:c r="L663" t="str">
        <x:v>Include</x:v>
      </x:c>
      <x:c r="M663"/>
      <x:c r="N663"/>
    </x:row>
    <x:row r="664">
      <x:c r="A664" t="str">
        <x:v>E Rexhepi (B)|2026-06-01</x:v>
      </x:c>
      <x:c r="B664" s="888" t="n">
        <x:v>46174</x:v>
      </x:c>
      <x:c r="C664" t="str">
        <x:v>E Rexhepi (B)</x:v>
      </x:c>
      <x:c r="D664" t="str">
        <x:v>Permanent</x:v>
      </x:c>
      <x:c r="E664" t="str">
        <x:v>Croydon</x:v>
      </x:c>
      <x:c r="F664" t="str">
        <x:v>Operative Porter</x:v>
      </x:c>
      <x:c r="G664" t="str">
        <x:v>393361D</x:v>
      </x:c>
      <x:c r="H664" t="str">
        <x:v>The Quadrant</x:v>
      </x:c>
      <x:c r="I664" s="22" t="n">
        <x:v>9.5</x:v>
      </x:c>
      <x:c r="J664" t="str">
        <x:v>Worked</x:v>
      </x:c>
      <x:c r="K664" t="str">
        <x:v>Employee 1440; home branch Croydon; assigned role Operative Porter | Deployment branch: Croydon | Actual role: Operative Porter | Jobs: 393361D | Customers: The Quadrant | Actual hours: 9.5; source records: 1</x:v>
      </x:c>
      <x:c r="L664" t="str">
        <x:v>Include</x:v>
      </x:c>
      <x:c r="M664"/>
      <x:c r="N664"/>
    </x:row>
    <x:row r="665">
      <x:c r="A665" t="str">
        <x:v>E Rexhepi (B)|2026-06-02</x:v>
      </x:c>
      <x:c r="B665" s="888" t="n">
        <x:v>46175</x:v>
      </x:c>
      <x:c r="C665" t="str">
        <x:v>E Rexhepi (B)</x:v>
      </x:c>
      <x:c r="D665" t="str">
        <x:v>Permanent</x:v>
      </x:c>
      <x:c r="E665" t="str">
        <x:v>Croydon</x:v>
      </x:c>
      <x:c r="F665" t="str">
        <x:v>Operative Porter</x:v>
      </x:c>
      <x:c r="G665" t="str">
        <x:v>393361D</x:v>
      </x:c>
      <x:c r="H665" t="str">
        <x:v>The Quadrant</x:v>
      </x:c>
      <x:c r="I665" s="22" t="n">
        <x:v>7.5</x:v>
      </x:c>
      <x:c r="J665" t="str">
        <x:v>Worked</x:v>
      </x:c>
      <x:c r="K665" t="str">
        <x:v>Employee 1440; home branch Croydon; assigned role Operative Porter | Deployment branch: Croydon | Actual role: Operative Porter | Jobs: 393361D | Customers: The Quadrant | Actual hours: 7.5; source records: 1</x:v>
      </x:c>
      <x:c r="L665" t="str">
        <x:v>Include</x:v>
      </x:c>
      <x:c r="M665"/>
      <x:c r="N665"/>
    </x:row>
    <x:row r="666">
      <x:c r="A666" t="str">
        <x:v>E Rexhepi (B)|2026-06-03</x:v>
      </x:c>
      <x:c r="B666" s="888" t="n">
        <x:v>46176</x:v>
      </x:c>
      <x:c r="C666" t="str">
        <x:v>E Rexhepi (B)</x:v>
      </x:c>
      <x:c r="D666" t="str">
        <x:v>Permanent</x:v>
      </x:c>
      <x:c r="E666" t="str">
        <x:v>Croydon</x:v>
      </x:c>
      <x:c r="F666" t="str">
        <x:v>Operative Porter</x:v>
      </x:c>
      <x:c r="G666" t="str">
        <x:v>393361D</x:v>
      </x:c>
      <x:c r="H666" t="str">
        <x:v>The Quadrant</x:v>
      </x:c>
      <x:c r="I666" s="22" t="n">
        <x:v>7.5</x:v>
      </x:c>
      <x:c r="J666" t="str">
        <x:v>Worked</x:v>
      </x:c>
      <x:c r="K666" t="str">
        <x:v>Employee 1440; home branch Croydon; assigned role Operative Porter | Deployment branch: Croydon | Actual role: Operative Porter | Jobs: 393361D | Customers: The Quadrant | Actual hours: 7.5; source records: 1</x:v>
      </x:c>
      <x:c r="L666" t="str">
        <x:v>Include</x:v>
      </x:c>
      <x:c r="M666"/>
      <x:c r="N666"/>
    </x:row>
    <x:row r="667">
      <x:c r="A667" t="str">
        <x:v>E Rexhepi (B)|2026-06-04</x:v>
      </x:c>
      <x:c r="B667" s="888" t="n">
        <x:v>46177</x:v>
      </x:c>
      <x:c r="C667" t="str">
        <x:v>E Rexhepi (B)</x:v>
      </x:c>
      <x:c r="D667" t="str">
        <x:v>Permanent</x:v>
      </x:c>
      <x:c r="E667" t="str">
        <x:v>Croydon</x:v>
      </x:c>
      <x:c r="F667" t="str">
        <x:v>Operative Porter</x:v>
      </x:c>
      <x:c r="G667" t="str">
        <x:v>393361D</x:v>
      </x:c>
      <x:c r="H667" t="str">
        <x:v>The Quadrant</x:v>
      </x:c>
      <x:c r="I667" s="22" t="n">
        <x:v>7.5</x:v>
      </x:c>
      <x:c r="J667" t="str">
        <x:v>Worked</x:v>
      </x:c>
      <x:c r="K667" t="str">
        <x:v>Employee 1440; home branch Croydon; assigned role Operative Porter | Deployment branch: Croydon | Actual role: Operative Porter | Jobs: 393361D | Customers: The Quadrant | Actual hours: 7.5; source records: 1</x:v>
      </x:c>
      <x:c r="L667" t="str">
        <x:v>Include</x:v>
      </x:c>
      <x:c r="M667"/>
      <x:c r="N667"/>
    </x:row>
    <x:row r="668">
      <x:c r="A668" t="str">
        <x:v>E Rexhepi (B)|2026-06-05</x:v>
      </x:c>
      <x:c r="B668" s="888" t="n">
        <x:v>46178</x:v>
      </x:c>
      <x:c r="C668" t="str">
        <x:v>E Rexhepi (B)</x:v>
      </x:c>
      <x:c r="D668" t="str">
        <x:v>Permanent</x:v>
      </x:c>
      <x:c r="E668" t="str">
        <x:v>Croydon</x:v>
      </x:c>
      <x:c r="F668" t="str">
        <x:v>Operative Porter</x:v>
      </x:c>
      <x:c r="G668" t="str">
        <x:v>399451P</x:v>
      </x:c>
      <x:c r="H668" t="str">
        <x:v>Royal Borough of Kensington and Chelsea</x:v>
      </x:c>
      <x:c r="I668" s="22" t="n">
        <x:v>5</x:v>
      </x:c>
      <x:c r="J668" t="str">
        <x:v>Worked</x:v>
      </x:c>
      <x:c r="K668" t="str">
        <x:v>Employee 1440; home branch Croydon; assigned role Operative Porter | Deployment branch: Croydon | Actual role: Operative Driver | Jobs: 399451P | Customers: Royal Borough of Kensington and Chelsea | Actual hours: 5.0; source records: 1</x:v>
      </x:c>
      <x:c r="L668" t="str">
        <x:v>Include</x:v>
      </x:c>
      <x:c r="M668"/>
      <x:c r="N668"/>
    </x:row>
    <x:row r="669">
      <x:c r="A669" t="str">
        <x:v>E Rexhepi (B)|2026-06-08</x:v>
      </x:c>
      <x:c r="B669" s="888" t="n">
        <x:v>46181</x:v>
      </x:c>
      <x:c r="C669" t="str">
        <x:v>E Rexhepi (B)</x:v>
      </x:c>
      <x:c r="D669" t="str">
        <x:v>Permanent</x:v>
      </x:c>
      <x:c r="E669" t="str">
        <x:v>Croydon</x:v>
      </x:c>
      <x:c r="F669" t="str">
        <x:v>Operative Porter</x:v>
      </x:c>
      <x:c r="G669" t="str">
        <x:v>398532</x:v>
      </x:c>
      <x:c r="H669" t="str">
        <x:v>Southwark Local Elections 2026</x:v>
      </x:c>
      <x:c r="I669" s="22" t="n">
        <x:v>3.5</x:v>
      </x:c>
      <x:c r="J669" t="str">
        <x:v>Worked</x:v>
      </x:c>
      <x:c r="K669" t="str">
        <x:v>Employee 1440; home branch Croydon; assigned role Operative Porter | Deployment branch: Croydon | Actual role: Operative Driver | Jobs: 398532 | Customers: Southwark Local Elections 2026 | Actual hours: 3.5; source records: 1</x:v>
      </x:c>
      <x:c r="L669" t="str">
        <x:v>Include</x:v>
      </x:c>
      <x:c r="M669"/>
      <x:c r="N669"/>
    </x:row>
    <x:row r="670">
      <x:c r="A670" t="str">
        <x:v>E Rexhepi (B)|2026-06-09</x:v>
      </x:c>
      <x:c r="B670" s="888" t="n">
        <x:v>46182</x:v>
      </x:c>
      <x:c r="C670" t="str">
        <x:v>E Rexhepi (B)</x:v>
      </x:c>
      <x:c r="D670" t="str">
        <x:v>Permanent</x:v>
      </x:c>
      <x:c r="E670" t="str">
        <x:v>Croydon</x:v>
      </x:c>
      <x:c r="F670" t="str">
        <x:v>Operative Porter</x:v>
      </x:c>
      <x:c r="G670" t="str">
        <x:v>402450C</x:v>
      </x:c>
      <x:c r="H670" t="str">
        <x:v>Avantor ( CROYDON JUNE  2026 )</x:v>
      </x:c>
      <x:c r="I670" s="22" t="n">
        <x:v>4.5</x:v>
      </x:c>
      <x:c r="J670" t="str">
        <x:v>Worked</x:v>
      </x:c>
      <x:c r="K670" t="str">
        <x:v>Employee 1440; home branch Croydon; assigned role Operative Porter | Deployment branch: Cambridge | Actual role: Operative Driver | Jobs: 402450C | Customers: Avantor ( CROYDON JUNE  2026 ) | Actual hours: 4.5; source records: 1</x:v>
      </x:c>
      <x:c r="L670" t="str">
        <x:v>Include</x:v>
      </x:c>
      <x:c r="M670"/>
      <x:c r="N670"/>
    </x:row>
    <x:row r="671">
      <x:c r="A671" t="str">
        <x:v>E Rexhepi (B)|2026-06-10</x:v>
      </x:c>
      <x:c r="B671" s="888" t="n">
        <x:v>46183</x:v>
      </x:c>
      <x:c r="C671" t="str">
        <x:v>E Rexhepi (B)</x:v>
      </x:c>
      <x:c r="D671" t="str">
        <x:v>Permanent</x:v>
      </x:c>
      <x:c r="E671" t="str">
        <x:v>Croydon</x:v>
      </x:c>
      <x:c r="F671" t="str">
        <x:v>Operative Porter</x:v>
      </x:c>
      <x:c r="G671"/>
      <x:c r="H671"/>
      <x:c r="I671" s="22" t="n">
        <x:v>0</x:v>
      </x:c>
      <x:c r="J671" t="str">
        <x:v>Annual leave</x:v>
      </x:c>
      <x:c r="K671" t="str">
        <x:v>Employee 1440; home branch Croydon; assigned role Operative Porter | Leave: Annual Leave (Days) | Leave calendar basis: Fixed schedule</x:v>
      </x:c>
      <x:c r="L671" t="str">
        <x:v>Include</x:v>
      </x:c>
      <x:c r="M671"/>
      <x:c r="N671"/>
    </x:row>
    <x:row r="672">
      <x:c r="A672" t="str">
        <x:v>E Rexhepi (B)|2026-06-11</x:v>
      </x:c>
      <x:c r="B672" s="888" t="n">
        <x:v>46184</x:v>
      </x:c>
      <x:c r="C672" t="str">
        <x:v>E Rexhepi (B)</x:v>
      </x:c>
      <x:c r="D672" t="str">
        <x:v>Permanent</x:v>
      </x:c>
      <x:c r="E672" t="str">
        <x:v>Croydon</x:v>
      </x:c>
      <x:c r="F672" t="str">
        <x:v>Operative Porter</x:v>
      </x:c>
      <x:c r="G672"/>
      <x:c r="H672"/>
      <x:c r="I672" s="22" t="n">
        <x:v>0</x:v>
      </x:c>
      <x:c r="J672" t="str">
        <x:v>Annual leave</x:v>
      </x:c>
      <x:c r="K672" t="str">
        <x:v>Employee 1440; home branch Croydon; assigned role Operative Porter | Leave: Annual Leave (Days) | Leave calendar basis: Fixed schedule</x:v>
      </x:c>
      <x:c r="L672" t="str">
        <x:v>Include</x:v>
      </x:c>
      <x:c r="M672"/>
      <x:c r="N672"/>
    </x:row>
    <x:row r="673">
      <x:c r="A673" t="str">
        <x:v>E Rexhepi (B)|2026-06-12</x:v>
      </x:c>
      <x:c r="B673" s="888" t="n">
        <x:v>46185</x:v>
      </x:c>
      <x:c r="C673" t="str">
        <x:v>E Rexhepi (B)</x:v>
      </x:c>
      <x:c r="D673" t="str">
        <x:v>Permanent</x:v>
      </x:c>
      <x:c r="E673" t="str">
        <x:v>Croydon</x:v>
      </x:c>
      <x:c r="F673" t="str">
        <x:v>Operative Porter</x:v>
      </x:c>
      <x:c r="G673"/>
      <x:c r="H673"/>
      <x:c r="I673" s="22" t="n">
        <x:v>0</x:v>
      </x:c>
      <x:c r="J673" t="str">
        <x:v>Annual leave</x:v>
      </x:c>
      <x:c r="K673" t="str">
        <x:v>Employee 1440; home branch Croydon; assigned role Operative Porter | Leave: Annual Leave (Days) | Leave calendar basis: Fixed schedule</x:v>
      </x:c>
      <x:c r="L673" t="str">
        <x:v>Include</x:v>
      </x:c>
      <x:c r="M673"/>
      <x:c r="N673"/>
    </x:row>
    <x:row r="674">
      <x:c r="A674" t="str">
        <x:v>E Rexhepi (B)|2026-06-15</x:v>
      </x:c>
      <x:c r="B674" s="888" t="n">
        <x:v>46188</x:v>
      </x:c>
      <x:c r="C674" t="str">
        <x:v>E Rexhepi (B)</x:v>
      </x:c>
      <x:c r="D674" t="str">
        <x:v>Permanent</x:v>
      </x:c>
      <x:c r="E674" t="str">
        <x:v>Croydon</x:v>
      </x:c>
      <x:c r="F674" t="str">
        <x:v>Operative Porter</x:v>
      </x:c>
      <x:c r="G674"/>
      <x:c r="H674"/>
      <x:c r="I674" s="22" t="n">
        <x:v>0</x:v>
      </x:c>
      <x:c r="J674" t="str">
        <x:v>Annual leave</x:v>
      </x:c>
      <x:c r="K674" t="str">
        <x:v>Employee 1440; home branch Croydon; assigned role Operative Porter | Leave: Annual Leave (Days) | Leave calendar basis: Fixed schedule</x:v>
      </x:c>
      <x:c r="L674" t="str">
        <x:v>Include</x:v>
      </x:c>
      <x:c r="M674"/>
      <x:c r="N674"/>
    </x:row>
    <x:row r="675">
      <x:c r="A675" t="str">
        <x:v>E Rexhepi (B)|2026-06-16</x:v>
      </x:c>
      <x:c r="B675" s="888" t="n">
        <x:v>46189</x:v>
      </x:c>
      <x:c r="C675" t="str">
        <x:v>E Rexhepi (B)</x:v>
      </x:c>
      <x:c r="D675" t="str">
        <x:v>Permanent</x:v>
      </x:c>
      <x:c r="E675" t="str">
        <x:v>Croydon</x:v>
      </x:c>
      <x:c r="F675" t="str">
        <x:v>Operative Porter</x:v>
      </x:c>
      <x:c r="G675"/>
      <x:c r="H675"/>
      <x:c r="I675" s="22" t="n">
        <x:v>0</x:v>
      </x:c>
      <x:c r="J675" t="str">
        <x:v>Annual leave</x:v>
      </x:c>
      <x:c r="K675" t="str">
        <x:v>Employee 1440; home branch Croydon; assigned role Operative Porter | Leave: Annual Leave (Days) | Leave calendar basis: Fixed schedule</x:v>
      </x:c>
      <x:c r="L675" t="str">
        <x:v>Include</x:v>
      </x:c>
      <x:c r="M675"/>
      <x:c r="N675"/>
    </x:row>
    <x:row r="676">
      <x:c r="A676" t="str">
        <x:v>E Rexhepi (B)|2026-06-17</x:v>
      </x:c>
      <x:c r="B676" s="888" t="n">
        <x:v>46190</x:v>
      </x:c>
      <x:c r="C676" t="str">
        <x:v>E Rexhepi (B)</x:v>
      </x:c>
      <x:c r="D676" t="str">
        <x:v>Permanent</x:v>
      </x:c>
      <x:c r="E676" t="str">
        <x:v>Croydon</x:v>
      </x:c>
      <x:c r="F676" t="str">
        <x:v>Operative Porter</x:v>
      </x:c>
      <x:c r="G676"/>
      <x:c r="H676"/>
      <x:c r="I676" s="22" t="n">
        <x:v>0</x:v>
      </x:c>
      <x:c r="J676" t="str">
        <x:v>Annual leave</x:v>
      </x:c>
      <x:c r="K676" t="str">
        <x:v>Employee 1440; home branch Croydon; assigned role Operative Porter | Leave: Annual Leave (Days) | Leave calendar basis: Fixed schedule</x:v>
      </x:c>
      <x:c r="L676" t="str">
        <x:v>Include</x:v>
      </x:c>
      <x:c r="M676"/>
      <x:c r="N676"/>
    </x:row>
    <x:row r="677">
      <x:c r="A677" t="str">
        <x:v>E Rexhepi (B)|2026-06-18</x:v>
      </x:c>
      <x:c r="B677" s="888" t="n">
        <x:v>46191</x:v>
      </x:c>
      <x:c r="C677" t="str">
        <x:v>E Rexhepi (B)</x:v>
      </x:c>
      <x:c r="D677" t="str">
        <x:v>Permanent</x:v>
      </x:c>
      <x:c r="E677" t="str">
        <x:v>Croydon</x:v>
      </x:c>
      <x:c r="F677" t="str">
        <x:v>Operative Porter</x:v>
      </x:c>
      <x:c r="G677"/>
      <x:c r="H677"/>
      <x:c r="I677" s="22" t="n">
        <x:v>0</x:v>
      </x:c>
      <x:c r="J677" t="str">
        <x:v>Annual leave</x:v>
      </x:c>
      <x:c r="K677" t="str">
        <x:v>Employee 1440; home branch Croydon; assigned role Operative Porter | Leave: Annual Leave (Days) | Leave calendar basis: Fixed schedule</x:v>
      </x:c>
      <x:c r="L677" t="str">
        <x:v>Include</x:v>
      </x:c>
      <x:c r="M677"/>
      <x:c r="N677"/>
    </x:row>
    <x:row r="678">
      <x:c r="A678" t="str">
        <x:v>E Rexhepi (B)|2026-06-19</x:v>
      </x:c>
      <x:c r="B678" s="888" t="n">
        <x:v>46192</x:v>
      </x:c>
      <x:c r="C678" t="str">
        <x:v>E Rexhepi (B)</x:v>
      </x:c>
      <x:c r="D678" t="str">
        <x:v>Permanent</x:v>
      </x:c>
      <x:c r="E678" t="str">
        <x:v>Croydon</x:v>
      </x:c>
      <x:c r="F678" t="str">
        <x:v>Operative Porter</x:v>
      </x:c>
      <x:c r="G678"/>
      <x:c r="H678"/>
      <x:c r="I678" s="22" t="n">
        <x:v>0</x:v>
      </x:c>
      <x:c r="J678" t="str">
        <x:v>Annual leave</x:v>
      </x:c>
      <x:c r="K678" t="str">
        <x:v>Employee 1440; home branch Croydon; assigned role Operative Porter | Leave: Annual Leave (Days) | Leave calendar basis: Fixed schedule</x:v>
      </x:c>
      <x:c r="L678" t="str">
        <x:v>Include</x:v>
      </x:c>
      <x:c r="M678"/>
      <x:c r="N678"/>
    </x:row>
    <x:row r="679">
      <x:c r="A679" t="str">
        <x:v>E Rexhepi (B)|2026-06-22</x:v>
      </x:c>
      <x:c r="B679" s="888" t="n">
        <x:v>46195</x:v>
      </x:c>
      <x:c r="C679" t="str">
        <x:v>E Rexhepi (B)</x:v>
      </x:c>
      <x:c r="D679" t="str">
        <x:v>Permanent</x:v>
      </x:c>
      <x:c r="E679" t="str">
        <x:v>Croydon</x:v>
      </x:c>
      <x:c r="F679" t="str">
        <x:v>Operative Porter</x:v>
      </x:c>
      <x:c r="G679"/>
      <x:c r="H679"/>
      <x:c r="I679" s="22" t="n">
        <x:v>0</x:v>
      </x:c>
      <x:c r="J679" t="str">
        <x:v>Annual leave</x:v>
      </x:c>
      <x:c r="K679" t="str">
        <x:v>Employee 1440; home branch Croydon; assigned role Operative Porter | Leave: Annual Leave (Days) | Leave calendar basis: Fixed schedule</x:v>
      </x:c>
      <x:c r="L679" t="str">
        <x:v>Include</x:v>
      </x:c>
      <x:c r="M679"/>
      <x:c r="N679"/>
    </x:row>
    <x:row r="680">
      <x:c r="A680" t="str">
        <x:v>E Rexhepi (B)|2026-06-23</x:v>
      </x:c>
      <x:c r="B680" s="888" t="n">
        <x:v>46196</x:v>
      </x:c>
      <x:c r="C680" t="str">
        <x:v>E Rexhepi (B)</x:v>
      </x:c>
      <x:c r="D680" t="str">
        <x:v>Permanent</x:v>
      </x:c>
      <x:c r="E680" t="str">
        <x:v>Croydon</x:v>
      </x:c>
      <x:c r="F680" t="str">
        <x:v>Operative Porter</x:v>
      </x:c>
      <x:c r="G680"/>
      <x:c r="H680"/>
      <x:c r="I680" s="22" t="n">
        <x:v>0</x:v>
      </x:c>
      <x:c r="J680" t="str">
        <x:v>Annual leave</x:v>
      </x:c>
      <x:c r="K680" t="str">
        <x:v>Employee 1440; home branch Croydon; assigned role Operative Porter | Leave: Annual Leave (Days) | Leave calendar basis: Fixed schedule</x:v>
      </x:c>
      <x:c r="L680" t="str">
        <x:v>Include</x:v>
      </x:c>
      <x:c r="M680"/>
      <x:c r="N680"/>
    </x:row>
    <x:row r="681">
      <x:c r="A681" t="str">
        <x:v>E Rexhepi (B)|2026-06-24</x:v>
      </x:c>
      <x:c r="B681" s="888" t="n">
        <x:v>46197</x:v>
      </x:c>
      <x:c r="C681" t="str">
        <x:v>E Rexhepi (B)</x:v>
      </x:c>
      <x:c r="D681" t="str">
        <x:v>Permanent</x:v>
      </x:c>
      <x:c r="E681" t="str">
        <x:v>Croydon</x:v>
      </x:c>
      <x:c r="F681" t="str">
        <x:v>Operative Porter</x:v>
      </x:c>
      <x:c r="G681"/>
      <x:c r="H681"/>
      <x:c r="I681" s="22" t="n">
        <x:v>0</x:v>
      </x:c>
      <x:c r="J681" t="str">
        <x:v>Annual leave</x:v>
      </x:c>
      <x:c r="K681" t="str">
        <x:v>Employee 1440; home branch Croydon; assigned role Operative Porter | Leave: Annual Leave (Days) | Leave calendar basis: Fixed schedule</x:v>
      </x:c>
      <x:c r="L681" t="str">
        <x:v>Include</x:v>
      </x:c>
      <x:c r="M681"/>
      <x:c r="N681"/>
    </x:row>
    <x:row r="682">
      <x:c r="A682" t="str">
        <x:v>E Rexhepi (B)|2026-06-25</x:v>
      </x:c>
      <x:c r="B682" s="888" t="n">
        <x:v>46198</x:v>
      </x:c>
      <x:c r="C682" t="str">
        <x:v>E Rexhepi (B)</x:v>
      </x:c>
      <x:c r="D682" t="str">
        <x:v>Permanent</x:v>
      </x:c>
      <x:c r="E682" t="str">
        <x:v>Croydon</x:v>
      </x:c>
      <x:c r="F682" t="str">
        <x:v>Operative Porter</x:v>
      </x:c>
      <x:c r="G682"/>
      <x:c r="H682"/>
      <x:c r="I682" s="22" t="n">
        <x:v>0</x:v>
      </x:c>
      <x:c r="J682" t="str">
        <x:v>Annual leave</x:v>
      </x:c>
      <x:c r="K682" t="str">
        <x:v>Employee 1440; home branch Croydon; assigned role Operative Porter | Leave: Annual Leave (Days) | Leave calendar basis: Fixed schedule</x:v>
      </x:c>
      <x:c r="L682" t="str">
        <x:v>Include</x:v>
      </x:c>
      <x:c r="M682"/>
      <x:c r="N682"/>
    </x:row>
    <x:row r="683">
      <x:c r="A683" t="str">
        <x:v>E Rexhepi (B)|2026-06-26</x:v>
      </x:c>
      <x:c r="B683" s="888" t="n">
        <x:v>46199</x:v>
      </x:c>
      <x:c r="C683" t="str">
        <x:v>E Rexhepi (B)</x:v>
      </x:c>
      <x:c r="D683" t="str">
        <x:v>Permanent</x:v>
      </x:c>
      <x:c r="E683" t="str">
        <x:v>Croydon</x:v>
      </x:c>
      <x:c r="F683" t="str">
        <x:v>Operative Porter</x:v>
      </x:c>
      <x:c r="G683"/>
      <x:c r="H683"/>
      <x:c r="I683" s="22" t="n">
        <x:v>0</x:v>
      </x:c>
      <x:c r="J683" t="str">
        <x:v>Annual leave</x:v>
      </x:c>
      <x:c r="K683" t="str">
        <x:v>Employee 1440; home branch Croydon; assigned role Operative Porter | Leave: Annual Leave (Days) | Leave calendar basis: Fixed schedule</x:v>
      </x:c>
      <x:c r="L683" t="str">
        <x:v>Include</x:v>
      </x:c>
      <x:c r="M683"/>
      <x:c r="N683"/>
    </x:row>
    <x:row r="684">
      <x:c r="A684" t="str">
        <x:v>E Rexhepi (B)|2026-06-29</x:v>
      </x:c>
      <x:c r="B684" s="888" t="n">
        <x:v>46202</x:v>
      </x:c>
      <x:c r="C684" t="str">
        <x:v>E Rexhepi (B)</x:v>
      </x:c>
      <x:c r="D684" t="str">
        <x:v>Permanent</x:v>
      </x:c>
      <x:c r="E684" t="str">
        <x:v>Croydon</x:v>
      </x:c>
      <x:c r="F684" t="str">
        <x:v>Operative Porter</x:v>
      </x:c>
      <x:c r="G684"/>
      <x:c r="H684"/>
      <x:c r="I684" s="22" t="n">
        <x:v>0</x:v>
      </x:c>
      <x:c r="J684" t="str">
        <x:v>Annual leave</x:v>
      </x:c>
      <x:c r="K684" t="str">
        <x:v>Employee 1440; home branch Croydon; assigned role Operative Porter | Leave: Annual Leave (Days) | Leave calendar basis: Fixed schedule</x:v>
      </x:c>
      <x:c r="L684" t="str">
        <x:v>Include</x:v>
      </x:c>
      <x:c r="M684"/>
      <x:c r="N684"/>
    </x:row>
    <x:row r="685">
      <x:c r="A685" t="str">
        <x:v>E Rexhepi (B)|2026-06-30</x:v>
      </x:c>
      <x:c r="B685" s="888" t="n">
        <x:v>46203</x:v>
      </x:c>
      <x:c r="C685" t="str">
        <x:v>E Rexhepi (B)</x:v>
      </x:c>
      <x:c r="D685" t="str">
        <x:v>Permanent</x:v>
      </x:c>
      <x:c r="E685" t="str">
        <x:v>Croydon</x:v>
      </x:c>
      <x:c r="F685" t="str">
        <x:v>Operative Porter</x:v>
      </x:c>
      <x:c r="G685" t="str">
        <x:v>386891D</x:v>
      </x:c>
      <x:c r="H685" t="str">
        <x:v>Restore Harrow Green</x:v>
      </x:c>
      <x:c r="I685" s="22" t="n">
        <x:v>9</x:v>
      </x:c>
      <x:c r="J685" t="str">
        <x:v>Worked</x:v>
      </x:c>
      <x:c r="K685" t="str">
        <x:v>Employee 1440; home branch Croydon; assigned role Operative Porter | Deployment branch: Croydon | Actual role: Operative Porter | Jobs: 386891D | Customers: Restore Harrow Green | Actual hours: 9.0; source records: 1</x:v>
      </x:c>
      <x:c r="L685" t="str">
        <x:v>Include</x:v>
      </x:c>
      <x:c r="M685"/>
      <x:c r="N685"/>
    </x:row>
    <x:row r="686">
      <x:c r="A686" t="str">
        <x:v>Ed Barnes|2026-06-03</x:v>
      </x:c>
      <x:c r="B686" s="888" t="n">
        <x:v>46176</x:v>
      </x:c>
      <x:c r="C686" t="str">
        <x:v>Ed Barnes</x:v>
      </x:c>
      <x:c r="D686" t="str">
        <x:v>Permanent</x:v>
      </x:c>
      <x:c r="E686" t="str">
        <x:v>Thurrock</x:v>
      </x:c>
      <x:c r="F686" t="str">
        <x:v>Operative Porter</x:v>
      </x:c>
      <x:c r="G686"/>
      <x:c r="H686"/>
      <x:c r="I686" s="22" t="n">
        <x:v>0</x:v>
      </x:c>
      <x:c r="J686" t="str">
        <x:v>Annual leave</x:v>
      </x:c>
      <x:c r="K686" t="str">
        <x:v>Employee 103096; home branch Thurrock; assigned role Operative Porter | Leave: Annual Leave (Hours) | Leave calendar basis: Variable-pattern period</x:v>
      </x:c>
      <x:c r="L686" t="str">
        <x:v>Include</x:v>
      </x:c>
      <x:c r="M686"/>
      <x:c r="N686"/>
    </x:row>
    <x:row r="687">
      <x:c r="A687" t="str">
        <x:v>Ed Barnes|2026-06-04</x:v>
      </x:c>
      <x:c r="B687" s="888" t="n">
        <x:v>46177</x:v>
      </x:c>
      <x:c r="C687" t="str">
        <x:v>Ed Barnes</x:v>
      </x:c>
      <x:c r="D687" t="str">
        <x:v>Permanent</x:v>
      </x:c>
      <x:c r="E687" t="str">
        <x:v>Thurrock</x:v>
      </x:c>
      <x:c r="F687" t="str">
        <x:v>Operative Porter</x:v>
      </x:c>
      <x:c r="G687"/>
      <x:c r="H687"/>
      <x:c r="I687" s="22" t="n">
        <x:v>0</x:v>
      </x:c>
      <x:c r="J687" t="str">
        <x:v>Annual leave</x:v>
      </x:c>
      <x:c r="K687" t="str">
        <x:v>Employee 103096; home branch Thurrock; assigned role Operative Porter | Leave: Annual Leave (Hours) | Leave calendar basis: Variable-pattern period</x:v>
      </x:c>
      <x:c r="L687" t="str">
        <x:v>Include</x:v>
      </x:c>
      <x:c r="M687"/>
      <x:c r="N687"/>
    </x:row>
    <x:row r="688">
      <x:c r="A688" t="str">
        <x:v>Ed Barnes|2026-06-05</x:v>
      </x:c>
      <x:c r="B688" s="888" t="n">
        <x:v>46178</x:v>
      </x:c>
      <x:c r="C688" t="str">
        <x:v>Ed Barnes</x:v>
      </x:c>
      <x:c r="D688" t="str">
        <x:v>Permanent</x:v>
      </x:c>
      <x:c r="E688" t="str">
        <x:v>Thurrock</x:v>
      </x:c>
      <x:c r="F688" t="str">
        <x:v>Operative Porter</x:v>
      </x:c>
      <x:c r="G688"/>
      <x:c r="H688"/>
      <x:c r="I688" s="22" t="n">
        <x:v>0</x:v>
      </x:c>
      <x:c r="J688" t="str">
        <x:v>Annual leave</x:v>
      </x:c>
      <x:c r="K688" t="str">
        <x:v>Employee 103096; home branch Thurrock; assigned role Operative Porter | Leave: Annual Leave (Hours) | Leave calendar basis: Variable-pattern period</x:v>
      </x:c>
      <x:c r="L688" t="str">
        <x:v>Include</x:v>
      </x:c>
      <x:c r="M688"/>
      <x:c r="N688"/>
    </x:row>
    <x:row r="689">
      <x:c r="A689" t="str">
        <x:v>Ed Barnes|2026-06-10</x:v>
      </x:c>
      <x:c r="B689" s="888" t="n">
        <x:v>46183</x:v>
      </x:c>
      <x:c r="C689" t="str">
        <x:v>Ed Barnes</x:v>
      </x:c>
      <x:c r="D689" t="str">
        <x:v>Permanent</x:v>
      </x:c>
      <x:c r="E689" t="str">
        <x:v>Thurrock</x:v>
      </x:c>
      <x:c r="F689" t="str">
        <x:v>Operative Porter</x:v>
      </x:c>
      <x:c r="G689" t="str">
        <x:v>397246</x:v>
      </x:c>
      <x:c r="H689" t="str">
        <x:v>Ministry of Defence</x:v>
      </x:c>
      <x:c r="I689" s="22" t="n">
        <x:v>8.5</x:v>
      </x:c>
      <x:c r="J689" t="str">
        <x:v>Worked</x:v>
      </x:c>
      <x:c r="K689" t="str">
        <x:v>Employee 103096; home branch Thurrock; assigned role Operative Porter | Deployment branch: Thurrock | Actual role: Operative Porter | Jobs: 397246 | Customers: Ministry of Defence | Actual hours: 8.5; source records: 1</x:v>
      </x:c>
      <x:c r="L689" t="str">
        <x:v>Include</x:v>
      </x:c>
      <x:c r="M689"/>
      <x:c r="N689"/>
    </x:row>
    <x:row r="690">
      <x:c r="A690" t="str">
        <x:v>Ed Barnes|2026-06-11</x:v>
      </x:c>
      <x:c r="B690" s="888" t="n">
        <x:v>46184</x:v>
      </x:c>
      <x:c r="C690" t="str">
        <x:v>Ed Barnes</x:v>
      </x:c>
      <x:c r="D690" t="str">
        <x:v>Permanent</x:v>
      </x:c>
      <x:c r="E690" t="str">
        <x:v>Thurrock</x:v>
      </x:c>
      <x:c r="F690" t="str">
        <x:v>Operative Porter</x:v>
      </x:c>
      <x:c r="G690" t="str">
        <x:v>397246</x:v>
      </x:c>
      <x:c r="H690" t="str">
        <x:v>Ministry of Defence</x:v>
      </x:c>
      <x:c r="I690" s="22" t="n">
        <x:v>8.5</x:v>
      </x:c>
      <x:c r="J690" t="str">
        <x:v>Worked</x:v>
      </x:c>
      <x:c r="K690" t="str">
        <x:v>Employee 103096; home branch Thurrock; assigned role Operative Porter | Deployment branch: Thurrock | Actual role: Operative Porter | Jobs: 397246 | Customers: Ministry of Defence | Actual hours: 8.5; source records: 1</x:v>
      </x:c>
      <x:c r="L690" t="str">
        <x:v>Include</x:v>
      </x:c>
      <x:c r="M690"/>
      <x:c r="N690"/>
    </x:row>
    <x:row r="691">
      <x:c r="A691" t="str">
        <x:v>Ed Barnes|2026-06-12</x:v>
      </x:c>
      <x:c r="B691" s="888" t="n">
        <x:v>46185</x:v>
      </x:c>
      <x:c r="C691" t="str">
        <x:v>Ed Barnes</x:v>
      </x:c>
      <x:c r="D691" t="str">
        <x:v>Permanent</x:v>
      </x:c>
      <x:c r="E691" t="str">
        <x:v>Thurrock</x:v>
      </x:c>
      <x:c r="F691" t="str">
        <x:v>Operative Porter</x:v>
      </x:c>
      <x:c r="G691" t="str">
        <x:v>397246</x:v>
      </x:c>
      <x:c r="H691" t="str">
        <x:v>Ministry of Defence</x:v>
      </x:c>
      <x:c r="I691" s="22" t="n">
        <x:v>8.5</x:v>
      </x:c>
      <x:c r="J691" t="str">
        <x:v>Worked</x:v>
      </x:c>
      <x:c r="K691" t="str">
        <x:v>Employee 103096; home branch Thurrock; assigned role Operative Porter | Deployment branch: Thurrock | Actual role: Operative Porter | Jobs: 397246 | Customers: Ministry of Defence | Actual hours: 8.5; source records: 1</x:v>
      </x:c>
      <x:c r="L691" t="str">
        <x:v>Include</x:v>
      </x:c>
      <x:c r="M691"/>
      <x:c r="N691"/>
    </x:row>
    <x:row r="692">
      <x:c r="A692" t="str">
        <x:v>Ed Barnes|2026-06-15</x:v>
      </x:c>
      <x:c r="B692" s="888" t="n">
        <x:v>46188</x:v>
      </x:c>
      <x:c r="C692" t="str">
        <x:v>Ed Barnes</x:v>
      </x:c>
      <x:c r="D692" t="str">
        <x:v>Permanent</x:v>
      </x:c>
      <x:c r="E692" t="str">
        <x:v>Thurrock</x:v>
      </x:c>
      <x:c r="F692" t="str">
        <x:v>Operative Porter</x:v>
      </x:c>
      <x:c r="G692" t="str">
        <x:v>397246</x:v>
      </x:c>
      <x:c r="H692" t="str">
        <x:v>Ministry of Defence</x:v>
      </x:c>
      <x:c r="I692" s="22" t="n">
        <x:v>8.5</x:v>
      </x:c>
      <x:c r="J692" t="str">
        <x:v>Worked</x:v>
      </x:c>
      <x:c r="K692" t="str">
        <x:v>Employee 103096; home branch Thurrock; assigned role Operative Porter | Deployment branch: Thurrock | Actual role: Operative Porter | Jobs: 397246 | Customers: Ministry of Defence | Actual hours: 8.5; source records: 1</x:v>
      </x:c>
      <x:c r="L692" t="str">
        <x:v>Include</x:v>
      </x:c>
      <x:c r="M692"/>
      <x:c r="N692"/>
    </x:row>
    <x:row r="693">
      <x:c r="A693" t="str">
        <x:v>Ed Barnes|2026-06-16</x:v>
      </x:c>
      <x:c r="B693" s="888" t="n">
        <x:v>46189</x:v>
      </x:c>
      <x:c r="C693" t="str">
        <x:v>Ed Barnes</x:v>
      </x:c>
      <x:c r="D693" t="str">
        <x:v>Permanent</x:v>
      </x:c>
      <x:c r="E693" t="str">
        <x:v>Thurrock</x:v>
      </x:c>
      <x:c r="F693" t="str">
        <x:v>Operative Porter</x:v>
      </x:c>
      <x:c r="G693" t="str">
        <x:v>397246</x:v>
      </x:c>
      <x:c r="H693" t="str">
        <x:v>Ministry of Defence</x:v>
      </x:c>
      <x:c r="I693" s="22" t="n">
        <x:v>8.5</x:v>
      </x:c>
      <x:c r="J693" t="str">
        <x:v>Worked</x:v>
      </x:c>
      <x:c r="K693" t="str">
        <x:v>Employee 103096; home branch Thurrock; assigned role Operative Porter | Deployment branch: Thurrock | Actual role: Operative Porter | Jobs: 397246 | Customers: Ministry of Defence | Actual hours: 8.5; source records: 1</x:v>
      </x:c>
      <x:c r="L693" t="str">
        <x:v>Include</x:v>
      </x:c>
      <x:c r="M693"/>
      <x:c r="N693"/>
    </x:row>
    <x:row r="694">
      <x:c r="A694" t="str">
        <x:v>Ed Barnes|2026-06-17</x:v>
      </x:c>
      <x:c r="B694" s="888" t="n">
        <x:v>46190</x:v>
      </x:c>
      <x:c r="C694" t="str">
        <x:v>Ed Barnes</x:v>
      </x:c>
      <x:c r="D694" t="str">
        <x:v>Permanent</x:v>
      </x:c>
      <x:c r="E694" t="str">
        <x:v>Thurrock</x:v>
      </x:c>
      <x:c r="F694" t="str">
        <x:v>Operative Porter</x:v>
      </x:c>
      <x:c r="G694" t="str">
        <x:v>397246</x:v>
      </x:c>
      <x:c r="H694" t="str">
        <x:v>Ministry of Defence</x:v>
      </x:c>
      <x:c r="I694" s="22" t="n">
        <x:v>8.5</x:v>
      </x:c>
      <x:c r="J694" t="str">
        <x:v>Worked</x:v>
      </x:c>
      <x:c r="K694" t="str">
        <x:v>Employee 103096; home branch Thurrock; assigned role Operative Porter | Deployment branch: Thurrock | Actual role: Operative Porter | Jobs: 397246 | Customers: Ministry of Defence | Actual hours: 8.5; source records: 1</x:v>
      </x:c>
      <x:c r="L694" t="str">
        <x:v>Include</x:v>
      </x:c>
      <x:c r="M694"/>
      <x:c r="N694"/>
    </x:row>
    <x:row r="695">
      <x:c r="A695" t="str">
        <x:v>Ed Barnes|2026-06-18</x:v>
      </x:c>
      <x:c r="B695" s="888" t="n">
        <x:v>46191</x:v>
      </x:c>
      <x:c r="C695" t="str">
        <x:v>Ed Barnes</x:v>
      </x:c>
      <x:c r="D695" t="str">
        <x:v>Permanent</x:v>
      </x:c>
      <x:c r="E695" t="str">
        <x:v>Thurrock</x:v>
      </x:c>
      <x:c r="F695" t="str">
        <x:v>Operative Porter</x:v>
      </x:c>
      <x:c r="G695" t="str">
        <x:v>397246</x:v>
      </x:c>
      <x:c r="H695" t="str">
        <x:v>Ministry of Defence</x:v>
      </x:c>
      <x:c r="I695" s="22" t="n">
        <x:v>8.5</x:v>
      </x:c>
      <x:c r="J695" t="str">
        <x:v>Worked</x:v>
      </x:c>
      <x:c r="K695" t="str">
        <x:v>Employee 103096; home branch Thurrock; assigned role Operative Porter | Deployment branch: Thurrock | Actual role: Operative Porter | Jobs: 397246 | Customers: Ministry of Defence | Actual hours: 8.5; source records: 1</x:v>
      </x:c>
      <x:c r="L695" t="str">
        <x:v>Include</x:v>
      </x:c>
      <x:c r="M695"/>
      <x:c r="N695"/>
    </x:row>
    <x:row r="696">
      <x:c r="A696" t="str">
        <x:v>Ed Barnes|2026-06-19</x:v>
      </x:c>
      <x:c r="B696" s="888" t="n">
        <x:v>46192</x:v>
      </x:c>
      <x:c r="C696" t="str">
        <x:v>Ed Barnes</x:v>
      </x:c>
      <x:c r="D696" t="str">
        <x:v>Permanent</x:v>
      </x:c>
      <x:c r="E696" t="str">
        <x:v>Thurrock</x:v>
      </x:c>
      <x:c r="F696" t="str">
        <x:v>Operative Porter</x:v>
      </x:c>
      <x:c r="G696" t="str">
        <x:v>402264</x:v>
      </x:c>
      <x:c r="H696" t="str">
        <x:v>AlixPartners LLP</x:v>
      </x:c>
      <x:c r="I696" s="22" t="n">
        <x:v>9.5</x:v>
      </x:c>
      <x:c r="J696" t="str">
        <x:v>Worked</x:v>
      </x:c>
      <x:c r="K696" t="str">
        <x:v>Employee 103096; home branch Thurrock; assigned role Operative Porter | Deployment branch: Thurrock | Actual role: Operative Porter | Jobs: 402264 | Customers: AlixPartners LLP | Actual hours: 9.5; source records: 1</x:v>
      </x:c>
      <x:c r="L696" t="str">
        <x:v>Include</x:v>
      </x:c>
      <x:c r="M696"/>
      <x:c r="N696"/>
    </x:row>
    <x:row r="697">
      <x:c r="A697" t="str">
        <x:v>Ed Barnes|2026-06-22</x:v>
      </x:c>
      <x:c r="B697" s="888" t="n">
        <x:v>46195</x:v>
      </x:c>
      <x:c r="C697" t="str">
        <x:v>Ed Barnes</x:v>
      </x:c>
      <x:c r="D697" t="str">
        <x:v>Permanent</x:v>
      </x:c>
      <x:c r="E697" t="str">
        <x:v>Thurrock</x:v>
      </x:c>
      <x:c r="F697" t="str">
        <x:v>Operative Porter</x:v>
      </x:c>
      <x:c r="G697" t="str">
        <x:v>397246</x:v>
      </x:c>
      <x:c r="H697" t="str">
        <x:v>Ministry of Defence</x:v>
      </x:c>
      <x:c r="I697" s="22" t="n">
        <x:v>8.5</x:v>
      </x:c>
      <x:c r="J697" t="str">
        <x:v>Worked</x:v>
      </x:c>
      <x:c r="K697" t="str">
        <x:v>Employee 103096; home branch Thurrock; assigned role Operative Porter | Deployment branch: Thurrock | Actual role: Operative Porter | Jobs: 397246 | Customers: Ministry of Defence | Actual hours: 8.5; source records: 1</x:v>
      </x:c>
      <x:c r="L697" t="str">
        <x:v>Include</x:v>
      </x:c>
      <x:c r="M697"/>
      <x:c r="N697"/>
    </x:row>
    <x:row r="698">
      <x:c r="A698" t="str">
        <x:v>Ed Barnes|2026-06-23</x:v>
      </x:c>
      <x:c r="B698" s="888" t="n">
        <x:v>46196</x:v>
      </x:c>
      <x:c r="C698" t="str">
        <x:v>Ed Barnes</x:v>
      </x:c>
      <x:c r="D698" t="str">
        <x:v>Permanent</x:v>
      </x:c>
      <x:c r="E698" t="str">
        <x:v>Thurrock</x:v>
      </x:c>
      <x:c r="F698" t="str">
        <x:v>Operative Porter</x:v>
      </x:c>
      <x:c r="G698" t="str">
        <x:v>397246</x:v>
      </x:c>
      <x:c r="H698" t="str">
        <x:v>Ministry of Defence</x:v>
      </x:c>
      <x:c r="I698" s="22" t="n">
        <x:v>8.5</x:v>
      </x:c>
      <x:c r="J698" t="str">
        <x:v>Worked</x:v>
      </x:c>
      <x:c r="K698" t="str">
        <x:v>Employee 103096; home branch Thurrock; assigned role Operative Porter | Deployment branch: Thurrock | Actual role: Operative Porter | Jobs: 397246 | Customers: Ministry of Defence | Actual hours: 8.5; source records: 1</x:v>
      </x:c>
      <x:c r="L698" t="str">
        <x:v>Include</x:v>
      </x:c>
      <x:c r="M698"/>
      <x:c r="N698"/>
    </x:row>
    <x:row r="699">
      <x:c r="A699" t="str">
        <x:v>Ed Barnes|2026-06-24</x:v>
      </x:c>
      <x:c r="B699" s="888" t="n">
        <x:v>46197</x:v>
      </x:c>
      <x:c r="C699" t="str">
        <x:v>Ed Barnes</x:v>
      </x:c>
      <x:c r="D699" t="str">
        <x:v>Permanent</x:v>
      </x:c>
      <x:c r="E699" t="str">
        <x:v>Thurrock</x:v>
      </x:c>
      <x:c r="F699" t="str">
        <x:v>Operative Porter</x:v>
      </x:c>
      <x:c r="G699" t="str">
        <x:v>397246</x:v>
      </x:c>
      <x:c r="H699" t="str">
        <x:v>Ministry of Defence</x:v>
      </x:c>
      <x:c r="I699" s="22" t="n">
        <x:v>9</x:v>
      </x:c>
      <x:c r="J699" t="str">
        <x:v>Worked</x:v>
      </x:c>
      <x:c r="K699" t="str">
        <x:v>Employee 103096; home branch Thurrock; assigned role Operative Porter | Deployment branch: Thurrock | Actual role: Operative Porter | Jobs: 397246 | Customers: Ministry of Defence | Actual hours: 9.0; source records: 1</x:v>
      </x:c>
      <x:c r="L699" t="str">
        <x:v>Include</x:v>
      </x:c>
      <x:c r="M699"/>
      <x:c r="N699"/>
    </x:row>
    <x:row r="700">
      <x:c r="A700" t="str">
        <x:v>Ed Barnes|2026-06-25</x:v>
      </x:c>
      <x:c r="B700" s="888" t="n">
        <x:v>46198</x:v>
      </x:c>
      <x:c r="C700" t="str">
        <x:v>Ed Barnes</x:v>
      </x:c>
      <x:c r="D700" t="str">
        <x:v>Permanent</x:v>
      </x:c>
      <x:c r="E700" t="str">
        <x:v>Thurrock</x:v>
      </x:c>
      <x:c r="F700" t="str">
        <x:v>Operative Porter</x:v>
      </x:c>
      <x:c r="G700" t="str">
        <x:v>397246</x:v>
      </x:c>
      <x:c r="H700" t="str">
        <x:v>Ministry of Defence</x:v>
      </x:c>
      <x:c r="I700" s="22" t="n">
        <x:v>8.5</x:v>
      </x:c>
      <x:c r="J700" t="str">
        <x:v>Worked</x:v>
      </x:c>
      <x:c r="K700" t="str">
        <x:v>Employee 103096; home branch Thurrock; assigned role Operative Porter | Deployment branch: Thurrock | Actual role: Operative Porter | Jobs: 397246 | Customers: Ministry of Defence | Actual hours: 8.5; source records: 1</x:v>
      </x:c>
      <x:c r="L700" t="str">
        <x:v>Include</x:v>
      </x:c>
      <x:c r="M700"/>
      <x:c r="N700"/>
    </x:row>
    <x:row r="701">
      <x:c r="A701" t="str">
        <x:v>Ed Barnes|2026-06-26</x:v>
      </x:c>
      <x:c r="B701" s="888" t="n">
        <x:v>46199</x:v>
      </x:c>
      <x:c r="C701" t="str">
        <x:v>Ed Barnes</x:v>
      </x:c>
      <x:c r="D701" t="str">
        <x:v>Permanent</x:v>
      </x:c>
      <x:c r="E701" t="str">
        <x:v>Thurrock</x:v>
      </x:c>
      <x:c r="F701" t="str">
        <x:v>Operative Porter</x:v>
      </x:c>
      <x:c r="G701" t="str">
        <x:v>397246</x:v>
      </x:c>
      <x:c r="H701" t="str">
        <x:v>Ministry of Defence</x:v>
      </x:c>
      <x:c r="I701" s="22" t="n">
        <x:v>9.5</x:v>
      </x:c>
      <x:c r="J701" t="str">
        <x:v>Worked</x:v>
      </x:c>
      <x:c r="K701" t="str">
        <x:v>Employee 103096; home branch Thurrock; assigned role Operative Porter | Deployment branch: Thurrock | Actual role: Operative Porter | Jobs: 397246 | Customers: Ministry of Defence | Actual hours: 9.5; source records: 1</x:v>
      </x:c>
      <x:c r="L701" t="str">
        <x:v>Include</x:v>
      </x:c>
      <x:c r="M701"/>
      <x:c r="N701"/>
    </x:row>
    <x:row r="702">
      <x:c r="A702" t="str">
        <x:v>Ed Barnes|2026-06-29</x:v>
      </x:c>
      <x:c r="B702" s="888" t="n">
        <x:v>46202</x:v>
      </x:c>
      <x:c r="C702" t="str">
        <x:v>Ed Barnes</x:v>
      </x:c>
      <x:c r="D702" t="str">
        <x:v>Permanent</x:v>
      </x:c>
      <x:c r="E702" t="str">
        <x:v>Thurrock</x:v>
      </x:c>
      <x:c r="F702" t="str">
        <x:v>Operative Porter</x:v>
      </x:c>
      <x:c r="G702" t="str">
        <x:v>397246</x:v>
      </x:c>
      <x:c r="H702" t="str">
        <x:v>Ministry of Defence</x:v>
      </x:c>
      <x:c r="I702" s="22" t="n">
        <x:v>8.5</x:v>
      </x:c>
      <x:c r="J702" t="str">
        <x:v>Worked</x:v>
      </x:c>
      <x:c r="K702" t="str">
        <x:v>Employee 103096; home branch Thurrock; assigned role Operative Porter | Deployment branch: Thurrock | Actual role: Operative Porter | Jobs: 397246 | Customers: Ministry of Defence | Actual hours: 8.5; source records: 1</x:v>
      </x:c>
      <x:c r="L702" t="str">
        <x:v>Include</x:v>
      </x:c>
      <x:c r="M702"/>
      <x:c r="N702"/>
    </x:row>
    <x:row r="703">
      <x:c r="A703" t="str">
        <x:v>Ed Barnes|2026-06-30</x:v>
      </x:c>
      <x:c r="B703" s="888" t="n">
        <x:v>46203</x:v>
      </x:c>
      <x:c r="C703" t="str">
        <x:v>Ed Barnes</x:v>
      </x:c>
      <x:c r="D703" t="str">
        <x:v>Permanent</x:v>
      </x:c>
      <x:c r="E703" t="str">
        <x:v>Thurrock</x:v>
      </x:c>
      <x:c r="F703" t="str">
        <x:v>Operative Porter</x:v>
      </x:c>
      <x:c r="G703" t="str">
        <x:v>397246</x:v>
      </x:c>
      <x:c r="H703" t="str">
        <x:v>Ministry of Defence</x:v>
      </x:c>
      <x:c r="I703" s="22" t="n">
        <x:v>8.5</x:v>
      </x:c>
      <x:c r="J703" t="str">
        <x:v>Worked</x:v>
      </x:c>
      <x:c r="K703" t="str">
        <x:v>Employee 103096; home branch Thurrock; assigned role Operative Porter | Deployment branch: Thurrock | Actual role: Operative Porter | Jobs: 397246 | Customers: Ministry of Defence | Actual hours: 8.5; source records: 1</x:v>
      </x:c>
      <x:c r="L703" t="str">
        <x:v>Include</x:v>
      </x:c>
      <x:c r="M703"/>
      <x:c r="N703"/>
    </x:row>
    <x:row r="704">
      <x:c r="A704" t="str">
        <x:v>Emin Ahmed|2026-06-01</x:v>
      </x:c>
      <x:c r="B704" s="888" t="n">
        <x:v>46174</x:v>
      </x:c>
      <x:c r="C704" t="str">
        <x:v>Emin Ahmed</x:v>
      </x:c>
      <x:c r="D704" t="str">
        <x:v>Permanent</x:v>
      </x:c>
      <x:c r="E704" t="str">
        <x:v>Birmingham</x:v>
      </x:c>
      <x:c r="F704" t="str">
        <x:v>Operative Driver</x:v>
      </x:c>
      <x:c r="G704" t="str">
        <x:v>401735</x:v>
      </x:c>
      <x:c r="H704" t="str">
        <x:v>The Automobile Association</x:v>
      </x:c>
      <x:c r="I704" s="22" t="n">
        <x:v>9</x:v>
      </x:c>
      <x:c r="J704" t="str">
        <x:v>Worked</x:v>
      </x:c>
      <x:c r="K704" t="str">
        <x:v>Employee 1674; home branch Birmingham; assigned role Operative Driver | Deployment branch: Birmingham | Actual role: Operative Driver | Jobs: 401735 | Customers: The Automobile Association | Actual hours: 9.0; source records: 1</x:v>
      </x:c>
      <x:c r="L704" t="str">
        <x:v>Include</x:v>
      </x:c>
      <x:c r="M704"/>
      <x:c r="N704"/>
    </x:row>
    <x:row r="705">
      <x:c r="A705" t="str">
        <x:v>Emin Ahmed|2026-06-02</x:v>
      </x:c>
      <x:c r="B705" s="888" t="n">
        <x:v>46175</x:v>
      </x:c>
      <x:c r="C705" t="str">
        <x:v>Emin Ahmed</x:v>
      </x:c>
      <x:c r="D705" t="str">
        <x:v>Permanent</x:v>
      </x:c>
      <x:c r="E705" t="str">
        <x:v>Birmingham</x:v>
      </x:c>
      <x:c r="F705" t="str">
        <x:v>Operative Driver</x:v>
      </x:c>
      <x:c r="G705" t="str">
        <x:v>401198</x:v>
      </x:c>
      <x:c r="H705" t="str">
        <x:v>The Open University</x:v>
      </x:c>
      <x:c r="I705" s="22" t="n">
        <x:v>10</x:v>
      </x:c>
      <x:c r="J705" t="str">
        <x:v>Worked</x:v>
      </x:c>
      <x:c r="K705" t="str">
        <x:v>Employee 1674; home branch Birmingham; assigned role Operative Driver | Deployment branch: Birmingham | Actual role: Operative Driver | Jobs: 401198 | Customers: The Open University | Actual hours: 10.0; source records: 1</x:v>
      </x:c>
      <x:c r="L705" t="str">
        <x:v>Include</x:v>
      </x:c>
      <x:c r="M705"/>
      <x:c r="N705"/>
    </x:row>
    <x:row r="706">
      <x:c r="A706" t="str">
        <x:v>Emin Ahmed|2026-06-03</x:v>
      </x:c>
      <x:c r="B706" s="888" t="n">
        <x:v>46176</x:v>
      </x:c>
      <x:c r="C706" t="str">
        <x:v>Emin Ahmed</x:v>
      </x:c>
      <x:c r="D706" t="str">
        <x:v>Permanent</x:v>
      </x:c>
      <x:c r="E706" t="str">
        <x:v>Birmingham</x:v>
      </x:c>
      <x:c r="F706" t="str">
        <x:v>Operative Driver</x:v>
      </x:c>
      <x:c r="G706"/>
      <x:c r="H706"/>
      <x:c r="I706" s="22" t="n">
        <x:v>0</x:v>
      </x:c>
      <x:c r="J706" t="str">
        <x:v>Annual leave</x:v>
      </x:c>
      <x:c r="K706" t="str">
        <x:v>Employee 1674; home branch Birmingham; assigned role Operative Driver | Leave: Annual Leave (Hours) | Leave calendar basis: Variable-pattern period</x:v>
      </x:c>
      <x:c r="L706" t="str">
        <x:v>Include</x:v>
      </x:c>
      <x:c r="M706"/>
      <x:c r="N706"/>
    </x:row>
    <x:row r="707">
      <x:c r="A707" t="str">
        <x:v>Emin Ahmed|2026-06-04</x:v>
      </x:c>
      <x:c r="B707" s="888" t="n">
        <x:v>46177</x:v>
      </x:c>
      <x:c r="C707" t="str">
        <x:v>Emin Ahmed</x:v>
      </x:c>
      <x:c r="D707" t="str">
        <x:v>Permanent</x:v>
      </x:c>
      <x:c r="E707" t="str">
        <x:v>Birmingham</x:v>
      </x:c>
      <x:c r="F707" t="str">
        <x:v>Operative Driver</x:v>
      </x:c>
      <x:c r="G707" t="str">
        <x:v>401198</x:v>
      </x:c>
      <x:c r="H707" t="str">
        <x:v>The Open University</x:v>
      </x:c>
      <x:c r="I707" s="22" t="n">
        <x:v>6</x:v>
      </x:c>
      <x:c r="J707" t="str">
        <x:v>Worked</x:v>
      </x:c>
      <x:c r="K707" t="str">
        <x:v>Employee 1674; home branch Birmingham; assigned role Operative Driver | Deployment branch: Birmingham | Actual role: Operative Driver | Jobs: 401198 | Customers: The Open University | Actual hours: 6.0; source records: 1</x:v>
      </x:c>
      <x:c r="L707" t="str">
        <x:v>Include</x:v>
      </x:c>
      <x:c r="M707"/>
      <x:c r="N707"/>
    </x:row>
    <x:row r="708">
      <x:c r="A708" t="str">
        <x:v>Emin Ahmed|2026-06-05</x:v>
      </x:c>
      <x:c r="B708" s="888" t="n">
        <x:v>46178</x:v>
      </x:c>
      <x:c r="C708" t="str">
        <x:v>Emin Ahmed</x:v>
      </x:c>
      <x:c r="D708" t="str">
        <x:v>Permanent</x:v>
      </x:c>
      <x:c r="E708" t="str">
        <x:v>Birmingham</x:v>
      </x:c>
      <x:c r="F708" t="str">
        <x:v>Operative Driver</x:v>
      </x:c>
      <x:c r="G708" t="str">
        <x:v>401198</x:v>
      </x:c>
      <x:c r="H708" t="str">
        <x:v>The Open University</x:v>
      </x:c>
      <x:c r="I708" s="22" t="n">
        <x:v>4.5</x:v>
      </x:c>
      <x:c r="J708" t="str">
        <x:v>Worked</x:v>
      </x:c>
      <x:c r="K708" t="str">
        <x:v>Employee 1674; home branch Birmingham; assigned role Operative Driver | Deployment branch: Birmingham | Actual role: Operative Driver | Jobs: 401198 | Customers: The Open University | Actual hours: 4.5; source records: 1</x:v>
      </x:c>
      <x:c r="L708" t="str">
        <x:v>Include</x:v>
      </x:c>
      <x:c r="M708"/>
      <x:c r="N708"/>
    </x:row>
    <x:row r="709">
      <x:c r="A709" t="str">
        <x:v>Emin Ahmed|2026-06-08</x:v>
      </x:c>
      <x:c r="B709" s="888" t="n">
        <x:v>46181</x:v>
      </x:c>
      <x:c r="C709" t="str">
        <x:v>Emin Ahmed</x:v>
      </x:c>
      <x:c r="D709" t="str">
        <x:v>Permanent</x:v>
      </x:c>
      <x:c r="E709" t="str">
        <x:v>Birmingham</x:v>
      </x:c>
      <x:c r="F709" t="str">
        <x:v>Operative Driver</x:v>
      </x:c>
      <x:c r="G709" t="str">
        <x:v>402085</x:v>
      </x:c>
      <x:c r="H709" t="str">
        <x:v>Derby City Council</x:v>
      </x:c>
      <x:c r="I709" s="22" t="n">
        <x:v>8</x:v>
      </x:c>
      <x:c r="J709" t="str">
        <x:v>Worked</x:v>
      </x:c>
      <x:c r="K709" t="str">
        <x:v>Employee 1674; home branch Birmingham; assigned role Operative Driver | Deployment branch: Birmingham | Actual role: Operative Driver | Jobs: 402085 | Customers: Derby City Council | Actual hours: 8.0; source records: 1</x:v>
      </x:c>
      <x:c r="L709" t="str">
        <x:v>Include</x:v>
      </x:c>
      <x:c r="M709"/>
      <x:c r="N709"/>
    </x:row>
    <x:row r="710">
      <x:c r="A710" t="str">
        <x:v>Emin Ahmed|2026-06-09</x:v>
      </x:c>
      <x:c r="B710" s="888" t="n">
        <x:v>46182</x:v>
      </x:c>
      <x:c r="C710" t="str">
        <x:v>Emin Ahmed</x:v>
      </x:c>
      <x:c r="D710" t="str">
        <x:v>Permanent</x:v>
      </x:c>
      <x:c r="E710" t="str">
        <x:v>Birmingham</x:v>
      </x:c>
      <x:c r="F710" t="str">
        <x:v>Operative Driver</x:v>
      </x:c>
      <x:c r="G710" t="str">
        <x:v>402654</x:v>
      </x:c>
      <x:c r="H710" t="str">
        <x:v>Midland Heart</x:v>
      </x:c>
      <x:c r="I710" s="22" t="n">
        <x:v>9.5</x:v>
      </x:c>
      <x:c r="J710" t="str">
        <x:v>Worked</x:v>
      </x:c>
      <x:c r="K710" t="str">
        <x:v>Employee 1674; home branch Birmingham; assigned role Operative Driver | Deployment branch: Birmingham | Actual role: Operative Driver | Jobs: 402654 | Customers: Midland Heart | Actual hours: 9.5; source records: 1</x:v>
      </x:c>
      <x:c r="L710" t="str">
        <x:v>Include</x:v>
      </x:c>
      <x:c r="M710"/>
      <x:c r="N710"/>
    </x:row>
    <x:row r="711">
      <x:c r="A711" t="str">
        <x:v>Emin Ahmed|2026-06-10</x:v>
      </x:c>
      <x:c r="B711" s="888" t="n">
        <x:v>46183</x:v>
      </x:c>
      <x:c r="C711" t="str">
        <x:v>Emin Ahmed</x:v>
      </x:c>
      <x:c r="D711" t="str">
        <x:v>Permanent</x:v>
      </x:c>
      <x:c r="E711" t="str">
        <x:v>Birmingham</x:v>
      </x:c>
      <x:c r="F711" t="str">
        <x:v>Operative Driver</x:v>
      </x:c>
      <x:c r="G711" t="str">
        <x:v>394769</x:v>
      </x:c>
      <x:c r="H711" t="str">
        <x:v>Cranfield University</x:v>
      </x:c>
      <x:c r="I711" s="22" t="n">
        <x:v>10</x:v>
      </x:c>
      <x:c r="J711" t="str">
        <x:v>Worked</x:v>
      </x:c>
      <x:c r="K711" t="str">
        <x:v>Employee 1674; home branch Birmingham; assigned role Operative Driver | Deployment branch: Birmingham | Actual role: Operative Driver | Jobs: 394769 | Customers: Cranfield University | Actual hours: 10.0; source records: 1</x:v>
      </x:c>
      <x:c r="L711" t="str">
        <x:v>Include</x:v>
      </x:c>
      <x:c r="M711"/>
      <x:c r="N711"/>
    </x:row>
    <x:row r="712">
      <x:c r="A712" t="str">
        <x:v>Emin Ahmed|2026-06-11</x:v>
      </x:c>
      <x:c r="B712" s="888" t="n">
        <x:v>46184</x:v>
      </x:c>
      <x:c r="C712" t="str">
        <x:v>Emin Ahmed</x:v>
      </x:c>
      <x:c r="D712" t="str">
        <x:v>Permanent</x:v>
      </x:c>
      <x:c r="E712" t="str">
        <x:v>Birmingham</x:v>
      </x:c>
      <x:c r="F712" t="str">
        <x:v>Operative Driver</x:v>
      </x:c>
      <x:c r="G712"/>
      <x:c r="H712"/>
      <x:c r="I712" s="22" t="n">
        <x:v>0</x:v>
      </x:c>
      <x:c r="J712" t="str">
        <x:v>Annual leave</x:v>
      </x:c>
      <x:c r="K712" t="str">
        <x:v>Employee 1674; home branch Birmingham; assigned role Operative Driver | Leave: Annual Leave (Hours) | Leave calendar basis: Variable-pattern period</x:v>
      </x:c>
      <x:c r="L712" t="str">
        <x:v>Include</x:v>
      </x:c>
      <x:c r="M712"/>
      <x:c r="N712"/>
    </x:row>
    <x:row r="713">
      <x:c r="A713" t="str">
        <x:v>Emin Ahmed|2026-06-12</x:v>
      </x:c>
      <x:c r="B713" s="888" t="n">
        <x:v>46185</x:v>
      </x:c>
      <x:c r="C713" t="str">
        <x:v>Emin Ahmed</x:v>
      </x:c>
      <x:c r="D713" t="str">
        <x:v>Permanent</x:v>
      </x:c>
      <x:c r="E713" t="str">
        <x:v>Birmingham</x:v>
      </x:c>
      <x:c r="F713" t="str">
        <x:v>Operative Driver</x:v>
      </x:c>
      <x:c r="G713"/>
      <x:c r="H713"/>
      <x:c r="I713" s="22" t="n">
        <x:v>0</x:v>
      </x:c>
      <x:c r="J713" t="str">
        <x:v>Annual leave</x:v>
      </x:c>
      <x:c r="K713" t="str">
        <x:v>Employee 1674; home branch Birmingham; assigned role Operative Driver | Leave: Annual Leave (Hours) | Leave calendar basis: Variable-pattern period</x:v>
      </x:c>
      <x:c r="L713" t="str">
        <x:v>Include</x:v>
      </x:c>
      <x:c r="M713"/>
      <x:c r="N713"/>
    </x:row>
    <x:row r="714">
      <x:c r="A714" t="str">
        <x:v>Emin Ahmed|2026-06-13</x:v>
      </x:c>
      <x:c r="B714" s="888" t="n">
        <x:v>46186</x:v>
      </x:c>
      <x:c r="C714" t="str">
        <x:v>Emin Ahmed</x:v>
      </x:c>
      <x:c r="D714" t="str">
        <x:v>Permanent</x:v>
      </x:c>
      <x:c r="E714" t="str">
        <x:v>Birmingham</x:v>
      </x:c>
      <x:c r="F714" t="str">
        <x:v>Operative Driver</x:v>
      </x:c>
      <x:c r="G714" t="str">
        <x:v>402684</x:v>
      </x:c>
      <x:c r="H714" t="str">
        <x:v>Midland Heart</x:v>
      </x:c>
      <x:c r="I714" s="22" t="n">
        <x:v>5</x:v>
      </x:c>
      <x:c r="J714" t="str">
        <x:v>Worked</x:v>
      </x:c>
      <x:c r="K714" t="str">
        <x:v>Employee 1674; home branch Birmingham; assigned role Operative Driver | Deployment branch: Birmingham | Actual role: Operative Driver | Jobs: 402684 | Customers: Midland Heart | Actual hours: 5.0; source records: 1</x:v>
      </x:c>
      <x:c r="L714" t="str">
        <x:v>Include</x:v>
      </x:c>
      <x:c r="M714"/>
      <x:c r="N714"/>
    </x:row>
    <x:row r="715">
      <x:c r="A715" t="str">
        <x:v>Emin Ahmed|2026-06-15</x:v>
      </x:c>
      <x:c r="B715" s="888" t="n">
        <x:v>46188</x:v>
      </x:c>
      <x:c r="C715" t="str">
        <x:v>Emin Ahmed</x:v>
      </x:c>
      <x:c r="D715" t="str">
        <x:v>Permanent</x:v>
      </x:c>
      <x:c r="E715" t="str">
        <x:v>Birmingham</x:v>
      </x:c>
      <x:c r="F715" t="str">
        <x:v>Operative Driver</x:v>
      </x:c>
      <x:c r="G715" t="str">
        <x:v>402152</x:v>
      </x:c>
      <x:c r="H715" t="str">
        <x:v>West Midlands Police Authority</x:v>
      </x:c>
      <x:c r="I715" s="22" t="n">
        <x:v>7</x:v>
      </x:c>
      <x:c r="J715" t="str">
        <x:v>Worked</x:v>
      </x:c>
      <x:c r="K715" t="str">
        <x:v>Employee 1674; home branch Birmingham; assigned role Operative Driver | Deployment branch: Birmingham | Actual role: Operative Driver | Jobs: 402152 | Customers: West Midlands Police Authority | Actual hours: 7.0; source records: 1</x:v>
      </x:c>
      <x:c r="L715" t="str">
        <x:v>Include</x:v>
      </x:c>
      <x:c r="M715"/>
      <x:c r="N715"/>
    </x:row>
    <x:row r="716">
      <x:c r="A716" t="str">
        <x:v>Emin Ahmed|2026-06-16</x:v>
      </x:c>
      <x:c r="B716" s="888" t="n">
        <x:v>46189</x:v>
      </x:c>
      <x:c r="C716" t="str">
        <x:v>Emin Ahmed</x:v>
      </x:c>
      <x:c r="D716" t="str">
        <x:v>Permanent</x:v>
      </x:c>
      <x:c r="E716" t="str">
        <x:v>Birmingham</x:v>
      </x:c>
      <x:c r="F716" t="str">
        <x:v>Operative Driver</x:v>
      </x:c>
      <x:c r="G716" t="str">
        <x:v>401968</x:v>
      </x:c>
      <x:c r="H716" t="str">
        <x:v>The Open University - Gardiner Blocks</x:v>
      </x:c>
      <x:c r="I716" s="22" t="n">
        <x:v>4</x:v>
      </x:c>
      <x:c r="J716" t="str">
        <x:v>Worked</x:v>
      </x:c>
      <x:c r="K716" t="str">
        <x:v>Employee 1674; home branch Birmingham; assigned role Operative Driver | Deployment branch: Birmingham | Actual role: Operative Porter | Jobs: 401968 | Customers: The Open University - Gardiner Blocks | Actual hours: 4.0; source records: 1</x:v>
      </x:c>
      <x:c r="L716" t="str">
        <x:v>Include</x:v>
      </x:c>
      <x:c r="M716"/>
      <x:c r="N716"/>
    </x:row>
    <x:row r="717">
      <x:c r="A717" t="str">
        <x:v>Emin Ahmed|2026-06-17</x:v>
      </x:c>
      <x:c r="B717" s="888" t="n">
        <x:v>46190</x:v>
      </x:c>
      <x:c r="C717" t="str">
        <x:v>Emin Ahmed</x:v>
      </x:c>
      <x:c r="D717" t="str">
        <x:v>Permanent</x:v>
      </x:c>
      <x:c r="E717" t="str">
        <x:v>Birmingham</x:v>
      </x:c>
      <x:c r="F717" t="str">
        <x:v>Operative Driver</x:v>
      </x:c>
      <x:c r="G717" t="str">
        <x:v>401968</x:v>
      </x:c>
      <x:c r="H717" t="str">
        <x:v>The Open University - Gardiner Blocks</x:v>
      </x:c>
      <x:c r="I717" s="22" t="n">
        <x:v>15</x:v>
      </x:c>
      <x:c r="J717" t="str">
        <x:v>Worked</x:v>
      </x:c>
      <x:c r="K717" t="str">
        <x:v>Employee 1674; home branch Birmingham; assigned role Operative Driver | Deployment branch: Birmingham | Actual role: Operative Driver | Jobs: 401968 | Customers: The Open University - Gardiner Blocks | Actual hours: 15.0; source records: 1</x:v>
      </x:c>
      <x:c r="L717" t="str">
        <x:v>Include</x:v>
      </x:c>
      <x:c r="M717"/>
      <x:c r="N717"/>
    </x:row>
    <x:row r="718">
      <x:c r="A718" t="str">
        <x:v>Emin Ahmed|2026-06-18</x:v>
      </x:c>
      <x:c r="B718" s="888" t="n">
        <x:v>46191</x:v>
      </x:c>
      <x:c r="C718" t="str">
        <x:v>Emin Ahmed</x:v>
      </x:c>
      <x:c r="D718" t="str">
        <x:v>Permanent</x:v>
      </x:c>
      <x:c r="E718" t="str">
        <x:v>Birmingham</x:v>
      </x:c>
      <x:c r="F718" t="str">
        <x:v>Operative Driver</x:v>
      </x:c>
      <x:c r="G718" t="str">
        <x:v>402532, 401968</x:v>
      </x:c>
      <x:c r="H718" t="str">
        <x:v>HSBC - June 2026 Deliveries; The Open University - Gardiner Blocks</x:v>
      </x:c>
      <x:c r="I718" s="22" t="n">
        <x:v>6.25</x:v>
      </x:c>
      <x:c r="J718" t="str">
        <x:v>Worked — 2 records</x:v>
      </x:c>
      <x:c r="K718" t="str">
        <x:v>Employee 1674; home branch Birmingham; assigned role Operative Driver | Deployment branch: Birmingham | Actual role: Operative Driver, Operative Porter | Jobs: 402532, 401968 | Customers: HSBC - June 2026 Deliveries; The Open University - Gardiner Blocks | Actual hours: 6.2; source records: 2</x:v>
      </x:c>
      <x:c r="L718" t="str">
        <x:v>Include</x:v>
      </x:c>
      <x:c r="M718"/>
      <x:c r="N718"/>
    </x:row>
    <x:row r="719">
      <x:c r="A719" t="str">
        <x:v>Emin Ahmed|2026-06-19</x:v>
      </x:c>
      <x:c r="B719" s="888" t="n">
        <x:v>46192</x:v>
      </x:c>
      <x:c r="C719" t="str">
        <x:v>Emin Ahmed</x:v>
      </x:c>
      <x:c r="D719" t="str">
        <x:v>Permanent</x:v>
      </x:c>
      <x:c r="E719" t="str">
        <x:v>Birmingham</x:v>
      </x:c>
      <x:c r="F719" t="str">
        <x:v>Operative Driver</x:v>
      </x:c>
      <x:c r="G719" t="str">
        <x:v>402808</x:v>
      </x:c>
      <x:c r="H719" t="str">
        <x:v>West Midlands Police</x:v>
      </x:c>
      <x:c r="I719" s="22" t="n">
        <x:v>6.75</x:v>
      </x:c>
      <x:c r="J719" t="str">
        <x:v>Worked</x:v>
      </x:c>
      <x:c r="K719" t="str">
        <x:v>Employee 1674; home branch Birmingham; assigned role Operative Driver | Deployment branch: Birmingham | Actual role: Operative Driver | Jobs: 402808 | Customers: West Midlands Police | Actual hours: 6.8; source records: 1</x:v>
      </x:c>
      <x:c r="L719" t="str">
        <x:v>Include</x:v>
      </x:c>
      <x:c r="M719"/>
      <x:c r="N719"/>
    </x:row>
    <x:row r="720">
      <x:c r="A720" t="str">
        <x:v>Emin Ahmed|2026-06-21</x:v>
      </x:c>
      <x:c r="B720" s="888" t="n">
        <x:v>46194</x:v>
      </x:c>
      <x:c r="C720" t="str">
        <x:v>Emin Ahmed</x:v>
      </x:c>
      <x:c r="D720" t="str">
        <x:v>Permanent</x:v>
      </x:c>
      <x:c r="E720" t="str">
        <x:v>Birmingham</x:v>
      </x:c>
      <x:c r="F720" t="str">
        <x:v>Operative Driver</x:v>
      </x:c>
      <x:c r="G720" t="str">
        <x:v>402587</x:v>
      </x:c>
      <x:c r="H720" t="str">
        <x:v>Midland Heart</x:v>
      </x:c>
      <x:c r="I720" s="22" t="n">
        <x:v>10.75</x:v>
      </x:c>
      <x:c r="J720" t="str">
        <x:v>Worked</x:v>
      </x:c>
      <x:c r="K720" t="str">
        <x:v>Employee 1674; home branch Birmingham; assigned role Operative Driver | Deployment branch: Birmingham | Actual role: Operative Driver | Jobs: 402587 | Customers: Midland Heart | Actual hours: 10.8; source records: 1</x:v>
      </x:c>
      <x:c r="L720" t="str">
        <x:v>Include</x:v>
      </x:c>
      <x:c r="M720"/>
      <x:c r="N720"/>
    </x:row>
    <x:row r="721">
      <x:c r="A721" t="str">
        <x:v>Emin Ahmed|2026-06-22</x:v>
      </x:c>
      <x:c r="B721" s="888" t="n">
        <x:v>46195</x:v>
      </x:c>
      <x:c r="C721" t="str">
        <x:v>Emin Ahmed</x:v>
      </x:c>
      <x:c r="D721" t="str">
        <x:v>Permanent</x:v>
      </x:c>
      <x:c r="E721" t="str">
        <x:v>Birmingham</x:v>
      </x:c>
      <x:c r="F721" t="str">
        <x:v>Operative Driver</x:v>
      </x:c>
      <x:c r="G721" t="str">
        <x:v>401968</x:v>
      </x:c>
      <x:c r="H721" t="str">
        <x:v>The Open University - Gardiner Blocks</x:v>
      </x:c>
      <x:c r="I721" s="22" t="n">
        <x:v>2.5</x:v>
      </x:c>
      <x:c r="J721" t="str">
        <x:v>Worked</x:v>
      </x:c>
      <x:c r="K721" t="str">
        <x:v>Employee 1674; home branch Birmingham; assigned role Operative Driver | Deployment branch: Birmingham | Actual role: Operative Driver | Jobs: 401968 | Customers: The Open University - Gardiner Blocks | Actual hours: 2.5; source records: 1</x:v>
      </x:c>
      <x:c r="L721" t="str">
        <x:v>Include</x:v>
      </x:c>
      <x:c r="M721"/>
      <x:c r="N721"/>
    </x:row>
    <x:row r="722">
      <x:c r="A722" t="str">
        <x:v>Emin Ahmed|2026-06-23</x:v>
      </x:c>
      <x:c r="B722" s="888" t="n">
        <x:v>46196</x:v>
      </x:c>
      <x:c r="C722" t="str">
        <x:v>Emin Ahmed</x:v>
      </x:c>
      <x:c r="D722" t="str">
        <x:v>Permanent</x:v>
      </x:c>
      <x:c r="E722" t="str">
        <x:v>Birmingham</x:v>
      </x:c>
      <x:c r="F722" t="str">
        <x:v>Operative Driver</x:v>
      </x:c>
      <x:c r="G722" t="str">
        <x:v>402992, 402877</x:v>
      </x:c>
      <x:c r="H722" t="str">
        <x:v>Shawbrook Bank Ltd.; Tecniplast UK/University of Nottingham</x:v>
      </x:c>
      <x:c r="I722" s="22" t="n">
        <x:v>11.5</x:v>
      </x:c>
      <x:c r="J722" t="str">
        <x:v>Worked — 2 records</x:v>
      </x:c>
      <x:c r="K722" t="str">
        <x:v>Employee 1674; home branch Birmingham; assigned role Operative Driver | Deployment branch: Cambridge, Leeds | Actual role: Operative Driver | Jobs: 402992, 402877 | Customers: Shawbrook Bank Ltd.; Tecniplast UK/University of Nottingham | Actual hours: 11.5; source records: 2</x:v>
      </x:c>
      <x:c r="L722" t="str">
        <x:v>Include</x:v>
      </x:c>
      <x:c r="M722"/>
      <x:c r="N722"/>
    </x:row>
    <x:row r="723">
      <x:c r="A723" t="str">
        <x:v>Emin Ahmed|2026-06-24</x:v>
      </x:c>
      <x:c r="B723" s="888" t="n">
        <x:v>46197</x:v>
      </x:c>
      <x:c r="C723" t="str">
        <x:v>Emin Ahmed</x:v>
      </x:c>
      <x:c r="D723" t="str">
        <x:v>Permanent</x:v>
      </x:c>
      <x:c r="E723" t="str">
        <x:v>Birmingham</x:v>
      </x:c>
      <x:c r="F723" t="str">
        <x:v>Operative Driver</x:v>
      </x:c>
      <x:c r="G723" t="str">
        <x:v>401369</x:v>
      </x:c>
      <x:c r="H723" t="str">
        <x:v>Canal &amp; River Trust</x:v>
      </x:c>
      <x:c r="I723" s="22" t="n">
        <x:v>11</x:v>
      </x:c>
      <x:c r="J723" t="str">
        <x:v>Worked</x:v>
      </x:c>
      <x:c r="K723" t="str">
        <x:v>Employee 1674; home branch Birmingham; assigned role Operative Driver | Deployment branch: Birmingham | Actual role: Operative Driver | Jobs: 401369 | Customers: Canal &amp; River Trust | Actual hours: 11.0; source records: 1</x:v>
      </x:c>
      <x:c r="L723" t="str">
        <x:v>Include</x:v>
      </x:c>
      <x:c r="M723"/>
      <x:c r="N723"/>
    </x:row>
    <x:row r="724">
      <x:c r="A724" t="str">
        <x:v>Emin Ahmed|2026-06-25</x:v>
      </x:c>
      <x:c r="B724" s="888" t="n">
        <x:v>46198</x:v>
      </x:c>
      <x:c r="C724" t="str">
        <x:v>Emin Ahmed</x:v>
      </x:c>
      <x:c r="D724" t="str">
        <x:v>Permanent</x:v>
      </x:c>
      <x:c r="E724" t="str">
        <x:v>Birmingham</x:v>
      </x:c>
      <x:c r="F724" t="str">
        <x:v>Operative Driver</x:v>
      </x:c>
      <x:c r="G724" t="str">
        <x:v>402153</x:v>
      </x:c>
      <x:c r="H724" t="str">
        <x:v>Shafi Thourfique</x:v>
      </x:c>
      <x:c r="I724" s="22" t="n">
        <x:v>13</x:v>
      </x:c>
      <x:c r="J724" t="str">
        <x:v>Worked</x:v>
      </x:c>
      <x:c r="K724" t="str">
        <x:v>Employee 1674; home branch Birmingham; assigned role Operative Driver | Deployment branch: Birmingham | Actual role: Operative Driver | Jobs: 402153 | Customers: Shafi Thourfique | Actual hours: 13.0; source records: 1</x:v>
      </x:c>
      <x:c r="L724" t="str">
        <x:v>Include</x:v>
      </x:c>
      <x:c r="M724"/>
      <x:c r="N724"/>
    </x:row>
    <x:row r="725">
      <x:c r="A725" t="str">
        <x:v>Emin Ahmed|2026-06-29</x:v>
      </x:c>
      <x:c r="B725" s="888" t="n">
        <x:v>46202</x:v>
      </x:c>
      <x:c r="C725" t="str">
        <x:v>Emin Ahmed</x:v>
      </x:c>
      <x:c r="D725" t="str">
        <x:v>Permanent</x:v>
      </x:c>
      <x:c r="E725" t="str">
        <x:v>Birmingham</x:v>
      </x:c>
      <x:c r="F725" t="str">
        <x:v>Operative Driver</x:v>
      </x:c>
      <x:c r="G725" t="str">
        <x:v>400286</x:v>
      </x:c>
      <x:c r="H725" t="str">
        <x:v>Teya</x:v>
      </x:c>
      <x:c r="I725" s="22" t="n">
        <x:v>8.5</x:v>
      </x:c>
      <x:c r="J725" t="str">
        <x:v>Worked</x:v>
      </x:c>
      <x:c r="K725" t="str">
        <x:v>Employee 1674; home branch Birmingham; assigned role Operative Driver | Deployment branch: Birmingham | Actual role: Operative Driver | Jobs: 400286 | Customers: Teya | Actual hours: 8.5; source records: 1</x:v>
      </x:c>
      <x:c r="L725" t="str">
        <x:v>Include</x:v>
      </x:c>
      <x:c r="M725"/>
      <x:c r="N725"/>
    </x:row>
    <x:row r="726">
      <x:c r="A726" t="str">
        <x:v>Emin Ahmed|2026-06-30</x:v>
      </x:c>
      <x:c r="B726" s="888" t="n">
        <x:v>46203</x:v>
      </x:c>
      <x:c r="C726" t="str">
        <x:v>Emin Ahmed</x:v>
      </x:c>
      <x:c r="D726" t="str">
        <x:v>Permanent</x:v>
      </x:c>
      <x:c r="E726" t="str">
        <x:v>Birmingham</x:v>
      </x:c>
      <x:c r="F726" t="str">
        <x:v>Operative Driver</x:v>
      </x:c>
      <x:c r="G726" t="str">
        <x:v>396008, 401968</x:v>
      </x:c>
      <x:c r="H726" t="str">
        <x:v>HSBC - Branch Audits (1); The Open University - Gardiner Blocks</x:v>
      </x:c>
      <x:c r="I726" s="22" t="n">
        <x:v>10.5</x:v>
      </x:c>
      <x:c r="J726" t="str">
        <x:v>Worked — 2 records</x:v>
      </x:c>
      <x:c r="K726" t="str">
        <x:v>Employee 1674; home branch Birmingham; assigned role Operative Driver | Deployment branch: Birmingham | Actual role: Operative Driver, Operative Porter | Jobs: 396008, 401968 | Customers: HSBC - Branch Audits (1); The Open University - Gardiner Blocks | Actual hours: 10.5; source records: 2</x:v>
      </x:c>
      <x:c r="L726" t="str">
        <x:v>Include</x:v>
      </x:c>
      <x:c r="M726"/>
      <x:c r="N726"/>
    </x:row>
    <x:row r="727">
      <x:c r="A727" t="str">
        <x:v>G Disbrey|2026-06-01</x:v>
      </x:c>
      <x:c r="B727" s="888" t="n">
        <x:v>46174</x:v>
      </x:c>
      <x:c r="C727" t="str">
        <x:v>G Disbrey</x:v>
      </x:c>
      <x:c r="D727" t="str">
        <x:v>Permanent</x:v>
      </x:c>
      <x:c r="E727" t="str">
        <x:v>Thurrock</x:v>
      </x:c>
      <x:c r="F727" t="str">
        <x:v>Operative Skilled</x:v>
      </x:c>
      <x:c r="G727" t="str">
        <x:v>402418</x:v>
      </x:c>
      <x:c r="H727" t="str">
        <x:v>MVF Global</x:v>
      </x:c>
      <x:c r="I727" s="22" t="n">
        <x:v>4</x:v>
      </x:c>
      <x:c r="J727" t="str">
        <x:v>Worked</x:v>
      </x:c>
      <x:c r="K727" t="str">
        <x:v>Employee 2267; home branch Thurrock; assigned role Operative Skilled | Deployment branch: Thurrock | Actual role: Operative Porter | Jobs: 402418 | Customers: MVF Global | Actual hours: 4.0; source records: 1</x:v>
      </x:c>
      <x:c r="L727" t="str">
        <x:v>Include</x:v>
      </x:c>
      <x:c r="M727"/>
      <x:c r="N727"/>
    </x:row>
    <x:row r="728">
      <x:c r="A728" t="str">
        <x:v>G Disbrey|2026-06-02</x:v>
      </x:c>
      <x:c r="B728" s="888" t="n">
        <x:v>46175</x:v>
      </x:c>
      <x:c r="C728" t="str">
        <x:v>G Disbrey</x:v>
      </x:c>
      <x:c r="D728" t="str">
        <x:v>Permanent</x:v>
      </x:c>
      <x:c r="E728" t="str">
        <x:v>Thurrock</x:v>
      </x:c>
      <x:c r="F728" t="str">
        <x:v>Operative Skilled</x:v>
      </x:c>
      <x:c r="G728"/>
      <x:c r="H728"/>
      <x:c r="I728" s="22" t="n">
        <x:v>0</x:v>
      </x:c>
      <x:c r="J728" t="str">
        <x:v>Annual leave</x:v>
      </x:c>
      <x:c r="K728" t="str">
        <x:v>Employee 2267; home branch Thurrock; assigned role Operative Skilled | Leave: Annual Leave (Days) | Leave calendar basis: Fixed schedule</x:v>
      </x:c>
      <x:c r="L728" t="str">
        <x:v>Include</x:v>
      </x:c>
      <x:c r="M728"/>
      <x:c r="N728"/>
    </x:row>
    <x:row r="729">
      <x:c r="A729" t="str">
        <x:v>G Disbrey|2026-06-04</x:v>
      </x:c>
      <x:c r="B729" s="888" t="n">
        <x:v>46177</x:v>
      </x:c>
      <x:c r="C729" t="str">
        <x:v>G Disbrey</x:v>
      </x:c>
      <x:c r="D729" t="str">
        <x:v>Permanent</x:v>
      </x:c>
      <x:c r="E729" t="str">
        <x:v>Thurrock</x:v>
      </x:c>
      <x:c r="F729" t="str">
        <x:v>Operative Skilled</x:v>
      </x:c>
      <x:c r="G729" t="str">
        <x:v>401573</x:v>
      </x:c>
      <x:c r="H729" t="str">
        <x:v>JP Morgan Limited</x:v>
      </x:c>
      <x:c r="I729" s="22" t="n">
        <x:v>8.5</x:v>
      </x:c>
      <x:c r="J729" t="str">
        <x:v>Worked</x:v>
      </x:c>
      <x:c r="K729" t="str">
        <x:v>Employee 2267; home branch Thurrock; assigned role Operative Skilled | Deployment branch: Thurrock | Actual role: Operative Skilled | Jobs: 401573 | Customers: JP Morgan Limited | Actual hours: 8.5; source records: 1</x:v>
      </x:c>
      <x:c r="L729" t="str">
        <x:v>Include</x:v>
      </x:c>
      <x:c r="M729"/>
      <x:c r="N729"/>
    </x:row>
    <x:row r="730">
      <x:c r="A730" t="str">
        <x:v>G Disbrey|2026-06-05</x:v>
      </x:c>
      <x:c r="B730" s="888" t="n">
        <x:v>46178</x:v>
      </x:c>
      <x:c r="C730" t="str">
        <x:v>G Disbrey</x:v>
      </x:c>
      <x:c r="D730" t="str">
        <x:v>Permanent</x:v>
      </x:c>
      <x:c r="E730" t="str">
        <x:v>Thurrock</x:v>
      </x:c>
      <x:c r="F730" t="str">
        <x:v>Operative Skilled</x:v>
      </x:c>
      <x:c r="G730" t="str">
        <x:v>401573</x:v>
      </x:c>
      <x:c r="H730" t="str">
        <x:v>JP Morgan Limited</x:v>
      </x:c>
      <x:c r="I730" s="22" t="n">
        <x:v>6.5</x:v>
      </x:c>
      <x:c r="J730" t="str">
        <x:v>Worked</x:v>
      </x:c>
      <x:c r="K730" t="str">
        <x:v>Employee 2267; home branch Thurrock; assigned role Operative Skilled | Deployment branch: Thurrock | Actual role: Operative Skilled | Jobs: 401573 | Customers: JP Morgan Limited | Actual hours: 6.5; source records: 1</x:v>
      </x:c>
      <x:c r="L730" t="str">
        <x:v>Include</x:v>
      </x:c>
      <x:c r="M730"/>
      <x:c r="N730"/>
    </x:row>
    <x:row r="731">
      <x:c r="A731" t="str">
        <x:v>G Disbrey|2026-06-08</x:v>
      </x:c>
      <x:c r="B731" s="888" t="n">
        <x:v>46181</x:v>
      </x:c>
      <x:c r="C731" t="str">
        <x:v>G Disbrey</x:v>
      </x:c>
      <x:c r="D731" t="str">
        <x:v>Permanent</x:v>
      </x:c>
      <x:c r="E731" t="str">
        <x:v>Thurrock</x:v>
      </x:c>
      <x:c r="F731" t="str">
        <x:v>Operative Skilled</x:v>
      </x:c>
      <x:c r="G731" t="str">
        <x:v>402643</x:v>
      </x:c>
      <x:c r="H731" t="str">
        <x:v>Inside out Developments Limited</x:v>
      </x:c>
      <x:c r="I731" s="22" t="n">
        <x:v>11</x:v>
      </x:c>
      <x:c r="J731" t="str">
        <x:v>Worked</x:v>
      </x:c>
      <x:c r="K731" t="str">
        <x:v>Employee 2267; home branch Thurrock; assigned role Operative Skilled | Deployment branch: Thurrock | Actual role: Operative Skilled | Jobs: 402643 | Customers: Inside out Developments Limited | Actual hours: 11.0; source records: 1</x:v>
      </x:c>
      <x:c r="L731" t="str">
        <x:v>Include</x:v>
      </x:c>
      <x:c r="M731"/>
      <x:c r="N731"/>
    </x:row>
    <x:row r="732">
      <x:c r="A732" t="str">
        <x:v>G Disbrey|2026-06-09</x:v>
      </x:c>
      <x:c r="B732" s="888" t="n">
        <x:v>46182</x:v>
      </x:c>
      <x:c r="C732" t="str">
        <x:v>G Disbrey</x:v>
      </x:c>
      <x:c r="D732" t="str">
        <x:v>Permanent</x:v>
      </x:c>
      <x:c r="E732" t="str">
        <x:v>Thurrock</x:v>
      </x:c>
      <x:c r="F732" t="str">
        <x:v>Operative Skilled</x:v>
      </x:c>
      <x:c r="G732" t="str">
        <x:v>402643</x:v>
      </x:c>
      <x:c r="H732" t="str">
        <x:v>Inside out Developments Limited</x:v>
      </x:c>
      <x:c r="I732" s="22" t="n">
        <x:v>9</x:v>
      </x:c>
      <x:c r="J732" t="str">
        <x:v>Worked</x:v>
      </x:c>
      <x:c r="K732" t="str">
        <x:v>Employee 2267; home branch Thurrock; assigned role Operative Skilled | Deployment branch: Thurrock | Actual role: Operative Skilled | Jobs: 402643 | Customers: Inside out Developments Limited | Actual hours: 9.0; source records: 1</x:v>
      </x:c>
      <x:c r="L732" t="str">
        <x:v>Include</x:v>
      </x:c>
      <x:c r="M732"/>
      <x:c r="N732"/>
    </x:row>
    <x:row r="733">
      <x:c r="A733" t="str">
        <x:v>G Disbrey|2026-06-10</x:v>
      </x:c>
      <x:c r="B733" s="888" t="n">
        <x:v>46183</x:v>
      </x:c>
      <x:c r="C733" t="str">
        <x:v>G Disbrey</x:v>
      </x:c>
      <x:c r="D733" t="str">
        <x:v>Permanent</x:v>
      </x:c>
      <x:c r="E733" t="str">
        <x:v>Thurrock</x:v>
      </x:c>
      <x:c r="F733" t="str">
        <x:v>Operative Skilled</x:v>
      </x:c>
      <x:c r="G733" t="str">
        <x:v>402643</x:v>
      </x:c>
      <x:c r="H733" t="str">
        <x:v>Inside out Developments Limited</x:v>
      </x:c>
      <x:c r="I733" s="22" t="n">
        <x:v>10</x:v>
      </x:c>
      <x:c r="J733" t="str">
        <x:v>Worked</x:v>
      </x:c>
      <x:c r="K733" t="str">
        <x:v>Employee 2267; home branch Thurrock; assigned role Operative Skilled | Deployment branch: Thurrock | Actual role: Operative Skilled | Jobs: 402643 | Customers: Inside out Developments Limited | Actual hours: 10.0; source records: 1</x:v>
      </x:c>
      <x:c r="L733" t="str">
        <x:v>Include</x:v>
      </x:c>
      <x:c r="M733"/>
      <x:c r="N733"/>
    </x:row>
    <x:row r="734">
      <x:c r="A734" t="str">
        <x:v>G Disbrey|2026-06-11</x:v>
      </x:c>
      <x:c r="B734" s="888" t="n">
        <x:v>46184</x:v>
      </x:c>
      <x:c r="C734" t="str">
        <x:v>G Disbrey</x:v>
      </x:c>
      <x:c r="D734" t="str">
        <x:v>Permanent</x:v>
      </x:c>
      <x:c r="E734" t="str">
        <x:v>Thurrock</x:v>
      </x:c>
      <x:c r="F734" t="str">
        <x:v>Operative Skilled</x:v>
      </x:c>
      <x:c r="G734" t="str">
        <x:v>402643</x:v>
      </x:c>
      <x:c r="H734" t="str">
        <x:v>Inside out Developments Limited</x:v>
      </x:c>
      <x:c r="I734" s="22" t="n">
        <x:v>6</x:v>
      </x:c>
      <x:c r="J734" t="str">
        <x:v>Worked</x:v>
      </x:c>
      <x:c r="K734" t="str">
        <x:v>Employee 2267; home branch Thurrock; assigned role Operative Skilled | Deployment branch: Thurrock | Actual role: Operative Skilled | Jobs: 402643 | Customers: Inside out Developments Limited | Actual hours: 6.0; source records: 1</x:v>
      </x:c>
      <x:c r="L734" t="str">
        <x:v>Include</x:v>
      </x:c>
      <x:c r="M734"/>
      <x:c r="N734"/>
    </x:row>
    <x:row r="735">
      <x:c r="A735" t="str">
        <x:v>G Disbrey|2026-06-13</x:v>
      </x:c>
      <x:c r="B735" s="888" t="n">
        <x:v>46186</x:v>
      </x:c>
      <x:c r="C735" t="str">
        <x:v>G Disbrey</x:v>
      </x:c>
      <x:c r="D735" t="str">
        <x:v>Permanent</x:v>
      </x:c>
      <x:c r="E735" t="str">
        <x:v>Thurrock</x:v>
      </x:c>
      <x:c r="F735" t="str">
        <x:v>Operative Skilled</x:v>
      </x:c>
      <x:c r="G735" t="str">
        <x:v>401554, 399379E</x:v>
      </x:c>
      <x:c r="H735" t="str">
        <x:v>CPM/Omnicom; Restore Harrow Green Oxford  M/W use only</x:v>
      </x:c>
      <x:c r="I735" s="22" t="n">
        <x:v>16.5</x:v>
      </x:c>
      <x:c r="J735" t="str">
        <x:v>Worked — 2 records</x:v>
      </x:c>
      <x:c r="K735" t="str">
        <x:v>Employee 2267; home branch Thurrock; assigned role Operative Skilled | Deployment branch: Oxford | Actual role: Operative Skilled | Jobs: 401554, 399379E | Customers: CPM/Omnicom; Restore Harrow Green Oxford  M/W use only | Actual hours: 16.5; source records: 2</x:v>
      </x:c>
      <x:c r="L735" t="str">
        <x:v>Include</x:v>
      </x:c>
      <x:c r="M735"/>
      <x:c r="N735"/>
    </x:row>
    <x:row r="736">
      <x:c r="A736" t="str">
        <x:v>G Disbrey|2026-06-15</x:v>
      </x:c>
      <x:c r="B736" s="888" t="n">
        <x:v>46188</x:v>
      </x:c>
      <x:c r="C736" t="str">
        <x:v>G Disbrey</x:v>
      </x:c>
      <x:c r="D736" t="str">
        <x:v>Permanent</x:v>
      </x:c>
      <x:c r="E736" t="str">
        <x:v>Thurrock</x:v>
      </x:c>
      <x:c r="F736" t="str">
        <x:v>Operative Skilled</x:v>
      </x:c>
      <x:c r="G736" t="str">
        <x:v>397246</x:v>
      </x:c>
      <x:c r="H736" t="str">
        <x:v>Ministry of Defence</x:v>
      </x:c>
      <x:c r="I736" s="22" t="n">
        <x:v>8.5</x:v>
      </x:c>
      <x:c r="J736" t="str">
        <x:v>Worked</x:v>
      </x:c>
      <x:c r="K736" t="str">
        <x:v>Employee 2267; home branch Thurrock; assigned role Operative Skilled | Deployment branch: Thurrock | Actual role: Operative Skilled | Jobs: 397246 | Customers: Ministry of Defence | Actual hours: 8.5; source records: 1</x:v>
      </x:c>
      <x:c r="L736" t="str">
        <x:v>Include</x:v>
      </x:c>
      <x:c r="M736"/>
      <x:c r="N736"/>
    </x:row>
    <x:row r="737">
      <x:c r="A737" t="str">
        <x:v>G Disbrey|2026-06-16</x:v>
      </x:c>
      <x:c r="B737" s="888" t="n">
        <x:v>46189</x:v>
      </x:c>
      <x:c r="C737" t="str">
        <x:v>G Disbrey</x:v>
      </x:c>
      <x:c r="D737" t="str">
        <x:v>Permanent</x:v>
      </x:c>
      <x:c r="E737" t="str">
        <x:v>Thurrock</x:v>
      </x:c>
      <x:c r="F737" t="str">
        <x:v>Operative Skilled</x:v>
      </x:c>
      <x:c r="G737" t="str">
        <x:v>397246</x:v>
      </x:c>
      <x:c r="H737" t="str">
        <x:v>Ministry of Defence</x:v>
      </x:c>
      <x:c r="I737" s="22" t="n">
        <x:v>8.5</x:v>
      </x:c>
      <x:c r="J737" t="str">
        <x:v>Worked</x:v>
      </x:c>
      <x:c r="K737" t="str">
        <x:v>Employee 2267; home branch Thurrock; assigned role Operative Skilled | Deployment branch: Thurrock | Actual role: Operative Skilled | Jobs: 397246 | Customers: Ministry of Defence | Actual hours: 8.5; source records: 1</x:v>
      </x:c>
      <x:c r="L737" t="str">
        <x:v>Include</x:v>
      </x:c>
      <x:c r="M737"/>
      <x:c r="N737"/>
    </x:row>
    <x:row r="738">
      <x:c r="A738" t="str">
        <x:v>G Disbrey|2026-06-17</x:v>
      </x:c>
      <x:c r="B738" s="888" t="n">
        <x:v>46190</x:v>
      </x:c>
      <x:c r="C738" t="str">
        <x:v>G Disbrey</x:v>
      </x:c>
      <x:c r="D738" t="str">
        <x:v>Permanent</x:v>
      </x:c>
      <x:c r="E738" t="str">
        <x:v>Thurrock</x:v>
      </x:c>
      <x:c r="F738" t="str">
        <x:v>Operative Skilled</x:v>
      </x:c>
      <x:c r="G738" t="str">
        <x:v>397246</x:v>
      </x:c>
      <x:c r="H738" t="str">
        <x:v>Ministry of Defence</x:v>
      </x:c>
      <x:c r="I738" s="22" t="n">
        <x:v>8.5</x:v>
      </x:c>
      <x:c r="J738" t="str">
        <x:v>Worked</x:v>
      </x:c>
      <x:c r="K738" t="str">
        <x:v>Employee 2267; home branch Thurrock; assigned role Operative Skilled | Deployment branch: Thurrock | Actual role: Operative Skilled | Jobs: 397246 | Customers: Ministry of Defence | Actual hours: 8.5; source records: 1</x:v>
      </x:c>
      <x:c r="L738" t="str">
        <x:v>Include</x:v>
      </x:c>
      <x:c r="M738"/>
      <x:c r="N738"/>
    </x:row>
    <x:row r="739">
      <x:c r="A739" t="str">
        <x:v>G Disbrey|2026-06-18</x:v>
      </x:c>
      <x:c r="B739" s="888" t="n">
        <x:v>46191</x:v>
      </x:c>
      <x:c r="C739" t="str">
        <x:v>G Disbrey</x:v>
      </x:c>
      <x:c r="D739" t="str">
        <x:v>Permanent</x:v>
      </x:c>
      <x:c r="E739" t="str">
        <x:v>Thurrock</x:v>
      </x:c>
      <x:c r="F739" t="str">
        <x:v>Operative Skilled</x:v>
      </x:c>
      <x:c r="G739" t="str">
        <x:v>397246</x:v>
      </x:c>
      <x:c r="H739" t="str">
        <x:v>Ministry of Defence</x:v>
      </x:c>
      <x:c r="I739" s="22" t="n">
        <x:v>8.5</x:v>
      </x:c>
      <x:c r="J739" t="str">
        <x:v>Worked</x:v>
      </x:c>
      <x:c r="K739" t="str">
        <x:v>Employee 2267; home branch Thurrock; assigned role Operative Skilled | Deployment branch: Thurrock | Actual role: Operative Skilled | Jobs: 397246 | Customers: Ministry of Defence | Actual hours: 8.5; source records: 1</x:v>
      </x:c>
      <x:c r="L739" t="str">
        <x:v>Include</x:v>
      </x:c>
      <x:c r="M739"/>
      <x:c r="N739"/>
    </x:row>
    <x:row r="740">
      <x:c r="A740" t="str">
        <x:v>G Disbrey|2026-06-20</x:v>
      </x:c>
      <x:c r="B740" s="888" t="n">
        <x:v>46193</x:v>
      </x:c>
      <x:c r="C740" t="str">
        <x:v>G Disbrey</x:v>
      </x:c>
      <x:c r="D740" t="str">
        <x:v>Permanent</x:v>
      </x:c>
      <x:c r="E740" t="str">
        <x:v>Thurrock</x:v>
      </x:c>
      <x:c r="F740" t="str">
        <x:v>Operative Skilled</x:v>
      </x:c>
      <x:c r="G740" t="str">
        <x:v>402755</x:v>
      </x:c>
      <x:c r="H740" t="str">
        <x:v>JP Morgan Limited</x:v>
      </x:c>
      <x:c r="I740" s="22" t="n">
        <x:v>8.5</x:v>
      </x:c>
      <x:c r="J740" t="str">
        <x:v>Worked</x:v>
      </x:c>
      <x:c r="K740" t="str">
        <x:v>Employee 2267; home branch Thurrock; assigned role Operative Skilled | Deployment branch: Thurrock | Actual role: Operative Porter | Jobs: 402755 | Customers: JP Morgan Limited | Actual hours: 8.5; source records: 1</x:v>
      </x:c>
      <x:c r="L740" t="str">
        <x:v>Include</x:v>
      </x:c>
      <x:c r="M740"/>
      <x:c r="N740"/>
    </x:row>
    <x:row r="741">
      <x:c r="A741" t="str">
        <x:v>G Disbrey|2026-06-21</x:v>
      </x:c>
      <x:c r="B741" s="888" t="n">
        <x:v>46194</x:v>
      </x:c>
      <x:c r="C741" t="str">
        <x:v>G Disbrey</x:v>
      </x:c>
      <x:c r="D741" t="str">
        <x:v>Permanent</x:v>
      </x:c>
      <x:c r="E741" t="str">
        <x:v>Thurrock</x:v>
      </x:c>
      <x:c r="F741" t="str">
        <x:v>Operative Skilled</x:v>
      </x:c>
      <x:c r="G741" t="str">
        <x:v>402755</x:v>
      </x:c>
      <x:c r="H741" t="str">
        <x:v>JP Morgan Limited</x:v>
      </x:c>
      <x:c r="I741" s="22" t="n">
        <x:v>8.5</x:v>
      </x:c>
      <x:c r="J741" t="str">
        <x:v>Worked</x:v>
      </x:c>
      <x:c r="K741" t="str">
        <x:v>Employee 2267; home branch Thurrock; assigned role Operative Skilled | Deployment branch: Thurrock | Actual role: Operative Porter | Jobs: 402755 | Customers: JP Morgan Limited | Actual hours: 8.5; source records: 1</x:v>
      </x:c>
      <x:c r="L741" t="str">
        <x:v>Include</x:v>
      </x:c>
      <x:c r="M741"/>
      <x:c r="N741"/>
    </x:row>
    <x:row r="742">
      <x:c r="A742" t="str">
        <x:v>G Disbrey|2026-06-22</x:v>
      </x:c>
      <x:c r="B742" s="888" t="n">
        <x:v>46195</x:v>
      </x:c>
      <x:c r="C742" t="str">
        <x:v>G Disbrey</x:v>
      </x:c>
      <x:c r="D742" t="str">
        <x:v>Permanent</x:v>
      </x:c>
      <x:c r="E742" t="str">
        <x:v>Thurrock</x:v>
      </x:c>
      <x:c r="F742" t="str">
        <x:v>Operative Skilled</x:v>
      </x:c>
      <x:c r="G742" t="str">
        <x:v>402755</x:v>
      </x:c>
      <x:c r="H742" t="str">
        <x:v>JP Morgan Limited</x:v>
      </x:c>
      <x:c r="I742" s="22" t="n">
        <x:v>8.5</x:v>
      </x:c>
      <x:c r="J742" t="str">
        <x:v>Worked</x:v>
      </x:c>
      <x:c r="K742" t="str">
        <x:v>Employee 2267; home branch Thurrock; assigned role Operative Skilled | Deployment branch: Thurrock | Actual role: Operative Porter | Jobs: 402755 | Customers: JP Morgan Limited | Actual hours: 8.5; source records: 1</x:v>
      </x:c>
      <x:c r="L742" t="str">
        <x:v>Include</x:v>
      </x:c>
      <x:c r="M742"/>
      <x:c r="N742"/>
    </x:row>
    <x:row r="743">
      <x:c r="A743" t="str">
        <x:v>G Disbrey|2026-06-23</x:v>
      </x:c>
      <x:c r="B743" s="888" t="n">
        <x:v>46196</x:v>
      </x:c>
      <x:c r="C743" t="str">
        <x:v>G Disbrey</x:v>
      </x:c>
      <x:c r="D743" t="str">
        <x:v>Permanent</x:v>
      </x:c>
      <x:c r="E743" t="str">
        <x:v>Thurrock</x:v>
      </x:c>
      <x:c r="F743" t="str">
        <x:v>Operative Skilled</x:v>
      </x:c>
      <x:c r="G743" t="str">
        <x:v>397246</x:v>
      </x:c>
      <x:c r="H743" t="str">
        <x:v>Ministry of Defence</x:v>
      </x:c>
      <x:c r="I743" s="22" t="n">
        <x:v>8.5</x:v>
      </x:c>
      <x:c r="J743" t="str">
        <x:v>Worked</x:v>
      </x:c>
      <x:c r="K743" t="str">
        <x:v>Employee 2267; home branch Thurrock; assigned role Operative Skilled | Deployment branch: Thurrock | Actual role: Operative Skilled | Jobs: 397246 | Customers: Ministry of Defence | Actual hours: 8.5; source records: 1</x:v>
      </x:c>
      <x:c r="L743" t="str">
        <x:v>Include</x:v>
      </x:c>
      <x:c r="M743"/>
      <x:c r="N743"/>
    </x:row>
    <x:row r="744">
      <x:c r="A744" t="str">
        <x:v>G Disbrey|2026-06-24</x:v>
      </x:c>
      <x:c r="B744" s="888" t="n">
        <x:v>46197</x:v>
      </x:c>
      <x:c r="C744" t="str">
        <x:v>G Disbrey</x:v>
      </x:c>
      <x:c r="D744" t="str">
        <x:v>Permanent</x:v>
      </x:c>
      <x:c r="E744" t="str">
        <x:v>Thurrock</x:v>
      </x:c>
      <x:c r="F744" t="str">
        <x:v>Operative Skilled</x:v>
      </x:c>
      <x:c r="G744" t="str">
        <x:v>397246</x:v>
      </x:c>
      <x:c r="H744" t="str">
        <x:v>Ministry of Defence</x:v>
      </x:c>
      <x:c r="I744" s="22" t="n">
        <x:v>9</x:v>
      </x:c>
      <x:c r="J744" t="str">
        <x:v>Worked</x:v>
      </x:c>
      <x:c r="K744" t="str">
        <x:v>Employee 2267; home branch Thurrock; assigned role Operative Skilled | Deployment branch: Thurrock | Actual role: Operative Skilled | Jobs: 397246 | Customers: Ministry of Defence | Actual hours: 9.0; source records: 1</x:v>
      </x:c>
      <x:c r="L744" t="str">
        <x:v>Include</x:v>
      </x:c>
      <x:c r="M744"/>
      <x:c r="N744"/>
    </x:row>
    <x:row r="745">
      <x:c r="A745" t="str">
        <x:v>G Disbrey|2026-06-25</x:v>
      </x:c>
      <x:c r="B745" s="888" t="n">
        <x:v>46198</x:v>
      </x:c>
      <x:c r="C745" t="str">
        <x:v>G Disbrey</x:v>
      </x:c>
      <x:c r="D745" t="str">
        <x:v>Permanent</x:v>
      </x:c>
      <x:c r="E745" t="str">
        <x:v>Thurrock</x:v>
      </x:c>
      <x:c r="F745" t="str">
        <x:v>Operative Skilled</x:v>
      </x:c>
      <x:c r="G745" t="str">
        <x:v>397246</x:v>
      </x:c>
      <x:c r="H745" t="str">
        <x:v>Ministry of Defence</x:v>
      </x:c>
      <x:c r="I745" s="22" t="n">
        <x:v>8.5</x:v>
      </x:c>
      <x:c r="J745" t="str">
        <x:v>Worked</x:v>
      </x:c>
      <x:c r="K745" t="str">
        <x:v>Employee 2267; home branch Thurrock; assigned role Operative Skilled | Deployment branch: Thurrock | Actual role: Operative Skilled | Jobs: 397246 | Customers: Ministry of Defence | Actual hours: 8.5; source records: 1</x:v>
      </x:c>
      <x:c r="L745" t="str">
        <x:v>Include</x:v>
      </x:c>
      <x:c r="M745"/>
      <x:c r="N745"/>
    </x:row>
    <x:row r="746">
      <x:c r="A746" t="str">
        <x:v>G Disbrey|2026-06-26</x:v>
      </x:c>
      <x:c r="B746" s="888" t="n">
        <x:v>46199</x:v>
      </x:c>
      <x:c r="C746" t="str">
        <x:v>G Disbrey</x:v>
      </x:c>
      <x:c r="D746" t="str">
        <x:v>Permanent</x:v>
      </x:c>
      <x:c r="E746" t="str">
        <x:v>Thurrock</x:v>
      </x:c>
      <x:c r="F746" t="str">
        <x:v>Operative Skilled</x:v>
      </x:c>
      <x:c r="G746" t="str">
        <x:v>397246</x:v>
      </x:c>
      <x:c r="H746" t="str">
        <x:v>Ministry of Defence</x:v>
      </x:c>
      <x:c r="I746" s="22" t="n">
        <x:v>9.5</x:v>
      </x:c>
      <x:c r="J746" t="str">
        <x:v>Worked</x:v>
      </x:c>
      <x:c r="K746" t="str">
        <x:v>Employee 2267; home branch Thurrock; assigned role Operative Skilled | Deployment branch: Thurrock | Actual role: Operative Skilled | Jobs: 397246 | Customers: Ministry of Defence | Actual hours: 9.5; source records: 1</x:v>
      </x:c>
      <x:c r="L746" t="str">
        <x:v>Include</x:v>
      </x:c>
      <x:c r="M746"/>
      <x:c r="N746"/>
    </x:row>
    <x:row r="747">
      <x:c r="A747" t="str">
        <x:v>G Disbrey|2026-06-29</x:v>
      </x:c>
      <x:c r="B747" s="888" t="n">
        <x:v>46202</x:v>
      </x:c>
      <x:c r="C747" t="str">
        <x:v>G Disbrey</x:v>
      </x:c>
      <x:c r="D747" t="str">
        <x:v>Permanent</x:v>
      </x:c>
      <x:c r="E747" t="str">
        <x:v>Thurrock</x:v>
      </x:c>
      <x:c r="F747" t="str">
        <x:v>Operative Skilled</x:v>
      </x:c>
      <x:c r="G747" t="str">
        <x:v>397246</x:v>
      </x:c>
      <x:c r="H747" t="str">
        <x:v>Ministry of Defence</x:v>
      </x:c>
      <x:c r="I747" s="22" t="n">
        <x:v>8.5</x:v>
      </x:c>
      <x:c r="J747" t="str">
        <x:v>Worked</x:v>
      </x:c>
      <x:c r="K747" t="str">
        <x:v>Employee 2267; home branch Thurrock; assigned role Operative Skilled | Deployment branch: Thurrock | Actual role: Operative Skilled | Jobs: 397246 | Customers: Ministry of Defence | Actual hours: 8.5; source records: 1</x:v>
      </x:c>
      <x:c r="L747" t="str">
        <x:v>Include</x:v>
      </x:c>
      <x:c r="M747"/>
      <x:c r="N747"/>
    </x:row>
    <x:row r="748">
      <x:c r="A748" t="str">
        <x:v>G Disbrey|2026-06-30</x:v>
      </x:c>
      <x:c r="B748" s="888" t="n">
        <x:v>46203</x:v>
      </x:c>
      <x:c r="C748" t="str">
        <x:v>G Disbrey</x:v>
      </x:c>
      <x:c r="D748" t="str">
        <x:v>Permanent</x:v>
      </x:c>
      <x:c r="E748" t="str">
        <x:v>Thurrock</x:v>
      </x:c>
      <x:c r="F748" t="str">
        <x:v>Operative Skilled</x:v>
      </x:c>
      <x:c r="G748" t="str">
        <x:v>397246</x:v>
      </x:c>
      <x:c r="H748" t="str">
        <x:v>Ministry of Defence</x:v>
      </x:c>
      <x:c r="I748" s="22" t="n">
        <x:v>8.5</x:v>
      </x:c>
      <x:c r="J748" t="str">
        <x:v>Worked</x:v>
      </x:c>
      <x:c r="K748" t="str">
        <x:v>Employee 2267; home branch Thurrock; assigned role Operative Skilled | Deployment branch: Thurrock | Actual role: Operative Skilled | Jobs: 397246 | Customers: Ministry of Defence | Actual hours: 8.5; source records: 1</x:v>
      </x:c>
      <x:c r="L748" t="str">
        <x:v>Include</x:v>
      </x:c>
      <x:c r="M748"/>
      <x:c r="N748"/>
    </x:row>
    <x:row r="749">
      <x:c r="A749" t="str">
        <x:v>G Sawell (C1)|2026-06-01</x:v>
      </x:c>
      <x:c r="B749" s="888" t="n">
        <x:v>46174</x:v>
      </x:c>
      <x:c r="C749" t="str">
        <x:v>G Sawell (C1)</x:v>
      </x:c>
      <x:c r="D749" t="str">
        <x:v>Permanent</x:v>
      </x:c>
      <x:c r="E749" t="str">
        <x:v>Croydon</x:v>
      </x:c>
      <x:c r="F749" t="str">
        <x:v>Operative Driver</x:v>
      </x:c>
      <x:c r="G749" t="str">
        <x:v>400111</x:v>
      </x:c>
      <x:c r="H749" t="str">
        <x:v>Bromley Central Library</x:v>
      </x:c>
      <x:c r="I749" s="22" t="n">
        <x:v>8.5</x:v>
      </x:c>
      <x:c r="J749" t="str">
        <x:v>Worked</x:v>
      </x:c>
      <x:c r="K749" t="str">
        <x:v>Employee 2587; home branch Croydon; assigned role Operative Driver | Deployment branch: Croydon | Actual role: Operative Driver | Jobs: 400111 | Customers: Bromley Central Library | Actual hours: 8.5; source records: 1</x:v>
      </x:c>
      <x:c r="L749" t="str">
        <x:v>Include</x:v>
      </x:c>
      <x:c r="M749"/>
      <x:c r="N749"/>
    </x:row>
    <x:row r="750">
      <x:c r="A750" t="str">
        <x:v>G Sawell (C1)|2026-06-02</x:v>
      </x:c>
      <x:c r="B750" s="888" t="n">
        <x:v>46175</x:v>
      </x:c>
      <x:c r="C750" t="str">
        <x:v>G Sawell (C1)</x:v>
      </x:c>
      <x:c r="D750" t="str">
        <x:v>Permanent</x:v>
      </x:c>
      <x:c r="E750" t="str">
        <x:v>Croydon</x:v>
      </x:c>
      <x:c r="F750" t="str">
        <x:v>Operative Driver</x:v>
      </x:c>
      <x:c r="G750" t="str">
        <x:v>400111</x:v>
      </x:c>
      <x:c r="H750" t="str">
        <x:v>Bromley Central Library</x:v>
      </x:c>
      <x:c r="I750" s="22" t="n">
        <x:v>8</x:v>
      </x:c>
      <x:c r="J750" t="str">
        <x:v>Worked</x:v>
      </x:c>
      <x:c r="K750" t="str">
        <x:v>Employee 2587; home branch Croydon; assigned role Operative Driver | Deployment branch: Croydon | Actual role: Operative Driver | Jobs: 400111 | Customers: Bromley Central Library | Actual hours: 8.0; source records: 1</x:v>
      </x:c>
      <x:c r="L750" t="str">
        <x:v>Include</x:v>
      </x:c>
      <x:c r="M750"/>
      <x:c r="N750"/>
    </x:row>
    <x:row r="751">
      <x:c r="A751" t="str">
        <x:v>G Sawell (C1)|2026-06-03</x:v>
      </x:c>
      <x:c r="B751" s="888" t="n">
        <x:v>46176</x:v>
      </x:c>
      <x:c r="C751" t="str">
        <x:v>G Sawell (C1)</x:v>
      </x:c>
      <x:c r="D751" t="str">
        <x:v>Permanent</x:v>
      </x:c>
      <x:c r="E751" t="str">
        <x:v>Croydon</x:v>
      </x:c>
      <x:c r="F751" t="str">
        <x:v>Operative Driver</x:v>
      </x:c>
      <x:c r="G751" t="str">
        <x:v>400111</x:v>
      </x:c>
      <x:c r="H751" t="str">
        <x:v>Bromley Central Library</x:v>
      </x:c>
      <x:c r="I751" s="22" t="n">
        <x:v>7.5</x:v>
      </x:c>
      <x:c r="J751" t="str">
        <x:v>Worked</x:v>
      </x:c>
      <x:c r="K751" t="str">
        <x:v>Employee 2587; home branch Croydon; assigned role Operative Driver | Deployment branch: Croydon | Actual role: Operative Driver | Jobs: 400111 | Customers: Bromley Central Library | Actual hours: 7.5; source records: 1</x:v>
      </x:c>
      <x:c r="L751" t="str">
        <x:v>Include</x:v>
      </x:c>
      <x:c r="M751"/>
      <x:c r="N751"/>
    </x:row>
    <x:row r="752">
      <x:c r="A752" t="str">
        <x:v>G Sawell (C1)|2026-06-04</x:v>
      </x:c>
      <x:c r="B752" s="888" t="n">
        <x:v>46177</x:v>
      </x:c>
      <x:c r="C752" t="str">
        <x:v>G Sawell (C1)</x:v>
      </x:c>
      <x:c r="D752" t="str">
        <x:v>Permanent</x:v>
      </x:c>
      <x:c r="E752" t="str">
        <x:v>Croydon</x:v>
      </x:c>
      <x:c r="F752" t="str">
        <x:v>Operative Driver</x:v>
      </x:c>
      <x:c r="G752" t="str">
        <x:v>400111</x:v>
      </x:c>
      <x:c r="H752" t="str">
        <x:v>Bromley Central Library</x:v>
      </x:c>
      <x:c r="I752" s="22" t="n">
        <x:v>7.5</x:v>
      </x:c>
      <x:c r="J752" t="str">
        <x:v>Worked</x:v>
      </x:c>
      <x:c r="K752" t="str">
        <x:v>Employee 2587; home branch Croydon; assigned role Operative Driver | Deployment branch: Croydon | Actual role: Operative Driver | Jobs: 400111 | Customers: Bromley Central Library | Actual hours: 7.5; source records: 1</x:v>
      </x:c>
      <x:c r="L752" t="str">
        <x:v>Include</x:v>
      </x:c>
      <x:c r="M752"/>
      <x:c r="N752"/>
    </x:row>
    <x:row r="753">
      <x:c r="A753" t="str">
        <x:v>G Sawell (C1)|2026-06-05</x:v>
      </x:c>
      <x:c r="B753" s="888" t="n">
        <x:v>46178</x:v>
      </x:c>
      <x:c r="C753" t="str">
        <x:v>G Sawell (C1)</x:v>
      </x:c>
      <x:c r="D753" t="str">
        <x:v>Permanent</x:v>
      </x:c>
      <x:c r="E753" t="str">
        <x:v>Croydon</x:v>
      </x:c>
      <x:c r="F753" t="str">
        <x:v>Operative Driver</x:v>
      </x:c>
      <x:c r="G753" t="str">
        <x:v>400111</x:v>
      </x:c>
      <x:c r="H753" t="str">
        <x:v>Bromley Central Library</x:v>
      </x:c>
      <x:c r="I753" s="22" t="n">
        <x:v>9.5</x:v>
      </x:c>
      <x:c r="J753" t="str">
        <x:v>Worked</x:v>
      </x:c>
      <x:c r="K753" t="str">
        <x:v>Employee 2587; home branch Croydon; assigned role Operative Driver | Deployment branch: Croydon | Actual role: Operative Driver | Jobs: 400111 | Customers: Bromley Central Library | Actual hours: 9.5; source records: 1</x:v>
      </x:c>
      <x:c r="L753" t="str">
        <x:v>Include</x:v>
      </x:c>
      <x:c r="M753"/>
      <x:c r="N753"/>
    </x:row>
    <x:row r="754">
      <x:c r="A754" t="str">
        <x:v>G Sawell (C1)|2026-06-08</x:v>
      </x:c>
      <x:c r="B754" s="888" t="n">
        <x:v>46181</x:v>
      </x:c>
      <x:c r="C754" t="str">
        <x:v>G Sawell (C1)</x:v>
      </x:c>
      <x:c r="D754" t="str">
        <x:v>Permanent</x:v>
      </x:c>
      <x:c r="E754" t="str">
        <x:v>Croydon</x:v>
      </x:c>
      <x:c r="F754" t="str">
        <x:v>Operative Driver</x:v>
      </x:c>
      <x:c r="G754" t="str">
        <x:v>400801</x:v>
      </x:c>
      <x:c r="H754" t="str">
        <x:v>Avison Young</x:v>
      </x:c>
      <x:c r="I754" s="22" t="n">
        <x:v>6.5</x:v>
      </x:c>
      <x:c r="J754" t="str">
        <x:v>Worked</x:v>
      </x:c>
      <x:c r="K754" t="str">
        <x:v>Employee 2587; home branch Croydon; assigned role Operative Driver | Deployment branch: Croydon | Actual role: Operative Driver | Jobs: 400801 | Customers: Avison Young | Actual hours: 6.5; source records: 1</x:v>
      </x:c>
      <x:c r="L754" t="str">
        <x:v>Include</x:v>
      </x:c>
      <x:c r="M754"/>
      <x:c r="N754"/>
    </x:row>
    <x:row r="755">
      <x:c r="A755" t="str">
        <x:v>G Sawell (C1)|2026-06-11</x:v>
      </x:c>
      <x:c r="B755" s="888" t="n">
        <x:v>46184</x:v>
      </x:c>
      <x:c r="C755" t="str">
        <x:v>G Sawell (C1)</x:v>
      </x:c>
      <x:c r="D755" t="str">
        <x:v>Permanent</x:v>
      </x:c>
      <x:c r="E755" t="str">
        <x:v>Croydon</x:v>
      </x:c>
      <x:c r="F755" t="str">
        <x:v>Operative Driver</x:v>
      </x:c>
      <x:c r="G755" t="str">
        <x:v>402709</x:v>
      </x:c>
      <x:c r="H755" t="str">
        <x:v>Global Outdoor Media Limited</x:v>
      </x:c>
      <x:c r="I755" s="22" t="n">
        <x:v>10.5</x:v>
      </x:c>
      <x:c r="J755" t="str">
        <x:v>Worked</x:v>
      </x:c>
      <x:c r="K755" t="str">
        <x:v>Employee 2587; home branch Croydon; assigned role Operative Driver | Deployment branch: Croydon | Actual role: Operative Driver | Jobs: 402709 | Customers: Global Outdoor Media Limited | Actual hours: 10.5; source records: 1</x:v>
      </x:c>
      <x:c r="L755" t="str">
        <x:v>Include</x:v>
      </x:c>
      <x:c r="M755"/>
      <x:c r="N755"/>
    </x:row>
    <x:row r="756">
      <x:c r="A756" t="str">
        <x:v>G Sawell (C1)|2026-06-12</x:v>
      </x:c>
      <x:c r="B756" s="888" t="n">
        <x:v>46185</x:v>
      </x:c>
      <x:c r="C756" t="str">
        <x:v>G Sawell (C1)</x:v>
      </x:c>
      <x:c r="D756" t="str">
        <x:v>Permanent</x:v>
      </x:c>
      <x:c r="E756" t="str">
        <x:v>Croydon</x:v>
      </x:c>
      <x:c r="F756" t="str">
        <x:v>Operative Driver</x:v>
      </x:c>
      <x:c r="G756" t="str">
        <x:v>399379E</x:v>
      </x:c>
      <x:c r="H756" t="str">
        <x:v>Restore Harrow Green Oxford  M/W use only</x:v>
      </x:c>
      <x:c r="I756" s="22" t="n">
        <x:v>8.5</x:v>
      </x:c>
      <x:c r="J756" t="str">
        <x:v>Worked</x:v>
      </x:c>
      <x:c r="K756" t="str">
        <x:v>Employee 2587; home branch Croydon; assigned role Operative Driver | Deployment branch: Oxford | Actual role: Operative Driver | Jobs: 399379E | Customers: Restore Harrow Green Oxford  M/W use only | Actual hours: 8.5; source records: 1</x:v>
      </x:c>
      <x:c r="L756" t="str">
        <x:v>Include</x:v>
      </x:c>
      <x:c r="M756"/>
      <x:c r="N756"/>
    </x:row>
    <x:row r="757">
      <x:c r="A757" t="str">
        <x:v>G Sawell (C1)|2026-06-15</x:v>
      </x:c>
      <x:c r="B757" s="888" t="n">
        <x:v>46188</x:v>
      </x:c>
      <x:c r="C757" t="str">
        <x:v>G Sawell (C1)</x:v>
      </x:c>
      <x:c r="D757" t="str">
        <x:v>Permanent</x:v>
      </x:c>
      <x:c r="E757" t="str">
        <x:v>Croydon</x:v>
      </x:c>
      <x:c r="F757" t="str">
        <x:v>Operative Driver</x:v>
      </x:c>
      <x:c r="G757" t="str">
        <x:v>399451Q</x:v>
      </x:c>
      <x:c r="H757" t="str">
        <x:v>Royal Borough of Kensington and Chelsea</x:v>
      </x:c>
      <x:c r="I757" s="22" t="n">
        <x:v>5</x:v>
      </x:c>
      <x:c r="J757" t="str">
        <x:v>Worked</x:v>
      </x:c>
      <x:c r="K757" t="str">
        <x:v>Employee 2587; home branch Croydon; assigned role Operative Driver | Deployment branch: Croydon | Actual role: Operative Driver | Jobs: 399451Q | Customers: Royal Borough of Kensington and Chelsea | Actual hours: 5.0; source records: 1</x:v>
      </x:c>
      <x:c r="L757" t="str">
        <x:v>Include</x:v>
      </x:c>
      <x:c r="M757"/>
      <x:c r="N757"/>
    </x:row>
    <x:row r="758">
      <x:c r="A758" t="str">
        <x:v>G Sawell (C1)|2026-06-16</x:v>
      </x:c>
      <x:c r="B758" s="888" t="n">
        <x:v>46189</x:v>
      </x:c>
      <x:c r="C758" t="str">
        <x:v>G Sawell (C1)</x:v>
      </x:c>
      <x:c r="D758" t="str">
        <x:v>Permanent</x:v>
      </x:c>
      <x:c r="E758" t="str">
        <x:v>Croydon</x:v>
      </x:c>
      <x:c r="F758" t="str">
        <x:v>Operative Driver</x:v>
      </x:c>
      <x:c r="G758" t="str">
        <x:v>399451S</x:v>
      </x:c>
      <x:c r="H758" t="str">
        <x:v>Royal Borough of Kensington and Chelsea</x:v>
      </x:c>
      <x:c r="I758" s="22" t="n">
        <x:v>6</x:v>
      </x:c>
      <x:c r="J758" t="str">
        <x:v>Worked</x:v>
      </x:c>
      <x:c r="K758" t="str">
        <x:v>Employee 2587; home branch Croydon; assigned role Operative Driver | Deployment branch: Croydon | Actual role: Operative Driver | Jobs: 399451S | Customers: Royal Borough of Kensington and Chelsea | Actual hours: 6.0; source records: 1</x:v>
      </x:c>
      <x:c r="L758" t="str">
        <x:v>Include</x:v>
      </x:c>
      <x:c r="M758"/>
      <x:c r="N758"/>
    </x:row>
    <x:row r="759">
      <x:c r="A759" t="str">
        <x:v>G Sawell (C1)|2026-06-18</x:v>
      </x:c>
      <x:c r="B759" s="888" t="n">
        <x:v>46191</x:v>
      </x:c>
      <x:c r="C759" t="str">
        <x:v>G Sawell (C1)</x:v>
      </x:c>
      <x:c r="D759" t="str">
        <x:v>Permanent</x:v>
      </x:c>
      <x:c r="E759" t="str">
        <x:v>Croydon</x:v>
      </x:c>
      <x:c r="F759" t="str">
        <x:v>Operative Driver</x:v>
      </x:c>
      <x:c r="G759" t="str">
        <x:v>402920, 386891D</x:v>
      </x:c>
      <x:c r="H759" t="str">
        <x:v>London Metropolitan University; Restore Harrow Green</x:v>
      </x:c>
      <x:c r="I759" s="22" t="n">
        <x:v>17.5</x:v>
      </x:c>
      <x:c r="J759" t="str">
        <x:v>Worked — 2 records</x:v>
      </x:c>
      <x:c r="K759" t="str">
        <x:v>Employee 2587; home branch Croydon; assigned role Operative Driver | Deployment branch: Croydon, Thurrock | Actual role: Operative Driver | Jobs: 402920, 386891D | Customers: London Metropolitan University; Restore Harrow Green | Actual hours: 17.5; source records: 2</x:v>
      </x:c>
      <x:c r="L759" t="str">
        <x:v>Include</x:v>
      </x:c>
      <x:c r="M759"/>
      <x:c r="N759"/>
    </x:row>
    <x:row r="760">
      <x:c r="A760" t="str">
        <x:v>G Sawell (C1)|2026-06-19</x:v>
      </x:c>
      <x:c r="B760" s="888" t="n">
        <x:v>46192</x:v>
      </x:c>
      <x:c r="C760" t="str">
        <x:v>G Sawell (C1)</x:v>
      </x:c>
      <x:c r="D760" t="str">
        <x:v>Permanent</x:v>
      </x:c>
      <x:c r="E760" t="str">
        <x:v>Croydon</x:v>
      </x:c>
      <x:c r="F760" t="str">
        <x:v>Operative Driver</x:v>
      </x:c>
      <x:c r="G760" t="str">
        <x:v>393361D</x:v>
      </x:c>
      <x:c r="H760" t="str">
        <x:v>The Quadrant</x:v>
      </x:c>
      <x:c r="I760" s="22" t="n">
        <x:v>5</x:v>
      </x:c>
      <x:c r="J760" t="str">
        <x:v>Worked</x:v>
      </x:c>
      <x:c r="K760" t="str">
        <x:v>Employee 2587; home branch Croydon; assigned role Operative Driver | Deployment branch: Croydon | Actual role: Operative Porter | Jobs: 393361D | Customers: The Quadrant | Actual hours: 5.0; source records: 1</x:v>
      </x:c>
      <x:c r="L760" t="str">
        <x:v>Include</x:v>
      </x:c>
      <x:c r="M760"/>
      <x:c r="N760"/>
    </x:row>
    <x:row r="761">
      <x:c r="A761" t="str">
        <x:v>G Sawell (C1)|2026-06-22</x:v>
      </x:c>
      <x:c r="B761" s="888" t="n">
        <x:v>46195</x:v>
      </x:c>
      <x:c r="C761" t="str">
        <x:v>G Sawell (C1)</x:v>
      </x:c>
      <x:c r="D761" t="str">
        <x:v>Permanent</x:v>
      </x:c>
      <x:c r="E761" t="str">
        <x:v>Croydon</x:v>
      </x:c>
      <x:c r="F761" t="str">
        <x:v>Operative Driver</x:v>
      </x:c>
      <x:c r="G761" t="str">
        <x:v>399451T</x:v>
      </x:c>
      <x:c r="H761" t="str">
        <x:v>Royal Borough of Kensington and Chelsea</x:v>
      </x:c>
      <x:c r="I761" s="22" t="n">
        <x:v>8.5</x:v>
      </x:c>
      <x:c r="J761" t="str">
        <x:v>Worked</x:v>
      </x:c>
      <x:c r="K761" t="str">
        <x:v>Employee 2587; home branch Croydon; assigned role Operative Driver | Deployment branch: Croydon | Actual role: Operative Driver | Jobs: 399451T | Customers: Royal Borough of Kensington and Chelsea | Actual hours: 8.5; source records: 1</x:v>
      </x:c>
      <x:c r="L761" t="str">
        <x:v>Include</x:v>
      </x:c>
      <x:c r="M761"/>
      <x:c r="N761"/>
    </x:row>
    <x:row r="762">
      <x:c r="A762" t="str">
        <x:v>G Sawell (C1)|2026-06-23</x:v>
      </x:c>
      <x:c r="B762" s="888" t="n">
        <x:v>46196</x:v>
      </x:c>
      <x:c r="C762" t="str">
        <x:v>G Sawell (C1)</x:v>
      </x:c>
      <x:c r="D762" t="str">
        <x:v>Permanent</x:v>
      </x:c>
      <x:c r="E762" t="str">
        <x:v>Croydon</x:v>
      </x:c>
      <x:c r="F762" t="str">
        <x:v>Operative Driver</x:v>
      </x:c>
      <x:c r="G762" t="str">
        <x:v>399451T</x:v>
      </x:c>
      <x:c r="H762" t="str">
        <x:v>Royal Borough of Kensington and Chelsea</x:v>
      </x:c>
      <x:c r="I762" s="22" t="n">
        <x:v>7</x:v>
      </x:c>
      <x:c r="J762" t="str">
        <x:v>Worked</x:v>
      </x:c>
      <x:c r="K762" t="str">
        <x:v>Employee 2587; home branch Croydon; assigned role Operative Driver | Deployment branch: Croydon | Actual role: Operative Driver | Jobs: 399451T | Customers: Royal Borough of Kensington and Chelsea | Actual hours: 7.0; source records: 1</x:v>
      </x:c>
      <x:c r="L762" t="str">
        <x:v>Include</x:v>
      </x:c>
      <x:c r="M762"/>
      <x:c r="N762"/>
    </x:row>
    <x:row r="763">
      <x:c r="A763" t="str">
        <x:v>G Sawell (C1)|2026-06-24</x:v>
      </x:c>
      <x:c r="B763" s="888" t="n">
        <x:v>46197</x:v>
      </x:c>
      <x:c r="C763" t="str">
        <x:v>G Sawell (C1)</x:v>
      </x:c>
      <x:c r="D763" t="str">
        <x:v>Permanent</x:v>
      </x:c>
      <x:c r="E763" t="str">
        <x:v>Croydon</x:v>
      </x:c>
      <x:c r="F763" t="str">
        <x:v>Operative Driver</x:v>
      </x:c>
      <x:c r="G763" t="str">
        <x:v>402264, 386891D</x:v>
      </x:c>
      <x:c r="H763" t="str">
        <x:v>AlixPartners LLP; Restore Harrow Green</x:v>
      </x:c>
      <x:c r="I763" s="22" t="n">
        <x:v>17.5</x:v>
      </x:c>
      <x:c r="J763" t="str">
        <x:v>Worked — 2 records</x:v>
      </x:c>
      <x:c r="K763" t="str">
        <x:v>Employee 2587; home branch Croydon; assigned role Operative Driver | Deployment branch: Croydon, Thurrock | Actual role: Operative Driver | Jobs: 402264, 386891D | Customers: AlixPartners LLP; Restore Harrow Green | Actual hours: 17.5; source records: 2</x:v>
      </x:c>
      <x:c r="L763" t="str">
        <x:v>Include</x:v>
      </x:c>
      <x:c r="M763"/>
      <x:c r="N763"/>
    </x:row>
    <x:row r="764">
      <x:c r="A764" t="str">
        <x:v>G Sawell (C1)|2026-06-25</x:v>
      </x:c>
      <x:c r="B764" s="888" t="n">
        <x:v>46198</x:v>
      </x:c>
      <x:c r="C764" t="str">
        <x:v>G Sawell (C1)</x:v>
      </x:c>
      <x:c r="D764" t="str">
        <x:v>Permanent</x:v>
      </x:c>
      <x:c r="E764" t="str">
        <x:v>Croydon</x:v>
      </x:c>
      <x:c r="F764" t="str">
        <x:v>Operative Driver</x:v>
      </x:c>
      <x:c r="G764" t="str">
        <x:v>402532</x:v>
      </x:c>
      <x:c r="H764" t="str">
        <x:v>HSBC - June 2026 Deliveries</x:v>
      </x:c>
      <x:c r="I764" s="22" t="n">
        <x:v>6</x:v>
      </x:c>
      <x:c r="J764" t="str">
        <x:v>Worked</x:v>
      </x:c>
      <x:c r="K764" t="str">
        <x:v>Employee 2587; home branch Croydon; assigned role Operative Driver | Deployment branch: Birmingham | Actual role: Operative Driver | Jobs: 402532 | Customers: HSBC - June 2026 Deliveries | Actual hours: 6.0; source records: 1</x:v>
      </x:c>
      <x:c r="L764" t="str">
        <x:v>Include</x:v>
      </x:c>
      <x:c r="M764"/>
      <x:c r="N764"/>
    </x:row>
    <x:row r="765">
      <x:c r="A765" t="str">
        <x:v>G Sawell (C1)|2026-06-26</x:v>
      </x:c>
      <x:c r="B765" s="888" t="n">
        <x:v>46199</x:v>
      </x:c>
      <x:c r="C765" t="str">
        <x:v>G Sawell (C1)</x:v>
      </x:c>
      <x:c r="D765" t="str">
        <x:v>Permanent</x:v>
      </x:c>
      <x:c r="E765" t="str">
        <x:v>Croydon</x:v>
      </x:c>
      <x:c r="F765" t="str">
        <x:v>Operative Driver</x:v>
      </x:c>
      <x:c r="G765" t="str">
        <x:v>383857A, 402354</x:v>
      </x:c>
      <x:c r="H765" t="str">
        <x:v>EMCOR UK/Haleon; Surrey County Council</x:v>
      </x:c>
      <x:c r="I765" s="22" t="n">
        <x:v>14.5</x:v>
      </x:c>
      <x:c r="J765" t="str">
        <x:v>Worked — 2 records</x:v>
      </x:c>
      <x:c r="K765" t="str">
        <x:v>Employee 2587; home branch Croydon; assigned role Operative Driver | Deployment branch: Croydon | Actual role: Operative Driver | Jobs: 383857A, 402354 | Customers: EMCOR UK/Haleon; Surrey County Council | Actual hours: 14.5; source records: 2</x:v>
      </x:c>
      <x:c r="L765" t="str">
        <x:v>Include</x:v>
      </x:c>
      <x:c r="M765"/>
      <x:c r="N765"/>
    </x:row>
    <x:row r="766">
      <x:c r="A766" t="str">
        <x:v>G Sawell (C1)|2026-06-30</x:v>
      </x:c>
      <x:c r="B766" s="888" t="n">
        <x:v>46203</x:v>
      </x:c>
      <x:c r="C766" t="str">
        <x:v>G Sawell (C1)</x:v>
      </x:c>
      <x:c r="D766" t="str">
        <x:v>Permanent</x:v>
      </x:c>
      <x:c r="E766" t="str">
        <x:v>Croydon</x:v>
      </x:c>
      <x:c r="F766" t="str">
        <x:v>Operative Driver</x:v>
      </x:c>
      <x:c r="G766" t="str">
        <x:v>386891D, 401494</x:v>
      </x:c>
      <x:c r="H766" t="str">
        <x:v>Restore Harrow Green; Susquehanna International Group (SIG)</x:v>
      </x:c>
      <x:c r="I766" s="22" t="n">
        <x:v>17.5</x:v>
      </x:c>
      <x:c r="J766" t="str">
        <x:v>Worked — 2 records</x:v>
      </x:c>
      <x:c r="K766" t="str">
        <x:v>Employee 2587; home branch Croydon; assigned role Operative Driver | Deployment branch: Croydon, Thurrock | Actual role: Operative Driver | Jobs: 386891D, 401494 | Customers: Restore Harrow Green; Susquehanna International Group (SIG) | Actual hours: 17.5; source records: 2</x:v>
      </x:c>
      <x:c r="L766" t="str">
        <x:v>Include</x:v>
      </x:c>
      <x:c r="M766"/>
      <x:c r="N766"/>
    </x:row>
    <x:row r="767">
      <x:c r="A767" t="str">
        <x:v>G Talpos (C1)|2026-06-08</x:v>
      </x:c>
      <x:c r="B767" s="888" t="n">
        <x:v>46181</x:v>
      </x:c>
      <x:c r="C767" t="str">
        <x:v>G Talpos (C1)</x:v>
      </x:c>
      <x:c r="D767" t="str">
        <x:v>Permanent</x:v>
      </x:c>
      <x:c r="E767" t="str">
        <x:v>Thurrock</x:v>
      </x:c>
      <x:c r="F767" t="str">
        <x:v>Operative Driver</x:v>
      </x:c>
      <x:c r="G767" t="str">
        <x:v>402646, 402647</x:v>
      </x:c>
      <x:c r="H767" t="str">
        <x:v>BNP Paribas Limited</x:v>
      </x:c>
      <x:c r="I767" s="22" t="n">
        <x:v>8</x:v>
      </x:c>
      <x:c r="J767" t="str">
        <x:v>Worked — 2 records</x:v>
      </x:c>
      <x:c r="K767" t="str">
        <x:v>Employee 2833; home branch Thurrock; assigned role Operative Driver | Deployment branch: Thurrock | Actual role: Operative Driver | Jobs: 402646, 402647 | Customers: BNP Paribas Limited | Actual hours: 8.0; source records: 2</x:v>
      </x:c>
      <x:c r="L767" t="str">
        <x:v>Include</x:v>
      </x:c>
      <x:c r="M767"/>
      <x:c r="N767"/>
    </x:row>
    <x:row r="768">
      <x:c r="A768" t="str">
        <x:v>G Talpos (C1)|2026-06-11</x:v>
      </x:c>
      <x:c r="B768" s="888" t="n">
        <x:v>46184</x:v>
      </x:c>
      <x:c r="C768" t="str">
        <x:v>G Talpos (C1)</x:v>
      </x:c>
      <x:c r="D768" t="str">
        <x:v>Permanent</x:v>
      </x:c>
      <x:c r="E768" t="str">
        <x:v>Thurrock</x:v>
      </x:c>
      <x:c r="F768" t="str">
        <x:v>Operative Driver</x:v>
      </x:c>
      <x:c r="G768" t="str">
        <x:v>402586</x:v>
      </x:c>
      <x:c r="H768" t="str">
        <x:v>Tata Consultancy Services UK</x:v>
      </x:c>
      <x:c r="I768" s="22" t="n">
        <x:v>5.5</x:v>
      </x:c>
      <x:c r="J768" t="str">
        <x:v>Worked</x:v>
      </x:c>
      <x:c r="K768" t="str">
        <x:v>Employee 2833; home branch Thurrock; assigned role Operative Driver | Deployment branch: Thurrock | Actual role: Operative Driver | Jobs: 402586 | Customers: Tata Consultancy Services UK | Actual hours: 5.5; source records: 1</x:v>
      </x:c>
      <x:c r="L768" t="str">
        <x:v>Include</x:v>
      </x:c>
      <x:c r="M768"/>
      <x:c r="N768"/>
    </x:row>
    <x:row r="769">
      <x:c r="A769" t="str">
        <x:v>G Talpos (C1)|2026-06-23</x:v>
      </x:c>
      <x:c r="B769" s="888" t="n">
        <x:v>46196</x:v>
      </x:c>
      <x:c r="C769" t="str">
        <x:v>G Talpos (C1)</x:v>
      </x:c>
      <x:c r="D769" t="str">
        <x:v>Permanent</x:v>
      </x:c>
      <x:c r="E769" t="str">
        <x:v>Thurrock</x:v>
      </x:c>
      <x:c r="F769" t="str">
        <x:v>Operative Driver</x:v>
      </x:c>
      <x:c r="G769" t="str">
        <x:v>402993</x:v>
      </x:c>
      <x:c r="H769" t="str">
        <x:v>BNP Paribas Limited</x:v>
      </x:c>
      <x:c r="I769" s="22" t="n">
        <x:v>2.5</x:v>
      </x:c>
      <x:c r="J769" t="str">
        <x:v>Worked</x:v>
      </x:c>
      <x:c r="K769" t="str">
        <x:v>Employee 2833; home branch Thurrock; assigned role Operative Driver | Deployment branch: Thurrock | Actual role: Operative Driver | Jobs: 402993 | Customers: BNP Paribas Limited | Actual hours: 2.5; source records: 1</x:v>
      </x:c>
      <x:c r="L769" t="str">
        <x:v>Include</x:v>
      </x:c>
      <x:c r="M769"/>
      <x:c r="N769"/>
    </x:row>
    <x:row r="770">
      <x:c r="A770" t="str">
        <x:v>G Talpos (C1)|2026-06-24</x:v>
      </x:c>
      <x:c r="B770" s="888" t="n">
        <x:v>46197</x:v>
      </x:c>
      <x:c r="C770" t="str">
        <x:v>G Talpos (C1)</x:v>
      </x:c>
      <x:c r="D770" t="str">
        <x:v>Permanent</x:v>
      </x:c>
      <x:c r="E770" t="str">
        <x:v>Thurrock</x:v>
      </x:c>
      <x:c r="F770" t="str">
        <x:v>Operative Driver</x:v>
      </x:c>
      <x:c r="G770" t="str">
        <x:v>402605</x:v>
      </x:c>
      <x:c r="H770" t="str">
        <x:v>JP Morgan Limited</x:v>
      </x:c>
      <x:c r="I770" s="22" t="n">
        <x:v>4</x:v>
      </x:c>
      <x:c r="J770" t="str">
        <x:v>Worked</x:v>
      </x:c>
      <x:c r="K770" t="str">
        <x:v>Employee 2833; home branch Thurrock; assigned role Operative Driver | Deployment branch: Thurrock | Actual role: Operative Driver | Jobs: 402605 | Customers: JP Morgan Limited | Actual hours: 4.0; source records: 1</x:v>
      </x:c>
      <x:c r="L770" t="str">
        <x:v>Include</x:v>
      </x:c>
      <x:c r="M770"/>
      <x:c r="N770"/>
    </x:row>
    <x:row r="771">
      <x:c r="A771" t="str">
        <x:v>G Talpos (C1)|2026-06-25</x:v>
      </x:c>
      <x:c r="B771" s="888" t="n">
        <x:v>46198</x:v>
      </x:c>
      <x:c r="C771" t="str">
        <x:v>G Talpos (C1)</x:v>
      </x:c>
      <x:c r="D771" t="str">
        <x:v>Permanent</x:v>
      </x:c>
      <x:c r="E771" t="str">
        <x:v>Thurrock</x:v>
      </x:c>
      <x:c r="F771" t="str">
        <x:v>Operative Driver</x:v>
      </x:c>
      <x:c r="G771" t="str">
        <x:v>401051</x:v>
      </x:c>
      <x:c r="H771" t="str">
        <x:v>Accenture UK Ltd</x:v>
      </x:c>
      <x:c r="I771" s="22" t="n">
        <x:v>5</x:v>
      </x:c>
      <x:c r="J771" t="str">
        <x:v>Worked</x:v>
      </x:c>
      <x:c r="K771" t="str">
        <x:v>Employee 2833; home branch Thurrock; assigned role Operative Driver | Deployment branch: Thurrock | Actual role: Operative Driver | Jobs: 401051 | Customers: Accenture UK Ltd | Actual hours: 5.0; source records: 1</x:v>
      </x:c>
      <x:c r="L771" t="str">
        <x:v>Include</x:v>
      </x:c>
      <x:c r="M771"/>
      <x:c r="N771"/>
    </x:row>
    <x:row r="772">
      <x:c r="A772" t="str">
        <x:v>G Talpos (C1)|2026-06-29</x:v>
      </x:c>
      <x:c r="B772" s="888" t="n">
        <x:v>46202</x:v>
      </x:c>
      <x:c r="C772" t="str">
        <x:v>G Talpos (C1)</x:v>
      </x:c>
      <x:c r="D772" t="str">
        <x:v>Permanent</x:v>
      </x:c>
      <x:c r="E772" t="str">
        <x:v>Thurrock</x:v>
      </x:c>
      <x:c r="F772" t="str">
        <x:v>Operative Driver</x:v>
      </x:c>
      <x:c r="G772" t="str">
        <x:v>402908</x:v>
      </x:c>
      <x:c r="H772" t="str">
        <x:v>UBS Investment Bank</x:v>
      </x:c>
      <x:c r="I772" s="22" t="n">
        <x:v>7</x:v>
      </x:c>
      <x:c r="J772" t="str">
        <x:v>Worked</x:v>
      </x:c>
      <x:c r="K772" t="str">
        <x:v>Employee 2833; home branch Thurrock; assigned role Operative Driver | Deployment branch: Thurrock | Actual role: Operative Driver | Jobs: 402908 | Customers: UBS Investment Bank | Actual hours: 7.0; source records: 1</x:v>
      </x:c>
      <x:c r="L772" t="str">
        <x:v>Include</x:v>
      </x:c>
      <x:c r="M772"/>
      <x:c r="N772"/>
    </x:row>
    <x:row r="773">
      <x:c r="A773" t="str">
        <x:v>Garry Dobson|2026-06-02</x:v>
      </x:c>
      <x:c r="B773" s="888" t="n">
        <x:v>46175</x:v>
      </x:c>
      <x:c r="C773" t="str">
        <x:v>Garry Dobson</x:v>
      </x:c>
      <x:c r="D773" t="str">
        <x:v>Permanent</x:v>
      </x:c>
      <x:c r="E773" t="str">
        <x:v>Birmingham</x:v>
      </x:c>
      <x:c r="F773" t="str">
        <x:v>Warehouse</x:v>
      </x:c>
      <x:c r="G773" t="str">
        <x:v>397957</x:v>
      </x:c>
      <x:c r="H773" t="str">
        <x:v>Overbury</x:v>
      </x:c>
      <x:c r="I773" s="22" t="n">
        <x:v>1</x:v>
      </x:c>
      <x:c r="J773" t="str">
        <x:v>Worked</x:v>
      </x:c>
      <x:c r="K773" t="str">
        <x:v>Employee 2284; home branch Birmingham; assigned role Warehouse | Deployment branch: Birmingham | Actual role: Warehouse | Jobs: 397957 | Customers: Overbury | Actual hours: 1.0; source records: 1</x:v>
      </x:c>
      <x:c r="L773" t="str">
        <x:v>Include</x:v>
      </x:c>
      <x:c r="M773"/>
      <x:c r="N773"/>
    </x:row>
    <x:row r="774">
      <x:c r="A774" t="str">
        <x:v>Garry Dobson|2026-06-03</x:v>
      </x:c>
      <x:c r="B774" s="888" t="n">
        <x:v>46176</x:v>
      </x:c>
      <x:c r="C774" t="str">
        <x:v>Garry Dobson</x:v>
      </x:c>
      <x:c r="D774" t="str">
        <x:v>Permanent</x:v>
      </x:c>
      <x:c r="E774" t="str">
        <x:v>Birmingham</x:v>
      </x:c>
      <x:c r="F774" t="str">
        <x:v>Warehouse</x:v>
      </x:c>
      <x:c r="G774"/>
      <x:c r="H774"/>
      <x:c r="I774" s="22" t="n">
        <x:v>0</x:v>
      </x:c>
      <x:c r="J774" t="str">
        <x:v>Annual leave</x:v>
      </x:c>
      <x:c r="K774" t="str">
        <x:v>Employee 2284; home branch Birmingham; assigned role Warehouse | Leave: Annual Leave (Hours) | Leave calendar basis: Variable-pattern period</x:v>
      </x:c>
      <x:c r="L774" t="str">
        <x:v>Include</x:v>
      </x:c>
      <x:c r="M774"/>
      <x:c r="N774"/>
    </x:row>
    <x:row r="775">
      <x:c r="A775" t="str">
        <x:v>Garry Dobson|2026-06-04</x:v>
      </x:c>
      <x:c r="B775" s="888" t="n">
        <x:v>46177</x:v>
      </x:c>
      <x:c r="C775" t="str">
        <x:v>Garry Dobson</x:v>
      </x:c>
      <x:c r="D775" t="str">
        <x:v>Permanent</x:v>
      </x:c>
      <x:c r="E775" t="str">
        <x:v>Birmingham</x:v>
      </x:c>
      <x:c r="F775" t="str">
        <x:v>Warehouse</x:v>
      </x:c>
      <x:c r="G775"/>
      <x:c r="H775"/>
      <x:c r="I775" s="22" t="n">
        <x:v>0</x:v>
      </x:c>
      <x:c r="J775" t="str">
        <x:v>Annual leave</x:v>
      </x:c>
      <x:c r="K775" t="str">
        <x:v>Employee 2284; home branch Birmingham; assigned role Warehouse | Leave: Annual Leave (Hours) | Leave calendar basis: Variable-pattern period</x:v>
      </x:c>
      <x:c r="L775" t="str">
        <x:v>Include</x:v>
      </x:c>
      <x:c r="M775"/>
      <x:c r="N775"/>
    </x:row>
    <x:row r="776">
      <x:c r="A776" t="str">
        <x:v>Garry Dobson|2026-06-05</x:v>
      </x:c>
      <x:c r="B776" s="888" t="n">
        <x:v>46178</x:v>
      </x:c>
      <x:c r="C776" t="str">
        <x:v>Garry Dobson</x:v>
      </x:c>
      <x:c r="D776" t="str">
        <x:v>Permanent</x:v>
      </x:c>
      <x:c r="E776" t="str">
        <x:v>Birmingham</x:v>
      </x:c>
      <x:c r="F776" t="str">
        <x:v>Warehouse</x:v>
      </x:c>
      <x:c r="G776"/>
      <x:c r="H776"/>
      <x:c r="I776" s="22" t="n">
        <x:v>0</x:v>
      </x:c>
      <x:c r="J776" t="str">
        <x:v>Annual leave</x:v>
      </x:c>
      <x:c r="K776" t="str">
        <x:v>Employee 2284; home branch Birmingham; assigned role Warehouse | Leave: Annual Leave (Hours) | Leave calendar basis: Variable-pattern period</x:v>
      </x:c>
      <x:c r="L776" t="str">
        <x:v>Include</x:v>
      </x:c>
      <x:c r="M776"/>
      <x:c r="N776"/>
    </x:row>
    <x:row r="777">
      <x:c r="A777" t="str">
        <x:v>Garry Dobson|2026-06-08</x:v>
      </x:c>
      <x:c r="B777" s="888" t="n">
        <x:v>46181</x:v>
      </x:c>
      <x:c r="C777" t="str">
        <x:v>Garry Dobson</x:v>
      </x:c>
      <x:c r="D777" t="str">
        <x:v>Permanent</x:v>
      </x:c>
      <x:c r="E777" t="str">
        <x:v>Birmingham</x:v>
      </x:c>
      <x:c r="F777" t="str">
        <x:v>Warehouse</x:v>
      </x:c>
      <x:c r="G777"/>
      <x:c r="H777"/>
      <x:c r="I777" s="22" t="n">
        <x:v>0</x:v>
      </x:c>
      <x:c r="J777" t="str">
        <x:v>Annual leave</x:v>
      </x:c>
      <x:c r="K777" t="str">
        <x:v>Employee 2284; home branch Birmingham; assigned role Warehouse | Leave: Annual Leave (Hours) | Leave calendar basis: Variable-pattern period</x:v>
      </x:c>
      <x:c r="L777" t="str">
        <x:v>Include</x:v>
      </x:c>
      <x:c r="M777"/>
      <x:c r="N777"/>
    </x:row>
    <x:row r="778">
      <x:c r="A778" t="str">
        <x:v>Garry Dobson|2026-06-09</x:v>
      </x:c>
      <x:c r="B778" s="888" t="n">
        <x:v>46182</x:v>
      </x:c>
      <x:c r="C778" t="str">
        <x:v>Garry Dobson</x:v>
      </x:c>
      <x:c r="D778" t="str">
        <x:v>Permanent</x:v>
      </x:c>
      <x:c r="E778" t="str">
        <x:v>Birmingham</x:v>
      </x:c>
      <x:c r="F778" t="str">
        <x:v>Warehouse</x:v>
      </x:c>
      <x:c r="G778"/>
      <x:c r="H778"/>
      <x:c r="I778" s="22" t="n">
        <x:v>0</x:v>
      </x:c>
      <x:c r="J778" t="str">
        <x:v>Annual leave</x:v>
      </x:c>
      <x:c r="K778" t="str">
        <x:v>Employee 2284; home branch Birmingham; assigned role Warehouse | Leave: Annual Leave (Hours) | Leave calendar basis: Variable-pattern period</x:v>
      </x:c>
      <x:c r="L778" t="str">
        <x:v>Include</x:v>
      </x:c>
      <x:c r="M778"/>
      <x:c r="N778"/>
    </x:row>
    <x:row r="779">
      <x:c r="A779" t="str">
        <x:v>Garry Dobson|2026-06-11</x:v>
      </x:c>
      <x:c r="B779" s="888" t="n">
        <x:v>46184</x:v>
      </x:c>
      <x:c r="C779" t="str">
        <x:v>Garry Dobson</x:v>
      </x:c>
      <x:c r="D779" t="str">
        <x:v>Permanent</x:v>
      </x:c>
      <x:c r="E779" t="str">
        <x:v>Birmingham</x:v>
      </x:c>
      <x:c r="F779" t="str">
        <x:v>Warehouse</x:v>
      </x:c>
      <x:c r="G779" t="str">
        <x:v>402065</x:v>
      </x:c>
      <x:c r="H779" t="str">
        <x:v>Equans Services Limited</x:v>
      </x:c>
      <x:c r="I779" s="22" t="n">
        <x:v>6</x:v>
      </x:c>
      <x:c r="J779" t="str">
        <x:v>Worked</x:v>
      </x:c>
      <x:c r="K779" t="str">
        <x:v>Employee 2284; home branch Birmingham; assigned role Warehouse | Deployment branch: Birmingham | Actual role: Operative Porter | Jobs: 402065 | Customers: Equans Services Limited | Actual hours: 6.0; source records: 1</x:v>
      </x:c>
      <x:c r="L779" t="str">
        <x:v>Include</x:v>
      </x:c>
      <x:c r="M779"/>
      <x:c r="N779"/>
    </x:row>
    <x:row r="780">
      <x:c r="A780" t="str">
        <x:v>Garry Dobson|2026-06-12</x:v>
      </x:c>
      <x:c r="B780" s="888" t="n">
        <x:v>46185</x:v>
      </x:c>
      <x:c r="C780" t="str">
        <x:v>Garry Dobson</x:v>
      </x:c>
      <x:c r="D780" t="str">
        <x:v>Permanent</x:v>
      </x:c>
      <x:c r="E780" t="str">
        <x:v>Birmingham</x:v>
      </x:c>
      <x:c r="F780" t="str">
        <x:v>Warehouse</x:v>
      </x:c>
      <x:c r="G780" t="str">
        <x:v>402065</x:v>
      </x:c>
      <x:c r="H780" t="str">
        <x:v>Equans Services Limited</x:v>
      </x:c>
      <x:c r="I780" s="22" t="n">
        <x:v>7</x:v>
      </x:c>
      <x:c r="J780" t="str">
        <x:v>Worked</x:v>
      </x:c>
      <x:c r="K780" t="str">
        <x:v>Employee 2284; home branch Birmingham; assigned role Warehouse | Deployment branch: Birmingham | Actual role: Operative Skilled | Jobs: 402065 | Customers: Equans Services Limited | Actual hours: 7.0; source records: 1</x:v>
      </x:c>
      <x:c r="L780" t="str">
        <x:v>Include</x:v>
      </x:c>
      <x:c r="M780"/>
      <x:c r="N780"/>
    </x:row>
    <x:row r="781">
      <x:c r="A781" t="str">
        <x:v>Garry Dobson|2026-06-15</x:v>
      </x:c>
      <x:c r="B781" s="888" t="n">
        <x:v>46188</x:v>
      </x:c>
      <x:c r="C781" t="str">
        <x:v>Garry Dobson</x:v>
      </x:c>
      <x:c r="D781" t="str">
        <x:v>Permanent</x:v>
      </x:c>
      <x:c r="E781" t="str">
        <x:v>Birmingham</x:v>
      </x:c>
      <x:c r="F781" t="str">
        <x:v>Warehouse</x:v>
      </x:c>
      <x:c r="G781" t="str">
        <x:v>396008</x:v>
      </x:c>
      <x:c r="H781" t="str">
        <x:v>HSBC - Branch Audits (1)</x:v>
      </x:c>
      <x:c r="I781" s="22" t="n">
        <x:v>2</x:v>
      </x:c>
      <x:c r="J781" t="str">
        <x:v>Worked</x:v>
      </x:c>
      <x:c r="K781" t="str">
        <x:v>Employee 2284; home branch Birmingham; assigned role Warehouse | Deployment branch: Birmingham | Actual role: Warehouse | Jobs: 396008 | Customers: HSBC - Branch Audits (1) | Actual hours: 2.0; source records: 1</x:v>
      </x:c>
      <x:c r="L781" t="str">
        <x:v>Include</x:v>
      </x:c>
      <x:c r="M781"/>
      <x:c r="N781"/>
    </x:row>
    <x:row r="782">
      <x:c r="A782" t="str">
        <x:v>Garry Dobson|2026-06-17</x:v>
      </x:c>
      <x:c r="B782" s="888" t="n">
        <x:v>46190</x:v>
      </x:c>
      <x:c r="C782" t="str">
        <x:v>Garry Dobson</x:v>
      </x:c>
      <x:c r="D782" t="str">
        <x:v>Permanent</x:v>
      </x:c>
      <x:c r="E782" t="str">
        <x:v>Birmingham</x:v>
      </x:c>
      <x:c r="F782" t="str">
        <x:v>Warehouse</x:v>
      </x:c>
      <x:c r="G782" t="str">
        <x:v>402223</x:v>
      </x:c>
      <x:c r="H782" t="str">
        <x:v>Birmingham City Council</x:v>
      </x:c>
      <x:c r="I782" s="22" t="n">
        <x:v>1</x:v>
      </x:c>
      <x:c r="J782" t="str">
        <x:v>Worked</x:v>
      </x:c>
      <x:c r="K782" t="str">
        <x:v>Employee 2284; home branch Birmingham; assigned role Warehouse | Deployment branch: Birmingham | Actual role: Warehouse | Jobs: 402223 | Customers: Birmingham City Council | Actual hours: 1.0; source records: 1</x:v>
      </x:c>
      <x:c r="L782" t="str">
        <x:v>Include</x:v>
      </x:c>
      <x:c r="M782"/>
      <x:c r="N782"/>
    </x:row>
    <x:row r="783">
      <x:c r="A783" t="str">
        <x:v>Garry Dobson|2026-06-25</x:v>
      </x:c>
      <x:c r="B783" s="888" t="n">
        <x:v>46198</x:v>
      </x:c>
      <x:c r="C783" t="str">
        <x:v>Garry Dobson</x:v>
      </x:c>
      <x:c r="D783" t="str">
        <x:v>Permanent</x:v>
      </x:c>
      <x:c r="E783" t="str">
        <x:v>Birmingham</x:v>
      </x:c>
      <x:c r="F783" t="str">
        <x:v>Warehouse</x:v>
      </x:c>
      <x:c r="G783" t="str">
        <x:v>402025A</x:v>
      </x:c>
      <x:c r="H783" t="str">
        <x:v>Midland Heart</x:v>
      </x:c>
      <x:c r="I783" s="22" t="n">
        <x:v>1</x:v>
      </x:c>
      <x:c r="J783" t="str">
        <x:v>Worked</x:v>
      </x:c>
      <x:c r="K783" t="str">
        <x:v>Employee 2284; home branch Birmingham; assigned role Warehouse | Deployment branch: Birmingham | Actual role: Warehouse | Jobs: 402025A | Customers: Midland Heart | Actual hours: 1.0; source records: 1</x:v>
      </x:c>
      <x:c r="L783" t="str">
        <x:v>Include</x:v>
      </x:c>
      <x:c r="M783"/>
      <x:c r="N783"/>
    </x:row>
    <x:row r="784">
      <x:c r="A784" t="str">
        <x:v>Garry Dobson|2026-06-30</x:v>
      </x:c>
      <x:c r="B784" s="888" t="n">
        <x:v>46203</x:v>
      </x:c>
      <x:c r="C784" t="str">
        <x:v>Garry Dobson</x:v>
      </x:c>
      <x:c r="D784" t="str">
        <x:v>Permanent</x:v>
      </x:c>
      <x:c r="E784" t="str">
        <x:v>Birmingham</x:v>
      </x:c>
      <x:c r="F784" t="str">
        <x:v>Warehouse</x:v>
      </x:c>
      <x:c r="G784" t="str">
        <x:v>402916, 396008</x:v>
      </x:c>
      <x:c r="H784" t="str">
        <x:v>Equans Services Limited; HSBC - Branch Audits (1)</x:v>
      </x:c>
      <x:c r="I784" s="22" t="n">
        <x:v>7.5</x:v>
      </x:c>
      <x:c r="J784" t="str">
        <x:v>Worked — 2 records</x:v>
      </x:c>
      <x:c r="K784" t="str">
        <x:v>Employee 2284; home branch Birmingham; assigned role Warehouse | Deployment branch: Birmingham | Actual role: Operative Skilled, Warehouse | Jobs: 402916, 396008 | Customers: Equans Services Limited; HSBC - Branch Audits (1) | Actual hours: 7.5; source records: 2</x:v>
      </x:c>
      <x:c r="L784" t="str">
        <x:v>Include</x:v>
      </x:c>
      <x:c r="M784"/>
      <x:c r="N784"/>
    </x:row>
    <x:row r="785">
      <x:c r="A785" t="str">
        <x:v>Gary Atkins|2026-06-01</x:v>
      </x:c>
      <x:c r="B785" s="888" t="n">
        <x:v>46174</x:v>
      </x:c>
      <x:c r="C785" t="str">
        <x:v>Gary Atkins</x:v>
      </x:c>
      <x:c r="D785" t="str">
        <x:v>Permanent</x:v>
      </x:c>
      <x:c r="E785" t="str">
        <x:v>Birmingham</x:v>
      </x:c>
      <x:c r="F785" t="str">
        <x:v>Operative Porter</x:v>
      </x:c>
      <x:c r="G785" t="str">
        <x:v>401198</x:v>
      </x:c>
      <x:c r="H785" t="str">
        <x:v>The Open University</x:v>
      </x:c>
      <x:c r="I785" s="22" t="n">
        <x:v>9.5</x:v>
      </x:c>
      <x:c r="J785" t="str">
        <x:v>Worked</x:v>
      </x:c>
      <x:c r="K785" t="str">
        <x:v>Employee 2303; home branch Birmingham; assigned role Operative Porter | Deployment branch: Birmingham | Actual role: Operative Skilled | Jobs: 401198 | Customers: The Open University | Actual hours: 9.5; source records: 1</x:v>
      </x:c>
      <x:c r="L785" t="str">
        <x:v>Include</x:v>
      </x:c>
      <x:c r="M785"/>
      <x:c r="N785"/>
    </x:row>
    <x:row r="786">
      <x:c r="A786" t="str">
        <x:v>Gary Atkins|2026-06-02</x:v>
      </x:c>
      <x:c r="B786" s="888" t="n">
        <x:v>46175</x:v>
      </x:c>
      <x:c r="C786" t="str">
        <x:v>Gary Atkins</x:v>
      </x:c>
      <x:c r="D786" t="str">
        <x:v>Permanent</x:v>
      </x:c>
      <x:c r="E786" t="str">
        <x:v>Birmingham</x:v>
      </x:c>
      <x:c r="F786" t="str">
        <x:v>Operative Porter</x:v>
      </x:c>
      <x:c r="G786" t="str">
        <x:v>390743E</x:v>
      </x:c>
      <x:c r="H786" t="str">
        <x:v>West Midlands Police - Facilities</x:v>
      </x:c>
      <x:c r="I786" s="22" t="n">
        <x:v>9</x:v>
      </x:c>
      <x:c r="J786" t="str">
        <x:v>Worked</x:v>
      </x:c>
      <x:c r="K786" t="str">
        <x:v>Employee 2303; home branch Birmingham; assigned role Operative Porter | Deployment branch: Birmingham | Actual role: Operative Driver | Jobs: 390743E | Customers: West Midlands Police - Facilities | Actual hours: 9.0; source records: 1</x:v>
      </x:c>
      <x:c r="L786" t="str">
        <x:v>Include</x:v>
      </x:c>
      <x:c r="M786"/>
      <x:c r="N786"/>
    </x:row>
    <x:row r="787">
      <x:c r="A787" t="str">
        <x:v>Gary Atkins|2026-06-03</x:v>
      </x:c>
      <x:c r="B787" s="888" t="n">
        <x:v>46176</x:v>
      </x:c>
      <x:c r="C787" t="str">
        <x:v>Gary Atkins</x:v>
      </x:c>
      <x:c r="D787" t="str">
        <x:v>Permanent</x:v>
      </x:c>
      <x:c r="E787" t="str">
        <x:v>Birmingham</x:v>
      </x:c>
      <x:c r="F787" t="str">
        <x:v>Operative Porter</x:v>
      </x:c>
      <x:c r="G787" t="str">
        <x:v>390743E</x:v>
      </x:c>
      <x:c r="H787" t="str">
        <x:v>West Midlands Police - Facilities</x:v>
      </x:c>
      <x:c r="I787" s="22" t="n">
        <x:v>9</x:v>
      </x:c>
      <x:c r="J787" t="str">
        <x:v>Worked</x:v>
      </x:c>
      <x:c r="K787" t="str">
        <x:v>Employee 2303; home branch Birmingham; assigned role Operative Porter | Deployment branch: Birmingham | Actual role: Operative Driver | Jobs: 390743E | Customers: West Midlands Police - Facilities | Actual hours: 9.0; source records: 1</x:v>
      </x:c>
      <x:c r="L787" t="str">
        <x:v>Include</x:v>
      </x:c>
      <x:c r="M787"/>
      <x:c r="N787"/>
    </x:row>
    <x:row r="788">
      <x:c r="A788" t="str">
        <x:v>Gary Atkins|2026-06-04</x:v>
      </x:c>
      <x:c r="B788" s="888" t="n">
        <x:v>46177</x:v>
      </x:c>
      <x:c r="C788" t="str">
        <x:v>Gary Atkins</x:v>
      </x:c>
      <x:c r="D788" t="str">
        <x:v>Permanent</x:v>
      </x:c>
      <x:c r="E788" t="str">
        <x:v>Birmingham</x:v>
      </x:c>
      <x:c r="F788" t="str">
        <x:v>Operative Porter</x:v>
      </x:c>
      <x:c r="G788" t="str">
        <x:v>390743E</x:v>
      </x:c>
      <x:c r="H788" t="str">
        <x:v>West Midlands Police - Facilities</x:v>
      </x:c>
      <x:c r="I788" s="22" t="n">
        <x:v>9</x:v>
      </x:c>
      <x:c r="J788" t="str">
        <x:v>Worked</x:v>
      </x:c>
      <x:c r="K788" t="str">
        <x:v>Employee 2303; home branch Birmingham; assigned role Operative Porter | Deployment branch: Birmingham | Actual role: Operative Driver | Jobs: 390743E | Customers: West Midlands Police - Facilities | Actual hours: 9.0; source records: 1</x:v>
      </x:c>
      <x:c r="L788" t="str">
        <x:v>Include</x:v>
      </x:c>
      <x:c r="M788"/>
      <x:c r="N788"/>
    </x:row>
    <x:row r="789">
      <x:c r="A789" t="str">
        <x:v>Gary Atkins|2026-06-05</x:v>
      </x:c>
      <x:c r="B789" s="888" t="n">
        <x:v>46178</x:v>
      </x:c>
      <x:c r="C789" t="str">
        <x:v>Gary Atkins</x:v>
      </x:c>
      <x:c r="D789" t="str">
        <x:v>Permanent</x:v>
      </x:c>
      <x:c r="E789" t="str">
        <x:v>Birmingham</x:v>
      </x:c>
      <x:c r="F789" t="str">
        <x:v>Operative Porter</x:v>
      </x:c>
      <x:c r="G789" t="str">
        <x:v>390743E</x:v>
      </x:c>
      <x:c r="H789" t="str">
        <x:v>West Midlands Police - Facilities</x:v>
      </x:c>
      <x:c r="I789" s="22" t="n">
        <x:v>8.25</x:v>
      </x:c>
      <x:c r="J789" t="str">
        <x:v>Worked</x:v>
      </x:c>
      <x:c r="K789" t="str">
        <x:v>Employee 2303; home branch Birmingham; assigned role Operative Porter | Deployment branch: Birmingham | Actual role: Operative Driver | Jobs: 390743E | Customers: West Midlands Police - Facilities | Actual hours: 8.2; source records: 1</x:v>
      </x:c>
      <x:c r="L789" t="str">
        <x:v>Include</x:v>
      </x:c>
      <x:c r="M789"/>
      <x:c r="N789"/>
    </x:row>
    <x:row r="790">
      <x:c r="A790" t="str">
        <x:v>Gary Atkins|2026-06-08</x:v>
      </x:c>
      <x:c r="B790" s="888" t="n">
        <x:v>46181</x:v>
      </x:c>
      <x:c r="C790" t="str">
        <x:v>Gary Atkins</x:v>
      </x:c>
      <x:c r="D790" t="str">
        <x:v>Permanent</x:v>
      </x:c>
      <x:c r="E790" t="str">
        <x:v>Birmingham</x:v>
      </x:c>
      <x:c r="F790" t="str">
        <x:v>Operative Porter</x:v>
      </x:c>
      <x:c r="G790"/>
      <x:c r="H790"/>
      <x:c r="I790" s="22" t="n">
        <x:v>0</x:v>
      </x:c>
      <x:c r="J790" t="str">
        <x:v>Annual leave</x:v>
      </x:c>
      <x:c r="K790" t="str">
        <x:v>Employee 2303; home branch Birmingham; assigned role Operative Porter | Leave: Annual Leave (Hours) | Leave calendar basis: Variable-pattern period</x:v>
      </x:c>
      <x:c r="L790" t="str">
        <x:v>Include</x:v>
      </x:c>
      <x:c r="M790"/>
      <x:c r="N790"/>
    </x:row>
    <x:row r="791">
      <x:c r="A791" t="str">
        <x:v>Gary Atkins|2026-06-09</x:v>
      </x:c>
      <x:c r="B791" s="888" t="n">
        <x:v>46182</x:v>
      </x:c>
      <x:c r="C791" t="str">
        <x:v>Gary Atkins</x:v>
      </x:c>
      <x:c r="D791" t="str">
        <x:v>Permanent</x:v>
      </x:c>
      <x:c r="E791" t="str">
        <x:v>Birmingham</x:v>
      </x:c>
      <x:c r="F791" t="str">
        <x:v>Operative Porter</x:v>
      </x:c>
      <x:c r="G791" t="str">
        <x:v>401197</x:v>
      </x:c>
      <x:c r="H791" t="str">
        <x:v>Birmingham City Council</x:v>
      </x:c>
      <x:c r="I791" s="22" t="n">
        <x:v>7.5</x:v>
      </x:c>
      <x:c r="J791" t="str">
        <x:v>Worked</x:v>
      </x:c>
      <x:c r="K791" t="str">
        <x:v>Employee 2303; home branch Birmingham; assigned role Operative Porter | Deployment branch: Birmingham | Actual role: Operative Skilled | Jobs: 401197 | Customers: Birmingham City Council | Actual hours: 7.5; source records: 1</x:v>
      </x:c>
      <x:c r="L791" t="str">
        <x:v>Include</x:v>
      </x:c>
      <x:c r="M791"/>
      <x:c r="N791"/>
    </x:row>
    <x:row r="792">
      <x:c r="A792" t="str">
        <x:v>Gary Atkins|2026-06-10</x:v>
      </x:c>
      <x:c r="B792" s="888" t="n">
        <x:v>46183</x:v>
      </x:c>
      <x:c r="C792" t="str">
        <x:v>Gary Atkins</x:v>
      </x:c>
      <x:c r="D792" t="str">
        <x:v>Permanent</x:v>
      </x:c>
      <x:c r="E792" t="str">
        <x:v>Birmingham</x:v>
      </x:c>
      <x:c r="F792" t="str">
        <x:v>Operative Porter</x:v>
      </x:c>
      <x:c r="G792" t="str">
        <x:v>390743E</x:v>
      </x:c>
      <x:c r="H792" t="str">
        <x:v>West Midlands Police - Facilities</x:v>
      </x:c>
      <x:c r="I792" s="22" t="n">
        <x:v>9</x:v>
      </x:c>
      <x:c r="J792" t="str">
        <x:v>Worked</x:v>
      </x:c>
      <x:c r="K792" t="str">
        <x:v>Employee 2303; home branch Birmingham; assigned role Operative Porter | Deployment branch: Birmingham | Actual role: Operative Driver | Jobs: 390743E | Customers: West Midlands Police - Facilities | Actual hours: 9.0; source records: 1</x:v>
      </x:c>
      <x:c r="L792" t="str">
        <x:v>Include</x:v>
      </x:c>
      <x:c r="M792"/>
      <x:c r="N792"/>
    </x:row>
    <x:row r="793">
      <x:c r="A793" t="str">
        <x:v>Gary Atkins|2026-06-11</x:v>
      </x:c>
      <x:c r="B793" s="888" t="n">
        <x:v>46184</x:v>
      </x:c>
      <x:c r="C793" t="str">
        <x:v>Gary Atkins</x:v>
      </x:c>
      <x:c r="D793" t="str">
        <x:v>Permanent</x:v>
      </x:c>
      <x:c r="E793" t="str">
        <x:v>Birmingham</x:v>
      </x:c>
      <x:c r="F793" t="str">
        <x:v>Operative Porter</x:v>
      </x:c>
      <x:c r="G793" t="str">
        <x:v>390743E</x:v>
      </x:c>
      <x:c r="H793" t="str">
        <x:v>West Midlands Police - Facilities</x:v>
      </x:c>
      <x:c r="I793" s="22" t="n">
        <x:v>9.5</x:v>
      </x:c>
      <x:c r="J793" t="str">
        <x:v>Worked</x:v>
      </x:c>
      <x:c r="K793" t="str">
        <x:v>Employee 2303; home branch Birmingham; assigned role Operative Porter | Deployment branch: Birmingham | Actual role: Operative Driver | Jobs: 390743E | Customers: West Midlands Police - Facilities | Actual hours: 9.5; source records: 1</x:v>
      </x:c>
      <x:c r="L793" t="str">
        <x:v>Include</x:v>
      </x:c>
      <x:c r="M793"/>
      <x:c r="N793"/>
    </x:row>
    <x:row r="794">
      <x:c r="A794" t="str">
        <x:v>Gary Atkins|2026-06-12</x:v>
      </x:c>
      <x:c r="B794" s="888" t="n">
        <x:v>46185</x:v>
      </x:c>
      <x:c r="C794" t="str">
        <x:v>Gary Atkins</x:v>
      </x:c>
      <x:c r="D794" t="str">
        <x:v>Permanent</x:v>
      </x:c>
      <x:c r="E794" t="str">
        <x:v>Birmingham</x:v>
      </x:c>
      <x:c r="F794" t="str">
        <x:v>Operative Porter</x:v>
      </x:c>
      <x:c r="G794" t="str">
        <x:v>402818</x:v>
      </x:c>
      <x:c r="H794" t="str">
        <x:v>Midland Heart</x:v>
      </x:c>
      <x:c r="I794" s="22" t="n">
        <x:v>2.75</x:v>
      </x:c>
      <x:c r="J794" t="str">
        <x:v>Worked</x:v>
      </x:c>
      <x:c r="K794" t="str">
        <x:v>Employee 2303; home branch Birmingham; assigned role Operative Porter | Deployment branch: Birmingham | Actual role: Operative Skilled | Jobs: 402818 | Customers: Midland Heart | Actual hours: 2.8; source records: 1</x:v>
      </x:c>
      <x:c r="L794" t="str">
        <x:v>Include</x:v>
      </x:c>
      <x:c r="M794"/>
      <x:c r="N794"/>
    </x:row>
    <x:row r="795">
      <x:c r="A795" t="str">
        <x:v>Gary Atkins|2026-06-15</x:v>
      </x:c>
      <x:c r="B795" s="888" t="n">
        <x:v>46188</x:v>
      </x:c>
      <x:c r="C795" t="str">
        <x:v>Gary Atkins</x:v>
      </x:c>
      <x:c r="D795" t="str">
        <x:v>Permanent</x:v>
      </x:c>
      <x:c r="E795" t="str">
        <x:v>Birmingham</x:v>
      </x:c>
      <x:c r="F795" t="str">
        <x:v>Operative Porter</x:v>
      </x:c>
      <x:c r="G795" t="str">
        <x:v>390743E</x:v>
      </x:c>
      <x:c r="H795" t="str">
        <x:v>West Midlands Police - Facilities</x:v>
      </x:c>
      <x:c r="I795" s="22" t="n">
        <x:v>8.5</x:v>
      </x:c>
      <x:c r="J795" t="str">
        <x:v>Worked</x:v>
      </x:c>
      <x:c r="K795" t="str">
        <x:v>Employee 2303; home branch Birmingham; assigned role Operative Porter | Deployment branch: Birmingham | Actual role: Operative Driver | Jobs: 390743E | Customers: West Midlands Police - Facilities | Actual hours: 8.5; source records: 1</x:v>
      </x:c>
      <x:c r="L795" t="str">
        <x:v>Include</x:v>
      </x:c>
      <x:c r="M795"/>
      <x:c r="N795"/>
    </x:row>
    <x:row r="796">
      <x:c r="A796" t="str">
        <x:v>Gary Atkins|2026-06-16</x:v>
      </x:c>
      <x:c r="B796" s="888" t="n">
        <x:v>46189</x:v>
      </x:c>
      <x:c r="C796" t="str">
        <x:v>Gary Atkins</x:v>
      </x:c>
      <x:c r="D796" t="str">
        <x:v>Permanent</x:v>
      </x:c>
      <x:c r="E796" t="str">
        <x:v>Birmingham</x:v>
      </x:c>
      <x:c r="F796" t="str">
        <x:v>Operative Porter</x:v>
      </x:c>
      <x:c r="G796" t="str">
        <x:v>390743E</x:v>
      </x:c>
      <x:c r="H796" t="str">
        <x:v>West Midlands Police - Facilities</x:v>
      </x:c>
      <x:c r="I796" s="22" t="n">
        <x:v>9.5</x:v>
      </x:c>
      <x:c r="J796" t="str">
        <x:v>Worked</x:v>
      </x:c>
      <x:c r="K796" t="str">
        <x:v>Employee 2303; home branch Birmingham; assigned role Operative Porter | Deployment branch: Birmingham | Actual role: Operative Driver | Jobs: 390743E | Customers: West Midlands Police - Facilities | Actual hours: 9.5; source records: 1</x:v>
      </x:c>
      <x:c r="L796" t="str">
        <x:v>Include</x:v>
      </x:c>
      <x:c r="M796"/>
      <x:c r="N796"/>
    </x:row>
    <x:row r="797">
      <x:c r="A797" t="str">
        <x:v>Gary Atkins|2026-06-17</x:v>
      </x:c>
      <x:c r="B797" s="888" t="n">
        <x:v>46190</x:v>
      </x:c>
      <x:c r="C797" t="str">
        <x:v>Gary Atkins</x:v>
      </x:c>
      <x:c r="D797" t="str">
        <x:v>Permanent</x:v>
      </x:c>
      <x:c r="E797" t="str">
        <x:v>Birmingham</x:v>
      </x:c>
      <x:c r="F797" t="str">
        <x:v>Operative Porter</x:v>
      </x:c>
      <x:c r="G797" t="str">
        <x:v>390743E</x:v>
      </x:c>
      <x:c r="H797" t="str">
        <x:v>West Midlands Police - Facilities</x:v>
      </x:c>
      <x:c r="I797" s="22" t="n">
        <x:v>10</x:v>
      </x:c>
      <x:c r="J797" t="str">
        <x:v>Worked</x:v>
      </x:c>
      <x:c r="K797" t="str">
        <x:v>Employee 2303; home branch Birmingham; assigned role Operative Porter | Deployment branch: Birmingham | Actual role: Operative Driver | Jobs: 390743E | Customers: West Midlands Police - Facilities | Actual hours: 10.0; source records: 1</x:v>
      </x:c>
      <x:c r="L797" t="str">
        <x:v>Include</x:v>
      </x:c>
      <x:c r="M797"/>
      <x:c r="N797"/>
    </x:row>
    <x:row r="798">
      <x:c r="A798" t="str">
        <x:v>Gary Atkins|2026-06-18</x:v>
      </x:c>
      <x:c r="B798" s="888" t="n">
        <x:v>46191</x:v>
      </x:c>
      <x:c r="C798" t="str">
        <x:v>Gary Atkins</x:v>
      </x:c>
      <x:c r="D798" t="str">
        <x:v>Permanent</x:v>
      </x:c>
      <x:c r="E798" t="str">
        <x:v>Birmingham</x:v>
      </x:c>
      <x:c r="F798" t="str">
        <x:v>Operative Porter</x:v>
      </x:c>
      <x:c r="G798" t="str">
        <x:v>402587</x:v>
      </x:c>
      <x:c r="H798" t="str">
        <x:v>Midland Heart</x:v>
      </x:c>
      <x:c r="I798" s="22" t="n">
        <x:v>7.5</x:v>
      </x:c>
      <x:c r="J798" t="str">
        <x:v>Worked</x:v>
      </x:c>
      <x:c r="K798" t="str">
        <x:v>Employee 2303; home branch Birmingham; assigned role Operative Porter | Deployment branch: Birmingham | Actual role: Operative Skilled | Jobs: 402587 | Customers: Midland Heart | Actual hours: 7.5; source records: 1</x:v>
      </x:c>
      <x:c r="L798" t="str">
        <x:v>Include</x:v>
      </x:c>
      <x:c r="M798"/>
      <x:c r="N798"/>
    </x:row>
    <x:row r="799">
      <x:c r="A799" t="str">
        <x:v>Gary Atkins|2026-06-19</x:v>
      </x:c>
      <x:c r="B799" s="888" t="n">
        <x:v>46192</x:v>
      </x:c>
      <x:c r="C799" t="str">
        <x:v>Gary Atkins</x:v>
      </x:c>
      <x:c r="D799" t="str">
        <x:v>Permanent</x:v>
      </x:c>
      <x:c r="E799" t="str">
        <x:v>Birmingham</x:v>
      </x:c>
      <x:c r="F799" t="str">
        <x:v>Operative Porter</x:v>
      </x:c>
      <x:c r="G799" t="str">
        <x:v>402808</x:v>
      </x:c>
      <x:c r="H799" t="str">
        <x:v>West Midlands Police</x:v>
      </x:c>
      <x:c r="I799" s="22" t="n">
        <x:v>6.75</x:v>
      </x:c>
      <x:c r="J799" t="str">
        <x:v>Worked</x:v>
      </x:c>
      <x:c r="K799" t="str">
        <x:v>Employee 2303; home branch Birmingham; assigned role Operative Porter | Deployment branch: Birmingham | Actual role: Operative Skilled | Jobs: 402808 | Customers: West Midlands Police | Actual hours: 6.8; source records: 1</x:v>
      </x:c>
      <x:c r="L799" t="str">
        <x:v>Include</x:v>
      </x:c>
      <x:c r="M799"/>
      <x:c r="N799"/>
    </x:row>
    <x:row r="800">
      <x:c r="A800" t="str">
        <x:v>Gary Atkins|2026-06-20</x:v>
      </x:c>
      <x:c r="B800" s="888" t="n">
        <x:v>46193</x:v>
      </x:c>
      <x:c r="C800" t="str">
        <x:v>Gary Atkins</x:v>
      </x:c>
      <x:c r="D800" t="str">
        <x:v>Permanent</x:v>
      </x:c>
      <x:c r="E800" t="str">
        <x:v>Birmingham</x:v>
      </x:c>
      <x:c r="F800" t="str">
        <x:v>Operative Porter</x:v>
      </x:c>
      <x:c r="G800" t="str">
        <x:v>402840</x:v>
      </x:c>
      <x:c r="H800" t="str">
        <x:v>Midland Heart</x:v>
      </x:c>
      <x:c r="I800" s="22" t="n">
        <x:v>8.5</x:v>
      </x:c>
      <x:c r="J800" t="str">
        <x:v>Worked</x:v>
      </x:c>
      <x:c r="K800" t="str">
        <x:v>Employee 2303; home branch Birmingham; assigned role Operative Porter | Deployment branch: Birmingham | Actual role: Operative Driver | Jobs: 402840 | Customers: Midland Heart | Actual hours: 8.5; source records: 1</x:v>
      </x:c>
      <x:c r="L800" t="str">
        <x:v>Include</x:v>
      </x:c>
      <x:c r="M800"/>
      <x:c r="N800"/>
    </x:row>
    <x:row r="801">
      <x:c r="A801" t="str">
        <x:v>Gary Atkins|2026-06-22</x:v>
      </x:c>
      <x:c r="B801" s="888" t="n">
        <x:v>46195</x:v>
      </x:c>
      <x:c r="C801" t="str">
        <x:v>Gary Atkins</x:v>
      </x:c>
      <x:c r="D801" t="str">
        <x:v>Permanent</x:v>
      </x:c>
      <x:c r="E801" t="str">
        <x:v>Birmingham</x:v>
      </x:c>
      <x:c r="F801" t="str">
        <x:v>Operative Porter</x:v>
      </x:c>
      <x:c r="G801" t="str">
        <x:v>399504D</x:v>
      </x:c>
      <x:c r="H801" t="str">
        <x:v>West Midlands Police</x:v>
      </x:c>
      <x:c r="I801" s="22" t="n">
        <x:v>9</x:v>
      </x:c>
      <x:c r="J801" t="str">
        <x:v>Worked</x:v>
      </x:c>
      <x:c r="K801" t="str">
        <x:v>Employee 2303; home branch Birmingham; assigned role Operative Porter | Deployment branch: Birmingham | Actual role: Operative Skilled | Jobs: 399504D | Customers: West Midlands Police | Actual hours: 9.0; source records: 1</x:v>
      </x:c>
      <x:c r="L801" t="str">
        <x:v>Include</x:v>
      </x:c>
      <x:c r="M801"/>
      <x:c r="N801"/>
    </x:row>
    <x:row r="802">
      <x:c r="A802" t="str">
        <x:v>Gary Atkins|2026-06-23</x:v>
      </x:c>
      <x:c r="B802" s="888" t="n">
        <x:v>46196</x:v>
      </x:c>
      <x:c r="C802" t="str">
        <x:v>Gary Atkins</x:v>
      </x:c>
      <x:c r="D802" t="str">
        <x:v>Permanent</x:v>
      </x:c>
      <x:c r="E802" t="str">
        <x:v>Birmingham</x:v>
      </x:c>
      <x:c r="F802" t="str">
        <x:v>Operative Porter</x:v>
      </x:c>
      <x:c r="G802" t="str">
        <x:v>390743E</x:v>
      </x:c>
      <x:c r="H802" t="str">
        <x:v>West Midlands Police - Facilities</x:v>
      </x:c>
      <x:c r="I802" s="22" t="n">
        <x:v>9</x:v>
      </x:c>
      <x:c r="J802" t="str">
        <x:v>Worked</x:v>
      </x:c>
      <x:c r="K802" t="str">
        <x:v>Employee 2303; home branch Birmingham; assigned role Operative Porter | Deployment branch: Birmingham | Actual role: Operative Driver | Jobs: 390743E | Customers: West Midlands Police - Facilities | Actual hours: 9.0; source records: 1</x:v>
      </x:c>
      <x:c r="L802" t="str">
        <x:v>Include</x:v>
      </x:c>
      <x:c r="M802"/>
      <x:c r="N802"/>
    </x:row>
    <x:row r="803">
      <x:c r="A803" t="str">
        <x:v>Gary Atkins|2026-06-24</x:v>
      </x:c>
      <x:c r="B803" s="888" t="n">
        <x:v>46197</x:v>
      </x:c>
      <x:c r="C803" t="str">
        <x:v>Gary Atkins</x:v>
      </x:c>
      <x:c r="D803" t="str">
        <x:v>Permanent</x:v>
      </x:c>
      <x:c r="E803" t="str">
        <x:v>Birmingham</x:v>
      </x:c>
      <x:c r="F803" t="str">
        <x:v>Operative Porter</x:v>
      </x:c>
      <x:c r="G803" t="str">
        <x:v>390743E</x:v>
      </x:c>
      <x:c r="H803" t="str">
        <x:v>West Midlands Police - Facilities</x:v>
      </x:c>
      <x:c r="I803" s="22" t="n">
        <x:v>10.25</x:v>
      </x:c>
      <x:c r="J803" t="str">
        <x:v>Worked</x:v>
      </x:c>
      <x:c r="K803" t="str">
        <x:v>Employee 2303; home branch Birmingham; assigned role Operative Porter | Deployment branch: Birmingham | Actual role: Operative Driver | Jobs: 390743E | Customers: West Midlands Police - Facilities | Actual hours: 10.2; source records: 1</x:v>
      </x:c>
      <x:c r="L803" t="str">
        <x:v>Include</x:v>
      </x:c>
      <x:c r="M803"/>
      <x:c r="N803"/>
    </x:row>
    <x:row r="804">
      <x:c r="A804" t="str">
        <x:v>Gary Atkins|2026-06-25</x:v>
      </x:c>
      <x:c r="B804" s="888" t="n">
        <x:v>46198</x:v>
      </x:c>
      <x:c r="C804" t="str">
        <x:v>Gary Atkins</x:v>
      </x:c>
      <x:c r="D804" t="str">
        <x:v>Permanent</x:v>
      </x:c>
      <x:c r="E804" t="str">
        <x:v>Birmingham</x:v>
      </x:c>
      <x:c r="F804" t="str">
        <x:v>Operative Porter</x:v>
      </x:c>
      <x:c r="G804" t="str">
        <x:v>390743E</x:v>
      </x:c>
      <x:c r="H804" t="str">
        <x:v>West Midlands Police - Facilities</x:v>
      </x:c>
      <x:c r="I804" s="22" t="n">
        <x:v>9.25</x:v>
      </x:c>
      <x:c r="J804" t="str">
        <x:v>Worked</x:v>
      </x:c>
      <x:c r="K804" t="str">
        <x:v>Employee 2303; home branch Birmingham; assigned role Operative Porter | Deployment branch: Birmingham | Actual role: Operative Driver | Jobs: 390743E | Customers: West Midlands Police - Facilities | Actual hours: 9.2; source records: 1</x:v>
      </x:c>
      <x:c r="L804" t="str">
        <x:v>Include</x:v>
      </x:c>
      <x:c r="M804"/>
      <x:c r="N804"/>
    </x:row>
    <x:row r="805">
      <x:c r="A805" t="str">
        <x:v>Gary Atkins|2026-06-26</x:v>
      </x:c>
      <x:c r="B805" s="888" t="n">
        <x:v>46199</x:v>
      </x:c>
      <x:c r="C805" t="str">
        <x:v>Gary Atkins</x:v>
      </x:c>
      <x:c r="D805" t="str">
        <x:v>Permanent</x:v>
      </x:c>
      <x:c r="E805" t="str">
        <x:v>Birmingham</x:v>
      </x:c>
      <x:c r="F805" t="str">
        <x:v>Operative Porter</x:v>
      </x:c>
      <x:c r="G805" t="str">
        <x:v>399504D</x:v>
      </x:c>
      <x:c r="H805" t="str">
        <x:v>West Midlands Police</x:v>
      </x:c>
      <x:c r="I805" s="22" t="n">
        <x:v>9.5</x:v>
      </x:c>
      <x:c r="J805" t="str">
        <x:v>Worked</x:v>
      </x:c>
      <x:c r="K805" t="str">
        <x:v>Employee 2303; home branch Birmingham; assigned role Operative Porter | Deployment branch: Birmingham | Actual role: Operative Driver | Jobs: 399504D | Customers: West Midlands Police | Actual hours: 9.5; source records: 1</x:v>
      </x:c>
      <x:c r="L805" t="str">
        <x:v>Include</x:v>
      </x:c>
      <x:c r="M805"/>
      <x:c r="N805"/>
    </x:row>
    <x:row r="806">
      <x:c r="A806" t="str">
        <x:v>Gary Atkins|2026-06-29</x:v>
      </x:c>
      <x:c r="B806" s="888" t="n">
        <x:v>46202</x:v>
      </x:c>
      <x:c r="C806" t="str">
        <x:v>Gary Atkins</x:v>
      </x:c>
      <x:c r="D806" t="str">
        <x:v>Permanent</x:v>
      </x:c>
      <x:c r="E806" t="str">
        <x:v>Birmingham</x:v>
      </x:c>
      <x:c r="F806" t="str">
        <x:v>Operative Porter</x:v>
      </x:c>
      <x:c r="G806" t="str">
        <x:v>390743G</x:v>
      </x:c>
      <x:c r="H806" t="str">
        <x:v>West Midlands Police - Facilities</x:v>
      </x:c>
      <x:c r="I806" s="22" t="n">
        <x:v>9.25</x:v>
      </x:c>
      <x:c r="J806" t="str">
        <x:v>Worked</x:v>
      </x:c>
      <x:c r="K806" t="str">
        <x:v>Employee 2303; home branch Birmingham; assigned role Operative Porter | Deployment branch: Birmingham | Actual role: Operative Driver | Jobs: 390743G | Customers: West Midlands Police - Facilities | Actual hours: 9.2; source records: 1</x:v>
      </x:c>
      <x:c r="L806" t="str">
        <x:v>Include</x:v>
      </x:c>
      <x:c r="M806"/>
      <x:c r="N806"/>
    </x:row>
    <x:row r="807">
      <x:c r="A807" t="str">
        <x:v>Gary Atkins|2026-06-30</x:v>
      </x:c>
      <x:c r="B807" s="888" t="n">
        <x:v>46203</x:v>
      </x:c>
      <x:c r="C807" t="str">
        <x:v>Gary Atkins</x:v>
      </x:c>
      <x:c r="D807" t="str">
        <x:v>Permanent</x:v>
      </x:c>
      <x:c r="E807" t="str">
        <x:v>Birmingham</x:v>
      </x:c>
      <x:c r="F807" t="str">
        <x:v>Operative Porter</x:v>
      </x:c>
      <x:c r="G807" t="str">
        <x:v>390743G</x:v>
      </x:c>
      <x:c r="H807" t="str">
        <x:v>West Midlands Police - Facilities</x:v>
      </x:c>
      <x:c r="I807" s="22" t="n">
        <x:v>9</x:v>
      </x:c>
      <x:c r="J807" t="str">
        <x:v>Worked</x:v>
      </x:c>
      <x:c r="K807" t="str">
        <x:v>Employee 2303; home branch Birmingham; assigned role Operative Porter | Deployment branch: Birmingham | Actual role: Operative Driver | Jobs: 390743G | Customers: West Midlands Police - Facilities | Actual hours: 9.0; source records: 1</x:v>
      </x:c>
      <x:c r="L807" t="str">
        <x:v>Include</x:v>
      </x:c>
      <x:c r="M807"/>
      <x:c r="N807"/>
    </x:row>
    <x:row r="808">
      <x:c r="A808" t="str">
        <x:v>Gene Ellson|2026-06-01</x:v>
      </x:c>
      <x:c r="B808" s="888" t="n">
        <x:v>46174</x:v>
      </x:c>
      <x:c r="C808" t="str">
        <x:v>Gene Ellson</x:v>
      </x:c>
      <x:c r="D808" t="str">
        <x:v>Permanent</x:v>
      </x:c>
      <x:c r="E808" t="str">
        <x:v>Birmingham</x:v>
      </x:c>
      <x:c r="F808" t="str">
        <x:v>Operative Driver</x:v>
      </x:c>
      <x:c r="G808" t="str">
        <x:v>398910</x:v>
      </x:c>
      <x:c r="H808" t="str">
        <x:v>JLR - eTrackers</x:v>
      </x:c>
      <x:c r="I808" s="22" t="n">
        <x:v>8.25</x:v>
      </x:c>
      <x:c r="J808" t="str">
        <x:v>Worked</x:v>
      </x:c>
      <x:c r="K808" t="str">
        <x:v>Employee 2531; home branch Birmingham; assigned role Operative Driver | Deployment branch: Birmingham | Actual role: Operative Driver | Jobs: 398910 | Customers: JLR - eTrackers | Actual hours: 8.2; source records: 1</x:v>
      </x:c>
      <x:c r="L808" t="str">
        <x:v>Include</x:v>
      </x:c>
      <x:c r="M808"/>
      <x:c r="N808"/>
    </x:row>
    <x:row r="809">
      <x:c r="A809" t="str">
        <x:v>Gene Ellson|2026-06-02</x:v>
      </x:c>
      <x:c r="B809" s="888" t="n">
        <x:v>46175</x:v>
      </x:c>
      <x:c r="C809" t="str">
        <x:v>Gene Ellson</x:v>
      </x:c>
      <x:c r="D809" t="str">
        <x:v>Permanent</x:v>
      </x:c>
      <x:c r="E809" t="str">
        <x:v>Birmingham</x:v>
      </x:c>
      <x:c r="F809" t="str">
        <x:v>Operative Driver</x:v>
      </x:c>
      <x:c r="G809" t="str">
        <x:v>398910</x:v>
      </x:c>
      <x:c r="H809" t="str">
        <x:v>JLR - eTrackers</x:v>
      </x:c>
      <x:c r="I809" s="22" t="n">
        <x:v>8.5</x:v>
      </x:c>
      <x:c r="J809" t="str">
        <x:v>Worked</x:v>
      </x:c>
      <x:c r="K809" t="str">
        <x:v>Employee 2531; home branch Birmingham; assigned role Operative Driver | Deployment branch: Birmingham | Actual role: Operative Driver | Jobs: 398910 | Customers: JLR - eTrackers | Actual hours: 8.5; source records: 1</x:v>
      </x:c>
      <x:c r="L809" t="str">
        <x:v>Include</x:v>
      </x:c>
      <x:c r="M809"/>
      <x:c r="N809"/>
    </x:row>
    <x:row r="810">
      <x:c r="A810" t="str">
        <x:v>Gene Ellson|2026-06-03</x:v>
      </x:c>
      <x:c r="B810" s="888" t="n">
        <x:v>46176</x:v>
      </x:c>
      <x:c r="C810" t="str">
        <x:v>Gene Ellson</x:v>
      </x:c>
      <x:c r="D810" t="str">
        <x:v>Permanent</x:v>
      </x:c>
      <x:c r="E810" t="str">
        <x:v>Birmingham</x:v>
      </x:c>
      <x:c r="F810" t="str">
        <x:v>Operative Driver</x:v>
      </x:c>
      <x:c r="G810" t="str">
        <x:v>398910</x:v>
      </x:c>
      <x:c r="H810" t="str">
        <x:v>JLR - eTrackers</x:v>
      </x:c>
      <x:c r="I810" s="22" t="n">
        <x:v>8.25</x:v>
      </x:c>
      <x:c r="J810" t="str">
        <x:v>Worked</x:v>
      </x:c>
      <x:c r="K810" t="str">
        <x:v>Employee 2531; home branch Birmingham; assigned role Operative Driver | Deployment branch: Birmingham | Actual role: Operative Driver | Jobs: 398910 | Customers: JLR - eTrackers | Actual hours: 8.2; source records: 1</x:v>
      </x:c>
      <x:c r="L810" t="str">
        <x:v>Include</x:v>
      </x:c>
      <x:c r="M810"/>
      <x:c r="N810"/>
    </x:row>
    <x:row r="811">
      <x:c r="A811" t="str">
        <x:v>Gene Ellson|2026-06-04</x:v>
      </x:c>
      <x:c r="B811" s="888" t="n">
        <x:v>46177</x:v>
      </x:c>
      <x:c r="C811" t="str">
        <x:v>Gene Ellson</x:v>
      </x:c>
      <x:c r="D811" t="str">
        <x:v>Permanent</x:v>
      </x:c>
      <x:c r="E811" t="str">
        <x:v>Birmingham</x:v>
      </x:c>
      <x:c r="F811" t="str">
        <x:v>Operative Driver</x:v>
      </x:c>
      <x:c r="G811" t="str">
        <x:v>398910</x:v>
      </x:c>
      <x:c r="H811" t="str">
        <x:v>JLR - eTrackers</x:v>
      </x:c>
      <x:c r="I811" s="22" t="n">
        <x:v>8</x:v>
      </x:c>
      <x:c r="J811" t="str">
        <x:v>Worked</x:v>
      </x:c>
      <x:c r="K811" t="str">
        <x:v>Employee 2531; home branch Birmingham; assigned role Operative Driver | Deployment branch: Birmingham | Actual role: Operative Driver | Jobs: 398910 | Customers: JLR - eTrackers | Actual hours: 8.0; source records: 1</x:v>
      </x:c>
      <x:c r="L811" t="str">
        <x:v>Include</x:v>
      </x:c>
      <x:c r="M811"/>
      <x:c r="N811"/>
    </x:row>
    <x:row r="812">
      <x:c r="A812" t="str">
        <x:v>Gene Ellson|2026-06-05</x:v>
      </x:c>
      <x:c r="B812" s="888" t="n">
        <x:v>46178</x:v>
      </x:c>
      <x:c r="C812" t="str">
        <x:v>Gene Ellson</x:v>
      </x:c>
      <x:c r="D812" t="str">
        <x:v>Permanent</x:v>
      </x:c>
      <x:c r="E812" t="str">
        <x:v>Birmingham</x:v>
      </x:c>
      <x:c r="F812" t="str">
        <x:v>Operative Driver</x:v>
      </x:c>
      <x:c r="G812" t="str">
        <x:v>398910</x:v>
      </x:c>
      <x:c r="H812" t="str">
        <x:v>JLR - eTrackers</x:v>
      </x:c>
      <x:c r="I812" s="22" t="n">
        <x:v>7.75</x:v>
      </x:c>
      <x:c r="J812" t="str">
        <x:v>Worked</x:v>
      </x:c>
      <x:c r="K812" t="str">
        <x:v>Employee 2531; home branch Birmingham; assigned role Operative Driver | Deployment branch: Birmingham | Actual role: Operative Driver | Jobs: 398910 | Customers: JLR - eTrackers | Actual hours: 7.8; source records: 1</x:v>
      </x:c>
      <x:c r="L812" t="str">
        <x:v>Include</x:v>
      </x:c>
      <x:c r="M812"/>
      <x:c r="N812"/>
    </x:row>
    <x:row r="813">
      <x:c r="A813" t="str">
        <x:v>Gene Ellson|2026-06-08</x:v>
      </x:c>
      <x:c r="B813" s="888" t="n">
        <x:v>46181</x:v>
      </x:c>
      <x:c r="C813" t="str">
        <x:v>Gene Ellson</x:v>
      </x:c>
      <x:c r="D813" t="str">
        <x:v>Permanent</x:v>
      </x:c>
      <x:c r="E813" t="str">
        <x:v>Birmingham</x:v>
      </x:c>
      <x:c r="F813" t="str">
        <x:v>Operative Driver</x:v>
      </x:c>
      <x:c r="G813" t="str">
        <x:v>402085</x:v>
      </x:c>
      <x:c r="H813" t="str">
        <x:v>Derby City Council</x:v>
      </x:c>
      <x:c r="I813" s="22" t="n">
        <x:v>8</x:v>
      </x:c>
      <x:c r="J813" t="str">
        <x:v>Worked</x:v>
      </x:c>
      <x:c r="K813" t="str">
        <x:v>Employee 2531; home branch Birmingham; assigned role Operative Driver | Deployment branch: Birmingham | Actual role: Operative Driver | Jobs: 402085 | Customers: Derby City Council | Actual hours: 8.0; source records: 1</x:v>
      </x:c>
      <x:c r="L813" t="str">
        <x:v>Include</x:v>
      </x:c>
      <x:c r="M813"/>
      <x:c r="N813"/>
    </x:row>
    <x:row r="814">
      <x:c r="A814" t="str">
        <x:v>Gene Ellson|2026-06-09</x:v>
      </x:c>
      <x:c r="B814" s="888" t="n">
        <x:v>46182</x:v>
      </x:c>
      <x:c r="C814" t="str">
        <x:v>Gene Ellson</x:v>
      </x:c>
      <x:c r="D814" t="str">
        <x:v>Permanent</x:v>
      </x:c>
      <x:c r="E814" t="str">
        <x:v>Birmingham</x:v>
      </x:c>
      <x:c r="F814" t="str">
        <x:v>Operative Driver</x:v>
      </x:c>
      <x:c r="G814" t="str">
        <x:v>402697</x:v>
      </x:c>
      <x:c r="H814" t="str">
        <x:v>Jaguar Land Rover Limited</x:v>
      </x:c>
      <x:c r="I814" s="22" t="n">
        <x:v>8</x:v>
      </x:c>
      <x:c r="J814" t="str">
        <x:v>Worked</x:v>
      </x:c>
      <x:c r="K814" t="str">
        <x:v>Employee 2531; home branch Birmingham; assigned role Operative Driver | Deployment branch: Birmingham | Actual role: Operative Driver | Jobs: 402697 | Customers: Jaguar Land Rover Limited | Actual hours: 8.0; source records: 1</x:v>
      </x:c>
      <x:c r="L814" t="str">
        <x:v>Include</x:v>
      </x:c>
      <x:c r="M814"/>
      <x:c r="N814"/>
    </x:row>
    <x:row r="815">
      <x:c r="A815" t="str">
        <x:v>Gene Ellson|2026-06-10</x:v>
      </x:c>
      <x:c r="B815" s="888" t="n">
        <x:v>46183</x:v>
      </x:c>
      <x:c r="C815" t="str">
        <x:v>Gene Ellson</x:v>
      </x:c>
      <x:c r="D815" t="str">
        <x:v>Permanent</x:v>
      </x:c>
      <x:c r="E815" t="str">
        <x:v>Birmingham</x:v>
      </x:c>
      <x:c r="F815" t="str">
        <x:v>Operative Driver</x:v>
      </x:c>
      <x:c r="G815" t="str">
        <x:v>402697</x:v>
      </x:c>
      <x:c r="H815" t="str">
        <x:v>Jaguar Land Rover Limited</x:v>
      </x:c>
      <x:c r="I815" s="22" t="n">
        <x:v>8</x:v>
      </x:c>
      <x:c r="J815" t="str">
        <x:v>Worked</x:v>
      </x:c>
      <x:c r="K815" t="str">
        <x:v>Employee 2531; home branch Birmingham; assigned role Operative Driver | Deployment branch: Birmingham | Actual role: Operative Driver | Jobs: 402697 | Customers: Jaguar Land Rover Limited | Actual hours: 8.0; source records: 1</x:v>
      </x:c>
      <x:c r="L815" t="str">
        <x:v>Include</x:v>
      </x:c>
      <x:c r="M815"/>
      <x:c r="N815"/>
    </x:row>
    <x:row r="816">
      <x:c r="A816" t="str">
        <x:v>Gene Ellson|2026-06-11</x:v>
      </x:c>
      <x:c r="B816" s="888" t="n">
        <x:v>46184</x:v>
      </x:c>
      <x:c r="C816" t="str">
        <x:v>Gene Ellson</x:v>
      </x:c>
      <x:c r="D816" t="str">
        <x:v>Permanent</x:v>
      </x:c>
      <x:c r="E816" t="str">
        <x:v>Birmingham</x:v>
      </x:c>
      <x:c r="F816" t="str">
        <x:v>Operative Driver</x:v>
      </x:c>
      <x:c r="G816" t="str">
        <x:v>402450E, 402697</x:v>
      </x:c>
      <x:c r="H816" t="str">
        <x:v>Avantor ( BIRMINGHAM   JUNE  2026 ); Jaguar Land Rover Limited</x:v>
      </x:c>
      <x:c r="I816" s="22" t="n">
        <x:v>9.5</x:v>
      </x:c>
      <x:c r="J816" t="str">
        <x:v>Worked — 2 records</x:v>
      </x:c>
      <x:c r="K816" t="str">
        <x:v>Employee 2531; home branch Birmingham; assigned role Operative Driver | Deployment branch: Birmingham, Cambridge | Actual role: Operative Driver | Jobs: 402450E, 402697 | Customers: Avantor ( BIRMINGHAM   JUNE  2026 ); Jaguar Land Rover Limited | Actual hours: 9.5; source records: 2</x:v>
      </x:c>
      <x:c r="L816" t="str">
        <x:v>Include</x:v>
      </x:c>
      <x:c r="M816"/>
      <x:c r="N816"/>
    </x:row>
    <x:row r="817">
      <x:c r="A817" t="str">
        <x:v>Gene Ellson|2026-06-12</x:v>
      </x:c>
      <x:c r="B817" s="888" t="n">
        <x:v>46185</x:v>
      </x:c>
      <x:c r="C817" t="str">
        <x:v>Gene Ellson</x:v>
      </x:c>
      <x:c r="D817" t="str">
        <x:v>Permanent</x:v>
      </x:c>
      <x:c r="E817" t="str">
        <x:v>Birmingham</x:v>
      </x:c>
      <x:c r="F817" t="str">
        <x:v>Operative Driver</x:v>
      </x:c>
      <x:c r="G817" t="str">
        <x:v>402697</x:v>
      </x:c>
      <x:c r="H817" t="str">
        <x:v>Jaguar Land Rover Limited</x:v>
      </x:c>
      <x:c r="I817" s="22" t="n">
        <x:v>8</x:v>
      </x:c>
      <x:c r="J817" t="str">
        <x:v>Worked</x:v>
      </x:c>
      <x:c r="K817" t="str">
        <x:v>Employee 2531; home branch Birmingham; assigned role Operative Driver | Deployment branch: Birmingham | Actual role: Operative Driver | Jobs: 402697 | Customers: Jaguar Land Rover Limited | Actual hours: 8.0; source records: 1</x:v>
      </x:c>
      <x:c r="L817" t="str">
        <x:v>Include</x:v>
      </x:c>
      <x:c r="M817"/>
      <x:c r="N817"/>
    </x:row>
    <x:row r="818">
      <x:c r="A818" t="str">
        <x:v>Gene Ellson|2026-06-15</x:v>
      </x:c>
      <x:c r="B818" s="888" t="n">
        <x:v>46188</x:v>
      </x:c>
      <x:c r="C818" t="str">
        <x:v>Gene Ellson</x:v>
      </x:c>
      <x:c r="D818" t="str">
        <x:v>Permanent</x:v>
      </x:c>
      <x:c r="E818" t="str">
        <x:v>Birmingham</x:v>
      </x:c>
      <x:c r="F818" t="str">
        <x:v>Operative Driver</x:v>
      </x:c>
      <x:c r="G818"/>
      <x:c r="H818"/>
      <x:c r="I818" s="22" t="n">
        <x:v>0</x:v>
      </x:c>
      <x:c r="J818" t="str">
        <x:v>Annual leave</x:v>
      </x:c>
      <x:c r="K818" t="str">
        <x:v>Employee 2531; home branch Birmingham; assigned role Operative Driver | Leave: Annual Leave (Hours) | Leave calendar basis: Variable-pattern period</x:v>
      </x:c>
      <x:c r="L818" t="str">
        <x:v>Include</x:v>
      </x:c>
      <x:c r="M818"/>
      <x:c r="N818"/>
    </x:row>
    <x:row r="819">
      <x:c r="A819" t="str">
        <x:v>Gene Ellson|2026-06-16</x:v>
      </x:c>
      <x:c r="B819" s="888" t="n">
        <x:v>46189</x:v>
      </x:c>
      <x:c r="C819" t="str">
        <x:v>Gene Ellson</x:v>
      </x:c>
      <x:c r="D819" t="str">
        <x:v>Permanent</x:v>
      </x:c>
      <x:c r="E819" t="str">
        <x:v>Birmingham</x:v>
      </x:c>
      <x:c r="F819" t="str">
        <x:v>Operative Driver</x:v>
      </x:c>
      <x:c r="G819"/>
      <x:c r="H819"/>
      <x:c r="I819" s="22" t="n">
        <x:v>0</x:v>
      </x:c>
      <x:c r="J819" t="str">
        <x:v>Annual leave</x:v>
      </x:c>
      <x:c r="K819" t="str">
        <x:v>Employee 2531; home branch Birmingham; assigned role Operative Driver | Leave: Annual Leave (Hours) | Leave calendar basis: Variable-pattern period</x:v>
      </x:c>
      <x:c r="L819" t="str">
        <x:v>Include</x:v>
      </x:c>
      <x:c r="M819"/>
      <x:c r="N819"/>
    </x:row>
    <x:row r="820">
      <x:c r="A820" t="str">
        <x:v>Gene Ellson|2026-06-17</x:v>
      </x:c>
      <x:c r="B820" s="888" t="n">
        <x:v>46190</x:v>
      </x:c>
      <x:c r="C820" t="str">
        <x:v>Gene Ellson</x:v>
      </x:c>
      <x:c r="D820" t="str">
        <x:v>Permanent</x:v>
      </x:c>
      <x:c r="E820" t="str">
        <x:v>Birmingham</x:v>
      </x:c>
      <x:c r="F820" t="str">
        <x:v>Operative Driver</x:v>
      </x:c>
      <x:c r="G820"/>
      <x:c r="H820"/>
      <x:c r="I820" s="22" t="n">
        <x:v>0</x:v>
      </x:c>
      <x:c r="J820" t="str">
        <x:v>Annual leave</x:v>
      </x:c>
      <x:c r="K820" t="str">
        <x:v>Employee 2531; home branch Birmingham; assigned role Operative Driver | Leave: Annual Leave (Hours) | Leave calendar basis: Variable-pattern period</x:v>
      </x:c>
      <x:c r="L820" t="str">
        <x:v>Include</x:v>
      </x:c>
      <x:c r="M820"/>
      <x:c r="N820"/>
    </x:row>
    <x:row r="821">
      <x:c r="A821" t="str">
        <x:v>Gene Ellson|2026-06-18</x:v>
      </x:c>
      <x:c r="B821" s="888" t="n">
        <x:v>46191</x:v>
      </x:c>
      <x:c r="C821" t="str">
        <x:v>Gene Ellson</x:v>
      </x:c>
      <x:c r="D821" t="str">
        <x:v>Permanent</x:v>
      </x:c>
      <x:c r="E821" t="str">
        <x:v>Birmingham</x:v>
      </x:c>
      <x:c r="F821" t="str">
        <x:v>Operative Driver</x:v>
      </x:c>
      <x:c r="G821"/>
      <x:c r="H821"/>
      <x:c r="I821" s="22" t="n">
        <x:v>0</x:v>
      </x:c>
      <x:c r="J821" t="str">
        <x:v>Annual leave</x:v>
      </x:c>
      <x:c r="K821" t="str">
        <x:v>Employee 2531; home branch Birmingham; assigned role Operative Driver | Leave: Annual Leave (Hours) | Leave calendar basis: Variable-pattern period</x:v>
      </x:c>
      <x:c r="L821" t="str">
        <x:v>Include</x:v>
      </x:c>
      <x:c r="M821"/>
      <x:c r="N821"/>
    </x:row>
    <x:row r="822">
      <x:c r="A822" t="str">
        <x:v>Gene Ellson|2026-06-19</x:v>
      </x:c>
      <x:c r="B822" s="888" t="n">
        <x:v>46192</x:v>
      </x:c>
      <x:c r="C822" t="str">
        <x:v>Gene Ellson</x:v>
      </x:c>
      <x:c r="D822" t="str">
        <x:v>Permanent</x:v>
      </x:c>
      <x:c r="E822" t="str">
        <x:v>Birmingham</x:v>
      </x:c>
      <x:c r="F822" t="str">
        <x:v>Operative Driver</x:v>
      </x:c>
      <x:c r="G822"/>
      <x:c r="H822"/>
      <x:c r="I822" s="22" t="n">
        <x:v>0</x:v>
      </x:c>
      <x:c r="J822" t="str">
        <x:v>Annual leave</x:v>
      </x:c>
      <x:c r="K822" t="str">
        <x:v>Employee 2531; home branch Birmingham; assigned role Operative Driver | Leave: Annual Leave (Hours) | Leave calendar basis: Variable-pattern period</x:v>
      </x:c>
      <x:c r="L822" t="str">
        <x:v>Include</x:v>
      </x:c>
      <x:c r="M822"/>
      <x:c r="N822"/>
    </x:row>
    <x:row r="823">
      <x:c r="A823" t="str">
        <x:v>Gene Ellson|2026-06-22</x:v>
      </x:c>
      <x:c r="B823" s="888" t="n">
        <x:v>46195</x:v>
      </x:c>
      <x:c r="C823" t="str">
        <x:v>Gene Ellson</x:v>
      </x:c>
      <x:c r="D823" t="str">
        <x:v>Permanent</x:v>
      </x:c>
      <x:c r="E823" t="str">
        <x:v>Birmingham</x:v>
      </x:c>
      <x:c r="F823" t="str">
        <x:v>Operative Driver</x:v>
      </x:c>
      <x:c r="G823" t="str">
        <x:v>400337</x:v>
      </x:c>
      <x:c r="H823" t="str">
        <x:v>Jaguar Land Rover Limited</x:v>
      </x:c>
      <x:c r="I823" s="22" t="n">
        <x:v>9</x:v>
      </x:c>
      <x:c r="J823" t="str">
        <x:v>Worked</x:v>
      </x:c>
      <x:c r="K823" t="str">
        <x:v>Employee 2531; home branch Birmingham; assigned role Operative Driver | Deployment branch: Birmingham | Actual role: Operative Driver | Jobs: 400337 | Customers: Jaguar Land Rover Limited | Actual hours: 9.0; source records: 1</x:v>
      </x:c>
      <x:c r="L823" t="str">
        <x:v>Include</x:v>
      </x:c>
      <x:c r="M823"/>
      <x:c r="N823"/>
    </x:row>
    <x:row r="824">
      <x:c r="A824" t="str">
        <x:v>Gene Ellson|2026-06-23</x:v>
      </x:c>
      <x:c r="B824" s="888" t="n">
        <x:v>46196</x:v>
      </x:c>
      <x:c r="C824" t="str">
        <x:v>Gene Ellson</x:v>
      </x:c>
      <x:c r="D824" t="str">
        <x:v>Permanent</x:v>
      </x:c>
      <x:c r="E824" t="str">
        <x:v>Birmingham</x:v>
      </x:c>
      <x:c r="F824" t="str">
        <x:v>Operative Driver</x:v>
      </x:c>
      <x:c r="G824" t="str">
        <x:v>402697</x:v>
      </x:c>
      <x:c r="H824" t="str">
        <x:v>Jaguar Land Rover Limited</x:v>
      </x:c>
      <x:c r="I824" s="22" t="n">
        <x:v>7.5</x:v>
      </x:c>
      <x:c r="J824" t="str">
        <x:v>Worked</x:v>
      </x:c>
      <x:c r="K824" t="str">
        <x:v>Employee 2531; home branch Birmingham; assigned role Operative Driver | Deployment branch: Birmingham | Actual role: Operative Driver | Jobs: 402697 | Customers: Jaguar Land Rover Limited | Actual hours: 7.5; source records: 1</x:v>
      </x:c>
      <x:c r="L824" t="str">
        <x:v>Include</x:v>
      </x:c>
      <x:c r="M824"/>
      <x:c r="N824"/>
    </x:row>
    <x:row r="825">
      <x:c r="A825" t="str">
        <x:v>Gene Ellson|2026-06-24</x:v>
      </x:c>
      <x:c r="B825" s="888" t="n">
        <x:v>46197</x:v>
      </x:c>
      <x:c r="C825" t="str">
        <x:v>Gene Ellson</x:v>
      </x:c>
      <x:c r="D825" t="str">
        <x:v>Permanent</x:v>
      </x:c>
      <x:c r="E825" t="str">
        <x:v>Birmingham</x:v>
      </x:c>
      <x:c r="F825" t="str">
        <x:v>Operative Driver</x:v>
      </x:c>
      <x:c r="G825" t="str">
        <x:v>401084</x:v>
      </x:c>
      <x:c r="H825" t="str">
        <x:v>Total System Services Processing Europe Ltd</x:v>
      </x:c>
      <x:c r="I825" s="22" t="n">
        <x:v>9</x:v>
      </x:c>
      <x:c r="J825" t="str">
        <x:v>Worked</x:v>
      </x:c>
      <x:c r="K825" t="str">
        <x:v>Employee 2531; home branch Birmingham; assigned role Operative Driver | Deployment branch: Birmingham | Actual role: Operative Driver | Jobs: 401084 | Customers: Total System Services Processing Europe Ltd | Actual hours: 9.0; source records: 1</x:v>
      </x:c>
      <x:c r="L825" t="str">
        <x:v>Include</x:v>
      </x:c>
      <x:c r="M825"/>
      <x:c r="N825"/>
    </x:row>
    <x:row r="826">
      <x:c r="A826" t="str">
        <x:v>Gene Ellson|2026-06-25</x:v>
      </x:c>
      <x:c r="B826" s="888" t="n">
        <x:v>46198</x:v>
      </x:c>
      <x:c r="C826" t="str">
        <x:v>Gene Ellson</x:v>
      </x:c>
      <x:c r="D826" t="str">
        <x:v>Permanent</x:v>
      </x:c>
      <x:c r="E826" t="str">
        <x:v>Birmingham</x:v>
      </x:c>
      <x:c r="F826" t="str">
        <x:v>Operative Driver</x:v>
      </x:c>
      <x:c r="G826" t="str">
        <x:v>402697</x:v>
      </x:c>
      <x:c r="H826" t="str">
        <x:v>Jaguar Land Rover Limited</x:v>
      </x:c>
      <x:c r="I826" s="22" t="n">
        <x:v>8.5</x:v>
      </x:c>
      <x:c r="J826" t="str">
        <x:v>Worked</x:v>
      </x:c>
      <x:c r="K826" t="str">
        <x:v>Employee 2531; home branch Birmingham; assigned role Operative Driver | Deployment branch: Birmingham | Actual role: Operative Driver | Jobs: 402697 | Customers: Jaguar Land Rover Limited | Actual hours: 8.5; source records: 1</x:v>
      </x:c>
      <x:c r="L826" t="str">
        <x:v>Include</x:v>
      </x:c>
      <x:c r="M826"/>
      <x:c r="N826"/>
    </x:row>
    <x:row r="827">
      <x:c r="A827" t="str">
        <x:v>Gene Ellson|2026-06-26</x:v>
      </x:c>
      <x:c r="B827" s="888" t="n">
        <x:v>46199</x:v>
      </x:c>
      <x:c r="C827" t="str">
        <x:v>Gene Ellson</x:v>
      </x:c>
      <x:c r="D827" t="str">
        <x:v>Permanent</x:v>
      </x:c>
      <x:c r="E827" t="str">
        <x:v>Birmingham</x:v>
      </x:c>
      <x:c r="F827" t="str">
        <x:v>Operative Driver</x:v>
      </x:c>
      <x:c r="G827" t="str">
        <x:v>402796</x:v>
      </x:c>
      <x:c r="H827" t="str">
        <x:v>Midland Heart</x:v>
      </x:c>
      <x:c r="I827" s="22" t="n">
        <x:v>7</x:v>
      </x:c>
      <x:c r="J827" t="str">
        <x:v>Worked</x:v>
      </x:c>
      <x:c r="K827" t="str">
        <x:v>Employee 2531; home branch Birmingham; assigned role Operative Driver | Deployment branch: Birmingham | Actual role: Operative Driver | Jobs: 402796 | Customers: Midland Heart | Actual hours: 7.0; source records: 1</x:v>
      </x:c>
      <x:c r="L827" t="str">
        <x:v>Include</x:v>
      </x:c>
      <x:c r="M827"/>
      <x:c r="N827"/>
    </x:row>
    <x:row r="828">
      <x:c r="A828" t="str">
        <x:v>Gene Ellson|2026-06-29</x:v>
      </x:c>
      <x:c r="B828" s="888" t="n">
        <x:v>46202</x:v>
      </x:c>
      <x:c r="C828" t="str">
        <x:v>Gene Ellson</x:v>
      </x:c>
      <x:c r="D828" t="str">
        <x:v>Permanent</x:v>
      </x:c>
      <x:c r="E828" t="str">
        <x:v>Birmingham</x:v>
      </x:c>
      <x:c r="F828" t="str">
        <x:v>Operative Driver</x:v>
      </x:c>
      <x:c r="G828" t="str">
        <x:v>400286</x:v>
      </x:c>
      <x:c r="H828" t="str">
        <x:v>Teya</x:v>
      </x:c>
      <x:c r="I828" s="22" t="n">
        <x:v>8.5</x:v>
      </x:c>
      <x:c r="J828" t="str">
        <x:v>Worked</x:v>
      </x:c>
      <x:c r="K828" t="str">
        <x:v>Employee 2531; home branch Birmingham; assigned role Operative Driver | Deployment branch: Birmingham | Actual role: Operative Skilled | Jobs: 400286 | Customers: Teya | Actual hours: 8.5; source records: 1</x:v>
      </x:c>
      <x:c r="L828" t="str">
        <x:v>Include</x:v>
      </x:c>
      <x:c r="M828"/>
      <x:c r="N828"/>
    </x:row>
    <x:row r="829">
      <x:c r="A829" t="str">
        <x:v>Gene Ellson|2026-06-30</x:v>
      </x:c>
      <x:c r="B829" s="888" t="n">
        <x:v>46203</x:v>
      </x:c>
      <x:c r="C829" t="str">
        <x:v>Gene Ellson</x:v>
      </x:c>
      <x:c r="D829" t="str">
        <x:v>Permanent</x:v>
      </x:c>
      <x:c r="E829" t="str">
        <x:v>Birmingham</x:v>
      </x:c>
      <x:c r="F829" t="str">
        <x:v>Operative Driver</x:v>
      </x:c>
      <x:c r="G829" t="str">
        <x:v>402697</x:v>
      </x:c>
      <x:c r="H829" t="str">
        <x:v>Jaguar Land Rover Limited</x:v>
      </x:c>
      <x:c r="I829" s="22" t="n">
        <x:v>9</x:v>
      </x:c>
      <x:c r="J829" t="str">
        <x:v>Worked</x:v>
      </x:c>
      <x:c r="K829" t="str">
        <x:v>Employee 2531; home branch Birmingham; assigned role Operative Driver | Deployment branch: Birmingham | Actual role: Operative Driver | Jobs: 402697 | Customers: Jaguar Land Rover Limited | Actual hours: 9.0; source records: 1</x:v>
      </x:c>
      <x:c r="L829" t="str">
        <x:v>Include</x:v>
      </x:c>
      <x:c r="M829"/>
      <x:c r="N829"/>
    </x:row>
    <x:row r="830">
      <x:c r="A830" t="str">
        <x:v>Geoff Malpas|2026-06-01</x:v>
      </x:c>
      <x:c r="B830" s="888" t="n">
        <x:v>46174</x:v>
      </x:c>
      <x:c r="C830" t="str">
        <x:v>Geoff Malpas</x:v>
      </x:c>
      <x:c r="D830" t="str">
        <x:v>Permanent</x:v>
      </x:c>
      <x:c r="E830" t="str">
        <x:v>Bristol</x:v>
      </x:c>
      <x:c r="F830" t="str">
        <x:v>Operative Porter</x:v>
      </x:c>
      <x:c r="G830" t="str">
        <x:v>402393</x:v>
      </x:c>
      <x:c r="H830" t="str">
        <x:v>University of Bristol Law School</x:v>
      </x:c>
      <x:c r="I830" s="22" t="n">
        <x:v>8</x:v>
      </x:c>
      <x:c r="J830" t="str">
        <x:v>Worked</x:v>
      </x:c>
      <x:c r="K830" t="str">
        <x:v>Employee 2251; home branch Bristol; assigned role Operative Porter | Deployment branch: Bristol | Actual role: Operative Porter | Jobs: 402393 | Customers: University of Bristol Law School | Actual hours: 8.0; source records: 1</x:v>
      </x:c>
      <x:c r="L830" t="str">
        <x:v>Include</x:v>
      </x:c>
      <x:c r="M830"/>
      <x:c r="N830"/>
    </x:row>
    <x:row r="831">
      <x:c r="A831" t="str">
        <x:v>Geoff Malpas|2026-06-02</x:v>
      </x:c>
      <x:c r="B831" s="888" t="n">
        <x:v>46175</x:v>
      </x:c>
      <x:c r="C831" t="str">
        <x:v>Geoff Malpas</x:v>
      </x:c>
      <x:c r="D831" t="str">
        <x:v>Permanent</x:v>
      </x:c>
      <x:c r="E831" t="str">
        <x:v>Bristol</x:v>
      </x:c>
      <x:c r="F831" t="str">
        <x:v>Operative Porter</x:v>
      </x:c>
      <x:c r="G831" t="str">
        <x:v>400977, 402348</x:v>
      </x:c>
      <x:c r="H831" t="str">
        <x:v>Biopharma  - (ENERGIZER AUTO UK ); Biopharma  - (FIRS LABORATORIES )</x:v>
      </x:c>
      <x:c r="I831" s="22" t="n">
        <x:v>16</x:v>
      </x:c>
      <x:c r="J831" t="str">
        <x:v>Worked — 2 records</x:v>
      </x:c>
      <x:c r="K831" t="str">
        <x:v>Employee 2251; home branch Bristol; assigned role Operative Porter | Deployment branch: Cambridge | Actual role: Operative Porter, Operative Skilled | Jobs: 400977, 402348 | Customers: Biopharma  - (ENERGIZER AUTO UK ); Biopharma  - (FIRS LABORATORIES ) | Actual hours: 16.0; source records: 2</x:v>
      </x:c>
      <x:c r="L831" t="str">
        <x:v>Include</x:v>
      </x:c>
      <x:c r="M831"/>
      <x:c r="N831"/>
    </x:row>
    <x:row r="832">
      <x:c r="A832" t="str">
        <x:v>Geoff Malpas|2026-06-04</x:v>
      </x:c>
      <x:c r="B832" s="888" t="n">
        <x:v>46177</x:v>
      </x:c>
      <x:c r="C832" t="str">
        <x:v>Geoff Malpas</x:v>
      </x:c>
      <x:c r="D832" t="str">
        <x:v>Permanent</x:v>
      </x:c>
      <x:c r="E832" t="str">
        <x:v>Bristol</x:v>
      </x:c>
      <x:c r="F832" t="str">
        <x:v>Operative Porter</x:v>
      </x:c>
      <x:c r="G832" t="str">
        <x:v>402602</x:v>
      </x:c>
      <x:c r="H832" t="str">
        <x:v>Britannia Lanes</x:v>
      </x:c>
      <x:c r="I832" s="22" t="n">
        <x:v>11.75</x:v>
      </x:c>
      <x:c r="J832" t="str">
        <x:v>Worked</x:v>
      </x:c>
      <x:c r="K832" t="str">
        <x:v>Employee 2251; home branch Bristol; assigned role Operative Porter | Deployment branch: Bristol | Actual role: Operative Porter | Jobs: 402602 | Customers: Britannia Lanes | Actual hours: 11.8; source records: 1</x:v>
      </x:c>
      <x:c r="L832" t="str">
        <x:v>Include</x:v>
      </x:c>
      <x:c r="M832"/>
      <x:c r="N832"/>
    </x:row>
    <x:row r="833">
      <x:c r="A833" t="str">
        <x:v>Geoff Malpas|2026-06-05</x:v>
      </x:c>
      <x:c r="B833" s="888" t="n">
        <x:v>46178</x:v>
      </x:c>
      <x:c r="C833" t="str">
        <x:v>Geoff Malpas</x:v>
      </x:c>
      <x:c r="D833" t="str">
        <x:v>Permanent</x:v>
      </x:c>
      <x:c r="E833" t="str">
        <x:v>Bristol</x:v>
      </x:c>
      <x:c r="F833" t="str">
        <x:v>Operative Porter</x:v>
      </x:c>
      <x:c r="G833"/>
      <x:c r="H833"/>
      <x:c r="I833" s="22" t="n">
        <x:v>0</x:v>
      </x:c>
      <x:c r="J833" t="str">
        <x:v>Annual leave</x:v>
      </x:c>
      <x:c r="K833" t="str">
        <x:v>Employee 2251; home branch Bristol; assigned role Operative Porter | Leave: Annual Leave (Hours) | Leave calendar basis: Variable-pattern period</x:v>
      </x:c>
      <x:c r="L833" t="str">
        <x:v>Include</x:v>
      </x:c>
      <x:c r="M833"/>
      <x:c r="N833"/>
    </x:row>
    <x:row r="834">
      <x:c r="A834" t="str">
        <x:v>Geoff Malpas|2026-06-09</x:v>
      </x:c>
      <x:c r="B834" s="888" t="n">
        <x:v>46182</x:v>
      </x:c>
      <x:c r="C834" t="str">
        <x:v>Geoff Malpas</x:v>
      </x:c>
      <x:c r="D834" t="str">
        <x:v>Permanent</x:v>
      </x:c>
      <x:c r="E834" t="str">
        <x:v>Bristol</x:v>
      </x:c>
      <x:c r="F834" t="str">
        <x:v>Operative Porter</x:v>
      </x:c>
      <x:c r="G834" t="str">
        <x:v>400615</x:v>
      </x:c>
      <x:c r="H834" t="str">
        <x:v>University of Bristol- Student Accomadation</x:v>
      </x:c>
      <x:c r="I834" s="22" t="n">
        <x:v>7</x:v>
      </x:c>
      <x:c r="J834" t="str">
        <x:v>Worked</x:v>
      </x:c>
      <x:c r="K834" t="str">
        <x:v>Employee 2251; home branch Bristol; assigned role Operative Porter | Deployment branch: Bristol | Actual role: Operative Skilled | Jobs: 400615 | Customers: University of Bristol- Student Accomadation | Actual hours: 7.0; source records: 1</x:v>
      </x:c>
      <x:c r="L834" t="str">
        <x:v>Include</x:v>
      </x:c>
      <x:c r="M834"/>
      <x:c r="N834"/>
    </x:row>
    <x:row r="835">
      <x:c r="A835" t="str">
        <x:v>Geoff Malpas|2026-06-10</x:v>
      </x:c>
      <x:c r="B835" s="888" t="n">
        <x:v>46183</x:v>
      </x:c>
      <x:c r="C835" t="str">
        <x:v>Geoff Malpas</x:v>
      </x:c>
      <x:c r="D835" t="str">
        <x:v>Permanent</x:v>
      </x:c>
      <x:c r="E835" t="str">
        <x:v>Bristol</x:v>
      </x:c>
      <x:c r="F835" t="str">
        <x:v>Operative Porter</x:v>
      </x:c>
      <x:c r="G835" t="str">
        <x:v>400615</x:v>
      </x:c>
      <x:c r="H835" t="str">
        <x:v>University of Bristol- Student Accomadation</x:v>
      </x:c>
      <x:c r="I835" s="22" t="n">
        <x:v>9.67</x:v>
      </x:c>
      <x:c r="J835" t="str">
        <x:v>Worked</x:v>
      </x:c>
      <x:c r="K835" t="str">
        <x:v>Employee 2251; home branch Bristol; assigned role Operative Porter | Deployment branch: Bristol | Actual role: Operative Skilled | Jobs: 400615 | Customers: University of Bristol- Student Accomadation | Actual hours: 9.7; source records: 1</x:v>
      </x:c>
      <x:c r="L835" t="str">
        <x:v>Include</x:v>
      </x:c>
      <x:c r="M835"/>
      <x:c r="N835"/>
    </x:row>
    <x:row r="836">
      <x:c r="A836" t="str">
        <x:v>Geoff Malpas|2026-06-11</x:v>
      </x:c>
      <x:c r="B836" s="888" t="n">
        <x:v>46184</x:v>
      </x:c>
      <x:c r="C836" t="str">
        <x:v>Geoff Malpas</x:v>
      </x:c>
      <x:c r="D836" t="str">
        <x:v>Permanent</x:v>
      </x:c>
      <x:c r="E836" t="str">
        <x:v>Bristol</x:v>
      </x:c>
      <x:c r="F836" t="str">
        <x:v>Operative Porter</x:v>
      </x:c>
      <x:c r="G836" t="str">
        <x:v>400615</x:v>
      </x:c>
      <x:c r="H836" t="str">
        <x:v>University of Bristol- Student Accomadation</x:v>
      </x:c>
      <x:c r="I836" s="22" t="n">
        <x:v>10.25</x:v>
      </x:c>
      <x:c r="J836" t="str">
        <x:v>Worked</x:v>
      </x:c>
      <x:c r="K836" t="str">
        <x:v>Employee 2251; home branch Bristol; assigned role Operative Porter | Deployment branch: Bristol | Actual role: Operative Skilled | Jobs: 400615 | Customers: University of Bristol- Student Accomadation | Actual hours: 10.2; source records: 1</x:v>
      </x:c>
      <x:c r="L836" t="str">
        <x:v>Include</x:v>
      </x:c>
      <x:c r="M836"/>
      <x:c r="N836"/>
    </x:row>
    <x:row r="837">
      <x:c r="A837" t="str">
        <x:v>Geoff Malpas|2026-06-12</x:v>
      </x:c>
      <x:c r="B837" s="888" t="n">
        <x:v>46185</x:v>
      </x:c>
      <x:c r="C837" t="str">
        <x:v>Geoff Malpas</x:v>
      </x:c>
      <x:c r="D837" t="str">
        <x:v>Permanent</x:v>
      </x:c>
      <x:c r="E837" t="str">
        <x:v>Bristol</x:v>
      </x:c>
      <x:c r="F837" t="str">
        <x:v>Operative Porter</x:v>
      </x:c>
      <x:c r="G837" t="str">
        <x:v>400615</x:v>
      </x:c>
      <x:c r="H837" t="str">
        <x:v>University of Bristol- Student Accomadation</x:v>
      </x:c>
      <x:c r="I837" s="22" t="n">
        <x:v>11.5</x:v>
      </x:c>
      <x:c r="J837" t="str">
        <x:v>Worked</x:v>
      </x:c>
      <x:c r="K837" t="str">
        <x:v>Employee 2251; home branch Bristol; assigned role Operative Porter | Deployment branch: Bristol | Actual role: Operative Skilled | Jobs: 400615 | Customers: University of Bristol- Student Accomadation | Actual hours: 11.5; source records: 1</x:v>
      </x:c>
      <x:c r="L837" t="str">
        <x:v>Include</x:v>
      </x:c>
      <x:c r="M837"/>
      <x:c r="N837"/>
    </x:row>
    <x:row r="838">
      <x:c r="A838" t="str">
        <x:v>Geoff Malpas|2026-06-15</x:v>
      </x:c>
      <x:c r="B838" s="888" t="n">
        <x:v>46188</x:v>
      </x:c>
      <x:c r="C838" t="str">
        <x:v>Geoff Malpas</x:v>
      </x:c>
      <x:c r="D838" t="str">
        <x:v>Permanent</x:v>
      </x:c>
      <x:c r="E838" t="str">
        <x:v>Bristol</x:v>
      </x:c>
      <x:c r="F838" t="str">
        <x:v>Operative Porter</x:v>
      </x:c>
      <x:c r="G838"/>
      <x:c r="H838"/>
      <x:c r="I838" s="22" t="n">
        <x:v>0</x:v>
      </x:c>
      <x:c r="J838" t="str">
        <x:v>Annual leave</x:v>
      </x:c>
      <x:c r="K838" t="str">
        <x:v>Employee 2251; home branch Bristol; assigned role Operative Porter | Leave: Annual Leave (Hours) | Leave calendar basis: Variable-pattern period</x:v>
      </x:c>
      <x:c r="L838" t="str">
        <x:v>Include</x:v>
      </x:c>
      <x:c r="M838"/>
      <x:c r="N838"/>
    </x:row>
    <x:row r="839">
      <x:c r="A839" t="str">
        <x:v>Geoff Malpas|2026-06-16</x:v>
      </x:c>
      <x:c r="B839" s="888" t="n">
        <x:v>46189</x:v>
      </x:c>
      <x:c r="C839" t="str">
        <x:v>Geoff Malpas</x:v>
      </x:c>
      <x:c r="D839" t="str">
        <x:v>Permanent</x:v>
      </x:c>
      <x:c r="E839" t="str">
        <x:v>Bristol</x:v>
      </x:c>
      <x:c r="F839" t="str">
        <x:v>Operative Porter</x:v>
      </x:c>
      <x:c r="G839"/>
      <x:c r="H839"/>
      <x:c r="I839" s="22" t="n">
        <x:v>0</x:v>
      </x:c>
      <x:c r="J839" t="str">
        <x:v>Annual leave</x:v>
      </x:c>
      <x:c r="K839" t="str">
        <x:v>Employee 2251; home branch Bristol; assigned role Operative Porter | Leave: Annual Leave (Hours) | Leave calendar basis: Variable-pattern period</x:v>
      </x:c>
      <x:c r="L839" t="str">
        <x:v>Include</x:v>
      </x:c>
      <x:c r="M839"/>
      <x:c r="N839"/>
    </x:row>
    <x:row r="840">
      <x:c r="A840" t="str">
        <x:v>Geoff Malpas|2026-06-17</x:v>
      </x:c>
      <x:c r="B840" s="888" t="n">
        <x:v>46190</x:v>
      </x:c>
      <x:c r="C840" t="str">
        <x:v>Geoff Malpas</x:v>
      </x:c>
      <x:c r="D840" t="str">
        <x:v>Permanent</x:v>
      </x:c>
      <x:c r="E840" t="str">
        <x:v>Bristol</x:v>
      </x:c>
      <x:c r="F840" t="str">
        <x:v>Operative Porter</x:v>
      </x:c>
      <x:c r="G840"/>
      <x:c r="H840"/>
      <x:c r="I840" s="22" t="n">
        <x:v>0</x:v>
      </x:c>
      <x:c r="J840" t="str">
        <x:v>Annual leave</x:v>
      </x:c>
      <x:c r="K840" t="str">
        <x:v>Employee 2251; home branch Bristol; assigned role Operative Porter | Leave: Annual Leave (Hours) | Leave calendar basis: Variable-pattern period</x:v>
      </x:c>
      <x:c r="L840" t="str">
        <x:v>Include</x:v>
      </x:c>
      <x:c r="M840"/>
      <x:c r="N840"/>
    </x:row>
    <x:row r="841">
      <x:c r="A841" t="str">
        <x:v>Geoff Malpas|2026-06-18</x:v>
      </x:c>
      <x:c r="B841" s="888" t="n">
        <x:v>46191</x:v>
      </x:c>
      <x:c r="C841" t="str">
        <x:v>Geoff Malpas</x:v>
      </x:c>
      <x:c r="D841" t="str">
        <x:v>Permanent</x:v>
      </x:c>
      <x:c r="E841" t="str">
        <x:v>Bristol</x:v>
      </x:c>
      <x:c r="F841" t="str">
        <x:v>Operative Porter</x:v>
      </x:c>
      <x:c r="G841"/>
      <x:c r="H841"/>
      <x:c r="I841" s="22" t="n">
        <x:v>0</x:v>
      </x:c>
      <x:c r="J841" t="str">
        <x:v>Annual leave</x:v>
      </x:c>
      <x:c r="K841" t="str">
        <x:v>Employee 2251; home branch Bristol; assigned role Operative Porter | Leave: Annual Leave (Hours) | Leave calendar basis: Variable-pattern period</x:v>
      </x:c>
      <x:c r="L841" t="str">
        <x:v>Include</x:v>
      </x:c>
      <x:c r="M841"/>
      <x:c r="N841"/>
    </x:row>
    <x:row r="842">
      <x:c r="A842" t="str">
        <x:v>Geoff Malpas|2026-06-19</x:v>
      </x:c>
      <x:c r="B842" s="888" t="n">
        <x:v>46192</x:v>
      </x:c>
      <x:c r="C842" t="str">
        <x:v>Geoff Malpas</x:v>
      </x:c>
      <x:c r="D842" t="str">
        <x:v>Permanent</x:v>
      </x:c>
      <x:c r="E842" t="str">
        <x:v>Bristol</x:v>
      </x:c>
      <x:c r="F842" t="str">
        <x:v>Operative Porter</x:v>
      </x:c>
      <x:c r="G842"/>
      <x:c r="H842"/>
      <x:c r="I842" s="22" t="n">
        <x:v>0</x:v>
      </x:c>
      <x:c r="J842" t="str">
        <x:v>Annual leave</x:v>
      </x:c>
      <x:c r="K842" t="str">
        <x:v>Employee 2251; home branch Bristol; assigned role Operative Porter | Leave: Annual Leave (Hours) | Leave calendar basis: Variable-pattern period</x:v>
      </x:c>
      <x:c r="L842" t="str">
        <x:v>Include</x:v>
      </x:c>
      <x:c r="M842"/>
      <x:c r="N842"/>
    </x:row>
    <x:row r="843">
      <x:c r="A843" t="str">
        <x:v>Geoff Malpas|2026-06-22</x:v>
      </x:c>
      <x:c r="B843" s="888" t="n">
        <x:v>46195</x:v>
      </x:c>
      <x:c r="C843" t="str">
        <x:v>Geoff Malpas</x:v>
      </x:c>
      <x:c r="D843" t="str">
        <x:v>Permanent</x:v>
      </x:c>
      <x:c r="E843" t="str">
        <x:v>Bristol</x:v>
      </x:c>
      <x:c r="F843" t="str">
        <x:v>Operative Porter</x:v>
      </x:c>
      <x:c r="G843" t="str">
        <x:v>402450F</x:v>
      </x:c>
      <x:c r="H843" t="str">
        <x:v>Avantor ( BRISTOL JUNE  2026 )</x:v>
      </x:c>
      <x:c r="I843" s="22" t="n">
        <x:v>9</x:v>
      </x:c>
      <x:c r="J843" t="str">
        <x:v>Worked</x:v>
      </x:c>
      <x:c r="K843" t="str">
        <x:v>Employee 2251; home branch Bristol; assigned role Operative Porter | Deployment branch: Cambridge | Actual role: Operative Skilled | Jobs: 402450F | Customers: Avantor ( BRISTOL JUNE  2026 ) | Actual hours: 9.0; source records: 1</x:v>
      </x:c>
      <x:c r="L843" t="str">
        <x:v>Include</x:v>
      </x:c>
      <x:c r="M843"/>
      <x:c r="N843"/>
    </x:row>
    <x:row r="844">
      <x:c r="A844" t="str">
        <x:v>Geoff Malpas|2026-06-23</x:v>
      </x:c>
      <x:c r="B844" s="888" t="n">
        <x:v>46196</x:v>
      </x:c>
      <x:c r="C844" t="str">
        <x:v>Geoff Malpas</x:v>
      </x:c>
      <x:c r="D844" t="str">
        <x:v>Permanent</x:v>
      </x:c>
      <x:c r="E844" t="str">
        <x:v>Bristol</x:v>
      </x:c>
      <x:c r="F844" t="str">
        <x:v>Operative Porter</x:v>
      </x:c>
      <x:c r="G844" t="str">
        <x:v>402839</x:v>
      </x:c>
      <x:c r="H844" t="str">
        <x:v>UWE NAH + Campus moves</x:v>
      </x:c>
      <x:c r="I844" s="22" t="n">
        <x:v>8.5</x:v>
      </x:c>
      <x:c r="J844" t="str">
        <x:v>Worked</x:v>
      </x:c>
      <x:c r="K844" t="str">
        <x:v>Employee 2251; home branch Bristol; assigned role Operative Porter | Deployment branch: Bristol | Actual role: Operative Skilled | Jobs: 402839 | Customers: UWE NAH + Campus moves | Actual hours: 8.5; source records: 1</x:v>
      </x:c>
      <x:c r="L844" t="str">
        <x:v>Include</x:v>
      </x:c>
      <x:c r="M844"/>
      <x:c r="N844"/>
    </x:row>
    <x:row r="845">
      <x:c r="A845" t="str">
        <x:v>Geoff Malpas|2026-06-24</x:v>
      </x:c>
      <x:c r="B845" s="888" t="n">
        <x:v>46197</x:v>
      </x:c>
      <x:c r="C845" t="str">
        <x:v>Geoff Malpas</x:v>
      </x:c>
      <x:c r="D845" t="str">
        <x:v>Permanent</x:v>
      </x:c>
      <x:c r="E845" t="str">
        <x:v>Bristol</x:v>
      </x:c>
      <x:c r="F845" t="str">
        <x:v>Operative Porter</x:v>
      </x:c>
      <x:c r="G845" t="str">
        <x:v>402839</x:v>
      </x:c>
      <x:c r="H845" t="str">
        <x:v>UWE NAH + Campus moves</x:v>
      </x:c>
      <x:c r="I845" s="22" t="n">
        <x:v>8</x:v>
      </x:c>
      <x:c r="J845" t="str">
        <x:v>Worked</x:v>
      </x:c>
      <x:c r="K845" t="str">
        <x:v>Employee 2251; home branch Bristol; assigned role Operative Porter | Deployment branch: Bristol | Actual role: Operative Porter | Jobs: 402839 | Customers: UWE NAH + Campus moves | Actual hours: 8.0; source records: 1</x:v>
      </x:c>
      <x:c r="L845" t="str">
        <x:v>Include</x:v>
      </x:c>
      <x:c r="M845"/>
      <x:c r="N845"/>
    </x:row>
    <x:row r="846">
      <x:c r="A846" t="str">
        <x:v>Geoff Malpas|2026-06-25</x:v>
      </x:c>
      <x:c r="B846" s="888" t="n">
        <x:v>46198</x:v>
      </x:c>
      <x:c r="C846" t="str">
        <x:v>Geoff Malpas</x:v>
      </x:c>
      <x:c r="D846" t="str">
        <x:v>Permanent</x:v>
      </x:c>
      <x:c r="E846" t="str">
        <x:v>Bristol</x:v>
      </x:c>
      <x:c r="F846" t="str">
        <x:v>Operative Porter</x:v>
      </x:c>
      <x:c r="G846" t="str">
        <x:v>402699</x:v>
      </x:c>
      <x:c r="H846" t="str">
        <x:v>Restore Technology Limited</x:v>
      </x:c>
      <x:c r="I846" s="22" t="n">
        <x:v>8.5</x:v>
      </x:c>
      <x:c r="J846" t="str">
        <x:v>Worked</x:v>
      </x:c>
      <x:c r="K846" t="str">
        <x:v>Employee 2251; home branch Bristol; assigned role Operative Porter | Deployment branch: Bristol | Actual role: Operative Skilled | Jobs: 402699 | Customers: Restore Technology Limited | Actual hours: 8.5; source records: 1</x:v>
      </x:c>
      <x:c r="L846" t="str">
        <x:v>Include</x:v>
      </x:c>
      <x:c r="M846"/>
      <x:c r="N846"/>
    </x:row>
    <x:row r="847">
      <x:c r="A847" t="str">
        <x:v>Geoff Malpas|2026-06-26</x:v>
      </x:c>
      <x:c r="B847" s="888" t="n">
        <x:v>46199</x:v>
      </x:c>
      <x:c r="C847" t="str">
        <x:v>Geoff Malpas</x:v>
      </x:c>
      <x:c r="D847" t="str">
        <x:v>Permanent</x:v>
      </x:c>
      <x:c r="E847" t="str">
        <x:v>Bristol</x:v>
      </x:c>
      <x:c r="F847" t="str">
        <x:v>Operative Porter</x:v>
      </x:c>
      <x:c r="G847" t="str">
        <x:v>386887C</x:v>
      </x:c>
      <x:c r="H847" t="str">
        <x:v>Restore Harrow Green</x:v>
      </x:c>
      <x:c r="I847" s="22" t="n">
        <x:v>8.75</x:v>
      </x:c>
      <x:c r="J847" t="str">
        <x:v>Worked</x:v>
      </x:c>
      <x:c r="K847" t="str">
        <x:v>Employee 2251; home branch Bristol; assigned role Operative Porter | Deployment branch: Bristol | Actual role: Operative Skilled | Jobs: 386887C | Customers: Restore Harrow Green | Actual hours: 8.8; source records: 1</x:v>
      </x:c>
      <x:c r="L847" t="str">
        <x:v>Include</x:v>
      </x:c>
      <x:c r="M847"/>
      <x:c r="N847"/>
    </x:row>
    <x:row r="848">
      <x:c r="A848" t="str">
        <x:v>Geoff Malpas|2026-06-29</x:v>
      </x:c>
      <x:c r="B848" s="888" t="n">
        <x:v>46202</x:v>
      </x:c>
      <x:c r="C848" t="str">
        <x:v>Geoff Malpas</x:v>
      </x:c>
      <x:c r="D848" t="str">
        <x:v>Permanent</x:v>
      </x:c>
      <x:c r="E848" t="str">
        <x:v>Bristol</x:v>
      </x:c>
      <x:c r="F848" t="str">
        <x:v>Operative Porter</x:v>
      </x:c>
      <x:c r="G848" t="str">
        <x:v>402832</x:v>
      </x:c>
      <x:c r="H848" t="str">
        <x:v>University of Bristol - Queens Road</x:v>
      </x:c>
      <x:c r="I848" s="22" t="n">
        <x:v>8.5</x:v>
      </x:c>
      <x:c r="J848" t="str">
        <x:v>Worked</x:v>
      </x:c>
      <x:c r="K848" t="str">
        <x:v>Employee 2251; home branch Bristol; assigned role Operative Porter | Deployment branch: Bristol | Actual role: Operative Skilled | Jobs: 402832 | Customers: University of Bristol - Queens Road | Actual hours: 8.5; source records: 1</x:v>
      </x:c>
      <x:c r="L848" t="str">
        <x:v>Include</x:v>
      </x:c>
      <x:c r="M848"/>
      <x:c r="N848"/>
    </x:row>
    <x:row r="849">
      <x:c r="A849" t="str">
        <x:v>Geoff Malpas|2026-06-30</x:v>
      </x:c>
      <x:c r="B849" s="888" t="n">
        <x:v>46203</x:v>
      </x:c>
      <x:c r="C849" t="str">
        <x:v>Geoff Malpas</x:v>
      </x:c>
      <x:c r="D849" t="str">
        <x:v>Permanent</x:v>
      </x:c>
      <x:c r="E849" t="str">
        <x:v>Bristol</x:v>
      </x:c>
      <x:c r="F849" t="str">
        <x:v>Operative Porter</x:v>
      </x:c>
      <x:c r="G849" t="str">
        <x:v>402832</x:v>
      </x:c>
      <x:c r="H849" t="str">
        <x:v>University of Bristol - Queens Road</x:v>
      </x:c>
      <x:c r="I849" s="22" t="n">
        <x:v>9</x:v>
      </x:c>
      <x:c r="J849" t="str">
        <x:v>Worked</x:v>
      </x:c>
      <x:c r="K849" t="str">
        <x:v>Employee 2251; home branch Bristol; assigned role Operative Porter | Deployment branch: Bristol | Actual role: Operative Skilled | Jobs: 402832 | Customers: University of Bristol - Queens Road | Actual hours: 9.0; source records: 1</x:v>
      </x:c>
      <x:c r="L849" t="str">
        <x:v>Include</x:v>
      </x:c>
      <x:c r="M849"/>
      <x:c r="N849"/>
    </x:row>
    <x:row r="850">
      <x:c r="A850" t="str">
        <x:v>Greg Georgiou|2026-06-01</x:v>
      </x:c>
      <x:c r="B850" s="888" t="n">
        <x:v>46174</x:v>
      </x:c>
      <x:c r="C850" t="str">
        <x:v>Greg Georgiou</x:v>
      </x:c>
      <x:c r="D850" t="str">
        <x:v>Permanent</x:v>
      </x:c>
      <x:c r="E850" t="str">
        <x:v>Bristol</x:v>
      </x:c>
      <x:c r="F850" t="str">
        <x:v>Operative Porter</x:v>
      </x:c>
      <x:c r="G850" t="str">
        <x:v>402393</x:v>
      </x:c>
      <x:c r="H850" t="str">
        <x:v>University of Bristol Law School</x:v>
      </x:c>
      <x:c r="I850" s="22" t="n">
        <x:v>8</x:v>
      </x:c>
      <x:c r="J850" t="str">
        <x:v>Worked</x:v>
      </x:c>
      <x:c r="K850" t="str">
        <x:v>Employee 1676; home branch Bristol; assigned role Operative Porter | Deployment branch: Bristol | Actual role: Operative Skilled | Jobs: 402393 | Customers: University of Bristol Law School | Actual hours: 8.0; source records: 1</x:v>
      </x:c>
      <x:c r="L850" t="str">
        <x:v>Include</x:v>
      </x:c>
      <x:c r="M850"/>
      <x:c r="N850"/>
    </x:row>
    <x:row r="851">
      <x:c r="A851" t="str">
        <x:v>Greg Georgiou|2026-06-02</x:v>
      </x:c>
      <x:c r="B851" s="888" t="n">
        <x:v>46175</x:v>
      </x:c>
      <x:c r="C851" t="str">
        <x:v>Greg Georgiou</x:v>
      </x:c>
      <x:c r="D851" t="str">
        <x:v>Permanent</x:v>
      </x:c>
      <x:c r="E851" t="str">
        <x:v>Bristol</x:v>
      </x:c>
      <x:c r="F851" t="str">
        <x:v>Operative Porter</x:v>
      </x:c>
      <x:c r="G851"/>
      <x:c r="H851"/>
      <x:c r="I851" s="22" t="n">
        <x:v>0</x:v>
      </x:c>
      <x:c r="J851" t="str">
        <x:v>Annual leave</x:v>
      </x:c>
      <x:c r="K851" t="str">
        <x:v>Employee 1676; home branch Bristol; assigned role Operative Porter | Leave: Annual Leave (Hours) | Leave calendar basis: Variable-pattern period</x:v>
      </x:c>
      <x:c r="L851" t="str">
        <x:v>Include</x:v>
      </x:c>
      <x:c r="M851"/>
      <x:c r="N851"/>
    </x:row>
    <x:row r="852">
      <x:c r="A852" t="str">
        <x:v>Greg Georgiou|2026-06-10</x:v>
      </x:c>
      <x:c r="B852" s="888" t="n">
        <x:v>46183</x:v>
      </x:c>
      <x:c r="C852" t="str">
        <x:v>Greg Georgiou</x:v>
      </x:c>
      <x:c r="D852" t="str">
        <x:v>Permanent</x:v>
      </x:c>
      <x:c r="E852" t="str">
        <x:v>Bristol</x:v>
      </x:c>
      <x:c r="F852" t="str">
        <x:v>Operative Porter</x:v>
      </x:c>
      <x:c r="G852" t="str">
        <x:v>400615</x:v>
      </x:c>
      <x:c r="H852" t="str">
        <x:v>University of Bristol- Student Accomadation</x:v>
      </x:c>
      <x:c r="I852" s="22" t="n">
        <x:v>9.67</x:v>
      </x:c>
      <x:c r="J852" t="str">
        <x:v>Worked</x:v>
      </x:c>
      <x:c r="K852" t="str">
        <x:v>Employee 1676; home branch Bristol; assigned role Operative Porter | Deployment branch: Bristol | Actual role: Operative Skilled | Jobs: 400615 | Customers: University of Bristol- Student Accomadation | Actual hours: 9.7; source records: 1</x:v>
      </x:c>
      <x:c r="L852" t="str">
        <x:v>Include</x:v>
      </x:c>
      <x:c r="M852"/>
      <x:c r="N852"/>
    </x:row>
    <x:row r="853">
      <x:c r="A853" t="str">
        <x:v>Greg Georgiou|2026-06-11</x:v>
      </x:c>
      <x:c r="B853" s="888" t="n">
        <x:v>46184</x:v>
      </x:c>
      <x:c r="C853" t="str">
        <x:v>Greg Georgiou</x:v>
      </x:c>
      <x:c r="D853" t="str">
        <x:v>Permanent</x:v>
      </x:c>
      <x:c r="E853" t="str">
        <x:v>Bristol</x:v>
      </x:c>
      <x:c r="F853" t="str">
        <x:v>Operative Porter</x:v>
      </x:c>
      <x:c r="G853" t="str">
        <x:v>400615</x:v>
      </x:c>
      <x:c r="H853" t="str">
        <x:v>University of Bristol- Student Accomadation</x:v>
      </x:c>
      <x:c r="I853" s="22" t="n">
        <x:v>10.25</x:v>
      </x:c>
      <x:c r="J853" t="str">
        <x:v>Worked</x:v>
      </x:c>
      <x:c r="K853" t="str">
        <x:v>Employee 1676; home branch Bristol; assigned role Operative Porter | Deployment branch: Bristol | Actual role: Operative Skilled | Jobs: 400615 | Customers: University of Bristol- Student Accomadation | Actual hours: 10.2; source records: 1</x:v>
      </x:c>
      <x:c r="L853" t="str">
        <x:v>Include</x:v>
      </x:c>
      <x:c r="M853"/>
      <x:c r="N853"/>
    </x:row>
    <x:row r="854">
      <x:c r="A854" t="str">
        <x:v>Greg Georgiou|2026-06-12</x:v>
      </x:c>
      <x:c r="B854" s="888" t="n">
        <x:v>46185</x:v>
      </x:c>
      <x:c r="C854" t="str">
        <x:v>Greg Georgiou</x:v>
      </x:c>
      <x:c r="D854" t="str">
        <x:v>Permanent</x:v>
      </x:c>
      <x:c r="E854" t="str">
        <x:v>Bristol</x:v>
      </x:c>
      <x:c r="F854" t="str">
        <x:v>Operative Porter</x:v>
      </x:c>
      <x:c r="G854" t="str">
        <x:v>400615</x:v>
      </x:c>
      <x:c r="H854" t="str">
        <x:v>University of Bristol- Student Accomadation</x:v>
      </x:c>
      <x:c r="I854" s="22" t="n">
        <x:v>11.5</x:v>
      </x:c>
      <x:c r="J854" t="str">
        <x:v>Worked</x:v>
      </x:c>
      <x:c r="K854" t="str">
        <x:v>Employee 1676; home branch Bristol; assigned role Operative Porter | Deployment branch: Bristol | Actual role: Operative Skilled | Jobs: 400615 | Customers: University of Bristol- Student Accomadation | Actual hours: 11.5; source records: 1</x:v>
      </x:c>
      <x:c r="L854" t="str">
        <x:v>Include</x:v>
      </x:c>
      <x:c r="M854"/>
      <x:c r="N854"/>
    </x:row>
    <x:row r="855">
      <x:c r="A855" t="str">
        <x:v>Greg Georgiou|2026-06-15</x:v>
      </x:c>
      <x:c r="B855" s="888" t="n">
        <x:v>46188</x:v>
      </x:c>
      <x:c r="C855" t="str">
        <x:v>Greg Georgiou</x:v>
      </x:c>
      <x:c r="D855" t="str">
        <x:v>Permanent</x:v>
      </x:c>
      <x:c r="E855" t="str">
        <x:v>Bristol</x:v>
      </x:c>
      <x:c r="F855" t="str">
        <x:v>Operative Porter</x:v>
      </x:c>
      <x:c r="G855" t="str">
        <x:v>401180</x:v>
      </x:c>
      <x:c r="H855" t="str">
        <x:v>University of Bristol Richmond House</x:v>
      </x:c>
      <x:c r="I855" s="22" t="n">
        <x:v>7.25</x:v>
      </x:c>
      <x:c r="J855" t="str">
        <x:v>Worked</x:v>
      </x:c>
      <x:c r="K855" t="str">
        <x:v>Employee 1676; home branch Bristol; assigned role Operative Porter | Deployment branch: Bristol | Actual role: Operative Skilled | Jobs: 401180 | Customers: University of Bristol Richmond House | Actual hours: 7.2; source records: 1</x:v>
      </x:c>
      <x:c r="L855" t="str">
        <x:v>Include</x:v>
      </x:c>
      <x:c r="M855"/>
      <x:c r="N855"/>
    </x:row>
    <x:row r="856">
      <x:c r="A856" t="str">
        <x:v>Greg Georgiou|2026-06-16</x:v>
      </x:c>
      <x:c r="B856" s="888" t="n">
        <x:v>46189</x:v>
      </x:c>
      <x:c r="C856" t="str">
        <x:v>Greg Georgiou</x:v>
      </x:c>
      <x:c r="D856" t="str">
        <x:v>Permanent</x:v>
      </x:c>
      <x:c r="E856" t="str">
        <x:v>Bristol</x:v>
      </x:c>
      <x:c r="F856" t="str">
        <x:v>Operative Porter</x:v>
      </x:c>
      <x:c r="G856" t="str">
        <x:v>401180</x:v>
      </x:c>
      <x:c r="H856" t="str">
        <x:v>University of Bristol Richmond House</x:v>
      </x:c>
      <x:c r="I856" s="22" t="n">
        <x:v>7.25</x:v>
      </x:c>
      <x:c r="J856" t="str">
        <x:v>Worked</x:v>
      </x:c>
      <x:c r="K856" t="str">
        <x:v>Employee 1676; home branch Bristol; assigned role Operative Porter | Deployment branch: Bristol | Actual role: Operative Porter | Jobs: 401180 | Customers: University of Bristol Richmond House | Actual hours: 7.2; source records: 1</x:v>
      </x:c>
      <x:c r="L856" t="str">
        <x:v>Include</x:v>
      </x:c>
      <x:c r="M856"/>
      <x:c r="N856"/>
    </x:row>
    <x:row r="857">
      <x:c r="A857" t="str">
        <x:v>Greg Georgiou|2026-06-17</x:v>
      </x:c>
      <x:c r="B857" s="888" t="n">
        <x:v>46190</x:v>
      </x:c>
      <x:c r="C857" t="str">
        <x:v>Greg Georgiou</x:v>
      </x:c>
      <x:c r="D857" t="str">
        <x:v>Permanent</x:v>
      </x:c>
      <x:c r="E857" t="str">
        <x:v>Bristol</x:v>
      </x:c>
      <x:c r="F857" t="str">
        <x:v>Operative Porter</x:v>
      </x:c>
      <x:c r="G857" t="str">
        <x:v>402672</x:v>
      </x:c>
      <x:c r="H857" t="str">
        <x:v>Restore Technology Limited</x:v>
      </x:c>
      <x:c r="I857" s="22" t="n">
        <x:v>12.5</x:v>
      </x:c>
      <x:c r="J857" t="str">
        <x:v>Worked</x:v>
      </x:c>
      <x:c r="K857" t="str">
        <x:v>Employee 1676; home branch Bristol; assigned role Operative Porter | Deployment branch: Bristol | Actual role: Operative Skilled | Jobs: 402672 | Customers: Restore Technology Limited | Actual hours: 12.5; source records: 1</x:v>
      </x:c>
      <x:c r="L857" t="str">
        <x:v>Include</x:v>
      </x:c>
      <x:c r="M857"/>
      <x:c r="N857"/>
    </x:row>
    <x:row r="858">
      <x:c r="A858" t="str">
        <x:v>Greg Georgiou|2026-06-22</x:v>
      </x:c>
      <x:c r="B858" s="888" t="n">
        <x:v>46195</x:v>
      </x:c>
      <x:c r="C858" t="str">
        <x:v>Greg Georgiou</x:v>
      </x:c>
      <x:c r="D858" t="str">
        <x:v>Permanent</x:v>
      </x:c>
      <x:c r="E858" t="str">
        <x:v>Bristol</x:v>
      </x:c>
      <x:c r="F858" t="str">
        <x:v>Operative Porter</x:v>
      </x:c>
      <x:c r="G858" t="str">
        <x:v>402839</x:v>
      </x:c>
      <x:c r="H858" t="str">
        <x:v>UWE NAH + Campus moves</x:v>
      </x:c>
      <x:c r="I858" s="22" t="n">
        <x:v>9</x:v>
      </x:c>
      <x:c r="J858" t="str">
        <x:v>Worked</x:v>
      </x:c>
      <x:c r="K858" t="str">
        <x:v>Employee 1676; home branch Bristol; assigned role Operative Porter | Deployment branch: Bristol | Actual role: Operative Skilled | Jobs: 402839 | Customers: UWE NAH + Campus moves | Actual hours: 9.0; source records: 1</x:v>
      </x:c>
      <x:c r="L858" t="str">
        <x:v>Include</x:v>
      </x:c>
      <x:c r="M858"/>
      <x:c r="N858"/>
    </x:row>
    <x:row r="859">
      <x:c r="A859" t="str">
        <x:v>Greg Georgiou|2026-06-23</x:v>
      </x:c>
      <x:c r="B859" s="888" t="n">
        <x:v>46196</x:v>
      </x:c>
      <x:c r="C859" t="str">
        <x:v>Greg Georgiou</x:v>
      </x:c>
      <x:c r="D859" t="str">
        <x:v>Permanent</x:v>
      </x:c>
      <x:c r="E859" t="str">
        <x:v>Bristol</x:v>
      </x:c>
      <x:c r="F859" t="str">
        <x:v>Operative Porter</x:v>
      </x:c>
      <x:c r="G859" t="str">
        <x:v>402839</x:v>
      </x:c>
      <x:c r="H859" t="str">
        <x:v>UWE NAH + Campus moves</x:v>
      </x:c>
      <x:c r="I859" s="22" t="n">
        <x:v>8.5</x:v>
      </x:c>
      <x:c r="J859" t="str">
        <x:v>Worked</x:v>
      </x:c>
      <x:c r="K859" t="str">
        <x:v>Employee 1676; home branch Bristol; assigned role Operative Porter | Deployment branch: Bristol | Actual role: Operative Skilled | Jobs: 402839 | Customers: UWE NAH + Campus moves | Actual hours: 8.5; source records: 1</x:v>
      </x:c>
      <x:c r="L859" t="str">
        <x:v>Include</x:v>
      </x:c>
      <x:c r="M859"/>
      <x:c r="N859"/>
    </x:row>
    <x:row r="860">
      <x:c r="A860" t="str">
        <x:v>Greg Georgiou|2026-06-24</x:v>
      </x:c>
      <x:c r="B860" s="888" t="n">
        <x:v>46197</x:v>
      </x:c>
      <x:c r="C860" t="str">
        <x:v>Greg Georgiou</x:v>
      </x:c>
      <x:c r="D860" t="str">
        <x:v>Permanent</x:v>
      </x:c>
      <x:c r="E860" t="str">
        <x:v>Bristol</x:v>
      </x:c>
      <x:c r="F860" t="str">
        <x:v>Operative Porter</x:v>
      </x:c>
      <x:c r="G860" t="str">
        <x:v>402839</x:v>
      </x:c>
      <x:c r="H860" t="str">
        <x:v>UWE NAH + Campus moves</x:v>
      </x:c>
      <x:c r="I860" s="22" t="n">
        <x:v>8</x:v>
      </x:c>
      <x:c r="J860" t="str">
        <x:v>Worked</x:v>
      </x:c>
      <x:c r="K860" t="str">
        <x:v>Employee 1676; home branch Bristol; assigned role Operative Porter | Deployment branch: Bristol | Actual role: Operative Porter | Jobs: 402839 | Customers: UWE NAH + Campus moves | Actual hours: 8.0; source records: 1</x:v>
      </x:c>
      <x:c r="L860" t="str">
        <x:v>Include</x:v>
      </x:c>
      <x:c r="M860"/>
      <x:c r="N860"/>
    </x:row>
    <x:row r="861">
      <x:c r="A861" t="str">
        <x:v>Greg Georgiou|2026-06-25</x:v>
      </x:c>
      <x:c r="B861" s="888" t="n">
        <x:v>46198</x:v>
      </x:c>
      <x:c r="C861" t="str">
        <x:v>Greg Georgiou</x:v>
      </x:c>
      <x:c r="D861" t="str">
        <x:v>Permanent</x:v>
      </x:c>
      <x:c r="E861" t="str">
        <x:v>Bristol</x:v>
      </x:c>
      <x:c r="F861" t="str">
        <x:v>Operative Porter</x:v>
      </x:c>
      <x:c r="G861" t="str">
        <x:v>402166</x:v>
      </x:c>
      <x:c r="H861" t="str">
        <x:v>National Collections Centre</x:v>
      </x:c>
      <x:c r="I861" s="22" t="n">
        <x:v>8.5</x:v>
      </x:c>
      <x:c r="J861" t="str">
        <x:v>Worked</x:v>
      </x:c>
      <x:c r="K861" t="str">
        <x:v>Employee 1676; home branch Bristol; assigned role Operative Porter | Deployment branch: Bristol | Actual role: Operative Porter | Jobs: 402166 | Customers: National Collections Centre | Actual hours: 8.5; source records: 1</x:v>
      </x:c>
      <x:c r="L861" t="str">
        <x:v>Include</x:v>
      </x:c>
      <x:c r="M861"/>
      <x:c r="N861"/>
    </x:row>
    <x:row r="862">
      <x:c r="A862" t="str">
        <x:v>Greg Georgiou|2026-06-26</x:v>
      </x:c>
      <x:c r="B862" s="888" t="n">
        <x:v>46199</x:v>
      </x:c>
      <x:c r="C862" t="str">
        <x:v>Greg Georgiou</x:v>
      </x:c>
      <x:c r="D862" t="str">
        <x:v>Permanent</x:v>
      </x:c>
      <x:c r="E862" t="str">
        <x:v>Bristol</x:v>
      </x:c>
      <x:c r="F862" t="str">
        <x:v>Operative Porter</x:v>
      </x:c>
      <x:c r="G862" t="str">
        <x:v>386887C</x:v>
      </x:c>
      <x:c r="H862" t="str">
        <x:v>Restore Harrow Green</x:v>
      </x:c>
      <x:c r="I862" s="22" t="n">
        <x:v>8.75</x:v>
      </x:c>
      <x:c r="J862" t="str">
        <x:v>Worked</x:v>
      </x:c>
      <x:c r="K862" t="str">
        <x:v>Employee 1676; home branch Bristol; assigned role Operative Porter | Deployment branch: Bristol | Actual role: Operative Skilled | Jobs: 386887C | Customers: Restore Harrow Green | Actual hours: 8.8; source records: 1</x:v>
      </x:c>
      <x:c r="L862" t="str">
        <x:v>Include</x:v>
      </x:c>
      <x:c r="M862"/>
      <x:c r="N862"/>
    </x:row>
    <x:row r="863">
      <x:c r="A863" t="str">
        <x:v>Greg Georgiou|2026-06-29</x:v>
      </x:c>
      <x:c r="B863" s="888" t="n">
        <x:v>46202</x:v>
      </x:c>
      <x:c r="C863" t="str">
        <x:v>Greg Georgiou</x:v>
      </x:c>
      <x:c r="D863" t="str">
        <x:v>Permanent</x:v>
      </x:c>
      <x:c r="E863" t="str">
        <x:v>Bristol</x:v>
      </x:c>
      <x:c r="F863" t="str">
        <x:v>Operative Porter</x:v>
      </x:c>
      <x:c r="G863" t="str">
        <x:v>402832</x:v>
      </x:c>
      <x:c r="H863" t="str">
        <x:v>University of Bristol - Queens Road</x:v>
      </x:c>
      <x:c r="I863" s="22" t="n">
        <x:v>8.5</x:v>
      </x:c>
      <x:c r="J863" t="str">
        <x:v>Worked</x:v>
      </x:c>
      <x:c r="K863" t="str">
        <x:v>Employee 1676; home branch Bristol; assigned role Operative Porter | Deployment branch: Bristol | Actual role: Operative Skilled | Jobs: 402832 | Customers: University of Bristol - Queens Road | Actual hours: 8.5; source records: 1</x:v>
      </x:c>
      <x:c r="L863" t="str">
        <x:v>Include</x:v>
      </x:c>
      <x:c r="M863"/>
      <x:c r="N863"/>
    </x:row>
    <x:row r="864">
      <x:c r="A864" t="str">
        <x:v>Greg Georgiou|2026-06-30</x:v>
      </x:c>
      <x:c r="B864" s="888" t="n">
        <x:v>46203</x:v>
      </x:c>
      <x:c r="C864" t="str">
        <x:v>Greg Georgiou</x:v>
      </x:c>
      <x:c r="D864" t="str">
        <x:v>Permanent</x:v>
      </x:c>
      <x:c r="E864" t="str">
        <x:v>Bristol</x:v>
      </x:c>
      <x:c r="F864" t="str">
        <x:v>Operative Porter</x:v>
      </x:c>
      <x:c r="G864" t="str">
        <x:v>402832</x:v>
      </x:c>
      <x:c r="H864" t="str">
        <x:v>University of Bristol - Queens Road</x:v>
      </x:c>
      <x:c r="I864" s="22" t="n">
        <x:v>9</x:v>
      </x:c>
      <x:c r="J864" t="str">
        <x:v>Worked</x:v>
      </x:c>
      <x:c r="K864" t="str">
        <x:v>Employee 1676; home branch Bristol; assigned role Operative Porter | Deployment branch: Bristol | Actual role: Operative Skilled | Jobs: 402832 | Customers: University of Bristol - Queens Road | Actual hours: 9.0; source records: 1</x:v>
      </x:c>
      <x:c r="L864" t="str">
        <x:v>Include</x:v>
      </x:c>
      <x:c r="M864"/>
      <x:c r="N864"/>
    </x:row>
    <x:row r="865">
      <x:c r="A865" t="str">
        <x:v>H Lorryman|2026-06-01</x:v>
      </x:c>
      <x:c r="B865" s="888" t="n">
        <x:v>46174</x:v>
      </x:c>
      <x:c r="C865" t="str">
        <x:v>H Lorryman</x:v>
      </x:c>
      <x:c r="D865" t="str">
        <x:v>Permanent</x:v>
      </x:c>
      <x:c r="E865" t="str">
        <x:v>Thurrock</x:v>
      </x:c>
      <x:c r="F865" t="str">
        <x:v>Operative Porter</x:v>
      </x:c>
      <x:c r="G865"/>
      <x:c r="H865"/>
      <x:c r="I865" s="22" t="n">
        <x:v>0</x:v>
      </x:c>
      <x:c r="J865" t="str">
        <x:v>Other leave — Sickness</x:v>
      </x:c>
      <x:c r="K865" t="str">
        <x:v>Employee 1184; home branch Thurrock; assigned role Operative Porter | Leave: Sickness | Leave calendar basis: Fixed schedule</x:v>
      </x:c>
      <x:c r="L865" t="str">
        <x:v>Include</x:v>
      </x:c>
      <x:c r="M865"/>
      <x:c r="N865"/>
    </x:row>
    <x:row r="866">
      <x:c r="A866" t="str">
        <x:v>H Lorryman|2026-06-02</x:v>
      </x:c>
      <x:c r="B866" s="888" t="n">
        <x:v>46175</x:v>
      </x:c>
      <x:c r="C866" t="str">
        <x:v>H Lorryman</x:v>
      </x:c>
      <x:c r="D866" t="str">
        <x:v>Permanent</x:v>
      </x:c>
      <x:c r="E866" t="str">
        <x:v>Thurrock</x:v>
      </x:c>
      <x:c r="F866" t="str">
        <x:v>Operative Porter</x:v>
      </x:c>
      <x:c r="G866"/>
      <x:c r="H866"/>
      <x:c r="I866" s="22" t="n">
        <x:v>0</x:v>
      </x:c>
      <x:c r="J866" t="str">
        <x:v>Other leave — Sickness</x:v>
      </x:c>
      <x:c r="K866" t="str">
        <x:v>Employee 1184; home branch Thurrock; assigned role Operative Porter | Leave: Sickness | Leave calendar basis: Fixed schedule</x:v>
      </x:c>
      <x:c r="L866" t="str">
        <x:v>Include</x:v>
      </x:c>
      <x:c r="M866"/>
      <x:c r="N866"/>
    </x:row>
    <x:row r="867">
      <x:c r="A867" t="str">
        <x:v>H Lorryman|2026-06-03</x:v>
      </x:c>
      <x:c r="B867" s="888" t="n">
        <x:v>46176</x:v>
      </x:c>
      <x:c r="C867" t="str">
        <x:v>H Lorryman</x:v>
      </x:c>
      <x:c r="D867" t="str">
        <x:v>Permanent</x:v>
      </x:c>
      <x:c r="E867" t="str">
        <x:v>Thurrock</x:v>
      </x:c>
      <x:c r="F867" t="str">
        <x:v>Operative Porter</x:v>
      </x:c>
      <x:c r="G867"/>
      <x:c r="H867"/>
      <x:c r="I867" s="22" t="n">
        <x:v>0</x:v>
      </x:c>
      <x:c r="J867" t="str">
        <x:v>Other leave — Sickness</x:v>
      </x:c>
      <x:c r="K867" t="str">
        <x:v>Employee 1184; home branch Thurrock; assigned role Operative Porter | Leave: Sickness | Leave calendar basis: Fixed schedule</x:v>
      </x:c>
      <x:c r="L867" t="str">
        <x:v>Include</x:v>
      </x:c>
      <x:c r="M867"/>
      <x:c r="N867"/>
    </x:row>
    <x:row r="868">
      <x:c r="A868" t="str">
        <x:v>H Lorryman|2026-06-04</x:v>
      </x:c>
      <x:c r="B868" s="888" t="n">
        <x:v>46177</x:v>
      </x:c>
      <x:c r="C868" t="str">
        <x:v>H Lorryman</x:v>
      </x:c>
      <x:c r="D868" t="str">
        <x:v>Permanent</x:v>
      </x:c>
      <x:c r="E868" t="str">
        <x:v>Thurrock</x:v>
      </x:c>
      <x:c r="F868" t="str">
        <x:v>Operative Porter</x:v>
      </x:c>
      <x:c r="G868"/>
      <x:c r="H868"/>
      <x:c r="I868" s="22" t="n">
        <x:v>0</x:v>
      </x:c>
      <x:c r="J868" t="str">
        <x:v>Other leave — Sickness</x:v>
      </x:c>
      <x:c r="K868" t="str">
        <x:v>Employee 1184; home branch Thurrock; assigned role Operative Porter | Leave: Sickness | Leave calendar basis: Fixed schedule</x:v>
      </x:c>
      <x:c r="L868" t="str">
        <x:v>Include</x:v>
      </x:c>
      <x:c r="M868"/>
      <x:c r="N868"/>
    </x:row>
    <x:row r="869">
      <x:c r="A869" t="str">
        <x:v>H Lorryman|2026-06-05</x:v>
      </x:c>
      <x:c r="B869" s="888" t="n">
        <x:v>46178</x:v>
      </x:c>
      <x:c r="C869" t="str">
        <x:v>H Lorryman</x:v>
      </x:c>
      <x:c r="D869" t="str">
        <x:v>Permanent</x:v>
      </x:c>
      <x:c r="E869" t="str">
        <x:v>Thurrock</x:v>
      </x:c>
      <x:c r="F869" t="str">
        <x:v>Operative Porter</x:v>
      </x:c>
      <x:c r="G869"/>
      <x:c r="H869"/>
      <x:c r="I869" s="22" t="n">
        <x:v>0</x:v>
      </x:c>
      <x:c r="J869" t="str">
        <x:v>Other leave — Sickness</x:v>
      </x:c>
      <x:c r="K869" t="str">
        <x:v>Employee 1184; home branch Thurrock; assigned role Operative Porter | Leave: Sickness | Leave calendar basis: Fixed schedule</x:v>
      </x:c>
      <x:c r="L869" t="str">
        <x:v>Include</x:v>
      </x:c>
      <x:c r="M869"/>
      <x:c r="N869"/>
    </x:row>
    <x:row r="870">
      <x:c r="A870" t="str">
        <x:v>H Lorryman|2026-06-08</x:v>
      </x:c>
      <x:c r="B870" s="888" t="n">
        <x:v>46181</x:v>
      </x:c>
      <x:c r="C870" t="str">
        <x:v>H Lorryman</x:v>
      </x:c>
      <x:c r="D870" t="str">
        <x:v>Permanent</x:v>
      </x:c>
      <x:c r="E870" t="str">
        <x:v>Thurrock</x:v>
      </x:c>
      <x:c r="F870" t="str">
        <x:v>Operative Porter</x:v>
      </x:c>
      <x:c r="G870"/>
      <x:c r="H870"/>
      <x:c r="I870" s="22" t="n">
        <x:v>0</x:v>
      </x:c>
      <x:c r="J870" t="str">
        <x:v>Other leave — Sickness</x:v>
      </x:c>
      <x:c r="K870" t="str">
        <x:v>Employee 1184; home branch Thurrock; assigned role Operative Porter | Leave: Sickness | Leave calendar basis: Fixed schedule</x:v>
      </x:c>
      <x:c r="L870" t="str">
        <x:v>Include</x:v>
      </x:c>
      <x:c r="M870"/>
      <x:c r="N870"/>
    </x:row>
    <x:row r="871">
      <x:c r="A871" t="str">
        <x:v>H Lorryman|2026-06-09</x:v>
      </x:c>
      <x:c r="B871" s="888" t="n">
        <x:v>46182</x:v>
      </x:c>
      <x:c r="C871" t="str">
        <x:v>H Lorryman</x:v>
      </x:c>
      <x:c r="D871" t="str">
        <x:v>Permanent</x:v>
      </x:c>
      <x:c r="E871" t="str">
        <x:v>Thurrock</x:v>
      </x:c>
      <x:c r="F871" t="str">
        <x:v>Operative Porter</x:v>
      </x:c>
      <x:c r="G871"/>
      <x:c r="H871"/>
      <x:c r="I871" s="22" t="n">
        <x:v>0</x:v>
      </x:c>
      <x:c r="J871" t="str">
        <x:v>Other leave — Sickness</x:v>
      </x:c>
      <x:c r="K871" t="str">
        <x:v>Employee 1184; home branch Thurrock; assigned role Operative Porter | Leave: Sickness | Leave calendar basis: Fixed schedule</x:v>
      </x:c>
      <x:c r="L871" t="str">
        <x:v>Include</x:v>
      </x:c>
      <x:c r="M871"/>
      <x:c r="N871"/>
    </x:row>
    <x:row r="872">
      <x:c r="A872" t="str">
        <x:v>H Lorryman|2026-06-10</x:v>
      </x:c>
      <x:c r="B872" s="888" t="n">
        <x:v>46183</x:v>
      </x:c>
      <x:c r="C872" t="str">
        <x:v>H Lorryman</x:v>
      </x:c>
      <x:c r="D872" t="str">
        <x:v>Permanent</x:v>
      </x:c>
      <x:c r="E872" t="str">
        <x:v>Thurrock</x:v>
      </x:c>
      <x:c r="F872" t="str">
        <x:v>Operative Porter</x:v>
      </x:c>
      <x:c r="G872"/>
      <x:c r="H872"/>
      <x:c r="I872" s="22" t="n">
        <x:v>0</x:v>
      </x:c>
      <x:c r="J872" t="str">
        <x:v>Other leave — Sickness</x:v>
      </x:c>
      <x:c r="K872" t="str">
        <x:v>Employee 1184; home branch Thurrock; assigned role Operative Porter | Leave: Sickness | Leave calendar basis: Fixed schedule</x:v>
      </x:c>
      <x:c r="L872" t="str">
        <x:v>Include</x:v>
      </x:c>
      <x:c r="M872"/>
      <x:c r="N872"/>
    </x:row>
    <x:row r="873">
      <x:c r="A873" t="str">
        <x:v>H Lorryman|2026-06-11</x:v>
      </x:c>
      <x:c r="B873" s="888" t="n">
        <x:v>46184</x:v>
      </x:c>
      <x:c r="C873" t="str">
        <x:v>H Lorryman</x:v>
      </x:c>
      <x:c r="D873" t="str">
        <x:v>Permanent</x:v>
      </x:c>
      <x:c r="E873" t="str">
        <x:v>Thurrock</x:v>
      </x:c>
      <x:c r="F873" t="str">
        <x:v>Operative Porter</x:v>
      </x:c>
      <x:c r="G873"/>
      <x:c r="H873"/>
      <x:c r="I873" s="22" t="n">
        <x:v>0</x:v>
      </x:c>
      <x:c r="J873" t="str">
        <x:v>Other leave — Sickness</x:v>
      </x:c>
      <x:c r="K873" t="str">
        <x:v>Employee 1184; home branch Thurrock; assigned role Operative Porter | Leave: Sickness | Leave calendar basis: Fixed schedule</x:v>
      </x:c>
      <x:c r="L873" t="str">
        <x:v>Include</x:v>
      </x:c>
      <x:c r="M873"/>
      <x:c r="N873"/>
    </x:row>
    <x:row r="874">
      <x:c r="A874" t="str">
        <x:v>H Lorryman|2026-06-12</x:v>
      </x:c>
      <x:c r="B874" s="888" t="n">
        <x:v>46185</x:v>
      </x:c>
      <x:c r="C874" t="str">
        <x:v>H Lorryman</x:v>
      </x:c>
      <x:c r="D874" t="str">
        <x:v>Permanent</x:v>
      </x:c>
      <x:c r="E874" t="str">
        <x:v>Thurrock</x:v>
      </x:c>
      <x:c r="F874" t="str">
        <x:v>Operative Porter</x:v>
      </x:c>
      <x:c r="G874"/>
      <x:c r="H874"/>
      <x:c r="I874" s="22" t="n">
        <x:v>0</x:v>
      </x:c>
      <x:c r="J874" t="str">
        <x:v>Other leave — Sickness</x:v>
      </x:c>
      <x:c r="K874" t="str">
        <x:v>Employee 1184; home branch Thurrock; assigned role Operative Porter | Leave: Sickness | Leave calendar basis: Fixed schedule</x:v>
      </x:c>
      <x:c r="L874" t="str">
        <x:v>Include</x:v>
      </x:c>
      <x:c r="M874"/>
      <x:c r="N874"/>
    </x:row>
    <x:row r="875">
      <x:c r="A875" t="str">
        <x:v>H Lorryman|2026-06-15</x:v>
      </x:c>
      <x:c r="B875" s="888" t="n">
        <x:v>46188</x:v>
      </x:c>
      <x:c r="C875" t="str">
        <x:v>H Lorryman</x:v>
      </x:c>
      <x:c r="D875" t="str">
        <x:v>Permanent</x:v>
      </x:c>
      <x:c r="E875" t="str">
        <x:v>Thurrock</x:v>
      </x:c>
      <x:c r="F875" t="str">
        <x:v>Operative Porter</x:v>
      </x:c>
      <x:c r="G875"/>
      <x:c r="H875"/>
      <x:c r="I875" s="22" t="n">
        <x:v>0</x:v>
      </x:c>
      <x:c r="J875" t="str">
        <x:v>Other leave — Sickness</x:v>
      </x:c>
      <x:c r="K875" t="str">
        <x:v>Employee 1184; home branch Thurrock; assigned role Operative Porter | Leave: Sickness | Leave calendar basis: Fixed schedule</x:v>
      </x:c>
      <x:c r="L875" t="str">
        <x:v>Include</x:v>
      </x:c>
      <x:c r="M875"/>
      <x:c r="N875"/>
    </x:row>
    <x:row r="876">
      <x:c r="A876" t="str">
        <x:v>H Lorryman|2026-06-16</x:v>
      </x:c>
      <x:c r="B876" s="888" t="n">
        <x:v>46189</x:v>
      </x:c>
      <x:c r="C876" t="str">
        <x:v>H Lorryman</x:v>
      </x:c>
      <x:c r="D876" t="str">
        <x:v>Permanent</x:v>
      </x:c>
      <x:c r="E876" t="str">
        <x:v>Thurrock</x:v>
      </x:c>
      <x:c r="F876" t="str">
        <x:v>Operative Porter</x:v>
      </x:c>
      <x:c r="G876"/>
      <x:c r="H876"/>
      <x:c r="I876" s="22" t="n">
        <x:v>0</x:v>
      </x:c>
      <x:c r="J876" t="str">
        <x:v>Other leave — Sickness</x:v>
      </x:c>
      <x:c r="K876" t="str">
        <x:v>Employee 1184; home branch Thurrock; assigned role Operative Porter | Leave: Sickness | Leave calendar basis: Fixed schedule</x:v>
      </x:c>
      <x:c r="L876" t="str">
        <x:v>Include</x:v>
      </x:c>
      <x:c r="M876"/>
      <x:c r="N876"/>
    </x:row>
    <x:row r="877">
      <x:c r="A877" t="str">
        <x:v>H Lorryman|2026-06-17</x:v>
      </x:c>
      <x:c r="B877" s="888" t="n">
        <x:v>46190</x:v>
      </x:c>
      <x:c r="C877" t="str">
        <x:v>H Lorryman</x:v>
      </x:c>
      <x:c r="D877" t="str">
        <x:v>Permanent</x:v>
      </x:c>
      <x:c r="E877" t="str">
        <x:v>Thurrock</x:v>
      </x:c>
      <x:c r="F877" t="str">
        <x:v>Operative Porter</x:v>
      </x:c>
      <x:c r="G877"/>
      <x:c r="H877"/>
      <x:c r="I877" s="22" t="n">
        <x:v>0</x:v>
      </x:c>
      <x:c r="J877" t="str">
        <x:v>Other leave — Sickness</x:v>
      </x:c>
      <x:c r="K877" t="str">
        <x:v>Employee 1184; home branch Thurrock; assigned role Operative Porter | Leave: Sickness | Leave calendar basis: Fixed schedule</x:v>
      </x:c>
      <x:c r="L877" t="str">
        <x:v>Include</x:v>
      </x:c>
      <x:c r="M877"/>
      <x:c r="N877"/>
    </x:row>
    <x:row r="878">
      <x:c r="A878" t="str">
        <x:v>H Lorryman|2026-06-18</x:v>
      </x:c>
      <x:c r="B878" s="888" t="n">
        <x:v>46191</x:v>
      </x:c>
      <x:c r="C878" t="str">
        <x:v>H Lorryman</x:v>
      </x:c>
      <x:c r="D878" t="str">
        <x:v>Permanent</x:v>
      </x:c>
      <x:c r="E878" t="str">
        <x:v>Thurrock</x:v>
      </x:c>
      <x:c r="F878" t="str">
        <x:v>Operative Porter</x:v>
      </x:c>
      <x:c r="G878"/>
      <x:c r="H878"/>
      <x:c r="I878" s="22" t="n">
        <x:v>0</x:v>
      </x:c>
      <x:c r="J878" t="str">
        <x:v>Other leave — Sickness</x:v>
      </x:c>
      <x:c r="K878" t="str">
        <x:v>Employee 1184; home branch Thurrock; assigned role Operative Porter | Leave: Sickness | Leave calendar basis: Fixed schedule</x:v>
      </x:c>
      <x:c r="L878" t="str">
        <x:v>Include</x:v>
      </x:c>
      <x:c r="M878"/>
      <x:c r="N878"/>
    </x:row>
    <x:row r="879">
      <x:c r="A879" t="str">
        <x:v>H Lorryman|2026-06-19</x:v>
      </x:c>
      <x:c r="B879" s="888" t="n">
        <x:v>46192</x:v>
      </x:c>
      <x:c r="C879" t="str">
        <x:v>H Lorryman</x:v>
      </x:c>
      <x:c r="D879" t="str">
        <x:v>Permanent</x:v>
      </x:c>
      <x:c r="E879" t="str">
        <x:v>Thurrock</x:v>
      </x:c>
      <x:c r="F879" t="str">
        <x:v>Operative Porter</x:v>
      </x:c>
      <x:c r="G879"/>
      <x:c r="H879"/>
      <x:c r="I879" s="22" t="n">
        <x:v>0</x:v>
      </x:c>
      <x:c r="J879" t="str">
        <x:v>Other leave — Sickness</x:v>
      </x:c>
      <x:c r="K879" t="str">
        <x:v>Employee 1184; home branch Thurrock; assigned role Operative Porter | Leave: Sickness | Leave calendar basis: Fixed schedule</x:v>
      </x:c>
      <x:c r="L879" t="str">
        <x:v>Include</x:v>
      </x:c>
      <x:c r="M879"/>
      <x:c r="N879"/>
    </x:row>
    <x:row r="880">
      <x:c r="A880" t="str">
        <x:v>H Lorryman|2026-06-22</x:v>
      </x:c>
      <x:c r="B880" s="888" t="n">
        <x:v>46195</x:v>
      </x:c>
      <x:c r="C880" t="str">
        <x:v>H Lorryman</x:v>
      </x:c>
      <x:c r="D880" t="str">
        <x:v>Permanent</x:v>
      </x:c>
      <x:c r="E880" t="str">
        <x:v>Thurrock</x:v>
      </x:c>
      <x:c r="F880" t="str">
        <x:v>Operative Porter</x:v>
      </x:c>
      <x:c r="G880" t="str">
        <x:v>397246</x:v>
      </x:c>
      <x:c r="H880" t="str">
        <x:v>Ministry of Defence</x:v>
      </x:c>
      <x:c r="I880" s="22" t="n">
        <x:v>8.5</x:v>
      </x:c>
      <x:c r="J880" t="str">
        <x:v>Worked</x:v>
      </x:c>
      <x:c r="K880" t="str">
        <x:v>Employee 1184; home branch Thurrock; assigned role Operative Porter | Deployment branch: Thurrock | Actual role: Operative Porter | Jobs: 397246 | Customers: Ministry of Defence | Actual hours: 8.5; source records: 1</x:v>
      </x:c>
      <x:c r="L880" t="str">
        <x:v>Include</x:v>
      </x:c>
      <x:c r="M880"/>
      <x:c r="N880"/>
    </x:row>
    <x:row r="881">
      <x:c r="A881" t="str">
        <x:v>H Lorryman|2026-06-23</x:v>
      </x:c>
      <x:c r="B881" s="888" t="n">
        <x:v>46196</x:v>
      </x:c>
      <x:c r="C881" t="str">
        <x:v>H Lorryman</x:v>
      </x:c>
      <x:c r="D881" t="str">
        <x:v>Permanent</x:v>
      </x:c>
      <x:c r="E881" t="str">
        <x:v>Thurrock</x:v>
      </x:c>
      <x:c r="F881" t="str">
        <x:v>Operative Porter</x:v>
      </x:c>
      <x:c r="G881" t="str">
        <x:v>397246</x:v>
      </x:c>
      <x:c r="H881" t="str">
        <x:v>Ministry of Defence</x:v>
      </x:c>
      <x:c r="I881" s="22" t="n">
        <x:v>8.5</x:v>
      </x:c>
      <x:c r="J881" t="str">
        <x:v>Worked</x:v>
      </x:c>
      <x:c r="K881" t="str">
        <x:v>Employee 1184; home branch Thurrock; assigned role Operative Porter | Deployment branch: Thurrock | Actual role: Operative Porter | Jobs: 397246 | Customers: Ministry of Defence | Actual hours: 8.5; source records: 1</x:v>
      </x:c>
      <x:c r="L881" t="str">
        <x:v>Include</x:v>
      </x:c>
      <x:c r="M881"/>
      <x:c r="N881"/>
    </x:row>
    <x:row r="882">
      <x:c r="A882" t="str">
        <x:v>H Lorryman|2026-06-24</x:v>
      </x:c>
      <x:c r="B882" s="888" t="n">
        <x:v>46197</x:v>
      </x:c>
      <x:c r="C882" t="str">
        <x:v>H Lorryman</x:v>
      </x:c>
      <x:c r="D882" t="str">
        <x:v>Permanent</x:v>
      </x:c>
      <x:c r="E882" t="str">
        <x:v>Thurrock</x:v>
      </x:c>
      <x:c r="F882" t="str">
        <x:v>Operative Porter</x:v>
      </x:c>
      <x:c r="G882" t="str">
        <x:v>397246</x:v>
      </x:c>
      <x:c r="H882" t="str">
        <x:v>Ministry of Defence</x:v>
      </x:c>
      <x:c r="I882" s="22" t="n">
        <x:v>9</x:v>
      </x:c>
      <x:c r="J882" t="str">
        <x:v>Worked</x:v>
      </x:c>
      <x:c r="K882" t="str">
        <x:v>Employee 1184; home branch Thurrock; assigned role Operative Porter | Deployment branch: Thurrock | Actual role: Operative Porter | Jobs: 397246 | Customers: Ministry of Defence | Actual hours: 9.0; source records: 1</x:v>
      </x:c>
      <x:c r="L882" t="str">
        <x:v>Include</x:v>
      </x:c>
      <x:c r="M882"/>
      <x:c r="N882"/>
    </x:row>
    <x:row r="883">
      <x:c r="A883" t="str">
        <x:v>H Lorryman|2026-06-29</x:v>
      </x:c>
      <x:c r="B883" s="888" t="n">
        <x:v>46202</x:v>
      </x:c>
      <x:c r="C883" t="str">
        <x:v>H Lorryman</x:v>
      </x:c>
      <x:c r="D883" t="str">
        <x:v>Permanent</x:v>
      </x:c>
      <x:c r="E883" t="str">
        <x:v>Thurrock</x:v>
      </x:c>
      <x:c r="F883" t="str">
        <x:v>Operative Porter</x:v>
      </x:c>
      <x:c r="G883" t="str">
        <x:v>397246</x:v>
      </x:c>
      <x:c r="H883" t="str">
        <x:v>Ministry of Defence</x:v>
      </x:c>
      <x:c r="I883" s="22" t="n">
        <x:v>8.5</x:v>
      </x:c>
      <x:c r="J883" t="str">
        <x:v>Worked</x:v>
      </x:c>
      <x:c r="K883" t="str">
        <x:v>Employee 1184; home branch Thurrock; assigned role Operative Porter | Deployment branch: Thurrock | Actual role: Operative Porter | Jobs: 397246 | Customers: Ministry of Defence | Actual hours: 8.5; source records: 1</x:v>
      </x:c>
      <x:c r="L883" t="str">
        <x:v>Include</x:v>
      </x:c>
      <x:c r="M883"/>
      <x:c r="N883"/>
    </x:row>
    <x:row r="884">
      <x:c r="A884" t="str">
        <x:v>H Lorryman|2026-06-30</x:v>
      </x:c>
      <x:c r="B884" s="888" t="n">
        <x:v>46203</x:v>
      </x:c>
      <x:c r="C884" t="str">
        <x:v>H Lorryman</x:v>
      </x:c>
      <x:c r="D884" t="str">
        <x:v>Permanent</x:v>
      </x:c>
      <x:c r="E884" t="str">
        <x:v>Thurrock</x:v>
      </x:c>
      <x:c r="F884" t="str">
        <x:v>Operative Porter</x:v>
      </x:c>
      <x:c r="G884" t="str">
        <x:v>397246</x:v>
      </x:c>
      <x:c r="H884" t="str">
        <x:v>Ministry of Defence</x:v>
      </x:c>
      <x:c r="I884" s="22" t="n">
        <x:v>8.5</x:v>
      </x:c>
      <x:c r="J884" t="str">
        <x:v>Worked</x:v>
      </x:c>
      <x:c r="K884" t="str">
        <x:v>Employee 1184; home branch Thurrock; assigned role Operative Porter | Deployment branch: Thurrock | Actual role: Operative Porter | Jobs: 397246 | Customers: Ministry of Defence | Actual hours: 8.5; source records: 1</x:v>
      </x:c>
      <x:c r="L884" t="str">
        <x:v>Include</x:v>
      </x:c>
      <x:c r="M884"/>
      <x:c r="N884"/>
    </x:row>
    <x:row r="885">
      <x:c r="A885" t="str">
        <x:v>I Salim|2026-06-01</x:v>
      </x:c>
      <x:c r="B885" s="888" t="n">
        <x:v>46174</x:v>
      </x:c>
      <x:c r="C885" t="str">
        <x:v>I Salim</x:v>
      </x:c>
      <x:c r="D885" t="str">
        <x:v>Permanent</x:v>
      </x:c>
      <x:c r="E885" t="str">
        <x:v>Thurrock</x:v>
      </x:c>
      <x:c r="F885" t="str">
        <x:v>Operative Porter</x:v>
      </x:c>
      <x:c r="G885" t="str">
        <x:v>401051</x:v>
      </x:c>
      <x:c r="H885" t="str">
        <x:v>Accenture UK Ltd</x:v>
      </x:c>
      <x:c r="I885" s="22" t="n">
        <x:v>8.5</x:v>
      </x:c>
      <x:c r="J885" t="str">
        <x:v>Worked</x:v>
      </x:c>
      <x:c r="K885" t="str">
        <x:v>Employee 104356; home branch Thurrock; assigned role Operative Porter | Deployment branch: Thurrock | Actual role: Operative Porter | Jobs: 401051 | Customers: Accenture UK Ltd | Actual hours: 8.5; source records: 1</x:v>
      </x:c>
      <x:c r="L885" t="str">
        <x:v>Include</x:v>
      </x:c>
      <x:c r="M885"/>
      <x:c r="N885"/>
    </x:row>
    <x:row r="886">
      <x:c r="A886" t="str">
        <x:v>I Salim|2026-06-02</x:v>
      </x:c>
      <x:c r="B886" s="888" t="n">
        <x:v>46175</x:v>
      </x:c>
      <x:c r="C886" t="str">
        <x:v>I Salim</x:v>
      </x:c>
      <x:c r="D886" t="str">
        <x:v>Permanent</x:v>
      </x:c>
      <x:c r="E886" t="str">
        <x:v>Thurrock</x:v>
      </x:c>
      <x:c r="F886" t="str">
        <x:v>Operative Porter</x:v>
      </x:c>
      <x:c r="G886" t="str">
        <x:v>401051</x:v>
      </x:c>
      <x:c r="H886" t="str">
        <x:v>Accenture UK Ltd</x:v>
      </x:c>
      <x:c r="I886" s="22" t="n">
        <x:v>8.5</x:v>
      </x:c>
      <x:c r="J886" t="str">
        <x:v>Worked</x:v>
      </x:c>
      <x:c r="K886" t="str">
        <x:v>Employee 104356; home branch Thurrock; assigned role Operative Porter | Deployment branch: Thurrock | Actual role: Operative Porter | Jobs: 401051 | Customers: Accenture UK Ltd | Actual hours: 8.5; source records: 1</x:v>
      </x:c>
      <x:c r="L886" t="str">
        <x:v>Include</x:v>
      </x:c>
      <x:c r="M886"/>
      <x:c r="N886"/>
    </x:row>
    <x:row r="887">
      <x:c r="A887" t="str">
        <x:v>I Salim|2026-06-03</x:v>
      </x:c>
      <x:c r="B887" s="888" t="n">
        <x:v>46176</x:v>
      </x:c>
      <x:c r="C887" t="str">
        <x:v>I Salim</x:v>
      </x:c>
      <x:c r="D887" t="str">
        <x:v>Permanent</x:v>
      </x:c>
      <x:c r="E887" t="str">
        <x:v>Thurrock</x:v>
      </x:c>
      <x:c r="F887" t="str">
        <x:v>Operative Porter</x:v>
      </x:c>
      <x:c r="G887" t="str">
        <x:v>401051</x:v>
      </x:c>
      <x:c r="H887" t="str">
        <x:v>Accenture UK Ltd</x:v>
      </x:c>
      <x:c r="I887" s="22" t="n">
        <x:v>8.5</x:v>
      </x:c>
      <x:c r="J887" t="str">
        <x:v>Worked</x:v>
      </x:c>
      <x:c r="K887" t="str">
        <x:v>Employee 104356; home branch Thurrock; assigned role Operative Porter | Deployment branch: Thurrock | Actual role: Operative Porter | Jobs: 401051 | Customers: Accenture UK Ltd | Actual hours: 8.5; source records: 1</x:v>
      </x:c>
      <x:c r="L887" t="str">
        <x:v>Include</x:v>
      </x:c>
      <x:c r="M887"/>
      <x:c r="N887"/>
    </x:row>
    <x:row r="888">
      <x:c r="A888" t="str">
        <x:v>I Salim|2026-06-04</x:v>
      </x:c>
      <x:c r="B888" s="888" t="n">
        <x:v>46177</x:v>
      </x:c>
      <x:c r="C888" t="str">
        <x:v>I Salim</x:v>
      </x:c>
      <x:c r="D888" t="str">
        <x:v>Permanent</x:v>
      </x:c>
      <x:c r="E888" t="str">
        <x:v>Thurrock</x:v>
      </x:c>
      <x:c r="F888" t="str">
        <x:v>Operative Porter</x:v>
      </x:c>
      <x:c r="G888" t="str">
        <x:v>401051</x:v>
      </x:c>
      <x:c r="H888" t="str">
        <x:v>Accenture UK Ltd</x:v>
      </x:c>
      <x:c r="I888" s="22" t="n">
        <x:v>8.5</x:v>
      </x:c>
      <x:c r="J888" t="str">
        <x:v>Worked</x:v>
      </x:c>
      <x:c r="K888" t="str">
        <x:v>Employee 104356; home branch Thurrock; assigned role Operative Porter | Deployment branch: Thurrock | Actual role: Operative Porter | Jobs: 401051 | Customers: Accenture UK Ltd | Actual hours: 8.5; source records: 1</x:v>
      </x:c>
      <x:c r="L888" t="str">
        <x:v>Include</x:v>
      </x:c>
      <x:c r="M888"/>
      <x:c r="N888"/>
    </x:row>
    <x:row r="889">
      <x:c r="A889" t="str">
        <x:v>I Salim|2026-06-05</x:v>
      </x:c>
      <x:c r="B889" s="888" t="n">
        <x:v>46178</x:v>
      </x:c>
      <x:c r="C889" t="str">
        <x:v>I Salim</x:v>
      </x:c>
      <x:c r="D889" t="str">
        <x:v>Permanent</x:v>
      </x:c>
      <x:c r="E889" t="str">
        <x:v>Thurrock</x:v>
      </x:c>
      <x:c r="F889" t="str">
        <x:v>Operative Porter</x:v>
      </x:c>
      <x:c r="G889" t="str">
        <x:v>401051</x:v>
      </x:c>
      <x:c r="H889" t="str">
        <x:v>Accenture UK Ltd</x:v>
      </x:c>
      <x:c r="I889" s="22" t="n">
        <x:v>8.5</x:v>
      </x:c>
      <x:c r="J889" t="str">
        <x:v>Worked</x:v>
      </x:c>
      <x:c r="K889" t="str">
        <x:v>Employee 104356; home branch Thurrock; assigned role Operative Porter | Deployment branch: Thurrock | Actual role: Operative Porter | Jobs: 401051 | Customers: Accenture UK Ltd | Actual hours: 8.5; source records: 1</x:v>
      </x:c>
      <x:c r="L889" t="str">
        <x:v>Include</x:v>
      </x:c>
      <x:c r="M889"/>
      <x:c r="N889"/>
    </x:row>
    <x:row r="890">
      <x:c r="A890" t="str">
        <x:v>I Salim|2026-06-08</x:v>
      </x:c>
      <x:c r="B890" s="888" t="n">
        <x:v>46181</x:v>
      </x:c>
      <x:c r="C890" t="str">
        <x:v>I Salim</x:v>
      </x:c>
      <x:c r="D890" t="str">
        <x:v>Permanent</x:v>
      </x:c>
      <x:c r="E890" t="str">
        <x:v>Thurrock</x:v>
      </x:c>
      <x:c r="F890" t="str">
        <x:v>Operative Porter</x:v>
      </x:c>
      <x:c r="G890" t="str">
        <x:v>401051</x:v>
      </x:c>
      <x:c r="H890" t="str">
        <x:v>Accenture UK Ltd</x:v>
      </x:c>
      <x:c r="I890" s="22" t="n">
        <x:v>8.5</x:v>
      </x:c>
      <x:c r="J890" t="str">
        <x:v>Worked</x:v>
      </x:c>
      <x:c r="K890" t="str">
        <x:v>Employee 104356; home branch Thurrock; assigned role Operative Porter | Deployment branch: Thurrock | Actual role: Operative Porter | Jobs: 401051 | Customers: Accenture UK Ltd | Actual hours: 8.5; source records: 1</x:v>
      </x:c>
      <x:c r="L890" t="str">
        <x:v>Include</x:v>
      </x:c>
      <x:c r="M890"/>
      <x:c r="N890"/>
    </x:row>
    <x:row r="891">
      <x:c r="A891" t="str">
        <x:v>I Salim|2026-06-09</x:v>
      </x:c>
      <x:c r="B891" s="888" t="n">
        <x:v>46182</x:v>
      </x:c>
      <x:c r="C891" t="str">
        <x:v>I Salim</x:v>
      </x:c>
      <x:c r="D891" t="str">
        <x:v>Permanent</x:v>
      </x:c>
      <x:c r="E891" t="str">
        <x:v>Thurrock</x:v>
      </x:c>
      <x:c r="F891" t="str">
        <x:v>Operative Porter</x:v>
      </x:c>
      <x:c r="G891" t="str">
        <x:v>401051</x:v>
      </x:c>
      <x:c r="H891" t="str">
        <x:v>Accenture UK Ltd</x:v>
      </x:c>
      <x:c r="I891" s="22" t="n">
        <x:v>8.5</x:v>
      </x:c>
      <x:c r="J891" t="str">
        <x:v>Worked</x:v>
      </x:c>
      <x:c r="K891" t="str">
        <x:v>Employee 104356; home branch Thurrock; assigned role Operative Porter | Deployment branch: Thurrock | Actual role: Operative Porter | Jobs: 401051 | Customers: Accenture UK Ltd | Actual hours: 8.5; source records: 1</x:v>
      </x:c>
      <x:c r="L891" t="str">
        <x:v>Include</x:v>
      </x:c>
      <x:c r="M891"/>
      <x:c r="N891"/>
    </x:row>
    <x:row r="892">
      <x:c r="A892" t="str">
        <x:v>I Salim|2026-06-10</x:v>
      </x:c>
      <x:c r="B892" s="888" t="n">
        <x:v>46183</x:v>
      </x:c>
      <x:c r="C892" t="str">
        <x:v>I Salim</x:v>
      </x:c>
      <x:c r="D892" t="str">
        <x:v>Permanent</x:v>
      </x:c>
      <x:c r="E892" t="str">
        <x:v>Thurrock</x:v>
      </x:c>
      <x:c r="F892" t="str">
        <x:v>Operative Porter</x:v>
      </x:c>
      <x:c r="G892" t="str">
        <x:v>401051</x:v>
      </x:c>
      <x:c r="H892" t="str">
        <x:v>Accenture UK Ltd</x:v>
      </x:c>
      <x:c r="I892" s="22" t="n">
        <x:v>8.5</x:v>
      </x:c>
      <x:c r="J892" t="str">
        <x:v>Worked</x:v>
      </x:c>
      <x:c r="K892" t="str">
        <x:v>Employee 104356; home branch Thurrock; assigned role Operative Porter | Deployment branch: Thurrock | Actual role: Operative Porter | Jobs: 401051 | Customers: Accenture UK Ltd | Actual hours: 8.5; source records: 1</x:v>
      </x:c>
      <x:c r="L892" t="str">
        <x:v>Include</x:v>
      </x:c>
      <x:c r="M892"/>
      <x:c r="N892"/>
    </x:row>
    <x:row r="893">
      <x:c r="A893" t="str">
        <x:v>I Salim|2026-06-11</x:v>
      </x:c>
      <x:c r="B893" s="888" t="n">
        <x:v>46184</x:v>
      </x:c>
      <x:c r="C893" t="str">
        <x:v>I Salim</x:v>
      </x:c>
      <x:c r="D893" t="str">
        <x:v>Permanent</x:v>
      </x:c>
      <x:c r="E893" t="str">
        <x:v>Thurrock</x:v>
      </x:c>
      <x:c r="F893" t="str">
        <x:v>Operative Porter</x:v>
      </x:c>
      <x:c r="G893" t="str">
        <x:v>401051</x:v>
      </x:c>
      <x:c r="H893" t="str">
        <x:v>Accenture UK Ltd</x:v>
      </x:c>
      <x:c r="I893" s="22" t="n">
        <x:v>8.5</x:v>
      </x:c>
      <x:c r="J893" t="str">
        <x:v>Worked</x:v>
      </x:c>
      <x:c r="K893" t="str">
        <x:v>Employee 104356; home branch Thurrock; assigned role Operative Porter | Deployment branch: Thurrock | Actual role: Operative Porter | Jobs: 401051 | Customers: Accenture UK Ltd | Actual hours: 8.5; source records: 1</x:v>
      </x:c>
      <x:c r="L893" t="str">
        <x:v>Include</x:v>
      </x:c>
      <x:c r="M893"/>
      <x:c r="N893"/>
    </x:row>
    <x:row r="894">
      <x:c r="A894" t="str">
        <x:v>I Salim|2026-06-12</x:v>
      </x:c>
      <x:c r="B894" s="888" t="n">
        <x:v>46185</x:v>
      </x:c>
      <x:c r="C894" t="str">
        <x:v>I Salim</x:v>
      </x:c>
      <x:c r="D894" t="str">
        <x:v>Permanent</x:v>
      </x:c>
      <x:c r="E894" t="str">
        <x:v>Thurrock</x:v>
      </x:c>
      <x:c r="F894" t="str">
        <x:v>Operative Porter</x:v>
      </x:c>
      <x:c r="G894" t="str">
        <x:v>401051</x:v>
      </x:c>
      <x:c r="H894" t="str">
        <x:v>Accenture UK Ltd</x:v>
      </x:c>
      <x:c r="I894" s="22" t="n">
        <x:v>8.5</x:v>
      </x:c>
      <x:c r="J894" t="str">
        <x:v>Worked</x:v>
      </x:c>
      <x:c r="K894" t="str">
        <x:v>Employee 104356; home branch Thurrock; assigned role Operative Porter | Deployment branch: Thurrock | Actual role: Operative Porter | Jobs: 401051 | Customers: Accenture UK Ltd | Actual hours: 8.5; source records: 1</x:v>
      </x:c>
      <x:c r="L894" t="str">
        <x:v>Include</x:v>
      </x:c>
      <x:c r="M894"/>
      <x:c r="N894"/>
    </x:row>
    <x:row r="895">
      <x:c r="A895" t="str">
        <x:v>I Salim|2026-06-15</x:v>
      </x:c>
      <x:c r="B895" s="888" t="n">
        <x:v>46188</x:v>
      </x:c>
      <x:c r="C895" t="str">
        <x:v>I Salim</x:v>
      </x:c>
      <x:c r="D895" t="str">
        <x:v>Permanent</x:v>
      </x:c>
      <x:c r="E895" t="str">
        <x:v>Thurrock</x:v>
      </x:c>
      <x:c r="F895" t="str">
        <x:v>Operative Porter</x:v>
      </x:c>
      <x:c r="G895" t="str">
        <x:v>401051</x:v>
      </x:c>
      <x:c r="H895" t="str">
        <x:v>Accenture UK Ltd</x:v>
      </x:c>
      <x:c r="I895" s="22" t="n">
        <x:v>8.5</x:v>
      </x:c>
      <x:c r="J895" t="str">
        <x:v>Worked</x:v>
      </x:c>
      <x:c r="K895" t="str">
        <x:v>Employee 104356; home branch Thurrock; assigned role Operative Porter | Deployment branch: Thurrock | Actual role: Operative Porter | Jobs: 401051 | Customers: Accenture UK Ltd | Actual hours: 8.5; source records: 1</x:v>
      </x:c>
      <x:c r="L895" t="str">
        <x:v>Include</x:v>
      </x:c>
      <x:c r="M895"/>
      <x:c r="N895"/>
    </x:row>
    <x:row r="896">
      <x:c r="A896" t="str">
        <x:v>I Salim|2026-06-16</x:v>
      </x:c>
      <x:c r="B896" s="888" t="n">
        <x:v>46189</x:v>
      </x:c>
      <x:c r="C896" t="str">
        <x:v>I Salim</x:v>
      </x:c>
      <x:c r="D896" t="str">
        <x:v>Permanent</x:v>
      </x:c>
      <x:c r="E896" t="str">
        <x:v>Thurrock</x:v>
      </x:c>
      <x:c r="F896" t="str">
        <x:v>Operative Porter</x:v>
      </x:c>
      <x:c r="G896" t="str">
        <x:v>401051</x:v>
      </x:c>
      <x:c r="H896" t="str">
        <x:v>Accenture UK Ltd</x:v>
      </x:c>
      <x:c r="I896" s="22" t="n">
        <x:v>8.5</x:v>
      </x:c>
      <x:c r="J896" t="str">
        <x:v>Worked</x:v>
      </x:c>
      <x:c r="K896" t="str">
        <x:v>Employee 104356; home branch Thurrock; assigned role Operative Porter | Deployment branch: Thurrock | Actual role: Operative Porter | Jobs: 401051 | Customers: Accenture UK Ltd | Actual hours: 8.5; source records: 1</x:v>
      </x:c>
      <x:c r="L896" t="str">
        <x:v>Include</x:v>
      </x:c>
      <x:c r="M896"/>
      <x:c r="N896"/>
    </x:row>
    <x:row r="897">
      <x:c r="A897" t="str">
        <x:v>I Salim|2026-06-17</x:v>
      </x:c>
      <x:c r="B897" s="888" t="n">
        <x:v>46190</x:v>
      </x:c>
      <x:c r="C897" t="str">
        <x:v>I Salim</x:v>
      </x:c>
      <x:c r="D897" t="str">
        <x:v>Permanent</x:v>
      </x:c>
      <x:c r="E897" t="str">
        <x:v>Thurrock</x:v>
      </x:c>
      <x:c r="F897" t="str">
        <x:v>Operative Porter</x:v>
      </x:c>
      <x:c r="G897" t="str">
        <x:v>401051</x:v>
      </x:c>
      <x:c r="H897" t="str">
        <x:v>Accenture UK Ltd</x:v>
      </x:c>
      <x:c r="I897" s="22" t="n">
        <x:v>8.5</x:v>
      </x:c>
      <x:c r="J897" t="str">
        <x:v>Worked</x:v>
      </x:c>
      <x:c r="K897" t="str">
        <x:v>Employee 104356; home branch Thurrock; assigned role Operative Porter | Deployment branch: Thurrock | Actual role: Operative Porter | Jobs: 401051 | Customers: Accenture UK Ltd | Actual hours: 8.5; source records: 1</x:v>
      </x:c>
      <x:c r="L897" t="str">
        <x:v>Include</x:v>
      </x:c>
      <x:c r="M897"/>
      <x:c r="N897"/>
    </x:row>
    <x:row r="898">
      <x:c r="A898" t="str">
        <x:v>I Salim|2026-06-18</x:v>
      </x:c>
      <x:c r="B898" s="888" t="n">
        <x:v>46191</x:v>
      </x:c>
      <x:c r="C898" t="str">
        <x:v>I Salim</x:v>
      </x:c>
      <x:c r="D898" t="str">
        <x:v>Permanent</x:v>
      </x:c>
      <x:c r="E898" t="str">
        <x:v>Thurrock</x:v>
      </x:c>
      <x:c r="F898" t="str">
        <x:v>Operative Porter</x:v>
      </x:c>
      <x:c r="G898" t="str">
        <x:v>401051</x:v>
      </x:c>
      <x:c r="H898" t="str">
        <x:v>Accenture UK Ltd</x:v>
      </x:c>
      <x:c r="I898" s="22" t="n">
        <x:v>8.5</x:v>
      </x:c>
      <x:c r="J898" t="str">
        <x:v>Worked</x:v>
      </x:c>
      <x:c r="K898" t="str">
        <x:v>Employee 104356; home branch Thurrock; assigned role Operative Porter | Deployment branch: Thurrock | Actual role: Operative Porter | Jobs: 401051 | Customers: Accenture UK Ltd | Actual hours: 8.5; source records: 1</x:v>
      </x:c>
      <x:c r="L898" t="str">
        <x:v>Include</x:v>
      </x:c>
      <x:c r="M898"/>
      <x:c r="N898"/>
    </x:row>
    <x:row r="899">
      <x:c r="A899" t="str">
        <x:v>I Salim|2026-06-19</x:v>
      </x:c>
      <x:c r="B899" s="888" t="n">
        <x:v>46192</x:v>
      </x:c>
      <x:c r="C899" t="str">
        <x:v>I Salim</x:v>
      </x:c>
      <x:c r="D899" t="str">
        <x:v>Permanent</x:v>
      </x:c>
      <x:c r="E899" t="str">
        <x:v>Thurrock</x:v>
      </x:c>
      <x:c r="F899" t="str">
        <x:v>Operative Porter</x:v>
      </x:c>
      <x:c r="G899" t="str">
        <x:v>401051</x:v>
      </x:c>
      <x:c r="H899" t="str">
        <x:v>Accenture UK Ltd</x:v>
      </x:c>
      <x:c r="I899" s="22" t="n">
        <x:v>8.5</x:v>
      </x:c>
      <x:c r="J899" t="str">
        <x:v>Worked</x:v>
      </x:c>
      <x:c r="K899" t="str">
        <x:v>Employee 104356; home branch Thurrock; assigned role Operative Porter | Deployment branch: Thurrock | Actual role: Operative Porter | Jobs: 401051 | Customers: Accenture UK Ltd | Actual hours: 8.5; source records: 1</x:v>
      </x:c>
      <x:c r="L899" t="str">
        <x:v>Include</x:v>
      </x:c>
      <x:c r="M899"/>
      <x:c r="N899"/>
    </x:row>
    <x:row r="900">
      <x:c r="A900" t="str">
        <x:v>I Salim|2026-06-22</x:v>
      </x:c>
      <x:c r="B900" s="888" t="n">
        <x:v>46195</x:v>
      </x:c>
      <x:c r="C900" t="str">
        <x:v>I Salim</x:v>
      </x:c>
      <x:c r="D900" t="str">
        <x:v>Permanent</x:v>
      </x:c>
      <x:c r="E900" t="str">
        <x:v>Thurrock</x:v>
      </x:c>
      <x:c r="F900" t="str">
        <x:v>Operative Porter</x:v>
      </x:c>
      <x:c r="G900" t="str">
        <x:v>401051</x:v>
      </x:c>
      <x:c r="H900" t="str">
        <x:v>Accenture UK Ltd</x:v>
      </x:c>
      <x:c r="I900" s="22" t="n">
        <x:v>8.5</x:v>
      </x:c>
      <x:c r="J900" t="str">
        <x:v>Worked</x:v>
      </x:c>
      <x:c r="K900" t="str">
        <x:v>Employee 104356; home branch Thurrock; assigned role Operative Porter | Deployment branch: Thurrock | Actual role: Operative Porter | Jobs: 401051 | Customers: Accenture UK Ltd | Actual hours: 8.5; source records: 1</x:v>
      </x:c>
      <x:c r="L900" t="str">
        <x:v>Include</x:v>
      </x:c>
      <x:c r="M900"/>
      <x:c r="N900"/>
    </x:row>
    <x:row r="901">
      <x:c r="A901" t="str">
        <x:v>I Salim|2026-06-23</x:v>
      </x:c>
      <x:c r="B901" s="888" t="n">
        <x:v>46196</x:v>
      </x:c>
      <x:c r="C901" t="str">
        <x:v>I Salim</x:v>
      </x:c>
      <x:c r="D901" t="str">
        <x:v>Permanent</x:v>
      </x:c>
      <x:c r="E901" t="str">
        <x:v>Thurrock</x:v>
      </x:c>
      <x:c r="F901" t="str">
        <x:v>Operative Porter</x:v>
      </x:c>
      <x:c r="G901" t="str">
        <x:v>401051</x:v>
      </x:c>
      <x:c r="H901" t="str">
        <x:v>Accenture UK Ltd</x:v>
      </x:c>
      <x:c r="I901" s="22" t="n">
        <x:v>8.5</x:v>
      </x:c>
      <x:c r="J901" t="str">
        <x:v>Worked</x:v>
      </x:c>
      <x:c r="K901" t="str">
        <x:v>Employee 104356; home branch Thurrock; assigned role Operative Porter | Deployment branch: Thurrock | Actual role: Operative Porter | Jobs: 401051 | Customers: Accenture UK Ltd | Actual hours: 8.5; source records: 1</x:v>
      </x:c>
      <x:c r="L901" t="str">
        <x:v>Include</x:v>
      </x:c>
      <x:c r="M901"/>
      <x:c r="N901"/>
    </x:row>
    <x:row r="902">
      <x:c r="A902" t="str">
        <x:v>I Salim|2026-06-24</x:v>
      </x:c>
      <x:c r="B902" s="888" t="n">
        <x:v>46197</x:v>
      </x:c>
      <x:c r="C902" t="str">
        <x:v>I Salim</x:v>
      </x:c>
      <x:c r="D902" t="str">
        <x:v>Permanent</x:v>
      </x:c>
      <x:c r="E902" t="str">
        <x:v>Thurrock</x:v>
      </x:c>
      <x:c r="F902" t="str">
        <x:v>Operative Porter</x:v>
      </x:c>
      <x:c r="G902" t="str">
        <x:v>401051</x:v>
      </x:c>
      <x:c r="H902" t="str">
        <x:v>Accenture UK Ltd</x:v>
      </x:c>
      <x:c r="I902" s="22" t="n">
        <x:v>8.5</x:v>
      </x:c>
      <x:c r="J902" t="str">
        <x:v>Worked</x:v>
      </x:c>
      <x:c r="K902" t="str">
        <x:v>Employee 104356; home branch Thurrock; assigned role Operative Porter | Deployment branch: Thurrock | Actual role: Operative Porter | Jobs: 401051 | Customers: Accenture UK Ltd | Actual hours: 8.5; source records: 1</x:v>
      </x:c>
      <x:c r="L902" t="str">
        <x:v>Include</x:v>
      </x:c>
      <x:c r="M902"/>
      <x:c r="N902"/>
    </x:row>
    <x:row r="903">
      <x:c r="A903" t="str">
        <x:v>I Salim|2026-06-26</x:v>
      </x:c>
      <x:c r="B903" s="888" t="n">
        <x:v>46199</x:v>
      </x:c>
      <x:c r="C903" t="str">
        <x:v>I Salim</x:v>
      </x:c>
      <x:c r="D903" t="str">
        <x:v>Permanent</x:v>
      </x:c>
      <x:c r="E903" t="str">
        <x:v>Thurrock</x:v>
      </x:c>
      <x:c r="F903" t="str">
        <x:v>Operative Porter</x:v>
      </x:c>
      <x:c r="G903" t="str">
        <x:v>401051</x:v>
      </x:c>
      <x:c r="H903" t="str">
        <x:v>Accenture UK Ltd</x:v>
      </x:c>
      <x:c r="I903" s="22" t="n">
        <x:v>8.5</x:v>
      </x:c>
      <x:c r="J903" t="str">
        <x:v>Worked</x:v>
      </x:c>
      <x:c r="K903" t="str">
        <x:v>Employee 104356; home branch Thurrock; assigned role Operative Porter | Deployment branch: Thurrock | Actual role: Operative Porter | Jobs: 401051 | Customers: Accenture UK Ltd | Actual hours: 8.5; source records: 1</x:v>
      </x:c>
      <x:c r="L903" t="str">
        <x:v>Include</x:v>
      </x:c>
      <x:c r="M903"/>
      <x:c r="N903"/>
    </x:row>
    <x:row r="904">
      <x:c r="A904" t="str">
        <x:v>I Salim|2026-06-29</x:v>
      </x:c>
      <x:c r="B904" s="888" t="n">
        <x:v>46202</x:v>
      </x:c>
      <x:c r="C904" t="str">
        <x:v>I Salim</x:v>
      </x:c>
      <x:c r="D904" t="str">
        <x:v>Permanent</x:v>
      </x:c>
      <x:c r="E904" t="str">
        <x:v>Thurrock</x:v>
      </x:c>
      <x:c r="F904" t="str">
        <x:v>Operative Porter</x:v>
      </x:c>
      <x:c r="G904" t="str">
        <x:v>401051</x:v>
      </x:c>
      <x:c r="H904" t="str">
        <x:v>Accenture UK Ltd</x:v>
      </x:c>
      <x:c r="I904" s="22" t="n">
        <x:v>8.5</x:v>
      </x:c>
      <x:c r="J904" t="str">
        <x:v>Worked</x:v>
      </x:c>
      <x:c r="K904" t="str">
        <x:v>Employee 104356; home branch Thurrock; assigned role Operative Porter | Deployment branch: Thurrock | Actual role: Operative Porter | Jobs: 401051 | Customers: Accenture UK Ltd | Actual hours: 8.5; source records: 1</x:v>
      </x:c>
      <x:c r="L904" t="str">
        <x:v>Include</x:v>
      </x:c>
      <x:c r="M904"/>
      <x:c r="N904"/>
    </x:row>
    <x:row r="905">
      <x:c r="A905" t="str">
        <x:v>I Salim|2026-06-30</x:v>
      </x:c>
      <x:c r="B905" s="888" t="n">
        <x:v>46203</x:v>
      </x:c>
      <x:c r="C905" t="str">
        <x:v>I Salim</x:v>
      </x:c>
      <x:c r="D905" t="str">
        <x:v>Permanent</x:v>
      </x:c>
      <x:c r="E905" t="str">
        <x:v>Thurrock</x:v>
      </x:c>
      <x:c r="F905" t="str">
        <x:v>Operative Porter</x:v>
      </x:c>
      <x:c r="G905" t="str">
        <x:v>401051</x:v>
      </x:c>
      <x:c r="H905" t="str">
        <x:v>Accenture UK Ltd</x:v>
      </x:c>
      <x:c r="I905" s="22" t="n">
        <x:v>8.5</x:v>
      </x:c>
      <x:c r="J905" t="str">
        <x:v>Worked</x:v>
      </x:c>
      <x:c r="K905" t="str">
        <x:v>Employee 104356; home branch Thurrock; assigned role Operative Porter | Deployment branch: Thurrock | Actual role: Operative Porter | Jobs: 401051 | Customers: Accenture UK Ltd | Actual hours: 8.5; source records: 1</x:v>
      </x:c>
      <x:c r="L905" t="str">
        <x:v>Include</x:v>
      </x:c>
      <x:c r="M905"/>
      <x:c r="N905"/>
    </x:row>
    <x:row r="906">
      <x:c r="A906" t="str">
        <x:v>Ian Leo|2026-06-01</x:v>
      </x:c>
      <x:c r="B906" s="888" t="n">
        <x:v>46174</x:v>
      </x:c>
      <x:c r="C906" t="str">
        <x:v>Ian Leo</x:v>
      </x:c>
      <x:c r="D906" t="str">
        <x:v>Permanent</x:v>
      </x:c>
      <x:c r="E906" t="str">
        <x:v>Cambridge</x:v>
      </x:c>
      <x:c r="F906" t="str">
        <x:v>Operative Skilled</x:v>
      </x:c>
      <x:c r="G906" t="str">
        <x:v>402295</x:v>
      </x:c>
      <x:c r="H906" t="str">
        <x:v>Cambridge University Hospitals NHS Foundation</x:v>
      </x:c>
      <x:c r="I906" s="22" t="n">
        <x:v>7.5</x:v>
      </x:c>
      <x:c r="J906" t="str">
        <x:v>Worked</x:v>
      </x:c>
      <x:c r="K906" t="str">
        <x:v>Employee 103512; home branch Cambridge; assigned role Operative Skilled | Deployment branch: Cambridge | Actual role: Operative Porter | Jobs: 402295 | Customers: Cambridge University Hospitals NHS Foundation | Actual hours: 7.5; source records: 1</x:v>
      </x:c>
      <x:c r="L906" t="str">
        <x:v>Include</x:v>
      </x:c>
      <x:c r="M906"/>
      <x:c r="N906"/>
    </x:row>
    <x:row r="907">
      <x:c r="A907" t="str">
        <x:v>Ian Leo|2026-06-02</x:v>
      </x:c>
      <x:c r="B907" s="888" t="n">
        <x:v>46175</x:v>
      </x:c>
      <x:c r="C907" t="str">
        <x:v>Ian Leo</x:v>
      </x:c>
      <x:c r="D907" t="str">
        <x:v>Permanent</x:v>
      </x:c>
      <x:c r="E907" t="str">
        <x:v>Cambridge</x:v>
      </x:c>
      <x:c r="F907" t="str">
        <x:v>Operative Skilled</x:v>
      </x:c>
      <x:c r="G907" t="str">
        <x:v>402295</x:v>
      </x:c>
      <x:c r="H907" t="str">
        <x:v>Cambridge University Hospitals NHS Foundation</x:v>
      </x:c>
      <x:c r="I907" s="22" t="n">
        <x:v>7.5</x:v>
      </x:c>
      <x:c r="J907" t="str">
        <x:v>Worked</x:v>
      </x:c>
      <x:c r="K907" t="str">
        <x:v>Employee 103512; home branch Cambridge; assigned role Operative Skilled | Deployment branch: Cambridge | Actual role: Operative Porter | Jobs: 402295 | Customers: Cambridge University Hospitals NHS Foundation | Actual hours: 7.5; source records: 1</x:v>
      </x:c>
      <x:c r="L907" t="str">
        <x:v>Include</x:v>
      </x:c>
      <x:c r="M907"/>
      <x:c r="N907"/>
    </x:row>
    <x:row r="908">
      <x:c r="A908" t="str">
        <x:v>Ian Leo|2026-06-03</x:v>
      </x:c>
      <x:c r="B908" s="888" t="n">
        <x:v>46176</x:v>
      </x:c>
      <x:c r="C908" t="str">
        <x:v>Ian Leo</x:v>
      </x:c>
      <x:c r="D908" t="str">
        <x:v>Permanent</x:v>
      </x:c>
      <x:c r="E908" t="str">
        <x:v>Cambridge</x:v>
      </x:c>
      <x:c r="F908" t="str">
        <x:v>Operative Skilled</x:v>
      </x:c>
      <x:c r="G908" t="str">
        <x:v>395608, 402295</x:v>
      </x:c>
      <x:c r="H908" t="str">
        <x:v>Axlab Ltd; Cambridge University Hospitals NHS Foundation</x:v>
      </x:c>
      <x:c r="I908" s="22" t="n">
        <x:v>11.5</x:v>
      </x:c>
      <x:c r="J908" t="str">
        <x:v>Worked — 2 records</x:v>
      </x:c>
      <x:c r="K908" t="str">
        <x:v>Employee 103512; home branch Cambridge; assigned role Operative Skilled | Deployment branch: Cambridge | Actual role: Operative Driver, Operative Porter | Jobs: 395608, 402295 | Customers: Axlab Ltd; Cambridge University Hospitals NHS Foundation | Actual hours: 11.5; source records: 2</x:v>
      </x:c>
      <x:c r="L908" t="str">
        <x:v>Include</x:v>
      </x:c>
      <x:c r="M908"/>
      <x:c r="N908"/>
    </x:row>
    <x:row r="909">
      <x:c r="A909" t="str">
        <x:v>Ian Leo|2026-06-04</x:v>
      </x:c>
      <x:c r="B909" s="888" t="n">
        <x:v>46177</x:v>
      </x:c>
      <x:c r="C909" t="str">
        <x:v>Ian Leo</x:v>
      </x:c>
      <x:c r="D909" t="str">
        <x:v>Permanent</x:v>
      </x:c>
      <x:c r="E909" t="str">
        <x:v>Cambridge</x:v>
      </x:c>
      <x:c r="F909" t="str">
        <x:v>Operative Skilled</x:v>
      </x:c>
      <x:c r="G909" t="str">
        <x:v>402295</x:v>
      </x:c>
      <x:c r="H909" t="str">
        <x:v>Cambridge University Hospitals NHS Foundation</x:v>
      </x:c>
      <x:c r="I909" s="22" t="n">
        <x:v>7.5</x:v>
      </x:c>
      <x:c r="J909" t="str">
        <x:v>Worked</x:v>
      </x:c>
      <x:c r="K909" t="str">
        <x:v>Employee 103512; home branch Cambridge; assigned role Operative Skilled | Deployment branch: Cambridge | Actual role: Operative Porter | Jobs: 402295 | Customers: Cambridge University Hospitals NHS Foundation | Actual hours: 7.5; source records: 1</x:v>
      </x:c>
      <x:c r="L909" t="str">
        <x:v>Include</x:v>
      </x:c>
      <x:c r="M909"/>
      <x:c r="N909"/>
    </x:row>
    <x:row r="910">
      <x:c r="A910" t="str">
        <x:v>Ian Leo|2026-06-05</x:v>
      </x:c>
      <x:c r="B910" s="888" t="n">
        <x:v>46178</x:v>
      </x:c>
      <x:c r="C910" t="str">
        <x:v>Ian Leo</x:v>
      </x:c>
      <x:c r="D910" t="str">
        <x:v>Permanent</x:v>
      </x:c>
      <x:c r="E910" t="str">
        <x:v>Cambridge</x:v>
      </x:c>
      <x:c r="F910" t="str">
        <x:v>Operative Skilled</x:v>
      </x:c>
      <x:c r="G910" t="str">
        <x:v>402295</x:v>
      </x:c>
      <x:c r="H910" t="str">
        <x:v>Cambridge University Hospitals NHS Foundation</x:v>
      </x:c>
      <x:c r="I910" s="22" t="n">
        <x:v>7.5</x:v>
      </x:c>
      <x:c r="J910" t="str">
        <x:v>Worked</x:v>
      </x:c>
      <x:c r="K910" t="str">
        <x:v>Employee 103512; home branch Cambridge; assigned role Operative Skilled | Deployment branch: Cambridge | Actual role: Operative Porter | Jobs: 402295 | Customers: Cambridge University Hospitals NHS Foundation | Actual hours: 7.5; source records: 1</x:v>
      </x:c>
      <x:c r="L910" t="str">
        <x:v>Include</x:v>
      </x:c>
      <x:c r="M910"/>
      <x:c r="N910"/>
    </x:row>
    <x:row r="911">
      <x:c r="A911" t="str">
        <x:v>Ian Leo|2026-06-08</x:v>
      </x:c>
      <x:c r="B911" s="888" t="n">
        <x:v>46181</x:v>
      </x:c>
      <x:c r="C911" t="str">
        <x:v>Ian Leo</x:v>
      </x:c>
      <x:c r="D911" t="str">
        <x:v>Permanent</x:v>
      </x:c>
      <x:c r="E911" t="str">
        <x:v>Cambridge</x:v>
      </x:c>
      <x:c r="F911" t="str">
        <x:v>Operative Skilled</x:v>
      </x:c>
      <x:c r="G911"/>
      <x:c r="H911"/>
      <x:c r="I911" s="22" t="n">
        <x:v>0</x:v>
      </x:c>
      <x:c r="J911" t="str">
        <x:v>Annual leave</x:v>
      </x:c>
      <x:c r="K911" t="str">
        <x:v>Employee 103512; home branch Cambridge; assigned role Operative Skilled | Leave: Annual Leave (Hours) | Leave calendar basis: Variable-pattern period</x:v>
      </x:c>
      <x:c r="L911" t="str">
        <x:v>Include</x:v>
      </x:c>
      <x:c r="M911"/>
      <x:c r="N911"/>
    </x:row>
    <x:row r="912">
      <x:c r="A912" t="str">
        <x:v>Ian Leo|2026-06-09</x:v>
      </x:c>
      <x:c r="B912" s="888" t="n">
        <x:v>46182</x:v>
      </x:c>
      <x:c r="C912" t="str">
        <x:v>Ian Leo</x:v>
      </x:c>
      <x:c r="D912" t="str">
        <x:v>Permanent</x:v>
      </x:c>
      <x:c r="E912" t="str">
        <x:v>Cambridge</x:v>
      </x:c>
      <x:c r="F912" t="str">
        <x:v>Operative Skilled</x:v>
      </x:c>
      <x:c r="G912"/>
      <x:c r="H912"/>
      <x:c r="I912" s="22" t="n">
        <x:v>0</x:v>
      </x:c>
      <x:c r="J912" t="str">
        <x:v>Annual leave</x:v>
      </x:c>
      <x:c r="K912" t="str">
        <x:v>Employee 103512; home branch Cambridge; assigned role Operative Skilled | Leave: Annual Leave (Hours) | Leave calendar basis: Variable-pattern period</x:v>
      </x:c>
      <x:c r="L912" t="str">
        <x:v>Include</x:v>
      </x:c>
      <x:c r="M912"/>
      <x:c r="N912"/>
    </x:row>
    <x:row r="913">
      <x:c r="A913" t="str">
        <x:v>Ian Leo|2026-06-10</x:v>
      </x:c>
      <x:c r="B913" s="888" t="n">
        <x:v>46183</x:v>
      </x:c>
      <x:c r="C913" t="str">
        <x:v>Ian Leo</x:v>
      </x:c>
      <x:c r="D913" t="str">
        <x:v>Permanent</x:v>
      </x:c>
      <x:c r="E913" t="str">
        <x:v>Cambridge</x:v>
      </x:c>
      <x:c r="F913" t="str">
        <x:v>Operative Skilled</x:v>
      </x:c>
      <x:c r="G913"/>
      <x:c r="H913"/>
      <x:c r="I913" s="22" t="n">
        <x:v>0</x:v>
      </x:c>
      <x:c r="J913" t="str">
        <x:v>Annual leave</x:v>
      </x:c>
      <x:c r="K913" t="str">
        <x:v>Employee 103512; home branch Cambridge; assigned role Operative Skilled | Leave: Annual Leave (Hours) | Leave calendar basis: Variable-pattern period</x:v>
      </x:c>
      <x:c r="L913" t="str">
        <x:v>Include</x:v>
      </x:c>
      <x:c r="M913"/>
      <x:c r="N913"/>
    </x:row>
    <x:row r="914">
      <x:c r="A914" t="str">
        <x:v>Ian Leo|2026-06-11</x:v>
      </x:c>
      <x:c r="B914" s="888" t="n">
        <x:v>46184</x:v>
      </x:c>
      <x:c r="C914" t="str">
        <x:v>Ian Leo</x:v>
      </x:c>
      <x:c r="D914" t="str">
        <x:v>Permanent</x:v>
      </x:c>
      <x:c r="E914" t="str">
        <x:v>Cambridge</x:v>
      </x:c>
      <x:c r="F914" t="str">
        <x:v>Operative Skilled</x:v>
      </x:c>
      <x:c r="G914"/>
      <x:c r="H914"/>
      <x:c r="I914" s="22" t="n">
        <x:v>0</x:v>
      </x:c>
      <x:c r="J914" t="str">
        <x:v>Annual leave</x:v>
      </x:c>
      <x:c r="K914" t="str">
        <x:v>Employee 103512; home branch Cambridge; assigned role Operative Skilled | Leave: Annual Leave (Hours) | Leave calendar basis: Variable-pattern period</x:v>
      </x:c>
      <x:c r="L914" t="str">
        <x:v>Include</x:v>
      </x:c>
      <x:c r="M914"/>
      <x:c r="N914"/>
    </x:row>
    <x:row r="915">
      <x:c r="A915" t="str">
        <x:v>Ian Leo|2026-06-12</x:v>
      </x:c>
      <x:c r="B915" s="888" t="n">
        <x:v>46185</x:v>
      </x:c>
      <x:c r="C915" t="str">
        <x:v>Ian Leo</x:v>
      </x:c>
      <x:c r="D915" t="str">
        <x:v>Permanent</x:v>
      </x:c>
      <x:c r="E915" t="str">
        <x:v>Cambridge</x:v>
      </x:c>
      <x:c r="F915" t="str">
        <x:v>Operative Skilled</x:v>
      </x:c>
      <x:c r="G915"/>
      <x:c r="H915"/>
      <x:c r="I915" s="22" t="n">
        <x:v>0</x:v>
      </x:c>
      <x:c r="J915" t="str">
        <x:v>Annual leave</x:v>
      </x:c>
      <x:c r="K915" t="str">
        <x:v>Employee 103512; home branch Cambridge; assigned role Operative Skilled | Leave: Annual Leave (Hours) | Leave calendar basis: Variable-pattern period</x:v>
      </x:c>
      <x:c r="L915" t="str">
        <x:v>Include</x:v>
      </x:c>
      <x:c r="M915"/>
      <x:c r="N915"/>
    </x:row>
    <x:row r="916">
      <x:c r="A916" t="str">
        <x:v>Ian Leo|2026-06-15</x:v>
      </x:c>
      <x:c r="B916" s="888" t="n">
        <x:v>46188</x:v>
      </x:c>
      <x:c r="C916" t="str">
        <x:v>Ian Leo</x:v>
      </x:c>
      <x:c r="D916" t="str">
        <x:v>Permanent</x:v>
      </x:c>
      <x:c r="E916" t="str">
        <x:v>Cambridge</x:v>
      </x:c>
      <x:c r="F916" t="str">
        <x:v>Operative Skilled</x:v>
      </x:c>
      <x:c r="G916" t="str">
        <x:v>402295</x:v>
      </x:c>
      <x:c r="H916" t="str">
        <x:v>Cambridge University Hospitals NHS Foundation</x:v>
      </x:c>
      <x:c r="I916" s="22" t="n">
        <x:v>7.5</x:v>
      </x:c>
      <x:c r="J916" t="str">
        <x:v>Worked</x:v>
      </x:c>
      <x:c r="K916" t="str">
        <x:v>Employee 103512; home branch Cambridge; assigned role Operative Skilled | Deployment branch: Cambridge | Actual role: Operative Porter | Jobs: 402295 | Customers: Cambridge University Hospitals NHS Foundation | Actual hours: 7.5; source records: 1</x:v>
      </x:c>
      <x:c r="L916" t="str">
        <x:v>Include</x:v>
      </x:c>
      <x:c r="M916"/>
      <x:c r="N916"/>
    </x:row>
    <x:row r="917">
      <x:c r="A917" t="str">
        <x:v>Ian Leo|2026-06-16</x:v>
      </x:c>
      <x:c r="B917" s="888" t="n">
        <x:v>46189</x:v>
      </x:c>
      <x:c r="C917" t="str">
        <x:v>Ian Leo</x:v>
      </x:c>
      <x:c r="D917" t="str">
        <x:v>Permanent</x:v>
      </x:c>
      <x:c r="E917" t="str">
        <x:v>Cambridge</x:v>
      </x:c>
      <x:c r="F917" t="str">
        <x:v>Operative Skilled</x:v>
      </x:c>
      <x:c r="G917" t="str">
        <x:v>402295</x:v>
      </x:c>
      <x:c r="H917" t="str">
        <x:v>Cambridge University Hospitals NHS Foundation</x:v>
      </x:c>
      <x:c r="I917" s="22" t="n">
        <x:v>7.5</x:v>
      </x:c>
      <x:c r="J917" t="str">
        <x:v>Worked</x:v>
      </x:c>
      <x:c r="K917" t="str">
        <x:v>Employee 103512; home branch Cambridge; assigned role Operative Skilled | Deployment branch: Cambridge | Actual role: Operative Driver | Jobs: 402295 | Customers: Cambridge University Hospitals NHS Foundation | Actual hours: 7.5; source records: 1</x:v>
      </x:c>
      <x:c r="L917" t="str">
        <x:v>Include</x:v>
      </x:c>
      <x:c r="M917"/>
      <x:c r="N917"/>
    </x:row>
    <x:row r="918">
      <x:c r="A918" t="str">
        <x:v>Ian Leo|2026-06-17</x:v>
      </x:c>
      <x:c r="B918" s="888" t="n">
        <x:v>46190</x:v>
      </x:c>
      <x:c r="C918" t="str">
        <x:v>Ian Leo</x:v>
      </x:c>
      <x:c r="D918" t="str">
        <x:v>Permanent</x:v>
      </x:c>
      <x:c r="E918" t="str">
        <x:v>Cambridge</x:v>
      </x:c>
      <x:c r="F918" t="str">
        <x:v>Operative Skilled</x:v>
      </x:c>
      <x:c r="G918" t="str">
        <x:v>402295</x:v>
      </x:c>
      <x:c r="H918" t="str">
        <x:v>Cambridge University Hospitals NHS Foundation</x:v>
      </x:c>
      <x:c r="I918" s="22" t="n">
        <x:v>7.5</x:v>
      </x:c>
      <x:c r="J918" t="str">
        <x:v>Worked</x:v>
      </x:c>
      <x:c r="K918" t="str">
        <x:v>Employee 103512; home branch Cambridge; assigned role Operative Skilled | Deployment branch: Cambridge | Actual role: Operative Porter | Jobs: 402295 | Customers: Cambridge University Hospitals NHS Foundation | Actual hours: 7.5; source records: 1</x:v>
      </x:c>
      <x:c r="L918" t="str">
        <x:v>Include</x:v>
      </x:c>
      <x:c r="M918"/>
      <x:c r="N918"/>
    </x:row>
    <x:row r="919">
      <x:c r="A919" t="str">
        <x:v>Ian Leo|2026-06-18</x:v>
      </x:c>
      <x:c r="B919" s="888" t="n">
        <x:v>46191</x:v>
      </x:c>
      <x:c r="C919" t="str">
        <x:v>Ian Leo</x:v>
      </x:c>
      <x:c r="D919" t="str">
        <x:v>Permanent</x:v>
      </x:c>
      <x:c r="E919" t="str">
        <x:v>Cambridge</x:v>
      </x:c>
      <x:c r="F919" t="str">
        <x:v>Operative Skilled</x:v>
      </x:c>
      <x:c r="G919" t="str">
        <x:v>402295</x:v>
      </x:c>
      <x:c r="H919" t="str">
        <x:v>Cambridge University Hospitals NHS Foundation</x:v>
      </x:c>
      <x:c r="I919" s="22" t="n">
        <x:v>7.5</x:v>
      </x:c>
      <x:c r="J919" t="str">
        <x:v>Worked</x:v>
      </x:c>
      <x:c r="K919" t="str">
        <x:v>Employee 103512; home branch Cambridge; assigned role Operative Skilled | Deployment branch: Cambridge | Actual role: Operative Porter | Jobs: 402295 | Customers: Cambridge University Hospitals NHS Foundation | Actual hours: 7.5; source records: 1</x:v>
      </x:c>
      <x:c r="L919" t="str">
        <x:v>Include</x:v>
      </x:c>
      <x:c r="M919"/>
      <x:c r="N919"/>
    </x:row>
    <x:row r="920">
      <x:c r="A920" t="str">
        <x:v>Ian Leo|2026-06-19</x:v>
      </x:c>
      <x:c r="B920" s="888" t="n">
        <x:v>46192</x:v>
      </x:c>
      <x:c r="C920" t="str">
        <x:v>Ian Leo</x:v>
      </x:c>
      <x:c r="D920" t="str">
        <x:v>Permanent</x:v>
      </x:c>
      <x:c r="E920" t="str">
        <x:v>Cambridge</x:v>
      </x:c>
      <x:c r="F920" t="str">
        <x:v>Operative Skilled</x:v>
      </x:c>
      <x:c r="G920" t="str">
        <x:v>402295</x:v>
      </x:c>
      <x:c r="H920" t="str">
        <x:v>Cambridge University Hospitals NHS Foundation</x:v>
      </x:c>
      <x:c r="I920" s="22" t="n">
        <x:v>7.5</x:v>
      </x:c>
      <x:c r="J920" t="str">
        <x:v>Worked</x:v>
      </x:c>
      <x:c r="K920" t="str">
        <x:v>Employee 103512; home branch Cambridge; assigned role Operative Skilled | Deployment branch: Cambridge | Actual role: Operative Porter | Jobs: 402295 | Customers: Cambridge University Hospitals NHS Foundation | Actual hours: 7.5; source records: 1</x:v>
      </x:c>
      <x:c r="L920" t="str">
        <x:v>Include</x:v>
      </x:c>
      <x:c r="M920"/>
      <x:c r="N920"/>
    </x:row>
    <x:row r="921">
      <x:c r="A921" t="str">
        <x:v>Ian Leo|2026-06-22</x:v>
      </x:c>
      <x:c r="B921" s="888" t="n">
        <x:v>46195</x:v>
      </x:c>
      <x:c r="C921" t="str">
        <x:v>Ian Leo</x:v>
      </x:c>
      <x:c r="D921" t="str">
        <x:v>Permanent</x:v>
      </x:c>
      <x:c r="E921" t="str">
        <x:v>Cambridge</x:v>
      </x:c>
      <x:c r="F921" t="str">
        <x:v>Operative Skilled</x:v>
      </x:c>
      <x:c r="G921" t="str">
        <x:v>402295</x:v>
      </x:c>
      <x:c r="H921" t="str">
        <x:v>Cambridge University Hospitals NHS Foundation</x:v>
      </x:c>
      <x:c r="I921" s="22" t="n">
        <x:v>7.5</x:v>
      </x:c>
      <x:c r="J921" t="str">
        <x:v>Worked</x:v>
      </x:c>
      <x:c r="K921" t="str">
        <x:v>Employee 103512; home branch Cambridge; assigned role Operative Skilled | Deployment branch: Cambridge | Actual role: Operative Driver | Jobs: 402295 | Customers: Cambridge University Hospitals NHS Foundation | Actual hours: 7.5; source records: 1</x:v>
      </x:c>
      <x:c r="L921" t="str">
        <x:v>Include</x:v>
      </x:c>
      <x:c r="M921"/>
      <x:c r="N921"/>
    </x:row>
    <x:row r="922">
      <x:c r="A922" t="str">
        <x:v>Ian Leo|2026-06-23</x:v>
      </x:c>
      <x:c r="B922" s="888" t="n">
        <x:v>46196</x:v>
      </x:c>
      <x:c r="C922" t="str">
        <x:v>Ian Leo</x:v>
      </x:c>
      <x:c r="D922" t="str">
        <x:v>Permanent</x:v>
      </x:c>
      <x:c r="E922" t="str">
        <x:v>Cambridge</x:v>
      </x:c>
      <x:c r="F922" t="str">
        <x:v>Operative Skilled</x:v>
      </x:c>
      <x:c r="G922" t="str">
        <x:v>402295</x:v>
      </x:c>
      <x:c r="H922" t="str">
        <x:v>Cambridge University Hospitals NHS Foundation</x:v>
      </x:c>
      <x:c r="I922" s="22" t="n">
        <x:v>7.5</x:v>
      </x:c>
      <x:c r="J922" t="str">
        <x:v>Worked</x:v>
      </x:c>
      <x:c r="K922" t="str">
        <x:v>Employee 103512; home branch Cambridge; assigned role Operative Skilled | Deployment branch: Cambridge | Actual role: Operative Porter | Jobs: 402295 | Customers: Cambridge University Hospitals NHS Foundation | Actual hours: 7.5; source records: 1</x:v>
      </x:c>
      <x:c r="L922" t="str">
        <x:v>Include</x:v>
      </x:c>
      <x:c r="M922"/>
      <x:c r="N922"/>
    </x:row>
    <x:row r="923">
      <x:c r="A923" t="str">
        <x:v>Ian Leo|2026-06-24</x:v>
      </x:c>
      <x:c r="B923" s="888" t="n">
        <x:v>46197</x:v>
      </x:c>
      <x:c r="C923" t="str">
        <x:v>Ian Leo</x:v>
      </x:c>
      <x:c r="D923" t="str">
        <x:v>Permanent</x:v>
      </x:c>
      <x:c r="E923" t="str">
        <x:v>Cambridge</x:v>
      </x:c>
      <x:c r="F923" t="str">
        <x:v>Operative Skilled</x:v>
      </x:c>
      <x:c r="G923" t="str">
        <x:v>402295</x:v>
      </x:c>
      <x:c r="H923" t="str">
        <x:v>Cambridge University Hospitals NHS Foundation</x:v>
      </x:c>
      <x:c r="I923" s="22" t="n">
        <x:v>7.5</x:v>
      </x:c>
      <x:c r="J923" t="str">
        <x:v>Worked</x:v>
      </x:c>
      <x:c r="K923" t="str">
        <x:v>Employee 103512; home branch Cambridge; assigned role Operative Skilled | Deployment branch: Cambridge | Actual role: Operative Porter | Jobs: 402295 | Customers: Cambridge University Hospitals NHS Foundation | Actual hours: 7.5; source records: 1</x:v>
      </x:c>
      <x:c r="L923" t="str">
        <x:v>Include</x:v>
      </x:c>
      <x:c r="M923"/>
      <x:c r="N923"/>
    </x:row>
    <x:row r="924">
      <x:c r="A924" t="str">
        <x:v>Ian Leo|2026-06-25</x:v>
      </x:c>
      <x:c r="B924" s="888" t="n">
        <x:v>46198</x:v>
      </x:c>
      <x:c r="C924" t="str">
        <x:v>Ian Leo</x:v>
      </x:c>
      <x:c r="D924" t="str">
        <x:v>Permanent</x:v>
      </x:c>
      <x:c r="E924" t="str">
        <x:v>Cambridge</x:v>
      </x:c>
      <x:c r="F924" t="str">
        <x:v>Operative Skilled</x:v>
      </x:c>
      <x:c r="G924" t="str">
        <x:v>402295</x:v>
      </x:c>
      <x:c r="H924" t="str">
        <x:v>Cambridge University Hospitals NHS Foundation</x:v>
      </x:c>
      <x:c r="I924" s="22" t="n">
        <x:v>7.5</x:v>
      </x:c>
      <x:c r="J924" t="str">
        <x:v>Worked</x:v>
      </x:c>
      <x:c r="K924" t="str">
        <x:v>Employee 103512; home branch Cambridge; assigned role Operative Skilled | Deployment branch: Cambridge | Actual role: Operative Porter | Jobs: 402295 | Customers: Cambridge University Hospitals NHS Foundation | Actual hours: 7.5; source records: 1</x:v>
      </x:c>
      <x:c r="L924" t="str">
        <x:v>Include</x:v>
      </x:c>
      <x:c r="M924"/>
      <x:c r="N924"/>
    </x:row>
    <x:row r="925">
      <x:c r="A925" t="str">
        <x:v>Ian Leo|2026-06-26</x:v>
      </x:c>
      <x:c r="B925" s="888" t="n">
        <x:v>46199</x:v>
      </x:c>
      <x:c r="C925" t="str">
        <x:v>Ian Leo</x:v>
      </x:c>
      <x:c r="D925" t="str">
        <x:v>Permanent</x:v>
      </x:c>
      <x:c r="E925" t="str">
        <x:v>Cambridge</x:v>
      </x:c>
      <x:c r="F925" t="str">
        <x:v>Operative Skilled</x:v>
      </x:c>
      <x:c r="G925" t="str">
        <x:v>402295</x:v>
      </x:c>
      <x:c r="H925" t="str">
        <x:v>Cambridge University Hospitals NHS Foundation</x:v>
      </x:c>
      <x:c r="I925" s="22" t="n">
        <x:v>7.5</x:v>
      </x:c>
      <x:c r="J925" t="str">
        <x:v>Worked</x:v>
      </x:c>
      <x:c r="K925" t="str">
        <x:v>Employee 103512; home branch Cambridge; assigned role Operative Skilled | Deployment branch: Cambridge | Actual role: Operative Porter | Jobs: 402295 | Customers: Cambridge University Hospitals NHS Foundation | Actual hours: 7.5; source records: 1</x:v>
      </x:c>
      <x:c r="L925" t="str">
        <x:v>Include</x:v>
      </x:c>
      <x:c r="M925"/>
      <x:c r="N925"/>
    </x:row>
    <x:row r="926">
      <x:c r="A926" t="str">
        <x:v>Ian Leo|2026-06-29</x:v>
      </x:c>
      <x:c r="B926" s="888" t="n">
        <x:v>46202</x:v>
      </x:c>
      <x:c r="C926" t="str">
        <x:v>Ian Leo</x:v>
      </x:c>
      <x:c r="D926" t="str">
        <x:v>Permanent</x:v>
      </x:c>
      <x:c r="E926" t="str">
        <x:v>Cambridge</x:v>
      </x:c>
      <x:c r="F926" t="str">
        <x:v>Operative Skilled</x:v>
      </x:c>
      <x:c r="G926" t="str">
        <x:v>402295</x:v>
      </x:c>
      <x:c r="H926" t="str">
        <x:v>Cambridge University Hospitals NHS Foundation</x:v>
      </x:c>
      <x:c r="I926" s="22" t="n">
        <x:v>7.5</x:v>
      </x:c>
      <x:c r="J926" t="str">
        <x:v>Worked</x:v>
      </x:c>
      <x:c r="K926" t="str">
        <x:v>Employee 103512; home branch Cambridge; assigned role Operative Skilled | Deployment branch: Cambridge | Actual role: Operative Driver | Jobs: 402295 | Customers: Cambridge University Hospitals NHS Foundation | Actual hours: 7.5; source records: 1</x:v>
      </x:c>
      <x:c r="L926" t="str">
        <x:v>Include</x:v>
      </x:c>
      <x:c r="M926"/>
      <x:c r="N926"/>
    </x:row>
    <x:row r="927">
      <x:c r="A927" t="str">
        <x:v>Ian Leo|2026-06-30</x:v>
      </x:c>
      <x:c r="B927" s="888" t="n">
        <x:v>46203</x:v>
      </x:c>
      <x:c r="C927" t="str">
        <x:v>Ian Leo</x:v>
      </x:c>
      <x:c r="D927" t="str">
        <x:v>Permanent</x:v>
      </x:c>
      <x:c r="E927" t="str">
        <x:v>Cambridge</x:v>
      </x:c>
      <x:c r="F927" t="str">
        <x:v>Operative Skilled</x:v>
      </x:c>
      <x:c r="G927" t="str">
        <x:v>402295</x:v>
      </x:c>
      <x:c r="H927" t="str">
        <x:v>Cambridge University Hospitals NHS Foundation</x:v>
      </x:c>
      <x:c r="I927" s="22" t="n">
        <x:v>7.5</x:v>
      </x:c>
      <x:c r="J927" t="str">
        <x:v>Worked</x:v>
      </x:c>
      <x:c r="K927" t="str">
        <x:v>Employee 103512; home branch Cambridge; assigned role Operative Skilled | Deployment branch: Cambridge | Actual role: Operative Porter | Jobs: 402295 | Customers: Cambridge University Hospitals NHS Foundation | Actual hours: 7.5; source records: 1</x:v>
      </x:c>
      <x:c r="L927" t="str">
        <x:v>Include</x:v>
      </x:c>
      <x:c r="M927"/>
      <x:c r="N927"/>
    </x:row>
    <x:row r="928">
      <x:c r="A928" t="str">
        <x:v>J Callender|2026-06-01</x:v>
      </x:c>
      <x:c r="B928" s="888" t="n">
        <x:v>46174</x:v>
      </x:c>
      <x:c r="C928" t="str">
        <x:v>J Callender</x:v>
      </x:c>
      <x:c r="D928" t="str">
        <x:v>Permanent</x:v>
      </x:c>
      <x:c r="E928" t="str">
        <x:v>Thurrock</x:v>
      </x:c>
      <x:c r="F928" t="str">
        <x:v>Operative Porter</x:v>
      </x:c>
      <x:c r="G928" t="str">
        <x:v>400260</x:v>
      </x:c>
      <x:c r="H928" t="str">
        <x:v>Apple Europe Limited</x:v>
      </x:c>
      <x:c r="I928" s="22" t="n">
        <x:v>11.5</x:v>
      </x:c>
      <x:c r="J928" t="str">
        <x:v>Worked</x:v>
      </x:c>
      <x:c r="K928" t="str">
        <x:v>Employee 1166; home branch Thurrock; assigned role Operative Porter | Deployment branch: Thurrock | Actual role: Operative Porter | Jobs: 400260 | Customers: Apple Europe Limited | Actual hours: 11.5; source records: 1</x:v>
      </x:c>
      <x:c r="L928" t="str">
        <x:v>Include</x:v>
      </x:c>
      <x:c r="M928"/>
      <x:c r="N928"/>
    </x:row>
    <x:row r="929">
      <x:c r="A929" t="str">
        <x:v>J Callender|2026-06-02</x:v>
      </x:c>
      <x:c r="B929" s="888" t="n">
        <x:v>46175</x:v>
      </x:c>
      <x:c r="C929" t="str">
        <x:v>J Callender</x:v>
      </x:c>
      <x:c r="D929" t="str">
        <x:v>Permanent</x:v>
      </x:c>
      <x:c r="E929" t="str">
        <x:v>Thurrock</x:v>
      </x:c>
      <x:c r="F929" t="str">
        <x:v>Operative Porter</x:v>
      </x:c>
      <x:c r="G929" t="str">
        <x:v>400260</x:v>
      </x:c>
      <x:c r="H929" t="str">
        <x:v>Apple Europe Limited</x:v>
      </x:c>
      <x:c r="I929" s="22" t="n">
        <x:v>11.5</x:v>
      </x:c>
      <x:c r="J929" t="str">
        <x:v>Worked</x:v>
      </x:c>
      <x:c r="K929" t="str">
        <x:v>Employee 1166; home branch Thurrock; assigned role Operative Porter | Deployment branch: Thurrock | Actual role: Operative Porter | Jobs: 400260 | Customers: Apple Europe Limited | Actual hours: 11.5; source records: 1</x:v>
      </x:c>
      <x:c r="L929" t="str">
        <x:v>Include</x:v>
      </x:c>
      <x:c r="M929"/>
      <x:c r="N929"/>
    </x:row>
    <x:row r="930">
      <x:c r="A930" t="str">
        <x:v>J Callender|2026-06-03</x:v>
      </x:c>
      <x:c r="B930" s="888" t="n">
        <x:v>46176</x:v>
      </x:c>
      <x:c r="C930" t="str">
        <x:v>J Callender</x:v>
      </x:c>
      <x:c r="D930" t="str">
        <x:v>Permanent</x:v>
      </x:c>
      <x:c r="E930" t="str">
        <x:v>Thurrock</x:v>
      </x:c>
      <x:c r="F930" t="str">
        <x:v>Operative Porter</x:v>
      </x:c>
      <x:c r="G930" t="str">
        <x:v>400260</x:v>
      </x:c>
      <x:c r="H930" t="str">
        <x:v>Apple Europe Limited</x:v>
      </x:c>
      <x:c r="I930" s="22" t="n">
        <x:v>11.5</x:v>
      </x:c>
      <x:c r="J930" t="str">
        <x:v>Worked</x:v>
      </x:c>
      <x:c r="K930" t="str">
        <x:v>Employee 1166; home branch Thurrock; assigned role Operative Porter | Deployment branch: Thurrock | Actual role: Operative Porter | Jobs: 400260 | Customers: Apple Europe Limited | Actual hours: 11.5; source records: 1</x:v>
      </x:c>
      <x:c r="L930" t="str">
        <x:v>Include</x:v>
      </x:c>
      <x:c r="M930"/>
      <x:c r="N930"/>
    </x:row>
    <x:row r="931">
      <x:c r="A931" t="str">
        <x:v>J Callender|2026-06-04</x:v>
      </x:c>
      <x:c r="B931" s="888" t="n">
        <x:v>46177</x:v>
      </x:c>
      <x:c r="C931" t="str">
        <x:v>J Callender</x:v>
      </x:c>
      <x:c r="D931" t="str">
        <x:v>Permanent</x:v>
      </x:c>
      <x:c r="E931" t="str">
        <x:v>Thurrock</x:v>
      </x:c>
      <x:c r="F931" t="str">
        <x:v>Operative Porter</x:v>
      </x:c>
      <x:c r="G931" t="str">
        <x:v>400260</x:v>
      </x:c>
      <x:c r="H931" t="str">
        <x:v>Apple Europe Limited</x:v>
      </x:c>
      <x:c r="I931" s="22" t="n">
        <x:v>11.5</x:v>
      </x:c>
      <x:c r="J931" t="str">
        <x:v>Worked</x:v>
      </x:c>
      <x:c r="K931" t="str">
        <x:v>Employee 1166; home branch Thurrock; assigned role Operative Porter | Deployment branch: Thurrock | Actual role: Operative Porter | Jobs: 400260 | Customers: Apple Europe Limited | Actual hours: 11.5; source records: 1</x:v>
      </x:c>
      <x:c r="L931" t="str">
        <x:v>Include</x:v>
      </x:c>
      <x:c r="M931"/>
      <x:c r="N931"/>
    </x:row>
    <x:row r="932">
      <x:c r="A932" t="str">
        <x:v>J Callender|2026-06-08</x:v>
      </x:c>
      <x:c r="B932" s="888" t="n">
        <x:v>46181</x:v>
      </x:c>
      <x:c r="C932" t="str">
        <x:v>J Callender</x:v>
      </x:c>
      <x:c r="D932" t="str">
        <x:v>Permanent</x:v>
      </x:c>
      <x:c r="E932" t="str">
        <x:v>Thurrock</x:v>
      </x:c>
      <x:c r="F932" t="str">
        <x:v>Operative Porter</x:v>
      </x:c>
      <x:c r="G932" t="str">
        <x:v>400260</x:v>
      </x:c>
      <x:c r="H932" t="str">
        <x:v>Apple Europe Limited</x:v>
      </x:c>
      <x:c r="I932" s="22" t="n">
        <x:v>11.5</x:v>
      </x:c>
      <x:c r="J932" t="str">
        <x:v>Worked</x:v>
      </x:c>
      <x:c r="K932" t="str">
        <x:v>Employee 1166; home branch Thurrock; assigned role Operative Porter | Deployment branch: Thurrock | Actual role: Operative Porter | Jobs: 400260 | Customers: Apple Europe Limited | Actual hours: 11.5; source records: 1</x:v>
      </x:c>
      <x:c r="L932" t="str">
        <x:v>Include</x:v>
      </x:c>
      <x:c r="M932"/>
      <x:c r="N932"/>
    </x:row>
    <x:row r="933">
      <x:c r="A933" t="str">
        <x:v>J Callender|2026-06-09</x:v>
      </x:c>
      <x:c r="B933" s="888" t="n">
        <x:v>46182</x:v>
      </x:c>
      <x:c r="C933" t="str">
        <x:v>J Callender</x:v>
      </x:c>
      <x:c r="D933" t="str">
        <x:v>Permanent</x:v>
      </x:c>
      <x:c r="E933" t="str">
        <x:v>Thurrock</x:v>
      </x:c>
      <x:c r="F933" t="str">
        <x:v>Operative Porter</x:v>
      </x:c>
      <x:c r="G933" t="str">
        <x:v>400260</x:v>
      </x:c>
      <x:c r="H933" t="str">
        <x:v>Apple Europe Limited</x:v>
      </x:c>
      <x:c r="I933" s="22" t="n">
        <x:v>11.5</x:v>
      </x:c>
      <x:c r="J933" t="str">
        <x:v>Worked</x:v>
      </x:c>
      <x:c r="K933" t="str">
        <x:v>Employee 1166; home branch Thurrock; assigned role Operative Porter | Deployment branch: Thurrock | Actual role: Operative Porter | Jobs: 400260 | Customers: Apple Europe Limited | Actual hours: 11.5; source records: 1</x:v>
      </x:c>
      <x:c r="L933" t="str">
        <x:v>Include</x:v>
      </x:c>
      <x:c r="M933"/>
      <x:c r="N933"/>
    </x:row>
    <x:row r="934">
      <x:c r="A934" t="str">
        <x:v>J Callender|2026-06-10</x:v>
      </x:c>
      <x:c r="B934" s="888" t="n">
        <x:v>46183</x:v>
      </x:c>
      <x:c r="C934" t="str">
        <x:v>J Callender</x:v>
      </x:c>
      <x:c r="D934" t="str">
        <x:v>Permanent</x:v>
      </x:c>
      <x:c r="E934" t="str">
        <x:v>Thurrock</x:v>
      </x:c>
      <x:c r="F934" t="str">
        <x:v>Operative Porter</x:v>
      </x:c>
      <x:c r="G934" t="str">
        <x:v>400260</x:v>
      </x:c>
      <x:c r="H934" t="str">
        <x:v>Apple Europe Limited</x:v>
      </x:c>
      <x:c r="I934" s="22" t="n">
        <x:v>11.5</x:v>
      </x:c>
      <x:c r="J934" t="str">
        <x:v>Worked</x:v>
      </x:c>
      <x:c r="K934" t="str">
        <x:v>Employee 1166; home branch Thurrock; assigned role Operative Porter | Deployment branch: Thurrock | Actual role: Operative Porter | Jobs: 400260 | Customers: Apple Europe Limited | Actual hours: 11.5; source records: 1</x:v>
      </x:c>
      <x:c r="L934" t="str">
        <x:v>Include</x:v>
      </x:c>
      <x:c r="M934"/>
      <x:c r="N934"/>
    </x:row>
    <x:row r="935">
      <x:c r="A935" t="str">
        <x:v>J Callender|2026-06-11</x:v>
      </x:c>
      <x:c r="B935" s="888" t="n">
        <x:v>46184</x:v>
      </x:c>
      <x:c r="C935" t="str">
        <x:v>J Callender</x:v>
      </x:c>
      <x:c r="D935" t="str">
        <x:v>Permanent</x:v>
      </x:c>
      <x:c r="E935" t="str">
        <x:v>Thurrock</x:v>
      </x:c>
      <x:c r="F935" t="str">
        <x:v>Operative Porter</x:v>
      </x:c>
      <x:c r="G935" t="str">
        <x:v>400260</x:v>
      </x:c>
      <x:c r="H935" t="str">
        <x:v>Apple Europe Limited</x:v>
      </x:c>
      <x:c r="I935" s="22" t="n">
        <x:v>11.5</x:v>
      </x:c>
      <x:c r="J935" t="str">
        <x:v>Worked</x:v>
      </x:c>
      <x:c r="K935" t="str">
        <x:v>Employee 1166; home branch Thurrock; assigned role Operative Porter | Deployment branch: Thurrock | Actual role: Operative Porter | Jobs: 400260 | Customers: Apple Europe Limited | Actual hours: 11.5; source records: 1</x:v>
      </x:c>
      <x:c r="L935" t="str">
        <x:v>Include</x:v>
      </x:c>
      <x:c r="M935"/>
      <x:c r="N935"/>
    </x:row>
    <x:row r="936">
      <x:c r="A936" t="str">
        <x:v>J Callender|2026-06-12</x:v>
      </x:c>
      <x:c r="B936" s="888" t="n">
        <x:v>46185</x:v>
      </x:c>
      <x:c r="C936" t="str">
        <x:v>J Callender</x:v>
      </x:c>
      <x:c r="D936" t="str">
        <x:v>Permanent</x:v>
      </x:c>
      <x:c r="E936" t="str">
        <x:v>Thurrock</x:v>
      </x:c>
      <x:c r="F936" t="str">
        <x:v>Operative Porter</x:v>
      </x:c>
      <x:c r="G936" t="str">
        <x:v>400260</x:v>
      </x:c>
      <x:c r="H936" t="str">
        <x:v>Apple Europe Limited</x:v>
      </x:c>
      <x:c r="I936" s="22" t="n">
        <x:v>11.5</x:v>
      </x:c>
      <x:c r="J936" t="str">
        <x:v>Worked</x:v>
      </x:c>
      <x:c r="K936" t="str">
        <x:v>Employee 1166; home branch Thurrock; assigned role Operative Porter | Deployment branch: Thurrock | Actual role: Operative Porter | Jobs: 400260 | Customers: Apple Europe Limited | Actual hours: 11.5; source records: 1</x:v>
      </x:c>
      <x:c r="L936" t="str">
        <x:v>Include</x:v>
      </x:c>
      <x:c r="M936"/>
      <x:c r="N936"/>
    </x:row>
    <x:row r="937">
      <x:c r="A937" t="str">
        <x:v>J Callender|2026-06-13</x:v>
      </x:c>
      <x:c r="B937" s="888" t="n">
        <x:v>46186</x:v>
      </x:c>
      <x:c r="C937" t="str">
        <x:v>J Callender</x:v>
      </x:c>
      <x:c r="D937" t="str">
        <x:v>Permanent</x:v>
      </x:c>
      <x:c r="E937" t="str">
        <x:v>Thurrock</x:v>
      </x:c>
      <x:c r="F937" t="str">
        <x:v>Operative Porter</x:v>
      </x:c>
      <x:c r="G937" t="str">
        <x:v>402555A</x:v>
      </x:c>
      <x:c r="H937" t="str">
        <x:v>Fidelis Marketing Limited</x:v>
      </x:c>
      <x:c r="I937" s="22" t="n">
        <x:v>6.5</x:v>
      </x:c>
      <x:c r="J937" t="str">
        <x:v>Worked</x:v>
      </x:c>
      <x:c r="K937" t="str">
        <x:v>Employee 1166; home branch Thurrock; assigned role Operative Porter | Deployment branch: Thurrock | Actual role: Operative Porter | Jobs: 402555A | Customers: Fidelis Marketing Limited | Actual hours: 6.5; source records: 1</x:v>
      </x:c>
      <x:c r="L937" t="str">
        <x:v>Include</x:v>
      </x:c>
      <x:c r="M937"/>
      <x:c r="N937"/>
    </x:row>
    <x:row r="938">
      <x:c r="A938" t="str">
        <x:v>J Callender|2026-06-15</x:v>
      </x:c>
      <x:c r="B938" s="888" t="n">
        <x:v>46188</x:v>
      </x:c>
      <x:c r="C938" t="str">
        <x:v>J Callender</x:v>
      </x:c>
      <x:c r="D938" t="str">
        <x:v>Permanent</x:v>
      </x:c>
      <x:c r="E938" t="str">
        <x:v>Thurrock</x:v>
      </x:c>
      <x:c r="F938" t="str">
        <x:v>Operative Porter</x:v>
      </x:c>
      <x:c r="G938" t="str">
        <x:v>400260</x:v>
      </x:c>
      <x:c r="H938" t="str">
        <x:v>Apple Europe Limited</x:v>
      </x:c>
      <x:c r="I938" s="22" t="n">
        <x:v>11.5</x:v>
      </x:c>
      <x:c r="J938" t="str">
        <x:v>Worked</x:v>
      </x:c>
      <x:c r="K938" t="str">
        <x:v>Employee 1166; home branch Thurrock; assigned role Operative Porter | Deployment branch: Thurrock | Actual role: Operative Porter | Jobs: 400260 | Customers: Apple Europe Limited | Actual hours: 11.5; source records: 1</x:v>
      </x:c>
      <x:c r="L938" t="str">
        <x:v>Include</x:v>
      </x:c>
      <x:c r="M938"/>
      <x:c r="N938"/>
    </x:row>
    <x:row r="939">
      <x:c r="A939" t="str">
        <x:v>J Callender|2026-06-16</x:v>
      </x:c>
      <x:c r="B939" s="888" t="n">
        <x:v>46189</x:v>
      </x:c>
      <x:c r="C939" t="str">
        <x:v>J Callender</x:v>
      </x:c>
      <x:c r="D939" t="str">
        <x:v>Permanent</x:v>
      </x:c>
      <x:c r="E939" t="str">
        <x:v>Thurrock</x:v>
      </x:c>
      <x:c r="F939" t="str">
        <x:v>Operative Porter</x:v>
      </x:c>
      <x:c r="G939" t="str">
        <x:v>400260</x:v>
      </x:c>
      <x:c r="H939" t="str">
        <x:v>Apple Europe Limited</x:v>
      </x:c>
      <x:c r="I939" s="22" t="n">
        <x:v>11.5</x:v>
      </x:c>
      <x:c r="J939" t="str">
        <x:v>Worked</x:v>
      </x:c>
      <x:c r="K939" t="str">
        <x:v>Employee 1166; home branch Thurrock; assigned role Operative Porter | Deployment branch: Thurrock | Actual role: Operative Porter | Jobs: 400260 | Customers: Apple Europe Limited | Actual hours: 11.5; source records: 1</x:v>
      </x:c>
      <x:c r="L939" t="str">
        <x:v>Include</x:v>
      </x:c>
      <x:c r="M939"/>
      <x:c r="N939"/>
    </x:row>
    <x:row r="940">
      <x:c r="A940" t="str">
        <x:v>J Callender|2026-06-17</x:v>
      </x:c>
      <x:c r="B940" s="888" t="n">
        <x:v>46190</x:v>
      </x:c>
      <x:c r="C940" t="str">
        <x:v>J Callender</x:v>
      </x:c>
      <x:c r="D940" t="str">
        <x:v>Permanent</x:v>
      </x:c>
      <x:c r="E940" t="str">
        <x:v>Thurrock</x:v>
      </x:c>
      <x:c r="F940" t="str">
        <x:v>Operative Porter</x:v>
      </x:c>
      <x:c r="G940" t="str">
        <x:v>400260</x:v>
      </x:c>
      <x:c r="H940" t="str">
        <x:v>Apple Europe Limited</x:v>
      </x:c>
      <x:c r="I940" s="22" t="n">
        <x:v>11.5</x:v>
      </x:c>
      <x:c r="J940" t="str">
        <x:v>Worked</x:v>
      </x:c>
      <x:c r="K940" t="str">
        <x:v>Employee 1166; home branch Thurrock; assigned role Operative Porter | Deployment branch: Thurrock | Actual role: Operative Porter | Jobs: 400260 | Customers: Apple Europe Limited | Actual hours: 11.5; source records: 1</x:v>
      </x:c>
      <x:c r="L940" t="str">
        <x:v>Include</x:v>
      </x:c>
      <x:c r="M940"/>
      <x:c r="N940"/>
    </x:row>
    <x:row r="941">
      <x:c r="A941" t="str">
        <x:v>J Callender|2026-06-18</x:v>
      </x:c>
      <x:c r="B941" s="888" t="n">
        <x:v>46191</x:v>
      </x:c>
      <x:c r="C941" t="str">
        <x:v>J Callender</x:v>
      </x:c>
      <x:c r="D941" t="str">
        <x:v>Permanent</x:v>
      </x:c>
      <x:c r="E941" t="str">
        <x:v>Thurrock</x:v>
      </x:c>
      <x:c r="F941" t="str">
        <x:v>Operative Porter</x:v>
      </x:c>
      <x:c r="G941" t="str">
        <x:v>400260</x:v>
      </x:c>
      <x:c r="H941" t="str">
        <x:v>Apple Europe Limited</x:v>
      </x:c>
      <x:c r="I941" s="22" t="n">
        <x:v>11.5</x:v>
      </x:c>
      <x:c r="J941" t="str">
        <x:v>Worked</x:v>
      </x:c>
      <x:c r="K941" t="str">
        <x:v>Employee 1166; home branch Thurrock; assigned role Operative Porter | Deployment branch: Thurrock | Actual role: Operative Porter | Jobs: 400260 | Customers: Apple Europe Limited | Actual hours: 11.5; source records: 1</x:v>
      </x:c>
      <x:c r="L941" t="str">
        <x:v>Include</x:v>
      </x:c>
      <x:c r="M941"/>
      <x:c r="N941"/>
    </x:row>
    <x:row r="942">
      <x:c r="A942" t="str">
        <x:v>J Callender|2026-06-19</x:v>
      </x:c>
      <x:c r="B942" s="888" t="n">
        <x:v>46192</x:v>
      </x:c>
      <x:c r="C942" t="str">
        <x:v>J Callender</x:v>
      </x:c>
      <x:c r="D942" t="str">
        <x:v>Permanent</x:v>
      </x:c>
      <x:c r="E942" t="str">
        <x:v>Thurrock</x:v>
      </x:c>
      <x:c r="F942" t="str">
        <x:v>Operative Porter</x:v>
      </x:c>
      <x:c r="G942" t="str">
        <x:v>400260</x:v>
      </x:c>
      <x:c r="H942" t="str">
        <x:v>Apple Europe Limited</x:v>
      </x:c>
      <x:c r="I942" s="22" t="n">
        <x:v>11.5</x:v>
      </x:c>
      <x:c r="J942" t="str">
        <x:v>Worked</x:v>
      </x:c>
      <x:c r="K942" t="str">
        <x:v>Employee 1166; home branch Thurrock; assigned role Operative Porter | Deployment branch: Thurrock | Actual role: Operative Porter | Jobs: 400260 | Customers: Apple Europe Limited | Actual hours: 11.5; source records: 1</x:v>
      </x:c>
      <x:c r="L942" t="str">
        <x:v>Include</x:v>
      </x:c>
      <x:c r="M942"/>
      <x:c r="N942"/>
    </x:row>
    <x:row r="943">
      <x:c r="A943" t="str">
        <x:v>J Callender|2026-06-20</x:v>
      </x:c>
      <x:c r="B943" s="888" t="n">
        <x:v>46193</x:v>
      </x:c>
      <x:c r="C943" t="str">
        <x:v>J Callender</x:v>
      </x:c>
      <x:c r="D943" t="str">
        <x:v>Permanent</x:v>
      </x:c>
      <x:c r="E943" t="str">
        <x:v>Thurrock</x:v>
      </x:c>
      <x:c r="F943" t="str">
        <x:v>Operative Porter</x:v>
      </x:c>
      <x:c r="G943" t="str">
        <x:v>402264</x:v>
      </x:c>
      <x:c r="H943" t="str">
        <x:v>AlixPartners LLP</x:v>
      </x:c>
      <x:c r="I943" s="22" t="n">
        <x:v>8</x:v>
      </x:c>
      <x:c r="J943" t="str">
        <x:v>Worked</x:v>
      </x:c>
      <x:c r="K943" t="str">
        <x:v>Employee 1166; home branch Thurrock; assigned role Operative Porter | Deployment branch: Thurrock | Actual role: Operative Porter | Jobs: 402264 | Customers: AlixPartners LLP | Actual hours: 8.0; source records: 1</x:v>
      </x:c>
      <x:c r="L943" t="str">
        <x:v>Include</x:v>
      </x:c>
      <x:c r="M943"/>
      <x:c r="N943"/>
    </x:row>
    <x:row r="944">
      <x:c r="A944" t="str">
        <x:v>J Callender|2026-06-22</x:v>
      </x:c>
      <x:c r="B944" s="888" t="n">
        <x:v>46195</x:v>
      </x:c>
      <x:c r="C944" t="str">
        <x:v>J Callender</x:v>
      </x:c>
      <x:c r="D944" t="str">
        <x:v>Permanent</x:v>
      </x:c>
      <x:c r="E944" t="str">
        <x:v>Thurrock</x:v>
      </x:c>
      <x:c r="F944" t="str">
        <x:v>Operative Porter</x:v>
      </x:c>
      <x:c r="G944" t="str">
        <x:v>402871</x:v>
      </x:c>
      <x:c r="H944" t="str">
        <x:v>Apple Europe Ltd</x:v>
      </x:c>
      <x:c r="I944" s="22" t="n">
        <x:v>11.5</x:v>
      </x:c>
      <x:c r="J944" t="str">
        <x:v>Worked</x:v>
      </x:c>
      <x:c r="K944" t="str">
        <x:v>Employee 1166; home branch Thurrock; assigned role Operative Porter | Deployment branch: Thurrock | Actual role: Operative Porter | Jobs: 402871 | Customers: Apple Europe Ltd | Actual hours: 11.5; source records: 1</x:v>
      </x:c>
      <x:c r="L944" t="str">
        <x:v>Include</x:v>
      </x:c>
      <x:c r="M944"/>
      <x:c r="N944"/>
    </x:row>
    <x:row r="945">
      <x:c r="A945" t="str">
        <x:v>J Callender|2026-06-23</x:v>
      </x:c>
      <x:c r="B945" s="888" t="n">
        <x:v>46196</x:v>
      </x:c>
      <x:c r="C945" t="str">
        <x:v>J Callender</x:v>
      </x:c>
      <x:c r="D945" t="str">
        <x:v>Permanent</x:v>
      </x:c>
      <x:c r="E945" t="str">
        <x:v>Thurrock</x:v>
      </x:c>
      <x:c r="F945" t="str">
        <x:v>Operative Porter</x:v>
      </x:c>
      <x:c r="G945" t="str">
        <x:v>400260</x:v>
      </x:c>
      <x:c r="H945" t="str">
        <x:v>Apple Europe Limited</x:v>
      </x:c>
      <x:c r="I945" s="22" t="n">
        <x:v>11.5</x:v>
      </x:c>
      <x:c r="J945" t="str">
        <x:v>Worked</x:v>
      </x:c>
      <x:c r="K945" t="str">
        <x:v>Employee 1166; home branch Thurrock; assigned role Operative Porter | Deployment branch: Thurrock | Actual role: Operative Porter | Jobs: 400260 | Customers: Apple Europe Limited | Actual hours: 11.5; source records: 1</x:v>
      </x:c>
      <x:c r="L945" t="str">
        <x:v>Include</x:v>
      </x:c>
      <x:c r="M945"/>
      <x:c r="N945"/>
    </x:row>
    <x:row r="946">
      <x:c r="A946" t="str">
        <x:v>J Callender|2026-06-24</x:v>
      </x:c>
      <x:c r="B946" s="888" t="n">
        <x:v>46197</x:v>
      </x:c>
      <x:c r="C946" t="str">
        <x:v>J Callender</x:v>
      </x:c>
      <x:c r="D946" t="str">
        <x:v>Permanent</x:v>
      </x:c>
      <x:c r="E946" t="str">
        <x:v>Thurrock</x:v>
      </x:c>
      <x:c r="F946" t="str">
        <x:v>Operative Porter</x:v>
      </x:c>
      <x:c r="G946" t="str">
        <x:v>400260, 402871</x:v>
      </x:c>
      <x:c r="H946" t="str">
        <x:v>Apple Europe Limited; Apple Europe Ltd</x:v>
      </x:c>
      <x:c r="I946" s="22" t="n">
        <x:v>13.5</x:v>
      </x:c>
      <x:c r="J946" t="str">
        <x:v>Worked — 2 records</x:v>
      </x:c>
      <x:c r="K946" t="str">
        <x:v>Employee 1166; home branch Thurrock; assigned role Operative Porter | Deployment branch: Thurrock | Actual role: Operative Porter | Jobs: 400260, 402871 | Customers: Apple Europe Limited; Apple Europe Ltd | Actual hours: 13.5; source records: 2</x:v>
      </x:c>
      <x:c r="L946" t="str">
        <x:v>Include</x:v>
      </x:c>
      <x:c r="M946"/>
      <x:c r="N946"/>
    </x:row>
    <x:row r="947">
      <x:c r="A947" t="str">
        <x:v>J Callender|2026-06-25</x:v>
      </x:c>
      <x:c r="B947" s="888" t="n">
        <x:v>46198</x:v>
      </x:c>
      <x:c r="C947" t="str">
        <x:v>J Callender</x:v>
      </x:c>
      <x:c r="D947" t="str">
        <x:v>Permanent</x:v>
      </x:c>
      <x:c r="E947" t="str">
        <x:v>Thurrock</x:v>
      </x:c>
      <x:c r="F947" t="str">
        <x:v>Operative Porter</x:v>
      </x:c>
      <x:c r="G947" t="str">
        <x:v>400260</x:v>
      </x:c>
      <x:c r="H947" t="str">
        <x:v>Apple Europe Limited</x:v>
      </x:c>
      <x:c r="I947" s="22" t="n">
        <x:v>11.5</x:v>
      </x:c>
      <x:c r="J947" t="str">
        <x:v>Worked</x:v>
      </x:c>
      <x:c r="K947" t="str">
        <x:v>Employee 1166; home branch Thurrock; assigned role Operative Porter | Deployment branch: Thurrock | Actual role: Operative Porter | Jobs: 400260 | Customers: Apple Europe Limited | Actual hours: 11.5; source records: 1</x:v>
      </x:c>
      <x:c r="L947" t="str">
        <x:v>Include</x:v>
      </x:c>
      <x:c r="M947"/>
      <x:c r="N947"/>
    </x:row>
    <x:row r="948">
      <x:c r="A948" t="str">
        <x:v>J Callender|2026-06-26</x:v>
      </x:c>
      <x:c r="B948" s="888" t="n">
        <x:v>46199</x:v>
      </x:c>
      <x:c r="C948" t="str">
        <x:v>J Callender</x:v>
      </x:c>
      <x:c r="D948" t="str">
        <x:v>Permanent</x:v>
      </x:c>
      <x:c r="E948" t="str">
        <x:v>Thurrock</x:v>
      </x:c>
      <x:c r="F948" t="str">
        <x:v>Operative Porter</x:v>
      </x:c>
      <x:c r="G948" t="str">
        <x:v>400260</x:v>
      </x:c>
      <x:c r="H948" t="str">
        <x:v>Apple Europe Limited</x:v>
      </x:c>
      <x:c r="I948" s="22" t="n">
        <x:v>11.5</x:v>
      </x:c>
      <x:c r="J948" t="str">
        <x:v>Worked</x:v>
      </x:c>
      <x:c r="K948" t="str">
        <x:v>Employee 1166; home branch Thurrock; assigned role Operative Porter | Deployment branch: Thurrock | Actual role: Operative Porter | Jobs: 400260 | Customers: Apple Europe Limited | Actual hours: 11.5; source records: 1</x:v>
      </x:c>
      <x:c r="L948" t="str">
        <x:v>Include</x:v>
      </x:c>
      <x:c r="M948"/>
      <x:c r="N948"/>
    </x:row>
    <x:row r="949">
      <x:c r="A949" t="str">
        <x:v>J Callender|2026-06-29</x:v>
      </x:c>
      <x:c r="B949" s="888" t="n">
        <x:v>46202</x:v>
      </x:c>
      <x:c r="C949" t="str">
        <x:v>J Callender</x:v>
      </x:c>
      <x:c r="D949" t="str">
        <x:v>Permanent</x:v>
      </x:c>
      <x:c r="E949" t="str">
        <x:v>Thurrock</x:v>
      </x:c>
      <x:c r="F949" t="str">
        <x:v>Operative Porter</x:v>
      </x:c>
      <x:c r="G949" t="str">
        <x:v>400260</x:v>
      </x:c>
      <x:c r="H949" t="str">
        <x:v>Apple Europe Limited</x:v>
      </x:c>
      <x:c r="I949" s="22" t="n">
        <x:v>11.5</x:v>
      </x:c>
      <x:c r="J949" t="str">
        <x:v>Worked</x:v>
      </x:c>
      <x:c r="K949" t="str">
        <x:v>Employee 1166; home branch Thurrock; assigned role Operative Porter | Deployment branch: Thurrock | Actual role: Operative Porter | Jobs: 400260 | Customers: Apple Europe Limited | Actual hours: 11.5; source records: 1</x:v>
      </x:c>
      <x:c r="L949" t="str">
        <x:v>Include</x:v>
      </x:c>
      <x:c r="M949"/>
      <x:c r="N949"/>
    </x:row>
    <x:row r="950">
      <x:c r="A950" t="str">
        <x:v>J Callender|2026-06-30</x:v>
      </x:c>
      <x:c r="B950" s="888" t="n">
        <x:v>46203</x:v>
      </x:c>
      <x:c r="C950" t="str">
        <x:v>J Callender</x:v>
      </x:c>
      <x:c r="D950" t="str">
        <x:v>Permanent</x:v>
      </x:c>
      <x:c r="E950" t="str">
        <x:v>Thurrock</x:v>
      </x:c>
      <x:c r="F950" t="str">
        <x:v>Operative Porter</x:v>
      </x:c>
      <x:c r="G950" t="str">
        <x:v>400260</x:v>
      </x:c>
      <x:c r="H950" t="str">
        <x:v>Apple Europe Limited</x:v>
      </x:c>
      <x:c r="I950" s="22" t="n">
        <x:v>11.5</x:v>
      </x:c>
      <x:c r="J950" t="str">
        <x:v>Worked</x:v>
      </x:c>
      <x:c r="K950" t="str">
        <x:v>Employee 1166; home branch Thurrock; assigned role Operative Porter | Deployment branch: Thurrock | Actual role: Operative Porter | Jobs: 400260 | Customers: Apple Europe Limited | Actual hours: 11.5; source records: 1</x:v>
      </x:c>
      <x:c r="L950" t="str">
        <x:v>Include</x:v>
      </x:c>
      <x:c r="M950"/>
      <x:c r="N950"/>
    </x:row>
    <x:row r="951">
      <x:c r="A951" t="str">
        <x:v>J Kiero-Watson|2026-06-01</x:v>
      </x:c>
      <x:c r="B951" s="888" t="n">
        <x:v>46174</x:v>
      </x:c>
      <x:c r="C951" t="str">
        <x:v>J Kiero-Watson</x:v>
      </x:c>
      <x:c r="D951" t="str">
        <x:v>Permanent</x:v>
      </x:c>
      <x:c r="E951" t="str">
        <x:v>Croydon</x:v>
      </x:c>
      <x:c r="F951" t="str">
        <x:v>Operative Skilled</x:v>
      </x:c>
      <x:c r="G951" t="str">
        <x:v>399017C</x:v>
      </x:c>
      <x:c r="H951" t="str">
        <x:v>Apple Europe Ltd</x:v>
      </x:c>
      <x:c r="I951" s="22" t="n">
        <x:v>10</x:v>
      </x:c>
      <x:c r="J951" t="str">
        <x:v>Worked</x:v>
      </x:c>
      <x:c r="K951" t="str">
        <x:v>Employee 103857; home branch Croydon; assigned role Operative Skilled | Deployment branch: Croydon | Actual role: Operative Skilled | Jobs: 399017C | Customers: Apple Europe Ltd | Actual hours: 10.0; source records: 1</x:v>
      </x:c>
      <x:c r="L951" t="str">
        <x:v>Include</x:v>
      </x:c>
      <x:c r="M951"/>
      <x:c r="N951"/>
    </x:row>
    <x:row r="952">
      <x:c r="A952" t="str">
        <x:v>J Kiero-Watson|2026-06-02</x:v>
      </x:c>
      <x:c r="B952" s="888" t="n">
        <x:v>46175</x:v>
      </x:c>
      <x:c r="C952" t="str">
        <x:v>J Kiero-Watson</x:v>
      </x:c>
      <x:c r="D952" t="str">
        <x:v>Permanent</x:v>
      </x:c>
      <x:c r="E952" t="str">
        <x:v>Croydon</x:v>
      </x:c>
      <x:c r="F952" t="str">
        <x:v>Operative Skilled</x:v>
      </x:c>
      <x:c r="G952" t="str">
        <x:v>399017C</x:v>
      </x:c>
      <x:c r="H952" t="str">
        <x:v>Apple Europe Ltd</x:v>
      </x:c>
      <x:c r="I952" s="22" t="n">
        <x:v>10</x:v>
      </x:c>
      <x:c r="J952" t="str">
        <x:v>Worked</x:v>
      </x:c>
      <x:c r="K952" t="str">
        <x:v>Employee 103857; home branch Croydon; assigned role Operative Skilled | Deployment branch: Croydon | Actual role: Operative Skilled | Jobs: 399017C | Customers: Apple Europe Ltd | Actual hours: 10.0; source records: 1</x:v>
      </x:c>
      <x:c r="L952" t="str">
        <x:v>Include</x:v>
      </x:c>
      <x:c r="M952"/>
      <x:c r="N952"/>
    </x:row>
    <x:row r="953">
      <x:c r="A953" t="str">
        <x:v>J Kiero-Watson|2026-06-03</x:v>
      </x:c>
      <x:c r="B953" s="888" t="n">
        <x:v>46176</x:v>
      </x:c>
      <x:c r="C953" t="str">
        <x:v>J Kiero-Watson</x:v>
      </x:c>
      <x:c r="D953" t="str">
        <x:v>Permanent</x:v>
      </x:c>
      <x:c r="E953" t="str">
        <x:v>Croydon</x:v>
      </x:c>
      <x:c r="F953" t="str">
        <x:v>Operative Skilled</x:v>
      </x:c>
      <x:c r="G953" t="str">
        <x:v>399017C</x:v>
      </x:c>
      <x:c r="H953" t="str">
        <x:v>Apple Europe Ltd</x:v>
      </x:c>
      <x:c r="I953" s="22" t="n">
        <x:v>10</x:v>
      </x:c>
      <x:c r="J953" t="str">
        <x:v>Worked</x:v>
      </x:c>
      <x:c r="K953" t="str">
        <x:v>Employee 103857; home branch Croydon; assigned role Operative Skilled | Deployment branch: Croydon | Actual role: Operative Skilled | Jobs: 399017C | Customers: Apple Europe Ltd | Actual hours: 10.0; source records: 1</x:v>
      </x:c>
      <x:c r="L953" t="str">
        <x:v>Include</x:v>
      </x:c>
      <x:c r="M953"/>
      <x:c r="N953"/>
    </x:row>
    <x:row r="954">
      <x:c r="A954" t="str">
        <x:v>J Kiero-Watson|2026-06-04</x:v>
      </x:c>
      <x:c r="B954" s="888" t="n">
        <x:v>46177</x:v>
      </x:c>
      <x:c r="C954" t="str">
        <x:v>J Kiero-Watson</x:v>
      </x:c>
      <x:c r="D954" t="str">
        <x:v>Permanent</x:v>
      </x:c>
      <x:c r="E954" t="str">
        <x:v>Croydon</x:v>
      </x:c>
      <x:c r="F954" t="str">
        <x:v>Operative Skilled</x:v>
      </x:c>
      <x:c r="G954" t="str">
        <x:v>399017C</x:v>
      </x:c>
      <x:c r="H954" t="str">
        <x:v>Apple Europe Ltd</x:v>
      </x:c>
      <x:c r="I954" s="22" t="n">
        <x:v>10</x:v>
      </x:c>
      <x:c r="J954" t="str">
        <x:v>Worked</x:v>
      </x:c>
      <x:c r="K954" t="str">
        <x:v>Employee 103857; home branch Croydon; assigned role Operative Skilled | Deployment branch: Croydon | Actual role: Operative Skilled | Jobs: 399017C | Customers: Apple Europe Ltd | Actual hours: 10.0; source records: 1</x:v>
      </x:c>
      <x:c r="L954" t="str">
        <x:v>Include</x:v>
      </x:c>
      <x:c r="M954"/>
      <x:c r="N954"/>
    </x:row>
    <x:row r="955">
      <x:c r="A955" t="str">
        <x:v>J Kiero-Watson|2026-06-05</x:v>
      </x:c>
      <x:c r="B955" s="888" t="n">
        <x:v>46178</x:v>
      </x:c>
      <x:c r="C955" t="str">
        <x:v>J Kiero-Watson</x:v>
      </x:c>
      <x:c r="D955" t="str">
        <x:v>Permanent</x:v>
      </x:c>
      <x:c r="E955" t="str">
        <x:v>Croydon</x:v>
      </x:c>
      <x:c r="F955" t="str">
        <x:v>Operative Skilled</x:v>
      </x:c>
      <x:c r="G955" t="str">
        <x:v>399017C</x:v>
      </x:c>
      <x:c r="H955" t="str">
        <x:v>Apple Europe Ltd</x:v>
      </x:c>
      <x:c r="I955" s="22" t="n">
        <x:v>10</x:v>
      </x:c>
      <x:c r="J955" t="str">
        <x:v>Worked</x:v>
      </x:c>
      <x:c r="K955" t="str">
        <x:v>Employee 103857; home branch Croydon; assigned role Operative Skilled | Deployment branch: Croydon | Actual role: Operative Skilled | Jobs: 399017C | Customers: Apple Europe Ltd | Actual hours: 10.0; source records: 1</x:v>
      </x:c>
      <x:c r="L955" t="str">
        <x:v>Include</x:v>
      </x:c>
      <x:c r="M955"/>
      <x:c r="N955"/>
    </x:row>
    <x:row r="956">
      <x:c r="A956" t="str">
        <x:v>J Kiero-Watson|2026-06-08</x:v>
      </x:c>
      <x:c r="B956" s="888" t="n">
        <x:v>46181</x:v>
      </x:c>
      <x:c r="C956" t="str">
        <x:v>J Kiero-Watson</x:v>
      </x:c>
      <x:c r="D956" t="str">
        <x:v>Permanent</x:v>
      </x:c>
      <x:c r="E956" t="str">
        <x:v>Croydon</x:v>
      </x:c>
      <x:c r="F956" t="str">
        <x:v>Operative Skilled</x:v>
      </x:c>
      <x:c r="G956" t="str">
        <x:v>399017C</x:v>
      </x:c>
      <x:c r="H956" t="str">
        <x:v>Apple Europe Ltd</x:v>
      </x:c>
      <x:c r="I956" s="22" t="n">
        <x:v>10</x:v>
      </x:c>
      <x:c r="J956" t="str">
        <x:v>Worked</x:v>
      </x:c>
      <x:c r="K956" t="str">
        <x:v>Employee 103857; home branch Croydon; assigned role Operative Skilled | Deployment branch: Croydon | Actual role: Operative Skilled | Jobs: 399017C | Customers: Apple Europe Ltd | Actual hours: 10.0; source records: 1</x:v>
      </x:c>
      <x:c r="L956" t="str">
        <x:v>Include</x:v>
      </x:c>
      <x:c r="M956"/>
      <x:c r="N956"/>
    </x:row>
    <x:row r="957">
      <x:c r="A957" t="str">
        <x:v>J Kiero-Watson|2026-06-09</x:v>
      </x:c>
      <x:c r="B957" s="888" t="n">
        <x:v>46182</x:v>
      </x:c>
      <x:c r="C957" t="str">
        <x:v>J Kiero-Watson</x:v>
      </x:c>
      <x:c r="D957" t="str">
        <x:v>Permanent</x:v>
      </x:c>
      <x:c r="E957" t="str">
        <x:v>Croydon</x:v>
      </x:c>
      <x:c r="F957" t="str">
        <x:v>Operative Skilled</x:v>
      </x:c>
      <x:c r="G957" t="str">
        <x:v>399017C</x:v>
      </x:c>
      <x:c r="H957" t="str">
        <x:v>Apple Europe Ltd</x:v>
      </x:c>
      <x:c r="I957" s="22" t="n">
        <x:v>10</x:v>
      </x:c>
      <x:c r="J957" t="str">
        <x:v>Worked</x:v>
      </x:c>
      <x:c r="K957" t="str">
        <x:v>Employee 103857; home branch Croydon; assigned role Operative Skilled | Deployment branch: Croydon | Actual role: Operative Skilled | Jobs: 399017C | Customers: Apple Europe Ltd | Actual hours: 10.0; source records: 1</x:v>
      </x:c>
      <x:c r="L957" t="str">
        <x:v>Include</x:v>
      </x:c>
      <x:c r="M957"/>
      <x:c r="N957"/>
    </x:row>
    <x:row r="958">
      <x:c r="A958" t="str">
        <x:v>J Kiero-Watson|2026-06-10</x:v>
      </x:c>
      <x:c r="B958" s="888" t="n">
        <x:v>46183</x:v>
      </x:c>
      <x:c r="C958" t="str">
        <x:v>J Kiero-Watson</x:v>
      </x:c>
      <x:c r="D958" t="str">
        <x:v>Permanent</x:v>
      </x:c>
      <x:c r="E958" t="str">
        <x:v>Croydon</x:v>
      </x:c>
      <x:c r="F958" t="str">
        <x:v>Operative Skilled</x:v>
      </x:c>
      <x:c r="G958" t="str">
        <x:v>399017C</x:v>
      </x:c>
      <x:c r="H958" t="str">
        <x:v>Apple Europe Ltd</x:v>
      </x:c>
      <x:c r="I958" s="22" t="n">
        <x:v>10</x:v>
      </x:c>
      <x:c r="J958" t="str">
        <x:v>Worked</x:v>
      </x:c>
      <x:c r="K958" t="str">
        <x:v>Employee 103857; home branch Croydon; assigned role Operative Skilled | Deployment branch: Croydon | Actual role: Operative Skilled | Jobs: 399017C | Customers: Apple Europe Ltd | Actual hours: 10.0; source records: 1</x:v>
      </x:c>
      <x:c r="L958" t="str">
        <x:v>Include</x:v>
      </x:c>
      <x:c r="M958"/>
      <x:c r="N958"/>
    </x:row>
    <x:row r="959">
      <x:c r="A959" t="str">
        <x:v>J Kiero-Watson|2026-06-11</x:v>
      </x:c>
      <x:c r="B959" s="888" t="n">
        <x:v>46184</x:v>
      </x:c>
      <x:c r="C959" t="str">
        <x:v>J Kiero-Watson</x:v>
      </x:c>
      <x:c r="D959" t="str">
        <x:v>Permanent</x:v>
      </x:c>
      <x:c r="E959" t="str">
        <x:v>Croydon</x:v>
      </x:c>
      <x:c r="F959" t="str">
        <x:v>Operative Skilled</x:v>
      </x:c>
      <x:c r="G959" t="str">
        <x:v>399017C</x:v>
      </x:c>
      <x:c r="H959" t="str">
        <x:v>Apple Europe Ltd</x:v>
      </x:c>
      <x:c r="I959" s="22" t="n">
        <x:v>10</x:v>
      </x:c>
      <x:c r="J959" t="str">
        <x:v>Worked</x:v>
      </x:c>
      <x:c r="K959" t="str">
        <x:v>Employee 103857; home branch Croydon; assigned role Operative Skilled | Deployment branch: Croydon | Actual role: Operative Skilled | Jobs: 399017C | Customers: Apple Europe Ltd | Actual hours: 10.0; source records: 1</x:v>
      </x:c>
      <x:c r="L959" t="str">
        <x:v>Include</x:v>
      </x:c>
      <x:c r="M959"/>
      <x:c r="N959"/>
    </x:row>
    <x:row r="960">
      <x:c r="A960" t="str">
        <x:v>J Kiero-Watson|2026-06-12</x:v>
      </x:c>
      <x:c r="B960" s="888" t="n">
        <x:v>46185</x:v>
      </x:c>
      <x:c r="C960" t="str">
        <x:v>J Kiero-Watson</x:v>
      </x:c>
      <x:c r="D960" t="str">
        <x:v>Permanent</x:v>
      </x:c>
      <x:c r="E960" t="str">
        <x:v>Croydon</x:v>
      </x:c>
      <x:c r="F960" t="str">
        <x:v>Operative Skilled</x:v>
      </x:c>
      <x:c r="G960" t="str">
        <x:v>399017C</x:v>
      </x:c>
      <x:c r="H960" t="str">
        <x:v>Apple Europe Ltd</x:v>
      </x:c>
      <x:c r="I960" s="22" t="n">
        <x:v>10</x:v>
      </x:c>
      <x:c r="J960" t="str">
        <x:v>Worked</x:v>
      </x:c>
      <x:c r="K960" t="str">
        <x:v>Employee 103857; home branch Croydon; assigned role Operative Skilled | Deployment branch: Croydon | Actual role: Operative Skilled | Jobs: 399017C | Customers: Apple Europe Ltd | Actual hours: 10.0; source records: 1</x:v>
      </x:c>
      <x:c r="L960" t="str">
        <x:v>Include</x:v>
      </x:c>
      <x:c r="M960"/>
      <x:c r="N960"/>
    </x:row>
    <x:row r="961">
      <x:c r="A961" t="str">
        <x:v>J Kiero-Watson|2026-06-15</x:v>
      </x:c>
      <x:c r="B961" s="888" t="n">
        <x:v>46188</x:v>
      </x:c>
      <x:c r="C961" t="str">
        <x:v>J Kiero-Watson</x:v>
      </x:c>
      <x:c r="D961" t="str">
        <x:v>Permanent</x:v>
      </x:c>
      <x:c r="E961" t="str">
        <x:v>Croydon</x:v>
      </x:c>
      <x:c r="F961" t="str">
        <x:v>Operative Skilled</x:v>
      </x:c>
      <x:c r="G961" t="str">
        <x:v>399017C</x:v>
      </x:c>
      <x:c r="H961" t="str">
        <x:v>Apple Europe Ltd</x:v>
      </x:c>
      <x:c r="I961" s="22" t="n">
        <x:v>10</x:v>
      </x:c>
      <x:c r="J961" t="str">
        <x:v>Worked</x:v>
      </x:c>
      <x:c r="K961" t="str">
        <x:v>Employee 103857; home branch Croydon; assigned role Operative Skilled | Deployment branch: Croydon | Actual role: Operative Skilled | Jobs: 399017C | Customers: Apple Europe Ltd | Actual hours: 10.0; source records: 1</x:v>
      </x:c>
      <x:c r="L961" t="str">
        <x:v>Include</x:v>
      </x:c>
      <x:c r="M961"/>
      <x:c r="N961"/>
    </x:row>
    <x:row r="962">
      <x:c r="A962" t="str">
        <x:v>J Kiero-Watson|2026-06-17</x:v>
      </x:c>
      <x:c r="B962" s="888" t="n">
        <x:v>46190</x:v>
      </x:c>
      <x:c r="C962" t="str">
        <x:v>J Kiero-Watson</x:v>
      </x:c>
      <x:c r="D962" t="str">
        <x:v>Permanent</x:v>
      </x:c>
      <x:c r="E962" t="str">
        <x:v>Croydon</x:v>
      </x:c>
      <x:c r="F962" t="str">
        <x:v>Operative Skilled</x:v>
      </x:c>
      <x:c r="G962" t="str">
        <x:v>399017C</x:v>
      </x:c>
      <x:c r="H962" t="str">
        <x:v>Apple Europe Ltd</x:v>
      </x:c>
      <x:c r="I962" s="22" t="n">
        <x:v>10</x:v>
      </x:c>
      <x:c r="J962" t="str">
        <x:v>Worked</x:v>
      </x:c>
      <x:c r="K962" t="str">
        <x:v>Employee 103857; home branch Croydon; assigned role Operative Skilled | Deployment branch: Croydon | Actual role: Operative Skilled | Jobs: 399017C | Customers: Apple Europe Ltd | Actual hours: 10.0; source records: 1</x:v>
      </x:c>
      <x:c r="L962" t="str">
        <x:v>Include</x:v>
      </x:c>
      <x:c r="M962"/>
      <x:c r="N962"/>
    </x:row>
    <x:row r="963">
      <x:c r="A963" t="str">
        <x:v>J Kiero-Watson|2026-06-18</x:v>
      </x:c>
      <x:c r="B963" s="888" t="n">
        <x:v>46191</x:v>
      </x:c>
      <x:c r="C963" t="str">
        <x:v>J Kiero-Watson</x:v>
      </x:c>
      <x:c r="D963" t="str">
        <x:v>Permanent</x:v>
      </x:c>
      <x:c r="E963" t="str">
        <x:v>Croydon</x:v>
      </x:c>
      <x:c r="F963" t="str">
        <x:v>Operative Skilled</x:v>
      </x:c>
      <x:c r="G963" t="str">
        <x:v>399017C</x:v>
      </x:c>
      <x:c r="H963" t="str">
        <x:v>Apple Europe Ltd</x:v>
      </x:c>
      <x:c r="I963" s="22" t="n">
        <x:v>10</x:v>
      </x:c>
      <x:c r="J963" t="str">
        <x:v>Worked</x:v>
      </x:c>
      <x:c r="K963" t="str">
        <x:v>Employee 103857; home branch Croydon; assigned role Operative Skilled | Deployment branch: Croydon | Actual role: Operative Skilled | Jobs: 399017C | Customers: Apple Europe Ltd | Actual hours: 10.0; source records: 1</x:v>
      </x:c>
      <x:c r="L963" t="str">
        <x:v>Include</x:v>
      </x:c>
      <x:c r="M963"/>
      <x:c r="N963"/>
    </x:row>
    <x:row r="964">
      <x:c r="A964" t="str">
        <x:v>J Kiero-Watson|2026-06-19</x:v>
      </x:c>
      <x:c r="B964" s="888" t="n">
        <x:v>46192</x:v>
      </x:c>
      <x:c r="C964" t="str">
        <x:v>J Kiero-Watson</x:v>
      </x:c>
      <x:c r="D964" t="str">
        <x:v>Permanent</x:v>
      </x:c>
      <x:c r="E964" t="str">
        <x:v>Croydon</x:v>
      </x:c>
      <x:c r="F964" t="str">
        <x:v>Operative Skilled</x:v>
      </x:c>
      <x:c r="G964" t="str">
        <x:v>399017C</x:v>
      </x:c>
      <x:c r="H964" t="str">
        <x:v>Apple Europe Ltd</x:v>
      </x:c>
      <x:c r="I964" s="22" t="n">
        <x:v>10</x:v>
      </x:c>
      <x:c r="J964" t="str">
        <x:v>Worked</x:v>
      </x:c>
      <x:c r="K964" t="str">
        <x:v>Employee 103857; home branch Croydon; assigned role Operative Skilled | Deployment branch: Croydon | Actual role: Operative Skilled | Jobs: 399017C | Customers: Apple Europe Ltd | Actual hours: 10.0; source records: 1</x:v>
      </x:c>
      <x:c r="L964" t="str">
        <x:v>Include</x:v>
      </x:c>
      <x:c r="M964"/>
      <x:c r="N964"/>
    </x:row>
    <x:row r="965">
      <x:c r="A965" t="str">
        <x:v>J Kiero-Watson|2026-06-22</x:v>
      </x:c>
      <x:c r="B965" s="888" t="n">
        <x:v>46195</x:v>
      </x:c>
      <x:c r="C965" t="str">
        <x:v>J Kiero-Watson</x:v>
      </x:c>
      <x:c r="D965" t="str">
        <x:v>Permanent</x:v>
      </x:c>
      <x:c r="E965" t="str">
        <x:v>Croydon</x:v>
      </x:c>
      <x:c r="F965" t="str">
        <x:v>Operative Skilled</x:v>
      </x:c>
      <x:c r="G965" t="str">
        <x:v>399017C</x:v>
      </x:c>
      <x:c r="H965" t="str">
        <x:v>Apple Europe Ltd</x:v>
      </x:c>
      <x:c r="I965" s="22" t="n">
        <x:v>10</x:v>
      </x:c>
      <x:c r="J965" t="str">
        <x:v>Worked</x:v>
      </x:c>
      <x:c r="K965" t="str">
        <x:v>Employee 103857; home branch Croydon; assigned role Operative Skilled | Deployment branch: Croydon | Actual role: Operative Skilled | Jobs: 399017C | Customers: Apple Europe Ltd | Actual hours: 10.0; source records: 1</x:v>
      </x:c>
      <x:c r="L965" t="str">
        <x:v>Include</x:v>
      </x:c>
      <x:c r="M965"/>
      <x:c r="N965"/>
    </x:row>
    <x:row r="966">
      <x:c r="A966" t="str">
        <x:v>J Kiero-Watson|2026-06-23</x:v>
      </x:c>
      <x:c r="B966" s="888" t="n">
        <x:v>46196</x:v>
      </x:c>
      <x:c r="C966" t="str">
        <x:v>J Kiero-Watson</x:v>
      </x:c>
      <x:c r="D966" t="str">
        <x:v>Permanent</x:v>
      </x:c>
      <x:c r="E966" t="str">
        <x:v>Croydon</x:v>
      </x:c>
      <x:c r="F966" t="str">
        <x:v>Operative Skilled</x:v>
      </x:c>
      <x:c r="G966" t="str">
        <x:v>399017C</x:v>
      </x:c>
      <x:c r="H966" t="str">
        <x:v>Apple Europe Ltd</x:v>
      </x:c>
      <x:c r="I966" s="22" t="n">
        <x:v>10</x:v>
      </x:c>
      <x:c r="J966" t="str">
        <x:v>Worked</x:v>
      </x:c>
      <x:c r="K966" t="str">
        <x:v>Employee 103857; home branch Croydon; assigned role Operative Skilled | Deployment branch: Croydon | Actual role: Operative Skilled | Jobs: 399017C | Customers: Apple Europe Ltd | Actual hours: 10.0; source records: 1</x:v>
      </x:c>
      <x:c r="L966" t="str">
        <x:v>Include</x:v>
      </x:c>
      <x:c r="M966"/>
      <x:c r="N966"/>
    </x:row>
    <x:row r="967">
      <x:c r="A967" t="str">
        <x:v>J Kiero-Watson|2026-06-24</x:v>
      </x:c>
      <x:c r="B967" s="888" t="n">
        <x:v>46197</x:v>
      </x:c>
      <x:c r="C967" t="str">
        <x:v>J Kiero-Watson</x:v>
      </x:c>
      <x:c r="D967" t="str">
        <x:v>Permanent</x:v>
      </x:c>
      <x:c r="E967" t="str">
        <x:v>Croydon</x:v>
      </x:c>
      <x:c r="F967" t="str">
        <x:v>Operative Skilled</x:v>
      </x:c>
      <x:c r="G967" t="str">
        <x:v>399017C</x:v>
      </x:c>
      <x:c r="H967" t="str">
        <x:v>Apple Europe Ltd</x:v>
      </x:c>
      <x:c r="I967" s="22" t="n">
        <x:v>10</x:v>
      </x:c>
      <x:c r="J967" t="str">
        <x:v>Worked</x:v>
      </x:c>
      <x:c r="K967" t="str">
        <x:v>Employee 103857; home branch Croydon; assigned role Operative Skilled | Deployment branch: Croydon | Actual role: Operative Skilled | Jobs: 399017C | Customers: Apple Europe Ltd | Actual hours: 10.0; source records: 1</x:v>
      </x:c>
      <x:c r="L967" t="str">
        <x:v>Include</x:v>
      </x:c>
      <x:c r="M967"/>
      <x:c r="N967"/>
    </x:row>
    <x:row r="968">
      <x:c r="A968" t="str">
        <x:v>J Kiero-Watson|2026-06-25</x:v>
      </x:c>
      <x:c r="B968" s="888" t="n">
        <x:v>46198</x:v>
      </x:c>
      <x:c r="C968" t="str">
        <x:v>J Kiero-Watson</x:v>
      </x:c>
      <x:c r="D968" t="str">
        <x:v>Permanent</x:v>
      </x:c>
      <x:c r="E968" t="str">
        <x:v>Croydon</x:v>
      </x:c>
      <x:c r="F968" t="str">
        <x:v>Operative Skilled</x:v>
      </x:c>
      <x:c r="G968" t="str">
        <x:v>399017C</x:v>
      </x:c>
      <x:c r="H968" t="str">
        <x:v>Apple Europe Ltd</x:v>
      </x:c>
      <x:c r="I968" s="22" t="n">
        <x:v>10</x:v>
      </x:c>
      <x:c r="J968" t="str">
        <x:v>Worked</x:v>
      </x:c>
      <x:c r="K968" t="str">
        <x:v>Employee 103857; home branch Croydon; assigned role Operative Skilled | Deployment branch: Croydon | Actual role: Operative Skilled | Jobs: 399017C | Customers: Apple Europe Ltd | Actual hours: 10.0; source records: 1</x:v>
      </x:c>
      <x:c r="L968" t="str">
        <x:v>Include</x:v>
      </x:c>
      <x:c r="M968"/>
      <x:c r="N968"/>
    </x:row>
    <x:row r="969">
      <x:c r="A969" t="str">
        <x:v>J Kiero-Watson|2026-06-26</x:v>
      </x:c>
      <x:c r="B969" s="888" t="n">
        <x:v>46199</x:v>
      </x:c>
      <x:c r="C969" t="str">
        <x:v>J Kiero-Watson</x:v>
      </x:c>
      <x:c r="D969" t="str">
        <x:v>Permanent</x:v>
      </x:c>
      <x:c r="E969" t="str">
        <x:v>Croydon</x:v>
      </x:c>
      <x:c r="F969" t="str">
        <x:v>Operative Skilled</x:v>
      </x:c>
      <x:c r="G969" t="str">
        <x:v>399017C</x:v>
      </x:c>
      <x:c r="H969" t="str">
        <x:v>Apple Europe Ltd</x:v>
      </x:c>
      <x:c r="I969" s="22" t="n">
        <x:v>10</x:v>
      </x:c>
      <x:c r="J969" t="str">
        <x:v>Worked</x:v>
      </x:c>
      <x:c r="K969" t="str">
        <x:v>Employee 103857; home branch Croydon; assigned role Operative Skilled | Deployment branch: Croydon | Actual role: Operative Skilled | Jobs: 399017C | Customers: Apple Europe Ltd | Actual hours: 10.0; source records: 1</x:v>
      </x:c>
      <x:c r="L969" t="str">
        <x:v>Include</x:v>
      </x:c>
      <x:c r="M969"/>
      <x:c r="N969"/>
    </x:row>
    <x:row r="970">
      <x:c r="A970" t="str">
        <x:v>J Kiero-Watson|2026-06-29</x:v>
      </x:c>
      <x:c r="B970" s="888" t="n">
        <x:v>46202</x:v>
      </x:c>
      <x:c r="C970" t="str">
        <x:v>J Kiero-Watson</x:v>
      </x:c>
      <x:c r="D970" t="str">
        <x:v>Permanent</x:v>
      </x:c>
      <x:c r="E970" t="str">
        <x:v>Croydon</x:v>
      </x:c>
      <x:c r="F970" t="str">
        <x:v>Operative Skilled</x:v>
      </x:c>
      <x:c r="G970" t="str">
        <x:v>399017C</x:v>
      </x:c>
      <x:c r="H970" t="str">
        <x:v>Apple Europe Ltd</x:v>
      </x:c>
      <x:c r="I970" s="22" t="n">
        <x:v>10</x:v>
      </x:c>
      <x:c r="J970" t="str">
        <x:v>Worked</x:v>
      </x:c>
      <x:c r="K970" t="str">
        <x:v>Employee 103857; home branch Croydon; assigned role Operative Skilled | Deployment branch: Croydon | Actual role: Operative Skilled | Jobs: 399017C | Customers: Apple Europe Ltd | Actual hours: 10.0; source records: 1</x:v>
      </x:c>
      <x:c r="L970" t="str">
        <x:v>Include</x:v>
      </x:c>
      <x:c r="M970"/>
      <x:c r="N970"/>
    </x:row>
    <x:row r="971">
      <x:c r="A971" t="str">
        <x:v>J Kiero-Watson|2026-06-30</x:v>
      </x:c>
      <x:c r="B971" s="888" t="n">
        <x:v>46203</x:v>
      </x:c>
      <x:c r="C971" t="str">
        <x:v>J Kiero-Watson</x:v>
      </x:c>
      <x:c r="D971" t="str">
        <x:v>Permanent</x:v>
      </x:c>
      <x:c r="E971" t="str">
        <x:v>Croydon</x:v>
      </x:c>
      <x:c r="F971" t="str">
        <x:v>Operative Skilled</x:v>
      </x:c>
      <x:c r="G971" t="str">
        <x:v>399017C</x:v>
      </x:c>
      <x:c r="H971" t="str">
        <x:v>Apple Europe Ltd</x:v>
      </x:c>
      <x:c r="I971" s="22" t="n">
        <x:v>10</x:v>
      </x:c>
      <x:c r="J971" t="str">
        <x:v>Worked</x:v>
      </x:c>
      <x:c r="K971" t="str">
        <x:v>Employee 103857; home branch Croydon; assigned role Operative Skilled | Deployment branch: Croydon | Actual role: Operative Skilled | Jobs: 399017C | Customers: Apple Europe Ltd | Actual hours: 10.0; source records: 1</x:v>
      </x:c>
      <x:c r="L971" t="str">
        <x:v>Include</x:v>
      </x:c>
      <x:c r="M971"/>
      <x:c r="N971"/>
    </x:row>
    <x:row r="972">
      <x:c r="A972" t="str">
        <x:v>J McGinley|2026-06-01</x:v>
      </x:c>
      <x:c r="B972" s="888" t="n">
        <x:v>46174</x:v>
      </x:c>
      <x:c r="C972" t="str">
        <x:v>J McGinley</x:v>
      </x:c>
      <x:c r="D972" t="str">
        <x:v>Permanent</x:v>
      </x:c>
      <x:c r="E972" t="str">
        <x:v>Thurrock</x:v>
      </x:c>
      <x:c r="F972" t="str">
        <x:v>Operative Skilled</x:v>
      </x:c>
      <x:c r="G972" t="str">
        <x:v>401051</x:v>
      </x:c>
      <x:c r="H972" t="str">
        <x:v>Accenture UK Ltd</x:v>
      </x:c>
      <x:c r="I972" s="22" t="n">
        <x:v>10.5</x:v>
      </x:c>
      <x:c r="J972" t="str">
        <x:v>Worked</x:v>
      </x:c>
      <x:c r="K972" t="str">
        <x:v>Employee 1063; home branch Thurrock; assigned role Operative Skilled | Deployment branch: Thurrock | Actual role: Operative Skilled | Jobs: 401051 | Customers: Accenture UK Ltd | Actual hours: 10.5; source records: 1</x:v>
      </x:c>
      <x:c r="L972" t="str">
        <x:v>Include</x:v>
      </x:c>
      <x:c r="M972"/>
      <x:c r="N972"/>
    </x:row>
    <x:row r="973">
      <x:c r="A973" t="str">
        <x:v>J McGinley|2026-06-02</x:v>
      </x:c>
      <x:c r="B973" s="888" t="n">
        <x:v>46175</x:v>
      </x:c>
      <x:c r="C973" t="str">
        <x:v>J McGinley</x:v>
      </x:c>
      <x:c r="D973" t="str">
        <x:v>Permanent</x:v>
      </x:c>
      <x:c r="E973" t="str">
        <x:v>Thurrock</x:v>
      </x:c>
      <x:c r="F973" t="str">
        <x:v>Operative Skilled</x:v>
      </x:c>
      <x:c r="G973" t="str">
        <x:v>401051</x:v>
      </x:c>
      <x:c r="H973" t="str">
        <x:v>Accenture UK Ltd</x:v>
      </x:c>
      <x:c r="I973" s="22" t="n">
        <x:v>10.5</x:v>
      </x:c>
      <x:c r="J973" t="str">
        <x:v>Worked</x:v>
      </x:c>
      <x:c r="K973" t="str">
        <x:v>Employee 1063; home branch Thurrock; assigned role Operative Skilled | Deployment branch: Thurrock | Actual role: Operative Skilled | Jobs: 401051 | Customers: Accenture UK Ltd | Actual hours: 10.5; source records: 1</x:v>
      </x:c>
      <x:c r="L973" t="str">
        <x:v>Include</x:v>
      </x:c>
      <x:c r="M973"/>
      <x:c r="N973"/>
    </x:row>
    <x:row r="974">
      <x:c r="A974" t="str">
        <x:v>J McGinley|2026-06-03</x:v>
      </x:c>
      <x:c r="B974" s="888" t="n">
        <x:v>46176</x:v>
      </x:c>
      <x:c r="C974" t="str">
        <x:v>J McGinley</x:v>
      </x:c>
      <x:c r="D974" t="str">
        <x:v>Permanent</x:v>
      </x:c>
      <x:c r="E974" t="str">
        <x:v>Thurrock</x:v>
      </x:c>
      <x:c r="F974" t="str">
        <x:v>Operative Skilled</x:v>
      </x:c>
      <x:c r="G974" t="str">
        <x:v>401051</x:v>
      </x:c>
      <x:c r="H974" t="str">
        <x:v>Accenture UK Ltd</x:v>
      </x:c>
      <x:c r="I974" s="22" t="n">
        <x:v>10.5</x:v>
      </x:c>
      <x:c r="J974" t="str">
        <x:v>Worked</x:v>
      </x:c>
      <x:c r="K974" t="str">
        <x:v>Employee 1063; home branch Thurrock; assigned role Operative Skilled | Deployment branch: Thurrock | Actual role: Operative Skilled | Jobs: 401051 | Customers: Accenture UK Ltd | Actual hours: 10.5; source records: 1</x:v>
      </x:c>
      <x:c r="L974" t="str">
        <x:v>Include</x:v>
      </x:c>
      <x:c r="M974"/>
      <x:c r="N974"/>
    </x:row>
    <x:row r="975">
      <x:c r="A975" t="str">
        <x:v>J McGinley|2026-06-04</x:v>
      </x:c>
      <x:c r="B975" s="888" t="n">
        <x:v>46177</x:v>
      </x:c>
      <x:c r="C975" t="str">
        <x:v>J McGinley</x:v>
      </x:c>
      <x:c r="D975" t="str">
        <x:v>Permanent</x:v>
      </x:c>
      <x:c r="E975" t="str">
        <x:v>Thurrock</x:v>
      </x:c>
      <x:c r="F975" t="str">
        <x:v>Operative Skilled</x:v>
      </x:c>
      <x:c r="G975" t="str">
        <x:v>401051</x:v>
      </x:c>
      <x:c r="H975" t="str">
        <x:v>Accenture UK Ltd</x:v>
      </x:c>
      <x:c r="I975" s="22" t="n">
        <x:v>10.5</x:v>
      </x:c>
      <x:c r="J975" t="str">
        <x:v>Worked</x:v>
      </x:c>
      <x:c r="K975" t="str">
        <x:v>Employee 1063; home branch Thurrock; assigned role Operative Skilled | Deployment branch: Thurrock | Actual role: Operative Skilled | Jobs: 401051 | Customers: Accenture UK Ltd | Actual hours: 10.5; source records: 1</x:v>
      </x:c>
      <x:c r="L975" t="str">
        <x:v>Include</x:v>
      </x:c>
      <x:c r="M975"/>
      <x:c r="N975"/>
    </x:row>
    <x:row r="976">
      <x:c r="A976" t="str">
        <x:v>J McGinley|2026-06-05</x:v>
      </x:c>
      <x:c r="B976" s="888" t="n">
        <x:v>46178</x:v>
      </x:c>
      <x:c r="C976" t="str">
        <x:v>J McGinley</x:v>
      </x:c>
      <x:c r="D976" t="str">
        <x:v>Permanent</x:v>
      </x:c>
      <x:c r="E976" t="str">
        <x:v>Thurrock</x:v>
      </x:c>
      <x:c r="F976" t="str">
        <x:v>Operative Skilled</x:v>
      </x:c>
      <x:c r="G976" t="str">
        <x:v>401051</x:v>
      </x:c>
      <x:c r="H976" t="str">
        <x:v>Accenture UK Ltd</x:v>
      </x:c>
      <x:c r="I976" s="22" t="n">
        <x:v>10.5</x:v>
      </x:c>
      <x:c r="J976" t="str">
        <x:v>Worked</x:v>
      </x:c>
      <x:c r="K976" t="str">
        <x:v>Employee 1063; home branch Thurrock; assigned role Operative Skilled | Deployment branch: Thurrock | Actual role: Operative Skilled | Jobs: 401051 | Customers: Accenture UK Ltd | Actual hours: 10.5; source records: 1</x:v>
      </x:c>
      <x:c r="L976" t="str">
        <x:v>Include</x:v>
      </x:c>
      <x:c r="M976"/>
      <x:c r="N976"/>
    </x:row>
    <x:row r="977">
      <x:c r="A977" t="str">
        <x:v>J McGinley|2026-06-08</x:v>
      </x:c>
      <x:c r="B977" s="888" t="n">
        <x:v>46181</x:v>
      </x:c>
      <x:c r="C977" t="str">
        <x:v>J McGinley</x:v>
      </x:c>
      <x:c r="D977" t="str">
        <x:v>Permanent</x:v>
      </x:c>
      <x:c r="E977" t="str">
        <x:v>Thurrock</x:v>
      </x:c>
      <x:c r="F977" t="str">
        <x:v>Operative Skilled</x:v>
      </x:c>
      <x:c r="G977" t="str">
        <x:v>401051</x:v>
      </x:c>
      <x:c r="H977" t="str">
        <x:v>Accenture UK Ltd</x:v>
      </x:c>
      <x:c r="I977" s="22" t="n">
        <x:v>10.5</x:v>
      </x:c>
      <x:c r="J977" t="str">
        <x:v>Worked</x:v>
      </x:c>
      <x:c r="K977" t="str">
        <x:v>Employee 1063; home branch Thurrock; assigned role Operative Skilled | Deployment branch: Thurrock | Actual role: Operative Skilled | Jobs: 401051 | Customers: Accenture UK Ltd | Actual hours: 10.5; source records: 1</x:v>
      </x:c>
      <x:c r="L977" t="str">
        <x:v>Include</x:v>
      </x:c>
      <x:c r="M977"/>
      <x:c r="N977"/>
    </x:row>
    <x:row r="978">
      <x:c r="A978" t="str">
        <x:v>J McGinley|2026-06-09</x:v>
      </x:c>
      <x:c r="B978" s="888" t="n">
        <x:v>46182</x:v>
      </x:c>
      <x:c r="C978" t="str">
        <x:v>J McGinley</x:v>
      </x:c>
      <x:c r="D978" t="str">
        <x:v>Permanent</x:v>
      </x:c>
      <x:c r="E978" t="str">
        <x:v>Thurrock</x:v>
      </x:c>
      <x:c r="F978" t="str">
        <x:v>Operative Skilled</x:v>
      </x:c>
      <x:c r="G978" t="str">
        <x:v>401051</x:v>
      </x:c>
      <x:c r="H978" t="str">
        <x:v>Accenture UK Ltd</x:v>
      </x:c>
      <x:c r="I978" s="22" t="n">
        <x:v>10.5</x:v>
      </x:c>
      <x:c r="J978" t="str">
        <x:v>Worked</x:v>
      </x:c>
      <x:c r="K978" t="str">
        <x:v>Employee 1063; home branch Thurrock; assigned role Operative Skilled | Deployment branch: Thurrock | Actual role: Operative Skilled | Jobs: 401051 | Customers: Accenture UK Ltd | Actual hours: 10.5; source records: 1</x:v>
      </x:c>
      <x:c r="L978" t="str">
        <x:v>Include</x:v>
      </x:c>
      <x:c r="M978"/>
      <x:c r="N978"/>
    </x:row>
    <x:row r="979">
      <x:c r="A979" t="str">
        <x:v>J McGinley|2026-06-10</x:v>
      </x:c>
      <x:c r="B979" s="888" t="n">
        <x:v>46183</x:v>
      </x:c>
      <x:c r="C979" t="str">
        <x:v>J McGinley</x:v>
      </x:c>
      <x:c r="D979" t="str">
        <x:v>Permanent</x:v>
      </x:c>
      <x:c r="E979" t="str">
        <x:v>Thurrock</x:v>
      </x:c>
      <x:c r="F979" t="str">
        <x:v>Operative Skilled</x:v>
      </x:c>
      <x:c r="G979" t="str">
        <x:v>401051</x:v>
      </x:c>
      <x:c r="H979" t="str">
        <x:v>Accenture UK Ltd</x:v>
      </x:c>
      <x:c r="I979" s="22" t="n">
        <x:v>10.5</x:v>
      </x:c>
      <x:c r="J979" t="str">
        <x:v>Worked</x:v>
      </x:c>
      <x:c r="K979" t="str">
        <x:v>Employee 1063; home branch Thurrock; assigned role Operative Skilled | Deployment branch: Thurrock | Actual role: Operative Skilled | Jobs: 401051 | Customers: Accenture UK Ltd | Actual hours: 10.5; source records: 1</x:v>
      </x:c>
      <x:c r="L979" t="str">
        <x:v>Include</x:v>
      </x:c>
      <x:c r="M979"/>
      <x:c r="N979"/>
    </x:row>
    <x:row r="980">
      <x:c r="A980" t="str">
        <x:v>J McGinley|2026-06-11</x:v>
      </x:c>
      <x:c r="B980" s="888" t="n">
        <x:v>46184</x:v>
      </x:c>
      <x:c r="C980" t="str">
        <x:v>J McGinley</x:v>
      </x:c>
      <x:c r="D980" t="str">
        <x:v>Permanent</x:v>
      </x:c>
      <x:c r="E980" t="str">
        <x:v>Thurrock</x:v>
      </x:c>
      <x:c r="F980" t="str">
        <x:v>Operative Skilled</x:v>
      </x:c>
      <x:c r="G980" t="str">
        <x:v>401051</x:v>
      </x:c>
      <x:c r="H980" t="str">
        <x:v>Accenture UK Ltd</x:v>
      </x:c>
      <x:c r="I980" s="22" t="n">
        <x:v>10.5</x:v>
      </x:c>
      <x:c r="J980" t="str">
        <x:v>Worked</x:v>
      </x:c>
      <x:c r="K980" t="str">
        <x:v>Employee 1063; home branch Thurrock; assigned role Operative Skilled | Deployment branch: Thurrock | Actual role: Operative Skilled | Jobs: 401051 | Customers: Accenture UK Ltd | Actual hours: 10.5; source records: 1</x:v>
      </x:c>
      <x:c r="L980" t="str">
        <x:v>Include</x:v>
      </x:c>
      <x:c r="M980"/>
      <x:c r="N980"/>
    </x:row>
    <x:row r="981">
      <x:c r="A981" t="str">
        <x:v>J McGinley|2026-06-12</x:v>
      </x:c>
      <x:c r="B981" s="888" t="n">
        <x:v>46185</x:v>
      </x:c>
      <x:c r="C981" t="str">
        <x:v>J McGinley</x:v>
      </x:c>
      <x:c r="D981" t="str">
        <x:v>Permanent</x:v>
      </x:c>
      <x:c r="E981" t="str">
        <x:v>Thurrock</x:v>
      </x:c>
      <x:c r="F981" t="str">
        <x:v>Operative Skilled</x:v>
      </x:c>
      <x:c r="G981" t="str">
        <x:v>401051</x:v>
      </x:c>
      <x:c r="H981" t="str">
        <x:v>Accenture UK Ltd</x:v>
      </x:c>
      <x:c r="I981" s="22" t="n">
        <x:v>10.5</x:v>
      </x:c>
      <x:c r="J981" t="str">
        <x:v>Worked</x:v>
      </x:c>
      <x:c r="K981" t="str">
        <x:v>Employee 1063; home branch Thurrock; assigned role Operative Skilled | Deployment branch: Thurrock | Actual role: Operative Skilled | Jobs: 401051 | Customers: Accenture UK Ltd | Actual hours: 10.5; source records: 1</x:v>
      </x:c>
      <x:c r="L981" t="str">
        <x:v>Include</x:v>
      </x:c>
      <x:c r="M981"/>
      <x:c r="N981"/>
    </x:row>
    <x:row r="982">
      <x:c r="A982" t="str">
        <x:v>J McGinley|2026-06-15</x:v>
      </x:c>
      <x:c r="B982" s="888" t="n">
        <x:v>46188</x:v>
      </x:c>
      <x:c r="C982" t="str">
        <x:v>J McGinley</x:v>
      </x:c>
      <x:c r="D982" t="str">
        <x:v>Permanent</x:v>
      </x:c>
      <x:c r="E982" t="str">
        <x:v>Thurrock</x:v>
      </x:c>
      <x:c r="F982" t="str">
        <x:v>Operative Skilled</x:v>
      </x:c>
      <x:c r="G982" t="str">
        <x:v>401051</x:v>
      </x:c>
      <x:c r="H982" t="str">
        <x:v>Accenture UK Ltd</x:v>
      </x:c>
      <x:c r="I982" s="22" t="n">
        <x:v>10.5</x:v>
      </x:c>
      <x:c r="J982" t="str">
        <x:v>Worked</x:v>
      </x:c>
      <x:c r="K982" t="str">
        <x:v>Employee 1063; home branch Thurrock; assigned role Operative Skilled | Deployment branch: Thurrock | Actual role: Operative Skilled | Jobs: 401051 | Customers: Accenture UK Ltd | Actual hours: 10.5; source records: 1</x:v>
      </x:c>
      <x:c r="L982" t="str">
        <x:v>Include</x:v>
      </x:c>
      <x:c r="M982"/>
      <x:c r="N982"/>
    </x:row>
    <x:row r="983">
      <x:c r="A983" t="str">
        <x:v>J McGinley|2026-06-16</x:v>
      </x:c>
      <x:c r="B983" s="888" t="n">
        <x:v>46189</x:v>
      </x:c>
      <x:c r="C983" t="str">
        <x:v>J McGinley</x:v>
      </x:c>
      <x:c r="D983" t="str">
        <x:v>Permanent</x:v>
      </x:c>
      <x:c r="E983" t="str">
        <x:v>Thurrock</x:v>
      </x:c>
      <x:c r="F983" t="str">
        <x:v>Operative Skilled</x:v>
      </x:c>
      <x:c r="G983" t="str">
        <x:v>401051</x:v>
      </x:c>
      <x:c r="H983" t="str">
        <x:v>Accenture UK Ltd</x:v>
      </x:c>
      <x:c r="I983" s="22" t="n">
        <x:v>10.5</x:v>
      </x:c>
      <x:c r="J983" t="str">
        <x:v>Worked</x:v>
      </x:c>
      <x:c r="K983" t="str">
        <x:v>Employee 1063; home branch Thurrock; assigned role Operative Skilled | Deployment branch: Thurrock | Actual role: Operative Skilled | Jobs: 401051 | Customers: Accenture UK Ltd | Actual hours: 10.5; source records: 1</x:v>
      </x:c>
      <x:c r="L983" t="str">
        <x:v>Include</x:v>
      </x:c>
      <x:c r="M983"/>
      <x:c r="N983"/>
    </x:row>
    <x:row r="984">
      <x:c r="A984" t="str">
        <x:v>J McGinley|2026-06-17</x:v>
      </x:c>
      <x:c r="B984" s="888" t="n">
        <x:v>46190</x:v>
      </x:c>
      <x:c r="C984" t="str">
        <x:v>J McGinley</x:v>
      </x:c>
      <x:c r="D984" t="str">
        <x:v>Permanent</x:v>
      </x:c>
      <x:c r="E984" t="str">
        <x:v>Thurrock</x:v>
      </x:c>
      <x:c r="F984" t="str">
        <x:v>Operative Skilled</x:v>
      </x:c>
      <x:c r="G984" t="str">
        <x:v>401051</x:v>
      </x:c>
      <x:c r="H984" t="str">
        <x:v>Accenture UK Ltd</x:v>
      </x:c>
      <x:c r="I984" s="22" t="n">
        <x:v>10.5</x:v>
      </x:c>
      <x:c r="J984" t="str">
        <x:v>Worked</x:v>
      </x:c>
      <x:c r="K984" t="str">
        <x:v>Employee 1063; home branch Thurrock; assigned role Operative Skilled | Deployment branch: Thurrock | Actual role: Operative Skilled | Jobs: 401051 | Customers: Accenture UK Ltd | Actual hours: 10.5; source records: 1</x:v>
      </x:c>
      <x:c r="L984" t="str">
        <x:v>Include</x:v>
      </x:c>
      <x:c r="M984"/>
      <x:c r="N984"/>
    </x:row>
    <x:row r="985">
      <x:c r="A985" t="str">
        <x:v>J McGinley|2026-06-18</x:v>
      </x:c>
      <x:c r="B985" s="888" t="n">
        <x:v>46191</x:v>
      </x:c>
      <x:c r="C985" t="str">
        <x:v>J McGinley</x:v>
      </x:c>
      <x:c r="D985" t="str">
        <x:v>Permanent</x:v>
      </x:c>
      <x:c r="E985" t="str">
        <x:v>Thurrock</x:v>
      </x:c>
      <x:c r="F985" t="str">
        <x:v>Operative Skilled</x:v>
      </x:c>
      <x:c r="G985" t="str">
        <x:v>401051</x:v>
      </x:c>
      <x:c r="H985" t="str">
        <x:v>Accenture UK Ltd</x:v>
      </x:c>
      <x:c r="I985" s="22" t="n">
        <x:v>10.5</x:v>
      </x:c>
      <x:c r="J985" t="str">
        <x:v>Worked</x:v>
      </x:c>
      <x:c r="K985" t="str">
        <x:v>Employee 1063; home branch Thurrock; assigned role Operative Skilled | Deployment branch: Thurrock | Actual role: Operative Skilled | Jobs: 401051 | Customers: Accenture UK Ltd | Actual hours: 10.5; source records: 1</x:v>
      </x:c>
      <x:c r="L985" t="str">
        <x:v>Include</x:v>
      </x:c>
      <x:c r="M985"/>
      <x:c r="N985"/>
    </x:row>
    <x:row r="986">
      <x:c r="A986" t="str">
        <x:v>J McGinley|2026-06-19</x:v>
      </x:c>
      <x:c r="B986" s="888" t="n">
        <x:v>46192</x:v>
      </x:c>
      <x:c r="C986" t="str">
        <x:v>J McGinley</x:v>
      </x:c>
      <x:c r="D986" t="str">
        <x:v>Permanent</x:v>
      </x:c>
      <x:c r="E986" t="str">
        <x:v>Thurrock</x:v>
      </x:c>
      <x:c r="F986" t="str">
        <x:v>Operative Skilled</x:v>
      </x:c>
      <x:c r="G986" t="str">
        <x:v>401051</x:v>
      </x:c>
      <x:c r="H986" t="str">
        <x:v>Accenture UK Ltd</x:v>
      </x:c>
      <x:c r="I986" s="22" t="n">
        <x:v>10.5</x:v>
      </x:c>
      <x:c r="J986" t="str">
        <x:v>Worked</x:v>
      </x:c>
      <x:c r="K986" t="str">
        <x:v>Employee 1063; home branch Thurrock; assigned role Operative Skilled | Deployment branch: Thurrock | Actual role: Operative Skilled | Jobs: 401051 | Customers: Accenture UK Ltd | Actual hours: 10.5; source records: 1</x:v>
      </x:c>
      <x:c r="L986" t="str">
        <x:v>Include</x:v>
      </x:c>
      <x:c r="M986"/>
      <x:c r="N986"/>
    </x:row>
    <x:row r="987">
      <x:c r="A987" t="str">
        <x:v>J McGinley|2026-06-22</x:v>
      </x:c>
      <x:c r="B987" s="888" t="n">
        <x:v>46195</x:v>
      </x:c>
      <x:c r="C987" t="str">
        <x:v>J McGinley</x:v>
      </x:c>
      <x:c r="D987" t="str">
        <x:v>Permanent</x:v>
      </x:c>
      <x:c r="E987" t="str">
        <x:v>Thurrock</x:v>
      </x:c>
      <x:c r="F987" t="str">
        <x:v>Operative Skilled</x:v>
      </x:c>
      <x:c r="G987" t="str">
        <x:v>401051</x:v>
      </x:c>
      <x:c r="H987" t="str">
        <x:v>Accenture UK Ltd</x:v>
      </x:c>
      <x:c r="I987" s="22" t="n">
        <x:v>10.5</x:v>
      </x:c>
      <x:c r="J987" t="str">
        <x:v>Worked</x:v>
      </x:c>
      <x:c r="K987" t="str">
        <x:v>Employee 1063; home branch Thurrock; assigned role Operative Skilled | Deployment branch: Thurrock | Actual role: Operative Skilled | Jobs: 401051 | Customers: Accenture UK Ltd | Actual hours: 10.5; source records: 1</x:v>
      </x:c>
      <x:c r="L987" t="str">
        <x:v>Include</x:v>
      </x:c>
      <x:c r="M987"/>
      <x:c r="N987"/>
    </x:row>
    <x:row r="988">
      <x:c r="A988" t="str">
        <x:v>J McGinley|2026-06-23</x:v>
      </x:c>
      <x:c r="B988" s="888" t="n">
        <x:v>46196</x:v>
      </x:c>
      <x:c r="C988" t="str">
        <x:v>J McGinley</x:v>
      </x:c>
      <x:c r="D988" t="str">
        <x:v>Permanent</x:v>
      </x:c>
      <x:c r="E988" t="str">
        <x:v>Thurrock</x:v>
      </x:c>
      <x:c r="F988" t="str">
        <x:v>Operative Skilled</x:v>
      </x:c>
      <x:c r="G988" t="str">
        <x:v>401051</x:v>
      </x:c>
      <x:c r="H988" t="str">
        <x:v>Accenture UK Ltd</x:v>
      </x:c>
      <x:c r="I988" s="22" t="n">
        <x:v>10.5</x:v>
      </x:c>
      <x:c r="J988" t="str">
        <x:v>Worked</x:v>
      </x:c>
      <x:c r="K988" t="str">
        <x:v>Employee 1063; home branch Thurrock; assigned role Operative Skilled | Deployment branch: Thurrock | Actual role: Operative Skilled | Jobs: 401051 | Customers: Accenture UK Ltd | Actual hours: 10.5; source records: 1</x:v>
      </x:c>
      <x:c r="L988" t="str">
        <x:v>Include</x:v>
      </x:c>
      <x:c r="M988"/>
      <x:c r="N988"/>
    </x:row>
    <x:row r="989">
      <x:c r="A989" t="str">
        <x:v>J McGinley|2026-06-24</x:v>
      </x:c>
      <x:c r="B989" s="888" t="n">
        <x:v>46197</x:v>
      </x:c>
      <x:c r="C989" t="str">
        <x:v>J McGinley</x:v>
      </x:c>
      <x:c r="D989" t="str">
        <x:v>Permanent</x:v>
      </x:c>
      <x:c r="E989" t="str">
        <x:v>Thurrock</x:v>
      </x:c>
      <x:c r="F989" t="str">
        <x:v>Operative Skilled</x:v>
      </x:c>
      <x:c r="G989" t="str">
        <x:v>401051</x:v>
      </x:c>
      <x:c r="H989" t="str">
        <x:v>Accenture UK Ltd</x:v>
      </x:c>
      <x:c r="I989" s="22" t="n">
        <x:v>10.5</x:v>
      </x:c>
      <x:c r="J989" t="str">
        <x:v>Worked</x:v>
      </x:c>
      <x:c r="K989" t="str">
        <x:v>Employee 1063; home branch Thurrock; assigned role Operative Skilled | Deployment branch: Thurrock | Actual role: Operative Skilled | Jobs: 401051 | Customers: Accenture UK Ltd | Actual hours: 10.5; source records: 1</x:v>
      </x:c>
      <x:c r="L989" t="str">
        <x:v>Include</x:v>
      </x:c>
      <x:c r="M989"/>
      <x:c r="N989"/>
    </x:row>
    <x:row r="990">
      <x:c r="A990" t="str">
        <x:v>J McGinley|2026-06-25</x:v>
      </x:c>
      <x:c r="B990" s="888" t="n">
        <x:v>46198</x:v>
      </x:c>
      <x:c r="C990" t="str">
        <x:v>J McGinley</x:v>
      </x:c>
      <x:c r="D990" t="str">
        <x:v>Permanent</x:v>
      </x:c>
      <x:c r="E990" t="str">
        <x:v>Thurrock</x:v>
      </x:c>
      <x:c r="F990" t="str">
        <x:v>Operative Skilled</x:v>
      </x:c>
      <x:c r="G990" t="str">
        <x:v>401051</x:v>
      </x:c>
      <x:c r="H990" t="str">
        <x:v>Accenture UK Ltd</x:v>
      </x:c>
      <x:c r="I990" s="22" t="n">
        <x:v>10.5</x:v>
      </x:c>
      <x:c r="J990" t="str">
        <x:v>Worked</x:v>
      </x:c>
      <x:c r="K990" t="str">
        <x:v>Employee 1063; home branch Thurrock; assigned role Operative Skilled | Deployment branch: Thurrock | Actual role: Operative Skilled | Jobs: 401051 | Customers: Accenture UK Ltd | Actual hours: 10.5; source records: 1</x:v>
      </x:c>
      <x:c r="L990" t="str">
        <x:v>Include</x:v>
      </x:c>
      <x:c r="M990"/>
      <x:c r="N990"/>
    </x:row>
    <x:row r="991">
      <x:c r="A991" t="str">
        <x:v>J McGinley|2026-06-26</x:v>
      </x:c>
      <x:c r="B991" s="888" t="n">
        <x:v>46199</x:v>
      </x:c>
      <x:c r="C991" t="str">
        <x:v>J McGinley</x:v>
      </x:c>
      <x:c r="D991" t="str">
        <x:v>Permanent</x:v>
      </x:c>
      <x:c r="E991" t="str">
        <x:v>Thurrock</x:v>
      </x:c>
      <x:c r="F991" t="str">
        <x:v>Operative Skilled</x:v>
      </x:c>
      <x:c r="G991" t="str">
        <x:v>401051</x:v>
      </x:c>
      <x:c r="H991" t="str">
        <x:v>Accenture UK Ltd</x:v>
      </x:c>
      <x:c r="I991" s="22" t="n">
        <x:v>10.5</x:v>
      </x:c>
      <x:c r="J991" t="str">
        <x:v>Worked</x:v>
      </x:c>
      <x:c r="K991" t="str">
        <x:v>Employee 1063; home branch Thurrock; assigned role Operative Skilled | Deployment branch: Thurrock | Actual role: Operative Skilled | Jobs: 401051 | Customers: Accenture UK Ltd | Actual hours: 10.5; source records: 1</x:v>
      </x:c>
      <x:c r="L991" t="str">
        <x:v>Include</x:v>
      </x:c>
      <x:c r="M991"/>
      <x:c r="N991"/>
    </x:row>
    <x:row r="992">
      <x:c r="A992" t="str">
        <x:v>J McGinley|2026-06-29</x:v>
      </x:c>
      <x:c r="B992" s="888" t="n">
        <x:v>46202</x:v>
      </x:c>
      <x:c r="C992" t="str">
        <x:v>J McGinley</x:v>
      </x:c>
      <x:c r="D992" t="str">
        <x:v>Permanent</x:v>
      </x:c>
      <x:c r="E992" t="str">
        <x:v>Thurrock</x:v>
      </x:c>
      <x:c r="F992" t="str">
        <x:v>Operative Skilled</x:v>
      </x:c>
      <x:c r="G992" t="str">
        <x:v>401051</x:v>
      </x:c>
      <x:c r="H992" t="str">
        <x:v>Accenture UK Ltd</x:v>
      </x:c>
      <x:c r="I992" s="22" t="n">
        <x:v>10.5</x:v>
      </x:c>
      <x:c r="J992" t="str">
        <x:v>Worked</x:v>
      </x:c>
      <x:c r="K992" t="str">
        <x:v>Employee 1063; home branch Thurrock; assigned role Operative Skilled | Deployment branch: Thurrock | Actual role: Operative Skilled | Jobs: 401051 | Customers: Accenture UK Ltd | Actual hours: 10.5; source records: 1</x:v>
      </x:c>
      <x:c r="L992" t="str">
        <x:v>Include</x:v>
      </x:c>
      <x:c r="M992"/>
      <x:c r="N992"/>
    </x:row>
    <x:row r="993">
      <x:c r="A993" t="str">
        <x:v>J McGinley|2026-06-30</x:v>
      </x:c>
      <x:c r="B993" s="888" t="n">
        <x:v>46203</x:v>
      </x:c>
      <x:c r="C993" t="str">
        <x:v>J McGinley</x:v>
      </x:c>
      <x:c r="D993" t="str">
        <x:v>Permanent</x:v>
      </x:c>
      <x:c r="E993" t="str">
        <x:v>Thurrock</x:v>
      </x:c>
      <x:c r="F993" t="str">
        <x:v>Operative Skilled</x:v>
      </x:c>
      <x:c r="G993" t="str">
        <x:v>401051</x:v>
      </x:c>
      <x:c r="H993" t="str">
        <x:v>Accenture UK Ltd</x:v>
      </x:c>
      <x:c r="I993" s="22" t="n">
        <x:v>10.5</x:v>
      </x:c>
      <x:c r="J993" t="str">
        <x:v>Worked</x:v>
      </x:c>
      <x:c r="K993" t="str">
        <x:v>Employee 1063; home branch Thurrock; assigned role Operative Skilled | Deployment branch: Thurrock | Actual role: Operative Skilled | Jobs: 401051 | Customers: Accenture UK Ltd | Actual hours: 10.5; source records: 1</x:v>
      </x:c>
      <x:c r="L993" t="str">
        <x:v>Include</x:v>
      </x:c>
      <x:c r="M993"/>
      <x:c r="N993"/>
    </x:row>
    <x:row r="994">
      <x:c r="A994" t="str">
        <x:v>J Samuels|2026-06-01</x:v>
      </x:c>
      <x:c r="B994" s="888" t="n">
        <x:v>46174</x:v>
      </x:c>
      <x:c r="C994" t="str">
        <x:v>J Samuels</x:v>
      </x:c>
      <x:c r="D994" t="str">
        <x:v>Permanent</x:v>
      </x:c>
      <x:c r="E994" t="str">
        <x:v>Croydon</x:v>
      </x:c>
      <x:c r="F994" t="str">
        <x:v>Operative Skilled</x:v>
      </x:c>
      <x:c r="G994" t="str">
        <x:v>400111</x:v>
      </x:c>
      <x:c r="H994" t="str">
        <x:v>Bromley Central Library</x:v>
      </x:c>
      <x:c r="I994" s="22" t="n">
        <x:v>8.5</x:v>
      </x:c>
      <x:c r="J994" t="str">
        <x:v>Worked</x:v>
      </x:c>
      <x:c r="K994" t="str">
        <x:v>Employee 103743; home branch Croydon; assigned role Operative Skilled | Deployment branch: Croydon | Actual role: Operative Porter | Jobs: 400111 | Customers: Bromley Central Library | Actual hours: 8.5; source records: 1</x:v>
      </x:c>
      <x:c r="L994" t="str">
        <x:v>Include</x:v>
      </x:c>
      <x:c r="M994"/>
      <x:c r="N994"/>
    </x:row>
    <x:row r="995">
      <x:c r="A995" t="str">
        <x:v>J Samuels|2026-06-02</x:v>
      </x:c>
      <x:c r="B995" s="888" t="n">
        <x:v>46175</x:v>
      </x:c>
      <x:c r="C995" t="str">
        <x:v>J Samuels</x:v>
      </x:c>
      <x:c r="D995" t="str">
        <x:v>Permanent</x:v>
      </x:c>
      <x:c r="E995" t="str">
        <x:v>Croydon</x:v>
      </x:c>
      <x:c r="F995" t="str">
        <x:v>Operative Skilled</x:v>
      </x:c>
      <x:c r="G995" t="str">
        <x:v>400111</x:v>
      </x:c>
      <x:c r="H995" t="str">
        <x:v>Bromley Central Library</x:v>
      </x:c>
      <x:c r="I995" s="22" t="n">
        <x:v>8</x:v>
      </x:c>
      <x:c r="J995" t="str">
        <x:v>Worked</x:v>
      </x:c>
      <x:c r="K995" t="str">
        <x:v>Employee 103743; home branch Croydon; assigned role Operative Skilled | Deployment branch: Croydon | Actual role: Operative Porter | Jobs: 400111 | Customers: Bromley Central Library | Actual hours: 8.0; source records: 1</x:v>
      </x:c>
      <x:c r="L995" t="str">
        <x:v>Include</x:v>
      </x:c>
      <x:c r="M995"/>
      <x:c r="N995"/>
    </x:row>
    <x:row r="996">
      <x:c r="A996" t="str">
        <x:v>J Samuels|2026-06-03</x:v>
      </x:c>
      <x:c r="B996" s="888" t="n">
        <x:v>46176</x:v>
      </x:c>
      <x:c r="C996" t="str">
        <x:v>J Samuels</x:v>
      </x:c>
      <x:c r="D996" t="str">
        <x:v>Permanent</x:v>
      </x:c>
      <x:c r="E996" t="str">
        <x:v>Croydon</x:v>
      </x:c>
      <x:c r="F996" t="str">
        <x:v>Operative Skilled</x:v>
      </x:c>
      <x:c r="G996" t="str">
        <x:v>400111</x:v>
      </x:c>
      <x:c r="H996" t="str">
        <x:v>Bromley Central Library</x:v>
      </x:c>
      <x:c r="I996" s="22" t="n">
        <x:v>7.5</x:v>
      </x:c>
      <x:c r="J996" t="str">
        <x:v>Worked</x:v>
      </x:c>
      <x:c r="K996" t="str">
        <x:v>Employee 103743; home branch Croydon; assigned role Operative Skilled | Deployment branch: Croydon | Actual role: Operative Porter | Jobs: 400111 | Customers: Bromley Central Library | Actual hours: 7.5; source records: 1</x:v>
      </x:c>
      <x:c r="L996" t="str">
        <x:v>Include</x:v>
      </x:c>
      <x:c r="M996"/>
      <x:c r="N996"/>
    </x:row>
    <x:row r="997">
      <x:c r="A997" t="str">
        <x:v>J Samuels|2026-06-04</x:v>
      </x:c>
      <x:c r="B997" s="888" t="n">
        <x:v>46177</x:v>
      </x:c>
      <x:c r="C997" t="str">
        <x:v>J Samuels</x:v>
      </x:c>
      <x:c r="D997" t="str">
        <x:v>Permanent</x:v>
      </x:c>
      <x:c r="E997" t="str">
        <x:v>Croydon</x:v>
      </x:c>
      <x:c r="F997" t="str">
        <x:v>Operative Skilled</x:v>
      </x:c>
      <x:c r="G997" t="str">
        <x:v>400111</x:v>
      </x:c>
      <x:c r="H997" t="str">
        <x:v>Bromley Central Library</x:v>
      </x:c>
      <x:c r="I997" s="22" t="n">
        <x:v>7.5</x:v>
      </x:c>
      <x:c r="J997" t="str">
        <x:v>Worked</x:v>
      </x:c>
      <x:c r="K997" t="str">
        <x:v>Employee 103743; home branch Croydon; assigned role Operative Skilled | Deployment branch: Croydon | Actual role: Operative Porter | Jobs: 400111 | Customers: Bromley Central Library | Actual hours: 7.5; source records: 1</x:v>
      </x:c>
      <x:c r="L997" t="str">
        <x:v>Include</x:v>
      </x:c>
      <x:c r="M997"/>
      <x:c r="N997"/>
    </x:row>
    <x:row r="998">
      <x:c r="A998" t="str">
        <x:v>J Samuels|2026-06-05</x:v>
      </x:c>
      <x:c r="B998" s="888" t="n">
        <x:v>46178</x:v>
      </x:c>
      <x:c r="C998" t="str">
        <x:v>J Samuels</x:v>
      </x:c>
      <x:c r="D998" t="str">
        <x:v>Permanent</x:v>
      </x:c>
      <x:c r="E998" t="str">
        <x:v>Croydon</x:v>
      </x:c>
      <x:c r="F998" t="str">
        <x:v>Operative Skilled</x:v>
      </x:c>
      <x:c r="G998" t="str">
        <x:v>400111</x:v>
      </x:c>
      <x:c r="H998" t="str">
        <x:v>Bromley Central Library</x:v>
      </x:c>
      <x:c r="I998" s="22" t="n">
        <x:v>9.5</x:v>
      </x:c>
      <x:c r="J998" t="str">
        <x:v>Worked</x:v>
      </x:c>
      <x:c r="K998" t="str">
        <x:v>Employee 103743; home branch Croydon; assigned role Operative Skilled | Deployment branch: Croydon | Actual role: Operative Porter | Jobs: 400111 | Customers: Bromley Central Library | Actual hours: 9.5; source records: 1</x:v>
      </x:c>
      <x:c r="L998" t="str">
        <x:v>Include</x:v>
      </x:c>
      <x:c r="M998"/>
      <x:c r="N998"/>
    </x:row>
    <x:row r="999">
      <x:c r="A999" t="str">
        <x:v>J Samuels|2026-06-10</x:v>
      </x:c>
      <x:c r="B999" s="888" t="n">
        <x:v>46183</x:v>
      </x:c>
      <x:c r="C999" t="str">
        <x:v>J Samuels</x:v>
      </x:c>
      <x:c r="D999" t="str">
        <x:v>Permanent</x:v>
      </x:c>
      <x:c r="E999" t="str">
        <x:v>Croydon</x:v>
      </x:c>
      <x:c r="F999" t="str">
        <x:v>Operative Skilled</x:v>
      </x:c>
      <x:c r="G999" t="str">
        <x:v>402709</x:v>
      </x:c>
      <x:c r="H999" t="str">
        <x:v>Global Outdoor Media Limited</x:v>
      </x:c>
      <x:c r="I999" s="22" t="n">
        <x:v>7</x:v>
      </x:c>
      <x:c r="J999" t="str">
        <x:v>Worked</x:v>
      </x:c>
      <x:c r="K999" t="str">
        <x:v>Employee 103743; home branch Croydon; assigned role Operative Skilled | Deployment branch: Croydon | Actual role: Operative Porter | Jobs: 402709 | Customers: Global Outdoor Media Limited | Actual hours: 7.0; source records: 1</x:v>
      </x:c>
      <x:c r="L999" t="str">
        <x:v>Include</x:v>
      </x:c>
      <x:c r="M999"/>
      <x:c r="N999"/>
    </x:row>
    <x:row r="1000">
      <x:c r="A1000" t="str">
        <x:v>J Samuels|2026-06-11</x:v>
      </x:c>
      <x:c r="B1000" s="888" t="n">
        <x:v>46184</x:v>
      </x:c>
      <x:c r="C1000" t="str">
        <x:v>J Samuels</x:v>
      </x:c>
      <x:c r="D1000" t="str">
        <x:v>Permanent</x:v>
      </x:c>
      <x:c r="E1000" t="str">
        <x:v>Croydon</x:v>
      </x:c>
      <x:c r="F1000" t="str">
        <x:v>Operative Skilled</x:v>
      </x:c>
      <x:c r="G1000" t="str">
        <x:v>393361D</x:v>
      </x:c>
      <x:c r="H1000" t="str">
        <x:v>The Quadrant</x:v>
      </x:c>
      <x:c r="I1000" s="22" t="n">
        <x:v>6</x:v>
      </x:c>
      <x:c r="J1000" t="str">
        <x:v>Worked</x:v>
      </x:c>
      <x:c r="K1000" t="str">
        <x:v>Employee 103743; home branch Croydon; assigned role Operative Skilled | Deployment branch: Croydon | Actual role: Operative Porter | Jobs: 393361D | Customers: The Quadrant | Actual hours: 6.0; source records: 1</x:v>
      </x:c>
      <x:c r="L1000" t="str">
        <x:v>Include</x:v>
      </x:c>
      <x:c r="M1000"/>
      <x:c r="N1000"/>
    </x:row>
    <x:row r="1001">
      <x:c r="A1001" t="str">
        <x:v>J Samuels|2026-06-16</x:v>
      </x:c>
      <x:c r="B1001" s="888" t="n">
        <x:v>46189</x:v>
      </x:c>
      <x:c r="C1001" t="str">
        <x:v>J Samuels</x:v>
      </x:c>
      <x:c r="D1001" t="str">
        <x:v>Permanent</x:v>
      </x:c>
      <x:c r="E1001" t="str">
        <x:v>Croydon</x:v>
      </x:c>
      <x:c r="F1001" t="str">
        <x:v>Operative Skilled</x:v>
      </x:c>
      <x:c r="G1001" t="str">
        <x:v>393361D</x:v>
      </x:c>
      <x:c r="H1001" t="str">
        <x:v>The Quadrant</x:v>
      </x:c>
      <x:c r="I1001" s="22" t="n">
        <x:v>8</x:v>
      </x:c>
      <x:c r="J1001" t="str">
        <x:v>Worked</x:v>
      </x:c>
      <x:c r="K1001" t="str">
        <x:v>Employee 103743; home branch Croydon; assigned role Operative Skilled | Deployment branch: Croydon | Actual role: Operative Porter | Jobs: 393361D | Customers: The Quadrant | Actual hours: 8.0; source records: 1</x:v>
      </x:c>
      <x:c r="L1001" t="str">
        <x:v>Include</x:v>
      </x:c>
      <x:c r="M1001"/>
      <x:c r="N1001"/>
    </x:row>
    <x:row r="1002">
      <x:c r="A1002" t="str">
        <x:v>J Samuels|2026-06-17</x:v>
      </x:c>
      <x:c r="B1002" s="888" t="n">
        <x:v>46190</x:v>
      </x:c>
      <x:c r="C1002" t="str">
        <x:v>J Samuels</x:v>
      </x:c>
      <x:c r="D1002" t="str">
        <x:v>Permanent</x:v>
      </x:c>
      <x:c r="E1002" t="str">
        <x:v>Croydon</x:v>
      </x:c>
      <x:c r="F1002" t="str">
        <x:v>Operative Skilled</x:v>
      </x:c>
      <x:c r="G1002" t="str">
        <x:v>399451S</x:v>
      </x:c>
      <x:c r="H1002" t="str">
        <x:v>Royal Borough of Kensington and Chelsea</x:v>
      </x:c>
      <x:c r="I1002" s="22" t="n">
        <x:v>6</x:v>
      </x:c>
      <x:c r="J1002" t="str">
        <x:v>Worked</x:v>
      </x:c>
      <x:c r="K1002" t="str">
        <x:v>Employee 103743; home branch Croydon; assigned role Operative Skilled | Deployment branch: Croydon | Actual role: Operative Porter | Jobs: 399451S | Customers: Royal Borough of Kensington and Chelsea | Actual hours: 6.0; source records: 1</x:v>
      </x:c>
      <x:c r="L1002" t="str">
        <x:v>Include</x:v>
      </x:c>
      <x:c r="M1002"/>
      <x:c r="N1002"/>
    </x:row>
    <x:row r="1003">
      <x:c r="A1003" t="str">
        <x:v>J Samuels|2026-06-19</x:v>
      </x:c>
      <x:c r="B1003" s="888" t="n">
        <x:v>46192</x:v>
      </x:c>
      <x:c r="C1003" t="str">
        <x:v>J Samuels</x:v>
      </x:c>
      <x:c r="D1003" t="str">
        <x:v>Permanent</x:v>
      </x:c>
      <x:c r="E1003" t="str">
        <x:v>Croydon</x:v>
      </x:c>
      <x:c r="F1003" t="str">
        <x:v>Operative Skilled</x:v>
      </x:c>
      <x:c r="G1003" t="str">
        <x:v>393361D</x:v>
      </x:c>
      <x:c r="H1003" t="str">
        <x:v>The Quadrant</x:v>
      </x:c>
      <x:c r="I1003" s="22" t="n">
        <x:v>5</x:v>
      </x:c>
      <x:c r="J1003" t="str">
        <x:v>Worked</x:v>
      </x:c>
      <x:c r="K1003" t="str">
        <x:v>Employee 103743; home branch Croydon; assigned role Operative Skilled | Deployment branch: Croydon | Actual role: Operative Porter | Jobs: 393361D | Customers: The Quadrant | Actual hours: 5.0; source records: 1</x:v>
      </x:c>
      <x:c r="L1003" t="str">
        <x:v>Include</x:v>
      </x:c>
      <x:c r="M1003"/>
      <x:c r="N1003"/>
    </x:row>
    <x:row r="1004">
      <x:c r="A1004" t="str">
        <x:v>J Samuels|2026-06-29</x:v>
      </x:c>
      <x:c r="B1004" s="888" t="n">
        <x:v>46202</x:v>
      </x:c>
      <x:c r="C1004" t="str">
        <x:v>J Samuels</x:v>
      </x:c>
      <x:c r="D1004" t="str">
        <x:v>Permanent</x:v>
      </x:c>
      <x:c r="E1004" t="str">
        <x:v>Croydon</x:v>
      </x:c>
      <x:c r="F1004" t="str">
        <x:v>Operative Skilled</x:v>
      </x:c>
      <x:c r="G1004" t="str">
        <x:v>402087</x:v>
      </x:c>
      <x:c r="H1004" t="str">
        <x:v>QinetiQ</x:v>
      </x:c>
      <x:c r="I1004" s="22" t="n">
        <x:v>6</x:v>
      </x:c>
      <x:c r="J1004" t="str">
        <x:v>Worked</x:v>
      </x:c>
      <x:c r="K1004" t="str">
        <x:v>Employee 103743; home branch Croydon; assigned role Operative Skilled | Deployment branch: Croydon | Actual role: Operative Porter | Jobs: 402087 | Customers: QinetiQ | Actual hours: 6.0; source records: 1</x:v>
      </x:c>
      <x:c r="L1004" t="str">
        <x:v>Include</x:v>
      </x:c>
      <x:c r="M1004"/>
      <x:c r="N1004"/>
    </x:row>
    <x:row r="1005">
      <x:c r="A1005" t="str">
        <x:v>J Stephenson|2026-06-02</x:v>
      </x:c>
      <x:c r="B1005" s="888" t="n">
        <x:v>46175</x:v>
      </x:c>
      <x:c r="C1005" t="str">
        <x:v>J Stephenson</x:v>
      </x:c>
      <x:c r="D1005" t="str">
        <x:v>Permanent</x:v>
      </x:c>
      <x:c r="E1005" t="str">
        <x:v>Thurrock</x:v>
      </x:c>
      <x:c r="F1005" t="str">
        <x:v>Operative Skilled</x:v>
      </x:c>
      <x:c r="G1005" t="str">
        <x:v>402264</x:v>
      </x:c>
      <x:c r="H1005" t="str">
        <x:v>AlixPartners LLP</x:v>
      </x:c>
      <x:c r="I1005" s="22" t="n">
        <x:v>8.5</x:v>
      </x:c>
      <x:c r="J1005" t="str">
        <x:v>Worked</x:v>
      </x:c>
      <x:c r="K1005" t="str">
        <x:v>Employee 1569; home branch Thurrock; assigned role Operative Skilled | Deployment branch: Thurrock | Actual role: Operative Skilled | Jobs: 402264 | Customers: AlixPartners LLP | Actual hours: 8.5; source records: 1</x:v>
      </x:c>
      <x:c r="L1005" t="str">
        <x:v>Include</x:v>
      </x:c>
      <x:c r="M1005"/>
      <x:c r="N1005"/>
    </x:row>
    <x:row r="1006">
      <x:c r="A1006" t="str">
        <x:v>J Stephenson|2026-06-03</x:v>
      </x:c>
      <x:c r="B1006" s="888" t="n">
        <x:v>46176</x:v>
      </x:c>
      <x:c r="C1006" t="str">
        <x:v>J Stephenson</x:v>
      </x:c>
      <x:c r="D1006" t="str">
        <x:v>Permanent</x:v>
      </x:c>
      <x:c r="E1006" t="str">
        <x:v>Thurrock</x:v>
      </x:c>
      <x:c r="F1006" t="str">
        <x:v>Operative Skilled</x:v>
      </x:c>
      <x:c r="G1006" t="str">
        <x:v>402264</x:v>
      </x:c>
      <x:c r="H1006" t="str">
        <x:v>AlixPartners LLP</x:v>
      </x:c>
      <x:c r="I1006" s="22" t="n">
        <x:v>8.5</x:v>
      </x:c>
      <x:c r="J1006" t="str">
        <x:v>Worked</x:v>
      </x:c>
      <x:c r="K1006" t="str">
        <x:v>Employee 1569; home branch Thurrock; assigned role Operative Skilled | Deployment branch: Thurrock | Actual role: Operative Skilled | Jobs: 402264 | Customers: AlixPartners LLP | Actual hours: 8.5; source records: 1</x:v>
      </x:c>
      <x:c r="L1006" t="str">
        <x:v>Include</x:v>
      </x:c>
      <x:c r="M1006"/>
      <x:c r="N1006"/>
    </x:row>
    <x:row r="1007">
      <x:c r="A1007" t="str">
        <x:v>J Stephenson|2026-06-04</x:v>
      </x:c>
      <x:c r="B1007" s="888" t="n">
        <x:v>46177</x:v>
      </x:c>
      <x:c r="C1007" t="str">
        <x:v>J Stephenson</x:v>
      </x:c>
      <x:c r="D1007" t="str">
        <x:v>Permanent</x:v>
      </x:c>
      <x:c r="E1007" t="str">
        <x:v>Thurrock</x:v>
      </x:c>
      <x:c r="F1007" t="str">
        <x:v>Operative Skilled</x:v>
      </x:c>
      <x:c r="G1007" t="str">
        <x:v>402264</x:v>
      </x:c>
      <x:c r="H1007" t="str">
        <x:v>AlixPartners LLP</x:v>
      </x:c>
      <x:c r="I1007" s="22" t="n">
        <x:v>8.5</x:v>
      </x:c>
      <x:c r="J1007" t="str">
        <x:v>Worked</x:v>
      </x:c>
      <x:c r="K1007" t="str">
        <x:v>Employee 1569; home branch Thurrock; assigned role Operative Skilled | Deployment branch: Thurrock | Actual role: Operative Skilled | Jobs: 402264 | Customers: AlixPartners LLP | Actual hours: 8.5; source records: 1</x:v>
      </x:c>
      <x:c r="L1007" t="str">
        <x:v>Include</x:v>
      </x:c>
      <x:c r="M1007"/>
      <x:c r="N1007"/>
    </x:row>
    <x:row r="1008">
      <x:c r="A1008" t="str">
        <x:v>J Stephenson|2026-06-05</x:v>
      </x:c>
      <x:c r="B1008" s="888" t="n">
        <x:v>46178</x:v>
      </x:c>
      <x:c r="C1008" t="str">
        <x:v>J Stephenson</x:v>
      </x:c>
      <x:c r="D1008" t="str">
        <x:v>Permanent</x:v>
      </x:c>
      <x:c r="E1008" t="str">
        <x:v>Thurrock</x:v>
      </x:c>
      <x:c r="F1008" t="str">
        <x:v>Operative Skilled</x:v>
      </x:c>
      <x:c r="G1008" t="str">
        <x:v>402581, 402588</x:v>
      </x:c>
      <x:c r="H1008" t="str">
        <x:v>HSBC - Awaiting PO; HSBC - BAU June</x:v>
      </x:c>
      <x:c r="I1008" s="22" t="n">
        <x:v>13</x:v>
      </x:c>
      <x:c r="J1008" t="str">
        <x:v>Worked — 2 records</x:v>
      </x:c>
      <x:c r="K1008" t="str">
        <x:v>Employee 1569; home branch Thurrock; assigned role Operative Skilled | Deployment branch: Thurrock | Actual role: Operative Skilled | Jobs: 402581, 402588 | Customers: HSBC - Awaiting PO; HSBC - BAU June | Actual hours: 13.0; source records: 2</x:v>
      </x:c>
      <x:c r="L1008" t="str">
        <x:v>Include</x:v>
      </x:c>
      <x:c r="M1008"/>
      <x:c r="N1008"/>
    </x:row>
    <x:row r="1009">
      <x:c r="A1009" t="str">
        <x:v>J Stephenson|2026-06-06</x:v>
      </x:c>
      <x:c r="B1009" s="888" t="n">
        <x:v>46179</x:v>
      </x:c>
      <x:c r="C1009" t="str">
        <x:v>J Stephenson</x:v>
      </x:c>
      <x:c r="D1009" t="str">
        <x:v>Permanent</x:v>
      </x:c>
      <x:c r="E1009" t="str">
        <x:v>Thurrock</x:v>
      </x:c>
      <x:c r="F1009" t="str">
        <x:v>Operative Skilled</x:v>
      </x:c>
      <x:c r="G1009" t="str">
        <x:v>402565</x:v>
      </x:c>
      <x:c r="H1009" t="str">
        <x:v>Bank of America Merrill Lynch</x:v>
      </x:c>
      <x:c r="I1009" s="22" t="n">
        <x:v>8.5</x:v>
      </x:c>
      <x:c r="J1009" t="str">
        <x:v>Worked</x:v>
      </x:c>
      <x:c r="K1009" t="str">
        <x:v>Employee 1569; home branch Thurrock; assigned role Operative Skilled | Deployment branch: Thurrock | Actual role: Operative Skilled | Jobs: 402565 | Customers: Bank of America Merrill Lynch | Actual hours: 8.5; source records: 1</x:v>
      </x:c>
      <x:c r="L1009" t="str">
        <x:v>Include</x:v>
      </x:c>
      <x:c r="M1009"/>
      <x:c r="N1009"/>
    </x:row>
    <x:row r="1010">
      <x:c r="A1010" t="str">
        <x:v>J Stephenson|2026-06-08</x:v>
      </x:c>
      <x:c r="B1010" s="888" t="n">
        <x:v>46181</x:v>
      </x:c>
      <x:c r="C1010" t="str">
        <x:v>J Stephenson</x:v>
      </x:c>
      <x:c r="D1010" t="str">
        <x:v>Permanent</x:v>
      </x:c>
      <x:c r="E1010" t="str">
        <x:v>Thurrock</x:v>
      </x:c>
      <x:c r="F1010" t="str">
        <x:v>Operative Skilled</x:v>
      </x:c>
      <x:c r="G1010" t="str">
        <x:v>402597</x:v>
      </x:c>
      <x:c r="H1010" t="str">
        <x:v>Societe Generale</x:v>
      </x:c>
      <x:c r="I1010" s="22" t="n">
        <x:v>6.5</x:v>
      </x:c>
      <x:c r="J1010" t="str">
        <x:v>Worked</x:v>
      </x:c>
      <x:c r="K1010" t="str">
        <x:v>Employee 1569; home branch Thurrock; assigned role Operative Skilled | Deployment branch: Thurrock | Actual role: Operative Skilled | Jobs: 402597 | Customers: Societe Generale | Actual hours: 6.5; source records: 1</x:v>
      </x:c>
      <x:c r="L1010" t="str">
        <x:v>Include</x:v>
      </x:c>
      <x:c r="M1010"/>
      <x:c r="N1010"/>
    </x:row>
    <x:row r="1011">
      <x:c r="A1011" t="str">
        <x:v>J Stephenson|2026-06-09</x:v>
      </x:c>
      <x:c r="B1011" s="888" t="n">
        <x:v>46182</x:v>
      </x:c>
      <x:c r="C1011" t="str">
        <x:v>J Stephenson</x:v>
      </x:c>
      <x:c r="D1011" t="str">
        <x:v>Permanent</x:v>
      </x:c>
      <x:c r="E1011" t="str">
        <x:v>Thurrock</x:v>
      </x:c>
      <x:c r="F1011" t="str">
        <x:v>Operative Skilled</x:v>
      </x:c>
      <x:c r="G1011" t="str">
        <x:v>402264</x:v>
      </x:c>
      <x:c r="H1011" t="str">
        <x:v>AlixPartners LLP</x:v>
      </x:c>
      <x:c r="I1011" s="22" t="n">
        <x:v>8.5</x:v>
      </x:c>
      <x:c r="J1011" t="str">
        <x:v>Worked</x:v>
      </x:c>
      <x:c r="K1011" t="str">
        <x:v>Employee 1569; home branch Thurrock; assigned role Operative Skilled | Deployment branch: Thurrock | Actual role: Operative Skilled | Jobs: 402264 | Customers: AlixPartners LLP | Actual hours: 8.5; source records: 1</x:v>
      </x:c>
      <x:c r="L1011" t="str">
        <x:v>Include</x:v>
      </x:c>
      <x:c r="M1011"/>
      <x:c r="N1011"/>
    </x:row>
    <x:row r="1012">
      <x:c r="A1012" t="str">
        <x:v>J Stephenson|2026-06-10</x:v>
      </x:c>
      <x:c r="B1012" s="888" t="n">
        <x:v>46183</x:v>
      </x:c>
      <x:c r="C1012" t="str">
        <x:v>J Stephenson</x:v>
      </x:c>
      <x:c r="D1012" t="str">
        <x:v>Permanent</x:v>
      </x:c>
      <x:c r="E1012" t="str">
        <x:v>Thurrock</x:v>
      </x:c>
      <x:c r="F1012" t="str">
        <x:v>Operative Skilled</x:v>
      </x:c>
      <x:c r="G1012" t="str">
        <x:v>402264</x:v>
      </x:c>
      <x:c r="H1012" t="str">
        <x:v>AlixPartners LLP</x:v>
      </x:c>
      <x:c r="I1012" s="22" t="n">
        <x:v>8.5</x:v>
      </x:c>
      <x:c r="J1012" t="str">
        <x:v>Worked</x:v>
      </x:c>
      <x:c r="K1012" t="str">
        <x:v>Employee 1569; home branch Thurrock; assigned role Operative Skilled | Deployment branch: Thurrock | Actual role: Operative Skilled | Jobs: 402264 | Customers: AlixPartners LLP | Actual hours: 8.5; source records: 1</x:v>
      </x:c>
      <x:c r="L1012" t="str">
        <x:v>Include</x:v>
      </x:c>
      <x:c r="M1012"/>
      <x:c r="N1012"/>
    </x:row>
    <x:row r="1013">
      <x:c r="A1013" t="str">
        <x:v>J Stephenson|2026-06-11</x:v>
      </x:c>
      <x:c r="B1013" s="888" t="n">
        <x:v>46184</x:v>
      </x:c>
      <x:c r="C1013" t="str">
        <x:v>J Stephenson</x:v>
      </x:c>
      <x:c r="D1013" t="str">
        <x:v>Permanent</x:v>
      </x:c>
      <x:c r="E1013" t="str">
        <x:v>Thurrock</x:v>
      </x:c>
      <x:c r="F1013" t="str">
        <x:v>Operative Skilled</x:v>
      </x:c>
      <x:c r="G1013" t="str">
        <x:v>402264</x:v>
      </x:c>
      <x:c r="H1013" t="str">
        <x:v>AlixPartners LLP</x:v>
      </x:c>
      <x:c r="I1013" s="22" t="n">
        <x:v>7</x:v>
      </x:c>
      <x:c r="J1013" t="str">
        <x:v>Worked</x:v>
      </x:c>
      <x:c r="K1013" t="str">
        <x:v>Employee 1569; home branch Thurrock; assigned role Operative Skilled | Deployment branch: Thurrock | Actual role: Operative Skilled | Jobs: 402264 | Customers: AlixPartners LLP | Actual hours: 7.0; source records: 1</x:v>
      </x:c>
      <x:c r="L1013" t="str">
        <x:v>Include</x:v>
      </x:c>
      <x:c r="M1013"/>
      <x:c r="N1013"/>
    </x:row>
    <x:row r="1014">
      <x:c r="A1014" t="str">
        <x:v>J Stephenson|2026-06-12</x:v>
      </x:c>
      <x:c r="B1014" s="888" t="n">
        <x:v>46185</x:v>
      </x:c>
      <x:c r="C1014" t="str">
        <x:v>J Stephenson</x:v>
      </x:c>
      <x:c r="D1014" t="str">
        <x:v>Permanent</x:v>
      </x:c>
      <x:c r="E1014" t="str">
        <x:v>Thurrock</x:v>
      </x:c>
      <x:c r="F1014" t="str">
        <x:v>Operative Skilled</x:v>
      </x:c>
      <x:c r="G1014" t="str">
        <x:v>402588</x:v>
      </x:c>
      <x:c r="H1014" t="str">
        <x:v>HSBC - BAU June</x:v>
      </x:c>
      <x:c r="I1014" s="22" t="n">
        <x:v>8.5</x:v>
      </x:c>
      <x:c r="J1014" t="str">
        <x:v>Worked</x:v>
      </x:c>
      <x:c r="K1014" t="str">
        <x:v>Employee 1569; home branch Thurrock; assigned role Operative Skilled | Deployment branch: Thurrock | Actual role: Operative Skilled | Jobs: 402588 | Customers: HSBC - BAU June | Actual hours: 8.5; source records: 1</x:v>
      </x:c>
      <x:c r="L1014" t="str">
        <x:v>Include</x:v>
      </x:c>
      <x:c r="M1014"/>
      <x:c r="N1014"/>
    </x:row>
    <x:row r="1015">
      <x:c r="A1015" t="str">
        <x:v>J Stephenson|2026-06-13</x:v>
      </x:c>
      <x:c r="B1015" s="888" t="n">
        <x:v>46186</x:v>
      </x:c>
      <x:c r="C1015" t="str">
        <x:v>J Stephenson</x:v>
      </x:c>
      <x:c r="D1015" t="str">
        <x:v>Permanent</x:v>
      </x:c>
      <x:c r="E1015" t="str">
        <x:v>Thurrock</x:v>
      </x:c>
      <x:c r="F1015" t="str">
        <x:v>Operative Skilled</x:v>
      </x:c>
      <x:c r="G1015" t="str">
        <x:v>402555A</x:v>
      </x:c>
      <x:c r="H1015" t="str">
        <x:v>Fidelis Marketing Limited</x:v>
      </x:c>
      <x:c r="I1015" s="22" t="n">
        <x:v>6.5</x:v>
      </x:c>
      <x:c r="J1015" t="str">
        <x:v>Worked</x:v>
      </x:c>
      <x:c r="K1015" t="str">
        <x:v>Employee 1569; home branch Thurrock; assigned role Operative Skilled | Deployment branch: Thurrock | Actual role: Operative Skilled | Jobs: 402555A | Customers: Fidelis Marketing Limited | Actual hours: 6.5; source records: 1</x:v>
      </x:c>
      <x:c r="L1015" t="str">
        <x:v>Include</x:v>
      </x:c>
      <x:c r="M1015"/>
      <x:c r="N1015"/>
    </x:row>
    <x:row r="1016">
      <x:c r="A1016" t="str">
        <x:v>J Stephenson|2026-06-14</x:v>
      </x:c>
      <x:c r="B1016" s="888" t="n">
        <x:v>46187</x:v>
      </x:c>
      <x:c r="C1016" t="str">
        <x:v>J Stephenson</x:v>
      </x:c>
      <x:c r="D1016" t="str">
        <x:v>Permanent</x:v>
      </x:c>
      <x:c r="E1016" t="str">
        <x:v>Thurrock</x:v>
      </x:c>
      <x:c r="F1016" t="str">
        <x:v>Operative Skilled</x:v>
      </x:c>
      <x:c r="G1016" t="str">
        <x:v>402329</x:v>
      </x:c>
      <x:c r="H1016" t="str">
        <x:v>Moody's Corporation/JLL</x:v>
      </x:c>
      <x:c r="I1016" s="22" t="n">
        <x:v>6.25</x:v>
      </x:c>
      <x:c r="J1016" t="str">
        <x:v>Worked</x:v>
      </x:c>
      <x:c r="K1016" t="str">
        <x:v>Employee 1569; home branch Thurrock; assigned role Operative Skilled | Deployment branch: Thurrock | Actual role: Operative Skilled | Jobs: 402329 | Customers: Moody's Corporation/JLL | Actual hours: 6.2; source records: 1</x:v>
      </x:c>
      <x:c r="L1016" t="str">
        <x:v>Include</x:v>
      </x:c>
      <x:c r="M1016"/>
      <x:c r="N1016"/>
    </x:row>
    <x:row r="1017">
      <x:c r="A1017" t="str">
        <x:v>J Stephenson|2026-06-15</x:v>
      </x:c>
      <x:c r="B1017" s="888" t="n">
        <x:v>46188</x:v>
      </x:c>
      <x:c r="C1017" t="str">
        <x:v>J Stephenson</x:v>
      </x:c>
      <x:c r="D1017" t="str">
        <x:v>Permanent</x:v>
      </x:c>
      <x:c r="E1017" t="str">
        <x:v>Thurrock</x:v>
      </x:c>
      <x:c r="F1017" t="str">
        <x:v>Operative Skilled</x:v>
      </x:c>
      <x:c r="G1017" t="str">
        <x:v>401447A</x:v>
      </x:c>
      <x:c r="H1017" t="str">
        <x:v>Fuse Energy</x:v>
      </x:c>
      <x:c r="I1017" s="22" t="n">
        <x:v>8.5</x:v>
      </x:c>
      <x:c r="J1017" t="str">
        <x:v>Worked</x:v>
      </x:c>
      <x:c r="K1017" t="str">
        <x:v>Employee 1569; home branch Thurrock; assigned role Operative Skilled | Deployment branch: Thurrock | Actual role: Operative Skilled | Jobs: 401447A | Customers: Fuse Energy | Actual hours: 8.5; source records: 1</x:v>
      </x:c>
      <x:c r="L1017" t="str">
        <x:v>Include</x:v>
      </x:c>
      <x:c r="M1017"/>
      <x:c r="N1017"/>
    </x:row>
    <x:row r="1018">
      <x:c r="A1018" t="str">
        <x:v>J Stephenson|2026-06-16</x:v>
      </x:c>
      <x:c r="B1018" s="888" t="n">
        <x:v>46189</x:v>
      </x:c>
      <x:c r="C1018" t="str">
        <x:v>J Stephenson</x:v>
      </x:c>
      <x:c r="D1018" t="str">
        <x:v>Permanent</x:v>
      </x:c>
      <x:c r="E1018" t="str">
        <x:v>Thurrock</x:v>
      </x:c>
      <x:c r="F1018" t="str">
        <x:v>Operative Skilled</x:v>
      </x:c>
      <x:c r="G1018" t="str">
        <x:v>402264</x:v>
      </x:c>
      <x:c r="H1018" t="str">
        <x:v>AlixPartners LLP</x:v>
      </x:c>
      <x:c r="I1018" s="22" t="n">
        <x:v>9.5</x:v>
      </x:c>
      <x:c r="J1018" t="str">
        <x:v>Worked</x:v>
      </x:c>
      <x:c r="K1018" t="str">
        <x:v>Employee 1569; home branch Thurrock; assigned role Operative Skilled | Deployment branch: Thurrock | Actual role: Operative Skilled | Jobs: 402264 | Customers: AlixPartners LLP | Actual hours: 9.5; source records: 1</x:v>
      </x:c>
      <x:c r="L1018" t="str">
        <x:v>Include</x:v>
      </x:c>
      <x:c r="M1018"/>
      <x:c r="N1018"/>
    </x:row>
    <x:row r="1019">
      <x:c r="A1019" t="str">
        <x:v>J Stephenson|2026-06-17</x:v>
      </x:c>
      <x:c r="B1019" s="888" t="n">
        <x:v>46190</x:v>
      </x:c>
      <x:c r="C1019" t="str">
        <x:v>J Stephenson</x:v>
      </x:c>
      <x:c r="D1019" t="str">
        <x:v>Permanent</x:v>
      </x:c>
      <x:c r="E1019" t="str">
        <x:v>Thurrock</x:v>
      </x:c>
      <x:c r="F1019" t="str">
        <x:v>Operative Skilled</x:v>
      </x:c>
      <x:c r="G1019" t="str">
        <x:v>402264</x:v>
      </x:c>
      <x:c r="H1019" t="str">
        <x:v>AlixPartners LLP</x:v>
      </x:c>
      <x:c r="I1019" s="22" t="n">
        <x:v>9</x:v>
      </x:c>
      <x:c r="J1019" t="str">
        <x:v>Worked</x:v>
      </x:c>
      <x:c r="K1019" t="str">
        <x:v>Employee 1569; home branch Thurrock; assigned role Operative Skilled | Deployment branch: Thurrock | Actual role: Operative Porter | Jobs: 402264 | Customers: AlixPartners LLP | Actual hours: 9.0; source records: 1</x:v>
      </x:c>
      <x:c r="L1019" t="str">
        <x:v>Include</x:v>
      </x:c>
      <x:c r="M1019"/>
      <x:c r="N1019"/>
    </x:row>
    <x:row r="1020">
      <x:c r="A1020" t="str">
        <x:v>J Stephenson|2026-06-18</x:v>
      </x:c>
      <x:c r="B1020" s="888" t="n">
        <x:v>46191</x:v>
      </x:c>
      <x:c r="C1020" t="str">
        <x:v>J Stephenson</x:v>
      </x:c>
      <x:c r="D1020" t="str">
        <x:v>Permanent</x:v>
      </x:c>
      <x:c r="E1020" t="str">
        <x:v>Thurrock</x:v>
      </x:c>
      <x:c r="F1020" t="str">
        <x:v>Operative Skilled</x:v>
      </x:c>
      <x:c r="G1020" t="str">
        <x:v>396459B</x:v>
      </x:c>
      <x:c r="H1020" t="str">
        <x:v>Accenture - Manchester</x:v>
      </x:c>
      <x:c r="I1020" s="22" t="n">
        <x:v>8.5</x:v>
      </x:c>
      <x:c r="J1020" t="str">
        <x:v>Worked</x:v>
      </x:c>
      <x:c r="K1020" t="str">
        <x:v>Employee 1569; home branch Thurrock; assigned role Operative Skilled | Deployment branch: Thurrock | Actual role: Operative Porter | Jobs: 396459B | Customers: Accenture - Manchester | Actual hours: 8.5; source records: 1</x:v>
      </x:c>
      <x:c r="L1020" t="str">
        <x:v>Include</x:v>
      </x:c>
      <x:c r="M1020"/>
      <x:c r="N1020"/>
    </x:row>
    <x:row r="1021">
      <x:c r="A1021" t="str">
        <x:v>J Stephenson|2026-06-19</x:v>
      </x:c>
      <x:c r="B1021" s="888" t="n">
        <x:v>46192</x:v>
      </x:c>
      <x:c r="C1021" t="str">
        <x:v>J Stephenson</x:v>
      </x:c>
      <x:c r="D1021" t="str">
        <x:v>Permanent</x:v>
      </x:c>
      <x:c r="E1021" t="str">
        <x:v>Thurrock</x:v>
      </x:c>
      <x:c r="F1021" t="str">
        <x:v>Operative Skilled</x:v>
      </x:c>
      <x:c r="G1021" t="str">
        <x:v>396459B</x:v>
      </x:c>
      <x:c r="H1021" t="str">
        <x:v>Accenture - Manchester</x:v>
      </x:c>
      <x:c r="I1021" s="22" t="n">
        <x:v>10.5</x:v>
      </x:c>
      <x:c r="J1021" t="str">
        <x:v>Worked</x:v>
      </x:c>
      <x:c r="K1021" t="str">
        <x:v>Employee 1569; home branch Thurrock; assigned role Operative Skilled | Deployment branch: Thurrock | Actual role: Operative Porter | Jobs: 396459B | Customers: Accenture - Manchester | Actual hours: 10.5; source records: 1</x:v>
      </x:c>
      <x:c r="L1021" t="str">
        <x:v>Include</x:v>
      </x:c>
      <x:c r="M1021"/>
      <x:c r="N1021"/>
    </x:row>
    <x:row r="1022">
      <x:c r="A1022" t="str">
        <x:v>J Stephenson|2026-06-20</x:v>
      </x:c>
      <x:c r="B1022" s="888" t="n">
        <x:v>46193</x:v>
      </x:c>
      <x:c r="C1022" t="str">
        <x:v>J Stephenson</x:v>
      </x:c>
      <x:c r="D1022" t="str">
        <x:v>Permanent</x:v>
      </x:c>
      <x:c r="E1022" t="str">
        <x:v>Thurrock</x:v>
      </x:c>
      <x:c r="F1022" t="str">
        <x:v>Operative Skilled</x:v>
      </x:c>
      <x:c r="G1022" t="str">
        <x:v>402857</x:v>
      </x:c>
      <x:c r="H1022" t="str">
        <x:v>JP Morgan Limited</x:v>
      </x:c>
      <x:c r="I1022" s="22" t="n">
        <x:v>8.5</x:v>
      </x:c>
      <x:c r="J1022" t="str">
        <x:v>Worked</x:v>
      </x:c>
      <x:c r="K1022" t="str">
        <x:v>Employee 1569; home branch Thurrock; assigned role Operative Skilled | Deployment branch: Thurrock | Actual role: Operative Skilled | Jobs: 402857 | Customers: JP Morgan Limited | Actual hours: 8.5; source records: 1</x:v>
      </x:c>
      <x:c r="L1022" t="str">
        <x:v>Include</x:v>
      </x:c>
      <x:c r="M1022"/>
      <x:c r="N1022"/>
    </x:row>
    <x:row r="1023">
      <x:c r="A1023" t="str">
        <x:v>J Stephenson|2026-06-22</x:v>
      </x:c>
      <x:c r="B1023" s="888" t="n">
        <x:v>46195</x:v>
      </x:c>
      <x:c r="C1023" t="str">
        <x:v>J Stephenson</x:v>
      </x:c>
      <x:c r="D1023" t="str">
        <x:v>Permanent</x:v>
      </x:c>
      <x:c r="E1023" t="str">
        <x:v>Thurrock</x:v>
      </x:c>
      <x:c r="F1023" t="str">
        <x:v>Operative Skilled</x:v>
      </x:c>
      <x:c r="G1023" t="str">
        <x:v>402755</x:v>
      </x:c>
      <x:c r="H1023" t="str">
        <x:v>JP Morgan Limited</x:v>
      </x:c>
      <x:c r="I1023" s="22" t="n">
        <x:v>8.5</x:v>
      </x:c>
      <x:c r="J1023" t="str">
        <x:v>Worked</x:v>
      </x:c>
      <x:c r="K1023" t="str">
        <x:v>Employee 1569; home branch Thurrock; assigned role Operative Skilled | Deployment branch: Thurrock | Actual role: Operative Porter | Jobs: 402755 | Customers: JP Morgan Limited | Actual hours: 8.5; source records: 1</x:v>
      </x:c>
      <x:c r="L1023" t="str">
        <x:v>Include</x:v>
      </x:c>
      <x:c r="M1023"/>
      <x:c r="N1023"/>
    </x:row>
    <x:row r="1024">
      <x:c r="A1024" t="str">
        <x:v>J Stephenson|2026-06-23</x:v>
      </x:c>
      <x:c r="B1024" s="888" t="n">
        <x:v>46196</x:v>
      </x:c>
      <x:c r="C1024" t="str">
        <x:v>J Stephenson</x:v>
      </x:c>
      <x:c r="D1024" t="str">
        <x:v>Permanent</x:v>
      </x:c>
      <x:c r="E1024" t="str">
        <x:v>Thurrock</x:v>
      </x:c>
      <x:c r="F1024" t="str">
        <x:v>Operative Skilled</x:v>
      </x:c>
      <x:c r="G1024" t="str">
        <x:v>401175</x:v>
      </x:c>
      <x:c r="H1024" t="str">
        <x:v>Hogan Lovells LLP</x:v>
      </x:c>
      <x:c r="I1024" s="22" t="n">
        <x:v>4</x:v>
      </x:c>
      <x:c r="J1024" t="str">
        <x:v>Worked</x:v>
      </x:c>
      <x:c r="K1024" t="str">
        <x:v>Employee 1569; home branch Thurrock; assigned role Operative Skilled | Deployment branch: Thurrock | Actual role: Operative Skilled | Jobs: 401175 | Customers: Hogan Lovells LLP | Actual hours: 4.0; source records: 1</x:v>
      </x:c>
      <x:c r="L1024" t="str">
        <x:v>Include</x:v>
      </x:c>
      <x:c r="M1024"/>
      <x:c r="N1024"/>
    </x:row>
    <x:row r="1025">
      <x:c r="A1025" t="str">
        <x:v>J Stephenson|2026-06-24</x:v>
      </x:c>
      <x:c r="B1025" s="888" t="n">
        <x:v>46197</x:v>
      </x:c>
      <x:c r="C1025" t="str">
        <x:v>J Stephenson</x:v>
      </x:c>
      <x:c r="D1025" t="str">
        <x:v>Permanent</x:v>
      </x:c>
      <x:c r="E1025" t="str">
        <x:v>Thurrock</x:v>
      </x:c>
      <x:c r="F1025" t="str">
        <x:v>Operative Skilled</x:v>
      </x:c>
      <x:c r="G1025" t="str">
        <x:v>402542</x:v>
      </x:c>
      <x:c r="H1025" t="str">
        <x:v>Kadans Science Partner</x:v>
      </x:c>
      <x:c r="I1025" s="22" t="n">
        <x:v>7.5</x:v>
      </x:c>
      <x:c r="J1025" t="str">
        <x:v>Worked</x:v>
      </x:c>
      <x:c r="K1025" t="str">
        <x:v>Employee 1569; home branch Thurrock; assigned role Operative Skilled | Deployment branch: Thurrock | Actual role: Operative Skilled | Jobs: 402542 | Customers: Kadans Science Partner | Actual hours: 7.5; source records: 1</x:v>
      </x:c>
      <x:c r="L1025" t="str">
        <x:v>Include</x:v>
      </x:c>
      <x:c r="M1025"/>
      <x:c r="N1025"/>
    </x:row>
    <x:row r="1026">
      <x:c r="A1026" t="str">
        <x:v>J Stephenson|2026-06-25</x:v>
      </x:c>
      <x:c r="B1026" s="888" t="n">
        <x:v>46198</x:v>
      </x:c>
      <x:c r="C1026" t="str">
        <x:v>J Stephenson</x:v>
      </x:c>
      <x:c r="D1026" t="str">
        <x:v>Permanent</x:v>
      </x:c>
      <x:c r="E1026" t="str">
        <x:v>Thurrock</x:v>
      </x:c>
      <x:c r="F1026" t="str">
        <x:v>Operative Skilled</x:v>
      </x:c>
      <x:c r="G1026" t="str">
        <x:v>401175</x:v>
      </x:c>
      <x:c r="H1026" t="str">
        <x:v>Hogan Lovells LLP</x:v>
      </x:c>
      <x:c r="I1026" s="22" t="n">
        <x:v>8.5</x:v>
      </x:c>
      <x:c r="J1026" t="str">
        <x:v>Worked</x:v>
      </x:c>
      <x:c r="K1026" t="str">
        <x:v>Employee 1569; home branch Thurrock; assigned role Operative Skilled | Deployment branch: Thurrock | Actual role: Operative Porter | Jobs: 401175 | Customers: Hogan Lovells LLP | Actual hours: 8.5; source records: 1</x:v>
      </x:c>
      <x:c r="L1026" t="str">
        <x:v>Include</x:v>
      </x:c>
      <x:c r="M1026"/>
      <x:c r="N1026"/>
    </x:row>
    <x:row r="1027">
      <x:c r="A1027" t="str">
        <x:v>J Stephenson|2026-06-26</x:v>
      </x:c>
      <x:c r="B1027" s="888" t="n">
        <x:v>46199</x:v>
      </x:c>
      <x:c r="C1027" t="str">
        <x:v>J Stephenson</x:v>
      </x:c>
      <x:c r="D1027" t="str">
        <x:v>Permanent</x:v>
      </x:c>
      <x:c r="E1027" t="str">
        <x:v>Thurrock</x:v>
      </x:c>
      <x:c r="F1027" t="str">
        <x:v>Operative Skilled</x:v>
      </x:c>
      <x:c r="G1027" t="str">
        <x:v>402588</x:v>
      </x:c>
      <x:c r="H1027" t="str">
        <x:v>HSBC - BAU June</x:v>
      </x:c>
      <x:c r="I1027" s="22" t="n">
        <x:v>8.5</x:v>
      </x:c>
      <x:c r="J1027" t="str">
        <x:v>Worked</x:v>
      </x:c>
      <x:c r="K1027" t="str">
        <x:v>Employee 1569; home branch Thurrock; assigned role Operative Skilled | Deployment branch: Thurrock | Actual role: Operative Skilled | Jobs: 402588 | Customers: HSBC - BAU June | Actual hours: 8.5; source records: 1</x:v>
      </x:c>
      <x:c r="L1027" t="str">
        <x:v>Include</x:v>
      </x:c>
      <x:c r="M1027"/>
      <x:c r="N1027"/>
    </x:row>
    <x:row r="1028">
      <x:c r="A1028" t="str">
        <x:v>J Stephenson|2026-06-27</x:v>
      </x:c>
      <x:c r="B1028" s="888" t="n">
        <x:v>46200</x:v>
      </x:c>
      <x:c r="C1028" t="str">
        <x:v>J Stephenson</x:v>
      </x:c>
      <x:c r="D1028" t="str">
        <x:v>Permanent</x:v>
      </x:c>
      <x:c r="E1028" t="str">
        <x:v>Thurrock</x:v>
      </x:c>
      <x:c r="F1028" t="str">
        <x:v>Operative Skilled</x:v>
      </x:c>
      <x:c r="G1028" t="str">
        <x:v>402427</x:v>
      </x:c>
      <x:c r="H1028" t="str">
        <x:v>TTG Media Limited</x:v>
      </x:c>
      <x:c r="I1028" s="22" t="n">
        <x:v>7.5</x:v>
      </x:c>
      <x:c r="J1028" t="str">
        <x:v>Worked</x:v>
      </x:c>
      <x:c r="K1028" t="str">
        <x:v>Employee 1569; home branch Thurrock; assigned role Operative Skilled | Deployment branch: Thurrock | Actual role: Operative Skilled | Jobs: 402427 | Customers: TTG Media Limited | Actual hours: 7.5; source records: 1</x:v>
      </x:c>
      <x:c r="L1028" t="str">
        <x:v>Include</x:v>
      </x:c>
      <x:c r="M1028"/>
      <x:c r="N1028"/>
    </x:row>
    <x:row r="1029">
      <x:c r="A1029" t="str">
        <x:v>J Stephenson|2026-06-29</x:v>
      </x:c>
      <x:c r="B1029" s="888" t="n">
        <x:v>46202</x:v>
      </x:c>
      <x:c r="C1029" t="str">
        <x:v>J Stephenson</x:v>
      </x:c>
      <x:c r="D1029" t="str">
        <x:v>Permanent</x:v>
      </x:c>
      <x:c r="E1029" t="str">
        <x:v>Thurrock</x:v>
      </x:c>
      <x:c r="F1029" t="str">
        <x:v>Operative Skilled</x:v>
      </x:c>
      <x:c r="G1029" t="str">
        <x:v>401494</x:v>
      </x:c>
      <x:c r="H1029" t="str">
        <x:v>Susquehanna International Group (SIG)</x:v>
      </x:c>
      <x:c r="I1029" s="22" t="n">
        <x:v>8.5</x:v>
      </x:c>
      <x:c r="J1029" t="str">
        <x:v>Worked</x:v>
      </x:c>
      <x:c r="K1029" t="str">
        <x:v>Employee 1569; home branch Thurrock; assigned role Operative Skilled | Deployment branch: Thurrock | Actual role: Operative Skilled | Jobs: 401494 | Customers: Susquehanna International Group (SIG) | Actual hours: 8.5; source records: 1</x:v>
      </x:c>
      <x:c r="L1029" t="str">
        <x:v>Include</x:v>
      </x:c>
      <x:c r="M1029"/>
      <x:c r="N1029"/>
    </x:row>
    <x:row r="1030">
      <x:c r="A1030" t="str">
        <x:v>J Stephenson|2026-06-30</x:v>
      </x:c>
      <x:c r="B1030" s="888" t="n">
        <x:v>46203</x:v>
      </x:c>
      <x:c r="C1030" t="str">
        <x:v>J Stephenson</x:v>
      </x:c>
      <x:c r="D1030" t="str">
        <x:v>Permanent</x:v>
      </x:c>
      <x:c r="E1030" t="str">
        <x:v>Thurrock</x:v>
      </x:c>
      <x:c r="F1030" t="str">
        <x:v>Operative Skilled</x:v>
      </x:c>
      <x:c r="G1030" t="str">
        <x:v>401494</x:v>
      </x:c>
      <x:c r="H1030" t="str">
        <x:v>Susquehanna International Group (SIG)</x:v>
      </x:c>
      <x:c r="I1030" s="22" t="n">
        <x:v>8.5</x:v>
      </x:c>
      <x:c r="J1030" t="str">
        <x:v>Worked</x:v>
      </x:c>
      <x:c r="K1030" t="str">
        <x:v>Employee 1569; home branch Thurrock; assigned role Operative Skilled | Deployment branch: Thurrock | Actual role: Operative Skilled | Jobs: 401494 | Customers: Susquehanna International Group (SIG) | Actual hours: 8.5; source records: 1</x:v>
      </x:c>
      <x:c r="L1030" t="str">
        <x:v>Include</x:v>
      </x:c>
      <x:c r="M1030"/>
      <x:c r="N1030"/>
    </x:row>
    <x:row r="1031">
      <x:c r="A1031" t="str">
        <x:v>J. Richardson|2026-06-01</x:v>
      </x:c>
      <x:c r="B1031" s="888" t="n">
        <x:v>46174</x:v>
      </x:c>
      <x:c r="C1031" t="str">
        <x:v>J. Richardson</x:v>
      </x:c>
      <x:c r="D1031" t="str">
        <x:v>Permanent</x:v>
      </x:c>
      <x:c r="E1031" t="str">
        <x:v>Thurrock</x:v>
      </x:c>
      <x:c r="F1031" t="str">
        <x:v>Operative Porter</x:v>
      </x:c>
      <x:c r="G1031" t="str">
        <x:v>402418</x:v>
      </x:c>
      <x:c r="H1031" t="str">
        <x:v>MVF Global</x:v>
      </x:c>
      <x:c r="I1031" s="22" t="n">
        <x:v>4</x:v>
      </x:c>
      <x:c r="J1031" t="str">
        <x:v>Worked</x:v>
      </x:c>
      <x:c r="K1031" t="str">
        <x:v>Employee 1373; home branch Thurrock; assigned role Operative Porter | Deployment branch: Thurrock | Actual role: Operative Porter | Jobs: 402418 | Customers: MVF Global | Actual hours: 4.0; source records: 1</x:v>
      </x:c>
      <x:c r="L1031" t="str">
        <x:v>Include</x:v>
      </x:c>
      <x:c r="M1031"/>
      <x:c r="N1031"/>
    </x:row>
    <x:row r="1032">
      <x:c r="A1032" t="str">
        <x:v>J. Richardson|2026-06-02</x:v>
      </x:c>
      <x:c r="B1032" s="888" t="n">
        <x:v>46175</x:v>
      </x:c>
      <x:c r="C1032" t="str">
        <x:v>J. Richardson</x:v>
      </x:c>
      <x:c r="D1032" t="str">
        <x:v>Permanent</x:v>
      </x:c>
      <x:c r="E1032" t="str">
        <x:v>Thurrock</x:v>
      </x:c>
      <x:c r="F1032" t="str">
        <x:v>Operative Porter</x:v>
      </x:c>
      <x:c r="G1032" t="str">
        <x:v>402547</x:v>
      </x:c>
      <x:c r="H1032" t="str">
        <x:v>London Metropolitan University</x:v>
      </x:c>
      <x:c r="I1032" s="22" t="n">
        <x:v>7</x:v>
      </x:c>
      <x:c r="J1032" t="str">
        <x:v>Worked</x:v>
      </x:c>
      <x:c r="K1032" t="str">
        <x:v>Employee 1373; home branch Thurrock; assigned role Operative Porter | Deployment branch: Thurrock | Actual role: Operative Porter | Jobs: 402547 | Customers: London Metropolitan University | Actual hours: 7.0; source records: 1</x:v>
      </x:c>
      <x:c r="L1032" t="str">
        <x:v>Include</x:v>
      </x:c>
      <x:c r="M1032"/>
      <x:c r="N1032"/>
    </x:row>
    <x:row r="1033">
      <x:c r="A1033" t="str">
        <x:v>J. Richardson|2026-06-03</x:v>
      </x:c>
      <x:c r="B1033" s="888" t="n">
        <x:v>46176</x:v>
      </x:c>
      <x:c r="C1033" t="str">
        <x:v>J. Richardson</x:v>
      </x:c>
      <x:c r="D1033" t="str">
        <x:v>Permanent</x:v>
      </x:c>
      <x:c r="E1033" t="str">
        <x:v>Thurrock</x:v>
      </x:c>
      <x:c r="F1033" t="str">
        <x:v>Operative Porter</x:v>
      </x:c>
      <x:c r="G1033" t="str">
        <x:v>402570</x:v>
      </x:c>
      <x:c r="H1033" t="str">
        <x:v>Ministry of Defence</x:v>
      </x:c>
      <x:c r="I1033" s="22" t="n">
        <x:v>8.5</x:v>
      </x:c>
      <x:c r="J1033" t="str">
        <x:v>Worked</x:v>
      </x:c>
      <x:c r="K1033" t="str">
        <x:v>Employee 1373; home branch Thurrock; assigned role Operative Porter | Deployment branch: Thurrock | Actual role: Operative Skilled | Jobs: 402570 | Customers: Ministry of Defence | Actual hours: 8.5; source records: 1</x:v>
      </x:c>
      <x:c r="L1033" t="str">
        <x:v>Include</x:v>
      </x:c>
      <x:c r="M1033"/>
      <x:c r="N1033"/>
    </x:row>
    <x:row r="1034">
      <x:c r="A1034" t="str">
        <x:v>J. Richardson|2026-06-04</x:v>
      </x:c>
      <x:c r="B1034" s="888" t="n">
        <x:v>46177</x:v>
      </x:c>
      <x:c r="C1034" t="str">
        <x:v>J. Richardson</x:v>
      </x:c>
      <x:c r="D1034" t="str">
        <x:v>Permanent</x:v>
      </x:c>
      <x:c r="E1034" t="str">
        <x:v>Thurrock</x:v>
      </x:c>
      <x:c r="F1034" t="str">
        <x:v>Operative Porter</x:v>
      </x:c>
      <x:c r="G1034" t="str">
        <x:v>402570</x:v>
      </x:c>
      <x:c r="H1034" t="str">
        <x:v>Ministry of Defence</x:v>
      </x:c>
      <x:c r="I1034" s="22" t="n">
        <x:v>8.5</x:v>
      </x:c>
      <x:c r="J1034" t="str">
        <x:v>Worked</x:v>
      </x:c>
      <x:c r="K1034" t="str">
        <x:v>Employee 1373; home branch Thurrock; assigned role Operative Porter | Deployment branch: Thurrock | Actual role: Operative Skilled | Jobs: 402570 | Customers: Ministry of Defence | Actual hours: 8.5; source records: 1</x:v>
      </x:c>
      <x:c r="L1034" t="str">
        <x:v>Include</x:v>
      </x:c>
      <x:c r="M1034"/>
      <x:c r="N1034"/>
    </x:row>
    <x:row r="1035">
      <x:c r="A1035" t="str">
        <x:v>J. Richardson|2026-06-05</x:v>
      </x:c>
      <x:c r="B1035" s="888" t="n">
        <x:v>46178</x:v>
      </x:c>
      <x:c r="C1035" t="str">
        <x:v>J. Richardson</x:v>
      </x:c>
      <x:c r="D1035" t="str">
        <x:v>Permanent</x:v>
      </x:c>
      <x:c r="E1035" t="str">
        <x:v>Thurrock</x:v>
      </x:c>
      <x:c r="F1035" t="str">
        <x:v>Operative Porter</x:v>
      </x:c>
      <x:c r="G1035" t="str">
        <x:v>402536</x:v>
      </x:c>
      <x:c r="H1035" t="str">
        <x:v>Haringey Council</x:v>
      </x:c>
      <x:c r="I1035" s="22" t="n">
        <x:v>9</x:v>
      </x:c>
      <x:c r="J1035" t="str">
        <x:v>Worked</x:v>
      </x:c>
      <x:c r="K1035" t="str">
        <x:v>Employee 1373; home branch Thurrock; assigned role Operative Porter | Deployment branch: Thurrock | Actual role: Operative Porter | Jobs: 402536 | Customers: Haringey Council | Actual hours: 9.0; source records: 1</x:v>
      </x:c>
      <x:c r="L1035" t="str">
        <x:v>Include</x:v>
      </x:c>
      <x:c r="M1035"/>
      <x:c r="N1035"/>
    </x:row>
    <x:row r="1036">
      <x:c r="A1036" t="str">
        <x:v>J. Richardson|2026-06-08</x:v>
      </x:c>
      <x:c r="B1036" s="888" t="n">
        <x:v>46181</x:v>
      </x:c>
      <x:c r="C1036" t="str">
        <x:v>J. Richardson</x:v>
      </x:c>
      <x:c r="D1036" t="str">
        <x:v>Permanent</x:v>
      </x:c>
      <x:c r="E1036" t="str">
        <x:v>Thurrock</x:v>
      </x:c>
      <x:c r="F1036" t="str">
        <x:v>Operative Porter</x:v>
      </x:c>
      <x:c r="G1036" t="str">
        <x:v>400315</x:v>
      </x:c>
      <x:c r="H1036" t="str">
        <x:v>Accenture UK Ltd</x:v>
      </x:c>
      <x:c r="I1036" s="22" t="n">
        <x:v>7</x:v>
      </x:c>
      <x:c r="J1036" t="str">
        <x:v>Worked</x:v>
      </x:c>
      <x:c r="K1036" t="str">
        <x:v>Employee 1373; home branch Thurrock; assigned role Operative Porter | Deployment branch: Thurrock | Actual role: Operative Porter | Jobs: 400315 | Customers: Accenture UK Ltd | Actual hours: 7.0; source records: 1</x:v>
      </x:c>
      <x:c r="L1036" t="str">
        <x:v>Include</x:v>
      </x:c>
      <x:c r="M1036"/>
      <x:c r="N1036"/>
    </x:row>
    <x:row r="1037">
      <x:c r="A1037" t="str">
        <x:v>J. Richardson|2026-06-09</x:v>
      </x:c>
      <x:c r="B1037" s="888" t="n">
        <x:v>46182</x:v>
      </x:c>
      <x:c r="C1037" t="str">
        <x:v>J. Richardson</x:v>
      </x:c>
      <x:c r="D1037" t="str">
        <x:v>Permanent</x:v>
      </x:c>
      <x:c r="E1037" t="str">
        <x:v>Thurrock</x:v>
      </x:c>
      <x:c r="F1037" t="str">
        <x:v>Operative Porter</x:v>
      </x:c>
      <x:c r="G1037" t="str">
        <x:v>402264</x:v>
      </x:c>
      <x:c r="H1037" t="str">
        <x:v>AlixPartners LLP</x:v>
      </x:c>
      <x:c r="I1037" s="22" t="n">
        <x:v>8.5</x:v>
      </x:c>
      <x:c r="J1037" t="str">
        <x:v>Worked</x:v>
      </x:c>
      <x:c r="K1037" t="str">
        <x:v>Employee 1373; home branch Thurrock; assigned role Operative Porter | Deployment branch: Thurrock | Actual role: Operative Porter | Jobs: 402264 | Customers: AlixPartners LLP | Actual hours: 8.5; source records: 1</x:v>
      </x:c>
      <x:c r="L1037" t="str">
        <x:v>Include</x:v>
      </x:c>
      <x:c r="M1037"/>
      <x:c r="N1037"/>
    </x:row>
    <x:row r="1038">
      <x:c r="A1038" t="str">
        <x:v>J. Richardson|2026-06-10</x:v>
      </x:c>
      <x:c r="B1038" s="888" t="n">
        <x:v>46183</x:v>
      </x:c>
      <x:c r="C1038" t="str">
        <x:v>J. Richardson</x:v>
      </x:c>
      <x:c r="D1038" t="str">
        <x:v>Permanent</x:v>
      </x:c>
      <x:c r="E1038" t="str">
        <x:v>Thurrock</x:v>
      </x:c>
      <x:c r="F1038" t="str">
        <x:v>Operative Porter</x:v>
      </x:c>
      <x:c r="G1038" t="str">
        <x:v>397246</x:v>
      </x:c>
      <x:c r="H1038" t="str">
        <x:v>Ministry of Defence</x:v>
      </x:c>
      <x:c r="I1038" s="22" t="n">
        <x:v>8.5</x:v>
      </x:c>
      <x:c r="J1038" t="str">
        <x:v>Worked</x:v>
      </x:c>
      <x:c r="K1038" t="str">
        <x:v>Employee 1373; home branch Thurrock; assigned role Operative Porter | Deployment branch: Thurrock | Actual role: Operative Porter | Jobs: 397246 | Customers: Ministry of Defence | Actual hours: 8.5; source records: 1</x:v>
      </x:c>
      <x:c r="L1038" t="str">
        <x:v>Include</x:v>
      </x:c>
      <x:c r="M1038"/>
      <x:c r="N1038"/>
    </x:row>
    <x:row r="1039">
      <x:c r="A1039" t="str">
        <x:v>J. Richardson|2026-06-11</x:v>
      </x:c>
      <x:c r="B1039" s="888" t="n">
        <x:v>46184</x:v>
      </x:c>
      <x:c r="C1039" t="str">
        <x:v>J. Richardson</x:v>
      </x:c>
      <x:c r="D1039" t="str">
        <x:v>Permanent</x:v>
      </x:c>
      <x:c r="E1039" t="str">
        <x:v>Thurrock</x:v>
      </x:c>
      <x:c r="F1039" t="str">
        <x:v>Operative Porter</x:v>
      </x:c>
      <x:c r="G1039" t="str">
        <x:v>397246</x:v>
      </x:c>
      <x:c r="H1039" t="str">
        <x:v>Ministry of Defence</x:v>
      </x:c>
      <x:c r="I1039" s="22" t="n">
        <x:v>8.5</x:v>
      </x:c>
      <x:c r="J1039" t="str">
        <x:v>Worked</x:v>
      </x:c>
      <x:c r="K1039" t="str">
        <x:v>Employee 1373; home branch Thurrock; assigned role Operative Porter | Deployment branch: Thurrock | Actual role: Operative Porter | Jobs: 397246 | Customers: Ministry of Defence | Actual hours: 8.5; source records: 1</x:v>
      </x:c>
      <x:c r="L1039" t="str">
        <x:v>Include</x:v>
      </x:c>
      <x:c r="M1039"/>
      <x:c r="N1039"/>
    </x:row>
    <x:row r="1040">
      <x:c r="A1040" t="str">
        <x:v>J. Richardson|2026-06-12</x:v>
      </x:c>
      <x:c r="B1040" s="888" t="n">
        <x:v>46185</x:v>
      </x:c>
      <x:c r="C1040" t="str">
        <x:v>J. Richardson</x:v>
      </x:c>
      <x:c r="D1040" t="str">
        <x:v>Permanent</x:v>
      </x:c>
      <x:c r="E1040" t="str">
        <x:v>Thurrock</x:v>
      </x:c>
      <x:c r="F1040" t="str">
        <x:v>Operative Porter</x:v>
      </x:c>
      <x:c r="G1040" t="str">
        <x:v>397246</x:v>
      </x:c>
      <x:c r="H1040" t="str">
        <x:v>Ministry of Defence</x:v>
      </x:c>
      <x:c r="I1040" s="22" t="n">
        <x:v>8.5</x:v>
      </x:c>
      <x:c r="J1040" t="str">
        <x:v>Worked</x:v>
      </x:c>
      <x:c r="K1040" t="str">
        <x:v>Employee 1373; home branch Thurrock; assigned role Operative Porter | Deployment branch: Thurrock | Actual role: Operative Porter | Jobs: 397246 | Customers: Ministry of Defence | Actual hours: 8.5; source records: 1</x:v>
      </x:c>
      <x:c r="L1040" t="str">
        <x:v>Include</x:v>
      </x:c>
      <x:c r="M1040"/>
      <x:c r="N1040"/>
    </x:row>
    <x:row r="1041">
      <x:c r="A1041" t="str">
        <x:v>J. Richardson|2026-06-13</x:v>
      </x:c>
      <x:c r="B1041" s="888" t="n">
        <x:v>46186</x:v>
      </x:c>
      <x:c r="C1041" t="str">
        <x:v>J. Richardson</x:v>
      </x:c>
      <x:c r="D1041" t="str">
        <x:v>Permanent</x:v>
      </x:c>
      <x:c r="E1041" t="str">
        <x:v>Thurrock</x:v>
      </x:c>
      <x:c r="F1041" t="str">
        <x:v>Operative Porter</x:v>
      </x:c>
      <x:c r="G1041" t="str">
        <x:v>401554, 399379E</x:v>
      </x:c>
      <x:c r="H1041" t="str">
        <x:v>CPM/Omnicom; Restore Harrow Green Oxford  M/W use only</x:v>
      </x:c>
      <x:c r="I1041" s="22" t="n">
        <x:v>16.5</x:v>
      </x:c>
      <x:c r="J1041" t="str">
        <x:v>Worked — 2 records</x:v>
      </x:c>
      <x:c r="K1041" t="str">
        <x:v>Employee 1373; home branch Thurrock; assigned role Operative Porter | Deployment branch: Oxford | Actual role: Operative Porter | Jobs: 401554, 399379E | Customers: CPM/Omnicom; Restore Harrow Green Oxford  M/W use only | Actual hours: 16.5; source records: 2</x:v>
      </x:c>
      <x:c r="L1041" t="str">
        <x:v>Include</x:v>
      </x:c>
      <x:c r="M1041"/>
      <x:c r="N1041"/>
    </x:row>
    <x:row r="1042">
      <x:c r="A1042" t="str">
        <x:v>J. Richardson|2026-06-14</x:v>
      </x:c>
      <x:c r="B1042" s="888" t="n">
        <x:v>46187</x:v>
      </x:c>
      <x:c r="C1042" t="str">
        <x:v>J. Richardson</x:v>
      </x:c>
      <x:c r="D1042" t="str">
        <x:v>Permanent</x:v>
      </x:c>
      <x:c r="E1042" t="str">
        <x:v>Thurrock</x:v>
      </x:c>
      <x:c r="F1042" t="str">
        <x:v>Operative Porter</x:v>
      </x:c>
      <x:c r="G1042" t="str">
        <x:v>402329</x:v>
      </x:c>
      <x:c r="H1042" t="str">
        <x:v>Moody's Corporation/JLL</x:v>
      </x:c>
      <x:c r="I1042" s="22" t="n">
        <x:v>6.25</x:v>
      </x:c>
      <x:c r="J1042" t="str">
        <x:v>Worked</x:v>
      </x:c>
      <x:c r="K1042" t="str">
        <x:v>Employee 1373; home branch Thurrock; assigned role Operative Porter | Deployment branch: Thurrock | Actual role: Operative Porter | Jobs: 402329 | Customers: Moody's Corporation/JLL | Actual hours: 6.2; source records: 1</x:v>
      </x:c>
      <x:c r="L1042" t="str">
        <x:v>Include</x:v>
      </x:c>
      <x:c r="M1042"/>
      <x:c r="N1042"/>
    </x:row>
    <x:row r="1043">
      <x:c r="A1043" t="str">
        <x:v>J. Richardson|2026-06-15</x:v>
      </x:c>
      <x:c r="B1043" s="888" t="n">
        <x:v>46188</x:v>
      </x:c>
      <x:c r="C1043" t="str">
        <x:v>J. Richardson</x:v>
      </x:c>
      <x:c r="D1043" t="str">
        <x:v>Permanent</x:v>
      </x:c>
      <x:c r="E1043" t="str">
        <x:v>Thurrock</x:v>
      </x:c>
      <x:c r="F1043" t="str">
        <x:v>Operative Porter</x:v>
      </x:c>
      <x:c r="G1043" t="str">
        <x:v>397246</x:v>
      </x:c>
      <x:c r="H1043" t="str">
        <x:v>Ministry of Defence</x:v>
      </x:c>
      <x:c r="I1043" s="22" t="n">
        <x:v>8.5</x:v>
      </x:c>
      <x:c r="J1043" t="str">
        <x:v>Worked</x:v>
      </x:c>
      <x:c r="K1043" t="str">
        <x:v>Employee 1373; home branch Thurrock; assigned role Operative Porter | Deployment branch: Thurrock | Actual role: Operative Porter | Jobs: 397246 | Customers: Ministry of Defence | Actual hours: 8.5; source records: 1</x:v>
      </x:c>
      <x:c r="L1043" t="str">
        <x:v>Include</x:v>
      </x:c>
      <x:c r="M1043"/>
      <x:c r="N1043"/>
    </x:row>
    <x:row r="1044">
      <x:c r="A1044" t="str">
        <x:v>J. Richardson|2026-06-16</x:v>
      </x:c>
      <x:c r="B1044" s="888" t="n">
        <x:v>46189</x:v>
      </x:c>
      <x:c r="C1044" t="str">
        <x:v>J. Richardson</x:v>
      </x:c>
      <x:c r="D1044" t="str">
        <x:v>Permanent</x:v>
      </x:c>
      <x:c r="E1044" t="str">
        <x:v>Thurrock</x:v>
      </x:c>
      <x:c r="F1044" t="str">
        <x:v>Operative Porter</x:v>
      </x:c>
      <x:c r="G1044" t="str">
        <x:v>397246</x:v>
      </x:c>
      <x:c r="H1044" t="str">
        <x:v>Ministry of Defence</x:v>
      </x:c>
      <x:c r="I1044" s="22" t="n">
        <x:v>8.5</x:v>
      </x:c>
      <x:c r="J1044" t="str">
        <x:v>Worked</x:v>
      </x:c>
      <x:c r="K1044" t="str">
        <x:v>Employee 1373; home branch Thurrock; assigned role Operative Porter | Deployment branch: Thurrock | Actual role: Operative Porter | Jobs: 397246 | Customers: Ministry of Defence | Actual hours: 8.5; source records: 1</x:v>
      </x:c>
      <x:c r="L1044" t="str">
        <x:v>Include</x:v>
      </x:c>
      <x:c r="M1044"/>
      <x:c r="N1044"/>
    </x:row>
    <x:row r="1045">
      <x:c r="A1045" t="str">
        <x:v>J. Richardson|2026-06-17</x:v>
      </x:c>
      <x:c r="B1045" s="888" t="n">
        <x:v>46190</x:v>
      </x:c>
      <x:c r="C1045" t="str">
        <x:v>J. Richardson</x:v>
      </x:c>
      <x:c r="D1045" t="str">
        <x:v>Permanent</x:v>
      </x:c>
      <x:c r="E1045" t="str">
        <x:v>Thurrock</x:v>
      </x:c>
      <x:c r="F1045" t="str">
        <x:v>Operative Porter</x:v>
      </x:c>
      <x:c r="G1045" t="str">
        <x:v>397246</x:v>
      </x:c>
      <x:c r="H1045" t="str">
        <x:v>Ministry of Defence</x:v>
      </x:c>
      <x:c r="I1045" s="22" t="n">
        <x:v>8.5</x:v>
      </x:c>
      <x:c r="J1045" t="str">
        <x:v>Worked</x:v>
      </x:c>
      <x:c r="K1045" t="str">
        <x:v>Employee 1373; home branch Thurrock; assigned role Operative Porter | Deployment branch: Thurrock | Actual role: Operative Porter | Jobs: 397246 | Customers: Ministry of Defence | Actual hours: 8.5; source records: 1</x:v>
      </x:c>
      <x:c r="L1045" t="str">
        <x:v>Include</x:v>
      </x:c>
      <x:c r="M1045"/>
      <x:c r="N1045"/>
    </x:row>
    <x:row r="1046">
      <x:c r="A1046" t="str">
        <x:v>J. Richardson|2026-06-18</x:v>
      </x:c>
      <x:c r="B1046" s="888" t="n">
        <x:v>46191</x:v>
      </x:c>
      <x:c r="C1046" t="str">
        <x:v>J. Richardson</x:v>
      </x:c>
      <x:c r="D1046" t="str">
        <x:v>Permanent</x:v>
      </x:c>
      <x:c r="E1046" t="str">
        <x:v>Thurrock</x:v>
      </x:c>
      <x:c r="F1046" t="str">
        <x:v>Operative Porter</x:v>
      </x:c>
      <x:c r="G1046" t="str">
        <x:v>397246</x:v>
      </x:c>
      <x:c r="H1046" t="str">
        <x:v>Ministry of Defence</x:v>
      </x:c>
      <x:c r="I1046" s="22" t="n">
        <x:v>8.5</x:v>
      </x:c>
      <x:c r="J1046" t="str">
        <x:v>Worked</x:v>
      </x:c>
      <x:c r="K1046" t="str">
        <x:v>Employee 1373; home branch Thurrock; assigned role Operative Porter | Deployment branch: Thurrock | Actual role: Operative Porter | Jobs: 397246 | Customers: Ministry of Defence | Actual hours: 8.5; source records: 1</x:v>
      </x:c>
      <x:c r="L1046" t="str">
        <x:v>Include</x:v>
      </x:c>
      <x:c r="M1046"/>
      <x:c r="N1046"/>
    </x:row>
    <x:row r="1047">
      <x:c r="A1047" t="str">
        <x:v>J. Richardson|2026-06-19</x:v>
      </x:c>
      <x:c r="B1047" s="888" t="n">
        <x:v>46192</x:v>
      </x:c>
      <x:c r="C1047" t="str">
        <x:v>J. Richardson</x:v>
      </x:c>
      <x:c r="D1047" t="str">
        <x:v>Permanent</x:v>
      </x:c>
      <x:c r="E1047" t="str">
        <x:v>Thurrock</x:v>
      </x:c>
      <x:c r="F1047" t="str">
        <x:v>Operative Porter</x:v>
      </x:c>
      <x:c r="G1047" t="str">
        <x:v>397246</x:v>
      </x:c>
      <x:c r="H1047" t="str">
        <x:v>Ministry of Defence</x:v>
      </x:c>
      <x:c r="I1047" s="22" t="n">
        <x:v>8.5</x:v>
      </x:c>
      <x:c r="J1047" t="str">
        <x:v>Worked</x:v>
      </x:c>
      <x:c r="K1047" t="str">
        <x:v>Employee 1373; home branch Thurrock; assigned role Operative Porter | Deployment branch: Thurrock | Actual role: Operative Skilled | Jobs: 397246 | Customers: Ministry of Defence | Actual hours: 8.5; source records: 1</x:v>
      </x:c>
      <x:c r="L1047" t="str">
        <x:v>Include</x:v>
      </x:c>
      <x:c r="M1047"/>
      <x:c r="N1047"/>
    </x:row>
    <x:row r="1048">
      <x:c r="A1048" t="str">
        <x:v>J. Richardson|2026-06-20</x:v>
      </x:c>
      <x:c r="B1048" s="888" t="n">
        <x:v>46193</x:v>
      </x:c>
      <x:c r="C1048" t="str">
        <x:v>J. Richardson</x:v>
      </x:c>
      <x:c r="D1048" t="str">
        <x:v>Permanent</x:v>
      </x:c>
      <x:c r="E1048" t="str">
        <x:v>Thurrock</x:v>
      </x:c>
      <x:c r="F1048" t="str">
        <x:v>Operative Porter</x:v>
      </x:c>
      <x:c r="G1048" t="str">
        <x:v>402264</x:v>
      </x:c>
      <x:c r="H1048" t="str">
        <x:v>AlixPartners LLP</x:v>
      </x:c>
      <x:c r="I1048" s="22" t="n">
        <x:v>8</x:v>
      </x:c>
      <x:c r="J1048" t="str">
        <x:v>Worked</x:v>
      </x:c>
      <x:c r="K1048" t="str">
        <x:v>Employee 1373; home branch Thurrock; assigned role Operative Porter | Deployment branch: Thurrock | Actual role: Operative Porter | Jobs: 402264 | Customers: AlixPartners LLP | Actual hours: 8.0; source records: 1</x:v>
      </x:c>
      <x:c r="L1048" t="str">
        <x:v>Include</x:v>
      </x:c>
      <x:c r="M1048"/>
      <x:c r="N1048"/>
    </x:row>
    <x:row r="1049">
      <x:c r="A1049" t="str">
        <x:v>J. Richardson|2026-06-22</x:v>
      </x:c>
      <x:c r="B1049" s="888" t="n">
        <x:v>46195</x:v>
      </x:c>
      <x:c r="C1049" t="str">
        <x:v>J. Richardson</x:v>
      </x:c>
      <x:c r="D1049" t="str">
        <x:v>Permanent</x:v>
      </x:c>
      <x:c r="E1049" t="str">
        <x:v>Thurrock</x:v>
      </x:c>
      <x:c r="F1049" t="str">
        <x:v>Operative Porter</x:v>
      </x:c>
      <x:c r="G1049" t="str">
        <x:v>397246</x:v>
      </x:c>
      <x:c r="H1049" t="str">
        <x:v>Ministry of Defence</x:v>
      </x:c>
      <x:c r="I1049" s="22" t="n">
        <x:v>8.5</x:v>
      </x:c>
      <x:c r="J1049" t="str">
        <x:v>Worked</x:v>
      </x:c>
      <x:c r="K1049" t="str">
        <x:v>Employee 1373; home branch Thurrock; assigned role Operative Porter | Deployment branch: Thurrock | Actual role: Operative Skilled | Jobs: 397246 | Customers: Ministry of Defence | Actual hours: 8.5; source records: 1</x:v>
      </x:c>
      <x:c r="L1049" t="str">
        <x:v>Include</x:v>
      </x:c>
      <x:c r="M1049"/>
      <x:c r="N1049"/>
    </x:row>
    <x:row r="1050">
      <x:c r="A1050" t="str">
        <x:v>J. Richardson|2026-06-23</x:v>
      </x:c>
      <x:c r="B1050" s="888" t="n">
        <x:v>46196</x:v>
      </x:c>
      <x:c r="C1050" t="str">
        <x:v>J. Richardson</x:v>
      </x:c>
      <x:c r="D1050" t="str">
        <x:v>Permanent</x:v>
      </x:c>
      <x:c r="E1050" t="str">
        <x:v>Thurrock</x:v>
      </x:c>
      <x:c r="F1050" t="str">
        <x:v>Operative Porter</x:v>
      </x:c>
      <x:c r="G1050" t="str">
        <x:v>397246</x:v>
      </x:c>
      <x:c r="H1050" t="str">
        <x:v>Ministry of Defence</x:v>
      </x:c>
      <x:c r="I1050" s="22" t="n">
        <x:v>8.5</x:v>
      </x:c>
      <x:c r="J1050" t="str">
        <x:v>Worked</x:v>
      </x:c>
      <x:c r="K1050" t="str">
        <x:v>Employee 1373; home branch Thurrock; assigned role Operative Porter | Deployment branch: Thurrock | Actual role: Operative Porter | Jobs: 397246 | Customers: Ministry of Defence | Actual hours: 8.5; source records: 1</x:v>
      </x:c>
      <x:c r="L1050" t="str">
        <x:v>Include</x:v>
      </x:c>
      <x:c r="M1050"/>
      <x:c r="N1050"/>
    </x:row>
    <x:row r="1051">
      <x:c r="A1051" t="str">
        <x:v>J. Richardson|2026-06-24</x:v>
      </x:c>
      <x:c r="B1051" s="888" t="n">
        <x:v>46197</x:v>
      </x:c>
      <x:c r="C1051" t="str">
        <x:v>J. Richardson</x:v>
      </x:c>
      <x:c r="D1051" t="str">
        <x:v>Permanent</x:v>
      </x:c>
      <x:c r="E1051" t="str">
        <x:v>Thurrock</x:v>
      </x:c>
      <x:c r="F1051" t="str">
        <x:v>Operative Porter</x:v>
      </x:c>
      <x:c r="G1051" t="str">
        <x:v>397246</x:v>
      </x:c>
      <x:c r="H1051" t="str">
        <x:v>Ministry of Defence</x:v>
      </x:c>
      <x:c r="I1051" s="22" t="n">
        <x:v>9</x:v>
      </x:c>
      <x:c r="J1051" t="str">
        <x:v>Worked</x:v>
      </x:c>
      <x:c r="K1051" t="str">
        <x:v>Employee 1373; home branch Thurrock; assigned role Operative Porter | Deployment branch: Thurrock | Actual role: Operative Porter | Jobs: 397246 | Customers: Ministry of Defence | Actual hours: 9.0; source records: 1</x:v>
      </x:c>
      <x:c r="L1051" t="str">
        <x:v>Include</x:v>
      </x:c>
      <x:c r="M1051"/>
      <x:c r="N1051"/>
    </x:row>
    <x:row r="1052">
      <x:c r="A1052" t="str">
        <x:v>J. Richardson|2026-06-25</x:v>
      </x:c>
      <x:c r="B1052" s="888" t="n">
        <x:v>46198</x:v>
      </x:c>
      <x:c r="C1052" t="str">
        <x:v>J. Richardson</x:v>
      </x:c>
      <x:c r="D1052" t="str">
        <x:v>Permanent</x:v>
      </x:c>
      <x:c r="E1052" t="str">
        <x:v>Thurrock</x:v>
      </x:c>
      <x:c r="F1052" t="str">
        <x:v>Operative Porter</x:v>
      </x:c>
      <x:c r="G1052" t="str">
        <x:v>397246</x:v>
      </x:c>
      <x:c r="H1052" t="str">
        <x:v>Ministry of Defence</x:v>
      </x:c>
      <x:c r="I1052" s="22" t="n">
        <x:v>8.5</x:v>
      </x:c>
      <x:c r="J1052" t="str">
        <x:v>Worked</x:v>
      </x:c>
      <x:c r="K1052" t="str">
        <x:v>Employee 1373; home branch Thurrock; assigned role Operative Porter | Deployment branch: Thurrock | Actual role: Operative Porter | Jobs: 397246 | Customers: Ministry of Defence | Actual hours: 8.5; source records: 1</x:v>
      </x:c>
      <x:c r="L1052" t="str">
        <x:v>Include</x:v>
      </x:c>
      <x:c r="M1052"/>
      <x:c r="N1052"/>
    </x:row>
    <x:row r="1053">
      <x:c r="A1053" t="str">
        <x:v>J. Richardson|2026-06-26</x:v>
      </x:c>
      <x:c r="B1053" s="888" t="n">
        <x:v>46199</x:v>
      </x:c>
      <x:c r="C1053" t="str">
        <x:v>J. Richardson</x:v>
      </x:c>
      <x:c r="D1053" t="str">
        <x:v>Permanent</x:v>
      </x:c>
      <x:c r="E1053" t="str">
        <x:v>Thurrock</x:v>
      </x:c>
      <x:c r="F1053" t="str">
        <x:v>Operative Porter</x:v>
      </x:c>
      <x:c r="G1053" t="str">
        <x:v>397246</x:v>
      </x:c>
      <x:c r="H1053" t="str">
        <x:v>Ministry of Defence</x:v>
      </x:c>
      <x:c r="I1053" s="22" t="n">
        <x:v>9.5</x:v>
      </x:c>
      <x:c r="J1053" t="str">
        <x:v>Worked</x:v>
      </x:c>
      <x:c r="K1053" t="str">
        <x:v>Employee 1373; home branch Thurrock; assigned role Operative Porter | Deployment branch: Thurrock | Actual role: Operative Porter | Jobs: 397246 | Customers: Ministry of Defence | Actual hours: 9.5; source records: 1</x:v>
      </x:c>
      <x:c r="L1053" t="str">
        <x:v>Include</x:v>
      </x:c>
      <x:c r="M1053"/>
      <x:c r="N1053"/>
    </x:row>
    <x:row r="1054">
      <x:c r="A1054" t="str">
        <x:v>J. Richardson|2026-06-27</x:v>
      </x:c>
      <x:c r="B1054" s="888" t="n">
        <x:v>46200</x:v>
      </x:c>
      <x:c r="C1054" t="str">
        <x:v>J. Richardson</x:v>
      </x:c>
      <x:c r="D1054" t="str">
        <x:v>Permanent</x:v>
      </x:c>
      <x:c r="E1054" t="str">
        <x:v>Thurrock</x:v>
      </x:c>
      <x:c r="F1054" t="str">
        <x:v>Operative Porter</x:v>
      </x:c>
      <x:c r="G1054" t="str">
        <x:v>403021</x:v>
      </x:c>
      <x:c r="H1054" t="str">
        <x:v>Bank of America Merrill Lynch</x:v>
      </x:c>
      <x:c r="I1054" s="22" t="n">
        <x:v>8.5</x:v>
      </x:c>
      <x:c r="J1054" t="str">
        <x:v>Worked</x:v>
      </x:c>
      <x:c r="K1054" t="str">
        <x:v>Employee 1373; home branch Thurrock; assigned role Operative Porter | Deployment branch: Thurrock | Actual role: Operative Porter | Jobs: 403021 | Customers: Bank of America Merrill Lynch | Actual hours: 8.5; source records: 1</x:v>
      </x:c>
      <x:c r="L1054" t="str">
        <x:v>Include</x:v>
      </x:c>
      <x:c r="M1054"/>
      <x:c r="N1054"/>
    </x:row>
    <x:row r="1055">
      <x:c r="A1055" t="str">
        <x:v>J. Richardson|2026-06-29</x:v>
      </x:c>
      <x:c r="B1055" s="888" t="n">
        <x:v>46202</x:v>
      </x:c>
      <x:c r="C1055" t="str">
        <x:v>J. Richardson</x:v>
      </x:c>
      <x:c r="D1055" t="str">
        <x:v>Permanent</x:v>
      </x:c>
      <x:c r="E1055" t="str">
        <x:v>Thurrock</x:v>
      </x:c>
      <x:c r="F1055" t="str">
        <x:v>Operative Porter</x:v>
      </x:c>
      <x:c r="G1055" t="str">
        <x:v>397246</x:v>
      </x:c>
      <x:c r="H1055" t="str">
        <x:v>Ministry of Defence</x:v>
      </x:c>
      <x:c r="I1055" s="22" t="n">
        <x:v>8.5</x:v>
      </x:c>
      <x:c r="J1055" t="str">
        <x:v>Worked</x:v>
      </x:c>
      <x:c r="K1055" t="str">
        <x:v>Employee 1373; home branch Thurrock; assigned role Operative Porter | Deployment branch: Thurrock | Actual role: Operative Porter | Jobs: 397246 | Customers: Ministry of Defence | Actual hours: 8.5; source records: 1</x:v>
      </x:c>
      <x:c r="L1055" t="str">
        <x:v>Include</x:v>
      </x:c>
      <x:c r="M1055"/>
      <x:c r="N1055"/>
    </x:row>
    <x:row r="1056">
      <x:c r="A1056" t="str">
        <x:v>J. Richardson|2026-06-30</x:v>
      </x:c>
      <x:c r="B1056" s="888" t="n">
        <x:v>46203</x:v>
      </x:c>
      <x:c r="C1056" t="str">
        <x:v>J. Richardson</x:v>
      </x:c>
      <x:c r="D1056" t="str">
        <x:v>Permanent</x:v>
      </x:c>
      <x:c r="E1056" t="str">
        <x:v>Thurrock</x:v>
      </x:c>
      <x:c r="F1056" t="str">
        <x:v>Operative Porter</x:v>
      </x:c>
      <x:c r="G1056" t="str">
        <x:v>397246</x:v>
      </x:c>
      <x:c r="H1056" t="str">
        <x:v>Ministry of Defence</x:v>
      </x:c>
      <x:c r="I1056" s="22" t="n">
        <x:v>8.5</x:v>
      </x:c>
      <x:c r="J1056" t="str">
        <x:v>Worked</x:v>
      </x:c>
      <x:c r="K1056" t="str">
        <x:v>Employee 1373; home branch Thurrock; assigned role Operative Porter | Deployment branch: Thurrock | Actual role: Operative Porter | Jobs: 397246 | Customers: Ministry of Defence | Actual hours: 8.5; source records: 1</x:v>
      </x:c>
      <x:c r="L1056" t="str">
        <x:v>Include</x:v>
      </x:c>
      <x:c r="M1056"/>
      <x:c r="N1056"/>
    </x:row>
    <x:row r="1057">
      <x:c r="A1057" t="str">
        <x:v>Jack Bacon|2026-06-01</x:v>
      </x:c>
      <x:c r="B1057" s="888" t="n">
        <x:v>46174</x:v>
      </x:c>
      <x:c r="C1057" t="str">
        <x:v>Jack Bacon</x:v>
      </x:c>
      <x:c r="D1057" t="str">
        <x:v>Permanent</x:v>
      </x:c>
      <x:c r="E1057" t="str">
        <x:v>Manchester</x:v>
      </x:c>
      <x:c r="F1057" t="str">
        <x:v>Operative Porter</x:v>
      </x:c>
      <x:c r="G1057" t="str">
        <x:v>397408</x:v>
      </x:c>
      <x:c r="H1057" t="str">
        <x:v>Gresham Office Furniture</x:v>
      </x:c>
      <x:c r="I1057" s="22" t="n">
        <x:v>9</x:v>
      </x:c>
      <x:c r="J1057" t="str">
        <x:v>Worked</x:v>
      </x:c>
      <x:c r="K1057" t="str">
        <x:v>Employee 104626; home branch Manchester; assigned role Operative Porter | Deployment branch: Manchester | Actual role: Operative Porter | Jobs: 397408 | Customers: Gresham Office Furniture | Actual hours: 9.0; source records: 1</x:v>
      </x:c>
      <x:c r="L1057" t="str">
        <x:v>Include</x:v>
      </x:c>
      <x:c r="M1057"/>
      <x:c r="N1057"/>
    </x:row>
    <x:row r="1058">
      <x:c r="A1058" t="str">
        <x:v>Jack Bacon|2026-06-02</x:v>
      </x:c>
      <x:c r="B1058" s="888" t="n">
        <x:v>46175</x:v>
      </x:c>
      <x:c r="C1058" t="str">
        <x:v>Jack Bacon</x:v>
      </x:c>
      <x:c r="D1058" t="str">
        <x:v>Permanent</x:v>
      </x:c>
      <x:c r="E1058" t="str">
        <x:v>Manchester</x:v>
      </x:c>
      <x:c r="F1058" t="str">
        <x:v>Operative Porter</x:v>
      </x:c>
      <x:c r="G1058" t="str">
        <x:v>397408</x:v>
      </x:c>
      <x:c r="H1058" t="str">
        <x:v>Gresham Office Furniture</x:v>
      </x:c>
      <x:c r="I1058" s="22" t="n">
        <x:v>9</x:v>
      </x:c>
      <x:c r="J1058" t="str">
        <x:v>Worked</x:v>
      </x:c>
      <x:c r="K1058" t="str">
        <x:v>Employee 104626; home branch Manchester; assigned role Operative Porter | Deployment branch: Manchester | Actual role: Operative Porter | Jobs: 397408 | Customers: Gresham Office Furniture | Actual hours: 9.0; source records: 1</x:v>
      </x:c>
      <x:c r="L1058" t="str">
        <x:v>Include</x:v>
      </x:c>
      <x:c r="M1058"/>
      <x:c r="N1058"/>
    </x:row>
    <x:row r="1059">
      <x:c r="A1059" t="str">
        <x:v>Jack Bacon|2026-06-03</x:v>
      </x:c>
      <x:c r="B1059" s="888" t="n">
        <x:v>46176</x:v>
      </x:c>
      <x:c r="C1059" t="str">
        <x:v>Jack Bacon</x:v>
      </x:c>
      <x:c r="D1059" t="str">
        <x:v>Permanent</x:v>
      </x:c>
      <x:c r="E1059" t="str">
        <x:v>Manchester</x:v>
      </x:c>
      <x:c r="F1059" t="str">
        <x:v>Operative Porter</x:v>
      </x:c>
      <x:c r="G1059" t="str">
        <x:v>399649</x:v>
      </x:c>
      <x:c r="H1059" t="str">
        <x:v>University of Liverpool</x:v>
      </x:c>
      <x:c r="I1059" s="22" t="n">
        <x:v>8.5</x:v>
      </x:c>
      <x:c r="J1059" t="str">
        <x:v>Worked</x:v>
      </x:c>
      <x:c r="K1059" t="str">
        <x:v>Employee 104626; home branch Manchester; assigned role Operative Porter | Deployment branch: Manchester | Actual role: Operative Porter | Jobs: 399649 | Customers: University of Liverpool | Actual hours: 8.5; source records: 1</x:v>
      </x:c>
      <x:c r="L1059" t="str">
        <x:v>Include</x:v>
      </x:c>
      <x:c r="M1059"/>
      <x:c r="N1059"/>
    </x:row>
    <x:row r="1060">
      <x:c r="A1060" t="str">
        <x:v>Jack Bacon|2026-06-04</x:v>
      </x:c>
      <x:c r="B1060" s="888" t="n">
        <x:v>46177</x:v>
      </x:c>
      <x:c r="C1060" t="str">
        <x:v>Jack Bacon</x:v>
      </x:c>
      <x:c r="D1060" t="str">
        <x:v>Permanent</x:v>
      </x:c>
      <x:c r="E1060" t="str">
        <x:v>Manchester</x:v>
      </x:c>
      <x:c r="F1060" t="str">
        <x:v>Operative Porter</x:v>
      </x:c>
      <x:c r="G1060" t="str">
        <x:v>399649</x:v>
      </x:c>
      <x:c r="H1060" t="str">
        <x:v>University of Liverpool</x:v>
      </x:c>
      <x:c r="I1060" s="22" t="n">
        <x:v>8.5</x:v>
      </x:c>
      <x:c r="J1060" t="str">
        <x:v>Worked</x:v>
      </x:c>
      <x:c r="K1060" t="str">
        <x:v>Employee 104626; home branch Manchester; assigned role Operative Porter | Deployment branch: Manchester | Actual role: Operative Porter | Jobs: 399649 | Customers: University of Liverpool | Actual hours: 8.5; source records: 1</x:v>
      </x:c>
      <x:c r="L1060" t="str">
        <x:v>Include</x:v>
      </x:c>
      <x:c r="M1060"/>
      <x:c r="N1060"/>
    </x:row>
    <x:row r="1061">
      <x:c r="A1061" t="str">
        <x:v>Jack Bacon|2026-06-05</x:v>
      </x:c>
      <x:c r="B1061" s="888" t="n">
        <x:v>46178</x:v>
      </x:c>
      <x:c r="C1061" t="str">
        <x:v>Jack Bacon</x:v>
      </x:c>
      <x:c r="D1061" t="str">
        <x:v>Permanent</x:v>
      </x:c>
      <x:c r="E1061" t="str">
        <x:v>Manchester</x:v>
      </x:c>
      <x:c r="F1061" t="str">
        <x:v>Operative Porter</x:v>
      </x:c>
      <x:c r="G1061" t="str">
        <x:v>399649</x:v>
      </x:c>
      <x:c r="H1061" t="str">
        <x:v>University of Liverpool</x:v>
      </x:c>
      <x:c r="I1061" s="22" t="n">
        <x:v>8.25</x:v>
      </x:c>
      <x:c r="J1061" t="str">
        <x:v>Worked</x:v>
      </x:c>
      <x:c r="K1061" t="str">
        <x:v>Employee 104626; home branch Manchester; assigned role Operative Porter | Deployment branch: Manchester | Actual role: Operative Porter | Jobs: 399649 | Customers: University of Liverpool | Actual hours: 8.2; source records: 1</x:v>
      </x:c>
      <x:c r="L1061" t="str">
        <x:v>Include</x:v>
      </x:c>
      <x:c r="M1061"/>
      <x:c r="N1061"/>
    </x:row>
    <x:row r="1062">
      <x:c r="A1062" t="str">
        <x:v>Jack Bacon|2026-06-08</x:v>
      </x:c>
      <x:c r="B1062" s="888" t="n">
        <x:v>46181</x:v>
      </x:c>
      <x:c r="C1062" t="str">
        <x:v>Jack Bacon</x:v>
      </x:c>
      <x:c r="D1062" t="str">
        <x:v>Permanent</x:v>
      </x:c>
      <x:c r="E1062" t="str">
        <x:v>Manchester</x:v>
      </x:c>
      <x:c r="F1062" t="str">
        <x:v>Operative Porter</x:v>
      </x:c>
      <x:c r="G1062" t="str">
        <x:v>399649</x:v>
      </x:c>
      <x:c r="H1062" t="str">
        <x:v>University of Liverpool</x:v>
      </x:c>
      <x:c r="I1062" s="22" t="n">
        <x:v>7.75</x:v>
      </x:c>
      <x:c r="J1062" t="str">
        <x:v>Worked</x:v>
      </x:c>
      <x:c r="K1062" t="str">
        <x:v>Employee 104626; home branch Manchester; assigned role Operative Porter | Deployment branch: Manchester | Actual role: Operative Porter | Jobs: 399649 | Customers: University of Liverpool | Actual hours: 7.8; source records: 1</x:v>
      </x:c>
      <x:c r="L1062" t="str">
        <x:v>Include</x:v>
      </x:c>
      <x:c r="M1062"/>
      <x:c r="N1062"/>
    </x:row>
    <x:row r="1063">
      <x:c r="A1063" t="str">
        <x:v>Jack Bacon|2026-06-09</x:v>
      </x:c>
      <x:c r="B1063" s="888" t="n">
        <x:v>46182</x:v>
      </x:c>
      <x:c r="C1063" t="str">
        <x:v>Jack Bacon</x:v>
      </x:c>
      <x:c r="D1063" t="str">
        <x:v>Permanent</x:v>
      </x:c>
      <x:c r="E1063" t="str">
        <x:v>Manchester</x:v>
      </x:c>
      <x:c r="F1063" t="str">
        <x:v>Operative Porter</x:v>
      </x:c>
      <x:c r="G1063" t="str">
        <x:v>399649</x:v>
      </x:c>
      <x:c r="H1063" t="str">
        <x:v>University of Liverpool</x:v>
      </x:c>
      <x:c r="I1063" s="22" t="n">
        <x:v>5.75</x:v>
      </x:c>
      <x:c r="J1063" t="str">
        <x:v>Worked</x:v>
      </x:c>
      <x:c r="K1063" t="str">
        <x:v>Employee 104626; home branch Manchester; assigned role Operative Porter | Deployment branch: Manchester | Actual role: Operative Porter | Jobs: 399649 | Customers: University of Liverpool | Actual hours: 5.8; source records: 1</x:v>
      </x:c>
      <x:c r="L1063" t="str">
        <x:v>Include</x:v>
      </x:c>
      <x:c r="M1063"/>
      <x:c r="N1063"/>
    </x:row>
    <x:row r="1064">
      <x:c r="A1064" t="str">
        <x:v>Jack Bacon|2026-06-16</x:v>
      </x:c>
      <x:c r="B1064" s="888" t="n">
        <x:v>46189</x:v>
      </x:c>
      <x:c r="C1064" t="str">
        <x:v>Jack Bacon</x:v>
      </x:c>
      <x:c r="D1064" t="str">
        <x:v>Permanent</x:v>
      </x:c>
      <x:c r="E1064" t="str">
        <x:v>Manchester</x:v>
      </x:c>
      <x:c r="F1064" t="str">
        <x:v>Operative Porter</x:v>
      </x:c>
      <x:c r="G1064" t="str">
        <x:v>402465</x:v>
      </x:c>
      <x:c r="H1064" t="str">
        <x:v>Access UK Ltd</x:v>
      </x:c>
      <x:c r="I1064" s="22" t="n">
        <x:v>6</x:v>
      </x:c>
      <x:c r="J1064" t="str">
        <x:v>Worked</x:v>
      </x:c>
      <x:c r="K1064" t="str">
        <x:v>Employee 104626; home branch Manchester; assigned role Operative Porter | Deployment branch: Manchester | Actual role: Operative Porter | Jobs: 402465 | Customers: Access UK Ltd | Actual hours: 6.0; source records: 1</x:v>
      </x:c>
      <x:c r="L1064" t="str">
        <x:v>Include</x:v>
      </x:c>
      <x:c r="M1064"/>
      <x:c r="N1064"/>
    </x:row>
    <x:row r="1065">
      <x:c r="A1065" t="str">
        <x:v>Jack Bacon|2026-06-22</x:v>
      </x:c>
      <x:c r="B1065" s="888" t="n">
        <x:v>46195</x:v>
      </x:c>
      <x:c r="C1065" t="str">
        <x:v>Jack Bacon</x:v>
      </x:c>
      <x:c r="D1065" t="str">
        <x:v>Permanent</x:v>
      </x:c>
      <x:c r="E1065" t="str">
        <x:v>Manchester</x:v>
      </x:c>
      <x:c r="F1065" t="str">
        <x:v>Operative Porter</x:v>
      </x:c>
      <x:c r="G1065" t="str">
        <x:v>402174</x:v>
      </x:c>
      <x:c r="H1065" t="str">
        <x:v>Kirklees Council</x:v>
      </x:c>
      <x:c r="I1065" s="22" t="n">
        <x:v>8.5</x:v>
      </x:c>
      <x:c r="J1065" t="str">
        <x:v>Worked</x:v>
      </x:c>
      <x:c r="K1065" t="str">
        <x:v>Employee 104626; home branch Manchester; assigned role Operative Porter | Deployment branch: Leeds | Actual role: Operative Porter | Jobs: 402174 | Customers: Kirklees Council | Actual hours: 8.5; source records: 1</x:v>
      </x:c>
      <x:c r="L1065" t="str">
        <x:v>Include</x:v>
      </x:c>
      <x:c r="M1065"/>
      <x:c r="N1065"/>
    </x:row>
    <x:row r="1066">
      <x:c r="A1066" t="str">
        <x:v>Jack Bacon|2026-06-23</x:v>
      </x:c>
      <x:c r="B1066" s="888" t="n">
        <x:v>46196</x:v>
      </x:c>
      <x:c r="C1066" t="str">
        <x:v>Jack Bacon</x:v>
      </x:c>
      <x:c r="D1066" t="str">
        <x:v>Permanent</x:v>
      </x:c>
      <x:c r="E1066" t="str">
        <x:v>Manchester</x:v>
      </x:c>
      <x:c r="F1066" t="str">
        <x:v>Operative Porter</x:v>
      </x:c>
      <x:c r="G1066" t="str">
        <x:v>402174</x:v>
      </x:c>
      <x:c r="H1066" t="str">
        <x:v>Kirklees Council</x:v>
      </x:c>
      <x:c r="I1066" s="22" t="n">
        <x:v>7.75</x:v>
      </x:c>
      <x:c r="J1066" t="str">
        <x:v>Worked</x:v>
      </x:c>
      <x:c r="K1066" t="str">
        <x:v>Employee 104626; home branch Manchester; assigned role Operative Porter | Deployment branch: Leeds | Actual role: Operative Porter | Jobs: 402174 | Customers: Kirklees Council | Actual hours: 7.8; source records: 1</x:v>
      </x:c>
      <x:c r="L1066" t="str">
        <x:v>Include</x:v>
      </x:c>
      <x:c r="M1066"/>
      <x:c r="N1066"/>
    </x:row>
    <x:row r="1067">
      <x:c r="A1067" t="str">
        <x:v>Jack Bacon|2026-06-26</x:v>
      </x:c>
      <x:c r="B1067" s="888" t="n">
        <x:v>46199</x:v>
      </x:c>
      <x:c r="C1067" t="str">
        <x:v>Jack Bacon</x:v>
      </x:c>
      <x:c r="D1067" t="str">
        <x:v>Permanent</x:v>
      </x:c>
      <x:c r="E1067" t="str">
        <x:v>Manchester</x:v>
      </x:c>
      <x:c r="F1067" t="str">
        <x:v>Operative Porter</x:v>
      </x:c>
      <x:c r="G1067" t="str">
        <x:v>398317E</x:v>
      </x:c>
      <x:c r="H1067" t="str">
        <x:v>Restore Harrow Green</x:v>
      </x:c>
      <x:c r="I1067" s="22" t="n">
        <x:v>8.5</x:v>
      </x:c>
      <x:c r="J1067" t="str">
        <x:v>Worked</x:v>
      </x:c>
      <x:c r="K1067" t="str">
        <x:v>Employee 104626; home branch Manchester; assigned role Operative Porter | Deployment branch: Manchester | Actual role: Operative Porter | Jobs: 398317E | Customers: Restore Harrow Green | Actual hours: 8.5; source records: 1</x:v>
      </x:c>
      <x:c r="L1067" t="str">
        <x:v>Include</x:v>
      </x:c>
      <x:c r="M1067"/>
      <x:c r="N1067"/>
    </x:row>
    <x:row r="1068">
      <x:c r="A1068" t="str">
        <x:v>Jack Bacon|2026-06-29</x:v>
      </x:c>
      <x:c r="B1068" s="888" t="n">
        <x:v>46202</x:v>
      </x:c>
      <x:c r="C1068" t="str">
        <x:v>Jack Bacon</x:v>
      </x:c>
      <x:c r="D1068" t="str">
        <x:v>Permanent</x:v>
      </x:c>
      <x:c r="E1068" t="str">
        <x:v>Manchester</x:v>
      </x:c>
      <x:c r="F1068" t="str">
        <x:v>Operative Porter</x:v>
      </x:c>
      <x:c r="G1068" t="str">
        <x:v>401959</x:v>
      </x:c>
      <x:c r="H1068" t="str">
        <x:v>Kirklees Council - Heena Altaf</x:v>
      </x:c>
      <x:c r="I1068" s="22" t="n">
        <x:v>5</x:v>
      </x:c>
      <x:c r="J1068" t="str">
        <x:v>Worked</x:v>
      </x:c>
      <x:c r="K1068" t="str">
        <x:v>Employee 104626; home branch Manchester; assigned role Operative Porter | Deployment branch: Leeds | Actual role: Operative Porter | Jobs: 401959 | Customers: Kirklees Council - Heena Altaf | Actual hours: 5.0; source records: 1</x:v>
      </x:c>
      <x:c r="L1068" t="str">
        <x:v>Include</x:v>
      </x:c>
      <x:c r="M1068"/>
      <x:c r="N1068"/>
    </x:row>
    <x:row r="1069">
      <x:c r="A1069" t="str">
        <x:v>Jake Giles|2026-06-01</x:v>
      </x:c>
      <x:c r="B1069" s="888" t="n">
        <x:v>46174</x:v>
      </x:c>
      <x:c r="C1069" t="str">
        <x:v>Jake Giles</x:v>
      </x:c>
      <x:c r="D1069" t="str">
        <x:v>Permanent</x:v>
      </x:c>
      <x:c r="E1069" t="str">
        <x:v>Oxford</x:v>
      </x:c>
      <x:c r="F1069" t="str">
        <x:v>Operative Porter</x:v>
      </x:c>
      <x:c r="G1069" t="str">
        <x:v>402006</x:v>
      </x:c>
      <x:c r="H1069" t="str">
        <x:v>Ellison Institute of Technology, Oxford Ltd</x:v>
      </x:c>
      <x:c r="I1069" s="22" t="n">
        <x:v>8</x:v>
      </x:c>
      <x:c r="J1069" t="str">
        <x:v>Worked</x:v>
      </x:c>
      <x:c r="K1069" t="str">
        <x:v>Employee 103804; home branch Oxford; assigned role Operative Porter | Deployment branch: Oxford | Actual role: Operative Porter | Jobs: 402006 | Customers: Ellison Institute of Technology, Oxford Ltd | Actual hours: 8.0; source records: 1</x:v>
      </x:c>
      <x:c r="L1069" t="str">
        <x:v>Include</x:v>
      </x:c>
      <x:c r="M1069"/>
      <x:c r="N1069"/>
    </x:row>
    <x:row r="1070">
      <x:c r="A1070" t="str">
        <x:v>Jake Giles|2026-06-02</x:v>
      </x:c>
      <x:c r="B1070" s="888" t="n">
        <x:v>46175</x:v>
      </x:c>
      <x:c r="C1070" t="str">
        <x:v>Jake Giles</x:v>
      </x:c>
      <x:c r="D1070" t="str">
        <x:v>Permanent</x:v>
      </x:c>
      <x:c r="E1070" t="str">
        <x:v>Oxford</x:v>
      </x:c>
      <x:c r="F1070" t="str">
        <x:v>Operative Porter</x:v>
      </x:c>
      <x:c r="G1070" t="str">
        <x:v>401318</x:v>
      </x:c>
      <x:c r="H1070" t="str">
        <x:v>ALPHATECH (EIT OXFORD)</x:v>
      </x:c>
      <x:c r="I1070" s="22" t="n">
        <x:v>9.5</x:v>
      </x:c>
      <x:c r="J1070" t="str">
        <x:v>Worked</x:v>
      </x:c>
      <x:c r="K1070" t="str">
        <x:v>Employee 103804; home branch Oxford; assigned role Operative Porter | Deployment branch: Oxford | Actual role: Operative Porter | Jobs: 401318 | Customers: ALPHATECH (EIT OXFORD) | Actual hours: 9.5; source records: 1</x:v>
      </x:c>
      <x:c r="L1070" t="str">
        <x:v>Include</x:v>
      </x:c>
      <x:c r="M1070"/>
      <x:c r="N1070"/>
    </x:row>
    <x:row r="1071">
      <x:c r="A1071" t="str">
        <x:v>Jake Giles|2026-06-03</x:v>
      </x:c>
      <x:c r="B1071" s="888" t="n">
        <x:v>46176</x:v>
      </x:c>
      <x:c r="C1071" t="str">
        <x:v>Jake Giles</x:v>
      </x:c>
      <x:c r="D1071" t="str">
        <x:v>Permanent</x:v>
      </x:c>
      <x:c r="E1071" t="str">
        <x:v>Oxford</x:v>
      </x:c>
      <x:c r="F1071" t="str">
        <x:v>Operative Porter</x:v>
      </x:c>
      <x:c r="G1071" t="str">
        <x:v>402242A</x:v>
      </x:c>
      <x:c r="H1071" t="str">
        <x:v>Esco Life Sciences ( University of Oxford)</x:v>
      </x:c>
      <x:c r="I1071" s="22" t="n">
        <x:v>5</x:v>
      </x:c>
      <x:c r="J1071" t="str">
        <x:v>Worked</x:v>
      </x:c>
      <x:c r="K1071" t="str">
        <x:v>Employee 103804; home branch Oxford; assigned role Operative Porter | Deployment branch: Cambridge | Actual role: Operative Porter | Jobs: 402242A | Customers: Esco Life Sciences ( University of Oxford) | Actual hours: 5.0; source records: 1</x:v>
      </x:c>
      <x:c r="L1071" t="str">
        <x:v>Include</x:v>
      </x:c>
      <x:c r="M1071"/>
      <x:c r="N1071"/>
    </x:row>
    <x:row r="1072">
      <x:c r="A1072" t="str">
        <x:v>Jake Giles|2026-06-05</x:v>
      </x:c>
      <x:c r="B1072" s="888" t="n">
        <x:v>46178</x:v>
      </x:c>
      <x:c r="C1072" t="str">
        <x:v>Jake Giles</x:v>
      </x:c>
      <x:c r="D1072" t="str">
        <x:v>Permanent</x:v>
      </x:c>
      <x:c r="E1072" t="str">
        <x:v>Oxford</x:v>
      </x:c>
      <x:c r="F1072" t="str">
        <x:v>Operative Porter</x:v>
      </x:c>
      <x:c r="G1072"/>
      <x:c r="H1072"/>
      <x:c r="I1072" s="22" t="n">
        <x:v>0</x:v>
      </x:c>
      <x:c r="J1072" t="str">
        <x:v>Annual leave</x:v>
      </x:c>
      <x:c r="K1072" t="str">
        <x:v>Employee 103804; home branch Oxford; assigned role Operative Porter | Leave: Annual Leave (Hours) | Leave calendar basis: Variable-pattern period</x:v>
      </x:c>
      <x:c r="L1072" t="str">
        <x:v>Include</x:v>
      </x:c>
      <x:c r="M1072"/>
      <x:c r="N1072"/>
    </x:row>
    <x:row r="1073">
      <x:c r="A1073" t="str">
        <x:v>Jake Giles|2026-06-08</x:v>
      </x:c>
      <x:c r="B1073" s="888" t="n">
        <x:v>46181</x:v>
      </x:c>
      <x:c r="C1073" t="str">
        <x:v>Jake Giles</x:v>
      </x:c>
      <x:c r="D1073" t="str">
        <x:v>Permanent</x:v>
      </x:c>
      <x:c r="E1073" t="str">
        <x:v>Oxford</x:v>
      </x:c>
      <x:c r="F1073" t="str">
        <x:v>Operative Porter</x:v>
      </x:c>
      <x:c r="G1073"/>
      <x:c r="H1073"/>
      <x:c r="I1073" s="22" t="n">
        <x:v>0</x:v>
      </x:c>
      <x:c r="J1073" t="str">
        <x:v>Annual leave</x:v>
      </x:c>
      <x:c r="K1073" t="str">
        <x:v>Employee 103804; home branch Oxford; assigned role Operative Porter | Leave: Annual Leave (Hours) | Leave calendar basis: Variable-pattern period</x:v>
      </x:c>
      <x:c r="L1073" t="str">
        <x:v>Include</x:v>
      </x:c>
      <x:c r="M1073"/>
      <x:c r="N1073"/>
    </x:row>
    <x:row r="1074">
      <x:c r="A1074" t="str">
        <x:v>Jake Giles|2026-06-09</x:v>
      </x:c>
      <x:c r="B1074" s="888" t="n">
        <x:v>46182</x:v>
      </x:c>
      <x:c r="C1074" t="str">
        <x:v>Jake Giles</x:v>
      </x:c>
      <x:c r="D1074" t="str">
        <x:v>Permanent</x:v>
      </x:c>
      <x:c r="E1074" t="str">
        <x:v>Oxford</x:v>
      </x:c>
      <x:c r="F1074" t="str">
        <x:v>Operative Porter</x:v>
      </x:c>
      <x:c r="G1074" t="str">
        <x:v>402450B</x:v>
      </x:c>
      <x:c r="H1074" t="str">
        <x:v>Avantor ( OXFORD JUNE  2026 )</x:v>
      </x:c>
      <x:c r="I1074" s="22" t="n">
        <x:v>4</x:v>
      </x:c>
      <x:c r="J1074" t="str">
        <x:v>Worked</x:v>
      </x:c>
      <x:c r="K1074" t="str">
        <x:v>Employee 103804; home branch Oxford; assigned role Operative Porter | Deployment branch: Cambridge | Actual role: Operative Porter | Jobs: 402450B | Customers: Avantor ( OXFORD JUNE  2026 ) | Actual hours: 4.0; source records: 1</x:v>
      </x:c>
      <x:c r="L1074" t="str">
        <x:v>Include</x:v>
      </x:c>
      <x:c r="M1074"/>
      <x:c r="N1074"/>
    </x:row>
    <x:row r="1075">
      <x:c r="A1075" t="str">
        <x:v>Jake Giles|2026-06-12</x:v>
      </x:c>
      <x:c r="B1075" s="888" t="n">
        <x:v>46185</x:v>
      </x:c>
      <x:c r="C1075" t="str">
        <x:v>Jake Giles</x:v>
      </x:c>
      <x:c r="D1075" t="str">
        <x:v>Permanent</x:v>
      </x:c>
      <x:c r="E1075" t="str">
        <x:v>Oxford</x:v>
      </x:c>
      <x:c r="F1075" t="str">
        <x:v>Operative Porter</x:v>
      </x:c>
      <x:c r="G1075" t="str">
        <x:v>401554</x:v>
      </x:c>
      <x:c r="H1075" t="str">
        <x:v>CPM/Omnicom</x:v>
      </x:c>
      <x:c r="I1075" s="22" t="n">
        <x:v>9</x:v>
      </x:c>
      <x:c r="J1075" t="str">
        <x:v>Worked</x:v>
      </x:c>
      <x:c r="K1075" t="str">
        <x:v>Employee 103804; home branch Oxford; assigned role Operative Porter | Deployment branch: Oxford | Actual role: Operative Skilled | Jobs: 401554 | Customers: CPM/Omnicom | Actual hours: 9.0; source records: 1</x:v>
      </x:c>
      <x:c r="L1075" t="str">
        <x:v>Include</x:v>
      </x:c>
      <x:c r="M1075"/>
      <x:c r="N1075"/>
    </x:row>
    <x:row r="1076">
      <x:c r="A1076" t="str">
        <x:v>Jake Giles|2026-06-13</x:v>
      </x:c>
      <x:c r="B1076" s="888" t="n">
        <x:v>46186</x:v>
      </x:c>
      <x:c r="C1076" t="str">
        <x:v>Jake Giles</x:v>
      </x:c>
      <x:c r="D1076" t="str">
        <x:v>Permanent</x:v>
      </x:c>
      <x:c r="E1076" t="str">
        <x:v>Oxford</x:v>
      </x:c>
      <x:c r="F1076" t="str">
        <x:v>Operative Porter</x:v>
      </x:c>
      <x:c r="G1076" t="str">
        <x:v>401554</x:v>
      </x:c>
      <x:c r="H1076" t="str">
        <x:v>CPM/Omnicom</x:v>
      </x:c>
      <x:c r="I1076" s="22" t="n">
        <x:v>9</x:v>
      </x:c>
      <x:c r="J1076" t="str">
        <x:v>Worked</x:v>
      </x:c>
      <x:c r="K1076" t="str">
        <x:v>Employee 103804; home branch Oxford; assigned role Operative Porter | Deployment branch: Oxford | Actual role: Operative Skilled | Jobs: 401554 | Customers: CPM/Omnicom | Actual hours: 9.0; source records: 1</x:v>
      </x:c>
      <x:c r="L1076" t="str">
        <x:v>Include</x:v>
      </x:c>
      <x:c r="M1076"/>
      <x:c r="N1076"/>
    </x:row>
    <x:row r="1077">
      <x:c r="A1077" t="str">
        <x:v>Jake Giles|2026-06-15</x:v>
      </x:c>
      <x:c r="B1077" s="888" t="n">
        <x:v>46188</x:v>
      </x:c>
      <x:c r="C1077" t="str">
        <x:v>Jake Giles</x:v>
      </x:c>
      <x:c r="D1077" t="str">
        <x:v>Permanent</x:v>
      </x:c>
      <x:c r="E1077" t="str">
        <x:v>Oxford</x:v>
      </x:c>
      <x:c r="F1077" t="str">
        <x:v>Operative Porter</x:v>
      </x:c>
      <x:c r="G1077" t="str">
        <x:v>401109</x:v>
      </x:c>
      <x:c r="H1077" t="str">
        <x:v>Theolytics</x:v>
      </x:c>
      <x:c r="I1077" s="22" t="n">
        <x:v>8</x:v>
      </x:c>
      <x:c r="J1077" t="str">
        <x:v>Worked</x:v>
      </x:c>
      <x:c r="K1077" t="str">
        <x:v>Employee 103804; home branch Oxford; assigned role Operative Porter | Deployment branch: Oxford | Actual role: Operative Skilled | Jobs: 401109 | Customers: Theolytics | Actual hours: 8.0; source records: 1</x:v>
      </x:c>
      <x:c r="L1077" t="str">
        <x:v>Include</x:v>
      </x:c>
      <x:c r="M1077"/>
      <x:c r="N1077"/>
    </x:row>
    <x:row r="1078">
      <x:c r="A1078" t="str">
        <x:v>Jake Giles|2026-06-16</x:v>
      </x:c>
      <x:c r="B1078" s="888" t="n">
        <x:v>46189</x:v>
      </x:c>
      <x:c r="C1078" t="str">
        <x:v>Jake Giles</x:v>
      </x:c>
      <x:c r="D1078" t="str">
        <x:v>Permanent</x:v>
      </x:c>
      <x:c r="E1078" t="str">
        <x:v>Oxford</x:v>
      </x:c>
      <x:c r="F1078" t="str">
        <x:v>Operative Porter</x:v>
      </x:c>
      <x:c r="G1078" t="str">
        <x:v>401554</x:v>
      </x:c>
      <x:c r="H1078" t="str">
        <x:v>CPM/Omnicom</x:v>
      </x:c>
      <x:c r="I1078" s="22" t="n">
        <x:v>9.5</x:v>
      </x:c>
      <x:c r="J1078" t="str">
        <x:v>Worked</x:v>
      </x:c>
      <x:c r="K1078" t="str">
        <x:v>Employee 103804; home branch Oxford; assigned role Operative Porter | Deployment branch: Oxford | Actual role: Operative Porter | Jobs: 401554 | Customers: CPM/Omnicom | Actual hours: 9.5; source records: 1</x:v>
      </x:c>
      <x:c r="L1078" t="str">
        <x:v>Include</x:v>
      </x:c>
      <x:c r="M1078"/>
      <x:c r="N1078"/>
    </x:row>
    <x:row r="1079">
      <x:c r="A1079" t="str">
        <x:v>Jake Giles|2026-06-17</x:v>
      </x:c>
      <x:c r="B1079" s="888" t="n">
        <x:v>46190</x:v>
      </x:c>
      <x:c r="C1079" t="str">
        <x:v>Jake Giles</x:v>
      </x:c>
      <x:c r="D1079" t="str">
        <x:v>Permanent</x:v>
      </x:c>
      <x:c r="E1079" t="str">
        <x:v>Oxford</x:v>
      </x:c>
      <x:c r="F1079" t="str">
        <x:v>Operative Porter</x:v>
      </x:c>
      <x:c r="G1079" t="str">
        <x:v>401554</x:v>
      </x:c>
      <x:c r="H1079" t="str">
        <x:v>CPM/Omnicom</x:v>
      </x:c>
      <x:c r="I1079" s="22" t="n">
        <x:v>9</x:v>
      </x:c>
      <x:c r="J1079" t="str">
        <x:v>Worked</x:v>
      </x:c>
      <x:c r="K1079" t="str">
        <x:v>Employee 103804; home branch Oxford; assigned role Operative Porter | Deployment branch: Oxford | Actual role: Operative Porter | Jobs: 401554 | Customers: CPM/Omnicom | Actual hours: 9.0; source records: 1</x:v>
      </x:c>
      <x:c r="L1079" t="str">
        <x:v>Include</x:v>
      </x:c>
      <x:c r="M1079"/>
      <x:c r="N1079"/>
    </x:row>
    <x:row r="1080">
      <x:c r="A1080" t="str">
        <x:v>Jake Giles|2026-06-18</x:v>
      </x:c>
      <x:c r="B1080" s="888" t="n">
        <x:v>46191</x:v>
      </x:c>
      <x:c r="C1080" t="str">
        <x:v>Jake Giles</x:v>
      </x:c>
      <x:c r="D1080" t="str">
        <x:v>Permanent</x:v>
      </x:c>
      <x:c r="E1080" t="str">
        <x:v>Oxford</x:v>
      </x:c>
      <x:c r="F1080" t="str">
        <x:v>Operative Porter</x:v>
      </x:c>
      <x:c r="G1080" t="str">
        <x:v>401554, 402445</x:v>
      </x:c>
      <x:c r="H1080" t="str">
        <x:v>CPM/Omnicom; ESTS (GB) Ltd - EIT OXFORD</x:v>
      </x:c>
      <x:c r="I1080" s="22" t="n">
        <x:v>10</x:v>
      </x:c>
      <x:c r="J1080" t="str">
        <x:v>Worked — 2 records</x:v>
      </x:c>
      <x:c r="K1080" t="str">
        <x:v>Employee 103804; home branch Oxford; assigned role Operative Porter | Deployment branch: Oxford | Actual role: Operative Porter | Jobs: 401554, 402445 | Customers: CPM/Omnicom; ESTS (GB) Ltd - EIT OXFORD | Actual hours: 10.0; source records: 2</x:v>
      </x:c>
      <x:c r="L1080" t="str">
        <x:v>Include</x:v>
      </x:c>
      <x:c r="M1080"/>
      <x:c r="N1080"/>
    </x:row>
    <x:row r="1081">
      <x:c r="A1081" t="str">
        <x:v>Jake Giles|2026-06-19</x:v>
      </x:c>
      <x:c r="B1081" s="888" t="n">
        <x:v>46192</x:v>
      </x:c>
      <x:c r="C1081" t="str">
        <x:v>Jake Giles</x:v>
      </x:c>
      <x:c r="D1081" t="str">
        <x:v>Permanent</x:v>
      </x:c>
      <x:c r="E1081" t="str">
        <x:v>Oxford</x:v>
      </x:c>
      <x:c r="F1081" t="str">
        <x:v>Operative Porter</x:v>
      </x:c>
      <x:c r="G1081" t="str">
        <x:v>401109</x:v>
      </x:c>
      <x:c r="H1081" t="str">
        <x:v>Theolytics</x:v>
      </x:c>
      <x:c r="I1081" s="22" t="n">
        <x:v>8</x:v>
      </x:c>
      <x:c r="J1081" t="str">
        <x:v>Worked</x:v>
      </x:c>
      <x:c r="K1081" t="str">
        <x:v>Employee 103804; home branch Oxford; assigned role Operative Porter | Deployment branch: Oxford | Actual role: Operative Porter | Jobs: 401109 | Customers: Theolytics | Actual hours: 8.0; source records: 1</x:v>
      </x:c>
      <x:c r="L1081" t="str">
        <x:v>Include</x:v>
      </x:c>
      <x:c r="M1081"/>
      <x:c r="N1081"/>
    </x:row>
    <x:row r="1082">
      <x:c r="A1082" t="str">
        <x:v>Jake Giles|2026-06-22</x:v>
      </x:c>
      <x:c r="B1082" s="888" t="n">
        <x:v>46195</x:v>
      </x:c>
      <x:c r="C1082" t="str">
        <x:v>Jake Giles</x:v>
      </x:c>
      <x:c r="D1082" t="str">
        <x:v>Permanent</x:v>
      </x:c>
      <x:c r="E1082" t="str">
        <x:v>Oxford</x:v>
      </x:c>
      <x:c r="F1082" t="str">
        <x:v>Operative Porter</x:v>
      </x:c>
      <x:c r="G1082" t="str">
        <x:v>402450B</x:v>
      </x:c>
      <x:c r="H1082" t="str">
        <x:v>Avantor ( OXFORD JUNE  2026 )</x:v>
      </x:c>
      <x:c r="I1082" s="22" t="n">
        <x:v>2.5</x:v>
      </x:c>
      <x:c r="J1082" t="str">
        <x:v>Worked</x:v>
      </x:c>
      <x:c r="K1082" t="str">
        <x:v>Employee 103804; home branch Oxford; assigned role Operative Porter | Deployment branch: Cambridge | Actual role: Operative Porter | Jobs: 402450B | Customers: Avantor ( OXFORD JUNE  2026 ) | Actual hours: 2.5; source records: 1</x:v>
      </x:c>
      <x:c r="L1082" t="str">
        <x:v>Include</x:v>
      </x:c>
      <x:c r="M1082"/>
      <x:c r="N1082"/>
    </x:row>
    <x:row r="1083">
      <x:c r="A1083" t="str">
        <x:v>Jake Giles|2026-06-23</x:v>
      </x:c>
      <x:c r="B1083" s="888" t="n">
        <x:v>46196</x:v>
      </x:c>
      <x:c r="C1083" t="str">
        <x:v>Jake Giles</x:v>
      </x:c>
      <x:c r="D1083" t="str">
        <x:v>Permanent</x:v>
      </x:c>
      <x:c r="E1083" t="str">
        <x:v>Oxford</x:v>
      </x:c>
      <x:c r="F1083" t="str">
        <x:v>Operative Porter</x:v>
      </x:c>
      <x:c r="G1083" t="str">
        <x:v>389934</x:v>
      </x:c>
      <x:c r="H1083" t="str">
        <x:v>Lubricants UK Ltd</x:v>
      </x:c>
      <x:c r="I1083" s="22" t="n">
        <x:v>9</x:v>
      </x:c>
      <x:c r="J1083" t="str">
        <x:v>Worked</x:v>
      </x:c>
      <x:c r="K1083" t="str">
        <x:v>Employee 103804; home branch Oxford; assigned role Operative Porter | Deployment branch: Oxford | Actual role: Operative Porter | Jobs: 389934 | Customers: Lubricants UK Ltd | Actual hours: 9.0; source records: 1</x:v>
      </x:c>
      <x:c r="L1083" t="str">
        <x:v>Include</x:v>
      </x:c>
      <x:c r="M1083"/>
      <x:c r="N1083"/>
    </x:row>
    <x:row r="1084">
      <x:c r="A1084" t="str">
        <x:v>Jake Giles|2026-06-24</x:v>
      </x:c>
      <x:c r="B1084" s="888" t="n">
        <x:v>46197</x:v>
      </x:c>
      <x:c r="C1084" t="str">
        <x:v>Jake Giles</x:v>
      </x:c>
      <x:c r="D1084" t="str">
        <x:v>Permanent</x:v>
      </x:c>
      <x:c r="E1084" t="str">
        <x:v>Oxford</x:v>
      </x:c>
      <x:c r="F1084" t="str">
        <x:v>Operative Porter</x:v>
      </x:c>
      <x:c r="G1084" t="str">
        <x:v>402446</x:v>
      </x:c>
      <x:c r="H1084" t="str">
        <x:v>Evox Therapeutics</x:v>
      </x:c>
      <x:c r="I1084" s="22" t="n">
        <x:v>8</x:v>
      </x:c>
      <x:c r="J1084" t="str">
        <x:v>Worked</x:v>
      </x:c>
      <x:c r="K1084" t="str">
        <x:v>Employee 103804; home branch Oxford; assigned role Operative Porter | Deployment branch: Oxford | Actual role: Operative Porter | Jobs: 402446 | Customers: Evox Therapeutics | Actual hours: 8.0; source records: 1</x:v>
      </x:c>
      <x:c r="L1084" t="str">
        <x:v>Include</x:v>
      </x:c>
      <x:c r="M1084"/>
      <x:c r="N1084"/>
    </x:row>
    <x:row r="1085">
      <x:c r="A1085" t="str">
        <x:v>Jake Giles|2026-06-25</x:v>
      </x:c>
      <x:c r="B1085" s="888" t="n">
        <x:v>46198</x:v>
      </x:c>
      <x:c r="C1085" t="str">
        <x:v>Jake Giles</x:v>
      </x:c>
      <x:c r="D1085" t="str">
        <x:v>Permanent</x:v>
      </x:c>
      <x:c r="E1085" t="str">
        <x:v>Oxford</x:v>
      </x:c>
      <x:c r="F1085" t="str">
        <x:v>Operative Porter</x:v>
      </x:c>
      <x:c r="G1085" t="str">
        <x:v>402446</x:v>
      </x:c>
      <x:c r="H1085" t="str">
        <x:v>Evox Therapeutics</x:v>
      </x:c>
      <x:c r="I1085" s="22" t="n">
        <x:v>8</x:v>
      </x:c>
      <x:c r="J1085" t="str">
        <x:v>Worked</x:v>
      </x:c>
      <x:c r="K1085" t="str">
        <x:v>Employee 103804; home branch Oxford; assigned role Operative Porter | Deployment branch: Oxford | Actual role: Operative Porter | Jobs: 402446 | Customers: Evox Therapeutics | Actual hours: 8.0; source records: 1</x:v>
      </x:c>
      <x:c r="L1085" t="str">
        <x:v>Include</x:v>
      </x:c>
      <x:c r="M1085"/>
      <x:c r="N1085"/>
    </x:row>
    <x:row r="1086">
      <x:c r="A1086" t="str">
        <x:v>Jake Giles|2026-06-30</x:v>
      </x:c>
      <x:c r="B1086" s="888" t="n">
        <x:v>46203</x:v>
      </x:c>
      <x:c r="C1086" t="str">
        <x:v>Jake Giles</x:v>
      </x:c>
      <x:c r="D1086" t="str">
        <x:v>Permanent</x:v>
      </x:c>
      <x:c r="E1086" t="str">
        <x:v>Oxford</x:v>
      </x:c>
      <x:c r="F1086" t="str">
        <x:v>Operative Porter</x:v>
      </x:c>
      <x:c r="G1086" t="str">
        <x:v>402786</x:v>
      </x:c>
      <x:c r="H1086" t="str">
        <x:v>Union Bancaire Privée</x:v>
      </x:c>
      <x:c r="I1086" s="22" t="n">
        <x:v>9</x:v>
      </x:c>
      <x:c r="J1086" t="str">
        <x:v>Worked</x:v>
      </x:c>
      <x:c r="K1086" t="str">
        <x:v>Employee 103804; home branch Oxford; assigned role Operative Porter | Deployment branch: Oxford | Actual role: Operative Skilled | Jobs: 402786 | Customers: Union Bancaire Privée | Actual hours: 9.0; source records: 1</x:v>
      </x:c>
      <x:c r="L1086" t="str">
        <x:v>Include</x:v>
      </x:c>
      <x:c r="M1086"/>
      <x:c r="N1086"/>
    </x:row>
    <x:row r="1087">
      <x:c r="A1087" t="str">
        <x:v>Jake Mills|2026-06-01</x:v>
      </x:c>
      <x:c r="B1087" s="888" t="n">
        <x:v>46174</x:v>
      </x:c>
      <x:c r="C1087" t="str">
        <x:v>Jake Mills</x:v>
      </x:c>
      <x:c r="D1087" t="str">
        <x:v>Permanent</x:v>
      </x:c>
      <x:c r="E1087" t="str">
        <x:v>Manchester</x:v>
      </x:c>
      <x:c r="F1087" t="str">
        <x:v>Operative Porter</x:v>
      </x:c>
      <x:c r="G1087" t="str">
        <x:v>397408</x:v>
      </x:c>
      <x:c r="H1087" t="str">
        <x:v>Gresham Office Furniture</x:v>
      </x:c>
      <x:c r="I1087" s="22" t="n">
        <x:v>9</x:v>
      </x:c>
      <x:c r="J1087" t="str">
        <x:v>Worked</x:v>
      </x:c>
      <x:c r="K1087" t="str">
        <x:v>Employee 104547; home branch Manchester; assigned role Operative Porter | Deployment branch: Manchester | Actual role: Operative Skilled | Jobs: 397408 | Customers: Gresham Office Furniture | Actual hours: 9.0; source records: 1</x:v>
      </x:c>
      <x:c r="L1087" t="str">
        <x:v>Include</x:v>
      </x:c>
      <x:c r="M1087"/>
      <x:c r="N1087"/>
    </x:row>
    <x:row r="1088">
      <x:c r="A1088" t="str">
        <x:v>Jake Mills|2026-06-02</x:v>
      </x:c>
      <x:c r="B1088" s="888" t="n">
        <x:v>46175</x:v>
      </x:c>
      <x:c r="C1088" t="str">
        <x:v>Jake Mills</x:v>
      </x:c>
      <x:c r="D1088" t="str">
        <x:v>Permanent</x:v>
      </x:c>
      <x:c r="E1088" t="str">
        <x:v>Manchester</x:v>
      </x:c>
      <x:c r="F1088" t="str">
        <x:v>Operative Porter</x:v>
      </x:c>
      <x:c r="G1088" t="str">
        <x:v>397408</x:v>
      </x:c>
      <x:c r="H1088" t="str">
        <x:v>Gresham Office Furniture</x:v>
      </x:c>
      <x:c r="I1088" s="22" t="n">
        <x:v>9</x:v>
      </x:c>
      <x:c r="J1088" t="str">
        <x:v>Worked</x:v>
      </x:c>
      <x:c r="K1088" t="str">
        <x:v>Employee 104547; home branch Manchester; assigned role Operative Porter | Deployment branch: Manchester | Actual role: Operative Skilled | Jobs: 397408 | Customers: Gresham Office Furniture | Actual hours: 9.0; source records: 1</x:v>
      </x:c>
      <x:c r="L1088" t="str">
        <x:v>Include</x:v>
      </x:c>
      <x:c r="M1088"/>
      <x:c r="N1088"/>
    </x:row>
    <x:row r="1089">
      <x:c r="A1089" t="str">
        <x:v>Jake Mills|2026-06-03</x:v>
      </x:c>
      <x:c r="B1089" s="888" t="n">
        <x:v>46176</x:v>
      </x:c>
      <x:c r="C1089" t="str">
        <x:v>Jake Mills</x:v>
      </x:c>
      <x:c r="D1089" t="str">
        <x:v>Permanent</x:v>
      </x:c>
      <x:c r="E1089" t="str">
        <x:v>Manchester</x:v>
      </x:c>
      <x:c r="F1089" t="str">
        <x:v>Operative Porter</x:v>
      </x:c>
      <x:c r="G1089" t="str">
        <x:v>397408</x:v>
      </x:c>
      <x:c r="H1089" t="str">
        <x:v>Gresham Office Furniture</x:v>
      </x:c>
      <x:c r="I1089" s="22" t="n">
        <x:v>4.5</x:v>
      </x:c>
      <x:c r="J1089" t="str">
        <x:v>Worked</x:v>
      </x:c>
      <x:c r="K1089" t="str">
        <x:v>Employee 104547; home branch Manchester; assigned role Operative Porter | Deployment branch: Manchester | Actual role: Operative Skilled | Jobs: 397408 | Customers: Gresham Office Furniture | Actual hours: 4.5; source records: 1</x:v>
      </x:c>
      <x:c r="L1089" t="str">
        <x:v>Include</x:v>
      </x:c>
      <x:c r="M1089"/>
      <x:c r="N1089"/>
    </x:row>
    <x:row r="1090">
      <x:c r="A1090" t="str">
        <x:v>Jake Mills|2026-06-04</x:v>
      </x:c>
      <x:c r="B1090" s="888" t="n">
        <x:v>46177</x:v>
      </x:c>
      <x:c r="C1090" t="str">
        <x:v>Jake Mills</x:v>
      </x:c>
      <x:c r="D1090" t="str">
        <x:v>Permanent</x:v>
      </x:c>
      <x:c r="E1090" t="str">
        <x:v>Manchester</x:v>
      </x:c>
      <x:c r="F1090" t="str">
        <x:v>Operative Porter</x:v>
      </x:c>
      <x:c r="G1090" t="str">
        <x:v>397408</x:v>
      </x:c>
      <x:c r="H1090" t="str">
        <x:v>Gresham Office Furniture</x:v>
      </x:c>
      <x:c r="I1090" s="22" t="n">
        <x:v>8.5</x:v>
      </x:c>
      <x:c r="J1090" t="str">
        <x:v>Worked</x:v>
      </x:c>
      <x:c r="K1090" t="str">
        <x:v>Employee 104547; home branch Manchester; assigned role Operative Porter | Deployment branch: Manchester | Actual role: Operative Skilled | Jobs: 397408 | Customers: Gresham Office Furniture | Actual hours: 8.5; source records: 1</x:v>
      </x:c>
      <x:c r="L1090" t="str">
        <x:v>Include</x:v>
      </x:c>
      <x:c r="M1090"/>
      <x:c r="N1090"/>
    </x:row>
    <x:row r="1091">
      <x:c r="A1091" t="str">
        <x:v>Jake Mills|2026-06-05</x:v>
      </x:c>
      <x:c r="B1091" s="888" t="n">
        <x:v>46178</x:v>
      </x:c>
      <x:c r="C1091" t="str">
        <x:v>Jake Mills</x:v>
      </x:c>
      <x:c r="D1091" t="str">
        <x:v>Permanent</x:v>
      </x:c>
      <x:c r="E1091" t="str">
        <x:v>Manchester</x:v>
      </x:c>
      <x:c r="F1091" t="str">
        <x:v>Operative Porter</x:v>
      </x:c>
      <x:c r="G1091" t="str">
        <x:v>402450A</x:v>
      </x:c>
      <x:c r="H1091" t="str">
        <x:v>Avantor ( MANCHESTER JUNE  2026 )</x:v>
      </x:c>
      <x:c r="I1091" s="22" t="n">
        <x:v>6.5</x:v>
      </x:c>
      <x:c r="J1091" t="str">
        <x:v>Worked</x:v>
      </x:c>
      <x:c r="K1091" t="str">
        <x:v>Employee 104547; home branch Manchester; assigned role Operative Porter | Deployment branch: Cambridge | Actual role: Operative Driver | Jobs: 402450A | Customers: Avantor ( MANCHESTER JUNE  2026 ) | Actual hours: 6.5; source records: 1</x:v>
      </x:c>
      <x:c r="L1091" t="str">
        <x:v>Include</x:v>
      </x:c>
      <x:c r="M1091"/>
      <x:c r="N1091"/>
    </x:row>
    <x:row r="1092">
      <x:c r="A1092" t="str">
        <x:v>Jake Mills|2026-06-08</x:v>
      </x:c>
      <x:c r="B1092" s="888" t="n">
        <x:v>46181</x:v>
      </x:c>
      <x:c r="C1092" t="str">
        <x:v>Jake Mills</x:v>
      </x:c>
      <x:c r="D1092" t="str">
        <x:v>Permanent</x:v>
      </x:c>
      <x:c r="E1092" t="str">
        <x:v>Manchester</x:v>
      </x:c>
      <x:c r="F1092" t="str">
        <x:v>Operative Porter</x:v>
      </x:c>
      <x:c r="G1092" t="str">
        <x:v>398317E</x:v>
      </x:c>
      <x:c r="H1092" t="str">
        <x:v>Restore Harrow Green</x:v>
      </x:c>
      <x:c r="I1092" s="22" t="n">
        <x:v>8</x:v>
      </x:c>
      <x:c r="J1092" t="str">
        <x:v>Worked</x:v>
      </x:c>
      <x:c r="K1092" t="str">
        <x:v>Employee 104547; home branch Manchester; assigned role Operative Porter | Deployment branch: Manchester | Actual role: Operative Porter | Jobs: 398317E | Customers: Restore Harrow Green | Actual hours: 8.0; source records: 1</x:v>
      </x:c>
      <x:c r="L1092" t="str">
        <x:v>Include</x:v>
      </x:c>
      <x:c r="M1092"/>
      <x:c r="N1092"/>
    </x:row>
    <x:row r="1093">
      <x:c r="A1093" t="str">
        <x:v>Jake Mills|2026-06-10</x:v>
      </x:c>
      <x:c r="B1093" s="888" t="n">
        <x:v>46183</x:v>
      </x:c>
      <x:c r="C1093" t="str">
        <x:v>Jake Mills</x:v>
      </x:c>
      <x:c r="D1093" t="str">
        <x:v>Permanent</x:v>
      </x:c>
      <x:c r="E1093" t="str">
        <x:v>Manchester</x:v>
      </x:c>
      <x:c r="F1093" t="str">
        <x:v>Operative Porter</x:v>
      </x:c>
      <x:c r="G1093" t="str">
        <x:v>398317E</x:v>
      </x:c>
      <x:c r="H1093" t="str">
        <x:v>Restore Harrow Green</x:v>
      </x:c>
      <x:c r="I1093" s="22" t="n">
        <x:v>4</x:v>
      </x:c>
      <x:c r="J1093" t="str">
        <x:v>Worked</x:v>
      </x:c>
      <x:c r="K1093" t="str">
        <x:v>Employee 104547; home branch Manchester; assigned role Operative Porter | Deployment branch: Manchester | Actual role: Operative Skilled | Jobs: 398317E | Customers: Restore Harrow Green | Actual hours: 4.0; source records: 1</x:v>
      </x:c>
      <x:c r="L1093" t="str">
        <x:v>Include</x:v>
      </x:c>
      <x:c r="M1093"/>
      <x:c r="N1093"/>
    </x:row>
    <x:row r="1094">
      <x:c r="A1094" t="str">
        <x:v>Jake Mills|2026-06-11</x:v>
      </x:c>
      <x:c r="B1094" s="888" t="n">
        <x:v>46184</x:v>
      </x:c>
      <x:c r="C1094" t="str">
        <x:v>Jake Mills</x:v>
      </x:c>
      <x:c r="D1094" t="str">
        <x:v>Permanent</x:v>
      </x:c>
      <x:c r="E1094" t="str">
        <x:v>Manchester</x:v>
      </x:c>
      <x:c r="F1094" t="str">
        <x:v>Operative Porter</x:v>
      </x:c>
      <x:c r="G1094" t="str">
        <x:v>402662, 398317E</x:v>
      </x:c>
      <x:c r="H1094" t="str">
        <x:v>Cheshire Police; Restore Harrow Green</x:v>
      </x:c>
      <x:c r="I1094" s="22" t="n">
        <x:v>12.75</x:v>
      </x:c>
      <x:c r="J1094" t="str">
        <x:v>Worked — 2 records</x:v>
      </x:c>
      <x:c r="K1094" t="str">
        <x:v>Employee 104547; home branch Manchester; assigned role Operative Porter | Deployment branch: Manchester | Actual role: Operative Driver, Operative Porter | Jobs: 402662, 398317E | Customers: Cheshire Police; Restore Harrow Green | Actual hours: 12.8; source records: 2</x:v>
      </x:c>
      <x:c r="L1094" t="str">
        <x:v>Include</x:v>
      </x:c>
      <x:c r="M1094"/>
      <x:c r="N1094"/>
    </x:row>
    <x:row r="1095">
      <x:c r="A1095" t="str">
        <x:v>Jake Mills|2026-06-12</x:v>
      </x:c>
      <x:c r="B1095" s="888" t="n">
        <x:v>46185</x:v>
      </x:c>
      <x:c r="C1095" t="str">
        <x:v>Jake Mills</x:v>
      </x:c>
      <x:c r="D1095" t="str">
        <x:v>Permanent</x:v>
      </x:c>
      <x:c r="E1095" t="str">
        <x:v>Manchester</x:v>
      </x:c>
      <x:c r="F1095" t="str">
        <x:v>Operative Porter</x:v>
      </x:c>
      <x:c r="G1095"/>
      <x:c r="H1095"/>
      <x:c r="I1095" s="22" t="n">
        <x:v>0</x:v>
      </x:c>
      <x:c r="J1095" t="str">
        <x:v>Annual leave</x:v>
      </x:c>
      <x:c r="K1095" t="str">
        <x:v>Employee 104547; home branch Manchester; assigned role Operative Porter | Leave: Annual Leave (Hours) | Leave calendar basis: Variable-pattern period</x:v>
      </x:c>
      <x:c r="L1095" t="str">
        <x:v>Include</x:v>
      </x:c>
      <x:c r="M1095"/>
      <x:c r="N1095"/>
    </x:row>
    <x:row r="1096">
      <x:c r="A1096" t="str">
        <x:v>Jake Mills|2026-06-15</x:v>
      </x:c>
      <x:c r="B1096" s="888" t="n">
        <x:v>46188</x:v>
      </x:c>
      <x:c r="C1096" t="str">
        <x:v>Jake Mills</x:v>
      </x:c>
      <x:c r="D1096" t="str">
        <x:v>Permanent</x:v>
      </x:c>
      <x:c r="E1096" t="str">
        <x:v>Manchester</x:v>
      </x:c>
      <x:c r="F1096" t="str">
        <x:v>Operative Porter</x:v>
      </x:c>
      <x:c r="G1096"/>
      <x:c r="H1096"/>
      <x:c r="I1096" s="22" t="n">
        <x:v>0</x:v>
      </x:c>
      <x:c r="J1096" t="str">
        <x:v>Annual leave</x:v>
      </x:c>
      <x:c r="K1096" t="str">
        <x:v>Employee 104547; home branch Manchester; assigned role Operative Porter | Leave: Annual Leave (Hours) | Leave calendar basis: Variable-pattern period</x:v>
      </x:c>
      <x:c r="L1096" t="str">
        <x:v>Include</x:v>
      </x:c>
      <x:c r="M1096"/>
      <x:c r="N1096"/>
    </x:row>
    <x:row r="1097">
      <x:c r="A1097" t="str">
        <x:v>Jake Mills|2026-06-16</x:v>
      </x:c>
      <x:c r="B1097" s="888" t="n">
        <x:v>46189</x:v>
      </x:c>
      <x:c r="C1097" t="str">
        <x:v>Jake Mills</x:v>
      </x:c>
      <x:c r="D1097" t="str">
        <x:v>Permanent</x:v>
      </x:c>
      <x:c r="E1097" t="str">
        <x:v>Manchester</x:v>
      </x:c>
      <x:c r="F1097" t="str">
        <x:v>Operative Porter</x:v>
      </x:c>
      <x:c r="G1097" t="str">
        <x:v>402397</x:v>
      </x:c>
      <x:c r="H1097" t="str">
        <x:v>Kirklees Council - Mrs Julie Drain</x:v>
      </x:c>
      <x:c r="I1097" s="22" t="n">
        <x:v>8.75</x:v>
      </x:c>
      <x:c r="J1097" t="str">
        <x:v>Worked</x:v>
      </x:c>
      <x:c r="K1097" t="str">
        <x:v>Employee 104547; home branch Manchester; assigned role Operative Porter | Deployment branch: Leeds | Actual role: Operative Porter | Jobs: 402397 | Customers: Kirklees Council - Mrs Julie Drain | Actual hours: 8.8; source records: 1</x:v>
      </x:c>
      <x:c r="L1097" t="str">
        <x:v>Include</x:v>
      </x:c>
      <x:c r="M1097"/>
      <x:c r="N1097"/>
    </x:row>
    <x:row r="1098">
      <x:c r="A1098" t="str">
        <x:v>Jake Mills|2026-06-17</x:v>
      </x:c>
      <x:c r="B1098" s="888" t="n">
        <x:v>46190</x:v>
      </x:c>
      <x:c r="C1098" t="str">
        <x:v>Jake Mills</x:v>
      </x:c>
      <x:c r="D1098" t="str">
        <x:v>Permanent</x:v>
      </x:c>
      <x:c r="E1098" t="str">
        <x:v>Manchester</x:v>
      </x:c>
      <x:c r="F1098" t="str">
        <x:v>Operative Porter</x:v>
      </x:c>
      <x:c r="G1098" t="str">
        <x:v>399323, 398317E</x:v>
      </x:c>
      <x:c r="H1098" t="str">
        <x:v>CMA; Restore Harrow Green</x:v>
      </x:c>
      <x:c r="I1098" s="22" t="n">
        <x:v>6.5</x:v>
      </x:c>
      <x:c r="J1098" t="str">
        <x:v>Worked — 2 records</x:v>
      </x:c>
      <x:c r="K1098" t="str">
        <x:v>Employee 104547; home branch Manchester; assigned role Operative Porter | Deployment branch: Manchester, Thurrock | Actual role: Operative Porter, Operative Skilled | Jobs: 399323, 398317E | Customers: CMA; Restore Harrow Green | Actual hours: 6.5; source records: 2</x:v>
      </x:c>
      <x:c r="L1098" t="str">
        <x:v>Include</x:v>
      </x:c>
      <x:c r="M1098"/>
      <x:c r="N1098"/>
    </x:row>
    <x:row r="1099">
      <x:c r="A1099" t="str">
        <x:v>Jake Mills|2026-06-18</x:v>
      </x:c>
      <x:c r="B1099" s="888" t="n">
        <x:v>46191</x:v>
      </x:c>
      <x:c r="C1099" t="str">
        <x:v>Jake Mills</x:v>
      </x:c>
      <x:c r="D1099" t="str">
        <x:v>Permanent</x:v>
      </x:c>
      <x:c r="E1099" t="str">
        <x:v>Manchester</x:v>
      </x:c>
      <x:c r="F1099" t="str">
        <x:v>Operative Porter</x:v>
      </x:c>
      <x:c r="G1099" t="str">
        <x:v>402742</x:v>
      </x:c>
      <x:c r="H1099" t="str">
        <x:v>Anna Ni</x:v>
      </x:c>
      <x:c r="I1099" s="22" t="n">
        <x:v>7.5</x:v>
      </x:c>
      <x:c r="J1099" t="str">
        <x:v>Worked</x:v>
      </x:c>
      <x:c r="K1099" t="str">
        <x:v>Employee 104547; home branch Manchester; assigned role Operative Porter | Deployment branch: Manchester | Actual role: Operative Porter | Jobs: 402742 | Customers: Anna Ni | Actual hours: 7.5; source records: 1</x:v>
      </x:c>
      <x:c r="L1099" t="str">
        <x:v>Include</x:v>
      </x:c>
      <x:c r="M1099"/>
      <x:c r="N1099"/>
    </x:row>
    <x:row r="1100">
      <x:c r="A1100" t="str">
        <x:v>Jake Mills|2026-06-19</x:v>
      </x:c>
      <x:c r="B1100" s="888" t="n">
        <x:v>46192</x:v>
      </x:c>
      <x:c r="C1100" t="str">
        <x:v>Jake Mills</x:v>
      </x:c>
      <x:c r="D1100" t="str">
        <x:v>Permanent</x:v>
      </x:c>
      <x:c r="E1100" t="str">
        <x:v>Manchester</x:v>
      </x:c>
      <x:c r="F1100" t="str">
        <x:v>Operative Porter</x:v>
      </x:c>
      <x:c r="G1100" t="str">
        <x:v>402742</x:v>
      </x:c>
      <x:c r="H1100" t="str">
        <x:v>Anna Ni</x:v>
      </x:c>
      <x:c r="I1100" s="22" t="n">
        <x:v>10.5</x:v>
      </x:c>
      <x:c r="J1100" t="str">
        <x:v>Worked</x:v>
      </x:c>
      <x:c r="K1100" t="str">
        <x:v>Employee 104547; home branch Manchester; assigned role Operative Porter | Deployment branch: Manchester | Actual role: Operative Porter | Jobs: 402742 | Customers: Anna Ni | Actual hours: 10.5; source records: 1</x:v>
      </x:c>
      <x:c r="L1100" t="str">
        <x:v>Include</x:v>
      </x:c>
      <x:c r="M1100"/>
      <x:c r="N1100"/>
    </x:row>
    <x:row r="1101">
      <x:c r="A1101" t="str">
        <x:v>Jake Mills|2026-06-22</x:v>
      </x:c>
      <x:c r="B1101" s="888" t="n">
        <x:v>46195</x:v>
      </x:c>
      <x:c r="C1101" t="str">
        <x:v>Jake Mills</x:v>
      </x:c>
      <x:c r="D1101" t="str">
        <x:v>Permanent</x:v>
      </x:c>
      <x:c r="E1101" t="str">
        <x:v>Manchester</x:v>
      </x:c>
      <x:c r="F1101" t="str">
        <x:v>Operative Porter</x:v>
      </x:c>
      <x:c r="G1101" t="str">
        <x:v>402174, 398317E</x:v>
      </x:c>
      <x:c r="H1101" t="str">
        <x:v>Kirklees Council; Restore Harrow Green</x:v>
      </x:c>
      <x:c r="I1101" s="22" t="n">
        <x:v>11.5</x:v>
      </x:c>
      <x:c r="J1101" t="str">
        <x:v>Worked — 2 records</x:v>
      </x:c>
      <x:c r="K1101" t="str">
        <x:v>Employee 104547; home branch Manchester; assigned role Operative Porter | Deployment branch: Leeds, Manchester | Actual role: Operative Skilled | Jobs: 402174, 398317E | Customers: Kirklees Council; Restore Harrow Green | Actual hours: 11.5; source records: 2</x:v>
      </x:c>
      <x:c r="L1101" t="str">
        <x:v>Include</x:v>
      </x:c>
      <x:c r="M1101"/>
      <x:c r="N1101"/>
    </x:row>
    <x:row r="1102">
      <x:c r="A1102" t="str">
        <x:v>Jake Mills|2026-06-23</x:v>
      </x:c>
      <x:c r="B1102" s="888" t="n">
        <x:v>46196</x:v>
      </x:c>
      <x:c r="C1102" t="str">
        <x:v>Jake Mills</x:v>
      </x:c>
      <x:c r="D1102" t="str">
        <x:v>Permanent</x:v>
      </x:c>
      <x:c r="E1102" t="str">
        <x:v>Manchester</x:v>
      </x:c>
      <x:c r="F1102" t="str">
        <x:v>Operative Porter</x:v>
      </x:c>
      <x:c r="G1102" t="str">
        <x:v>402174</x:v>
      </x:c>
      <x:c r="H1102" t="str">
        <x:v>Kirklees Council</x:v>
      </x:c>
      <x:c r="I1102" s="22" t="n">
        <x:v>7.75</x:v>
      </x:c>
      <x:c r="J1102" t="str">
        <x:v>Worked</x:v>
      </x:c>
      <x:c r="K1102" t="str">
        <x:v>Employee 104547; home branch Manchester; assigned role Operative Porter | Deployment branch: Leeds | Actual role: Operative Skilled | Jobs: 402174 | Customers: Kirklees Council | Actual hours: 7.8; source records: 1</x:v>
      </x:c>
      <x:c r="L1102" t="str">
        <x:v>Include</x:v>
      </x:c>
      <x:c r="M1102"/>
      <x:c r="N1102"/>
    </x:row>
    <x:row r="1103">
      <x:c r="A1103" t="str">
        <x:v>Jake Mills|2026-06-24</x:v>
      </x:c>
      <x:c r="B1103" s="888" t="n">
        <x:v>46197</x:v>
      </x:c>
      <x:c r="C1103" t="str">
        <x:v>Jake Mills</x:v>
      </x:c>
      <x:c r="D1103" t="str">
        <x:v>Permanent</x:v>
      </x:c>
      <x:c r="E1103" t="str">
        <x:v>Manchester</x:v>
      </x:c>
      <x:c r="F1103" t="str">
        <x:v>Operative Porter</x:v>
      </x:c>
      <x:c r="G1103" t="str">
        <x:v>402174</x:v>
      </x:c>
      <x:c r="H1103" t="str">
        <x:v>Kirklees Council</x:v>
      </x:c>
      <x:c r="I1103" s="22" t="n">
        <x:v>9</x:v>
      </x:c>
      <x:c r="J1103" t="str">
        <x:v>Worked</x:v>
      </x:c>
      <x:c r="K1103" t="str">
        <x:v>Employee 104547; home branch Manchester; assigned role Operative Porter | Deployment branch: Leeds | Actual role: Operative Driver | Jobs: 402174 | Customers: Kirklees Council | Actual hours: 9.0; source records: 1</x:v>
      </x:c>
      <x:c r="L1103" t="str">
        <x:v>Include</x:v>
      </x:c>
      <x:c r="M1103"/>
      <x:c r="N1103"/>
    </x:row>
    <x:row r="1104">
      <x:c r="A1104" t="str">
        <x:v>Jake Mills|2026-06-25</x:v>
      </x:c>
      <x:c r="B1104" s="888" t="n">
        <x:v>46198</x:v>
      </x:c>
      <x:c r="C1104" t="str">
        <x:v>Jake Mills</x:v>
      </x:c>
      <x:c r="D1104" t="str">
        <x:v>Permanent</x:v>
      </x:c>
      <x:c r="E1104" t="str">
        <x:v>Manchester</x:v>
      </x:c>
      <x:c r="F1104" t="str">
        <x:v>Operative Porter</x:v>
      </x:c>
      <x:c r="G1104" t="str">
        <x:v>402763</x:v>
      </x:c>
      <x:c r="H1104" t="str">
        <x:v>Handelsbanken</x:v>
      </x:c>
      <x:c r="I1104" s="22" t="n">
        <x:v>8</x:v>
      </x:c>
      <x:c r="J1104" t="str">
        <x:v>Worked</x:v>
      </x:c>
      <x:c r="K1104" t="str">
        <x:v>Employee 104547; home branch Manchester; assigned role Operative Porter | Deployment branch: Manchester | Actual role: Operative Skilled | Jobs: 402763 | Customers: Handelsbanken | Actual hours: 8.0; source records: 1</x:v>
      </x:c>
      <x:c r="L1104" t="str">
        <x:v>Include</x:v>
      </x:c>
      <x:c r="M1104"/>
      <x:c r="N1104"/>
    </x:row>
    <x:row r="1105">
      <x:c r="A1105" t="str">
        <x:v>Jake Mills|2026-06-26</x:v>
      </x:c>
      <x:c r="B1105" s="888" t="n">
        <x:v>46199</x:v>
      </x:c>
      <x:c r="C1105" t="str">
        <x:v>Jake Mills</x:v>
      </x:c>
      <x:c r="D1105" t="str">
        <x:v>Permanent</x:v>
      </x:c>
      <x:c r="E1105" t="str">
        <x:v>Manchester</x:v>
      </x:c>
      <x:c r="F1105" t="str">
        <x:v>Operative Porter</x:v>
      </x:c>
      <x:c r="G1105" t="str">
        <x:v>402763, 403056</x:v>
      </x:c>
      <x:c r="H1105" t="str">
        <x:v>Handelsbanken; University of Manchester</x:v>
      </x:c>
      <x:c r="I1105" s="22" t="n">
        <x:v>7.25</x:v>
      </x:c>
      <x:c r="J1105" t="str">
        <x:v>Worked — 2 records</x:v>
      </x:c>
      <x:c r="K1105" t="str">
        <x:v>Employee 104547; home branch Manchester; assigned role Operative Porter | Deployment branch: Manchester | Actual role: Operative Skilled | Jobs: 402763, 403056 | Customers: Handelsbanken; University of Manchester | Actual hours: 7.2; source records: 2</x:v>
      </x:c>
      <x:c r="L1105" t="str">
        <x:v>Include</x:v>
      </x:c>
      <x:c r="M1105"/>
      <x:c r="N1105"/>
    </x:row>
    <x:row r="1106">
      <x:c r="A1106" t="str">
        <x:v>Jake Mills|2026-06-29</x:v>
      </x:c>
      <x:c r="B1106" s="888" t="n">
        <x:v>46202</x:v>
      </x:c>
      <x:c r="C1106" t="str">
        <x:v>Jake Mills</x:v>
      </x:c>
      <x:c r="D1106" t="str">
        <x:v>Permanent</x:v>
      </x:c>
      <x:c r="E1106" t="str">
        <x:v>Manchester</x:v>
      </x:c>
      <x:c r="F1106" t="str">
        <x:v>Operative Porter</x:v>
      </x:c>
      <x:c r="G1106" t="str">
        <x:v>401478, 398317E</x:v>
      </x:c>
      <x:c r="H1106" t="str">
        <x:v>Kirklees Council - Mr Bestall; Restore Harrow Green</x:v>
      </x:c>
      <x:c r="I1106" s="22" t="n">
        <x:v>13.5</x:v>
      </x:c>
      <x:c r="J1106" t="str">
        <x:v>Worked — 2 records</x:v>
      </x:c>
      <x:c r="K1106" t="str">
        <x:v>Employee 104547; home branch Manchester; assigned role Operative Porter | Deployment branch: Leeds, Manchester | Actual role: Operative Driver, Operative Skilled | Jobs: 401478, 398317E | Customers: Kirklees Council - Mr Bestall; Restore Harrow Green | Actual hours: 13.5; source records: 2</x:v>
      </x:c>
      <x:c r="L1106" t="str">
        <x:v>Include</x:v>
      </x:c>
      <x:c r="M1106"/>
      <x:c r="N1106"/>
    </x:row>
    <x:row r="1107">
      <x:c r="A1107" t="str">
        <x:v>Jake Mills|2026-06-30</x:v>
      </x:c>
      <x:c r="B1107" s="888" t="n">
        <x:v>46203</x:v>
      </x:c>
      <x:c r="C1107" t="str">
        <x:v>Jake Mills</x:v>
      </x:c>
      <x:c r="D1107" t="str">
        <x:v>Permanent</x:v>
      </x:c>
      <x:c r="E1107" t="str">
        <x:v>Manchester</x:v>
      </x:c>
      <x:c r="F1107" t="str">
        <x:v>Operative Porter</x:v>
      </x:c>
      <x:c r="G1107" t="str">
        <x:v>402564</x:v>
      </x:c>
      <x:c r="H1107" t="str">
        <x:v>Midland Heart Limited</x:v>
      </x:c>
      <x:c r="I1107" s="22" t="n">
        <x:v>10</x:v>
      </x:c>
      <x:c r="J1107" t="str">
        <x:v>Worked</x:v>
      </x:c>
      <x:c r="K1107" t="str">
        <x:v>Employee 104547; home branch Manchester; assigned role Operative Porter | Deployment branch: Birmingham | Actual role: Operative Skilled | Jobs: 402564 | Customers: Midland Heart Limited | Actual hours: 10.0; source records: 1</x:v>
      </x:c>
      <x:c r="L1107" t="str">
        <x:v>Include</x:v>
      </x:c>
      <x:c r="M1107"/>
      <x:c r="N1107"/>
    </x:row>
    <x:row r="1108">
      <x:c r="A1108" t="str">
        <x:v>Jakub Zimnicki|2026-06-01</x:v>
      </x:c>
      <x:c r="B1108" s="888" t="n">
        <x:v>46174</x:v>
      </x:c>
      <x:c r="C1108" t="str">
        <x:v>Jakub Zimnicki</x:v>
      </x:c>
      <x:c r="D1108" t="str">
        <x:v>Permanent</x:v>
      </x:c>
      <x:c r="E1108" t="str">
        <x:v>Cambridge</x:v>
      </x:c>
      <x:c r="F1108" t="str">
        <x:v>Operative Porter</x:v>
      </x:c>
      <x:c r="G1108" t="str">
        <x:v>402549, 401735</x:v>
      </x:c>
      <x:c r="H1108" t="str">
        <x:v>Harrow Green Cambridge M/W use only; The Automobile Association</x:v>
      </x:c>
      <x:c r="I1108" s="22" t="n">
        <x:v>19</x:v>
      </x:c>
      <x:c r="J1108" t="str">
        <x:v>Worked — 2 records</x:v>
      </x:c>
      <x:c r="K1108" t="str">
        <x:v>Employee 103196; home branch Cambridge; assigned role Operative Porter | Deployment branch: Birmingham, Cambridge | Actual role: Operative Porter | Jobs: 402549, 401735 | Customers: Harrow Green Cambridge M/W use only; The Automobile Association | Actual hours: 19.0; source records: 2</x:v>
      </x:c>
      <x:c r="L1108" t="str">
        <x:v>Include</x:v>
      </x:c>
      <x:c r="M1108"/>
      <x:c r="N1108"/>
    </x:row>
    <x:row r="1109">
      <x:c r="A1109" t="str">
        <x:v>Jakub Zimnicki|2026-06-09</x:v>
      </x:c>
      <x:c r="B1109" s="888" t="n">
        <x:v>46182</x:v>
      </x:c>
      <x:c r="C1109" t="str">
        <x:v>Jakub Zimnicki</x:v>
      </x:c>
      <x:c r="D1109" t="str">
        <x:v>Permanent</x:v>
      </x:c>
      <x:c r="E1109" t="str">
        <x:v>Cambridge</x:v>
      </x:c>
      <x:c r="F1109" t="str">
        <x:v>Operative Porter</x:v>
      </x:c>
      <x:c r="G1109"/>
      <x:c r="H1109"/>
      <x:c r="I1109" s="22" t="n">
        <x:v>0</x:v>
      </x:c>
      <x:c r="J1109" t="str">
        <x:v>Annual leave</x:v>
      </x:c>
      <x:c r="K1109" t="str">
        <x:v>Employee 103196; home branch Cambridge; assigned role Operative Porter | Leave: Annual Leave (Hours) | Leave calendar basis: Variable-pattern period</x:v>
      </x:c>
      <x:c r="L1109" t="str">
        <x:v>Include</x:v>
      </x:c>
      <x:c r="M1109"/>
      <x:c r="N1109"/>
    </x:row>
    <x:row r="1110">
      <x:c r="A1110" t="str">
        <x:v>Jakub Zimnicki|2026-06-10</x:v>
      </x:c>
      <x:c r="B1110" s="888" t="n">
        <x:v>46183</x:v>
      </x:c>
      <x:c r="C1110" t="str">
        <x:v>Jakub Zimnicki</x:v>
      </x:c>
      <x:c r="D1110" t="str">
        <x:v>Permanent</x:v>
      </x:c>
      <x:c r="E1110" t="str">
        <x:v>Cambridge</x:v>
      </x:c>
      <x:c r="F1110" t="str">
        <x:v>Operative Porter</x:v>
      </x:c>
      <x:c r="G1110" t="str">
        <x:v>402616</x:v>
      </x:c>
      <x:c r="H1110" t="str">
        <x:v>Opentrons (Jesus College Cheng Kar Shun Digital Hub)</x:v>
      </x:c>
      <x:c r="I1110" s="22" t="n">
        <x:v>8</x:v>
      </x:c>
      <x:c r="J1110" t="str">
        <x:v>Worked</x:v>
      </x:c>
      <x:c r="K1110" t="str">
        <x:v>Employee 103196; home branch Cambridge; assigned role Operative Porter | Deployment branch: Cambridge | Actual role: Operative Porter | Jobs: 402616 | Customers: Opentrons (Jesus College Cheng Kar Shun Digital Hub) | Actual hours: 8.0; source records: 1</x:v>
      </x:c>
      <x:c r="L1110" t="str">
        <x:v>Include</x:v>
      </x:c>
      <x:c r="M1110"/>
      <x:c r="N1110"/>
    </x:row>
    <x:row r="1111">
      <x:c r="A1111" t="str">
        <x:v>Jakub Zimnicki|2026-06-11</x:v>
      </x:c>
      <x:c r="B1111" s="888" t="n">
        <x:v>46184</x:v>
      </x:c>
      <x:c r="C1111" t="str">
        <x:v>Jakub Zimnicki</x:v>
      </x:c>
      <x:c r="D1111" t="str">
        <x:v>Permanent</x:v>
      </x:c>
      <x:c r="E1111" t="str">
        <x:v>Cambridge</x:v>
      </x:c>
      <x:c r="F1111" t="str">
        <x:v>Operative Porter</x:v>
      </x:c>
      <x:c r="G1111" t="str">
        <x:v>402265</x:v>
      </x:c>
      <x:c r="H1111" t="str">
        <x:v>HERlab Ltd</x:v>
      </x:c>
      <x:c r="I1111" s="22" t="n">
        <x:v>11.5</x:v>
      </x:c>
      <x:c r="J1111" t="str">
        <x:v>Worked</x:v>
      </x:c>
      <x:c r="K1111" t="str">
        <x:v>Employee 103196; home branch Cambridge; assigned role Operative Porter | Deployment branch: Cambridge | Actual role: Operative Porter | Jobs: 402265 | Customers: HERlab Ltd | Actual hours: 11.5; source records: 1</x:v>
      </x:c>
      <x:c r="L1111" t="str">
        <x:v>Include</x:v>
      </x:c>
      <x:c r="M1111"/>
      <x:c r="N1111"/>
    </x:row>
    <x:row r="1112">
      <x:c r="A1112" t="str">
        <x:v>Jakub Zimnicki|2026-06-12</x:v>
      </x:c>
      <x:c r="B1112" s="888" t="n">
        <x:v>46185</x:v>
      </x:c>
      <x:c r="C1112" t="str">
        <x:v>Jakub Zimnicki</x:v>
      </x:c>
      <x:c r="D1112" t="str">
        <x:v>Permanent</x:v>
      </x:c>
      <x:c r="E1112" t="str">
        <x:v>Cambridge</x:v>
      </x:c>
      <x:c r="F1112" t="str">
        <x:v>Operative Porter</x:v>
      </x:c>
      <x:c r="G1112" t="str">
        <x:v>401554, 399379E</x:v>
      </x:c>
      <x:c r="H1112" t="str">
        <x:v>CPM/Omnicom; Restore Harrow Green Oxford  M/W use only</x:v>
      </x:c>
      <x:c r="I1112" s="22" t="n">
        <x:v>21.5</x:v>
      </x:c>
      <x:c r="J1112" t="str">
        <x:v>Worked — 2 records</x:v>
      </x:c>
      <x:c r="K1112" t="str">
        <x:v>Employee 103196; home branch Cambridge; assigned role Operative Porter | Deployment branch: Oxford | Actual role: Operative Porter | Jobs: 401554, 399379E | Customers: CPM/Omnicom; Restore Harrow Green Oxford  M/W use only | Actual hours: 21.5; source records: 2</x:v>
      </x:c>
      <x:c r="L1112" t="str">
        <x:v>Include</x:v>
      </x:c>
      <x:c r="M1112"/>
      <x:c r="N1112"/>
    </x:row>
    <x:row r="1113">
      <x:c r="A1113" t="str">
        <x:v>Jakub Zimnicki|2026-06-16</x:v>
      </x:c>
      <x:c r="B1113" s="888" t="n">
        <x:v>46189</x:v>
      </x:c>
      <x:c r="C1113" t="str">
        <x:v>Jakub Zimnicki</x:v>
      </x:c>
      <x:c r="D1113" t="str">
        <x:v>Permanent</x:v>
      </x:c>
      <x:c r="E1113" t="str">
        <x:v>Cambridge</x:v>
      </x:c>
      <x:c r="F1113" t="str">
        <x:v>Operative Porter</x:v>
      </x:c>
      <x:c r="G1113" t="str">
        <x:v>399996</x:v>
      </x:c>
      <x:c r="H1113" t="str">
        <x:v>Girton College</x:v>
      </x:c>
      <x:c r="I1113" s="22" t="n">
        <x:v>8</x:v>
      </x:c>
      <x:c r="J1113" t="str">
        <x:v>Worked</x:v>
      </x:c>
      <x:c r="K1113" t="str">
        <x:v>Employee 103196; home branch Cambridge; assigned role Operative Porter | Deployment branch: Cambridge | Actual role: Operative Porter | Jobs: 399996 | Customers: Girton College | Actual hours: 8.0; source records: 1</x:v>
      </x:c>
      <x:c r="L1113" t="str">
        <x:v>Include</x:v>
      </x:c>
      <x:c r="M1113"/>
      <x:c r="N1113"/>
    </x:row>
    <x:row r="1114">
      <x:c r="A1114" t="str">
        <x:v>Jakub Zimnicki|2026-06-19</x:v>
      </x:c>
      <x:c r="B1114" s="888" t="n">
        <x:v>46192</x:v>
      </x:c>
      <x:c r="C1114" t="str">
        <x:v>Jakub Zimnicki</x:v>
      </x:c>
      <x:c r="D1114" t="str">
        <x:v>Permanent</x:v>
      </x:c>
      <x:c r="E1114" t="str">
        <x:v>Cambridge</x:v>
      </x:c>
      <x:c r="F1114" t="str">
        <x:v>Operative Porter</x:v>
      </x:c>
      <x:c r="G1114" t="str">
        <x:v>402450</x:v>
      </x:c>
      <x:c r="H1114" t="str">
        <x:v>Avantor ( CAMBRIDGE JUNE  2026 )</x:v>
      </x:c>
      <x:c r="I1114" s="22" t="n">
        <x:v>4</x:v>
      </x:c>
      <x:c r="J1114" t="str">
        <x:v>Worked</x:v>
      </x:c>
      <x:c r="K1114" t="str">
        <x:v>Employee 103196; home branch Cambridge; assigned role Operative Porter | Deployment branch: Cambridge | Actual role: Operative Porter | Jobs: 402450 | Customers: Avantor ( CAMBRIDGE JUNE  2026 ) | Actual hours: 4.0; source records: 1</x:v>
      </x:c>
      <x:c r="L1114" t="str">
        <x:v>Include</x:v>
      </x:c>
      <x:c r="M1114"/>
      <x:c r="N1114"/>
    </x:row>
    <x:row r="1115">
      <x:c r="A1115" t="str">
        <x:v>Jakub Zimnicki|2026-06-22</x:v>
      </x:c>
      <x:c r="B1115" s="888" t="n">
        <x:v>46195</x:v>
      </x:c>
      <x:c r="C1115" t="str">
        <x:v>Jakub Zimnicki</x:v>
      </x:c>
      <x:c r="D1115" t="str">
        <x:v>Permanent</x:v>
      </x:c>
      <x:c r="E1115" t="str">
        <x:v>Cambridge</x:v>
      </x:c>
      <x:c r="F1115" t="str">
        <x:v>Operative Porter</x:v>
      </x:c>
      <x:c r="G1115" t="str">
        <x:v>399379E, 401109</x:v>
      </x:c>
      <x:c r="H1115" t="str">
        <x:v>Restore Harrow Green Oxford  M/W use only; Theolytics</x:v>
      </x:c>
      <x:c r="I1115" s="22" t="n">
        <x:v>19</x:v>
      </x:c>
      <x:c r="J1115" t="str">
        <x:v>Worked — 2 records</x:v>
      </x:c>
      <x:c r="K1115" t="str">
        <x:v>Employee 103196; home branch Cambridge; assigned role Operative Porter | Deployment branch: Oxford | Actual role: Operative Porter | Jobs: 399379E, 401109 | Customers: Restore Harrow Green Oxford  M/W use only; Theolytics | Actual hours: 19.0; source records: 2</x:v>
      </x:c>
      <x:c r="L1115" t="str">
        <x:v>Include</x:v>
      </x:c>
      <x:c r="M1115"/>
      <x:c r="N1115"/>
    </x:row>
    <x:row r="1116">
      <x:c r="A1116" t="str">
        <x:v>Jakub Zimnicki|2026-06-23</x:v>
      </x:c>
      <x:c r="B1116" s="888" t="n">
        <x:v>46196</x:v>
      </x:c>
      <x:c r="C1116" t="str">
        <x:v>Jakub Zimnicki</x:v>
      </x:c>
      <x:c r="D1116" t="str">
        <x:v>Permanent</x:v>
      </x:c>
      <x:c r="E1116" t="str">
        <x:v>Cambridge</x:v>
      </x:c>
      <x:c r="F1116" t="str">
        <x:v>Operative Porter</x:v>
      </x:c>
      <x:c r="G1116" t="str">
        <x:v>389934, 399379E</x:v>
      </x:c>
      <x:c r="H1116" t="str">
        <x:v>Lubricants UK Ltd; Restore Harrow Green Oxford  M/W use only</x:v>
      </x:c>
      <x:c r="I1116" s="22" t="n">
        <x:v>19.5</x:v>
      </x:c>
      <x:c r="J1116" t="str">
        <x:v>Worked — 2 records</x:v>
      </x:c>
      <x:c r="K1116" t="str">
        <x:v>Employee 103196; home branch Cambridge; assigned role Operative Porter | Deployment branch: Oxford | Actual role: Operative Porter | Jobs: 389934, 399379E | Customers: Lubricants UK Ltd; Restore Harrow Green Oxford  M/W use only | Actual hours: 19.5; source records: 2</x:v>
      </x:c>
      <x:c r="L1116" t="str">
        <x:v>Include</x:v>
      </x:c>
      <x:c r="M1116"/>
      <x:c r="N1116"/>
    </x:row>
    <x:row r="1117">
      <x:c r="A1117" t="str">
        <x:v>Jakub Zimnicki|2026-06-25</x:v>
      </x:c>
      <x:c r="B1117" s="888" t="n">
        <x:v>46198</x:v>
      </x:c>
      <x:c r="C1117" t="str">
        <x:v>Jakub Zimnicki</x:v>
      </x:c>
      <x:c r="D1117" t="str">
        <x:v>Permanent</x:v>
      </x:c>
      <x:c r="E1117" t="str">
        <x:v>Cambridge</x:v>
      </x:c>
      <x:c r="F1117" t="str">
        <x:v>Operative Porter</x:v>
      </x:c>
      <x:c r="G1117"/>
      <x:c r="H1117"/>
      <x:c r="I1117" s="22" t="n">
        <x:v>0</x:v>
      </x:c>
      <x:c r="J1117" t="str">
        <x:v>Annual leave</x:v>
      </x:c>
      <x:c r="K1117" t="str">
        <x:v>Employee 103196; home branch Cambridge; assigned role Operative Porter | Leave: Annual Leave (Hours) | Leave calendar basis: Variable-pattern period</x:v>
      </x:c>
      <x:c r="L1117" t="str">
        <x:v>Include</x:v>
      </x:c>
      <x:c r="M1117"/>
      <x:c r="N1117"/>
    </x:row>
    <x:row r="1118">
      <x:c r="A1118" t="str">
        <x:v>Jakub Zimnicki|2026-06-27</x:v>
      </x:c>
      <x:c r="B1118" s="888" t="n">
        <x:v>46200</x:v>
      </x:c>
      <x:c r="C1118" t="str">
        <x:v>Jakub Zimnicki</x:v>
      </x:c>
      <x:c r="D1118" t="str">
        <x:v>Permanent</x:v>
      </x:c>
      <x:c r="E1118" t="str">
        <x:v>Cambridge</x:v>
      </x:c>
      <x:c r="F1118" t="str">
        <x:v>Operative Porter</x:v>
      </x:c>
      <x:c r="G1118" t="str">
        <x:v>402376</x:v>
      </x:c>
      <x:c r="H1118" t="str">
        <x:v>Alchemab Therapeutics</x:v>
      </x:c>
      <x:c r="I1118" s="22" t="n">
        <x:v>4</x:v>
      </x:c>
      <x:c r="J1118" t="str">
        <x:v>Worked</x:v>
      </x:c>
      <x:c r="K1118" t="str">
        <x:v>Employee 103196; home branch Cambridge; assigned role Operative Porter | Deployment branch: Cambridge | Actual role: Operative Porter | Jobs: 402376 | Customers: Alchemab Therapeutics | Actual hours: 4.0; source records: 1</x:v>
      </x:c>
      <x:c r="L1118" t="str">
        <x:v>Include</x:v>
      </x:c>
      <x:c r="M1118"/>
      <x:c r="N1118"/>
    </x:row>
    <x:row r="1119">
      <x:c r="A1119" t="str">
        <x:v>Jakub Zimnicki|2026-06-29</x:v>
      </x:c>
      <x:c r="B1119" s="888" t="n">
        <x:v>46202</x:v>
      </x:c>
      <x:c r="C1119" t="str">
        <x:v>Jakub Zimnicki</x:v>
      </x:c>
      <x:c r="D1119" t="str">
        <x:v>Permanent</x:v>
      </x:c>
      <x:c r="E1119" t="str">
        <x:v>Cambridge</x:v>
      </x:c>
      <x:c r="F1119" t="str">
        <x:v>Operative Porter</x:v>
      </x:c>
      <x:c r="G1119" t="str">
        <x:v>402659</x:v>
      </x:c>
      <x:c r="H1119" t="str">
        <x:v>Axlab Ltd/Wythenshawe Hospital</x:v>
      </x:c>
      <x:c r="I1119" s="22" t="n">
        <x:v>9</x:v>
      </x:c>
      <x:c r="J1119" t="str">
        <x:v>Worked</x:v>
      </x:c>
      <x:c r="K1119" t="str">
        <x:v>Employee 103196; home branch Cambridge; assigned role Operative Porter | Deployment branch: Cambridge | Actual role: Operative Porter | Jobs: 402659 | Customers: Axlab Ltd/Wythenshawe Hospital | Actual hours: 9.0; source records: 1</x:v>
      </x:c>
      <x:c r="L1119" t="str">
        <x:v>Include</x:v>
      </x:c>
      <x:c r="M1119"/>
      <x:c r="N1119"/>
    </x:row>
    <x:row r="1120">
      <x:c r="A1120" t="str">
        <x:v>James Stevenson|2026-06-01</x:v>
      </x:c>
      <x:c r="B1120" s="888" t="n">
        <x:v>46174</x:v>
      </x:c>
      <x:c r="C1120" t="str">
        <x:v>James Stevenson</x:v>
      </x:c>
      <x:c r="D1120" t="str">
        <x:v>Permanent</x:v>
      </x:c>
      <x:c r="E1120" t="str">
        <x:v>Glasgow</x:v>
      </x:c>
      <x:c r="F1120" t="str">
        <x:v>Operative Porter</x:v>
      </x:c>
      <x:c r="G1120" t="str">
        <x:v>402424</x:v>
      </x:c>
      <x:c r="H1120" t="str">
        <x:v>NHS Greater Glasgow</x:v>
      </x:c>
      <x:c r="I1120" s="22" t="n">
        <x:v>8</x:v>
      </x:c>
      <x:c r="J1120" t="str">
        <x:v>Worked</x:v>
      </x:c>
      <x:c r="K1120" t="str">
        <x:v>Employee 1742; home branch Glasgow; assigned role Operative Porter | Deployment branch: Glasgow | Actual role: Operative Porter | Jobs: 402424 | Customers: NHS Greater Glasgow | Actual hours: 8.0; source records: 1</x:v>
      </x:c>
      <x:c r="L1120" t="str">
        <x:v>Include</x:v>
      </x:c>
      <x:c r="M1120"/>
      <x:c r="N1120"/>
    </x:row>
    <x:row r="1121">
      <x:c r="A1121" t="str">
        <x:v>James Stevenson|2026-06-03</x:v>
      </x:c>
      <x:c r="B1121" s="888" t="n">
        <x:v>46176</x:v>
      </x:c>
      <x:c r="C1121" t="str">
        <x:v>James Stevenson</x:v>
      </x:c>
      <x:c r="D1121" t="str">
        <x:v>Permanent</x:v>
      </x:c>
      <x:c r="E1121" t="str">
        <x:v>Glasgow</x:v>
      </x:c>
      <x:c r="F1121" t="str">
        <x:v>Operative Porter</x:v>
      </x:c>
      <x:c r="G1121" t="str">
        <x:v>401631</x:v>
      </x:c>
      <x:c r="H1121" t="str">
        <x:v>Roche Diagnostics Motherwell</x:v>
      </x:c>
      <x:c r="I1121" s="22" t="n">
        <x:v>8</x:v>
      </x:c>
      <x:c r="J1121" t="str">
        <x:v>Worked</x:v>
      </x:c>
      <x:c r="K1121" t="str">
        <x:v>Employee 1742; home branch Glasgow; assigned role Operative Porter | Deployment branch: Glasgow | Actual role: Operative Porter | Jobs: 401631 | Customers: Roche Diagnostics Motherwell | Actual hours: 8.0; source records: 1</x:v>
      </x:c>
      <x:c r="L1121" t="str">
        <x:v>Include</x:v>
      </x:c>
      <x:c r="M1121"/>
      <x:c r="N1121"/>
    </x:row>
    <x:row r="1122">
      <x:c r="A1122" t="str">
        <x:v>James Stevenson|2026-06-04</x:v>
      </x:c>
      <x:c r="B1122" s="888" t="n">
        <x:v>46177</x:v>
      </x:c>
      <x:c r="C1122" t="str">
        <x:v>James Stevenson</x:v>
      </x:c>
      <x:c r="D1122" t="str">
        <x:v>Permanent</x:v>
      </x:c>
      <x:c r="E1122" t="str">
        <x:v>Glasgow</x:v>
      </x:c>
      <x:c r="F1122" t="str">
        <x:v>Operative Porter</x:v>
      </x:c>
      <x:c r="G1122" t="str">
        <x:v>401631</x:v>
      </x:c>
      <x:c r="H1122" t="str">
        <x:v>Roche Diagnostics Motherwell</x:v>
      </x:c>
      <x:c r="I1122" s="22" t="n">
        <x:v>7.5</x:v>
      </x:c>
      <x:c r="J1122" t="str">
        <x:v>Worked</x:v>
      </x:c>
      <x:c r="K1122" t="str">
        <x:v>Employee 1742; home branch Glasgow; assigned role Operative Porter | Deployment branch: Glasgow | Actual role: Operative Porter | Jobs: 401631 | Customers: Roche Diagnostics Motherwell | Actual hours: 7.5; source records: 1</x:v>
      </x:c>
      <x:c r="L1122" t="str">
        <x:v>Include</x:v>
      </x:c>
      <x:c r="M1122"/>
      <x:c r="N1122"/>
    </x:row>
    <x:row r="1123">
      <x:c r="A1123" t="str">
        <x:v>James Stevenson|2026-06-05</x:v>
      </x:c>
      <x:c r="B1123" s="888" t="n">
        <x:v>46178</x:v>
      </x:c>
      <x:c r="C1123" t="str">
        <x:v>James Stevenson</x:v>
      </x:c>
      <x:c r="D1123" t="str">
        <x:v>Permanent</x:v>
      </x:c>
      <x:c r="E1123" t="str">
        <x:v>Glasgow</x:v>
      </x:c>
      <x:c r="F1123" t="str">
        <x:v>Operative Porter</x:v>
      </x:c>
      <x:c r="G1123" t="str">
        <x:v>401631</x:v>
      </x:c>
      <x:c r="H1123" t="str">
        <x:v>Roche Diagnostics Motherwell</x:v>
      </x:c>
      <x:c r="I1123" s="22" t="n">
        <x:v>8</x:v>
      </x:c>
      <x:c r="J1123" t="str">
        <x:v>Worked</x:v>
      </x:c>
      <x:c r="K1123" t="str">
        <x:v>Employee 1742; home branch Glasgow; assigned role Operative Porter | Deployment branch: Glasgow | Actual role: Operative Porter | Jobs: 401631 | Customers: Roche Diagnostics Motherwell | Actual hours: 8.0; source records: 1</x:v>
      </x:c>
      <x:c r="L1123" t="str">
        <x:v>Include</x:v>
      </x:c>
      <x:c r="M1123"/>
      <x:c r="N1123"/>
    </x:row>
    <x:row r="1124">
      <x:c r="A1124" t="str">
        <x:v>James Stevenson|2026-06-08</x:v>
      </x:c>
      <x:c r="B1124" s="888" t="n">
        <x:v>46181</x:v>
      </x:c>
      <x:c r="C1124" t="str">
        <x:v>James Stevenson</x:v>
      </x:c>
      <x:c r="D1124" t="str">
        <x:v>Permanent</x:v>
      </x:c>
      <x:c r="E1124" t="str">
        <x:v>Glasgow</x:v>
      </x:c>
      <x:c r="F1124" t="str">
        <x:v>Operative Porter</x:v>
      </x:c>
      <x:c r="G1124" t="str">
        <x:v>400922</x:v>
      </x:c>
      <x:c r="H1124" t="str">
        <x:v>C/O Restore Document Management</x:v>
      </x:c>
      <x:c r="I1124" s="22" t="n">
        <x:v>8.5</x:v>
      </x:c>
      <x:c r="J1124" t="str">
        <x:v>Worked</x:v>
      </x:c>
      <x:c r="K1124" t="str">
        <x:v>Employee 1742; home branch Glasgow; assigned role Operative Porter | Deployment branch: Glasgow | Actual role: Operative Porter | Jobs: 400922 | Customers: C/O Restore Document Management | Actual hours: 8.5; source records: 1</x:v>
      </x:c>
      <x:c r="L1124" t="str">
        <x:v>Include</x:v>
      </x:c>
      <x:c r="M1124"/>
      <x:c r="N1124"/>
    </x:row>
    <x:row r="1125">
      <x:c r="A1125" t="str">
        <x:v>James Stevenson|2026-06-09</x:v>
      </x:c>
      <x:c r="B1125" s="888" t="n">
        <x:v>46182</x:v>
      </x:c>
      <x:c r="C1125" t="str">
        <x:v>James Stevenson</x:v>
      </x:c>
      <x:c r="D1125" t="str">
        <x:v>Permanent</x:v>
      </x:c>
      <x:c r="E1125" t="str">
        <x:v>Glasgow</x:v>
      </x:c>
      <x:c r="F1125" t="str">
        <x:v>Operative Porter</x:v>
      </x:c>
      <x:c r="G1125" t="str">
        <x:v>400922</x:v>
      </x:c>
      <x:c r="H1125" t="str">
        <x:v>C/O Restore Document Management</x:v>
      </x:c>
      <x:c r="I1125" s="22" t="n">
        <x:v>6.5</x:v>
      </x:c>
      <x:c r="J1125" t="str">
        <x:v>Worked</x:v>
      </x:c>
      <x:c r="K1125" t="str">
        <x:v>Employee 1742; home branch Glasgow; assigned role Operative Porter | Deployment branch: Glasgow | Actual role: Operative Porter | Jobs: 400922 | Customers: C/O Restore Document Management | Actual hours: 6.5; source records: 1</x:v>
      </x:c>
      <x:c r="L1125" t="str">
        <x:v>Include</x:v>
      </x:c>
      <x:c r="M1125"/>
      <x:c r="N1125"/>
    </x:row>
    <x:row r="1126">
      <x:c r="A1126" t="str">
        <x:v>James Stevenson|2026-06-10</x:v>
      </x:c>
      <x:c r="B1126" s="888" t="n">
        <x:v>46183</x:v>
      </x:c>
      <x:c r="C1126" t="str">
        <x:v>James Stevenson</x:v>
      </x:c>
      <x:c r="D1126" t="str">
        <x:v>Permanent</x:v>
      </x:c>
      <x:c r="E1126" t="str">
        <x:v>Glasgow</x:v>
      </x:c>
      <x:c r="F1126" t="str">
        <x:v>Operative Porter</x:v>
      </x:c>
      <x:c r="G1126" t="str">
        <x:v>400922</x:v>
      </x:c>
      <x:c r="H1126" t="str">
        <x:v>C/O Restore Document Management</x:v>
      </x:c>
      <x:c r="I1126" s="22" t="n">
        <x:v>4</x:v>
      </x:c>
      <x:c r="J1126" t="str">
        <x:v>Worked</x:v>
      </x:c>
      <x:c r="K1126" t="str">
        <x:v>Employee 1742; home branch Glasgow; assigned role Operative Porter | Deployment branch: Glasgow | Actual role: Operative Porter | Jobs: 400922 | Customers: C/O Restore Document Management | Actual hours: 4.0; source records: 1</x:v>
      </x:c>
      <x:c r="L1126" t="str">
        <x:v>Include</x:v>
      </x:c>
      <x:c r="M1126"/>
      <x:c r="N1126"/>
    </x:row>
    <x:row r="1127">
      <x:c r="A1127" t="str">
        <x:v>James Stevenson|2026-06-11</x:v>
      </x:c>
      <x:c r="B1127" s="888" t="n">
        <x:v>46184</x:v>
      </x:c>
      <x:c r="C1127" t="str">
        <x:v>James Stevenson</x:v>
      </x:c>
      <x:c r="D1127" t="str">
        <x:v>Permanent</x:v>
      </x:c>
      <x:c r="E1127" t="str">
        <x:v>Glasgow</x:v>
      </x:c>
      <x:c r="F1127" t="str">
        <x:v>Operative Porter</x:v>
      </x:c>
      <x:c r="G1127" t="str">
        <x:v>400922</x:v>
      </x:c>
      <x:c r="H1127" t="str">
        <x:v>C/O Restore Document Management</x:v>
      </x:c>
      <x:c r="I1127" s="22" t="n">
        <x:v>9</x:v>
      </x:c>
      <x:c r="J1127" t="str">
        <x:v>Worked</x:v>
      </x:c>
      <x:c r="K1127" t="str">
        <x:v>Employee 1742; home branch Glasgow; assigned role Operative Porter | Deployment branch: Glasgow | Actual role: Operative Porter | Jobs: 400922 | Customers: C/O Restore Document Management | Actual hours: 9.0; source records: 1</x:v>
      </x:c>
      <x:c r="L1127" t="str">
        <x:v>Include</x:v>
      </x:c>
      <x:c r="M1127"/>
      <x:c r="N1127"/>
    </x:row>
    <x:row r="1128">
      <x:c r="A1128" t="str">
        <x:v>James Stevenson|2026-06-12</x:v>
      </x:c>
      <x:c r="B1128" s="888" t="n">
        <x:v>46185</x:v>
      </x:c>
      <x:c r="C1128" t="str">
        <x:v>James Stevenson</x:v>
      </x:c>
      <x:c r="D1128" t="str">
        <x:v>Permanent</x:v>
      </x:c>
      <x:c r="E1128" t="str">
        <x:v>Glasgow</x:v>
      </x:c>
      <x:c r="F1128" t="str">
        <x:v>Operative Porter</x:v>
      </x:c>
      <x:c r="G1128" t="str">
        <x:v>400922</x:v>
      </x:c>
      <x:c r="H1128" t="str">
        <x:v>C/O Restore Document Management</x:v>
      </x:c>
      <x:c r="I1128" s="22" t="n">
        <x:v>8</x:v>
      </x:c>
      <x:c r="J1128" t="str">
        <x:v>Worked</x:v>
      </x:c>
      <x:c r="K1128" t="str">
        <x:v>Employee 1742; home branch Glasgow; assigned role Operative Porter | Deployment branch: Glasgow | Actual role: Operative Porter | Jobs: 400922 | Customers: C/O Restore Document Management | Actual hours: 8.0; source records: 1</x:v>
      </x:c>
      <x:c r="L1128" t="str">
        <x:v>Include</x:v>
      </x:c>
      <x:c r="M1128"/>
      <x:c r="N1128"/>
    </x:row>
    <x:row r="1129">
      <x:c r="A1129" t="str">
        <x:v>James Stevenson|2026-06-15</x:v>
      </x:c>
      <x:c r="B1129" s="888" t="n">
        <x:v>46188</x:v>
      </x:c>
      <x:c r="C1129" t="str">
        <x:v>James Stevenson</x:v>
      </x:c>
      <x:c r="D1129" t="str">
        <x:v>Permanent</x:v>
      </x:c>
      <x:c r="E1129" t="str">
        <x:v>Glasgow</x:v>
      </x:c>
      <x:c r="F1129" t="str">
        <x:v>Operative Porter</x:v>
      </x:c>
      <x:c r="G1129"/>
      <x:c r="H1129"/>
      <x:c r="I1129" s="22" t="n">
        <x:v>0</x:v>
      </x:c>
      <x:c r="J1129" t="str">
        <x:v>Annual leave</x:v>
      </x:c>
      <x:c r="K1129" t="str">
        <x:v>Employee 1742; home branch Glasgow; assigned role Operative Porter | Leave: Annual Leave (Hours) | Leave calendar basis: Variable-pattern period</x:v>
      </x:c>
      <x:c r="L1129" t="str">
        <x:v>Include</x:v>
      </x:c>
      <x:c r="M1129"/>
      <x:c r="N1129"/>
    </x:row>
    <x:row r="1130">
      <x:c r="A1130" t="str">
        <x:v>James Stevenson|2026-06-16</x:v>
      </x:c>
      <x:c r="B1130" s="888" t="n">
        <x:v>46189</x:v>
      </x:c>
      <x:c r="C1130" t="str">
        <x:v>James Stevenson</x:v>
      </x:c>
      <x:c r="D1130" t="str">
        <x:v>Permanent</x:v>
      </x:c>
      <x:c r="E1130" t="str">
        <x:v>Glasgow</x:v>
      </x:c>
      <x:c r="F1130" t="str">
        <x:v>Operative Porter</x:v>
      </x:c>
      <x:c r="G1130" t="str">
        <x:v>400922</x:v>
      </x:c>
      <x:c r="H1130" t="str">
        <x:v>C/O Restore Document Management</x:v>
      </x:c>
      <x:c r="I1130" s="22" t="n">
        <x:v>8</x:v>
      </x:c>
      <x:c r="J1130" t="str">
        <x:v>Worked</x:v>
      </x:c>
      <x:c r="K1130" t="str">
        <x:v>Employee 1742; home branch Glasgow; assigned role Operative Porter | Deployment branch: Glasgow | Actual role: Operative Porter | Jobs: 400922 | Customers: C/O Restore Document Management | Actual hours: 8.0; source records: 1</x:v>
      </x:c>
      <x:c r="L1130" t="str">
        <x:v>Include</x:v>
      </x:c>
      <x:c r="M1130"/>
      <x:c r="N1130"/>
    </x:row>
    <x:row r="1131">
      <x:c r="A1131" t="str">
        <x:v>James Stevenson|2026-06-17</x:v>
      </x:c>
      <x:c r="B1131" s="888" t="n">
        <x:v>46190</x:v>
      </x:c>
      <x:c r="C1131" t="str">
        <x:v>James Stevenson</x:v>
      </x:c>
      <x:c r="D1131" t="str">
        <x:v>Permanent</x:v>
      </x:c>
      <x:c r="E1131" t="str">
        <x:v>Glasgow</x:v>
      </x:c>
      <x:c r="F1131" t="str">
        <x:v>Operative Porter</x:v>
      </x:c>
      <x:c r="G1131" t="str">
        <x:v>400922</x:v>
      </x:c>
      <x:c r="H1131" t="str">
        <x:v>C/O Restore Document Management</x:v>
      </x:c>
      <x:c r="I1131" s="22" t="n">
        <x:v>8</x:v>
      </x:c>
      <x:c r="J1131" t="str">
        <x:v>Worked</x:v>
      </x:c>
      <x:c r="K1131" t="str">
        <x:v>Employee 1742; home branch Glasgow; assigned role Operative Porter | Deployment branch: Glasgow | Actual role: Operative Porter | Jobs: 400922 | Customers: C/O Restore Document Management | Actual hours: 8.0; source records: 1</x:v>
      </x:c>
      <x:c r="L1131" t="str">
        <x:v>Include</x:v>
      </x:c>
      <x:c r="M1131"/>
      <x:c r="N1131"/>
    </x:row>
    <x:row r="1132">
      <x:c r="A1132" t="str">
        <x:v>James Stevenson|2026-06-18</x:v>
      </x:c>
      <x:c r="B1132" s="888" t="n">
        <x:v>46191</x:v>
      </x:c>
      <x:c r="C1132" t="str">
        <x:v>James Stevenson</x:v>
      </x:c>
      <x:c r="D1132" t="str">
        <x:v>Permanent</x:v>
      </x:c>
      <x:c r="E1132" t="str">
        <x:v>Glasgow</x:v>
      </x:c>
      <x:c r="F1132" t="str">
        <x:v>Operative Porter</x:v>
      </x:c>
      <x:c r="G1132" t="str">
        <x:v>400922</x:v>
      </x:c>
      <x:c r="H1132" t="str">
        <x:v>C/O Restore Document Management</x:v>
      </x:c>
      <x:c r="I1132" s="22" t="n">
        <x:v>7</x:v>
      </x:c>
      <x:c r="J1132" t="str">
        <x:v>Worked</x:v>
      </x:c>
      <x:c r="K1132" t="str">
        <x:v>Employee 1742; home branch Glasgow; assigned role Operative Porter | Deployment branch: Glasgow | Actual role: Operative Porter | Jobs: 400922 | Customers: C/O Restore Document Management | Actual hours: 7.0; source records: 1</x:v>
      </x:c>
      <x:c r="L1132" t="str">
        <x:v>Include</x:v>
      </x:c>
      <x:c r="M1132"/>
      <x:c r="N1132"/>
    </x:row>
    <x:row r="1133">
      <x:c r="A1133" t="str">
        <x:v>James Stevenson|2026-06-19</x:v>
      </x:c>
      <x:c r="B1133" s="888" t="n">
        <x:v>46192</x:v>
      </x:c>
      <x:c r="C1133" t="str">
        <x:v>James Stevenson</x:v>
      </x:c>
      <x:c r="D1133" t="str">
        <x:v>Permanent</x:v>
      </x:c>
      <x:c r="E1133" t="str">
        <x:v>Glasgow</x:v>
      </x:c>
      <x:c r="F1133" t="str">
        <x:v>Operative Porter</x:v>
      </x:c>
      <x:c r="G1133" t="str">
        <x:v>400922</x:v>
      </x:c>
      <x:c r="H1133" t="str">
        <x:v>C/O Restore Document Management</x:v>
      </x:c>
      <x:c r="I1133" s="22" t="n">
        <x:v>8</x:v>
      </x:c>
      <x:c r="J1133" t="str">
        <x:v>Worked</x:v>
      </x:c>
      <x:c r="K1133" t="str">
        <x:v>Employee 1742; home branch Glasgow; assigned role Operative Porter | Deployment branch: Glasgow | Actual role: Operative Porter | Jobs: 400922 | Customers: C/O Restore Document Management | Actual hours: 8.0; source records: 1</x:v>
      </x:c>
      <x:c r="L1133" t="str">
        <x:v>Include</x:v>
      </x:c>
      <x:c r="M1133"/>
      <x:c r="N1133"/>
    </x:row>
    <x:row r="1134">
      <x:c r="A1134" t="str">
        <x:v>James Stevenson|2026-06-22</x:v>
      </x:c>
      <x:c r="B1134" s="888" t="n">
        <x:v>46195</x:v>
      </x:c>
      <x:c r="C1134" t="str">
        <x:v>James Stevenson</x:v>
      </x:c>
      <x:c r="D1134" t="str">
        <x:v>Permanent</x:v>
      </x:c>
      <x:c r="E1134" t="str">
        <x:v>Glasgow</x:v>
      </x:c>
      <x:c r="F1134" t="str">
        <x:v>Operative Porter</x:v>
      </x:c>
      <x:c r="G1134" t="str">
        <x:v>400922</x:v>
      </x:c>
      <x:c r="H1134" t="str">
        <x:v>C/O Restore Document Management</x:v>
      </x:c>
      <x:c r="I1134" s="22" t="n">
        <x:v>8</x:v>
      </x:c>
      <x:c r="J1134" t="str">
        <x:v>Worked</x:v>
      </x:c>
      <x:c r="K1134" t="str">
        <x:v>Employee 1742; home branch Glasgow; assigned role Operative Porter | Deployment branch: Glasgow | Actual role: Operative Porter | Jobs: 400922 | Customers: C/O Restore Document Management | Actual hours: 8.0; source records: 1</x:v>
      </x:c>
      <x:c r="L1134" t="str">
        <x:v>Include</x:v>
      </x:c>
      <x:c r="M1134"/>
      <x:c r="N1134"/>
    </x:row>
    <x:row r="1135">
      <x:c r="A1135" t="str">
        <x:v>James Stevenson|2026-06-23</x:v>
      </x:c>
      <x:c r="B1135" s="888" t="n">
        <x:v>46196</x:v>
      </x:c>
      <x:c r="C1135" t="str">
        <x:v>James Stevenson</x:v>
      </x:c>
      <x:c r="D1135" t="str">
        <x:v>Permanent</x:v>
      </x:c>
      <x:c r="E1135" t="str">
        <x:v>Glasgow</x:v>
      </x:c>
      <x:c r="F1135" t="str">
        <x:v>Operative Porter</x:v>
      </x:c>
      <x:c r="G1135" t="str">
        <x:v>400922</x:v>
      </x:c>
      <x:c r="H1135" t="str">
        <x:v>C/O Restore Document Management</x:v>
      </x:c>
      <x:c r="I1135" s="22" t="n">
        <x:v>10</x:v>
      </x:c>
      <x:c r="J1135" t="str">
        <x:v>Worked</x:v>
      </x:c>
      <x:c r="K1135" t="str">
        <x:v>Employee 1742; home branch Glasgow; assigned role Operative Porter | Deployment branch: Glasgow | Actual role: Operative Porter | Jobs: 400922 | Customers: C/O Restore Document Management | Actual hours: 10.0; source records: 1</x:v>
      </x:c>
      <x:c r="L1135" t="str">
        <x:v>Include</x:v>
      </x:c>
      <x:c r="M1135"/>
      <x:c r="N1135"/>
    </x:row>
    <x:row r="1136">
      <x:c r="A1136" t="str">
        <x:v>James Stevenson|2026-06-24</x:v>
      </x:c>
      <x:c r="B1136" s="888" t="n">
        <x:v>46197</x:v>
      </x:c>
      <x:c r="C1136" t="str">
        <x:v>James Stevenson</x:v>
      </x:c>
      <x:c r="D1136" t="str">
        <x:v>Permanent</x:v>
      </x:c>
      <x:c r="E1136" t="str">
        <x:v>Glasgow</x:v>
      </x:c>
      <x:c r="F1136" t="str">
        <x:v>Operative Porter</x:v>
      </x:c>
      <x:c r="G1136" t="str">
        <x:v>402824</x:v>
      </x:c>
      <x:c r="H1136" t="str">
        <x:v>CN Fitness</x:v>
      </x:c>
      <x:c r="I1136" s="22" t="n">
        <x:v>14</x:v>
      </x:c>
      <x:c r="J1136" t="str">
        <x:v>Worked</x:v>
      </x:c>
      <x:c r="K1136" t="str">
        <x:v>Employee 1742; home branch Glasgow; assigned role Operative Porter | Deployment branch: Glasgow | Actual role: Operative Porter | Jobs: 402824 | Customers: CN Fitness | Actual hours: 14.0; source records: 1</x:v>
      </x:c>
      <x:c r="L1136" t="str">
        <x:v>Include</x:v>
      </x:c>
      <x:c r="M1136"/>
      <x:c r="N1136"/>
    </x:row>
    <x:row r="1137">
      <x:c r="A1137" t="str">
        <x:v>James Stevenson|2026-06-25</x:v>
      </x:c>
      <x:c r="B1137" s="888" t="n">
        <x:v>46198</x:v>
      </x:c>
      <x:c r="C1137" t="str">
        <x:v>James Stevenson</x:v>
      </x:c>
      <x:c r="D1137" t="str">
        <x:v>Permanent</x:v>
      </x:c>
      <x:c r="E1137" t="str">
        <x:v>Glasgow</x:v>
      </x:c>
      <x:c r="F1137" t="str">
        <x:v>Operative Porter</x:v>
      </x:c>
      <x:c r="G1137" t="str">
        <x:v>402824</x:v>
      </x:c>
      <x:c r="H1137" t="str">
        <x:v>CN Fitness</x:v>
      </x:c>
      <x:c r="I1137" s="22" t="n">
        <x:v>14</x:v>
      </x:c>
      <x:c r="J1137" t="str">
        <x:v>Worked</x:v>
      </x:c>
      <x:c r="K1137" t="str">
        <x:v>Employee 1742; home branch Glasgow; assigned role Operative Porter | Deployment branch: Glasgow | Actual role: Operative Porter | Jobs: 402824 | Customers: CN Fitness | Actual hours: 14.0; source records: 1</x:v>
      </x:c>
      <x:c r="L1137" t="str">
        <x:v>Include</x:v>
      </x:c>
      <x:c r="M1137"/>
      <x:c r="N1137"/>
    </x:row>
    <x:row r="1138">
      <x:c r="A1138" t="str">
        <x:v>James Stevenson|2026-06-26</x:v>
      </x:c>
      <x:c r="B1138" s="888" t="n">
        <x:v>46199</x:v>
      </x:c>
      <x:c r="C1138" t="str">
        <x:v>James Stevenson</x:v>
      </x:c>
      <x:c r="D1138" t="str">
        <x:v>Permanent</x:v>
      </x:c>
      <x:c r="E1138" t="str">
        <x:v>Glasgow</x:v>
      </x:c>
      <x:c r="F1138" t="str">
        <x:v>Operative Porter</x:v>
      </x:c>
      <x:c r="G1138" t="str">
        <x:v>400922</x:v>
      </x:c>
      <x:c r="H1138" t="str">
        <x:v>C/O Restore Document Management</x:v>
      </x:c>
      <x:c r="I1138" s="22" t="n">
        <x:v>9</x:v>
      </x:c>
      <x:c r="J1138" t="str">
        <x:v>Worked</x:v>
      </x:c>
      <x:c r="K1138" t="str">
        <x:v>Employee 1742; home branch Glasgow; assigned role Operative Porter | Deployment branch: Glasgow | Actual role: Operative Porter | Jobs: 400922 | Customers: C/O Restore Document Management | Actual hours: 9.0; source records: 1</x:v>
      </x:c>
      <x:c r="L1138" t="str">
        <x:v>Include</x:v>
      </x:c>
      <x:c r="M1138"/>
      <x:c r="N1138"/>
    </x:row>
    <x:row r="1139">
      <x:c r="A1139" t="str">
        <x:v>Jamie Robinson|2026-06-01</x:v>
      </x:c>
      <x:c r="B1139" s="888" t="n">
        <x:v>46174</x:v>
      </x:c>
      <x:c r="C1139" t="str">
        <x:v>Jamie Robinson</x:v>
      </x:c>
      <x:c r="D1139" t="str">
        <x:v>Permanent</x:v>
      </x:c>
      <x:c r="E1139" t="str">
        <x:v>Glasgow</x:v>
      </x:c>
      <x:c r="F1139" t="str">
        <x:v>Operative Skilled</x:v>
      </x:c>
      <x:c r="G1139" t="str">
        <x:v>402192</x:v>
      </x:c>
      <x:c r="H1139" t="str">
        <x:v>Cambuslang Social Work Office</x:v>
      </x:c>
      <x:c r="I1139" s="22" t="n">
        <x:v>8</x:v>
      </x:c>
      <x:c r="J1139" t="str">
        <x:v>Worked</x:v>
      </x:c>
      <x:c r="K1139" t="str">
        <x:v>Employee 2452; home branch Glasgow; assigned role Operative Skilled | Deployment branch: Glasgow | Actual role: Operative Porter | Jobs: 402192 | Customers: Cambuslang Social Work Office | Actual hours: 8.0; source records: 1</x:v>
      </x:c>
      <x:c r="L1139" t="str">
        <x:v>Include</x:v>
      </x:c>
      <x:c r="M1139"/>
      <x:c r="N1139"/>
    </x:row>
    <x:row r="1140">
      <x:c r="A1140" t="str">
        <x:v>Jamie Robinson|2026-06-03</x:v>
      </x:c>
      <x:c r="B1140" s="888" t="n">
        <x:v>46176</x:v>
      </x:c>
      <x:c r="C1140" t="str">
        <x:v>Jamie Robinson</x:v>
      </x:c>
      <x:c r="D1140" t="str">
        <x:v>Permanent</x:v>
      </x:c>
      <x:c r="E1140" t="str">
        <x:v>Glasgow</x:v>
      </x:c>
      <x:c r="F1140" t="str">
        <x:v>Operative Skilled</x:v>
      </x:c>
      <x:c r="G1140" t="str">
        <x:v>401631</x:v>
      </x:c>
      <x:c r="H1140" t="str">
        <x:v>Roche Diagnostics Motherwell</x:v>
      </x:c>
      <x:c r="I1140" s="22" t="n">
        <x:v>8</x:v>
      </x:c>
      <x:c r="J1140" t="str">
        <x:v>Worked</x:v>
      </x:c>
      <x:c r="K1140" t="str">
        <x:v>Employee 2452; home branch Glasgow; assigned role Operative Skilled | Deployment branch: Glasgow | Actual role: Operative Skilled | Jobs: 401631 | Customers: Roche Diagnostics Motherwell | Actual hours: 8.0; source records: 1</x:v>
      </x:c>
      <x:c r="L1140" t="str">
        <x:v>Include</x:v>
      </x:c>
      <x:c r="M1140"/>
      <x:c r="N1140"/>
    </x:row>
    <x:row r="1141">
      <x:c r="A1141" t="str">
        <x:v>Jamie Robinson|2026-06-04</x:v>
      </x:c>
      <x:c r="B1141" s="888" t="n">
        <x:v>46177</x:v>
      </x:c>
      <x:c r="C1141" t="str">
        <x:v>Jamie Robinson</x:v>
      </x:c>
      <x:c r="D1141" t="str">
        <x:v>Permanent</x:v>
      </x:c>
      <x:c r="E1141" t="str">
        <x:v>Glasgow</x:v>
      </x:c>
      <x:c r="F1141" t="str">
        <x:v>Operative Skilled</x:v>
      </x:c>
      <x:c r="G1141" t="str">
        <x:v>401631</x:v>
      </x:c>
      <x:c r="H1141" t="str">
        <x:v>Roche Diagnostics Motherwell</x:v>
      </x:c>
      <x:c r="I1141" s="22" t="n">
        <x:v>7.5</x:v>
      </x:c>
      <x:c r="J1141" t="str">
        <x:v>Worked</x:v>
      </x:c>
      <x:c r="K1141" t="str">
        <x:v>Employee 2452; home branch Glasgow; assigned role Operative Skilled | Deployment branch: Glasgow | Actual role: Operative Porter | Jobs: 401631 | Customers: Roche Diagnostics Motherwell | Actual hours: 7.5; source records: 1</x:v>
      </x:c>
      <x:c r="L1141" t="str">
        <x:v>Include</x:v>
      </x:c>
      <x:c r="M1141"/>
      <x:c r="N1141"/>
    </x:row>
    <x:row r="1142">
      <x:c r="A1142" t="str">
        <x:v>Jamie Robinson|2026-06-05</x:v>
      </x:c>
      <x:c r="B1142" s="888" t="n">
        <x:v>46178</x:v>
      </x:c>
      <x:c r="C1142" t="str">
        <x:v>Jamie Robinson</x:v>
      </x:c>
      <x:c r="D1142" t="str">
        <x:v>Permanent</x:v>
      </x:c>
      <x:c r="E1142" t="str">
        <x:v>Glasgow</x:v>
      </x:c>
      <x:c r="F1142" t="str">
        <x:v>Operative Skilled</x:v>
      </x:c>
      <x:c r="G1142" t="str">
        <x:v>401631</x:v>
      </x:c>
      <x:c r="H1142" t="str">
        <x:v>Roche Diagnostics Motherwell</x:v>
      </x:c>
      <x:c r="I1142" s="22" t="n">
        <x:v>8</x:v>
      </x:c>
      <x:c r="J1142" t="str">
        <x:v>Worked</x:v>
      </x:c>
      <x:c r="K1142" t="str">
        <x:v>Employee 2452; home branch Glasgow; assigned role Operative Skilled | Deployment branch: Glasgow | Actual role: Operative Porter | Jobs: 401631 | Customers: Roche Diagnostics Motherwell | Actual hours: 8.0; source records: 1</x:v>
      </x:c>
      <x:c r="L1142" t="str">
        <x:v>Include</x:v>
      </x:c>
      <x:c r="M1142"/>
      <x:c r="N1142"/>
    </x:row>
    <x:row r="1143">
      <x:c r="A1143" t="str">
        <x:v>Jamie Robinson|2026-06-08</x:v>
      </x:c>
      <x:c r="B1143" s="888" t="n">
        <x:v>46181</x:v>
      </x:c>
      <x:c r="C1143" t="str">
        <x:v>Jamie Robinson</x:v>
      </x:c>
      <x:c r="D1143" t="str">
        <x:v>Permanent</x:v>
      </x:c>
      <x:c r="E1143" t="str">
        <x:v>Glasgow</x:v>
      </x:c>
      <x:c r="F1143" t="str">
        <x:v>Operative Skilled</x:v>
      </x:c>
      <x:c r="G1143" t="str">
        <x:v>402650, 400970</x:v>
      </x:c>
      <x:c r="H1143" t="str">
        <x:v>Scottish Courts and Tribunal Service; Shackletons</x:v>
      </x:c>
      <x:c r="I1143" s="22" t="n">
        <x:v>10.5</x:v>
      </x:c>
      <x:c r="J1143" t="str">
        <x:v>Worked — 2 records</x:v>
      </x:c>
      <x:c r="K1143" t="str">
        <x:v>Employee 2452; home branch Glasgow; assigned role Operative Skilled | Deployment branch: Glasgow | Actual role: Operative Porter | Jobs: 402650, 400970 | Customers: Scottish Courts and Tribunal Service; Shackletons | Actual hours: 10.5; source records: 2</x:v>
      </x:c>
      <x:c r="L1143" t="str">
        <x:v>Include</x:v>
      </x:c>
      <x:c r="M1143"/>
      <x:c r="N1143"/>
    </x:row>
    <x:row r="1144">
      <x:c r="A1144" t="str">
        <x:v>Jamie Robinson|2026-06-09</x:v>
      </x:c>
      <x:c r="B1144" s="888" t="n">
        <x:v>46182</x:v>
      </x:c>
      <x:c r="C1144" t="str">
        <x:v>Jamie Robinson</x:v>
      </x:c>
      <x:c r="D1144" t="str">
        <x:v>Permanent</x:v>
      </x:c>
      <x:c r="E1144" t="str">
        <x:v>Glasgow</x:v>
      </x:c>
      <x:c r="F1144" t="str">
        <x:v>Operative Skilled</x:v>
      </x:c>
      <x:c r="G1144" t="str">
        <x:v>402660</x:v>
      </x:c>
      <x:c r="H1144" t="str">
        <x:v>EDF Power Solutions</x:v>
      </x:c>
      <x:c r="I1144" s="22" t="n">
        <x:v>7.5</x:v>
      </x:c>
      <x:c r="J1144" t="str">
        <x:v>Worked</x:v>
      </x:c>
      <x:c r="K1144" t="str">
        <x:v>Employee 2452; home branch Glasgow; assigned role Operative Skilled | Deployment branch: Glasgow | Actual role: Operative Porter | Jobs: 402660 | Customers: EDF Power Solutions | Actual hours: 7.5; source records: 1</x:v>
      </x:c>
      <x:c r="L1144" t="str">
        <x:v>Include</x:v>
      </x:c>
      <x:c r="M1144"/>
      <x:c r="N1144"/>
    </x:row>
    <x:row r="1145">
      <x:c r="A1145" t="str">
        <x:v>Jamie Robinson|2026-06-10</x:v>
      </x:c>
      <x:c r="B1145" s="888" t="n">
        <x:v>46183</x:v>
      </x:c>
      <x:c r="C1145" t="str">
        <x:v>Jamie Robinson</x:v>
      </x:c>
      <x:c r="D1145" t="str">
        <x:v>Permanent</x:v>
      </x:c>
      <x:c r="E1145" t="str">
        <x:v>Glasgow</x:v>
      </x:c>
      <x:c r="F1145" t="str">
        <x:v>Operative Skilled</x:v>
      </x:c>
      <x:c r="G1145" t="str">
        <x:v>402532, 402664</x:v>
      </x:c>
      <x:c r="H1145" t="str">
        <x:v>HSBC - June 2026 Deliveries; SCTS - HG Store</x:v>
      </x:c>
      <x:c r="I1145" s="22" t="n">
        <x:v>6.5</x:v>
      </x:c>
      <x:c r="J1145" t="str">
        <x:v>Worked — 2 records</x:v>
      </x:c>
      <x:c r="K1145" t="str">
        <x:v>Employee 2452; home branch Glasgow; assigned role Operative Skilled | Deployment branch: Birmingham, Glasgow | Actual role: Operative Porter | Jobs: 402532, 402664 | Customers: HSBC - June 2026 Deliveries; SCTS - HG Store | Actual hours: 6.5; source records: 2</x:v>
      </x:c>
      <x:c r="L1145" t="str">
        <x:v>Include</x:v>
      </x:c>
      <x:c r="M1145"/>
      <x:c r="N1145"/>
    </x:row>
    <x:row r="1146">
      <x:c r="A1146" t="str">
        <x:v>Jamie Robinson|2026-06-11</x:v>
      </x:c>
      <x:c r="B1146" s="888" t="n">
        <x:v>46184</x:v>
      </x:c>
      <x:c r="C1146" t="str">
        <x:v>Jamie Robinson</x:v>
      </x:c>
      <x:c r="D1146" t="str">
        <x:v>Permanent</x:v>
      </x:c>
      <x:c r="E1146" t="str">
        <x:v>Glasgow</x:v>
      </x:c>
      <x:c r="F1146" t="str">
        <x:v>Operative Skilled</x:v>
      </x:c>
      <x:c r="G1146" t="str">
        <x:v>398360D</x:v>
      </x:c>
      <x:c r="H1146" t="str">
        <x:v>Restore Harrow Green</x:v>
      </x:c>
      <x:c r="I1146" s="22" t="n">
        <x:v>8.5</x:v>
      </x:c>
      <x:c r="J1146" t="str">
        <x:v>CONFLICT — Worked + leave</x:v>
      </x:c>
      <x:c r="K1146" t="str">
        <x:v>Employee 2452; home branch Glasgow; assigned role Operative Skilled | Deployment branch: Glasgow | Actual role: Operative Porter | Jobs: 398360D | Customers: Restore Harrow Green | Actual hours: 8.5; source records: 1 | Leave: Annual Leave (Hours) | Leave calendar basis: Variable-pattern period</x:v>
      </x:c>
      <x:c r="L1146" t="str">
        <x:v>Include</x:v>
      </x:c>
      <x:c r="M1146"/>
      <x:c r="N1146"/>
    </x:row>
    <x:row r="1147">
      <x:c r="A1147" t="str">
        <x:v>Jamie Robinson|2026-06-12</x:v>
      </x:c>
      <x:c r="B1147" s="888" t="n">
        <x:v>46185</x:v>
      </x:c>
      <x:c r="C1147" t="str">
        <x:v>Jamie Robinson</x:v>
      </x:c>
      <x:c r="D1147" t="str">
        <x:v>Permanent</x:v>
      </x:c>
      <x:c r="E1147" t="str">
        <x:v>Glasgow</x:v>
      </x:c>
      <x:c r="F1147" t="str">
        <x:v>Operative Skilled</x:v>
      </x:c>
      <x:c r="G1147" t="str">
        <x:v>398360D</x:v>
      </x:c>
      <x:c r="H1147" t="str">
        <x:v>Restore Harrow Green</x:v>
      </x:c>
      <x:c r="I1147" s="22" t="n">
        <x:v>9</x:v>
      </x:c>
      <x:c r="J1147" t="str">
        <x:v>CONFLICT — Worked + leave</x:v>
      </x:c>
      <x:c r="K1147" t="str">
        <x:v>Employee 2452; home branch Glasgow; assigned role Operative Skilled | Deployment branch: Glasgow | Actual role: Operative Porter | Jobs: 398360D | Customers: Restore Harrow Green | Actual hours: 9.0; source records: 1 | Leave: Annual Leave (Hours) | Leave calendar basis: Variable-pattern period</x:v>
      </x:c>
      <x:c r="L1147" t="str">
        <x:v>Include</x:v>
      </x:c>
      <x:c r="M1147"/>
      <x:c r="N1147"/>
    </x:row>
    <x:row r="1148">
      <x:c r="A1148" t="str">
        <x:v>Jamie Robinson|2026-06-16</x:v>
      </x:c>
      <x:c r="B1148" s="888" t="n">
        <x:v>46189</x:v>
      </x:c>
      <x:c r="C1148" t="str">
        <x:v>Jamie Robinson</x:v>
      </x:c>
      <x:c r="D1148" t="str">
        <x:v>Permanent</x:v>
      </x:c>
      <x:c r="E1148" t="str">
        <x:v>Glasgow</x:v>
      </x:c>
      <x:c r="F1148" t="str">
        <x:v>Operative Skilled</x:v>
      </x:c>
      <x:c r="G1148" t="str">
        <x:v>402490</x:v>
      </x:c>
      <x:c r="H1148" t="str">
        <x:v>C/O South Lanarkshire Council</x:v>
      </x:c>
      <x:c r="I1148" s="22" t="n">
        <x:v>8</x:v>
      </x:c>
      <x:c r="J1148" t="str">
        <x:v>Worked</x:v>
      </x:c>
      <x:c r="K1148" t="str">
        <x:v>Employee 2452; home branch Glasgow; assigned role Operative Skilled | Deployment branch: Glasgow | Actual role: Operative Porter | Jobs: 402490 | Customers: C/O South Lanarkshire Council | Actual hours: 8.0; source records: 1</x:v>
      </x:c>
      <x:c r="L1148" t="str">
        <x:v>Include</x:v>
      </x:c>
      <x:c r="M1148"/>
      <x:c r="N1148"/>
    </x:row>
    <x:row r="1149">
      <x:c r="A1149" t="str">
        <x:v>Jamie Robinson|2026-06-18</x:v>
      </x:c>
      <x:c r="B1149" s="888" t="n">
        <x:v>46191</x:v>
      </x:c>
      <x:c r="C1149" t="str">
        <x:v>Jamie Robinson</x:v>
      </x:c>
      <x:c r="D1149" t="str">
        <x:v>Permanent</x:v>
      </x:c>
      <x:c r="E1149" t="str">
        <x:v>Glasgow</x:v>
      </x:c>
      <x:c r="F1149" t="str">
        <x:v>Operative Skilled</x:v>
      </x:c>
      <x:c r="G1149" t="str">
        <x:v>402353</x:v>
      </x:c>
      <x:c r="H1149" t="str">
        <x:v>Winchburgh Academy</x:v>
      </x:c>
      <x:c r="I1149" s="22" t="n">
        <x:v>5.25</x:v>
      </x:c>
      <x:c r="J1149" t="str">
        <x:v>Worked</x:v>
      </x:c>
      <x:c r="K1149" t="str">
        <x:v>Employee 2452; home branch Glasgow; assigned role Operative Skilled | Deployment branch: Glasgow | Actual role: Operative Porter | Jobs: 402353 | Customers: Winchburgh Academy | Actual hours: 5.2; source records: 1</x:v>
      </x:c>
      <x:c r="L1149" t="str">
        <x:v>Include</x:v>
      </x:c>
      <x:c r="M1149"/>
      <x:c r="N1149"/>
    </x:row>
    <x:row r="1150">
      <x:c r="A1150" t="str">
        <x:v>Jamie Robinson|2026-06-19</x:v>
      </x:c>
      <x:c r="B1150" s="888" t="n">
        <x:v>46192</x:v>
      </x:c>
      <x:c r="C1150" t="str">
        <x:v>Jamie Robinson</x:v>
      </x:c>
      <x:c r="D1150" t="str">
        <x:v>Permanent</x:v>
      </x:c>
      <x:c r="E1150" t="str">
        <x:v>Glasgow</x:v>
      </x:c>
      <x:c r="F1150" t="str">
        <x:v>Operative Skilled</x:v>
      </x:c>
      <x:c r="G1150" t="str">
        <x:v>402269</x:v>
      </x:c>
      <x:c r="H1150" t="str">
        <x:v>C/O South Lanarkshire Council</x:v>
      </x:c>
      <x:c r="I1150" s="22" t="n">
        <x:v>4</x:v>
      </x:c>
      <x:c r="J1150" t="str">
        <x:v>Worked</x:v>
      </x:c>
      <x:c r="K1150" t="str">
        <x:v>Employee 2452; home branch Glasgow; assigned role Operative Skilled | Deployment branch: Glasgow | Actual role: Operative Porter | Jobs: 402269 | Customers: C/O South Lanarkshire Council | Actual hours: 4.0; source records: 1</x:v>
      </x:c>
      <x:c r="L1150" t="str">
        <x:v>Include</x:v>
      </x:c>
      <x:c r="M1150"/>
      <x:c r="N1150"/>
    </x:row>
    <x:row r="1151">
      <x:c r="A1151" t="str">
        <x:v>Jamie Robinson|2026-06-22</x:v>
      </x:c>
      <x:c r="B1151" s="888" t="n">
        <x:v>46195</x:v>
      </x:c>
      <x:c r="C1151" t="str">
        <x:v>Jamie Robinson</x:v>
      </x:c>
      <x:c r="D1151" t="str">
        <x:v>Permanent</x:v>
      </x:c>
      <x:c r="E1151" t="str">
        <x:v>Glasgow</x:v>
      </x:c>
      <x:c r="F1151" t="str">
        <x:v>Operative Skilled</x:v>
      </x:c>
      <x:c r="G1151" t="str">
        <x:v>402491</x:v>
      </x:c>
      <x:c r="H1151" t="str">
        <x:v>Virax Biolabs UK Ltd.</x:v>
      </x:c>
      <x:c r="I1151" s="22" t="n">
        <x:v>4</x:v>
      </x:c>
      <x:c r="J1151" t="str">
        <x:v>Worked</x:v>
      </x:c>
      <x:c r="K1151" t="str">
        <x:v>Employee 2452; home branch Glasgow; assigned role Operative Skilled | Deployment branch: Glasgow | Actual role: Operative Porter | Jobs: 402491 | Customers: Virax Biolabs UK Ltd. | Actual hours: 4.0; source records: 1</x:v>
      </x:c>
      <x:c r="L1151" t="str">
        <x:v>Include</x:v>
      </x:c>
      <x:c r="M1151"/>
      <x:c r="N1151"/>
    </x:row>
    <x:row r="1152">
      <x:c r="A1152" t="str">
        <x:v>Jamie Robinson|2026-06-23</x:v>
      </x:c>
      <x:c r="B1152" s="888" t="n">
        <x:v>46196</x:v>
      </x:c>
      <x:c r="C1152" t="str">
        <x:v>Jamie Robinson</x:v>
      </x:c>
      <x:c r="D1152" t="str">
        <x:v>Permanent</x:v>
      </x:c>
      <x:c r="E1152" t="str">
        <x:v>Glasgow</x:v>
      </x:c>
      <x:c r="F1152" t="str">
        <x:v>Operative Skilled</x:v>
      </x:c>
      <x:c r="G1152" t="str">
        <x:v>400922</x:v>
      </x:c>
      <x:c r="H1152" t="str">
        <x:v>C/O Restore Document Management</x:v>
      </x:c>
      <x:c r="I1152" s="22" t="n">
        <x:v>10</x:v>
      </x:c>
      <x:c r="J1152" t="str">
        <x:v>Worked</x:v>
      </x:c>
      <x:c r="K1152" t="str">
        <x:v>Employee 2452; home branch Glasgow; assigned role Operative Skilled | Deployment branch: Glasgow | Actual role: Operative Porter | Jobs: 400922 | Customers: C/O Restore Document Management | Actual hours: 10.0; source records: 1</x:v>
      </x:c>
      <x:c r="L1152" t="str">
        <x:v>Include</x:v>
      </x:c>
      <x:c r="M1152"/>
      <x:c r="N1152"/>
    </x:row>
    <x:row r="1153">
      <x:c r="A1153" t="str">
        <x:v>Jamie Robinson|2026-06-24</x:v>
      </x:c>
      <x:c r="B1153" s="888" t="n">
        <x:v>46197</x:v>
      </x:c>
      <x:c r="C1153" t="str">
        <x:v>Jamie Robinson</x:v>
      </x:c>
      <x:c r="D1153" t="str">
        <x:v>Permanent</x:v>
      </x:c>
      <x:c r="E1153" t="str">
        <x:v>Glasgow</x:v>
      </x:c>
      <x:c r="F1153" t="str">
        <x:v>Operative Skilled</x:v>
      </x:c>
      <x:c r="G1153" t="str">
        <x:v>400922</x:v>
      </x:c>
      <x:c r="H1153" t="str">
        <x:v>C/O Restore Document Management</x:v>
      </x:c>
      <x:c r="I1153" s="22" t="n">
        <x:v>10</x:v>
      </x:c>
      <x:c r="J1153" t="str">
        <x:v>Worked</x:v>
      </x:c>
      <x:c r="K1153" t="str">
        <x:v>Employee 2452; home branch Glasgow; assigned role Operative Skilled | Deployment branch: Glasgow | Actual role: Operative Porter | Jobs: 400922 | Customers: C/O Restore Document Management | Actual hours: 10.0; source records: 1</x:v>
      </x:c>
      <x:c r="L1153" t="str">
        <x:v>Include</x:v>
      </x:c>
      <x:c r="M1153"/>
      <x:c r="N1153"/>
    </x:row>
    <x:row r="1154">
      <x:c r="A1154" t="str">
        <x:v>Jamie Robinson|2026-06-25</x:v>
      </x:c>
      <x:c r="B1154" s="888" t="n">
        <x:v>46198</x:v>
      </x:c>
      <x:c r="C1154" t="str">
        <x:v>Jamie Robinson</x:v>
      </x:c>
      <x:c r="D1154" t="str">
        <x:v>Permanent</x:v>
      </x:c>
      <x:c r="E1154" t="str">
        <x:v>Glasgow</x:v>
      </x:c>
      <x:c r="F1154" t="str">
        <x:v>Operative Skilled</x:v>
      </x:c>
      <x:c r="G1154" t="str">
        <x:v>402992</x:v>
      </x:c>
      <x:c r="H1154" t="str">
        <x:v>Shawbrook Bank Ltd.</x:v>
      </x:c>
      <x:c r="I1154" s="22" t="n">
        <x:v>7.5</x:v>
      </x:c>
      <x:c r="J1154" t="str">
        <x:v>Worked</x:v>
      </x:c>
      <x:c r="K1154" t="str">
        <x:v>Employee 2452; home branch Glasgow; assigned role Operative Skilled | Deployment branch: Leeds | Actual role: Operative Porter | Jobs: 402992 | Customers: Shawbrook Bank Ltd. | Actual hours: 7.5; source records: 1</x:v>
      </x:c>
      <x:c r="L1154" t="str">
        <x:v>Include</x:v>
      </x:c>
      <x:c r="M1154"/>
      <x:c r="N1154"/>
    </x:row>
    <x:row r="1155">
      <x:c r="A1155" t="str">
        <x:v>Jamie Robinson|2026-06-26</x:v>
      </x:c>
      <x:c r="B1155" s="888" t="n">
        <x:v>46199</x:v>
      </x:c>
      <x:c r="C1155" t="str">
        <x:v>Jamie Robinson</x:v>
      </x:c>
      <x:c r="D1155" t="str">
        <x:v>Permanent</x:v>
      </x:c>
      <x:c r="E1155" t="str">
        <x:v>Glasgow</x:v>
      </x:c>
      <x:c r="F1155" t="str">
        <x:v>Operative Skilled</x:v>
      </x:c>
      <x:c r="G1155" t="str">
        <x:v>392549</x:v>
      </x:c>
      <x:c r="H1155" t="str">
        <x:v>NHS GG&amp;C</x:v>
      </x:c>
      <x:c r="I1155" s="22" t="n">
        <x:v>8</x:v>
      </x:c>
      <x:c r="J1155" t="str">
        <x:v>Worked</x:v>
      </x:c>
      <x:c r="K1155" t="str">
        <x:v>Employee 2452; home branch Glasgow; assigned role Operative Skilled | Deployment branch: Glasgow | Actual role: Operative Porter | Jobs: 392549 | Customers: NHS GG&amp;C | Actual hours: 8.0; source records: 1</x:v>
      </x:c>
      <x:c r="L1155" t="str">
        <x:v>Include</x:v>
      </x:c>
      <x:c r="M1155"/>
      <x:c r="N1155"/>
    </x:row>
    <x:row r="1156">
      <x:c r="A1156" t="str">
        <x:v>Jamie Robinson|2026-06-29</x:v>
      </x:c>
      <x:c r="B1156" s="888" t="n">
        <x:v>46202</x:v>
      </x:c>
      <x:c r="C1156" t="str">
        <x:v>Jamie Robinson</x:v>
      </x:c>
      <x:c r="D1156" t="str">
        <x:v>Permanent</x:v>
      </x:c>
      <x:c r="E1156" t="str">
        <x:v>Glasgow</x:v>
      </x:c>
      <x:c r="F1156" t="str">
        <x:v>Operative Skilled</x:v>
      </x:c>
      <x:c r="G1156" t="str">
        <x:v>402907</x:v>
      </x:c>
      <x:c r="H1156" t="str">
        <x:v>C/O Printed Electronics Limited</x:v>
      </x:c>
      <x:c r="I1156" s="22" t="n">
        <x:v>5.5</x:v>
      </x:c>
      <x:c r="J1156" t="str">
        <x:v>Worked</x:v>
      </x:c>
      <x:c r="K1156" t="str">
        <x:v>Employee 2452; home branch Glasgow; assigned role Operative Skilled | Deployment branch: Glasgow | Actual role: Operative Porter | Jobs: 402907 | Customers: C/O Printed Electronics Limited | Actual hours: 5.5; source records: 1</x:v>
      </x:c>
      <x:c r="L1156" t="str">
        <x:v>Include</x:v>
      </x:c>
      <x:c r="M1156"/>
      <x:c r="N1156"/>
    </x:row>
    <x:row r="1157">
      <x:c r="A1157" t="str">
        <x:v>Jamie Robinson|2026-06-30</x:v>
      </x:c>
      <x:c r="B1157" s="888" t="n">
        <x:v>46203</x:v>
      </x:c>
      <x:c r="C1157" t="str">
        <x:v>Jamie Robinson</x:v>
      </x:c>
      <x:c r="D1157" t="str">
        <x:v>Permanent</x:v>
      </x:c>
      <x:c r="E1157" t="str">
        <x:v>Glasgow</x:v>
      </x:c>
      <x:c r="F1157" t="str">
        <x:v>Operative Skilled</x:v>
      </x:c>
      <x:c r="G1157" t="str">
        <x:v>400922</x:v>
      </x:c>
      <x:c r="H1157" t="str">
        <x:v>C/O Restore Document Management</x:v>
      </x:c>
      <x:c r="I1157" s="22" t="n">
        <x:v>9</x:v>
      </x:c>
      <x:c r="J1157" t="str">
        <x:v>Worked</x:v>
      </x:c>
      <x:c r="K1157" t="str">
        <x:v>Employee 2452; home branch Glasgow; assigned role Operative Skilled | Deployment branch: Glasgow | Actual role: Operative Porter | Jobs: 400922 | Customers: C/O Restore Document Management | Actual hours: 9.0; source records: 1</x:v>
      </x:c>
      <x:c r="L1157" t="str">
        <x:v>Include</x:v>
      </x:c>
      <x:c r="M1157"/>
      <x:c r="N1157"/>
    </x:row>
    <x:row r="1158">
      <x:c r="A1158" t="str">
        <x:v>Jay Newill|2026-06-01</x:v>
      </x:c>
      <x:c r="B1158" s="888" t="n">
        <x:v>46174</x:v>
      </x:c>
      <x:c r="C1158" t="str">
        <x:v>Jay Newill</x:v>
      </x:c>
      <x:c r="D1158" t="str">
        <x:v>Permanent</x:v>
      </x:c>
      <x:c r="E1158" t="str">
        <x:v>Thurrock</x:v>
      </x:c>
      <x:c r="F1158" t="str">
        <x:v>Operative Porter</x:v>
      </x:c>
      <x:c r="G1158" t="str">
        <x:v>401877</x:v>
      </x:c>
      <x:c r="H1158" t="str">
        <x:v>Winston &amp; Strawn London LLP</x:v>
      </x:c>
      <x:c r="I1158" s="22" t="n">
        <x:v>9</x:v>
      </x:c>
      <x:c r="J1158" t="str">
        <x:v>Worked</x:v>
      </x:c>
      <x:c r="K1158" t="str">
        <x:v>Employee 1736; home branch Thurrock; assigned role Operative Porter | Deployment branch: Thurrock | Actual role: Operative Skilled | Jobs: 401877 | Customers: Winston &amp; Strawn London LLP | Actual hours: 9.0; source records: 1</x:v>
      </x:c>
      <x:c r="L1158" t="str">
        <x:v>Include</x:v>
      </x:c>
      <x:c r="M1158"/>
      <x:c r="N1158"/>
    </x:row>
    <x:row r="1159">
      <x:c r="A1159" t="str">
        <x:v>Jay Newill|2026-06-02</x:v>
      </x:c>
      <x:c r="B1159" s="888" t="n">
        <x:v>46175</x:v>
      </x:c>
      <x:c r="C1159" t="str">
        <x:v>Jay Newill</x:v>
      </x:c>
      <x:c r="D1159" t="str">
        <x:v>Permanent</x:v>
      </x:c>
      <x:c r="E1159" t="str">
        <x:v>Thurrock</x:v>
      </x:c>
      <x:c r="F1159" t="str">
        <x:v>Operative Porter</x:v>
      </x:c>
      <x:c r="G1159" t="str">
        <x:v>402520</x:v>
      </x:c>
      <x:c r="H1159" t="str">
        <x:v>London Metropolitan University</x:v>
      </x:c>
      <x:c r="I1159" s="22" t="n">
        <x:v>8</x:v>
      </x:c>
      <x:c r="J1159" t="str">
        <x:v>Worked</x:v>
      </x:c>
      <x:c r="K1159" t="str">
        <x:v>Employee 1736; home branch Thurrock; assigned role Operative Porter | Deployment branch: Thurrock | Actual role: Operative Porter | Jobs: 402520 | Customers: London Metropolitan University | Actual hours: 8.0; source records: 1</x:v>
      </x:c>
      <x:c r="L1159" t="str">
        <x:v>Include</x:v>
      </x:c>
      <x:c r="M1159"/>
      <x:c r="N1159"/>
    </x:row>
    <x:row r="1160">
      <x:c r="A1160" t="str">
        <x:v>Jay Newill|2026-06-04</x:v>
      </x:c>
      <x:c r="B1160" s="888" t="n">
        <x:v>46177</x:v>
      </x:c>
      <x:c r="C1160" t="str">
        <x:v>Jay Newill</x:v>
      </x:c>
      <x:c r="D1160" t="str">
        <x:v>Permanent</x:v>
      </x:c>
      <x:c r="E1160" t="str">
        <x:v>Thurrock</x:v>
      </x:c>
      <x:c r="F1160" t="str">
        <x:v>Operative Porter</x:v>
      </x:c>
      <x:c r="G1160" t="str">
        <x:v>402520</x:v>
      </x:c>
      <x:c r="H1160" t="str">
        <x:v>London Metropolitan University</x:v>
      </x:c>
      <x:c r="I1160" s="22" t="n">
        <x:v>7.5</x:v>
      </x:c>
      <x:c r="J1160" t="str">
        <x:v>Worked</x:v>
      </x:c>
      <x:c r="K1160" t="str">
        <x:v>Employee 1736; home branch Thurrock; assigned role Operative Porter | Deployment branch: Thurrock | Actual role: Operative Porter | Jobs: 402520 | Customers: London Metropolitan University | Actual hours: 7.5; source records: 1</x:v>
      </x:c>
      <x:c r="L1160" t="str">
        <x:v>Include</x:v>
      </x:c>
      <x:c r="M1160"/>
      <x:c r="N1160"/>
    </x:row>
    <x:row r="1161">
      <x:c r="A1161" t="str">
        <x:v>Jay Newill|2026-06-05</x:v>
      </x:c>
      <x:c r="B1161" s="888" t="n">
        <x:v>46178</x:v>
      </x:c>
      <x:c r="C1161" t="str">
        <x:v>Jay Newill</x:v>
      </x:c>
      <x:c r="D1161" t="str">
        <x:v>Permanent</x:v>
      </x:c>
      <x:c r="E1161" t="str">
        <x:v>Thurrock</x:v>
      </x:c>
      <x:c r="F1161" t="str">
        <x:v>Operative Porter</x:v>
      </x:c>
      <x:c r="G1161" t="str">
        <x:v>402588</x:v>
      </x:c>
      <x:c r="H1161" t="str">
        <x:v>HSBC - BAU June</x:v>
      </x:c>
      <x:c r="I1161" s="22" t="n">
        <x:v>8.5</x:v>
      </x:c>
      <x:c r="J1161" t="str">
        <x:v>Worked</x:v>
      </x:c>
      <x:c r="K1161" t="str">
        <x:v>Employee 1736; home branch Thurrock; assigned role Operative Porter | Deployment branch: Thurrock | Actual role: Operative Porter | Jobs: 402588 | Customers: HSBC - BAU June | Actual hours: 8.5; source records: 1</x:v>
      </x:c>
      <x:c r="L1161" t="str">
        <x:v>Include</x:v>
      </x:c>
      <x:c r="M1161"/>
      <x:c r="N1161"/>
    </x:row>
    <x:row r="1162">
      <x:c r="A1162" t="str">
        <x:v>Jay Newill|2026-06-08</x:v>
      </x:c>
      <x:c r="B1162" s="888" t="n">
        <x:v>46181</x:v>
      </x:c>
      <x:c r="C1162" t="str">
        <x:v>Jay Newill</x:v>
      </x:c>
      <x:c r="D1162" t="str">
        <x:v>Permanent</x:v>
      </x:c>
      <x:c r="E1162" t="str">
        <x:v>Thurrock</x:v>
      </x:c>
      <x:c r="F1162" t="str">
        <x:v>Operative Porter</x:v>
      </x:c>
      <x:c r="G1162" t="str">
        <x:v>402264</x:v>
      </x:c>
      <x:c r="H1162" t="str">
        <x:v>AlixPartners LLP</x:v>
      </x:c>
      <x:c r="I1162" s="22" t="n">
        <x:v>7</x:v>
      </x:c>
      <x:c r="J1162" t="str">
        <x:v>Worked</x:v>
      </x:c>
      <x:c r="K1162" t="str">
        <x:v>Employee 1736; home branch Thurrock; assigned role Operative Porter | Deployment branch: Thurrock | Actual role: Operative Porter | Jobs: 402264 | Customers: AlixPartners LLP | Actual hours: 7.0; source records: 1</x:v>
      </x:c>
      <x:c r="L1162" t="str">
        <x:v>Include</x:v>
      </x:c>
      <x:c r="M1162"/>
      <x:c r="N1162"/>
    </x:row>
    <x:row r="1163">
      <x:c r="A1163" t="str">
        <x:v>Jay Newill|2026-06-09</x:v>
      </x:c>
      <x:c r="B1163" s="888" t="n">
        <x:v>46182</x:v>
      </x:c>
      <x:c r="C1163" t="str">
        <x:v>Jay Newill</x:v>
      </x:c>
      <x:c r="D1163" t="str">
        <x:v>Permanent</x:v>
      </x:c>
      <x:c r="E1163" t="str">
        <x:v>Thurrock</x:v>
      </x:c>
      <x:c r="F1163" t="str">
        <x:v>Operative Porter</x:v>
      </x:c>
      <x:c r="G1163" t="str">
        <x:v>402264</x:v>
      </x:c>
      <x:c r="H1163" t="str">
        <x:v>AlixPartners LLP</x:v>
      </x:c>
      <x:c r="I1163" s="22" t="n">
        <x:v>8.5</x:v>
      </x:c>
      <x:c r="J1163" t="str">
        <x:v>Worked</x:v>
      </x:c>
      <x:c r="K1163" t="str">
        <x:v>Employee 1736; home branch Thurrock; assigned role Operative Porter | Deployment branch: Thurrock | Actual role: Operative Porter | Jobs: 402264 | Customers: AlixPartners LLP | Actual hours: 8.5; source records: 1</x:v>
      </x:c>
      <x:c r="L1163" t="str">
        <x:v>Include</x:v>
      </x:c>
      <x:c r="M1163"/>
      <x:c r="N1163"/>
    </x:row>
    <x:row r="1164">
      <x:c r="A1164" t="str">
        <x:v>Jay Newill|2026-06-10</x:v>
      </x:c>
      <x:c r="B1164" s="888" t="n">
        <x:v>46183</x:v>
      </x:c>
      <x:c r="C1164" t="str">
        <x:v>Jay Newill</x:v>
      </x:c>
      <x:c r="D1164" t="str">
        <x:v>Permanent</x:v>
      </x:c>
      <x:c r="E1164" t="str">
        <x:v>Thurrock</x:v>
      </x:c>
      <x:c r="F1164" t="str">
        <x:v>Operative Porter</x:v>
      </x:c>
      <x:c r="G1164" t="str">
        <x:v>402264</x:v>
      </x:c>
      <x:c r="H1164" t="str">
        <x:v>AlixPartners LLP</x:v>
      </x:c>
      <x:c r="I1164" s="22" t="n">
        <x:v>8.5</x:v>
      </x:c>
      <x:c r="J1164" t="str">
        <x:v>Worked</x:v>
      </x:c>
      <x:c r="K1164" t="str">
        <x:v>Employee 1736; home branch Thurrock; assigned role Operative Porter | Deployment branch: Thurrock | Actual role: Operative Porter | Jobs: 402264 | Customers: AlixPartners LLP | Actual hours: 8.5; source records: 1</x:v>
      </x:c>
      <x:c r="L1164" t="str">
        <x:v>Include</x:v>
      </x:c>
      <x:c r="M1164"/>
      <x:c r="N1164"/>
    </x:row>
    <x:row r="1165">
      <x:c r="A1165" t="str">
        <x:v>Jay Newill|2026-06-11</x:v>
      </x:c>
      <x:c r="B1165" s="888" t="n">
        <x:v>46184</x:v>
      </x:c>
      <x:c r="C1165" t="str">
        <x:v>Jay Newill</x:v>
      </x:c>
      <x:c r="D1165" t="str">
        <x:v>Permanent</x:v>
      </x:c>
      <x:c r="E1165" t="str">
        <x:v>Thurrock</x:v>
      </x:c>
      <x:c r="F1165" t="str">
        <x:v>Operative Porter</x:v>
      </x:c>
      <x:c r="G1165" t="str">
        <x:v>402264</x:v>
      </x:c>
      <x:c r="H1165" t="str">
        <x:v>AlixPartners LLP</x:v>
      </x:c>
      <x:c r="I1165" s="22" t="n">
        <x:v>7</x:v>
      </x:c>
      <x:c r="J1165" t="str">
        <x:v>Worked</x:v>
      </x:c>
      <x:c r="K1165" t="str">
        <x:v>Employee 1736; home branch Thurrock; assigned role Operative Porter | Deployment branch: Thurrock | Actual role: Operative Porter | Jobs: 402264 | Customers: AlixPartners LLP | Actual hours: 7.0; source records: 1</x:v>
      </x:c>
      <x:c r="L1165" t="str">
        <x:v>Include</x:v>
      </x:c>
      <x:c r="M1165"/>
      <x:c r="N1165"/>
    </x:row>
    <x:row r="1166">
      <x:c r="A1166" t="str">
        <x:v>Jay Newill|2026-06-12</x:v>
      </x:c>
      <x:c r="B1166" s="888" t="n">
        <x:v>46185</x:v>
      </x:c>
      <x:c r="C1166" t="str">
        <x:v>Jay Newill</x:v>
      </x:c>
      <x:c r="D1166" t="str">
        <x:v>Permanent</x:v>
      </x:c>
      <x:c r="E1166" t="str">
        <x:v>Thurrock</x:v>
      </x:c>
      <x:c r="F1166" t="str">
        <x:v>Operative Porter</x:v>
      </x:c>
      <x:c r="G1166" t="str">
        <x:v>402329</x:v>
      </x:c>
      <x:c r="H1166" t="str">
        <x:v>Moody's Corporation/JLL</x:v>
      </x:c>
      <x:c r="I1166" s="22" t="n">
        <x:v>10</x:v>
      </x:c>
      <x:c r="J1166" t="str">
        <x:v>Worked</x:v>
      </x:c>
      <x:c r="K1166" t="str">
        <x:v>Employee 1736; home branch Thurrock; assigned role Operative Porter | Deployment branch: Thurrock | Actual role: Operative Porter | Jobs: 402329 | Customers: Moody's Corporation/JLL | Actual hours: 10.0; source records: 1</x:v>
      </x:c>
      <x:c r="L1166" t="str">
        <x:v>Include</x:v>
      </x:c>
      <x:c r="M1166"/>
      <x:c r="N1166"/>
    </x:row>
    <x:row r="1167">
      <x:c r="A1167" t="str">
        <x:v>Jay Newill|2026-06-15</x:v>
      </x:c>
      <x:c r="B1167" s="888" t="n">
        <x:v>46188</x:v>
      </x:c>
      <x:c r="C1167" t="str">
        <x:v>Jay Newill</x:v>
      </x:c>
      <x:c r="D1167" t="str">
        <x:v>Permanent</x:v>
      </x:c>
      <x:c r="E1167" t="str">
        <x:v>Thurrock</x:v>
      </x:c>
      <x:c r="F1167" t="str">
        <x:v>Operative Porter</x:v>
      </x:c>
      <x:c r="G1167" t="str">
        <x:v>402264</x:v>
      </x:c>
      <x:c r="H1167" t="str">
        <x:v>AlixPartners LLP</x:v>
      </x:c>
      <x:c r="I1167" s="22" t="n">
        <x:v>9.5</x:v>
      </x:c>
      <x:c r="J1167" t="str">
        <x:v>Worked</x:v>
      </x:c>
      <x:c r="K1167" t="str">
        <x:v>Employee 1736; home branch Thurrock; assigned role Operative Porter | Deployment branch: Thurrock | Actual role: Operative Porter | Jobs: 402264 | Customers: AlixPartners LLP | Actual hours: 9.5; source records: 1</x:v>
      </x:c>
      <x:c r="L1167" t="str">
        <x:v>Include</x:v>
      </x:c>
      <x:c r="M1167"/>
      <x:c r="N1167"/>
    </x:row>
    <x:row r="1168">
      <x:c r="A1168" t="str">
        <x:v>Jay Newill|2026-06-16</x:v>
      </x:c>
      <x:c r="B1168" s="888" t="n">
        <x:v>46189</x:v>
      </x:c>
      <x:c r="C1168" t="str">
        <x:v>Jay Newill</x:v>
      </x:c>
      <x:c r="D1168" t="str">
        <x:v>Permanent</x:v>
      </x:c>
      <x:c r="E1168" t="str">
        <x:v>Thurrock</x:v>
      </x:c>
      <x:c r="F1168" t="str">
        <x:v>Operative Porter</x:v>
      </x:c>
      <x:c r="G1168" t="str">
        <x:v>402264</x:v>
      </x:c>
      <x:c r="H1168" t="str">
        <x:v>AlixPartners LLP</x:v>
      </x:c>
      <x:c r="I1168" s="22" t="n">
        <x:v>9.5</x:v>
      </x:c>
      <x:c r="J1168" t="str">
        <x:v>Worked</x:v>
      </x:c>
      <x:c r="K1168" t="str">
        <x:v>Employee 1736; home branch Thurrock; assigned role Operative Porter | Deployment branch: Thurrock | Actual role: Operative Porter | Jobs: 402264 | Customers: AlixPartners LLP | Actual hours: 9.5; source records: 1</x:v>
      </x:c>
      <x:c r="L1168" t="str">
        <x:v>Include</x:v>
      </x:c>
      <x:c r="M1168"/>
      <x:c r="N1168"/>
    </x:row>
    <x:row r="1169">
      <x:c r="A1169" t="str">
        <x:v>Jay Newill|2026-06-17</x:v>
      </x:c>
      <x:c r="B1169" s="888" t="n">
        <x:v>46190</x:v>
      </x:c>
      <x:c r="C1169" t="str">
        <x:v>Jay Newill</x:v>
      </x:c>
      <x:c r="D1169" t="str">
        <x:v>Permanent</x:v>
      </x:c>
      <x:c r="E1169" t="str">
        <x:v>Thurrock</x:v>
      </x:c>
      <x:c r="F1169" t="str">
        <x:v>Operative Porter</x:v>
      </x:c>
      <x:c r="G1169" t="str">
        <x:v>402264</x:v>
      </x:c>
      <x:c r="H1169" t="str">
        <x:v>AlixPartners LLP</x:v>
      </x:c>
      <x:c r="I1169" s="22" t="n">
        <x:v>9</x:v>
      </x:c>
      <x:c r="J1169" t="str">
        <x:v>Worked</x:v>
      </x:c>
      <x:c r="K1169" t="str">
        <x:v>Employee 1736; home branch Thurrock; assigned role Operative Porter | Deployment branch: Thurrock | Actual role: Operative Porter | Jobs: 402264 | Customers: AlixPartners LLP | Actual hours: 9.0; source records: 1</x:v>
      </x:c>
      <x:c r="L1169" t="str">
        <x:v>Include</x:v>
      </x:c>
      <x:c r="M1169"/>
      <x:c r="N1169"/>
    </x:row>
    <x:row r="1170">
      <x:c r="A1170" t="str">
        <x:v>Jay Newill|2026-06-18</x:v>
      </x:c>
      <x:c r="B1170" s="888" t="n">
        <x:v>46191</x:v>
      </x:c>
      <x:c r="C1170" t="str">
        <x:v>Jay Newill</x:v>
      </x:c>
      <x:c r="D1170" t="str">
        <x:v>Permanent</x:v>
      </x:c>
      <x:c r="E1170" t="str">
        <x:v>Thurrock</x:v>
      </x:c>
      <x:c r="F1170" t="str">
        <x:v>Operative Porter</x:v>
      </x:c>
      <x:c r="G1170" t="str">
        <x:v>402264</x:v>
      </x:c>
      <x:c r="H1170" t="str">
        <x:v>AlixPartners LLP</x:v>
      </x:c>
      <x:c r="I1170" s="22" t="n">
        <x:v>10</x:v>
      </x:c>
      <x:c r="J1170" t="str">
        <x:v>Worked</x:v>
      </x:c>
      <x:c r="K1170" t="str">
        <x:v>Employee 1736; home branch Thurrock; assigned role Operative Porter | Deployment branch: Thurrock | Actual role: Operative Porter | Jobs: 402264 | Customers: AlixPartners LLP | Actual hours: 10.0; source records: 1</x:v>
      </x:c>
      <x:c r="L1170" t="str">
        <x:v>Include</x:v>
      </x:c>
      <x:c r="M1170"/>
      <x:c r="N1170"/>
    </x:row>
    <x:row r="1171">
      <x:c r="A1171" t="str">
        <x:v>Jay Newill|2026-06-19</x:v>
      </x:c>
      <x:c r="B1171" s="888" t="n">
        <x:v>46192</x:v>
      </x:c>
      <x:c r="C1171" t="str">
        <x:v>Jay Newill</x:v>
      </x:c>
      <x:c r="D1171" t="str">
        <x:v>Permanent</x:v>
      </x:c>
      <x:c r="E1171" t="str">
        <x:v>Thurrock</x:v>
      </x:c>
      <x:c r="F1171" t="str">
        <x:v>Operative Porter</x:v>
      </x:c>
      <x:c r="G1171" t="str">
        <x:v>402264</x:v>
      </x:c>
      <x:c r="H1171" t="str">
        <x:v>AlixPartners LLP</x:v>
      </x:c>
      <x:c r="I1171" s="22" t="n">
        <x:v>9.5</x:v>
      </x:c>
      <x:c r="J1171" t="str">
        <x:v>Worked</x:v>
      </x:c>
      <x:c r="K1171" t="str">
        <x:v>Employee 1736; home branch Thurrock; assigned role Operative Porter | Deployment branch: Thurrock | Actual role: Operative Porter | Jobs: 402264 | Customers: AlixPartners LLP | Actual hours: 9.5; source records: 1</x:v>
      </x:c>
      <x:c r="L1171" t="str">
        <x:v>Include</x:v>
      </x:c>
      <x:c r="M1171"/>
      <x:c r="N1171"/>
    </x:row>
    <x:row r="1172">
      <x:c r="A1172" t="str">
        <x:v>Jay Newill|2026-06-22</x:v>
      </x:c>
      <x:c r="B1172" s="888" t="n">
        <x:v>46195</x:v>
      </x:c>
      <x:c r="C1172" t="str">
        <x:v>Jay Newill</x:v>
      </x:c>
      <x:c r="D1172" t="str">
        <x:v>Permanent</x:v>
      </x:c>
      <x:c r="E1172" t="str">
        <x:v>Thurrock</x:v>
      </x:c>
      <x:c r="F1172" t="str">
        <x:v>Operative Porter</x:v>
      </x:c>
      <x:c r="G1172" t="str">
        <x:v>402264</x:v>
      </x:c>
      <x:c r="H1172" t="str">
        <x:v>AlixPartners LLP</x:v>
      </x:c>
      <x:c r="I1172" s="22" t="n">
        <x:v>9.5</x:v>
      </x:c>
      <x:c r="J1172" t="str">
        <x:v>Worked</x:v>
      </x:c>
      <x:c r="K1172" t="str">
        <x:v>Employee 1736; home branch Thurrock; assigned role Operative Porter | Deployment branch: Thurrock | Actual role: Operative Porter | Jobs: 402264 | Customers: AlixPartners LLP | Actual hours: 9.5; source records: 1</x:v>
      </x:c>
      <x:c r="L1172" t="str">
        <x:v>Include</x:v>
      </x:c>
      <x:c r="M1172"/>
      <x:c r="N1172"/>
    </x:row>
    <x:row r="1173">
      <x:c r="A1173" t="str">
        <x:v>Jay Newill|2026-06-23</x:v>
      </x:c>
      <x:c r="B1173" s="888" t="n">
        <x:v>46196</x:v>
      </x:c>
      <x:c r="C1173" t="str">
        <x:v>Jay Newill</x:v>
      </x:c>
      <x:c r="D1173" t="str">
        <x:v>Permanent</x:v>
      </x:c>
      <x:c r="E1173" t="str">
        <x:v>Thurrock</x:v>
      </x:c>
      <x:c r="F1173" t="str">
        <x:v>Operative Porter</x:v>
      </x:c>
      <x:c r="G1173" t="str">
        <x:v>402264</x:v>
      </x:c>
      <x:c r="H1173" t="str">
        <x:v>AlixPartners LLP</x:v>
      </x:c>
      <x:c r="I1173" s="22" t="n">
        <x:v>10</x:v>
      </x:c>
      <x:c r="J1173" t="str">
        <x:v>Worked</x:v>
      </x:c>
      <x:c r="K1173" t="str">
        <x:v>Employee 1736; home branch Thurrock; assigned role Operative Porter | Deployment branch: Thurrock | Actual role: Operative Porter | Jobs: 402264 | Customers: AlixPartners LLP | Actual hours: 10.0; source records: 1</x:v>
      </x:c>
      <x:c r="L1173" t="str">
        <x:v>Include</x:v>
      </x:c>
      <x:c r="M1173"/>
      <x:c r="N1173"/>
    </x:row>
    <x:row r="1174">
      <x:c r="A1174" t="str">
        <x:v>Jay Newill|2026-06-24</x:v>
      </x:c>
      <x:c r="B1174" s="888" t="n">
        <x:v>46197</x:v>
      </x:c>
      <x:c r="C1174" t="str">
        <x:v>Jay Newill</x:v>
      </x:c>
      <x:c r="D1174" t="str">
        <x:v>Permanent</x:v>
      </x:c>
      <x:c r="E1174" t="str">
        <x:v>Thurrock</x:v>
      </x:c>
      <x:c r="F1174" t="str">
        <x:v>Operative Porter</x:v>
      </x:c>
      <x:c r="G1174" t="str">
        <x:v>402264</x:v>
      </x:c>
      <x:c r="H1174" t="str">
        <x:v>AlixPartners LLP</x:v>
      </x:c>
      <x:c r="I1174" s="22" t="n">
        <x:v>11.5</x:v>
      </x:c>
      <x:c r="J1174" t="str">
        <x:v>Worked</x:v>
      </x:c>
      <x:c r="K1174" t="str">
        <x:v>Employee 1736; home branch Thurrock; assigned role Operative Porter | Deployment branch: Thurrock | Actual role: Operative Skilled | Jobs: 402264 | Customers: AlixPartners LLP | Actual hours: 11.5; source records: 1</x:v>
      </x:c>
      <x:c r="L1174" t="str">
        <x:v>Include</x:v>
      </x:c>
      <x:c r="M1174"/>
      <x:c r="N1174"/>
    </x:row>
    <x:row r="1175">
      <x:c r="A1175" t="str">
        <x:v>Jay Newill|2026-06-25</x:v>
      </x:c>
      <x:c r="B1175" s="888" t="n">
        <x:v>46198</x:v>
      </x:c>
      <x:c r="C1175" t="str">
        <x:v>Jay Newill</x:v>
      </x:c>
      <x:c r="D1175" t="str">
        <x:v>Permanent</x:v>
      </x:c>
      <x:c r="E1175" t="str">
        <x:v>Thurrock</x:v>
      </x:c>
      <x:c r="F1175" t="str">
        <x:v>Operative Porter</x:v>
      </x:c>
      <x:c r="G1175" t="str">
        <x:v>401175</x:v>
      </x:c>
      <x:c r="H1175" t="str">
        <x:v>Hogan Lovells LLP</x:v>
      </x:c>
      <x:c r="I1175" s="22" t="n">
        <x:v>8.5</x:v>
      </x:c>
      <x:c r="J1175" t="str">
        <x:v>Worked</x:v>
      </x:c>
      <x:c r="K1175" t="str">
        <x:v>Employee 1736; home branch Thurrock; assigned role Operative Porter | Deployment branch: Thurrock | Actual role: Operative Porter | Jobs: 401175 | Customers: Hogan Lovells LLP | Actual hours: 8.5; source records: 1</x:v>
      </x:c>
      <x:c r="L1175" t="str">
        <x:v>Include</x:v>
      </x:c>
      <x:c r="M1175"/>
      <x:c r="N1175"/>
    </x:row>
    <x:row r="1176">
      <x:c r="A1176" t="str">
        <x:v>Jay Newill|2026-06-26</x:v>
      </x:c>
      <x:c r="B1176" s="888" t="n">
        <x:v>46199</x:v>
      </x:c>
      <x:c r="C1176" t="str">
        <x:v>Jay Newill</x:v>
      </x:c>
      <x:c r="D1176" t="str">
        <x:v>Permanent</x:v>
      </x:c>
      <x:c r="E1176" t="str">
        <x:v>Thurrock</x:v>
      </x:c>
      <x:c r="F1176" t="str">
        <x:v>Operative Porter</x:v>
      </x:c>
      <x:c r="G1176" t="str">
        <x:v>401175</x:v>
      </x:c>
      <x:c r="H1176" t="str">
        <x:v>Hogan Lovells LLP</x:v>
      </x:c>
      <x:c r="I1176" s="22" t="n">
        <x:v>9.5</x:v>
      </x:c>
      <x:c r="J1176" t="str">
        <x:v>Worked</x:v>
      </x:c>
      <x:c r="K1176" t="str">
        <x:v>Employee 1736; home branch Thurrock; assigned role Operative Porter | Deployment branch: Thurrock | Actual role: Operative Porter | Jobs: 401175 | Customers: Hogan Lovells LLP | Actual hours: 9.5; source records: 1</x:v>
      </x:c>
      <x:c r="L1176" t="str">
        <x:v>Include</x:v>
      </x:c>
      <x:c r="M1176"/>
      <x:c r="N1176"/>
    </x:row>
    <x:row r="1177">
      <x:c r="A1177" t="str">
        <x:v>Jay Newill|2026-06-29</x:v>
      </x:c>
      <x:c r="B1177" s="888" t="n">
        <x:v>46202</x:v>
      </x:c>
      <x:c r="C1177" t="str">
        <x:v>Jay Newill</x:v>
      </x:c>
      <x:c r="D1177" t="str">
        <x:v>Permanent</x:v>
      </x:c>
      <x:c r="E1177" t="str">
        <x:v>Thurrock</x:v>
      </x:c>
      <x:c r="F1177" t="str">
        <x:v>Operative Porter</x:v>
      </x:c>
      <x:c r="G1177" t="str">
        <x:v>401175</x:v>
      </x:c>
      <x:c r="H1177" t="str">
        <x:v>Hogan Lovells LLP</x:v>
      </x:c>
      <x:c r="I1177" s="22" t="n">
        <x:v>9.5</x:v>
      </x:c>
      <x:c r="J1177" t="str">
        <x:v>Worked</x:v>
      </x:c>
      <x:c r="K1177" t="str">
        <x:v>Employee 1736; home branch Thurrock; assigned role Operative Porter | Deployment branch: Thurrock | Actual role: Operative Porter | Jobs: 401175 | Customers: Hogan Lovells LLP | Actual hours: 9.5; source records: 1</x:v>
      </x:c>
      <x:c r="L1177" t="str">
        <x:v>Include</x:v>
      </x:c>
      <x:c r="M1177"/>
      <x:c r="N1177"/>
    </x:row>
    <x:row r="1178">
      <x:c r="A1178" t="str">
        <x:v>Jay Newill|2026-06-30</x:v>
      </x:c>
      <x:c r="B1178" s="888" t="n">
        <x:v>46203</x:v>
      </x:c>
      <x:c r="C1178" t="str">
        <x:v>Jay Newill</x:v>
      </x:c>
      <x:c r="D1178" t="str">
        <x:v>Permanent</x:v>
      </x:c>
      <x:c r="E1178" t="str">
        <x:v>Thurrock</x:v>
      </x:c>
      <x:c r="F1178" t="str">
        <x:v>Operative Porter</x:v>
      </x:c>
      <x:c r="G1178" t="str">
        <x:v>401175</x:v>
      </x:c>
      <x:c r="H1178" t="str">
        <x:v>Hogan Lovells LLP</x:v>
      </x:c>
      <x:c r="I1178" s="22" t="n">
        <x:v>9.5</x:v>
      </x:c>
      <x:c r="J1178" t="str">
        <x:v>Worked</x:v>
      </x:c>
      <x:c r="K1178" t="str">
        <x:v>Employee 1736; home branch Thurrock; assigned role Operative Porter | Deployment branch: Thurrock | Actual role: Operative Porter | Jobs: 401175 | Customers: Hogan Lovells LLP | Actual hours: 9.5; source records: 1</x:v>
      </x:c>
      <x:c r="L1178" t="str">
        <x:v>Include</x:v>
      </x:c>
      <x:c r="M1178"/>
      <x:c r="N1178"/>
    </x:row>
    <x:row r="1179">
      <x:c r="A1179" t="str">
        <x:v>John Smith|2026-06-01</x:v>
      </x:c>
      <x:c r="B1179" s="888" t="n">
        <x:v>46174</x:v>
      </x:c>
      <x:c r="C1179" t="str">
        <x:v>John Smith</x:v>
      </x:c>
      <x:c r="D1179" t="str">
        <x:v>Permanent</x:v>
      </x:c>
      <x:c r="E1179" t="str">
        <x:v>Leeds</x:v>
      </x:c>
      <x:c r="F1179" t="str">
        <x:v>Operative Porter</x:v>
      </x:c>
      <x:c r="G1179"/>
      <x:c r="H1179"/>
      <x:c r="I1179" s="22" t="n">
        <x:v>0</x:v>
      </x:c>
      <x:c r="J1179" t="str">
        <x:v>Annual leave</x:v>
      </x:c>
      <x:c r="K1179" t="str">
        <x:v>Employee 2237; home branch Leeds; assigned role Operative Porter | Leave: Annual Leave (Hours) | Leave calendar basis: Variable-pattern period</x:v>
      </x:c>
      <x:c r="L1179" t="str">
        <x:v>Include</x:v>
      </x:c>
      <x:c r="M1179"/>
      <x:c r="N1179"/>
    </x:row>
    <x:row r="1180">
      <x:c r="A1180" t="str">
        <x:v>John Smith|2026-06-02</x:v>
      </x:c>
      <x:c r="B1180" s="888" t="n">
        <x:v>46175</x:v>
      </x:c>
      <x:c r="C1180" t="str">
        <x:v>John Smith</x:v>
      </x:c>
      <x:c r="D1180" t="str">
        <x:v>Permanent</x:v>
      </x:c>
      <x:c r="E1180" t="str">
        <x:v>Leeds</x:v>
      </x:c>
      <x:c r="F1180" t="str">
        <x:v>Operative Porter</x:v>
      </x:c>
      <x:c r="G1180"/>
      <x:c r="H1180"/>
      <x:c r="I1180" s="22" t="n">
        <x:v>0</x:v>
      </x:c>
      <x:c r="J1180" t="str">
        <x:v>Annual leave</x:v>
      </x:c>
      <x:c r="K1180" t="str">
        <x:v>Employee 2237; home branch Leeds; assigned role Operative Porter | Leave: Annual Leave (Hours) | Leave calendar basis: Variable-pattern period</x:v>
      </x:c>
      <x:c r="L1180" t="str">
        <x:v>Include</x:v>
      </x:c>
      <x:c r="M1180"/>
      <x:c r="N1180"/>
    </x:row>
    <x:row r="1181">
      <x:c r="A1181" t="str">
        <x:v>John Smith|2026-06-03</x:v>
      </x:c>
      <x:c r="B1181" s="888" t="n">
        <x:v>46176</x:v>
      </x:c>
      <x:c r="C1181" t="str">
        <x:v>John Smith</x:v>
      </x:c>
      <x:c r="D1181" t="str">
        <x:v>Permanent</x:v>
      </x:c>
      <x:c r="E1181" t="str">
        <x:v>Leeds</x:v>
      </x:c>
      <x:c r="F1181" t="str">
        <x:v>Operative Porter</x:v>
      </x:c>
      <x:c r="G1181"/>
      <x:c r="H1181"/>
      <x:c r="I1181" s="22" t="n">
        <x:v>0</x:v>
      </x:c>
      <x:c r="J1181" t="str">
        <x:v>Annual leave</x:v>
      </x:c>
      <x:c r="K1181" t="str">
        <x:v>Employee 2237; home branch Leeds; assigned role Operative Porter | Leave: Annual Leave (Hours) | Leave calendar basis: Variable-pattern period</x:v>
      </x:c>
      <x:c r="L1181" t="str">
        <x:v>Include</x:v>
      </x:c>
      <x:c r="M1181"/>
      <x:c r="N1181"/>
    </x:row>
    <x:row r="1182">
      <x:c r="A1182" t="str">
        <x:v>John Smith|2026-06-04</x:v>
      </x:c>
      <x:c r="B1182" s="888" t="n">
        <x:v>46177</x:v>
      </x:c>
      <x:c r="C1182" t="str">
        <x:v>John Smith</x:v>
      </x:c>
      <x:c r="D1182" t="str">
        <x:v>Permanent</x:v>
      </x:c>
      <x:c r="E1182" t="str">
        <x:v>Leeds</x:v>
      </x:c>
      <x:c r="F1182" t="str">
        <x:v>Operative Porter</x:v>
      </x:c>
      <x:c r="G1182"/>
      <x:c r="H1182"/>
      <x:c r="I1182" s="22" t="n">
        <x:v>0</x:v>
      </x:c>
      <x:c r="J1182" t="str">
        <x:v>Annual leave</x:v>
      </x:c>
      <x:c r="K1182" t="str">
        <x:v>Employee 2237; home branch Leeds; assigned role Operative Porter | Leave: Annual Leave (Hours) | Leave calendar basis: Variable-pattern period</x:v>
      </x:c>
      <x:c r="L1182" t="str">
        <x:v>Include</x:v>
      </x:c>
      <x:c r="M1182"/>
      <x:c r="N1182"/>
    </x:row>
    <x:row r="1183">
      <x:c r="A1183" t="str">
        <x:v>John Smith|2026-06-05</x:v>
      </x:c>
      <x:c r="B1183" s="888" t="n">
        <x:v>46178</x:v>
      </x:c>
      <x:c r="C1183" t="str">
        <x:v>John Smith</x:v>
      </x:c>
      <x:c r="D1183" t="str">
        <x:v>Permanent</x:v>
      </x:c>
      <x:c r="E1183" t="str">
        <x:v>Leeds</x:v>
      </x:c>
      <x:c r="F1183" t="str">
        <x:v>Operative Porter</x:v>
      </x:c>
      <x:c r="G1183"/>
      <x:c r="H1183"/>
      <x:c r="I1183" s="22" t="n">
        <x:v>0</x:v>
      </x:c>
      <x:c r="J1183" t="str">
        <x:v>Annual leave</x:v>
      </x:c>
      <x:c r="K1183" t="str">
        <x:v>Employee 2237; home branch Leeds; assigned role Operative Porter | Leave: Annual Leave (Hours) | Leave calendar basis: Variable-pattern period</x:v>
      </x:c>
      <x:c r="L1183" t="str">
        <x:v>Include</x:v>
      </x:c>
      <x:c r="M1183"/>
      <x:c r="N1183"/>
    </x:row>
    <x:row r="1184">
      <x:c r="A1184" t="str">
        <x:v>John Smith|2026-06-08</x:v>
      </x:c>
      <x:c r="B1184" s="888" t="n">
        <x:v>46181</x:v>
      </x:c>
      <x:c r="C1184" t="str">
        <x:v>John Smith</x:v>
      </x:c>
      <x:c r="D1184" t="str">
        <x:v>Permanent</x:v>
      </x:c>
      <x:c r="E1184" t="str">
        <x:v>Leeds</x:v>
      </x:c>
      <x:c r="F1184" t="str">
        <x:v>Operative Porter</x:v>
      </x:c>
      <x:c r="G1184" t="str">
        <x:v>401453</x:v>
      </x:c>
      <x:c r="H1184" t="str">
        <x:v>Kirklees Council - Ms Wilson</x:v>
      </x:c>
      <x:c r="I1184" s="22" t="n">
        <x:v>3.75</x:v>
      </x:c>
      <x:c r="J1184" t="str">
        <x:v>Worked</x:v>
      </x:c>
      <x:c r="K1184" t="str">
        <x:v>Employee 2237; home branch Leeds; assigned role Operative Porter | Deployment branch: Leeds | Actual role: Operative Porter | Jobs: 401453 | Customers: Kirklees Council - Ms Wilson | Actual hours: 3.8; source records: 1</x:v>
      </x:c>
      <x:c r="L1184" t="str">
        <x:v>Include</x:v>
      </x:c>
      <x:c r="M1184"/>
      <x:c r="N1184"/>
    </x:row>
    <x:row r="1185">
      <x:c r="A1185" t="str">
        <x:v>John Smith|2026-06-09</x:v>
      </x:c>
      <x:c r="B1185" s="888" t="n">
        <x:v>46182</x:v>
      </x:c>
      <x:c r="C1185" t="str">
        <x:v>John Smith</x:v>
      </x:c>
      <x:c r="D1185" t="str">
        <x:v>Permanent</x:v>
      </x:c>
      <x:c r="E1185" t="str">
        <x:v>Leeds</x:v>
      </x:c>
      <x:c r="F1185" t="str">
        <x:v>Operative Porter</x:v>
      </x:c>
      <x:c r="G1185" t="str">
        <x:v>400804A</x:v>
      </x:c>
      <x:c r="H1185" t="str">
        <x:v>Kirklees Council - Donna Nursey</x:v>
      </x:c>
      <x:c r="I1185" s="22" t="n">
        <x:v>4.75</x:v>
      </x:c>
      <x:c r="J1185" t="str">
        <x:v>Worked</x:v>
      </x:c>
      <x:c r="K1185" t="str">
        <x:v>Employee 2237; home branch Leeds; assigned role Operative Porter | Deployment branch: Leeds | Actual role: Operative Porter | Jobs: 400804A | Customers: Kirklees Council - Donna Nursey | Actual hours: 4.8; source records: 1</x:v>
      </x:c>
      <x:c r="L1185" t="str">
        <x:v>Include</x:v>
      </x:c>
      <x:c r="M1185"/>
      <x:c r="N1185"/>
    </x:row>
    <x:row r="1186">
      <x:c r="A1186" t="str">
        <x:v>John Smith|2026-06-15</x:v>
      </x:c>
      <x:c r="B1186" s="888" t="n">
        <x:v>46188</x:v>
      </x:c>
      <x:c r="C1186" t="str">
        <x:v>John Smith</x:v>
      </x:c>
      <x:c r="D1186" t="str">
        <x:v>Permanent</x:v>
      </x:c>
      <x:c r="E1186" t="str">
        <x:v>Leeds</x:v>
      </x:c>
      <x:c r="F1186" t="str">
        <x:v>Operative Porter</x:v>
      </x:c>
      <x:c r="G1186" t="str">
        <x:v>402149</x:v>
      </x:c>
      <x:c r="H1186" t="str">
        <x:v>EMCOR - OCS FM Ltd</x:v>
      </x:c>
      <x:c r="I1186" s="22" t="n">
        <x:v>7.5</x:v>
      </x:c>
      <x:c r="J1186" t="str">
        <x:v>Worked</x:v>
      </x:c>
      <x:c r="K1186" t="str">
        <x:v>Employee 2237; home branch Leeds; assigned role Operative Porter | Deployment branch: Leeds | Actual role: Operative Porter | Jobs: 402149 | Customers: EMCOR - OCS FM Ltd | Actual hours: 7.5; source records: 1</x:v>
      </x:c>
      <x:c r="L1186" t="str">
        <x:v>Include</x:v>
      </x:c>
      <x:c r="M1186"/>
      <x:c r="N1186"/>
    </x:row>
    <x:row r="1187">
      <x:c r="A1187" t="str">
        <x:v>John Smith|2026-06-18</x:v>
      </x:c>
      <x:c r="B1187" s="888" t="n">
        <x:v>46191</x:v>
      </x:c>
      <x:c r="C1187" t="str">
        <x:v>John Smith</x:v>
      </x:c>
      <x:c r="D1187" t="str">
        <x:v>Permanent</x:v>
      </x:c>
      <x:c r="E1187" t="str">
        <x:v>Leeds</x:v>
      </x:c>
      <x:c r="F1187" t="str">
        <x:v>Operative Porter</x:v>
      </x:c>
      <x:c r="G1187" t="str">
        <x:v>399172A</x:v>
      </x:c>
      <x:c r="H1187" t="str">
        <x:v>Kirklees Council - Miss Amy Firth</x:v>
      </x:c>
      <x:c r="I1187" s="22" t="n">
        <x:v>7</x:v>
      </x:c>
      <x:c r="J1187" t="str">
        <x:v>Worked</x:v>
      </x:c>
      <x:c r="K1187" t="str">
        <x:v>Employee 2237; home branch Leeds; assigned role Operative Porter | Deployment branch: Leeds | Actual role: Operative Porter | Jobs: 399172A | Customers: Kirklees Council - Miss Amy Firth | Actual hours: 7.0; source records: 1</x:v>
      </x:c>
      <x:c r="L1187" t="str">
        <x:v>Include</x:v>
      </x:c>
      <x:c r="M1187"/>
      <x:c r="N1187"/>
    </x:row>
    <x:row r="1188">
      <x:c r="A1188" t="str">
        <x:v>John Smith|2026-06-19</x:v>
      </x:c>
      <x:c r="B1188" s="888" t="n">
        <x:v>46192</x:v>
      </x:c>
      <x:c r="C1188" t="str">
        <x:v>John Smith</x:v>
      </x:c>
      <x:c r="D1188" t="str">
        <x:v>Permanent</x:v>
      </x:c>
      <x:c r="E1188" t="str">
        <x:v>Leeds</x:v>
      </x:c>
      <x:c r="F1188" t="str">
        <x:v>Operative Porter</x:v>
      </x:c>
      <x:c r="G1188" t="str">
        <x:v>402589</x:v>
      </x:c>
      <x:c r="H1188" t="str">
        <x:v>Kirklees Council - Mr Kershaw</x:v>
      </x:c>
      <x:c r="I1188" s="22" t="n">
        <x:v>4.83</x:v>
      </x:c>
      <x:c r="J1188" t="str">
        <x:v>Worked</x:v>
      </x:c>
      <x:c r="K1188" t="str">
        <x:v>Employee 2237; home branch Leeds; assigned role Operative Porter | Deployment branch: Leeds | Actual role: Operative Porter | Jobs: 402589 | Customers: Kirklees Council - Mr Kershaw | Actual hours: 4.8; source records: 1</x:v>
      </x:c>
      <x:c r="L1188" t="str">
        <x:v>Include</x:v>
      </x:c>
      <x:c r="M1188"/>
      <x:c r="N1188"/>
    </x:row>
    <x:row r="1189">
      <x:c r="A1189" t="str">
        <x:v>John Smith|2026-06-23</x:v>
      </x:c>
      <x:c r="B1189" s="888" t="n">
        <x:v>46196</x:v>
      </x:c>
      <x:c r="C1189" t="str">
        <x:v>John Smith</x:v>
      </x:c>
      <x:c r="D1189" t="str">
        <x:v>Permanent</x:v>
      </x:c>
      <x:c r="E1189" t="str">
        <x:v>Leeds</x:v>
      </x:c>
      <x:c r="F1189" t="str">
        <x:v>Operative Porter</x:v>
      </x:c>
      <x:c r="G1189" t="str">
        <x:v>402478</x:v>
      </x:c>
      <x:c r="H1189" t="str">
        <x:v>West Yorkshire Police (Huddersfield)</x:v>
      </x:c>
      <x:c r="I1189" s="22" t="n">
        <x:v>9</x:v>
      </x:c>
      <x:c r="J1189" t="str">
        <x:v>Worked</x:v>
      </x:c>
      <x:c r="K1189" t="str">
        <x:v>Employee 2237; home branch Leeds; assigned role Operative Porter | Deployment branch: Leeds | Actual role: Operative Skilled | Jobs: 402478 | Customers: West Yorkshire Police (Huddersfield) | Actual hours: 9.0; source records: 1</x:v>
      </x:c>
      <x:c r="L1189" t="str">
        <x:v>Include</x:v>
      </x:c>
      <x:c r="M1189"/>
      <x:c r="N1189"/>
    </x:row>
    <x:row r="1190">
      <x:c r="A1190" t="str">
        <x:v>John Smith|2026-06-24</x:v>
      </x:c>
      <x:c r="B1190" s="888" t="n">
        <x:v>46197</x:v>
      </x:c>
      <x:c r="C1190" t="str">
        <x:v>John Smith</x:v>
      </x:c>
      <x:c r="D1190" t="str">
        <x:v>Permanent</x:v>
      </x:c>
      <x:c r="E1190" t="str">
        <x:v>Leeds</x:v>
      </x:c>
      <x:c r="F1190" t="str">
        <x:v>Operative Porter</x:v>
      </x:c>
      <x:c r="G1190" t="str">
        <x:v>402478</x:v>
      </x:c>
      <x:c r="H1190" t="str">
        <x:v>West Yorkshire Police (Huddersfield)</x:v>
      </x:c>
      <x:c r="I1190" s="22" t="n">
        <x:v>9.25</x:v>
      </x:c>
      <x:c r="J1190" t="str">
        <x:v>Worked</x:v>
      </x:c>
      <x:c r="K1190" t="str">
        <x:v>Employee 2237; home branch Leeds; assigned role Operative Porter | Deployment branch: Leeds | Actual role: Operative Skilled | Jobs: 402478 | Customers: West Yorkshire Police (Huddersfield) | Actual hours: 9.2; source records: 1</x:v>
      </x:c>
      <x:c r="L1190" t="str">
        <x:v>Include</x:v>
      </x:c>
      <x:c r="M1190"/>
      <x:c r="N1190"/>
    </x:row>
    <x:row r="1191">
      <x:c r="A1191" t="str">
        <x:v>John Smith|2026-06-27</x:v>
      </x:c>
      <x:c r="B1191" s="888" t="n">
        <x:v>46200</x:v>
      </x:c>
      <x:c r="C1191" t="str">
        <x:v>John Smith</x:v>
      </x:c>
      <x:c r="D1191" t="str">
        <x:v>Permanent</x:v>
      </x:c>
      <x:c r="E1191" t="str">
        <x:v>Leeds</x:v>
      </x:c>
      <x:c r="F1191" t="str">
        <x:v>Operative Porter</x:v>
      </x:c>
      <x:c r="G1191" t="str">
        <x:v>402675</x:v>
      </x:c>
      <x:c r="H1191" t="str">
        <x:v>Beckfoot Trust</x:v>
      </x:c>
      <x:c r="I1191" s="22" t="n">
        <x:v>5</x:v>
      </x:c>
      <x:c r="J1191" t="str">
        <x:v>Worked</x:v>
      </x:c>
      <x:c r="K1191" t="str">
        <x:v>Employee 2237; home branch Leeds; assigned role Operative Porter | Deployment branch: Leeds | Actual role: Warehouse | Jobs: 402675 | Customers: Beckfoot Trust | Actual hours: 5.0; source records: 1</x:v>
      </x:c>
      <x:c r="L1191" t="str">
        <x:v>Include</x:v>
      </x:c>
      <x:c r="M1191"/>
      <x:c r="N1191"/>
    </x:row>
    <x:row r="1192">
      <x:c r="A1192" t="str">
        <x:v>Joshua Seeley|2026-06-01</x:v>
      </x:c>
      <x:c r="B1192" s="888" t="n">
        <x:v>46174</x:v>
      </x:c>
      <x:c r="C1192" t="str">
        <x:v>Joshua Seeley</x:v>
      </x:c>
      <x:c r="D1192" t="str">
        <x:v>Permanent</x:v>
      </x:c>
      <x:c r="E1192" t="str">
        <x:v>Cambridge</x:v>
      </x:c>
      <x:c r="F1192" t="str">
        <x:v>Operative Driver</x:v>
      </x:c>
      <x:c r="G1192" t="str">
        <x:v>402531</x:v>
      </x:c>
      <x:c r="H1192" t="str">
        <x:v>UniGreenScheme</x:v>
      </x:c>
      <x:c r="I1192" s="22" t="n">
        <x:v>4.5</x:v>
      </x:c>
      <x:c r="J1192" t="str">
        <x:v>Worked</x:v>
      </x:c>
      <x:c r="K1192" t="str">
        <x:v>Employee 2798; home branch Cambridge; assigned role Operative Driver | Deployment branch: Cambridge | Actual role: Operative Porter | Jobs: 402531 | Customers: UniGreenScheme | Actual hours: 4.5; source records: 1</x:v>
      </x:c>
      <x:c r="L1192" t="str">
        <x:v>Include</x:v>
      </x:c>
      <x:c r="M1192"/>
      <x:c r="N1192"/>
    </x:row>
    <x:row r="1193">
      <x:c r="A1193" t="str">
        <x:v>Joshua Seeley|2026-06-03</x:v>
      </x:c>
      <x:c r="B1193" s="888" t="n">
        <x:v>46176</x:v>
      </x:c>
      <x:c r="C1193" t="str">
        <x:v>Joshua Seeley</x:v>
      </x:c>
      <x:c r="D1193" t="str">
        <x:v>Permanent</x:v>
      </x:c>
      <x:c r="E1193" t="str">
        <x:v>Cambridge</x:v>
      </x:c>
      <x:c r="F1193" t="str">
        <x:v>Operative Driver</x:v>
      </x:c>
      <x:c r="G1193" t="str">
        <x:v>402549, 401198</x:v>
      </x:c>
      <x:c r="H1193" t="str">
        <x:v>Harrow Green Cambridge M/W use only; The Open University</x:v>
      </x:c>
      <x:c r="I1193" s="22" t="n">
        <x:v>19</x:v>
      </x:c>
      <x:c r="J1193" t="str">
        <x:v>Worked — 2 records</x:v>
      </x:c>
      <x:c r="K1193" t="str">
        <x:v>Employee 2798; home branch Cambridge; assigned role Operative Driver | Deployment branch: Birmingham, Cambridge | Actual role: Operative Skilled | Jobs: 402549, 401198 | Customers: Harrow Green Cambridge M/W use only; The Open University | Actual hours: 19.0; source records: 2</x:v>
      </x:c>
      <x:c r="L1193" t="str">
        <x:v>Include</x:v>
      </x:c>
      <x:c r="M1193"/>
      <x:c r="N1193"/>
    </x:row>
    <x:row r="1194">
      <x:c r="A1194" t="str">
        <x:v>Joshua Seeley|2026-06-04</x:v>
      </x:c>
      <x:c r="B1194" s="888" t="n">
        <x:v>46177</x:v>
      </x:c>
      <x:c r="C1194" t="str">
        <x:v>Joshua Seeley</x:v>
      </x:c>
      <x:c r="D1194" t="str">
        <x:v>Permanent</x:v>
      </x:c>
      <x:c r="E1194" t="str">
        <x:v>Cambridge</x:v>
      </x:c>
      <x:c r="F1194" t="str">
        <x:v>Operative Driver</x:v>
      </x:c>
      <x:c r="G1194" t="str">
        <x:v>402498</x:v>
      </x:c>
      <x:c r="H1194" t="str">
        <x:v>VEOLIA (NORTHAMPTON HOSPITAL)</x:v>
      </x:c>
      <x:c r="I1194" s="22" t="n">
        <x:v>5</x:v>
      </x:c>
      <x:c r="J1194" t="str">
        <x:v>Worked</x:v>
      </x:c>
      <x:c r="K1194" t="str">
        <x:v>Employee 2798; home branch Cambridge; assigned role Operative Driver | Deployment branch: Cambridge | Actual role: Operative Driver | Jobs: 402498 | Customers: VEOLIA (NORTHAMPTON HOSPITAL) | Actual hours: 5.0; source records: 1</x:v>
      </x:c>
      <x:c r="L1194" t="str">
        <x:v>Include</x:v>
      </x:c>
      <x:c r="M1194"/>
      <x:c r="N1194"/>
    </x:row>
    <x:row r="1195">
      <x:c r="A1195" t="str">
        <x:v>Joshua Seeley|2026-06-05</x:v>
      </x:c>
      <x:c r="B1195" s="888" t="n">
        <x:v>46178</x:v>
      </x:c>
      <x:c r="C1195" t="str">
        <x:v>Joshua Seeley</x:v>
      </x:c>
      <x:c r="D1195" t="str">
        <x:v>Permanent</x:v>
      </x:c>
      <x:c r="E1195" t="str">
        <x:v>Cambridge</x:v>
      </x:c>
      <x:c r="F1195" t="str">
        <x:v>Operative Driver</x:v>
      </x:c>
      <x:c r="G1195"/>
      <x:c r="H1195"/>
      <x:c r="I1195" s="22" t="n">
        <x:v>0</x:v>
      </x:c>
      <x:c r="J1195" t="str">
        <x:v>Annual leave</x:v>
      </x:c>
      <x:c r="K1195" t="str">
        <x:v>Employee 2798; home branch Cambridge; assigned role Operative Driver | Leave: Annual Leave (Hours) | Leave calendar basis: Variable-pattern period</x:v>
      </x:c>
      <x:c r="L1195" t="str">
        <x:v>Include</x:v>
      </x:c>
      <x:c r="M1195"/>
      <x:c r="N1195"/>
    </x:row>
    <x:row r="1196">
      <x:c r="A1196" t="str">
        <x:v>Joshua Seeley|2026-06-10</x:v>
      </x:c>
      <x:c r="B1196" s="888" t="n">
        <x:v>46183</x:v>
      </x:c>
      <x:c r="C1196" t="str">
        <x:v>Joshua Seeley</x:v>
      </x:c>
      <x:c r="D1196" t="str">
        <x:v>Permanent</x:v>
      </x:c>
      <x:c r="E1196" t="str">
        <x:v>Cambridge</x:v>
      </x:c>
      <x:c r="F1196" t="str">
        <x:v>Operative Driver</x:v>
      </x:c>
      <x:c r="G1196" t="str">
        <x:v>402450</x:v>
      </x:c>
      <x:c r="H1196" t="str">
        <x:v>Avantor ( CAMBRIDGE JUNE  2026 )</x:v>
      </x:c>
      <x:c r="I1196" s="22" t="n">
        <x:v>8.5</x:v>
      </x:c>
      <x:c r="J1196" t="str">
        <x:v>Worked</x:v>
      </x:c>
      <x:c r="K1196" t="str">
        <x:v>Employee 2798; home branch Cambridge; assigned role Operative Driver | Deployment branch: Cambridge | Actual role: Operative Driver | Jobs: 402450 | Customers: Avantor ( CAMBRIDGE JUNE  2026 ) | Actual hours: 8.5; source records: 1</x:v>
      </x:c>
      <x:c r="L1196" t="str">
        <x:v>Include</x:v>
      </x:c>
      <x:c r="M1196"/>
      <x:c r="N1196"/>
    </x:row>
    <x:row r="1197">
      <x:c r="A1197" t="str">
        <x:v>Joshua Seeley|2026-06-11</x:v>
      </x:c>
      <x:c r="B1197" s="888" t="n">
        <x:v>46184</x:v>
      </x:c>
      <x:c r="C1197" t="str">
        <x:v>Joshua Seeley</x:v>
      </x:c>
      <x:c r="D1197" t="str">
        <x:v>Permanent</x:v>
      </x:c>
      <x:c r="E1197" t="str">
        <x:v>Cambridge</x:v>
      </x:c>
      <x:c r="F1197" t="str">
        <x:v>Operative Driver</x:v>
      </x:c>
      <x:c r="G1197" t="str">
        <x:v>402363</x:v>
      </x:c>
      <x:c r="H1197" t="str">
        <x:v>GPE (Syndex Bio)</x:v>
      </x:c>
      <x:c r="I1197" s="22" t="n">
        <x:v>3.5</x:v>
      </x:c>
      <x:c r="J1197" t="str">
        <x:v>Worked</x:v>
      </x:c>
      <x:c r="K1197" t="str">
        <x:v>Employee 2798; home branch Cambridge; assigned role Operative Driver | Deployment branch: Cambridge | Actual role: Operative Driver | Jobs: 402363 | Customers: GPE (Syndex Bio) | Actual hours: 3.5; source records: 1</x:v>
      </x:c>
      <x:c r="L1197" t="str">
        <x:v>Include</x:v>
      </x:c>
      <x:c r="M1197"/>
      <x:c r="N1197"/>
    </x:row>
    <x:row r="1198">
      <x:c r="A1198" t="str">
        <x:v>Joshua Seeley|2026-06-12</x:v>
      </x:c>
      <x:c r="B1198" s="888" t="n">
        <x:v>46185</x:v>
      </x:c>
      <x:c r="C1198" t="str">
        <x:v>Joshua Seeley</x:v>
      </x:c>
      <x:c r="D1198" t="str">
        <x:v>Permanent</x:v>
      </x:c>
      <x:c r="E1198" t="str">
        <x:v>Cambridge</x:v>
      </x:c>
      <x:c r="F1198" t="str">
        <x:v>Operative Driver</x:v>
      </x:c>
      <x:c r="G1198" t="str">
        <x:v>402531</x:v>
      </x:c>
      <x:c r="H1198" t="str">
        <x:v>UniGreenScheme</x:v>
      </x:c>
      <x:c r="I1198" s="22" t="n">
        <x:v>8.5</x:v>
      </x:c>
      <x:c r="J1198" t="str">
        <x:v>Worked</x:v>
      </x:c>
      <x:c r="K1198" t="str">
        <x:v>Employee 2798; home branch Cambridge; assigned role Operative Driver | Deployment branch: Cambridge | Actual role: Operative Driver | Jobs: 402531 | Customers: UniGreenScheme | Actual hours: 8.5; source records: 1</x:v>
      </x:c>
      <x:c r="L1198" t="str">
        <x:v>Include</x:v>
      </x:c>
      <x:c r="M1198"/>
      <x:c r="N1198"/>
    </x:row>
    <x:row r="1199">
      <x:c r="A1199" t="str">
        <x:v>Joshua Seeley|2026-06-15</x:v>
      </x:c>
      <x:c r="B1199" s="888" t="n">
        <x:v>46188</x:v>
      </x:c>
      <x:c r="C1199" t="str">
        <x:v>Joshua Seeley</x:v>
      </x:c>
      <x:c r="D1199" t="str">
        <x:v>Permanent</x:v>
      </x:c>
      <x:c r="E1199" t="str">
        <x:v>Cambridge</x:v>
      </x:c>
      <x:c r="F1199" t="str">
        <x:v>Operative Driver</x:v>
      </x:c>
      <x:c r="G1199" t="str">
        <x:v>399379E, 401109</x:v>
      </x:c>
      <x:c r="H1199" t="str">
        <x:v>Restore Harrow Green Oxford  M/W use only; Theolytics</x:v>
      </x:c>
      <x:c r="I1199" s="22" t="n">
        <x:v>18</x:v>
      </x:c>
      <x:c r="J1199" t="str">
        <x:v>Worked — 2 records</x:v>
      </x:c>
      <x:c r="K1199" t="str">
        <x:v>Employee 2798; home branch Cambridge; assigned role Operative Driver | Deployment branch: Oxford | Actual role: Operative Driver | Jobs: 399379E, 401109 | Customers: Restore Harrow Green Oxford  M/W use only; Theolytics | Actual hours: 18.0; source records: 2</x:v>
      </x:c>
      <x:c r="L1199" t="str">
        <x:v>Include</x:v>
      </x:c>
      <x:c r="M1199"/>
      <x:c r="N1199"/>
    </x:row>
    <x:row r="1200">
      <x:c r="A1200" t="str">
        <x:v>Joshua Seeley|2026-06-16</x:v>
      </x:c>
      <x:c r="B1200" s="888" t="n">
        <x:v>46189</x:v>
      </x:c>
      <x:c r="C1200" t="str">
        <x:v>Joshua Seeley</x:v>
      </x:c>
      <x:c r="D1200" t="str">
        <x:v>Permanent</x:v>
      </x:c>
      <x:c r="E1200" t="str">
        <x:v>Cambridge</x:v>
      </x:c>
      <x:c r="F1200" t="str">
        <x:v>Operative Driver</x:v>
      </x:c>
      <x:c r="G1200" t="str">
        <x:v>399996</x:v>
      </x:c>
      <x:c r="H1200" t="str">
        <x:v>Girton College</x:v>
      </x:c>
      <x:c r="I1200" s="22" t="n">
        <x:v>8</x:v>
      </x:c>
      <x:c r="J1200" t="str">
        <x:v>Worked</x:v>
      </x:c>
      <x:c r="K1200" t="str">
        <x:v>Employee 2798; home branch Cambridge; assigned role Operative Driver | Deployment branch: Cambridge | Actual role: Operative Driver | Jobs: 399996 | Customers: Girton College | Actual hours: 8.0; source records: 1</x:v>
      </x:c>
      <x:c r="L1200" t="str">
        <x:v>Include</x:v>
      </x:c>
      <x:c r="M1200"/>
      <x:c r="N1200"/>
    </x:row>
    <x:row r="1201">
      <x:c r="A1201" t="str">
        <x:v>Joshua Seeley|2026-06-17</x:v>
      </x:c>
      <x:c r="B1201" s="888" t="n">
        <x:v>46190</x:v>
      </x:c>
      <x:c r="C1201" t="str">
        <x:v>Joshua Seeley</x:v>
      </x:c>
      <x:c r="D1201" t="str">
        <x:v>Permanent</x:v>
      </x:c>
      <x:c r="E1201" t="str">
        <x:v>Cambridge</x:v>
      </x:c>
      <x:c r="F1201" t="str">
        <x:v>Operative Driver</x:v>
      </x:c>
      <x:c r="G1201" t="str">
        <x:v>402852, 402500</x:v>
      </x:c>
      <x:c r="H1201" t="str">
        <x:v>Axlab Ltd/UNIVERSITY HOSPITALS PLYMOUTH NHS TRUST; Priorclave  (JUNE  26)</x:v>
      </x:c>
      <x:c r="I1201" s="22" t="n">
        <x:v>17</x:v>
      </x:c>
      <x:c r="J1201" t="str">
        <x:v>Worked — 2 records</x:v>
      </x:c>
      <x:c r="K1201" t="str">
        <x:v>Employee 2798; home branch Cambridge; assigned role Operative Driver | Deployment branch: Cambridge | Actual role: Operative Driver | Jobs: 402852, 402500 | Customers: Axlab Ltd/UNIVERSITY HOSPITALS PLYMOUTH NHS TRUST; Priorclave  (JUNE  26) | Actual hours: 17.0; source records: 2</x:v>
      </x:c>
      <x:c r="L1201" t="str">
        <x:v>Include</x:v>
      </x:c>
      <x:c r="M1201"/>
      <x:c r="N1201"/>
    </x:row>
    <x:row r="1202">
      <x:c r="A1202" t="str">
        <x:v>Joshua Seeley|2026-06-18</x:v>
      </x:c>
      <x:c r="B1202" s="888" t="n">
        <x:v>46191</x:v>
      </x:c>
      <x:c r="C1202" t="str">
        <x:v>Joshua Seeley</x:v>
      </x:c>
      <x:c r="D1202" t="str">
        <x:v>Permanent</x:v>
      </x:c>
      <x:c r="E1202" t="str">
        <x:v>Cambridge</x:v>
      </x:c>
      <x:c r="F1202" t="str">
        <x:v>Operative Driver</x:v>
      </x:c>
      <x:c r="G1202" t="str">
        <x:v>402852</x:v>
      </x:c>
      <x:c r="H1202" t="str">
        <x:v>Axlab Ltd/UNIVERSITY HOSPITALS PLYMOUTH NHS TRUST</x:v>
      </x:c>
      <x:c r="I1202" s="22" t="n">
        <x:v>9.5</x:v>
      </x:c>
      <x:c r="J1202" t="str">
        <x:v>Worked</x:v>
      </x:c>
      <x:c r="K1202" t="str">
        <x:v>Employee 2798; home branch Cambridge; assigned role Operative Driver | Deployment branch: Cambridge | Actual role: Operative Driver | Jobs: 402852 | Customers: Axlab Ltd/UNIVERSITY HOSPITALS PLYMOUTH NHS TRUST | Actual hours: 9.5; source records: 1</x:v>
      </x:c>
      <x:c r="L1202" t="str">
        <x:v>Include</x:v>
      </x:c>
      <x:c r="M1202"/>
      <x:c r="N1202"/>
    </x:row>
    <x:row r="1203">
      <x:c r="A1203" t="str">
        <x:v>Joshua Seeley|2026-06-19</x:v>
      </x:c>
      <x:c r="B1203" s="888" t="n">
        <x:v>46192</x:v>
      </x:c>
      <x:c r="C1203" t="str">
        <x:v>Joshua Seeley</x:v>
      </x:c>
      <x:c r="D1203" t="str">
        <x:v>Permanent</x:v>
      </x:c>
      <x:c r="E1203" t="str">
        <x:v>Cambridge</x:v>
      </x:c>
      <x:c r="F1203" t="str">
        <x:v>Operative Driver</x:v>
      </x:c>
      <x:c r="G1203" t="str">
        <x:v>402450</x:v>
      </x:c>
      <x:c r="H1203" t="str">
        <x:v>Avantor ( CAMBRIDGE JUNE  2026 )</x:v>
      </x:c>
      <x:c r="I1203" s="22" t="n">
        <x:v>5</x:v>
      </x:c>
      <x:c r="J1203" t="str">
        <x:v>Worked</x:v>
      </x:c>
      <x:c r="K1203" t="str">
        <x:v>Employee 2798; home branch Cambridge; assigned role Operative Driver | Deployment branch: Cambridge | Actual role: Operative Driver | Jobs: 402450 | Customers: Avantor ( CAMBRIDGE JUNE  2026 ) | Actual hours: 5.0; source records: 1</x:v>
      </x:c>
      <x:c r="L1203" t="str">
        <x:v>Include</x:v>
      </x:c>
      <x:c r="M1203"/>
      <x:c r="N1203"/>
    </x:row>
    <x:row r="1204">
      <x:c r="A1204" t="str">
        <x:v>Joshua Seeley|2026-06-22</x:v>
      </x:c>
      <x:c r="B1204" s="888" t="n">
        <x:v>46195</x:v>
      </x:c>
      <x:c r="C1204" t="str">
        <x:v>Joshua Seeley</x:v>
      </x:c>
      <x:c r="D1204" t="str">
        <x:v>Permanent</x:v>
      </x:c>
      <x:c r="E1204" t="str">
        <x:v>Cambridge</x:v>
      </x:c>
      <x:c r="F1204" t="str">
        <x:v>Operative Driver</x:v>
      </x:c>
      <x:c r="G1204" t="str">
        <x:v>399379E, 401109</x:v>
      </x:c>
      <x:c r="H1204" t="str">
        <x:v>Restore Harrow Green Oxford  M/W use only; Theolytics</x:v>
      </x:c>
      <x:c r="I1204" s="22" t="n">
        <x:v>19</x:v>
      </x:c>
      <x:c r="J1204" t="str">
        <x:v>Worked — 2 records</x:v>
      </x:c>
      <x:c r="K1204" t="str">
        <x:v>Employee 2798; home branch Cambridge; assigned role Operative Driver | Deployment branch: Oxford | Actual role: Operative Driver | Jobs: 399379E, 401109 | Customers: Restore Harrow Green Oxford  M/W use only; Theolytics | Actual hours: 19.0; source records: 2</x:v>
      </x:c>
      <x:c r="L1204" t="str">
        <x:v>Include</x:v>
      </x:c>
      <x:c r="M1204"/>
      <x:c r="N1204"/>
    </x:row>
    <x:row r="1205">
      <x:c r="A1205" t="str">
        <x:v>Joshua Seeley|2026-06-23</x:v>
      </x:c>
      <x:c r="B1205" s="888" t="n">
        <x:v>46196</x:v>
      </x:c>
      <x:c r="C1205" t="str">
        <x:v>Joshua Seeley</x:v>
      </x:c>
      <x:c r="D1205" t="str">
        <x:v>Permanent</x:v>
      </x:c>
      <x:c r="E1205" t="str">
        <x:v>Cambridge</x:v>
      </x:c>
      <x:c r="F1205" t="str">
        <x:v>Operative Driver</x:v>
      </x:c>
      <x:c r="G1205" t="str">
        <x:v>399379E, 401109</x:v>
      </x:c>
      <x:c r="H1205" t="str">
        <x:v>Restore Harrow Green Oxford  M/W use only; Theolytics</x:v>
      </x:c>
      <x:c r="I1205" s="22" t="n">
        <x:v>19</x:v>
      </x:c>
      <x:c r="J1205" t="str">
        <x:v>Worked — 2 records</x:v>
      </x:c>
      <x:c r="K1205" t="str">
        <x:v>Employee 2798; home branch Cambridge; assigned role Operative Driver | Deployment branch: Oxford | Actual role: Operative Driver | Jobs: 399379E, 401109 | Customers: Restore Harrow Green Oxford  M/W use only; Theolytics | Actual hours: 19.0; source records: 2</x:v>
      </x:c>
      <x:c r="L1205" t="str">
        <x:v>Include</x:v>
      </x:c>
      <x:c r="M1205"/>
      <x:c r="N1205"/>
    </x:row>
    <x:row r="1206">
      <x:c r="A1206" t="str">
        <x:v>Joshua Seeley|2026-06-24</x:v>
      </x:c>
      <x:c r="B1206" s="888" t="n">
        <x:v>46197</x:v>
      </x:c>
      <x:c r="C1206" t="str">
        <x:v>Joshua Seeley</x:v>
      </x:c>
      <x:c r="D1206" t="str">
        <x:v>Permanent</x:v>
      </x:c>
      <x:c r="E1206" t="str">
        <x:v>Cambridge</x:v>
      </x:c>
      <x:c r="F1206" t="str">
        <x:v>Operative Driver</x:v>
      </x:c>
      <x:c r="G1206" t="str">
        <x:v>389934, 399379E</x:v>
      </x:c>
      <x:c r="H1206" t="str">
        <x:v>Lubricants UK Ltd; Restore Harrow Green Oxford  M/W use only</x:v>
      </x:c>
      <x:c r="I1206" s="22" t="n">
        <x:v>20</x:v>
      </x:c>
      <x:c r="J1206" t="str">
        <x:v>Worked — 2 records</x:v>
      </x:c>
      <x:c r="K1206" t="str">
        <x:v>Employee 2798; home branch Cambridge; assigned role Operative Driver | Deployment branch: Oxford | Actual role: Operative Driver | Jobs: 389934, 399379E | Customers: Lubricants UK Ltd; Restore Harrow Green Oxford  M/W use only | Actual hours: 20.0; source records: 2</x:v>
      </x:c>
      <x:c r="L1206" t="str">
        <x:v>Include</x:v>
      </x:c>
      <x:c r="M1206"/>
      <x:c r="N1206"/>
    </x:row>
    <x:row r="1207">
      <x:c r="A1207" t="str">
        <x:v>Joshua Seeley|2026-06-25</x:v>
      </x:c>
      <x:c r="B1207" s="888" t="n">
        <x:v>46198</x:v>
      </x:c>
      <x:c r="C1207" t="str">
        <x:v>Joshua Seeley</x:v>
      </x:c>
      <x:c r="D1207" t="str">
        <x:v>Permanent</x:v>
      </x:c>
      <x:c r="E1207" t="str">
        <x:v>Cambridge</x:v>
      </x:c>
      <x:c r="F1207" t="str">
        <x:v>Operative Driver</x:v>
      </x:c>
      <x:c r="G1207"/>
      <x:c r="H1207"/>
      <x:c r="I1207" s="22" t="n">
        <x:v>0</x:v>
      </x:c>
      <x:c r="J1207" t="str">
        <x:v>Annual leave</x:v>
      </x:c>
      <x:c r="K1207" t="str">
        <x:v>Employee 2798; home branch Cambridge; assigned role Operative Driver | Leave: Annual Leave (Hours) | Leave calendar basis: Variable-pattern period</x:v>
      </x:c>
      <x:c r="L1207" t="str">
        <x:v>Include</x:v>
      </x:c>
      <x:c r="M1207"/>
      <x:c r="N1207"/>
    </x:row>
    <x:row r="1208">
      <x:c r="A1208" t="str">
        <x:v>Joshua Seeley|2026-06-26</x:v>
      </x:c>
      <x:c r="B1208" s="888" t="n">
        <x:v>46199</x:v>
      </x:c>
      <x:c r="C1208" t="str">
        <x:v>Joshua Seeley</x:v>
      </x:c>
      <x:c r="D1208" t="str">
        <x:v>Permanent</x:v>
      </x:c>
      <x:c r="E1208" t="str">
        <x:v>Cambridge</x:v>
      </x:c>
      <x:c r="F1208" t="str">
        <x:v>Operative Driver</x:v>
      </x:c>
      <x:c r="G1208"/>
      <x:c r="H1208"/>
      <x:c r="I1208" s="22" t="n">
        <x:v>0</x:v>
      </x:c>
      <x:c r="J1208" t="str">
        <x:v>Annual leave</x:v>
      </x:c>
      <x:c r="K1208" t="str">
        <x:v>Employee 2798; home branch Cambridge; assigned role Operative Driver | Leave: Annual Leave (Hours) | Leave calendar basis: Variable-pattern period</x:v>
      </x:c>
      <x:c r="L1208" t="str">
        <x:v>Include</x:v>
      </x:c>
      <x:c r="M1208"/>
      <x:c r="N1208"/>
    </x:row>
    <x:row r="1209">
      <x:c r="A1209" t="str">
        <x:v>Joshua Seeley|2026-06-29</x:v>
      </x:c>
      <x:c r="B1209" s="888" t="n">
        <x:v>46202</x:v>
      </x:c>
      <x:c r="C1209" t="str">
        <x:v>Joshua Seeley</x:v>
      </x:c>
      <x:c r="D1209" t="str">
        <x:v>Permanent</x:v>
      </x:c>
      <x:c r="E1209" t="str">
        <x:v>Cambridge</x:v>
      </x:c>
      <x:c r="F1209" t="str">
        <x:v>Operative Driver</x:v>
      </x:c>
      <x:c r="G1209"/>
      <x:c r="H1209"/>
      <x:c r="I1209" s="22" t="n">
        <x:v>0</x:v>
      </x:c>
      <x:c r="J1209" t="str">
        <x:v>Annual leave</x:v>
      </x:c>
      <x:c r="K1209" t="str">
        <x:v>Employee 2798; home branch Cambridge; assigned role Operative Driver | Leave: Annual Leave (Hours) | Leave calendar basis: Variable-pattern period</x:v>
      </x:c>
      <x:c r="L1209" t="str">
        <x:v>Include</x:v>
      </x:c>
      <x:c r="M1209"/>
      <x:c r="N1209"/>
    </x:row>
    <x:row r="1210">
      <x:c r="A1210" t="str">
        <x:v>K Bouakkaz|2026-06-01</x:v>
      </x:c>
      <x:c r="B1210" s="888" t="n">
        <x:v>46174</x:v>
      </x:c>
      <x:c r="C1210" t="str">
        <x:v>K Bouakkaz</x:v>
      </x:c>
      <x:c r="D1210" t="str">
        <x:v>Permanent</x:v>
      </x:c>
      <x:c r="E1210" t="str">
        <x:v>Thurrock</x:v>
      </x:c>
      <x:c r="F1210" t="str">
        <x:v>Operative Porter</x:v>
      </x:c>
      <x:c r="G1210"/>
      <x:c r="H1210"/>
      <x:c r="I1210" s="22" t="n">
        <x:v>0</x:v>
      </x:c>
      <x:c r="J1210" t="str">
        <x:v>Annual leave</x:v>
      </x:c>
      <x:c r="K1210" t="str">
        <x:v>Employee 102725; home branch Thurrock; assigned role Operative Porter | Leave: Annual Leave (Hours) | Leave calendar basis: Variable-pattern period</x:v>
      </x:c>
      <x:c r="L1210" t="str">
        <x:v>Include</x:v>
      </x:c>
      <x:c r="M1210"/>
      <x:c r="N1210"/>
    </x:row>
    <x:row r="1211">
      <x:c r="A1211" t="str">
        <x:v>K Bouakkaz|2026-06-02</x:v>
      </x:c>
      <x:c r="B1211" s="888" t="n">
        <x:v>46175</x:v>
      </x:c>
      <x:c r="C1211" t="str">
        <x:v>K Bouakkaz</x:v>
      </x:c>
      <x:c r="D1211" t="str">
        <x:v>Permanent</x:v>
      </x:c>
      <x:c r="E1211" t="str">
        <x:v>Thurrock</x:v>
      </x:c>
      <x:c r="F1211" t="str">
        <x:v>Operative Porter</x:v>
      </x:c>
      <x:c r="G1211"/>
      <x:c r="H1211"/>
      <x:c r="I1211" s="22" t="n">
        <x:v>0</x:v>
      </x:c>
      <x:c r="J1211" t="str">
        <x:v>Annual leave</x:v>
      </x:c>
      <x:c r="K1211" t="str">
        <x:v>Employee 102725; home branch Thurrock; assigned role Operative Porter | Leave: Annual Leave (Hours) | Leave calendar basis: Variable-pattern period</x:v>
      </x:c>
      <x:c r="L1211" t="str">
        <x:v>Include</x:v>
      </x:c>
      <x:c r="M1211"/>
      <x:c r="N1211"/>
    </x:row>
    <x:row r="1212">
      <x:c r="A1212" t="str">
        <x:v>K Bouakkaz|2026-06-08</x:v>
      </x:c>
      <x:c r="B1212" s="888" t="n">
        <x:v>46181</x:v>
      </x:c>
      <x:c r="C1212" t="str">
        <x:v>K Bouakkaz</x:v>
      </x:c>
      <x:c r="D1212" t="str">
        <x:v>Permanent</x:v>
      </x:c>
      <x:c r="E1212" t="str">
        <x:v>Thurrock</x:v>
      </x:c>
      <x:c r="F1212" t="str">
        <x:v>Operative Porter</x:v>
      </x:c>
      <x:c r="G1212"/>
      <x:c r="H1212"/>
      <x:c r="I1212" s="22" t="n">
        <x:v>0</x:v>
      </x:c>
      <x:c r="J1212" t="str">
        <x:v>Annual leave</x:v>
      </x:c>
      <x:c r="K1212" t="str">
        <x:v>Employee 102725; home branch Thurrock; assigned role Operative Porter | Leave: Annual Leave (Hours) | Leave calendar basis: Variable-pattern period</x:v>
      </x:c>
      <x:c r="L1212" t="str">
        <x:v>Include</x:v>
      </x:c>
      <x:c r="M1212"/>
      <x:c r="N1212"/>
    </x:row>
    <x:row r="1213">
      <x:c r="A1213" t="str">
        <x:v>K Bouakkaz|2026-06-09</x:v>
      </x:c>
      <x:c r="B1213" s="888" t="n">
        <x:v>46182</x:v>
      </x:c>
      <x:c r="C1213" t="str">
        <x:v>K Bouakkaz</x:v>
      </x:c>
      <x:c r="D1213" t="str">
        <x:v>Permanent</x:v>
      </x:c>
      <x:c r="E1213" t="str">
        <x:v>Thurrock</x:v>
      </x:c>
      <x:c r="F1213" t="str">
        <x:v>Operative Porter</x:v>
      </x:c>
      <x:c r="G1213"/>
      <x:c r="H1213"/>
      <x:c r="I1213" s="22" t="n">
        <x:v>0</x:v>
      </x:c>
      <x:c r="J1213" t="str">
        <x:v>Annual leave</x:v>
      </x:c>
      <x:c r="K1213" t="str">
        <x:v>Employee 102725; home branch Thurrock; assigned role Operative Porter | Leave: Annual Leave (Hours) | Leave calendar basis: Variable-pattern period</x:v>
      </x:c>
      <x:c r="L1213" t="str">
        <x:v>Include</x:v>
      </x:c>
      <x:c r="M1213"/>
      <x:c r="N1213"/>
    </x:row>
    <x:row r="1214">
      <x:c r="A1214" t="str">
        <x:v>K Bouakkaz|2026-06-15</x:v>
      </x:c>
      <x:c r="B1214" s="888" t="n">
        <x:v>46188</x:v>
      </x:c>
      <x:c r="C1214" t="str">
        <x:v>K Bouakkaz</x:v>
      </x:c>
      <x:c r="D1214" t="str">
        <x:v>Permanent</x:v>
      </x:c>
      <x:c r="E1214" t="str">
        <x:v>Thurrock</x:v>
      </x:c>
      <x:c r="F1214" t="str">
        <x:v>Operative Porter</x:v>
      </x:c>
      <x:c r="G1214"/>
      <x:c r="H1214"/>
      <x:c r="I1214" s="22" t="n">
        <x:v>0</x:v>
      </x:c>
      <x:c r="J1214" t="str">
        <x:v>Annual leave</x:v>
      </x:c>
      <x:c r="K1214" t="str">
        <x:v>Employee 102725; home branch Thurrock; assigned role Operative Porter | Leave: Annual Leave (Hours) | Leave calendar basis: Variable-pattern period</x:v>
      </x:c>
      <x:c r="L1214" t="str">
        <x:v>Include</x:v>
      </x:c>
      <x:c r="M1214"/>
      <x:c r="N1214"/>
    </x:row>
    <x:row r="1215">
      <x:c r="A1215" t="str">
        <x:v>K Bouakkaz|2026-06-16</x:v>
      </x:c>
      <x:c r="B1215" s="888" t="n">
        <x:v>46189</x:v>
      </x:c>
      <x:c r="C1215" t="str">
        <x:v>K Bouakkaz</x:v>
      </x:c>
      <x:c r="D1215" t="str">
        <x:v>Permanent</x:v>
      </x:c>
      <x:c r="E1215" t="str">
        <x:v>Thurrock</x:v>
      </x:c>
      <x:c r="F1215" t="str">
        <x:v>Operative Porter</x:v>
      </x:c>
      <x:c r="G1215"/>
      <x:c r="H1215"/>
      <x:c r="I1215" s="22" t="n">
        <x:v>0</x:v>
      </x:c>
      <x:c r="J1215" t="str">
        <x:v>Annual leave</x:v>
      </x:c>
      <x:c r="K1215" t="str">
        <x:v>Employee 102725; home branch Thurrock; assigned role Operative Porter | Leave: Annual Leave (Hours) | Leave calendar basis: Variable-pattern period</x:v>
      </x:c>
      <x:c r="L1215" t="str">
        <x:v>Include</x:v>
      </x:c>
      <x:c r="M1215"/>
      <x:c r="N1215"/>
    </x:row>
    <x:row r="1216">
      <x:c r="A1216" t="str">
        <x:v>K Bouakkaz|2026-06-22</x:v>
      </x:c>
      <x:c r="B1216" s="888" t="n">
        <x:v>46195</x:v>
      </x:c>
      <x:c r="C1216" t="str">
        <x:v>K Bouakkaz</x:v>
      </x:c>
      <x:c r="D1216" t="str">
        <x:v>Permanent</x:v>
      </x:c>
      <x:c r="E1216" t="str">
        <x:v>Thurrock</x:v>
      </x:c>
      <x:c r="F1216" t="str">
        <x:v>Operative Porter</x:v>
      </x:c>
      <x:c r="G1216"/>
      <x:c r="H1216"/>
      <x:c r="I1216" s="22" t="n">
        <x:v>0</x:v>
      </x:c>
      <x:c r="J1216" t="str">
        <x:v>Annual leave</x:v>
      </x:c>
      <x:c r="K1216" t="str">
        <x:v>Employee 102725; home branch Thurrock; assigned role Operative Porter | Leave: Annual Leave (Hours) | Leave calendar basis: Variable-pattern period</x:v>
      </x:c>
      <x:c r="L1216" t="str">
        <x:v>Include</x:v>
      </x:c>
      <x:c r="M1216"/>
      <x:c r="N1216"/>
    </x:row>
    <x:row r="1217">
      <x:c r="A1217" t="str">
        <x:v>K Ford|2026-06-02</x:v>
      </x:c>
      <x:c r="B1217" s="888" t="n">
        <x:v>46175</x:v>
      </x:c>
      <x:c r="C1217" t="str">
        <x:v>K Ford</x:v>
      </x:c>
      <x:c r="D1217" t="str">
        <x:v>Permanent</x:v>
      </x:c>
      <x:c r="E1217" t="str">
        <x:v>Thurrock</x:v>
      </x:c>
      <x:c r="F1217" t="str">
        <x:v>Operative Skilled</x:v>
      </x:c>
      <x:c r="G1217" t="str">
        <x:v>402172</x:v>
      </x:c>
      <x:c r="H1217" t="str">
        <x:v>London Borough of Waltham Forest,</x:v>
      </x:c>
      <x:c r="I1217" s="22" t="n">
        <x:v>5.5</x:v>
      </x:c>
      <x:c r="J1217" t="str">
        <x:v>Worked</x:v>
      </x:c>
      <x:c r="K1217" t="str">
        <x:v>Employee 103012; home branch Thurrock; assigned role Operative Skilled | Deployment branch: Thurrock | Actual role: Operative Skilled | Jobs: 402172 | Customers: London Borough of Waltham Forest, | Actual hours: 5.5; source records: 1</x:v>
      </x:c>
      <x:c r="L1217" t="str">
        <x:v>Include</x:v>
      </x:c>
      <x:c r="M1217"/>
      <x:c r="N1217"/>
    </x:row>
    <x:row r="1218">
      <x:c r="A1218" t="str">
        <x:v>K Ford|2026-06-03</x:v>
      </x:c>
      <x:c r="B1218" s="888" t="n">
        <x:v>46176</x:v>
      </x:c>
      <x:c r="C1218" t="str">
        <x:v>K Ford</x:v>
      </x:c>
      <x:c r="D1218" t="str">
        <x:v>Permanent</x:v>
      </x:c>
      <x:c r="E1218" t="str">
        <x:v>Thurrock</x:v>
      </x:c>
      <x:c r="F1218" t="str">
        <x:v>Operative Skilled</x:v>
      </x:c>
      <x:c r="G1218" t="str">
        <x:v>402172</x:v>
      </x:c>
      <x:c r="H1218" t="str">
        <x:v>London Borough of Waltham Forest,</x:v>
      </x:c>
      <x:c r="I1218" s="22" t="n">
        <x:v>10</x:v>
      </x:c>
      <x:c r="J1218" t="str">
        <x:v>Worked</x:v>
      </x:c>
      <x:c r="K1218" t="str">
        <x:v>Employee 103012; home branch Thurrock; assigned role Operative Skilled | Deployment branch: Thurrock | Actual role: Operative Skilled | Jobs: 402172 | Customers: London Borough of Waltham Forest, | Actual hours: 10.0; source records: 1</x:v>
      </x:c>
      <x:c r="L1218" t="str">
        <x:v>Include</x:v>
      </x:c>
      <x:c r="M1218"/>
      <x:c r="N1218"/>
    </x:row>
    <x:row r="1219">
      <x:c r="A1219" t="str">
        <x:v>K Ford|2026-06-04</x:v>
      </x:c>
      <x:c r="B1219" s="888" t="n">
        <x:v>46177</x:v>
      </x:c>
      <x:c r="C1219" t="str">
        <x:v>K Ford</x:v>
      </x:c>
      <x:c r="D1219" t="str">
        <x:v>Permanent</x:v>
      </x:c>
      <x:c r="E1219" t="str">
        <x:v>Thurrock</x:v>
      </x:c>
      <x:c r="F1219" t="str">
        <x:v>Operative Skilled</x:v>
      </x:c>
      <x:c r="G1219" t="str">
        <x:v>402547</x:v>
      </x:c>
      <x:c r="H1219" t="str">
        <x:v>London Metropolitan University</x:v>
      </x:c>
      <x:c r="I1219" s="22" t="n">
        <x:v>8</x:v>
      </x:c>
      <x:c r="J1219" t="str">
        <x:v>Worked</x:v>
      </x:c>
      <x:c r="K1219" t="str">
        <x:v>Employee 103012; home branch Thurrock; assigned role Operative Skilled | Deployment branch: Thurrock | Actual role: Operative Skilled | Jobs: 402547 | Customers: London Metropolitan University | Actual hours: 8.0; source records: 1</x:v>
      </x:c>
      <x:c r="L1219" t="str">
        <x:v>Include</x:v>
      </x:c>
      <x:c r="M1219"/>
      <x:c r="N1219"/>
    </x:row>
    <x:row r="1220">
      <x:c r="A1220" t="str">
        <x:v>K Ford|2026-06-08</x:v>
      </x:c>
      <x:c r="B1220" s="888" t="n">
        <x:v>46181</x:v>
      </x:c>
      <x:c r="C1220" t="str">
        <x:v>K Ford</x:v>
      </x:c>
      <x:c r="D1220" t="str">
        <x:v>Permanent</x:v>
      </x:c>
      <x:c r="E1220" t="str">
        <x:v>Thurrock</x:v>
      </x:c>
      <x:c r="F1220" t="str">
        <x:v>Operative Skilled</x:v>
      </x:c>
      <x:c r="G1220" t="str">
        <x:v>402597</x:v>
      </x:c>
      <x:c r="H1220" t="str">
        <x:v>Societe Generale</x:v>
      </x:c>
      <x:c r="I1220" s="22" t="n">
        <x:v>6.5</x:v>
      </x:c>
      <x:c r="J1220" t="str">
        <x:v>Worked</x:v>
      </x:c>
      <x:c r="K1220" t="str">
        <x:v>Employee 103012; home branch Thurrock; assigned role Operative Skilled | Deployment branch: Thurrock | Actual role: Operative Skilled | Jobs: 402597 | Customers: Societe Generale | Actual hours: 6.5; source records: 1</x:v>
      </x:c>
      <x:c r="L1220" t="str">
        <x:v>Include</x:v>
      </x:c>
      <x:c r="M1220"/>
      <x:c r="N1220"/>
    </x:row>
    <x:row r="1221">
      <x:c r="A1221" t="str">
        <x:v>K Ford|2026-06-09</x:v>
      </x:c>
      <x:c r="B1221" s="888" t="n">
        <x:v>46182</x:v>
      </x:c>
      <x:c r="C1221" t="str">
        <x:v>K Ford</x:v>
      </x:c>
      <x:c r="D1221" t="str">
        <x:v>Permanent</x:v>
      </x:c>
      <x:c r="E1221" t="str">
        <x:v>Thurrock</x:v>
      </x:c>
      <x:c r="F1221" t="str">
        <x:v>Operative Skilled</x:v>
      </x:c>
      <x:c r="G1221" t="str">
        <x:v>402674</x:v>
      </x:c>
      <x:c r="H1221" t="str">
        <x:v>London Metropolitan University</x:v>
      </x:c>
      <x:c r="I1221" s="22" t="n">
        <x:v>7.5</x:v>
      </x:c>
      <x:c r="J1221" t="str">
        <x:v>Worked</x:v>
      </x:c>
      <x:c r="K1221" t="str">
        <x:v>Employee 103012; home branch Thurrock; assigned role Operative Skilled | Deployment branch: Thurrock | Actual role: Operative Skilled | Jobs: 402674 | Customers: London Metropolitan University | Actual hours: 7.5; source records: 1</x:v>
      </x:c>
      <x:c r="L1221" t="str">
        <x:v>Include</x:v>
      </x:c>
      <x:c r="M1221"/>
      <x:c r="N1221"/>
    </x:row>
    <x:row r="1222">
      <x:c r="A1222" t="str">
        <x:v>K Ford|2026-06-10</x:v>
      </x:c>
      <x:c r="B1222" s="888" t="n">
        <x:v>46183</x:v>
      </x:c>
      <x:c r="C1222" t="str">
        <x:v>K Ford</x:v>
      </x:c>
      <x:c r="D1222" t="str">
        <x:v>Permanent</x:v>
      </x:c>
      <x:c r="E1222" t="str">
        <x:v>Thurrock</x:v>
      </x:c>
      <x:c r="F1222" t="str">
        <x:v>Operative Skilled</x:v>
      </x:c>
      <x:c r="G1222" t="str">
        <x:v>402674</x:v>
      </x:c>
      <x:c r="H1222" t="str">
        <x:v>London Metropolitan University</x:v>
      </x:c>
      <x:c r="I1222" s="22" t="n">
        <x:v>7.5</x:v>
      </x:c>
      <x:c r="J1222" t="str">
        <x:v>Worked</x:v>
      </x:c>
      <x:c r="K1222" t="str">
        <x:v>Employee 103012; home branch Thurrock; assigned role Operative Skilled | Deployment branch: Thurrock | Actual role: Operative Porter | Jobs: 402674 | Customers: London Metropolitan University | Actual hours: 7.5; source records: 1</x:v>
      </x:c>
      <x:c r="L1222" t="str">
        <x:v>Include</x:v>
      </x:c>
      <x:c r="M1222"/>
      <x:c r="N1222"/>
    </x:row>
    <x:row r="1223">
      <x:c r="A1223" t="str">
        <x:v>K Ford|2026-06-11</x:v>
      </x:c>
      <x:c r="B1223" s="888" t="n">
        <x:v>46184</x:v>
      </x:c>
      <x:c r="C1223" t="str">
        <x:v>K Ford</x:v>
      </x:c>
      <x:c r="D1223" t="str">
        <x:v>Permanent</x:v>
      </x:c>
      <x:c r="E1223" t="str">
        <x:v>Thurrock</x:v>
      </x:c>
      <x:c r="F1223" t="str">
        <x:v>Operative Skilled</x:v>
      </x:c>
      <x:c r="G1223" t="str">
        <x:v>401175</x:v>
      </x:c>
      <x:c r="H1223" t="str">
        <x:v>Hogan Lovells LLP</x:v>
      </x:c>
      <x:c r="I1223" s="22" t="n">
        <x:v>16.5</x:v>
      </x:c>
      <x:c r="J1223" t="str">
        <x:v>Worked — 2 records</x:v>
      </x:c>
      <x:c r="K1223" t="str">
        <x:v>Employee 103012; home branch Thurrock; assigned role Operative Skilled | Deployment branch: Thurrock | Actual role: Operative Porter, Operative Skilled | Jobs: 401175 | Customers: Hogan Lovells LLP | Actual hours: 16.5; source records: 2</x:v>
      </x:c>
      <x:c r="L1223" t="str">
        <x:v>Include</x:v>
      </x:c>
      <x:c r="M1223"/>
      <x:c r="N1223"/>
    </x:row>
    <x:row r="1224">
      <x:c r="A1224" t="str">
        <x:v>K Ford|2026-06-12</x:v>
      </x:c>
      <x:c r="B1224" s="888" t="n">
        <x:v>46185</x:v>
      </x:c>
      <x:c r="C1224" t="str">
        <x:v>K Ford</x:v>
      </x:c>
      <x:c r="D1224" t="str">
        <x:v>Permanent</x:v>
      </x:c>
      <x:c r="E1224" t="str">
        <x:v>Thurrock</x:v>
      </x:c>
      <x:c r="F1224" t="str">
        <x:v>Operative Skilled</x:v>
      </x:c>
      <x:c r="G1224" t="str">
        <x:v>401175</x:v>
      </x:c>
      <x:c r="H1224" t="str">
        <x:v>Hogan Lovells LLP</x:v>
      </x:c>
      <x:c r="I1224" s="22" t="n">
        <x:v>16</x:v>
      </x:c>
      <x:c r="J1224" t="str">
        <x:v>Worked — 2 records</x:v>
      </x:c>
      <x:c r="K1224" t="str">
        <x:v>Employee 103012; home branch Thurrock; assigned role Operative Skilled | Deployment branch: Thurrock | Actual role: Operative Porter, Operative Skilled | Jobs: 401175 | Customers: Hogan Lovells LLP | Actual hours: 16.0; source records: 2</x:v>
      </x:c>
      <x:c r="L1224" t="str">
        <x:v>Include</x:v>
      </x:c>
      <x:c r="M1224"/>
      <x:c r="N1224"/>
    </x:row>
    <x:row r="1225">
      <x:c r="A1225" t="str">
        <x:v>K Ford|2026-06-13</x:v>
      </x:c>
      <x:c r="B1225" s="888" t="n">
        <x:v>46186</x:v>
      </x:c>
      <x:c r="C1225" t="str">
        <x:v>K Ford</x:v>
      </x:c>
      <x:c r="D1225" t="str">
        <x:v>Permanent</x:v>
      </x:c>
      <x:c r="E1225" t="str">
        <x:v>Thurrock</x:v>
      </x:c>
      <x:c r="F1225" t="str">
        <x:v>Operative Skilled</x:v>
      </x:c>
      <x:c r="G1225" t="str">
        <x:v>402555A</x:v>
      </x:c>
      <x:c r="H1225" t="str">
        <x:v>Fidelis Marketing Limited</x:v>
      </x:c>
      <x:c r="I1225" s="22" t="n">
        <x:v>6.5</x:v>
      </x:c>
      <x:c r="J1225" t="str">
        <x:v>Worked</x:v>
      </x:c>
      <x:c r="K1225" t="str">
        <x:v>Employee 103012; home branch Thurrock; assigned role Operative Skilled | Deployment branch: Thurrock | Actual role: Operative Skilled | Jobs: 402555A | Customers: Fidelis Marketing Limited | Actual hours: 6.5; source records: 1</x:v>
      </x:c>
      <x:c r="L1225" t="str">
        <x:v>Include</x:v>
      </x:c>
      <x:c r="M1225"/>
      <x:c r="N1225"/>
    </x:row>
    <x:row r="1226">
      <x:c r="A1226" t="str">
        <x:v>K Ford|2026-06-15</x:v>
      </x:c>
      <x:c r="B1226" s="888" t="n">
        <x:v>46188</x:v>
      </x:c>
      <x:c r="C1226" t="str">
        <x:v>K Ford</x:v>
      </x:c>
      <x:c r="D1226" t="str">
        <x:v>Permanent</x:v>
      </x:c>
      <x:c r="E1226" t="str">
        <x:v>Thurrock</x:v>
      </x:c>
      <x:c r="F1226" t="str">
        <x:v>Operative Skilled</x:v>
      </x:c>
      <x:c r="G1226" t="str">
        <x:v>401175</x:v>
      </x:c>
      <x:c r="H1226" t="str">
        <x:v>Hogan Lovells LLP</x:v>
      </x:c>
      <x:c r="I1226" s="22" t="n">
        <x:v>9.5</x:v>
      </x:c>
      <x:c r="J1226" t="str">
        <x:v>Worked</x:v>
      </x:c>
      <x:c r="K1226" t="str">
        <x:v>Employee 103012; home branch Thurrock; assigned role Operative Skilled | Deployment branch: Thurrock | Actual role: Operative Skilled | Jobs: 401175 | Customers: Hogan Lovells LLP | Actual hours: 9.5; source records: 1</x:v>
      </x:c>
      <x:c r="L1226" t="str">
        <x:v>Include</x:v>
      </x:c>
      <x:c r="M1226"/>
      <x:c r="N1226"/>
    </x:row>
    <x:row r="1227">
      <x:c r="A1227" t="str">
        <x:v>K Ford|2026-06-16</x:v>
      </x:c>
      <x:c r="B1227" s="888" t="n">
        <x:v>46189</x:v>
      </x:c>
      <x:c r="C1227" t="str">
        <x:v>K Ford</x:v>
      </x:c>
      <x:c r="D1227" t="str">
        <x:v>Permanent</x:v>
      </x:c>
      <x:c r="E1227" t="str">
        <x:v>Thurrock</x:v>
      </x:c>
      <x:c r="F1227" t="str">
        <x:v>Operative Skilled</x:v>
      </x:c>
      <x:c r="G1227" t="str">
        <x:v>399323</x:v>
      </x:c>
      <x:c r="H1227" t="str">
        <x:v>CMA</x:v>
      </x:c>
      <x:c r="I1227" s="22" t="n">
        <x:v>9.5</x:v>
      </x:c>
      <x:c r="J1227" t="str">
        <x:v>Worked</x:v>
      </x:c>
      <x:c r="K1227" t="str">
        <x:v>Employee 103012; home branch Thurrock; assigned role Operative Skilled | Deployment branch: Thurrock | Actual role: Operative Skilled | Jobs: 399323 | Customers: CMA | Actual hours: 9.5; source records: 1</x:v>
      </x:c>
      <x:c r="L1227" t="str">
        <x:v>Include</x:v>
      </x:c>
      <x:c r="M1227"/>
      <x:c r="N1227"/>
    </x:row>
    <x:row r="1228">
      <x:c r="A1228" t="str">
        <x:v>K Ford|2026-06-17</x:v>
      </x:c>
      <x:c r="B1228" s="888" t="n">
        <x:v>46190</x:v>
      </x:c>
      <x:c r="C1228" t="str">
        <x:v>K Ford</x:v>
      </x:c>
      <x:c r="D1228" t="str">
        <x:v>Permanent</x:v>
      </x:c>
      <x:c r="E1228" t="str">
        <x:v>Thurrock</x:v>
      </x:c>
      <x:c r="F1228" t="str">
        <x:v>Operative Skilled</x:v>
      </x:c>
      <x:c r="G1228" t="str">
        <x:v>401258A</x:v>
      </x:c>
      <x:c r="H1228" t="str">
        <x:v>Ogunjimi/Miss Rukayat</x:v>
      </x:c>
      <x:c r="I1228" s="22" t="n">
        <x:v>8.5</x:v>
      </x:c>
      <x:c r="J1228" t="str">
        <x:v>Worked</x:v>
      </x:c>
      <x:c r="K1228" t="str">
        <x:v>Employee 103012; home branch Thurrock; assigned role Operative Skilled | Deployment branch: Thurrock | Actual role: Operative Skilled | Jobs: 401258A | Customers: Ogunjimi/Miss Rukayat | Actual hours: 8.5; source records: 1</x:v>
      </x:c>
      <x:c r="L1228" t="str">
        <x:v>Include</x:v>
      </x:c>
      <x:c r="M1228"/>
      <x:c r="N1228"/>
    </x:row>
    <x:row r="1229">
      <x:c r="A1229" t="str">
        <x:v>K Ford|2026-06-18</x:v>
      </x:c>
      <x:c r="B1229" s="888" t="n">
        <x:v>46191</x:v>
      </x:c>
      <x:c r="C1229" t="str">
        <x:v>K Ford</x:v>
      </x:c>
      <x:c r="D1229" t="str">
        <x:v>Permanent</x:v>
      </x:c>
      <x:c r="E1229" t="str">
        <x:v>Thurrock</x:v>
      </x:c>
      <x:c r="F1229" t="str">
        <x:v>Operative Skilled</x:v>
      </x:c>
      <x:c r="G1229" t="str">
        <x:v>399150C</x:v>
      </x:c>
      <x:c r="H1229" t="str">
        <x:v>Kite Lake Capital Management (UK) LLP</x:v>
      </x:c>
      <x:c r="I1229" s="22" t="n">
        <x:v>8</x:v>
      </x:c>
      <x:c r="J1229" t="str">
        <x:v>Worked</x:v>
      </x:c>
      <x:c r="K1229" t="str">
        <x:v>Employee 103012; home branch Thurrock; assigned role Operative Skilled | Deployment branch: Thurrock | Actual role: Operative Skilled | Jobs: 399150C | Customers: Kite Lake Capital Management (UK) LLP | Actual hours: 8.0; source records: 1</x:v>
      </x:c>
      <x:c r="L1229" t="str">
        <x:v>Include</x:v>
      </x:c>
      <x:c r="M1229"/>
      <x:c r="N1229"/>
    </x:row>
    <x:row r="1230">
      <x:c r="A1230" t="str">
        <x:v>K Ford|2026-06-19</x:v>
      </x:c>
      <x:c r="B1230" s="888" t="n">
        <x:v>46192</x:v>
      </x:c>
      <x:c r="C1230" t="str">
        <x:v>K Ford</x:v>
      </x:c>
      <x:c r="D1230" t="str">
        <x:v>Permanent</x:v>
      </x:c>
      <x:c r="E1230" t="str">
        <x:v>Thurrock</x:v>
      </x:c>
      <x:c r="F1230" t="str">
        <x:v>Operative Skilled</x:v>
      </x:c>
      <x:c r="G1230" t="str">
        <x:v>402588</x:v>
      </x:c>
      <x:c r="H1230" t="str">
        <x:v>HSBC - BAU June</x:v>
      </x:c>
      <x:c r="I1230" s="22" t="n">
        <x:v>8.5</x:v>
      </x:c>
      <x:c r="J1230" t="str">
        <x:v>Worked</x:v>
      </x:c>
      <x:c r="K1230" t="str">
        <x:v>Employee 103012; home branch Thurrock; assigned role Operative Skilled | Deployment branch: Thurrock | Actual role: Operative Skilled | Jobs: 402588 | Customers: HSBC - BAU June | Actual hours: 8.5; source records: 1</x:v>
      </x:c>
      <x:c r="L1230" t="str">
        <x:v>Include</x:v>
      </x:c>
      <x:c r="M1230"/>
      <x:c r="N1230"/>
    </x:row>
    <x:row r="1231">
      <x:c r="A1231" t="str">
        <x:v>K Ford|2026-06-22</x:v>
      </x:c>
      <x:c r="B1231" s="888" t="n">
        <x:v>46195</x:v>
      </x:c>
      <x:c r="C1231" t="str">
        <x:v>K Ford</x:v>
      </x:c>
      <x:c r="D1231" t="str">
        <x:v>Permanent</x:v>
      </x:c>
      <x:c r="E1231" t="str">
        <x:v>Thurrock</x:v>
      </x:c>
      <x:c r="F1231" t="str">
        <x:v>Operative Skilled</x:v>
      </x:c>
      <x:c r="G1231" t="str">
        <x:v>401636</x:v>
      </x:c>
      <x:c r="H1231" t="str">
        <x:v>TSYS / TOTAL SYSTEM SERVICES PROCESSING EUROPE LIMITED (TSYS)</x:v>
      </x:c>
      <x:c r="I1231" s="22" t="n">
        <x:v>6.5</x:v>
      </x:c>
      <x:c r="J1231" t="str">
        <x:v>Worked</x:v>
      </x:c>
      <x:c r="K1231" t="str">
        <x:v>Employee 103012; home branch Thurrock; assigned role Operative Skilled | Deployment branch: Thurrock | Actual role: Operative Skilled | Jobs: 401636 | Customers: TSYS / TOTAL SYSTEM SERVICES PROCESSING EUROPE LIMITED (TSYS) | Actual hours: 6.5; source records: 1</x:v>
      </x:c>
      <x:c r="L1231" t="str">
        <x:v>Include</x:v>
      </x:c>
      <x:c r="M1231"/>
      <x:c r="N1231"/>
    </x:row>
    <x:row r="1232">
      <x:c r="A1232" t="str">
        <x:v>K Ford|2026-06-23</x:v>
      </x:c>
      <x:c r="B1232" s="888" t="n">
        <x:v>46196</x:v>
      </x:c>
      <x:c r="C1232" t="str">
        <x:v>K Ford</x:v>
      </x:c>
      <x:c r="D1232" t="str">
        <x:v>Permanent</x:v>
      </x:c>
      <x:c r="E1232" t="str">
        <x:v>Thurrock</x:v>
      </x:c>
      <x:c r="F1232" t="str">
        <x:v>Operative Skilled</x:v>
      </x:c>
      <x:c r="G1232" t="str">
        <x:v>401636</x:v>
      </x:c>
      <x:c r="H1232" t="str">
        <x:v>TSYS / TOTAL SYSTEM SERVICES PROCESSING EUROPE LIMITED (TSYS)</x:v>
      </x:c>
      <x:c r="I1232" s="22" t="n">
        <x:v>8.5</x:v>
      </x:c>
      <x:c r="J1232" t="str">
        <x:v>Worked</x:v>
      </x:c>
      <x:c r="K1232" t="str">
        <x:v>Employee 103012; home branch Thurrock; assigned role Operative Skilled | Deployment branch: Thurrock | Actual role: Operative Skilled | Jobs: 401636 | Customers: TSYS / TOTAL SYSTEM SERVICES PROCESSING EUROPE LIMITED (TSYS) | Actual hours: 8.5; source records: 1</x:v>
      </x:c>
      <x:c r="L1232" t="str">
        <x:v>Include</x:v>
      </x:c>
      <x:c r="M1232"/>
      <x:c r="N1232"/>
    </x:row>
    <x:row r="1233">
      <x:c r="A1233" t="str">
        <x:v>K Ford|2026-06-24</x:v>
      </x:c>
      <x:c r="B1233" s="888" t="n">
        <x:v>46197</x:v>
      </x:c>
      <x:c r="C1233" t="str">
        <x:v>K Ford</x:v>
      </x:c>
      <x:c r="D1233" t="str">
        <x:v>Permanent</x:v>
      </x:c>
      <x:c r="E1233" t="str">
        <x:v>Thurrock</x:v>
      </x:c>
      <x:c r="F1233" t="str">
        <x:v>Operative Skilled</x:v>
      </x:c>
      <x:c r="G1233" t="str">
        <x:v>402997</x:v>
      </x:c>
      <x:c r="H1233" t="str">
        <x:v>Societe Generale</x:v>
      </x:c>
      <x:c r="I1233" s="22" t="n">
        <x:v>7</x:v>
      </x:c>
      <x:c r="J1233" t="str">
        <x:v>Worked</x:v>
      </x:c>
      <x:c r="K1233" t="str">
        <x:v>Employee 103012; home branch Thurrock; assigned role Operative Skilled | Deployment branch: Thurrock | Actual role: Operative Skilled | Jobs: 402997 | Customers: Societe Generale | Actual hours: 7.0; source records: 1</x:v>
      </x:c>
      <x:c r="L1233" t="str">
        <x:v>Include</x:v>
      </x:c>
      <x:c r="M1233"/>
      <x:c r="N1233"/>
    </x:row>
    <x:row r="1234">
      <x:c r="A1234" t="str">
        <x:v>K Ford|2026-06-25</x:v>
      </x:c>
      <x:c r="B1234" s="888" t="n">
        <x:v>46198</x:v>
      </x:c>
      <x:c r="C1234" t="str">
        <x:v>K Ford</x:v>
      </x:c>
      <x:c r="D1234" t="str">
        <x:v>Permanent</x:v>
      </x:c>
      <x:c r="E1234" t="str">
        <x:v>Thurrock</x:v>
      </x:c>
      <x:c r="F1234" t="str">
        <x:v>Operative Skilled</x:v>
      </x:c>
      <x:c r="G1234" t="str">
        <x:v>401327</x:v>
      </x:c>
      <x:c r="H1234" t="str">
        <x:v>Fortress Investment Group</x:v>
      </x:c>
      <x:c r="I1234" s="22" t="n">
        <x:v>9.5</x:v>
      </x:c>
      <x:c r="J1234" t="str">
        <x:v>Worked</x:v>
      </x:c>
      <x:c r="K1234" t="str">
        <x:v>Employee 103012; home branch Thurrock; assigned role Operative Skilled | Deployment branch: Thurrock | Actual role: Operative Porter | Jobs: 401327 | Customers: Fortress Investment Group | Actual hours: 9.5; source records: 1</x:v>
      </x:c>
      <x:c r="L1234" t="str">
        <x:v>Include</x:v>
      </x:c>
      <x:c r="M1234"/>
      <x:c r="N1234"/>
    </x:row>
    <x:row r="1235">
      <x:c r="A1235" t="str">
        <x:v>K Ford|2026-06-26</x:v>
      </x:c>
      <x:c r="B1235" s="888" t="n">
        <x:v>46199</x:v>
      </x:c>
      <x:c r="C1235" t="str">
        <x:v>K Ford</x:v>
      </x:c>
      <x:c r="D1235" t="str">
        <x:v>Permanent</x:v>
      </x:c>
      <x:c r="E1235" t="str">
        <x:v>Thurrock</x:v>
      </x:c>
      <x:c r="F1235" t="str">
        <x:v>Operative Skilled</x:v>
      </x:c>
      <x:c r="G1235" t="str">
        <x:v>402588</x:v>
      </x:c>
      <x:c r="H1235" t="str">
        <x:v>HSBC - BAU June</x:v>
      </x:c>
      <x:c r="I1235" s="22" t="n">
        <x:v>8.5</x:v>
      </x:c>
      <x:c r="J1235" t="str">
        <x:v>Worked</x:v>
      </x:c>
      <x:c r="K1235" t="str">
        <x:v>Employee 103012; home branch Thurrock; assigned role Operative Skilled | Deployment branch: Thurrock | Actual role: Operative Porter | Jobs: 402588 | Customers: HSBC - BAU June | Actual hours: 8.5; source records: 1</x:v>
      </x:c>
      <x:c r="L1235" t="str">
        <x:v>Include</x:v>
      </x:c>
      <x:c r="M1235"/>
      <x:c r="N1235"/>
    </x:row>
    <x:row r="1236">
      <x:c r="A1236" t="str">
        <x:v>K Ford|2026-06-29</x:v>
      </x:c>
      <x:c r="B1236" s="888" t="n">
        <x:v>46202</x:v>
      </x:c>
      <x:c r="C1236" t="str">
        <x:v>K Ford</x:v>
      </x:c>
      <x:c r="D1236" t="str">
        <x:v>Permanent</x:v>
      </x:c>
      <x:c r="E1236" t="str">
        <x:v>Thurrock</x:v>
      </x:c>
      <x:c r="F1236" t="str">
        <x:v>Operative Skilled</x:v>
      </x:c>
      <x:c r="G1236" t="str">
        <x:v>402878</x:v>
      </x:c>
      <x:c r="H1236" t="str">
        <x:v>Wood/Miss Karen</x:v>
      </x:c>
      <x:c r="I1236" s="22" t="n">
        <x:v>6.5</x:v>
      </x:c>
      <x:c r="J1236" t="str">
        <x:v>Worked</x:v>
      </x:c>
      <x:c r="K1236" t="str">
        <x:v>Employee 103012; home branch Thurrock; assigned role Operative Skilled | Deployment branch: Thurrock | Actual role: Operative Skilled | Jobs: 402878 | Customers: Wood/Miss Karen | Actual hours: 6.5; source records: 1</x:v>
      </x:c>
      <x:c r="L1236" t="str">
        <x:v>Include</x:v>
      </x:c>
      <x:c r="M1236"/>
      <x:c r="N1236"/>
    </x:row>
    <x:row r="1237">
      <x:c r="A1237" t="str">
        <x:v>K Ford|2026-06-30</x:v>
      </x:c>
      <x:c r="B1237" s="888" t="n">
        <x:v>46203</x:v>
      </x:c>
      <x:c r="C1237" t="str">
        <x:v>K Ford</x:v>
      </x:c>
      <x:c r="D1237" t="str">
        <x:v>Permanent</x:v>
      </x:c>
      <x:c r="E1237" t="str">
        <x:v>Thurrock</x:v>
      </x:c>
      <x:c r="F1237" t="str">
        <x:v>Operative Skilled</x:v>
      </x:c>
      <x:c r="G1237" t="str">
        <x:v>401554</x:v>
      </x:c>
      <x:c r="H1237" t="str">
        <x:v>CPM/Omnicom</x:v>
      </x:c>
      <x:c r="I1237" s="22" t="n">
        <x:v>8.5</x:v>
      </x:c>
      <x:c r="J1237" t="str">
        <x:v>Worked</x:v>
      </x:c>
      <x:c r="K1237" t="str">
        <x:v>Employee 103012; home branch Thurrock; assigned role Operative Skilled | Deployment branch: Oxford | Actual role: Operative Skilled | Jobs: 401554 | Customers: CPM/Omnicom | Actual hours: 8.5; source records: 1</x:v>
      </x:c>
      <x:c r="L1237" t="str">
        <x:v>Include</x:v>
      </x:c>
      <x:c r="M1237"/>
      <x:c r="N1237"/>
    </x:row>
    <x:row r="1238">
      <x:c r="A1238" t="str">
        <x:v>K Neighbour|2026-06-01</x:v>
      </x:c>
      <x:c r="B1238" s="888" t="n">
        <x:v>46174</x:v>
      </x:c>
      <x:c r="C1238" t="str">
        <x:v>K Neighbour</x:v>
      </x:c>
      <x:c r="D1238" t="str">
        <x:v>Permanent</x:v>
      </x:c>
      <x:c r="E1238" t="str">
        <x:v>Croydon</x:v>
      </x:c>
      <x:c r="F1238" t="str">
        <x:v>Operative Skilled</x:v>
      </x:c>
      <x:c r="G1238" t="str">
        <x:v>400111</x:v>
      </x:c>
      <x:c r="H1238" t="str">
        <x:v>Bromley Central Library</x:v>
      </x:c>
      <x:c r="I1238" s="22" t="n">
        <x:v>8.5</x:v>
      </x:c>
      <x:c r="J1238" t="str">
        <x:v>Worked</x:v>
      </x:c>
      <x:c r="K1238" t="str">
        <x:v>Employee 103078; home branch Croydon; assigned role Operative Skilled | Deployment branch: Croydon | Actual role: Operative Skilled | Jobs: 400111 | Customers: Bromley Central Library | Actual hours: 8.5; source records: 1</x:v>
      </x:c>
      <x:c r="L1238" t="str">
        <x:v>Include</x:v>
      </x:c>
      <x:c r="M1238"/>
      <x:c r="N1238"/>
    </x:row>
    <x:row r="1239">
      <x:c r="A1239" t="str">
        <x:v>K Neighbour|2026-06-02</x:v>
      </x:c>
      <x:c r="B1239" s="888" t="n">
        <x:v>46175</x:v>
      </x:c>
      <x:c r="C1239" t="str">
        <x:v>K Neighbour</x:v>
      </x:c>
      <x:c r="D1239" t="str">
        <x:v>Permanent</x:v>
      </x:c>
      <x:c r="E1239" t="str">
        <x:v>Croydon</x:v>
      </x:c>
      <x:c r="F1239" t="str">
        <x:v>Operative Skilled</x:v>
      </x:c>
      <x:c r="G1239" t="str">
        <x:v>400111</x:v>
      </x:c>
      <x:c r="H1239" t="str">
        <x:v>Bromley Central Library</x:v>
      </x:c>
      <x:c r="I1239" s="22" t="n">
        <x:v>8</x:v>
      </x:c>
      <x:c r="J1239" t="str">
        <x:v>Worked</x:v>
      </x:c>
      <x:c r="K1239" t="str">
        <x:v>Employee 103078; home branch Croydon; assigned role Operative Skilled | Deployment branch: Croydon | Actual role: Operative Skilled | Jobs: 400111 | Customers: Bromley Central Library | Actual hours: 8.0; source records: 1</x:v>
      </x:c>
      <x:c r="L1239" t="str">
        <x:v>Include</x:v>
      </x:c>
      <x:c r="M1239"/>
      <x:c r="N1239"/>
    </x:row>
    <x:row r="1240">
      <x:c r="A1240" t="str">
        <x:v>K Neighbour|2026-06-03</x:v>
      </x:c>
      <x:c r="B1240" s="888" t="n">
        <x:v>46176</x:v>
      </x:c>
      <x:c r="C1240" t="str">
        <x:v>K Neighbour</x:v>
      </x:c>
      <x:c r="D1240" t="str">
        <x:v>Permanent</x:v>
      </x:c>
      <x:c r="E1240" t="str">
        <x:v>Croydon</x:v>
      </x:c>
      <x:c r="F1240" t="str">
        <x:v>Operative Skilled</x:v>
      </x:c>
      <x:c r="G1240" t="str">
        <x:v>400111</x:v>
      </x:c>
      <x:c r="H1240" t="str">
        <x:v>Bromley Central Library</x:v>
      </x:c>
      <x:c r="I1240" s="22" t="n">
        <x:v>7.5</x:v>
      </x:c>
      <x:c r="J1240" t="str">
        <x:v>Worked</x:v>
      </x:c>
      <x:c r="K1240" t="str">
        <x:v>Employee 103078; home branch Croydon; assigned role Operative Skilled | Deployment branch: Croydon | Actual role: Operative Skilled | Jobs: 400111 | Customers: Bromley Central Library | Actual hours: 7.5; source records: 1</x:v>
      </x:c>
      <x:c r="L1240" t="str">
        <x:v>Include</x:v>
      </x:c>
      <x:c r="M1240"/>
      <x:c r="N1240"/>
    </x:row>
    <x:row r="1241">
      <x:c r="A1241" t="str">
        <x:v>K Neighbour|2026-06-04</x:v>
      </x:c>
      <x:c r="B1241" s="888" t="n">
        <x:v>46177</x:v>
      </x:c>
      <x:c r="C1241" t="str">
        <x:v>K Neighbour</x:v>
      </x:c>
      <x:c r="D1241" t="str">
        <x:v>Permanent</x:v>
      </x:c>
      <x:c r="E1241" t="str">
        <x:v>Croydon</x:v>
      </x:c>
      <x:c r="F1241" t="str">
        <x:v>Operative Skilled</x:v>
      </x:c>
      <x:c r="G1241" t="str">
        <x:v>400111</x:v>
      </x:c>
      <x:c r="H1241" t="str">
        <x:v>Bromley Central Library</x:v>
      </x:c>
      <x:c r="I1241" s="22" t="n">
        <x:v>7.5</x:v>
      </x:c>
      <x:c r="J1241" t="str">
        <x:v>Worked</x:v>
      </x:c>
      <x:c r="K1241" t="str">
        <x:v>Employee 103078; home branch Croydon; assigned role Operative Skilled | Deployment branch: Croydon | Actual role: Operative Skilled | Jobs: 400111 | Customers: Bromley Central Library | Actual hours: 7.5; source records: 1</x:v>
      </x:c>
      <x:c r="L1241" t="str">
        <x:v>Include</x:v>
      </x:c>
      <x:c r="M1241"/>
      <x:c r="N1241"/>
    </x:row>
    <x:row r="1242">
      <x:c r="A1242" t="str">
        <x:v>K Neighbour|2026-06-05</x:v>
      </x:c>
      <x:c r="B1242" s="888" t="n">
        <x:v>46178</x:v>
      </x:c>
      <x:c r="C1242" t="str">
        <x:v>K Neighbour</x:v>
      </x:c>
      <x:c r="D1242" t="str">
        <x:v>Permanent</x:v>
      </x:c>
      <x:c r="E1242" t="str">
        <x:v>Croydon</x:v>
      </x:c>
      <x:c r="F1242" t="str">
        <x:v>Operative Skilled</x:v>
      </x:c>
      <x:c r="G1242" t="str">
        <x:v>400111</x:v>
      </x:c>
      <x:c r="H1242" t="str">
        <x:v>Bromley Central Library</x:v>
      </x:c>
      <x:c r="I1242" s="22" t="n">
        <x:v>9.5</x:v>
      </x:c>
      <x:c r="J1242" t="str">
        <x:v>Worked</x:v>
      </x:c>
      <x:c r="K1242" t="str">
        <x:v>Employee 103078; home branch Croydon; assigned role Operative Skilled | Deployment branch: Croydon | Actual role: Operative Skilled | Jobs: 400111 | Customers: Bromley Central Library | Actual hours: 9.5; source records: 1</x:v>
      </x:c>
      <x:c r="L1242" t="str">
        <x:v>Include</x:v>
      </x:c>
      <x:c r="M1242"/>
      <x:c r="N1242"/>
    </x:row>
    <x:row r="1243">
      <x:c r="A1243" t="str">
        <x:v>K Neighbour|2026-06-08</x:v>
      </x:c>
      <x:c r="B1243" s="888" t="n">
        <x:v>46181</x:v>
      </x:c>
      <x:c r="C1243" t="str">
        <x:v>K Neighbour</x:v>
      </x:c>
      <x:c r="D1243" t="str">
        <x:v>Permanent</x:v>
      </x:c>
      <x:c r="E1243" t="str">
        <x:v>Croydon</x:v>
      </x:c>
      <x:c r="F1243" t="str">
        <x:v>Operative Skilled</x:v>
      </x:c>
      <x:c r="G1243"/>
      <x:c r="H1243"/>
      <x:c r="I1243" s="22" t="n">
        <x:v>0</x:v>
      </x:c>
      <x:c r="J1243" t="str">
        <x:v>Annual leave</x:v>
      </x:c>
      <x:c r="K1243" t="str">
        <x:v>Employee 103078; home branch Croydon; assigned role Operative Skilled | Leave: Annual Leave (Days) | Leave calendar basis: Fixed schedule</x:v>
      </x:c>
      <x:c r="L1243" t="str">
        <x:v>Include</x:v>
      </x:c>
      <x:c r="M1243"/>
      <x:c r="N1243"/>
    </x:row>
    <x:row r="1244">
      <x:c r="A1244" t="str">
        <x:v>K Neighbour|2026-06-09</x:v>
      </x:c>
      <x:c r="B1244" s="888" t="n">
        <x:v>46182</x:v>
      </x:c>
      <x:c r="C1244" t="str">
        <x:v>K Neighbour</x:v>
      </x:c>
      <x:c r="D1244" t="str">
        <x:v>Permanent</x:v>
      </x:c>
      <x:c r="E1244" t="str">
        <x:v>Croydon</x:v>
      </x:c>
      <x:c r="F1244" t="str">
        <x:v>Operative Skilled</x:v>
      </x:c>
      <x:c r="G1244"/>
      <x:c r="H1244"/>
      <x:c r="I1244" s="22" t="n">
        <x:v>0</x:v>
      </x:c>
      <x:c r="J1244" t="str">
        <x:v>Annual leave</x:v>
      </x:c>
      <x:c r="K1244" t="str">
        <x:v>Employee 103078; home branch Croydon; assigned role Operative Skilled | Leave: Annual Leave (Days) | Leave calendar basis: Fixed schedule</x:v>
      </x:c>
      <x:c r="L1244" t="str">
        <x:v>Include</x:v>
      </x:c>
      <x:c r="M1244"/>
      <x:c r="N1244"/>
    </x:row>
    <x:row r="1245">
      <x:c r="A1245" t="str">
        <x:v>K Neighbour|2026-06-10</x:v>
      </x:c>
      <x:c r="B1245" s="888" t="n">
        <x:v>46183</x:v>
      </x:c>
      <x:c r="C1245" t="str">
        <x:v>K Neighbour</x:v>
      </x:c>
      <x:c r="D1245" t="str">
        <x:v>Permanent</x:v>
      </x:c>
      <x:c r="E1245" t="str">
        <x:v>Croydon</x:v>
      </x:c>
      <x:c r="F1245" t="str">
        <x:v>Operative Skilled</x:v>
      </x:c>
      <x:c r="G1245" t="str">
        <x:v>399451P</x:v>
      </x:c>
      <x:c r="H1245" t="str">
        <x:v>Royal Borough of Kensington and Chelsea</x:v>
      </x:c>
      <x:c r="I1245" s="22" t="n">
        <x:v>5.5</x:v>
      </x:c>
      <x:c r="J1245" t="str">
        <x:v>Worked</x:v>
      </x:c>
      <x:c r="K1245" t="str">
        <x:v>Employee 103078; home branch Croydon; assigned role Operative Skilled | Deployment branch: Croydon | Actual role: Operative Skilled | Jobs: 399451P | Customers: Royal Borough of Kensington and Chelsea | Actual hours: 5.5; source records: 1</x:v>
      </x:c>
      <x:c r="L1245" t="str">
        <x:v>Include</x:v>
      </x:c>
      <x:c r="M1245"/>
      <x:c r="N1245"/>
    </x:row>
    <x:row r="1246">
      <x:c r="A1246" t="str">
        <x:v>K Neighbour|2026-06-11</x:v>
      </x:c>
      <x:c r="B1246" s="888" t="n">
        <x:v>46184</x:v>
      </x:c>
      <x:c r="C1246" t="str">
        <x:v>K Neighbour</x:v>
      </x:c>
      <x:c r="D1246" t="str">
        <x:v>Permanent</x:v>
      </x:c>
      <x:c r="E1246" t="str">
        <x:v>Croydon</x:v>
      </x:c>
      <x:c r="F1246" t="str">
        <x:v>Operative Skilled</x:v>
      </x:c>
      <x:c r="G1246" t="str">
        <x:v>393361D</x:v>
      </x:c>
      <x:c r="H1246" t="str">
        <x:v>The Quadrant</x:v>
      </x:c>
      <x:c r="I1246" s="22" t="n">
        <x:v>6</x:v>
      </x:c>
      <x:c r="J1246" t="str">
        <x:v>Worked</x:v>
      </x:c>
      <x:c r="K1246" t="str">
        <x:v>Employee 103078; home branch Croydon; assigned role Operative Skilled | Deployment branch: Croydon | Actual role: Operative Skilled | Jobs: 393361D | Customers: The Quadrant | Actual hours: 6.0; source records: 1</x:v>
      </x:c>
      <x:c r="L1246" t="str">
        <x:v>Include</x:v>
      </x:c>
      <x:c r="M1246"/>
      <x:c r="N1246"/>
    </x:row>
    <x:row r="1247">
      <x:c r="A1247" t="str">
        <x:v>K Neighbour|2026-06-12</x:v>
      </x:c>
      <x:c r="B1247" s="888" t="n">
        <x:v>46185</x:v>
      </x:c>
      <x:c r="C1247" t="str">
        <x:v>K Neighbour</x:v>
      </x:c>
      <x:c r="D1247" t="str">
        <x:v>Permanent</x:v>
      </x:c>
      <x:c r="E1247" t="str">
        <x:v>Croydon</x:v>
      </x:c>
      <x:c r="F1247" t="str">
        <x:v>Operative Skilled</x:v>
      </x:c>
      <x:c r="G1247" t="str">
        <x:v>393361D</x:v>
      </x:c>
      <x:c r="H1247" t="str">
        <x:v>The Quadrant</x:v>
      </x:c>
      <x:c r="I1247" s="22" t="n">
        <x:v>8</x:v>
      </x:c>
      <x:c r="J1247" t="str">
        <x:v>Worked</x:v>
      </x:c>
      <x:c r="K1247" t="str">
        <x:v>Employee 103078; home branch Croydon; assigned role Operative Skilled | Deployment branch: Croydon | Actual role: Operative Porter | Jobs: 393361D | Customers: The Quadrant | Actual hours: 8.0; source records: 1</x:v>
      </x:c>
      <x:c r="L1247" t="str">
        <x:v>Include</x:v>
      </x:c>
      <x:c r="M1247"/>
      <x:c r="N1247"/>
    </x:row>
    <x:row r="1248">
      <x:c r="A1248" t="str">
        <x:v>K Neighbour|2026-06-15</x:v>
      </x:c>
      <x:c r="B1248" s="888" t="n">
        <x:v>46188</x:v>
      </x:c>
      <x:c r="C1248" t="str">
        <x:v>K Neighbour</x:v>
      </x:c>
      <x:c r="D1248" t="str">
        <x:v>Permanent</x:v>
      </x:c>
      <x:c r="E1248" t="str">
        <x:v>Croydon</x:v>
      </x:c>
      <x:c r="F1248" t="str">
        <x:v>Operative Skilled</x:v>
      </x:c>
      <x:c r="G1248" t="str">
        <x:v>393361D</x:v>
      </x:c>
      <x:c r="H1248" t="str">
        <x:v>The Quadrant</x:v>
      </x:c>
      <x:c r="I1248" s="22" t="n">
        <x:v>8</x:v>
      </x:c>
      <x:c r="J1248" t="str">
        <x:v>Worked</x:v>
      </x:c>
      <x:c r="K1248" t="str">
        <x:v>Employee 103078; home branch Croydon; assigned role Operative Skilled | Deployment branch: Croydon | Actual role: Operative Porter | Jobs: 393361D | Customers: The Quadrant | Actual hours: 8.0; source records: 1</x:v>
      </x:c>
      <x:c r="L1248" t="str">
        <x:v>Include</x:v>
      </x:c>
      <x:c r="M1248"/>
      <x:c r="N1248"/>
    </x:row>
    <x:row r="1249">
      <x:c r="A1249" t="str">
        <x:v>K Neighbour|2026-06-16</x:v>
      </x:c>
      <x:c r="B1249" s="888" t="n">
        <x:v>46189</x:v>
      </x:c>
      <x:c r="C1249" t="str">
        <x:v>K Neighbour</x:v>
      </x:c>
      <x:c r="D1249" t="str">
        <x:v>Permanent</x:v>
      </x:c>
      <x:c r="E1249" t="str">
        <x:v>Croydon</x:v>
      </x:c>
      <x:c r="F1249" t="str">
        <x:v>Operative Skilled</x:v>
      </x:c>
      <x:c r="G1249" t="str">
        <x:v>393361D</x:v>
      </x:c>
      <x:c r="H1249" t="str">
        <x:v>The Quadrant</x:v>
      </x:c>
      <x:c r="I1249" s="22" t="n">
        <x:v>8</x:v>
      </x:c>
      <x:c r="J1249" t="str">
        <x:v>Worked</x:v>
      </x:c>
      <x:c r="K1249" t="str">
        <x:v>Employee 103078; home branch Croydon; assigned role Operative Skilled | Deployment branch: Croydon | Actual role: Operative Skilled | Jobs: 393361D | Customers: The Quadrant | Actual hours: 8.0; source records: 1</x:v>
      </x:c>
      <x:c r="L1249" t="str">
        <x:v>Include</x:v>
      </x:c>
      <x:c r="M1249"/>
      <x:c r="N1249"/>
    </x:row>
    <x:row r="1250">
      <x:c r="A1250" t="str">
        <x:v>K Neighbour|2026-06-17</x:v>
      </x:c>
      <x:c r="B1250" s="888" t="n">
        <x:v>46190</x:v>
      </x:c>
      <x:c r="C1250" t="str">
        <x:v>K Neighbour</x:v>
      </x:c>
      <x:c r="D1250" t="str">
        <x:v>Permanent</x:v>
      </x:c>
      <x:c r="E1250" t="str">
        <x:v>Croydon</x:v>
      </x:c>
      <x:c r="F1250" t="str">
        <x:v>Operative Skilled</x:v>
      </x:c>
      <x:c r="G1250" t="str">
        <x:v>393361D</x:v>
      </x:c>
      <x:c r="H1250" t="str">
        <x:v>The Quadrant</x:v>
      </x:c>
      <x:c r="I1250" s="22" t="n">
        <x:v>11.5</x:v>
      </x:c>
      <x:c r="J1250" t="str">
        <x:v>Worked</x:v>
      </x:c>
      <x:c r="K1250" t="str">
        <x:v>Employee 103078; home branch Croydon; assigned role Operative Skilled | Deployment branch: Croydon | Actual role: Operative Skilled | Jobs: 393361D | Customers: The Quadrant | Actual hours: 11.5; source records: 1</x:v>
      </x:c>
      <x:c r="L1250" t="str">
        <x:v>Include</x:v>
      </x:c>
      <x:c r="M1250"/>
      <x:c r="N1250"/>
    </x:row>
    <x:row r="1251">
      <x:c r="A1251" t="str">
        <x:v>K Neighbour|2026-06-18</x:v>
      </x:c>
      <x:c r="B1251" s="888" t="n">
        <x:v>46191</x:v>
      </x:c>
      <x:c r="C1251" t="str">
        <x:v>K Neighbour</x:v>
      </x:c>
      <x:c r="D1251" t="str">
        <x:v>Permanent</x:v>
      </x:c>
      <x:c r="E1251" t="str">
        <x:v>Croydon</x:v>
      </x:c>
      <x:c r="F1251" t="str">
        <x:v>Operative Skilled</x:v>
      </x:c>
      <x:c r="G1251" t="str">
        <x:v>393361D</x:v>
      </x:c>
      <x:c r="H1251" t="str">
        <x:v>The Quadrant</x:v>
      </x:c>
      <x:c r="I1251" s="22" t="n">
        <x:v>8</x:v>
      </x:c>
      <x:c r="J1251" t="str">
        <x:v>Worked</x:v>
      </x:c>
      <x:c r="K1251" t="str">
        <x:v>Employee 103078; home branch Croydon; assigned role Operative Skilled | Deployment branch: Croydon | Actual role: Operative Porter | Jobs: 393361D | Customers: The Quadrant | Actual hours: 8.0; source records: 1</x:v>
      </x:c>
      <x:c r="L1251" t="str">
        <x:v>Include</x:v>
      </x:c>
      <x:c r="M1251"/>
      <x:c r="N1251"/>
    </x:row>
    <x:row r="1252">
      <x:c r="A1252" t="str">
        <x:v>K Neighbour|2026-06-19</x:v>
      </x:c>
      <x:c r="B1252" s="888" t="n">
        <x:v>46192</x:v>
      </x:c>
      <x:c r="C1252" t="str">
        <x:v>K Neighbour</x:v>
      </x:c>
      <x:c r="D1252" t="str">
        <x:v>Permanent</x:v>
      </x:c>
      <x:c r="E1252" t="str">
        <x:v>Croydon</x:v>
      </x:c>
      <x:c r="F1252" t="str">
        <x:v>Operative Skilled</x:v>
      </x:c>
      <x:c r="G1252" t="str">
        <x:v>393361D</x:v>
      </x:c>
      <x:c r="H1252" t="str">
        <x:v>The Quadrant</x:v>
      </x:c>
      <x:c r="I1252" s="22" t="n">
        <x:v>5</x:v>
      </x:c>
      <x:c r="J1252" t="str">
        <x:v>Worked</x:v>
      </x:c>
      <x:c r="K1252" t="str">
        <x:v>Employee 103078; home branch Croydon; assigned role Operative Skilled | Deployment branch: Croydon | Actual role: Operative Skilled | Jobs: 393361D | Customers: The Quadrant | Actual hours: 5.0; source records: 1</x:v>
      </x:c>
      <x:c r="L1252" t="str">
        <x:v>Include</x:v>
      </x:c>
      <x:c r="M1252"/>
      <x:c r="N1252"/>
    </x:row>
    <x:row r="1253">
      <x:c r="A1253" t="str">
        <x:v>K Neighbour|2026-06-22</x:v>
      </x:c>
      <x:c r="B1253" s="888" t="n">
        <x:v>46195</x:v>
      </x:c>
      <x:c r="C1253" t="str">
        <x:v>K Neighbour</x:v>
      </x:c>
      <x:c r="D1253" t="str">
        <x:v>Permanent</x:v>
      </x:c>
      <x:c r="E1253" t="str">
        <x:v>Croydon</x:v>
      </x:c>
      <x:c r="F1253" t="str">
        <x:v>Operative Skilled</x:v>
      </x:c>
      <x:c r="G1253" t="str">
        <x:v>393361D</x:v>
      </x:c>
      <x:c r="H1253" t="str">
        <x:v>The Quadrant</x:v>
      </x:c>
      <x:c r="I1253" s="22" t="n">
        <x:v>5</x:v>
      </x:c>
      <x:c r="J1253" t="str">
        <x:v>Worked</x:v>
      </x:c>
      <x:c r="K1253" t="str">
        <x:v>Employee 103078; home branch Croydon; assigned role Operative Skilled | Deployment branch: Croydon | Actual role: Operative Porter | Jobs: 393361D | Customers: The Quadrant | Actual hours: 5.0; source records: 1</x:v>
      </x:c>
      <x:c r="L1253" t="str">
        <x:v>Include</x:v>
      </x:c>
      <x:c r="M1253"/>
      <x:c r="N1253"/>
    </x:row>
    <x:row r="1254">
      <x:c r="A1254" t="str">
        <x:v>K Neighbour|2026-06-23</x:v>
      </x:c>
      <x:c r="B1254" s="888" t="n">
        <x:v>46196</x:v>
      </x:c>
      <x:c r="C1254" t="str">
        <x:v>K Neighbour</x:v>
      </x:c>
      <x:c r="D1254" t="str">
        <x:v>Permanent</x:v>
      </x:c>
      <x:c r="E1254" t="str">
        <x:v>Croydon</x:v>
      </x:c>
      <x:c r="F1254" t="str">
        <x:v>Operative Skilled</x:v>
      </x:c>
      <x:c r="G1254" t="str">
        <x:v>399451T</x:v>
      </x:c>
      <x:c r="H1254" t="str">
        <x:v>Royal Borough of Kensington and Chelsea</x:v>
      </x:c>
      <x:c r="I1254" s="22" t="n">
        <x:v>7</x:v>
      </x:c>
      <x:c r="J1254" t="str">
        <x:v>Worked</x:v>
      </x:c>
      <x:c r="K1254" t="str">
        <x:v>Employee 103078; home branch Croydon; assigned role Operative Skilled | Deployment branch: Croydon | Actual role: Operative Porter | Jobs: 399451T | Customers: Royal Borough of Kensington and Chelsea | Actual hours: 7.0; source records: 1</x:v>
      </x:c>
      <x:c r="L1254" t="str">
        <x:v>Include</x:v>
      </x:c>
      <x:c r="M1254"/>
      <x:c r="N1254"/>
    </x:row>
    <x:row r="1255">
      <x:c r="A1255" t="str">
        <x:v>K Neighbour|2026-06-24</x:v>
      </x:c>
      <x:c r="B1255" s="888" t="n">
        <x:v>46197</x:v>
      </x:c>
      <x:c r="C1255" t="str">
        <x:v>K Neighbour</x:v>
      </x:c>
      <x:c r="D1255" t="str">
        <x:v>Permanent</x:v>
      </x:c>
      <x:c r="E1255" t="str">
        <x:v>Croydon</x:v>
      </x:c>
      <x:c r="F1255" t="str">
        <x:v>Operative Skilled</x:v>
      </x:c>
      <x:c r="G1255" t="str">
        <x:v>393361D</x:v>
      </x:c>
      <x:c r="H1255" t="str">
        <x:v>The Quadrant</x:v>
      </x:c>
      <x:c r="I1255" s="22" t="n">
        <x:v>6</x:v>
      </x:c>
      <x:c r="J1255" t="str">
        <x:v>Worked</x:v>
      </x:c>
      <x:c r="K1255" t="str">
        <x:v>Employee 103078; home branch Croydon; assigned role Operative Skilled | Deployment branch: Croydon | Actual role: Operative Porter | Jobs: 393361D | Customers: The Quadrant | Actual hours: 6.0; source records: 1</x:v>
      </x:c>
      <x:c r="L1255" t="str">
        <x:v>Include</x:v>
      </x:c>
      <x:c r="M1255"/>
      <x:c r="N1255"/>
    </x:row>
    <x:row r="1256">
      <x:c r="A1256" t="str">
        <x:v>K Neighbour|2026-06-25</x:v>
      </x:c>
      <x:c r="B1256" s="888" t="n">
        <x:v>46198</x:v>
      </x:c>
      <x:c r="C1256" t="str">
        <x:v>K Neighbour</x:v>
      </x:c>
      <x:c r="D1256" t="str">
        <x:v>Permanent</x:v>
      </x:c>
      <x:c r="E1256" t="str">
        <x:v>Croydon</x:v>
      </x:c>
      <x:c r="F1256" t="str">
        <x:v>Operative Skilled</x:v>
      </x:c>
      <x:c r="G1256" t="str">
        <x:v>386891D</x:v>
      </x:c>
      <x:c r="H1256" t="str">
        <x:v>Restore Harrow Green</x:v>
      </x:c>
      <x:c r="I1256" s="22" t="n">
        <x:v>10.5</x:v>
      </x:c>
      <x:c r="J1256" t="str">
        <x:v>Worked</x:v>
      </x:c>
      <x:c r="K1256" t="str">
        <x:v>Employee 103078; home branch Croydon; assigned role Operative Skilled | Deployment branch: Croydon | Actual role: Operative Porter | Jobs: 386891D | Customers: Restore Harrow Green | Actual hours: 10.5; source records: 1</x:v>
      </x:c>
      <x:c r="L1256" t="str">
        <x:v>Include</x:v>
      </x:c>
      <x:c r="M1256"/>
      <x:c r="N1256"/>
    </x:row>
    <x:row r="1257">
      <x:c r="A1257" t="str">
        <x:v>K Neighbour|2026-06-26</x:v>
      </x:c>
      <x:c r="B1257" s="888" t="n">
        <x:v>46199</x:v>
      </x:c>
      <x:c r="C1257" t="str">
        <x:v>K Neighbour</x:v>
      </x:c>
      <x:c r="D1257" t="str">
        <x:v>Permanent</x:v>
      </x:c>
      <x:c r="E1257" t="str">
        <x:v>Croydon</x:v>
      </x:c>
      <x:c r="F1257" t="str">
        <x:v>Operative Skilled</x:v>
      </x:c>
      <x:c r="G1257" t="str">
        <x:v>402354</x:v>
      </x:c>
      <x:c r="H1257" t="str">
        <x:v>Surrey County Council</x:v>
      </x:c>
      <x:c r="I1257" s="22" t="n">
        <x:v>6.5</x:v>
      </x:c>
      <x:c r="J1257" t="str">
        <x:v>Worked</x:v>
      </x:c>
      <x:c r="K1257" t="str">
        <x:v>Employee 103078; home branch Croydon; assigned role Operative Skilled | Deployment branch: Croydon | Actual role: Operative Porter | Jobs: 402354 | Customers: Surrey County Council | Actual hours: 6.5; source records: 1</x:v>
      </x:c>
      <x:c r="L1257" t="str">
        <x:v>Include</x:v>
      </x:c>
      <x:c r="M1257"/>
      <x:c r="N1257"/>
    </x:row>
    <x:row r="1258">
      <x:c r="A1258" t="str">
        <x:v>K Neighbour|2026-06-30</x:v>
      </x:c>
      <x:c r="B1258" s="888" t="n">
        <x:v>46203</x:v>
      </x:c>
      <x:c r="C1258" t="str">
        <x:v>K Neighbour</x:v>
      </x:c>
      <x:c r="D1258" t="str">
        <x:v>Permanent</x:v>
      </x:c>
      <x:c r="E1258" t="str">
        <x:v>Croydon</x:v>
      </x:c>
      <x:c r="F1258" t="str">
        <x:v>Operative Skilled</x:v>
      </x:c>
      <x:c r="G1258" t="str">
        <x:v>393361D</x:v>
      </x:c>
      <x:c r="H1258" t="str">
        <x:v>The Quadrant</x:v>
      </x:c>
      <x:c r="I1258" s="22" t="n">
        <x:v>8</x:v>
      </x:c>
      <x:c r="J1258" t="str">
        <x:v>Worked</x:v>
      </x:c>
      <x:c r="K1258" t="str">
        <x:v>Employee 103078; home branch Croydon; assigned role Operative Skilled | Deployment branch: Croydon | Actual role: Operative Porter | Jobs: 393361D | Customers: The Quadrant | Actual hours: 8.0; source records: 1</x:v>
      </x:c>
      <x:c r="L1258" t="str">
        <x:v>Include</x:v>
      </x:c>
      <x:c r="M1258"/>
      <x:c r="N1258"/>
    </x:row>
    <x:row r="1259">
      <x:c r="A1259" t="str">
        <x:v>K Olajide|2026-06-01</x:v>
      </x:c>
      <x:c r="B1259" s="888" t="n">
        <x:v>46174</x:v>
      </x:c>
      <x:c r="C1259" t="str">
        <x:v>K Olajide</x:v>
      </x:c>
      <x:c r="D1259" t="str">
        <x:v>Permanent</x:v>
      </x:c>
      <x:c r="E1259" t="str">
        <x:v>Thurrock</x:v>
      </x:c>
      <x:c r="F1259" t="str">
        <x:v>Operative Porter</x:v>
      </x:c>
      <x:c r="G1259" t="str">
        <x:v>400262</x:v>
      </x:c>
      <x:c r="H1259" t="str">
        <x:v>Apple Europe Limited</x:v>
      </x:c>
      <x:c r="I1259" s="22" t="n">
        <x:v>11.5</x:v>
      </x:c>
      <x:c r="J1259" t="str">
        <x:v>Worked</x:v>
      </x:c>
      <x:c r="K1259" t="str">
        <x:v>Employee 103434; home branch Thurrock; assigned role Operative Porter | Deployment branch: Thurrock | Actual role: Operative Porter | Jobs: 400262 | Customers: Apple Europe Limited | Actual hours: 11.5; source records: 1</x:v>
      </x:c>
      <x:c r="L1259" t="str">
        <x:v>Include</x:v>
      </x:c>
      <x:c r="M1259"/>
      <x:c r="N1259"/>
    </x:row>
    <x:row r="1260">
      <x:c r="A1260" t="str">
        <x:v>K Olajide|2026-06-02</x:v>
      </x:c>
      <x:c r="B1260" s="888" t="n">
        <x:v>46175</x:v>
      </x:c>
      <x:c r="C1260" t="str">
        <x:v>K Olajide</x:v>
      </x:c>
      <x:c r="D1260" t="str">
        <x:v>Permanent</x:v>
      </x:c>
      <x:c r="E1260" t="str">
        <x:v>Thurrock</x:v>
      </x:c>
      <x:c r="F1260" t="str">
        <x:v>Operative Porter</x:v>
      </x:c>
      <x:c r="G1260" t="str">
        <x:v>402264</x:v>
      </x:c>
      <x:c r="H1260" t="str">
        <x:v>AlixPartners LLP</x:v>
      </x:c>
      <x:c r="I1260" s="22" t="n">
        <x:v>8.5</x:v>
      </x:c>
      <x:c r="J1260" t="str">
        <x:v>Worked</x:v>
      </x:c>
      <x:c r="K1260" t="str">
        <x:v>Employee 103434; home branch Thurrock; assigned role Operative Porter | Deployment branch: Thurrock | Actual role: Operative Skilled | Jobs: 402264 | Customers: AlixPartners LLP | Actual hours: 8.5; source records: 1</x:v>
      </x:c>
      <x:c r="L1260" t="str">
        <x:v>Include</x:v>
      </x:c>
      <x:c r="M1260"/>
      <x:c r="N1260"/>
    </x:row>
    <x:row r="1261">
      <x:c r="A1261" t="str">
        <x:v>K Olajide|2026-06-03</x:v>
      </x:c>
      <x:c r="B1261" s="888" t="n">
        <x:v>46176</x:v>
      </x:c>
      <x:c r="C1261" t="str">
        <x:v>K Olajide</x:v>
      </x:c>
      <x:c r="D1261" t="str">
        <x:v>Permanent</x:v>
      </x:c>
      <x:c r="E1261" t="str">
        <x:v>Thurrock</x:v>
      </x:c>
      <x:c r="F1261" t="str">
        <x:v>Operative Porter</x:v>
      </x:c>
      <x:c r="G1261" t="str">
        <x:v>402536</x:v>
      </x:c>
      <x:c r="H1261" t="str">
        <x:v>Haringey Council</x:v>
      </x:c>
      <x:c r="I1261" s="22" t="n">
        <x:v>8.5</x:v>
      </x:c>
      <x:c r="J1261" t="str">
        <x:v>Worked</x:v>
      </x:c>
      <x:c r="K1261" t="str">
        <x:v>Employee 103434; home branch Thurrock; assigned role Operative Porter | Deployment branch: Thurrock | Actual role: Operative Porter | Jobs: 402536 | Customers: Haringey Council | Actual hours: 8.5; source records: 1</x:v>
      </x:c>
      <x:c r="L1261" t="str">
        <x:v>Include</x:v>
      </x:c>
      <x:c r="M1261"/>
      <x:c r="N1261"/>
    </x:row>
    <x:row r="1262">
      <x:c r="A1262" t="str">
        <x:v>K Olajide|2026-06-04</x:v>
      </x:c>
      <x:c r="B1262" s="888" t="n">
        <x:v>46177</x:v>
      </x:c>
      <x:c r="C1262" t="str">
        <x:v>K Olajide</x:v>
      </x:c>
      <x:c r="D1262" t="str">
        <x:v>Permanent</x:v>
      </x:c>
      <x:c r="E1262" t="str">
        <x:v>Thurrock</x:v>
      </x:c>
      <x:c r="F1262" t="str">
        <x:v>Operative Porter</x:v>
      </x:c>
      <x:c r="G1262" t="str">
        <x:v>402536</x:v>
      </x:c>
      <x:c r="H1262" t="str">
        <x:v>Haringey Council</x:v>
      </x:c>
      <x:c r="I1262" s="22" t="n">
        <x:v>8.5</x:v>
      </x:c>
      <x:c r="J1262" t="str">
        <x:v>Worked</x:v>
      </x:c>
      <x:c r="K1262" t="str">
        <x:v>Employee 103434; home branch Thurrock; assigned role Operative Porter | Deployment branch: Thurrock | Actual role: Operative Porter | Jobs: 402536 | Customers: Haringey Council | Actual hours: 8.5; source records: 1</x:v>
      </x:c>
      <x:c r="L1262" t="str">
        <x:v>Include</x:v>
      </x:c>
      <x:c r="M1262"/>
      <x:c r="N1262"/>
    </x:row>
    <x:row r="1263">
      <x:c r="A1263" t="str">
        <x:v>K Olajide|2026-06-05</x:v>
      </x:c>
      <x:c r="B1263" s="888" t="n">
        <x:v>46178</x:v>
      </x:c>
      <x:c r="C1263" t="str">
        <x:v>K Olajide</x:v>
      </x:c>
      <x:c r="D1263" t="str">
        <x:v>Permanent</x:v>
      </x:c>
      <x:c r="E1263" t="str">
        <x:v>Thurrock</x:v>
      </x:c>
      <x:c r="F1263" t="str">
        <x:v>Operative Porter</x:v>
      </x:c>
      <x:c r="G1263" t="str">
        <x:v>402565</x:v>
      </x:c>
      <x:c r="H1263" t="str">
        <x:v>Bank of America Merrill Lynch</x:v>
      </x:c>
      <x:c r="I1263" s="22" t="n">
        <x:v>6.5</x:v>
      </x:c>
      <x:c r="J1263" t="str">
        <x:v>Worked</x:v>
      </x:c>
      <x:c r="K1263" t="str">
        <x:v>Employee 103434; home branch Thurrock; assigned role Operative Porter | Deployment branch: Thurrock | Actual role: Operative Porter | Jobs: 402565 | Customers: Bank of America Merrill Lynch | Actual hours: 6.5; source records: 1</x:v>
      </x:c>
      <x:c r="L1263" t="str">
        <x:v>Include</x:v>
      </x:c>
      <x:c r="M1263"/>
      <x:c r="N1263"/>
    </x:row>
    <x:row r="1264">
      <x:c r="A1264" t="str">
        <x:v>K Olajide|2026-06-07</x:v>
      </x:c>
      <x:c r="B1264" s="888" t="n">
        <x:v>46180</x:v>
      </x:c>
      <x:c r="C1264" t="str">
        <x:v>K Olajide</x:v>
      </x:c>
      <x:c r="D1264" t="str">
        <x:v>Permanent</x:v>
      </x:c>
      <x:c r="E1264" t="str">
        <x:v>Thurrock</x:v>
      </x:c>
      <x:c r="F1264" t="str">
        <x:v>Operative Porter</x:v>
      </x:c>
      <x:c r="G1264" t="str">
        <x:v>402565</x:v>
      </x:c>
      <x:c r="H1264" t="str">
        <x:v>Bank of America Merrill Lynch</x:v>
      </x:c>
      <x:c r="I1264" s="22" t="n">
        <x:v>8.5</x:v>
      </x:c>
      <x:c r="J1264" t="str">
        <x:v>Worked</x:v>
      </x:c>
      <x:c r="K1264" t="str">
        <x:v>Employee 103434; home branch Thurrock; assigned role Operative Porter | Deployment branch: Thurrock | Actual role: Operative Porter | Jobs: 402565 | Customers: Bank of America Merrill Lynch | Actual hours: 8.5; source records: 1</x:v>
      </x:c>
      <x:c r="L1264" t="str">
        <x:v>Include</x:v>
      </x:c>
      <x:c r="M1264"/>
      <x:c r="N1264"/>
    </x:row>
    <x:row r="1265">
      <x:c r="A1265" t="str">
        <x:v>K Olajide|2026-06-08</x:v>
      </x:c>
      <x:c r="B1265" s="888" t="n">
        <x:v>46181</x:v>
      </x:c>
      <x:c r="C1265" t="str">
        <x:v>K Olajide</x:v>
      </x:c>
      <x:c r="D1265" t="str">
        <x:v>Permanent</x:v>
      </x:c>
      <x:c r="E1265" t="str">
        <x:v>Thurrock</x:v>
      </x:c>
      <x:c r="F1265" t="str">
        <x:v>Operative Porter</x:v>
      </x:c>
      <x:c r="G1265" t="str">
        <x:v>402264</x:v>
      </x:c>
      <x:c r="H1265" t="str">
        <x:v>AlixPartners LLP</x:v>
      </x:c>
      <x:c r="I1265" s="22" t="n">
        <x:v>7</x:v>
      </x:c>
      <x:c r="J1265" t="str">
        <x:v>Worked</x:v>
      </x:c>
      <x:c r="K1265" t="str">
        <x:v>Employee 103434; home branch Thurrock; assigned role Operative Porter | Deployment branch: Thurrock | Actual role: Operative Porter | Jobs: 402264 | Customers: AlixPartners LLP | Actual hours: 7.0; source records: 1</x:v>
      </x:c>
      <x:c r="L1265" t="str">
        <x:v>Include</x:v>
      </x:c>
      <x:c r="M1265"/>
      <x:c r="N1265"/>
    </x:row>
    <x:row r="1266">
      <x:c r="A1266" t="str">
        <x:v>K Olajide|2026-06-10</x:v>
      </x:c>
      <x:c r="B1266" s="888" t="n">
        <x:v>46183</x:v>
      </x:c>
      <x:c r="C1266" t="str">
        <x:v>K Olajide</x:v>
      </x:c>
      <x:c r="D1266" t="str">
        <x:v>Permanent</x:v>
      </x:c>
      <x:c r="E1266" t="str">
        <x:v>Thurrock</x:v>
      </x:c>
      <x:c r="F1266" t="str">
        <x:v>Operative Porter</x:v>
      </x:c>
      <x:c r="G1266" t="str">
        <x:v>402732</x:v>
      </x:c>
      <x:c r="H1266" t="str">
        <x:v>Bank of America Merrill Lynch</x:v>
      </x:c>
      <x:c r="I1266" s="22" t="n">
        <x:v>8.5</x:v>
      </x:c>
      <x:c r="J1266" t="str">
        <x:v>Worked</x:v>
      </x:c>
      <x:c r="K1266" t="str">
        <x:v>Employee 103434; home branch Thurrock; assigned role Operative Porter | Deployment branch: Thurrock | Actual role: Operative Porter | Jobs: 402732 | Customers: Bank of America Merrill Lynch | Actual hours: 8.5; source records: 1</x:v>
      </x:c>
      <x:c r="L1266" t="str">
        <x:v>Include</x:v>
      </x:c>
      <x:c r="M1266"/>
      <x:c r="N1266"/>
    </x:row>
    <x:row r="1267">
      <x:c r="A1267" t="str">
        <x:v>K Olajide|2026-06-11</x:v>
      </x:c>
      <x:c r="B1267" s="888" t="n">
        <x:v>46184</x:v>
      </x:c>
      <x:c r="C1267" t="str">
        <x:v>K Olajide</x:v>
      </x:c>
      <x:c r="D1267" t="str">
        <x:v>Permanent</x:v>
      </x:c>
      <x:c r="E1267" t="str">
        <x:v>Thurrock</x:v>
      </x:c>
      <x:c r="F1267" t="str">
        <x:v>Operative Porter</x:v>
      </x:c>
      <x:c r="G1267" t="str">
        <x:v>401051</x:v>
      </x:c>
      <x:c r="H1267" t="str">
        <x:v>Accenture UK Ltd</x:v>
      </x:c>
      <x:c r="I1267" s="22" t="n">
        <x:v>8.5</x:v>
      </x:c>
      <x:c r="J1267" t="str">
        <x:v>Worked</x:v>
      </x:c>
      <x:c r="K1267" t="str">
        <x:v>Employee 103434; home branch Thurrock; assigned role Operative Porter | Deployment branch: Thurrock | Actual role: Operative Porter | Jobs: 401051 | Customers: Accenture UK Ltd | Actual hours: 8.5; source records: 1</x:v>
      </x:c>
      <x:c r="L1267" t="str">
        <x:v>Include</x:v>
      </x:c>
      <x:c r="M1267"/>
      <x:c r="N1267"/>
    </x:row>
    <x:row r="1268">
      <x:c r="A1268" t="str">
        <x:v>K Olajide|2026-06-12</x:v>
      </x:c>
      <x:c r="B1268" s="888" t="n">
        <x:v>46185</x:v>
      </x:c>
      <x:c r="C1268" t="str">
        <x:v>K Olajide</x:v>
      </x:c>
      <x:c r="D1268" t="str">
        <x:v>Permanent</x:v>
      </x:c>
      <x:c r="E1268" t="str">
        <x:v>Thurrock</x:v>
      </x:c>
      <x:c r="F1268" t="str">
        <x:v>Operative Porter</x:v>
      </x:c>
      <x:c r="G1268" t="str">
        <x:v>401051</x:v>
      </x:c>
      <x:c r="H1268" t="str">
        <x:v>Accenture UK Ltd</x:v>
      </x:c>
      <x:c r="I1268" s="22" t="n">
        <x:v>8.5</x:v>
      </x:c>
      <x:c r="J1268" t="str">
        <x:v>Worked</x:v>
      </x:c>
      <x:c r="K1268" t="str">
        <x:v>Employee 103434; home branch Thurrock; assigned role Operative Porter | Deployment branch: Thurrock | Actual role: Operative Porter | Jobs: 401051 | Customers: Accenture UK Ltd | Actual hours: 8.5; source records: 1</x:v>
      </x:c>
      <x:c r="L1268" t="str">
        <x:v>Include</x:v>
      </x:c>
      <x:c r="M1268"/>
      <x:c r="N1268"/>
    </x:row>
    <x:row r="1269">
      <x:c r="A1269" t="str">
        <x:v>K Olajide|2026-06-13</x:v>
      </x:c>
      <x:c r="B1269" s="888" t="n">
        <x:v>46186</x:v>
      </x:c>
      <x:c r="C1269" t="str">
        <x:v>K Olajide</x:v>
      </x:c>
      <x:c r="D1269" t="str">
        <x:v>Permanent</x:v>
      </x:c>
      <x:c r="E1269" t="str">
        <x:v>Thurrock</x:v>
      </x:c>
      <x:c r="F1269" t="str">
        <x:v>Operative Porter</x:v>
      </x:c>
      <x:c r="G1269" t="str">
        <x:v>402555A</x:v>
      </x:c>
      <x:c r="H1269" t="str">
        <x:v>Fidelis Marketing Limited</x:v>
      </x:c>
      <x:c r="I1269" s="22" t="n">
        <x:v>6.5</x:v>
      </x:c>
      <x:c r="J1269" t="str">
        <x:v>Worked</x:v>
      </x:c>
      <x:c r="K1269" t="str">
        <x:v>Employee 103434; home branch Thurrock; assigned role Operative Porter | Deployment branch: Thurrock | Actual role: Operative Porter | Jobs: 402555A | Customers: Fidelis Marketing Limited | Actual hours: 6.5; source records: 1</x:v>
      </x:c>
      <x:c r="L1269" t="str">
        <x:v>Include</x:v>
      </x:c>
      <x:c r="M1269"/>
      <x:c r="N1269"/>
    </x:row>
    <x:row r="1270">
      <x:c r="A1270" t="str">
        <x:v>K Olajide|2026-06-14</x:v>
      </x:c>
      <x:c r="B1270" s="888" t="n">
        <x:v>46187</x:v>
      </x:c>
      <x:c r="C1270" t="str">
        <x:v>K Olajide</x:v>
      </x:c>
      <x:c r="D1270" t="str">
        <x:v>Permanent</x:v>
      </x:c>
      <x:c r="E1270" t="str">
        <x:v>Thurrock</x:v>
      </x:c>
      <x:c r="F1270" t="str">
        <x:v>Operative Porter</x:v>
      </x:c>
      <x:c r="G1270" t="str">
        <x:v>402329</x:v>
      </x:c>
      <x:c r="H1270" t="str">
        <x:v>Moody's Corporation/JLL</x:v>
      </x:c>
      <x:c r="I1270" s="22" t="n">
        <x:v>6.25</x:v>
      </x:c>
      <x:c r="J1270" t="str">
        <x:v>Worked</x:v>
      </x:c>
      <x:c r="K1270" t="str">
        <x:v>Employee 103434; home branch Thurrock; assigned role Operative Porter | Deployment branch: Thurrock | Actual role: Operative Porter | Jobs: 402329 | Customers: Moody's Corporation/JLL | Actual hours: 6.2; source records: 1</x:v>
      </x:c>
      <x:c r="L1270" t="str">
        <x:v>Include</x:v>
      </x:c>
      <x:c r="M1270"/>
      <x:c r="N1270"/>
    </x:row>
    <x:row r="1271">
      <x:c r="A1271" t="str">
        <x:v>K Olajide|2026-06-15</x:v>
      </x:c>
      <x:c r="B1271" s="888" t="n">
        <x:v>46188</x:v>
      </x:c>
      <x:c r="C1271" t="str">
        <x:v>K Olajide</x:v>
      </x:c>
      <x:c r="D1271" t="str">
        <x:v>Permanent</x:v>
      </x:c>
      <x:c r="E1271" t="str">
        <x:v>Thurrock</x:v>
      </x:c>
      <x:c r="F1271" t="str">
        <x:v>Operative Porter</x:v>
      </x:c>
      <x:c r="G1271" t="str">
        <x:v>402732</x:v>
      </x:c>
      <x:c r="H1271" t="str">
        <x:v>Bank of America Merrill Lynch</x:v>
      </x:c>
      <x:c r="I1271" s="22" t="n">
        <x:v>8.5</x:v>
      </x:c>
      <x:c r="J1271" t="str">
        <x:v>Worked</x:v>
      </x:c>
      <x:c r="K1271" t="str">
        <x:v>Employee 103434; home branch Thurrock; assigned role Operative Porter | Deployment branch: Thurrock | Actual role: Operative Porter | Jobs: 402732 | Customers: Bank of America Merrill Lynch | Actual hours: 8.5; source records: 1</x:v>
      </x:c>
      <x:c r="L1271" t="str">
        <x:v>Include</x:v>
      </x:c>
      <x:c r="M1271"/>
      <x:c r="N1271"/>
    </x:row>
    <x:row r="1272">
      <x:c r="A1272" t="str">
        <x:v>K Olajide|2026-06-16</x:v>
      </x:c>
      <x:c r="B1272" s="888" t="n">
        <x:v>46189</x:v>
      </x:c>
      <x:c r="C1272" t="str">
        <x:v>K Olajide</x:v>
      </x:c>
      <x:c r="D1272" t="str">
        <x:v>Permanent</x:v>
      </x:c>
      <x:c r="E1272" t="str">
        <x:v>Thurrock</x:v>
      </x:c>
      <x:c r="F1272" t="str">
        <x:v>Operative Porter</x:v>
      </x:c>
      <x:c r="G1272" t="str">
        <x:v>402264</x:v>
      </x:c>
      <x:c r="H1272" t="str">
        <x:v>AlixPartners LLP</x:v>
      </x:c>
      <x:c r="I1272" s="22" t="n">
        <x:v>9.5</x:v>
      </x:c>
      <x:c r="J1272" t="str">
        <x:v>Worked</x:v>
      </x:c>
      <x:c r="K1272" t="str">
        <x:v>Employee 103434; home branch Thurrock; assigned role Operative Porter | Deployment branch: Thurrock | Actual role: Operative Porter | Jobs: 402264 | Customers: AlixPartners LLP | Actual hours: 9.5; source records: 1</x:v>
      </x:c>
      <x:c r="L1272" t="str">
        <x:v>Include</x:v>
      </x:c>
      <x:c r="M1272"/>
      <x:c r="N1272"/>
    </x:row>
    <x:row r="1273">
      <x:c r="A1273" t="str">
        <x:v>K Olajide|2026-06-17</x:v>
      </x:c>
      <x:c r="B1273" s="888" t="n">
        <x:v>46190</x:v>
      </x:c>
      <x:c r="C1273" t="str">
        <x:v>K Olajide</x:v>
      </x:c>
      <x:c r="D1273" t="str">
        <x:v>Permanent</x:v>
      </x:c>
      <x:c r="E1273" t="str">
        <x:v>Thurrock</x:v>
      </x:c>
      <x:c r="F1273" t="str">
        <x:v>Operative Porter</x:v>
      </x:c>
      <x:c r="G1273" t="str">
        <x:v>401051</x:v>
      </x:c>
      <x:c r="H1273" t="str">
        <x:v>Accenture UK Ltd</x:v>
      </x:c>
      <x:c r="I1273" s="22" t="n">
        <x:v>8.5</x:v>
      </x:c>
      <x:c r="J1273" t="str">
        <x:v>Worked</x:v>
      </x:c>
      <x:c r="K1273" t="str">
        <x:v>Employee 103434; home branch Thurrock; assigned role Operative Porter | Deployment branch: Thurrock | Actual role: Operative Porter | Jobs: 401051 | Customers: Accenture UK Ltd | Actual hours: 8.5; source records: 1</x:v>
      </x:c>
      <x:c r="L1273" t="str">
        <x:v>Include</x:v>
      </x:c>
      <x:c r="M1273"/>
      <x:c r="N1273"/>
    </x:row>
    <x:row r="1274">
      <x:c r="A1274" t="str">
        <x:v>K Olajide|2026-06-18</x:v>
      </x:c>
      <x:c r="B1274" s="888" t="n">
        <x:v>46191</x:v>
      </x:c>
      <x:c r="C1274" t="str">
        <x:v>K Olajide</x:v>
      </x:c>
      <x:c r="D1274" t="str">
        <x:v>Permanent</x:v>
      </x:c>
      <x:c r="E1274" t="str">
        <x:v>Thurrock</x:v>
      </x:c>
      <x:c r="F1274" t="str">
        <x:v>Operative Porter</x:v>
      </x:c>
      <x:c r="G1274" t="str">
        <x:v>401051</x:v>
      </x:c>
      <x:c r="H1274" t="str">
        <x:v>Accenture UK Ltd</x:v>
      </x:c>
      <x:c r="I1274" s="22" t="n">
        <x:v>8.5</x:v>
      </x:c>
      <x:c r="J1274" t="str">
        <x:v>Worked</x:v>
      </x:c>
      <x:c r="K1274" t="str">
        <x:v>Employee 103434; home branch Thurrock; assigned role Operative Porter | Deployment branch: Thurrock | Actual role: Operative Porter | Jobs: 401051 | Customers: Accenture UK Ltd | Actual hours: 8.5; source records: 1</x:v>
      </x:c>
      <x:c r="L1274" t="str">
        <x:v>Include</x:v>
      </x:c>
      <x:c r="M1274"/>
      <x:c r="N1274"/>
    </x:row>
    <x:row r="1275">
      <x:c r="A1275" t="str">
        <x:v>K Olajide|2026-06-22</x:v>
      </x:c>
      <x:c r="B1275" s="888" t="n">
        <x:v>46195</x:v>
      </x:c>
      <x:c r="C1275" t="str">
        <x:v>K Olajide</x:v>
      </x:c>
      <x:c r="D1275" t="str">
        <x:v>Permanent</x:v>
      </x:c>
      <x:c r="E1275" t="str">
        <x:v>Thurrock</x:v>
      </x:c>
      <x:c r="F1275" t="str">
        <x:v>Operative Porter</x:v>
      </x:c>
      <x:c r="G1275" t="str">
        <x:v>400260</x:v>
      </x:c>
      <x:c r="H1275" t="str">
        <x:v>Apple Europe Limited</x:v>
      </x:c>
      <x:c r="I1275" s="22" t="n">
        <x:v>11.5</x:v>
      </x:c>
      <x:c r="J1275" t="str">
        <x:v>Worked</x:v>
      </x:c>
      <x:c r="K1275" t="str">
        <x:v>Employee 103434; home branch Thurrock; assigned role Operative Porter | Deployment branch: Thurrock | Actual role: Operative Skilled | Jobs: 400260 | Customers: Apple Europe Limited | Actual hours: 11.5; source records: 1</x:v>
      </x:c>
      <x:c r="L1275" t="str">
        <x:v>Include</x:v>
      </x:c>
      <x:c r="M1275"/>
      <x:c r="N1275"/>
    </x:row>
    <x:row r="1276">
      <x:c r="A1276" t="str">
        <x:v>K Olajide|2026-06-23</x:v>
      </x:c>
      <x:c r="B1276" s="888" t="n">
        <x:v>46196</x:v>
      </x:c>
      <x:c r="C1276" t="str">
        <x:v>K Olajide</x:v>
      </x:c>
      <x:c r="D1276" t="str">
        <x:v>Permanent</x:v>
      </x:c>
      <x:c r="E1276" t="str">
        <x:v>Thurrock</x:v>
      </x:c>
      <x:c r="F1276" t="str">
        <x:v>Operative Porter</x:v>
      </x:c>
      <x:c r="G1276" t="str">
        <x:v>401327</x:v>
      </x:c>
      <x:c r="H1276" t="str">
        <x:v>Fortress Investment Group</x:v>
      </x:c>
      <x:c r="I1276" s="22" t="n">
        <x:v>9.5</x:v>
      </x:c>
      <x:c r="J1276" t="str">
        <x:v>Worked</x:v>
      </x:c>
      <x:c r="K1276" t="str">
        <x:v>Employee 103434; home branch Thurrock; assigned role Operative Porter | Deployment branch: Thurrock | Actual role: Operative Porter | Jobs: 401327 | Customers: Fortress Investment Group | Actual hours: 9.5; source records: 1</x:v>
      </x:c>
      <x:c r="L1276" t="str">
        <x:v>Include</x:v>
      </x:c>
      <x:c r="M1276"/>
      <x:c r="N1276"/>
    </x:row>
    <x:row r="1277">
      <x:c r="A1277" t="str">
        <x:v>K Olajide|2026-06-24</x:v>
      </x:c>
      <x:c r="B1277" s="888" t="n">
        <x:v>46197</x:v>
      </x:c>
      <x:c r="C1277" t="str">
        <x:v>K Olajide</x:v>
      </x:c>
      <x:c r="D1277" t="str">
        <x:v>Permanent</x:v>
      </x:c>
      <x:c r="E1277" t="str">
        <x:v>Thurrock</x:v>
      </x:c>
      <x:c r="F1277" t="str">
        <x:v>Operative Porter</x:v>
      </x:c>
      <x:c r="G1277" t="str">
        <x:v>401327</x:v>
      </x:c>
      <x:c r="H1277" t="str">
        <x:v>Fortress Investment Group</x:v>
      </x:c>
      <x:c r="I1277" s="22" t="n">
        <x:v>9.5</x:v>
      </x:c>
      <x:c r="J1277" t="str">
        <x:v>Worked</x:v>
      </x:c>
      <x:c r="K1277" t="str">
        <x:v>Employee 103434; home branch Thurrock; assigned role Operative Porter | Deployment branch: Thurrock | Actual role: Operative Porter | Jobs: 401327 | Customers: Fortress Investment Group | Actual hours: 9.5; source records: 1</x:v>
      </x:c>
      <x:c r="L1277" t="str">
        <x:v>Include</x:v>
      </x:c>
      <x:c r="M1277"/>
      <x:c r="N1277"/>
    </x:row>
    <x:row r="1278">
      <x:c r="A1278" t="str">
        <x:v>K Olajide|2026-06-25</x:v>
      </x:c>
      <x:c r="B1278" s="888" t="n">
        <x:v>46198</x:v>
      </x:c>
      <x:c r="C1278" t="str">
        <x:v>K Olajide</x:v>
      </x:c>
      <x:c r="D1278" t="str">
        <x:v>Permanent</x:v>
      </x:c>
      <x:c r="E1278" t="str">
        <x:v>Thurrock</x:v>
      </x:c>
      <x:c r="F1278" t="str">
        <x:v>Operative Porter</x:v>
      </x:c>
      <x:c r="G1278" t="str">
        <x:v>401327</x:v>
      </x:c>
      <x:c r="H1278" t="str">
        <x:v>Fortress Investment Group</x:v>
      </x:c>
      <x:c r="I1278" s="22" t="n">
        <x:v>9.5</x:v>
      </x:c>
      <x:c r="J1278" t="str">
        <x:v>Worked</x:v>
      </x:c>
      <x:c r="K1278" t="str">
        <x:v>Employee 103434; home branch Thurrock; assigned role Operative Porter | Deployment branch: Thurrock | Actual role: Operative Porter | Jobs: 401327 | Customers: Fortress Investment Group | Actual hours: 9.5; source records: 1</x:v>
      </x:c>
      <x:c r="L1278" t="str">
        <x:v>Include</x:v>
      </x:c>
      <x:c r="M1278"/>
      <x:c r="N1278"/>
    </x:row>
    <x:row r="1279">
      <x:c r="A1279" t="str">
        <x:v>K Olajide|2026-06-26</x:v>
      </x:c>
      <x:c r="B1279" s="888" t="n">
        <x:v>46199</x:v>
      </x:c>
      <x:c r="C1279" t="str">
        <x:v>K Olajide</x:v>
      </x:c>
      <x:c r="D1279" t="str">
        <x:v>Permanent</x:v>
      </x:c>
      <x:c r="E1279" t="str">
        <x:v>Thurrock</x:v>
      </x:c>
      <x:c r="F1279" t="str">
        <x:v>Operative Porter</x:v>
      </x:c>
      <x:c r="G1279" t="str">
        <x:v>402575</x:v>
      </x:c>
      <x:c r="H1279" t="str">
        <x:v>Latham &amp; Watkins</x:v>
      </x:c>
      <x:c r="I1279" s="22" t="n">
        <x:v>9.5</x:v>
      </x:c>
      <x:c r="J1279" t="str">
        <x:v>Worked</x:v>
      </x:c>
      <x:c r="K1279" t="str">
        <x:v>Employee 103434; home branch Thurrock; assigned role Operative Porter | Deployment branch: Thurrock | Actual role: Operative Skilled | Jobs: 402575 | Customers: Latham &amp; Watkins | Actual hours: 9.5; source records: 1</x:v>
      </x:c>
      <x:c r="L1279" t="str">
        <x:v>Include</x:v>
      </x:c>
      <x:c r="M1279"/>
      <x:c r="N1279"/>
    </x:row>
    <x:row r="1280">
      <x:c r="A1280" t="str">
        <x:v>K Olajide|2026-06-29</x:v>
      </x:c>
      <x:c r="B1280" s="888" t="n">
        <x:v>46202</x:v>
      </x:c>
      <x:c r="C1280" t="str">
        <x:v>K Olajide</x:v>
      </x:c>
      <x:c r="D1280" t="str">
        <x:v>Permanent</x:v>
      </x:c>
      <x:c r="E1280" t="str">
        <x:v>Thurrock</x:v>
      </x:c>
      <x:c r="F1280" t="str">
        <x:v>Operative Porter</x:v>
      </x:c>
      <x:c r="G1280" t="str">
        <x:v>401494</x:v>
      </x:c>
      <x:c r="H1280" t="str">
        <x:v>Susquehanna International Group (SIG)</x:v>
      </x:c>
      <x:c r="I1280" s="22" t="n">
        <x:v>8.5</x:v>
      </x:c>
      <x:c r="J1280" t="str">
        <x:v>Worked</x:v>
      </x:c>
      <x:c r="K1280" t="str">
        <x:v>Employee 103434; home branch Thurrock; assigned role Operative Porter | Deployment branch: Thurrock | Actual role: Operative Porter | Jobs: 401494 | Customers: Susquehanna International Group (SIG) | Actual hours: 8.5; source records: 1</x:v>
      </x:c>
      <x:c r="L1280" t="str">
        <x:v>Include</x:v>
      </x:c>
      <x:c r="M1280"/>
      <x:c r="N1280"/>
    </x:row>
    <x:row r="1281">
      <x:c r="A1281" t="str">
        <x:v>K Olajide|2026-06-30</x:v>
      </x:c>
      <x:c r="B1281" s="888" t="n">
        <x:v>46203</x:v>
      </x:c>
      <x:c r="C1281" t="str">
        <x:v>K Olajide</x:v>
      </x:c>
      <x:c r="D1281" t="str">
        <x:v>Permanent</x:v>
      </x:c>
      <x:c r="E1281" t="str">
        <x:v>Thurrock</x:v>
      </x:c>
      <x:c r="F1281" t="str">
        <x:v>Operative Porter</x:v>
      </x:c>
      <x:c r="G1281" t="str">
        <x:v>401494</x:v>
      </x:c>
      <x:c r="H1281" t="str">
        <x:v>Susquehanna International Group (SIG)</x:v>
      </x:c>
      <x:c r="I1281" s="22" t="n">
        <x:v>8.5</x:v>
      </x:c>
      <x:c r="J1281" t="str">
        <x:v>Worked</x:v>
      </x:c>
      <x:c r="K1281" t="str">
        <x:v>Employee 103434; home branch Thurrock; assigned role Operative Porter | Deployment branch: Thurrock | Actual role: Operative Porter | Jobs: 401494 | Customers: Susquehanna International Group (SIG) | Actual hours: 8.5; source records: 1</x:v>
      </x:c>
      <x:c r="L1281" t="str">
        <x:v>Include</x:v>
      </x:c>
      <x:c r="M1281"/>
      <x:c r="N1281"/>
    </x:row>
    <x:row r="1282">
      <x:c r="A1282" t="str">
        <x:v>K Stappard|2026-06-01</x:v>
      </x:c>
      <x:c r="B1282" s="888" t="n">
        <x:v>46174</x:v>
      </x:c>
      <x:c r="C1282" t="str">
        <x:v>K Stappard</x:v>
      </x:c>
      <x:c r="D1282" t="str">
        <x:v>Permanent</x:v>
      </x:c>
      <x:c r="E1282" t="str">
        <x:v>Thurrock</x:v>
      </x:c>
      <x:c r="F1282" t="str">
        <x:v>Operative Porter</x:v>
      </x:c>
      <x:c r="G1282"/>
      <x:c r="H1282"/>
      <x:c r="I1282" s="22" t="n">
        <x:v>0</x:v>
      </x:c>
      <x:c r="J1282" t="str">
        <x:v>Annual leave</x:v>
      </x:c>
      <x:c r="K1282" t="str">
        <x:v>Employee 103617; home branch Thurrock; assigned role Operative Porter | Leave: Annual Leave (Hours) | Leave calendar basis: Variable-pattern period</x:v>
      </x:c>
      <x:c r="L1282" t="str">
        <x:v>Include</x:v>
      </x:c>
      <x:c r="M1282"/>
      <x:c r="N1282"/>
    </x:row>
    <x:row r="1283">
      <x:c r="A1283" t="str">
        <x:v>K Stappard|2026-06-02</x:v>
      </x:c>
      <x:c r="B1283" s="888" t="n">
        <x:v>46175</x:v>
      </x:c>
      <x:c r="C1283" t="str">
        <x:v>K Stappard</x:v>
      </x:c>
      <x:c r="D1283" t="str">
        <x:v>Permanent</x:v>
      </x:c>
      <x:c r="E1283" t="str">
        <x:v>Thurrock</x:v>
      </x:c>
      <x:c r="F1283" t="str">
        <x:v>Operative Porter</x:v>
      </x:c>
      <x:c r="G1283"/>
      <x:c r="H1283"/>
      <x:c r="I1283" s="22" t="n">
        <x:v>0</x:v>
      </x:c>
      <x:c r="J1283" t="str">
        <x:v>Annual leave</x:v>
      </x:c>
      <x:c r="K1283" t="str">
        <x:v>Employee 103617; home branch Thurrock; assigned role Operative Porter | Leave: Annual Leave (Hours) | Leave calendar basis: Variable-pattern period</x:v>
      </x:c>
      <x:c r="L1283" t="str">
        <x:v>Include</x:v>
      </x:c>
      <x:c r="M1283"/>
      <x:c r="N1283"/>
    </x:row>
    <x:row r="1284">
      <x:c r="A1284" t="str">
        <x:v>K Stappard|2026-06-03</x:v>
      </x:c>
      <x:c r="B1284" s="888" t="n">
        <x:v>46176</x:v>
      </x:c>
      <x:c r="C1284" t="str">
        <x:v>K Stappard</x:v>
      </x:c>
      <x:c r="D1284" t="str">
        <x:v>Permanent</x:v>
      </x:c>
      <x:c r="E1284" t="str">
        <x:v>Thurrock</x:v>
      </x:c>
      <x:c r="F1284" t="str">
        <x:v>Operative Porter</x:v>
      </x:c>
      <x:c r="G1284"/>
      <x:c r="H1284"/>
      <x:c r="I1284" s="22" t="n">
        <x:v>0</x:v>
      </x:c>
      <x:c r="J1284" t="str">
        <x:v>Annual leave</x:v>
      </x:c>
      <x:c r="K1284" t="str">
        <x:v>Employee 103617; home branch Thurrock; assigned role Operative Porter | Leave: Annual Leave (Hours) | Leave calendar basis: Variable-pattern period</x:v>
      </x:c>
      <x:c r="L1284" t="str">
        <x:v>Include</x:v>
      </x:c>
      <x:c r="M1284"/>
      <x:c r="N1284"/>
    </x:row>
    <x:row r="1285">
      <x:c r="A1285" t="str">
        <x:v>K Stappard|2026-06-04</x:v>
      </x:c>
      <x:c r="B1285" s="888" t="n">
        <x:v>46177</x:v>
      </x:c>
      <x:c r="C1285" t="str">
        <x:v>K Stappard</x:v>
      </x:c>
      <x:c r="D1285" t="str">
        <x:v>Permanent</x:v>
      </x:c>
      <x:c r="E1285" t="str">
        <x:v>Thurrock</x:v>
      </x:c>
      <x:c r="F1285" t="str">
        <x:v>Operative Porter</x:v>
      </x:c>
      <x:c r="G1285"/>
      <x:c r="H1285"/>
      <x:c r="I1285" s="22" t="n">
        <x:v>0</x:v>
      </x:c>
      <x:c r="J1285" t="str">
        <x:v>Annual leave</x:v>
      </x:c>
      <x:c r="K1285" t="str">
        <x:v>Employee 103617; home branch Thurrock; assigned role Operative Porter | Leave: Annual Leave (Hours) | Leave calendar basis: Variable-pattern period</x:v>
      </x:c>
      <x:c r="L1285" t="str">
        <x:v>Include</x:v>
      </x:c>
      <x:c r="M1285"/>
      <x:c r="N1285"/>
    </x:row>
    <x:row r="1286">
      <x:c r="A1286" t="str">
        <x:v>K Stappard|2026-06-05</x:v>
      </x:c>
      <x:c r="B1286" s="888" t="n">
        <x:v>46178</x:v>
      </x:c>
      <x:c r="C1286" t="str">
        <x:v>K Stappard</x:v>
      </x:c>
      <x:c r="D1286" t="str">
        <x:v>Permanent</x:v>
      </x:c>
      <x:c r="E1286" t="str">
        <x:v>Thurrock</x:v>
      </x:c>
      <x:c r="F1286" t="str">
        <x:v>Operative Porter</x:v>
      </x:c>
      <x:c r="G1286"/>
      <x:c r="H1286"/>
      <x:c r="I1286" s="22" t="n">
        <x:v>0</x:v>
      </x:c>
      <x:c r="J1286" t="str">
        <x:v>Annual leave</x:v>
      </x:c>
      <x:c r="K1286" t="str">
        <x:v>Employee 103617; home branch Thurrock; assigned role Operative Porter | Leave: Annual Leave (Hours) | Leave calendar basis: Variable-pattern period</x:v>
      </x:c>
      <x:c r="L1286" t="str">
        <x:v>Include</x:v>
      </x:c>
      <x:c r="M1286"/>
      <x:c r="N1286"/>
    </x:row>
    <x:row r="1287">
      <x:c r="A1287" t="str">
        <x:v>K Stappard|2026-06-08</x:v>
      </x:c>
      <x:c r="B1287" s="888" t="n">
        <x:v>46181</x:v>
      </x:c>
      <x:c r="C1287" t="str">
        <x:v>K Stappard</x:v>
      </x:c>
      <x:c r="D1287" t="str">
        <x:v>Permanent</x:v>
      </x:c>
      <x:c r="E1287" t="str">
        <x:v>Thurrock</x:v>
      </x:c>
      <x:c r="F1287" t="str">
        <x:v>Operative Porter</x:v>
      </x:c>
      <x:c r="G1287" t="str">
        <x:v>402264</x:v>
      </x:c>
      <x:c r="H1287" t="str">
        <x:v>AlixPartners LLP</x:v>
      </x:c>
      <x:c r="I1287" s="22" t="n">
        <x:v>7</x:v>
      </x:c>
      <x:c r="J1287" t="str">
        <x:v>Worked</x:v>
      </x:c>
      <x:c r="K1287" t="str">
        <x:v>Employee 103617; home branch Thurrock; assigned role Operative Porter | Deployment branch: Thurrock | Actual role: Operative Porter | Jobs: 402264 | Customers: AlixPartners LLP | Actual hours: 7.0; source records: 1</x:v>
      </x:c>
      <x:c r="L1287" t="str">
        <x:v>Include</x:v>
      </x:c>
      <x:c r="M1287"/>
      <x:c r="N1287"/>
    </x:row>
    <x:row r="1288">
      <x:c r="A1288" t="str">
        <x:v>K Stappard|2026-06-09</x:v>
      </x:c>
      <x:c r="B1288" s="888" t="n">
        <x:v>46182</x:v>
      </x:c>
      <x:c r="C1288" t="str">
        <x:v>K Stappard</x:v>
      </x:c>
      <x:c r="D1288" t="str">
        <x:v>Permanent</x:v>
      </x:c>
      <x:c r="E1288" t="str">
        <x:v>Thurrock</x:v>
      </x:c>
      <x:c r="F1288" t="str">
        <x:v>Operative Porter</x:v>
      </x:c>
      <x:c r="G1288" t="str">
        <x:v>402674</x:v>
      </x:c>
      <x:c r="H1288" t="str">
        <x:v>London Metropolitan University</x:v>
      </x:c>
      <x:c r="I1288" s="22" t="n">
        <x:v>7.5</x:v>
      </x:c>
      <x:c r="J1288" t="str">
        <x:v>Worked</x:v>
      </x:c>
      <x:c r="K1288" t="str">
        <x:v>Employee 103617; home branch Thurrock; assigned role Operative Porter | Deployment branch: Thurrock | Actual role: Operative Porter | Jobs: 402674 | Customers: London Metropolitan University | Actual hours: 7.5; source records: 1</x:v>
      </x:c>
      <x:c r="L1288" t="str">
        <x:v>Include</x:v>
      </x:c>
      <x:c r="M1288"/>
      <x:c r="N1288"/>
    </x:row>
    <x:row r="1289">
      <x:c r="A1289" t="str">
        <x:v>K Stappard|2026-06-10</x:v>
      </x:c>
      <x:c r="B1289" s="888" t="n">
        <x:v>46183</x:v>
      </x:c>
      <x:c r="C1289" t="str">
        <x:v>K Stappard</x:v>
      </x:c>
      <x:c r="D1289" t="str">
        <x:v>Permanent</x:v>
      </x:c>
      <x:c r="E1289" t="str">
        <x:v>Thurrock</x:v>
      </x:c>
      <x:c r="F1289" t="str">
        <x:v>Operative Porter</x:v>
      </x:c>
      <x:c r="G1289" t="str">
        <x:v>402520</x:v>
      </x:c>
      <x:c r="H1289" t="str">
        <x:v>London Metropolitan University</x:v>
      </x:c>
      <x:c r="I1289" s="22" t="n">
        <x:v>7.5</x:v>
      </x:c>
      <x:c r="J1289" t="str">
        <x:v>Worked</x:v>
      </x:c>
      <x:c r="K1289" t="str">
        <x:v>Employee 103617; home branch Thurrock; assigned role Operative Porter | Deployment branch: Thurrock | Actual role: Operative Porter | Jobs: 402520 | Customers: London Metropolitan University | Actual hours: 7.5; source records: 1</x:v>
      </x:c>
      <x:c r="L1289" t="str">
        <x:v>Include</x:v>
      </x:c>
      <x:c r="M1289"/>
      <x:c r="N1289"/>
    </x:row>
    <x:row r="1290">
      <x:c r="A1290" t="str">
        <x:v>K Stappard|2026-06-11</x:v>
      </x:c>
      <x:c r="B1290" s="888" t="n">
        <x:v>46184</x:v>
      </x:c>
      <x:c r="C1290" t="str">
        <x:v>K Stappard</x:v>
      </x:c>
      <x:c r="D1290" t="str">
        <x:v>Permanent</x:v>
      </x:c>
      <x:c r="E1290" t="str">
        <x:v>Thurrock</x:v>
      </x:c>
      <x:c r="F1290" t="str">
        <x:v>Operative Porter</x:v>
      </x:c>
      <x:c r="G1290" t="str">
        <x:v>401051</x:v>
      </x:c>
      <x:c r="H1290" t="str">
        <x:v>Accenture UK Ltd</x:v>
      </x:c>
      <x:c r="I1290" s="22" t="n">
        <x:v>8.5</x:v>
      </x:c>
      <x:c r="J1290" t="str">
        <x:v>Worked</x:v>
      </x:c>
      <x:c r="K1290" t="str">
        <x:v>Employee 103617; home branch Thurrock; assigned role Operative Porter | Deployment branch: Thurrock | Actual role: Operative Porter | Jobs: 401051 | Customers: Accenture UK Ltd | Actual hours: 8.5; source records: 1</x:v>
      </x:c>
      <x:c r="L1290" t="str">
        <x:v>Include</x:v>
      </x:c>
      <x:c r="M1290"/>
      <x:c r="N1290"/>
    </x:row>
    <x:row r="1291">
      <x:c r="A1291" t="str">
        <x:v>K Stappard|2026-06-12</x:v>
      </x:c>
      <x:c r="B1291" s="888" t="n">
        <x:v>46185</x:v>
      </x:c>
      <x:c r="C1291" t="str">
        <x:v>K Stappard</x:v>
      </x:c>
      <x:c r="D1291" t="str">
        <x:v>Permanent</x:v>
      </x:c>
      <x:c r="E1291" t="str">
        <x:v>Thurrock</x:v>
      </x:c>
      <x:c r="F1291" t="str">
        <x:v>Operative Porter</x:v>
      </x:c>
      <x:c r="G1291" t="str">
        <x:v>401051</x:v>
      </x:c>
      <x:c r="H1291" t="str">
        <x:v>Accenture UK Ltd</x:v>
      </x:c>
      <x:c r="I1291" s="22" t="n">
        <x:v>17</x:v>
      </x:c>
      <x:c r="J1291" t="str">
        <x:v>Worked — 2 records</x:v>
      </x:c>
      <x:c r="K1291" t="str">
        <x:v>Employee 103617; home branch Thurrock; assigned role Operative Porter | Deployment branch: Thurrock | Actual role: Operative Porter | Jobs: 401051 | Customers: Accenture UK Ltd | Actual hours: 17.0; source records: 2</x:v>
      </x:c>
      <x:c r="L1291" t="str">
        <x:v>Include</x:v>
      </x:c>
      <x:c r="M1291"/>
      <x:c r="N1291"/>
    </x:row>
    <x:row r="1292">
      <x:c r="A1292" t="str">
        <x:v>K Stappard|2026-06-15</x:v>
      </x:c>
      <x:c r="B1292" s="888" t="n">
        <x:v>46188</x:v>
      </x:c>
      <x:c r="C1292" t="str">
        <x:v>K Stappard</x:v>
      </x:c>
      <x:c r="D1292" t="str">
        <x:v>Permanent</x:v>
      </x:c>
      <x:c r="E1292" t="str">
        <x:v>Thurrock</x:v>
      </x:c>
      <x:c r="F1292" t="str">
        <x:v>Operative Porter</x:v>
      </x:c>
      <x:c r="G1292" t="str">
        <x:v>402854</x:v>
      </x:c>
      <x:c r="H1292" t="str">
        <x:v>London Metropolitan University</x:v>
      </x:c>
      <x:c r="I1292" s="22" t="n">
        <x:v>7</x:v>
      </x:c>
      <x:c r="J1292" t="str">
        <x:v>Worked</x:v>
      </x:c>
      <x:c r="K1292" t="str">
        <x:v>Employee 103617; home branch Thurrock; assigned role Operative Porter | Deployment branch: Thurrock | Actual role: Operative Porter | Jobs: 402854 | Customers: London Metropolitan University | Actual hours: 7.0; source records: 1</x:v>
      </x:c>
      <x:c r="L1292" t="str">
        <x:v>Include</x:v>
      </x:c>
      <x:c r="M1292"/>
      <x:c r="N1292"/>
    </x:row>
    <x:row r="1293">
      <x:c r="A1293" t="str">
        <x:v>K Stappard|2026-06-16</x:v>
      </x:c>
      <x:c r="B1293" s="888" t="n">
        <x:v>46189</x:v>
      </x:c>
      <x:c r="C1293" t="str">
        <x:v>K Stappard</x:v>
      </x:c>
      <x:c r="D1293" t="str">
        <x:v>Permanent</x:v>
      </x:c>
      <x:c r="E1293" t="str">
        <x:v>Thurrock</x:v>
      </x:c>
      <x:c r="F1293" t="str">
        <x:v>Operative Porter</x:v>
      </x:c>
      <x:c r="G1293" t="str">
        <x:v>402879</x:v>
      </x:c>
      <x:c r="H1293" t="str">
        <x:v>London Metropolitan University</x:v>
      </x:c>
      <x:c r="I1293" s="22" t="n">
        <x:v>10</x:v>
      </x:c>
      <x:c r="J1293" t="str">
        <x:v>Worked</x:v>
      </x:c>
      <x:c r="K1293" t="str">
        <x:v>Employee 103617; home branch Thurrock; assigned role Operative Porter | Deployment branch: Thurrock | Actual role: Operative Porter | Jobs: 402879 | Customers: London Metropolitan University | Actual hours: 10.0; source records: 1</x:v>
      </x:c>
      <x:c r="L1293" t="str">
        <x:v>Include</x:v>
      </x:c>
      <x:c r="M1293"/>
      <x:c r="N1293"/>
    </x:row>
    <x:row r="1294">
      <x:c r="A1294" t="str">
        <x:v>K Stappard|2026-06-17</x:v>
      </x:c>
      <x:c r="B1294" s="888" t="n">
        <x:v>46190</x:v>
      </x:c>
      <x:c r="C1294" t="str">
        <x:v>K Stappard</x:v>
      </x:c>
      <x:c r="D1294" t="str">
        <x:v>Permanent</x:v>
      </x:c>
      <x:c r="E1294" t="str">
        <x:v>Thurrock</x:v>
      </x:c>
      <x:c r="F1294" t="str">
        <x:v>Operative Porter</x:v>
      </x:c>
      <x:c r="G1294" t="str">
        <x:v>396459B</x:v>
      </x:c>
      <x:c r="H1294" t="str">
        <x:v>Accenture - Manchester</x:v>
      </x:c>
      <x:c r="I1294" s="22" t="n">
        <x:v>6.5</x:v>
      </x:c>
      <x:c r="J1294" t="str">
        <x:v>Worked</x:v>
      </x:c>
      <x:c r="K1294" t="str">
        <x:v>Employee 103617; home branch Thurrock; assigned role Operative Porter | Deployment branch: Thurrock | Actual role: Operative Porter | Jobs: 396459B | Customers: Accenture - Manchester | Actual hours: 6.5; source records: 1</x:v>
      </x:c>
      <x:c r="L1294" t="str">
        <x:v>Include</x:v>
      </x:c>
      <x:c r="M1294"/>
      <x:c r="N1294"/>
    </x:row>
    <x:row r="1295">
      <x:c r="A1295" t="str">
        <x:v>K Stappard|2026-06-18</x:v>
      </x:c>
      <x:c r="B1295" s="888" t="n">
        <x:v>46191</x:v>
      </x:c>
      <x:c r="C1295" t="str">
        <x:v>K Stappard</x:v>
      </x:c>
      <x:c r="D1295" t="str">
        <x:v>Permanent</x:v>
      </x:c>
      <x:c r="E1295" t="str">
        <x:v>Thurrock</x:v>
      </x:c>
      <x:c r="F1295" t="str">
        <x:v>Operative Porter</x:v>
      </x:c>
      <x:c r="G1295" t="str">
        <x:v>402920</x:v>
      </x:c>
      <x:c r="H1295" t="str">
        <x:v>London Metropolitan University</x:v>
      </x:c>
      <x:c r="I1295" s="22" t="n">
        <x:v>8</x:v>
      </x:c>
      <x:c r="J1295" t="str">
        <x:v>Worked</x:v>
      </x:c>
      <x:c r="K1295" t="str">
        <x:v>Employee 103617; home branch Thurrock; assigned role Operative Porter | Deployment branch: Thurrock | Actual role: Operative Porter | Jobs: 402920 | Customers: London Metropolitan University | Actual hours: 8.0; source records: 1</x:v>
      </x:c>
      <x:c r="L1295" t="str">
        <x:v>Include</x:v>
      </x:c>
      <x:c r="M1295"/>
      <x:c r="N1295"/>
    </x:row>
    <x:row r="1296">
      <x:c r="A1296" t="str">
        <x:v>K Stappard|2026-06-19</x:v>
      </x:c>
      <x:c r="B1296" s="888" t="n">
        <x:v>46192</x:v>
      </x:c>
      <x:c r="C1296" t="str">
        <x:v>K Stappard</x:v>
      </x:c>
      <x:c r="D1296" t="str">
        <x:v>Permanent</x:v>
      </x:c>
      <x:c r="E1296" t="str">
        <x:v>Thurrock</x:v>
      </x:c>
      <x:c r="F1296" t="str">
        <x:v>Operative Porter</x:v>
      </x:c>
      <x:c r="G1296" t="str">
        <x:v>402264</x:v>
      </x:c>
      <x:c r="H1296" t="str">
        <x:v>AlixPartners LLP</x:v>
      </x:c>
      <x:c r="I1296" s="22" t="n">
        <x:v>9.5</x:v>
      </x:c>
      <x:c r="J1296" t="str">
        <x:v>Worked</x:v>
      </x:c>
      <x:c r="K1296" t="str">
        <x:v>Employee 103617; home branch Thurrock; assigned role Operative Porter | Deployment branch: Thurrock | Actual role: Operative Porter | Jobs: 402264 | Customers: AlixPartners LLP | Actual hours: 9.5; source records: 1</x:v>
      </x:c>
      <x:c r="L1296" t="str">
        <x:v>Include</x:v>
      </x:c>
      <x:c r="M1296"/>
      <x:c r="N1296"/>
    </x:row>
    <x:row r="1297">
      <x:c r="A1297" t="str">
        <x:v>K Stappard|2026-06-22</x:v>
      </x:c>
      <x:c r="B1297" s="888" t="n">
        <x:v>46195</x:v>
      </x:c>
      <x:c r="C1297" t="str">
        <x:v>K Stappard</x:v>
      </x:c>
      <x:c r="D1297" t="str">
        <x:v>Permanent</x:v>
      </x:c>
      <x:c r="E1297" t="str">
        <x:v>Thurrock</x:v>
      </x:c>
      <x:c r="F1297" t="str">
        <x:v>Operative Porter</x:v>
      </x:c>
      <x:c r="G1297" t="str">
        <x:v>402264</x:v>
      </x:c>
      <x:c r="H1297" t="str">
        <x:v>AlixPartners LLP</x:v>
      </x:c>
      <x:c r="I1297" s="22" t="n">
        <x:v>9.5</x:v>
      </x:c>
      <x:c r="J1297" t="str">
        <x:v>Worked</x:v>
      </x:c>
      <x:c r="K1297" t="str">
        <x:v>Employee 103617; home branch Thurrock; assigned role Operative Porter | Deployment branch: Thurrock | Actual role: Operative Porter | Jobs: 402264 | Customers: AlixPartners LLP | Actual hours: 9.5; source records: 1</x:v>
      </x:c>
      <x:c r="L1297" t="str">
        <x:v>Include</x:v>
      </x:c>
      <x:c r="M1297"/>
      <x:c r="N1297"/>
    </x:row>
    <x:row r="1298">
      <x:c r="A1298" t="str">
        <x:v>K Stappard|2026-06-23</x:v>
      </x:c>
      <x:c r="B1298" s="888" t="n">
        <x:v>46196</x:v>
      </x:c>
      <x:c r="C1298" t="str">
        <x:v>K Stappard</x:v>
      </x:c>
      <x:c r="D1298" t="str">
        <x:v>Permanent</x:v>
      </x:c>
      <x:c r="E1298" t="str">
        <x:v>Thurrock</x:v>
      </x:c>
      <x:c r="F1298" t="str">
        <x:v>Operative Porter</x:v>
      </x:c>
      <x:c r="G1298" t="str">
        <x:v>402264</x:v>
      </x:c>
      <x:c r="H1298" t="str">
        <x:v>AlixPartners LLP</x:v>
      </x:c>
      <x:c r="I1298" s="22" t="n">
        <x:v>10</x:v>
      </x:c>
      <x:c r="J1298" t="str">
        <x:v>Worked</x:v>
      </x:c>
      <x:c r="K1298" t="str">
        <x:v>Employee 103617; home branch Thurrock; assigned role Operative Porter | Deployment branch: Thurrock | Actual role: Operative Porter | Jobs: 402264 | Customers: AlixPartners LLP | Actual hours: 10.0; source records: 1</x:v>
      </x:c>
      <x:c r="L1298" t="str">
        <x:v>Include</x:v>
      </x:c>
      <x:c r="M1298"/>
      <x:c r="N1298"/>
    </x:row>
    <x:row r="1299">
      <x:c r="A1299" t="str">
        <x:v>K Stappard|2026-06-24</x:v>
      </x:c>
      <x:c r="B1299" s="888" t="n">
        <x:v>46197</x:v>
      </x:c>
      <x:c r="C1299" t="str">
        <x:v>K Stappard</x:v>
      </x:c>
      <x:c r="D1299" t="str">
        <x:v>Permanent</x:v>
      </x:c>
      <x:c r="E1299" t="str">
        <x:v>Thurrock</x:v>
      </x:c>
      <x:c r="F1299" t="str">
        <x:v>Operative Porter</x:v>
      </x:c>
      <x:c r="G1299" t="str">
        <x:v>401051</x:v>
      </x:c>
      <x:c r="H1299" t="str">
        <x:v>Accenture UK Ltd</x:v>
      </x:c>
      <x:c r="I1299" s="22" t="n">
        <x:v>10.5</x:v>
      </x:c>
      <x:c r="J1299" t="str">
        <x:v>Worked</x:v>
      </x:c>
      <x:c r="K1299" t="str">
        <x:v>Employee 103617; home branch Thurrock; assigned role Operative Porter | Deployment branch: Thurrock | Actual role: Operative Skilled | Jobs: 401051 | Customers: Accenture UK Ltd | Actual hours: 10.5; source records: 1</x:v>
      </x:c>
      <x:c r="L1299" t="str">
        <x:v>Include</x:v>
      </x:c>
      <x:c r="M1299"/>
      <x:c r="N1299"/>
    </x:row>
    <x:row r="1300">
      <x:c r="A1300" t="str">
        <x:v>K Stappard|2026-06-25</x:v>
      </x:c>
      <x:c r="B1300" s="888" t="n">
        <x:v>46198</x:v>
      </x:c>
      <x:c r="C1300" t="str">
        <x:v>K Stappard</x:v>
      </x:c>
      <x:c r="D1300" t="str">
        <x:v>Permanent</x:v>
      </x:c>
      <x:c r="E1300" t="str">
        <x:v>Thurrock</x:v>
      </x:c>
      <x:c r="F1300" t="str">
        <x:v>Operative Porter</x:v>
      </x:c>
      <x:c r="G1300" t="str">
        <x:v>401175</x:v>
      </x:c>
      <x:c r="H1300" t="str">
        <x:v>Hogan Lovells LLP</x:v>
      </x:c>
      <x:c r="I1300" s="22" t="n">
        <x:v>8.5</x:v>
      </x:c>
      <x:c r="J1300" t="str">
        <x:v>Worked</x:v>
      </x:c>
      <x:c r="K1300" t="str">
        <x:v>Employee 103617; home branch Thurrock; assigned role Operative Porter | Deployment branch: Thurrock | Actual role: Operative Porter | Jobs: 401175 | Customers: Hogan Lovells LLP | Actual hours: 8.5; source records: 1</x:v>
      </x:c>
      <x:c r="L1300" t="str">
        <x:v>Include</x:v>
      </x:c>
      <x:c r="M1300"/>
      <x:c r="N1300"/>
    </x:row>
    <x:row r="1301">
      <x:c r="A1301" t="str">
        <x:v>K Stappard|2026-06-26</x:v>
      </x:c>
      <x:c r="B1301" s="888" t="n">
        <x:v>46199</x:v>
      </x:c>
      <x:c r="C1301" t="str">
        <x:v>K Stappard</x:v>
      </x:c>
      <x:c r="D1301" t="str">
        <x:v>Permanent</x:v>
      </x:c>
      <x:c r="E1301" t="str">
        <x:v>Thurrock</x:v>
      </x:c>
      <x:c r="F1301" t="str">
        <x:v>Operative Porter</x:v>
      </x:c>
      <x:c r="G1301" t="str">
        <x:v>401175</x:v>
      </x:c>
      <x:c r="H1301" t="str">
        <x:v>Hogan Lovells LLP</x:v>
      </x:c>
      <x:c r="I1301" s="22" t="n">
        <x:v>9.5</x:v>
      </x:c>
      <x:c r="J1301" t="str">
        <x:v>Worked</x:v>
      </x:c>
      <x:c r="K1301" t="str">
        <x:v>Employee 103617; home branch Thurrock; assigned role Operative Porter | Deployment branch: Thurrock | Actual role: Operative Porter | Jobs: 401175 | Customers: Hogan Lovells LLP | Actual hours: 9.5; source records: 1</x:v>
      </x:c>
      <x:c r="L1301" t="str">
        <x:v>Include</x:v>
      </x:c>
      <x:c r="M1301"/>
      <x:c r="N1301"/>
    </x:row>
    <x:row r="1302">
      <x:c r="A1302" t="str">
        <x:v>K Stappard|2026-06-29</x:v>
      </x:c>
      <x:c r="B1302" s="888" t="n">
        <x:v>46202</x:v>
      </x:c>
      <x:c r="C1302" t="str">
        <x:v>K Stappard</x:v>
      </x:c>
      <x:c r="D1302" t="str">
        <x:v>Permanent</x:v>
      </x:c>
      <x:c r="E1302" t="str">
        <x:v>Thurrock</x:v>
      </x:c>
      <x:c r="F1302" t="str">
        <x:v>Operative Porter</x:v>
      </x:c>
      <x:c r="G1302" t="str">
        <x:v>401175</x:v>
      </x:c>
      <x:c r="H1302" t="str">
        <x:v>Hogan Lovells LLP</x:v>
      </x:c>
      <x:c r="I1302" s="22" t="n">
        <x:v>9.5</x:v>
      </x:c>
      <x:c r="J1302" t="str">
        <x:v>Worked</x:v>
      </x:c>
      <x:c r="K1302" t="str">
        <x:v>Employee 103617; home branch Thurrock; assigned role Operative Porter | Deployment branch: Thurrock | Actual role: Operative Porter | Jobs: 401175 | Customers: Hogan Lovells LLP | Actual hours: 9.5; source records: 1</x:v>
      </x:c>
      <x:c r="L1302" t="str">
        <x:v>Include</x:v>
      </x:c>
      <x:c r="M1302"/>
      <x:c r="N1302"/>
    </x:row>
    <x:row r="1303">
      <x:c r="A1303" t="str">
        <x:v>K Stappard|2026-06-30</x:v>
      </x:c>
      <x:c r="B1303" s="888" t="n">
        <x:v>46203</x:v>
      </x:c>
      <x:c r="C1303" t="str">
        <x:v>K Stappard</x:v>
      </x:c>
      <x:c r="D1303" t="str">
        <x:v>Permanent</x:v>
      </x:c>
      <x:c r="E1303" t="str">
        <x:v>Thurrock</x:v>
      </x:c>
      <x:c r="F1303" t="str">
        <x:v>Operative Porter</x:v>
      </x:c>
      <x:c r="G1303" t="str">
        <x:v>402575</x:v>
      </x:c>
      <x:c r="H1303" t="str">
        <x:v>Latham &amp; Watkins</x:v>
      </x:c>
      <x:c r="I1303" s="22" t="n">
        <x:v>8.5</x:v>
      </x:c>
      <x:c r="J1303" t="str">
        <x:v>Worked</x:v>
      </x:c>
      <x:c r="K1303" t="str">
        <x:v>Employee 103617; home branch Thurrock; assigned role Operative Porter | Deployment branch: Thurrock | Actual role: Operative Porter | Jobs: 402575 | Customers: Latham &amp; Watkins | Actual hours: 8.5; source records: 1</x:v>
      </x:c>
      <x:c r="L1303" t="str">
        <x:v>Include</x:v>
      </x:c>
      <x:c r="M1303"/>
      <x:c r="N1303"/>
    </x:row>
    <x:row r="1304">
      <x:c r="A1304" t="str">
        <x:v>Kaspar Dumpis|2026-06-01</x:v>
      </x:c>
      <x:c r="B1304" s="888" t="n">
        <x:v>46174</x:v>
      </x:c>
      <x:c r="C1304" t="str">
        <x:v>Kaspar Dumpis</x:v>
      </x:c>
      <x:c r="D1304" t="str">
        <x:v>Permanent</x:v>
      </x:c>
      <x:c r="E1304" t="str">
        <x:v>Thurrock</x:v>
      </x:c>
      <x:c r="F1304" t="str">
        <x:v>Warehouse</x:v>
      </x:c>
      <x:c r="G1304"/>
      <x:c r="H1304"/>
      <x:c r="I1304" s="22" t="n">
        <x:v>0</x:v>
      </x:c>
      <x:c r="J1304" t="str">
        <x:v>Annual leave</x:v>
      </x:c>
      <x:c r="K1304" t="str">
        <x:v>Employee 104197; home branch Thurrock; assigned role Warehouse | Leave: Annual Leave (Hours) | Leave calendar basis: Variable-pattern period</x:v>
      </x:c>
      <x:c r="L1304" t="str">
        <x:v>Include</x:v>
      </x:c>
      <x:c r="M1304"/>
      <x:c r="N1304"/>
    </x:row>
    <x:row r="1305">
      <x:c r="A1305" t="str">
        <x:v>Kaspar Dumpis|2026-06-03</x:v>
      </x:c>
      <x:c r="B1305" s="888" t="n">
        <x:v>46176</x:v>
      </x:c>
      <x:c r="C1305" t="str">
        <x:v>Kaspar Dumpis</x:v>
      </x:c>
      <x:c r="D1305" t="str">
        <x:v>Permanent</x:v>
      </x:c>
      <x:c r="E1305" t="str">
        <x:v>Thurrock</x:v>
      </x:c>
      <x:c r="F1305" t="str">
        <x:v>Warehouse</x:v>
      </x:c>
      <x:c r="G1305" t="str">
        <x:v>363792D</x:v>
      </x:c>
      <x:c r="H1305" t="str">
        <x:v>Thurrock Warehouse</x:v>
      </x:c>
      <x:c r="I1305" s="22" t="n">
        <x:v>9</x:v>
      </x:c>
      <x:c r="J1305" t="str">
        <x:v>Worked</x:v>
      </x:c>
      <x:c r="K1305" t="str">
        <x:v>Employee 104197; home branch Thurrock; assigned role Warehouse | Deployment branch: Thurrock | Actual role: Warehouse | Jobs: 363792D | Customers: Thurrock Warehouse | Actual hours: 9.0; source records: 1</x:v>
      </x:c>
      <x:c r="L1305" t="str">
        <x:v>Include</x:v>
      </x:c>
      <x:c r="M1305"/>
      <x:c r="N1305"/>
    </x:row>
    <x:row r="1306">
      <x:c r="A1306" t="str">
        <x:v>Kaspar Dumpis|2026-06-04</x:v>
      </x:c>
      <x:c r="B1306" s="888" t="n">
        <x:v>46177</x:v>
      </x:c>
      <x:c r="C1306" t="str">
        <x:v>Kaspar Dumpis</x:v>
      </x:c>
      <x:c r="D1306" t="str">
        <x:v>Permanent</x:v>
      </x:c>
      <x:c r="E1306" t="str">
        <x:v>Thurrock</x:v>
      </x:c>
      <x:c r="F1306" t="str">
        <x:v>Warehouse</x:v>
      </x:c>
      <x:c r="G1306" t="str">
        <x:v>363792D</x:v>
      </x:c>
      <x:c r="H1306" t="str">
        <x:v>Thurrock Warehouse</x:v>
      </x:c>
      <x:c r="I1306" s="22" t="n">
        <x:v>9</x:v>
      </x:c>
      <x:c r="J1306" t="str">
        <x:v>Worked</x:v>
      </x:c>
      <x:c r="K1306" t="str">
        <x:v>Employee 104197; home branch Thurrock; assigned role Warehouse | Deployment branch: Thurrock | Actual role: Warehouse | Jobs: 363792D | Customers: Thurrock Warehouse | Actual hours: 9.0; source records: 1</x:v>
      </x:c>
      <x:c r="L1306" t="str">
        <x:v>Include</x:v>
      </x:c>
      <x:c r="M1306"/>
      <x:c r="N1306"/>
    </x:row>
    <x:row r="1307">
      <x:c r="A1307" t="str">
        <x:v>Kaspar Dumpis|2026-06-05</x:v>
      </x:c>
      <x:c r="B1307" s="888" t="n">
        <x:v>46178</x:v>
      </x:c>
      <x:c r="C1307" t="str">
        <x:v>Kaspar Dumpis</x:v>
      </x:c>
      <x:c r="D1307" t="str">
        <x:v>Permanent</x:v>
      </x:c>
      <x:c r="E1307" t="str">
        <x:v>Thurrock</x:v>
      </x:c>
      <x:c r="F1307" t="str">
        <x:v>Warehouse</x:v>
      </x:c>
      <x:c r="G1307" t="str">
        <x:v>363792D</x:v>
      </x:c>
      <x:c r="H1307" t="str">
        <x:v>Thurrock Warehouse</x:v>
      </x:c>
      <x:c r="I1307" s="22" t="n">
        <x:v>9</x:v>
      </x:c>
      <x:c r="J1307" t="str">
        <x:v>Worked</x:v>
      </x:c>
      <x:c r="K1307" t="str">
        <x:v>Employee 104197; home branch Thurrock; assigned role Warehouse | Deployment branch: Thurrock | Actual role: Warehouse | Jobs: 363792D | Customers: Thurrock Warehouse | Actual hours: 9.0; source records: 1</x:v>
      </x:c>
      <x:c r="L1307" t="str">
        <x:v>Include</x:v>
      </x:c>
      <x:c r="M1307"/>
      <x:c r="N1307"/>
    </x:row>
    <x:row r="1308">
      <x:c r="A1308" t="str">
        <x:v>Kaspar Dumpis|2026-06-08</x:v>
      </x:c>
      <x:c r="B1308" s="888" t="n">
        <x:v>46181</x:v>
      </x:c>
      <x:c r="C1308" t="str">
        <x:v>Kaspar Dumpis</x:v>
      </x:c>
      <x:c r="D1308" t="str">
        <x:v>Permanent</x:v>
      </x:c>
      <x:c r="E1308" t="str">
        <x:v>Thurrock</x:v>
      </x:c>
      <x:c r="F1308" t="str">
        <x:v>Warehouse</x:v>
      </x:c>
      <x:c r="G1308" t="str">
        <x:v>363792D</x:v>
      </x:c>
      <x:c r="H1308" t="str">
        <x:v>Thurrock Warehouse</x:v>
      </x:c>
      <x:c r="I1308" s="22" t="n">
        <x:v>9</x:v>
      </x:c>
      <x:c r="J1308" t="str">
        <x:v>Worked</x:v>
      </x:c>
      <x:c r="K1308" t="str">
        <x:v>Employee 104197; home branch Thurrock; assigned role Warehouse | Deployment branch: Thurrock | Actual role: Warehouse | Jobs: 363792D | Customers: Thurrock Warehouse | Actual hours: 9.0; source records: 1</x:v>
      </x:c>
      <x:c r="L1308" t="str">
        <x:v>Include</x:v>
      </x:c>
      <x:c r="M1308"/>
      <x:c r="N1308"/>
    </x:row>
    <x:row r="1309">
      <x:c r="A1309" t="str">
        <x:v>Kaspar Dumpis|2026-06-09</x:v>
      </x:c>
      <x:c r="B1309" s="888" t="n">
        <x:v>46182</x:v>
      </x:c>
      <x:c r="C1309" t="str">
        <x:v>Kaspar Dumpis</x:v>
      </x:c>
      <x:c r="D1309" t="str">
        <x:v>Permanent</x:v>
      </x:c>
      <x:c r="E1309" t="str">
        <x:v>Thurrock</x:v>
      </x:c>
      <x:c r="F1309" t="str">
        <x:v>Warehouse</x:v>
      </x:c>
      <x:c r="G1309" t="str">
        <x:v>363792D</x:v>
      </x:c>
      <x:c r="H1309" t="str">
        <x:v>Thurrock Warehouse</x:v>
      </x:c>
      <x:c r="I1309" s="22" t="n">
        <x:v>9</x:v>
      </x:c>
      <x:c r="J1309" t="str">
        <x:v>Worked</x:v>
      </x:c>
      <x:c r="K1309" t="str">
        <x:v>Employee 104197; home branch Thurrock; assigned role Warehouse | Deployment branch: Thurrock | Actual role: Warehouse | Jobs: 363792D | Customers: Thurrock Warehouse | Actual hours: 9.0; source records: 1</x:v>
      </x:c>
      <x:c r="L1309" t="str">
        <x:v>Include</x:v>
      </x:c>
      <x:c r="M1309"/>
      <x:c r="N1309"/>
    </x:row>
    <x:row r="1310">
      <x:c r="A1310" t="str">
        <x:v>Kaspar Dumpis|2026-06-11</x:v>
      </x:c>
      <x:c r="B1310" s="888" t="n">
        <x:v>46184</x:v>
      </x:c>
      <x:c r="C1310" t="str">
        <x:v>Kaspar Dumpis</x:v>
      </x:c>
      <x:c r="D1310" t="str">
        <x:v>Permanent</x:v>
      </x:c>
      <x:c r="E1310" t="str">
        <x:v>Thurrock</x:v>
      </x:c>
      <x:c r="F1310" t="str">
        <x:v>Warehouse</x:v>
      </x:c>
      <x:c r="G1310" t="str">
        <x:v>363792D</x:v>
      </x:c>
      <x:c r="H1310" t="str">
        <x:v>Thurrock Warehouse</x:v>
      </x:c>
      <x:c r="I1310" s="22" t="n">
        <x:v>9</x:v>
      </x:c>
      <x:c r="J1310" t="str">
        <x:v>Worked</x:v>
      </x:c>
      <x:c r="K1310" t="str">
        <x:v>Employee 104197; home branch Thurrock; assigned role Warehouse | Deployment branch: Thurrock | Actual role: Warehouse | Jobs: 363792D | Customers: Thurrock Warehouse | Actual hours: 9.0; source records: 1</x:v>
      </x:c>
      <x:c r="L1310" t="str">
        <x:v>Include</x:v>
      </x:c>
      <x:c r="M1310"/>
      <x:c r="N1310"/>
    </x:row>
    <x:row r="1311">
      <x:c r="A1311" t="str">
        <x:v>Kaspar Dumpis|2026-06-12</x:v>
      </x:c>
      <x:c r="B1311" s="888" t="n">
        <x:v>46185</x:v>
      </x:c>
      <x:c r="C1311" t="str">
        <x:v>Kaspar Dumpis</x:v>
      </x:c>
      <x:c r="D1311" t="str">
        <x:v>Permanent</x:v>
      </x:c>
      <x:c r="E1311" t="str">
        <x:v>Thurrock</x:v>
      </x:c>
      <x:c r="F1311" t="str">
        <x:v>Warehouse</x:v>
      </x:c>
      <x:c r="G1311" t="str">
        <x:v>363792D</x:v>
      </x:c>
      <x:c r="H1311" t="str">
        <x:v>Thurrock Warehouse</x:v>
      </x:c>
      <x:c r="I1311" s="22" t="n">
        <x:v>9</x:v>
      </x:c>
      <x:c r="J1311" t="str">
        <x:v>Worked</x:v>
      </x:c>
      <x:c r="K1311" t="str">
        <x:v>Employee 104197; home branch Thurrock; assigned role Warehouse | Deployment branch: Thurrock | Actual role: Warehouse | Jobs: 363792D | Customers: Thurrock Warehouse | Actual hours: 9.0; source records: 1</x:v>
      </x:c>
      <x:c r="L1311" t="str">
        <x:v>Include</x:v>
      </x:c>
      <x:c r="M1311"/>
      <x:c r="N1311"/>
    </x:row>
    <x:row r="1312">
      <x:c r="A1312" t="str">
        <x:v>Kaspar Dumpis|2026-06-17</x:v>
      </x:c>
      <x:c r="B1312" s="888" t="n">
        <x:v>46190</x:v>
      </x:c>
      <x:c r="C1312" t="str">
        <x:v>Kaspar Dumpis</x:v>
      </x:c>
      <x:c r="D1312" t="str">
        <x:v>Permanent</x:v>
      </x:c>
      <x:c r="E1312" t="str">
        <x:v>Thurrock</x:v>
      </x:c>
      <x:c r="F1312" t="str">
        <x:v>Warehouse</x:v>
      </x:c>
      <x:c r="G1312" t="str">
        <x:v>363792D</x:v>
      </x:c>
      <x:c r="H1312" t="str">
        <x:v>Thurrock Warehouse</x:v>
      </x:c>
      <x:c r="I1312" s="22" t="n">
        <x:v>9</x:v>
      </x:c>
      <x:c r="J1312" t="str">
        <x:v>Worked</x:v>
      </x:c>
      <x:c r="K1312" t="str">
        <x:v>Employee 104197; home branch Thurrock; assigned role Warehouse | Deployment branch: Thurrock | Actual role: Warehouse | Jobs: 363792D | Customers: Thurrock Warehouse | Actual hours: 9.0; source records: 1</x:v>
      </x:c>
      <x:c r="L1312" t="str">
        <x:v>Include</x:v>
      </x:c>
      <x:c r="M1312"/>
      <x:c r="N1312"/>
    </x:row>
    <x:row r="1313">
      <x:c r="A1313" t="str">
        <x:v>Kaspar Dumpis|2026-06-18</x:v>
      </x:c>
      <x:c r="B1313" s="888" t="n">
        <x:v>46191</x:v>
      </x:c>
      <x:c r="C1313" t="str">
        <x:v>Kaspar Dumpis</x:v>
      </x:c>
      <x:c r="D1313" t="str">
        <x:v>Permanent</x:v>
      </x:c>
      <x:c r="E1313" t="str">
        <x:v>Thurrock</x:v>
      </x:c>
      <x:c r="F1313" t="str">
        <x:v>Warehouse</x:v>
      </x:c>
      <x:c r="G1313" t="str">
        <x:v>363792D</x:v>
      </x:c>
      <x:c r="H1313" t="str">
        <x:v>Thurrock Warehouse</x:v>
      </x:c>
      <x:c r="I1313" s="22" t="n">
        <x:v>9.5</x:v>
      </x:c>
      <x:c r="J1313" t="str">
        <x:v>Worked</x:v>
      </x:c>
      <x:c r="K1313" t="str">
        <x:v>Employee 104197; home branch Thurrock; assigned role Warehouse | Deployment branch: Thurrock | Actual role: Warehouse | Jobs: 363792D | Customers: Thurrock Warehouse | Actual hours: 9.5; source records: 1</x:v>
      </x:c>
      <x:c r="L1313" t="str">
        <x:v>Include</x:v>
      </x:c>
      <x:c r="M1313"/>
      <x:c r="N1313"/>
    </x:row>
    <x:row r="1314">
      <x:c r="A1314" t="str">
        <x:v>Kaspar Dumpis|2026-06-19</x:v>
      </x:c>
      <x:c r="B1314" s="888" t="n">
        <x:v>46192</x:v>
      </x:c>
      <x:c r="C1314" t="str">
        <x:v>Kaspar Dumpis</x:v>
      </x:c>
      <x:c r="D1314" t="str">
        <x:v>Permanent</x:v>
      </x:c>
      <x:c r="E1314" t="str">
        <x:v>Thurrock</x:v>
      </x:c>
      <x:c r="F1314" t="str">
        <x:v>Warehouse</x:v>
      </x:c>
      <x:c r="G1314" t="str">
        <x:v>363792D</x:v>
      </x:c>
      <x:c r="H1314" t="str">
        <x:v>Thurrock Warehouse</x:v>
      </x:c>
      <x:c r="I1314" s="22" t="n">
        <x:v>9</x:v>
      </x:c>
      <x:c r="J1314" t="str">
        <x:v>Worked</x:v>
      </x:c>
      <x:c r="K1314" t="str">
        <x:v>Employee 104197; home branch Thurrock; assigned role Warehouse | Deployment branch: Thurrock | Actual role: Warehouse | Jobs: 363792D | Customers: Thurrock Warehouse | Actual hours: 9.0; source records: 1</x:v>
      </x:c>
      <x:c r="L1314" t="str">
        <x:v>Include</x:v>
      </x:c>
      <x:c r="M1314"/>
      <x:c r="N1314"/>
    </x:row>
    <x:row r="1315">
      <x:c r="A1315" t="str">
        <x:v>Kaspar Dumpis|2026-06-22</x:v>
      </x:c>
      <x:c r="B1315" s="888" t="n">
        <x:v>46195</x:v>
      </x:c>
      <x:c r="C1315" t="str">
        <x:v>Kaspar Dumpis</x:v>
      </x:c>
      <x:c r="D1315" t="str">
        <x:v>Permanent</x:v>
      </x:c>
      <x:c r="E1315" t="str">
        <x:v>Thurrock</x:v>
      </x:c>
      <x:c r="F1315" t="str">
        <x:v>Warehouse</x:v>
      </x:c>
      <x:c r="G1315" t="str">
        <x:v>363792D</x:v>
      </x:c>
      <x:c r="H1315" t="str">
        <x:v>Thurrock Warehouse</x:v>
      </x:c>
      <x:c r="I1315" s="22" t="n">
        <x:v>9</x:v>
      </x:c>
      <x:c r="J1315" t="str">
        <x:v>Worked</x:v>
      </x:c>
      <x:c r="K1315" t="str">
        <x:v>Employee 104197; home branch Thurrock; assigned role Warehouse | Deployment branch: Thurrock | Actual role: Warehouse | Jobs: 363792D | Customers: Thurrock Warehouse | Actual hours: 9.0; source records: 1</x:v>
      </x:c>
      <x:c r="L1315" t="str">
        <x:v>Include</x:v>
      </x:c>
      <x:c r="M1315"/>
      <x:c r="N1315"/>
    </x:row>
    <x:row r="1316">
      <x:c r="A1316" t="str">
        <x:v>Kaspar Dumpis|2026-06-23</x:v>
      </x:c>
      <x:c r="B1316" s="888" t="n">
        <x:v>46196</x:v>
      </x:c>
      <x:c r="C1316" t="str">
        <x:v>Kaspar Dumpis</x:v>
      </x:c>
      <x:c r="D1316" t="str">
        <x:v>Permanent</x:v>
      </x:c>
      <x:c r="E1316" t="str">
        <x:v>Thurrock</x:v>
      </x:c>
      <x:c r="F1316" t="str">
        <x:v>Warehouse</x:v>
      </x:c>
      <x:c r="G1316" t="str">
        <x:v>363792D</x:v>
      </x:c>
      <x:c r="H1316" t="str">
        <x:v>Thurrock Warehouse</x:v>
      </x:c>
      <x:c r="I1316" s="22" t="n">
        <x:v>9</x:v>
      </x:c>
      <x:c r="J1316" t="str">
        <x:v>Worked</x:v>
      </x:c>
      <x:c r="K1316" t="str">
        <x:v>Employee 104197; home branch Thurrock; assigned role Warehouse | Deployment branch: Thurrock | Actual role: Warehouse | Jobs: 363792D | Customers: Thurrock Warehouse | Actual hours: 9.0; source records: 1</x:v>
      </x:c>
      <x:c r="L1316" t="str">
        <x:v>Include</x:v>
      </x:c>
      <x:c r="M1316"/>
      <x:c r="N1316"/>
    </x:row>
    <x:row r="1317">
      <x:c r="A1317" t="str">
        <x:v>Kaspar Dumpis|2026-06-24</x:v>
      </x:c>
      <x:c r="B1317" s="888" t="n">
        <x:v>46197</x:v>
      </x:c>
      <x:c r="C1317" t="str">
        <x:v>Kaspar Dumpis</x:v>
      </x:c>
      <x:c r="D1317" t="str">
        <x:v>Permanent</x:v>
      </x:c>
      <x:c r="E1317" t="str">
        <x:v>Thurrock</x:v>
      </x:c>
      <x:c r="F1317" t="str">
        <x:v>Warehouse</x:v>
      </x:c>
      <x:c r="G1317" t="str">
        <x:v>363792D</x:v>
      </x:c>
      <x:c r="H1317" t="str">
        <x:v>Thurrock Warehouse</x:v>
      </x:c>
      <x:c r="I1317" s="22" t="n">
        <x:v>9</x:v>
      </x:c>
      <x:c r="J1317" t="str">
        <x:v>Worked</x:v>
      </x:c>
      <x:c r="K1317" t="str">
        <x:v>Employee 104197; home branch Thurrock; assigned role Warehouse | Deployment branch: Thurrock | Actual role: Warehouse | Jobs: 363792D | Customers: Thurrock Warehouse | Actual hours: 9.0; source records: 1</x:v>
      </x:c>
      <x:c r="L1317" t="str">
        <x:v>Include</x:v>
      </x:c>
      <x:c r="M1317"/>
      <x:c r="N1317"/>
    </x:row>
    <x:row r="1318">
      <x:c r="A1318" t="str">
        <x:v>Kaspar Dumpis|2026-06-25</x:v>
      </x:c>
      <x:c r="B1318" s="888" t="n">
        <x:v>46198</x:v>
      </x:c>
      <x:c r="C1318" t="str">
        <x:v>Kaspar Dumpis</x:v>
      </x:c>
      <x:c r="D1318" t="str">
        <x:v>Permanent</x:v>
      </x:c>
      <x:c r="E1318" t="str">
        <x:v>Thurrock</x:v>
      </x:c>
      <x:c r="F1318" t="str">
        <x:v>Warehouse</x:v>
      </x:c>
      <x:c r="G1318" t="str">
        <x:v>363792D</x:v>
      </x:c>
      <x:c r="H1318" t="str">
        <x:v>Thurrock Warehouse</x:v>
      </x:c>
      <x:c r="I1318" s="22" t="n">
        <x:v>9</x:v>
      </x:c>
      <x:c r="J1318" t="str">
        <x:v>Worked</x:v>
      </x:c>
      <x:c r="K1318" t="str">
        <x:v>Employee 104197; home branch Thurrock; assigned role Warehouse | Deployment branch: Thurrock | Actual role: Warehouse | Jobs: 363792D | Customers: Thurrock Warehouse | Actual hours: 9.0; source records: 1</x:v>
      </x:c>
      <x:c r="L1318" t="str">
        <x:v>Include</x:v>
      </x:c>
      <x:c r="M1318"/>
      <x:c r="N1318"/>
    </x:row>
    <x:row r="1319">
      <x:c r="A1319" t="str">
        <x:v>Kaspar Dumpis|2026-06-26</x:v>
      </x:c>
      <x:c r="B1319" s="888" t="n">
        <x:v>46199</x:v>
      </x:c>
      <x:c r="C1319" t="str">
        <x:v>Kaspar Dumpis</x:v>
      </x:c>
      <x:c r="D1319" t="str">
        <x:v>Permanent</x:v>
      </x:c>
      <x:c r="E1319" t="str">
        <x:v>Thurrock</x:v>
      </x:c>
      <x:c r="F1319" t="str">
        <x:v>Warehouse</x:v>
      </x:c>
      <x:c r="G1319" t="str">
        <x:v>363792D</x:v>
      </x:c>
      <x:c r="H1319" t="str">
        <x:v>Thurrock Warehouse</x:v>
      </x:c>
      <x:c r="I1319" s="22" t="n">
        <x:v>9</x:v>
      </x:c>
      <x:c r="J1319" t="str">
        <x:v>Worked</x:v>
      </x:c>
      <x:c r="K1319" t="str">
        <x:v>Employee 104197; home branch Thurrock; assigned role Warehouse | Deployment branch: Thurrock | Actual role: Warehouse | Jobs: 363792D | Customers: Thurrock Warehouse | Actual hours: 9.0; source records: 1</x:v>
      </x:c>
      <x:c r="L1319" t="str">
        <x:v>Include</x:v>
      </x:c>
      <x:c r="M1319"/>
      <x:c r="N1319"/>
    </x:row>
    <x:row r="1320">
      <x:c r="A1320" t="str">
        <x:v>Kevin McKnight|2026-06-01</x:v>
      </x:c>
      <x:c r="B1320" s="888" t="n">
        <x:v>46174</x:v>
      </x:c>
      <x:c r="C1320" t="str">
        <x:v>Kevin McKnight</x:v>
      </x:c>
      <x:c r="D1320" t="str">
        <x:v>Permanent</x:v>
      </x:c>
      <x:c r="E1320" t="str">
        <x:v>Thurrock</x:v>
      </x:c>
      <x:c r="F1320" t="str">
        <x:v>Operative Porter</x:v>
      </x:c>
      <x:c r="G1320" t="str">
        <x:v>399438</x:v>
      </x:c>
      <x:c r="H1320" t="str">
        <x:v>Harrow Green Thurrock M/W use only</x:v>
      </x:c>
      <x:c r="I1320" s="22" t="n">
        <x:v>9</x:v>
      </x:c>
      <x:c r="J1320" t="str">
        <x:v>Worked</x:v>
      </x:c>
      <x:c r="K1320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20" t="str">
        <x:v>Include</x:v>
      </x:c>
      <x:c r="M1320"/>
      <x:c r="N1320"/>
    </x:row>
    <x:row r="1321">
      <x:c r="A1321" t="str">
        <x:v>Kevin McKnight|2026-06-02</x:v>
      </x:c>
      <x:c r="B1321" s="888" t="n">
        <x:v>46175</x:v>
      </x:c>
      <x:c r="C1321" t="str">
        <x:v>Kevin McKnight</x:v>
      </x:c>
      <x:c r="D1321" t="str">
        <x:v>Permanent</x:v>
      </x:c>
      <x:c r="E1321" t="str">
        <x:v>Thurrock</x:v>
      </x:c>
      <x:c r="F1321" t="str">
        <x:v>Operative Porter</x:v>
      </x:c>
      <x:c r="G1321" t="str">
        <x:v>399438</x:v>
      </x:c>
      <x:c r="H1321" t="str">
        <x:v>Harrow Green Thurrock M/W use only</x:v>
      </x:c>
      <x:c r="I1321" s="22" t="n">
        <x:v>9</x:v>
      </x:c>
      <x:c r="J1321" t="str">
        <x:v>Worked</x:v>
      </x:c>
      <x:c r="K1321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21" t="str">
        <x:v>Include</x:v>
      </x:c>
      <x:c r="M1321"/>
      <x:c r="N1321"/>
    </x:row>
    <x:row r="1322">
      <x:c r="A1322" t="str">
        <x:v>Kevin McKnight|2026-06-03</x:v>
      </x:c>
      <x:c r="B1322" s="888" t="n">
        <x:v>46176</x:v>
      </x:c>
      <x:c r="C1322" t="str">
        <x:v>Kevin McKnight</x:v>
      </x:c>
      <x:c r="D1322" t="str">
        <x:v>Permanent</x:v>
      </x:c>
      <x:c r="E1322" t="str">
        <x:v>Thurrock</x:v>
      </x:c>
      <x:c r="F1322" t="str">
        <x:v>Operative Porter</x:v>
      </x:c>
      <x:c r="G1322" t="str">
        <x:v>399438</x:v>
      </x:c>
      <x:c r="H1322" t="str">
        <x:v>Harrow Green Thurrock M/W use only</x:v>
      </x:c>
      <x:c r="I1322" s="22" t="n">
        <x:v>9</x:v>
      </x:c>
      <x:c r="J1322" t="str">
        <x:v>Worked</x:v>
      </x:c>
      <x:c r="K1322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22" t="str">
        <x:v>Include</x:v>
      </x:c>
      <x:c r="M1322"/>
      <x:c r="N1322"/>
    </x:row>
    <x:row r="1323">
      <x:c r="A1323" t="str">
        <x:v>Kevin McKnight|2026-06-04</x:v>
      </x:c>
      <x:c r="B1323" s="888" t="n">
        <x:v>46177</x:v>
      </x:c>
      <x:c r="C1323" t="str">
        <x:v>Kevin McKnight</x:v>
      </x:c>
      <x:c r="D1323" t="str">
        <x:v>Permanent</x:v>
      </x:c>
      <x:c r="E1323" t="str">
        <x:v>Thurrock</x:v>
      </x:c>
      <x:c r="F1323" t="str">
        <x:v>Operative Porter</x:v>
      </x:c>
      <x:c r="G1323" t="str">
        <x:v>399438</x:v>
      </x:c>
      <x:c r="H1323" t="str">
        <x:v>Harrow Green Thurrock M/W use only</x:v>
      </x:c>
      <x:c r="I1323" s="22" t="n">
        <x:v>9</x:v>
      </x:c>
      <x:c r="J1323" t="str">
        <x:v>Worked</x:v>
      </x:c>
      <x:c r="K1323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23" t="str">
        <x:v>Include</x:v>
      </x:c>
      <x:c r="M1323"/>
      <x:c r="N1323"/>
    </x:row>
    <x:row r="1324">
      <x:c r="A1324" t="str">
        <x:v>Kevin McKnight|2026-06-05</x:v>
      </x:c>
      <x:c r="B1324" s="888" t="n">
        <x:v>46178</x:v>
      </x:c>
      <x:c r="C1324" t="str">
        <x:v>Kevin McKnight</x:v>
      </x:c>
      <x:c r="D1324" t="str">
        <x:v>Permanent</x:v>
      </x:c>
      <x:c r="E1324" t="str">
        <x:v>Thurrock</x:v>
      </x:c>
      <x:c r="F1324" t="str">
        <x:v>Operative Porter</x:v>
      </x:c>
      <x:c r="G1324"/>
      <x:c r="H1324"/>
      <x:c r="I1324" s="22" t="n">
        <x:v>0</x:v>
      </x:c>
      <x:c r="J1324" t="str">
        <x:v>Annual leave</x:v>
      </x:c>
      <x:c r="K1324" t="str">
        <x:v>Employee 1165; home branch Thurrock; assigned role Operative Porter | Leave: Annual Leave (Hours) | Leave calendar basis: Variable-pattern period</x:v>
      </x:c>
      <x:c r="L1324" t="str">
        <x:v>Include</x:v>
      </x:c>
      <x:c r="M1324"/>
      <x:c r="N1324"/>
    </x:row>
    <x:row r="1325">
      <x:c r="A1325" t="str">
        <x:v>Kevin McKnight|2026-06-08</x:v>
      </x:c>
      <x:c r="B1325" s="888" t="n">
        <x:v>46181</x:v>
      </x:c>
      <x:c r="C1325" t="str">
        <x:v>Kevin McKnight</x:v>
      </x:c>
      <x:c r="D1325" t="str">
        <x:v>Permanent</x:v>
      </x:c>
      <x:c r="E1325" t="str">
        <x:v>Thurrock</x:v>
      </x:c>
      <x:c r="F1325" t="str">
        <x:v>Operative Porter</x:v>
      </x:c>
      <x:c r="G1325" t="str">
        <x:v>399438</x:v>
      </x:c>
      <x:c r="H1325" t="str">
        <x:v>Harrow Green Thurrock M/W use only</x:v>
      </x:c>
      <x:c r="I1325" s="22" t="n">
        <x:v>9</x:v>
      </x:c>
      <x:c r="J1325" t="str">
        <x:v>Worked</x:v>
      </x:c>
      <x:c r="K1325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25" t="str">
        <x:v>Include</x:v>
      </x:c>
      <x:c r="M1325"/>
      <x:c r="N1325"/>
    </x:row>
    <x:row r="1326">
      <x:c r="A1326" t="str">
        <x:v>Kevin McKnight|2026-06-09</x:v>
      </x:c>
      <x:c r="B1326" s="888" t="n">
        <x:v>46182</x:v>
      </x:c>
      <x:c r="C1326" t="str">
        <x:v>Kevin McKnight</x:v>
      </x:c>
      <x:c r="D1326" t="str">
        <x:v>Permanent</x:v>
      </x:c>
      <x:c r="E1326" t="str">
        <x:v>Thurrock</x:v>
      </x:c>
      <x:c r="F1326" t="str">
        <x:v>Operative Porter</x:v>
      </x:c>
      <x:c r="G1326" t="str">
        <x:v>399438</x:v>
      </x:c>
      <x:c r="H1326" t="str">
        <x:v>Harrow Green Thurrock M/W use only</x:v>
      </x:c>
      <x:c r="I1326" s="22" t="n">
        <x:v>9</x:v>
      </x:c>
      <x:c r="J1326" t="str">
        <x:v>Worked</x:v>
      </x:c>
      <x:c r="K1326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26" t="str">
        <x:v>Include</x:v>
      </x:c>
      <x:c r="M1326"/>
      <x:c r="N1326"/>
    </x:row>
    <x:row r="1327">
      <x:c r="A1327" t="str">
        <x:v>Kevin McKnight|2026-06-10</x:v>
      </x:c>
      <x:c r="B1327" s="888" t="n">
        <x:v>46183</x:v>
      </x:c>
      <x:c r="C1327" t="str">
        <x:v>Kevin McKnight</x:v>
      </x:c>
      <x:c r="D1327" t="str">
        <x:v>Permanent</x:v>
      </x:c>
      <x:c r="E1327" t="str">
        <x:v>Thurrock</x:v>
      </x:c>
      <x:c r="F1327" t="str">
        <x:v>Operative Porter</x:v>
      </x:c>
      <x:c r="G1327" t="str">
        <x:v>399438</x:v>
      </x:c>
      <x:c r="H1327" t="str">
        <x:v>Harrow Green Thurrock M/W use only</x:v>
      </x:c>
      <x:c r="I1327" s="22" t="n">
        <x:v>9</x:v>
      </x:c>
      <x:c r="J1327" t="str">
        <x:v>Worked</x:v>
      </x:c>
      <x:c r="K1327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27" t="str">
        <x:v>Include</x:v>
      </x:c>
      <x:c r="M1327"/>
      <x:c r="N1327"/>
    </x:row>
    <x:row r="1328">
      <x:c r="A1328" t="str">
        <x:v>Kevin McKnight|2026-06-11</x:v>
      </x:c>
      <x:c r="B1328" s="888" t="n">
        <x:v>46184</x:v>
      </x:c>
      <x:c r="C1328" t="str">
        <x:v>Kevin McKnight</x:v>
      </x:c>
      <x:c r="D1328" t="str">
        <x:v>Permanent</x:v>
      </x:c>
      <x:c r="E1328" t="str">
        <x:v>Thurrock</x:v>
      </x:c>
      <x:c r="F1328" t="str">
        <x:v>Operative Porter</x:v>
      </x:c>
      <x:c r="G1328" t="str">
        <x:v>399438</x:v>
      </x:c>
      <x:c r="H1328" t="str">
        <x:v>Harrow Green Thurrock M/W use only</x:v>
      </x:c>
      <x:c r="I1328" s="22" t="n">
        <x:v>9</x:v>
      </x:c>
      <x:c r="J1328" t="str">
        <x:v>Worked</x:v>
      </x:c>
      <x:c r="K1328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28" t="str">
        <x:v>Include</x:v>
      </x:c>
      <x:c r="M1328"/>
      <x:c r="N1328"/>
    </x:row>
    <x:row r="1329">
      <x:c r="A1329" t="str">
        <x:v>Kevin McKnight|2026-06-12</x:v>
      </x:c>
      <x:c r="B1329" s="888" t="n">
        <x:v>46185</x:v>
      </x:c>
      <x:c r="C1329" t="str">
        <x:v>Kevin McKnight</x:v>
      </x:c>
      <x:c r="D1329" t="str">
        <x:v>Permanent</x:v>
      </x:c>
      <x:c r="E1329" t="str">
        <x:v>Thurrock</x:v>
      </x:c>
      <x:c r="F1329" t="str">
        <x:v>Operative Porter</x:v>
      </x:c>
      <x:c r="G1329" t="str">
        <x:v>399438</x:v>
      </x:c>
      <x:c r="H1329" t="str">
        <x:v>Harrow Green Thurrock M/W use only</x:v>
      </x:c>
      <x:c r="I1329" s="22" t="n">
        <x:v>9</x:v>
      </x:c>
      <x:c r="J1329" t="str">
        <x:v>Worked</x:v>
      </x:c>
      <x:c r="K1329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29" t="str">
        <x:v>Include</x:v>
      </x:c>
      <x:c r="M1329"/>
      <x:c r="N1329"/>
    </x:row>
    <x:row r="1330">
      <x:c r="A1330" t="str">
        <x:v>Kevin McKnight|2026-06-15</x:v>
      </x:c>
      <x:c r="B1330" s="888" t="n">
        <x:v>46188</x:v>
      </x:c>
      <x:c r="C1330" t="str">
        <x:v>Kevin McKnight</x:v>
      </x:c>
      <x:c r="D1330" t="str">
        <x:v>Permanent</x:v>
      </x:c>
      <x:c r="E1330" t="str">
        <x:v>Thurrock</x:v>
      </x:c>
      <x:c r="F1330" t="str">
        <x:v>Operative Porter</x:v>
      </x:c>
      <x:c r="G1330" t="str">
        <x:v>399438</x:v>
      </x:c>
      <x:c r="H1330" t="str">
        <x:v>Harrow Green Thurrock M/W use only</x:v>
      </x:c>
      <x:c r="I1330" s="22" t="n">
        <x:v>9</x:v>
      </x:c>
      <x:c r="J1330" t="str">
        <x:v>Worked</x:v>
      </x:c>
      <x:c r="K1330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30" t="str">
        <x:v>Include</x:v>
      </x:c>
      <x:c r="M1330"/>
      <x:c r="N1330"/>
    </x:row>
    <x:row r="1331">
      <x:c r="A1331" t="str">
        <x:v>Kevin McKnight|2026-06-16</x:v>
      </x:c>
      <x:c r="B1331" s="888" t="n">
        <x:v>46189</x:v>
      </x:c>
      <x:c r="C1331" t="str">
        <x:v>Kevin McKnight</x:v>
      </x:c>
      <x:c r="D1331" t="str">
        <x:v>Permanent</x:v>
      </x:c>
      <x:c r="E1331" t="str">
        <x:v>Thurrock</x:v>
      </x:c>
      <x:c r="F1331" t="str">
        <x:v>Operative Porter</x:v>
      </x:c>
      <x:c r="G1331" t="str">
        <x:v>399438</x:v>
      </x:c>
      <x:c r="H1331" t="str">
        <x:v>Harrow Green Thurrock M/W use only</x:v>
      </x:c>
      <x:c r="I1331" s="22" t="n">
        <x:v>9</x:v>
      </x:c>
      <x:c r="J1331" t="str">
        <x:v>Worked</x:v>
      </x:c>
      <x:c r="K1331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31" t="str">
        <x:v>Include</x:v>
      </x:c>
      <x:c r="M1331"/>
      <x:c r="N1331"/>
    </x:row>
    <x:row r="1332">
      <x:c r="A1332" t="str">
        <x:v>Kevin McKnight|2026-06-17</x:v>
      </x:c>
      <x:c r="B1332" s="888" t="n">
        <x:v>46190</x:v>
      </x:c>
      <x:c r="C1332" t="str">
        <x:v>Kevin McKnight</x:v>
      </x:c>
      <x:c r="D1332" t="str">
        <x:v>Permanent</x:v>
      </x:c>
      <x:c r="E1332" t="str">
        <x:v>Thurrock</x:v>
      </x:c>
      <x:c r="F1332" t="str">
        <x:v>Operative Porter</x:v>
      </x:c>
      <x:c r="G1332" t="str">
        <x:v>399438</x:v>
      </x:c>
      <x:c r="H1332" t="str">
        <x:v>Harrow Green Thurrock M/W use only</x:v>
      </x:c>
      <x:c r="I1332" s="22" t="n">
        <x:v>9</x:v>
      </x:c>
      <x:c r="J1332" t="str">
        <x:v>Worked</x:v>
      </x:c>
      <x:c r="K1332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32" t="str">
        <x:v>Include</x:v>
      </x:c>
      <x:c r="M1332"/>
      <x:c r="N1332"/>
    </x:row>
    <x:row r="1333">
      <x:c r="A1333" t="str">
        <x:v>Kevin McKnight|2026-06-18</x:v>
      </x:c>
      <x:c r="B1333" s="888" t="n">
        <x:v>46191</x:v>
      </x:c>
      <x:c r="C1333" t="str">
        <x:v>Kevin McKnight</x:v>
      </x:c>
      <x:c r="D1333" t="str">
        <x:v>Permanent</x:v>
      </x:c>
      <x:c r="E1333" t="str">
        <x:v>Thurrock</x:v>
      </x:c>
      <x:c r="F1333" t="str">
        <x:v>Operative Porter</x:v>
      </x:c>
      <x:c r="G1333" t="str">
        <x:v>399438</x:v>
      </x:c>
      <x:c r="H1333" t="str">
        <x:v>Harrow Green Thurrock M/W use only</x:v>
      </x:c>
      <x:c r="I1333" s="22" t="n">
        <x:v>9</x:v>
      </x:c>
      <x:c r="J1333" t="str">
        <x:v>Worked</x:v>
      </x:c>
      <x:c r="K1333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33" t="str">
        <x:v>Include</x:v>
      </x:c>
      <x:c r="M1333"/>
      <x:c r="N1333"/>
    </x:row>
    <x:row r="1334">
      <x:c r="A1334" t="str">
        <x:v>Kevin McKnight|2026-06-19</x:v>
      </x:c>
      <x:c r="B1334" s="888" t="n">
        <x:v>46192</x:v>
      </x:c>
      <x:c r="C1334" t="str">
        <x:v>Kevin McKnight</x:v>
      </x:c>
      <x:c r="D1334" t="str">
        <x:v>Permanent</x:v>
      </x:c>
      <x:c r="E1334" t="str">
        <x:v>Thurrock</x:v>
      </x:c>
      <x:c r="F1334" t="str">
        <x:v>Operative Porter</x:v>
      </x:c>
      <x:c r="G1334" t="str">
        <x:v>402876, 399438</x:v>
      </x:c>
      <x:c r="H1334" t="str">
        <x:v>Bishops; Harrow Green Thurrock M/W use only</x:v>
      </x:c>
      <x:c r="I1334" s="22" t="n">
        <x:v>16</x:v>
      </x:c>
      <x:c r="J1334" t="str">
        <x:v>Worked — 2 records</x:v>
      </x:c>
      <x:c r="K1334" t="str">
        <x:v>Employee 1165; home branch Thurrock; assigned role Operative Porter | Deployment branch: Thurrock | Actual role: Operative Driver, Operative Skilled | Jobs: 402876, 399438 | Customers: Bishops; Harrow Green Thurrock M/W use only | Actual hours: 16.0; source records: 2</x:v>
      </x:c>
      <x:c r="L1334" t="str">
        <x:v>Include</x:v>
      </x:c>
      <x:c r="M1334"/>
      <x:c r="N1334"/>
    </x:row>
    <x:row r="1335">
      <x:c r="A1335" t="str">
        <x:v>Kevin McKnight|2026-06-22</x:v>
      </x:c>
      <x:c r="B1335" s="888" t="n">
        <x:v>46195</x:v>
      </x:c>
      <x:c r="C1335" t="str">
        <x:v>Kevin McKnight</x:v>
      </x:c>
      <x:c r="D1335" t="str">
        <x:v>Permanent</x:v>
      </x:c>
      <x:c r="E1335" t="str">
        <x:v>Thurrock</x:v>
      </x:c>
      <x:c r="F1335" t="str">
        <x:v>Operative Porter</x:v>
      </x:c>
      <x:c r="G1335" t="str">
        <x:v>399438</x:v>
      </x:c>
      <x:c r="H1335" t="str">
        <x:v>Harrow Green Thurrock M/W use only</x:v>
      </x:c>
      <x:c r="I1335" s="22" t="n">
        <x:v>9</x:v>
      </x:c>
      <x:c r="J1335" t="str">
        <x:v>Worked</x:v>
      </x:c>
      <x:c r="K1335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35" t="str">
        <x:v>Include</x:v>
      </x:c>
      <x:c r="M1335"/>
      <x:c r="N1335"/>
    </x:row>
    <x:row r="1336">
      <x:c r="A1336" t="str">
        <x:v>Kevin McKnight|2026-06-23</x:v>
      </x:c>
      <x:c r="B1336" s="888" t="n">
        <x:v>46196</x:v>
      </x:c>
      <x:c r="C1336" t="str">
        <x:v>Kevin McKnight</x:v>
      </x:c>
      <x:c r="D1336" t="str">
        <x:v>Permanent</x:v>
      </x:c>
      <x:c r="E1336" t="str">
        <x:v>Thurrock</x:v>
      </x:c>
      <x:c r="F1336" t="str">
        <x:v>Operative Porter</x:v>
      </x:c>
      <x:c r="G1336" t="str">
        <x:v>399438</x:v>
      </x:c>
      <x:c r="H1336" t="str">
        <x:v>Harrow Green Thurrock M/W use only</x:v>
      </x:c>
      <x:c r="I1336" s="22" t="n">
        <x:v>9</x:v>
      </x:c>
      <x:c r="J1336" t="str">
        <x:v>Worked</x:v>
      </x:c>
      <x:c r="K1336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36" t="str">
        <x:v>Include</x:v>
      </x:c>
      <x:c r="M1336"/>
      <x:c r="N1336"/>
    </x:row>
    <x:row r="1337">
      <x:c r="A1337" t="str">
        <x:v>Kevin McKnight|2026-06-24</x:v>
      </x:c>
      <x:c r="B1337" s="888" t="n">
        <x:v>46197</x:v>
      </x:c>
      <x:c r="C1337" t="str">
        <x:v>Kevin McKnight</x:v>
      </x:c>
      <x:c r="D1337" t="str">
        <x:v>Permanent</x:v>
      </x:c>
      <x:c r="E1337" t="str">
        <x:v>Thurrock</x:v>
      </x:c>
      <x:c r="F1337" t="str">
        <x:v>Operative Porter</x:v>
      </x:c>
      <x:c r="G1337" t="str">
        <x:v>399438</x:v>
      </x:c>
      <x:c r="H1337" t="str">
        <x:v>Harrow Green Thurrock M/W use only</x:v>
      </x:c>
      <x:c r="I1337" s="22" t="n">
        <x:v>9</x:v>
      </x:c>
      <x:c r="J1337" t="str">
        <x:v>Worked</x:v>
      </x:c>
      <x:c r="K1337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37" t="str">
        <x:v>Include</x:v>
      </x:c>
      <x:c r="M1337"/>
      <x:c r="N1337"/>
    </x:row>
    <x:row r="1338">
      <x:c r="A1338" t="str">
        <x:v>Kevin McKnight|2026-06-25</x:v>
      </x:c>
      <x:c r="B1338" s="888" t="n">
        <x:v>46198</x:v>
      </x:c>
      <x:c r="C1338" t="str">
        <x:v>Kevin McKnight</x:v>
      </x:c>
      <x:c r="D1338" t="str">
        <x:v>Permanent</x:v>
      </x:c>
      <x:c r="E1338" t="str">
        <x:v>Thurrock</x:v>
      </x:c>
      <x:c r="F1338" t="str">
        <x:v>Operative Porter</x:v>
      </x:c>
      <x:c r="G1338" t="str">
        <x:v>399438</x:v>
      </x:c>
      <x:c r="H1338" t="str">
        <x:v>Harrow Green Thurrock M/W use only</x:v>
      </x:c>
      <x:c r="I1338" s="22" t="n">
        <x:v>9</x:v>
      </x:c>
      <x:c r="J1338" t="str">
        <x:v>Worked</x:v>
      </x:c>
      <x:c r="K1338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38" t="str">
        <x:v>Include</x:v>
      </x:c>
      <x:c r="M1338"/>
      <x:c r="N1338"/>
    </x:row>
    <x:row r="1339">
      <x:c r="A1339" t="str">
        <x:v>Kevin McKnight|2026-06-26</x:v>
      </x:c>
      <x:c r="B1339" s="888" t="n">
        <x:v>46199</x:v>
      </x:c>
      <x:c r="C1339" t="str">
        <x:v>Kevin McKnight</x:v>
      </x:c>
      <x:c r="D1339" t="str">
        <x:v>Permanent</x:v>
      </x:c>
      <x:c r="E1339" t="str">
        <x:v>Thurrock</x:v>
      </x:c>
      <x:c r="F1339" t="str">
        <x:v>Operative Porter</x:v>
      </x:c>
      <x:c r="G1339" t="str">
        <x:v>399438</x:v>
      </x:c>
      <x:c r="H1339" t="str">
        <x:v>Harrow Green Thurrock M/W use only</x:v>
      </x:c>
      <x:c r="I1339" s="22" t="n">
        <x:v>9</x:v>
      </x:c>
      <x:c r="J1339" t="str">
        <x:v>Worked</x:v>
      </x:c>
      <x:c r="K1339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39" t="str">
        <x:v>Include</x:v>
      </x:c>
      <x:c r="M1339"/>
      <x:c r="N1339"/>
    </x:row>
    <x:row r="1340">
      <x:c r="A1340" t="str">
        <x:v>Kevin McKnight|2026-06-29</x:v>
      </x:c>
      <x:c r="B1340" s="888" t="n">
        <x:v>46202</x:v>
      </x:c>
      <x:c r="C1340" t="str">
        <x:v>Kevin McKnight</x:v>
      </x:c>
      <x:c r="D1340" t="str">
        <x:v>Permanent</x:v>
      </x:c>
      <x:c r="E1340" t="str">
        <x:v>Thurrock</x:v>
      </x:c>
      <x:c r="F1340" t="str">
        <x:v>Operative Porter</x:v>
      </x:c>
      <x:c r="G1340" t="str">
        <x:v>402876, 399438</x:v>
      </x:c>
      <x:c r="H1340" t="str">
        <x:v>Bishops; Harrow Green Thurrock M/W use only</x:v>
      </x:c>
      <x:c r="I1340" s="22" t="n">
        <x:v>17</x:v>
      </x:c>
      <x:c r="J1340" t="str">
        <x:v>Worked — 2 records</x:v>
      </x:c>
      <x:c r="K1340" t="str">
        <x:v>Employee 1165; home branch Thurrock; assigned role Operative Porter | Deployment branch: Thurrock | Actual role: Operative Driver, Operative Skilled | Jobs: 402876, 399438 | Customers: Bishops; Harrow Green Thurrock M/W use only | Actual hours: 17.0; source records: 2</x:v>
      </x:c>
      <x:c r="L1340" t="str">
        <x:v>Include</x:v>
      </x:c>
      <x:c r="M1340"/>
      <x:c r="N1340"/>
    </x:row>
    <x:row r="1341">
      <x:c r="A1341" t="str">
        <x:v>Kevin McKnight|2026-06-30</x:v>
      </x:c>
      <x:c r="B1341" s="888" t="n">
        <x:v>46203</x:v>
      </x:c>
      <x:c r="C1341" t="str">
        <x:v>Kevin McKnight</x:v>
      </x:c>
      <x:c r="D1341" t="str">
        <x:v>Permanent</x:v>
      </x:c>
      <x:c r="E1341" t="str">
        <x:v>Thurrock</x:v>
      </x:c>
      <x:c r="F1341" t="str">
        <x:v>Operative Porter</x:v>
      </x:c>
      <x:c r="G1341" t="str">
        <x:v>399438</x:v>
      </x:c>
      <x:c r="H1341" t="str">
        <x:v>Harrow Green Thurrock M/W use only</x:v>
      </x:c>
      <x:c r="I1341" s="22" t="n">
        <x:v>9</x:v>
      </x:c>
      <x:c r="J1341" t="str">
        <x:v>Worked</x:v>
      </x:c>
      <x:c r="K1341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41" t="str">
        <x:v>Include</x:v>
      </x:c>
      <x:c r="M1341"/>
      <x:c r="N1341"/>
    </x:row>
    <x:row r="1342">
      <x:c r="A1342" t="str">
        <x:v>Kieran Chapman|2026-06-01</x:v>
      </x:c>
      <x:c r="B1342" s="888" t="n">
        <x:v>46174</x:v>
      </x:c>
      <x:c r="C1342" t="str">
        <x:v>Kieran Chapman</x:v>
      </x:c>
      <x:c r="D1342" t="str">
        <x:v>Permanent</x:v>
      </x:c>
      <x:c r="E1342" t="str">
        <x:v>Cambridge</x:v>
      </x:c>
      <x:c r="F1342" t="str">
        <x:v>Operative Porter</x:v>
      </x:c>
      <x:c r="G1342"/>
      <x:c r="H1342"/>
      <x:c r="I1342" s="22" t="n">
        <x:v>0</x:v>
      </x:c>
      <x:c r="J1342" t="str">
        <x:v>Annual leave</x:v>
      </x:c>
      <x:c r="K1342" t="str">
        <x:v>Employee 103256; home branch Cambridge; assigned role Operative Porter | Leave: Annual Leave (Hours) | Leave calendar basis: Variable-pattern period</x:v>
      </x:c>
      <x:c r="L1342" t="str">
        <x:v>Include</x:v>
      </x:c>
      <x:c r="M1342"/>
      <x:c r="N1342"/>
    </x:row>
    <x:row r="1343">
      <x:c r="A1343" t="str">
        <x:v>Kieran Chapman|2026-06-02</x:v>
      </x:c>
      <x:c r="B1343" s="888" t="n">
        <x:v>46175</x:v>
      </x:c>
      <x:c r="C1343" t="str">
        <x:v>Kieran Chapman</x:v>
      </x:c>
      <x:c r="D1343" t="str">
        <x:v>Permanent</x:v>
      </x:c>
      <x:c r="E1343" t="str">
        <x:v>Cambridge</x:v>
      </x:c>
      <x:c r="F1343" t="str">
        <x:v>Operative Porter</x:v>
      </x:c>
      <x:c r="G1343" t="str">
        <x:v>402295</x:v>
      </x:c>
      <x:c r="H1343" t="str">
        <x:v>Cambridge University Hospitals NHS Foundation</x:v>
      </x:c>
      <x:c r="I1343" s="22" t="n">
        <x:v>7.5</x:v>
      </x:c>
      <x:c r="J1343" t="str">
        <x:v>Worked</x:v>
      </x:c>
      <x:c r="K1343" t="str">
        <x:v>Employee 103256; home branch Cambridge; assigned role Operative Porter | Deployment branch: Cambridge | Actual role: Operative Porter | Jobs: 402295 | Customers: Cambridge University Hospitals NHS Foundation | Actual hours: 7.5; source records: 1</x:v>
      </x:c>
      <x:c r="L1343" t="str">
        <x:v>Include</x:v>
      </x:c>
      <x:c r="M1343"/>
      <x:c r="N1343"/>
    </x:row>
    <x:row r="1344">
      <x:c r="A1344" t="str">
        <x:v>Kieran Chapman|2026-06-03</x:v>
      </x:c>
      <x:c r="B1344" s="888" t="n">
        <x:v>46176</x:v>
      </x:c>
      <x:c r="C1344" t="str">
        <x:v>Kieran Chapman</x:v>
      </x:c>
      <x:c r="D1344" t="str">
        <x:v>Permanent</x:v>
      </x:c>
      <x:c r="E1344" t="str">
        <x:v>Cambridge</x:v>
      </x:c>
      <x:c r="F1344" t="str">
        <x:v>Operative Porter</x:v>
      </x:c>
      <x:c r="G1344" t="str">
        <x:v>402295</x:v>
      </x:c>
      <x:c r="H1344" t="str">
        <x:v>Cambridge University Hospitals NHS Foundation</x:v>
      </x:c>
      <x:c r="I1344" s="22" t="n">
        <x:v>7.5</x:v>
      </x:c>
      <x:c r="J1344" t="str">
        <x:v>Worked</x:v>
      </x:c>
      <x:c r="K1344" t="str">
        <x:v>Employee 103256; home branch Cambridge; assigned role Operative Porter | Deployment branch: Cambridge | Actual role: Operative Porter | Jobs: 402295 | Customers: Cambridge University Hospitals NHS Foundation | Actual hours: 7.5; source records: 1</x:v>
      </x:c>
      <x:c r="L1344" t="str">
        <x:v>Include</x:v>
      </x:c>
      <x:c r="M1344"/>
      <x:c r="N1344"/>
    </x:row>
    <x:row r="1345">
      <x:c r="A1345" t="str">
        <x:v>Kieran Chapman|2026-06-04</x:v>
      </x:c>
      <x:c r="B1345" s="888" t="n">
        <x:v>46177</x:v>
      </x:c>
      <x:c r="C1345" t="str">
        <x:v>Kieran Chapman</x:v>
      </x:c>
      <x:c r="D1345" t="str">
        <x:v>Permanent</x:v>
      </x:c>
      <x:c r="E1345" t="str">
        <x:v>Cambridge</x:v>
      </x:c>
      <x:c r="F1345" t="str">
        <x:v>Operative Porter</x:v>
      </x:c>
      <x:c r="G1345" t="str">
        <x:v>402295</x:v>
      </x:c>
      <x:c r="H1345" t="str">
        <x:v>Cambridge University Hospitals NHS Foundation</x:v>
      </x:c>
      <x:c r="I1345" s="22" t="n">
        <x:v>7.5</x:v>
      </x:c>
      <x:c r="J1345" t="str">
        <x:v>Worked</x:v>
      </x:c>
      <x:c r="K1345" t="str">
        <x:v>Employee 103256; home branch Cambridge; assigned role Operative Porter | Deployment branch: Cambridge | Actual role: Operative Porter | Jobs: 402295 | Customers: Cambridge University Hospitals NHS Foundation | Actual hours: 7.5; source records: 1</x:v>
      </x:c>
      <x:c r="L1345" t="str">
        <x:v>Include</x:v>
      </x:c>
      <x:c r="M1345"/>
      <x:c r="N1345"/>
    </x:row>
    <x:row r="1346">
      <x:c r="A1346" t="str">
        <x:v>Kieran Chapman|2026-06-05</x:v>
      </x:c>
      <x:c r="B1346" s="888" t="n">
        <x:v>46178</x:v>
      </x:c>
      <x:c r="C1346" t="str">
        <x:v>Kieran Chapman</x:v>
      </x:c>
      <x:c r="D1346" t="str">
        <x:v>Permanent</x:v>
      </x:c>
      <x:c r="E1346" t="str">
        <x:v>Cambridge</x:v>
      </x:c>
      <x:c r="F1346" t="str">
        <x:v>Operative Porter</x:v>
      </x:c>
      <x:c r="G1346" t="str">
        <x:v>402295</x:v>
      </x:c>
      <x:c r="H1346" t="str">
        <x:v>Cambridge University Hospitals NHS Foundation</x:v>
      </x:c>
      <x:c r="I1346" s="22" t="n">
        <x:v>7.5</x:v>
      </x:c>
      <x:c r="J1346" t="str">
        <x:v>Worked</x:v>
      </x:c>
      <x:c r="K1346" t="str">
        <x:v>Employee 103256; home branch Cambridge; assigned role Operative Porter | Deployment branch: Cambridge | Actual role: Operative Porter | Jobs: 402295 | Customers: Cambridge University Hospitals NHS Foundation | Actual hours: 7.5; source records: 1</x:v>
      </x:c>
      <x:c r="L1346" t="str">
        <x:v>Include</x:v>
      </x:c>
      <x:c r="M1346"/>
      <x:c r="N1346"/>
    </x:row>
    <x:row r="1347">
      <x:c r="A1347" t="str">
        <x:v>Kieran Chapman|2026-06-10</x:v>
      </x:c>
      <x:c r="B1347" s="888" t="n">
        <x:v>46183</x:v>
      </x:c>
      <x:c r="C1347" t="str">
        <x:v>Kieran Chapman</x:v>
      </x:c>
      <x:c r="D1347" t="str">
        <x:v>Permanent</x:v>
      </x:c>
      <x:c r="E1347" t="str">
        <x:v>Cambridge</x:v>
      </x:c>
      <x:c r="F1347" t="str">
        <x:v>Operative Porter</x:v>
      </x:c>
      <x:c r="G1347" t="str">
        <x:v>402295</x:v>
      </x:c>
      <x:c r="H1347" t="str">
        <x:v>Cambridge University Hospitals NHS Foundation</x:v>
      </x:c>
      <x:c r="I1347" s="22" t="n">
        <x:v>8</x:v>
      </x:c>
      <x:c r="J1347" t="str">
        <x:v>Worked</x:v>
      </x:c>
      <x:c r="K1347" t="str">
        <x:v>Employee 103256; home branch Cambridge; assigned role Operative Porter | Deployment branch: Cambridge | Actual role: Operative Porter | Jobs: 402295 | Customers: Cambridge University Hospitals NHS Foundation | Actual hours: 8.0; source records: 1</x:v>
      </x:c>
      <x:c r="L1347" t="str">
        <x:v>Include</x:v>
      </x:c>
      <x:c r="M1347"/>
      <x:c r="N1347"/>
    </x:row>
    <x:row r="1348">
      <x:c r="A1348" t="str">
        <x:v>Kieran Chapman|2026-06-11</x:v>
      </x:c>
      <x:c r="B1348" s="888" t="n">
        <x:v>46184</x:v>
      </x:c>
      <x:c r="C1348" t="str">
        <x:v>Kieran Chapman</x:v>
      </x:c>
      <x:c r="D1348" t="str">
        <x:v>Permanent</x:v>
      </x:c>
      <x:c r="E1348" t="str">
        <x:v>Cambridge</x:v>
      </x:c>
      <x:c r="F1348" t="str">
        <x:v>Operative Porter</x:v>
      </x:c>
      <x:c r="G1348" t="str">
        <x:v>402363</x:v>
      </x:c>
      <x:c r="H1348" t="str">
        <x:v>GPE (Syndex Bio)</x:v>
      </x:c>
      <x:c r="I1348" s="22" t="n">
        <x:v>3.5</x:v>
      </x:c>
      <x:c r="J1348" t="str">
        <x:v>Worked</x:v>
      </x:c>
      <x:c r="K1348" t="str">
        <x:v>Employee 103256; home branch Cambridge; assigned role Operative Porter | Deployment branch: Cambridge | Actual role: Operative Porter | Jobs: 402363 | Customers: GPE (Syndex Bio) | Actual hours: 3.5; source records: 1</x:v>
      </x:c>
      <x:c r="L1348" t="str">
        <x:v>Include</x:v>
      </x:c>
      <x:c r="M1348"/>
      <x:c r="N1348"/>
    </x:row>
    <x:row r="1349">
      <x:c r="A1349" t="str">
        <x:v>Kieran Chapman|2026-06-12</x:v>
      </x:c>
      <x:c r="B1349" s="888" t="n">
        <x:v>46185</x:v>
      </x:c>
      <x:c r="C1349" t="str">
        <x:v>Kieran Chapman</x:v>
      </x:c>
      <x:c r="D1349" t="str">
        <x:v>Permanent</x:v>
      </x:c>
      <x:c r="E1349" t="str">
        <x:v>Cambridge</x:v>
      </x:c>
      <x:c r="F1349" t="str">
        <x:v>Operative Porter</x:v>
      </x:c>
      <x:c r="G1349" t="str">
        <x:v>401554, 399379E</x:v>
      </x:c>
      <x:c r="H1349" t="str">
        <x:v>CPM/Omnicom; Restore Harrow Green Oxford  M/W use only</x:v>
      </x:c>
      <x:c r="I1349" s="22" t="n">
        <x:v>21.5</x:v>
      </x:c>
      <x:c r="J1349" t="str">
        <x:v>Worked — 2 records</x:v>
      </x:c>
      <x:c r="K1349" t="str">
        <x:v>Employee 103256; home branch Cambridge; assigned role Operative Porter | Deployment branch: Oxford | Actual role: Operative Porter | Jobs: 401554, 399379E | Customers: CPM/Omnicom; Restore Harrow Green Oxford  M/W use only | Actual hours: 21.5; source records: 2</x:v>
      </x:c>
      <x:c r="L1349" t="str">
        <x:v>Include</x:v>
      </x:c>
      <x:c r="M1349"/>
      <x:c r="N1349"/>
    </x:row>
    <x:row r="1350">
      <x:c r="A1350" t="str">
        <x:v>Kieran Chapman|2026-06-15</x:v>
      </x:c>
      <x:c r="B1350" s="888" t="n">
        <x:v>46188</x:v>
      </x:c>
      <x:c r="C1350" t="str">
        <x:v>Kieran Chapman</x:v>
      </x:c>
      <x:c r="D1350" t="str">
        <x:v>Permanent</x:v>
      </x:c>
      <x:c r="E1350" t="str">
        <x:v>Cambridge</x:v>
      </x:c>
      <x:c r="F1350" t="str">
        <x:v>Operative Porter</x:v>
      </x:c>
      <x:c r="G1350" t="str">
        <x:v>402549, 399504D</x:v>
      </x:c>
      <x:c r="H1350" t="str">
        <x:v>Harrow Green Cambridge M/W use only; West Midlands Police</x:v>
      </x:c>
      <x:c r="I1350" s="22" t="n">
        <x:v>19</x:v>
      </x:c>
      <x:c r="J1350" t="str">
        <x:v>Worked — 2 records</x:v>
      </x:c>
      <x:c r="K1350" t="str">
        <x:v>Employee 103256; home branch Cambridge; assigned role Operative Porter | Deployment branch: Birmingham, Cambridge | Actual role: Operative Porter | Jobs: 402549, 399504D | Customers: Harrow Green Cambridge M/W use only; West Midlands Police | Actual hours: 19.0; source records: 2</x:v>
      </x:c>
      <x:c r="L1350" t="str">
        <x:v>Include</x:v>
      </x:c>
      <x:c r="M1350"/>
      <x:c r="N1350"/>
    </x:row>
    <x:row r="1351">
      <x:c r="A1351" t="str">
        <x:v>Kieran Chapman|2026-06-16</x:v>
      </x:c>
      <x:c r="B1351" s="888" t="n">
        <x:v>46189</x:v>
      </x:c>
      <x:c r="C1351" t="str">
        <x:v>Kieran Chapman</x:v>
      </x:c>
      <x:c r="D1351" t="str">
        <x:v>Permanent</x:v>
      </x:c>
      <x:c r="E1351" t="str">
        <x:v>Cambridge</x:v>
      </x:c>
      <x:c r="F1351" t="str">
        <x:v>Operative Porter</x:v>
      </x:c>
      <x:c r="G1351" t="str">
        <x:v>399996</x:v>
      </x:c>
      <x:c r="H1351" t="str">
        <x:v>Girton College</x:v>
      </x:c>
      <x:c r="I1351" s="22" t="n">
        <x:v>8</x:v>
      </x:c>
      <x:c r="J1351" t="str">
        <x:v>Worked</x:v>
      </x:c>
      <x:c r="K1351" t="str">
        <x:v>Employee 103256; home branch Cambridge; assigned role Operative Porter | Deployment branch: Cambridge | Actual role: Operative Porter | Jobs: 399996 | Customers: Girton College | Actual hours: 8.0; source records: 1</x:v>
      </x:c>
      <x:c r="L1351" t="str">
        <x:v>Include</x:v>
      </x:c>
      <x:c r="M1351"/>
      <x:c r="N1351"/>
    </x:row>
    <x:row r="1352">
      <x:c r="A1352" t="str">
        <x:v>Kieran Chapman|2026-06-17</x:v>
      </x:c>
      <x:c r="B1352" s="888" t="n">
        <x:v>46190</x:v>
      </x:c>
      <x:c r="C1352" t="str">
        <x:v>Kieran Chapman</x:v>
      </x:c>
      <x:c r="D1352" t="str">
        <x:v>Permanent</x:v>
      </x:c>
      <x:c r="E1352" t="str">
        <x:v>Cambridge</x:v>
      </x:c>
      <x:c r="F1352" t="str">
        <x:v>Operative Porter</x:v>
      </x:c>
      <x:c r="G1352" t="str">
        <x:v>402450</x:v>
      </x:c>
      <x:c r="H1352" t="str">
        <x:v>Avantor ( CAMBRIDGE JUNE  2026 )</x:v>
      </x:c>
      <x:c r="I1352" s="22" t="n">
        <x:v>8.5</x:v>
      </x:c>
      <x:c r="J1352" t="str">
        <x:v>Worked</x:v>
      </x:c>
      <x:c r="K1352" t="str">
        <x:v>Employee 103256; home branch Cambridge; assigned role Operative Porter | Deployment branch: Cambridge | Actual role: Operative Porter | Jobs: 402450 | Customers: Avantor ( CAMBRIDGE JUNE  2026 ) | Actual hours: 8.5; source records: 1</x:v>
      </x:c>
      <x:c r="L1352" t="str">
        <x:v>Include</x:v>
      </x:c>
      <x:c r="M1352"/>
      <x:c r="N1352"/>
    </x:row>
    <x:row r="1353">
      <x:c r="A1353" t="str">
        <x:v>Kieran Chapman|2026-06-18</x:v>
      </x:c>
      <x:c r="B1353" s="888" t="n">
        <x:v>46191</x:v>
      </x:c>
      <x:c r="C1353" t="str">
        <x:v>Kieran Chapman</x:v>
      </x:c>
      <x:c r="D1353" t="str">
        <x:v>Permanent</x:v>
      </x:c>
      <x:c r="E1353" t="str">
        <x:v>Cambridge</x:v>
      </x:c>
      <x:c r="F1353" t="str">
        <x:v>Operative Porter</x:v>
      </x:c>
      <x:c r="G1353" t="str">
        <x:v>402549, 399504D</x:v>
      </x:c>
      <x:c r="H1353" t="str">
        <x:v>Harrow Green Cambridge M/W use only; West Midlands Police</x:v>
      </x:c>
      <x:c r="I1353" s="22" t="n">
        <x:v>18.5</x:v>
      </x:c>
      <x:c r="J1353" t="str">
        <x:v>Worked — 2 records</x:v>
      </x:c>
      <x:c r="K1353" t="str">
        <x:v>Employee 103256; home branch Cambridge; assigned role Operative Porter | Deployment branch: Birmingham, Cambridge | Actual role: Operative Porter | Jobs: 402549, 399504D | Customers: Harrow Green Cambridge M/W use only; West Midlands Police | Actual hours: 18.5; source records: 2</x:v>
      </x:c>
      <x:c r="L1353" t="str">
        <x:v>Include</x:v>
      </x:c>
      <x:c r="M1353"/>
      <x:c r="N1353"/>
    </x:row>
    <x:row r="1354">
      <x:c r="A1354" t="str">
        <x:v>Kieran Chapman|2026-06-19</x:v>
      </x:c>
      <x:c r="B1354" s="888" t="n">
        <x:v>46192</x:v>
      </x:c>
      <x:c r="C1354" t="str">
        <x:v>Kieran Chapman</x:v>
      </x:c>
      <x:c r="D1354" t="str">
        <x:v>Permanent</x:v>
      </x:c>
      <x:c r="E1354" t="str">
        <x:v>Cambridge</x:v>
      </x:c>
      <x:c r="F1354" t="str">
        <x:v>Operative Porter</x:v>
      </x:c>
      <x:c r="G1354" t="str">
        <x:v>402257</x:v>
      </x:c>
      <x:c r="H1354" t="str">
        <x:v>Astex Therapeutics Ltd</x:v>
      </x:c>
      <x:c r="I1354" s="22" t="n">
        <x:v>4</x:v>
      </x:c>
      <x:c r="J1354" t="str">
        <x:v>Worked</x:v>
      </x:c>
      <x:c r="K1354" t="str">
        <x:v>Employee 103256; home branch Cambridge; assigned role Operative Porter | Deployment branch: Cambridge | Actual role: Operative Porter | Jobs: 402257 | Customers: Astex Therapeutics Ltd | Actual hours: 4.0; source records: 1</x:v>
      </x:c>
      <x:c r="L1354" t="str">
        <x:v>Include</x:v>
      </x:c>
      <x:c r="M1354"/>
      <x:c r="N1354"/>
    </x:row>
    <x:row r="1355">
      <x:c r="A1355" t="str">
        <x:v>Kieran Chapman|2026-06-22</x:v>
      </x:c>
      <x:c r="B1355" s="888" t="n">
        <x:v>46195</x:v>
      </x:c>
      <x:c r="C1355" t="str">
        <x:v>Kieran Chapman</x:v>
      </x:c>
      <x:c r="D1355" t="str">
        <x:v>Permanent</x:v>
      </x:c>
      <x:c r="E1355" t="str">
        <x:v>Cambridge</x:v>
      </x:c>
      <x:c r="F1355" t="str">
        <x:v>Operative Porter</x:v>
      </x:c>
      <x:c r="G1355" t="str">
        <x:v>402295</x:v>
      </x:c>
      <x:c r="H1355" t="str">
        <x:v>Cambridge University Hospitals NHS Foundation</x:v>
      </x:c>
      <x:c r="I1355" s="22" t="n">
        <x:v>7.5</x:v>
      </x:c>
      <x:c r="J1355" t="str">
        <x:v>Worked</x:v>
      </x:c>
      <x:c r="K1355" t="str">
        <x:v>Employee 103256; home branch Cambridge; assigned role Operative Porter | Deployment branch: Cambridge | Actual role: Operative Porter | Jobs: 402295 | Customers: Cambridge University Hospitals NHS Foundation | Actual hours: 7.5; source records: 1</x:v>
      </x:c>
      <x:c r="L1355" t="str">
        <x:v>Include</x:v>
      </x:c>
      <x:c r="M1355"/>
      <x:c r="N1355"/>
    </x:row>
    <x:row r="1356">
      <x:c r="A1356" t="str">
        <x:v>Kieran Chapman|2026-06-23</x:v>
      </x:c>
      <x:c r="B1356" s="888" t="n">
        <x:v>46196</x:v>
      </x:c>
      <x:c r="C1356" t="str">
        <x:v>Kieran Chapman</x:v>
      </x:c>
      <x:c r="D1356" t="str">
        <x:v>Permanent</x:v>
      </x:c>
      <x:c r="E1356" t="str">
        <x:v>Cambridge</x:v>
      </x:c>
      <x:c r="F1356" t="str">
        <x:v>Operative Porter</x:v>
      </x:c>
      <x:c r="G1356" t="str">
        <x:v>402295</x:v>
      </x:c>
      <x:c r="H1356" t="str">
        <x:v>Cambridge University Hospitals NHS Foundation</x:v>
      </x:c>
      <x:c r="I1356" s="22" t="n">
        <x:v>7.5</x:v>
      </x:c>
      <x:c r="J1356" t="str">
        <x:v>Worked</x:v>
      </x:c>
      <x:c r="K1356" t="str">
        <x:v>Employee 103256; home branch Cambridge; assigned role Operative Porter | Deployment branch: Cambridge | Actual role: Operative Porter | Jobs: 402295 | Customers: Cambridge University Hospitals NHS Foundation | Actual hours: 7.5; source records: 1</x:v>
      </x:c>
      <x:c r="L1356" t="str">
        <x:v>Include</x:v>
      </x:c>
      <x:c r="M1356"/>
      <x:c r="N1356"/>
    </x:row>
    <x:row r="1357">
      <x:c r="A1357" t="str">
        <x:v>Kieran Chapman|2026-06-24</x:v>
      </x:c>
      <x:c r="B1357" s="888" t="n">
        <x:v>46197</x:v>
      </x:c>
      <x:c r="C1357" t="str">
        <x:v>Kieran Chapman</x:v>
      </x:c>
      <x:c r="D1357" t="str">
        <x:v>Permanent</x:v>
      </x:c>
      <x:c r="E1357" t="str">
        <x:v>Cambridge</x:v>
      </x:c>
      <x:c r="F1357" t="str">
        <x:v>Operative Porter</x:v>
      </x:c>
      <x:c r="G1357" t="str">
        <x:v>402295</x:v>
      </x:c>
      <x:c r="H1357" t="str">
        <x:v>Cambridge University Hospitals NHS Foundation</x:v>
      </x:c>
      <x:c r="I1357" s="22" t="n">
        <x:v>7.5</x:v>
      </x:c>
      <x:c r="J1357" t="str">
        <x:v>Worked</x:v>
      </x:c>
      <x:c r="K1357" t="str">
        <x:v>Employee 103256; home branch Cambridge; assigned role Operative Porter | Deployment branch: Cambridge | Actual role: Operative Porter | Jobs: 402295 | Customers: Cambridge University Hospitals NHS Foundation | Actual hours: 7.5; source records: 1</x:v>
      </x:c>
      <x:c r="L1357" t="str">
        <x:v>Include</x:v>
      </x:c>
      <x:c r="M1357"/>
      <x:c r="N1357"/>
    </x:row>
    <x:row r="1358">
      <x:c r="A1358" t="str">
        <x:v>Kieran Chapman|2026-06-25</x:v>
      </x:c>
      <x:c r="B1358" s="888" t="n">
        <x:v>46198</x:v>
      </x:c>
      <x:c r="C1358" t="str">
        <x:v>Kieran Chapman</x:v>
      </x:c>
      <x:c r="D1358" t="str">
        <x:v>Permanent</x:v>
      </x:c>
      <x:c r="E1358" t="str">
        <x:v>Cambridge</x:v>
      </x:c>
      <x:c r="F1358" t="str">
        <x:v>Operative Porter</x:v>
      </x:c>
      <x:c r="G1358" t="str">
        <x:v>402849</x:v>
      </x:c>
      <x:c r="H1358" t="str">
        <x:v>Axlab Ltd/Royal Preston Hospital</x:v>
      </x:c>
      <x:c r="I1358" s="22" t="n">
        <x:v>8.5</x:v>
      </x:c>
      <x:c r="J1358" t="str">
        <x:v>Worked</x:v>
      </x:c>
      <x:c r="K1358" t="str">
        <x:v>Employee 103256; home branch Cambridge; assigned role Operative Porter | Deployment branch: Cambridge | Actual role: Operative Porter | Jobs: 402849 | Customers: Axlab Ltd/Royal Preston Hospital | Actual hours: 8.5; source records: 1</x:v>
      </x:c>
      <x:c r="L1358" t="str">
        <x:v>Include</x:v>
      </x:c>
      <x:c r="M1358"/>
      <x:c r="N1358"/>
    </x:row>
    <x:row r="1359">
      <x:c r="A1359" t="str">
        <x:v>Kieran Chapman|2026-06-26</x:v>
      </x:c>
      <x:c r="B1359" s="888" t="n">
        <x:v>46199</x:v>
      </x:c>
      <x:c r="C1359" t="str">
        <x:v>Kieran Chapman</x:v>
      </x:c>
      <x:c r="D1359" t="str">
        <x:v>Permanent</x:v>
      </x:c>
      <x:c r="E1359" t="str">
        <x:v>Cambridge</x:v>
      </x:c>
      <x:c r="F1359" t="str">
        <x:v>Operative Porter</x:v>
      </x:c>
      <x:c r="G1359" t="str">
        <x:v>402849</x:v>
      </x:c>
      <x:c r="H1359" t="str">
        <x:v>Axlab Ltd/Royal Preston Hospital</x:v>
      </x:c>
      <x:c r="I1359" s="22" t="n">
        <x:v>9.5</x:v>
      </x:c>
      <x:c r="J1359" t="str">
        <x:v>Worked</x:v>
      </x:c>
      <x:c r="K1359" t="str">
        <x:v>Employee 103256; home branch Cambridge; assigned role Operative Porter | Deployment branch: Cambridge | Actual role: Operative Porter | Jobs: 402849 | Customers: Axlab Ltd/Royal Preston Hospital | Actual hours: 9.5; source records: 1</x:v>
      </x:c>
      <x:c r="L1359" t="str">
        <x:v>Include</x:v>
      </x:c>
      <x:c r="M1359"/>
      <x:c r="N1359"/>
    </x:row>
    <x:row r="1360">
      <x:c r="A1360" t="str">
        <x:v>Kieran Chapman|2026-06-29</x:v>
      </x:c>
      <x:c r="B1360" s="888" t="n">
        <x:v>46202</x:v>
      </x:c>
      <x:c r="C1360" t="str">
        <x:v>Kieran Chapman</x:v>
      </x:c>
      <x:c r="D1360" t="str">
        <x:v>Permanent</x:v>
      </x:c>
      <x:c r="E1360" t="str">
        <x:v>Cambridge</x:v>
      </x:c>
      <x:c r="F1360" t="str">
        <x:v>Operative Porter</x:v>
      </x:c>
      <x:c r="G1360" t="str">
        <x:v>402791</x:v>
      </x:c>
      <x:c r="H1360" t="str">
        <x:v>Anglia Ruskin University</x:v>
      </x:c>
      <x:c r="I1360" s="22" t="n">
        <x:v>9</x:v>
      </x:c>
      <x:c r="J1360" t="str">
        <x:v>Worked</x:v>
      </x:c>
      <x:c r="K1360" t="str">
        <x:v>Employee 103256; home branch Cambridge; assigned role Operative Porter | Deployment branch: Cambridge | Actual role: Operative Porter | Jobs: 402791 | Customers: Anglia Ruskin University | Actual hours: 9.0; source records: 1</x:v>
      </x:c>
      <x:c r="L1360" t="str">
        <x:v>Include</x:v>
      </x:c>
      <x:c r="M1360"/>
      <x:c r="N1360"/>
    </x:row>
    <x:row r="1361">
      <x:c r="A1361" t="str">
        <x:v>Kieran Chapman|2026-06-30</x:v>
      </x:c>
      <x:c r="B1361" s="888" t="n">
        <x:v>46203</x:v>
      </x:c>
      <x:c r="C1361" t="str">
        <x:v>Kieran Chapman</x:v>
      </x:c>
      <x:c r="D1361" t="str">
        <x:v>Permanent</x:v>
      </x:c>
      <x:c r="E1361" t="str">
        <x:v>Cambridge</x:v>
      </x:c>
      <x:c r="F1361" t="str">
        <x:v>Operative Porter</x:v>
      </x:c>
      <x:c r="G1361" t="str">
        <x:v>403046</x:v>
      </x:c>
      <x:c r="H1361" t="str">
        <x:v>HSBC - July 2026 Deliveries</x:v>
      </x:c>
      <x:c r="I1361" s="22" t="n">
        <x:v>7.5</x:v>
      </x:c>
      <x:c r="J1361" t="str">
        <x:v>Worked</x:v>
      </x:c>
      <x:c r="K1361" t="str">
        <x:v>Employee 103256; home branch Cambridge; assigned role Operative Porter | Deployment branch: Birmingham | Actual role: Operative Porter | Jobs: 403046 | Customers: HSBC - July 2026 Deliveries | Actual hours: 7.5; source records: 1</x:v>
      </x:c>
      <x:c r="L1361" t="str">
        <x:v>Include</x:v>
      </x:c>
      <x:c r="M1361"/>
      <x:c r="N1361"/>
    </x:row>
    <x:row r="1362">
      <x:c r="A1362" t="str">
        <x:v>Kyle Gourley|2026-06-01</x:v>
      </x:c>
      <x:c r="B1362" s="888" t="n">
        <x:v>46174</x:v>
      </x:c>
      <x:c r="C1362" t="str">
        <x:v>Kyle Gourley</x:v>
      </x:c>
      <x:c r="D1362" t="str">
        <x:v>Permanent</x:v>
      </x:c>
      <x:c r="E1362" t="str">
        <x:v>Oxford</x:v>
      </x:c>
      <x:c r="F1362" t="str">
        <x:v>Operative Porter</x:v>
      </x:c>
      <x:c r="G1362" t="str">
        <x:v>402006</x:v>
      </x:c>
      <x:c r="H1362" t="str">
        <x:v>Ellison Institute of Technology, Oxford Ltd</x:v>
      </x:c>
      <x:c r="I1362" s="22" t="n">
        <x:v>8</x:v>
      </x:c>
      <x:c r="J1362" t="str">
        <x:v>Worked</x:v>
      </x:c>
      <x:c r="K1362" t="str">
        <x:v>Employee 105233; home branch Oxford; assigned role Operative Porter | Deployment branch: Oxford | Actual role: Operative Porter | Jobs: 402006 | Customers: Ellison Institute of Technology, Oxford Ltd | Actual hours: 8.0; source records: 1</x:v>
      </x:c>
      <x:c r="L1362" t="str">
        <x:v>Include</x:v>
      </x:c>
      <x:c r="M1362"/>
      <x:c r="N1362"/>
    </x:row>
    <x:row r="1363">
      <x:c r="A1363" t="str">
        <x:v>Kyle Gourley|2026-06-02</x:v>
      </x:c>
      <x:c r="B1363" s="888" t="n">
        <x:v>46175</x:v>
      </x:c>
      <x:c r="C1363" t="str">
        <x:v>Kyle Gourley</x:v>
      </x:c>
      <x:c r="D1363" t="str">
        <x:v>Permanent</x:v>
      </x:c>
      <x:c r="E1363" t="str">
        <x:v>Oxford</x:v>
      </x:c>
      <x:c r="F1363" t="str">
        <x:v>Operative Porter</x:v>
      </x:c>
      <x:c r="G1363" t="str">
        <x:v>401318</x:v>
      </x:c>
      <x:c r="H1363" t="str">
        <x:v>ALPHATECH (EIT OXFORD)</x:v>
      </x:c>
      <x:c r="I1363" s="22" t="n">
        <x:v>9.5</x:v>
      </x:c>
      <x:c r="J1363" t="str">
        <x:v>Worked</x:v>
      </x:c>
      <x:c r="K1363" t="str">
        <x:v>Employee 105233; home branch Oxford; assigned role Operative Porter | Deployment branch: Oxford | Actual role: Operative Porter | Jobs: 401318 | Customers: ALPHATECH (EIT OXFORD) | Actual hours: 9.5; source records: 1</x:v>
      </x:c>
      <x:c r="L1363" t="str">
        <x:v>Include</x:v>
      </x:c>
      <x:c r="M1363"/>
      <x:c r="N1363"/>
    </x:row>
    <x:row r="1364">
      <x:c r="A1364" t="str">
        <x:v>Kyle Gourley|2026-06-04</x:v>
      </x:c>
      <x:c r="B1364" s="888" t="n">
        <x:v>46177</x:v>
      </x:c>
      <x:c r="C1364" t="str">
        <x:v>Kyle Gourley</x:v>
      </x:c>
      <x:c r="D1364" t="str">
        <x:v>Permanent</x:v>
      </x:c>
      <x:c r="E1364" t="str">
        <x:v>Oxford</x:v>
      </x:c>
      <x:c r="F1364" t="str">
        <x:v>Operative Porter</x:v>
      </x:c>
      <x:c r="G1364" t="str">
        <x:v>402450B</x:v>
      </x:c>
      <x:c r="H1364" t="str">
        <x:v>Avantor ( OXFORD JUNE  2026 )</x:v>
      </x:c>
      <x:c r="I1364" s="22" t="n">
        <x:v>4</x:v>
      </x:c>
      <x:c r="J1364" t="str">
        <x:v>Worked</x:v>
      </x:c>
      <x:c r="K1364" t="str">
        <x:v>Employee 105233; home branch Oxford; assigned role Operative Porter | Deployment branch: Cambridge | Actual role: Operative Porter | Jobs: 402450B | Customers: Avantor ( OXFORD JUNE  2026 ) | Actual hours: 4.0; source records: 1</x:v>
      </x:c>
      <x:c r="L1364" t="str">
        <x:v>Include</x:v>
      </x:c>
      <x:c r="M1364"/>
      <x:c r="N1364"/>
    </x:row>
    <x:row r="1365">
      <x:c r="A1365" t="str">
        <x:v>Kyle Gourley|2026-06-05</x:v>
      </x:c>
      <x:c r="B1365" s="888" t="n">
        <x:v>46178</x:v>
      </x:c>
      <x:c r="C1365" t="str">
        <x:v>Kyle Gourley</x:v>
      </x:c>
      <x:c r="D1365" t="str">
        <x:v>Permanent</x:v>
      </x:c>
      <x:c r="E1365" t="str">
        <x:v>Oxford</x:v>
      </x:c>
      <x:c r="F1365" t="str">
        <x:v>Operative Porter</x:v>
      </x:c>
      <x:c r="G1365" t="str">
        <x:v>401607B</x:v>
      </x:c>
      <x:c r="H1365" t="str">
        <x:v>Ellison Institute of Technology</x:v>
      </x:c>
      <x:c r="I1365" s="22" t="n">
        <x:v>5</x:v>
      </x:c>
      <x:c r="J1365" t="str">
        <x:v>Worked</x:v>
      </x:c>
      <x:c r="K1365" t="str">
        <x:v>Employee 105233; home branch Oxford; assigned role Operative Porter | Deployment branch: Oxford | Actual role: Operative Porter | Jobs: 401607B | Customers: Ellison Institute of Technology | Actual hours: 5.0; source records: 1</x:v>
      </x:c>
      <x:c r="L1365" t="str">
        <x:v>Include</x:v>
      </x:c>
      <x:c r="M1365"/>
      <x:c r="N1365"/>
    </x:row>
    <x:row r="1366">
      <x:c r="A1366" t="str">
        <x:v>Kyle Gourley|2026-06-12</x:v>
      </x:c>
      <x:c r="B1366" s="888" t="n">
        <x:v>46185</x:v>
      </x:c>
      <x:c r="C1366" t="str">
        <x:v>Kyle Gourley</x:v>
      </x:c>
      <x:c r="D1366" t="str">
        <x:v>Permanent</x:v>
      </x:c>
      <x:c r="E1366" t="str">
        <x:v>Oxford</x:v>
      </x:c>
      <x:c r="F1366" t="str">
        <x:v>Operative Porter</x:v>
      </x:c>
      <x:c r="G1366" t="str">
        <x:v>401554</x:v>
      </x:c>
      <x:c r="H1366" t="str">
        <x:v>CPM/Omnicom</x:v>
      </x:c>
      <x:c r="I1366" s="22" t="n">
        <x:v>9</x:v>
      </x:c>
      <x:c r="J1366" t="str">
        <x:v>Worked</x:v>
      </x:c>
      <x:c r="K1366" t="str">
        <x:v>Employee 105233; home branch Oxford; assigned role Operative Porter | Deployment branch: Oxford | Actual role: Operative Porter | Jobs: 401554 | Customers: CPM/Omnicom | Actual hours: 9.0; source records: 1</x:v>
      </x:c>
      <x:c r="L1366" t="str">
        <x:v>Include</x:v>
      </x:c>
      <x:c r="M1366"/>
      <x:c r="N1366"/>
    </x:row>
    <x:row r="1367">
      <x:c r="A1367" t="str">
        <x:v>Kyle Gourley|2026-06-13</x:v>
      </x:c>
      <x:c r="B1367" s="888" t="n">
        <x:v>46186</x:v>
      </x:c>
      <x:c r="C1367" t="str">
        <x:v>Kyle Gourley</x:v>
      </x:c>
      <x:c r="D1367" t="str">
        <x:v>Permanent</x:v>
      </x:c>
      <x:c r="E1367" t="str">
        <x:v>Oxford</x:v>
      </x:c>
      <x:c r="F1367" t="str">
        <x:v>Operative Porter</x:v>
      </x:c>
      <x:c r="G1367" t="str">
        <x:v>401554</x:v>
      </x:c>
      <x:c r="H1367" t="str">
        <x:v>CPM/Omnicom</x:v>
      </x:c>
      <x:c r="I1367" s="22" t="n">
        <x:v>10</x:v>
      </x:c>
      <x:c r="J1367" t="str">
        <x:v>Worked</x:v>
      </x:c>
      <x:c r="K1367" t="str">
        <x:v>Employee 105233; home branch Oxford; assigned role Operative Porter | Deployment branch: Oxford | Actual role: Operative Porter | Jobs: 401554 | Customers: CPM/Omnicom | Actual hours: 10.0; source records: 1</x:v>
      </x:c>
      <x:c r="L1367" t="str">
        <x:v>Include</x:v>
      </x:c>
      <x:c r="M1367"/>
      <x:c r="N1367"/>
    </x:row>
    <x:row r="1368">
      <x:c r="A1368" t="str">
        <x:v>Kyle Gourley|2026-06-15</x:v>
      </x:c>
      <x:c r="B1368" s="888" t="n">
        <x:v>46188</x:v>
      </x:c>
      <x:c r="C1368" t="str">
        <x:v>Kyle Gourley</x:v>
      </x:c>
      <x:c r="D1368" t="str">
        <x:v>Permanent</x:v>
      </x:c>
      <x:c r="E1368" t="str">
        <x:v>Oxford</x:v>
      </x:c>
      <x:c r="F1368" t="str">
        <x:v>Operative Porter</x:v>
      </x:c>
      <x:c r="G1368" t="str">
        <x:v>401109</x:v>
      </x:c>
      <x:c r="H1368" t="str">
        <x:v>Theolytics</x:v>
      </x:c>
      <x:c r="I1368" s="22" t="n">
        <x:v>8</x:v>
      </x:c>
      <x:c r="J1368" t="str">
        <x:v>Worked</x:v>
      </x:c>
      <x:c r="K1368" t="str">
        <x:v>Employee 105233; home branch Oxford; assigned role Operative Porter | Deployment branch: Oxford | Actual role: Operative Porter | Jobs: 401109 | Customers: Theolytics | Actual hours: 8.0; source records: 1</x:v>
      </x:c>
      <x:c r="L1368" t="str">
        <x:v>Include</x:v>
      </x:c>
      <x:c r="M1368"/>
      <x:c r="N1368"/>
    </x:row>
    <x:row r="1369">
      <x:c r="A1369" t="str">
        <x:v>Kyle Gourley|2026-06-16</x:v>
      </x:c>
      <x:c r="B1369" s="888" t="n">
        <x:v>46189</x:v>
      </x:c>
      <x:c r="C1369" t="str">
        <x:v>Kyle Gourley</x:v>
      </x:c>
      <x:c r="D1369" t="str">
        <x:v>Permanent</x:v>
      </x:c>
      <x:c r="E1369" t="str">
        <x:v>Oxford</x:v>
      </x:c>
      <x:c r="F1369" t="str">
        <x:v>Operative Porter</x:v>
      </x:c>
      <x:c r="G1369" t="str">
        <x:v>401554</x:v>
      </x:c>
      <x:c r="H1369" t="str">
        <x:v>CPM/Omnicom</x:v>
      </x:c>
      <x:c r="I1369" s="22" t="n">
        <x:v>9.5</x:v>
      </x:c>
      <x:c r="J1369" t="str">
        <x:v>Worked</x:v>
      </x:c>
      <x:c r="K1369" t="str">
        <x:v>Employee 105233; home branch Oxford; assigned role Operative Porter | Deployment branch: Oxford | Actual role: Operative Porter | Jobs: 401554 | Customers: CPM/Omnicom | Actual hours: 9.5; source records: 1</x:v>
      </x:c>
      <x:c r="L1369" t="str">
        <x:v>Include</x:v>
      </x:c>
      <x:c r="M1369"/>
      <x:c r="N1369"/>
    </x:row>
    <x:row r="1370">
      <x:c r="A1370" t="str">
        <x:v>Kyle Gourley|2026-06-17</x:v>
      </x:c>
      <x:c r="B1370" s="888" t="n">
        <x:v>46190</x:v>
      </x:c>
      <x:c r="C1370" t="str">
        <x:v>Kyle Gourley</x:v>
      </x:c>
      <x:c r="D1370" t="str">
        <x:v>Permanent</x:v>
      </x:c>
      <x:c r="E1370" t="str">
        <x:v>Oxford</x:v>
      </x:c>
      <x:c r="F1370" t="str">
        <x:v>Operative Porter</x:v>
      </x:c>
      <x:c r="G1370" t="str">
        <x:v>401554</x:v>
      </x:c>
      <x:c r="H1370" t="str">
        <x:v>CPM/Omnicom</x:v>
      </x:c>
      <x:c r="I1370" s="22" t="n">
        <x:v>9</x:v>
      </x:c>
      <x:c r="J1370" t="str">
        <x:v>Worked</x:v>
      </x:c>
      <x:c r="K1370" t="str">
        <x:v>Employee 105233; home branch Oxford; assigned role Operative Porter | Deployment branch: Oxford | Actual role: Operative Porter | Jobs: 401554 | Customers: CPM/Omnicom | Actual hours: 9.0; source records: 1</x:v>
      </x:c>
      <x:c r="L1370" t="str">
        <x:v>Include</x:v>
      </x:c>
      <x:c r="M1370"/>
      <x:c r="N1370"/>
    </x:row>
    <x:row r="1371">
      <x:c r="A1371" t="str">
        <x:v>Kyle Gourley|2026-06-18</x:v>
      </x:c>
      <x:c r="B1371" s="888" t="n">
        <x:v>46191</x:v>
      </x:c>
      <x:c r="C1371" t="str">
        <x:v>Kyle Gourley</x:v>
      </x:c>
      <x:c r="D1371" t="str">
        <x:v>Permanent</x:v>
      </x:c>
      <x:c r="E1371" t="str">
        <x:v>Oxford</x:v>
      </x:c>
      <x:c r="F1371" t="str">
        <x:v>Operative Porter</x:v>
      </x:c>
      <x:c r="G1371" t="str">
        <x:v>401554, 402445</x:v>
      </x:c>
      <x:c r="H1371" t="str">
        <x:v>CPM/Omnicom; ESTS (GB) Ltd - EIT OXFORD</x:v>
      </x:c>
      <x:c r="I1371" s="22" t="n">
        <x:v>10</x:v>
      </x:c>
      <x:c r="J1371" t="str">
        <x:v>Worked — 2 records</x:v>
      </x:c>
      <x:c r="K1371" t="str">
        <x:v>Employee 105233; home branch Oxford; assigned role Operative Porter | Deployment branch: Oxford | Actual role: Operative Porter | Jobs: 401554, 402445 | Customers: CPM/Omnicom; ESTS (GB) Ltd - EIT OXFORD | Actual hours: 10.0; source records: 2</x:v>
      </x:c>
      <x:c r="L1371" t="str">
        <x:v>Include</x:v>
      </x:c>
      <x:c r="M1371"/>
      <x:c r="N1371"/>
    </x:row>
    <x:row r="1372">
      <x:c r="A1372" t="str">
        <x:v>Kyle Gourley|2026-06-23</x:v>
      </x:c>
      <x:c r="B1372" s="888" t="n">
        <x:v>46196</x:v>
      </x:c>
      <x:c r="C1372" t="str">
        <x:v>Kyle Gourley</x:v>
      </x:c>
      <x:c r="D1372" t="str">
        <x:v>Permanent</x:v>
      </x:c>
      <x:c r="E1372" t="str">
        <x:v>Oxford</x:v>
      </x:c>
      <x:c r="F1372" t="str">
        <x:v>Operative Porter</x:v>
      </x:c>
      <x:c r="G1372" t="str">
        <x:v>401109</x:v>
      </x:c>
      <x:c r="H1372" t="str">
        <x:v>Theolytics</x:v>
      </x:c>
      <x:c r="I1372" s="22" t="n">
        <x:v>8.5</x:v>
      </x:c>
      <x:c r="J1372" t="str">
        <x:v>Worked</x:v>
      </x:c>
      <x:c r="K1372" t="str">
        <x:v>Employee 105233; home branch Oxford; assigned role Operative Porter | Deployment branch: Oxford | Actual role: Operative Porter | Jobs: 401109 | Customers: Theolytics | Actual hours: 8.5; source records: 1</x:v>
      </x:c>
      <x:c r="L1372" t="str">
        <x:v>Include</x:v>
      </x:c>
      <x:c r="M1372"/>
      <x:c r="N1372"/>
    </x:row>
    <x:row r="1373">
      <x:c r="A1373" t="str">
        <x:v>Kyle Gourley|2026-06-24</x:v>
      </x:c>
      <x:c r="B1373" s="888" t="n">
        <x:v>46197</x:v>
      </x:c>
      <x:c r="C1373" t="str">
        <x:v>Kyle Gourley</x:v>
      </x:c>
      <x:c r="D1373" t="str">
        <x:v>Permanent</x:v>
      </x:c>
      <x:c r="E1373" t="str">
        <x:v>Oxford</x:v>
      </x:c>
      <x:c r="F1373" t="str">
        <x:v>Operative Porter</x:v>
      </x:c>
      <x:c r="G1373" t="str">
        <x:v>402446</x:v>
      </x:c>
      <x:c r="H1373" t="str">
        <x:v>Evox Therapeutics</x:v>
      </x:c>
      <x:c r="I1373" s="22" t="n">
        <x:v>8</x:v>
      </x:c>
      <x:c r="J1373" t="str">
        <x:v>Worked</x:v>
      </x:c>
      <x:c r="K1373" t="str">
        <x:v>Employee 105233; home branch Oxford; assigned role Operative Porter | Deployment branch: Oxford | Actual role: Operative Porter | Jobs: 402446 | Customers: Evox Therapeutics | Actual hours: 8.0; source records: 1</x:v>
      </x:c>
      <x:c r="L1373" t="str">
        <x:v>Include</x:v>
      </x:c>
      <x:c r="M1373"/>
      <x:c r="N1373"/>
    </x:row>
    <x:row r="1374">
      <x:c r="A1374" t="str">
        <x:v>Kyle Gourley|2026-06-25</x:v>
      </x:c>
      <x:c r="B1374" s="888" t="n">
        <x:v>46198</x:v>
      </x:c>
      <x:c r="C1374" t="str">
        <x:v>Kyle Gourley</x:v>
      </x:c>
      <x:c r="D1374" t="str">
        <x:v>Permanent</x:v>
      </x:c>
      <x:c r="E1374" t="str">
        <x:v>Oxford</x:v>
      </x:c>
      <x:c r="F1374" t="str">
        <x:v>Operative Porter</x:v>
      </x:c>
      <x:c r="G1374" t="str">
        <x:v>401109</x:v>
      </x:c>
      <x:c r="H1374" t="str">
        <x:v>Theolytics</x:v>
      </x:c>
      <x:c r="I1374" s="22" t="n">
        <x:v>7</x:v>
      </x:c>
      <x:c r="J1374" t="str">
        <x:v>Worked</x:v>
      </x:c>
      <x:c r="K1374" t="str">
        <x:v>Employee 105233; home branch Oxford; assigned role Operative Porter | Deployment branch: Oxford | Actual role: Operative Porter | Jobs: 401109 | Customers: Theolytics | Actual hours: 7.0; source records: 1</x:v>
      </x:c>
      <x:c r="L1374" t="str">
        <x:v>Include</x:v>
      </x:c>
      <x:c r="M1374"/>
      <x:c r="N1374"/>
    </x:row>
    <x:row r="1375">
      <x:c r="A1375" t="str">
        <x:v>Kyle Gourley|2026-06-29</x:v>
      </x:c>
      <x:c r="B1375" s="888" t="n">
        <x:v>46202</x:v>
      </x:c>
      <x:c r="C1375" t="str">
        <x:v>Kyle Gourley</x:v>
      </x:c>
      <x:c r="D1375" t="str">
        <x:v>Permanent</x:v>
      </x:c>
      <x:c r="E1375" t="str">
        <x:v>Oxford</x:v>
      </x:c>
      <x:c r="F1375" t="str">
        <x:v>Operative Porter</x:v>
      </x:c>
      <x:c r="G1375" t="str">
        <x:v>401554</x:v>
      </x:c>
      <x:c r="H1375" t="str">
        <x:v>CPM/Omnicom</x:v>
      </x:c>
      <x:c r="I1375" s="22" t="n">
        <x:v>9</x:v>
      </x:c>
      <x:c r="J1375" t="str">
        <x:v>Worked</x:v>
      </x:c>
      <x:c r="K1375" t="str">
        <x:v>Employee 105233; home branch Oxford; assigned role Operative Porter | Deployment branch: Oxford | Actual role: Operative Porter | Jobs: 401554 | Customers: CPM/Omnicom | Actual hours: 9.0; source records: 1</x:v>
      </x:c>
      <x:c r="L1375" t="str">
        <x:v>Include</x:v>
      </x:c>
      <x:c r="M1375"/>
      <x:c r="N1375"/>
    </x:row>
    <x:row r="1376">
      <x:c r="A1376" t="str">
        <x:v>Kyle Gourley|2026-06-30</x:v>
      </x:c>
      <x:c r="B1376" s="888" t="n">
        <x:v>46203</x:v>
      </x:c>
      <x:c r="C1376" t="str">
        <x:v>Kyle Gourley</x:v>
      </x:c>
      <x:c r="D1376" t="str">
        <x:v>Permanent</x:v>
      </x:c>
      <x:c r="E1376" t="str">
        <x:v>Oxford</x:v>
      </x:c>
      <x:c r="F1376" t="str">
        <x:v>Operative Porter</x:v>
      </x:c>
      <x:c r="G1376" t="str">
        <x:v>402786</x:v>
      </x:c>
      <x:c r="H1376" t="str">
        <x:v>Union Bancaire Privée</x:v>
      </x:c>
      <x:c r="I1376" s="22" t="n">
        <x:v>9</x:v>
      </x:c>
      <x:c r="J1376" t="str">
        <x:v>Worked</x:v>
      </x:c>
      <x:c r="K1376" t="str">
        <x:v>Employee 105233; home branch Oxford; assigned role Operative Porter | Deployment branch: Oxford | Actual role: Operative Porter | Jobs: 402786 | Customers: Union Bancaire Privée | Actual hours: 9.0; source records: 1</x:v>
      </x:c>
      <x:c r="L1376" t="str">
        <x:v>Include</x:v>
      </x:c>
      <x:c r="M1376"/>
      <x:c r="N1376"/>
    </x:row>
    <x:row r="1377">
      <x:c r="A1377" t="str">
        <x:v>L Stephens|2026-06-01</x:v>
      </x:c>
      <x:c r="B1377" s="888" t="n">
        <x:v>46174</x:v>
      </x:c>
      <x:c r="C1377" t="str">
        <x:v>L Stephens</x:v>
      </x:c>
      <x:c r="D1377" t="str">
        <x:v>Permanent</x:v>
      </x:c>
      <x:c r="E1377" t="str">
        <x:v>Thurrock</x:v>
      </x:c>
      <x:c r="F1377" t="str">
        <x:v>Warehouse</x:v>
      </x:c>
      <x:c r="G1377" t="str">
        <x:v>363792D</x:v>
      </x:c>
      <x:c r="H1377" t="str">
        <x:v>Thurrock Warehouse</x:v>
      </x:c>
      <x:c r="I1377" s="22" t="n">
        <x:v>8.5</x:v>
      </x:c>
      <x:c r="J1377" t="str">
        <x:v>Worked</x:v>
      </x:c>
      <x:c r="K1377" t="str">
        <x:v>Employee 1775; home branch Thurrock; assigned role Warehouse | Deployment branch: Thurrock | Actual role: Operative Driver | Jobs: 363792D | Customers: Thurrock Warehouse | Actual hours: 8.5; source records: 1</x:v>
      </x:c>
      <x:c r="L1377" t="str">
        <x:v>Include</x:v>
      </x:c>
      <x:c r="M1377"/>
      <x:c r="N1377"/>
    </x:row>
    <x:row r="1378">
      <x:c r="A1378" t="str">
        <x:v>L Stephens|2026-06-02</x:v>
      </x:c>
      <x:c r="B1378" s="888" t="n">
        <x:v>46175</x:v>
      </x:c>
      <x:c r="C1378" t="str">
        <x:v>L Stephens</x:v>
      </x:c>
      <x:c r="D1378" t="str">
        <x:v>Permanent</x:v>
      </x:c>
      <x:c r="E1378" t="str">
        <x:v>Thurrock</x:v>
      </x:c>
      <x:c r="F1378" t="str">
        <x:v>Warehouse</x:v>
      </x:c>
      <x:c r="G1378" t="str">
        <x:v>363792D</x:v>
      </x:c>
      <x:c r="H1378" t="str">
        <x:v>Thurrock Warehouse</x:v>
      </x:c>
      <x:c r="I1378" s="22" t="n">
        <x:v>9</x:v>
      </x:c>
      <x:c r="J1378" t="str">
        <x:v>Worked</x:v>
      </x:c>
      <x:c r="K1378" t="str">
        <x:v>Employee 1775; home branch Thurrock; assigned role Warehouse | Deployment branch: Thurrock | Actual role: Operative Driver | Jobs: 363792D | Customers: Thurrock Warehouse | Actual hours: 9.0; source records: 1</x:v>
      </x:c>
      <x:c r="L1378" t="str">
        <x:v>Include</x:v>
      </x:c>
      <x:c r="M1378"/>
      <x:c r="N1378"/>
    </x:row>
    <x:row r="1379">
      <x:c r="A1379" t="str">
        <x:v>L Stephens|2026-06-03</x:v>
      </x:c>
      <x:c r="B1379" s="888" t="n">
        <x:v>46176</x:v>
      </x:c>
      <x:c r="C1379" t="str">
        <x:v>L Stephens</x:v>
      </x:c>
      <x:c r="D1379" t="str">
        <x:v>Permanent</x:v>
      </x:c>
      <x:c r="E1379" t="str">
        <x:v>Thurrock</x:v>
      </x:c>
      <x:c r="F1379" t="str">
        <x:v>Warehouse</x:v>
      </x:c>
      <x:c r="G1379" t="str">
        <x:v>363792D</x:v>
      </x:c>
      <x:c r="H1379" t="str">
        <x:v>Thurrock Warehouse</x:v>
      </x:c>
      <x:c r="I1379" s="22" t="n">
        <x:v>8.5</x:v>
      </x:c>
      <x:c r="J1379" t="str">
        <x:v>Worked</x:v>
      </x:c>
      <x:c r="K1379" t="str">
        <x:v>Employee 1775; home branch Thurrock; assigned role Warehouse | Deployment branch: Thurrock | Actual role: Operative Driver | Jobs: 363792D | Customers: Thurrock Warehouse | Actual hours: 8.5; source records: 1</x:v>
      </x:c>
      <x:c r="L1379" t="str">
        <x:v>Include</x:v>
      </x:c>
      <x:c r="M1379"/>
      <x:c r="N1379"/>
    </x:row>
    <x:row r="1380">
      <x:c r="A1380" t="str">
        <x:v>L Stephens|2026-06-04</x:v>
      </x:c>
      <x:c r="B1380" s="888" t="n">
        <x:v>46177</x:v>
      </x:c>
      <x:c r="C1380" t="str">
        <x:v>L Stephens</x:v>
      </x:c>
      <x:c r="D1380" t="str">
        <x:v>Permanent</x:v>
      </x:c>
      <x:c r="E1380" t="str">
        <x:v>Thurrock</x:v>
      </x:c>
      <x:c r="F1380" t="str">
        <x:v>Warehouse</x:v>
      </x:c>
      <x:c r="G1380" t="str">
        <x:v>363792D</x:v>
      </x:c>
      <x:c r="H1380" t="str">
        <x:v>Thurrock Warehouse</x:v>
      </x:c>
      <x:c r="I1380" s="22" t="n">
        <x:v>9</x:v>
      </x:c>
      <x:c r="J1380" t="str">
        <x:v>Worked</x:v>
      </x:c>
      <x:c r="K1380" t="str">
        <x:v>Employee 1775; home branch Thurrock; assigned role Warehouse | Deployment branch: Thurrock | Actual role: Operative Driver | Jobs: 363792D | Customers: Thurrock Warehouse | Actual hours: 9.0; source records: 1</x:v>
      </x:c>
      <x:c r="L1380" t="str">
        <x:v>Include</x:v>
      </x:c>
      <x:c r="M1380"/>
      <x:c r="N1380"/>
    </x:row>
    <x:row r="1381">
      <x:c r="A1381" t="str">
        <x:v>L Stephens|2026-06-05</x:v>
      </x:c>
      <x:c r="B1381" s="888" t="n">
        <x:v>46178</x:v>
      </x:c>
      <x:c r="C1381" t="str">
        <x:v>L Stephens</x:v>
      </x:c>
      <x:c r="D1381" t="str">
        <x:v>Permanent</x:v>
      </x:c>
      <x:c r="E1381" t="str">
        <x:v>Thurrock</x:v>
      </x:c>
      <x:c r="F1381" t="str">
        <x:v>Warehouse</x:v>
      </x:c>
      <x:c r="G1381" t="str">
        <x:v>363792D</x:v>
      </x:c>
      <x:c r="H1381" t="str">
        <x:v>Thurrock Warehouse</x:v>
      </x:c>
      <x:c r="I1381" s="22" t="n">
        <x:v>9</x:v>
      </x:c>
      <x:c r="J1381" t="str">
        <x:v>Worked</x:v>
      </x:c>
      <x:c r="K1381" t="str">
        <x:v>Employee 1775; home branch Thurrock; assigned role Warehouse | Deployment branch: Thurrock | Actual role: Operative Driver | Jobs: 363792D | Customers: Thurrock Warehouse | Actual hours: 9.0; source records: 1</x:v>
      </x:c>
      <x:c r="L1381" t="str">
        <x:v>Include</x:v>
      </x:c>
      <x:c r="M1381"/>
      <x:c r="N1381"/>
    </x:row>
    <x:row r="1382">
      <x:c r="A1382" t="str">
        <x:v>L Stephens|2026-06-08</x:v>
      </x:c>
      <x:c r="B1382" s="888" t="n">
        <x:v>46181</x:v>
      </x:c>
      <x:c r="C1382" t="str">
        <x:v>L Stephens</x:v>
      </x:c>
      <x:c r="D1382" t="str">
        <x:v>Permanent</x:v>
      </x:c>
      <x:c r="E1382" t="str">
        <x:v>Thurrock</x:v>
      </x:c>
      <x:c r="F1382" t="str">
        <x:v>Warehouse</x:v>
      </x:c>
      <x:c r="G1382" t="str">
        <x:v>363792D</x:v>
      </x:c>
      <x:c r="H1382" t="str">
        <x:v>Thurrock Warehouse</x:v>
      </x:c>
      <x:c r="I1382" s="22" t="n">
        <x:v>9</x:v>
      </x:c>
      <x:c r="J1382" t="str">
        <x:v>Worked</x:v>
      </x:c>
      <x:c r="K1382" t="str">
        <x:v>Employee 1775; home branch Thurrock; assigned role Warehouse | Deployment branch: Thurrock | Actual role: Operative Driver | Jobs: 363792D | Customers: Thurrock Warehouse | Actual hours: 9.0; source records: 1</x:v>
      </x:c>
      <x:c r="L1382" t="str">
        <x:v>Include</x:v>
      </x:c>
      <x:c r="M1382"/>
      <x:c r="N1382"/>
    </x:row>
    <x:row r="1383">
      <x:c r="A1383" t="str">
        <x:v>L Stephens|2026-06-09</x:v>
      </x:c>
      <x:c r="B1383" s="888" t="n">
        <x:v>46182</x:v>
      </x:c>
      <x:c r="C1383" t="str">
        <x:v>L Stephens</x:v>
      </x:c>
      <x:c r="D1383" t="str">
        <x:v>Permanent</x:v>
      </x:c>
      <x:c r="E1383" t="str">
        <x:v>Thurrock</x:v>
      </x:c>
      <x:c r="F1383" t="str">
        <x:v>Warehouse</x:v>
      </x:c>
      <x:c r="G1383" t="str">
        <x:v>363792D</x:v>
      </x:c>
      <x:c r="H1383" t="str">
        <x:v>Thurrock Warehouse</x:v>
      </x:c>
      <x:c r="I1383" s="22" t="n">
        <x:v>9</x:v>
      </x:c>
      <x:c r="J1383" t="str">
        <x:v>Worked</x:v>
      </x:c>
      <x:c r="K1383" t="str">
        <x:v>Employee 1775; home branch Thurrock; assigned role Warehouse | Deployment branch: Thurrock | Actual role: Operative Driver | Jobs: 363792D | Customers: Thurrock Warehouse | Actual hours: 9.0; source records: 1</x:v>
      </x:c>
      <x:c r="L1383" t="str">
        <x:v>Include</x:v>
      </x:c>
      <x:c r="M1383"/>
      <x:c r="N1383"/>
    </x:row>
    <x:row r="1384">
      <x:c r="A1384" t="str">
        <x:v>L Stephens|2026-06-10</x:v>
      </x:c>
      <x:c r="B1384" s="888" t="n">
        <x:v>46183</x:v>
      </x:c>
      <x:c r="C1384" t="str">
        <x:v>L Stephens</x:v>
      </x:c>
      <x:c r="D1384" t="str">
        <x:v>Permanent</x:v>
      </x:c>
      <x:c r="E1384" t="str">
        <x:v>Thurrock</x:v>
      </x:c>
      <x:c r="F1384" t="str">
        <x:v>Warehouse</x:v>
      </x:c>
      <x:c r="G1384" t="str">
        <x:v>363792D</x:v>
      </x:c>
      <x:c r="H1384" t="str">
        <x:v>Thurrock Warehouse</x:v>
      </x:c>
      <x:c r="I1384" s="22" t="n">
        <x:v>9</x:v>
      </x:c>
      <x:c r="J1384" t="str">
        <x:v>Worked</x:v>
      </x:c>
      <x:c r="K1384" t="str">
        <x:v>Employee 1775; home branch Thurrock; assigned role Warehouse | Deployment branch: Thurrock | Actual role: Operative Driver | Jobs: 363792D | Customers: Thurrock Warehouse | Actual hours: 9.0; source records: 1</x:v>
      </x:c>
      <x:c r="L1384" t="str">
        <x:v>Include</x:v>
      </x:c>
      <x:c r="M1384"/>
      <x:c r="N1384"/>
    </x:row>
    <x:row r="1385">
      <x:c r="A1385" t="str">
        <x:v>L Stephens|2026-06-11</x:v>
      </x:c>
      <x:c r="B1385" s="888" t="n">
        <x:v>46184</x:v>
      </x:c>
      <x:c r="C1385" t="str">
        <x:v>L Stephens</x:v>
      </x:c>
      <x:c r="D1385" t="str">
        <x:v>Permanent</x:v>
      </x:c>
      <x:c r="E1385" t="str">
        <x:v>Thurrock</x:v>
      </x:c>
      <x:c r="F1385" t="str">
        <x:v>Warehouse</x:v>
      </x:c>
      <x:c r="G1385" t="str">
        <x:v>363792D</x:v>
      </x:c>
      <x:c r="H1385" t="str">
        <x:v>Thurrock Warehouse</x:v>
      </x:c>
      <x:c r="I1385" s="22" t="n">
        <x:v>9</x:v>
      </x:c>
      <x:c r="J1385" t="str">
        <x:v>Worked</x:v>
      </x:c>
      <x:c r="K1385" t="str">
        <x:v>Employee 1775; home branch Thurrock; assigned role Warehouse | Deployment branch: Thurrock | Actual role: Operative Driver | Jobs: 363792D | Customers: Thurrock Warehouse | Actual hours: 9.0; source records: 1</x:v>
      </x:c>
      <x:c r="L1385" t="str">
        <x:v>Include</x:v>
      </x:c>
      <x:c r="M1385"/>
      <x:c r="N1385"/>
    </x:row>
    <x:row r="1386">
      <x:c r="A1386" t="str">
        <x:v>L Stephens|2026-06-12</x:v>
      </x:c>
      <x:c r="B1386" s="888" t="n">
        <x:v>46185</x:v>
      </x:c>
      <x:c r="C1386" t="str">
        <x:v>L Stephens</x:v>
      </x:c>
      <x:c r="D1386" t="str">
        <x:v>Permanent</x:v>
      </x:c>
      <x:c r="E1386" t="str">
        <x:v>Thurrock</x:v>
      </x:c>
      <x:c r="F1386" t="str">
        <x:v>Warehouse</x:v>
      </x:c>
      <x:c r="G1386" t="str">
        <x:v>363792D</x:v>
      </x:c>
      <x:c r="H1386" t="str">
        <x:v>Thurrock Warehouse</x:v>
      </x:c>
      <x:c r="I1386" s="22" t="n">
        <x:v>9</x:v>
      </x:c>
      <x:c r="J1386" t="str">
        <x:v>Worked</x:v>
      </x:c>
      <x:c r="K1386" t="str">
        <x:v>Employee 1775; home branch Thurrock; assigned role Warehouse | Deployment branch: Thurrock | Actual role: Operative Driver | Jobs: 363792D | Customers: Thurrock Warehouse | Actual hours: 9.0; source records: 1</x:v>
      </x:c>
      <x:c r="L1386" t="str">
        <x:v>Include</x:v>
      </x:c>
      <x:c r="M1386"/>
      <x:c r="N1386"/>
    </x:row>
    <x:row r="1387">
      <x:c r="A1387" t="str">
        <x:v>L Stephens|2026-06-13</x:v>
      </x:c>
      <x:c r="B1387" s="888" t="n">
        <x:v>46186</x:v>
      </x:c>
      <x:c r="C1387" t="str">
        <x:v>L Stephens</x:v>
      </x:c>
      <x:c r="D1387" t="str">
        <x:v>Permanent</x:v>
      </x:c>
      <x:c r="E1387" t="str">
        <x:v>Thurrock</x:v>
      </x:c>
      <x:c r="F1387" t="str">
        <x:v>Warehouse</x:v>
      </x:c>
      <x:c r="G1387" t="str">
        <x:v>363792D</x:v>
      </x:c>
      <x:c r="H1387" t="str">
        <x:v>Thurrock Warehouse</x:v>
      </x:c>
      <x:c r="I1387" s="22" t="n">
        <x:v>6</x:v>
      </x:c>
      <x:c r="J1387" t="str">
        <x:v>Worked</x:v>
      </x:c>
      <x:c r="K1387" t="str">
        <x:v>Employee 1775; home branch Thurrock; assigned role Warehouse | Deployment branch: Thurrock | Actual role: Operative Driver | Jobs: 363792D | Customers: Thurrock Warehouse | Actual hours: 6.0; source records: 1</x:v>
      </x:c>
      <x:c r="L1387" t="str">
        <x:v>Include</x:v>
      </x:c>
      <x:c r="M1387"/>
      <x:c r="N1387"/>
    </x:row>
    <x:row r="1388">
      <x:c r="A1388" t="str">
        <x:v>L Stephens|2026-06-15</x:v>
      </x:c>
      <x:c r="B1388" s="888" t="n">
        <x:v>46188</x:v>
      </x:c>
      <x:c r="C1388" t="str">
        <x:v>L Stephens</x:v>
      </x:c>
      <x:c r="D1388" t="str">
        <x:v>Permanent</x:v>
      </x:c>
      <x:c r="E1388" t="str">
        <x:v>Thurrock</x:v>
      </x:c>
      <x:c r="F1388" t="str">
        <x:v>Warehouse</x:v>
      </x:c>
      <x:c r="G1388" t="str">
        <x:v>363792D</x:v>
      </x:c>
      <x:c r="H1388" t="str">
        <x:v>Thurrock Warehouse</x:v>
      </x:c>
      <x:c r="I1388" s="22" t="n">
        <x:v>9</x:v>
      </x:c>
      <x:c r="J1388" t="str">
        <x:v>Worked</x:v>
      </x:c>
      <x:c r="K1388" t="str">
        <x:v>Employee 1775; home branch Thurrock; assigned role Warehouse | Deployment branch: Thurrock | Actual role: Operative Driver | Jobs: 363792D | Customers: Thurrock Warehouse | Actual hours: 9.0; source records: 1</x:v>
      </x:c>
      <x:c r="L1388" t="str">
        <x:v>Include</x:v>
      </x:c>
      <x:c r="M1388"/>
      <x:c r="N1388"/>
    </x:row>
    <x:row r="1389">
      <x:c r="A1389" t="str">
        <x:v>L Stephens|2026-06-16</x:v>
      </x:c>
      <x:c r="B1389" s="888" t="n">
        <x:v>46189</x:v>
      </x:c>
      <x:c r="C1389" t="str">
        <x:v>L Stephens</x:v>
      </x:c>
      <x:c r="D1389" t="str">
        <x:v>Permanent</x:v>
      </x:c>
      <x:c r="E1389" t="str">
        <x:v>Thurrock</x:v>
      </x:c>
      <x:c r="F1389" t="str">
        <x:v>Warehouse</x:v>
      </x:c>
      <x:c r="G1389" t="str">
        <x:v>363792D</x:v>
      </x:c>
      <x:c r="H1389" t="str">
        <x:v>Thurrock Warehouse</x:v>
      </x:c>
      <x:c r="I1389" s="22" t="n">
        <x:v>9</x:v>
      </x:c>
      <x:c r="J1389" t="str">
        <x:v>Worked</x:v>
      </x:c>
      <x:c r="K1389" t="str">
        <x:v>Employee 1775; home branch Thurrock; assigned role Warehouse | Deployment branch: Thurrock | Actual role: Operative Driver | Jobs: 363792D | Customers: Thurrock Warehouse | Actual hours: 9.0; source records: 1</x:v>
      </x:c>
      <x:c r="L1389" t="str">
        <x:v>Include</x:v>
      </x:c>
      <x:c r="M1389"/>
      <x:c r="N1389"/>
    </x:row>
    <x:row r="1390">
      <x:c r="A1390" t="str">
        <x:v>L Stephens|2026-06-17</x:v>
      </x:c>
      <x:c r="B1390" s="888" t="n">
        <x:v>46190</x:v>
      </x:c>
      <x:c r="C1390" t="str">
        <x:v>L Stephens</x:v>
      </x:c>
      <x:c r="D1390" t="str">
        <x:v>Permanent</x:v>
      </x:c>
      <x:c r="E1390" t="str">
        <x:v>Thurrock</x:v>
      </x:c>
      <x:c r="F1390" t="str">
        <x:v>Warehouse</x:v>
      </x:c>
      <x:c r="G1390" t="str">
        <x:v>363792D</x:v>
      </x:c>
      <x:c r="H1390" t="str">
        <x:v>Thurrock Warehouse</x:v>
      </x:c>
      <x:c r="I1390" s="22" t="n">
        <x:v>9</x:v>
      </x:c>
      <x:c r="J1390" t="str">
        <x:v>Worked</x:v>
      </x:c>
      <x:c r="K1390" t="str">
        <x:v>Employee 1775; home branch Thurrock; assigned role Warehouse | Deployment branch: Thurrock | Actual role: Operative Driver | Jobs: 363792D | Customers: Thurrock Warehouse | Actual hours: 9.0; source records: 1</x:v>
      </x:c>
      <x:c r="L1390" t="str">
        <x:v>Include</x:v>
      </x:c>
      <x:c r="M1390"/>
      <x:c r="N1390"/>
    </x:row>
    <x:row r="1391">
      <x:c r="A1391" t="str">
        <x:v>L Stephens|2026-06-18</x:v>
      </x:c>
      <x:c r="B1391" s="888" t="n">
        <x:v>46191</x:v>
      </x:c>
      <x:c r="C1391" t="str">
        <x:v>L Stephens</x:v>
      </x:c>
      <x:c r="D1391" t="str">
        <x:v>Permanent</x:v>
      </x:c>
      <x:c r="E1391" t="str">
        <x:v>Thurrock</x:v>
      </x:c>
      <x:c r="F1391" t="str">
        <x:v>Warehouse</x:v>
      </x:c>
      <x:c r="G1391" t="str">
        <x:v>363792D</x:v>
      </x:c>
      <x:c r="H1391" t="str">
        <x:v>Thurrock Warehouse</x:v>
      </x:c>
      <x:c r="I1391" s="22" t="n">
        <x:v>9</x:v>
      </x:c>
      <x:c r="J1391" t="str">
        <x:v>Worked</x:v>
      </x:c>
      <x:c r="K1391" t="str">
        <x:v>Employee 1775; home branch Thurrock; assigned role Warehouse | Deployment branch: Thurrock | Actual role: Operative Driver | Jobs: 363792D | Customers: Thurrock Warehouse | Actual hours: 9.0; source records: 1</x:v>
      </x:c>
      <x:c r="L1391" t="str">
        <x:v>Include</x:v>
      </x:c>
      <x:c r="M1391"/>
      <x:c r="N1391"/>
    </x:row>
    <x:row r="1392">
      <x:c r="A1392" t="str">
        <x:v>L Stephens|2026-06-19</x:v>
      </x:c>
      <x:c r="B1392" s="888" t="n">
        <x:v>46192</x:v>
      </x:c>
      <x:c r="C1392" t="str">
        <x:v>L Stephens</x:v>
      </x:c>
      <x:c r="D1392" t="str">
        <x:v>Permanent</x:v>
      </x:c>
      <x:c r="E1392" t="str">
        <x:v>Thurrock</x:v>
      </x:c>
      <x:c r="F1392" t="str">
        <x:v>Warehouse</x:v>
      </x:c>
      <x:c r="G1392" t="str">
        <x:v>363792D</x:v>
      </x:c>
      <x:c r="H1392" t="str">
        <x:v>Thurrock Warehouse</x:v>
      </x:c>
      <x:c r="I1392" s="22" t="n">
        <x:v>9</x:v>
      </x:c>
      <x:c r="J1392" t="str">
        <x:v>Worked</x:v>
      </x:c>
      <x:c r="K1392" t="str">
        <x:v>Employee 1775; home branch Thurrock; assigned role Warehouse | Deployment branch: Thurrock | Actual role: Operative Driver | Jobs: 363792D | Customers: Thurrock Warehouse | Actual hours: 9.0; source records: 1</x:v>
      </x:c>
      <x:c r="L1392" t="str">
        <x:v>Include</x:v>
      </x:c>
      <x:c r="M1392"/>
      <x:c r="N1392"/>
    </x:row>
    <x:row r="1393">
      <x:c r="A1393" t="str">
        <x:v>L Stephens|2026-06-20</x:v>
      </x:c>
      <x:c r="B1393" s="888" t="n">
        <x:v>46193</x:v>
      </x:c>
      <x:c r="C1393" t="str">
        <x:v>L Stephens</x:v>
      </x:c>
      <x:c r="D1393" t="str">
        <x:v>Permanent</x:v>
      </x:c>
      <x:c r="E1393" t="str">
        <x:v>Thurrock</x:v>
      </x:c>
      <x:c r="F1393" t="str">
        <x:v>Warehouse</x:v>
      </x:c>
      <x:c r="G1393" t="str">
        <x:v>363792D</x:v>
      </x:c>
      <x:c r="H1393" t="str">
        <x:v>Thurrock Warehouse</x:v>
      </x:c>
      <x:c r="I1393" s="22" t="n">
        <x:v>6</x:v>
      </x:c>
      <x:c r="J1393" t="str">
        <x:v>Worked</x:v>
      </x:c>
      <x:c r="K1393" t="str">
        <x:v>Employee 1775; home branch Thurrock; assigned role Warehouse | Deployment branch: Thurrock | Actual role: Operative Driver | Jobs: 363792D | Customers: Thurrock Warehouse | Actual hours: 6.0; source records: 1</x:v>
      </x:c>
      <x:c r="L1393" t="str">
        <x:v>Include</x:v>
      </x:c>
      <x:c r="M1393"/>
      <x:c r="N1393"/>
    </x:row>
    <x:row r="1394">
      <x:c r="A1394" t="str">
        <x:v>L Stephens|2026-06-22</x:v>
      </x:c>
      <x:c r="B1394" s="888" t="n">
        <x:v>46195</x:v>
      </x:c>
      <x:c r="C1394" t="str">
        <x:v>L Stephens</x:v>
      </x:c>
      <x:c r="D1394" t="str">
        <x:v>Permanent</x:v>
      </x:c>
      <x:c r="E1394" t="str">
        <x:v>Thurrock</x:v>
      </x:c>
      <x:c r="F1394" t="str">
        <x:v>Warehouse</x:v>
      </x:c>
      <x:c r="G1394" t="str">
        <x:v>363792D</x:v>
      </x:c>
      <x:c r="H1394" t="str">
        <x:v>Thurrock Warehouse</x:v>
      </x:c>
      <x:c r="I1394" s="22" t="n">
        <x:v>9</x:v>
      </x:c>
      <x:c r="J1394" t="str">
        <x:v>Worked</x:v>
      </x:c>
      <x:c r="K1394" t="str">
        <x:v>Employee 1775; home branch Thurrock; assigned role Warehouse | Deployment branch: Thurrock | Actual role: Operative Driver | Jobs: 363792D | Customers: Thurrock Warehouse | Actual hours: 9.0; source records: 1</x:v>
      </x:c>
      <x:c r="L1394" t="str">
        <x:v>Include</x:v>
      </x:c>
      <x:c r="M1394"/>
      <x:c r="N1394"/>
    </x:row>
    <x:row r="1395">
      <x:c r="A1395" t="str">
        <x:v>L Stephens|2026-06-23</x:v>
      </x:c>
      <x:c r="B1395" s="888" t="n">
        <x:v>46196</x:v>
      </x:c>
      <x:c r="C1395" t="str">
        <x:v>L Stephens</x:v>
      </x:c>
      <x:c r="D1395" t="str">
        <x:v>Permanent</x:v>
      </x:c>
      <x:c r="E1395" t="str">
        <x:v>Thurrock</x:v>
      </x:c>
      <x:c r="F1395" t="str">
        <x:v>Warehouse</x:v>
      </x:c>
      <x:c r="G1395" t="str">
        <x:v>363792D</x:v>
      </x:c>
      <x:c r="H1395" t="str">
        <x:v>Thurrock Warehouse</x:v>
      </x:c>
      <x:c r="I1395" s="22" t="n">
        <x:v>9</x:v>
      </x:c>
      <x:c r="J1395" t="str">
        <x:v>Worked</x:v>
      </x:c>
      <x:c r="K1395" t="str">
        <x:v>Employee 1775; home branch Thurrock; assigned role Warehouse | Deployment branch: Thurrock | Actual role: Operative Driver | Jobs: 363792D | Customers: Thurrock Warehouse | Actual hours: 9.0; source records: 1</x:v>
      </x:c>
      <x:c r="L1395" t="str">
        <x:v>Include</x:v>
      </x:c>
      <x:c r="M1395"/>
      <x:c r="N1395"/>
    </x:row>
    <x:row r="1396">
      <x:c r="A1396" t="str">
        <x:v>L Stephens|2026-06-24</x:v>
      </x:c>
      <x:c r="B1396" s="888" t="n">
        <x:v>46197</x:v>
      </x:c>
      <x:c r="C1396" t="str">
        <x:v>L Stephens</x:v>
      </x:c>
      <x:c r="D1396" t="str">
        <x:v>Permanent</x:v>
      </x:c>
      <x:c r="E1396" t="str">
        <x:v>Thurrock</x:v>
      </x:c>
      <x:c r="F1396" t="str">
        <x:v>Warehouse</x:v>
      </x:c>
      <x:c r="G1396" t="str">
        <x:v>363792D</x:v>
      </x:c>
      <x:c r="H1396" t="str">
        <x:v>Thurrock Warehouse</x:v>
      </x:c>
      <x:c r="I1396" s="22" t="n">
        <x:v>9</x:v>
      </x:c>
      <x:c r="J1396" t="str">
        <x:v>Worked</x:v>
      </x:c>
      <x:c r="K1396" t="str">
        <x:v>Employee 1775; home branch Thurrock; assigned role Warehouse | Deployment branch: Thurrock | Actual role: Operative Driver | Jobs: 363792D | Customers: Thurrock Warehouse | Actual hours: 9.0; source records: 1</x:v>
      </x:c>
      <x:c r="L1396" t="str">
        <x:v>Include</x:v>
      </x:c>
      <x:c r="M1396"/>
      <x:c r="N1396"/>
    </x:row>
    <x:row r="1397">
      <x:c r="A1397" t="str">
        <x:v>L Stephens|2026-06-25</x:v>
      </x:c>
      <x:c r="B1397" s="888" t="n">
        <x:v>46198</x:v>
      </x:c>
      <x:c r="C1397" t="str">
        <x:v>L Stephens</x:v>
      </x:c>
      <x:c r="D1397" t="str">
        <x:v>Permanent</x:v>
      </x:c>
      <x:c r="E1397" t="str">
        <x:v>Thurrock</x:v>
      </x:c>
      <x:c r="F1397" t="str">
        <x:v>Warehouse</x:v>
      </x:c>
      <x:c r="G1397" t="str">
        <x:v>363792D</x:v>
      </x:c>
      <x:c r="H1397" t="str">
        <x:v>Thurrock Warehouse</x:v>
      </x:c>
      <x:c r="I1397" s="22" t="n">
        <x:v>9</x:v>
      </x:c>
      <x:c r="J1397" t="str">
        <x:v>Worked</x:v>
      </x:c>
      <x:c r="K1397" t="str">
        <x:v>Employee 1775; home branch Thurrock; assigned role Warehouse | Deployment branch: Thurrock | Actual role: Operative Driver | Jobs: 363792D | Customers: Thurrock Warehouse | Actual hours: 9.0; source records: 1</x:v>
      </x:c>
      <x:c r="L1397" t="str">
        <x:v>Include</x:v>
      </x:c>
      <x:c r="M1397"/>
      <x:c r="N1397"/>
    </x:row>
    <x:row r="1398">
      <x:c r="A1398" t="str">
        <x:v>L Stephens|2026-06-26</x:v>
      </x:c>
      <x:c r="B1398" s="888" t="n">
        <x:v>46199</x:v>
      </x:c>
      <x:c r="C1398" t="str">
        <x:v>L Stephens</x:v>
      </x:c>
      <x:c r="D1398" t="str">
        <x:v>Permanent</x:v>
      </x:c>
      <x:c r="E1398" t="str">
        <x:v>Thurrock</x:v>
      </x:c>
      <x:c r="F1398" t="str">
        <x:v>Warehouse</x:v>
      </x:c>
      <x:c r="G1398" t="str">
        <x:v>363792D</x:v>
      </x:c>
      <x:c r="H1398" t="str">
        <x:v>Thurrock Warehouse</x:v>
      </x:c>
      <x:c r="I1398" s="22" t="n">
        <x:v>9</x:v>
      </x:c>
      <x:c r="J1398" t="str">
        <x:v>Worked</x:v>
      </x:c>
      <x:c r="K1398" t="str">
        <x:v>Employee 1775; home branch Thurrock; assigned role Warehouse | Deployment branch: Thurrock | Actual role: Operative Driver | Jobs: 363792D | Customers: Thurrock Warehouse | Actual hours: 9.0; source records: 1</x:v>
      </x:c>
      <x:c r="L1398" t="str">
        <x:v>Include</x:v>
      </x:c>
      <x:c r="M1398"/>
      <x:c r="N1398"/>
    </x:row>
    <x:row r="1399">
      <x:c r="A1399" t="str">
        <x:v>L Stephens|2026-06-27</x:v>
      </x:c>
      <x:c r="B1399" s="888" t="n">
        <x:v>46200</x:v>
      </x:c>
      <x:c r="C1399" t="str">
        <x:v>L Stephens</x:v>
      </x:c>
      <x:c r="D1399" t="str">
        <x:v>Permanent</x:v>
      </x:c>
      <x:c r="E1399" t="str">
        <x:v>Thurrock</x:v>
      </x:c>
      <x:c r="F1399" t="str">
        <x:v>Warehouse</x:v>
      </x:c>
      <x:c r="G1399" t="str">
        <x:v>363792D</x:v>
      </x:c>
      <x:c r="H1399" t="str">
        <x:v>Thurrock Warehouse</x:v>
      </x:c>
      <x:c r="I1399" s="22" t="n">
        <x:v>6.5</x:v>
      </x:c>
      <x:c r="J1399" t="str">
        <x:v>Worked</x:v>
      </x:c>
      <x:c r="K1399" t="str">
        <x:v>Employee 1775; home branch Thurrock; assigned role Warehouse | Deployment branch: Thurrock | Actual role: Operative Driver | Jobs: 363792D | Customers: Thurrock Warehouse | Actual hours: 6.5; source records: 1</x:v>
      </x:c>
      <x:c r="L1399" t="str">
        <x:v>Include</x:v>
      </x:c>
      <x:c r="M1399"/>
      <x:c r="N1399"/>
    </x:row>
    <x:row r="1400">
      <x:c r="A1400" t="str">
        <x:v>L Stephens|2026-06-29</x:v>
      </x:c>
      <x:c r="B1400" s="888" t="n">
        <x:v>46202</x:v>
      </x:c>
      <x:c r="C1400" t="str">
        <x:v>L Stephens</x:v>
      </x:c>
      <x:c r="D1400" t="str">
        <x:v>Permanent</x:v>
      </x:c>
      <x:c r="E1400" t="str">
        <x:v>Thurrock</x:v>
      </x:c>
      <x:c r="F1400" t="str">
        <x:v>Warehouse</x:v>
      </x:c>
      <x:c r="G1400" t="str">
        <x:v>363792D</x:v>
      </x:c>
      <x:c r="H1400" t="str">
        <x:v>Thurrock Warehouse</x:v>
      </x:c>
      <x:c r="I1400" s="22" t="n">
        <x:v>9</x:v>
      </x:c>
      <x:c r="J1400" t="str">
        <x:v>Worked</x:v>
      </x:c>
      <x:c r="K1400" t="str">
        <x:v>Employee 1775; home branch Thurrock; assigned role Warehouse | Deployment branch: Thurrock | Actual role: Operative Driver | Jobs: 363792D | Customers: Thurrock Warehouse | Actual hours: 9.0; source records: 1</x:v>
      </x:c>
      <x:c r="L1400" t="str">
        <x:v>Include</x:v>
      </x:c>
      <x:c r="M1400"/>
      <x:c r="N1400"/>
    </x:row>
    <x:row r="1401">
      <x:c r="A1401" t="str">
        <x:v>L Stephens|2026-06-30</x:v>
      </x:c>
      <x:c r="B1401" s="888" t="n">
        <x:v>46203</x:v>
      </x:c>
      <x:c r="C1401" t="str">
        <x:v>L Stephens</x:v>
      </x:c>
      <x:c r="D1401" t="str">
        <x:v>Permanent</x:v>
      </x:c>
      <x:c r="E1401" t="str">
        <x:v>Thurrock</x:v>
      </x:c>
      <x:c r="F1401" t="str">
        <x:v>Warehouse</x:v>
      </x:c>
      <x:c r="G1401" t="str">
        <x:v>363792D</x:v>
      </x:c>
      <x:c r="H1401" t="str">
        <x:v>Thurrock Warehouse</x:v>
      </x:c>
      <x:c r="I1401" s="22" t="n">
        <x:v>9</x:v>
      </x:c>
      <x:c r="J1401" t="str">
        <x:v>Worked</x:v>
      </x:c>
      <x:c r="K1401" t="str">
        <x:v>Employee 1775; home branch Thurrock; assigned role Warehouse | Deployment branch: Thurrock | Actual role: Operative Driver | Jobs: 363792D | Customers: Thurrock Warehouse | Actual hours: 9.0; source records: 1</x:v>
      </x:c>
      <x:c r="L1401" t="str">
        <x:v>Include</x:v>
      </x:c>
      <x:c r="M1401"/>
      <x:c r="N1401"/>
    </x:row>
    <x:row r="1402">
      <x:c r="A1402" t="str">
        <x:v>Lee Belcher|2026-06-01</x:v>
      </x:c>
      <x:c r="B1402" s="888" t="n">
        <x:v>46174</x:v>
      </x:c>
      <x:c r="C1402" t="str">
        <x:v>Lee Belcher</x:v>
      </x:c>
      <x:c r="D1402" t="str">
        <x:v>Permanent</x:v>
      </x:c>
      <x:c r="E1402" t="str">
        <x:v>Oxford</x:v>
      </x:c>
      <x:c r="F1402" t="str">
        <x:v>Operative Porter</x:v>
      </x:c>
      <x:c r="G1402" t="str">
        <x:v>402006</x:v>
      </x:c>
      <x:c r="H1402" t="str">
        <x:v>Ellison Institute of Technology, Oxford Ltd</x:v>
      </x:c>
      <x:c r="I1402" s="22" t="n">
        <x:v>8</x:v>
      </x:c>
      <x:c r="J1402" t="str">
        <x:v>Worked</x:v>
      </x:c>
      <x:c r="K1402" t="str">
        <x:v>Employee 105015; home branch Oxford; assigned role Operative Porter | Deployment branch: Oxford | Actual role: Operative Porter | Jobs: 402006 | Customers: Ellison Institute of Technology, Oxford Ltd | Actual hours: 8.0; source records: 1</x:v>
      </x:c>
      <x:c r="L1402" t="str">
        <x:v>Include</x:v>
      </x:c>
      <x:c r="M1402"/>
      <x:c r="N1402"/>
    </x:row>
    <x:row r="1403">
      <x:c r="A1403" t="str">
        <x:v>Lee Belcher|2026-06-02</x:v>
      </x:c>
      <x:c r="B1403" s="888" t="n">
        <x:v>46175</x:v>
      </x:c>
      <x:c r="C1403" t="str">
        <x:v>Lee Belcher</x:v>
      </x:c>
      <x:c r="D1403" t="str">
        <x:v>Permanent</x:v>
      </x:c>
      <x:c r="E1403" t="str">
        <x:v>Oxford</x:v>
      </x:c>
      <x:c r="F1403" t="str">
        <x:v>Operative Porter</x:v>
      </x:c>
      <x:c r="G1403" t="str">
        <x:v>401318</x:v>
      </x:c>
      <x:c r="H1403" t="str">
        <x:v>ALPHATECH (EIT OXFORD)</x:v>
      </x:c>
      <x:c r="I1403" s="22" t="n">
        <x:v>9.5</x:v>
      </x:c>
      <x:c r="J1403" t="str">
        <x:v>Worked</x:v>
      </x:c>
      <x:c r="K1403" t="str">
        <x:v>Employee 105015; home branch Oxford; assigned role Operative Porter | Deployment branch: Oxford | Actual role: Operative Driver | Jobs: 401318 | Customers: ALPHATECH (EIT OXFORD) | Actual hours: 9.5; source records: 1</x:v>
      </x:c>
      <x:c r="L1403" t="str">
        <x:v>Include</x:v>
      </x:c>
      <x:c r="M1403"/>
      <x:c r="N1403"/>
    </x:row>
    <x:row r="1404">
      <x:c r="A1404" t="str">
        <x:v>Lee Belcher|2026-06-03</x:v>
      </x:c>
      <x:c r="B1404" s="888" t="n">
        <x:v>46176</x:v>
      </x:c>
      <x:c r="C1404" t="str">
        <x:v>Lee Belcher</x:v>
      </x:c>
      <x:c r="D1404" t="str">
        <x:v>Permanent</x:v>
      </x:c>
      <x:c r="E1404" t="str">
        <x:v>Oxford</x:v>
      </x:c>
      <x:c r="F1404" t="str">
        <x:v>Operative Porter</x:v>
      </x:c>
      <x:c r="G1404" t="str">
        <x:v>402242A</x:v>
      </x:c>
      <x:c r="H1404" t="str">
        <x:v>Esco Life Sciences ( University of Oxford)</x:v>
      </x:c>
      <x:c r="I1404" s="22" t="n">
        <x:v>5</x:v>
      </x:c>
      <x:c r="J1404" t="str">
        <x:v>Worked</x:v>
      </x:c>
      <x:c r="K1404" t="str">
        <x:v>Employee 105015; home branch Oxford; assigned role Operative Porter | Deployment branch: Cambridge | Actual role: Operative Driver | Jobs: 402242A | Customers: Esco Life Sciences ( University of Oxford) | Actual hours: 5.0; source records: 1</x:v>
      </x:c>
      <x:c r="L1404" t="str">
        <x:v>Include</x:v>
      </x:c>
      <x:c r="M1404"/>
      <x:c r="N1404"/>
    </x:row>
    <x:row r="1405">
      <x:c r="A1405" t="str">
        <x:v>Lee Belcher|2026-06-05</x:v>
      </x:c>
      <x:c r="B1405" s="888" t="n">
        <x:v>46178</x:v>
      </x:c>
      <x:c r="C1405" t="str">
        <x:v>Lee Belcher</x:v>
      </x:c>
      <x:c r="D1405" t="str">
        <x:v>Permanent</x:v>
      </x:c>
      <x:c r="E1405" t="str">
        <x:v>Oxford</x:v>
      </x:c>
      <x:c r="F1405" t="str">
        <x:v>Operative Porter</x:v>
      </x:c>
      <x:c r="G1405" t="str">
        <x:v>401607B</x:v>
      </x:c>
      <x:c r="H1405" t="str">
        <x:v>Ellison Institute of Technology</x:v>
      </x:c>
      <x:c r="I1405" s="22" t="n">
        <x:v>5</x:v>
      </x:c>
      <x:c r="J1405" t="str">
        <x:v>Worked</x:v>
      </x:c>
      <x:c r="K1405" t="str">
        <x:v>Employee 105015; home branch Oxford; assigned role Operative Porter | Deployment branch: Oxford | Actual role: Operative Porter | Jobs: 401607B | Customers: Ellison Institute of Technology | Actual hours: 5.0; source records: 1</x:v>
      </x:c>
      <x:c r="L1405" t="str">
        <x:v>Include</x:v>
      </x:c>
      <x:c r="M1405"/>
      <x:c r="N1405"/>
    </x:row>
    <x:row r="1406">
      <x:c r="A1406" t="str">
        <x:v>Lee Belcher|2026-06-12</x:v>
      </x:c>
      <x:c r="B1406" s="888" t="n">
        <x:v>46185</x:v>
      </x:c>
      <x:c r="C1406" t="str">
        <x:v>Lee Belcher</x:v>
      </x:c>
      <x:c r="D1406" t="str">
        <x:v>Permanent</x:v>
      </x:c>
      <x:c r="E1406" t="str">
        <x:v>Oxford</x:v>
      </x:c>
      <x:c r="F1406" t="str">
        <x:v>Operative Porter</x:v>
      </x:c>
      <x:c r="G1406" t="str">
        <x:v>401554, 402616</x:v>
      </x:c>
      <x:c r="H1406" t="str">
        <x:v>CPM/Omnicom; Opentrons (Jesus College Cheng Kar Shun Digital Hub)</x:v>
      </x:c>
      <x:c r="I1406" s="22" t="n">
        <x:v>13</x:v>
      </x:c>
      <x:c r="J1406" t="str">
        <x:v>Worked — 2 records</x:v>
      </x:c>
      <x:c r="K1406" t="str">
        <x:v>Employee 105015; home branch Oxford; assigned role Operative Porter | Deployment branch: Cambridge, Oxford | Actual role: Operative Porter | Jobs: 401554, 402616 | Customers: CPM/Omnicom; Opentrons (Jesus College Cheng Kar Shun Digital Hub) | Actual hours: 13.0; source records: 2</x:v>
      </x:c>
      <x:c r="L1406" t="str">
        <x:v>Include</x:v>
      </x:c>
      <x:c r="M1406"/>
      <x:c r="N1406"/>
    </x:row>
    <x:row r="1407">
      <x:c r="A1407" t="str">
        <x:v>Lee Belcher|2026-06-13</x:v>
      </x:c>
      <x:c r="B1407" s="888" t="n">
        <x:v>46186</x:v>
      </x:c>
      <x:c r="C1407" t="str">
        <x:v>Lee Belcher</x:v>
      </x:c>
      <x:c r="D1407" t="str">
        <x:v>Permanent</x:v>
      </x:c>
      <x:c r="E1407" t="str">
        <x:v>Oxford</x:v>
      </x:c>
      <x:c r="F1407" t="str">
        <x:v>Operative Porter</x:v>
      </x:c>
      <x:c r="G1407" t="str">
        <x:v>401554</x:v>
      </x:c>
      <x:c r="H1407" t="str">
        <x:v>CPM/Omnicom</x:v>
      </x:c>
      <x:c r="I1407" s="22" t="n">
        <x:v>10</x:v>
      </x:c>
      <x:c r="J1407" t="str">
        <x:v>Worked</x:v>
      </x:c>
      <x:c r="K1407" t="str">
        <x:v>Employee 105015; home branch Oxford; assigned role Operative Porter | Deployment branch: Oxford | Actual role: Operative Porter | Jobs: 401554 | Customers: CPM/Omnicom | Actual hours: 10.0; source records: 1</x:v>
      </x:c>
      <x:c r="L1407" t="str">
        <x:v>Include</x:v>
      </x:c>
      <x:c r="M1407"/>
      <x:c r="N1407"/>
    </x:row>
    <x:row r="1408">
      <x:c r="A1408" t="str">
        <x:v>Lee Belcher|2026-06-17</x:v>
      </x:c>
      <x:c r="B1408" s="888" t="n">
        <x:v>46190</x:v>
      </x:c>
      <x:c r="C1408" t="str">
        <x:v>Lee Belcher</x:v>
      </x:c>
      <x:c r="D1408" t="str">
        <x:v>Permanent</x:v>
      </x:c>
      <x:c r="E1408" t="str">
        <x:v>Oxford</x:v>
      </x:c>
      <x:c r="F1408" t="str">
        <x:v>Operative Porter</x:v>
      </x:c>
      <x:c r="G1408" t="str">
        <x:v>401554</x:v>
      </x:c>
      <x:c r="H1408" t="str">
        <x:v>CPM/Omnicom</x:v>
      </x:c>
      <x:c r="I1408" s="22" t="n">
        <x:v>9</x:v>
      </x:c>
      <x:c r="J1408" t="str">
        <x:v>Worked</x:v>
      </x:c>
      <x:c r="K1408" t="str">
        <x:v>Employee 105015; home branch Oxford; assigned role Operative Porter | Deployment branch: Oxford | Actual role: Operative Driver | Jobs: 401554 | Customers: CPM/Omnicom | Actual hours: 9.0; source records: 1</x:v>
      </x:c>
      <x:c r="L1408" t="str">
        <x:v>Include</x:v>
      </x:c>
      <x:c r="M1408"/>
      <x:c r="N1408"/>
    </x:row>
    <x:row r="1409">
      <x:c r="A1409" t="str">
        <x:v>Lee Belcher|2026-06-18</x:v>
      </x:c>
      <x:c r="B1409" s="888" t="n">
        <x:v>46191</x:v>
      </x:c>
      <x:c r="C1409" t="str">
        <x:v>Lee Belcher</x:v>
      </x:c>
      <x:c r="D1409" t="str">
        <x:v>Permanent</x:v>
      </x:c>
      <x:c r="E1409" t="str">
        <x:v>Oxford</x:v>
      </x:c>
      <x:c r="F1409" t="str">
        <x:v>Operative Porter</x:v>
      </x:c>
      <x:c r="G1409" t="str">
        <x:v>401554, 402445</x:v>
      </x:c>
      <x:c r="H1409" t="str">
        <x:v>CPM/Omnicom; ESTS (GB) Ltd - EIT OXFORD</x:v>
      </x:c>
      <x:c r="I1409" s="22" t="n">
        <x:v>10</x:v>
      </x:c>
      <x:c r="J1409" t="str">
        <x:v>Worked — 2 records</x:v>
      </x:c>
      <x:c r="K1409" t="str">
        <x:v>Employee 105015; home branch Oxford; assigned role Operative Porter | Deployment branch: Oxford | Actual role: Operative Driver | Jobs: 401554, 402445 | Customers: CPM/Omnicom; ESTS (GB) Ltd - EIT OXFORD | Actual hours: 10.0; source records: 2</x:v>
      </x:c>
      <x:c r="L1409" t="str">
        <x:v>Include</x:v>
      </x:c>
      <x:c r="M1409"/>
      <x:c r="N1409"/>
    </x:row>
    <x:row r="1410">
      <x:c r="A1410" t="str">
        <x:v>Lee Belcher|2026-06-19</x:v>
      </x:c>
      <x:c r="B1410" s="888" t="n">
        <x:v>46192</x:v>
      </x:c>
      <x:c r="C1410" t="str">
        <x:v>Lee Belcher</x:v>
      </x:c>
      <x:c r="D1410" t="str">
        <x:v>Permanent</x:v>
      </x:c>
      <x:c r="E1410" t="str">
        <x:v>Oxford</x:v>
      </x:c>
      <x:c r="F1410" t="str">
        <x:v>Operative Porter</x:v>
      </x:c>
      <x:c r="G1410" t="str">
        <x:v>401109</x:v>
      </x:c>
      <x:c r="H1410" t="str">
        <x:v>Theolytics</x:v>
      </x:c>
      <x:c r="I1410" s="22" t="n">
        <x:v>8</x:v>
      </x:c>
      <x:c r="J1410" t="str">
        <x:v>Worked</x:v>
      </x:c>
      <x:c r="K1410" t="str">
        <x:v>Employee 105015; home branch Oxford; assigned role Operative Porter | Deployment branch: Oxford | Actual role: Operative Driver | Jobs: 401109 | Customers: Theolytics | Actual hours: 8.0; source records: 1</x:v>
      </x:c>
      <x:c r="L1410" t="str">
        <x:v>Include</x:v>
      </x:c>
      <x:c r="M1410"/>
      <x:c r="N1410"/>
    </x:row>
    <x:row r="1411">
      <x:c r="A1411" t="str">
        <x:v>Lee Belcher|2026-06-22</x:v>
      </x:c>
      <x:c r="B1411" s="888" t="n">
        <x:v>46195</x:v>
      </x:c>
      <x:c r="C1411" t="str">
        <x:v>Lee Belcher</x:v>
      </x:c>
      <x:c r="D1411" t="str">
        <x:v>Permanent</x:v>
      </x:c>
      <x:c r="E1411" t="str">
        <x:v>Oxford</x:v>
      </x:c>
      <x:c r="F1411" t="str">
        <x:v>Operative Porter</x:v>
      </x:c>
      <x:c r="G1411" t="str">
        <x:v>402450B, 401109</x:v>
      </x:c>
      <x:c r="H1411" t="str">
        <x:v>Avantor ( OXFORD JUNE  2026 ); Theolytics</x:v>
      </x:c>
      <x:c r="I1411" s="22" t="n">
        <x:v>10.5</x:v>
      </x:c>
      <x:c r="J1411" t="str">
        <x:v>Worked — 2 records</x:v>
      </x:c>
      <x:c r="K1411" t="str">
        <x:v>Employee 105015; home branch Oxford; assigned role Operative Porter | Deployment branch: Cambridge, Oxford | Actual role: Operative Driver, Operative Porter | Jobs: 402450B, 401109 | Customers: Avantor ( OXFORD JUNE  2026 ); Theolytics | Actual hours: 10.5; source records: 2</x:v>
      </x:c>
      <x:c r="L1411" t="str">
        <x:v>Include</x:v>
      </x:c>
      <x:c r="M1411"/>
      <x:c r="N1411"/>
    </x:row>
    <x:row r="1412">
      <x:c r="A1412" t="str">
        <x:v>Lee Belcher|2026-06-23</x:v>
      </x:c>
      <x:c r="B1412" s="888" t="n">
        <x:v>46196</x:v>
      </x:c>
      <x:c r="C1412" t="str">
        <x:v>Lee Belcher</x:v>
      </x:c>
      <x:c r="D1412" t="str">
        <x:v>Permanent</x:v>
      </x:c>
      <x:c r="E1412" t="str">
        <x:v>Oxford</x:v>
      </x:c>
      <x:c r="F1412" t="str">
        <x:v>Operative Porter</x:v>
      </x:c>
      <x:c r="G1412" t="str">
        <x:v>389934</x:v>
      </x:c>
      <x:c r="H1412" t="str">
        <x:v>Lubricants UK Ltd</x:v>
      </x:c>
      <x:c r="I1412" s="22" t="n">
        <x:v>9</x:v>
      </x:c>
      <x:c r="J1412" t="str">
        <x:v>Worked</x:v>
      </x:c>
      <x:c r="K1412" t="str">
        <x:v>Employee 105015; home branch Oxford; assigned role Operative Porter | Deployment branch: Oxford | Actual role: Operative Driver | Jobs: 389934 | Customers: Lubricants UK Ltd | Actual hours: 9.0; source records: 1</x:v>
      </x:c>
      <x:c r="L1412" t="str">
        <x:v>Include</x:v>
      </x:c>
      <x:c r="M1412"/>
      <x:c r="N1412"/>
    </x:row>
    <x:row r="1413">
      <x:c r="A1413" t="str">
        <x:v>Lee Belcher|2026-06-24</x:v>
      </x:c>
      <x:c r="B1413" s="888" t="n">
        <x:v>46197</x:v>
      </x:c>
      <x:c r="C1413" t="str">
        <x:v>Lee Belcher</x:v>
      </x:c>
      <x:c r="D1413" t="str">
        <x:v>Permanent</x:v>
      </x:c>
      <x:c r="E1413" t="str">
        <x:v>Oxford</x:v>
      </x:c>
      <x:c r="F1413" t="str">
        <x:v>Operative Porter</x:v>
      </x:c>
      <x:c r="G1413" t="str">
        <x:v>402784</x:v>
      </x:c>
      <x:c r="H1413" t="str">
        <x:v>AdVia Therapeutics</x:v>
      </x:c>
      <x:c r="I1413" s="22" t="n">
        <x:v>8</x:v>
      </x:c>
      <x:c r="J1413" t="str">
        <x:v>Worked</x:v>
      </x:c>
      <x:c r="K1413" t="str">
        <x:v>Employee 105015; home branch Oxford; assigned role Operative Porter | Deployment branch: Oxford | Actual role: Operative Driver | Jobs: 402784 | Customers: AdVia Therapeutics | Actual hours: 8.0; source records: 1</x:v>
      </x:c>
      <x:c r="L1413" t="str">
        <x:v>Include</x:v>
      </x:c>
      <x:c r="M1413"/>
      <x:c r="N1413"/>
    </x:row>
    <x:row r="1414">
      <x:c r="A1414" t="str">
        <x:v>Lee Belcher|2026-06-25</x:v>
      </x:c>
      <x:c r="B1414" s="888" t="n">
        <x:v>46198</x:v>
      </x:c>
      <x:c r="C1414" t="str">
        <x:v>Lee Belcher</x:v>
      </x:c>
      <x:c r="D1414" t="str">
        <x:v>Permanent</x:v>
      </x:c>
      <x:c r="E1414" t="str">
        <x:v>Oxford</x:v>
      </x:c>
      <x:c r="F1414" t="str">
        <x:v>Operative Porter</x:v>
      </x:c>
      <x:c r="G1414" t="str">
        <x:v>402446</x:v>
      </x:c>
      <x:c r="H1414" t="str">
        <x:v>Evox Therapeutics</x:v>
      </x:c>
      <x:c r="I1414" s="22" t="n">
        <x:v>8</x:v>
      </x:c>
      <x:c r="J1414" t="str">
        <x:v>Worked</x:v>
      </x:c>
      <x:c r="K1414" t="str">
        <x:v>Employee 105015; home branch Oxford; assigned role Operative Porter | Deployment branch: Oxford | Actual role: Operative Driver | Jobs: 402446 | Customers: Evox Therapeutics | Actual hours: 8.0; source records: 1</x:v>
      </x:c>
      <x:c r="L1414" t="str">
        <x:v>Include</x:v>
      </x:c>
      <x:c r="M1414"/>
      <x:c r="N1414"/>
    </x:row>
    <x:row r="1415">
      <x:c r="A1415" t="str">
        <x:v>Lee Belcher|2026-06-29</x:v>
      </x:c>
      <x:c r="B1415" s="888" t="n">
        <x:v>46202</x:v>
      </x:c>
      <x:c r="C1415" t="str">
        <x:v>Lee Belcher</x:v>
      </x:c>
      <x:c r="D1415" t="str">
        <x:v>Permanent</x:v>
      </x:c>
      <x:c r="E1415" t="str">
        <x:v>Oxford</x:v>
      </x:c>
      <x:c r="F1415" t="str">
        <x:v>Operative Porter</x:v>
      </x:c>
      <x:c r="G1415" t="str">
        <x:v>403111, 403046</x:v>
      </x:c>
      <x:c r="H1415" t="str">
        <x:v>Harrow Green Oxford  M/W use only; HSBC - July 2026 Deliveries</x:v>
      </x:c>
      <x:c r="I1415" s="22" t="n">
        <x:v>8</x:v>
      </x:c>
      <x:c r="J1415" t="str">
        <x:v>Worked — 2 records</x:v>
      </x:c>
      <x:c r="K1415" t="str">
        <x:v>Employee 105015; home branch Oxford; assigned role Operative Porter | Deployment branch: Birmingham, Oxford | Actual role: Operative Driver | Jobs: 403111, 403046 | Customers: Harrow Green Oxford  M/W use only; HSBC - July 2026 Deliveries | Actual hours: 8.0; source records: 2</x:v>
      </x:c>
      <x:c r="L1415" t="str">
        <x:v>Include</x:v>
      </x:c>
      <x:c r="M1415"/>
      <x:c r="N1415"/>
    </x:row>
    <x:row r="1416">
      <x:c r="A1416" t="str">
        <x:v>Lee Belcher|2026-06-30</x:v>
      </x:c>
      <x:c r="B1416" s="888" t="n">
        <x:v>46203</x:v>
      </x:c>
      <x:c r="C1416" t="str">
        <x:v>Lee Belcher</x:v>
      </x:c>
      <x:c r="D1416" t="str">
        <x:v>Permanent</x:v>
      </x:c>
      <x:c r="E1416" t="str">
        <x:v>Oxford</x:v>
      </x:c>
      <x:c r="F1416" t="str">
        <x:v>Operative Porter</x:v>
      </x:c>
      <x:c r="G1416" t="str">
        <x:v>399379E</x:v>
      </x:c>
      <x:c r="H1416" t="str">
        <x:v>Restore Harrow Green Oxford  M/W use only</x:v>
      </x:c>
      <x:c r="I1416" s="22" t="n">
        <x:v>9</x:v>
      </x:c>
      <x:c r="J1416" t="str">
        <x:v>Worked</x:v>
      </x:c>
      <x:c r="K1416" t="str">
        <x:v>Employee 105015; home branch Oxford; assigned role Operative Porter | Deployment branch: Oxford | Actual role: Operative Porter | Jobs: 399379E | Customers: Restore Harrow Green Oxford  M/W use only | Actual hours: 9.0; source records: 1</x:v>
      </x:c>
      <x:c r="L1416" t="str">
        <x:v>Include</x:v>
      </x:c>
      <x:c r="M1416"/>
      <x:c r="N1416"/>
    </x:row>
    <x:row r="1417">
      <x:c r="A1417" t="str">
        <x:v>Lee Smith 2|2026-06-01</x:v>
      </x:c>
      <x:c r="B1417" s="888" t="n">
        <x:v>46174</x:v>
      </x:c>
      <x:c r="C1417" t="str">
        <x:v>Lee Smith 2</x:v>
      </x:c>
      <x:c r="D1417" t="str">
        <x:v>Permanent</x:v>
      </x:c>
      <x:c r="E1417" t="str">
        <x:v>Manchester</x:v>
      </x:c>
      <x:c r="F1417" t="str">
        <x:v>Operative Porter</x:v>
      </x:c>
      <x:c r="G1417"/>
      <x:c r="H1417"/>
      <x:c r="I1417" s="22" t="n">
        <x:v>0</x:v>
      </x:c>
      <x:c r="J1417" t="str">
        <x:v>Annual leave</x:v>
      </x:c>
      <x:c r="K1417" t="str">
        <x:v>Employee 104099; home branch Manchester; assigned role Operative Porter | Leave: Annual Leave (Hours) | Leave calendar basis: Variable-pattern period</x:v>
      </x:c>
      <x:c r="L1417" t="str">
        <x:v>Include</x:v>
      </x:c>
      <x:c r="M1417"/>
      <x:c r="N1417"/>
    </x:row>
    <x:row r="1418">
      <x:c r="A1418" t="str">
        <x:v>Lee Smith 2|2026-06-02</x:v>
      </x:c>
      <x:c r="B1418" s="888" t="n">
        <x:v>46175</x:v>
      </x:c>
      <x:c r="C1418" t="str">
        <x:v>Lee Smith 2</x:v>
      </x:c>
      <x:c r="D1418" t="str">
        <x:v>Permanent</x:v>
      </x:c>
      <x:c r="E1418" t="str">
        <x:v>Manchester</x:v>
      </x:c>
      <x:c r="F1418" t="str">
        <x:v>Operative Porter</x:v>
      </x:c>
      <x:c r="G1418"/>
      <x:c r="H1418"/>
      <x:c r="I1418" s="22" t="n">
        <x:v>0</x:v>
      </x:c>
      <x:c r="J1418" t="str">
        <x:v>Annual leave</x:v>
      </x:c>
      <x:c r="K1418" t="str">
        <x:v>Employee 104099; home branch Manchester; assigned role Operative Porter | Leave: Annual Leave (Hours) | Leave calendar basis: Variable-pattern period</x:v>
      </x:c>
      <x:c r="L1418" t="str">
        <x:v>Include</x:v>
      </x:c>
      <x:c r="M1418"/>
      <x:c r="N1418"/>
    </x:row>
    <x:row r="1419">
      <x:c r="A1419" t="str">
        <x:v>Lee Smith 2|2026-06-03</x:v>
      </x:c>
      <x:c r="B1419" s="888" t="n">
        <x:v>46176</x:v>
      </x:c>
      <x:c r="C1419" t="str">
        <x:v>Lee Smith 2</x:v>
      </x:c>
      <x:c r="D1419" t="str">
        <x:v>Permanent</x:v>
      </x:c>
      <x:c r="E1419" t="str">
        <x:v>Manchester</x:v>
      </x:c>
      <x:c r="F1419" t="str">
        <x:v>Operative Porter</x:v>
      </x:c>
      <x:c r="G1419"/>
      <x:c r="H1419"/>
      <x:c r="I1419" s="22" t="n">
        <x:v>0</x:v>
      </x:c>
      <x:c r="J1419" t="str">
        <x:v>Annual leave</x:v>
      </x:c>
      <x:c r="K1419" t="str">
        <x:v>Employee 104099; home branch Manchester; assigned role Operative Porter | Leave: Annual Leave (Hours) | Leave calendar basis: Variable-pattern period</x:v>
      </x:c>
      <x:c r="L1419" t="str">
        <x:v>Include</x:v>
      </x:c>
      <x:c r="M1419"/>
      <x:c r="N1419"/>
    </x:row>
    <x:row r="1420">
      <x:c r="A1420" t="str">
        <x:v>Lee Smith 2|2026-06-04</x:v>
      </x:c>
      <x:c r="B1420" s="888" t="n">
        <x:v>46177</x:v>
      </x:c>
      <x:c r="C1420" t="str">
        <x:v>Lee Smith 2</x:v>
      </x:c>
      <x:c r="D1420" t="str">
        <x:v>Permanent</x:v>
      </x:c>
      <x:c r="E1420" t="str">
        <x:v>Manchester</x:v>
      </x:c>
      <x:c r="F1420" t="str">
        <x:v>Operative Porter</x:v>
      </x:c>
      <x:c r="G1420" t="str">
        <x:v>398317E</x:v>
      </x:c>
      <x:c r="H1420" t="str">
        <x:v>Restore Harrow Green</x:v>
      </x:c>
      <x:c r="I1420" s="22" t="n">
        <x:v>5</x:v>
      </x:c>
      <x:c r="J1420" t="str">
        <x:v>CONFLICT — Worked + leave</x:v>
      </x:c>
      <x:c r="K1420" t="str">
        <x:v>Employee 104099; home branch Manchester; assigned role Operative Porter | Deployment branch: Manchester | Actual role: Operative Porter | Jobs: 398317E | Customers: Restore Harrow Green | Actual hours: 5.0; source records: 1 | Leave: Annual Leave (Hours) | Leave calendar basis: Variable-pattern period</x:v>
      </x:c>
      <x:c r="L1420" t="str">
        <x:v>Include</x:v>
      </x:c>
      <x:c r="M1420"/>
      <x:c r="N1420"/>
    </x:row>
    <x:row r="1421">
      <x:c r="A1421" t="str">
        <x:v>Lee Smith 2|2026-06-05</x:v>
      </x:c>
      <x:c r="B1421" s="888" t="n">
        <x:v>46178</x:v>
      </x:c>
      <x:c r="C1421" t="str">
        <x:v>Lee Smith 2</x:v>
      </x:c>
      <x:c r="D1421" t="str">
        <x:v>Permanent</x:v>
      </x:c>
      <x:c r="E1421" t="str">
        <x:v>Manchester</x:v>
      </x:c>
      <x:c r="F1421" t="str">
        <x:v>Operative Porter</x:v>
      </x:c>
      <x:c r="G1421"/>
      <x:c r="H1421"/>
      <x:c r="I1421" s="22" t="n">
        <x:v>0</x:v>
      </x:c>
      <x:c r="J1421" t="str">
        <x:v>Annual leave</x:v>
      </x:c>
      <x:c r="K1421" t="str">
        <x:v>Employee 104099; home branch Manchester; assigned role Operative Porter | Leave: Annual Leave (Hours) | Leave calendar basis: Variable-pattern period</x:v>
      </x:c>
      <x:c r="L1421" t="str">
        <x:v>Include</x:v>
      </x:c>
      <x:c r="M1421"/>
      <x:c r="N1421"/>
    </x:row>
    <x:row r="1422">
      <x:c r="A1422" t="str">
        <x:v>Lee Smith 2|2026-06-08</x:v>
      </x:c>
      <x:c r="B1422" s="888" t="n">
        <x:v>46181</x:v>
      </x:c>
      <x:c r="C1422" t="str">
        <x:v>Lee Smith 2</x:v>
      </x:c>
      <x:c r="D1422" t="str">
        <x:v>Permanent</x:v>
      </x:c>
      <x:c r="E1422" t="str">
        <x:v>Manchester</x:v>
      </x:c>
      <x:c r="F1422" t="str">
        <x:v>Operative Porter</x:v>
      </x:c>
      <x:c r="G1422" t="str">
        <x:v>398317E</x:v>
      </x:c>
      <x:c r="H1422" t="str">
        <x:v>Restore Harrow Green</x:v>
      </x:c>
      <x:c r="I1422" s="22" t="n">
        <x:v>8</x:v>
      </x:c>
      <x:c r="J1422" t="str">
        <x:v>Worked</x:v>
      </x:c>
      <x:c r="K1422" t="str">
        <x:v>Employee 104099; home branch Manchester; assigned role Operative Porter | Deployment branch: Manchester | Actual role: Operative Porter | Jobs: 398317E | Customers: Restore Harrow Green | Actual hours: 8.0; source records: 1</x:v>
      </x:c>
      <x:c r="L1422" t="str">
        <x:v>Include</x:v>
      </x:c>
      <x:c r="M1422"/>
      <x:c r="N1422"/>
    </x:row>
    <x:row r="1423">
      <x:c r="A1423" t="str">
        <x:v>Lee Smith 2|2026-06-10</x:v>
      </x:c>
      <x:c r="B1423" s="888" t="n">
        <x:v>46183</x:v>
      </x:c>
      <x:c r="C1423" t="str">
        <x:v>Lee Smith 2</x:v>
      </x:c>
      <x:c r="D1423" t="str">
        <x:v>Permanent</x:v>
      </x:c>
      <x:c r="E1423" t="str">
        <x:v>Manchester</x:v>
      </x:c>
      <x:c r="F1423" t="str">
        <x:v>Operative Porter</x:v>
      </x:c>
      <x:c r="G1423" t="str">
        <x:v>401122</x:v>
      </x:c>
      <x:c r="H1423" t="str">
        <x:v>University of Manchester</x:v>
      </x:c>
      <x:c r="I1423" s="22" t="n">
        <x:v>3</x:v>
      </x:c>
      <x:c r="J1423" t="str">
        <x:v>Worked</x:v>
      </x:c>
      <x:c r="K1423" t="str">
        <x:v>Employee 104099; home branch Manchester; assigned role Operative Porter | Deployment branch: Manchester | Actual role: Operative Porter | Jobs: 401122 | Customers: University of Manchester | Actual hours: 3.0; source records: 1</x:v>
      </x:c>
      <x:c r="L1423" t="str">
        <x:v>Include</x:v>
      </x:c>
      <x:c r="M1423"/>
      <x:c r="N1423"/>
    </x:row>
    <x:row r="1424">
      <x:c r="A1424" t="str">
        <x:v>Lee Smith 2|2026-06-12</x:v>
      </x:c>
      <x:c r="B1424" s="888" t="n">
        <x:v>46185</x:v>
      </x:c>
      <x:c r="C1424" t="str">
        <x:v>Lee Smith 2</x:v>
      </x:c>
      <x:c r="D1424" t="str">
        <x:v>Permanent</x:v>
      </x:c>
      <x:c r="E1424" t="str">
        <x:v>Manchester</x:v>
      </x:c>
      <x:c r="F1424" t="str">
        <x:v>Operative Porter</x:v>
      </x:c>
      <x:c r="G1424" t="str">
        <x:v>402651</x:v>
      </x:c>
      <x:c r="H1424" t="str">
        <x:v>Irwell Valley Homes</x:v>
      </x:c>
      <x:c r="I1424" s="22" t="n">
        <x:v>6</x:v>
      </x:c>
      <x:c r="J1424" t="str">
        <x:v>Worked</x:v>
      </x:c>
      <x:c r="K1424" t="str">
        <x:v>Employee 104099; home branch Manchester; assigned role Operative Porter | Deployment branch: Manchester | Actual role: Operative Porter | Jobs: 402651 | Customers: Irwell Valley Homes | Actual hours: 6.0; source records: 1</x:v>
      </x:c>
      <x:c r="L1424" t="str">
        <x:v>Include</x:v>
      </x:c>
      <x:c r="M1424"/>
      <x:c r="N1424"/>
    </x:row>
    <x:row r="1425">
      <x:c r="A1425" t="str">
        <x:v>Lee Smith 2|2026-06-15</x:v>
      </x:c>
      <x:c r="B1425" s="888" t="n">
        <x:v>46188</x:v>
      </x:c>
      <x:c r="C1425" t="str">
        <x:v>Lee Smith 2</x:v>
      </x:c>
      <x:c r="D1425" t="str">
        <x:v>Permanent</x:v>
      </x:c>
      <x:c r="E1425" t="str">
        <x:v>Manchester</x:v>
      </x:c>
      <x:c r="F1425" t="str">
        <x:v>Operative Porter</x:v>
      </x:c>
      <x:c r="G1425" t="str">
        <x:v>401477</x:v>
      </x:c>
      <x:c r="H1425" t="str">
        <x:v>Kirklees Council - Mr Orafu</x:v>
      </x:c>
      <x:c r="I1425" s="22" t="n">
        <x:v>4.5</x:v>
      </x:c>
      <x:c r="J1425" t="str">
        <x:v>Worked</x:v>
      </x:c>
      <x:c r="K1425" t="str">
        <x:v>Employee 104099; home branch Manchester; assigned role Operative Porter | Deployment branch: Leeds | Actual role: Operative Porter | Jobs: 401477 | Customers: Kirklees Council - Mr Orafu | Actual hours: 4.5; source records: 1</x:v>
      </x:c>
      <x:c r="L1425" t="str">
        <x:v>Include</x:v>
      </x:c>
      <x:c r="M1425"/>
      <x:c r="N1425"/>
    </x:row>
    <x:row r="1426">
      <x:c r="A1426" t="str">
        <x:v>Lee Smith 2|2026-06-16</x:v>
      </x:c>
      <x:c r="B1426" s="888" t="n">
        <x:v>46189</x:v>
      </x:c>
      <x:c r="C1426" t="str">
        <x:v>Lee Smith 2</x:v>
      </x:c>
      <x:c r="D1426" t="str">
        <x:v>Permanent</x:v>
      </x:c>
      <x:c r="E1426" t="str">
        <x:v>Manchester</x:v>
      </x:c>
      <x:c r="F1426" t="str">
        <x:v>Operative Porter</x:v>
      </x:c>
      <x:c r="G1426" t="str">
        <x:v>402397</x:v>
      </x:c>
      <x:c r="H1426" t="str">
        <x:v>Kirklees Council - Mrs Julie Drain</x:v>
      </x:c>
      <x:c r="I1426" s="22" t="n">
        <x:v>8.75</x:v>
      </x:c>
      <x:c r="J1426" t="str">
        <x:v>Worked</x:v>
      </x:c>
      <x:c r="K1426" t="str">
        <x:v>Employee 104099; home branch Manchester; assigned role Operative Porter | Deployment branch: Leeds | Actual role: Operative Porter | Jobs: 402397 | Customers: Kirklees Council - Mrs Julie Drain | Actual hours: 8.8; source records: 1</x:v>
      </x:c>
      <x:c r="L1426" t="str">
        <x:v>Include</x:v>
      </x:c>
      <x:c r="M1426"/>
      <x:c r="N1426"/>
    </x:row>
    <x:row r="1427">
      <x:c r="A1427" t="str">
        <x:v>Lee Smith 2|2026-06-17</x:v>
      </x:c>
      <x:c r="B1427" s="888" t="n">
        <x:v>46190</x:v>
      </x:c>
      <x:c r="C1427" t="str">
        <x:v>Lee Smith 2</x:v>
      </x:c>
      <x:c r="D1427" t="str">
        <x:v>Permanent</x:v>
      </x:c>
      <x:c r="E1427" t="str">
        <x:v>Manchester</x:v>
      </x:c>
      <x:c r="F1427" t="str">
        <x:v>Operative Porter</x:v>
      </x:c>
      <x:c r="G1427" t="str">
        <x:v>399323, 398317E</x:v>
      </x:c>
      <x:c r="H1427" t="str">
        <x:v>CMA; Restore Harrow Green</x:v>
      </x:c>
      <x:c r="I1427" s="22" t="n">
        <x:v>6.5</x:v>
      </x:c>
      <x:c r="J1427" t="str">
        <x:v>Worked — 2 records</x:v>
      </x:c>
      <x:c r="K1427" t="str">
        <x:v>Employee 104099; home branch Manchester; assigned role Operative Porter | Deployment branch: Manchester, Thurrock | Actual role: Operative Porter | Jobs: 399323, 398317E | Customers: CMA; Restore Harrow Green | Actual hours: 6.5; source records: 2</x:v>
      </x:c>
      <x:c r="L1427" t="str">
        <x:v>Include</x:v>
      </x:c>
      <x:c r="M1427"/>
      <x:c r="N1427"/>
    </x:row>
    <x:row r="1428">
      <x:c r="A1428" t="str">
        <x:v>Lee Smith 2|2026-06-18</x:v>
      </x:c>
      <x:c r="B1428" s="888" t="n">
        <x:v>46191</x:v>
      </x:c>
      <x:c r="C1428" t="str">
        <x:v>Lee Smith 2</x:v>
      </x:c>
      <x:c r="D1428" t="str">
        <x:v>Permanent</x:v>
      </x:c>
      <x:c r="E1428" t="str">
        <x:v>Manchester</x:v>
      </x:c>
      <x:c r="F1428" t="str">
        <x:v>Operative Porter</x:v>
      </x:c>
      <x:c r="G1428" t="str">
        <x:v>402817</x:v>
      </x:c>
      <x:c r="H1428" t="str">
        <x:v>Kirklees Council</x:v>
      </x:c>
      <x:c r="I1428" s="22" t="n">
        <x:v>5.5</x:v>
      </x:c>
      <x:c r="J1428" t="str">
        <x:v>Worked</x:v>
      </x:c>
      <x:c r="K1428" t="str">
        <x:v>Employee 104099; home branch Manchester; assigned role Operative Porter | Deployment branch: Leeds | Actual role: Operative Porter | Jobs: 402817 | Customers: Kirklees Council | Actual hours: 5.5; source records: 1</x:v>
      </x:c>
      <x:c r="L1428" t="str">
        <x:v>Include</x:v>
      </x:c>
      <x:c r="M1428"/>
      <x:c r="N1428"/>
    </x:row>
    <x:row r="1429">
      <x:c r="A1429" t="str">
        <x:v>Lee Smith 2|2026-06-19</x:v>
      </x:c>
      <x:c r="B1429" s="888" t="n">
        <x:v>46192</x:v>
      </x:c>
      <x:c r="C1429" t="str">
        <x:v>Lee Smith 2</x:v>
      </x:c>
      <x:c r="D1429" t="str">
        <x:v>Permanent</x:v>
      </x:c>
      <x:c r="E1429" t="str">
        <x:v>Manchester</x:v>
      </x:c>
      <x:c r="F1429" t="str">
        <x:v>Operative Porter</x:v>
      </x:c>
      <x:c r="G1429" t="str">
        <x:v>393158</x:v>
      </x:c>
      <x:c r="H1429" t="str">
        <x:v>Versus Arthritis</x:v>
      </x:c>
      <x:c r="I1429" s="22" t="n">
        <x:v>7.5</x:v>
      </x:c>
      <x:c r="J1429" t="str">
        <x:v>Worked</x:v>
      </x:c>
      <x:c r="K1429" t="str">
        <x:v>Employee 104099; home branch Manchester; assigned role Operative Porter | Deployment branch: Leeds | Actual role: Operative Porter | Jobs: 393158 | Customers: Versus Arthritis | Actual hours: 7.5; source records: 1</x:v>
      </x:c>
      <x:c r="L1429" t="str">
        <x:v>Include</x:v>
      </x:c>
      <x:c r="M1429"/>
      <x:c r="N1429"/>
    </x:row>
    <x:row r="1430">
      <x:c r="A1430" t="str">
        <x:v>Lee Smith 2|2026-06-26</x:v>
      </x:c>
      <x:c r="B1430" s="888" t="n">
        <x:v>46199</x:v>
      </x:c>
      <x:c r="C1430" t="str">
        <x:v>Lee Smith 2</x:v>
      </x:c>
      <x:c r="D1430" t="str">
        <x:v>Permanent</x:v>
      </x:c>
      <x:c r="E1430" t="str">
        <x:v>Manchester</x:v>
      </x:c>
      <x:c r="F1430" t="str">
        <x:v>Operative Porter</x:v>
      </x:c>
      <x:c r="G1430" t="str">
        <x:v>398317E</x:v>
      </x:c>
      <x:c r="H1430" t="str">
        <x:v>Restore Harrow Green</x:v>
      </x:c>
      <x:c r="I1430" s="22" t="n">
        <x:v>8.5</x:v>
      </x:c>
      <x:c r="J1430" t="str">
        <x:v>Worked</x:v>
      </x:c>
      <x:c r="K1430" t="str">
        <x:v>Employee 104099; home branch Manchester; assigned role Operative Porter | Deployment branch: Manchester | Actual role: Operative Porter | Jobs: 398317E | Customers: Restore Harrow Green | Actual hours: 8.5; source records: 1</x:v>
      </x:c>
      <x:c r="L1430" t="str">
        <x:v>Include</x:v>
      </x:c>
      <x:c r="M1430"/>
      <x:c r="N1430"/>
    </x:row>
    <x:row r="1431">
      <x:c r="A1431" t="str">
        <x:v>Lee Smith 2|2026-06-29</x:v>
      </x:c>
      <x:c r="B1431" s="888" t="n">
        <x:v>46202</x:v>
      </x:c>
      <x:c r="C1431" t="str">
        <x:v>Lee Smith 2</x:v>
      </x:c>
      <x:c r="D1431" t="str">
        <x:v>Permanent</x:v>
      </x:c>
      <x:c r="E1431" t="str">
        <x:v>Manchester</x:v>
      </x:c>
      <x:c r="F1431" t="str">
        <x:v>Operative Porter</x:v>
      </x:c>
      <x:c r="G1431" t="str">
        <x:v>402916, 398317E</x:v>
      </x:c>
      <x:c r="H1431" t="str">
        <x:v>Equans Services Limited; Restore Harrow Green</x:v>
      </x:c>
      <x:c r="I1431" s="22" t="n">
        <x:v>17</x:v>
      </x:c>
      <x:c r="J1431" t="str">
        <x:v>Worked — 2 records</x:v>
      </x:c>
      <x:c r="K1431" t="str">
        <x:v>Employee 104099; home branch Manchester; assigned role Operative Porter | Deployment branch: Birmingham, Manchester | Actual role: Operative Porter | Jobs: 402916, 398317E | Customers: Equans Services Limited; Restore Harrow Green | Actual hours: 17.0; source records: 2</x:v>
      </x:c>
      <x:c r="L1431" t="str">
        <x:v>Include</x:v>
      </x:c>
      <x:c r="M1431"/>
      <x:c r="N1431"/>
    </x:row>
    <x:row r="1432">
      <x:c r="A1432" t="str">
        <x:v>Lee Smith 2|2026-06-30</x:v>
      </x:c>
      <x:c r="B1432" s="888" t="n">
        <x:v>46203</x:v>
      </x:c>
      <x:c r="C1432" t="str">
        <x:v>Lee Smith 2</x:v>
      </x:c>
      <x:c r="D1432" t="str">
        <x:v>Permanent</x:v>
      </x:c>
      <x:c r="E1432" t="str">
        <x:v>Manchester</x:v>
      </x:c>
      <x:c r="F1432" t="str">
        <x:v>Operative Porter</x:v>
      </x:c>
      <x:c r="G1432" t="str">
        <x:v>402916, 398317E</x:v>
      </x:c>
      <x:c r="H1432" t="str">
        <x:v>Equans Services Limited; Restore Harrow Green</x:v>
      </x:c>
      <x:c r="I1432" s="22" t="n">
        <x:v>13</x:v>
      </x:c>
      <x:c r="J1432" t="str">
        <x:v>Worked — 2 records</x:v>
      </x:c>
      <x:c r="K1432" t="str">
        <x:v>Employee 104099; home branch Manchester; assigned role Operative Porter | Deployment branch: Birmingham, Manchester | Actual role: Operative Porter | Jobs: 402916, 398317E | Customers: Equans Services Limited; Restore Harrow Green | Actual hours: 13.0; source records: 2</x:v>
      </x:c>
      <x:c r="L1432" t="str">
        <x:v>Include</x:v>
      </x:c>
      <x:c r="M1432"/>
      <x:c r="N1432"/>
    </x:row>
    <x:row r="1433">
      <x:c r="A1433" t="str">
        <x:v>Lewis Wright|2026-06-01</x:v>
      </x:c>
      <x:c r="B1433" s="888" t="n">
        <x:v>46174</x:v>
      </x:c>
      <x:c r="C1433" t="str">
        <x:v>Lewis Wright</x:v>
      </x:c>
      <x:c r="D1433" t="str">
        <x:v>Permanent</x:v>
      </x:c>
      <x:c r="E1433" t="str">
        <x:v>Thurrock</x:v>
      </x:c>
      <x:c r="F1433" t="str">
        <x:v>Warehouse</x:v>
      </x:c>
      <x:c r="G1433" t="str">
        <x:v>363792D</x:v>
      </x:c>
      <x:c r="H1433" t="str">
        <x:v>Thurrock Warehouse</x:v>
      </x:c>
      <x:c r="I1433" s="22" t="n">
        <x:v>9</x:v>
      </x:c>
      <x:c r="J1433" t="str">
        <x:v>Worked</x:v>
      </x:c>
      <x:c r="K1433" t="str">
        <x:v>Employee 104675; home branch Thurrock; assigned role Warehouse | Deployment branch: Thurrock | Actual role: Operative Skilled | Jobs: 363792D | Customers: Thurrock Warehouse | Actual hours: 9.0; source records: 1</x:v>
      </x:c>
      <x:c r="L1433" t="str">
        <x:v>Include</x:v>
      </x:c>
      <x:c r="M1433"/>
      <x:c r="N1433"/>
    </x:row>
    <x:row r="1434">
      <x:c r="A1434" t="str">
        <x:v>Lewis Wright|2026-06-02</x:v>
      </x:c>
      <x:c r="B1434" s="888" t="n">
        <x:v>46175</x:v>
      </x:c>
      <x:c r="C1434" t="str">
        <x:v>Lewis Wright</x:v>
      </x:c>
      <x:c r="D1434" t="str">
        <x:v>Permanent</x:v>
      </x:c>
      <x:c r="E1434" t="str">
        <x:v>Thurrock</x:v>
      </x:c>
      <x:c r="F1434" t="str">
        <x:v>Warehouse</x:v>
      </x:c>
      <x:c r="G1434" t="str">
        <x:v>363792D</x:v>
      </x:c>
      <x:c r="H1434" t="str">
        <x:v>Thurrock Warehouse</x:v>
      </x:c>
      <x:c r="I1434" s="22" t="n">
        <x:v>9</x:v>
      </x:c>
      <x:c r="J1434" t="str">
        <x:v>Worked</x:v>
      </x:c>
      <x:c r="K1434" t="str">
        <x:v>Employee 104675; home branch Thurrock; assigned role Warehouse | Deployment branch: Thurrock | Actual role: Operative Skilled | Jobs: 363792D | Customers: Thurrock Warehouse | Actual hours: 9.0; source records: 1</x:v>
      </x:c>
      <x:c r="L1434" t="str">
        <x:v>Include</x:v>
      </x:c>
      <x:c r="M1434"/>
      <x:c r="N1434"/>
    </x:row>
    <x:row r="1435">
      <x:c r="A1435" t="str">
        <x:v>Lewis Wright|2026-06-03</x:v>
      </x:c>
      <x:c r="B1435" s="888" t="n">
        <x:v>46176</x:v>
      </x:c>
      <x:c r="C1435" t="str">
        <x:v>Lewis Wright</x:v>
      </x:c>
      <x:c r="D1435" t="str">
        <x:v>Permanent</x:v>
      </x:c>
      <x:c r="E1435" t="str">
        <x:v>Thurrock</x:v>
      </x:c>
      <x:c r="F1435" t="str">
        <x:v>Warehouse</x:v>
      </x:c>
      <x:c r="G1435" t="str">
        <x:v>363792D</x:v>
      </x:c>
      <x:c r="H1435" t="str">
        <x:v>Thurrock Warehouse</x:v>
      </x:c>
      <x:c r="I1435" s="22" t="n">
        <x:v>9</x:v>
      </x:c>
      <x:c r="J1435" t="str">
        <x:v>Worked</x:v>
      </x:c>
      <x:c r="K1435" t="str">
        <x:v>Employee 104675; home branch Thurrock; assigned role Warehouse | Deployment branch: Thurrock | Actual role: Operative Skilled | Jobs: 363792D | Customers: Thurrock Warehouse | Actual hours: 9.0; source records: 1</x:v>
      </x:c>
      <x:c r="L1435" t="str">
        <x:v>Include</x:v>
      </x:c>
      <x:c r="M1435"/>
      <x:c r="N1435"/>
    </x:row>
    <x:row r="1436">
      <x:c r="A1436" t="str">
        <x:v>Lewis Wright|2026-06-04</x:v>
      </x:c>
      <x:c r="B1436" s="888" t="n">
        <x:v>46177</x:v>
      </x:c>
      <x:c r="C1436" t="str">
        <x:v>Lewis Wright</x:v>
      </x:c>
      <x:c r="D1436" t="str">
        <x:v>Permanent</x:v>
      </x:c>
      <x:c r="E1436" t="str">
        <x:v>Thurrock</x:v>
      </x:c>
      <x:c r="F1436" t="str">
        <x:v>Warehouse</x:v>
      </x:c>
      <x:c r="G1436" t="str">
        <x:v>363792D</x:v>
      </x:c>
      <x:c r="H1436" t="str">
        <x:v>Thurrock Warehouse</x:v>
      </x:c>
      <x:c r="I1436" s="22" t="n">
        <x:v>9</x:v>
      </x:c>
      <x:c r="J1436" t="str">
        <x:v>Worked</x:v>
      </x:c>
      <x:c r="K1436" t="str">
        <x:v>Employee 104675; home branch Thurrock; assigned role Warehouse | Deployment branch: Thurrock | Actual role: Operative Skilled | Jobs: 363792D | Customers: Thurrock Warehouse | Actual hours: 9.0; source records: 1</x:v>
      </x:c>
      <x:c r="L1436" t="str">
        <x:v>Include</x:v>
      </x:c>
      <x:c r="M1436"/>
      <x:c r="N1436"/>
    </x:row>
    <x:row r="1437">
      <x:c r="A1437" t="str">
        <x:v>Lewis Wright|2026-06-05</x:v>
      </x:c>
      <x:c r="B1437" s="888" t="n">
        <x:v>46178</x:v>
      </x:c>
      <x:c r="C1437" t="str">
        <x:v>Lewis Wright</x:v>
      </x:c>
      <x:c r="D1437" t="str">
        <x:v>Permanent</x:v>
      </x:c>
      <x:c r="E1437" t="str">
        <x:v>Thurrock</x:v>
      </x:c>
      <x:c r="F1437" t="str">
        <x:v>Warehouse</x:v>
      </x:c>
      <x:c r="G1437" t="str">
        <x:v>363792D</x:v>
      </x:c>
      <x:c r="H1437" t="str">
        <x:v>Thurrock Warehouse</x:v>
      </x:c>
      <x:c r="I1437" s="22" t="n">
        <x:v>9</x:v>
      </x:c>
      <x:c r="J1437" t="str">
        <x:v>Worked</x:v>
      </x:c>
      <x:c r="K1437" t="str">
        <x:v>Employee 104675; home branch Thurrock; assigned role Warehouse | Deployment branch: Thurrock | Actual role: Operative Skilled | Jobs: 363792D | Customers: Thurrock Warehouse | Actual hours: 9.0; source records: 1</x:v>
      </x:c>
      <x:c r="L1437" t="str">
        <x:v>Include</x:v>
      </x:c>
      <x:c r="M1437"/>
      <x:c r="N1437"/>
    </x:row>
    <x:row r="1438">
      <x:c r="A1438" t="str">
        <x:v>Lewis Wright|2026-06-08</x:v>
      </x:c>
      <x:c r="B1438" s="888" t="n">
        <x:v>46181</x:v>
      </x:c>
      <x:c r="C1438" t="str">
        <x:v>Lewis Wright</x:v>
      </x:c>
      <x:c r="D1438" t="str">
        <x:v>Permanent</x:v>
      </x:c>
      <x:c r="E1438" t="str">
        <x:v>Thurrock</x:v>
      </x:c>
      <x:c r="F1438" t="str">
        <x:v>Warehouse</x:v>
      </x:c>
      <x:c r="G1438" t="str">
        <x:v>363792D</x:v>
      </x:c>
      <x:c r="H1438" t="str">
        <x:v>Thurrock Warehouse</x:v>
      </x:c>
      <x:c r="I1438" s="22" t="n">
        <x:v>9</x:v>
      </x:c>
      <x:c r="J1438" t="str">
        <x:v>Worked</x:v>
      </x:c>
      <x:c r="K1438" t="str">
        <x:v>Employee 104675; home branch Thurrock; assigned role Warehouse | Deployment branch: Thurrock | Actual role: Operative Skilled | Jobs: 363792D | Customers: Thurrock Warehouse | Actual hours: 9.0; source records: 1</x:v>
      </x:c>
      <x:c r="L1438" t="str">
        <x:v>Include</x:v>
      </x:c>
      <x:c r="M1438"/>
      <x:c r="N1438"/>
    </x:row>
    <x:row r="1439">
      <x:c r="A1439" t="str">
        <x:v>Lewis Wright|2026-06-09</x:v>
      </x:c>
      <x:c r="B1439" s="888" t="n">
        <x:v>46182</x:v>
      </x:c>
      <x:c r="C1439" t="str">
        <x:v>Lewis Wright</x:v>
      </x:c>
      <x:c r="D1439" t="str">
        <x:v>Permanent</x:v>
      </x:c>
      <x:c r="E1439" t="str">
        <x:v>Thurrock</x:v>
      </x:c>
      <x:c r="F1439" t="str">
        <x:v>Warehouse</x:v>
      </x:c>
      <x:c r="G1439" t="str">
        <x:v>363792D</x:v>
      </x:c>
      <x:c r="H1439" t="str">
        <x:v>Thurrock Warehouse</x:v>
      </x:c>
      <x:c r="I1439" s="22" t="n">
        <x:v>9</x:v>
      </x:c>
      <x:c r="J1439" t="str">
        <x:v>Worked</x:v>
      </x:c>
      <x:c r="K1439" t="str">
        <x:v>Employee 104675; home branch Thurrock; assigned role Warehouse | Deployment branch: Thurrock | Actual role: Operative Skilled | Jobs: 363792D | Customers: Thurrock Warehouse | Actual hours: 9.0; source records: 1</x:v>
      </x:c>
      <x:c r="L1439" t="str">
        <x:v>Include</x:v>
      </x:c>
      <x:c r="M1439"/>
      <x:c r="N1439"/>
    </x:row>
    <x:row r="1440">
      <x:c r="A1440" t="str">
        <x:v>Lewis Wright|2026-06-10</x:v>
      </x:c>
      <x:c r="B1440" s="888" t="n">
        <x:v>46183</x:v>
      </x:c>
      <x:c r="C1440" t="str">
        <x:v>Lewis Wright</x:v>
      </x:c>
      <x:c r="D1440" t="str">
        <x:v>Permanent</x:v>
      </x:c>
      <x:c r="E1440" t="str">
        <x:v>Thurrock</x:v>
      </x:c>
      <x:c r="F1440" t="str">
        <x:v>Warehouse</x:v>
      </x:c>
      <x:c r="G1440" t="str">
        <x:v>363792D</x:v>
      </x:c>
      <x:c r="H1440" t="str">
        <x:v>Thurrock Warehouse</x:v>
      </x:c>
      <x:c r="I1440" s="22" t="n">
        <x:v>9</x:v>
      </x:c>
      <x:c r="J1440" t="str">
        <x:v>Worked</x:v>
      </x:c>
      <x:c r="K1440" t="str">
        <x:v>Employee 104675; home branch Thurrock; assigned role Warehouse | Deployment branch: Thurrock | Actual role: Operative Skilled | Jobs: 363792D | Customers: Thurrock Warehouse | Actual hours: 9.0; source records: 1</x:v>
      </x:c>
      <x:c r="L1440" t="str">
        <x:v>Include</x:v>
      </x:c>
      <x:c r="M1440"/>
      <x:c r="N1440"/>
    </x:row>
    <x:row r="1441">
      <x:c r="A1441" t="str">
        <x:v>Lewis Wright|2026-06-11</x:v>
      </x:c>
      <x:c r="B1441" s="888" t="n">
        <x:v>46184</x:v>
      </x:c>
      <x:c r="C1441" t="str">
        <x:v>Lewis Wright</x:v>
      </x:c>
      <x:c r="D1441" t="str">
        <x:v>Permanent</x:v>
      </x:c>
      <x:c r="E1441" t="str">
        <x:v>Thurrock</x:v>
      </x:c>
      <x:c r="F1441" t="str">
        <x:v>Warehouse</x:v>
      </x:c>
      <x:c r="G1441" t="str">
        <x:v>363792D</x:v>
      </x:c>
      <x:c r="H1441" t="str">
        <x:v>Thurrock Warehouse</x:v>
      </x:c>
      <x:c r="I1441" s="22" t="n">
        <x:v>9</x:v>
      </x:c>
      <x:c r="J1441" t="str">
        <x:v>Worked</x:v>
      </x:c>
      <x:c r="K1441" t="str">
        <x:v>Employee 104675; home branch Thurrock; assigned role Warehouse | Deployment branch: Thurrock | Actual role: Operative Skilled | Jobs: 363792D | Customers: Thurrock Warehouse | Actual hours: 9.0; source records: 1</x:v>
      </x:c>
      <x:c r="L1441" t="str">
        <x:v>Include</x:v>
      </x:c>
      <x:c r="M1441"/>
      <x:c r="N1441"/>
    </x:row>
    <x:row r="1442">
      <x:c r="A1442" t="str">
        <x:v>Lewis Wright|2026-06-12</x:v>
      </x:c>
      <x:c r="B1442" s="888" t="n">
        <x:v>46185</x:v>
      </x:c>
      <x:c r="C1442" t="str">
        <x:v>Lewis Wright</x:v>
      </x:c>
      <x:c r="D1442" t="str">
        <x:v>Permanent</x:v>
      </x:c>
      <x:c r="E1442" t="str">
        <x:v>Thurrock</x:v>
      </x:c>
      <x:c r="F1442" t="str">
        <x:v>Warehouse</x:v>
      </x:c>
      <x:c r="G1442" t="str">
        <x:v>363792D</x:v>
      </x:c>
      <x:c r="H1442" t="str">
        <x:v>Thurrock Warehouse</x:v>
      </x:c>
      <x:c r="I1442" s="22" t="n">
        <x:v>9</x:v>
      </x:c>
      <x:c r="J1442" t="str">
        <x:v>Worked</x:v>
      </x:c>
      <x:c r="K1442" t="str">
        <x:v>Employee 104675; home branch Thurrock; assigned role Warehouse | Deployment branch: Thurrock | Actual role: Operative Skilled | Jobs: 363792D | Customers: Thurrock Warehouse | Actual hours: 9.0; source records: 1</x:v>
      </x:c>
      <x:c r="L1442" t="str">
        <x:v>Include</x:v>
      </x:c>
      <x:c r="M1442"/>
      <x:c r="N1442"/>
    </x:row>
    <x:row r="1443">
      <x:c r="A1443" t="str">
        <x:v>Lewis Wright|2026-06-15</x:v>
      </x:c>
      <x:c r="B1443" s="888" t="n">
        <x:v>46188</x:v>
      </x:c>
      <x:c r="C1443" t="str">
        <x:v>Lewis Wright</x:v>
      </x:c>
      <x:c r="D1443" t="str">
        <x:v>Permanent</x:v>
      </x:c>
      <x:c r="E1443" t="str">
        <x:v>Thurrock</x:v>
      </x:c>
      <x:c r="F1443" t="str">
        <x:v>Warehouse</x:v>
      </x:c>
      <x:c r="G1443" t="str">
        <x:v>363792D</x:v>
      </x:c>
      <x:c r="H1443" t="str">
        <x:v>Thurrock Warehouse</x:v>
      </x:c>
      <x:c r="I1443" s="22" t="n">
        <x:v>9</x:v>
      </x:c>
      <x:c r="J1443" t="str">
        <x:v>Worked</x:v>
      </x:c>
      <x:c r="K1443" t="str">
        <x:v>Employee 104675; home branch Thurrock; assigned role Warehouse | Deployment branch: Thurrock | Actual role: Operative Skilled | Jobs: 363792D | Customers: Thurrock Warehouse | Actual hours: 9.0; source records: 1</x:v>
      </x:c>
      <x:c r="L1443" t="str">
        <x:v>Include</x:v>
      </x:c>
      <x:c r="M1443"/>
      <x:c r="N1443"/>
    </x:row>
    <x:row r="1444">
      <x:c r="A1444" t="str">
        <x:v>Lewis Wright|2026-06-16</x:v>
      </x:c>
      <x:c r="B1444" s="888" t="n">
        <x:v>46189</x:v>
      </x:c>
      <x:c r="C1444" t="str">
        <x:v>Lewis Wright</x:v>
      </x:c>
      <x:c r="D1444" t="str">
        <x:v>Permanent</x:v>
      </x:c>
      <x:c r="E1444" t="str">
        <x:v>Thurrock</x:v>
      </x:c>
      <x:c r="F1444" t="str">
        <x:v>Warehouse</x:v>
      </x:c>
      <x:c r="G1444" t="str">
        <x:v>363792D</x:v>
      </x:c>
      <x:c r="H1444" t="str">
        <x:v>Thurrock Warehouse</x:v>
      </x:c>
      <x:c r="I1444" s="22" t="n">
        <x:v>9</x:v>
      </x:c>
      <x:c r="J1444" t="str">
        <x:v>Worked</x:v>
      </x:c>
      <x:c r="K1444" t="str">
        <x:v>Employee 104675; home branch Thurrock; assigned role Warehouse | Deployment branch: Thurrock | Actual role: Operative Skilled | Jobs: 363792D | Customers: Thurrock Warehouse | Actual hours: 9.0; source records: 1</x:v>
      </x:c>
      <x:c r="L1444" t="str">
        <x:v>Include</x:v>
      </x:c>
      <x:c r="M1444"/>
      <x:c r="N1444"/>
    </x:row>
    <x:row r="1445">
      <x:c r="A1445" t="str">
        <x:v>Lewis Wright|2026-06-17</x:v>
      </x:c>
      <x:c r="B1445" s="888" t="n">
        <x:v>46190</x:v>
      </x:c>
      <x:c r="C1445" t="str">
        <x:v>Lewis Wright</x:v>
      </x:c>
      <x:c r="D1445" t="str">
        <x:v>Permanent</x:v>
      </x:c>
      <x:c r="E1445" t="str">
        <x:v>Thurrock</x:v>
      </x:c>
      <x:c r="F1445" t="str">
        <x:v>Warehouse</x:v>
      </x:c>
      <x:c r="G1445" t="str">
        <x:v>363792D</x:v>
      </x:c>
      <x:c r="H1445" t="str">
        <x:v>Thurrock Warehouse</x:v>
      </x:c>
      <x:c r="I1445" s="22" t="n">
        <x:v>9</x:v>
      </x:c>
      <x:c r="J1445" t="str">
        <x:v>Worked</x:v>
      </x:c>
      <x:c r="K1445" t="str">
        <x:v>Employee 104675; home branch Thurrock; assigned role Warehouse | Deployment branch: Thurrock | Actual role: Operative Skilled | Jobs: 363792D | Customers: Thurrock Warehouse | Actual hours: 9.0; source records: 1</x:v>
      </x:c>
      <x:c r="L1445" t="str">
        <x:v>Include</x:v>
      </x:c>
      <x:c r="M1445"/>
      <x:c r="N1445"/>
    </x:row>
    <x:row r="1446">
      <x:c r="A1446" t="str">
        <x:v>Lewis Wright|2026-06-18</x:v>
      </x:c>
      <x:c r="B1446" s="888" t="n">
        <x:v>46191</x:v>
      </x:c>
      <x:c r="C1446" t="str">
        <x:v>Lewis Wright</x:v>
      </x:c>
      <x:c r="D1446" t="str">
        <x:v>Permanent</x:v>
      </x:c>
      <x:c r="E1446" t="str">
        <x:v>Thurrock</x:v>
      </x:c>
      <x:c r="F1446" t="str">
        <x:v>Warehouse</x:v>
      </x:c>
      <x:c r="G1446" t="str">
        <x:v>363792D</x:v>
      </x:c>
      <x:c r="H1446" t="str">
        <x:v>Thurrock Warehouse</x:v>
      </x:c>
      <x:c r="I1446" s="22" t="n">
        <x:v>9</x:v>
      </x:c>
      <x:c r="J1446" t="str">
        <x:v>Worked</x:v>
      </x:c>
      <x:c r="K1446" t="str">
        <x:v>Employee 104675; home branch Thurrock; assigned role Warehouse | Deployment branch: Thurrock | Actual role: Operative Skilled | Jobs: 363792D | Customers: Thurrock Warehouse | Actual hours: 9.0; source records: 1</x:v>
      </x:c>
      <x:c r="L1446" t="str">
        <x:v>Include</x:v>
      </x:c>
      <x:c r="M1446"/>
      <x:c r="N1446"/>
    </x:row>
    <x:row r="1447">
      <x:c r="A1447" t="str">
        <x:v>Lewis Wright|2026-06-19</x:v>
      </x:c>
      <x:c r="B1447" s="888" t="n">
        <x:v>46192</x:v>
      </x:c>
      <x:c r="C1447" t="str">
        <x:v>Lewis Wright</x:v>
      </x:c>
      <x:c r="D1447" t="str">
        <x:v>Permanent</x:v>
      </x:c>
      <x:c r="E1447" t="str">
        <x:v>Thurrock</x:v>
      </x:c>
      <x:c r="F1447" t="str">
        <x:v>Warehouse</x:v>
      </x:c>
      <x:c r="G1447" t="str">
        <x:v>363792D</x:v>
      </x:c>
      <x:c r="H1447" t="str">
        <x:v>Thurrock Warehouse</x:v>
      </x:c>
      <x:c r="I1447" s="22" t="n">
        <x:v>9</x:v>
      </x:c>
      <x:c r="J1447" t="str">
        <x:v>Worked</x:v>
      </x:c>
      <x:c r="K1447" t="str">
        <x:v>Employee 104675; home branch Thurrock; assigned role Warehouse | Deployment branch: Thurrock | Actual role: Operative Skilled | Jobs: 363792D | Customers: Thurrock Warehouse | Actual hours: 9.0; source records: 1</x:v>
      </x:c>
      <x:c r="L1447" t="str">
        <x:v>Include</x:v>
      </x:c>
      <x:c r="M1447"/>
      <x:c r="N1447"/>
    </x:row>
    <x:row r="1448">
      <x:c r="A1448" t="str">
        <x:v>Lewis Wright|2026-06-22</x:v>
      </x:c>
      <x:c r="B1448" s="888" t="n">
        <x:v>46195</x:v>
      </x:c>
      <x:c r="C1448" t="str">
        <x:v>Lewis Wright</x:v>
      </x:c>
      <x:c r="D1448" t="str">
        <x:v>Permanent</x:v>
      </x:c>
      <x:c r="E1448" t="str">
        <x:v>Thurrock</x:v>
      </x:c>
      <x:c r="F1448" t="str">
        <x:v>Warehouse</x:v>
      </x:c>
      <x:c r="G1448" t="str">
        <x:v>363792D</x:v>
      </x:c>
      <x:c r="H1448" t="str">
        <x:v>Thurrock Warehouse</x:v>
      </x:c>
      <x:c r="I1448" s="22" t="n">
        <x:v>9</x:v>
      </x:c>
      <x:c r="J1448" t="str">
        <x:v>Worked</x:v>
      </x:c>
      <x:c r="K1448" t="str">
        <x:v>Employee 104675; home branch Thurrock; assigned role Warehouse | Deployment branch: Thurrock | Actual role: Operative Skilled | Jobs: 363792D | Customers: Thurrock Warehouse | Actual hours: 9.0; source records: 1</x:v>
      </x:c>
      <x:c r="L1448" t="str">
        <x:v>Include</x:v>
      </x:c>
      <x:c r="M1448"/>
      <x:c r="N1448"/>
    </x:row>
    <x:row r="1449">
      <x:c r="A1449" t="str">
        <x:v>Lewis Wright|2026-06-23</x:v>
      </x:c>
      <x:c r="B1449" s="888" t="n">
        <x:v>46196</x:v>
      </x:c>
      <x:c r="C1449" t="str">
        <x:v>Lewis Wright</x:v>
      </x:c>
      <x:c r="D1449" t="str">
        <x:v>Permanent</x:v>
      </x:c>
      <x:c r="E1449" t="str">
        <x:v>Thurrock</x:v>
      </x:c>
      <x:c r="F1449" t="str">
        <x:v>Warehouse</x:v>
      </x:c>
      <x:c r="G1449" t="str">
        <x:v>363792D</x:v>
      </x:c>
      <x:c r="H1449" t="str">
        <x:v>Thurrock Warehouse</x:v>
      </x:c>
      <x:c r="I1449" s="22" t="n">
        <x:v>9</x:v>
      </x:c>
      <x:c r="J1449" t="str">
        <x:v>Worked</x:v>
      </x:c>
      <x:c r="K1449" t="str">
        <x:v>Employee 104675; home branch Thurrock; assigned role Warehouse | Deployment branch: Thurrock | Actual role: Operative Skilled | Jobs: 363792D | Customers: Thurrock Warehouse | Actual hours: 9.0; source records: 1</x:v>
      </x:c>
      <x:c r="L1449" t="str">
        <x:v>Include</x:v>
      </x:c>
      <x:c r="M1449"/>
      <x:c r="N1449"/>
    </x:row>
    <x:row r="1450">
      <x:c r="A1450" t="str">
        <x:v>Lewis Wright|2026-06-24</x:v>
      </x:c>
      <x:c r="B1450" s="888" t="n">
        <x:v>46197</x:v>
      </x:c>
      <x:c r="C1450" t="str">
        <x:v>Lewis Wright</x:v>
      </x:c>
      <x:c r="D1450" t="str">
        <x:v>Permanent</x:v>
      </x:c>
      <x:c r="E1450" t="str">
        <x:v>Thurrock</x:v>
      </x:c>
      <x:c r="F1450" t="str">
        <x:v>Warehouse</x:v>
      </x:c>
      <x:c r="G1450" t="str">
        <x:v>363792D</x:v>
      </x:c>
      <x:c r="H1450" t="str">
        <x:v>Thurrock Warehouse</x:v>
      </x:c>
      <x:c r="I1450" s="22" t="n">
        <x:v>9</x:v>
      </x:c>
      <x:c r="J1450" t="str">
        <x:v>Worked</x:v>
      </x:c>
      <x:c r="K1450" t="str">
        <x:v>Employee 104675; home branch Thurrock; assigned role Warehouse | Deployment branch: Thurrock | Actual role: Operative Skilled | Jobs: 363792D | Customers: Thurrock Warehouse | Actual hours: 9.0; source records: 1</x:v>
      </x:c>
      <x:c r="L1450" t="str">
        <x:v>Include</x:v>
      </x:c>
      <x:c r="M1450"/>
      <x:c r="N1450"/>
    </x:row>
    <x:row r="1451">
      <x:c r="A1451" t="str">
        <x:v>Lewis Wright|2026-06-25</x:v>
      </x:c>
      <x:c r="B1451" s="888" t="n">
        <x:v>46198</x:v>
      </x:c>
      <x:c r="C1451" t="str">
        <x:v>Lewis Wright</x:v>
      </x:c>
      <x:c r="D1451" t="str">
        <x:v>Permanent</x:v>
      </x:c>
      <x:c r="E1451" t="str">
        <x:v>Thurrock</x:v>
      </x:c>
      <x:c r="F1451" t="str">
        <x:v>Warehouse</x:v>
      </x:c>
      <x:c r="G1451" t="str">
        <x:v>363792D</x:v>
      </x:c>
      <x:c r="H1451" t="str">
        <x:v>Thurrock Warehouse</x:v>
      </x:c>
      <x:c r="I1451" s="22" t="n">
        <x:v>9</x:v>
      </x:c>
      <x:c r="J1451" t="str">
        <x:v>Worked</x:v>
      </x:c>
      <x:c r="K1451" t="str">
        <x:v>Employee 104675; home branch Thurrock; assigned role Warehouse | Deployment branch: Thurrock | Actual role: Operative Skilled | Jobs: 363792D | Customers: Thurrock Warehouse | Actual hours: 9.0; source records: 1</x:v>
      </x:c>
      <x:c r="L1451" t="str">
        <x:v>Include</x:v>
      </x:c>
      <x:c r="M1451"/>
      <x:c r="N1451"/>
    </x:row>
    <x:row r="1452">
      <x:c r="A1452" t="str">
        <x:v>Lewis Wright|2026-06-29</x:v>
      </x:c>
      <x:c r="B1452" s="888" t="n">
        <x:v>46202</x:v>
      </x:c>
      <x:c r="C1452" t="str">
        <x:v>Lewis Wright</x:v>
      </x:c>
      <x:c r="D1452" t="str">
        <x:v>Permanent</x:v>
      </x:c>
      <x:c r="E1452" t="str">
        <x:v>Thurrock</x:v>
      </x:c>
      <x:c r="F1452" t="str">
        <x:v>Warehouse</x:v>
      </x:c>
      <x:c r="G1452" t="str">
        <x:v>363792D</x:v>
      </x:c>
      <x:c r="H1452" t="str">
        <x:v>Thurrock Warehouse</x:v>
      </x:c>
      <x:c r="I1452" s="22" t="n">
        <x:v>9</x:v>
      </x:c>
      <x:c r="J1452" t="str">
        <x:v>Worked</x:v>
      </x:c>
      <x:c r="K1452" t="str">
        <x:v>Employee 104675; home branch Thurrock; assigned role Warehouse | Deployment branch: Thurrock | Actual role: Operative Skilled | Jobs: 363792D | Customers: Thurrock Warehouse | Actual hours: 9.0; source records: 1</x:v>
      </x:c>
      <x:c r="L1452" t="str">
        <x:v>Include</x:v>
      </x:c>
      <x:c r="M1452"/>
      <x:c r="N1452"/>
    </x:row>
    <x:row r="1453">
      <x:c r="A1453" t="str">
        <x:v>Lewis Wright|2026-06-30</x:v>
      </x:c>
      <x:c r="B1453" s="888" t="n">
        <x:v>46203</x:v>
      </x:c>
      <x:c r="C1453" t="str">
        <x:v>Lewis Wright</x:v>
      </x:c>
      <x:c r="D1453" t="str">
        <x:v>Permanent</x:v>
      </x:c>
      <x:c r="E1453" t="str">
        <x:v>Thurrock</x:v>
      </x:c>
      <x:c r="F1453" t="str">
        <x:v>Warehouse</x:v>
      </x:c>
      <x:c r="G1453" t="str">
        <x:v>363792D</x:v>
      </x:c>
      <x:c r="H1453" t="str">
        <x:v>Thurrock Warehouse</x:v>
      </x:c>
      <x:c r="I1453" s="22" t="n">
        <x:v>9</x:v>
      </x:c>
      <x:c r="J1453" t="str">
        <x:v>Worked</x:v>
      </x:c>
      <x:c r="K1453" t="str">
        <x:v>Employee 104675; home branch Thurrock; assigned role Warehouse | Deployment branch: Thurrock | Actual role: Operative Skilled | Jobs: 363792D | Customers: Thurrock Warehouse | Actual hours: 9.0; source records: 1</x:v>
      </x:c>
      <x:c r="L1453" t="str">
        <x:v>Include</x:v>
      </x:c>
      <x:c r="M1453"/>
      <x:c r="N1453"/>
    </x:row>
    <x:row r="1454">
      <x:c r="A1454" t="str">
        <x:v>Luke Nolan|2026-06-01</x:v>
      </x:c>
      <x:c r="B1454" s="888" t="n">
        <x:v>46174</x:v>
      </x:c>
      <x:c r="C1454" t="str">
        <x:v>Luke Nolan</x:v>
      </x:c>
      <x:c r="D1454" t="str">
        <x:v>Permanent</x:v>
      </x:c>
      <x:c r="E1454" t="str">
        <x:v>Manchester</x:v>
      </x:c>
      <x:c r="F1454" t="str">
        <x:v>Operative Porter</x:v>
      </x:c>
      <x:c r="G1454" t="str">
        <x:v>397408</x:v>
      </x:c>
      <x:c r="H1454" t="str">
        <x:v>Gresham Office Furniture</x:v>
      </x:c>
      <x:c r="I1454" s="22" t="n">
        <x:v>9</x:v>
      </x:c>
      <x:c r="J1454" t="str">
        <x:v>Worked</x:v>
      </x:c>
      <x:c r="K1454" t="str">
        <x:v>Employee 104625; home branch Manchester; assigned role Operative Porter | Deployment branch: Manchester | Actual role: Operative Porter | Jobs: 397408 | Customers: Gresham Office Furniture | Actual hours: 9.0; source records: 1</x:v>
      </x:c>
      <x:c r="L1454" t="str">
        <x:v>Include</x:v>
      </x:c>
      <x:c r="M1454"/>
      <x:c r="N1454"/>
    </x:row>
    <x:row r="1455">
      <x:c r="A1455" t="str">
        <x:v>Luke Nolan|2026-06-02</x:v>
      </x:c>
      <x:c r="B1455" s="888" t="n">
        <x:v>46175</x:v>
      </x:c>
      <x:c r="C1455" t="str">
        <x:v>Luke Nolan</x:v>
      </x:c>
      <x:c r="D1455" t="str">
        <x:v>Permanent</x:v>
      </x:c>
      <x:c r="E1455" t="str">
        <x:v>Manchester</x:v>
      </x:c>
      <x:c r="F1455" t="str">
        <x:v>Operative Porter</x:v>
      </x:c>
      <x:c r="G1455" t="str">
        <x:v>397408</x:v>
      </x:c>
      <x:c r="H1455" t="str">
        <x:v>Gresham Office Furniture</x:v>
      </x:c>
      <x:c r="I1455" s="22" t="n">
        <x:v>9</x:v>
      </x:c>
      <x:c r="J1455" t="str">
        <x:v>CONFLICT — Worked + leave</x:v>
      </x:c>
      <x:c r="K1455" t="str">
        <x:v>Employee 104625; home branch Manchester; assigned role Operative Porter | Deployment branch: Manchester | Actual role: Operative Porter | Jobs: 397408 | Customers: Gresham Office Furniture | Actual hours: 9.0; source records: 1 | Leave: Sickness | Leave calendar basis: Variable-pattern period</x:v>
      </x:c>
      <x:c r="L1455" t="str">
        <x:v>Include</x:v>
      </x:c>
      <x:c r="M1455"/>
      <x:c r="N1455"/>
    </x:row>
    <x:row r="1456">
      <x:c r="A1456" t="str">
        <x:v>Luke Nolan|2026-06-03</x:v>
      </x:c>
      <x:c r="B1456" s="888" t="n">
        <x:v>46176</x:v>
      </x:c>
      <x:c r="C1456" t="str">
        <x:v>Luke Nolan</x:v>
      </x:c>
      <x:c r="D1456" t="str">
        <x:v>Permanent</x:v>
      </x:c>
      <x:c r="E1456" t="str">
        <x:v>Manchester</x:v>
      </x:c>
      <x:c r="F1456" t="str">
        <x:v>Operative Porter</x:v>
      </x:c>
      <x:c r="G1456" t="str">
        <x:v>402114, 402359</x:v>
      </x:c>
      <x:c r="H1456" t="str">
        <x:v>HMPPS; University of Manchester</x:v>
      </x:c>
      <x:c r="I1456" s="22" t="n">
        <x:v>6</x:v>
      </x:c>
      <x:c r="J1456" t="str">
        <x:v>Worked — 2 records</x:v>
      </x:c>
      <x:c r="K1456" t="str">
        <x:v>Employee 104625; home branch Manchester; assigned role Operative Porter | Deployment branch: Manchester | Actual role: Operative Porter | Jobs: 402114, 402359 | Customers: HMPPS; University of Manchester | Actual hours: 6.0; source records: 2</x:v>
      </x:c>
      <x:c r="L1456" t="str">
        <x:v>Include</x:v>
      </x:c>
      <x:c r="M1456"/>
      <x:c r="N1456"/>
    </x:row>
    <x:row r="1457">
      <x:c r="A1457" t="str">
        <x:v>Luke Nolan|2026-06-04</x:v>
      </x:c>
      <x:c r="B1457" s="888" t="n">
        <x:v>46177</x:v>
      </x:c>
      <x:c r="C1457" t="str">
        <x:v>Luke Nolan</x:v>
      </x:c>
      <x:c r="D1457" t="str">
        <x:v>Permanent</x:v>
      </x:c>
      <x:c r="E1457" t="str">
        <x:v>Manchester</x:v>
      </x:c>
      <x:c r="F1457" t="str">
        <x:v>Operative Porter</x:v>
      </x:c>
      <x:c r="G1457" t="str">
        <x:v>397408</x:v>
      </x:c>
      <x:c r="H1457" t="str">
        <x:v>Gresham Office Furniture</x:v>
      </x:c>
      <x:c r="I1457" s="22" t="n">
        <x:v>8.5</x:v>
      </x:c>
      <x:c r="J1457" t="str">
        <x:v>Worked</x:v>
      </x:c>
      <x:c r="K1457" t="str">
        <x:v>Employee 104625; home branch Manchester; assigned role Operative Porter | Deployment branch: Manchester | Actual role: Operative Porter | Jobs: 397408 | Customers: Gresham Office Furniture | Actual hours: 8.5; source records: 1</x:v>
      </x:c>
      <x:c r="L1457" t="str">
        <x:v>Include</x:v>
      </x:c>
      <x:c r="M1457"/>
      <x:c r="N1457"/>
    </x:row>
    <x:row r="1458">
      <x:c r="A1458" t="str">
        <x:v>Luke Nolan|2026-06-05</x:v>
      </x:c>
      <x:c r="B1458" s="888" t="n">
        <x:v>46178</x:v>
      </x:c>
      <x:c r="C1458" t="str">
        <x:v>Luke Nolan</x:v>
      </x:c>
      <x:c r="D1458" t="str">
        <x:v>Permanent</x:v>
      </x:c>
      <x:c r="E1458" t="str">
        <x:v>Manchester</x:v>
      </x:c>
      <x:c r="F1458" t="str">
        <x:v>Operative Porter</x:v>
      </x:c>
      <x:c r="G1458" t="str">
        <x:v>399649</x:v>
      </x:c>
      <x:c r="H1458" t="str">
        <x:v>University of Liverpool</x:v>
      </x:c>
      <x:c r="I1458" s="22" t="n">
        <x:v>8.25</x:v>
      </x:c>
      <x:c r="J1458" t="str">
        <x:v>Worked</x:v>
      </x:c>
      <x:c r="K1458" t="str">
        <x:v>Employee 104625; home branch Manchester; assigned role Operative Porter | Deployment branch: Manchester | Actual role: Operative Porter | Jobs: 399649 | Customers: University of Liverpool | Actual hours: 8.2; source records: 1</x:v>
      </x:c>
      <x:c r="L1458" t="str">
        <x:v>Include</x:v>
      </x:c>
      <x:c r="M1458"/>
      <x:c r="N1458"/>
    </x:row>
    <x:row r="1459">
      <x:c r="A1459" t="str">
        <x:v>Luke Nolan|2026-06-08</x:v>
      </x:c>
      <x:c r="B1459" s="888" t="n">
        <x:v>46181</x:v>
      </x:c>
      <x:c r="C1459" t="str">
        <x:v>Luke Nolan</x:v>
      </x:c>
      <x:c r="D1459" t="str">
        <x:v>Permanent</x:v>
      </x:c>
      <x:c r="E1459" t="str">
        <x:v>Manchester</x:v>
      </x:c>
      <x:c r="F1459" t="str">
        <x:v>Operative Porter</x:v>
      </x:c>
      <x:c r="G1459" t="str">
        <x:v>399649</x:v>
      </x:c>
      <x:c r="H1459" t="str">
        <x:v>University of Liverpool</x:v>
      </x:c>
      <x:c r="I1459" s="22" t="n">
        <x:v>7.75</x:v>
      </x:c>
      <x:c r="J1459" t="str">
        <x:v>Worked</x:v>
      </x:c>
      <x:c r="K1459" t="str">
        <x:v>Employee 104625; home branch Manchester; assigned role Operative Porter | Deployment branch: Manchester | Actual role: Operative Porter | Jobs: 399649 | Customers: University of Liverpool | Actual hours: 7.8; source records: 1</x:v>
      </x:c>
      <x:c r="L1459" t="str">
        <x:v>Include</x:v>
      </x:c>
      <x:c r="M1459"/>
      <x:c r="N1459"/>
    </x:row>
    <x:row r="1460">
      <x:c r="A1460" t="str">
        <x:v>Luke Nolan|2026-06-18</x:v>
      </x:c>
      <x:c r="B1460" s="888" t="n">
        <x:v>46191</x:v>
      </x:c>
      <x:c r="C1460" t="str">
        <x:v>Luke Nolan</x:v>
      </x:c>
      <x:c r="D1460" t="str">
        <x:v>Permanent</x:v>
      </x:c>
      <x:c r="E1460" t="str">
        <x:v>Manchester</x:v>
      </x:c>
      <x:c r="F1460" t="str">
        <x:v>Operative Porter</x:v>
      </x:c>
      <x:c r="G1460" t="str">
        <x:v>396459B</x:v>
      </x:c>
      <x:c r="H1460" t="str">
        <x:v>Accenture - Manchester</x:v>
      </x:c>
      <x:c r="I1460" s="22" t="n">
        <x:v>1</x:v>
      </x:c>
      <x:c r="J1460" t="str">
        <x:v>Worked</x:v>
      </x:c>
      <x:c r="K1460" t="str">
        <x:v>Employee 104625; home branch Manchester; assigned role Operative Porter | Deployment branch: Thurrock | Actual role: Operative Porter | Jobs: 396459B | Customers: Accenture - Manchester | Actual hours: 1.0; source records: 1</x:v>
      </x:c>
      <x:c r="L1460" t="str">
        <x:v>Include</x:v>
      </x:c>
      <x:c r="M1460"/>
      <x:c r="N1460"/>
    </x:row>
    <x:row r="1461">
      <x:c r="A1461" t="str">
        <x:v>Luke Nolan|2026-06-22</x:v>
      </x:c>
      <x:c r="B1461" s="888" t="n">
        <x:v>46195</x:v>
      </x:c>
      <x:c r="C1461" t="str">
        <x:v>Luke Nolan</x:v>
      </x:c>
      <x:c r="D1461" t="str">
        <x:v>Permanent</x:v>
      </x:c>
      <x:c r="E1461" t="str">
        <x:v>Manchester</x:v>
      </x:c>
      <x:c r="F1461" t="str">
        <x:v>Operative Porter</x:v>
      </x:c>
      <x:c r="G1461" t="str">
        <x:v>402649, 398317E</x:v>
      </x:c>
      <x:c r="H1461" t="str">
        <x:v>Cheshire Police; Restore Harrow Green</x:v>
      </x:c>
      <x:c r="I1461" s="22" t="n">
        <x:v>10.5</x:v>
      </x:c>
      <x:c r="J1461" t="str">
        <x:v>Worked — 2 records</x:v>
      </x:c>
      <x:c r="K1461" t="str">
        <x:v>Employee 104625; home branch Manchester; assigned role Operative Porter | Deployment branch: Manchester | Actual role: Operative Porter | Jobs: 402649, 398317E | Customers: Cheshire Police; Restore Harrow Green | Actual hours: 10.5; source records: 2</x:v>
      </x:c>
      <x:c r="L1461" t="str">
        <x:v>Include</x:v>
      </x:c>
      <x:c r="M1461"/>
      <x:c r="N1461"/>
    </x:row>
    <x:row r="1462">
      <x:c r="A1462" t="str">
        <x:v>Luke Nolan|2026-06-23</x:v>
      </x:c>
      <x:c r="B1462" s="888" t="n">
        <x:v>46196</x:v>
      </x:c>
      <x:c r="C1462" t="str">
        <x:v>Luke Nolan</x:v>
      </x:c>
      <x:c r="D1462" t="str">
        <x:v>Permanent</x:v>
      </x:c>
      <x:c r="E1462" t="str">
        <x:v>Manchester</x:v>
      </x:c>
      <x:c r="F1462" t="str">
        <x:v>Operative Porter</x:v>
      </x:c>
      <x:c r="G1462" t="str">
        <x:v>402885</x:v>
      </x:c>
      <x:c r="H1462" t="str">
        <x:v>Kirklees Council - Zelda Lindley</x:v>
      </x:c>
      <x:c r="I1462" s="22" t="n">
        <x:v>5</x:v>
      </x:c>
      <x:c r="J1462" t="str">
        <x:v>Worked</x:v>
      </x:c>
      <x:c r="K1462" t="str">
        <x:v>Employee 104625; home branch Manchester; assigned role Operative Porter | Deployment branch: Leeds | Actual role: Operative Porter | Jobs: 402885 | Customers: Kirklees Council - Zelda Lindley | Actual hours: 5.0; source records: 1</x:v>
      </x:c>
      <x:c r="L1462" t="str">
        <x:v>Include</x:v>
      </x:c>
      <x:c r="M1462"/>
      <x:c r="N1462"/>
    </x:row>
    <x:row r="1463">
      <x:c r="A1463" t="str">
        <x:v>Luke Nolan|2026-06-24</x:v>
      </x:c>
      <x:c r="B1463" s="888" t="n">
        <x:v>46197</x:v>
      </x:c>
      <x:c r="C1463" t="str">
        <x:v>Luke Nolan</x:v>
      </x:c>
      <x:c r="D1463" t="str">
        <x:v>Permanent</x:v>
      </x:c>
      <x:c r="E1463" t="str">
        <x:v>Manchester</x:v>
      </x:c>
      <x:c r="F1463" t="str">
        <x:v>Operative Porter</x:v>
      </x:c>
      <x:c r="G1463" t="str">
        <x:v>402306</x:v>
      </x:c>
      <x:c r="H1463" t="str">
        <x:v>Carole Zeall</x:v>
      </x:c>
      <x:c r="I1463" s="22" t="n">
        <x:v>10</x:v>
      </x:c>
      <x:c r="J1463" t="str">
        <x:v>Worked</x:v>
      </x:c>
      <x:c r="K1463" t="str">
        <x:v>Employee 104625; home branch Manchester; assigned role Operative Porter | Deployment branch: Manchester | Actual role: Operative Porter | Jobs: 402306 | Customers: Carole Zeall | Actual hours: 10.0; source records: 1</x:v>
      </x:c>
      <x:c r="L1463" t="str">
        <x:v>Include</x:v>
      </x:c>
      <x:c r="M1463"/>
      <x:c r="N1463"/>
    </x:row>
    <x:row r="1464">
      <x:c r="A1464" t="str">
        <x:v>Luke Nolan|2026-06-26</x:v>
      </x:c>
      <x:c r="B1464" s="888" t="n">
        <x:v>46199</x:v>
      </x:c>
      <x:c r="C1464" t="str">
        <x:v>Luke Nolan</x:v>
      </x:c>
      <x:c r="D1464" t="str">
        <x:v>Permanent</x:v>
      </x:c>
      <x:c r="E1464" t="str">
        <x:v>Manchester</x:v>
      </x:c>
      <x:c r="F1464" t="str">
        <x:v>Operative Porter</x:v>
      </x:c>
      <x:c r="G1464" t="str">
        <x:v>374044A</x:v>
      </x:c>
      <x:c r="H1464" t="str">
        <x:v>Hurstwood Environmental Consultants</x:v>
      </x:c>
      <x:c r="I1464" s="22" t="n">
        <x:v>4.5</x:v>
      </x:c>
      <x:c r="J1464" t="str">
        <x:v>Worked</x:v>
      </x:c>
      <x:c r="K1464" t="str">
        <x:v>Employee 104625; home branch Manchester; assigned role Operative Porter | Deployment branch: Manchester | Actual role: Operative Porter | Jobs: 374044A | Customers: Hurstwood Environmental Consultants | Actual hours: 4.5; source records: 1</x:v>
      </x:c>
      <x:c r="L1464" t="str">
        <x:v>Include</x:v>
      </x:c>
      <x:c r="M1464"/>
      <x:c r="N1464"/>
    </x:row>
    <x:row r="1465">
      <x:c r="A1465" t="str">
        <x:v>Luke Nolan|2026-06-29</x:v>
      </x:c>
      <x:c r="B1465" s="888" t="n">
        <x:v>46202</x:v>
      </x:c>
      <x:c r="C1465" t="str">
        <x:v>Luke Nolan</x:v>
      </x:c>
      <x:c r="D1465" t="str">
        <x:v>Permanent</x:v>
      </x:c>
      <x:c r="E1465" t="str">
        <x:v>Manchester</x:v>
      </x:c>
      <x:c r="F1465" t="str">
        <x:v>Operative Porter</x:v>
      </x:c>
      <x:c r="G1465" t="str">
        <x:v>402916, 398317E</x:v>
      </x:c>
      <x:c r="H1465" t="str">
        <x:v>Equans Services Limited; Restore Harrow Green</x:v>
      </x:c>
      <x:c r="I1465" s="22" t="n">
        <x:v>17.5</x:v>
      </x:c>
      <x:c r="J1465" t="str">
        <x:v>Worked — 2 records</x:v>
      </x:c>
      <x:c r="K1465" t="str">
        <x:v>Employee 104625; home branch Manchester; assigned role Operative Porter | Deployment branch: Birmingham, Manchester | Actual role: Operative Porter, Operative Skilled | Jobs: 402916, 398317E | Customers: Equans Services Limited; Restore Harrow Green | Actual hours: 17.5; source records: 2</x:v>
      </x:c>
      <x:c r="L1465" t="str">
        <x:v>Include</x:v>
      </x:c>
      <x:c r="M1465"/>
      <x:c r="N1465"/>
    </x:row>
    <x:row r="1466">
      <x:c r="A1466" t="str">
        <x:v>M Aliperti-Jones|2026-06-01</x:v>
      </x:c>
      <x:c r="B1466" s="888" t="n">
        <x:v>46174</x:v>
      </x:c>
      <x:c r="C1466" t="str">
        <x:v>M Aliperti-Jones</x:v>
      </x:c>
      <x:c r="D1466" t="str">
        <x:v>Permanent</x:v>
      </x:c>
      <x:c r="E1466" t="str">
        <x:v>Croydon</x:v>
      </x:c>
      <x:c r="F1466" t="str">
        <x:v>Operative Porter</x:v>
      </x:c>
      <x:c r="G1466" t="str">
        <x:v>400111</x:v>
      </x:c>
      <x:c r="H1466" t="str">
        <x:v>Bromley Central Library</x:v>
      </x:c>
      <x:c r="I1466" s="22" t="n">
        <x:v>8.5</x:v>
      </x:c>
      <x:c r="J1466" t="str">
        <x:v>Worked</x:v>
      </x:c>
      <x:c r="K1466" t="str">
        <x:v>Employee 102619; home branch Croydon; assigned role Operative Porter | Deployment branch: Croydon | Actual role: Operative Porter | Jobs: 400111 | Customers: Bromley Central Library | Actual hours: 8.5; source records: 1</x:v>
      </x:c>
      <x:c r="L1466" t="str">
        <x:v>Include</x:v>
      </x:c>
      <x:c r="M1466"/>
      <x:c r="N1466"/>
    </x:row>
    <x:row r="1467">
      <x:c r="A1467" t="str">
        <x:v>M Aliperti-Jones|2026-06-02</x:v>
      </x:c>
      <x:c r="B1467" s="888" t="n">
        <x:v>46175</x:v>
      </x:c>
      <x:c r="C1467" t="str">
        <x:v>M Aliperti-Jones</x:v>
      </x:c>
      <x:c r="D1467" t="str">
        <x:v>Permanent</x:v>
      </x:c>
      <x:c r="E1467" t="str">
        <x:v>Croydon</x:v>
      </x:c>
      <x:c r="F1467" t="str">
        <x:v>Operative Porter</x:v>
      </x:c>
      <x:c r="G1467" t="str">
        <x:v>400111</x:v>
      </x:c>
      <x:c r="H1467" t="str">
        <x:v>Bromley Central Library</x:v>
      </x:c>
      <x:c r="I1467" s="22" t="n">
        <x:v>8</x:v>
      </x:c>
      <x:c r="J1467" t="str">
        <x:v>Worked</x:v>
      </x:c>
      <x:c r="K1467" t="str">
        <x:v>Employee 102619; home branch Croydon; assigned role Operative Porter | Deployment branch: Croydon | Actual role: Operative Porter | Jobs: 400111 | Customers: Bromley Central Library | Actual hours: 8.0; source records: 1</x:v>
      </x:c>
      <x:c r="L1467" t="str">
        <x:v>Include</x:v>
      </x:c>
      <x:c r="M1467"/>
      <x:c r="N1467"/>
    </x:row>
    <x:row r="1468">
      <x:c r="A1468" t="str">
        <x:v>M Aliperti-Jones|2026-06-03</x:v>
      </x:c>
      <x:c r="B1468" s="888" t="n">
        <x:v>46176</x:v>
      </x:c>
      <x:c r="C1468" t="str">
        <x:v>M Aliperti-Jones</x:v>
      </x:c>
      <x:c r="D1468" t="str">
        <x:v>Permanent</x:v>
      </x:c>
      <x:c r="E1468" t="str">
        <x:v>Croydon</x:v>
      </x:c>
      <x:c r="F1468" t="str">
        <x:v>Operative Porter</x:v>
      </x:c>
      <x:c r="G1468" t="str">
        <x:v>400111</x:v>
      </x:c>
      <x:c r="H1468" t="str">
        <x:v>Bromley Central Library</x:v>
      </x:c>
      <x:c r="I1468" s="22" t="n">
        <x:v>7.5</x:v>
      </x:c>
      <x:c r="J1468" t="str">
        <x:v>Worked</x:v>
      </x:c>
      <x:c r="K1468" t="str">
        <x:v>Employee 102619; home branch Croydon; assigned role Operative Porter | Deployment branch: Croydon | Actual role: Operative Porter | Jobs: 400111 | Customers: Bromley Central Library | Actual hours: 7.5; source records: 1</x:v>
      </x:c>
      <x:c r="L1468" t="str">
        <x:v>Include</x:v>
      </x:c>
      <x:c r="M1468"/>
      <x:c r="N1468"/>
    </x:row>
    <x:row r="1469">
      <x:c r="A1469" t="str">
        <x:v>M Aliperti-Jones|2026-06-04</x:v>
      </x:c>
      <x:c r="B1469" s="888" t="n">
        <x:v>46177</x:v>
      </x:c>
      <x:c r="C1469" t="str">
        <x:v>M Aliperti-Jones</x:v>
      </x:c>
      <x:c r="D1469" t="str">
        <x:v>Permanent</x:v>
      </x:c>
      <x:c r="E1469" t="str">
        <x:v>Croydon</x:v>
      </x:c>
      <x:c r="F1469" t="str">
        <x:v>Operative Porter</x:v>
      </x:c>
      <x:c r="G1469" t="str">
        <x:v>400111</x:v>
      </x:c>
      <x:c r="H1469" t="str">
        <x:v>Bromley Central Library</x:v>
      </x:c>
      <x:c r="I1469" s="22" t="n">
        <x:v>7.5</x:v>
      </x:c>
      <x:c r="J1469" t="str">
        <x:v>Worked</x:v>
      </x:c>
      <x:c r="K1469" t="str">
        <x:v>Employee 102619; home branch Croydon; assigned role Operative Porter | Deployment branch: Croydon | Actual role: Operative Porter | Jobs: 400111 | Customers: Bromley Central Library | Actual hours: 7.5; source records: 1</x:v>
      </x:c>
      <x:c r="L1469" t="str">
        <x:v>Include</x:v>
      </x:c>
      <x:c r="M1469"/>
      <x:c r="N1469"/>
    </x:row>
    <x:row r="1470">
      <x:c r="A1470" t="str">
        <x:v>M Aliperti-Jones|2026-06-05</x:v>
      </x:c>
      <x:c r="B1470" s="888" t="n">
        <x:v>46178</x:v>
      </x:c>
      <x:c r="C1470" t="str">
        <x:v>M Aliperti-Jones</x:v>
      </x:c>
      <x:c r="D1470" t="str">
        <x:v>Permanent</x:v>
      </x:c>
      <x:c r="E1470" t="str">
        <x:v>Croydon</x:v>
      </x:c>
      <x:c r="F1470" t="str">
        <x:v>Operative Porter</x:v>
      </x:c>
      <x:c r="G1470" t="str">
        <x:v>400111</x:v>
      </x:c>
      <x:c r="H1470" t="str">
        <x:v>Bromley Central Library</x:v>
      </x:c>
      <x:c r="I1470" s="22" t="n">
        <x:v>9.5</x:v>
      </x:c>
      <x:c r="J1470" t="str">
        <x:v>Worked</x:v>
      </x:c>
      <x:c r="K1470" t="str">
        <x:v>Employee 102619; home branch Croydon; assigned role Operative Porter | Deployment branch: Croydon | Actual role: Operative Porter | Jobs: 400111 | Customers: Bromley Central Library | Actual hours: 9.5; source records: 1</x:v>
      </x:c>
      <x:c r="L1470" t="str">
        <x:v>Include</x:v>
      </x:c>
      <x:c r="M1470"/>
      <x:c r="N1470"/>
    </x:row>
    <x:row r="1471">
      <x:c r="A1471" t="str">
        <x:v>M Aliperti-Jones|2026-06-08</x:v>
      </x:c>
      <x:c r="B1471" s="888" t="n">
        <x:v>46181</x:v>
      </x:c>
      <x:c r="C1471" t="str">
        <x:v>M Aliperti-Jones</x:v>
      </x:c>
      <x:c r="D1471" t="str">
        <x:v>Permanent</x:v>
      </x:c>
      <x:c r="E1471" t="str">
        <x:v>Croydon</x:v>
      </x:c>
      <x:c r="F1471" t="str">
        <x:v>Operative Porter</x:v>
      </x:c>
      <x:c r="G1471" t="str">
        <x:v>400801</x:v>
      </x:c>
      <x:c r="H1471" t="str">
        <x:v>Avison Young</x:v>
      </x:c>
      <x:c r="I1471" s="22" t="n">
        <x:v>6.5</x:v>
      </x:c>
      <x:c r="J1471" t="str">
        <x:v>Worked</x:v>
      </x:c>
      <x:c r="K1471" t="str">
        <x:v>Employee 102619; home branch Croydon; assigned role Operative Porter | Deployment branch: Croydon | Actual role: Operative Porter | Jobs: 400801 | Customers: Avison Young | Actual hours: 6.5; source records: 1</x:v>
      </x:c>
      <x:c r="L1471" t="str">
        <x:v>Include</x:v>
      </x:c>
      <x:c r="M1471"/>
      <x:c r="N1471"/>
    </x:row>
    <x:row r="1472">
      <x:c r="A1472" t="str">
        <x:v>M Aliperti-Jones|2026-06-10</x:v>
      </x:c>
      <x:c r="B1472" s="888" t="n">
        <x:v>46183</x:v>
      </x:c>
      <x:c r="C1472" t="str">
        <x:v>M Aliperti-Jones</x:v>
      </x:c>
      <x:c r="D1472" t="str">
        <x:v>Permanent</x:v>
      </x:c>
      <x:c r="E1472" t="str">
        <x:v>Croydon</x:v>
      </x:c>
      <x:c r="F1472" t="str">
        <x:v>Operative Porter</x:v>
      </x:c>
      <x:c r="G1472" t="str">
        <x:v>399451P</x:v>
      </x:c>
      <x:c r="H1472" t="str">
        <x:v>Royal Borough of Kensington and Chelsea</x:v>
      </x:c>
      <x:c r="I1472" s="22" t="n">
        <x:v>5.5</x:v>
      </x:c>
      <x:c r="J1472" t="str">
        <x:v>Worked</x:v>
      </x:c>
      <x:c r="K1472" t="str">
        <x:v>Employee 102619; home branch Croydon; assigned role Operative Porter | Deployment branch: Croydon | Actual role: Operative Porter | Jobs: 399451P | Customers: Royal Borough of Kensington and Chelsea | Actual hours: 5.5; source records: 1</x:v>
      </x:c>
      <x:c r="L1472" t="str">
        <x:v>Include</x:v>
      </x:c>
      <x:c r="M1472"/>
      <x:c r="N1472"/>
    </x:row>
    <x:row r="1473">
      <x:c r="A1473" t="str">
        <x:v>M Aliperti-Jones|2026-06-11</x:v>
      </x:c>
      <x:c r="B1473" s="888" t="n">
        <x:v>46184</x:v>
      </x:c>
      <x:c r="C1473" t="str">
        <x:v>M Aliperti-Jones</x:v>
      </x:c>
      <x:c r="D1473" t="str">
        <x:v>Permanent</x:v>
      </x:c>
      <x:c r="E1473" t="str">
        <x:v>Croydon</x:v>
      </x:c>
      <x:c r="F1473" t="str">
        <x:v>Operative Porter</x:v>
      </x:c>
      <x:c r="G1473" t="str">
        <x:v>398450</x:v>
      </x:c>
      <x:c r="H1473" t="str">
        <x:v>Apple Europe Ltd</x:v>
      </x:c>
      <x:c r="I1473" s="22" t="n">
        <x:v>10</x:v>
      </x:c>
      <x:c r="J1473" t="str">
        <x:v>Worked</x:v>
      </x:c>
      <x:c r="K1473" t="str">
        <x:v>Employee 102619; home branch Croydon; assigned role Operative Porter | Deployment branch: Croydon | Actual role: Operative Porter | Jobs: 398450 | Customers: Apple Europe Ltd | Actual hours: 10.0; source records: 1</x:v>
      </x:c>
      <x:c r="L1473" t="str">
        <x:v>Include</x:v>
      </x:c>
      <x:c r="M1473"/>
      <x:c r="N1473"/>
    </x:row>
    <x:row r="1474">
      <x:c r="A1474" t="str">
        <x:v>M Aliperti-Jones|2026-06-12</x:v>
      </x:c>
      <x:c r="B1474" s="888" t="n">
        <x:v>46185</x:v>
      </x:c>
      <x:c r="C1474" t="str">
        <x:v>M Aliperti-Jones</x:v>
      </x:c>
      <x:c r="D1474" t="str">
        <x:v>Permanent</x:v>
      </x:c>
      <x:c r="E1474" t="str">
        <x:v>Croydon</x:v>
      </x:c>
      <x:c r="F1474" t="str">
        <x:v>Operative Porter</x:v>
      </x:c>
      <x:c r="G1474" t="str">
        <x:v>401554, 399379E</x:v>
      </x:c>
      <x:c r="H1474" t="str">
        <x:v>CPM/Omnicom; Restore Harrow Green Oxford  M/W use only</x:v>
      </x:c>
      <x:c r="I1474" s="22" t="n">
        <x:v>17.5</x:v>
      </x:c>
      <x:c r="J1474" t="str">
        <x:v>Worked — 2 records</x:v>
      </x:c>
      <x:c r="K1474" t="str">
        <x:v>Employee 102619; home branch Croydon; assigned role Operative Porter | Deployment branch: Oxford | Actual role: Operative Porter | Jobs: 401554, 399379E | Customers: CPM/Omnicom; Restore Harrow Green Oxford  M/W use only | Actual hours: 17.5; source records: 2</x:v>
      </x:c>
      <x:c r="L1474" t="str">
        <x:v>Include</x:v>
      </x:c>
      <x:c r="M1474"/>
      <x:c r="N1474"/>
    </x:row>
    <x:row r="1475">
      <x:c r="A1475" t="str">
        <x:v>M Aliperti-Jones|2026-06-15</x:v>
      </x:c>
      <x:c r="B1475" s="888" t="n">
        <x:v>46188</x:v>
      </x:c>
      <x:c r="C1475" t="str">
        <x:v>M Aliperti-Jones</x:v>
      </x:c>
      <x:c r="D1475" t="str">
        <x:v>Permanent</x:v>
      </x:c>
      <x:c r="E1475" t="str">
        <x:v>Croydon</x:v>
      </x:c>
      <x:c r="F1475" t="str">
        <x:v>Operative Porter</x:v>
      </x:c>
      <x:c r="G1475" t="str">
        <x:v>402598</x:v>
      </x:c>
      <x:c r="H1475" t="str">
        <x:v>Haleon</x:v>
      </x:c>
      <x:c r="I1475" s="22" t="n">
        <x:v>6</x:v>
      </x:c>
      <x:c r="J1475" t="str">
        <x:v>Worked</x:v>
      </x:c>
      <x:c r="K1475" t="str">
        <x:v>Employee 102619; home branch Croydon; assigned role Operative Porter | Deployment branch: Croydon | Actual role: Operative Porter | Jobs: 402598 | Customers: Haleon | Actual hours: 6.0; source records: 1</x:v>
      </x:c>
      <x:c r="L1475" t="str">
        <x:v>Include</x:v>
      </x:c>
      <x:c r="M1475"/>
      <x:c r="N1475"/>
    </x:row>
    <x:row r="1476">
      <x:c r="A1476" t="str">
        <x:v>M Aliperti-Jones|2026-06-16</x:v>
      </x:c>
      <x:c r="B1476" s="888" t="n">
        <x:v>46189</x:v>
      </x:c>
      <x:c r="C1476" t="str">
        <x:v>M Aliperti-Jones</x:v>
      </x:c>
      <x:c r="D1476" t="str">
        <x:v>Permanent</x:v>
      </x:c>
      <x:c r="E1476" t="str">
        <x:v>Croydon</x:v>
      </x:c>
      <x:c r="F1476" t="str">
        <x:v>Operative Porter</x:v>
      </x:c>
      <x:c r="G1476" t="str">
        <x:v>399451S</x:v>
      </x:c>
      <x:c r="H1476" t="str">
        <x:v>Royal Borough of Kensington and Chelsea</x:v>
      </x:c>
      <x:c r="I1476" s="22" t="n">
        <x:v>6</x:v>
      </x:c>
      <x:c r="J1476" t="str">
        <x:v>Worked</x:v>
      </x:c>
      <x:c r="K1476" t="str">
        <x:v>Employee 102619; home branch Croydon; assigned role Operative Porter | Deployment branch: Croydon | Actual role: Operative Porter | Jobs: 399451S | Customers: Royal Borough of Kensington and Chelsea | Actual hours: 6.0; source records: 1</x:v>
      </x:c>
      <x:c r="L1476" t="str">
        <x:v>Include</x:v>
      </x:c>
      <x:c r="M1476"/>
      <x:c r="N1476"/>
    </x:row>
    <x:row r="1477">
      <x:c r="A1477" t="str">
        <x:v>M Aliperti-Jones|2026-06-22</x:v>
      </x:c>
      <x:c r="B1477" s="888" t="n">
        <x:v>46195</x:v>
      </x:c>
      <x:c r="C1477" t="str">
        <x:v>M Aliperti-Jones</x:v>
      </x:c>
      <x:c r="D1477" t="str">
        <x:v>Permanent</x:v>
      </x:c>
      <x:c r="E1477" t="str">
        <x:v>Croydon</x:v>
      </x:c>
      <x:c r="F1477" t="str">
        <x:v>Operative Porter</x:v>
      </x:c>
      <x:c r="G1477" t="str">
        <x:v>399451T</x:v>
      </x:c>
      <x:c r="H1477" t="str">
        <x:v>Royal Borough of Kensington and Chelsea</x:v>
      </x:c>
      <x:c r="I1477" s="22" t="n">
        <x:v>8.5</x:v>
      </x:c>
      <x:c r="J1477" t="str">
        <x:v>Worked</x:v>
      </x:c>
      <x:c r="K1477" t="str">
        <x:v>Employee 102619; home branch Croydon; assigned role Operative Porter | Deployment branch: Croydon | Actual role: Operative Porter | Jobs: 399451T | Customers: Royal Borough of Kensington and Chelsea | Actual hours: 8.5; source records: 1</x:v>
      </x:c>
      <x:c r="L1477" t="str">
        <x:v>Include</x:v>
      </x:c>
      <x:c r="M1477"/>
      <x:c r="N1477"/>
    </x:row>
    <x:row r="1478">
      <x:c r="A1478" t="str">
        <x:v>M Aliperti-Jones|2026-06-23</x:v>
      </x:c>
      <x:c r="B1478" s="888" t="n">
        <x:v>46196</x:v>
      </x:c>
      <x:c r="C1478" t="str">
        <x:v>M Aliperti-Jones</x:v>
      </x:c>
      <x:c r="D1478" t="str">
        <x:v>Permanent</x:v>
      </x:c>
      <x:c r="E1478" t="str">
        <x:v>Croydon</x:v>
      </x:c>
      <x:c r="F1478" t="str">
        <x:v>Operative Porter</x:v>
      </x:c>
      <x:c r="G1478" t="str">
        <x:v>402773</x:v>
      </x:c>
      <x:c r="H1478" t="str">
        <x:v>Kingston University</x:v>
      </x:c>
      <x:c r="I1478" s="22" t="n">
        <x:v>7.5</x:v>
      </x:c>
      <x:c r="J1478" t="str">
        <x:v>Worked</x:v>
      </x:c>
      <x:c r="K1478" t="str">
        <x:v>Employee 102619; home branch Croydon; assigned role Operative Porter | Deployment branch: Croydon | Actual role: Operative Porter | Jobs: 402773 | Customers: Kingston University | Actual hours: 7.5; source records: 1</x:v>
      </x:c>
      <x:c r="L1478" t="str">
        <x:v>Include</x:v>
      </x:c>
      <x:c r="M1478"/>
      <x:c r="N1478"/>
    </x:row>
    <x:row r="1479">
      <x:c r="A1479" t="str">
        <x:v>M Aliperti-Jones|2026-06-24</x:v>
      </x:c>
      <x:c r="B1479" s="888" t="n">
        <x:v>46197</x:v>
      </x:c>
      <x:c r="C1479" t="str">
        <x:v>M Aliperti-Jones</x:v>
      </x:c>
      <x:c r="D1479" t="str">
        <x:v>Permanent</x:v>
      </x:c>
      <x:c r="E1479" t="str">
        <x:v>Croydon</x:v>
      </x:c>
      <x:c r="F1479" t="str">
        <x:v>Operative Porter</x:v>
      </x:c>
      <x:c r="G1479" t="str">
        <x:v>402264</x:v>
      </x:c>
      <x:c r="H1479" t="str">
        <x:v>AlixPartners LLP</x:v>
      </x:c>
      <x:c r="I1479" s="22" t="n">
        <x:v>11.5</x:v>
      </x:c>
      <x:c r="J1479" t="str">
        <x:v>Worked</x:v>
      </x:c>
      <x:c r="K1479" t="str">
        <x:v>Employee 102619; home branch Croydon; assigned role Operative Porter | Deployment branch: Thurrock | Actual role: Operative Porter | Jobs: 402264 | Customers: AlixPartners LLP | Actual hours: 11.5; source records: 1</x:v>
      </x:c>
      <x:c r="L1479" t="str">
        <x:v>Include</x:v>
      </x:c>
      <x:c r="M1479"/>
      <x:c r="N1479"/>
    </x:row>
    <x:row r="1480">
      <x:c r="A1480" t="str">
        <x:v>M Aliperti-Jones|2026-06-25</x:v>
      </x:c>
      <x:c r="B1480" s="888" t="n">
        <x:v>46198</x:v>
      </x:c>
      <x:c r="C1480" t="str">
        <x:v>M Aliperti-Jones</x:v>
      </x:c>
      <x:c r="D1480" t="str">
        <x:v>Permanent</x:v>
      </x:c>
      <x:c r="E1480" t="str">
        <x:v>Croydon</x:v>
      </x:c>
      <x:c r="F1480" t="str">
        <x:v>Operative Porter</x:v>
      </x:c>
      <x:c r="G1480" t="str">
        <x:v>402532</x:v>
      </x:c>
      <x:c r="H1480" t="str">
        <x:v>HSBC - June 2026 Deliveries</x:v>
      </x:c>
      <x:c r="I1480" s="22" t="n">
        <x:v>6</x:v>
      </x:c>
      <x:c r="J1480" t="str">
        <x:v>Worked</x:v>
      </x:c>
      <x:c r="K1480" t="str">
        <x:v>Employee 102619; home branch Croydon; assigned role Operative Porter | Deployment branch: Birmingham | Actual role: Operative Porter | Jobs: 402532 | Customers: HSBC - June 2026 Deliveries | Actual hours: 6.0; source records: 1</x:v>
      </x:c>
      <x:c r="L1480" t="str">
        <x:v>Include</x:v>
      </x:c>
      <x:c r="M1480"/>
      <x:c r="N1480"/>
    </x:row>
    <x:row r="1481">
      <x:c r="A1481" t="str">
        <x:v>M Aliperti-Jones|2026-06-26</x:v>
      </x:c>
      <x:c r="B1481" s="888" t="n">
        <x:v>46199</x:v>
      </x:c>
      <x:c r="C1481" t="str">
        <x:v>M Aliperti-Jones</x:v>
      </x:c>
      <x:c r="D1481" t="str">
        <x:v>Permanent</x:v>
      </x:c>
      <x:c r="E1481" t="str">
        <x:v>Croydon</x:v>
      </x:c>
      <x:c r="F1481" t="str">
        <x:v>Operative Porter</x:v>
      </x:c>
      <x:c r="G1481" t="str">
        <x:v>402354</x:v>
      </x:c>
      <x:c r="H1481" t="str">
        <x:v>Surrey County Council</x:v>
      </x:c>
      <x:c r="I1481" s="22" t="n">
        <x:v>6.5</x:v>
      </x:c>
      <x:c r="J1481" t="str">
        <x:v>Worked</x:v>
      </x:c>
      <x:c r="K1481" t="str">
        <x:v>Employee 102619; home branch Croydon; assigned role Operative Porter | Deployment branch: Croydon | Actual role: Operative Porter | Jobs: 402354 | Customers: Surrey County Council | Actual hours: 6.5; source records: 1</x:v>
      </x:c>
      <x:c r="L1481" t="str">
        <x:v>Include</x:v>
      </x:c>
      <x:c r="M1481"/>
      <x:c r="N1481"/>
    </x:row>
    <x:row r="1482">
      <x:c r="A1482" t="str">
        <x:v>M Aliperti-Jones|2026-06-29</x:v>
      </x:c>
      <x:c r="B1482" s="888" t="n">
        <x:v>46202</x:v>
      </x:c>
      <x:c r="C1482" t="str">
        <x:v>M Aliperti-Jones</x:v>
      </x:c>
      <x:c r="D1482" t="str">
        <x:v>Permanent</x:v>
      </x:c>
      <x:c r="E1482" t="str">
        <x:v>Croydon</x:v>
      </x:c>
      <x:c r="F1482" t="str">
        <x:v>Operative Porter</x:v>
      </x:c>
      <x:c r="G1482" t="str">
        <x:v>402087</x:v>
      </x:c>
      <x:c r="H1482" t="str">
        <x:v>QinetiQ</x:v>
      </x:c>
      <x:c r="I1482" s="22" t="n">
        <x:v>6</x:v>
      </x:c>
      <x:c r="J1482" t="str">
        <x:v>Worked</x:v>
      </x:c>
      <x:c r="K1482" t="str">
        <x:v>Employee 102619; home branch Croydon; assigned role Operative Porter | Deployment branch: Croydon | Actual role: Operative Skilled | Jobs: 402087 | Customers: QinetiQ | Actual hours: 6.0; source records: 1</x:v>
      </x:c>
      <x:c r="L1482" t="str">
        <x:v>Include</x:v>
      </x:c>
      <x:c r="M1482"/>
      <x:c r="N1482"/>
    </x:row>
    <x:row r="1483">
      <x:c r="A1483" t="str">
        <x:v>M Aliperti-Jones|2026-06-30</x:v>
      </x:c>
      <x:c r="B1483" s="888" t="n">
        <x:v>46203</x:v>
      </x:c>
      <x:c r="C1483" t="str">
        <x:v>M Aliperti-Jones</x:v>
      </x:c>
      <x:c r="D1483" t="str">
        <x:v>Permanent</x:v>
      </x:c>
      <x:c r="E1483" t="str">
        <x:v>Croydon</x:v>
      </x:c>
      <x:c r="F1483" t="str">
        <x:v>Operative Porter</x:v>
      </x:c>
      <x:c r="G1483" t="str">
        <x:v>402709</x:v>
      </x:c>
      <x:c r="H1483" t="str">
        <x:v>Global Outdoor Media Limited</x:v>
      </x:c>
      <x:c r="I1483" s="22" t="n">
        <x:v>9</x:v>
      </x:c>
      <x:c r="J1483" t="str">
        <x:v>Worked</x:v>
      </x:c>
      <x:c r="K1483" t="str">
        <x:v>Employee 102619; home branch Croydon; assigned role Operative Porter | Deployment branch: Croydon | Actual role: Operative Porter | Jobs: 402709 | Customers: Global Outdoor Media Limited | Actual hours: 9.0; source records: 1</x:v>
      </x:c>
      <x:c r="L1483" t="str">
        <x:v>Include</x:v>
      </x:c>
      <x:c r="M1483"/>
      <x:c r="N1483"/>
    </x:row>
    <x:row r="1484">
      <x:c r="A1484" t="str">
        <x:v>M Azuimah Apung (C)|2026-06-01</x:v>
      </x:c>
      <x:c r="B1484" s="888" t="n">
        <x:v>46174</x:v>
      </x:c>
      <x:c r="C1484" t="str">
        <x:v>M Azuimah Apung (C)</x:v>
      </x:c>
      <x:c r="D1484" t="str">
        <x:v>Permanent</x:v>
      </x:c>
      <x:c r="E1484" t="str">
        <x:v>Croydon</x:v>
      </x:c>
      <x:c r="F1484" t="str">
        <x:v>Operative Porter</x:v>
      </x:c>
      <x:c r="G1484" t="str">
        <x:v>400111</x:v>
      </x:c>
      <x:c r="H1484" t="str">
        <x:v>Bromley Central Library</x:v>
      </x:c>
      <x:c r="I1484" s="22" t="n">
        <x:v>8.5</x:v>
      </x:c>
      <x:c r="J1484" t="str">
        <x:v>Worked</x:v>
      </x:c>
      <x:c r="K1484" t="str">
        <x:v>Employee 2655; home branch Croydon; assigned role Operative Porter | Deployment branch: Croydon | Actual role: Operative Porter | Jobs: 400111 | Customers: Bromley Central Library | Actual hours: 8.5; source records: 1</x:v>
      </x:c>
      <x:c r="L1484" t="str">
        <x:v>Include</x:v>
      </x:c>
      <x:c r="M1484"/>
      <x:c r="N1484"/>
    </x:row>
    <x:row r="1485">
      <x:c r="A1485" t="str">
        <x:v>M Azuimah Apung (C)|2026-06-02</x:v>
      </x:c>
      <x:c r="B1485" s="888" t="n">
        <x:v>46175</x:v>
      </x:c>
      <x:c r="C1485" t="str">
        <x:v>M Azuimah Apung (C)</x:v>
      </x:c>
      <x:c r="D1485" t="str">
        <x:v>Permanent</x:v>
      </x:c>
      <x:c r="E1485" t="str">
        <x:v>Croydon</x:v>
      </x:c>
      <x:c r="F1485" t="str">
        <x:v>Operative Porter</x:v>
      </x:c>
      <x:c r="G1485" t="str">
        <x:v>401629</x:v>
      </x:c>
      <x:c r="H1485" t="str">
        <x:v>CH &amp; Co Catering Ltd</x:v>
      </x:c>
      <x:c r="I1485" s="22" t="n">
        <x:v>6.5</x:v>
      </x:c>
      <x:c r="J1485" t="str">
        <x:v>Worked</x:v>
      </x:c>
      <x:c r="K1485" t="str">
        <x:v>Employee 2655; home branch Croydon; assigned role Operative Porter | Deployment branch: Thurrock | Actual role: Operative Driver | Jobs: 401629 | Customers: CH &amp; Co Catering Ltd | Actual hours: 6.5; source records: 1</x:v>
      </x:c>
      <x:c r="L1485" t="str">
        <x:v>Include</x:v>
      </x:c>
      <x:c r="M1485"/>
      <x:c r="N1485"/>
    </x:row>
    <x:row r="1486">
      <x:c r="A1486" t="str">
        <x:v>M Azuimah Apung (C)|2026-06-03</x:v>
      </x:c>
      <x:c r="B1486" s="888" t="n">
        <x:v>46176</x:v>
      </x:c>
      <x:c r="C1486" t="str">
        <x:v>M Azuimah Apung (C)</x:v>
      </x:c>
      <x:c r="D1486" t="str">
        <x:v>Permanent</x:v>
      </x:c>
      <x:c r="E1486" t="str">
        <x:v>Croydon</x:v>
      </x:c>
      <x:c r="F1486" t="str">
        <x:v>Operative Porter</x:v>
      </x:c>
      <x:c r="G1486" t="str">
        <x:v>402532</x:v>
      </x:c>
      <x:c r="H1486" t="str">
        <x:v>HSBC - June 2026 Deliveries</x:v>
      </x:c>
      <x:c r="I1486" s="22" t="n">
        <x:v>8.5</x:v>
      </x:c>
      <x:c r="J1486" t="str">
        <x:v>Worked</x:v>
      </x:c>
      <x:c r="K1486" t="str">
        <x:v>Employee 2655; home branch Croydon; assigned role Operative Porter | Deployment branch: Birmingham | Actual role: Operative Driver | Jobs: 402532 | Customers: HSBC - June 2026 Deliveries | Actual hours: 8.5; source records: 1</x:v>
      </x:c>
      <x:c r="L1486" t="str">
        <x:v>Include</x:v>
      </x:c>
      <x:c r="M1486"/>
      <x:c r="N1486"/>
    </x:row>
    <x:row r="1487">
      <x:c r="A1487" t="str">
        <x:v>M Azuimah Apung (C)|2026-06-04</x:v>
      </x:c>
      <x:c r="B1487" s="888" t="n">
        <x:v>46177</x:v>
      </x:c>
      <x:c r="C1487" t="str">
        <x:v>M Azuimah Apung (C)</x:v>
      </x:c>
      <x:c r="D1487" t="str">
        <x:v>Permanent</x:v>
      </x:c>
      <x:c r="E1487" t="str">
        <x:v>Croydon</x:v>
      </x:c>
      <x:c r="F1487" t="str">
        <x:v>Operative Porter</x:v>
      </x:c>
      <x:c r="G1487" t="str">
        <x:v>401875</x:v>
      </x:c>
      <x:c r="H1487" t="str">
        <x:v>Biolyz UK Limited</x:v>
      </x:c>
      <x:c r="I1487" s="22" t="n">
        <x:v>6</x:v>
      </x:c>
      <x:c r="J1487" t="str">
        <x:v>Worked</x:v>
      </x:c>
      <x:c r="K1487" t="str">
        <x:v>Employee 2655; home branch Croydon; assigned role Operative Porter | Deployment branch: Croydon | Actual role: Operative Driver | Jobs: 401875 | Customers: Biolyz UK Limited | Actual hours: 6.0; source records: 1</x:v>
      </x:c>
      <x:c r="L1487" t="str">
        <x:v>Include</x:v>
      </x:c>
      <x:c r="M1487"/>
      <x:c r="N1487"/>
    </x:row>
    <x:row r="1488">
      <x:c r="A1488" t="str">
        <x:v>M Azuimah Apung (C)|2026-06-05</x:v>
      </x:c>
      <x:c r="B1488" s="888" t="n">
        <x:v>46178</x:v>
      </x:c>
      <x:c r="C1488" t="str">
        <x:v>M Azuimah Apung (C)</x:v>
      </x:c>
      <x:c r="D1488" t="str">
        <x:v>Permanent</x:v>
      </x:c>
      <x:c r="E1488" t="str">
        <x:v>Croydon</x:v>
      </x:c>
      <x:c r="F1488" t="str">
        <x:v>Operative Porter</x:v>
      </x:c>
      <x:c r="G1488" t="str">
        <x:v>400111</x:v>
      </x:c>
      <x:c r="H1488" t="str">
        <x:v>Bromley Central Library</x:v>
      </x:c>
      <x:c r="I1488" s="22" t="n">
        <x:v>9.5</x:v>
      </x:c>
      <x:c r="J1488" t="str">
        <x:v>Worked</x:v>
      </x:c>
      <x:c r="K1488" t="str">
        <x:v>Employee 2655; home branch Croydon; assigned role Operative Porter | Deployment branch: Croydon | Actual role: Operative Driver | Jobs: 400111 | Customers: Bromley Central Library | Actual hours: 9.5; source records: 1</x:v>
      </x:c>
      <x:c r="L1488" t="str">
        <x:v>Include</x:v>
      </x:c>
      <x:c r="M1488"/>
      <x:c r="N1488"/>
    </x:row>
    <x:row r="1489">
      <x:c r="A1489" t="str">
        <x:v>M Azuimah Apung (C)|2026-06-08</x:v>
      </x:c>
      <x:c r="B1489" s="888" t="n">
        <x:v>46181</x:v>
      </x:c>
      <x:c r="C1489" t="str">
        <x:v>M Azuimah Apung (C)</x:v>
      </x:c>
      <x:c r="D1489" t="str">
        <x:v>Permanent</x:v>
      </x:c>
      <x:c r="E1489" t="str">
        <x:v>Croydon</x:v>
      </x:c>
      <x:c r="F1489" t="str">
        <x:v>Operative Porter</x:v>
      </x:c>
      <x:c r="G1489"/>
      <x:c r="H1489"/>
      <x:c r="I1489" s="22" t="n">
        <x:v>0</x:v>
      </x:c>
      <x:c r="J1489" t="str">
        <x:v>Annual leave</x:v>
      </x:c>
      <x:c r="K1489" t="str">
        <x:v>Employee 2655; home branch Croydon; assigned role Operative Porter | Leave: Annual Leave (Hours) | Leave calendar basis: Variable-pattern period</x:v>
      </x:c>
      <x:c r="L1489" t="str">
        <x:v>Include</x:v>
      </x:c>
      <x:c r="M1489"/>
      <x:c r="N1489"/>
    </x:row>
    <x:row r="1490">
      <x:c r="A1490" t="str">
        <x:v>M Azuimah Apung (C)|2026-06-09</x:v>
      </x:c>
      <x:c r="B1490" s="888" t="n">
        <x:v>46182</x:v>
      </x:c>
      <x:c r="C1490" t="str">
        <x:v>M Azuimah Apung (C)</x:v>
      </x:c>
      <x:c r="D1490" t="str">
        <x:v>Permanent</x:v>
      </x:c>
      <x:c r="E1490" t="str">
        <x:v>Croydon</x:v>
      </x:c>
      <x:c r="F1490" t="str">
        <x:v>Operative Porter</x:v>
      </x:c>
      <x:c r="G1490" t="str">
        <x:v>399451Q</x:v>
      </x:c>
      <x:c r="H1490" t="str">
        <x:v>Royal Borough of Kensington and Chelsea</x:v>
      </x:c>
      <x:c r="I1490" s="22" t="n">
        <x:v>6</x:v>
      </x:c>
      <x:c r="J1490" t="str">
        <x:v>Worked</x:v>
      </x:c>
      <x:c r="K1490" t="str">
        <x:v>Employee 2655; home branch Croydon; assigned role Operative Porter | Deployment branch: Croydon | Actual role: Operative Driver | Jobs: 399451Q | Customers: Royal Borough of Kensington and Chelsea | Actual hours: 6.0; source records: 1</x:v>
      </x:c>
      <x:c r="L1490" t="str">
        <x:v>Include</x:v>
      </x:c>
      <x:c r="M1490"/>
      <x:c r="N1490"/>
    </x:row>
    <x:row r="1491">
      <x:c r="A1491" t="str">
        <x:v>M Azuimah Apung (C)|2026-06-10</x:v>
      </x:c>
      <x:c r="B1491" s="888" t="n">
        <x:v>46183</x:v>
      </x:c>
      <x:c r="C1491" t="str">
        <x:v>M Azuimah Apung (C)</x:v>
      </x:c>
      <x:c r="D1491" t="str">
        <x:v>Permanent</x:v>
      </x:c>
      <x:c r="E1491" t="str">
        <x:v>Croydon</x:v>
      </x:c>
      <x:c r="F1491" t="str">
        <x:v>Operative Porter</x:v>
      </x:c>
      <x:c r="G1491" t="str">
        <x:v>399451P</x:v>
      </x:c>
      <x:c r="H1491" t="str">
        <x:v>Royal Borough of Kensington and Chelsea</x:v>
      </x:c>
      <x:c r="I1491" s="22" t="n">
        <x:v>5.5</x:v>
      </x:c>
      <x:c r="J1491" t="str">
        <x:v>Worked</x:v>
      </x:c>
      <x:c r="K1491" t="str">
        <x:v>Employee 2655; home branch Croydon; assigned role Operative Porter | Deployment branch: Croydon | Actual role: Operative Driver | Jobs: 399451P | Customers: Royal Borough of Kensington and Chelsea | Actual hours: 5.5; source records: 1</x:v>
      </x:c>
      <x:c r="L1491" t="str">
        <x:v>Include</x:v>
      </x:c>
      <x:c r="M1491"/>
      <x:c r="N1491"/>
    </x:row>
    <x:row r="1492">
      <x:c r="A1492" t="str">
        <x:v>M Azuimah Apung (C)|2026-06-11</x:v>
      </x:c>
      <x:c r="B1492" s="888" t="n">
        <x:v>46184</x:v>
      </x:c>
      <x:c r="C1492" t="str">
        <x:v>M Azuimah Apung (C)</x:v>
      </x:c>
      <x:c r="D1492" t="str">
        <x:v>Permanent</x:v>
      </x:c>
      <x:c r="E1492" t="str">
        <x:v>Croydon</x:v>
      </x:c>
      <x:c r="F1492" t="str">
        <x:v>Operative Porter</x:v>
      </x:c>
      <x:c r="G1492"/>
      <x:c r="H1492"/>
      <x:c r="I1492" s="22" t="n">
        <x:v>0</x:v>
      </x:c>
      <x:c r="J1492" t="str">
        <x:v>Annual leave</x:v>
      </x:c>
      <x:c r="K1492" t="str">
        <x:v>Employee 2655; home branch Croydon; assigned role Operative Porter | Leave: Annual Leave (Hours) | Leave calendar basis: Variable-pattern period</x:v>
      </x:c>
      <x:c r="L1492" t="str">
        <x:v>Include</x:v>
      </x:c>
      <x:c r="M1492"/>
      <x:c r="N1492"/>
    </x:row>
    <x:row r="1493">
      <x:c r="A1493" t="str">
        <x:v>M Azuimah Apung (C)|2026-06-15</x:v>
      </x:c>
      <x:c r="B1493" s="888" t="n">
        <x:v>46188</x:v>
      </x:c>
      <x:c r="C1493" t="str">
        <x:v>M Azuimah Apung (C)</x:v>
      </x:c>
      <x:c r="D1493" t="str">
        <x:v>Permanent</x:v>
      </x:c>
      <x:c r="E1493" t="str">
        <x:v>Croydon</x:v>
      </x:c>
      <x:c r="F1493" t="str">
        <x:v>Operative Porter</x:v>
      </x:c>
      <x:c r="G1493" t="str">
        <x:v>402598</x:v>
      </x:c>
      <x:c r="H1493" t="str">
        <x:v>Haleon</x:v>
      </x:c>
      <x:c r="I1493" s="22" t="n">
        <x:v>6</x:v>
      </x:c>
      <x:c r="J1493" t="str">
        <x:v>Worked</x:v>
      </x:c>
      <x:c r="K1493" t="str">
        <x:v>Employee 2655; home branch Croydon; assigned role Operative Porter | Deployment branch: Croydon | Actual role: Operative Driver | Jobs: 402598 | Customers: Haleon | Actual hours: 6.0; source records: 1</x:v>
      </x:c>
      <x:c r="L1493" t="str">
        <x:v>Include</x:v>
      </x:c>
      <x:c r="M1493"/>
      <x:c r="N1493"/>
    </x:row>
    <x:row r="1494">
      <x:c r="A1494" t="str">
        <x:v>M Azuimah Apung (C)|2026-06-16</x:v>
      </x:c>
      <x:c r="B1494" s="888" t="n">
        <x:v>46189</x:v>
      </x:c>
      <x:c r="C1494" t="str">
        <x:v>M Azuimah Apung (C)</x:v>
      </x:c>
      <x:c r="D1494" t="str">
        <x:v>Permanent</x:v>
      </x:c>
      <x:c r="E1494" t="str">
        <x:v>Croydon</x:v>
      </x:c>
      <x:c r="F1494" t="str">
        <x:v>Operative Porter</x:v>
      </x:c>
      <x:c r="G1494" t="str">
        <x:v>399451R</x:v>
      </x:c>
      <x:c r="H1494" t="str">
        <x:v>Royal Borough of Kensington and Chelsea</x:v>
      </x:c>
      <x:c r="I1494" s="22" t="n">
        <x:v>3.5</x:v>
      </x:c>
      <x:c r="J1494" t="str">
        <x:v>Worked</x:v>
      </x:c>
      <x:c r="K1494" t="str">
        <x:v>Employee 2655; home branch Croydon; assigned role Operative Porter | Deployment branch: Croydon | Actual role: Operative Driver | Jobs: 399451R | Customers: Royal Borough of Kensington and Chelsea | Actual hours: 3.5; source records: 1</x:v>
      </x:c>
      <x:c r="L1494" t="str">
        <x:v>Include</x:v>
      </x:c>
      <x:c r="M1494"/>
      <x:c r="N1494"/>
    </x:row>
    <x:row r="1495">
      <x:c r="A1495" t="str">
        <x:v>M Azuimah Apung (C)|2026-06-17</x:v>
      </x:c>
      <x:c r="B1495" s="888" t="n">
        <x:v>46190</x:v>
      </x:c>
      <x:c r="C1495" t="str">
        <x:v>M Azuimah Apung (C)</x:v>
      </x:c>
      <x:c r="D1495" t="str">
        <x:v>Permanent</x:v>
      </x:c>
      <x:c r="E1495" t="str">
        <x:v>Croydon</x:v>
      </x:c>
      <x:c r="F1495" t="str">
        <x:v>Operative Porter</x:v>
      </x:c>
      <x:c r="G1495" t="str">
        <x:v>402264, 386891D</x:v>
      </x:c>
      <x:c r="H1495" t="str">
        <x:v>AlixPartners LLP; Restore Harrow Green</x:v>
      </x:c>
      <x:c r="I1495" s="22" t="n">
        <x:v>15.5</x:v>
      </x:c>
      <x:c r="J1495" t="str">
        <x:v>Worked — 2 records</x:v>
      </x:c>
      <x:c r="K1495" t="str">
        <x:v>Employee 2655; home branch Croydon; assigned role Operative Porter | Deployment branch: Croydon, Thurrock | Actual role: Operative Driver | Jobs: 402264, 386891D | Customers: AlixPartners LLP; Restore Harrow Green | Actual hours: 15.5; source records: 2</x:v>
      </x:c>
      <x:c r="L1495" t="str">
        <x:v>Include</x:v>
      </x:c>
      <x:c r="M1495"/>
      <x:c r="N1495"/>
    </x:row>
    <x:row r="1496">
      <x:c r="A1496" t="str">
        <x:v>M Azuimah Apung (C)|2026-06-19</x:v>
      </x:c>
      <x:c r="B1496" s="888" t="n">
        <x:v>46192</x:v>
      </x:c>
      <x:c r="C1496" t="str">
        <x:v>M Azuimah Apung (C)</x:v>
      </x:c>
      <x:c r="D1496" t="str">
        <x:v>Permanent</x:v>
      </x:c>
      <x:c r="E1496" t="str">
        <x:v>Croydon</x:v>
      </x:c>
      <x:c r="F1496" t="str">
        <x:v>Operative Porter</x:v>
      </x:c>
      <x:c r="G1496" t="str">
        <x:v>402489</x:v>
      </x:c>
      <x:c r="H1496" t="str">
        <x:v>Monday.com</x:v>
      </x:c>
      <x:c r="I1496" s="22" t="n">
        <x:v>5</x:v>
      </x:c>
      <x:c r="J1496" t="str">
        <x:v>Worked</x:v>
      </x:c>
      <x:c r="K1496" t="str">
        <x:v>Employee 2655; home branch Croydon; assigned role Operative Porter | Deployment branch: Croydon | Actual role: Operative Driver | Jobs: 402489 | Customers: Monday.com | Actual hours: 5.0; source records: 1</x:v>
      </x:c>
      <x:c r="L1496" t="str">
        <x:v>Include</x:v>
      </x:c>
      <x:c r="M1496"/>
      <x:c r="N1496"/>
    </x:row>
    <x:row r="1497">
      <x:c r="A1497" t="str">
        <x:v>M Azuimah Apung (C)|2026-06-22</x:v>
      </x:c>
      <x:c r="B1497" s="888" t="n">
        <x:v>46195</x:v>
      </x:c>
      <x:c r="C1497" t="str">
        <x:v>M Azuimah Apung (C)</x:v>
      </x:c>
      <x:c r="D1497" t="str">
        <x:v>Permanent</x:v>
      </x:c>
      <x:c r="E1497" t="str">
        <x:v>Croydon</x:v>
      </x:c>
      <x:c r="F1497" t="str">
        <x:v>Operative Porter</x:v>
      </x:c>
      <x:c r="G1497" t="str">
        <x:v>386891D, 401636</x:v>
      </x:c>
      <x:c r="H1497" t="str">
        <x:v>Restore Harrow Green; TSYS / TOTAL SYSTEM SERVICES PROCESSING EUROPE LIMITED (TSYS)</x:v>
      </x:c>
      <x:c r="I1497" s="22" t="n">
        <x:v>12.5</x:v>
      </x:c>
      <x:c r="J1497" t="str">
        <x:v>Worked — 2 records</x:v>
      </x:c>
      <x:c r="K1497" t="str">
        <x:v>Employee 2655; home branch Croydon; assigned role Operative Porter | Deployment branch: Croydon, Thurrock | Actual role: Operative Driver | Jobs: 386891D, 401636 | Customers: Restore Harrow Green; TSYS / TOTAL SYSTEM SERVICES PROCESSING EUROPE LIMITED (TSYS) | Actual hours: 12.5; source records: 2</x:v>
      </x:c>
      <x:c r="L1497" t="str">
        <x:v>Include</x:v>
      </x:c>
      <x:c r="M1497"/>
      <x:c r="N1497"/>
    </x:row>
    <x:row r="1498">
      <x:c r="A1498" t="str">
        <x:v>M Azuimah Apung (C)|2026-06-23</x:v>
      </x:c>
      <x:c r="B1498" s="888" t="n">
        <x:v>46196</x:v>
      </x:c>
      <x:c r="C1498" t="str">
        <x:v>M Azuimah Apung (C)</x:v>
      </x:c>
      <x:c r="D1498" t="str">
        <x:v>Permanent</x:v>
      </x:c>
      <x:c r="E1498" t="str">
        <x:v>Croydon</x:v>
      </x:c>
      <x:c r="F1498" t="str">
        <x:v>Operative Porter</x:v>
      </x:c>
      <x:c r="G1498" t="str">
        <x:v>399451T</x:v>
      </x:c>
      <x:c r="H1498" t="str">
        <x:v>Royal Borough of Kensington and Chelsea</x:v>
      </x:c>
      <x:c r="I1498" s="22" t="n">
        <x:v>7</x:v>
      </x:c>
      <x:c r="J1498" t="str">
        <x:v>Worked</x:v>
      </x:c>
      <x:c r="K1498" t="str">
        <x:v>Employee 2655; home branch Croydon; assigned role Operative Porter | Deployment branch: Croydon | Actual role: Operative Driver | Jobs: 399451T | Customers: Royal Borough of Kensington and Chelsea | Actual hours: 7.0; source records: 1</x:v>
      </x:c>
      <x:c r="L1498" t="str">
        <x:v>Include</x:v>
      </x:c>
      <x:c r="M1498"/>
      <x:c r="N1498"/>
    </x:row>
    <x:row r="1499">
      <x:c r="A1499" t="str">
        <x:v>M Azuimah Apung (C)|2026-06-24</x:v>
      </x:c>
      <x:c r="B1499" s="888" t="n">
        <x:v>46197</x:v>
      </x:c>
      <x:c r="C1499" t="str">
        <x:v>M Azuimah Apung (C)</x:v>
      </x:c>
      <x:c r="D1499" t="str">
        <x:v>Permanent</x:v>
      </x:c>
      <x:c r="E1499" t="str">
        <x:v>Croydon</x:v>
      </x:c>
      <x:c r="F1499" t="str">
        <x:v>Operative Porter</x:v>
      </x:c>
      <x:c r="G1499" t="str">
        <x:v>402264, 386891D</x:v>
      </x:c>
      <x:c r="H1499" t="str">
        <x:v>AlixPartners LLP; Restore Harrow Green</x:v>
      </x:c>
      <x:c r="I1499" s="22" t="n">
        <x:v>18</x:v>
      </x:c>
      <x:c r="J1499" t="str">
        <x:v>Worked — 2 records</x:v>
      </x:c>
      <x:c r="K1499" t="str">
        <x:v>Employee 2655; home branch Croydon; assigned role Operative Porter | Deployment branch: Croydon, Thurrock | Actual role: Operative Driver | Jobs: 402264, 386891D | Customers: AlixPartners LLP; Restore Harrow Green | Actual hours: 18.0; source records: 2</x:v>
      </x:c>
      <x:c r="L1499" t="str">
        <x:v>Include</x:v>
      </x:c>
      <x:c r="M1499"/>
      <x:c r="N1499"/>
    </x:row>
    <x:row r="1500">
      <x:c r="A1500" t="str">
        <x:v>M Azuimah Apung (C)|2026-06-25</x:v>
      </x:c>
      <x:c r="B1500" s="888" t="n">
        <x:v>46198</x:v>
      </x:c>
      <x:c r="C1500" t="str">
        <x:v>M Azuimah Apung (C)</x:v>
      </x:c>
      <x:c r="D1500" t="str">
        <x:v>Permanent</x:v>
      </x:c>
      <x:c r="E1500" t="str">
        <x:v>Croydon</x:v>
      </x:c>
      <x:c r="F1500" t="str">
        <x:v>Operative Porter</x:v>
      </x:c>
      <x:c r="G1500" t="str">
        <x:v>386891D</x:v>
      </x:c>
      <x:c r="H1500" t="str">
        <x:v>Restore Harrow Green</x:v>
      </x:c>
      <x:c r="I1500" s="22" t="n">
        <x:v>10.5</x:v>
      </x:c>
      <x:c r="J1500" t="str">
        <x:v>Worked</x:v>
      </x:c>
      <x:c r="K1500" t="str">
        <x:v>Employee 2655; home branch Croydon; assigned role Operative Porter | Deployment branch: Croydon | Actual role: Operative Driver | Jobs: 386891D | Customers: Restore Harrow Green | Actual hours: 10.5; source records: 1</x:v>
      </x:c>
      <x:c r="L1500" t="str">
        <x:v>Include</x:v>
      </x:c>
      <x:c r="M1500"/>
      <x:c r="N1500"/>
    </x:row>
    <x:row r="1501">
      <x:c r="A1501" t="str">
        <x:v>M Azuimah Apung (C)|2026-06-26</x:v>
      </x:c>
      <x:c r="B1501" s="888" t="n">
        <x:v>46199</x:v>
      </x:c>
      <x:c r="C1501" t="str">
        <x:v>M Azuimah Apung (C)</x:v>
      </x:c>
      <x:c r="D1501" t="str">
        <x:v>Permanent</x:v>
      </x:c>
      <x:c r="E1501" t="str">
        <x:v>Croydon</x:v>
      </x:c>
      <x:c r="F1501" t="str">
        <x:v>Operative Porter</x:v>
      </x:c>
      <x:c r="G1501" t="str">
        <x:v>386891D</x:v>
      </x:c>
      <x:c r="H1501" t="str">
        <x:v>Restore Harrow Green</x:v>
      </x:c>
      <x:c r="I1501" s="22" t="n">
        <x:v>5</x:v>
      </x:c>
      <x:c r="J1501" t="str">
        <x:v>Worked</x:v>
      </x:c>
      <x:c r="K1501" t="str">
        <x:v>Employee 2655; home branch Croydon; assigned role Operative Porter | Deployment branch: Croydon | Actual role: Operative Driver | Jobs: 386891D | Customers: Restore Harrow Green | Actual hours: 5.0; source records: 1</x:v>
      </x:c>
      <x:c r="L1501" t="str">
        <x:v>Include</x:v>
      </x:c>
      <x:c r="M1501"/>
      <x:c r="N1501"/>
    </x:row>
    <x:row r="1502">
      <x:c r="A1502" t="str">
        <x:v>M Azuimah Apung (C)|2026-06-29</x:v>
      </x:c>
      <x:c r="B1502" s="888" t="n">
        <x:v>46202</x:v>
      </x:c>
      <x:c r="C1502" t="str">
        <x:v>M Azuimah Apung (C)</x:v>
      </x:c>
      <x:c r="D1502" t="str">
        <x:v>Permanent</x:v>
      </x:c>
      <x:c r="E1502" t="str">
        <x:v>Croydon</x:v>
      </x:c>
      <x:c r="F1502" t="str">
        <x:v>Operative Porter</x:v>
      </x:c>
      <x:c r="G1502" t="str">
        <x:v>402087</x:v>
      </x:c>
      <x:c r="H1502" t="str">
        <x:v>QinetiQ</x:v>
      </x:c>
      <x:c r="I1502" s="22" t="n">
        <x:v>6</x:v>
      </x:c>
      <x:c r="J1502" t="str">
        <x:v>Worked</x:v>
      </x:c>
      <x:c r="K1502" t="str">
        <x:v>Employee 2655; home branch Croydon; assigned role Operative Porter | Deployment branch: Croydon | Actual role: Operative Driver | Jobs: 402087 | Customers: QinetiQ | Actual hours: 6.0; source records: 1</x:v>
      </x:c>
      <x:c r="L1502" t="str">
        <x:v>Include</x:v>
      </x:c>
      <x:c r="M1502"/>
      <x:c r="N1502"/>
    </x:row>
    <x:row r="1503">
      <x:c r="A1503" t="str">
        <x:v>M Azuimah Apung (C)|2026-06-30</x:v>
      </x:c>
      <x:c r="B1503" s="888" t="n">
        <x:v>46203</x:v>
      </x:c>
      <x:c r="C1503" t="str">
        <x:v>M Azuimah Apung (C)</x:v>
      </x:c>
      <x:c r="D1503" t="str">
        <x:v>Permanent</x:v>
      </x:c>
      <x:c r="E1503" t="str">
        <x:v>Croydon</x:v>
      </x:c>
      <x:c r="F1503" t="str">
        <x:v>Operative Porter</x:v>
      </x:c>
      <x:c r="G1503" t="str">
        <x:v>403072, 386891D</x:v>
      </x:c>
      <x:c r="H1503" t="str">
        <x:v>Aduba/Ms Maureen; Restore Harrow Green</x:v>
      </x:c>
      <x:c r="I1503" s="22" t="n">
        <x:v>15.5</x:v>
      </x:c>
      <x:c r="J1503" t="str">
        <x:v>Worked — 2 records</x:v>
      </x:c>
      <x:c r="K1503" t="str">
        <x:v>Employee 2655; home branch Croydon; assigned role Operative Porter | Deployment branch: Croydon, Thurrock | Actual role: Operative Driver | Jobs: 403072, 386891D | Customers: Aduba/Ms Maureen; Restore Harrow Green | Actual hours: 15.5; source records: 2</x:v>
      </x:c>
      <x:c r="L1503" t="str">
        <x:v>Include</x:v>
      </x:c>
      <x:c r="M1503"/>
      <x:c r="N1503"/>
    </x:row>
    <x:row r="1504">
      <x:c r="A1504" t="str">
        <x:v>M Barnett|2026-06-01</x:v>
      </x:c>
      <x:c r="B1504" s="888" t="n">
        <x:v>46174</x:v>
      </x:c>
      <x:c r="C1504" t="str">
        <x:v>M Barnett</x:v>
      </x:c>
      <x:c r="D1504" t="str">
        <x:v>Permanent</x:v>
      </x:c>
      <x:c r="E1504" t="str">
        <x:v>Thurrock</x:v>
      </x:c>
      <x:c r="F1504" t="str">
        <x:v>Operative Skilled</x:v>
      </x:c>
      <x:c r="G1504" t="str">
        <x:v>401051</x:v>
      </x:c>
      <x:c r="H1504" t="str">
        <x:v>Accenture UK Ltd</x:v>
      </x:c>
      <x:c r="I1504" s="22" t="n">
        <x:v>8.5</x:v>
      </x:c>
      <x:c r="J1504" t="str">
        <x:v>Worked</x:v>
      </x:c>
      <x:c r="K1504" t="str">
        <x:v>Employee 1596; home branch Thurrock; assigned role Operative Skilled | Deployment branch: Thurrock | Actual role: Operative Porter | Jobs: 401051 | Customers: Accenture UK Ltd | Actual hours: 8.5; source records: 1</x:v>
      </x:c>
      <x:c r="L1504" t="str">
        <x:v>Include</x:v>
      </x:c>
      <x:c r="M1504"/>
      <x:c r="N1504"/>
    </x:row>
    <x:row r="1505">
      <x:c r="A1505" t="str">
        <x:v>M Barnett|2026-06-02</x:v>
      </x:c>
      <x:c r="B1505" s="888" t="n">
        <x:v>46175</x:v>
      </x:c>
      <x:c r="C1505" t="str">
        <x:v>M Barnett</x:v>
      </x:c>
      <x:c r="D1505" t="str">
        <x:v>Permanent</x:v>
      </x:c>
      <x:c r="E1505" t="str">
        <x:v>Thurrock</x:v>
      </x:c>
      <x:c r="F1505" t="str">
        <x:v>Operative Skilled</x:v>
      </x:c>
      <x:c r="G1505" t="str">
        <x:v>401051</x:v>
      </x:c>
      <x:c r="H1505" t="str">
        <x:v>Accenture UK Ltd</x:v>
      </x:c>
      <x:c r="I1505" s="22" t="n">
        <x:v>8.5</x:v>
      </x:c>
      <x:c r="J1505" t="str">
        <x:v>Worked</x:v>
      </x:c>
      <x:c r="K1505" t="str">
        <x:v>Employee 1596; home branch Thurrock; assigned role Operative Skilled | Deployment branch: Thurrock | Actual role: Operative Porter | Jobs: 401051 | Customers: Accenture UK Ltd | Actual hours: 8.5; source records: 1</x:v>
      </x:c>
      <x:c r="L1505" t="str">
        <x:v>Include</x:v>
      </x:c>
      <x:c r="M1505"/>
      <x:c r="N1505"/>
    </x:row>
    <x:row r="1506">
      <x:c r="A1506" t="str">
        <x:v>M Barnett|2026-06-03</x:v>
      </x:c>
      <x:c r="B1506" s="888" t="n">
        <x:v>46176</x:v>
      </x:c>
      <x:c r="C1506" t="str">
        <x:v>M Barnett</x:v>
      </x:c>
      <x:c r="D1506" t="str">
        <x:v>Permanent</x:v>
      </x:c>
      <x:c r="E1506" t="str">
        <x:v>Thurrock</x:v>
      </x:c>
      <x:c r="F1506" t="str">
        <x:v>Operative Skilled</x:v>
      </x:c>
      <x:c r="G1506" t="str">
        <x:v>401051</x:v>
      </x:c>
      <x:c r="H1506" t="str">
        <x:v>Accenture UK Ltd</x:v>
      </x:c>
      <x:c r="I1506" s="22" t="n">
        <x:v>8.5</x:v>
      </x:c>
      <x:c r="J1506" t="str">
        <x:v>Worked</x:v>
      </x:c>
      <x:c r="K1506" t="str">
        <x:v>Employee 1596; home branch Thurrock; assigned role Operative Skilled | Deployment branch: Thurrock | Actual role: Operative Porter | Jobs: 401051 | Customers: Accenture UK Ltd | Actual hours: 8.5; source records: 1</x:v>
      </x:c>
      <x:c r="L1506" t="str">
        <x:v>Include</x:v>
      </x:c>
      <x:c r="M1506"/>
      <x:c r="N1506"/>
    </x:row>
    <x:row r="1507">
      <x:c r="A1507" t="str">
        <x:v>M Barnett|2026-06-04</x:v>
      </x:c>
      <x:c r="B1507" s="888" t="n">
        <x:v>46177</x:v>
      </x:c>
      <x:c r="C1507" t="str">
        <x:v>M Barnett</x:v>
      </x:c>
      <x:c r="D1507" t="str">
        <x:v>Permanent</x:v>
      </x:c>
      <x:c r="E1507" t="str">
        <x:v>Thurrock</x:v>
      </x:c>
      <x:c r="F1507" t="str">
        <x:v>Operative Skilled</x:v>
      </x:c>
      <x:c r="G1507" t="str">
        <x:v>401051</x:v>
      </x:c>
      <x:c r="H1507" t="str">
        <x:v>Accenture UK Ltd</x:v>
      </x:c>
      <x:c r="I1507" s="22" t="n">
        <x:v>8.5</x:v>
      </x:c>
      <x:c r="J1507" t="str">
        <x:v>Worked</x:v>
      </x:c>
      <x:c r="K1507" t="str">
        <x:v>Employee 1596; home branch Thurrock; assigned role Operative Skilled | Deployment branch: Thurrock | Actual role: Operative Porter | Jobs: 401051 | Customers: Accenture UK Ltd | Actual hours: 8.5; source records: 1</x:v>
      </x:c>
      <x:c r="L1507" t="str">
        <x:v>Include</x:v>
      </x:c>
      <x:c r="M1507"/>
      <x:c r="N1507"/>
    </x:row>
    <x:row r="1508">
      <x:c r="A1508" t="str">
        <x:v>M Barnett|2026-06-05</x:v>
      </x:c>
      <x:c r="B1508" s="888" t="n">
        <x:v>46178</x:v>
      </x:c>
      <x:c r="C1508" t="str">
        <x:v>M Barnett</x:v>
      </x:c>
      <x:c r="D1508" t="str">
        <x:v>Permanent</x:v>
      </x:c>
      <x:c r="E1508" t="str">
        <x:v>Thurrock</x:v>
      </x:c>
      <x:c r="F1508" t="str">
        <x:v>Operative Skilled</x:v>
      </x:c>
      <x:c r="G1508" t="str">
        <x:v>401051</x:v>
      </x:c>
      <x:c r="H1508" t="str">
        <x:v>Accenture UK Ltd</x:v>
      </x:c>
      <x:c r="I1508" s="22" t="n">
        <x:v>8.5</x:v>
      </x:c>
      <x:c r="J1508" t="str">
        <x:v>Worked</x:v>
      </x:c>
      <x:c r="K1508" t="str">
        <x:v>Employee 1596; home branch Thurrock; assigned role Operative Skilled | Deployment branch: Thurrock | Actual role: Operative Porter | Jobs: 401051 | Customers: Accenture UK Ltd | Actual hours: 8.5; source records: 1</x:v>
      </x:c>
      <x:c r="L1508" t="str">
        <x:v>Include</x:v>
      </x:c>
      <x:c r="M1508"/>
      <x:c r="N1508"/>
    </x:row>
    <x:row r="1509">
      <x:c r="A1509" t="str">
        <x:v>M Barnett|2026-06-08</x:v>
      </x:c>
      <x:c r="B1509" s="888" t="n">
        <x:v>46181</x:v>
      </x:c>
      <x:c r="C1509" t="str">
        <x:v>M Barnett</x:v>
      </x:c>
      <x:c r="D1509" t="str">
        <x:v>Permanent</x:v>
      </x:c>
      <x:c r="E1509" t="str">
        <x:v>Thurrock</x:v>
      </x:c>
      <x:c r="F1509" t="str">
        <x:v>Operative Skilled</x:v>
      </x:c>
      <x:c r="G1509" t="str">
        <x:v>401051</x:v>
      </x:c>
      <x:c r="H1509" t="str">
        <x:v>Accenture UK Ltd</x:v>
      </x:c>
      <x:c r="I1509" s="22" t="n">
        <x:v>8.5</x:v>
      </x:c>
      <x:c r="J1509" t="str">
        <x:v>Worked</x:v>
      </x:c>
      <x:c r="K1509" t="str">
        <x:v>Employee 1596; home branch Thurrock; assigned role Operative Skilled | Deployment branch: Thurrock | Actual role: Operative Porter | Jobs: 401051 | Customers: Accenture UK Ltd | Actual hours: 8.5; source records: 1</x:v>
      </x:c>
      <x:c r="L1509" t="str">
        <x:v>Include</x:v>
      </x:c>
      <x:c r="M1509"/>
      <x:c r="N1509"/>
    </x:row>
    <x:row r="1510">
      <x:c r="A1510" t="str">
        <x:v>M Barnett|2026-06-09</x:v>
      </x:c>
      <x:c r="B1510" s="888" t="n">
        <x:v>46182</x:v>
      </x:c>
      <x:c r="C1510" t="str">
        <x:v>M Barnett</x:v>
      </x:c>
      <x:c r="D1510" t="str">
        <x:v>Permanent</x:v>
      </x:c>
      <x:c r="E1510" t="str">
        <x:v>Thurrock</x:v>
      </x:c>
      <x:c r="F1510" t="str">
        <x:v>Operative Skilled</x:v>
      </x:c>
      <x:c r="G1510" t="str">
        <x:v>401051</x:v>
      </x:c>
      <x:c r="H1510" t="str">
        <x:v>Accenture UK Ltd</x:v>
      </x:c>
      <x:c r="I1510" s="22" t="n">
        <x:v>8.5</x:v>
      </x:c>
      <x:c r="J1510" t="str">
        <x:v>Worked</x:v>
      </x:c>
      <x:c r="K1510" t="str">
        <x:v>Employee 1596; home branch Thurrock; assigned role Operative Skilled | Deployment branch: Thurrock | Actual role: Operative Porter | Jobs: 401051 | Customers: Accenture UK Ltd | Actual hours: 8.5; source records: 1</x:v>
      </x:c>
      <x:c r="L1510" t="str">
        <x:v>Include</x:v>
      </x:c>
      <x:c r="M1510"/>
      <x:c r="N1510"/>
    </x:row>
    <x:row r="1511">
      <x:c r="A1511" t="str">
        <x:v>M Barnett|2026-06-10</x:v>
      </x:c>
      <x:c r="B1511" s="888" t="n">
        <x:v>46183</x:v>
      </x:c>
      <x:c r="C1511" t="str">
        <x:v>M Barnett</x:v>
      </x:c>
      <x:c r="D1511" t="str">
        <x:v>Permanent</x:v>
      </x:c>
      <x:c r="E1511" t="str">
        <x:v>Thurrock</x:v>
      </x:c>
      <x:c r="F1511" t="str">
        <x:v>Operative Skilled</x:v>
      </x:c>
      <x:c r="G1511" t="str">
        <x:v>401051</x:v>
      </x:c>
      <x:c r="H1511" t="str">
        <x:v>Accenture UK Ltd</x:v>
      </x:c>
      <x:c r="I1511" s="22" t="n">
        <x:v>8.5</x:v>
      </x:c>
      <x:c r="J1511" t="str">
        <x:v>Worked</x:v>
      </x:c>
      <x:c r="K1511" t="str">
        <x:v>Employee 1596; home branch Thurrock; assigned role Operative Skilled | Deployment branch: Thurrock | Actual role: Operative Porter | Jobs: 401051 | Customers: Accenture UK Ltd | Actual hours: 8.5; source records: 1</x:v>
      </x:c>
      <x:c r="L1511" t="str">
        <x:v>Include</x:v>
      </x:c>
      <x:c r="M1511"/>
      <x:c r="N1511"/>
    </x:row>
    <x:row r="1512">
      <x:c r="A1512" t="str">
        <x:v>M Barnett|2026-06-11</x:v>
      </x:c>
      <x:c r="B1512" s="888" t="n">
        <x:v>46184</x:v>
      </x:c>
      <x:c r="C1512" t="str">
        <x:v>M Barnett</x:v>
      </x:c>
      <x:c r="D1512" t="str">
        <x:v>Permanent</x:v>
      </x:c>
      <x:c r="E1512" t="str">
        <x:v>Thurrock</x:v>
      </x:c>
      <x:c r="F1512" t="str">
        <x:v>Operative Skilled</x:v>
      </x:c>
      <x:c r="G1512"/>
      <x:c r="H1512"/>
      <x:c r="I1512" s="22" t="n">
        <x:v>0</x:v>
      </x:c>
      <x:c r="J1512" t="str">
        <x:v>Annual leave</x:v>
      </x:c>
      <x:c r="K1512" t="str">
        <x:v>Employee 1596; home branch Thurrock; assigned role Operative Skilled | Leave: Annual Leave (Days) | Leave calendar basis: Fixed schedule</x:v>
      </x:c>
      <x:c r="L1512" t="str">
        <x:v>Include</x:v>
      </x:c>
      <x:c r="M1512"/>
      <x:c r="N1512"/>
    </x:row>
    <x:row r="1513">
      <x:c r="A1513" t="str">
        <x:v>M Barnett|2026-06-12</x:v>
      </x:c>
      <x:c r="B1513" s="888" t="n">
        <x:v>46185</x:v>
      </x:c>
      <x:c r="C1513" t="str">
        <x:v>M Barnett</x:v>
      </x:c>
      <x:c r="D1513" t="str">
        <x:v>Permanent</x:v>
      </x:c>
      <x:c r="E1513" t="str">
        <x:v>Thurrock</x:v>
      </x:c>
      <x:c r="F1513" t="str">
        <x:v>Operative Skilled</x:v>
      </x:c>
      <x:c r="G1513"/>
      <x:c r="H1513"/>
      <x:c r="I1513" s="22" t="n">
        <x:v>0</x:v>
      </x:c>
      <x:c r="J1513" t="str">
        <x:v>Annual leave</x:v>
      </x:c>
      <x:c r="K1513" t="str">
        <x:v>Employee 1596; home branch Thurrock; assigned role Operative Skilled | Leave: Annual Leave (Days) | Leave calendar basis: Fixed schedule</x:v>
      </x:c>
      <x:c r="L1513" t="str">
        <x:v>Include</x:v>
      </x:c>
      <x:c r="M1513"/>
      <x:c r="N1513"/>
    </x:row>
    <x:row r="1514">
      <x:c r="A1514" t="str">
        <x:v>M Barnett|2026-06-15</x:v>
      </x:c>
      <x:c r="B1514" s="888" t="n">
        <x:v>46188</x:v>
      </x:c>
      <x:c r="C1514" t="str">
        <x:v>M Barnett</x:v>
      </x:c>
      <x:c r="D1514" t="str">
        <x:v>Permanent</x:v>
      </x:c>
      <x:c r="E1514" t="str">
        <x:v>Thurrock</x:v>
      </x:c>
      <x:c r="F1514" t="str">
        <x:v>Operative Skilled</x:v>
      </x:c>
      <x:c r="G1514" t="str">
        <x:v>401051</x:v>
      </x:c>
      <x:c r="H1514" t="str">
        <x:v>Accenture UK Ltd</x:v>
      </x:c>
      <x:c r="I1514" s="22" t="n">
        <x:v>8.5</x:v>
      </x:c>
      <x:c r="J1514" t="str">
        <x:v>Worked</x:v>
      </x:c>
      <x:c r="K1514" t="str">
        <x:v>Employee 1596; home branch Thurrock; assigned role Operative Skilled | Deployment branch: Thurrock | Actual role: Operative Porter | Jobs: 401051 | Customers: Accenture UK Ltd | Actual hours: 8.5; source records: 1</x:v>
      </x:c>
      <x:c r="L1514" t="str">
        <x:v>Include</x:v>
      </x:c>
      <x:c r="M1514"/>
      <x:c r="N1514"/>
    </x:row>
    <x:row r="1515">
      <x:c r="A1515" t="str">
        <x:v>M Barnett|2026-06-16</x:v>
      </x:c>
      <x:c r="B1515" s="888" t="n">
        <x:v>46189</x:v>
      </x:c>
      <x:c r="C1515" t="str">
        <x:v>M Barnett</x:v>
      </x:c>
      <x:c r="D1515" t="str">
        <x:v>Permanent</x:v>
      </x:c>
      <x:c r="E1515" t="str">
        <x:v>Thurrock</x:v>
      </x:c>
      <x:c r="F1515" t="str">
        <x:v>Operative Skilled</x:v>
      </x:c>
      <x:c r="G1515" t="str">
        <x:v>401051</x:v>
      </x:c>
      <x:c r="H1515" t="str">
        <x:v>Accenture UK Ltd</x:v>
      </x:c>
      <x:c r="I1515" s="22" t="n">
        <x:v>8.5</x:v>
      </x:c>
      <x:c r="J1515" t="str">
        <x:v>Worked</x:v>
      </x:c>
      <x:c r="K1515" t="str">
        <x:v>Employee 1596; home branch Thurrock; assigned role Operative Skilled | Deployment branch: Thurrock | Actual role: Operative Porter | Jobs: 401051 | Customers: Accenture UK Ltd | Actual hours: 8.5; source records: 1</x:v>
      </x:c>
      <x:c r="L1515" t="str">
        <x:v>Include</x:v>
      </x:c>
      <x:c r="M1515"/>
      <x:c r="N1515"/>
    </x:row>
    <x:row r="1516">
      <x:c r="A1516" t="str">
        <x:v>M Barnett|2026-06-17</x:v>
      </x:c>
      <x:c r="B1516" s="888" t="n">
        <x:v>46190</x:v>
      </x:c>
      <x:c r="C1516" t="str">
        <x:v>M Barnett</x:v>
      </x:c>
      <x:c r="D1516" t="str">
        <x:v>Permanent</x:v>
      </x:c>
      <x:c r="E1516" t="str">
        <x:v>Thurrock</x:v>
      </x:c>
      <x:c r="F1516" t="str">
        <x:v>Operative Skilled</x:v>
      </x:c>
      <x:c r="G1516" t="str">
        <x:v>401051</x:v>
      </x:c>
      <x:c r="H1516" t="str">
        <x:v>Accenture UK Ltd</x:v>
      </x:c>
      <x:c r="I1516" s="22" t="n">
        <x:v>8.5</x:v>
      </x:c>
      <x:c r="J1516" t="str">
        <x:v>Worked</x:v>
      </x:c>
      <x:c r="K1516" t="str">
        <x:v>Employee 1596; home branch Thurrock; assigned role Operative Skilled | Deployment branch: Thurrock | Actual role: Operative Porter | Jobs: 401051 | Customers: Accenture UK Ltd | Actual hours: 8.5; source records: 1</x:v>
      </x:c>
      <x:c r="L1516" t="str">
        <x:v>Include</x:v>
      </x:c>
      <x:c r="M1516"/>
      <x:c r="N1516"/>
    </x:row>
    <x:row r="1517">
      <x:c r="A1517" t="str">
        <x:v>M Barnett|2026-06-18</x:v>
      </x:c>
      <x:c r="B1517" s="888" t="n">
        <x:v>46191</x:v>
      </x:c>
      <x:c r="C1517" t="str">
        <x:v>M Barnett</x:v>
      </x:c>
      <x:c r="D1517" t="str">
        <x:v>Permanent</x:v>
      </x:c>
      <x:c r="E1517" t="str">
        <x:v>Thurrock</x:v>
      </x:c>
      <x:c r="F1517" t="str">
        <x:v>Operative Skilled</x:v>
      </x:c>
      <x:c r="G1517" t="str">
        <x:v>396459B</x:v>
      </x:c>
      <x:c r="H1517" t="str">
        <x:v>Accenture - Manchester</x:v>
      </x:c>
      <x:c r="I1517" s="22" t="n">
        <x:v>8.5</x:v>
      </x:c>
      <x:c r="J1517" t="str">
        <x:v>Worked</x:v>
      </x:c>
      <x:c r="K1517" t="str">
        <x:v>Employee 1596; home branch Thurrock; assigned role Operative Skilled | Deployment branch: Thurrock | Actual role: Operative Porter | Jobs: 396459B | Customers: Accenture - Manchester | Actual hours: 8.5; source records: 1</x:v>
      </x:c>
      <x:c r="L1517" t="str">
        <x:v>Include</x:v>
      </x:c>
      <x:c r="M1517"/>
      <x:c r="N1517"/>
    </x:row>
    <x:row r="1518">
      <x:c r="A1518" t="str">
        <x:v>M Barnett|2026-06-19</x:v>
      </x:c>
      <x:c r="B1518" s="888" t="n">
        <x:v>46192</x:v>
      </x:c>
      <x:c r="C1518" t="str">
        <x:v>M Barnett</x:v>
      </x:c>
      <x:c r="D1518" t="str">
        <x:v>Permanent</x:v>
      </x:c>
      <x:c r="E1518" t="str">
        <x:v>Thurrock</x:v>
      </x:c>
      <x:c r="F1518" t="str">
        <x:v>Operative Skilled</x:v>
      </x:c>
      <x:c r="G1518" t="str">
        <x:v>396459B</x:v>
      </x:c>
      <x:c r="H1518" t="str">
        <x:v>Accenture - Manchester</x:v>
      </x:c>
      <x:c r="I1518" s="22" t="n">
        <x:v>10.5</x:v>
      </x:c>
      <x:c r="J1518" t="str">
        <x:v>Worked</x:v>
      </x:c>
      <x:c r="K1518" t="str">
        <x:v>Employee 1596; home branch Thurrock; assigned role Operative Skilled | Deployment branch: Thurrock | Actual role: Operative Porter | Jobs: 396459B | Customers: Accenture - Manchester | Actual hours: 10.5; source records: 1</x:v>
      </x:c>
      <x:c r="L1518" t="str">
        <x:v>Include</x:v>
      </x:c>
      <x:c r="M1518"/>
      <x:c r="N1518"/>
    </x:row>
    <x:row r="1519">
      <x:c r="A1519" t="str">
        <x:v>M Barnett|2026-06-22</x:v>
      </x:c>
      <x:c r="B1519" s="888" t="n">
        <x:v>46195</x:v>
      </x:c>
      <x:c r="C1519" t="str">
        <x:v>M Barnett</x:v>
      </x:c>
      <x:c r="D1519" t="str">
        <x:v>Permanent</x:v>
      </x:c>
      <x:c r="E1519" t="str">
        <x:v>Thurrock</x:v>
      </x:c>
      <x:c r="F1519" t="str">
        <x:v>Operative Skilled</x:v>
      </x:c>
      <x:c r="G1519" t="str">
        <x:v>401051</x:v>
      </x:c>
      <x:c r="H1519" t="str">
        <x:v>Accenture UK Ltd</x:v>
      </x:c>
      <x:c r="I1519" s="22" t="n">
        <x:v>8.5</x:v>
      </x:c>
      <x:c r="J1519" t="str">
        <x:v>Worked</x:v>
      </x:c>
      <x:c r="K1519" t="str">
        <x:v>Employee 1596; home branch Thurrock; assigned role Operative Skilled | Deployment branch: Thurrock | Actual role: Operative Porter | Jobs: 401051 | Customers: Accenture UK Ltd | Actual hours: 8.5; source records: 1</x:v>
      </x:c>
      <x:c r="L1519" t="str">
        <x:v>Include</x:v>
      </x:c>
      <x:c r="M1519"/>
      <x:c r="N1519"/>
    </x:row>
    <x:row r="1520">
      <x:c r="A1520" t="str">
        <x:v>M Barnett|2026-06-23</x:v>
      </x:c>
      <x:c r="B1520" s="888" t="n">
        <x:v>46196</x:v>
      </x:c>
      <x:c r="C1520" t="str">
        <x:v>M Barnett</x:v>
      </x:c>
      <x:c r="D1520" t="str">
        <x:v>Permanent</x:v>
      </x:c>
      <x:c r="E1520" t="str">
        <x:v>Thurrock</x:v>
      </x:c>
      <x:c r="F1520" t="str">
        <x:v>Operative Skilled</x:v>
      </x:c>
      <x:c r="G1520" t="str">
        <x:v>401051</x:v>
      </x:c>
      <x:c r="H1520" t="str">
        <x:v>Accenture UK Ltd</x:v>
      </x:c>
      <x:c r="I1520" s="22" t="n">
        <x:v>8.5</x:v>
      </x:c>
      <x:c r="J1520" t="str">
        <x:v>Worked</x:v>
      </x:c>
      <x:c r="K1520" t="str">
        <x:v>Employee 1596; home branch Thurrock; assigned role Operative Skilled | Deployment branch: Thurrock | Actual role: Operative Porter | Jobs: 401051 | Customers: Accenture UK Ltd | Actual hours: 8.5; source records: 1</x:v>
      </x:c>
      <x:c r="L1520" t="str">
        <x:v>Include</x:v>
      </x:c>
      <x:c r="M1520"/>
      <x:c r="N1520"/>
    </x:row>
    <x:row r="1521">
      <x:c r="A1521" t="str">
        <x:v>M Barnett|2026-06-24</x:v>
      </x:c>
      <x:c r="B1521" s="888" t="n">
        <x:v>46197</x:v>
      </x:c>
      <x:c r="C1521" t="str">
        <x:v>M Barnett</x:v>
      </x:c>
      <x:c r="D1521" t="str">
        <x:v>Permanent</x:v>
      </x:c>
      <x:c r="E1521" t="str">
        <x:v>Thurrock</x:v>
      </x:c>
      <x:c r="F1521" t="str">
        <x:v>Operative Skilled</x:v>
      </x:c>
      <x:c r="G1521" t="str">
        <x:v>401051</x:v>
      </x:c>
      <x:c r="H1521" t="str">
        <x:v>Accenture UK Ltd</x:v>
      </x:c>
      <x:c r="I1521" s="22" t="n">
        <x:v>8.5</x:v>
      </x:c>
      <x:c r="J1521" t="str">
        <x:v>Worked</x:v>
      </x:c>
      <x:c r="K1521" t="str">
        <x:v>Employee 1596; home branch Thurrock; assigned role Operative Skilled | Deployment branch: Thurrock | Actual role: Operative Porter | Jobs: 401051 | Customers: Accenture UK Ltd | Actual hours: 8.5; source records: 1</x:v>
      </x:c>
      <x:c r="L1521" t="str">
        <x:v>Include</x:v>
      </x:c>
      <x:c r="M1521"/>
      <x:c r="N1521"/>
    </x:row>
    <x:row r="1522">
      <x:c r="A1522" t="str">
        <x:v>M Barnett|2026-06-26</x:v>
      </x:c>
      <x:c r="B1522" s="888" t="n">
        <x:v>46199</x:v>
      </x:c>
      <x:c r="C1522" t="str">
        <x:v>M Barnett</x:v>
      </x:c>
      <x:c r="D1522" t="str">
        <x:v>Permanent</x:v>
      </x:c>
      <x:c r="E1522" t="str">
        <x:v>Thurrock</x:v>
      </x:c>
      <x:c r="F1522" t="str">
        <x:v>Operative Skilled</x:v>
      </x:c>
      <x:c r="G1522" t="str">
        <x:v>401051</x:v>
      </x:c>
      <x:c r="H1522" t="str">
        <x:v>Accenture UK Ltd</x:v>
      </x:c>
      <x:c r="I1522" s="22" t="n">
        <x:v>8.5</x:v>
      </x:c>
      <x:c r="J1522" t="str">
        <x:v>Worked</x:v>
      </x:c>
      <x:c r="K1522" t="str">
        <x:v>Employee 1596; home branch Thurrock; assigned role Operative Skilled | Deployment branch: Thurrock | Actual role: Operative Porter | Jobs: 401051 | Customers: Accenture UK Ltd | Actual hours: 8.5; source records: 1</x:v>
      </x:c>
      <x:c r="L1522" t="str">
        <x:v>Include</x:v>
      </x:c>
      <x:c r="M1522"/>
      <x:c r="N1522"/>
    </x:row>
    <x:row r="1523">
      <x:c r="A1523" t="str">
        <x:v>M Barnett|2026-06-29</x:v>
      </x:c>
      <x:c r="B1523" s="888" t="n">
        <x:v>46202</x:v>
      </x:c>
      <x:c r="C1523" t="str">
        <x:v>M Barnett</x:v>
      </x:c>
      <x:c r="D1523" t="str">
        <x:v>Permanent</x:v>
      </x:c>
      <x:c r="E1523" t="str">
        <x:v>Thurrock</x:v>
      </x:c>
      <x:c r="F1523" t="str">
        <x:v>Operative Skilled</x:v>
      </x:c>
      <x:c r="G1523" t="str">
        <x:v>401051</x:v>
      </x:c>
      <x:c r="H1523" t="str">
        <x:v>Accenture UK Ltd</x:v>
      </x:c>
      <x:c r="I1523" s="22" t="n">
        <x:v>8.5</x:v>
      </x:c>
      <x:c r="J1523" t="str">
        <x:v>Worked</x:v>
      </x:c>
      <x:c r="K1523" t="str">
        <x:v>Employee 1596; home branch Thurrock; assigned role Operative Skilled | Deployment branch: Thurrock | Actual role: Operative Porter | Jobs: 401051 | Customers: Accenture UK Ltd | Actual hours: 8.5; source records: 1</x:v>
      </x:c>
      <x:c r="L1523" t="str">
        <x:v>Include</x:v>
      </x:c>
      <x:c r="M1523"/>
      <x:c r="N1523"/>
    </x:row>
    <x:row r="1524">
      <x:c r="A1524" t="str">
        <x:v>M Barnett|2026-06-30</x:v>
      </x:c>
      <x:c r="B1524" s="888" t="n">
        <x:v>46203</x:v>
      </x:c>
      <x:c r="C1524" t="str">
        <x:v>M Barnett</x:v>
      </x:c>
      <x:c r="D1524" t="str">
        <x:v>Permanent</x:v>
      </x:c>
      <x:c r="E1524" t="str">
        <x:v>Thurrock</x:v>
      </x:c>
      <x:c r="F1524" t="str">
        <x:v>Operative Skilled</x:v>
      </x:c>
      <x:c r="G1524" t="str">
        <x:v>401051</x:v>
      </x:c>
      <x:c r="H1524" t="str">
        <x:v>Accenture UK Ltd</x:v>
      </x:c>
      <x:c r="I1524" s="22" t="n">
        <x:v>8.5</x:v>
      </x:c>
      <x:c r="J1524" t="str">
        <x:v>Worked</x:v>
      </x:c>
      <x:c r="K1524" t="str">
        <x:v>Employee 1596; home branch Thurrock; assigned role Operative Skilled | Deployment branch: Thurrock | Actual role: Operative Porter | Jobs: 401051 | Customers: Accenture UK Ltd | Actual hours: 8.5; source records: 1</x:v>
      </x:c>
      <x:c r="L1524" t="str">
        <x:v>Include</x:v>
      </x:c>
      <x:c r="M1524"/>
      <x:c r="N1524"/>
    </x:row>
    <x:row r="1525">
      <x:c r="A1525" t="str">
        <x:v>M Haywood|2026-06-02</x:v>
      </x:c>
      <x:c r="B1525" s="888" t="n">
        <x:v>46175</x:v>
      </x:c>
      <x:c r="C1525" t="str">
        <x:v>M Haywood</x:v>
      </x:c>
      <x:c r="D1525" t="str">
        <x:v>Permanent</x:v>
      </x:c>
      <x:c r="E1525" t="str">
        <x:v>Thurrock</x:v>
      </x:c>
      <x:c r="F1525" t="str">
        <x:v>Operative Porter</x:v>
      </x:c>
      <x:c r="G1525" t="str">
        <x:v>402547</x:v>
      </x:c>
      <x:c r="H1525" t="str">
        <x:v>London Metropolitan University</x:v>
      </x:c>
      <x:c r="I1525" s="22" t="n">
        <x:v>7</x:v>
      </x:c>
      <x:c r="J1525" t="str">
        <x:v>Worked</x:v>
      </x:c>
      <x:c r="K1525" t="str">
        <x:v>Employee 103042; home branch Thurrock; assigned role Operative Porter | Deployment branch: Thurrock | Actual role: Operative Porter | Jobs: 402547 | Customers: London Metropolitan University | Actual hours: 7.0; source records: 1</x:v>
      </x:c>
      <x:c r="L1525" t="str">
        <x:v>Include</x:v>
      </x:c>
      <x:c r="M1525"/>
      <x:c r="N1525"/>
    </x:row>
    <x:row r="1526">
      <x:c r="A1526" t="str">
        <x:v>M Haywood|2026-06-03</x:v>
      </x:c>
      <x:c r="B1526" s="888" t="n">
        <x:v>46176</x:v>
      </x:c>
      <x:c r="C1526" t="str">
        <x:v>M Haywood</x:v>
      </x:c>
      <x:c r="D1526" t="str">
        <x:v>Permanent</x:v>
      </x:c>
      <x:c r="E1526" t="str">
        <x:v>Thurrock</x:v>
      </x:c>
      <x:c r="F1526" t="str">
        <x:v>Operative Porter</x:v>
      </x:c>
      <x:c r="G1526" t="str">
        <x:v>402518</x:v>
      </x:c>
      <x:c r="H1526" t="str">
        <x:v>London Metropolitan University</x:v>
      </x:c>
      <x:c r="I1526" s="22" t="n">
        <x:v>8.5</x:v>
      </x:c>
      <x:c r="J1526" t="str">
        <x:v>Worked</x:v>
      </x:c>
      <x:c r="K1526" t="str">
        <x:v>Employee 103042; home branch Thurrock; assigned role Operative Porter | Deployment branch: Thurrock | Actual role: Operative Porter | Jobs: 402518 | Customers: London Metropolitan University | Actual hours: 8.5; source records: 1</x:v>
      </x:c>
      <x:c r="L1526" t="str">
        <x:v>Include</x:v>
      </x:c>
      <x:c r="M1526"/>
      <x:c r="N1526"/>
    </x:row>
    <x:row r="1527">
      <x:c r="A1527" t="str">
        <x:v>M Haywood|2026-06-05</x:v>
      </x:c>
      <x:c r="B1527" s="888" t="n">
        <x:v>46178</x:v>
      </x:c>
      <x:c r="C1527" t="str">
        <x:v>M Haywood</x:v>
      </x:c>
      <x:c r="D1527" t="str">
        <x:v>Permanent</x:v>
      </x:c>
      <x:c r="E1527" t="str">
        <x:v>Thurrock</x:v>
      </x:c>
      <x:c r="F1527" t="str">
        <x:v>Operative Porter</x:v>
      </x:c>
      <x:c r="G1527" t="str">
        <x:v>401395A</x:v>
      </x:c>
      <x:c r="H1527" t="str">
        <x:v>Osita/Evelyn</x:v>
      </x:c>
      <x:c r="I1527" s="22" t="n">
        <x:v>11</x:v>
      </x:c>
      <x:c r="J1527" t="str">
        <x:v>Worked</x:v>
      </x:c>
      <x:c r="K1527" t="str">
        <x:v>Employee 103042; home branch Thurrock; assigned role Operative Porter | Deployment branch: Thurrock | Actual role: Operative Porter | Jobs: 401395A | Customers: Osita/Evelyn | Actual hours: 11.0; source records: 1</x:v>
      </x:c>
      <x:c r="L1527" t="str">
        <x:v>Include</x:v>
      </x:c>
      <x:c r="M1527"/>
      <x:c r="N1527"/>
    </x:row>
    <x:row r="1528">
      <x:c r="A1528" t="str">
        <x:v>M Haywood|2026-06-08</x:v>
      </x:c>
      <x:c r="B1528" s="888" t="n">
        <x:v>46181</x:v>
      </x:c>
      <x:c r="C1528" t="str">
        <x:v>M Haywood</x:v>
      </x:c>
      <x:c r="D1528" t="str">
        <x:v>Permanent</x:v>
      </x:c>
      <x:c r="E1528" t="str">
        <x:v>Thurrock</x:v>
      </x:c>
      <x:c r="F1528" t="str">
        <x:v>Operative Porter</x:v>
      </x:c>
      <x:c r="G1528" t="str">
        <x:v>402520</x:v>
      </x:c>
      <x:c r="H1528" t="str">
        <x:v>London Metropolitan University</x:v>
      </x:c>
      <x:c r="I1528" s="22" t="n">
        <x:v>7</x:v>
      </x:c>
      <x:c r="J1528" t="str">
        <x:v>Worked</x:v>
      </x:c>
      <x:c r="K1528" t="str">
        <x:v>Employee 103042; home branch Thurrock; assigned role Operative Porter | Deployment branch: Thurrock | Actual role: Operative Porter | Jobs: 402520 | Customers: London Metropolitan University | Actual hours: 7.0; source records: 1</x:v>
      </x:c>
      <x:c r="L1528" t="str">
        <x:v>Include</x:v>
      </x:c>
      <x:c r="M1528"/>
      <x:c r="N1528"/>
    </x:row>
    <x:row r="1529">
      <x:c r="A1529" t="str">
        <x:v>M Haywood|2026-06-09</x:v>
      </x:c>
      <x:c r="B1529" s="888" t="n">
        <x:v>46182</x:v>
      </x:c>
      <x:c r="C1529" t="str">
        <x:v>M Haywood</x:v>
      </x:c>
      <x:c r="D1529" t="str">
        <x:v>Permanent</x:v>
      </x:c>
      <x:c r="E1529" t="str">
        <x:v>Thurrock</x:v>
      </x:c>
      <x:c r="F1529" t="str">
        <x:v>Operative Porter</x:v>
      </x:c>
      <x:c r="G1529" t="str">
        <x:v>402674</x:v>
      </x:c>
      <x:c r="H1529" t="str">
        <x:v>London Metropolitan University</x:v>
      </x:c>
      <x:c r="I1529" s="22" t="n">
        <x:v>7.5</x:v>
      </x:c>
      <x:c r="J1529" t="str">
        <x:v>Worked</x:v>
      </x:c>
      <x:c r="K1529" t="str">
        <x:v>Employee 103042; home branch Thurrock; assigned role Operative Porter | Deployment branch: Thurrock | Actual role: Operative Porter | Jobs: 402674 | Customers: London Metropolitan University | Actual hours: 7.5; source records: 1</x:v>
      </x:c>
      <x:c r="L1529" t="str">
        <x:v>Include</x:v>
      </x:c>
      <x:c r="M1529"/>
      <x:c r="N1529"/>
    </x:row>
    <x:row r="1530">
      <x:c r="A1530" t="str">
        <x:v>M Haywood|2026-06-10</x:v>
      </x:c>
      <x:c r="B1530" s="888" t="n">
        <x:v>46183</x:v>
      </x:c>
      <x:c r="C1530" t="str">
        <x:v>M Haywood</x:v>
      </x:c>
      <x:c r="D1530" t="str">
        <x:v>Permanent</x:v>
      </x:c>
      <x:c r="E1530" t="str">
        <x:v>Thurrock</x:v>
      </x:c>
      <x:c r="F1530" t="str">
        <x:v>Operative Porter</x:v>
      </x:c>
      <x:c r="G1530" t="str">
        <x:v>402674</x:v>
      </x:c>
      <x:c r="H1530" t="str">
        <x:v>London Metropolitan University</x:v>
      </x:c>
      <x:c r="I1530" s="22" t="n">
        <x:v>7.5</x:v>
      </x:c>
      <x:c r="J1530" t="str">
        <x:v>Worked</x:v>
      </x:c>
      <x:c r="K1530" t="str">
        <x:v>Employee 103042; home branch Thurrock; assigned role Operative Porter | Deployment branch: Thurrock | Actual role: Operative Porter | Jobs: 402674 | Customers: London Metropolitan University | Actual hours: 7.5; source records: 1</x:v>
      </x:c>
      <x:c r="L1530" t="str">
        <x:v>Include</x:v>
      </x:c>
      <x:c r="M1530"/>
      <x:c r="N1530"/>
    </x:row>
    <x:row r="1531">
      <x:c r="A1531" t="str">
        <x:v>M Haywood|2026-06-12</x:v>
      </x:c>
      <x:c r="B1531" s="888" t="n">
        <x:v>46185</x:v>
      </x:c>
      <x:c r="C1531" t="str">
        <x:v>M Haywood</x:v>
      </x:c>
      <x:c r="D1531" t="str">
        <x:v>Permanent</x:v>
      </x:c>
      <x:c r="E1531" t="str">
        <x:v>Thurrock</x:v>
      </x:c>
      <x:c r="F1531" t="str">
        <x:v>Operative Porter</x:v>
      </x:c>
      <x:c r="G1531" t="str">
        <x:v>401554, 399379E</x:v>
      </x:c>
      <x:c r="H1531" t="str">
        <x:v>CPM/Omnicom; Restore Harrow Green Oxford  M/W use only</x:v>
      </x:c>
      <x:c r="I1531" s="22" t="n">
        <x:v>17.5</x:v>
      </x:c>
      <x:c r="J1531" t="str">
        <x:v>Worked — 2 records</x:v>
      </x:c>
      <x:c r="K1531" t="str">
        <x:v>Employee 103042; home branch Thurrock; assigned role Operative Porter | Deployment branch: Oxford | Actual role: Operative Porter | Jobs: 401554, 399379E | Customers: CPM/Omnicom; Restore Harrow Green Oxford  M/W use only | Actual hours: 17.5; source records: 2</x:v>
      </x:c>
      <x:c r="L1531" t="str">
        <x:v>Include</x:v>
      </x:c>
      <x:c r="M1531"/>
      <x:c r="N1531"/>
    </x:row>
    <x:row r="1532">
      <x:c r="A1532" t="str">
        <x:v>M Haywood|2026-06-15</x:v>
      </x:c>
      <x:c r="B1532" s="888" t="n">
        <x:v>46188</x:v>
      </x:c>
      <x:c r="C1532" t="str">
        <x:v>M Haywood</x:v>
      </x:c>
      <x:c r="D1532" t="str">
        <x:v>Permanent</x:v>
      </x:c>
      <x:c r="E1532" t="str">
        <x:v>Thurrock</x:v>
      </x:c>
      <x:c r="F1532" t="str">
        <x:v>Operative Porter</x:v>
      </x:c>
      <x:c r="G1532" t="str">
        <x:v>401554, 399379E</x:v>
      </x:c>
      <x:c r="H1532" t="str">
        <x:v>CPM/Omnicom; Restore Harrow Green Oxford  M/W use only</x:v>
      </x:c>
      <x:c r="I1532" s="22" t="n">
        <x:v>17.5</x:v>
      </x:c>
      <x:c r="J1532" t="str">
        <x:v>Worked — 2 records</x:v>
      </x:c>
      <x:c r="K1532" t="str">
        <x:v>Employee 103042; home branch Thurrock; assigned role Operative Porter | Deployment branch: Oxford | Actual role: Operative Porter | Jobs: 401554, 399379E | Customers: CPM/Omnicom; Restore Harrow Green Oxford  M/W use only | Actual hours: 17.5; source records: 2</x:v>
      </x:c>
      <x:c r="L1532" t="str">
        <x:v>Include</x:v>
      </x:c>
      <x:c r="M1532"/>
      <x:c r="N1532"/>
    </x:row>
    <x:row r="1533">
      <x:c r="A1533" t="str">
        <x:v>M Haywood|2026-06-16</x:v>
      </x:c>
      <x:c r="B1533" s="888" t="n">
        <x:v>46189</x:v>
      </x:c>
      <x:c r="C1533" t="str">
        <x:v>M Haywood</x:v>
      </x:c>
      <x:c r="D1533" t="str">
        <x:v>Permanent</x:v>
      </x:c>
      <x:c r="E1533" t="str">
        <x:v>Thurrock</x:v>
      </x:c>
      <x:c r="F1533" t="str">
        <x:v>Operative Porter</x:v>
      </x:c>
      <x:c r="G1533" t="str">
        <x:v>401554, 399379E</x:v>
      </x:c>
      <x:c r="H1533" t="str">
        <x:v>CPM/Omnicom; Restore Harrow Green Oxford  M/W use only</x:v>
      </x:c>
      <x:c r="I1533" s="22" t="n">
        <x:v>19.5</x:v>
      </x:c>
      <x:c r="J1533" t="str">
        <x:v>Worked — 2 records</x:v>
      </x:c>
      <x:c r="K1533" t="str">
        <x:v>Employee 103042; home branch Thurrock; assigned role Operative Porter | Deployment branch: Oxford | Actual role: Operative Porter | Jobs: 401554, 399379E | Customers: CPM/Omnicom; Restore Harrow Green Oxford  M/W use only | Actual hours: 19.5; source records: 2</x:v>
      </x:c>
      <x:c r="L1533" t="str">
        <x:v>Include</x:v>
      </x:c>
      <x:c r="M1533"/>
      <x:c r="N1533"/>
    </x:row>
    <x:row r="1534">
      <x:c r="A1534" t="str">
        <x:v>M Haywood|2026-06-17</x:v>
      </x:c>
      <x:c r="B1534" s="888" t="n">
        <x:v>46190</x:v>
      </x:c>
      <x:c r="C1534" t="str">
        <x:v>M Haywood</x:v>
      </x:c>
      <x:c r="D1534" t="str">
        <x:v>Permanent</x:v>
      </x:c>
      <x:c r="E1534" t="str">
        <x:v>Thurrock</x:v>
      </x:c>
      <x:c r="F1534" t="str">
        <x:v>Operative Porter</x:v>
      </x:c>
      <x:c r="G1534" t="str">
        <x:v>402749A</x:v>
      </x:c>
      <x:c r="H1534" t="str">
        <x:v>London Borough of Waltham Forest</x:v>
      </x:c>
      <x:c r="I1534" s="22" t="n">
        <x:v>8</x:v>
      </x:c>
      <x:c r="J1534" t="str">
        <x:v>Worked</x:v>
      </x:c>
      <x:c r="K1534" t="str">
        <x:v>Employee 103042; home branch Thurrock; assigned role Operative Porter | Deployment branch: Thurrock | Actual role: Operative Porter | Jobs: 402749A | Customers: London Borough of Waltham Forest | Actual hours: 8.0; source records: 1</x:v>
      </x:c>
      <x:c r="L1534" t="str">
        <x:v>Include</x:v>
      </x:c>
      <x:c r="M1534"/>
      <x:c r="N1534"/>
    </x:row>
    <x:row r="1535">
      <x:c r="A1535" t="str">
        <x:v>M Haywood|2026-06-22</x:v>
      </x:c>
      <x:c r="B1535" s="888" t="n">
        <x:v>46195</x:v>
      </x:c>
      <x:c r="C1535" t="str">
        <x:v>M Haywood</x:v>
      </x:c>
      <x:c r="D1535" t="str">
        <x:v>Permanent</x:v>
      </x:c>
      <x:c r="E1535" t="str">
        <x:v>Thurrock</x:v>
      </x:c>
      <x:c r="F1535" t="str">
        <x:v>Operative Porter</x:v>
      </x:c>
      <x:c r="G1535" t="str">
        <x:v>402379</x:v>
      </x:c>
      <x:c r="H1535" t="str">
        <x:v>Restore – Doc Management - NWL collections</x:v>
      </x:c>
      <x:c r="I1535" s="22" t="n">
        <x:v>10.5</x:v>
      </x:c>
      <x:c r="J1535" t="str">
        <x:v>Worked</x:v>
      </x:c>
      <x:c r="K1535" t="str">
        <x:v>Employee 103042; home branch Thurrock; assigned role Operative Porter | Deployment branch: Thurrock | Actual role: Operative Porter | Jobs: 402379 | Customers: Restore – Doc Management - NWL collections | Actual hours: 10.5; source records: 1</x:v>
      </x:c>
      <x:c r="L1535" t="str">
        <x:v>Include</x:v>
      </x:c>
      <x:c r="M1535"/>
      <x:c r="N1535"/>
    </x:row>
    <x:row r="1536">
      <x:c r="A1536" t="str">
        <x:v>M Haywood|2026-06-23</x:v>
      </x:c>
      <x:c r="B1536" s="888" t="n">
        <x:v>46196</x:v>
      </x:c>
      <x:c r="C1536" t="str">
        <x:v>M Haywood</x:v>
      </x:c>
      <x:c r="D1536" t="str">
        <x:v>Permanent</x:v>
      </x:c>
      <x:c r="E1536" t="str">
        <x:v>Thurrock</x:v>
      </x:c>
      <x:c r="F1536" t="str">
        <x:v>Operative Porter</x:v>
      </x:c>
      <x:c r="G1536" t="str">
        <x:v>402379</x:v>
      </x:c>
      <x:c r="H1536" t="str">
        <x:v>Restore – Doc Management - NWL collections</x:v>
      </x:c>
      <x:c r="I1536" s="22" t="n">
        <x:v>9.5</x:v>
      </x:c>
      <x:c r="J1536" t="str">
        <x:v>Worked</x:v>
      </x:c>
      <x:c r="K1536" t="str">
        <x:v>Employee 103042; home branch Thurrock; assigned role Operative Porter | Deployment branch: Thurrock | Actual role: Operative Porter | Jobs: 402379 | Customers: Restore – Doc Management - NWL collections | Actual hours: 9.5; source records: 1</x:v>
      </x:c>
      <x:c r="L1536" t="str">
        <x:v>Include</x:v>
      </x:c>
      <x:c r="M1536"/>
      <x:c r="N1536"/>
    </x:row>
    <x:row r="1537">
      <x:c r="A1537" t="str">
        <x:v>M Haywood|2026-06-24</x:v>
      </x:c>
      <x:c r="B1537" s="888" t="n">
        <x:v>46197</x:v>
      </x:c>
      <x:c r="C1537" t="str">
        <x:v>M Haywood</x:v>
      </x:c>
      <x:c r="D1537" t="str">
        <x:v>Permanent</x:v>
      </x:c>
      <x:c r="E1537" t="str">
        <x:v>Thurrock</x:v>
      </x:c>
      <x:c r="F1537" t="str">
        <x:v>Operative Porter</x:v>
      </x:c>
      <x:c r="G1537" t="str">
        <x:v>402264</x:v>
      </x:c>
      <x:c r="H1537" t="str">
        <x:v>AlixPartners LLP</x:v>
      </x:c>
      <x:c r="I1537" s="22" t="n">
        <x:v>14</x:v>
      </x:c>
      <x:c r="J1537" t="str">
        <x:v>Worked</x:v>
      </x:c>
      <x:c r="K1537" t="str">
        <x:v>Employee 103042; home branch Thurrock; assigned role Operative Porter | Deployment branch: Thurrock | Actual role: Operative Porter | Jobs: 402264 | Customers: AlixPartners LLP | Actual hours: 14.0; source records: 1</x:v>
      </x:c>
      <x:c r="L1537" t="str">
        <x:v>Include</x:v>
      </x:c>
      <x:c r="M1537"/>
      <x:c r="N1537"/>
    </x:row>
    <x:row r="1538">
      <x:c r="A1538" t="str">
        <x:v>M Mynott (B)|2026-06-01</x:v>
      </x:c>
      <x:c r="B1538" s="888" t="n">
        <x:v>46174</x:v>
      </x:c>
      <x:c r="C1538" t="str">
        <x:v>M Mynott (B)</x:v>
      </x:c>
      <x:c r="D1538" t="str">
        <x:v>Permanent</x:v>
      </x:c>
      <x:c r="E1538" t="str">
        <x:v>Thurrock</x:v>
      </x:c>
      <x:c r="F1538" t="str">
        <x:v>Operative Skilled</x:v>
      </x:c>
      <x:c r="G1538"/>
      <x:c r="H1538"/>
      <x:c r="I1538" s="22" t="n">
        <x:v>0</x:v>
      </x:c>
      <x:c r="J1538" t="str">
        <x:v>Annual leave</x:v>
      </x:c>
      <x:c r="K1538" t="str">
        <x:v>Employee 1681; home branch Thurrock; assigned role Operative Skilled | Leave: Annual Leave (Hours) | Leave calendar basis: Variable-pattern period</x:v>
      </x:c>
      <x:c r="L1538" t="str">
        <x:v>Include</x:v>
      </x:c>
      <x:c r="M1538"/>
      <x:c r="N1538"/>
    </x:row>
    <x:row r="1539">
      <x:c r="A1539" t="str">
        <x:v>M Mynott (B)|2026-06-02</x:v>
      </x:c>
      <x:c r="B1539" s="888" t="n">
        <x:v>46175</x:v>
      </x:c>
      <x:c r="C1539" t="str">
        <x:v>M Mynott (B)</x:v>
      </x:c>
      <x:c r="D1539" t="str">
        <x:v>Permanent</x:v>
      </x:c>
      <x:c r="E1539" t="str">
        <x:v>Thurrock</x:v>
      </x:c>
      <x:c r="F1539" t="str">
        <x:v>Operative Skilled</x:v>
      </x:c>
      <x:c r="G1539"/>
      <x:c r="H1539"/>
      <x:c r="I1539" s="22" t="n">
        <x:v>0</x:v>
      </x:c>
      <x:c r="J1539" t="str">
        <x:v>Annual leave</x:v>
      </x:c>
      <x:c r="K1539" t="str">
        <x:v>Employee 1681; home branch Thurrock; assigned role Operative Skilled | Leave: Annual Leave (Hours) | Leave calendar basis: Variable-pattern period</x:v>
      </x:c>
      <x:c r="L1539" t="str">
        <x:v>Include</x:v>
      </x:c>
      <x:c r="M1539"/>
      <x:c r="N1539"/>
    </x:row>
    <x:row r="1540">
      <x:c r="A1540" t="str">
        <x:v>M Mynott (B)|2026-06-03</x:v>
      </x:c>
      <x:c r="B1540" s="888" t="n">
        <x:v>46176</x:v>
      </x:c>
      <x:c r="C1540" t="str">
        <x:v>M Mynott (B)</x:v>
      </x:c>
      <x:c r="D1540" t="str">
        <x:v>Permanent</x:v>
      </x:c>
      <x:c r="E1540" t="str">
        <x:v>Thurrock</x:v>
      </x:c>
      <x:c r="F1540" t="str">
        <x:v>Operative Skilled</x:v>
      </x:c>
      <x:c r="G1540"/>
      <x:c r="H1540"/>
      <x:c r="I1540" s="22" t="n">
        <x:v>0</x:v>
      </x:c>
      <x:c r="J1540" t="str">
        <x:v>Annual leave</x:v>
      </x:c>
      <x:c r="K1540" t="str">
        <x:v>Employee 1681; home branch Thurrock; assigned role Operative Skilled | Leave: Annual Leave (Hours) | Leave calendar basis: Variable-pattern period</x:v>
      </x:c>
      <x:c r="L1540" t="str">
        <x:v>Include</x:v>
      </x:c>
      <x:c r="M1540"/>
      <x:c r="N1540"/>
    </x:row>
    <x:row r="1541">
      <x:c r="A1541" t="str">
        <x:v>M Mynott (B)|2026-06-04</x:v>
      </x:c>
      <x:c r="B1541" s="888" t="n">
        <x:v>46177</x:v>
      </x:c>
      <x:c r="C1541" t="str">
        <x:v>M Mynott (B)</x:v>
      </x:c>
      <x:c r="D1541" t="str">
        <x:v>Permanent</x:v>
      </x:c>
      <x:c r="E1541" t="str">
        <x:v>Thurrock</x:v>
      </x:c>
      <x:c r="F1541" t="str">
        <x:v>Operative Skilled</x:v>
      </x:c>
      <x:c r="G1541"/>
      <x:c r="H1541"/>
      <x:c r="I1541" s="22" t="n">
        <x:v>0</x:v>
      </x:c>
      <x:c r="J1541" t="str">
        <x:v>Annual leave</x:v>
      </x:c>
      <x:c r="K1541" t="str">
        <x:v>Employee 1681; home branch Thurrock; assigned role Operative Skilled | Leave: Annual Leave (Hours) | Leave calendar basis: Variable-pattern period</x:v>
      </x:c>
      <x:c r="L1541" t="str">
        <x:v>Include</x:v>
      </x:c>
      <x:c r="M1541"/>
      <x:c r="N1541"/>
    </x:row>
    <x:row r="1542">
      <x:c r="A1542" t="str">
        <x:v>M Mynott (B)|2026-06-05</x:v>
      </x:c>
      <x:c r="B1542" s="888" t="n">
        <x:v>46178</x:v>
      </x:c>
      <x:c r="C1542" t="str">
        <x:v>M Mynott (B)</x:v>
      </x:c>
      <x:c r="D1542" t="str">
        <x:v>Permanent</x:v>
      </x:c>
      <x:c r="E1542" t="str">
        <x:v>Thurrock</x:v>
      </x:c>
      <x:c r="F1542" t="str">
        <x:v>Operative Skilled</x:v>
      </x:c>
      <x:c r="G1542"/>
      <x:c r="H1542"/>
      <x:c r="I1542" s="22" t="n">
        <x:v>0</x:v>
      </x:c>
      <x:c r="J1542" t="str">
        <x:v>Annual leave</x:v>
      </x:c>
      <x:c r="K1542" t="str">
        <x:v>Employee 1681; home branch Thurrock; assigned role Operative Skilled | Leave: Annual Leave (Hours) | Leave calendar basis: Variable-pattern period</x:v>
      </x:c>
      <x:c r="L1542" t="str">
        <x:v>Include</x:v>
      </x:c>
      <x:c r="M1542"/>
      <x:c r="N1542"/>
    </x:row>
    <x:row r="1543">
      <x:c r="A1543" t="str">
        <x:v>M Mynott (B)|2026-06-08</x:v>
      </x:c>
      <x:c r="B1543" s="888" t="n">
        <x:v>46181</x:v>
      </x:c>
      <x:c r="C1543" t="str">
        <x:v>M Mynott (B)</x:v>
      </x:c>
      <x:c r="D1543" t="str">
        <x:v>Permanent</x:v>
      </x:c>
      <x:c r="E1543" t="str">
        <x:v>Thurrock</x:v>
      </x:c>
      <x:c r="F1543" t="str">
        <x:v>Operative Skilled</x:v>
      </x:c>
      <x:c r="G1543" t="str">
        <x:v>400315</x:v>
      </x:c>
      <x:c r="H1543" t="str">
        <x:v>Accenture UK Ltd</x:v>
      </x:c>
      <x:c r="I1543" s="22" t="n">
        <x:v>7</x:v>
      </x:c>
      <x:c r="J1543" t="str">
        <x:v>Worked</x:v>
      </x:c>
      <x:c r="K1543" t="str">
        <x:v>Employee 1681; home branch Thurrock; assigned role Operative Skilled | Deployment branch: Thurrock | Actual role: Operative Skilled | Jobs: 400315 | Customers: Accenture UK Ltd | Actual hours: 7.0; source records: 1</x:v>
      </x:c>
      <x:c r="L1543" t="str">
        <x:v>Include</x:v>
      </x:c>
      <x:c r="M1543"/>
      <x:c r="N1543"/>
    </x:row>
    <x:row r="1544">
      <x:c r="A1544" t="str">
        <x:v>M Mynott (B)|2026-06-09</x:v>
      </x:c>
      <x:c r="B1544" s="888" t="n">
        <x:v>46182</x:v>
      </x:c>
      <x:c r="C1544" t="str">
        <x:v>M Mynott (B)</x:v>
      </x:c>
      <x:c r="D1544" t="str">
        <x:v>Permanent</x:v>
      </x:c>
      <x:c r="E1544" t="str">
        <x:v>Thurrock</x:v>
      </x:c>
      <x:c r="F1544" t="str">
        <x:v>Operative Skilled</x:v>
      </x:c>
      <x:c r="G1544" t="str">
        <x:v>402674</x:v>
      </x:c>
      <x:c r="H1544" t="str">
        <x:v>London Metropolitan University</x:v>
      </x:c>
      <x:c r="I1544" s="22" t="n">
        <x:v>7.5</x:v>
      </x:c>
      <x:c r="J1544" t="str">
        <x:v>Worked</x:v>
      </x:c>
      <x:c r="K1544" t="str">
        <x:v>Employee 1681; home branch Thurrock; assigned role Operative Skilled | Deployment branch: Thurrock | Actual role: Operative Skilled | Jobs: 402674 | Customers: London Metropolitan University | Actual hours: 7.5; source records: 1</x:v>
      </x:c>
      <x:c r="L1544" t="str">
        <x:v>Include</x:v>
      </x:c>
      <x:c r="M1544"/>
      <x:c r="N1544"/>
    </x:row>
    <x:row r="1545">
      <x:c r="A1545" t="str">
        <x:v>M Mynott (B)|2026-06-10</x:v>
      </x:c>
      <x:c r="B1545" s="888" t="n">
        <x:v>46183</x:v>
      </x:c>
      <x:c r="C1545" t="str">
        <x:v>M Mynott (B)</x:v>
      </x:c>
      <x:c r="D1545" t="str">
        <x:v>Permanent</x:v>
      </x:c>
      <x:c r="E1545" t="str">
        <x:v>Thurrock</x:v>
      </x:c>
      <x:c r="F1545" t="str">
        <x:v>Operative Skilled</x:v>
      </x:c>
      <x:c r="G1545" t="str">
        <x:v>402674</x:v>
      </x:c>
      <x:c r="H1545" t="str">
        <x:v>London Metropolitan University</x:v>
      </x:c>
      <x:c r="I1545" s="22" t="n">
        <x:v>7.5</x:v>
      </x:c>
      <x:c r="J1545" t="str">
        <x:v>Worked</x:v>
      </x:c>
      <x:c r="K1545" t="str">
        <x:v>Employee 1681; home branch Thurrock; assigned role Operative Skilled | Deployment branch: Thurrock | Actual role: Operative Skilled | Jobs: 402674 | Customers: London Metropolitan University | Actual hours: 7.5; source records: 1</x:v>
      </x:c>
      <x:c r="L1545" t="str">
        <x:v>Include</x:v>
      </x:c>
      <x:c r="M1545"/>
      <x:c r="N1545"/>
    </x:row>
    <x:row r="1546">
      <x:c r="A1546" t="str">
        <x:v>M Mynott (B)|2026-06-11</x:v>
      </x:c>
      <x:c r="B1546" s="888" t="n">
        <x:v>46184</x:v>
      </x:c>
      <x:c r="C1546" t="str">
        <x:v>M Mynott (B)</x:v>
      </x:c>
      <x:c r="D1546" t="str">
        <x:v>Permanent</x:v>
      </x:c>
      <x:c r="E1546" t="str">
        <x:v>Thurrock</x:v>
      </x:c>
      <x:c r="F1546" t="str">
        <x:v>Operative Skilled</x:v>
      </x:c>
      <x:c r="G1546" t="str">
        <x:v>402680</x:v>
      </x:c>
      <x:c r="H1546" t="str">
        <x:v>Bank of New York Mellon</x:v>
      </x:c>
      <x:c r="I1546" s="22" t="n">
        <x:v>7.5</x:v>
      </x:c>
      <x:c r="J1546" t="str">
        <x:v>Worked</x:v>
      </x:c>
      <x:c r="K1546" t="str">
        <x:v>Employee 1681; home branch Thurrock; assigned role Operative Skilled | Deployment branch: Thurrock | Actual role: Operative Driver | Jobs: 402680 | Customers: Bank of New York Mellon | Actual hours: 7.5; source records: 1</x:v>
      </x:c>
      <x:c r="L1546" t="str">
        <x:v>Include</x:v>
      </x:c>
      <x:c r="M1546"/>
      <x:c r="N1546"/>
    </x:row>
    <x:row r="1547">
      <x:c r="A1547" t="str">
        <x:v>M Mynott (B)|2026-06-12</x:v>
      </x:c>
      <x:c r="B1547" s="888" t="n">
        <x:v>46185</x:v>
      </x:c>
      <x:c r="C1547" t="str">
        <x:v>M Mynott (B)</x:v>
      </x:c>
      <x:c r="D1547" t="str">
        <x:v>Permanent</x:v>
      </x:c>
      <x:c r="E1547" t="str">
        <x:v>Thurrock</x:v>
      </x:c>
      <x:c r="F1547" t="str">
        <x:v>Operative Skilled</x:v>
      </x:c>
      <x:c r="G1547" t="str">
        <x:v>402329</x:v>
      </x:c>
      <x:c r="H1547" t="str">
        <x:v>Moody's Corporation/JLL</x:v>
      </x:c>
      <x:c r="I1547" s="22" t="n">
        <x:v>10</x:v>
      </x:c>
      <x:c r="J1547" t="str">
        <x:v>Worked</x:v>
      </x:c>
      <x:c r="K1547" t="str">
        <x:v>Employee 1681; home branch Thurrock; assigned role Operative Skilled | Deployment branch: Thurrock | Actual role: Operative Skilled | Jobs: 402329 | Customers: Moody's Corporation/JLL | Actual hours: 10.0; source records: 1</x:v>
      </x:c>
      <x:c r="L1547" t="str">
        <x:v>Include</x:v>
      </x:c>
      <x:c r="M1547"/>
      <x:c r="N1547"/>
    </x:row>
    <x:row r="1548">
      <x:c r="A1548" t="str">
        <x:v>M Mynott (B)|2026-06-15</x:v>
      </x:c>
      <x:c r="B1548" s="888" t="n">
        <x:v>46188</x:v>
      </x:c>
      <x:c r="C1548" t="str">
        <x:v>M Mynott (B)</x:v>
      </x:c>
      <x:c r="D1548" t="str">
        <x:v>Permanent</x:v>
      </x:c>
      <x:c r="E1548" t="str">
        <x:v>Thurrock</x:v>
      </x:c>
      <x:c r="F1548" t="str">
        <x:v>Operative Skilled</x:v>
      </x:c>
      <x:c r="G1548" t="str">
        <x:v>402779, 402853</x:v>
      </x:c>
      <x:c r="H1548" t="str">
        <x:v>Cerberus UK Management Limited; Cognizant</x:v>
      </x:c>
      <x:c r="I1548" s="22" t="n">
        <x:v>8.5</x:v>
      </x:c>
      <x:c r="J1548" t="str">
        <x:v>Worked — 2 records</x:v>
      </x:c>
      <x:c r="K1548" t="str">
        <x:v>Employee 1681; home branch Thurrock; assigned role Operative Skilled | Deployment branch: Thurrock | Actual role: Operative Driver, Operative Skilled | Jobs: 402779, 402853 | Customers: Cerberus UK Management Limited; Cognizant | Actual hours: 8.5; source records: 2</x:v>
      </x:c>
      <x:c r="L1548" t="str">
        <x:v>Include</x:v>
      </x:c>
      <x:c r="M1548"/>
      <x:c r="N1548"/>
    </x:row>
    <x:row r="1549">
      <x:c r="A1549" t="str">
        <x:v>M Mynott (B)|2026-06-16</x:v>
      </x:c>
      <x:c r="B1549" s="888" t="n">
        <x:v>46189</x:v>
      </x:c>
      <x:c r="C1549" t="str">
        <x:v>M Mynott (B)</x:v>
      </x:c>
      <x:c r="D1549" t="str">
        <x:v>Permanent</x:v>
      </x:c>
      <x:c r="E1549" t="str">
        <x:v>Thurrock</x:v>
      </x:c>
      <x:c r="F1549" t="str">
        <x:v>Operative Skilled</x:v>
      </x:c>
      <x:c r="G1549"/>
      <x:c r="H1549"/>
      <x:c r="I1549" s="22" t="n">
        <x:v>0</x:v>
      </x:c>
      <x:c r="J1549" t="str">
        <x:v>Annual leave</x:v>
      </x:c>
      <x:c r="K1549" t="str">
        <x:v>Employee 1681; home branch Thurrock; assigned role Operative Skilled | Leave: Annual Leave (Hours) | Leave calendar basis: Variable-pattern period</x:v>
      </x:c>
      <x:c r="L1549" t="str">
        <x:v>Include</x:v>
      </x:c>
      <x:c r="M1549"/>
      <x:c r="N1549"/>
    </x:row>
    <x:row r="1550">
      <x:c r="A1550" t="str">
        <x:v>M Mynott (B)|2026-06-17</x:v>
      </x:c>
      <x:c r="B1550" s="888" t="n">
        <x:v>46190</x:v>
      </x:c>
      <x:c r="C1550" t="str">
        <x:v>M Mynott (B)</x:v>
      </x:c>
      <x:c r="D1550" t="str">
        <x:v>Permanent</x:v>
      </x:c>
      <x:c r="E1550" t="str">
        <x:v>Thurrock</x:v>
      </x:c>
      <x:c r="F1550" t="str">
        <x:v>Operative Skilled</x:v>
      </x:c>
      <x:c r="G1550" t="str">
        <x:v>402691</x:v>
      </x:c>
      <x:c r="H1550" t="str">
        <x:v>Protech Network Solutions</x:v>
      </x:c>
      <x:c r="I1550" s="22" t="n">
        <x:v>8.5</x:v>
      </x:c>
      <x:c r="J1550" t="str">
        <x:v>Worked</x:v>
      </x:c>
      <x:c r="K1550" t="str">
        <x:v>Employee 1681; home branch Thurrock; assigned role Operative Skilled | Deployment branch: Thurrock | Actual role: Operative Driver | Jobs: 402691 | Customers: Protech Network Solutions | Actual hours: 8.5; source records: 1</x:v>
      </x:c>
      <x:c r="L1550" t="str">
        <x:v>Include</x:v>
      </x:c>
      <x:c r="M1550"/>
      <x:c r="N1550"/>
    </x:row>
    <x:row r="1551">
      <x:c r="A1551" t="str">
        <x:v>M Mynott (B)|2026-06-18</x:v>
      </x:c>
      <x:c r="B1551" s="888" t="n">
        <x:v>46191</x:v>
      </x:c>
      <x:c r="C1551" t="str">
        <x:v>M Mynott (B)</x:v>
      </x:c>
      <x:c r="D1551" t="str">
        <x:v>Permanent</x:v>
      </x:c>
      <x:c r="E1551" t="str">
        <x:v>Thurrock</x:v>
      </x:c>
      <x:c r="F1551" t="str">
        <x:v>Operative Skilled</x:v>
      </x:c>
      <x:c r="G1551" t="str">
        <x:v>396459B</x:v>
      </x:c>
      <x:c r="H1551" t="str">
        <x:v>Accenture - Manchester</x:v>
      </x:c>
      <x:c r="I1551" s="22" t="n">
        <x:v>10.5</x:v>
      </x:c>
      <x:c r="J1551" t="str">
        <x:v>Worked</x:v>
      </x:c>
      <x:c r="K1551" t="str">
        <x:v>Employee 1681; home branch Thurrock; assigned role Operative Skilled | Deployment branch: Thurrock | Actual role: Operative Driver | Jobs: 396459B | Customers: Accenture - Manchester | Actual hours: 10.5; source records: 1</x:v>
      </x:c>
      <x:c r="L1551" t="str">
        <x:v>Include</x:v>
      </x:c>
      <x:c r="M1551"/>
      <x:c r="N1551"/>
    </x:row>
    <x:row r="1552">
      <x:c r="A1552" t="str">
        <x:v>M Mynott (B)|2026-06-19</x:v>
      </x:c>
      <x:c r="B1552" s="888" t="n">
        <x:v>46192</x:v>
      </x:c>
      <x:c r="C1552" t="str">
        <x:v>M Mynott (B)</x:v>
      </x:c>
      <x:c r="D1552" t="str">
        <x:v>Permanent</x:v>
      </x:c>
      <x:c r="E1552" t="str">
        <x:v>Thurrock</x:v>
      </x:c>
      <x:c r="F1552" t="str">
        <x:v>Operative Skilled</x:v>
      </x:c>
      <x:c r="G1552" t="str">
        <x:v>402876</x:v>
      </x:c>
      <x:c r="H1552" t="str">
        <x:v>Bishops</x:v>
      </x:c>
      <x:c r="I1552" s="22" t="n">
        <x:v>7</x:v>
      </x:c>
      <x:c r="J1552" t="str">
        <x:v>Worked</x:v>
      </x:c>
      <x:c r="K1552" t="str">
        <x:v>Employee 1681; home branch Thurrock; assigned role Operative Skilled | Deployment branch: Thurrock | Actual role: Operative Skilled | Jobs: 402876 | Customers: Bishops | Actual hours: 7.0; source records: 1</x:v>
      </x:c>
      <x:c r="L1552" t="str">
        <x:v>Include</x:v>
      </x:c>
      <x:c r="M1552"/>
      <x:c r="N1552"/>
    </x:row>
    <x:row r="1553">
      <x:c r="A1553" t="str">
        <x:v>M Mynott (B)|2026-06-22</x:v>
      </x:c>
      <x:c r="B1553" s="888" t="n">
        <x:v>46195</x:v>
      </x:c>
      <x:c r="C1553" t="str">
        <x:v>M Mynott (B)</x:v>
      </x:c>
      <x:c r="D1553" t="str">
        <x:v>Permanent</x:v>
      </x:c>
      <x:c r="E1553" t="str">
        <x:v>Thurrock</x:v>
      </x:c>
      <x:c r="F1553" t="str">
        <x:v>Operative Skilled</x:v>
      </x:c>
      <x:c r="G1553" t="str">
        <x:v>402869</x:v>
      </x:c>
      <x:c r="H1553" t="str">
        <x:v>Reynolds Colman Bradley LLP</x:v>
      </x:c>
      <x:c r="I1553" s="22" t="n">
        <x:v>6.5</x:v>
      </x:c>
      <x:c r="J1553" t="str">
        <x:v>Worked</x:v>
      </x:c>
      <x:c r="K1553" t="str">
        <x:v>Employee 1681; home branch Thurrock; assigned role Operative Skilled | Deployment branch: Thurrock | Actual role: Operative Skilled | Jobs: 402869 | Customers: Reynolds Colman Bradley LLP | Actual hours: 6.5; source records: 1</x:v>
      </x:c>
      <x:c r="L1553" t="str">
        <x:v>Include</x:v>
      </x:c>
      <x:c r="M1553"/>
      <x:c r="N1553"/>
    </x:row>
    <x:row r="1554">
      <x:c r="A1554" t="str">
        <x:v>M Mynott (B)|2026-06-23</x:v>
      </x:c>
      <x:c r="B1554" s="888" t="n">
        <x:v>46196</x:v>
      </x:c>
      <x:c r="C1554" t="str">
        <x:v>M Mynott (B)</x:v>
      </x:c>
      <x:c r="D1554" t="str">
        <x:v>Permanent</x:v>
      </x:c>
      <x:c r="E1554" t="str">
        <x:v>Thurrock</x:v>
      </x:c>
      <x:c r="F1554" t="str">
        <x:v>Operative Skilled</x:v>
      </x:c>
      <x:c r="G1554" t="str">
        <x:v>401327</x:v>
      </x:c>
      <x:c r="H1554" t="str">
        <x:v>Fortress Investment Group</x:v>
      </x:c>
      <x:c r="I1554" s="22" t="n">
        <x:v>9.5</x:v>
      </x:c>
      <x:c r="J1554" t="str">
        <x:v>Worked</x:v>
      </x:c>
      <x:c r="K1554" t="str">
        <x:v>Employee 1681; home branch Thurrock; assigned role Operative Skilled | Deployment branch: Thurrock | Actual role: Operative Skilled | Jobs: 401327 | Customers: Fortress Investment Group | Actual hours: 9.5; source records: 1</x:v>
      </x:c>
      <x:c r="L1554" t="str">
        <x:v>Include</x:v>
      </x:c>
      <x:c r="M1554"/>
      <x:c r="N1554"/>
    </x:row>
    <x:row r="1555">
      <x:c r="A1555" t="str">
        <x:v>M Mynott (B)|2026-06-25</x:v>
      </x:c>
      <x:c r="B1555" s="888" t="n">
        <x:v>46198</x:v>
      </x:c>
      <x:c r="C1555" t="str">
        <x:v>M Mynott (B)</x:v>
      </x:c>
      <x:c r="D1555" t="str">
        <x:v>Permanent</x:v>
      </x:c>
      <x:c r="E1555" t="str">
        <x:v>Thurrock</x:v>
      </x:c>
      <x:c r="F1555" t="str">
        <x:v>Operative Skilled</x:v>
      </x:c>
      <x:c r="G1555" t="str">
        <x:v>402812</x:v>
      </x:c>
      <x:c r="H1555" t="str">
        <x:v>Protech Network Solutions</x:v>
      </x:c>
      <x:c r="I1555" s="22" t="n">
        <x:v>8</x:v>
      </x:c>
      <x:c r="J1555" t="str">
        <x:v>Worked</x:v>
      </x:c>
      <x:c r="K1555" t="str">
        <x:v>Employee 1681; home branch Thurrock; assigned role Operative Skilled | Deployment branch: Thurrock | Actual role: Operative Driver | Jobs: 402812 | Customers: Protech Network Solutions | Actual hours: 8.0; source records: 1</x:v>
      </x:c>
      <x:c r="L1555" t="str">
        <x:v>Include</x:v>
      </x:c>
      <x:c r="M1555"/>
      <x:c r="N1555"/>
    </x:row>
    <x:row r="1556">
      <x:c r="A1556" t="str">
        <x:v>M Mynott (B)|2026-06-26</x:v>
      </x:c>
      <x:c r="B1556" s="888" t="n">
        <x:v>46199</x:v>
      </x:c>
      <x:c r="C1556" t="str">
        <x:v>M Mynott (B)</x:v>
      </x:c>
      <x:c r="D1556" t="str">
        <x:v>Permanent</x:v>
      </x:c>
      <x:c r="E1556" t="str">
        <x:v>Thurrock</x:v>
      </x:c>
      <x:c r="F1556" t="str">
        <x:v>Operative Skilled</x:v>
      </x:c>
      <x:c r="G1556" t="str">
        <x:v>402947</x:v>
      </x:c>
      <x:c r="H1556" t="str">
        <x:v>University of Hertfordshire</x:v>
      </x:c>
      <x:c r="I1556" s="22" t="n">
        <x:v>9</x:v>
      </x:c>
      <x:c r="J1556" t="str">
        <x:v>Worked</x:v>
      </x:c>
      <x:c r="K1556" t="str">
        <x:v>Employee 1681; home branch Thurrock; assigned role Operative Skilled | Deployment branch: Thurrock | Actual role: Operative Driver | Jobs: 402947 | Customers: University of Hertfordshire | Actual hours: 9.0; source records: 1</x:v>
      </x:c>
      <x:c r="L1556" t="str">
        <x:v>Include</x:v>
      </x:c>
      <x:c r="M1556"/>
      <x:c r="N1556"/>
    </x:row>
    <x:row r="1557">
      <x:c r="A1557" t="str">
        <x:v>M Mynott (B)|2026-06-30</x:v>
      </x:c>
      <x:c r="B1557" s="888" t="n">
        <x:v>46203</x:v>
      </x:c>
      <x:c r="C1557" t="str">
        <x:v>M Mynott (B)</x:v>
      </x:c>
      <x:c r="D1557" t="str">
        <x:v>Permanent</x:v>
      </x:c>
      <x:c r="E1557" t="str">
        <x:v>Thurrock</x:v>
      </x:c>
      <x:c r="F1557" t="str">
        <x:v>Operative Skilled</x:v>
      </x:c>
      <x:c r="G1557" t="str">
        <x:v>401554</x:v>
      </x:c>
      <x:c r="H1557" t="str">
        <x:v>CPM/Omnicom</x:v>
      </x:c>
      <x:c r="I1557" s="22" t="n">
        <x:v>8.5</x:v>
      </x:c>
      <x:c r="J1557" t="str">
        <x:v>Worked</x:v>
      </x:c>
      <x:c r="K1557" t="str">
        <x:v>Employee 1681; home branch Thurrock; assigned role Operative Skilled | Deployment branch: Oxford | Actual role: Operative Skilled | Jobs: 401554 | Customers: CPM/Omnicom | Actual hours: 8.5; source records: 1</x:v>
      </x:c>
      <x:c r="L1557" t="str">
        <x:v>Include</x:v>
      </x:c>
      <x:c r="M1557"/>
      <x:c r="N1557"/>
    </x:row>
    <x:row r="1558">
      <x:c r="A1558" t="str">
        <x:v>M Palmer (B)|2026-06-01</x:v>
      </x:c>
      <x:c r="B1558" s="888" t="n">
        <x:v>46174</x:v>
      </x:c>
      <x:c r="C1558" t="str">
        <x:v>M Palmer (B)</x:v>
      </x:c>
      <x:c r="D1558" t="str">
        <x:v>Permanent</x:v>
      </x:c>
      <x:c r="E1558" t="str">
        <x:v>Thurrock</x:v>
      </x:c>
      <x:c r="F1558" t="str">
        <x:v>Operative Skilled</x:v>
      </x:c>
      <x:c r="G1558" t="str">
        <x:v>401051</x:v>
      </x:c>
      <x:c r="H1558" t="str">
        <x:v>Accenture UK Ltd</x:v>
      </x:c>
      <x:c r="I1558" s="22" t="n">
        <x:v>10.5</x:v>
      </x:c>
      <x:c r="J1558" t="str">
        <x:v>Worked</x:v>
      </x:c>
      <x:c r="K1558" t="str">
        <x:v>Employee 2242; home branch Thurrock; assigned role Operative Skilled | Deployment branch: Thurrock | Actual role: Operative Skilled | Jobs: 401051 | Customers: Accenture UK Ltd | Actual hours: 10.5; source records: 1</x:v>
      </x:c>
      <x:c r="L1558" t="str">
        <x:v>Include</x:v>
      </x:c>
      <x:c r="M1558"/>
      <x:c r="N1558"/>
    </x:row>
    <x:row r="1559">
      <x:c r="A1559" t="str">
        <x:v>M Palmer (B)|2026-06-02</x:v>
      </x:c>
      <x:c r="B1559" s="888" t="n">
        <x:v>46175</x:v>
      </x:c>
      <x:c r="C1559" t="str">
        <x:v>M Palmer (B)</x:v>
      </x:c>
      <x:c r="D1559" t="str">
        <x:v>Permanent</x:v>
      </x:c>
      <x:c r="E1559" t="str">
        <x:v>Thurrock</x:v>
      </x:c>
      <x:c r="F1559" t="str">
        <x:v>Operative Skilled</x:v>
      </x:c>
      <x:c r="G1559" t="str">
        <x:v>401051</x:v>
      </x:c>
      <x:c r="H1559" t="str">
        <x:v>Accenture UK Ltd</x:v>
      </x:c>
      <x:c r="I1559" s="22" t="n">
        <x:v>10.5</x:v>
      </x:c>
      <x:c r="J1559" t="str">
        <x:v>Worked</x:v>
      </x:c>
      <x:c r="K1559" t="str">
        <x:v>Employee 2242; home branch Thurrock; assigned role Operative Skilled | Deployment branch: Thurrock | Actual role: Operative Skilled | Jobs: 401051 | Customers: Accenture UK Ltd | Actual hours: 10.5; source records: 1</x:v>
      </x:c>
      <x:c r="L1559" t="str">
        <x:v>Include</x:v>
      </x:c>
      <x:c r="M1559"/>
      <x:c r="N1559"/>
    </x:row>
    <x:row r="1560">
      <x:c r="A1560" t="str">
        <x:v>M Palmer (B)|2026-06-03</x:v>
      </x:c>
      <x:c r="B1560" s="888" t="n">
        <x:v>46176</x:v>
      </x:c>
      <x:c r="C1560" t="str">
        <x:v>M Palmer (B)</x:v>
      </x:c>
      <x:c r="D1560" t="str">
        <x:v>Permanent</x:v>
      </x:c>
      <x:c r="E1560" t="str">
        <x:v>Thurrock</x:v>
      </x:c>
      <x:c r="F1560" t="str">
        <x:v>Operative Skilled</x:v>
      </x:c>
      <x:c r="G1560" t="str">
        <x:v>401051</x:v>
      </x:c>
      <x:c r="H1560" t="str">
        <x:v>Accenture UK Ltd</x:v>
      </x:c>
      <x:c r="I1560" s="22" t="n">
        <x:v>10.5</x:v>
      </x:c>
      <x:c r="J1560" t="str">
        <x:v>Worked</x:v>
      </x:c>
      <x:c r="K1560" t="str">
        <x:v>Employee 2242; home branch Thurrock; assigned role Operative Skilled | Deployment branch: Thurrock | Actual role: Operative Skilled | Jobs: 401051 | Customers: Accenture UK Ltd | Actual hours: 10.5; source records: 1</x:v>
      </x:c>
      <x:c r="L1560" t="str">
        <x:v>Include</x:v>
      </x:c>
      <x:c r="M1560"/>
      <x:c r="N1560"/>
    </x:row>
    <x:row r="1561">
      <x:c r="A1561" t="str">
        <x:v>M Palmer (B)|2026-06-04</x:v>
      </x:c>
      <x:c r="B1561" s="888" t="n">
        <x:v>46177</x:v>
      </x:c>
      <x:c r="C1561" t="str">
        <x:v>M Palmer (B)</x:v>
      </x:c>
      <x:c r="D1561" t="str">
        <x:v>Permanent</x:v>
      </x:c>
      <x:c r="E1561" t="str">
        <x:v>Thurrock</x:v>
      </x:c>
      <x:c r="F1561" t="str">
        <x:v>Operative Skilled</x:v>
      </x:c>
      <x:c r="G1561" t="str">
        <x:v>401051</x:v>
      </x:c>
      <x:c r="H1561" t="str">
        <x:v>Accenture UK Ltd</x:v>
      </x:c>
      <x:c r="I1561" s="22" t="n">
        <x:v>10.5</x:v>
      </x:c>
      <x:c r="J1561" t="str">
        <x:v>Worked</x:v>
      </x:c>
      <x:c r="K1561" t="str">
        <x:v>Employee 2242; home branch Thurrock; assigned role Operative Skilled | Deployment branch: Thurrock | Actual role: Operative Skilled | Jobs: 401051 | Customers: Accenture UK Ltd | Actual hours: 10.5; source records: 1</x:v>
      </x:c>
      <x:c r="L1561" t="str">
        <x:v>Include</x:v>
      </x:c>
      <x:c r="M1561"/>
      <x:c r="N1561"/>
    </x:row>
    <x:row r="1562">
      <x:c r="A1562" t="str">
        <x:v>M Palmer (B)|2026-06-05</x:v>
      </x:c>
      <x:c r="B1562" s="888" t="n">
        <x:v>46178</x:v>
      </x:c>
      <x:c r="C1562" t="str">
        <x:v>M Palmer (B)</x:v>
      </x:c>
      <x:c r="D1562" t="str">
        <x:v>Permanent</x:v>
      </x:c>
      <x:c r="E1562" t="str">
        <x:v>Thurrock</x:v>
      </x:c>
      <x:c r="F1562" t="str">
        <x:v>Operative Skilled</x:v>
      </x:c>
      <x:c r="G1562"/>
      <x:c r="H1562"/>
      <x:c r="I1562" s="22" t="n">
        <x:v>0</x:v>
      </x:c>
      <x:c r="J1562" t="str">
        <x:v>Annual leave</x:v>
      </x:c>
      <x:c r="K1562" t="str">
        <x:v>Employee 2242; home branch Thurrock; assigned role Operative Skilled | Leave: Annual Leave (Days) | Leave calendar basis: Fixed schedule</x:v>
      </x:c>
      <x:c r="L1562" t="str">
        <x:v>Include</x:v>
      </x:c>
      <x:c r="M1562"/>
      <x:c r="N1562"/>
    </x:row>
    <x:row r="1563">
      <x:c r="A1563" t="str">
        <x:v>M Palmer (B)|2026-06-08</x:v>
      </x:c>
      <x:c r="B1563" s="888" t="n">
        <x:v>46181</x:v>
      </x:c>
      <x:c r="C1563" t="str">
        <x:v>M Palmer (B)</x:v>
      </x:c>
      <x:c r="D1563" t="str">
        <x:v>Permanent</x:v>
      </x:c>
      <x:c r="E1563" t="str">
        <x:v>Thurrock</x:v>
      </x:c>
      <x:c r="F1563" t="str">
        <x:v>Operative Skilled</x:v>
      </x:c>
      <x:c r="G1563" t="str">
        <x:v>401051</x:v>
      </x:c>
      <x:c r="H1563" t="str">
        <x:v>Accenture UK Ltd</x:v>
      </x:c>
      <x:c r="I1563" s="22" t="n">
        <x:v>10.5</x:v>
      </x:c>
      <x:c r="J1563" t="str">
        <x:v>Worked</x:v>
      </x:c>
      <x:c r="K1563" t="str">
        <x:v>Employee 2242; home branch Thurrock; assigned role Operative Skilled | Deployment branch: Thurrock | Actual role: Operative Skilled | Jobs: 401051 | Customers: Accenture UK Ltd | Actual hours: 10.5; source records: 1</x:v>
      </x:c>
      <x:c r="L1563" t="str">
        <x:v>Include</x:v>
      </x:c>
      <x:c r="M1563"/>
      <x:c r="N1563"/>
    </x:row>
    <x:row r="1564">
      <x:c r="A1564" t="str">
        <x:v>M Palmer (B)|2026-06-09</x:v>
      </x:c>
      <x:c r="B1564" s="888" t="n">
        <x:v>46182</x:v>
      </x:c>
      <x:c r="C1564" t="str">
        <x:v>M Palmer (B)</x:v>
      </x:c>
      <x:c r="D1564" t="str">
        <x:v>Permanent</x:v>
      </x:c>
      <x:c r="E1564" t="str">
        <x:v>Thurrock</x:v>
      </x:c>
      <x:c r="F1564" t="str">
        <x:v>Operative Skilled</x:v>
      </x:c>
      <x:c r="G1564" t="str">
        <x:v>401051</x:v>
      </x:c>
      <x:c r="H1564" t="str">
        <x:v>Accenture UK Ltd</x:v>
      </x:c>
      <x:c r="I1564" s="22" t="n">
        <x:v>10.5</x:v>
      </x:c>
      <x:c r="J1564" t="str">
        <x:v>Worked</x:v>
      </x:c>
      <x:c r="K1564" t="str">
        <x:v>Employee 2242; home branch Thurrock; assigned role Operative Skilled | Deployment branch: Thurrock | Actual role: Operative Skilled | Jobs: 401051 | Customers: Accenture UK Ltd | Actual hours: 10.5; source records: 1</x:v>
      </x:c>
      <x:c r="L1564" t="str">
        <x:v>Include</x:v>
      </x:c>
      <x:c r="M1564"/>
      <x:c r="N1564"/>
    </x:row>
    <x:row r="1565">
      <x:c r="A1565" t="str">
        <x:v>M Palmer (B)|2026-06-10</x:v>
      </x:c>
      <x:c r="B1565" s="888" t="n">
        <x:v>46183</x:v>
      </x:c>
      <x:c r="C1565" t="str">
        <x:v>M Palmer (B)</x:v>
      </x:c>
      <x:c r="D1565" t="str">
        <x:v>Permanent</x:v>
      </x:c>
      <x:c r="E1565" t="str">
        <x:v>Thurrock</x:v>
      </x:c>
      <x:c r="F1565" t="str">
        <x:v>Operative Skilled</x:v>
      </x:c>
      <x:c r="G1565" t="str">
        <x:v>401051</x:v>
      </x:c>
      <x:c r="H1565" t="str">
        <x:v>Accenture UK Ltd</x:v>
      </x:c>
      <x:c r="I1565" s="22" t="n">
        <x:v>10.5</x:v>
      </x:c>
      <x:c r="J1565" t="str">
        <x:v>Worked</x:v>
      </x:c>
      <x:c r="K1565" t="str">
        <x:v>Employee 2242; home branch Thurrock; assigned role Operative Skilled | Deployment branch: Thurrock | Actual role: Operative Skilled | Jobs: 401051 | Customers: Accenture UK Ltd | Actual hours: 10.5; source records: 1</x:v>
      </x:c>
      <x:c r="L1565" t="str">
        <x:v>Include</x:v>
      </x:c>
      <x:c r="M1565"/>
      <x:c r="N1565"/>
    </x:row>
    <x:row r="1566">
      <x:c r="A1566" t="str">
        <x:v>M Palmer (B)|2026-06-11</x:v>
      </x:c>
      <x:c r="B1566" s="888" t="n">
        <x:v>46184</x:v>
      </x:c>
      <x:c r="C1566" t="str">
        <x:v>M Palmer (B)</x:v>
      </x:c>
      <x:c r="D1566" t="str">
        <x:v>Permanent</x:v>
      </x:c>
      <x:c r="E1566" t="str">
        <x:v>Thurrock</x:v>
      </x:c>
      <x:c r="F1566" t="str">
        <x:v>Operative Skilled</x:v>
      </x:c>
      <x:c r="G1566" t="str">
        <x:v>401051</x:v>
      </x:c>
      <x:c r="H1566" t="str">
        <x:v>Accenture UK Ltd</x:v>
      </x:c>
      <x:c r="I1566" s="22" t="n">
        <x:v>10.5</x:v>
      </x:c>
      <x:c r="J1566" t="str">
        <x:v>Worked</x:v>
      </x:c>
      <x:c r="K1566" t="str">
        <x:v>Employee 2242; home branch Thurrock; assigned role Operative Skilled | Deployment branch: Thurrock | Actual role: Operative Skilled | Jobs: 401051 | Customers: Accenture UK Ltd | Actual hours: 10.5; source records: 1</x:v>
      </x:c>
      <x:c r="L1566" t="str">
        <x:v>Include</x:v>
      </x:c>
      <x:c r="M1566"/>
      <x:c r="N1566"/>
    </x:row>
    <x:row r="1567">
      <x:c r="A1567" t="str">
        <x:v>M Palmer (B)|2026-06-12</x:v>
      </x:c>
      <x:c r="B1567" s="888" t="n">
        <x:v>46185</x:v>
      </x:c>
      <x:c r="C1567" t="str">
        <x:v>M Palmer (B)</x:v>
      </x:c>
      <x:c r="D1567" t="str">
        <x:v>Permanent</x:v>
      </x:c>
      <x:c r="E1567" t="str">
        <x:v>Thurrock</x:v>
      </x:c>
      <x:c r="F1567" t="str">
        <x:v>Operative Skilled</x:v>
      </x:c>
      <x:c r="G1567" t="str">
        <x:v>401051</x:v>
      </x:c>
      <x:c r="H1567" t="str">
        <x:v>Accenture UK Ltd</x:v>
      </x:c>
      <x:c r="I1567" s="22" t="n">
        <x:v>10.5</x:v>
      </x:c>
      <x:c r="J1567" t="str">
        <x:v>Worked</x:v>
      </x:c>
      <x:c r="K1567" t="str">
        <x:v>Employee 2242; home branch Thurrock; assigned role Operative Skilled | Deployment branch: Thurrock | Actual role: Operative Skilled | Jobs: 401051 | Customers: Accenture UK Ltd | Actual hours: 10.5; source records: 1</x:v>
      </x:c>
      <x:c r="L1567" t="str">
        <x:v>Include</x:v>
      </x:c>
      <x:c r="M1567"/>
      <x:c r="N1567"/>
    </x:row>
    <x:row r="1568">
      <x:c r="A1568" t="str">
        <x:v>M Palmer (B)|2026-06-15</x:v>
      </x:c>
      <x:c r="B1568" s="888" t="n">
        <x:v>46188</x:v>
      </x:c>
      <x:c r="C1568" t="str">
        <x:v>M Palmer (B)</x:v>
      </x:c>
      <x:c r="D1568" t="str">
        <x:v>Permanent</x:v>
      </x:c>
      <x:c r="E1568" t="str">
        <x:v>Thurrock</x:v>
      </x:c>
      <x:c r="F1568" t="str">
        <x:v>Operative Skilled</x:v>
      </x:c>
      <x:c r="G1568"/>
      <x:c r="H1568"/>
      <x:c r="I1568" s="22" t="n">
        <x:v>0</x:v>
      </x:c>
      <x:c r="J1568" t="str">
        <x:v>Annual leave</x:v>
      </x:c>
      <x:c r="K1568" t="str">
        <x:v>Employee 2242; home branch Thurrock; assigned role Operative Skilled | Leave: Annual Leave (Days) | Leave calendar basis: Fixed schedule</x:v>
      </x:c>
      <x:c r="L1568" t="str">
        <x:v>Include</x:v>
      </x:c>
      <x:c r="M1568"/>
      <x:c r="N1568"/>
    </x:row>
    <x:row r="1569">
      <x:c r="A1569" t="str">
        <x:v>M Palmer (B)|2026-06-16</x:v>
      </x:c>
      <x:c r="B1569" s="888" t="n">
        <x:v>46189</x:v>
      </x:c>
      <x:c r="C1569" t="str">
        <x:v>M Palmer (B)</x:v>
      </x:c>
      <x:c r="D1569" t="str">
        <x:v>Permanent</x:v>
      </x:c>
      <x:c r="E1569" t="str">
        <x:v>Thurrock</x:v>
      </x:c>
      <x:c r="F1569" t="str">
        <x:v>Operative Skilled</x:v>
      </x:c>
      <x:c r="G1569" t="str">
        <x:v>401051</x:v>
      </x:c>
      <x:c r="H1569" t="str">
        <x:v>Accenture UK Ltd</x:v>
      </x:c>
      <x:c r="I1569" s="22" t="n">
        <x:v>10.5</x:v>
      </x:c>
      <x:c r="J1569" t="str">
        <x:v>Worked</x:v>
      </x:c>
      <x:c r="K1569" t="str">
        <x:v>Employee 2242; home branch Thurrock; assigned role Operative Skilled | Deployment branch: Thurrock | Actual role: Operative Skilled | Jobs: 401051 | Customers: Accenture UK Ltd | Actual hours: 10.5; source records: 1</x:v>
      </x:c>
      <x:c r="L1569" t="str">
        <x:v>Include</x:v>
      </x:c>
      <x:c r="M1569"/>
      <x:c r="N1569"/>
    </x:row>
    <x:row r="1570">
      <x:c r="A1570" t="str">
        <x:v>M Palmer (B)|2026-06-17</x:v>
      </x:c>
      <x:c r="B1570" s="888" t="n">
        <x:v>46190</x:v>
      </x:c>
      <x:c r="C1570" t="str">
        <x:v>M Palmer (B)</x:v>
      </x:c>
      <x:c r="D1570" t="str">
        <x:v>Permanent</x:v>
      </x:c>
      <x:c r="E1570" t="str">
        <x:v>Thurrock</x:v>
      </x:c>
      <x:c r="F1570" t="str">
        <x:v>Operative Skilled</x:v>
      </x:c>
      <x:c r="G1570" t="str">
        <x:v>401051</x:v>
      </x:c>
      <x:c r="H1570" t="str">
        <x:v>Accenture UK Ltd</x:v>
      </x:c>
      <x:c r="I1570" s="22" t="n">
        <x:v>10.5</x:v>
      </x:c>
      <x:c r="J1570" t="str">
        <x:v>Worked</x:v>
      </x:c>
      <x:c r="K1570" t="str">
        <x:v>Employee 2242; home branch Thurrock; assigned role Operative Skilled | Deployment branch: Thurrock | Actual role: Operative Skilled | Jobs: 401051 | Customers: Accenture UK Ltd | Actual hours: 10.5; source records: 1</x:v>
      </x:c>
      <x:c r="L1570" t="str">
        <x:v>Include</x:v>
      </x:c>
      <x:c r="M1570"/>
      <x:c r="N1570"/>
    </x:row>
    <x:row r="1571">
      <x:c r="A1571" t="str">
        <x:v>M Palmer (B)|2026-06-18</x:v>
      </x:c>
      <x:c r="B1571" s="888" t="n">
        <x:v>46191</x:v>
      </x:c>
      <x:c r="C1571" t="str">
        <x:v>M Palmer (B)</x:v>
      </x:c>
      <x:c r="D1571" t="str">
        <x:v>Permanent</x:v>
      </x:c>
      <x:c r="E1571" t="str">
        <x:v>Thurrock</x:v>
      </x:c>
      <x:c r="F1571" t="str">
        <x:v>Operative Skilled</x:v>
      </x:c>
      <x:c r="G1571" t="str">
        <x:v>401051</x:v>
      </x:c>
      <x:c r="H1571" t="str">
        <x:v>Accenture UK Ltd</x:v>
      </x:c>
      <x:c r="I1571" s="22" t="n">
        <x:v>10.5</x:v>
      </x:c>
      <x:c r="J1571" t="str">
        <x:v>Worked</x:v>
      </x:c>
      <x:c r="K1571" t="str">
        <x:v>Employee 2242; home branch Thurrock; assigned role Operative Skilled | Deployment branch: Thurrock | Actual role: Operative Skilled | Jobs: 401051 | Customers: Accenture UK Ltd | Actual hours: 10.5; source records: 1</x:v>
      </x:c>
      <x:c r="L1571" t="str">
        <x:v>Include</x:v>
      </x:c>
      <x:c r="M1571"/>
      <x:c r="N1571"/>
    </x:row>
    <x:row r="1572">
      <x:c r="A1572" t="str">
        <x:v>M Palmer (B)|2026-06-19</x:v>
      </x:c>
      <x:c r="B1572" s="888" t="n">
        <x:v>46192</x:v>
      </x:c>
      <x:c r="C1572" t="str">
        <x:v>M Palmer (B)</x:v>
      </x:c>
      <x:c r="D1572" t="str">
        <x:v>Permanent</x:v>
      </x:c>
      <x:c r="E1572" t="str">
        <x:v>Thurrock</x:v>
      </x:c>
      <x:c r="F1572" t="str">
        <x:v>Operative Skilled</x:v>
      </x:c>
      <x:c r="G1572" t="str">
        <x:v>401051</x:v>
      </x:c>
      <x:c r="H1572" t="str">
        <x:v>Accenture UK Ltd</x:v>
      </x:c>
      <x:c r="I1572" s="22" t="n">
        <x:v>10.5</x:v>
      </x:c>
      <x:c r="J1572" t="str">
        <x:v>Worked</x:v>
      </x:c>
      <x:c r="K1572" t="str">
        <x:v>Employee 2242; home branch Thurrock; assigned role Operative Skilled | Deployment branch: Thurrock | Actual role: Operative Skilled | Jobs: 401051 | Customers: Accenture UK Ltd | Actual hours: 10.5; source records: 1</x:v>
      </x:c>
      <x:c r="L1572" t="str">
        <x:v>Include</x:v>
      </x:c>
      <x:c r="M1572"/>
      <x:c r="N1572"/>
    </x:row>
    <x:row r="1573">
      <x:c r="A1573" t="str">
        <x:v>M Palmer (B)|2026-06-22</x:v>
      </x:c>
      <x:c r="B1573" s="888" t="n">
        <x:v>46195</x:v>
      </x:c>
      <x:c r="C1573" t="str">
        <x:v>M Palmer (B)</x:v>
      </x:c>
      <x:c r="D1573" t="str">
        <x:v>Permanent</x:v>
      </x:c>
      <x:c r="E1573" t="str">
        <x:v>Thurrock</x:v>
      </x:c>
      <x:c r="F1573" t="str">
        <x:v>Operative Skilled</x:v>
      </x:c>
      <x:c r="G1573" t="str">
        <x:v>401051</x:v>
      </x:c>
      <x:c r="H1573" t="str">
        <x:v>Accenture UK Ltd</x:v>
      </x:c>
      <x:c r="I1573" s="22" t="n">
        <x:v>10.5</x:v>
      </x:c>
      <x:c r="J1573" t="str">
        <x:v>Worked</x:v>
      </x:c>
      <x:c r="K1573" t="str">
        <x:v>Employee 2242; home branch Thurrock; assigned role Operative Skilled | Deployment branch: Thurrock | Actual role: Operative Skilled | Jobs: 401051 | Customers: Accenture UK Ltd | Actual hours: 10.5; source records: 1</x:v>
      </x:c>
      <x:c r="L1573" t="str">
        <x:v>Include</x:v>
      </x:c>
      <x:c r="M1573"/>
      <x:c r="N1573"/>
    </x:row>
    <x:row r="1574">
      <x:c r="A1574" t="str">
        <x:v>M Palmer (B)|2026-06-23</x:v>
      </x:c>
      <x:c r="B1574" s="888" t="n">
        <x:v>46196</x:v>
      </x:c>
      <x:c r="C1574" t="str">
        <x:v>M Palmer (B)</x:v>
      </x:c>
      <x:c r="D1574" t="str">
        <x:v>Permanent</x:v>
      </x:c>
      <x:c r="E1574" t="str">
        <x:v>Thurrock</x:v>
      </x:c>
      <x:c r="F1574" t="str">
        <x:v>Operative Skilled</x:v>
      </x:c>
      <x:c r="G1574" t="str">
        <x:v>401051</x:v>
      </x:c>
      <x:c r="H1574" t="str">
        <x:v>Accenture UK Ltd</x:v>
      </x:c>
      <x:c r="I1574" s="22" t="n">
        <x:v>10.5</x:v>
      </x:c>
      <x:c r="J1574" t="str">
        <x:v>Worked</x:v>
      </x:c>
      <x:c r="K1574" t="str">
        <x:v>Employee 2242; home branch Thurrock; assigned role Operative Skilled | Deployment branch: Thurrock | Actual role: Operative Skilled | Jobs: 401051 | Customers: Accenture UK Ltd | Actual hours: 10.5; source records: 1</x:v>
      </x:c>
      <x:c r="L1574" t="str">
        <x:v>Include</x:v>
      </x:c>
      <x:c r="M1574"/>
      <x:c r="N1574"/>
    </x:row>
    <x:row r="1575">
      <x:c r="A1575" t="str">
        <x:v>M Palmer (B)|2026-06-25</x:v>
      </x:c>
      <x:c r="B1575" s="888" t="n">
        <x:v>46198</x:v>
      </x:c>
      <x:c r="C1575" t="str">
        <x:v>M Palmer (B)</x:v>
      </x:c>
      <x:c r="D1575" t="str">
        <x:v>Permanent</x:v>
      </x:c>
      <x:c r="E1575" t="str">
        <x:v>Thurrock</x:v>
      </x:c>
      <x:c r="F1575" t="str">
        <x:v>Operative Skilled</x:v>
      </x:c>
      <x:c r="G1575" t="str">
        <x:v>401051</x:v>
      </x:c>
      <x:c r="H1575" t="str">
        <x:v>Accenture UK Ltd</x:v>
      </x:c>
      <x:c r="I1575" s="22" t="n">
        <x:v>10.5</x:v>
      </x:c>
      <x:c r="J1575" t="str">
        <x:v>Worked</x:v>
      </x:c>
      <x:c r="K1575" t="str">
        <x:v>Employee 2242; home branch Thurrock; assigned role Operative Skilled | Deployment branch: Thurrock | Actual role: Operative Skilled | Jobs: 401051 | Customers: Accenture UK Ltd | Actual hours: 10.5; source records: 1</x:v>
      </x:c>
      <x:c r="L1575" t="str">
        <x:v>Include</x:v>
      </x:c>
      <x:c r="M1575"/>
      <x:c r="N1575"/>
    </x:row>
    <x:row r="1576">
      <x:c r="A1576" t="str">
        <x:v>M Palmer (B)|2026-06-26</x:v>
      </x:c>
      <x:c r="B1576" s="888" t="n">
        <x:v>46199</x:v>
      </x:c>
      <x:c r="C1576" t="str">
        <x:v>M Palmer (B)</x:v>
      </x:c>
      <x:c r="D1576" t="str">
        <x:v>Permanent</x:v>
      </x:c>
      <x:c r="E1576" t="str">
        <x:v>Thurrock</x:v>
      </x:c>
      <x:c r="F1576" t="str">
        <x:v>Operative Skilled</x:v>
      </x:c>
      <x:c r="G1576" t="str">
        <x:v>401051</x:v>
      </x:c>
      <x:c r="H1576" t="str">
        <x:v>Accenture UK Ltd</x:v>
      </x:c>
      <x:c r="I1576" s="22" t="n">
        <x:v>10.5</x:v>
      </x:c>
      <x:c r="J1576" t="str">
        <x:v>Worked</x:v>
      </x:c>
      <x:c r="K1576" t="str">
        <x:v>Employee 2242; home branch Thurrock; assigned role Operative Skilled | Deployment branch: Thurrock | Actual role: Operative Skilled | Jobs: 401051 | Customers: Accenture UK Ltd | Actual hours: 10.5; source records: 1</x:v>
      </x:c>
      <x:c r="L1576" t="str">
        <x:v>Include</x:v>
      </x:c>
      <x:c r="M1576"/>
      <x:c r="N1576"/>
    </x:row>
    <x:row r="1577">
      <x:c r="A1577" t="str">
        <x:v>M Palmer (B)|2026-06-29</x:v>
      </x:c>
      <x:c r="B1577" s="888" t="n">
        <x:v>46202</x:v>
      </x:c>
      <x:c r="C1577" t="str">
        <x:v>M Palmer (B)</x:v>
      </x:c>
      <x:c r="D1577" t="str">
        <x:v>Permanent</x:v>
      </x:c>
      <x:c r="E1577" t="str">
        <x:v>Thurrock</x:v>
      </x:c>
      <x:c r="F1577" t="str">
        <x:v>Operative Skilled</x:v>
      </x:c>
      <x:c r="G1577" t="str">
        <x:v>401051</x:v>
      </x:c>
      <x:c r="H1577" t="str">
        <x:v>Accenture UK Ltd</x:v>
      </x:c>
      <x:c r="I1577" s="22" t="n">
        <x:v>10.5</x:v>
      </x:c>
      <x:c r="J1577" t="str">
        <x:v>Worked</x:v>
      </x:c>
      <x:c r="K1577" t="str">
        <x:v>Employee 2242; home branch Thurrock; assigned role Operative Skilled | Deployment branch: Thurrock | Actual role: Operative Skilled | Jobs: 401051 | Customers: Accenture UK Ltd | Actual hours: 10.5; source records: 1</x:v>
      </x:c>
      <x:c r="L1577" t="str">
        <x:v>Include</x:v>
      </x:c>
      <x:c r="M1577"/>
      <x:c r="N1577"/>
    </x:row>
    <x:row r="1578">
      <x:c r="A1578" t="str">
        <x:v>M Palmer (B)|2026-06-30</x:v>
      </x:c>
      <x:c r="B1578" s="888" t="n">
        <x:v>46203</x:v>
      </x:c>
      <x:c r="C1578" t="str">
        <x:v>M Palmer (B)</x:v>
      </x:c>
      <x:c r="D1578" t="str">
        <x:v>Permanent</x:v>
      </x:c>
      <x:c r="E1578" t="str">
        <x:v>Thurrock</x:v>
      </x:c>
      <x:c r="F1578" t="str">
        <x:v>Operative Skilled</x:v>
      </x:c>
      <x:c r="G1578" t="str">
        <x:v>401051</x:v>
      </x:c>
      <x:c r="H1578" t="str">
        <x:v>Accenture UK Ltd</x:v>
      </x:c>
      <x:c r="I1578" s="22" t="n">
        <x:v>10.5</x:v>
      </x:c>
      <x:c r="J1578" t="str">
        <x:v>Worked</x:v>
      </x:c>
      <x:c r="K1578" t="str">
        <x:v>Employee 2242; home branch Thurrock; assigned role Operative Skilled | Deployment branch: Thurrock | Actual role: Operative Skilled | Jobs: 401051 | Customers: Accenture UK Ltd | Actual hours: 10.5; source records: 1</x:v>
      </x:c>
      <x:c r="L1578" t="str">
        <x:v>Include</x:v>
      </x:c>
      <x:c r="M1578"/>
      <x:c r="N1578"/>
    </x:row>
    <x:row r="1579">
      <x:c r="A1579" t="str">
        <x:v>M Parker|2026-06-01</x:v>
      </x:c>
      <x:c r="B1579" s="888" t="n">
        <x:v>46174</x:v>
      </x:c>
      <x:c r="C1579" t="str">
        <x:v>M Parker</x:v>
      </x:c>
      <x:c r="D1579" t="str">
        <x:v>Permanent</x:v>
      </x:c>
      <x:c r="E1579" t="str">
        <x:v>Thurrock</x:v>
      </x:c>
      <x:c r="F1579" t="str">
        <x:v>Operative Skilled</x:v>
      </x:c>
      <x:c r="G1579" t="str">
        <x:v>402263</x:v>
      </x:c>
      <x:c r="H1579" t="str">
        <x:v>UBS Europe SE Luxembourg</x:v>
      </x:c>
      <x:c r="I1579" s="22" t="n">
        <x:v>8.5</x:v>
      </x:c>
      <x:c r="J1579" t="str">
        <x:v>Worked</x:v>
      </x:c>
      <x:c r="K1579" t="str">
        <x:v>Employee 103193; home branch Thurrock; assigned role Operative Skilled | Deployment branch: Thurrock | Actual role: Operative Porter | Jobs: 402263 | Customers: UBS Europe SE Luxembourg | Actual hours: 8.5; source records: 1</x:v>
      </x:c>
      <x:c r="L1579" t="str">
        <x:v>Include</x:v>
      </x:c>
      <x:c r="M1579"/>
      <x:c r="N1579"/>
    </x:row>
    <x:row r="1580">
      <x:c r="A1580" t="str">
        <x:v>M Parker|2026-06-02</x:v>
      </x:c>
      <x:c r="B1580" s="888" t="n">
        <x:v>46175</x:v>
      </x:c>
      <x:c r="C1580" t="str">
        <x:v>M Parker</x:v>
      </x:c>
      <x:c r="D1580" t="str">
        <x:v>Permanent</x:v>
      </x:c>
      <x:c r="E1580" t="str">
        <x:v>Thurrock</x:v>
      </x:c>
      <x:c r="F1580" t="str">
        <x:v>Operative Skilled</x:v>
      </x:c>
      <x:c r="G1580"/>
      <x:c r="H1580"/>
      <x:c r="I1580" s="22" t="n">
        <x:v>0</x:v>
      </x:c>
      <x:c r="J1580" t="str">
        <x:v>Annual leave</x:v>
      </x:c>
      <x:c r="K1580" t="str">
        <x:v>Employee 103193; home branch Thurrock; assigned role Operative Skilled | Leave: Annual Leave (Hours) | Leave calendar basis: Variable-pattern period</x:v>
      </x:c>
      <x:c r="L1580" t="str">
        <x:v>Include</x:v>
      </x:c>
      <x:c r="M1580"/>
      <x:c r="N1580"/>
    </x:row>
    <x:row r="1581">
      <x:c r="A1581" t="str">
        <x:v>M Parker|2026-06-03</x:v>
      </x:c>
      <x:c r="B1581" s="888" t="n">
        <x:v>46176</x:v>
      </x:c>
      <x:c r="C1581" t="str">
        <x:v>M Parker</x:v>
      </x:c>
      <x:c r="D1581" t="str">
        <x:v>Permanent</x:v>
      </x:c>
      <x:c r="E1581" t="str">
        <x:v>Thurrock</x:v>
      </x:c>
      <x:c r="F1581" t="str">
        <x:v>Operative Skilled</x:v>
      </x:c>
      <x:c r="G1581" t="str">
        <x:v>402542</x:v>
      </x:c>
      <x:c r="H1581" t="str">
        <x:v>Kadans Science Partner</x:v>
      </x:c>
      <x:c r="I1581" s="22" t="n">
        <x:v>7.5</x:v>
      </x:c>
      <x:c r="J1581" t="str">
        <x:v>Worked</x:v>
      </x:c>
      <x:c r="K1581" t="str">
        <x:v>Employee 103193; home branch Thurrock; assigned role Operative Skilled | Deployment branch: Thurrock | Actual role: Operative Porter | Jobs: 402542 | Customers: Kadans Science Partner | Actual hours: 7.5; source records: 1</x:v>
      </x:c>
      <x:c r="L1581" t="str">
        <x:v>Include</x:v>
      </x:c>
      <x:c r="M1581"/>
      <x:c r="N1581"/>
    </x:row>
    <x:row r="1582">
      <x:c r="A1582" t="str">
        <x:v>M Parker|2026-06-04</x:v>
      </x:c>
      <x:c r="B1582" s="888" t="n">
        <x:v>46177</x:v>
      </x:c>
      <x:c r="C1582" t="str">
        <x:v>M Parker</x:v>
      </x:c>
      <x:c r="D1582" t="str">
        <x:v>Permanent</x:v>
      </x:c>
      <x:c r="E1582" t="str">
        <x:v>Thurrock</x:v>
      </x:c>
      <x:c r="F1582" t="str">
        <x:v>Operative Skilled</x:v>
      </x:c>
      <x:c r="G1582" t="str">
        <x:v>402520</x:v>
      </x:c>
      <x:c r="H1582" t="str">
        <x:v>London Metropolitan University</x:v>
      </x:c>
      <x:c r="I1582" s="22" t="n">
        <x:v>7.5</x:v>
      </x:c>
      <x:c r="J1582" t="str">
        <x:v>Worked</x:v>
      </x:c>
      <x:c r="K1582" t="str">
        <x:v>Employee 103193; home branch Thurrock; assigned role Operative Skilled | Deployment branch: Thurrock | Actual role: Operative Porter | Jobs: 402520 | Customers: London Metropolitan University | Actual hours: 7.5; source records: 1</x:v>
      </x:c>
      <x:c r="L1582" t="str">
        <x:v>Include</x:v>
      </x:c>
      <x:c r="M1582"/>
      <x:c r="N1582"/>
    </x:row>
    <x:row r="1583">
      <x:c r="A1583" t="str">
        <x:v>M Parker|2026-06-05</x:v>
      </x:c>
      <x:c r="B1583" s="888" t="n">
        <x:v>46178</x:v>
      </x:c>
      <x:c r="C1583" t="str">
        <x:v>M Parker</x:v>
      </x:c>
      <x:c r="D1583" t="str">
        <x:v>Permanent</x:v>
      </x:c>
      <x:c r="E1583" t="str">
        <x:v>Thurrock</x:v>
      </x:c>
      <x:c r="F1583" t="str">
        <x:v>Operative Skilled</x:v>
      </x:c>
      <x:c r="G1583" t="str">
        <x:v>402569</x:v>
      </x:c>
      <x:c r="H1583" t="str">
        <x:v>Barry/Mr Simon</x:v>
      </x:c>
      <x:c r="I1583" s="22" t="n">
        <x:v>8</x:v>
      </x:c>
      <x:c r="J1583" t="str">
        <x:v>Worked</x:v>
      </x:c>
      <x:c r="K1583" t="str">
        <x:v>Employee 103193; home branch Thurrock; assigned role Operative Skilled | Deployment branch: Thurrock | Actual role: Operative Porter | Jobs: 402569 | Customers: Barry/Mr Simon | Actual hours: 8.0; source records: 1</x:v>
      </x:c>
      <x:c r="L1583" t="str">
        <x:v>Include</x:v>
      </x:c>
      <x:c r="M1583"/>
      <x:c r="N1583"/>
    </x:row>
    <x:row r="1584">
      <x:c r="A1584" t="str">
        <x:v>M Parker|2026-06-08</x:v>
      </x:c>
      <x:c r="B1584" s="888" t="n">
        <x:v>46181</x:v>
      </x:c>
      <x:c r="C1584" t="str">
        <x:v>M Parker</x:v>
      </x:c>
      <x:c r="D1584" t="str">
        <x:v>Permanent</x:v>
      </x:c>
      <x:c r="E1584" t="str">
        <x:v>Thurrock</x:v>
      </x:c>
      <x:c r="F1584" t="str">
        <x:v>Operative Skilled</x:v>
      </x:c>
      <x:c r="G1584" t="str">
        <x:v>402597</x:v>
      </x:c>
      <x:c r="H1584" t="str">
        <x:v>Societe Generale</x:v>
      </x:c>
      <x:c r="I1584" s="22" t="n">
        <x:v>6.5</x:v>
      </x:c>
      <x:c r="J1584" t="str">
        <x:v>Worked</x:v>
      </x:c>
      <x:c r="K1584" t="str">
        <x:v>Employee 103193; home branch Thurrock; assigned role Operative Skilled | Deployment branch: Thurrock | Actual role: Operative Porter | Jobs: 402597 | Customers: Societe Generale | Actual hours: 6.5; source records: 1</x:v>
      </x:c>
      <x:c r="L1584" t="str">
        <x:v>Include</x:v>
      </x:c>
      <x:c r="M1584"/>
      <x:c r="N1584"/>
    </x:row>
    <x:row r="1585">
      <x:c r="A1585" t="str">
        <x:v>M Parker|2026-06-09</x:v>
      </x:c>
      <x:c r="B1585" s="888" t="n">
        <x:v>46182</x:v>
      </x:c>
      <x:c r="C1585" t="str">
        <x:v>M Parker</x:v>
      </x:c>
      <x:c r="D1585" t="str">
        <x:v>Permanent</x:v>
      </x:c>
      <x:c r="E1585" t="str">
        <x:v>Thurrock</x:v>
      </x:c>
      <x:c r="F1585" t="str">
        <x:v>Operative Skilled</x:v>
      </x:c>
      <x:c r="G1585" t="str">
        <x:v>402674</x:v>
      </x:c>
      <x:c r="H1585" t="str">
        <x:v>London Metropolitan University</x:v>
      </x:c>
      <x:c r="I1585" s="22" t="n">
        <x:v>7.5</x:v>
      </x:c>
      <x:c r="J1585" t="str">
        <x:v>Worked</x:v>
      </x:c>
      <x:c r="K1585" t="str">
        <x:v>Employee 103193; home branch Thurrock; assigned role Operative Skilled | Deployment branch: Thurrock | Actual role: Operative Porter | Jobs: 402674 | Customers: London Metropolitan University | Actual hours: 7.5; source records: 1</x:v>
      </x:c>
      <x:c r="L1585" t="str">
        <x:v>Include</x:v>
      </x:c>
      <x:c r="M1585"/>
      <x:c r="N1585"/>
    </x:row>
    <x:row r="1586">
      <x:c r="A1586" t="str">
        <x:v>M Parker|2026-06-10</x:v>
      </x:c>
      <x:c r="B1586" s="888" t="n">
        <x:v>46183</x:v>
      </x:c>
      <x:c r="C1586" t="str">
        <x:v>M Parker</x:v>
      </x:c>
      <x:c r="D1586" t="str">
        <x:v>Permanent</x:v>
      </x:c>
      <x:c r="E1586" t="str">
        <x:v>Thurrock</x:v>
      </x:c>
      <x:c r="F1586" t="str">
        <x:v>Operative Skilled</x:v>
      </x:c>
      <x:c r="G1586"/>
      <x:c r="H1586"/>
      <x:c r="I1586" s="22" t="n">
        <x:v>0</x:v>
      </x:c>
      <x:c r="J1586" t="str">
        <x:v>Other leave — Unpaid Leave (Authorised)</x:v>
      </x:c>
      <x:c r="K1586" t="str">
        <x:v>Employee 103193; home branch Thurrock; assigned role Operative Skilled | Leave: Unpaid Leave (Authorised) | Leave calendar basis: Variable-pattern period</x:v>
      </x:c>
      <x:c r="L1586" t="str">
        <x:v>Include</x:v>
      </x:c>
      <x:c r="M1586"/>
      <x:c r="N1586"/>
    </x:row>
    <x:row r="1587">
      <x:c r="A1587" t="str">
        <x:v>M Parker|2026-06-11</x:v>
      </x:c>
      <x:c r="B1587" s="888" t="n">
        <x:v>46184</x:v>
      </x:c>
      <x:c r="C1587" t="str">
        <x:v>M Parker</x:v>
      </x:c>
      <x:c r="D1587" t="str">
        <x:v>Permanent</x:v>
      </x:c>
      <x:c r="E1587" t="str">
        <x:v>Thurrock</x:v>
      </x:c>
      <x:c r="F1587" t="str">
        <x:v>Operative Skilled</x:v>
      </x:c>
      <x:c r="G1587" t="str">
        <x:v>397246</x:v>
      </x:c>
      <x:c r="H1587" t="str">
        <x:v>Ministry of Defence</x:v>
      </x:c>
      <x:c r="I1587" s="22" t="n">
        <x:v>8.5</x:v>
      </x:c>
      <x:c r="J1587" t="str">
        <x:v>Worked</x:v>
      </x:c>
      <x:c r="K1587" t="str">
        <x:v>Employee 103193; home branch Thurrock; assigned role Operative Skilled | Deployment branch: Thurrock | Actual role: Operative Porter | Jobs: 397246 | Customers: Ministry of Defence | Actual hours: 8.5; source records: 1</x:v>
      </x:c>
      <x:c r="L1587" t="str">
        <x:v>Include</x:v>
      </x:c>
      <x:c r="M1587"/>
      <x:c r="N1587"/>
    </x:row>
    <x:row r="1588">
      <x:c r="A1588" t="str">
        <x:v>M Parker|2026-06-12</x:v>
      </x:c>
      <x:c r="B1588" s="888" t="n">
        <x:v>46185</x:v>
      </x:c>
      <x:c r="C1588" t="str">
        <x:v>M Parker</x:v>
      </x:c>
      <x:c r="D1588" t="str">
        <x:v>Permanent</x:v>
      </x:c>
      <x:c r="E1588" t="str">
        <x:v>Thurrock</x:v>
      </x:c>
      <x:c r="F1588" t="str">
        <x:v>Operative Skilled</x:v>
      </x:c>
      <x:c r="G1588" t="str">
        <x:v>397246</x:v>
      </x:c>
      <x:c r="H1588" t="str">
        <x:v>Ministry of Defence</x:v>
      </x:c>
      <x:c r="I1588" s="22" t="n">
        <x:v>8.5</x:v>
      </x:c>
      <x:c r="J1588" t="str">
        <x:v>Worked</x:v>
      </x:c>
      <x:c r="K1588" t="str">
        <x:v>Employee 103193; home branch Thurrock; assigned role Operative Skilled | Deployment branch: Thurrock | Actual role: Operative Porter | Jobs: 397246 | Customers: Ministry of Defence | Actual hours: 8.5; source records: 1</x:v>
      </x:c>
      <x:c r="L1588" t="str">
        <x:v>Include</x:v>
      </x:c>
      <x:c r="M1588"/>
      <x:c r="N1588"/>
    </x:row>
    <x:row r="1589">
      <x:c r="A1589" t="str">
        <x:v>M Parker|2026-06-13</x:v>
      </x:c>
      <x:c r="B1589" s="888" t="n">
        <x:v>46186</x:v>
      </x:c>
      <x:c r="C1589" t="str">
        <x:v>M Parker</x:v>
      </x:c>
      <x:c r="D1589" t="str">
        <x:v>Permanent</x:v>
      </x:c>
      <x:c r="E1589" t="str">
        <x:v>Thurrock</x:v>
      </x:c>
      <x:c r="F1589" t="str">
        <x:v>Operative Skilled</x:v>
      </x:c>
      <x:c r="G1589" t="str">
        <x:v>401554, 399379E</x:v>
      </x:c>
      <x:c r="H1589" t="str">
        <x:v>CPM/Omnicom; Restore Harrow Green Oxford  M/W use only</x:v>
      </x:c>
      <x:c r="I1589" s="22" t="n">
        <x:v>16.5</x:v>
      </x:c>
      <x:c r="J1589" t="str">
        <x:v>Worked — 2 records</x:v>
      </x:c>
      <x:c r="K1589" t="str">
        <x:v>Employee 103193; home branch Thurrock; assigned role Operative Skilled | Deployment branch: Oxford | Actual role: Operative Porter | Jobs: 401554, 399379E | Customers: CPM/Omnicom; Restore Harrow Green Oxford  M/W use only | Actual hours: 16.5; source records: 2</x:v>
      </x:c>
      <x:c r="L1589" t="str">
        <x:v>Include</x:v>
      </x:c>
      <x:c r="M1589"/>
      <x:c r="N1589"/>
    </x:row>
    <x:row r="1590">
      <x:c r="A1590" t="str">
        <x:v>M Parker|2026-06-14</x:v>
      </x:c>
      <x:c r="B1590" s="888" t="n">
        <x:v>46187</x:v>
      </x:c>
      <x:c r="C1590" t="str">
        <x:v>M Parker</x:v>
      </x:c>
      <x:c r="D1590" t="str">
        <x:v>Permanent</x:v>
      </x:c>
      <x:c r="E1590" t="str">
        <x:v>Thurrock</x:v>
      </x:c>
      <x:c r="F1590" t="str">
        <x:v>Operative Skilled</x:v>
      </x:c>
      <x:c r="G1590" t="str">
        <x:v>402606</x:v>
      </x:c>
      <x:c r="H1590" t="str">
        <x:v>UBS Investment Bank</x:v>
      </x:c>
      <x:c r="I1590" s="22" t="n">
        <x:v>9</x:v>
      </x:c>
      <x:c r="J1590" t="str">
        <x:v>Worked</x:v>
      </x:c>
      <x:c r="K1590" t="str">
        <x:v>Employee 103193; home branch Thurrock; assigned role Operative Skilled | Deployment branch: Thurrock | Actual role: Operative Porter | Jobs: 402606 | Customers: UBS Investment Bank | Actual hours: 9.0; source records: 1</x:v>
      </x:c>
      <x:c r="L1590" t="str">
        <x:v>Include</x:v>
      </x:c>
      <x:c r="M1590"/>
      <x:c r="N1590"/>
    </x:row>
    <x:row r="1591">
      <x:c r="A1591" t="str">
        <x:v>M Parker|2026-06-15</x:v>
      </x:c>
      <x:c r="B1591" s="888" t="n">
        <x:v>46188</x:v>
      </x:c>
      <x:c r="C1591" t="str">
        <x:v>M Parker</x:v>
      </x:c>
      <x:c r="D1591" t="str">
        <x:v>Permanent</x:v>
      </x:c>
      <x:c r="E1591" t="str">
        <x:v>Thurrock</x:v>
      </x:c>
      <x:c r="F1591" t="str">
        <x:v>Operative Skilled</x:v>
      </x:c>
      <x:c r="G1591" t="str">
        <x:v>397246</x:v>
      </x:c>
      <x:c r="H1591" t="str">
        <x:v>Ministry of Defence</x:v>
      </x:c>
      <x:c r="I1591" s="22" t="n">
        <x:v>8.5</x:v>
      </x:c>
      <x:c r="J1591" t="str">
        <x:v>Worked</x:v>
      </x:c>
      <x:c r="K1591" t="str">
        <x:v>Employee 103193; home branch Thurrock; assigned role Operative Skilled | Deployment branch: Thurrock | Actual role: Operative Porter | Jobs: 397246 | Customers: Ministry of Defence | Actual hours: 8.5; source records: 1</x:v>
      </x:c>
      <x:c r="L1591" t="str">
        <x:v>Include</x:v>
      </x:c>
      <x:c r="M1591"/>
      <x:c r="N1591"/>
    </x:row>
    <x:row r="1592">
      <x:c r="A1592" t="str">
        <x:v>M Parker|2026-06-16</x:v>
      </x:c>
      <x:c r="B1592" s="888" t="n">
        <x:v>46189</x:v>
      </x:c>
      <x:c r="C1592" t="str">
        <x:v>M Parker</x:v>
      </x:c>
      <x:c r="D1592" t="str">
        <x:v>Permanent</x:v>
      </x:c>
      <x:c r="E1592" t="str">
        <x:v>Thurrock</x:v>
      </x:c>
      <x:c r="F1592" t="str">
        <x:v>Operative Skilled</x:v>
      </x:c>
      <x:c r="G1592"/>
      <x:c r="H1592"/>
      <x:c r="I1592" s="22" t="n">
        <x:v>0</x:v>
      </x:c>
      <x:c r="J1592" t="str">
        <x:v>Annual leave</x:v>
      </x:c>
      <x:c r="K1592" t="str">
        <x:v>Employee 103193; home branch Thurrock; assigned role Operative Skilled | Leave: Annual Leave (Hours) | Leave calendar basis: Variable-pattern period</x:v>
      </x:c>
      <x:c r="L1592" t="str">
        <x:v>Include</x:v>
      </x:c>
      <x:c r="M1592"/>
      <x:c r="N1592"/>
    </x:row>
    <x:row r="1593">
      <x:c r="A1593" t="str">
        <x:v>M Parker|2026-06-17</x:v>
      </x:c>
      <x:c r="B1593" s="888" t="n">
        <x:v>46190</x:v>
      </x:c>
      <x:c r="C1593" t="str">
        <x:v>M Parker</x:v>
      </x:c>
      <x:c r="D1593" t="str">
        <x:v>Permanent</x:v>
      </x:c>
      <x:c r="E1593" t="str">
        <x:v>Thurrock</x:v>
      </x:c>
      <x:c r="F1593" t="str">
        <x:v>Operative Skilled</x:v>
      </x:c>
      <x:c r="G1593"/>
      <x:c r="H1593"/>
      <x:c r="I1593" s="22" t="n">
        <x:v>0</x:v>
      </x:c>
      <x:c r="J1593" t="str">
        <x:v>Annual leave</x:v>
      </x:c>
      <x:c r="K1593" t="str">
        <x:v>Employee 103193; home branch Thurrock; assigned role Operative Skilled | Leave: Annual Leave (Hours) | Leave calendar basis: Variable-pattern period</x:v>
      </x:c>
      <x:c r="L1593" t="str">
        <x:v>Include</x:v>
      </x:c>
      <x:c r="M1593"/>
      <x:c r="N1593"/>
    </x:row>
    <x:row r="1594">
      <x:c r="A1594" t="str">
        <x:v>M Parker|2026-06-19</x:v>
      </x:c>
      <x:c r="B1594" s="888" t="n">
        <x:v>46192</x:v>
      </x:c>
      <x:c r="C1594" t="str">
        <x:v>M Parker</x:v>
      </x:c>
      <x:c r="D1594" t="str">
        <x:v>Permanent</x:v>
      </x:c>
      <x:c r="E1594" t="str">
        <x:v>Thurrock</x:v>
      </x:c>
      <x:c r="F1594" t="str">
        <x:v>Operative Skilled</x:v>
      </x:c>
      <x:c r="G1594" t="str">
        <x:v>402575</x:v>
      </x:c>
      <x:c r="H1594" t="str">
        <x:v>Latham &amp; Watkins</x:v>
      </x:c>
      <x:c r="I1594" s="22" t="n">
        <x:v>9.5</x:v>
      </x:c>
      <x:c r="J1594" t="str">
        <x:v>Worked</x:v>
      </x:c>
      <x:c r="K1594" t="str">
        <x:v>Employee 103193; home branch Thurrock; assigned role Operative Skilled | Deployment branch: Thurrock | Actual role: Operative Skilled | Jobs: 402575 | Customers: Latham &amp; Watkins | Actual hours: 9.5; source records: 1</x:v>
      </x:c>
      <x:c r="L1594" t="str">
        <x:v>Include</x:v>
      </x:c>
      <x:c r="M1594"/>
      <x:c r="N1594"/>
    </x:row>
    <x:row r="1595">
      <x:c r="A1595" t="str">
        <x:v>M Parker|2026-06-20</x:v>
      </x:c>
      <x:c r="B1595" s="888" t="n">
        <x:v>46193</x:v>
      </x:c>
      <x:c r="C1595" t="str">
        <x:v>M Parker</x:v>
      </x:c>
      <x:c r="D1595" t="str">
        <x:v>Permanent</x:v>
      </x:c>
      <x:c r="E1595" t="str">
        <x:v>Thurrock</x:v>
      </x:c>
      <x:c r="F1595" t="str">
        <x:v>Operative Skilled</x:v>
      </x:c>
      <x:c r="G1595" t="str">
        <x:v>402755</x:v>
      </x:c>
      <x:c r="H1595" t="str">
        <x:v>JP Morgan Limited</x:v>
      </x:c>
      <x:c r="I1595" s="22" t="n">
        <x:v>8.5</x:v>
      </x:c>
      <x:c r="J1595" t="str">
        <x:v>Worked</x:v>
      </x:c>
      <x:c r="K1595" t="str">
        <x:v>Employee 103193; home branch Thurrock; assigned role Operative Skilled | Deployment branch: Thurrock | Actual role: Operative Porter | Jobs: 402755 | Customers: JP Morgan Limited | Actual hours: 8.5; source records: 1</x:v>
      </x:c>
      <x:c r="L1595" t="str">
        <x:v>Include</x:v>
      </x:c>
      <x:c r="M1595"/>
      <x:c r="N1595"/>
    </x:row>
    <x:row r="1596">
      <x:c r="A1596" t="str">
        <x:v>M Parker|2026-06-21</x:v>
      </x:c>
      <x:c r="B1596" s="888" t="n">
        <x:v>46194</x:v>
      </x:c>
      <x:c r="C1596" t="str">
        <x:v>M Parker</x:v>
      </x:c>
      <x:c r="D1596" t="str">
        <x:v>Permanent</x:v>
      </x:c>
      <x:c r="E1596" t="str">
        <x:v>Thurrock</x:v>
      </x:c>
      <x:c r="F1596" t="str">
        <x:v>Operative Skilled</x:v>
      </x:c>
      <x:c r="G1596" t="str">
        <x:v>402755</x:v>
      </x:c>
      <x:c r="H1596" t="str">
        <x:v>JP Morgan Limited</x:v>
      </x:c>
      <x:c r="I1596" s="22" t="n">
        <x:v>8.5</x:v>
      </x:c>
      <x:c r="J1596" t="str">
        <x:v>Worked</x:v>
      </x:c>
      <x:c r="K1596" t="str">
        <x:v>Employee 103193; home branch Thurrock; assigned role Operative Skilled | Deployment branch: Thurrock | Actual role: Operative Porter | Jobs: 402755 | Customers: JP Morgan Limited | Actual hours: 8.5; source records: 1</x:v>
      </x:c>
      <x:c r="L1596" t="str">
        <x:v>Include</x:v>
      </x:c>
      <x:c r="M1596"/>
      <x:c r="N1596"/>
    </x:row>
    <x:row r="1597">
      <x:c r="A1597" t="str">
        <x:v>M Parker|2026-06-22</x:v>
      </x:c>
      <x:c r="B1597" s="888" t="n">
        <x:v>46195</x:v>
      </x:c>
      <x:c r="C1597" t="str">
        <x:v>M Parker</x:v>
      </x:c>
      <x:c r="D1597" t="str">
        <x:v>Permanent</x:v>
      </x:c>
      <x:c r="E1597" t="str">
        <x:v>Thurrock</x:v>
      </x:c>
      <x:c r="F1597" t="str">
        <x:v>Operative Skilled</x:v>
      </x:c>
      <x:c r="G1597" t="str">
        <x:v>397246</x:v>
      </x:c>
      <x:c r="H1597" t="str">
        <x:v>Ministry of Defence</x:v>
      </x:c>
      <x:c r="I1597" s="22" t="n">
        <x:v>8.5</x:v>
      </x:c>
      <x:c r="J1597" t="str">
        <x:v>Worked</x:v>
      </x:c>
      <x:c r="K1597" t="str">
        <x:v>Employee 103193; home branch Thurrock; assigned role Operative Skilled | Deployment branch: Thurrock | Actual role: Operative Porter | Jobs: 397246 | Customers: Ministry of Defence | Actual hours: 8.5; source records: 1</x:v>
      </x:c>
      <x:c r="L1597" t="str">
        <x:v>Include</x:v>
      </x:c>
      <x:c r="M1597"/>
      <x:c r="N1597"/>
    </x:row>
    <x:row r="1598">
      <x:c r="A1598" t="str">
        <x:v>M Parker|2026-06-23</x:v>
      </x:c>
      <x:c r="B1598" s="888" t="n">
        <x:v>46196</x:v>
      </x:c>
      <x:c r="C1598" t="str">
        <x:v>M Parker</x:v>
      </x:c>
      <x:c r="D1598" t="str">
        <x:v>Permanent</x:v>
      </x:c>
      <x:c r="E1598" t="str">
        <x:v>Thurrock</x:v>
      </x:c>
      <x:c r="F1598" t="str">
        <x:v>Operative Skilled</x:v>
      </x:c>
      <x:c r="G1598" t="str">
        <x:v>401327</x:v>
      </x:c>
      <x:c r="H1598" t="str">
        <x:v>Fortress Investment Group</x:v>
      </x:c>
      <x:c r="I1598" s="22" t="n">
        <x:v>9.5</x:v>
      </x:c>
      <x:c r="J1598" t="str">
        <x:v>Worked</x:v>
      </x:c>
      <x:c r="K1598" t="str">
        <x:v>Employee 103193; home branch Thurrock; assigned role Operative Skilled | Deployment branch: Thurrock | Actual role: Operative Porter | Jobs: 401327 | Customers: Fortress Investment Group | Actual hours: 9.5; source records: 1</x:v>
      </x:c>
      <x:c r="L1598" t="str">
        <x:v>Include</x:v>
      </x:c>
      <x:c r="M1598"/>
      <x:c r="N1598"/>
    </x:row>
    <x:row r="1599">
      <x:c r="A1599" t="str">
        <x:v>M Parker|2026-06-26</x:v>
      </x:c>
      <x:c r="B1599" s="888" t="n">
        <x:v>46199</x:v>
      </x:c>
      <x:c r="C1599" t="str">
        <x:v>M Parker</x:v>
      </x:c>
      <x:c r="D1599" t="str">
        <x:v>Permanent</x:v>
      </x:c>
      <x:c r="E1599" t="str">
        <x:v>Thurrock</x:v>
      </x:c>
      <x:c r="F1599" t="str">
        <x:v>Operative Skilled</x:v>
      </x:c>
      <x:c r="G1599" t="str">
        <x:v>397246</x:v>
      </x:c>
      <x:c r="H1599" t="str">
        <x:v>Ministry of Defence</x:v>
      </x:c>
      <x:c r="I1599" s="22" t="n">
        <x:v>9.5</x:v>
      </x:c>
      <x:c r="J1599" t="str">
        <x:v>Worked</x:v>
      </x:c>
      <x:c r="K1599" t="str">
        <x:v>Employee 103193; home branch Thurrock; assigned role Operative Skilled | Deployment branch: Thurrock | Actual role: Operative Porter | Jobs: 397246 | Customers: Ministry of Defence | Actual hours: 9.5; source records: 1</x:v>
      </x:c>
      <x:c r="L1599" t="str">
        <x:v>Include</x:v>
      </x:c>
      <x:c r="M1599"/>
      <x:c r="N1599"/>
    </x:row>
    <x:row r="1600">
      <x:c r="A1600" t="str">
        <x:v>M Parker|2026-06-27</x:v>
      </x:c>
      <x:c r="B1600" s="888" t="n">
        <x:v>46200</x:v>
      </x:c>
      <x:c r="C1600" t="str">
        <x:v>M Parker</x:v>
      </x:c>
      <x:c r="D1600" t="str">
        <x:v>Permanent</x:v>
      </x:c>
      <x:c r="E1600" t="str">
        <x:v>Thurrock</x:v>
      </x:c>
      <x:c r="F1600" t="str">
        <x:v>Operative Skilled</x:v>
      </x:c>
      <x:c r="G1600" t="str">
        <x:v>402427</x:v>
      </x:c>
      <x:c r="H1600" t="str">
        <x:v>TTG Media Limited</x:v>
      </x:c>
      <x:c r="I1600" s="22" t="n">
        <x:v>7.5</x:v>
      </x:c>
      <x:c r="J1600" t="str">
        <x:v>Worked</x:v>
      </x:c>
      <x:c r="K1600" t="str">
        <x:v>Employee 103193; home branch Thurrock; assigned role Operative Skilled | Deployment branch: Thurrock | Actual role: Operative Porter | Jobs: 402427 | Customers: TTG Media Limited | Actual hours: 7.5; source records: 1</x:v>
      </x:c>
      <x:c r="L1600" t="str">
        <x:v>Include</x:v>
      </x:c>
      <x:c r="M1600"/>
      <x:c r="N1600"/>
    </x:row>
    <x:row r="1601">
      <x:c r="A1601" t="str">
        <x:v>M Parker|2026-06-29</x:v>
      </x:c>
      <x:c r="B1601" s="888" t="n">
        <x:v>46202</x:v>
      </x:c>
      <x:c r="C1601" t="str">
        <x:v>M Parker</x:v>
      </x:c>
      <x:c r="D1601" t="str">
        <x:v>Permanent</x:v>
      </x:c>
      <x:c r="E1601" t="str">
        <x:v>Thurrock</x:v>
      </x:c>
      <x:c r="F1601" t="str">
        <x:v>Operative Skilled</x:v>
      </x:c>
      <x:c r="G1601" t="str">
        <x:v>397246</x:v>
      </x:c>
      <x:c r="H1601" t="str">
        <x:v>Ministry of Defence</x:v>
      </x:c>
      <x:c r="I1601" s="22" t="n">
        <x:v>8.5</x:v>
      </x:c>
      <x:c r="J1601" t="str">
        <x:v>Worked</x:v>
      </x:c>
      <x:c r="K1601" t="str">
        <x:v>Employee 103193; home branch Thurrock; assigned role Operative Skilled | Deployment branch: Thurrock | Actual role: Operative Porter | Jobs: 397246 | Customers: Ministry of Defence | Actual hours: 8.5; source records: 1</x:v>
      </x:c>
      <x:c r="L1601" t="str">
        <x:v>Include</x:v>
      </x:c>
      <x:c r="M1601"/>
      <x:c r="N1601"/>
    </x:row>
    <x:row r="1602">
      <x:c r="A1602" t="str">
        <x:v>M Parker|2026-06-30</x:v>
      </x:c>
      <x:c r="B1602" s="888" t="n">
        <x:v>46203</x:v>
      </x:c>
      <x:c r="C1602" t="str">
        <x:v>M Parker</x:v>
      </x:c>
      <x:c r="D1602" t="str">
        <x:v>Permanent</x:v>
      </x:c>
      <x:c r="E1602" t="str">
        <x:v>Thurrock</x:v>
      </x:c>
      <x:c r="F1602" t="str">
        <x:v>Operative Skilled</x:v>
      </x:c>
      <x:c r="G1602" t="str">
        <x:v>403072</x:v>
      </x:c>
      <x:c r="H1602" t="str">
        <x:v>Aduba/Ms Maureen</x:v>
      </x:c>
      <x:c r="I1602" s="22" t="n">
        <x:v>6.5</x:v>
      </x:c>
      <x:c r="J1602" t="str">
        <x:v>Worked</x:v>
      </x:c>
      <x:c r="K1602" t="str">
        <x:v>Employee 103193; home branch Thurrock; assigned role Operative Skilled | Deployment branch: Thurrock | Actual role: Operative Porter | Jobs: 403072 | Customers: Aduba/Ms Maureen | Actual hours: 6.5; source records: 1</x:v>
      </x:c>
      <x:c r="L1602" t="str">
        <x:v>Include</x:v>
      </x:c>
      <x:c r="M1602"/>
      <x:c r="N1602"/>
    </x:row>
    <x:row r="1603">
      <x:c r="A1603" t="str">
        <x:v>M Rafferty|2026-06-02</x:v>
      </x:c>
      <x:c r="B1603" s="888" t="n">
        <x:v>46175</x:v>
      </x:c>
      <x:c r="C1603" t="str">
        <x:v>M Rafferty</x:v>
      </x:c>
      <x:c r="D1603" t="str">
        <x:v>Permanent</x:v>
      </x:c>
      <x:c r="E1603" t="str">
        <x:v>Thurrock</x:v>
      </x:c>
      <x:c r="F1603" t="str">
        <x:v>Operative Driver</x:v>
      </x:c>
      <x:c r="G1603" t="str">
        <x:v>402172</x:v>
      </x:c>
      <x:c r="H1603" t="str">
        <x:v>London Borough of Waltham Forest,</x:v>
      </x:c>
      <x:c r="I1603" s="22" t="n">
        <x:v>5.5</x:v>
      </x:c>
      <x:c r="J1603" t="str">
        <x:v>Worked</x:v>
      </x:c>
      <x:c r="K1603" t="str">
        <x:v>Employee 1481; home branch Thurrock; assigned role Operative Driver | Deployment branch: Thurrock | Actual role: Operative Porter | Jobs: 402172 | Customers: London Borough of Waltham Forest, | Actual hours: 5.5; source records: 1</x:v>
      </x:c>
      <x:c r="L1603" t="str">
        <x:v>Include</x:v>
      </x:c>
      <x:c r="M1603"/>
      <x:c r="N1603"/>
    </x:row>
    <x:row r="1604">
      <x:c r="A1604" t="str">
        <x:v>M Rafferty|2026-06-03</x:v>
      </x:c>
      <x:c r="B1604" s="888" t="n">
        <x:v>46176</x:v>
      </x:c>
      <x:c r="C1604" t="str">
        <x:v>M Rafferty</x:v>
      </x:c>
      <x:c r="D1604" t="str">
        <x:v>Permanent</x:v>
      </x:c>
      <x:c r="E1604" t="str">
        <x:v>Thurrock</x:v>
      </x:c>
      <x:c r="F1604" t="str">
        <x:v>Operative Driver</x:v>
      </x:c>
      <x:c r="G1604" t="str">
        <x:v>402570</x:v>
      </x:c>
      <x:c r="H1604" t="str">
        <x:v>Ministry of Defence</x:v>
      </x:c>
      <x:c r="I1604" s="22" t="n">
        <x:v>8.5</x:v>
      </x:c>
      <x:c r="J1604" t="str">
        <x:v>Worked</x:v>
      </x:c>
      <x:c r="K1604" t="str">
        <x:v>Employee 1481; home branch Thurrock; assigned role Operative Driver | Deployment branch: Thurrock | Actual role: Operative Porter | Jobs: 402570 | Customers: Ministry of Defence | Actual hours: 8.5; source records: 1</x:v>
      </x:c>
      <x:c r="L1604" t="str">
        <x:v>Include</x:v>
      </x:c>
      <x:c r="M1604"/>
      <x:c r="N1604"/>
    </x:row>
    <x:row r="1605">
      <x:c r="A1605" t="str">
        <x:v>M Rafferty|2026-06-04</x:v>
      </x:c>
      <x:c r="B1605" s="888" t="n">
        <x:v>46177</x:v>
      </x:c>
      <x:c r="C1605" t="str">
        <x:v>M Rafferty</x:v>
      </x:c>
      <x:c r="D1605" t="str">
        <x:v>Permanent</x:v>
      </x:c>
      <x:c r="E1605" t="str">
        <x:v>Thurrock</x:v>
      </x:c>
      <x:c r="F1605" t="str">
        <x:v>Operative Driver</x:v>
      </x:c>
      <x:c r="G1605" t="str">
        <x:v>402570</x:v>
      </x:c>
      <x:c r="H1605" t="str">
        <x:v>Ministry of Defence</x:v>
      </x:c>
      <x:c r="I1605" s="22" t="n">
        <x:v>8.5</x:v>
      </x:c>
      <x:c r="J1605" t="str">
        <x:v>Worked</x:v>
      </x:c>
      <x:c r="K1605" t="str">
        <x:v>Employee 1481; home branch Thurrock; assigned role Operative Driver | Deployment branch: Thurrock | Actual role: Operative Porter | Jobs: 402570 | Customers: Ministry of Defence | Actual hours: 8.5; source records: 1</x:v>
      </x:c>
      <x:c r="L1605" t="str">
        <x:v>Include</x:v>
      </x:c>
      <x:c r="M1605"/>
      <x:c r="N1605"/>
    </x:row>
    <x:row r="1606">
      <x:c r="A1606" t="str">
        <x:v>M Rafferty|2026-06-09</x:v>
      </x:c>
      <x:c r="B1606" s="888" t="n">
        <x:v>46182</x:v>
      </x:c>
      <x:c r="C1606" t="str">
        <x:v>M Rafferty</x:v>
      </x:c>
      <x:c r="D1606" t="str">
        <x:v>Permanent</x:v>
      </x:c>
      <x:c r="E1606" t="str">
        <x:v>Thurrock</x:v>
      </x:c>
      <x:c r="F1606" t="str">
        <x:v>Operative Driver</x:v>
      </x:c>
      <x:c r="G1606"/>
      <x:c r="H1606"/>
      <x:c r="I1606" s="22" t="n">
        <x:v>0</x:v>
      </x:c>
      <x:c r="J1606" t="str">
        <x:v>Annual leave</x:v>
      </x:c>
      <x:c r="K1606" t="str">
        <x:v>Employee 1481; home branch Thurrock; assigned role Operative Driver | Leave: Annual Leave (Days) | Leave calendar basis: Fixed schedule</x:v>
      </x:c>
      <x:c r="L1606" t="str">
        <x:v>Include</x:v>
      </x:c>
      <x:c r="M1606"/>
      <x:c r="N1606"/>
    </x:row>
    <x:row r="1607">
      <x:c r="A1607" t="str">
        <x:v>M Rafferty|2026-06-10</x:v>
      </x:c>
      <x:c r="B1607" s="888" t="n">
        <x:v>46183</x:v>
      </x:c>
      <x:c r="C1607" t="str">
        <x:v>M Rafferty</x:v>
      </x:c>
      <x:c r="D1607" t="str">
        <x:v>Permanent</x:v>
      </x:c>
      <x:c r="E1607" t="str">
        <x:v>Thurrock</x:v>
      </x:c>
      <x:c r="F1607" t="str">
        <x:v>Operative Driver</x:v>
      </x:c>
      <x:c r="G1607"/>
      <x:c r="H1607"/>
      <x:c r="I1607" s="22" t="n">
        <x:v>0</x:v>
      </x:c>
      <x:c r="J1607" t="str">
        <x:v>Annual leave</x:v>
      </x:c>
      <x:c r="K1607" t="str">
        <x:v>Employee 1481; home branch Thurrock; assigned role Operative Driver | Leave: Annual Leave (Days) | Leave calendar basis: Fixed schedule</x:v>
      </x:c>
      <x:c r="L1607" t="str">
        <x:v>Include</x:v>
      </x:c>
      <x:c r="M1607"/>
      <x:c r="N1607"/>
    </x:row>
    <x:row r="1608">
      <x:c r="A1608" t="str">
        <x:v>M Rafferty|2026-06-11</x:v>
      </x:c>
      <x:c r="B1608" s="888" t="n">
        <x:v>46184</x:v>
      </x:c>
      <x:c r="C1608" t="str">
        <x:v>M Rafferty</x:v>
      </x:c>
      <x:c r="D1608" t="str">
        <x:v>Permanent</x:v>
      </x:c>
      <x:c r="E1608" t="str">
        <x:v>Thurrock</x:v>
      </x:c>
      <x:c r="F1608" t="str">
        <x:v>Operative Driver</x:v>
      </x:c>
      <x:c r="G1608"/>
      <x:c r="H1608"/>
      <x:c r="I1608" s="22" t="n">
        <x:v>0</x:v>
      </x:c>
      <x:c r="J1608" t="str">
        <x:v>Annual leave</x:v>
      </x:c>
      <x:c r="K1608" t="str">
        <x:v>Employee 1481; home branch Thurrock; assigned role Operative Driver | Leave: Annual Leave (Days) | Leave calendar basis: Fixed schedule</x:v>
      </x:c>
      <x:c r="L1608" t="str">
        <x:v>Include</x:v>
      </x:c>
      <x:c r="M1608"/>
      <x:c r="N1608"/>
    </x:row>
    <x:row r="1609">
      <x:c r="A1609" t="str">
        <x:v>M Rafferty|2026-06-16</x:v>
      </x:c>
      <x:c r="B1609" s="888" t="n">
        <x:v>46189</x:v>
      </x:c>
      <x:c r="C1609" t="str">
        <x:v>M Rafferty</x:v>
      </x:c>
      <x:c r="D1609" t="str">
        <x:v>Permanent</x:v>
      </x:c>
      <x:c r="E1609" t="str">
        <x:v>Thurrock</x:v>
      </x:c>
      <x:c r="F1609" t="str">
        <x:v>Operative Driver</x:v>
      </x:c>
      <x:c r="G1609" t="str">
        <x:v>397246</x:v>
      </x:c>
      <x:c r="H1609" t="str">
        <x:v>Ministry of Defence</x:v>
      </x:c>
      <x:c r="I1609" s="22" t="n">
        <x:v>8.5</x:v>
      </x:c>
      <x:c r="J1609" t="str">
        <x:v>Worked</x:v>
      </x:c>
      <x:c r="K1609" t="str">
        <x:v>Employee 1481; home branch Thurrock; assigned role Operative Driver | Deployment branch: Thurrock | Actual role: Operative Porter | Jobs: 397246 | Customers: Ministry of Defence | Actual hours: 8.5; source records: 1</x:v>
      </x:c>
      <x:c r="L1609" t="str">
        <x:v>Include</x:v>
      </x:c>
      <x:c r="M1609"/>
      <x:c r="N1609"/>
    </x:row>
    <x:row r="1610">
      <x:c r="A1610" t="str">
        <x:v>M Rafferty|2026-06-17</x:v>
      </x:c>
      <x:c r="B1610" s="888" t="n">
        <x:v>46190</x:v>
      </x:c>
      <x:c r="C1610" t="str">
        <x:v>M Rafferty</x:v>
      </x:c>
      <x:c r="D1610" t="str">
        <x:v>Permanent</x:v>
      </x:c>
      <x:c r="E1610" t="str">
        <x:v>Thurrock</x:v>
      </x:c>
      <x:c r="F1610" t="str">
        <x:v>Operative Driver</x:v>
      </x:c>
      <x:c r="G1610" t="str">
        <x:v>397246</x:v>
      </x:c>
      <x:c r="H1610" t="str">
        <x:v>Ministry of Defence</x:v>
      </x:c>
      <x:c r="I1610" s="22" t="n">
        <x:v>8.5</x:v>
      </x:c>
      <x:c r="J1610" t="str">
        <x:v>Worked</x:v>
      </x:c>
      <x:c r="K1610" t="str">
        <x:v>Employee 1481; home branch Thurrock; assigned role Operative Driver | Deployment branch: Thurrock | Actual role: Operative Porter | Jobs: 397246 | Customers: Ministry of Defence | Actual hours: 8.5; source records: 1</x:v>
      </x:c>
      <x:c r="L1610" t="str">
        <x:v>Include</x:v>
      </x:c>
      <x:c r="M1610"/>
      <x:c r="N1610"/>
    </x:row>
    <x:row r="1611">
      <x:c r="A1611" t="str">
        <x:v>M Rafferty|2026-06-18</x:v>
      </x:c>
      <x:c r="B1611" s="888" t="n">
        <x:v>46191</x:v>
      </x:c>
      <x:c r="C1611" t="str">
        <x:v>M Rafferty</x:v>
      </x:c>
      <x:c r="D1611" t="str">
        <x:v>Permanent</x:v>
      </x:c>
      <x:c r="E1611" t="str">
        <x:v>Thurrock</x:v>
      </x:c>
      <x:c r="F1611" t="str">
        <x:v>Operative Driver</x:v>
      </x:c>
      <x:c r="G1611" t="str">
        <x:v>397246</x:v>
      </x:c>
      <x:c r="H1611" t="str">
        <x:v>Ministry of Defence</x:v>
      </x:c>
      <x:c r="I1611" s="22" t="n">
        <x:v>8.5</x:v>
      </x:c>
      <x:c r="J1611" t="str">
        <x:v>Worked</x:v>
      </x:c>
      <x:c r="K1611" t="str">
        <x:v>Employee 1481; home branch Thurrock; assigned role Operative Driver | Deployment branch: Thurrock | Actual role: Operative Porter | Jobs: 397246 | Customers: Ministry of Defence | Actual hours: 8.5; source records: 1</x:v>
      </x:c>
      <x:c r="L1611" t="str">
        <x:v>Include</x:v>
      </x:c>
      <x:c r="M1611"/>
      <x:c r="N1611"/>
    </x:row>
    <x:row r="1612">
      <x:c r="A1612" t="str">
        <x:v>M Rafferty|2026-06-23</x:v>
      </x:c>
      <x:c r="B1612" s="888" t="n">
        <x:v>46196</x:v>
      </x:c>
      <x:c r="C1612" t="str">
        <x:v>M Rafferty</x:v>
      </x:c>
      <x:c r="D1612" t="str">
        <x:v>Permanent</x:v>
      </x:c>
      <x:c r="E1612" t="str">
        <x:v>Thurrock</x:v>
      </x:c>
      <x:c r="F1612" t="str">
        <x:v>Operative Driver</x:v>
      </x:c>
      <x:c r="G1612" t="str">
        <x:v>397246</x:v>
      </x:c>
      <x:c r="H1612" t="str">
        <x:v>Ministry of Defence</x:v>
      </x:c>
      <x:c r="I1612" s="22" t="n">
        <x:v>8.5</x:v>
      </x:c>
      <x:c r="J1612" t="str">
        <x:v>Worked</x:v>
      </x:c>
      <x:c r="K1612" t="str">
        <x:v>Employee 1481; home branch Thurrock; assigned role Operative Driver | Deployment branch: Thurrock | Actual role: Operative Porter | Jobs: 397246 | Customers: Ministry of Defence | Actual hours: 8.5; source records: 1</x:v>
      </x:c>
      <x:c r="L1612" t="str">
        <x:v>Include</x:v>
      </x:c>
      <x:c r="M1612"/>
      <x:c r="N1612"/>
    </x:row>
    <x:row r="1613">
      <x:c r="A1613" t="str">
        <x:v>M Rafferty|2026-06-24</x:v>
      </x:c>
      <x:c r="B1613" s="888" t="n">
        <x:v>46197</x:v>
      </x:c>
      <x:c r="C1613" t="str">
        <x:v>M Rafferty</x:v>
      </x:c>
      <x:c r="D1613" t="str">
        <x:v>Permanent</x:v>
      </x:c>
      <x:c r="E1613" t="str">
        <x:v>Thurrock</x:v>
      </x:c>
      <x:c r="F1613" t="str">
        <x:v>Operative Driver</x:v>
      </x:c>
      <x:c r="G1613" t="str">
        <x:v>397246</x:v>
      </x:c>
      <x:c r="H1613" t="str">
        <x:v>Ministry of Defence</x:v>
      </x:c>
      <x:c r="I1613" s="22" t="n">
        <x:v>9</x:v>
      </x:c>
      <x:c r="J1613" t="str">
        <x:v>Worked</x:v>
      </x:c>
      <x:c r="K1613" t="str">
        <x:v>Employee 1481; home branch Thurrock; assigned role Operative Driver | Deployment branch: Thurrock | Actual role: Operative Porter | Jobs: 397246 | Customers: Ministry of Defence | Actual hours: 9.0; source records: 1</x:v>
      </x:c>
      <x:c r="L1613" t="str">
        <x:v>Include</x:v>
      </x:c>
      <x:c r="M1613"/>
      <x:c r="N1613"/>
    </x:row>
    <x:row r="1614">
      <x:c r="A1614" t="str">
        <x:v>M Rafferty|2026-06-25</x:v>
      </x:c>
      <x:c r="B1614" s="888" t="n">
        <x:v>46198</x:v>
      </x:c>
      <x:c r="C1614" t="str">
        <x:v>M Rafferty</x:v>
      </x:c>
      <x:c r="D1614" t="str">
        <x:v>Permanent</x:v>
      </x:c>
      <x:c r="E1614" t="str">
        <x:v>Thurrock</x:v>
      </x:c>
      <x:c r="F1614" t="str">
        <x:v>Operative Driver</x:v>
      </x:c>
      <x:c r="G1614" t="str">
        <x:v>397246</x:v>
      </x:c>
      <x:c r="H1614" t="str">
        <x:v>Ministry of Defence</x:v>
      </x:c>
      <x:c r="I1614" s="22" t="n">
        <x:v>8.5</x:v>
      </x:c>
      <x:c r="J1614" t="str">
        <x:v>Worked</x:v>
      </x:c>
      <x:c r="K1614" t="str">
        <x:v>Employee 1481; home branch Thurrock; assigned role Operative Driver | Deployment branch: Thurrock | Actual role: Operative Porter | Jobs: 397246 | Customers: Ministry of Defence | Actual hours: 8.5; source records: 1</x:v>
      </x:c>
      <x:c r="L1614" t="str">
        <x:v>Include</x:v>
      </x:c>
      <x:c r="M1614"/>
      <x:c r="N1614"/>
    </x:row>
    <x:row r="1615">
      <x:c r="A1615" t="str">
        <x:v>M Rafferty|2026-06-30</x:v>
      </x:c>
      <x:c r="B1615" s="888" t="n">
        <x:v>46203</x:v>
      </x:c>
      <x:c r="C1615" t="str">
        <x:v>M Rafferty</x:v>
      </x:c>
      <x:c r="D1615" t="str">
        <x:v>Permanent</x:v>
      </x:c>
      <x:c r="E1615" t="str">
        <x:v>Thurrock</x:v>
      </x:c>
      <x:c r="F1615" t="str">
        <x:v>Operative Driver</x:v>
      </x:c>
      <x:c r="G1615" t="str">
        <x:v>397246</x:v>
      </x:c>
      <x:c r="H1615" t="str">
        <x:v>Ministry of Defence</x:v>
      </x:c>
      <x:c r="I1615" s="22" t="n">
        <x:v>8.5</x:v>
      </x:c>
      <x:c r="J1615" t="str">
        <x:v>Worked</x:v>
      </x:c>
      <x:c r="K1615" t="str">
        <x:v>Employee 1481; home branch Thurrock; assigned role Operative Driver | Deployment branch: Thurrock | Actual role: Operative Porter | Jobs: 397246 | Customers: Ministry of Defence | Actual hours: 8.5; source records: 1</x:v>
      </x:c>
      <x:c r="L1615" t="str">
        <x:v>Include</x:v>
      </x:c>
      <x:c r="M1615"/>
      <x:c r="N1615"/>
    </x:row>
    <x:row r="1616">
      <x:c r="A1616" t="str">
        <x:v>M. Musadik Ali (B) EV|2026-06-01</x:v>
      </x:c>
      <x:c r="B1616" s="888" t="n">
        <x:v>46174</x:v>
      </x:c>
      <x:c r="C1616" t="str">
        <x:v>M. Musadik Ali (B) EV</x:v>
      </x:c>
      <x:c r="D1616" t="str">
        <x:v>Permanent</x:v>
      </x:c>
      <x:c r="E1616" t="str">
        <x:v>Thurrock</x:v>
      </x:c>
      <x:c r="F1616" t="str">
        <x:v>Operative Porter</x:v>
      </x:c>
      <x:c r="G1616" t="str">
        <x:v>402418</x:v>
      </x:c>
      <x:c r="H1616" t="str">
        <x:v>MVF Global</x:v>
      </x:c>
      <x:c r="I1616" s="22" t="n">
        <x:v>4</x:v>
      </x:c>
      <x:c r="J1616" t="str">
        <x:v>Worked</x:v>
      </x:c>
      <x:c r="K1616" t="str">
        <x:v>Employee 103440; home branch Thurrock; assigned role Operative Porter | Deployment branch: Thurrock | Actual role: Operative Driver | Jobs: 402418 | Customers: MVF Global | Actual hours: 4.0; source records: 1</x:v>
      </x:c>
      <x:c r="L1616" t="str">
        <x:v>Include</x:v>
      </x:c>
      <x:c r="M1616"/>
      <x:c r="N1616"/>
    </x:row>
    <x:row r="1617">
      <x:c r="A1617" t="str">
        <x:v>M. Musadik Ali (B) EV|2026-06-03</x:v>
      </x:c>
      <x:c r="B1617" s="888" t="n">
        <x:v>46176</x:v>
      </x:c>
      <x:c r="C1617" t="str">
        <x:v>M. Musadik Ali (B) EV</x:v>
      </x:c>
      <x:c r="D1617" t="str">
        <x:v>Permanent</x:v>
      </x:c>
      <x:c r="E1617" t="str">
        <x:v>Thurrock</x:v>
      </x:c>
      <x:c r="F1617" t="str">
        <x:v>Operative Porter</x:v>
      </x:c>
      <x:c r="G1617" t="str">
        <x:v>402172</x:v>
      </x:c>
      <x:c r="H1617" t="str">
        <x:v>London Borough of Waltham Forest,</x:v>
      </x:c>
      <x:c r="I1617" s="22" t="n">
        <x:v>10</x:v>
      </x:c>
      <x:c r="J1617" t="str">
        <x:v>Worked</x:v>
      </x:c>
      <x:c r="K1617" t="str">
        <x:v>Employee 103440; home branch Thurrock; assigned role Operative Porter | Deployment branch: Thurrock | Actual role: Operative Driver | Jobs: 402172 | Customers: London Borough of Waltham Forest, | Actual hours: 10.0; source records: 1</x:v>
      </x:c>
      <x:c r="L1617" t="str">
        <x:v>Include</x:v>
      </x:c>
      <x:c r="M1617"/>
      <x:c r="N1617"/>
    </x:row>
    <x:row r="1618">
      <x:c r="A1618" t="str">
        <x:v>M. Musadik Ali (B) EV|2026-06-04</x:v>
      </x:c>
      <x:c r="B1618" s="888" t="n">
        <x:v>46177</x:v>
      </x:c>
      <x:c r="C1618" t="str">
        <x:v>M. Musadik Ali (B) EV</x:v>
      </x:c>
      <x:c r="D1618" t="str">
        <x:v>Permanent</x:v>
      </x:c>
      <x:c r="E1618" t="str">
        <x:v>Thurrock</x:v>
      </x:c>
      <x:c r="F1618" t="str">
        <x:v>Operative Porter</x:v>
      </x:c>
      <x:c r="G1618" t="str">
        <x:v>402547</x:v>
      </x:c>
      <x:c r="H1618" t="str">
        <x:v>London Metropolitan University</x:v>
      </x:c>
      <x:c r="I1618" s="22" t="n">
        <x:v>8</x:v>
      </x:c>
      <x:c r="J1618" t="str">
        <x:v>Worked</x:v>
      </x:c>
      <x:c r="K1618" t="str">
        <x:v>Employee 103440; home branch Thurrock; assigned role Operative Porter | Deployment branch: Thurrock | Actual role: Operative Driver | Jobs: 402547 | Customers: London Metropolitan University | Actual hours: 8.0; source records: 1</x:v>
      </x:c>
      <x:c r="L1618" t="str">
        <x:v>Include</x:v>
      </x:c>
      <x:c r="M1618"/>
      <x:c r="N1618"/>
    </x:row>
    <x:row r="1619">
      <x:c r="A1619" t="str">
        <x:v>M. Musadik Ali (B) EV|2026-06-05</x:v>
      </x:c>
      <x:c r="B1619" s="888" t="n">
        <x:v>46178</x:v>
      </x:c>
      <x:c r="C1619" t="str">
        <x:v>M. Musadik Ali (B) EV</x:v>
      </x:c>
      <x:c r="D1619" t="str">
        <x:v>Permanent</x:v>
      </x:c>
      <x:c r="E1619" t="str">
        <x:v>Thurrock</x:v>
      </x:c>
      <x:c r="F1619" t="str">
        <x:v>Operative Porter</x:v>
      </x:c>
      <x:c r="G1619" t="str">
        <x:v>402581, 402420</x:v>
      </x:c>
      <x:c r="H1619" t="str">
        <x:v>HSBC - Awaiting PO; Knotel UK Ltd</x:v>
      </x:c>
      <x:c r="I1619" s="22" t="n">
        <x:v>8.5</x:v>
      </x:c>
      <x:c r="J1619" t="str">
        <x:v>Worked — 2 records</x:v>
      </x:c>
      <x:c r="K1619" t="str">
        <x:v>Employee 103440; home branch Thurrock; assigned role Operative Porter | Deployment branch: Thurrock | Actual role: Operative Driver | Jobs: 402581, 402420 | Customers: HSBC - Awaiting PO; Knotel UK Ltd | Actual hours: 8.5; source records: 2</x:v>
      </x:c>
      <x:c r="L1619" t="str">
        <x:v>Include</x:v>
      </x:c>
      <x:c r="M1619"/>
      <x:c r="N1619"/>
    </x:row>
    <x:row r="1620">
      <x:c r="A1620" t="str">
        <x:v>M. Musadik Ali (B) EV|2026-06-06</x:v>
      </x:c>
      <x:c r="B1620" s="888" t="n">
        <x:v>46179</x:v>
      </x:c>
      <x:c r="C1620" t="str">
        <x:v>M. Musadik Ali (B) EV</x:v>
      </x:c>
      <x:c r="D1620" t="str">
        <x:v>Permanent</x:v>
      </x:c>
      <x:c r="E1620" t="str">
        <x:v>Thurrock</x:v>
      </x:c>
      <x:c r="F1620" t="str">
        <x:v>Operative Porter</x:v>
      </x:c>
      <x:c r="G1620" t="str">
        <x:v>402599</x:v>
      </x:c>
      <x:c r="H1620" t="str">
        <x:v>UBS Investment Bank</x:v>
      </x:c>
      <x:c r="I1620" s="22" t="n">
        <x:v>7.5</x:v>
      </x:c>
      <x:c r="J1620" t="str">
        <x:v>Worked</x:v>
      </x:c>
      <x:c r="K1620" t="str">
        <x:v>Employee 103440; home branch Thurrock; assigned role Operative Porter | Deployment branch: Thurrock | Actual role: Operative Porter | Jobs: 402599 | Customers: UBS Investment Bank | Actual hours: 7.5; source records: 1</x:v>
      </x:c>
      <x:c r="L1620" t="str">
        <x:v>Include</x:v>
      </x:c>
      <x:c r="M1620"/>
      <x:c r="N1620"/>
    </x:row>
    <x:row r="1621">
      <x:c r="A1621" t="str">
        <x:v>M. Musadik Ali (B) EV|2026-06-08</x:v>
      </x:c>
      <x:c r="B1621" s="888" t="n">
        <x:v>46181</x:v>
      </x:c>
      <x:c r="C1621" t="str">
        <x:v>M. Musadik Ali (B) EV</x:v>
      </x:c>
      <x:c r="D1621" t="str">
        <x:v>Permanent</x:v>
      </x:c>
      <x:c r="E1621" t="str">
        <x:v>Thurrock</x:v>
      </x:c>
      <x:c r="F1621" t="str">
        <x:v>Operative Porter</x:v>
      </x:c>
      <x:c r="G1621" t="str">
        <x:v>401824</x:v>
      </x:c>
      <x:c r="H1621" t="str">
        <x:v>Moody's Corporation/JLL</x:v>
      </x:c>
      <x:c r="I1621" s="22" t="n">
        <x:v>7.5</x:v>
      </x:c>
      <x:c r="J1621" t="str">
        <x:v>Worked</x:v>
      </x:c>
      <x:c r="K1621" t="str">
        <x:v>Employee 103440; home branch Thurrock; assigned role Operative Porter | Deployment branch: Thurrock | Actual role: Operative Driver | Jobs: 401824 | Customers: Moody's Corporation/JLL | Actual hours: 7.5; source records: 1</x:v>
      </x:c>
      <x:c r="L1621" t="str">
        <x:v>Include</x:v>
      </x:c>
      <x:c r="M1621"/>
      <x:c r="N1621"/>
    </x:row>
    <x:row r="1622">
      <x:c r="A1622" t="str">
        <x:v>M. Musadik Ali (B) EV|2026-06-09</x:v>
      </x:c>
      <x:c r="B1622" s="888" t="n">
        <x:v>46182</x:v>
      </x:c>
      <x:c r="C1622" t="str">
        <x:v>M. Musadik Ali (B) EV</x:v>
      </x:c>
      <x:c r="D1622" t="str">
        <x:v>Permanent</x:v>
      </x:c>
      <x:c r="E1622" t="str">
        <x:v>Thurrock</x:v>
      </x:c>
      <x:c r="F1622" t="str">
        <x:v>Operative Porter</x:v>
      </x:c>
      <x:c r="G1622" t="str">
        <x:v>396847</x:v>
      </x:c>
      <x:c r="H1622" t="str">
        <x:v>Clover/Mr Michael</x:v>
      </x:c>
      <x:c r="I1622" s="22" t="n">
        <x:v>6</x:v>
      </x:c>
      <x:c r="J1622" t="str">
        <x:v>Worked</x:v>
      </x:c>
      <x:c r="K1622" t="str">
        <x:v>Employee 103440; home branch Thurrock; assigned role Operative Porter | Deployment branch: Thurrock | Actual role: Operative Driver | Jobs: 396847 | Customers: Clover/Mr Michael | Actual hours: 6.0; source records: 1</x:v>
      </x:c>
      <x:c r="L1622" t="str">
        <x:v>Include</x:v>
      </x:c>
      <x:c r="M1622"/>
      <x:c r="N1622"/>
    </x:row>
    <x:row r="1623">
      <x:c r="A1623" t="str">
        <x:v>M. Musadik Ali (B) EV|2026-06-10</x:v>
      </x:c>
      <x:c r="B1623" s="888" t="n">
        <x:v>46183</x:v>
      </x:c>
      <x:c r="C1623" t="str">
        <x:v>M. Musadik Ali (B) EV</x:v>
      </x:c>
      <x:c r="D1623" t="str">
        <x:v>Permanent</x:v>
      </x:c>
      <x:c r="E1623" t="str">
        <x:v>Thurrock</x:v>
      </x:c>
      <x:c r="F1623" t="str">
        <x:v>Operative Porter</x:v>
      </x:c>
      <x:c r="G1623" t="str">
        <x:v>402749</x:v>
      </x:c>
      <x:c r="H1623" t="str">
        <x:v>London Borough of Waltham Forest</x:v>
      </x:c>
      <x:c r="I1623" s="22" t="n">
        <x:v>9</x:v>
      </x:c>
      <x:c r="J1623" t="str">
        <x:v>Worked</x:v>
      </x:c>
      <x:c r="K1623" t="str">
        <x:v>Employee 103440; home branch Thurrock; assigned role Operative Porter | Deployment branch: Thurrock | Actual role: Operative Driver | Jobs: 402749 | Customers: London Borough of Waltham Forest | Actual hours: 9.0; source records: 1</x:v>
      </x:c>
      <x:c r="L1623" t="str">
        <x:v>Include</x:v>
      </x:c>
      <x:c r="M1623"/>
      <x:c r="N1623"/>
    </x:row>
    <x:row r="1624">
      <x:c r="A1624" t="str">
        <x:v>M. Musadik Ali (B) EV|2026-06-11</x:v>
      </x:c>
      <x:c r="B1624" s="888" t="n">
        <x:v>46184</x:v>
      </x:c>
      <x:c r="C1624" t="str">
        <x:v>M. Musadik Ali (B) EV</x:v>
      </x:c>
      <x:c r="D1624" t="str">
        <x:v>Permanent</x:v>
      </x:c>
      <x:c r="E1624" t="str">
        <x:v>Thurrock</x:v>
      </x:c>
      <x:c r="F1624" t="str">
        <x:v>Operative Porter</x:v>
      </x:c>
      <x:c r="G1624" t="str">
        <x:v>402792</x:v>
      </x:c>
      <x:c r="H1624" t="str">
        <x:v>London Metropolitan University</x:v>
      </x:c>
      <x:c r="I1624" s="22" t="n">
        <x:v>7</x:v>
      </x:c>
      <x:c r="J1624" t="str">
        <x:v>Worked</x:v>
      </x:c>
      <x:c r="K1624" t="str">
        <x:v>Employee 103440; home branch Thurrock; assigned role Operative Porter | Deployment branch: Thurrock | Actual role: Operative Driver | Jobs: 402792 | Customers: London Metropolitan University | Actual hours: 7.0; source records: 1</x:v>
      </x:c>
      <x:c r="L1624" t="str">
        <x:v>Include</x:v>
      </x:c>
      <x:c r="M1624"/>
      <x:c r="N1624"/>
    </x:row>
    <x:row r="1625">
      <x:c r="A1625" t="str">
        <x:v>M. Musadik Ali (B) EV|2026-06-12</x:v>
      </x:c>
      <x:c r="B1625" s="888" t="n">
        <x:v>46185</x:v>
      </x:c>
      <x:c r="C1625" t="str">
        <x:v>M. Musadik Ali (B) EV</x:v>
      </x:c>
      <x:c r="D1625" t="str">
        <x:v>Permanent</x:v>
      </x:c>
      <x:c r="E1625" t="str">
        <x:v>Thurrock</x:v>
      </x:c>
      <x:c r="F1625" t="str">
        <x:v>Operative Porter</x:v>
      </x:c>
      <x:c r="G1625" t="str">
        <x:v>402329</x:v>
      </x:c>
      <x:c r="H1625" t="str">
        <x:v>Moody's Corporation/JLL</x:v>
      </x:c>
      <x:c r="I1625" s="22" t="n">
        <x:v>8</x:v>
      </x:c>
      <x:c r="J1625" t="str">
        <x:v>Worked</x:v>
      </x:c>
      <x:c r="K1625" t="str">
        <x:v>Employee 103440; home branch Thurrock; assigned role Operative Porter | Deployment branch: Thurrock | Actual role: Operative Driver | Jobs: 402329 | Customers: Moody's Corporation/JLL | Actual hours: 8.0; source records: 1</x:v>
      </x:c>
      <x:c r="L1625" t="str">
        <x:v>Include</x:v>
      </x:c>
      <x:c r="M1625"/>
      <x:c r="N1625"/>
    </x:row>
    <x:row r="1626">
      <x:c r="A1626" t="str">
        <x:v>M. Musadik Ali (B) EV|2026-06-15</x:v>
      </x:c>
      <x:c r="B1626" s="888" t="n">
        <x:v>46188</x:v>
      </x:c>
      <x:c r="C1626" t="str">
        <x:v>M. Musadik Ali (B) EV</x:v>
      </x:c>
      <x:c r="D1626" t="str">
        <x:v>Permanent</x:v>
      </x:c>
      <x:c r="E1626" t="str">
        <x:v>Thurrock</x:v>
      </x:c>
      <x:c r="F1626" t="str">
        <x:v>Operative Porter</x:v>
      </x:c>
      <x:c r="G1626" t="str">
        <x:v>401447A</x:v>
      </x:c>
      <x:c r="H1626" t="str">
        <x:v>Fuse Energy</x:v>
      </x:c>
      <x:c r="I1626" s="22" t="n">
        <x:v>8.5</x:v>
      </x:c>
      <x:c r="J1626" t="str">
        <x:v>Worked</x:v>
      </x:c>
      <x:c r="K1626" t="str">
        <x:v>Employee 103440; home branch Thurrock; assigned role Operative Porter | Deployment branch: Thurrock | Actual role: Operative Driver | Jobs: 401447A | Customers: Fuse Energy | Actual hours: 8.5; source records: 1</x:v>
      </x:c>
      <x:c r="L1626" t="str">
        <x:v>Include</x:v>
      </x:c>
      <x:c r="M1626"/>
      <x:c r="N1626"/>
    </x:row>
    <x:row r="1627">
      <x:c r="A1627" t="str">
        <x:v>M. Musadik Ali (B) EV|2026-06-16</x:v>
      </x:c>
      <x:c r="B1627" s="888" t="n">
        <x:v>46189</x:v>
      </x:c>
      <x:c r="C1627" t="str">
        <x:v>M. Musadik Ali (B) EV</x:v>
      </x:c>
      <x:c r="D1627" t="str">
        <x:v>Permanent</x:v>
      </x:c>
      <x:c r="E1627" t="str">
        <x:v>Thurrock</x:v>
      </x:c>
      <x:c r="F1627" t="str">
        <x:v>Operative Porter</x:v>
      </x:c>
      <x:c r="G1627" t="str">
        <x:v>399323</x:v>
      </x:c>
      <x:c r="H1627" t="str">
        <x:v>CMA</x:v>
      </x:c>
      <x:c r="I1627" s="22" t="n">
        <x:v>14</x:v>
      </x:c>
      <x:c r="J1627" t="str">
        <x:v>Worked</x:v>
      </x:c>
      <x:c r="K1627" t="str">
        <x:v>Employee 103440; home branch Thurrock; assigned role Operative Porter | Deployment branch: Thurrock | Actual role: Operative Driver | Jobs: 399323 | Customers: CMA | Actual hours: 14.0; source records: 1</x:v>
      </x:c>
      <x:c r="L1627" t="str">
        <x:v>Include</x:v>
      </x:c>
      <x:c r="M1627"/>
      <x:c r="N1627"/>
    </x:row>
    <x:row r="1628">
      <x:c r="A1628" t="str">
        <x:v>M. Musadik Ali (B) EV|2026-06-17</x:v>
      </x:c>
      <x:c r="B1628" s="888" t="n">
        <x:v>46190</x:v>
      </x:c>
      <x:c r="C1628" t="str">
        <x:v>M. Musadik Ali (B) EV</x:v>
      </x:c>
      <x:c r="D1628" t="str">
        <x:v>Permanent</x:v>
      </x:c>
      <x:c r="E1628" t="str">
        <x:v>Thurrock</x:v>
      </x:c>
      <x:c r="F1628" t="str">
        <x:v>Operative Porter</x:v>
      </x:c>
      <x:c r="G1628" t="str">
        <x:v>399323</x:v>
      </x:c>
      <x:c r="H1628" t="str">
        <x:v>CMA</x:v>
      </x:c>
      <x:c r="I1628" s="22" t="n">
        <x:v>11.5</x:v>
      </x:c>
      <x:c r="J1628" t="str">
        <x:v>Worked</x:v>
      </x:c>
      <x:c r="K1628" t="str">
        <x:v>Employee 103440; home branch Thurrock; assigned role Operative Porter | Deployment branch: Thurrock | Actual role: Operative Driver | Jobs: 399323 | Customers: CMA | Actual hours: 11.5; source records: 1</x:v>
      </x:c>
      <x:c r="L1628" t="str">
        <x:v>Include</x:v>
      </x:c>
      <x:c r="M1628"/>
      <x:c r="N1628"/>
    </x:row>
    <x:row r="1629">
      <x:c r="A1629" t="str">
        <x:v>M. Musadik Ali (B) EV|2026-06-18</x:v>
      </x:c>
      <x:c r="B1629" s="888" t="n">
        <x:v>46191</x:v>
      </x:c>
      <x:c r="C1629" t="str">
        <x:v>M. Musadik Ali (B) EV</x:v>
      </x:c>
      <x:c r="D1629" t="str">
        <x:v>Permanent</x:v>
      </x:c>
      <x:c r="E1629" t="str">
        <x:v>Thurrock</x:v>
      </x:c>
      <x:c r="F1629" t="str">
        <x:v>Operative Porter</x:v>
      </x:c>
      <x:c r="G1629" t="str">
        <x:v>402876</x:v>
      </x:c>
      <x:c r="H1629" t="str">
        <x:v>Bishops</x:v>
      </x:c>
      <x:c r="I1629" s="22" t="n">
        <x:v>8</x:v>
      </x:c>
      <x:c r="J1629" t="str">
        <x:v>Worked</x:v>
      </x:c>
      <x:c r="K1629" t="str">
        <x:v>Employee 103440; home branch Thurrock; assigned role Operative Porter | Deployment branch: Thurrock | Actual role: Operative Driver | Jobs: 402876 | Customers: Bishops | Actual hours: 8.0; source records: 1</x:v>
      </x:c>
      <x:c r="L1629" t="str">
        <x:v>Include</x:v>
      </x:c>
      <x:c r="M1629"/>
      <x:c r="N1629"/>
    </x:row>
    <x:row r="1630">
      <x:c r="A1630" t="str">
        <x:v>M. Musadik Ali (B) EV|2026-06-19</x:v>
      </x:c>
      <x:c r="B1630" s="888" t="n">
        <x:v>46192</x:v>
      </x:c>
      <x:c r="C1630" t="str">
        <x:v>M. Musadik Ali (B) EV</x:v>
      </x:c>
      <x:c r="D1630" t="str">
        <x:v>Permanent</x:v>
      </x:c>
      <x:c r="E1630" t="str">
        <x:v>Thurrock</x:v>
      </x:c>
      <x:c r="F1630" t="str">
        <x:v>Operative Porter</x:v>
      </x:c>
      <x:c r="G1630"/>
      <x:c r="H1630"/>
      <x:c r="I1630" s="22" t="n">
        <x:v>0</x:v>
      </x:c>
      <x:c r="J1630" t="str">
        <x:v>Annual leave</x:v>
      </x:c>
      <x:c r="K1630" t="str">
        <x:v>Employee 103440; home branch Thurrock; assigned role Operative Porter | Leave: Annual Leave (Hours) | Leave calendar basis: Variable-pattern period</x:v>
      </x:c>
      <x:c r="L1630" t="str">
        <x:v>Include</x:v>
      </x:c>
      <x:c r="M1630"/>
      <x:c r="N1630"/>
    </x:row>
    <x:row r="1631">
      <x:c r="A1631" t="str">
        <x:v>M. Musadik Ali (B) EV|2026-06-20</x:v>
      </x:c>
      <x:c r="B1631" s="888" t="n">
        <x:v>46193</x:v>
      </x:c>
      <x:c r="C1631" t="str">
        <x:v>M. Musadik Ali (B) EV</x:v>
      </x:c>
      <x:c r="D1631" t="str">
        <x:v>Permanent</x:v>
      </x:c>
      <x:c r="E1631" t="str">
        <x:v>Thurrock</x:v>
      </x:c>
      <x:c r="F1631" t="str">
        <x:v>Operative Porter</x:v>
      </x:c>
      <x:c r="G1631" t="str">
        <x:v>402264</x:v>
      </x:c>
      <x:c r="H1631" t="str">
        <x:v>AlixPartners LLP</x:v>
      </x:c>
      <x:c r="I1631" s="22" t="n">
        <x:v>8</x:v>
      </x:c>
      <x:c r="J1631" t="str">
        <x:v>Worked</x:v>
      </x:c>
      <x:c r="K1631" t="str">
        <x:v>Employee 103440; home branch Thurrock; assigned role Operative Porter | Deployment branch: Thurrock | Actual role: Operative Driver | Jobs: 402264 | Customers: AlixPartners LLP | Actual hours: 8.0; source records: 1</x:v>
      </x:c>
      <x:c r="L1631" t="str">
        <x:v>Include</x:v>
      </x:c>
      <x:c r="M1631"/>
      <x:c r="N1631"/>
    </x:row>
    <x:row r="1632">
      <x:c r="A1632" t="str">
        <x:v>M. Musadik Ali (B) EV|2026-06-22</x:v>
      </x:c>
      <x:c r="B1632" s="888" t="n">
        <x:v>46195</x:v>
      </x:c>
      <x:c r="C1632" t="str">
        <x:v>M. Musadik Ali (B) EV</x:v>
      </x:c>
      <x:c r="D1632" t="str">
        <x:v>Permanent</x:v>
      </x:c>
      <x:c r="E1632" t="str">
        <x:v>Thurrock</x:v>
      </x:c>
      <x:c r="F1632" t="str">
        <x:v>Operative Porter</x:v>
      </x:c>
      <x:c r="G1632" t="str">
        <x:v>402379</x:v>
      </x:c>
      <x:c r="H1632" t="str">
        <x:v>Restore – Doc Management - NWL collections</x:v>
      </x:c>
      <x:c r="I1632" s="22" t="n">
        <x:v>10.5</x:v>
      </x:c>
      <x:c r="J1632" t="str">
        <x:v>Worked</x:v>
      </x:c>
      <x:c r="K1632" t="str">
        <x:v>Employee 103440; home branch Thurrock; assigned role Operative Porter | Deployment branch: Thurrock | Actual role: Operative Driver | Jobs: 402379 | Customers: Restore – Doc Management - NWL collections | Actual hours: 10.5; source records: 1</x:v>
      </x:c>
      <x:c r="L1632" t="str">
        <x:v>Include</x:v>
      </x:c>
      <x:c r="M1632"/>
      <x:c r="N1632"/>
    </x:row>
    <x:row r="1633">
      <x:c r="A1633" t="str">
        <x:v>M. Musadik Ali (B) EV|2026-06-23</x:v>
      </x:c>
      <x:c r="B1633" s="888" t="n">
        <x:v>46196</x:v>
      </x:c>
      <x:c r="C1633" t="str">
        <x:v>M. Musadik Ali (B) EV</x:v>
      </x:c>
      <x:c r="D1633" t="str">
        <x:v>Permanent</x:v>
      </x:c>
      <x:c r="E1633" t="str">
        <x:v>Thurrock</x:v>
      </x:c>
      <x:c r="F1633" t="str">
        <x:v>Operative Porter</x:v>
      </x:c>
      <x:c r="G1633" t="str">
        <x:v>402379</x:v>
      </x:c>
      <x:c r="H1633" t="str">
        <x:v>Restore – Doc Management - NWL collections</x:v>
      </x:c>
      <x:c r="I1633" s="22" t="n">
        <x:v>9.5</x:v>
      </x:c>
      <x:c r="J1633" t="str">
        <x:v>Worked</x:v>
      </x:c>
      <x:c r="K1633" t="str">
        <x:v>Employee 103440; home branch Thurrock; assigned role Operative Porter | Deployment branch: Thurrock | Actual role: Operative Driver | Jobs: 402379 | Customers: Restore – Doc Management - NWL collections | Actual hours: 9.5; source records: 1</x:v>
      </x:c>
      <x:c r="L1633" t="str">
        <x:v>Include</x:v>
      </x:c>
      <x:c r="M1633"/>
      <x:c r="N1633"/>
    </x:row>
    <x:row r="1634">
      <x:c r="A1634" t="str">
        <x:v>M. Musadik Ali (B) EV|2026-06-24</x:v>
      </x:c>
      <x:c r="B1634" s="888" t="n">
        <x:v>46197</x:v>
      </x:c>
      <x:c r="C1634" t="str">
        <x:v>M. Musadik Ali (B) EV</x:v>
      </x:c>
      <x:c r="D1634" t="str">
        <x:v>Permanent</x:v>
      </x:c>
      <x:c r="E1634" t="str">
        <x:v>Thurrock</x:v>
      </x:c>
      <x:c r="F1634" t="str">
        <x:v>Operative Porter</x:v>
      </x:c>
      <x:c r="G1634" t="str">
        <x:v>402991</x:v>
      </x:c>
      <x:c r="H1634" t="str">
        <x:v>Cushman &amp; Wakefield</x:v>
      </x:c>
      <x:c r="I1634" s="22" t="n">
        <x:v>12.5</x:v>
      </x:c>
      <x:c r="J1634" t="str">
        <x:v>Worked</x:v>
      </x:c>
      <x:c r="K1634" t="str">
        <x:v>Employee 103440; home branch Thurrock; assigned role Operative Porter | Deployment branch: Thurrock | Actual role: Operative Driver | Jobs: 402991 | Customers: Cushman &amp; Wakefield | Actual hours: 12.5; source records: 1</x:v>
      </x:c>
      <x:c r="L1634" t="str">
        <x:v>Include</x:v>
      </x:c>
      <x:c r="M1634"/>
      <x:c r="N1634"/>
    </x:row>
    <x:row r="1635">
      <x:c r="A1635" t="str">
        <x:v>M. Musadik Ali (B) EV|2026-06-25</x:v>
      </x:c>
      <x:c r="B1635" s="888" t="n">
        <x:v>46198</x:v>
      </x:c>
      <x:c r="C1635" t="str">
        <x:v>M. Musadik Ali (B) EV</x:v>
      </x:c>
      <x:c r="D1635" t="str">
        <x:v>Permanent</x:v>
      </x:c>
      <x:c r="E1635" t="str">
        <x:v>Thurrock</x:v>
      </x:c>
      <x:c r="F1635" t="str">
        <x:v>Operative Porter</x:v>
      </x:c>
      <x:c r="G1635" t="str">
        <x:v>402991</x:v>
      </x:c>
      <x:c r="H1635" t="str">
        <x:v>Cushman &amp; Wakefield</x:v>
      </x:c>
      <x:c r="I1635" s="22" t="n">
        <x:v>9.5</x:v>
      </x:c>
      <x:c r="J1635" t="str">
        <x:v>Worked</x:v>
      </x:c>
      <x:c r="K1635" t="str">
        <x:v>Employee 103440; home branch Thurrock; assigned role Operative Porter | Deployment branch: Thurrock | Actual role: Operative Driver | Jobs: 402991 | Customers: Cushman &amp; Wakefield | Actual hours: 9.5; source records: 1</x:v>
      </x:c>
      <x:c r="L1635" t="str">
        <x:v>Include</x:v>
      </x:c>
      <x:c r="M1635"/>
      <x:c r="N1635"/>
    </x:row>
    <x:row r="1636">
      <x:c r="A1636" t="str">
        <x:v>M. Musadik Ali (B) EV|2026-06-26</x:v>
      </x:c>
      <x:c r="B1636" s="888" t="n">
        <x:v>46199</x:v>
      </x:c>
      <x:c r="C1636" t="str">
        <x:v>M. Musadik Ali (B) EV</x:v>
      </x:c>
      <x:c r="D1636" t="str">
        <x:v>Permanent</x:v>
      </x:c>
      <x:c r="E1636" t="str">
        <x:v>Thurrock</x:v>
      </x:c>
      <x:c r="F1636" t="str">
        <x:v>Operative Porter</x:v>
      </x:c>
      <x:c r="G1636" t="str">
        <x:v>402991</x:v>
      </x:c>
      <x:c r="H1636" t="str">
        <x:v>Cushman &amp; Wakefield</x:v>
      </x:c>
      <x:c r="I1636" s="22" t="n">
        <x:v>11.5</x:v>
      </x:c>
      <x:c r="J1636" t="str">
        <x:v>Worked</x:v>
      </x:c>
      <x:c r="K1636" t="str">
        <x:v>Employee 103440; home branch Thurrock; assigned role Operative Porter | Deployment branch: Thurrock | Actual role: Operative Driver | Jobs: 402991 | Customers: Cushman &amp; Wakefield | Actual hours: 11.5; source records: 1</x:v>
      </x:c>
      <x:c r="L1636" t="str">
        <x:v>Include</x:v>
      </x:c>
      <x:c r="M1636"/>
      <x:c r="N1636"/>
    </x:row>
    <x:row r="1637">
      <x:c r="A1637" t="str">
        <x:v>M. Musadik Ali (B) EV|2026-06-29</x:v>
      </x:c>
      <x:c r="B1637" s="888" t="n">
        <x:v>46202</x:v>
      </x:c>
      <x:c r="C1637" t="str">
        <x:v>M. Musadik Ali (B) EV</x:v>
      </x:c>
      <x:c r="D1637" t="str">
        <x:v>Permanent</x:v>
      </x:c>
      <x:c r="E1637" t="str">
        <x:v>Thurrock</x:v>
      </x:c>
      <x:c r="F1637" t="str">
        <x:v>Operative Porter</x:v>
      </x:c>
      <x:c r="G1637" t="str">
        <x:v>399379E</x:v>
      </x:c>
      <x:c r="H1637" t="str">
        <x:v>Restore Harrow Green Oxford  M/W use only</x:v>
      </x:c>
      <x:c r="I1637" s="22" t="n">
        <x:v>11.5</x:v>
      </x:c>
      <x:c r="J1637" t="str">
        <x:v>Worked</x:v>
      </x:c>
      <x:c r="K1637" t="str">
        <x:v>Employee 103440; home branch Thurrock; assigned role Operative Porter | Deployment branch: Oxford | Actual role: Operative Driver | Jobs: 399379E | Customers: Restore Harrow Green Oxford  M/W use only | Actual hours: 11.5; source records: 1</x:v>
      </x:c>
      <x:c r="L1637" t="str">
        <x:v>Include</x:v>
      </x:c>
      <x:c r="M1637"/>
      <x:c r="N1637"/>
    </x:row>
    <x:row r="1638">
      <x:c r="A1638" t="str">
        <x:v>M. Musadik Ali (B) EV|2026-06-30</x:v>
      </x:c>
      <x:c r="B1638" s="888" t="n">
        <x:v>46203</x:v>
      </x:c>
      <x:c r="C1638" t="str">
        <x:v>M. Musadik Ali (B) EV</x:v>
      </x:c>
      <x:c r="D1638" t="str">
        <x:v>Permanent</x:v>
      </x:c>
      <x:c r="E1638" t="str">
        <x:v>Thurrock</x:v>
      </x:c>
      <x:c r="F1638" t="str">
        <x:v>Operative Porter</x:v>
      </x:c>
      <x:c r="G1638" t="str">
        <x:v>401554, 402379</x:v>
      </x:c>
      <x:c r="H1638" t="str">
        <x:v>CPM/Omnicom; Restore – Doc Management - NWL collections</x:v>
      </x:c>
      <x:c r="I1638" s="22" t="n">
        <x:v>17.75</x:v>
      </x:c>
      <x:c r="J1638" t="str">
        <x:v>Worked — 2 records</x:v>
      </x:c>
      <x:c r="K1638" t="str">
        <x:v>Employee 103440; home branch Thurrock; assigned role Operative Porter | Deployment branch: Oxford, Thurrock | Actual role: Operative Driver | Jobs: 401554, 402379 | Customers: CPM/Omnicom; Restore – Doc Management - NWL collections | Actual hours: 17.8; source records: 2</x:v>
      </x:c>
      <x:c r="L1638" t="str">
        <x:v>Include</x:v>
      </x:c>
      <x:c r="M1638"/>
      <x:c r="N1638"/>
    </x:row>
    <x:row r="1639">
      <x:c r="A1639" t="str">
        <x:v>Maalik Duffus|2026-06-01</x:v>
      </x:c>
      <x:c r="B1639" s="888" t="n">
        <x:v>46174</x:v>
      </x:c>
      <x:c r="C1639" t="str">
        <x:v>Maalik Duffus</x:v>
      </x:c>
      <x:c r="D1639" t="str">
        <x:v>Permanent</x:v>
      </x:c>
      <x:c r="E1639" t="str">
        <x:v>Birmingham</x:v>
      </x:c>
      <x:c r="F1639" t="str">
        <x:v>Operative Porter</x:v>
      </x:c>
      <x:c r="G1639" t="str">
        <x:v>401735</x:v>
      </x:c>
      <x:c r="H1639" t="str">
        <x:v>The Automobile Association</x:v>
      </x:c>
      <x:c r="I1639" s="22" t="n">
        <x:v>9</x:v>
      </x:c>
      <x:c r="J1639" t="str">
        <x:v>Worked</x:v>
      </x:c>
      <x:c r="K1639" t="str">
        <x:v>Employee 103112; home branch Birmingham; assigned role Operative Porter | Deployment branch: Birmingham | Actual role: Operative Porter | Jobs: 401735 | Customers: The Automobile Association | Actual hours: 9.0; source records: 1</x:v>
      </x:c>
      <x:c r="L1639" t="str">
        <x:v>Include</x:v>
      </x:c>
      <x:c r="M1639"/>
      <x:c r="N1639"/>
    </x:row>
    <x:row r="1640">
      <x:c r="A1640" t="str">
        <x:v>Maalik Duffus|2026-06-02</x:v>
      </x:c>
      <x:c r="B1640" s="888" t="n">
        <x:v>46175</x:v>
      </x:c>
      <x:c r="C1640" t="str">
        <x:v>Maalik Duffus</x:v>
      </x:c>
      <x:c r="D1640" t="str">
        <x:v>Permanent</x:v>
      </x:c>
      <x:c r="E1640" t="str">
        <x:v>Birmingham</x:v>
      </x:c>
      <x:c r="F1640" t="str">
        <x:v>Operative Porter</x:v>
      </x:c>
      <x:c r="G1640" t="str">
        <x:v>401735</x:v>
      </x:c>
      <x:c r="H1640" t="str">
        <x:v>The Automobile Association</x:v>
      </x:c>
      <x:c r="I1640" s="22" t="n">
        <x:v>6</x:v>
      </x:c>
      <x:c r="J1640" t="str">
        <x:v>Worked</x:v>
      </x:c>
      <x:c r="K1640" t="str">
        <x:v>Employee 103112; home branch Birmingham; assigned role Operative Porter | Deployment branch: Birmingham | Actual role: Operative Porter | Jobs: 401735 | Customers: The Automobile Association | Actual hours: 6.0; source records: 1</x:v>
      </x:c>
      <x:c r="L1640" t="str">
        <x:v>Include</x:v>
      </x:c>
      <x:c r="M1640"/>
      <x:c r="N1640"/>
    </x:row>
    <x:row r="1641">
      <x:c r="A1641" t="str">
        <x:v>Maalik Duffus|2026-06-03</x:v>
      </x:c>
      <x:c r="B1641" s="888" t="n">
        <x:v>46176</x:v>
      </x:c>
      <x:c r="C1641" t="str">
        <x:v>Maalik Duffus</x:v>
      </x:c>
      <x:c r="D1641" t="str">
        <x:v>Permanent</x:v>
      </x:c>
      <x:c r="E1641" t="str">
        <x:v>Birmingham</x:v>
      </x:c>
      <x:c r="F1641" t="str">
        <x:v>Operative Porter</x:v>
      </x:c>
      <x:c r="G1641" t="str">
        <x:v>402566, 401735</x:v>
      </x:c>
      <x:c r="H1641" t="str">
        <x:v>Midland Heart; The Automobile Association</x:v>
      </x:c>
      <x:c r="I1641" s="22" t="n">
        <x:v>2.5</x:v>
      </x:c>
      <x:c r="J1641" t="str">
        <x:v>Worked — 2 records</x:v>
      </x:c>
      <x:c r="K1641" t="str">
        <x:v>Employee 103112; home branch Birmingham; assigned role Operative Porter | Deployment branch: Birmingham | Actual role: Operative Porter | Jobs: 402566, 401735 | Customers: Midland Heart; The Automobile Association | Actual hours: 2.5; source records: 2</x:v>
      </x:c>
      <x:c r="L1641" t="str">
        <x:v>Include</x:v>
      </x:c>
      <x:c r="M1641"/>
      <x:c r="N1641"/>
    </x:row>
    <x:row r="1642">
      <x:c r="A1642" t="str">
        <x:v>Maalik Duffus|2026-06-04</x:v>
      </x:c>
      <x:c r="B1642" s="888" t="n">
        <x:v>46177</x:v>
      </x:c>
      <x:c r="C1642" t="str">
        <x:v>Maalik Duffus</x:v>
      </x:c>
      <x:c r="D1642" t="str">
        <x:v>Permanent</x:v>
      </x:c>
      <x:c r="E1642" t="str">
        <x:v>Birmingham</x:v>
      </x:c>
      <x:c r="F1642" t="str">
        <x:v>Operative Porter</x:v>
      </x:c>
      <x:c r="G1642" t="str">
        <x:v>401198</x:v>
      </x:c>
      <x:c r="H1642" t="str">
        <x:v>The Open University</x:v>
      </x:c>
      <x:c r="I1642" s="22" t="n">
        <x:v>4</x:v>
      </x:c>
      <x:c r="J1642" t="str">
        <x:v>Worked</x:v>
      </x:c>
      <x:c r="K1642" t="str">
        <x:v>Employee 103112; home branch Birmingham; assigned role Operative Porter | Deployment branch: Birmingham | Actual role: Operative Porter | Jobs: 401198 | Customers: The Open University | Actual hours: 4.0; source records: 1</x:v>
      </x:c>
      <x:c r="L1642" t="str">
        <x:v>Include</x:v>
      </x:c>
      <x:c r="M1642"/>
      <x:c r="N1642"/>
    </x:row>
    <x:row r="1643">
      <x:c r="A1643" t="str">
        <x:v>Maalik Duffus|2026-06-05</x:v>
      </x:c>
      <x:c r="B1643" s="888" t="n">
        <x:v>46178</x:v>
      </x:c>
      <x:c r="C1643" t="str">
        <x:v>Maalik Duffus</x:v>
      </x:c>
      <x:c r="D1643" t="str">
        <x:v>Permanent</x:v>
      </x:c>
      <x:c r="E1643" t="str">
        <x:v>Birmingham</x:v>
      </x:c>
      <x:c r="F1643" t="str">
        <x:v>Operative Porter</x:v>
      </x:c>
      <x:c r="G1643" t="str">
        <x:v>401198</x:v>
      </x:c>
      <x:c r="H1643" t="str">
        <x:v>The Open University</x:v>
      </x:c>
      <x:c r="I1643" s="22" t="n">
        <x:v>4.5</x:v>
      </x:c>
      <x:c r="J1643" t="str">
        <x:v>Worked</x:v>
      </x:c>
      <x:c r="K1643" t="str">
        <x:v>Employee 103112; home branch Birmingham; assigned role Operative Porter | Deployment branch: Birmingham | Actual role: Operative Porter | Jobs: 401198 | Customers: The Open University | Actual hours: 4.5; source records: 1</x:v>
      </x:c>
      <x:c r="L1643" t="str">
        <x:v>Include</x:v>
      </x:c>
      <x:c r="M1643"/>
      <x:c r="N1643"/>
    </x:row>
    <x:row r="1644">
      <x:c r="A1644" t="str">
        <x:v>Maalik Duffus|2026-06-08</x:v>
      </x:c>
      <x:c r="B1644" s="888" t="n">
        <x:v>46181</x:v>
      </x:c>
      <x:c r="C1644" t="str">
        <x:v>Maalik Duffus</x:v>
      </x:c>
      <x:c r="D1644" t="str">
        <x:v>Permanent</x:v>
      </x:c>
      <x:c r="E1644" t="str">
        <x:v>Birmingham</x:v>
      </x:c>
      <x:c r="F1644" t="str">
        <x:v>Operative Porter</x:v>
      </x:c>
      <x:c r="G1644" t="str">
        <x:v>402085</x:v>
      </x:c>
      <x:c r="H1644" t="str">
        <x:v>Derby City Council</x:v>
      </x:c>
      <x:c r="I1644" s="22" t="n">
        <x:v>8</x:v>
      </x:c>
      <x:c r="J1644" t="str">
        <x:v>Worked</x:v>
      </x:c>
      <x:c r="K1644" t="str">
        <x:v>Employee 103112; home branch Birmingham; assigned role Operative Porter | Deployment branch: Birmingham | Actual role: Operative Porter | Jobs: 402085 | Customers: Derby City Council | Actual hours: 8.0; source records: 1</x:v>
      </x:c>
      <x:c r="L1644" t="str">
        <x:v>Include</x:v>
      </x:c>
      <x:c r="M1644"/>
      <x:c r="N1644"/>
    </x:row>
    <x:row r="1645">
      <x:c r="A1645" t="str">
        <x:v>Maalik Duffus|2026-06-09</x:v>
      </x:c>
      <x:c r="B1645" s="888" t="n">
        <x:v>46182</x:v>
      </x:c>
      <x:c r="C1645" t="str">
        <x:v>Maalik Duffus</x:v>
      </x:c>
      <x:c r="D1645" t="str">
        <x:v>Permanent</x:v>
      </x:c>
      <x:c r="E1645" t="str">
        <x:v>Birmingham</x:v>
      </x:c>
      <x:c r="F1645" t="str">
        <x:v>Operative Porter</x:v>
      </x:c>
      <x:c r="G1645" t="str">
        <x:v>402532</x:v>
      </x:c>
      <x:c r="H1645" t="str">
        <x:v>HSBC - June 2026 Deliveries</x:v>
      </x:c>
      <x:c r="I1645" s="22" t="n">
        <x:v>5</x:v>
      </x:c>
      <x:c r="J1645" t="str">
        <x:v>Worked</x:v>
      </x:c>
      <x:c r="K1645" t="str">
        <x:v>Employee 103112; home branch Birmingham; assigned role Operative Porter | Deployment branch: Birmingham | Actual role: Operative Porter | Jobs: 402532 | Customers: HSBC - June 2026 Deliveries | Actual hours: 5.0; source records: 1</x:v>
      </x:c>
      <x:c r="L1645" t="str">
        <x:v>Include</x:v>
      </x:c>
      <x:c r="M1645"/>
      <x:c r="N1645"/>
    </x:row>
    <x:row r="1646">
      <x:c r="A1646" t="str">
        <x:v>Maalik Duffus|2026-06-10</x:v>
      </x:c>
      <x:c r="B1646" s="888" t="n">
        <x:v>46183</x:v>
      </x:c>
      <x:c r="C1646" t="str">
        <x:v>Maalik Duffus</x:v>
      </x:c>
      <x:c r="D1646" t="str">
        <x:v>Permanent</x:v>
      </x:c>
      <x:c r="E1646" t="str">
        <x:v>Birmingham</x:v>
      </x:c>
      <x:c r="F1646" t="str">
        <x:v>Operative Porter</x:v>
      </x:c>
      <x:c r="G1646" t="str">
        <x:v>401968</x:v>
      </x:c>
      <x:c r="H1646" t="str">
        <x:v>The Open University - Gardiner Blocks</x:v>
      </x:c>
      <x:c r="I1646" s="22" t="n">
        <x:v>7.5</x:v>
      </x:c>
      <x:c r="J1646" t="str">
        <x:v>Worked</x:v>
      </x:c>
      <x:c r="K1646" t="str">
        <x:v>Employee 103112; home branch Birmingham; assigned role Operative Porter | Deployment branch: Birmingham | Actual role: Operative Porter | Jobs: 401968 | Customers: The Open University - Gardiner Blocks | Actual hours: 7.5; source records: 1</x:v>
      </x:c>
      <x:c r="L1646" t="str">
        <x:v>Include</x:v>
      </x:c>
      <x:c r="M1646"/>
      <x:c r="N1646"/>
    </x:row>
    <x:row r="1647">
      <x:c r="A1647" t="str">
        <x:v>Maalik Duffus|2026-06-11</x:v>
      </x:c>
      <x:c r="B1647" s="888" t="n">
        <x:v>46184</x:v>
      </x:c>
      <x:c r="C1647" t="str">
        <x:v>Maalik Duffus</x:v>
      </x:c>
      <x:c r="D1647" t="str">
        <x:v>Permanent</x:v>
      </x:c>
      <x:c r="E1647" t="str">
        <x:v>Birmingham</x:v>
      </x:c>
      <x:c r="F1647" t="str">
        <x:v>Operative Porter</x:v>
      </x:c>
      <x:c r="G1647" t="str">
        <x:v>402065, 401968</x:v>
      </x:c>
      <x:c r="H1647" t="str">
        <x:v>Equans Services Limited; The Open University - Gardiner Blocks</x:v>
      </x:c>
      <x:c r="I1647" s="22" t="n">
        <x:v>12</x:v>
      </x:c>
      <x:c r="J1647" t="str">
        <x:v>Worked — 2 records</x:v>
      </x:c>
      <x:c r="K1647" t="str">
        <x:v>Employee 103112; home branch Birmingham; assigned role Operative Porter | Deployment branch: Birmingham | Actual role: Operative Porter, Operative Skilled | Jobs: 402065, 401968 | Customers: Equans Services Limited; The Open University - Gardiner Blocks | Actual hours: 12.0; source records: 2</x:v>
      </x:c>
      <x:c r="L1647" t="str">
        <x:v>Include</x:v>
      </x:c>
      <x:c r="M1647"/>
      <x:c r="N1647"/>
    </x:row>
    <x:row r="1648">
      <x:c r="A1648" t="str">
        <x:v>Maalik Duffus|2026-06-12</x:v>
      </x:c>
      <x:c r="B1648" s="888" t="n">
        <x:v>46185</x:v>
      </x:c>
      <x:c r="C1648" t="str">
        <x:v>Maalik Duffus</x:v>
      </x:c>
      <x:c r="D1648" t="str">
        <x:v>Permanent</x:v>
      </x:c>
      <x:c r="E1648" t="str">
        <x:v>Birmingham</x:v>
      </x:c>
      <x:c r="F1648" t="str">
        <x:v>Operative Porter</x:v>
      </x:c>
      <x:c r="G1648"/>
      <x:c r="H1648"/>
      <x:c r="I1648" s="22" t="n">
        <x:v>0</x:v>
      </x:c>
      <x:c r="J1648" t="str">
        <x:v>Annual leave</x:v>
      </x:c>
      <x:c r="K1648" t="str">
        <x:v>Employee 103112; home branch Birmingham; assigned role Operative Porter | Leave: Annual Leave (Hours) | Leave calendar basis: Variable-pattern period</x:v>
      </x:c>
      <x:c r="L1648" t="str">
        <x:v>Include</x:v>
      </x:c>
      <x:c r="M1648"/>
      <x:c r="N1648"/>
    </x:row>
    <x:row r="1649">
      <x:c r="A1649" t="str">
        <x:v>Maalik Duffus|2026-06-15</x:v>
      </x:c>
      <x:c r="B1649" s="888" t="n">
        <x:v>46188</x:v>
      </x:c>
      <x:c r="C1649" t="str">
        <x:v>Maalik Duffus</x:v>
      </x:c>
      <x:c r="D1649" t="str">
        <x:v>Permanent</x:v>
      </x:c>
      <x:c r="E1649" t="str">
        <x:v>Birmingham</x:v>
      </x:c>
      <x:c r="F1649" t="str">
        <x:v>Operative Porter</x:v>
      </x:c>
      <x:c r="G1649" t="str">
        <x:v>401968</x:v>
      </x:c>
      <x:c r="H1649" t="str">
        <x:v>The Open University - Gardiner Blocks</x:v>
      </x:c>
      <x:c r="I1649" s="22" t="n">
        <x:v>9.5</x:v>
      </x:c>
      <x:c r="J1649" t="str">
        <x:v>Worked</x:v>
      </x:c>
      <x:c r="K1649" t="str">
        <x:v>Employee 103112; home branch Birmingham; assigned role Operative Porter | Deployment branch: Birmingham | Actual role: Operative Porter | Jobs: 401968 | Customers: The Open University - Gardiner Blocks | Actual hours: 9.5; source records: 1</x:v>
      </x:c>
      <x:c r="L1649" t="str">
        <x:v>Include</x:v>
      </x:c>
      <x:c r="M1649"/>
      <x:c r="N1649"/>
    </x:row>
    <x:row r="1650">
      <x:c r="A1650" t="str">
        <x:v>Maalik Duffus|2026-06-16</x:v>
      </x:c>
      <x:c r="B1650" s="888" t="n">
        <x:v>46189</x:v>
      </x:c>
      <x:c r="C1650" t="str">
        <x:v>Maalik Duffus</x:v>
      </x:c>
      <x:c r="D1650" t="str">
        <x:v>Permanent</x:v>
      </x:c>
      <x:c r="E1650" t="str">
        <x:v>Birmingham</x:v>
      </x:c>
      <x:c r="F1650" t="str">
        <x:v>Operative Porter</x:v>
      </x:c>
      <x:c r="G1650" t="str">
        <x:v>402532</x:v>
      </x:c>
      <x:c r="H1650" t="str">
        <x:v>HSBC - June 2026 Deliveries</x:v>
      </x:c>
      <x:c r="I1650" s="22" t="n">
        <x:v>9</x:v>
      </x:c>
      <x:c r="J1650" t="str">
        <x:v>Worked</x:v>
      </x:c>
      <x:c r="K1650" t="str">
        <x:v>Employee 103112; home branch Birmingham; assigned role Operative Porter | Deployment branch: Birmingham | Actual role: Operative Porter | Jobs: 402532 | Customers: HSBC - June 2026 Deliveries | Actual hours: 9.0; source records: 1</x:v>
      </x:c>
      <x:c r="L1650" t="str">
        <x:v>Include</x:v>
      </x:c>
      <x:c r="M1650"/>
      <x:c r="N1650"/>
    </x:row>
    <x:row r="1651">
      <x:c r="A1651" t="str">
        <x:v>Maalik Duffus|2026-06-17</x:v>
      </x:c>
      <x:c r="B1651" s="888" t="n">
        <x:v>46190</x:v>
      </x:c>
      <x:c r="C1651" t="str">
        <x:v>Maalik Duffus</x:v>
      </x:c>
      <x:c r="D1651" t="str">
        <x:v>Permanent</x:v>
      </x:c>
      <x:c r="E1651" t="str">
        <x:v>Birmingham</x:v>
      </x:c>
      <x:c r="F1651" t="str">
        <x:v>Operative Porter</x:v>
      </x:c>
      <x:c r="G1651" t="str">
        <x:v>402532, 402818</x:v>
      </x:c>
      <x:c r="H1651" t="str">
        <x:v>HSBC - June 2026 Deliveries; Midland Heart</x:v>
      </x:c>
      <x:c r="I1651" s="22" t="n">
        <x:v>13</x:v>
      </x:c>
      <x:c r="J1651" t="str">
        <x:v>Worked — 2 records</x:v>
      </x:c>
      <x:c r="K1651" t="str">
        <x:v>Employee 103112; home branch Birmingham; assigned role Operative Porter | Deployment branch: Birmingham | Actual role: Operative Porter | Jobs: 402532, 402818 | Customers: HSBC - June 2026 Deliveries; Midland Heart | Actual hours: 13.0; source records: 2</x:v>
      </x:c>
      <x:c r="L1651" t="str">
        <x:v>Include</x:v>
      </x:c>
      <x:c r="M1651"/>
      <x:c r="N1651"/>
    </x:row>
    <x:row r="1652">
      <x:c r="A1652" t="str">
        <x:v>Maalik Duffus|2026-06-18</x:v>
      </x:c>
      <x:c r="B1652" s="888" t="n">
        <x:v>46191</x:v>
      </x:c>
      <x:c r="C1652" t="str">
        <x:v>Maalik Duffus</x:v>
      </x:c>
      <x:c r="D1652" t="str">
        <x:v>Permanent</x:v>
      </x:c>
      <x:c r="E1652" t="str">
        <x:v>Birmingham</x:v>
      </x:c>
      <x:c r="F1652" t="str">
        <x:v>Operative Porter</x:v>
      </x:c>
      <x:c r="G1652" t="str">
        <x:v>402532</x:v>
      </x:c>
      <x:c r="H1652" t="str">
        <x:v>HSBC - June 2026 Deliveries</x:v>
      </x:c>
      <x:c r="I1652" s="22" t="n">
        <x:v>12</x:v>
      </x:c>
      <x:c r="J1652" t="str">
        <x:v>Worked</x:v>
      </x:c>
      <x:c r="K1652" t="str">
        <x:v>Employee 103112; home branch Birmingham; assigned role Operative Porter | Deployment branch: Birmingham | Actual role: Operative Porter | Jobs: 402532 | Customers: HSBC - June 2026 Deliveries | Actual hours: 12.0; source records: 1</x:v>
      </x:c>
      <x:c r="L1652" t="str">
        <x:v>Include</x:v>
      </x:c>
      <x:c r="M1652"/>
      <x:c r="N1652"/>
    </x:row>
    <x:row r="1653">
      <x:c r="A1653" t="str">
        <x:v>Maalik Duffus|2026-06-19</x:v>
      </x:c>
      <x:c r="B1653" s="888" t="n">
        <x:v>46192</x:v>
      </x:c>
      <x:c r="C1653" t="str">
        <x:v>Maalik Duffus</x:v>
      </x:c>
      <x:c r="D1653" t="str">
        <x:v>Permanent</x:v>
      </x:c>
      <x:c r="E1653" t="str">
        <x:v>Birmingham</x:v>
      </x:c>
      <x:c r="F1653" t="str">
        <x:v>Operative Porter</x:v>
      </x:c>
      <x:c r="G1653" t="str">
        <x:v>396008</x:v>
      </x:c>
      <x:c r="H1653" t="str">
        <x:v>HSBC - Branch Audits (1)</x:v>
      </x:c>
      <x:c r="I1653" s="22" t="n">
        <x:v>9.5</x:v>
      </x:c>
      <x:c r="J1653" t="str">
        <x:v>Worked</x:v>
      </x:c>
      <x:c r="K1653" t="str">
        <x:v>Employee 103112; home branch Birmingham; assigned role Operative Porter | Deployment branch: Birmingham | Actual role: Operative Skilled | Jobs: 396008 | Customers: HSBC - Branch Audits (1) | Actual hours: 9.5; source records: 1</x:v>
      </x:c>
      <x:c r="L1653" t="str">
        <x:v>Include</x:v>
      </x:c>
      <x:c r="M1653"/>
      <x:c r="N1653"/>
    </x:row>
    <x:row r="1654">
      <x:c r="A1654" t="str">
        <x:v>Maalik Duffus|2026-06-21</x:v>
      </x:c>
      <x:c r="B1654" s="888" t="n">
        <x:v>46194</x:v>
      </x:c>
      <x:c r="C1654" t="str">
        <x:v>Maalik Duffus</x:v>
      </x:c>
      <x:c r="D1654" t="str">
        <x:v>Permanent</x:v>
      </x:c>
      <x:c r="E1654" t="str">
        <x:v>Birmingham</x:v>
      </x:c>
      <x:c r="F1654" t="str">
        <x:v>Operative Porter</x:v>
      </x:c>
      <x:c r="G1654" t="str">
        <x:v>402587</x:v>
      </x:c>
      <x:c r="H1654" t="str">
        <x:v>Midland Heart</x:v>
      </x:c>
      <x:c r="I1654" s="22" t="n">
        <x:v>10.75</x:v>
      </x:c>
      <x:c r="J1654" t="str">
        <x:v>Worked</x:v>
      </x:c>
      <x:c r="K1654" t="str">
        <x:v>Employee 103112; home branch Birmingham; assigned role Operative Porter | Deployment branch: Birmingham | Actual role: Operative Porter | Jobs: 402587 | Customers: Midland Heart | Actual hours: 10.8; source records: 1</x:v>
      </x:c>
      <x:c r="L1654" t="str">
        <x:v>Include</x:v>
      </x:c>
      <x:c r="M1654"/>
      <x:c r="N1654"/>
    </x:row>
    <x:row r="1655">
      <x:c r="A1655" t="str">
        <x:v>Maalik Duffus|2026-06-22</x:v>
      </x:c>
      <x:c r="B1655" s="888" t="n">
        <x:v>46195</x:v>
      </x:c>
      <x:c r="C1655" t="str">
        <x:v>Maalik Duffus</x:v>
      </x:c>
      <x:c r="D1655" t="str">
        <x:v>Permanent</x:v>
      </x:c>
      <x:c r="E1655" t="str">
        <x:v>Birmingham</x:v>
      </x:c>
      <x:c r="F1655" t="str">
        <x:v>Operative Porter</x:v>
      </x:c>
      <x:c r="G1655" t="str">
        <x:v>402994</x:v>
      </x:c>
      <x:c r="H1655" t="str">
        <x:v>Canal &amp; River Trust</x:v>
      </x:c>
      <x:c r="I1655" s="22" t="n">
        <x:v>12.5</x:v>
      </x:c>
      <x:c r="J1655" t="str">
        <x:v>Worked</x:v>
      </x:c>
      <x:c r="K1655" t="str">
        <x:v>Employee 103112; home branch Birmingham; assigned role Operative Porter | Deployment branch: Birmingham | Actual role: Operative Porter | Jobs: 402994 | Customers: Canal &amp; River Trust | Actual hours: 12.5; source records: 1</x:v>
      </x:c>
      <x:c r="L1655" t="str">
        <x:v>Include</x:v>
      </x:c>
      <x:c r="M1655"/>
      <x:c r="N1655"/>
    </x:row>
    <x:row r="1656">
      <x:c r="A1656" t="str">
        <x:v>Maalik Duffus|2026-06-23</x:v>
      </x:c>
      <x:c r="B1656" s="888" t="n">
        <x:v>46196</x:v>
      </x:c>
      <x:c r="C1656" t="str">
        <x:v>Maalik Duffus</x:v>
      </x:c>
      <x:c r="D1656" t="str">
        <x:v>Permanent</x:v>
      </x:c>
      <x:c r="E1656" t="str">
        <x:v>Birmingham</x:v>
      </x:c>
      <x:c r="F1656" t="str">
        <x:v>Operative Porter</x:v>
      </x:c>
      <x:c r="G1656" t="str">
        <x:v>402450E, 401968</x:v>
      </x:c>
      <x:c r="H1656" t="str">
        <x:v>Avantor ( BIRMINGHAM   JUNE  2026 ); The Open University - Gardiner Blocks</x:v>
      </x:c>
      <x:c r="I1656" s="22" t="n">
        <x:v>7</x:v>
      </x:c>
      <x:c r="J1656" t="str">
        <x:v>Worked — 2 records</x:v>
      </x:c>
      <x:c r="K1656" t="str">
        <x:v>Employee 103112; home branch Birmingham; assigned role Operative Porter | Deployment branch: Birmingham, Cambridge | Actual role: Operative Porter | Jobs: 402450E, 401968 | Customers: Avantor ( BIRMINGHAM   JUNE  2026 ); The Open University - Gardiner Blocks | Actual hours: 7.0; source records: 2</x:v>
      </x:c>
      <x:c r="L1656" t="str">
        <x:v>Include</x:v>
      </x:c>
      <x:c r="M1656"/>
      <x:c r="N1656"/>
    </x:row>
    <x:row r="1657">
      <x:c r="A1657" t="str">
        <x:v>Maalik Duffus|2026-06-24</x:v>
      </x:c>
      <x:c r="B1657" s="888" t="n">
        <x:v>46197</x:v>
      </x:c>
      <x:c r="C1657" t="str">
        <x:v>Maalik Duffus</x:v>
      </x:c>
      <x:c r="D1657" t="str">
        <x:v>Permanent</x:v>
      </x:c>
      <x:c r="E1657" t="str">
        <x:v>Birmingham</x:v>
      </x:c>
      <x:c r="F1657" t="str">
        <x:v>Operative Porter</x:v>
      </x:c>
      <x:c r="G1657" t="str">
        <x:v>402804</x:v>
      </x:c>
      <x:c r="H1657" t="str">
        <x:v>Midland Heart</x:v>
      </x:c>
      <x:c r="I1657" s="22" t="n">
        <x:v>7.25</x:v>
      </x:c>
      <x:c r="J1657" t="str">
        <x:v>Worked</x:v>
      </x:c>
      <x:c r="K1657" t="str">
        <x:v>Employee 103112; home branch Birmingham; assigned role Operative Porter | Deployment branch: Birmingham | Actual role: Operative Porter | Jobs: 402804 | Customers: Midland Heart | Actual hours: 7.2; source records: 1</x:v>
      </x:c>
      <x:c r="L1657" t="str">
        <x:v>Include</x:v>
      </x:c>
      <x:c r="M1657"/>
      <x:c r="N1657"/>
    </x:row>
    <x:row r="1658">
      <x:c r="A1658" t="str">
        <x:v>Maalik Duffus|2026-06-25</x:v>
      </x:c>
      <x:c r="B1658" s="888" t="n">
        <x:v>46198</x:v>
      </x:c>
      <x:c r="C1658" t="str">
        <x:v>Maalik Duffus</x:v>
      </x:c>
      <x:c r="D1658" t="str">
        <x:v>Permanent</x:v>
      </x:c>
      <x:c r="E1658" t="str">
        <x:v>Birmingham</x:v>
      </x:c>
      <x:c r="F1658" t="str">
        <x:v>Operative Porter</x:v>
      </x:c>
      <x:c r="G1658" t="str">
        <x:v>402153</x:v>
      </x:c>
      <x:c r="H1658" t="str">
        <x:v>Shafi Thourfique</x:v>
      </x:c>
      <x:c r="I1658" s="22" t="n">
        <x:v>13</x:v>
      </x:c>
      <x:c r="J1658" t="str">
        <x:v>Worked</x:v>
      </x:c>
      <x:c r="K1658" t="str">
        <x:v>Employee 103112; home branch Birmingham; assigned role Operative Porter | Deployment branch: Birmingham | Actual role: Operative Porter | Jobs: 402153 | Customers: Shafi Thourfique | Actual hours: 13.0; source records: 1</x:v>
      </x:c>
      <x:c r="L1658" t="str">
        <x:v>Include</x:v>
      </x:c>
      <x:c r="M1658"/>
      <x:c r="N1658"/>
    </x:row>
    <x:row r="1659">
      <x:c r="A1659" t="str">
        <x:v>Maalik Duffus|2026-06-26</x:v>
      </x:c>
      <x:c r="B1659" s="888" t="n">
        <x:v>46199</x:v>
      </x:c>
      <x:c r="C1659" t="str">
        <x:v>Maalik Duffus</x:v>
      </x:c>
      <x:c r="D1659" t="str">
        <x:v>Permanent</x:v>
      </x:c>
      <x:c r="E1659" t="str">
        <x:v>Birmingham</x:v>
      </x:c>
      <x:c r="F1659" t="str">
        <x:v>Operative Porter</x:v>
      </x:c>
      <x:c r="G1659" t="str">
        <x:v>402796</x:v>
      </x:c>
      <x:c r="H1659" t="str">
        <x:v>Midland Heart</x:v>
      </x:c>
      <x:c r="I1659" s="22" t="n">
        <x:v>7</x:v>
      </x:c>
      <x:c r="J1659" t="str">
        <x:v>Worked</x:v>
      </x:c>
      <x:c r="K1659" t="str">
        <x:v>Employee 103112; home branch Birmingham; assigned role Operative Porter | Deployment branch: Birmingham | Actual role: Operative Porter | Jobs: 402796 | Customers: Midland Heart | Actual hours: 7.0; source records: 1</x:v>
      </x:c>
      <x:c r="L1659" t="str">
        <x:v>Include</x:v>
      </x:c>
      <x:c r="M1659"/>
      <x:c r="N1659"/>
    </x:row>
    <x:row r="1660">
      <x:c r="A1660" t="str">
        <x:v>Maalik Duffus|2026-06-29</x:v>
      </x:c>
      <x:c r="B1660" s="888" t="n">
        <x:v>46202</x:v>
      </x:c>
      <x:c r="C1660" t="str">
        <x:v>Maalik Duffus</x:v>
      </x:c>
      <x:c r="D1660" t="str">
        <x:v>Permanent</x:v>
      </x:c>
      <x:c r="E1660" t="str">
        <x:v>Birmingham</x:v>
      </x:c>
      <x:c r="F1660" t="str">
        <x:v>Operative Porter</x:v>
      </x:c>
      <x:c r="G1660" t="str">
        <x:v>396008</x:v>
      </x:c>
      <x:c r="H1660" t="str">
        <x:v>HSBC - Branch Audits (1)</x:v>
      </x:c>
      <x:c r="I1660" s="22" t="n">
        <x:v>9</x:v>
      </x:c>
      <x:c r="J1660" t="str">
        <x:v>Worked</x:v>
      </x:c>
      <x:c r="K1660" t="str">
        <x:v>Employee 103112; home branch Birmingham; assigned role Operative Porter | Deployment branch: Birmingham | Actual role: Operative Porter | Jobs: 396008 | Customers: HSBC - Branch Audits (1) | Actual hours: 9.0; source records: 1</x:v>
      </x:c>
      <x:c r="L1660" t="str">
        <x:v>Include</x:v>
      </x:c>
      <x:c r="M1660"/>
      <x:c r="N1660"/>
    </x:row>
    <x:row r="1661">
      <x:c r="A1661" t="str">
        <x:v>Matthew Spinks|2026-06-01</x:v>
      </x:c>
      <x:c r="B1661" s="888" t="n">
        <x:v>46174</x:v>
      </x:c>
      <x:c r="C1661" t="str">
        <x:v>Matthew Spinks</x:v>
      </x:c>
      <x:c r="D1661" t="str">
        <x:v>Permanent</x:v>
      </x:c>
      <x:c r="E1661" t="str">
        <x:v>Cambridge</x:v>
      </x:c>
      <x:c r="F1661" t="str">
        <x:v>Operative Driver</x:v>
      </x:c>
      <x:c r="G1661"/>
      <x:c r="H1661"/>
      <x:c r="I1661" s="22" t="n">
        <x:v>0</x:v>
      </x:c>
      <x:c r="J1661" t="str">
        <x:v>Annual leave</x:v>
      </x:c>
      <x:c r="K1661" t="str">
        <x:v>Employee 2652; home branch Cambridge; assigned role Operative Driver | Leave: Annual Leave (Hours) | Leave calendar basis: Variable-pattern period</x:v>
      </x:c>
      <x:c r="L1661" t="str">
        <x:v>Include</x:v>
      </x:c>
      <x:c r="M1661"/>
      <x:c r="N1661"/>
    </x:row>
    <x:row r="1662">
      <x:c r="A1662" t="str">
        <x:v>Matthew Spinks|2026-06-03</x:v>
      </x:c>
      <x:c r="B1662" s="888" t="n">
        <x:v>46176</x:v>
      </x:c>
      <x:c r="C1662" t="str">
        <x:v>Matthew Spinks</x:v>
      </x:c>
      <x:c r="D1662" t="str">
        <x:v>Permanent</x:v>
      </x:c>
      <x:c r="E1662" t="str">
        <x:v>Cambridge</x:v>
      </x:c>
      <x:c r="F1662" t="str">
        <x:v>Operative Driver</x:v>
      </x:c>
      <x:c r="G1662" t="str">
        <x:v>402549, 401198</x:v>
      </x:c>
      <x:c r="H1662" t="str">
        <x:v>Harrow Green Cambridge M/W use only; The Open University</x:v>
      </x:c>
      <x:c r="I1662" s="22" t="n">
        <x:v>19</x:v>
      </x:c>
      <x:c r="J1662" t="str">
        <x:v>Worked — 2 records</x:v>
      </x:c>
      <x:c r="K1662" t="str">
        <x:v>Employee 2652; home branch Cambridge; assigned role Operative Driver | Deployment branch: Birmingham, Cambridge | Actual role: Operative Porter | Jobs: 402549, 401198 | Customers: Harrow Green Cambridge M/W use only; The Open University | Actual hours: 19.0; source records: 2</x:v>
      </x:c>
      <x:c r="L1662" t="str">
        <x:v>Include</x:v>
      </x:c>
      <x:c r="M1662"/>
      <x:c r="N1662"/>
    </x:row>
    <x:row r="1663">
      <x:c r="A1663" t="str">
        <x:v>Matthew Spinks|2026-06-04</x:v>
      </x:c>
      <x:c r="B1663" s="888" t="n">
        <x:v>46177</x:v>
      </x:c>
      <x:c r="C1663" t="str">
        <x:v>Matthew Spinks</x:v>
      </x:c>
      <x:c r="D1663" t="str">
        <x:v>Permanent</x:v>
      </x:c>
      <x:c r="E1663" t="str">
        <x:v>Cambridge</x:v>
      </x:c>
      <x:c r="F1663" t="str">
        <x:v>Operative Driver</x:v>
      </x:c>
      <x:c r="G1663" t="str">
        <x:v>402450</x:v>
      </x:c>
      <x:c r="H1663" t="str">
        <x:v>Avantor ( CAMBRIDGE JUNE  2026 )</x:v>
      </x:c>
      <x:c r="I1663" s="22" t="n">
        <x:v>9</x:v>
      </x:c>
      <x:c r="J1663" t="str">
        <x:v>Worked</x:v>
      </x:c>
      <x:c r="K1663" t="str">
        <x:v>Employee 2652; home branch Cambridge; assigned role Operative Driver | Deployment branch: Cambridge | Actual role: Operative Driver | Jobs: 402450 | Customers: Avantor ( CAMBRIDGE JUNE  2026 ) | Actual hours: 9.0; source records: 1</x:v>
      </x:c>
      <x:c r="L1663" t="str">
        <x:v>Include</x:v>
      </x:c>
      <x:c r="M1663"/>
      <x:c r="N1663"/>
    </x:row>
    <x:row r="1664">
      <x:c r="A1664" t="str">
        <x:v>Matthew Spinks|2026-06-10</x:v>
      </x:c>
      <x:c r="B1664" s="888" t="n">
        <x:v>46183</x:v>
      </x:c>
      <x:c r="C1664" t="str">
        <x:v>Matthew Spinks</x:v>
      </x:c>
      <x:c r="D1664" t="str">
        <x:v>Permanent</x:v>
      </x:c>
      <x:c r="E1664" t="str">
        <x:v>Cambridge</x:v>
      </x:c>
      <x:c r="F1664" t="str">
        <x:v>Operative Driver</x:v>
      </x:c>
      <x:c r="G1664" t="str">
        <x:v>402450</x:v>
      </x:c>
      <x:c r="H1664" t="str">
        <x:v>Avantor ( CAMBRIDGE JUNE  2026 )</x:v>
      </x:c>
      <x:c r="I1664" s="22" t="n">
        <x:v>8.5</x:v>
      </x:c>
      <x:c r="J1664" t="str">
        <x:v>Worked</x:v>
      </x:c>
      <x:c r="K1664" t="str">
        <x:v>Employee 2652; home branch Cambridge; assigned role Operative Driver | Deployment branch: Cambridge | Actual role: Operative Porter | Jobs: 402450 | Customers: Avantor ( CAMBRIDGE JUNE  2026 ) | Actual hours: 8.5; source records: 1</x:v>
      </x:c>
      <x:c r="L1664" t="str">
        <x:v>Include</x:v>
      </x:c>
      <x:c r="M1664"/>
      <x:c r="N1664"/>
    </x:row>
    <x:row r="1665">
      <x:c r="A1665" t="str">
        <x:v>Matthew Spinks|2026-06-11</x:v>
      </x:c>
      <x:c r="B1665" s="888" t="n">
        <x:v>46184</x:v>
      </x:c>
      <x:c r="C1665" t="str">
        <x:v>Matthew Spinks</x:v>
      </x:c>
      <x:c r="D1665" t="str">
        <x:v>Permanent</x:v>
      </x:c>
      <x:c r="E1665" t="str">
        <x:v>Cambridge</x:v>
      </x:c>
      <x:c r="F1665" t="str">
        <x:v>Operative Driver</x:v>
      </x:c>
      <x:c r="G1665" t="str">
        <x:v>402265</x:v>
      </x:c>
      <x:c r="H1665" t="str">
        <x:v>HERlab Ltd</x:v>
      </x:c>
      <x:c r="I1665" s="22" t="n">
        <x:v>11.5</x:v>
      </x:c>
      <x:c r="J1665" t="str">
        <x:v>Worked</x:v>
      </x:c>
      <x:c r="K1665" t="str">
        <x:v>Employee 2652; home branch Cambridge; assigned role Operative Driver | Deployment branch: Cambridge | Actual role: Operative Driver | Jobs: 402265 | Customers: HERlab Ltd | Actual hours: 11.5; source records: 1</x:v>
      </x:c>
      <x:c r="L1665" t="str">
        <x:v>Include</x:v>
      </x:c>
      <x:c r="M1665"/>
      <x:c r="N1665"/>
    </x:row>
    <x:row r="1666">
      <x:c r="A1666" t="str">
        <x:v>Matthew Spinks|2026-06-12</x:v>
      </x:c>
      <x:c r="B1666" s="888" t="n">
        <x:v>46185</x:v>
      </x:c>
      <x:c r="C1666" t="str">
        <x:v>Matthew Spinks</x:v>
      </x:c>
      <x:c r="D1666" t="str">
        <x:v>Permanent</x:v>
      </x:c>
      <x:c r="E1666" t="str">
        <x:v>Cambridge</x:v>
      </x:c>
      <x:c r="F1666" t="str">
        <x:v>Operative Driver</x:v>
      </x:c>
      <x:c r="G1666" t="str">
        <x:v>401554, 399379E</x:v>
      </x:c>
      <x:c r="H1666" t="str">
        <x:v>CPM/Omnicom; Restore Harrow Green Oxford  M/W use only</x:v>
      </x:c>
      <x:c r="I1666" s="22" t="n">
        <x:v>21.5</x:v>
      </x:c>
      <x:c r="J1666" t="str">
        <x:v>Worked — 2 records</x:v>
      </x:c>
      <x:c r="K1666" t="str">
        <x:v>Employee 2652; home branch Cambridge; assigned role Operative Driver | Deployment branch: Oxford | Actual role: Operative Driver | Jobs: 401554, 399379E | Customers: CPM/Omnicom; Restore Harrow Green Oxford  M/W use only | Actual hours: 21.5; source records: 2</x:v>
      </x:c>
      <x:c r="L1666" t="str">
        <x:v>Include</x:v>
      </x:c>
      <x:c r="M1666"/>
      <x:c r="N1666"/>
    </x:row>
    <x:row r="1667">
      <x:c r="A1667" t="str">
        <x:v>Matthew Spinks|2026-06-15</x:v>
      </x:c>
      <x:c r="B1667" s="888" t="n">
        <x:v>46188</x:v>
      </x:c>
      <x:c r="C1667" t="str">
        <x:v>Matthew Spinks</x:v>
      </x:c>
      <x:c r="D1667" t="str">
        <x:v>Permanent</x:v>
      </x:c>
      <x:c r="E1667" t="str">
        <x:v>Cambridge</x:v>
      </x:c>
      <x:c r="F1667" t="str">
        <x:v>Operative Driver</x:v>
      </x:c>
      <x:c r="G1667" t="str">
        <x:v>402549, 399504D</x:v>
      </x:c>
      <x:c r="H1667" t="str">
        <x:v>Harrow Green Cambridge M/W use only; West Midlands Police</x:v>
      </x:c>
      <x:c r="I1667" s="22" t="n">
        <x:v>19</x:v>
      </x:c>
      <x:c r="J1667" t="str">
        <x:v>Worked — 2 records</x:v>
      </x:c>
      <x:c r="K1667" t="str">
        <x:v>Employee 2652; home branch Cambridge; assigned role Operative Driver | Deployment branch: Birmingham, Cambridge | Actual role: Operative Porter | Jobs: 402549, 399504D | Customers: Harrow Green Cambridge M/W use only; West Midlands Police | Actual hours: 19.0; source records: 2</x:v>
      </x:c>
      <x:c r="L1667" t="str">
        <x:v>Include</x:v>
      </x:c>
      <x:c r="M1667"/>
      <x:c r="N1667"/>
    </x:row>
    <x:row r="1668">
      <x:c r="A1668" t="str">
        <x:v>Matthew Spinks|2026-06-16</x:v>
      </x:c>
      <x:c r="B1668" s="888" t="n">
        <x:v>46189</x:v>
      </x:c>
      <x:c r="C1668" t="str">
        <x:v>Matthew Spinks</x:v>
      </x:c>
      <x:c r="D1668" t="str">
        <x:v>Permanent</x:v>
      </x:c>
      <x:c r="E1668" t="str">
        <x:v>Cambridge</x:v>
      </x:c>
      <x:c r="F1668" t="str">
        <x:v>Operative Driver</x:v>
      </x:c>
      <x:c r="G1668" t="str">
        <x:v>399996</x:v>
      </x:c>
      <x:c r="H1668" t="str">
        <x:v>Girton College</x:v>
      </x:c>
      <x:c r="I1668" s="22" t="n">
        <x:v>8</x:v>
      </x:c>
      <x:c r="J1668" t="str">
        <x:v>Worked</x:v>
      </x:c>
      <x:c r="K1668" t="str">
        <x:v>Employee 2652; home branch Cambridge; assigned role Operative Driver | Deployment branch: Cambridge | Actual role: Operative Driver | Jobs: 399996 | Customers: Girton College | Actual hours: 8.0; source records: 1</x:v>
      </x:c>
      <x:c r="L1668" t="str">
        <x:v>Include</x:v>
      </x:c>
      <x:c r="M1668"/>
      <x:c r="N1668"/>
    </x:row>
    <x:row r="1669">
      <x:c r="A1669" t="str">
        <x:v>Matthew Spinks|2026-06-17</x:v>
      </x:c>
      <x:c r="B1669" s="888" t="n">
        <x:v>46190</x:v>
      </x:c>
      <x:c r="C1669" t="str">
        <x:v>Matthew Spinks</x:v>
      </x:c>
      <x:c r="D1669" t="str">
        <x:v>Permanent</x:v>
      </x:c>
      <x:c r="E1669" t="str">
        <x:v>Cambridge</x:v>
      </x:c>
      <x:c r="F1669" t="str">
        <x:v>Operative Driver</x:v>
      </x:c>
      <x:c r="G1669" t="str">
        <x:v>402852, 402500</x:v>
      </x:c>
      <x:c r="H1669" t="str">
        <x:v>Axlab Ltd/UNIVERSITY HOSPITALS PLYMOUTH NHS TRUST; Priorclave  (JUNE  26)</x:v>
      </x:c>
      <x:c r="I1669" s="22" t="n">
        <x:v>17</x:v>
      </x:c>
      <x:c r="J1669" t="str">
        <x:v>Worked — 2 records</x:v>
      </x:c>
      <x:c r="K1669" t="str">
        <x:v>Employee 2652; home branch Cambridge; assigned role Operative Driver | Deployment branch: Cambridge | Actual role: Operative Driver | Jobs: 402852, 402500 | Customers: Axlab Ltd/UNIVERSITY HOSPITALS PLYMOUTH NHS TRUST; Priorclave  (JUNE  26) | Actual hours: 17.0; source records: 2</x:v>
      </x:c>
      <x:c r="L1669" t="str">
        <x:v>Include</x:v>
      </x:c>
      <x:c r="M1669"/>
      <x:c r="N1669"/>
    </x:row>
    <x:row r="1670">
      <x:c r="A1670" t="str">
        <x:v>Matthew Spinks|2026-06-18</x:v>
      </x:c>
      <x:c r="B1670" s="888" t="n">
        <x:v>46191</x:v>
      </x:c>
      <x:c r="C1670" t="str">
        <x:v>Matthew Spinks</x:v>
      </x:c>
      <x:c r="D1670" t="str">
        <x:v>Permanent</x:v>
      </x:c>
      <x:c r="E1670" t="str">
        <x:v>Cambridge</x:v>
      </x:c>
      <x:c r="F1670" t="str">
        <x:v>Operative Driver</x:v>
      </x:c>
      <x:c r="G1670" t="str">
        <x:v>402852</x:v>
      </x:c>
      <x:c r="H1670" t="str">
        <x:v>Axlab Ltd/UNIVERSITY HOSPITALS PLYMOUTH NHS TRUST</x:v>
      </x:c>
      <x:c r="I1670" s="22" t="n">
        <x:v>9.5</x:v>
      </x:c>
      <x:c r="J1670" t="str">
        <x:v>Worked</x:v>
      </x:c>
      <x:c r="K1670" t="str">
        <x:v>Employee 2652; home branch Cambridge; assigned role Operative Driver | Deployment branch: Cambridge | Actual role: Operative Driver | Jobs: 402852 | Customers: Axlab Ltd/UNIVERSITY HOSPITALS PLYMOUTH NHS TRUST | Actual hours: 9.5; source records: 1</x:v>
      </x:c>
      <x:c r="L1670" t="str">
        <x:v>Include</x:v>
      </x:c>
      <x:c r="M1670"/>
      <x:c r="N1670"/>
    </x:row>
    <x:row r="1671">
      <x:c r="A1671" t="str">
        <x:v>Matthew Spinks|2026-06-19</x:v>
      </x:c>
      <x:c r="B1671" s="888" t="n">
        <x:v>46192</x:v>
      </x:c>
      <x:c r="C1671" t="str">
        <x:v>Matthew Spinks</x:v>
      </x:c>
      <x:c r="D1671" t="str">
        <x:v>Permanent</x:v>
      </x:c>
      <x:c r="E1671" t="str">
        <x:v>Cambridge</x:v>
      </x:c>
      <x:c r="F1671" t="str">
        <x:v>Operative Driver</x:v>
      </x:c>
      <x:c r="G1671" t="str">
        <x:v>402450</x:v>
      </x:c>
      <x:c r="H1671" t="str">
        <x:v>Avantor ( CAMBRIDGE JUNE  2026 )</x:v>
      </x:c>
      <x:c r="I1671" s="22" t="n">
        <x:v>4</x:v>
      </x:c>
      <x:c r="J1671" t="str">
        <x:v>Worked</x:v>
      </x:c>
      <x:c r="K1671" t="str">
        <x:v>Employee 2652; home branch Cambridge; assigned role Operative Driver | Deployment branch: Cambridge | Actual role: Operative Driver | Jobs: 402450 | Customers: Avantor ( CAMBRIDGE JUNE  2026 ) | Actual hours: 4.0; source records: 1</x:v>
      </x:c>
      <x:c r="L1671" t="str">
        <x:v>Include</x:v>
      </x:c>
      <x:c r="M1671"/>
      <x:c r="N1671"/>
    </x:row>
    <x:row r="1672">
      <x:c r="A1672" t="str">
        <x:v>Matthew Spinks|2026-06-22</x:v>
      </x:c>
      <x:c r="B1672" s="888" t="n">
        <x:v>46195</x:v>
      </x:c>
      <x:c r="C1672" t="str">
        <x:v>Matthew Spinks</x:v>
      </x:c>
      <x:c r="D1672" t="str">
        <x:v>Permanent</x:v>
      </x:c>
      <x:c r="E1672" t="str">
        <x:v>Cambridge</x:v>
      </x:c>
      <x:c r="F1672" t="str">
        <x:v>Operative Driver</x:v>
      </x:c>
      <x:c r="G1672"/>
      <x:c r="H1672"/>
      <x:c r="I1672" s="22" t="n">
        <x:v>0</x:v>
      </x:c>
      <x:c r="J1672" t="str">
        <x:v>Annual leave</x:v>
      </x:c>
      <x:c r="K1672" t="str">
        <x:v>Employee 2652; home branch Cambridge; assigned role Operative Driver | Leave: Annual Leave (Hours) | Leave calendar basis: Variable-pattern period</x:v>
      </x:c>
      <x:c r="L1672" t="str">
        <x:v>Include</x:v>
      </x:c>
      <x:c r="M1672"/>
      <x:c r="N1672"/>
    </x:row>
    <x:row r="1673">
      <x:c r="A1673" t="str">
        <x:v>Matthew Spinks|2026-06-23</x:v>
      </x:c>
      <x:c r="B1673" s="888" t="n">
        <x:v>46196</x:v>
      </x:c>
      <x:c r="C1673" t="str">
        <x:v>Matthew Spinks</x:v>
      </x:c>
      <x:c r="D1673" t="str">
        <x:v>Permanent</x:v>
      </x:c>
      <x:c r="E1673" t="str">
        <x:v>Cambridge</x:v>
      </x:c>
      <x:c r="F1673" t="str">
        <x:v>Operative Driver</x:v>
      </x:c>
      <x:c r="G1673" t="str">
        <x:v>399379E, 401109</x:v>
      </x:c>
      <x:c r="H1673" t="str">
        <x:v>Restore Harrow Green Oxford  M/W use only; Theolytics</x:v>
      </x:c>
      <x:c r="I1673" s="22" t="n">
        <x:v>19</x:v>
      </x:c>
      <x:c r="J1673" t="str">
        <x:v>Worked — 2 records</x:v>
      </x:c>
      <x:c r="K1673" t="str">
        <x:v>Employee 2652; home branch Cambridge; assigned role Operative Driver | Deployment branch: Oxford | Actual role: Operative Porter | Jobs: 399379E, 401109 | Customers: Restore Harrow Green Oxford  M/W use only; Theolytics | Actual hours: 19.0; source records: 2</x:v>
      </x:c>
      <x:c r="L1673" t="str">
        <x:v>Include</x:v>
      </x:c>
      <x:c r="M1673"/>
      <x:c r="N1673"/>
    </x:row>
    <x:row r="1674">
      <x:c r="A1674" t="str">
        <x:v>Matthew Spinks|2026-06-24</x:v>
      </x:c>
      <x:c r="B1674" s="888" t="n">
        <x:v>46197</x:v>
      </x:c>
      <x:c r="C1674" t="str">
        <x:v>Matthew Spinks</x:v>
      </x:c>
      <x:c r="D1674" t="str">
        <x:v>Permanent</x:v>
      </x:c>
      <x:c r="E1674" t="str">
        <x:v>Cambridge</x:v>
      </x:c>
      <x:c r="F1674" t="str">
        <x:v>Operative Driver</x:v>
      </x:c>
      <x:c r="G1674" t="str">
        <x:v>399379E, 401109</x:v>
      </x:c>
      <x:c r="H1674" t="str">
        <x:v>Restore Harrow Green Oxford  M/W use only; Theolytics</x:v>
      </x:c>
      <x:c r="I1674" s="22" t="n">
        <x:v>19</x:v>
      </x:c>
      <x:c r="J1674" t="str">
        <x:v>Worked — 2 records</x:v>
      </x:c>
      <x:c r="K1674" t="str">
        <x:v>Employee 2652; home branch Cambridge; assigned role Operative Driver | Deployment branch: Oxford | Actual role: Operative Driver | Jobs: 399379E, 401109 | Customers: Restore Harrow Green Oxford  M/W use only; Theolytics | Actual hours: 19.0; source records: 2</x:v>
      </x:c>
      <x:c r="L1674" t="str">
        <x:v>Include</x:v>
      </x:c>
      <x:c r="M1674"/>
      <x:c r="N1674"/>
    </x:row>
    <x:row r="1675">
      <x:c r="A1675" t="str">
        <x:v>Matthew Spinks|2026-06-25</x:v>
      </x:c>
      <x:c r="B1675" s="888" t="n">
        <x:v>46198</x:v>
      </x:c>
      <x:c r="C1675" t="str">
        <x:v>Matthew Spinks</x:v>
      </x:c>
      <x:c r="D1675" t="str">
        <x:v>Permanent</x:v>
      </x:c>
      <x:c r="E1675" t="str">
        <x:v>Cambridge</x:v>
      </x:c>
      <x:c r="F1675" t="str">
        <x:v>Operative Driver</x:v>
      </x:c>
      <x:c r="G1675" t="str">
        <x:v>402849</x:v>
      </x:c>
      <x:c r="H1675" t="str">
        <x:v>Axlab Ltd/Royal Preston Hospital</x:v>
      </x:c>
      <x:c r="I1675" s="22" t="n">
        <x:v>8.5</x:v>
      </x:c>
      <x:c r="J1675" t="str">
        <x:v>Worked</x:v>
      </x:c>
      <x:c r="K1675" t="str">
        <x:v>Employee 2652; home branch Cambridge; assigned role Operative Driver | Deployment branch: Cambridge | Actual role: Operative Driver | Jobs: 402849 | Customers: Axlab Ltd/Royal Preston Hospital | Actual hours: 8.5; source records: 1</x:v>
      </x:c>
      <x:c r="L1675" t="str">
        <x:v>Include</x:v>
      </x:c>
      <x:c r="M1675"/>
      <x:c r="N1675"/>
    </x:row>
    <x:row r="1676">
      <x:c r="A1676" t="str">
        <x:v>Matthew Spinks|2026-06-26</x:v>
      </x:c>
      <x:c r="B1676" s="888" t="n">
        <x:v>46199</x:v>
      </x:c>
      <x:c r="C1676" t="str">
        <x:v>Matthew Spinks</x:v>
      </x:c>
      <x:c r="D1676" t="str">
        <x:v>Permanent</x:v>
      </x:c>
      <x:c r="E1676" t="str">
        <x:v>Cambridge</x:v>
      </x:c>
      <x:c r="F1676" t="str">
        <x:v>Operative Driver</x:v>
      </x:c>
      <x:c r="G1676" t="str">
        <x:v>402849</x:v>
      </x:c>
      <x:c r="H1676" t="str">
        <x:v>Axlab Ltd/Royal Preston Hospital</x:v>
      </x:c>
      <x:c r="I1676" s="22" t="n">
        <x:v>9.5</x:v>
      </x:c>
      <x:c r="J1676" t="str">
        <x:v>Worked</x:v>
      </x:c>
      <x:c r="K1676" t="str">
        <x:v>Employee 2652; home branch Cambridge; assigned role Operative Driver | Deployment branch: Cambridge | Actual role: Operative Driver | Jobs: 402849 | Customers: Axlab Ltd/Royal Preston Hospital | Actual hours: 9.5; source records: 1</x:v>
      </x:c>
      <x:c r="L1676" t="str">
        <x:v>Include</x:v>
      </x:c>
      <x:c r="M1676"/>
      <x:c r="N1676"/>
    </x:row>
    <x:row r="1677">
      <x:c r="A1677" t="str">
        <x:v>Matthew Spinks|2026-06-27</x:v>
      </x:c>
      <x:c r="B1677" s="888" t="n">
        <x:v>46200</x:v>
      </x:c>
      <x:c r="C1677" t="str">
        <x:v>Matthew Spinks</x:v>
      </x:c>
      <x:c r="D1677" t="str">
        <x:v>Permanent</x:v>
      </x:c>
      <x:c r="E1677" t="str">
        <x:v>Cambridge</x:v>
      </x:c>
      <x:c r="F1677" t="str">
        <x:v>Operative Driver</x:v>
      </x:c>
      <x:c r="G1677" t="str">
        <x:v>402376</x:v>
      </x:c>
      <x:c r="H1677" t="str">
        <x:v>Alchemab Therapeutics</x:v>
      </x:c>
      <x:c r="I1677" s="22" t="n">
        <x:v>4</x:v>
      </x:c>
      <x:c r="J1677" t="str">
        <x:v>Worked</x:v>
      </x:c>
      <x:c r="K1677" t="str">
        <x:v>Employee 2652; home branch Cambridge; assigned role Operative Driver | Deployment branch: Cambridge | Actual role: Operative Driver | Jobs: 402376 | Customers: Alchemab Therapeutics | Actual hours: 4.0; source records: 1</x:v>
      </x:c>
      <x:c r="L1677" t="str">
        <x:v>Include</x:v>
      </x:c>
      <x:c r="M1677"/>
      <x:c r="N1677"/>
    </x:row>
    <x:row r="1678">
      <x:c r="A1678" t="str">
        <x:v>Matthew Spinks|2026-06-29</x:v>
      </x:c>
      <x:c r="B1678" s="888" t="n">
        <x:v>46202</x:v>
      </x:c>
      <x:c r="C1678" t="str">
        <x:v>Matthew Spinks</x:v>
      </x:c>
      <x:c r="D1678" t="str">
        <x:v>Permanent</x:v>
      </x:c>
      <x:c r="E1678" t="str">
        <x:v>Cambridge</x:v>
      </x:c>
      <x:c r="F1678" t="str">
        <x:v>Operative Driver</x:v>
      </x:c>
      <x:c r="G1678" t="str">
        <x:v>402659</x:v>
      </x:c>
      <x:c r="H1678" t="str">
        <x:v>Axlab Ltd/Wythenshawe Hospital</x:v>
      </x:c>
      <x:c r="I1678" s="22" t="n">
        <x:v>9</x:v>
      </x:c>
      <x:c r="J1678" t="str">
        <x:v>Worked</x:v>
      </x:c>
      <x:c r="K1678" t="str">
        <x:v>Employee 2652; home branch Cambridge; assigned role Operative Driver | Deployment branch: Cambridge | Actual role: Operative Driver | Jobs: 402659 | Customers: Axlab Ltd/Wythenshawe Hospital | Actual hours: 9.0; source records: 1</x:v>
      </x:c>
      <x:c r="L1678" t="str">
        <x:v>Include</x:v>
      </x:c>
      <x:c r="M1678"/>
      <x:c r="N1678"/>
    </x:row>
    <x:row r="1679">
      <x:c r="A1679" t="str">
        <x:v>Michael Carney|2026-06-01</x:v>
      </x:c>
      <x:c r="B1679" s="888" t="n">
        <x:v>46174</x:v>
      </x:c>
      <x:c r="C1679" t="str">
        <x:v>Michael Carney</x:v>
      </x:c>
      <x:c r="D1679" t="str">
        <x:v>Permanent</x:v>
      </x:c>
      <x:c r="E1679" t="str">
        <x:v>Manchester</x:v>
      </x:c>
      <x:c r="F1679" t="str">
        <x:v>Operative Porter</x:v>
      </x:c>
      <x:c r="G1679" t="str">
        <x:v>397408, 398317E</x:v>
      </x:c>
      <x:c r="H1679" t="str">
        <x:v>Gresham Office Furniture; Restore Harrow Green</x:v>
      </x:c>
      <x:c r="I1679" s="22" t="n">
        <x:v>12.5</x:v>
      </x:c>
      <x:c r="J1679" t="str">
        <x:v>Worked — 2 records</x:v>
      </x:c>
      <x:c r="K1679" t="str">
        <x:v>Employee 104098; home branch Manchester; assigned role Operative Porter | Deployment branch: Manchester | Actual role: Operative Driver, Operative Porter | Jobs: 397408, 398317E | Customers: Gresham Office Furniture; Restore Harrow Green | Actual hours: 12.5; source records: 2</x:v>
      </x:c>
      <x:c r="L1679" t="str">
        <x:v>Include</x:v>
      </x:c>
      <x:c r="M1679"/>
      <x:c r="N1679"/>
    </x:row>
    <x:row r="1680">
      <x:c r="A1680" t="str">
        <x:v>Michael Carney|2026-06-02</x:v>
      </x:c>
      <x:c r="B1680" s="888" t="n">
        <x:v>46175</x:v>
      </x:c>
      <x:c r="C1680" t="str">
        <x:v>Michael Carney</x:v>
      </x:c>
      <x:c r="D1680" t="str">
        <x:v>Permanent</x:v>
      </x:c>
      <x:c r="E1680" t="str">
        <x:v>Manchester</x:v>
      </x:c>
      <x:c r="F1680" t="str">
        <x:v>Operative Porter</x:v>
      </x:c>
      <x:c r="G1680" t="str">
        <x:v>402101</x:v>
      </x:c>
      <x:c r="H1680" t="str">
        <x:v>Cielo</x:v>
      </x:c>
      <x:c r="I1680" s="22" t="n">
        <x:v>6.75</x:v>
      </x:c>
      <x:c r="J1680" t="str">
        <x:v>Worked</x:v>
      </x:c>
      <x:c r="K1680" t="str">
        <x:v>Employee 104098; home branch Manchester; assigned role Operative Porter | Deployment branch: Manchester | Actual role: Operative Driver | Jobs: 402101 | Customers: Cielo | Actual hours: 6.8; source records: 1</x:v>
      </x:c>
      <x:c r="L1680" t="str">
        <x:v>Include</x:v>
      </x:c>
      <x:c r="M1680"/>
      <x:c r="N1680"/>
    </x:row>
    <x:row r="1681">
      <x:c r="A1681" t="str">
        <x:v>Michael Carney|2026-06-03</x:v>
      </x:c>
      <x:c r="B1681" s="888" t="n">
        <x:v>46176</x:v>
      </x:c>
      <x:c r="C1681" t="str">
        <x:v>Michael Carney</x:v>
      </x:c>
      <x:c r="D1681" t="str">
        <x:v>Permanent</x:v>
      </x:c>
      <x:c r="E1681" t="str">
        <x:v>Manchester</x:v>
      </x:c>
      <x:c r="F1681" t="str">
        <x:v>Operative Porter</x:v>
      </x:c>
      <x:c r="G1681" t="str">
        <x:v>402114, 402359</x:v>
      </x:c>
      <x:c r="H1681" t="str">
        <x:v>HMPPS; University of Manchester</x:v>
      </x:c>
      <x:c r="I1681" s="22" t="n">
        <x:v>6</x:v>
      </x:c>
      <x:c r="J1681" t="str">
        <x:v>Worked — 2 records</x:v>
      </x:c>
      <x:c r="K1681" t="str">
        <x:v>Employee 104098; home branch Manchester; assigned role Operative Porter | Deployment branch: Manchester | Actual role: Operative Driver | Jobs: 402114, 402359 | Customers: HMPPS; University of Manchester | Actual hours: 6.0; source records: 2</x:v>
      </x:c>
      <x:c r="L1681" t="str">
        <x:v>Include</x:v>
      </x:c>
      <x:c r="M1681"/>
      <x:c r="N1681"/>
    </x:row>
    <x:row r="1682">
      <x:c r="A1682" t="str">
        <x:v>Michael Carney|2026-06-04</x:v>
      </x:c>
      <x:c r="B1682" s="888" t="n">
        <x:v>46177</x:v>
      </x:c>
      <x:c r="C1682" t="str">
        <x:v>Michael Carney</x:v>
      </x:c>
      <x:c r="D1682" t="str">
        <x:v>Permanent</x:v>
      </x:c>
      <x:c r="E1682" t="str">
        <x:v>Manchester</x:v>
      </x:c>
      <x:c r="F1682" t="str">
        <x:v>Operative Porter</x:v>
      </x:c>
      <x:c r="G1682" t="str">
        <x:v>402401, 398317E</x:v>
      </x:c>
      <x:c r="H1682" t="str">
        <x:v>HMPPS; Restore Harrow Green</x:v>
      </x:c>
      <x:c r="I1682" s="22" t="n">
        <x:v>6</x:v>
      </x:c>
      <x:c r="J1682" t="str">
        <x:v>Worked — 2 records</x:v>
      </x:c>
      <x:c r="K1682" t="str">
        <x:v>Employee 104098; home branch Manchester; assigned role Operative Porter | Deployment branch: Manchester | Actual role: Operative Driver | Jobs: 402401, 398317E | Customers: HMPPS; Restore Harrow Green | Actual hours: 6.0; source records: 2</x:v>
      </x:c>
      <x:c r="L1682" t="str">
        <x:v>Include</x:v>
      </x:c>
      <x:c r="M1682"/>
      <x:c r="N1682"/>
    </x:row>
    <x:row r="1683">
      <x:c r="A1683" t="str">
        <x:v>Michael Carney|2026-06-05</x:v>
      </x:c>
      <x:c r="B1683" s="888" t="n">
        <x:v>46178</x:v>
      </x:c>
      <x:c r="C1683" t="str">
        <x:v>Michael Carney</x:v>
      </x:c>
      <x:c r="D1683" t="str">
        <x:v>Permanent</x:v>
      </x:c>
      <x:c r="E1683" t="str">
        <x:v>Manchester</x:v>
      </x:c>
      <x:c r="F1683" t="str">
        <x:v>Operative Porter</x:v>
      </x:c>
      <x:c r="G1683" t="str">
        <x:v>402450A</x:v>
      </x:c>
      <x:c r="H1683" t="str">
        <x:v>Avantor ( MANCHESTER JUNE  2026 )</x:v>
      </x:c>
      <x:c r="I1683" s="22" t="n">
        <x:v>6.5</x:v>
      </x:c>
      <x:c r="J1683" t="str">
        <x:v>Worked</x:v>
      </x:c>
      <x:c r="K1683" t="str">
        <x:v>Employee 104098; home branch Manchester; assigned role Operative Porter | Deployment branch: Cambridge | Actual role: Operative Skilled | Jobs: 402450A | Customers: Avantor ( MANCHESTER JUNE  2026 ) | Actual hours: 6.5; source records: 1</x:v>
      </x:c>
      <x:c r="L1683" t="str">
        <x:v>Include</x:v>
      </x:c>
      <x:c r="M1683"/>
      <x:c r="N1683"/>
    </x:row>
    <x:row r="1684">
      <x:c r="A1684" t="str">
        <x:v>Michael Carney|2026-06-08</x:v>
      </x:c>
      <x:c r="B1684" s="888" t="n">
        <x:v>46181</x:v>
      </x:c>
      <x:c r="C1684" t="str">
        <x:v>Michael Carney</x:v>
      </x:c>
      <x:c r="D1684" t="str">
        <x:v>Permanent</x:v>
      </x:c>
      <x:c r="E1684" t="str">
        <x:v>Manchester</x:v>
      </x:c>
      <x:c r="F1684" t="str">
        <x:v>Operative Porter</x:v>
      </x:c>
      <x:c r="G1684" t="str">
        <x:v>398317E</x:v>
      </x:c>
      <x:c r="H1684" t="str">
        <x:v>Restore Harrow Green</x:v>
      </x:c>
      <x:c r="I1684" s="22" t="n">
        <x:v>8</x:v>
      </x:c>
      <x:c r="J1684" t="str">
        <x:v>Worked</x:v>
      </x:c>
      <x:c r="K1684" t="str">
        <x:v>Employee 104098; home branch Manchester; assigned role Operative Porter | Deployment branch: Manchester | Actual role: Operative Porter | Jobs: 398317E | Customers: Restore Harrow Green | Actual hours: 8.0; source records: 1</x:v>
      </x:c>
      <x:c r="L1684" t="str">
        <x:v>Include</x:v>
      </x:c>
      <x:c r="M1684"/>
      <x:c r="N1684"/>
    </x:row>
    <x:row r="1685">
      <x:c r="A1685" t="str">
        <x:v>Michael Carney|2026-06-09</x:v>
      </x:c>
      <x:c r="B1685" s="888" t="n">
        <x:v>46182</x:v>
      </x:c>
      <x:c r="C1685" t="str">
        <x:v>Michael Carney</x:v>
      </x:c>
      <x:c r="D1685" t="str">
        <x:v>Permanent</x:v>
      </x:c>
      <x:c r="E1685" t="str">
        <x:v>Manchester</x:v>
      </x:c>
      <x:c r="F1685" t="str">
        <x:v>Operative Porter</x:v>
      </x:c>
      <x:c r="G1685" t="str">
        <x:v>402375</x:v>
      </x:c>
      <x:c r="H1685" t="str">
        <x:v>Fisco UK Ltd 133892</x:v>
      </x:c>
      <x:c r="I1685" s="22" t="n">
        <x:v>6</x:v>
      </x:c>
      <x:c r="J1685" t="str">
        <x:v>Worked</x:v>
      </x:c>
      <x:c r="K1685" t="str">
        <x:v>Employee 104098; home branch Manchester; assigned role Operative Porter | Deployment branch: Manchester | Actual role: Operative Driver | Jobs: 402375 | Customers: Fisco UK Ltd 133892 | Actual hours: 6.0; source records: 1</x:v>
      </x:c>
      <x:c r="L1685" t="str">
        <x:v>Include</x:v>
      </x:c>
      <x:c r="M1685"/>
      <x:c r="N1685"/>
    </x:row>
    <x:row r="1686">
      <x:c r="A1686" t="str">
        <x:v>Michael Carney|2026-06-10</x:v>
      </x:c>
      <x:c r="B1686" s="888" t="n">
        <x:v>46183</x:v>
      </x:c>
      <x:c r="C1686" t="str">
        <x:v>Michael Carney</x:v>
      </x:c>
      <x:c r="D1686" t="str">
        <x:v>Permanent</x:v>
      </x:c>
      <x:c r="E1686" t="str">
        <x:v>Manchester</x:v>
      </x:c>
      <x:c r="F1686" t="str">
        <x:v>Operative Porter</x:v>
      </x:c>
      <x:c r="G1686" t="str">
        <x:v>398317E</x:v>
      </x:c>
      <x:c r="H1686" t="str">
        <x:v>Restore Harrow Green</x:v>
      </x:c>
      <x:c r="I1686" s="22" t="n">
        <x:v>7</x:v>
      </x:c>
      <x:c r="J1686" t="str">
        <x:v>Worked</x:v>
      </x:c>
      <x:c r="K1686" t="str">
        <x:v>Employee 104098; home branch Manchester; assigned role Operative Porter | Deployment branch: Manchester | Actual role: Operative Porter | Jobs: 398317E | Customers: Restore Harrow Green | Actual hours: 7.0; source records: 1</x:v>
      </x:c>
      <x:c r="L1686" t="str">
        <x:v>Include</x:v>
      </x:c>
      <x:c r="M1686"/>
      <x:c r="N1686"/>
    </x:row>
    <x:row r="1687">
      <x:c r="A1687" t="str">
        <x:v>Michael Carney|2026-06-12</x:v>
      </x:c>
      <x:c r="B1687" s="888" t="n">
        <x:v>46185</x:v>
      </x:c>
      <x:c r="C1687" t="str">
        <x:v>Michael Carney</x:v>
      </x:c>
      <x:c r="D1687" t="str">
        <x:v>Permanent</x:v>
      </x:c>
      <x:c r="E1687" t="str">
        <x:v>Manchester</x:v>
      </x:c>
      <x:c r="F1687" t="str">
        <x:v>Operative Porter</x:v>
      </x:c>
      <x:c r="G1687" t="str">
        <x:v>402375</x:v>
      </x:c>
      <x:c r="H1687" t="str">
        <x:v>Fisco UK Ltd 133892</x:v>
      </x:c>
      <x:c r="I1687" s="22" t="n">
        <x:v>8</x:v>
      </x:c>
      <x:c r="J1687" t="str">
        <x:v>Worked</x:v>
      </x:c>
      <x:c r="K1687" t="str">
        <x:v>Employee 104098; home branch Manchester; assigned role Operative Porter | Deployment branch: Manchester | Actual role: Operative Skilled | Jobs: 402375 | Customers: Fisco UK Ltd 133892 | Actual hours: 8.0; source records: 1</x:v>
      </x:c>
      <x:c r="L1687" t="str">
        <x:v>Include</x:v>
      </x:c>
      <x:c r="M1687"/>
      <x:c r="N1687"/>
    </x:row>
    <x:row r="1688">
      <x:c r="A1688" t="str">
        <x:v>Michael Carney|2026-06-15</x:v>
      </x:c>
      <x:c r="B1688" s="888" t="n">
        <x:v>46188</x:v>
      </x:c>
      <x:c r="C1688" t="str">
        <x:v>Michael Carney</x:v>
      </x:c>
      <x:c r="D1688" t="str">
        <x:v>Permanent</x:v>
      </x:c>
      <x:c r="E1688" t="str">
        <x:v>Manchester</x:v>
      </x:c>
      <x:c r="F1688" t="str">
        <x:v>Operative Porter</x:v>
      </x:c>
      <x:c r="G1688" t="str">
        <x:v>398317E</x:v>
      </x:c>
      <x:c r="H1688" t="str">
        <x:v>Restore Harrow Green</x:v>
      </x:c>
      <x:c r="I1688" s="22" t="n">
        <x:v>6</x:v>
      </x:c>
      <x:c r="J1688" t="str">
        <x:v>Worked</x:v>
      </x:c>
      <x:c r="K1688" t="str">
        <x:v>Employee 104098; home branch Manchester; assigned role Operative Porter | Deployment branch: Manchester | Actual role: Operative Porter | Jobs: 398317E | Customers: Restore Harrow Green | Actual hours: 6.0; source records: 1</x:v>
      </x:c>
      <x:c r="L1688" t="str">
        <x:v>Include</x:v>
      </x:c>
      <x:c r="M1688"/>
      <x:c r="N1688"/>
    </x:row>
    <x:row r="1689">
      <x:c r="A1689" t="str">
        <x:v>Michael Carney|2026-06-16</x:v>
      </x:c>
      <x:c r="B1689" s="888" t="n">
        <x:v>46189</x:v>
      </x:c>
      <x:c r="C1689" t="str">
        <x:v>Michael Carney</x:v>
      </x:c>
      <x:c r="D1689" t="str">
        <x:v>Permanent</x:v>
      </x:c>
      <x:c r="E1689" t="str">
        <x:v>Manchester</x:v>
      </x:c>
      <x:c r="F1689" t="str">
        <x:v>Operative Porter</x:v>
      </x:c>
      <x:c r="G1689" t="str">
        <x:v>402506</x:v>
      </x:c>
      <x:c r="H1689" t="str">
        <x:v>Cheshire Fire</x:v>
      </x:c>
      <x:c r="I1689" s="22" t="n">
        <x:v>2.75</x:v>
      </x:c>
      <x:c r="J1689" t="str">
        <x:v>Worked</x:v>
      </x:c>
      <x:c r="K1689" t="str">
        <x:v>Employee 104098; home branch Manchester; assigned role Operative Porter | Deployment branch: Manchester | Actual role: Operative Driver | Jobs: 402506 | Customers: Cheshire Fire | Actual hours: 2.8; source records: 1</x:v>
      </x:c>
      <x:c r="L1689" t="str">
        <x:v>Include</x:v>
      </x:c>
      <x:c r="M1689"/>
      <x:c r="N1689"/>
    </x:row>
    <x:row r="1690">
      <x:c r="A1690" t="str">
        <x:v>Michael Carney|2026-06-17</x:v>
      </x:c>
      <x:c r="B1690" s="888" t="n">
        <x:v>46190</x:v>
      </x:c>
      <x:c r="C1690" t="str">
        <x:v>Michael Carney</x:v>
      </x:c>
      <x:c r="D1690" t="str">
        <x:v>Permanent</x:v>
      </x:c>
      <x:c r="E1690" t="str">
        <x:v>Manchester</x:v>
      </x:c>
      <x:c r="F1690" t="str">
        <x:v>Operative Porter</x:v>
      </x:c>
      <x:c r="G1690" t="str">
        <x:v>399323, 398317E</x:v>
      </x:c>
      <x:c r="H1690" t="str">
        <x:v>CMA; Restore Harrow Green</x:v>
      </x:c>
      <x:c r="I1690" s="22" t="n">
        <x:v>6.5</x:v>
      </x:c>
      <x:c r="J1690" t="str">
        <x:v>Worked — 2 records</x:v>
      </x:c>
      <x:c r="K1690" t="str">
        <x:v>Employee 104098; home branch Manchester; assigned role Operative Porter | Deployment branch: Manchester, Thurrock | Actual role: Operative Porter, Warehouse | Jobs: 399323, 398317E | Customers: CMA; Restore Harrow Green | Actual hours: 6.5; source records: 2</x:v>
      </x:c>
      <x:c r="L1690" t="str">
        <x:v>Include</x:v>
      </x:c>
      <x:c r="M1690"/>
      <x:c r="N1690"/>
    </x:row>
    <x:row r="1691">
      <x:c r="A1691" t="str">
        <x:v>Michael Carney|2026-06-18</x:v>
      </x:c>
      <x:c r="B1691" s="888" t="n">
        <x:v>46191</x:v>
      </x:c>
      <x:c r="C1691" t="str">
        <x:v>Michael Carney</x:v>
      </x:c>
      <x:c r="D1691" t="str">
        <x:v>Permanent</x:v>
      </x:c>
      <x:c r="E1691" t="str">
        <x:v>Manchester</x:v>
      </x:c>
      <x:c r="F1691" t="str">
        <x:v>Operative Porter</x:v>
      </x:c>
      <x:c r="G1691" t="str">
        <x:v>396459B</x:v>
      </x:c>
      <x:c r="H1691" t="str">
        <x:v>Accenture - Manchester</x:v>
      </x:c>
      <x:c r="I1691" s="22" t="n">
        <x:v>1</x:v>
      </x:c>
      <x:c r="J1691" t="str">
        <x:v>Worked</x:v>
      </x:c>
      <x:c r="K1691" t="str">
        <x:v>Employee 104098; home branch Manchester; assigned role Operative Porter | Deployment branch: Thurrock | Actual role: Operative Porter | Jobs: 396459B | Customers: Accenture - Manchester | Actual hours: 1.0; source records: 1</x:v>
      </x:c>
      <x:c r="L1691" t="str">
        <x:v>Include</x:v>
      </x:c>
      <x:c r="M1691"/>
      <x:c r="N1691"/>
    </x:row>
    <x:row r="1692">
      <x:c r="A1692" t="str">
        <x:v>Michael Carney|2026-06-19</x:v>
      </x:c>
      <x:c r="B1692" s="888" t="n">
        <x:v>46192</x:v>
      </x:c>
      <x:c r="C1692" t="str">
        <x:v>Michael Carney</x:v>
      </x:c>
      <x:c r="D1692" t="str">
        <x:v>Permanent</x:v>
      </x:c>
      <x:c r="E1692" t="str">
        <x:v>Manchester</x:v>
      </x:c>
      <x:c r="F1692" t="str">
        <x:v>Operative Porter</x:v>
      </x:c>
      <x:c r="G1692" t="str">
        <x:v>396459B, 396008, 398317E</x:v>
      </x:c>
      <x:c r="H1692" t="str">
        <x:v>Accenture - Manchester; HSBC - Branch Audits (1); Restore Harrow Green</x:v>
      </x:c>
      <x:c r="I1692" s="22" t="n">
        <x:v>3.75</x:v>
      </x:c>
      <x:c r="J1692" t="str">
        <x:v>Worked — 3 records</x:v>
      </x:c>
      <x:c r="K1692" t="str">
        <x:v>Employee 104098; home branch Manchester; assigned role Operative Porter | Deployment branch: Birmingham, Manchester, Thurrock | Actual role: Operative Driver | Jobs: 396459B, 396008, 398317E | Customers: Accenture - Manchester; HSBC - Branch Audits (1); Restore Harrow Green | Actual hours: 3.8; source records: 3</x:v>
      </x:c>
      <x:c r="L1692" t="str">
        <x:v>Include</x:v>
      </x:c>
      <x:c r="M1692"/>
      <x:c r="N1692"/>
    </x:row>
    <x:row r="1693">
      <x:c r="A1693" t="str">
        <x:v>Michael Carney|2026-06-26</x:v>
      </x:c>
      <x:c r="B1693" s="888" t="n">
        <x:v>46199</x:v>
      </x:c>
      <x:c r="C1693" t="str">
        <x:v>Michael Carney</x:v>
      </x:c>
      <x:c r="D1693" t="str">
        <x:v>Permanent</x:v>
      </x:c>
      <x:c r="E1693" t="str">
        <x:v>Manchester</x:v>
      </x:c>
      <x:c r="F1693" t="str">
        <x:v>Operative Porter</x:v>
      </x:c>
      <x:c r="G1693" t="str">
        <x:v>402992</x:v>
      </x:c>
      <x:c r="H1693" t="str">
        <x:v>Shawbrook Bank Ltd.</x:v>
      </x:c>
      <x:c r="I1693" s="22" t="n">
        <x:v>4.75</x:v>
      </x:c>
      <x:c r="J1693" t="str">
        <x:v>Worked</x:v>
      </x:c>
      <x:c r="K1693" t="str">
        <x:v>Employee 104098; home branch Manchester; assigned role Operative Porter | Deployment branch: Leeds | Actual role: Operative Driver | Jobs: 402992 | Customers: Shawbrook Bank Ltd. | Actual hours: 4.8; source records: 1</x:v>
      </x:c>
      <x:c r="L1693" t="str">
        <x:v>Include</x:v>
      </x:c>
      <x:c r="M1693"/>
      <x:c r="N1693"/>
    </x:row>
    <x:row r="1694">
      <x:c r="A1694" t="str">
        <x:v>Michael Carney|2026-06-27</x:v>
      </x:c>
      <x:c r="B1694" s="888" t="n">
        <x:v>46200</x:v>
      </x:c>
      <x:c r="C1694" t="str">
        <x:v>Michael Carney</x:v>
      </x:c>
      <x:c r="D1694" t="str">
        <x:v>Permanent</x:v>
      </x:c>
      <x:c r="E1694" t="str">
        <x:v>Manchester</x:v>
      </x:c>
      <x:c r="F1694" t="str">
        <x:v>Operative Porter</x:v>
      </x:c>
      <x:c r="G1694" t="str">
        <x:v>396008</x:v>
      </x:c>
      <x:c r="H1694" t="str">
        <x:v>HSBC - Branch Audits (1)</x:v>
      </x:c>
      <x:c r="I1694" s="22" t="n">
        <x:v>5.25</x:v>
      </x:c>
      <x:c r="J1694" t="str">
        <x:v>Worked</x:v>
      </x:c>
      <x:c r="K1694" t="str">
        <x:v>Employee 104098; home branch Manchester; assigned role Operative Porter | Deployment branch: Birmingham | Actual role: Operative Porter | Jobs: 396008 | Customers: HSBC - Branch Audits (1) | Actual hours: 5.2; source records: 1</x:v>
      </x:c>
      <x:c r="L1694" t="str">
        <x:v>Include</x:v>
      </x:c>
      <x:c r="M1694"/>
      <x:c r="N1694"/>
    </x:row>
    <x:row r="1695">
      <x:c r="A1695" t="str">
        <x:v>Michael Carney|2026-06-29</x:v>
      </x:c>
      <x:c r="B1695" s="888" t="n">
        <x:v>46202</x:v>
      </x:c>
      <x:c r="C1695" t="str">
        <x:v>Michael Carney</x:v>
      </x:c>
      <x:c r="D1695" t="str">
        <x:v>Permanent</x:v>
      </x:c>
      <x:c r="E1695" t="str">
        <x:v>Manchester</x:v>
      </x:c>
      <x:c r="F1695" t="str">
        <x:v>Operative Porter</x:v>
      </x:c>
      <x:c r="G1695" t="str">
        <x:v>402916, 398317E</x:v>
      </x:c>
      <x:c r="H1695" t="str">
        <x:v>Equans Services Limited; Restore Harrow Green</x:v>
      </x:c>
      <x:c r="I1695" s="22" t="n">
        <x:v>17.5</x:v>
      </x:c>
      <x:c r="J1695" t="str">
        <x:v>Worked — 2 records</x:v>
      </x:c>
      <x:c r="K1695" t="str">
        <x:v>Employee 104098; home branch Manchester; assigned role Operative Porter | Deployment branch: Birmingham, Manchester | Actual role: Operative Porter, Operative Skilled | Jobs: 402916, 398317E | Customers: Equans Services Limited; Restore Harrow Green | Actual hours: 17.5; source records: 2</x:v>
      </x:c>
      <x:c r="L1695" t="str">
        <x:v>Include</x:v>
      </x:c>
      <x:c r="M1695"/>
      <x:c r="N1695"/>
    </x:row>
    <x:row r="1696">
      <x:c r="A1696" t="str">
        <x:v>Michael Carney|2026-06-30</x:v>
      </x:c>
      <x:c r="B1696" s="888" t="n">
        <x:v>46203</x:v>
      </x:c>
      <x:c r="C1696" t="str">
        <x:v>Michael Carney</x:v>
      </x:c>
      <x:c r="D1696" t="str">
        <x:v>Permanent</x:v>
      </x:c>
      <x:c r="E1696" t="str">
        <x:v>Manchester</x:v>
      </x:c>
      <x:c r="F1696" t="str">
        <x:v>Operative Porter</x:v>
      </x:c>
      <x:c r="G1696" t="str">
        <x:v>402564</x:v>
      </x:c>
      <x:c r="H1696" t="str">
        <x:v>Midland Heart Limited</x:v>
      </x:c>
      <x:c r="I1696" s="22" t="n">
        <x:v>10</x:v>
      </x:c>
      <x:c r="J1696" t="str">
        <x:v>Worked</x:v>
      </x:c>
      <x:c r="K1696" t="str">
        <x:v>Employee 104098; home branch Manchester; assigned role Operative Porter | Deployment branch: Birmingham | Actual role: Operative Porter | Jobs: 402564 | Customers: Midland Heart Limited | Actual hours: 10.0; source records: 1</x:v>
      </x:c>
      <x:c r="L1696" t="str">
        <x:v>Include</x:v>
      </x:c>
      <x:c r="M1696"/>
      <x:c r="N1696"/>
    </x:row>
    <x:row r="1697">
      <x:c r="A1697" t="str">
        <x:v>Michael Churchman|2026-06-01</x:v>
      </x:c>
      <x:c r="B1697" s="888" t="n">
        <x:v>46174</x:v>
      </x:c>
      <x:c r="C1697" t="str">
        <x:v>Michael Churchman</x:v>
      </x:c>
      <x:c r="D1697" t="str">
        <x:v>Permanent</x:v>
      </x:c>
      <x:c r="E1697" t="str">
        <x:v>Cambridge</x:v>
      </x:c>
      <x:c r="F1697" t="str">
        <x:v>Operative Porter</x:v>
      </x:c>
      <x:c r="G1697" t="str">
        <x:v>402295</x:v>
      </x:c>
      <x:c r="H1697" t="str">
        <x:v>Cambridge University Hospitals NHS Foundation</x:v>
      </x:c>
      <x:c r="I1697" s="22" t="n">
        <x:v>7.5</x:v>
      </x:c>
      <x:c r="J1697" t="str">
        <x:v>Worked</x:v>
      </x:c>
      <x:c r="K1697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697" t="str">
        <x:v>Include</x:v>
      </x:c>
      <x:c r="M1697"/>
      <x:c r="N1697"/>
    </x:row>
    <x:row r="1698">
      <x:c r="A1698" t="str">
        <x:v>Michael Churchman|2026-06-02</x:v>
      </x:c>
      <x:c r="B1698" s="888" t="n">
        <x:v>46175</x:v>
      </x:c>
      <x:c r="C1698" t="str">
        <x:v>Michael Churchman</x:v>
      </x:c>
      <x:c r="D1698" t="str">
        <x:v>Permanent</x:v>
      </x:c>
      <x:c r="E1698" t="str">
        <x:v>Cambridge</x:v>
      </x:c>
      <x:c r="F1698" t="str">
        <x:v>Operative Porter</x:v>
      </x:c>
      <x:c r="G1698" t="str">
        <x:v>402295</x:v>
      </x:c>
      <x:c r="H1698" t="str">
        <x:v>Cambridge University Hospitals NHS Foundation</x:v>
      </x:c>
      <x:c r="I1698" s="22" t="n">
        <x:v>7.5</x:v>
      </x:c>
      <x:c r="J1698" t="str">
        <x:v>Worked</x:v>
      </x:c>
      <x:c r="K1698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698" t="str">
        <x:v>Include</x:v>
      </x:c>
      <x:c r="M1698"/>
      <x:c r="N1698"/>
    </x:row>
    <x:row r="1699">
      <x:c r="A1699" t="str">
        <x:v>Michael Churchman|2026-06-03</x:v>
      </x:c>
      <x:c r="B1699" s="888" t="n">
        <x:v>46176</x:v>
      </x:c>
      <x:c r="C1699" t="str">
        <x:v>Michael Churchman</x:v>
      </x:c>
      <x:c r="D1699" t="str">
        <x:v>Permanent</x:v>
      </x:c>
      <x:c r="E1699" t="str">
        <x:v>Cambridge</x:v>
      </x:c>
      <x:c r="F1699" t="str">
        <x:v>Operative Porter</x:v>
      </x:c>
      <x:c r="G1699" t="str">
        <x:v>402295</x:v>
      </x:c>
      <x:c r="H1699" t="str">
        <x:v>Cambridge University Hospitals NHS Foundation</x:v>
      </x:c>
      <x:c r="I1699" s="22" t="n">
        <x:v>7.5</x:v>
      </x:c>
      <x:c r="J1699" t="str">
        <x:v>Worked</x:v>
      </x:c>
      <x:c r="K1699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699" t="str">
        <x:v>Include</x:v>
      </x:c>
      <x:c r="M1699"/>
      <x:c r="N1699"/>
    </x:row>
    <x:row r="1700">
      <x:c r="A1700" t="str">
        <x:v>Michael Churchman|2026-06-04</x:v>
      </x:c>
      <x:c r="B1700" s="888" t="n">
        <x:v>46177</x:v>
      </x:c>
      <x:c r="C1700" t="str">
        <x:v>Michael Churchman</x:v>
      </x:c>
      <x:c r="D1700" t="str">
        <x:v>Permanent</x:v>
      </x:c>
      <x:c r="E1700" t="str">
        <x:v>Cambridge</x:v>
      </x:c>
      <x:c r="F1700" t="str">
        <x:v>Operative Porter</x:v>
      </x:c>
      <x:c r="G1700" t="str">
        <x:v>402295</x:v>
      </x:c>
      <x:c r="H1700" t="str">
        <x:v>Cambridge University Hospitals NHS Foundation</x:v>
      </x:c>
      <x:c r="I1700" s="22" t="n">
        <x:v>7.5</x:v>
      </x:c>
      <x:c r="J1700" t="str">
        <x:v>Worked</x:v>
      </x:c>
      <x:c r="K1700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700" t="str">
        <x:v>Include</x:v>
      </x:c>
      <x:c r="M1700"/>
      <x:c r="N1700"/>
    </x:row>
    <x:row r="1701">
      <x:c r="A1701" t="str">
        <x:v>Michael Churchman|2026-06-05</x:v>
      </x:c>
      <x:c r="B1701" s="888" t="n">
        <x:v>46178</x:v>
      </x:c>
      <x:c r="C1701" t="str">
        <x:v>Michael Churchman</x:v>
      </x:c>
      <x:c r="D1701" t="str">
        <x:v>Permanent</x:v>
      </x:c>
      <x:c r="E1701" t="str">
        <x:v>Cambridge</x:v>
      </x:c>
      <x:c r="F1701" t="str">
        <x:v>Operative Porter</x:v>
      </x:c>
      <x:c r="G1701" t="str">
        <x:v>402295</x:v>
      </x:c>
      <x:c r="H1701" t="str">
        <x:v>Cambridge University Hospitals NHS Foundation</x:v>
      </x:c>
      <x:c r="I1701" s="22" t="n">
        <x:v>7.5</x:v>
      </x:c>
      <x:c r="J1701" t="str">
        <x:v>Worked</x:v>
      </x:c>
      <x:c r="K1701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701" t="str">
        <x:v>Include</x:v>
      </x:c>
      <x:c r="M1701"/>
      <x:c r="N1701"/>
    </x:row>
    <x:row r="1702">
      <x:c r="A1702" t="str">
        <x:v>Michael Churchman|2026-06-08</x:v>
      </x:c>
      <x:c r="B1702" s="888" t="n">
        <x:v>46181</x:v>
      </x:c>
      <x:c r="C1702" t="str">
        <x:v>Michael Churchman</x:v>
      </x:c>
      <x:c r="D1702" t="str">
        <x:v>Permanent</x:v>
      </x:c>
      <x:c r="E1702" t="str">
        <x:v>Cambridge</x:v>
      </x:c>
      <x:c r="F1702" t="str">
        <x:v>Operative Porter</x:v>
      </x:c>
      <x:c r="G1702" t="str">
        <x:v>402295</x:v>
      </x:c>
      <x:c r="H1702" t="str">
        <x:v>Cambridge University Hospitals NHS Foundation</x:v>
      </x:c>
      <x:c r="I1702" s="22" t="n">
        <x:v>7.5</x:v>
      </x:c>
      <x:c r="J1702" t="str">
        <x:v>Worked</x:v>
      </x:c>
      <x:c r="K1702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702" t="str">
        <x:v>Include</x:v>
      </x:c>
      <x:c r="M1702"/>
      <x:c r="N1702"/>
    </x:row>
    <x:row r="1703">
      <x:c r="A1703" t="str">
        <x:v>Michael Churchman|2026-06-09</x:v>
      </x:c>
      <x:c r="B1703" s="888" t="n">
        <x:v>46182</x:v>
      </x:c>
      <x:c r="C1703" t="str">
        <x:v>Michael Churchman</x:v>
      </x:c>
      <x:c r="D1703" t="str">
        <x:v>Permanent</x:v>
      </x:c>
      <x:c r="E1703" t="str">
        <x:v>Cambridge</x:v>
      </x:c>
      <x:c r="F1703" t="str">
        <x:v>Operative Porter</x:v>
      </x:c>
      <x:c r="G1703" t="str">
        <x:v>402295</x:v>
      </x:c>
      <x:c r="H1703" t="str">
        <x:v>Cambridge University Hospitals NHS Foundation</x:v>
      </x:c>
      <x:c r="I1703" s="22" t="n">
        <x:v>7.5</x:v>
      </x:c>
      <x:c r="J1703" t="str">
        <x:v>Worked</x:v>
      </x:c>
      <x:c r="K1703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703" t="str">
        <x:v>Include</x:v>
      </x:c>
      <x:c r="M1703"/>
      <x:c r="N1703"/>
    </x:row>
    <x:row r="1704">
      <x:c r="A1704" t="str">
        <x:v>Michael Churchman|2026-06-11</x:v>
      </x:c>
      <x:c r="B1704" s="888" t="n">
        <x:v>46184</x:v>
      </x:c>
      <x:c r="C1704" t="str">
        <x:v>Michael Churchman</x:v>
      </x:c>
      <x:c r="D1704" t="str">
        <x:v>Permanent</x:v>
      </x:c>
      <x:c r="E1704" t="str">
        <x:v>Cambridge</x:v>
      </x:c>
      <x:c r="F1704" t="str">
        <x:v>Operative Porter</x:v>
      </x:c>
      <x:c r="G1704" t="str">
        <x:v>402295</x:v>
      </x:c>
      <x:c r="H1704" t="str">
        <x:v>Cambridge University Hospitals NHS Foundation</x:v>
      </x:c>
      <x:c r="I1704" s="22" t="n">
        <x:v>7.5</x:v>
      </x:c>
      <x:c r="J1704" t="str">
        <x:v>Worked</x:v>
      </x:c>
      <x:c r="K1704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704" t="str">
        <x:v>Include</x:v>
      </x:c>
      <x:c r="M1704"/>
      <x:c r="N1704"/>
    </x:row>
    <x:row r="1705">
      <x:c r="A1705" t="str">
        <x:v>Michael Churchman|2026-06-12</x:v>
      </x:c>
      <x:c r="B1705" s="888" t="n">
        <x:v>46185</x:v>
      </x:c>
      <x:c r="C1705" t="str">
        <x:v>Michael Churchman</x:v>
      </x:c>
      <x:c r="D1705" t="str">
        <x:v>Permanent</x:v>
      </x:c>
      <x:c r="E1705" t="str">
        <x:v>Cambridge</x:v>
      </x:c>
      <x:c r="F1705" t="str">
        <x:v>Operative Porter</x:v>
      </x:c>
      <x:c r="G1705" t="str">
        <x:v>402295</x:v>
      </x:c>
      <x:c r="H1705" t="str">
        <x:v>Cambridge University Hospitals NHS Foundation</x:v>
      </x:c>
      <x:c r="I1705" s="22" t="n">
        <x:v>7.5</x:v>
      </x:c>
      <x:c r="J1705" t="str">
        <x:v>Worked</x:v>
      </x:c>
      <x:c r="K1705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705" t="str">
        <x:v>Include</x:v>
      </x:c>
      <x:c r="M1705"/>
      <x:c r="N1705"/>
    </x:row>
    <x:row r="1706">
      <x:c r="A1706" t="str">
        <x:v>Michael Churchman|2026-06-15</x:v>
      </x:c>
      <x:c r="B1706" s="888" t="n">
        <x:v>46188</x:v>
      </x:c>
      <x:c r="C1706" t="str">
        <x:v>Michael Churchman</x:v>
      </x:c>
      <x:c r="D1706" t="str">
        <x:v>Permanent</x:v>
      </x:c>
      <x:c r="E1706" t="str">
        <x:v>Cambridge</x:v>
      </x:c>
      <x:c r="F1706" t="str">
        <x:v>Operative Porter</x:v>
      </x:c>
      <x:c r="G1706" t="str">
        <x:v>402295</x:v>
      </x:c>
      <x:c r="H1706" t="str">
        <x:v>Cambridge University Hospitals NHS Foundation</x:v>
      </x:c>
      <x:c r="I1706" s="22" t="n">
        <x:v>7.5</x:v>
      </x:c>
      <x:c r="J1706" t="str">
        <x:v>Worked</x:v>
      </x:c>
      <x:c r="K1706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706" t="str">
        <x:v>Include</x:v>
      </x:c>
      <x:c r="M1706"/>
      <x:c r="N1706"/>
    </x:row>
    <x:row r="1707">
      <x:c r="A1707" t="str">
        <x:v>Michael Churchman|2026-06-16</x:v>
      </x:c>
      <x:c r="B1707" s="888" t="n">
        <x:v>46189</x:v>
      </x:c>
      <x:c r="C1707" t="str">
        <x:v>Michael Churchman</x:v>
      </x:c>
      <x:c r="D1707" t="str">
        <x:v>Permanent</x:v>
      </x:c>
      <x:c r="E1707" t="str">
        <x:v>Cambridge</x:v>
      </x:c>
      <x:c r="F1707" t="str">
        <x:v>Operative Porter</x:v>
      </x:c>
      <x:c r="G1707" t="str">
        <x:v>402295</x:v>
      </x:c>
      <x:c r="H1707" t="str">
        <x:v>Cambridge University Hospitals NHS Foundation</x:v>
      </x:c>
      <x:c r="I1707" s="22" t="n">
        <x:v>7.5</x:v>
      </x:c>
      <x:c r="J1707" t="str">
        <x:v>Worked</x:v>
      </x:c>
      <x:c r="K1707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707" t="str">
        <x:v>Include</x:v>
      </x:c>
      <x:c r="M1707"/>
      <x:c r="N1707"/>
    </x:row>
    <x:row r="1708">
      <x:c r="A1708" t="str">
        <x:v>Michael Churchman|2026-06-17</x:v>
      </x:c>
      <x:c r="B1708" s="888" t="n">
        <x:v>46190</x:v>
      </x:c>
      <x:c r="C1708" t="str">
        <x:v>Michael Churchman</x:v>
      </x:c>
      <x:c r="D1708" t="str">
        <x:v>Permanent</x:v>
      </x:c>
      <x:c r="E1708" t="str">
        <x:v>Cambridge</x:v>
      </x:c>
      <x:c r="F1708" t="str">
        <x:v>Operative Porter</x:v>
      </x:c>
      <x:c r="G1708" t="str">
        <x:v>402295</x:v>
      </x:c>
      <x:c r="H1708" t="str">
        <x:v>Cambridge University Hospitals NHS Foundation</x:v>
      </x:c>
      <x:c r="I1708" s="22" t="n">
        <x:v>7.5</x:v>
      </x:c>
      <x:c r="J1708" t="str">
        <x:v>Worked</x:v>
      </x:c>
      <x:c r="K1708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708" t="str">
        <x:v>Include</x:v>
      </x:c>
      <x:c r="M1708"/>
      <x:c r="N1708"/>
    </x:row>
    <x:row r="1709">
      <x:c r="A1709" t="str">
        <x:v>Michael Churchman|2026-06-18</x:v>
      </x:c>
      <x:c r="B1709" s="888" t="n">
        <x:v>46191</x:v>
      </x:c>
      <x:c r="C1709" t="str">
        <x:v>Michael Churchman</x:v>
      </x:c>
      <x:c r="D1709" t="str">
        <x:v>Permanent</x:v>
      </x:c>
      <x:c r="E1709" t="str">
        <x:v>Cambridge</x:v>
      </x:c>
      <x:c r="F1709" t="str">
        <x:v>Operative Porter</x:v>
      </x:c>
      <x:c r="G1709" t="str">
        <x:v>402295</x:v>
      </x:c>
      <x:c r="H1709" t="str">
        <x:v>Cambridge University Hospitals NHS Foundation</x:v>
      </x:c>
      <x:c r="I1709" s="22" t="n">
        <x:v>7.5</x:v>
      </x:c>
      <x:c r="J1709" t="str">
        <x:v>Worked</x:v>
      </x:c>
      <x:c r="K1709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709" t="str">
        <x:v>Include</x:v>
      </x:c>
      <x:c r="M1709"/>
      <x:c r="N1709"/>
    </x:row>
    <x:row r="1710">
      <x:c r="A1710" t="str">
        <x:v>Michael Churchman|2026-06-19</x:v>
      </x:c>
      <x:c r="B1710" s="888" t="n">
        <x:v>46192</x:v>
      </x:c>
      <x:c r="C1710" t="str">
        <x:v>Michael Churchman</x:v>
      </x:c>
      <x:c r="D1710" t="str">
        <x:v>Permanent</x:v>
      </x:c>
      <x:c r="E1710" t="str">
        <x:v>Cambridge</x:v>
      </x:c>
      <x:c r="F1710" t="str">
        <x:v>Operative Porter</x:v>
      </x:c>
      <x:c r="G1710" t="str">
        <x:v>402295</x:v>
      </x:c>
      <x:c r="H1710" t="str">
        <x:v>Cambridge University Hospitals NHS Foundation</x:v>
      </x:c>
      <x:c r="I1710" s="22" t="n">
        <x:v>7.5</x:v>
      </x:c>
      <x:c r="J1710" t="str">
        <x:v>Worked</x:v>
      </x:c>
      <x:c r="K1710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710" t="str">
        <x:v>Include</x:v>
      </x:c>
      <x:c r="M1710"/>
      <x:c r="N1710"/>
    </x:row>
    <x:row r="1711">
      <x:c r="A1711" t="str">
        <x:v>Michael Churchman|2026-06-22</x:v>
      </x:c>
      <x:c r="B1711" s="888" t="n">
        <x:v>46195</x:v>
      </x:c>
      <x:c r="C1711" t="str">
        <x:v>Michael Churchman</x:v>
      </x:c>
      <x:c r="D1711" t="str">
        <x:v>Permanent</x:v>
      </x:c>
      <x:c r="E1711" t="str">
        <x:v>Cambridge</x:v>
      </x:c>
      <x:c r="F1711" t="str">
        <x:v>Operative Porter</x:v>
      </x:c>
      <x:c r="G1711"/>
      <x:c r="H1711"/>
      <x:c r="I1711" s="22" t="n">
        <x:v>0</x:v>
      </x:c>
      <x:c r="J1711" t="str">
        <x:v>Annual leave</x:v>
      </x:c>
      <x:c r="K1711" t="str">
        <x:v>Employee 103898; home branch Cambridge; assigned role Operative Porter | Leave: Annual Leave (Hours) | Leave calendar basis: Variable-pattern period</x:v>
      </x:c>
      <x:c r="L1711" t="str">
        <x:v>Include</x:v>
      </x:c>
      <x:c r="M1711"/>
      <x:c r="N1711"/>
    </x:row>
    <x:row r="1712">
      <x:c r="A1712" t="str">
        <x:v>Michael Churchman|2026-06-23</x:v>
      </x:c>
      <x:c r="B1712" s="888" t="n">
        <x:v>46196</x:v>
      </x:c>
      <x:c r="C1712" t="str">
        <x:v>Michael Churchman</x:v>
      </x:c>
      <x:c r="D1712" t="str">
        <x:v>Permanent</x:v>
      </x:c>
      <x:c r="E1712" t="str">
        <x:v>Cambridge</x:v>
      </x:c>
      <x:c r="F1712" t="str">
        <x:v>Operative Porter</x:v>
      </x:c>
      <x:c r="G1712"/>
      <x:c r="H1712"/>
      <x:c r="I1712" s="22" t="n">
        <x:v>0</x:v>
      </x:c>
      <x:c r="J1712" t="str">
        <x:v>Annual leave</x:v>
      </x:c>
      <x:c r="K1712" t="str">
        <x:v>Employee 103898; home branch Cambridge; assigned role Operative Porter | Leave: Annual Leave (Hours) | Leave calendar basis: Variable-pattern period</x:v>
      </x:c>
      <x:c r="L1712" t="str">
        <x:v>Include</x:v>
      </x:c>
      <x:c r="M1712"/>
      <x:c r="N1712"/>
    </x:row>
    <x:row r="1713">
      <x:c r="A1713" t="str">
        <x:v>Michael Churchman|2026-06-24</x:v>
      </x:c>
      <x:c r="B1713" s="888" t="n">
        <x:v>46197</x:v>
      </x:c>
      <x:c r="C1713" t="str">
        <x:v>Michael Churchman</x:v>
      </x:c>
      <x:c r="D1713" t="str">
        <x:v>Permanent</x:v>
      </x:c>
      <x:c r="E1713" t="str">
        <x:v>Cambridge</x:v>
      </x:c>
      <x:c r="F1713" t="str">
        <x:v>Operative Porter</x:v>
      </x:c>
      <x:c r="G1713"/>
      <x:c r="H1713"/>
      <x:c r="I1713" s="22" t="n">
        <x:v>0</x:v>
      </x:c>
      <x:c r="J1713" t="str">
        <x:v>Annual leave</x:v>
      </x:c>
      <x:c r="K1713" t="str">
        <x:v>Employee 103898; home branch Cambridge; assigned role Operative Porter | Leave: Annual Leave (Hours) | Leave calendar basis: Variable-pattern period</x:v>
      </x:c>
      <x:c r="L1713" t="str">
        <x:v>Include</x:v>
      </x:c>
      <x:c r="M1713"/>
      <x:c r="N1713"/>
    </x:row>
    <x:row r="1714">
      <x:c r="A1714" t="str">
        <x:v>Michael Churchman|2026-06-25</x:v>
      </x:c>
      <x:c r="B1714" s="888" t="n">
        <x:v>46198</x:v>
      </x:c>
      <x:c r="C1714" t="str">
        <x:v>Michael Churchman</x:v>
      </x:c>
      <x:c r="D1714" t="str">
        <x:v>Permanent</x:v>
      </x:c>
      <x:c r="E1714" t="str">
        <x:v>Cambridge</x:v>
      </x:c>
      <x:c r="F1714" t="str">
        <x:v>Operative Porter</x:v>
      </x:c>
      <x:c r="G1714"/>
      <x:c r="H1714"/>
      <x:c r="I1714" s="22" t="n">
        <x:v>0</x:v>
      </x:c>
      <x:c r="J1714" t="str">
        <x:v>Annual leave</x:v>
      </x:c>
      <x:c r="K1714" t="str">
        <x:v>Employee 103898; home branch Cambridge; assigned role Operative Porter | Leave: Annual Leave (Hours) | Leave calendar basis: Variable-pattern period</x:v>
      </x:c>
      <x:c r="L1714" t="str">
        <x:v>Include</x:v>
      </x:c>
      <x:c r="M1714"/>
      <x:c r="N1714"/>
    </x:row>
    <x:row r="1715">
      <x:c r="A1715" t="str">
        <x:v>Michael Churchman|2026-06-26</x:v>
      </x:c>
      <x:c r="B1715" s="888" t="n">
        <x:v>46199</x:v>
      </x:c>
      <x:c r="C1715" t="str">
        <x:v>Michael Churchman</x:v>
      </x:c>
      <x:c r="D1715" t="str">
        <x:v>Permanent</x:v>
      </x:c>
      <x:c r="E1715" t="str">
        <x:v>Cambridge</x:v>
      </x:c>
      <x:c r="F1715" t="str">
        <x:v>Operative Porter</x:v>
      </x:c>
      <x:c r="G1715"/>
      <x:c r="H1715"/>
      <x:c r="I1715" s="22" t="n">
        <x:v>0</x:v>
      </x:c>
      <x:c r="J1715" t="str">
        <x:v>Annual leave</x:v>
      </x:c>
      <x:c r="K1715" t="str">
        <x:v>Employee 103898; home branch Cambridge; assigned role Operative Porter | Leave: Annual Leave (Hours) | Leave calendar basis: Variable-pattern period</x:v>
      </x:c>
      <x:c r="L1715" t="str">
        <x:v>Include</x:v>
      </x:c>
      <x:c r="M1715"/>
      <x:c r="N1715"/>
    </x:row>
    <x:row r="1716">
      <x:c r="A1716" t="str">
        <x:v>Michael Churchman|2026-06-30</x:v>
      </x:c>
      <x:c r="B1716" s="888" t="n">
        <x:v>46203</x:v>
      </x:c>
      <x:c r="C1716" t="str">
        <x:v>Michael Churchman</x:v>
      </x:c>
      <x:c r="D1716" t="str">
        <x:v>Permanent</x:v>
      </x:c>
      <x:c r="E1716" t="str">
        <x:v>Cambridge</x:v>
      </x:c>
      <x:c r="F1716" t="str">
        <x:v>Operative Porter</x:v>
      </x:c>
      <x:c r="G1716" t="str">
        <x:v>402295</x:v>
      </x:c>
      <x:c r="H1716" t="str">
        <x:v>Cambridge University Hospitals NHS Foundation</x:v>
      </x:c>
      <x:c r="I1716" s="22" t="n">
        <x:v>7.5</x:v>
      </x:c>
      <x:c r="J1716" t="str">
        <x:v>Worked</x:v>
      </x:c>
      <x:c r="K1716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716" t="str">
        <x:v>Include</x:v>
      </x:c>
      <x:c r="M1716"/>
      <x:c r="N1716"/>
    </x:row>
    <x:row r="1717">
      <x:c r="A1717" t="str">
        <x:v>Mike Booth|2026-06-01</x:v>
      </x:c>
      <x:c r="B1717" s="888" t="n">
        <x:v>46174</x:v>
      </x:c>
      <x:c r="C1717" t="str">
        <x:v>Mike Booth</x:v>
      </x:c>
      <x:c r="D1717" t="str">
        <x:v>Permanent</x:v>
      </x:c>
      <x:c r="E1717" t="str">
        <x:v>Manchester</x:v>
      </x:c>
      <x:c r="F1717" t="str">
        <x:v>Operative Driver</x:v>
      </x:c>
      <x:c r="G1717" t="str">
        <x:v>397408</x:v>
      </x:c>
      <x:c r="H1717" t="str">
        <x:v>Gresham Office Furniture</x:v>
      </x:c>
      <x:c r="I1717" s="22" t="n">
        <x:v>9</x:v>
      </x:c>
      <x:c r="J1717" t="str">
        <x:v>Worked</x:v>
      </x:c>
      <x:c r="K1717" t="str">
        <x:v>Employee 104053; home branch Manchester; assigned role Operative Driver | Deployment branch: Manchester | Actual role: Operative Driver | Jobs: 397408 | Customers: Gresham Office Furniture | Actual hours: 9.0; source records: 1</x:v>
      </x:c>
      <x:c r="L1717" t="str">
        <x:v>Include</x:v>
      </x:c>
      <x:c r="M1717"/>
      <x:c r="N1717"/>
    </x:row>
    <x:row r="1718">
      <x:c r="A1718" t="str">
        <x:v>Mike Booth|2026-06-02</x:v>
      </x:c>
      <x:c r="B1718" s="888" t="n">
        <x:v>46175</x:v>
      </x:c>
      <x:c r="C1718" t="str">
        <x:v>Mike Booth</x:v>
      </x:c>
      <x:c r="D1718" t="str">
        <x:v>Permanent</x:v>
      </x:c>
      <x:c r="E1718" t="str">
        <x:v>Manchester</x:v>
      </x:c>
      <x:c r="F1718" t="str">
        <x:v>Operative Driver</x:v>
      </x:c>
      <x:c r="G1718" t="str">
        <x:v>397408</x:v>
      </x:c>
      <x:c r="H1718" t="str">
        <x:v>Gresham Office Furniture</x:v>
      </x:c>
      <x:c r="I1718" s="22" t="n">
        <x:v>9</x:v>
      </x:c>
      <x:c r="J1718" t="str">
        <x:v>Worked</x:v>
      </x:c>
      <x:c r="K1718" t="str">
        <x:v>Employee 104053; home branch Manchester; assigned role Operative Driver | Deployment branch: Manchester | Actual role: Operative Driver | Jobs: 397408 | Customers: Gresham Office Furniture | Actual hours: 9.0; source records: 1</x:v>
      </x:c>
      <x:c r="L1718" t="str">
        <x:v>Include</x:v>
      </x:c>
      <x:c r="M1718"/>
      <x:c r="N1718"/>
    </x:row>
    <x:row r="1719">
      <x:c r="A1719" t="str">
        <x:v>Mike Booth|2026-06-03</x:v>
      </x:c>
      <x:c r="B1719" s="888" t="n">
        <x:v>46176</x:v>
      </x:c>
      <x:c r="C1719" t="str">
        <x:v>Mike Booth</x:v>
      </x:c>
      <x:c r="D1719" t="str">
        <x:v>Permanent</x:v>
      </x:c>
      <x:c r="E1719" t="str">
        <x:v>Manchester</x:v>
      </x:c>
      <x:c r="F1719" t="str">
        <x:v>Operative Driver</x:v>
      </x:c>
      <x:c r="G1719" t="str">
        <x:v>397408</x:v>
      </x:c>
      <x:c r="H1719" t="str">
        <x:v>Gresham Office Furniture</x:v>
      </x:c>
      <x:c r="I1719" s="22" t="n">
        <x:v>4.5</x:v>
      </x:c>
      <x:c r="J1719" t="str">
        <x:v>Worked</x:v>
      </x:c>
      <x:c r="K1719" t="str">
        <x:v>Employee 104053; home branch Manchester; assigned role Operative Driver | Deployment branch: Manchester | Actual role: Operative Driver | Jobs: 397408 | Customers: Gresham Office Furniture | Actual hours: 4.5; source records: 1</x:v>
      </x:c>
      <x:c r="L1719" t="str">
        <x:v>Include</x:v>
      </x:c>
      <x:c r="M1719"/>
      <x:c r="N1719"/>
    </x:row>
    <x:row r="1720">
      <x:c r="A1720" t="str">
        <x:v>Mike Booth|2026-06-04</x:v>
      </x:c>
      <x:c r="B1720" s="888" t="n">
        <x:v>46177</x:v>
      </x:c>
      <x:c r="C1720" t="str">
        <x:v>Mike Booth</x:v>
      </x:c>
      <x:c r="D1720" t="str">
        <x:v>Permanent</x:v>
      </x:c>
      <x:c r="E1720" t="str">
        <x:v>Manchester</x:v>
      </x:c>
      <x:c r="F1720" t="str">
        <x:v>Operative Driver</x:v>
      </x:c>
      <x:c r="G1720" t="str">
        <x:v>397408</x:v>
      </x:c>
      <x:c r="H1720" t="str">
        <x:v>Gresham Office Furniture</x:v>
      </x:c>
      <x:c r="I1720" s="22" t="n">
        <x:v>8.5</x:v>
      </x:c>
      <x:c r="J1720" t="str">
        <x:v>Worked</x:v>
      </x:c>
      <x:c r="K1720" t="str">
        <x:v>Employee 104053; home branch Manchester; assigned role Operative Driver | Deployment branch: Manchester | Actual role: Operative Driver | Jobs: 397408 | Customers: Gresham Office Furniture | Actual hours: 8.5; source records: 1</x:v>
      </x:c>
      <x:c r="L1720" t="str">
        <x:v>Include</x:v>
      </x:c>
      <x:c r="M1720"/>
      <x:c r="N1720"/>
    </x:row>
    <x:row r="1721">
      <x:c r="A1721" t="str">
        <x:v>Mike Booth|2026-06-05</x:v>
      </x:c>
      <x:c r="B1721" s="888" t="n">
        <x:v>46178</x:v>
      </x:c>
      <x:c r="C1721" t="str">
        <x:v>Mike Booth</x:v>
      </x:c>
      <x:c r="D1721" t="str">
        <x:v>Permanent</x:v>
      </x:c>
      <x:c r="E1721" t="str">
        <x:v>Manchester</x:v>
      </x:c>
      <x:c r="F1721" t="str">
        <x:v>Operative Driver</x:v>
      </x:c>
      <x:c r="G1721" t="str">
        <x:v>399649</x:v>
      </x:c>
      <x:c r="H1721" t="str">
        <x:v>University of Liverpool</x:v>
      </x:c>
      <x:c r="I1721" s="22" t="n">
        <x:v>8.25</x:v>
      </x:c>
      <x:c r="J1721" t="str">
        <x:v>Worked</x:v>
      </x:c>
      <x:c r="K1721" t="str">
        <x:v>Employee 104053; home branch Manchester; assigned role Operative Driver | Deployment branch: Manchester | Actual role: Operative Driver | Jobs: 399649 | Customers: University of Liverpool | Actual hours: 8.2; source records: 1</x:v>
      </x:c>
      <x:c r="L1721" t="str">
        <x:v>Include</x:v>
      </x:c>
      <x:c r="M1721"/>
      <x:c r="N1721"/>
    </x:row>
    <x:row r="1722">
      <x:c r="A1722" t="str">
        <x:v>Mike Booth|2026-06-08</x:v>
      </x:c>
      <x:c r="B1722" s="888" t="n">
        <x:v>46181</x:v>
      </x:c>
      <x:c r="C1722" t="str">
        <x:v>Mike Booth</x:v>
      </x:c>
      <x:c r="D1722" t="str">
        <x:v>Permanent</x:v>
      </x:c>
      <x:c r="E1722" t="str">
        <x:v>Manchester</x:v>
      </x:c>
      <x:c r="F1722" t="str">
        <x:v>Operative Driver</x:v>
      </x:c>
      <x:c r="G1722" t="str">
        <x:v>399649</x:v>
      </x:c>
      <x:c r="H1722" t="str">
        <x:v>University of Liverpool</x:v>
      </x:c>
      <x:c r="I1722" s="22" t="n">
        <x:v>7.75</x:v>
      </x:c>
      <x:c r="J1722" t="str">
        <x:v>Worked</x:v>
      </x:c>
      <x:c r="K1722" t="str">
        <x:v>Employee 104053; home branch Manchester; assigned role Operative Driver | Deployment branch: Manchester | Actual role: Operative Driver | Jobs: 399649 | Customers: University of Liverpool | Actual hours: 7.8; source records: 1</x:v>
      </x:c>
      <x:c r="L1722" t="str">
        <x:v>Include</x:v>
      </x:c>
      <x:c r="M1722"/>
      <x:c r="N1722"/>
    </x:row>
    <x:row r="1723">
      <x:c r="A1723" t="str">
        <x:v>Mike Booth|2026-06-09</x:v>
      </x:c>
      <x:c r="B1723" s="888" t="n">
        <x:v>46182</x:v>
      </x:c>
      <x:c r="C1723" t="str">
        <x:v>Mike Booth</x:v>
      </x:c>
      <x:c r="D1723" t="str">
        <x:v>Permanent</x:v>
      </x:c>
      <x:c r="E1723" t="str">
        <x:v>Manchester</x:v>
      </x:c>
      <x:c r="F1723" t="str">
        <x:v>Operative Driver</x:v>
      </x:c>
      <x:c r="G1723" t="str">
        <x:v>399649</x:v>
      </x:c>
      <x:c r="H1723" t="str">
        <x:v>University of Liverpool</x:v>
      </x:c>
      <x:c r="I1723" s="22" t="n">
        <x:v>5.75</x:v>
      </x:c>
      <x:c r="J1723" t="str">
        <x:v>Worked</x:v>
      </x:c>
      <x:c r="K1723" t="str">
        <x:v>Employee 104053; home branch Manchester; assigned role Operative Driver | Deployment branch: Manchester | Actual role: Operative Driver | Jobs: 399649 | Customers: University of Liverpool | Actual hours: 5.8; source records: 1</x:v>
      </x:c>
      <x:c r="L1723" t="str">
        <x:v>Include</x:v>
      </x:c>
      <x:c r="M1723"/>
      <x:c r="N1723"/>
    </x:row>
    <x:row r="1724">
      <x:c r="A1724" t="str">
        <x:v>Mike Booth|2026-06-10</x:v>
      </x:c>
      <x:c r="B1724" s="888" t="n">
        <x:v>46183</x:v>
      </x:c>
      <x:c r="C1724" t="str">
        <x:v>Mike Booth</x:v>
      </x:c>
      <x:c r="D1724" t="str">
        <x:v>Permanent</x:v>
      </x:c>
      <x:c r="E1724" t="str">
        <x:v>Manchester</x:v>
      </x:c>
      <x:c r="F1724" t="str">
        <x:v>Operative Driver</x:v>
      </x:c>
      <x:c r="G1724" t="str">
        <x:v>398317E</x:v>
      </x:c>
      <x:c r="H1724" t="str">
        <x:v>Restore Harrow Green</x:v>
      </x:c>
      <x:c r="I1724" s="22" t="n">
        <x:v>7</x:v>
      </x:c>
      <x:c r="J1724" t="str">
        <x:v>Worked</x:v>
      </x:c>
      <x:c r="K1724" t="str">
        <x:v>Employee 104053; home branch Manchester; assigned role Operative Driver | Deployment branch: Manchester | Actual role: Operative Driver | Jobs: 398317E | Customers: Restore Harrow Green | Actual hours: 7.0; source records: 1</x:v>
      </x:c>
      <x:c r="L1724" t="str">
        <x:v>Include</x:v>
      </x:c>
      <x:c r="M1724"/>
      <x:c r="N1724"/>
    </x:row>
    <x:row r="1725">
      <x:c r="A1725" t="str">
        <x:v>Mike Booth|2026-06-11</x:v>
      </x:c>
      <x:c r="B1725" s="888" t="n">
        <x:v>46184</x:v>
      </x:c>
      <x:c r="C1725" t="str">
        <x:v>Mike Booth</x:v>
      </x:c>
      <x:c r="D1725" t="str">
        <x:v>Permanent</x:v>
      </x:c>
      <x:c r="E1725" t="str">
        <x:v>Manchester</x:v>
      </x:c>
      <x:c r="F1725" t="str">
        <x:v>Operative Driver</x:v>
      </x:c>
      <x:c r="G1725" t="str">
        <x:v>402019, 398317E</x:v>
      </x:c>
      <x:c r="H1725" t="str">
        <x:v>Kirklees Council - Simon; Restore Harrow Green</x:v>
      </x:c>
      <x:c r="I1725" s="22" t="n">
        <x:v>17.25</x:v>
      </x:c>
      <x:c r="J1725" t="str">
        <x:v>Worked — 2 records</x:v>
      </x:c>
      <x:c r="K1725" t="str">
        <x:v>Employee 104053; home branch Manchester; assigned role Operative Driver | Deployment branch: Leeds, Manchester | Actual role: Operative Driver, Operative Porter | Jobs: 402019, 398317E | Customers: Kirklees Council - Simon; Restore Harrow Green | Actual hours: 17.2; source records: 2</x:v>
      </x:c>
      <x:c r="L1725" t="str">
        <x:v>Include</x:v>
      </x:c>
      <x:c r="M1725"/>
      <x:c r="N1725"/>
    </x:row>
    <x:row r="1726">
      <x:c r="A1726" t="str">
        <x:v>Mike Booth|2026-06-12</x:v>
      </x:c>
      <x:c r="B1726" s="888" t="n">
        <x:v>46185</x:v>
      </x:c>
      <x:c r="C1726" t="str">
        <x:v>Mike Booth</x:v>
      </x:c>
      <x:c r="D1726" t="str">
        <x:v>Permanent</x:v>
      </x:c>
      <x:c r="E1726" t="str">
        <x:v>Manchester</x:v>
      </x:c>
      <x:c r="F1726" t="str">
        <x:v>Operative Driver</x:v>
      </x:c>
      <x:c r="G1726" t="str">
        <x:v>402651</x:v>
      </x:c>
      <x:c r="H1726" t="str">
        <x:v>Irwell Valley Homes</x:v>
      </x:c>
      <x:c r="I1726" s="22" t="n">
        <x:v>6</x:v>
      </x:c>
      <x:c r="J1726" t="str">
        <x:v>Worked</x:v>
      </x:c>
      <x:c r="K1726" t="str">
        <x:v>Employee 104053; home branch Manchester; assigned role Operative Driver | Deployment branch: Manchester | Actual role: Operative Driver | Jobs: 402651 | Customers: Irwell Valley Homes | Actual hours: 6.0; source records: 1</x:v>
      </x:c>
      <x:c r="L1726" t="str">
        <x:v>Include</x:v>
      </x:c>
      <x:c r="M1726"/>
      <x:c r="N1726"/>
    </x:row>
    <x:row r="1727">
      <x:c r="A1727" t="str">
        <x:v>Mike Booth|2026-06-15</x:v>
      </x:c>
      <x:c r="B1727" s="888" t="n">
        <x:v>46188</x:v>
      </x:c>
      <x:c r="C1727" t="str">
        <x:v>Mike Booth</x:v>
      </x:c>
      <x:c r="D1727" t="str">
        <x:v>Permanent</x:v>
      </x:c>
      <x:c r="E1727" t="str">
        <x:v>Manchester</x:v>
      </x:c>
      <x:c r="F1727" t="str">
        <x:v>Operative Driver</x:v>
      </x:c>
      <x:c r="G1727" t="str">
        <x:v>398317E</x:v>
      </x:c>
      <x:c r="H1727" t="str">
        <x:v>Restore Harrow Green</x:v>
      </x:c>
      <x:c r="I1727" s="22" t="n">
        <x:v>6</x:v>
      </x:c>
      <x:c r="J1727" t="str">
        <x:v>Worked</x:v>
      </x:c>
      <x:c r="K1727" t="str">
        <x:v>Employee 104053; home branch Manchester; assigned role Operative Driver | Deployment branch: Manchester | Actual role: Operative Driver | Jobs: 398317E | Customers: Restore Harrow Green | Actual hours: 6.0; source records: 1</x:v>
      </x:c>
      <x:c r="L1727" t="str">
        <x:v>Include</x:v>
      </x:c>
      <x:c r="M1727"/>
      <x:c r="N1727"/>
    </x:row>
    <x:row r="1728">
      <x:c r="A1728" t="str">
        <x:v>Mike Booth|2026-06-16</x:v>
      </x:c>
      <x:c r="B1728" s="888" t="n">
        <x:v>46189</x:v>
      </x:c>
      <x:c r="C1728" t="str">
        <x:v>Mike Booth</x:v>
      </x:c>
      <x:c r="D1728" t="str">
        <x:v>Permanent</x:v>
      </x:c>
      <x:c r="E1728" t="str">
        <x:v>Manchester</x:v>
      </x:c>
      <x:c r="F1728" t="str">
        <x:v>Operative Driver</x:v>
      </x:c>
      <x:c r="G1728" t="str">
        <x:v>402397</x:v>
      </x:c>
      <x:c r="H1728" t="str">
        <x:v>Kirklees Council - Mrs Julie Drain</x:v>
      </x:c>
      <x:c r="I1728" s="22" t="n">
        <x:v>8.75</x:v>
      </x:c>
      <x:c r="J1728" t="str">
        <x:v>Worked</x:v>
      </x:c>
      <x:c r="K1728" t="str">
        <x:v>Employee 104053; home branch Manchester; assigned role Operative Driver | Deployment branch: Leeds | Actual role: Operative Driver | Jobs: 402397 | Customers: Kirklees Council - Mrs Julie Drain | Actual hours: 8.8; source records: 1</x:v>
      </x:c>
      <x:c r="L1728" t="str">
        <x:v>Include</x:v>
      </x:c>
      <x:c r="M1728"/>
      <x:c r="N1728"/>
    </x:row>
    <x:row r="1729">
      <x:c r="A1729" t="str">
        <x:v>Mike Booth|2026-06-17</x:v>
      </x:c>
      <x:c r="B1729" s="888" t="n">
        <x:v>46190</x:v>
      </x:c>
      <x:c r="C1729" t="str">
        <x:v>Mike Booth</x:v>
      </x:c>
      <x:c r="D1729" t="str">
        <x:v>Permanent</x:v>
      </x:c>
      <x:c r="E1729" t="str">
        <x:v>Manchester</x:v>
      </x:c>
      <x:c r="F1729" t="str">
        <x:v>Operative Driver</x:v>
      </x:c>
      <x:c r="G1729" t="str">
        <x:v>397251</x:v>
      </x:c>
      <x:c r="H1729" t="str">
        <x:v>Lancaster University (Leadership Centre)</x:v>
      </x:c>
      <x:c r="I1729" s="22" t="n">
        <x:v>6</x:v>
      </x:c>
      <x:c r="J1729" t="str">
        <x:v>Worked</x:v>
      </x:c>
      <x:c r="K1729" t="str">
        <x:v>Employee 104053; home branch Manchester; assigned role Operative Driver | Deployment branch: Manchester | Actual role: Operative Porter | Jobs: 397251 | Customers: Lancaster University (Leadership Centre) | Actual hours: 6.0; source records: 1</x:v>
      </x:c>
      <x:c r="L1729" t="str">
        <x:v>Include</x:v>
      </x:c>
      <x:c r="M1729"/>
      <x:c r="N1729"/>
    </x:row>
    <x:row r="1730">
      <x:c r="A1730" t="str">
        <x:v>Mike Booth|2026-06-18</x:v>
      </x:c>
      <x:c r="B1730" s="888" t="n">
        <x:v>46191</x:v>
      </x:c>
      <x:c r="C1730" t="str">
        <x:v>Mike Booth</x:v>
      </x:c>
      <x:c r="D1730" t="str">
        <x:v>Permanent</x:v>
      </x:c>
      <x:c r="E1730" t="str">
        <x:v>Manchester</x:v>
      </x:c>
      <x:c r="F1730" t="str">
        <x:v>Operative Driver</x:v>
      </x:c>
      <x:c r="G1730" t="str">
        <x:v>402817</x:v>
      </x:c>
      <x:c r="H1730" t="str">
        <x:v>Kirklees Council</x:v>
      </x:c>
      <x:c r="I1730" s="22" t="n">
        <x:v>5.5</x:v>
      </x:c>
      <x:c r="J1730" t="str">
        <x:v>Worked</x:v>
      </x:c>
      <x:c r="K1730" t="str">
        <x:v>Employee 104053; home branch Manchester; assigned role Operative Driver | Deployment branch: Leeds | Actual role: Operative Porter | Jobs: 402817 | Customers: Kirklees Council | Actual hours: 5.5; source records: 1</x:v>
      </x:c>
      <x:c r="L1730" t="str">
        <x:v>Include</x:v>
      </x:c>
      <x:c r="M1730"/>
      <x:c r="N1730"/>
    </x:row>
    <x:row r="1731">
      <x:c r="A1731" t="str">
        <x:v>Mike Booth|2026-06-19</x:v>
      </x:c>
      <x:c r="B1731" s="888" t="n">
        <x:v>46192</x:v>
      </x:c>
      <x:c r="C1731" t="str">
        <x:v>Mike Booth</x:v>
      </x:c>
      <x:c r="D1731" t="str">
        <x:v>Permanent</x:v>
      </x:c>
      <x:c r="E1731" t="str">
        <x:v>Manchester</x:v>
      </x:c>
      <x:c r="F1731" t="str">
        <x:v>Operative Driver</x:v>
      </x:c>
      <x:c r="G1731" t="str">
        <x:v>393158</x:v>
      </x:c>
      <x:c r="H1731" t="str">
        <x:v>Versus Arthritis</x:v>
      </x:c>
      <x:c r="I1731" s="22" t="n">
        <x:v>7.5</x:v>
      </x:c>
      <x:c r="J1731" t="str">
        <x:v>Worked</x:v>
      </x:c>
      <x:c r="K1731" t="str">
        <x:v>Employee 104053; home branch Manchester; assigned role Operative Driver | Deployment branch: Leeds | Actual role: Operative Driver | Jobs: 393158 | Customers: Versus Arthritis | Actual hours: 7.5; source records: 1</x:v>
      </x:c>
      <x:c r="L1731" t="str">
        <x:v>Include</x:v>
      </x:c>
      <x:c r="M1731"/>
      <x:c r="N1731"/>
    </x:row>
    <x:row r="1732">
      <x:c r="A1732" t="str">
        <x:v>Mike Booth|2026-06-22</x:v>
      </x:c>
      <x:c r="B1732" s="888" t="n">
        <x:v>46195</x:v>
      </x:c>
      <x:c r="C1732" t="str">
        <x:v>Mike Booth</x:v>
      </x:c>
      <x:c r="D1732" t="str">
        <x:v>Permanent</x:v>
      </x:c>
      <x:c r="E1732" t="str">
        <x:v>Manchester</x:v>
      </x:c>
      <x:c r="F1732" t="str">
        <x:v>Operative Driver</x:v>
      </x:c>
      <x:c r="G1732" t="str">
        <x:v>398317E, 399454E</x:v>
      </x:c>
      <x:c r="H1732" t="str">
        <x:v>Restore Harrow Green</x:v>
      </x:c>
      <x:c r="I1732" s="22" t="n">
        <x:v>21</x:v>
      </x:c>
      <x:c r="J1732" t="str">
        <x:v>Worked — 2 records</x:v>
      </x:c>
      <x:c r="K1732" t="str">
        <x:v>Employee 104053; home branch Manchester; assigned role Operative Driver | Deployment branch: Leeds, Manchester | Actual role: Operative Driver | Jobs: 398317E, 399454E | Customers: Restore Harrow Green | Actual hours: 21.0; source records: 2</x:v>
      </x:c>
      <x:c r="L1732" t="str">
        <x:v>Include</x:v>
      </x:c>
      <x:c r="M1732"/>
      <x:c r="N1732"/>
    </x:row>
    <x:row r="1733">
      <x:c r="A1733" t="str">
        <x:v>Mike Booth|2026-06-23</x:v>
      </x:c>
      <x:c r="B1733" s="888" t="n">
        <x:v>46196</x:v>
      </x:c>
      <x:c r="C1733" t="str">
        <x:v>Mike Booth</x:v>
      </x:c>
      <x:c r="D1733" t="str">
        <x:v>Permanent</x:v>
      </x:c>
      <x:c r="E1733" t="str">
        <x:v>Manchester</x:v>
      </x:c>
      <x:c r="F1733" t="str">
        <x:v>Operative Driver</x:v>
      </x:c>
      <x:c r="G1733" t="str">
        <x:v>402885</x:v>
      </x:c>
      <x:c r="H1733" t="str">
        <x:v>Kirklees Council - Zelda Lindley</x:v>
      </x:c>
      <x:c r="I1733" s="22" t="n">
        <x:v>5</x:v>
      </x:c>
      <x:c r="J1733" t="str">
        <x:v>Worked</x:v>
      </x:c>
      <x:c r="K1733" t="str">
        <x:v>Employee 104053; home branch Manchester; assigned role Operative Driver | Deployment branch: Leeds | Actual role: Operative Driver | Jobs: 402885 | Customers: Kirklees Council - Zelda Lindley | Actual hours: 5.0; source records: 1</x:v>
      </x:c>
      <x:c r="L1733" t="str">
        <x:v>Include</x:v>
      </x:c>
      <x:c r="M1733"/>
      <x:c r="N1733"/>
    </x:row>
    <x:row r="1734">
      <x:c r="A1734" t="str">
        <x:v>Mike Booth|2026-06-24</x:v>
      </x:c>
      <x:c r="B1734" s="888" t="n">
        <x:v>46197</x:v>
      </x:c>
      <x:c r="C1734" t="str">
        <x:v>Mike Booth</x:v>
      </x:c>
      <x:c r="D1734" t="str">
        <x:v>Permanent</x:v>
      </x:c>
      <x:c r="E1734" t="str">
        <x:v>Manchester</x:v>
      </x:c>
      <x:c r="F1734" t="str">
        <x:v>Operative Driver</x:v>
      </x:c>
      <x:c r="G1734" t="str">
        <x:v>397251</x:v>
      </x:c>
      <x:c r="H1734" t="str">
        <x:v>Lancaster University (Leadership Centre)</x:v>
      </x:c>
      <x:c r="I1734" s="22" t="n">
        <x:v>7</x:v>
      </x:c>
      <x:c r="J1734" t="str">
        <x:v>Worked</x:v>
      </x:c>
      <x:c r="K1734" t="str">
        <x:v>Employee 104053; home branch Manchester; assigned role Operative Driver | Deployment branch: Manchester | Actual role: Operative Driver | Jobs: 397251 | Customers: Lancaster University (Leadership Centre) | Actual hours: 7.0; source records: 1</x:v>
      </x:c>
      <x:c r="L1734" t="str">
        <x:v>Include</x:v>
      </x:c>
      <x:c r="M1734"/>
      <x:c r="N1734"/>
    </x:row>
    <x:row r="1735">
      <x:c r="A1735" t="str">
        <x:v>Mike Booth|2026-06-25</x:v>
      </x:c>
      <x:c r="B1735" s="888" t="n">
        <x:v>46198</x:v>
      </x:c>
      <x:c r="C1735" t="str">
        <x:v>Mike Booth</x:v>
      </x:c>
      <x:c r="D1735" t="str">
        <x:v>Permanent</x:v>
      </x:c>
      <x:c r="E1735" t="str">
        <x:v>Manchester</x:v>
      </x:c>
      <x:c r="F1735" t="str">
        <x:v>Operative Driver</x:v>
      </x:c>
      <x:c r="G1735" t="str">
        <x:v>403053, 402706, 402105</x:v>
      </x:c>
      <x:c r="H1735" t="str">
        <x:v>Cheshire Fire &amp; Rescue; Cheshire Police; HMPPS</x:v>
      </x:c>
      <x:c r="I1735" s="22" t="n">
        <x:v>8</x:v>
      </x:c>
      <x:c r="J1735" t="str">
        <x:v>Worked — 3 records</x:v>
      </x:c>
      <x:c r="K1735" t="str">
        <x:v>Employee 104053; home branch Manchester; assigned role Operative Driver | Deployment branch: Manchester | Actual role: Operative Driver | Jobs: 403053, 402706, 402105 | Customers: Cheshire Fire &amp; Rescue; Cheshire Police; HMPPS | Actual hours: 8.0; source records: 3</x:v>
      </x:c>
      <x:c r="L1735" t="str">
        <x:v>Include</x:v>
      </x:c>
      <x:c r="M1735"/>
      <x:c r="N1735"/>
    </x:row>
    <x:row r="1736">
      <x:c r="A1736" t="str">
        <x:v>Mike Booth|2026-06-26</x:v>
      </x:c>
      <x:c r="B1736" s="888" t="n">
        <x:v>46199</x:v>
      </x:c>
      <x:c r="C1736" t="str">
        <x:v>Mike Booth</x:v>
      </x:c>
      <x:c r="D1736" t="str">
        <x:v>Permanent</x:v>
      </x:c>
      <x:c r="E1736" t="str">
        <x:v>Manchester</x:v>
      </x:c>
      <x:c r="F1736" t="str">
        <x:v>Operative Driver</x:v>
      </x:c>
      <x:c r="G1736" t="str">
        <x:v>398317E, 402992</x:v>
      </x:c>
      <x:c r="H1736" t="str">
        <x:v>Restore Harrow Green; Shawbrook Bank Ltd.</x:v>
      </x:c>
      <x:c r="I1736" s="22" t="n">
        <x:v>21.5</x:v>
      </x:c>
      <x:c r="J1736" t="str">
        <x:v>Worked — 2 records</x:v>
      </x:c>
      <x:c r="K1736" t="str">
        <x:v>Employee 104053; home branch Manchester; assigned role Operative Driver | Deployment branch: Leeds, Manchester | Actual role: Operative Driver | Jobs: 398317E, 402992 | Customers: Restore Harrow Green; Shawbrook Bank Ltd. | Actual hours: 21.5; source records: 2</x:v>
      </x:c>
      <x:c r="L1736" t="str">
        <x:v>Include</x:v>
      </x:c>
      <x:c r="M1736"/>
      <x:c r="N1736"/>
    </x:row>
    <x:row r="1737">
      <x:c r="A1737" t="str">
        <x:v>Mike Booth|2026-06-27</x:v>
      </x:c>
      <x:c r="B1737" s="888" t="n">
        <x:v>46200</x:v>
      </x:c>
      <x:c r="C1737" t="str">
        <x:v>Mike Booth</x:v>
      </x:c>
      <x:c r="D1737" t="str">
        <x:v>Permanent</x:v>
      </x:c>
      <x:c r="E1737" t="str">
        <x:v>Manchester</x:v>
      </x:c>
      <x:c r="F1737" t="str">
        <x:v>Operative Driver</x:v>
      </x:c>
      <x:c r="G1737" t="str">
        <x:v>396008</x:v>
      </x:c>
      <x:c r="H1737" t="str">
        <x:v>HSBC - Branch Audits (1)</x:v>
      </x:c>
      <x:c r="I1737" s="22" t="n">
        <x:v>5.25</x:v>
      </x:c>
      <x:c r="J1737" t="str">
        <x:v>Worked</x:v>
      </x:c>
      <x:c r="K1737" t="str">
        <x:v>Employee 104053; home branch Manchester; assigned role Operative Driver | Deployment branch: Birmingham | Actual role: Operative Driver | Jobs: 396008 | Customers: HSBC - Branch Audits (1) | Actual hours: 5.2; source records: 1</x:v>
      </x:c>
      <x:c r="L1737" t="str">
        <x:v>Include</x:v>
      </x:c>
      <x:c r="M1737"/>
      <x:c r="N1737"/>
    </x:row>
    <x:row r="1738">
      <x:c r="A1738" t="str">
        <x:v>Mike Booth|2026-06-29</x:v>
      </x:c>
      <x:c r="B1738" s="888" t="n">
        <x:v>46202</x:v>
      </x:c>
      <x:c r="C1738" t="str">
        <x:v>Mike Booth</x:v>
      </x:c>
      <x:c r="D1738" t="str">
        <x:v>Permanent</x:v>
      </x:c>
      <x:c r="E1738" t="str">
        <x:v>Manchester</x:v>
      </x:c>
      <x:c r="F1738" t="str">
        <x:v>Operative Driver</x:v>
      </x:c>
      <x:c r="G1738" t="str">
        <x:v>398317E</x:v>
      </x:c>
      <x:c r="H1738" t="str">
        <x:v>Restore Harrow Green</x:v>
      </x:c>
      <x:c r="I1738" s="22" t="n">
        <x:v>10</x:v>
      </x:c>
      <x:c r="J1738" t="str">
        <x:v>Worked</x:v>
      </x:c>
      <x:c r="K1738" t="str">
        <x:v>Employee 104053; home branch Manchester; assigned role Operative Driver | Deployment branch: Manchester | Actual role: Operative Driver | Jobs: 398317E | Customers: Restore Harrow Green | Actual hours: 10.0; source records: 1</x:v>
      </x:c>
      <x:c r="L1738" t="str">
        <x:v>Include</x:v>
      </x:c>
      <x:c r="M1738"/>
      <x:c r="N1738"/>
    </x:row>
    <x:row r="1739">
      <x:c r="A1739" t="str">
        <x:v>Mike Booth|2026-06-30</x:v>
      </x:c>
      <x:c r="B1739" s="888" t="n">
        <x:v>46203</x:v>
      </x:c>
      <x:c r="C1739" t="str">
        <x:v>Mike Booth</x:v>
      </x:c>
      <x:c r="D1739" t="str">
        <x:v>Permanent</x:v>
      </x:c>
      <x:c r="E1739" t="str">
        <x:v>Manchester</x:v>
      </x:c>
      <x:c r="F1739" t="str">
        <x:v>Operative Driver</x:v>
      </x:c>
      <x:c r="G1739" t="str">
        <x:v>402916, 398317E</x:v>
      </x:c>
      <x:c r="H1739" t="str">
        <x:v>Equans Services Limited; Restore Harrow Green</x:v>
      </x:c>
      <x:c r="I1739" s="22" t="n">
        <x:v>13</x:v>
      </x:c>
      <x:c r="J1739" t="str">
        <x:v>Worked — 2 records</x:v>
      </x:c>
      <x:c r="K1739" t="str">
        <x:v>Employee 104053; home branch Manchester; assigned role Operative Driver | Deployment branch: Birmingham, Manchester | Actual role: Operative Driver | Jobs: 402916, 398317E | Customers: Equans Services Limited; Restore Harrow Green | Actual hours: 13.0; source records: 2</x:v>
      </x:c>
      <x:c r="L1739" t="str">
        <x:v>Include</x:v>
      </x:c>
      <x:c r="M1739"/>
      <x:c r="N1739"/>
    </x:row>
    <x:row r="1740">
      <x:c r="A1740" t="str">
        <x:v>Mohamed Musa|2026-06-02</x:v>
      </x:c>
      <x:c r="B1740" s="888" t="n">
        <x:v>46175</x:v>
      </x:c>
      <x:c r="C1740" t="str">
        <x:v>Mohamed Musa</x:v>
      </x:c>
      <x:c r="D1740" t="str">
        <x:v>Permanent</x:v>
      </x:c>
      <x:c r="E1740" t="str">
        <x:v>Thurrock</x:v>
      </x:c>
      <x:c r="F1740" t="str">
        <x:v>Operative Porter</x:v>
      </x:c>
      <x:c r="G1740" t="str">
        <x:v>402101</x:v>
      </x:c>
      <x:c r="H1740" t="str">
        <x:v>Cielo</x:v>
      </x:c>
      <x:c r="I1740" s="22" t="n">
        <x:v>4.5</x:v>
      </x:c>
      <x:c r="J1740" t="str">
        <x:v>Worked</x:v>
      </x:c>
      <x:c r="K1740" t="str">
        <x:v>Employee 103166; home branch Thurrock; assigned role Operative Porter | Deployment branch: Manchester | Actual role: Operative Porter | Jobs: 402101 | Customers: Cielo | Actual hours: 4.5; source records: 1</x:v>
      </x:c>
      <x:c r="L1740" t="str">
        <x:v>Include</x:v>
      </x:c>
      <x:c r="M1740"/>
      <x:c r="N1740"/>
    </x:row>
    <x:row r="1741">
      <x:c r="A1741" t="str">
        <x:v>Mohamed Musa|2026-06-04</x:v>
      </x:c>
      <x:c r="B1741" s="888" t="n">
        <x:v>46177</x:v>
      </x:c>
      <x:c r="C1741" t="str">
        <x:v>Mohamed Musa</x:v>
      </x:c>
      <x:c r="D1741" t="str">
        <x:v>Permanent</x:v>
      </x:c>
      <x:c r="E1741" t="str">
        <x:v>Thurrock</x:v>
      </x:c>
      <x:c r="F1741" t="str">
        <x:v>Operative Porter</x:v>
      </x:c>
      <x:c r="G1741" t="str">
        <x:v>402642</x:v>
      </x:c>
      <x:c r="H1741" t="str">
        <x:v>London Metropolitan University</x:v>
      </x:c>
      <x:c r="I1741" s="22" t="n">
        <x:v>7</x:v>
      </x:c>
      <x:c r="J1741" t="str">
        <x:v>Worked</x:v>
      </x:c>
      <x:c r="K1741" t="str">
        <x:v>Employee 103166; home branch Thurrock; assigned role Operative Porter | Deployment branch: Thurrock | Actual role: Operative Porter | Jobs: 402642 | Customers: London Metropolitan University | Actual hours: 7.0; source records: 1</x:v>
      </x:c>
      <x:c r="L1741" t="str">
        <x:v>Include</x:v>
      </x:c>
      <x:c r="M1741"/>
      <x:c r="N1741"/>
    </x:row>
    <x:row r="1742">
      <x:c r="A1742" t="str">
        <x:v>Mohamed Musa|2026-06-05</x:v>
      </x:c>
      <x:c r="B1742" s="888" t="n">
        <x:v>46178</x:v>
      </x:c>
      <x:c r="C1742" t="str">
        <x:v>Mohamed Musa</x:v>
      </x:c>
      <x:c r="D1742" t="str">
        <x:v>Permanent</x:v>
      </x:c>
      <x:c r="E1742" t="str">
        <x:v>Thurrock</x:v>
      </x:c>
      <x:c r="F1742" t="str">
        <x:v>Operative Porter</x:v>
      </x:c>
      <x:c r="G1742" t="str">
        <x:v>402569</x:v>
      </x:c>
      <x:c r="H1742" t="str">
        <x:v>Barry/Mr Simon</x:v>
      </x:c>
      <x:c r="I1742" s="22" t="n">
        <x:v>8</x:v>
      </x:c>
      <x:c r="J1742" t="str">
        <x:v>Worked</x:v>
      </x:c>
      <x:c r="K1742" t="str">
        <x:v>Employee 103166; home branch Thurrock; assigned role Operative Porter | Deployment branch: Thurrock | Actual role: Operative Porter | Jobs: 402569 | Customers: Barry/Mr Simon | Actual hours: 8.0; source records: 1</x:v>
      </x:c>
      <x:c r="L1742" t="str">
        <x:v>Include</x:v>
      </x:c>
      <x:c r="M1742"/>
      <x:c r="N1742"/>
    </x:row>
    <x:row r="1743">
      <x:c r="A1743" t="str">
        <x:v>Mohamed Musa|2026-06-08</x:v>
      </x:c>
      <x:c r="B1743" s="888" t="n">
        <x:v>46181</x:v>
      </x:c>
      <x:c r="C1743" t="str">
        <x:v>Mohamed Musa</x:v>
      </x:c>
      <x:c r="D1743" t="str">
        <x:v>Permanent</x:v>
      </x:c>
      <x:c r="E1743" t="str">
        <x:v>Thurrock</x:v>
      </x:c>
      <x:c r="F1743" t="str">
        <x:v>Operative Porter</x:v>
      </x:c>
      <x:c r="G1743" t="str">
        <x:v>402674</x:v>
      </x:c>
      <x:c r="H1743" t="str">
        <x:v>London Metropolitan University</x:v>
      </x:c>
      <x:c r="I1743" s="22" t="n">
        <x:v>8.5</x:v>
      </x:c>
      <x:c r="J1743" t="str">
        <x:v>Worked</x:v>
      </x:c>
      <x:c r="K1743" t="str">
        <x:v>Employee 103166; home branch Thurrock; assigned role Operative Porter | Deployment branch: Thurrock | Actual role: Operative Porter | Jobs: 402674 | Customers: London Metropolitan University | Actual hours: 8.5; source records: 1</x:v>
      </x:c>
      <x:c r="L1743" t="str">
        <x:v>Include</x:v>
      </x:c>
      <x:c r="M1743"/>
      <x:c r="N1743"/>
    </x:row>
    <x:row r="1744">
      <x:c r="A1744" t="str">
        <x:v>Mohamed Musa|2026-06-10</x:v>
      </x:c>
      <x:c r="B1744" s="888" t="n">
        <x:v>46183</x:v>
      </x:c>
      <x:c r="C1744" t="str">
        <x:v>Mohamed Musa</x:v>
      </x:c>
      <x:c r="D1744" t="str">
        <x:v>Permanent</x:v>
      </x:c>
      <x:c r="E1744" t="str">
        <x:v>Thurrock</x:v>
      </x:c>
      <x:c r="F1744" t="str">
        <x:v>Operative Porter</x:v>
      </x:c>
      <x:c r="G1744" t="str">
        <x:v>402520</x:v>
      </x:c>
      <x:c r="H1744" t="str">
        <x:v>London Metropolitan University</x:v>
      </x:c>
      <x:c r="I1744" s="22" t="n">
        <x:v>7.5</x:v>
      </x:c>
      <x:c r="J1744" t="str">
        <x:v>Worked</x:v>
      </x:c>
      <x:c r="K1744" t="str">
        <x:v>Employee 103166; home branch Thurrock; assigned role Operative Porter | Deployment branch: Thurrock | Actual role: Operative Porter | Jobs: 402520 | Customers: London Metropolitan University | Actual hours: 7.5; source records: 1</x:v>
      </x:c>
      <x:c r="L1744" t="str">
        <x:v>Include</x:v>
      </x:c>
      <x:c r="M1744"/>
      <x:c r="N1744"/>
    </x:row>
    <x:row r="1745">
      <x:c r="A1745" t="str">
        <x:v>Mohamed Musa|2026-06-11</x:v>
      </x:c>
      <x:c r="B1745" s="888" t="n">
        <x:v>46184</x:v>
      </x:c>
      <x:c r="C1745" t="str">
        <x:v>Mohamed Musa</x:v>
      </x:c>
      <x:c r="D1745" t="str">
        <x:v>Permanent</x:v>
      </x:c>
      <x:c r="E1745" t="str">
        <x:v>Thurrock</x:v>
      </x:c>
      <x:c r="F1745" t="str">
        <x:v>Operative Porter</x:v>
      </x:c>
      <x:c r="G1745" t="str">
        <x:v>402264</x:v>
      </x:c>
      <x:c r="H1745" t="str">
        <x:v>AlixPartners LLP</x:v>
      </x:c>
      <x:c r="I1745" s="22" t="n">
        <x:v>7</x:v>
      </x:c>
      <x:c r="J1745" t="str">
        <x:v>Worked</x:v>
      </x:c>
      <x:c r="K1745" t="str">
        <x:v>Employee 103166; home branch Thurrock; assigned role Operative Porter | Deployment branch: Thurrock | Actual role: Operative Porter | Jobs: 402264 | Customers: AlixPartners LLP | Actual hours: 7.0; source records: 1</x:v>
      </x:c>
      <x:c r="L1745" t="str">
        <x:v>Include</x:v>
      </x:c>
      <x:c r="M1745"/>
      <x:c r="N1745"/>
    </x:row>
    <x:row r="1746">
      <x:c r="A1746" t="str">
        <x:v>Mohamed Musa|2026-06-15</x:v>
      </x:c>
      <x:c r="B1746" s="888" t="n">
        <x:v>46188</x:v>
      </x:c>
      <x:c r="C1746" t="str">
        <x:v>Mohamed Musa</x:v>
      </x:c>
      <x:c r="D1746" t="str">
        <x:v>Permanent</x:v>
      </x:c>
      <x:c r="E1746" t="str">
        <x:v>Thurrock</x:v>
      </x:c>
      <x:c r="F1746" t="str">
        <x:v>Operative Porter</x:v>
      </x:c>
      <x:c r="G1746" t="str">
        <x:v>402854</x:v>
      </x:c>
      <x:c r="H1746" t="str">
        <x:v>London Metropolitan University</x:v>
      </x:c>
      <x:c r="I1746" s="22" t="n">
        <x:v>7</x:v>
      </x:c>
      <x:c r="J1746" t="str">
        <x:v>Worked</x:v>
      </x:c>
      <x:c r="K1746" t="str">
        <x:v>Employee 103166; home branch Thurrock; assigned role Operative Porter | Deployment branch: Thurrock | Actual role: Operative Porter | Jobs: 402854 | Customers: London Metropolitan University | Actual hours: 7.0; source records: 1</x:v>
      </x:c>
      <x:c r="L1746" t="str">
        <x:v>Include</x:v>
      </x:c>
      <x:c r="M1746"/>
      <x:c r="N1746"/>
    </x:row>
    <x:row r="1747">
      <x:c r="A1747" t="str">
        <x:v>Mohamed Musa|2026-06-16</x:v>
      </x:c>
      <x:c r="B1747" s="888" t="n">
        <x:v>46189</x:v>
      </x:c>
      <x:c r="C1747" t="str">
        <x:v>Mohamed Musa</x:v>
      </x:c>
      <x:c r="D1747" t="str">
        <x:v>Permanent</x:v>
      </x:c>
      <x:c r="E1747" t="str">
        <x:v>Thurrock</x:v>
      </x:c>
      <x:c r="F1747" t="str">
        <x:v>Operative Porter</x:v>
      </x:c>
      <x:c r="G1747" t="str">
        <x:v>396747</x:v>
      </x:c>
      <x:c r="H1747" t="str">
        <x:v>Kelly/Ms Emma</x:v>
      </x:c>
      <x:c r="I1747" s="22" t="n">
        <x:v>8.5</x:v>
      </x:c>
      <x:c r="J1747" t="str">
        <x:v>Worked</x:v>
      </x:c>
      <x:c r="K1747" t="str">
        <x:v>Employee 103166; home branch Thurrock; assigned role Operative Porter | Deployment branch: Thurrock | Actual role: Operative Porter | Jobs: 396747 | Customers: Kelly/Ms Emma | Actual hours: 8.5; source records: 1</x:v>
      </x:c>
      <x:c r="L1747" t="str">
        <x:v>Include</x:v>
      </x:c>
      <x:c r="M1747"/>
      <x:c r="N1747"/>
    </x:row>
    <x:row r="1748">
      <x:c r="A1748" t="str">
        <x:v>Mohamed Musa|2026-06-17</x:v>
      </x:c>
      <x:c r="B1748" s="888" t="n">
        <x:v>46190</x:v>
      </x:c>
      <x:c r="C1748" t="str">
        <x:v>Mohamed Musa</x:v>
      </x:c>
      <x:c r="D1748" t="str">
        <x:v>Permanent</x:v>
      </x:c>
      <x:c r="E1748" t="str">
        <x:v>Thurrock</x:v>
      </x:c>
      <x:c r="F1748" t="str">
        <x:v>Operative Porter</x:v>
      </x:c>
      <x:c r="G1748" t="str">
        <x:v>401258A</x:v>
      </x:c>
      <x:c r="H1748" t="str">
        <x:v>Ogunjimi/Miss Rukayat</x:v>
      </x:c>
      <x:c r="I1748" s="22" t="n">
        <x:v>8.5</x:v>
      </x:c>
      <x:c r="J1748" t="str">
        <x:v>Worked</x:v>
      </x:c>
      <x:c r="K1748" t="str">
        <x:v>Employee 103166; home branch Thurrock; assigned role Operative Porter | Deployment branch: Thurrock | Actual role: Operative Porter | Jobs: 401258A | Customers: Ogunjimi/Miss Rukayat | Actual hours: 8.5; source records: 1</x:v>
      </x:c>
      <x:c r="L1748" t="str">
        <x:v>Include</x:v>
      </x:c>
      <x:c r="M1748"/>
      <x:c r="N1748"/>
    </x:row>
    <x:row r="1749">
      <x:c r="A1749" t="str">
        <x:v>Mohamed Musa|2026-06-22</x:v>
      </x:c>
      <x:c r="B1749" s="888" t="n">
        <x:v>46195</x:v>
      </x:c>
      <x:c r="C1749" t="str">
        <x:v>Mohamed Musa</x:v>
      </x:c>
      <x:c r="D1749" t="str">
        <x:v>Permanent</x:v>
      </x:c>
      <x:c r="E1749" t="str">
        <x:v>Thurrock</x:v>
      </x:c>
      <x:c r="F1749" t="str">
        <x:v>Operative Porter</x:v>
      </x:c>
      <x:c r="G1749" t="str">
        <x:v>402869</x:v>
      </x:c>
      <x:c r="H1749" t="str">
        <x:v>Reynolds Colman Bradley LLP</x:v>
      </x:c>
      <x:c r="I1749" s="22" t="n">
        <x:v>6.5</x:v>
      </x:c>
      <x:c r="J1749" t="str">
        <x:v>Worked</x:v>
      </x:c>
      <x:c r="K1749" t="str">
        <x:v>Employee 103166; home branch Thurrock; assigned role Operative Porter | Deployment branch: Thurrock | Actual role: Operative Porter | Jobs: 402869 | Customers: Reynolds Colman Bradley LLP | Actual hours: 6.5; source records: 1</x:v>
      </x:c>
      <x:c r="L1749" t="str">
        <x:v>Include</x:v>
      </x:c>
      <x:c r="M1749"/>
      <x:c r="N1749"/>
    </x:row>
    <x:row r="1750">
      <x:c r="A1750" t="str">
        <x:v>Mohamed Musa|2026-06-23</x:v>
      </x:c>
      <x:c r="B1750" s="888" t="n">
        <x:v>46196</x:v>
      </x:c>
      <x:c r="C1750" t="str">
        <x:v>Mohamed Musa</x:v>
      </x:c>
      <x:c r="D1750" t="str">
        <x:v>Permanent</x:v>
      </x:c>
      <x:c r="E1750" t="str">
        <x:v>Thurrock</x:v>
      </x:c>
      <x:c r="F1750" t="str">
        <x:v>Operative Porter</x:v>
      </x:c>
      <x:c r="G1750" t="str">
        <x:v>402264</x:v>
      </x:c>
      <x:c r="H1750" t="str">
        <x:v>AlixPartners LLP</x:v>
      </x:c>
      <x:c r="I1750" s="22" t="n">
        <x:v>10</x:v>
      </x:c>
      <x:c r="J1750" t="str">
        <x:v>Worked</x:v>
      </x:c>
      <x:c r="K1750" t="str">
        <x:v>Employee 103166; home branch Thurrock; assigned role Operative Porter | Deployment branch: Thurrock | Actual role: Operative Porter | Jobs: 402264 | Customers: AlixPartners LLP | Actual hours: 10.0; source records: 1</x:v>
      </x:c>
      <x:c r="L1750" t="str">
        <x:v>Include</x:v>
      </x:c>
      <x:c r="M1750"/>
      <x:c r="N1750"/>
    </x:row>
    <x:row r="1751">
      <x:c r="A1751" t="str">
        <x:v>Mohamed Musa|2026-06-24</x:v>
      </x:c>
      <x:c r="B1751" s="888" t="n">
        <x:v>46197</x:v>
      </x:c>
      <x:c r="C1751" t="str">
        <x:v>Mohamed Musa</x:v>
      </x:c>
      <x:c r="D1751" t="str">
        <x:v>Permanent</x:v>
      </x:c>
      <x:c r="E1751" t="str">
        <x:v>Thurrock</x:v>
      </x:c>
      <x:c r="F1751" t="str">
        <x:v>Operative Porter</x:v>
      </x:c>
      <x:c r="G1751" t="str">
        <x:v>401327</x:v>
      </x:c>
      <x:c r="H1751" t="str">
        <x:v>Fortress Investment Group</x:v>
      </x:c>
      <x:c r="I1751" s="22" t="n">
        <x:v>9.5</x:v>
      </x:c>
      <x:c r="J1751" t="str">
        <x:v>Worked</x:v>
      </x:c>
      <x:c r="K1751" t="str">
        <x:v>Employee 103166; home branch Thurrock; assigned role Operative Porter | Deployment branch: Thurrock | Actual role: Operative Porter | Jobs: 401327 | Customers: Fortress Investment Group | Actual hours: 9.5; source records: 1</x:v>
      </x:c>
      <x:c r="L1751" t="str">
        <x:v>Include</x:v>
      </x:c>
      <x:c r="M1751"/>
      <x:c r="N1751"/>
    </x:row>
    <x:row r="1752">
      <x:c r="A1752" t="str">
        <x:v>Mohamed Musa|2026-06-29</x:v>
      </x:c>
      <x:c r="B1752" s="888" t="n">
        <x:v>46202</x:v>
      </x:c>
      <x:c r="C1752" t="str">
        <x:v>Mohamed Musa</x:v>
      </x:c>
      <x:c r="D1752" t="str">
        <x:v>Permanent</x:v>
      </x:c>
      <x:c r="E1752" t="str">
        <x:v>Thurrock</x:v>
      </x:c>
      <x:c r="F1752" t="str">
        <x:v>Operative Porter</x:v>
      </x:c>
      <x:c r="G1752" t="str">
        <x:v>402878</x:v>
      </x:c>
      <x:c r="H1752" t="str">
        <x:v>Wood/Miss Karen</x:v>
      </x:c>
      <x:c r="I1752" s="22" t="n">
        <x:v>6.5</x:v>
      </x:c>
      <x:c r="J1752" t="str">
        <x:v>Worked</x:v>
      </x:c>
      <x:c r="K1752" t="str">
        <x:v>Employee 103166; home branch Thurrock; assigned role Operative Porter | Deployment branch: Thurrock | Actual role: Operative Porter | Jobs: 402878 | Customers: Wood/Miss Karen | Actual hours: 6.5; source records: 1</x:v>
      </x:c>
      <x:c r="L1752" t="str">
        <x:v>Include</x:v>
      </x:c>
      <x:c r="M1752"/>
      <x:c r="N1752"/>
    </x:row>
    <x:row r="1753">
      <x:c r="A1753" t="str">
        <x:v>Mohamed Musa|2026-06-30</x:v>
      </x:c>
      <x:c r="B1753" s="888" t="n">
        <x:v>46203</x:v>
      </x:c>
      <x:c r="C1753" t="str">
        <x:v>Mohamed Musa</x:v>
      </x:c>
      <x:c r="D1753" t="str">
        <x:v>Permanent</x:v>
      </x:c>
      <x:c r="E1753" t="str">
        <x:v>Thurrock</x:v>
      </x:c>
      <x:c r="F1753" t="str">
        <x:v>Operative Porter</x:v>
      </x:c>
      <x:c r="G1753" t="str">
        <x:v>402971</x:v>
      </x:c>
      <x:c r="H1753" t="str">
        <x:v>Rometelli/Mr Bruno</x:v>
      </x:c>
      <x:c r="I1753" s="22" t="n">
        <x:v>4</x:v>
      </x:c>
      <x:c r="J1753" t="str">
        <x:v>Worked</x:v>
      </x:c>
      <x:c r="K1753" t="str">
        <x:v>Employee 103166; home branch Thurrock; assigned role Operative Porter | Deployment branch: Thurrock | Actual role: Operative Porter | Jobs: 402971 | Customers: Rometelli/Mr Bruno | Actual hours: 4.0; source records: 1</x:v>
      </x:c>
      <x:c r="L1753" t="str">
        <x:v>Include</x:v>
      </x:c>
      <x:c r="M1753"/>
      <x:c r="N1753"/>
    </x:row>
    <x:row r="1754">
      <x:c r="A1754" t="str">
        <x:v>N Adesanya|2026-06-03</x:v>
      </x:c>
      <x:c r="B1754" s="888" t="n">
        <x:v>46176</x:v>
      </x:c>
      <x:c r="C1754" t="str">
        <x:v>N Adesanya</x:v>
      </x:c>
      <x:c r="D1754" t="str">
        <x:v>Permanent</x:v>
      </x:c>
      <x:c r="E1754" t="str">
        <x:v>Thurrock</x:v>
      </x:c>
      <x:c r="F1754" t="str">
        <x:v>Operative Porter</x:v>
      </x:c>
      <x:c r="G1754" t="str">
        <x:v>402097</x:v>
      </x:c>
      <x:c r="H1754" t="str">
        <x:v>Bank of New York Mellon</x:v>
      </x:c>
      <x:c r="I1754" s="22" t="n">
        <x:v>5.5</x:v>
      </x:c>
      <x:c r="J1754" t="str">
        <x:v>Worked</x:v>
      </x:c>
      <x:c r="K1754" t="str">
        <x:v>Employee 102672; home branch Thurrock; assigned role Operative Porter | Deployment branch: Thurrock | Actual role: Operative Porter | Jobs: 402097 | Customers: Bank of New York Mellon | Actual hours: 5.5; source records: 1</x:v>
      </x:c>
      <x:c r="L1754" t="str">
        <x:v>Include</x:v>
      </x:c>
      <x:c r="M1754"/>
      <x:c r="N1754"/>
    </x:row>
    <x:row r="1755">
      <x:c r="A1755" t="str">
        <x:v>N Adesanya|2026-06-04</x:v>
      </x:c>
      <x:c r="B1755" s="888" t="n">
        <x:v>46177</x:v>
      </x:c>
      <x:c r="C1755" t="str">
        <x:v>N Adesanya</x:v>
      </x:c>
      <x:c r="D1755" t="str">
        <x:v>Permanent</x:v>
      </x:c>
      <x:c r="E1755" t="str">
        <x:v>Thurrock</x:v>
      </x:c>
      <x:c r="F1755" t="str">
        <x:v>Operative Porter</x:v>
      </x:c>
      <x:c r="G1755" t="str">
        <x:v>402097</x:v>
      </x:c>
      <x:c r="H1755" t="str">
        <x:v>Bank of New York Mellon</x:v>
      </x:c>
      <x:c r="I1755" s="22" t="n">
        <x:v>4</x:v>
      </x:c>
      <x:c r="J1755" t="str">
        <x:v>Worked</x:v>
      </x:c>
      <x:c r="K1755" t="str">
        <x:v>Employee 102672; home branch Thurrock; assigned role Operative Porter | Deployment branch: Thurrock | Actual role: Operative Porter | Jobs: 402097 | Customers: Bank of New York Mellon | Actual hours: 4.0; source records: 1</x:v>
      </x:c>
      <x:c r="L1755" t="str">
        <x:v>Include</x:v>
      </x:c>
      <x:c r="M1755"/>
      <x:c r="N1755"/>
    </x:row>
    <x:row r="1756">
      <x:c r="A1756" t="str">
        <x:v>N Adesanya|2026-06-05</x:v>
      </x:c>
      <x:c r="B1756" s="888" t="n">
        <x:v>46178</x:v>
      </x:c>
      <x:c r="C1756" t="str">
        <x:v>N Adesanya</x:v>
      </x:c>
      <x:c r="D1756" t="str">
        <x:v>Permanent</x:v>
      </x:c>
      <x:c r="E1756" t="str">
        <x:v>Thurrock</x:v>
      </x:c>
      <x:c r="F1756" t="str">
        <x:v>Operative Porter</x:v>
      </x:c>
      <x:c r="G1756" t="str">
        <x:v>402536</x:v>
      </x:c>
      <x:c r="H1756" t="str">
        <x:v>Haringey Council</x:v>
      </x:c>
      <x:c r="I1756" s="22" t="n">
        <x:v>9</x:v>
      </x:c>
      <x:c r="J1756" t="str">
        <x:v>Worked</x:v>
      </x:c>
      <x:c r="K1756" t="str">
        <x:v>Employee 102672; home branch Thurrock; assigned role Operative Porter | Deployment branch: Thurrock | Actual role: Operative Porter | Jobs: 402536 | Customers: Haringey Council | Actual hours: 9.0; source records: 1</x:v>
      </x:c>
      <x:c r="L1756" t="str">
        <x:v>Include</x:v>
      </x:c>
      <x:c r="M1756"/>
      <x:c r="N1756"/>
    </x:row>
    <x:row r="1757">
      <x:c r="A1757" t="str">
        <x:v>N Adesanya|2026-06-10</x:v>
      </x:c>
      <x:c r="B1757" s="888" t="n">
        <x:v>46183</x:v>
      </x:c>
      <x:c r="C1757" t="str">
        <x:v>N Adesanya</x:v>
      </x:c>
      <x:c r="D1757" t="str">
        <x:v>Permanent</x:v>
      </x:c>
      <x:c r="E1757" t="str">
        <x:v>Thurrock</x:v>
      </x:c>
      <x:c r="F1757" t="str">
        <x:v>Operative Porter</x:v>
      </x:c>
      <x:c r="G1757" t="str">
        <x:v>402520</x:v>
      </x:c>
      <x:c r="H1757" t="str">
        <x:v>London Metropolitan University</x:v>
      </x:c>
      <x:c r="I1757" s="22" t="n">
        <x:v>7.5</x:v>
      </x:c>
      <x:c r="J1757" t="str">
        <x:v>Worked</x:v>
      </x:c>
      <x:c r="K1757" t="str">
        <x:v>Employee 102672; home branch Thurrock; assigned role Operative Porter | Deployment branch: Thurrock | Actual role: Operative Porter | Jobs: 402520 | Customers: London Metropolitan University | Actual hours: 7.5; source records: 1</x:v>
      </x:c>
      <x:c r="L1757" t="str">
        <x:v>Include</x:v>
      </x:c>
      <x:c r="M1757"/>
      <x:c r="N1757"/>
    </x:row>
    <x:row r="1758">
      <x:c r="A1758" t="str">
        <x:v>N Adesanya|2026-06-11</x:v>
      </x:c>
      <x:c r="B1758" s="888" t="n">
        <x:v>46184</x:v>
      </x:c>
      <x:c r="C1758" t="str">
        <x:v>N Adesanya</x:v>
      </x:c>
      <x:c r="D1758" t="str">
        <x:v>Permanent</x:v>
      </x:c>
      <x:c r="E1758" t="str">
        <x:v>Thurrock</x:v>
      </x:c>
      <x:c r="F1758" t="str">
        <x:v>Operative Porter</x:v>
      </x:c>
      <x:c r="G1758" t="str">
        <x:v>402792</x:v>
      </x:c>
      <x:c r="H1758" t="str">
        <x:v>London Metropolitan University</x:v>
      </x:c>
      <x:c r="I1758" s="22" t="n">
        <x:v>7</x:v>
      </x:c>
      <x:c r="J1758" t="str">
        <x:v>Worked</x:v>
      </x:c>
      <x:c r="K1758" t="str">
        <x:v>Employee 102672; home branch Thurrock; assigned role Operative Porter | Deployment branch: Thurrock | Actual role: Operative Porter | Jobs: 402792 | Customers: London Metropolitan University | Actual hours: 7.0; source records: 1</x:v>
      </x:c>
      <x:c r="L1758" t="str">
        <x:v>Include</x:v>
      </x:c>
      <x:c r="M1758"/>
      <x:c r="N1758"/>
    </x:row>
    <x:row r="1759">
      <x:c r="A1759" t="str">
        <x:v>N Adesanya|2026-06-12</x:v>
      </x:c>
      <x:c r="B1759" s="888" t="n">
        <x:v>46185</x:v>
      </x:c>
      <x:c r="C1759" t="str">
        <x:v>N Adesanya</x:v>
      </x:c>
      <x:c r="D1759" t="str">
        <x:v>Permanent</x:v>
      </x:c>
      <x:c r="E1759" t="str">
        <x:v>Thurrock</x:v>
      </x:c>
      <x:c r="F1759" t="str">
        <x:v>Operative Porter</x:v>
      </x:c>
      <x:c r="G1759" t="str">
        <x:v>401554, 399379E</x:v>
      </x:c>
      <x:c r="H1759" t="str">
        <x:v>CPM/Omnicom; Restore Harrow Green Oxford  M/W use only</x:v>
      </x:c>
      <x:c r="I1759" s="22" t="n">
        <x:v>17.5</x:v>
      </x:c>
      <x:c r="J1759" t="str">
        <x:v>Worked — 2 records</x:v>
      </x:c>
      <x:c r="K1759" t="str">
        <x:v>Employee 102672; home branch Thurrock; assigned role Operative Porter | Deployment branch: Oxford | Actual role: Operative Porter | Jobs: 401554, 399379E | Customers: CPM/Omnicom; Restore Harrow Green Oxford  M/W use only | Actual hours: 17.5; source records: 2</x:v>
      </x:c>
      <x:c r="L1759" t="str">
        <x:v>Include</x:v>
      </x:c>
      <x:c r="M1759"/>
      <x:c r="N1759"/>
    </x:row>
    <x:row r="1760">
      <x:c r="A1760" t="str">
        <x:v>N Adesanya|2026-06-13</x:v>
      </x:c>
      <x:c r="B1760" s="888" t="n">
        <x:v>46186</x:v>
      </x:c>
      <x:c r="C1760" t="str">
        <x:v>N Adesanya</x:v>
      </x:c>
      <x:c r="D1760" t="str">
        <x:v>Permanent</x:v>
      </x:c>
      <x:c r="E1760" t="str">
        <x:v>Thurrock</x:v>
      </x:c>
      <x:c r="F1760" t="str">
        <x:v>Operative Porter</x:v>
      </x:c>
      <x:c r="G1760" t="str">
        <x:v>402555A</x:v>
      </x:c>
      <x:c r="H1760" t="str">
        <x:v>Fidelis Marketing Limited</x:v>
      </x:c>
      <x:c r="I1760" s="22" t="n">
        <x:v>6.5</x:v>
      </x:c>
      <x:c r="J1760" t="str">
        <x:v>Worked</x:v>
      </x:c>
      <x:c r="K1760" t="str">
        <x:v>Employee 102672; home branch Thurrock; assigned role Operative Porter | Deployment branch: Thurrock | Actual role: Operative Porter | Jobs: 402555A | Customers: Fidelis Marketing Limited | Actual hours: 6.5; source records: 1</x:v>
      </x:c>
      <x:c r="L1760" t="str">
        <x:v>Include</x:v>
      </x:c>
      <x:c r="M1760"/>
      <x:c r="N1760"/>
    </x:row>
    <x:row r="1761">
      <x:c r="A1761" t="str">
        <x:v>N Adesanya|2026-06-15</x:v>
      </x:c>
      <x:c r="B1761" s="888" t="n">
        <x:v>46188</x:v>
      </x:c>
      <x:c r="C1761" t="str">
        <x:v>N Adesanya</x:v>
      </x:c>
      <x:c r="D1761" t="str">
        <x:v>Permanent</x:v>
      </x:c>
      <x:c r="E1761" t="str">
        <x:v>Thurrock</x:v>
      </x:c>
      <x:c r="F1761" t="str">
        <x:v>Operative Porter</x:v>
      </x:c>
      <x:c r="G1761" t="str">
        <x:v>401554, 399379E</x:v>
      </x:c>
      <x:c r="H1761" t="str">
        <x:v>CPM/Omnicom; Restore Harrow Green Oxford  M/W use only</x:v>
      </x:c>
      <x:c r="I1761" s="22" t="n">
        <x:v>17.5</x:v>
      </x:c>
      <x:c r="J1761" t="str">
        <x:v>Worked — 2 records</x:v>
      </x:c>
      <x:c r="K1761" t="str">
        <x:v>Employee 102672; home branch Thurrock; assigned role Operative Porter | Deployment branch: Oxford | Actual role: Operative Porter | Jobs: 401554, 399379E | Customers: CPM/Omnicom; Restore Harrow Green Oxford  M/W use only | Actual hours: 17.5; source records: 2</x:v>
      </x:c>
      <x:c r="L1761" t="str">
        <x:v>Include</x:v>
      </x:c>
      <x:c r="M1761"/>
      <x:c r="N1761"/>
    </x:row>
    <x:row r="1762">
      <x:c r="A1762" t="str">
        <x:v>N Adesanya|2026-06-16</x:v>
      </x:c>
      <x:c r="B1762" s="888" t="n">
        <x:v>46189</x:v>
      </x:c>
      <x:c r="C1762" t="str">
        <x:v>N Adesanya</x:v>
      </x:c>
      <x:c r="D1762" t="str">
        <x:v>Permanent</x:v>
      </x:c>
      <x:c r="E1762" t="str">
        <x:v>Thurrock</x:v>
      </x:c>
      <x:c r="F1762" t="str">
        <x:v>Operative Porter</x:v>
      </x:c>
      <x:c r="G1762" t="str">
        <x:v>401554, 399379E</x:v>
      </x:c>
      <x:c r="H1762" t="str">
        <x:v>CPM/Omnicom; Restore Harrow Green Oxford  M/W use only</x:v>
      </x:c>
      <x:c r="I1762" s="22" t="n">
        <x:v>19.5</x:v>
      </x:c>
      <x:c r="J1762" t="str">
        <x:v>Worked — 2 records</x:v>
      </x:c>
      <x:c r="K1762" t="str">
        <x:v>Employee 102672; home branch Thurrock; assigned role Operative Porter | Deployment branch: Oxford | Actual role: Operative Porter | Jobs: 401554, 399379E | Customers: CPM/Omnicom; Restore Harrow Green Oxford  M/W use only | Actual hours: 19.5; source records: 2</x:v>
      </x:c>
      <x:c r="L1762" t="str">
        <x:v>Include</x:v>
      </x:c>
      <x:c r="M1762"/>
      <x:c r="N1762"/>
    </x:row>
    <x:row r="1763">
      <x:c r="A1763" t="str">
        <x:v>N Adesanya|2026-06-17</x:v>
      </x:c>
      <x:c r="B1763" s="888" t="n">
        <x:v>46190</x:v>
      </x:c>
      <x:c r="C1763" t="str">
        <x:v>N Adesanya</x:v>
      </x:c>
      <x:c r="D1763" t="str">
        <x:v>Permanent</x:v>
      </x:c>
      <x:c r="E1763" t="str">
        <x:v>Thurrock</x:v>
      </x:c>
      <x:c r="F1763" t="str">
        <x:v>Operative Porter</x:v>
      </x:c>
      <x:c r="G1763" t="str">
        <x:v>402264</x:v>
      </x:c>
      <x:c r="H1763" t="str">
        <x:v>AlixPartners LLP</x:v>
      </x:c>
      <x:c r="I1763" s="22" t="n">
        <x:v>9</x:v>
      </x:c>
      <x:c r="J1763" t="str">
        <x:v>Worked</x:v>
      </x:c>
      <x:c r="K1763" t="str">
        <x:v>Employee 102672; home branch Thurrock; assigned role Operative Porter | Deployment branch: Thurrock | Actual role: Operative Porter | Jobs: 402264 | Customers: AlixPartners LLP | Actual hours: 9.0; source records: 1</x:v>
      </x:c>
      <x:c r="L1763" t="str">
        <x:v>Include</x:v>
      </x:c>
      <x:c r="M1763"/>
      <x:c r="N1763"/>
    </x:row>
    <x:row r="1764">
      <x:c r="A1764" t="str">
        <x:v>N Adesanya|2026-06-18</x:v>
      </x:c>
      <x:c r="B1764" s="888" t="n">
        <x:v>46191</x:v>
      </x:c>
      <x:c r="C1764" t="str">
        <x:v>N Adesanya</x:v>
      </x:c>
      <x:c r="D1764" t="str">
        <x:v>Permanent</x:v>
      </x:c>
      <x:c r="E1764" t="str">
        <x:v>Thurrock</x:v>
      </x:c>
      <x:c r="F1764" t="str">
        <x:v>Operative Porter</x:v>
      </x:c>
      <x:c r="G1764" t="str">
        <x:v>402920</x:v>
      </x:c>
      <x:c r="H1764" t="str">
        <x:v>London Metropolitan University</x:v>
      </x:c>
      <x:c r="I1764" s="22" t="n">
        <x:v>8</x:v>
      </x:c>
      <x:c r="J1764" t="str">
        <x:v>Worked</x:v>
      </x:c>
      <x:c r="K1764" t="str">
        <x:v>Employee 102672; home branch Thurrock; assigned role Operative Porter | Deployment branch: Thurrock | Actual role: Operative Porter | Jobs: 402920 | Customers: London Metropolitan University | Actual hours: 8.0; source records: 1</x:v>
      </x:c>
      <x:c r="L1764" t="str">
        <x:v>Include</x:v>
      </x:c>
      <x:c r="M1764"/>
      <x:c r="N1764"/>
    </x:row>
    <x:row r="1765">
      <x:c r="A1765" t="str">
        <x:v>N Adesanya|2026-06-19</x:v>
      </x:c>
      <x:c r="B1765" s="888" t="n">
        <x:v>46192</x:v>
      </x:c>
      <x:c r="C1765" t="str">
        <x:v>N Adesanya</x:v>
      </x:c>
      <x:c r="D1765" t="str">
        <x:v>Permanent</x:v>
      </x:c>
      <x:c r="E1765" t="str">
        <x:v>Thurrock</x:v>
      </x:c>
      <x:c r="F1765" t="str">
        <x:v>Operative Porter</x:v>
      </x:c>
      <x:c r="G1765" t="str">
        <x:v>400315</x:v>
      </x:c>
      <x:c r="H1765" t="str">
        <x:v>Accenture UK Ltd</x:v>
      </x:c>
      <x:c r="I1765" s="22" t="n">
        <x:v>11</x:v>
      </x:c>
      <x:c r="J1765" t="str">
        <x:v>Worked</x:v>
      </x:c>
      <x:c r="K1765" t="str">
        <x:v>Employee 102672; home branch Thurrock; assigned role Operative Porter | Deployment branch: Thurrock | Actual role: Operative Porter | Jobs: 400315 | Customers: Accenture UK Ltd | Actual hours: 11.0; source records: 1</x:v>
      </x:c>
      <x:c r="L1765" t="str">
        <x:v>Include</x:v>
      </x:c>
      <x:c r="M1765"/>
      <x:c r="N1765"/>
    </x:row>
    <x:row r="1766">
      <x:c r="A1766" t="str">
        <x:v>N Adesanya|2026-06-20</x:v>
      </x:c>
      <x:c r="B1766" s="888" t="n">
        <x:v>46193</x:v>
      </x:c>
      <x:c r="C1766" t="str">
        <x:v>N Adesanya</x:v>
      </x:c>
      <x:c r="D1766" t="str">
        <x:v>Permanent</x:v>
      </x:c>
      <x:c r="E1766" t="str">
        <x:v>Thurrock</x:v>
      </x:c>
      <x:c r="F1766" t="str">
        <x:v>Operative Porter</x:v>
      </x:c>
      <x:c r="G1766" t="str">
        <x:v>402264</x:v>
      </x:c>
      <x:c r="H1766" t="str">
        <x:v>AlixPartners LLP</x:v>
      </x:c>
      <x:c r="I1766" s="22" t="n">
        <x:v>8</x:v>
      </x:c>
      <x:c r="J1766" t="str">
        <x:v>Worked</x:v>
      </x:c>
      <x:c r="K1766" t="str">
        <x:v>Employee 102672; home branch Thurrock; assigned role Operative Porter | Deployment branch: Thurrock | Actual role: Operative Porter | Jobs: 402264 | Customers: AlixPartners LLP | Actual hours: 8.0; source records: 1</x:v>
      </x:c>
      <x:c r="L1766" t="str">
        <x:v>Include</x:v>
      </x:c>
      <x:c r="M1766"/>
      <x:c r="N1766"/>
    </x:row>
    <x:row r="1767">
      <x:c r="A1767" t="str">
        <x:v>N Adesanya|2026-06-22</x:v>
      </x:c>
      <x:c r="B1767" s="888" t="n">
        <x:v>46195</x:v>
      </x:c>
      <x:c r="C1767" t="str">
        <x:v>N Adesanya</x:v>
      </x:c>
      <x:c r="D1767" t="str">
        <x:v>Permanent</x:v>
      </x:c>
      <x:c r="E1767" t="str">
        <x:v>Thurrock</x:v>
      </x:c>
      <x:c r="F1767" t="str">
        <x:v>Operative Porter</x:v>
      </x:c>
      <x:c r="G1767" t="str">
        <x:v>401636</x:v>
      </x:c>
      <x:c r="H1767" t="str">
        <x:v>TSYS / TOTAL SYSTEM SERVICES PROCESSING EUROPE LIMITED (TSYS)</x:v>
      </x:c>
      <x:c r="I1767" s="22" t="n">
        <x:v>6.5</x:v>
      </x:c>
      <x:c r="J1767" t="str">
        <x:v>Worked</x:v>
      </x:c>
      <x:c r="K1767" t="str">
        <x:v>Employee 102672; home branch Thurrock; assigned role Operative Porter | Deployment branch: Thurrock | Actual role: Operative Porter | Jobs: 401636 | Customers: TSYS / TOTAL SYSTEM SERVICES PROCESSING EUROPE LIMITED (TSYS) | Actual hours: 6.5; source records: 1</x:v>
      </x:c>
      <x:c r="L1767" t="str">
        <x:v>Include</x:v>
      </x:c>
      <x:c r="M1767"/>
      <x:c r="N1767"/>
    </x:row>
    <x:row r="1768">
      <x:c r="A1768" t="str">
        <x:v>N Adesanya|2026-06-23</x:v>
      </x:c>
      <x:c r="B1768" s="888" t="n">
        <x:v>46196</x:v>
      </x:c>
      <x:c r="C1768" t="str">
        <x:v>N Adesanya</x:v>
      </x:c>
      <x:c r="D1768" t="str">
        <x:v>Permanent</x:v>
      </x:c>
      <x:c r="E1768" t="str">
        <x:v>Thurrock</x:v>
      </x:c>
      <x:c r="F1768" t="str">
        <x:v>Operative Porter</x:v>
      </x:c>
      <x:c r="G1768" t="str">
        <x:v>401636</x:v>
      </x:c>
      <x:c r="H1768" t="str">
        <x:v>TSYS / TOTAL SYSTEM SERVICES PROCESSING EUROPE LIMITED (TSYS)</x:v>
      </x:c>
      <x:c r="I1768" s="22" t="n">
        <x:v>8.5</x:v>
      </x:c>
      <x:c r="J1768" t="str">
        <x:v>Worked</x:v>
      </x:c>
      <x:c r="K1768" t="str">
        <x:v>Employee 102672; home branch Thurrock; assigned role Operative Porter | Deployment branch: Thurrock | Actual role: Operative Porter | Jobs: 401636 | Customers: TSYS / TOTAL SYSTEM SERVICES PROCESSING EUROPE LIMITED (TSYS) | Actual hours: 8.5; source records: 1</x:v>
      </x:c>
      <x:c r="L1768" t="str">
        <x:v>Include</x:v>
      </x:c>
      <x:c r="M1768"/>
      <x:c r="N1768"/>
    </x:row>
    <x:row r="1769">
      <x:c r="A1769" t="str">
        <x:v>N Adesanya|2026-06-24</x:v>
      </x:c>
      <x:c r="B1769" s="888" t="n">
        <x:v>46197</x:v>
      </x:c>
      <x:c r="C1769" t="str">
        <x:v>N Adesanya</x:v>
      </x:c>
      <x:c r="D1769" t="str">
        <x:v>Permanent</x:v>
      </x:c>
      <x:c r="E1769" t="str">
        <x:v>Thurrock</x:v>
      </x:c>
      <x:c r="F1769" t="str">
        <x:v>Operative Porter</x:v>
      </x:c>
      <x:c r="G1769" t="str">
        <x:v>402264</x:v>
      </x:c>
      <x:c r="H1769" t="str">
        <x:v>AlixPartners LLP</x:v>
      </x:c>
      <x:c r="I1769" s="22" t="n">
        <x:v>11.5</x:v>
      </x:c>
      <x:c r="J1769" t="str">
        <x:v>Worked</x:v>
      </x:c>
      <x:c r="K1769" t="str">
        <x:v>Employee 102672; home branch Thurrock; assigned role Operative Porter | Deployment branch: Thurrock | Actual role: Operative Porter | Jobs: 402264 | Customers: AlixPartners LLP | Actual hours: 11.5; source records: 1</x:v>
      </x:c>
      <x:c r="L1769" t="str">
        <x:v>Include</x:v>
      </x:c>
      <x:c r="M1769"/>
      <x:c r="N1769"/>
    </x:row>
    <x:row r="1770">
      <x:c r="A1770" t="str">
        <x:v>N Adesanya|2026-06-26</x:v>
      </x:c>
      <x:c r="B1770" s="888" t="n">
        <x:v>46199</x:v>
      </x:c>
      <x:c r="C1770" t="str">
        <x:v>N Adesanya</x:v>
      </x:c>
      <x:c r="D1770" t="str">
        <x:v>Permanent</x:v>
      </x:c>
      <x:c r="E1770" t="str">
        <x:v>Thurrock</x:v>
      </x:c>
      <x:c r="F1770" t="str">
        <x:v>Operative Porter</x:v>
      </x:c>
      <x:c r="G1770" t="str">
        <x:v>402947</x:v>
      </x:c>
      <x:c r="H1770" t="str">
        <x:v>University of Hertfordshire</x:v>
      </x:c>
      <x:c r="I1770" s="22" t="n">
        <x:v>9</x:v>
      </x:c>
      <x:c r="J1770" t="str">
        <x:v>Worked</x:v>
      </x:c>
      <x:c r="K1770" t="str">
        <x:v>Employee 102672; home branch Thurrock; assigned role Operative Porter | Deployment branch: Thurrock | Actual role: Operative Porter | Jobs: 402947 | Customers: University of Hertfordshire | Actual hours: 9.0; source records: 1</x:v>
      </x:c>
      <x:c r="L1770" t="str">
        <x:v>Include</x:v>
      </x:c>
      <x:c r="M1770"/>
      <x:c r="N1770"/>
    </x:row>
    <x:row r="1771">
      <x:c r="A1771" t="str">
        <x:v>N Adesanya|2026-06-29</x:v>
      </x:c>
      <x:c r="B1771" s="888" t="n">
        <x:v>46202</x:v>
      </x:c>
      <x:c r="C1771" t="str">
        <x:v>N Adesanya</x:v>
      </x:c>
      <x:c r="D1771" t="str">
        <x:v>Permanent</x:v>
      </x:c>
      <x:c r="E1771" t="str">
        <x:v>Thurrock</x:v>
      </x:c>
      <x:c r="F1771" t="str">
        <x:v>Operative Porter</x:v>
      </x:c>
      <x:c r="G1771" t="str">
        <x:v>402908</x:v>
      </x:c>
      <x:c r="H1771" t="str">
        <x:v>UBS Investment Bank</x:v>
      </x:c>
      <x:c r="I1771" s="22" t="n">
        <x:v>7</x:v>
      </x:c>
      <x:c r="J1771" t="str">
        <x:v>Worked</x:v>
      </x:c>
      <x:c r="K1771" t="str">
        <x:v>Employee 102672; home branch Thurrock; assigned role Operative Porter | Deployment branch: Thurrock | Actual role: Operative Porter | Jobs: 402908 | Customers: UBS Investment Bank | Actual hours: 7.0; source records: 1</x:v>
      </x:c>
      <x:c r="L1771" t="str">
        <x:v>Include</x:v>
      </x:c>
      <x:c r="M1771"/>
      <x:c r="N1771"/>
    </x:row>
    <x:row r="1772">
      <x:c r="A1772" t="str">
        <x:v>N Adesanya|2026-06-30</x:v>
      </x:c>
      <x:c r="B1772" s="888" t="n">
        <x:v>46203</x:v>
      </x:c>
      <x:c r="C1772" t="str">
        <x:v>N Adesanya</x:v>
      </x:c>
      <x:c r="D1772" t="str">
        <x:v>Permanent</x:v>
      </x:c>
      <x:c r="E1772" t="str">
        <x:v>Thurrock</x:v>
      </x:c>
      <x:c r="F1772" t="str">
        <x:v>Operative Porter</x:v>
      </x:c>
      <x:c r="G1772" t="str">
        <x:v>399269A, 394619A, 395500A, 395056A, 392875B</x:v>
      </x:c>
      <x:c r="H1772" t="str">
        <x:v>Corrigan/Mr Anthony; Effah/Ms Winifred; Louise Rother; Pettard/Mr Dennis; Robinson/Jennifer</x:v>
      </x:c>
      <x:c r="I1772" s="22" t="n">
        <x:v>10</x:v>
      </x:c>
      <x:c r="J1772" t="str">
        <x:v>Worked — 5 records</x:v>
      </x:c>
      <x:c r="K1772" t="str">
        <x:v>Employee 102672; home branch Thurrock; assigned role Operative Porter | Deployment branch: Thurrock | Actual role: Operative Porter | Jobs: 399269A, 394619A, 395500A, 395056A, 392875B | Customers: Corrigan/Mr Anthony; Effah/Ms Winifred; Louise Rother; Pettard/Mr Dennis; Robinson/Jennifer | Actual hours: 10.0; source records: 5</x:v>
      </x:c>
      <x:c r="L1772" t="str">
        <x:v>Include</x:v>
      </x:c>
      <x:c r="M1772"/>
      <x:c r="N1772"/>
    </x:row>
    <x:row r="1773">
      <x:c r="A1773" t="str">
        <x:v>N Storey|2026-06-02</x:v>
      </x:c>
      <x:c r="B1773" s="888" t="n">
        <x:v>46175</x:v>
      </x:c>
      <x:c r="C1773" t="str">
        <x:v>N Storey</x:v>
      </x:c>
      <x:c r="D1773" t="str">
        <x:v>Permanent</x:v>
      </x:c>
      <x:c r="E1773" t="str">
        <x:v>Thurrock</x:v>
      </x:c>
      <x:c r="F1773" t="str">
        <x:v>Operative Porter</x:v>
      </x:c>
      <x:c r="G1773" t="str">
        <x:v>402063</x:v>
      </x:c>
      <x:c r="H1773" t="str">
        <x:v>Mendarosa/Mrs Mendarosa</x:v>
      </x:c>
      <x:c r="I1773" s="22" t="n">
        <x:v>8.75</x:v>
      </x:c>
      <x:c r="J1773" t="str">
        <x:v>Worked</x:v>
      </x:c>
      <x:c r="K1773" t="str">
        <x:v>Employee 104307; home branch Thurrock; assigned role Operative Porter | Deployment branch: Thurrock | Actual role: Operative Skilled | Jobs: 402063 | Customers: Mendarosa/Mrs Mendarosa | Actual hours: 8.8; source records: 1</x:v>
      </x:c>
      <x:c r="L1773" t="str">
        <x:v>Include</x:v>
      </x:c>
      <x:c r="M1773"/>
      <x:c r="N1773"/>
    </x:row>
    <x:row r="1774">
      <x:c r="A1774" t="str">
        <x:v>N Storey|2026-06-03</x:v>
      </x:c>
      <x:c r="B1774" s="888" t="n">
        <x:v>46176</x:v>
      </x:c>
      <x:c r="C1774" t="str">
        <x:v>N Storey</x:v>
      </x:c>
      <x:c r="D1774" t="str">
        <x:v>Permanent</x:v>
      </x:c>
      <x:c r="E1774" t="str">
        <x:v>Thurrock</x:v>
      </x:c>
      <x:c r="F1774" t="str">
        <x:v>Operative Porter</x:v>
      </x:c>
      <x:c r="G1774"/>
      <x:c r="H1774"/>
      <x:c r="I1774" s="22" t="n">
        <x:v>0</x:v>
      </x:c>
      <x:c r="J1774" t="str">
        <x:v>Annual leave</x:v>
      </x:c>
      <x:c r="K1774" t="str">
        <x:v>Employee 104307; home branch Thurrock; assigned role Operative Porter | Leave: Annual Leave (Hours) | Leave calendar basis: Variable-pattern period</x:v>
      </x:c>
      <x:c r="L1774" t="str">
        <x:v>Include</x:v>
      </x:c>
      <x:c r="M1774"/>
      <x:c r="N1774"/>
    </x:row>
    <x:row r="1775">
      <x:c r="A1775" t="str">
        <x:v>N Storey|2026-06-04</x:v>
      </x:c>
      <x:c r="B1775" s="888" t="n">
        <x:v>46177</x:v>
      </x:c>
      <x:c r="C1775" t="str">
        <x:v>N Storey</x:v>
      </x:c>
      <x:c r="D1775" t="str">
        <x:v>Permanent</x:v>
      </x:c>
      <x:c r="E1775" t="str">
        <x:v>Thurrock</x:v>
      </x:c>
      <x:c r="F1775" t="str">
        <x:v>Operative Porter</x:v>
      </x:c>
      <x:c r="G1775"/>
      <x:c r="H1775"/>
      <x:c r="I1775" s="22" t="n">
        <x:v>0</x:v>
      </x:c>
      <x:c r="J1775" t="str">
        <x:v>Annual leave</x:v>
      </x:c>
      <x:c r="K1775" t="str">
        <x:v>Employee 104307; home branch Thurrock; assigned role Operative Porter | Leave: Annual Leave (Hours) | Leave calendar basis: Variable-pattern period</x:v>
      </x:c>
      <x:c r="L1775" t="str">
        <x:v>Include</x:v>
      </x:c>
      <x:c r="M1775"/>
      <x:c r="N1775"/>
    </x:row>
    <x:row r="1776">
      <x:c r="A1776" t="str">
        <x:v>N Storey|2026-06-05</x:v>
      </x:c>
      <x:c r="B1776" s="888" t="n">
        <x:v>46178</x:v>
      </x:c>
      <x:c r="C1776" t="str">
        <x:v>N Storey</x:v>
      </x:c>
      <x:c r="D1776" t="str">
        <x:v>Permanent</x:v>
      </x:c>
      <x:c r="E1776" t="str">
        <x:v>Thurrock</x:v>
      </x:c>
      <x:c r="F1776" t="str">
        <x:v>Operative Porter</x:v>
      </x:c>
      <x:c r="G1776"/>
      <x:c r="H1776"/>
      <x:c r="I1776" s="22" t="n">
        <x:v>0</x:v>
      </x:c>
      <x:c r="J1776" t="str">
        <x:v>Annual leave</x:v>
      </x:c>
      <x:c r="K1776" t="str">
        <x:v>Employee 104307; home branch Thurrock; assigned role Operative Porter | Leave: Annual Leave (Hours) | Leave calendar basis: Variable-pattern period</x:v>
      </x:c>
      <x:c r="L1776" t="str">
        <x:v>Include</x:v>
      </x:c>
      <x:c r="M1776"/>
      <x:c r="N1776"/>
    </x:row>
    <x:row r="1777">
      <x:c r="A1777" t="str">
        <x:v>N Storey|2026-06-06</x:v>
      </x:c>
      <x:c r="B1777" s="888" t="n">
        <x:v>46179</x:v>
      </x:c>
      <x:c r="C1777" t="str">
        <x:v>N Storey</x:v>
      </x:c>
      <x:c r="D1777" t="str">
        <x:v>Permanent</x:v>
      </x:c>
      <x:c r="E1777" t="str">
        <x:v>Thurrock</x:v>
      </x:c>
      <x:c r="F1777" t="str">
        <x:v>Operative Porter</x:v>
      </x:c>
      <x:c r="G1777" t="str">
        <x:v>402627</x:v>
      </x:c>
      <x:c r="H1777" t="str">
        <x:v>BNP Paribas Limited</x:v>
      </x:c>
      <x:c r="I1777" s="22" t="n">
        <x:v>9.5</x:v>
      </x:c>
      <x:c r="J1777" t="str">
        <x:v>Worked</x:v>
      </x:c>
      <x:c r="K1777" t="str">
        <x:v>Employee 104307; home branch Thurrock; assigned role Operative Porter | Deployment branch: Thurrock | Actual role: Operative Skilled | Jobs: 402627 | Customers: BNP Paribas Limited | Actual hours: 9.5; source records: 1</x:v>
      </x:c>
      <x:c r="L1777" t="str">
        <x:v>Include</x:v>
      </x:c>
      <x:c r="M1777"/>
      <x:c r="N1777"/>
    </x:row>
    <x:row r="1778">
      <x:c r="A1778" t="str">
        <x:v>N Storey|2026-06-08</x:v>
      </x:c>
      <x:c r="B1778" s="888" t="n">
        <x:v>46181</x:v>
      </x:c>
      <x:c r="C1778" t="str">
        <x:v>N Storey</x:v>
      </x:c>
      <x:c r="D1778" t="str">
        <x:v>Permanent</x:v>
      </x:c>
      <x:c r="E1778" t="str">
        <x:v>Thurrock</x:v>
      </x:c>
      <x:c r="F1778" t="str">
        <x:v>Operative Porter</x:v>
      </x:c>
      <x:c r="G1778" t="str">
        <x:v>402597</x:v>
      </x:c>
      <x:c r="H1778" t="str">
        <x:v>Societe Generale</x:v>
      </x:c>
      <x:c r="I1778" s="22" t="n">
        <x:v>6.5</x:v>
      </x:c>
      <x:c r="J1778" t="str">
        <x:v>Worked</x:v>
      </x:c>
      <x:c r="K1778" t="str">
        <x:v>Employee 104307; home branch Thurrock; assigned role Operative Porter | Deployment branch: Thurrock | Actual role: Operative Skilled | Jobs: 402597 | Customers: Societe Generale | Actual hours: 6.5; source records: 1</x:v>
      </x:c>
      <x:c r="L1778" t="str">
        <x:v>Include</x:v>
      </x:c>
      <x:c r="M1778"/>
      <x:c r="N1778"/>
    </x:row>
    <x:row r="1779">
      <x:c r="A1779" t="str">
        <x:v>N Storey|2026-06-10</x:v>
      </x:c>
      <x:c r="B1779" s="888" t="n">
        <x:v>46183</x:v>
      </x:c>
      <x:c r="C1779" t="str">
        <x:v>N Storey</x:v>
      </x:c>
      <x:c r="D1779" t="str">
        <x:v>Permanent</x:v>
      </x:c>
      <x:c r="E1779" t="str">
        <x:v>Thurrock</x:v>
      </x:c>
      <x:c r="F1779" t="str">
        <x:v>Operative Porter</x:v>
      </x:c>
      <x:c r="G1779" t="str">
        <x:v>396847</x:v>
      </x:c>
      <x:c r="H1779" t="str">
        <x:v>Clover/Mr Michael</x:v>
      </x:c>
      <x:c r="I1779" s="22" t="n">
        <x:v>6</x:v>
      </x:c>
      <x:c r="J1779" t="str">
        <x:v>Worked</x:v>
      </x:c>
      <x:c r="K1779" t="str">
        <x:v>Employee 104307; home branch Thurrock; assigned role Operative Porter | Deployment branch: Thurrock | Actual role: Operative Skilled | Jobs: 396847 | Customers: Clover/Mr Michael | Actual hours: 6.0; source records: 1</x:v>
      </x:c>
      <x:c r="L1779" t="str">
        <x:v>Include</x:v>
      </x:c>
      <x:c r="M1779"/>
      <x:c r="N1779"/>
    </x:row>
    <x:row r="1780">
      <x:c r="A1780" t="str">
        <x:v>N Storey|2026-06-11</x:v>
      </x:c>
      <x:c r="B1780" s="888" t="n">
        <x:v>46184</x:v>
      </x:c>
      <x:c r="C1780" t="str">
        <x:v>N Storey</x:v>
      </x:c>
      <x:c r="D1780" t="str">
        <x:v>Permanent</x:v>
      </x:c>
      <x:c r="E1780" t="str">
        <x:v>Thurrock</x:v>
      </x:c>
      <x:c r="F1780" t="str">
        <x:v>Operative Porter</x:v>
      </x:c>
      <x:c r="G1780"/>
      <x:c r="H1780"/>
      <x:c r="I1780" s="22" t="n">
        <x:v>0</x:v>
      </x:c>
      <x:c r="J1780" t="str">
        <x:v>Annual leave</x:v>
      </x:c>
      <x:c r="K1780" t="str">
        <x:v>Employee 104307; home branch Thurrock; assigned role Operative Porter | Leave: Annual Leave (Hours) | Leave calendar basis: Variable-pattern period</x:v>
      </x:c>
      <x:c r="L1780" t="str">
        <x:v>Include</x:v>
      </x:c>
      <x:c r="M1780"/>
      <x:c r="N1780"/>
    </x:row>
    <x:row r="1781">
      <x:c r="A1781" t="str">
        <x:v>N Storey|2026-06-12</x:v>
      </x:c>
      <x:c r="B1781" s="888" t="n">
        <x:v>46185</x:v>
      </x:c>
      <x:c r="C1781" t="str">
        <x:v>N Storey</x:v>
      </x:c>
      <x:c r="D1781" t="str">
        <x:v>Permanent</x:v>
      </x:c>
      <x:c r="E1781" t="str">
        <x:v>Thurrock</x:v>
      </x:c>
      <x:c r="F1781" t="str">
        <x:v>Operative Porter</x:v>
      </x:c>
      <x:c r="G1781"/>
      <x:c r="H1781"/>
      <x:c r="I1781" s="22" t="n">
        <x:v>0</x:v>
      </x:c>
      <x:c r="J1781" t="str">
        <x:v>Annual leave</x:v>
      </x:c>
      <x:c r="K1781" t="str">
        <x:v>Employee 104307; home branch Thurrock; assigned role Operative Porter | Leave: Annual Leave (Hours) | Leave calendar basis: Variable-pattern period</x:v>
      </x:c>
      <x:c r="L1781" t="str">
        <x:v>Include</x:v>
      </x:c>
      <x:c r="M1781"/>
      <x:c r="N1781"/>
    </x:row>
    <x:row r="1782">
      <x:c r="A1782" t="str">
        <x:v>N Storey|2026-06-13</x:v>
      </x:c>
      <x:c r="B1782" s="888" t="n">
        <x:v>46186</x:v>
      </x:c>
      <x:c r="C1782" t="str">
        <x:v>N Storey</x:v>
      </x:c>
      <x:c r="D1782" t="str">
        <x:v>Permanent</x:v>
      </x:c>
      <x:c r="E1782" t="str">
        <x:v>Thurrock</x:v>
      </x:c>
      <x:c r="F1782" t="str">
        <x:v>Operative Porter</x:v>
      </x:c>
      <x:c r="G1782" t="str">
        <x:v>401447B</x:v>
      </x:c>
      <x:c r="H1782" t="str">
        <x:v>Fuse Energy</x:v>
      </x:c>
      <x:c r="I1782" s="22" t="n">
        <x:v>8.5</x:v>
      </x:c>
      <x:c r="J1782" t="str">
        <x:v>Worked</x:v>
      </x:c>
      <x:c r="K1782" t="str">
        <x:v>Employee 104307; home branch Thurrock; assigned role Operative Porter | Deployment branch: Thurrock | Actual role: Operative Skilled | Jobs: 401447B | Customers: Fuse Energy | Actual hours: 8.5; source records: 1</x:v>
      </x:c>
      <x:c r="L1782" t="str">
        <x:v>Include</x:v>
      </x:c>
      <x:c r="M1782"/>
      <x:c r="N1782"/>
    </x:row>
    <x:row r="1783">
      <x:c r="A1783" t="str">
        <x:v>N Storey|2026-06-14</x:v>
      </x:c>
      <x:c r="B1783" s="888" t="n">
        <x:v>46187</x:v>
      </x:c>
      <x:c r="C1783" t="str">
        <x:v>N Storey</x:v>
      </x:c>
      <x:c r="D1783" t="str">
        <x:v>Permanent</x:v>
      </x:c>
      <x:c r="E1783" t="str">
        <x:v>Thurrock</x:v>
      </x:c>
      <x:c r="F1783" t="str">
        <x:v>Operative Porter</x:v>
      </x:c>
      <x:c r="G1783" t="str">
        <x:v>402329</x:v>
      </x:c>
      <x:c r="H1783" t="str">
        <x:v>Moody's Corporation/JLL</x:v>
      </x:c>
      <x:c r="I1783" s="22" t="n">
        <x:v>6.25</x:v>
      </x:c>
      <x:c r="J1783" t="str">
        <x:v>Worked</x:v>
      </x:c>
      <x:c r="K1783" t="str">
        <x:v>Employee 104307; home branch Thurrock; assigned role Operative Porter | Deployment branch: Thurrock | Actual role: Operative Porter | Jobs: 402329 | Customers: Moody's Corporation/JLL | Actual hours: 6.2; source records: 1</x:v>
      </x:c>
      <x:c r="L1783" t="str">
        <x:v>Include</x:v>
      </x:c>
      <x:c r="M1783"/>
      <x:c r="N1783"/>
    </x:row>
    <x:row r="1784">
      <x:c r="A1784" t="str">
        <x:v>N Storey|2026-06-15</x:v>
      </x:c>
      <x:c r="B1784" s="888" t="n">
        <x:v>46188</x:v>
      </x:c>
      <x:c r="C1784" t="str">
        <x:v>N Storey</x:v>
      </x:c>
      <x:c r="D1784" t="str">
        <x:v>Permanent</x:v>
      </x:c>
      <x:c r="E1784" t="str">
        <x:v>Thurrock</x:v>
      </x:c>
      <x:c r="F1784" t="str">
        <x:v>Operative Porter</x:v>
      </x:c>
      <x:c r="G1784" t="str">
        <x:v>401554, 399379E</x:v>
      </x:c>
      <x:c r="H1784" t="str">
        <x:v>CPM/Omnicom; Restore Harrow Green Oxford  M/W use only</x:v>
      </x:c>
      <x:c r="I1784" s="22" t="n">
        <x:v>17.5</x:v>
      </x:c>
      <x:c r="J1784" t="str">
        <x:v>Worked — 2 records</x:v>
      </x:c>
      <x:c r="K1784" t="str">
        <x:v>Employee 104307; home branch Thurrock; assigned role Operative Porter | Deployment branch: Oxford | Actual role: Operative Porter | Jobs: 401554, 399379E | Customers: CPM/Omnicom; Restore Harrow Green Oxford  M/W use only | Actual hours: 17.5; source records: 2</x:v>
      </x:c>
      <x:c r="L1784" t="str">
        <x:v>Include</x:v>
      </x:c>
      <x:c r="M1784"/>
      <x:c r="N1784"/>
    </x:row>
    <x:row r="1785">
      <x:c r="A1785" t="str">
        <x:v>N Storey|2026-06-16</x:v>
      </x:c>
      <x:c r="B1785" s="888" t="n">
        <x:v>46189</x:v>
      </x:c>
      <x:c r="C1785" t="str">
        <x:v>N Storey</x:v>
      </x:c>
      <x:c r="D1785" t="str">
        <x:v>Permanent</x:v>
      </x:c>
      <x:c r="E1785" t="str">
        <x:v>Thurrock</x:v>
      </x:c>
      <x:c r="F1785" t="str">
        <x:v>Operative Porter</x:v>
      </x:c>
      <x:c r="G1785" t="str">
        <x:v>396747</x:v>
      </x:c>
      <x:c r="H1785" t="str">
        <x:v>Kelly/Ms Emma</x:v>
      </x:c>
      <x:c r="I1785" s="22" t="n">
        <x:v>8.5</x:v>
      </x:c>
      <x:c r="J1785" t="str">
        <x:v>Worked</x:v>
      </x:c>
      <x:c r="K1785" t="str">
        <x:v>Employee 104307; home branch Thurrock; assigned role Operative Porter | Deployment branch: Thurrock | Actual role: Operative Skilled | Jobs: 396747 | Customers: Kelly/Ms Emma | Actual hours: 8.5; source records: 1</x:v>
      </x:c>
      <x:c r="L1785" t="str">
        <x:v>Include</x:v>
      </x:c>
      <x:c r="M1785"/>
      <x:c r="N1785"/>
    </x:row>
    <x:row r="1786">
      <x:c r="A1786" t="str">
        <x:v>N Storey|2026-06-17</x:v>
      </x:c>
      <x:c r="B1786" s="888" t="n">
        <x:v>46190</x:v>
      </x:c>
      <x:c r="C1786" t="str">
        <x:v>N Storey</x:v>
      </x:c>
      <x:c r="D1786" t="str">
        <x:v>Permanent</x:v>
      </x:c>
      <x:c r="E1786" t="str">
        <x:v>Thurrock</x:v>
      </x:c>
      <x:c r="F1786" t="str">
        <x:v>Operative Porter</x:v>
      </x:c>
      <x:c r="G1786" t="str">
        <x:v>402571</x:v>
      </x:c>
      <x:c r="H1786" t="str">
        <x:v>Cornibert/Miss Zainab</x:v>
      </x:c>
      <x:c r="I1786" s="22" t="n">
        <x:v>8</x:v>
      </x:c>
      <x:c r="J1786" t="str">
        <x:v>Worked</x:v>
      </x:c>
      <x:c r="K1786" t="str">
        <x:v>Employee 104307; home branch Thurrock; assigned role Operative Porter | Deployment branch: Thurrock | Actual role: Operative Skilled | Jobs: 402571 | Customers: Cornibert/Miss Zainab | Actual hours: 8.0; source records: 1</x:v>
      </x:c>
      <x:c r="L1786" t="str">
        <x:v>Include</x:v>
      </x:c>
      <x:c r="M1786"/>
      <x:c r="N1786"/>
    </x:row>
    <x:row r="1787">
      <x:c r="A1787" t="str">
        <x:v>N Storey|2026-06-18</x:v>
      </x:c>
      <x:c r="B1787" s="888" t="n">
        <x:v>46191</x:v>
      </x:c>
      <x:c r="C1787" t="str">
        <x:v>N Storey</x:v>
      </x:c>
      <x:c r="D1787" t="str">
        <x:v>Permanent</x:v>
      </x:c>
      <x:c r="E1787" t="str">
        <x:v>Thurrock</x:v>
      </x:c>
      <x:c r="F1787" t="str">
        <x:v>Operative Porter</x:v>
      </x:c>
      <x:c r="G1787" t="str">
        <x:v>402920</x:v>
      </x:c>
      <x:c r="H1787" t="str">
        <x:v>London Metropolitan University</x:v>
      </x:c>
      <x:c r="I1787" s="22" t="n">
        <x:v>8</x:v>
      </x:c>
      <x:c r="J1787" t="str">
        <x:v>Worked</x:v>
      </x:c>
      <x:c r="K1787" t="str">
        <x:v>Employee 104307; home branch Thurrock; assigned role Operative Porter | Deployment branch: Thurrock | Actual role: Operative Porter | Jobs: 402920 | Customers: London Metropolitan University | Actual hours: 8.0; source records: 1</x:v>
      </x:c>
      <x:c r="L1787" t="str">
        <x:v>Include</x:v>
      </x:c>
      <x:c r="M1787"/>
      <x:c r="N1787"/>
    </x:row>
    <x:row r="1788">
      <x:c r="A1788" t="str">
        <x:v>N Storey|2026-06-19</x:v>
      </x:c>
      <x:c r="B1788" s="888" t="n">
        <x:v>46192</x:v>
      </x:c>
      <x:c r="C1788" t="str">
        <x:v>N Storey</x:v>
      </x:c>
      <x:c r="D1788" t="str">
        <x:v>Permanent</x:v>
      </x:c>
      <x:c r="E1788" t="str">
        <x:v>Thurrock</x:v>
      </x:c>
      <x:c r="F1788" t="str">
        <x:v>Operative Porter</x:v>
      </x:c>
      <x:c r="G1788" t="str">
        <x:v>401327</x:v>
      </x:c>
      <x:c r="H1788" t="str">
        <x:v>Fortress Investment Group</x:v>
      </x:c>
      <x:c r="I1788" s="22" t="n">
        <x:v>5.5</x:v>
      </x:c>
      <x:c r="J1788" t="str">
        <x:v>Worked</x:v>
      </x:c>
      <x:c r="K1788" t="str">
        <x:v>Employee 104307; home branch Thurrock; assigned role Operative Porter | Deployment branch: Thurrock | Actual role: Operative Skilled | Jobs: 401327 | Customers: Fortress Investment Group | Actual hours: 5.5; source records: 1</x:v>
      </x:c>
      <x:c r="L1788" t="str">
        <x:v>Include</x:v>
      </x:c>
      <x:c r="M1788"/>
      <x:c r="N1788"/>
    </x:row>
    <x:row r="1789">
      <x:c r="A1789" t="str">
        <x:v>N Storey|2026-06-22</x:v>
      </x:c>
      <x:c r="B1789" s="888" t="n">
        <x:v>46195</x:v>
      </x:c>
      <x:c r="C1789" t="str">
        <x:v>N Storey</x:v>
      </x:c>
      <x:c r="D1789" t="str">
        <x:v>Permanent</x:v>
      </x:c>
      <x:c r="E1789" t="str">
        <x:v>Thurrock</x:v>
      </x:c>
      <x:c r="F1789" t="str">
        <x:v>Operative Porter</x:v>
      </x:c>
      <x:c r="G1789" t="str">
        <x:v>396747</x:v>
      </x:c>
      <x:c r="H1789" t="str">
        <x:v>Kelly/Ms Emma</x:v>
      </x:c>
      <x:c r="I1789" s="22" t="n">
        <x:v>7.5</x:v>
      </x:c>
      <x:c r="J1789" t="str">
        <x:v>Worked</x:v>
      </x:c>
      <x:c r="K1789" t="str">
        <x:v>Employee 104307; home branch Thurrock; assigned role Operative Porter | Deployment branch: Thurrock | Actual role: Operative Skilled | Jobs: 396747 | Customers: Kelly/Ms Emma | Actual hours: 7.5; source records: 1</x:v>
      </x:c>
      <x:c r="L1789" t="str">
        <x:v>Include</x:v>
      </x:c>
      <x:c r="M1789"/>
      <x:c r="N1789"/>
    </x:row>
    <x:row r="1790">
      <x:c r="A1790" t="str">
        <x:v>N Storey|2026-06-23</x:v>
      </x:c>
      <x:c r="B1790" s="888" t="n">
        <x:v>46196</x:v>
      </x:c>
      <x:c r="C1790" t="str">
        <x:v>N Storey</x:v>
      </x:c>
      <x:c r="D1790" t="str">
        <x:v>Permanent</x:v>
      </x:c>
      <x:c r="E1790" t="str">
        <x:v>Thurrock</x:v>
      </x:c>
      <x:c r="F1790" t="str">
        <x:v>Operative Porter</x:v>
      </x:c>
      <x:c r="G1790" t="str">
        <x:v>401327</x:v>
      </x:c>
      <x:c r="H1790" t="str">
        <x:v>Fortress Investment Group</x:v>
      </x:c>
      <x:c r="I1790" s="22" t="n">
        <x:v>9.5</x:v>
      </x:c>
      <x:c r="J1790" t="str">
        <x:v>Worked</x:v>
      </x:c>
      <x:c r="K1790" t="str">
        <x:v>Employee 104307; home branch Thurrock; assigned role Operative Porter | Deployment branch: Thurrock | Actual role: Operative Skilled | Jobs: 401327 | Customers: Fortress Investment Group | Actual hours: 9.5; source records: 1</x:v>
      </x:c>
      <x:c r="L1790" t="str">
        <x:v>Include</x:v>
      </x:c>
      <x:c r="M1790"/>
      <x:c r="N1790"/>
    </x:row>
    <x:row r="1791">
      <x:c r="A1791" t="str">
        <x:v>N Storey|2026-06-24</x:v>
      </x:c>
      <x:c r="B1791" s="888" t="n">
        <x:v>46197</x:v>
      </x:c>
      <x:c r="C1791" t="str">
        <x:v>N Storey</x:v>
      </x:c>
      <x:c r="D1791" t="str">
        <x:v>Permanent</x:v>
      </x:c>
      <x:c r="E1791" t="str">
        <x:v>Thurrock</x:v>
      </x:c>
      <x:c r="F1791" t="str">
        <x:v>Operative Porter</x:v>
      </x:c>
      <x:c r="G1791" t="str">
        <x:v>401327</x:v>
      </x:c>
      <x:c r="H1791" t="str">
        <x:v>Fortress Investment Group</x:v>
      </x:c>
      <x:c r="I1791" s="22" t="n">
        <x:v>11</x:v>
      </x:c>
      <x:c r="J1791" t="str">
        <x:v>Worked</x:v>
      </x:c>
      <x:c r="K1791" t="str">
        <x:v>Employee 104307; home branch Thurrock; assigned role Operative Porter | Deployment branch: Thurrock | Actual role: Operative Skilled | Jobs: 401327 | Customers: Fortress Investment Group | Actual hours: 11.0; source records: 1</x:v>
      </x:c>
      <x:c r="L1791" t="str">
        <x:v>Include</x:v>
      </x:c>
      <x:c r="M1791"/>
      <x:c r="N1791"/>
    </x:row>
    <x:row r="1792">
      <x:c r="A1792" t="str">
        <x:v>N Storey|2026-06-25</x:v>
      </x:c>
      <x:c r="B1792" s="888" t="n">
        <x:v>46198</x:v>
      </x:c>
      <x:c r="C1792" t="str">
        <x:v>N Storey</x:v>
      </x:c>
      <x:c r="D1792" t="str">
        <x:v>Permanent</x:v>
      </x:c>
      <x:c r="E1792" t="str">
        <x:v>Thurrock</x:v>
      </x:c>
      <x:c r="F1792" t="str">
        <x:v>Operative Porter</x:v>
      </x:c>
      <x:c r="G1792" t="str">
        <x:v>401327</x:v>
      </x:c>
      <x:c r="H1792" t="str">
        <x:v>Fortress Investment Group</x:v>
      </x:c>
      <x:c r="I1792" s="22" t="n">
        <x:v>10.5</x:v>
      </x:c>
      <x:c r="J1792" t="str">
        <x:v>Worked</x:v>
      </x:c>
      <x:c r="K1792" t="str">
        <x:v>Employee 104307; home branch Thurrock; assigned role Operative Porter | Deployment branch: Thurrock | Actual role: Operative Skilled | Jobs: 401327 | Customers: Fortress Investment Group | Actual hours: 10.5; source records: 1</x:v>
      </x:c>
      <x:c r="L1792" t="str">
        <x:v>Include</x:v>
      </x:c>
      <x:c r="M1792"/>
      <x:c r="N1792"/>
    </x:row>
    <x:row r="1793">
      <x:c r="A1793" t="str">
        <x:v>N Storey|2026-06-26</x:v>
      </x:c>
      <x:c r="B1793" s="888" t="n">
        <x:v>46199</x:v>
      </x:c>
      <x:c r="C1793" t="str">
        <x:v>N Storey</x:v>
      </x:c>
      <x:c r="D1793" t="str">
        <x:v>Permanent</x:v>
      </x:c>
      <x:c r="E1793" t="str">
        <x:v>Thurrock</x:v>
      </x:c>
      <x:c r="F1793" t="str">
        <x:v>Operative Porter</x:v>
      </x:c>
      <x:c r="G1793" t="str">
        <x:v>402774</x:v>
      </x:c>
      <x:c r="H1793" t="str">
        <x:v>Alimi/Adebimpe</x:v>
      </x:c>
      <x:c r="I1793" s="22" t="n">
        <x:v>6</x:v>
      </x:c>
      <x:c r="J1793" t="str">
        <x:v>Worked</x:v>
      </x:c>
      <x:c r="K1793" t="str">
        <x:v>Employee 104307; home branch Thurrock; assigned role Operative Porter | Deployment branch: Thurrock | Actual role: Operative Skilled | Jobs: 402774 | Customers: Alimi/Adebimpe | Actual hours: 6.0; source records: 1</x:v>
      </x:c>
      <x:c r="L1793" t="str">
        <x:v>Include</x:v>
      </x:c>
      <x:c r="M1793"/>
      <x:c r="N1793"/>
    </x:row>
    <x:row r="1794">
      <x:c r="A1794" t="str">
        <x:v>N Storey|2026-06-27</x:v>
      </x:c>
      <x:c r="B1794" s="888" t="n">
        <x:v>46200</x:v>
      </x:c>
      <x:c r="C1794" t="str">
        <x:v>N Storey</x:v>
      </x:c>
      <x:c r="D1794" t="str">
        <x:v>Permanent</x:v>
      </x:c>
      <x:c r="E1794" t="str">
        <x:v>Thurrock</x:v>
      </x:c>
      <x:c r="F1794" t="str">
        <x:v>Operative Porter</x:v>
      </x:c>
      <x:c r="G1794" t="str">
        <x:v>403021</x:v>
      </x:c>
      <x:c r="H1794" t="str">
        <x:v>Bank of America Merrill Lynch</x:v>
      </x:c>
      <x:c r="I1794" s="22" t="n">
        <x:v>8.5</x:v>
      </x:c>
      <x:c r="J1794" t="str">
        <x:v>Worked</x:v>
      </x:c>
      <x:c r="K1794" t="str">
        <x:v>Employee 104307; home branch Thurrock; assigned role Operative Porter | Deployment branch: Thurrock | Actual role: Operative Skilled | Jobs: 403021 | Customers: Bank of America Merrill Lynch | Actual hours: 8.5; source records: 1</x:v>
      </x:c>
      <x:c r="L1794" t="str">
        <x:v>Include</x:v>
      </x:c>
      <x:c r="M1794"/>
      <x:c r="N1794"/>
    </x:row>
    <x:row r="1795">
      <x:c r="A1795" t="str">
        <x:v>N Storey|2026-06-29</x:v>
      </x:c>
      <x:c r="B1795" s="888" t="n">
        <x:v>46202</x:v>
      </x:c>
      <x:c r="C1795" t="str">
        <x:v>N Storey</x:v>
      </x:c>
      <x:c r="D1795" t="str">
        <x:v>Permanent</x:v>
      </x:c>
      <x:c r="E1795" t="str">
        <x:v>Thurrock</x:v>
      </x:c>
      <x:c r="F1795" t="str">
        <x:v>Operative Porter</x:v>
      </x:c>
      <x:c r="G1795" t="str">
        <x:v>402878</x:v>
      </x:c>
      <x:c r="H1795" t="str">
        <x:v>Wood/Miss Karen</x:v>
      </x:c>
      <x:c r="I1795" s="22" t="n">
        <x:v>6.5</x:v>
      </x:c>
      <x:c r="J1795" t="str">
        <x:v>Worked</x:v>
      </x:c>
      <x:c r="K1795" t="str">
        <x:v>Employee 104307; home branch Thurrock; assigned role Operative Porter | Deployment branch: Thurrock | Actual role: Operative Skilled | Jobs: 402878 | Customers: Wood/Miss Karen | Actual hours: 6.5; source records: 1</x:v>
      </x:c>
      <x:c r="L1795" t="str">
        <x:v>Include</x:v>
      </x:c>
      <x:c r="M1795"/>
      <x:c r="N1795"/>
    </x:row>
    <x:row r="1796">
      <x:c r="A1796" t="str">
        <x:v>N Storey|2026-06-30</x:v>
      </x:c>
      <x:c r="B1796" s="888" t="n">
        <x:v>46203</x:v>
      </x:c>
      <x:c r="C1796" t="str">
        <x:v>N Storey</x:v>
      </x:c>
      <x:c r="D1796" t="str">
        <x:v>Permanent</x:v>
      </x:c>
      <x:c r="E1796" t="str">
        <x:v>Thurrock</x:v>
      </x:c>
      <x:c r="F1796" t="str">
        <x:v>Operative Porter</x:v>
      </x:c>
      <x:c r="G1796" t="str">
        <x:v>402971</x:v>
      </x:c>
      <x:c r="H1796" t="str">
        <x:v>Rometelli/Mr Bruno</x:v>
      </x:c>
      <x:c r="I1796" s="22" t="n">
        <x:v>4</x:v>
      </x:c>
      <x:c r="J1796" t="str">
        <x:v>Worked</x:v>
      </x:c>
      <x:c r="K1796" t="str">
        <x:v>Employee 104307; home branch Thurrock; assigned role Operative Porter | Deployment branch: Thurrock | Actual role: Operative Skilled | Jobs: 402971 | Customers: Rometelli/Mr Bruno | Actual hours: 4.0; source records: 1</x:v>
      </x:c>
      <x:c r="L1796" t="str">
        <x:v>Include</x:v>
      </x:c>
      <x:c r="M1796"/>
      <x:c r="N1796"/>
    </x:row>
    <x:row r="1797">
      <x:c r="A1797" t="str">
        <x:v>Nathan Moore|2026-06-01</x:v>
      </x:c>
      <x:c r="B1797" s="888" t="n">
        <x:v>46174</x:v>
      </x:c>
      <x:c r="C1797" t="str">
        <x:v>Nathan Moore</x:v>
      </x:c>
      <x:c r="D1797" t="str">
        <x:v>Permanent</x:v>
      </x:c>
      <x:c r="E1797" t="str">
        <x:v>Glasgow</x:v>
      </x:c>
      <x:c r="F1797" t="str">
        <x:v>Operative Driver</x:v>
      </x:c>
      <x:c r="G1797" t="str">
        <x:v>402192</x:v>
      </x:c>
      <x:c r="H1797" t="str">
        <x:v>Cambuslang Social Work Office</x:v>
      </x:c>
      <x:c r="I1797" s="22" t="n">
        <x:v>8</x:v>
      </x:c>
      <x:c r="J1797" t="str">
        <x:v>Worked</x:v>
      </x:c>
      <x:c r="K1797" t="str">
        <x:v>Employee 1714; home branch Glasgow; assigned role Operative Driver | Deployment branch: Glasgow | Actual role: Operative Driver | Jobs: 402192 | Customers: Cambuslang Social Work Office | Actual hours: 8.0; source records: 1</x:v>
      </x:c>
      <x:c r="L1797" t="str">
        <x:v>Include</x:v>
      </x:c>
      <x:c r="M1797"/>
      <x:c r="N1797"/>
    </x:row>
    <x:row r="1798">
      <x:c r="A1798" t="str">
        <x:v>Nathan Moore|2026-06-02</x:v>
      </x:c>
      <x:c r="B1798" s="888" t="n">
        <x:v>46175</x:v>
      </x:c>
      <x:c r="C1798" t="str">
        <x:v>Nathan Moore</x:v>
      </x:c>
      <x:c r="D1798" t="str">
        <x:v>Permanent</x:v>
      </x:c>
      <x:c r="E1798" t="str">
        <x:v>Glasgow</x:v>
      </x:c>
      <x:c r="F1798" t="str">
        <x:v>Operative Driver</x:v>
      </x:c>
      <x:c r="G1798" t="str">
        <x:v>402402</x:v>
      </x:c>
      <x:c r="H1798" t="str">
        <x:v>NHS Greater Glasgow</x:v>
      </x:c>
      <x:c r="I1798" s="22" t="n">
        <x:v>7.5</x:v>
      </x:c>
      <x:c r="J1798" t="str">
        <x:v>Worked</x:v>
      </x:c>
      <x:c r="K1798" t="str">
        <x:v>Employee 1714; home branch Glasgow; assigned role Operative Driver | Deployment branch: Glasgow | Actual role: Operative Porter | Jobs: 402402 | Customers: NHS Greater Glasgow | Actual hours: 7.5; source records: 1</x:v>
      </x:c>
      <x:c r="L1798" t="str">
        <x:v>Include</x:v>
      </x:c>
      <x:c r="M1798"/>
      <x:c r="N1798"/>
    </x:row>
    <x:row r="1799">
      <x:c r="A1799" t="str">
        <x:v>Nathan Moore|2026-06-03</x:v>
      </x:c>
      <x:c r="B1799" s="888" t="n">
        <x:v>46176</x:v>
      </x:c>
      <x:c r="C1799" t="str">
        <x:v>Nathan Moore</x:v>
      </x:c>
      <x:c r="D1799" t="str">
        <x:v>Permanent</x:v>
      </x:c>
      <x:c r="E1799" t="str">
        <x:v>Glasgow</x:v>
      </x:c>
      <x:c r="F1799" t="str">
        <x:v>Operative Driver</x:v>
      </x:c>
      <x:c r="G1799" t="str">
        <x:v>402402</x:v>
      </x:c>
      <x:c r="H1799" t="str">
        <x:v>NHS Greater Glasgow</x:v>
      </x:c>
      <x:c r="I1799" s="22" t="n">
        <x:v>8.25</x:v>
      </x:c>
      <x:c r="J1799" t="str">
        <x:v>Worked</x:v>
      </x:c>
      <x:c r="K1799" t="str">
        <x:v>Employee 1714; home branch Glasgow; assigned role Operative Driver | Deployment branch: Glasgow | Actual role: Operative Porter | Jobs: 402402 | Customers: NHS Greater Glasgow | Actual hours: 8.2; source records: 1</x:v>
      </x:c>
      <x:c r="L1799" t="str">
        <x:v>Include</x:v>
      </x:c>
      <x:c r="M1799"/>
      <x:c r="N1799"/>
    </x:row>
    <x:row r="1800">
      <x:c r="A1800" t="str">
        <x:v>Nathan Moore|2026-06-04</x:v>
      </x:c>
      <x:c r="B1800" s="888" t="n">
        <x:v>46177</x:v>
      </x:c>
      <x:c r="C1800" t="str">
        <x:v>Nathan Moore</x:v>
      </x:c>
      <x:c r="D1800" t="str">
        <x:v>Permanent</x:v>
      </x:c>
      <x:c r="E1800" t="str">
        <x:v>Glasgow</x:v>
      </x:c>
      <x:c r="F1800" t="str">
        <x:v>Operative Driver</x:v>
      </x:c>
      <x:c r="G1800" t="str">
        <x:v>401631</x:v>
      </x:c>
      <x:c r="H1800" t="str">
        <x:v>Roche Diagnostics Motherwell</x:v>
      </x:c>
      <x:c r="I1800" s="22" t="n">
        <x:v>7.5</x:v>
      </x:c>
      <x:c r="J1800" t="str">
        <x:v>Worked</x:v>
      </x:c>
      <x:c r="K1800" t="str">
        <x:v>Employee 1714; home branch Glasgow; assigned role Operative Driver | Deployment branch: Glasgow | Actual role: Operative Skilled | Jobs: 401631 | Customers: Roche Diagnostics Motherwell | Actual hours: 7.5; source records: 1</x:v>
      </x:c>
      <x:c r="L1800" t="str">
        <x:v>Include</x:v>
      </x:c>
      <x:c r="M1800"/>
      <x:c r="N1800"/>
    </x:row>
    <x:row r="1801">
      <x:c r="A1801" t="str">
        <x:v>Nathan Moore|2026-06-05</x:v>
      </x:c>
      <x:c r="B1801" s="888" t="n">
        <x:v>46178</x:v>
      </x:c>
      <x:c r="C1801" t="str">
        <x:v>Nathan Moore</x:v>
      </x:c>
      <x:c r="D1801" t="str">
        <x:v>Permanent</x:v>
      </x:c>
      <x:c r="E1801" t="str">
        <x:v>Glasgow</x:v>
      </x:c>
      <x:c r="F1801" t="str">
        <x:v>Operative Driver</x:v>
      </x:c>
      <x:c r="G1801" t="str">
        <x:v>398360D</x:v>
      </x:c>
      <x:c r="H1801" t="str">
        <x:v>Restore Harrow Green</x:v>
      </x:c>
      <x:c r="I1801" s="22" t="n">
        <x:v>7.5</x:v>
      </x:c>
      <x:c r="J1801" t="str">
        <x:v>CONFLICT — Worked + leave</x:v>
      </x:c>
      <x:c r="K1801" t="str">
        <x:v>Employee 1714; home branch Glasgow; assigned role Operative Driver | Deployment branch: Glasgow | Actual role: Operative Skilled | Jobs: 398360D | Customers: Restore Harrow Green | Actual hours: 7.5; source records: 1 | Leave: Annual Leave (Hours) | Leave calendar basis: Variable-pattern period</x:v>
      </x:c>
      <x:c r="L1801" t="str">
        <x:v>Include</x:v>
      </x:c>
      <x:c r="M1801"/>
      <x:c r="N1801"/>
    </x:row>
    <x:row r="1802">
      <x:c r="A1802" t="str">
        <x:v>Nathan Moore|2026-06-08</x:v>
      </x:c>
      <x:c r="B1802" s="888" t="n">
        <x:v>46181</x:v>
      </x:c>
      <x:c r="C1802" t="str">
        <x:v>Nathan Moore</x:v>
      </x:c>
      <x:c r="D1802" t="str">
        <x:v>Permanent</x:v>
      </x:c>
      <x:c r="E1802" t="str">
        <x:v>Glasgow</x:v>
      </x:c>
      <x:c r="F1802" t="str">
        <x:v>Operative Driver</x:v>
      </x:c>
      <x:c r="G1802" t="str">
        <x:v>398360D</x:v>
      </x:c>
      <x:c r="H1802" t="str">
        <x:v>Restore Harrow Green</x:v>
      </x:c>
      <x:c r="I1802" s="22" t="n">
        <x:v>9</x:v>
      </x:c>
      <x:c r="J1802" t="str">
        <x:v>CONFLICT — Worked + leave</x:v>
      </x:c>
      <x:c r="K1802" t="str">
        <x:v>Employee 1714; home branch Glasgow; assigned role Operative Driver | Deployment branch: Glasgow | Actual role: Operative Skilled | Jobs: 398360D | Customers: Restore Harrow Green | Actual hours: 9.0; source records: 1 | Leave: Annual Leave (Hours) | Leave calendar basis: Variable-pattern period</x:v>
      </x:c>
      <x:c r="L1802" t="str">
        <x:v>Include</x:v>
      </x:c>
      <x:c r="M1802"/>
      <x:c r="N1802"/>
    </x:row>
    <x:row r="1803">
      <x:c r="A1803" t="str">
        <x:v>Nathan Moore|2026-06-09</x:v>
      </x:c>
      <x:c r="B1803" s="888" t="n">
        <x:v>46182</x:v>
      </x:c>
      <x:c r="C1803" t="str">
        <x:v>Nathan Moore</x:v>
      </x:c>
      <x:c r="D1803" t="str">
        <x:v>Permanent</x:v>
      </x:c>
      <x:c r="E1803" t="str">
        <x:v>Glasgow</x:v>
      </x:c>
      <x:c r="F1803" t="str">
        <x:v>Operative Driver</x:v>
      </x:c>
      <x:c r="G1803" t="str">
        <x:v>402660</x:v>
      </x:c>
      <x:c r="H1803" t="str">
        <x:v>EDF Power Solutions</x:v>
      </x:c>
      <x:c r="I1803" s="22" t="n">
        <x:v>7.5</x:v>
      </x:c>
      <x:c r="J1803" t="str">
        <x:v>Worked</x:v>
      </x:c>
      <x:c r="K1803" t="str">
        <x:v>Employee 1714; home branch Glasgow; assigned role Operative Driver | Deployment branch: Glasgow | Actual role: Operative Driver | Jobs: 402660 | Customers: EDF Power Solutions | Actual hours: 7.5; source records: 1</x:v>
      </x:c>
      <x:c r="L1803" t="str">
        <x:v>Include</x:v>
      </x:c>
      <x:c r="M1803"/>
      <x:c r="N1803"/>
    </x:row>
    <x:row r="1804">
      <x:c r="A1804" t="str">
        <x:v>Nathan Moore|2026-06-10</x:v>
      </x:c>
      <x:c r="B1804" s="888" t="n">
        <x:v>46183</x:v>
      </x:c>
      <x:c r="C1804" t="str">
        <x:v>Nathan Moore</x:v>
      </x:c>
      <x:c r="D1804" t="str">
        <x:v>Permanent</x:v>
      </x:c>
      <x:c r="E1804" t="str">
        <x:v>Glasgow</x:v>
      </x:c>
      <x:c r="F1804" t="str">
        <x:v>Operative Driver</x:v>
      </x:c>
      <x:c r="G1804" t="str">
        <x:v>402532, 402664</x:v>
      </x:c>
      <x:c r="H1804" t="str">
        <x:v>HSBC - June 2026 Deliveries; SCTS - HG Store</x:v>
      </x:c>
      <x:c r="I1804" s="22" t="n">
        <x:v>6.5</x:v>
      </x:c>
      <x:c r="J1804" t="str">
        <x:v>Worked — 2 records</x:v>
      </x:c>
      <x:c r="K1804" t="str">
        <x:v>Employee 1714; home branch Glasgow; assigned role Operative Driver | Deployment branch: Birmingham, Glasgow | Actual role: Operative Driver | Jobs: 402532, 402664 | Customers: HSBC - June 2026 Deliveries; SCTS - HG Store | Actual hours: 6.5; source records: 2</x:v>
      </x:c>
      <x:c r="L1804" t="str">
        <x:v>Include</x:v>
      </x:c>
      <x:c r="M1804"/>
      <x:c r="N1804"/>
    </x:row>
    <x:row r="1805">
      <x:c r="A1805" t="str">
        <x:v>Nathan Moore|2026-06-11</x:v>
      </x:c>
      <x:c r="B1805" s="888" t="n">
        <x:v>46184</x:v>
      </x:c>
      <x:c r="C1805" t="str">
        <x:v>Nathan Moore</x:v>
      </x:c>
      <x:c r="D1805" t="str">
        <x:v>Permanent</x:v>
      </x:c>
      <x:c r="E1805" t="str">
        <x:v>Glasgow</x:v>
      </x:c>
      <x:c r="F1805" t="str">
        <x:v>Operative Driver</x:v>
      </x:c>
      <x:c r="G1805" t="str">
        <x:v>402696</x:v>
      </x:c>
      <x:c r="H1805" t="str">
        <x:v>Cooper Surgical (Fertility Health Genus Medical</x:v>
      </x:c>
      <x:c r="I1805" s="22" t="n">
        <x:v>3.5</x:v>
      </x:c>
      <x:c r="J1805" t="str">
        <x:v>Worked</x:v>
      </x:c>
      <x:c r="K1805" t="str">
        <x:v>Employee 1714; home branch Glasgow; assigned role Operative Driver | Deployment branch: Glasgow | Actual role: Operative Porter | Jobs: 402696 | Customers: Cooper Surgical (Fertility Health Genus Medical | Actual hours: 3.5; source records: 1</x:v>
      </x:c>
      <x:c r="L1805" t="str">
        <x:v>Include</x:v>
      </x:c>
      <x:c r="M1805"/>
      <x:c r="N1805"/>
    </x:row>
    <x:row r="1806">
      <x:c r="A1806" t="str">
        <x:v>Nathan Moore|2026-06-12</x:v>
      </x:c>
      <x:c r="B1806" s="888" t="n">
        <x:v>46185</x:v>
      </x:c>
      <x:c r="C1806" t="str">
        <x:v>Nathan Moore</x:v>
      </x:c>
      <x:c r="D1806" t="str">
        <x:v>Permanent</x:v>
      </x:c>
      <x:c r="E1806" t="str">
        <x:v>Glasgow</x:v>
      </x:c>
      <x:c r="F1806" t="str">
        <x:v>Operative Driver</x:v>
      </x:c>
      <x:c r="G1806" t="str">
        <x:v>400922</x:v>
      </x:c>
      <x:c r="H1806" t="str">
        <x:v>C/O Restore Document Management</x:v>
      </x:c>
      <x:c r="I1806" s="22" t="n">
        <x:v>8</x:v>
      </x:c>
      <x:c r="J1806" t="str">
        <x:v>Worked</x:v>
      </x:c>
      <x:c r="K1806" t="str">
        <x:v>Employee 1714; home branch Glasgow; assigned role Operative Driver | Deployment branch: Glasgow | Actual role: Operative Porter | Jobs: 400922 | Customers: C/O Restore Document Management | Actual hours: 8.0; source records: 1</x:v>
      </x:c>
      <x:c r="L1806" t="str">
        <x:v>Include</x:v>
      </x:c>
      <x:c r="M1806"/>
      <x:c r="N1806"/>
    </x:row>
    <x:row r="1807">
      <x:c r="A1807" t="str">
        <x:v>Nathan Moore|2026-06-16</x:v>
      </x:c>
      <x:c r="B1807" s="888" t="n">
        <x:v>46189</x:v>
      </x:c>
      <x:c r="C1807" t="str">
        <x:v>Nathan Moore</x:v>
      </x:c>
      <x:c r="D1807" t="str">
        <x:v>Permanent</x:v>
      </x:c>
      <x:c r="E1807" t="str">
        <x:v>Glasgow</x:v>
      </x:c>
      <x:c r="F1807" t="str">
        <x:v>Operative Driver</x:v>
      </x:c>
      <x:c r="G1807" t="str">
        <x:v>402490</x:v>
      </x:c>
      <x:c r="H1807" t="str">
        <x:v>C/O South Lanarkshire Council</x:v>
      </x:c>
      <x:c r="I1807" s="22" t="n">
        <x:v>8</x:v>
      </x:c>
      <x:c r="J1807" t="str">
        <x:v>Worked</x:v>
      </x:c>
      <x:c r="K1807" t="str">
        <x:v>Employee 1714; home branch Glasgow; assigned role Operative Driver | Deployment branch: Glasgow | Actual role: Operative Porter | Jobs: 402490 | Customers: C/O South Lanarkshire Council | Actual hours: 8.0; source records: 1</x:v>
      </x:c>
      <x:c r="L1807" t="str">
        <x:v>Include</x:v>
      </x:c>
      <x:c r="M1807"/>
      <x:c r="N1807"/>
    </x:row>
    <x:row r="1808">
      <x:c r="A1808" t="str">
        <x:v>Nathan Moore|2026-06-17</x:v>
      </x:c>
      <x:c r="B1808" s="888" t="n">
        <x:v>46190</x:v>
      </x:c>
      <x:c r="C1808" t="str">
        <x:v>Nathan Moore</x:v>
      </x:c>
      <x:c r="D1808" t="str">
        <x:v>Permanent</x:v>
      </x:c>
      <x:c r="E1808" t="str">
        <x:v>Glasgow</x:v>
      </x:c>
      <x:c r="F1808" t="str">
        <x:v>Operative Driver</x:v>
      </x:c>
      <x:c r="G1808" t="str">
        <x:v>398360E</x:v>
      </x:c>
      <x:c r="H1808" t="str">
        <x:v>Restore Harrow Green</x:v>
      </x:c>
      <x:c r="I1808" s="22" t="n">
        <x:v>6.5</x:v>
      </x:c>
      <x:c r="J1808" t="str">
        <x:v>Worked</x:v>
      </x:c>
      <x:c r="K1808" t="str">
        <x:v>Employee 1714; home branch Glasgow; assigned role Operative Driver | Deployment branch: Glasgow | Actual role: Operative Driver | Jobs: 398360E | Customers: Restore Harrow Green | Actual hours: 6.5; source records: 1</x:v>
      </x:c>
      <x:c r="L1808" t="str">
        <x:v>Include</x:v>
      </x:c>
      <x:c r="M1808"/>
      <x:c r="N1808"/>
    </x:row>
    <x:row r="1809">
      <x:c r="A1809" t="str">
        <x:v>Nathan Moore|2026-06-18</x:v>
      </x:c>
      <x:c r="B1809" s="888" t="n">
        <x:v>46191</x:v>
      </x:c>
      <x:c r="C1809" t="str">
        <x:v>Nathan Moore</x:v>
      </x:c>
      <x:c r="D1809" t="str">
        <x:v>Permanent</x:v>
      </x:c>
      <x:c r="E1809" t="str">
        <x:v>Glasgow</x:v>
      </x:c>
      <x:c r="F1809" t="str">
        <x:v>Operative Driver</x:v>
      </x:c>
      <x:c r="G1809" t="str">
        <x:v>402753</x:v>
      </x:c>
      <x:c r="H1809" t="str">
        <x:v>C/O South Lanarkshire Council</x:v>
      </x:c>
      <x:c r="I1809" s="22" t="n">
        <x:v>7.5</x:v>
      </x:c>
      <x:c r="J1809" t="str">
        <x:v>Worked</x:v>
      </x:c>
      <x:c r="K1809" t="str">
        <x:v>Employee 1714; home branch Glasgow; assigned role Operative Driver | Deployment branch: Glasgow | Actual role: Operative Porter | Jobs: 402753 | Customers: C/O South Lanarkshire Council | Actual hours: 7.5; source records: 1</x:v>
      </x:c>
      <x:c r="L1809" t="str">
        <x:v>Include</x:v>
      </x:c>
      <x:c r="M1809"/>
      <x:c r="N1809"/>
    </x:row>
    <x:row r="1810">
      <x:c r="A1810" t="str">
        <x:v>Nathan Moore|2026-06-22</x:v>
      </x:c>
      <x:c r="B1810" s="888" t="n">
        <x:v>46195</x:v>
      </x:c>
      <x:c r="C1810" t="str">
        <x:v>Nathan Moore</x:v>
      </x:c>
      <x:c r="D1810" t="str">
        <x:v>Permanent</x:v>
      </x:c>
      <x:c r="E1810" t="str">
        <x:v>Glasgow</x:v>
      </x:c>
      <x:c r="F1810" t="str">
        <x:v>Operative Driver</x:v>
      </x:c>
      <x:c r="G1810" t="str">
        <x:v>402491</x:v>
      </x:c>
      <x:c r="H1810" t="str">
        <x:v>Virax Biolabs UK Ltd.</x:v>
      </x:c>
      <x:c r="I1810" s="22" t="n">
        <x:v>4</x:v>
      </x:c>
      <x:c r="J1810" t="str">
        <x:v>Worked</x:v>
      </x:c>
      <x:c r="K1810" t="str">
        <x:v>Employee 1714; home branch Glasgow; assigned role Operative Driver | Deployment branch: Glasgow | Actual role: Operative Porter | Jobs: 402491 | Customers: Virax Biolabs UK Ltd. | Actual hours: 4.0; source records: 1</x:v>
      </x:c>
      <x:c r="L1810" t="str">
        <x:v>Include</x:v>
      </x:c>
      <x:c r="M1810"/>
      <x:c r="N1810"/>
    </x:row>
    <x:row r="1811">
      <x:c r="A1811" t="str">
        <x:v>Nathan Moore|2026-06-23</x:v>
      </x:c>
      <x:c r="B1811" s="888" t="n">
        <x:v>46196</x:v>
      </x:c>
      <x:c r="C1811" t="str">
        <x:v>Nathan Moore</x:v>
      </x:c>
      <x:c r="D1811" t="str">
        <x:v>Permanent</x:v>
      </x:c>
      <x:c r="E1811" t="str">
        <x:v>Glasgow</x:v>
      </x:c>
      <x:c r="F1811" t="str">
        <x:v>Operative Driver</x:v>
      </x:c>
      <x:c r="G1811" t="str">
        <x:v>402689</x:v>
      </x:c>
      <x:c r="H1811" t="str">
        <x:v>South Lanarkshire Council</x:v>
      </x:c>
      <x:c r="I1811" s="22" t="n">
        <x:v>7</x:v>
      </x:c>
      <x:c r="J1811" t="str">
        <x:v>Worked</x:v>
      </x:c>
      <x:c r="K1811" t="str">
        <x:v>Employee 1714; home branch Glasgow; assigned role Operative Driver | Deployment branch: Glasgow | Actual role: Operative Porter | Jobs: 402689 | Customers: South Lanarkshire Council | Actual hours: 7.0; source records: 1</x:v>
      </x:c>
      <x:c r="L1811" t="str">
        <x:v>Include</x:v>
      </x:c>
      <x:c r="M1811"/>
      <x:c r="N1811"/>
    </x:row>
    <x:row r="1812">
      <x:c r="A1812" t="str">
        <x:v>Nathan Moore|2026-06-25</x:v>
      </x:c>
      <x:c r="B1812" s="888" t="n">
        <x:v>46198</x:v>
      </x:c>
      <x:c r="C1812" t="str">
        <x:v>Nathan Moore</x:v>
      </x:c>
      <x:c r="D1812" t="str">
        <x:v>Permanent</x:v>
      </x:c>
      <x:c r="E1812" t="str">
        <x:v>Glasgow</x:v>
      </x:c>
      <x:c r="F1812" t="str">
        <x:v>Operative Driver</x:v>
      </x:c>
      <x:c r="G1812" t="str">
        <x:v>402991</x:v>
      </x:c>
      <x:c r="H1812" t="str">
        <x:v>Cushman &amp; Wakefield</x:v>
      </x:c>
      <x:c r="I1812" s="22" t="n">
        <x:v>9.5</x:v>
      </x:c>
      <x:c r="J1812" t="str">
        <x:v>Worked</x:v>
      </x:c>
      <x:c r="K1812" t="str">
        <x:v>Employee 1714; home branch Glasgow; assigned role Operative Driver | Deployment branch: Thurrock | Actual role: Operative Skilled | Jobs: 402991 | Customers: Cushman &amp; Wakefield | Actual hours: 9.5; source records: 1</x:v>
      </x:c>
      <x:c r="L1812" t="str">
        <x:v>Include</x:v>
      </x:c>
      <x:c r="M1812"/>
      <x:c r="N1812"/>
    </x:row>
    <x:row r="1813">
      <x:c r="A1813" t="str">
        <x:v>Nathan Moore|2026-06-26</x:v>
      </x:c>
      <x:c r="B1813" s="888" t="n">
        <x:v>46199</x:v>
      </x:c>
      <x:c r="C1813" t="str">
        <x:v>Nathan Moore</x:v>
      </x:c>
      <x:c r="D1813" t="str">
        <x:v>Permanent</x:v>
      </x:c>
      <x:c r="E1813" t="str">
        <x:v>Glasgow</x:v>
      </x:c>
      <x:c r="F1813" t="str">
        <x:v>Operative Driver</x:v>
      </x:c>
      <x:c r="G1813" t="str">
        <x:v>392549</x:v>
      </x:c>
      <x:c r="H1813" t="str">
        <x:v>NHS GG&amp;C</x:v>
      </x:c>
      <x:c r="I1813" s="22" t="n">
        <x:v>4</x:v>
      </x:c>
      <x:c r="J1813" t="str">
        <x:v>Worked</x:v>
      </x:c>
      <x:c r="K1813" t="str">
        <x:v>Employee 1714; home branch Glasgow; assigned role Operative Driver | Deployment branch: Glasgow | Actual role: Operative Driver | Jobs: 392549 | Customers: NHS GG&amp;C | Actual hours: 4.0; source records: 1</x:v>
      </x:c>
      <x:c r="L1813" t="str">
        <x:v>Include</x:v>
      </x:c>
      <x:c r="M1813"/>
      <x:c r="N1813"/>
    </x:row>
    <x:row r="1814">
      <x:c r="A1814" t="str">
        <x:v>Nathan Moore|2026-06-29</x:v>
      </x:c>
      <x:c r="B1814" s="888" t="n">
        <x:v>46202</x:v>
      </x:c>
      <x:c r="C1814" t="str">
        <x:v>Nathan Moore</x:v>
      </x:c>
      <x:c r="D1814" t="str">
        <x:v>Permanent</x:v>
      </x:c>
      <x:c r="E1814" t="str">
        <x:v>Glasgow</x:v>
      </x:c>
      <x:c r="F1814" t="str">
        <x:v>Operative Driver</x:v>
      </x:c>
      <x:c r="G1814" t="str">
        <x:v>402907</x:v>
      </x:c>
      <x:c r="H1814" t="str">
        <x:v>C/O Printed Electronics Limited</x:v>
      </x:c>
      <x:c r="I1814" s="22" t="n">
        <x:v>5.5</x:v>
      </x:c>
      <x:c r="J1814" t="str">
        <x:v>Worked</x:v>
      </x:c>
      <x:c r="K1814" t="str">
        <x:v>Employee 1714; home branch Glasgow; assigned role Operative Driver | Deployment branch: Glasgow | Actual role: Operative Skilled | Jobs: 402907 | Customers: C/O Printed Electronics Limited | Actual hours: 5.5; source records: 1</x:v>
      </x:c>
      <x:c r="L1814" t="str">
        <x:v>Include</x:v>
      </x:c>
      <x:c r="M1814"/>
      <x:c r="N1814"/>
    </x:row>
    <x:row r="1815">
      <x:c r="A1815" t="str">
        <x:v>Nathan Moore|2026-06-30</x:v>
      </x:c>
      <x:c r="B1815" s="888" t="n">
        <x:v>46203</x:v>
      </x:c>
      <x:c r="C1815" t="str">
        <x:v>Nathan Moore</x:v>
      </x:c>
      <x:c r="D1815" t="str">
        <x:v>Permanent</x:v>
      </x:c>
      <x:c r="E1815" t="str">
        <x:v>Glasgow</x:v>
      </x:c>
      <x:c r="F1815" t="str">
        <x:v>Operative Driver</x:v>
      </x:c>
      <x:c r="G1815" t="str">
        <x:v>402532, 403184</x:v>
      </x:c>
      <x:c r="H1815" t="str">
        <x:v>HSBC - June 2026 Deliveries; Shawbrook Bank Ltd</x:v>
      </x:c>
      <x:c r="I1815" s="22" t="n">
        <x:v>17</x:v>
      </x:c>
      <x:c r="J1815" t="str">
        <x:v>Worked — 2 records</x:v>
      </x:c>
      <x:c r="K1815" t="str">
        <x:v>Employee 1714; home branch Glasgow; assigned role Operative Driver | Deployment branch: Birmingham, Glasgow | Actual role: Operative Porter | Jobs: 402532, 403184 | Customers: HSBC - June 2026 Deliveries; Shawbrook Bank Ltd | Actual hours: 17.0; source records: 2</x:v>
      </x:c>
      <x:c r="L1815" t="str">
        <x:v>Include</x:v>
      </x:c>
      <x:c r="M1815"/>
      <x:c r="N1815"/>
    </x:row>
    <x:row r="1816">
      <x:c r="A1816" t="str">
        <x:v>Nathan Pavely|2026-06-01</x:v>
      </x:c>
      <x:c r="B1816" s="888" t="n">
        <x:v>46174</x:v>
      </x:c>
      <x:c r="C1816" t="str">
        <x:v>Nathan Pavely</x:v>
      </x:c>
      <x:c r="D1816" t="str">
        <x:v>Permanent</x:v>
      </x:c>
      <x:c r="E1816" t="str">
        <x:v>Oxford</x:v>
      </x:c>
      <x:c r="F1816" t="str">
        <x:v>Operative Skilled</x:v>
      </x:c>
      <x:c r="G1816" t="str">
        <x:v>402006</x:v>
      </x:c>
      <x:c r="H1816" t="str">
        <x:v>Ellison Institute of Technology, Oxford Ltd</x:v>
      </x:c>
      <x:c r="I1816" s="22" t="n">
        <x:v>8</x:v>
      </x:c>
      <x:c r="J1816" t="str">
        <x:v>Worked</x:v>
      </x:c>
      <x:c r="K1816" t="str">
        <x:v>Employee 103808; home branch Oxford; assigned role Operative Skilled | Deployment branch: Oxford | Actual role: Operative Skilled | Jobs: 402006 | Customers: Ellison Institute of Technology, Oxford Ltd | Actual hours: 8.0; source records: 1</x:v>
      </x:c>
      <x:c r="L1816" t="str">
        <x:v>Include</x:v>
      </x:c>
      <x:c r="M1816"/>
      <x:c r="N1816"/>
    </x:row>
    <x:row r="1817">
      <x:c r="A1817" t="str">
        <x:v>Nathan Pavely|2026-06-02</x:v>
      </x:c>
      <x:c r="B1817" s="888" t="n">
        <x:v>46175</x:v>
      </x:c>
      <x:c r="C1817" t="str">
        <x:v>Nathan Pavely</x:v>
      </x:c>
      <x:c r="D1817" t="str">
        <x:v>Permanent</x:v>
      </x:c>
      <x:c r="E1817" t="str">
        <x:v>Oxford</x:v>
      </x:c>
      <x:c r="F1817" t="str">
        <x:v>Operative Skilled</x:v>
      </x:c>
      <x:c r="G1817" t="str">
        <x:v>401318</x:v>
      </x:c>
      <x:c r="H1817" t="str">
        <x:v>ALPHATECH (EIT OXFORD)</x:v>
      </x:c>
      <x:c r="I1817" s="22" t="n">
        <x:v>9.5</x:v>
      </x:c>
      <x:c r="J1817" t="str">
        <x:v>Worked</x:v>
      </x:c>
      <x:c r="K1817" t="str">
        <x:v>Employee 103808; home branch Oxford; assigned role Operative Skilled | Deployment branch: Oxford | Actual role: Operative Skilled | Jobs: 401318 | Customers: ALPHATECH (EIT OXFORD) | Actual hours: 9.5; source records: 1</x:v>
      </x:c>
      <x:c r="L1817" t="str">
        <x:v>Include</x:v>
      </x:c>
      <x:c r="M1817"/>
      <x:c r="N1817"/>
    </x:row>
    <x:row r="1818">
      <x:c r="A1818" t="str">
        <x:v>Nathan Pavely|2026-06-05</x:v>
      </x:c>
      <x:c r="B1818" s="888" t="n">
        <x:v>46178</x:v>
      </x:c>
      <x:c r="C1818" t="str">
        <x:v>Nathan Pavely</x:v>
      </x:c>
      <x:c r="D1818" t="str">
        <x:v>Permanent</x:v>
      </x:c>
      <x:c r="E1818" t="str">
        <x:v>Oxford</x:v>
      </x:c>
      <x:c r="F1818" t="str">
        <x:v>Operative Skilled</x:v>
      </x:c>
      <x:c r="G1818" t="str">
        <x:v>401607B</x:v>
      </x:c>
      <x:c r="H1818" t="str">
        <x:v>Ellison Institute of Technology</x:v>
      </x:c>
      <x:c r="I1818" s="22" t="n">
        <x:v>5</x:v>
      </x:c>
      <x:c r="J1818" t="str">
        <x:v>Worked</x:v>
      </x:c>
      <x:c r="K1818" t="str">
        <x:v>Employee 103808; home branch Oxford; assigned role Operative Skilled | Deployment branch: Oxford | Actual role: Operative Driver | Jobs: 401607B | Customers: Ellison Institute of Technology | Actual hours: 5.0; source records: 1</x:v>
      </x:c>
      <x:c r="L1818" t="str">
        <x:v>Include</x:v>
      </x:c>
      <x:c r="M1818"/>
      <x:c r="N1818"/>
    </x:row>
    <x:row r="1819">
      <x:c r="A1819" t="str">
        <x:v>Nathan Pavely|2026-06-12</x:v>
      </x:c>
      <x:c r="B1819" s="888" t="n">
        <x:v>46185</x:v>
      </x:c>
      <x:c r="C1819" t="str">
        <x:v>Nathan Pavely</x:v>
      </x:c>
      <x:c r="D1819" t="str">
        <x:v>Permanent</x:v>
      </x:c>
      <x:c r="E1819" t="str">
        <x:v>Oxford</x:v>
      </x:c>
      <x:c r="F1819" t="str">
        <x:v>Operative Skilled</x:v>
      </x:c>
      <x:c r="G1819" t="str">
        <x:v>401554</x:v>
      </x:c>
      <x:c r="H1819" t="str">
        <x:v>CPM/Omnicom</x:v>
      </x:c>
      <x:c r="I1819" s="22" t="n">
        <x:v>9</x:v>
      </x:c>
      <x:c r="J1819" t="str">
        <x:v>Worked</x:v>
      </x:c>
      <x:c r="K1819" t="str">
        <x:v>Employee 103808; home branch Oxford; assigned role Operative Skilled | Deployment branch: Oxford | Actual role: Operative Skilled | Jobs: 401554 | Customers: CPM/Omnicom | Actual hours: 9.0; source records: 1</x:v>
      </x:c>
      <x:c r="L1819" t="str">
        <x:v>Include</x:v>
      </x:c>
      <x:c r="M1819"/>
      <x:c r="N1819"/>
    </x:row>
    <x:row r="1820">
      <x:c r="A1820" t="str">
        <x:v>Nathan Pavely|2026-06-13</x:v>
      </x:c>
      <x:c r="B1820" s="888" t="n">
        <x:v>46186</x:v>
      </x:c>
      <x:c r="C1820" t="str">
        <x:v>Nathan Pavely</x:v>
      </x:c>
      <x:c r="D1820" t="str">
        <x:v>Permanent</x:v>
      </x:c>
      <x:c r="E1820" t="str">
        <x:v>Oxford</x:v>
      </x:c>
      <x:c r="F1820" t="str">
        <x:v>Operative Skilled</x:v>
      </x:c>
      <x:c r="G1820" t="str">
        <x:v>401554</x:v>
      </x:c>
      <x:c r="H1820" t="str">
        <x:v>CPM/Omnicom</x:v>
      </x:c>
      <x:c r="I1820" s="22" t="n">
        <x:v>10</x:v>
      </x:c>
      <x:c r="J1820" t="str">
        <x:v>Worked</x:v>
      </x:c>
      <x:c r="K1820" t="str">
        <x:v>Employee 103808; home branch Oxford; assigned role Operative Skilled | Deployment branch: Oxford | Actual role: Operative Skilled | Jobs: 401554 | Customers: CPM/Omnicom | Actual hours: 10.0; source records: 1</x:v>
      </x:c>
      <x:c r="L1820" t="str">
        <x:v>Include</x:v>
      </x:c>
      <x:c r="M1820"/>
      <x:c r="N1820"/>
    </x:row>
    <x:row r="1821">
      <x:c r="A1821" t="str">
        <x:v>Nathan Pavely|2026-06-15</x:v>
      </x:c>
      <x:c r="B1821" s="888" t="n">
        <x:v>46188</x:v>
      </x:c>
      <x:c r="C1821" t="str">
        <x:v>Nathan Pavely</x:v>
      </x:c>
      <x:c r="D1821" t="str">
        <x:v>Permanent</x:v>
      </x:c>
      <x:c r="E1821" t="str">
        <x:v>Oxford</x:v>
      </x:c>
      <x:c r="F1821" t="str">
        <x:v>Operative Skilled</x:v>
      </x:c>
      <x:c r="G1821" t="str">
        <x:v>401554</x:v>
      </x:c>
      <x:c r="H1821" t="str">
        <x:v>CPM/Omnicom</x:v>
      </x:c>
      <x:c r="I1821" s="22" t="n">
        <x:v>8.5</x:v>
      </x:c>
      <x:c r="J1821" t="str">
        <x:v>Worked</x:v>
      </x:c>
      <x:c r="K1821" t="str">
        <x:v>Employee 103808; home branch Oxford; assigned role Operative Skilled | Deployment branch: Oxford | Actual role: Operative Skilled | Jobs: 401554 | Customers: CPM/Omnicom | Actual hours: 8.5; source records: 1</x:v>
      </x:c>
      <x:c r="L1821" t="str">
        <x:v>Include</x:v>
      </x:c>
      <x:c r="M1821"/>
      <x:c r="N1821"/>
    </x:row>
    <x:row r="1822">
      <x:c r="A1822" t="str">
        <x:v>Nathan Pavely|2026-06-16</x:v>
      </x:c>
      <x:c r="B1822" s="888" t="n">
        <x:v>46189</x:v>
      </x:c>
      <x:c r="C1822" t="str">
        <x:v>Nathan Pavely</x:v>
      </x:c>
      <x:c r="D1822" t="str">
        <x:v>Permanent</x:v>
      </x:c>
      <x:c r="E1822" t="str">
        <x:v>Oxford</x:v>
      </x:c>
      <x:c r="F1822" t="str">
        <x:v>Operative Skilled</x:v>
      </x:c>
      <x:c r="G1822" t="str">
        <x:v>401554</x:v>
      </x:c>
      <x:c r="H1822" t="str">
        <x:v>CPM/Omnicom</x:v>
      </x:c>
      <x:c r="I1822" s="22" t="n">
        <x:v>9.5</x:v>
      </x:c>
      <x:c r="J1822" t="str">
        <x:v>Worked</x:v>
      </x:c>
      <x:c r="K1822" t="str">
        <x:v>Employee 103808; home branch Oxford; assigned role Operative Skilled | Deployment branch: Oxford | Actual role: Operative Skilled | Jobs: 401554 | Customers: CPM/Omnicom | Actual hours: 9.5; source records: 1</x:v>
      </x:c>
      <x:c r="L1822" t="str">
        <x:v>Include</x:v>
      </x:c>
      <x:c r="M1822"/>
      <x:c r="N1822"/>
    </x:row>
    <x:row r="1823">
      <x:c r="A1823" t="str">
        <x:v>Nathan Pavely|2026-06-17</x:v>
      </x:c>
      <x:c r="B1823" s="888" t="n">
        <x:v>46190</x:v>
      </x:c>
      <x:c r="C1823" t="str">
        <x:v>Nathan Pavely</x:v>
      </x:c>
      <x:c r="D1823" t="str">
        <x:v>Permanent</x:v>
      </x:c>
      <x:c r="E1823" t="str">
        <x:v>Oxford</x:v>
      </x:c>
      <x:c r="F1823" t="str">
        <x:v>Operative Skilled</x:v>
      </x:c>
      <x:c r="G1823" t="str">
        <x:v>401554</x:v>
      </x:c>
      <x:c r="H1823" t="str">
        <x:v>CPM/Omnicom</x:v>
      </x:c>
      <x:c r="I1823" s="22" t="n">
        <x:v>9</x:v>
      </x:c>
      <x:c r="J1823" t="str">
        <x:v>Worked</x:v>
      </x:c>
      <x:c r="K1823" t="str">
        <x:v>Employee 103808; home branch Oxford; assigned role Operative Skilled | Deployment branch: Oxford | Actual role: Operative Skilled | Jobs: 401554 | Customers: CPM/Omnicom | Actual hours: 9.0; source records: 1</x:v>
      </x:c>
      <x:c r="L1823" t="str">
        <x:v>Include</x:v>
      </x:c>
      <x:c r="M1823"/>
      <x:c r="N1823"/>
    </x:row>
    <x:row r="1824">
      <x:c r="A1824" t="str">
        <x:v>Nathan Pavely|2026-06-22</x:v>
      </x:c>
      <x:c r="B1824" s="888" t="n">
        <x:v>46195</x:v>
      </x:c>
      <x:c r="C1824" t="str">
        <x:v>Nathan Pavely</x:v>
      </x:c>
      <x:c r="D1824" t="str">
        <x:v>Permanent</x:v>
      </x:c>
      <x:c r="E1824" t="str">
        <x:v>Oxford</x:v>
      </x:c>
      <x:c r="F1824" t="str">
        <x:v>Operative Skilled</x:v>
      </x:c>
      <x:c r="G1824" t="str">
        <x:v>401109</x:v>
      </x:c>
      <x:c r="H1824" t="str">
        <x:v>Theolytics</x:v>
      </x:c>
      <x:c r="I1824" s="22" t="n">
        <x:v>8</x:v>
      </x:c>
      <x:c r="J1824" t="str">
        <x:v>Worked</x:v>
      </x:c>
      <x:c r="K1824" t="str">
        <x:v>Employee 103808; home branch Oxford; assigned role Operative Skilled | Deployment branch: Oxford | Actual role: Operative Skilled | Jobs: 401109 | Customers: Theolytics | Actual hours: 8.0; source records: 1</x:v>
      </x:c>
      <x:c r="L1824" t="str">
        <x:v>Include</x:v>
      </x:c>
      <x:c r="M1824"/>
      <x:c r="N1824"/>
    </x:row>
    <x:row r="1825">
      <x:c r="A1825" t="str">
        <x:v>Nathan Pavely|2026-06-23</x:v>
      </x:c>
      <x:c r="B1825" s="888" t="n">
        <x:v>46196</x:v>
      </x:c>
      <x:c r="C1825" t="str">
        <x:v>Nathan Pavely</x:v>
      </x:c>
      <x:c r="D1825" t="str">
        <x:v>Permanent</x:v>
      </x:c>
      <x:c r="E1825" t="str">
        <x:v>Oxford</x:v>
      </x:c>
      <x:c r="F1825" t="str">
        <x:v>Operative Skilled</x:v>
      </x:c>
      <x:c r="G1825" t="str">
        <x:v>401109</x:v>
      </x:c>
      <x:c r="H1825" t="str">
        <x:v>Theolytics</x:v>
      </x:c>
      <x:c r="I1825" s="22" t="n">
        <x:v>8.5</x:v>
      </x:c>
      <x:c r="J1825" t="str">
        <x:v>Worked</x:v>
      </x:c>
      <x:c r="K1825" t="str">
        <x:v>Employee 103808; home branch Oxford; assigned role Operative Skilled | Deployment branch: Oxford | Actual role: Operative Skilled | Jobs: 401109 | Customers: Theolytics | Actual hours: 8.5; source records: 1</x:v>
      </x:c>
      <x:c r="L1825" t="str">
        <x:v>Include</x:v>
      </x:c>
      <x:c r="M1825"/>
      <x:c r="N1825"/>
    </x:row>
    <x:row r="1826">
      <x:c r="A1826" t="str">
        <x:v>Nathan Pavely|2026-06-24</x:v>
      </x:c>
      <x:c r="B1826" s="888" t="n">
        <x:v>46197</x:v>
      </x:c>
      <x:c r="C1826" t="str">
        <x:v>Nathan Pavely</x:v>
      </x:c>
      <x:c r="D1826" t="str">
        <x:v>Permanent</x:v>
      </x:c>
      <x:c r="E1826" t="str">
        <x:v>Oxford</x:v>
      </x:c>
      <x:c r="F1826" t="str">
        <x:v>Operative Skilled</x:v>
      </x:c>
      <x:c r="G1826" t="str">
        <x:v>401109</x:v>
      </x:c>
      <x:c r="H1826" t="str">
        <x:v>Theolytics</x:v>
      </x:c>
      <x:c r="I1826" s="22" t="n">
        <x:v>8.5</x:v>
      </x:c>
      <x:c r="J1826" t="str">
        <x:v>Worked</x:v>
      </x:c>
      <x:c r="K1826" t="str">
        <x:v>Employee 103808; home branch Oxford; assigned role Operative Skilled | Deployment branch: Oxford | Actual role: Operative Skilled | Jobs: 401109 | Customers: Theolytics | Actual hours: 8.5; source records: 1</x:v>
      </x:c>
      <x:c r="L1826" t="str">
        <x:v>Include</x:v>
      </x:c>
      <x:c r="M1826"/>
      <x:c r="N1826"/>
    </x:row>
    <x:row r="1827">
      <x:c r="A1827" t="str">
        <x:v>Nathan Pavely|2026-06-25</x:v>
      </x:c>
      <x:c r="B1827" s="888" t="n">
        <x:v>46198</x:v>
      </x:c>
      <x:c r="C1827" t="str">
        <x:v>Nathan Pavely</x:v>
      </x:c>
      <x:c r="D1827" t="str">
        <x:v>Permanent</x:v>
      </x:c>
      <x:c r="E1827" t="str">
        <x:v>Oxford</x:v>
      </x:c>
      <x:c r="F1827" t="str">
        <x:v>Operative Skilled</x:v>
      </x:c>
      <x:c r="G1827" t="str">
        <x:v>401109</x:v>
      </x:c>
      <x:c r="H1827" t="str">
        <x:v>Theolytics</x:v>
      </x:c>
      <x:c r="I1827" s="22" t="n">
        <x:v>7</x:v>
      </x:c>
      <x:c r="J1827" t="str">
        <x:v>Worked</x:v>
      </x:c>
      <x:c r="K1827" t="str">
        <x:v>Employee 103808; home branch Oxford; assigned role Operative Skilled | Deployment branch: Oxford | Actual role: Operative Skilled | Jobs: 401109 | Customers: Theolytics | Actual hours: 7.0; source records: 1</x:v>
      </x:c>
      <x:c r="L1827" t="str">
        <x:v>Include</x:v>
      </x:c>
      <x:c r="M1827"/>
      <x:c r="N1827"/>
    </x:row>
    <x:row r="1828">
      <x:c r="A1828" t="str">
        <x:v>Nathan Pavely|2026-06-29</x:v>
      </x:c>
      <x:c r="B1828" s="888" t="n">
        <x:v>46202</x:v>
      </x:c>
      <x:c r="C1828" t="str">
        <x:v>Nathan Pavely</x:v>
      </x:c>
      <x:c r="D1828" t="str">
        <x:v>Permanent</x:v>
      </x:c>
      <x:c r="E1828" t="str">
        <x:v>Oxford</x:v>
      </x:c>
      <x:c r="F1828" t="str">
        <x:v>Operative Skilled</x:v>
      </x:c>
      <x:c r="G1828" t="str">
        <x:v>401554</x:v>
      </x:c>
      <x:c r="H1828" t="str">
        <x:v>CPM/Omnicom</x:v>
      </x:c>
      <x:c r="I1828" s="22" t="n">
        <x:v>9</x:v>
      </x:c>
      <x:c r="J1828" t="str">
        <x:v>Worked</x:v>
      </x:c>
      <x:c r="K1828" t="str">
        <x:v>Employee 103808; home branch Oxford; assigned role Operative Skilled | Deployment branch: Oxford | Actual role: Operative Skilled | Jobs: 401554 | Customers: CPM/Omnicom | Actual hours: 9.0; source records: 1</x:v>
      </x:c>
      <x:c r="L1828" t="str">
        <x:v>Include</x:v>
      </x:c>
      <x:c r="M1828"/>
      <x:c r="N1828"/>
    </x:row>
    <x:row r="1829">
      <x:c r="A1829" t="str">
        <x:v>Nathan Pavely|2026-06-30</x:v>
      </x:c>
      <x:c r="B1829" s="888" t="n">
        <x:v>46203</x:v>
      </x:c>
      <x:c r="C1829" t="str">
        <x:v>Nathan Pavely</x:v>
      </x:c>
      <x:c r="D1829" t="str">
        <x:v>Permanent</x:v>
      </x:c>
      <x:c r="E1829" t="str">
        <x:v>Oxford</x:v>
      </x:c>
      <x:c r="F1829" t="str">
        <x:v>Operative Skilled</x:v>
      </x:c>
      <x:c r="G1829" t="str">
        <x:v>402786</x:v>
      </x:c>
      <x:c r="H1829" t="str">
        <x:v>Union Bancaire Privée</x:v>
      </x:c>
      <x:c r="I1829" s="22" t="n">
        <x:v>9</x:v>
      </x:c>
      <x:c r="J1829" t="str">
        <x:v>Worked</x:v>
      </x:c>
      <x:c r="K1829" t="str">
        <x:v>Employee 103808; home branch Oxford; assigned role Operative Skilled | Deployment branch: Oxford | Actual role: Operative Skilled | Jobs: 402786 | Customers: Union Bancaire Privée | Actual hours: 9.0; source records: 1</x:v>
      </x:c>
      <x:c r="L1829" t="str">
        <x:v>Include</x:v>
      </x:c>
      <x:c r="M1829"/>
      <x:c r="N1829"/>
    </x:row>
    <x:row r="1830">
      <x:c r="A1830" t="str">
        <x:v>O Myton|2026-06-02</x:v>
      </x:c>
      <x:c r="B1830" s="888" t="n">
        <x:v>46175</x:v>
      </x:c>
      <x:c r="C1830" t="str">
        <x:v>O Myton</x:v>
      </x:c>
      <x:c r="D1830" t="str">
        <x:v>Permanent</x:v>
      </x:c>
      <x:c r="E1830" t="str">
        <x:v>Thurrock</x:v>
      </x:c>
      <x:c r="F1830" t="str">
        <x:v>Operative Porter</x:v>
      </x:c>
      <x:c r="G1830" t="str">
        <x:v>402547</x:v>
      </x:c>
      <x:c r="H1830" t="str">
        <x:v>London Metropolitan University</x:v>
      </x:c>
      <x:c r="I1830" s="22" t="n">
        <x:v>7</x:v>
      </x:c>
      <x:c r="J1830" t="str">
        <x:v>Worked</x:v>
      </x:c>
      <x:c r="K1830" t="str">
        <x:v>Employee 103182; home branch Thurrock; assigned role Operative Porter | Deployment branch: Thurrock | Actual role: Operative Porter | Jobs: 402547 | Customers: London Metropolitan University | Actual hours: 7.0; source records: 1</x:v>
      </x:c>
      <x:c r="L1830" t="str">
        <x:v>Include</x:v>
      </x:c>
      <x:c r="M1830"/>
      <x:c r="N1830"/>
    </x:row>
    <x:row r="1831">
      <x:c r="A1831" t="str">
        <x:v>O Myton|2026-06-03</x:v>
      </x:c>
      <x:c r="B1831" s="888" t="n">
        <x:v>46176</x:v>
      </x:c>
      <x:c r="C1831" t="str">
        <x:v>O Myton</x:v>
      </x:c>
      <x:c r="D1831" t="str">
        <x:v>Permanent</x:v>
      </x:c>
      <x:c r="E1831" t="str">
        <x:v>Thurrock</x:v>
      </x:c>
      <x:c r="F1831" t="str">
        <x:v>Operative Porter</x:v>
      </x:c>
      <x:c r="G1831" t="str">
        <x:v>402584</x:v>
      </x:c>
      <x:c r="H1831" t="str">
        <x:v>Bank of America Merrill Lynch</x:v>
      </x:c>
      <x:c r="I1831" s="22" t="n">
        <x:v>8.5</x:v>
      </x:c>
      <x:c r="J1831" t="str">
        <x:v>Worked</x:v>
      </x:c>
      <x:c r="K1831" t="str">
        <x:v>Employee 103182; home branch Thurrock; assigned role Operative Porter | Deployment branch: Thurrock | Actual role: Operative Porter | Jobs: 402584 | Customers: Bank of America Merrill Lynch | Actual hours: 8.5; source records: 1</x:v>
      </x:c>
      <x:c r="L1831" t="str">
        <x:v>Include</x:v>
      </x:c>
      <x:c r="M1831"/>
      <x:c r="N1831"/>
    </x:row>
    <x:row r="1832">
      <x:c r="A1832" t="str">
        <x:v>O Myton|2026-06-04</x:v>
      </x:c>
      <x:c r="B1832" s="888" t="n">
        <x:v>46177</x:v>
      </x:c>
      <x:c r="C1832" t="str">
        <x:v>O Myton</x:v>
      </x:c>
      <x:c r="D1832" t="str">
        <x:v>Permanent</x:v>
      </x:c>
      <x:c r="E1832" t="str">
        <x:v>Thurrock</x:v>
      </x:c>
      <x:c r="F1832" t="str">
        <x:v>Operative Porter</x:v>
      </x:c>
      <x:c r="G1832" t="str">
        <x:v>402584</x:v>
      </x:c>
      <x:c r="H1832" t="str">
        <x:v>Bank of America Merrill Lynch</x:v>
      </x:c>
      <x:c r="I1832" s="22" t="n">
        <x:v>8.5</x:v>
      </x:c>
      <x:c r="J1832" t="str">
        <x:v>Worked</x:v>
      </x:c>
      <x:c r="K1832" t="str">
        <x:v>Employee 103182; home branch Thurrock; assigned role Operative Porter | Deployment branch: Thurrock | Actual role: Operative Porter | Jobs: 402584 | Customers: Bank of America Merrill Lynch | Actual hours: 8.5; source records: 1</x:v>
      </x:c>
      <x:c r="L1832" t="str">
        <x:v>Include</x:v>
      </x:c>
      <x:c r="M1832"/>
      <x:c r="N1832"/>
    </x:row>
    <x:row r="1833">
      <x:c r="A1833" t="str">
        <x:v>O Myton|2026-06-05</x:v>
      </x:c>
      <x:c r="B1833" s="888" t="n">
        <x:v>46178</x:v>
      </x:c>
      <x:c r="C1833" t="str">
        <x:v>O Myton</x:v>
      </x:c>
      <x:c r="D1833" t="str">
        <x:v>Permanent</x:v>
      </x:c>
      <x:c r="E1833" t="str">
        <x:v>Thurrock</x:v>
      </x:c>
      <x:c r="F1833" t="str">
        <x:v>Operative Porter</x:v>
      </x:c>
      <x:c r="G1833" t="str">
        <x:v>402565, 402584</x:v>
      </x:c>
      <x:c r="H1833" t="str">
        <x:v>Bank of America Merrill Lynch</x:v>
      </x:c>
      <x:c r="I1833" s="22" t="n">
        <x:v>15</x:v>
      </x:c>
      <x:c r="J1833" t="str">
        <x:v>Worked — 2 records</x:v>
      </x:c>
      <x:c r="K1833" t="str">
        <x:v>Employee 103182; home branch Thurrock; assigned role Operative Porter | Deployment branch: Thurrock | Actual role: Operative Porter | Jobs: 402565, 402584 | Customers: Bank of America Merrill Lynch | Actual hours: 15.0; source records: 2</x:v>
      </x:c>
      <x:c r="L1833" t="str">
        <x:v>Include</x:v>
      </x:c>
      <x:c r="M1833"/>
      <x:c r="N1833"/>
    </x:row>
    <x:row r="1834">
      <x:c r="A1834" t="str">
        <x:v>O Myton|2026-06-07</x:v>
      </x:c>
      <x:c r="B1834" s="888" t="n">
        <x:v>46180</x:v>
      </x:c>
      <x:c r="C1834" t="str">
        <x:v>O Myton</x:v>
      </x:c>
      <x:c r="D1834" t="str">
        <x:v>Permanent</x:v>
      </x:c>
      <x:c r="E1834" t="str">
        <x:v>Thurrock</x:v>
      </x:c>
      <x:c r="F1834" t="str">
        <x:v>Operative Porter</x:v>
      </x:c>
      <x:c r="G1834" t="str">
        <x:v>402565</x:v>
      </x:c>
      <x:c r="H1834" t="str">
        <x:v>Bank of America Merrill Lynch</x:v>
      </x:c>
      <x:c r="I1834" s="22" t="n">
        <x:v>8.5</x:v>
      </x:c>
      <x:c r="J1834" t="str">
        <x:v>Worked</x:v>
      </x:c>
      <x:c r="K1834" t="str">
        <x:v>Employee 103182; home branch Thurrock; assigned role Operative Porter | Deployment branch: Thurrock | Actual role: Operative Porter | Jobs: 402565 | Customers: Bank of America Merrill Lynch | Actual hours: 8.5; source records: 1</x:v>
      </x:c>
      <x:c r="L1834" t="str">
        <x:v>Include</x:v>
      </x:c>
      <x:c r="M1834"/>
      <x:c r="N1834"/>
    </x:row>
    <x:row r="1835">
      <x:c r="A1835" t="str">
        <x:v>O Myton|2026-06-08</x:v>
      </x:c>
      <x:c r="B1835" s="888" t="n">
        <x:v>46181</x:v>
      </x:c>
      <x:c r="C1835" t="str">
        <x:v>O Myton</x:v>
      </x:c>
      <x:c r="D1835" t="str">
        <x:v>Permanent</x:v>
      </x:c>
      <x:c r="E1835" t="str">
        <x:v>Thurrock</x:v>
      </x:c>
      <x:c r="F1835" t="str">
        <x:v>Operative Porter</x:v>
      </x:c>
      <x:c r="G1835" t="str">
        <x:v>402584</x:v>
      </x:c>
      <x:c r="H1835" t="str">
        <x:v>Bank of America Merrill Lynch</x:v>
      </x:c>
      <x:c r="I1835" s="22" t="n">
        <x:v>8.5</x:v>
      </x:c>
      <x:c r="J1835" t="str">
        <x:v>Worked</x:v>
      </x:c>
      <x:c r="K1835" t="str">
        <x:v>Employee 103182; home branch Thurrock; assigned role Operative Porter | Deployment branch: Thurrock | Actual role: Operative Porter | Jobs: 402584 | Customers: Bank of America Merrill Lynch | Actual hours: 8.5; source records: 1</x:v>
      </x:c>
      <x:c r="L1835" t="str">
        <x:v>Include</x:v>
      </x:c>
      <x:c r="M1835"/>
      <x:c r="N1835"/>
    </x:row>
    <x:row r="1836">
      <x:c r="A1836" t="str">
        <x:v>O Myton|2026-06-10</x:v>
      </x:c>
      <x:c r="B1836" s="888" t="n">
        <x:v>46183</x:v>
      </x:c>
      <x:c r="C1836" t="str">
        <x:v>O Myton</x:v>
      </x:c>
      <x:c r="D1836" t="str">
        <x:v>Permanent</x:v>
      </x:c>
      <x:c r="E1836" t="str">
        <x:v>Thurrock</x:v>
      </x:c>
      <x:c r="F1836" t="str">
        <x:v>Operative Porter</x:v>
      </x:c>
      <x:c r="G1836" t="str">
        <x:v>402584</x:v>
      </x:c>
      <x:c r="H1836" t="str">
        <x:v>Bank of America Merrill Lynch</x:v>
      </x:c>
      <x:c r="I1836" s="22" t="n">
        <x:v>8.5</x:v>
      </x:c>
      <x:c r="J1836" t="str">
        <x:v>Worked</x:v>
      </x:c>
      <x:c r="K1836" t="str">
        <x:v>Employee 103182; home branch Thurrock; assigned role Operative Porter | Deployment branch: Thurrock | Actual role: Operative Porter | Jobs: 402584 | Customers: Bank of America Merrill Lynch | Actual hours: 8.5; source records: 1</x:v>
      </x:c>
      <x:c r="L1836" t="str">
        <x:v>Include</x:v>
      </x:c>
      <x:c r="M1836"/>
      <x:c r="N1836"/>
    </x:row>
    <x:row r="1837">
      <x:c r="A1837" t="str">
        <x:v>O Myton|2026-06-11</x:v>
      </x:c>
      <x:c r="B1837" s="888" t="n">
        <x:v>46184</x:v>
      </x:c>
      <x:c r="C1837" t="str">
        <x:v>O Myton</x:v>
      </x:c>
      <x:c r="D1837" t="str">
        <x:v>Permanent</x:v>
      </x:c>
      <x:c r="E1837" t="str">
        <x:v>Thurrock</x:v>
      </x:c>
      <x:c r="F1837" t="str">
        <x:v>Operative Porter</x:v>
      </x:c>
      <x:c r="G1837" t="str">
        <x:v>402584</x:v>
      </x:c>
      <x:c r="H1837" t="str">
        <x:v>Bank of America Merrill Lynch</x:v>
      </x:c>
      <x:c r="I1837" s="22" t="n">
        <x:v>8.5</x:v>
      </x:c>
      <x:c r="J1837" t="str">
        <x:v>Worked</x:v>
      </x:c>
      <x:c r="K1837" t="str">
        <x:v>Employee 103182; home branch Thurrock; assigned role Operative Porter | Deployment branch: Thurrock | Actual role: Operative Porter | Jobs: 402584 | Customers: Bank of America Merrill Lynch | Actual hours: 8.5; source records: 1</x:v>
      </x:c>
      <x:c r="L1837" t="str">
        <x:v>Include</x:v>
      </x:c>
      <x:c r="M1837"/>
      <x:c r="N1837"/>
    </x:row>
    <x:row r="1838">
      <x:c r="A1838" t="str">
        <x:v>O Myton|2026-06-12</x:v>
      </x:c>
      <x:c r="B1838" s="888" t="n">
        <x:v>46185</x:v>
      </x:c>
      <x:c r="C1838" t="str">
        <x:v>O Myton</x:v>
      </x:c>
      <x:c r="D1838" t="str">
        <x:v>Permanent</x:v>
      </x:c>
      <x:c r="E1838" t="str">
        <x:v>Thurrock</x:v>
      </x:c>
      <x:c r="F1838" t="str">
        <x:v>Operative Porter</x:v>
      </x:c>
      <x:c r="G1838" t="str">
        <x:v>402584, 402732</x:v>
      </x:c>
      <x:c r="H1838" t="str">
        <x:v>Bank of America Merrill Lynch</x:v>
      </x:c>
      <x:c r="I1838" s="22" t="n">
        <x:v>14.5</x:v>
      </x:c>
      <x:c r="J1838" t="str">
        <x:v>Worked — 2 records</x:v>
      </x:c>
      <x:c r="K1838" t="str">
        <x:v>Employee 103182; home branch Thurrock; assigned role Operative Porter | Deployment branch: Thurrock | Actual role: Operative Porter | Jobs: 402584, 402732 | Customers: Bank of America Merrill Lynch | Actual hours: 14.5; source records: 2</x:v>
      </x:c>
      <x:c r="L1838" t="str">
        <x:v>Include</x:v>
      </x:c>
      <x:c r="M1838"/>
      <x:c r="N1838"/>
    </x:row>
    <x:row r="1839">
      <x:c r="A1839" t="str">
        <x:v>O Myton|2026-06-13</x:v>
      </x:c>
      <x:c r="B1839" s="888" t="n">
        <x:v>46186</x:v>
      </x:c>
      <x:c r="C1839" t="str">
        <x:v>O Myton</x:v>
      </x:c>
      <x:c r="D1839" t="str">
        <x:v>Permanent</x:v>
      </x:c>
      <x:c r="E1839" t="str">
        <x:v>Thurrock</x:v>
      </x:c>
      <x:c r="F1839" t="str">
        <x:v>Operative Porter</x:v>
      </x:c>
      <x:c r="G1839" t="str">
        <x:v>402732</x:v>
      </x:c>
      <x:c r="H1839" t="str">
        <x:v>Bank of America Merrill Lynch</x:v>
      </x:c>
      <x:c r="I1839" s="22" t="n">
        <x:v>8.5</x:v>
      </x:c>
      <x:c r="J1839" t="str">
        <x:v>Worked</x:v>
      </x:c>
      <x:c r="K1839" t="str">
        <x:v>Employee 103182; home branch Thurrock; assigned role Operative Porter | Deployment branch: Thurrock | Actual role: Operative Porter | Jobs: 402732 | Customers: Bank of America Merrill Lynch | Actual hours: 8.5; source records: 1</x:v>
      </x:c>
      <x:c r="L1839" t="str">
        <x:v>Include</x:v>
      </x:c>
      <x:c r="M1839"/>
      <x:c r="N1839"/>
    </x:row>
    <x:row r="1840">
      <x:c r="A1840" t="str">
        <x:v>O Myton|2026-06-14</x:v>
      </x:c>
      <x:c r="B1840" s="888" t="n">
        <x:v>46187</x:v>
      </x:c>
      <x:c r="C1840" t="str">
        <x:v>O Myton</x:v>
      </x:c>
      <x:c r="D1840" t="str">
        <x:v>Permanent</x:v>
      </x:c>
      <x:c r="E1840" t="str">
        <x:v>Thurrock</x:v>
      </x:c>
      <x:c r="F1840" t="str">
        <x:v>Operative Porter</x:v>
      </x:c>
      <x:c r="G1840" t="str">
        <x:v>402732</x:v>
      </x:c>
      <x:c r="H1840" t="str">
        <x:v>Bank of America Merrill Lynch</x:v>
      </x:c>
      <x:c r="I1840" s="22" t="n">
        <x:v>8.5</x:v>
      </x:c>
      <x:c r="J1840" t="str">
        <x:v>Worked</x:v>
      </x:c>
      <x:c r="K1840" t="str">
        <x:v>Employee 103182; home branch Thurrock; assigned role Operative Porter | Deployment branch: Thurrock | Actual role: Operative Porter | Jobs: 402732 | Customers: Bank of America Merrill Lynch | Actual hours: 8.5; source records: 1</x:v>
      </x:c>
      <x:c r="L1840" t="str">
        <x:v>Include</x:v>
      </x:c>
      <x:c r="M1840"/>
      <x:c r="N1840"/>
    </x:row>
    <x:row r="1841">
      <x:c r="A1841" t="str">
        <x:v>O Myton|2026-06-15</x:v>
      </x:c>
      <x:c r="B1841" s="888" t="n">
        <x:v>46188</x:v>
      </x:c>
      <x:c r="C1841" t="str">
        <x:v>O Myton</x:v>
      </x:c>
      <x:c r="D1841" t="str">
        <x:v>Permanent</x:v>
      </x:c>
      <x:c r="E1841" t="str">
        <x:v>Thurrock</x:v>
      </x:c>
      <x:c r="F1841" t="str">
        <x:v>Operative Porter</x:v>
      </x:c>
      <x:c r="G1841" t="str">
        <x:v>402584</x:v>
      </x:c>
      <x:c r="H1841" t="str">
        <x:v>Bank of America Merrill Lynch</x:v>
      </x:c>
      <x:c r="I1841" s="22" t="n">
        <x:v>8.5</x:v>
      </x:c>
      <x:c r="J1841" t="str">
        <x:v>Worked</x:v>
      </x:c>
      <x:c r="K1841" t="str">
        <x:v>Employee 103182; home branch Thurrock; assigned role Operative Porter | Deployment branch: Thurrock | Actual role: Operative Porter | Jobs: 402584 | Customers: Bank of America Merrill Lynch | Actual hours: 8.5; source records: 1</x:v>
      </x:c>
      <x:c r="L1841" t="str">
        <x:v>Include</x:v>
      </x:c>
      <x:c r="M1841"/>
      <x:c r="N1841"/>
    </x:row>
    <x:row r="1842">
      <x:c r="A1842" t="str">
        <x:v>O Myton|2026-06-16</x:v>
      </x:c>
      <x:c r="B1842" s="888" t="n">
        <x:v>46189</x:v>
      </x:c>
      <x:c r="C1842" t="str">
        <x:v>O Myton</x:v>
      </x:c>
      <x:c r="D1842" t="str">
        <x:v>Permanent</x:v>
      </x:c>
      <x:c r="E1842" t="str">
        <x:v>Thurrock</x:v>
      </x:c>
      <x:c r="F1842" t="str">
        <x:v>Operative Porter</x:v>
      </x:c>
      <x:c r="G1842" t="str">
        <x:v>402879</x:v>
      </x:c>
      <x:c r="H1842" t="str">
        <x:v>London Metropolitan University</x:v>
      </x:c>
      <x:c r="I1842" s="22" t="n">
        <x:v>10</x:v>
      </x:c>
      <x:c r="J1842" t="str">
        <x:v>Worked</x:v>
      </x:c>
      <x:c r="K1842" t="str">
        <x:v>Employee 103182; home branch Thurrock; assigned role Operative Porter | Deployment branch: Thurrock | Actual role: Operative Porter | Jobs: 402879 | Customers: London Metropolitan University | Actual hours: 10.0; source records: 1</x:v>
      </x:c>
      <x:c r="L1842" t="str">
        <x:v>Include</x:v>
      </x:c>
      <x:c r="M1842"/>
      <x:c r="N1842"/>
    </x:row>
    <x:row r="1843">
      <x:c r="A1843" t="str">
        <x:v>O Myton|2026-06-17</x:v>
      </x:c>
      <x:c r="B1843" s="888" t="n">
        <x:v>46190</x:v>
      </x:c>
      <x:c r="C1843" t="str">
        <x:v>O Myton</x:v>
      </x:c>
      <x:c r="D1843" t="str">
        <x:v>Permanent</x:v>
      </x:c>
      <x:c r="E1843" t="str">
        <x:v>Thurrock</x:v>
      </x:c>
      <x:c r="F1843" t="str">
        <x:v>Operative Porter</x:v>
      </x:c>
      <x:c r="G1843" t="str">
        <x:v>402584</x:v>
      </x:c>
      <x:c r="H1843" t="str">
        <x:v>Bank of America Merrill Lynch</x:v>
      </x:c>
      <x:c r="I1843" s="22" t="n">
        <x:v>8.5</x:v>
      </x:c>
      <x:c r="J1843" t="str">
        <x:v>Worked</x:v>
      </x:c>
      <x:c r="K1843" t="str">
        <x:v>Employee 103182; home branch Thurrock; assigned role Operative Porter | Deployment branch: Thurrock | Actual role: Operative Porter | Jobs: 402584 | Customers: Bank of America Merrill Lynch | Actual hours: 8.5; source records: 1</x:v>
      </x:c>
      <x:c r="L1843" t="str">
        <x:v>Include</x:v>
      </x:c>
      <x:c r="M1843"/>
      <x:c r="N1843"/>
    </x:row>
    <x:row r="1844">
      <x:c r="A1844" t="str">
        <x:v>O Myton|2026-06-18</x:v>
      </x:c>
      <x:c r="B1844" s="888" t="n">
        <x:v>46191</x:v>
      </x:c>
      <x:c r="C1844" t="str">
        <x:v>O Myton</x:v>
      </x:c>
      <x:c r="D1844" t="str">
        <x:v>Permanent</x:v>
      </x:c>
      <x:c r="E1844" t="str">
        <x:v>Thurrock</x:v>
      </x:c>
      <x:c r="F1844" t="str">
        <x:v>Operative Porter</x:v>
      </x:c>
      <x:c r="G1844" t="str">
        <x:v>402584</x:v>
      </x:c>
      <x:c r="H1844" t="str">
        <x:v>Bank of America Merrill Lynch</x:v>
      </x:c>
      <x:c r="I1844" s="22" t="n">
        <x:v>8.5</x:v>
      </x:c>
      <x:c r="J1844" t="str">
        <x:v>CONFLICT — Worked + leave</x:v>
      </x:c>
      <x:c r="K1844" t="str">
        <x:v>Employee 103182; home branch Thurrock; assigned role Operative Porter | Deployment branch: Thurrock | Actual role: Operative Porter | Jobs: 402584 | Customers: Bank of America Merrill Lynch | Actual hours: 8.5; source records: 1 | Leave: Annual Leave (Hours) | Leave calendar basis: Variable-pattern period</x:v>
      </x:c>
      <x:c r="L1844" t="str">
        <x:v>Include</x:v>
      </x:c>
      <x:c r="M1844"/>
      <x:c r="N1844"/>
    </x:row>
    <x:row r="1845">
      <x:c r="A1845" t="str">
        <x:v>O Myton|2026-06-19</x:v>
      </x:c>
      <x:c r="B1845" s="888" t="n">
        <x:v>46192</x:v>
      </x:c>
      <x:c r="C1845" t="str">
        <x:v>O Myton</x:v>
      </x:c>
      <x:c r="D1845" t="str">
        <x:v>Permanent</x:v>
      </x:c>
      <x:c r="E1845" t="str">
        <x:v>Thurrock</x:v>
      </x:c>
      <x:c r="F1845" t="str">
        <x:v>Operative Porter</x:v>
      </x:c>
      <x:c r="G1845"/>
      <x:c r="H1845"/>
      <x:c r="I1845" s="22" t="n">
        <x:v>0</x:v>
      </x:c>
      <x:c r="J1845" t="str">
        <x:v>Annual leave</x:v>
      </x:c>
      <x:c r="K1845" t="str">
        <x:v>Employee 103182; home branch Thurrock; assigned role Operative Porter | Leave: Annual Leave (Hours) | Leave calendar basis: Variable-pattern period</x:v>
      </x:c>
      <x:c r="L1845" t="str">
        <x:v>Include</x:v>
      </x:c>
      <x:c r="M1845"/>
      <x:c r="N1845"/>
    </x:row>
    <x:row r="1846">
      <x:c r="A1846" t="str">
        <x:v>O Myton|2026-06-22</x:v>
      </x:c>
      <x:c r="B1846" s="888" t="n">
        <x:v>46195</x:v>
      </x:c>
      <x:c r="C1846" t="str">
        <x:v>O Myton</x:v>
      </x:c>
      <x:c r="D1846" t="str">
        <x:v>Permanent</x:v>
      </x:c>
      <x:c r="E1846" t="str">
        <x:v>Thurrock</x:v>
      </x:c>
      <x:c r="F1846" t="str">
        <x:v>Operative Porter</x:v>
      </x:c>
      <x:c r="G1846"/>
      <x:c r="H1846"/>
      <x:c r="I1846" s="22" t="n">
        <x:v>0</x:v>
      </x:c>
      <x:c r="J1846" t="str">
        <x:v>Annual leave</x:v>
      </x:c>
      <x:c r="K1846" t="str">
        <x:v>Employee 103182; home branch Thurrock; assigned role Operative Porter | Leave: Annual Leave (Hours) | Leave calendar basis: Variable-pattern period</x:v>
      </x:c>
      <x:c r="L1846" t="str">
        <x:v>Include</x:v>
      </x:c>
      <x:c r="M1846"/>
      <x:c r="N1846"/>
    </x:row>
    <x:row r="1847">
      <x:c r="A1847" t="str">
        <x:v>O Myton|2026-06-23</x:v>
      </x:c>
      <x:c r="B1847" s="888" t="n">
        <x:v>46196</x:v>
      </x:c>
      <x:c r="C1847" t="str">
        <x:v>O Myton</x:v>
      </x:c>
      <x:c r="D1847" t="str">
        <x:v>Permanent</x:v>
      </x:c>
      <x:c r="E1847" t="str">
        <x:v>Thurrock</x:v>
      </x:c>
      <x:c r="F1847" t="str">
        <x:v>Operative Porter</x:v>
      </x:c>
      <x:c r="G1847"/>
      <x:c r="H1847"/>
      <x:c r="I1847" s="22" t="n">
        <x:v>0</x:v>
      </x:c>
      <x:c r="J1847" t="str">
        <x:v>Annual leave</x:v>
      </x:c>
      <x:c r="K1847" t="str">
        <x:v>Employee 103182; home branch Thurrock; assigned role Operative Porter | Leave: Annual Leave (Hours) | Leave calendar basis: Variable-pattern period</x:v>
      </x:c>
      <x:c r="L1847" t="str">
        <x:v>Include</x:v>
      </x:c>
      <x:c r="M1847"/>
      <x:c r="N1847"/>
    </x:row>
    <x:row r="1848">
      <x:c r="A1848" t="str">
        <x:v>O Myton|2026-06-24</x:v>
      </x:c>
      <x:c r="B1848" s="888" t="n">
        <x:v>46197</x:v>
      </x:c>
      <x:c r="C1848" t="str">
        <x:v>O Myton</x:v>
      </x:c>
      <x:c r="D1848" t="str">
        <x:v>Permanent</x:v>
      </x:c>
      <x:c r="E1848" t="str">
        <x:v>Thurrock</x:v>
      </x:c>
      <x:c r="F1848" t="str">
        <x:v>Operative Porter</x:v>
      </x:c>
      <x:c r="G1848"/>
      <x:c r="H1848"/>
      <x:c r="I1848" s="22" t="n">
        <x:v>0</x:v>
      </x:c>
      <x:c r="J1848" t="str">
        <x:v>Annual leave</x:v>
      </x:c>
      <x:c r="K1848" t="str">
        <x:v>Employee 103182; home branch Thurrock; assigned role Operative Porter | Leave: Annual Leave (Hours) | Leave calendar basis: Variable-pattern period</x:v>
      </x:c>
      <x:c r="L1848" t="str">
        <x:v>Include</x:v>
      </x:c>
      <x:c r="M1848"/>
      <x:c r="N1848"/>
    </x:row>
    <x:row r="1849">
      <x:c r="A1849" t="str">
        <x:v>O Myton|2026-06-29</x:v>
      </x:c>
      <x:c r="B1849" s="888" t="n">
        <x:v>46202</x:v>
      </x:c>
      <x:c r="C1849" t="str">
        <x:v>O Myton</x:v>
      </x:c>
      <x:c r="D1849" t="str">
        <x:v>Permanent</x:v>
      </x:c>
      <x:c r="E1849" t="str">
        <x:v>Thurrock</x:v>
      </x:c>
      <x:c r="F1849" t="str">
        <x:v>Operative Porter</x:v>
      </x:c>
      <x:c r="G1849"/>
      <x:c r="H1849"/>
      <x:c r="I1849" s="22" t="n">
        <x:v>0</x:v>
      </x:c>
      <x:c r="J1849" t="str">
        <x:v>Annual leave</x:v>
      </x:c>
      <x:c r="K1849" t="str">
        <x:v>Employee 103182; home branch Thurrock; assigned role Operative Porter | Leave: Annual Leave (Hours) | Leave calendar basis: Variable-pattern period</x:v>
      </x:c>
      <x:c r="L1849" t="str">
        <x:v>Include</x:v>
      </x:c>
      <x:c r="M1849"/>
      <x:c r="N1849"/>
    </x:row>
    <x:row r="1850">
      <x:c r="A1850" t="str">
        <x:v>O Myton|2026-06-30</x:v>
      </x:c>
      <x:c r="B1850" s="888" t="n">
        <x:v>46203</x:v>
      </x:c>
      <x:c r="C1850" t="str">
        <x:v>O Myton</x:v>
      </x:c>
      <x:c r="D1850" t="str">
        <x:v>Permanent</x:v>
      </x:c>
      <x:c r="E1850" t="str">
        <x:v>Thurrock</x:v>
      </x:c>
      <x:c r="F1850" t="str">
        <x:v>Operative Porter</x:v>
      </x:c>
      <x:c r="G1850"/>
      <x:c r="H1850"/>
      <x:c r="I1850" s="22" t="n">
        <x:v>0</x:v>
      </x:c>
      <x:c r="J1850" t="str">
        <x:v>Annual leave</x:v>
      </x:c>
      <x:c r="K1850" t="str">
        <x:v>Employee 103182; home branch Thurrock; assigned role Operative Porter | Leave: Annual Leave (Hours) | Leave calendar basis: Variable-pattern period</x:v>
      </x:c>
      <x:c r="L1850" t="str">
        <x:v>Include</x:v>
      </x:c>
      <x:c r="M1850"/>
      <x:c r="N1850"/>
    </x:row>
    <x:row r="1851">
      <x:c r="A1851" t="str">
        <x:v>P McDavid|2026-06-03</x:v>
      </x:c>
      <x:c r="B1851" s="888" t="n">
        <x:v>46176</x:v>
      </x:c>
      <x:c r="C1851" t="str">
        <x:v>P McDavid</x:v>
      </x:c>
      <x:c r="D1851" t="str">
        <x:v>Permanent</x:v>
      </x:c>
      <x:c r="E1851" t="str">
        <x:v>Thurrock</x:v>
      </x:c>
      <x:c r="F1851" t="str">
        <x:v>Operative Porter</x:v>
      </x:c>
      <x:c r="G1851" t="str">
        <x:v>402264</x:v>
      </x:c>
      <x:c r="H1851" t="str">
        <x:v>AlixPartners LLP</x:v>
      </x:c>
      <x:c r="I1851" s="22" t="n">
        <x:v>8.5</x:v>
      </x:c>
      <x:c r="J1851" t="str">
        <x:v>Worked</x:v>
      </x:c>
      <x:c r="K1851" t="str">
        <x:v>Employee 103428; home branch Thurrock; assigned role Operative Porter | Deployment branch: Thurrock | Actual role: Operative Skilled | Jobs: 402264 | Customers: AlixPartners LLP | Actual hours: 8.5; source records: 1</x:v>
      </x:c>
      <x:c r="L1851" t="str">
        <x:v>Include</x:v>
      </x:c>
      <x:c r="M1851"/>
      <x:c r="N1851"/>
    </x:row>
    <x:row r="1852">
      <x:c r="A1852" t="str">
        <x:v>P McDavid|2026-06-04</x:v>
      </x:c>
      <x:c r="B1852" s="888" t="n">
        <x:v>46177</x:v>
      </x:c>
      <x:c r="C1852" t="str">
        <x:v>P McDavid</x:v>
      </x:c>
      <x:c r="D1852" t="str">
        <x:v>Permanent</x:v>
      </x:c>
      <x:c r="E1852" t="str">
        <x:v>Thurrock</x:v>
      </x:c>
      <x:c r="F1852" t="str">
        <x:v>Operative Porter</x:v>
      </x:c>
      <x:c r="G1852" t="str">
        <x:v>402264</x:v>
      </x:c>
      <x:c r="H1852" t="str">
        <x:v>AlixPartners LLP</x:v>
      </x:c>
      <x:c r="I1852" s="22" t="n">
        <x:v>8.5</x:v>
      </x:c>
      <x:c r="J1852" t="str">
        <x:v>Worked</x:v>
      </x:c>
      <x:c r="K1852" t="str">
        <x:v>Employee 103428; home branch Thurrock; assigned role Operative Porter | Deployment branch: Thurrock | Actual role: Operative Skilled | Jobs: 402264 | Customers: AlixPartners LLP | Actual hours: 8.5; source records: 1</x:v>
      </x:c>
      <x:c r="L1852" t="str">
        <x:v>Include</x:v>
      </x:c>
      <x:c r="M1852"/>
      <x:c r="N1852"/>
    </x:row>
    <x:row r="1853">
      <x:c r="A1853" t="str">
        <x:v>P McDavid|2026-06-05</x:v>
      </x:c>
      <x:c r="B1853" s="888" t="n">
        <x:v>46178</x:v>
      </x:c>
      <x:c r="C1853" t="str">
        <x:v>P McDavid</x:v>
      </x:c>
      <x:c r="D1853" t="str">
        <x:v>Permanent</x:v>
      </x:c>
      <x:c r="E1853" t="str">
        <x:v>Thurrock</x:v>
      </x:c>
      <x:c r="F1853" t="str">
        <x:v>Operative Porter</x:v>
      </x:c>
      <x:c r="G1853" t="str">
        <x:v>402536</x:v>
      </x:c>
      <x:c r="H1853" t="str">
        <x:v>Haringey Council</x:v>
      </x:c>
      <x:c r="I1853" s="22" t="n">
        <x:v>9</x:v>
      </x:c>
      <x:c r="J1853" t="str">
        <x:v>Worked</x:v>
      </x:c>
      <x:c r="K1853" t="str">
        <x:v>Employee 103428; home branch Thurrock; assigned role Operative Porter | Deployment branch: Thurrock | Actual role: Operative Skilled | Jobs: 402536 | Customers: Haringey Council | Actual hours: 9.0; source records: 1</x:v>
      </x:c>
      <x:c r="L1853" t="str">
        <x:v>Include</x:v>
      </x:c>
      <x:c r="M1853"/>
      <x:c r="N1853"/>
    </x:row>
    <x:row r="1854">
      <x:c r="A1854" t="str">
        <x:v>P McDavid|2026-06-08</x:v>
      </x:c>
      <x:c r="B1854" s="888" t="n">
        <x:v>46181</x:v>
      </x:c>
      <x:c r="C1854" t="str">
        <x:v>P McDavid</x:v>
      </x:c>
      <x:c r="D1854" t="str">
        <x:v>Permanent</x:v>
      </x:c>
      <x:c r="E1854" t="str">
        <x:v>Thurrock</x:v>
      </x:c>
      <x:c r="F1854" t="str">
        <x:v>Operative Porter</x:v>
      </x:c>
      <x:c r="G1854" t="str">
        <x:v>401982, 402673</x:v>
      </x:c>
      <x:c r="H1854" t="str">
        <x:v>Knotel UK Ltd</x:v>
      </x:c>
      <x:c r="I1854" s="22" t="n">
        <x:v>9</x:v>
      </x:c>
      <x:c r="J1854" t="str">
        <x:v>Worked — 2 records</x:v>
      </x:c>
      <x:c r="K1854" t="str">
        <x:v>Employee 103428; home branch Thurrock; assigned role Operative Porter | Deployment branch: Thurrock | Actual role: Operative Porter | Jobs: 401982, 402673 | Customers: Knotel UK Ltd | Actual hours: 9.0; source records: 2</x:v>
      </x:c>
      <x:c r="L1854" t="str">
        <x:v>Include</x:v>
      </x:c>
      <x:c r="M1854"/>
      <x:c r="N1854"/>
    </x:row>
    <x:row r="1855">
      <x:c r="A1855" t="str">
        <x:v>P McDavid|2026-06-10</x:v>
      </x:c>
      <x:c r="B1855" s="888" t="n">
        <x:v>46183</x:v>
      </x:c>
      <x:c r="C1855" t="str">
        <x:v>P McDavid</x:v>
      </x:c>
      <x:c r="D1855" t="str">
        <x:v>Permanent</x:v>
      </x:c>
      <x:c r="E1855" t="str">
        <x:v>Thurrock</x:v>
      </x:c>
      <x:c r="F1855" t="str">
        <x:v>Operative Porter</x:v>
      </x:c>
      <x:c r="G1855" t="str">
        <x:v>402751</x:v>
      </x:c>
      <x:c r="H1855" t="str">
        <x:v>London Metropolitan University</x:v>
      </x:c>
      <x:c r="I1855" s="22" t="n">
        <x:v>6.5</x:v>
      </x:c>
      <x:c r="J1855" t="str">
        <x:v>Worked</x:v>
      </x:c>
      <x:c r="K1855" t="str">
        <x:v>Employee 103428; home branch Thurrock; assigned role Operative Porter | Deployment branch: Thurrock | Actual role: Operative Porter | Jobs: 402751 | Customers: London Metropolitan University | Actual hours: 6.5; source records: 1</x:v>
      </x:c>
      <x:c r="L1855" t="str">
        <x:v>Include</x:v>
      </x:c>
      <x:c r="M1855"/>
      <x:c r="N1855"/>
    </x:row>
    <x:row r="1856">
      <x:c r="A1856" t="str">
        <x:v>P McDavid|2026-06-11</x:v>
      </x:c>
      <x:c r="B1856" s="888" t="n">
        <x:v>46184</x:v>
      </x:c>
      <x:c r="C1856" t="str">
        <x:v>P McDavid</x:v>
      </x:c>
      <x:c r="D1856" t="str">
        <x:v>Permanent</x:v>
      </x:c>
      <x:c r="E1856" t="str">
        <x:v>Thurrock</x:v>
      </x:c>
      <x:c r="F1856" t="str">
        <x:v>Operative Porter</x:v>
      </x:c>
      <x:c r="G1856" t="str">
        <x:v>402264</x:v>
      </x:c>
      <x:c r="H1856" t="str">
        <x:v>AlixPartners LLP</x:v>
      </x:c>
      <x:c r="I1856" s="22" t="n">
        <x:v>7</x:v>
      </x:c>
      <x:c r="J1856" t="str">
        <x:v>Worked</x:v>
      </x:c>
      <x:c r="K1856" t="str">
        <x:v>Employee 103428; home branch Thurrock; assigned role Operative Porter | Deployment branch: Thurrock | Actual role: Operative Porter | Jobs: 402264 | Customers: AlixPartners LLP | Actual hours: 7.0; source records: 1</x:v>
      </x:c>
      <x:c r="L1856" t="str">
        <x:v>Include</x:v>
      </x:c>
      <x:c r="M1856"/>
      <x:c r="N1856"/>
    </x:row>
    <x:row r="1857">
      <x:c r="A1857" t="str">
        <x:v>P McDavid|2026-06-15</x:v>
      </x:c>
      <x:c r="B1857" s="888" t="n">
        <x:v>46188</x:v>
      </x:c>
      <x:c r="C1857" t="str">
        <x:v>P McDavid</x:v>
      </x:c>
      <x:c r="D1857" t="str">
        <x:v>Permanent</x:v>
      </x:c>
      <x:c r="E1857" t="str">
        <x:v>Thurrock</x:v>
      </x:c>
      <x:c r="F1857" t="str">
        <x:v>Operative Porter</x:v>
      </x:c>
      <x:c r="G1857" t="str">
        <x:v>401554, 399379E</x:v>
      </x:c>
      <x:c r="H1857" t="str">
        <x:v>CPM/Omnicom; Restore Harrow Green Oxford  M/W use only</x:v>
      </x:c>
      <x:c r="I1857" s="22" t="n">
        <x:v>17.5</x:v>
      </x:c>
      <x:c r="J1857" t="str">
        <x:v>Worked — 2 records</x:v>
      </x:c>
      <x:c r="K1857" t="str">
        <x:v>Employee 103428; home branch Thurrock; assigned role Operative Porter | Deployment branch: Oxford | Actual role: Operative Porter | Jobs: 401554, 399379E | Customers: CPM/Omnicom; Restore Harrow Green Oxford  M/W use only | Actual hours: 17.5; source records: 2</x:v>
      </x:c>
      <x:c r="L1857" t="str">
        <x:v>Include</x:v>
      </x:c>
      <x:c r="M1857"/>
      <x:c r="N1857"/>
    </x:row>
    <x:row r="1858">
      <x:c r="A1858" t="str">
        <x:v>P McDavid|2026-06-16</x:v>
      </x:c>
      <x:c r="B1858" s="888" t="n">
        <x:v>46189</x:v>
      </x:c>
      <x:c r="C1858" t="str">
        <x:v>P McDavid</x:v>
      </x:c>
      <x:c r="D1858" t="str">
        <x:v>Permanent</x:v>
      </x:c>
      <x:c r="E1858" t="str">
        <x:v>Thurrock</x:v>
      </x:c>
      <x:c r="F1858" t="str">
        <x:v>Operative Porter</x:v>
      </x:c>
      <x:c r="G1858" t="str">
        <x:v>396747</x:v>
      </x:c>
      <x:c r="H1858" t="str">
        <x:v>Kelly/Ms Emma</x:v>
      </x:c>
      <x:c r="I1858" s="22" t="n">
        <x:v>8.5</x:v>
      </x:c>
      <x:c r="J1858" t="str">
        <x:v>Worked</x:v>
      </x:c>
      <x:c r="K1858" t="str">
        <x:v>Employee 103428; home branch Thurrock; assigned role Operative Porter | Deployment branch: Thurrock | Actual role: Operative Porter | Jobs: 396747 | Customers: Kelly/Ms Emma | Actual hours: 8.5; source records: 1</x:v>
      </x:c>
      <x:c r="L1858" t="str">
        <x:v>Include</x:v>
      </x:c>
      <x:c r="M1858"/>
      <x:c r="N1858"/>
    </x:row>
    <x:row r="1859">
      <x:c r="A1859" t="str">
        <x:v>P McDavid|2026-06-17</x:v>
      </x:c>
      <x:c r="B1859" s="888" t="n">
        <x:v>46190</x:v>
      </x:c>
      <x:c r="C1859" t="str">
        <x:v>P McDavid</x:v>
      </x:c>
      <x:c r="D1859" t="str">
        <x:v>Permanent</x:v>
      </x:c>
      <x:c r="E1859" t="str">
        <x:v>Thurrock</x:v>
      </x:c>
      <x:c r="F1859" t="str">
        <x:v>Operative Porter</x:v>
      </x:c>
      <x:c r="G1859" t="str">
        <x:v>402264</x:v>
      </x:c>
      <x:c r="H1859" t="str">
        <x:v>AlixPartners LLP</x:v>
      </x:c>
      <x:c r="I1859" s="22" t="n">
        <x:v>9</x:v>
      </x:c>
      <x:c r="J1859" t="str">
        <x:v>Worked</x:v>
      </x:c>
      <x:c r="K1859" t="str">
        <x:v>Employee 103428; home branch Thurrock; assigned role Operative Porter | Deployment branch: Thurrock | Actual role: Operative Porter | Jobs: 402264 | Customers: AlixPartners LLP | Actual hours: 9.0; source records: 1</x:v>
      </x:c>
      <x:c r="L1859" t="str">
        <x:v>Include</x:v>
      </x:c>
      <x:c r="M1859"/>
      <x:c r="N1859"/>
    </x:row>
    <x:row r="1860">
      <x:c r="A1860" t="str">
        <x:v>P McDavid|2026-06-22</x:v>
      </x:c>
      <x:c r="B1860" s="888" t="n">
        <x:v>46195</x:v>
      </x:c>
      <x:c r="C1860" t="str">
        <x:v>P McDavid</x:v>
      </x:c>
      <x:c r="D1860" t="str">
        <x:v>Permanent</x:v>
      </x:c>
      <x:c r="E1860" t="str">
        <x:v>Thurrock</x:v>
      </x:c>
      <x:c r="F1860" t="str">
        <x:v>Operative Porter</x:v>
      </x:c>
      <x:c r="G1860" t="str">
        <x:v>402264</x:v>
      </x:c>
      <x:c r="H1860" t="str">
        <x:v>AlixPartners LLP</x:v>
      </x:c>
      <x:c r="I1860" s="22" t="n">
        <x:v>9.5</x:v>
      </x:c>
      <x:c r="J1860" t="str">
        <x:v>Worked</x:v>
      </x:c>
      <x:c r="K1860" t="str">
        <x:v>Employee 103428; home branch Thurrock; assigned role Operative Porter | Deployment branch: Thurrock | Actual role: Operative Porter | Jobs: 402264 | Customers: AlixPartners LLP | Actual hours: 9.5; source records: 1</x:v>
      </x:c>
      <x:c r="L1860" t="str">
        <x:v>Include</x:v>
      </x:c>
      <x:c r="M1860"/>
      <x:c r="N1860"/>
    </x:row>
    <x:row r="1861">
      <x:c r="A1861" t="str">
        <x:v>P McDavid|2026-06-23</x:v>
      </x:c>
      <x:c r="B1861" s="888" t="n">
        <x:v>46196</x:v>
      </x:c>
      <x:c r="C1861" t="str">
        <x:v>P McDavid</x:v>
      </x:c>
      <x:c r="D1861" t="str">
        <x:v>Permanent</x:v>
      </x:c>
      <x:c r="E1861" t="str">
        <x:v>Thurrock</x:v>
      </x:c>
      <x:c r="F1861" t="str">
        <x:v>Operative Porter</x:v>
      </x:c>
      <x:c r="G1861" t="str">
        <x:v>401327</x:v>
      </x:c>
      <x:c r="H1861" t="str">
        <x:v>Fortress Investment Group</x:v>
      </x:c>
      <x:c r="I1861" s="22" t="n">
        <x:v>9.5</x:v>
      </x:c>
      <x:c r="J1861" t="str">
        <x:v>Worked</x:v>
      </x:c>
      <x:c r="K1861" t="str">
        <x:v>Employee 103428; home branch Thurrock; assigned role Operative Porter | Deployment branch: Thurrock | Actual role: Operative Porter | Jobs: 401327 | Customers: Fortress Investment Group | Actual hours: 9.5; source records: 1</x:v>
      </x:c>
      <x:c r="L1861" t="str">
        <x:v>Include</x:v>
      </x:c>
      <x:c r="M1861"/>
      <x:c r="N1861"/>
    </x:row>
    <x:row r="1862">
      <x:c r="A1862" t="str">
        <x:v>P McDavid|2026-06-24</x:v>
      </x:c>
      <x:c r="B1862" s="888" t="n">
        <x:v>46197</x:v>
      </x:c>
      <x:c r="C1862" t="str">
        <x:v>P McDavid</x:v>
      </x:c>
      <x:c r="D1862" t="str">
        <x:v>Permanent</x:v>
      </x:c>
      <x:c r="E1862" t="str">
        <x:v>Thurrock</x:v>
      </x:c>
      <x:c r="F1862" t="str">
        <x:v>Operative Porter</x:v>
      </x:c>
      <x:c r="G1862" t="str">
        <x:v>401327</x:v>
      </x:c>
      <x:c r="H1862" t="str">
        <x:v>Fortress Investment Group</x:v>
      </x:c>
      <x:c r="I1862" s="22" t="n">
        <x:v>9.5</x:v>
      </x:c>
      <x:c r="J1862" t="str">
        <x:v>Worked</x:v>
      </x:c>
      <x:c r="K1862" t="str">
        <x:v>Employee 103428; home branch Thurrock; assigned role Operative Porter | Deployment branch: Thurrock | Actual role: Operative Porter | Jobs: 401327 | Customers: Fortress Investment Group | Actual hours: 9.5; source records: 1</x:v>
      </x:c>
      <x:c r="L1862" t="str">
        <x:v>Include</x:v>
      </x:c>
      <x:c r="M1862"/>
      <x:c r="N1862"/>
    </x:row>
    <x:row r="1863">
      <x:c r="A1863" t="str">
        <x:v>P McDavid|2026-06-30</x:v>
      </x:c>
      <x:c r="B1863" s="888" t="n">
        <x:v>46203</x:v>
      </x:c>
      <x:c r="C1863" t="str">
        <x:v>P McDavid</x:v>
      </x:c>
      <x:c r="D1863" t="str">
        <x:v>Permanent</x:v>
      </x:c>
      <x:c r="E1863" t="str">
        <x:v>Thurrock</x:v>
      </x:c>
      <x:c r="F1863" t="str">
        <x:v>Operative Porter</x:v>
      </x:c>
      <x:c r="G1863" t="str">
        <x:v>401494</x:v>
      </x:c>
      <x:c r="H1863" t="str">
        <x:v>Susquehanna International Group (SIG)</x:v>
      </x:c>
      <x:c r="I1863" s="22" t="n">
        <x:v>8.5</x:v>
      </x:c>
      <x:c r="J1863" t="str">
        <x:v>Worked</x:v>
      </x:c>
      <x:c r="K1863" t="str">
        <x:v>Employee 103428; home branch Thurrock; assigned role Operative Porter | Deployment branch: Thurrock | Actual role: Operative Skilled | Jobs: 401494 | Customers: Susquehanna International Group (SIG) | Actual hours: 8.5; source records: 1</x:v>
      </x:c>
      <x:c r="L1863" t="str">
        <x:v>Include</x:v>
      </x:c>
      <x:c r="M1863"/>
      <x:c r="N1863"/>
    </x:row>
    <x:row r="1864">
      <x:c r="A1864" t="str">
        <x:v>P Middleton|2026-06-02</x:v>
      </x:c>
      <x:c r="B1864" s="888" t="n">
        <x:v>46175</x:v>
      </x:c>
      <x:c r="C1864" t="str">
        <x:v>P Middleton</x:v>
      </x:c>
      <x:c r="D1864" t="str">
        <x:v>Permanent</x:v>
      </x:c>
      <x:c r="E1864" t="str">
        <x:v>Thurrock</x:v>
      </x:c>
      <x:c r="F1864" t="str">
        <x:v>Operative Skilled</x:v>
      </x:c>
      <x:c r="G1864" t="str">
        <x:v>402547</x:v>
      </x:c>
      <x:c r="H1864" t="str">
        <x:v>London Metropolitan University</x:v>
      </x:c>
      <x:c r="I1864" s="22" t="n">
        <x:v>7</x:v>
      </x:c>
      <x:c r="J1864" t="str">
        <x:v>Worked</x:v>
      </x:c>
      <x:c r="K1864" t="str">
        <x:v>Employee 1603; home branch Thurrock; assigned role Operative Skilled | Deployment branch: Thurrock | Actual role: Operative Skilled | Jobs: 402547 | Customers: London Metropolitan University | Actual hours: 7.0; source records: 1</x:v>
      </x:c>
      <x:c r="L1864" t="str">
        <x:v>Include</x:v>
      </x:c>
      <x:c r="M1864"/>
      <x:c r="N1864"/>
    </x:row>
    <x:row r="1865">
      <x:c r="A1865" t="str">
        <x:v>P Middleton|2026-06-03</x:v>
      </x:c>
      <x:c r="B1865" s="888" t="n">
        <x:v>46176</x:v>
      </x:c>
      <x:c r="C1865" t="str">
        <x:v>P Middleton</x:v>
      </x:c>
      <x:c r="D1865" t="str">
        <x:v>Permanent</x:v>
      </x:c>
      <x:c r="E1865" t="str">
        <x:v>Thurrock</x:v>
      </x:c>
      <x:c r="F1865" t="str">
        <x:v>Operative Skilled</x:v>
      </x:c>
      <x:c r="G1865" t="str">
        <x:v>402536</x:v>
      </x:c>
      <x:c r="H1865" t="str">
        <x:v>Haringey Council</x:v>
      </x:c>
      <x:c r="I1865" s="22" t="n">
        <x:v>8.5</x:v>
      </x:c>
      <x:c r="J1865" t="str">
        <x:v>Worked</x:v>
      </x:c>
      <x:c r="K1865" t="str">
        <x:v>Employee 1603; home branch Thurrock; assigned role Operative Skilled | Deployment branch: Thurrock | Actual role: Operative Skilled | Jobs: 402536 | Customers: Haringey Council | Actual hours: 8.5; source records: 1</x:v>
      </x:c>
      <x:c r="L1865" t="str">
        <x:v>Include</x:v>
      </x:c>
      <x:c r="M1865"/>
      <x:c r="N1865"/>
    </x:row>
    <x:row r="1866">
      <x:c r="A1866" t="str">
        <x:v>P Middleton|2026-06-04</x:v>
      </x:c>
      <x:c r="B1866" s="888" t="n">
        <x:v>46177</x:v>
      </x:c>
      <x:c r="C1866" t="str">
        <x:v>P Middleton</x:v>
      </x:c>
      <x:c r="D1866" t="str">
        <x:v>Permanent</x:v>
      </x:c>
      <x:c r="E1866" t="str">
        <x:v>Thurrock</x:v>
      </x:c>
      <x:c r="F1866" t="str">
        <x:v>Operative Skilled</x:v>
      </x:c>
      <x:c r="G1866" t="str">
        <x:v>402536</x:v>
      </x:c>
      <x:c r="H1866" t="str">
        <x:v>Haringey Council</x:v>
      </x:c>
      <x:c r="I1866" s="22" t="n">
        <x:v>8.5</x:v>
      </x:c>
      <x:c r="J1866" t="str">
        <x:v>Worked</x:v>
      </x:c>
      <x:c r="K1866" t="str">
        <x:v>Employee 1603; home branch Thurrock; assigned role Operative Skilled | Deployment branch: Thurrock | Actual role: Operative Skilled | Jobs: 402536 | Customers: Haringey Council | Actual hours: 8.5; source records: 1</x:v>
      </x:c>
      <x:c r="L1866" t="str">
        <x:v>Include</x:v>
      </x:c>
      <x:c r="M1866"/>
      <x:c r="N1866"/>
    </x:row>
    <x:row r="1867">
      <x:c r="A1867" t="str">
        <x:v>P Middleton|2026-06-05</x:v>
      </x:c>
      <x:c r="B1867" s="888" t="n">
        <x:v>46178</x:v>
      </x:c>
      <x:c r="C1867" t="str">
        <x:v>P Middleton</x:v>
      </x:c>
      <x:c r="D1867" t="str">
        <x:v>Permanent</x:v>
      </x:c>
      <x:c r="E1867" t="str">
        <x:v>Thurrock</x:v>
      </x:c>
      <x:c r="F1867" t="str">
        <x:v>Operative Skilled</x:v>
      </x:c>
      <x:c r="G1867" t="str">
        <x:v>402536</x:v>
      </x:c>
      <x:c r="H1867" t="str">
        <x:v>Haringey Council</x:v>
      </x:c>
      <x:c r="I1867" s="22" t="n">
        <x:v>9</x:v>
      </x:c>
      <x:c r="J1867" t="str">
        <x:v>Worked</x:v>
      </x:c>
      <x:c r="K1867" t="str">
        <x:v>Employee 1603; home branch Thurrock; assigned role Operative Skilled | Deployment branch: Thurrock | Actual role: Operative Skilled | Jobs: 402536 | Customers: Haringey Council | Actual hours: 9.0; source records: 1</x:v>
      </x:c>
      <x:c r="L1867" t="str">
        <x:v>Include</x:v>
      </x:c>
      <x:c r="M1867"/>
      <x:c r="N1867"/>
    </x:row>
    <x:row r="1868">
      <x:c r="A1868" t="str">
        <x:v>P Middleton|2026-06-06</x:v>
      </x:c>
      <x:c r="B1868" s="888" t="n">
        <x:v>46179</x:v>
      </x:c>
      <x:c r="C1868" t="str">
        <x:v>P Middleton</x:v>
      </x:c>
      <x:c r="D1868" t="str">
        <x:v>Permanent</x:v>
      </x:c>
      <x:c r="E1868" t="str">
        <x:v>Thurrock</x:v>
      </x:c>
      <x:c r="F1868" t="str">
        <x:v>Operative Skilled</x:v>
      </x:c>
      <x:c r="G1868" t="str">
        <x:v>402536</x:v>
      </x:c>
      <x:c r="H1868" t="str">
        <x:v>Haringey Council</x:v>
      </x:c>
      <x:c r="I1868" s="22" t="n">
        <x:v>5.5</x:v>
      </x:c>
      <x:c r="J1868" t="str">
        <x:v>Worked</x:v>
      </x:c>
      <x:c r="K1868" t="str">
        <x:v>Employee 1603; home branch Thurrock; assigned role Operative Skilled | Deployment branch: Thurrock | Actual role: Operative Skilled | Jobs: 402536 | Customers: Haringey Council | Actual hours: 5.5; source records: 1</x:v>
      </x:c>
      <x:c r="L1868" t="str">
        <x:v>Include</x:v>
      </x:c>
      <x:c r="M1868"/>
      <x:c r="N1868"/>
    </x:row>
    <x:row r="1869">
      <x:c r="A1869" t="str">
        <x:v>P Middleton|2026-06-08</x:v>
      </x:c>
      <x:c r="B1869" s="888" t="n">
        <x:v>46181</x:v>
      </x:c>
      <x:c r="C1869" t="str">
        <x:v>P Middleton</x:v>
      </x:c>
      <x:c r="D1869" t="str">
        <x:v>Permanent</x:v>
      </x:c>
      <x:c r="E1869" t="str">
        <x:v>Thurrock</x:v>
      </x:c>
      <x:c r="F1869" t="str">
        <x:v>Operative Skilled</x:v>
      </x:c>
      <x:c r="G1869" t="str">
        <x:v>402536</x:v>
      </x:c>
      <x:c r="H1869" t="str">
        <x:v>Haringey Council</x:v>
      </x:c>
      <x:c r="I1869" s="22" t="n">
        <x:v>6.5</x:v>
      </x:c>
      <x:c r="J1869" t="str">
        <x:v>Worked</x:v>
      </x:c>
      <x:c r="K1869" t="str">
        <x:v>Employee 1603; home branch Thurrock; assigned role Operative Skilled | Deployment branch: Thurrock | Actual role: Operative Skilled | Jobs: 402536 | Customers: Haringey Council | Actual hours: 6.5; source records: 1</x:v>
      </x:c>
      <x:c r="L1869" t="str">
        <x:v>Include</x:v>
      </x:c>
      <x:c r="M1869"/>
      <x:c r="N1869"/>
    </x:row>
    <x:row r="1870">
      <x:c r="A1870" t="str">
        <x:v>P Middleton|2026-06-09</x:v>
      </x:c>
      <x:c r="B1870" s="888" t="n">
        <x:v>46182</x:v>
      </x:c>
      <x:c r="C1870" t="str">
        <x:v>P Middleton</x:v>
      </x:c>
      <x:c r="D1870" t="str">
        <x:v>Permanent</x:v>
      </x:c>
      <x:c r="E1870" t="str">
        <x:v>Thurrock</x:v>
      </x:c>
      <x:c r="F1870" t="str">
        <x:v>Operative Skilled</x:v>
      </x:c>
      <x:c r="G1870" t="str">
        <x:v>402605</x:v>
      </x:c>
      <x:c r="H1870" t="str">
        <x:v>JP Morgan Limited</x:v>
      </x:c>
      <x:c r="I1870" s="22" t="n">
        <x:v>8.5</x:v>
      </x:c>
      <x:c r="J1870" t="str">
        <x:v>Worked</x:v>
      </x:c>
      <x:c r="K1870" t="str">
        <x:v>Employee 1603; home branch Thurrock; assigned role Operative Skilled | Deployment branch: Thurrock | Actual role: Operative Porter | Jobs: 402605 | Customers: JP Morgan Limited | Actual hours: 8.5; source records: 1</x:v>
      </x:c>
      <x:c r="L1870" t="str">
        <x:v>Include</x:v>
      </x:c>
      <x:c r="M1870"/>
      <x:c r="N1870"/>
    </x:row>
    <x:row r="1871">
      <x:c r="A1871" t="str">
        <x:v>P Middleton|2026-06-10</x:v>
      </x:c>
      <x:c r="B1871" s="888" t="n">
        <x:v>46183</x:v>
      </x:c>
      <x:c r="C1871" t="str">
        <x:v>P Middleton</x:v>
      </x:c>
      <x:c r="D1871" t="str">
        <x:v>Permanent</x:v>
      </x:c>
      <x:c r="E1871" t="str">
        <x:v>Thurrock</x:v>
      </x:c>
      <x:c r="F1871" t="str">
        <x:v>Operative Skilled</x:v>
      </x:c>
      <x:c r="G1871" t="str">
        <x:v>402605</x:v>
      </x:c>
      <x:c r="H1871" t="str">
        <x:v>JP Morgan Limited</x:v>
      </x:c>
      <x:c r="I1871" s="22" t="n">
        <x:v>8.5</x:v>
      </x:c>
      <x:c r="J1871" t="str">
        <x:v>Worked</x:v>
      </x:c>
      <x:c r="K1871" t="str">
        <x:v>Employee 1603; home branch Thurrock; assigned role Operative Skilled | Deployment branch: Thurrock | Actual role: Operative Porter | Jobs: 402605 | Customers: JP Morgan Limited | Actual hours: 8.5; source records: 1</x:v>
      </x:c>
      <x:c r="L1871" t="str">
        <x:v>Include</x:v>
      </x:c>
      <x:c r="M1871"/>
      <x:c r="N1871"/>
    </x:row>
    <x:row r="1872">
      <x:c r="A1872" t="str">
        <x:v>P Middleton|2026-06-11</x:v>
      </x:c>
      <x:c r="B1872" s="888" t="n">
        <x:v>46184</x:v>
      </x:c>
      <x:c r="C1872" t="str">
        <x:v>P Middleton</x:v>
      </x:c>
      <x:c r="D1872" t="str">
        <x:v>Permanent</x:v>
      </x:c>
      <x:c r="E1872" t="str">
        <x:v>Thurrock</x:v>
      </x:c>
      <x:c r="F1872" t="str">
        <x:v>Operative Skilled</x:v>
      </x:c>
      <x:c r="G1872" t="str">
        <x:v>402605</x:v>
      </x:c>
      <x:c r="H1872" t="str">
        <x:v>JP Morgan Limited</x:v>
      </x:c>
      <x:c r="I1872" s="22" t="n">
        <x:v>8.5</x:v>
      </x:c>
      <x:c r="J1872" t="str">
        <x:v>Worked</x:v>
      </x:c>
      <x:c r="K1872" t="str">
        <x:v>Employee 1603; home branch Thurrock; assigned role Operative Skilled | Deployment branch: Thurrock | Actual role: Operative Porter | Jobs: 402605 | Customers: JP Morgan Limited | Actual hours: 8.5; source records: 1</x:v>
      </x:c>
      <x:c r="L1872" t="str">
        <x:v>Include</x:v>
      </x:c>
      <x:c r="M1872"/>
      <x:c r="N1872"/>
    </x:row>
    <x:row r="1873">
      <x:c r="A1873" t="str">
        <x:v>P Middleton|2026-06-12</x:v>
      </x:c>
      <x:c r="B1873" s="888" t="n">
        <x:v>46185</x:v>
      </x:c>
      <x:c r="C1873" t="str">
        <x:v>P Middleton</x:v>
      </x:c>
      <x:c r="D1873" t="str">
        <x:v>Permanent</x:v>
      </x:c>
      <x:c r="E1873" t="str">
        <x:v>Thurrock</x:v>
      </x:c>
      <x:c r="F1873" t="str">
        <x:v>Operative Skilled</x:v>
      </x:c>
      <x:c r="G1873" t="str">
        <x:v>402605</x:v>
      </x:c>
      <x:c r="H1873" t="str">
        <x:v>JP Morgan Limited</x:v>
      </x:c>
      <x:c r="I1873" s="22" t="n">
        <x:v>8.5</x:v>
      </x:c>
      <x:c r="J1873" t="str">
        <x:v>Worked</x:v>
      </x:c>
      <x:c r="K1873" t="str">
        <x:v>Employee 1603; home branch Thurrock; assigned role Operative Skilled | Deployment branch: Thurrock | Actual role: Operative Porter | Jobs: 402605 | Customers: JP Morgan Limited | Actual hours: 8.5; source records: 1</x:v>
      </x:c>
      <x:c r="L1873" t="str">
        <x:v>Include</x:v>
      </x:c>
      <x:c r="M1873"/>
      <x:c r="N1873"/>
    </x:row>
    <x:row r="1874">
      <x:c r="A1874" t="str">
        <x:v>P Middleton|2026-06-13</x:v>
      </x:c>
      <x:c r="B1874" s="888" t="n">
        <x:v>46186</x:v>
      </x:c>
      <x:c r="C1874" t="str">
        <x:v>P Middleton</x:v>
      </x:c>
      <x:c r="D1874" t="str">
        <x:v>Permanent</x:v>
      </x:c>
      <x:c r="E1874" t="str">
        <x:v>Thurrock</x:v>
      </x:c>
      <x:c r="F1874" t="str">
        <x:v>Operative Skilled</x:v>
      </x:c>
      <x:c r="G1874" t="str">
        <x:v>401554, 399379E</x:v>
      </x:c>
      <x:c r="H1874" t="str">
        <x:v>CPM/Omnicom; Restore Harrow Green Oxford  M/W use only</x:v>
      </x:c>
      <x:c r="I1874" s="22" t="n">
        <x:v>16.5</x:v>
      </x:c>
      <x:c r="J1874" t="str">
        <x:v>Worked — 2 records</x:v>
      </x:c>
      <x:c r="K1874" t="str">
        <x:v>Employee 1603; home branch Thurrock; assigned role Operative Skilled | Deployment branch: Oxford | Actual role: Operative Porter | Jobs: 401554, 399379E | Customers: CPM/Omnicom; Restore Harrow Green Oxford  M/W use only | Actual hours: 16.5; source records: 2</x:v>
      </x:c>
      <x:c r="L1874" t="str">
        <x:v>Include</x:v>
      </x:c>
      <x:c r="M1874"/>
      <x:c r="N1874"/>
    </x:row>
    <x:row r="1875">
      <x:c r="A1875" t="str">
        <x:v>P Middleton|2026-06-15</x:v>
      </x:c>
      <x:c r="B1875" s="888" t="n">
        <x:v>46188</x:v>
      </x:c>
      <x:c r="C1875" t="str">
        <x:v>P Middleton</x:v>
      </x:c>
      <x:c r="D1875" t="str">
        <x:v>Permanent</x:v>
      </x:c>
      <x:c r="E1875" t="str">
        <x:v>Thurrock</x:v>
      </x:c>
      <x:c r="F1875" t="str">
        <x:v>Operative Skilled</x:v>
      </x:c>
      <x:c r="G1875" t="str">
        <x:v>402854</x:v>
      </x:c>
      <x:c r="H1875" t="str">
        <x:v>London Metropolitan University</x:v>
      </x:c>
      <x:c r="I1875" s="22" t="n">
        <x:v>7</x:v>
      </x:c>
      <x:c r="J1875" t="str">
        <x:v>Worked</x:v>
      </x:c>
      <x:c r="K1875" t="str">
        <x:v>Employee 1603; home branch Thurrock; assigned role Operative Skilled | Deployment branch: Thurrock | Actual role: Operative Skilled | Jobs: 402854 | Customers: London Metropolitan University | Actual hours: 7.0; source records: 1</x:v>
      </x:c>
      <x:c r="L1875" t="str">
        <x:v>Include</x:v>
      </x:c>
      <x:c r="M1875"/>
      <x:c r="N1875"/>
    </x:row>
    <x:row r="1876">
      <x:c r="A1876" t="str">
        <x:v>P Middleton|2026-06-16</x:v>
      </x:c>
      <x:c r="B1876" s="888" t="n">
        <x:v>46189</x:v>
      </x:c>
      <x:c r="C1876" t="str">
        <x:v>P Middleton</x:v>
      </x:c>
      <x:c r="D1876" t="str">
        <x:v>Permanent</x:v>
      </x:c>
      <x:c r="E1876" t="str">
        <x:v>Thurrock</x:v>
      </x:c>
      <x:c r="F1876" t="str">
        <x:v>Operative Skilled</x:v>
      </x:c>
      <x:c r="G1876" t="str">
        <x:v>402879</x:v>
      </x:c>
      <x:c r="H1876" t="str">
        <x:v>London Metropolitan University</x:v>
      </x:c>
      <x:c r="I1876" s="22" t="n">
        <x:v>10</x:v>
      </x:c>
      <x:c r="J1876" t="str">
        <x:v>Worked</x:v>
      </x:c>
      <x:c r="K1876" t="str">
        <x:v>Employee 1603; home branch Thurrock; assigned role Operative Skilled | Deployment branch: Thurrock | Actual role: Operative Skilled | Jobs: 402879 | Customers: London Metropolitan University | Actual hours: 10.0; source records: 1</x:v>
      </x:c>
      <x:c r="L1876" t="str">
        <x:v>Include</x:v>
      </x:c>
      <x:c r="M1876"/>
      <x:c r="N1876"/>
    </x:row>
    <x:row r="1877">
      <x:c r="A1877" t="str">
        <x:v>P Middleton|2026-06-17</x:v>
      </x:c>
      <x:c r="B1877" s="888" t="n">
        <x:v>46190</x:v>
      </x:c>
      <x:c r="C1877" t="str">
        <x:v>P Middleton</x:v>
      </x:c>
      <x:c r="D1877" t="str">
        <x:v>Permanent</x:v>
      </x:c>
      <x:c r="E1877" t="str">
        <x:v>Thurrock</x:v>
      </x:c>
      <x:c r="F1877" t="str">
        <x:v>Operative Skilled</x:v>
      </x:c>
      <x:c r="G1877" t="str">
        <x:v>402264</x:v>
      </x:c>
      <x:c r="H1877" t="str">
        <x:v>AlixPartners LLP</x:v>
      </x:c>
      <x:c r="I1877" s="22" t="n">
        <x:v>9</x:v>
      </x:c>
      <x:c r="J1877" t="str">
        <x:v>Worked</x:v>
      </x:c>
      <x:c r="K1877" t="str">
        <x:v>Employee 1603; home branch Thurrock; assigned role Operative Skilled | Deployment branch: Thurrock | Actual role: Operative Skilled | Jobs: 402264 | Customers: AlixPartners LLP | Actual hours: 9.0; source records: 1</x:v>
      </x:c>
      <x:c r="L1877" t="str">
        <x:v>Include</x:v>
      </x:c>
      <x:c r="M1877"/>
      <x:c r="N1877"/>
    </x:row>
    <x:row r="1878">
      <x:c r="A1878" t="str">
        <x:v>P Middleton|2026-06-18</x:v>
      </x:c>
      <x:c r="B1878" s="888" t="n">
        <x:v>46191</x:v>
      </x:c>
      <x:c r="C1878" t="str">
        <x:v>P Middleton</x:v>
      </x:c>
      <x:c r="D1878" t="str">
        <x:v>Permanent</x:v>
      </x:c>
      <x:c r="E1878" t="str">
        <x:v>Thurrock</x:v>
      </x:c>
      <x:c r="F1878" t="str">
        <x:v>Operative Skilled</x:v>
      </x:c>
      <x:c r="G1878" t="str">
        <x:v>402920</x:v>
      </x:c>
      <x:c r="H1878" t="str">
        <x:v>London Metropolitan University</x:v>
      </x:c>
      <x:c r="I1878" s="22" t="n">
        <x:v>8</x:v>
      </x:c>
      <x:c r="J1878" t="str">
        <x:v>Worked</x:v>
      </x:c>
      <x:c r="K1878" t="str">
        <x:v>Employee 1603; home branch Thurrock; assigned role Operative Skilled | Deployment branch: Thurrock | Actual role: Operative Skilled | Jobs: 402920 | Customers: London Metropolitan University | Actual hours: 8.0; source records: 1</x:v>
      </x:c>
      <x:c r="L1878" t="str">
        <x:v>Include</x:v>
      </x:c>
      <x:c r="M1878"/>
      <x:c r="N1878"/>
    </x:row>
    <x:row r="1879">
      <x:c r="A1879" t="str">
        <x:v>P Middleton|2026-06-19</x:v>
      </x:c>
      <x:c r="B1879" s="888" t="n">
        <x:v>46192</x:v>
      </x:c>
      <x:c r="C1879" t="str">
        <x:v>P Middleton</x:v>
      </x:c>
      <x:c r="D1879" t="str">
        <x:v>Permanent</x:v>
      </x:c>
      <x:c r="E1879" t="str">
        <x:v>Thurrock</x:v>
      </x:c>
      <x:c r="F1879" t="str">
        <x:v>Operative Skilled</x:v>
      </x:c>
      <x:c r="G1879" t="str">
        <x:v>402600</x:v>
      </x:c>
      <x:c r="H1879" t="str">
        <x:v>JP Morgan</x:v>
      </x:c>
      <x:c r="I1879" s="22" t="n">
        <x:v>14</x:v>
      </x:c>
      <x:c r="J1879" t="str">
        <x:v>Worked</x:v>
      </x:c>
      <x:c r="K1879" t="str">
        <x:v>Employee 1603; home branch Thurrock; assigned role Operative Skilled | Deployment branch: Thurrock | Actual role: Operative Porter | Jobs: 402600 | Customers: JP Morgan | Actual hours: 14.0; source records: 1</x:v>
      </x:c>
      <x:c r="L1879" t="str">
        <x:v>Include</x:v>
      </x:c>
      <x:c r="M1879"/>
      <x:c r="N1879"/>
    </x:row>
    <x:row r="1880">
      <x:c r="A1880" t="str">
        <x:v>P Middleton|2026-06-20</x:v>
      </x:c>
      <x:c r="B1880" s="888" t="n">
        <x:v>46193</x:v>
      </x:c>
      <x:c r="C1880" t="str">
        <x:v>P Middleton</x:v>
      </x:c>
      <x:c r="D1880" t="str">
        <x:v>Permanent</x:v>
      </x:c>
      <x:c r="E1880" t="str">
        <x:v>Thurrock</x:v>
      </x:c>
      <x:c r="F1880" t="str">
        <x:v>Operative Skilled</x:v>
      </x:c>
      <x:c r="G1880" t="str">
        <x:v>402600</x:v>
      </x:c>
      <x:c r="H1880" t="str">
        <x:v>JP Morgan</x:v>
      </x:c>
      <x:c r="I1880" s="22" t="n">
        <x:v>8.5</x:v>
      </x:c>
      <x:c r="J1880" t="str">
        <x:v>Worked</x:v>
      </x:c>
      <x:c r="K1880" t="str">
        <x:v>Employee 1603; home branch Thurrock; assigned role Operative Skilled | Deployment branch: Thurrock | Actual role: Operative Porter | Jobs: 402600 | Customers: JP Morgan | Actual hours: 8.5; source records: 1</x:v>
      </x:c>
      <x:c r="L1880" t="str">
        <x:v>Include</x:v>
      </x:c>
      <x:c r="M1880"/>
      <x:c r="N1880"/>
    </x:row>
    <x:row r="1881">
      <x:c r="A1881" t="str">
        <x:v>P Middleton|2026-06-21</x:v>
      </x:c>
      <x:c r="B1881" s="888" t="n">
        <x:v>46194</x:v>
      </x:c>
      <x:c r="C1881" t="str">
        <x:v>P Middleton</x:v>
      </x:c>
      <x:c r="D1881" t="str">
        <x:v>Permanent</x:v>
      </x:c>
      <x:c r="E1881" t="str">
        <x:v>Thurrock</x:v>
      </x:c>
      <x:c r="F1881" t="str">
        <x:v>Operative Skilled</x:v>
      </x:c>
      <x:c r="G1881" t="str">
        <x:v>402600</x:v>
      </x:c>
      <x:c r="H1881" t="str">
        <x:v>JP Morgan</x:v>
      </x:c>
      <x:c r="I1881" s="22" t="n">
        <x:v>8.5</x:v>
      </x:c>
      <x:c r="J1881" t="str">
        <x:v>Worked</x:v>
      </x:c>
      <x:c r="K1881" t="str">
        <x:v>Employee 1603; home branch Thurrock; assigned role Operative Skilled | Deployment branch: Thurrock | Actual role: Operative Porter | Jobs: 402600 | Customers: JP Morgan | Actual hours: 8.5; source records: 1</x:v>
      </x:c>
      <x:c r="L1881" t="str">
        <x:v>Include</x:v>
      </x:c>
      <x:c r="M1881"/>
      <x:c r="N1881"/>
    </x:row>
    <x:row r="1882">
      <x:c r="A1882" t="str">
        <x:v>P Middleton|2026-06-22</x:v>
      </x:c>
      <x:c r="B1882" s="888" t="n">
        <x:v>46195</x:v>
      </x:c>
      <x:c r="C1882" t="str">
        <x:v>P Middleton</x:v>
      </x:c>
      <x:c r="D1882" t="str">
        <x:v>Permanent</x:v>
      </x:c>
      <x:c r="E1882" t="str">
        <x:v>Thurrock</x:v>
      </x:c>
      <x:c r="F1882" t="str">
        <x:v>Operative Skilled</x:v>
      </x:c>
      <x:c r="G1882" t="str">
        <x:v>402600</x:v>
      </x:c>
      <x:c r="H1882" t="str">
        <x:v>JP Morgan</x:v>
      </x:c>
      <x:c r="I1882" s="22" t="n">
        <x:v>8.5</x:v>
      </x:c>
      <x:c r="J1882" t="str">
        <x:v>Worked</x:v>
      </x:c>
      <x:c r="K1882" t="str">
        <x:v>Employee 1603; home branch Thurrock; assigned role Operative Skilled | Deployment branch: Thurrock | Actual role: Operative Porter | Jobs: 402600 | Customers: JP Morgan | Actual hours: 8.5; source records: 1</x:v>
      </x:c>
      <x:c r="L1882" t="str">
        <x:v>Include</x:v>
      </x:c>
      <x:c r="M1882"/>
      <x:c r="N1882"/>
    </x:row>
    <x:row r="1883">
      <x:c r="A1883" t="str">
        <x:v>P Middleton|2026-06-23</x:v>
      </x:c>
      <x:c r="B1883" s="888" t="n">
        <x:v>46196</x:v>
      </x:c>
      <x:c r="C1883" t="str">
        <x:v>P Middleton</x:v>
      </x:c>
      <x:c r="D1883" t="str">
        <x:v>Permanent</x:v>
      </x:c>
      <x:c r="E1883" t="str">
        <x:v>Thurrock</x:v>
      </x:c>
      <x:c r="F1883" t="str">
        <x:v>Operative Skilled</x:v>
      </x:c>
      <x:c r="G1883" t="str">
        <x:v>401175</x:v>
      </x:c>
      <x:c r="H1883" t="str">
        <x:v>Hogan Lovells LLP</x:v>
      </x:c>
      <x:c r="I1883" s="22" t="n">
        <x:v>4</x:v>
      </x:c>
      <x:c r="J1883" t="str">
        <x:v>Worked</x:v>
      </x:c>
      <x:c r="K1883" t="str">
        <x:v>Employee 1603; home branch Thurrock; assigned role Operative Skilled | Deployment branch: Thurrock | Actual role: Operative Skilled | Jobs: 401175 | Customers: Hogan Lovells LLP | Actual hours: 4.0; source records: 1</x:v>
      </x:c>
      <x:c r="L1883" t="str">
        <x:v>Include</x:v>
      </x:c>
      <x:c r="M1883"/>
      <x:c r="N1883"/>
    </x:row>
    <x:row r="1884">
      <x:c r="A1884" t="str">
        <x:v>P Middleton|2026-06-24</x:v>
      </x:c>
      <x:c r="B1884" s="888" t="n">
        <x:v>46197</x:v>
      </x:c>
      <x:c r="C1884" t="str">
        <x:v>P Middleton</x:v>
      </x:c>
      <x:c r="D1884" t="str">
        <x:v>Permanent</x:v>
      </x:c>
      <x:c r="E1884" t="str">
        <x:v>Thurrock</x:v>
      </x:c>
      <x:c r="F1884" t="str">
        <x:v>Operative Skilled</x:v>
      </x:c>
      <x:c r="G1884" t="str">
        <x:v>402997</x:v>
      </x:c>
      <x:c r="H1884" t="str">
        <x:v>Societe Generale</x:v>
      </x:c>
      <x:c r="I1884" s="22" t="n">
        <x:v>7</x:v>
      </x:c>
      <x:c r="J1884" t="str">
        <x:v>Worked</x:v>
      </x:c>
      <x:c r="K1884" t="str">
        <x:v>Employee 1603; home branch Thurrock; assigned role Operative Skilled | Deployment branch: Thurrock | Actual role: Operative Skilled | Jobs: 402997 | Customers: Societe Generale | Actual hours: 7.0; source records: 1</x:v>
      </x:c>
      <x:c r="L1884" t="str">
        <x:v>Include</x:v>
      </x:c>
      <x:c r="M1884"/>
      <x:c r="N1884"/>
    </x:row>
    <x:row r="1885">
      <x:c r="A1885" t="str">
        <x:v>P Middleton|2026-06-25</x:v>
      </x:c>
      <x:c r="B1885" s="888" t="n">
        <x:v>46198</x:v>
      </x:c>
      <x:c r="C1885" t="str">
        <x:v>P Middleton</x:v>
      </x:c>
      <x:c r="D1885" t="str">
        <x:v>Permanent</x:v>
      </x:c>
      <x:c r="E1885" t="str">
        <x:v>Thurrock</x:v>
      </x:c>
      <x:c r="F1885" t="str">
        <x:v>Operative Skilled</x:v>
      </x:c>
      <x:c r="G1885" t="str">
        <x:v>401175</x:v>
      </x:c>
      <x:c r="H1885" t="str">
        <x:v>Hogan Lovells LLP</x:v>
      </x:c>
      <x:c r="I1885" s="22" t="n">
        <x:v>8.5</x:v>
      </x:c>
      <x:c r="J1885" t="str">
        <x:v>Worked</x:v>
      </x:c>
      <x:c r="K1885" t="str">
        <x:v>Employee 1603; home branch Thurrock; assigned role Operative Skilled | Deployment branch: Thurrock | Actual role: Operative Skilled | Jobs: 401175 | Customers: Hogan Lovells LLP | Actual hours: 8.5; source records: 1</x:v>
      </x:c>
      <x:c r="L1885" t="str">
        <x:v>Include</x:v>
      </x:c>
      <x:c r="M1885"/>
      <x:c r="N1885"/>
    </x:row>
    <x:row r="1886">
      <x:c r="A1886" t="str">
        <x:v>P Middleton|2026-06-26</x:v>
      </x:c>
      <x:c r="B1886" s="888" t="n">
        <x:v>46199</x:v>
      </x:c>
      <x:c r="C1886" t="str">
        <x:v>P Middleton</x:v>
      </x:c>
      <x:c r="D1886" t="str">
        <x:v>Permanent</x:v>
      </x:c>
      <x:c r="E1886" t="str">
        <x:v>Thurrock</x:v>
      </x:c>
      <x:c r="F1886" t="str">
        <x:v>Operative Skilled</x:v>
      </x:c>
      <x:c r="G1886" t="str">
        <x:v>401175</x:v>
      </x:c>
      <x:c r="H1886" t="str">
        <x:v>Hogan Lovells LLP</x:v>
      </x:c>
      <x:c r="I1886" s="22" t="n">
        <x:v>9.5</x:v>
      </x:c>
      <x:c r="J1886" t="str">
        <x:v>Worked</x:v>
      </x:c>
      <x:c r="K1886" t="str">
        <x:v>Employee 1603; home branch Thurrock; assigned role Operative Skilled | Deployment branch: Thurrock | Actual role: Operative Skilled | Jobs: 401175 | Customers: Hogan Lovells LLP | Actual hours: 9.5; source records: 1</x:v>
      </x:c>
      <x:c r="L1886" t="str">
        <x:v>Include</x:v>
      </x:c>
      <x:c r="M1886"/>
      <x:c r="N1886"/>
    </x:row>
    <x:row r="1887">
      <x:c r="A1887" t="str">
        <x:v>P Middleton|2026-06-27</x:v>
      </x:c>
      <x:c r="B1887" s="888" t="n">
        <x:v>46200</x:v>
      </x:c>
      <x:c r="C1887" t="str">
        <x:v>P Middleton</x:v>
      </x:c>
      <x:c r="D1887" t="str">
        <x:v>Permanent</x:v>
      </x:c>
      <x:c r="E1887" t="str">
        <x:v>Thurrock</x:v>
      </x:c>
      <x:c r="F1887" t="str">
        <x:v>Operative Skilled</x:v>
      </x:c>
      <x:c r="G1887" t="str">
        <x:v>402427</x:v>
      </x:c>
      <x:c r="H1887" t="str">
        <x:v>TTG Media Limited</x:v>
      </x:c>
      <x:c r="I1887" s="22" t="n">
        <x:v>7.5</x:v>
      </x:c>
      <x:c r="J1887" t="str">
        <x:v>Worked</x:v>
      </x:c>
      <x:c r="K1887" t="str">
        <x:v>Employee 1603; home branch Thurrock; assigned role Operative Skilled | Deployment branch: Thurrock | Actual role: Operative Skilled | Jobs: 402427 | Customers: TTG Media Limited | Actual hours: 7.5; source records: 1</x:v>
      </x:c>
      <x:c r="L1887" t="str">
        <x:v>Include</x:v>
      </x:c>
      <x:c r="M1887"/>
      <x:c r="N1887"/>
    </x:row>
    <x:row r="1888">
      <x:c r="A1888" t="str">
        <x:v>P Middleton|2026-06-29</x:v>
      </x:c>
      <x:c r="B1888" s="888" t="n">
        <x:v>46202</x:v>
      </x:c>
      <x:c r="C1888" t="str">
        <x:v>P Middleton</x:v>
      </x:c>
      <x:c r="D1888" t="str">
        <x:v>Permanent</x:v>
      </x:c>
      <x:c r="E1888" t="str">
        <x:v>Thurrock</x:v>
      </x:c>
      <x:c r="F1888" t="str">
        <x:v>Operative Skilled</x:v>
      </x:c>
      <x:c r="G1888" t="str">
        <x:v>401175</x:v>
      </x:c>
      <x:c r="H1888" t="str">
        <x:v>Hogan Lovells LLP</x:v>
      </x:c>
      <x:c r="I1888" s="22" t="n">
        <x:v>9.5</x:v>
      </x:c>
      <x:c r="J1888" t="str">
        <x:v>Worked</x:v>
      </x:c>
      <x:c r="K1888" t="str">
        <x:v>Employee 1603; home branch Thurrock; assigned role Operative Skilled | Deployment branch: Thurrock | Actual role: Operative Porter | Jobs: 401175 | Customers: Hogan Lovells LLP | Actual hours: 9.5; source records: 1</x:v>
      </x:c>
      <x:c r="L1888" t="str">
        <x:v>Include</x:v>
      </x:c>
      <x:c r="M1888"/>
      <x:c r="N1888"/>
    </x:row>
    <x:row r="1889">
      <x:c r="A1889" t="str">
        <x:v>P Middleton|2026-06-30</x:v>
      </x:c>
      <x:c r="B1889" s="888" t="n">
        <x:v>46203</x:v>
      </x:c>
      <x:c r="C1889" t="str">
        <x:v>P Middleton</x:v>
      </x:c>
      <x:c r="D1889" t="str">
        <x:v>Permanent</x:v>
      </x:c>
      <x:c r="E1889" t="str">
        <x:v>Thurrock</x:v>
      </x:c>
      <x:c r="F1889" t="str">
        <x:v>Operative Skilled</x:v>
      </x:c>
      <x:c r="G1889" t="str">
        <x:v>401175</x:v>
      </x:c>
      <x:c r="H1889" t="str">
        <x:v>Hogan Lovells LLP</x:v>
      </x:c>
      <x:c r="I1889" s="22" t="n">
        <x:v>9.5</x:v>
      </x:c>
      <x:c r="J1889" t="str">
        <x:v>Worked</x:v>
      </x:c>
      <x:c r="K1889" t="str">
        <x:v>Employee 1603; home branch Thurrock; assigned role Operative Skilled | Deployment branch: Thurrock | Actual role: Operative Porter | Jobs: 401175 | Customers: Hogan Lovells LLP | Actual hours: 9.5; source records: 1</x:v>
      </x:c>
      <x:c r="L1889" t="str">
        <x:v>Include</x:v>
      </x:c>
      <x:c r="M1889"/>
      <x:c r="N1889"/>
    </x:row>
    <x:row r="1890">
      <x:c r="A1890" t="str">
        <x:v>P Ridge|2026-06-01</x:v>
      </x:c>
      <x:c r="B1890" s="888" t="n">
        <x:v>46174</x:v>
      </x:c>
      <x:c r="C1890" t="str">
        <x:v>P Ridge</x:v>
      </x:c>
      <x:c r="D1890" t="str">
        <x:v>Permanent</x:v>
      </x:c>
      <x:c r="E1890" t="str">
        <x:v>Thurrock</x:v>
      </x:c>
      <x:c r="F1890" t="str">
        <x:v>Operative Porter</x:v>
      </x:c>
      <x:c r="G1890"/>
      <x:c r="H1890"/>
      <x:c r="I1890" s="22" t="n">
        <x:v>0</x:v>
      </x:c>
      <x:c r="J1890" t="str">
        <x:v>Annual leave</x:v>
      </x:c>
      <x:c r="K1890" t="str">
        <x:v>Employee 1516; home branch Thurrock; assigned role Operative Porter | Leave: Annual Leave (Days) | Leave calendar basis: Fixed schedule</x:v>
      </x:c>
      <x:c r="L1890" t="str">
        <x:v>Include</x:v>
      </x:c>
      <x:c r="M1890"/>
      <x:c r="N1890"/>
    </x:row>
    <x:row r="1891">
      <x:c r="A1891" t="str">
        <x:v>P Ridge|2026-06-02</x:v>
      </x:c>
      <x:c r="B1891" s="888" t="n">
        <x:v>46175</x:v>
      </x:c>
      <x:c r="C1891" t="str">
        <x:v>P Ridge</x:v>
      </x:c>
      <x:c r="D1891" t="str">
        <x:v>Permanent</x:v>
      </x:c>
      <x:c r="E1891" t="str">
        <x:v>Thurrock</x:v>
      </x:c>
      <x:c r="F1891" t="str">
        <x:v>Operative Porter</x:v>
      </x:c>
      <x:c r="G1891"/>
      <x:c r="H1891"/>
      <x:c r="I1891" s="22" t="n">
        <x:v>0</x:v>
      </x:c>
      <x:c r="J1891" t="str">
        <x:v>Annual leave</x:v>
      </x:c>
      <x:c r="K1891" t="str">
        <x:v>Employee 1516; home branch Thurrock; assigned role Operative Porter | Leave: Annual Leave (Days) | Leave calendar basis: Fixed schedule</x:v>
      </x:c>
      <x:c r="L1891" t="str">
        <x:v>Include</x:v>
      </x:c>
      <x:c r="M1891"/>
      <x:c r="N1891"/>
    </x:row>
    <x:row r="1892">
      <x:c r="A1892" t="str">
        <x:v>P Ridge|2026-06-03</x:v>
      </x:c>
      <x:c r="B1892" s="888" t="n">
        <x:v>46176</x:v>
      </x:c>
      <x:c r="C1892" t="str">
        <x:v>P Ridge</x:v>
      </x:c>
      <x:c r="D1892" t="str">
        <x:v>Permanent</x:v>
      </x:c>
      <x:c r="E1892" t="str">
        <x:v>Thurrock</x:v>
      </x:c>
      <x:c r="F1892" t="str">
        <x:v>Operative Porter</x:v>
      </x:c>
      <x:c r="G1892"/>
      <x:c r="H1892"/>
      <x:c r="I1892" s="22" t="n">
        <x:v>0</x:v>
      </x:c>
      <x:c r="J1892" t="str">
        <x:v>Annual leave</x:v>
      </x:c>
      <x:c r="K1892" t="str">
        <x:v>Employee 1516; home branch Thurrock; assigned role Operative Porter | Leave: Annual Leave (Days) | Leave calendar basis: Fixed schedule</x:v>
      </x:c>
      <x:c r="L1892" t="str">
        <x:v>Include</x:v>
      </x:c>
      <x:c r="M1892"/>
      <x:c r="N1892"/>
    </x:row>
    <x:row r="1893">
      <x:c r="A1893" t="str">
        <x:v>P Ridge|2026-06-04</x:v>
      </x:c>
      <x:c r="B1893" s="888" t="n">
        <x:v>46177</x:v>
      </x:c>
      <x:c r="C1893" t="str">
        <x:v>P Ridge</x:v>
      </x:c>
      <x:c r="D1893" t="str">
        <x:v>Permanent</x:v>
      </x:c>
      <x:c r="E1893" t="str">
        <x:v>Thurrock</x:v>
      </x:c>
      <x:c r="F1893" t="str">
        <x:v>Operative Porter</x:v>
      </x:c>
      <x:c r="G1893"/>
      <x:c r="H1893"/>
      <x:c r="I1893" s="22" t="n">
        <x:v>0</x:v>
      </x:c>
      <x:c r="J1893" t="str">
        <x:v>Annual leave</x:v>
      </x:c>
      <x:c r="K1893" t="str">
        <x:v>Employee 1516; home branch Thurrock; assigned role Operative Porter | Leave: Annual Leave (Days) | Leave calendar basis: Fixed schedule</x:v>
      </x:c>
      <x:c r="L1893" t="str">
        <x:v>Include</x:v>
      </x:c>
      <x:c r="M1893"/>
      <x:c r="N1893"/>
    </x:row>
    <x:row r="1894">
      <x:c r="A1894" t="str">
        <x:v>P Ridge|2026-06-05</x:v>
      </x:c>
      <x:c r="B1894" s="888" t="n">
        <x:v>46178</x:v>
      </x:c>
      <x:c r="C1894" t="str">
        <x:v>P Ridge</x:v>
      </x:c>
      <x:c r="D1894" t="str">
        <x:v>Permanent</x:v>
      </x:c>
      <x:c r="E1894" t="str">
        <x:v>Thurrock</x:v>
      </x:c>
      <x:c r="F1894" t="str">
        <x:v>Operative Porter</x:v>
      </x:c>
      <x:c r="G1894"/>
      <x:c r="H1894"/>
      <x:c r="I1894" s="22" t="n">
        <x:v>0</x:v>
      </x:c>
      <x:c r="J1894" t="str">
        <x:v>Annual leave</x:v>
      </x:c>
      <x:c r="K1894" t="str">
        <x:v>Employee 1516; home branch Thurrock; assigned role Operative Porter | Leave: Annual Leave (Days) | Leave calendar basis: Fixed schedule</x:v>
      </x:c>
      <x:c r="L1894" t="str">
        <x:v>Include</x:v>
      </x:c>
      <x:c r="M1894"/>
      <x:c r="N1894"/>
    </x:row>
    <x:row r="1895">
      <x:c r="A1895" t="str">
        <x:v>P Ridge|2026-06-08</x:v>
      </x:c>
      <x:c r="B1895" s="888" t="n">
        <x:v>46181</x:v>
      </x:c>
      <x:c r="C1895" t="str">
        <x:v>P Ridge</x:v>
      </x:c>
      <x:c r="D1895" t="str">
        <x:v>Permanent</x:v>
      </x:c>
      <x:c r="E1895" t="str">
        <x:v>Thurrock</x:v>
      </x:c>
      <x:c r="F1895" t="str">
        <x:v>Operative Porter</x:v>
      </x:c>
      <x:c r="G1895"/>
      <x:c r="H1895"/>
      <x:c r="I1895" s="22" t="n">
        <x:v>0</x:v>
      </x:c>
      <x:c r="J1895" t="str">
        <x:v>Other leave — Unpaid Parental Leave</x:v>
      </x:c>
      <x:c r="K1895" t="str">
        <x:v>Employee 1516; home branch Thurrock; assigned role Operative Porter | Leave: Unpaid Parental Leave | Leave calendar basis: Fixed schedule</x:v>
      </x:c>
      <x:c r="L1895" t="str">
        <x:v>Include</x:v>
      </x:c>
      <x:c r="M1895"/>
      <x:c r="N1895"/>
    </x:row>
    <x:row r="1896">
      <x:c r="A1896" t="str">
        <x:v>P Ridge|2026-06-09</x:v>
      </x:c>
      <x:c r="B1896" s="888" t="n">
        <x:v>46182</x:v>
      </x:c>
      <x:c r="C1896" t="str">
        <x:v>P Ridge</x:v>
      </x:c>
      <x:c r="D1896" t="str">
        <x:v>Permanent</x:v>
      </x:c>
      <x:c r="E1896" t="str">
        <x:v>Thurrock</x:v>
      </x:c>
      <x:c r="F1896" t="str">
        <x:v>Operative Porter</x:v>
      </x:c>
      <x:c r="G1896"/>
      <x:c r="H1896"/>
      <x:c r="I1896" s="22" t="n">
        <x:v>0</x:v>
      </x:c>
      <x:c r="J1896" t="str">
        <x:v>Other leave — Unpaid Parental Leave</x:v>
      </x:c>
      <x:c r="K1896" t="str">
        <x:v>Employee 1516; home branch Thurrock; assigned role Operative Porter | Leave: Unpaid Parental Leave | Leave calendar basis: Fixed schedule</x:v>
      </x:c>
      <x:c r="L1896" t="str">
        <x:v>Include</x:v>
      </x:c>
      <x:c r="M1896"/>
      <x:c r="N1896"/>
    </x:row>
    <x:row r="1897">
      <x:c r="A1897" t="str">
        <x:v>P Ridge|2026-06-10</x:v>
      </x:c>
      <x:c r="B1897" s="888" t="n">
        <x:v>46183</x:v>
      </x:c>
      <x:c r="C1897" t="str">
        <x:v>P Ridge</x:v>
      </x:c>
      <x:c r="D1897" t="str">
        <x:v>Permanent</x:v>
      </x:c>
      <x:c r="E1897" t="str">
        <x:v>Thurrock</x:v>
      </x:c>
      <x:c r="F1897" t="str">
        <x:v>Operative Porter</x:v>
      </x:c>
      <x:c r="G1897"/>
      <x:c r="H1897"/>
      <x:c r="I1897" s="22" t="n">
        <x:v>0</x:v>
      </x:c>
      <x:c r="J1897" t="str">
        <x:v>Other leave — Unpaid Parental Leave</x:v>
      </x:c>
      <x:c r="K1897" t="str">
        <x:v>Employee 1516; home branch Thurrock; assigned role Operative Porter | Leave: Unpaid Parental Leave | Leave calendar basis: Fixed schedule</x:v>
      </x:c>
      <x:c r="L1897" t="str">
        <x:v>Include</x:v>
      </x:c>
      <x:c r="M1897"/>
      <x:c r="N1897"/>
    </x:row>
    <x:row r="1898">
      <x:c r="A1898" t="str">
        <x:v>P Ridge|2026-06-11</x:v>
      </x:c>
      <x:c r="B1898" s="888" t="n">
        <x:v>46184</x:v>
      </x:c>
      <x:c r="C1898" t="str">
        <x:v>P Ridge</x:v>
      </x:c>
      <x:c r="D1898" t="str">
        <x:v>Permanent</x:v>
      </x:c>
      <x:c r="E1898" t="str">
        <x:v>Thurrock</x:v>
      </x:c>
      <x:c r="F1898" t="str">
        <x:v>Operative Porter</x:v>
      </x:c>
      <x:c r="G1898"/>
      <x:c r="H1898"/>
      <x:c r="I1898" s="22" t="n">
        <x:v>0</x:v>
      </x:c>
      <x:c r="J1898" t="str">
        <x:v>Other leave — Unpaid Parental Leave</x:v>
      </x:c>
      <x:c r="K1898" t="str">
        <x:v>Employee 1516; home branch Thurrock; assigned role Operative Porter | Leave: Unpaid Parental Leave | Leave calendar basis: Fixed schedule</x:v>
      </x:c>
      <x:c r="L1898" t="str">
        <x:v>Include</x:v>
      </x:c>
      <x:c r="M1898"/>
      <x:c r="N1898"/>
    </x:row>
    <x:row r="1899">
      <x:c r="A1899" t="str">
        <x:v>P Ridge|2026-06-12</x:v>
      </x:c>
      <x:c r="B1899" s="888" t="n">
        <x:v>46185</x:v>
      </x:c>
      <x:c r="C1899" t="str">
        <x:v>P Ridge</x:v>
      </x:c>
      <x:c r="D1899" t="str">
        <x:v>Permanent</x:v>
      </x:c>
      <x:c r="E1899" t="str">
        <x:v>Thurrock</x:v>
      </x:c>
      <x:c r="F1899" t="str">
        <x:v>Operative Porter</x:v>
      </x:c>
      <x:c r="G1899"/>
      <x:c r="H1899"/>
      <x:c r="I1899" s="22" t="n">
        <x:v>0</x:v>
      </x:c>
      <x:c r="J1899" t="str">
        <x:v>Other leave — Unpaid Parental Leave</x:v>
      </x:c>
      <x:c r="K1899" t="str">
        <x:v>Employee 1516; home branch Thurrock; assigned role Operative Porter | Leave: Unpaid Parental Leave | Leave calendar basis: Fixed schedule</x:v>
      </x:c>
      <x:c r="L1899" t="str">
        <x:v>Include</x:v>
      </x:c>
      <x:c r="M1899"/>
      <x:c r="N1899"/>
    </x:row>
    <x:row r="1900">
      <x:c r="A1900" t="str">
        <x:v>P Ridge|2026-06-15</x:v>
      </x:c>
      <x:c r="B1900" s="888" t="n">
        <x:v>46188</x:v>
      </x:c>
      <x:c r="C1900" t="str">
        <x:v>P Ridge</x:v>
      </x:c>
      <x:c r="D1900" t="str">
        <x:v>Permanent</x:v>
      </x:c>
      <x:c r="E1900" t="str">
        <x:v>Thurrock</x:v>
      </x:c>
      <x:c r="F1900" t="str">
        <x:v>Operative Porter</x:v>
      </x:c>
      <x:c r="G1900"/>
      <x:c r="H1900"/>
      <x:c r="I1900" s="22" t="n">
        <x:v>0</x:v>
      </x:c>
      <x:c r="J1900" t="str">
        <x:v>Other leave — Unpaid Parental Leave</x:v>
      </x:c>
      <x:c r="K1900" t="str">
        <x:v>Employee 1516; home branch Thurrock; assigned role Operative Porter | Leave: Unpaid Parental Leave | Leave calendar basis: Fixed schedule</x:v>
      </x:c>
      <x:c r="L1900" t="str">
        <x:v>Include</x:v>
      </x:c>
      <x:c r="M1900"/>
      <x:c r="N1900"/>
    </x:row>
    <x:row r="1901">
      <x:c r="A1901" t="str">
        <x:v>P Ridge|2026-06-16</x:v>
      </x:c>
      <x:c r="B1901" s="888" t="n">
        <x:v>46189</x:v>
      </x:c>
      <x:c r="C1901" t="str">
        <x:v>P Ridge</x:v>
      </x:c>
      <x:c r="D1901" t="str">
        <x:v>Permanent</x:v>
      </x:c>
      <x:c r="E1901" t="str">
        <x:v>Thurrock</x:v>
      </x:c>
      <x:c r="F1901" t="str">
        <x:v>Operative Porter</x:v>
      </x:c>
      <x:c r="G1901"/>
      <x:c r="H1901"/>
      <x:c r="I1901" s="22" t="n">
        <x:v>0</x:v>
      </x:c>
      <x:c r="J1901" t="str">
        <x:v>Other leave — Unpaid Parental Leave</x:v>
      </x:c>
      <x:c r="K1901" t="str">
        <x:v>Employee 1516; home branch Thurrock; assigned role Operative Porter | Leave: Unpaid Parental Leave | Leave calendar basis: Fixed schedule</x:v>
      </x:c>
      <x:c r="L1901" t="str">
        <x:v>Include</x:v>
      </x:c>
      <x:c r="M1901"/>
      <x:c r="N1901"/>
    </x:row>
    <x:row r="1902">
      <x:c r="A1902" t="str">
        <x:v>P Ridge|2026-06-17</x:v>
      </x:c>
      <x:c r="B1902" s="888" t="n">
        <x:v>46190</x:v>
      </x:c>
      <x:c r="C1902" t="str">
        <x:v>P Ridge</x:v>
      </x:c>
      <x:c r="D1902" t="str">
        <x:v>Permanent</x:v>
      </x:c>
      <x:c r="E1902" t="str">
        <x:v>Thurrock</x:v>
      </x:c>
      <x:c r="F1902" t="str">
        <x:v>Operative Porter</x:v>
      </x:c>
      <x:c r="G1902"/>
      <x:c r="H1902"/>
      <x:c r="I1902" s="22" t="n">
        <x:v>0</x:v>
      </x:c>
      <x:c r="J1902" t="str">
        <x:v>Other leave — Unpaid Parental Leave</x:v>
      </x:c>
      <x:c r="K1902" t="str">
        <x:v>Employee 1516; home branch Thurrock; assigned role Operative Porter | Leave: Unpaid Parental Leave | Leave calendar basis: Fixed schedule</x:v>
      </x:c>
      <x:c r="L1902" t="str">
        <x:v>Include</x:v>
      </x:c>
      <x:c r="M1902"/>
      <x:c r="N1902"/>
    </x:row>
    <x:row r="1903">
      <x:c r="A1903" t="str">
        <x:v>P Ridge|2026-06-18</x:v>
      </x:c>
      <x:c r="B1903" s="888" t="n">
        <x:v>46191</x:v>
      </x:c>
      <x:c r="C1903" t="str">
        <x:v>P Ridge</x:v>
      </x:c>
      <x:c r="D1903" t="str">
        <x:v>Permanent</x:v>
      </x:c>
      <x:c r="E1903" t="str">
        <x:v>Thurrock</x:v>
      </x:c>
      <x:c r="F1903" t="str">
        <x:v>Operative Porter</x:v>
      </x:c>
      <x:c r="G1903"/>
      <x:c r="H1903"/>
      <x:c r="I1903" s="22" t="n">
        <x:v>0</x:v>
      </x:c>
      <x:c r="J1903" t="str">
        <x:v>Other leave — Unpaid Parental Leave</x:v>
      </x:c>
      <x:c r="K1903" t="str">
        <x:v>Employee 1516; home branch Thurrock; assigned role Operative Porter | Leave: Unpaid Parental Leave | Leave calendar basis: Fixed schedule</x:v>
      </x:c>
      <x:c r="L1903" t="str">
        <x:v>Include</x:v>
      </x:c>
      <x:c r="M1903"/>
      <x:c r="N1903"/>
    </x:row>
    <x:row r="1904">
      <x:c r="A1904" t="str">
        <x:v>P Ridge|2026-06-19</x:v>
      </x:c>
      <x:c r="B1904" s="888" t="n">
        <x:v>46192</x:v>
      </x:c>
      <x:c r="C1904" t="str">
        <x:v>P Ridge</x:v>
      </x:c>
      <x:c r="D1904" t="str">
        <x:v>Permanent</x:v>
      </x:c>
      <x:c r="E1904" t="str">
        <x:v>Thurrock</x:v>
      </x:c>
      <x:c r="F1904" t="str">
        <x:v>Operative Porter</x:v>
      </x:c>
      <x:c r="G1904"/>
      <x:c r="H1904"/>
      <x:c r="I1904" s="22" t="n">
        <x:v>0</x:v>
      </x:c>
      <x:c r="J1904" t="str">
        <x:v>Other leave — Unpaid Parental Leave</x:v>
      </x:c>
      <x:c r="K1904" t="str">
        <x:v>Employee 1516; home branch Thurrock; assigned role Operative Porter | Leave: Unpaid Parental Leave | Leave calendar basis: Fixed schedule</x:v>
      </x:c>
      <x:c r="L1904" t="str">
        <x:v>Include</x:v>
      </x:c>
      <x:c r="M1904"/>
      <x:c r="N1904"/>
    </x:row>
    <x:row r="1905">
      <x:c r="A1905" t="str">
        <x:v>P Ridge|2026-06-22</x:v>
      </x:c>
      <x:c r="B1905" s="888" t="n">
        <x:v>46195</x:v>
      </x:c>
      <x:c r="C1905" t="str">
        <x:v>P Ridge</x:v>
      </x:c>
      <x:c r="D1905" t="str">
        <x:v>Permanent</x:v>
      </x:c>
      <x:c r="E1905" t="str">
        <x:v>Thurrock</x:v>
      </x:c>
      <x:c r="F1905" t="str">
        <x:v>Operative Porter</x:v>
      </x:c>
      <x:c r="G1905"/>
      <x:c r="H1905"/>
      <x:c r="I1905" s="22" t="n">
        <x:v>0</x:v>
      </x:c>
      <x:c r="J1905" t="str">
        <x:v>Other leave — Unpaid Parental Leave</x:v>
      </x:c>
      <x:c r="K1905" t="str">
        <x:v>Employee 1516; home branch Thurrock; assigned role Operative Porter | Leave: Unpaid Parental Leave | Leave calendar basis: Fixed schedule</x:v>
      </x:c>
      <x:c r="L1905" t="str">
        <x:v>Include</x:v>
      </x:c>
      <x:c r="M1905"/>
      <x:c r="N1905"/>
    </x:row>
    <x:row r="1906">
      <x:c r="A1906" t="str">
        <x:v>P Ridge|2026-06-23</x:v>
      </x:c>
      <x:c r="B1906" s="888" t="n">
        <x:v>46196</x:v>
      </x:c>
      <x:c r="C1906" t="str">
        <x:v>P Ridge</x:v>
      </x:c>
      <x:c r="D1906" t="str">
        <x:v>Permanent</x:v>
      </x:c>
      <x:c r="E1906" t="str">
        <x:v>Thurrock</x:v>
      </x:c>
      <x:c r="F1906" t="str">
        <x:v>Operative Porter</x:v>
      </x:c>
      <x:c r="G1906"/>
      <x:c r="H1906"/>
      <x:c r="I1906" s="22" t="n">
        <x:v>0</x:v>
      </x:c>
      <x:c r="J1906" t="str">
        <x:v>Other leave — Unpaid Parental Leave</x:v>
      </x:c>
      <x:c r="K1906" t="str">
        <x:v>Employee 1516; home branch Thurrock; assigned role Operative Porter | Leave: Unpaid Parental Leave | Leave calendar basis: Fixed schedule</x:v>
      </x:c>
      <x:c r="L1906" t="str">
        <x:v>Include</x:v>
      </x:c>
      <x:c r="M1906"/>
      <x:c r="N1906"/>
    </x:row>
    <x:row r="1907">
      <x:c r="A1907" t="str">
        <x:v>P Ridge|2026-06-24</x:v>
      </x:c>
      <x:c r="B1907" s="888" t="n">
        <x:v>46197</x:v>
      </x:c>
      <x:c r="C1907" t="str">
        <x:v>P Ridge</x:v>
      </x:c>
      <x:c r="D1907" t="str">
        <x:v>Permanent</x:v>
      </x:c>
      <x:c r="E1907" t="str">
        <x:v>Thurrock</x:v>
      </x:c>
      <x:c r="F1907" t="str">
        <x:v>Operative Porter</x:v>
      </x:c>
      <x:c r="G1907"/>
      <x:c r="H1907"/>
      <x:c r="I1907" s="22" t="n">
        <x:v>0</x:v>
      </x:c>
      <x:c r="J1907" t="str">
        <x:v>Other leave — Unpaid Parental Leave</x:v>
      </x:c>
      <x:c r="K1907" t="str">
        <x:v>Employee 1516; home branch Thurrock; assigned role Operative Porter | Leave: Unpaid Parental Leave | Leave calendar basis: Fixed schedule</x:v>
      </x:c>
      <x:c r="L1907" t="str">
        <x:v>Include</x:v>
      </x:c>
      <x:c r="M1907"/>
      <x:c r="N1907"/>
    </x:row>
    <x:row r="1908">
      <x:c r="A1908" t="str">
        <x:v>P Ridge|2026-06-25</x:v>
      </x:c>
      <x:c r="B1908" s="888" t="n">
        <x:v>46198</x:v>
      </x:c>
      <x:c r="C1908" t="str">
        <x:v>P Ridge</x:v>
      </x:c>
      <x:c r="D1908" t="str">
        <x:v>Permanent</x:v>
      </x:c>
      <x:c r="E1908" t="str">
        <x:v>Thurrock</x:v>
      </x:c>
      <x:c r="F1908" t="str">
        <x:v>Operative Porter</x:v>
      </x:c>
      <x:c r="G1908"/>
      <x:c r="H1908"/>
      <x:c r="I1908" s="22" t="n">
        <x:v>0</x:v>
      </x:c>
      <x:c r="J1908" t="str">
        <x:v>Other leave — Unpaid Parental Leave</x:v>
      </x:c>
      <x:c r="K1908" t="str">
        <x:v>Employee 1516; home branch Thurrock; assigned role Operative Porter | Leave: Unpaid Parental Leave | Leave calendar basis: Fixed schedule</x:v>
      </x:c>
      <x:c r="L1908" t="str">
        <x:v>Include</x:v>
      </x:c>
      <x:c r="M1908"/>
      <x:c r="N1908"/>
    </x:row>
    <x:row r="1909">
      <x:c r="A1909" t="str">
        <x:v>P Ridge|2026-06-26</x:v>
      </x:c>
      <x:c r="B1909" s="888" t="n">
        <x:v>46199</x:v>
      </x:c>
      <x:c r="C1909" t="str">
        <x:v>P Ridge</x:v>
      </x:c>
      <x:c r="D1909" t="str">
        <x:v>Permanent</x:v>
      </x:c>
      <x:c r="E1909" t="str">
        <x:v>Thurrock</x:v>
      </x:c>
      <x:c r="F1909" t="str">
        <x:v>Operative Porter</x:v>
      </x:c>
      <x:c r="G1909"/>
      <x:c r="H1909"/>
      <x:c r="I1909" s="22" t="n">
        <x:v>0</x:v>
      </x:c>
      <x:c r="J1909" t="str">
        <x:v>Other leave — Unpaid Parental Leave</x:v>
      </x:c>
      <x:c r="K1909" t="str">
        <x:v>Employee 1516; home branch Thurrock; assigned role Operative Porter | Leave: Unpaid Parental Leave | Leave calendar basis: Fixed schedule</x:v>
      </x:c>
      <x:c r="L1909" t="str">
        <x:v>Include</x:v>
      </x:c>
      <x:c r="M1909"/>
      <x:c r="N1909"/>
    </x:row>
    <x:row r="1910">
      <x:c r="A1910" t="str">
        <x:v>P Ridge|2026-06-29</x:v>
      </x:c>
      <x:c r="B1910" s="888" t="n">
        <x:v>46202</x:v>
      </x:c>
      <x:c r="C1910" t="str">
        <x:v>P Ridge</x:v>
      </x:c>
      <x:c r="D1910" t="str">
        <x:v>Permanent</x:v>
      </x:c>
      <x:c r="E1910" t="str">
        <x:v>Thurrock</x:v>
      </x:c>
      <x:c r="F1910" t="str">
        <x:v>Operative Porter</x:v>
      </x:c>
      <x:c r="G1910"/>
      <x:c r="H1910"/>
      <x:c r="I1910" s="22" t="n">
        <x:v>0</x:v>
      </x:c>
      <x:c r="J1910" t="str">
        <x:v>Other leave — Unpaid Parental Leave</x:v>
      </x:c>
      <x:c r="K1910" t="str">
        <x:v>Employee 1516; home branch Thurrock; assigned role Operative Porter | Leave: Unpaid Parental Leave | Leave calendar basis: Fixed schedule</x:v>
      </x:c>
      <x:c r="L1910" t="str">
        <x:v>Include</x:v>
      </x:c>
      <x:c r="M1910"/>
      <x:c r="N1910"/>
    </x:row>
    <x:row r="1911">
      <x:c r="A1911" t="str">
        <x:v>P Ridge|2026-06-30</x:v>
      </x:c>
      <x:c r="B1911" s="888" t="n">
        <x:v>46203</x:v>
      </x:c>
      <x:c r="C1911" t="str">
        <x:v>P Ridge</x:v>
      </x:c>
      <x:c r="D1911" t="str">
        <x:v>Permanent</x:v>
      </x:c>
      <x:c r="E1911" t="str">
        <x:v>Thurrock</x:v>
      </x:c>
      <x:c r="F1911" t="str">
        <x:v>Operative Porter</x:v>
      </x:c>
      <x:c r="G1911"/>
      <x:c r="H1911"/>
      <x:c r="I1911" s="22" t="n">
        <x:v>0</x:v>
      </x:c>
      <x:c r="J1911" t="str">
        <x:v>Other leave — Unpaid Parental Leave</x:v>
      </x:c>
      <x:c r="K1911" t="str">
        <x:v>Employee 1516; home branch Thurrock; assigned role Operative Porter | Leave: Unpaid Parental Leave | Leave calendar basis: Fixed schedule</x:v>
      </x:c>
      <x:c r="L1911" t="str">
        <x:v>Include</x:v>
      </x:c>
      <x:c r="M1911"/>
      <x:c r="N1911"/>
    </x:row>
    <x:row r="1912">
      <x:c r="A1912" t="str">
        <x:v>P Whitehead|2026-06-01</x:v>
      </x:c>
      <x:c r="B1912" s="888" t="n">
        <x:v>46174</x:v>
      </x:c>
      <x:c r="C1912" t="str">
        <x:v>P Whitehead</x:v>
      </x:c>
      <x:c r="D1912" t="str">
        <x:v>Permanent</x:v>
      </x:c>
      <x:c r="E1912" t="str">
        <x:v>Thurrock</x:v>
      </x:c>
      <x:c r="F1912" t="str">
        <x:v>Warehouse</x:v>
      </x:c>
      <x:c r="G1912" t="str">
        <x:v>363792D</x:v>
      </x:c>
      <x:c r="H1912" t="str">
        <x:v>Thurrock Warehouse</x:v>
      </x:c>
      <x:c r="I1912" s="22" t="n">
        <x:v>9</x:v>
      </x:c>
      <x:c r="J1912" t="str">
        <x:v>Worked</x:v>
      </x:c>
      <x:c r="K1912" t="str">
        <x:v>Employee 1711; home branch Thurrock; assigned role Warehouse | Deployment branch: Thurrock | Actual role: Operative Skilled | Jobs: 363792D | Customers: Thurrock Warehouse | Actual hours: 9.0; source records: 1</x:v>
      </x:c>
      <x:c r="L1912" t="str">
        <x:v>Include</x:v>
      </x:c>
      <x:c r="M1912"/>
      <x:c r="N1912"/>
    </x:row>
    <x:row r="1913">
      <x:c r="A1913" t="str">
        <x:v>P Whitehead|2026-06-03</x:v>
      </x:c>
      <x:c r="B1913" s="888" t="n">
        <x:v>46176</x:v>
      </x:c>
      <x:c r="C1913" t="str">
        <x:v>P Whitehead</x:v>
      </x:c>
      <x:c r="D1913" t="str">
        <x:v>Permanent</x:v>
      </x:c>
      <x:c r="E1913" t="str">
        <x:v>Thurrock</x:v>
      </x:c>
      <x:c r="F1913" t="str">
        <x:v>Warehouse</x:v>
      </x:c>
      <x:c r="G1913" t="str">
        <x:v>363792D</x:v>
      </x:c>
      <x:c r="H1913" t="str">
        <x:v>Thurrock Warehouse</x:v>
      </x:c>
      <x:c r="I1913" s="22" t="n">
        <x:v>9</x:v>
      </x:c>
      <x:c r="J1913" t="str">
        <x:v>Worked</x:v>
      </x:c>
      <x:c r="K1913" t="str">
        <x:v>Employee 1711; home branch Thurrock; assigned role Warehouse | Deployment branch: Thurrock | Actual role: Operative Skilled | Jobs: 363792D | Customers: Thurrock Warehouse | Actual hours: 9.0; source records: 1</x:v>
      </x:c>
      <x:c r="L1913" t="str">
        <x:v>Include</x:v>
      </x:c>
      <x:c r="M1913"/>
      <x:c r="N1913"/>
    </x:row>
    <x:row r="1914">
      <x:c r="A1914" t="str">
        <x:v>P Whitehead|2026-06-04</x:v>
      </x:c>
      <x:c r="B1914" s="888" t="n">
        <x:v>46177</x:v>
      </x:c>
      <x:c r="C1914" t="str">
        <x:v>P Whitehead</x:v>
      </x:c>
      <x:c r="D1914" t="str">
        <x:v>Permanent</x:v>
      </x:c>
      <x:c r="E1914" t="str">
        <x:v>Thurrock</x:v>
      </x:c>
      <x:c r="F1914" t="str">
        <x:v>Warehouse</x:v>
      </x:c>
      <x:c r="G1914" t="str">
        <x:v>363792D</x:v>
      </x:c>
      <x:c r="H1914" t="str">
        <x:v>Thurrock Warehouse</x:v>
      </x:c>
      <x:c r="I1914" s="22" t="n">
        <x:v>9</x:v>
      </x:c>
      <x:c r="J1914" t="str">
        <x:v>Worked</x:v>
      </x:c>
      <x:c r="K1914" t="str">
        <x:v>Employee 1711; home branch Thurrock; assigned role Warehouse | Deployment branch: Thurrock | Actual role: Operative Skilled | Jobs: 363792D | Customers: Thurrock Warehouse | Actual hours: 9.0; source records: 1</x:v>
      </x:c>
      <x:c r="L1914" t="str">
        <x:v>Include</x:v>
      </x:c>
      <x:c r="M1914"/>
      <x:c r="N1914"/>
    </x:row>
    <x:row r="1915">
      <x:c r="A1915" t="str">
        <x:v>P Whitehead|2026-06-08</x:v>
      </x:c>
      <x:c r="B1915" s="888" t="n">
        <x:v>46181</x:v>
      </x:c>
      <x:c r="C1915" t="str">
        <x:v>P Whitehead</x:v>
      </x:c>
      <x:c r="D1915" t="str">
        <x:v>Permanent</x:v>
      </x:c>
      <x:c r="E1915" t="str">
        <x:v>Thurrock</x:v>
      </x:c>
      <x:c r="F1915" t="str">
        <x:v>Warehouse</x:v>
      </x:c>
      <x:c r="G1915" t="str">
        <x:v>363792D</x:v>
      </x:c>
      <x:c r="H1915" t="str">
        <x:v>Thurrock Warehouse</x:v>
      </x:c>
      <x:c r="I1915" s="22" t="n">
        <x:v>9</x:v>
      </x:c>
      <x:c r="J1915" t="str">
        <x:v>Worked</x:v>
      </x:c>
      <x:c r="K1915" t="str">
        <x:v>Employee 1711; home branch Thurrock; assigned role Warehouse | Deployment branch: Thurrock | Actual role: Operative Skilled | Jobs: 363792D | Customers: Thurrock Warehouse | Actual hours: 9.0; source records: 1</x:v>
      </x:c>
      <x:c r="L1915" t="str">
        <x:v>Include</x:v>
      </x:c>
      <x:c r="M1915"/>
      <x:c r="N1915"/>
    </x:row>
    <x:row r="1916">
      <x:c r="A1916" t="str">
        <x:v>P Whitehead|2026-06-10</x:v>
      </x:c>
      <x:c r="B1916" s="888" t="n">
        <x:v>46183</x:v>
      </x:c>
      <x:c r="C1916" t="str">
        <x:v>P Whitehead</x:v>
      </x:c>
      <x:c r="D1916" t="str">
        <x:v>Permanent</x:v>
      </x:c>
      <x:c r="E1916" t="str">
        <x:v>Thurrock</x:v>
      </x:c>
      <x:c r="F1916" t="str">
        <x:v>Warehouse</x:v>
      </x:c>
      <x:c r="G1916" t="str">
        <x:v>363792D</x:v>
      </x:c>
      <x:c r="H1916" t="str">
        <x:v>Thurrock Warehouse</x:v>
      </x:c>
      <x:c r="I1916" s="22" t="n">
        <x:v>9.5</x:v>
      </x:c>
      <x:c r="J1916" t="str">
        <x:v>Worked</x:v>
      </x:c>
      <x:c r="K1916" t="str">
        <x:v>Employee 1711; home branch Thurrock; assigned role Warehouse | Deployment branch: Thurrock | Actual role: Operative Skilled | Jobs: 363792D | Customers: Thurrock Warehouse | Actual hours: 9.5; source records: 1</x:v>
      </x:c>
      <x:c r="L1916" t="str">
        <x:v>Include</x:v>
      </x:c>
      <x:c r="M1916"/>
      <x:c r="N1916"/>
    </x:row>
    <x:row r="1917">
      <x:c r="A1917" t="str">
        <x:v>P Whitehead|2026-06-11</x:v>
      </x:c>
      <x:c r="B1917" s="888" t="n">
        <x:v>46184</x:v>
      </x:c>
      <x:c r="C1917" t="str">
        <x:v>P Whitehead</x:v>
      </x:c>
      <x:c r="D1917" t="str">
        <x:v>Permanent</x:v>
      </x:c>
      <x:c r="E1917" t="str">
        <x:v>Thurrock</x:v>
      </x:c>
      <x:c r="F1917" t="str">
        <x:v>Warehouse</x:v>
      </x:c>
      <x:c r="G1917" t="str">
        <x:v>363792D</x:v>
      </x:c>
      <x:c r="H1917" t="str">
        <x:v>Thurrock Warehouse</x:v>
      </x:c>
      <x:c r="I1917" s="22" t="n">
        <x:v>9</x:v>
      </x:c>
      <x:c r="J1917" t="str">
        <x:v>Worked</x:v>
      </x:c>
      <x:c r="K1917" t="str">
        <x:v>Employee 1711; home branch Thurrock; assigned role Warehouse | Deployment branch: Thurrock | Actual role: Operative Skilled | Jobs: 363792D | Customers: Thurrock Warehouse | Actual hours: 9.0; source records: 1</x:v>
      </x:c>
      <x:c r="L1917" t="str">
        <x:v>Include</x:v>
      </x:c>
      <x:c r="M1917"/>
      <x:c r="N1917"/>
    </x:row>
    <x:row r="1918">
      <x:c r="A1918" t="str">
        <x:v>P Whitehead|2026-06-16</x:v>
      </x:c>
      <x:c r="B1918" s="888" t="n">
        <x:v>46189</x:v>
      </x:c>
      <x:c r="C1918" t="str">
        <x:v>P Whitehead</x:v>
      </x:c>
      <x:c r="D1918" t="str">
        <x:v>Permanent</x:v>
      </x:c>
      <x:c r="E1918" t="str">
        <x:v>Thurrock</x:v>
      </x:c>
      <x:c r="F1918" t="str">
        <x:v>Warehouse</x:v>
      </x:c>
      <x:c r="G1918" t="str">
        <x:v>363792D</x:v>
      </x:c>
      <x:c r="H1918" t="str">
        <x:v>Thurrock Warehouse</x:v>
      </x:c>
      <x:c r="I1918" s="22" t="n">
        <x:v>9</x:v>
      </x:c>
      <x:c r="J1918" t="str">
        <x:v>Worked</x:v>
      </x:c>
      <x:c r="K1918" t="str">
        <x:v>Employee 1711; home branch Thurrock; assigned role Warehouse | Deployment branch: Thurrock | Actual role: Operative Skilled | Jobs: 363792D | Customers: Thurrock Warehouse | Actual hours: 9.0; source records: 1</x:v>
      </x:c>
      <x:c r="L1918" t="str">
        <x:v>Include</x:v>
      </x:c>
      <x:c r="M1918"/>
      <x:c r="N1918"/>
    </x:row>
    <x:row r="1919">
      <x:c r="A1919" t="str">
        <x:v>P Whitehead|2026-06-17</x:v>
      </x:c>
      <x:c r="B1919" s="888" t="n">
        <x:v>46190</x:v>
      </x:c>
      <x:c r="C1919" t="str">
        <x:v>P Whitehead</x:v>
      </x:c>
      <x:c r="D1919" t="str">
        <x:v>Permanent</x:v>
      </x:c>
      <x:c r="E1919" t="str">
        <x:v>Thurrock</x:v>
      </x:c>
      <x:c r="F1919" t="str">
        <x:v>Warehouse</x:v>
      </x:c>
      <x:c r="G1919" t="str">
        <x:v>363792D</x:v>
      </x:c>
      <x:c r="H1919" t="str">
        <x:v>Thurrock Warehouse</x:v>
      </x:c>
      <x:c r="I1919" s="22" t="n">
        <x:v>9</x:v>
      </x:c>
      <x:c r="J1919" t="str">
        <x:v>Worked</x:v>
      </x:c>
      <x:c r="K1919" t="str">
        <x:v>Employee 1711; home branch Thurrock; assigned role Warehouse | Deployment branch: Thurrock | Actual role: Operative Skilled | Jobs: 363792D | Customers: Thurrock Warehouse | Actual hours: 9.0; source records: 1</x:v>
      </x:c>
      <x:c r="L1919" t="str">
        <x:v>Include</x:v>
      </x:c>
      <x:c r="M1919"/>
      <x:c r="N1919"/>
    </x:row>
    <x:row r="1920">
      <x:c r="A1920" t="str">
        <x:v>P Whitehead|2026-06-18</x:v>
      </x:c>
      <x:c r="B1920" s="888" t="n">
        <x:v>46191</x:v>
      </x:c>
      <x:c r="C1920" t="str">
        <x:v>P Whitehead</x:v>
      </x:c>
      <x:c r="D1920" t="str">
        <x:v>Permanent</x:v>
      </x:c>
      <x:c r="E1920" t="str">
        <x:v>Thurrock</x:v>
      </x:c>
      <x:c r="F1920" t="str">
        <x:v>Warehouse</x:v>
      </x:c>
      <x:c r="G1920" t="str">
        <x:v>363792D</x:v>
      </x:c>
      <x:c r="H1920" t="str">
        <x:v>Thurrock Warehouse</x:v>
      </x:c>
      <x:c r="I1920" s="22" t="n">
        <x:v>8.5</x:v>
      </x:c>
      <x:c r="J1920" t="str">
        <x:v>Worked</x:v>
      </x:c>
      <x:c r="K1920" t="str">
        <x:v>Employee 1711; home branch Thurrock; assigned role Warehouse | Deployment branch: Thurrock | Actual role: Operative Skilled | Jobs: 363792D | Customers: Thurrock Warehouse | Actual hours: 8.5; source records: 1</x:v>
      </x:c>
      <x:c r="L1920" t="str">
        <x:v>Include</x:v>
      </x:c>
      <x:c r="M1920"/>
      <x:c r="N1920"/>
    </x:row>
    <x:row r="1921">
      <x:c r="A1921" t="str">
        <x:v>P Whitehead|2026-06-22</x:v>
      </x:c>
      <x:c r="B1921" s="888" t="n">
        <x:v>46195</x:v>
      </x:c>
      <x:c r="C1921" t="str">
        <x:v>P Whitehead</x:v>
      </x:c>
      <x:c r="D1921" t="str">
        <x:v>Permanent</x:v>
      </x:c>
      <x:c r="E1921" t="str">
        <x:v>Thurrock</x:v>
      </x:c>
      <x:c r="F1921" t="str">
        <x:v>Warehouse</x:v>
      </x:c>
      <x:c r="G1921" t="str">
        <x:v>363792D</x:v>
      </x:c>
      <x:c r="H1921" t="str">
        <x:v>Thurrock Warehouse</x:v>
      </x:c>
      <x:c r="I1921" s="22" t="n">
        <x:v>9</x:v>
      </x:c>
      <x:c r="J1921" t="str">
        <x:v>Worked</x:v>
      </x:c>
      <x:c r="K1921" t="str">
        <x:v>Employee 1711; home branch Thurrock; assigned role Warehouse | Deployment branch: Thurrock | Actual role: Operative Skilled | Jobs: 363792D | Customers: Thurrock Warehouse | Actual hours: 9.0; source records: 1</x:v>
      </x:c>
      <x:c r="L1921" t="str">
        <x:v>Include</x:v>
      </x:c>
      <x:c r="M1921"/>
      <x:c r="N1921"/>
    </x:row>
    <x:row r="1922">
      <x:c r="A1922" t="str">
        <x:v>P Whitehead|2026-06-24</x:v>
      </x:c>
      <x:c r="B1922" s="888" t="n">
        <x:v>46197</x:v>
      </x:c>
      <x:c r="C1922" t="str">
        <x:v>P Whitehead</x:v>
      </x:c>
      <x:c r="D1922" t="str">
        <x:v>Permanent</x:v>
      </x:c>
      <x:c r="E1922" t="str">
        <x:v>Thurrock</x:v>
      </x:c>
      <x:c r="F1922" t="str">
        <x:v>Warehouse</x:v>
      </x:c>
      <x:c r="G1922" t="str">
        <x:v>363792D</x:v>
      </x:c>
      <x:c r="H1922" t="str">
        <x:v>Thurrock Warehouse</x:v>
      </x:c>
      <x:c r="I1922" s="22" t="n">
        <x:v>9</x:v>
      </x:c>
      <x:c r="J1922" t="str">
        <x:v>Worked</x:v>
      </x:c>
      <x:c r="K1922" t="str">
        <x:v>Employee 1711; home branch Thurrock; assigned role Warehouse | Deployment branch: Thurrock | Actual role: Operative Skilled | Jobs: 363792D | Customers: Thurrock Warehouse | Actual hours: 9.0; source records: 1</x:v>
      </x:c>
      <x:c r="L1922" t="str">
        <x:v>Include</x:v>
      </x:c>
      <x:c r="M1922"/>
      <x:c r="N1922"/>
    </x:row>
    <x:row r="1923">
      <x:c r="A1923" t="str">
        <x:v>P Whitehead|2026-06-25</x:v>
      </x:c>
      <x:c r="B1923" s="888" t="n">
        <x:v>46198</x:v>
      </x:c>
      <x:c r="C1923" t="str">
        <x:v>P Whitehead</x:v>
      </x:c>
      <x:c r="D1923" t="str">
        <x:v>Permanent</x:v>
      </x:c>
      <x:c r="E1923" t="str">
        <x:v>Thurrock</x:v>
      </x:c>
      <x:c r="F1923" t="str">
        <x:v>Warehouse</x:v>
      </x:c>
      <x:c r="G1923" t="str">
        <x:v>363792D</x:v>
      </x:c>
      <x:c r="H1923" t="str">
        <x:v>Thurrock Warehouse</x:v>
      </x:c>
      <x:c r="I1923" s="22" t="n">
        <x:v>9</x:v>
      </x:c>
      <x:c r="J1923" t="str">
        <x:v>Worked</x:v>
      </x:c>
      <x:c r="K1923" t="str">
        <x:v>Employee 1711; home branch Thurrock; assigned role Warehouse | Deployment branch: Thurrock | Actual role: Operative Skilled | Jobs: 363792D | Customers: Thurrock Warehouse | Actual hours: 9.0; source records: 1</x:v>
      </x:c>
      <x:c r="L1923" t="str">
        <x:v>Include</x:v>
      </x:c>
      <x:c r="M1923"/>
      <x:c r="N1923"/>
    </x:row>
    <x:row r="1924">
      <x:c r="A1924" t="str">
        <x:v>P Whitehead|2026-06-29</x:v>
      </x:c>
      <x:c r="B1924" s="888" t="n">
        <x:v>46202</x:v>
      </x:c>
      <x:c r="C1924" t="str">
        <x:v>P Whitehead</x:v>
      </x:c>
      <x:c r="D1924" t="str">
        <x:v>Permanent</x:v>
      </x:c>
      <x:c r="E1924" t="str">
        <x:v>Thurrock</x:v>
      </x:c>
      <x:c r="F1924" t="str">
        <x:v>Warehouse</x:v>
      </x:c>
      <x:c r="G1924" t="str">
        <x:v>363792D</x:v>
      </x:c>
      <x:c r="H1924" t="str">
        <x:v>Thurrock Warehouse</x:v>
      </x:c>
      <x:c r="I1924" s="22" t="n">
        <x:v>9</x:v>
      </x:c>
      <x:c r="J1924" t="str">
        <x:v>Worked</x:v>
      </x:c>
      <x:c r="K1924" t="str">
        <x:v>Employee 1711; home branch Thurrock; assigned role Warehouse | Deployment branch: Thurrock | Actual role: Operative Skilled | Jobs: 363792D | Customers: Thurrock Warehouse | Actual hours: 9.0; source records: 1</x:v>
      </x:c>
      <x:c r="L1924" t="str">
        <x:v>Include</x:v>
      </x:c>
      <x:c r="M1924"/>
      <x:c r="N1924"/>
    </x:row>
    <x:row r="1925">
      <x:c r="A1925" t="str">
        <x:v>Paul Barker (C)|2026-06-01</x:v>
      </x:c>
      <x:c r="B1925" s="888" t="n">
        <x:v>46174</x:v>
      </x:c>
      <x:c r="C1925" t="str">
        <x:v>Paul Barker (C)</x:v>
      </x:c>
      <x:c r="D1925" t="str">
        <x:v>Permanent</x:v>
      </x:c>
      <x:c r="E1925" t="str">
        <x:v>Thurrock</x:v>
      </x:c>
      <x:c r="F1925" t="str">
        <x:v>Operative Porter</x:v>
      </x:c>
      <x:c r="G1925" t="str">
        <x:v>400991</x:v>
      </x:c>
      <x:c r="H1925" t="str">
        <x:v>Peabody</x:v>
      </x:c>
      <x:c r="I1925" s="22" t="n">
        <x:v>4</x:v>
      </x:c>
      <x:c r="J1925" t="str">
        <x:v>Worked</x:v>
      </x:c>
      <x:c r="K1925" t="str">
        <x:v>Employee 104327; home branch Thurrock; assigned role Operative Porter | Deployment branch: Thurrock | Actual role: Operative Driver | Jobs: 400991 | Customers: Peabody | Actual hours: 4.0; source records: 1</x:v>
      </x:c>
      <x:c r="L1925" t="str">
        <x:v>Include</x:v>
      </x:c>
      <x:c r="M1925"/>
      <x:c r="N1925"/>
    </x:row>
    <x:row r="1926">
      <x:c r="A1926" t="str">
        <x:v>Paul Barker (C)|2026-06-02</x:v>
      </x:c>
      <x:c r="B1926" s="888" t="n">
        <x:v>46175</x:v>
      </x:c>
      <x:c r="C1926" t="str">
        <x:v>Paul Barker (C)</x:v>
      </x:c>
      <x:c r="D1926" t="str">
        <x:v>Permanent</x:v>
      </x:c>
      <x:c r="E1926" t="str">
        <x:v>Thurrock</x:v>
      </x:c>
      <x:c r="F1926" t="str">
        <x:v>Operative Porter</x:v>
      </x:c>
      <x:c r="G1926" t="str">
        <x:v>402547</x:v>
      </x:c>
      <x:c r="H1926" t="str">
        <x:v>London Metropolitan University</x:v>
      </x:c>
      <x:c r="I1926" s="22" t="n">
        <x:v>7</x:v>
      </x:c>
      <x:c r="J1926" t="str">
        <x:v>Worked</x:v>
      </x:c>
      <x:c r="K1926" t="str">
        <x:v>Employee 104327; home branch Thurrock; assigned role Operative Porter | Deployment branch: Thurrock | Actual role: Operative Driver | Jobs: 402547 | Customers: London Metropolitan University | Actual hours: 7.0; source records: 1</x:v>
      </x:c>
      <x:c r="L1926" t="str">
        <x:v>Include</x:v>
      </x:c>
      <x:c r="M1926"/>
      <x:c r="N1926"/>
    </x:row>
    <x:row r="1927">
      <x:c r="A1927" t="str">
        <x:v>Paul Barker (C)|2026-06-03</x:v>
      </x:c>
      <x:c r="B1927" s="888" t="n">
        <x:v>46176</x:v>
      </x:c>
      <x:c r="C1927" t="str">
        <x:v>Paul Barker (C)</x:v>
      </x:c>
      <x:c r="D1927" t="str">
        <x:v>Permanent</x:v>
      </x:c>
      <x:c r="E1927" t="str">
        <x:v>Thurrock</x:v>
      </x:c>
      <x:c r="F1927" t="str">
        <x:v>Operative Porter</x:v>
      </x:c>
      <x:c r="G1927" t="str">
        <x:v>402435</x:v>
      </x:c>
      <x:c r="H1927" t="str">
        <x:v>The Francis Crick - Restore Information Management</x:v>
      </x:c>
      <x:c r="I1927" s="22" t="n">
        <x:v>13.25</x:v>
      </x:c>
      <x:c r="J1927" t="str">
        <x:v>Worked</x:v>
      </x:c>
      <x:c r="K1927" t="str">
        <x:v>Employee 104327; home branch Thurrock; assigned role Operative Porter | Deployment branch: Thurrock | Actual role: Operative Driver | Jobs: 402435 | Customers: The Francis Crick - Restore Information Management | Actual hours: 13.2; source records: 1</x:v>
      </x:c>
      <x:c r="L1927" t="str">
        <x:v>Include</x:v>
      </x:c>
      <x:c r="M1927"/>
      <x:c r="N1927"/>
    </x:row>
    <x:row r="1928">
      <x:c r="A1928" t="str">
        <x:v>Paul Barker (C)|2026-06-04</x:v>
      </x:c>
      <x:c r="B1928" s="888" t="n">
        <x:v>46177</x:v>
      </x:c>
      <x:c r="C1928" t="str">
        <x:v>Paul Barker (C)</x:v>
      </x:c>
      <x:c r="D1928" t="str">
        <x:v>Permanent</x:v>
      </x:c>
      <x:c r="E1928" t="str">
        <x:v>Thurrock</x:v>
      </x:c>
      <x:c r="F1928" t="str">
        <x:v>Operative Porter</x:v>
      </x:c>
      <x:c r="G1928"/>
      <x:c r="H1928"/>
      <x:c r="I1928" s="22" t="n">
        <x:v>0</x:v>
      </x:c>
      <x:c r="J1928" t="str">
        <x:v>Annual leave</x:v>
      </x:c>
      <x:c r="K1928" t="str">
        <x:v>Employee 104327; home branch Thurrock; assigned role Operative Porter | Leave: Annual Leave (Hours) | Leave calendar basis: Variable-pattern period</x:v>
      </x:c>
      <x:c r="L1928" t="str">
        <x:v>Include</x:v>
      </x:c>
      <x:c r="M1928"/>
      <x:c r="N1928"/>
    </x:row>
    <x:row r="1929">
      <x:c r="A1929" t="str">
        <x:v>Paul Barker (C)|2026-06-05</x:v>
      </x:c>
      <x:c r="B1929" s="888" t="n">
        <x:v>46178</x:v>
      </x:c>
      <x:c r="C1929" t="str">
        <x:v>Paul Barker (C)</x:v>
      </x:c>
      <x:c r="D1929" t="str">
        <x:v>Permanent</x:v>
      </x:c>
      <x:c r="E1929" t="str">
        <x:v>Thurrock</x:v>
      </x:c>
      <x:c r="F1929" t="str">
        <x:v>Operative Porter</x:v>
      </x:c>
      <x:c r="G1929" t="str">
        <x:v>402569</x:v>
      </x:c>
      <x:c r="H1929" t="str">
        <x:v>Barry/Mr Simon</x:v>
      </x:c>
      <x:c r="I1929" s="22" t="n">
        <x:v>8</x:v>
      </x:c>
      <x:c r="J1929" t="str">
        <x:v>Worked</x:v>
      </x:c>
      <x:c r="K1929" t="str">
        <x:v>Employee 104327; home branch Thurrock; assigned role Operative Porter | Deployment branch: Thurrock | Actual role: Operative Driver | Jobs: 402569 | Customers: Barry/Mr Simon | Actual hours: 8.0; source records: 1</x:v>
      </x:c>
      <x:c r="L1929" t="str">
        <x:v>Include</x:v>
      </x:c>
      <x:c r="M1929"/>
      <x:c r="N1929"/>
    </x:row>
    <x:row r="1930">
      <x:c r="A1930" t="str">
        <x:v>Paul Barker (C)|2026-06-08</x:v>
      </x:c>
      <x:c r="B1930" s="888" t="n">
        <x:v>46181</x:v>
      </x:c>
      <x:c r="C1930" t="str">
        <x:v>Paul Barker (C)</x:v>
      </x:c>
      <x:c r="D1930" t="str">
        <x:v>Permanent</x:v>
      </x:c>
      <x:c r="E1930" t="str">
        <x:v>Thurrock</x:v>
      </x:c>
      <x:c r="F1930" t="str">
        <x:v>Operative Porter</x:v>
      </x:c>
      <x:c r="G1930" t="str">
        <x:v>402264</x:v>
      </x:c>
      <x:c r="H1930" t="str">
        <x:v>AlixPartners LLP</x:v>
      </x:c>
      <x:c r="I1930" s="22" t="n">
        <x:v>7</x:v>
      </x:c>
      <x:c r="J1930" t="str">
        <x:v>Worked</x:v>
      </x:c>
      <x:c r="K1930" t="str">
        <x:v>Employee 104327; home branch Thurrock; assigned role Operative Porter | Deployment branch: Thurrock | Actual role: Operative Driver | Jobs: 402264 | Customers: AlixPartners LLP | Actual hours: 7.0; source records: 1</x:v>
      </x:c>
      <x:c r="L1930" t="str">
        <x:v>Include</x:v>
      </x:c>
      <x:c r="M1930"/>
      <x:c r="N1930"/>
    </x:row>
    <x:row r="1931">
      <x:c r="A1931" t="str">
        <x:v>Paul Barker (C)|2026-06-10</x:v>
      </x:c>
      <x:c r="B1931" s="888" t="n">
        <x:v>46183</x:v>
      </x:c>
      <x:c r="C1931" t="str">
        <x:v>Paul Barker (C)</x:v>
      </x:c>
      <x:c r="D1931" t="str">
        <x:v>Permanent</x:v>
      </x:c>
      <x:c r="E1931" t="str">
        <x:v>Thurrock</x:v>
      </x:c>
      <x:c r="F1931" t="str">
        <x:v>Operative Porter</x:v>
      </x:c>
      <x:c r="G1931" t="str">
        <x:v>397246</x:v>
      </x:c>
      <x:c r="H1931" t="str">
        <x:v>Ministry of Defence</x:v>
      </x:c>
      <x:c r="I1931" s="22" t="n">
        <x:v>8</x:v>
      </x:c>
      <x:c r="J1931" t="str">
        <x:v>Worked</x:v>
      </x:c>
      <x:c r="K1931" t="str">
        <x:v>Employee 104327; home branch Thurrock; assigned role Operative Porter | Deployment branch: Thurrock | Actual role: Operative Driver | Jobs: 397246 | Customers: Ministry of Defence | Actual hours: 8.0; source records: 1</x:v>
      </x:c>
      <x:c r="L1931" t="str">
        <x:v>Include</x:v>
      </x:c>
      <x:c r="M1931"/>
      <x:c r="N1931"/>
    </x:row>
    <x:row r="1932">
      <x:c r="A1932" t="str">
        <x:v>Paul Barker (C)|2026-06-11</x:v>
      </x:c>
      <x:c r="B1932" s="888" t="n">
        <x:v>46184</x:v>
      </x:c>
      <x:c r="C1932" t="str">
        <x:v>Paul Barker (C)</x:v>
      </x:c>
      <x:c r="D1932" t="str">
        <x:v>Permanent</x:v>
      </x:c>
      <x:c r="E1932" t="str">
        <x:v>Thurrock</x:v>
      </x:c>
      <x:c r="F1932" t="str">
        <x:v>Operative Porter</x:v>
      </x:c>
      <x:c r="G1932" t="str">
        <x:v>397246</x:v>
      </x:c>
      <x:c r="H1932" t="str">
        <x:v>Ministry of Defence</x:v>
      </x:c>
      <x:c r="I1932" s="22" t="n">
        <x:v>7</x:v>
      </x:c>
      <x:c r="J1932" t="str">
        <x:v>Worked</x:v>
      </x:c>
      <x:c r="K1932" t="str">
        <x:v>Employee 104327; home branch Thurrock; assigned role Operative Porter | Deployment branch: Thurrock | Actual role: Operative Driver | Jobs: 397246 | Customers: Ministry of Defence | Actual hours: 7.0; source records: 1</x:v>
      </x:c>
      <x:c r="L1932" t="str">
        <x:v>Include</x:v>
      </x:c>
      <x:c r="M1932"/>
      <x:c r="N1932"/>
    </x:row>
    <x:row r="1933">
      <x:c r="A1933" t="str">
        <x:v>Paul Barker (C)|2026-06-12</x:v>
      </x:c>
      <x:c r="B1933" s="888" t="n">
        <x:v>46185</x:v>
      </x:c>
      <x:c r="C1933" t="str">
        <x:v>Paul Barker (C)</x:v>
      </x:c>
      <x:c r="D1933" t="str">
        <x:v>Permanent</x:v>
      </x:c>
      <x:c r="E1933" t="str">
        <x:v>Thurrock</x:v>
      </x:c>
      <x:c r="F1933" t="str">
        <x:v>Operative Porter</x:v>
      </x:c>
      <x:c r="G1933" t="str">
        <x:v>397246</x:v>
      </x:c>
      <x:c r="H1933" t="str">
        <x:v>Ministry of Defence</x:v>
      </x:c>
      <x:c r="I1933" s="22" t="n">
        <x:v>6</x:v>
      </x:c>
      <x:c r="J1933" t="str">
        <x:v>Worked</x:v>
      </x:c>
      <x:c r="K1933" t="str">
        <x:v>Employee 104327; home branch Thurrock; assigned role Operative Porter | Deployment branch: Thurrock | Actual role: Operative Driver | Jobs: 397246 | Customers: Ministry of Defence | Actual hours: 6.0; source records: 1</x:v>
      </x:c>
      <x:c r="L1933" t="str">
        <x:v>Include</x:v>
      </x:c>
      <x:c r="M1933"/>
      <x:c r="N1933"/>
    </x:row>
    <x:row r="1934">
      <x:c r="A1934" t="str">
        <x:v>Paul Barker (C)|2026-06-13</x:v>
      </x:c>
      <x:c r="B1934" s="888" t="n">
        <x:v>46186</x:v>
      </x:c>
      <x:c r="C1934" t="str">
        <x:v>Paul Barker (C)</x:v>
      </x:c>
      <x:c r="D1934" t="str">
        <x:v>Permanent</x:v>
      </x:c>
      <x:c r="E1934" t="str">
        <x:v>Thurrock</x:v>
      </x:c>
      <x:c r="F1934" t="str">
        <x:v>Operative Porter</x:v>
      </x:c>
      <x:c r="G1934" t="str">
        <x:v>402555A</x:v>
      </x:c>
      <x:c r="H1934" t="str">
        <x:v>Fidelis Marketing Limited</x:v>
      </x:c>
      <x:c r="I1934" s="22" t="n">
        <x:v>6.5</x:v>
      </x:c>
      <x:c r="J1934" t="str">
        <x:v>Worked</x:v>
      </x:c>
      <x:c r="K1934" t="str">
        <x:v>Employee 104327; home branch Thurrock; assigned role Operative Porter | Deployment branch: Thurrock | Actual role: Operative Driver | Jobs: 402555A | Customers: Fidelis Marketing Limited | Actual hours: 6.5; source records: 1</x:v>
      </x:c>
      <x:c r="L1934" t="str">
        <x:v>Include</x:v>
      </x:c>
      <x:c r="M1934"/>
      <x:c r="N1934"/>
    </x:row>
    <x:row r="1935">
      <x:c r="A1935" t="str">
        <x:v>Paul Barker (C)|2026-06-15</x:v>
      </x:c>
      <x:c r="B1935" s="888" t="n">
        <x:v>46188</x:v>
      </x:c>
      <x:c r="C1935" t="str">
        <x:v>Paul Barker (C)</x:v>
      </x:c>
      <x:c r="D1935" t="str">
        <x:v>Permanent</x:v>
      </x:c>
      <x:c r="E1935" t="str">
        <x:v>Thurrock</x:v>
      </x:c>
      <x:c r="F1935" t="str">
        <x:v>Operative Porter</x:v>
      </x:c>
      <x:c r="G1935" t="str">
        <x:v>402264</x:v>
      </x:c>
      <x:c r="H1935" t="str">
        <x:v>AlixPartners LLP</x:v>
      </x:c>
      <x:c r="I1935" s="22" t="n">
        <x:v>9.5</x:v>
      </x:c>
      <x:c r="J1935" t="str">
        <x:v>Worked</x:v>
      </x:c>
      <x:c r="K1935" t="str">
        <x:v>Employee 104327; home branch Thurrock; assigned role Operative Porter | Deployment branch: Thurrock | Actual role: Operative Driver | Jobs: 402264 | Customers: AlixPartners LLP | Actual hours: 9.5; source records: 1</x:v>
      </x:c>
      <x:c r="L1935" t="str">
        <x:v>Include</x:v>
      </x:c>
      <x:c r="M1935"/>
      <x:c r="N1935"/>
    </x:row>
    <x:row r="1936">
      <x:c r="A1936" t="str">
        <x:v>Paul Barker (C)|2026-06-16</x:v>
      </x:c>
      <x:c r="B1936" s="888" t="n">
        <x:v>46189</x:v>
      </x:c>
      <x:c r="C1936" t="str">
        <x:v>Paul Barker (C)</x:v>
      </x:c>
      <x:c r="D1936" t="str">
        <x:v>Permanent</x:v>
      </x:c>
      <x:c r="E1936" t="str">
        <x:v>Thurrock</x:v>
      </x:c>
      <x:c r="F1936" t="str">
        <x:v>Operative Porter</x:v>
      </x:c>
      <x:c r="G1936" t="str">
        <x:v>397246</x:v>
      </x:c>
      <x:c r="H1936" t="str">
        <x:v>Ministry of Defence</x:v>
      </x:c>
      <x:c r="I1936" s="22" t="n">
        <x:v>11</x:v>
      </x:c>
      <x:c r="J1936" t="str">
        <x:v>Worked</x:v>
      </x:c>
      <x:c r="K1936" t="str">
        <x:v>Employee 104327; home branch Thurrock; assigned role Operative Porter | Deployment branch: Thurrock | Actual role: Operative Driver | Jobs: 397246 | Customers: Ministry of Defence | Actual hours: 11.0; source records: 1</x:v>
      </x:c>
      <x:c r="L1936" t="str">
        <x:v>Include</x:v>
      </x:c>
      <x:c r="M1936"/>
      <x:c r="N1936"/>
    </x:row>
    <x:row r="1937">
      <x:c r="A1937" t="str">
        <x:v>Paul Barker (C)|2026-06-17</x:v>
      </x:c>
      <x:c r="B1937" s="888" t="n">
        <x:v>46190</x:v>
      </x:c>
      <x:c r="C1937" t="str">
        <x:v>Paul Barker (C)</x:v>
      </x:c>
      <x:c r="D1937" t="str">
        <x:v>Permanent</x:v>
      </x:c>
      <x:c r="E1937" t="str">
        <x:v>Thurrock</x:v>
      </x:c>
      <x:c r="F1937" t="str">
        <x:v>Operative Porter</x:v>
      </x:c>
      <x:c r="G1937" t="str">
        <x:v>402749A</x:v>
      </x:c>
      <x:c r="H1937" t="str">
        <x:v>London Borough of Waltham Forest</x:v>
      </x:c>
      <x:c r="I1937" s="22" t="n">
        <x:v>8</x:v>
      </x:c>
      <x:c r="J1937" t="str">
        <x:v>Worked</x:v>
      </x:c>
      <x:c r="K1937" t="str">
        <x:v>Employee 104327; home branch Thurrock; assigned role Operative Porter | Deployment branch: Thurrock | Actual role: Operative Driver | Jobs: 402749A | Customers: London Borough of Waltham Forest | Actual hours: 8.0; source records: 1</x:v>
      </x:c>
      <x:c r="L1937" t="str">
        <x:v>Include</x:v>
      </x:c>
      <x:c r="M1937"/>
      <x:c r="N1937"/>
    </x:row>
    <x:row r="1938">
      <x:c r="A1938" t="str">
        <x:v>Paul Barker (C)|2026-06-18</x:v>
      </x:c>
      <x:c r="B1938" s="888" t="n">
        <x:v>46191</x:v>
      </x:c>
      <x:c r="C1938" t="str">
        <x:v>Paul Barker (C)</x:v>
      </x:c>
      <x:c r="D1938" t="str">
        <x:v>Permanent</x:v>
      </x:c>
      <x:c r="E1938" t="str">
        <x:v>Thurrock</x:v>
      </x:c>
      <x:c r="F1938" t="str">
        <x:v>Operative Porter</x:v>
      </x:c>
      <x:c r="G1938" t="str">
        <x:v>397246</x:v>
      </x:c>
      <x:c r="H1938" t="str">
        <x:v>Ministry of Defence</x:v>
      </x:c>
      <x:c r="I1938" s="22" t="n">
        <x:v>7</x:v>
      </x:c>
      <x:c r="J1938" t="str">
        <x:v>Worked</x:v>
      </x:c>
      <x:c r="K1938" t="str">
        <x:v>Employee 104327; home branch Thurrock; assigned role Operative Porter | Deployment branch: Thurrock | Actual role: Operative Driver | Jobs: 397246 | Customers: Ministry of Defence | Actual hours: 7.0; source records: 1</x:v>
      </x:c>
      <x:c r="L1938" t="str">
        <x:v>Include</x:v>
      </x:c>
      <x:c r="M1938"/>
      <x:c r="N1938"/>
    </x:row>
    <x:row r="1939">
      <x:c r="A1939" t="str">
        <x:v>Paul Barker (C)|2026-06-19</x:v>
      </x:c>
      <x:c r="B1939" s="888" t="n">
        <x:v>46192</x:v>
      </x:c>
      <x:c r="C1939" t="str">
        <x:v>Paul Barker (C)</x:v>
      </x:c>
      <x:c r="D1939" t="str">
        <x:v>Permanent</x:v>
      </x:c>
      <x:c r="E1939" t="str">
        <x:v>Thurrock</x:v>
      </x:c>
      <x:c r="F1939" t="str">
        <x:v>Operative Porter</x:v>
      </x:c>
      <x:c r="G1939" t="str">
        <x:v>401327, 397246</x:v>
      </x:c>
      <x:c r="H1939" t="str">
        <x:v>Fortress Investment Group; Ministry of Defence</x:v>
      </x:c>
      <x:c r="I1939" s="22" t="n">
        <x:v>13</x:v>
      </x:c>
      <x:c r="J1939" t="str">
        <x:v>Worked — 2 records</x:v>
      </x:c>
      <x:c r="K1939" t="str">
        <x:v>Employee 104327; home branch Thurrock; assigned role Operative Porter | Deployment branch: Thurrock | Actual role: Operative Driver | Jobs: 401327, 397246 | Customers: Fortress Investment Group; Ministry of Defence | Actual hours: 13.0; source records: 2</x:v>
      </x:c>
      <x:c r="L1939" t="str">
        <x:v>Include</x:v>
      </x:c>
      <x:c r="M1939"/>
      <x:c r="N1939"/>
    </x:row>
    <x:row r="1940">
      <x:c r="A1940" t="str">
        <x:v>Paul Barker (C)|2026-06-22</x:v>
      </x:c>
      <x:c r="B1940" s="888" t="n">
        <x:v>46195</x:v>
      </x:c>
      <x:c r="C1940" t="str">
        <x:v>Paul Barker (C)</x:v>
      </x:c>
      <x:c r="D1940" t="str">
        <x:v>Permanent</x:v>
      </x:c>
      <x:c r="E1940" t="str">
        <x:v>Thurrock</x:v>
      </x:c>
      <x:c r="F1940" t="str">
        <x:v>Operative Porter</x:v>
      </x:c>
      <x:c r="G1940" t="str">
        <x:v>402762, 401636</x:v>
      </x:c>
      <x:c r="H1940" t="str">
        <x:v>Clifford Chance LLP; TSYS / TOTAL SYSTEM SERVICES PROCESSING EUROPE LIMITED (TSYS)</x:v>
      </x:c>
      <x:c r="I1940" s="22" t="n">
        <x:v>8.5</x:v>
      </x:c>
      <x:c r="J1940" t="str">
        <x:v>Worked — 2 records</x:v>
      </x:c>
      <x:c r="K1940" t="str">
        <x:v>Employee 104327; home branch Thurrock; assigned role Operative Porter | Deployment branch: Thurrock | Actual role: Operative Driver | Jobs: 402762, 401636 | Customers: Clifford Chance LLP; TSYS / TOTAL SYSTEM SERVICES PROCESSING EUROPE LIMITED (TSYS) | Actual hours: 8.5; source records: 2</x:v>
      </x:c>
      <x:c r="L1940" t="str">
        <x:v>Include</x:v>
      </x:c>
      <x:c r="M1940"/>
      <x:c r="N1940"/>
    </x:row>
    <x:row r="1941">
      <x:c r="A1941" t="str">
        <x:v>Paul Barker (C)|2026-06-23</x:v>
      </x:c>
      <x:c r="B1941" s="888" t="n">
        <x:v>46196</x:v>
      </x:c>
      <x:c r="C1941" t="str">
        <x:v>Paul Barker (C)</x:v>
      </x:c>
      <x:c r="D1941" t="str">
        <x:v>Permanent</x:v>
      </x:c>
      <x:c r="E1941" t="str">
        <x:v>Thurrock</x:v>
      </x:c>
      <x:c r="F1941" t="str">
        <x:v>Operative Porter</x:v>
      </x:c>
      <x:c r="G1941" t="str">
        <x:v>402264</x:v>
      </x:c>
      <x:c r="H1941" t="str">
        <x:v>AlixPartners LLP</x:v>
      </x:c>
      <x:c r="I1941" s="22" t="n">
        <x:v>10</x:v>
      </x:c>
      <x:c r="J1941" t="str">
        <x:v>Worked</x:v>
      </x:c>
      <x:c r="K1941" t="str">
        <x:v>Employee 104327; home branch Thurrock; assigned role Operative Porter | Deployment branch: Thurrock | Actual role: Operative Driver | Jobs: 402264 | Customers: AlixPartners LLP | Actual hours: 10.0; source records: 1</x:v>
      </x:c>
      <x:c r="L1941" t="str">
        <x:v>Include</x:v>
      </x:c>
      <x:c r="M1941"/>
      <x:c r="N1941"/>
    </x:row>
    <x:row r="1942">
      <x:c r="A1942" t="str">
        <x:v>Paul Barker (C)|2026-06-24</x:v>
      </x:c>
      <x:c r="B1942" s="888" t="n">
        <x:v>46197</x:v>
      </x:c>
      <x:c r="C1942" t="str">
        <x:v>Paul Barker (C)</x:v>
      </x:c>
      <x:c r="D1942" t="str">
        <x:v>Permanent</x:v>
      </x:c>
      <x:c r="E1942" t="str">
        <x:v>Thurrock</x:v>
      </x:c>
      <x:c r="F1942" t="str">
        <x:v>Operative Porter</x:v>
      </x:c>
      <x:c r="G1942" t="str">
        <x:v>402264</x:v>
      </x:c>
      <x:c r="H1942" t="str">
        <x:v>AlixPartners LLP</x:v>
      </x:c>
      <x:c r="I1942" s="22" t="n">
        <x:v>11.5</x:v>
      </x:c>
      <x:c r="J1942" t="str">
        <x:v>Worked</x:v>
      </x:c>
      <x:c r="K1942" t="str">
        <x:v>Employee 104327; home branch Thurrock; assigned role Operative Porter | Deployment branch: Thurrock | Actual role: Operative Driver | Jobs: 402264 | Customers: AlixPartners LLP | Actual hours: 11.5; source records: 1</x:v>
      </x:c>
      <x:c r="L1942" t="str">
        <x:v>Include</x:v>
      </x:c>
      <x:c r="M1942"/>
      <x:c r="N1942"/>
    </x:row>
    <x:row r="1943">
      <x:c r="A1943" t="str">
        <x:v>Paul Barker (C)|2026-06-25</x:v>
      </x:c>
      <x:c r="B1943" s="888" t="n">
        <x:v>46198</x:v>
      </x:c>
      <x:c r="C1943" t="str">
        <x:v>Paul Barker (C)</x:v>
      </x:c>
      <x:c r="D1943" t="str">
        <x:v>Permanent</x:v>
      </x:c>
      <x:c r="E1943" t="str">
        <x:v>Thurrock</x:v>
      </x:c>
      <x:c r="F1943" t="str">
        <x:v>Operative Porter</x:v>
      </x:c>
      <x:c r="G1943" t="str">
        <x:v>399725, 400582</x:v>
      </x:c>
      <x:c r="H1943" t="str">
        <x:v>Methodist Church of Great Britain; Restore Harrow-Green</x:v>
      </x:c>
      <x:c r="I1943" s="22" t="n">
        <x:v>8.5</x:v>
      </x:c>
      <x:c r="J1943" t="str">
        <x:v>Worked — 2 records</x:v>
      </x:c>
      <x:c r="K1943" t="str">
        <x:v>Employee 104327; home branch Thurrock; assigned role Operative Porter | Deployment branch: Thurrock | Actual role: Operative Driver | Jobs: 399725, 400582 | Customers: Methodist Church of Great Britain; Restore Harrow-Green | Actual hours: 8.5; source records: 2</x:v>
      </x:c>
      <x:c r="L1943" t="str">
        <x:v>Include</x:v>
      </x:c>
      <x:c r="M1943"/>
      <x:c r="N1943"/>
    </x:row>
    <x:row r="1944">
      <x:c r="A1944" t="str">
        <x:v>Paul Barker (C)|2026-06-26</x:v>
      </x:c>
      <x:c r="B1944" s="888" t="n">
        <x:v>46199</x:v>
      </x:c>
      <x:c r="C1944" t="str">
        <x:v>Paul Barker (C)</x:v>
      </x:c>
      <x:c r="D1944" t="str">
        <x:v>Permanent</x:v>
      </x:c>
      <x:c r="E1944" t="str">
        <x:v>Thurrock</x:v>
      </x:c>
      <x:c r="F1944" t="str">
        <x:v>Operative Porter</x:v>
      </x:c>
      <x:c r="G1944" t="str">
        <x:v>402379</x:v>
      </x:c>
      <x:c r="H1944" t="str">
        <x:v>Restore – Doc Management - NWL collections</x:v>
      </x:c>
      <x:c r="I1944" s="22" t="n">
        <x:v>7.5</x:v>
      </x:c>
      <x:c r="J1944" t="str">
        <x:v>Worked</x:v>
      </x:c>
      <x:c r="K1944" t="str">
        <x:v>Employee 104327; home branch Thurrock; assigned role Operative Porter | Deployment branch: Thurrock | Actual role: Operative Driver | Jobs: 402379 | Customers: Restore – Doc Management - NWL collections | Actual hours: 7.5; source records: 1</x:v>
      </x:c>
      <x:c r="L1944" t="str">
        <x:v>Include</x:v>
      </x:c>
      <x:c r="M1944"/>
      <x:c r="N1944"/>
    </x:row>
    <x:row r="1945">
      <x:c r="A1945" t="str">
        <x:v>Paul Barker (C)|2026-06-29</x:v>
      </x:c>
      <x:c r="B1945" s="888" t="n">
        <x:v>46202</x:v>
      </x:c>
      <x:c r="C1945" t="str">
        <x:v>Paul Barker (C)</x:v>
      </x:c>
      <x:c r="D1945" t="str">
        <x:v>Permanent</x:v>
      </x:c>
      <x:c r="E1945" t="str">
        <x:v>Thurrock</x:v>
      </x:c>
      <x:c r="F1945" t="str">
        <x:v>Operative Porter</x:v>
      </x:c>
      <x:c r="G1945" t="str">
        <x:v>402973</x:v>
      </x:c>
      <x:c r="H1945" t="str">
        <x:v>Protech Network Solutions</x:v>
      </x:c>
      <x:c r="I1945" s="22" t="n">
        <x:v>12.5</x:v>
      </x:c>
      <x:c r="J1945" t="str">
        <x:v>Worked</x:v>
      </x:c>
      <x:c r="K1945" t="str">
        <x:v>Employee 104327; home branch Thurrock; assigned role Operative Porter | Deployment branch: Thurrock | Actual role: Operative Driver | Jobs: 402973 | Customers: Protech Network Solutions | Actual hours: 12.5; source records: 1</x:v>
      </x:c>
      <x:c r="L1945" t="str">
        <x:v>Include</x:v>
      </x:c>
      <x:c r="M1945"/>
      <x:c r="N1945"/>
    </x:row>
    <x:row r="1946">
      <x:c r="A1946" t="str">
        <x:v>Paul Barker (C)|2026-06-30</x:v>
      </x:c>
      <x:c r="B1946" s="888" t="n">
        <x:v>46203</x:v>
      </x:c>
      <x:c r="C1946" t="str">
        <x:v>Paul Barker (C)</x:v>
      </x:c>
      <x:c r="D1946" t="str">
        <x:v>Permanent</x:v>
      </x:c>
      <x:c r="E1946" t="str">
        <x:v>Thurrock</x:v>
      </x:c>
      <x:c r="F1946" t="str">
        <x:v>Operative Porter</x:v>
      </x:c>
      <x:c r="G1946" t="str">
        <x:v>399269A, 394619A, 395500A, 395056A, 392875B</x:v>
      </x:c>
      <x:c r="H1946" t="str">
        <x:v>Corrigan/Mr Anthony; Effah/Ms Winifred; Louise Rother; Pettard/Mr Dennis; Robinson/Jennifer</x:v>
      </x:c>
      <x:c r="I1946" s="22" t="n">
        <x:v>10</x:v>
      </x:c>
      <x:c r="J1946" t="str">
        <x:v>Worked — 5 records</x:v>
      </x:c>
      <x:c r="K1946" t="str">
        <x:v>Employee 104327; home branch Thurrock; assigned role Operative Porter | Deployment branch: Thurrock | Actual role: Operative Driver | Jobs: 399269A, 394619A, 395500A, 395056A, 392875B | Customers: Corrigan/Mr Anthony; Effah/Ms Winifred; Louise Rother; Pettard/Mr Dennis; Robinson/Jennifer | Actual hours: 10.0; source records: 5</x:v>
      </x:c>
      <x:c r="L1946" t="str">
        <x:v>Include</x:v>
      </x:c>
      <x:c r="M1946"/>
      <x:c r="N1946"/>
    </x:row>
    <x:row r="1947">
      <x:c r="A1947" t="str">
        <x:v>Paul Horton|2026-06-01</x:v>
      </x:c>
      <x:c r="B1947" s="888" t="n">
        <x:v>46174</x:v>
      </x:c>
      <x:c r="C1947" t="str">
        <x:v>Paul Horton</x:v>
      </x:c>
      <x:c r="D1947" t="str">
        <x:v>Permanent</x:v>
      </x:c>
      <x:c r="E1947" t="str">
        <x:v>Thurrock</x:v>
      </x:c>
      <x:c r="F1947" t="str">
        <x:v>Warehouse</x:v>
      </x:c>
      <x:c r="G1947" t="str">
        <x:v>363792D</x:v>
      </x:c>
      <x:c r="H1947" t="str">
        <x:v>Thurrock Warehouse</x:v>
      </x:c>
      <x:c r="I1947" s="22" t="n">
        <x:v>9</x:v>
      </x:c>
      <x:c r="J1947" t="str">
        <x:v>Worked</x:v>
      </x:c>
      <x:c r="K1947" t="str">
        <x:v>Employee 2279; home branch Thurrock; assigned role Warehouse | Deployment branch: Thurrock | Actual role: Operative Skilled | Jobs: 363792D | Customers: Thurrock Warehouse | Actual hours: 9.0; source records: 1</x:v>
      </x:c>
      <x:c r="L1947" t="str">
        <x:v>Include</x:v>
      </x:c>
      <x:c r="M1947"/>
      <x:c r="N1947"/>
    </x:row>
    <x:row r="1948">
      <x:c r="A1948" t="str">
        <x:v>Paul Horton|2026-06-02</x:v>
      </x:c>
      <x:c r="B1948" s="888" t="n">
        <x:v>46175</x:v>
      </x:c>
      <x:c r="C1948" t="str">
        <x:v>Paul Horton</x:v>
      </x:c>
      <x:c r="D1948" t="str">
        <x:v>Permanent</x:v>
      </x:c>
      <x:c r="E1948" t="str">
        <x:v>Thurrock</x:v>
      </x:c>
      <x:c r="F1948" t="str">
        <x:v>Warehouse</x:v>
      </x:c>
      <x:c r="G1948" t="str">
        <x:v>363792D</x:v>
      </x:c>
      <x:c r="H1948" t="str">
        <x:v>Thurrock Warehouse</x:v>
      </x:c>
      <x:c r="I1948" s="22" t="n">
        <x:v>9</x:v>
      </x:c>
      <x:c r="J1948" t="str">
        <x:v>Worked</x:v>
      </x:c>
      <x:c r="K1948" t="str">
        <x:v>Employee 2279; home branch Thurrock; assigned role Warehouse | Deployment branch: Thurrock | Actual role: Operative Skilled | Jobs: 363792D | Customers: Thurrock Warehouse | Actual hours: 9.0; source records: 1</x:v>
      </x:c>
      <x:c r="L1948" t="str">
        <x:v>Include</x:v>
      </x:c>
      <x:c r="M1948"/>
      <x:c r="N1948"/>
    </x:row>
    <x:row r="1949">
      <x:c r="A1949" t="str">
        <x:v>Paul Horton|2026-06-03</x:v>
      </x:c>
      <x:c r="B1949" s="888" t="n">
        <x:v>46176</x:v>
      </x:c>
      <x:c r="C1949" t="str">
        <x:v>Paul Horton</x:v>
      </x:c>
      <x:c r="D1949" t="str">
        <x:v>Permanent</x:v>
      </x:c>
      <x:c r="E1949" t="str">
        <x:v>Thurrock</x:v>
      </x:c>
      <x:c r="F1949" t="str">
        <x:v>Warehouse</x:v>
      </x:c>
      <x:c r="G1949" t="str">
        <x:v>363792D</x:v>
      </x:c>
      <x:c r="H1949" t="str">
        <x:v>Thurrock Warehouse</x:v>
      </x:c>
      <x:c r="I1949" s="22" t="n">
        <x:v>9</x:v>
      </x:c>
      <x:c r="J1949" t="str">
        <x:v>Worked</x:v>
      </x:c>
      <x:c r="K1949" t="str">
        <x:v>Employee 2279; home branch Thurrock; assigned role Warehouse | Deployment branch: Thurrock | Actual role: Operative Skilled | Jobs: 363792D | Customers: Thurrock Warehouse | Actual hours: 9.0; source records: 1</x:v>
      </x:c>
      <x:c r="L1949" t="str">
        <x:v>Include</x:v>
      </x:c>
      <x:c r="M1949"/>
      <x:c r="N1949"/>
    </x:row>
    <x:row r="1950">
      <x:c r="A1950" t="str">
        <x:v>Paul Horton|2026-06-04</x:v>
      </x:c>
      <x:c r="B1950" s="888" t="n">
        <x:v>46177</x:v>
      </x:c>
      <x:c r="C1950" t="str">
        <x:v>Paul Horton</x:v>
      </x:c>
      <x:c r="D1950" t="str">
        <x:v>Permanent</x:v>
      </x:c>
      <x:c r="E1950" t="str">
        <x:v>Thurrock</x:v>
      </x:c>
      <x:c r="F1950" t="str">
        <x:v>Warehouse</x:v>
      </x:c>
      <x:c r="G1950" t="str">
        <x:v>363792D</x:v>
      </x:c>
      <x:c r="H1950" t="str">
        <x:v>Thurrock Warehouse</x:v>
      </x:c>
      <x:c r="I1950" s="22" t="n">
        <x:v>9</x:v>
      </x:c>
      <x:c r="J1950" t="str">
        <x:v>Worked</x:v>
      </x:c>
      <x:c r="K1950" t="str">
        <x:v>Employee 2279; home branch Thurrock; assigned role Warehouse | Deployment branch: Thurrock | Actual role: Operative Skilled | Jobs: 363792D | Customers: Thurrock Warehouse | Actual hours: 9.0; source records: 1</x:v>
      </x:c>
      <x:c r="L1950" t="str">
        <x:v>Include</x:v>
      </x:c>
      <x:c r="M1950"/>
      <x:c r="N1950"/>
    </x:row>
    <x:row r="1951">
      <x:c r="A1951" t="str">
        <x:v>Paul Horton|2026-06-05</x:v>
      </x:c>
      <x:c r="B1951" s="888" t="n">
        <x:v>46178</x:v>
      </x:c>
      <x:c r="C1951" t="str">
        <x:v>Paul Horton</x:v>
      </x:c>
      <x:c r="D1951" t="str">
        <x:v>Permanent</x:v>
      </x:c>
      <x:c r="E1951" t="str">
        <x:v>Thurrock</x:v>
      </x:c>
      <x:c r="F1951" t="str">
        <x:v>Warehouse</x:v>
      </x:c>
      <x:c r="G1951" t="str">
        <x:v>363792D</x:v>
      </x:c>
      <x:c r="H1951" t="str">
        <x:v>Thurrock Warehouse</x:v>
      </x:c>
      <x:c r="I1951" s="22" t="n">
        <x:v>10</x:v>
      </x:c>
      <x:c r="J1951" t="str">
        <x:v>Worked</x:v>
      </x:c>
      <x:c r="K1951" t="str">
        <x:v>Employee 2279; home branch Thurrock; assigned role Warehouse | Deployment branch: Thurrock | Actual role: Operative Skilled | Jobs: 363792D | Customers: Thurrock Warehouse | Actual hours: 10.0; source records: 1</x:v>
      </x:c>
      <x:c r="L1951" t="str">
        <x:v>Include</x:v>
      </x:c>
      <x:c r="M1951"/>
      <x:c r="N1951"/>
    </x:row>
    <x:row r="1952">
      <x:c r="A1952" t="str">
        <x:v>Paul Horton|2026-06-08</x:v>
      </x:c>
      <x:c r="B1952" s="888" t="n">
        <x:v>46181</x:v>
      </x:c>
      <x:c r="C1952" t="str">
        <x:v>Paul Horton</x:v>
      </x:c>
      <x:c r="D1952" t="str">
        <x:v>Permanent</x:v>
      </x:c>
      <x:c r="E1952" t="str">
        <x:v>Thurrock</x:v>
      </x:c>
      <x:c r="F1952" t="str">
        <x:v>Warehouse</x:v>
      </x:c>
      <x:c r="G1952" t="str">
        <x:v>363792D</x:v>
      </x:c>
      <x:c r="H1952" t="str">
        <x:v>Thurrock Warehouse</x:v>
      </x:c>
      <x:c r="I1952" s="22" t="n">
        <x:v>9</x:v>
      </x:c>
      <x:c r="J1952" t="str">
        <x:v>Worked</x:v>
      </x:c>
      <x:c r="K1952" t="str">
        <x:v>Employee 2279; home branch Thurrock; assigned role Warehouse | Deployment branch: Thurrock | Actual role: Operative Skilled | Jobs: 363792D | Customers: Thurrock Warehouse | Actual hours: 9.0; source records: 1</x:v>
      </x:c>
      <x:c r="L1952" t="str">
        <x:v>Include</x:v>
      </x:c>
      <x:c r="M1952"/>
      <x:c r="N1952"/>
    </x:row>
    <x:row r="1953">
      <x:c r="A1953" t="str">
        <x:v>Paul Horton|2026-06-09</x:v>
      </x:c>
      <x:c r="B1953" s="888" t="n">
        <x:v>46182</x:v>
      </x:c>
      <x:c r="C1953" t="str">
        <x:v>Paul Horton</x:v>
      </x:c>
      <x:c r="D1953" t="str">
        <x:v>Permanent</x:v>
      </x:c>
      <x:c r="E1953" t="str">
        <x:v>Thurrock</x:v>
      </x:c>
      <x:c r="F1953" t="str">
        <x:v>Warehouse</x:v>
      </x:c>
      <x:c r="G1953" t="str">
        <x:v>363792D</x:v>
      </x:c>
      <x:c r="H1953" t="str">
        <x:v>Thurrock Warehouse</x:v>
      </x:c>
      <x:c r="I1953" s="22" t="n">
        <x:v>9</x:v>
      </x:c>
      <x:c r="J1953" t="str">
        <x:v>Worked</x:v>
      </x:c>
      <x:c r="K1953" t="str">
        <x:v>Employee 2279; home branch Thurrock; assigned role Warehouse | Deployment branch: Thurrock | Actual role: Operative Skilled | Jobs: 363792D | Customers: Thurrock Warehouse | Actual hours: 9.0; source records: 1</x:v>
      </x:c>
      <x:c r="L1953" t="str">
        <x:v>Include</x:v>
      </x:c>
      <x:c r="M1953"/>
      <x:c r="N1953"/>
    </x:row>
    <x:row r="1954">
      <x:c r="A1954" t="str">
        <x:v>Paul Horton|2026-06-10</x:v>
      </x:c>
      <x:c r="B1954" s="888" t="n">
        <x:v>46183</x:v>
      </x:c>
      <x:c r="C1954" t="str">
        <x:v>Paul Horton</x:v>
      </x:c>
      <x:c r="D1954" t="str">
        <x:v>Permanent</x:v>
      </x:c>
      <x:c r="E1954" t="str">
        <x:v>Thurrock</x:v>
      </x:c>
      <x:c r="F1954" t="str">
        <x:v>Warehouse</x:v>
      </x:c>
      <x:c r="G1954" t="str">
        <x:v>363792D</x:v>
      </x:c>
      <x:c r="H1954" t="str">
        <x:v>Thurrock Warehouse</x:v>
      </x:c>
      <x:c r="I1954" s="22" t="n">
        <x:v>9</x:v>
      </x:c>
      <x:c r="J1954" t="str">
        <x:v>Worked</x:v>
      </x:c>
      <x:c r="K1954" t="str">
        <x:v>Employee 2279; home branch Thurrock; assigned role Warehouse | Deployment branch: Thurrock | Actual role: Operative Skilled | Jobs: 363792D | Customers: Thurrock Warehouse | Actual hours: 9.0; source records: 1</x:v>
      </x:c>
      <x:c r="L1954" t="str">
        <x:v>Include</x:v>
      </x:c>
      <x:c r="M1954"/>
      <x:c r="N1954"/>
    </x:row>
    <x:row r="1955">
      <x:c r="A1955" t="str">
        <x:v>Paul Horton|2026-06-11</x:v>
      </x:c>
      <x:c r="B1955" s="888" t="n">
        <x:v>46184</x:v>
      </x:c>
      <x:c r="C1955" t="str">
        <x:v>Paul Horton</x:v>
      </x:c>
      <x:c r="D1955" t="str">
        <x:v>Permanent</x:v>
      </x:c>
      <x:c r="E1955" t="str">
        <x:v>Thurrock</x:v>
      </x:c>
      <x:c r="F1955" t="str">
        <x:v>Warehouse</x:v>
      </x:c>
      <x:c r="G1955" t="str">
        <x:v>363792D</x:v>
      </x:c>
      <x:c r="H1955" t="str">
        <x:v>Thurrock Warehouse</x:v>
      </x:c>
      <x:c r="I1955" s="22" t="n">
        <x:v>9</x:v>
      </x:c>
      <x:c r="J1955" t="str">
        <x:v>Worked</x:v>
      </x:c>
      <x:c r="K1955" t="str">
        <x:v>Employee 2279; home branch Thurrock; assigned role Warehouse | Deployment branch: Thurrock | Actual role: Operative Skilled | Jobs: 363792D | Customers: Thurrock Warehouse | Actual hours: 9.0; source records: 1</x:v>
      </x:c>
      <x:c r="L1955" t="str">
        <x:v>Include</x:v>
      </x:c>
      <x:c r="M1955"/>
      <x:c r="N1955"/>
    </x:row>
    <x:row r="1956">
      <x:c r="A1956" t="str">
        <x:v>Paul Horton|2026-06-12</x:v>
      </x:c>
      <x:c r="B1956" s="888" t="n">
        <x:v>46185</x:v>
      </x:c>
      <x:c r="C1956" t="str">
        <x:v>Paul Horton</x:v>
      </x:c>
      <x:c r="D1956" t="str">
        <x:v>Permanent</x:v>
      </x:c>
      <x:c r="E1956" t="str">
        <x:v>Thurrock</x:v>
      </x:c>
      <x:c r="F1956" t="str">
        <x:v>Warehouse</x:v>
      </x:c>
      <x:c r="G1956" t="str">
        <x:v>363792D</x:v>
      </x:c>
      <x:c r="H1956" t="str">
        <x:v>Thurrock Warehouse</x:v>
      </x:c>
      <x:c r="I1956" s="22" t="n">
        <x:v>9</x:v>
      </x:c>
      <x:c r="J1956" t="str">
        <x:v>Worked</x:v>
      </x:c>
      <x:c r="K1956" t="str">
        <x:v>Employee 2279; home branch Thurrock; assigned role Warehouse | Deployment branch: Thurrock | Actual role: Operative Skilled | Jobs: 363792D | Customers: Thurrock Warehouse | Actual hours: 9.0; source records: 1</x:v>
      </x:c>
      <x:c r="L1956" t="str">
        <x:v>Include</x:v>
      </x:c>
      <x:c r="M1956"/>
      <x:c r="N1956"/>
    </x:row>
    <x:row r="1957">
      <x:c r="A1957" t="str">
        <x:v>Paul Horton|2026-06-15</x:v>
      </x:c>
      <x:c r="B1957" s="888" t="n">
        <x:v>46188</x:v>
      </x:c>
      <x:c r="C1957" t="str">
        <x:v>Paul Horton</x:v>
      </x:c>
      <x:c r="D1957" t="str">
        <x:v>Permanent</x:v>
      </x:c>
      <x:c r="E1957" t="str">
        <x:v>Thurrock</x:v>
      </x:c>
      <x:c r="F1957" t="str">
        <x:v>Warehouse</x:v>
      </x:c>
      <x:c r="G1957" t="str">
        <x:v>363792D</x:v>
      </x:c>
      <x:c r="H1957" t="str">
        <x:v>Thurrock Warehouse</x:v>
      </x:c>
      <x:c r="I1957" s="22" t="n">
        <x:v>9</x:v>
      </x:c>
      <x:c r="J1957" t="str">
        <x:v>Worked</x:v>
      </x:c>
      <x:c r="K1957" t="str">
        <x:v>Employee 2279; home branch Thurrock; assigned role Warehouse | Deployment branch: Thurrock | Actual role: Operative Skilled | Jobs: 363792D | Customers: Thurrock Warehouse | Actual hours: 9.0; source records: 1</x:v>
      </x:c>
      <x:c r="L1957" t="str">
        <x:v>Include</x:v>
      </x:c>
      <x:c r="M1957"/>
      <x:c r="N1957"/>
    </x:row>
    <x:row r="1958">
      <x:c r="A1958" t="str">
        <x:v>Paul Horton|2026-06-16</x:v>
      </x:c>
      <x:c r="B1958" s="888" t="n">
        <x:v>46189</x:v>
      </x:c>
      <x:c r="C1958" t="str">
        <x:v>Paul Horton</x:v>
      </x:c>
      <x:c r="D1958" t="str">
        <x:v>Permanent</x:v>
      </x:c>
      <x:c r="E1958" t="str">
        <x:v>Thurrock</x:v>
      </x:c>
      <x:c r="F1958" t="str">
        <x:v>Warehouse</x:v>
      </x:c>
      <x:c r="G1958" t="str">
        <x:v>363792D</x:v>
      </x:c>
      <x:c r="H1958" t="str">
        <x:v>Thurrock Warehouse</x:v>
      </x:c>
      <x:c r="I1958" s="22" t="n">
        <x:v>9</x:v>
      </x:c>
      <x:c r="J1958" t="str">
        <x:v>Worked</x:v>
      </x:c>
      <x:c r="K1958" t="str">
        <x:v>Employee 2279; home branch Thurrock; assigned role Warehouse | Deployment branch: Thurrock | Actual role: Operative Skilled | Jobs: 363792D | Customers: Thurrock Warehouse | Actual hours: 9.0; source records: 1</x:v>
      </x:c>
      <x:c r="L1958" t="str">
        <x:v>Include</x:v>
      </x:c>
      <x:c r="M1958"/>
      <x:c r="N1958"/>
    </x:row>
    <x:row r="1959">
      <x:c r="A1959" t="str">
        <x:v>Paul Horton|2026-06-17</x:v>
      </x:c>
      <x:c r="B1959" s="888" t="n">
        <x:v>46190</x:v>
      </x:c>
      <x:c r="C1959" t="str">
        <x:v>Paul Horton</x:v>
      </x:c>
      <x:c r="D1959" t="str">
        <x:v>Permanent</x:v>
      </x:c>
      <x:c r="E1959" t="str">
        <x:v>Thurrock</x:v>
      </x:c>
      <x:c r="F1959" t="str">
        <x:v>Warehouse</x:v>
      </x:c>
      <x:c r="G1959" t="str">
        <x:v>363792D</x:v>
      </x:c>
      <x:c r="H1959" t="str">
        <x:v>Thurrock Warehouse</x:v>
      </x:c>
      <x:c r="I1959" s="22" t="n">
        <x:v>9</x:v>
      </x:c>
      <x:c r="J1959" t="str">
        <x:v>Worked</x:v>
      </x:c>
      <x:c r="K1959" t="str">
        <x:v>Employee 2279; home branch Thurrock; assigned role Warehouse | Deployment branch: Thurrock | Actual role: Operative Skilled | Jobs: 363792D | Customers: Thurrock Warehouse | Actual hours: 9.0; source records: 1</x:v>
      </x:c>
      <x:c r="L1959" t="str">
        <x:v>Include</x:v>
      </x:c>
      <x:c r="M1959"/>
      <x:c r="N1959"/>
    </x:row>
    <x:row r="1960">
      <x:c r="A1960" t="str">
        <x:v>Paul Horton|2026-06-18</x:v>
      </x:c>
      <x:c r="B1960" s="888" t="n">
        <x:v>46191</x:v>
      </x:c>
      <x:c r="C1960" t="str">
        <x:v>Paul Horton</x:v>
      </x:c>
      <x:c r="D1960" t="str">
        <x:v>Permanent</x:v>
      </x:c>
      <x:c r="E1960" t="str">
        <x:v>Thurrock</x:v>
      </x:c>
      <x:c r="F1960" t="str">
        <x:v>Warehouse</x:v>
      </x:c>
      <x:c r="G1960" t="str">
        <x:v>363792D</x:v>
      </x:c>
      <x:c r="H1960" t="str">
        <x:v>Thurrock Warehouse</x:v>
      </x:c>
      <x:c r="I1960" s="22" t="n">
        <x:v>9</x:v>
      </x:c>
      <x:c r="J1960" t="str">
        <x:v>Worked</x:v>
      </x:c>
      <x:c r="K1960" t="str">
        <x:v>Employee 2279; home branch Thurrock; assigned role Warehouse | Deployment branch: Thurrock | Actual role: Operative Skilled | Jobs: 363792D | Customers: Thurrock Warehouse | Actual hours: 9.0; source records: 1</x:v>
      </x:c>
      <x:c r="L1960" t="str">
        <x:v>Include</x:v>
      </x:c>
      <x:c r="M1960"/>
      <x:c r="N1960"/>
    </x:row>
    <x:row r="1961">
      <x:c r="A1961" t="str">
        <x:v>Paul Horton|2026-06-19</x:v>
      </x:c>
      <x:c r="B1961" s="888" t="n">
        <x:v>46192</x:v>
      </x:c>
      <x:c r="C1961" t="str">
        <x:v>Paul Horton</x:v>
      </x:c>
      <x:c r="D1961" t="str">
        <x:v>Permanent</x:v>
      </x:c>
      <x:c r="E1961" t="str">
        <x:v>Thurrock</x:v>
      </x:c>
      <x:c r="F1961" t="str">
        <x:v>Warehouse</x:v>
      </x:c>
      <x:c r="G1961" t="str">
        <x:v>363792D</x:v>
      </x:c>
      <x:c r="H1961" t="str">
        <x:v>Thurrock Warehouse</x:v>
      </x:c>
      <x:c r="I1961" s="22" t="n">
        <x:v>9</x:v>
      </x:c>
      <x:c r="J1961" t="str">
        <x:v>Worked</x:v>
      </x:c>
      <x:c r="K1961" t="str">
        <x:v>Employee 2279; home branch Thurrock; assigned role Warehouse | Deployment branch: Thurrock | Actual role: Operative Skilled | Jobs: 363792D | Customers: Thurrock Warehouse | Actual hours: 9.0; source records: 1</x:v>
      </x:c>
      <x:c r="L1961" t="str">
        <x:v>Include</x:v>
      </x:c>
      <x:c r="M1961"/>
      <x:c r="N1961"/>
    </x:row>
    <x:row r="1962">
      <x:c r="A1962" t="str">
        <x:v>Paul Horton|2026-06-22</x:v>
      </x:c>
      <x:c r="B1962" s="888" t="n">
        <x:v>46195</x:v>
      </x:c>
      <x:c r="C1962" t="str">
        <x:v>Paul Horton</x:v>
      </x:c>
      <x:c r="D1962" t="str">
        <x:v>Permanent</x:v>
      </x:c>
      <x:c r="E1962" t="str">
        <x:v>Thurrock</x:v>
      </x:c>
      <x:c r="F1962" t="str">
        <x:v>Warehouse</x:v>
      </x:c>
      <x:c r="G1962" t="str">
        <x:v>363792D</x:v>
      </x:c>
      <x:c r="H1962" t="str">
        <x:v>Thurrock Warehouse</x:v>
      </x:c>
      <x:c r="I1962" s="22" t="n">
        <x:v>9</x:v>
      </x:c>
      <x:c r="J1962" t="str">
        <x:v>Worked</x:v>
      </x:c>
      <x:c r="K1962" t="str">
        <x:v>Employee 2279; home branch Thurrock; assigned role Warehouse | Deployment branch: Thurrock | Actual role: Operative Skilled | Jobs: 363792D | Customers: Thurrock Warehouse | Actual hours: 9.0; source records: 1</x:v>
      </x:c>
      <x:c r="L1962" t="str">
        <x:v>Include</x:v>
      </x:c>
      <x:c r="M1962"/>
      <x:c r="N1962"/>
    </x:row>
    <x:row r="1963">
      <x:c r="A1963" t="str">
        <x:v>Paul Horton|2026-06-23</x:v>
      </x:c>
      <x:c r="B1963" s="888" t="n">
        <x:v>46196</x:v>
      </x:c>
      <x:c r="C1963" t="str">
        <x:v>Paul Horton</x:v>
      </x:c>
      <x:c r="D1963" t="str">
        <x:v>Permanent</x:v>
      </x:c>
      <x:c r="E1963" t="str">
        <x:v>Thurrock</x:v>
      </x:c>
      <x:c r="F1963" t="str">
        <x:v>Warehouse</x:v>
      </x:c>
      <x:c r="G1963" t="str">
        <x:v>363792D</x:v>
      </x:c>
      <x:c r="H1963" t="str">
        <x:v>Thurrock Warehouse</x:v>
      </x:c>
      <x:c r="I1963" s="22" t="n">
        <x:v>9</x:v>
      </x:c>
      <x:c r="J1963" t="str">
        <x:v>Worked</x:v>
      </x:c>
      <x:c r="K1963" t="str">
        <x:v>Employee 2279; home branch Thurrock; assigned role Warehouse | Deployment branch: Thurrock | Actual role: Operative Skilled | Jobs: 363792D | Customers: Thurrock Warehouse | Actual hours: 9.0; source records: 1</x:v>
      </x:c>
      <x:c r="L1963" t="str">
        <x:v>Include</x:v>
      </x:c>
      <x:c r="M1963"/>
      <x:c r="N1963"/>
    </x:row>
    <x:row r="1964">
      <x:c r="A1964" t="str">
        <x:v>Paul Horton|2026-06-24</x:v>
      </x:c>
      <x:c r="B1964" s="888" t="n">
        <x:v>46197</x:v>
      </x:c>
      <x:c r="C1964" t="str">
        <x:v>Paul Horton</x:v>
      </x:c>
      <x:c r="D1964" t="str">
        <x:v>Permanent</x:v>
      </x:c>
      <x:c r="E1964" t="str">
        <x:v>Thurrock</x:v>
      </x:c>
      <x:c r="F1964" t="str">
        <x:v>Warehouse</x:v>
      </x:c>
      <x:c r="G1964" t="str">
        <x:v>363792D</x:v>
      </x:c>
      <x:c r="H1964" t="str">
        <x:v>Thurrock Warehouse</x:v>
      </x:c>
      <x:c r="I1964" s="22" t="n">
        <x:v>9</x:v>
      </x:c>
      <x:c r="J1964" t="str">
        <x:v>Worked</x:v>
      </x:c>
      <x:c r="K1964" t="str">
        <x:v>Employee 2279; home branch Thurrock; assigned role Warehouse | Deployment branch: Thurrock | Actual role: Operative Skilled | Jobs: 363792D | Customers: Thurrock Warehouse | Actual hours: 9.0; source records: 1</x:v>
      </x:c>
      <x:c r="L1964" t="str">
        <x:v>Include</x:v>
      </x:c>
      <x:c r="M1964"/>
      <x:c r="N1964"/>
    </x:row>
    <x:row r="1965">
      <x:c r="A1965" t="str">
        <x:v>Paul Horton|2026-06-25</x:v>
      </x:c>
      <x:c r="B1965" s="888" t="n">
        <x:v>46198</x:v>
      </x:c>
      <x:c r="C1965" t="str">
        <x:v>Paul Horton</x:v>
      </x:c>
      <x:c r="D1965" t="str">
        <x:v>Permanent</x:v>
      </x:c>
      <x:c r="E1965" t="str">
        <x:v>Thurrock</x:v>
      </x:c>
      <x:c r="F1965" t="str">
        <x:v>Warehouse</x:v>
      </x:c>
      <x:c r="G1965" t="str">
        <x:v>363792D</x:v>
      </x:c>
      <x:c r="H1965" t="str">
        <x:v>Thurrock Warehouse</x:v>
      </x:c>
      <x:c r="I1965" s="22" t="n">
        <x:v>9</x:v>
      </x:c>
      <x:c r="J1965" t="str">
        <x:v>Worked</x:v>
      </x:c>
      <x:c r="K1965" t="str">
        <x:v>Employee 2279; home branch Thurrock; assigned role Warehouse | Deployment branch: Thurrock | Actual role: Operative Skilled | Jobs: 363792D | Customers: Thurrock Warehouse | Actual hours: 9.0; source records: 1</x:v>
      </x:c>
      <x:c r="L1965" t="str">
        <x:v>Include</x:v>
      </x:c>
      <x:c r="M1965"/>
      <x:c r="N1965"/>
    </x:row>
    <x:row r="1966">
      <x:c r="A1966" t="str">
        <x:v>Paul Horton|2026-06-26</x:v>
      </x:c>
      <x:c r="B1966" s="888" t="n">
        <x:v>46199</x:v>
      </x:c>
      <x:c r="C1966" t="str">
        <x:v>Paul Horton</x:v>
      </x:c>
      <x:c r="D1966" t="str">
        <x:v>Permanent</x:v>
      </x:c>
      <x:c r="E1966" t="str">
        <x:v>Thurrock</x:v>
      </x:c>
      <x:c r="F1966" t="str">
        <x:v>Warehouse</x:v>
      </x:c>
      <x:c r="G1966" t="str">
        <x:v>363792D</x:v>
      </x:c>
      <x:c r="H1966" t="str">
        <x:v>Thurrock Warehouse</x:v>
      </x:c>
      <x:c r="I1966" s="22" t="n">
        <x:v>9</x:v>
      </x:c>
      <x:c r="J1966" t="str">
        <x:v>Worked</x:v>
      </x:c>
      <x:c r="K1966" t="str">
        <x:v>Employee 2279; home branch Thurrock; assigned role Warehouse | Deployment branch: Thurrock | Actual role: Operative Skilled | Jobs: 363792D | Customers: Thurrock Warehouse | Actual hours: 9.0; source records: 1</x:v>
      </x:c>
      <x:c r="L1966" t="str">
        <x:v>Include</x:v>
      </x:c>
      <x:c r="M1966"/>
      <x:c r="N1966"/>
    </x:row>
    <x:row r="1967">
      <x:c r="A1967" t="str">
        <x:v>Paul Horton|2026-06-29</x:v>
      </x:c>
      <x:c r="B1967" s="888" t="n">
        <x:v>46202</x:v>
      </x:c>
      <x:c r="C1967" t="str">
        <x:v>Paul Horton</x:v>
      </x:c>
      <x:c r="D1967" t="str">
        <x:v>Permanent</x:v>
      </x:c>
      <x:c r="E1967" t="str">
        <x:v>Thurrock</x:v>
      </x:c>
      <x:c r="F1967" t="str">
        <x:v>Warehouse</x:v>
      </x:c>
      <x:c r="G1967" t="str">
        <x:v>363792D</x:v>
      </x:c>
      <x:c r="H1967" t="str">
        <x:v>Thurrock Warehouse</x:v>
      </x:c>
      <x:c r="I1967" s="22" t="n">
        <x:v>9</x:v>
      </x:c>
      <x:c r="J1967" t="str">
        <x:v>Worked</x:v>
      </x:c>
      <x:c r="K1967" t="str">
        <x:v>Employee 2279; home branch Thurrock; assigned role Warehouse | Deployment branch: Thurrock | Actual role: Operative Skilled | Jobs: 363792D | Customers: Thurrock Warehouse | Actual hours: 9.0; source records: 1</x:v>
      </x:c>
      <x:c r="L1967" t="str">
        <x:v>Include</x:v>
      </x:c>
      <x:c r="M1967"/>
      <x:c r="N1967"/>
    </x:row>
    <x:row r="1968">
      <x:c r="A1968" t="str">
        <x:v>Paul Horton|2026-06-30</x:v>
      </x:c>
      <x:c r="B1968" s="888" t="n">
        <x:v>46203</x:v>
      </x:c>
      <x:c r="C1968" t="str">
        <x:v>Paul Horton</x:v>
      </x:c>
      <x:c r="D1968" t="str">
        <x:v>Permanent</x:v>
      </x:c>
      <x:c r="E1968" t="str">
        <x:v>Thurrock</x:v>
      </x:c>
      <x:c r="F1968" t="str">
        <x:v>Warehouse</x:v>
      </x:c>
      <x:c r="G1968" t="str">
        <x:v>363792D</x:v>
      </x:c>
      <x:c r="H1968" t="str">
        <x:v>Thurrock Warehouse</x:v>
      </x:c>
      <x:c r="I1968" s="22" t="n">
        <x:v>9</x:v>
      </x:c>
      <x:c r="J1968" t="str">
        <x:v>Worked</x:v>
      </x:c>
      <x:c r="K1968" t="str">
        <x:v>Employee 2279; home branch Thurrock; assigned role Warehouse | Deployment branch: Thurrock | Actual role: Operative Skilled | Jobs: 363792D | Customers: Thurrock Warehouse | Actual hours: 9.0; source records: 1</x:v>
      </x:c>
      <x:c r="L1968" t="str">
        <x:v>Include</x:v>
      </x:c>
      <x:c r="M1968"/>
      <x:c r="N1968"/>
    </x:row>
    <x:row r="1969">
      <x:c r="A1969" t="str">
        <x:v>Paul Sibbick|2026-06-01</x:v>
      </x:c>
      <x:c r="B1969" s="888" t="n">
        <x:v>46174</x:v>
      </x:c>
      <x:c r="C1969" t="str">
        <x:v>Paul Sibbick</x:v>
      </x:c>
      <x:c r="D1969" t="str">
        <x:v>Permanent</x:v>
      </x:c>
      <x:c r="E1969" t="str">
        <x:v>Leeds</x:v>
      </x:c>
      <x:c r="F1969" t="str">
        <x:v>Operative Skilled</x:v>
      </x:c>
      <x:c r="G1969" t="str">
        <x:v>395537</x:v>
      </x:c>
      <x:c r="H1969" t="str">
        <x:v>IRIS Project Solutions Ltd (Filtronic)</x:v>
      </x:c>
      <x:c r="I1969" s="22" t="n">
        <x:v>9.75</x:v>
      </x:c>
      <x:c r="J1969" t="str">
        <x:v>Worked</x:v>
      </x:c>
      <x:c r="K1969" t="str">
        <x:v>Employee 102995; home branch Leeds; assigned role Operative Skilled | Deployment branch: Leeds | Actual role: Operative Skilled | Jobs: 395537 | Customers: IRIS Project Solutions Ltd (Filtronic) | Actual hours: 9.8; source records: 1</x:v>
      </x:c>
      <x:c r="L1969" t="str">
        <x:v>Include</x:v>
      </x:c>
      <x:c r="M1969"/>
      <x:c r="N1969"/>
    </x:row>
    <x:row r="1970">
      <x:c r="A1970" t="str">
        <x:v>Paul Sibbick|2026-06-02</x:v>
      </x:c>
      <x:c r="B1970" s="888" t="n">
        <x:v>46175</x:v>
      </x:c>
      <x:c r="C1970" t="str">
        <x:v>Paul Sibbick</x:v>
      </x:c>
      <x:c r="D1970" t="str">
        <x:v>Permanent</x:v>
      </x:c>
      <x:c r="E1970" t="str">
        <x:v>Leeds</x:v>
      </x:c>
      <x:c r="F1970" t="str">
        <x:v>Operative Skilled</x:v>
      </x:c>
      <x:c r="G1970" t="str">
        <x:v>395537</x:v>
      </x:c>
      <x:c r="H1970" t="str">
        <x:v>IRIS Project Solutions Ltd (Filtronic)</x:v>
      </x:c>
      <x:c r="I1970" s="22" t="n">
        <x:v>10.25</x:v>
      </x:c>
      <x:c r="J1970" t="str">
        <x:v>Worked</x:v>
      </x:c>
      <x:c r="K1970" t="str">
        <x:v>Employee 102995; home branch Leeds; assigned role Operative Skilled | Deployment branch: Leeds | Actual role: Operative Skilled | Jobs: 395537 | Customers: IRIS Project Solutions Ltd (Filtronic) | Actual hours: 10.2; source records: 1</x:v>
      </x:c>
      <x:c r="L1970" t="str">
        <x:v>Include</x:v>
      </x:c>
      <x:c r="M1970"/>
      <x:c r="N1970"/>
    </x:row>
    <x:row r="1971">
      <x:c r="A1971" t="str">
        <x:v>Paul Sibbick|2026-06-03</x:v>
      </x:c>
      <x:c r="B1971" s="888" t="n">
        <x:v>46176</x:v>
      </x:c>
      <x:c r="C1971" t="str">
        <x:v>Paul Sibbick</x:v>
      </x:c>
      <x:c r="D1971" t="str">
        <x:v>Permanent</x:v>
      </x:c>
      <x:c r="E1971" t="str">
        <x:v>Leeds</x:v>
      </x:c>
      <x:c r="F1971" t="str">
        <x:v>Operative Skilled</x:v>
      </x:c>
      <x:c r="G1971" t="str">
        <x:v>395537</x:v>
      </x:c>
      <x:c r="H1971" t="str">
        <x:v>IRIS Project Solutions Ltd (Filtronic)</x:v>
      </x:c>
      <x:c r="I1971" s="22" t="n">
        <x:v>9.5</x:v>
      </x:c>
      <x:c r="J1971" t="str">
        <x:v>Worked</x:v>
      </x:c>
      <x:c r="K1971" t="str">
        <x:v>Employee 102995; home branch Leeds; assigned role Operative Skilled | Deployment branch: Leeds | Actual role: Operative Skilled | Jobs: 395537 | Customers: IRIS Project Solutions Ltd (Filtronic) | Actual hours: 9.5; source records: 1</x:v>
      </x:c>
      <x:c r="L1971" t="str">
        <x:v>Include</x:v>
      </x:c>
      <x:c r="M1971"/>
      <x:c r="N1971"/>
    </x:row>
    <x:row r="1972">
      <x:c r="A1972" t="str">
        <x:v>Paul Sibbick|2026-06-04</x:v>
      </x:c>
      <x:c r="B1972" s="888" t="n">
        <x:v>46177</x:v>
      </x:c>
      <x:c r="C1972" t="str">
        <x:v>Paul Sibbick</x:v>
      </x:c>
      <x:c r="D1972" t="str">
        <x:v>Permanent</x:v>
      </x:c>
      <x:c r="E1972" t="str">
        <x:v>Leeds</x:v>
      </x:c>
      <x:c r="F1972" t="str">
        <x:v>Operative Skilled</x:v>
      </x:c>
      <x:c r="G1972" t="str">
        <x:v>395537</x:v>
      </x:c>
      <x:c r="H1972" t="str">
        <x:v>IRIS Project Solutions Ltd (Filtronic)</x:v>
      </x:c>
      <x:c r="I1972" s="22" t="n">
        <x:v>8.5</x:v>
      </x:c>
      <x:c r="J1972" t="str">
        <x:v>Worked</x:v>
      </x:c>
      <x:c r="K1972" t="str">
        <x:v>Employee 102995; home branch Leeds; assigned role Operative Skilled | Deployment branch: Leeds | Actual role: Operative Skilled | Jobs: 395537 | Customers: IRIS Project Solutions Ltd (Filtronic) | Actual hours: 8.5; source records: 1</x:v>
      </x:c>
      <x:c r="L1972" t="str">
        <x:v>Include</x:v>
      </x:c>
      <x:c r="M1972"/>
      <x:c r="N1972"/>
    </x:row>
    <x:row r="1973">
      <x:c r="A1973" t="str">
        <x:v>Paul Sibbick|2026-06-05</x:v>
      </x:c>
      <x:c r="B1973" s="888" t="n">
        <x:v>46178</x:v>
      </x:c>
      <x:c r="C1973" t="str">
        <x:v>Paul Sibbick</x:v>
      </x:c>
      <x:c r="D1973" t="str">
        <x:v>Permanent</x:v>
      </x:c>
      <x:c r="E1973" t="str">
        <x:v>Leeds</x:v>
      </x:c>
      <x:c r="F1973" t="str">
        <x:v>Operative Skilled</x:v>
      </x:c>
      <x:c r="G1973" t="str">
        <x:v>395537</x:v>
      </x:c>
      <x:c r="H1973" t="str">
        <x:v>IRIS Project Solutions Ltd (Filtronic)</x:v>
      </x:c>
      <x:c r="I1973" s="22" t="n">
        <x:v>10.25</x:v>
      </x:c>
      <x:c r="J1973" t="str">
        <x:v>Worked</x:v>
      </x:c>
      <x:c r="K1973" t="str">
        <x:v>Employee 102995; home branch Leeds; assigned role Operative Skilled | Deployment branch: Leeds | Actual role: Operative Porter | Jobs: 395537 | Customers: IRIS Project Solutions Ltd (Filtronic) | Actual hours: 10.2; source records: 1</x:v>
      </x:c>
      <x:c r="L1973" t="str">
        <x:v>Include</x:v>
      </x:c>
      <x:c r="M1973"/>
      <x:c r="N1973"/>
    </x:row>
    <x:row r="1974">
      <x:c r="A1974" t="str">
        <x:v>Paul Sibbick|2026-06-08</x:v>
      </x:c>
      <x:c r="B1974" s="888" t="n">
        <x:v>46181</x:v>
      </x:c>
      <x:c r="C1974" t="str">
        <x:v>Paul Sibbick</x:v>
      </x:c>
      <x:c r="D1974" t="str">
        <x:v>Permanent</x:v>
      </x:c>
      <x:c r="E1974" t="str">
        <x:v>Leeds</x:v>
      </x:c>
      <x:c r="F1974" t="str">
        <x:v>Operative Skilled</x:v>
      </x:c>
      <x:c r="G1974" t="str">
        <x:v>402268, 402591</x:v>
      </x:c>
      <x:c r="H1974" t="str">
        <x:v>Kirklees Council - Sally Gee; MOJ - Sodexo SR:60036</x:v>
      </x:c>
      <x:c r="I1974" s="22" t="n">
        <x:v>12.25</x:v>
      </x:c>
      <x:c r="J1974" t="str">
        <x:v>Worked — 2 records</x:v>
      </x:c>
      <x:c r="K1974" t="str">
        <x:v>Employee 102995; home branch Leeds; assigned role Operative Skilled | Deployment branch: Leeds | Actual role: Operative Porter | Jobs: 402268, 402591 | Customers: Kirklees Council - Sally Gee; MOJ - Sodexo SR:60036 | Actual hours: 12.2; source records: 2</x:v>
      </x:c>
      <x:c r="L1974" t="str">
        <x:v>Include</x:v>
      </x:c>
      <x:c r="M1974"/>
      <x:c r="N1974"/>
    </x:row>
    <x:row r="1975">
      <x:c r="A1975" t="str">
        <x:v>Paul Sibbick|2026-06-09</x:v>
      </x:c>
      <x:c r="B1975" s="888" t="n">
        <x:v>46182</x:v>
      </x:c>
      <x:c r="C1975" t="str">
        <x:v>Paul Sibbick</x:v>
      </x:c>
      <x:c r="D1975" t="str">
        <x:v>Permanent</x:v>
      </x:c>
      <x:c r="E1975" t="str">
        <x:v>Leeds</x:v>
      </x:c>
      <x:c r="F1975" t="str">
        <x:v>Operative Skilled</x:v>
      </x:c>
      <x:c r="G1975" t="str">
        <x:v>401821</x:v>
      </x:c>
      <x:c r="H1975" t="str">
        <x:v>Kirklees Council</x:v>
      </x:c>
      <x:c r="I1975" s="22" t="n">
        <x:v>2.75</x:v>
      </x:c>
      <x:c r="J1975" t="str">
        <x:v>Worked</x:v>
      </x:c>
      <x:c r="K1975" t="str">
        <x:v>Employee 102995; home branch Leeds; assigned role Operative Skilled | Deployment branch: Leeds | Actual role: Operative Porter | Jobs: 401821 | Customers: Kirklees Council | Actual hours: 2.8; source records: 1</x:v>
      </x:c>
      <x:c r="L1975" t="str">
        <x:v>Include</x:v>
      </x:c>
      <x:c r="M1975"/>
      <x:c r="N1975"/>
    </x:row>
    <x:row r="1976">
      <x:c r="A1976" t="str">
        <x:v>Paul Sibbick|2026-06-10</x:v>
      </x:c>
      <x:c r="B1976" s="888" t="n">
        <x:v>46183</x:v>
      </x:c>
      <x:c r="C1976" t="str">
        <x:v>Paul Sibbick</x:v>
      </x:c>
      <x:c r="D1976" t="str">
        <x:v>Permanent</x:v>
      </x:c>
      <x:c r="E1976" t="str">
        <x:v>Leeds</x:v>
      </x:c>
      <x:c r="F1976" t="str">
        <x:v>Operative Skilled</x:v>
      </x:c>
      <x:c r="G1976" t="str">
        <x:v>402331</x:v>
      </x:c>
      <x:c r="H1976" t="str">
        <x:v>Kirklees Council - domestic</x:v>
      </x:c>
      <x:c r="I1976" s="22" t="n">
        <x:v>6</x:v>
      </x:c>
      <x:c r="J1976" t="str">
        <x:v>Worked</x:v>
      </x:c>
      <x:c r="K1976" t="str">
        <x:v>Employee 102995; home branch Leeds; assigned role Operative Skilled | Deployment branch: Leeds | Actual role: Operative Porter | Jobs: 402331 | Customers: Kirklees Council - domestic | Actual hours: 6.0; source records: 1</x:v>
      </x:c>
      <x:c r="L1976" t="str">
        <x:v>Include</x:v>
      </x:c>
      <x:c r="M1976"/>
      <x:c r="N1976"/>
    </x:row>
    <x:row r="1977">
      <x:c r="A1977" t="str">
        <x:v>Paul Sibbick|2026-06-11</x:v>
      </x:c>
      <x:c r="B1977" s="888" t="n">
        <x:v>46184</x:v>
      </x:c>
      <x:c r="C1977" t="str">
        <x:v>Paul Sibbick</x:v>
      </x:c>
      <x:c r="D1977" t="str">
        <x:v>Permanent</x:v>
      </x:c>
      <x:c r="E1977" t="str">
        <x:v>Leeds</x:v>
      </x:c>
      <x:c r="F1977" t="str">
        <x:v>Operative Skilled</x:v>
      </x:c>
      <x:c r="G1977" t="str">
        <x:v>402771A, 402300</x:v>
      </x:c>
      <x:c r="H1977" t="str">
        <x:v>Dalton JI&amp;N School - Kirklees; Kirklees Council - Miss Carrie- Anne Jones</x:v>
      </x:c>
      <x:c r="I1977" s="22" t="n">
        <x:v>9</x:v>
      </x:c>
      <x:c r="J1977" t="str">
        <x:v>Worked — 2 records</x:v>
      </x:c>
      <x:c r="K1977" t="str">
        <x:v>Employee 102995; home branch Leeds; assigned role Operative Skilled | Deployment branch: Leeds | Actual role: Operative Porter | Jobs: 402771A, 402300 | Customers: Dalton JI&amp;N School - Kirklees; Kirklees Council - Miss Carrie- Anne Jones | Actual hours: 9.0; source records: 2</x:v>
      </x:c>
      <x:c r="L1977" t="str">
        <x:v>Include</x:v>
      </x:c>
      <x:c r="M1977"/>
      <x:c r="N1977"/>
    </x:row>
    <x:row r="1978">
      <x:c r="A1978" t="str">
        <x:v>Paul Sibbick|2026-06-12</x:v>
      </x:c>
      <x:c r="B1978" s="888" t="n">
        <x:v>46185</x:v>
      </x:c>
      <x:c r="C1978" t="str">
        <x:v>Paul Sibbick</x:v>
      </x:c>
      <x:c r="D1978" t="str">
        <x:v>Permanent</x:v>
      </x:c>
      <x:c r="E1978" t="str">
        <x:v>Leeds</x:v>
      </x:c>
      <x:c r="F1978" t="str">
        <x:v>Operative Skilled</x:v>
      </x:c>
      <x:c r="G1978" t="str">
        <x:v>402487</x:v>
      </x:c>
      <x:c r="H1978" t="str">
        <x:v>Kirklees Council - Donna Scanlon</x:v>
      </x:c>
      <x:c r="I1978" s="22" t="n">
        <x:v>7.75</x:v>
      </x:c>
      <x:c r="J1978" t="str">
        <x:v>Worked</x:v>
      </x:c>
      <x:c r="K1978" t="str">
        <x:v>Employee 102995; home branch Leeds; assigned role Operative Skilled | Deployment branch: Leeds | Actual role: Operative Porter | Jobs: 402487 | Customers: Kirklees Council - Donna Scanlon | Actual hours: 7.8; source records: 1</x:v>
      </x:c>
      <x:c r="L1978" t="str">
        <x:v>Include</x:v>
      </x:c>
      <x:c r="M1978"/>
      <x:c r="N1978"/>
    </x:row>
    <x:row r="1979">
      <x:c r="A1979" t="str">
        <x:v>Paul Sibbick|2026-06-13</x:v>
      </x:c>
      <x:c r="B1979" s="888" t="n">
        <x:v>46186</x:v>
      </x:c>
      <x:c r="C1979" t="str">
        <x:v>Paul Sibbick</x:v>
      </x:c>
      <x:c r="D1979" t="str">
        <x:v>Permanent</x:v>
      </x:c>
      <x:c r="E1979" t="str">
        <x:v>Leeds</x:v>
      </x:c>
      <x:c r="F1979" t="str">
        <x:v>Operative Skilled</x:v>
      </x:c>
      <x:c r="G1979" t="str">
        <x:v>399454E</x:v>
      </x:c>
      <x:c r="H1979" t="str">
        <x:v>Restore Harrow Green</x:v>
      </x:c>
      <x:c r="I1979" s="22" t="n">
        <x:v>8.5</x:v>
      </x:c>
      <x:c r="J1979" t="str">
        <x:v>Worked</x:v>
      </x:c>
      <x:c r="K1979" t="str">
        <x:v>Employee 102995; home branch Leeds; assigned role Operative Skilled | Deployment branch: Leeds | Actual role: Operative Porter | Jobs: 399454E | Customers: Restore Harrow Green | Actual hours: 8.5; source records: 1</x:v>
      </x:c>
      <x:c r="L1979" t="str">
        <x:v>Include</x:v>
      </x:c>
      <x:c r="M1979"/>
      <x:c r="N1979"/>
    </x:row>
    <x:row r="1980">
      <x:c r="A1980" t="str">
        <x:v>Paul Sibbick|2026-06-16</x:v>
      </x:c>
      <x:c r="B1980" s="888" t="n">
        <x:v>46189</x:v>
      </x:c>
      <x:c r="C1980" t="str">
        <x:v>Paul Sibbick</x:v>
      </x:c>
      <x:c r="D1980" t="str">
        <x:v>Permanent</x:v>
      </x:c>
      <x:c r="E1980" t="str">
        <x:v>Leeds</x:v>
      </x:c>
      <x:c r="F1980" t="str">
        <x:v>Operative Skilled</x:v>
      </x:c>
      <x:c r="G1980" t="str">
        <x:v>401821</x:v>
      </x:c>
      <x:c r="H1980" t="str">
        <x:v>Kirklees Council</x:v>
      </x:c>
      <x:c r="I1980" s="22" t="n">
        <x:v>5.5</x:v>
      </x:c>
      <x:c r="J1980" t="str">
        <x:v>Worked</x:v>
      </x:c>
      <x:c r="K1980" t="str">
        <x:v>Employee 102995; home branch Leeds; assigned role Operative Skilled | Deployment branch: Leeds | Actual role: Operative Porter | Jobs: 401821 | Customers: Kirklees Council | Actual hours: 5.5; source records: 1</x:v>
      </x:c>
      <x:c r="L1980" t="str">
        <x:v>Include</x:v>
      </x:c>
      <x:c r="M1980"/>
      <x:c r="N1980"/>
    </x:row>
    <x:row r="1981">
      <x:c r="A1981" t="str">
        <x:v>Paul Sibbick|2026-06-17</x:v>
      </x:c>
      <x:c r="B1981" s="888" t="n">
        <x:v>46190</x:v>
      </x:c>
      <x:c r="C1981" t="str">
        <x:v>Paul Sibbick</x:v>
      </x:c>
      <x:c r="D1981" t="str">
        <x:v>Permanent</x:v>
      </x:c>
      <x:c r="E1981" t="str">
        <x:v>Leeds</x:v>
      </x:c>
      <x:c r="F1981" t="str">
        <x:v>Operative Skilled</x:v>
      </x:c>
      <x:c r="G1981" t="str">
        <x:v>402380</x:v>
      </x:c>
      <x:c r="H1981" t="str">
        <x:v>Wakefield Council</x:v>
      </x:c>
      <x:c r="I1981" s="22" t="n">
        <x:v>8.5</x:v>
      </x:c>
      <x:c r="J1981" t="str">
        <x:v>Worked</x:v>
      </x:c>
      <x:c r="K1981" t="str">
        <x:v>Employee 102995; home branch Leeds; assigned role Operative Skilled | Deployment branch: Leeds | Actual role: Operative Porter | Jobs: 402380 | Customers: Wakefield Council | Actual hours: 8.5; source records: 1</x:v>
      </x:c>
      <x:c r="L1981" t="str">
        <x:v>Include</x:v>
      </x:c>
      <x:c r="M1981"/>
      <x:c r="N1981"/>
    </x:row>
    <x:row r="1982">
      <x:c r="A1982" t="str">
        <x:v>Paul Sibbick|2026-06-18</x:v>
      </x:c>
      <x:c r="B1982" s="888" t="n">
        <x:v>46191</x:v>
      </x:c>
      <x:c r="C1982" t="str">
        <x:v>Paul Sibbick</x:v>
      </x:c>
      <x:c r="D1982" t="str">
        <x:v>Permanent</x:v>
      </x:c>
      <x:c r="E1982" t="str">
        <x:v>Leeds</x:v>
      </x:c>
      <x:c r="F1982" t="str">
        <x:v>Operative Skilled</x:v>
      </x:c>
      <x:c r="G1982" t="str">
        <x:v>402380</x:v>
      </x:c>
      <x:c r="H1982" t="str">
        <x:v>Wakefield Council</x:v>
      </x:c>
      <x:c r="I1982" s="22" t="n">
        <x:v>7.25</x:v>
      </x:c>
      <x:c r="J1982" t="str">
        <x:v>Worked</x:v>
      </x:c>
      <x:c r="K1982" t="str">
        <x:v>Employee 102995; home branch Leeds; assigned role Operative Skilled | Deployment branch: Leeds | Actual role: Operative Porter | Jobs: 402380 | Customers: Wakefield Council | Actual hours: 7.2; source records: 1</x:v>
      </x:c>
      <x:c r="L1982" t="str">
        <x:v>Include</x:v>
      </x:c>
      <x:c r="M1982"/>
      <x:c r="N1982"/>
    </x:row>
    <x:row r="1983">
      <x:c r="A1983" t="str">
        <x:v>Paul Sibbick|2026-06-19</x:v>
      </x:c>
      <x:c r="B1983" s="888" t="n">
        <x:v>46192</x:v>
      </x:c>
      <x:c r="C1983" t="str">
        <x:v>Paul Sibbick</x:v>
      </x:c>
      <x:c r="D1983" t="str">
        <x:v>Permanent</x:v>
      </x:c>
      <x:c r="E1983" t="str">
        <x:v>Leeds</x:v>
      </x:c>
      <x:c r="F1983" t="str">
        <x:v>Operative Skilled</x:v>
      </x:c>
      <x:c r="G1983" t="str">
        <x:v>402813</x:v>
      </x:c>
      <x:c r="H1983" t="str">
        <x:v>Wakefield Council</x:v>
      </x:c>
      <x:c r="I1983" s="22" t="n">
        <x:v>6.5</x:v>
      </x:c>
      <x:c r="J1983" t="str">
        <x:v>Worked</x:v>
      </x:c>
      <x:c r="K1983" t="str">
        <x:v>Employee 102995; home branch Leeds; assigned role Operative Skilled | Deployment branch: Leeds | Actual role: Operative Porter | Jobs: 402813 | Customers: Wakefield Council | Actual hours: 6.5; source records: 1</x:v>
      </x:c>
      <x:c r="L1983" t="str">
        <x:v>Include</x:v>
      </x:c>
      <x:c r="M1983"/>
      <x:c r="N1983"/>
    </x:row>
    <x:row r="1984">
      <x:c r="A1984" t="str">
        <x:v>Paul Sibbick|2026-06-22</x:v>
      </x:c>
      <x:c r="B1984" s="888" t="n">
        <x:v>46195</x:v>
      </x:c>
      <x:c r="C1984" t="str">
        <x:v>Paul Sibbick</x:v>
      </x:c>
      <x:c r="D1984" t="str">
        <x:v>Permanent</x:v>
      </x:c>
      <x:c r="E1984" t="str">
        <x:v>Leeds</x:v>
      </x:c>
      <x:c r="F1984" t="str">
        <x:v>Operative Skilled</x:v>
      </x:c>
      <x:c r="G1984" t="str">
        <x:v>399454E</x:v>
      </x:c>
      <x:c r="H1984" t="str">
        <x:v>Restore Harrow Green</x:v>
      </x:c>
      <x:c r="I1984" s="22" t="n">
        <x:v>11.5</x:v>
      </x:c>
      <x:c r="J1984" t="str">
        <x:v>Worked</x:v>
      </x:c>
      <x:c r="K1984" t="str">
        <x:v>Employee 102995; home branch Leeds; assigned role Operative Skilled | Deployment branch: Leeds | Actual role: Operative Skilled | Jobs: 399454E | Customers: Restore Harrow Green | Actual hours: 11.5; source records: 1</x:v>
      </x:c>
      <x:c r="L1984" t="str">
        <x:v>Include</x:v>
      </x:c>
      <x:c r="M1984"/>
      <x:c r="N1984"/>
    </x:row>
    <x:row r="1985">
      <x:c r="A1985" t="str">
        <x:v>Paul Sibbick|2026-06-23</x:v>
      </x:c>
      <x:c r="B1985" s="888" t="n">
        <x:v>46196</x:v>
      </x:c>
      <x:c r="C1985" t="str">
        <x:v>Paul Sibbick</x:v>
      </x:c>
      <x:c r="D1985" t="str">
        <x:v>Permanent</x:v>
      </x:c>
      <x:c r="E1985" t="str">
        <x:v>Leeds</x:v>
      </x:c>
      <x:c r="F1985" t="str">
        <x:v>Operative Skilled</x:v>
      </x:c>
      <x:c r="G1985" t="str">
        <x:v>395537</x:v>
      </x:c>
      <x:c r="H1985" t="str">
        <x:v>IRIS Project Solutions Ltd (Filtronic)</x:v>
      </x:c>
      <x:c r="I1985" s="22" t="n">
        <x:v>8.5</x:v>
      </x:c>
      <x:c r="J1985" t="str">
        <x:v>Worked</x:v>
      </x:c>
      <x:c r="K1985" t="str">
        <x:v>Employee 102995; home branch Leeds; assigned role Operative Skilled | Deployment branch: Leeds | Actual role: Operative Skilled | Jobs: 395537 | Customers: IRIS Project Solutions Ltd (Filtronic) | Actual hours: 8.5; source records: 1</x:v>
      </x:c>
      <x:c r="L1985" t="str">
        <x:v>Include</x:v>
      </x:c>
      <x:c r="M1985"/>
      <x:c r="N1985"/>
    </x:row>
    <x:row r="1986">
      <x:c r="A1986" t="str">
        <x:v>Paul Sibbick|2026-06-24</x:v>
      </x:c>
      <x:c r="B1986" s="888" t="n">
        <x:v>46197</x:v>
      </x:c>
      <x:c r="C1986" t="str">
        <x:v>Paul Sibbick</x:v>
      </x:c>
      <x:c r="D1986" t="str">
        <x:v>Permanent</x:v>
      </x:c>
      <x:c r="E1986" t="str">
        <x:v>Leeds</x:v>
      </x:c>
      <x:c r="F1986" t="str">
        <x:v>Operative Skilled</x:v>
      </x:c>
      <x:c r="G1986" t="str">
        <x:v>395537</x:v>
      </x:c>
      <x:c r="H1986" t="str">
        <x:v>IRIS Project Solutions Ltd (Filtronic)</x:v>
      </x:c>
      <x:c r="I1986" s="22" t="n">
        <x:v>8</x:v>
      </x:c>
      <x:c r="J1986" t="str">
        <x:v>Worked</x:v>
      </x:c>
      <x:c r="K1986" t="str">
        <x:v>Employee 102995; home branch Leeds; assigned role Operative Skilled | Deployment branch: Leeds | Actual role: Operative Skilled | Jobs: 395537 | Customers: IRIS Project Solutions Ltd (Filtronic) | Actual hours: 8.0; source records: 1</x:v>
      </x:c>
      <x:c r="L1986" t="str">
        <x:v>Include</x:v>
      </x:c>
      <x:c r="M1986"/>
      <x:c r="N1986"/>
    </x:row>
    <x:row r="1987">
      <x:c r="A1987" t="str">
        <x:v>Paul Sibbick|2026-06-25</x:v>
      </x:c>
      <x:c r="B1987" s="888" t="n">
        <x:v>46198</x:v>
      </x:c>
      <x:c r="C1987" t="str">
        <x:v>Paul Sibbick</x:v>
      </x:c>
      <x:c r="D1987" t="str">
        <x:v>Permanent</x:v>
      </x:c>
      <x:c r="E1987" t="str">
        <x:v>Leeds</x:v>
      </x:c>
      <x:c r="F1987" t="str">
        <x:v>Operative Skilled</x:v>
      </x:c>
      <x:c r="G1987" t="str">
        <x:v>402992</x:v>
      </x:c>
      <x:c r="H1987" t="str">
        <x:v>Shawbrook Bank Ltd.</x:v>
      </x:c>
      <x:c r="I1987" s="22" t="n">
        <x:v>8</x:v>
      </x:c>
      <x:c r="J1987" t="str">
        <x:v>Worked</x:v>
      </x:c>
      <x:c r="K1987" t="str">
        <x:v>Employee 102995; home branch Leeds; assigned role Operative Skilled | Deployment branch: Leeds | Actual role: Operative Skilled | Jobs: 402992 | Customers: Shawbrook Bank Ltd. | Actual hours: 8.0; source records: 1</x:v>
      </x:c>
      <x:c r="L1987" t="str">
        <x:v>Include</x:v>
      </x:c>
      <x:c r="M1987"/>
      <x:c r="N1987"/>
    </x:row>
    <x:row r="1988">
      <x:c r="A1988" t="str">
        <x:v>Paul Sibbick|2026-06-26</x:v>
      </x:c>
      <x:c r="B1988" s="888" t="n">
        <x:v>46199</x:v>
      </x:c>
      <x:c r="C1988" t="str">
        <x:v>Paul Sibbick</x:v>
      </x:c>
      <x:c r="D1988" t="str">
        <x:v>Permanent</x:v>
      </x:c>
      <x:c r="E1988" t="str">
        <x:v>Leeds</x:v>
      </x:c>
      <x:c r="F1988" t="str">
        <x:v>Operative Skilled</x:v>
      </x:c>
      <x:c r="G1988" t="str">
        <x:v>402992</x:v>
      </x:c>
      <x:c r="H1988" t="str">
        <x:v>Shawbrook Bank Ltd.</x:v>
      </x:c>
      <x:c r="I1988" s="22" t="n">
        <x:v>11.5</x:v>
      </x:c>
      <x:c r="J1988" t="str">
        <x:v>Worked</x:v>
      </x:c>
      <x:c r="K1988" t="str">
        <x:v>Employee 102995; home branch Leeds; assigned role Operative Skilled | Deployment branch: Leeds | Actual role: Operative Skilled | Jobs: 402992 | Customers: Shawbrook Bank Ltd. | Actual hours: 11.5; source records: 1</x:v>
      </x:c>
      <x:c r="L1988" t="str">
        <x:v>Include</x:v>
      </x:c>
      <x:c r="M1988"/>
      <x:c r="N1988"/>
    </x:row>
    <x:row r="1989">
      <x:c r="A1989" t="str">
        <x:v>Paul Sibbick|2026-06-27</x:v>
      </x:c>
      <x:c r="B1989" s="888" t="n">
        <x:v>46200</x:v>
      </x:c>
      <x:c r="C1989" t="str">
        <x:v>Paul Sibbick</x:v>
      </x:c>
      <x:c r="D1989" t="str">
        <x:v>Permanent</x:v>
      </x:c>
      <x:c r="E1989" t="str">
        <x:v>Leeds</x:v>
      </x:c>
      <x:c r="F1989" t="str">
        <x:v>Operative Skilled</x:v>
      </x:c>
      <x:c r="G1989" t="str">
        <x:v>402675</x:v>
      </x:c>
      <x:c r="H1989" t="str">
        <x:v>Beckfoot Trust</x:v>
      </x:c>
      <x:c r="I1989" s="22" t="n">
        <x:v>5</x:v>
      </x:c>
      <x:c r="J1989" t="str">
        <x:v>Worked</x:v>
      </x:c>
      <x:c r="K1989" t="str">
        <x:v>Employee 102995; home branch Leeds; assigned role Operative Skilled | Deployment branch: Leeds | Actual role: Operative Skilled | Jobs: 402675 | Customers: Beckfoot Trust | Actual hours: 5.0; source records: 1</x:v>
      </x:c>
      <x:c r="L1989" t="str">
        <x:v>Include</x:v>
      </x:c>
      <x:c r="M1989"/>
      <x:c r="N1989"/>
    </x:row>
    <x:row r="1990">
      <x:c r="A1990" t="str">
        <x:v>Paul Sibbick|2026-06-29</x:v>
      </x:c>
      <x:c r="B1990" s="888" t="n">
        <x:v>46202</x:v>
      </x:c>
      <x:c r="C1990" t="str">
        <x:v>Paul Sibbick</x:v>
      </x:c>
      <x:c r="D1990" t="str">
        <x:v>Permanent</x:v>
      </x:c>
      <x:c r="E1990" t="str">
        <x:v>Leeds</x:v>
      </x:c>
      <x:c r="F1990" t="str">
        <x:v>Operative Skilled</x:v>
      </x:c>
      <x:c r="G1990" t="str">
        <x:v>401478</x:v>
      </x:c>
      <x:c r="H1990" t="str">
        <x:v>Kirklees Council - Mr Bestall</x:v>
      </x:c>
      <x:c r="I1990" s="22" t="n">
        <x:v>3</x:v>
      </x:c>
      <x:c r="J1990" t="str">
        <x:v>Worked</x:v>
      </x:c>
      <x:c r="K1990" t="str">
        <x:v>Employee 102995; home branch Leeds; assigned role Operative Skilled | Deployment branch: Leeds | Actual role: Operative Porter | Jobs: 401478 | Customers: Kirklees Council - Mr Bestall | Actual hours: 3.0; source records: 1</x:v>
      </x:c>
      <x:c r="L1990" t="str">
        <x:v>Include</x:v>
      </x:c>
      <x:c r="M1990"/>
      <x:c r="N1990"/>
    </x:row>
    <x:row r="1991">
      <x:c r="A1991" t="str">
        <x:v>Paul Sibbick|2026-06-30</x:v>
      </x:c>
      <x:c r="B1991" s="888" t="n">
        <x:v>46203</x:v>
      </x:c>
      <x:c r="C1991" t="str">
        <x:v>Paul Sibbick</x:v>
      </x:c>
      <x:c r="D1991" t="str">
        <x:v>Permanent</x:v>
      </x:c>
      <x:c r="E1991" t="str">
        <x:v>Leeds</x:v>
      </x:c>
      <x:c r="F1991" t="str">
        <x:v>Operative Skilled</x:v>
      </x:c>
      <x:c r="G1991" t="str">
        <x:v>399454E</x:v>
      </x:c>
      <x:c r="H1991" t="str">
        <x:v>Restore Harrow Green</x:v>
      </x:c>
      <x:c r="I1991" s="22" t="n">
        <x:v>8</x:v>
      </x:c>
      <x:c r="J1991" t="str">
        <x:v>Worked</x:v>
      </x:c>
      <x:c r="K1991" t="str">
        <x:v>Employee 102995; home branch Leeds; assigned role Operative Skilled | Deployment branch: Leeds | Actual role: Operative Skilled | Jobs: 399454E | Customers: Restore Harrow Green | Actual hours: 8.0; source records: 1</x:v>
      </x:c>
      <x:c r="L1991" t="str">
        <x:v>Include</x:v>
      </x:c>
      <x:c r="M1991"/>
      <x:c r="N1991"/>
    </x:row>
    <x:row r="1992">
      <x:c r="A1992" t="str">
        <x:v>Paul Snowden|2026-06-01</x:v>
      </x:c>
      <x:c r="B1992" s="888" t="n">
        <x:v>46174</x:v>
      </x:c>
      <x:c r="C1992" t="str">
        <x:v>Paul Snowden</x:v>
      </x:c>
      <x:c r="D1992" t="str">
        <x:v>Permanent</x:v>
      </x:c>
      <x:c r="E1992" t="str">
        <x:v>Leeds</x:v>
      </x:c>
      <x:c r="F1992" t="str">
        <x:v>Operative Driver</x:v>
      </x:c>
      <x:c r="G1992" t="str">
        <x:v>395537</x:v>
      </x:c>
      <x:c r="H1992" t="str">
        <x:v>IRIS Project Solutions Ltd (Filtronic)</x:v>
      </x:c>
      <x:c r="I1992" s="22" t="n">
        <x:v>9.75</x:v>
      </x:c>
      <x:c r="J1992" t="str">
        <x:v>Worked</x:v>
      </x:c>
      <x:c r="K1992" t="str">
        <x:v>Employee 1391; home branch Leeds; assigned role Operative Driver | Deployment branch: Leeds | Actual role: Operative Driver | Jobs: 395537 | Customers: IRIS Project Solutions Ltd (Filtronic) | Actual hours: 9.8; source records: 1</x:v>
      </x:c>
      <x:c r="L1992" t="str">
        <x:v>Include</x:v>
      </x:c>
      <x:c r="M1992"/>
      <x:c r="N1992"/>
    </x:row>
    <x:row r="1993">
      <x:c r="A1993" t="str">
        <x:v>Paul Snowden|2026-06-02</x:v>
      </x:c>
      <x:c r="B1993" s="888" t="n">
        <x:v>46175</x:v>
      </x:c>
      <x:c r="C1993" t="str">
        <x:v>Paul Snowden</x:v>
      </x:c>
      <x:c r="D1993" t="str">
        <x:v>Permanent</x:v>
      </x:c>
      <x:c r="E1993" t="str">
        <x:v>Leeds</x:v>
      </x:c>
      <x:c r="F1993" t="str">
        <x:v>Operative Driver</x:v>
      </x:c>
      <x:c r="G1993" t="str">
        <x:v>395537</x:v>
      </x:c>
      <x:c r="H1993" t="str">
        <x:v>IRIS Project Solutions Ltd (Filtronic)</x:v>
      </x:c>
      <x:c r="I1993" s="22" t="n">
        <x:v>10.25</x:v>
      </x:c>
      <x:c r="J1993" t="str">
        <x:v>Worked</x:v>
      </x:c>
      <x:c r="K1993" t="str">
        <x:v>Employee 1391; home branch Leeds; assigned role Operative Driver | Deployment branch: Leeds | Actual role: Operative Driver | Jobs: 395537 | Customers: IRIS Project Solutions Ltd (Filtronic) | Actual hours: 10.2; source records: 1</x:v>
      </x:c>
      <x:c r="L1993" t="str">
        <x:v>Include</x:v>
      </x:c>
      <x:c r="M1993"/>
      <x:c r="N1993"/>
    </x:row>
    <x:row r="1994">
      <x:c r="A1994" t="str">
        <x:v>Paul Snowden|2026-06-03</x:v>
      </x:c>
      <x:c r="B1994" s="888" t="n">
        <x:v>46176</x:v>
      </x:c>
      <x:c r="C1994" t="str">
        <x:v>Paul Snowden</x:v>
      </x:c>
      <x:c r="D1994" t="str">
        <x:v>Permanent</x:v>
      </x:c>
      <x:c r="E1994" t="str">
        <x:v>Leeds</x:v>
      </x:c>
      <x:c r="F1994" t="str">
        <x:v>Operative Driver</x:v>
      </x:c>
      <x:c r="G1994" t="str">
        <x:v>395537</x:v>
      </x:c>
      <x:c r="H1994" t="str">
        <x:v>IRIS Project Solutions Ltd (Filtronic)</x:v>
      </x:c>
      <x:c r="I1994" s="22" t="n">
        <x:v>9.5</x:v>
      </x:c>
      <x:c r="J1994" t="str">
        <x:v>Worked</x:v>
      </x:c>
      <x:c r="K1994" t="str">
        <x:v>Employee 1391; home branch Leeds; assigned role Operative Driver | Deployment branch: Leeds | Actual role: Operative Porter | Jobs: 395537 | Customers: IRIS Project Solutions Ltd (Filtronic) | Actual hours: 9.5; source records: 1</x:v>
      </x:c>
      <x:c r="L1994" t="str">
        <x:v>Include</x:v>
      </x:c>
      <x:c r="M1994"/>
      <x:c r="N1994"/>
    </x:row>
    <x:row r="1995">
      <x:c r="A1995" t="str">
        <x:v>Paul Snowden|2026-06-04</x:v>
      </x:c>
      <x:c r="B1995" s="888" t="n">
        <x:v>46177</x:v>
      </x:c>
      <x:c r="C1995" t="str">
        <x:v>Paul Snowden</x:v>
      </x:c>
      <x:c r="D1995" t="str">
        <x:v>Permanent</x:v>
      </x:c>
      <x:c r="E1995" t="str">
        <x:v>Leeds</x:v>
      </x:c>
      <x:c r="F1995" t="str">
        <x:v>Operative Driver</x:v>
      </x:c>
      <x:c r="G1995" t="str">
        <x:v>401766, 401910A</x:v>
      </x:c>
      <x:c r="H1995" t="str">
        <x:v>Kirklees Council - domestic; Kirklees Council - Mr Mason Brayshaw</x:v>
      </x:c>
      <x:c r="I1995" s="22" t="n">
        <x:v>7.5</x:v>
      </x:c>
      <x:c r="J1995" t="str">
        <x:v>Worked — 2 records</x:v>
      </x:c>
      <x:c r="K1995" t="str">
        <x:v>Employee 1391; home branch Leeds; assigned role Operative Driver | Deployment branch: Leeds | Actual role: Operative Driver | Jobs: 401766, 401910A | Customers: Kirklees Council - domestic; Kirklees Council - Mr Mason Brayshaw | Actual hours: 7.5; source records: 2</x:v>
      </x:c>
      <x:c r="L1995" t="str">
        <x:v>Include</x:v>
      </x:c>
      <x:c r="M1995"/>
      <x:c r="N1995"/>
    </x:row>
    <x:row r="1996">
      <x:c r="A1996" t="str">
        <x:v>Paul Snowden|2026-06-05</x:v>
      </x:c>
      <x:c r="B1996" s="888" t="n">
        <x:v>46178</x:v>
      </x:c>
      <x:c r="C1996" t="str">
        <x:v>Paul Snowden</x:v>
      </x:c>
      <x:c r="D1996" t="str">
        <x:v>Permanent</x:v>
      </x:c>
      <x:c r="E1996" t="str">
        <x:v>Leeds</x:v>
      </x:c>
      <x:c r="F1996" t="str">
        <x:v>Operative Driver</x:v>
      </x:c>
      <x:c r="G1996" t="str">
        <x:v>402096</x:v>
      </x:c>
      <x:c r="H1996" t="str">
        <x:v>University of Leeds</x:v>
      </x:c>
      <x:c r="I1996" s="22" t="n">
        <x:v>7.75</x:v>
      </x:c>
      <x:c r="J1996" t="str">
        <x:v>Worked</x:v>
      </x:c>
      <x:c r="K1996" t="str">
        <x:v>Employee 1391; home branch Leeds; assigned role Operative Driver | Deployment branch: Leeds | Actual role: Operative Driver | Jobs: 402096 | Customers: University of Leeds | Actual hours: 7.8; source records: 1</x:v>
      </x:c>
      <x:c r="L1996" t="str">
        <x:v>Include</x:v>
      </x:c>
      <x:c r="M1996"/>
      <x:c r="N1996"/>
    </x:row>
    <x:row r="1997">
      <x:c r="A1997" t="str">
        <x:v>Paul Snowden|2026-06-09</x:v>
      </x:c>
      <x:c r="B1997" s="888" t="n">
        <x:v>46182</x:v>
      </x:c>
      <x:c r="C1997" t="str">
        <x:v>Paul Snowden</x:v>
      </x:c>
      <x:c r="D1997" t="str">
        <x:v>Permanent</x:v>
      </x:c>
      <x:c r="E1997" t="str">
        <x:v>Leeds</x:v>
      </x:c>
      <x:c r="F1997" t="str">
        <x:v>Operative Driver</x:v>
      </x:c>
      <x:c r="G1997" t="str">
        <x:v>389950A</x:v>
      </x:c>
      <x:c r="H1997" t="str">
        <x:v>Kirklees Council - Fatimah Hasta</x:v>
      </x:c>
      <x:c r="I1997" s="22" t="n">
        <x:v>7.5</x:v>
      </x:c>
      <x:c r="J1997" t="str">
        <x:v>Worked</x:v>
      </x:c>
      <x:c r="K1997" t="str">
        <x:v>Employee 1391; home branch Leeds; assigned role Operative Driver | Deployment branch: Leeds | Actual role: Operative Driver | Jobs: 389950A | Customers: Kirklees Council - Fatimah Hasta | Actual hours: 7.5; source records: 1</x:v>
      </x:c>
      <x:c r="L1997" t="str">
        <x:v>Include</x:v>
      </x:c>
      <x:c r="M1997"/>
      <x:c r="N1997"/>
    </x:row>
    <x:row r="1998">
      <x:c r="A1998" t="str">
        <x:v>Paul Snowden|2026-06-10</x:v>
      </x:c>
      <x:c r="B1998" s="888" t="n">
        <x:v>46183</x:v>
      </x:c>
      <x:c r="C1998" t="str">
        <x:v>Paul Snowden</x:v>
      </x:c>
      <x:c r="D1998" t="str">
        <x:v>Permanent</x:v>
      </x:c>
      <x:c r="E1998" t="str">
        <x:v>Leeds</x:v>
      </x:c>
      <x:c r="F1998" t="str">
        <x:v>Operative Driver</x:v>
      </x:c>
      <x:c r="G1998" t="str">
        <x:v>402331</x:v>
      </x:c>
      <x:c r="H1998" t="str">
        <x:v>Kirklees Council - domestic</x:v>
      </x:c>
      <x:c r="I1998" s="22" t="n">
        <x:v>6</x:v>
      </x:c>
      <x:c r="J1998" t="str">
        <x:v>Worked</x:v>
      </x:c>
      <x:c r="K1998" t="str">
        <x:v>Employee 1391; home branch Leeds; assigned role Operative Driver | Deployment branch: Leeds | Actual role: Operative Driver | Jobs: 402331 | Customers: Kirklees Council - domestic | Actual hours: 6.0; source records: 1</x:v>
      </x:c>
      <x:c r="L1998" t="str">
        <x:v>Include</x:v>
      </x:c>
      <x:c r="M1998"/>
      <x:c r="N1998"/>
    </x:row>
    <x:row r="1999">
      <x:c r="A1999" t="str">
        <x:v>Paul Snowden|2026-06-11</x:v>
      </x:c>
      <x:c r="B1999" s="888" t="n">
        <x:v>46184</x:v>
      </x:c>
      <x:c r="C1999" t="str">
        <x:v>Paul Snowden</x:v>
      </x:c>
      <x:c r="D1999" t="str">
        <x:v>Permanent</x:v>
      </x:c>
      <x:c r="E1999" t="str">
        <x:v>Leeds</x:v>
      </x:c>
      <x:c r="F1999" t="str">
        <x:v>Operative Driver</x:v>
      </x:c>
      <x:c r="G1999" t="str">
        <x:v>402019</x:v>
      </x:c>
      <x:c r="H1999" t="str">
        <x:v>Kirklees Council - Simon</x:v>
      </x:c>
      <x:c r="I1999" s="22" t="n">
        <x:v>8.25</x:v>
      </x:c>
      <x:c r="J1999" t="str">
        <x:v>Worked</x:v>
      </x:c>
      <x:c r="K1999" t="str">
        <x:v>Employee 1391; home branch Leeds; assigned role Operative Driver | Deployment branch: Leeds | Actual role: Operative Driver | Jobs: 402019 | Customers: Kirklees Council - Simon | Actual hours: 8.2; source records: 1</x:v>
      </x:c>
      <x:c r="L1999" t="str">
        <x:v>Include</x:v>
      </x:c>
      <x:c r="M1999"/>
      <x:c r="N1999"/>
    </x:row>
    <x:row r="2000">
      <x:c r="A2000" t="str">
        <x:v>Paul Snowden|2026-06-12</x:v>
      </x:c>
      <x:c r="B2000" s="888" t="n">
        <x:v>46185</x:v>
      </x:c>
      <x:c r="C2000" t="str">
        <x:v>Paul Snowden</x:v>
      </x:c>
      <x:c r="D2000" t="str">
        <x:v>Permanent</x:v>
      </x:c>
      <x:c r="E2000" t="str">
        <x:v>Leeds</x:v>
      </x:c>
      <x:c r="F2000" t="str">
        <x:v>Operative Driver</x:v>
      </x:c>
      <x:c r="G2000" t="str">
        <x:v>402487</x:v>
      </x:c>
      <x:c r="H2000" t="str">
        <x:v>Kirklees Council - Donna Scanlon</x:v>
      </x:c>
      <x:c r="I2000" s="22" t="n">
        <x:v>7.75</x:v>
      </x:c>
      <x:c r="J2000" t="str">
        <x:v>Worked</x:v>
      </x:c>
      <x:c r="K2000" t="str">
        <x:v>Employee 1391; home branch Leeds; assigned role Operative Driver | Deployment branch: Leeds | Actual role: Operative Driver | Jobs: 402487 | Customers: Kirklees Council - Donna Scanlon | Actual hours: 7.8; source records: 1</x:v>
      </x:c>
      <x:c r="L2000" t="str">
        <x:v>Include</x:v>
      </x:c>
      <x:c r="M2000"/>
      <x:c r="N2000"/>
    </x:row>
    <x:row r="2001">
      <x:c r="A2001" t="str">
        <x:v>Paul Snowden|2026-06-15</x:v>
      </x:c>
      <x:c r="B2001" s="888" t="n">
        <x:v>46188</x:v>
      </x:c>
      <x:c r="C2001" t="str">
        <x:v>Paul Snowden</x:v>
      </x:c>
      <x:c r="D2001" t="str">
        <x:v>Permanent</x:v>
      </x:c>
      <x:c r="E2001" t="str">
        <x:v>Leeds</x:v>
      </x:c>
      <x:c r="F2001" t="str">
        <x:v>Operative Driver</x:v>
      </x:c>
      <x:c r="G2001" t="str">
        <x:v>402149</x:v>
      </x:c>
      <x:c r="H2001" t="str">
        <x:v>EMCOR - OCS FM Ltd</x:v>
      </x:c>
      <x:c r="I2001" s="22" t="n">
        <x:v>7.5</x:v>
      </x:c>
      <x:c r="J2001" t="str">
        <x:v>Worked</x:v>
      </x:c>
      <x:c r="K2001" t="str">
        <x:v>Employee 1391; home branch Leeds; assigned role Operative Driver | Deployment branch: Leeds | Actual role: Operative Porter | Jobs: 402149 | Customers: EMCOR - OCS FM Ltd | Actual hours: 7.5; source records: 1</x:v>
      </x:c>
      <x:c r="L2001" t="str">
        <x:v>Include</x:v>
      </x:c>
      <x:c r="M2001"/>
      <x:c r="N2001"/>
    </x:row>
    <x:row r="2002">
      <x:c r="A2002" t="str">
        <x:v>Paul Snowden|2026-06-16</x:v>
      </x:c>
      <x:c r="B2002" s="888" t="n">
        <x:v>46189</x:v>
      </x:c>
      <x:c r="C2002" t="str">
        <x:v>Paul Snowden</x:v>
      </x:c>
      <x:c r="D2002" t="str">
        <x:v>Permanent</x:v>
      </x:c>
      <x:c r="E2002" t="str">
        <x:v>Leeds</x:v>
      </x:c>
      <x:c r="F2002" t="str">
        <x:v>Operative Driver</x:v>
      </x:c>
      <x:c r="G2002" t="str">
        <x:v>399454E</x:v>
      </x:c>
      <x:c r="H2002" t="str">
        <x:v>Restore Harrow Green</x:v>
      </x:c>
      <x:c r="I2002" s="22" t="n">
        <x:v>4.5</x:v>
      </x:c>
      <x:c r="J2002" t="str">
        <x:v>Worked</x:v>
      </x:c>
      <x:c r="K2002" t="str">
        <x:v>Employee 1391; home branch Leeds; assigned role Operative Driver | Deployment branch: Leeds | Actual role: Operative Driver | Jobs: 399454E | Customers: Restore Harrow Green | Actual hours: 4.5; source records: 1</x:v>
      </x:c>
      <x:c r="L2002" t="str">
        <x:v>Include</x:v>
      </x:c>
      <x:c r="M2002"/>
      <x:c r="N2002"/>
    </x:row>
    <x:row r="2003">
      <x:c r="A2003" t="str">
        <x:v>Paul Snowden|2026-06-17</x:v>
      </x:c>
      <x:c r="B2003" s="888" t="n">
        <x:v>46190</x:v>
      </x:c>
      <x:c r="C2003" t="str">
        <x:v>Paul Snowden</x:v>
      </x:c>
      <x:c r="D2003" t="str">
        <x:v>Permanent</x:v>
      </x:c>
      <x:c r="E2003" t="str">
        <x:v>Leeds</x:v>
      </x:c>
      <x:c r="F2003" t="str">
        <x:v>Operative Driver</x:v>
      </x:c>
      <x:c r="G2003" t="str">
        <x:v>402585</x:v>
      </x:c>
      <x:c r="H2003" t="str">
        <x:v>MOJ - Sodexo SR:60159</x:v>
      </x:c>
      <x:c r="I2003" s="22" t="n">
        <x:v>4.5</x:v>
      </x:c>
      <x:c r="J2003" t="str">
        <x:v>Worked</x:v>
      </x:c>
      <x:c r="K2003" t="str">
        <x:v>Employee 1391; home branch Leeds; assigned role Operative Driver | Deployment branch: Leeds | Actual role: Operative Driver | Jobs: 402585 | Customers: MOJ - Sodexo SR:60159 | Actual hours: 4.5; source records: 1</x:v>
      </x:c>
      <x:c r="L2003" t="str">
        <x:v>Include</x:v>
      </x:c>
      <x:c r="M2003"/>
      <x:c r="N2003"/>
    </x:row>
    <x:row r="2004">
      <x:c r="A2004" t="str">
        <x:v>Paul Snowden|2026-06-18</x:v>
      </x:c>
      <x:c r="B2004" s="888" t="n">
        <x:v>46191</x:v>
      </x:c>
      <x:c r="C2004" t="str">
        <x:v>Paul Snowden</x:v>
      </x:c>
      <x:c r="D2004" t="str">
        <x:v>Permanent</x:v>
      </x:c>
      <x:c r="E2004" t="str">
        <x:v>Leeds</x:v>
      </x:c>
      <x:c r="F2004" t="str">
        <x:v>Operative Driver</x:v>
      </x:c>
      <x:c r="G2004" t="str">
        <x:v>402450G, 401742</x:v>
      </x:c>
      <x:c r="H2004" t="str">
        <x:v>Avantor ( LEEDS JUNE  2026 ); Kirklees Council - Mr Burns</x:v>
      </x:c>
      <x:c r="I2004" s="22" t="n">
        <x:v>8</x:v>
      </x:c>
      <x:c r="J2004" t="str">
        <x:v>Worked — 2 records</x:v>
      </x:c>
      <x:c r="K2004" t="str">
        <x:v>Employee 1391; home branch Leeds; assigned role Operative Driver | Deployment branch: Cambridge, Leeds | Actual role: Operative Driver | Jobs: 402450G, 401742 | Customers: Avantor ( LEEDS JUNE  2026 ); Kirklees Council - Mr Burns | Actual hours: 8.0; source records: 2</x:v>
      </x:c>
      <x:c r="L2004" t="str">
        <x:v>Include</x:v>
      </x:c>
      <x:c r="M2004"/>
      <x:c r="N2004"/>
    </x:row>
    <x:row r="2005">
      <x:c r="A2005" t="str">
        <x:v>Paul Snowden|2026-06-19</x:v>
      </x:c>
      <x:c r="B2005" s="888" t="n">
        <x:v>46192</x:v>
      </x:c>
      <x:c r="C2005" t="str">
        <x:v>Paul Snowden</x:v>
      </x:c>
      <x:c r="D2005" t="str">
        <x:v>Permanent</x:v>
      </x:c>
      <x:c r="E2005" t="str">
        <x:v>Leeds</x:v>
      </x:c>
      <x:c r="F2005" t="str">
        <x:v>Operative Driver</x:v>
      </x:c>
      <x:c r="G2005" t="str">
        <x:v>402745</x:v>
      </x:c>
      <x:c r="H2005" t="str">
        <x:v>Kirklees Council - Hazel Murphy</x:v>
      </x:c>
      <x:c r="I2005" s="22" t="n">
        <x:v>6.75</x:v>
      </x:c>
      <x:c r="J2005" t="str">
        <x:v>Worked</x:v>
      </x:c>
      <x:c r="K2005" t="str">
        <x:v>Employee 1391; home branch Leeds; assigned role Operative Driver | Deployment branch: Leeds | Actual role: Operative Driver | Jobs: 402745 | Customers: Kirklees Council - Hazel Murphy | Actual hours: 6.8; source records: 1</x:v>
      </x:c>
      <x:c r="L2005" t="str">
        <x:v>Include</x:v>
      </x:c>
      <x:c r="M2005"/>
      <x:c r="N2005"/>
    </x:row>
    <x:row r="2006">
      <x:c r="A2006" t="str">
        <x:v>Paul Snowden|2026-06-22</x:v>
      </x:c>
      <x:c r="B2006" s="888" t="n">
        <x:v>46195</x:v>
      </x:c>
      <x:c r="C2006" t="str">
        <x:v>Paul Snowden</x:v>
      </x:c>
      <x:c r="D2006" t="str">
        <x:v>Permanent</x:v>
      </x:c>
      <x:c r="E2006" t="str">
        <x:v>Leeds</x:v>
      </x:c>
      <x:c r="F2006" t="str">
        <x:v>Operative Driver</x:v>
      </x:c>
      <x:c r="G2006" t="str">
        <x:v>402478</x:v>
      </x:c>
      <x:c r="H2006" t="str">
        <x:v>West Yorkshire Police (Huddersfield)</x:v>
      </x:c>
      <x:c r="I2006" s="22" t="n">
        <x:v>9</x:v>
      </x:c>
      <x:c r="J2006" t="str">
        <x:v>Worked</x:v>
      </x:c>
      <x:c r="K2006" t="str">
        <x:v>Employee 1391; home branch Leeds; assigned role Operative Driver | Deployment branch: Leeds | Actual role: Operative Driver | Jobs: 402478 | Customers: West Yorkshire Police (Huddersfield) | Actual hours: 9.0; source records: 1</x:v>
      </x:c>
      <x:c r="L2006" t="str">
        <x:v>Include</x:v>
      </x:c>
      <x:c r="M2006"/>
      <x:c r="N2006"/>
    </x:row>
    <x:row r="2007">
      <x:c r="A2007" t="str">
        <x:v>Paul Snowden|2026-06-23</x:v>
      </x:c>
      <x:c r="B2007" s="888" t="n">
        <x:v>46196</x:v>
      </x:c>
      <x:c r="C2007" t="str">
        <x:v>Paul Snowden</x:v>
      </x:c>
      <x:c r="D2007" t="str">
        <x:v>Permanent</x:v>
      </x:c>
      <x:c r="E2007" t="str">
        <x:v>Leeds</x:v>
      </x:c>
      <x:c r="F2007" t="str">
        <x:v>Operative Driver</x:v>
      </x:c>
      <x:c r="G2007" t="str">
        <x:v>402992</x:v>
      </x:c>
      <x:c r="H2007" t="str">
        <x:v>Shawbrook Bank Ltd.</x:v>
      </x:c>
      <x:c r="I2007" s="22" t="n">
        <x:v>18.5</x:v>
      </x:c>
      <x:c r="J2007" t="str">
        <x:v>Worked — 2 records</x:v>
      </x:c>
      <x:c r="K2007" t="str">
        <x:v>Employee 1391; home branch Leeds; assigned role Operative Driver | Deployment branch: Leeds | Actual role: Operative Skilled | Jobs: 402992 | Customers: Shawbrook Bank Ltd. | Actual hours: 18.5; source records: 2</x:v>
      </x:c>
      <x:c r="L2007" t="str">
        <x:v>Include</x:v>
      </x:c>
      <x:c r="M2007"/>
      <x:c r="N2007"/>
    </x:row>
    <x:row r="2008">
      <x:c r="A2008" t="str">
        <x:v>Paul Snowden|2026-06-24</x:v>
      </x:c>
      <x:c r="B2008" s="888" t="n">
        <x:v>46197</x:v>
      </x:c>
      <x:c r="C2008" t="str">
        <x:v>Paul Snowden</x:v>
      </x:c>
      <x:c r="D2008" t="str">
        <x:v>Permanent</x:v>
      </x:c>
      <x:c r="E2008" t="str">
        <x:v>Leeds</x:v>
      </x:c>
      <x:c r="F2008" t="str">
        <x:v>Operative Driver</x:v>
      </x:c>
      <x:c r="G2008" t="str">
        <x:v>402992</x:v>
      </x:c>
      <x:c r="H2008" t="str">
        <x:v>Shawbrook Bank Ltd.</x:v>
      </x:c>
      <x:c r="I2008" s="22" t="n">
        <x:v>6.75</x:v>
      </x:c>
      <x:c r="J2008" t="str">
        <x:v>Worked</x:v>
      </x:c>
      <x:c r="K2008" t="str">
        <x:v>Employee 1391; home branch Leeds; assigned role Operative Driver | Deployment branch: Leeds | Actual role: Operative Skilled | Jobs: 402992 | Customers: Shawbrook Bank Ltd. | Actual hours: 6.8; source records: 1</x:v>
      </x:c>
      <x:c r="L2008" t="str">
        <x:v>Include</x:v>
      </x:c>
      <x:c r="M2008"/>
      <x:c r="N2008"/>
    </x:row>
    <x:row r="2009">
      <x:c r="A2009" t="str">
        <x:v>Paul Snowden|2026-06-25</x:v>
      </x:c>
      <x:c r="B2009" s="888" t="n">
        <x:v>46198</x:v>
      </x:c>
      <x:c r="C2009" t="str">
        <x:v>Paul Snowden</x:v>
      </x:c>
      <x:c r="D2009" t="str">
        <x:v>Permanent</x:v>
      </x:c>
      <x:c r="E2009" t="str">
        <x:v>Leeds</x:v>
      </x:c>
      <x:c r="F2009" t="str">
        <x:v>Operative Driver</x:v>
      </x:c>
      <x:c r="G2009" t="str">
        <x:v>402992</x:v>
      </x:c>
      <x:c r="H2009" t="str">
        <x:v>Shawbrook Bank Ltd.</x:v>
      </x:c>
      <x:c r="I2009" s="22" t="n">
        <x:v>8</x:v>
      </x:c>
      <x:c r="J2009" t="str">
        <x:v>Worked</x:v>
      </x:c>
      <x:c r="K2009" t="str">
        <x:v>Employee 1391; home branch Leeds; assigned role Operative Driver | Deployment branch: Leeds | Actual role: Operative Porter | Jobs: 402992 | Customers: Shawbrook Bank Ltd. | Actual hours: 8.0; source records: 1</x:v>
      </x:c>
      <x:c r="L2009" t="str">
        <x:v>Include</x:v>
      </x:c>
      <x:c r="M2009"/>
      <x:c r="N2009"/>
    </x:row>
    <x:row r="2010">
      <x:c r="A2010" t="str">
        <x:v>Paul Snowden|2026-06-26</x:v>
      </x:c>
      <x:c r="B2010" s="888" t="n">
        <x:v>46199</x:v>
      </x:c>
      <x:c r="C2010" t="str">
        <x:v>Paul Snowden</x:v>
      </x:c>
      <x:c r="D2010" t="str">
        <x:v>Permanent</x:v>
      </x:c>
      <x:c r="E2010" t="str">
        <x:v>Leeds</x:v>
      </x:c>
      <x:c r="F2010" t="str">
        <x:v>Operative Driver</x:v>
      </x:c>
      <x:c r="G2010" t="str">
        <x:v>402675</x:v>
      </x:c>
      <x:c r="H2010" t="str">
        <x:v>Beckfoot Trust</x:v>
      </x:c>
      <x:c r="I2010" s="22" t="n">
        <x:v>8.75</x:v>
      </x:c>
      <x:c r="J2010" t="str">
        <x:v>Worked</x:v>
      </x:c>
      <x:c r="K2010" t="str">
        <x:v>Employee 1391; home branch Leeds; assigned role Operative Driver | Deployment branch: Leeds | Actual role: Operative Driver | Jobs: 402675 | Customers: Beckfoot Trust | Actual hours: 8.8; source records: 1</x:v>
      </x:c>
      <x:c r="L2010" t="str">
        <x:v>Include</x:v>
      </x:c>
      <x:c r="M2010"/>
      <x:c r="N2010"/>
    </x:row>
    <x:row r="2011">
      <x:c r="A2011" t="str">
        <x:v>Paul Snowden|2026-06-27</x:v>
      </x:c>
      <x:c r="B2011" s="888" t="n">
        <x:v>46200</x:v>
      </x:c>
      <x:c r="C2011" t="str">
        <x:v>Paul Snowden</x:v>
      </x:c>
      <x:c r="D2011" t="str">
        <x:v>Permanent</x:v>
      </x:c>
      <x:c r="E2011" t="str">
        <x:v>Leeds</x:v>
      </x:c>
      <x:c r="F2011" t="str">
        <x:v>Operative Driver</x:v>
      </x:c>
      <x:c r="G2011" t="str">
        <x:v>402675</x:v>
      </x:c>
      <x:c r="H2011" t="str">
        <x:v>Beckfoot Trust</x:v>
      </x:c>
      <x:c r="I2011" s="22" t="n">
        <x:v>5</x:v>
      </x:c>
      <x:c r="J2011" t="str">
        <x:v>Worked</x:v>
      </x:c>
      <x:c r="K2011" t="str">
        <x:v>Employee 1391; home branch Leeds; assigned role Operative Driver | Deployment branch: Leeds | Actual role: Operative Driver | Jobs: 402675 | Customers: Beckfoot Trust | Actual hours: 5.0; source records: 1</x:v>
      </x:c>
      <x:c r="L2011" t="str">
        <x:v>Include</x:v>
      </x:c>
      <x:c r="M2011"/>
      <x:c r="N2011"/>
    </x:row>
    <x:row r="2012">
      <x:c r="A2012" t="str">
        <x:v>Paul Snowden|2026-06-29</x:v>
      </x:c>
      <x:c r="B2012" s="888" t="n">
        <x:v>46202</x:v>
      </x:c>
      <x:c r="C2012" t="str">
        <x:v>Paul Snowden</x:v>
      </x:c>
      <x:c r="D2012" t="str">
        <x:v>Permanent</x:v>
      </x:c>
      <x:c r="E2012" t="str">
        <x:v>Leeds</x:v>
      </x:c>
      <x:c r="F2012" t="str">
        <x:v>Operative Driver</x:v>
      </x:c>
      <x:c r="G2012" t="str">
        <x:v>402933, 402430</x:v>
      </x:c>
      <x:c r="H2012" t="str">
        <x:v>Kirklees Council -   Domestic; Kirklees Council-Katina Farnsworth</x:v>
      </x:c>
      <x:c r="I2012" s="22" t="n">
        <x:v>14.5</x:v>
      </x:c>
      <x:c r="J2012" t="str">
        <x:v>Worked — 2 records</x:v>
      </x:c>
      <x:c r="K2012" t="str">
        <x:v>Employee 1391; home branch Leeds; assigned role Operative Driver | Deployment branch: Leeds | Actual role: Operative Driver | Jobs: 402933, 402430 | Customers: Kirklees Council -   Domestic; Kirklees Council-Katina Farnsworth | Actual hours: 14.5; source records: 2</x:v>
      </x:c>
      <x:c r="L2012" t="str">
        <x:v>Include</x:v>
      </x:c>
      <x:c r="M2012"/>
      <x:c r="N2012"/>
    </x:row>
    <x:row r="2013">
      <x:c r="A2013" t="str">
        <x:v>Paul Snowden|2026-06-30</x:v>
      </x:c>
      <x:c r="B2013" s="888" t="n">
        <x:v>46203</x:v>
      </x:c>
      <x:c r="C2013" t="str">
        <x:v>Paul Snowden</x:v>
      </x:c>
      <x:c r="D2013" t="str">
        <x:v>Permanent</x:v>
      </x:c>
      <x:c r="E2013" t="str">
        <x:v>Leeds</x:v>
      </x:c>
      <x:c r="F2013" t="str">
        <x:v>Operative Driver</x:v>
      </x:c>
      <x:c r="G2013" t="str">
        <x:v>399454E</x:v>
      </x:c>
      <x:c r="H2013" t="str">
        <x:v>Restore Harrow Green</x:v>
      </x:c>
      <x:c r="I2013" s="22" t="n">
        <x:v>8</x:v>
      </x:c>
      <x:c r="J2013" t="str">
        <x:v>Worked</x:v>
      </x:c>
      <x:c r="K2013" t="str">
        <x:v>Employee 1391; home branch Leeds; assigned role Operative Driver | Deployment branch: Leeds | Actual role: Operative Porter | Jobs: 399454E | Customers: Restore Harrow Green | Actual hours: 8.0; source records: 1</x:v>
      </x:c>
      <x:c r="L2013" t="str">
        <x:v>Include</x:v>
      </x:c>
      <x:c r="M2013"/>
      <x:c r="N2013"/>
    </x:row>
    <x:row r="2014">
      <x:c r="A2014" t="str">
        <x:v>Pete Addis|2026-06-05</x:v>
      </x:c>
      <x:c r="B2014" s="888" t="n">
        <x:v>46178</x:v>
      </x:c>
      <x:c r="C2014" t="str">
        <x:v>Pete Addis</x:v>
      </x:c>
      <x:c r="D2014" t="str">
        <x:v>Permanent</x:v>
      </x:c>
      <x:c r="E2014" t="str">
        <x:v>Birmingham</x:v>
      </x:c>
      <x:c r="F2014" t="str">
        <x:v>Operative Skilled</x:v>
      </x:c>
      <x:c r="G2014" t="str">
        <x:v>402697</x:v>
      </x:c>
      <x:c r="H2014" t="str">
        <x:v>Jaguar Land Rover Limited</x:v>
      </x:c>
      <x:c r="I2014" s="22" t="n">
        <x:v>10</x:v>
      </x:c>
      <x:c r="J2014" t="str">
        <x:v>Worked</x:v>
      </x:c>
      <x:c r="K2014" t="str">
        <x:v>Employee 2244; home branch Birmingham; assigned role Operative Skilled | Deployment branch: Birmingham | Actual role: Operative Skilled | Jobs: 402697 | Customers: Jaguar Land Rover Limited | Actual hours: 10.0; source records: 1</x:v>
      </x:c>
      <x:c r="L2014" t="str">
        <x:v>Include</x:v>
      </x:c>
      <x:c r="M2014"/>
      <x:c r="N2014"/>
    </x:row>
    <x:row r="2015">
      <x:c r="A2015" t="str">
        <x:v>Pete Addis|2026-06-08</x:v>
      </x:c>
      <x:c r="B2015" s="888" t="n">
        <x:v>46181</x:v>
      </x:c>
      <x:c r="C2015" t="str">
        <x:v>Pete Addis</x:v>
      </x:c>
      <x:c r="D2015" t="str">
        <x:v>Permanent</x:v>
      </x:c>
      <x:c r="E2015" t="str">
        <x:v>Birmingham</x:v>
      </x:c>
      <x:c r="F2015" t="str">
        <x:v>Operative Skilled</x:v>
      </x:c>
      <x:c r="G2015" t="str">
        <x:v>402697</x:v>
      </x:c>
      <x:c r="H2015" t="str">
        <x:v>Jaguar Land Rover Limited</x:v>
      </x:c>
      <x:c r="I2015" s="22" t="n">
        <x:v>10</x:v>
      </x:c>
      <x:c r="J2015" t="str">
        <x:v>Worked</x:v>
      </x:c>
      <x:c r="K2015" t="str">
        <x:v>Employee 2244; home branch Birmingham; assigned role Operative Skilled | Deployment branch: Birmingham | Actual role: Operative Skilled | Jobs: 402697 | Customers: Jaguar Land Rover Limited | Actual hours: 10.0; source records: 1</x:v>
      </x:c>
      <x:c r="L2015" t="str">
        <x:v>Include</x:v>
      </x:c>
      <x:c r="M2015"/>
      <x:c r="N2015"/>
    </x:row>
    <x:row r="2016">
      <x:c r="A2016" t="str">
        <x:v>Pete Addis|2026-06-12</x:v>
      </x:c>
      <x:c r="B2016" s="888" t="n">
        <x:v>46185</x:v>
      </x:c>
      <x:c r="C2016" t="str">
        <x:v>Pete Addis</x:v>
      </x:c>
      <x:c r="D2016" t="str">
        <x:v>Permanent</x:v>
      </x:c>
      <x:c r="E2016" t="str">
        <x:v>Birmingham</x:v>
      </x:c>
      <x:c r="F2016" t="str">
        <x:v>Operative Skilled</x:v>
      </x:c>
      <x:c r="G2016" t="str">
        <x:v>402697</x:v>
      </x:c>
      <x:c r="H2016" t="str">
        <x:v>Jaguar Land Rover Limited</x:v>
      </x:c>
      <x:c r="I2016" s="22" t="n">
        <x:v>10</x:v>
      </x:c>
      <x:c r="J2016" t="str">
        <x:v>Worked</x:v>
      </x:c>
      <x:c r="K2016" t="str">
        <x:v>Employee 2244; home branch Birmingham; assigned role Operative Skilled | Deployment branch: Birmingham | Actual role: Operative Skilled | Jobs: 402697 | Customers: Jaguar Land Rover Limited | Actual hours: 10.0; source records: 1</x:v>
      </x:c>
      <x:c r="L2016" t="str">
        <x:v>Include</x:v>
      </x:c>
      <x:c r="M2016"/>
      <x:c r="N2016"/>
    </x:row>
    <x:row r="2017">
      <x:c r="A2017" t="str">
        <x:v>Pete Addis|2026-06-15</x:v>
      </x:c>
      <x:c r="B2017" s="888" t="n">
        <x:v>46188</x:v>
      </x:c>
      <x:c r="C2017" t="str">
        <x:v>Pete Addis</x:v>
      </x:c>
      <x:c r="D2017" t="str">
        <x:v>Permanent</x:v>
      </x:c>
      <x:c r="E2017" t="str">
        <x:v>Birmingham</x:v>
      </x:c>
      <x:c r="F2017" t="str">
        <x:v>Operative Skilled</x:v>
      </x:c>
      <x:c r="G2017" t="str">
        <x:v>402697</x:v>
      </x:c>
      <x:c r="H2017" t="str">
        <x:v>Jaguar Land Rover Limited</x:v>
      </x:c>
      <x:c r="I2017" s="22" t="n">
        <x:v>10</x:v>
      </x:c>
      <x:c r="J2017" t="str">
        <x:v>CONFLICT — Worked + leave</x:v>
      </x:c>
      <x:c r="K2017" t="str">
        <x:v>Employee 2244; home branch Birmingham; assigned role Operative Skilled | Deployment branch: Birmingham | Actual role: Operative Skilled | Jobs: 402697 | Customers: Jaguar Land Rover Limited | Actual hours: 10.0; source records: 1 | Leave: Annual Leave (Days) | Leave calendar basis: Fixed schedule</x:v>
      </x:c>
      <x:c r="L2017" t="str">
        <x:v>Include</x:v>
      </x:c>
      <x:c r="M2017"/>
      <x:c r="N2017"/>
    </x:row>
    <x:row r="2018">
      <x:c r="A2018" t="str">
        <x:v>Pete Addis|2026-06-19</x:v>
      </x:c>
      <x:c r="B2018" s="888" t="n">
        <x:v>46192</x:v>
      </x:c>
      <x:c r="C2018" t="str">
        <x:v>Pete Addis</x:v>
      </x:c>
      <x:c r="D2018" t="str">
        <x:v>Permanent</x:v>
      </x:c>
      <x:c r="E2018" t="str">
        <x:v>Birmingham</x:v>
      </x:c>
      <x:c r="F2018" t="str">
        <x:v>Operative Skilled</x:v>
      </x:c>
      <x:c r="G2018" t="str">
        <x:v>402697</x:v>
      </x:c>
      <x:c r="H2018" t="str">
        <x:v>Jaguar Land Rover Limited</x:v>
      </x:c>
      <x:c r="I2018" s="22" t="n">
        <x:v>10</x:v>
      </x:c>
      <x:c r="J2018" t="str">
        <x:v>Worked</x:v>
      </x:c>
      <x:c r="K2018" t="str">
        <x:v>Employee 2244; home branch Birmingham; assigned role Operative Skilled | Deployment branch: Birmingham | Actual role: Operative Skilled | Jobs: 402697 | Customers: Jaguar Land Rover Limited | Actual hours: 10.0; source records: 1</x:v>
      </x:c>
      <x:c r="L2018" t="str">
        <x:v>Include</x:v>
      </x:c>
      <x:c r="M2018"/>
      <x:c r="N2018"/>
    </x:row>
    <x:row r="2019">
      <x:c r="A2019" t="str">
        <x:v>Pete Addis|2026-06-22</x:v>
      </x:c>
      <x:c r="B2019" s="888" t="n">
        <x:v>46195</x:v>
      </x:c>
      <x:c r="C2019" t="str">
        <x:v>Pete Addis</x:v>
      </x:c>
      <x:c r="D2019" t="str">
        <x:v>Permanent</x:v>
      </x:c>
      <x:c r="E2019" t="str">
        <x:v>Birmingham</x:v>
      </x:c>
      <x:c r="F2019" t="str">
        <x:v>Operative Skilled</x:v>
      </x:c>
      <x:c r="G2019" t="str">
        <x:v>402697</x:v>
      </x:c>
      <x:c r="H2019" t="str">
        <x:v>Jaguar Land Rover Limited</x:v>
      </x:c>
      <x:c r="I2019" s="22" t="n">
        <x:v>10</x:v>
      </x:c>
      <x:c r="J2019" t="str">
        <x:v>Worked</x:v>
      </x:c>
      <x:c r="K2019" t="str">
        <x:v>Employee 2244; home branch Birmingham; assigned role Operative Skilled | Deployment branch: Birmingham | Actual role: Operative Skilled | Jobs: 402697 | Customers: Jaguar Land Rover Limited | Actual hours: 10.0; source records: 1</x:v>
      </x:c>
      <x:c r="L2019" t="str">
        <x:v>Include</x:v>
      </x:c>
      <x:c r="M2019"/>
      <x:c r="N2019"/>
    </x:row>
    <x:row r="2020">
      <x:c r="A2020" t="str">
        <x:v>Pete Addis|2026-06-26</x:v>
      </x:c>
      <x:c r="B2020" s="888" t="n">
        <x:v>46199</x:v>
      </x:c>
      <x:c r="C2020" t="str">
        <x:v>Pete Addis</x:v>
      </x:c>
      <x:c r="D2020" t="str">
        <x:v>Permanent</x:v>
      </x:c>
      <x:c r="E2020" t="str">
        <x:v>Birmingham</x:v>
      </x:c>
      <x:c r="F2020" t="str">
        <x:v>Operative Skilled</x:v>
      </x:c>
      <x:c r="G2020" t="str">
        <x:v>402697</x:v>
      </x:c>
      <x:c r="H2020" t="str">
        <x:v>Jaguar Land Rover Limited</x:v>
      </x:c>
      <x:c r="I2020" s="22" t="n">
        <x:v>10</x:v>
      </x:c>
      <x:c r="J2020" t="str">
        <x:v>Worked</x:v>
      </x:c>
      <x:c r="K2020" t="str">
        <x:v>Employee 2244; home branch Birmingham; assigned role Operative Skilled | Deployment branch: Birmingham | Actual role: Operative Skilled | Jobs: 402697 | Customers: Jaguar Land Rover Limited | Actual hours: 10.0; source records: 1</x:v>
      </x:c>
      <x:c r="L2020" t="str">
        <x:v>Include</x:v>
      </x:c>
      <x:c r="M2020"/>
      <x:c r="N2020"/>
    </x:row>
    <x:row r="2021">
      <x:c r="A2021" t="str">
        <x:v>Peter Buckley|2026-06-01</x:v>
      </x:c>
      <x:c r="B2021" s="888" t="n">
        <x:v>46174</x:v>
      </x:c>
      <x:c r="C2021" t="str">
        <x:v>Peter Buckley</x:v>
      </x:c>
      <x:c r="D2021" t="str">
        <x:v>Permanent</x:v>
      </x:c>
      <x:c r="E2021" t="str">
        <x:v>Birmingham</x:v>
      </x:c>
      <x:c r="F2021" t="str">
        <x:v>Operative Skilled</x:v>
      </x:c>
      <x:c r="G2021"/>
      <x:c r="H2021"/>
      <x:c r="I2021" s="22" t="n">
        <x:v>0</x:v>
      </x:c>
      <x:c r="J2021" t="str">
        <x:v>Annual leave</x:v>
      </x:c>
      <x:c r="K2021" t="str">
        <x:v>Employee 2539; home branch Birmingham; assigned role Operative Skilled | Leave: Annual Leave (Hours) | Leave calendar basis: Variable-pattern period</x:v>
      </x:c>
      <x:c r="L2021" t="str">
        <x:v>Include</x:v>
      </x:c>
      <x:c r="M2021"/>
      <x:c r="N2021"/>
    </x:row>
    <x:row r="2022">
      <x:c r="A2022" t="str">
        <x:v>Peter Buckley|2026-06-02</x:v>
      </x:c>
      <x:c r="B2022" s="888" t="n">
        <x:v>46175</x:v>
      </x:c>
      <x:c r="C2022" t="str">
        <x:v>Peter Buckley</x:v>
      </x:c>
      <x:c r="D2022" t="str">
        <x:v>Permanent</x:v>
      </x:c>
      <x:c r="E2022" t="str">
        <x:v>Birmingham</x:v>
      </x:c>
      <x:c r="F2022" t="str">
        <x:v>Operative Skilled</x:v>
      </x:c>
      <x:c r="G2022"/>
      <x:c r="H2022"/>
      <x:c r="I2022" s="22" t="n">
        <x:v>0</x:v>
      </x:c>
      <x:c r="J2022" t="str">
        <x:v>Annual leave</x:v>
      </x:c>
      <x:c r="K2022" t="str">
        <x:v>Employee 2539; home branch Birmingham; assigned role Operative Skilled | Leave: Annual Leave (Hours) | Leave calendar basis: Variable-pattern period</x:v>
      </x:c>
      <x:c r="L2022" t="str">
        <x:v>Include</x:v>
      </x:c>
      <x:c r="M2022"/>
      <x:c r="N2022"/>
    </x:row>
    <x:row r="2023">
      <x:c r="A2023" t="str">
        <x:v>Peter Buckley|2026-06-03</x:v>
      </x:c>
      <x:c r="B2023" s="888" t="n">
        <x:v>46176</x:v>
      </x:c>
      <x:c r="C2023" t="str">
        <x:v>Peter Buckley</x:v>
      </x:c>
      <x:c r="D2023" t="str">
        <x:v>Permanent</x:v>
      </x:c>
      <x:c r="E2023" t="str">
        <x:v>Birmingham</x:v>
      </x:c>
      <x:c r="F2023" t="str">
        <x:v>Operative Skilled</x:v>
      </x:c>
      <x:c r="G2023"/>
      <x:c r="H2023"/>
      <x:c r="I2023" s="22" t="n">
        <x:v>0</x:v>
      </x:c>
      <x:c r="J2023" t="str">
        <x:v>Annual leave</x:v>
      </x:c>
      <x:c r="K2023" t="str">
        <x:v>Employee 2539; home branch Birmingham; assigned role Operative Skilled | Leave: Annual Leave (Hours) | Leave calendar basis: Variable-pattern period</x:v>
      </x:c>
      <x:c r="L2023" t="str">
        <x:v>Include</x:v>
      </x:c>
      <x:c r="M2023"/>
      <x:c r="N2023"/>
    </x:row>
    <x:row r="2024">
      <x:c r="A2024" t="str">
        <x:v>Peter Buckley|2026-06-04</x:v>
      </x:c>
      <x:c r="B2024" s="888" t="n">
        <x:v>46177</x:v>
      </x:c>
      <x:c r="C2024" t="str">
        <x:v>Peter Buckley</x:v>
      </x:c>
      <x:c r="D2024" t="str">
        <x:v>Permanent</x:v>
      </x:c>
      <x:c r="E2024" t="str">
        <x:v>Birmingham</x:v>
      </x:c>
      <x:c r="F2024" t="str">
        <x:v>Operative Skilled</x:v>
      </x:c>
      <x:c r="G2024"/>
      <x:c r="H2024"/>
      <x:c r="I2024" s="22" t="n">
        <x:v>0</x:v>
      </x:c>
      <x:c r="J2024" t="str">
        <x:v>Annual leave</x:v>
      </x:c>
      <x:c r="K2024" t="str">
        <x:v>Employee 2539; home branch Birmingham; assigned role Operative Skilled | Leave: Annual Leave (Hours) | Leave calendar basis: Variable-pattern period</x:v>
      </x:c>
      <x:c r="L2024" t="str">
        <x:v>Include</x:v>
      </x:c>
      <x:c r="M2024"/>
      <x:c r="N2024"/>
    </x:row>
    <x:row r="2025">
      <x:c r="A2025" t="str">
        <x:v>Peter Buckley|2026-06-05</x:v>
      </x:c>
      <x:c r="B2025" s="888" t="n">
        <x:v>46178</x:v>
      </x:c>
      <x:c r="C2025" t="str">
        <x:v>Peter Buckley</x:v>
      </x:c>
      <x:c r="D2025" t="str">
        <x:v>Permanent</x:v>
      </x:c>
      <x:c r="E2025" t="str">
        <x:v>Birmingham</x:v>
      </x:c>
      <x:c r="F2025" t="str">
        <x:v>Operative Skilled</x:v>
      </x:c>
      <x:c r="G2025"/>
      <x:c r="H2025"/>
      <x:c r="I2025" s="22" t="n">
        <x:v>0</x:v>
      </x:c>
      <x:c r="J2025" t="str">
        <x:v>Annual leave</x:v>
      </x:c>
      <x:c r="K2025" t="str">
        <x:v>Employee 2539; home branch Birmingham; assigned role Operative Skilled | Leave: Annual Leave (Hours) | Leave calendar basis: Variable-pattern period</x:v>
      </x:c>
      <x:c r="L2025" t="str">
        <x:v>Include</x:v>
      </x:c>
      <x:c r="M2025"/>
      <x:c r="N2025"/>
    </x:row>
    <x:row r="2026">
      <x:c r="A2026" t="str">
        <x:v>Peter Buckley|2026-06-08</x:v>
      </x:c>
      <x:c r="B2026" s="888" t="n">
        <x:v>46181</x:v>
      </x:c>
      <x:c r="C2026" t="str">
        <x:v>Peter Buckley</x:v>
      </x:c>
      <x:c r="D2026" t="str">
        <x:v>Permanent</x:v>
      </x:c>
      <x:c r="E2026" t="str">
        <x:v>Birmingham</x:v>
      </x:c>
      <x:c r="F2026" t="str">
        <x:v>Operative Skilled</x:v>
      </x:c>
      <x:c r="G2026" t="str">
        <x:v>401968</x:v>
      </x:c>
      <x:c r="H2026" t="str">
        <x:v>The Open University - Gardiner Blocks</x:v>
      </x:c>
      <x:c r="I2026" s="22" t="n">
        <x:v>9</x:v>
      </x:c>
      <x:c r="J2026" t="str">
        <x:v>Worked</x:v>
      </x:c>
      <x:c r="K2026" t="str">
        <x:v>Employee 2539; home branch Birmingham; assigned role Operative Skilled | Deployment branch: Birmingham | Actual role: Operative Skilled | Jobs: 401968 | Customers: The Open University - Gardiner Blocks | Actual hours: 9.0; source records: 1</x:v>
      </x:c>
      <x:c r="L2026" t="str">
        <x:v>Include</x:v>
      </x:c>
      <x:c r="M2026"/>
      <x:c r="N2026"/>
    </x:row>
    <x:row r="2027">
      <x:c r="A2027" t="str">
        <x:v>Peter Buckley|2026-06-09</x:v>
      </x:c>
      <x:c r="B2027" s="888" t="n">
        <x:v>46182</x:v>
      </x:c>
      <x:c r="C2027" t="str">
        <x:v>Peter Buckley</x:v>
      </x:c>
      <x:c r="D2027" t="str">
        <x:v>Permanent</x:v>
      </x:c>
      <x:c r="E2027" t="str">
        <x:v>Birmingham</x:v>
      </x:c>
      <x:c r="F2027" t="str">
        <x:v>Operative Skilled</x:v>
      </x:c>
      <x:c r="G2027" t="str">
        <x:v>401968</x:v>
      </x:c>
      <x:c r="H2027" t="str">
        <x:v>The Open University - Gardiner Blocks</x:v>
      </x:c>
      <x:c r="I2027" s="22" t="n">
        <x:v>9</x:v>
      </x:c>
      <x:c r="J2027" t="str">
        <x:v>Worked</x:v>
      </x:c>
      <x:c r="K2027" t="str">
        <x:v>Employee 2539; home branch Birmingham; assigned role Operative Skilled | Deployment branch: Birmingham | Actual role: Operative Skilled | Jobs: 401968 | Customers: The Open University - Gardiner Blocks | Actual hours: 9.0; source records: 1</x:v>
      </x:c>
      <x:c r="L2027" t="str">
        <x:v>Include</x:v>
      </x:c>
      <x:c r="M2027"/>
      <x:c r="N2027"/>
    </x:row>
    <x:row r="2028">
      <x:c r="A2028" t="str">
        <x:v>Peter Buckley|2026-06-10</x:v>
      </x:c>
      <x:c r="B2028" s="888" t="n">
        <x:v>46183</x:v>
      </x:c>
      <x:c r="C2028" t="str">
        <x:v>Peter Buckley</x:v>
      </x:c>
      <x:c r="D2028" t="str">
        <x:v>Permanent</x:v>
      </x:c>
      <x:c r="E2028" t="str">
        <x:v>Birmingham</x:v>
      </x:c>
      <x:c r="F2028" t="str">
        <x:v>Operative Skilled</x:v>
      </x:c>
      <x:c r="G2028" t="str">
        <x:v>394769</x:v>
      </x:c>
      <x:c r="H2028" t="str">
        <x:v>Cranfield University</x:v>
      </x:c>
      <x:c r="I2028" s="22" t="n">
        <x:v>10</x:v>
      </x:c>
      <x:c r="J2028" t="str">
        <x:v>Worked</x:v>
      </x:c>
      <x:c r="K2028" t="str">
        <x:v>Employee 2539; home branch Birmingham; assigned role Operative Skilled | Deployment branch: Birmingham | Actual role: Operative Skilled | Jobs: 394769 | Customers: Cranfield University | Actual hours: 10.0; source records: 1</x:v>
      </x:c>
      <x:c r="L2028" t="str">
        <x:v>Include</x:v>
      </x:c>
      <x:c r="M2028"/>
      <x:c r="N2028"/>
    </x:row>
    <x:row r="2029">
      <x:c r="A2029" t="str">
        <x:v>Peter Buckley|2026-06-11</x:v>
      </x:c>
      <x:c r="B2029" s="888" t="n">
        <x:v>46184</x:v>
      </x:c>
      <x:c r="C2029" t="str">
        <x:v>Peter Buckley</x:v>
      </x:c>
      <x:c r="D2029" t="str">
        <x:v>Permanent</x:v>
      </x:c>
      <x:c r="E2029" t="str">
        <x:v>Birmingham</x:v>
      </x:c>
      <x:c r="F2029" t="str">
        <x:v>Operative Skilled</x:v>
      </x:c>
      <x:c r="G2029" t="str">
        <x:v>402065, 401968</x:v>
      </x:c>
      <x:c r="H2029" t="str">
        <x:v>Equans Services Limited; The Open University - Gardiner Blocks</x:v>
      </x:c>
      <x:c r="I2029" s="22" t="n">
        <x:v>12</x:v>
      </x:c>
      <x:c r="J2029" t="str">
        <x:v>Worked — 2 records</x:v>
      </x:c>
      <x:c r="K2029" t="str">
        <x:v>Employee 2539; home branch Birmingham; assigned role Operative Skilled | Deployment branch: Birmingham | Actual role: Operative Porter | Jobs: 402065, 401968 | Customers: Equans Services Limited; The Open University - Gardiner Blocks | Actual hours: 12.0; source records: 2</x:v>
      </x:c>
      <x:c r="L2029" t="str">
        <x:v>Include</x:v>
      </x:c>
      <x:c r="M2029"/>
      <x:c r="N2029"/>
    </x:row>
    <x:row r="2030">
      <x:c r="A2030" t="str">
        <x:v>Peter Buckley|2026-06-12</x:v>
      </x:c>
      <x:c r="B2030" s="888" t="n">
        <x:v>46185</x:v>
      </x:c>
      <x:c r="C2030" t="str">
        <x:v>Peter Buckley</x:v>
      </x:c>
      <x:c r="D2030" t="str">
        <x:v>Permanent</x:v>
      </x:c>
      <x:c r="E2030" t="str">
        <x:v>Birmingham</x:v>
      </x:c>
      <x:c r="F2030" t="str">
        <x:v>Operative Skilled</x:v>
      </x:c>
      <x:c r="G2030" t="str">
        <x:v>396008</x:v>
      </x:c>
      <x:c r="H2030" t="str">
        <x:v>HSBC - Branch Audits (1)</x:v>
      </x:c>
      <x:c r="I2030" s="22" t="n">
        <x:v>7.5</x:v>
      </x:c>
      <x:c r="J2030" t="str">
        <x:v>Worked</x:v>
      </x:c>
      <x:c r="K2030" t="str">
        <x:v>Employee 2539; home branch Birmingham; assigned role Operative Skilled | Deployment branch: Birmingham | Actual role: Operative Skilled | Jobs: 396008 | Customers: HSBC - Branch Audits (1) | Actual hours: 7.5; source records: 1</x:v>
      </x:c>
      <x:c r="L2030" t="str">
        <x:v>Include</x:v>
      </x:c>
      <x:c r="M2030"/>
      <x:c r="N2030"/>
    </x:row>
    <x:row r="2031">
      <x:c r="A2031" t="str">
        <x:v>Peter Buckley|2026-06-15</x:v>
      </x:c>
      <x:c r="B2031" s="888" t="n">
        <x:v>46188</x:v>
      </x:c>
      <x:c r="C2031" t="str">
        <x:v>Peter Buckley</x:v>
      </x:c>
      <x:c r="D2031" t="str">
        <x:v>Permanent</x:v>
      </x:c>
      <x:c r="E2031" t="str">
        <x:v>Birmingham</x:v>
      </x:c>
      <x:c r="F2031" t="str">
        <x:v>Operative Skilled</x:v>
      </x:c>
      <x:c r="G2031" t="str">
        <x:v>401968</x:v>
      </x:c>
      <x:c r="H2031" t="str">
        <x:v>The Open University - Gardiner Blocks</x:v>
      </x:c>
      <x:c r="I2031" s="22" t="n">
        <x:v>9.5</x:v>
      </x:c>
      <x:c r="J2031" t="str">
        <x:v>Worked</x:v>
      </x:c>
      <x:c r="K2031" t="str">
        <x:v>Employee 2539; home branch Birmingham; assigned role Operative Skilled | Deployment branch: Birmingham | Actual role: Operative Skilled | Jobs: 401968 | Customers: The Open University - Gardiner Blocks | Actual hours: 9.5; source records: 1</x:v>
      </x:c>
      <x:c r="L2031" t="str">
        <x:v>Include</x:v>
      </x:c>
      <x:c r="M2031"/>
      <x:c r="N2031"/>
    </x:row>
    <x:row r="2032">
      <x:c r="A2032" t="str">
        <x:v>Peter Buckley|2026-06-16</x:v>
      </x:c>
      <x:c r="B2032" s="888" t="n">
        <x:v>46189</x:v>
      </x:c>
      <x:c r="C2032" t="str">
        <x:v>Peter Buckley</x:v>
      </x:c>
      <x:c r="D2032" t="str">
        <x:v>Permanent</x:v>
      </x:c>
      <x:c r="E2032" t="str">
        <x:v>Birmingham</x:v>
      </x:c>
      <x:c r="F2032" t="str">
        <x:v>Operative Skilled</x:v>
      </x:c>
      <x:c r="G2032"/>
      <x:c r="H2032"/>
      <x:c r="I2032" s="22" t="n">
        <x:v>0</x:v>
      </x:c>
      <x:c r="J2032" t="str">
        <x:v>Annual leave</x:v>
      </x:c>
      <x:c r="K2032" t="str">
        <x:v>Employee 2539; home branch Birmingham; assigned role Operative Skilled | Leave: Annual Leave (Hours) | Leave calendar basis: Variable-pattern period</x:v>
      </x:c>
      <x:c r="L2032" t="str">
        <x:v>Include</x:v>
      </x:c>
      <x:c r="M2032"/>
      <x:c r="N2032"/>
    </x:row>
    <x:row r="2033">
      <x:c r="A2033" t="str">
        <x:v>Peter Buckley|2026-06-17</x:v>
      </x:c>
      <x:c r="B2033" s="888" t="n">
        <x:v>46190</x:v>
      </x:c>
      <x:c r="C2033" t="str">
        <x:v>Peter Buckley</x:v>
      </x:c>
      <x:c r="D2033" t="str">
        <x:v>Permanent</x:v>
      </x:c>
      <x:c r="E2033" t="str">
        <x:v>Birmingham</x:v>
      </x:c>
      <x:c r="F2033" t="str">
        <x:v>Operative Skilled</x:v>
      </x:c>
      <x:c r="G2033"/>
      <x:c r="H2033"/>
      <x:c r="I2033" s="22" t="n">
        <x:v>0</x:v>
      </x:c>
      <x:c r="J2033" t="str">
        <x:v>Annual leave</x:v>
      </x:c>
      <x:c r="K2033" t="str">
        <x:v>Employee 2539; home branch Birmingham; assigned role Operative Skilled | Leave: Annual Leave (Hours) | Leave calendar basis: Variable-pattern period</x:v>
      </x:c>
      <x:c r="L2033" t="str">
        <x:v>Include</x:v>
      </x:c>
      <x:c r="M2033"/>
      <x:c r="N2033"/>
    </x:row>
    <x:row r="2034">
      <x:c r="A2034" t="str">
        <x:v>Peter Buckley|2026-06-18</x:v>
      </x:c>
      <x:c r="B2034" s="888" t="n">
        <x:v>46191</x:v>
      </x:c>
      <x:c r="C2034" t="str">
        <x:v>Peter Buckley</x:v>
      </x:c>
      <x:c r="D2034" t="str">
        <x:v>Permanent</x:v>
      </x:c>
      <x:c r="E2034" t="str">
        <x:v>Birmingham</x:v>
      </x:c>
      <x:c r="F2034" t="str">
        <x:v>Operative Skilled</x:v>
      </x:c>
      <x:c r="G2034" t="str">
        <x:v>401968</x:v>
      </x:c>
      <x:c r="H2034" t="str">
        <x:v>The Open University - Gardiner Blocks</x:v>
      </x:c>
      <x:c r="I2034" s="22" t="n">
        <x:v>9.5</x:v>
      </x:c>
      <x:c r="J2034" t="str">
        <x:v>Worked</x:v>
      </x:c>
      <x:c r="K2034" t="str">
        <x:v>Employee 2539; home branch Birmingham; assigned role Operative Skilled | Deployment branch: Birmingham | Actual role: Operative Skilled | Jobs: 401968 | Customers: The Open University - Gardiner Blocks | Actual hours: 9.5; source records: 1</x:v>
      </x:c>
      <x:c r="L2034" t="str">
        <x:v>Include</x:v>
      </x:c>
      <x:c r="M2034"/>
      <x:c r="N2034"/>
    </x:row>
    <x:row r="2035">
      <x:c r="A2035" t="str">
        <x:v>Peter Buckley|2026-06-19</x:v>
      </x:c>
      <x:c r="B2035" s="888" t="n">
        <x:v>46192</x:v>
      </x:c>
      <x:c r="C2035" t="str">
        <x:v>Peter Buckley</x:v>
      </x:c>
      <x:c r="D2035" t="str">
        <x:v>Permanent</x:v>
      </x:c>
      <x:c r="E2035" t="str">
        <x:v>Birmingham</x:v>
      </x:c>
      <x:c r="F2035" t="str">
        <x:v>Operative Skilled</x:v>
      </x:c>
      <x:c r="G2035" t="str">
        <x:v>401968</x:v>
      </x:c>
      <x:c r="H2035" t="str">
        <x:v>The Open University - Gardiner Blocks</x:v>
      </x:c>
      <x:c r="I2035" s="22" t="n">
        <x:v>9</x:v>
      </x:c>
      <x:c r="J2035" t="str">
        <x:v>Worked</x:v>
      </x:c>
      <x:c r="K2035" t="str">
        <x:v>Employee 2539; home branch Birmingham; assigned role Operative Skilled | Deployment branch: Birmingham | Actual role: Operative Skilled | Jobs: 401968 | Customers: The Open University - Gardiner Blocks | Actual hours: 9.0; source records: 1</x:v>
      </x:c>
      <x:c r="L2035" t="str">
        <x:v>Include</x:v>
      </x:c>
      <x:c r="M2035"/>
      <x:c r="N2035"/>
    </x:row>
    <x:row r="2036">
      <x:c r="A2036" t="str">
        <x:v>Peter Buckley|2026-06-20</x:v>
      </x:c>
      <x:c r="B2036" s="888" t="n">
        <x:v>46193</x:v>
      </x:c>
      <x:c r="C2036" t="str">
        <x:v>Peter Buckley</x:v>
      </x:c>
      <x:c r="D2036" t="str">
        <x:v>Permanent</x:v>
      </x:c>
      <x:c r="E2036" t="str">
        <x:v>Birmingham</x:v>
      </x:c>
      <x:c r="F2036" t="str">
        <x:v>Operative Skilled</x:v>
      </x:c>
      <x:c r="G2036" t="str">
        <x:v>402370</x:v>
      </x:c>
      <x:c r="H2036" t="str">
        <x:v>Midland Heart</x:v>
      </x:c>
      <x:c r="I2036" s="22" t="n">
        <x:v>4.5</x:v>
      </x:c>
      <x:c r="J2036" t="str">
        <x:v>Worked</x:v>
      </x:c>
      <x:c r="K2036" t="str">
        <x:v>Employee 2539; home branch Birmingham; assigned role Operative Skilled | Deployment branch: Birmingham | Actual role: Operative Skilled | Jobs: 402370 | Customers: Midland Heart | Actual hours: 4.5; source records: 1</x:v>
      </x:c>
      <x:c r="L2036" t="str">
        <x:v>Include</x:v>
      </x:c>
      <x:c r="M2036"/>
      <x:c r="N2036"/>
    </x:row>
    <x:row r="2037">
      <x:c r="A2037" t="str">
        <x:v>Peter Buckley|2026-06-22</x:v>
      </x:c>
      <x:c r="B2037" s="888" t="n">
        <x:v>46195</x:v>
      </x:c>
      <x:c r="C2037" t="str">
        <x:v>Peter Buckley</x:v>
      </x:c>
      <x:c r="D2037" t="str">
        <x:v>Permanent</x:v>
      </x:c>
      <x:c r="E2037" t="str">
        <x:v>Birmingham</x:v>
      </x:c>
      <x:c r="F2037" t="str">
        <x:v>Operative Skilled</x:v>
      </x:c>
      <x:c r="G2037" t="str">
        <x:v>402994</x:v>
      </x:c>
      <x:c r="H2037" t="str">
        <x:v>Canal &amp; River Trust</x:v>
      </x:c>
      <x:c r="I2037" s="22" t="n">
        <x:v>12.5</x:v>
      </x:c>
      <x:c r="J2037" t="str">
        <x:v>Worked</x:v>
      </x:c>
      <x:c r="K2037" t="str">
        <x:v>Employee 2539; home branch Birmingham; assigned role Operative Skilled | Deployment branch: Birmingham | Actual role: Operative Skilled | Jobs: 402994 | Customers: Canal &amp; River Trust | Actual hours: 12.5; source records: 1</x:v>
      </x:c>
      <x:c r="L2037" t="str">
        <x:v>Include</x:v>
      </x:c>
      <x:c r="M2037"/>
      <x:c r="N2037"/>
    </x:row>
    <x:row r="2038">
      <x:c r="A2038" t="str">
        <x:v>Peter Buckley|2026-06-23</x:v>
      </x:c>
      <x:c r="B2038" s="888" t="n">
        <x:v>46196</x:v>
      </x:c>
      <x:c r="C2038" t="str">
        <x:v>Peter Buckley</x:v>
      </x:c>
      <x:c r="D2038" t="str">
        <x:v>Permanent</x:v>
      </x:c>
      <x:c r="E2038" t="str">
        <x:v>Birmingham</x:v>
      </x:c>
      <x:c r="F2038" t="str">
        <x:v>Operative Skilled</x:v>
      </x:c>
      <x:c r="G2038" t="str">
        <x:v>401369</x:v>
      </x:c>
      <x:c r="H2038" t="str">
        <x:v>Canal &amp; River Trust</x:v>
      </x:c>
      <x:c r="I2038" s="22" t="n">
        <x:v>11.5</x:v>
      </x:c>
      <x:c r="J2038" t="str">
        <x:v>Worked</x:v>
      </x:c>
      <x:c r="K2038" t="str">
        <x:v>Employee 2539; home branch Birmingham; assigned role Operative Skilled | Deployment branch: Birmingham | Actual role: Operative Porter | Jobs: 401369 | Customers: Canal &amp; River Trust | Actual hours: 11.5; source records: 1</x:v>
      </x:c>
      <x:c r="L2038" t="str">
        <x:v>Include</x:v>
      </x:c>
      <x:c r="M2038"/>
      <x:c r="N2038"/>
    </x:row>
    <x:row r="2039">
      <x:c r="A2039" t="str">
        <x:v>Peter Buckley|2026-06-24</x:v>
      </x:c>
      <x:c r="B2039" s="888" t="n">
        <x:v>46197</x:v>
      </x:c>
      <x:c r="C2039" t="str">
        <x:v>Peter Buckley</x:v>
      </x:c>
      <x:c r="D2039" t="str">
        <x:v>Permanent</x:v>
      </x:c>
      <x:c r="E2039" t="str">
        <x:v>Birmingham</x:v>
      </x:c>
      <x:c r="F2039" t="str">
        <x:v>Operative Skilled</x:v>
      </x:c>
      <x:c r="G2039" t="str">
        <x:v>402532, 401084</x:v>
      </x:c>
      <x:c r="H2039" t="str">
        <x:v>HSBC - June 2026 Deliveries; Total System Services Processing Europe Ltd</x:v>
      </x:c>
      <x:c r="I2039" s="22" t="n">
        <x:v>15</x:v>
      </x:c>
      <x:c r="J2039" t="str">
        <x:v>Worked — 2 records</x:v>
      </x:c>
      <x:c r="K2039" t="str">
        <x:v>Employee 2539; home branch Birmingham; assigned role Operative Skilled | Deployment branch: Birmingham | Actual role: Operative Skilled | Jobs: 402532, 401084 | Customers: HSBC - June 2026 Deliveries; Total System Services Processing Europe Ltd | Actual hours: 15.0; source records: 2</x:v>
      </x:c>
      <x:c r="L2039" t="str">
        <x:v>Include</x:v>
      </x:c>
      <x:c r="M2039"/>
      <x:c r="N2039"/>
    </x:row>
    <x:row r="2040">
      <x:c r="A2040" t="str">
        <x:v>Peter Buckley|2026-06-29</x:v>
      </x:c>
      <x:c r="B2040" s="888" t="n">
        <x:v>46202</x:v>
      </x:c>
      <x:c r="C2040" t="str">
        <x:v>Peter Buckley</x:v>
      </x:c>
      <x:c r="D2040" t="str">
        <x:v>Permanent</x:v>
      </x:c>
      <x:c r="E2040" t="str">
        <x:v>Birmingham</x:v>
      </x:c>
      <x:c r="F2040" t="str">
        <x:v>Operative Skilled</x:v>
      </x:c>
      <x:c r="G2040" t="str">
        <x:v>396008</x:v>
      </x:c>
      <x:c r="H2040" t="str">
        <x:v>HSBC - Branch Audits (1)</x:v>
      </x:c>
      <x:c r="I2040" s="22" t="n">
        <x:v>9</x:v>
      </x:c>
      <x:c r="J2040" t="str">
        <x:v>Worked</x:v>
      </x:c>
      <x:c r="K2040" t="str">
        <x:v>Employee 2539; home branch Birmingham; assigned role Operative Skilled | Deployment branch: Birmingham | Actual role: Operative Skilled | Jobs: 396008 | Customers: HSBC - Branch Audits (1) | Actual hours: 9.0; source records: 1</x:v>
      </x:c>
      <x:c r="L2040" t="str">
        <x:v>Include</x:v>
      </x:c>
      <x:c r="M2040"/>
      <x:c r="N2040"/>
    </x:row>
    <x:row r="2041">
      <x:c r="A2041" t="str">
        <x:v>Peter Buckley|2026-06-30</x:v>
      </x:c>
      <x:c r="B2041" s="888" t="n">
        <x:v>46203</x:v>
      </x:c>
      <x:c r="C2041" t="str">
        <x:v>Peter Buckley</x:v>
      </x:c>
      <x:c r="D2041" t="str">
        <x:v>Permanent</x:v>
      </x:c>
      <x:c r="E2041" t="str">
        <x:v>Birmingham</x:v>
      </x:c>
      <x:c r="F2041" t="str">
        <x:v>Operative Skilled</x:v>
      </x:c>
      <x:c r="G2041" t="str">
        <x:v>396008, 401968</x:v>
      </x:c>
      <x:c r="H2041" t="str">
        <x:v>HSBC - Branch Audits (1); The Open University - Gardiner Blocks</x:v>
      </x:c>
      <x:c r="I2041" s="22" t="n">
        <x:v>10.5</x:v>
      </x:c>
      <x:c r="J2041" t="str">
        <x:v>Worked — 2 records</x:v>
      </x:c>
      <x:c r="K2041" t="str">
        <x:v>Employee 2539; home branch Birmingham; assigned role Operative Skilled | Deployment branch: Birmingham | Actual role: Operative Porter | Jobs: 396008, 401968 | Customers: HSBC - Branch Audits (1); The Open University - Gardiner Blocks | Actual hours: 10.5; source records: 2</x:v>
      </x:c>
      <x:c r="L2041" t="str">
        <x:v>Include</x:v>
      </x:c>
      <x:c r="M2041"/>
      <x:c r="N2041"/>
    </x:row>
    <x:row r="2042">
      <x:c r="A2042" t="str">
        <x:v>R Chohan (B)|2026-06-01</x:v>
      </x:c>
      <x:c r="B2042" s="888" t="n">
        <x:v>46174</x:v>
      </x:c>
      <x:c r="C2042" t="str">
        <x:v>R Chohan (B)</x:v>
      </x:c>
      <x:c r="D2042" t="str">
        <x:v>Permanent</x:v>
      </x:c>
      <x:c r="E2042" t="str">
        <x:v>Thurrock</x:v>
      </x:c>
      <x:c r="F2042" t="str">
        <x:v>Operative Skilled</x:v>
      </x:c>
      <x:c r="G2042" t="str">
        <x:v>398493A</x:v>
      </x:c>
      <x:c r="H2042" t="str">
        <x:v>Seaforth/Zion</x:v>
      </x:c>
      <x:c r="I2042" s="22" t="n">
        <x:v>4</x:v>
      </x:c>
      <x:c r="J2042" t="str">
        <x:v>Worked</x:v>
      </x:c>
      <x:c r="K2042" t="str">
        <x:v>Employee 2253; home branch Thurrock; assigned role Operative Skilled | Deployment branch: Thurrock | Actual role: Operative Driver | Jobs: 398493A | Customers: Seaforth/Zion | Actual hours: 4.0; source records: 1</x:v>
      </x:c>
      <x:c r="L2042" t="str">
        <x:v>Include</x:v>
      </x:c>
      <x:c r="M2042"/>
      <x:c r="N2042"/>
    </x:row>
    <x:row r="2043">
      <x:c r="A2043" t="str">
        <x:v>R Chohan (B)|2026-06-02</x:v>
      </x:c>
      <x:c r="B2043" s="888" t="n">
        <x:v>46175</x:v>
      </x:c>
      <x:c r="C2043" t="str">
        <x:v>R Chohan (B)</x:v>
      </x:c>
      <x:c r="D2043" t="str">
        <x:v>Permanent</x:v>
      </x:c>
      <x:c r="E2043" t="str">
        <x:v>Thurrock</x:v>
      </x:c>
      <x:c r="F2043" t="str">
        <x:v>Operative Skilled</x:v>
      </x:c>
      <x:c r="G2043" t="str">
        <x:v>402548</x:v>
      </x:c>
      <x:c r="H2043" t="str">
        <x:v>Protech Network Solutions</x:v>
      </x:c>
      <x:c r="I2043" s="22" t="n">
        <x:v>7</x:v>
      </x:c>
      <x:c r="J2043" t="str">
        <x:v>Worked</x:v>
      </x:c>
      <x:c r="K2043" t="str">
        <x:v>Employee 2253; home branch Thurrock; assigned role Operative Skilled | Deployment branch: Thurrock | Actual role: Operative Driver | Jobs: 402548 | Customers: Protech Network Solutions | Actual hours: 7.0; source records: 1</x:v>
      </x:c>
      <x:c r="L2043" t="str">
        <x:v>Include</x:v>
      </x:c>
      <x:c r="M2043"/>
      <x:c r="N2043"/>
    </x:row>
    <x:row r="2044">
      <x:c r="A2044" t="str">
        <x:v>R Chohan (B)|2026-06-03</x:v>
      </x:c>
      <x:c r="B2044" s="888" t="n">
        <x:v>46176</x:v>
      </x:c>
      <x:c r="C2044" t="str">
        <x:v>R Chohan (B)</x:v>
      </x:c>
      <x:c r="D2044" t="str">
        <x:v>Permanent</x:v>
      </x:c>
      <x:c r="E2044" t="str">
        <x:v>Thurrock</x:v>
      </x:c>
      <x:c r="F2044" t="str">
        <x:v>Operative Skilled</x:v>
      </x:c>
      <x:c r="G2044" t="str">
        <x:v>402542</x:v>
      </x:c>
      <x:c r="H2044" t="str">
        <x:v>Kadans Science Partner</x:v>
      </x:c>
      <x:c r="I2044" s="22" t="n">
        <x:v>7.5</x:v>
      </x:c>
      <x:c r="J2044" t="str">
        <x:v>Worked</x:v>
      </x:c>
      <x:c r="K2044" t="str">
        <x:v>Employee 2253; home branch Thurrock; assigned role Operative Skilled | Deployment branch: Thurrock | Actual role: Operative Skilled | Jobs: 402542 | Customers: Kadans Science Partner | Actual hours: 7.5; source records: 1</x:v>
      </x:c>
      <x:c r="L2044" t="str">
        <x:v>Include</x:v>
      </x:c>
      <x:c r="M2044"/>
      <x:c r="N2044"/>
    </x:row>
    <x:row r="2045">
      <x:c r="A2045" t="str">
        <x:v>R Chohan (B)|2026-06-04</x:v>
      </x:c>
      <x:c r="B2045" s="888" t="n">
        <x:v>46177</x:v>
      </x:c>
      <x:c r="C2045" t="str">
        <x:v>R Chohan (B)</x:v>
      </x:c>
      <x:c r="D2045" t="str">
        <x:v>Permanent</x:v>
      </x:c>
      <x:c r="E2045" t="str">
        <x:v>Thurrock</x:v>
      </x:c>
      <x:c r="F2045" t="str">
        <x:v>Operative Skilled</x:v>
      </x:c>
      <x:c r="G2045" t="str">
        <x:v>402143A</x:v>
      </x:c>
      <x:c r="H2045" t="str">
        <x:v>Protech Network Solutions</x:v>
      </x:c>
      <x:c r="I2045" s="22" t="n">
        <x:v>9.5</x:v>
      </x:c>
      <x:c r="J2045" t="str">
        <x:v>Worked</x:v>
      </x:c>
      <x:c r="K2045" t="str">
        <x:v>Employee 2253; home branch Thurrock; assigned role Operative Skilled | Deployment branch: Thurrock | Actual role: Operative Skilled | Jobs: 402143A | Customers: Protech Network Solutions | Actual hours: 9.5; source records: 1</x:v>
      </x:c>
      <x:c r="L2045" t="str">
        <x:v>Include</x:v>
      </x:c>
      <x:c r="M2045"/>
      <x:c r="N2045"/>
    </x:row>
    <x:row r="2046">
      <x:c r="A2046" t="str">
        <x:v>R Chohan (B)|2026-06-05</x:v>
      </x:c>
      <x:c r="B2046" s="888" t="n">
        <x:v>46178</x:v>
      </x:c>
      <x:c r="C2046" t="str">
        <x:v>R Chohan (B)</x:v>
      </x:c>
      <x:c r="D2046" t="str">
        <x:v>Permanent</x:v>
      </x:c>
      <x:c r="E2046" t="str">
        <x:v>Thurrock</x:v>
      </x:c>
      <x:c r="F2046" t="str">
        <x:v>Operative Skilled</x:v>
      </x:c>
      <x:c r="G2046" t="str">
        <x:v>402569</x:v>
      </x:c>
      <x:c r="H2046" t="str">
        <x:v>Barry/Mr Simon</x:v>
      </x:c>
      <x:c r="I2046" s="22" t="n">
        <x:v>8</x:v>
      </x:c>
      <x:c r="J2046" t="str">
        <x:v>Worked</x:v>
      </x:c>
      <x:c r="K2046" t="str">
        <x:v>Employee 2253; home branch Thurrock; assigned role Operative Skilled | Deployment branch: Thurrock | Actual role: Operative Skilled | Jobs: 402569 | Customers: Barry/Mr Simon | Actual hours: 8.0; source records: 1</x:v>
      </x:c>
      <x:c r="L2046" t="str">
        <x:v>Include</x:v>
      </x:c>
      <x:c r="M2046"/>
      <x:c r="N2046"/>
    </x:row>
    <x:row r="2047">
      <x:c r="A2047" t="str">
        <x:v>R Chohan (B)|2026-06-08</x:v>
      </x:c>
      <x:c r="B2047" s="888" t="n">
        <x:v>46181</x:v>
      </x:c>
      <x:c r="C2047" t="str">
        <x:v>R Chohan (B)</x:v>
      </x:c>
      <x:c r="D2047" t="str">
        <x:v>Permanent</x:v>
      </x:c>
      <x:c r="E2047" t="str">
        <x:v>Thurrock</x:v>
      </x:c>
      <x:c r="F2047" t="str">
        <x:v>Operative Skilled</x:v>
      </x:c>
      <x:c r="G2047" t="str">
        <x:v>401982, 402673</x:v>
      </x:c>
      <x:c r="H2047" t="str">
        <x:v>Knotel UK Ltd</x:v>
      </x:c>
      <x:c r="I2047" s="22" t="n">
        <x:v>9</x:v>
      </x:c>
      <x:c r="J2047" t="str">
        <x:v>Worked — 2 records</x:v>
      </x:c>
      <x:c r="K2047" t="str">
        <x:v>Employee 2253; home branch Thurrock; assigned role Operative Skilled | Deployment branch: Thurrock | Actual role: Operative Skilled | Jobs: 401982, 402673 | Customers: Knotel UK Ltd | Actual hours: 9.0; source records: 2</x:v>
      </x:c>
      <x:c r="L2047" t="str">
        <x:v>Include</x:v>
      </x:c>
      <x:c r="M2047"/>
      <x:c r="N2047"/>
    </x:row>
    <x:row r="2048">
      <x:c r="A2048" t="str">
        <x:v>R Chohan (B)|2026-06-10</x:v>
      </x:c>
      <x:c r="B2048" s="888" t="n">
        <x:v>46183</x:v>
      </x:c>
      <x:c r="C2048" t="str">
        <x:v>R Chohan (B)</x:v>
      </x:c>
      <x:c r="D2048" t="str">
        <x:v>Permanent</x:v>
      </x:c>
      <x:c r="E2048" t="str">
        <x:v>Thurrock</x:v>
      </x:c>
      <x:c r="F2048" t="str">
        <x:v>Operative Skilled</x:v>
      </x:c>
      <x:c r="G2048" t="str">
        <x:v>402751</x:v>
      </x:c>
      <x:c r="H2048" t="str">
        <x:v>London Metropolitan University</x:v>
      </x:c>
      <x:c r="I2048" s="22" t="n">
        <x:v>6.5</x:v>
      </x:c>
      <x:c r="J2048" t="str">
        <x:v>Worked</x:v>
      </x:c>
      <x:c r="K2048" t="str">
        <x:v>Employee 2253; home branch Thurrock; assigned role Operative Skilled | Deployment branch: Thurrock | Actual role: Operative Porter | Jobs: 402751 | Customers: London Metropolitan University | Actual hours: 6.5; source records: 1</x:v>
      </x:c>
      <x:c r="L2048" t="str">
        <x:v>Include</x:v>
      </x:c>
      <x:c r="M2048"/>
      <x:c r="N2048"/>
    </x:row>
    <x:row r="2049">
      <x:c r="A2049" t="str">
        <x:v>R Chohan (B)|2026-06-11</x:v>
      </x:c>
      <x:c r="B2049" s="888" t="n">
        <x:v>46184</x:v>
      </x:c>
      <x:c r="C2049" t="str">
        <x:v>R Chohan (B)</x:v>
      </x:c>
      <x:c r="D2049" t="str">
        <x:v>Permanent</x:v>
      </x:c>
      <x:c r="E2049" t="str">
        <x:v>Thurrock</x:v>
      </x:c>
      <x:c r="F2049" t="str">
        <x:v>Operative Skilled</x:v>
      </x:c>
      <x:c r="G2049" t="str">
        <x:v>401175</x:v>
      </x:c>
      <x:c r="H2049" t="str">
        <x:v>Hogan Lovells LLP</x:v>
      </x:c>
      <x:c r="I2049" s="22" t="n">
        <x:v>16.5</x:v>
      </x:c>
      <x:c r="J2049" t="str">
        <x:v>Worked — 2 records</x:v>
      </x:c>
      <x:c r="K2049" t="str">
        <x:v>Employee 2253; home branch Thurrock; assigned role Operative Skilled | Deployment branch: Thurrock | Actual role: Operative Skilled | Jobs: 401175 | Customers: Hogan Lovells LLP | Actual hours: 16.5; source records: 2</x:v>
      </x:c>
      <x:c r="L2049" t="str">
        <x:v>Include</x:v>
      </x:c>
      <x:c r="M2049"/>
      <x:c r="N2049"/>
    </x:row>
    <x:row r="2050">
      <x:c r="A2050" t="str">
        <x:v>R Chohan (B)|2026-06-12</x:v>
      </x:c>
      <x:c r="B2050" s="888" t="n">
        <x:v>46185</x:v>
      </x:c>
      <x:c r="C2050" t="str">
        <x:v>R Chohan (B)</x:v>
      </x:c>
      <x:c r="D2050" t="str">
        <x:v>Permanent</x:v>
      </x:c>
      <x:c r="E2050" t="str">
        <x:v>Thurrock</x:v>
      </x:c>
      <x:c r="F2050" t="str">
        <x:v>Operative Skilled</x:v>
      </x:c>
      <x:c r="G2050" t="str">
        <x:v>401175</x:v>
      </x:c>
      <x:c r="H2050" t="str">
        <x:v>Hogan Lovells LLP</x:v>
      </x:c>
      <x:c r="I2050" s="22" t="n">
        <x:v>16</x:v>
      </x:c>
      <x:c r="J2050" t="str">
        <x:v>Worked — 2 records</x:v>
      </x:c>
      <x:c r="K2050" t="str">
        <x:v>Employee 2253; home branch Thurrock; assigned role Operative Skilled | Deployment branch: Thurrock | Actual role: Operative Skilled | Jobs: 401175 | Customers: Hogan Lovells LLP | Actual hours: 16.0; source records: 2</x:v>
      </x:c>
      <x:c r="L2050" t="str">
        <x:v>Include</x:v>
      </x:c>
      <x:c r="M2050"/>
      <x:c r="N2050"/>
    </x:row>
    <x:row r="2051">
      <x:c r="A2051" t="str">
        <x:v>R Chohan (B)|2026-06-15</x:v>
      </x:c>
      <x:c r="B2051" s="888" t="n">
        <x:v>46188</x:v>
      </x:c>
      <x:c r="C2051" t="str">
        <x:v>R Chohan (B)</x:v>
      </x:c>
      <x:c r="D2051" t="str">
        <x:v>Permanent</x:v>
      </x:c>
      <x:c r="E2051" t="str">
        <x:v>Thurrock</x:v>
      </x:c>
      <x:c r="F2051" t="str">
        <x:v>Operative Skilled</x:v>
      </x:c>
      <x:c r="G2051" t="str">
        <x:v>401175</x:v>
      </x:c>
      <x:c r="H2051" t="str">
        <x:v>Hogan Lovells LLP</x:v>
      </x:c>
      <x:c r="I2051" s="22" t="n">
        <x:v>9.5</x:v>
      </x:c>
      <x:c r="J2051" t="str">
        <x:v>Worked</x:v>
      </x:c>
      <x:c r="K2051" t="str">
        <x:v>Employee 2253; home branch Thurrock; assigned role Operative Skilled | Deployment branch: Thurrock | Actual role: Operative Skilled | Jobs: 401175 | Customers: Hogan Lovells LLP | Actual hours: 9.5; source records: 1</x:v>
      </x:c>
      <x:c r="L2051" t="str">
        <x:v>Include</x:v>
      </x:c>
      <x:c r="M2051"/>
      <x:c r="N2051"/>
    </x:row>
    <x:row r="2052">
      <x:c r="A2052" t="str">
        <x:v>R Chohan (B)|2026-06-16</x:v>
      </x:c>
      <x:c r="B2052" s="888" t="n">
        <x:v>46189</x:v>
      </x:c>
      <x:c r="C2052" t="str">
        <x:v>R Chohan (B)</x:v>
      </x:c>
      <x:c r="D2052" t="str">
        <x:v>Permanent</x:v>
      </x:c>
      <x:c r="E2052" t="str">
        <x:v>Thurrock</x:v>
      </x:c>
      <x:c r="F2052" t="str">
        <x:v>Operative Skilled</x:v>
      </x:c>
      <x:c r="G2052" t="str">
        <x:v>399323</x:v>
      </x:c>
      <x:c r="H2052" t="str">
        <x:v>CMA</x:v>
      </x:c>
      <x:c r="I2052" s="22" t="n">
        <x:v>9.5</x:v>
      </x:c>
      <x:c r="J2052" t="str">
        <x:v>Worked</x:v>
      </x:c>
      <x:c r="K2052" t="str">
        <x:v>Employee 2253; home branch Thurrock; assigned role Operative Skilled | Deployment branch: Thurrock | Actual role: Operative Skilled | Jobs: 399323 | Customers: CMA | Actual hours: 9.5; source records: 1</x:v>
      </x:c>
      <x:c r="L2052" t="str">
        <x:v>Include</x:v>
      </x:c>
      <x:c r="M2052"/>
      <x:c r="N2052"/>
    </x:row>
    <x:row r="2053">
      <x:c r="A2053" t="str">
        <x:v>R Chohan (B)|2026-06-17</x:v>
      </x:c>
      <x:c r="B2053" s="888" t="n">
        <x:v>46190</x:v>
      </x:c>
      <x:c r="C2053" t="str">
        <x:v>R Chohan (B)</x:v>
      </x:c>
      <x:c r="D2053" t="str">
        <x:v>Permanent</x:v>
      </x:c>
      <x:c r="E2053" t="str">
        <x:v>Thurrock</x:v>
      </x:c>
      <x:c r="F2053" t="str">
        <x:v>Operative Skilled</x:v>
      </x:c>
      <x:c r="G2053" t="str">
        <x:v>396459B</x:v>
      </x:c>
      <x:c r="H2053" t="str">
        <x:v>Accenture - Manchester</x:v>
      </x:c>
      <x:c r="I2053" s="22" t="n">
        <x:v>6.5</x:v>
      </x:c>
      <x:c r="J2053" t="str">
        <x:v>Worked</x:v>
      </x:c>
      <x:c r="K2053" t="str">
        <x:v>Employee 2253; home branch Thurrock; assigned role Operative Skilled | Deployment branch: Thurrock | Actual role: Operative Driver | Jobs: 396459B | Customers: Accenture - Manchester | Actual hours: 6.5; source records: 1</x:v>
      </x:c>
      <x:c r="L2053" t="str">
        <x:v>Include</x:v>
      </x:c>
      <x:c r="M2053"/>
      <x:c r="N2053"/>
    </x:row>
    <x:row r="2054">
      <x:c r="A2054" t="str">
        <x:v>R Chohan (B)|2026-06-18</x:v>
      </x:c>
      <x:c r="B2054" s="888" t="n">
        <x:v>46191</x:v>
      </x:c>
      <x:c r="C2054" t="str">
        <x:v>R Chohan (B)</x:v>
      </x:c>
      <x:c r="D2054" t="str">
        <x:v>Permanent</x:v>
      </x:c>
      <x:c r="E2054" t="str">
        <x:v>Thurrock</x:v>
      </x:c>
      <x:c r="F2054" t="str">
        <x:v>Operative Skilled</x:v>
      </x:c>
      <x:c r="G2054" t="str">
        <x:v>396459B</x:v>
      </x:c>
      <x:c r="H2054" t="str">
        <x:v>Accenture - Manchester</x:v>
      </x:c>
      <x:c r="I2054" s="22" t="n">
        <x:v>8.5</x:v>
      </x:c>
      <x:c r="J2054" t="str">
        <x:v>Worked</x:v>
      </x:c>
      <x:c r="K2054" t="str">
        <x:v>Employee 2253; home branch Thurrock; assigned role Operative Skilled | Deployment branch: Thurrock | Actual role: Operative Porter | Jobs: 396459B | Customers: Accenture - Manchester | Actual hours: 8.5; source records: 1</x:v>
      </x:c>
      <x:c r="L2054" t="str">
        <x:v>Include</x:v>
      </x:c>
      <x:c r="M2054"/>
      <x:c r="N2054"/>
    </x:row>
    <x:row r="2055">
      <x:c r="A2055" t="str">
        <x:v>R Chohan (B)|2026-06-19</x:v>
      </x:c>
      <x:c r="B2055" s="888" t="n">
        <x:v>46192</x:v>
      </x:c>
      <x:c r="C2055" t="str">
        <x:v>R Chohan (B)</x:v>
      </x:c>
      <x:c r="D2055" t="str">
        <x:v>Permanent</x:v>
      </x:c>
      <x:c r="E2055" t="str">
        <x:v>Thurrock</x:v>
      </x:c>
      <x:c r="F2055" t="str">
        <x:v>Operative Skilled</x:v>
      </x:c>
      <x:c r="G2055" t="str">
        <x:v>396459B</x:v>
      </x:c>
      <x:c r="H2055" t="str">
        <x:v>Accenture - Manchester</x:v>
      </x:c>
      <x:c r="I2055" s="22" t="n">
        <x:v>10.5</x:v>
      </x:c>
      <x:c r="J2055" t="str">
        <x:v>Worked</x:v>
      </x:c>
      <x:c r="K2055" t="str">
        <x:v>Employee 2253; home branch Thurrock; assigned role Operative Skilled | Deployment branch: Thurrock | Actual role: Operative Porter | Jobs: 396459B | Customers: Accenture - Manchester | Actual hours: 10.5; source records: 1</x:v>
      </x:c>
      <x:c r="L2055" t="str">
        <x:v>Include</x:v>
      </x:c>
      <x:c r="M2055"/>
      <x:c r="N2055"/>
    </x:row>
    <x:row r="2056">
      <x:c r="A2056" t="str">
        <x:v>R Chohan (B)|2026-06-22</x:v>
      </x:c>
      <x:c r="B2056" s="888" t="n">
        <x:v>46195</x:v>
      </x:c>
      <x:c r="C2056" t="str">
        <x:v>R Chohan (B)</x:v>
      </x:c>
      <x:c r="D2056" t="str">
        <x:v>Permanent</x:v>
      </x:c>
      <x:c r="E2056" t="str">
        <x:v>Thurrock</x:v>
      </x:c>
      <x:c r="F2056" t="str">
        <x:v>Operative Skilled</x:v>
      </x:c>
      <x:c r="G2056" t="str">
        <x:v>402264</x:v>
      </x:c>
      <x:c r="H2056" t="str">
        <x:v>AlixPartners LLP</x:v>
      </x:c>
      <x:c r="I2056" s="22" t="n">
        <x:v>9.5</x:v>
      </x:c>
      <x:c r="J2056" t="str">
        <x:v>Worked</x:v>
      </x:c>
      <x:c r="K2056" t="str">
        <x:v>Employee 2253; home branch Thurrock; assigned role Operative Skilled | Deployment branch: Thurrock | Actual role: Operative Skilled | Jobs: 402264 | Customers: AlixPartners LLP | Actual hours: 9.5; source records: 1</x:v>
      </x:c>
      <x:c r="L2056" t="str">
        <x:v>Include</x:v>
      </x:c>
      <x:c r="M2056"/>
      <x:c r="N2056"/>
    </x:row>
    <x:row r="2057">
      <x:c r="A2057" t="str">
        <x:v>R Chohan (B)|2026-06-23</x:v>
      </x:c>
      <x:c r="B2057" s="888" t="n">
        <x:v>46196</x:v>
      </x:c>
      <x:c r="C2057" t="str">
        <x:v>R Chohan (B)</x:v>
      </x:c>
      <x:c r="D2057" t="str">
        <x:v>Permanent</x:v>
      </x:c>
      <x:c r="E2057" t="str">
        <x:v>Thurrock</x:v>
      </x:c>
      <x:c r="F2057" t="str">
        <x:v>Operative Skilled</x:v>
      </x:c>
      <x:c r="G2057" t="str">
        <x:v>402264</x:v>
      </x:c>
      <x:c r="H2057" t="str">
        <x:v>AlixPartners LLP</x:v>
      </x:c>
      <x:c r="I2057" s="22" t="n">
        <x:v>10</x:v>
      </x:c>
      <x:c r="J2057" t="str">
        <x:v>Worked</x:v>
      </x:c>
      <x:c r="K2057" t="str">
        <x:v>Employee 2253; home branch Thurrock; assigned role Operative Skilled | Deployment branch: Thurrock | Actual role: Operative Skilled | Jobs: 402264 | Customers: AlixPartners LLP | Actual hours: 10.0; source records: 1</x:v>
      </x:c>
      <x:c r="L2057" t="str">
        <x:v>Include</x:v>
      </x:c>
      <x:c r="M2057"/>
      <x:c r="N2057"/>
    </x:row>
    <x:row r="2058">
      <x:c r="A2058" t="str">
        <x:v>R Chohan (B)|2026-06-24</x:v>
      </x:c>
      <x:c r="B2058" s="888" t="n">
        <x:v>46197</x:v>
      </x:c>
      <x:c r="C2058" t="str">
        <x:v>R Chohan (B)</x:v>
      </x:c>
      <x:c r="D2058" t="str">
        <x:v>Permanent</x:v>
      </x:c>
      <x:c r="E2058" t="str">
        <x:v>Thurrock</x:v>
      </x:c>
      <x:c r="F2058" t="str">
        <x:v>Operative Skilled</x:v>
      </x:c>
      <x:c r="G2058" t="str">
        <x:v>400582, 402982</x:v>
      </x:c>
      <x:c r="H2058" t="str">
        <x:v>Restore Harrow-Green; Smith/Ms Cerita</x:v>
      </x:c>
      <x:c r="I2058" s="22" t="n">
        <x:v>6</x:v>
      </x:c>
      <x:c r="J2058" t="str">
        <x:v>Worked — 2 records</x:v>
      </x:c>
      <x:c r="K2058" t="str">
        <x:v>Employee 2253; home branch Thurrock; assigned role Operative Skilled | Deployment branch: Thurrock | Actual role: Operative Driver, Operative Skilled | Jobs: 400582, 402982 | Customers: Restore Harrow-Green; Smith/Ms Cerita | Actual hours: 6.0; source records: 2</x:v>
      </x:c>
      <x:c r="L2058" t="str">
        <x:v>Include</x:v>
      </x:c>
      <x:c r="M2058"/>
      <x:c r="N2058"/>
    </x:row>
    <x:row r="2059">
      <x:c r="A2059" t="str">
        <x:v>R Chohan (B)|2026-06-25</x:v>
      </x:c>
      <x:c r="B2059" s="888" t="n">
        <x:v>46198</x:v>
      </x:c>
      <x:c r="C2059" t="str">
        <x:v>R Chohan (B)</x:v>
      </x:c>
      <x:c r="D2059" t="str">
        <x:v>Permanent</x:v>
      </x:c>
      <x:c r="E2059" t="str">
        <x:v>Thurrock</x:v>
      </x:c>
      <x:c r="F2059" t="str">
        <x:v>Operative Skilled</x:v>
      </x:c>
      <x:c r="G2059" t="str">
        <x:v>401327</x:v>
      </x:c>
      <x:c r="H2059" t="str">
        <x:v>Fortress Investment Group</x:v>
      </x:c>
      <x:c r="I2059" s="22" t="n">
        <x:v>10.5</x:v>
      </x:c>
      <x:c r="J2059" t="str">
        <x:v>Worked</x:v>
      </x:c>
      <x:c r="K2059" t="str">
        <x:v>Employee 2253; home branch Thurrock; assigned role Operative Skilled | Deployment branch: Thurrock | Actual role: Operative Skilled | Jobs: 401327 | Customers: Fortress Investment Group | Actual hours: 10.5; source records: 1</x:v>
      </x:c>
      <x:c r="L2059" t="str">
        <x:v>Include</x:v>
      </x:c>
      <x:c r="M2059"/>
      <x:c r="N2059"/>
    </x:row>
    <x:row r="2060">
      <x:c r="A2060" t="str">
        <x:v>R Chohan (B)|2026-06-26</x:v>
      </x:c>
      <x:c r="B2060" s="888" t="n">
        <x:v>46199</x:v>
      </x:c>
      <x:c r="C2060" t="str">
        <x:v>R Chohan (B)</x:v>
      </x:c>
      <x:c r="D2060" t="str">
        <x:v>Permanent</x:v>
      </x:c>
      <x:c r="E2060" t="str">
        <x:v>Thurrock</x:v>
      </x:c>
      <x:c r="F2060" t="str">
        <x:v>Operative Skilled</x:v>
      </x:c>
      <x:c r="G2060" t="str">
        <x:v>402970</x:v>
      </x:c>
      <x:c r="H2060" t="str">
        <x:v>Protech Network Solutions</x:v>
      </x:c>
      <x:c r="I2060" s="22" t="n">
        <x:v>11</x:v>
      </x:c>
      <x:c r="J2060" t="str">
        <x:v>Worked</x:v>
      </x:c>
      <x:c r="K2060" t="str">
        <x:v>Employee 2253; home branch Thurrock; assigned role Operative Skilled | Deployment branch: Thurrock | Actual role: Operative Driver | Jobs: 402970 | Customers: Protech Network Solutions | Actual hours: 11.0; source records: 1</x:v>
      </x:c>
      <x:c r="L2060" t="str">
        <x:v>Include</x:v>
      </x:c>
      <x:c r="M2060"/>
      <x:c r="N2060"/>
    </x:row>
    <x:row r="2061">
      <x:c r="A2061" t="str">
        <x:v>R Chohan (B)|2026-06-27</x:v>
      </x:c>
      <x:c r="B2061" s="888" t="n">
        <x:v>46200</x:v>
      </x:c>
      <x:c r="C2061" t="str">
        <x:v>R Chohan (B)</x:v>
      </x:c>
      <x:c r="D2061" t="str">
        <x:v>Permanent</x:v>
      </x:c>
      <x:c r="E2061" t="str">
        <x:v>Thurrock</x:v>
      </x:c>
      <x:c r="F2061" t="str">
        <x:v>Operative Skilled</x:v>
      </x:c>
      <x:c r="G2061" t="str">
        <x:v>401327</x:v>
      </x:c>
      <x:c r="H2061" t="str">
        <x:v>Fortress Investment Group</x:v>
      </x:c>
      <x:c r="I2061" s="22" t="n">
        <x:v>8</x:v>
      </x:c>
      <x:c r="J2061" t="str">
        <x:v>Worked</x:v>
      </x:c>
      <x:c r="K2061" t="str">
        <x:v>Employee 2253; home branch Thurrock; assigned role Operative Skilled | Deployment branch: Thurrock | Actual role: Operative Skilled | Jobs: 401327 | Customers: Fortress Investment Group | Actual hours: 8.0; source records: 1</x:v>
      </x:c>
      <x:c r="L2061" t="str">
        <x:v>Include</x:v>
      </x:c>
      <x:c r="M2061"/>
      <x:c r="N2061"/>
    </x:row>
    <x:row r="2062">
      <x:c r="A2062" t="str">
        <x:v>R Chohan (B)|2026-06-29</x:v>
      </x:c>
      <x:c r="B2062" s="888" t="n">
        <x:v>46202</x:v>
      </x:c>
      <x:c r="C2062" t="str">
        <x:v>R Chohan (B)</x:v>
      </x:c>
      <x:c r="D2062" t="str">
        <x:v>Permanent</x:v>
      </x:c>
      <x:c r="E2062" t="str">
        <x:v>Thurrock</x:v>
      </x:c>
      <x:c r="F2062" t="str">
        <x:v>Operative Skilled</x:v>
      </x:c>
      <x:c r="G2062" t="str">
        <x:v>402973</x:v>
      </x:c>
      <x:c r="H2062" t="str">
        <x:v>Protech Network Solutions</x:v>
      </x:c>
      <x:c r="I2062" s="22" t="n">
        <x:v>12.5</x:v>
      </x:c>
      <x:c r="J2062" t="str">
        <x:v>Worked</x:v>
      </x:c>
      <x:c r="K2062" t="str">
        <x:v>Employee 2253; home branch Thurrock; assigned role Operative Skilled | Deployment branch: Thurrock | Actual role: Operative Skilled | Jobs: 402973 | Customers: Protech Network Solutions | Actual hours: 12.5; source records: 1</x:v>
      </x:c>
      <x:c r="L2062" t="str">
        <x:v>Include</x:v>
      </x:c>
      <x:c r="M2062"/>
      <x:c r="N2062"/>
    </x:row>
    <x:row r="2063">
      <x:c r="A2063" t="str">
        <x:v>R Chohan (B)|2026-06-30</x:v>
      </x:c>
      <x:c r="B2063" s="888" t="n">
        <x:v>46203</x:v>
      </x:c>
      <x:c r="C2063" t="str">
        <x:v>R Chohan (B)</x:v>
      </x:c>
      <x:c r="D2063" t="str">
        <x:v>Permanent</x:v>
      </x:c>
      <x:c r="E2063" t="str">
        <x:v>Thurrock</x:v>
      </x:c>
      <x:c r="F2063" t="str">
        <x:v>Operative Skilled</x:v>
      </x:c>
      <x:c r="G2063" t="str">
        <x:v>401554</x:v>
      </x:c>
      <x:c r="H2063" t="str">
        <x:v>CPM/Omnicom</x:v>
      </x:c>
      <x:c r="I2063" s="22" t="n">
        <x:v>8.5</x:v>
      </x:c>
      <x:c r="J2063" t="str">
        <x:v>Worked</x:v>
      </x:c>
      <x:c r="K2063" t="str">
        <x:v>Employee 2253; home branch Thurrock; assigned role Operative Skilled | Deployment branch: Oxford | Actual role: Operative Skilled | Jobs: 401554 | Customers: CPM/Omnicom | Actual hours: 8.5; source records: 1</x:v>
      </x:c>
      <x:c r="L2063" t="str">
        <x:v>Include</x:v>
      </x:c>
      <x:c r="M2063"/>
      <x:c r="N2063"/>
    </x:row>
    <x:row r="2064">
      <x:c r="A2064" t="str">
        <x:v>R Henry|2026-06-01</x:v>
      </x:c>
      <x:c r="B2064" s="888" t="n">
        <x:v>46174</x:v>
      </x:c>
      <x:c r="C2064" t="str">
        <x:v>R Henry</x:v>
      </x:c>
      <x:c r="D2064" t="str">
        <x:v>Permanent</x:v>
      </x:c>
      <x:c r="E2064" t="str">
        <x:v>Thurrock</x:v>
      </x:c>
      <x:c r="F2064" t="str">
        <x:v>Operative Skilled</x:v>
      </x:c>
      <x:c r="G2064" t="str">
        <x:v>398493A</x:v>
      </x:c>
      <x:c r="H2064" t="str">
        <x:v>Seaforth/Zion</x:v>
      </x:c>
      <x:c r="I2064" s="22" t="n">
        <x:v>4</x:v>
      </x:c>
      <x:c r="J2064" t="str">
        <x:v>Worked</x:v>
      </x:c>
      <x:c r="K2064" t="str">
        <x:v>Employee 1138; home branch Thurrock; assigned role Operative Skilled | Deployment branch: Thurrock | Actual role: Operative Skilled | Jobs: 398493A | Customers: Seaforth/Zion | Actual hours: 4.0; source records: 1</x:v>
      </x:c>
      <x:c r="L2064" t="str">
        <x:v>Include</x:v>
      </x:c>
      <x:c r="M2064"/>
      <x:c r="N2064"/>
    </x:row>
    <x:row r="2065">
      <x:c r="A2065" t="str">
        <x:v>R Henry|2026-06-02</x:v>
      </x:c>
      <x:c r="B2065" s="888" t="n">
        <x:v>46175</x:v>
      </x:c>
      <x:c r="C2065" t="str">
        <x:v>R Henry</x:v>
      </x:c>
      <x:c r="D2065" t="str">
        <x:v>Permanent</x:v>
      </x:c>
      <x:c r="E2065" t="str">
        <x:v>Thurrock</x:v>
      </x:c>
      <x:c r="F2065" t="str">
        <x:v>Operative Skilled</x:v>
      </x:c>
      <x:c r="G2065" t="str">
        <x:v>402520</x:v>
      </x:c>
      <x:c r="H2065" t="str">
        <x:v>London Metropolitan University</x:v>
      </x:c>
      <x:c r="I2065" s="22" t="n">
        <x:v>8</x:v>
      </x:c>
      <x:c r="J2065" t="str">
        <x:v>Worked</x:v>
      </x:c>
      <x:c r="K2065" t="str">
        <x:v>Employee 1138; home branch Thurrock; assigned role Operative Skilled | Deployment branch: Thurrock | Actual role: Operative Skilled | Jobs: 402520 | Customers: London Metropolitan University | Actual hours: 8.0; source records: 1</x:v>
      </x:c>
      <x:c r="L2065" t="str">
        <x:v>Include</x:v>
      </x:c>
      <x:c r="M2065"/>
      <x:c r="N2065"/>
    </x:row>
    <x:row r="2066">
      <x:c r="A2066" t="str">
        <x:v>R Henry|2026-06-03</x:v>
      </x:c>
      <x:c r="B2066" s="888" t="n">
        <x:v>46176</x:v>
      </x:c>
      <x:c r="C2066" t="str">
        <x:v>R Henry</x:v>
      </x:c>
      <x:c r="D2066" t="str">
        <x:v>Permanent</x:v>
      </x:c>
      <x:c r="E2066" t="str">
        <x:v>Thurrock</x:v>
      </x:c>
      <x:c r="F2066" t="str">
        <x:v>Operative Skilled</x:v>
      </x:c>
      <x:c r="G2066" t="str">
        <x:v>402547</x:v>
      </x:c>
      <x:c r="H2066" t="str">
        <x:v>London Metropolitan University</x:v>
      </x:c>
      <x:c r="I2066" s="22" t="n">
        <x:v>8.5</x:v>
      </x:c>
      <x:c r="J2066" t="str">
        <x:v>Worked</x:v>
      </x:c>
      <x:c r="K2066" t="str">
        <x:v>Employee 1138; home branch Thurrock; assigned role Operative Skilled | Deployment branch: Thurrock | Actual role: Operative Skilled | Jobs: 402547 | Customers: London Metropolitan University | Actual hours: 8.5; source records: 1</x:v>
      </x:c>
      <x:c r="L2066" t="str">
        <x:v>Include</x:v>
      </x:c>
      <x:c r="M2066"/>
      <x:c r="N2066"/>
    </x:row>
    <x:row r="2067">
      <x:c r="A2067" t="str">
        <x:v>R Henry|2026-06-04</x:v>
      </x:c>
      <x:c r="B2067" s="888" t="n">
        <x:v>46177</x:v>
      </x:c>
      <x:c r="C2067" t="str">
        <x:v>R Henry</x:v>
      </x:c>
      <x:c r="D2067" t="str">
        <x:v>Permanent</x:v>
      </x:c>
      <x:c r="E2067" t="str">
        <x:v>Thurrock</x:v>
      </x:c>
      <x:c r="F2067" t="str">
        <x:v>Operative Skilled</x:v>
      </x:c>
      <x:c r="G2067" t="str">
        <x:v>402642</x:v>
      </x:c>
      <x:c r="H2067" t="str">
        <x:v>London Metropolitan University</x:v>
      </x:c>
      <x:c r="I2067" s="22" t="n">
        <x:v>7</x:v>
      </x:c>
      <x:c r="J2067" t="str">
        <x:v>Worked</x:v>
      </x:c>
      <x:c r="K2067" t="str">
        <x:v>Employee 1138; home branch Thurrock; assigned role Operative Skilled | Deployment branch: Thurrock | Actual role: Operative Skilled | Jobs: 402642 | Customers: London Metropolitan University | Actual hours: 7.0; source records: 1</x:v>
      </x:c>
      <x:c r="L2067" t="str">
        <x:v>Include</x:v>
      </x:c>
      <x:c r="M2067"/>
      <x:c r="N2067"/>
    </x:row>
    <x:row r="2068">
      <x:c r="A2068" t="str">
        <x:v>R Henry|2026-06-05</x:v>
      </x:c>
      <x:c r="B2068" s="888" t="n">
        <x:v>46178</x:v>
      </x:c>
      <x:c r="C2068" t="str">
        <x:v>R Henry</x:v>
      </x:c>
      <x:c r="D2068" t="str">
        <x:v>Permanent</x:v>
      </x:c>
      <x:c r="E2068" t="str">
        <x:v>Thurrock</x:v>
      </x:c>
      <x:c r="F2068" t="str">
        <x:v>Operative Skilled</x:v>
      </x:c>
      <x:c r="G2068" t="str">
        <x:v>402581, 402588</x:v>
      </x:c>
      <x:c r="H2068" t="str">
        <x:v>HSBC - Awaiting PO; HSBC - BAU June</x:v>
      </x:c>
      <x:c r="I2068" s="22" t="n">
        <x:v>13</x:v>
      </x:c>
      <x:c r="J2068" t="str">
        <x:v>Worked — 2 records</x:v>
      </x:c>
      <x:c r="K2068" t="str">
        <x:v>Employee 1138; home branch Thurrock; assigned role Operative Skilled | Deployment branch: Thurrock | Actual role: Operative Skilled | Jobs: 402581, 402588 | Customers: HSBC - Awaiting PO; HSBC - BAU June | Actual hours: 13.0; source records: 2</x:v>
      </x:c>
      <x:c r="L2068" t="str">
        <x:v>Include</x:v>
      </x:c>
      <x:c r="M2068"/>
      <x:c r="N2068"/>
    </x:row>
    <x:row r="2069">
      <x:c r="A2069" t="str">
        <x:v>R Henry|2026-06-08</x:v>
      </x:c>
      <x:c r="B2069" s="888" t="n">
        <x:v>46181</x:v>
      </x:c>
      <x:c r="C2069" t="str">
        <x:v>R Henry</x:v>
      </x:c>
      <x:c r="D2069" t="str">
        <x:v>Permanent</x:v>
      </x:c>
      <x:c r="E2069" t="str">
        <x:v>Thurrock</x:v>
      </x:c>
      <x:c r="F2069" t="str">
        <x:v>Operative Skilled</x:v>
      </x:c>
      <x:c r="G2069" t="str">
        <x:v>402597</x:v>
      </x:c>
      <x:c r="H2069" t="str">
        <x:v>Societe Generale</x:v>
      </x:c>
      <x:c r="I2069" s="22" t="n">
        <x:v>6.5</x:v>
      </x:c>
      <x:c r="J2069" t="str">
        <x:v>Worked</x:v>
      </x:c>
      <x:c r="K2069" t="str">
        <x:v>Employee 1138; home branch Thurrock; assigned role Operative Skilled | Deployment branch: Thurrock | Actual role: Operative Skilled | Jobs: 402597 | Customers: Societe Generale | Actual hours: 6.5; source records: 1</x:v>
      </x:c>
      <x:c r="L2069" t="str">
        <x:v>Include</x:v>
      </x:c>
      <x:c r="M2069"/>
      <x:c r="N2069"/>
    </x:row>
    <x:row r="2070">
      <x:c r="A2070" t="str">
        <x:v>R Henry|2026-06-09</x:v>
      </x:c>
      <x:c r="B2070" s="888" t="n">
        <x:v>46182</x:v>
      </x:c>
      <x:c r="C2070" t="str">
        <x:v>R Henry</x:v>
      </x:c>
      <x:c r="D2070" t="str">
        <x:v>Permanent</x:v>
      </x:c>
      <x:c r="E2070" t="str">
        <x:v>Thurrock</x:v>
      </x:c>
      <x:c r="F2070" t="str">
        <x:v>Operative Skilled</x:v>
      </x:c>
      <x:c r="G2070" t="str">
        <x:v>402674</x:v>
      </x:c>
      <x:c r="H2070" t="str">
        <x:v>London Metropolitan University</x:v>
      </x:c>
      <x:c r="I2070" s="22" t="n">
        <x:v>7.5</x:v>
      </x:c>
      <x:c r="J2070" t="str">
        <x:v>Worked</x:v>
      </x:c>
      <x:c r="K2070" t="str">
        <x:v>Employee 1138; home branch Thurrock; assigned role Operative Skilled | Deployment branch: Thurrock | Actual role: Operative Skilled | Jobs: 402674 | Customers: London Metropolitan University | Actual hours: 7.5; source records: 1</x:v>
      </x:c>
      <x:c r="L2070" t="str">
        <x:v>Include</x:v>
      </x:c>
      <x:c r="M2070"/>
      <x:c r="N2070"/>
    </x:row>
    <x:row r="2071">
      <x:c r="A2071" t="str">
        <x:v>R Henry|2026-06-10</x:v>
      </x:c>
      <x:c r="B2071" s="888" t="n">
        <x:v>46183</x:v>
      </x:c>
      <x:c r="C2071" t="str">
        <x:v>R Henry</x:v>
      </x:c>
      <x:c r="D2071" t="str">
        <x:v>Permanent</x:v>
      </x:c>
      <x:c r="E2071" t="str">
        <x:v>Thurrock</x:v>
      </x:c>
      <x:c r="F2071" t="str">
        <x:v>Operative Skilled</x:v>
      </x:c>
      <x:c r="G2071" t="str">
        <x:v>402674</x:v>
      </x:c>
      <x:c r="H2071" t="str">
        <x:v>London Metropolitan University</x:v>
      </x:c>
      <x:c r="I2071" s="22" t="n">
        <x:v>7.5</x:v>
      </x:c>
      <x:c r="J2071" t="str">
        <x:v>Worked</x:v>
      </x:c>
      <x:c r="K2071" t="str">
        <x:v>Employee 1138; home branch Thurrock; assigned role Operative Skilled | Deployment branch: Thurrock | Actual role: Operative Skilled | Jobs: 402674 | Customers: London Metropolitan University | Actual hours: 7.5; source records: 1</x:v>
      </x:c>
      <x:c r="L2071" t="str">
        <x:v>Include</x:v>
      </x:c>
      <x:c r="M2071"/>
      <x:c r="N2071"/>
    </x:row>
    <x:row r="2072">
      <x:c r="A2072" t="str">
        <x:v>R Henry|2026-06-11</x:v>
      </x:c>
      <x:c r="B2072" s="888" t="n">
        <x:v>46184</x:v>
      </x:c>
      <x:c r="C2072" t="str">
        <x:v>R Henry</x:v>
      </x:c>
      <x:c r="D2072" t="str">
        <x:v>Permanent</x:v>
      </x:c>
      <x:c r="E2072" t="str">
        <x:v>Thurrock</x:v>
      </x:c>
      <x:c r="F2072" t="str">
        <x:v>Operative Skilled</x:v>
      </x:c>
      <x:c r="G2072" t="str">
        <x:v>402792</x:v>
      </x:c>
      <x:c r="H2072" t="str">
        <x:v>London Metropolitan University</x:v>
      </x:c>
      <x:c r="I2072" s="22" t="n">
        <x:v>7</x:v>
      </x:c>
      <x:c r="J2072" t="str">
        <x:v>Worked</x:v>
      </x:c>
      <x:c r="K2072" t="str">
        <x:v>Employee 1138; home branch Thurrock; assigned role Operative Skilled | Deployment branch: Thurrock | Actual role: Operative Skilled | Jobs: 402792 | Customers: London Metropolitan University | Actual hours: 7.0; source records: 1</x:v>
      </x:c>
      <x:c r="L2072" t="str">
        <x:v>Include</x:v>
      </x:c>
      <x:c r="M2072"/>
      <x:c r="N2072"/>
    </x:row>
    <x:row r="2073">
      <x:c r="A2073" t="str">
        <x:v>R Henry|2026-06-12</x:v>
      </x:c>
      <x:c r="B2073" s="888" t="n">
        <x:v>46185</x:v>
      </x:c>
      <x:c r="C2073" t="str">
        <x:v>R Henry</x:v>
      </x:c>
      <x:c r="D2073" t="str">
        <x:v>Permanent</x:v>
      </x:c>
      <x:c r="E2073" t="str">
        <x:v>Thurrock</x:v>
      </x:c>
      <x:c r="F2073" t="str">
        <x:v>Operative Skilled</x:v>
      </x:c>
      <x:c r="G2073" t="str">
        <x:v>402588</x:v>
      </x:c>
      <x:c r="H2073" t="str">
        <x:v>HSBC - BAU June</x:v>
      </x:c>
      <x:c r="I2073" s="22" t="n">
        <x:v>8.5</x:v>
      </x:c>
      <x:c r="J2073" t="str">
        <x:v>Worked</x:v>
      </x:c>
      <x:c r="K2073" t="str">
        <x:v>Employee 1138; home branch Thurrock; assigned role Operative Skilled | Deployment branch: Thurrock | Actual role: Operative Skilled | Jobs: 402588 | Customers: HSBC - BAU June | Actual hours: 8.5; source records: 1</x:v>
      </x:c>
      <x:c r="L2073" t="str">
        <x:v>Include</x:v>
      </x:c>
      <x:c r="M2073"/>
      <x:c r="N2073"/>
    </x:row>
    <x:row r="2074">
      <x:c r="A2074" t="str">
        <x:v>R Henry|2026-06-13</x:v>
      </x:c>
      <x:c r="B2074" s="888" t="n">
        <x:v>46186</x:v>
      </x:c>
      <x:c r="C2074" t="str">
        <x:v>R Henry</x:v>
      </x:c>
      <x:c r="D2074" t="str">
        <x:v>Permanent</x:v>
      </x:c>
      <x:c r="E2074" t="str">
        <x:v>Thurrock</x:v>
      </x:c>
      <x:c r="F2074" t="str">
        <x:v>Operative Skilled</x:v>
      </x:c>
      <x:c r="G2074" t="str">
        <x:v>402555A</x:v>
      </x:c>
      <x:c r="H2074" t="str">
        <x:v>Fidelis Marketing Limited</x:v>
      </x:c>
      <x:c r="I2074" s="22" t="n">
        <x:v>6.5</x:v>
      </x:c>
      <x:c r="J2074" t="str">
        <x:v>Worked</x:v>
      </x:c>
      <x:c r="K2074" t="str">
        <x:v>Employee 1138; home branch Thurrock; assigned role Operative Skilled | Deployment branch: Thurrock | Actual role: Operative Skilled | Jobs: 402555A | Customers: Fidelis Marketing Limited | Actual hours: 6.5; source records: 1</x:v>
      </x:c>
      <x:c r="L2074" t="str">
        <x:v>Include</x:v>
      </x:c>
      <x:c r="M2074"/>
      <x:c r="N2074"/>
    </x:row>
    <x:row r="2075">
      <x:c r="A2075" t="str">
        <x:v>R Henry|2026-06-14</x:v>
      </x:c>
      <x:c r="B2075" s="888" t="n">
        <x:v>46187</x:v>
      </x:c>
      <x:c r="C2075" t="str">
        <x:v>R Henry</x:v>
      </x:c>
      <x:c r="D2075" t="str">
        <x:v>Permanent</x:v>
      </x:c>
      <x:c r="E2075" t="str">
        <x:v>Thurrock</x:v>
      </x:c>
      <x:c r="F2075" t="str">
        <x:v>Operative Skilled</x:v>
      </x:c>
      <x:c r="G2075" t="str">
        <x:v>402329</x:v>
      </x:c>
      <x:c r="H2075" t="str">
        <x:v>Moody's Corporation/JLL</x:v>
      </x:c>
      <x:c r="I2075" s="22" t="n">
        <x:v>6.25</x:v>
      </x:c>
      <x:c r="J2075" t="str">
        <x:v>Worked</x:v>
      </x:c>
      <x:c r="K2075" t="str">
        <x:v>Employee 1138; home branch Thurrock; assigned role Operative Skilled | Deployment branch: Thurrock | Actual role: Operative Skilled | Jobs: 402329 | Customers: Moody's Corporation/JLL | Actual hours: 6.2; source records: 1</x:v>
      </x:c>
      <x:c r="L2075" t="str">
        <x:v>Include</x:v>
      </x:c>
      <x:c r="M2075"/>
      <x:c r="N2075"/>
    </x:row>
    <x:row r="2076">
      <x:c r="A2076" t="str">
        <x:v>R Henry|2026-06-15</x:v>
      </x:c>
      <x:c r="B2076" s="888" t="n">
        <x:v>46188</x:v>
      </x:c>
      <x:c r="C2076" t="str">
        <x:v>R Henry</x:v>
      </x:c>
      <x:c r="D2076" t="str">
        <x:v>Permanent</x:v>
      </x:c>
      <x:c r="E2076" t="str">
        <x:v>Thurrock</x:v>
      </x:c>
      <x:c r="F2076" t="str">
        <x:v>Operative Skilled</x:v>
      </x:c>
      <x:c r="G2076" t="str">
        <x:v>401447A</x:v>
      </x:c>
      <x:c r="H2076" t="str">
        <x:v>Fuse Energy</x:v>
      </x:c>
      <x:c r="I2076" s="22" t="n">
        <x:v>8.5</x:v>
      </x:c>
      <x:c r="J2076" t="str">
        <x:v>Worked</x:v>
      </x:c>
      <x:c r="K2076" t="str">
        <x:v>Employee 1138; home branch Thurrock; assigned role Operative Skilled | Deployment branch: Thurrock | Actual role: Operative Skilled | Jobs: 401447A | Customers: Fuse Energy | Actual hours: 8.5; source records: 1</x:v>
      </x:c>
      <x:c r="L2076" t="str">
        <x:v>Include</x:v>
      </x:c>
      <x:c r="M2076"/>
      <x:c r="N2076"/>
    </x:row>
    <x:row r="2077">
      <x:c r="A2077" t="str">
        <x:v>R Henry|2026-06-16</x:v>
      </x:c>
      <x:c r="B2077" s="888" t="n">
        <x:v>46189</x:v>
      </x:c>
      <x:c r="C2077" t="str">
        <x:v>R Henry</x:v>
      </x:c>
      <x:c r="D2077" t="str">
        <x:v>Permanent</x:v>
      </x:c>
      <x:c r="E2077" t="str">
        <x:v>Thurrock</x:v>
      </x:c>
      <x:c r="F2077" t="str">
        <x:v>Operative Skilled</x:v>
      </x:c>
      <x:c r="G2077" t="str">
        <x:v>402264</x:v>
      </x:c>
      <x:c r="H2077" t="str">
        <x:v>AlixPartners LLP</x:v>
      </x:c>
      <x:c r="I2077" s="22" t="n">
        <x:v>9.5</x:v>
      </x:c>
      <x:c r="J2077" t="str">
        <x:v>Worked</x:v>
      </x:c>
      <x:c r="K2077" t="str">
        <x:v>Employee 1138; home branch Thurrock; assigned role Operative Skilled | Deployment branch: Thurrock | Actual role: Operative Skilled | Jobs: 402264 | Customers: AlixPartners LLP | Actual hours: 9.5; source records: 1</x:v>
      </x:c>
      <x:c r="L2077" t="str">
        <x:v>Include</x:v>
      </x:c>
      <x:c r="M2077"/>
      <x:c r="N2077"/>
    </x:row>
    <x:row r="2078">
      <x:c r="A2078" t="str">
        <x:v>R Henry|2026-06-17</x:v>
      </x:c>
      <x:c r="B2078" s="888" t="n">
        <x:v>46190</x:v>
      </x:c>
      <x:c r="C2078" t="str">
        <x:v>R Henry</x:v>
      </x:c>
      <x:c r="D2078" t="str">
        <x:v>Permanent</x:v>
      </x:c>
      <x:c r="E2078" t="str">
        <x:v>Thurrock</x:v>
      </x:c>
      <x:c r="F2078" t="str">
        <x:v>Operative Skilled</x:v>
      </x:c>
      <x:c r="G2078" t="str">
        <x:v>402264</x:v>
      </x:c>
      <x:c r="H2078" t="str">
        <x:v>AlixPartners LLP</x:v>
      </x:c>
      <x:c r="I2078" s="22" t="n">
        <x:v>9</x:v>
      </x:c>
      <x:c r="J2078" t="str">
        <x:v>Worked</x:v>
      </x:c>
      <x:c r="K2078" t="str">
        <x:v>Employee 1138; home branch Thurrock; assigned role Operative Skilled | Deployment branch: Thurrock | Actual role: Operative Skilled | Jobs: 402264 | Customers: AlixPartners LLP | Actual hours: 9.0; source records: 1</x:v>
      </x:c>
      <x:c r="L2078" t="str">
        <x:v>Include</x:v>
      </x:c>
      <x:c r="M2078"/>
      <x:c r="N2078"/>
    </x:row>
    <x:row r="2079">
      <x:c r="A2079" t="str">
        <x:v>R Henry|2026-06-18</x:v>
      </x:c>
      <x:c r="B2079" s="888" t="n">
        <x:v>46191</x:v>
      </x:c>
      <x:c r="C2079" t="str">
        <x:v>R Henry</x:v>
      </x:c>
      <x:c r="D2079" t="str">
        <x:v>Permanent</x:v>
      </x:c>
      <x:c r="E2079" t="str">
        <x:v>Thurrock</x:v>
      </x:c>
      <x:c r="F2079" t="str">
        <x:v>Operative Skilled</x:v>
      </x:c>
      <x:c r="G2079" t="str">
        <x:v>402264</x:v>
      </x:c>
      <x:c r="H2079" t="str">
        <x:v>AlixPartners LLP</x:v>
      </x:c>
      <x:c r="I2079" s="22" t="n">
        <x:v>10</x:v>
      </x:c>
      <x:c r="J2079" t="str">
        <x:v>Worked</x:v>
      </x:c>
      <x:c r="K2079" t="str">
        <x:v>Employee 1138; home branch Thurrock; assigned role Operative Skilled | Deployment branch: Thurrock | Actual role: Operative Skilled | Jobs: 402264 | Customers: AlixPartners LLP | Actual hours: 10.0; source records: 1</x:v>
      </x:c>
      <x:c r="L2079" t="str">
        <x:v>Include</x:v>
      </x:c>
      <x:c r="M2079"/>
      <x:c r="N2079"/>
    </x:row>
    <x:row r="2080">
      <x:c r="A2080" t="str">
        <x:v>R Henry|2026-06-19</x:v>
      </x:c>
      <x:c r="B2080" s="888" t="n">
        <x:v>46192</x:v>
      </x:c>
      <x:c r="C2080" t="str">
        <x:v>R Henry</x:v>
      </x:c>
      <x:c r="D2080" t="str">
        <x:v>Permanent</x:v>
      </x:c>
      <x:c r="E2080" t="str">
        <x:v>Thurrock</x:v>
      </x:c>
      <x:c r="F2080" t="str">
        <x:v>Operative Skilled</x:v>
      </x:c>
      <x:c r="G2080" t="str">
        <x:v>402588</x:v>
      </x:c>
      <x:c r="H2080" t="str">
        <x:v>HSBC - BAU June</x:v>
      </x:c>
      <x:c r="I2080" s="22" t="n">
        <x:v>8.5</x:v>
      </x:c>
      <x:c r="J2080" t="str">
        <x:v>Worked</x:v>
      </x:c>
      <x:c r="K2080" t="str">
        <x:v>Employee 1138; home branch Thurrock; assigned role Operative Skilled | Deployment branch: Thurrock | Actual role: Operative Skilled | Jobs: 402588 | Customers: HSBC - BAU June | Actual hours: 8.5; source records: 1</x:v>
      </x:c>
      <x:c r="L2080" t="str">
        <x:v>Include</x:v>
      </x:c>
      <x:c r="M2080"/>
      <x:c r="N2080"/>
    </x:row>
    <x:row r="2081">
      <x:c r="A2081" t="str">
        <x:v>R Henry|2026-06-22</x:v>
      </x:c>
      <x:c r="B2081" s="888" t="n">
        <x:v>46195</x:v>
      </x:c>
      <x:c r="C2081" t="str">
        <x:v>R Henry</x:v>
      </x:c>
      <x:c r="D2081" t="str">
        <x:v>Permanent</x:v>
      </x:c>
      <x:c r="E2081" t="str">
        <x:v>Thurrock</x:v>
      </x:c>
      <x:c r="F2081" t="str">
        <x:v>Operative Skilled</x:v>
      </x:c>
      <x:c r="G2081"/>
      <x:c r="H2081"/>
      <x:c r="I2081" s="22" t="n">
        <x:v>0</x:v>
      </x:c>
      <x:c r="J2081" t="str">
        <x:v>Annual leave</x:v>
      </x:c>
      <x:c r="K2081" t="str">
        <x:v>Employee 1138; home branch Thurrock; assigned role Operative Skilled | Leave: Annual Leave (Hours) | Leave calendar basis: Variable-pattern period</x:v>
      </x:c>
      <x:c r="L2081" t="str">
        <x:v>Include</x:v>
      </x:c>
      <x:c r="M2081"/>
      <x:c r="N2081"/>
    </x:row>
    <x:row r="2082">
      <x:c r="A2082" t="str">
        <x:v>R Henry|2026-06-23</x:v>
      </x:c>
      <x:c r="B2082" s="888" t="n">
        <x:v>46196</x:v>
      </x:c>
      <x:c r="C2082" t="str">
        <x:v>R Henry</x:v>
      </x:c>
      <x:c r="D2082" t="str">
        <x:v>Permanent</x:v>
      </x:c>
      <x:c r="E2082" t="str">
        <x:v>Thurrock</x:v>
      </x:c>
      <x:c r="F2082" t="str">
        <x:v>Operative Skilled</x:v>
      </x:c>
      <x:c r="G2082"/>
      <x:c r="H2082"/>
      <x:c r="I2082" s="22" t="n">
        <x:v>0</x:v>
      </x:c>
      <x:c r="J2082" t="str">
        <x:v>Annual leave</x:v>
      </x:c>
      <x:c r="K2082" t="str">
        <x:v>Employee 1138; home branch Thurrock; assigned role Operative Skilled | Leave: Annual Leave (Hours) | Leave calendar basis: Variable-pattern period</x:v>
      </x:c>
      <x:c r="L2082" t="str">
        <x:v>Include</x:v>
      </x:c>
      <x:c r="M2082"/>
      <x:c r="N2082"/>
    </x:row>
    <x:row r="2083">
      <x:c r="A2083" t="str">
        <x:v>R Henry|2026-06-24</x:v>
      </x:c>
      <x:c r="B2083" s="888" t="n">
        <x:v>46197</x:v>
      </x:c>
      <x:c r="C2083" t="str">
        <x:v>R Henry</x:v>
      </x:c>
      <x:c r="D2083" t="str">
        <x:v>Permanent</x:v>
      </x:c>
      <x:c r="E2083" t="str">
        <x:v>Thurrock</x:v>
      </x:c>
      <x:c r="F2083" t="str">
        <x:v>Operative Skilled</x:v>
      </x:c>
      <x:c r="G2083"/>
      <x:c r="H2083"/>
      <x:c r="I2083" s="22" t="n">
        <x:v>0</x:v>
      </x:c>
      <x:c r="J2083" t="str">
        <x:v>Annual leave</x:v>
      </x:c>
      <x:c r="K2083" t="str">
        <x:v>Employee 1138; home branch Thurrock; assigned role Operative Skilled | Leave: Annual Leave (Hours) | Leave calendar basis: Variable-pattern period</x:v>
      </x:c>
      <x:c r="L2083" t="str">
        <x:v>Include</x:v>
      </x:c>
      <x:c r="M2083"/>
      <x:c r="N2083"/>
    </x:row>
    <x:row r="2084">
      <x:c r="A2084" t="str">
        <x:v>R Henry|2026-06-25</x:v>
      </x:c>
      <x:c r="B2084" s="888" t="n">
        <x:v>46198</x:v>
      </x:c>
      <x:c r="C2084" t="str">
        <x:v>R Henry</x:v>
      </x:c>
      <x:c r="D2084" t="str">
        <x:v>Permanent</x:v>
      </x:c>
      <x:c r="E2084" t="str">
        <x:v>Thurrock</x:v>
      </x:c>
      <x:c r="F2084" t="str">
        <x:v>Operative Skilled</x:v>
      </x:c>
      <x:c r="G2084"/>
      <x:c r="H2084"/>
      <x:c r="I2084" s="22" t="n">
        <x:v>0</x:v>
      </x:c>
      <x:c r="J2084" t="str">
        <x:v>Annual leave</x:v>
      </x:c>
      <x:c r="K2084" t="str">
        <x:v>Employee 1138; home branch Thurrock; assigned role Operative Skilled | Leave: Annual Leave (Hours) | Leave calendar basis: Variable-pattern period</x:v>
      </x:c>
      <x:c r="L2084" t="str">
        <x:v>Include</x:v>
      </x:c>
      <x:c r="M2084"/>
      <x:c r="N2084"/>
    </x:row>
    <x:row r="2085">
      <x:c r="A2085" t="str">
        <x:v>R Henry|2026-06-26</x:v>
      </x:c>
      <x:c r="B2085" s="888" t="n">
        <x:v>46199</x:v>
      </x:c>
      <x:c r="C2085" t="str">
        <x:v>R Henry</x:v>
      </x:c>
      <x:c r="D2085" t="str">
        <x:v>Permanent</x:v>
      </x:c>
      <x:c r="E2085" t="str">
        <x:v>Thurrock</x:v>
      </x:c>
      <x:c r="F2085" t="str">
        <x:v>Operative Skilled</x:v>
      </x:c>
      <x:c r="G2085"/>
      <x:c r="H2085"/>
      <x:c r="I2085" s="22" t="n">
        <x:v>0</x:v>
      </x:c>
      <x:c r="J2085" t="str">
        <x:v>Annual leave</x:v>
      </x:c>
      <x:c r="K2085" t="str">
        <x:v>Employee 1138; home branch Thurrock; assigned role Operative Skilled | Leave: Annual Leave (Hours) | Leave calendar basis: Variable-pattern period</x:v>
      </x:c>
      <x:c r="L2085" t="str">
        <x:v>Include</x:v>
      </x:c>
      <x:c r="M2085"/>
      <x:c r="N2085"/>
    </x:row>
    <x:row r="2086">
      <x:c r="A2086" t="str">
        <x:v>R Henry|2026-06-29</x:v>
      </x:c>
      <x:c r="B2086" s="888" t="n">
        <x:v>46202</x:v>
      </x:c>
      <x:c r="C2086" t="str">
        <x:v>R Henry</x:v>
      </x:c>
      <x:c r="D2086" t="str">
        <x:v>Permanent</x:v>
      </x:c>
      <x:c r="E2086" t="str">
        <x:v>Thurrock</x:v>
      </x:c>
      <x:c r="F2086" t="str">
        <x:v>Operative Skilled</x:v>
      </x:c>
      <x:c r="G2086" t="str">
        <x:v>401494</x:v>
      </x:c>
      <x:c r="H2086" t="str">
        <x:v>Susquehanna International Group (SIG)</x:v>
      </x:c>
      <x:c r="I2086" s="22" t="n">
        <x:v>8.5</x:v>
      </x:c>
      <x:c r="J2086" t="str">
        <x:v>Worked</x:v>
      </x:c>
      <x:c r="K2086" t="str">
        <x:v>Employee 1138; home branch Thurrock; assigned role Operative Skilled | Deployment branch: Thurrock | Actual role: Operative Porter | Jobs: 401494 | Customers: Susquehanna International Group (SIG) | Actual hours: 8.5; source records: 1</x:v>
      </x:c>
      <x:c r="L2086" t="str">
        <x:v>Include</x:v>
      </x:c>
      <x:c r="M2086"/>
      <x:c r="N2086"/>
    </x:row>
    <x:row r="2087">
      <x:c r="A2087" t="str">
        <x:v>R Henry|2026-06-30</x:v>
      </x:c>
      <x:c r="B2087" s="888" t="n">
        <x:v>46203</x:v>
      </x:c>
      <x:c r="C2087" t="str">
        <x:v>R Henry</x:v>
      </x:c>
      <x:c r="D2087" t="str">
        <x:v>Permanent</x:v>
      </x:c>
      <x:c r="E2087" t="str">
        <x:v>Thurrock</x:v>
      </x:c>
      <x:c r="F2087" t="str">
        <x:v>Operative Skilled</x:v>
      </x:c>
      <x:c r="G2087" t="str">
        <x:v>401494</x:v>
      </x:c>
      <x:c r="H2087" t="str">
        <x:v>Susquehanna International Group (SIG)</x:v>
      </x:c>
      <x:c r="I2087" s="22" t="n">
        <x:v>8.5</x:v>
      </x:c>
      <x:c r="J2087" t="str">
        <x:v>Worked</x:v>
      </x:c>
      <x:c r="K2087" t="str">
        <x:v>Employee 1138; home branch Thurrock; assigned role Operative Skilled | Deployment branch: Thurrock | Actual role: Operative Porter | Jobs: 401494 | Customers: Susquehanna International Group (SIG) | Actual hours: 8.5; source records: 1</x:v>
      </x:c>
      <x:c r="L2087" t="str">
        <x:v>Include</x:v>
      </x:c>
      <x:c r="M2087"/>
      <x:c r="N2087"/>
    </x:row>
    <x:row r="2088">
      <x:c r="A2088" t="str">
        <x:v>R Luis (C)|2026-06-01</x:v>
      </x:c>
      <x:c r="B2088" s="888" t="n">
        <x:v>46174</x:v>
      </x:c>
      <x:c r="C2088" t="str">
        <x:v>R Luis (C)</x:v>
      </x:c>
      <x:c r="D2088" t="str">
        <x:v>Permanent</x:v>
      </x:c>
      <x:c r="E2088" t="str">
        <x:v>Thurrock</x:v>
      </x:c>
      <x:c r="F2088" t="str">
        <x:v>Operative Driver</x:v>
      </x:c>
      <x:c r="G2088" t="str">
        <x:v>402518</x:v>
      </x:c>
      <x:c r="H2088" t="str">
        <x:v>London Metropolitan University</x:v>
      </x:c>
      <x:c r="I2088" s="22" t="n">
        <x:v>8</x:v>
      </x:c>
      <x:c r="J2088" t="str">
        <x:v>Worked</x:v>
      </x:c>
      <x:c r="K2088" t="str">
        <x:v>Employee 2576; home branch Thurrock; assigned role Operative Driver | Deployment branch: Thurrock | Actual role: Operative Driver | Jobs: 402518 | Customers: London Metropolitan University | Actual hours: 8.0; source records: 1</x:v>
      </x:c>
      <x:c r="L2088" t="str">
        <x:v>Include</x:v>
      </x:c>
      <x:c r="M2088"/>
      <x:c r="N2088"/>
    </x:row>
    <x:row r="2089">
      <x:c r="A2089" t="str">
        <x:v>R Luis (C)|2026-06-02</x:v>
      </x:c>
      <x:c r="B2089" s="888" t="n">
        <x:v>46175</x:v>
      </x:c>
      <x:c r="C2089" t="str">
        <x:v>R Luis (C)</x:v>
      </x:c>
      <x:c r="D2089" t="str">
        <x:v>Permanent</x:v>
      </x:c>
      <x:c r="E2089" t="str">
        <x:v>Thurrock</x:v>
      </x:c>
      <x:c r="F2089" t="str">
        <x:v>Operative Driver</x:v>
      </x:c>
      <x:c r="G2089" t="str">
        <x:v>402547</x:v>
      </x:c>
      <x:c r="H2089" t="str">
        <x:v>London Metropolitan University</x:v>
      </x:c>
      <x:c r="I2089" s="22" t="n">
        <x:v>7</x:v>
      </x:c>
      <x:c r="J2089" t="str">
        <x:v>Worked</x:v>
      </x:c>
      <x:c r="K2089" t="str">
        <x:v>Employee 2576; home branch Thurrock; assigned role Operative Driver | Deployment branch: Thurrock | Actual role: Operative Driver | Jobs: 402547 | Customers: London Metropolitan University | Actual hours: 7.0; source records: 1</x:v>
      </x:c>
      <x:c r="L2089" t="str">
        <x:v>Include</x:v>
      </x:c>
      <x:c r="M2089"/>
      <x:c r="N2089"/>
    </x:row>
    <x:row r="2090">
      <x:c r="A2090" t="str">
        <x:v>R Luis (C)|2026-06-03</x:v>
      </x:c>
      <x:c r="B2090" s="888" t="n">
        <x:v>46176</x:v>
      </x:c>
      <x:c r="C2090" t="str">
        <x:v>R Luis (C)</x:v>
      </x:c>
      <x:c r="D2090" t="str">
        <x:v>Permanent</x:v>
      </x:c>
      <x:c r="E2090" t="str">
        <x:v>Thurrock</x:v>
      </x:c>
      <x:c r="F2090" t="str">
        <x:v>Operative Driver</x:v>
      </x:c>
      <x:c r="G2090" t="str">
        <x:v>402547</x:v>
      </x:c>
      <x:c r="H2090" t="str">
        <x:v>London Metropolitan University</x:v>
      </x:c>
      <x:c r="I2090" s="22" t="n">
        <x:v>8.5</x:v>
      </x:c>
      <x:c r="J2090" t="str">
        <x:v>Worked</x:v>
      </x:c>
      <x:c r="K2090" t="str">
        <x:v>Employee 2576; home branch Thurrock; assigned role Operative Driver | Deployment branch: Thurrock | Actual role: Operative Driver | Jobs: 402547 | Customers: London Metropolitan University | Actual hours: 8.5; source records: 1</x:v>
      </x:c>
      <x:c r="L2090" t="str">
        <x:v>Include</x:v>
      </x:c>
      <x:c r="M2090"/>
      <x:c r="N2090"/>
    </x:row>
    <x:row r="2091">
      <x:c r="A2091" t="str">
        <x:v>R Luis (C)|2026-06-04</x:v>
      </x:c>
      <x:c r="B2091" s="888" t="n">
        <x:v>46177</x:v>
      </x:c>
      <x:c r="C2091" t="str">
        <x:v>R Luis (C)</x:v>
      </x:c>
      <x:c r="D2091" t="str">
        <x:v>Permanent</x:v>
      </x:c>
      <x:c r="E2091" t="str">
        <x:v>Thurrock</x:v>
      </x:c>
      <x:c r="F2091" t="str">
        <x:v>Operative Driver</x:v>
      </x:c>
      <x:c r="G2091" t="str">
        <x:v>402525</x:v>
      </x:c>
      <x:c r="H2091" t="str">
        <x:v>City of London Police</x:v>
      </x:c>
      <x:c r="I2091" s="22" t="n">
        <x:v>9.5</x:v>
      </x:c>
      <x:c r="J2091" t="str">
        <x:v>Worked</x:v>
      </x:c>
      <x:c r="K2091" t="str">
        <x:v>Employee 2576; home branch Thurrock; assigned role Operative Driver | Deployment branch: Thurrock | Actual role: Operative Driver | Jobs: 402525 | Customers: City of London Police | Actual hours: 9.5; source records: 1</x:v>
      </x:c>
      <x:c r="L2091" t="str">
        <x:v>Include</x:v>
      </x:c>
      <x:c r="M2091"/>
      <x:c r="N2091"/>
    </x:row>
    <x:row r="2092">
      <x:c r="A2092" t="str">
        <x:v>R Luis (C)|2026-06-05</x:v>
      </x:c>
      <x:c r="B2092" s="888" t="n">
        <x:v>46178</x:v>
      </x:c>
      <x:c r="C2092" t="str">
        <x:v>R Luis (C)</x:v>
      </x:c>
      <x:c r="D2092" t="str">
        <x:v>Permanent</x:v>
      </x:c>
      <x:c r="E2092" t="str">
        <x:v>Thurrock</x:v>
      </x:c>
      <x:c r="F2092" t="str">
        <x:v>Operative Driver</x:v>
      </x:c>
      <x:c r="G2092" t="str">
        <x:v>399622</x:v>
      </x:c>
      <x:c r="H2092" t="str">
        <x:v>Accenture UK Ltd</x:v>
      </x:c>
      <x:c r="I2092" s="22" t="n">
        <x:v>7.5</x:v>
      </x:c>
      <x:c r="J2092" t="str">
        <x:v>Worked</x:v>
      </x:c>
      <x:c r="K2092" t="str">
        <x:v>Employee 2576; home branch Thurrock; assigned role Operative Driver | Deployment branch: Thurrock | Actual role: Operative Driver | Jobs: 399622 | Customers: Accenture UK Ltd | Actual hours: 7.5; source records: 1</x:v>
      </x:c>
      <x:c r="L2092" t="str">
        <x:v>Include</x:v>
      </x:c>
      <x:c r="M2092"/>
      <x:c r="N2092"/>
    </x:row>
    <x:row r="2093">
      <x:c r="A2093" t="str">
        <x:v>R Luis (C)|2026-06-08</x:v>
      </x:c>
      <x:c r="B2093" s="888" t="n">
        <x:v>46181</x:v>
      </x:c>
      <x:c r="C2093" t="str">
        <x:v>R Luis (C)</x:v>
      </x:c>
      <x:c r="D2093" t="str">
        <x:v>Permanent</x:v>
      </x:c>
      <x:c r="E2093" t="str">
        <x:v>Thurrock</x:v>
      </x:c>
      <x:c r="F2093" t="str">
        <x:v>Operative Driver</x:v>
      </x:c>
      <x:c r="G2093"/>
      <x:c r="H2093"/>
      <x:c r="I2093" s="22" t="n">
        <x:v>0</x:v>
      </x:c>
      <x:c r="J2093" t="str">
        <x:v>Annual leave</x:v>
      </x:c>
      <x:c r="K2093" t="str">
        <x:v>Employee 2576; home branch Thurrock; assigned role Operative Driver | Leave: Annual Leave (Hours) | Leave calendar basis: Variable-pattern period</x:v>
      </x:c>
      <x:c r="L2093" t="str">
        <x:v>Include</x:v>
      </x:c>
      <x:c r="M2093"/>
      <x:c r="N2093"/>
    </x:row>
    <x:row r="2094">
      <x:c r="A2094" t="str">
        <x:v>R Luis (C)|2026-06-09</x:v>
      </x:c>
      <x:c r="B2094" s="888" t="n">
        <x:v>46182</x:v>
      </x:c>
      <x:c r="C2094" t="str">
        <x:v>R Luis (C)</x:v>
      </x:c>
      <x:c r="D2094" t="str">
        <x:v>Permanent</x:v>
      </x:c>
      <x:c r="E2094" t="str">
        <x:v>Thurrock</x:v>
      </x:c>
      <x:c r="F2094" t="str">
        <x:v>Operative Driver</x:v>
      </x:c>
      <x:c r="G2094" t="str">
        <x:v>402674</x:v>
      </x:c>
      <x:c r="H2094" t="str">
        <x:v>London Metropolitan University</x:v>
      </x:c>
      <x:c r="I2094" s="22" t="n">
        <x:v>7.5</x:v>
      </x:c>
      <x:c r="J2094" t="str">
        <x:v>Worked</x:v>
      </x:c>
      <x:c r="K2094" t="str">
        <x:v>Employee 2576; home branch Thurrock; assigned role Operative Driver | Deployment branch: Thurrock | Actual role: Operative Driver | Jobs: 402674 | Customers: London Metropolitan University | Actual hours: 7.5; source records: 1</x:v>
      </x:c>
      <x:c r="L2094" t="str">
        <x:v>Include</x:v>
      </x:c>
      <x:c r="M2094"/>
      <x:c r="N2094"/>
    </x:row>
    <x:row r="2095">
      <x:c r="A2095" t="str">
        <x:v>R Luis (C)|2026-06-10</x:v>
      </x:c>
      <x:c r="B2095" s="888" t="n">
        <x:v>46183</x:v>
      </x:c>
      <x:c r="C2095" t="str">
        <x:v>R Luis (C)</x:v>
      </x:c>
      <x:c r="D2095" t="str">
        <x:v>Permanent</x:v>
      </x:c>
      <x:c r="E2095" t="str">
        <x:v>Thurrock</x:v>
      </x:c>
      <x:c r="F2095" t="str">
        <x:v>Operative Driver</x:v>
      </x:c>
      <x:c r="G2095" t="str">
        <x:v>397246</x:v>
      </x:c>
      <x:c r="H2095" t="str">
        <x:v>Ministry of Defence</x:v>
      </x:c>
      <x:c r="I2095" s="22" t="n">
        <x:v>8</x:v>
      </x:c>
      <x:c r="J2095" t="str">
        <x:v>Worked</x:v>
      </x:c>
      <x:c r="K2095" t="str">
        <x:v>Employee 2576; home branch Thurrock; assigned role Operative Driver | Deployment branch: Thurrock | Actual role: Operative Driver | Jobs: 397246 | Customers: Ministry of Defence | Actual hours: 8.0; source records: 1</x:v>
      </x:c>
      <x:c r="L2095" t="str">
        <x:v>Include</x:v>
      </x:c>
      <x:c r="M2095"/>
      <x:c r="N2095"/>
    </x:row>
    <x:row r="2096">
      <x:c r="A2096" t="str">
        <x:v>R Luis (C)|2026-06-11</x:v>
      </x:c>
      <x:c r="B2096" s="888" t="n">
        <x:v>46184</x:v>
      </x:c>
      <x:c r="C2096" t="str">
        <x:v>R Luis (C)</x:v>
      </x:c>
      <x:c r="D2096" t="str">
        <x:v>Permanent</x:v>
      </x:c>
      <x:c r="E2096" t="str">
        <x:v>Thurrock</x:v>
      </x:c>
      <x:c r="F2096" t="str">
        <x:v>Operative Driver</x:v>
      </x:c>
      <x:c r="G2096" t="str">
        <x:v>397246</x:v>
      </x:c>
      <x:c r="H2096" t="str">
        <x:v>Ministry of Defence</x:v>
      </x:c>
      <x:c r="I2096" s="22" t="n">
        <x:v>7</x:v>
      </x:c>
      <x:c r="J2096" t="str">
        <x:v>Worked</x:v>
      </x:c>
      <x:c r="K2096" t="str">
        <x:v>Employee 2576; home branch Thurrock; assigned role Operative Driver | Deployment branch: Thurrock | Actual role: Operative Driver | Jobs: 397246 | Customers: Ministry of Defence | Actual hours: 7.0; source records: 1</x:v>
      </x:c>
      <x:c r="L2096" t="str">
        <x:v>Include</x:v>
      </x:c>
      <x:c r="M2096"/>
      <x:c r="N2096"/>
    </x:row>
    <x:row r="2097">
      <x:c r="A2097" t="str">
        <x:v>R Luis (C)|2026-06-12</x:v>
      </x:c>
      <x:c r="B2097" s="888" t="n">
        <x:v>46185</x:v>
      </x:c>
      <x:c r="C2097" t="str">
        <x:v>R Luis (C)</x:v>
      </x:c>
      <x:c r="D2097" t="str">
        <x:v>Permanent</x:v>
      </x:c>
      <x:c r="E2097" t="str">
        <x:v>Thurrock</x:v>
      </x:c>
      <x:c r="F2097" t="str">
        <x:v>Operative Driver</x:v>
      </x:c>
      <x:c r="G2097" t="str">
        <x:v>397246</x:v>
      </x:c>
      <x:c r="H2097" t="str">
        <x:v>Ministry of Defence</x:v>
      </x:c>
      <x:c r="I2097" s="22" t="n">
        <x:v>6</x:v>
      </x:c>
      <x:c r="J2097" t="str">
        <x:v>Worked</x:v>
      </x:c>
      <x:c r="K2097" t="str">
        <x:v>Employee 2576; home branch Thurrock; assigned role Operative Driver | Deployment branch: Thurrock | Actual role: Operative Driver | Jobs: 397246 | Customers: Ministry of Defence | Actual hours: 6.0; source records: 1</x:v>
      </x:c>
      <x:c r="L2097" t="str">
        <x:v>Include</x:v>
      </x:c>
      <x:c r="M2097"/>
      <x:c r="N2097"/>
    </x:row>
    <x:row r="2098">
      <x:c r="A2098" t="str">
        <x:v>R Luis (C)|2026-06-13</x:v>
      </x:c>
      <x:c r="B2098" s="888" t="n">
        <x:v>46186</x:v>
      </x:c>
      <x:c r="C2098" t="str">
        <x:v>R Luis (C)</x:v>
      </x:c>
      <x:c r="D2098" t="str">
        <x:v>Permanent</x:v>
      </x:c>
      <x:c r="E2098" t="str">
        <x:v>Thurrock</x:v>
      </x:c>
      <x:c r="F2098" t="str">
        <x:v>Operative Driver</x:v>
      </x:c>
      <x:c r="G2098" t="str">
        <x:v>401554, 399379E</x:v>
      </x:c>
      <x:c r="H2098" t="str">
        <x:v>CPM/Omnicom; Restore Harrow Green Oxford  M/W use only</x:v>
      </x:c>
      <x:c r="I2098" s="22" t="n">
        <x:v>16.5</x:v>
      </x:c>
      <x:c r="J2098" t="str">
        <x:v>Worked — 2 records</x:v>
      </x:c>
      <x:c r="K2098" t="str">
        <x:v>Employee 2576; home branch Thurrock; assigned role Operative Driver | Deployment branch: Oxford | Actual role: Operative Driver | Jobs: 401554, 399379E | Customers: CPM/Omnicom; Restore Harrow Green Oxford  M/W use only | Actual hours: 16.5; source records: 2</x:v>
      </x:c>
      <x:c r="L2098" t="str">
        <x:v>Include</x:v>
      </x:c>
      <x:c r="M2098"/>
      <x:c r="N2098"/>
    </x:row>
    <x:row r="2099">
      <x:c r="A2099" t="str">
        <x:v>R Luis (C)|2026-06-15</x:v>
      </x:c>
      <x:c r="B2099" s="888" t="n">
        <x:v>46188</x:v>
      </x:c>
      <x:c r="C2099" t="str">
        <x:v>R Luis (C)</x:v>
      </x:c>
      <x:c r="D2099" t="str">
        <x:v>Permanent</x:v>
      </x:c>
      <x:c r="E2099" t="str">
        <x:v>Thurrock</x:v>
      </x:c>
      <x:c r="F2099" t="str">
        <x:v>Operative Driver</x:v>
      </x:c>
      <x:c r="G2099" t="str">
        <x:v>399379E</x:v>
      </x:c>
      <x:c r="H2099" t="str">
        <x:v>Restore Harrow Green Oxford  M/W use only</x:v>
      </x:c>
      <x:c r="I2099" s="22" t="n">
        <x:v>9</x:v>
      </x:c>
      <x:c r="J2099" t="str">
        <x:v>Worked</x:v>
      </x:c>
      <x:c r="K2099" t="str">
        <x:v>Employee 2576; home branch Thurrock; assigned role Operative Driver | Deployment branch: Oxford | Actual role: Operative Driver | Jobs: 399379E | Customers: Restore Harrow Green Oxford  M/W use only | Actual hours: 9.0; source records: 1</x:v>
      </x:c>
      <x:c r="L2099" t="str">
        <x:v>Include</x:v>
      </x:c>
      <x:c r="M2099"/>
      <x:c r="N2099"/>
    </x:row>
    <x:row r="2100">
      <x:c r="A2100" t="str">
        <x:v>R Luis (C)|2026-06-16</x:v>
      </x:c>
      <x:c r="B2100" s="888" t="n">
        <x:v>46189</x:v>
      </x:c>
      <x:c r="C2100" t="str">
        <x:v>R Luis (C)</x:v>
      </x:c>
      <x:c r="D2100" t="str">
        <x:v>Permanent</x:v>
      </x:c>
      <x:c r="E2100" t="str">
        <x:v>Thurrock</x:v>
      </x:c>
      <x:c r="F2100" t="str">
        <x:v>Operative Driver</x:v>
      </x:c>
      <x:c r="G2100" t="str">
        <x:v>397246</x:v>
      </x:c>
      <x:c r="H2100" t="str">
        <x:v>Ministry of Defence</x:v>
      </x:c>
      <x:c r="I2100" s="22" t="n">
        <x:v>10</x:v>
      </x:c>
      <x:c r="J2100" t="str">
        <x:v>Worked</x:v>
      </x:c>
      <x:c r="K2100" t="str">
        <x:v>Employee 2576; home branch Thurrock; assigned role Operative Driver | Deployment branch: Thurrock | Actual role: Operative Driver | Jobs: 397246 | Customers: Ministry of Defence | Actual hours: 10.0; source records: 1</x:v>
      </x:c>
      <x:c r="L2100" t="str">
        <x:v>Include</x:v>
      </x:c>
      <x:c r="M2100"/>
      <x:c r="N2100"/>
    </x:row>
    <x:row r="2101">
      <x:c r="A2101" t="str">
        <x:v>R Luis (C)|2026-06-17</x:v>
      </x:c>
      <x:c r="B2101" s="888" t="n">
        <x:v>46190</x:v>
      </x:c>
      <x:c r="C2101" t="str">
        <x:v>R Luis (C)</x:v>
      </x:c>
      <x:c r="D2101" t="str">
        <x:v>Permanent</x:v>
      </x:c>
      <x:c r="E2101" t="str">
        <x:v>Thurrock</x:v>
      </x:c>
      <x:c r="F2101" t="str">
        <x:v>Operative Driver</x:v>
      </x:c>
      <x:c r="G2101" t="str">
        <x:v>397246</x:v>
      </x:c>
      <x:c r="H2101" t="str">
        <x:v>Ministry of Defence</x:v>
      </x:c>
      <x:c r="I2101" s="22" t="n">
        <x:v>10</x:v>
      </x:c>
      <x:c r="J2101" t="str">
        <x:v>Worked</x:v>
      </x:c>
      <x:c r="K2101" t="str">
        <x:v>Employee 2576; home branch Thurrock; assigned role Operative Driver | Deployment branch: Thurrock | Actual role: Operative Driver | Jobs: 397246 | Customers: Ministry of Defence | Actual hours: 10.0; source records: 1</x:v>
      </x:c>
      <x:c r="L2101" t="str">
        <x:v>Include</x:v>
      </x:c>
      <x:c r="M2101"/>
      <x:c r="N2101"/>
    </x:row>
    <x:row r="2102">
      <x:c r="A2102" t="str">
        <x:v>R Luis (C)|2026-06-18</x:v>
      </x:c>
      <x:c r="B2102" s="888" t="n">
        <x:v>46191</x:v>
      </x:c>
      <x:c r="C2102" t="str">
        <x:v>R Luis (C)</x:v>
      </x:c>
      <x:c r="D2102" t="str">
        <x:v>Permanent</x:v>
      </x:c>
      <x:c r="E2102" t="str">
        <x:v>Thurrock</x:v>
      </x:c>
      <x:c r="F2102" t="str">
        <x:v>Operative Driver</x:v>
      </x:c>
      <x:c r="G2102" t="str">
        <x:v>397246</x:v>
      </x:c>
      <x:c r="H2102" t="str">
        <x:v>Ministry of Defence</x:v>
      </x:c>
      <x:c r="I2102" s="22" t="n">
        <x:v>7</x:v>
      </x:c>
      <x:c r="J2102" t="str">
        <x:v>Worked</x:v>
      </x:c>
      <x:c r="K2102" t="str">
        <x:v>Employee 2576; home branch Thurrock; assigned role Operative Driver | Deployment branch: Thurrock | Actual role: Operative Driver | Jobs: 397246 | Customers: Ministry of Defence | Actual hours: 7.0; source records: 1</x:v>
      </x:c>
      <x:c r="L2102" t="str">
        <x:v>Include</x:v>
      </x:c>
      <x:c r="M2102"/>
      <x:c r="N2102"/>
    </x:row>
    <x:row r="2103">
      <x:c r="A2103" t="str">
        <x:v>R Luis (C)|2026-06-19</x:v>
      </x:c>
      <x:c r="B2103" s="888" t="n">
        <x:v>46192</x:v>
      </x:c>
      <x:c r="C2103" t="str">
        <x:v>R Luis (C)</x:v>
      </x:c>
      <x:c r="D2103" t="str">
        <x:v>Permanent</x:v>
      </x:c>
      <x:c r="E2103" t="str">
        <x:v>Thurrock</x:v>
      </x:c>
      <x:c r="F2103" t="str">
        <x:v>Operative Driver</x:v>
      </x:c>
      <x:c r="G2103" t="str">
        <x:v>397246</x:v>
      </x:c>
      <x:c r="H2103" t="str">
        <x:v>Ministry of Defence</x:v>
      </x:c>
      <x:c r="I2103" s="22" t="n">
        <x:v>7.5</x:v>
      </x:c>
      <x:c r="J2103" t="str">
        <x:v>Worked</x:v>
      </x:c>
      <x:c r="K2103" t="str">
        <x:v>Employee 2576; home branch Thurrock; assigned role Operative Driver | Deployment branch: Thurrock | Actual role: Operative Driver | Jobs: 397246 | Customers: Ministry of Defence | Actual hours: 7.5; source records: 1</x:v>
      </x:c>
      <x:c r="L2103" t="str">
        <x:v>Include</x:v>
      </x:c>
      <x:c r="M2103"/>
      <x:c r="N2103"/>
    </x:row>
    <x:row r="2104">
      <x:c r="A2104" t="str">
        <x:v>R Luis (C)|2026-06-22</x:v>
      </x:c>
      <x:c r="B2104" s="888" t="n">
        <x:v>46195</x:v>
      </x:c>
      <x:c r="C2104" t="str">
        <x:v>R Luis (C)</x:v>
      </x:c>
      <x:c r="D2104" t="str">
        <x:v>Permanent</x:v>
      </x:c>
      <x:c r="E2104" t="str">
        <x:v>Thurrock</x:v>
      </x:c>
      <x:c r="F2104" t="str">
        <x:v>Operative Driver</x:v>
      </x:c>
      <x:c r="G2104" t="str">
        <x:v>401636</x:v>
      </x:c>
      <x:c r="H2104" t="str">
        <x:v>TSYS / TOTAL SYSTEM SERVICES PROCESSING EUROPE LIMITED (TSYS)</x:v>
      </x:c>
      <x:c r="I2104" s="22" t="n">
        <x:v>6.5</x:v>
      </x:c>
      <x:c r="J2104" t="str">
        <x:v>Worked</x:v>
      </x:c>
      <x:c r="K2104" t="str">
        <x:v>Employee 2576; home branch Thurrock; assigned role Operative Driver | Deployment branch: Thurrock | Actual role: Operative Driver | Jobs: 401636 | Customers: TSYS / TOTAL SYSTEM SERVICES PROCESSING EUROPE LIMITED (TSYS) | Actual hours: 6.5; source records: 1</x:v>
      </x:c>
      <x:c r="L2104" t="str">
        <x:v>Include</x:v>
      </x:c>
      <x:c r="M2104"/>
      <x:c r="N2104"/>
    </x:row>
    <x:row r="2105">
      <x:c r="A2105" t="str">
        <x:v>R Luis (C)|2026-06-23</x:v>
      </x:c>
      <x:c r="B2105" s="888" t="n">
        <x:v>46196</x:v>
      </x:c>
      <x:c r="C2105" t="str">
        <x:v>R Luis (C)</x:v>
      </x:c>
      <x:c r="D2105" t="str">
        <x:v>Permanent</x:v>
      </x:c>
      <x:c r="E2105" t="str">
        <x:v>Thurrock</x:v>
      </x:c>
      <x:c r="F2105" t="str">
        <x:v>Operative Driver</x:v>
      </x:c>
      <x:c r="G2105" t="str">
        <x:v>401636</x:v>
      </x:c>
      <x:c r="H2105" t="str">
        <x:v>TSYS / TOTAL SYSTEM SERVICES PROCESSING EUROPE LIMITED (TSYS)</x:v>
      </x:c>
      <x:c r="I2105" s="22" t="n">
        <x:v>8.5</x:v>
      </x:c>
      <x:c r="J2105" t="str">
        <x:v>Worked</x:v>
      </x:c>
      <x:c r="K2105" t="str">
        <x:v>Employee 2576; home branch Thurrock; assigned role Operative Driver | Deployment branch: Thurrock | Actual role: Operative Driver | Jobs: 401636 | Customers: TSYS / TOTAL SYSTEM SERVICES PROCESSING EUROPE LIMITED (TSYS) | Actual hours: 8.5; source records: 1</x:v>
      </x:c>
      <x:c r="L2105" t="str">
        <x:v>Include</x:v>
      </x:c>
      <x:c r="M2105"/>
      <x:c r="N2105"/>
    </x:row>
    <x:row r="2106">
      <x:c r="A2106" t="str">
        <x:v>R Luis (C)|2026-06-24</x:v>
      </x:c>
      <x:c r="B2106" s="888" t="n">
        <x:v>46197</x:v>
      </x:c>
      <x:c r="C2106" t="str">
        <x:v>R Luis (C)</x:v>
      </x:c>
      <x:c r="D2106" t="str">
        <x:v>Permanent</x:v>
      </x:c>
      <x:c r="E2106" t="str">
        <x:v>Thurrock</x:v>
      </x:c>
      <x:c r="F2106" t="str">
        <x:v>Operative Driver</x:v>
      </x:c>
      <x:c r="G2106" t="str">
        <x:v>402575</x:v>
      </x:c>
      <x:c r="H2106" t="str">
        <x:v>Latham &amp; Watkins</x:v>
      </x:c>
      <x:c r="I2106" s="22" t="n">
        <x:v>5</x:v>
      </x:c>
      <x:c r="J2106" t="str">
        <x:v>Worked</x:v>
      </x:c>
      <x:c r="K2106" t="str">
        <x:v>Employee 2576; home branch Thurrock; assigned role Operative Driver | Deployment branch: Thurrock | Actual role: Operative Driver | Jobs: 402575 | Customers: Latham &amp; Watkins | Actual hours: 5.0; source records: 1</x:v>
      </x:c>
      <x:c r="L2106" t="str">
        <x:v>Include</x:v>
      </x:c>
      <x:c r="M2106"/>
      <x:c r="N2106"/>
    </x:row>
    <x:row r="2107">
      <x:c r="A2107" t="str">
        <x:v>R Luis (C)|2026-06-25</x:v>
      </x:c>
      <x:c r="B2107" s="888" t="n">
        <x:v>46198</x:v>
      </x:c>
      <x:c r="C2107" t="str">
        <x:v>R Luis (C)</x:v>
      </x:c>
      <x:c r="D2107" t="str">
        <x:v>Permanent</x:v>
      </x:c>
      <x:c r="E2107" t="str">
        <x:v>Thurrock</x:v>
      </x:c>
      <x:c r="F2107" t="str">
        <x:v>Operative Driver</x:v>
      </x:c>
      <x:c r="G2107" t="str">
        <x:v>401327</x:v>
      </x:c>
      <x:c r="H2107" t="str">
        <x:v>Fortress Investment Group</x:v>
      </x:c>
      <x:c r="I2107" s="22" t="n">
        <x:v>10.5</x:v>
      </x:c>
      <x:c r="J2107" t="str">
        <x:v>Worked</x:v>
      </x:c>
      <x:c r="K2107" t="str">
        <x:v>Employee 2576; home branch Thurrock; assigned role Operative Driver | Deployment branch: Thurrock | Actual role: Operative Driver | Jobs: 401327 | Customers: Fortress Investment Group | Actual hours: 10.5; source records: 1</x:v>
      </x:c>
      <x:c r="L2107" t="str">
        <x:v>Include</x:v>
      </x:c>
      <x:c r="M2107"/>
      <x:c r="N2107"/>
    </x:row>
    <x:row r="2108">
      <x:c r="A2108" t="str">
        <x:v>R Luis (C)|2026-06-26</x:v>
      </x:c>
      <x:c r="B2108" s="888" t="n">
        <x:v>46199</x:v>
      </x:c>
      <x:c r="C2108" t="str">
        <x:v>R Luis (C)</x:v>
      </x:c>
      <x:c r="D2108" t="str">
        <x:v>Permanent</x:v>
      </x:c>
      <x:c r="E2108" t="str">
        <x:v>Thurrock</x:v>
      </x:c>
      <x:c r="F2108" t="str">
        <x:v>Operative Driver</x:v>
      </x:c>
      <x:c r="G2108" t="str">
        <x:v>403049, 400582</x:v>
      </x:c>
      <x:c r="H2108" t="str">
        <x:v>BNP Paribas Limited; Restore Harrow-Green</x:v>
      </x:c>
      <x:c r="I2108" s="22" t="n">
        <x:v>10.5</x:v>
      </x:c>
      <x:c r="J2108" t="str">
        <x:v>Worked — 2 records</x:v>
      </x:c>
      <x:c r="K2108" t="str">
        <x:v>Employee 2576; home branch Thurrock; assigned role Operative Driver | Deployment branch: Thurrock | Actual role: Operative Driver | Jobs: 403049, 400582 | Customers: BNP Paribas Limited; Restore Harrow-Green | Actual hours: 10.5; source records: 2</x:v>
      </x:c>
      <x:c r="L2108" t="str">
        <x:v>Include</x:v>
      </x:c>
      <x:c r="M2108"/>
      <x:c r="N2108"/>
    </x:row>
    <x:row r="2109">
      <x:c r="A2109" t="str">
        <x:v>R Luis (C)|2026-06-28</x:v>
      </x:c>
      <x:c r="B2109" s="888" t="n">
        <x:v>46201</x:v>
      </x:c>
      <x:c r="C2109" t="str">
        <x:v>R Luis (C)</x:v>
      </x:c>
      <x:c r="D2109" t="str">
        <x:v>Permanent</x:v>
      </x:c>
      <x:c r="E2109" t="str">
        <x:v>Thurrock</x:v>
      </x:c>
      <x:c r="F2109" t="str">
        <x:v>Operative Driver</x:v>
      </x:c>
      <x:c r="G2109" t="str">
        <x:v>403025</x:v>
      </x:c>
      <x:c r="H2109" t="str">
        <x:v>BNP Paribas Limited</x:v>
      </x:c>
      <x:c r="I2109" s="22" t="n">
        <x:v>7</x:v>
      </x:c>
      <x:c r="J2109" t="str">
        <x:v>Worked</x:v>
      </x:c>
      <x:c r="K2109" t="str">
        <x:v>Employee 2576; home branch Thurrock; assigned role Operative Driver | Deployment branch: Thurrock | Actual role: Operative Driver | Jobs: 403025 | Customers: BNP Paribas Limited | Actual hours: 7.0; source records: 1</x:v>
      </x:c>
      <x:c r="L2109" t="str">
        <x:v>Include</x:v>
      </x:c>
      <x:c r="M2109"/>
      <x:c r="N2109"/>
    </x:row>
    <x:row r="2110">
      <x:c r="A2110" t="str">
        <x:v>R Luis (C)|2026-06-29</x:v>
      </x:c>
      <x:c r="B2110" s="888" t="n">
        <x:v>46202</x:v>
      </x:c>
      <x:c r="C2110" t="str">
        <x:v>R Luis (C)</x:v>
      </x:c>
      <x:c r="D2110" t="str">
        <x:v>Permanent</x:v>
      </x:c>
      <x:c r="E2110" t="str">
        <x:v>Thurrock</x:v>
      </x:c>
      <x:c r="F2110" t="str">
        <x:v>Operative Driver</x:v>
      </x:c>
      <x:c r="G2110" t="str">
        <x:v>402058</x:v>
      </x:c>
      <x:c r="H2110" t="str">
        <x:v>Shawbrook</x:v>
      </x:c>
      <x:c r="I2110" s="22" t="n">
        <x:v>12.5</x:v>
      </x:c>
      <x:c r="J2110" t="str">
        <x:v>Worked</x:v>
      </x:c>
      <x:c r="K2110" t="str">
        <x:v>Employee 2576; home branch Thurrock; assigned role Operative Driver | Deployment branch: Thurrock | Actual role: Operative Driver | Jobs: 402058 | Customers: Shawbrook | Actual hours: 12.5; source records: 1</x:v>
      </x:c>
      <x:c r="L2110" t="str">
        <x:v>Include</x:v>
      </x:c>
      <x:c r="M2110"/>
      <x:c r="N2110"/>
    </x:row>
    <x:row r="2111">
      <x:c r="A2111" t="str">
        <x:v>R Luis (C)|2026-06-30</x:v>
      </x:c>
      <x:c r="B2111" s="888" t="n">
        <x:v>46203</x:v>
      </x:c>
      <x:c r="C2111" t="str">
        <x:v>R Luis (C)</x:v>
      </x:c>
      <x:c r="D2111" t="str">
        <x:v>Permanent</x:v>
      </x:c>
      <x:c r="E2111" t="str">
        <x:v>Thurrock</x:v>
      </x:c>
      <x:c r="F2111" t="str">
        <x:v>Operative Driver</x:v>
      </x:c>
      <x:c r="G2111" t="str">
        <x:v>402058</x:v>
      </x:c>
      <x:c r="H2111" t="str">
        <x:v>Shawbrook</x:v>
      </x:c>
      <x:c r="I2111" s="22" t="n">
        <x:v>16.5</x:v>
      </x:c>
      <x:c r="J2111" t="str">
        <x:v>Worked</x:v>
      </x:c>
      <x:c r="K2111" t="str">
        <x:v>Employee 2576; home branch Thurrock; assigned role Operative Driver | Deployment branch: Thurrock | Actual role: Operative Driver | Jobs: 402058 | Customers: Shawbrook | Actual hours: 16.5; source records: 1</x:v>
      </x:c>
      <x:c r="L2111" t="str">
        <x:v>Include</x:v>
      </x:c>
      <x:c r="M2111"/>
      <x:c r="N2111"/>
    </x:row>
    <x:row r="2112">
      <x:c r="A2112" t="str">
        <x:v>R Stimson (B)|2026-06-02</x:v>
      </x:c>
      <x:c r="B2112" s="888" t="n">
        <x:v>46175</x:v>
      </x:c>
      <x:c r="C2112" t="str">
        <x:v>R Stimson (B)</x:v>
      </x:c>
      <x:c r="D2112" t="str">
        <x:v>Permanent</x:v>
      </x:c>
      <x:c r="E2112" t="str">
        <x:v>Thurrock</x:v>
      </x:c>
      <x:c r="F2112" t="str">
        <x:v>Operative Skilled</x:v>
      </x:c>
      <x:c r="G2112"/>
      <x:c r="H2112"/>
      <x:c r="I2112" s="22" t="n">
        <x:v>0</x:v>
      </x:c>
      <x:c r="J2112" t="str">
        <x:v>Annual leave</x:v>
      </x:c>
      <x:c r="K2112" t="str">
        <x:v>Employee 101924; home branch Thurrock; assigned role Operative Skilled | Leave: Annual Leave (Hours) | Leave calendar basis: Variable-pattern period</x:v>
      </x:c>
      <x:c r="L2112" t="str">
        <x:v>Include</x:v>
      </x:c>
      <x:c r="M2112"/>
      <x:c r="N2112"/>
    </x:row>
    <x:row r="2113">
      <x:c r="A2113" t="str">
        <x:v>R Stimson (B)|2026-06-03</x:v>
      </x:c>
      <x:c r="B2113" s="888" t="n">
        <x:v>46176</x:v>
      </x:c>
      <x:c r="C2113" t="str">
        <x:v>R Stimson (B)</x:v>
      </x:c>
      <x:c r="D2113" t="str">
        <x:v>Permanent</x:v>
      </x:c>
      <x:c r="E2113" t="str">
        <x:v>Thurrock</x:v>
      </x:c>
      <x:c r="F2113" t="str">
        <x:v>Operative Skilled</x:v>
      </x:c>
      <x:c r="G2113" t="str">
        <x:v>402536</x:v>
      </x:c>
      <x:c r="H2113" t="str">
        <x:v>Haringey Council</x:v>
      </x:c>
      <x:c r="I2113" s="22" t="n">
        <x:v>8.5</x:v>
      </x:c>
      <x:c r="J2113" t="str">
        <x:v>Worked</x:v>
      </x:c>
      <x:c r="K2113" t="str">
        <x:v>Employee 101924; home branch Thurrock; assigned role Operative Skilled | Deployment branch: Thurrock | Actual role: Operative Skilled | Jobs: 402536 | Customers: Haringey Council | Actual hours: 8.5; source records: 1</x:v>
      </x:c>
      <x:c r="L2113" t="str">
        <x:v>Include</x:v>
      </x:c>
      <x:c r="M2113"/>
      <x:c r="N2113"/>
    </x:row>
    <x:row r="2114">
      <x:c r="A2114" t="str">
        <x:v>R Stimson (B)|2026-06-04</x:v>
      </x:c>
      <x:c r="B2114" s="888" t="n">
        <x:v>46177</x:v>
      </x:c>
      <x:c r="C2114" t="str">
        <x:v>R Stimson (B)</x:v>
      </x:c>
      <x:c r="D2114" t="str">
        <x:v>Permanent</x:v>
      </x:c>
      <x:c r="E2114" t="str">
        <x:v>Thurrock</x:v>
      </x:c>
      <x:c r="F2114" t="str">
        <x:v>Operative Skilled</x:v>
      </x:c>
      <x:c r="G2114" t="str">
        <x:v>402264</x:v>
      </x:c>
      <x:c r="H2114" t="str">
        <x:v>AlixPartners LLP</x:v>
      </x:c>
      <x:c r="I2114" s="22" t="n">
        <x:v>8.5</x:v>
      </x:c>
      <x:c r="J2114" t="str">
        <x:v>Worked</x:v>
      </x:c>
      <x:c r="K2114" t="str">
        <x:v>Employee 101924; home branch Thurrock; assigned role Operative Skilled | Deployment branch: Thurrock | Actual role: Operative Skilled | Jobs: 402264 | Customers: AlixPartners LLP | Actual hours: 8.5; source records: 1</x:v>
      </x:c>
      <x:c r="L2114" t="str">
        <x:v>Include</x:v>
      </x:c>
      <x:c r="M2114"/>
      <x:c r="N2114"/>
    </x:row>
    <x:row r="2115">
      <x:c r="A2115" t="str">
        <x:v>R Stimson (B)|2026-06-05</x:v>
      </x:c>
      <x:c r="B2115" s="888" t="n">
        <x:v>46178</x:v>
      </x:c>
      <x:c r="C2115" t="str">
        <x:v>R Stimson (B)</x:v>
      </x:c>
      <x:c r="D2115" t="str">
        <x:v>Permanent</x:v>
      </x:c>
      <x:c r="E2115" t="str">
        <x:v>Thurrock</x:v>
      </x:c>
      <x:c r="F2115" t="str">
        <x:v>Operative Skilled</x:v>
      </x:c>
      <x:c r="G2115" t="str">
        <x:v>402627</x:v>
      </x:c>
      <x:c r="H2115" t="str">
        <x:v>BNP Paribas Limited</x:v>
      </x:c>
      <x:c r="I2115" s="22" t="n">
        <x:v>9.5</x:v>
      </x:c>
      <x:c r="J2115" t="str">
        <x:v>Worked</x:v>
      </x:c>
      <x:c r="K2115" t="str">
        <x:v>Employee 101924; home branch Thurrock; assigned role Operative Skilled | Deployment branch: Thurrock | Actual role: Operative Skilled | Jobs: 402627 | Customers: BNP Paribas Limited | Actual hours: 9.5; source records: 1</x:v>
      </x:c>
      <x:c r="L2115" t="str">
        <x:v>Include</x:v>
      </x:c>
      <x:c r="M2115"/>
      <x:c r="N2115"/>
    </x:row>
    <x:row r="2116">
      <x:c r="A2116" t="str">
        <x:v>R Stimson (B)|2026-06-06</x:v>
      </x:c>
      <x:c r="B2116" s="888" t="n">
        <x:v>46179</x:v>
      </x:c>
      <x:c r="C2116" t="str">
        <x:v>R Stimson (B)</x:v>
      </x:c>
      <x:c r="D2116" t="str">
        <x:v>Permanent</x:v>
      </x:c>
      <x:c r="E2116" t="str">
        <x:v>Thurrock</x:v>
      </x:c>
      <x:c r="F2116" t="str">
        <x:v>Operative Skilled</x:v>
      </x:c>
      <x:c r="G2116" t="str">
        <x:v>402627</x:v>
      </x:c>
      <x:c r="H2116" t="str">
        <x:v>BNP Paribas Limited</x:v>
      </x:c>
      <x:c r="I2116" s="22" t="n">
        <x:v>9.5</x:v>
      </x:c>
      <x:c r="J2116" t="str">
        <x:v>Worked</x:v>
      </x:c>
      <x:c r="K2116" t="str">
        <x:v>Employee 101924; home branch Thurrock; assigned role Operative Skilled | Deployment branch: Thurrock | Actual role: Operative Skilled | Jobs: 402627 | Customers: BNP Paribas Limited | Actual hours: 9.5; source records: 1</x:v>
      </x:c>
      <x:c r="L2116" t="str">
        <x:v>Include</x:v>
      </x:c>
      <x:c r="M2116"/>
      <x:c r="N2116"/>
    </x:row>
    <x:row r="2117">
      <x:c r="A2117" t="str">
        <x:v>R Stimson (B)|2026-06-07</x:v>
      </x:c>
      <x:c r="B2117" s="888" t="n">
        <x:v>46180</x:v>
      </x:c>
      <x:c r="C2117" t="str">
        <x:v>R Stimson (B)</x:v>
      </x:c>
      <x:c r="D2117" t="str">
        <x:v>Permanent</x:v>
      </x:c>
      <x:c r="E2117" t="str">
        <x:v>Thurrock</x:v>
      </x:c>
      <x:c r="F2117" t="str">
        <x:v>Operative Skilled</x:v>
      </x:c>
      <x:c r="G2117" t="str">
        <x:v>402627</x:v>
      </x:c>
      <x:c r="H2117" t="str">
        <x:v>BNP Paribas Limited</x:v>
      </x:c>
      <x:c r="I2117" s="22" t="n">
        <x:v>9.5</x:v>
      </x:c>
      <x:c r="J2117" t="str">
        <x:v>Worked</x:v>
      </x:c>
      <x:c r="K2117" t="str">
        <x:v>Employee 101924; home branch Thurrock; assigned role Operative Skilled | Deployment branch: Thurrock | Actual role: Operative Skilled | Jobs: 402627 | Customers: BNP Paribas Limited | Actual hours: 9.5; source records: 1</x:v>
      </x:c>
      <x:c r="L2117" t="str">
        <x:v>Include</x:v>
      </x:c>
      <x:c r="M2117"/>
      <x:c r="N2117"/>
    </x:row>
    <x:row r="2118">
      <x:c r="A2118" t="str">
        <x:v>R Stimson (B)|2026-06-11</x:v>
      </x:c>
      <x:c r="B2118" s="888" t="n">
        <x:v>46184</x:v>
      </x:c>
      <x:c r="C2118" t="str">
        <x:v>R Stimson (B)</x:v>
      </x:c>
      <x:c r="D2118" t="str">
        <x:v>Permanent</x:v>
      </x:c>
      <x:c r="E2118" t="str">
        <x:v>Thurrock</x:v>
      </x:c>
      <x:c r="F2118" t="str">
        <x:v>Operative Skilled</x:v>
      </x:c>
      <x:c r="G2118" t="str">
        <x:v>402419</x:v>
      </x:c>
      <x:c r="H2118" t="str">
        <x:v>Millenia Consulting</x:v>
      </x:c>
      <x:c r="I2118" s="22" t="n">
        <x:v>5.5</x:v>
      </x:c>
      <x:c r="J2118" t="str">
        <x:v>Worked</x:v>
      </x:c>
      <x:c r="K2118" t="str">
        <x:v>Employee 101924; home branch Thurrock; assigned role Operative Skilled | Deployment branch: Thurrock | Actual role: Operative Porter | Jobs: 402419 | Customers: Millenia Consulting | Actual hours: 5.5; source records: 1</x:v>
      </x:c>
      <x:c r="L2118" t="str">
        <x:v>Include</x:v>
      </x:c>
      <x:c r="M2118"/>
      <x:c r="N2118"/>
    </x:row>
    <x:row r="2119">
      <x:c r="A2119" t="str">
        <x:v>R Stimson (B)|2026-06-12</x:v>
      </x:c>
      <x:c r="B2119" s="888" t="n">
        <x:v>46185</x:v>
      </x:c>
      <x:c r="C2119" t="str">
        <x:v>R Stimson (B)</x:v>
      </x:c>
      <x:c r="D2119" t="str">
        <x:v>Permanent</x:v>
      </x:c>
      <x:c r="E2119" t="str">
        <x:v>Thurrock</x:v>
      </x:c>
      <x:c r="F2119" t="str">
        <x:v>Operative Skilled</x:v>
      </x:c>
      <x:c r="G2119" t="str">
        <x:v>402736</x:v>
      </x:c>
      <x:c r="H2119" t="str">
        <x:v>Fidelis Marketing Limited</x:v>
      </x:c>
      <x:c r="I2119" s="22" t="n">
        <x:v>7.5</x:v>
      </x:c>
      <x:c r="J2119" t="str">
        <x:v>Worked</x:v>
      </x:c>
      <x:c r="K2119" t="str">
        <x:v>Employee 101924; home branch Thurrock; assigned role Operative Skilled | Deployment branch: Thurrock | Actual role: Operative Skilled | Jobs: 402736 | Customers: Fidelis Marketing Limited | Actual hours: 7.5; source records: 1</x:v>
      </x:c>
      <x:c r="L2119" t="str">
        <x:v>Include</x:v>
      </x:c>
      <x:c r="M2119"/>
      <x:c r="N2119"/>
    </x:row>
    <x:row r="2120">
      <x:c r="A2120" t="str">
        <x:v>R Stimson (B)|2026-06-13</x:v>
      </x:c>
      <x:c r="B2120" s="888" t="n">
        <x:v>46186</x:v>
      </x:c>
      <x:c r="C2120" t="str">
        <x:v>R Stimson (B)</x:v>
      </x:c>
      <x:c r="D2120" t="str">
        <x:v>Permanent</x:v>
      </x:c>
      <x:c r="E2120" t="str">
        <x:v>Thurrock</x:v>
      </x:c>
      <x:c r="F2120" t="str">
        <x:v>Operative Skilled</x:v>
      </x:c>
      <x:c r="G2120" t="str">
        <x:v>402764</x:v>
      </x:c>
      <x:c r="H2120" t="str">
        <x:v>BNP Paribas Limited</x:v>
      </x:c>
      <x:c r="I2120" s="22" t="n">
        <x:v>10.5</x:v>
      </x:c>
      <x:c r="J2120" t="str">
        <x:v>Worked</x:v>
      </x:c>
      <x:c r="K2120" t="str">
        <x:v>Employee 101924; home branch Thurrock; assigned role Operative Skilled | Deployment branch: Thurrock | Actual role: Operative Skilled | Jobs: 402764 | Customers: BNP Paribas Limited | Actual hours: 10.5; source records: 1</x:v>
      </x:c>
      <x:c r="L2120" t="str">
        <x:v>Include</x:v>
      </x:c>
      <x:c r="M2120"/>
      <x:c r="N2120"/>
    </x:row>
    <x:row r="2121">
      <x:c r="A2121" t="str">
        <x:v>R Stimson (B)|2026-06-14</x:v>
      </x:c>
      <x:c r="B2121" s="888" t="n">
        <x:v>46187</x:v>
      </x:c>
      <x:c r="C2121" t="str">
        <x:v>R Stimson (B)</x:v>
      </x:c>
      <x:c r="D2121" t="str">
        <x:v>Permanent</x:v>
      </x:c>
      <x:c r="E2121" t="str">
        <x:v>Thurrock</x:v>
      </x:c>
      <x:c r="F2121" t="str">
        <x:v>Operative Skilled</x:v>
      </x:c>
      <x:c r="G2121" t="str">
        <x:v>402764</x:v>
      </x:c>
      <x:c r="H2121" t="str">
        <x:v>BNP Paribas Limited</x:v>
      </x:c>
      <x:c r="I2121" s="22" t="n">
        <x:v>10.5</x:v>
      </x:c>
      <x:c r="J2121" t="str">
        <x:v>Worked</x:v>
      </x:c>
      <x:c r="K2121" t="str">
        <x:v>Employee 101924; home branch Thurrock; assigned role Operative Skilled | Deployment branch: Thurrock | Actual role: Operative Skilled | Jobs: 402764 | Customers: BNP Paribas Limited | Actual hours: 10.5; source records: 1</x:v>
      </x:c>
      <x:c r="L2121" t="str">
        <x:v>Include</x:v>
      </x:c>
      <x:c r="M2121"/>
      <x:c r="N2121"/>
    </x:row>
    <x:row r="2122">
      <x:c r="A2122" t="str">
        <x:v>R Stimson (B)|2026-06-15</x:v>
      </x:c>
      <x:c r="B2122" s="888" t="n">
        <x:v>46188</x:v>
      </x:c>
      <x:c r="C2122" t="str">
        <x:v>R Stimson (B)</x:v>
      </x:c>
      <x:c r="D2122" t="str">
        <x:v>Permanent</x:v>
      </x:c>
      <x:c r="E2122" t="str">
        <x:v>Thurrock</x:v>
      </x:c>
      <x:c r="F2122" t="str">
        <x:v>Operative Skilled</x:v>
      </x:c>
      <x:c r="G2122" t="str">
        <x:v>402779, 402853</x:v>
      </x:c>
      <x:c r="H2122" t="str">
        <x:v>Cerberus UK Management Limited; Cognizant</x:v>
      </x:c>
      <x:c r="I2122" s="22" t="n">
        <x:v>8.5</x:v>
      </x:c>
      <x:c r="J2122" t="str">
        <x:v>Worked — 2 records</x:v>
      </x:c>
      <x:c r="K2122" t="str">
        <x:v>Employee 101924; home branch Thurrock; assigned role Operative Skilled | Deployment branch: Thurrock | Actual role: Operative Porter, Operative Skilled | Jobs: 402779, 402853 | Customers: Cerberus UK Management Limited; Cognizant | Actual hours: 8.5; source records: 2</x:v>
      </x:c>
      <x:c r="L2122" t="str">
        <x:v>Include</x:v>
      </x:c>
      <x:c r="M2122"/>
      <x:c r="N2122"/>
    </x:row>
    <x:row r="2123">
      <x:c r="A2123" t="str">
        <x:v>R Stimson (B)|2026-06-17</x:v>
      </x:c>
      <x:c r="B2123" s="888" t="n">
        <x:v>46190</x:v>
      </x:c>
      <x:c r="C2123" t="str">
        <x:v>R Stimson (B)</x:v>
      </x:c>
      <x:c r="D2123" t="str">
        <x:v>Permanent</x:v>
      </x:c>
      <x:c r="E2123" t="str">
        <x:v>Thurrock</x:v>
      </x:c>
      <x:c r="F2123" t="str">
        <x:v>Operative Skilled</x:v>
      </x:c>
      <x:c r="G2123" t="str">
        <x:v>402264</x:v>
      </x:c>
      <x:c r="H2123" t="str">
        <x:v>AlixPartners LLP</x:v>
      </x:c>
      <x:c r="I2123" s="22" t="n">
        <x:v>9</x:v>
      </x:c>
      <x:c r="J2123" t="str">
        <x:v>Worked</x:v>
      </x:c>
      <x:c r="K2123" t="str">
        <x:v>Employee 101924; home branch Thurrock; assigned role Operative Skilled | Deployment branch: Thurrock | Actual role: Operative Skilled | Jobs: 402264 | Customers: AlixPartners LLP | Actual hours: 9.0; source records: 1</x:v>
      </x:c>
      <x:c r="L2123" t="str">
        <x:v>Include</x:v>
      </x:c>
      <x:c r="M2123"/>
      <x:c r="N2123"/>
    </x:row>
    <x:row r="2124">
      <x:c r="A2124" t="str">
        <x:v>R Stimson (B)|2026-06-18</x:v>
      </x:c>
      <x:c r="B2124" s="888" t="n">
        <x:v>46191</x:v>
      </x:c>
      <x:c r="C2124" t="str">
        <x:v>R Stimson (B)</x:v>
      </x:c>
      <x:c r="D2124" t="str">
        <x:v>Permanent</x:v>
      </x:c>
      <x:c r="E2124" t="str">
        <x:v>Thurrock</x:v>
      </x:c>
      <x:c r="F2124" t="str">
        <x:v>Operative Skilled</x:v>
      </x:c>
      <x:c r="G2124" t="str">
        <x:v>402264</x:v>
      </x:c>
      <x:c r="H2124" t="str">
        <x:v>AlixPartners LLP</x:v>
      </x:c>
      <x:c r="I2124" s="22" t="n">
        <x:v>10</x:v>
      </x:c>
      <x:c r="J2124" t="str">
        <x:v>Worked</x:v>
      </x:c>
      <x:c r="K2124" t="str">
        <x:v>Employee 101924; home branch Thurrock; assigned role Operative Skilled | Deployment branch: Thurrock | Actual role: Operative Skilled | Jobs: 402264 | Customers: AlixPartners LLP | Actual hours: 10.0; source records: 1</x:v>
      </x:c>
      <x:c r="L2124" t="str">
        <x:v>Include</x:v>
      </x:c>
      <x:c r="M2124"/>
      <x:c r="N2124"/>
    </x:row>
    <x:row r="2125">
      <x:c r="A2125" t="str">
        <x:v>R Stimson (B)|2026-06-19</x:v>
      </x:c>
      <x:c r="B2125" s="888" t="n">
        <x:v>46192</x:v>
      </x:c>
      <x:c r="C2125" t="str">
        <x:v>R Stimson (B)</x:v>
      </x:c>
      <x:c r="D2125" t="str">
        <x:v>Permanent</x:v>
      </x:c>
      <x:c r="E2125" t="str">
        <x:v>Thurrock</x:v>
      </x:c>
      <x:c r="F2125" t="str">
        <x:v>Operative Skilled</x:v>
      </x:c>
      <x:c r="G2125" t="str">
        <x:v>402264</x:v>
      </x:c>
      <x:c r="H2125" t="str">
        <x:v>AlixPartners LLP</x:v>
      </x:c>
      <x:c r="I2125" s="22" t="n">
        <x:v>9.5</x:v>
      </x:c>
      <x:c r="J2125" t="str">
        <x:v>Worked</x:v>
      </x:c>
      <x:c r="K2125" t="str">
        <x:v>Employee 101924; home branch Thurrock; assigned role Operative Skilled | Deployment branch: Thurrock | Actual role: Operative Skilled | Jobs: 402264 | Customers: AlixPartners LLP | Actual hours: 9.5; source records: 1</x:v>
      </x:c>
      <x:c r="L2125" t="str">
        <x:v>Include</x:v>
      </x:c>
      <x:c r="M2125"/>
      <x:c r="N2125"/>
    </x:row>
    <x:row r="2126">
      <x:c r="A2126" t="str">
        <x:v>R Stimson (B)|2026-06-20</x:v>
      </x:c>
      <x:c r="B2126" s="888" t="n">
        <x:v>46193</x:v>
      </x:c>
      <x:c r="C2126" t="str">
        <x:v>R Stimson (B)</x:v>
      </x:c>
      <x:c r="D2126" t="str">
        <x:v>Permanent</x:v>
      </x:c>
      <x:c r="E2126" t="str">
        <x:v>Thurrock</x:v>
      </x:c>
      <x:c r="F2126" t="str">
        <x:v>Operative Skilled</x:v>
      </x:c>
      <x:c r="G2126" t="str">
        <x:v>402913</x:v>
      </x:c>
      <x:c r="H2126" t="str">
        <x:v>BNP Paribas Limited</x:v>
      </x:c>
      <x:c r="I2126" s="22" t="n">
        <x:v>10.5</x:v>
      </x:c>
      <x:c r="J2126" t="str">
        <x:v>Worked</x:v>
      </x:c>
      <x:c r="K2126" t="str">
        <x:v>Employee 101924; home branch Thurrock; assigned role Operative Skilled | Deployment branch: Thurrock | Actual role: Operative Skilled | Jobs: 402913 | Customers: BNP Paribas Limited | Actual hours: 10.5; source records: 1</x:v>
      </x:c>
      <x:c r="L2126" t="str">
        <x:v>Include</x:v>
      </x:c>
      <x:c r="M2126"/>
      <x:c r="N2126"/>
    </x:row>
    <x:row r="2127">
      <x:c r="A2127" t="str">
        <x:v>R Stimson (B)|2026-06-21</x:v>
      </x:c>
      <x:c r="B2127" s="888" t="n">
        <x:v>46194</x:v>
      </x:c>
      <x:c r="C2127" t="str">
        <x:v>R Stimson (B)</x:v>
      </x:c>
      <x:c r="D2127" t="str">
        <x:v>Permanent</x:v>
      </x:c>
      <x:c r="E2127" t="str">
        <x:v>Thurrock</x:v>
      </x:c>
      <x:c r="F2127" t="str">
        <x:v>Operative Skilled</x:v>
      </x:c>
      <x:c r="G2127" t="str">
        <x:v>402913</x:v>
      </x:c>
      <x:c r="H2127" t="str">
        <x:v>BNP Paribas Limited</x:v>
      </x:c>
      <x:c r="I2127" s="22" t="n">
        <x:v>10.5</x:v>
      </x:c>
      <x:c r="J2127" t="str">
        <x:v>Worked</x:v>
      </x:c>
      <x:c r="K2127" t="str">
        <x:v>Employee 101924; home branch Thurrock; assigned role Operative Skilled | Deployment branch: Thurrock | Actual role: Operative Skilled | Jobs: 402913 | Customers: BNP Paribas Limited | Actual hours: 10.5; source records: 1</x:v>
      </x:c>
      <x:c r="L2127" t="str">
        <x:v>Include</x:v>
      </x:c>
      <x:c r="M2127"/>
      <x:c r="N2127"/>
    </x:row>
    <x:row r="2128">
      <x:c r="A2128" t="str">
        <x:v>R Stimson (B)|2026-06-22</x:v>
      </x:c>
      <x:c r="B2128" s="888" t="n">
        <x:v>46195</x:v>
      </x:c>
      <x:c r="C2128" t="str">
        <x:v>R Stimson (B)</x:v>
      </x:c>
      <x:c r="D2128" t="str">
        <x:v>Permanent</x:v>
      </x:c>
      <x:c r="E2128" t="str">
        <x:v>Thurrock</x:v>
      </x:c>
      <x:c r="F2128" t="str">
        <x:v>Operative Skilled</x:v>
      </x:c>
      <x:c r="G2128" t="str">
        <x:v>402264</x:v>
      </x:c>
      <x:c r="H2128" t="str">
        <x:v>AlixPartners LLP</x:v>
      </x:c>
      <x:c r="I2128" s="22" t="n">
        <x:v>9.5</x:v>
      </x:c>
      <x:c r="J2128" t="str">
        <x:v>Worked</x:v>
      </x:c>
      <x:c r="K2128" t="str">
        <x:v>Employee 101924; home branch Thurrock; assigned role Operative Skilled | Deployment branch: Thurrock | Actual role: Operative Skilled | Jobs: 402264 | Customers: AlixPartners LLP | Actual hours: 9.5; source records: 1</x:v>
      </x:c>
      <x:c r="L2128" t="str">
        <x:v>Include</x:v>
      </x:c>
      <x:c r="M2128"/>
      <x:c r="N2128"/>
    </x:row>
    <x:row r="2129">
      <x:c r="A2129" t="str">
        <x:v>R Stimson (B)|2026-06-23</x:v>
      </x:c>
      <x:c r="B2129" s="888" t="n">
        <x:v>46196</x:v>
      </x:c>
      <x:c r="C2129" t="str">
        <x:v>R Stimson (B)</x:v>
      </x:c>
      <x:c r="D2129" t="str">
        <x:v>Permanent</x:v>
      </x:c>
      <x:c r="E2129" t="str">
        <x:v>Thurrock</x:v>
      </x:c>
      <x:c r="F2129" t="str">
        <x:v>Operative Skilled</x:v>
      </x:c>
      <x:c r="G2129" t="str">
        <x:v>402385</x:v>
      </x:c>
      <x:c r="H2129" t="str">
        <x:v>Warner Brothers Entertainment UK Ltd</x:v>
      </x:c>
      <x:c r="I2129" s="22" t="n">
        <x:v>7.5</x:v>
      </x:c>
      <x:c r="J2129" t="str">
        <x:v>Worked</x:v>
      </x:c>
      <x:c r="K2129" t="str">
        <x:v>Employee 101924; home branch Thurrock; assigned role Operative Skilled | Deployment branch: Thurrock | Actual role: Operative Porter | Jobs: 402385 | Customers: Warner Brothers Entertainment UK Ltd | Actual hours: 7.5; source records: 1</x:v>
      </x:c>
      <x:c r="L2129" t="str">
        <x:v>Include</x:v>
      </x:c>
      <x:c r="M2129"/>
      <x:c r="N2129"/>
    </x:row>
    <x:row r="2130">
      <x:c r="A2130" t="str">
        <x:v>R Stimson (B)|2026-06-24</x:v>
      </x:c>
      <x:c r="B2130" s="888" t="n">
        <x:v>46197</x:v>
      </x:c>
      <x:c r="C2130" t="str">
        <x:v>R Stimson (B)</x:v>
      </x:c>
      <x:c r="D2130" t="str">
        <x:v>Permanent</x:v>
      </x:c>
      <x:c r="E2130" t="str">
        <x:v>Thurrock</x:v>
      </x:c>
      <x:c r="F2130" t="str">
        <x:v>Operative Skilled</x:v>
      </x:c>
      <x:c r="G2130" t="str">
        <x:v>401327</x:v>
      </x:c>
      <x:c r="H2130" t="str">
        <x:v>Fortress Investment Group</x:v>
      </x:c>
      <x:c r="I2130" s="22" t="n">
        <x:v>11</x:v>
      </x:c>
      <x:c r="J2130" t="str">
        <x:v>Worked</x:v>
      </x:c>
      <x:c r="K2130" t="str">
        <x:v>Employee 101924; home branch Thurrock; assigned role Operative Skilled | Deployment branch: Thurrock | Actual role: Operative Skilled | Jobs: 401327 | Customers: Fortress Investment Group | Actual hours: 11.0; source records: 1</x:v>
      </x:c>
      <x:c r="L2130" t="str">
        <x:v>Include</x:v>
      </x:c>
      <x:c r="M2130"/>
      <x:c r="N2130"/>
    </x:row>
    <x:row r="2131">
      <x:c r="A2131" t="str">
        <x:v>R Stimson (B)|2026-06-25</x:v>
      </x:c>
      <x:c r="B2131" s="888" t="n">
        <x:v>46198</x:v>
      </x:c>
      <x:c r="C2131" t="str">
        <x:v>R Stimson (B)</x:v>
      </x:c>
      <x:c r="D2131" t="str">
        <x:v>Permanent</x:v>
      </x:c>
      <x:c r="E2131" t="str">
        <x:v>Thurrock</x:v>
      </x:c>
      <x:c r="F2131" t="str">
        <x:v>Operative Skilled</x:v>
      </x:c>
      <x:c r="G2131" t="str">
        <x:v>401327</x:v>
      </x:c>
      <x:c r="H2131" t="str">
        <x:v>Fortress Investment Group</x:v>
      </x:c>
      <x:c r="I2131" s="22" t="n">
        <x:v>10.5</x:v>
      </x:c>
      <x:c r="J2131" t="str">
        <x:v>Worked</x:v>
      </x:c>
      <x:c r="K2131" t="str">
        <x:v>Employee 101924; home branch Thurrock; assigned role Operative Skilled | Deployment branch: Thurrock | Actual role: Operative Skilled | Jobs: 401327 | Customers: Fortress Investment Group | Actual hours: 10.5; source records: 1</x:v>
      </x:c>
      <x:c r="L2131" t="str">
        <x:v>Include</x:v>
      </x:c>
      <x:c r="M2131"/>
      <x:c r="N2131"/>
    </x:row>
    <x:row r="2132">
      <x:c r="A2132" t="str">
        <x:v>R Stimson (B)|2026-06-26</x:v>
      </x:c>
      <x:c r="B2132" s="888" t="n">
        <x:v>46199</x:v>
      </x:c>
      <x:c r="C2132" t="str">
        <x:v>R Stimson (B)</x:v>
      </x:c>
      <x:c r="D2132" t="str">
        <x:v>Permanent</x:v>
      </x:c>
      <x:c r="E2132" t="str">
        <x:v>Thurrock</x:v>
      </x:c>
      <x:c r="F2132" t="str">
        <x:v>Operative Skilled</x:v>
      </x:c>
      <x:c r="G2132" t="str">
        <x:v>402698</x:v>
      </x:c>
      <x:c r="H2132" t="str">
        <x:v>Lowick Group</x:v>
      </x:c>
      <x:c r="I2132" s="22" t="n">
        <x:v>7.5</x:v>
      </x:c>
      <x:c r="J2132" t="str">
        <x:v>Worked</x:v>
      </x:c>
      <x:c r="K2132" t="str">
        <x:v>Employee 101924; home branch Thurrock; assigned role Operative Skilled | Deployment branch: Thurrock | Actual role: Operative Skilled | Jobs: 402698 | Customers: Lowick Group | Actual hours: 7.5; source records: 1</x:v>
      </x:c>
      <x:c r="L2132" t="str">
        <x:v>Include</x:v>
      </x:c>
      <x:c r="M2132"/>
      <x:c r="N2132"/>
    </x:row>
    <x:row r="2133">
      <x:c r="A2133" t="str">
        <x:v>R Stimson (B)|2026-06-29</x:v>
      </x:c>
      <x:c r="B2133" s="888" t="n">
        <x:v>46202</x:v>
      </x:c>
      <x:c r="C2133" t="str">
        <x:v>R Stimson (B)</x:v>
      </x:c>
      <x:c r="D2133" t="str">
        <x:v>Permanent</x:v>
      </x:c>
      <x:c r="E2133" t="str">
        <x:v>Thurrock</x:v>
      </x:c>
      <x:c r="F2133" t="str">
        <x:v>Operative Skilled</x:v>
      </x:c>
      <x:c r="G2133" t="str">
        <x:v>401494</x:v>
      </x:c>
      <x:c r="H2133" t="str">
        <x:v>Susquehanna International Group (SIG)</x:v>
      </x:c>
      <x:c r="I2133" s="22" t="n">
        <x:v>8.5</x:v>
      </x:c>
      <x:c r="J2133" t="str">
        <x:v>Worked</x:v>
      </x:c>
      <x:c r="K2133" t="str">
        <x:v>Employee 101924; home branch Thurrock; assigned role Operative Skilled | Deployment branch: Thurrock | Actual role: Operative Skilled | Jobs: 401494 | Customers: Susquehanna International Group (SIG) | Actual hours: 8.5; source records: 1</x:v>
      </x:c>
      <x:c r="L2133" t="str">
        <x:v>Include</x:v>
      </x:c>
      <x:c r="M2133"/>
      <x:c r="N2133"/>
    </x:row>
    <x:row r="2134">
      <x:c r="A2134" t="str">
        <x:v>R Stimson (B)|2026-06-30</x:v>
      </x:c>
      <x:c r="B2134" s="888" t="n">
        <x:v>46203</x:v>
      </x:c>
      <x:c r="C2134" t="str">
        <x:v>R Stimson (B)</x:v>
      </x:c>
      <x:c r="D2134" t="str">
        <x:v>Permanent</x:v>
      </x:c>
      <x:c r="E2134" t="str">
        <x:v>Thurrock</x:v>
      </x:c>
      <x:c r="F2134" t="str">
        <x:v>Operative Skilled</x:v>
      </x:c>
      <x:c r="G2134" t="str">
        <x:v>401494</x:v>
      </x:c>
      <x:c r="H2134" t="str">
        <x:v>Susquehanna International Group (SIG)</x:v>
      </x:c>
      <x:c r="I2134" s="22" t="n">
        <x:v>8.5</x:v>
      </x:c>
      <x:c r="J2134" t="str">
        <x:v>Worked</x:v>
      </x:c>
      <x:c r="K2134" t="str">
        <x:v>Employee 101924; home branch Thurrock; assigned role Operative Skilled | Deployment branch: Thurrock | Actual role: Operative Skilled | Jobs: 401494 | Customers: Susquehanna International Group (SIG) | Actual hours: 8.5; source records: 1</x:v>
      </x:c>
      <x:c r="L2134" t="str">
        <x:v>Include</x:v>
      </x:c>
      <x:c r="M2134"/>
      <x:c r="N2134"/>
    </x:row>
    <x:row r="2135">
      <x:c r="A2135" t="str">
        <x:v>R Tuck|2026-06-01</x:v>
      </x:c>
      <x:c r="B2135" s="888" t="n">
        <x:v>46174</x:v>
      </x:c>
      <x:c r="C2135" t="str">
        <x:v>R Tuck</x:v>
      </x:c>
      <x:c r="D2135" t="str">
        <x:v>Permanent</x:v>
      </x:c>
      <x:c r="E2135" t="str">
        <x:v>Thurrock</x:v>
      </x:c>
      <x:c r="F2135" t="str">
        <x:v>Operative Skilled</x:v>
      </x:c>
      <x:c r="G2135" t="str">
        <x:v>401877</x:v>
      </x:c>
      <x:c r="H2135" t="str">
        <x:v>Winston &amp; Strawn London LLP</x:v>
      </x:c>
      <x:c r="I2135" s="22" t="n">
        <x:v>9</x:v>
      </x:c>
      <x:c r="J2135" t="str">
        <x:v>Worked</x:v>
      </x:c>
      <x:c r="K2135" t="str">
        <x:v>Employee 2294; home branch Thurrock; assigned role Operative Skilled | Deployment branch: Thurrock | Actual role: Operative Porter | Jobs: 401877 | Customers: Winston &amp; Strawn London LLP | Actual hours: 9.0; source records: 1</x:v>
      </x:c>
      <x:c r="L2135" t="str">
        <x:v>Include</x:v>
      </x:c>
      <x:c r="M2135"/>
      <x:c r="N2135"/>
    </x:row>
    <x:row r="2136">
      <x:c r="A2136" t="str">
        <x:v>R Tuck|2026-06-02</x:v>
      </x:c>
      <x:c r="B2136" s="888" t="n">
        <x:v>46175</x:v>
      </x:c>
      <x:c r="C2136" t="str">
        <x:v>R Tuck</x:v>
      </x:c>
      <x:c r="D2136" t="str">
        <x:v>Permanent</x:v>
      </x:c>
      <x:c r="E2136" t="str">
        <x:v>Thurrock</x:v>
      </x:c>
      <x:c r="F2136" t="str">
        <x:v>Operative Skilled</x:v>
      </x:c>
      <x:c r="G2136" t="str">
        <x:v>401051</x:v>
      </x:c>
      <x:c r="H2136" t="str">
        <x:v>Accenture UK Ltd</x:v>
      </x:c>
      <x:c r="I2136" s="22" t="n">
        <x:v>10.5</x:v>
      </x:c>
      <x:c r="J2136" t="str">
        <x:v>Worked</x:v>
      </x:c>
      <x:c r="K2136" t="str">
        <x:v>Employee 2294; home branch Thurrock; assigned role Operative Skilled | Deployment branch: Thurrock | Actual role: Operative Skilled | Jobs: 401051 | Customers: Accenture UK Ltd | Actual hours: 10.5; source records: 1</x:v>
      </x:c>
      <x:c r="L2136" t="str">
        <x:v>Include</x:v>
      </x:c>
      <x:c r="M2136"/>
      <x:c r="N2136"/>
    </x:row>
    <x:row r="2137">
      <x:c r="A2137" t="str">
        <x:v>R Tuck|2026-06-03</x:v>
      </x:c>
      <x:c r="B2137" s="888" t="n">
        <x:v>46176</x:v>
      </x:c>
      <x:c r="C2137" t="str">
        <x:v>R Tuck</x:v>
      </x:c>
      <x:c r="D2137" t="str">
        <x:v>Permanent</x:v>
      </x:c>
      <x:c r="E2137" t="str">
        <x:v>Thurrock</x:v>
      </x:c>
      <x:c r="F2137" t="str">
        <x:v>Operative Skilled</x:v>
      </x:c>
      <x:c r="G2137" t="str">
        <x:v>401051</x:v>
      </x:c>
      <x:c r="H2137" t="str">
        <x:v>Accenture UK Ltd</x:v>
      </x:c>
      <x:c r="I2137" s="22" t="n">
        <x:v>10.5</x:v>
      </x:c>
      <x:c r="J2137" t="str">
        <x:v>Worked</x:v>
      </x:c>
      <x:c r="K2137" t="str">
        <x:v>Employee 2294; home branch Thurrock; assigned role Operative Skilled | Deployment branch: Thurrock | Actual role: Operative Skilled | Jobs: 401051 | Customers: Accenture UK Ltd | Actual hours: 10.5; source records: 1</x:v>
      </x:c>
      <x:c r="L2137" t="str">
        <x:v>Include</x:v>
      </x:c>
      <x:c r="M2137"/>
      <x:c r="N2137"/>
    </x:row>
    <x:row r="2138">
      <x:c r="A2138" t="str">
        <x:v>R Tuck|2026-06-04</x:v>
      </x:c>
      <x:c r="B2138" s="888" t="n">
        <x:v>46177</x:v>
      </x:c>
      <x:c r="C2138" t="str">
        <x:v>R Tuck</x:v>
      </x:c>
      <x:c r="D2138" t="str">
        <x:v>Permanent</x:v>
      </x:c>
      <x:c r="E2138" t="str">
        <x:v>Thurrock</x:v>
      </x:c>
      <x:c r="F2138" t="str">
        <x:v>Operative Skilled</x:v>
      </x:c>
      <x:c r="G2138" t="str">
        <x:v>401051</x:v>
      </x:c>
      <x:c r="H2138" t="str">
        <x:v>Accenture UK Ltd</x:v>
      </x:c>
      <x:c r="I2138" s="22" t="n">
        <x:v>10.5</x:v>
      </x:c>
      <x:c r="J2138" t="str">
        <x:v>Worked</x:v>
      </x:c>
      <x:c r="K2138" t="str">
        <x:v>Employee 2294; home branch Thurrock; assigned role Operative Skilled | Deployment branch: Thurrock | Actual role: Operative Skilled | Jobs: 401051 | Customers: Accenture UK Ltd | Actual hours: 10.5; source records: 1</x:v>
      </x:c>
      <x:c r="L2138" t="str">
        <x:v>Include</x:v>
      </x:c>
      <x:c r="M2138"/>
      <x:c r="N2138"/>
    </x:row>
    <x:row r="2139">
      <x:c r="A2139" t="str">
        <x:v>R Tuck|2026-06-05</x:v>
      </x:c>
      <x:c r="B2139" s="888" t="n">
        <x:v>46178</x:v>
      </x:c>
      <x:c r="C2139" t="str">
        <x:v>R Tuck</x:v>
      </x:c>
      <x:c r="D2139" t="str">
        <x:v>Permanent</x:v>
      </x:c>
      <x:c r="E2139" t="str">
        <x:v>Thurrock</x:v>
      </x:c>
      <x:c r="F2139" t="str">
        <x:v>Operative Skilled</x:v>
      </x:c>
      <x:c r="G2139" t="str">
        <x:v>401051</x:v>
      </x:c>
      <x:c r="H2139" t="str">
        <x:v>Accenture UK Ltd</x:v>
      </x:c>
      <x:c r="I2139" s="22" t="n">
        <x:v>10.5</x:v>
      </x:c>
      <x:c r="J2139" t="str">
        <x:v>Worked</x:v>
      </x:c>
      <x:c r="K2139" t="str">
        <x:v>Employee 2294; home branch Thurrock; assigned role Operative Skilled | Deployment branch: Thurrock | Actual role: Operative Skilled | Jobs: 401051 | Customers: Accenture UK Ltd | Actual hours: 10.5; source records: 1</x:v>
      </x:c>
      <x:c r="L2139" t="str">
        <x:v>Include</x:v>
      </x:c>
      <x:c r="M2139"/>
      <x:c r="N2139"/>
    </x:row>
    <x:row r="2140">
      <x:c r="A2140" t="str">
        <x:v>R Tuck|2026-06-08</x:v>
      </x:c>
      <x:c r="B2140" s="888" t="n">
        <x:v>46181</x:v>
      </x:c>
      <x:c r="C2140" t="str">
        <x:v>R Tuck</x:v>
      </x:c>
      <x:c r="D2140" t="str">
        <x:v>Permanent</x:v>
      </x:c>
      <x:c r="E2140" t="str">
        <x:v>Thurrock</x:v>
      </x:c>
      <x:c r="F2140" t="str">
        <x:v>Operative Skilled</x:v>
      </x:c>
      <x:c r="G2140"/>
      <x:c r="H2140"/>
      <x:c r="I2140" s="22" t="n">
        <x:v>0</x:v>
      </x:c>
      <x:c r="J2140" t="str">
        <x:v>Annual leave</x:v>
      </x:c>
      <x:c r="K2140" t="str">
        <x:v>Employee 2294; home branch Thurrock; assigned role Operative Skilled | Leave: Annual Leave (Days) | Leave calendar basis: Fixed schedule</x:v>
      </x:c>
      <x:c r="L2140" t="str">
        <x:v>Include</x:v>
      </x:c>
      <x:c r="M2140"/>
      <x:c r="N2140"/>
    </x:row>
    <x:row r="2141">
      <x:c r="A2141" t="str">
        <x:v>R Tuck|2026-06-09</x:v>
      </x:c>
      <x:c r="B2141" s="888" t="n">
        <x:v>46182</x:v>
      </x:c>
      <x:c r="C2141" t="str">
        <x:v>R Tuck</x:v>
      </x:c>
      <x:c r="D2141" t="str">
        <x:v>Permanent</x:v>
      </x:c>
      <x:c r="E2141" t="str">
        <x:v>Thurrock</x:v>
      </x:c>
      <x:c r="F2141" t="str">
        <x:v>Operative Skilled</x:v>
      </x:c>
      <x:c r="G2141" t="str">
        <x:v>401051</x:v>
      </x:c>
      <x:c r="H2141" t="str">
        <x:v>Accenture UK Ltd</x:v>
      </x:c>
      <x:c r="I2141" s="22" t="n">
        <x:v>10.5</x:v>
      </x:c>
      <x:c r="J2141" t="str">
        <x:v>Worked</x:v>
      </x:c>
      <x:c r="K2141" t="str">
        <x:v>Employee 2294; home branch Thurrock; assigned role Operative Skilled | Deployment branch: Thurrock | Actual role: Operative Skilled | Jobs: 401051 | Customers: Accenture UK Ltd | Actual hours: 10.5; source records: 1</x:v>
      </x:c>
      <x:c r="L2141" t="str">
        <x:v>Include</x:v>
      </x:c>
      <x:c r="M2141"/>
      <x:c r="N2141"/>
    </x:row>
    <x:row r="2142">
      <x:c r="A2142" t="str">
        <x:v>R Tuck|2026-06-10</x:v>
      </x:c>
      <x:c r="B2142" s="888" t="n">
        <x:v>46183</x:v>
      </x:c>
      <x:c r="C2142" t="str">
        <x:v>R Tuck</x:v>
      </x:c>
      <x:c r="D2142" t="str">
        <x:v>Permanent</x:v>
      </x:c>
      <x:c r="E2142" t="str">
        <x:v>Thurrock</x:v>
      </x:c>
      <x:c r="F2142" t="str">
        <x:v>Operative Skilled</x:v>
      </x:c>
      <x:c r="G2142" t="str">
        <x:v>401051</x:v>
      </x:c>
      <x:c r="H2142" t="str">
        <x:v>Accenture UK Ltd</x:v>
      </x:c>
      <x:c r="I2142" s="22" t="n">
        <x:v>10.5</x:v>
      </x:c>
      <x:c r="J2142" t="str">
        <x:v>Worked</x:v>
      </x:c>
      <x:c r="K2142" t="str">
        <x:v>Employee 2294; home branch Thurrock; assigned role Operative Skilled | Deployment branch: Thurrock | Actual role: Operative Skilled | Jobs: 401051 | Customers: Accenture UK Ltd | Actual hours: 10.5; source records: 1</x:v>
      </x:c>
      <x:c r="L2142" t="str">
        <x:v>Include</x:v>
      </x:c>
      <x:c r="M2142"/>
      <x:c r="N2142"/>
    </x:row>
    <x:row r="2143">
      <x:c r="A2143" t="str">
        <x:v>R Tuck|2026-06-11</x:v>
      </x:c>
      <x:c r="B2143" s="888" t="n">
        <x:v>46184</x:v>
      </x:c>
      <x:c r="C2143" t="str">
        <x:v>R Tuck</x:v>
      </x:c>
      <x:c r="D2143" t="str">
        <x:v>Permanent</x:v>
      </x:c>
      <x:c r="E2143" t="str">
        <x:v>Thurrock</x:v>
      </x:c>
      <x:c r="F2143" t="str">
        <x:v>Operative Skilled</x:v>
      </x:c>
      <x:c r="G2143" t="str">
        <x:v>401051</x:v>
      </x:c>
      <x:c r="H2143" t="str">
        <x:v>Accenture UK Ltd</x:v>
      </x:c>
      <x:c r="I2143" s="22" t="n">
        <x:v>10.5</x:v>
      </x:c>
      <x:c r="J2143" t="str">
        <x:v>Worked</x:v>
      </x:c>
      <x:c r="K2143" t="str">
        <x:v>Employee 2294; home branch Thurrock; assigned role Operative Skilled | Deployment branch: Thurrock | Actual role: Operative Skilled | Jobs: 401051 | Customers: Accenture UK Ltd | Actual hours: 10.5; source records: 1</x:v>
      </x:c>
      <x:c r="L2143" t="str">
        <x:v>Include</x:v>
      </x:c>
      <x:c r="M2143"/>
      <x:c r="N2143"/>
    </x:row>
    <x:row r="2144">
      <x:c r="A2144" t="str">
        <x:v>R Tuck|2026-06-12</x:v>
      </x:c>
      <x:c r="B2144" s="888" t="n">
        <x:v>46185</x:v>
      </x:c>
      <x:c r="C2144" t="str">
        <x:v>R Tuck</x:v>
      </x:c>
      <x:c r="D2144" t="str">
        <x:v>Permanent</x:v>
      </x:c>
      <x:c r="E2144" t="str">
        <x:v>Thurrock</x:v>
      </x:c>
      <x:c r="F2144" t="str">
        <x:v>Operative Skilled</x:v>
      </x:c>
      <x:c r="G2144"/>
      <x:c r="H2144"/>
      <x:c r="I2144" s="22" t="n">
        <x:v>0</x:v>
      </x:c>
      <x:c r="J2144" t="str">
        <x:v>Annual leave</x:v>
      </x:c>
      <x:c r="K2144" t="str">
        <x:v>Employee 2294; home branch Thurrock; assigned role Operative Skilled | Leave: Annual Leave (Days) | Leave calendar basis: Fixed schedule</x:v>
      </x:c>
      <x:c r="L2144" t="str">
        <x:v>Include</x:v>
      </x:c>
      <x:c r="M2144"/>
      <x:c r="N2144"/>
    </x:row>
    <x:row r="2145">
      <x:c r="A2145" t="str">
        <x:v>R Tuck|2026-06-15</x:v>
      </x:c>
      <x:c r="B2145" s="888" t="n">
        <x:v>46188</x:v>
      </x:c>
      <x:c r="C2145" t="str">
        <x:v>R Tuck</x:v>
      </x:c>
      <x:c r="D2145" t="str">
        <x:v>Permanent</x:v>
      </x:c>
      <x:c r="E2145" t="str">
        <x:v>Thurrock</x:v>
      </x:c>
      <x:c r="F2145" t="str">
        <x:v>Operative Skilled</x:v>
      </x:c>
      <x:c r="G2145" t="str">
        <x:v>401051</x:v>
      </x:c>
      <x:c r="H2145" t="str">
        <x:v>Accenture UK Ltd</x:v>
      </x:c>
      <x:c r="I2145" s="22" t="n">
        <x:v>10.5</x:v>
      </x:c>
      <x:c r="J2145" t="str">
        <x:v>Worked</x:v>
      </x:c>
      <x:c r="K2145" t="str">
        <x:v>Employee 2294; home branch Thurrock; assigned role Operative Skilled | Deployment branch: Thurrock | Actual role: Operative Skilled | Jobs: 401051 | Customers: Accenture UK Ltd | Actual hours: 10.5; source records: 1</x:v>
      </x:c>
      <x:c r="L2145" t="str">
        <x:v>Include</x:v>
      </x:c>
      <x:c r="M2145"/>
      <x:c r="N2145"/>
    </x:row>
    <x:row r="2146">
      <x:c r="A2146" t="str">
        <x:v>R Tuck|2026-06-16</x:v>
      </x:c>
      <x:c r="B2146" s="888" t="n">
        <x:v>46189</x:v>
      </x:c>
      <x:c r="C2146" t="str">
        <x:v>R Tuck</x:v>
      </x:c>
      <x:c r="D2146" t="str">
        <x:v>Permanent</x:v>
      </x:c>
      <x:c r="E2146" t="str">
        <x:v>Thurrock</x:v>
      </x:c>
      <x:c r="F2146" t="str">
        <x:v>Operative Skilled</x:v>
      </x:c>
      <x:c r="G2146" t="str">
        <x:v>401051</x:v>
      </x:c>
      <x:c r="H2146" t="str">
        <x:v>Accenture UK Ltd</x:v>
      </x:c>
      <x:c r="I2146" s="22" t="n">
        <x:v>10.5</x:v>
      </x:c>
      <x:c r="J2146" t="str">
        <x:v>Worked</x:v>
      </x:c>
      <x:c r="K2146" t="str">
        <x:v>Employee 2294; home branch Thurrock; assigned role Operative Skilled | Deployment branch: Thurrock | Actual role: Operative Skilled | Jobs: 401051 | Customers: Accenture UK Ltd | Actual hours: 10.5; source records: 1</x:v>
      </x:c>
      <x:c r="L2146" t="str">
        <x:v>Include</x:v>
      </x:c>
      <x:c r="M2146"/>
      <x:c r="N2146"/>
    </x:row>
    <x:row r="2147">
      <x:c r="A2147" t="str">
        <x:v>R Tuck|2026-06-17</x:v>
      </x:c>
      <x:c r="B2147" s="888" t="n">
        <x:v>46190</x:v>
      </x:c>
      <x:c r="C2147" t="str">
        <x:v>R Tuck</x:v>
      </x:c>
      <x:c r="D2147" t="str">
        <x:v>Permanent</x:v>
      </x:c>
      <x:c r="E2147" t="str">
        <x:v>Thurrock</x:v>
      </x:c>
      <x:c r="F2147" t="str">
        <x:v>Operative Skilled</x:v>
      </x:c>
      <x:c r="G2147" t="str">
        <x:v>401051</x:v>
      </x:c>
      <x:c r="H2147" t="str">
        <x:v>Accenture UK Ltd</x:v>
      </x:c>
      <x:c r="I2147" s="22" t="n">
        <x:v>10.5</x:v>
      </x:c>
      <x:c r="J2147" t="str">
        <x:v>Worked</x:v>
      </x:c>
      <x:c r="K2147" t="str">
        <x:v>Employee 2294; home branch Thurrock; assigned role Operative Skilled | Deployment branch: Thurrock | Actual role: Operative Skilled | Jobs: 401051 | Customers: Accenture UK Ltd | Actual hours: 10.5; source records: 1</x:v>
      </x:c>
      <x:c r="L2147" t="str">
        <x:v>Include</x:v>
      </x:c>
      <x:c r="M2147"/>
      <x:c r="N2147"/>
    </x:row>
    <x:row r="2148">
      <x:c r="A2148" t="str">
        <x:v>R Tuck|2026-06-18</x:v>
      </x:c>
      <x:c r="B2148" s="888" t="n">
        <x:v>46191</x:v>
      </x:c>
      <x:c r="C2148" t="str">
        <x:v>R Tuck</x:v>
      </x:c>
      <x:c r="D2148" t="str">
        <x:v>Permanent</x:v>
      </x:c>
      <x:c r="E2148" t="str">
        <x:v>Thurrock</x:v>
      </x:c>
      <x:c r="F2148" t="str">
        <x:v>Operative Skilled</x:v>
      </x:c>
      <x:c r="G2148" t="str">
        <x:v>401051</x:v>
      </x:c>
      <x:c r="H2148" t="str">
        <x:v>Accenture UK Ltd</x:v>
      </x:c>
      <x:c r="I2148" s="22" t="n">
        <x:v>10.5</x:v>
      </x:c>
      <x:c r="J2148" t="str">
        <x:v>Worked</x:v>
      </x:c>
      <x:c r="K2148" t="str">
        <x:v>Employee 2294; home branch Thurrock; assigned role Operative Skilled | Deployment branch: Thurrock | Actual role: Operative Skilled | Jobs: 401051 | Customers: Accenture UK Ltd | Actual hours: 10.5; source records: 1</x:v>
      </x:c>
      <x:c r="L2148" t="str">
        <x:v>Include</x:v>
      </x:c>
      <x:c r="M2148"/>
      <x:c r="N2148"/>
    </x:row>
    <x:row r="2149">
      <x:c r="A2149" t="str">
        <x:v>R Tuck|2026-06-19</x:v>
      </x:c>
      <x:c r="B2149" s="888" t="n">
        <x:v>46192</x:v>
      </x:c>
      <x:c r="C2149" t="str">
        <x:v>R Tuck</x:v>
      </x:c>
      <x:c r="D2149" t="str">
        <x:v>Permanent</x:v>
      </x:c>
      <x:c r="E2149" t="str">
        <x:v>Thurrock</x:v>
      </x:c>
      <x:c r="F2149" t="str">
        <x:v>Operative Skilled</x:v>
      </x:c>
      <x:c r="G2149" t="str">
        <x:v>401051</x:v>
      </x:c>
      <x:c r="H2149" t="str">
        <x:v>Accenture UK Ltd</x:v>
      </x:c>
      <x:c r="I2149" s="22" t="n">
        <x:v>8.5</x:v>
      </x:c>
      <x:c r="J2149" t="str">
        <x:v>Worked</x:v>
      </x:c>
      <x:c r="K2149" t="str">
        <x:v>Employee 2294; home branch Thurrock; assigned role Operative Skilled | Deployment branch: Thurrock | Actual role: Operative Porter | Jobs: 401051 | Customers: Accenture UK Ltd | Actual hours: 8.5; source records: 1</x:v>
      </x:c>
      <x:c r="L2149" t="str">
        <x:v>Include</x:v>
      </x:c>
      <x:c r="M2149"/>
      <x:c r="N2149"/>
    </x:row>
    <x:row r="2150">
      <x:c r="A2150" t="str">
        <x:v>R Tuck|2026-06-22</x:v>
      </x:c>
      <x:c r="B2150" s="888" t="n">
        <x:v>46195</x:v>
      </x:c>
      <x:c r="C2150" t="str">
        <x:v>R Tuck</x:v>
      </x:c>
      <x:c r="D2150" t="str">
        <x:v>Permanent</x:v>
      </x:c>
      <x:c r="E2150" t="str">
        <x:v>Thurrock</x:v>
      </x:c>
      <x:c r="F2150" t="str">
        <x:v>Operative Skilled</x:v>
      </x:c>
      <x:c r="G2150" t="str">
        <x:v>402264</x:v>
      </x:c>
      <x:c r="H2150" t="str">
        <x:v>AlixPartners LLP</x:v>
      </x:c>
      <x:c r="I2150" s="22" t="n">
        <x:v>9.5</x:v>
      </x:c>
      <x:c r="J2150" t="str">
        <x:v>Worked</x:v>
      </x:c>
      <x:c r="K2150" t="str">
        <x:v>Employee 2294; home branch Thurrock; assigned role Operative Skilled | Deployment branch: Thurrock | Actual role: Operative Skilled | Jobs: 402264 | Customers: AlixPartners LLP | Actual hours: 9.5; source records: 1</x:v>
      </x:c>
      <x:c r="L2150" t="str">
        <x:v>Include</x:v>
      </x:c>
      <x:c r="M2150"/>
      <x:c r="N2150"/>
    </x:row>
    <x:row r="2151">
      <x:c r="A2151" t="str">
        <x:v>R Tuck|2026-06-23</x:v>
      </x:c>
      <x:c r="B2151" s="888" t="n">
        <x:v>46196</x:v>
      </x:c>
      <x:c r="C2151" t="str">
        <x:v>R Tuck</x:v>
      </x:c>
      <x:c r="D2151" t="str">
        <x:v>Permanent</x:v>
      </x:c>
      <x:c r="E2151" t="str">
        <x:v>Thurrock</x:v>
      </x:c>
      <x:c r="F2151" t="str">
        <x:v>Operative Skilled</x:v>
      </x:c>
      <x:c r="G2151" t="str">
        <x:v>401051</x:v>
      </x:c>
      <x:c r="H2151" t="str">
        <x:v>Accenture UK Ltd</x:v>
      </x:c>
      <x:c r="I2151" s="22" t="n">
        <x:v>10.5</x:v>
      </x:c>
      <x:c r="J2151" t="str">
        <x:v>Worked</x:v>
      </x:c>
      <x:c r="K2151" t="str">
        <x:v>Employee 2294; home branch Thurrock; assigned role Operative Skilled | Deployment branch: Thurrock | Actual role: Operative Skilled | Jobs: 401051 | Customers: Accenture UK Ltd | Actual hours: 10.5; source records: 1</x:v>
      </x:c>
      <x:c r="L2151" t="str">
        <x:v>Include</x:v>
      </x:c>
      <x:c r="M2151"/>
      <x:c r="N2151"/>
    </x:row>
    <x:row r="2152">
      <x:c r="A2152" t="str">
        <x:v>R Tuck|2026-06-24</x:v>
      </x:c>
      <x:c r="B2152" s="888" t="n">
        <x:v>46197</x:v>
      </x:c>
      <x:c r="C2152" t="str">
        <x:v>R Tuck</x:v>
      </x:c>
      <x:c r="D2152" t="str">
        <x:v>Permanent</x:v>
      </x:c>
      <x:c r="E2152" t="str">
        <x:v>Thurrock</x:v>
      </x:c>
      <x:c r="F2152" t="str">
        <x:v>Operative Skilled</x:v>
      </x:c>
      <x:c r="G2152" t="str">
        <x:v>401051</x:v>
      </x:c>
      <x:c r="H2152" t="str">
        <x:v>Accenture UK Ltd</x:v>
      </x:c>
      <x:c r="I2152" s="22" t="n">
        <x:v>10.5</x:v>
      </x:c>
      <x:c r="J2152" t="str">
        <x:v>Worked</x:v>
      </x:c>
      <x:c r="K2152" t="str">
        <x:v>Employee 2294; home branch Thurrock; assigned role Operative Skilled | Deployment branch: Thurrock | Actual role: Operative Skilled | Jobs: 401051 | Customers: Accenture UK Ltd | Actual hours: 10.5; source records: 1</x:v>
      </x:c>
      <x:c r="L2152" t="str">
        <x:v>Include</x:v>
      </x:c>
      <x:c r="M2152"/>
      <x:c r="N2152"/>
    </x:row>
    <x:row r="2153">
      <x:c r="A2153" t="str">
        <x:v>R Tuck|2026-06-25</x:v>
      </x:c>
      <x:c r="B2153" s="888" t="n">
        <x:v>46198</x:v>
      </x:c>
      <x:c r="C2153" t="str">
        <x:v>R Tuck</x:v>
      </x:c>
      <x:c r="D2153" t="str">
        <x:v>Permanent</x:v>
      </x:c>
      <x:c r="E2153" t="str">
        <x:v>Thurrock</x:v>
      </x:c>
      <x:c r="F2153" t="str">
        <x:v>Operative Skilled</x:v>
      </x:c>
      <x:c r="G2153" t="str">
        <x:v>401051</x:v>
      </x:c>
      <x:c r="H2153" t="str">
        <x:v>Accenture UK Ltd</x:v>
      </x:c>
      <x:c r="I2153" s="22" t="n">
        <x:v>10.5</x:v>
      </x:c>
      <x:c r="J2153" t="str">
        <x:v>Worked</x:v>
      </x:c>
      <x:c r="K2153" t="str">
        <x:v>Employee 2294; home branch Thurrock; assigned role Operative Skilled | Deployment branch: Thurrock | Actual role: Operative Skilled | Jobs: 401051 | Customers: Accenture UK Ltd | Actual hours: 10.5; source records: 1</x:v>
      </x:c>
      <x:c r="L2153" t="str">
        <x:v>Include</x:v>
      </x:c>
      <x:c r="M2153"/>
      <x:c r="N2153"/>
    </x:row>
    <x:row r="2154">
      <x:c r="A2154" t="str">
        <x:v>R Tuck|2026-06-29</x:v>
      </x:c>
      <x:c r="B2154" s="888" t="n">
        <x:v>46202</x:v>
      </x:c>
      <x:c r="C2154" t="str">
        <x:v>R Tuck</x:v>
      </x:c>
      <x:c r="D2154" t="str">
        <x:v>Permanent</x:v>
      </x:c>
      <x:c r="E2154" t="str">
        <x:v>Thurrock</x:v>
      </x:c>
      <x:c r="F2154" t="str">
        <x:v>Operative Skilled</x:v>
      </x:c>
      <x:c r="G2154" t="str">
        <x:v>401051</x:v>
      </x:c>
      <x:c r="H2154" t="str">
        <x:v>Accenture UK Ltd</x:v>
      </x:c>
      <x:c r="I2154" s="22" t="n">
        <x:v>10.5</x:v>
      </x:c>
      <x:c r="J2154" t="str">
        <x:v>Worked</x:v>
      </x:c>
      <x:c r="K2154" t="str">
        <x:v>Employee 2294; home branch Thurrock; assigned role Operative Skilled | Deployment branch: Thurrock | Actual role: Operative Skilled | Jobs: 401051 | Customers: Accenture UK Ltd | Actual hours: 10.5; source records: 1</x:v>
      </x:c>
      <x:c r="L2154" t="str">
        <x:v>Include</x:v>
      </x:c>
      <x:c r="M2154"/>
      <x:c r="N2154"/>
    </x:row>
    <x:row r="2155">
      <x:c r="A2155" t="str">
        <x:v>R Tuck|2026-06-30</x:v>
      </x:c>
      <x:c r="B2155" s="888" t="n">
        <x:v>46203</x:v>
      </x:c>
      <x:c r="C2155" t="str">
        <x:v>R Tuck</x:v>
      </x:c>
      <x:c r="D2155" t="str">
        <x:v>Permanent</x:v>
      </x:c>
      <x:c r="E2155" t="str">
        <x:v>Thurrock</x:v>
      </x:c>
      <x:c r="F2155" t="str">
        <x:v>Operative Skilled</x:v>
      </x:c>
      <x:c r="G2155" t="str">
        <x:v>401051</x:v>
      </x:c>
      <x:c r="H2155" t="str">
        <x:v>Accenture UK Ltd</x:v>
      </x:c>
      <x:c r="I2155" s="22" t="n">
        <x:v>10.5</x:v>
      </x:c>
      <x:c r="J2155" t="str">
        <x:v>Worked</x:v>
      </x:c>
      <x:c r="K2155" t="str">
        <x:v>Employee 2294; home branch Thurrock; assigned role Operative Skilled | Deployment branch: Thurrock | Actual role: Operative Skilled | Jobs: 401051 | Customers: Accenture UK Ltd | Actual hours: 10.5; source records: 1</x:v>
      </x:c>
      <x:c r="L2155" t="str">
        <x:v>Include</x:v>
      </x:c>
      <x:c r="M2155"/>
      <x:c r="N2155"/>
    </x:row>
    <x:row r="2156">
      <x:c r="A2156" t="str">
        <x:v>Randi Wisdom|2026-06-01</x:v>
      </x:c>
      <x:c r="B2156" s="888" t="n">
        <x:v>46174</x:v>
      </x:c>
      <x:c r="C2156" t="str">
        <x:v>Randi Wisdom</x:v>
      </x:c>
      <x:c r="D2156" t="str">
        <x:v>Permanent</x:v>
      </x:c>
      <x:c r="E2156" t="str">
        <x:v>Manchester</x:v>
      </x:c>
      <x:c r="F2156" t="str">
        <x:v>Operative Driver</x:v>
      </x:c>
      <x:c r="G2156" t="str">
        <x:v>397408, 398317D</x:v>
      </x:c>
      <x:c r="H2156" t="str">
        <x:v>Gresham Office Furniture; Restore Harrow Green</x:v>
      </x:c>
      <x:c r="I2156" s="22" t="n">
        <x:v>9.5</x:v>
      </x:c>
      <x:c r="J2156" t="str">
        <x:v>Worked — 2 records</x:v>
      </x:c>
      <x:c r="K2156" t="str">
        <x:v>Employee 1979; home branch Manchester; assigned role Operative Driver | Deployment branch: Manchester | Actual role: Operative Driver | Jobs: 397408, 398317D | Customers: Gresham Office Furniture; Restore Harrow Green | Actual hours: 9.5; source records: 2</x:v>
      </x:c>
      <x:c r="L2156" t="str">
        <x:v>Include</x:v>
      </x:c>
      <x:c r="M2156"/>
      <x:c r="N2156"/>
    </x:row>
    <x:row r="2157">
      <x:c r="A2157" t="str">
        <x:v>Randi Wisdom|2026-06-02</x:v>
      </x:c>
      <x:c r="B2157" s="888" t="n">
        <x:v>46175</x:v>
      </x:c>
      <x:c r="C2157" t="str">
        <x:v>Randi Wisdom</x:v>
      </x:c>
      <x:c r="D2157" t="str">
        <x:v>Permanent</x:v>
      </x:c>
      <x:c r="E2157" t="str">
        <x:v>Manchester</x:v>
      </x:c>
      <x:c r="F2157" t="str">
        <x:v>Operative Driver</x:v>
      </x:c>
      <x:c r="G2157" t="str">
        <x:v>397408, 398317D</x:v>
      </x:c>
      <x:c r="H2157" t="str">
        <x:v>Gresham Office Furniture; Restore Harrow Green</x:v>
      </x:c>
      <x:c r="I2157" s="22" t="n">
        <x:v>12.5</x:v>
      </x:c>
      <x:c r="J2157" t="str">
        <x:v>Worked — 2 records</x:v>
      </x:c>
      <x:c r="K2157" t="str">
        <x:v>Employee 1979; home branch Manchester; assigned role Operative Driver | Deployment branch: Manchester | Actual role: Operative Driver, Operative Skilled | Jobs: 397408, 398317D | Customers: Gresham Office Furniture; Restore Harrow Green | Actual hours: 12.5; source records: 2</x:v>
      </x:c>
      <x:c r="L2157" t="str">
        <x:v>Include</x:v>
      </x:c>
      <x:c r="M2157"/>
      <x:c r="N2157"/>
    </x:row>
    <x:row r="2158">
      <x:c r="A2158" t="str">
        <x:v>Randi Wisdom|2026-06-03</x:v>
      </x:c>
      <x:c r="B2158" s="888" t="n">
        <x:v>46176</x:v>
      </x:c>
      <x:c r="C2158" t="str">
        <x:v>Randi Wisdom</x:v>
      </x:c>
      <x:c r="D2158" t="str">
        <x:v>Permanent</x:v>
      </x:c>
      <x:c r="E2158" t="str">
        <x:v>Manchester</x:v>
      </x:c>
      <x:c r="F2158" t="str">
        <x:v>Operative Driver</x:v>
      </x:c>
      <x:c r="G2158" t="str">
        <x:v>401631</x:v>
      </x:c>
      <x:c r="H2158" t="str">
        <x:v>Roche Diagnostics Motherwell</x:v>
      </x:c>
      <x:c r="I2158" s="22" t="n">
        <x:v>9</x:v>
      </x:c>
      <x:c r="J2158" t="str">
        <x:v>Worked</x:v>
      </x:c>
      <x:c r="K2158" t="str">
        <x:v>Employee 1979; home branch Manchester; assigned role Operative Driver | Deployment branch: Glasgow | Actual role: Operative Porter | Jobs: 401631 | Customers: Roche Diagnostics Motherwell | Actual hours: 9.0; source records: 1</x:v>
      </x:c>
      <x:c r="L2158" t="str">
        <x:v>Include</x:v>
      </x:c>
      <x:c r="M2158"/>
      <x:c r="N2158"/>
    </x:row>
    <x:row r="2159">
      <x:c r="A2159" t="str">
        <x:v>Randi Wisdom|2026-06-04</x:v>
      </x:c>
      <x:c r="B2159" s="888" t="n">
        <x:v>46177</x:v>
      </x:c>
      <x:c r="C2159" t="str">
        <x:v>Randi Wisdom</x:v>
      </x:c>
      <x:c r="D2159" t="str">
        <x:v>Permanent</x:v>
      </x:c>
      <x:c r="E2159" t="str">
        <x:v>Manchester</x:v>
      </x:c>
      <x:c r="F2159" t="str">
        <x:v>Operative Driver</x:v>
      </x:c>
      <x:c r="G2159" t="str">
        <x:v>401631</x:v>
      </x:c>
      <x:c r="H2159" t="str">
        <x:v>Roche Diagnostics Motherwell</x:v>
      </x:c>
      <x:c r="I2159" s="22" t="n">
        <x:v>8</x:v>
      </x:c>
      <x:c r="J2159" t="str">
        <x:v>Worked</x:v>
      </x:c>
      <x:c r="K2159" t="str">
        <x:v>Employee 1979; home branch Manchester; assigned role Operative Driver | Deployment branch: Glasgow | Actual role: Operative Driver | Jobs: 401631 | Customers: Roche Diagnostics Motherwell | Actual hours: 8.0; source records: 1</x:v>
      </x:c>
      <x:c r="L2159" t="str">
        <x:v>Include</x:v>
      </x:c>
      <x:c r="M2159"/>
      <x:c r="N2159"/>
    </x:row>
    <x:row r="2160">
      <x:c r="A2160" t="str">
        <x:v>Randi Wisdom|2026-06-05</x:v>
      </x:c>
      <x:c r="B2160" s="888" t="n">
        <x:v>46178</x:v>
      </x:c>
      <x:c r="C2160" t="str">
        <x:v>Randi Wisdom</x:v>
      </x:c>
      <x:c r="D2160" t="str">
        <x:v>Permanent</x:v>
      </x:c>
      <x:c r="E2160" t="str">
        <x:v>Manchester</x:v>
      </x:c>
      <x:c r="F2160" t="str">
        <x:v>Operative Driver</x:v>
      </x:c>
      <x:c r="G2160" t="str">
        <x:v>401631</x:v>
      </x:c>
      <x:c r="H2160" t="str">
        <x:v>Roche Diagnostics Motherwell</x:v>
      </x:c>
      <x:c r="I2160" s="22" t="n">
        <x:v>7.5</x:v>
      </x:c>
      <x:c r="J2160" t="str">
        <x:v>Worked</x:v>
      </x:c>
      <x:c r="K2160" t="str">
        <x:v>Employee 1979; home branch Manchester; assigned role Operative Driver | Deployment branch: Glasgow | Actual role: Operative Porter | Jobs: 401631 | Customers: Roche Diagnostics Motherwell | Actual hours: 7.5; source records: 1</x:v>
      </x:c>
      <x:c r="L2160" t="str">
        <x:v>Include</x:v>
      </x:c>
      <x:c r="M2160"/>
      <x:c r="N2160"/>
    </x:row>
    <x:row r="2161">
      <x:c r="A2161" t="str">
        <x:v>Randi Wisdom|2026-06-08</x:v>
      </x:c>
      <x:c r="B2161" s="888" t="n">
        <x:v>46181</x:v>
      </x:c>
      <x:c r="C2161" t="str">
        <x:v>Randi Wisdom</x:v>
      </x:c>
      <x:c r="D2161" t="str">
        <x:v>Permanent</x:v>
      </x:c>
      <x:c r="E2161" t="str">
        <x:v>Manchester</x:v>
      </x:c>
      <x:c r="F2161" t="str">
        <x:v>Operative Driver</x:v>
      </x:c>
      <x:c r="G2161" t="str">
        <x:v>398317E</x:v>
      </x:c>
      <x:c r="H2161" t="str">
        <x:v>Restore Harrow Green</x:v>
      </x:c>
      <x:c r="I2161" s="22" t="n">
        <x:v>8</x:v>
      </x:c>
      <x:c r="J2161" t="str">
        <x:v>Worked</x:v>
      </x:c>
      <x:c r="K2161" t="str">
        <x:v>Employee 1979; home branch Manchester; assigned role Operative Driver | Deployment branch: Manchester | Actual role: Operative Driver | Jobs: 398317E | Customers: Restore Harrow Green | Actual hours: 8.0; source records: 1</x:v>
      </x:c>
      <x:c r="L2161" t="str">
        <x:v>Include</x:v>
      </x:c>
      <x:c r="M2161"/>
      <x:c r="N2161"/>
    </x:row>
    <x:row r="2162">
      <x:c r="A2162" t="str">
        <x:v>Randi Wisdom|2026-06-10</x:v>
      </x:c>
      <x:c r="B2162" s="888" t="n">
        <x:v>46183</x:v>
      </x:c>
      <x:c r="C2162" t="str">
        <x:v>Randi Wisdom</x:v>
      </x:c>
      <x:c r="D2162" t="str">
        <x:v>Permanent</x:v>
      </x:c>
      <x:c r="E2162" t="str">
        <x:v>Manchester</x:v>
      </x:c>
      <x:c r="F2162" t="str">
        <x:v>Operative Driver</x:v>
      </x:c>
      <x:c r="G2162" t="str">
        <x:v>401122</x:v>
      </x:c>
      <x:c r="H2162" t="str">
        <x:v>University of Manchester</x:v>
      </x:c>
      <x:c r="I2162" s="22" t="n">
        <x:v>3</x:v>
      </x:c>
      <x:c r="J2162" t="str">
        <x:v>Worked</x:v>
      </x:c>
      <x:c r="K2162" t="str">
        <x:v>Employee 1979; home branch Manchester; assigned role Operative Driver | Deployment branch: Manchester | Actual role: Operative Driver | Jobs: 401122 | Customers: University of Manchester | Actual hours: 3.0; source records: 1</x:v>
      </x:c>
      <x:c r="L2162" t="str">
        <x:v>Include</x:v>
      </x:c>
      <x:c r="M2162"/>
      <x:c r="N2162"/>
    </x:row>
    <x:row r="2163">
      <x:c r="A2163" t="str">
        <x:v>Randi Wisdom|2026-06-11</x:v>
      </x:c>
      <x:c r="B2163" s="888" t="n">
        <x:v>46184</x:v>
      </x:c>
      <x:c r="C2163" t="str">
        <x:v>Randi Wisdom</x:v>
      </x:c>
      <x:c r="D2163" t="str">
        <x:v>Permanent</x:v>
      </x:c>
      <x:c r="E2163" t="str">
        <x:v>Manchester</x:v>
      </x:c>
      <x:c r="F2163" t="str">
        <x:v>Operative Driver</x:v>
      </x:c>
      <x:c r="G2163" t="str">
        <x:v>398317E</x:v>
      </x:c>
      <x:c r="H2163" t="str">
        <x:v>Restore Harrow Green</x:v>
      </x:c>
      <x:c r="I2163" s="22" t="n">
        <x:v>1</x:v>
      </x:c>
      <x:c r="J2163" t="str">
        <x:v>Worked</x:v>
      </x:c>
      <x:c r="K2163" t="str">
        <x:v>Employee 1979; home branch Manchester; assigned role Operative Driver | Deployment branch: Manchester | Actual role: Operative Driver | Jobs: 398317E | Customers: Restore Harrow Green | Actual hours: 1.0; source records: 1</x:v>
      </x:c>
      <x:c r="L2163" t="str">
        <x:v>Include</x:v>
      </x:c>
      <x:c r="M2163"/>
      <x:c r="N2163"/>
    </x:row>
    <x:row r="2164">
      <x:c r="A2164" t="str">
        <x:v>Randi Wisdom|2026-06-12</x:v>
      </x:c>
      <x:c r="B2164" s="888" t="n">
        <x:v>46185</x:v>
      </x:c>
      <x:c r="C2164" t="str">
        <x:v>Randi Wisdom</x:v>
      </x:c>
      <x:c r="D2164" t="str">
        <x:v>Permanent</x:v>
      </x:c>
      <x:c r="E2164" t="str">
        <x:v>Manchester</x:v>
      </x:c>
      <x:c r="F2164" t="str">
        <x:v>Operative Driver</x:v>
      </x:c>
      <x:c r="G2164" t="str">
        <x:v>398317E</x:v>
      </x:c>
      <x:c r="H2164" t="str">
        <x:v>Restore Harrow Green</x:v>
      </x:c>
      <x:c r="I2164" s="22" t="n">
        <x:v>16</x:v>
      </x:c>
      <x:c r="J2164" t="str">
        <x:v>Worked</x:v>
      </x:c>
      <x:c r="K2164" t="str">
        <x:v>Employee 1979; home branch Manchester; assigned role Operative Driver | Deployment branch: Manchester | Actual role: Operative Driver | Jobs: 398317E | Customers: Restore Harrow Green | Actual hours: 16.0; source records: 1</x:v>
      </x:c>
      <x:c r="L2164" t="str">
        <x:v>Include</x:v>
      </x:c>
      <x:c r="M2164"/>
      <x:c r="N2164"/>
    </x:row>
    <x:row r="2165">
      <x:c r="A2165" t="str">
        <x:v>Randi Wisdom|2026-06-15</x:v>
      </x:c>
      <x:c r="B2165" s="888" t="n">
        <x:v>46188</x:v>
      </x:c>
      <x:c r="C2165" t="str">
        <x:v>Randi Wisdom</x:v>
      </x:c>
      <x:c r="D2165" t="str">
        <x:v>Permanent</x:v>
      </x:c>
      <x:c r="E2165" t="str">
        <x:v>Manchester</x:v>
      </x:c>
      <x:c r="F2165" t="str">
        <x:v>Operative Driver</x:v>
      </x:c>
      <x:c r="G2165" t="str">
        <x:v>401477</x:v>
      </x:c>
      <x:c r="H2165" t="str">
        <x:v>Kirklees Council - Mr Orafu</x:v>
      </x:c>
      <x:c r="I2165" s="22" t="n">
        <x:v>4.5</x:v>
      </x:c>
      <x:c r="J2165" t="str">
        <x:v>Worked</x:v>
      </x:c>
      <x:c r="K2165" t="str">
        <x:v>Employee 1979; home branch Manchester; assigned role Operative Driver | Deployment branch: Leeds | Actual role: Operative Driver | Jobs: 401477 | Customers: Kirklees Council - Mr Orafu | Actual hours: 4.5; source records: 1</x:v>
      </x:c>
      <x:c r="L2165" t="str">
        <x:v>Include</x:v>
      </x:c>
      <x:c r="M2165"/>
      <x:c r="N2165"/>
    </x:row>
    <x:row r="2166">
      <x:c r="A2166" t="str">
        <x:v>Randi Wisdom|2026-06-16</x:v>
      </x:c>
      <x:c r="B2166" s="888" t="n">
        <x:v>46189</x:v>
      </x:c>
      <x:c r="C2166" t="str">
        <x:v>Randi Wisdom</x:v>
      </x:c>
      <x:c r="D2166" t="str">
        <x:v>Permanent</x:v>
      </x:c>
      <x:c r="E2166" t="str">
        <x:v>Manchester</x:v>
      </x:c>
      <x:c r="F2166" t="str">
        <x:v>Operative Driver</x:v>
      </x:c>
      <x:c r="G2166" t="str">
        <x:v>398317E</x:v>
      </x:c>
      <x:c r="H2166" t="str">
        <x:v>Restore Harrow Green</x:v>
      </x:c>
      <x:c r="I2166" s="22" t="n">
        <x:v>3</x:v>
      </x:c>
      <x:c r="J2166" t="str">
        <x:v>Worked</x:v>
      </x:c>
      <x:c r="K2166" t="str">
        <x:v>Employee 1979; home branch Manchester; assigned role Operative Driver | Deployment branch: Manchester | Actual role: Operative Driver | Jobs: 398317E | Customers: Restore Harrow Green | Actual hours: 3.0; source records: 1</x:v>
      </x:c>
      <x:c r="L2166" t="str">
        <x:v>Include</x:v>
      </x:c>
      <x:c r="M2166"/>
      <x:c r="N2166"/>
    </x:row>
    <x:row r="2167">
      <x:c r="A2167" t="str">
        <x:v>Randi Wisdom|2026-06-17</x:v>
      </x:c>
      <x:c r="B2167" s="888" t="n">
        <x:v>46190</x:v>
      </x:c>
      <x:c r="C2167" t="str">
        <x:v>Randi Wisdom</x:v>
      </x:c>
      <x:c r="D2167" t="str">
        <x:v>Permanent</x:v>
      </x:c>
      <x:c r="E2167" t="str">
        <x:v>Manchester</x:v>
      </x:c>
      <x:c r="F2167" t="str">
        <x:v>Operative Driver</x:v>
      </x:c>
      <x:c r="G2167" t="str">
        <x:v>399323, 398317E</x:v>
      </x:c>
      <x:c r="H2167" t="str">
        <x:v>CMA; Restore Harrow Green</x:v>
      </x:c>
      <x:c r="I2167" s="22" t="n">
        <x:v>6.5</x:v>
      </x:c>
      <x:c r="J2167" t="str">
        <x:v>Worked — 2 records</x:v>
      </x:c>
      <x:c r="K2167" t="str">
        <x:v>Employee 1979; home branch Manchester; assigned role Operative Driver | Deployment branch: Manchester, Thurrock | Actual role: Operative Driver, Operative Porter | Jobs: 399323, 398317E | Customers: CMA; Restore Harrow Green | Actual hours: 6.5; source records: 2</x:v>
      </x:c>
      <x:c r="L2167" t="str">
        <x:v>Include</x:v>
      </x:c>
      <x:c r="M2167"/>
      <x:c r="N2167"/>
    </x:row>
    <x:row r="2168">
      <x:c r="A2168" t="str">
        <x:v>Randi Wisdom|2026-06-18</x:v>
      </x:c>
      <x:c r="B2168" s="888" t="n">
        <x:v>46191</x:v>
      </x:c>
      <x:c r="C2168" t="str">
        <x:v>Randi Wisdom</x:v>
      </x:c>
      <x:c r="D2168" t="str">
        <x:v>Permanent</x:v>
      </x:c>
      <x:c r="E2168" t="str">
        <x:v>Manchester</x:v>
      </x:c>
      <x:c r="F2168" t="str">
        <x:v>Operative Driver</x:v>
      </x:c>
      <x:c r="G2168" t="str">
        <x:v>402742</x:v>
      </x:c>
      <x:c r="H2168" t="str">
        <x:v>Anna Ni</x:v>
      </x:c>
      <x:c r="I2168" s="22" t="n">
        <x:v>7.5</x:v>
      </x:c>
      <x:c r="J2168" t="str">
        <x:v>Worked</x:v>
      </x:c>
      <x:c r="K2168" t="str">
        <x:v>Employee 1979; home branch Manchester; assigned role Operative Driver | Deployment branch: Manchester | Actual role: Operative Driver | Jobs: 402742 | Customers: Anna Ni | Actual hours: 7.5; source records: 1</x:v>
      </x:c>
      <x:c r="L2168" t="str">
        <x:v>Include</x:v>
      </x:c>
      <x:c r="M2168"/>
      <x:c r="N2168"/>
    </x:row>
    <x:row r="2169">
      <x:c r="A2169" t="str">
        <x:v>Randi Wisdom|2026-06-19</x:v>
      </x:c>
      <x:c r="B2169" s="888" t="n">
        <x:v>46192</x:v>
      </x:c>
      <x:c r="C2169" t="str">
        <x:v>Randi Wisdom</x:v>
      </x:c>
      <x:c r="D2169" t="str">
        <x:v>Permanent</x:v>
      </x:c>
      <x:c r="E2169" t="str">
        <x:v>Manchester</x:v>
      </x:c>
      <x:c r="F2169" t="str">
        <x:v>Operative Driver</x:v>
      </x:c>
      <x:c r="G2169" t="str">
        <x:v>402742</x:v>
      </x:c>
      <x:c r="H2169" t="str">
        <x:v>Anna Ni</x:v>
      </x:c>
      <x:c r="I2169" s="22" t="n">
        <x:v>10.5</x:v>
      </x:c>
      <x:c r="J2169" t="str">
        <x:v>Worked</x:v>
      </x:c>
      <x:c r="K2169" t="str">
        <x:v>Employee 1979; home branch Manchester; assigned role Operative Driver | Deployment branch: Manchester | Actual role: Operative Driver | Jobs: 402742 | Customers: Anna Ni | Actual hours: 10.5; source records: 1</x:v>
      </x:c>
      <x:c r="L2169" t="str">
        <x:v>Include</x:v>
      </x:c>
      <x:c r="M2169"/>
      <x:c r="N2169"/>
    </x:row>
    <x:row r="2170">
      <x:c r="A2170" t="str">
        <x:v>Randi Wisdom|2026-06-20</x:v>
      </x:c>
      <x:c r="B2170" s="888" t="n">
        <x:v>46193</x:v>
      </x:c>
      <x:c r="C2170" t="str">
        <x:v>Randi Wisdom</x:v>
      </x:c>
      <x:c r="D2170" t="str">
        <x:v>Permanent</x:v>
      </x:c>
      <x:c r="E2170" t="str">
        <x:v>Manchester</x:v>
      </x:c>
      <x:c r="F2170" t="str">
        <x:v>Operative Driver</x:v>
      </x:c>
      <x:c r="G2170" t="str">
        <x:v>396008</x:v>
      </x:c>
      <x:c r="H2170" t="str">
        <x:v>HSBC - Branch Audits (1)</x:v>
      </x:c>
      <x:c r="I2170" s="22" t="n">
        <x:v>7.75</x:v>
      </x:c>
      <x:c r="J2170" t="str">
        <x:v>Worked</x:v>
      </x:c>
      <x:c r="K2170" t="str">
        <x:v>Employee 1979; home branch Manchester; assigned role Operative Driver | Deployment branch: Birmingham | Actual role: Operative Skilled | Jobs: 396008 | Customers: HSBC - Branch Audits (1) | Actual hours: 7.8; source records: 1</x:v>
      </x:c>
      <x:c r="L2170" t="str">
        <x:v>Include</x:v>
      </x:c>
      <x:c r="M2170"/>
      <x:c r="N2170"/>
    </x:row>
    <x:row r="2171">
      <x:c r="A2171" t="str">
        <x:v>Randi Wisdom|2026-06-22</x:v>
      </x:c>
      <x:c r="B2171" s="888" t="n">
        <x:v>46195</x:v>
      </x:c>
      <x:c r="C2171" t="str">
        <x:v>Randi Wisdom</x:v>
      </x:c>
      <x:c r="D2171" t="str">
        <x:v>Permanent</x:v>
      </x:c>
      <x:c r="E2171" t="str">
        <x:v>Manchester</x:v>
      </x:c>
      <x:c r="F2171" t="str">
        <x:v>Operative Driver</x:v>
      </x:c>
      <x:c r="G2171" t="str">
        <x:v>400321A, 398317E</x:v>
      </x:c>
      <x:c r="H2171" t="str">
        <x:v>Irwell Valley Homes; Restore Harrow Green</x:v>
      </x:c>
      <x:c r="I2171" s="22" t="n">
        <x:v>11.5</x:v>
      </x:c>
      <x:c r="J2171" t="str">
        <x:v>Worked — 2 records</x:v>
      </x:c>
      <x:c r="K2171" t="str">
        <x:v>Employee 1979; home branch Manchester; assigned role Operative Driver | Deployment branch: Manchester | Actual role: Operative Driver | Jobs: 400321A, 398317E | Customers: Irwell Valley Homes; Restore Harrow Green | Actual hours: 11.5; source records: 2</x:v>
      </x:c>
      <x:c r="L2171" t="str">
        <x:v>Include</x:v>
      </x:c>
      <x:c r="M2171"/>
      <x:c r="N2171"/>
    </x:row>
    <x:row r="2172">
      <x:c r="A2172" t="str">
        <x:v>Randi Wisdom|2026-06-24</x:v>
      </x:c>
      <x:c r="B2172" s="888" t="n">
        <x:v>46197</x:v>
      </x:c>
      <x:c r="C2172" t="str">
        <x:v>Randi Wisdom</x:v>
      </x:c>
      <x:c r="D2172" t="str">
        <x:v>Permanent</x:v>
      </x:c>
      <x:c r="E2172" t="str">
        <x:v>Manchester</x:v>
      </x:c>
      <x:c r="F2172" t="str">
        <x:v>Operative Driver</x:v>
      </x:c>
      <x:c r="G2172" t="str">
        <x:v>402306</x:v>
      </x:c>
      <x:c r="H2172" t="str">
        <x:v>Carole Zeall</x:v>
      </x:c>
      <x:c r="I2172" s="22" t="n">
        <x:v>10</x:v>
      </x:c>
      <x:c r="J2172" t="str">
        <x:v>Worked</x:v>
      </x:c>
      <x:c r="K2172" t="str">
        <x:v>Employee 1979; home branch Manchester; assigned role Operative Driver | Deployment branch: Manchester | Actual role: Operative Driver | Jobs: 402306 | Customers: Carole Zeall | Actual hours: 10.0; source records: 1</x:v>
      </x:c>
      <x:c r="L2172" t="str">
        <x:v>Include</x:v>
      </x:c>
      <x:c r="M2172"/>
      <x:c r="N2172"/>
    </x:row>
    <x:row r="2173">
      <x:c r="A2173" t="str">
        <x:v>Randi Wisdom|2026-06-25</x:v>
      </x:c>
      <x:c r="B2173" s="888" t="n">
        <x:v>46198</x:v>
      </x:c>
      <x:c r="C2173" t="str">
        <x:v>Randi Wisdom</x:v>
      </x:c>
      <x:c r="D2173" t="str">
        <x:v>Permanent</x:v>
      </x:c>
      <x:c r="E2173" t="str">
        <x:v>Manchester</x:v>
      </x:c>
      <x:c r="F2173" t="str">
        <x:v>Operative Driver</x:v>
      </x:c>
      <x:c r="G2173" t="str">
        <x:v>402306, 398317E</x:v>
      </x:c>
      <x:c r="H2173" t="str">
        <x:v>Carole Zeall; Restore Harrow Green</x:v>
      </x:c>
      <x:c r="I2173" s="22" t="n">
        <x:v>12</x:v>
      </x:c>
      <x:c r="J2173" t="str">
        <x:v>Worked — 2 records</x:v>
      </x:c>
      <x:c r="K2173" t="str">
        <x:v>Employee 1979; home branch Manchester; assigned role Operative Driver | Deployment branch: Manchester | Actual role: Operative Driver | Jobs: 402306, 398317E | Customers: Carole Zeall; Restore Harrow Green | Actual hours: 12.0; source records: 2</x:v>
      </x:c>
      <x:c r="L2173" t="str">
        <x:v>Include</x:v>
      </x:c>
      <x:c r="M2173"/>
      <x:c r="N2173"/>
    </x:row>
    <x:row r="2174">
      <x:c r="A2174" t="str">
        <x:v>Randi Wisdom|2026-06-26</x:v>
      </x:c>
      <x:c r="B2174" s="888" t="n">
        <x:v>46199</x:v>
      </x:c>
      <x:c r="C2174" t="str">
        <x:v>Randi Wisdom</x:v>
      </x:c>
      <x:c r="D2174" t="str">
        <x:v>Permanent</x:v>
      </x:c>
      <x:c r="E2174" t="str">
        <x:v>Manchester</x:v>
      </x:c>
      <x:c r="F2174" t="str">
        <x:v>Operative Driver</x:v>
      </x:c>
      <x:c r="G2174" t="str">
        <x:v>398317E</x:v>
      </x:c>
      <x:c r="H2174" t="str">
        <x:v>Restore Harrow Green</x:v>
      </x:c>
      <x:c r="I2174" s="22" t="n">
        <x:v>8.5</x:v>
      </x:c>
      <x:c r="J2174" t="str">
        <x:v>Worked</x:v>
      </x:c>
      <x:c r="K2174" t="str">
        <x:v>Employee 1979; home branch Manchester; assigned role Operative Driver | Deployment branch: Manchester | Actual role: Operative Porter | Jobs: 398317E | Customers: Restore Harrow Green | Actual hours: 8.5; source records: 1</x:v>
      </x:c>
      <x:c r="L2174" t="str">
        <x:v>Include</x:v>
      </x:c>
      <x:c r="M2174"/>
      <x:c r="N2174"/>
    </x:row>
    <x:row r="2175">
      <x:c r="A2175" t="str">
        <x:v>Randi Wisdom|2026-06-29</x:v>
      </x:c>
      <x:c r="B2175" s="888" t="n">
        <x:v>46202</x:v>
      </x:c>
      <x:c r="C2175" t="str">
        <x:v>Randi Wisdom</x:v>
      </x:c>
      <x:c r="D2175" t="str">
        <x:v>Permanent</x:v>
      </x:c>
      <x:c r="E2175" t="str">
        <x:v>Manchester</x:v>
      </x:c>
      <x:c r="F2175" t="str">
        <x:v>Operative Driver</x:v>
      </x:c>
      <x:c r="G2175" t="str">
        <x:v>401959</x:v>
      </x:c>
      <x:c r="H2175" t="str">
        <x:v>Kirklees Council - Heena Altaf</x:v>
      </x:c>
      <x:c r="I2175" s="22" t="n">
        <x:v>5</x:v>
      </x:c>
      <x:c r="J2175" t="str">
        <x:v>Worked</x:v>
      </x:c>
      <x:c r="K2175" t="str">
        <x:v>Employee 1979; home branch Manchester; assigned role Operative Driver | Deployment branch: Leeds | Actual role: Operative Driver | Jobs: 401959 | Customers: Kirklees Council - Heena Altaf | Actual hours: 5.0; source records: 1</x:v>
      </x:c>
      <x:c r="L2175" t="str">
        <x:v>Include</x:v>
      </x:c>
      <x:c r="M2175"/>
      <x:c r="N2175"/>
    </x:row>
    <x:row r="2176">
      <x:c r="A2176" t="str">
        <x:v>Randi Wisdom|2026-06-30</x:v>
      </x:c>
      <x:c r="B2176" s="888" t="n">
        <x:v>46203</x:v>
      </x:c>
      <x:c r="C2176" t="str">
        <x:v>Randi Wisdom</x:v>
      </x:c>
      <x:c r="D2176" t="str">
        <x:v>Permanent</x:v>
      </x:c>
      <x:c r="E2176" t="str">
        <x:v>Manchester</x:v>
      </x:c>
      <x:c r="F2176" t="str">
        <x:v>Operative Driver</x:v>
      </x:c>
      <x:c r="G2176" t="str">
        <x:v>402734</x:v>
      </x:c>
      <x:c r="H2176" t="str">
        <x:v>Kirklees Council - Paul Bingham-Smith</x:v>
      </x:c>
      <x:c r="I2176" s="22" t="n">
        <x:v>7.5</x:v>
      </x:c>
      <x:c r="J2176" t="str">
        <x:v>Worked</x:v>
      </x:c>
      <x:c r="K2176" t="str">
        <x:v>Employee 1979; home branch Manchester; assigned role Operative Driver | Deployment branch: Leeds | Actual role: Operative Driver | Jobs: 402734 | Customers: Kirklees Council - Paul Bingham-Smith | Actual hours: 7.5; source records: 1</x:v>
      </x:c>
      <x:c r="L2176" t="str">
        <x:v>Include</x:v>
      </x:c>
      <x:c r="M2176"/>
      <x:c r="N2176"/>
    </x:row>
    <x:row r="2177">
      <x:c r="A2177" t="str">
        <x:v>Ray Ahmed|2026-06-04</x:v>
      </x:c>
      <x:c r="B2177" s="888" t="n">
        <x:v>46177</x:v>
      </x:c>
      <x:c r="C2177" t="str">
        <x:v>Ray Ahmed</x:v>
      </x:c>
      <x:c r="D2177" t="str">
        <x:v>Permanent</x:v>
      </x:c>
      <x:c r="E2177" t="str">
        <x:v>Thurrock</x:v>
      </x:c>
      <x:c r="F2177" t="str">
        <x:v>Operative Porter</x:v>
      </x:c>
      <x:c r="G2177" t="str">
        <x:v>402547</x:v>
      </x:c>
      <x:c r="H2177" t="str">
        <x:v>London Metropolitan University</x:v>
      </x:c>
      <x:c r="I2177" s="22" t="n">
        <x:v>8</x:v>
      </x:c>
      <x:c r="J2177" t="str">
        <x:v>Worked</x:v>
      </x:c>
      <x:c r="K2177" t="str">
        <x:v>Employee 102675; home branch Thurrock; assigned role Operative Porter | Deployment branch: Thurrock | Actual role: Operative Porter | Jobs: 402547 | Customers: London Metropolitan University | Actual hours: 8.0; source records: 1</x:v>
      </x:c>
      <x:c r="L2177" t="str">
        <x:v>Include</x:v>
      </x:c>
      <x:c r="M2177"/>
      <x:c r="N2177"/>
    </x:row>
    <x:row r="2178">
      <x:c r="A2178" t="str">
        <x:v>Ray Ahmed|2026-06-05</x:v>
      </x:c>
      <x:c r="B2178" s="888" t="n">
        <x:v>46178</x:v>
      </x:c>
      <x:c r="C2178" t="str">
        <x:v>Ray Ahmed</x:v>
      </x:c>
      <x:c r="D2178" t="str">
        <x:v>Permanent</x:v>
      </x:c>
      <x:c r="E2178" t="str">
        <x:v>Thurrock</x:v>
      </x:c>
      <x:c r="F2178" t="str">
        <x:v>Operative Porter</x:v>
      </x:c>
      <x:c r="G2178" t="str">
        <x:v>402565</x:v>
      </x:c>
      <x:c r="H2178" t="str">
        <x:v>Bank of America Merrill Lynch</x:v>
      </x:c>
      <x:c r="I2178" s="22" t="n">
        <x:v>6.5</x:v>
      </x:c>
      <x:c r="J2178" t="str">
        <x:v>Worked</x:v>
      </x:c>
      <x:c r="K2178" t="str">
        <x:v>Employee 102675; home branch Thurrock; assigned role Operative Porter | Deployment branch: Thurrock | Actual role: Operative Porter | Jobs: 402565 | Customers: Bank of America Merrill Lynch | Actual hours: 6.5; source records: 1</x:v>
      </x:c>
      <x:c r="L2178" t="str">
        <x:v>Include</x:v>
      </x:c>
      <x:c r="M2178"/>
      <x:c r="N2178"/>
    </x:row>
    <x:row r="2179">
      <x:c r="A2179" t="str">
        <x:v>Ray Ahmed|2026-06-07</x:v>
      </x:c>
      <x:c r="B2179" s="888" t="n">
        <x:v>46180</x:v>
      </x:c>
      <x:c r="C2179" t="str">
        <x:v>Ray Ahmed</x:v>
      </x:c>
      <x:c r="D2179" t="str">
        <x:v>Permanent</x:v>
      </x:c>
      <x:c r="E2179" t="str">
        <x:v>Thurrock</x:v>
      </x:c>
      <x:c r="F2179" t="str">
        <x:v>Operative Porter</x:v>
      </x:c>
      <x:c r="G2179" t="str">
        <x:v>402565</x:v>
      </x:c>
      <x:c r="H2179" t="str">
        <x:v>Bank of America Merrill Lynch</x:v>
      </x:c>
      <x:c r="I2179" s="22" t="n">
        <x:v>8.5</x:v>
      </x:c>
      <x:c r="J2179" t="str">
        <x:v>Worked</x:v>
      </x:c>
      <x:c r="K2179" t="str">
        <x:v>Employee 102675; home branch Thurrock; assigned role Operative Porter | Deployment branch: Thurrock | Actual role: Operative Porter | Jobs: 402565 | Customers: Bank of America Merrill Lynch | Actual hours: 8.5; source records: 1</x:v>
      </x:c>
      <x:c r="L2179" t="str">
        <x:v>Include</x:v>
      </x:c>
      <x:c r="M2179"/>
      <x:c r="N2179"/>
    </x:row>
    <x:row r="2180">
      <x:c r="A2180" t="str">
        <x:v>Ray Ahmed|2026-06-11</x:v>
      </x:c>
      <x:c r="B2180" s="888" t="n">
        <x:v>46184</x:v>
      </x:c>
      <x:c r="C2180" t="str">
        <x:v>Ray Ahmed</x:v>
      </x:c>
      <x:c r="D2180" t="str">
        <x:v>Permanent</x:v>
      </x:c>
      <x:c r="E2180" t="str">
        <x:v>Thurrock</x:v>
      </x:c>
      <x:c r="F2180" t="str">
        <x:v>Operative Porter</x:v>
      </x:c>
      <x:c r="G2180" t="str">
        <x:v>402264</x:v>
      </x:c>
      <x:c r="H2180" t="str">
        <x:v>AlixPartners LLP</x:v>
      </x:c>
      <x:c r="I2180" s="22" t="n">
        <x:v>7</x:v>
      </x:c>
      <x:c r="J2180" t="str">
        <x:v>Worked</x:v>
      </x:c>
      <x:c r="K2180" t="str">
        <x:v>Employee 102675; home branch Thurrock; assigned role Operative Porter | Deployment branch: Thurrock | Actual role: Operative Porter | Jobs: 402264 | Customers: AlixPartners LLP | Actual hours: 7.0; source records: 1</x:v>
      </x:c>
      <x:c r="L2180" t="str">
        <x:v>Include</x:v>
      </x:c>
      <x:c r="M2180"/>
      <x:c r="N2180"/>
    </x:row>
    <x:row r="2181">
      <x:c r="A2181" t="str">
        <x:v>Ray Ahmed|2026-06-12</x:v>
      </x:c>
      <x:c r="B2181" s="888" t="n">
        <x:v>46185</x:v>
      </x:c>
      <x:c r="C2181" t="str">
        <x:v>Ray Ahmed</x:v>
      </x:c>
      <x:c r="D2181" t="str">
        <x:v>Permanent</x:v>
      </x:c>
      <x:c r="E2181" t="str">
        <x:v>Thurrock</x:v>
      </x:c>
      <x:c r="F2181" t="str">
        <x:v>Operative Porter</x:v>
      </x:c>
      <x:c r="G2181" t="str">
        <x:v>402732, 402329</x:v>
      </x:c>
      <x:c r="H2181" t="str">
        <x:v>Bank of America Merrill Lynch; Moody's Corporation/JLL</x:v>
      </x:c>
      <x:c r="I2181" s="22" t="n">
        <x:v>16</x:v>
      </x:c>
      <x:c r="J2181" t="str">
        <x:v>Worked — 2 records</x:v>
      </x:c>
      <x:c r="K2181" t="str">
        <x:v>Employee 102675; home branch Thurrock; assigned role Operative Porter | Deployment branch: Thurrock | Actual role: Operative Porter | Jobs: 402732, 402329 | Customers: Bank of America Merrill Lynch; Moody's Corporation/JLL | Actual hours: 16.0; source records: 2</x:v>
      </x:c>
      <x:c r="L2181" t="str">
        <x:v>Include</x:v>
      </x:c>
      <x:c r="M2181"/>
      <x:c r="N2181"/>
    </x:row>
    <x:row r="2182">
      <x:c r="A2182" t="str">
        <x:v>Ray Ahmed|2026-06-13</x:v>
      </x:c>
      <x:c r="B2182" s="888" t="n">
        <x:v>46186</x:v>
      </x:c>
      <x:c r="C2182" t="str">
        <x:v>Ray Ahmed</x:v>
      </x:c>
      <x:c r="D2182" t="str">
        <x:v>Permanent</x:v>
      </x:c>
      <x:c r="E2182" t="str">
        <x:v>Thurrock</x:v>
      </x:c>
      <x:c r="F2182" t="str">
        <x:v>Operative Porter</x:v>
      </x:c>
      <x:c r="G2182" t="str">
        <x:v>402732</x:v>
      </x:c>
      <x:c r="H2182" t="str">
        <x:v>Bank of America Merrill Lynch</x:v>
      </x:c>
      <x:c r="I2182" s="22" t="n">
        <x:v>8.5</x:v>
      </x:c>
      <x:c r="J2182" t="str">
        <x:v>Worked</x:v>
      </x:c>
      <x:c r="K2182" t="str">
        <x:v>Employee 102675; home branch Thurrock; assigned role Operative Porter | Deployment branch: Thurrock | Actual role: Operative Porter | Jobs: 402732 | Customers: Bank of America Merrill Lynch | Actual hours: 8.5; source records: 1</x:v>
      </x:c>
      <x:c r="L2182" t="str">
        <x:v>Include</x:v>
      </x:c>
      <x:c r="M2182"/>
      <x:c r="N2182"/>
    </x:row>
    <x:row r="2183">
      <x:c r="A2183" t="str">
        <x:v>Ray Ahmed|2026-06-14</x:v>
      </x:c>
      <x:c r="B2183" s="888" t="n">
        <x:v>46187</x:v>
      </x:c>
      <x:c r="C2183" t="str">
        <x:v>Ray Ahmed</x:v>
      </x:c>
      <x:c r="D2183" t="str">
        <x:v>Permanent</x:v>
      </x:c>
      <x:c r="E2183" t="str">
        <x:v>Thurrock</x:v>
      </x:c>
      <x:c r="F2183" t="str">
        <x:v>Operative Porter</x:v>
      </x:c>
      <x:c r="G2183" t="str">
        <x:v>402732</x:v>
      </x:c>
      <x:c r="H2183" t="str">
        <x:v>Bank of America Merrill Lynch</x:v>
      </x:c>
      <x:c r="I2183" s="22" t="n">
        <x:v>8.5</x:v>
      </x:c>
      <x:c r="J2183" t="str">
        <x:v>Worked</x:v>
      </x:c>
      <x:c r="K2183" t="str">
        <x:v>Employee 102675; home branch Thurrock; assigned role Operative Porter | Deployment branch: Thurrock | Actual role: Operative Porter | Jobs: 402732 | Customers: Bank of America Merrill Lynch | Actual hours: 8.5; source records: 1</x:v>
      </x:c>
      <x:c r="L2183" t="str">
        <x:v>Include</x:v>
      </x:c>
      <x:c r="M2183"/>
      <x:c r="N2183"/>
    </x:row>
    <x:row r="2184">
      <x:c r="A2184" t="str">
        <x:v>Ray Ahmed|2026-06-19</x:v>
      </x:c>
      <x:c r="B2184" s="888" t="n">
        <x:v>46192</x:v>
      </x:c>
      <x:c r="C2184" t="str">
        <x:v>Ray Ahmed</x:v>
      </x:c>
      <x:c r="D2184" t="str">
        <x:v>Permanent</x:v>
      </x:c>
      <x:c r="E2184" t="str">
        <x:v>Thurrock</x:v>
      </x:c>
      <x:c r="F2184" t="str">
        <x:v>Operative Porter</x:v>
      </x:c>
      <x:c r="G2184" t="str">
        <x:v>402575</x:v>
      </x:c>
      <x:c r="H2184" t="str">
        <x:v>Latham &amp; Watkins</x:v>
      </x:c>
      <x:c r="I2184" s="22" t="n">
        <x:v>9.5</x:v>
      </x:c>
      <x:c r="J2184" t="str">
        <x:v>Worked</x:v>
      </x:c>
      <x:c r="K2184" t="str">
        <x:v>Employee 102675; home branch Thurrock; assigned role Operative Porter | Deployment branch: Thurrock | Actual role: Operative Skilled | Jobs: 402575 | Customers: Latham &amp; Watkins | Actual hours: 9.5; source records: 1</x:v>
      </x:c>
      <x:c r="L2184" t="str">
        <x:v>Include</x:v>
      </x:c>
      <x:c r="M2184"/>
      <x:c r="N2184"/>
    </x:row>
    <x:row r="2185">
      <x:c r="A2185" t="str">
        <x:v>Ray Ahmed|2026-06-20</x:v>
      </x:c>
      <x:c r="B2185" s="888" t="n">
        <x:v>46193</x:v>
      </x:c>
      <x:c r="C2185" t="str">
        <x:v>Ray Ahmed</x:v>
      </x:c>
      <x:c r="D2185" t="str">
        <x:v>Permanent</x:v>
      </x:c>
      <x:c r="E2185" t="str">
        <x:v>Thurrock</x:v>
      </x:c>
      <x:c r="F2185" t="str">
        <x:v>Operative Porter</x:v>
      </x:c>
      <x:c r="G2185" t="str">
        <x:v>402264</x:v>
      </x:c>
      <x:c r="H2185" t="str">
        <x:v>AlixPartners LLP</x:v>
      </x:c>
      <x:c r="I2185" s="22" t="n">
        <x:v>8</x:v>
      </x:c>
      <x:c r="J2185" t="str">
        <x:v>Worked</x:v>
      </x:c>
      <x:c r="K2185" t="str">
        <x:v>Employee 102675; home branch Thurrock; assigned role Operative Porter | Deployment branch: Thurrock | Actual role: Operative Porter | Jobs: 402264 | Customers: AlixPartners LLP | Actual hours: 8.0; source records: 1</x:v>
      </x:c>
      <x:c r="L2185" t="str">
        <x:v>Include</x:v>
      </x:c>
      <x:c r="M2185"/>
      <x:c r="N2185"/>
    </x:row>
    <x:row r="2186">
      <x:c r="A2186" t="str">
        <x:v>Ray Ahmed|2026-06-25</x:v>
      </x:c>
      <x:c r="B2186" s="888" t="n">
        <x:v>46198</x:v>
      </x:c>
      <x:c r="C2186" t="str">
        <x:v>Ray Ahmed</x:v>
      </x:c>
      <x:c r="D2186" t="str">
        <x:v>Permanent</x:v>
      </x:c>
      <x:c r="E2186" t="str">
        <x:v>Thurrock</x:v>
      </x:c>
      <x:c r="F2186" t="str">
        <x:v>Operative Porter</x:v>
      </x:c>
      <x:c r="G2186" t="str">
        <x:v>402575</x:v>
      </x:c>
      <x:c r="H2186" t="str">
        <x:v>Latham &amp; Watkins</x:v>
      </x:c>
      <x:c r="I2186" s="22" t="n">
        <x:v>9.5</x:v>
      </x:c>
      <x:c r="J2186" t="str">
        <x:v>Worked</x:v>
      </x:c>
      <x:c r="K2186" t="str">
        <x:v>Employee 102675; home branch Thurrock; assigned role Operative Porter | Deployment branch: Thurrock | Actual role: Operative Skilled | Jobs: 402575 | Customers: Latham &amp; Watkins | Actual hours: 9.5; source records: 1</x:v>
      </x:c>
      <x:c r="L2186" t="str">
        <x:v>Include</x:v>
      </x:c>
      <x:c r="M2186"/>
      <x:c r="N2186"/>
    </x:row>
    <x:row r="2187">
      <x:c r="A2187" t="str">
        <x:v>Ray Ahmed|2026-06-26</x:v>
      </x:c>
      <x:c r="B2187" s="888" t="n">
        <x:v>46199</x:v>
      </x:c>
      <x:c r="C2187" t="str">
        <x:v>Ray Ahmed</x:v>
      </x:c>
      <x:c r="D2187" t="str">
        <x:v>Permanent</x:v>
      </x:c>
      <x:c r="E2187" t="str">
        <x:v>Thurrock</x:v>
      </x:c>
      <x:c r="F2187" t="str">
        <x:v>Operative Porter</x:v>
      </x:c>
      <x:c r="G2187" t="str">
        <x:v>402575</x:v>
      </x:c>
      <x:c r="H2187" t="str">
        <x:v>Latham &amp; Watkins</x:v>
      </x:c>
      <x:c r="I2187" s="22" t="n">
        <x:v>9.5</x:v>
      </x:c>
      <x:c r="J2187" t="str">
        <x:v>Worked</x:v>
      </x:c>
      <x:c r="K2187" t="str">
        <x:v>Employee 102675; home branch Thurrock; assigned role Operative Porter | Deployment branch: Thurrock | Actual role: Operative Skilled | Jobs: 402575 | Customers: Latham &amp; Watkins | Actual hours: 9.5; source records: 1</x:v>
      </x:c>
      <x:c r="L2187" t="str">
        <x:v>Include</x:v>
      </x:c>
      <x:c r="M2187"/>
      <x:c r="N2187"/>
    </x:row>
    <x:row r="2188">
      <x:c r="A2188" t="str">
        <x:v>Robert Moore|2026-06-01</x:v>
      </x:c>
      <x:c r="B2188" s="888" t="n">
        <x:v>46174</x:v>
      </x:c>
      <x:c r="C2188" t="str">
        <x:v>Robert Moore</x:v>
      </x:c>
      <x:c r="D2188" t="str">
        <x:v>Permanent</x:v>
      </x:c>
      <x:c r="E2188" t="str">
        <x:v>Glasgow</x:v>
      </x:c>
      <x:c r="F2188" t="str">
        <x:v>Operative Porter</x:v>
      </x:c>
      <x:c r="G2188" t="str">
        <x:v>402424</x:v>
      </x:c>
      <x:c r="H2188" t="str">
        <x:v>NHS Greater Glasgow</x:v>
      </x:c>
      <x:c r="I2188" s="22" t="n">
        <x:v>8</x:v>
      </x:c>
      <x:c r="J2188" t="str">
        <x:v>Worked</x:v>
      </x:c>
      <x:c r="K2188" t="str">
        <x:v>Employee 2309; home branch Glasgow; assigned role Operative Porter | Deployment branch: Glasgow | Actual role: Operative Porter | Jobs: 402424 | Customers: NHS Greater Glasgow | Actual hours: 8.0; source records: 1</x:v>
      </x:c>
      <x:c r="L2188" t="str">
        <x:v>Include</x:v>
      </x:c>
      <x:c r="M2188"/>
      <x:c r="N2188"/>
    </x:row>
    <x:row r="2189">
      <x:c r="A2189" t="str">
        <x:v>Robert Moore|2026-06-02</x:v>
      </x:c>
      <x:c r="B2189" s="888" t="n">
        <x:v>46175</x:v>
      </x:c>
      <x:c r="C2189" t="str">
        <x:v>Robert Moore</x:v>
      </x:c>
      <x:c r="D2189" t="str">
        <x:v>Permanent</x:v>
      </x:c>
      <x:c r="E2189" t="str">
        <x:v>Glasgow</x:v>
      </x:c>
      <x:c r="F2189" t="str">
        <x:v>Operative Porter</x:v>
      </x:c>
      <x:c r="G2189" t="str">
        <x:v>402402</x:v>
      </x:c>
      <x:c r="H2189" t="str">
        <x:v>NHS Greater Glasgow</x:v>
      </x:c>
      <x:c r="I2189" s="22" t="n">
        <x:v>7.5</x:v>
      </x:c>
      <x:c r="J2189" t="str">
        <x:v>Worked</x:v>
      </x:c>
      <x:c r="K2189" t="str">
        <x:v>Employee 2309; home branch Glasgow; assigned role Operative Porter | Deployment branch: Glasgow | Actual role: Operative Porter | Jobs: 402402 | Customers: NHS Greater Glasgow | Actual hours: 7.5; source records: 1</x:v>
      </x:c>
      <x:c r="L2189" t="str">
        <x:v>Include</x:v>
      </x:c>
      <x:c r="M2189"/>
      <x:c r="N2189"/>
    </x:row>
    <x:row r="2190">
      <x:c r="A2190" t="str">
        <x:v>Robert Moore|2026-06-03</x:v>
      </x:c>
      <x:c r="B2190" s="888" t="n">
        <x:v>46176</x:v>
      </x:c>
      <x:c r="C2190" t="str">
        <x:v>Robert Moore</x:v>
      </x:c>
      <x:c r="D2190" t="str">
        <x:v>Permanent</x:v>
      </x:c>
      <x:c r="E2190" t="str">
        <x:v>Glasgow</x:v>
      </x:c>
      <x:c r="F2190" t="str">
        <x:v>Operative Porter</x:v>
      </x:c>
      <x:c r="G2190" t="str">
        <x:v>401631</x:v>
      </x:c>
      <x:c r="H2190" t="str">
        <x:v>Roche Diagnostics Motherwell</x:v>
      </x:c>
      <x:c r="I2190" s="22" t="n">
        <x:v>8</x:v>
      </x:c>
      <x:c r="J2190" t="str">
        <x:v>Worked</x:v>
      </x:c>
      <x:c r="K2190" t="str">
        <x:v>Employee 2309; home branch Glasgow; assigned role Operative Porter | Deployment branch: Glasgow | Actual role: Operative Driver | Jobs: 401631 | Customers: Roche Diagnostics Motherwell | Actual hours: 8.0; source records: 1</x:v>
      </x:c>
      <x:c r="L2190" t="str">
        <x:v>Include</x:v>
      </x:c>
      <x:c r="M2190"/>
      <x:c r="N2190"/>
    </x:row>
    <x:row r="2191">
      <x:c r="A2191" t="str">
        <x:v>Robert Moore|2026-06-04</x:v>
      </x:c>
      <x:c r="B2191" s="888" t="n">
        <x:v>46177</x:v>
      </x:c>
      <x:c r="C2191" t="str">
        <x:v>Robert Moore</x:v>
      </x:c>
      <x:c r="D2191" t="str">
        <x:v>Permanent</x:v>
      </x:c>
      <x:c r="E2191" t="str">
        <x:v>Glasgow</x:v>
      </x:c>
      <x:c r="F2191" t="str">
        <x:v>Operative Porter</x:v>
      </x:c>
      <x:c r="G2191" t="str">
        <x:v>401631</x:v>
      </x:c>
      <x:c r="H2191" t="str">
        <x:v>Roche Diagnostics Motherwell</x:v>
      </x:c>
      <x:c r="I2191" s="22" t="n">
        <x:v>7.5</x:v>
      </x:c>
      <x:c r="J2191" t="str">
        <x:v>Worked</x:v>
      </x:c>
      <x:c r="K2191" t="str">
        <x:v>Employee 2309; home branch Glasgow; assigned role Operative Porter | Deployment branch: Glasgow | Actual role: Operative Driver | Jobs: 401631 | Customers: Roche Diagnostics Motherwell | Actual hours: 7.5; source records: 1</x:v>
      </x:c>
      <x:c r="L2191" t="str">
        <x:v>Include</x:v>
      </x:c>
      <x:c r="M2191"/>
      <x:c r="N2191"/>
    </x:row>
    <x:row r="2192">
      <x:c r="A2192" t="str">
        <x:v>Robert Moore|2026-06-05</x:v>
      </x:c>
      <x:c r="B2192" s="888" t="n">
        <x:v>46178</x:v>
      </x:c>
      <x:c r="C2192" t="str">
        <x:v>Robert Moore</x:v>
      </x:c>
      <x:c r="D2192" t="str">
        <x:v>Permanent</x:v>
      </x:c>
      <x:c r="E2192" t="str">
        <x:v>Glasgow</x:v>
      </x:c>
      <x:c r="F2192" t="str">
        <x:v>Operative Porter</x:v>
      </x:c>
      <x:c r="G2192" t="str">
        <x:v>401631</x:v>
      </x:c>
      <x:c r="H2192" t="str">
        <x:v>Roche Diagnostics Motherwell</x:v>
      </x:c>
      <x:c r="I2192" s="22" t="n">
        <x:v>8</x:v>
      </x:c>
      <x:c r="J2192" t="str">
        <x:v>Worked</x:v>
      </x:c>
      <x:c r="K2192" t="str">
        <x:v>Employee 2309; home branch Glasgow; assigned role Operative Porter | Deployment branch: Glasgow | Actual role: Operative Driver | Jobs: 401631 | Customers: Roche Diagnostics Motherwell | Actual hours: 8.0; source records: 1</x:v>
      </x:c>
      <x:c r="L2192" t="str">
        <x:v>Include</x:v>
      </x:c>
      <x:c r="M2192"/>
      <x:c r="N2192"/>
    </x:row>
    <x:row r="2193">
      <x:c r="A2193" t="str">
        <x:v>Robert Moore|2026-06-08</x:v>
      </x:c>
      <x:c r="B2193" s="888" t="n">
        <x:v>46181</x:v>
      </x:c>
      <x:c r="C2193" t="str">
        <x:v>Robert Moore</x:v>
      </x:c>
      <x:c r="D2193" t="str">
        <x:v>Permanent</x:v>
      </x:c>
      <x:c r="E2193" t="str">
        <x:v>Glasgow</x:v>
      </x:c>
      <x:c r="F2193" t="str">
        <x:v>Operative Porter</x:v>
      </x:c>
      <x:c r="G2193" t="str">
        <x:v>400922</x:v>
      </x:c>
      <x:c r="H2193" t="str">
        <x:v>C/O Restore Document Management</x:v>
      </x:c>
      <x:c r="I2193" s="22" t="n">
        <x:v>8.5</x:v>
      </x:c>
      <x:c r="J2193" t="str">
        <x:v>Worked</x:v>
      </x:c>
      <x:c r="K2193" t="str">
        <x:v>Employee 2309; home branch Glasgow; assigned role Operative Porter | Deployment branch: Glasgow | Actual role: Operative Porter | Jobs: 400922 | Customers: C/O Restore Document Management | Actual hours: 8.5; source records: 1</x:v>
      </x:c>
      <x:c r="L2193" t="str">
        <x:v>Include</x:v>
      </x:c>
      <x:c r="M2193"/>
      <x:c r="N2193"/>
    </x:row>
    <x:row r="2194">
      <x:c r="A2194" t="str">
        <x:v>Robert Moore|2026-06-09</x:v>
      </x:c>
      <x:c r="B2194" s="888" t="n">
        <x:v>46182</x:v>
      </x:c>
      <x:c r="C2194" t="str">
        <x:v>Robert Moore</x:v>
      </x:c>
      <x:c r="D2194" t="str">
        <x:v>Permanent</x:v>
      </x:c>
      <x:c r="E2194" t="str">
        <x:v>Glasgow</x:v>
      </x:c>
      <x:c r="F2194" t="str">
        <x:v>Operative Porter</x:v>
      </x:c>
      <x:c r="G2194" t="str">
        <x:v>400922</x:v>
      </x:c>
      <x:c r="H2194" t="str">
        <x:v>C/O Restore Document Management</x:v>
      </x:c>
      <x:c r="I2194" s="22" t="n">
        <x:v>6.5</x:v>
      </x:c>
      <x:c r="J2194" t="str">
        <x:v>Worked</x:v>
      </x:c>
      <x:c r="K2194" t="str">
        <x:v>Employee 2309; home branch Glasgow; assigned role Operative Porter | Deployment branch: Glasgow | Actual role: Operative Porter | Jobs: 400922 | Customers: C/O Restore Document Management | Actual hours: 6.5; source records: 1</x:v>
      </x:c>
      <x:c r="L2194" t="str">
        <x:v>Include</x:v>
      </x:c>
      <x:c r="M2194"/>
      <x:c r="N2194"/>
    </x:row>
    <x:row r="2195">
      <x:c r="A2195" t="str">
        <x:v>Robert Moore|2026-06-10</x:v>
      </x:c>
      <x:c r="B2195" s="888" t="n">
        <x:v>46183</x:v>
      </x:c>
      <x:c r="C2195" t="str">
        <x:v>Robert Moore</x:v>
      </x:c>
      <x:c r="D2195" t="str">
        <x:v>Permanent</x:v>
      </x:c>
      <x:c r="E2195" t="str">
        <x:v>Glasgow</x:v>
      </x:c>
      <x:c r="F2195" t="str">
        <x:v>Operative Porter</x:v>
      </x:c>
      <x:c r="G2195" t="str">
        <x:v>400922</x:v>
      </x:c>
      <x:c r="H2195" t="str">
        <x:v>C/O Restore Document Management</x:v>
      </x:c>
      <x:c r="I2195" s="22" t="n">
        <x:v>4</x:v>
      </x:c>
      <x:c r="J2195" t="str">
        <x:v>Worked</x:v>
      </x:c>
      <x:c r="K2195" t="str">
        <x:v>Employee 2309; home branch Glasgow; assigned role Operative Porter | Deployment branch: Glasgow | Actual role: Operative Porter | Jobs: 400922 | Customers: C/O Restore Document Management | Actual hours: 4.0; source records: 1</x:v>
      </x:c>
      <x:c r="L2195" t="str">
        <x:v>Include</x:v>
      </x:c>
      <x:c r="M2195"/>
      <x:c r="N2195"/>
    </x:row>
    <x:row r="2196">
      <x:c r="A2196" t="str">
        <x:v>Robert Moore|2026-06-11</x:v>
      </x:c>
      <x:c r="B2196" s="888" t="n">
        <x:v>46184</x:v>
      </x:c>
      <x:c r="C2196" t="str">
        <x:v>Robert Moore</x:v>
      </x:c>
      <x:c r="D2196" t="str">
        <x:v>Permanent</x:v>
      </x:c>
      <x:c r="E2196" t="str">
        <x:v>Glasgow</x:v>
      </x:c>
      <x:c r="F2196" t="str">
        <x:v>Operative Porter</x:v>
      </x:c>
      <x:c r="G2196" t="str">
        <x:v>400922</x:v>
      </x:c>
      <x:c r="H2196" t="str">
        <x:v>C/O Restore Document Management</x:v>
      </x:c>
      <x:c r="I2196" s="22" t="n">
        <x:v>9</x:v>
      </x:c>
      <x:c r="J2196" t="str">
        <x:v>Worked</x:v>
      </x:c>
      <x:c r="K2196" t="str">
        <x:v>Employee 2309; home branch Glasgow; assigned role Operative Porter | Deployment branch: Glasgow | Actual role: Operative Porter | Jobs: 400922 | Customers: C/O Restore Document Management | Actual hours: 9.0; source records: 1</x:v>
      </x:c>
      <x:c r="L2196" t="str">
        <x:v>Include</x:v>
      </x:c>
      <x:c r="M2196"/>
      <x:c r="N2196"/>
    </x:row>
    <x:row r="2197">
      <x:c r="A2197" t="str">
        <x:v>Robert Moore|2026-06-12</x:v>
      </x:c>
      <x:c r="B2197" s="888" t="n">
        <x:v>46185</x:v>
      </x:c>
      <x:c r="C2197" t="str">
        <x:v>Robert Moore</x:v>
      </x:c>
      <x:c r="D2197" t="str">
        <x:v>Permanent</x:v>
      </x:c>
      <x:c r="E2197" t="str">
        <x:v>Glasgow</x:v>
      </x:c>
      <x:c r="F2197" t="str">
        <x:v>Operative Porter</x:v>
      </x:c>
      <x:c r="G2197" t="str">
        <x:v>400922</x:v>
      </x:c>
      <x:c r="H2197" t="str">
        <x:v>C/O Restore Document Management</x:v>
      </x:c>
      <x:c r="I2197" s="22" t="n">
        <x:v>8</x:v>
      </x:c>
      <x:c r="J2197" t="str">
        <x:v>Worked</x:v>
      </x:c>
      <x:c r="K2197" t="str">
        <x:v>Employee 2309; home branch Glasgow; assigned role Operative Porter | Deployment branch: Glasgow | Actual role: Operative Porter | Jobs: 400922 | Customers: C/O Restore Document Management | Actual hours: 8.0; source records: 1</x:v>
      </x:c>
      <x:c r="L2197" t="str">
        <x:v>Include</x:v>
      </x:c>
      <x:c r="M2197"/>
      <x:c r="N2197"/>
    </x:row>
    <x:row r="2198">
      <x:c r="A2198" t="str">
        <x:v>Robert Moore|2026-06-16</x:v>
      </x:c>
      <x:c r="B2198" s="888" t="n">
        <x:v>46189</x:v>
      </x:c>
      <x:c r="C2198" t="str">
        <x:v>Robert Moore</x:v>
      </x:c>
      <x:c r="D2198" t="str">
        <x:v>Permanent</x:v>
      </x:c>
      <x:c r="E2198" t="str">
        <x:v>Glasgow</x:v>
      </x:c>
      <x:c r="F2198" t="str">
        <x:v>Operative Porter</x:v>
      </x:c>
      <x:c r="G2198" t="str">
        <x:v>400922</x:v>
      </x:c>
      <x:c r="H2198" t="str">
        <x:v>C/O Restore Document Management</x:v>
      </x:c>
      <x:c r="I2198" s="22" t="n">
        <x:v>8</x:v>
      </x:c>
      <x:c r="J2198" t="str">
        <x:v>Worked</x:v>
      </x:c>
      <x:c r="K2198" t="str">
        <x:v>Employee 2309; home branch Glasgow; assigned role Operative Porter | Deployment branch: Glasgow | Actual role: Operative Porter | Jobs: 400922 | Customers: C/O Restore Document Management | Actual hours: 8.0; source records: 1</x:v>
      </x:c>
      <x:c r="L2198" t="str">
        <x:v>Include</x:v>
      </x:c>
      <x:c r="M2198"/>
      <x:c r="N2198"/>
    </x:row>
    <x:row r="2199">
      <x:c r="A2199" t="str">
        <x:v>Robert Moore|2026-06-17</x:v>
      </x:c>
      <x:c r="B2199" s="888" t="n">
        <x:v>46190</x:v>
      </x:c>
      <x:c r="C2199" t="str">
        <x:v>Robert Moore</x:v>
      </x:c>
      <x:c r="D2199" t="str">
        <x:v>Permanent</x:v>
      </x:c>
      <x:c r="E2199" t="str">
        <x:v>Glasgow</x:v>
      </x:c>
      <x:c r="F2199" t="str">
        <x:v>Operative Porter</x:v>
      </x:c>
      <x:c r="G2199" t="str">
        <x:v>398360E</x:v>
      </x:c>
      <x:c r="H2199" t="str">
        <x:v>Restore Harrow Green</x:v>
      </x:c>
      <x:c r="I2199" s="22" t="n">
        <x:v>6.5</x:v>
      </x:c>
      <x:c r="J2199" t="str">
        <x:v>Worked</x:v>
      </x:c>
      <x:c r="K2199" t="str">
        <x:v>Employee 2309; home branch Glasgow; assigned role Operative Porter | Deployment branch: Glasgow | Actual role: Operative Driver | Jobs: 398360E | Customers: Restore Harrow Green | Actual hours: 6.5; source records: 1</x:v>
      </x:c>
      <x:c r="L2199" t="str">
        <x:v>Include</x:v>
      </x:c>
      <x:c r="M2199"/>
      <x:c r="N2199"/>
    </x:row>
    <x:row r="2200">
      <x:c r="A2200" t="str">
        <x:v>Robert Moore|2026-06-18</x:v>
      </x:c>
      <x:c r="B2200" s="888" t="n">
        <x:v>46191</x:v>
      </x:c>
      <x:c r="C2200" t="str">
        <x:v>Robert Moore</x:v>
      </x:c>
      <x:c r="D2200" t="str">
        <x:v>Permanent</x:v>
      </x:c>
      <x:c r="E2200" t="str">
        <x:v>Glasgow</x:v>
      </x:c>
      <x:c r="F2200" t="str">
        <x:v>Operative Porter</x:v>
      </x:c>
      <x:c r="G2200" t="str">
        <x:v>400922</x:v>
      </x:c>
      <x:c r="H2200" t="str">
        <x:v>C/O Restore Document Management</x:v>
      </x:c>
      <x:c r="I2200" s="22" t="n">
        <x:v>7</x:v>
      </x:c>
      <x:c r="J2200" t="str">
        <x:v>Worked</x:v>
      </x:c>
      <x:c r="K2200" t="str">
        <x:v>Employee 2309; home branch Glasgow; assigned role Operative Porter | Deployment branch: Glasgow | Actual role: Operative Porter | Jobs: 400922 | Customers: C/O Restore Document Management | Actual hours: 7.0; source records: 1</x:v>
      </x:c>
      <x:c r="L2200" t="str">
        <x:v>Include</x:v>
      </x:c>
      <x:c r="M2200"/>
      <x:c r="N2200"/>
    </x:row>
    <x:row r="2201">
      <x:c r="A2201" t="str">
        <x:v>Robert Moore|2026-06-19</x:v>
      </x:c>
      <x:c r="B2201" s="888" t="n">
        <x:v>46192</x:v>
      </x:c>
      <x:c r="C2201" t="str">
        <x:v>Robert Moore</x:v>
      </x:c>
      <x:c r="D2201" t="str">
        <x:v>Permanent</x:v>
      </x:c>
      <x:c r="E2201" t="str">
        <x:v>Glasgow</x:v>
      </x:c>
      <x:c r="F2201" t="str">
        <x:v>Operative Porter</x:v>
      </x:c>
      <x:c r="G2201" t="str">
        <x:v>400922</x:v>
      </x:c>
      <x:c r="H2201" t="str">
        <x:v>C/O Restore Document Management</x:v>
      </x:c>
      <x:c r="I2201" s="22" t="n">
        <x:v>8</x:v>
      </x:c>
      <x:c r="J2201" t="str">
        <x:v>Worked</x:v>
      </x:c>
      <x:c r="K2201" t="str">
        <x:v>Employee 2309; home branch Glasgow; assigned role Operative Porter | Deployment branch: Glasgow | Actual role: Operative Porter | Jobs: 400922 | Customers: C/O Restore Document Management | Actual hours: 8.0; source records: 1</x:v>
      </x:c>
      <x:c r="L2201" t="str">
        <x:v>Include</x:v>
      </x:c>
      <x:c r="M2201"/>
      <x:c r="N2201"/>
    </x:row>
    <x:row r="2202">
      <x:c r="A2202" t="str">
        <x:v>Robert Moore|2026-06-22</x:v>
      </x:c>
      <x:c r="B2202" s="888" t="n">
        <x:v>46195</x:v>
      </x:c>
      <x:c r="C2202" t="str">
        <x:v>Robert Moore</x:v>
      </x:c>
      <x:c r="D2202" t="str">
        <x:v>Permanent</x:v>
      </x:c>
      <x:c r="E2202" t="str">
        <x:v>Glasgow</x:v>
      </x:c>
      <x:c r="F2202" t="str">
        <x:v>Operative Porter</x:v>
      </x:c>
      <x:c r="G2202" t="str">
        <x:v>400922</x:v>
      </x:c>
      <x:c r="H2202" t="str">
        <x:v>C/O Restore Document Management</x:v>
      </x:c>
      <x:c r="I2202" s="22" t="n">
        <x:v>8</x:v>
      </x:c>
      <x:c r="J2202" t="str">
        <x:v>Worked</x:v>
      </x:c>
      <x:c r="K2202" t="str">
        <x:v>Employee 2309; home branch Glasgow; assigned role Operative Porter | Deployment branch: Glasgow | Actual role: Operative Porter | Jobs: 400922 | Customers: C/O Restore Document Management | Actual hours: 8.0; source records: 1</x:v>
      </x:c>
      <x:c r="L2202" t="str">
        <x:v>Include</x:v>
      </x:c>
      <x:c r="M2202"/>
      <x:c r="N2202"/>
    </x:row>
    <x:row r="2203">
      <x:c r="A2203" t="str">
        <x:v>Robert Moore|2026-06-23</x:v>
      </x:c>
      <x:c r="B2203" s="888" t="n">
        <x:v>46196</x:v>
      </x:c>
      <x:c r="C2203" t="str">
        <x:v>Robert Moore</x:v>
      </x:c>
      <x:c r="D2203" t="str">
        <x:v>Permanent</x:v>
      </x:c>
      <x:c r="E2203" t="str">
        <x:v>Glasgow</x:v>
      </x:c>
      <x:c r="F2203" t="str">
        <x:v>Operative Porter</x:v>
      </x:c>
      <x:c r="G2203" t="str">
        <x:v>400922</x:v>
      </x:c>
      <x:c r="H2203" t="str">
        <x:v>C/O Restore Document Management</x:v>
      </x:c>
      <x:c r="I2203" s="22" t="n">
        <x:v>10</x:v>
      </x:c>
      <x:c r="J2203" t="str">
        <x:v>Worked</x:v>
      </x:c>
      <x:c r="K2203" t="str">
        <x:v>Employee 2309; home branch Glasgow; assigned role Operative Porter | Deployment branch: Glasgow | Actual role: Operative Porter | Jobs: 400922 | Customers: C/O Restore Document Management | Actual hours: 10.0; source records: 1</x:v>
      </x:c>
      <x:c r="L2203" t="str">
        <x:v>Include</x:v>
      </x:c>
      <x:c r="M2203"/>
      <x:c r="N2203"/>
    </x:row>
    <x:row r="2204">
      <x:c r="A2204" t="str">
        <x:v>Robert Moore|2026-06-24</x:v>
      </x:c>
      <x:c r="B2204" s="888" t="n">
        <x:v>46197</x:v>
      </x:c>
      <x:c r="C2204" t="str">
        <x:v>Robert Moore</x:v>
      </x:c>
      <x:c r="D2204" t="str">
        <x:v>Permanent</x:v>
      </x:c>
      <x:c r="E2204" t="str">
        <x:v>Glasgow</x:v>
      </x:c>
      <x:c r="F2204" t="str">
        <x:v>Operative Porter</x:v>
      </x:c>
      <x:c r="G2204" t="str">
        <x:v>400922</x:v>
      </x:c>
      <x:c r="H2204" t="str">
        <x:v>C/O Restore Document Management</x:v>
      </x:c>
      <x:c r="I2204" s="22" t="n">
        <x:v>10</x:v>
      </x:c>
      <x:c r="J2204" t="str">
        <x:v>Worked</x:v>
      </x:c>
      <x:c r="K2204" t="str">
        <x:v>Employee 2309; home branch Glasgow; assigned role Operative Porter | Deployment branch: Glasgow | Actual role: Operative Porter | Jobs: 400922 | Customers: C/O Restore Document Management | Actual hours: 10.0; source records: 1</x:v>
      </x:c>
      <x:c r="L2204" t="str">
        <x:v>Include</x:v>
      </x:c>
      <x:c r="M2204"/>
      <x:c r="N2204"/>
    </x:row>
    <x:row r="2205">
      <x:c r="A2205" t="str">
        <x:v>Robert Moore|2026-06-25</x:v>
      </x:c>
      <x:c r="B2205" s="888" t="n">
        <x:v>46198</x:v>
      </x:c>
      <x:c r="C2205" t="str">
        <x:v>Robert Moore</x:v>
      </x:c>
      <x:c r="D2205" t="str">
        <x:v>Permanent</x:v>
      </x:c>
      <x:c r="E2205" t="str">
        <x:v>Glasgow</x:v>
      </x:c>
      <x:c r="F2205" t="str">
        <x:v>Operative Porter</x:v>
      </x:c>
      <x:c r="G2205" t="str">
        <x:v>400922</x:v>
      </x:c>
      <x:c r="H2205" t="str">
        <x:v>C/O Restore Document Management</x:v>
      </x:c>
      <x:c r="I2205" s="22" t="n">
        <x:v>8</x:v>
      </x:c>
      <x:c r="J2205" t="str">
        <x:v>Worked</x:v>
      </x:c>
      <x:c r="K2205" t="str">
        <x:v>Employee 2309; home branch Glasgow; assigned role Operative Porter | Deployment branch: Glasgow | Actual role: Operative Porter | Jobs: 400922 | Customers: C/O Restore Document Management | Actual hours: 8.0; source records: 1</x:v>
      </x:c>
      <x:c r="L2205" t="str">
        <x:v>Include</x:v>
      </x:c>
      <x:c r="M2205"/>
      <x:c r="N2205"/>
    </x:row>
    <x:row r="2206">
      <x:c r="A2206" t="str">
        <x:v>Robert Moore|2026-06-26</x:v>
      </x:c>
      <x:c r="B2206" s="888" t="n">
        <x:v>46199</x:v>
      </x:c>
      <x:c r="C2206" t="str">
        <x:v>Robert Moore</x:v>
      </x:c>
      <x:c r="D2206" t="str">
        <x:v>Permanent</x:v>
      </x:c>
      <x:c r="E2206" t="str">
        <x:v>Glasgow</x:v>
      </x:c>
      <x:c r="F2206" t="str">
        <x:v>Operative Porter</x:v>
      </x:c>
      <x:c r="G2206" t="str">
        <x:v>400922</x:v>
      </x:c>
      <x:c r="H2206" t="str">
        <x:v>C/O Restore Document Management</x:v>
      </x:c>
      <x:c r="I2206" s="22" t="n">
        <x:v>9</x:v>
      </x:c>
      <x:c r="J2206" t="str">
        <x:v>Worked</x:v>
      </x:c>
      <x:c r="K2206" t="str">
        <x:v>Employee 2309; home branch Glasgow; assigned role Operative Porter | Deployment branch: Glasgow | Actual role: Operative Porter | Jobs: 400922 | Customers: C/O Restore Document Management | Actual hours: 9.0; source records: 1</x:v>
      </x:c>
      <x:c r="L2206" t="str">
        <x:v>Include</x:v>
      </x:c>
      <x:c r="M2206"/>
      <x:c r="N2206"/>
    </x:row>
    <x:row r="2207">
      <x:c r="A2207" t="str">
        <x:v>Robert Moore|2026-06-29</x:v>
      </x:c>
      <x:c r="B2207" s="888" t="n">
        <x:v>46202</x:v>
      </x:c>
      <x:c r="C2207" t="str">
        <x:v>Robert Moore</x:v>
      </x:c>
      <x:c r="D2207" t="str">
        <x:v>Permanent</x:v>
      </x:c>
      <x:c r="E2207" t="str">
        <x:v>Glasgow</x:v>
      </x:c>
      <x:c r="F2207" t="str">
        <x:v>Operative Porter</x:v>
      </x:c>
      <x:c r="G2207" t="str">
        <x:v>400922</x:v>
      </x:c>
      <x:c r="H2207" t="str">
        <x:v>C/O Restore Document Management</x:v>
      </x:c>
      <x:c r="I2207" s="22" t="n">
        <x:v>8</x:v>
      </x:c>
      <x:c r="J2207" t="str">
        <x:v>Worked</x:v>
      </x:c>
      <x:c r="K2207" t="str">
        <x:v>Employee 2309; home branch Glasgow; assigned role Operative Porter | Deployment branch: Glasgow | Actual role: Operative Porter | Jobs: 400922 | Customers: C/O Restore Document Management | Actual hours: 8.0; source records: 1</x:v>
      </x:c>
      <x:c r="L2207" t="str">
        <x:v>Include</x:v>
      </x:c>
      <x:c r="M2207"/>
      <x:c r="N2207"/>
    </x:row>
    <x:row r="2208">
      <x:c r="A2208" t="str">
        <x:v>Robert Moore|2026-06-30</x:v>
      </x:c>
      <x:c r="B2208" s="888" t="n">
        <x:v>46203</x:v>
      </x:c>
      <x:c r="C2208" t="str">
        <x:v>Robert Moore</x:v>
      </x:c>
      <x:c r="D2208" t="str">
        <x:v>Permanent</x:v>
      </x:c>
      <x:c r="E2208" t="str">
        <x:v>Glasgow</x:v>
      </x:c>
      <x:c r="F2208" t="str">
        <x:v>Operative Porter</x:v>
      </x:c>
      <x:c r="G2208" t="str">
        <x:v>400922</x:v>
      </x:c>
      <x:c r="H2208" t="str">
        <x:v>C/O Restore Document Management</x:v>
      </x:c>
      <x:c r="I2208" s="22" t="n">
        <x:v>9</x:v>
      </x:c>
      <x:c r="J2208" t="str">
        <x:v>Worked</x:v>
      </x:c>
      <x:c r="K2208" t="str">
        <x:v>Employee 2309; home branch Glasgow; assigned role Operative Porter | Deployment branch: Glasgow | Actual role: Operative Porter | Jobs: 400922 | Customers: C/O Restore Document Management | Actual hours: 9.0; source records: 1</x:v>
      </x:c>
      <x:c r="L2208" t="str">
        <x:v>Include</x:v>
      </x:c>
      <x:c r="M2208"/>
      <x:c r="N2208"/>
    </x:row>
    <x:row r="2209">
      <x:c r="A2209" t="str">
        <x:v>Ryan Coupe|2026-06-08</x:v>
      </x:c>
      <x:c r="B2209" s="888" t="n">
        <x:v>46181</x:v>
      </x:c>
      <x:c r="C2209" t="str">
        <x:v>Ryan Coupe</x:v>
      </x:c>
      <x:c r="D2209" t="str">
        <x:v>Permanent</x:v>
      </x:c>
      <x:c r="E2209" t="str">
        <x:v>Manchester</x:v>
      </x:c>
      <x:c r="F2209" t="str">
        <x:v>Operative Porter</x:v>
      </x:c>
      <x:c r="G2209" t="str">
        <x:v>398317E</x:v>
      </x:c>
      <x:c r="H2209" t="str">
        <x:v>Restore Harrow Green</x:v>
      </x:c>
      <x:c r="I2209" s="22" t="n">
        <x:v>8</x:v>
      </x:c>
      <x:c r="J2209" t="str">
        <x:v>Worked</x:v>
      </x:c>
      <x:c r="K2209" t="str">
        <x:v>Employee 104573; home branch Manchester; assigned role Operative Porter | Deployment branch: Manchester | Actual role: Operative Porter | Jobs: 398317E | Customers: Restore Harrow Green | Actual hours: 8.0; source records: 1</x:v>
      </x:c>
      <x:c r="L2209" t="str">
        <x:v>Include</x:v>
      </x:c>
      <x:c r="M2209"/>
      <x:c r="N2209"/>
    </x:row>
    <x:row r="2210">
      <x:c r="A2210" t="str">
        <x:v>Ryan Coupe|2026-06-09</x:v>
      </x:c>
      <x:c r="B2210" s="888" t="n">
        <x:v>46182</x:v>
      </x:c>
      <x:c r="C2210" t="str">
        <x:v>Ryan Coupe</x:v>
      </x:c>
      <x:c r="D2210" t="str">
        <x:v>Permanent</x:v>
      </x:c>
      <x:c r="E2210" t="str">
        <x:v>Manchester</x:v>
      </x:c>
      <x:c r="F2210" t="str">
        <x:v>Operative Porter</x:v>
      </x:c>
      <x:c r="G2210" t="str">
        <x:v>402564</x:v>
      </x:c>
      <x:c r="H2210" t="str">
        <x:v>Midland Heart Limited</x:v>
      </x:c>
      <x:c r="I2210" s="22" t="n">
        <x:v>6</x:v>
      </x:c>
      <x:c r="J2210" t="str">
        <x:v>Worked</x:v>
      </x:c>
      <x:c r="K2210" t="str">
        <x:v>Employee 104573; home branch Manchester; assigned role Operative Porter | Deployment branch: Birmingham | Actual role: Operative Porter | Jobs: 402564 | Customers: Midland Heart Limited | Actual hours: 6.0; source records: 1</x:v>
      </x:c>
      <x:c r="L2210" t="str">
        <x:v>Include</x:v>
      </x:c>
      <x:c r="M2210"/>
      <x:c r="N2210"/>
    </x:row>
    <x:row r="2211">
      <x:c r="A2211" t="str">
        <x:v>Ryan Coupe|2026-06-10</x:v>
      </x:c>
      <x:c r="B2211" s="888" t="n">
        <x:v>46183</x:v>
      </x:c>
      <x:c r="C2211" t="str">
        <x:v>Ryan Coupe</x:v>
      </x:c>
      <x:c r="D2211" t="str">
        <x:v>Permanent</x:v>
      </x:c>
      <x:c r="E2211" t="str">
        <x:v>Manchester</x:v>
      </x:c>
      <x:c r="F2211" t="str">
        <x:v>Operative Porter</x:v>
      </x:c>
      <x:c r="G2211" t="str">
        <x:v>398317E</x:v>
      </x:c>
      <x:c r="H2211" t="str">
        <x:v>Restore Harrow Green</x:v>
      </x:c>
      <x:c r="I2211" s="22" t="n">
        <x:v>7</x:v>
      </x:c>
      <x:c r="J2211" t="str">
        <x:v>Worked</x:v>
      </x:c>
      <x:c r="K2211" t="str">
        <x:v>Employee 104573; home branch Manchester; assigned role Operative Porter | Deployment branch: Manchester | Actual role: Operative Porter | Jobs: 398317E | Customers: Restore Harrow Green | Actual hours: 7.0; source records: 1</x:v>
      </x:c>
      <x:c r="L2211" t="str">
        <x:v>Include</x:v>
      </x:c>
      <x:c r="M2211"/>
      <x:c r="N2211"/>
    </x:row>
    <x:row r="2212">
      <x:c r="A2212" t="str">
        <x:v>Ryan Coupe|2026-06-12</x:v>
      </x:c>
      <x:c r="B2212" s="888" t="n">
        <x:v>46185</x:v>
      </x:c>
      <x:c r="C2212" t="str">
        <x:v>Ryan Coupe</x:v>
      </x:c>
      <x:c r="D2212" t="str">
        <x:v>Permanent</x:v>
      </x:c>
      <x:c r="E2212" t="str">
        <x:v>Manchester</x:v>
      </x:c>
      <x:c r="F2212" t="str">
        <x:v>Operative Porter</x:v>
      </x:c>
      <x:c r="G2212" t="str">
        <x:v>402651</x:v>
      </x:c>
      <x:c r="H2212" t="str">
        <x:v>Irwell Valley Homes</x:v>
      </x:c>
      <x:c r="I2212" s="22" t="n">
        <x:v>6</x:v>
      </x:c>
      <x:c r="J2212" t="str">
        <x:v>Worked</x:v>
      </x:c>
      <x:c r="K2212" t="str">
        <x:v>Employee 104573; home branch Manchester; assigned role Operative Porter | Deployment branch: Manchester | Actual role: Operative Porter | Jobs: 402651 | Customers: Irwell Valley Homes | Actual hours: 6.0; source records: 1</x:v>
      </x:c>
      <x:c r="L2212" t="str">
        <x:v>Include</x:v>
      </x:c>
      <x:c r="M2212"/>
      <x:c r="N2212"/>
    </x:row>
    <x:row r="2213">
      <x:c r="A2213" t="str">
        <x:v>Ryan Coupe|2026-06-15</x:v>
      </x:c>
      <x:c r="B2213" s="888" t="n">
        <x:v>46188</x:v>
      </x:c>
      <x:c r="C2213" t="str">
        <x:v>Ryan Coupe</x:v>
      </x:c>
      <x:c r="D2213" t="str">
        <x:v>Permanent</x:v>
      </x:c>
      <x:c r="E2213" t="str">
        <x:v>Manchester</x:v>
      </x:c>
      <x:c r="F2213" t="str">
        <x:v>Operative Porter</x:v>
      </x:c>
      <x:c r="G2213" t="str">
        <x:v>402149, 398317E</x:v>
      </x:c>
      <x:c r="H2213" t="str">
        <x:v>EMCOR - OCS FM Ltd; Restore Harrow Green</x:v>
      </x:c>
      <x:c r="I2213" s="22" t="n">
        <x:v>16</x:v>
      </x:c>
      <x:c r="J2213" t="str">
        <x:v>Worked — 2 records</x:v>
      </x:c>
      <x:c r="K2213" t="str">
        <x:v>Employee 104573; home branch Manchester; assigned role Operative Porter | Deployment branch: Leeds, Manchester | Actual role: Operative Porter | Jobs: 402149, 398317E | Customers: EMCOR - OCS FM Ltd; Restore Harrow Green | Actual hours: 16.0; source records: 2</x:v>
      </x:c>
      <x:c r="L2213" t="str">
        <x:v>Include</x:v>
      </x:c>
      <x:c r="M2213"/>
      <x:c r="N2213"/>
    </x:row>
    <x:row r="2214">
      <x:c r="A2214" t="str">
        <x:v>Ryan Coupe|2026-06-19</x:v>
      </x:c>
      <x:c r="B2214" s="888" t="n">
        <x:v>46192</x:v>
      </x:c>
      <x:c r="C2214" t="str">
        <x:v>Ryan Coupe</x:v>
      </x:c>
      <x:c r="D2214" t="str">
        <x:v>Permanent</x:v>
      </x:c>
      <x:c r="E2214" t="str">
        <x:v>Manchester</x:v>
      </x:c>
      <x:c r="F2214" t="str">
        <x:v>Operative Porter</x:v>
      </x:c>
      <x:c r="G2214" t="str">
        <x:v>402742</x:v>
      </x:c>
      <x:c r="H2214" t="str">
        <x:v>Anna Ni</x:v>
      </x:c>
      <x:c r="I2214" s="22" t="n">
        <x:v>10.5</x:v>
      </x:c>
      <x:c r="J2214" t="str">
        <x:v>Worked</x:v>
      </x:c>
      <x:c r="K2214" t="str">
        <x:v>Employee 104573; home branch Manchester; assigned role Operative Porter | Deployment branch: Manchester | Actual role: Operative Porter | Jobs: 402742 | Customers: Anna Ni | Actual hours: 10.5; source records: 1</x:v>
      </x:c>
      <x:c r="L2214" t="str">
        <x:v>Include</x:v>
      </x:c>
      <x:c r="M2214"/>
      <x:c r="N2214"/>
    </x:row>
    <x:row r="2215">
      <x:c r="A2215" t="str">
        <x:v>Ryan Coupe|2026-06-22</x:v>
      </x:c>
      <x:c r="B2215" s="888" t="n">
        <x:v>46195</x:v>
      </x:c>
      <x:c r="C2215" t="str">
        <x:v>Ryan Coupe</x:v>
      </x:c>
      <x:c r="D2215" t="str">
        <x:v>Permanent</x:v>
      </x:c>
      <x:c r="E2215" t="str">
        <x:v>Manchester</x:v>
      </x:c>
      <x:c r="F2215" t="str">
        <x:v>Operative Porter</x:v>
      </x:c>
      <x:c r="G2215" t="str">
        <x:v>400321A</x:v>
      </x:c>
      <x:c r="H2215" t="str">
        <x:v>Irwell Valley Homes</x:v>
      </x:c>
      <x:c r="I2215" s="22" t="n">
        <x:v>8.5</x:v>
      </x:c>
      <x:c r="J2215" t="str">
        <x:v>Worked</x:v>
      </x:c>
      <x:c r="K2215" t="str">
        <x:v>Employee 104573; home branch Manchester; assigned role Operative Porter | Deployment branch: Manchester | Actual role: Operative Porter | Jobs: 400321A | Customers: Irwell Valley Homes | Actual hours: 8.5; source records: 1</x:v>
      </x:c>
      <x:c r="L2215" t="str">
        <x:v>Include</x:v>
      </x:c>
      <x:c r="M2215"/>
      <x:c r="N2215"/>
    </x:row>
    <x:row r="2216">
      <x:c r="A2216" t="str">
        <x:v>Ryan Coupe|2026-06-24</x:v>
      </x:c>
      <x:c r="B2216" s="888" t="n">
        <x:v>46197</x:v>
      </x:c>
      <x:c r="C2216" t="str">
        <x:v>Ryan Coupe</x:v>
      </x:c>
      <x:c r="D2216" t="str">
        <x:v>Permanent</x:v>
      </x:c>
      <x:c r="E2216" t="str">
        <x:v>Manchester</x:v>
      </x:c>
      <x:c r="F2216" t="str">
        <x:v>Operative Porter</x:v>
      </x:c>
      <x:c r="G2216" t="str">
        <x:v>402306</x:v>
      </x:c>
      <x:c r="H2216" t="str">
        <x:v>Carole Zeall</x:v>
      </x:c>
      <x:c r="I2216" s="22" t="n">
        <x:v>10</x:v>
      </x:c>
      <x:c r="J2216" t="str">
        <x:v>Worked</x:v>
      </x:c>
      <x:c r="K2216" t="str">
        <x:v>Employee 104573; home branch Manchester; assigned role Operative Porter | Deployment branch: Manchester | Actual role: Operative Porter | Jobs: 402306 | Customers: Carole Zeall | Actual hours: 10.0; source records: 1</x:v>
      </x:c>
      <x:c r="L2216" t="str">
        <x:v>Include</x:v>
      </x:c>
      <x:c r="M2216"/>
      <x:c r="N2216"/>
    </x:row>
    <x:row r="2217">
      <x:c r="A2217" t="str">
        <x:v>Ryan Coupe|2026-06-26</x:v>
      </x:c>
      <x:c r="B2217" s="888" t="n">
        <x:v>46199</x:v>
      </x:c>
      <x:c r="C2217" t="str">
        <x:v>Ryan Coupe</x:v>
      </x:c>
      <x:c r="D2217" t="str">
        <x:v>Permanent</x:v>
      </x:c>
      <x:c r="E2217" t="str">
        <x:v>Manchester</x:v>
      </x:c>
      <x:c r="F2217" t="str">
        <x:v>Operative Porter</x:v>
      </x:c>
      <x:c r="G2217" t="str">
        <x:v>402763, 403056</x:v>
      </x:c>
      <x:c r="H2217" t="str">
        <x:v>Handelsbanken; University of Manchester</x:v>
      </x:c>
      <x:c r="I2217" s="22" t="n">
        <x:v>7.25</x:v>
      </x:c>
      <x:c r="J2217" t="str">
        <x:v>Worked — 2 records</x:v>
      </x:c>
      <x:c r="K2217" t="str">
        <x:v>Employee 104573; home branch Manchester; assigned role Operative Porter | Deployment branch: Manchester | Actual role: Operative Porter | Jobs: 402763, 403056 | Customers: Handelsbanken; University of Manchester | Actual hours: 7.2; source records: 2</x:v>
      </x:c>
      <x:c r="L2217" t="str">
        <x:v>Include</x:v>
      </x:c>
      <x:c r="M2217"/>
      <x:c r="N2217"/>
    </x:row>
    <x:row r="2218">
      <x:c r="A2218" t="str">
        <x:v>Ryan Coupe|2026-06-29</x:v>
      </x:c>
      <x:c r="B2218" s="888" t="n">
        <x:v>46202</x:v>
      </x:c>
      <x:c r="C2218" t="str">
        <x:v>Ryan Coupe</x:v>
      </x:c>
      <x:c r="D2218" t="str">
        <x:v>Permanent</x:v>
      </x:c>
      <x:c r="E2218" t="str">
        <x:v>Manchester</x:v>
      </x:c>
      <x:c r="F2218" t="str">
        <x:v>Operative Porter</x:v>
      </x:c>
      <x:c r="G2218" t="str">
        <x:v>402916, 398317E</x:v>
      </x:c>
      <x:c r="H2218" t="str">
        <x:v>Equans Services Limited; Restore Harrow Green</x:v>
      </x:c>
      <x:c r="I2218" s="22" t="n">
        <x:v>17.5</x:v>
      </x:c>
      <x:c r="J2218" t="str">
        <x:v>Worked — 2 records</x:v>
      </x:c>
      <x:c r="K2218" t="str">
        <x:v>Employee 104573; home branch Manchester; assigned role Operative Porter | Deployment branch: Birmingham, Manchester | Actual role: Operative Porter | Jobs: 402916, 398317E | Customers: Equans Services Limited; Restore Harrow Green | Actual hours: 17.5; source records: 2</x:v>
      </x:c>
      <x:c r="L2218" t="str">
        <x:v>Include</x:v>
      </x:c>
      <x:c r="M2218"/>
      <x:c r="N2218"/>
    </x:row>
    <x:row r="2219">
      <x:c r="A2219" t="str">
        <x:v>Ryan Coupe|2026-06-30</x:v>
      </x:c>
      <x:c r="B2219" s="888" t="n">
        <x:v>46203</x:v>
      </x:c>
      <x:c r="C2219" t="str">
        <x:v>Ryan Coupe</x:v>
      </x:c>
      <x:c r="D2219" t="str">
        <x:v>Permanent</x:v>
      </x:c>
      <x:c r="E2219" t="str">
        <x:v>Manchester</x:v>
      </x:c>
      <x:c r="F2219" t="str">
        <x:v>Operative Porter</x:v>
      </x:c>
      <x:c r="G2219" t="str">
        <x:v>402564</x:v>
      </x:c>
      <x:c r="H2219" t="str">
        <x:v>Midland Heart Limited</x:v>
      </x:c>
      <x:c r="I2219" s="22" t="n">
        <x:v>10</x:v>
      </x:c>
      <x:c r="J2219" t="str">
        <x:v>Worked</x:v>
      </x:c>
      <x:c r="K2219" t="str">
        <x:v>Employee 104573; home branch Manchester; assigned role Operative Porter | Deployment branch: Birmingham | Actual role: Operative Porter | Jobs: 402564 | Customers: Midland Heart Limited | Actual hours: 10.0; source records: 1</x:v>
      </x:c>
      <x:c r="L2219" t="str">
        <x:v>Include</x:v>
      </x:c>
      <x:c r="M2219"/>
      <x:c r="N2219"/>
    </x:row>
    <x:row r="2220">
      <x:c r="A2220" t="str">
        <x:v>S Bello|2026-06-02</x:v>
      </x:c>
      <x:c r="B2220" s="888" t="n">
        <x:v>46175</x:v>
      </x:c>
      <x:c r="C2220" t="str">
        <x:v>S Bello</x:v>
      </x:c>
      <x:c r="D2220" t="str">
        <x:v>Permanent</x:v>
      </x:c>
      <x:c r="E2220" t="str">
        <x:v>Thurrock</x:v>
      </x:c>
      <x:c r="F2220" t="str">
        <x:v>Operative Porter</x:v>
      </x:c>
      <x:c r="G2220" t="str">
        <x:v>402520</x:v>
      </x:c>
      <x:c r="H2220" t="str">
        <x:v>London Metropolitan University</x:v>
      </x:c>
      <x:c r="I2220" s="22" t="n">
        <x:v>8</x:v>
      </x:c>
      <x:c r="J2220" t="str">
        <x:v>Worked</x:v>
      </x:c>
      <x:c r="K2220" t="str">
        <x:v>Employee 103124; home branch Thurrock; assigned role Operative Porter | Deployment branch: Thurrock | Actual role: Operative Porter | Jobs: 402520 | Customers: London Metropolitan University | Actual hours: 8.0; source records: 1</x:v>
      </x:c>
      <x:c r="L2220" t="str">
        <x:v>Include</x:v>
      </x:c>
      <x:c r="M2220"/>
      <x:c r="N2220"/>
    </x:row>
    <x:row r="2221">
      <x:c r="A2221" t="str">
        <x:v>S Bello|2026-06-03</x:v>
      </x:c>
      <x:c r="B2221" s="888" t="n">
        <x:v>46176</x:v>
      </x:c>
      <x:c r="C2221" t="str">
        <x:v>S Bello</x:v>
      </x:c>
      <x:c r="D2221" t="str">
        <x:v>Permanent</x:v>
      </x:c>
      <x:c r="E2221" t="str">
        <x:v>Thurrock</x:v>
      </x:c>
      <x:c r="F2221" t="str">
        <x:v>Operative Porter</x:v>
      </x:c>
      <x:c r="G2221" t="str">
        <x:v>402547</x:v>
      </x:c>
      <x:c r="H2221" t="str">
        <x:v>London Metropolitan University</x:v>
      </x:c>
      <x:c r="I2221" s="22" t="n">
        <x:v>8.5</x:v>
      </x:c>
      <x:c r="J2221" t="str">
        <x:v>Worked</x:v>
      </x:c>
      <x:c r="K2221" t="str">
        <x:v>Employee 103124; home branch Thurrock; assigned role Operative Porter | Deployment branch: Thurrock | Actual role: Operative Porter | Jobs: 402547 | Customers: London Metropolitan University | Actual hours: 8.5; source records: 1</x:v>
      </x:c>
      <x:c r="L2221" t="str">
        <x:v>Include</x:v>
      </x:c>
      <x:c r="M2221"/>
      <x:c r="N2221"/>
    </x:row>
    <x:row r="2222">
      <x:c r="A2222" t="str">
        <x:v>S Bello|2026-06-04</x:v>
      </x:c>
      <x:c r="B2222" s="888" t="n">
        <x:v>46177</x:v>
      </x:c>
      <x:c r="C2222" t="str">
        <x:v>S Bello</x:v>
      </x:c>
      <x:c r="D2222" t="str">
        <x:v>Permanent</x:v>
      </x:c>
      <x:c r="E2222" t="str">
        <x:v>Thurrock</x:v>
      </x:c>
      <x:c r="F2222" t="str">
        <x:v>Operative Porter</x:v>
      </x:c>
      <x:c r="G2222" t="str">
        <x:v>402642</x:v>
      </x:c>
      <x:c r="H2222" t="str">
        <x:v>London Metropolitan University</x:v>
      </x:c>
      <x:c r="I2222" s="22" t="n">
        <x:v>7</x:v>
      </x:c>
      <x:c r="J2222" t="str">
        <x:v>Worked</x:v>
      </x:c>
      <x:c r="K2222" t="str">
        <x:v>Employee 103124; home branch Thurrock; assigned role Operative Porter | Deployment branch: Thurrock | Actual role: Operative Porter | Jobs: 402642 | Customers: London Metropolitan University | Actual hours: 7.0; source records: 1</x:v>
      </x:c>
      <x:c r="L2222" t="str">
        <x:v>Include</x:v>
      </x:c>
      <x:c r="M2222"/>
      <x:c r="N2222"/>
    </x:row>
    <x:row r="2223">
      <x:c r="A2223" t="str">
        <x:v>S Bello|2026-06-05</x:v>
      </x:c>
      <x:c r="B2223" s="888" t="n">
        <x:v>46178</x:v>
      </x:c>
      <x:c r="C2223" t="str">
        <x:v>S Bello</x:v>
      </x:c>
      <x:c r="D2223" t="str">
        <x:v>Permanent</x:v>
      </x:c>
      <x:c r="E2223" t="str">
        <x:v>Thurrock</x:v>
      </x:c>
      <x:c r="F2223" t="str">
        <x:v>Operative Porter</x:v>
      </x:c>
      <x:c r="G2223" t="str">
        <x:v>402565, 402097</x:v>
      </x:c>
      <x:c r="H2223" t="str">
        <x:v>Bank of America Merrill Lynch; Bank of New York Mellon</x:v>
      </x:c>
      <x:c r="I2223" s="22" t="n">
        <x:v>13</x:v>
      </x:c>
      <x:c r="J2223" t="str">
        <x:v>Worked — 2 records</x:v>
      </x:c>
      <x:c r="K2223" t="str">
        <x:v>Employee 103124; home branch Thurrock; assigned role Operative Porter | Deployment branch: Thurrock | Actual role: Operative Porter | Jobs: 402565, 402097 | Customers: Bank of America Merrill Lynch; Bank of New York Mellon | Actual hours: 13.0; source records: 2</x:v>
      </x:c>
      <x:c r="L2223" t="str">
        <x:v>Include</x:v>
      </x:c>
      <x:c r="M2223"/>
      <x:c r="N2223"/>
    </x:row>
    <x:row r="2224">
      <x:c r="A2224" t="str">
        <x:v>S Bello|2026-06-06</x:v>
      </x:c>
      <x:c r="B2224" s="888" t="n">
        <x:v>46179</x:v>
      </x:c>
      <x:c r="C2224" t="str">
        <x:v>S Bello</x:v>
      </x:c>
      <x:c r="D2224" t="str">
        <x:v>Permanent</x:v>
      </x:c>
      <x:c r="E2224" t="str">
        <x:v>Thurrock</x:v>
      </x:c>
      <x:c r="F2224" t="str">
        <x:v>Operative Porter</x:v>
      </x:c>
      <x:c r="G2224" t="str">
        <x:v>402627</x:v>
      </x:c>
      <x:c r="H2224" t="str">
        <x:v>BNP Paribas Limited</x:v>
      </x:c>
      <x:c r="I2224" s="22" t="n">
        <x:v>9.5</x:v>
      </x:c>
      <x:c r="J2224" t="str">
        <x:v>Worked</x:v>
      </x:c>
      <x:c r="K2224" t="str">
        <x:v>Employee 103124; home branch Thurrock; assigned role Operative Porter | Deployment branch: Thurrock | Actual role: Operative Skilled | Jobs: 402627 | Customers: BNP Paribas Limited | Actual hours: 9.5; source records: 1</x:v>
      </x:c>
      <x:c r="L2224" t="str">
        <x:v>Include</x:v>
      </x:c>
      <x:c r="M2224"/>
      <x:c r="N2224"/>
    </x:row>
    <x:row r="2225">
      <x:c r="A2225" t="str">
        <x:v>S Bello|2026-06-07</x:v>
      </x:c>
      <x:c r="B2225" s="888" t="n">
        <x:v>46180</x:v>
      </x:c>
      <x:c r="C2225" t="str">
        <x:v>S Bello</x:v>
      </x:c>
      <x:c r="D2225" t="str">
        <x:v>Permanent</x:v>
      </x:c>
      <x:c r="E2225" t="str">
        <x:v>Thurrock</x:v>
      </x:c>
      <x:c r="F2225" t="str">
        <x:v>Operative Porter</x:v>
      </x:c>
      <x:c r="G2225" t="str">
        <x:v>402627</x:v>
      </x:c>
      <x:c r="H2225" t="str">
        <x:v>BNP Paribas Limited</x:v>
      </x:c>
      <x:c r="I2225" s="22" t="n">
        <x:v>9.5</x:v>
      </x:c>
      <x:c r="J2225" t="str">
        <x:v>Worked</x:v>
      </x:c>
      <x:c r="K2225" t="str">
        <x:v>Employee 103124; home branch Thurrock; assigned role Operative Porter | Deployment branch: Thurrock | Actual role: Operative Skilled | Jobs: 402627 | Customers: BNP Paribas Limited | Actual hours: 9.5; source records: 1</x:v>
      </x:c>
      <x:c r="L2225" t="str">
        <x:v>Include</x:v>
      </x:c>
      <x:c r="M2225"/>
      <x:c r="N2225"/>
    </x:row>
    <x:row r="2226">
      <x:c r="A2226" t="str">
        <x:v>S Bello|2026-06-08</x:v>
      </x:c>
      <x:c r="B2226" s="888" t="n">
        <x:v>46181</x:v>
      </x:c>
      <x:c r="C2226" t="str">
        <x:v>S Bello</x:v>
      </x:c>
      <x:c r="D2226" t="str">
        <x:v>Permanent</x:v>
      </x:c>
      <x:c r="E2226" t="str">
        <x:v>Thurrock</x:v>
      </x:c>
      <x:c r="F2226" t="str">
        <x:v>Operative Porter</x:v>
      </x:c>
      <x:c r="G2226" t="str">
        <x:v>402674</x:v>
      </x:c>
      <x:c r="H2226" t="str">
        <x:v>London Metropolitan University</x:v>
      </x:c>
      <x:c r="I2226" s="22" t="n">
        <x:v>8.5</x:v>
      </x:c>
      <x:c r="J2226" t="str">
        <x:v>Worked</x:v>
      </x:c>
      <x:c r="K2226" t="str">
        <x:v>Employee 103124; home branch Thurrock; assigned role Operative Porter | Deployment branch: Thurrock | Actual role: Operative Porter | Jobs: 402674 | Customers: London Metropolitan University | Actual hours: 8.5; source records: 1</x:v>
      </x:c>
      <x:c r="L2226" t="str">
        <x:v>Include</x:v>
      </x:c>
      <x:c r="M2226"/>
      <x:c r="N2226"/>
    </x:row>
    <x:row r="2227">
      <x:c r="A2227" t="str">
        <x:v>S Bello|2026-06-09</x:v>
      </x:c>
      <x:c r="B2227" s="888" t="n">
        <x:v>46182</x:v>
      </x:c>
      <x:c r="C2227" t="str">
        <x:v>S Bello</x:v>
      </x:c>
      <x:c r="D2227" t="str">
        <x:v>Permanent</x:v>
      </x:c>
      <x:c r="E2227" t="str">
        <x:v>Thurrock</x:v>
      </x:c>
      <x:c r="F2227" t="str">
        <x:v>Operative Porter</x:v>
      </x:c>
      <x:c r="G2227" t="str">
        <x:v>402674</x:v>
      </x:c>
      <x:c r="H2227" t="str">
        <x:v>London Metropolitan University</x:v>
      </x:c>
      <x:c r="I2227" s="22" t="n">
        <x:v>7.5</x:v>
      </x:c>
      <x:c r="J2227" t="str">
        <x:v>Worked</x:v>
      </x:c>
      <x:c r="K2227" t="str">
        <x:v>Employee 103124; home branch Thurrock; assigned role Operative Porter | Deployment branch: Thurrock | Actual role: Operative Porter | Jobs: 402674 | Customers: London Metropolitan University | Actual hours: 7.5; source records: 1</x:v>
      </x:c>
      <x:c r="L2227" t="str">
        <x:v>Include</x:v>
      </x:c>
      <x:c r="M2227"/>
      <x:c r="N2227"/>
    </x:row>
    <x:row r="2228">
      <x:c r="A2228" t="str">
        <x:v>S Bello|2026-06-10</x:v>
      </x:c>
      <x:c r="B2228" s="888" t="n">
        <x:v>46183</x:v>
      </x:c>
      <x:c r="C2228" t="str">
        <x:v>S Bello</x:v>
      </x:c>
      <x:c r="D2228" t="str">
        <x:v>Permanent</x:v>
      </x:c>
      <x:c r="E2228" t="str">
        <x:v>Thurrock</x:v>
      </x:c>
      <x:c r="F2228" t="str">
        <x:v>Operative Porter</x:v>
      </x:c>
      <x:c r="G2228" t="str">
        <x:v>402751</x:v>
      </x:c>
      <x:c r="H2228" t="str">
        <x:v>London Metropolitan University</x:v>
      </x:c>
      <x:c r="I2228" s="22" t="n">
        <x:v>6.5</x:v>
      </x:c>
      <x:c r="J2228" t="str">
        <x:v>Worked</x:v>
      </x:c>
      <x:c r="K2228" t="str">
        <x:v>Employee 103124; home branch Thurrock; assigned role Operative Porter | Deployment branch: Thurrock | Actual role: Operative Porter | Jobs: 402751 | Customers: London Metropolitan University | Actual hours: 6.5; source records: 1</x:v>
      </x:c>
      <x:c r="L2228" t="str">
        <x:v>Include</x:v>
      </x:c>
      <x:c r="M2228"/>
      <x:c r="N2228"/>
    </x:row>
    <x:row r="2229">
      <x:c r="A2229" t="str">
        <x:v>S Bello|2026-06-11</x:v>
      </x:c>
      <x:c r="B2229" s="888" t="n">
        <x:v>46184</x:v>
      </x:c>
      <x:c r="C2229" t="str">
        <x:v>S Bello</x:v>
      </x:c>
      <x:c r="D2229" t="str">
        <x:v>Permanent</x:v>
      </x:c>
      <x:c r="E2229" t="str">
        <x:v>Thurrock</x:v>
      </x:c>
      <x:c r="F2229" t="str">
        <x:v>Operative Porter</x:v>
      </x:c>
      <x:c r="G2229" t="str">
        <x:v>402782</x:v>
      </x:c>
      <x:c r="H2229" t="str">
        <x:v>London Metropolitan University</x:v>
      </x:c>
      <x:c r="I2229" s="22" t="n">
        <x:v>7</x:v>
      </x:c>
      <x:c r="J2229" t="str">
        <x:v>Worked</x:v>
      </x:c>
      <x:c r="K2229" t="str">
        <x:v>Employee 103124; home branch Thurrock; assigned role Operative Porter | Deployment branch: Thurrock | Actual role: Operative Porter | Jobs: 402782 | Customers: London Metropolitan University | Actual hours: 7.0; source records: 1</x:v>
      </x:c>
      <x:c r="L2229" t="str">
        <x:v>Include</x:v>
      </x:c>
      <x:c r="M2229"/>
      <x:c r="N2229"/>
    </x:row>
    <x:row r="2230">
      <x:c r="A2230" t="str">
        <x:v>S Bello|2026-06-12</x:v>
      </x:c>
      <x:c r="B2230" s="888" t="n">
        <x:v>46185</x:v>
      </x:c>
      <x:c r="C2230" t="str">
        <x:v>S Bello</x:v>
      </x:c>
      <x:c r="D2230" t="str">
        <x:v>Permanent</x:v>
      </x:c>
      <x:c r="E2230" t="str">
        <x:v>Thurrock</x:v>
      </x:c>
      <x:c r="F2230" t="str">
        <x:v>Operative Porter</x:v>
      </x:c>
      <x:c r="G2230" t="str">
        <x:v>402732, 402782</x:v>
      </x:c>
      <x:c r="H2230" t="str">
        <x:v>Bank of America Merrill Lynch; London Metropolitan University</x:v>
      </x:c>
      <x:c r="I2230" s="22" t="n">
        <x:v>12</x:v>
      </x:c>
      <x:c r="J2230" t="str">
        <x:v>Worked — 2 records</x:v>
      </x:c>
      <x:c r="K2230" t="str">
        <x:v>Employee 103124; home branch Thurrock; assigned role Operative Porter | Deployment branch: Thurrock | Actual role: Operative Porter | Jobs: 402732, 402782 | Customers: Bank of America Merrill Lynch; London Metropolitan University | Actual hours: 12.0; source records: 2</x:v>
      </x:c>
      <x:c r="L2230" t="str">
        <x:v>Include</x:v>
      </x:c>
      <x:c r="M2230"/>
      <x:c r="N2230"/>
    </x:row>
    <x:row r="2231">
      <x:c r="A2231" t="str">
        <x:v>S Bello|2026-06-13</x:v>
      </x:c>
      <x:c r="B2231" s="888" t="n">
        <x:v>46186</x:v>
      </x:c>
      <x:c r="C2231" t="str">
        <x:v>S Bello</x:v>
      </x:c>
      <x:c r="D2231" t="str">
        <x:v>Permanent</x:v>
      </x:c>
      <x:c r="E2231" t="str">
        <x:v>Thurrock</x:v>
      </x:c>
      <x:c r="F2231" t="str">
        <x:v>Operative Porter</x:v>
      </x:c>
      <x:c r="G2231" t="str">
        <x:v>401554, 399379E</x:v>
      </x:c>
      <x:c r="H2231" t="str">
        <x:v>CPM/Omnicom; Restore Harrow Green Oxford  M/W use only</x:v>
      </x:c>
      <x:c r="I2231" s="22" t="n">
        <x:v>20.5</x:v>
      </x:c>
      <x:c r="J2231" t="str">
        <x:v>Worked — 2 records</x:v>
      </x:c>
      <x:c r="K2231" t="str">
        <x:v>Employee 103124; home branch Thurrock; assigned role Operative Porter | Deployment branch: Oxford | Actual role: Operative Porter | Jobs: 401554, 399379E | Customers: CPM/Omnicom; Restore Harrow Green Oxford  M/W use only | Actual hours: 20.5; source records: 2</x:v>
      </x:c>
      <x:c r="L2231" t="str">
        <x:v>Include</x:v>
      </x:c>
      <x:c r="M2231"/>
      <x:c r="N2231"/>
    </x:row>
    <x:row r="2232">
      <x:c r="A2232" t="str">
        <x:v>S Bello|2026-06-14</x:v>
      </x:c>
      <x:c r="B2232" s="888" t="n">
        <x:v>46187</x:v>
      </x:c>
      <x:c r="C2232" t="str">
        <x:v>S Bello</x:v>
      </x:c>
      <x:c r="D2232" t="str">
        <x:v>Permanent</x:v>
      </x:c>
      <x:c r="E2232" t="str">
        <x:v>Thurrock</x:v>
      </x:c>
      <x:c r="F2232" t="str">
        <x:v>Operative Porter</x:v>
      </x:c>
      <x:c r="G2232" t="str">
        <x:v>402329</x:v>
      </x:c>
      <x:c r="H2232" t="str">
        <x:v>Moody's Corporation/JLL</x:v>
      </x:c>
      <x:c r="I2232" s="22" t="n">
        <x:v>6.25</x:v>
      </x:c>
      <x:c r="J2232" t="str">
        <x:v>Worked</x:v>
      </x:c>
      <x:c r="K2232" t="str">
        <x:v>Employee 103124; home branch Thurrock; assigned role Operative Porter | Deployment branch: Thurrock | Actual role: Operative Porter | Jobs: 402329 | Customers: Moody's Corporation/JLL | Actual hours: 6.2; source records: 1</x:v>
      </x:c>
      <x:c r="L2232" t="str">
        <x:v>Include</x:v>
      </x:c>
      <x:c r="M2232"/>
      <x:c r="N2232"/>
    </x:row>
    <x:row r="2233">
      <x:c r="A2233" t="str">
        <x:v>S Bello|2026-06-15</x:v>
      </x:c>
      <x:c r="B2233" s="888" t="n">
        <x:v>46188</x:v>
      </x:c>
      <x:c r="C2233" t="str">
        <x:v>S Bello</x:v>
      </x:c>
      <x:c r="D2233" t="str">
        <x:v>Permanent</x:v>
      </x:c>
      <x:c r="E2233" t="str">
        <x:v>Thurrock</x:v>
      </x:c>
      <x:c r="F2233" t="str">
        <x:v>Operative Porter</x:v>
      </x:c>
      <x:c r="G2233" t="str">
        <x:v>402854</x:v>
      </x:c>
      <x:c r="H2233" t="str">
        <x:v>London Metropolitan University</x:v>
      </x:c>
      <x:c r="I2233" s="22" t="n">
        <x:v>7</x:v>
      </x:c>
      <x:c r="J2233" t="str">
        <x:v>Worked</x:v>
      </x:c>
      <x:c r="K2233" t="str">
        <x:v>Employee 103124; home branch Thurrock; assigned role Operative Porter | Deployment branch: Thurrock | Actual role: Operative Porter | Jobs: 402854 | Customers: London Metropolitan University | Actual hours: 7.0; source records: 1</x:v>
      </x:c>
      <x:c r="L2233" t="str">
        <x:v>Include</x:v>
      </x:c>
      <x:c r="M2233"/>
      <x:c r="N2233"/>
    </x:row>
    <x:row r="2234">
      <x:c r="A2234" t="str">
        <x:v>S Bello|2026-06-16</x:v>
      </x:c>
      <x:c r="B2234" s="888" t="n">
        <x:v>46189</x:v>
      </x:c>
      <x:c r="C2234" t="str">
        <x:v>S Bello</x:v>
      </x:c>
      <x:c r="D2234" t="str">
        <x:v>Permanent</x:v>
      </x:c>
      <x:c r="E2234" t="str">
        <x:v>Thurrock</x:v>
      </x:c>
      <x:c r="F2234" t="str">
        <x:v>Operative Porter</x:v>
      </x:c>
      <x:c r="G2234" t="str">
        <x:v>399323</x:v>
      </x:c>
      <x:c r="H2234" t="str">
        <x:v>CMA</x:v>
      </x:c>
      <x:c r="I2234" s="22" t="n">
        <x:v>9.5</x:v>
      </x:c>
      <x:c r="J2234" t="str">
        <x:v>Worked</x:v>
      </x:c>
      <x:c r="K2234" t="str">
        <x:v>Employee 103124; home branch Thurrock; assigned role Operative Porter | Deployment branch: Thurrock | Actual role: Operative Porter | Jobs: 399323 | Customers: CMA | Actual hours: 9.5; source records: 1</x:v>
      </x:c>
      <x:c r="L2234" t="str">
        <x:v>Include</x:v>
      </x:c>
      <x:c r="M2234"/>
      <x:c r="N2234"/>
    </x:row>
    <x:row r="2235">
      <x:c r="A2235" t="str">
        <x:v>S Bello|2026-06-17</x:v>
      </x:c>
      <x:c r="B2235" s="888" t="n">
        <x:v>46190</x:v>
      </x:c>
      <x:c r="C2235" t="str">
        <x:v>S Bello</x:v>
      </x:c>
      <x:c r="D2235" t="str">
        <x:v>Permanent</x:v>
      </x:c>
      <x:c r="E2235" t="str">
        <x:v>Thurrock</x:v>
      </x:c>
      <x:c r="F2235" t="str">
        <x:v>Operative Porter</x:v>
      </x:c>
      <x:c r="G2235" t="str">
        <x:v>402264</x:v>
      </x:c>
      <x:c r="H2235" t="str">
        <x:v>AlixPartners LLP</x:v>
      </x:c>
      <x:c r="I2235" s="22" t="n">
        <x:v>9</x:v>
      </x:c>
      <x:c r="J2235" t="str">
        <x:v>Worked</x:v>
      </x:c>
      <x:c r="K2235" t="str">
        <x:v>Employee 103124; home branch Thurrock; assigned role Operative Porter | Deployment branch: Thurrock | Actual role: Operative Porter | Jobs: 402264 | Customers: AlixPartners LLP | Actual hours: 9.0; source records: 1</x:v>
      </x:c>
      <x:c r="L2235" t="str">
        <x:v>Include</x:v>
      </x:c>
      <x:c r="M2235"/>
      <x:c r="N2235"/>
    </x:row>
    <x:row r="2236">
      <x:c r="A2236" t="str">
        <x:v>S Bello|2026-06-18</x:v>
      </x:c>
      <x:c r="B2236" s="888" t="n">
        <x:v>46191</x:v>
      </x:c>
      <x:c r="C2236" t="str">
        <x:v>S Bello</x:v>
      </x:c>
      <x:c r="D2236" t="str">
        <x:v>Permanent</x:v>
      </x:c>
      <x:c r="E2236" t="str">
        <x:v>Thurrock</x:v>
      </x:c>
      <x:c r="F2236" t="str">
        <x:v>Operative Porter</x:v>
      </x:c>
      <x:c r="G2236" t="str">
        <x:v>399150C</x:v>
      </x:c>
      <x:c r="H2236" t="str">
        <x:v>Kite Lake Capital Management (UK) LLP</x:v>
      </x:c>
      <x:c r="I2236" s="22" t="n">
        <x:v>8</x:v>
      </x:c>
      <x:c r="J2236" t="str">
        <x:v>Worked</x:v>
      </x:c>
      <x:c r="K2236" t="str">
        <x:v>Employee 103124; home branch Thurrock; assigned role Operative Porter | Deployment branch: Thurrock | Actual role: Operative Porter | Jobs: 399150C | Customers: Kite Lake Capital Management (UK) LLP | Actual hours: 8.0; source records: 1</x:v>
      </x:c>
      <x:c r="L2236" t="str">
        <x:v>Include</x:v>
      </x:c>
      <x:c r="M2236"/>
      <x:c r="N2236"/>
    </x:row>
    <x:row r="2237">
      <x:c r="A2237" t="str">
        <x:v>S Bello|2026-06-19</x:v>
      </x:c>
      <x:c r="B2237" s="888" t="n">
        <x:v>46192</x:v>
      </x:c>
      <x:c r="C2237" t="str">
        <x:v>S Bello</x:v>
      </x:c>
      <x:c r="D2237" t="str">
        <x:v>Permanent</x:v>
      </x:c>
      <x:c r="E2237" t="str">
        <x:v>Thurrock</x:v>
      </x:c>
      <x:c r="F2237" t="str">
        <x:v>Operative Porter</x:v>
      </x:c>
      <x:c r="G2237" t="str">
        <x:v>402264</x:v>
      </x:c>
      <x:c r="H2237" t="str">
        <x:v>AlixPartners LLP</x:v>
      </x:c>
      <x:c r="I2237" s="22" t="n">
        <x:v>9.5</x:v>
      </x:c>
      <x:c r="J2237" t="str">
        <x:v>Worked</x:v>
      </x:c>
      <x:c r="K2237" t="str">
        <x:v>Employee 103124; home branch Thurrock; assigned role Operative Porter | Deployment branch: Thurrock | Actual role: Operative Porter | Jobs: 402264 | Customers: AlixPartners LLP | Actual hours: 9.5; source records: 1</x:v>
      </x:c>
      <x:c r="L2237" t="str">
        <x:v>Include</x:v>
      </x:c>
      <x:c r="M2237"/>
      <x:c r="N2237"/>
    </x:row>
    <x:row r="2238">
      <x:c r="A2238" t="str">
        <x:v>S Bello|2026-06-20</x:v>
      </x:c>
      <x:c r="B2238" s="888" t="n">
        <x:v>46193</x:v>
      </x:c>
      <x:c r="C2238" t="str">
        <x:v>S Bello</x:v>
      </x:c>
      <x:c r="D2238" t="str">
        <x:v>Permanent</x:v>
      </x:c>
      <x:c r="E2238" t="str">
        <x:v>Thurrock</x:v>
      </x:c>
      <x:c r="F2238" t="str">
        <x:v>Operative Porter</x:v>
      </x:c>
      <x:c r="G2238" t="str">
        <x:v>402264</x:v>
      </x:c>
      <x:c r="H2238" t="str">
        <x:v>AlixPartners LLP</x:v>
      </x:c>
      <x:c r="I2238" s="22" t="n">
        <x:v>8</x:v>
      </x:c>
      <x:c r="J2238" t="str">
        <x:v>Worked</x:v>
      </x:c>
      <x:c r="K2238" t="str">
        <x:v>Employee 103124; home branch Thurrock; assigned role Operative Porter | Deployment branch: Thurrock | Actual role: Operative Porter | Jobs: 402264 | Customers: AlixPartners LLP | Actual hours: 8.0; source records: 1</x:v>
      </x:c>
      <x:c r="L2238" t="str">
        <x:v>Include</x:v>
      </x:c>
      <x:c r="M2238"/>
      <x:c r="N2238"/>
    </x:row>
    <x:row r="2239">
      <x:c r="A2239" t="str">
        <x:v>S Bello|2026-06-22</x:v>
      </x:c>
      <x:c r="B2239" s="888" t="n">
        <x:v>46195</x:v>
      </x:c>
      <x:c r="C2239" t="str">
        <x:v>S Bello</x:v>
      </x:c>
      <x:c r="D2239" t="str">
        <x:v>Permanent</x:v>
      </x:c>
      <x:c r="E2239" t="str">
        <x:v>Thurrock</x:v>
      </x:c>
      <x:c r="F2239" t="str">
        <x:v>Operative Porter</x:v>
      </x:c>
      <x:c r="G2239" t="str">
        <x:v>402264</x:v>
      </x:c>
      <x:c r="H2239" t="str">
        <x:v>AlixPartners LLP</x:v>
      </x:c>
      <x:c r="I2239" s="22" t="n">
        <x:v>9.5</x:v>
      </x:c>
      <x:c r="J2239" t="str">
        <x:v>Worked</x:v>
      </x:c>
      <x:c r="K2239" t="str">
        <x:v>Employee 103124; home branch Thurrock; assigned role Operative Porter | Deployment branch: Thurrock | Actual role: Operative Porter | Jobs: 402264 | Customers: AlixPartners LLP | Actual hours: 9.5; source records: 1</x:v>
      </x:c>
      <x:c r="L2239" t="str">
        <x:v>Include</x:v>
      </x:c>
      <x:c r="M2239"/>
      <x:c r="N2239"/>
    </x:row>
    <x:row r="2240">
      <x:c r="A2240" t="str">
        <x:v>S Bello|2026-06-23</x:v>
      </x:c>
      <x:c r="B2240" s="888" t="n">
        <x:v>46196</x:v>
      </x:c>
      <x:c r="C2240" t="str">
        <x:v>S Bello</x:v>
      </x:c>
      <x:c r="D2240" t="str">
        <x:v>Permanent</x:v>
      </x:c>
      <x:c r="E2240" t="str">
        <x:v>Thurrock</x:v>
      </x:c>
      <x:c r="F2240" t="str">
        <x:v>Operative Porter</x:v>
      </x:c>
      <x:c r="G2240" t="str">
        <x:v>402264</x:v>
      </x:c>
      <x:c r="H2240" t="str">
        <x:v>AlixPartners LLP</x:v>
      </x:c>
      <x:c r="I2240" s="22" t="n">
        <x:v>10</x:v>
      </x:c>
      <x:c r="J2240" t="str">
        <x:v>Worked</x:v>
      </x:c>
      <x:c r="K2240" t="str">
        <x:v>Employee 103124; home branch Thurrock; assigned role Operative Porter | Deployment branch: Thurrock | Actual role: Operative Porter | Jobs: 402264 | Customers: AlixPartners LLP | Actual hours: 10.0; source records: 1</x:v>
      </x:c>
      <x:c r="L2240" t="str">
        <x:v>Include</x:v>
      </x:c>
      <x:c r="M2240"/>
      <x:c r="N2240"/>
    </x:row>
    <x:row r="2241">
      <x:c r="A2241" t="str">
        <x:v>S Bello|2026-06-24</x:v>
      </x:c>
      <x:c r="B2241" s="888" t="n">
        <x:v>46197</x:v>
      </x:c>
      <x:c r="C2241" t="str">
        <x:v>S Bello</x:v>
      </x:c>
      <x:c r="D2241" t="str">
        <x:v>Permanent</x:v>
      </x:c>
      <x:c r="E2241" t="str">
        <x:v>Thurrock</x:v>
      </x:c>
      <x:c r="F2241" t="str">
        <x:v>Operative Porter</x:v>
      </x:c>
      <x:c r="G2241" t="str">
        <x:v>402264</x:v>
      </x:c>
      <x:c r="H2241" t="str">
        <x:v>AlixPartners LLP</x:v>
      </x:c>
      <x:c r="I2241" s="22" t="n">
        <x:v>11.5</x:v>
      </x:c>
      <x:c r="J2241" t="str">
        <x:v>Worked</x:v>
      </x:c>
      <x:c r="K2241" t="str">
        <x:v>Employee 103124; home branch Thurrock; assigned role Operative Porter | Deployment branch: Thurrock | Actual role: Operative Porter | Jobs: 402264 | Customers: AlixPartners LLP | Actual hours: 11.5; source records: 1</x:v>
      </x:c>
      <x:c r="L2241" t="str">
        <x:v>Include</x:v>
      </x:c>
      <x:c r="M2241"/>
      <x:c r="N2241"/>
    </x:row>
    <x:row r="2242">
      <x:c r="A2242" t="str">
        <x:v>S Bello|2026-06-25</x:v>
      </x:c>
      <x:c r="B2242" s="888" t="n">
        <x:v>46198</x:v>
      </x:c>
      <x:c r="C2242" t="str">
        <x:v>S Bello</x:v>
      </x:c>
      <x:c r="D2242" t="str">
        <x:v>Permanent</x:v>
      </x:c>
      <x:c r="E2242" t="str">
        <x:v>Thurrock</x:v>
      </x:c>
      <x:c r="F2242" t="str">
        <x:v>Operative Porter</x:v>
      </x:c>
      <x:c r="G2242" t="str">
        <x:v>401327</x:v>
      </x:c>
      <x:c r="H2242" t="str">
        <x:v>Fortress Investment Group</x:v>
      </x:c>
      <x:c r="I2242" s="22" t="n">
        <x:v>9.5</x:v>
      </x:c>
      <x:c r="J2242" t="str">
        <x:v>Worked</x:v>
      </x:c>
      <x:c r="K2242" t="str">
        <x:v>Employee 103124; home branch Thurrock; assigned role Operative Porter | Deployment branch: Thurrock | Actual role: Operative Porter | Jobs: 401327 | Customers: Fortress Investment Group | Actual hours: 9.5; source records: 1</x:v>
      </x:c>
      <x:c r="L2242" t="str">
        <x:v>Include</x:v>
      </x:c>
      <x:c r="M2242"/>
      <x:c r="N2242"/>
    </x:row>
    <x:row r="2243">
      <x:c r="A2243" t="str">
        <x:v>S Bello|2026-06-26</x:v>
      </x:c>
      <x:c r="B2243" s="888" t="n">
        <x:v>46199</x:v>
      </x:c>
      <x:c r="C2243" t="str">
        <x:v>S Bello</x:v>
      </x:c>
      <x:c r="D2243" t="str">
        <x:v>Permanent</x:v>
      </x:c>
      <x:c r="E2243" t="str">
        <x:v>Thurrock</x:v>
      </x:c>
      <x:c r="F2243" t="str">
        <x:v>Operative Porter</x:v>
      </x:c>
      <x:c r="G2243" t="str">
        <x:v>402379</x:v>
      </x:c>
      <x:c r="H2243" t="str">
        <x:v>Restore – Doc Management - NWL collections</x:v>
      </x:c>
      <x:c r="I2243" s="22" t="n">
        <x:v>7.5</x:v>
      </x:c>
      <x:c r="J2243" t="str">
        <x:v>Worked</x:v>
      </x:c>
      <x:c r="K2243" t="str">
        <x:v>Employee 103124; home branch Thurrock; assigned role Operative Porter | Deployment branch: Thurrock | Actual role: Operative Porter | Jobs: 402379 | Customers: Restore – Doc Management - NWL collections | Actual hours: 7.5; source records: 1</x:v>
      </x:c>
      <x:c r="L2243" t="str">
        <x:v>Include</x:v>
      </x:c>
      <x:c r="M2243"/>
      <x:c r="N2243"/>
    </x:row>
    <x:row r="2244">
      <x:c r="A2244" t="str">
        <x:v>S Bello|2026-06-27</x:v>
      </x:c>
      <x:c r="B2244" s="888" t="n">
        <x:v>46200</x:v>
      </x:c>
      <x:c r="C2244" t="str">
        <x:v>S Bello</x:v>
      </x:c>
      <x:c r="D2244" t="str">
        <x:v>Permanent</x:v>
      </x:c>
      <x:c r="E2244" t="str">
        <x:v>Thurrock</x:v>
      </x:c>
      <x:c r="F2244" t="str">
        <x:v>Operative Porter</x:v>
      </x:c>
      <x:c r="G2244" t="str">
        <x:v>401327</x:v>
      </x:c>
      <x:c r="H2244" t="str">
        <x:v>Fortress Investment Group</x:v>
      </x:c>
      <x:c r="I2244" s="22" t="n">
        <x:v>8</x:v>
      </x:c>
      <x:c r="J2244" t="str">
        <x:v>Worked</x:v>
      </x:c>
      <x:c r="K2244" t="str">
        <x:v>Employee 103124; home branch Thurrock; assigned role Operative Porter | Deployment branch: Thurrock | Actual role: Operative Porter | Jobs: 401327 | Customers: Fortress Investment Group | Actual hours: 8.0; source records: 1</x:v>
      </x:c>
      <x:c r="L2244" t="str">
        <x:v>Include</x:v>
      </x:c>
      <x:c r="M2244"/>
      <x:c r="N2244"/>
    </x:row>
    <x:row r="2245">
      <x:c r="A2245" t="str">
        <x:v>S Bello|2026-06-28</x:v>
      </x:c>
      <x:c r="B2245" s="888" t="n">
        <x:v>46201</x:v>
      </x:c>
      <x:c r="C2245" t="str">
        <x:v>S Bello</x:v>
      </x:c>
      <x:c r="D2245" t="str">
        <x:v>Permanent</x:v>
      </x:c>
      <x:c r="E2245" t="str">
        <x:v>Thurrock</x:v>
      </x:c>
      <x:c r="F2245" t="str">
        <x:v>Operative Porter</x:v>
      </x:c>
      <x:c r="G2245" t="str">
        <x:v>403025</x:v>
      </x:c>
      <x:c r="H2245" t="str">
        <x:v>BNP Paribas Limited</x:v>
      </x:c>
      <x:c r="I2245" s="22" t="n">
        <x:v>7</x:v>
      </x:c>
      <x:c r="J2245" t="str">
        <x:v>Worked</x:v>
      </x:c>
      <x:c r="K2245" t="str">
        <x:v>Employee 103124; home branch Thurrock; assigned role Operative Porter | Deployment branch: Thurrock | Actual role: Operative Porter | Jobs: 403025 | Customers: BNP Paribas Limited | Actual hours: 7.0; source records: 1</x:v>
      </x:c>
      <x:c r="L2245" t="str">
        <x:v>Include</x:v>
      </x:c>
      <x:c r="M2245"/>
      <x:c r="N2245"/>
    </x:row>
    <x:row r="2246">
      <x:c r="A2246" t="str">
        <x:v>S Bello|2026-06-29</x:v>
      </x:c>
      <x:c r="B2246" s="888" t="n">
        <x:v>46202</x:v>
      </x:c>
      <x:c r="C2246" t="str">
        <x:v>S Bello</x:v>
      </x:c>
      <x:c r="D2246" t="str">
        <x:v>Permanent</x:v>
      </x:c>
      <x:c r="E2246" t="str">
        <x:v>Thurrock</x:v>
      </x:c>
      <x:c r="F2246" t="str">
        <x:v>Operative Porter</x:v>
      </x:c>
      <x:c r="G2246" t="str">
        <x:v>402379</x:v>
      </x:c>
      <x:c r="H2246" t="str">
        <x:v>Restore – Doc Management - NWL collections</x:v>
      </x:c>
      <x:c r="I2246" s="22" t="n">
        <x:v>9.5</x:v>
      </x:c>
      <x:c r="J2246" t="str">
        <x:v>Worked</x:v>
      </x:c>
      <x:c r="K2246" t="str">
        <x:v>Employee 103124; home branch Thurrock; assigned role Operative Porter | Deployment branch: Thurrock | Actual role: Operative Porter | Jobs: 402379 | Customers: Restore – Doc Management - NWL collections | Actual hours: 9.5; source records: 1</x:v>
      </x:c>
      <x:c r="L2246" t="str">
        <x:v>Include</x:v>
      </x:c>
      <x:c r="M2246"/>
      <x:c r="N2246"/>
    </x:row>
    <x:row r="2247">
      <x:c r="A2247" t="str">
        <x:v>S Bello|2026-06-30</x:v>
      </x:c>
      <x:c r="B2247" s="888" t="n">
        <x:v>46203</x:v>
      </x:c>
      <x:c r="C2247" t="str">
        <x:v>S Bello</x:v>
      </x:c>
      <x:c r="D2247" t="str">
        <x:v>Permanent</x:v>
      </x:c>
      <x:c r="E2247" t="str">
        <x:v>Thurrock</x:v>
      </x:c>
      <x:c r="F2247" t="str">
        <x:v>Operative Porter</x:v>
      </x:c>
      <x:c r="G2247" t="str">
        <x:v>402379</x:v>
      </x:c>
      <x:c r="H2247" t="str">
        <x:v>Restore – Doc Management - NWL collections</x:v>
      </x:c>
      <x:c r="I2247" s="22" t="n">
        <x:v>9.25</x:v>
      </x:c>
      <x:c r="J2247" t="str">
        <x:v>Worked</x:v>
      </x:c>
      <x:c r="K2247" t="str">
        <x:v>Employee 103124; home branch Thurrock; assigned role Operative Porter | Deployment branch: Thurrock | Actual role: Operative Porter | Jobs: 402379 | Customers: Restore – Doc Management - NWL collections | Actual hours: 9.2; source records: 1</x:v>
      </x:c>
      <x:c r="L2247" t="str">
        <x:v>Include</x:v>
      </x:c>
      <x:c r="M2247"/>
      <x:c r="N2247"/>
    </x:row>
    <x:row r="2248">
      <x:c r="A2248" t="str">
        <x:v>S Danciu (CE)|2026-06-01</x:v>
      </x:c>
      <x:c r="B2248" s="888" t="n">
        <x:v>46174</x:v>
      </x:c>
      <x:c r="C2248" t="str">
        <x:v>S Danciu (CE)</x:v>
      </x:c>
      <x:c r="D2248" t="str">
        <x:v>Permanent</x:v>
      </x:c>
      <x:c r="E2248" t="str">
        <x:v>Thurrock</x:v>
      </x:c>
      <x:c r="F2248" t="str">
        <x:v>Operative Driver</x:v>
      </x:c>
      <x:c r="G2248" t="str">
        <x:v>402510</x:v>
      </x:c>
      <x:c r="H2248" t="str">
        <x:v>Protech Network Solutions</x:v>
      </x:c>
      <x:c r="I2248" s="22" t="n">
        <x:v>8.5</x:v>
      </x:c>
      <x:c r="J2248" t="str">
        <x:v>Worked</x:v>
      </x:c>
      <x:c r="K2248" t="str">
        <x:v>Employee 1181; home branch Thurrock; assigned role Operative Driver | Deployment branch: Thurrock | Actual role: Operative Driver | Jobs: 402510 | Customers: Protech Network Solutions | Actual hours: 8.5; source records: 1</x:v>
      </x:c>
      <x:c r="L2248" t="str">
        <x:v>Include</x:v>
      </x:c>
      <x:c r="M2248"/>
      <x:c r="N2248"/>
    </x:row>
    <x:row r="2249">
      <x:c r="A2249" t="str">
        <x:v>S Danciu (CE)|2026-06-02</x:v>
      </x:c>
      <x:c r="B2249" s="888" t="n">
        <x:v>46175</x:v>
      </x:c>
      <x:c r="C2249" t="str">
        <x:v>S Danciu (CE)</x:v>
      </x:c>
      <x:c r="D2249" t="str">
        <x:v>Permanent</x:v>
      </x:c>
      <x:c r="E2249" t="str">
        <x:v>Thurrock</x:v>
      </x:c>
      <x:c r="F2249" t="str">
        <x:v>Operative Driver</x:v>
      </x:c>
      <x:c r="G2249" t="str">
        <x:v>402063</x:v>
      </x:c>
      <x:c r="H2249" t="str">
        <x:v>Mendarosa/Mrs Mendarosa</x:v>
      </x:c>
      <x:c r="I2249" s="22" t="n">
        <x:v>8.75</x:v>
      </x:c>
      <x:c r="J2249" t="str">
        <x:v>Worked</x:v>
      </x:c>
      <x:c r="K2249" t="str">
        <x:v>Employee 1181; home branch Thurrock; assigned role Operative Driver | Deployment branch: Thurrock | Actual role: Operative Driver | Jobs: 402063 | Customers: Mendarosa/Mrs Mendarosa | Actual hours: 8.8; source records: 1</x:v>
      </x:c>
      <x:c r="L2249" t="str">
        <x:v>Include</x:v>
      </x:c>
      <x:c r="M2249"/>
      <x:c r="N2249"/>
    </x:row>
    <x:row r="2250">
      <x:c r="A2250" t="str">
        <x:v>S Danciu (CE)|2026-06-03</x:v>
      </x:c>
      <x:c r="B2250" s="888" t="n">
        <x:v>46176</x:v>
      </x:c>
      <x:c r="C2250" t="str">
        <x:v>S Danciu (CE)</x:v>
      </x:c>
      <x:c r="D2250" t="str">
        <x:v>Permanent</x:v>
      </x:c>
      <x:c r="E2250" t="str">
        <x:v>Thurrock</x:v>
      </x:c>
      <x:c r="F2250" t="str">
        <x:v>Operative Driver</x:v>
      </x:c>
      <x:c r="G2250" t="str">
        <x:v>402435</x:v>
      </x:c>
      <x:c r="H2250" t="str">
        <x:v>The Francis Crick - Restore Information Management</x:v>
      </x:c>
      <x:c r="I2250" s="22" t="n">
        <x:v>13.25</x:v>
      </x:c>
      <x:c r="J2250" t="str">
        <x:v>Worked</x:v>
      </x:c>
      <x:c r="K2250" t="str">
        <x:v>Employee 1181; home branch Thurrock; assigned role Operative Driver | Deployment branch: Thurrock | Actual role: Operative Driver | Jobs: 402435 | Customers: The Francis Crick - Restore Information Management | Actual hours: 13.2; source records: 1</x:v>
      </x:c>
      <x:c r="L2250" t="str">
        <x:v>Include</x:v>
      </x:c>
      <x:c r="M2250"/>
      <x:c r="N2250"/>
    </x:row>
    <x:row r="2251">
      <x:c r="A2251" t="str">
        <x:v>S Danciu (CE)|2026-06-04</x:v>
      </x:c>
      <x:c r="B2251" s="888" t="n">
        <x:v>46177</x:v>
      </x:c>
      <x:c r="C2251" t="str">
        <x:v>S Danciu (CE)</x:v>
      </x:c>
      <x:c r="D2251" t="str">
        <x:v>Permanent</x:v>
      </x:c>
      <x:c r="E2251" t="str">
        <x:v>Thurrock</x:v>
      </x:c>
      <x:c r="F2251" t="str">
        <x:v>Operative Driver</x:v>
      </x:c>
      <x:c r="G2251" t="str">
        <x:v>402525</x:v>
      </x:c>
      <x:c r="H2251" t="str">
        <x:v>City of London Police</x:v>
      </x:c>
      <x:c r="I2251" s="22" t="n">
        <x:v>9.5</x:v>
      </x:c>
      <x:c r="J2251" t="str">
        <x:v>Worked</x:v>
      </x:c>
      <x:c r="K2251" t="str">
        <x:v>Employee 1181; home branch Thurrock; assigned role Operative Driver | Deployment branch: Thurrock | Actual role: Operative Driver | Jobs: 402525 | Customers: City of London Police | Actual hours: 9.5; source records: 1</x:v>
      </x:c>
      <x:c r="L2251" t="str">
        <x:v>Include</x:v>
      </x:c>
      <x:c r="M2251"/>
      <x:c r="N2251"/>
    </x:row>
    <x:row r="2252">
      <x:c r="A2252" t="str">
        <x:v>S Danciu (CE)|2026-06-05</x:v>
      </x:c>
      <x:c r="B2252" s="888" t="n">
        <x:v>46178</x:v>
      </x:c>
      <x:c r="C2252" t="str">
        <x:v>S Danciu (CE)</x:v>
      </x:c>
      <x:c r="D2252" t="str">
        <x:v>Permanent</x:v>
      </x:c>
      <x:c r="E2252" t="str">
        <x:v>Thurrock</x:v>
      </x:c>
      <x:c r="F2252" t="str">
        <x:v>Operative Driver</x:v>
      </x:c>
      <x:c r="G2252" t="str">
        <x:v>401395A</x:v>
      </x:c>
      <x:c r="H2252" t="str">
        <x:v>Osita/Evelyn</x:v>
      </x:c>
      <x:c r="I2252" s="22" t="n">
        <x:v>11</x:v>
      </x:c>
      <x:c r="J2252" t="str">
        <x:v>Worked</x:v>
      </x:c>
      <x:c r="K2252" t="str">
        <x:v>Employee 1181; home branch Thurrock; assigned role Operative Driver | Deployment branch: Thurrock | Actual role: Operative Driver | Jobs: 401395A | Customers: Osita/Evelyn | Actual hours: 11.0; source records: 1</x:v>
      </x:c>
      <x:c r="L2252" t="str">
        <x:v>Include</x:v>
      </x:c>
      <x:c r="M2252"/>
      <x:c r="N2252"/>
    </x:row>
    <x:row r="2253">
      <x:c r="A2253" t="str">
        <x:v>S Danciu (CE)|2026-06-06</x:v>
      </x:c>
      <x:c r="B2253" s="888" t="n">
        <x:v>46179</x:v>
      </x:c>
      <x:c r="C2253" t="str">
        <x:v>S Danciu (CE)</x:v>
      </x:c>
      <x:c r="D2253" t="str">
        <x:v>Permanent</x:v>
      </x:c>
      <x:c r="E2253" t="str">
        <x:v>Thurrock</x:v>
      </x:c>
      <x:c r="F2253" t="str">
        <x:v>Operative Driver</x:v>
      </x:c>
      <x:c r="G2253" t="str">
        <x:v>402671</x:v>
      </x:c>
      <x:c r="H2253" t="str">
        <x:v>Restore Tech Limited</x:v>
      </x:c>
      <x:c r="I2253" s="22" t="n">
        <x:v>6.5</x:v>
      </x:c>
      <x:c r="J2253" t="str">
        <x:v>Worked</x:v>
      </x:c>
      <x:c r="K2253" t="str">
        <x:v>Employee 1181; home branch Thurrock; assigned role Operative Driver | Deployment branch: Thurrock | Actual role: Operative Driver | Jobs: 402671 | Customers: Restore Tech Limited | Actual hours: 6.5; source records: 1</x:v>
      </x:c>
      <x:c r="L2253" t="str">
        <x:v>Include</x:v>
      </x:c>
      <x:c r="M2253"/>
      <x:c r="N2253"/>
    </x:row>
    <x:row r="2254">
      <x:c r="A2254" t="str">
        <x:v>S Danciu (CE)|2026-06-08</x:v>
      </x:c>
      <x:c r="B2254" s="888" t="n">
        <x:v>46181</x:v>
      </x:c>
      <x:c r="C2254" t="str">
        <x:v>S Danciu (CE)</x:v>
      </x:c>
      <x:c r="D2254" t="str">
        <x:v>Permanent</x:v>
      </x:c>
      <x:c r="E2254" t="str">
        <x:v>Thurrock</x:v>
      </x:c>
      <x:c r="F2254" t="str">
        <x:v>Operative Driver</x:v>
      </x:c>
      <x:c r="G2254" t="str">
        <x:v>402674</x:v>
      </x:c>
      <x:c r="H2254" t="str">
        <x:v>London Metropolitan University</x:v>
      </x:c>
      <x:c r="I2254" s="22" t="n">
        <x:v>8.5</x:v>
      </x:c>
      <x:c r="J2254" t="str">
        <x:v>Worked</x:v>
      </x:c>
      <x:c r="K2254" t="str">
        <x:v>Employee 1181; home branch Thurrock; assigned role Operative Driver | Deployment branch: Thurrock | Actual role: Operative Driver | Jobs: 402674 | Customers: London Metropolitan University | Actual hours: 8.5; source records: 1</x:v>
      </x:c>
      <x:c r="L2254" t="str">
        <x:v>Include</x:v>
      </x:c>
      <x:c r="M2254"/>
      <x:c r="N2254"/>
    </x:row>
    <x:row r="2255">
      <x:c r="A2255" t="str">
        <x:v>S Danciu (CE)|2026-06-09</x:v>
      </x:c>
      <x:c r="B2255" s="888" t="n">
        <x:v>46182</x:v>
      </x:c>
      <x:c r="C2255" t="str">
        <x:v>S Danciu (CE)</x:v>
      </x:c>
      <x:c r="D2255" t="str">
        <x:v>Permanent</x:v>
      </x:c>
      <x:c r="E2255" t="str">
        <x:v>Thurrock</x:v>
      </x:c>
      <x:c r="F2255" t="str">
        <x:v>Operative Driver</x:v>
      </x:c>
      <x:c r="G2255" t="str">
        <x:v>402595</x:v>
      </x:c>
      <x:c r="H2255" t="str">
        <x:v>C &amp; W store @ Harrow Green</x:v>
      </x:c>
      <x:c r="I2255" s="22" t="n">
        <x:v>6</x:v>
      </x:c>
      <x:c r="J2255" t="str">
        <x:v>Worked</x:v>
      </x:c>
      <x:c r="K2255" t="str">
        <x:v>Employee 1181; home branch Thurrock; assigned role Operative Driver | Deployment branch: Thurrock | Actual role: Operative Driver | Jobs: 402595 | Customers: C &amp; W store @ Harrow Green | Actual hours: 6.0; source records: 1</x:v>
      </x:c>
      <x:c r="L2255" t="str">
        <x:v>Include</x:v>
      </x:c>
      <x:c r="M2255"/>
      <x:c r="N2255"/>
    </x:row>
    <x:row r="2256">
      <x:c r="A2256" t="str">
        <x:v>S Danciu (CE)|2026-06-10</x:v>
      </x:c>
      <x:c r="B2256" s="888" t="n">
        <x:v>46183</x:v>
      </x:c>
      <x:c r="C2256" t="str">
        <x:v>S Danciu (CE)</x:v>
      </x:c>
      <x:c r="D2256" t="str">
        <x:v>Permanent</x:v>
      </x:c>
      <x:c r="E2256" t="str">
        <x:v>Thurrock</x:v>
      </x:c>
      <x:c r="F2256" t="str">
        <x:v>Operative Driver</x:v>
      </x:c>
      <x:c r="G2256" t="str">
        <x:v>402595</x:v>
      </x:c>
      <x:c r="H2256" t="str">
        <x:v>C &amp; W store @ Harrow Green</x:v>
      </x:c>
      <x:c r="I2256" s="22" t="n">
        <x:v>7</x:v>
      </x:c>
      <x:c r="J2256" t="str">
        <x:v>Worked</x:v>
      </x:c>
      <x:c r="K2256" t="str">
        <x:v>Employee 1181; home branch Thurrock; assigned role Operative Driver | Deployment branch: Thurrock | Actual role: Operative Driver | Jobs: 402595 | Customers: C &amp; W store @ Harrow Green | Actual hours: 7.0; source records: 1</x:v>
      </x:c>
      <x:c r="L2256" t="str">
        <x:v>Include</x:v>
      </x:c>
      <x:c r="M2256"/>
      <x:c r="N2256"/>
    </x:row>
    <x:row r="2257">
      <x:c r="A2257" t="str">
        <x:v>S Danciu (CE)|2026-06-11</x:v>
      </x:c>
      <x:c r="B2257" s="888" t="n">
        <x:v>46184</x:v>
      </x:c>
      <x:c r="C2257" t="str">
        <x:v>S Danciu (CE)</x:v>
      </x:c>
      <x:c r="D2257" t="str">
        <x:v>Permanent</x:v>
      </x:c>
      <x:c r="E2257" t="str">
        <x:v>Thurrock</x:v>
      </x:c>
      <x:c r="F2257" t="str">
        <x:v>Operative Driver</x:v>
      </x:c>
      <x:c r="G2257" t="str">
        <x:v>402264</x:v>
      </x:c>
      <x:c r="H2257" t="str">
        <x:v>AlixPartners LLP</x:v>
      </x:c>
      <x:c r="I2257" s="22" t="n">
        <x:v>7</x:v>
      </x:c>
      <x:c r="J2257" t="str">
        <x:v>Worked</x:v>
      </x:c>
      <x:c r="K2257" t="str">
        <x:v>Employee 1181; home branch Thurrock; assigned role Operative Driver | Deployment branch: Thurrock | Actual role: Operative Driver | Jobs: 402264 | Customers: AlixPartners LLP | Actual hours: 7.0; source records: 1</x:v>
      </x:c>
      <x:c r="L2257" t="str">
        <x:v>Include</x:v>
      </x:c>
      <x:c r="M2257"/>
      <x:c r="N2257"/>
    </x:row>
    <x:row r="2258">
      <x:c r="A2258" t="str">
        <x:v>S Danciu (CE)|2026-06-12</x:v>
      </x:c>
      <x:c r="B2258" s="888" t="n">
        <x:v>46185</x:v>
      </x:c>
      <x:c r="C2258" t="str">
        <x:v>S Danciu (CE)</x:v>
      </x:c>
      <x:c r="D2258" t="str">
        <x:v>Permanent</x:v>
      </x:c>
      <x:c r="E2258" t="str">
        <x:v>Thurrock</x:v>
      </x:c>
      <x:c r="F2258" t="str">
        <x:v>Operative Driver</x:v>
      </x:c>
      <x:c r="G2258" t="str">
        <x:v>402329</x:v>
      </x:c>
      <x:c r="H2258" t="str">
        <x:v>Moody's Corporation/JLL</x:v>
      </x:c>
      <x:c r="I2258" s="22" t="n">
        <x:v>10</x:v>
      </x:c>
      <x:c r="J2258" t="str">
        <x:v>Worked</x:v>
      </x:c>
      <x:c r="K2258" t="str">
        <x:v>Employee 1181; home branch Thurrock; assigned role Operative Driver | Deployment branch: Thurrock | Actual role: Operative Driver | Jobs: 402329 | Customers: Moody's Corporation/JLL | Actual hours: 10.0; source records: 1</x:v>
      </x:c>
      <x:c r="L2258" t="str">
        <x:v>Include</x:v>
      </x:c>
      <x:c r="M2258"/>
      <x:c r="N2258"/>
    </x:row>
    <x:row r="2259">
      <x:c r="A2259" t="str">
        <x:v>S Danciu (CE)|2026-06-15</x:v>
      </x:c>
      <x:c r="B2259" s="888" t="n">
        <x:v>46188</x:v>
      </x:c>
      <x:c r="C2259" t="str">
        <x:v>S Danciu (CE)</x:v>
      </x:c>
      <x:c r="D2259" t="str">
        <x:v>Permanent</x:v>
      </x:c>
      <x:c r="E2259" t="str">
        <x:v>Thurrock</x:v>
      </x:c>
      <x:c r="F2259" t="str">
        <x:v>Operative Driver</x:v>
      </x:c>
      <x:c r="G2259" t="str">
        <x:v>401554, 399379E</x:v>
      </x:c>
      <x:c r="H2259" t="str">
        <x:v>CPM/Omnicom; Restore Harrow Green Oxford  M/W use only</x:v>
      </x:c>
      <x:c r="I2259" s="22" t="n">
        <x:v>17.5</x:v>
      </x:c>
      <x:c r="J2259" t="str">
        <x:v>Worked — 2 records</x:v>
      </x:c>
      <x:c r="K2259" t="str">
        <x:v>Employee 1181; home branch Thurrock; assigned role Operative Driver | Deployment branch: Oxford | Actual role: Operative Driver | Jobs: 401554, 399379E | Customers: CPM/Omnicom; Restore Harrow Green Oxford  M/W use only | Actual hours: 17.5; source records: 2</x:v>
      </x:c>
      <x:c r="L2259" t="str">
        <x:v>Include</x:v>
      </x:c>
      <x:c r="M2259"/>
      <x:c r="N2259"/>
    </x:row>
    <x:row r="2260">
      <x:c r="A2260" t="str">
        <x:v>S Danciu (CE)|2026-06-16</x:v>
      </x:c>
      <x:c r="B2260" s="888" t="n">
        <x:v>46189</x:v>
      </x:c>
      <x:c r="C2260" t="str">
        <x:v>S Danciu (CE)</x:v>
      </x:c>
      <x:c r="D2260" t="str">
        <x:v>Permanent</x:v>
      </x:c>
      <x:c r="E2260" t="str">
        <x:v>Thurrock</x:v>
      </x:c>
      <x:c r="F2260" t="str">
        <x:v>Operative Driver</x:v>
      </x:c>
      <x:c r="G2260" t="str">
        <x:v>402879</x:v>
      </x:c>
      <x:c r="H2260" t="str">
        <x:v>London Metropolitan University</x:v>
      </x:c>
      <x:c r="I2260" s="22" t="n">
        <x:v>10.75</x:v>
      </x:c>
      <x:c r="J2260" t="str">
        <x:v>Worked</x:v>
      </x:c>
      <x:c r="K2260" t="str">
        <x:v>Employee 1181; home branch Thurrock; assigned role Operative Driver | Deployment branch: Thurrock | Actual role: Operative Driver | Jobs: 402879 | Customers: London Metropolitan University | Actual hours: 10.8; source records: 1</x:v>
      </x:c>
      <x:c r="L2260" t="str">
        <x:v>Include</x:v>
      </x:c>
      <x:c r="M2260"/>
      <x:c r="N2260"/>
    </x:row>
    <x:row r="2261">
      <x:c r="A2261" t="str">
        <x:v>S Danciu (CE)|2026-06-17</x:v>
      </x:c>
      <x:c r="B2261" s="888" t="n">
        <x:v>46190</x:v>
      </x:c>
      <x:c r="C2261" t="str">
        <x:v>S Danciu (CE)</x:v>
      </x:c>
      <x:c r="D2261" t="str">
        <x:v>Permanent</x:v>
      </x:c>
      <x:c r="E2261" t="str">
        <x:v>Thurrock</x:v>
      </x:c>
      <x:c r="F2261" t="str">
        <x:v>Operative Driver</x:v>
      </x:c>
      <x:c r="G2261" t="str">
        <x:v>402264</x:v>
      </x:c>
      <x:c r="H2261" t="str">
        <x:v>AlixPartners LLP</x:v>
      </x:c>
      <x:c r="I2261" s="22" t="n">
        <x:v>9</x:v>
      </x:c>
      <x:c r="J2261" t="str">
        <x:v>Worked</x:v>
      </x:c>
      <x:c r="K2261" t="str">
        <x:v>Employee 1181; home branch Thurrock; assigned role Operative Driver | Deployment branch: Thurrock | Actual role: Operative Driver | Jobs: 402264 | Customers: AlixPartners LLP | Actual hours: 9.0; source records: 1</x:v>
      </x:c>
      <x:c r="L2261" t="str">
        <x:v>Include</x:v>
      </x:c>
      <x:c r="M2261"/>
      <x:c r="N2261"/>
    </x:row>
    <x:row r="2262">
      <x:c r="A2262" t="str">
        <x:v>S Danciu (CE)|2026-06-18</x:v>
      </x:c>
      <x:c r="B2262" s="888" t="n">
        <x:v>46191</x:v>
      </x:c>
      <x:c r="C2262" t="str">
        <x:v>S Danciu (CE)</x:v>
      </x:c>
      <x:c r="D2262" t="str">
        <x:v>Permanent</x:v>
      </x:c>
      <x:c r="E2262" t="str">
        <x:v>Thurrock</x:v>
      </x:c>
      <x:c r="F2262" t="str">
        <x:v>Operative Driver</x:v>
      </x:c>
      <x:c r="G2262" t="str">
        <x:v>402264</x:v>
      </x:c>
      <x:c r="H2262" t="str">
        <x:v>AlixPartners LLP</x:v>
      </x:c>
      <x:c r="I2262" s="22" t="n">
        <x:v>10</x:v>
      </x:c>
      <x:c r="J2262" t="str">
        <x:v>Worked</x:v>
      </x:c>
      <x:c r="K2262" t="str">
        <x:v>Employee 1181; home branch Thurrock; assigned role Operative Driver | Deployment branch: Thurrock | Actual role: Operative Driver | Jobs: 402264 | Customers: AlixPartners LLP | Actual hours: 10.0; source records: 1</x:v>
      </x:c>
      <x:c r="L2262" t="str">
        <x:v>Include</x:v>
      </x:c>
      <x:c r="M2262"/>
      <x:c r="N2262"/>
    </x:row>
    <x:row r="2263">
      <x:c r="A2263" t="str">
        <x:v>S Danciu (CE)|2026-06-19</x:v>
      </x:c>
      <x:c r="B2263" s="888" t="n">
        <x:v>46192</x:v>
      </x:c>
      <x:c r="C2263" t="str">
        <x:v>S Danciu (CE)</x:v>
      </x:c>
      <x:c r="D2263" t="str">
        <x:v>Permanent</x:v>
      </x:c>
      <x:c r="E2263" t="str">
        <x:v>Thurrock</x:v>
      </x:c>
      <x:c r="F2263" t="str">
        <x:v>Operative Driver</x:v>
      </x:c>
      <x:c r="G2263" t="str">
        <x:v>402264</x:v>
      </x:c>
      <x:c r="H2263" t="str">
        <x:v>AlixPartners LLP</x:v>
      </x:c>
      <x:c r="I2263" s="22" t="n">
        <x:v>11.5</x:v>
      </x:c>
      <x:c r="J2263" t="str">
        <x:v>Worked</x:v>
      </x:c>
      <x:c r="K2263" t="str">
        <x:v>Employee 1181; home branch Thurrock; assigned role Operative Driver | Deployment branch: Thurrock | Actual role: Operative Driver | Jobs: 402264 | Customers: AlixPartners LLP | Actual hours: 11.5; source records: 1</x:v>
      </x:c>
      <x:c r="L2263" t="str">
        <x:v>Include</x:v>
      </x:c>
      <x:c r="M2263"/>
      <x:c r="N2263"/>
    </x:row>
    <x:row r="2264">
      <x:c r="A2264" t="str">
        <x:v>S Danciu (CE)|2026-06-20</x:v>
      </x:c>
      <x:c r="B2264" s="888" t="n">
        <x:v>46193</x:v>
      </x:c>
      <x:c r="C2264" t="str">
        <x:v>S Danciu (CE)</x:v>
      </x:c>
      <x:c r="D2264" t="str">
        <x:v>Permanent</x:v>
      </x:c>
      <x:c r="E2264" t="str">
        <x:v>Thurrock</x:v>
      </x:c>
      <x:c r="F2264" t="str">
        <x:v>Operative Driver</x:v>
      </x:c>
      <x:c r="G2264" t="str">
        <x:v>402762</x:v>
      </x:c>
      <x:c r="H2264" t="str">
        <x:v>Clifford Chance LLP</x:v>
      </x:c>
      <x:c r="I2264" s="22" t="n">
        <x:v>5.75</x:v>
      </x:c>
      <x:c r="J2264" t="str">
        <x:v>Worked</x:v>
      </x:c>
      <x:c r="K2264" t="str">
        <x:v>Employee 1181; home branch Thurrock; assigned role Operative Driver | Deployment branch: Thurrock | Actual role: Operative Driver | Jobs: 402762 | Customers: Clifford Chance LLP | Actual hours: 5.8; source records: 1</x:v>
      </x:c>
      <x:c r="L2264" t="str">
        <x:v>Include</x:v>
      </x:c>
      <x:c r="M2264"/>
      <x:c r="N2264"/>
    </x:row>
    <x:row r="2265">
      <x:c r="A2265" t="str">
        <x:v>S Danciu (CE)|2026-06-22</x:v>
      </x:c>
      <x:c r="B2265" s="888" t="n">
        <x:v>46195</x:v>
      </x:c>
      <x:c r="C2265" t="str">
        <x:v>S Danciu (CE)</x:v>
      </x:c>
      <x:c r="D2265" t="str">
        <x:v>Permanent</x:v>
      </x:c>
      <x:c r="E2265" t="str">
        <x:v>Thurrock</x:v>
      </x:c>
      <x:c r="F2265" t="str">
        <x:v>Operative Driver</x:v>
      </x:c>
      <x:c r="G2265" t="str">
        <x:v>402264</x:v>
      </x:c>
      <x:c r="H2265" t="str">
        <x:v>AlixPartners LLP</x:v>
      </x:c>
      <x:c r="I2265" s="22" t="n">
        <x:v>10.5</x:v>
      </x:c>
      <x:c r="J2265" t="str">
        <x:v>Worked</x:v>
      </x:c>
      <x:c r="K2265" t="str">
        <x:v>Employee 1181; home branch Thurrock; assigned role Operative Driver | Deployment branch: Thurrock | Actual role: Operative Driver | Jobs: 402264 | Customers: AlixPartners LLP | Actual hours: 10.5; source records: 1</x:v>
      </x:c>
      <x:c r="L2265" t="str">
        <x:v>Include</x:v>
      </x:c>
      <x:c r="M2265"/>
      <x:c r="N2265"/>
    </x:row>
    <x:row r="2266">
      <x:c r="A2266" t="str">
        <x:v>S Danciu (CE)|2026-06-23</x:v>
      </x:c>
      <x:c r="B2266" s="888" t="n">
        <x:v>46196</x:v>
      </x:c>
      <x:c r="C2266" t="str">
        <x:v>S Danciu (CE)</x:v>
      </x:c>
      <x:c r="D2266" t="str">
        <x:v>Permanent</x:v>
      </x:c>
      <x:c r="E2266" t="str">
        <x:v>Thurrock</x:v>
      </x:c>
      <x:c r="F2266" t="str">
        <x:v>Operative Driver</x:v>
      </x:c>
      <x:c r="G2266" t="str">
        <x:v>401327</x:v>
      </x:c>
      <x:c r="H2266" t="str">
        <x:v>Fortress Investment Group</x:v>
      </x:c>
      <x:c r="I2266" s="22" t="n">
        <x:v>11</x:v>
      </x:c>
      <x:c r="J2266" t="str">
        <x:v>Worked</x:v>
      </x:c>
      <x:c r="K2266" t="str">
        <x:v>Employee 1181; home branch Thurrock; assigned role Operative Driver | Deployment branch: Thurrock | Actual role: Operative Driver | Jobs: 401327 | Customers: Fortress Investment Group | Actual hours: 11.0; source records: 1</x:v>
      </x:c>
      <x:c r="L2266" t="str">
        <x:v>Include</x:v>
      </x:c>
      <x:c r="M2266"/>
      <x:c r="N2266"/>
    </x:row>
    <x:row r="2267">
      <x:c r="A2267" t="str">
        <x:v>S Danciu (CE)|2026-06-24</x:v>
      </x:c>
      <x:c r="B2267" s="888" t="n">
        <x:v>46197</x:v>
      </x:c>
      <x:c r="C2267" t="str">
        <x:v>S Danciu (CE)</x:v>
      </x:c>
      <x:c r="D2267" t="str">
        <x:v>Permanent</x:v>
      </x:c>
      <x:c r="E2267" t="str">
        <x:v>Thurrock</x:v>
      </x:c>
      <x:c r="F2267" t="str">
        <x:v>Operative Driver</x:v>
      </x:c>
      <x:c r="G2267" t="str">
        <x:v>401327, 401636</x:v>
      </x:c>
      <x:c r="H2267" t="str">
        <x:v>Fortress Investment Group; TSYS / TOTAL SYSTEM SERVICES PROCESSING EUROPE LIMITED (TSYS)</x:v>
      </x:c>
      <x:c r="I2267" s="22" t="n">
        <x:v>11.5</x:v>
      </x:c>
      <x:c r="J2267" t="str">
        <x:v>Worked — 2 records</x:v>
      </x:c>
      <x:c r="K2267" t="str">
        <x:v>Employee 1181; home branch Thurrock; assigned role Operative Driver | Deployment branch: Thurrock | Actual role: Operative Driver | Jobs: 401327, 401636 | Customers: Fortress Investment Group; TSYS / TOTAL SYSTEM SERVICES PROCESSING EUROPE LIMITED (TSYS) | Actual hours: 11.5; source records: 2</x:v>
      </x:c>
      <x:c r="L2267" t="str">
        <x:v>Include</x:v>
      </x:c>
      <x:c r="M2267"/>
      <x:c r="N2267"/>
    </x:row>
    <x:row r="2268">
      <x:c r="A2268" t="str">
        <x:v>S Danciu (CE)|2026-06-26</x:v>
      </x:c>
      <x:c r="B2268" s="888" t="n">
        <x:v>46199</x:v>
      </x:c>
      <x:c r="C2268" t="str">
        <x:v>S Danciu (CE)</x:v>
      </x:c>
      <x:c r="D2268" t="str">
        <x:v>Permanent</x:v>
      </x:c>
      <x:c r="E2268" t="str">
        <x:v>Thurrock</x:v>
      </x:c>
      <x:c r="F2268" t="str">
        <x:v>Operative Driver</x:v>
      </x:c>
      <x:c r="G2268" t="str">
        <x:v>402698</x:v>
      </x:c>
      <x:c r="H2268" t="str">
        <x:v>Lowick Group</x:v>
      </x:c>
      <x:c r="I2268" s="22" t="n">
        <x:v>7.5</x:v>
      </x:c>
      <x:c r="J2268" t="str">
        <x:v>Worked</x:v>
      </x:c>
      <x:c r="K2268" t="str">
        <x:v>Employee 1181; home branch Thurrock; assigned role Operative Driver | Deployment branch: Thurrock | Actual role: Operative Driver | Jobs: 402698 | Customers: Lowick Group | Actual hours: 7.5; source records: 1</x:v>
      </x:c>
      <x:c r="L2268" t="str">
        <x:v>Include</x:v>
      </x:c>
      <x:c r="M2268"/>
      <x:c r="N2268"/>
    </x:row>
    <x:row r="2269">
      <x:c r="A2269" t="str">
        <x:v>S Danciu (CE)|2026-06-29</x:v>
      </x:c>
      <x:c r="B2269" s="888" t="n">
        <x:v>46202</x:v>
      </x:c>
      <x:c r="C2269" t="str">
        <x:v>S Danciu (CE)</x:v>
      </x:c>
      <x:c r="D2269" t="str">
        <x:v>Permanent</x:v>
      </x:c>
      <x:c r="E2269" t="str">
        <x:v>Thurrock</x:v>
      </x:c>
      <x:c r="F2269" t="str">
        <x:v>Operative Driver</x:v>
      </x:c>
      <x:c r="G2269" t="str">
        <x:v>402379</x:v>
      </x:c>
      <x:c r="H2269" t="str">
        <x:v>Restore – Doc Management - NWL collections</x:v>
      </x:c>
      <x:c r="I2269" s="22" t="n">
        <x:v>9.5</x:v>
      </x:c>
      <x:c r="J2269" t="str">
        <x:v>Worked</x:v>
      </x:c>
      <x:c r="K2269" t="str">
        <x:v>Employee 1181; home branch Thurrock; assigned role Operative Driver | Deployment branch: Thurrock | Actual role: Operative Driver | Jobs: 402379 | Customers: Restore – Doc Management - NWL collections | Actual hours: 9.5; source records: 1</x:v>
      </x:c>
      <x:c r="L2269" t="str">
        <x:v>Include</x:v>
      </x:c>
      <x:c r="M2269"/>
      <x:c r="N2269"/>
    </x:row>
    <x:row r="2270">
      <x:c r="A2270" t="str">
        <x:v>S Danciu (CE)|2026-06-30</x:v>
      </x:c>
      <x:c r="B2270" s="888" t="n">
        <x:v>46203</x:v>
      </x:c>
      <x:c r="C2270" t="str">
        <x:v>S Danciu (CE)</x:v>
      </x:c>
      <x:c r="D2270" t="str">
        <x:v>Permanent</x:v>
      </x:c>
      <x:c r="E2270" t="str">
        <x:v>Thurrock</x:v>
      </x:c>
      <x:c r="F2270" t="str">
        <x:v>Operative Driver</x:v>
      </x:c>
      <x:c r="G2270" t="str">
        <x:v>402971</x:v>
      </x:c>
      <x:c r="H2270" t="str">
        <x:v>Rometelli/Mr Bruno</x:v>
      </x:c>
      <x:c r="I2270" s="22" t="n">
        <x:v>4</x:v>
      </x:c>
      <x:c r="J2270" t="str">
        <x:v>Worked</x:v>
      </x:c>
      <x:c r="K2270" t="str">
        <x:v>Employee 1181; home branch Thurrock; assigned role Operative Driver | Deployment branch: Thurrock | Actual role: Operative Driver | Jobs: 402971 | Customers: Rometelli/Mr Bruno | Actual hours: 4.0; source records: 1</x:v>
      </x:c>
      <x:c r="L2270" t="str">
        <x:v>Include</x:v>
      </x:c>
      <x:c r="M2270"/>
      <x:c r="N2270"/>
    </x:row>
    <x:row r="2271">
      <x:c r="A2271" t="str">
        <x:v>S Goodridge|2026-06-01</x:v>
      </x:c>
      <x:c r="B2271" s="888" t="n">
        <x:v>46174</x:v>
      </x:c>
      <x:c r="C2271" t="str">
        <x:v>S Goodridge</x:v>
      </x:c>
      <x:c r="D2271" t="str">
        <x:v>Permanent</x:v>
      </x:c>
      <x:c r="E2271" t="str">
        <x:v>Thurrock</x:v>
      </x:c>
      <x:c r="F2271" t="str">
        <x:v>Operative Porter</x:v>
      </x:c>
      <x:c r="G2271"/>
      <x:c r="H2271"/>
      <x:c r="I2271" s="22" t="n">
        <x:v>0</x:v>
      </x:c>
      <x:c r="J2271" t="str">
        <x:v>Annual leave</x:v>
      </x:c>
      <x:c r="K2271" t="str">
        <x:v>Employee 1051; home branch Thurrock; assigned role Operative Porter | Leave: Annual Leave (Days) | Leave calendar basis: Fixed schedule</x:v>
      </x:c>
      <x:c r="L2271" t="str">
        <x:v>Include</x:v>
      </x:c>
      <x:c r="M2271"/>
      <x:c r="N2271"/>
    </x:row>
    <x:row r="2272">
      <x:c r="A2272" t="str">
        <x:v>S Goodridge|2026-06-02</x:v>
      </x:c>
      <x:c r="B2272" s="888" t="n">
        <x:v>46175</x:v>
      </x:c>
      <x:c r="C2272" t="str">
        <x:v>S Goodridge</x:v>
      </x:c>
      <x:c r="D2272" t="str">
        <x:v>Permanent</x:v>
      </x:c>
      <x:c r="E2272" t="str">
        <x:v>Thurrock</x:v>
      </x:c>
      <x:c r="F2272" t="str">
        <x:v>Operative Porter</x:v>
      </x:c>
      <x:c r="G2272" t="str">
        <x:v>399535</x:v>
      </x:c>
      <x:c r="H2272" t="str">
        <x:v>Foreign Commonwealth Office</x:v>
      </x:c>
      <x:c r="I2272" s="22" t="n">
        <x:v>10.5</x:v>
      </x:c>
      <x:c r="J2272" t="str">
        <x:v>Worked</x:v>
      </x:c>
      <x:c r="K2272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72" t="str">
        <x:v>Include</x:v>
      </x:c>
      <x:c r="M2272"/>
      <x:c r="N2272"/>
    </x:row>
    <x:row r="2273">
      <x:c r="A2273" t="str">
        <x:v>S Goodridge|2026-06-03</x:v>
      </x:c>
      <x:c r="B2273" s="888" t="n">
        <x:v>46176</x:v>
      </x:c>
      <x:c r="C2273" t="str">
        <x:v>S Goodridge</x:v>
      </x:c>
      <x:c r="D2273" t="str">
        <x:v>Permanent</x:v>
      </x:c>
      <x:c r="E2273" t="str">
        <x:v>Thurrock</x:v>
      </x:c>
      <x:c r="F2273" t="str">
        <x:v>Operative Porter</x:v>
      </x:c>
      <x:c r="G2273" t="str">
        <x:v>399535</x:v>
      </x:c>
      <x:c r="H2273" t="str">
        <x:v>Foreign Commonwealth Office</x:v>
      </x:c>
      <x:c r="I2273" s="22" t="n">
        <x:v>10.5</x:v>
      </x:c>
      <x:c r="J2273" t="str">
        <x:v>Worked</x:v>
      </x:c>
      <x:c r="K2273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73" t="str">
        <x:v>Include</x:v>
      </x:c>
      <x:c r="M2273"/>
      <x:c r="N2273"/>
    </x:row>
    <x:row r="2274">
      <x:c r="A2274" t="str">
        <x:v>S Goodridge|2026-06-04</x:v>
      </x:c>
      <x:c r="B2274" s="888" t="n">
        <x:v>46177</x:v>
      </x:c>
      <x:c r="C2274" t="str">
        <x:v>S Goodridge</x:v>
      </x:c>
      <x:c r="D2274" t="str">
        <x:v>Permanent</x:v>
      </x:c>
      <x:c r="E2274" t="str">
        <x:v>Thurrock</x:v>
      </x:c>
      <x:c r="F2274" t="str">
        <x:v>Operative Porter</x:v>
      </x:c>
      <x:c r="G2274" t="str">
        <x:v>399535</x:v>
      </x:c>
      <x:c r="H2274" t="str">
        <x:v>Foreign Commonwealth Office</x:v>
      </x:c>
      <x:c r="I2274" s="22" t="n">
        <x:v>10.5</x:v>
      </x:c>
      <x:c r="J2274" t="str">
        <x:v>Worked</x:v>
      </x:c>
      <x:c r="K2274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74" t="str">
        <x:v>Include</x:v>
      </x:c>
      <x:c r="M2274"/>
      <x:c r="N2274"/>
    </x:row>
    <x:row r="2275">
      <x:c r="A2275" t="str">
        <x:v>S Goodridge|2026-06-05</x:v>
      </x:c>
      <x:c r="B2275" s="888" t="n">
        <x:v>46178</x:v>
      </x:c>
      <x:c r="C2275" t="str">
        <x:v>S Goodridge</x:v>
      </x:c>
      <x:c r="D2275" t="str">
        <x:v>Permanent</x:v>
      </x:c>
      <x:c r="E2275" t="str">
        <x:v>Thurrock</x:v>
      </x:c>
      <x:c r="F2275" t="str">
        <x:v>Operative Porter</x:v>
      </x:c>
      <x:c r="G2275" t="str">
        <x:v>399535</x:v>
      </x:c>
      <x:c r="H2275" t="str">
        <x:v>Foreign Commonwealth Office</x:v>
      </x:c>
      <x:c r="I2275" s="22" t="n">
        <x:v>10.5</x:v>
      </x:c>
      <x:c r="J2275" t="str">
        <x:v>Worked</x:v>
      </x:c>
      <x:c r="K2275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75" t="str">
        <x:v>Include</x:v>
      </x:c>
      <x:c r="M2275"/>
      <x:c r="N2275"/>
    </x:row>
    <x:row r="2276">
      <x:c r="A2276" t="str">
        <x:v>S Goodridge|2026-06-08</x:v>
      </x:c>
      <x:c r="B2276" s="888" t="n">
        <x:v>46181</x:v>
      </x:c>
      <x:c r="C2276" t="str">
        <x:v>S Goodridge</x:v>
      </x:c>
      <x:c r="D2276" t="str">
        <x:v>Permanent</x:v>
      </x:c>
      <x:c r="E2276" t="str">
        <x:v>Thurrock</x:v>
      </x:c>
      <x:c r="F2276" t="str">
        <x:v>Operative Porter</x:v>
      </x:c>
      <x:c r="G2276" t="str">
        <x:v>399535</x:v>
      </x:c>
      <x:c r="H2276" t="str">
        <x:v>Foreign Commonwealth Office</x:v>
      </x:c>
      <x:c r="I2276" s="22" t="n">
        <x:v>10.5</x:v>
      </x:c>
      <x:c r="J2276" t="str">
        <x:v>Worked</x:v>
      </x:c>
      <x:c r="K2276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76" t="str">
        <x:v>Include</x:v>
      </x:c>
      <x:c r="M2276"/>
      <x:c r="N2276"/>
    </x:row>
    <x:row r="2277">
      <x:c r="A2277" t="str">
        <x:v>S Goodridge|2026-06-09</x:v>
      </x:c>
      <x:c r="B2277" s="888" t="n">
        <x:v>46182</x:v>
      </x:c>
      <x:c r="C2277" t="str">
        <x:v>S Goodridge</x:v>
      </x:c>
      <x:c r="D2277" t="str">
        <x:v>Permanent</x:v>
      </x:c>
      <x:c r="E2277" t="str">
        <x:v>Thurrock</x:v>
      </x:c>
      <x:c r="F2277" t="str">
        <x:v>Operative Porter</x:v>
      </x:c>
      <x:c r="G2277" t="str">
        <x:v>399535</x:v>
      </x:c>
      <x:c r="H2277" t="str">
        <x:v>Foreign Commonwealth Office</x:v>
      </x:c>
      <x:c r="I2277" s="22" t="n">
        <x:v>10.5</x:v>
      </x:c>
      <x:c r="J2277" t="str">
        <x:v>Worked</x:v>
      </x:c>
      <x:c r="K2277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77" t="str">
        <x:v>Include</x:v>
      </x:c>
      <x:c r="M2277"/>
      <x:c r="N2277"/>
    </x:row>
    <x:row r="2278">
      <x:c r="A2278" t="str">
        <x:v>S Goodridge|2026-06-10</x:v>
      </x:c>
      <x:c r="B2278" s="888" t="n">
        <x:v>46183</x:v>
      </x:c>
      <x:c r="C2278" t="str">
        <x:v>S Goodridge</x:v>
      </x:c>
      <x:c r="D2278" t="str">
        <x:v>Permanent</x:v>
      </x:c>
      <x:c r="E2278" t="str">
        <x:v>Thurrock</x:v>
      </x:c>
      <x:c r="F2278" t="str">
        <x:v>Operative Porter</x:v>
      </x:c>
      <x:c r="G2278" t="str">
        <x:v>399535</x:v>
      </x:c>
      <x:c r="H2278" t="str">
        <x:v>Foreign Commonwealth Office</x:v>
      </x:c>
      <x:c r="I2278" s="22" t="n">
        <x:v>10.5</x:v>
      </x:c>
      <x:c r="J2278" t="str">
        <x:v>Worked</x:v>
      </x:c>
      <x:c r="K2278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78" t="str">
        <x:v>Include</x:v>
      </x:c>
      <x:c r="M2278"/>
      <x:c r="N2278"/>
    </x:row>
    <x:row r="2279">
      <x:c r="A2279" t="str">
        <x:v>S Goodridge|2026-06-11</x:v>
      </x:c>
      <x:c r="B2279" s="888" t="n">
        <x:v>46184</x:v>
      </x:c>
      <x:c r="C2279" t="str">
        <x:v>S Goodridge</x:v>
      </x:c>
      <x:c r="D2279" t="str">
        <x:v>Permanent</x:v>
      </x:c>
      <x:c r="E2279" t="str">
        <x:v>Thurrock</x:v>
      </x:c>
      <x:c r="F2279" t="str">
        <x:v>Operative Porter</x:v>
      </x:c>
      <x:c r="G2279" t="str">
        <x:v>399535</x:v>
      </x:c>
      <x:c r="H2279" t="str">
        <x:v>Foreign Commonwealth Office</x:v>
      </x:c>
      <x:c r="I2279" s="22" t="n">
        <x:v>10.5</x:v>
      </x:c>
      <x:c r="J2279" t="str">
        <x:v>Worked</x:v>
      </x:c>
      <x:c r="K2279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79" t="str">
        <x:v>Include</x:v>
      </x:c>
      <x:c r="M2279"/>
      <x:c r="N2279"/>
    </x:row>
    <x:row r="2280">
      <x:c r="A2280" t="str">
        <x:v>S Goodridge|2026-06-12</x:v>
      </x:c>
      <x:c r="B2280" s="888" t="n">
        <x:v>46185</x:v>
      </x:c>
      <x:c r="C2280" t="str">
        <x:v>S Goodridge</x:v>
      </x:c>
      <x:c r="D2280" t="str">
        <x:v>Permanent</x:v>
      </x:c>
      <x:c r="E2280" t="str">
        <x:v>Thurrock</x:v>
      </x:c>
      <x:c r="F2280" t="str">
        <x:v>Operative Porter</x:v>
      </x:c>
      <x:c r="G2280" t="str">
        <x:v>399535</x:v>
      </x:c>
      <x:c r="H2280" t="str">
        <x:v>Foreign Commonwealth Office</x:v>
      </x:c>
      <x:c r="I2280" s="22" t="n">
        <x:v>10.5</x:v>
      </x:c>
      <x:c r="J2280" t="str">
        <x:v>Worked</x:v>
      </x:c>
      <x:c r="K2280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80" t="str">
        <x:v>Include</x:v>
      </x:c>
      <x:c r="M2280"/>
      <x:c r="N2280"/>
    </x:row>
    <x:row r="2281">
      <x:c r="A2281" t="str">
        <x:v>S Goodridge|2026-06-13</x:v>
      </x:c>
      <x:c r="B2281" s="888" t="n">
        <x:v>46186</x:v>
      </x:c>
      <x:c r="C2281" t="str">
        <x:v>S Goodridge</x:v>
      </x:c>
      <x:c r="D2281" t="str">
        <x:v>Permanent</x:v>
      </x:c>
      <x:c r="E2281" t="str">
        <x:v>Thurrock</x:v>
      </x:c>
      <x:c r="F2281" t="str">
        <x:v>Operative Porter</x:v>
      </x:c>
      <x:c r="G2281" t="str">
        <x:v>402555A</x:v>
      </x:c>
      <x:c r="H2281" t="str">
        <x:v>Fidelis Marketing Limited</x:v>
      </x:c>
      <x:c r="I2281" s="22" t="n">
        <x:v>6.5</x:v>
      </x:c>
      <x:c r="J2281" t="str">
        <x:v>Worked</x:v>
      </x:c>
      <x:c r="K2281" t="str">
        <x:v>Employee 1051; home branch Thurrock; assigned role Operative Porter | Deployment branch: Thurrock | Actual role: Operative Porter | Jobs: 402555A | Customers: Fidelis Marketing Limited | Actual hours: 6.5; source records: 1</x:v>
      </x:c>
      <x:c r="L2281" t="str">
        <x:v>Include</x:v>
      </x:c>
      <x:c r="M2281"/>
      <x:c r="N2281"/>
    </x:row>
    <x:row r="2282">
      <x:c r="A2282" t="str">
        <x:v>S Goodridge|2026-06-15</x:v>
      </x:c>
      <x:c r="B2282" s="888" t="n">
        <x:v>46188</x:v>
      </x:c>
      <x:c r="C2282" t="str">
        <x:v>S Goodridge</x:v>
      </x:c>
      <x:c r="D2282" t="str">
        <x:v>Permanent</x:v>
      </x:c>
      <x:c r="E2282" t="str">
        <x:v>Thurrock</x:v>
      </x:c>
      <x:c r="F2282" t="str">
        <x:v>Operative Porter</x:v>
      </x:c>
      <x:c r="G2282" t="str">
        <x:v>399535A</x:v>
      </x:c>
      <x:c r="H2282" t="str">
        <x:v>Foreign Commonwealth Office</x:v>
      </x:c>
      <x:c r="I2282" s="22" t="n">
        <x:v>10.5</x:v>
      </x:c>
      <x:c r="J2282" t="str">
        <x:v>Worked</x:v>
      </x:c>
      <x:c r="K2282" t="str">
        <x:v>Employee 1051; home branch Thurrock; assigned role Operative Porter | Deployment branch: Thurrock | Actual role: Operative Porter | Jobs: 399535A | Customers: Foreign Commonwealth Office | Actual hours: 10.5; source records: 1</x:v>
      </x:c>
      <x:c r="L2282" t="str">
        <x:v>Include</x:v>
      </x:c>
      <x:c r="M2282"/>
      <x:c r="N2282"/>
    </x:row>
    <x:row r="2283">
      <x:c r="A2283" t="str">
        <x:v>S Goodridge|2026-06-16</x:v>
      </x:c>
      <x:c r="B2283" s="888" t="n">
        <x:v>46189</x:v>
      </x:c>
      <x:c r="C2283" t="str">
        <x:v>S Goodridge</x:v>
      </x:c>
      <x:c r="D2283" t="str">
        <x:v>Permanent</x:v>
      </x:c>
      <x:c r="E2283" t="str">
        <x:v>Thurrock</x:v>
      </x:c>
      <x:c r="F2283" t="str">
        <x:v>Operative Porter</x:v>
      </x:c>
      <x:c r="G2283" t="str">
        <x:v>399535A</x:v>
      </x:c>
      <x:c r="H2283" t="str">
        <x:v>Foreign Commonwealth Office</x:v>
      </x:c>
      <x:c r="I2283" s="22" t="n">
        <x:v>10.5</x:v>
      </x:c>
      <x:c r="J2283" t="str">
        <x:v>Worked</x:v>
      </x:c>
      <x:c r="K2283" t="str">
        <x:v>Employee 1051; home branch Thurrock; assigned role Operative Porter | Deployment branch: Thurrock | Actual role: Operative Porter | Jobs: 399535A | Customers: Foreign Commonwealth Office | Actual hours: 10.5; source records: 1</x:v>
      </x:c>
      <x:c r="L2283" t="str">
        <x:v>Include</x:v>
      </x:c>
      <x:c r="M2283"/>
      <x:c r="N2283"/>
    </x:row>
    <x:row r="2284">
      <x:c r="A2284" t="str">
        <x:v>S Goodridge|2026-06-17</x:v>
      </x:c>
      <x:c r="B2284" s="888" t="n">
        <x:v>46190</x:v>
      </x:c>
      <x:c r="C2284" t="str">
        <x:v>S Goodridge</x:v>
      </x:c>
      <x:c r="D2284" t="str">
        <x:v>Permanent</x:v>
      </x:c>
      <x:c r="E2284" t="str">
        <x:v>Thurrock</x:v>
      </x:c>
      <x:c r="F2284" t="str">
        <x:v>Operative Porter</x:v>
      </x:c>
      <x:c r="G2284" t="str">
        <x:v>399535A</x:v>
      </x:c>
      <x:c r="H2284" t="str">
        <x:v>Foreign Commonwealth Office</x:v>
      </x:c>
      <x:c r="I2284" s="22" t="n">
        <x:v>10.5</x:v>
      </x:c>
      <x:c r="J2284" t="str">
        <x:v>Worked</x:v>
      </x:c>
      <x:c r="K2284" t="str">
        <x:v>Employee 1051; home branch Thurrock; assigned role Operative Porter | Deployment branch: Thurrock | Actual role: Operative Porter | Jobs: 399535A | Customers: Foreign Commonwealth Office | Actual hours: 10.5; source records: 1</x:v>
      </x:c>
      <x:c r="L2284" t="str">
        <x:v>Include</x:v>
      </x:c>
      <x:c r="M2284"/>
      <x:c r="N2284"/>
    </x:row>
    <x:row r="2285">
      <x:c r="A2285" t="str">
        <x:v>S Goodridge|2026-06-18</x:v>
      </x:c>
      <x:c r="B2285" s="888" t="n">
        <x:v>46191</x:v>
      </x:c>
      <x:c r="C2285" t="str">
        <x:v>S Goodridge</x:v>
      </x:c>
      <x:c r="D2285" t="str">
        <x:v>Permanent</x:v>
      </x:c>
      <x:c r="E2285" t="str">
        <x:v>Thurrock</x:v>
      </x:c>
      <x:c r="F2285" t="str">
        <x:v>Operative Porter</x:v>
      </x:c>
      <x:c r="G2285" t="str">
        <x:v>399535A</x:v>
      </x:c>
      <x:c r="H2285" t="str">
        <x:v>Foreign Commonwealth Office</x:v>
      </x:c>
      <x:c r="I2285" s="22" t="n">
        <x:v>10.5</x:v>
      </x:c>
      <x:c r="J2285" t="str">
        <x:v>Worked</x:v>
      </x:c>
      <x:c r="K2285" t="str">
        <x:v>Employee 1051; home branch Thurrock; assigned role Operative Porter | Deployment branch: Thurrock | Actual role: Operative Porter | Jobs: 399535A | Customers: Foreign Commonwealth Office | Actual hours: 10.5; source records: 1</x:v>
      </x:c>
      <x:c r="L2285" t="str">
        <x:v>Include</x:v>
      </x:c>
      <x:c r="M2285"/>
      <x:c r="N2285"/>
    </x:row>
    <x:row r="2286">
      <x:c r="A2286" t="str">
        <x:v>S Goodridge|2026-06-19</x:v>
      </x:c>
      <x:c r="B2286" s="888" t="n">
        <x:v>46192</x:v>
      </x:c>
      <x:c r="C2286" t="str">
        <x:v>S Goodridge</x:v>
      </x:c>
      <x:c r="D2286" t="str">
        <x:v>Permanent</x:v>
      </x:c>
      <x:c r="E2286" t="str">
        <x:v>Thurrock</x:v>
      </x:c>
      <x:c r="F2286" t="str">
        <x:v>Operative Porter</x:v>
      </x:c>
      <x:c r="G2286" t="str">
        <x:v>399535A</x:v>
      </x:c>
      <x:c r="H2286" t="str">
        <x:v>Foreign Commonwealth Office</x:v>
      </x:c>
      <x:c r="I2286" s="22" t="n">
        <x:v>10.5</x:v>
      </x:c>
      <x:c r="J2286" t="str">
        <x:v>Worked</x:v>
      </x:c>
      <x:c r="K2286" t="str">
        <x:v>Employee 1051; home branch Thurrock; assigned role Operative Porter | Deployment branch: Thurrock | Actual role: Operative Porter | Jobs: 399535A | Customers: Foreign Commonwealth Office | Actual hours: 10.5; source records: 1</x:v>
      </x:c>
      <x:c r="L2286" t="str">
        <x:v>Include</x:v>
      </x:c>
      <x:c r="M2286"/>
      <x:c r="N2286"/>
    </x:row>
    <x:row r="2287">
      <x:c r="A2287" t="str">
        <x:v>S Goodridge|2026-06-20</x:v>
      </x:c>
      <x:c r="B2287" s="888" t="n">
        <x:v>46193</x:v>
      </x:c>
      <x:c r="C2287" t="str">
        <x:v>S Goodridge</x:v>
      </x:c>
      <x:c r="D2287" t="str">
        <x:v>Permanent</x:v>
      </x:c>
      <x:c r="E2287" t="str">
        <x:v>Thurrock</x:v>
      </x:c>
      <x:c r="F2287" t="str">
        <x:v>Operative Porter</x:v>
      </x:c>
      <x:c r="G2287" t="str">
        <x:v>402762</x:v>
      </x:c>
      <x:c r="H2287" t="str">
        <x:v>Clifford Chance LLP</x:v>
      </x:c>
      <x:c r="I2287" s="22" t="n">
        <x:v>5.75</x:v>
      </x:c>
      <x:c r="J2287" t="str">
        <x:v>Worked</x:v>
      </x:c>
      <x:c r="K2287" t="str">
        <x:v>Employee 1051; home branch Thurrock; assigned role Operative Porter | Deployment branch: Thurrock | Actual role: Operative Porter | Jobs: 402762 | Customers: Clifford Chance LLP | Actual hours: 5.8; source records: 1</x:v>
      </x:c>
      <x:c r="L2287" t="str">
        <x:v>Include</x:v>
      </x:c>
      <x:c r="M2287"/>
      <x:c r="N2287"/>
    </x:row>
    <x:row r="2288">
      <x:c r="A2288" t="str">
        <x:v>S Goodridge|2026-06-22</x:v>
      </x:c>
      <x:c r="B2288" s="888" t="n">
        <x:v>46195</x:v>
      </x:c>
      <x:c r="C2288" t="str">
        <x:v>S Goodridge</x:v>
      </x:c>
      <x:c r="D2288" t="str">
        <x:v>Permanent</x:v>
      </x:c>
      <x:c r="E2288" t="str">
        <x:v>Thurrock</x:v>
      </x:c>
      <x:c r="F2288" t="str">
        <x:v>Operative Porter</x:v>
      </x:c>
      <x:c r="G2288" t="str">
        <x:v>399535A</x:v>
      </x:c>
      <x:c r="H2288" t="str">
        <x:v>Foreign Commonwealth Office</x:v>
      </x:c>
      <x:c r="I2288" s="22" t="n">
        <x:v>10.5</x:v>
      </x:c>
      <x:c r="J2288" t="str">
        <x:v>Worked</x:v>
      </x:c>
      <x:c r="K2288" t="str">
        <x:v>Employee 1051; home branch Thurrock; assigned role Operative Porter | Deployment branch: Thurrock | Actual role: Operative Porter | Jobs: 399535A | Customers: Foreign Commonwealth Office | Actual hours: 10.5; source records: 1</x:v>
      </x:c>
      <x:c r="L2288" t="str">
        <x:v>Include</x:v>
      </x:c>
      <x:c r="M2288"/>
      <x:c r="N2288"/>
    </x:row>
    <x:row r="2289">
      <x:c r="A2289" t="str">
        <x:v>S Goodridge|2026-06-23</x:v>
      </x:c>
      <x:c r="B2289" s="888" t="n">
        <x:v>46196</x:v>
      </x:c>
      <x:c r="C2289" t="str">
        <x:v>S Goodridge</x:v>
      </x:c>
      <x:c r="D2289" t="str">
        <x:v>Permanent</x:v>
      </x:c>
      <x:c r="E2289" t="str">
        <x:v>Thurrock</x:v>
      </x:c>
      <x:c r="F2289" t="str">
        <x:v>Operative Porter</x:v>
      </x:c>
      <x:c r="G2289" t="str">
        <x:v>399535A</x:v>
      </x:c>
      <x:c r="H2289" t="str">
        <x:v>Foreign Commonwealth Office</x:v>
      </x:c>
      <x:c r="I2289" s="22" t="n">
        <x:v>10.5</x:v>
      </x:c>
      <x:c r="J2289" t="str">
        <x:v>Worked</x:v>
      </x:c>
      <x:c r="K2289" t="str">
        <x:v>Employee 1051; home branch Thurrock; assigned role Operative Porter | Deployment branch: Thurrock | Actual role: Operative Porter | Jobs: 399535A | Customers: Foreign Commonwealth Office | Actual hours: 10.5; source records: 1</x:v>
      </x:c>
      <x:c r="L2289" t="str">
        <x:v>Include</x:v>
      </x:c>
      <x:c r="M2289"/>
      <x:c r="N2289"/>
    </x:row>
    <x:row r="2290">
      <x:c r="A2290" t="str">
        <x:v>S Goodridge|2026-06-24</x:v>
      </x:c>
      <x:c r="B2290" s="888" t="n">
        <x:v>46197</x:v>
      </x:c>
      <x:c r="C2290" t="str">
        <x:v>S Goodridge</x:v>
      </x:c>
      <x:c r="D2290" t="str">
        <x:v>Permanent</x:v>
      </x:c>
      <x:c r="E2290" t="str">
        <x:v>Thurrock</x:v>
      </x:c>
      <x:c r="F2290" t="str">
        <x:v>Operative Porter</x:v>
      </x:c>
      <x:c r="G2290" t="str">
        <x:v>399535A</x:v>
      </x:c>
      <x:c r="H2290" t="str">
        <x:v>Foreign Commonwealth Office</x:v>
      </x:c>
      <x:c r="I2290" s="22" t="n">
        <x:v>10.5</x:v>
      </x:c>
      <x:c r="J2290" t="str">
        <x:v>Worked</x:v>
      </x:c>
      <x:c r="K2290" t="str">
        <x:v>Employee 1051; home branch Thurrock; assigned role Operative Porter | Deployment branch: Thurrock | Actual role: Operative Porter | Jobs: 399535A | Customers: Foreign Commonwealth Office | Actual hours: 10.5; source records: 1</x:v>
      </x:c>
      <x:c r="L2290" t="str">
        <x:v>Include</x:v>
      </x:c>
      <x:c r="M2290"/>
      <x:c r="N2290"/>
    </x:row>
    <x:row r="2291">
      <x:c r="A2291" t="str">
        <x:v>S Goodridge|2026-06-25</x:v>
      </x:c>
      <x:c r="B2291" s="888" t="n">
        <x:v>46198</x:v>
      </x:c>
      <x:c r="C2291" t="str">
        <x:v>S Goodridge</x:v>
      </x:c>
      <x:c r="D2291" t="str">
        <x:v>Permanent</x:v>
      </x:c>
      <x:c r="E2291" t="str">
        <x:v>Thurrock</x:v>
      </x:c>
      <x:c r="F2291" t="str">
        <x:v>Operative Porter</x:v>
      </x:c>
      <x:c r="G2291" t="str">
        <x:v>399535A</x:v>
      </x:c>
      <x:c r="H2291" t="str">
        <x:v>Foreign Commonwealth Office</x:v>
      </x:c>
      <x:c r="I2291" s="22" t="n">
        <x:v>10.5</x:v>
      </x:c>
      <x:c r="J2291" t="str">
        <x:v>Worked</x:v>
      </x:c>
      <x:c r="K2291" t="str">
        <x:v>Employee 1051; home branch Thurrock; assigned role Operative Porter | Deployment branch: Thurrock | Actual role: Operative Porter | Jobs: 399535A | Customers: Foreign Commonwealth Office | Actual hours: 10.5; source records: 1</x:v>
      </x:c>
      <x:c r="L2291" t="str">
        <x:v>Include</x:v>
      </x:c>
      <x:c r="M2291"/>
      <x:c r="N2291"/>
    </x:row>
    <x:row r="2292">
      <x:c r="A2292" t="str">
        <x:v>S Goodridge|2026-06-26</x:v>
      </x:c>
      <x:c r="B2292" s="888" t="n">
        <x:v>46199</x:v>
      </x:c>
      <x:c r="C2292" t="str">
        <x:v>S Goodridge</x:v>
      </x:c>
      <x:c r="D2292" t="str">
        <x:v>Permanent</x:v>
      </x:c>
      <x:c r="E2292" t="str">
        <x:v>Thurrock</x:v>
      </x:c>
      <x:c r="F2292" t="str">
        <x:v>Operative Porter</x:v>
      </x:c>
      <x:c r="G2292" t="str">
        <x:v>399535A</x:v>
      </x:c>
      <x:c r="H2292" t="str">
        <x:v>Foreign Commonwealth Office</x:v>
      </x:c>
      <x:c r="I2292" s="22" t="n">
        <x:v>10.5</x:v>
      </x:c>
      <x:c r="J2292" t="str">
        <x:v>Worked</x:v>
      </x:c>
      <x:c r="K2292" t="str">
        <x:v>Employee 1051; home branch Thurrock; assigned role Operative Porter | Deployment branch: Thurrock | Actual role: Operative Porter | Jobs: 399535A | Customers: Foreign Commonwealth Office | Actual hours: 10.5; source records: 1</x:v>
      </x:c>
      <x:c r="L2292" t="str">
        <x:v>Include</x:v>
      </x:c>
      <x:c r="M2292"/>
      <x:c r="N2292"/>
    </x:row>
    <x:row r="2293">
      <x:c r="A2293" t="str">
        <x:v>S Goodridge|2026-06-27</x:v>
      </x:c>
      <x:c r="B2293" s="888" t="n">
        <x:v>46200</x:v>
      </x:c>
      <x:c r="C2293" t="str">
        <x:v>S Goodridge</x:v>
      </x:c>
      <x:c r="D2293" t="str">
        <x:v>Permanent</x:v>
      </x:c>
      <x:c r="E2293" t="str">
        <x:v>Thurrock</x:v>
      </x:c>
      <x:c r="F2293" t="str">
        <x:v>Operative Porter</x:v>
      </x:c>
      <x:c r="G2293" t="str">
        <x:v>401327</x:v>
      </x:c>
      <x:c r="H2293" t="str">
        <x:v>Fortress Investment Group</x:v>
      </x:c>
      <x:c r="I2293" s="22" t="n">
        <x:v>8</x:v>
      </x:c>
      <x:c r="J2293" t="str">
        <x:v>Worked</x:v>
      </x:c>
      <x:c r="K2293" t="str">
        <x:v>Employee 1051; home branch Thurrock; assigned role Operative Porter | Deployment branch: Thurrock | Actual role: Operative Porter | Jobs: 401327 | Customers: Fortress Investment Group | Actual hours: 8.0; source records: 1</x:v>
      </x:c>
      <x:c r="L2293" t="str">
        <x:v>Include</x:v>
      </x:c>
      <x:c r="M2293"/>
      <x:c r="N2293"/>
    </x:row>
    <x:row r="2294">
      <x:c r="A2294" t="str">
        <x:v>S Goodridge|2026-06-29</x:v>
      </x:c>
      <x:c r="B2294" s="888" t="n">
        <x:v>46202</x:v>
      </x:c>
      <x:c r="C2294" t="str">
        <x:v>S Goodridge</x:v>
      </x:c>
      <x:c r="D2294" t="str">
        <x:v>Permanent</x:v>
      </x:c>
      <x:c r="E2294" t="str">
        <x:v>Thurrock</x:v>
      </x:c>
      <x:c r="F2294" t="str">
        <x:v>Operative Porter</x:v>
      </x:c>
      <x:c r="G2294" t="str">
        <x:v>399535A</x:v>
      </x:c>
      <x:c r="H2294" t="str">
        <x:v>Foreign Commonwealth Office</x:v>
      </x:c>
      <x:c r="I2294" s="22" t="n">
        <x:v>10.5</x:v>
      </x:c>
      <x:c r="J2294" t="str">
        <x:v>Worked</x:v>
      </x:c>
      <x:c r="K2294" t="str">
        <x:v>Employee 1051; home branch Thurrock; assigned role Operative Porter | Deployment branch: Thurrock | Actual role: Operative Porter | Jobs: 399535A | Customers: Foreign Commonwealth Office | Actual hours: 10.5; source records: 1</x:v>
      </x:c>
      <x:c r="L2294" t="str">
        <x:v>Include</x:v>
      </x:c>
      <x:c r="M2294"/>
      <x:c r="N2294"/>
    </x:row>
    <x:row r="2295">
      <x:c r="A2295" t="str">
        <x:v>S Goodridge|2026-06-30</x:v>
      </x:c>
      <x:c r="B2295" s="888" t="n">
        <x:v>46203</x:v>
      </x:c>
      <x:c r="C2295" t="str">
        <x:v>S Goodridge</x:v>
      </x:c>
      <x:c r="D2295" t="str">
        <x:v>Permanent</x:v>
      </x:c>
      <x:c r="E2295" t="str">
        <x:v>Thurrock</x:v>
      </x:c>
      <x:c r="F2295" t="str">
        <x:v>Operative Porter</x:v>
      </x:c>
      <x:c r="G2295" t="str">
        <x:v>399535A</x:v>
      </x:c>
      <x:c r="H2295" t="str">
        <x:v>Foreign Commonwealth Office</x:v>
      </x:c>
      <x:c r="I2295" s="22" t="n">
        <x:v>10.5</x:v>
      </x:c>
      <x:c r="J2295" t="str">
        <x:v>Worked</x:v>
      </x:c>
      <x:c r="K2295" t="str">
        <x:v>Employee 1051; home branch Thurrock; assigned role Operative Porter | Deployment branch: Thurrock | Actual role: Operative Porter | Jobs: 399535A | Customers: Foreign Commonwealth Office | Actual hours: 10.5; source records: 1</x:v>
      </x:c>
      <x:c r="L2295" t="str">
        <x:v>Include</x:v>
      </x:c>
      <x:c r="M2295"/>
      <x:c r="N2295"/>
    </x:row>
    <x:row r="2296">
      <x:c r="A2296" t="str">
        <x:v>S Holroyd|2026-06-01</x:v>
      </x:c>
      <x:c r="B2296" s="888" t="n">
        <x:v>46174</x:v>
      </x:c>
      <x:c r="C2296" t="str">
        <x:v>S Holroyd</x:v>
      </x:c>
      <x:c r="D2296" t="str">
        <x:v>Permanent</x:v>
      </x:c>
      <x:c r="E2296" t="str">
        <x:v>Croydon</x:v>
      </x:c>
      <x:c r="F2296" t="str">
        <x:v>Operative Skilled</x:v>
      </x:c>
      <x:c r="G2296" t="str">
        <x:v>393361D</x:v>
      </x:c>
      <x:c r="H2296" t="str">
        <x:v>The Quadrant</x:v>
      </x:c>
      <x:c r="I2296" s="22" t="n">
        <x:v>9.5</x:v>
      </x:c>
      <x:c r="J2296" t="str">
        <x:v>Worked</x:v>
      </x:c>
      <x:c r="K2296" t="str">
        <x:v>Employee 1865; home branch Croydon; assigned role Operative Skilled | Deployment branch: Croydon | Actual role: Operative Skilled | Jobs: 393361D | Customers: The Quadrant | Actual hours: 9.5; source records: 1</x:v>
      </x:c>
      <x:c r="L2296" t="str">
        <x:v>Include</x:v>
      </x:c>
      <x:c r="M2296"/>
      <x:c r="N2296"/>
    </x:row>
    <x:row r="2297">
      <x:c r="A2297" t="str">
        <x:v>S Holroyd|2026-06-03</x:v>
      </x:c>
      <x:c r="B2297" s="888" t="n">
        <x:v>46176</x:v>
      </x:c>
      <x:c r="C2297" t="str">
        <x:v>S Holroyd</x:v>
      </x:c>
      <x:c r="D2297" t="str">
        <x:v>Permanent</x:v>
      </x:c>
      <x:c r="E2297" t="str">
        <x:v>Croydon</x:v>
      </x:c>
      <x:c r="F2297" t="str">
        <x:v>Operative Skilled</x:v>
      </x:c>
      <x:c r="G2297" t="str">
        <x:v>400111</x:v>
      </x:c>
      <x:c r="H2297" t="str">
        <x:v>Bromley Central Library</x:v>
      </x:c>
      <x:c r="I2297" s="22" t="n">
        <x:v>7.5</x:v>
      </x:c>
      <x:c r="J2297" t="str">
        <x:v>Worked</x:v>
      </x:c>
      <x:c r="K2297" t="str">
        <x:v>Employee 1865; home branch Croydon; assigned role Operative Skilled | Deployment branch: Croydon | Actual role: Operative Porter | Jobs: 400111 | Customers: Bromley Central Library | Actual hours: 7.5; source records: 1</x:v>
      </x:c>
      <x:c r="L2297" t="str">
        <x:v>Include</x:v>
      </x:c>
      <x:c r="M2297"/>
      <x:c r="N2297"/>
    </x:row>
    <x:row r="2298">
      <x:c r="A2298" t="str">
        <x:v>S Holroyd|2026-06-04</x:v>
      </x:c>
      <x:c r="B2298" s="888" t="n">
        <x:v>46177</x:v>
      </x:c>
      <x:c r="C2298" t="str">
        <x:v>S Holroyd</x:v>
      </x:c>
      <x:c r="D2298" t="str">
        <x:v>Permanent</x:v>
      </x:c>
      <x:c r="E2298" t="str">
        <x:v>Croydon</x:v>
      </x:c>
      <x:c r="F2298" t="str">
        <x:v>Operative Skilled</x:v>
      </x:c>
      <x:c r="G2298" t="str">
        <x:v>400111</x:v>
      </x:c>
      <x:c r="H2298" t="str">
        <x:v>Bromley Central Library</x:v>
      </x:c>
      <x:c r="I2298" s="22" t="n">
        <x:v>7.5</x:v>
      </x:c>
      <x:c r="J2298" t="str">
        <x:v>Worked</x:v>
      </x:c>
      <x:c r="K2298" t="str">
        <x:v>Employee 1865; home branch Croydon; assigned role Operative Skilled | Deployment branch: Croydon | Actual role: Operative Porter | Jobs: 400111 | Customers: Bromley Central Library | Actual hours: 7.5; source records: 1</x:v>
      </x:c>
      <x:c r="L2298" t="str">
        <x:v>Include</x:v>
      </x:c>
      <x:c r="M2298"/>
      <x:c r="N2298"/>
    </x:row>
    <x:row r="2299">
      <x:c r="A2299" t="str">
        <x:v>S Holroyd|2026-06-05</x:v>
      </x:c>
      <x:c r="B2299" s="888" t="n">
        <x:v>46178</x:v>
      </x:c>
      <x:c r="C2299" t="str">
        <x:v>S Holroyd</x:v>
      </x:c>
      <x:c r="D2299" t="str">
        <x:v>Permanent</x:v>
      </x:c>
      <x:c r="E2299" t="str">
        <x:v>Croydon</x:v>
      </x:c>
      <x:c r="F2299" t="str">
        <x:v>Operative Skilled</x:v>
      </x:c>
      <x:c r="G2299" t="str">
        <x:v>400111</x:v>
      </x:c>
      <x:c r="H2299" t="str">
        <x:v>Bromley Central Library</x:v>
      </x:c>
      <x:c r="I2299" s="22" t="n">
        <x:v>9.5</x:v>
      </x:c>
      <x:c r="J2299" t="str">
        <x:v>Worked</x:v>
      </x:c>
      <x:c r="K2299" t="str">
        <x:v>Employee 1865; home branch Croydon; assigned role Operative Skilled | Deployment branch: Croydon | Actual role: Operative Porter | Jobs: 400111 | Customers: Bromley Central Library | Actual hours: 9.5; source records: 1</x:v>
      </x:c>
      <x:c r="L2299" t="str">
        <x:v>Include</x:v>
      </x:c>
      <x:c r="M2299"/>
      <x:c r="N2299"/>
    </x:row>
    <x:row r="2300">
      <x:c r="A2300" t="str">
        <x:v>S Holroyd|2026-06-08</x:v>
      </x:c>
      <x:c r="B2300" s="888" t="n">
        <x:v>46181</x:v>
      </x:c>
      <x:c r="C2300" t="str">
        <x:v>S Holroyd</x:v>
      </x:c>
      <x:c r="D2300" t="str">
        <x:v>Permanent</x:v>
      </x:c>
      <x:c r="E2300" t="str">
        <x:v>Croydon</x:v>
      </x:c>
      <x:c r="F2300" t="str">
        <x:v>Operative Skilled</x:v>
      </x:c>
      <x:c r="G2300" t="str">
        <x:v>393361D</x:v>
      </x:c>
      <x:c r="H2300" t="str">
        <x:v>The Quadrant</x:v>
      </x:c>
      <x:c r="I2300" s="22" t="n">
        <x:v>10</x:v>
      </x:c>
      <x:c r="J2300" t="str">
        <x:v>Worked</x:v>
      </x:c>
      <x:c r="K2300" t="str">
        <x:v>Employee 1865; home branch Croydon; assigned role Operative Skilled | Deployment branch: Croydon | Actual role: Operative Skilled | Jobs: 393361D | Customers: The Quadrant | Actual hours: 10.0; source records: 1</x:v>
      </x:c>
      <x:c r="L2300" t="str">
        <x:v>Include</x:v>
      </x:c>
      <x:c r="M2300"/>
      <x:c r="N2300"/>
    </x:row>
    <x:row r="2301">
      <x:c r="A2301" t="str">
        <x:v>S Holroyd|2026-06-09</x:v>
      </x:c>
      <x:c r="B2301" s="888" t="n">
        <x:v>46182</x:v>
      </x:c>
      <x:c r="C2301" t="str">
        <x:v>S Holroyd</x:v>
      </x:c>
      <x:c r="D2301" t="str">
        <x:v>Permanent</x:v>
      </x:c>
      <x:c r="E2301" t="str">
        <x:v>Croydon</x:v>
      </x:c>
      <x:c r="F2301" t="str">
        <x:v>Operative Skilled</x:v>
      </x:c>
      <x:c r="G2301" t="str">
        <x:v>399451Q</x:v>
      </x:c>
      <x:c r="H2301" t="str">
        <x:v>Royal Borough of Kensington and Chelsea</x:v>
      </x:c>
      <x:c r="I2301" s="22" t="n">
        <x:v>6</x:v>
      </x:c>
      <x:c r="J2301" t="str">
        <x:v>Worked</x:v>
      </x:c>
      <x:c r="K2301" t="str">
        <x:v>Employee 1865; home branch Croydon; assigned role Operative Skilled | Deployment branch: Croydon | Actual role: Operative Porter | Jobs: 399451Q | Customers: Royal Borough of Kensington and Chelsea | Actual hours: 6.0; source records: 1</x:v>
      </x:c>
      <x:c r="L2301" t="str">
        <x:v>Include</x:v>
      </x:c>
      <x:c r="M2301"/>
      <x:c r="N2301"/>
    </x:row>
    <x:row r="2302">
      <x:c r="A2302" t="str">
        <x:v>S Holroyd|2026-06-10</x:v>
      </x:c>
      <x:c r="B2302" s="888" t="n">
        <x:v>46183</x:v>
      </x:c>
      <x:c r="C2302" t="str">
        <x:v>S Holroyd</x:v>
      </x:c>
      <x:c r="D2302" t="str">
        <x:v>Permanent</x:v>
      </x:c>
      <x:c r="E2302" t="str">
        <x:v>Croydon</x:v>
      </x:c>
      <x:c r="F2302" t="str">
        <x:v>Operative Skilled</x:v>
      </x:c>
      <x:c r="G2302" t="str">
        <x:v>402709</x:v>
      </x:c>
      <x:c r="H2302" t="str">
        <x:v>Global Outdoor Media Limited</x:v>
      </x:c>
      <x:c r="I2302" s="22" t="n">
        <x:v>7</x:v>
      </x:c>
      <x:c r="J2302" t="str">
        <x:v>Worked</x:v>
      </x:c>
      <x:c r="K2302" t="str">
        <x:v>Employee 1865; home branch Croydon; assigned role Operative Skilled | Deployment branch: Croydon | Actual role: Operative Skilled | Jobs: 402709 | Customers: Global Outdoor Media Limited | Actual hours: 7.0; source records: 1</x:v>
      </x:c>
      <x:c r="L2302" t="str">
        <x:v>Include</x:v>
      </x:c>
      <x:c r="M2302"/>
      <x:c r="N2302"/>
    </x:row>
    <x:row r="2303">
      <x:c r="A2303" t="str">
        <x:v>S Holroyd|2026-06-11</x:v>
      </x:c>
      <x:c r="B2303" s="888" t="n">
        <x:v>46184</x:v>
      </x:c>
      <x:c r="C2303" t="str">
        <x:v>S Holroyd</x:v>
      </x:c>
      <x:c r="D2303" t="str">
        <x:v>Permanent</x:v>
      </x:c>
      <x:c r="E2303" t="str">
        <x:v>Croydon</x:v>
      </x:c>
      <x:c r="F2303" t="str">
        <x:v>Operative Skilled</x:v>
      </x:c>
      <x:c r="G2303" t="str">
        <x:v>402709</x:v>
      </x:c>
      <x:c r="H2303" t="str">
        <x:v>Global Outdoor Media Limited</x:v>
      </x:c>
      <x:c r="I2303" s="22" t="n">
        <x:v>10.5</x:v>
      </x:c>
      <x:c r="J2303" t="str">
        <x:v>Worked</x:v>
      </x:c>
      <x:c r="K2303" t="str">
        <x:v>Employee 1865; home branch Croydon; assigned role Operative Skilled | Deployment branch: Croydon | Actual role: Operative Porter | Jobs: 402709 | Customers: Global Outdoor Media Limited | Actual hours: 10.5; source records: 1</x:v>
      </x:c>
      <x:c r="L2303" t="str">
        <x:v>Include</x:v>
      </x:c>
      <x:c r="M2303"/>
      <x:c r="N2303"/>
    </x:row>
    <x:row r="2304">
      <x:c r="A2304" t="str">
        <x:v>S Holroyd|2026-06-16</x:v>
      </x:c>
      <x:c r="B2304" s="888" t="n">
        <x:v>46189</x:v>
      </x:c>
      <x:c r="C2304" t="str">
        <x:v>S Holroyd</x:v>
      </x:c>
      <x:c r="D2304" t="str">
        <x:v>Permanent</x:v>
      </x:c>
      <x:c r="E2304" t="str">
        <x:v>Croydon</x:v>
      </x:c>
      <x:c r="F2304" t="str">
        <x:v>Operative Skilled</x:v>
      </x:c>
      <x:c r="G2304" t="str">
        <x:v>399451S</x:v>
      </x:c>
      <x:c r="H2304" t="str">
        <x:v>Royal Borough of Kensington and Chelsea</x:v>
      </x:c>
      <x:c r="I2304" s="22" t="n">
        <x:v>6</x:v>
      </x:c>
      <x:c r="J2304" t="str">
        <x:v>Worked</x:v>
      </x:c>
      <x:c r="K2304" t="str">
        <x:v>Employee 1865; home branch Croydon; assigned role Operative Skilled | Deployment branch: Croydon | Actual role: Operative Skilled | Jobs: 399451S | Customers: Royal Borough of Kensington and Chelsea | Actual hours: 6.0; source records: 1</x:v>
      </x:c>
      <x:c r="L2304" t="str">
        <x:v>Include</x:v>
      </x:c>
      <x:c r="M2304"/>
      <x:c r="N2304"/>
    </x:row>
    <x:row r="2305">
      <x:c r="A2305" t="str">
        <x:v>S Holroyd|2026-06-17</x:v>
      </x:c>
      <x:c r="B2305" s="888" t="n">
        <x:v>46190</x:v>
      </x:c>
      <x:c r="C2305" t="str">
        <x:v>S Holroyd</x:v>
      </x:c>
      <x:c r="D2305" t="str">
        <x:v>Permanent</x:v>
      </x:c>
      <x:c r="E2305" t="str">
        <x:v>Croydon</x:v>
      </x:c>
      <x:c r="F2305" t="str">
        <x:v>Operative Skilled</x:v>
      </x:c>
      <x:c r="G2305" t="str">
        <x:v>393361D</x:v>
      </x:c>
      <x:c r="H2305" t="str">
        <x:v>The Quadrant</x:v>
      </x:c>
      <x:c r="I2305" s="22" t="n">
        <x:v>11.5</x:v>
      </x:c>
      <x:c r="J2305" t="str">
        <x:v>Worked</x:v>
      </x:c>
      <x:c r="K2305" t="str">
        <x:v>Employee 1865; home branch Croydon; assigned role Operative Skilled | Deployment branch: Croydon | Actual role: Operative Skilled | Jobs: 393361D | Customers: The Quadrant | Actual hours: 11.5; source records: 1</x:v>
      </x:c>
      <x:c r="L2305" t="str">
        <x:v>Include</x:v>
      </x:c>
      <x:c r="M2305"/>
      <x:c r="N2305"/>
    </x:row>
    <x:row r="2306">
      <x:c r="A2306" t="str">
        <x:v>S Holroyd|2026-06-18</x:v>
      </x:c>
      <x:c r="B2306" s="888" t="n">
        <x:v>46191</x:v>
      </x:c>
      <x:c r="C2306" t="str">
        <x:v>S Holroyd</x:v>
      </x:c>
      <x:c r="D2306" t="str">
        <x:v>Permanent</x:v>
      </x:c>
      <x:c r="E2306" t="str">
        <x:v>Croydon</x:v>
      </x:c>
      <x:c r="F2306" t="str">
        <x:v>Operative Skilled</x:v>
      </x:c>
      <x:c r="G2306" t="str">
        <x:v>393361D</x:v>
      </x:c>
      <x:c r="H2306" t="str">
        <x:v>The Quadrant</x:v>
      </x:c>
      <x:c r="I2306" s="22" t="n">
        <x:v>8</x:v>
      </x:c>
      <x:c r="J2306" t="str">
        <x:v>Worked</x:v>
      </x:c>
      <x:c r="K2306" t="str">
        <x:v>Employee 1865; home branch Croydon; assigned role Operative Skilled | Deployment branch: Croydon | Actual role: Operative Skilled | Jobs: 393361D | Customers: The Quadrant | Actual hours: 8.0; source records: 1</x:v>
      </x:c>
      <x:c r="L2306" t="str">
        <x:v>Include</x:v>
      </x:c>
      <x:c r="M2306"/>
      <x:c r="N2306"/>
    </x:row>
    <x:row r="2307">
      <x:c r="A2307" t="str">
        <x:v>S Holroyd|2026-06-19</x:v>
      </x:c>
      <x:c r="B2307" s="888" t="n">
        <x:v>46192</x:v>
      </x:c>
      <x:c r="C2307" t="str">
        <x:v>S Holroyd</x:v>
      </x:c>
      <x:c r="D2307" t="str">
        <x:v>Permanent</x:v>
      </x:c>
      <x:c r="E2307" t="str">
        <x:v>Croydon</x:v>
      </x:c>
      <x:c r="F2307" t="str">
        <x:v>Operative Skilled</x:v>
      </x:c>
      <x:c r="G2307" t="str">
        <x:v>393361D</x:v>
      </x:c>
      <x:c r="H2307" t="str">
        <x:v>The Quadrant</x:v>
      </x:c>
      <x:c r="I2307" s="22" t="n">
        <x:v>5</x:v>
      </x:c>
      <x:c r="J2307" t="str">
        <x:v>Worked</x:v>
      </x:c>
      <x:c r="K2307" t="str">
        <x:v>Employee 1865; home branch Croydon; assigned role Operative Skilled | Deployment branch: Croydon | Actual role: Operative Skilled | Jobs: 393361D | Customers: The Quadrant | Actual hours: 5.0; source records: 1</x:v>
      </x:c>
      <x:c r="L2307" t="str">
        <x:v>Include</x:v>
      </x:c>
      <x:c r="M2307"/>
      <x:c r="N2307"/>
    </x:row>
    <x:row r="2308">
      <x:c r="A2308" t="str">
        <x:v>S Holroyd|2026-06-22</x:v>
      </x:c>
      <x:c r="B2308" s="888" t="n">
        <x:v>46195</x:v>
      </x:c>
      <x:c r="C2308" t="str">
        <x:v>S Holroyd</x:v>
      </x:c>
      <x:c r="D2308" t="str">
        <x:v>Permanent</x:v>
      </x:c>
      <x:c r="E2308" t="str">
        <x:v>Croydon</x:v>
      </x:c>
      <x:c r="F2308" t="str">
        <x:v>Operative Skilled</x:v>
      </x:c>
      <x:c r="G2308" t="str">
        <x:v>399451T</x:v>
      </x:c>
      <x:c r="H2308" t="str">
        <x:v>Royal Borough of Kensington and Chelsea</x:v>
      </x:c>
      <x:c r="I2308" s="22" t="n">
        <x:v>8.5</x:v>
      </x:c>
      <x:c r="J2308" t="str">
        <x:v>Worked</x:v>
      </x:c>
      <x:c r="K2308" t="str">
        <x:v>Employee 1865; home branch Croydon; assigned role Operative Skilled | Deployment branch: Croydon | Actual role: Operative Skilled | Jobs: 399451T | Customers: Royal Borough of Kensington and Chelsea | Actual hours: 8.5; source records: 1</x:v>
      </x:c>
      <x:c r="L2308" t="str">
        <x:v>Include</x:v>
      </x:c>
      <x:c r="M2308"/>
      <x:c r="N2308"/>
    </x:row>
    <x:row r="2309">
      <x:c r="A2309" t="str">
        <x:v>S Holroyd|2026-06-23</x:v>
      </x:c>
      <x:c r="B2309" s="888" t="n">
        <x:v>46196</x:v>
      </x:c>
      <x:c r="C2309" t="str">
        <x:v>S Holroyd</x:v>
      </x:c>
      <x:c r="D2309" t="str">
        <x:v>Permanent</x:v>
      </x:c>
      <x:c r="E2309" t="str">
        <x:v>Croydon</x:v>
      </x:c>
      <x:c r="F2309" t="str">
        <x:v>Operative Skilled</x:v>
      </x:c>
      <x:c r="G2309" t="str">
        <x:v>402773</x:v>
      </x:c>
      <x:c r="H2309" t="str">
        <x:v>Kingston University</x:v>
      </x:c>
      <x:c r="I2309" s="22" t="n">
        <x:v>7.5</x:v>
      </x:c>
      <x:c r="J2309" t="str">
        <x:v>Worked</x:v>
      </x:c>
      <x:c r="K2309" t="str">
        <x:v>Employee 1865; home branch Croydon; assigned role Operative Skilled | Deployment branch: Croydon | Actual role: Operative Skilled | Jobs: 402773 | Customers: Kingston University | Actual hours: 7.5; source records: 1</x:v>
      </x:c>
      <x:c r="L2309" t="str">
        <x:v>Include</x:v>
      </x:c>
      <x:c r="M2309"/>
      <x:c r="N2309"/>
    </x:row>
    <x:row r="2310">
      <x:c r="A2310" t="str">
        <x:v>S Holroyd|2026-06-24</x:v>
      </x:c>
      <x:c r="B2310" s="888" t="n">
        <x:v>46197</x:v>
      </x:c>
      <x:c r="C2310" t="str">
        <x:v>S Holroyd</x:v>
      </x:c>
      <x:c r="D2310" t="str">
        <x:v>Permanent</x:v>
      </x:c>
      <x:c r="E2310" t="str">
        <x:v>Croydon</x:v>
      </x:c>
      <x:c r="F2310" t="str">
        <x:v>Operative Skilled</x:v>
      </x:c>
      <x:c r="G2310" t="str">
        <x:v>393361D</x:v>
      </x:c>
      <x:c r="H2310" t="str">
        <x:v>The Quadrant</x:v>
      </x:c>
      <x:c r="I2310" s="22" t="n">
        <x:v>6</x:v>
      </x:c>
      <x:c r="J2310" t="str">
        <x:v>Worked</x:v>
      </x:c>
      <x:c r="K2310" t="str">
        <x:v>Employee 1865; home branch Croydon; assigned role Operative Skilled | Deployment branch: Croydon | Actual role: Operative Skilled | Jobs: 393361D | Customers: The Quadrant | Actual hours: 6.0; source records: 1</x:v>
      </x:c>
      <x:c r="L2310" t="str">
        <x:v>Include</x:v>
      </x:c>
      <x:c r="M2310"/>
      <x:c r="N2310"/>
    </x:row>
    <x:row r="2311">
      <x:c r="A2311" t="str">
        <x:v>S Holroyd|2026-06-26</x:v>
      </x:c>
      <x:c r="B2311" s="888" t="n">
        <x:v>46199</x:v>
      </x:c>
      <x:c r="C2311" t="str">
        <x:v>S Holroyd</x:v>
      </x:c>
      <x:c r="D2311" t="str">
        <x:v>Permanent</x:v>
      </x:c>
      <x:c r="E2311" t="str">
        <x:v>Croydon</x:v>
      </x:c>
      <x:c r="F2311" t="str">
        <x:v>Operative Skilled</x:v>
      </x:c>
      <x:c r="G2311" t="str">
        <x:v>383857A, 402354</x:v>
      </x:c>
      <x:c r="H2311" t="str">
        <x:v>EMCOR UK/Haleon; Surrey County Council</x:v>
      </x:c>
      <x:c r="I2311" s="22" t="n">
        <x:v>14.5</x:v>
      </x:c>
      <x:c r="J2311" t="str">
        <x:v>Worked — 2 records</x:v>
      </x:c>
      <x:c r="K2311" t="str">
        <x:v>Employee 1865; home branch Croydon; assigned role Operative Skilled | Deployment branch: Croydon | Actual role: Operative Skilled | Jobs: 383857A, 402354 | Customers: EMCOR UK/Haleon; Surrey County Council | Actual hours: 14.5; source records: 2</x:v>
      </x:c>
      <x:c r="L2311" t="str">
        <x:v>Include</x:v>
      </x:c>
      <x:c r="M2311"/>
      <x:c r="N2311"/>
    </x:row>
    <x:row r="2312">
      <x:c r="A2312" t="str">
        <x:v>S Holroyd|2026-06-29</x:v>
      </x:c>
      <x:c r="B2312" s="888" t="n">
        <x:v>46202</x:v>
      </x:c>
      <x:c r="C2312" t="str">
        <x:v>S Holroyd</x:v>
      </x:c>
      <x:c r="D2312" t="str">
        <x:v>Permanent</x:v>
      </x:c>
      <x:c r="E2312" t="str">
        <x:v>Croydon</x:v>
      </x:c>
      <x:c r="F2312" t="str">
        <x:v>Operative Skilled</x:v>
      </x:c>
      <x:c r="G2312" t="str">
        <x:v>383857A</x:v>
      </x:c>
      <x:c r="H2312" t="str">
        <x:v>EMCOR UK/Haleon</x:v>
      </x:c>
      <x:c r="I2312" s="22" t="n">
        <x:v>7</x:v>
      </x:c>
      <x:c r="J2312" t="str">
        <x:v>Worked</x:v>
      </x:c>
      <x:c r="K2312" t="str">
        <x:v>Employee 1865; home branch Croydon; assigned role Operative Skilled | Deployment branch: Croydon | Actual role: Operative Skilled | Jobs: 383857A | Customers: EMCOR UK/Haleon | Actual hours: 7.0; source records: 1</x:v>
      </x:c>
      <x:c r="L2312" t="str">
        <x:v>Include</x:v>
      </x:c>
      <x:c r="M2312"/>
      <x:c r="N2312"/>
    </x:row>
    <x:row r="2313">
      <x:c r="A2313" t="str">
        <x:v>S Huggins|2026-06-02</x:v>
      </x:c>
      <x:c r="B2313" s="888" t="n">
        <x:v>46175</x:v>
      </x:c>
      <x:c r="C2313" t="str">
        <x:v>S Huggins</x:v>
      </x:c>
      <x:c r="D2313" t="str">
        <x:v>Permanent</x:v>
      </x:c>
      <x:c r="E2313" t="str">
        <x:v>Thurrock</x:v>
      </x:c>
      <x:c r="F2313" t="str">
        <x:v>Operative Skilled</x:v>
      </x:c>
      <x:c r="G2313"/>
      <x:c r="H2313"/>
      <x:c r="I2313" s="22" t="n">
        <x:v>0</x:v>
      </x:c>
      <x:c r="J2313" t="str">
        <x:v>Annual leave</x:v>
      </x:c>
      <x:c r="K2313" t="str">
        <x:v>Employee 103129; home branch Thurrock; assigned role Operative Skilled | Leave: Annual Leave (Hours) | Leave calendar basis: Variable-pattern period</x:v>
      </x:c>
      <x:c r="L2313" t="str">
        <x:v>Include</x:v>
      </x:c>
      <x:c r="M2313"/>
      <x:c r="N2313"/>
    </x:row>
    <x:row r="2314">
      <x:c r="A2314" t="str">
        <x:v>S Huggins|2026-06-03</x:v>
      </x:c>
      <x:c r="B2314" s="888" t="n">
        <x:v>46176</x:v>
      </x:c>
      <x:c r="C2314" t="str">
        <x:v>S Huggins</x:v>
      </x:c>
      <x:c r="D2314" t="str">
        <x:v>Permanent</x:v>
      </x:c>
      <x:c r="E2314" t="str">
        <x:v>Thurrock</x:v>
      </x:c>
      <x:c r="F2314" t="str">
        <x:v>Operative Skilled</x:v>
      </x:c>
      <x:c r="G2314"/>
      <x:c r="H2314"/>
      <x:c r="I2314" s="22" t="n">
        <x:v>0</x:v>
      </x:c>
      <x:c r="J2314" t="str">
        <x:v>Annual leave</x:v>
      </x:c>
      <x:c r="K2314" t="str">
        <x:v>Employee 103129; home branch Thurrock; assigned role Operative Skilled | Leave: Annual Leave (Hours) | Leave calendar basis: Variable-pattern period</x:v>
      </x:c>
      <x:c r="L2314" t="str">
        <x:v>Include</x:v>
      </x:c>
      <x:c r="M2314"/>
      <x:c r="N2314"/>
    </x:row>
    <x:row r="2315">
      <x:c r="A2315" t="str">
        <x:v>S Huggins|2026-06-04</x:v>
      </x:c>
      <x:c r="B2315" s="888" t="n">
        <x:v>46177</x:v>
      </x:c>
      <x:c r="C2315" t="str">
        <x:v>S Huggins</x:v>
      </x:c>
      <x:c r="D2315" t="str">
        <x:v>Permanent</x:v>
      </x:c>
      <x:c r="E2315" t="str">
        <x:v>Thurrock</x:v>
      </x:c>
      <x:c r="F2315" t="str">
        <x:v>Operative Skilled</x:v>
      </x:c>
      <x:c r="G2315"/>
      <x:c r="H2315"/>
      <x:c r="I2315" s="22" t="n">
        <x:v>0</x:v>
      </x:c>
      <x:c r="J2315" t="str">
        <x:v>Annual leave</x:v>
      </x:c>
      <x:c r="K2315" t="str">
        <x:v>Employee 103129; home branch Thurrock; assigned role Operative Skilled | Leave: Annual Leave (Hours) | Leave calendar basis: Variable-pattern period</x:v>
      </x:c>
      <x:c r="L2315" t="str">
        <x:v>Include</x:v>
      </x:c>
      <x:c r="M2315"/>
      <x:c r="N2315"/>
    </x:row>
    <x:row r="2316">
      <x:c r="A2316" t="str">
        <x:v>S Huggins|2026-06-09</x:v>
      </x:c>
      <x:c r="B2316" s="888" t="n">
        <x:v>46182</x:v>
      </x:c>
      <x:c r="C2316" t="str">
        <x:v>S Huggins</x:v>
      </x:c>
      <x:c r="D2316" t="str">
        <x:v>Permanent</x:v>
      </x:c>
      <x:c r="E2316" t="str">
        <x:v>Thurrock</x:v>
      </x:c>
      <x:c r="F2316" t="str">
        <x:v>Operative Skilled</x:v>
      </x:c>
      <x:c r="G2316"/>
      <x:c r="H2316"/>
      <x:c r="I2316" s="22" t="n">
        <x:v>0</x:v>
      </x:c>
      <x:c r="J2316" t="str">
        <x:v>Annual leave</x:v>
      </x:c>
      <x:c r="K2316" t="str">
        <x:v>Employee 103129; home branch Thurrock; assigned role Operative Skilled | Leave: Annual Leave (Hours) | Leave calendar basis: Variable-pattern period</x:v>
      </x:c>
      <x:c r="L2316" t="str">
        <x:v>Include</x:v>
      </x:c>
      <x:c r="M2316"/>
      <x:c r="N2316"/>
    </x:row>
    <x:row r="2317">
      <x:c r="A2317" t="str">
        <x:v>S Huggins|2026-06-10</x:v>
      </x:c>
      <x:c r="B2317" s="888" t="n">
        <x:v>46183</x:v>
      </x:c>
      <x:c r="C2317" t="str">
        <x:v>S Huggins</x:v>
      </x:c>
      <x:c r="D2317" t="str">
        <x:v>Permanent</x:v>
      </x:c>
      <x:c r="E2317" t="str">
        <x:v>Thurrock</x:v>
      </x:c>
      <x:c r="F2317" t="str">
        <x:v>Operative Skilled</x:v>
      </x:c>
      <x:c r="G2317"/>
      <x:c r="H2317"/>
      <x:c r="I2317" s="22" t="n">
        <x:v>0</x:v>
      </x:c>
      <x:c r="J2317" t="str">
        <x:v>Annual leave</x:v>
      </x:c>
      <x:c r="K2317" t="str">
        <x:v>Employee 103129; home branch Thurrock; assigned role Operative Skilled | Leave: Annual Leave (Hours) | Leave calendar basis: Variable-pattern period</x:v>
      </x:c>
      <x:c r="L2317" t="str">
        <x:v>Include</x:v>
      </x:c>
      <x:c r="M2317"/>
      <x:c r="N2317"/>
    </x:row>
    <x:row r="2318">
      <x:c r="A2318" t="str">
        <x:v>S Huggins|2026-06-11</x:v>
      </x:c>
      <x:c r="B2318" s="888" t="n">
        <x:v>46184</x:v>
      </x:c>
      <x:c r="C2318" t="str">
        <x:v>S Huggins</x:v>
      </x:c>
      <x:c r="D2318" t="str">
        <x:v>Permanent</x:v>
      </x:c>
      <x:c r="E2318" t="str">
        <x:v>Thurrock</x:v>
      </x:c>
      <x:c r="F2318" t="str">
        <x:v>Operative Skilled</x:v>
      </x:c>
      <x:c r="G2318"/>
      <x:c r="H2318"/>
      <x:c r="I2318" s="22" t="n">
        <x:v>0</x:v>
      </x:c>
      <x:c r="J2318" t="str">
        <x:v>Annual leave</x:v>
      </x:c>
      <x:c r="K2318" t="str">
        <x:v>Employee 103129; home branch Thurrock; assigned role Operative Skilled | Leave: Annual Leave (Hours) | Leave calendar basis: Variable-pattern period</x:v>
      </x:c>
      <x:c r="L2318" t="str">
        <x:v>Include</x:v>
      </x:c>
      <x:c r="M2318"/>
      <x:c r="N2318"/>
    </x:row>
    <x:row r="2319">
      <x:c r="A2319" t="str">
        <x:v>S Huggins|2026-06-15</x:v>
      </x:c>
      <x:c r="B2319" s="888" t="n">
        <x:v>46188</x:v>
      </x:c>
      <x:c r="C2319" t="str">
        <x:v>S Huggins</x:v>
      </x:c>
      <x:c r="D2319" t="str">
        <x:v>Permanent</x:v>
      </x:c>
      <x:c r="E2319" t="str">
        <x:v>Thurrock</x:v>
      </x:c>
      <x:c r="F2319" t="str">
        <x:v>Operative Skilled</x:v>
      </x:c>
      <x:c r="G2319" t="str">
        <x:v>401175</x:v>
      </x:c>
      <x:c r="H2319" t="str">
        <x:v>Hogan Lovells LLP</x:v>
      </x:c>
      <x:c r="I2319" s="22" t="n">
        <x:v>8.5</x:v>
      </x:c>
      <x:c r="J2319" t="str">
        <x:v>Worked</x:v>
      </x:c>
      <x:c r="K2319" t="str">
        <x:v>Employee 103129; home branch Thurrock; assigned role Operative Skilled | Deployment branch: Thurrock | Actual role: Operative Skilled | Jobs: 401175 | Customers: Hogan Lovells LLP | Actual hours: 8.5; source records: 1</x:v>
      </x:c>
      <x:c r="L2319" t="str">
        <x:v>Include</x:v>
      </x:c>
      <x:c r="M2319"/>
      <x:c r="N2319"/>
    </x:row>
    <x:row r="2320">
      <x:c r="A2320" t="str">
        <x:v>S Huggins|2026-06-16</x:v>
      </x:c>
      <x:c r="B2320" s="888" t="n">
        <x:v>46189</x:v>
      </x:c>
      <x:c r="C2320" t="str">
        <x:v>S Huggins</x:v>
      </x:c>
      <x:c r="D2320" t="str">
        <x:v>Permanent</x:v>
      </x:c>
      <x:c r="E2320" t="str">
        <x:v>Thurrock</x:v>
      </x:c>
      <x:c r="F2320" t="str">
        <x:v>Operative Skilled</x:v>
      </x:c>
      <x:c r="G2320" t="str">
        <x:v>402571</x:v>
      </x:c>
      <x:c r="H2320" t="str">
        <x:v>Cornibert/Miss Zainab</x:v>
      </x:c>
      <x:c r="I2320" s="22" t="n">
        <x:v>8</x:v>
      </x:c>
      <x:c r="J2320" t="str">
        <x:v>Worked</x:v>
      </x:c>
      <x:c r="K2320" t="str">
        <x:v>Employee 103129; home branch Thurrock; assigned role Operative Skilled | Deployment branch: Thurrock | Actual role: Operative Porter | Jobs: 402571 | Customers: Cornibert/Miss Zainab | Actual hours: 8.0; source records: 1</x:v>
      </x:c>
      <x:c r="L2320" t="str">
        <x:v>Include</x:v>
      </x:c>
      <x:c r="M2320"/>
      <x:c r="N2320"/>
    </x:row>
    <x:row r="2321">
      <x:c r="A2321" t="str">
        <x:v>S Huggins|2026-06-17</x:v>
      </x:c>
      <x:c r="B2321" s="888" t="n">
        <x:v>46190</x:v>
      </x:c>
      <x:c r="C2321" t="str">
        <x:v>S Huggins</x:v>
      </x:c>
      <x:c r="D2321" t="str">
        <x:v>Permanent</x:v>
      </x:c>
      <x:c r="E2321" t="str">
        <x:v>Thurrock</x:v>
      </x:c>
      <x:c r="F2321" t="str">
        <x:v>Operative Skilled</x:v>
      </x:c>
      <x:c r="G2321" t="str">
        <x:v>402571</x:v>
      </x:c>
      <x:c r="H2321" t="str">
        <x:v>Cornibert/Miss Zainab</x:v>
      </x:c>
      <x:c r="I2321" s="22" t="n">
        <x:v>8</x:v>
      </x:c>
      <x:c r="J2321" t="str">
        <x:v>Worked</x:v>
      </x:c>
      <x:c r="K2321" t="str">
        <x:v>Employee 103129; home branch Thurrock; assigned role Operative Skilled | Deployment branch: Thurrock | Actual role: Operative Porter | Jobs: 402571 | Customers: Cornibert/Miss Zainab | Actual hours: 8.0; source records: 1</x:v>
      </x:c>
      <x:c r="L2321" t="str">
        <x:v>Include</x:v>
      </x:c>
      <x:c r="M2321"/>
      <x:c r="N2321"/>
    </x:row>
    <x:row r="2322">
      <x:c r="A2322" t="str">
        <x:v>S Huggins|2026-06-18</x:v>
      </x:c>
      <x:c r="B2322" s="888" t="n">
        <x:v>46191</x:v>
      </x:c>
      <x:c r="C2322" t="str">
        <x:v>S Huggins</x:v>
      </x:c>
      <x:c r="D2322" t="str">
        <x:v>Permanent</x:v>
      </x:c>
      <x:c r="E2322" t="str">
        <x:v>Thurrock</x:v>
      </x:c>
      <x:c r="F2322" t="str">
        <x:v>Operative Skilled</x:v>
      </x:c>
      <x:c r="G2322" t="str">
        <x:v>402575</x:v>
      </x:c>
      <x:c r="H2322" t="str">
        <x:v>Latham &amp; Watkins</x:v>
      </x:c>
      <x:c r="I2322" s="22" t="n">
        <x:v>8.5</x:v>
      </x:c>
      <x:c r="J2322" t="str">
        <x:v>Worked</x:v>
      </x:c>
      <x:c r="K2322" t="str">
        <x:v>Employee 103129; home branch Thurrock; assigned role Operative Skilled | Deployment branch: Thurrock | Actual role: Operative Skilled | Jobs: 402575 | Customers: Latham &amp; Watkins | Actual hours: 8.5; source records: 1</x:v>
      </x:c>
      <x:c r="L2322" t="str">
        <x:v>Include</x:v>
      </x:c>
      <x:c r="M2322"/>
      <x:c r="N2322"/>
    </x:row>
    <x:row r="2323">
      <x:c r="A2323" t="str">
        <x:v>S Huggins|2026-06-19</x:v>
      </x:c>
      <x:c r="B2323" s="888" t="n">
        <x:v>46192</x:v>
      </x:c>
      <x:c r="C2323" t="str">
        <x:v>S Huggins</x:v>
      </x:c>
      <x:c r="D2323" t="str">
        <x:v>Permanent</x:v>
      </x:c>
      <x:c r="E2323" t="str">
        <x:v>Thurrock</x:v>
      </x:c>
      <x:c r="F2323" t="str">
        <x:v>Operative Skilled</x:v>
      </x:c>
      <x:c r="G2323" t="str">
        <x:v>401175</x:v>
      </x:c>
      <x:c r="H2323" t="str">
        <x:v>Hogan Lovells LLP</x:v>
      </x:c>
      <x:c r="I2323" s="22" t="n">
        <x:v>8.5</x:v>
      </x:c>
      <x:c r="J2323" t="str">
        <x:v>Worked</x:v>
      </x:c>
      <x:c r="K2323" t="str">
        <x:v>Employee 103129; home branch Thurrock; assigned role Operative Skilled | Deployment branch: Thurrock | Actual role: Operative Skilled | Jobs: 401175 | Customers: Hogan Lovells LLP | Actual hours: 8.5; source records: 1</x:v>
      </x:c>
      <x:c r="L2323" t="str">
        <x:v>Include</x:v>
      </x:c>
      <x:c r="M2323"/>
      <x:c r="N2323"/>
    </x:row>
    <x:row r="2324">
      <x:c r="A2324" t="str">
        <x:v>S Huggins|2026-06-22</x:v>
      </x:c>
      <x:c r="B2324" s="888" t="n">
        <x:v>46195</x:v>
      </x:c>
      <x:c r="C2324" t="str">
        <x:v>S Huggins</x:v>
      </x:c>
      <x:c r="D2324" t="str">
        <x:v>Permanent</x:v>
      </x:c>
      <x:c r="E2324" t="str">
        <x:v>Thurrock</x:v>
      </x:c>
      <x:c r="F2324" t="str">
        <x:v>Operative Skilled</x:v>
      </x:c>
      <x:c r="G2324" t="str">
        <x:v>401636</x:v>
      </x:c>
      <x:c r="H2324" t="str">
        <x:v>TSYS / TOTAL SYSTEM SERVICES PROCESSING EUROPE LIMITED (TSYS)</x:v>
      </x:c>
      <x:c r="I2324" s="22" t="n">
        <x:v>6.5</x:v>
      </x:c>
      <x:c r="J2324" t="str">
        <x:v>Worked</x:v>
      </x:c>
      <x:c r="K2324" t="str">
        <x:v>Employee 103129; home branch Thurrock; assigned role Operative Skilled | Deployment branch: Thurrock | Actual role: Operative Skilled | Jobs: 401636 | Customers: TSYS / TOTAL SYSTEM SERVICES PROCESSING EUROPE LIMITED (TSYS) | Actual hours: 6.5; source records: 1</x:v>
      </x:c>
      <x:c r="L2324" t="str">
        <x:v>Include</x:v>
      </x:c>
      <x:c r="M2324"/>
      <x:c r="N2324"/>
    </x:row>
    <x:row r="2325">
      <x:c r="A2325" t="str">
        <x:v>S Huggins|2026-06-23</x:v>
      </x:c>
      <x:c r="B2325" s="888" t="n">
        <x:v>46196</x:v>
      </x:c>
      <x:c r="C2325" t="str">
        <x:v>S Huggins</x:v>
      </x:c>
      <x:c r="D2325" t="str">
        <x:v>Permanent</x:v>
      </x:c>
      <x:c r="E2325" t="str">
        <x:v>Thurrock</x:v>
      </x:c>
      <x:c r="F2325" t="str">
        <x:v>Operative Skilled</x:v>
      </x:c>
      <x:c r="G2325" t="str">
        <x:v>401175</x:v>
      </x:c>
      <x:c r="H2325" t="str">
        <x:v>Hogan Lovells LLP</x:v>
      </x:c>
      <x:c r="I2325" s="22" t="n">
        <x:v>4</x:v>
      </x:c>
      <x:c r="J2325" t="str">
        <x:v>Worked</x:v>
      </x:c>
      <x:c r="K2325" t="str">
        <x:v>Employee 103129; home branch Thurrock; assigned role Operative Skilled | Deployment branch: Thurrock | Actual role: Operative Skilled | Jobs: 401175 | Customers: Hogan Lovells LLP | Actual hours: 4.0; source records: 1</x:v>
      </x:c>
      <x:c r="L2325" t="str">
        <x:v>Include</x:v>
      </x:c>
      <x:c r="M2325"/>
      <x:c r="N2325"/>
    </x:row>
    <x:row r="2326">
      <x:c r="A2326" t="str">
        <x:v>S Huggins|2026-06-24</x:v>
      </x:c>
      <x:c r="B2326" s="888" t="n">
        <x:v>46197</x:v>
      </x:c>
      <x:c r="C2326" t="str">
        <x:v>S Huggins</x:v>
      </x:c>
      <x:c r="D2326" t="str">
        <x:v>Permanent</x:v>
      </x:c>
      <x:c r="E2326" t="str">
        <x:v>Thurrock</x:v>
      </x:c>
      <x:c r="F2326" t="str">
        <x:v>Operative Skilled</x:v>
      </x:c>
      <x:c r="G2326" t="str">
        <x:v>401175</x:v>
      </x:c>
      <x:c r="H2326" t="str">
        <x:v>Hogan Lovells LLP</x:v>
      </x:c>
      <x:c r="I2326" s="22" t="n">
        <x:v>8.5</x:v>
      </x:c>
      <x:c r="J2326" t="str">
        <x:v>Worked</x:v>
      </x:c>
      <x:c r="K2326" t="str">
        <x:v>Employee 103129; home branch Thurrock; assigned role Operative Skilled | Deployment branch: Thurrock | Actual role: Operative Porter | Jobs: 401175 | Customers: Hogan Lovells LLP | Actual hours: 8.5; source records: 1</x:v>
      </x:c>
      <x:c r="L2326" t="str">
        <x:v>Include</x:v>
      </x:c>
      <x:c r="M2326"/>
      <x:c r="N2326"/>
    </x:row>
    <x:row r="2327">
      <x:c r="A2327" t="str">
        <x:v>S Huggins|2026-06-25</x:v>
      </x:c>
      <x:c r="B2327" s="888" t="n">
        <x:v>46198</x:v>
      </x:c>
      <x:c r="C2327" t="str">
        <x:v>S Huggins</x:v>
      </x:c>
      <x:c r="D2327" t="str">
        <x:v>Permanent</x:v>
      </x:c>
      <x:c r="E2327" t="str">
        <x:v>Thurrock</x:v>
      </x:c>
      <x:c r="F2327" t="str">
        <x:v>Operative Skilled</x:v>
      </x:c>
      <x:c r="G2327" t="str">
        <x:v>401175</x:v>
      </x:c>
      <x:c r="H2327" t="str">
        <x:v>Hogan Lovells LLP</x:v>
      </x:c>
      <x:c r="I2327" s="22" t="n">
        <x:v>8.5</x:v>
      </x:c>
      <x:c r="J2327" t="str">
        <x:v>Worked</x:v>
      </x:c>
      <x:c r="K2327" t="str">
        <x:v>Employee 103129; home branch Thurrock; assigned role Operative Skilled | Deployment branch: Thurrock | Actual role: Operative Porter | Jobs: 401175 | Customers: Hogan Lovells LLP | Actual hours: 8.5; source records: 1</x:v>
      </x:c>
      <x:c r="L2327" t="str">
        <x:v>Include</x:v>
      </x:c>
      <x:c r="M2327"/>
      <x:c r="N2327"/>
    </x:row>
    <x:row r="2328">
      <x:c r="A2328" t="str">
        <x:v>S Huggins|2026-06-26</x:v>
      </x:c>
      <x:c r="B2328" s="888" t="n">
        <x:v>46199</x:v>
      </x:c>
      <x:c r="C2328" t="str">
        <x:v>S Huggins</x:v>
      </x:c>
      <x:c r="D2328" t="str">
        <x:v>Permanent</x:v>
      </x:c>
      <x:c r="E2328" t="str">
        <x:v>Thurrock</x:v>
      </x:c>
      <x:c r="F2328" t="str">
        <x:v>Operative Skilled</x:v>
      </x:c>
      <x:c r="G2328" t="str">
        <x:v>401175</x:v>
      </x:c>
      <x:c r="H2328" t="str">
        <x:v>Hogan Lovells LLP</x:v>
      </x:c>
      <x:c r="I2328" s="22" t="n">
        <x:v>8.5</x:v>
      </x:c>
      <x:c r="J2328" t="str">
        <x:v>Worked</x:v>
      </x:c>
      <x:c r="K2328" t="str">
        <x:v>Employee 103129; home branch Thurrock; assigned role Operative Skilled | Deployment branch: Thurrock | Actual role: Operative Porter | Jobs: 401175 | Customers: Hogan Lovells LLP | Actual hours: 8.5; source records: 1</x:v>
      </x:c>
      <x:c r="L2328" t="str">
        <x:v>Include</x:v>
      </x:c>
      <x:c r="M2328"/>
      <x:c r="N2328"/>
    </x:row>
    <x:row r="2329">
      <x:c r="A2329" t="str">
        <x:v>S Huggins|2026-06-29</x:v>
      </x:c>
      <x:c r="B2329" s="888" t="n">
        <x:v>46202</x:v>
      </x:c>
      <x:c r="C2329" t="str">
        <x:v>S Huggins</x:v>
      </x:c>
      <x:c r="D2329" t="str">
        <x:v>Permanent</x:v>
      </x:c>
      <x:c r="E2329" t="str">
        <x:v>Thurrock</x:v>
      </x:c>
      <x:c r="F2329" t="str">
        <x:v>Operative Skilled</x:v>
      </x:c>
      <x:c r="G2329" t="str">
        <x:v>401175</x:v>
      </x:c>
      <x:c r="H2329" t="str">
        <x:v>Hogan Lovells LLP</x:v>
      </x:c>
      <x:c r="I2329" s="22" t="n">
        <x:v>9.5</x:v>
      </x:c>
      <x:c r="J2329" t="str">
        <x:v>Worked</x:v>
      </x:c>
      <x:c r="K2329" t="str">
        <x:v>Employee 103129; home branch Thurrock; assigned role Operative Skilled | Deployment branch: Thurrock | Actual role: Operative Skilled | Jobs: 401175 | Customers: Hogan Lovells LLP | Actual hours: 9.5; source records: 1</x:v>
      </x:c>
      <x:c r="L2329" t="str">
        <x:v>Include</x:v>
      </x:c>
      <x:c r="M2329"/>
      <x:c r="N2329"/>
    </x:row>
    <x:row r="2330">
      <x:c r="A2330" t="str">
        <x:v>S Huggins|2026-06-30</x:v>
      </x:c>
      <x:c r="B2330" s="888" t="n">
        <x:v>46203</x:v>
      </x:c>
      <x:c r="C2330" t="str">
        <x:v>S Huggins</x:v>
      </x:c>
      <x:c r="D2330" t="str">
        <x:v>Permanent</x:v>
      </x:c>
      <x:c r="E2330" t="str">
        <x:v>Thurrock</x:v>
      </x:c>
      <x:c r="F2330" t="str">
        <x:v>Operative Skilled</x:v>
      </x:c>
      <x:c r="G2330" t="str">
        <x:v>401175</x:v>
      </x:c>
      <x:c r="H2330" t="str">
        <x:v>Hogan Lovells LLP</x:v>
      </x:c>
      <x:c r="I2330" s="22" t="n">
        <x:v>9.5</x:v>
      </x:c>
      <x:c r="J2330" t="str">
        <x:v>Worked</x:v>
      </x:c>
      <x:c r="K2330" t="str">
        <x:v>Employee 103129; home branch Thurrock; assigned role Operative Skilled | Deployment branch: Thurrock | Actual role: Operative Skilled | Jobs: 401175 | Customers: Hogan Lovells LLP | Actual hours: 9.5; source records: 1</x:v>
      </x:c>
      <x:c r="L2330" t="str">
        <x:v>Include</x:v>
      </x:c>
      <x:c r="M2330"/>
      <x:c r="N2330"/>
    </x:row>
    <x:row r="2331">
      <x:c r="A2331" t="str">
        <x:v>S Kinsella|2026-06-01</x:v>
      </x:c>
      <x:c r="B2331" s="888" t="n">
        <x:v>46174</x:v>
      </x:c>
      <x:c r="C2331" t="str">
        <x:v>S Kinsella</x:v>
      </x:c>
      <x:c r="D2331" t="str">
        <x:v>Permanent</x:v>
      </x:c>
      <x:c r="E2331" t="str">
        <x:v>Croydon</x:v>
      </x:c>
      <x:c r="F2331" t="str">
        <x:v>Operative Skilled</x:v>
      </x:c>
      <x:c r="G2331" t="str">
        <x:v>400111</x:v>
      </x:c>
      <x:c r="H2331" t="str">
        <x:v>Bromley Central Library</x:v>
      </x:c>
      <x:c r="I2331" s="22" t="n">
        <x:v>8.5</x:v>
      </x:c>
      <x:c r="J2331" t="str">
        <x:v>Worked</x:v>
      </x:c>
      <x:c r="K2331" t="str">
        <x:v>Employee 2862; home branch Croydon; assigned role Operative Skilled | Deployment branch: Croydon | Actual role: Operative Porter | Jobs: 400111 | Customers: Bromley Central Library | Actual hours: 8.5; source records: 1</x:v>
      </x:c>
      <x:c r="L2331" t="str">
        <x:v>Include</x:v>
      </x:c>
      <x:c r="M2331"/>
      <x:c r="N2331"/>
    </x:row>
    <x:row r="2332">
      <x:c r="A2332" t="str">
        <x:v>S Kinsella|2026-06-02</x:v>
      </x:c>
      <x:c r="B2332" s="888" t="n">
        <x:v>46175</x:v>
      </x:c>
      <x:c r="C2332" t="str">
        <x:v>S Kinsella</x:v>
      </x:c>
      <x:c r="D2332" t="str">
        <x:v>Permanent</x:v>
      </x:c>
      <x:c r="E2332" t="str">
        <x:v>Croydon</x:v>
      </x:c>
      <x:c r="F2332" t="str">
        <x:v>Operative Skilled</x:v>
      </x:c>
      <x:c r="G2332" t="str">
        <x:v>400111</x:v>
      </x:c>
      <x:c r="H2332" t="str">
        <x:v>Bromley Central Library</x:v>
      </x:c>
      <x:c r="I2332" s="22" t="n">
        <x:v>8</x:v>
      </x:c>
      <x:c r="J2332" t="str">
        <x:v>Worked</x:v>
      </x:c>
      <x:c r="K2332" t="str">
        <x:v>Employee 2862; home branch Croydon; assigned role Operative Skilled | Deployment branch: Croydon | Actual role: Operative Porter | Jobs: 400111 | Customers: Bromley Central Library | Actual hours: 8.0; source records: 1</x:v>
      </x:c>
      <x:c r="L2332" t="str">
        <x:v>Include</x:v>
      </x:c>
      <x:c r="M2332"/>
      <x:c r="N2332"/>
    </x:row>
    <x:row r="2333">
      <x:c r="A2333" t="str">
        <x:v>S Kinsella|2026-06-03</x:v>
      </x:c>
      <x:c r="B2333" s="888" t="n">
        <x:v>46176</x:v>
      </x:c>
      <x:c r="C2333" t="str">
        <x:v>S Kinsella</x:v>
      </x:c>
      <x:c r="D2333" t="str">
        <x:v>Permanent</x:v>
      </x:c>
      <x:c r="E2333" t="str">
        <x:v>Croydon</x:v>
      </x:c>
      <x:c r="F2333" t="str">
        <x:v>Operative Skilled</x:v>
      </x:c>
      <x:c r="G2333" t="str">
        <x:v>400111</x:v>
      </x:c>
      <x:c r="H2333" t="str">
        <x:v>Bromley Central Library</x:v>
      </x:c>
      <x:c r="I2333" s="22" t="n">
        <x:v>7.5</x:v>
      </x:c>
      <x:c r="J2333" t="str">
        <x:v>Worked</x:v>
      </x:c>
      <x:c r="K2333" t="str">
        <x:v>Employee 2862; home branch Croydon; assigned role Operative Skilled | Deployment branch: Croydon | Actual role: Operative Porter | Jobs: 400111 | Customers: Bromley Central Library | Actual hours: 7.5; source records: 1</x:v>
      </x:c>
      <x:c r="L2333" t="str">
        <x:v>Include</x:v>
      </x:c>
      <x:c r="M2333"/>
      <x:c r="N2333"/>
    </x:row>
    <x:row r="2334">
      <x:c r="A2334" t="str">
        <x:v>S Kinsella|2026-06-04</x:v>
      </x:c>
      <x:c r="B2334" s="888" t="n">
        <x:v>46177</x:v>
      </x:c>
      <x:c r="C2334" t="str">
        <x:v>S Kinsella</x:v>
      </x:c>
      <x:c r="D2334" t="str">
        <x:v>Permanent</x:v>
      </x:c>
      <x:c r="E2334" t="str">
        <x:v>Croydon</x:v>
      </x:c>
      <x:c r="F2334" t="str">
        <x:v>Operative Skilled</x:v>
      </x:c>
      <x:c r="G2334" t="str">
        <x:v>400111</x:v>
      </x:c>
      <x:c r="H2334" t="str">
        <x:v>Bromley Central Library</x:v>
      </x:c>
      <x:c r="I2334" s="22" t="n">
        <x:v>7.5</x:v>
      </x:c>
      <x:c r="J2334" t="str">
        <x:v>Worked</x:v>
      </x:c>
      <x:c r="K2334" t="str">
        <x:v>Employee 2862; home branch Croydon; assigned role Operative Skilled | Deployment branch: Croydon | Actual role: Operative Porter | Jobs: 400111 | Customers: Bromley Central Library | Actual hours: 7.5; source records: 1</x:v>
      </x:c>
      <x:c r="L2334" t="str">
        <x:v>Include</x:v>
      </x:c>
      <x:c r="M2334"/>
      <x:c r="N2334"/>
    </x:row>
    <x:row r="2335">
      <x:c r="A2335" t="str">
        <x:v>S Kinsella|2026-06-05</x:v>
      </x:c>
      <x:c r="B2335" s="888" t="n">
        <x:v>46178</x:v>
      </x:c>
      <x:c r="C2335" t="str">
        <x:v>S Kinsella</x:v>
      </x:c>
      <x:c r="D2335" t="str">
        <x:v>Permanent</x:v>
      </x:c>
      <x:c r="E2335" t="str">
        <x:v>Croydon</x:v>
      </x:c>
      <x:c r="F2335" t="str">
        <x:v>Operative Skilled</x:v>
      </x:c>
      <x:c r="G2335" t="str">
        <x:v>393361D</x:v>
      </x:c>
      <x:c r="H2335" t="str">
        <x:v>The Quadrant</x:v>
      </x:c>
      <x:c r="I2335" s="22" t="n">
        <x:v>8.5</x:v>
      </x:c>
      <x:c r="J2335" t="str">
        <x:v>Worked</x:v>
      </x:c>
      <x:c r="K2335" t="str">
        <x:v>Employee 2862; home branch Croydon; assigned role Operative Skilled | Deployment branch: Croydon | Actual role: Operative Porter | Jobs: 393361D | Customers: The Quadrant | Actual hours: 8.5; source records: 1</x:v>
      </x:c>
      <x:c r="L2335" t="str">
        <x:v>Include</x:v>
      </x:c>
      <x:c r="M2335"/>
      <x:c r="N2335"/>
    </x:row>
    <x:row r="2336">
      <x:c r="A2336" t="str">
        <x:v>S Kinsella|2026-06-08</x:v>
      </x:c>
      <x:c r="B2336" s="888" t="n">
        <x:v>46181</x:v>
      </x:c>
      <x:c r="C2336" t="str">
        <x:v>S Kinsella</x:v>
      </x:c>
      <x:c r="D2336" t="str">
        <x:v>Permanent</x:v>
      </x:c>
      <x:c r="E2336" t="str">
        <x:v>Croydon</x:v>
      </x:c>
      <x:c r="F2336" t="str">
        <x:v>Operative Skilled</x:v>
      </x:c>
      <x:c r="G2336" t="str">
        <x:v>393361D</x:v>
      </x:c>
      <x:c r="H2336" t="str">
        <x:v>The Quadrant</x:v>
      </x:c>
      <x:c r="I2336" s="22" t="n">
        <x:v>10</x:v>
      </x:c>
      <x:c r="J2336" t="str">
        <x:v>Worked</x:v>
      </x:c>
      <x:c r="K2336" t="str">
        <x:v>Employee 2862; home branch Croydon; assigned role Operative Skilled | Deployment branch: Croydon | Actual role: Operative Porter | Jobs: 393361D | Customers: The Quadrant | Actual hours: 10.0; source records: 1</x:v>
      </x:c>
      <x:c r="L2336" t="str">
        <x:v>Include</x:v>
      </x:c>
      <x:c r="M2336"/>
      <x:c r="N2336"/>
    </x:row>
    <x:row r="2337">
      <x:c r="A2337" t="str">
        <x:v>S Kinsella|2026-06-10</x:v>
      </x:c>
      <x:c r="B2337" s="888" t="n">
        <x:v>46183</x:v>
      </x:c>
      <x:c r="C2337" t="str">
        <x:v>S Kinsella</x:v>
      </x:c>
      <x:c r="D2337" t="str">
        <x:v>Permanent</x:v>
      </x:c>
      <x:c r="E2337" t="str">
        <x:v>Croydon</x:v>
      </x:c>
      <x:c r="F2337" t="str">
        <x:v>Operative Skilled</x:v>
      </x:c>
      <x:c r="G2337" t="str">
        <x:v>399451P</x:v>
      </x:c>
      <x:c r="H2337" t="str">
        <x:v>Royal Borough of Kensington and Chelsea</x:v>
      </x:c>
      <x:c r="I2337" s="22" t="n">
        <x:v>5.5</x:v>
      </x:c>
      <x:c r="J2337" t="str">
        <x:v>Worked</x:v>
      </x:c>
      <x:c r="K2337" t="str">
        <x:v>Employee 2862; home branch Croydon; assigned role Operative Skilled | Deployment branch: Croydon | Actual role: Operative Porter | Jobs: 399451P | Customers: Royal Borough of Kensington and Chelsea | Actual hours: 5.5; source records: 1</x:v>
      </x:c>
      <x:c r="L2337" t="str">
        <x:v>Include</x:v>
      </x:c>
      <x:c r="M2337"/>
      <x:c r="N2337"/>
    </x:row>
    <x:row r="2338">
      <x:c r="A2338" t="str">
        <x:v>S Kinsella|2026-06-11</x:v>
      </x:c>
      <x:c r="B2338" s="888" t="n">
        <x:v>46184</x:v>
      </x:c>
      <x:c r="C2338" t="str">
        <x:v>S Kinsella</x:v>
      </x:c>
      <x:c r="D2338" t="str">
        <x:v>Permanent</x:v>
      </x:c>
      <x:c r="E2338" t="str">
        <x:v>Croydon</x:v>
      </x:c>
      <x:c r="F2338" t="str">
        <x:v>Operative Skilled</x:v>
      </x:c>
      <x:c r="G2338" t="str">
        <x:v>393361D</x:v>
      </x:c>
      <x:c r="H2338" t="str">
        <x:v>The Quadrant</x:v>
      </x:c>
      <x:c r="I2338" s="22" t="n">
        <x:v>6</x:v>
      </x:c>
      <x:c r="J2338" t="str">
        <x:v>Worked</x:v>
      </x:c>
      <x:c r="K2338" t="str">
        <x:v>Employee 2862; home branch Croydon; assigned role Operative Skilled | Deployment branch: Croydon | Actual role: Operative Porter | Jobs: 393361D | Customers: The Quadrant | Actual hours: 6.0; source records: 1</x:v>
      </x:c>
      <x:c r="L2338" t="str">
        <x:v>Include</x:v>
      </x:c>
      <x:c r="M2338"/>
      <x:c r="N2338"/>
    </x:row>
    <x:row r="2339">
      <x:c r="A2339" t="str">
        <x:v>S Kinsella|2026-06-12</x:v>
      </x:c>
      <x:c r="B2339" s="888" t="n">
        <x:v>46185</x:v>
      </x:c>
      <x:c r="C2339" t="str">
        <x:v>S Kinsella</x:v>
      </x:c>
      <x:c r="D2339" t="str">
        <x:v>Permanent</x:v>
      </x:c>
      <x:c r="E2339" t="str">
        <x:v>Croydon</x:v>
      </x:c>
      <x:c r="F2339" t="str">
        <x:v>Operative Skilled</x:v>
      </x:c>
      <x:c r="G2339" t="str">
        <x:v>399379E</x:v>
      </x:c>
      <x:c r="H2339" t="str">
        <x:v>Restore Harrow Green Oxford  M/W use only</x:v>
      </x:c>
      <x:c r="I2339" s="22" t="n">
        <x:v>8.5</x:v>
      </x:c>
      <x:c r="J2339" t="str">
        <x:v>Worked</x:v>
      </x:c>
      <x:c r="K2339" t="str">
        <x:v>Employee 2862; home branch Croydon; assigned role Operative Skilled | Deployment branch: Oxford | Actual role: Operative Skilled | Jobs: 399379E | Customers: Restore Harrow Green Oxford  M/W use only | Actual hours: 8.5; source records: 1</x:v>
      </x:c>
      <x:c r="L2339" t="str">
        <x:v>Include</x:v>
      </x:c>
      <x:c r="M2339"/>
      <x:c r="N2339"/>
    </x:row>
    <x:row r="2340">
      <x:c r="A2340" t="str">
        <x:v>S Kinsella|2026-06-15</x:v>
      </x:c>
      <x:c r="B2340" s="888" t="n">
        <x:v>46188</x:v>
      </x:c>
      <x:c r="C2340" t="str">
        <x:v>S Kinsella</x:v>
      </x:c>
      <x:c r="D2340" t="str">
        <x:v>Permanent</x:v>
      </x:c>
      <x:c r="E2340" t="str">
        <x:v>Croydon</x:v>
      </x:c>
      <x:c r="F2340" t="str">
        <x:v>Operative Skilled</x:v>
      </x:c>
      <x:c r="G2340" t="str">
        <x:v>399451Q</x:v>
      </x:c>
      <x:c r="H2340" t="str">
        <x:v>Royal Borough of Kensington and Chelsea</x:v>
      </x:c>
      <x:c r="I2340" s="22" t="n">
        <x:v>5</x:v>
      </x:c>
      <x:c r="J2340" t="str">
        <x:v>Worked</x:v>
      </x:c>
      <x:c r="K2340" t="str">
        <x:v>Employee 2862; home branch Croydon; assigned role Operative Skilled | Deployment branch: Croydon | Actual role: Operative Skilled | Jobs: 399451Q | Customers: Royal Borough of Kensington and Chelsea | Actual hours: 5.0; source records: 1</x:v>
      </x:c>
      <x:c r="L2340" t="str">
        <x:v>Include</x:v>
      </x:c>
      <x:c r="M2340"/>
      <x:c r="N2340"/>
    </x:row>
    <x:row r="2341">
      <x:c r="A2341" t="str">
        <x:v>S Kinsella|2026-06-16</x:v>
      </x:c>
      <x:c r="B2341" s="888" t="n">
        <x:v>46189</x:v>
      </x:c>
      <x:c r="C2341" t="str">
        <x:v>S Kinsella</x:v>
      </x:c>
      <x:c r="D2341" t="str">
        <x:v>Permanent</x:v>
      </x:c>
      <x:c r="E2341" t="str">
        <x:v>Croydon</x:v>
      </x:c>
      <x:c r="F2341" t="str">
        <x:v>Operative Skilled</x:v>
      </x:c>
      <x:c r="G2341" t="str">
        <x:v>399451S</x:v>
      </x:c>
      <x:c r="H2341" t="str">
        <x:v>Royal Borough of Kensington and Chelsea</x:v>
      </x:c>
      <x:c r="I2341" s="22" t="n">
        <x:v>6</x:v>
      </x:c>
      <x:c r="J2341" t="str">
        <x:v>Worked</x:v>
      </x:c>
      <x:c r="K2341" t="str">
        <x:v>Employee 2862; home branch Croydon; assigned role Operative Skilled | Deployment branch: Croydon | Actual role: Operative Skilled | Jobs: 399451S | Customers: Royal Borough of Kensington and Chelsea | Actual hours: 6.0; source records: 1</x:v>
      </x:c>
      <x:c r="L2341" t="str">
        <x:v>Include</x:v>
      </x:c>
      <x:c r="M2341"/>
      <x:c r="N2341"/>
    </x:row>
    <x:row r="2342">
      <x:c r="A2342" t="str">
        <x:v>S Kinsella|2026-06-17</x:v>
      </x:c>
      <x:c r="B2342" s="888" t="n">
        <x:v>46190</x:v>
      </x:c>
      <x:c r="C2342" t="str">
        <x:v>S Kinsella</x:v>
      </x:c>
      <x:c r="D2342" t="str">
        <x:v>Permanent</x:v>
      </x:c>
      <x:c r="E2342" t="str">
        <x:v>Croydon</x:v>
      </x:c>
      <x:c r="F2342" t="str">
        <x:v>Operative Skilled</x:v>
      </x:c>
      <x:c r="G2342" t="str">
        <x:v>399451S</x:v>
      </x:c>
      <x:c r="H2342" t="str">
        <x:v>Royal Borough of Kensington and Chelsea</x:v>
      </x:c>
      <x:c r="I2342" s="22" t="n">
        <x:v>6</x:v>
      </x:c>
      <x:c r="J2342" t="str">
        <x:v>Worked</x:v>
      </x:c>
      <x:c r="K2342" t="str">
        <x:v>Employee 2862; home branch Croydon; assigned role Operative Skilled | Deployment branch: Croydon | Actual role: Operative Skilled | Jobs: 399451S | Customers: Royal Borough of Kensington and Chelsea | Actual hours: 6.0; source records: 1</x:v>
      </x:c>
      <x:c r="L2342" t="str">
        <x:v>Include</x:v>
      </x:c>
      <x:c r="M2342"/>
      <x:c r="N2342"/>
    </x:row>
    <x:row r="2343">
      <x:c r="A2343" t="str">
        <x:v>S Kinsella|2026-06-18</x:v>
      </x:c>
      <x:c r="B2343" s="888" t="n">
        <x:v>46191</x:v>
      </x:c>
      <x:c r="C2343" t="str">
        <x:v>S Kinsella</x:v>
      </x:c>
      <x:c r="D2343" t="str">
        <x:v>Permanent</x:v>
      </x:c>
      <x:c r="E2343" t="str">
        <x:v>Croydon</x:v>
      </x:c>
      <x:c r="F2343" t="str">
        <x:v>Operative Skilled</x:v>
      </x:c>
      <x:c r="G2343" t="str">
        <x:v>393361D</x:v>
      </x:c>
      <x:c r="H2343" t="str">
        <x:v>The Quadrant</x:v>
      </x:c>
      <x:c r="I2343" s="22" t="n">
        <x:v>8</x:v>
      </x:c>
      <x:c r="J2343" t="str">
        <x:v>Worked</x:v>
      </x:c>
      <x:c r="K2343" t="str">
        <x:v>Employee 2862; home branch Croydon; assigned role Operative Skilled | Deployment branch: Croydon | Actual role: Operative Porter | Jobs: 393361D | Customers: The Quadrant | Actual hours: 8.0; source records: 1</x:v>
      </x:c>
      <x:c r="L2343" t="str">
        <x:v>Include</x:v>
      </x:c>
      <x:c r="M2343"/>
      <x:c r="N2343"/>
    </x:row>
    <x:row r="2344">
      <x:c r="A2344" t="str">
        <x:v>S Kinsella|2026-06-22</x:v>
      </x:c>
      <x:c r="B2344" s="888" t="n">
        <x:v>46195</x:v>
      </x:c>
      <x:c r="C2344" t="str">
        <x:v>S Kinsella</x:v>
      </x:c>
      <x:c r="D2344" t="str">
        <x:v>Permanent</x:v>
      </x:c>
      <x:c r="E2344" t="str">
        <x:v>Croydon</x:v>
      </x:c>
      <x:c r="F2344" t="str">
        <x:v>Operative Skilled</x:v>
      </x:c>
      <x:c r="G2344" t="str">
        <x:v>399451T</x:v>
      </x:c>
      <x:c r="H2344" t="str">
        <x:v>Royal Borough of Kensington and Chelsea</x:v>
      </x:c>
      <x:c r="I2344" s="22" t="n">
        <x:v>8.5</x:v>
      </x:c>
      <x:c r="J2344" t="str">
        <x:v>Worked</x:v>
      </x:c>
      <x:c r="K2344" t="str">
        <x:v>Employee 2862; home branch Croydon; assigned role Operative Skilled | Deployment branch: Croydon | Actual role: Operative Porter | Jobs: 399451T | Customers: Royal Borough of Kensington and Chelsea | Actual hours: 8.5; source records: 1</x:v>
      </x:c>
      <x:c r="L2344" t="str">
        <x:v>Include</x:v>
      </x:c>
      <x:c r="M2344"/>
      <x:c r="N2344"/>
    </x:row>
    <x:row r="2345">
      <x:c r="A2345" t="str">
        <x:v>S Kinsella|2026-06-23</x:v>
      </x:c>
      <x:c r="B2345" s="888" t="n">
        <x:v>46196</x:v>
      </x:c>
      <x:c r="C2345" t="str">
        <x:v>S Kinsella</x:v>
      </x:c>
      <x:c r="D2345" t="str">
        <x:v>Permanent</x:v>
      </x:c>
      <x:c r="E2345" t="str">
        <x:v>Croydon</x:v>
      </x:c>
      <x:c r="F2345" t="str">
        <x:v>Operative Skilled</x:v>
      </x:c>
      <x:c r="G2345" t="str">
        <x:v>399451T</x:v>
      </x:c>
      <x:c r="H2345" t="str">
        <x:v>Royal Borough of Kensington and Chelsea</x:v>
      </x:c>
      <x:c r="I2345" s="22" t="n">
        <x:v>7</x:v>
      </x:c>
      <x:c r="J2345" t="str">
        <x:v>Worked</x:v>
      </x:c>
      <x:c r="K2345" t="str">
        <x:v>Employee 2862; home branch Croydon; assigned role Operative Skilled | Deployment branch: Croydon | Actual role: Operative Skilled | Jobs: 399451T | Customers: Royal Borough of Kensington and Chelsea | Actual hours: 7.0; source records: 1</x:v>
      </x:c>
      <x:c r="L2345" t="str">
        <x:v>Include</x:v>
      </x:c>
      <x:c r="M2345"/>
      <x:c r="N2345"/>
    </x:row>
    <x:row r="2346">
      <x:c r="A2346" t="str">
        <x:v>S Kinsella|2026-06-24</x:v>
      </x:c>
      <x:c r="B2346" s="888" t="n">
        <x:v>46197</x:v>
      </x:c>
      <x:c r="C2346" t="str">
        <x:v>S Kinsella</x:v>
      </x:c>
      <x:c r="D2346" t="str">
        <x:v>Permanent</x:v>
      </x:c>
      <x:c r="E2346" t="str">
        <x:v>Croydon</x:v>
      </x:c>
      <x:c r="F2346" t="str">
        <x:v>Operative Skilled</x:v>
      </x:c>
      <x:c r="G2346" t="str">
        <x:v>402264, 386891D</x:v>
      </x:c>
      <x:c r="H2346" t="str">
        <x:v>AlixPartners LLP; Restore Harrow Green</x:v>
      </x:c>
      <x:c r="I2346" s="22" t="n">
        <x:v>19.5</x:v>
      </x:c>
      <x:c r="J2346" t="str">
        <x:v>Worked — 2 records</x:v>
      </x:c>
      <x:c r="K2346" t="str">
        <x:v>Employee 2862; home branch Croydon; assigned role Operative Skilled | Deployment branch: Croydon, Thurrock | Actual role: Operative Porter | Jobs: 402264, 386891D | Customers: AlixPartners LLP; Restore Harrow Green | Actual hours: 19.5; source records: 2</x:v>
      </x:c>
      <x:c r="L2346" t="str">
        <x:v>Include</x:v>
      </x:c>
      <x:c r="M2346"/>
      <x:c r="N2346"/>
    </x:row>
    <x:row r="2347">
      <x:c r="A2347" t="str">
        <x:v>S Kinsella|2026-06-25</x:v>
      </x:c>
      <x:c r="B2347" s="888" t="n">
        <x:v>46198</x:v>
      </x:c>
      <x:c r="C2347" t="str">
        <x:v>S Kinsella</x:v>
      </x:c>
      <x:c r="D2347" t="str">
        <x:v>Permanent</x:v>
      </x:c>
      <x:c r="E2347" t="str">
        <x:v>Croydon</x:v>
      </x:c>
      <x:c r="F2347" t="str">
        <x:v>Operative Skilled</x:v>
      </x:c>
      <x:c r="G2347" t="str">
        <x:v>386891D</x:v>
      </x:c>
      <x:c r="H2347" t="str">
        <x:v>Restore Harrow Green</x:v>
      </x:c>
      <x:c r="I2347" s="22" t="n">
        <x:v>10.5</x:v>
      </x:c>
      <x:c r="J2347" t="str">
        <x:v>Worked</x:v>
      </x:c>
      <x:c r="K2347" t="str">
        <x:v>Employee 2862; home branch Croydon; assigned role Operative Skilled | Deployment branch: Croydon | Actual role: Operative Porter | Jobs: 386891D | Customers: Restore Harrow Green | Actual hours: 10.5; source records: 1</x:v>
      </x:c>
      <x:c r="L2347" t="str">
        <x:v>Include</x:v>
      </x:c>
      <x:c r="M2347"/>
      <x:c r="N2347"/>
    </x:row>
    <x:row r="2348">
      <x:c r="A2348" t="str">
        <x:v>S Kinsella|2026-06-26</x:v>
      </x:c>
      <x:c r="B2348" s="888" t="n">
        <x:v>46199</x:v>
      </x:c>
      <x:c r="C2348" t="str">
        <x:v>S Kinsella</x:v>
      </x:c>
      <x:c r="D2348" t="str">
        <x:v>Permanent</x:v>
      </x:c>
      <x:c r="E2348" t="str">
        <x:v>Croydon</x:v>
      </x:c>
      <x:c r="F2348" t="str">
        <x:v>Operative Skilled</x:v>
      </x:c>
      <x:c r="G2348" t="str">
        <x:v>383857A, 402354</x:v>
      </x:c>
      <x:c r="H2348" t="str">
        <x:v>EMCOR UK/Haleon; Surrey County Council</x:v>
      </x:c>
      <x:c r="I2348" s="22" t="n">
        <x:v>14.5</x:v>
      </x:c>
      <x:c r="J2348" t="str">
        <x:v>Worked — 2 records</x:v>
      </x:c>
      <x:c r="K2348" t="str">
        <x:v>Employee 2862; home branch Croydon; assigned role Operative Skilled | Deployment branch: Croydon | Actual role: Operative Porter | Jobs: 383857A, 402354 | Customers: EMCOR UK/Haleon; Surrey County Council | Actual hours: 14.5; source records: 2</x:v>
      </x:c>
      <x:c r="L2348" t="str">
        <x:v>Include</x:v>
      </x:c>
      <x:c r="M2348"/>
      <x:c r="N2348"/>
    </x:row>
    <x:row r="2349">
      <x:c r="A2349" t="str">
        <x:v>S Kinsella|2026-06-29</x:v>
      </x:c>
      <x:c r="B2349" s="888" t="n">
        <x:v>46202</x:v>
      </x:c>
      <x:c r="C2349" t="str">
        <x:v>S Kinsella</x:v>
      </x:c>
      <x:c r="D2349" t="str">
        <x:v>Permanent</x:v>
      </x:c>
      <x:c r="E2349" t="str">
        <x:v>Croydon</x:v>
      </x:c>
      <x:c r="F2349" t="str">
        <x:v>Operative Skilled</x:v>
      </x:c>
      <x:c r="G2349" t="str">
        <x:v>402087</x:v>
      </x:c>
      <x:c r="H2349" t="str">
        <x:v>QinetiQ</x:v>
      </x:c>
      <x:c r="I2349" s="22" t="n">
        <x:v>6</x:v>
      </x:c>
      <x:c r="J2349" t="str">
        <x:v>Worked</x:v>
      </x:c>
      <x:c r="K2349" t="str">
        <x:v>Employee 2862; home branch Croydon; assigned role Operative Skilled | Deployment branch: Croydon | Actual role: Operative Porter | Jobs: 402087 | Customers: QinetiQ | Actual hours: 6.0; source records: 1</x:v>
      </x:c>
      <x:c r="L2349" t="str">
        <x:v>Include</x:v>
      </x:c>
      <x:c r="M2349"/>
      <x:c r="N2349"/>
    </x:row>
    <x:row r="2350">
      <x:c r="A2350" t="str">
        <x:v>S Kinsella|2026-06-30</x:v>
      </x:c>
      <x:c r="B2350" s="888" t="n">
        <x:v>46203</x:v>
      </x:c>
      <x:c r="C2350" t="str">
        <x:v>S Kinsella</x:v>
      </x:c>
      <x:c r="D2350" t="str">
        <x:v>Permanent</x:v>
      </x:c>
      <x:c r="E2350" t="str">
        <x:v>Croydon</x:v>
      </x:c>
      <x:c r="F2350" t="str">
        <x:v>Operative Skilled</x:v>
      </x:c>
      <x:c r="G2350" t="str">
        <x:v>386891D</x:v>
      </x:c>
      <x:c r="H2350" t="str">
        <x:v>Restore Harrow Green</x:v>
      </x:c>
      <x:c r="I2350" s="22" t="n">
        <x:v>9</x:v>
      </x:c>
      <x:c r="J2350" t="str">
        <x:v>Worked</x:v>
      </x:c>
      <x:c r="K2350" t="str">
        <x:v>Employee 2862; home branch Croydon; assigned role Operative Skilled | Deployment branch: Croydon | Actual role: Operative Porter | Jobs: 386891D | Customers: Restore Harrow Green | Actual hours: 9.0; source records: 1</x:v>
      </x:c>
      <x:c r="L2350" t="str">
        <x:v>Include</x:v>
      </x:c>
      <x:c r="M2350"/>
      <x:c r="N2350"/>
    </x:row>
    <x:row r="2351">
      <x:c r="A2351" t="str">
        <x:v>S Magalhaes|2026-06-02</x:v>
      </x:c>
      <x:c r="B2351" s="888" t="n">
        <x:v>46175</x:v>
      </x:c>
      <x:c r="C2351" t="str">
        <x:v>S Magalhaes</x:v>
      </x:c>
      <x:c r="D2351" t="str">
        <x:v>Permanent</x:v>
      </x:c>
      <x:c r="E2351" t="str">
        <x:v>Thurrock</x:v>
      </x:c>
      <x:c r="F2351" t="str">
        <x:v>Operative Porter</x:v>
      </x:c>
      <x:c r="G2351" t="str">
        <x:v>402547</x:v>
      </x:c>
      <x:c r="H2351" t="str">
        <x:v>London Metropolitan University</x:v>
      </x:c>
      <x:c r="I2351" s="22" t="n">
        <x:v>7</x:v>
      </x:c>
      <x:c r="J2351" t="str">
        <x:v>Worked</x:v>
      </x:c>
      <x:c r="K2351" t="str">
        <x:v>Employee 103600; home branch Thurrock; assigned role Operative Porter | Deployment branch: Thurrock | Actual role: Operative Skilled | Jobs: 402547 | Customers: London Metropolitan University | Actual hours: 7.0; source records: 1</x:v>
      </x:c>
      <x:c r="L2351" t="str">
        <x:v>Include</x:v>
      </x:c>
      <x:c r="M2351"/>
      <x:c r="N2351"/>
    </x:row>
    <x:row r="2352">
      <x:c r="A2352" t="str">
        <x:v>S Magalhaes|2026-06-03</x:v>
      </x:c>
      <x:c r="B2352" s="888" t="n">
        <x:v>46176</x:v>
      </x:c>
      <x:c r="C2352" t="str">
        <x:v>S Magalhaes</x:v>
      </x:c>
      <x:c r="D2352" t="str">
        <x:v>Permanent</x:v>
      </x:c>
      <x:c r="E2352" t="str">
        <x:v>Thurrock</x:v>
      </x:c>
      <x:c r="F2352" t="str">
        <x:v>Operative Porter</x:v>
      </x:c>
      <x:c r="G2352" t="str">
        <x:v>402264</x:v>
      </x:c>
      <x:c r="H2352" t="str">
        <x:v>AlixPartners LLP</x:v>
      </x:c>
      <x:c r="I2352" s="22" t="n">
        <x:v>8.5</x:v>
      </x:c>
      <x:c r="J2352" t="str">
        <x:v>Worked</x:v>
      </x:c>
      <x:c r="K2352" t="str">
        <x:v>Employee 103600; home branch Thurrock; assigned role Operative Porter | Deployment branch: Thurrock | Actual role: Operative Skilled | Jobs: 402264 | Customers: AlixPartners LLP | Actual hours: 8.5; source records: 1</x:v>
      </x:c>
      <x:c r="L2352" t="str">
        <x:v>Include</x:v>
      </x:c>
      <x:c r="M2352"/>
      <x:c r="N2352"/>
    </x:row>
    <x:row r="2353">
      <x:c r="A2353" t="str">
        <x:v>S Magalhaes|2026-06-04</x:v>
      </x:c>
      <x:c r="B2353" s="888" t="n">
        <x:v>46177</x:v>
      </x:c>
      <x:c r="C2353" t="str">
        <x:v>S Magalhaes</x:v>
      </x:c>
      <x:c r="D2353" t="str">
        <x:v>Permanent</x:v>
      </x:c>
      <x:c r="E2353" t="str">
        <x:v>Thurrock</x:v>
      </x:c>
      <x:c r="F2353" t="str">
        <x:v>Operative Porter</x:v>
      </x:c>
      <x:c r="G2353" t="str">
        <x:v>402536</x:v>
      </x:c>
      <x:c r="H2353" t="str">
        <x:v>Haringey Council</x:v>
      </x:c>
      <x:c r="I2353" s="22" t="n">
        <x:v>8.5</x:v>
      </x:c>
      <x:c r="J2353" t="str">
        <x:v>Worked</x:v>
      </x:c>
      <x:c r="K2353" t="str">
        <x:v>Employee 103600; home branch Thurrock; assigned role Operative Porter | Deployment branch: Thurrock | Actual role: Operative Skilled | Jobs: 402536 | Customers: Haringey Council | Actual hours: 8.5; source records: 1</x:v>
      </x:c>
      <x:c r="L2353" t="str">
        <x:v>Include</x:v>
      </x:c>
      <x:c r="M2353"/>
      <x:c r="N2353"/>
    </x:row>
    <x:row r="2354">
      <x:c r="A2354" t="str">
        <x:v>S Magalhaes|2026-06-05</x:v>
      </x:c>
      <x:c r="B2354" s="888" t="n">
        <x:v>46178</x:v>
      </x:c>
      <x:c r="C2354" t="str">
        <x:v>S Magalhaes</x:v>
      </x:c>
      <x:c r="D2354" t="str">
        <x:v>Permanent</x:v>
      </x:c>
      <x:c r="E2354" t="str">
        <x:v>Thurrock</x:v>
      </x:c>
      <x:c r="F2354" t="str">
        <x:v>Operative Porter</x:v>
      </x:c>
      <x:c r="G2354"/>
      <x:c r="H2354"/>
      <x:c r="I2354" s="22" t="n">
        <x:v>0</x:v>
      </x:c>
      <x:c r="J2354" t="str">
        <x:v>Annual leave</x:v>
      </x:c>
      <x:c r="K2354" t="str">
        <x:v>Employee 103600; home branch Thurrock; assigned role Operative Porter | Leave: Annual Leave (Hours) | Leave calendar basis: Variable-pattern period</x:v>
      </x:c>
      <x:c r="L2354" t="str">
        <x:v>Include</x:v>
      </x:c>
      <x:c r="M2354"/>
      <x:c r="N2354"/>
    </x:row>
    <x:row r="2355">
      <x:c r="A2355" t="str">
        <x:v>S Magalhaes|2026-06-07</x:v>
      </x:c>
      <x:c r="B2355" s="888" t="n">
        <x:v>46180</x:v>
      </x:c>
      <x:c r="C2355" t="str">
        <x:v>S Magalhaes</x:v>
      </x:c>
      <x:c r="D2355" t="str">
        <x:v>Permanent</x:v>
      </x:c>
      <x:c r="E2355" t="str">
        <x:v>Thurrock</x:v>
      </x:c>
      <x:c r="F2355" t="str">
        <x:v>Operative Porter</x:v>
      </x:c>
      <x:c r="G2355" t="str">
        <x:v>402627</x:v>
      </x:c>
      <x:c r="H2355" t="str">
        <x:v>BNP Paribas Limited</x:v>
      </x:c>
      <x:c r="I2355" s="22" t="n">
        <x:v>9.5</x:v>
      </x:c>
      <x:c r="J2355" t="str">
        <x:v>Worked</x:v>
      </x:c>
      <x:c r="K2355" t="str">
        <x:v>Employee 103600; home branch Thurrock; assigned role Operative Porter | Deployment branch: Thurrock | Actual role: Operative Skilled | Jobs: 402627 | Customers: BNP Paribas Limited | Actual hours: 9.5; source records: 1</x:v>
      </x:c>
      <x:c r="L2355" t="str">
        <x:v>Include</x:v>
      </x:c>
      <x:c r="M2355"/>
      <x:c r="N2355"/>
    </x:row>
    <x:row r="2356">
      <x:c r="A2356" t="str">
        <x:v>S Magalhaes|2026-06-08</x:v>
      </x:c>
      <x:c r="B2356" s="888" t="n">
        <x:v>46181</x:v>
      </x:c>
      <x:c r="C2356" t="str">
        <x:v>S Magalhaes</x:v>
      </x:c>
      <x:c r="D2356" t="str">
        <x:v>Permanent</x:v>
      </x:c>
      <x:c r="E2356" t="str">
        <x:v>Thurrock</x:v>
      </x:c>
      <x:c r="F2356" t="str">
        <x:v>Operative Porter</x:v>
      </x:c>
      <x:c r="G2356" t="str">
        <x:v>402597</x:v>
      </x:c>
      <x:c r="H2356" t="str">
        <x:v>Societe Generale</x:v>
      </x:c>
      <x:c r="I2356" s="22" t="n">
        <x:v>6.5</x:v>
      </x:c>
      <x:c r="J2356" t="str">
        <x:v>Worked</x:v>
      </x:c>
      <x:c r="K2356" t="str">
        <x:v>Employee 103600; home branch Thurrock; assigned role Operative Porter | Deployment branch: Thurrock | Actual role: Operative Skilled | Jobs: 402597 | Customers: Societe Generale | Actual hours: 6.5; source records: 1</x:v>
      </x:c>
      <x:c r="L2356" t="str">
        <x:v>Include</x:v>
      </x:c>
      <x:c r="M2356"/>
      <x:c r="N2356"/>
    </x:row>
    <x:row r="2357">
      <x:c r="A2357" t="str">
        <x:v>S Magalhaes|2026-06-10</x:v>
      </x:c>
      <x:c r="B2357" s="888" t="n">
        <x:v>46183</x:v>
      </x:c>
      <x:c r="C2357" t="str">
        <x:v>S Magalhaes</x:v>
      </x:c>
      <x:c r="D2357" t="str">
        <x:v>Permanent</x:v>
      </x:c>
      <x:c r="E2357" t="str">
        <x:v>Thurrock</x:v>
      </x:c>
      <x:c r="F2357" t="str">
        <x:v>Operative Porter</x:v>
      </x:c>
      <x:c r="G2357" t="str">
        <x:v>396847</x:v>
      </x:c>
      <x:c r="H2357" t="str">
        <x:v>Clover/Mr Michael</x:v>
      </x:c>
      <x:c r="I2357" s="22" t="n">
        <x:v>6</x:v>
      </x:c>
      <x:c r="J2357" t="str">
        <x:v>Worked</x:v>
      </x:c>
      <x:c r="K2357" t="str">
        <x:v>Employee 103600; home branch Thurrock; assigned role Operative Porter | Deployment branch: Thurrock | Actual role: Operative Porter | Jobs: 396847 | Customers: Clover/Mr Michael | Actual hours: 6.0; source records: 1</x:v>
      </x:c>
      <x:c r="L2357" t="str">
        <x:v>Include</x:v>
      </x:c>
      <x:c r="M2357"/>
      <x:c r="N2357"/>
    </x:row>
    <x:row r="2358">
      <x:c r="A2358" t="str">
        <x:v>S Magalhaes|2026-06-11</x:v>
      </x:c>
      <x:c r="B2358" s="888" t="n">
        <x:v>46184</x:v>
      </x:c>
      <x:c r="C2358" t="str">
        <x:v>S Magalhaes</x:v>
      </x:c>
      <x:c r="D2358" t="str">
        <x:v>Permanent</x:v>
      </x:c>
      <x:c r="E2358" t="str">
        <x:v>Thurrock</x:v>
      </x:c>
      <x:c r="F2358" t="str">
        <x:v>Operative Porter</x:v>
      </x:c>
      <x:c r="G2358" t="str">
        <x:v>402782</x:v>
      </x:c>
      <x:c r="H2358" t="str">
        <x:v>London Metropolitan University</x:v>
      </x:c>
      <x:c r="I2358" s="22" t="n">
        <x:v>7</x:v>
      </x:c>
      <x:c r="J2358" t="str">
        <x:v>Worked</x:v>
      </x:c>
      <x:c r="K2358" t="str">
        <x:v>Employee 103600; home branch Thurrock; assigned role Operative Porter | Deployment branch: Thurrock | Actual role: Operative Skilled | Jobs: 402782 | Customers: London Metropolitan University | Actual hours: 7.0; source records: 1</x:v>
      </x:c>
      <x:c r="L2358" t="str">
        <x:v>Include</x:v>
      </x:c>
      <x:c r="M2358"/>
      <x:c r="N2358"/>
    </x:row>
    <x:row r="2359">
      <x:c r="A2359" t="str">
        <x:v>S Magalhaes|2026-06-12</x:v>
      </x:c>
      <x:c r="B2359" s="888" t="n">
        <x:v>46185</x:v>
      </x:c>
      <x:c r="C2359" t="str">
        <x:v>S Magalhaes</x:v>
      </x:c>
      <x:c r="D2359" t="str">
        <x:v>Permanent</x:v>
      </x:c>
      <x:c r="E2359" t="str">
        <x:v>Thurrock</x:v>
      </x:c>
      <x:c r="F2359" t="str">
        <x:v>Operative Porter</x:v>
      </x:c>
      <x:c r="G2359" t="str">
        <x:v>402329</x:v>
      </x:c>
      <x:c r="H2359" t="str">
        <x:v>Moody's Corporation/JLL</x:v>
      </x:c>
      <x:c r="I2359" s="22" t="n">
        <x:v>10</x:v>
      </x:c>
      <x:c r="J2359" t="str">
        <x:v>Worked</x:v>
      </x:c>
      <x:c r="K2359" t="str">
        <x:v>Employee 103600; home branch Thurrock; assigned role Operative Porter | Deployment branch: Thurrock | Actual role: Operative Skilled | Jobs: 402329 | Customers: Moody's Corporation/JLL | Actual hours: 10.0; source records: 1</x:v>
      </x:c>
      <x:c r="L2359" t="str">
        <x:v>Include</x:v>
      </x:c>
      <x:c r="M2359"/>
      <x:c r="N2359"/>
    </x:row>
    <x:row r="2360">
      <x:c r="A2360" t="str">
        <x:v>S Magalhaes|2026-06-13</x:v>
      </x:c>
      <x:c r="B2360" s="888" t="n">
        <x:v>46186</x:v>
      </x:c>
      <x:c r="C2360" t="str">
        <x:v>S Magalhaes</x:v>
      </x:c>
      <x:c r="D2360" t="str">
        <x:v>Permanent</x:v>
      </x:c>
      <x:c r="E2360" t="str">
        <x:v>Thurrock</x:v>
      </x:c>
      <x:c r="F2360" t="str">
        <x:v>Operative Porter</x:v>
      </x:c>
      <x:c r="G2360" t="str">
        <x:v>402764</x:v>
      </x:c>
      <x:c r="H2360" t="str">
        <x:v>BNP Paribas Limited</x:v>
      </x:c>
      <x:c r="I2360" s="22" t="n">
        <x:v>10.5</x:v>
      </x:c>
      <x:c r="J2360" t="str">
        <x:v>Worked</x:v>
      </x:c>
      <x:c r="K2360" t="str">
        <x:v>Employee 103600; home branch Thurrock; assigned role Operative Porter | Deployment branch: Thurrock | Actual role: Operative Skilled | Jobs: 402764 | Customers: BNP Paribas Limited | Actual hours: 10.5; source records: 1</x:v>
      </x:c>
      <x:c r="L2360" t="str">
        <x:v>Include</x:v>
      </x:c>
      <x:c r="M2360"/>
      <x:c r="N2360"/>
    </x:row>
    <x:row r="2361">
      <x:c r="A2361" t="str">
        <x:v>S Magalhaes|2026-06-14</x:v>
      </x:c>
      <x:c r="B2361" s="888" t="n">
        <x:v>46187</x:v>
      </x:c>
      <x:c r="C2361" t="str">
        <x:v>S Magalhaes</x:v>
      </x:c>
      <x:c r="D2361" t="str">
        <x:v>Permanent</x:v>
      </x:c>
      <x:c r="E2361" t="str">
        <x:v>Thurrock</x:v>
      </x:c>
      <x:c r="F2361" t="str">
        <x:v>Operative Porter</x:v>
      </x:c>
      <x:c r="G2361" t="str">
        <x:v>402764</x:v>
      </x:c>
      <x:c r="H2361" t="str">
        <x:v>BNP Paribas Limited</x:v>
      </x:c>
      <x:c r="I2361" s="22" t="n">
        <x:v>10.5</x:v>
      </x:c>
      <x:c r="J2361" t="str">
        <x:v>Worked</x:v>
      </x:c>
      <x:c r="K2361" t="str">
        <x:v>Employee 103600; home branch Thurrock; assigned role Operative Porter | Deployment branch: Thurrock | Actual role: Operative Skilled | Jobs: 402764 | Customers: BNP Paribas Limited | Actual hours: 10.5; source records: 1</x:v>
      </x:c>
      <x:c r="L2361" t="str">
        <x:v>Include</x:v>
      </x:c>
      <x:c r="M2361"/>
      <x:c r="N2361"/>
    </x:row>
    <x:row r="2362">
      <x:c r="A2362" t="str">
        <x:v>S Magalhaes|2026-06-15</x:v>
      </x:c>
      <x:c r="B2362" s="888" t="n">
        <x:v>46188</x:v>
      </x:c>
      <x:c r="C2362" t="str">
        <x:v>S Magalhaes</x:v>
      </x:c>
      <x:c r="D2362" t="str">
        <x:v>Permanent</x:v>
      </x:c>
      <x:c r="E2362" t="str">
        <x:v>Thurrock</x:v>
      </x:c>
      <x:c r="F2362" t="str">
        <x:v>Operative Porter</x:v>
      </x:c>
      <x:c r="G2362" t="str">
        <x:v>401447A</x:v>
      </x:c>
      <x:c r="H2362" t="str">
        <x:v>Fuse Energy</x:v>
      </x:c>
      <x:c r="I2362" s="22" t="n">
        <x:v>8.5</x:v>
      </x:c>
      <x:c r="J2362" t="str">
        <x:v>Worked</x:v>
      </x:c>
      <x:c r="K2362" t="str">
        <x:v>Employee 103600; home branch Thurrock; assigned role Operative Porter | Deployment branch: Thurrock | Actual role: Operative Porter | Jobs: 401447A | Customers: Fuse Energy | Actual hours: 8.5; source records: 1</x:v>
      </x:c>
      <x:c r="L2362" t="str">
        <x:v>Include</x:v>
      </x:c>
      <x:c r="M2362"/>
      <x:c r="N2362"/>
    </x:row>
    <x:row r="2363">
      <x:c r="A2363" t="str">
        <x:v>S Magalhaes|2026-06-16</x:v>
      </x:c>
      <x:c r="B2363" s="888" t="n">
        <x:v>46189</x:v>
      </x:c>
      <x:c r="C2363" t="str">
        <x:v>S Magalhaes</x:v>
      </x:c>
      <x:c r="D2363" t="str">
        <x:v>Permanent</x:v>
      </x:c>
      <x:c r="E2363" t="str">
        <x:v>Thurrock</x:v>
      </x:c>
      <x:c r="F2363" t="str">
        <x:v>Operative Porter</x:v>
      </x:c>
      <x:c r="G2363" t="str">
        <x:v>402879</x:v>
      </x:c>
      <x:c r="H2363" t="str">
        <x:v>London Metropolitan University</x:v>
      </x:c>
      <x:c r="I2363" s="22" t="n">
        <x:v>10</x:v>
      </x:c>
      <x:c r="J2363" t="str">
        <x:v>Worked</x:v>
      </x:c>
      <x:c r="K2363" t="str">
        <x:v>Employee 103600; home branch Thurrock; assigned role Operative Porter | Deployment branch: Thurrock | Actual role: Operative Skilled | Jobs: 402879 | Customers: London Metropolitan University | Actual hours: 10.0; source records: 1</x:v>
      </x:c>
      <x:c r="L2363" t="str">
        <x:v>Include</x:v>
      </x:c>
      <x:c r="M2363"/>
      <x:c r="N2363"/>
    </x:row>
    <x:row r="2364">
      <x:c r="A2364" t="str">
        <x:v>S Magalhaes|2026-06-17</x:v>
      </x:c>
      <x:c r="B2364" s="888" t="n">
        <x:v>46190</x:v>
      </x:c>
      <x:c r="C2364" t="str">
        <x:v>S Magalhaes</x:v>
      </x:c>
      <x:c r="D2364" t="str">
        <x:v>Permanent</x:v>
      </x:c>
      <x:c r="E2364" t="str">
        <x:v>Thurrock</x:v>
      </x:c>
      <x:c r="F2364" t="str">
        <x:v>Operative Porter</x:v>
      </x:c>
      <x:c r="G2364" t="str">
        <x:v>402264</x:v>
      </x:c>
      <x:c r="H2364" t="str">
        <x:v>AlixPartners LLP</x:v>
      </x:c>
      <x:c r="I2364" s="22" t="n">
        <x:v>9</x:v>
      </x:c>
      <x:c r="J2364" t="str">
        <x:v>Worked</x:v>
      </x:c>
      <x:c r="K2364" t="str">
        <x:v>Employee 103600; home branch Thurrock; assigned role Operative Porter | Deployment branch: Thurrock | Actual role: Operative Porter | Jobs: 402264 | Customers: AlixPartners LLP | Actual hours: 9.0; source records: 1</x:v>
      </x:c>
      <x:c r="L2364" t="str">
        <x:v>Include</x:v>
      </x:c>
      <x:c r="M2364"/>
      <x:c r="N2364"/>
    </x:row>
    <x:row r="2365">
      <x:c r="A2365" t="str">
        <x:v>S Magalhaes|2026-06-18</x:v>
      </x:c>
      <x:c r="B2365" s="888" t="n">
        <x:v>46191</x:v>
      </x:c>
      <x:c r="C2365" t="str">
        <x:v>S Magalhaes</x:v>
      </x:c>
      <x:c r="D2365" t="str">
        <x:v>Permanent</x:v>
      </x:c>
      <x:c r="E2365" t="str">
        <x:v>Thurrock</x:v>
      </x:c>
      <x:c r="F2365" t="str">
        <x:v>Operative Porter</x:v>
      </x:c>
      <x:c r="G2365" t="str">
        <x:v>402264</x:v>
      </x:c>
      <x:c r="H2365" t="str">
        <x:v>AlixPartners LLP</x:v>
      </x:c>
      <x:c r="I2365" s="22" t="n">
        <x:v>10</x:v>
      </x:c>
      <x:c r="J2365" t="str">
        <x:v>Worked</x:v>
      </x:c>
      <x:c r="K2365" t="str">
        <x:v>Employee 103600; home branch Thurrock; assigned role Operative Porter | Deployment branch: Thurrock | Actual role: Operative Porter | Jobs: 402264 | Customers: AlixPartners LLP | Actual hours: 10.0; source records: 1</x:v>
      </x:c>
      <x:c r="L2365" t="str">
        <x:v>Include</x:v>
      </x:c>
      <x:c r="M2365"/>
      <x:c r="N2365"/>
    </x:row>
    <x:row r="2366">
      <x:c r="A2366" t="str">
        <x:v>S Magalhaes|2026-06-19</x:v>
      </x:c>
      <x:c r="B2366" s="888" t="n">
        <x:v>46192</x:v>
      </x:c>
      <x:c r="C2366" t="str">
        <x:v>S Magalhaes</x:v>
      </x:c>
      <x:c r="D2366" t="str">
        <x:v>Permanent</x:v>
      </x:c>
      <x:c r="E2366" t="str">
        <x:v>Thurrock</x:v>
      </x:c>
      <x:c r="F2366" t="str">
        <x:v>Operative Porter</x:v>
      </x:c>
      <x:c r="G2366" t="str">
        <x:v>402876, 401327</x:v>
      </x:c>
      <x:c r="H2366" t="str">
        <x:v>Bishops; Fortress Investment Group</x:v>
      </x:c>
      <x:c r="I2366" s="22" t="n">
        <x:v>13.5</x:v>
      </x:c>
      <x:c r="J2366" t="str">
        <x:v>Worked — 2 records</x:v>
      </x:c>
      <x:c r="K2366" t="str">
        <x:v>Employee 103600; home branch Thurrock; assigned role Operative Porter | Deployment branch: Thurrock | Actual role: Operative Porter, Operative Skilled | Jobs: 402876, 401327 | Customers: Bishops; Fortress Investment Group | Actual hours: 13.5; source records: 2</x:v>
      </x:c>
      <x:c r="L2366" t="str">
        <x:v>Include</x:v>
      </x:c>
      <x:c r="M2366"/>
      <x:c r="N2366"/>
    </x:row>
    <x:row r="2367">
      <x:c r="A2367" t="str">
        <x:v>S Magalhaes|2026-06-20</x:v>
      </x:c>
      <x:c r="B2367" s="888" t="n">
        <x:v>46193</x:v>
      </x:c>
      <x:c r="C2367" t="str">
        <x:v>S Magalhaes</x:v>
      </x:c>
      <x:c r="D2367" t="str">
        <x:v>Permanent</x:v>
      </x:c>
      <x:c r="E2367" t="str">
        <x:v>Thurrock</x:v>
      </x:c>
      <x:c r="F2367" t="str">
        <x:v>Operative Porter</x:v>
      </x:c>
      <x:c r="G2367" t="str">
        <x:v>402913</x:v>
      </x:c>
      <x:c r="H2367" t="str">
        <x:v>BNP Paribas Limited</x:v>
      </x:c>
      <x:c r="I2367" s="22" t="n">
        <x:v>10.5</x:v>
      </x:c>
      <x:c r="J2367" t="str">
        <x:v>Worked</x:v>
      </x:c>
      <x:c r="K2367" t="str">
        <x:v>Employee 103600; home branch Thurrock; assigned role Operative Porter | Deployment branch: Thurrock | Actual role: Operative Porter | Jobs: 402913 | Customers: BNP Paribas Limited | Actual hours: 10.5; source records: 1</x:v>
      </x:c>
      <x:c r="L2367" t="str">
        <x:v>Include</x:v>
      </x:c>
      <x:c r="M2367"/>
      <x:c r="N2367"/>
    </x:row>
    <x:row r="2368">
      <x:c r="A2368" t="str">
        <x:v>S Magalhaes|2026-06-22</x:v>
      </x:c>
      <x:c r="B2368" s="888" t="n">
        <x:v>46195</x:v>
      </x:c>
      <x:c r="C2368" t="str">
        <x:v>S Magalhaes</x:v>
      </x:c>
      <x:c r="D2368" t="str">
        <x:v>Permanent</x:v>
      </x:c>
      <x:c r="E2368" t="str">
        <x:v>Thurrock</x:v>
      </x:c>
      <x:c r="F2368" t="str">
        <x:v>Operative Porter</x:v>
      </x:c>
      <x:c r="G2368" t="str">
        <x:v>402876</x:v>
      </x:c>
      <x:c r="H2368" t="str">
        <x:v>Bishops</x:v>
      </x:c>
      <x:c r="I2368" s="22" t="n">
        <x:v>6.5</x:v>
      </x:c>
      <x:c r="J2368" t="str">
        <x:v>Worked</x:v>
      </x:c>
      <x:c r="K2368" t="str">
        <x:v>Employee 103600; home branch Thurrock; assigned role Operative Porter | Deployment branch: Thurrock | Actual role: Operative Porter | Jobs: 402876 | Customers: Bishops | Actual hours: 6.5; source records: 1</x:v>
      </x:c>
      <x:c r="L2368" t="str">
        <x:v>Include</x:v>
      </x:c>
      <x:c r="M2368"/>
      <x:c r="N2368"/>
    </x:row>
    <x:row r="2369">
      <x:c r="A2369" t="str">
        <x:v>S Magalhaes|2026-06-23</x:v>
      </x:c>
      <x:c r="B2369" s="888" t="n">
        <x:v>46196</x:v>
      </x:c>
      <x:c r="C2369" t="str">
        <x:v>S Magalhaes</x:v>
      </x:c>
      <x:c r="D2369" t="str">
        <x:v>Permanent</x:v>
      </x:c>
      <x:c r="E2369" t="str">
        <x:v>Thurrock</x:v>
      </x:c>
      <x:c r="F2369" t="str">
        <x:v>Operative Porter</x:v>
      </x:c>
      <x:c r="G2369" t="str">
        <x:v>401327</x:v>
      </x:c>
      <x:c r="H2369" t="str">
        <x:v>Fortress Investment Group</x:v>
      </x:c>
      <x:c r="I2369" s="22" t="n">
        <x:v>9.5</x:v>
      </x:c>
      <x:c r="J2369" t="str">
        <x:v>Worked</x:v>
      </x:c>
      <x:c r="K2369" t="str">
        <x:v>Employee 103600; home branch Thurrock; assigned role Operative Porter | Deployment branch: Thurrock | Actual role: Operative Skilled | Jobs: 401327 | Customers: Fortress Investment Group | Actual hours: 9.5; source records: 1</x:v>
      </x:c>
      <x:c r="L2369" t="str">
        <x:v>Include</x:v>
      </x:c>
      <x:c r="M2369"/>
      <x:c r="N2369"/>
    </x:row>
    <x:row r="2370">
      <x:c r="A2370" t="str">
        <x:v>S Magalhaes|2026-06-24</x:v>
      </x:c>
      <x:c r="B2370" s="888" t="n">
        <x:v>46197</x:v>
      </x:c>
      <x:c r="C2370" t="str">
        <x:v>S Magalhaes</x:v>
      </x:c>
      <x:c r="D2370" t="str">
        <x:v>Permanent</x:v>
      </x:c>
      <x:c r="E2370" t="str">
        <x:v>Thurrock</x:v>
      </x:c>
      <x:c r="F2370" t="str">
        <x:v>Operative Porter</x:v>
      </x:c>
      <x:c r="G2370" t="str">
        <x:v>401327</x:v>
      </x:c>
      <x:c r="H2370" t="str">
        <x:v>Fortress Investment Group</x:v>
      </x:c>
      <x:c r="I2370" s="22" t="n">
        <x:v>9.5</x:v>
      </x:c>
      <x:c r="J2370" t="str">
        <x:v>Worked</x:v>
      </x:c>
      <x:c r="K2370" t="str">
        <x:v>Employee 103600; home branch Thurrock; assigned role Operative Porter | Deployment branch: Thurrock | Actual role: Operative Skilled | Jobs: 401327 | Customers: Fortress Investment Group | Actual hours: 9.5; source records: 1</x:v>
      </x:c>
      <x:c r="L2370" t="str">
        <x:v>Include</x:v>
      </x:c>
      <x:c r="M2370"/>
      <x:c r="N2370"/>
    </x:row>
    <x:row r="2371">
      <x:c r="A2371" t="str">
        <x:v>S Magalhaes|2026-06-25</x:v>
      </x:c>
      <x:c r="B2371" s="888" t="n">
        <x:v>46198</x:v>
      </x:c>
      <x:c r="C2371" t="str">
        <x:v>S Magalhaes</x:v>
      </x:c>
      <x:c r="D2371" t="str">
        <x:v>Permanent</x:v>
      </x:c>
      <x:c r="E2371" t="str">
        <x:v>Thurrock</x:v>
      </x:c>
      <x:c r="F2371" t="str">
        <x:v>Operative Porter</x:v>
      </x:c>
      <x:c r="G2371" t="str">
        <x:v>401327</x:v>
      </x:c>
      <x:c r="H2371" t="str">
        <x:v>Fortress Investment Group</x:v>
      </x:c>
      <x:c r="I2371" s="22" t="n">
        <x:v>9.5</x:v>
      </x:c>
      <x:c r="J2371" t="str">
        <x:v>Worked</x:v>
      </x:c>
      <x:c r="K2371" t="str">
        <x:v>Employee 103600; home branch Thurrock; assigned role Operative Porter | Deployment branch: Thurrock | Actual role: Operative Skilled | Jobs: 401327 | Customers: Fortress Investment Group | Actual hours: 9.5; source records: 1</x:v>
      </x:c>
      <x:c r="L2371" t="str">
        <x:v>Include</x:v>
      </x:c>
      <x:c r="M2371"/>
      <x:c r="N2371"/>
    </x:row>
    <x:row r="2372">
      <x:c r="A2372" t="str">
        <x:v>S Magalhaes|2026-06-26</x:v>
      </x:c>
      <x:c r="B2372" s="888" t="n">
        <x:v>46199</x:v>
      </x:c>
      <x:c r="C2372" t="str">
        <x:v>S Magalhaes</x:v>
      </x:c>
      <x:c r="D2372" t="str">
        <x:v>Permanent</x:v>
      </x:c>
      <x:c r="E2372" t="str">
        <x:v>Thurrock</x:v>
      </x:c>
      <x:c r="F2372" t="str">
        <x:v>Operative Porter</x:v>
      </x:c>
      <x:c r="G2372" t="str">
        <x:v>403063, 401395A</x:v>
      </x:c>
      <x:c r="H2372" t="str">
        <x:v>Knotel UK Ltd; Osita/Evelyn</x:v>
      </x:c>
      <x:c r="I2372" s="22" t="n">
        <x:v>10</x:v>
      </x:c>
      <x:c r="J2372" t="str">
        <x:v>Worked — 2 records</x:v>
      </x:c>
      <x:c r="K2372" t="str">
        <x:v>Employee 103600; home branch Thurrock; assigned role Operative Porter | Deployment branch: Thurrock | Actual role: Operative Skilled | Jobs: 403063, 401395A | Customers: Knotel UK Ltd; Osita/Evelyn | Actual hours: 10.0; source records: 2</x:v>
      </x:c>
      <x:c r="L2372" t="str">
        <x:v>Include</x:v>
      </x:c>
      <x:c r="M2372"/>
      <x:c r="N2372"/>
    </x:row>
    <x:row r="2373">
      <x:c r="A2373" t="str">
        <x:v>S Magalhaes|2026-06-27</x:v>
      </x:c>
      <x:c r="B2373" s="888" t="n">
        <x:v>46200</x:v>
      </x:c>
      <x:c r="C2373" t="str">
        <x:v>S Magalhaes</x:v>
      </x:c>
      <x:c r="D2373" t="str">
        <x:v>Permanent</x:v>
      </x:c>
      <x:c r="E2373" t="str">
        <x:v>Thurrock</x:v>
      </x:c>
      <x:c r="F2373" t="str">
        <x:v>Operative Porter</x:v>
      </x:c>
      <x:c r="G2373" t="str">
        <x:v>401327</x:v>
      </x:c>
      <x:c r="H2373" t="str">
        <x:v>Fortress Investment Group</x:v>
      </x:c>
      <x:c r="I2373" s="22" t="n">
        <x:v>8</x:v>
      </x:c>
      <x:c r="J2373" t="str">
        <x:v>Worked</x:v>
      </x:c>
      <x:c r="K2373" t="str">
        <x:v>Employee 103600; home branch Thurrock; assigned role Operative Porter | Deployment branch: Thurrock | Actual role: Operative Skilled | Jobs: 401327 | Customers: Fortress Investment Group | Actual hours: 8.0; source records: 1</x:v>
      </x:c>
      <x:c r="L2373" t="str">
        <x:v>Include</x:v>
      </x:c>
      <x:c r="M2373"/>
      <x:c r="N2373"/>
    </x:row>
    <x:row r="2374">
      <x:c r="A2374" t="str">
        <x:v>S Magalhaes|2026-06-28</x:v>
      </x:c>
      <x:c r="B2374" s="888" t="n">
        <x:v>46201</x:v>
      </x:c>
      <x:c r="C2374" t="str">
        <x:v>S Magalhaes</x:v>
      </x:c>
      <x:c r="D2374" t="str">
        <x:v>Permanent</x:v>
      </x:c>
      <x:c r="E2374" t="str">
        <x:v>Thurrock</x:v>
      </x:c>
      <x:c r="F2374" t="str">
        <x:v>Operative Porter</x:v>
      </x:c>
      <x:c r="G2374" t="str">
        <x:v>403025</x:v>
      </x:c>
      <x:c r="H2374" t="str">
        <x:v>BNP Paribas Limited</x:v>
      </x:c>
      <x:c r="I2374" s="22" t="n">
        <x:v>7</x:v>
      </x:c>
      <x:c r="J2374" t="str">
        <x:v>Worked</x:v>
      </x:c>
      <x:c r="K2374" t="str">
        <x:v>Employee 103600; home branch Thurrock; assigned role Operative Porter | Deployment branch: Thurrock | Actual role: Operative Skilled | Jobs: 403025 | Customers: BNP Paribas Limited | Actual hours: 7.0; source records: 1</x:v>
      </x:c>
      <x:c r="L2374" t="str">
        <x:v>Include</x:v>
      </x:c>
      <x:c r="M2374"/>
      <x:c r="N2374"/>
    </x:row>
    <x:row r="2375">
      <x:c r="A2375" t="str">
        <x:v>S Magalhaes|2026-06-29</x:v>
      </x:c>
      <x:c r="B2375" s="888" t="n">
        <x:v>46202</x:v>
      </x:c>
      <x:c r="C2375" t="str">
        <x:v>S Magalhaes</x:v>
      </x:c>
      <x:c r="D2375" t="str">
        <x:v>Permanent</x:v>
      </x:c>
      <x:c r="E2375" t="str">
        <x:v>Thurrock</x:v>
      </x:c>
      <x:c r="F2375" t="str">
        <x:v>Operative Porter</x:v>
      </x:c>
      <x:c r="G2375" t="str">
        <x:v>401554, 399379E</x:v>
      </x:c>
      <x:c r="H2375" t="str">
        <x:v>CPM/Omnicom; Restore Harrow Green Oxford  M/W use only</x:v>
      </x:c>
      <x:c r="I2375" s="22" t="n">
        <x:v>20.5</x:v>
      </x:c>
      <x:c r="J2375" t="str">
        <x:v>Worked — 2 records</x:v>
      </x:c>
      <x:c r="K2375" t="str">
        <x:v>Employee 103600; home branch Thurrock; assigned role Operative Porter | Deployment branch: Oxford | Actual role: Operative Skilled | Jobs: 401554, 399379E | Customers: CPM/Omnicom; Restore Harrow Green Oxford  M/W use only | Actual hours: 20.5; source records: 2</x:v>
      </x:c>
      <x:c r="L2375" t="str">
        <x:v>Include</x:v>
      </x:c>
      <x:c r="M2375"/>
      <x:c r="N2375"/>
    </x:row>
    <x:row r="2376">
      <x:c r="A2376" t="str">
        <x:v>S Magalhaes|2026-06-30</x:v>
      </x:c>
      <x:c r="B2376" s="888" t="n">
        <x:v>46203</x:v>
      </x:c>
      <x:c r="C2376" t="str">
        <x:v>S Magalhaes</x:v>
      </x:c>
      <x:c r="D2376" t="str">
        <x:v>Permanent</x:v>
      </x:c>
      <x:c r="E2376" t="str">
        <x:v>Thurrock</x:v>
      </x:c>
      <x:c r="F2376" t="str">
        <x:v>Operative Porter</x:v>
      </x:c>
      <x:c r="G2376" t="str">
        <x:v>401494</x:v>
      </x:c>
      <x:c r="H2376" t="str">
        <x:v>Susquehanna International Group (SIG)</x:v>
      </x:c>
      <x:c r="I2376" s="22" t="n">
        <x:v>8.5</x:v>
      </x:c>
      <x:c r="J2376" t="str">
        <x:v>Worked</x:v>
      </x:c>
      <x:c r="K2376" t="str">
        <x:v>Employee 103600; home branch Thurrock; assigned role Operative Porter | Deployment branch: Thurrock | Actual role: Operative Skilled | Jobs: 401494 | Customers: Susquehanna International Group (SIG) | Actual hours: 8.5; source records: 1</x:v>
      </x:c>
      <x:c r="L2376" t="str">
        <x:v>Include</x:v>
      </x:c>
      <x:c r="M2376"/>
      <x:c r="N2376"/>
    </x:row>
    <x:row r="2377">
      <x:c r="A2377" t="str">
        <x:v>S Richardson.|2026-06-02</x:v>
      </x:c>
      <x:c r="B2377" s="888" t="n">
        <x:v>46175</x:v>
      </x:c>
      <x:c r="C2377" t="str">
        <x:v>S Richardson.</x:v>
      </x:c>
      <x:c r="D2377" t="str">
        <x:v>Permanent</x:v>
      </x:c>
      <x:c r="E2377" t="str">
        <x:v>Thurrock</x:v>
      </x:c>
      <x:c r="F2377" t="str">
        <x:v>Operative Porter</x:v>
      </x:c>
      <x:c r="G2377" t="str">
        <x:v>402547</x:v>
      </x:c>
      <x:c r="H2377" t="str">
        <x:v>London Metropolitan University</x:v>
      </x:c>
      <x:c r="I2377" s="22" t="n">
        <x:v>7</x:v>
      </x:c>
      <x:c r="J2377" t="str">
        <x:v>Worked</x:v>
      </x:c>
      <x:c r="K2377" t="str">
        <x:v>Employee 103123; home branch Thurrock; assigned role Operative Porter | Deployment branch: Thurrock | Actual role: Operative Porter | Jobs: 402547 | Customers: London Metropolitan University | Actual hours: 7.0; source records: 1</x:v>
      </x:c>
      <x:c r="L2377" t="str">
        <x:v>Include</x:v>
      </x:c>
      <x:c r="M2377"/>
      <x:c r="N2377"/>
    </x:row>
    <x:row r="2378">
      <x:c r="A2378" t="str">
        <x:v>S Richardson.|2026-06-03</x:v>
      </x:c>
      <x:c r="B2378" s="888" t="n">
        <x:v>46176</x:v>
      </x:c>
      <x:c r="C2378" t="str">
        <x:v>S Richardson.</x:v>
      </x:c>
      <x:c r="D2378" t="str">
        <x:v>Permanent</x:v>
      </x:c>
      <x:c r="E2378" t="str">
        <x:v>Thurrock</x:v>
      </x:c>
      <x:c r="F2378" t="str">
        <x:v>Operative Porter</x:v>
      </x:c>
      <x:c r="G2378" t="str">
        <x:v>402518</x:v>
      </x:c>
      <x:c r="H2378" t="str">
        <x:v>London Metropolitan University</x:v>
      </x:c>
      <x:c r="I2378" s="22" t="n">
        <x:v>8.5</x:v>
      </x:c>
      <x:c r="J2378" t="str">
        <x:v>Worked</x:v>
      </x:c>
      <x:c r="K2378" t="str">
        <x:v>Employee 103123; home branch Thurrock; assigned role Operative Porter | Deployment branch: Thurrock | Actual role: Operative Porter | Jobs: 402518 | Customers: London Metropolitan University | Actual hours: 8.5; source records: 1</x:v>
      </x:c>
      <x:c r="L2378" t="str">
        <x:v>Include</x:v>
      </x:c>
      <x:c r="M2378"/>
      <x:c r="N2378"/>
    </x:row>
    <x:row r="2379">
      <x:c r="A2379" t="str">
        <x:v>S Richardson.|2026-06-04</x:v>
      </x:c>
      <x:c r="B2379" s="888" t="n">
        <x:v>46177</x:v>
      </x:c>
      <x:c r="C2379" t="str">
        <x:v>S Richardson.</x:v>
      </x:c>
      <x:c r="D2379" t="str">
        <x:v>Permanent</x:v>
      </x:c>
      <x:c r="E2379" t="str">
        <x:v>Thurrock</x:v>
      </x:c>
      <x:c r="F2379" t="str">
        <x:v>Operative Porter</x:v>
      </x:c>
      <x:c r="G2379" t="str">
        <x:v>402097, 402079</x:v>
      </x:c>
      <x:c r="H2379" t="str">
        <x:v>Bank of New York Mellon; Crossroads Real Estate</x:v>
      </x:c>
      <x:c r="I2379" s="22" t="n">
        <x:v>8.5</x:v>
      </x:c>
      <x:c r="J2379" t="str">
        <x:v>Worked — 2 records</x:v>
      </x:c>
      <x:c r="K2379" t="str">
        <x:v>Employee 103123; home branch Thurrock; assigned role Operative Porter | Deployment branch: Thurrock | Actual role: Operative Porter | Jobs: 402097, 402079 | Customers: Bank of New York Mellon; Crossroads Real Estate | Actual hours: 8.5; source records: 2</x:v>
      </x:c>
      <x:c r="L2379" t="str">
        <x:v>Include</x:v>
      </x:c>
      <x:c r="M2379"/>
      <x:c r="N2379"/>
    </x:row>
    <x:row r="2380">
      <x:c r="A2380" t="str">
        <x:v>S Richardson.|2026-06-05</x:v>
      </x:c>
      <x:c r="B2380" s="888" t="n">
        <x:v>46178</x:v>
      </x:c>
      <x:c r="C2380" t="str">
        <x:v>S Richardson.</x:v>
      </x:c>
      <x:c r="D2380" t="str">
        <x:v>Permanent</x:v>
      </x:c>
      <x:c r="E2380" t="str">
        <x:v>Thurrock</x:v>
      </x:c>
      <x:c r="F2380" t="str">
        <x:v>Operative Porter</x:v>
      </x:c>
      <x:c r="G2380" t="str">
        <x:v>401395A</x:v>
      </x:c>
      <x:c r="H2380" t="str">
        <x:v>Osita/Evelyn</x:v>
      </x:c>
      <x:c r="I2380" s="22" t="n">
        <x:v>11</x:v>
      </x:c>
      <x:c r="J2380" t="str">
        <x:v>Worked</x:v>
      </x:c>
      <x:c r="K2380" t="str">
        <x:v>Employee 103123; home branch Thurrock; assigned role Operative Porter | Deployment branch: Thurrock | Actual role: Operative Porter | Jobs: 401395A | Customers: Osita/Evelyn | Actual hours: 11.0; source records: 1</x:v>
      </x:c>
      <x:c r="L2380" t="str">
        <x:v>Include</x:v>
      </x:c>
      <x:c r="M2380"/>
      <x:c r="N2380"/>
    </x:row>
    <x:row r="2381">
      <x:c r="A2381" t="str">
        <x:v>S Richardson.|2026-06-08</x:v>
      </x:c>
      <x:c r="B2381" s="888" t="n">
        <x:v>46181</x:v>
      </x:c>
      <x:c r="C2381" t="str">
        <x:v>S Richardson.</x:v>
      </x:c>
      <x:c r="D2381" t="str">
        <x:v>Permanent</x:v>
      </x:c>
      <x:c r="E2381" t="str">
        <x:v>Thurrock</x:v>
      </x:c>
      <x:c r="F2381" t="str">
        <x:v>Operative Porter</x:v>
      </x:c>
      <x:c r="G2381" t="str">
        <x:v>402520</x:v>
      </x:c>
      <x:c r="H2381" t="str">
        <x:v>London Metropolitan University</x:v>
      </x:c>
      <x:c r="I2381" s="22" t="n">
        <x:v>7</x:v>
      </x:c>
      <x:c r="J2381" t="str">
        <x:v>Worked</x:v>
      </x:c>
      <x:c r="K2381" t="str">
        <x:v>Employee 103123; home branch Thurrock; assigned role Operative Porter | Deployment branch: Thurrock | Actual role: Operative Porter | Jobs: 402520 | Customers: London Metropolitan University | Actual hours: 7.0; source records: 1</x:v>
      </x:c>
      <x:c r="L2381" t="str">
        <x:v>Include</x:v>
      </x:c>
      <x:c r="M2381"/>
      <x:c r="N2381"/>
    </x:row>
    <x:row r="2382">
      <x:c r="A2382" t="str">
        <x:v>S Richardson.|2026-06-09</x:v>
      </x:c>
      <x:c r="B2382" s="888" t="n">
        <x:v>46182</x:v>
      </x:c>
      <x:c r="C2382" t="str">
        <x:v>S Richardson.</x:v>
      </x:c>
      <x:c r="D2382" t="str">
        <x:v>Permanent</x:v>
      </x:c>
      <x:c r="E2382" t="str">
        <x:v>Thurrock</x:v>
      </x:c>
      <x:c r="F2382" t="str">
        <x:v>Operative Porter</x:v>
      </x:c>
      <x:c r="G2382" t="str">
        <x:v>402674</x:v>
      </x:c>
      <x:c r="H2382" t="str">
        <x:v>London Metropolitan University</x:v>
      </x:c>
      <x:c r="I2382" s="22" t="n">
        <x:v>7.5</x:v>
      </x:c>
      <x:c r="J2382" t="str">
        <x:v>Worked</x:v>
      </x:c>
      <x:c r="K2382" t="str">
        <x:v>Employee 103123; home branch Thurrock; assigned role Operative Porter | Deployment branch: Thurrock | Actual role: Operative Porter | Jobs: 402674 | Customers: London Metropolitan University | Actual hours: 7.5; source records: 1</x:v>
      </x:c>
      <x:c r="L2382" t="str">
        <x:v>Include</x:v>
      </x:c>
      <x:c r="M2382"/>
      <x:c r="N2382"/>
    </x:row>
    <x:row r="2383">
      <x:c r="A2383" t="str">
        <x:v>S Richardson.|2026-06-10</x:v>
      </x:c>
      <x:c r="B2383" s="888" t="n">
        <x:v>46183</x:v>
      </x:c>
      <x:c r="C2383" t="str">
        <x:v>S Richardson.</x:v>
      </x:c>
      <x:c r="D2383" t="str">
        <x:v>Permanent</x:v>
      </x:c>
      <x:c r="E2383" t="str">
        <x:v>Thurrock</x:v>
      </x:c>
      <x:c r="F2383" t="str">
        <x:v>Operative Porter</x:v>
      </x:c>
      <x:c r="G2383" t="str">
        <x:v>402674</x:v>
      </x:c>
      <x:c r="H2383" t="str">
        <x:v>London Metropolitan University</x:v>
      </x:c>
      <x:c r="I2383" s="22" t="n">
        <x:v>7.5</x:v>
      </x:c>
      <x:c r="J2383" t="str">
        <x:v>Worked</x:v>
      </x:c>
      <x:c r="K2383" t="str">
        <x:v>Employee 103123; home branch Thurrock; assigned role Operative Porter | Deployment branch: Thurrock | Actual role: Operative Porter | Jobs: 402674 | Customers: London Metropolitan University | Actual hours: 7.5; source records: 1</x:v>
      </x:c>
      <x:c r="L2383" t="str">
        <x:v>Include</x:v>
      </x:c>
      <x:c r="M2383"/>
      <x:c r="N2383"/>
    </x:row>
    <x:row r="2384">
      <x:c r="A2384" t="str">
        <x:v>S Richardson.|2026-06-12</x:v>
      </x:c>
      <x:c r="B2384" s="888" t="n">
        <x:v>46185</x:v>
      </x:c>
      <x:c r="C2384" t="str">
        <x:v>S Richardson.</x:v>
      </x:c>
      <x:c r="D2384" t="str">
        <x:v>Permanent</x:v>
      </x:c>
      <x:c r="E2384" t="str">
        <x:v>Thurrock</x:v>
      </x:c>
      <x:c r="F2384" t="str">
        <x:v>Operative Porter</x:v>
      </x:c>
      <x:c r="G2384" t="str">
        <x:v>401554, 399379E</x:v>
      </x:c>
      <x:c r="H2384" t="str">
        <x:v>CPM/Omnicom; Restore Harrow Green Oxford  M/W use only</x:v>
      </x:c>
      <x:c r="I2384" s="22" t="n">
        <x:v>17.5</x:v>
      </x:c>
      <x:c r="J2384" t="str">
        <x:v>Worked — 2 records</x:v>
      </x:c>
      <x:c r="K2384" t="str">
        <x:v>Employee 103123; home branch Thurrock; assigned role Operative Porter | Deployment branch: Oxford | Actual role: Operative Porter | Jobs: 401554, 399379E | Customers: CPM/Omnicom; Restore Harrow Green Oxford  M/W use only | Actual hours: 17.5; source records: 2</x:v>
      </x:c>
      <x:c r="L2384" t="str">
        <x:v>Include</x:v>
      </x:c>
      <x:c r="M2384"/>
      <x:c r="N2384"/>
    </x:row>
    <x:row r="2385">
      <x:c r="A2385" t="str">
        <x:v>S Richardson.|2026-06-15</x:v>
      </x:c>
      <x:c r="B2385" s="888" t="n">
        <x:v>46188</x:v>
      </x:c>
      <x:c r="C2385" t="str">
        <x:v>S Richardson.</x:v>
      </x:c>
      <x:c r="D2385" t="str">
        <x:v>Permanent</x:v>
      </x:c>
      <x:c r="E2385" t="str">
        <x:v>Thurrock</x:v>
      </x:c>
      <x:c r="F2385" t="str">
        <x:v>Operative Porter</x:v>
      </x:c>
      <x:c r="G2385" t="str">
        <x:v>401554, 399379E</x:v>
      </x:c>
      <x:c r="H2385" t="str">
        <x:v>CPM/Omnicom; Restore Harrow Green Oxford  M/W use only</x:v>
      </x:c>
      <x:c r="I2385" s="22" t="n">
        <x:v>17.5</x:v>
      </x:c>
      <x:c r="J2385" t="str">
        <x:v>Worked — 2 records</x:v>
      </x:c>
      <x:c r="K2385" t="str">
        <x:v>Employee 103123; home branch Thurrock; assigned role Operative Porter | Deployment branch: Oxford | Actual role: Operative Porter | Jobs: 401554, 399379E | Customers: CPM/Omnicom; Restore Harrow Green Oxford  M/W use only | Actual hours: 17.5; source records: 2</x:v>
      </x:c>
      <x:c r="L2385" t="str">
        <x:v>Include</x:v>
      </x:c>
      <x:c r="M2385"/>
      <x:c r="N2385"/>
    </x:row>
    <x:row r="2386">
      <x:c r="A2386" t="str">
        <x:v>S Richardson.|2026-06-16</x:v>
      </x:c>
      <x:c r="B2386" s="888" t="n">
        <x:v>46189</x:v>
      </x:c>
      <x:c r="C2386" t="str">
        <x:v>S Richardson.</x:v>
      </x:c>
      <x:c r="D2386" t="str">
        <x:v>Permanent</x:v>
      </x:c>
      <x:c r="E2386" t="str">
        <x:v>Thurrock</x:v>
      </x:c>
      <x:c r="F2386" t="str">
        <x:v>Operative Porter</x:v>
      </x:c>
      <x:c r="G2386" t="str">
        <x:v>401554, 399379E</x:v>
      </x:c>
      <x:c r="H2386" t="str">
        <x:v>CPM/Omnicom; Restore Harrow Green Oxford  M/W use only</x:v>
      </x:c>
      <x:c r="I2386" s="22" t="n">
        <x:v>19.5</x:v>
      </x:c>
      <x:c r="J2386" t="str">
        <x:v>Worked — 2 records</x:v>
      </x:c>
      <x:c r="K2386" t="str">
        <x:v>Employee 103123; home branch Thurrock; assigned role Operative Porter | Deployment branch: Oxford | Actual role: Operative Porter | Jobs: 401554, 399379E | Customers: CPM/Omnicom; Restore Harrow Green Oxford  M/W use only | Actual hours: 19.5; source records: 2</x:v>
      </x:c>
      <x:c r="L2386" t="str">
        <x:v>Include</x:v>
      </x:c>
      <x:c r="M2386"/>
      <x:c r="N2386"/>
    </x:row>
    <x:row r="2387">
      <x:c r="A2387" t="str">
        <x:v>S Richardson.|2026-06-17</x:v>
      </x:c>
      <x:c r="B2387" s="888" t="n">
        <x:v>46190</x:v>
      </x:c>
      <x:c r="C2387" t="str">
        <x:v>S Richardson.</x:v>
      </x:c>
      <x:c r="D2387" t="str">
        <x:v>Permanent</x:v>
      </x:c>
      <x:c r="E2387" t="str">
        <x:v>Thurrock</x:v>
      </x:c>
      <x:c r="F2387" t="str">
        <x:v>Operative Porter</x:v>
      </x:c>
      <x:c r="G2387" t="str">
        <x:v>402749A</x:v>
      </x:c>
      <x:c r="H2387" t="str">
        <x:v>London Borough of Waltham Forest</x:v>
      </x:c>
      <x:c r="I2387" s="22" t="n">
        <x:v>8</x:v>
      </x:c>
      <x:c r="J2387" t="str">
        <x:v>Worked</x:v>
      </x:c>
      <x:c r="K2387" t="str">
        <x:v>Employee 103123; home branch Thurrock; assigned role Operative Porter | Deployment branch: Thurrock | Actual role: Operative Porter | Jobs: 402749A | Customers: London Borough of Waltham Forest | Actual hours: 8.0; source records: 1</x:v>
      </x:c>
      <x:c r="L2387" t="str">
        <x:v>Include</x:v>
      </x:c>
      <x:c r="M2387"/>
      <x:c r="N2387"/>
    </x:row>
    <x:row r="2388">
      <x:c r="A2388" t="str">
        <x:v>S Richardson.|2026-06-18</x:v>
      </x:c>
      <x:c r="B2388" s="888" t="n">
        <x:v>46191</x:v>
      </x:c>
      <x:c r="C2388" t="str">
        <x:v>S Richardson.</x:v>
      </x:c>
      <x:c r="D2388" t="str">
        <x:v>Permanent</x:v>
      </x:c>
      <x:c r="E2388" t="str">
        <x:v>Thurrock</x:v>
      </x:c>
      <x:c r="F2388" t="str">
        <x:v>Operative Porter</x:v>
      </x:c>
      <x:c r="G2388" t="str">
        <x:v>402876</x:v>
      </x:c>
      <x:c r="H2388" t="str">
        <x:v>Bishops</x:v>
      </x:c>
      <x:c r="I2388" s="22" t="n">
        <x:v>8</x:v>
      </x:c>
      <x:c r="J2388" t="str">
        <x:v>Worked</x:v>
      </x:c>
      <x:c r="K2388" t="str">
        <x:v>Employee 103123; home branch Thurrock; assigned role Operative Porter | Deployment branch: Thurrock | Actual role: Operative Porter | Jobs: 402876 | Customers: Bishops | Actual hours: 8.0; source records: 1</x:v>
      </x:c>
      <x:c r="L2388" t="str">
        <x:v>Include</x:v>
      </x:c>
      <x:c r="M2388"/>
      <x:c r="N2388"/>
    </x:row>
    <x:row r="2389">
      <x:c r="A2389" t="str">
        <x:v>S Richardson.|2026-06-22</x:v>
      </x:c>
      <x:c r="B2389" s="888" t="n">
        <x:v>46195</x:v>
      </x:c>
      <x:c r="C2389" t="str">
        <x:v>S Richardson.</x:v>
      </x:c>
      <x:c r="D2389" t="str">
        <x:v>Permanent</x:v>
      </x:c>
      <x:c r="E2389" t="str">
        <x:v>Thurrock</x:v>
      </x:c>
      <x:c r="F2389" t="str">
        <x:v>Operative Porter</x:v>
      </x:c>
      <x:c r="G2389" t="str">
        <x:v>402379</x:v>
      </x:c>
      <x:c r="H2389" t="str">
        <x:v>Restore – Doc Management - NWL collections</x:v>
      </x:c>
      <x:c r="I2389" s="22" t="n">
        <x:v>10.5</x:v>
      </x:c>
      <x:c r="J2389" t="str">
        <x:v>Worked</x:v>
      </x:c>
      <x:c r="K2389" t="str">
        <x:v>Employee 103123; home branch Thurrock; assigned role Operative Porter | Deployment branch: Thurrock | Actual role: Operative Porter | Jobs: 402379 | Customers: Restore – Doc Management - NWL collections | Actual hours: 10.5; source records: 1</x:v>
      </x:c>
      <x:c r="L2389" t="str">
        <x:v>Include</x:v>
      </x:c>
      <x:c r="M2389"/>
      <x:c r="N2389"/>
    </x:row>
    <x:row r="2390">
      <x:c r="A2390" t="str">
        <x:v>S Richardson.|2026-06-23</x:v>
      </x:c>
      <x:c r="B2390" s="888" t="n">
        <x:v>46196</x:v>
      </x:c>
      <x:c r="C2390" t="str">
        <x:v>S Richardson.</x:v>
      </x:c>
      <x:c r="D2390" t="str">
        <x:v>Permanent</x:v>
      </x:c>
      <x:c r="E2390" t="str">
        <x:v>Thurrock</x:v>
      </x:c>
      <x:c r="F2390" t="str">
        <x:v>Operative Porter</x:v>
      </x:c>
      <x:c r="G2390" t="str">
        <x:v>402379</x:v>
      </x:c>
      <x:c r="H2390" t="str">
        <x:v>Restore – Doc Management - NWL collections</x:v>
      </x:c>
      <x:c r="I2390" s="22" t="n">
        <x:v>9.5</x:v>
      </x:c>
      <x:c r="J2390" t="str">
        <x:v>Worked</x:v>
      </x:c>
      <x:c r="K2390" t="str">
        <x:v>Employee 103123; home branch Thurrock; assigned role Operative Porter | Deployment branch: Thurrock | Actual role: Operative Porter | Jobs: 402379 | Customers: Restore – Doc Management - NWL collections | Actual hours: 9.5; source records: 1</x:v>
      </x:c>
      <x:c r="L2390" t="str">
        <x:v>Include</x:v>
      </x:c>
      <x:c r="M2390"/>
      <x:c r="N2390"/>
    </x:row>
    <x:row r="2391">
      <x:c r="A2391" t="str">
        <x:v>S Richardson.|2026-06-24</x:v>
      </x:c>
      <x:c r="B2391" s="888" t="n">
        <x:v>46197</x:v>
      </x:c>
      <x:c r="C2391" t="str">
        <x:v>S Richardson.</x:v>
      </x:c>
      <x:c r="D2391" t="str">
        <x:v>Permanent</x:v>
      </x:c>
      <x:c r="E2391" t="str">
        <x:v>Thurrock</x:v>
      </x:c>
      <x:c r="F2391" t="str">
        <x:v>Operative Porter</x:v>
      </x:c>
      <x:c r="G2391" t="str">
        <x:v>402264</x:v>
      </x:c>
      <x:c r="H2391" t="str">
        <x:v>AlixPartners LLP</x:v>
      </x:c>
      <x:c r="I2391" s="22" t="n">
        <x:v>14</x:v>
      </x:c>
      <x:c r="J2391" t="str">
        <x:v>Worked</x:v>
      </x:c>
      <x:c r="K2391" t="str">
        <x:v>Employee 103123; home branch Thurrock; assigned role Operative Porter | Deployment branch: Thurrock | Actual role: Operative Porter | Jobs: 402264 | Customers: AlixPartners LLP | Actual hours: 14.0; source records: 1</x:v>
      </x:c>
      <x:c r="L2391" t="str">
        <x:v>Include</x:v>
      </x:c>
      <x:c r="M2391"/>
      <x:c r="N2391"/>
    </x:row>
    <x:row r="2392">
      <x:c r="A2392" t="str">
        <x:v>S Richardson.|2026-06-29</x:v>
      </x:c>
      <x:c r="B2392" s="888" t="n">
        <x:v>46202</x:v>
      </x:c>
      <x:c r="C2392" t="str">
        <x:v>S Richardson.</x:v>
      </x:c>
      <x:c r="D2392" t="str">
        <x:v>Permanent</x:v>
      </x:c>
      <x:c r="E2392" t="str">
        <x:v>Thurrock</x:v>
      </x:c>
      <x:c r="F2392" t="str">
        <x:v>Operative Porter</x:v>
      </x:c>
      <x:c r="G2392"/>
      <x:c r="H2392"/>
      <x:c r="I2392" s="22" t="n">
        <x:v>0</x:v>
      </x:c>
      <x:c r="J2392" t="str">
        <x:v>Annual leave</x:v>
      </x:c>
      <x:c r="K2392" t="str">
        <x:v>Employee 103123; home branch Thurrock; assigned role Operative Porter | Leave: Annual Leave (Hours) | Leave calendar basis: Variable-pattern period</x:v>
      </x:c>
      <x:c r="L2392" t="str">
        <x:v>Include</x:v>
      </x:c>
      <x:c r="M2392"/>
      <x:c r="N2392"/>
    </x:row>
    <x:row r="2393">
      <x:c r="A2393" t="str">
        <x:v>S Richardson.|2026-06-30</x:v>
      </x:c>
      <x:c r="B2393" s="888" t="n">
        <x:v>46203</x:v>
      </x:c>
      <x:c r="C2393" t="str">
        <x:v>S Richardson.</x:v>
      </x:c>
      <x:c r="D2393" t="str">
        <x:v>Permanent</x:v>
      </x:c>
      <x:c r="E2393" t="str">
        <x:v>Thurrock</x:v>
      </x:c>
      <x:c r="F2393" t="str">
        <x:v>Operative Porter</x:v>
      </x:c>
      <x:c r="G2393"/>
      <x:c r="H2393"/>
      <x:c r="I2393" s="22" t="n">
        <x:v>0</x:v>
      </x:c>
      <x:c r="J2393" t="str">
        <x:v>Annual leave</x:v>
      </x:c>
      <x:c r="K2393" t="str">
        <x:v>Employee 103123; home branch Thurrock; assigned role Operative Porter | Leave: Annual Leave (Hours) | Leave calendar basis: Variable-pattern period</x:v>
      </x:c>
      <x:c r="L2393" t="str">
        <x:v>Include</x:v>
      </x:c>
      <x:c r="M2393"/>
      <x:c r="N2393"/>
    </x:row>
    <x:row r="2394">
      <x:c r="A2394" t="str">
        <x:v>Scott Bradley|2026-06-01</x:v>
      </x:c>
      <x:c r="B2394" s="888" t="n">
        <x:v>46174</x:v>
      </x:c>
      <x:c r="C2394" t="str">
        <x:v>Scott Bradley</x:v>
      </x:c>
      <x:c r="D2394" t="str">
        <x:v>Permanent</x:v>
      </x:c>
      <x:c r="E2394" t="str">
        <x:v>Glasgow</x:v>
      </x:c>
      <x:c r="F2394" t="str">
        <x:v>Operative Porter</x:v>
      </x:c>
      <x:c r="G2394" t="str">
        <x:v>398360D</x:v>
      </x:c>
      <x:c r="H2394" t="str">
        <x:v>Restore Harrow Green</x:v>
      </x:c>
      <x:c r="I2394" s="22" t="n">
        <x:v>8</x:v>
      </x:c>
      <x:c r="J2394" t="str">
        <x:v>Worked</x:v>
      </x:c>
      <x:c r="K2394" t="str">
        <x:v>Employee 1168; home branch Glasgow; assigned role Operative Porter | Deployment branch: Glasgow | Actual role: Operative Driver | Jobs: 398360D | Customers: Restore Harrow Green | Actual hours: 8.0; source records: 1</x:v>
      </x:c>
      <x:c r="L2394" t="str">
        <x:v>Include</x:v>
      </x:c>
      <x:c r="M2394"/>
      <x:c r="N2394"/>
    </x:row>
    <x:row r="2395">
      <x:c r="A2395" t="str">
        <x:v>Scott Bradley|2026-06-03</x:v>
      </x:c>
      <x:c r="B2395" s="888" t="n">
        <x:v>46176</x:v>
      </x:c>
      <x:c r="C2395" t="str">
        <x:v>Scott Bradley</x:v>
      </x:c>
      <x:c r="D2395" t="str">
        <x:v>Permanent</x:v>
      </x:c>
      <x:c r="E2395" t="str">
        <x:v>Glasgow</x:v>
      </x:c>
      <x:c r="F2395" t="str">
        <x:v>Operative Porter</x:v>
      </x:c>
      <x:c r="G2395" t="str">
        <x:v>402402</x:v>
      </x:c>
      <x:c r="H2395" t="str">
        <x:v>NHS Greater Glasgow</x:v>
      </x:c>
      <x:c r="I2395" s="22" t="n">
        <x:v>8.25</x:v>
      </x:c>
      <x:c r="J2395" t="str">
        <x:v>Worked</x:v>
      </x:c>
      <x:c r="K2395" t="str">
        <x:v>Employee 1168; home branch Glasgow; assigned role Operative Porter | Deployment branch: Glasgow | Actual role: Operative Driver | Jobs: 402402 | Customers: NHS Greater Glasgow | Actual hours: 8.2; source records: 1</x:v>
      </x:c>
      <x:c r="L2395" t="str">
        <x:v>Include</x:v>
      </x:c>
      <x:c r="M2395"/>
      <x:c r="N2395"/>
    </x:row>
    <x:row r="2396">
      <x:c r="A2396" t="str">
        <x:v>Scott Bradley|2026-06-04</x:v>
      </x:c>
      <x:c r="B2396" s="888" t="n">
        <x:v>46177</x:v>
      </x:c>
      <x:c r="C2396" t="str">
        <x:v>Scott Bradley</x:v>
      </x:c>
      <x:c r="D2396" t="str">
        <x:v>Permanent</x:v>
      </x:c>
      <x:c r="E2396" t="str">
        <x:v>Glasgow</x:v>
      </x:c>
      <x:c r="F2396" t="str">
        <x:v>Operative Porter</x:v>
      </x:c>
      <x:c r="G2396" t="str">
        <x:v>398360D</x:v>
      </x:c>
      <x:c r="H2396" t="str">
        <x:v>Restore Harrow Green</x:v>
      </x:c>
      <x:c r="I2396" s="22" t="n">
        <x:v>7.5</x:v>
      </x:c>
      <x:c r="J2396" t="str">
        <x:v>Worked</x:v>
      </x:c>
      <x:c r="K2396" t="str">
        <x:v>Employee 1168; home branch Glasgow; assigned role Operative Porter | Deployment branch: Glasgow | Actual role: Operative Porter | Jobs: 398360D | Customers: Restore Harrow Green | Actual hours: 7.5; source records: 1</x:v>
      </x:c>
      <x:c r="L2396" t="str">
        <x:v>Include</x:v>
      </x:c>
      <x:c r="M2396"/>
      <x:c r="N2396"/>
    </x:row>
    <x:row r="2397">
      <x:c r="A2397" t="str">
        <x:v>Scott Bradley|2026-06-05</x:v>
      </x:c>
      <x:c r="B2397" s="888" t="n">
        <x:v>46178</x:v>
      </x:c>
      <x:c r="C2397" t="str">
        <x:v>Scott Bradley</x:v>
      </x:c>
      <x:c r="D2397" t="str">
        <x:v>Permanent</x:v>
      </x:c>
      <x:c r="E2397" t="str">
        <x:v>Glasgow</x:v>
      </x:c>
      <x:c r="F2397" t="str">
        <x:v>Operative Porter</x:v>
      </x:c>
      <x:c r="G2397" t="str">
        <x:v>398360D</x:v>
      </x:c>
      <x:c r="H2397" t="str">
        <x:v>Restore Harrow Green</x:v>
      </x:c>
      <x:c r="I2397" s="22" t="n">
        <x:v>7.5</x:v>
      </x:c>
      <x:c r="J2397" t="str">
        <x:v>Worked</x:v>
      </x:c>
      <x:c r="K2397" t="str">
        <x:v>Employee 1168; home branch Glasgow; assigned role Operative Porter | Deployment branch: Glasgow | Actual role: Operative Porter | Jobs: 398360D | Customers: Restore Harrow Green | Actual hours: 7.5; source records: 1</x:v>
      </x:c>
      <x:c r="L2397" t="str">
        <x:v>Include</x:v>
      </x:c>
      <x:c r="M2397"/>
      <x:c r="N2397"/>
    </x:row>
    <x:row r="2398">
      <x:c r="A2398" t="str">
        <x:v>Scott Bradley|2026-06-08</x:v>
      </x:c>
      <x:c r="B2398" s="888" t="n">
        <x:v>46181</x:v>
      </x:c>
      <x:c r="C2398" t="str">
        <x:v>Scott Bradley</x:v>
      </x:c>
      <x:c r="D2398" t="str">
        <x:v>Permanent</x:v>
      </x:c>
      <x:c r="E2398" t="str">
        <x:v>Glasgow</x:v>
      </x:c>
      <x:c r="F2398" t="str">
        <x:v>Operative Porter</x:v>
      </x:c>
      <x:c r="G2398" t="str">
        <x:v>402650, 400970</x:v>
      </x:c>
      <x:c r="H2398" t="str">
        <x:v>Scottish Courts and Tribunal Service; Shackletons</x:v>
      </x:c>
      <x:c r="I2398" s="22" t="n">
        <x:v>10.5</x:v>
      </x:c>
      <x:c r="J2398" t="str">
        <x:v>Worked — 2 records</x:v>
      </x:c>
      <x:c r="K2398" t="str">
        <x:v>Employee 1168; home branch Glasgow; assigned role Operative Porter | Deployment branch: Glasgow | Actual role: Operative Driver | Jobs: 402650, 400970 | Customers: Scottish Courts and Tribunal Service; Shackletons | Actual hours: 10.5; source records: 2</x:v>
      </x:c>
      <x:c r="L2398" t="str">
        <x:v>Include</x:v>
      </x:c>
      <x:c r="M2398"/>
      <x:c r="N2398"/>
    </x:row>
    <x:row r="2399">
      <x:c r="A2399" t="str">
        <x:v>Scott Bradley|2026-06-09</x:v>
      </x:c>
      <x:c r="B2399" s="888" t="n">
        <x:v>46182</x:v>
      </x:c>
      <x:c r="C2399" t="str">
        <x:v>Scott Bradley</x:v>
      </x:c>
      <x:c r="D2399" t="str">
        <x:v>Permanent</x:v>
      </x:c>
      <x:c r="E2399" t="str">
        <x:v>Glasgow</x:v>
      </x:c>
      <x:c r="F2399" t="str">
        <x:v>Operative Porter</x:v>
      </x:c>
      <x:c r="G2399"/>
      <x:c r="H2399"/>
      <x:c r="I2399" s="22" t="n">
        <x:v>0</x:v>
      </x:c>
      <x:c r="J2399" t="str">
        <x:v>Annual leave</x:v>
      </x:c>
      <x:c r="K2399" t="str">
        <x:v>Employee 1168; home branch Glasgow; assigned role Operative Porter | Leave: Annual Leave (Hours) | Leave calendar basis: Variable-pattern period</x:v>
      </x:c>
      <x:c r="L2399" t="str">
        <x:v>Include</x:v>
      </x:c>
      <x:c r="M2399"/>
      <x:c r="N2399"/>
    </x:row>
    <x:row r="2400">
      <x:c r="A2400" t="str">
        <x:v>Scott Bradley|2026-06-11</x:v>
      </x:c>
      <x:c r="B2400" s="888" t="n">
        <x:v>46184</x:v>
      </x:c>
      <x:c r="C2400" t="str">
        <x:v>Scott Bradley</x:v>
      </x:c>
      <x:c r="D2400" t="str">
        <x:v>Permanent</x:v>
      </x:c>
      <x:c r="E2400" t="str">
        <x:v>Glasgow</x:v>
      </x:c>
      <x:c r="F2400" t="str">
        <x:v>Operative Porter</x:v>
      </x:c>
      <x:c r="G2400" t="str">
        <x:v>402696</x:v>
      </x:c>
      <x:c r="H2400" t="str">
        <x:v>Cooper Surgical (Fertility Health Genus Medical</x:v>
      </x:c>
      <x:c r="I2400" s="22" t="n">
        <x:v>3.5</x:v>
      </x:c>
      <x:c r="J2400" t="str">
        <x:v>Worked</x:v>
      </x:c>
      <x:c r="K2400" t="str">
        <x:v>Employee 1168; home branch Glasgow; assigned role Operative Porter | Deployment branch: Glasgow | Actual role: Operative Driver | Jobs: 402696 | Customers: Cooper Surgical (Fertility Health Genus Medical | Actual hours: 3.5; source records: 1</x:v>
      </x:c>
      <x:c r="L2400" t="str">
        <x:v>Include</x:v>
      </x:c>
      <x:c r="M2400"/>
      <x:c r="N2400"/>
    </x:row>
    <x:row r="2401">
      <x:c r="A2401" t="str">
        <x:v>Scott Bradley|2026-06-12</x:v>
      </x:c>
      <x:c r="B2401" s="888" t="n">
        <x:v>46185</x:v>
      </x:c>
      <x:c r="C2401" t="str">
        <x:v>Scott Bradley</x:v>
      </x:c>
      <x:c r="D2401" t="str">
        <x:v>Permanent</x:v>
      </x:c>
      <x:c r="E2401" t="str">
        <x:v>Glasgow</x:v>
      </x:c>
      <x:c r="F2401" t="str">
        <x:v>Operative Porter</x:v>
      </x:c>
      <x:c r="G2401" t="str">
        <x:v>400922</x:v>
      </x:c>
      <x:c r="H2401" t="str">
        <x:v>C/O Restore Document Management</x:v>
      </x:c>
      <x:c r="I2401" s="22" t="n">
        <x:v>8</x:v>
      </x:c>
      <x:c r="J2401" t="str">
        <x:v>Worked</x:v>
      </x:c>
      <x:c r="K2401" t="str">
        <x:v>Employee 1168; home branch Glasgow; assigned role Operative Porter | Deployment branch: Glasgow | Actual role: Operative Porter | Jobs: 400922 | Customers: C/O Restore Document Management | Actual hours: 8.0; source records: 1</x:v>
      </x:c>
      <x:c r="L2401" t="str">
        <x:v>Include</x:v>
      </x:c>
      <x:c r="M2401"/>
      <x:c r="N2401"/>
    </x:row>
    <x:row r="2402">
      <x:c r="A2402" t="str">
        <x:v>Scott Bradley|2026-06-16</x:v>
      </x:c>
      <x:c r="B2402" s="888" t="n">
        <x:v>46189</x:v>
      </x:c>
      <x:c r="C2402" t="str">
        <x:v>Scott Bradley</x:v>
      </x:c>
      <x:c r="D2402" t="str">
        <x:v>Permanent</x:v>
      </x:c>
      <x:c r="E2402" t="str">
        <x:v>Glasgow</x:v>
      </x:c>
      <x:c r="F2402" t="str">
        <x:v>Operative Porter</x:v>
      </x:c>
      <x:c r="G2402" t="str">
        <x:v>400922</x:v>
      </x:c>
      <x:c r="H2402" t="str">
        <x:v>C/O Restore Document Management</x:v>
      </x:c>
      <x:c r="I2402" s="22" t="n">
        <x:v>8</x:v>
      </x:c>
      <x:c r="J2402" t="str">
        <x:v>Worked</x:v>
      </x:c>
      <x:c r="K2402" t="str">
        <x:v>Employee 1168; home branch Glasgow; assigned role Operative Porter | Deployment branch: Glasgow | Actual role: Operative Driver | Jobs: 400922 | Customers: C/O Restore Document Management | Actual hours: 8.0; source records: 1</x:v>
      </x:c>
      <x:c r="L2402" t="str">
        <x:v>Include</x:v>
      </x:c>
      <x:c r="M2402"/>
      <x:c r="N2402"/>
    </x:row>
    <x:row r="2403">
      <x:c r="A2403" t="str">
        <x:v>Scott Bradley|2026-06-17</x:v>
      </x:c>
      <x:c r="B2403" s="888" t="n">
        <x:v>46190</x:v>
      </x:c>
      <x:c r="C2403" t="str">
        <x:v>Scott Bradley</x:v>
      </x:c>
      <x:c r="D2403" t="str">
        <x:v>Permanent</x:v>
      </x:c>
      <x:c r="E2403" t="str">
        <x:v>Glasgow</x:v>
      </x:c>
      <x:c r="F2403" t="str">
        <x:v>Operative Porter</x:v>
      </x:c>
      <x:c r="G2403" t="str">
        <x:v>400922</x:v>
      </x:c>
      <x:c r="H2403" t="str">
        <x:v>C/O Restore Document Management</x:v>
      </x:c>
      <x:c r="I2403" s="22" t="n">
        <x:v>8</x:v>
      </x:c>
      <x:c r="J2403" t="str">
        <x:v>Worked</x:v>
      </x:c>
      <x:c r="K2403" t="str">
        <x:v>Employee 1168; home branch Glasgow; assigned role Operative Porter | Deployment branch: Glasgow | Actual role: Operative Porter | Jobs: 400922 | Customers: C/O Restore Document Management | Actual hours: 8.0; source records: 1</x:v>
      </x:c>
      <x:c r="L2403" t="str">
        <x:v>Include</x:v>
      </x:c>
      <x:c r="M2403"/>
      <x:c r="N2403"/>
    </x:row>
    <x:row r="2404">
      <x:c r="A2404" t="str">
        <x:v>Scott Bradley|2026-06-18</x:v>
      </x:c>
      <x:c r="B2404" s="888" t="n">
        <x:v>46191</x:v>
      </x:c>
      <x:c r="C2404" t="str">
        <x:v>Scott Bradley</x:v>
      </x:c>
      <x:c r="D2404" t="str">
        <x:v>Permanent</x:v>
      </x:c>
      <x:c r="E2404" t="str">
        <x:v>Glasgow</x:v>
      </x:c>
      <x:c r="F2404" t="str">
        <x:v>Operative Porter</x:v>
      </x:c>
      <x:c r="G2404" t="str">
        <x:v>402353</x:v>
      </x:c>
      <x:c r="H2404" t="str">
        <x:v>Winchburgh Academy</x:v>
      </x:c>
      <x:c r="I2404" s="22" t="n">
        <x:v>5.25</x:v>
      </x:c>
      <x:c r="J2404" t="str">
        <x:v>Worked</x:v>
      </x:c>
      <x:c r="K2404" t="str">
        <x:v>Employee 1168; home branch Glasgow; assigned role Operative Porter | Deployment branch: Glasgow | Actual role: Operative Driver | Jobs: 402353 | Customers: Winchburgh Academy | Actual hours: 5.2; source records: 1</x:v>
      </x:c>
      <x:c r="L2404" t="str">
        <x:v>Include</x:v>
      </x:c>
      <x:c r="M2404"/>
      <x:c r="N2404"/>
    </x:row>
    <x:row r="2405">
      <x:c r="A2405" t="str">
        <x:v>Scott Bradley|2026-06-19</x:v>
      </x:c>
      <x:c r="B2405" s="888" t="n">
        <x:v>46192</x:v>
      </x:c>
      <x:c r="C2405" t="str">
        <x:v>Scott Bradley</x:v>
      </x:c>
      <x:c r="D2405" t="str">
        <x:v>Permanent</x:v>
      </x:c>
      <x:c r="E2405" t="str">
        <x:v>Glasgow</x:v>
      </x:c>
      <x:c r="F2405" t="str">
        <x:v>Operative Porter</x:v>
      </x:c>
      <x:c r="G2405" t="str">
        <x:v>402269</x:v>
      </x:c>
      <x:c r="H2405" t="str">
        <x:v>C/O South Lanarkshire Council</x:v>
      </x:c>
      <x:c r="I2405" s="22" t="n">
        <x:v>4</x:v>
      </x:c>
      <x:c r="J2405" t="str">
        <x:v>Worked</x:v>
      </x:c>
      <x:c r="K2405" t="str">
        <x:v>Employee 1168; home branch Glasgow; assigned role Operative Porter | Deployment branch: Glasgow | Actual role: Operative Driver | Jobs: 402269 | Customers: C/O South Lanarkshire Council | Actual hours: 4.0; source records: 1</x:v>
      </x:c>
      <x:c r="L2405" t="str">
        <x:v>Include</x:v>
      </x:c>
      <x:c r="M2405"/>
      <x:c r="N2405"/>
    </x:row>
    <x:row r="2406">
      <x:c r="A2406" t="str">
        <x:v>Scott Bradley|2026-06-22</x:v>
      </x:c>
      <x:c r="B2406" s="888" t="n">
        <x:v>46195</x:v>
      </x:c>
      <x:c r="C2406" t="str">
        <x:v>Scott Bradley</x:v>
      </x:c>
      <x:c r="D2406" t="str">
        <x:v>Permanent</x:v>
      </x:c>
      <x:c r="E2406" t="str">
        <x:v>Glasgow</x:v>
      </x:c>
      <x:c r="F2406" t="str">
        <x:v>Operative Porter</x:v>
      </x:c>
      <x:c r="G2406" t="str">
        <x:v>402491</x:v>
      </x:c>
      <x:c r="H2406" t="str">
        <x:v>Virax Biolabs UK Ltd.</x:v>
      </x:c>
      <x:c r="I2406" s="22" t="n">
        <x:v>4</x:v>
      </x:c>
      <x:c r="J2406" t="str">
        <x:v>Worked</x:v>
      </x:c>
      <x:c r="K2406" t="str">
        <x:v>Employee 1168; home branch Glasgow; assigned role Operative Porter | Deployment branch: Glasgow | Actual role: Operative Driver | Jobs: 402491 | Customers: Virax Biolabs UK Ltd. | Actual hours: 4.0; source records: 1</x:v>
      </x:c>
      <x:c r="L2406" t="str">
        <x:v>Include</x:v>
      </x:c>
      <x:c r="M2406"/>
      <x:c r="N2406"/>
    </x:row>
    <x:row r="2407">
      <x:c r="A2407" t="str">
        <x:v>Scott Bradley|2026-06-23</x:v>
      </x:c>
      <x:c r="B2407" s="888" t="n">
        <x:v>46196</x:v>
      </x:c>
      <x:c r="C2407" t="str">
        <x:v>Scott Bradley</x:v>
      </x:c>
      <x:c r="D2407" t="str">
        <x:v>Permanent</x:v>
      </x:c>
      <x:c r="E2407" t="str">
        <x:v>Glasgow</x:v>
      </x:c>
      <x:c r="F2407" t="str">
        <x:v>Operative Porter</x:v>
      </x:c>
      <x:c r="G2407" t="str">
        <x:v>402689</x:v>
      </x:c>
      <x:c r="H2407" t="str">
        <x:v>South Lanarkshire Council</x:v>
      </x:c>
      <x:c r="I2407" s="22" t="n">
        <x:v>7</x:v>
      </x:c>
      <x:c r="J2407" t="str">
        <x:v>Worked</x:v>
      </x:c>
      <x:c r="K2407" t="str">
        <x:v>Employee 1168; home branch Glasgow; assigned role Operative Porter | Deployment branch: Glasgow | Actual role: Operative Driver | Jobs: 402689 | Customers: South Lanarkshire Council | Actual hours: 7.0; source records: 1</x:v>
      </x:c>
      <x:c r="L2407" t="str">
        <x:v>Include</x:v>
      </x:c>
      <x:c r="M2407"/>
      <x:c r="N2407"/>
    </x:row>
    <x:row r="2408">
      <x:c r="A2408" t="str">
        <x:v>Scott Bradley|2026-06-24</x:v>
      </x:c>
      <x:c r="B2408" s="888" t="n">
        <x:v>46197</x:v>
      </x:c>
      <x:c r="C2408" t="str">
        <x:v>Scott Bradley</x:v>
      </x:c>
      <x:c r="D2408" t="str">
        <x:v>Permanent</x:v>
      </x:c>
      <x:c r="E2408" t="str">
        <x:v>Glasgow</x:v>
      </x:c>
      <x:c r="F2408" t="str">
        <x:v>Operative Porter</x:v>
      </x:c>
      <x:c r="G2408" t="str">
        <x:v>402824</x:v>
      </x:c>
      <x:c r="H2408" t="str">
        <x:v>CN Fitness</x:v>
      </x:c>
      <x:c r="I2408" s="22" t="n">
        <x:v>14</x:v>
      </x:c>
      <x:c r="J2408" t="str">
        <x:v>Worked</x:v>
      </x:c>
      <x:c r="K2408" t="str">
        <x:v>Employee 1168; home branch Glasgow; assigned role Operative Porter | Deployment branch: Glasgow | Actual role: Operative Driver | Jobs: 402824 | Customers: CN Fitness | Actual hours: 14.0; source records: 1</x:v>
      </x:c>
      <x:c r="L2408" t="str">
        <x:v>Include</x:v>
      </x:c>
      <x:c r="M2408"/>
      <x:c r="N2408"/>
    </x:row>
    <x:row r="2409">
      <x:c r="A2409" t="str">
        <x:v>Scott Bradley|2026-06-25</x:v>
      </x:c>
      <x:c r="B2409" s="888" t="n">
        <x:v>46198</x:v>
      </x:c>
      <x:c r="C2409" t="str">
        <x:v>Scott Bradley</x:v>
      </x:c>
      <x:c r="D2409" t="str">
        <x:v>Permanent</x:v>
      </x:c>
      <x:c r="E2409" t="str">
        <x:v>Glasgow</x:v>
      </x:c>
      <x:c r="F2409" t="str">
        <x:v>Operative Porter</x:v>
      </x:c>
      <x:c r="G2409" t="str">
        <x:v>402824</x:v>
      </x:c>
      <x:c r="H2409" t="str">
        <x:v>CN Fitness</x:v>
      </x:c>
      <x:c r="I2409" s="22" t="n">
        <x:v>14</x:v>
      </x:c>
      <x:c r="J2409" t="str">
        <x:v>Worked</x:v>
      </x:c>
      <x:c r="K2409" t="str">
        <x:v>Employee 1168; home branch Glasgow; assigned role Operative Porter | Deployment branch: Glasgow | Actual role: Operative Driver | Jobs: 402824 | Customers: CN Fitness | Actual hours: 14.0; source records: 1</x:v>
      </x:c>
      <x:c r="L2409" t="str">
        <x:v>Include</x:v>
      </x:c>
      <x:c r="M2409"/>
      <x:c r="N2409"/>
    </x:row>
    <x:row r="2410">
      <x:c r="A2410" t="str">
        <x:v>Scott Bradley|2026-06-26</x:v>
      </x:c>
      <x:c r="B2410" s="888" t="n">
        <x:v>46199</x:v>
      </x:c>
      <x:c r="C2410" t="str">
        <x:v>Scott Bradley</x:v>
      </x:c>
      <x:c r="D2410" t="str">
        <x:v>Permanent</x:v>
      </x:c>
      <x:c r="E2410" t="str">
        <x:v>Glasgow</x:v>
      </x:c>
      <x:c r="F2410" t="str">
        <x:v>Operative Porter</x:v>
      </x:c>
      <x:c r="G2410" t="str">
        <x:v>392549</x:v>
      </x:c>
      <x:c r="H2410" t="str">
        <x:v>NHS GG&amp;C</x:v>
      </x:c>
      <x:c r="I2410" s="22" t="n">
        <x:v>8</x:v>
      </x:c>
      <x:c r="J2410" t="str">
        <x:v>Worked</x:v>
      </x:c>
      <x:c r="K2410" t="str">
        <x:v>Employee 1168; home branch Glasgow; assigned role Operative Porter | Deployment branch: Glasgow | Actual role: Operative Driver | Jobs: 392549 | Customers: NHS GG&amp;C | Actual hours: 8.0; source records: 1</x:v>
      </x:c>
      <x:c r="L2410" t="str">
        <x:v>Include</x:v>
      </x:c>
      <x:c r="M2410"/>
      <x:c r="N2410"/>
    </x:row>
    <x:row r="2411">
      <x:c r="A2411" t="str">
        <x:v>Scott Bradley|2026-06-29</x:v>
      </x:c>
      <x:c r="B2411" s="888" t="n">
        <x:v>46202</x:v>
      </x:c>
      <x:c r="C2411" t="str">
        <x:v>Scott Bradley</x:v>
      </x:c>
      <x:c r="D2411" t="str">
        <x:v>Permanent</x:v>
      </x:c>
      <x:c r="E2411" t="str">
        <x:v>Glasgow</x:v>
      </x:c>
      <x:c r="F2411" t="str">
        <x:v>Operative Porter</x:v>
      </x:c>
      <x:c r="G2411" t="str">
        <x:v>402907</x:v>
      </x:c>
      <x:c r="H2411" t="str">
        <x:v>C/O Printed Electronics Limited</x:v>
      </x:c>
      <x:c r="I2411" s="22" t="n">
        <x:v>5.5</x:v>
      </x:c>
      <x:c r="J2411" t="str">
        <x:v>Worked</x:v>
      </x:c>
      <x:c r="K2411" t="str">
        <x:v>Employee 1168; home branch Glasgow; assigned role Operative Porter | Deployment branch: Glasgow | Actual role: Operative Driver | Jobs: 402907 | Customers: C/O Printed Electronics Limited | Actual hours: 5.5; source records: 1</x:v>
      </x:c>
      <x:c r="L2411" t="str">
        <x:v>Include</x:v>
      </x:c>
      <x:c r="M2411"/>
      <x:c r="N2411"/>
    </x:row>
    <x:row r="2412">
      <x:c r="A2412" t="str">
        <x:v>Scott Bradley|2026-06-30</x:v>
      </x:c>
      <x:c r="B2412" s="888" t="n">
        <x:v>46203</x:v>
      </x:c>
      <x:c r="C2412" t="str">
        <x:v>Scott Bradley</x:v>
      </x:c>
      <x:c r="D2412" t="str">
        <x:v>Permanent</x:v>
      </x:c>
      <x:c r="E2412" t="str">
        <x:v>Glasgow</x:v>
      </x:c>
      <x:c r="F2412" t="str">
        <x:v>Operative Porter</x:v>
      </x:c>
      <x:c r="G2412" t="str">
        <x:v>402532, 403184</x:v>
      </x:c>
      <x:c r="H2412" t="str">
        <x:v>HSBC - June 2026 Deliveries; Shawbrook Bank Ltd</x:v>
      </x:c>
      <x:c r="I2412" s="22" t="n">
        <x:v>17</x:v>
      </x:c>
      <x:c r="J2412" t="str">
        <x:v>Worked — 2 records</x:v>
      </x:c>
      <x:c r="K2412" t="str">
        <x:v>Employee 1168; home branch Glasgow; assigned role Operative Porter | Deployment branch: Birmingham, Glasgow | Actual role: Operative Driver | Jobs: 402532, 403184 | Customers: HSBC - June 2026 Deliveries; Shawbrook Bank Ltd | Actual hours: 17.0; source records: 2</x:v>
      </x:c>
      <x:c r="L2412" t="str">
        <x:v>Include</x:v>
      </x:c>
      <x:c r="M2412"/>
      <x:c r="N2412"/>
    </x:row>
    <x:row r="2413">
      <x:c r="A2413" t="str">
        <x:v>Scott Scandrett|2026-06-01</x:v>
      </x:c>
      <x:c r="B2413" s="888" t="n">
        <x:v>46174</x:v>
      </x:c>
      <x:c r="C2413" t="str">
        <x:v>Scott Scandrett</x:v>
      </x:c>
      <x:c r="D2413" t="str">
        <x:v>Permanent</x:v>
      </x:c>
      <x:c r="E2413" t="str">
        <x:v>Birmingham</x:v>
      </x:c>
      <x:c r="F2413" t="str">
        <x:v>Operative Driver</x:v>
      </x:c>
      <x:c r="G2413" t="str">
        <x:v>402495</x:v>
      </x:c>
      <x:c r="H2413" t="str">
        <x:v>West Midlands Police</x:v>
      </x:c>
      <x:c r="I2413" s="22" t="n">
        <x:v>5</x:v>
      </x:c>
      <x:c r="J2413" t="str">
        <x:v>Worked</x:v>
      </x:c>
      <x:c r="K2413" t="str">
        <x:v>Employee 103114; home branch Birmingham; assigned role Operative Driver | Deployment branch: Birmingham | Actual role: Operative Skilled | Jobs: 402495 | Customers: West Midlands Police | Actual hours: 5.0; source records: 1</x:v>
      </x:c>
      <x:c r="L2413" t="str">
        <x:v>Include</x:v>
      </x:c>
      <x:c r="M2413"/>
      <x:c r="N2413"/>
    </x:row>
    <x:row r="2414">
      <x:c r="A2414" t="str">
        <x:v>Scott Scandrett|2026-06-02</x:v>
      </x:c>
      <x:c r="B2414" s="888" t="n">
        <x:v>46175</x:v>
      </x:c>
      <x:c r="C2414" t="str">
        <x:v>Scott Scandrett</x:v>
      </x:c>
      <x:c r="D2414" t="str">
        <x:v>Permanent</x:v>
      </x:c>
      <x:c r="E2414" t="str">
        <x:v>Birmingham</x:v>
      </x:c>
      <x:c r="F2414" t="str">
        <x:v>Operative Driver</x:v>
      </x:c>
      <x:c r="G2414" t="str">
        <x:v>401735</x:v>
      </x:c>
      <x:c r="H2414" t="str">
        <x:v>The Automobile Association</x:v>
      </x:c>
      <x:c r="I2414" s="22" t="n">
        <x:v>6</x:v>
      </x:c>
      <x:c r="J2414" t="str">
        <x:v>Worked</x:v>
      </x:c>
      <x:c r="K2414" t="str">
        <x:v>Employee 103114; home branch Birmingham; assigned role Operative Driver | Deployment branch: Birmingham | Actual role: Operative Driver | Jobs: 401735 | Customers: The Automobile Association | Actual hours: 6.0; source records: 1</x:v>
      </x:c>
      <x:c r="L2414" t="str">
        <x:v>Include</x:v>
      </x:c>
      <x:c r="M2414"/>
      <x:c r="N2414"/>
    </x:row>
    <x:row r="2415">
      <x:c r="A2415" t="str">
        <x:v>Scott Scandrett|2026-06-03</x:v>
      </x:c>
      <x:c r="B2415" s="888" t="n">
        <x:v>46176</x:v>
      </x:c>
      <x:c r="C2415" t="str">
        <x:v>Scott Scandrett</x:v>
      </x:c>
      <x:c r="D2415" t="str">
        <x:v>Permanent</x:v>
      </x:c>
      <x:c r="E2415" t="str">
        <x:v>Birmingham</x:v>
      </x:c>
      <x:c r="F2415" t="str">
        <x:v>Operative Driver</x:v>
      </x:c>
      <x:c r="G2415" t="str">
        <x:v>402566, 401735</x:v>
      </x:c>
      <x:c r="H2415" t="str">
        <x:v>Midland Heart; The Automobile Association</x:v>
      </x:c>
      <x:c r="I2415" s="22" t="n">
        <x:v>2.5</x:v>
      </x:c>
      <x:c r="J2415" t="str">
        <x:v>Worked — 2 records</x:v>
      </x:c>
      <x:c r="K2415" t="str">
        <x:v>Employee 103114; home branch Birmingham; assigned role Operative Driver | Deployment branch: Birmingham | Actual role: Operative Driver | Jobs: 402566, 401735 | Customers: Midland Heart; The Automobile Association | Actual hours: 2.5; source records: 2</x:v>
      </x:c>
      <x:c r="L2415" t="str">
        <x:v>Include</x:v>
      </x:c>
      <x:c r="M2415"/>
      <x:c r="N2415"/>
    </x:row>
    <x:row r="2416">
      <x:c r="A2416" t="str">
        <x:v>Scott Scandrett|2026-06-04</x:v>
      </x:c>
      <x:c r="B2416" s="888" t="n">
        <x:v>46177</x:v>
      </x:c>
      <x:c r="C2416" t="str">
        <x:v>Scott Scandrett</x:v>
      </x:c>
      <x:c r="D2416" t="str">
        <x:v>Permanent</x:v>
      </x:c>
      <x:c r="E2416" t="str">
        <x:v>Birmingham</x:v>
      </x:c>
      <x:c r="F2416" t="str">
        <x:v>Operative Driver</x:v>
      </x:c>
      <x:c r="G2416" t="str">
        <x:v>401198</x:v>
      </x:c>
      <x:c r="H2416" t="str">
        <x:v>The Open University</x:v>
      </x:c>
      <x:c r="I2416" s="22" t="n">
        <x:v>9.5</x:v>
      </x:c>
      <x:c r="J2416" t="str">
        <x:v>Worked</x:v>
      </x:c>
      <x:c r="K2416" t="str">
        <x:v>Employee 103114; home branch Birmingham; assigned role Operative Driver | Deployment branch: Birmingham | Actual role: Operative Driver | Jobs: 401198 | Customers: The Open University | Actual hours: 9.5; source records: 1</x:v>
      </x:c>
      <x:c r="L2416" t="str">
        <x:v>Include</x:v>
      </x:c>
      <x:c r="M2416"/>
      <x:c r="N2416"/>
    </x:row>
    <x:row r="2417">
      <x:c r="A2417" t="str">
        <x:v>Scott Scandrett|2026-06-05</x:v>
      </x:c>
      <x:c r="B2417" s="888" t="n">
        <x:v>46178</x:v>
      </x:c>
      <x:c r="C2417" t="str">
        <x:v>Scott Scandrett</x:v>
      </x:c>
      <x:c r="D2417" t="str">
        <x:v>Permanent</x:v>
      </x:c>
      <x:c r="E2417" t="str">
        <x:v>Birmingham</x:v>
      </x:c>
      <x:c r="F2417" t="str">
        <x:v>Operative Driver</x:v>
      </x:c>
      <x:c r="G2417" t="str">
        <x:v>402216</x:v>
      </x:c>
      <x:c r="H2417" t="str">
        <x:v>Homes England</x:v>
      </x:c>
      <x:c r="I2417" s="22" t="n">
        <x:v>6.25</x:v>
      </x:c>
      <x:c r="J2417" t="str">
        <x:v>Worked</x:v>
      </x:c>
      <x:c r="K2417" t="str">
        <x:v>Employee 103114; home branch Birmingham; assigned role Operative Driver | Deployment branch: Birmingham | Actual role: Operative Driver | Jobs: 402216 | Customers: Homes England | Actual hours: 6.2; source records: 1</x:v>
      </x:c>
      <x:c r="L2417" t="str">
        <x:v>Include</x:v>
      </x:c>
      <x:c r="M2417"/>
      <x:c r="N2417"/>
    </x:row>
    <x:row r="2418">
      <x:c r="A2418" t="str">
        <x:v>Scott Scandrett|2026-06-08</x:v>
      </x:c>
      <x:c r="B2418" s="888" t="n">
        <x:v>46181</x:v>
      </x:c>
      <x:c r="C2418" t="str">
        <x:v>Scott Scandrett</x:v>
      </x:c>
      <x:c r="D2418" t="str">
        <x:v>Permanent</x:v>
      </x:c>
      <x:c r="E2418" t="str">
        <x:v>Birmingham</x:v>
      </x:c>
      <x:c r="F2418" t="str">
        <x:v>Operative Driver</x:v>
      </x:c>
      <x:c r="G2418" t="str">
        <x:v>401867</x:v>
      </x:c>
      <x:c r="H2418" t="str">
        <x:v>West Midlands Police</x:v>
      </x:c>
      <x:c r="I2418" s="22" t="n">
        <x:v>8.5</x:v>
      </x:c>
      <x:c r="J2418" t="str">
        <x:v>Worked</x:v>
      </x:c>
      <x:c r="K2418" t="str">
        <x:v>Employee 103114; home branch Birmingham; assigned role Operative Driver | Deployment branch: Birmingham | Actual role: Operative Driver | Jobs: 401867 | Customers: West Midlands Police | Actual hours: 8.5; source records: 1</x:v>
      </x:c>
      <x:c r="L2418" t="str">
        <x:v>Include</x:v>
      </x:c>
      <x:c r="M2418"/>
      <x:c r="N2418"/>
    </x:row>
    <x:row r="2419">
      <x:c r="A2419" t="str">
        <x:v>Scott Scandrett|2026-06-09</x:v>
      </x:c>
      <x:c r="B2419" s="888" t="n">
        <x:v>46182</x:v>
      </x:c>
      <x:c r="C2419" t="str">
        <x:v>Scott Scandrett</x:v>
      </x:c>
      <x:c r="D2419" t="str">
        <x:v>Permanent</x:v>
      </x:c>
      <x:c r="E2419" t="str">
        <x:v>Birmingham</x:v>
      </x:c>
      <x:c r="F2419" t="str">
        <x:v>Operative Driver</x:v>
      </x:c>
      <x:c r="G2419"/>
      <x:c r="H2419"/>
      <x:c r="I2419" s="22" t="n">
        <x:v>0</x:v>
      </x:c>
      <x:c r="J2419" t="str">
        <x:v>Annual leave</x:v>
      </x:c>
      <x:c r="K2419" t="str">
        <x:v>Employee 103114; home branch Birmingham; assigned role Operative Driver | Leave: Annual Leave (Hours) | Leave calendar basis: Variable-pattern period</x:v>
      </x:c>
      <x:c r="L2419" t="str">
        <x:v>Include</x:v>
      </x:c>
      <x:c r="M2419"/>
      <x:c r="N2419"/>
    </x:row>
    <x:row r="2420">
      <x:c r="A2420" t="str">
        <x:v>Scott Scandrett|2026-06-10</x:v>
      </x:c>
      <x:c r="B2420" s="888" t="n">
        <x:v>46183</x:v>
      </x:c>
      <x:c r="C2420" t="str">
        <x:v>Scott Scandrett</x:v>
      </x:c>
      <x:c r="D2420" t="str">
        <x:v>Permanent</x:v>
      </x:c>
      <x:c r="E2420" t="str">
        <x:v>Birmingham</x:v>
      </x:c>
      <x:c r="F2420" t="str">
        <x:v>Operative Driver</x:v>
      </x:c>
      <x:c r="G2420" t="str">
        <x:v>401968, 402316</x:v>
      </x:c>
      <x:c r="H2420" t="str">
        <x:v>The Open University - Gardiner Blocks; University Hospitals Birmingham NHS Foun</x:v>
      </x:c>
      <x:c r="I2420" s="22" t="n">
        <x:v>7</x:v>
      </x:c>
      <x:c r="J2420" t="str">
        <x:v>Worked — 2 records</x:v>
      </x:c>
      <x:c r="K2420" t="str">
        <x:v>Employee 103114; home branch Birmingham; assigned role Operative Driver | Deployment branch: Birmingham | Actual role: Operative Driver | Jobs: 401968, 402316 | Customers: The Open University - Gardiner Blocks; University Hospitals Birmingham NHS Foun | Actual hours: 7.0; source records: 2</x:v>
      </x:c>
      <x:c r="L2420" t="str">
        <x:v>Include</x:v>
      </x:c>
      <x:c r="M2420"/>
      <x:c r="N2420"/>
    </x:row>
    <x:row r="2421">
      <x:c r="A2421" t="str">
        <x:v>Scott Scandrett|2026-06-11</x:v>
      </x:c>
      <x:c r="B2421" s="888" t="n">
        <x:v>46184</x:v>
      </x:c>
      <x:c r="C2421" t="str">
        <x:v>Scott Scandrett</x:v>
      </x:c>
      <x:c r="D2421" t="str">
        <x:v>Permanent</x:v>
      </x:c>
      <x:c r="E2421" t="str">
        <x:v>Birmingham</x:v>
      </x:c>
      <x:c r="F2421" t="str">
        <x:v>Operative Driver</x:v>
      </x:c>
      <x:c r="G2421" t="str">
        <x:v>402065, 399755</x:v>
      </x:c>
      <x:c r="H2421" t="str">
        <x:v>Equans Services Limited; West Midlands Police</x:v>
      </x:c>
      <x:c r="I2421" s="22" t="n">
        <x:v>10.25</x:v>
      </x:c>
      <x:c r="J2421" t="str">
        <x:v>Worked — 2 records</x:v>
      </x:c>
      <x:c r="K2421" t="str">
        <x:v>Employee 103114; home branch Birmingham; assigned role Operative Driver | Deployment branch: Birmingham | Actual role: Operative Driver, Operative Skilled | Jobs: 402065, 399755 | Customers: Equans Services Limited; West Midlands Police | Actual hours: 10.2; source records: 2</x:v>
      </x:c>
      <x:c r="L2421" t="str">
        <x:v>Include</x:v>
      </x:c>
      <x:c r="M2421"/>
      <x:c r="N2421"/>
    </x:row>
    <x:row r="2422">
      <x:c r="A2422" t="str">
        <x:v>Scott Scandrett|2026-06-12</x:v>
      </x:c>
      <x:c r="B2422" s="888" t="n">
        <x:v>46185</x:v>
      </x:c>
      <x:c r="C2422" t="str">
        <x:v>Scott Scandrett</x:v>
      </x:c>
      <x:c r="D2422" t="str">
        <x:v>Permanent</x:v>
      </x:c>
      <x:c r="E2422" t="str">
        <x:v>Birmingham</x:v>
      </x:c>
      <x:c r="F2422" t="str">
        <x:v>Operative Driver</x:v>
      </x:c>
      <x:c r="G2422" t="str">
        <x:v>402065, 402804</x:v>
      </x:c>
      <x:c r="H2422" t="str">
        <x:v>Equans Services Limited; Midland Heart</x:v>
      </x:c>
      <x:c r="I2422" s="22" t="n">
        <x:v>9</x:v>
      </x:c>
      <x:c r="J2422" t="str">
        <x:v>Worked — 2 records</x:v>
      </x:c>
      <x:c r="K2422" t="str">
        <x:v>Employee 103114; home branch Birmingham; assigned role Operative Driver | Deployment branch: Birmingham | Actual role: Operative Driver | Jobs: 402065, 402804 | Customers: Equans Services Limited; Midland Heart | Actual hours: 9.0; source records: 2</x:v>
      </x:c>
      <x:c r="L2422" t="str">
        <x:v>Include</x:v>
      </x:c>
      <x:c r="M2422"/>
      <x:c r="N2422"/>
    </x:row>
    <x:row r="2423">
      <x:c r="A2423" t="str">
        <x:v>Scott Scandrett|2026-06-15</x:v>
      </x:c>
      <x:c r="B2423" s="888" t="n">
        <x:v>46188</x:v>
      </x:c>
      <x:c r="C2423" t="str">
        <x:v>Scott Scandrett</x:v>
      </x:c>
      <x:c r="D2423" t="str">
        <x:v>Permanent</x:v>
      </x:c>
      <x:c r="E2423" t="str">
        <x:v>Birmingham</x:v>
      </x:c>
      <x:c r="F2423" t="str">
        <x:v>Operative Driver</x:v>
      </x:c>
      <x:c r="G2423" t="str">
        <x:v>396008, 399504D</x:v>
      </x:c>
      <x:c r="H2423" t="str">
        <x:v>HSBC - Branch Audits (1); West Midlands Police</x:v>
      </x:c>
      <x:c r="I2423" s="22" t="n">
        <x:v>11</x:v>
      </x:c>
      <x:c r="J2423" t="str">
        <x:v>Worked — 2 records</x:v>
      </x:c>
      <x:c r="K2423" t="str">
        <x:v>Employee 103114; home branch Birmingham; assigned role Operative Driver | Deployment branch: Birmingham | Actual role: Operative Driver | Jobs: 396008, 399504D | Customers: HSBC - Branch Audits (1); West Midlands Police | Actual hours: 11.0; source records: 2</x:v>
      </x:c>
      <x:c r="L2423" t="str">
        <x:v>Include</x:v>
      </x:c>
      <x:c r="M2423"/>
      <x:c r="N2423"/>
    </x:row>
    <x:row r="2424">
      <x:c r="A2424" t="str">
        <x:v>Scott Scandrett|2026-06-16</x:v>
      </x:c>
      <x:c r="B2424" s="888" t="n">
        <x:v>46189</x:v>
      </x:c>
      <x:c r="C2424" t="str">
        <x:v>Scott Scandrett</x:v>
      </x:c>
      <x:c r="D2424" t="str">
        <x:v>Permanent</x:v>
      </x:c>
      <x:c r="E2424" t="str">
        <x:v>Birmingham</x:v>
      </x:c>
      <x:c r="F2424" t="str">
        <x:v>Operative Driver</x:v>
      </x:c>
      <x:c r="G2424" t="str">
        <x:v>399504D</x:v>
      </x:c>
      <x:c r="H2424" t="str">
        <x:v>West Midlands Police</x:v>
      </x:c>
      <x:c r="I2424" s="22" t="n">
        <x:v>8.5</x:v>
      </x:c>
      <x:c r="J2424" t="str">
        <x:v>Worked</x:v>
      </x:c>
      <x:c r="K2424" t="str">
        <x:v>Employee 103114; home branch Birmingham; assigned role Operative Driver | Deployment branch: Birmingham | Actual role: Operative Driver | Jobs: 399504D | Customers: West Midlands Police | Actual hours: 8.5; source records: 1</x:v>
      </x:c>
      <x:c r="L2424" t="str">
        <x:v>Include</x:v>
      </x:c>
      <x:c r="M2424"/>
      <x:c r="N2424"/>
    </x:row>
    <x:row r="2425">
      <x:c r="A2425" t="str">
        <x:v>Scott Scandrett|2026-06-17</x:v>
      </x:c>
      <x:c r="B2425" s="888" t="n">
        <x:v>46190</x:v>
      </x:c>
      <x:c r="C2425" t="str">
        <x:v>Scott Scandrett</x:v>
      </x:c>
      <x:c r="D2425" t="str">
        <x:v>Permanent</x:v>
      </x:c>
      <x:c r="E2425" t="str">
        <x:v>Birmingham</x:v>
      </x:c>
      <x:c r="F2425" t="str">
        <x:v>Operative Driver</x:v>
      </x:c>
      <x:c r="G2425" t="str">
        <x:v>399504D</x:v>
      </x:c>
      <x:c r="H2425" t="str">
        <x:v>West Midlands Police</x:v>
      </x:c>
      <x:c r="I2425" s="22" t="n">
        <x:v>8.5</x:v>
      </x:c>
      <x:c r="J2425" t="str">
        <x:v>Worked</x:v>
      </x:c>
      <x:c r="K2425" t="str">
        <x:v>Employee 103114; home branch Birmingham; assigned role Operative Driver | Deployment branch: Birmingham | Actual role: Operative Driver | Jobs: 399504D | Customers: West Midlands Police | Actual hours: 8.5; source records: 1</x:v>
      </x:c>
      <x:c r="L2425" t="str">
        <x:v>Include</x:v>
      </x:c>
      <x:c r="M2425"/>
      <x:c r="N2425"/>
    </x:row>
    <x:row r="2426">
      <x:c r="A2426" t="str">
        <x:v>Scott Scandrett|2026-06-18</x:v>
      </x:c>
      <x:c r="B2426" s="888" t="n">
        <x:v>46191</x:v>
      </x:c>
      <x:c r="C2426" t="str">
        <x:v>Scott Scandrett</x:v>
      </x:c>
      <x:c r="D2426" t="str">
        <x:v>Permanent</x:v>
      </x:c>
      <x:c r="E2426" t="str">
        <x:v>Birmingham</x:v>
      </x:c>
      <x:c r="F2426" t="str">
        <x:v>Operative Driver</x:v>
      </x:c>
      <x:c r="G2426" t="str">
        <x:v>399504D</x:v>
      </x:c>
      <x:c r="H2426" t="str">
        <x:v>West Midlands Police</x:v>
      </x:c>
      <x:c r="I2426" s="22" t="n">
        <x:v>8.5</x:v>
      </x:c>
      <x:c r="J2426" t="str">
        <x:v>Worked</x:v>
      </x:c>
      <x:c r="K2426" t="str">
        <x:v>Employee 103114; home branch Birmingham; assigned role Operative Driver | Deployment branch: Birmingham | Actual role: Operative Driver | Jobs: 399504D | Customers: West Midlands Police | Actual hours: 8.5; source records: 1</x:v>
      </x:c>
      <x:c r="L2426" t="str">
        <x:v>Include</x:v>
      </x:c>
      <x:c r="M2426"/>
      <x:c r="N2426"/>
    </x:row>
    <x:row r="2427">
      <x:c r="A2427" t="str">
        <x:v>Scott Scandrett|2026-06-19</x:v>
      </x:c>
      <x:c r="B2427" s="888" t="n">
        <x:v>46192</x:v>
      </x:c>
      <x:c r="C2427" t="str">
        <x:v>Scott Scandrett</x:v>
      </x:c>
      <x:c r="D2427" t="str">
        <x:v>Permanent</x:v>
      </x:c>
      <x:c r="E2427" t="str">
        <x:v>Birmingham</x:v>
      </x:c>
      <x:c r="F2427" t="str">
        <x:v>Operative Driver</x:v>
      </x:c>
      <x:c r="G2427" t="str">
        <x:v>399504D</x:v>
      </x:c>
      <x:c r="H2427" t="str">
        <x:v>West Midlands Police</x:v>
      </x:c>
      <x:c r="I2427" s="22" t="n">
        <x:v>8.5</x:v>
      </x:c>
      <x:c r="J2427" t="str">
        <x:v>Worked</x:v>
      </x:c>
      <x:c r="K2427" t="str">
        <x:v>Employee 103114; home branch Birmingham; assigned role Operative Driver | Deployment branch: Birmingham | Actual role: Operative Driver | Jobs: 399504D | Customers: West Midlands Police | Actual hours: 8.5; source records: 1</x:v>
      </x:c>
      <x:c r="L2427" t="str">
        <x:v>Include</x:v>
      </x:c>
      <x:c r="M2427"/>
      <x:c r="N2427"/>
    </x:row>
    <x:row r="2428">
      <x:c r="A2428" t="str">
        <x:v>Scott Scandrett|2026-06-21</x:v>
      </x:c>
      <x:c r="B2428" s="888" t="n">
        <x:v>46194</x:v>
      </x:c>
      <x:c r="C2428" t="str">
        <x:v>Scott Scandrett</x:v>
      </x:c>
      <x:c r="D2428" t="str">
        <x:v>Permanent</x:v>
      </x:c>
      <x:c r="E2428" t="str">
        <x:v>Birmingham</x:v>
      </x:c>
      <x:c r="F2428" t="str">
        <x:v>Operative Driver</x:v>
      </x:c>
      <x:c r="G2428" t="str">
        <x:v>402587</x:v>
      </x:c>
      <x:c r="H2428" t="str">
        <x:v>Midland Heart</x:v>
      </x:c>
      <x:c r="I2428" s="22" t="n">
        <x:v>10.75</x:v>
      </x:c>
      <x:c r="J2428" t="str">
        <x:v>Worked</x:v>
      </x:c>
      <x:c r="K2428" t="str">
        <x:v>Employee 103114; home branch Birmingham; assigned role Operative Driver | Deployment branch: Birmingham | Actual role: Operative Driver | Jobs: 402587 | Customers: Midland Heart | Actual hours: 10.8; source records: 1</x:v>
      </x:c>
      <x:c r="L2428" t="str">
        <x:v>Include</x:v>
      </x:c>
      <x:c r="M2428"/>
      <x:c r="N2428"/>
    </x:row>
    <x:row r="2429">
      <x:c r="A2429" t="str">
        <x:v>Scott Scandrett|2026-06-22</x:v>
      </x:c>
      <x:c r="B2429" s="888" t="n">
        <x:v>46195</x:v>
      </x:c>
      <x:c r="C2429" t="str">
        <x:v>Scott Scandrett</x:v>
      </x:c>
      <x:c r="D2429" t="str">
        <x:v>Permanent</x:v>
      </x:c>
      <x:c r="E2429" t="str">
        <x:v>Birmingham</x:v>
      </x:c>
      <x:c r="F2429" t="str">
        <x:v>Operative Driver</x:v>
      </x:c>
      <x:c r="G2429" t="str">
        <x:v>399504D</x:v>
      </x:c>
      <x:c r="H2429" t="str">
        <x:v>West Midlands Police</x:v>
      </x:c>
      <x:c r="I2429" s="22" t="n">
        <x:v>9</x:v>
      </x:c>
      <x:c r="J2429" t="str">
        <x:v>Worked</x:v>
      </x:c>
      <x:c r="K2429" t="str">
        <x:v>Employee 103114; home branch Birmingham; assigned role Operative Driver | Deployment branch: Birmingham | Actual role: Operative Driver | Jobs: 399504D | Customers: West Midlands Police | Actual hours: 9.0; source records: 1</x:v>
      </x:c>
      <x:c r="L2429" t="str">
        <x:v>Include</x:v>
      </x:c>
      <x:c r="M2429"/>
      <x:c r="N2429"/>
    </x:row>
    <x:row r="2430">
      <x:c r="A2430" t="str">
        <x:v>Scott Scandrett|2026-06-23</x:v>
      </x:c>
      <x:c r="B2430" s="888" t="n">
        <x:v>46196</x:v>
      </x:c>
      <x:c r="C2430" t="str">
        <x:v>Scott Scandrett</x:v>
      </x:c>
      <x:c r="D2430" t="str">
        <x:v>Permanent</x:v>
      </x:c>
      <x:c r="E2430" t="str">
        <x:v>Birmingham</x:v>
      </x:c>
      <x:c r="F2430" t="str">
        <x:v>Operative Driver</x:v>
      </x:c>
      <x:c r="G2430" t="str">
        <x:v>399504D</x:v>
      </x:c>
      <x:c r="H2430" t="str">
        <x:v>West Midlands Police</x:v>
      </x:c>
      <x:c r="I2430" s="22" t="n">
        <x:v>8</x:v>
      </x:c>
      <x:c r="J2430" t="str">
        <x:v>Worked</x:v>
      </x:c>
      <x:c r="K2430" t="str">
        <x:v>Employee 103114; home branch Birmingham; assigned role Operative Driver | Deployment branch: Birmingham | Actual role: Operative Driver | Jobs: 399504D | Customers: West Midlands Police | Actual hours: 8.0; source records: 1</x:v>
      </x:c>
      <x:c r="L2430" t="str">
        <x:v>Include</x:v>
      </x:c>
      <x:c r="M2430"/>
      <x:c r="N2430"/>
    </x:row>
    <x:row r="2431">
      <x:c r="A2431" t="str">
        <x:v>Scott Scandrett|2026-06-24</x:v>
      </x:c>
      <x:c r="B2431" s="888" t="n">
        <x:v>46197</x:v>
      </x:c>
      <x:c r="C2431" t="str">
        <x:v>Scott Scandrett</x:v>
      </x:c>
      <x:c r="D2431" t="str">
        <x:v>Permanent</x:v>
      </x:c>
      <x:c r="E2431" t="str">
        <x:v>Birmingham</x:v>
      </x:c>
      <x:c r="F2431" t="str">
        <x:v>Operative Driver</x:v>
      </x:c>
      <x:c r="G2431" t="str">
        <x:v>399504D</x:v>
      </x:c>
      <x:c r="H2431" t="str">
        <x:v>West Midlands Police</x:v>
      </x:c>
      <x:c r="I2431" s="22" t="n">
        <x:v>8.5</x:v>
      </x:c>
      <x:c r="J2431" t="str">
        <x:v>Worked</x:v>
      </x:c>
      <x:c r="K2431" t="str">
        <x:v>Employee 103114; home branch Birmingham; assigned role Operative Driver | Deployment branch: Birmingham | Actual role: Operative Driver | Jobs: 399504D | Customers: West Midlands Police | Actual hours: 8.5; source records: 1</x:v>
      </x:c>
      <x:c r="L2431" t="str">
        <x:v>Include</x:v>
      </x:c>
      <x:c r="M2431"/>
      <x:c r="N2431"/>
    </x:row>
    <x:row r="2432">
      <x:c r="A2432" t="str">
        <x:v>Scott Scandrett|2026-06-29</x:v>
      </x:c>
      <x:c r="B2432" s="888" t="n">
        <x:v>46202</x:v>
      </x:c>
      <x:c r="C2432" t="str">
        <x:v>Scott Scandrett</x:v>
      </x:c>
      <x:c r="D2432" t="str">
        <x:v>Permanent</x:v>
      </x:c>
      <x:c r="E2432" t="str">
        <x:v>Birmingham</x:v>
      </x:c>
      <x:c r="F2432" t="str">
        <x:v>Operative Driver</x:v>
      </x:c>
      <x:c r="G2432" t="str">
        <x:v>402916</x:v>
      </x:c>
      <x:c r="H2432" t="str">
        <x:v>Equans Services Limited</x:v>
      </x:c>
      <x:c r="I2432" s="22" t="n">
        <x:v>7</x:v>
      </x:c>
      <x:c r="J2432" t="str">
        <x:v>Worked</x:v>
      </x:c>
      <x:c r="K2432" t="str">
        <x:v>Employee 103114; home branch Birmingham; assigned role Operative Driver | Deployment branch: Birmingham | Actual role: Operative Driver | Jobs: 402916 | Customers: Equans Services Limited | Actual hours: 7.0; source records: 1</x:v>
      </x:c>
      <x:c r="L2432" t="str">
        <x:v>Include</x:v>
      </x:c>
      <x:c r="M2432"/>
      <x:c r="N2432"/>
    </x:row>
    <x:row r="2433">
      <x:c r="A2433" t="str">
        <x:v>Scott Scandrett|2026-06-30</x:v>
      </x:c>
      <x:c r="B2433" s="888" t="n">
        <x:v>46203</x:v>
      </x:c>
      <x:c r="C2433" t="str">
        <x:v>Scott Scandrett</x:v>
      </x:c>
      <x:c r="D2433" t="str">
        <x:v>Permanent</x:v>
      </x:c>
      <x:c r="E2433" t="str">
        <x:v>Birmingham</x:v>
      </x:c>
      <x:c r="F2433" t="str">
        <x:v>Operative Driver</x:v>
      </x:c>
      <x:c r="G2433" t="str">
        <x:v>402916, 402025A</x:v>
      </x:c>
      <x:c r="H2433" t="str">
        <x:v>Equans Services Limited; Midland Heart</x:v>
      </x:c>
      <x:c r="I2433" s="22" t="n">
        <x:v>9.5</x:v>
      </x:c>
      <x:c r="J2433" t="str">
        <x:v>Worked — 3 records</x:v>
      </x:c>
      <x:c r="K2433" t="str">
        <x:v>Employee 103114; home branch Birmingham; assigned role Operative Driver | Deployment branch: Birmingham | Actual role: Operative Driver | Jobs: 402916, 402025A | Customers: Equans Services Limited; Midland Heart | Actual hours: 9.5; source records: 3</x:v>
      </x:c>
      <x:c r="L2433" t="str">
        <x:v>Include</x:v>
      </x:c>
      <x:c r="M2433"/>
      <x:c r="N2433"/>
    </x:row>
    <x:row r="2434">
      <x:c r="A2434" t="str">
        <x:v>Scott Wheatley|2026-06-01</x:v>
      </x:c>
      <x:c r="B2434" s="888" t="n">
        <x:v>46174</x:v>
      </x:c>
      <x:c r="C2434" t="str">
        <x:v>Scott Wheatley</x:v>
      </x:c>
      <x:c r="D2434" t="str">
        <x:v>Permanent</x:v>
      </x:c>
      <x:c r="E2434" t="str">
        <x:v>Birmingham</x:v>
      </x:c>
      <x:c r="F2434" t="str">
        <x:v>Operative Porter</x:v>
      </x:c>
      <x:c r="G2434" t="str">
        <x:v>402495</x:v>
      </x:c>
      <x:c r="H2434" t="str">
        <x:v>West Midlands Police</x:v>
      </x:c>
      <x:c r="I2434" s="22" t="n">
        <x:v>5</x:v>
      </x:c>
      <x:c r="J2434" t="str">
        <x:v>Worked</x:v>
      </x:c>
      <x:c r="K2434" t="str">
        <x:v>Employee 103747; home branch Birmingham; assigned role Operative Porter | Deployment branch: Birmingham | Actual role: Operative Porter | Jobs: 402495 | Customers: West Midlands Police | Actual hours: 5.0; source records: 1</x:v>
      </x:c>
      <x:c r="L2434" t="str">
        <x:v>Include</x:v>
      </x:c>
      <x:c r="M2434"/>
      <x:c r="N2434"/>
    </x:row>
    <x:row r="2435">
      <x:c r="A2435" t="str">
        <x:v>Scott Wheatley|2026-06-02</x:v>
      </x:c>
      <x:c r="B2435" s="888" t="n">
        <x:v>46175</x:v>
      </x:c>
      <x:c r="C2435" t="str">
        <x:v>Scott Wheatley</x:v>
      </x:c>
      <x:c r="D2435" t="str">
        <x:v>Permanent</x:v>
      </x:c>
      <x:c r="E2435" t="str">
        <x:v>Birmingham</x:v>
      </x:c>
      <x:c r="F2435" t="str">
        <x:v>Operative Porter</x:v>
      </x:c>
      <x:c r="G2435" t="str">
        <x:v>401198</x:v>
      </x:c>
      <x:c r="H2435" t="str">
        <x:v>The Open University</x:v>
      </x:c>
      <x:c r="I2435" s="22" t="n">
        <x:v>7.5</x:v>
      </x:c>
      <x:c r="J2435" t="str">
        <x:v>Worked</x:v>
      </x:c>
      <x:c r="K2435" t="str">
        <x:v>Employee 103747; home branch Birmingham; assigned role Operative Porter | Deployment branch: Birmingham | Actual role: Operative Porter | Jobs: 401198 | Customers: The Open University | Actual hours: 7.5; source records: 1</x:v>
      </x:c>
      <x:c r="L2435" t="str">
        <x:v>Include</x:v>
      </x:c>
      <x:c r="M2435"/>
      <x:c r="N2435"/>
    </x:row>
    <x:row r="2436">
      <x:c r="A2436" t="str">
        <x:v>Scott Wheatley|2026-06-03</x:v>
      </x:c>
      <x:c r="B2436" s="888" t="n">
        <x:v>46176</x:v>
      </x:c>
      <x:c r="C2436" t="str">
        <x:v>Scott Wheatley</x:v>
      </x:c>
      <x:c r="D2436" t="str">
        <x:v>Permanent</x:v>
      </x:c>
      <x:c r="E2436" t="str">
        <x:v>Birmingham</x:v>
      </x:c>
      <x:c r="F2436" t="str">
        <x:v>Operative Porter</x:v>
      </x:c>
      <x:c r="G2436" t="str">
        <x:v>401198</x:v>
      </x:c>
      <x:c r="H2436" t="str">
        <x:v>The Open University</x:v>
      </x:c>
      <x:c r="I2436" s="22" t="n">
        <x:v>9.75</x:v>
      </x:c>
      <x:c r="J2436" t="str">
        <x:v>Worked</x:v>
      </x:c>
      <x:c r="K2436" t="str">
        <x:v>Employee 103747; home branch Birmingham; assigned role Operative Porter | Deployment branch: Birmingham | Actual role: Operative Porter | Jobs: 401198 | Customers: The Open University | Actual hours: 9.8; source records: 1</x:v>
      </x:c>
      <x:c r="L2436" t="str">
        <x:v>Include</x:v>
      </x:c>
      <x:c r="M2436"/>
      <x:c r="N2436"/>
    </x:row>
    <x:row r="2437">
      <x:c r="A2437" t="str">
        <x:v>Scott Wheatley|2026-06-04</x:v>
      </x:c>
      <x:c r="B2437" s="888" t="n">
        <x:v>46177</x:v>
      </x:c>
      <x:c r="C2437" t="str">
        <x:v>Scott Wheatley</x:v>
      </x:c>
      <x:c r="D2437" t="str">
        <x:v>Permanent</x:v>
      </x:c>
      <x:c r="E2437" t="str">
        <x:v>Birmingham</x:v>
      </x:c>
      <x:c r="F2437" t="str">
        <x:v>Operative Porter</x:v>
      </x:c>
      <x:c r="G2437" t="str">
        <x:v>401198</x:v>
      </x:c>
      <x:c r="H2437" t="str">
        <x:v>The Open University</x:v>
      </x:c>
      <x:c r="I2437" s="22" t="n">
        <x:v>6</x:v>
      </x:c>
      <x:c r="J2437" t="str">
        <x:v>Worked</x:v>
      </x:c>
      <x:c r="K2437" t="str">
        <x:v>Employee 103747; home branch Birmingham; assigned role Operative Porter | Deployment branch: Birmingham | Actual role: Operative Porter | Jobs: 401198 | Customers: The Open University | Actual hours: 6.0; source records: 1</x:v>
      </x:c>
      <x:c r="L2437" t="str">
        <x:v>Include</x:v>
      </x:c>
      <x:c r="M2437"/>
      <x:c r="N2437"/>
    </x:row>
    <x:row r="2438">
      <x:c r="A2438" t="str">
        <x:v>Scott Wheatley|2026-06-05</x:v>
      </x:c>
      <x:c r="B2438" s="888" t="n">
        <x:v>46178</x:v>
      </x:c>
      <x:c r="C2438" t="str">
        <x:v>Scott Wheatley</x:v>
      </x:c>
      <x:c r="D2438" t="str">
        <x:v>Permanent</x:v>
      </x:c>
      <x:c r="E2438" t="str">
        <x:v>Birmingham</x:v>
      </x:c>
      <x:c r="F2438" t="str">
        <x:v>Operative Porter</x:v>
      </x:c>
      <x:c r="G2438" t="str">
        <x:v>401198</x:v>
      </x:c>
      <x:c r="H2438" t="str">
        <x:v>The Open University</x:v>
      </x:c>
      <x:c r="I2438" s="22" t="n">
        <x:v>5.75</x:v>
      </x:c>
      <x:c r="J2438" t="str">
        <x:v>Worked</x:v>
      </x:c>
      <x:c r="K2438" t="str">
        <x:v>Employee 103747; home branch Birmingham; assigned role Operative Porter | Deployment branch: Birmingham | Actual role: Operative Porter | Jobs: 401198 | Customers: The Open University | Actual hours: 5.8; source records: 1</x:v>
      </x:c>
      <x:c r="L2438" t="str">
        <x:v>Include</x:v>
      </x:c>
      <x:c r="M2438"/>
      <x:c r="N2438"/>
    </x:row>
    <x:row r="2439">
      <x:c r="A2439" t="str">
        <x:v>Scott Wheatley|2026-06-08</x:v>
      </x:c>
      <x:c r="B2439" s="888" t="n">
        <x:v>46181</x:v>
      </x:c>
      <x:c r="C2439" t="str">
        <x:v>Scott Wheatley</x:v>
      </x:c>
      <x:c r="D2439" t="str">
        <x:v>Permanent</x:v>
      </x:c>
      <x:c r="E2439" t="str">
        <x:v>Birmingham</x:v>
      </x:c>
      <x:c r="F2439" t="str">
        <x:v>Operative Porter</x:v>
      </x:c>
      <x:c r="G2439" t="str">
        <x:v>401198</x:v>
      </x:c>
      <x:c r="H2439" t="str">
        <x:v>The Open University</x:v>
      </x:c>
      <x:c r="I2439" s="22" t="n">
        <x:v>8</x:v>
      </x:c>
      <x:c r="J2439" t="str">
        <x:v>Worked — 2 records</x:v>
      </x:c>
      <x:c r="K2439" t="str">
        <x:v>Employee 103747; home branch Birmingham; assigned role Operative Porter | Deployment branch: Birmingham | Actual role: Operative Porter | Jobs: 401198 | Customers: The Open University | Actual hours: 8.0; source records: 2</x:v>
      </x:c>
      <x:c r="L2439" t="str">
        <x:v>Include</x:v>
      </x:c>
      <x:c r="M2439"/>
      <x:c r="N2439"/>
    </x:row>
    <x:row r="2440">
      <x:c r="A2440" t="str">
        <x:v>Scott Wheatley|2026-06-09</x:v>
      </x:c>
      <x:c r="B2440" s="888" t="n">
        <x:v>46182</x:v>
      </x:c>
      <x:c r="C2440" t="str">
        <x:v>Scott Wheatley</x:v>
      </x:c>
      <x:c r="D2440" t="str">
        <x:v>Permanent</x:v>
      </x:c>
      <x:c r="E2440" t="str">
        <x:v>Birmingham</x:v>
      </x:c>
      <x:c r="F2440" t="str">
        <x:v>Operative Porter</x:v>
      </x:c>
      <x:c r="G2440" t="str">
        <x:v>401968</x:v>
      </x:c>
      <x:c r="H2440" t="str">
        <x:v>The Open University - Gardiner Blocks</x:v>
      </x:c>
      <x:c r="I2440" s="22" t="n">
        <x:v>13</x:v>
      </x:c>
      <x:c r="J2440" t="str">
        <x:v>Worked</x:v>
      </x:c>
      <x:c r="K2440" t="str">
        <x:v>Employee 103747; home branch Birmingham; assigned role Operative Porter | Deployment branch: Birmingham | Actual role: Operative Porter | Jobs: 401968 | Customers: The Open University - Gardiner Blocks | Actual hours: 13.0; source records: 1</x:v>
      </x:c>
      <x:c r="L2440" t="str">
        <x:v>Include</x:v>
      </x:c>
      <x:c r="M2440"/>
      <x:c r="N2440"/>
    </x:row>
    <x:row r="2441">
      <x:c r="A2441" t="str">
        <x:v>Scott Wheatley|2026-06-10</x:v>
      </x:c>
      <x:c r="B2441" s="888" t="n">
        <x:v>46183</x:v>
      </x:c>
      <x:c r="C2441" t="str">
        <x:v>Scott Wheatley</x:v>
      </x:c>
      <x:c r="D2441" t="str">
        <x:v>Permanent</x:v>
      </x:c>
      <x:c r="E2441" t="str">
        <x:v>Birmingham</x:v>
      </x:c>
      <x:c r="F2441" t="str">
        <x:v>Operative Porter</x:v>
      </x:c>
      <x:c r="G2441" t="str">
        <x:v>401968</x:v>
      </x:c>
      <x:c r="H2441" t="str">
        <x:v>The Open University - Gardiner Blocks</x:v>
      </x:c>
      <x:c r="I2441" s="22" t="n">
        <x:v>7.5</x:v>
      </x:c>
      <x:c r="J2441" t="str">
        <x:v>Worked</x:v>
      </x:c>
      <x:c r="K2441" t="str">
        <x:v>Employee 103747; home branch Birmingham; assigned role Operative Porter | Deployment branch: Birmingham | Actual role: Operative Porter | Jobs: 401968 | Customers: The Open University - Gardiner Blocks | Actual hours: 7.5; source records: 1</x:v>
      </x:c>
      <x:c r="L2441" t="str">
        <x:v>Include</x:v>
      </x:c>
      <x:c r="M2441"/>
      <x:c r="N2441"/>
    </x:row>
    <x:row r="2442">
      <x:c r="A2442" t="str">
        <x:v>Scott Wheatley|2026-06-11</x:v>
      </x:c>
      <x:c r="B2442" s="888" t="n">
        <x:v>46184</x:v>
      </x:c>
      <x:c r="C2442" t="str">
        <x:v>Scott Wheatley</x:v>
      </x:c>
      <x:c r="D2442" t="str">
        <x:v>Permanent</x:v>
      </x:c>
      <x:c r="E2442" t="str">
        <x:v>Birmingham</x:v>
      </x:c>
      <x:c r="F2442" t="str">
        <x:v>Operative Porter</x:v>
      </x:c>
      <x:c r="G2442" t="str">
        <x:v>402065, 401968</x:v>
      </x:c>
      <x:c r="H2442" t="str">
        <x:v>Equans Services Limited; The Open University - Gardiner Blocks</x:v>
      </x:c>
      <x:c r="I2442" s="22" t="n">
        <x:v>12</x:v>
      </x:c>
      <x:c r="J2442" t="str">
        <x:v>Worked — 2 records</x:v>
      </x:c>
      <x:c r="K2442" t="str">
        <x:v>Employee 103747; home branch Birmingham; assigned role Operative Porter | Deployment branch: Birmingham | Actual role: Operative Porter | Jobs: 402065, 401968 | Customers: Equans Services Limited; The Open University - Gardiner Blocks | Actual hours: 12.0; source records: 2</x:v>
      </x:c>
      <x:c r="L2442" t="str">
        <x:v>Include</x:v>
      </x:c>
      <x:c r="M2442"/>
      <x:c r="N2442"/>
    </x:row>
    <x:row r="2443">
      <x:c r="A2443" t="str">
        <x:v>Scott Wheatley|2026-06-12</x:v>
      </x:c>
      <x:c r="B2443" s="888" t="n">
        <x:v>46185</x:v>
      </x:c>
      <x:c r="C2443" t="str">
        <x:v>Scott Wheatley</x:v>
      </x:c>
      <x:c r="D2443" t="str">
        <x:v>Permanent</x:v>
      </x:c>
      <x:c r="E2443" t="str">
        <x:v>Birmingham</x:v>
      </x:c>
      <x:c r="F2443" t="str">
        <x:v>Operative Porter</x:v>
      </x:c>
      <x:c r="G2443" t="str">
        <x:v>396008</x:v>
      </x:c>
      <x:c r="H2443" t="str">
        <x:v>HSBC - Branch Audits (1)</x:v>
      </x:c>
      <x:c r="I2443" s="22" t="n">
        <x:v>7.5</x:v>
      </x:c>
      <x:c r="J2443" t="str">
        <x:v>Worked</x:v>
      </x:c>
      <x:c r="K2443" t="str">
        <x:v>Employee 103747; home branch Birmingham; assigned role Operative Porter | Deployment branch: Birmingham | Actual role: Operative Skilled | Jobs: 396008 | Customers: HSBC - Branch Audits (1) | Actual hours: 7.5; source records: 1</x:v>
      </x:c>
      <x:c r="L2443" t="str">
        <x:v>Include</x:v>
      </x:c>
      <x:c r="M2443"/>
      <x:c r="N2443"/>
    </x:row>
    <x:row r="2444">
      <x:c r="A2444" t="str">
        <x:v>Scott Wheatley|2026-06-15</x:v>
      </x:c>
      <x:c r="B2444" s="888" t="n">
        <x:v>46188</x:v>
      </x:c>
      <x:c r="C2444" t="str">
        <x:v>Scott Wheatley</x:v>
      </x:c>
      <x:c r="D2444" t="str">
        <x:v>Permanent</x:v>
      </x:c>
      <x:c r="E2444" t="str">
        <x:v>Birmingham</x:v>
      </x:c>
      <x:c r="F2444" t="str">
        <x:v>Operative Porter</x:v>
      </x:c>
      <x:c r="G2444" t="str">
        <x:v>402152</x:v>
      </x:c>
      <x:c r="H2444" t="str">
        <x:v>West Midlands Police Authority</x:v>
      </x:c>
      <x:c r="I2444" s="22" t="n">
        <x:v>7</x:v>
      </x:c>
      <x:c r="J2444" t="str">
        <x:v>Worked</x:v>
      </x:c>
      <x:c r="K2444" t="str">
        <x:v>Employee 103747; home branch Birmingham; assigned role Operative Porter | Deployment branch: Birmingham | Actual role: Operative Porter | Jobs: 402152 | Customers: West Midlands Police Authority | Actual hours: 7.0; source records: 1</x:v>
      </x:c>
      <x:c r="L2444" t="str">
        <x:v>Include</x:v>
      </x:c>
      <x:c r="M2444"/>
      <x:c r="N2444"/>
    </x:row>
    <x:row r="2445">
      <x:c r="A2445" t="str">
        <x:v>Scott Wheatley|2026-06-16</x:v>
      </x:c>
      <x:c r="B2445" s="888" t="n">
        <x:v>46189</x:v>
      </x:c>
      <x:c r="C2445" t="str">
        <x:v>Scott Wheatley</x:v>
      </x:c>
      <x:c r="D2445" t="str">
        <x:v>Permanent</x:v>
      </x:c>
      <x:c r="E2445" t="str">
        <x:v>Birmingham</x:v>
      </x:c>
      <x:c r="F2445" t="str">
        <x:v>Operative Porter</x:v>
      </x:c>
      <x:c r="G2445" t="str">
        <x:v>399504D</x:v>
      </x:c>
      <x:c r="H2445" t="str">
        <x:v>West Midlands Police</x:v>
      </x:c>
      <x:c r="I2445" s="22" t="n">
        <x:v>8.5</x:v>
      </x:c>
      <x:c r="J2445" t="str">
        <x:v>Worked</x:v>
      </x:c>
      <x:c r="K2445" t="str">
        <x:v>Employee 103747; home branch Birmingham; assigned role Operative Porter | Deployment branch: Birmingham | Actual role: Operative Porter | Jobs: 399504D | Customers: West Midlands Police | Actual hours: 8.5; source records: 1</x:v>
      </x:c>
      <x:c r="L2445" t="str">
        <x:v>Include</x:v>
      </x:c>
      <x:c r="M2445"/>
      <x:c r="N2445"/>
    </x:row>
    <x:row r="2446">
      <x:c r="A2446" t="str">
        <x:v>Scott Wheatley|2026-06-17</x:v>
      </x:c>
      <x:c r="B2446" s="888" t="n">
        <x:v>46190</x:v>
      </x:c>
      <x:c r="C2446" t="str">
        <x:v>Scott Wheatley</x:v>
      </x:c>
      <x:c r="D2446" t="str">
        <x:v>Permanent</x:v>
      </x:c>
      <x:c r="E2446" t="str">
        <x:v>Birmingham</x:v>
      </x:c>
      <x:c r="F2446" t="str">
        <x:v>Operative Porter</x:v>
      </x:c>
      <x:c r="G2446" t="str">
        <x:v>399504D</x:v>
      </x:c>
      <x:c r="H2446" t="str">
        <x:v>West Midlands Police</x:v>
      </x:c>
      <x:c r="I2446" s="22" t="n">
        <x:v>8.5</x:v>
      </x:c>
      <x:c r="J2446" t="str">
        <x:v>Worked</x:v>
      </x:c>
      <x:c r="K2446" t="str">
        <x:v>Employee 103747; home branch Birmingham; assigned role Operative Porter | Deployment branch: Birmingham | Actual role: Operative Porter | Jobs: 399504D | Customers: West Midlands Police | Actual hours: 8.5; source records: 1</x:v>
      </x:c>
      <x:c r="L2446" t="str">
        <x:v>Include</x:v>
      </x:c>
      <x:c r="M2446"/>
      <x:c r="N2446"/>
    </x:row>
    <x:row r="2447">
      <x:c r="A2447" t="str">
        <x:v>Scott Wheatley|2026-06-18</x:v>
      </x:c>
      <x:c r="B2447" s="888" t="n">
        <x:v>46191</x:v>
      </x:c>
      <x:c r="C2447" t="str">
        <x:v>Scott Wheatley</x:v>
      </x:c>
      <x:c r="D2447" t="str">
        <x:v>Permanent</x:v>
      </x:c>
      <x:c r="E2447" t="str">
        <x:v>Birmingham</x:v>
      </x:c>
      <x:c r="F2447" t="str">
        <x:v>Operative Porter</x:v>
      </x:c>
      <x:c r="G2447" t="str">
        <x:v>399504D</x:v>
      </x:c>
      <x:c r="H2447" t="str">
        <x:v>West Midlands Police</x:v>
      </x:c>
      <x:c r="I2447" s="22" t="n">
        <x:v>8.5</x:v>
      </x:c>
      <x:c r="J2447" t="str">
        <x:v>Worked</x:v>
      </x:c>
      <x:c r="K2447" t="str">
        <x:v>Employee 103747; home branch Birmingham; assigned role Operative Porter | Deployment branch: Birmingham | Actual role: Operative Porter | Jobs: 399504D | Customers: West Midlands Police | Actual hours: 8.5; source records: 1</x:v>
      </x:c>
      <x:c r="L2447" t="str">
        <x:v>Include</x:v>
      </x:c>
      <x:c r="M2447"/>
      <x:c r="N2447"/>
    </x:row>
    <x:row r="2448">
      <x:c r="A2448" t="str">
        <x:v>Scott Wheatley|2026-06-19</x:v>
      </x:c>
      <x:c r="B2448" s="888" t="n">
        <x:v>46192</x:v>
      </x:c>
      <x:c r="C2448" t="str">
        <x:v>Scott Wheatley</x:v>
      </x:c>
      <x:c r="D2448" t="str">
        <x:v>Permanent</x:v>
      </x:c>
      <x:c r="E2448" t="str">
        <x:v>Birmingham</x:v>
      </x:c>
      <x:c r="F2448" t="str">
        <x:v>Operative Porter</x:v>
      </x:c>
      <x:c r="G2448" t="str">
        <x:v>399504D</x:v>
      </x:c>
      <x:c r="H2448" t="str">
        <x:v>West Midlands Police</x:v>
      </x:c>
      <x:c r="I2448" s="22" t="n">
        <x:v>8.5</x:v>
      </x:c>
      <x:c r="J2448" t="str">
        <x:v>Worked</x:v>
      </x:c>
      <x:c r="K2448" t="str">
        <x:v>Employee 103747; home branch Birmingham; assigned role Operative Porter | Deployment branch: Birmingham | Actual role: Operative Porter | Jobs: 399504D | Customers: West Midlands Police | Actual hours: 8.5; source records: 1</x:v>
      </x:c>
      <x:c r="L2448" t="str">
        <x:v>Include</x:v>
      </x:c>
      <x:c r="M2448"/>
      <x:c r="N2448"/>
    </x:row>
    <x:row r="2449">
      <x:c r="A2449" t="str">
        <x:v>Scott Wheatley|2026-06-22</x:v>
      </x:c>
      <x:c r="B2449" s="888" t="n">
        <x:v>46195</x:v>
      </x:c>
      <x:c r="C2449" t="str">
        <x:v>Scott Wheatley</x:v>
      </x:c>
      <x:c r="D2449" t="str">
        <x:v>Permanent</x:v>
      </x:c>
      <x:c r="E2449" t="str">
        <x:v>Birmingham</x:v>
      </x:c>
      <x:c r="F2449" t="str">
        <x:v>Operative Porter</x:v>
      </x:c>
      <x:c r="G2449" t="str">
        <x:v>399504D</x:v>
      </x:c>
      <x:c r="H2449" t="str">
        <x:v>West Midlands Police</x:v>
      </x:c>
      <x:c r="I2449" s="22" t="n">
        <x:v>9</x:v>
      </x:c>
      <x:c r="J2449" t="str">
        <x:v>Worked</x:v>
      </x:c>
      <x:c r="K2449" t="str">
        <x:v>Employee 103747; home branch Birmingham; assigned role Operative Porter | Deployment branch: Birmingham | Actual role: Operative Porter | Jobs: 399504D | Customers: West Midlands Police | Actual hours: 9.0; source records: 1</x:v>
      </x:c>
      <x:c r="L2449" t="str">
        <x:v>Include</x:v>
      </x:c>
      <x:c r="M2449"/>
      <x:c r="N2449"/>
    </x:row>
    <x:row r="2450">
      <x:c r="A2450" t="str">
        <x:v>Scott Wheatley|2026-06-23</x:v>
      </x:c>
      <x:c r="B2450" s="888" t="n">
        <x:v>46196</x:v>
      </x:c>
      <x:c r="C2450" t="str">
        <x:v>Scott Wheatley</x:v>
      </x:c>
      <x:c r="D2450" t="str">
        <x:v>Permanent</x:v>
      </x:c>
      <x:c r="E2450" t="str">
        <x:v>Birmingham</x:v>
      </x:c>
      <x:c r="F2450" t="str">
        <x:v>Operative Porter</x:v>
      </x:c>
      <x:c r="G2450" t="str">
        <x:v>399504D</x:v>
      </x:c>
      <x:c r="H2450" t="str">
        <x:v>West Midlands Police</x:v>
      </x:c>
      <x:c r="I2450" s="22" t="n">
        <x:v>8</x:v>
      </x:c>
      <x:c r="J2450" t="str">
        <x:v>Worked</x:v>
      </x:c>
      <x:c r="K2450" t="str">
        <x:v>Employee 103747; home branch Birmingham; assigned role Operative Porter | Deployment branch: Birmingham | Actual role: Operative Porter | Jobs: 399504D | Customers: West Midlands Police | Actual hours: 8.0; source records: 1</x:v>
      </x:c>
      <x:c r="L2450" t="str">
        <x:v>Include</x:v>
      </x:c>
      <x:c r="M2450"/>
      <x:c r="N2450"/>
    </x:row>
    <x:row r="2451">
      <x:c r="A2451" t="str">
        <x:v>Scott Wheatley|2026-06-24</x:v>
      </x:c>
      <x:c r="B2451" s="888" t="n">
        <x:v>46197</x:v>
      </x:c>
      <x:c r="C2451" t="str">
        <x:v>Scott Wheatley</x:v>
      </x:c>
      <x:c r="D2451" t="str">
        <x:v>Permanent</x:v>
      </x:c>
      <x:c r="E2451" t="str">
        <x:v>Birmingham</x:v>
      </x:c>
      <x:c r="F2451" t="str">
        <x:v>Operative Porter</x:v>
      </x:c>
      <x:c r="G2451" t="str">
        <x:v>399504D</x:v>
      </x:c>
      <x:c r="H2451" t="str">
        <x:v>West Midlands Police</x:v>
      </x:c>
      <x:c r="I2451" s="22" t="n">
        <x:v>8.5</x:v>
      </x:c>
      <x:c r="J2451" t="str">
        <x:v>Worked</x:v>
      </x:c>
      <x:c r="K2451" t="str">
        <x:v>Employee 103747; home branch Birmingham; assigned role Operative Porter | Deployment branch: Birmingham | Actual role: Operative Porter | Jobs: 399504D | Customers: West Midlands Police | Actual hours: 8.5; source records: 1</x:v>
      </x:c>
      <x:c r="L2451" t="str">
        <x:v>Include</x:v>
      </x:c>
      <x:c r="M2451"/>
      <x:c r="N2451"/>
    </x:row>
    <x:row r="2452">
      <x:c r="A2452" t="str">
        <x:v>Scott Wheatley|2026-06-25</x:v>
      </x:c>
      <x:c r="B2452" s="888" t="n">
        <x:v>46198</x:v>
      </x:c>
      <x:c r="C2452" t="str">
        <x:v>Scott Wheatley</x:v>
      </x:c>
      <x:c r="D2452" t="str">
        <x:v>Permanent</x:v>
      </x:c>
      <x:c r="E2452" t="str">
        <x:v>Birmingham</x:v>
      </x:c>
      <x:c r="F2452" t="str">
        <x:v>Operative Porter</x:v>
      </x:c>
      <x:c r="G2452" t="str">
        <x:v>399755, 400158C</x:v>
      </x:c>
      <x:c r="H2452" t="str">
        <x:v>West Midlands Police</x:v>
      </x:c>
      <x:c r="I2452" s="22" t="n">
        <x:v>14</x:v>
      </x:c>
      <x:c r="J2452" t="str">
        <x:v>Worked — 2 records</x:v>
      </x:c>
      <x:c r="K2452" t="str">
        <x:v>Employee 103747; home branch Birmingham; assigned role Operative Porter | Deployment branch: Birmingham | Actual role: Operative Porter | Jobs: 399755, 400158C | Customers: West Midlands Police | Actual hours: 14.0; source records: 2</x:v>
      </x:c>
      <x:c r="L2452" t="str">
        <x:v>Include</x:v>
      </x:c>
      <x:c r="M2452"/>
      <x:c r="N2452"/>
    </x:row>
    <x:row r="2453">
      <x:c r="A2453" t="str">
        <x:v>Scott Wheatley|2026-06-26</x:v>
      </x:c>
      <x:c r="B2453" s="888" t="n">
        <x:v>46199</x:v>
      </x:c>
      <x:c r="C2453" t="str">
        <x:v>Scott Wheatley</x:v>
      </x:c>
      <x:c r="D2453" t="str">
        <x:v>Permanent</x:v>
      </x:c>
      <x:c r="E2453" t="str">
        <x:v>Birmingham</x:v>
      </x:c>
      <x:c r="F2453" t="str">
        <x:v>Operative Porter</x:v>
      </x:c>
      <x:c r="G2453" t="str">
        <x:v>399504D</x:v>
      </x:c>
      <x:c r="H2453" t="str">
        <x:v>West Midlands Police</x:v>
      </x:c>
      <x:c r="I2453" s="22" t="n">
        <x:v>8.5</x:v>
      </x:c>
      <x:c r="J2453" t="str">
        <x:v>Worked</x:v>
      </x:c>
      <x:c r="K2453" t="str">
        <x:v>Employee 103747; home branch Birmingham; assigned role Operative Porter | Deployment branch: Birmingham | Actual role: Operative Porter | Jobs: 399504D | Customers: West Midlands Police | Actual hours: 8.5; source records: 1</x:v>
      </x:c>
      <x:c r="L2453" t="str">
        <x:v>Include</x:v>
      </x:c>
      <x:c r="M2453"/>
      <x:c r="N2453"/>
    </x:row>
    <x:row r="2454">
      <x:c r="A2454" t="str">
        <x:v>Scott Wheatley|2026-06-29</x:v>
      </x:c>
      <x:c r="B2454" s="888" t="n">
        <x:v>46202</x:v>
      </x:c>
      <x:c r="C2454" t="str">
        <x:v>Scott Wheatley</x:v>
      </x:c>
      <x:c r="D2454" t="str">
        <x:v>Permanent</x:v>
      </x:c>
      <x:c r="E2454" t="str">
        <x:v>Birmingham</x:v>
      </x:c>
      <x:c r="F2454" t="str">
        <x:v>Operative Porter</x:v>
      </x:c>
      <x:c r="G2454" t="str">
        <x:v>396008</x:v>
      </x:c>
      <x:c r="H2454" t="str">
        <x:v>HSBC - Branch Audits (1)</x:v>
      </x:c>
      <x:c r="I2454" s="22" t="n">
        <x:v>9</x:v>
      </x:c>
      <x:c r="J2454" t="str">
        <x:v>Worked</x:v>
      </x:c>
      <x:c r="K2454" t="str">
        <x:v>Employee 103747; home branch Birmingham; assigned role Operative Porter | Deployment branch: Birmingham | Actual role: Operative Porter | Jobs: 396008 | Customers: HSBC - Branch Audits (1) | Actual hours: 9.0; source records: 1</x:v>
      </x:c>
      <x:c r="L2454" t="str">
        <x:v>Include</x:v>
      </x:c>
      <x:c r="M2454"/>
      <x:c r="N2454"/>
    </x:row>
    <x:row r="2455">
      <x:c r="A2455" t="str">
        <x:v>Scott Wheatley|2026-06-30</x:v>
      </x:c>
      <x:c r="B2455" s="888" t="n">
        <x:v>46203</x:v>
      </x:c>
      <x:c r="C2455" t="str">
        <x:v>Scott Wheatley</x:v>
      </x:c>
      <x:c r="D2455" t="str">
        <x:v>Permanent</x:v>
      </x:c>
      <x:c r="E2455" t="str">
        <x:v>Birmingham</x:v>
      </x:c>
      <x:c r="F2455" t="str">
        <x:v>Operative Porter</x:v>
      </x:c>
      <x:c r="G2455" t="str">
        <x:v>396008, 401968</x:v>
      </x:c>
      <x:c r="H2455" t="str">
        <x:v>HSBC - Branch Audits (1); The Open University - Gardiner Blocks</x:v>
      </x:c>
      <x:c r="I2455" s="22" t="n">
        <x:v>10.5</x:v>
      </x:c>
      <x:c r="J2455" t="str">
        <x:v>Worked — 2 records</x:v>
      </x:c>
      <x:c r="K2455" t="str">
        <x:v>Employee 103747; home branch Birmingham; assigned role Operative Porter | Deployment branch: Birmingham | Actual role: Operative Porter | Jobs: 396008, 401968 | Customers: HSBC - Branch Audits (1); The Open University - Gardiner Blocks | Actual hours: 10.5; source records: 2</x:v>
      </x:c>
      <x:c r="L2455" t="str">
        <x:v>Include</x:v>
      </x:c>
      <x:c r="M2455"/>
      <x:c r="N2455"/>
    </x:row>
    <x:row r="2456">
      <x:c r="A2456" t="str">
        <x:v>Sean Harris|2026-06-01</x:v>
      </x:c>
      <x:c r="B2456" s="888" t="n">
        <x:v>46174</x:v>
      </x:c>
      <x:c r="C2456" t="str">
        <x:v>Sean Harris</x:v>
      </x:c>
      <x:c r="D2456" t="str">
        <x:v>Permanent</x:v>
      </x:c>
      <x:c r="E2456" t="str">
        <x:v>Thurrock</x:v>
      </x:c>
      <x:c r="F2456" t="str">
        <x:v>Operative Porter</x:v>
      </x:c>
      <x:c r="G2456" t="str">
        <x:v>402516</x:v>
      </x:c>
      <x:c r="H2456" t="str">
        <x:v>University of Hertfordshire</x:v>
      </x:c>
      <x:c r="I2456" s="22" t="n">
        <x:v>10</x:v>
      </x:c>
      <x:c r="J2456" t="str">
        <x:v>Worked</x:v>
      </x:c>
      <x:c r="K2456" t="str">
        <x:v>Employee 104364; home branch Thurrock; assigned role Operative Porter | Deployment branch: Thurrock | Actual role: Operative Driver | Jobs: 402516 | Customers: University of Hertfordshire | Actual hours: 10.0; source records: 1</x:v>
      </x:c>
      <x:c r="L2456" t="str">
        <x:v>Include</x:v>
      </x:c>
      <x:c r="M2456"/>
      <x:c r="N2456"/>
    </x:row>
    <x:row r="2457">
      <x:c r="A2457" t="str">
        <x:v>Sean Harris|2026-06-02</x:v>
      </x:c>
      <x:c r="B2457" s="888" t="n">
        <x:v>46175</x:v>
      </x:c>
      <x:c r="C2457" t="str">
        <x:v>Sean Harris</x:v>
      </x:c>
      <x:c r="D2457" t="str">
        <x:v>Permanent</x:v>
      </x:c>
      <x:c r="E2457" t="str">
        <x:v>Thurrock</x:v>
      </x:c>
      <x:c r="F2457" t="str">
        <x:v>Operative Porter</x:v>
      </x:c>
      <x:c r="G2457" t="str">
        <x:v>402520</x:v>
      </x:c>
      <x:c r="H2457" t="str">
        <x:v>London Metropolitan University</x:v>
      </x:c>
      <x:c r="I2457" s="22" t="n">
        <x:v>8</x:v>
      </x:c>
      <x:c r="J2457" t="str">
        <x:v>Worked</x:v>
      </x:c>
      <x:c r="K2457" t="str">
        <x:v>Employee 104364; home branch Thurrock; assigned role Operative Porter | Deployment branch: Thurrock | Actual role: Operative Driver | Jobs: 402520 | Customers: London Metropolitan University | Actual hours: 8.0; source records: 1</x:v>
      </x:c>
      <x:c r="L2457" t="str">
        <x:v>Include</x:v>
      </x:c>
      <x:c r="M2457"/>
      <x:c r="N2457"/>
    </x:row>
    <x:row r="2458">
      <x:c r="A2458" t="str">
        <x:v>Sean Harris|2026-06-03</x:v>
      </x:c>
      <x:c r="B2458" s="888" t="n">
        <x:v>46176</x:v>
      </x:c>
      <x:c r="C2458" t="str">
        <x:v>Sean Harris</x:v>
      </x:c>
      <x:c r="D2458" t="str">
        <x:v>Permanent</x:v>
      </x:c>
      <x:c r="E2458" t="str">
        <x:v>Thurrock</x:v>
      </x:c>
      <x:c r="F2458" t="str">
        <x:v>Operative Porter</x:v>
      </x:c>
      <x:c r="G2458" t="str">
        <x:v>402516</x:v>
      </x:c>
      <x:c r="H2458" t="str">
        <x:v>University of Hertfordshire</x:v>
      </x:c>
      <x:c r="I2458" s="22" t="n">
        <x:v>10.5</x:v>
      </x:c>
      <x:c r="J2458" t="str">
        <x:v>Worked</x:v>
      </x:c>
      <x:c r="K2458" t="str">
        <x:v>Employee 104364; home branch Thurrock; assigned role Operative Porter | Deployment branch: Thurrock | Actual role: Operative Driver | Jobs: 402516 | Customers: University of Hertfordshire | Actual hours: 10.5; source records: 1</x:v>
      </x:c>
      <x:c r="L2458" t="str">
        <x:v>Include</x:v>
      </x:c>
      <x:c r="M2458"/>
      <x:c r="N2458"/>
    </x:row>
    <x:row r="2459">
      <x:c r="A2459" t="str">
        <x:v>Sean Harris|2026-06-04</x:v>
      </x:c>
      <x:c r="B2459" s="888" t="n">
        <x:v>46177</x:v>
      </x:c>
      <x:c r="C2459" t="str">
        <x:v>Sean Harris</x:v>
      </x:c>
      <x:c r="D2459" t="str">
        <x:v>Permanent</x:v>
      </x:c>
      <x:c r="E2459" t="str">
        <x:v>Thurrock</x:v>
      </x:c>
      <x:c r="F2459" t="str">
        <x:v>Operative Porter</x:v>
      </x:c>
      <x:c r="G2459" t="str">
        <x:v>402642</x:v>
      </x:c>
      <x:c r="H2459" t="str">
        <x:v>London Metropolitan University</x:v>
      </x:c>
      <x:c r="I2459" s="22" t="n">
        <x:v>7</x:v>
      </x:c>
      <x:c r="J2459" t="str">
        <x:v>Worked</x:v>
      </x:c>
      <x:c r="K2459" t="str">
        <x:v>Employee 104364; home branch Thurrock; assigned role Operative Porter | Deployment branch: Thurrock | Actual role: Operative Driver | Jobs: 402642 | Customers: London Metropolitan University | Actual hours: 7.0; source records: 1</x:v>
      </x:c>
      <x:c r="L2459" t="str">
        <x:v>Include</x:v>
      </x:c>
      <x:c r="M2459"/>
      <x:c r="N2459"/>
    </x:row>
    <x:row r="2460">
      <x:c r="A2460" t="str">
        <x:v>Sean Harris|2026-06-05</x:v>
      </x:c>
      <x:c r="B2460" s="888" t="n">
        <x:v>46178</x:v>
      </x:c>
      <x:c r="C2460" t="str">
        <x:v>Sean Harris</x:v>
      </x:c>
      <x:c r="D2460" t="str">
        <x:v>Permanent</x:v>
      </x:c>
      <x:c r="E2460" t="str">
        <x:v>Thurrock</x:v>
      </x:c>
      <x:c r="F2460" t="str">
        <x:v>Operative Porter</x:v>
      </x:c>
      <x:c r="G2460" t="str">
        <x:v>402536</x:v>
      </x:c>
      <x:c r="H2460" t="str">
        <x:v>Haringey Council</x:v>
      </x:c>
      <x:c r="I2460" s="22" t="n">
        <x:v>10</x:v>
      </x:c>
      <x:c r="J2460" t="str">
        <x:v>Worked</x:v>
      </x:c>
      <x:c r="K2460" t="str">
        <x:v>Employee 104364; home branch Thurrock; assigned role Operative Porter | Deployment branch: Thurrock | Actual role: Operative Driver | Jobs: 402536 | Customers: Haringey Council | Actual hours: 10.0; source records: 1</x:v>
      </x:c>
      <x:c r="L2460" t="str">
        <x:v>Include</x:v>
      </x:c>
      <x:c r="M2460"/>
      <x:c r="N2460"/>
    </x:row>
    <x:row r="2461">
      <x:c r="A2461" t="str">
        <x:v>Sean Harris|2026-06-06</x:v>
      </x:c>
      <x:c r="B2461" s="888" t="n">
        <x:v>46179</x:v>
      </x:c>
      <x:c r="C2461" t="str">
        <x:v>Sean Harris</x:v>
      </x:c>
      <x:c r="D2461" t="str">
        <x:v>Permanent</x:v>
      </x:c>
      <x:c r="E2461" t="str">
        <x:v>Thurrock</x:v>
      </x:c>
      <x:c r="F2461" t="str">
        <x:v>Operative Porter</x:v>
      </x:c>
      <x:c r="G2461" t="str">
        <x:v>402536</x:v>
      </x:c>
      <x:c r="H2461" t="str">
        <x:v>Haringey Council</x:v>
      </x:c>
      <x:c r="I2461" s="22" t="n">
        <x:v>5.5</x:v>
      </x:c>
      <x:c r="J2461" t="str">
        <x:v>Worked</x:v>
      </x:c>
      <x:c r="K2461" t="str">
        <x:v>Employee 104364; home branch Thurrock; assigned role Operative Porter | Deployment branch: Thurrock | Actual role: Operative Porter | Jobs: 402536 | Customers: Haringey Council | Actual hours: 5.5; source records: 1</x:v>
      </x:c>
      <x:c r="L2461" t="str">
        <x:v>Include</x:v>
      </x:c>
      <x:c r="M2461"/>
      <x:c r="N2461"/>
    </x:row>
    <x:row r="2462">
      <x:c r="A2462" t="str">
        <x:v>Sean Harris|2026-06-08</x:v>
      </x:c>
      <x:c r="B2462" s="888" t="n">
        <x:v>46181</x:v>
      </x:c>
      <x:c r="C2462" t="str">
        <x:v>Sean Harris</x:v>
      </x:c>
      <x:c r="D2462" t="str">
        <x:v>Permanent</x:v>
      </x:c>
      <x:c r="E2462" t="str">
        <x:v>Thurrock</x:v>
      </x:c>
      <x:c r="F2462" t="str">
        <x:v>Operative Porter</x:v>
      </x:c>
      <x:c r="G2462" t="str">
        <x:v>400315</x:v>
      </x:c>
      <x:c r="H2462" t="str">
        <x:v>Accenture UK Ltd</x:v>
      </x:c>
      <x:c r="I2462" s="22" t="n">
        <x:v>7</x:v>
      </x:c>
      <x:c r="J2462" t="str">
        <x:v>Worked</x:v>
      </x:c>
      <x:c r="K2462" t="str">
        <x:v>Employee 104364; home branch Thurrock; assigned role Operative Porter | Deployment branch: Thurrock | Actual role: Operative Driver | Jobs: 400315 | Customers: Accenture UK Ltd | Actual hours: 7.0; source records: 1</x:v>
      </x:c>
      <x:c r="L2462" t="str">
        <x:v>Include</x:v>
      </x:c>
      <x:c r="M2462"/>
      <x:c r="N2462"/>
    </x:row>
    <x:row r="2463">
      <x:c r="A2463" t="str">
        <x:v>Sean Harris|2026-06-09</x:v>
      </x:c>
      <x:c r="B2463" s="888" t="n">
        <x:v>46182</x:v>
      </x:c>
      <x:c r="C2463" t="str">
        <x:v>Sean Harris</x:v>
      </x:c>
      <x:c r="D2463" t="str">
        <x:v>Permanent</x:v>
      </x:c>
      <x:c r="E2463" t="str">
        <x:v>Thurrock</x:v>
      </x:c>
      <x:c r="F2463" t="str">
        <x:v>Operative Porter</x:v>
      </x:c>
      <x:c r="G2463" t="str">
        <x:v>402304</x:v>
      </x:c>
      <x:c r="H2463" t="str">
        <x:v>JP Morgan Limited</x:v>
      </x:c>
      <x:c r="I2463" s="22" t="n">
        <x:v>4.5</x:v>
      </x:c>
      <x:c r="J2463" t="str">
        <x:v>Worked</x:v>
      </x:c>
      <x:c r="K2463" t="str">
        <x:v>Employee 104364; home branch Thurrock; assigned role Operative Porter | Deployment branch: Thurrock | Actual role: Operative Driver | Jobs: 402304 | Customers: JP Morgan Limited | Actual hours: 4.5; source records: 1</x:v>
      </x:c>
      <x:c r="L2463" t="str">
        <x:v>Include</x:v>
      </x:c>
      <x:c r="M2463"/>
      <x:c r="N2463"/>
    </x:row>
    <x:row r="2464">
      <x:c r="A2464" t="str">
        <x:v>Sean Harris|2026-06-10</x:v>
      </x:c>
      <x:c r="B2464" s="888" t="n">
        <x:v>46183</x:v>
      </x:c>
      <x:c r="C2464" t="str">
        <x:v>Sean Harris</x:v>
      </x:c>
      <x:c r="D2464" t="str">
        <x:v>Permanent</x:v>
      </x:c>
      <x:c r="E2464" t="str">
        <x:v>Thurrock</x:v>
      </x:c>
      <x:c r="F2464" t="str">
        <x:v>Operative Porter</x:v>
      </x:c>
      <x:c r="G2464" t="str">
        <x:v>402751</x:v>
      </x:c>
      <x:c r="H2464" t="str">
        <x:v>London Metropolitan University</x:v>
      </x:c>
      <x:c r="I2464" s="22" t="n">
        <x:v>6.5</x:v>
      </x:c>
      <x:c r="J2464" t="str">
        <x:v>Worked</x:v>
      </x:c>
      <x:c r="K2464" t="str">
        <x:v>Employee 104364; home branch Thurrock; assigned role Operative Porter | Deployment branch: Thurrock | Actual role: Operative Driver | Jobs: 402751 | Customers: London Metropolitan University | Actual hours: 6.5; source records: 1</x:v>
      </x:c>
      <x:c r="L2464" t="str">
        <x:v>Include</x:v>
      </x:c>
      <x:c r="M2464"/>
      <x:c r="N2464"/>
    </x:row>
    <x:row r="2465">
      <x:c r="A2465" t="str">
        <x:v>Sean Harris|2026-06-11</x:v>
      </x:c>
      <x:c r="B2465" s="888" t="n">
        <x:v>46184</x:v>
      </x:c>
      <x:c r="C2465" t="str">
        <x:v>Sean Harris</x:v>
      </x:c>
      <x:c r="D2465" t="str">
        <x:v>Permanent</x:v>
      </x:c>
      <x:c r="E2465" t="str">
        <x:v>Thurrock</x:v>
      </x:c>
      <x:c r="F2465" t="str">
        <x:v>Operative Porter</x:v>
      </x:c>
      <x:c r="G2465" t="str">
        <x:v>402782</x:v>
      </x:c>
      <x:c r="H2465" t="str">
        <x:v>London Metropolitan University</x:v>
      </x:c>
      <x:c r="I2465" s="22" t="n">
        <x:v>7</x:v>
      </x:c>
      <x:c r="J2465" t="str">
        <x:v>Worked</x:v>
      </x:c>
      <x:c r="K2465" t="str">
        <x:v>Employee 104364; home branch Thurrock; assigned role Operative Porter | Deployment branch: Thurrock | Actual role: Operative Driver | Jobs: 402782 | Customers: London Metropolitan University | Actual hours: 7.0; source records: 1</x:v>
      </x:c>
      <x:c r="L2465" t="str">
        <x:v>Include</x:v>
      </x:c>
      <x:c r="M2465"/>
      <x:c r="N2465"/>
    </x:row>
    <x:row r="2466">
      <x:c r="A2466" t="str">
        <x:v>Sean Harris|2026-06-12</x:v>
      </x:c>
      <x:c r="B2466" s="888" t="n">
        <x:v>46185</x:v>
      </x:c>
      <x:c r="C2466" t="str">
        <x:v>Sean Harris</x:v>
      </x:c>
      <x:c r="D2466" t="str">
        <x:v>Permanent</x:v>
      </x:c>
      <x:c r="E2466" t="str">
        <x:v>Thurrock</x:v>
      </x:c>
      <x:c r="F2466" t="str">
        <x:v>Operative Porter</x:v>
      </x:c>
      <x:c r="G2466" t="str">
        <x:v>402782</x:v>
      </x:c>
      <x:c r="H2466" t="str">
        <x:v>London Metropolitan University</x:v>
      </x:c>
      <x:c r="I2466" s="22" t="n">
        <x:v>6</x:v>
      </x:c>
      <x:c r="J2466" t="str">
        <x:v>Worked</x:v>
      </x:c>
      <x:c r="K2466" t="str">
        <x:v>Employee 104364; home branch Thurrock; assigned role Operative Porter | Deployment branch: Thurrock | Actual role: Operative Driver | Jobs: 402782 | Customers: London Metropolitan University | Actual hours: 6.0; source records: 1</x:v>
      </x:c>
      <x:c r="L2466" t="str">
        <x:v>Include</x:v>
      </x:c>
      <x:c r="M2466"/>
      <x:c r="N2466"/>
    </x:row>
    <x:row r="2467">
      <x:c r="A2467" t="str">
        <x:v>Sean Harris|2026-06-14</x:v>
      </x:c>
      <x:c r="B2467" s="888" t="n">
        <x:v>46187</x:v>
      </x:c>
      <x:c r="C2467" t="str">
        <x:v>Sean Harris</x:v>
      </x:c>
      <x:c r="D2467" t="str">
        <x:v>Permanent</x:v>
      </x:c>
      <x:c r="E2467" t="str">
        <x:v>Thurrock</x:v>
      </x:c>
      <x:c r="F2467" t="str">
        <x:v>Operative Porter</x:v>
      </x:c>
      <x:c r="G2467" t="str">
        <x:v>402329</x:v>
      </x:c>
      <x:c r="H2467" t="str">
        <x:v>Moody's Corporation/JLL</x:v>
      </x:c>
      <x:c r="I2467" s="22" t="n">
        <x:v>6.25</x:v>
      </x:c>
      <x:c r="J2467" t="str">
        <x:v>Worked</x:v>
      </x:c>
      <x:c r="K2467" t="str">
        <x:v>Employee 104364; home branch Thurrock; assigned role Operative Porter | Deployment branch: Thurrock | Actual role: Operative Driver | Jobs: 402329 | Customers: Moody's Corporation/JLL | Actual hours: 6.2; source records: 1</x:v>
      </x:c>
      <x:c r="L2467" t="str">
        <x:v>Include</x:v>
      </x:c>
      <x:c r="M2467"/>
      <x:c r="N2467"/>
    </x:row>
    <x:row r="2468">
      <x:c r="A2468" t="str">
        <x:v>Sean Harris|2026-06-16</x:v>
      </x:c>
      <x:c r="B2468" s="888" t="n">
        <x:v>46189</x:v>
      </x:c>
      <x:c r="C2468" t="str">
        <x:v>Sean Harris</x:v>
      </x:c>
      <x:c r="D2468" t="str">
        <x:v>Permanent</x:v>
      </x:c>
      <x:c r="E2468" t="str">
        <x:v>Thurrock</x:v>
      </x:c>
      <x:c r="F2468" t="str">
        <x:v>Operative Porter</x:v>
      </x:c>
      <x:c r="G2468" t="str">
        <x:v>396747</x:v>
      </x:c>
      <x:c r="H2468" t="str">
        <x:v>Kelly/Ms Emma</x:v>
      </x:c>
      <x:c r="I2468" s="22" t="n">
        <x:v>10</x:v>
      </x:c>
      <x:c r="J2468" t="str">
        <x:v>Worked</x:v>
      </x:c>
      <x:c r="K2468" t="str">
        <x:v>Employee 104364; home branch Thurrock; assigned role Operative Porter | Deployment branch: Thurrock | Actual role: Operative Driver | Jobs: 396747 | Customers: Kelly/Ms Emma | Actual hours: 10.0; source records: 1</x:v>
      </x:c>
      <x:c r="L2468" t="str">
        <x:v>Include</x:v>
      </x:c>
      <x:c r="M2468"/>
      <x:c r="N2468"/>
    </x:row>
    <x:row r="2469">
      <x:c r="A2469" t="str">
        <x:v>Sean Harris|2026-06-17</x:v>
      </x:c>
      <x:c r="B2469" s="888" t="n">
        <x:v>46190</x:v>
      </x:c>
      <x:c r="C2469" t="str">
        <x:v>Sean Harris</x:v>
      </x:c>
      <x:c r="D2469" t="str">
        <x:v>Permanent</x:v>
      </x:c>
      <x:c r="E2469" t="str">
        <x:v>Thurrock</x:v>
      </x:c>
      <x:c r="F2469" t="str">
        <x:v>Operative Porter</x:v>
      </x:c>
      <x:c r="G2469" t="str">
        <x:v>402833</x:v>
      </x:c>
      <x:c r="H2469" t="str">
        <x:v>University of Hertfordshire</x:v>
      </x:c>
      <x:c r="I2469" s="22" t="n">
        <x:v>8</x:v>
      </x:c>
      <x:c r="J2469" t="str">
        <x:v>Worked</x:v>
      </x:c>
      <x:c r="K2469" t="str">
        <x:v>Employee 104364; home branch Thurrock; assigned role Operative Porter | Deployment branch: Thurrock | Actual role: Operative Driver | Jobs: 402833 | Customers: University of Hertfordshire | Actual hours: 8.0; source records: 1</x:v>
      </x:c>
      <x:c r="L2469" t="str">
        <x:v>Include</x:v>
      </x:c>
      <x:c r="M2469"/>
      <x:c r="N2469"/>
    </x:row>
    <x:row r="2470">
      <x:c r="A2470" t="str">
        <x:v>Sean Harris|2026-06-18</x:v>
      </x:c>
      <x:c r="B2470" s="888" t="n">
        <x:v>46191</x:v>
      </x:c>
      <x:c r="C2470" t="str">
        <x:v>Sean Harris</x:v>
      </x:c>
      <x:c r="D2470" t="str">
        <x:v>Permanent</x:v>
      </x:c>
      <x:c r="E2470" t="str">
        <x:v>Thurrock</x:v>
      </x:c>
      <x:c r="F2470" t="str">
        <x:v>Operative Porter</x:v>
      </x:c>
      <x:c r="G2470" t="str">
        <x:v>402264</x:v>
      </x:c>
      <x:c r="H2470" t="str">
        <x:v>AlixPartners LLP</x:v>
      </x:c>
      <x:c r="I2470" s="22" t="n">
        <x:v>10</x:v>
      </x:c>
      <x:c r="J2470" t="str">
        <x:v>Worked</x:v>
      </x:c>
      <x:c r="K2470" t="str">
        <x:v>Employee 104364; home branch Thurrock; assigned role Operative Porter | Deployment branch: Thurrock | Actual role: Operative Driver | Jobs: 402264 | Customers: AlixPartners LLP | Actual hours: 10.0; source records: 1</x:v>
      </x:c>
      <x:c r="L2470" t="str">
        <x:v>Include</x:v>
      </x:c>
      <x:c r="M2470"/>
      <x:c r="N2470"/>
    </x:row>
    <x:row r="2471">
      <x:c r="A2471" t="str">
        <x:v>Sean Harris|2026-06-19</x:v>
      </x:c>
      <x:c r="B2471" s="888" t="n">
        <x:v>46192</x:v>
      </x:c>
      <x:c r="C2471" t="str">
        <x:v>Sean Harris</x:v>
      </x:c>
      <x:c r="D2471" t="str">
        <x:v>Permanent</x:v>
      </x:c>
      <x:c r="E2471" t="str">
        <x:v>Thurrock</x:v>
      </x:c>
      <x:c r="F2471" t="str">
        <x:v>Operative Porter</x:v>
      </x:c>
      <x:c r="G2471" t="str">
        <x:v>402264</x:v>
      </x:c>
      <x:c r="H2471" t="str">
        <x:v>AlixPartners LLP</x:v>
      </x:c>
      <x:c r="I2471" s="22" t="n">
        <x:v>9.5</x:v>
      </x:c>
      <x:c r="J2471" t="str">
        <x:v>Worked</x:v>
      </x:c>
      <x:c r="K2471" t="str">
        <x:v>Employee 104364; home branch Thurrock; assigned role Operative Porter | Deployment branch: Thurrock | Actual role: Operative Driver | Jobs: 402264 | Customers: AlixPartners LLP | Actual hours: 9.5; source records: 1</x:v>
      </x:c>
      <x:c r="L2471" t="str">
        <x:v>Include</x:v>
      </x:c>
      <x:c r="M2471"/>
      <x:c r="N2471"/>
    </x:row>
    <x:row r="2472">
      <x:c r="A2472" t="str">
        <x:v>Sean Harris|2026-06-22</x:v>
      </x:c>
      <x:c r="B2472" s="888" t="n">
        <x:v>46195</x:v>
      </x:c>
      <x:c r="C2472" t="str">
        <x:v>Sean Harris</x:v>
      </x:c>
      <x:c r="D2472" t="str">
        <x:v>Permanent</x:v>
      </x:c>
      <x:c r="E2472" t="str">
        <x:v>Thurrock</x:v>
      </x:c>
      <x:c r="F2472" t="str">
        <x:v>Operative Porter</x:v>
      </x:c>
      <x:c r="G2472" t="str">
        <x:v>399725</x:v>
      </x:c>
      <x:c r="H2472" t="str">
        <x:v>Methodist Church of Great Britain</x:v>
      </x:c>
      <x:c r="I2472" s="22" t="n">
        <x:v>8</x:v>
      </x:c>
      <x:c r="J2472" t="str">
        <x:v>Worked</x:v>
      </x:c>
      <x:c r="K2472" t="str">
        <x:v>Employee 104364; home branch Thurrock; assigned role Operative Porter | Deployment branch: Thurrock | Actual role: Operative Driver | Jobs: 399725 | Customers: Methodist Church of Great Britain | Actual hours: 8.0; source records: 1</x:v>
      </x:c>
      <x:c r="L2472" t="str">
        <x:v>Include</x:v>
      </x:c>
      <x:c r="M2472"/>
      <x:c r="N2472"/>
    </x:row>
    <x:row r="2473">
      <x:c r="A2473" t="str">
        <x:v>Sean Harris|2026-06-23</x:v>
      </x:c>
      <x:c r="B2473" s="888" t="n">
        <x:v>46196</x:v>
      </x:c>
      <x:c r="C2473" t="str">
        <x:v>Sean Harris</x:v>
      </x:c>
      <x:c r="D2473" t="str">
        <x:v>Permanent</x:v>
      </x:c>
      <x:c r="E2473" t="str">
        <x:v>Thurrock</x:v>
      </x:c>
      <x:c r="F2473" t="str">
        <x:v>Operative Porter</x:v>
      </x:c>
      <x:c r="G2473" t="str">
        <x:v>399725</x:v>
      </x:c>
      <x:c r="H2473" t="str">
        <x:v>Methodist Church of Great Britain</x:v>
      </x:c>
      <x:c r="I2473" s="22" t="n">
        <x:v>6</x:v>
      </x:c>
      <x:c r="J2473" t="str">
        <x:v>Worked</x:v>
      </x:c>
      <x:c r="K2473" t="str">
        <x:v>Employee 104364; home branch Thurrock; assigned role Operative Porter | Deployment branch: Thurrock | Actual role: Operative Driver | Jobs: 399725 | Customers: Methodist Church of Great Britain | Actual hours: 6.0; source records: 1</x:v>
      </x:c>
      <x:c r="L2473" t="str">
        <x:v>Include</x:v>
      </x:c>
      <x:c r="M2473"/>
      <x:c r="N2473"/>
    </x:row>
    <x:row r="2474">
      <x:c r="A2474" t="str">
        <x:v>Sean Harris|2026-06-24</x:v>
      </x:c>
      <x:c r="B2474" s="888" t="n">
        <x:v>46197</x:v>
      </x:c>
      <x:c r="C2474" t="str">
        <x:v>Sean Harris</x:v>
      </x:c>
      <x:c r="D2474" t="str">
        <x:v>Permanent</x:v>
      </x:c>
      <x:c r="E2474" t="str">
        <x:v>Thurrock</x:v>
      </x:c>
      <x:c r="F2474" t="str">
        <x:v>Operative Porter</x:v>
      </x:c>
      <x:c r="G2474" t="str">
        <x:v>401327</x:v>
      </x:c>
      <x:c r="H2474" t="str">
        <x:v>Fortress Investment Group</x:v>
      </x:c>
      <x:c r="I2474" s="22" t="n">
        <x:v>11</x:v>
      </x:c>
      <x:c r="J2474" t="str">
        <x:v>Worked</x:v>
      </x:c>
      <x:c r="K2474" t="str">
        <x:v>Employee 104364; home branch Thurrock; assigned role Operative Porter | Deployment branch: Thurrock | Actual role: Operative Driver | Jobs: 401327 | Customers: Fortress Investment Group | Actual hours: 11.0; source records: 1</x:v>
      </x:c>
      <x:c r="L2474" t="str">
        <x:v>Include</x:v>
      </x:c>
      <x:c r="M2474"/>
      <x:c r="N2474"/>
    </x:row>
    <x:row r="2475">
      <x:c r="A2475" t="str">
        <x:v>Sean Harris|2026-06-25</x:v>
      </x:c>
      <x:c r="B2475" s="888" t="n">
        <x:v>46198</x:v>
      </x:c>
      <x:c r="C2475" t="str">
        <x:v>Sean Harris</x:v>
      </x:c>
      <x:c r="D2475" t="str">
        <x:v>Permanent</x:v>
      </x:c>
      <x:c r="E2475" t="str">
        <x:v>Thurrock</x:v>
      </x:c>
      <x:c r="F2475" t="str">
        <x:v>Operative Porter</x:v>
      </x:c>
      <x:c r="G2475"/>
      <x:c r="H2475"/>
      <x:c r="I2475" s="22" t="n">
        <x:v>0</x:v>
      </x:c>
      <x:c r="J2475" t="str">
        <x:v>Annual leave</x:v>
      </x:c>
      <x:c r="K2475" t="str">
        <x:v>Employee 104364; home branch Thurrock; assigned role Operative Porter | Leave: Annual Leave (Hours) | Leave calendar basis: Variable-pattern period</x:v>
      </x:c>
      <x:c r="L2475" t="str">
        <x:v>Include</x:v>
      </x:c>
      <x:c r="M2475"/>
      <x:c r="N2475"/>
    </x:row>
    <x:row r="2476">
      <x:c r="A2476" t="str">
        <x:v>Sean Harris|2026-06-26</x:v>
      </x:c>
      <x:c r="B2476" s="888" t="n">
        <x:v>46199</x:v>
      </x:c>
      <x:c r="C2476" t="str">
        <x:v>Sean Harris</x:v>
      </x:c>
      <x:c r="D2476" t="str">
        <x:v>Permanent</x:v>
      </x:c>
      <x:c r="E2476" t="str">
        <x:v>Thurrock</x:v>
      </x:c>
      <x:c r="F2476" t="str">
        <x:v>Operative Porter</x:v>
      </x:c>
      <x:c r="G2476"/>
      <x:c r="H2476"/>
      <x:c r="I2476" s="22" t="n">
        <x:v>0</x:v>
      </x:c>
      <x:c r="J2476" t="str">
        <x:v>Annual leave</x:v>
      </x:c>
      <x:c r="K2476" t="str">
        <x:v>Employee 104364; home branch Thurrock; assigned role Operative Porter | Leave: Annual Leave (Hours) | Leave calendar basis: Variable-pattern period</x:v>
      </x:c>
      <x:c r="L2476" t="str">
        <x:v>Include</x:v>
      </x:c>
      <x:c r="M2476"/>
      <x:c r="N2476"/>
    </x:row>
    <x:row r="2477">
      <x:c r="A2477" t="str">
        <x:v>Sean Harris|2026-06-29</x:v>
      </x:c>
      <x:c r="B2477" s="888" t="n">
        <x:v>46202</x:v>
      </x:c>
      <x:c r="C2477" t="str">
        <x:v>Sean Harris</x:v>
      </x:c>
      <x:c r="D2477" t="str">
        <x:v>Permanent</x:v>
      </x:c>
      <x:c r="E2477" t="str">
        <x:v>Thurrock</x:v>
      </x:c>
      <x:c r="F2477" t="str">
        <x:v>Operative Porter</x:v>
      </x:c>
      <x:c r="G2477"/>
      <x:c r="H2477"/>
      <x:c r="I2477" s="22" t="n">
        <x:v>0</x:v>
      </x:c>
      <x:c r="J2477" t="str">
        <x:v>Annual leave</x:v>
      </x:c>
      <x:c r="K2477" t="str">
        <x:v>Employee 104364; home branch Thurrock; assigned role Operative Porter | Leave: Annual Leave (Hours) | Leave calendar basis: Variable-pattern period</x:v>
      </x:c>
      <x:c r="L2477" t="str">
        <x:v>Include</x:v>
      </x:c>
      <x:c r="M2477"/>
      <x:c r="N2477"/>
    </x:row>
    <x:row r="2478">
      <x:c r="A2478" t="str">
        <x:v>Sean Harris|2026-06-30</x:v>
      </x:c>
      <x:c r="B2478" s="888" t="n">
        <x:v>46203</x:v>
      </x:c>
      <x:c r="C2478" t="str">
        <x:v>Sean Harris</x:v>
      </x:c>
      <x:c r="D2478" t="str">
        <x:v>Permanent</x:v>
      </x:c>
      <x:c r="E2478" t="str">
        <x:v>Thurrock</x:v>
      </x:c>
      <x:c r="F2478" t="str">
        <x:v>Operative Porter</x:v>
      </x:c>
      <x:c r="G2478"/>
      <x:c r="H2478"/>
      <x:c r="I2478" s="22" t="n">
        <x:v>0</x:v>
      </x:c>
      <x:c r="J2478" t="str">
        <x:v>Annual leave</x:v>
      </x:c>
      <x:c r="K2478" t="str">
        <x:v>Employee 104364; home branch Thurrock; assigned role Operative Porter | Leave: Annual Leave (Hours) | Leave calendar basis: Variable-pattern period</x:v>
      </x:c>
      <x:c r="L2478" t="str">
        <x:v>Include</x:v>
      </x:c>
      <x:c r="M2478"/>
      <x:c r="N2478"/>
    </x:row>
    <x:row r="2479">
      <x:c r="A2479" t="str">
        <x:v>Serdzhin Aliev|2026-06-01</x:v>
      </x:c>
      <x:c r="B2479" s="888" t="n">
        <x:v>46174</x:v>
      </x:c>
      <x:c r="C2479" t="str">
        <x:v>Serdzhin Aliev</x:v>
      </x:c>
      <x:c r="D2479" t="str">
        <x:v>Permanent</x:v>
      </x:c>
      <x:c r="E2479" t="str">
        <x:v>Birmingham</x:v>
      </x:c>
      <x:c r="F2479" t="str">
        <x:v>Operative Driver</x:v>
      </x:c>
      <x:c r="G2479" t="str">
        <x:v>401735</x:v>
      </x:c>
      <x:c r="H2479" t="str">
        <x:v>The Automobile Association</x:v>
      </x:c>
      <x:c r="I2479" s="22" t="n">
        <x:v>9</x:v>
      </x:c>
      <x:c r="J2479" t="str">
        <x:v>Worked</x:v>
      </x:c>
      <x:c r="K2479" t="str">
        <x:v>Employee 1719; home branch Birmingham; assigned role Operative Driver | Deployment branch: Birmingham | Actual role: Operative Driver | Jobs: 401735 | Customers: The Automobile Association | Actual hours: 9.0; source records: 1</x:v>
      </x:c>
      <x:c r="L2479" t="str">
        <x:v>Include</x:v>
      </x:c>
      <x:c r="M2479"/>
      <x:c r="N2479"/>
    </x:row>
    <x:row r="2480">
      <x:c r="A2480" t="str">
        <x:v>Serdzhin Aliev|2026-06-02</x:v>
      </x:c>
      <x:c r="B2480" s="888" t="n">
        <x:v>46175</x:v>
      </x:c>
      <x:c r="C2480" t="str">
        <x:v>Serdzhin Aliev</x:v>
      </x:c>
      <x:c r="D2480" t="str">
        <x:v>Permanent</x:v>
      </x:c>
      <x:c r="E2480" t="str">
        <x:v>Birmingham</x:v>
      </x:c>
      <x:c r="F2480" t="str">
        <x:v>Operative Driver</x:v>
      </x:c>
      <x:c r="G2480" t="str">
        <x:v>401198</x:v>
      </x:c>
      <x:c r="H2480" t="str">
        <x:v>The Open University</x:v>
      </x:c>
      <x:c r="I2480" s="22" t="n">
        <x:v>7.5</x:v>
      </x:c>
      <x:c r="J2480" t="str">
        <x:v>Worked</x:v>
      </x:c>
      <x:c r="K2480" t="str">
        <x:v>Employee 1719; home branch Birmingham; assigned role Operative Driver | Deployment branch: Birmingham | Actual role: Operative Driver | Jobs: 401198 | Customers: The Open University | Actual hours: 7.5; source records: 1</x:v>
      </x:c>
      <x:c r="L2480" t="str">
        <x:v>Include</x:v>
      </x:c>
      <x:c r="M2480"/>
      <x:c r="N2480"/>
    </x:row>
    <x:row r="2481">
      <x:c r="A2481" t="str">
        <x:v>Serdzhin Aliev|2026-06-03</x:v>
      </x:c>
      <x:c r="B2481" s="888" t="n">
        <x:v>46176</x:v>
      </x:c>
      <x:c r="C2481" t="str">
        <x:v>Serdzhin Aliev</x:v>
      </x:c>
      <x:c r="D2481" t="str">
        <x:v>Permanent</x:v>
      </x:c>
      <x:c r="E2481" t="str">
        <x:v>Birmingham</x:v>
      </x:c>
      <x:c r="F2481" t="str">
        <x:v>Operative Driver</x:v>
      </x:c>
      <x:c r="G2481" t="str">
        <x:v>401198</x:v>
      </x:c>
      <x:c r="H2481" t="str">
        <x:v>The Open University</x:v>
      </x:c>
      <x:c r="I2481" s="22" t="n">
        <x:v>9.75</x:v>
      </x:c>
      <x:c r="J2481" t="str">
        <x:v>Worked</x:v>
      </x:c>
      <x:c r="K2481" t="str">
        <x:v>Employee 1719; home branch Birmingham; assigned role Operative Driver | Deployment branch: Birmingham | Actual role: Operative Driver | Jobs: 401198 | Customers: The Open University | Actual hours: 9.8; source records: 1</x:v>
      </x:c>
      <x:c r="L2481" t="str">
        <x:v>Include</x:v>
      </x:c>
      <x:c r="M2481"/>
      <x:c r="N2481"/>
    </x:row>
    <x:row r="2482">
      <x:c r="A2482" t="str">
        <x:v>Serdzhin Aliev|2026-06-04</x:v>
      </x:c>
      <x:c r="B2482" s="888" t="n">
        <x:v>46177</x:v>
      </x:c>
      <x:c r="C2482" t="str">
        <x:v>Serdzhin Aliev</x:v>
      </x:c>
      <x:c r="D2482" t="str">
        <x:v>Permanent</x:v>
      </x:c>
      <x:c r="E2482" t="str">
        <x:v>Birmingham</x:v>
      </x:c>
      <x:c r="F2482" t="str">
        <x:v>Operative Driver</x:v>
      </x:c>
      <x:c r="G2482" t="str">
        <x:v>401198</x:v>
      </x:c>
      <x:c r="H2482" t="str">
        <x:v>The Open University</x:v>
      </x:c>
      <x:c r="I2482" s="22" t="n">
        <x:v>6</x:v>
      </x:c>
      <x:c r="J2482" t="str">
        <x:v>Worked</x:v>
      </x:c>
      <x:c r="K2482" t="str">
        <x:v>Employee 1719; home branch Birmingham; assigned role Operative Driver | Deployment branch: Birmingham | Actual role: Operative Driver | Jobs: 401198 | Customers: The Open University | Actual hours: 6.0; source records: 1</x:v>
      </x:c>
      <x:c r="L2482" t="str">
        <x:v>Include</x:v>
      </x:c>
      <x:c r="M2482"/>
      <x:c r="N2482"/>
    </x:row>
    <x:row r="2483">
      <x:c r="A2483" t="str">
        <x:v>Serdzhin Aliev|2026-06-05</x:v>
      </x:c>
      <x:c r="B2483" s="888" t="n">
        <x:v>46178</x:v>
      </x:c>
      <x:c r="C2483" t="str">
        <x:v>Serdzhin Aliev</x:v>
      </x:c>
      <x:c r="D2483" t="str">
        <x:v>Permanent</x:v>
      </x:c>
      <x:c r="E2483" t="str">
        <x:v>Birmingham</x:v>
      </x:c>
      <x:c r="F2483" t="str">
        <x:v>Operative Driver</x:v>
      </x:c>
      <x:c r="G2483" t="str">
        <x:v>401198</x:v>
      </x:c>
      <x:c r="H2483" t="str">
        <x:v>The Open University</x:v>
      </x:c>
      <x:c r="I2483" s="22" t="n">
        <x:v>5.75</x:v>
      </x:c>
      <x:c r="J2483" t="str">
        <x:v>Worked</x:v>
      </x:c>
      <x:c r="K2483" t="str">
        <x:v>Employee 1719; home branch Birmingham; assigned role Operative Driver | Deployment branch: Birmingham | Actual role: Operative Driver | Jobs: 401198 | Customers: The Open University | Actual hours: 5.8; source records: 1</x:v>
      </x:c>
      <x:c r="L2483" t="str">
        <x:v>Include</x:v>
      </x:c>
      <x:c r="M2483"/>
      <x:c r="N2483"/>
    </x:row>
    <x:row r="2484">
      <x:c r="A2484" t="str">
        <x:v>Serdzhin Aliev|2026-06-08</x:v>
      </x:c>
      <x:c r="B2484" s="888" t="n">
        <x:v>46181</x:v>
      </x:c>
      <x:c r="C2484" t="str">
        <x:v>Serdzhin Aliev</x:v>
      </x:c>
      <x:c r="D2484" t="str">
        <x:v>Permanent</x:v>
      </x:c>
      <x:c r="E2484" t="str">
        <x:v>Birmingham</x:v>
      </x:c>
      <x:c r="F2484" t="str">
        <x:v>Operative Driver</x:v>
      </x:c>
      <x:c r="G2484" t="str">
        <x:v>401198</x:v>
      </x:c>
      <x:c r="H2484" t="str">
        <x:v>The Open University</x:v>
      </x:c>
      <x:c r="I2484" s="22" t="n">
        <x:v>6</x:v>
      </x:c>
      <x:c r="J2484" t="str">
        <x:v>Worked</x:v>
      </x:c>
      <x:c r="K2484" t="str">
        <x:v>Employee 1719; home branch Birmingham; assigned role Operative Driver | Deployment branch: Birmingham | Actual role: Operative Driver | Jobs: 401198 | Customers: The Open University | Actual hours: 6.0; source records: 1</x:v>
      </x:c>
      <x:c r="L2484" t="str">
        <x:v>Include</x:v>
      </x:c>
      <x:c r="M2484"/>
      <x:c r="N2484"/>
    </x:row>
    <x:row r="2485">
      <x:c r="A2485" t="str">
        <x:v>Serdzhin Aliev|2026-06-09</x:v>
      </x:c>
      <x:c r="B2485" s="888" t="n">
        <x:v>46182</x:v>
      </x:c>
      <x:c r="C2485" t="str">
        <x:v>Serdzhin Aliev</x:v>
      </x:c>
      <x:c r="D2485" t="str">
        <x:v>Permanent</x:v>
      </x:c>
      <x:c r="E2485" t="str">
        <x:v>Birmingham</x:v>
      </x:c>
      <x:c r="F2485" t="str">
        <x:v>Operative Driver</x:v>
      </x:c>
      <x:c r="G2485" t="str">
        <x:v>401968</x:v>
      </x:c>
      <x:c r="H2485" t="str">
        <x:v>The Open University - Gardiner Blocks</x:v>
      </x:c>
      <x:c r="I2485" s="22" t="n">
        <x:v>13</x:v>
      </x:c>
      <x:c r="J2485" t="str">
        <x:v>Worked</x:v>
      </x:c>
      <x:c r="K2485" t="str">
        <x:v>Employee 1719; home branch Birmingham; assigned role Operative Driver | Deployment branch: Birmingham | Actual role: Operative Driver | Jobs: 401968 | Customers: The Open University - Gardiner Blocks | Actual hours: 13.0; source records: 1</x:v>
      </x:c>
      <x:c r="L2485" t="str">
        <x:v>Include</x:v>
      </x:c>
      <x:c r="M2485"/>
      <x:c r="N2485"/>
    </x:row>
    <x:row r="2486">
      <x:c r="A2486" t="str">
        <x:v>Serdzhin Aliev|2026-06-10</x:v>
      </x:c>
      <x:c r="B2486" s="888" t="n">
        <x:v>46183</x:v>
      </x:c>
      <x:c r="C2486" t="str">
        <x:v>Serdzhin Aliev</x:v>
      </x:c>
      <x:c r="D2486" t="str">
        <x:v>Permanent</x:v>
      </x:c>
      <x:c r="E2486" t="str">
        <x:v>Birmingham</x:v>
      </x:c>
      <x:c r="F2486" t="str">
        <x:v>Operative Driver</x:v>
      </x:c>
      <x:c r="G2486" t="str">
        <x:v>401968</x:v>
      </x:c>
      <x:c r="H2486" t="str">
        <x:v>The Open University - Gardiner Blocks</x:v>
      </x:c>
      <x:c r="I2486" s="22" t="n">
        <x:v>7.5</x:v>
      </x:c>
      <x:c r="J2486" t="str">
        <x:v>Worked</x:v>
      </x:c>
      <x:c r="K2486" t="str">
        <x:v>Employee 1719; home branch Birmingham; assigned role Operative Driver | Deployment branch: Birmingham | Actual role: Operative Driver | Jobs: 401968 | Customers: The Open University - Gardiner Blocks | Actual hours: 7.5; source records: 1</x:v>
      </x:c>
      <x:c r="L2486" t="str">
        <x:v>Include</x:v>
      </x:c>
      <x:c r="M2486"/>
      <x:c r="N2486"/>
    </x:row>
    <x:row r="2487">
      <x:c r="A2487" t="str">
        <x:v>Serdzhin Aliev|2026-06-11</x:v>
      </x:c>
      <x:c r="B2487" s="888" t="n">
        <x:v>46184</x:v>
      </x:c>
      <x:c r="C2487" t="str">
        <x:v>Serdzhin Aliev</x:v>
      </x:c>
      <x:c r="D2487" t="str">
        <x:v>Permanent</x:v>
      </x:c>
      <x:c r="E2487" t="str">
        <x:v>Birmingham</x:v>
      </x:c>
      <x:c r="F2487" t="str">
        <x:v>Operative Driver</x:v>
      </x:c>
      <x:c r="G2487" t="str">
        <x:v>402065, 401968</x:v>
      </x:c>
      <x:c r="H2487" t="str">
        <x:v>Equans Services Limited; The Open University - Gardiner Blocks</x:v>
      </x:c>
      <x:c r="I2487" s="22" t="n">
        <x:v>12</x:v>
      </x:c>
      <x:c r="J2487" t="str">
        <x:v>Worked — 2 records</x:v>
      </x:c>
      <x:c r="K2487" t="str">
        <x:v>Employee 1719; home branch Birmingham; assigned role Operative Driver | Deployment branch: Birmingham | Actual role: Operative Driver | Jobs: 402065, 401968 | Customers: Equans Services Limited; The Open University - Gardiner Blocks | Actual hours: 12.0; source records: 2</x:v>
      </x:c>
      <x:c r="L2487" t="str">
        <x:v>Include</x:v>
      </x:c>
      <x:c r="M2487"/>
      <x:c r="N2487"/>
    </x:row>
    <x:row r="2488">
      <x:c r="A2488" t="str">
        <x:v>Serdzhin Aliev|2026-06-12</x:v>
      </x:c>
      <x:c r="B2488" s="888" t="n">
        <x:v>46185</x:v>
      </x:c>
      <x:c r="C2488" t="str">
        <x:v>Serdzhin Aliev</x:v>
      </x:c>
      <x:c r="D2488" t="str">
        <x:v>Permanent</x:v>
      </x:c>
      <x:c r="E2488" t="str">
        <x:v>Birmingham</x:v>
      </x:c>
      <x:c r="F2488" t="str">
        <x:v>Operative Driver</x:v>
      </x:c>
      <x:c r="G2488" t="str">
        <x:v>396008</x:v>
      </x:c>
      <x:c r="H2488" t="str">
        <x:v>HSBC - Branch Audits (1)</x:v>
      </x:c>
      <x:c r="I2488" s="22" t="n">
        <x:v>7.5</x:v>
      </x:c>
      <x:c r="J2488" t="str">
        <x:v>Worked</x:v>
      </x:c>
      <x:c r="K2488" t="str">
        <x:v>Employee 1719; home branch Birmingham; assigned role Operative Driver | Deployment branch: Birmingham | Actual role: Operative Driver | Jobs: 396008 | Customers: HSBC - Branch Audits (1) | Actual hours: 7.5; source records: 1</x:v>
      </x:c>
      <x:c r="L2488" t="str">
        <x:v>Include</x:v>
      </x:c>
      <x:c r="M2488"/>
      <x:c r="N2488"/>
    </x:row>
    <x:row r="2489">
      <x:c r="A2489" t="str">
        <x:v>Serdzhin Aliev|2026-06-15</x:v>
      </x:c>
      <x:c r="B2489" s="888" t="n">
        <x:v>46188</x:v>
      </x:c>
      <x:c r="C2489" t="str">
        <x:v>Serdzhin Aliev</x:v>
      </x:c>
      <x:c r="D2489" t="str">
        <x:v>Permanent</x:v>
      </x:c>
      <x:c r="E2489" t="str">
        <x:v>Birmingham</x:v>
      </x:c>
      <x:c r="F2489" t="str">
        <x:v>Operative Driver</x:v>
      </x:c>
      <x:c r="G2489" t="str">
        <x:v>401968</x:v>
      </x:c>
      <x:c r="H2489" t="str">
        <x:v>The Open University - Gardiner Blocks</x:v>
      </x:c>
      <x:c r="I2489" s="22" t="n">
        <x:v>9</x:v>
      </x:c>
      <x:c r="J2489" t="str">
        <x:v>Worked</x:v>
      </x:c>
      <x:c r="K2489" t="str">
        <x:v>Employee 1719; home branch Birmingham; assigned role Operative Driver | Deployment branch: Birmingham | Actual role: Operative Driver | Jobs: 401968 | Customers: The Open University - Gardiner Blocks | Actual hours: 9.0; source records: 1</x:v>
      </x:c>
      <x:c r="L2489" t="str">
        <x:v>Include</x:v>
      </x:c>
      <x:c r="M2489"/>
      <x:c r="N2489"/>
    </x:row>
    <x:row r="2490">
      <x:c r="A2490" t="str">
        <x:v>Serdzhin Aliev|2026-06-16</x:v>
      </x:c>
      <x:c r="B2490" s="888" t="n">
        <x:v>46189</x:v>
      </x:c>
      <x:c r="C2490" t="str">
        <x:v>Serdzhin Aliev</x:v>
      </x:c>
      <x:c r="D2490" t="str">
        <x:v>Permanent</x:v>
      </x:c>
      <x:c r="E2490" t="str">
        <x:v>Birmingham</x:v>
      </x:c>
      <x:c r="F2490" t="str">
        <x:v>Operative Driver</x:v>
      </x:c>
      <x:c r="G2490" t="str">
        <x:v>401968</x:v>
      </x:c>
      <x:c r="H2490" t="str">
        <x:v>The Open University - Gardiner Blocks</x:v>
      </x:c>
      <x:c r="I2490" s="22" t="n">
        <x:v>4</x:v>
      </x:c>
      <x:c r="J2490" t="str">
        <x:v>Worked</x:v>
      </x:c>
      <x:c r="K2490" t="str">
        <x:v>Employee 1719; home branch Birmingham; assigned role Operative Driver | Deployment branch: Birmingham | Actual role: Operative Driver | Jobs: 401968 | Customers: The Open University - Gardiner Blocks | Actual hours: 4.0; source records: 1</x:v>
      </x:c>
      <x:c r="L2490" t="str">
        <x:v>Include</x:v>
      </x:c>
      <x:c r="M2490"/>
      <x:c r="N2490"/>
    </x:row>
    <x:row r="2491">
      <x:c r="A2491" t="str">
        <x:v>Serdzhin Aliev|2026-06-17</x:v>
      </x:c>
      <x:c r="B2491" s="888" t="n">
        <x:v>46190</x:v>
      </x:c>
      <x:c r="C2491" t="str">
        <x:v>Serdzhin Aliev</x:v>
      </x:c>
      <x:c r="D2491" t="str">
        <x:v>Permanent</x:v>
      </x:c>
      <x:c r="E2491" t="str">
        <x:v>Birmingham</x:v>
      </x:c>
      <x:c r="F2491" t="str">
        <x:v>Operative Driver</x:v>
      </x:c>
      <x:c r="G2491" t="str">
        <x:v>402818</x:v>
      </x:c>
      <x:c r="H2491" t="str">
        <x:v>Midland Heart</x:v>
      </x:c>
      <x:c r="I2491" s="22" t="n">
        <x:v>11</x:v>
      </x:c>
      <x:c r="J2491" t="str">
        <x:v>Worked</x:v>
      </x:c>
      <x:c r="K2491" t="str">
        <x:v>Employee 1719; home branch Birmingham; assigned role Operative Driver | Deployment branch: Birmingham | Actual role: Operative Driver | Jobs: 402818 | Customers: Midland Heart | Actual hours: 11.0; source records: 1</x:v>
      </x:c>
      <x:c r="L2491" t="str">
        <x:v>Include</x:v>
      </x:c>
      <x:c r="M2491"/>
      <x:c r="N2491"/>
    </x:row>
    <x:row r="2492">
      <x:c r="A2492" t="str">
        <x:v>Serdzhin Aliev|2026-06-18</x:v>
      </x:c>
      <x:c r="B2492" s="888" t="n">
        <x:v>46191</x:v>
      </x:c>
      <x:c r="C2492" t="str">
        <x:v>Serdzhin Aliev</x:v>
      </x:c>
      <x:c r="D2492" t="str">
        <x:v>Permanent</x:v>
      </x:c>
      <x:c r="E2492" t="str">
        <x:v>Birmingham</x:v>
      </x:c>
      <x:c r="F2492" t="str">
        <x:v>Operative Driver</x:v>
      </x:c>
      <x:c r="G2492" t="str">
        <x:v>401968</x:v>
      </x:c>
      <x:c r="H2492" t="str">
        <x:v>The Open University - Gardiner Blocks</x:v>
      </x:c>
      <x:c r="I2492" s="22" t="n">
        <x:v>7</x:v>
      </x:c>
      <x:c r="J2492" t="str">
        <x:v>Worked — 2 records</x:v>
      </x:c>
      <x:c r="K2492" t="str">
        <x:v>Employee 1719; home branch Birmingham; assigned role Operative Driver | Deployment branch: Birmingham | Actual role: Operative Driver | Jobs: 401968 | Customers: The Open University - Gardiner Blocks | Actual hours: 7.0; source records: 2</x:v>
      </x:c>
      <x:c r="L2492" t="str">
        <x:v>Include</x:v>
      </x:c>
      <x:c r="M2492"/>
      <x:c r="N2492"/>
    </x:row>
    <x:row r="2493">
      <x:c r="A2493" t="str">
        <x:v>Serdzhin Aliev|2026-06-19</x:v>
      </x:c>
      <x:c r="B2493" s="888" t="n">
        <x:v>46192</x:v>
      </x:c>
      <x:c r="C2493" t="str">
        <x:v>Serdzhin Aliev</x:v>
      </x:c>
      <x:c r="D2493" t="str">
        <x:v>Permanent</x:v>
      </x:c>
      <x:c r="E2493" t="str">
        <x:v>Birmingham</x:v>
      </x:c>
      <x:c r="F2493" t="str">
        <x:v>Operative Driver</x:v>
      </x:c>
      <x:c r="G2493" t="str">
        <x:v>401968</x:v>
      </x:c>
      <x:c r="H2493" t="str">
        <x:v>The Open University - Gardiner Blocks</x:v>
      </x:c>
      <x:c r="I2493" s="22" t="n">
        <x:v>13</x:v>
      </x:c>
      <x:c r="J2493" t="str">
        <x:v>Worked</x:v>
      </x:c>
      <x:c r="K2493" t="str">
        <x:v>Employee 1719; home branch Birmingham; assigned role Operative Driver | Deployment branch: Birmingham | Actual role: Operative Driver | Jobs: 401968 | Customers: The Open University - Gardiner Blocks | Actual hours: 13.0; source records: 1</x:v>
      </x:c>
      <x:c r="L2493" t="str">
        <x:v>Include</x:v>
      </x:c>
      <x:c r="M2493"/>
      <x:c r="N2493"/>
    </x:row>
    <x:row r="2494">
      <x:c r="A2494" t="str">
        <x:v>Serdzhin Aliev|2026-06-20</x:v>
      </x:c>
      <x:c r="B2494" s="888" t="n">
        <x:v>46193</x:v>
      </x:c>
      <x:c r="C2494" t="str">
        <x:v>Serdzhin Aliev</x:v>
      </x:c>
      <x:c r="D2494" t="str">
        <x:v>Permanent</x:v>
      </x:c>
      <x:c r="E2494" t="str">
        <x:v>Birmingham</x:v>
      </x:c>
      <x:c r="F2494" t="str">
        <x:v>Operative Driver</x:v>
      </x:c>
      <x:c r="G2494" t="str">
        <x:v>402370</x:v>
      </x:c>
      <x:c r="H2494" t="str">
        <x:v>Midland Heart</x:v>
      </x:c>
      <x:c r="I2494" s="22" t="n">
        <x:v>4.5</x:v>
      </x:c>
      <x:c r="J2494" t="str">
        <x:v>Worked</x:v>
      </x:c>
      <x:c r="K2494" t="str">
        <x:v>Employee 1719; home branch Birmingham; assigned role Operative Driver | Deployment branch: Birmingham | Actual role: Operative Driver | Jobs: 402370 | Customers: Midland Heart | Actual hours: 4.5; source records: 1</x:v>
      </x:c>
      <x:c r="L2494" t="str">
        <x:v>Include</x:v>
      </x:c>
      <x:c r="M2494"/>
      <x:c r="N2494"/>
    </x:row>
    <x:row r="2495">
      <x:c r="A2495" t="str">
        <x:v>Serdzhin Aliev|2026-06-22</x:v>
      </x:c>
      <x:c r="B2495" s="888" t="n">
        <x:v>46195</x:v>
      </x:c>
      <x:c r="C2495" t="str">
        <x:v>Serdzhin Aliev</x:v>
      </x:c>
      <x:c r="D2495" t="str">
        <x:v>Permanent</x:v>
      </x:c>
      <x:c r="E2495" t="str">
        <x:v>Birmingham</x:v>
      </x:c>
      <x:c r="F2495" t="str">
        <x:v>Operative Driver</x:v>
      </x:c>
      <x:c r="G2495" t="str">
        <x:v>401968</x:v>
      </x:c>
      <x:c r="H2495" t="str">
        <x:v>The Open University - Gardiner Blocks</x:v>
      </x:c>
      <x:c r="I2495" s="22" t="n">
        <x:v>6.25</x:v>
      </x:c>
      <x:c r="J2495" t="str">
        <x:v>CONFLICT — Worked + leave</x:v>
      </x:c>
      <x:c r="K2495" t="str">
        <x:v>Employee 1719; home branch Birmingham; assigned role Operative Driver | Deployment branch: Birmingham | Actual role: Operative Driver | Jobs: 401968 | Customers: The Open University - Gardiner Blocks | Actual hours: 6.2; source records: 1 | Leave: Annual Leave (Hours) | Leave calendar basis: Variable-pattern period</x:v>
      </x:c>
      <x:c r="L2495" t="str">
        <x:v>Include</x:v>
      </x:c>
      <x:c r="M2495"/>
      <x:c r="N2495"/>
    </x:row>
    <x:row r="2496">
      <x:c r="A2496" t="str">
        <x:v>Serdzhin Aliev|2026-06-23</x:v>
      </x:c>
      <x:c r="B2496" s="888" t="n">
        <x:v>46196</x:v>
      </x:c>
      <x:c r="C2496" t="str">
        <x:v>Serdzhin Aliev</x:v>
      </x:c>
      <x:c r="D2496" t="str">
        <x:v>Permanent</x:v>
      </x:c>
      <x:c r="E2496" t="str">
        <x:v>Birmingham</x:v>
      </x:c>
      <x:c r="F2496" t="str">
        <x:v>Operative Driver</x:v>
      </x:c>
      <x:c r="G2496" t="str">
        <x:v>401369, 401968</x:v>
      </x:c>
      <x:c r="H2496" t="str">
        <x:v>Canal &amp; River Trust; The Open University - Gardiner Blocks</x:v>
      </x:c>
      <x:c r="I2496" s="22" t="n">
        <x:v>13.5</x:v>
      </x:c>
      <x:c r="J2496" t="str">
        <x:v>CONFLICT — Worked + leave</x:v>
      </x:c>
      <x:c r="K2496" t="str">
        <x:v>Employee 1719; home branch Birmingham; assigned role Operative Driver | Deployment branch: Birmingham | Actual role: Operative Driver | Jobs: 401369, 401968 | Customers: Canal &amp; River Trust; The Open University - Gardiner Blocks | Actual hours: 13.5; source records: 2 | Leave: Annual Leave (Hours) | Leave calendar basis: Variable-pattern period</x:v>
      </x:c>
      <x:c r="L2496" t="str">
        <x:v>Include</x:v>
      </x:c>
      <x:c r="M2496"/>
      <x:c r="N2496"/>
    </x:row>
    <x:row r="2497">
      <x:c r="A2497" t="str">
        <x:v>Serdzhin Aliev|2026-06-24</x:v>
      </x:c>
      <x:c r="B2497" s="888" t="n">
        <x:v>46197</x:v>
      </x:c>
      <x:c r="C2497" t="str">
        <x:v>Serdzhin Aliev</x:v>
      </x:c>
      <x:c r="D2497" t="str">
        <x:v>Permanent</x:v>
      </x:c>
      <x:c r="E2497" t="str">
        <x:v>Birmingham</x:v>
      </x:c>
      <x:c r="F2497" t="str">
        <x:v>Operative Driver</x:v>
      </x:c>
      <x:c r="G2497" t="str">
        <x:v>401369</x:v>
      </x:c>
      <x:c r="H2497" t="str">
        <x:v>Canal &amp; River Trust</x:v>
      </x:c>
      <x:c r="I2497" s="22" t="n">
        <x:v>7</x:v>
      </x:c>
      <x:c r="J2497" t="str">
        <x:v>CONFLICT — Worked + leave</x:v>
      </x:c>
      <x:c r="K2497" t="str">
        <x:v>Employee 1719; home branch Birmingham; assigned role Operative Driver | Deployment branch: Birmingham | Actual role: Operative Driver | Jobs: 401369 | Customers: Canal &amp; River Trust | Actual hours: 7.0; source records: 1 | Leave: Annual Leave (Hours) | Leave calendar basis: Variable-pattern period</x:v>
      </x:c>
      <x:c r="L2497" t="str">
        <x:v>Include</x:v>
      </x:c>
      <x:c r="M2497"/>
      <x:c r="N2497"/>
    </x:row>
    <x:row r="2498">
      <x:c r="A2498" t="str">
        <x:v>Serdzhin Aliev|2026-06-25</x:v>
      </x:c>
      <x:c r="B2498" s="888" t="n">
        <x:v>46198</x:v>
      </x:c>
      <x:c r="C2498" t="str">
        <x:v>Serdzhin Aliev</x:v>
      </x:c>
      <x:c r="D2498" t="str">
        <x:v>Permanent</x:v>
      </x:c>
      <x:c r="E2498" t="str">
        <x:v>Birmingham</x:v>
      </x:c>
      <x:c r="F2498" t="str">
        <x:v>Operative Driver</x:v>
      </x:c>
      <x:c r="G2498" t="str">
        <x:v>399755, 400158C</x:v>
      </x:c>
      <x:c r="H2498" t="str">
        <x:v>West Midlands Police</x:v>
      </x:c>
      <x:c r="I2498" s="22" t="n">
        <x:v>14</x:v>
      </x:c>
      <x:c r="J2498" t="str">
        <x:v>CONFLICT — Worked + leave</x:v>
      </x:c>
      <x:c r="K2498" t="str">
        <x:v>Employee 1719; home branch Birmingham; assigned role Operative Driver | Deployment branch: Birmingham | Actual role: Operative Driver | Jobs: 399755, 400158C | Customers: West Midlands Police | Actual hours: 14.0; source records: 2 | Leave: Annual Leave (Hours) | Leave calendar basis: Variable-pattern period</x:v>
      </x:c>
      <x:c r="L2498" t="str">
        <x:v>Include</x:v>
      </x:c>
      <x:c r="M2498"/>
      <x:c r="N2498"/>
    </x:row>
    <x:row r="2499">
      <x:c r="A2499" t="str">
        <x:v>Serdzhin Aliev|2026-06-26</x:v>
      </x:c>
      <x:c r="B2499" s="888" t="n">
        <x:v>46199</x:v>
      </x:c>
      <x:c r="C2499" t="str">
        <x:v>Serdzhin Aliev</x:v>
      </x:c>
      <x:c r="D2499" t="str">
        <x:v>Permanent</x:v>
      </x:c>
      <x:c r="E2499" t="str">
        <x:v>Birmingham</x:v>
      </x:c>
      <x:c r="F2499" t="str">
        <x:v>Operative Driver</x:v>
      </x:c>
      <x:c r="G2499" t="str">
        <x:v>401084, 399504D</x:v>
      </x:c>
      <x:c r="H2499" t="str">
        <x:v>Total System Services Processing Europe Ltd; West Midlands Police</x:v>
      </x:c>
      <x:c r="I2499" s="22" t="n">
        <x:v>10</x:v>
      </x:c>
      <x:c r="J2499" t="str">
        <x:v>CONFLICT — Worked + leave</x:v>
      </x:c>
      <x:c r="K2499" t="str">
        <x:v>Employee 1719; home branch Birmingham; assigned role Operative Driver | Deployment branch: Birmingham | Actual role: Operative Driver | Jobs: 401084, 399504D | Customers: Total System Services Processing Europe Ltd; West Midlands Police | Actual hours: 10.0; source records: 2 | Leave: Annual Leave (Hours) | Leave calendar basis: Variable-pattern period</x:v>
      </x:c>
      <x:c r="L2499" t="str">
        <x:v>Include</x:v>
      </x:c>
      <x:c r="M2499"/>
      <x:c r="N2499"/>
    </x:row>
    <x:row r="2500">
      <x:c r="A2500" t="str">
        <x:v>Serdzhin Aliev|2026-06-29</x:v>
      </x:c>
      <x:c r="B2500" s="888" t="n">
        <x:v>46202</x:v>
      </x:c>
      <x:c r="C2500" t="str">
        <x:v>Serdzhin Aliev</x:v>
      </x:c>
      <x:c r="D2500" t="str">
        <x:v>Permanent</x:v>
      </x:c>
      <x:c r="E2500" t="str">
        <x:v>Birmingham</x:v>
      </x:c>
      <x:c r="F2500" t="str">
        <x:v>Operative Driver</x:v>
      </x:c>
      <x:c r="G2500" t="str">
        <x:v>396008</x:v>
      </x:c>
      <x:c r="H2500" t="str">
        <x:v>HSBC - Branch Audits (1)</x:v>
      </x:c>
      <x:c r="I2500" s="22" t="n">
        <x:v>9</x:v>
      </x:c>
      <x:c r="J2500" t="str">
        <x:v>Worked</x:v>
      </x:c>
      <x:c r="K2500" t="str">
        <x:v>Employee 1719; home branch Birmingham; assigned role Operative Driver | Deployment branch: Birmingham | Actual role: Operative Driver | Jobs: 396008 | Customers: HSBC - Branch Audits (1) | Actual hours: 9.0; source records: 1</x:v>
      </x:c>
      <x:c r="L2500" t="str">
        <x:v>Include</x:v>
      </x:c>
      <x:c r="M2500"/>
      <x:c r="N2500"/>
    </x:row>
    <x:row r="2501">
      <x:c r="A2501" t="str">
        <x:v>Serdzhin Aliev|2026-06-30</x:v>
      </x:c>
      <x:c r="B2501" s="888" t="n">
        <x:v>46203</x:v>
      </x:c>
      <x:c r="C2501" t="str">
        <x:v>Serdzhin Aliev</x:v>
      </x:c>
      <x:c r="D2501" t="str">
        <x:v>Permanent</x:v>
      </x:c>
      <x:c r="E2501" t="str">
        <x:v>Birmingham</x:v>
      </x:c>
      <x:c r="F2501" t="str">
        <x:v>Operative Driver</x:v>
      </x:c>
      <x:c r="G2501" t="str">
        <x:v>396008, 401968</x:v>
      </x:c>
      <x:c r="H2501" t="str">
        <x:v>HSBC - Branch Audits (1); The Open University - Gardiner Blocks</x:v>
      </x:c>
      <x:c r="I2501" s="22" t="n">
        <x:v>10.5</x:v>
      </x:c>
      <x:c r="J2501" t="str">
        <x:v>Worked — 2 records</x:v>
      </x:c>
      <x:c r="K2501" t="str">
        <x:v>Employee 1719; home branch Birmingham; assigned role Operative Driver | Deployment branch: Birmingham | Actual role: Operative Driver, Operative Porter | Jobs: 396008, 401968 | Customers: HSBC - Branch Audits (1); The Open University - Gardiner Blocks | Actual hours: 10.5; source records: 2</x:v>
      </x:c>
      <x:c r="L2501" t="str">
        <x:v>Include</x:v>
      </x:c>
      <x:c r="M2501"/>
      <x:c r="N2501"/>
    </x:row>
    <x:row r="2502">
      <x:c r="A2502" t="str">
        <x:v>Shayne Luckman|2026-06-01</x:v>
      </x:c>
      <x:c r="B2502" s="888" t="n">
        <x:v>46174</x:v>
      </x:c>
      <x:c r="C2502" t="str">
        <x:v>Shayne Luckman</x:v>
      </x:c>
      <x:c r="D2502" t="str">
        <x:v>Permanent</x:v>
      </x:c>
      <x:c r="E2502" t="str">
        <x:v>Birmingham</x:v>
      </x:c>
      <x:c r="F2502" t="str">
        <x:v>Operative Porter</x:v>
      </x:c>
      <x:c r="G2502" t="str">
        <x:v>402495</x:v>
      </x:c>
      <x:c r="H2502" t="str">
        <x:v>West Midlands Police</x:v>
      </x:c>
      <x:c r="I2502" s="22" t="n">
        <x:v>5</x:v>
      </x:c>
      <x:c r="J2502" t="str">
        <x:v>Worked</x:v>
      </x:c>
      <x:c r="K2502" t="str">
        <x:v>Employee 103744; home branch Birmingham; assigned role Operative Porter | Deployment branch: Birmingham | Actual role: Operative Porter | Jobs: 402495 | Customers: West Midlands Police | Actual hours: 5.0; source records: 1</x:v>
      </x:c>
      <x:c r="L2502" t="str">
        <x:v>Include</x:v>
      </x:c>
      <x:c r="M2502"/>
      <x:c r="N2502"/>
    </x:row>
    <x:row r="2503">
      <x:c r="A2503" t="str">
        <x:v>Shayne Luckman|2026-06-02</x:v>
      </x:c>
      <x:c r="B2503" s="888" t="n">
        <x:v>46175</x:v>
      </x:c>
      <x:c r="C2503" t="str">
        <x:v>Shayne Luckman</x:v>
      </x:c>
      <x:c r="D2503" t="str">
        <x:v>Permanent</x:v>
      </x:c>
      <x:c r="E2503" t="str">
        <x:v>Birmingham</x:v>
      </x:c>
      <x:c r="F2503" t="str">
        <x:v>Operative Porter</x:v>
      </x:c>
      <x:c r="G2503" t="str">
        <x:v>401198</x:v>
      </x:c>
      <x:c r="H2503" t="str">
        <x:v>The Open University</x:v>
      </x:c>
      <x:c r="I2503" s="22" t="n">
        <x:v>7.5</x:v>
      </x:c>
      <x:c r="J2503" t="str">
        <x:v>Worked</x:v>
      </x:c>
      <x:c r="K2503" t="str">
        <x:v>Employee 103744; home branch Birmingham; assigned role Operative Porter | Deployment branch: Birmingham | Actual role: Operative Porter | Jobs: 401198 | Customers: The Open University | Actual hours: 7.5; source records: 1</x:v>
      </x:c>
      <x:c r="L2503" t="str">
        <x:v>Include</x:v>
      </x:c>
      <x:c r="M2503"/>
      <x:c r="N2503"/>
    </x:row>
    <x:row r="2504">
      <x:c r="A2504" t="str">
        <x:v>Shayne Luckman|2026-06-03</x:v>
      </x:c>
      <x:c r="B2504" s="888" t="n">
        <x:v>46176</x:v>
      </x:c>
      <x:c r="C2504" t="str">
        <x:v>Shayne Luckman</x:v>
      </x:c>
      <x:c r="D2504" t="str">
        <x:v>Permanent</x:v>
      </x:c>
      <x:c r="E2504" t="str">
        <x:v>Birmingham</x:v>
      </x:c>
      <x:c r="F2504" t="str">
        <x:v>Operative Porter</x:v>
      </x:c>
      <x:c r="G2504" t="str">
        <x:v>401198</x:v>
      </x:c>
      <x:c r="H2504" t="str">
        <x:v>The Open University</x:v>
      </x:c>
      <x:c r="I2504" s="22" t="n">
        <x:v>9.75</x:v>
      </x:c>
      <x:c r="J2504" t="str">
        <x:v>Worked</x:v>
      </x:c>
      <x:c r="K2504" t="str">
        <x:v>Employee 103744; home branch Birmingham; assigned role Operative Porter | Deployment branch: Birmingham | Actual role: Operative Porter | Jobs: 401198 | Customers: The Open University | Actual hours: 9.8; source records: 1</x:v>
      </x:c>
      <x:c r="L2504" t="str">
        <x:v>Include</x:v>
      </x:c>
      <x:c r="M2504"/>
      <x:c r="N2504"/>
    </x:row>
    <x:row r="2505">
      <x:c r="A2505" t="str">
        <x:v>Shayne Luckman|2026-06-04</x:v>
      </x:c>
      <x:c r="B2505" s="888" t="n">
        <x:v>46177</x:v>
      </x:c>
      <x:c r="C2505" t="str">
        <x:v>Shayne Luckman</x:v>
      </x:c>
      <x:c r="D2505" t="str">
        <x:v>Permanent</x:v>
      </x:c>
      <x:c r="E2505" t="str">
        <x:v>Birmingham</x:v>
      </x:c>
      <x:c r="F2505" t="str">
        <x:v>Operative Porter</x:v>
      </x:c>
      <x:c r="G2505" t="str">
        <x:v>401198</x:v>
      </x:c>
      <x:c r="H2505" t="str">
        <x:v>The Open University</x:v>
      </x:c>
      <x:c r="I2505" s="22" t="n">
        <x:v>6</x:v>
      </x:c>
      <x:c r="J2505" t="str">
        <x:v>Worked</x:v>
      </x:c>
      <x:c r="K2505" t="str">
        <x:v>Employee 103744; home branch Birmingham; assigned role Operative Porter | Deployment branch: Birmingham | Actual role: Operative Porter | Jobs: 401198 | Customers: The Open University | Actual hours: 6.0; source records: 1</x:v>
      </x:c>
      <x:c r="L2505" t="str">
        <x:v>Include</x:v>
      </x:c>
      <x:c r="M2505"/>
      <x:c r="N2505"/>
    </x:row>
    <x:row r="2506">
      <x:c r="A2506" t="str">
        <x:v>Shayne Luckman|2026-06-05</x:v>
      </x:c>
      <x:c r="B2506" s="888" t="n">
        <x:v>46178</x:v>
      </x:c>
      <x:c r="C2506" t="str">
        <x:v>Shayne Luckman</x:v>
      </x:c>
      <x:c r="D2506" t="str">
        <x:v>Permanent</x:v>
      </x:c>
      <x:c r="E2506" t="str">
        <x:v>Birmingham</x:v>
      </x:c>
      <x:c r="F2506" t="str">
        <x:v>Operative Porter</x:v>
      </x:c>
      <x:c r="G2506" t="str">
        <x:v>401198</x:v>
      </x:c>
      <x:c r="H2506" t="str">
        <x:v>The Open University</x:v>
      </x:c>
      <x:c r="I2506" s="22" t="n">
        <x:v>9.5</x:v>
      </x:c>
      <x:c r="J2506" t="str">
        <x:v>Worked</x:v>
      </x:c>
      <x:c r="K2506" t="str">
        <x:v>Employee 103744; home branch Birmingham; assigned role Operative Porter | Deployment branch: Birmingham | Actual role: Operative Porter | Jobs: 401198 | Customers: The Open University | Actual hours: 9.5; source records: 1</x:v>
      </x:c>
      <x:c r="L2506" t="str">
        <x:v>Include</x:v>
      </x:c>
      <x:c r="M2506"/>
      <x:c r="N2506"/>
    </x:row>
    <x:row r="2507">
      <x:c r="A2507" t="str">
        <x:v>Shayne Luckman|2026-06-08</x:v>
      </x:c>
      <x:c r="B2507" s="888" t="n">
        <x:v>46181</x:v>
      </x:c>
      <x:c r="C2507" t="str">
        <x:v>Shayne Luckman</x:v>
      </x:c>
      <x:c r="D2507" t="str">
        <x:v>Permanent</x:v>
      </x:c>
      <x:c r="E2507" t="str">
        <x:v>Birmingham</x:v>
      </x:c>
      <x:c r="F2507" t="str">
        <x:v>Operative Porter</x:v>
      </x:c>
      <x:c r="G2507" t="str">
        <x:v>401867</x:v>
      </x:c>
      <x:c r="H2507" t="str">
        <x:v>West Midlands Police</x:v>
      </x:c>
      <x:c r="I2507" s="22" t="n">
        <x:v>8.5</x:v>
      </x:c>
      <x:c r="J2507" t="str">
        <x:v>Worked</x:v>
      </x:c>
      <x:c r="K2507" t="str">
        <x:v>Employee 103744; home branch Birmingham; assigned role Operative Porter | Deployment branch: Birmingham | Actual role: Operative Porter | Jobs: 401867 | Customers: West Midlands Police | Actual hours: 8.5; source records: 1</x:v>
      </x:c>
      <x:c r="L2507" t="str">
        <x:v>Include</x:v>
      </x:c>
      <x:c r="M2507"/>
      <x:c r="N2507"/>
    </x:row>
    <x:row r="2508">
      <x:c r="A2508" t="str">
        <x:v>Shayne Luckman|2026-06-09</x:v>
      </x:c>
      <x:c r="B2508" s="888" t="n">
        <x:v>46182</x:v>
      </x:c>
      <x:c r="C2508" t="str">
        <x:v>Shayne Luckman</x:v>
      </x:c>
      <x:c r="D2508" t="str">
        <x:v>Permanent</x:v>
      </x:c>
      <x:c r="E2508" t="str">
        <x:v>Birmingham</x:v>
      </x:c>
      <x:c r="F2508" t="str">
        <x:v>Operative Porter</x:v>
      </x:c>
      <x:c r="G2508" t="str">
        <x:v>402654</x:v>
      </x:c>
      <x:c r="H2508" t="str">
        <x:v>Midland Heart</x:v>
      </x:c>
      <x:c r="I2508" s="22" t="n">
        <x:v>9.5</x:v>
      </x:c>
      <x:c r="J2508" t="str">
        <x:v>Worked</x:v>
      </x:c>
      <x:c r="K2508" t="str">
        <x:v>Employee 103744; home branch Birmingham; assigned role Operative Porter | Deployment branch: Birmingham | Actual role: Operative Porter | Jobs: 402654 | Customers: Midland Heart | Actual hours: 9.5; source records: 1</x:v>
      </x:c>
      <x:c r="L2508" t="str">
        <x:v>Include</x:v>
      </x:c>
      <x:c r="M2508"/>
      <x:c r="N2508"/>
    </x:row>
    <x:row r="2509">
      <x:c r="A2509" t="str">
        <x:v>Shayne Luckman|2026-06-11</x:v>
      </x:c>
      <x:c r="B2509" s="888" t="n">
        <x:v>46184</x:v>
      </x:c>
      <x:c r="C2509" t="str">
        <x:v>Shayne Luckman</x:v>
      </x:c>
      <x:c r="D2509" t="str">
        <x:v>Permanent</x:v>
      </x:c>
      <x:c r="E2509" t="str">
        <x:v>Birmingham</x:v>
      </x:c>
      <x:c r="F2509" t="str">
        <x:v>Operative Porter</x:v>
      </x:c>
      <x:c r="G2509" t="str">
        <x:v>402065, 399755</x:v>
      </x:c>
      <x:c r="H2509" t="str">
        <x:v>Equans Services Limited; West Midlands Police</x:v>
      </x:c>
      <x:c r="I2509" s="22" t="n">
        <x:v>10.25</x:v>
      </x:c>
      <x:c r="J2509" t="str">
        <x:v>Worked — 2 records</x:v>
      </x:c>
      <x:c r="K2509" t="str">
        <x:v>Employee 103744; home branch Birmingham; assigned role Operative Porter | Deployment branch: Birmingham | Actual role: Operative Porter | Jobs: 402065, 399755 | Customers: Equans Services Limited; West Midlands Police | Actual hours: 10.2; source records: 2</x:v>
      </x:c>
      <x:c r="L2509" t="str">
        <x:v>Include</x:v>
      </x:c>
      <x:c r="M2509"/>
      <x:c r="N2509"/>
    </x:row>
    <x:row r="2510">
      <x:c r="A2510" t="str">
        <x:v>Shayne Luckman|2026-06-12</x:v>
      </x:c>
      <x:c r="B2510" s="888" t="n">
        <x:v>46185</x:v>
      </x:c>
      <x:c r="C2510" t="str">
        <x:v>Shayne Luckman</x:v>
      </x:c>
      <x:c r="D2510" t="str">
        <x:v>Permanent</x:v>
      </x:c>
      <x:c r="E2510" t="str">
        <x:v>Birmingham</x:v>
      </x:c>
      <x:c r="F2510" t="str">
        <x:v>Operative Porter</x:v>
      </x:c>
      <x:c r="G2510" t="str">
        <x:v>402065, 402804</x:v>
      </x:c>
      <x:c r="H2510" t="str">
        <x:v>Equans Services Limited; Midland Heart</x:v>
      </x:c>
      <x:c r="I2510" s="22" t="n">
        <x:v>9</x:v>
      </x:c>
      <x:c r="J2510" t="str">
        <x:v>Worked — 2 records</x:v>
      </x:c>
      <x:c r="K2510" t="str">
        <x:v>Employee 103744; home branch Birmingham; assigned role Operative Porter | Deployment branch: Birmingham | Actual role: Operative Porter | Jobs: 402065, 402804 | Customers: Equans Services Limited; Midland Heart | Actual hours: 9.0; source records: 2</x:v>
      </x:c>
      <x:c r="L2510" t="str">
        <x:v>Include</x:v>
      </x:c>
      <x:c r="M2510"/>
      <x:c r="N2510"/>
    </x:row>
    <x:row r="2511">
      <x:c r="A2511" t="str">
        <x:v>Shayne Luckman|2026-06-15</x:v>
      </x:c>
      <x:c r="B2511" s="888" t="n">
        <x:v>46188</x:v>
      </x:c>
      <x:c r="C2511" t="str">
        <x:v>Shayne Luckman</x:v>
      </x:c>
      <x:c r="D2511" t="str">
        <x:v>Permanent</x:v>
      </x:c>
      <x:c r="E2511" t="str">
        <x:v>Birmingham</x:v>
      </x:c>
      <x:c r="F2511" t="str">
        <x:v>Operative Porter</x:v>
      </x:c>
      <x:c r="G2511" t="str">
        <x:v>396008, 399504D</x:v>
      </x:c>
      <x:c r="H2511" t="str">
        <x:v>HSBC - Branch Audits (1); West Midlands Police</x:v>
      </x:c>
      <x:c r="I2511" s="22" t="n">
        <x:v>11</x:v>
      </x:c>
      <x:c r="J2511" t="str">
        <x:v>Worked — 2 records</x:v>
      </x:c>
      <x:c r="K2511" t="str">
        <x:v>Employee 103744; home branch Birmingham; assigned role Operative Porter | Deployment branch: Birmingham | Actual role: Operative Porter | Jobs: 396008, 399504D | Customers: HSBC - Branch Audits (1); West Midlands Police | Actual hours: 11.0; source records: 2</x:v>
      </x:c>
      <x:c r="L2511" t="str">
        <x:v>Include</x:v>
      </x:c>
      <x:c r="M2511"/>
      <x:c r="N2511"/>
    </x:row>
    <x:row r="2512">
      <x:c r="A2512" t="str">
        <x:v>Shayne Luckman|2026-06-16</x:v>
      </x:c>
      <x:c r="B2512" s="888" t="n">
        <x:v>46189</x:v>
      </x:c>
      <x:c r="C2512" t="str">
        <x:v>Shayne Luckman</x:v>
      </x:c>
      <x:c r="D2512" t="str">
        <x:v>Permanent</x:v>
      </x:c>
      <x:c r="E2512" t="str">
        <x:v>Birmingham</x:v>
      </x:c>
      <x:c r="F2512" t="str">
        <x:v>Operative Porter</x:v>
      </x:c>
      <x:c r="G2512" t="str">
        <x:v>399504D</x:v>
      </x:c>
      <x:c r="H2512" t="str">
        <x:v>West Midlands Police</x:v>
      </x:c>
      <x:c r="I2512" s="22" t="n">
        <x:v>8.5</x:v>
      </x:c>
      <x:c r="J2512" t="str">
        <x:v>Worked</x:v>
      </x:c>
      <x:c r="K2512" t="str">
        <x:v>Employee 103744; home branch Birmingham; assigned role Operative Porter | Deployment branch: Birmingham | Actual role: Operative Porter | Jobs: 399504D | Customers: West Midlands Police | Actual hours: 8.5; source records: 1</x:v>
      </x:c>
      <x:c r="L2512" t="str">
        <x:v>Include</x:v>
      </x:c>
      <x:c r="M2512"/>
      <x:c r="N2512"/>
    </x:row>
    <x:row r="2513">
      <x:c r="A2513" t="str">
        <x:v>Shayne Luckman|2026-06-17</x:v>
      </x:c>
      <x:c r="B2513" s="888" t="n">
        <x:v>46190</x:v>
      </x:c>
      <x:c r="C2513" t="str">
        <x:v>Shayne Luckman</x:v>
      </x:c>
      <x:c r="D2513" t="str">
        <x:v>Permanent</x:v>
      </x:c>
      <x:c r="E2513" t="str">
        <x:v>Birmingham</x:v>
      </x:c>
      <x:c r="F2513" t="str">
        <x:v>Operative Porter</x:v>
      </x:c>
      <x:c r="G2513" t="str">
        <x:v>399504D</x:v>
      </x:c>
      <x:c r="H2513" t="str">
        <x:v>West Midlands Police</x:v>
      </x:c>
      <x:c r="I2513" s="22" t="n">
        <x:v>8.5</x:v>
      </x:c>
      <x:c r="J2513" t="str">
        <x:v>Worked</x:v>
      </x:c>
      <x:c r="K2513" t="str">
        <x:v>Employee 103744; home branch Birmingham; assigned role Operative Porter | Deployment branch: Birmingham | Actual role: Operative Porter | Jobs: 399504D | Customers: West Midlands Police | Actual hours: 8.5; source records: 1</x:v>
      </x:c>
      <x:c r="L2513" t="str">
        <x:v>Include</x:v>
      </x:c>
      <x:c r="M2513"/>
      <x:c r="N2513"/>
    </x:row>
    <x:row r="2514">
      <x:c r="A2514" t="str">
        <x:v>Shayne Luckman|2026-06-18</x:v>
      </x:c>
      <x:c r="B2514" s="888" t="n">
        <x:v>46191</x:v>
      </x:c>
      <x:c r="C2514" t="str">
        <x:v>Shayne Luckman</x:v>
      </x:c>
      <x:c r="D2514" t="str">
        <x:v>Permanent</x:v>
      </x:c>
      <x:c r="E2514" t="str">
        <x:v>Birmingham</x:v>
      </x:c>
      <x:c r="F2514" t="str">
        <x:v>Operative Porter</x:v>
      </x:c>
      <x:c r="G2514" t="str">
        <x:v>399504D</x:v>
      </x:c>
      <x:c r="H2514" t="str">
        <x:v>West Midlands Police</x:v>
      </x:c>
      <x:c r="I2514" s="22" t="n">
        <x:v>8.5</x:v>
      </x:c>
      <x:c r="J2514" t="str">
        <x:v>Worked</x:v>
      </x:c>
      <x:c r="K2514" t="str">
        <x:v>Employee 103744; home branch Birmingham; assigned role Operative Porter | Deployment branch: Birmingham | Actual role: Operative Porter | Jobs: 399504D | Customers: West Midlands Police | Actual hours: 8.5; source records: 1</x:v>
      </x:c>
      <x:c r="L2514" t="str">
        <x:v>Include</x:v>
      </x:c>
      <x:c r="M2514"/>
      <x:c r="N2514"/>
    </x:row>
    <x:row r="2515">
      <x:c r="A2515" t="str">
        <x:v>Shayne Luckman|2026-06-19</x:v>
      </x:c>
      <x:c r="B2515" s="888" t="n">
        <x:v>46192</x:v>
      </x:c>
      <x:c r="C2515" t="str">
        <x:v>Shayne Luckman</x:v>
      </x:c>
      <x:c r="D2515" t="str">
        <x:v>Permanent</x:v>
      </x:c>
      <x:c r="E2515" t="str">
        <x:v>Birmingham</x:v>
      </x:c>
      <x:c r="F2515" t="str">
        <x:v>Operative Porter</x:v>
      </x:c>
      <x:c r="G2515" t="str">
        <x:v>399504D</x:v>
      </x:c>
      <x:c r="H2515" t="str">
        <x:v>West Midlands Police</x:v>
      </x:c>
      <x:c r="I2515" s="22" t="n">
        <x:v>8.5</x:v>
      </x:c>
      <x:c r="J2515" t="str">
        <x:v>Worked</x:v>
      </x:c>
      <x:c r="K2515" t="str">
        <x:v>Employee 103744; home branch Birmingham; assigned role Operative Porter | Deployment branch: Birmingham | Actual role: Operative Porter | Jobs: 399504D | Customers: West Midlands Police | Actual hours: 8.5; source records: 1</x:v>
      </x:c>
      <x:c r="L2515" t="str">
        <x:v>Include</x:v>
      </x:c>
      <x:c r="M2515"/>
      <x:c r="N2515"/>
    </x:row>
    <x:row r="2516">
      <x:c r="A2516" t="str">
        <x:v>Shayne Luckman|2026-06-22</x:v>
      </x:c>
      <x:c r="B2516" s="888" t="n">
        <x:v>46195</x:v>
      </x:c>
      <x:c r="C2516" t="str">
        <x:v>Shayne Luckman</x:v>
      </x:c>
      <x:c r="D2516" t="str">
        <x:v>Permanent</x:v>
      </x:c>
      <x:c r="E2516" t="str">
        <x:v>Birmingham</x:v>
      </x:c>
      <x:c r="F2516" t="str">
        <x:v>Operative Porter</x:v>
      </x:c>
      <x:c r="G2516" t="str">
        <x:v>399504D</x:v>
      </x:c>
      <x:c r="H2516" t="str">
        <x:v>West Midlands Police</x:v>
      </x:c>
      <x:c r="I2516" s="22" t="n">
        <x:v>9</x:v>
      </x:c>
      <x:c r="J2516" t="str">
        <x:v>Worked</x:v>
      </x:c>
      <x:c r="K2516" t="str">
        <x:v>Employee 103744; home branch Birmingham; assigned role Operative Porter | Deployment branch: Birmingham | Actual role: Operative Porter | Jobs: 399504D | Customers: West Midlands Police | Actual hours: 9.0; source records: 1</x:v>
      </x:c>
      <x:c r="L2516" t="str">
        <x:v>Include</x:v>
      </x:c>
      <x:c r="M2516"/>
      <x:c r="N2516"/>
    </x:row>
    <x:row r="2517">
      <x:c r="A2517" t="str">
        <x:v>Shayne Luckman|2026-06-23</x:v>
      </x:c>
      <x:c r="B2517" s="888" t="n">
        <x:v>46196</x:v>
      </x:c>
      <x:c r="C2517" t="str">
        <x:v>Shayne Luckman</x:v>
      </x:c>
      <x:c r="D2517" t="str">
        <x:v>Permanent</x:v>
      </x:c>
      <x:c r="E2517" t="str">
        <x:v>Birmingham</x:v>
      </x:c>
      <x:c r="F2517" t="str">
        <x:v>Operative Porter</x:v>
      </x:c>
      <x:c r="G2517" t="str">
        <x:v>399504D</x:v>
      </x:c>
      <x:c r="H2517" t="str">
        <x:v>West Midlands Police</x:v>
      </x:c>
      <x:c r="I2517" s="22" t="n">
        <x:v>8</x:v>
      </x:c>
      <x:c r="J2517" t="str">
        <x:v>Worked</x:v>
      </x:c>
      <x:c r="K2517" t="str">
        <x:v>Employee 103744; home branch Birmingham; assigned role Operative Porter | Deployment branch: Birmingham | Actual role: Operative Porter | Jobs: 399504D | Customers: West Midlands Police | Actual hours: 8.0; source records: 1</x:v>
      </x:c>
      <x:c r="L2517" t="str">
        <x:v>Include</x:v>
      </x:c>
      <x:c r="M2517"/>
      <x:c r="N2517"/>
    </x:row>
    <x:row r="2518">
      <x:c r="A2518" t="str">
        <x:v>Shayne Luckman|2026-06-24</x:v>
      </x:c>
      <x:c r="B2518" s="888" t="n">
        <x:v>46197</x:v>
      </x:c>
      <x:c r="C2518" t="str">
        <x:v>Shayne Luckman</x:v>
      </x:c>
      <x:c r="D2518" t="str">
        <x:v>Permanent</x:v>
      </x:c>
      <x:c r="E2518" t="str">
        <x:v>Birmingham</x:v>
      </x:c>
      <x:c r="F2518" t="str">
        <x:v>Operative Porter</x:v>
      </x:c>
      <x:c r="G2518" t="str">
        <x:v>399504D</x:v>
      </x:c>
      <x:c r="H2518" t="str">
        <x:v>West Midlands Police</x:v>
      </x:c>
      <x:c r="I2518" s="22" t="n">
        <x:v>8.5</x:v>
      </x:c>
      <x:c r="J2518" t="str">
        <x:v>Worked</x:v>
      </x:c>
      <x:c r="K2518" t="str">
        <x:v>Employee 103744; home branch Birmingham; assigned role Operative Porter | Deployment branch: Birmingham | Actual role: Operative Porter | Jobs: 399504D | Customers: West Midlands Police | Actual hours: 8.5; source records: 1</x:v>
      </x:c>
      <x:c r="L2518" t="str">
        <x:v>Include</x:v>
      </x:c>
      <x:c r="M2518"/>
      <x:c r="N2518"/>
    </x:row>
    <x:row r="2519">
      <x:c r="A2519" t="str">
        <x:v>Shayne Luckman|2026-06-25</x:v>
      </x:c>
      <x:c r="B2519" s="888" t="n">
        <x:v>46198</x:v>
      </x:c>
      <x:c r="C2519" t="str">
        <x:v>Shayne Luckman</x:v>
      </x:c>
      <x:c r="D2519" t="str">
        <x:v>Permanent</x:v>
      </x:c>
      <x:c r="E2519" t="str">
        <x:v>Birmingham</x:v>
      </x:c>
      <x:c r="F2519" t="str">
        <x:v>Operative Porter</x:v>
      </x:c>
      <x:c r="G2519" t="str">
        <x:v>399755, 400158C</x:v>
      </x:c>
      <x:c r="H2519" t="str">
        <x:v>West Midlands Police</x:v>
      </x:c>
      <x:c r="I2519" s="22" t="n">
        <x:v>14</x:v>
      </x:c>
      <x:c r="J2519" t="str">
        <x:v>Worked — 2 records</x:v>
      </x:c>
      <x:c r="K2519" t="str">
        <x:v>Employee 103744; home branch Birmingham; assigned role Operative Porter | Deployment branch: Birmingham | Actual role: Operative Porter | Jobs: 399755, 400158C | Customers: West Midlands Police | Actual hours: 14.0; source records: 2</x:v>
      </x:c>
      <x:c r="L2519" t="str">
        <x:v>Include</x:v>
      </x:c>
      <x:c r="M2519"/>
      <x:c r="N2519"/>
    </x:row>
    <x:row r="2520">
      <x:c r="A2520" t="str">
        <x:v>Shayne Luckman|2026-06-26</x:v>
      </x:c>
      <x:c r="B2520" s="888" t="n">
        <x:v>46199</x:v>
      </x:c>
      <x:c r="C2520" t="str">
        <x:v>Shayne Luckman</x:v>
      </x:c>
      <x:c r="D2520" t="str">
        <x:v>Permanent</x:v>
      </x:c>
      <x:c r="E2520" t="str">
        <x:v>Birmingham</x:v>
      </x:c>
      <x:c r="F2520" t="str">
        <x:v>Operative Porter</x:v>
      </x:c>
      <x:c r="G2520" t="str">
        <x:v>401084, 399504D</x:v>
      </x:c>
      <x:c r="H2520" t="str">
        <x:v>Total System Services Processing Europe Ltd; West Midlands Police</x:v>
      </x:c>
      <x:c r="I2520" s="22" t="n">
        <x:v>10</x:v>
      </x:c>
      <x:c r="J2520" t="str">
        <x:v>Worked — 2 records</x:v>
      </x:c>
      <x:c r="K2520" t="str">
        <x:v>Employee 103744; home branch Birmingham; assigned role Operative Porter | Deployment branch: Birmingham | Actual role: Operative Porter | Jobs: 401084, 399504D | Customers: Total System Services Processing Europe Ltd; West Midlands Police | Actual hours: 10.0; source records: 2</x:v>
      </x:c>
      <x:c r="L2520" t="str">
        <x:v>Include</x:v>
      </x:c>
      <x:c r="M2520"/>
      <x:c r="N2520"/>
    </x:row>
    <x:row r="2521">
      <x:c r="A2521" t="str">
        <x:v>Shayne Luckman|2026-06-30</x:v>
      </x:c>
      <x:c r="B2521" s="888" t="n">
        <x:v>46203</x:v>
      </x:c>
      <x:c r="C2521" t="str">
        <x:v>Shayne Luckman</x:v>
      </x:c>
      <x:c r="D2521" t="str">
        <x:v>Permanent</x:v>
      </x:c>
      <x:c r="E2521" t="str">
        <x:v>Birmingham</x:v>
      </x:c>
      <x:c r="F2521" t="str">
        <x:v>Operative Porter</x:v>
      </x:c>
      <x:c r="G2521" t="str">
        <x:v>402916, 402025A</x:v>
      </x:c>
      <x:c r="H2521" t="str">
        <x:v>Equans Services Limited; Midland Heart</x:v>
      </x:c>
      <x:c r="I2521" s="22" t="n">
        <x:v>9.5</x:v>
      </x:c>
      <x:c r="J2521" t="str">
        <x:v>Worked — 3 records</x:v>
      </x:c>
      <x:c r="K2521" t="str">
        <x:v>Employee 103744; home branch Birmingham; assigned role Operative Porter | Deployment branch: Birmingham | Actual role: Operative Porter | Jobs: 402916, 402025A | Customers: Equans Services Limited; Midland Heart | Actual hours: 9.5; source records: 3</x:v>
      </x:c>
      <x:c r="L2521" t="str">
        <x:v>Include</x:v>
      </x:c>
      <x:c r="M2521"/>
      <x:c r="N2521"/>
    </x:row>
    <x:row r="2522">
      <x:c r="A2522" t="str">
        <x:v>Ste Smith|2026-06-01</x:v>
      </x:c>
      <x:c r="B2522" s="888" t="n">
        <x:v>46174</x:v>
      </x:c>
      <x:c r="C2522" t="str">
        <x:v>Ste Smith</x:v>
      </x:c>
      <x:c r="D2522" t="str">
        <x:v>Permanent</x:v>
      </x:c>
      <x:c r="E2522" t="str">
        <x:v>Manchester</x:v>
      </x:c>
      <x:c r="F2522" t="str">
        <x:v>Operative Porter</x:v>
      </x:c>
      <x:c r="G2522" t="str">
        <x:v>399649</x:v>
      </x:c>
      <x:c r="H2522" t="str">
        <x:v>University of Liverpool</x:v>
      </x:c>
      <x:c r="I2522" s="22" t="n">
        <x:v>10</x:v>
      </x:c>
      <x:c r="J2522" t="str">
        <x:v>Worked</x:v>
      </x:c>
      <x:c r="K2522" t="str">
        <x:v>Employee 104097; home branch Manchester; assigned role Operative Porter | Deployment branch: Manchester | Actual role: Operative Porter | Jobs: 399649 | Customers: University of Liverpool | Actual hours: 10.0; source records: 1</x:v>
      </x:c>
      <x:c r="L2522" t="str">
        <x:v>Include</x:v>
      </x:c>
      <x:c r="M2522"/>
      <x:c r="N2522"/>
    </x:row>
    <x:row r="2523">
      <x:c r="A2523" t="str">
        <x:v>Ste Smith|2026-06-02</x:v>
      </x:c>
      <x:c r="B2523" s="888" t="n">
        <x:v>46175</x:v>
      </x:c>
      <x:c r="C2523" t="str">
        <x:v>Ste Smith</x:v>
      </x:c>
      <x:c r="D2523" t="str">
        <x:v>Permanent</x:v>
      </x:c>
      <x:c r="E2523" t="str">
        <x:v>Manchester</x:v>
      </x:c>
      <x:c r="F2523" t="str">
        <x:v>Operative Porter</x:v>
      </x:c>
      <x:c r="G2523" t="str">
        <x:v>399649</x:v>
      </x:c>
      <x:c r="H2523" t="str">
        <x:v>University of Liverpool</x:v>
      </x:c>
      <x:c r="I2523" s="22" t="n">
        <x:v>9</x:v>
      </x:c>
      <x:c r="J2523" t="str">
        <x:v>Worked</x:v>
      </x:c>
      <x:c r="K2523" t="str">
        <x:v>Employee 104097; home branch Manchester; assigned role Operative Porter | Deployment branch: Manchester | Actual role: Operative Porter | Jobs: 399649 | Customers: University of Liverpool | Actual hours: 9.0; source records: 1</x:v>
      </x:c>
      <x:c r="L2523" t="str">
        <x:v>Include</x:v>
      </x:c>
      <x:c r="M2523"/>
      <x:c r="N2523"/>
    </x:row>
    <x:row r="2524">
      <x:c r="A2524" t="str">
        <x:v>Ste Smith|2026-06-03</x:v>
      </x:c>
      <x:c r="B2524" s="888" t="n">
        <x:v>46176</x:v>
      </x:c>
      <x:c r="C2524" t="str">
        <x:v>Ste Smith</x:v>
      </x:c>
      <x:c r="D2524" t="str">
        <x:v>Permanent</x:v>
      </x:c>
      <x:c r="E2524" t="str">
        <x:v>Manchester</x:v>
      </x:c>
      <x:c r="F2524" t="str">
        <x:v>Operative Porter</x:v>
      </x:c>
      <x:c r="G2524" t="str">
        <x:v>401631</x:v>
      </x:c>
      <x:c r="H2524" t="str">
        <x:v>Roche Diagnostics Motherwell</x:v>
      </x:c>
      <x:c r="I2524" s="22" t="n">
        <x:v>9</x:v>
      </x:c>
      <x:c r="J2524" t="str">
        <x:v>Worked</x:v>
      </x:c>
      <x:c r="K2524" t="str">
        <x:v>Employee 104097; home branch Manchester; assigned role Operative Porter | Deployment branch: Glasgow | Actual role: Operative Porter | Jobs: 401631 | Customers: Roche Diagnostics Motherwell | Actual hours: 9.0; source records: 1</x:v>
      </x:c>
      <x:c r="L2524" t="str">
        <x:v>Include</x:v>
      </x:c>
      <x:c r="M2524"/>
      <x:c r="N2524"/>
    </x:row>
    <x:row r="2525">
      <x:c r="A2525" t="str">
        <x:v>Ste Smith|2026-06-04</x:v>
      </x:c>
      <x:c r="B2525" s="888" t="n">
        <x:v>46177</x:v>
      </x:c>
      <x:c r="C2525" t="str">
        <x:v>Ste Smith</x:v>
      </x:c>
      <x:c r="D2525" t="str">
        <x:v>Permanent</x:v>
      </x:c>
      <x:c r="E2525" t="str">
        <x:v>Manchester</x:v>
      </x:c>
      <x:c r="F2525" t="str">
        <x:v>Operative Porter</x:v>
      </x:c>
      <x:c r="G2525" t="str">
        <x:v>401631</x:v>
      </x:c>
      <x:c r="H2525" t="str">
        <x:v>Roche Diagnostics Motherwell</x:v>
      </x:c>
      <x:c r="I2525" s="22" t="n">
        <x:v>8</x:v>
      </x:c>
      <x:c r="J2525" t="str">
        <x:v>Worked</x:v>
      </x:c>
      <x:c r="K2525" t="str">
        <x:v>Employee 104097; home branch Manchester; assigned role Operative Porter | Deployment branch: Glasgow | Actual role: Operative Porter | Jobs: 401631 | Customers: Roche Diagnostics Motherwell | Actual hours: 8.0; source records: 1</x:v>
      </x:c>
      <x:c r="L2525" t="str">
        <x:v>Include</x:v>
      </x:c>
      <x:c r="M2525"/>
      <x:c r="N2525"/>
    </x:row>
    <x:row r="2526">
      <x:c r="A2526" t="str">
        <x:v>Ste Smith|2026-06-05</x:v>
      </x:c>
      <x:c r="B2526" s="888" t="n">
        <x:v>46178</x:v>
      </x:c>
      <x:c r="C2526" t="str">
        <x:v>Ste Smith</x:v>
      </x:c>
      <x:c r="D2526" t="str">
        <x:v>Permanent</x:v>
      </x:c>
      <x:c r="E2526" t="str">
        <x:v>Manchester</x:v>
      </x:c>
      <x:c r="F2526" t="str">
        <x:v>Operative Porter</x:v>
      </x:c>
      <x:c r="G2526" t="str">
        <x:v>401631</x:v>
      </x:c>
      <x:c r="H2526" t="str">
        <x:v>Roche Diagnostics Motherwell</x:v>
      </x:c>
      <x:c r="I2526" s="22" t="n">
        <x:v>7.5</x:v>
      </x:c>
      <x:c r="J2526" t="str">
        <x:v>Worked</x:v>
      </x:c>
      <x:c r="K2526" t="str">
        <x:v>Employee 104097; home branch Manchester; assigned role Operative Porter | Deployment branch: Glasgow | Actual role: Operative Porter | Jobs: 401631 | Customers: Roche Diagnostics Motherwell | Actual hours: 7.5; source records: 1</x:v>
      </x:c>
      <x:c r="L2526" t="str">
        <x:v>Include</x:v>
      </x:c>
      <x:c r="M2526"/>
      <x:c r="N2526"/>
    </x:row>
    <x:row r="2527">
      <x:c r="A2527" t="str">
        <x:v>Ste Smith|2026-06-08</x:v>
      </x:c>
      <x:c r="B2527" s="888" t="n">
        <x:v>46181</x:v>
      </x:c>
      <x:c r="C2527" t="str">
        <x:v>Ste Smith</x:v>
      </x:c>
      <x:c r="D2527" t="str">
        <x:v>Permanent</x:v>
      </x:c>
      <x:c r="E2527" t="str">
        <x:v>Manchester</x:v>
      </x:c>
      <x:c r="F2527" t="str">
        <x:v>Operative Porter</x:v>
      </x:c>
      <x:c r="G2527" t="str">
        <x:v>398317E</x:v>
      </x:c>
      <x:c r="H2527" t="str">
        <x:v>Restore Harrow Green</x:v>
      </x:c>
      <x:c r="I2527" s="22" t="n">
        <x:v>8</x:v>
      </x:c>
      <x:c r="J2527" t="str">
        <x:v>Worked</x:v>
      </x:c>
      <x:c r="K2527" t="str">
        <x:v>Employee 104097; home branch Manchester; assigned role Operative Porter | Deployment branch: Manchester | Actual role: Operative Porter | Jobs: 398317E | Customers: Restore Harrow Green | Actual hours: 8.0; source records: 1</x:v>
      </x:c>
      <x:c r="L2527" t="str">
        <x:v>Include</x:v>
      </x:c>
      <x:c r="M2527"/>
      <x:c r="N2527"/>
    </x:row>
    <x:row r="2528">
      <x:c r="A2528" t="str">
        <x:v>Ste Smith|2026-06-09</x:v>
      </x:c>
      <x:c r="B2528" s="888" t="n">
        <x:v>46182</x:v>
      </x:c>
      <x:c r="C2528" t="str">
        <x:v>Ste Smith</x:v>
      </x:c>
      <x:c r="D2528" t="str">
        <x:v>Permanent</x:v>
      </x:c>
      <x:c r="E2528" t="str">
        <x:v>Manchester</x:v>
      </x:c>
      <x:c r="F2528" t="str">
        <x:v>Operative Porter</x:v>
      </x:c>
      <x:c r="G2528" t="str">
        <x:v>402375</x:v>
      </x:c>
      <x:c r="H2528" t="str">
        <x:v>Fisco UK Ltd 133892</x:v>
      </x:c>
      <x:c r="I2528" s="22" t="n">
        <x:v>6</x:v>
      </x:c>
      <x:c r="J2528" t="str">
        <x:v>Worked</x:v>
      </x:c>
      <x:c r="K2528" t="str">
        <x:v>Employee 104097; home branch Manchester; assigned role Operative Porter | Deployment branch: Manchester | Actual role: Operative Porter | Jobs: 402375 | Customers: Fisco UK Ltd 133892 | Actual hours: 6.0; source records: 1</x:v>
      </x:c>
      <x:c r="L2528" t="str">
        <x:v>Include</x:v>
      </x:c>
      <x:c r="M2528"/>
      <x:c r="N2528"/>
    </x:row>
    <x:row r="2529">
      <x:c r="A2529" t="str">
        <x:v>Ste Smith|2026-06-10</x:v>
      </x:c>
      <x:c r="B2529" s="888" t="n">
        <x:v>46183</x:v>
      </x:c>
      <x:c r="C2529" t="str">
        <x:v>Ste Smith</x:v>
      </x:c>
      <x:c r="D2529" t="str">
        <x:v>Permanent</x:v>
      </x:c>
      <x:c r="E2529" t="str">
        <x:v>Manchester</x:v>
      </x:c>
      <x:c r="F2529" t="str">
        <x:v>Operative Porter</x:v>
      </x:c>
      <x:c r="G2529" t="str">
        <x:v>398317E</x:v>
      </x:c>
      <x:c r="H2529" t="str">
        <x:v>Restore Harrow Green</x:v>
      </x:c>
      <x:c r="I2529" s="22" t="n">
        <x:v>7</x:v>
      </x:c>
      <x:c r="J2529" t="str">
        <x:v>Worked</x:v>
      </x:c>
      <x:c r="K2529" t="str">
        <x:v>Employee 104097; home branch Manchester; assigned role Operative Porter | Deployment branch: Manchester | Actual role: Operative Porter | Jobs: 398317E | Customers: Restore Harrow Green | Actual hours: 7.0; source records: 1</x:v>
      </x:c>
      <x:c r="L2529" t="str">
        <x:v>Include</x:v>
      </x:c>
      <x:c r="M2529"/>
      <x:c r="N2529"/>
    </x:row>
    <x:row r="2530">
      <x:c r="A2530" t="str">
        <x:v>Ste Smith|2026-06-12</x:v>
      </x:c>
      <x:c r="B2530" s="888" t="n">
        <x:v>46185</x:v>
      </x:c>
      <x:c r="C2530" t="str">
        <x:v>Ste Smith</x:v>
      </x:c>
      <x:c r="D2530" t="str">
        <x:v>Permanent</x:v>
      </x:c>
      <x:c r="E2530" t="str">
        <x:v>Manchester</x:v>
      </x:c>
      <x:c r="F2530" t="str">
        <x:v>Operative Porter</x:v>
      </x:c>
      <x:c r="G2530" t="str">
        <x:v>374044A</x:v>
      </x:c>
      <x:c r="H2530" t="str">
        <x:v>Hurstwood Environmental Consultants</x:v>
      </x:c>
      <x:c r="I2530" s="22" t="n">
        <x:v>3</x:v>
      </x:c>
      <x:c r="J2530" t="str">
        <x:v>Worked</x:v>
      </x:c>
      <x:c r="K2530" t="str">
        <x:v>Employee 104097; home branch Manchester; assigned role Operative Porter | Deployment branch: Manchester | Actual role: Operative Porter | Jobs: 374044A | Customers: Hurstwood Environmental Consultants | Actual hours: 3.0; source records: 1</x:v>
      </x:c>
      <x:c r="L2530" t="str">
        <x:v>Include</x:v>
      </x:c>
      <x:c r="M2530"/>
      <x:c r="N2530"/>
    </x:row>
    <x:row r="2531">
      <x:c r="A2531" t="str">
        <x:v>Ste Smith|2026-06-15</x:v>
      </x:c>
      <x:c r="B2531" s="888" t="n">
        <x:v>46188</x:v>
      </x:c>
      <x:c r="C2531" t="str">
        <x:v>Ste Smith</x:v>
      </x:c>
      <x:c r="D2531" t="str">
        <x:v>Permanent</x:v>
      </x:c>
      <x:c r="E2531" t="str">
        <x:v>Manchester</x:v>
      </x:c>
      <x:c r="F2531" t="str">
        <x:v>Operative Porter</x:v>
      </x:c>
      <x:c r="G2531" t="str">
        <x:v>401477</x:v>
      </x:c>
      <x:c r="H2531" t="str">
        <x:v>Kirklees Council - Mr Orafu</x:v>
      </x:c>
      <x:c r="I2531" s="22" t="n">
        <x:v>4.5</x:v>
      </x:c>
      <x:c r="J2531" t="str">
        <x:v>Worked</x:v>
      </x:c>
      <x:c r="K2531" t="str">
        <x:v>Employee 104097; home branch Manchester; assigned role Operative Porter | Deployment branch: Leeds | Actual role: Operative Porter | Jobs: 401477 | Customers: Kirklees Council - Mr Orafu | Actual hours: 4.5; source records: 1</x:v>
      </x:c>
      <x:c r="L2531" t="str">
        <x:v>Include</x:v>
      </x:c>
      <x:c r="M2531"/>
      <x:c r="N2531"/>
    </x:row>
    <x:row r="2532">
      <x:c r="A2532" t="str">
        <x:v>Ste Smith|2026-06-16</x:v>
      </x:c>
      <x:c r="B2532" s="888" t="n">
        <x:v>46189</x:v>
      </x:c>
      <x:c r="C2532" t="str">
        <x:v>Ste Smith</x:v>
      </x:c>
      <x:c r="D2532" t="str">
        <x:v>Permanent</x:v>
      </x:c>
      <x:c r="E2532" t="str">
        <x:v>Manchester</x:v>
      </x:c>
      <x:c r="F2532" t="str">
        <x:v>Operative Porter</x:v>
      </x:c>
      <x:c r="G2532" t="str">
        <x:v>402465</x:v>
      </x:c>
      <x:c r="H2532" t="str">
        <x:v>Access UK Ltd</x:v>
      </x:c>
      <x:c r="I2532" s="22" t="n">
        <x:v>6</x:v>
      </x:c>
      <x:c r="J2532" t="str">
        <x:v>Worked</x:v>
      </x:c>
      <x:c r="K2532" t="str">
        <x:v>Employee 104097; home branch Manchester; assigned role Operative Porter | Deployment branch: Manchester | Actual role: Operative Porter | Jobs: 402465 | Customers: Access UK Ltd | Actual hours: 6.0; source records: 1</x:v>
      </x:c>
      <x:c r="L2532" t="str">
        <x:v>Include</x:v>
      </x:c>
      <x:c r="M2532"/>
      <x:c r="N2532"/>
    </x:row>
    <x:row r="2533">
      <x:c r="A2533" t="str">
        <x:v>Ste Smith|2026-06-18</x:v>
      </x:c>
      <x:c r="B2533" s="888" t="n">
        <x:v>46191</x:v>
      </x:c>
      <x:c r="C2533" t="str">
        <x:v>Ste Smith</x:v>
      </x:c>
      <x:c r="D2533" t="str">
        <x:v>Permanent</x:v>
      </x:c>
      <x:c r="E2533" t="str">
        <x:v>Manchester</x:v>
      </x:c>
      <x:c r="F2533" t="str">
        <x:v>Operative Porter</x:v>
      </x:c>
      <x:c r="G2533" t="str">
        <x:v>402532</x:v>
      </x:c>
      <x:c r="H2533" t="str">
        <x:v>HSBC - June 2026 Deliveries</x:v>
      </x:c>
      <x:c r="I2533" s="22" t="n">
        <x:v>9.5</x:v>
      </x:c>
      <x:c r="J2533" t="str">
        <x:v>Worked</x:v>
      </x:c>
      <x:c r="K2533" t="str">
        <x:v>Employee 104097; home branch Manchester; assigned role Operative Porter | Deployment branch: Birmingham | Actual role: Operative Porter | Jobs: 402532 | Customers: HSBC - June 2026 Deliveries | Actual hours: 9.5; source records: 1</x:v>
      </x:c>
      <x:c r="L2533" t="str">
        <x:v>Include</x:v>
      </x:c>
      <x:c r="M2533"/>
      <x:c r="N2533"/>
    </x:row>
    <x:row r="2534">
      <x:c r="A2534" t="str">
        <x:v>Ste Smith|2026-06-19</x:v>
      </x:c>
      <x:c r="B2534" s="888" t="n">
        <x:v>46192</x:v>
      </x:c>
      <x:c r="C2534" t="str">
        <x:v>Ste Smith</x:v>
      </x:c>
      <x:c r="D2534" t="str">
        <x:v>Permanent</x:v>
      </x:c>
      <x:c r="E2534" t="str">
        <x:v>Manchester</x:v>
      </x:c>
      <x:c r="F2534" t="str">
        <x:v>Operative Porter</x:v>
      </x:c>
      <x:c r="G2534" t="str">
        <x:v>402532</x:v>
      </x:c>
      <x:c r="H2534" t="str">
        <x:v>HSBC - June 2026 Deliveries</x:v>
      </x:c>
      <x:c r="I2534" s="22" t="n">
        <x:v>7</x:v>
      </x:c>
      <x:c r="J2534" t="str">
        <x:v>Worked</x:v>
      </x:c>
      <x:c r="K2534" t="str">
        <x:v>Employee 104097; home branch Manchester; assigned role Operative Porter | Deployment branch: Birmingham | Actual role: Operative Porter | Jobs: 402532 | Customers: HSBC - June 2026 Deliveries | Actual hours: 7.0; source records: 1</x:v>
      </x:c>
      <x:c r="L2534" t="str">
        <x:v>Include</x:v>
      </x:c>
      <x:c r="M2534"/>
      <x:c r="N2534"/>
    </x:row>
    <x:row r="2535">
      <x:c r="A2535" t="str">
        <x:v>Ste Smith|2026-06-22</x:v>
      </x:c>
      <x:c r="B2535" s="888" t="n">
        <x:v>46195</x:v>
      </x:c>
      <x:c r="C2535" t="str">
        <x:v>Ste Smith</x:v>
      </x:c>
      <x:c r="D2535" t="str">
        <x:v>Permanent</x:v>
      </x:c>
      <x:c r="E2535" t="str">
        <x:v>Manchester</x:v>
      </x:c>
      <x:c r="F2535" t="str">
        <x:v>Operative Porter</x:v>
      </x:c>
      <x:c r="G2535" t="str">
        <x:v>400321A</x:v>
      </x:c>
      <x:c r="H2535" t="str">
        <x:v>Irwell Valley Homes</x:v>
      </x:c>
      <x:c r="I2535" s="22" t="n">
        <x:v>8.5</x:v>
      </x:c>
      <x:c r="J2535" t="str">
        <x:v>Worked</x:v>
      </x:c>
      <x:c r="K2535" t="str">
        <x:v>Employee 104097; home branch Manchester; assigned role Operative Porter | Deployment branch: Manchester | Actual role: Operative Porter | Jobs: 400321A | Customers: Irwell Valley Homes | Actual hours: 8.5; source records: 1</x:v>
      </x:c>
      <x:c r="L2535" t="str">
        <x:v>Include</x:v>
      </x:c>
      <x:c r="M2535"/>
      <x:c r="N2535"/>
    </x:row>
    <x:row r="2536">
      <x:c r="A2536" t="str">
        <x:v>Ste Smith|2026-06-23</x:v>
      </x:c>
      <x:c r="B2536" s="888" t="n">
        <x:v>46196</x:v>
      </x:c>
      <x:c r="C2536" t="str">
        <x:v>Ste Smith</x:v>
      </x:c>
      <x:c r="D2536" t="str">
        <x:v>Permanent</x:v>
      </x:c>
      <x:c r="E2536" t="str">
        <x:v>Manchester</x:v>
      </x:c>
      <x:c r="F2536" t="str">
        <x:v>Operative Porter</x:v>
      </x:c>
      <x:c r="G2536" t="str">
        <x:v>402758</x:v>
      </x:c>
      <x:c r="H2536" t="str">
        <x:v>MOJ - Sodexo SR:60366</x:v>
      </x:c>
      <x:c r="I2536" s="22" t="n">
        <x:v>7</x:v>
      </x:c>
      <x:c r="J2536" t="str">
        <x:v>Worked</x:v>
      </x:c>
      <x:c r="K2536" t="str">
        <x:v>Employee 104097; home branch Manchester; assigned role Operative Porter | Deployment branch: Leeds | Actual role: Operative Porter | Jobs: 402758 | Customers: MOJ - Sodexo SR:60366 | Actual hours: 7.0; source records: 1</x:v>
      </x:c>
      <x:c r="L2536" t="str">
        <x:v>Include</x:v>
      </x:c>
      <x:c r="M2536"/>
      <x:c r="N2536"/>
    </x:row>
    <x:row r="2537">
      <x:c r="A2537" t="str">
        <x:v>Ste Smith|2026-06-24</x:v>
      </x:c>
      <x:c r="B2537" s="888" t="n">
        <x:v>46197</x:v>
      </x:c>
      <x:c r="C2537" t="str">
        <x:v>Ste Smith</x:v>
      </x:c>
      <x:c r="D2537" t="str">
        <x:v>Permanent</x:v>
      </x:c>
      <x:c r="E2537" t="str">
        <x:v>Manchester</x:v>
      </x:c>
      <x:c r="F2537" t="str">
        <x:v>Operative Porter</x:v>
      </x:c>
      <x:c r="G2537" t="str">
        <x:v>402532</x:v>
      </x:c>
      <x:c r="H2537" t="str">
        <x:v>HSBC - June 2026 Deliveries</x:v>
      </x:c>
      <x:c r="I2537" s="22" t="n">
        <x:v>7.5</x:v>
      </x:c>
      <x:c r="J2537" t="str">
        <x:v>Worked</x:v>
      </x:c>
      <x:c r="K2537" t="str">
        <x:v>Employee 104097; home branch Manchester; assigned role Operative Porter | Deployment branch: Birmingham | Actual role: Operative Porter | Jobs: 402532 | Customers: HSBC - June 2026 Deliveries | Actual hours: 7.5; source records: 1</x:v>
      </x:c>
      <x:c r="L2537" t="str">
        <x:v>Include</x:v>
      </x:c>
      <x:c r="M2537"/>
      <x:c r="N2537"/>
    </x:row>
    <x:row r="2538">
      <x:c r="A2538" t="str">
        <x:v>Ste Smith|2026-06-25</x:v>
      </x:c>
      <x:c r="B2538" s="888" t="n">
        <x:v>46198</x:v>
      </x:c>
      <x:c r="C2538" t="str">
        <x:v>Ste Smith</x:v>
      </x:c>
      <x:c r="D2538" t="str">
        <x:v>Permanent</x:v>
      </x:c>
      <x:c r="E2538" t="str">
        <x:v>Manchester</x:v>
      </x:c>
      <x:c r="F2538" t="str">
        <x:v>Operative Porter</x:v>
      </x:c>
      <x:c r="G2538" t="str">
        <x:v>402306</x:v>
      </x:c>
      <x:c r="H2538" t="str">
        <x:v>Carole Zeall</x:v>
      </x:c>
      <x:c r="I2538" s="22" t="n">
        <x:v>3.5</x:v>
      </x:c>
      <x:c r="J2538" t="str">
        <x:v>Worked</x:v>
      </x:c>
      <x:c r="K2538" t="str">
        <x:v>Employee 104097; home branch Manchester; assigned role Operative Porter | Deployment branch: Manchester | Actual role: Operative Porter | Jobs: 402306 | Customers: Carole Zeall | Actual hours: 3.5; source records: 1</x:v>
      </x:c>
      <x:c r="L2538" t="str">
        <x:v>Include</x:v>
      </x:c>
      <x:c r="M2538"/>
      <x:c r="N2538"/>
    </x:row>
    <x:row r="2539">
      <x:c r="A2539" t="str">
        <x:v>Ste Smith|2026-06-26</x:v>
      </x:c>
      <x:c r="B2539" s="888" t="n">
        <x:v>46199</x:v>
      </x:c>
      <x:c r="C2539" t="str">
        <x:v>Ste Smith</x:v>
      </x:c>
      <x:c r="D2539" t="str">
        <x:v>Permanent</x:v>
      </x:c>
      <x:c r="E2539" t="str">
        <x:v>Manchester</x:v>
      </x:c>
      <x:c r="F2539" t="str">
        <x:v>Operative Porter</x:v>
      </x:c>
      <x:c r="G2539" t="str">
        <x:v>402992</x:v>
      </x:c>
      <x:c r="H2539" t="str">
        <x:v>Shawbrook Bank Ltd.</x:v>
      </x:c>
      <x:c r="I2539" s="22" t="n">
        <x:v>4.75</x:v>
      </x:c>
      <x:c r="J2539" t="str">
        <x:v>Worked</x:v>
      </x:c>
      <x:c r="K2539" t="str">
        <x:v>Employee 104097; home branch Manchester; assigned role Operative Porter | Deployment branch: Leeds | Actual role: Operative Porter | Jobs: 402992 | Customers: Shawbrook Bank Ltd. | Actual hours: 4.8; source records: 1</x:v>
      </x:c>
      <x:c r="L2539" t="str">
        <x:v>Include</x:v>
      </x:c>
      <x:c r="M2539"/>
      <x:c r="N2539"/>
    </x:row>
    <x:row r="2540">
      <x:c r="A2540" t="str">
        <x:v>Ste Smith|2026-06-27</x:v>
      </x:c>
      <x:c r="B2540" s="888" t="n">
        <x:v>46200</x:v>
      </x:c>
      <x:c r="C2540" t="str">
        <x:v>Ste Smith</x:v>
      </x:c>
      <x:c r="D2540" t="str">
        <x:v>Permanent</x:v>
      </x:c>
      <x:c r="E2540" t="str">
        <x:v>Manchester</x:v>
      </x:c>
      <x:c r="F2540" t="str">
        <x:v>Operative Porter</x:v>
      </x:c>
      <x:c r="G2540" t="str">
        <x:v>396008</x:v>
      </x:c>
      <x:c r="H2540" t="str">
        <x:v>HSBC - Branch Audits (1)</x:v>
      </x:c>
      <x:c r="I2540" s="22" t="n">
        <x:v>5.25</x:v>
      </x:c>
      <x:c r="J2540" t="str">
        <x:v>Worked</x:v>
      </x:c>
      <x:c r="K2540" t="str">
        <x:v>Employee 104097; home branch Manchester; assigned role Operative Porter | Deployment branch: Birmingham | Actual role: Operative Porter | Jobs: 396008 | Customers: HSBC - Branch Audits (1) | Actual hours: 5.2; source records: 1</x:v>
      </x:c>
      <x:c r="L2540" t="str">
        <x:v>Include</x:v>
      </x:c>
      <x:c r="M2540"/>
      <x:c r="N2540"/>
    </x:row>
    <x:row r="2541">
      <x:c r="A2541" t="str">
        <x:v>Ste Smith|2026-06-29</x:v>
      </x:c>
      <x:c r="B2541" s="888" t="n">
        <x:v>46202</x:v>
      </x:c>
      <x:c r="C2541" t="str">
        <x:v>Ste Smith</x:v>
      </x:c>
      <x:c r="D2541" t="str">
        <x:v>Permanent</x:v>
      </x:c>
      <x:c r="E2541" t="str">
        <x:v>Manchester</x:v>
      </x:c>
      <x:c r="F2541" t="str">
        <x:v>Operative Porter</x:v>
      </x:c>
      <x:c r="G2541" t="str">
        <x:v>402933, 398317E</x:v>
      </x:c>
      <x:c r="H2541" t="str">
        <x:v>Kirklees Council -   Domestic; Restore Harrow Green</x:v>
      </x:c>
      <x:c r="I2541" s="22" t="n">
        <x:v>18</x:v>
      </x:c>
      <x:c r="J2541" t="str">
        <x:v>Worked — 2 records</x:v>
      </x:c>
      <x:c r="K2541" t="str">
        <x:v>Employee 104097; home branch Manchester; assigned role Operative Porter | Deployment branch: Leeds, Manchester | Actual role: Operative Porter | Jobs: 402933, 398317E | Customers: Kirklees Council -   Domestic; Restore Harrow Green | Actual hours: 18.0; source records: 2</x:v>
      </x:c>
      <x:c r="L2541" t="str">
        <x:v>Include</x:v>
      </x:c>
      <x:c r="M2541"/>
      <x:c r="N2541"/>
    </x:row>
    <x:row r="2542">
      <x:c r="A2542" t="str">
        <x:v>Ste Smith|2026-06-30</x:v>
      </x:c>
      <x:c r="B2542" s="888" t="n">
        <x:v>46203</x:v>
      </x:c>
      <x:c r="C2542" t="str">
        <x:v>Ste Smith</x:v>
      </x:c>
      <x:c r="D2542" t="str">
        <x:v>Permanent</x:v>
      </x:c>
      <x:c r="E2542" t="str">
        <x:v>Manchester</x:v>
      </x:c>
      <x:c r="F2542" t="str">
        <x:v>Operative Porter</x:v>
      </x:c>
      <x:c r="G2542" t="str">
        <x:v>402734</x:v>
      </x:c>
      <x:c r="H2542" t="str">
        <x:v>Kirklees Council - Paul Bingham-Smith</x:v>
      </x:c>
      <x:c r="I2542" s="22" t="n">
        <x:v>7.5</x:v>
      </x:c>
      <x:c r="J2542" t="str">
        <x:v>Worked</x:v>
      </x:c>
      <x:c r="K2542" t="str">
        <x:v>Employee 104097; home branch Manchester; assigned role Operative Porter | Deployment branch: Leeds | Actual role: Operative Porter | Jobs: 402734 | Customers: Kirklees Council - Paul Bingham-Smith | Actual hours: 7.5; source records: 1</x:v>
      </x:c>
      <x:c r="L2542" t="str">
        <x:v>Include</x:v>
      </x:c>
      <x:c r="M2542"/>
      <x:c r="N2542"/>
    </x:row>
    <x:row r="2543">
      <x:c r="A2543" t="str">
        <x:v>Stephen Scott|2026-06-01</x:v>
      </x:c>
      <x:c r="B2543" s="888" t="n">
        <x:v>46174</x:v>
      </x:c>
      <x:c r="C2543" t="str">
        <x:v>Stephen Scott</x:v>
      </x:c>
      <x:c r="D2543" t="str">
        <x:v>Permanent</x:v>
      </x:c>
      <x:c r="E2543" t="str">
        <x:v>Thurrock</x:v>
      </x:c>
      <x:c r="F2543" t="str">
        <x:v>Operative Porter</x:v>
      </x:c>
      <x:c r="G2543" t="str">
        <x:v>399438</x:v>
      </x:c>
      <x:c r="H2543" t="str">
        <x:v>Harrow Green Thurrock M/W use only</x:v>
      </x:c>
      <x:c r="I2543" s="22" t="n">
        <x:v>7</x:v>
      </x:c>
      <x:c r="J2543" t="str">
        <x:v>Worked</x:v>
      </x:c>
      <x:c r="K2543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543" t="str">
        <x:v>Include</x:v>
      </x:c>
      <x:c r="M2543"/>
      <x:c r="N2543"/>
    </x:row>
    <x:row r="2544">
      <x:c r="A2544" t="str">
        <x:v>Stephen Scott|2026-06-05</x:v>
      </x:c>
      <x:c r="B2544" s="888" t="n">
        <x:v>46178</x:v>
      </x:c>
      <x:c r="C2544" t="str">
        <x:v>Stephen Scott</x:v>
      </x:c>
      <x:c r="D2544" t="str">
        <x:v>Permanent</x:v>
      </x:c>
      <x:c r="E2544" t="str">
        <x:v>Thurrock</x:v>
      </x:c>
      <x:c r="F2544" t="str">
        <x:v>Operative Porter</x:v>
      </x:c>
      <x:c r="G2544" t="str">
        <x:v>399438</x:v>
      </x:c>
      <x:c r="H2544" t="str">
        <x:v>Harrow Green Thurrock M/W use only</x:v>
      </x:c>
      <x:c r="I2544" s="22" t="n">
        <x:v>7</x:v>
      </x:c>
      <x:c r="J2544" t="str">
        <x:v>Worked</x:v>
      </x:c>
      <x:c r="K2544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544" t="str">
        <x:v>Include</x:v>
      </x:c>
      <x:c r="M2544"/>
      <x:c r="N2544"/>
    </x:row>
    <x:row r="2545">
      <x:c r="A2545" t="str">
        <x:v>Stephen Scott|2026-06-06</x:v>
      </x:c>
      <x:c r="B2545" s="888" t="n">
        <x:v>46179</x:v>
      </x:c>
      <x:c r="C2545" t="str">
        <x:v>Stephen Scott</x:v>
      </x:c>
      <x:c r="D2545" t="str">
        <x:v>Permanent</x:v>
      </x:c>
      <x:c r="E2545" t="str">
        <x:v>Thurrock</x:v>
      </x:c>
      <x:c r="F2545" t="str">
        <x:v>Operative Porter</x:v>
      </x:c>
      <x:c r="G2545"/>
      <x:c r="H2545"/>
      <x:c r="I2545" s="22" t="n">
        <x:v>0</x:v>
      </x:c>
      <x:c r="J2545" t="str">
        <x:v>Annual leave</x:v>
      </x:c>
      <x:c r="K2545" t="str">
        <x:v>Employee 1709; home branch Thurrock; assigned role Operative Porter | Leave: Annual Leave (Hours) | Leave calendar basis: Fixed schedule</x:v>
      </x:c>
      <x:c r="L2545" t="str">
        <x:v>Include</x:v>
      </x:c>
      <x:c r="M2545"/>
      <x:c r="N2545"/>
    </x:row>
    <x:row r="2546">
      <x:c r="A2546" t="str">
        <x:v>Stephen Scott|2026-06-08</x:v>
      </x:c>
      <x:c r="B2546" s="888" t="n">
        <x:v>46181</x:v>
      </x:c>
      <x:c r="C2546" t="str">
        <x:v>Stephen Scott</x:v>
      </x:c>
      <x:c r="D2546" t="str">
        <x:v>Permanent</x:v>
      </x:c>
      <x:c r="E2546" t="str">
        <x:v>Thurrock</x:v>
      </x:c>
      <x:c r="F2546" t="str">
        <x:v>Operative Porter</x:v>
      </x:c>
      <x:c r="G2546" t="str">
        <x:v>399438</x:v>
      </x:c>
      <x:c r="H2546" t="str">
        <x:v>Harrow Green Thurrock M/W use only</x:v>
      </x:c>
      <x:c r="I2546" s="22" t="n">
        <x:v>7</x:v>
      </x:c>
      <x:c r="J2546" t="str">
        <x:v>Worked</x:v>
      </x:c>
      <x:c r="K2546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546" t="str">
        <x:v>Include</x:v>
      </x:c>
      <x:c r="M2546"/>
      <x:c r="N2546"/>
    </x:row>
    <x:row r="2547">
      <x:c r="A2547" t="str">
        <x:v>Stephen Scott|2026-06-12</x:v>
      </x:c>
      <x:c r="B2547" s="888" t="n">
        <x:v>46185</x:v>
      </x:c>
      <x:c r="C2547" t="str">
        <x:v>Stephen Scott</x:v>
      </x:c>
      <x:c r="D2547" t="str">
        <x:v>Permanent</x:v>
      </x:c>
      <x:c r="E2547" t="str">
        <x:v>Thurrock</x:v>
      </x:c>
      <x:c r="F2547" t="str">
        <x:v>Operative Porter</x:v>
      </x:c>
      <x:c r="G2547" t="str">
        <x:v>399438</x:v>
      </x:c>
      <x:c r="H2547" t="str">
        <x:v>Harrow Green Thurrock M/W use only</x:v>
      </x:c>
      <x:c r="I2547" s="22" t="n">
        <x:v>9</x:v>
      </x:c>
      <x:c r="J2547" t="str">
        <x:v>Worked</x:v>
      </x:c>
      <x:c r="K2547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547" t="str">
        <x:v>Include</x:v>
      </x:c>
      <x:c r="M2547"/>
      <x:c r="N2547"/>
    </x:row>
    <x:row r="2548">
      <x:c r="A2548" t="str">
        <x:v>Stephen Scott|2026-06-13</x:v>
      </x:c>
      <x:c r="B2548" s="888" t="n">
        <x:v>46186</x:v>
      </x:c>
      <x:c r="C2548" t="str">
        <x:v>Stephen Scott</x:v>
      </x:c>
      <x:c r="D2548" t="str">
        <x:v>Permanent</x:v>
      </x:c>
      <x:c r="E2548" t="str">
        <x:v>Thurrock</x:v>
      </x:c>
      <x:c r="F2548" t="str">
        <x:v>Operative Porter</x:v>
      </x:c>
      <x:c r="G2548" t="str">
        <x:v>399438</x:v>
      </x:c>
      <x:c r="H2548" t="str">
        <x:v>Harrow Green Thurrock M/W use only</x:v>
      </x:c>
      <x:c r="I2548" s="22" t="n">
        <x:v>7</x:v>
      </x:c>
      <x:c r="J2548" t="str">
        <x:v>Worked</x:v>
      </x:c>
      <x:c r="K2548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548" t="str">
        <x:v>Include</x:v>
      </x:c>
      <x:c r="M2548"/>
      <x:c r="N2548"/>
    </x:row>
    <x:row r="2549">
      <x:c r="A2549" t="str">
        <x:v>Stephen Scott|2026-06-15</x:v>
      </x:c>
      <x:c r="B2549" s="888" t="n">
        <x:v>46188</x:v>
      </x:c>
      <x:c r="C2549" t="str">
        <x:v>Stephen Scott</x:v>
      </x:c>
      <x:c r="D2549" t="str">
        <x:v>Permanent</x:v>
      </x:c>
      <x:c r="E2549" t="str">
        <x:v>Thurrock</x:v>
      </x:c>
      <x:c r="F2549" t="str">
        <x:v>Operative Porter</x:v>
      </x:c>
      <x:c r="G2549" t="str">
        <x:v>399438</x:v>
      </x:c>
      <x:c r="H2549" t="str">
        <x:v>Harrow Green Thurrock M/W use only</x:v>
      </x:c>
      <x:c r="I2549" s="22" t="n">
        <x:v>7</x:v>
      </x:c>
      <x:c r="J2549" t="str">
        <x:v>Worked</x:v>
      </x:c>
      <x:c r="K2549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549" t="str">
        <x:v>Include</x:v>
      </x:c>
      <x:c r="M2549"/>
      <x:c r="N2549"/>
    </x:row>
    <x:row r="2550">
      <x:c r="A2550" t="str">
        <x:v>Stephen Scott|2026-06-19</x:v>
      </x:c>
      <x:c r="B2550" s="888" t="n">
        <x:v>46192</x:v>
      </x:c>
      <x:c r="C2550" t="str">
        <x:v>Stephen Scott</x:v>
      </x:c>
      <x:c r="D2550" t="str">
        <x:v>Permanent</x:v>
      </x:c>
      <x:c r="E2550" t="str">
        <x:v>Thurrock</x:v>
      </x:c>
      <x:c r="F2550" t="str">
        <x:v>Operative Porter</x:v>
      </x:c>
      <x:c r="G2550" t="str">
        <x:v>399438</x:v>
      </x:c>
      <x:c r="H2550" t="str">
        <x:v>Harrow Green Thurrock M/W use only</x:v>
      </x:c>
      <x:c r="I2550" s="22" t="n">
        <x:v>8.5</x:v>
      </x:c>
      <x:c r="J2550" t="str">
        <x:v>Worked</x:v>
      </x:c>
      <x:c r="K2550" t="str">
        <x:v>Employee 1709; home branch Thurrock; assigned role Operative Porter | Deployment branch: Thurrock | Actual role: Operative Skilled | Jobs: 399438 | Customers: Harrow Green Thurrock M/W use only | Actual hours: 8.5; source records: 1</x:v>
      </x:c>
      <x:c r="L2550" t="str">
        <x:v>Include</x:v>
      </x:c>
      <x:c r="M2550"/>
      <x:c r="N2550"/>
    </x:row>
    <x:row r="2551">
      <x:c r="A2551" t="str">
        <x:v>Stephen Scott|2026-06-20</x:v>
      </x:c>
      <x:c r="B2551" s="888" t="n">
        <x:v>46193</x:v>
      </x:c>
      <x:c r="C2551" t="str">
        <x:v>Stephen Scott</x:v>
      </x:c>
      <x:c r="D2551" t="str">
        <x:v>Permanent</x:v>
      </x:c>
      <x:c r="E2551" t="str">
        <x:v>Thurrock</x:v>
      </x:c>
      <x:c r="F2551" t="str">
        <x:v>Operative Porter</x:v>
      </x:c>
      <x:c r="G2551" t="str">
        <x:v>399438</x:v>
      </x:c>
      <x:c r="H2551" t="str">
        <x:v>Harrow Green Thurrock M/W use only</x:v>
      </x:c>
      <x:c r="I2551" s="22" t="n">
        <x:v>7</x:v>
      </x:c>
      <x:c r="J2551" t="str">
        <x:v>Worked</x:v>
      </x:c>
      <x:c r="K2551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551" t="str">
        <x:v>Include</x:v>
      </x:c>
      <x:c r="M2551"/>
      <x:c r="N2551"/>
    </x:row>
    <x:row r="2552">
      <x:c r="A2552" t="str">
        <x:v>Stephen Scott|2026-06-22</x:v>
      </x:c>
      <x:c r="B2552" s="888" t="n">
        <x:v>46195</x:v>
      </x:c>
      <x:c r="C2552" t="str">
        <x:v>Stephen Scott</x:v>
      </x:c>
      <x:c r="D2552" t="str">
        <x:v>Permanent</x:v>
      </x:c>
      <x:c r="E2552" t="str">
        <x:v>Thurrock</x:v>
      </x:c>
      <x:c r="F2552" t="str">
        <x:v>Operative Porter</x:v>
      </x:c>
      <x:c r="G2552" t="str">
        <x:v>399438</x:v>
      </x:c>
      <x:c r="H2552" t="str">
        <x:v>Harrow Green Thurrock M/W use only</x:v>
      </x:c>
      <x:c r="I2552" s="22" t="n">
        <x:v>7</x:v>
      </x:c>
      <x:c r="J2552" t="str">
        <x:v>Worked</x:v>
      </x:c>
      <x:c r="K2552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552" t="str">
        <x:v>Include</x:v>
      </x:c>
      <x:c r="M2552"/>
      <x:c r="N2552"/>
    </x:row>
    <x:row r="2553">
      <x:c r="A2553" t="str">
        <x:v>Stephen Scott|2026-06-26</x:v>
      </x:c>
      <x:c r="B2553" s="888" t="n">
        <x:v>46199</x:v>
      </x:c>
      <x:c r="C2553" t="str">
        <x:v>Stephen Scott</x:v>
      </x:c>
      <x:c r="D2553" t="str">
        <x:v>Permanent</x:v>
      </x:c>
      <x:c r="E2553" t="str">
        <x:v>Thurrock</x:v>
      </x:c>
      <x:c r="F2553" t="str">
        <x:v>Operative Porter</x:v>
      </x:c>
      <x:c r="G2553" t="str">
        <x:v>399438</x:v>
      </x:c>
      <x:c r="H2553" t="str">
        <x:v>Harrow Green Thurrock M/W use only</x:v>
      </x:c>
      <x:c r="I2553" s="22" t="n">
        <x:v>7</x:v>
      </x:c>
      <x:c r="J2553" t="str">
        <x:v>Worked</x:v>
      </x:c>
      <x:c r="K2553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553" t="str">
        <x:v>Include</x:v>
      </x:c>
      <x:c r="M2553"/>
      <x:c r="N2553"/>
    </x:row>
    <x:row r="2554">
      <x:c r="A2554" t="str">
        <x:v>Stephen Scott|2026-06-27</x:v>
      </x:c>
      <x:c r="B2554" s="888" t="n">
        <x:v>46200</x:v>
      </x:c>
      <x:c r="C2554" t="str">
        <x:v>Stephen Scott</x:v>
      </x:c>
      <x:c r="D2554" t="str">
        <x:v>Permanent</x:v>
      </x:c>
      <x:c r="E2554" t="str">
        <x:v>Thurrock</x:v>
      </x:c>
      <x:c r="F2554" t="str">
        <x:v>Operative Porter</x:v>
      </x:c>
      <x:c r="G2554" t="str">
        <x:v>399438</x:v>
      </x:c>
      <x:c r="H2554" t="str">
        <x:v>Harrow Green Thurrock M/W use only</x:v>
      </x:c>
      <x:c r="I2554" s="22" t="n">
        <x:v>7</x:v>
      </x:c>
      <x:c r="J2554" t="str">
        <x:v>Worked</x:v>
      </x:c>
      <x:c r="K2554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554" t="str">
        <x:v>Include</x:v>
      </x:c>
      <x:c r="M2554"/>
      <x:c r="N2554"/>
    </x:row>
    <x:row r="2555">
      <x:c r="A2555" t="str">
        <x:v>Stephen Scott|2026-06-29</x:v>
      </x:c>
      <x:c r="B2555" s="888" t="n">
        <x:v>46202</x:v>
      </x:c>
      <x:c r="C2555" t="str">
        <x:v>Stephen Scott</x:v>
      </x:c>
      <x:c r="D2555" t="str">
        <x:v>Permanent</x:v>
      </x:c>
      <x:c r="E2555" t="str">
        <x:v>Thurrock</x:v>
      </x:c>
      <x:c r="F2555" t="str">
        <x:v>Operative Porter</x:v>
      </x:c>
      <x:c r="G2555" t="str">
        <x:v>399438</x:v>
      </x:c>
      <x:c r="H2555" t="str">
        <x:v>Harrow Green Thurrock M/W use only</x:v>
      </x:c>
      <x:c r="I2555" s="22" t="n">
        <x:v>7</x:v>
      </x:c>
      <x:c r="J2555" t="str">
        <x:v>Worked</x:v>
      </x:c>
      <x:c r="K2555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555" t="str">
        <x:v>Include</x:v>
      </x:c>
      <x:c r="M2555"/>
      <x:c r="N2555"/>
    </x:row>
    <x:row r="2556">
      <x:c r="A2556" t="str">
        <x:v>Steve Allum|2026-06-01</x:v>
      </x:c>
      <x:c r="B2556" s="888" t="n">
        <x:v>46174</x:v>
      </x:c>
      <x:c r="C2556" t="str">
        <x:v>Steve Allum</x:v>
      </x:c>
      <x:c r="D2556" t="str">
        <x:v>Permanent</x:v>
      </x:c>
      <x:c r="E2556" t="str">
        <x:v>Oxford</x:v>
      </x:c>
      <x:c r="F2556" t="str">
        <x:v>Operative Driver</x:v>
      </x:c>
      <x:c r="G2556" t="str">
        <x:v>402006</x:v>
      </x:c>
      <x:c r="H2556" t="str">
        <x:v>Ellison Institute of Technology, Oxford Ltd</x:v>
      </x:c>
      <x:c r="I2556" s="22" t="n">
        <x:v>8</x:v>
      </x:c>
      <x:c r="J2556" t="str">
        <x:v>Worked</x:v>
      </x:c>
      <x:c r="K2556" t="str">
        <x:v>Employee 103776; home branch Oxford; assigned role Operative Driver | Deployment branch: Oxford | Actual role: Operative Driver | Jobs: 402006 | Customers: Ellison Institute of Technology, Oxford Ltd | Actual hours: 8.0; source records: 1</x:v>
      </x:c>
      <x:c r="L2556" t="str">
        <x:v>Include</x:v>
      </x:c>
      <x:c r="M2556"/>
      <x:c r="N2556"/>
    </x:row>
    <x:row r="2557">
      <x:c r="A2557" t="str">
        <x:v>Steve Allum|2026-06-02</x:v>
      </x:c>
      <x:c r="B2557" s="888" t="n">
        <x:v>46175</x:v>
      </x:c>
      <x:c r="C2557" t="str">
        <x:v>Steve Allum</x:v>
      </x:c>
      <x:c r="D2557" t="str">
        <x:v>Permanent</x:v>
      </x:c>
      <x:c r="E2557" t="str">
        <x:v>Oxford</x:v>
      </x:c>
      <x:c r="F2557" t="str">
        <x:v>Operative Driver</x:v>
      </x:c>
      <x:c r="G2557" t="str">
        <x:v>401318</x:v>
      </x:c>
      <x:c r="H2557" t="str">
        <x:v>ALPHATECH (EIT OXFORD)</x:v>
      </x:c>
      <x:c r="I2557" s="22" t="n">
        <x:v>9.5</x:v>
      </x:c>
      <x:c r="J2557" t="str">
        <x:v>Worked</x:v>
      </x:c>
      <x:c r="K2557" t="str">
        <x:v>Employee 103776; home branch Oxford; assigned role Operative Driver | Deployment branch: Oxford | Actual role: Operative Driver | Jobs: 401318 | Customers: ALPHATECH (EIT OXFORD) | Actual hours: 9.5; source records: 1</x:v>
      </x:c>
      <x:c r="L2557" t="str">
        <x:v>Include</x:v>
      </x:c>
      <x:c r="M2557"/>
      <x:c r="N2557"/>
    </x:row>
    <x:row r="2558">
      <x:c r="A2558" t="str">
        <x:v>Steve Allum|2026-06-03</x:v>
      </x:c>
      <x:c r="B2558" s="888" t="n">
        <x:v>46176</x:v>
      </x:c>
      <x:c r="C2558" t="str">
        <x:v>Steve Allum</x:v>
      </x:c>
      <x:c r="D2558" t="str">
        <x:v>Permanent</x:v>
      </x:c>
      <x:c r="E2558" t="str">
        <x:v>Oxford</x:v>
      </x:c>
      <x:c r="F2558" t="str">
        <x:v>Operative Driver</x:v>
      </x:c>
      <x:c r="G2558" t="str">
        <x:v>402515</x:v>
      </x:c>
      <x:c r="H2558" t="str">
        <x:v>Restore Harrow Green Oxford  M/W use only</x:v>
      </x:c>
      <x:c r="I2558" s="22" t="n">
        <x:v>7</x:v>
      </x:c>
      <x:c r="J2558" t="str">
        <x:v>Worked</x:v>
      </x:c>
      <x:c r="K2558" t="str">
        <x:v>Employee 103776; home branch Oxford; assigned role Operative Driver | Deployment branch: Oxford | Actual role: Operative Driver | Jobs: 402515 | Customers: Restore Harrow Green Oxford  M/W use only | Actual hours: 7.0; source records: 1</x:v>
      </x:c>
      <x:c r="L2558" t="str">
        <x:v>Include</x:v>
      </x:c>
      <x:c r="M2558"/>
      <x:c r="N2558"/>
    </x:row>
    <x:row r="2559">
      <x:c r="A2559" t="str">
        <x:v>Steve Allum|2026-06-04</x:v>
      </x:c>
      <x:c r="B2559" s="888" t="n">
        <x:v>46177</x:v>
      </x:c>
      <x:c r="C2559" t="str">
        <x:v>Steve Allum</x:v>
      </x:c>
      <x:c r="D2559" t="str">
        <x:v>Permanent</x:v>
      </x:c>
      <x:c r="E2559" t="str">
        <x:v>Oxford</x:v>
      </x:c>
      <x:c r="F2559" t="str">
        <x:v>Operative Driver</x:v>
      </x:c>
      <x:c r="G2559" t="str">
        <x:v>402450B</x:v>
      </x:c>
      <x:c r="H2559" t="str">
        <x:v>Avantor ( OXFORD JUNE  2026 )</x:v>
      </x:c>
      <x:c r="I2559" s="22" t="n">
        <x:v>4</x:v>
      </x:c>
      <x:c r="J2559" t="str">
        <x:v>Worked</x:v>
      </x:c>
      <x:c r="K2559" t="str">
        <x:v>Employee 103776; home branch Oxford; assigned role Operative Driver | Deployment branch: Cambridge | Actual role: Operative Driver | Jobs: 402450B | Customers: Avantor ( OXFORD JUNE  2026 ) | Actual hours: 4.0; source records: 1</x:v>
      </x:c>
      <x:c r="L2559" t="str">
        <x:v>Include</x:v>
      </x:c>
      <x:c r="M2559"/>
      <x:c r="N2559"/>
    </x:row>
    <x:row r="2560">
      <x:c r="A2560" t="str">
        <x:v>Steve Allum|2026-06-05</x:v>
      </x:c>
      <x:c r="B2560" s="888" t="n">
        <x:v>46178</x:v>
      </x:c>
      <x:c r="C2560" t="str">
        <x:v>Steve Allum</x:v>
      </x:c>
      <x:c r="D2560" t="str">
        <x:v>Permanent</x:v>
      </x:c>
      <x:c r="E2560" t="str">
        <x:v>Oxford</x:v>
      </x:c>
      <x:c r="F2560" t="str">
        <x:v>Operative Driver</x:v>
      </x:c>
      <x:c r="G2560" t="str">
        <x:v>401607B</x:v>
      </x:c>
      <x:c r="H2560" t="str">
        <x:v>Ellison Institute of Technology</x:v>
      </x:c>
      <x:c r="I2560" s="22" t="n">
        <x:v>5</x:v>
      </x:c>
      <x:c r="J2560" t="str">
        <x:v>Worked</x:v>
      </x:c>
      <x:c r="K2560" t="str">
        <x:v>Employee 103776; home branch Oxford; assigned role Operative Driver | Deployment branch: Oxford | Actual role: Operative Driver | Jobs: 401607B | Customers: Ellison Institute of Technology | Actual hours: 5.0; source records: 1</x:v>
      </x:c>
      <x:c r="L2560" t="str">
        <x:v>Include</x:v>
      </x:c>
      <x:c r="M2560"/>
      <x:c r="N2560"/>
    </x:row>
    <x:row r="2561">
      <x:c r="A2561" t="str">
        <x:v>Steve Allum|2026-06-08</x:v>
      </x:c>
      <x:c r="B2561" s="888" t="n">
        <x:v>46181</x:v>
      </x:c>
      <x:c r="C2561" t="str">
        <x:v>Steve Allum</x:v>
      </x:c>
      <x:c r="D2561" t="str">
        <x:v>Permanent</x:v>
      </x:c>
      <x:c r="E2561" t="str">
        <x:v>Oxford</x:v>
      </x:c>
      <x:c r="F2561" t="str">
        <x:v>Operative Driver</x:v>
      </x:c>
      <x:c r="G2561" t="str">
        <x:v>399372C</x:v>
      </x:c>
      <x:c r="H2561" t="str">
        <x:v>Gurpal Singh (MERCK)</x:v>
      </x:c>
      <x:c r="I2561" s="22" t="n">
        <x:v>2.5</x:v>
      </x:c>
      <x:c r="J2561" t="str">
        <x:v>Worked</x:v>
      </x:c>
      <x:c r="K2561" t="str">
        <x:v>Employee 103776; home branch Oxford; assigned role Operative Driver | Deployment branch: Oxford | Actual role: Operative Driver | Jobs: 399372C | Customers: Gurpal Singh (MERCK) | Actual hours: 2.5; source records: 1</x:v>
      </x:c>
      <x:c r="L2561" t="str">
        <x:v>Include</x:v>
      </x:c>
      <x:c r="M2561"/>
      <x:c r="N2561"/>
    </x:row>
    <x:row r="2562">
      <x:c r="A2562" t="str">
        <x:v>Steve Allum|2026-06-09</x:v>
      </x:c>
      <x:c r="B2562" s="888" t="n">
        <x:v>46182</x:v>
      </x:c>
      <x:c r="C2562" t="str">
        <x:v>Steve Allum</x:v>
      </x:c>
      <x:c r="D2562" t="str">
        <x:v>Permanent</x:v>
      </x:c>
      <x:c r="E2562" t="str">
        <x:v>Oxford</x:v>
      </x:c>
      <x:c r="F2562" t="str">
        <x:v>Operative Driver</x:v>
      </x:c>
      <x:c r="G2562" t="str">
        <x:v>402450B</x:v>
      </x:c>
      <x:c r="H2562" t="str">
        <x:v>Avantor ( OXFORD JUNE  2026 )</x:v>
      </x:c>
      <x:c r="I2562" s="22" t="n">
        <x:v>4</x:v>
      </x:c>
      <x:c r="J2562" t="str">
        <x:v>Worked</x:v>
      </x:c>
      <x:c r="K2562" t="str">
        <x:v>Employee 103776; home branch Oxford; assigned role Operative Driver | Deployment branch: Cambridge | Actual role: Operative Driver | Jobs: 402450B | Customers: Avantor ( OXFORD JUNE  2026 ) | Actual hours: 4.0; source records: 1</x:v>
      </x:c>
      <x:c r="L2562" t="str">
        <x:v>Include</x:v>
      </x:c>
      <x:c r="M2562"/>
      <x:c r="N2562"/>
    </x:row>
    <x:row r="2563">
      <x:c r="A2563" t="str">
        <x:v>Steve Allum|2026-06-10</x:v>
      </x:c>
      <x:c r="B2563" s="888" t="n">
        <x:v>46183</x:v>
      </x:c>
      <x:c r="C2563" t="str">
        <x:v>Steve Allum</x:v>
      </x:c>
      <x:c r="D2563" t="str">
        <x:v>Permanent</x:v>
      </x:c>
      <x:c r="E2563" t="str">
        <x:v>Oxford</x:v>
      </x:c>
      <x:c r="F2563" t="str">
        <x:v>Operative Driver</x:v>
      </x:c>
      <x:c r="G2563" t="str">
        <x:v>399372C</x:v>
      </x:c>
      <x:c r="H2563" t="str">
        <x:v>Gurpal Singh (MERCK)</x:v>
      </x:c>
      <x:c r="I2563" s="22" t="n">
        <x:v>2</x:v>
      </x:c>
      <x:c r="J2563" t="str">
        <x:v>Worked</x:v>
      </x:c>
      <x:c r="K2563" t="str">
        <x:v>Employee 103776; home branch Oxford; assigned role Operative Driver | Deployment branch: Oxford | Actual role: Operative Driver | Jobs: 399372C | Customers: Gurpal Singh (MERCK) | Actual hours: 2.0; source records: 1</x:v>
      </x:c>
      <x:c r="L2563" t="str">
        <x:v>Include</x:v>
      </x:c>
      <x:c r="M2563"/>
      <x:c r="N2563"/>
    </x:row>
    <x:row r="2564">
      <x:c r="A2564" t="str">
        <x:v>Steve Allum|2026-06-11</x:v>
      </x:c>
      <x:c r="B2564" s="888" t="n">
        <x:v>46184</x:v>
      </x:c>
      <x:c r="C2564" t="str">
        <x:v>Steve Allum</x:v>
      </x:c>
      <x:c r="D2564" t="str">
        <x:v>Permanent</x:v>
      </x:c>
      <x:c r="E2564" t="str">
        <x:v>Oxford</x:v>
      </x:c>
      <x:c r="F2564" t="str">
        <x:v>Operative Driver</x:v>
      </x:c>
      <x:c r="G2564" t="str">
        <x:v>399372C</x:v>
      </x:c>
      <x:c r="H2564" t="str">
        <x:v>Gurpal Singh (MERCK)</x:v>
      </x:c>
      <x:c r="I2564" s="22" t="n">
        <x:v>2.5</x:v>
      </x:c>
      <x:c r="J2564" t="str">
        <x:v>Worked</x:v>
      </x:c>
      <x:c r="K2564" t="str">
        <x:v>Employee 103776; home branch Oxford; assigned role Operative Driver | Deployment branch: Oxford | Actual role: Operative Driver | Jobs: 399372C | Customers: Gurpal Singh (MERCK) | Actual hours: 2.5; source records: 1</x:v>
      </x:c>
      <x:c r="L2564" t="str">
        <x:v>Include</x:v>
      </x:c>
      <x:c r="M2564"/>
      <x:c r="N2564"/>
    </x:row>
    <x:row r="2565">
      <x:c r="A2565" t="str">
        <x:v>Steve Allum|2026-06-12</x:v>
      </x:c>
      <x:c r="B2565" s="888" t="n">
        <x:v>46185</x:v>
      </x:c>
      <x:c r="C2565" t="str">
        <x:v>Steve Allum</x:v>
      </x:c>
      <x:c r="D2565" t="str">
        <x:v>Permanent</x:v>
      </x:c>
      <x:c r="E2565" t="str">
        <x:v>Oxford</x:v>
      </x:c>
      <x:c r="F2565" t="str">
        <x:v>Operative Driver</x:v>
      </x:c>
      <x:c r="G2565"/>
      <x:c r="H2565"/>
      <x:c r="I2565" s="22" t="n">
        <x:v>0</x:v>
      </x:c>
      <x:c r="J2565" t="str">
        <x:v>Annual leave</x:v>
      </x:c>
      <x:c r="K2565" t="str">
        <x:v>Employee 103776; home branch Oxford; assigned role Operative Driver | Leave: Annual Leave (Hours) | Leave calendar basis: Variable-pattern period</x:v>
      </x:c>
      <x:c r="L2565" t="str">
        <x:v>Include</x:v>
      </x:c>
      <x:c r="M2565"/>
      <x:c r="N2565"/>
    </x:row>
    <x:row r="2566">
      <x:c r="A2566" t="str">
        <x:v>Steve Allum|2026-06-15</x:v>
      </x:c>
      <x:c r="B2566" s="888" t="n">
        <x:v>46188</x:v>
      </x:c>
      <x:c r="C2566" t="str">
        <x:v>Steve Allum</x:v>
      </x:c>
      <x:c r="D2566" t="str">
        <x:v>Permanent</x:v>
      </x:c>
      <x:c r="E2566" t="str">
        <x:v>Oxford</x:v>
      </x:c>
      <x:c r="F2566" t="str">
        <x:v>Operative Driver</x:v>
      </x:c>
      <x:c r="G2566"/>
      <x:c r="H2566"/>
      <x:c r="I2566" s="22" t="n">
        <x:v>0</x:v>
      </x:c>
      <x:c r="J2566" t="str">
        <x:v>Annual leave</x:v>
      </x:c>
      <x:c r="K2566" t="str">
        <x:v>Employee 103776; home branch Oxford; assigned role Operative Driver | Leave: Annual Leave (Hours) | Leave calendar basis: Variable-pattern period</x:v>
      </x:c>
      <x:c r="L2566" t="str">
        <x:v>Include</x:v>
      </x:c>
      <x:c r="M2566"/>
      <x:c r="N2566"/>
    </x:row>
    <x:row r="2567">
      <x:c r="A2567" t="str">
        <x:v>Steve Allum|2026-06-16</x:v>
      </x:c>
      <x:c r="B2567" s="888" t="n">
        <x:v>46189</x:v>
      </x:c>
      <x:c r="C2567" t="str">
        <x:v>Steve Allum</x:v>
      </x:c>
      <x:c r="D2567" t="str">
        <x:v>Permanent</x:v>
      </x:c>
      <x:c r="E2567" t="str">
        <x:v>Oxford</x:v>
      </x:c>
      <x:c r="F2567" t="str">
        <x:v>Operative Driver</x:v>
      </x:c>
      <x:c r="G2567"/>
      <x:c r="H2567"/>
      <x:c r="I2567" s="22" t="n">
        <x:v>0</x:v>
      </x:c>
      <x:c r="J2567" t="str">
        <x:v>Annual leave</x:v>
      </x:c>
      <x:c r="K2567" t="str">
        <x:v>Employee 103776; home branch Oxford; assigned role Operative Driver | Leave: Annual Leave (Hours) | Leave calendar basis: Variable-pattern period</x:v>
      </x:c>
      <x:c r="L2567" t="str">
        <x:v>Include</x:v>
      </x:c>
      <x:c r="M2567"/>
      <x:c r="N2567"/>
    </x:row>
    <x:row r="2568">
      <x:c r="A2568" t="str">
        <x:v>Steve Allum|2026-06-17</x:v>
      </x:c>
      <x:c r="B2568" s="888" t="n">
        <x:v>46190</x:v>
      </x:c>
      <x:c r="C2568" t="str">
        <x:v>Steve Allum</x:v>
      </x:c>
      <x:c r="D2568" t="str">
        <x:v>Permanent</x:v>
      </x:c>
      <x:c r="E2568" t="str">
        <x:v>Oxford</x:v>
      </x:c>
      <x:c r="F2568" t="str">
        <x:v>Operative Driver</x:v>
      </x:c>
      <x:c r="G2568"/>
      <x:c r="H2568"/>
      <x:c r="I2568" s="22" t="n">
        <x:v>0</x:v>
      </x:c>
      <x:c r="J2568" t="str">
        <x:v>Annual leave</x:v>
      </x:c>
      <x:c r="K2568" t="str">
        <x:v>Employee 103776; home branch Oxford; assigned role Operative Driver | Leave: Annual Leave (Hours) | Leave calendar basis: Variable-pattern period</x:v>
      </x:c>
      <x:c r="L2568" t="str">
        <x:v>Include</x:v>
      </x:c>
      <x:c r="M2568"/>
      <x:c r="N2568"/>
    </x:row>
    <x:row r="2569">
      <x:c r="A2569" t="str">
        <x:v>Steve Allum|2026-06-18</x:v>
      </x:c>
      <x:c r="B2569" s="888" t="n">
        <x:v>46191</x:v>
      </x:c>
      <x:c r="C2569" t="str">
        <x:v>Steve Allum</x:v>
      </x:c>
      <x:c r="D2569" t="str">
        <x:v>Permanent</x:v>
      </x:c>
      <x:c r="E2569" t="str">
        <x:v>Oxford</x:v>
      </x:c>
      <x:c r="F2569" t="str">
        <x:v>Operative Driver</x:v>
      </x:c>
      <x:c r="G2569"/>
      <x:c r="H2569"/>
      <x:c r="I2569" s="22" t="n">
        <x:v>0</x:v>
      </x:c>
      <x:c r="J2569" t="str">
        <x:v>Annual leave</x:v>
      </x:c>
      <x:c r="K2569" t="str">
        <x:v>Employee 103776; home branch Oxford; assigned role Operative Driver | Leave: Annual Leave (Hours) | Leave calendar basis: Variable-pattern period</x:v>
      </x:c>
      <x:c r="L2569" t="str">
        <x:v>Include</x:v>
      </x:c>
      <x:c r="M2569"/>
      <x:c r="N2569"/>
    </x:row>
    <x:row r="2570">
      <x:c r="A2570" t="str">
        <x:v>Steve Allum|2026-06-19</x:v>
      </x:c>
      <x:c r="B2570" s="888" t="n">
        <x:v>46192</x:v>
      </x:c>
      <x:c r="C2570" t="str">
        <x:v>Steve Allum</x:v>
      </x:c>
      <x:c r="D2570" t="str">
        <x:v>Permanent</x:v>
      </x:c>
      <x:c r="E2570" t="str">
        <x:v>Oxford</x:v>
      </x:c>
      <x:c r="F2570" t="str">
        <x:v>Operative Driver</x:v>
      </x:c>
      <x:c r="G2570"/>
      <x:c r="H2570"/>
      <x:c r="I2570" s="22" t="n">
        <x:v>0</x:v>
      </x:c>
      <x:c r="J2570" t="str">
        <x:v>Annual leave</x:v>
      </x:c>
      <x:c r="K2570" t="str">
        <x:v>Employee 103776; home branch Oxford; assigned role Operative Driver | Leave: Annual Leave (Hours) | Leave calendar basis: Variable-pattern period</x:v>
      </x:c>
      <x:c r="L2570" t="str">
        <x:v>Include</x:v>
      </x:c>
      <x:c r="M2570"/>
      <x:c r="N2570"/>
    </x:row>
    <x:row r="2571">
      <x:c r="A2571" t="str">
        <x:v>Steven Baughan|2026-06-01</x:v>
      </x:c>
      <x:c r="B2571" s="888" t="n">
        <x:v>46174</x:v>
      </x:c>
      <x:c r="C2571" t="str">
        <x:v>Steven Baughan</x:v>
      </x:c>
      <x:c r="D2571" t="str">
        <x:v>Permanent</x:v>
      </x:c>
      <x:c r="E2571" t="str">
        <x:v>Birmingham</x:v>
      </x:c>
      <x:c r="F2571" t="str">
        <x:v>Operative Porter</x:v>
      </x:c>
      <x:c r="G2571" t="str">
        <x:v>402495</x:v>
      </x:c>
      <x:c r="H2571" t="str">
        <x:v>West Midlands Police</x:v>
      </x:c>
      <x:c r="I2571" s="22" t="n">
        <x:v>5</x:v>
      </x:c>
      <x:c r="J2571" t="str">
        <x:v>Worked</x:v>
      </x:c>
      <x:c r="K2571" t="str">
        <x:v>Employee 103089; home branch Birmingham; assigned role Operative Porter | Deployment branch: Birmingham | Actual role: Operative Porter | Jobs: 402495 | Customers: West Midlands Police | Actual hours: 5.0; source records: 1</x:v>
      </x:c>
      <x:c r="L2571" t="str">
        <x:v>Include</x:v>
      </x:c>
      <x:c r="M2571"/>
      <x:c r="N2571"/>
    </x:row>
    <x:row r="2572">
      <x:c r="A2572" t="str">
        <x:v>Steven Baughan|2026-06-02</x:v>
      </x:c>
      <x:c r="B2572" s="888" t="n">
        <x:v>46175</x:v>
      </x:c>
      <x:c r="C2572" t="str">
        <x:v>Steven Baughan</x:v>
      </x:c>
      <x:c r="D2572" t="str">
        <x:v>Permanent</x:v>
      </x:c>
      <x:c r="E2572" t="str">
        <x:v>Birmingham</x:v>
      </x:c>
      <x:c r="F2572" t="str">
        <x:v>Operative Porter</x:v>
      </x:c>
      <x:c r="G2572" t="str">
        <x:v>390743E</x:v>
      </x:c>
      <x:c r="H2572" t="str">
        <x:v>West Midlands Police - Facilities</x:v>
      </x:c>
      <x:c r="I2572" s="22" t="n">
        <x:v>9</x:v>
      </x:c>
      <x:c r="J2572" t="str">
        <x:v>Worked</x:v>
      </x:c>
      <x:c r="K2572" t="str">
        <x:v>Employee 103089; home branch Birmingham; assigned role Operative Porter | Deployment branch: Birmingham | Actual role: Operative Porter | Jobs: 390743E | Customers: West Midlands Police - Facilities | Actual hours: 9.0; source records: 1</x:v>
      </x:c>
      <x:c r="L2572" t="str">
        <x:v>Include</x:v>
      </x:c>
      <x:c r="M2572"/>
      <x:c r="N2572"/>
    </x:row>
    <x:row r="2573">
      <x:c r="A2573" t="str">
        <x:v>Steven Baughan|2026-06-03</x:v>
      </x:c>
      <x:c r="B2573" s="888" t="n">
        <x:v>46176</x:v>
      </x:c>
      <x:c r="C2573" t="str">
        <x:v>Steven Baughan</x:v>
      </x:c>
      <x:c r="D2573" t="str">
        <x:v>Permanent</x:v>
      </x:c>
      <x:c r="E2573" t="str">
        <x:v>Birmingham</x:v>
      </x:c>
      <x:c r="F2573" t="str">
        <x:v>Operative Porter</x:v>
      </x:c>
      <x:c r="G2573" t="str">
        <x:v>390743E</x:v>
      </x:c>
      <x:c r="H2573" t="str">
        <x:v>West Midlands Police - Facilities</x:v>
      </x:c>
      <x:c r="I2573" s="22" t="n">
        <x:v>9</x:v>
      </x:c>
      <x:c r="J2573" t="str">
        <x:v>Worked</x:v>
      </x:c>
      <x:c r="K2573" t="str">
        <x:v>Employee 103089; home branch Birmingham; assigned role Operative Porter | Deployment branch: Birmingham | Actual role: Operative Porter | Jobs: 390743E | Customers: West Midlands Police - Facilities | Actual hours: 9.0; source records: 1</x:v>
      </x:c>
      <x:c r="L2573" t="str">
        <x:v>Include</x:v>
      </x:c>
      <x:c r="M2573"/>
      <x:c r="N2573"/>
    </x:row>
    <x:row r="2574">
      <x:c r="A2574" t="str">
        <x:v>Steven Baughan|2026-06-04</x:v>
      </x:c>
      <x:c r="B2574" s="888" t="n">
        <x:v>46177</x:v>
      </x:c>
      <x:c r="C2574" t="str">
        <x:v>Steven Baughan</x:v>
      </x:c>
      <x:c r="D2574" t="str">
        <x:v>Permanent</x:v>
      </x:c>
      <x:c r="E2574" t="str">
        <x:v>Birmingham</x:v>
      </x:c>
      <x:c r="F2574" t="str">
        <x:v>Operative Porter</x:v>
      </x:c>
      <x:c r="G2574" t="str">
        <x:v>390743E</x:v>
      </x:c>
      <x:c r="H2574" t="str">
        <x:v>West Midlands Police - Facilities</x:v>
      </x:c>
      <x:c r="I2574" s="22" t="n">
        <x:v>9</x:v>
      </x:c>
      <x:c r="J2574" t="str">
        <x:v>Worked</x:v>
      </x:c>
      <x:c r="K2574" t="str">
        <x:v>Employee 103089; home branch Birmingham; assigned role Operative Porter | Deployment branch: Birmingham | Actual role: Operative Porter | Jobs: 390743E | Customers: West Midlands Police - Facilities | Actual hours: 9.0; source records: 1</x:v>
      </x:c>
      <x:c r="L2574" t="str">
        <x:v>Include</x:v>
      </x:c>
      <x:c r="M2574"/>
      <x:c r="N2574"/>
    </x:row>
    <x:row r="2575">
      <x:c r="A2575" t="str">
        <x:v>Steven Baughan|2026-06-05</x:v>
      </x:c>
      <x:c r="B2575" s="888" t="n">
        <x:v>46178</x:v>
      </x:c>
      <x:c r="C2575" t="str">
        <x:v>Steven Baughan</x:v>
      </x:c>
      <x:c r="D2575" t="str">
        <x:v>Permanent</x:v>
      </x:c>
      <x:c r="E2575" t="str">
        <x:v>Birmingham</x:v>
      </x:c>
      <x:c r="F2575" t="str">
        <x:v>Operative Porter</x:v>
      </x:c>
      <x:c r="G2575" t="str">
        <x:v>401354</x:v>
      </x:c>
      <x:c r="H2575" t="str">
        <x:v>Juno Genetics Ltd</x:v>
      </x:c>
      <x:c r="I2575" s="22" t="n">
        <x:v>11.5</x:v>
      </x:c>
      <x:c r="J2575" t="str">
        <x:v>Worked</x:v>
      </x:c>
      <x:c r="K2575" t="str">
        <x:v>Employee 103089; home branch Birmingham; assigned role Operative Porter | Deployment branch: Birmingham | Actual role: Operative Porter | Jobs: 401354 | Customers: Juno Genetics Ltd | Actual hours: 11.5; source records: 1</x:v>
      </x:c>
      <x:c r="L2575" t="str">
        <x:v>Include</x:v>
      </x:c>
      <x:c r="M2575"/>
      <x:c r="N2575"/>
    </x:row>
    <x:row r="2576">
      <x:c r="A2576" t="str">
        <x:v>Steven Baughan|2026-06-08</x:v>
      </x:c>
      <x:c r="B2576" s="888" t="n">
        <x:v>46181</x:v>
      </x:c>
      <x:c r="C2576" t="str">
        <x:v>Steven Baughan</x:v>
      </x:c>
      <x:c r="D2576" t="str">
        <x:v>Permanent</x:v>
      </x:c>
      <x:c r="E2576" t="str">
        <x:v>Birmingham</x:v>
      </x:c>
      <x:c r="F2576" t="str">
        <x:v>Operative Porter</x:v>
      </x:c>
      <x:c r="G2576" t="str">
        <x:v>401867</x:v>
      </x:c>
      <x:c r="H2576" t="str">
        <x:v>West Midlands Police</x:v>
      </x:c>
      <x:c r="I2576" s="22" t="n">
        <x:v>8.5</x:v>
      </x:c>
      <x:c r="J2576" t="str">
        <x:v>Worked</x:v>
      </x:c>
      <x:c r="K2576" t="str">
        <x:v>Employee 103089; home branch Birmingham; assigned role Operative Porter | Deployment branch: Birmingham | Actual role: Operative Porter | Jobs: 401867 | Customers: West Midlands Police | Actual hours: 8.5; source records: 1</x:v>
      </x:c>
      <x:c r="L2576" t="str">
        <x:v>Include</x:v>
      </x:c>
      <x:c r="M2576"/>
      <x:c r="N2576"/>
    </x:row>
    <x:row r="2577">
      <x:c r="A2577" t="str">
        <x:v>Steven Baughan|2026-06-09</x:v>
      </x:c>
      <x:c r="B2577" s="888" t="n">
        <x:v>46182</x:v>
      </x:c>
      <x:c r="C2577" t="str">
        <x:v>Steven Baughan</x:v>
      </x:c>
      <x:c r="D2577" t="str">
        <x:v>Permanent</x:v>
      </x:c>
      <x:c r="E2577" t="str">
        <x:v>Birmingham</x:v>
      </x:c>
      <x:c r="F2577" t="str">
        <x:v>Operative Porter</x:v>
      </x:c>
      <x:c r="G2577" t="str">
        <x:v>401968</x:v>
      </x:c>
      <x:c r="H2577" t="str">
        <x:v>The Open University - Gardiner Blocks</x:v>
      </x:c>
      <x:c r="I2577" s="22" t="n">
        <x:v>7</x:v>
      </x:c>
      <x:c r="J2577" t="str">
        <x:v>Worked</x:v>
      </x:c>
      <x:c r="K2577" t="str">
        <x:v>Employee 103089; home branch Birmingham; assigned role Operative Porter | Deployment branch: Birmingham | Actual role: Operative Porter | Jobs: 401968 | Customers: The Open University - Gardiner Blocks | Actual hours: 7.0; source records: 1</x:v>
      </x:c>
      <x:c r="L2577" t="str">
        <x:v>Include</x:v>
      </x:c>
      <x:c r="M2577"/>
      <x:c r="N2577"/>
    </x:row>
    <x:row r="2578">
      <x:c r="A2578" t="str">
        <x:v>Steven Baughan|2026-06-10</x:v>
      </x:c>
      <x:c r="B2578" s="888" t="n">
        <x:v>46183</x:v>
      </x:c>
      <x:c r="C2578" t="str">
        <x:v>Steven Baughan</x:v>
      </x:c>
      <x:c r="D2578" t="str">
        <x:v>Permanent</x:v>
      </x:c>
      <x:c r="E2578" t="str">
        <x:v>Birmingham</x:v>
      </x:c>
      <x:c r="F2578" t="str">
        <x:v>Operative Porter</x:v>
      </x:c>
      <x:c r="G2578" t="str">
        <x:v>390743E</x:v>
      </x:c>
      <x:c r="H2578" t="str">
        <x:v>West Midlands Police - Facilities</x:v>
      </x:c>
      <x:c r="I2578" s="22" t="n">
        <x:v>9</x:v>
      </x:c>
      <x:c r="J2578" t="str">
        <x:v>Worked</x:v>
      </x:c>
      <x:c r="K2578" t="str">
        <x:v>Employee 103089; home branch Birmingham; assigned role Operative Porter | Deployment branch: Birmingham | Actual role: Operative Porter | Jobs: 390743E | Customers: West Midlands Police - Facilities | Actual hours: 9.0; source records: 1</x:v>
      </x:c>
      <x:c r="L2578" t="str">
        <x:v>Include</x:v>
      </x:c>
      <x:c r="M2578"/>
      <x:c r="N2578"/>
    </x:row>
    <x:row r="2579">
      <x:c r="A2579" t="str">
        <x:v>Steven Baughan|2026-06-11</x:v>
      </x:c>
      <x:c r="B2579" s="888" t="n">
        <x:v>46184</x:v>
      </x:c>
      <x:c r="C2579" t="str">
        <x:v>Steven Baughan</x:v>
      </x:c>
      <x:c r="D2579" t="str">
        <x:v>Permanent</x:v>
      </x:c>
      <x:c r="E2579" t="str">
        <x:v>Birmingham</x:v>
      </x:c>
      <x:c r="F2579" t="str">
        <x:v>Operative Porter</x:v>
      </x:c>
      <x:c r="G2579" t="str">
        <x:v>390743E</x:v>
      </x:c>
      <x:c r="H2579" t="str">
        <x:v>West Midlands Police - Facilities</x:v>
      </x:c>
      <x:c r="I2579" s="22" t="n">
        <x:v>9.5</x:v>
      </x:c>
      <x:c r="J2579" t="str">
        <x:v>Worked</x:v>
      </x:c>
      <x:c r="K2579" t="str">
        <x:v>Employee 103089; home branch Birmingham; assigned role Operative Porter | Deployment branch: Birmingham | Actual role: Operative Porter | Jobs: 390743E | Customers: West Midlands Police - Facilities | Actual hours: 9.5; source records: 1</x:v>
      </x:c>
      <x:c r="L2579" t="str">
        <x:v>Include</x:v>
      </x:c>
      <x:c r="M2579"/>
      <x:c r="N2579"/>
    </x:row>
    <x:row r="2580">
      <x:c r="A2580" t="str">
        <x:v>Steven Baughan|2026-06-12</x:v>
      </x:c>
      <x:c r="B2580" s="888" t="n">
        <x:v>46185</x:v>
      </x:c>
      <x:c r="C2580" t="str">
        <x:v>Steven Baughan</x:v>
      </x:c>
      <x:c r="D2580" t="str">
        <x:v>Permanent</x:v>
      </x:c>
      <x:c r="E2580" t="str">
        <x:v>Birmingham</x:v>
      </x:c>
      <x:c r="F2580" t="str">
        <x:v>Operative Porter</x:v>
      </x:c>
      <x:c r="G2580" t="str">
        <x:v>402065, 402804</x:v>
      </x:c>
      <x:c r="H2580" t="str">
        <x:v>Equans Services Limited; Midland Heart</x:v>
      </x:c>
      <x:c r="I2580" s="22" t="n">
        <x:v>9</x:v>
      </x:c>
      <x:c r="J2580" t="str">
        <x:v>Worked — 2 records</x:v>
      </x:c>
      <x:c r="K2580" t="str">
        <x:v>Employee 103089; home branch Birmingham; assigned role Operative Porter | Deployment branch: Birmingham | Actual role: Operative Porter | Jobs: 402065, 402804 | Customers: Equans Services Limited; Midland Heart | Actual hours: 9.0; source records: 2</x:v>
      </x:c>
      <x:c r="L2580" t="str">
        <x:v>Include</x:v>
      </x:c>
      <x:c r="M2580"/>
      <x:c r="N2580"/>
    </x:row>
    <x:row r="2581">
      <x:c r="A2581" t="str">
        <x:v>Steven Baughan|2026-06-13</x:v>
      </x:c>
      <x:c r="B2581" s="888" t="n">
        <x:v>46186</x:v>
      </x:c>
      <x:c r="C2581" t="str">
        <x:v>Steven Baughan</x:v>
      </x:c>
      <x:c r="D2581" t="str">
        <x:v>Permanent</x:v>
      </x:c>
      <x:c r="E2581" t="str">
        <x:v>Birmingham</x:v>
      </x:c>
      <x:c r="F2581" t="str">
        <x:v>Operative Porter</x:v>
      </x:c>
      <x:c r="G2581" t="str">
        <x:v>402684</x:v>
      </x:c>
      <x:c r="H2581" t="str">
        <x:v>Midland Heart</x:v>
      </x:c>
      <x:c r="I2581" s="22" t="n">
        <x:v>5</x:v>
      </x:c>
      <x:c r="J2581" t="str">
        <x:v>Worked</x:v>
      </x:c>
      <x:c r="K2581" t="str">
        <x:v>Employee 103089; home branch Birmingham; assigned role Operative Porter | Deployment branch: Birmingham | Actual role: Operative Skilled | Jobs: 402684 | Customers: Midland Heart | Actual hours: 5.0; source records: 1</x:v>
      </x:c>
      <x:c r="L2581" t="str">
        <x:v>Include</x:v>
      </x:c>
      <x:c r="M2581"/>
      <x:c r="N2581"/>
    </x:row>
    <x:row r="2582">
      <x:c r="A2582" t="str">
        <x:v>Steven Baughan|2026-06-15</x:v>
      </x:c>
      <x:c r="B2582" s="888" t="n">
        <x:v>46188</x:v>
      </x:c>
      <x:c r="C2582" t="str">
        <x:v>Steven Baughan</x:v>
      </x:c>
      <x:c r="D2582" t="str">
        <x:v>Permanent</x:v>
      </x:c>
      <x:c r="E2582" t="str">
        <x:v>Birmingham</x:v>
      </x:c>
      <x:c r="F2582" t="str">
        <x:v>Operative Porter</x:v>
      </x:c>
      <x:c r="G2582" t="str">
        <x:v>390743E</x:v>
      </x:c>
      <x:c r="H2582" t="str">
        <x:v>West Midlands Police - Facilities</x:v>
      </x:c>
      <x:c r="I2582" s="22" t="n">
        <x:v>8.5</x:v>
      </x:c>
      <x:c r="J2582" t="str">
        <x:v>Worked</x:v>
      </x:c>
      <x:c r="K2582" t="str">
        <x:v>Employee 103089; home branch Birmingham; assigned role Operative Porter | Deployment branch: Birmingham | Actual role: Operative Porter | Jobs: 390743E | Customers: West Midlands Police - Facilities | Actual hours: 8.5; source records: 1</x:v>
      </x:c>
      <x:c r="L2582" t="str">
        <x:v>Include</x:v>
      </x:c>
      <x:c r="M2582"/>
      <x:c r="N2582"/>
    </x:row>
    <x:row r="2583">
      <x:c r="A2583" t="str">
        <x:v>Steven Baughan|2026-06-16</x:v>
      </x:c>
      <x:c r="B2583" s="888" t="n">
        <x:v>46189</x:v>
      </x:c>
      <x:c r="C2583" t="str">
        <x:v>Steven Baughan</x:v>
      </x:c>
      <x:c r="D2583" t="str">
        <x:v>Permanent</x:v>
      </x:c>
      <x:c r="E2583" t="str">
        <x:v>Birmingham</x:v>
      </x:c>
      <x:c r="F2583" t="str">
        <x:v>Operative Porter</x:v>
      </x:c>
      <x:c r="G2583" t="str">
        <x:v>390743E</x:v>
      </x:c>
      <x:c r="H2583" t="str">
        <x:v>West Midlands Police - Facilities</x:v>
      </x:c>
      <x:c r="I2583" s="22" t="n">
        <x:v>9.5</x:v>
      </x:c>
      <x:c r="J2583" t="str">
        <x:v>Worked</x:v>
      </x:c>
      <x:c r="K2583" t="str">
        <x:v>Employee 103089; home branch Birmingham; assigned role Operative Porter | Deployment branch: Birmingham | Actual role: Operative Porter | Jobs: 390743E | Customers: West Midlands Police - Facilities | Actual hours: 9.5; source records: 1</x:v>
      </x:c>
      <x:c r="L2583" t="str">
        <x:v>Include</x:v>
      </x:c>
      <x:c r="M2583"/>
      <x:c r="N2583"/>
    </x:row>
    <x:row r="2584">
      <x:c r="A2584" t="str">
        <x:v>Steven Baughan|2026-06-17</x:v>
      </x:c>
      <x:c r="B2584" s="888" t="n">
        <x:v>46190</x:v>
      </x:c>
      <x:c r="C2584" t="str">
        <x:v>Steven Baughan</x:v>
      </x:c>
      <x:c r="D2584" t="str">
        <x:v>Permanent</x:v>
      </x:c>
      <x:c r="E2584" t="str">
        <x:v>Birmingham</x:v>
      </x:c>
      <x:c r="F2584" t="str">
        <x:v>Operative Porter</x:v>
      </x:c>
      <x:c r="G2584" t="str">
        <x:v>390743E</x:v>
      </x:c>
      <x:c r="H2584" t="str">
        <x:v>West Midlands Police - Facilities</x:v>
      </x:c>
      <x:c r="I2584" s="22" t="n">
        <x:v>10</x:v>
      </x:c>
      <x:c r="J2584" t="str">
        <x:v>Worked</x:v>
      </x:c>
      <x:c r="K2584" t="str">
        <x:v>Employee 103089; home branch Birmingham; assigned role Operative Porter | Deployment branch: Birmingham | Actual role: Operative Porter | Jobs: 390743E | Customers: West Midlands Police - Facilities | Actual hours: 10.0; source records: 1</x:v>
      </x:c>
      <x:c r="L2584" t="str">
        <x:v>Include</x:v>
      </x:c>
      <x:c r="M2584"/>
      <x:c r="N2584"/>
    </x:row>
    <x:row r="2585">
      <x:c r="A2585" t="str">
        <x:v>Steven Baughan|2026-06-18</x:v>
      </x:c>
      <x:c r="B2585" s="888" t="n">
        <x:v>46191</x:v>
      </x:c>
      <x:c r="C2585" t="str">
        <x:v>Steven Baughan</x:v>
      </x:c>
      <x:c r="D2585" t="str">
        <x:v>Permanent</x:v>
      </x:c>
      <x:c r="E2585" t="str">
        <x:v>Birmingham</x:v>
      </x:c>
      <x:c r="F2585" t="str">
        <x:v>Operative Porter</x:v>
      </x:c>
      <x:c r="G2585" t="str">
        <x:v>399504D</x:v>
      </x:c>
      <x:c r="H2585" t="str">
        <x:v>West Midlands Police</x:v>
      </x:c>
      <x:c r="I2585" s="22" t="n">
        <x:v>8.5</x:v>
      </x:c>
      <x:c r="J2585" t="str">
        <x:v>Worked</x:v>
      </x:c>
      <x:c r="K2585" t="str">
        <x:v>Employee 103089; home branch Birmingham; assigned role Operative Porter | Deployment branch: Birmingham | Actual role: Operative Porter | Jobs: 399504D | Customers: West Midlands Police | Actual hours: 8.5; source records: 1</x:v>
      </x:c>
      <x:c r="L2585" t="str">
        <x:v>Include</x:v>
      </x:c>
      <x:c r="M2585"/>
      <x:c r="N2585"/>
    </x:row>
    <x:row r="2586">
      <x:c r="A2586" t="str">
        <x:v>Steven Baughan|2026-06-19</x:v>
      </x:c>
      <x:c r="B2586" s="888" t="n">
        <x:v>46192</x:v>
      </x:c>
      <x:c r="C2586" t="str">
        <x:v>Steven Baughan</x:v>
      </x:c>
      <x:c r="D2586" t="str">
        <x:v>Permanent</x:v>
      </x:c>
      <x:c r="E2586" t="str">
        <x:v>Birmingham</x:v>
      </x:c>
      <x:c r="F2586" t="str">
        <x:v>Operative Porter</x:v>
      </x:c>
      <x:c r="G2586" t="str">
        <x:v>399504D</x:v>
      </x:c>
      <x:c r="H2586" t="str">
        <x:v>West Midlands Police</x:v>
      </x:c>
      <x:c r="I2586" s="22" t="n">
        <x:v>8.5</x:v>
      </x:c>
      <x:c r="J2586" t="str">
        <x:v>Worked</x:v>
      </x:c>
      <x:c r="K2586" t="str">
        <x:v>Employee 103089; home branch Birmingham; assigned role Operative Porter | Deployment branch: Birmingham | Actual role: Operative Porter | Jobs: 399504D | Customers: West Midlands Police | Actual hours: 8.5; source records: 1</x:v>
      </x:c>
      <x:c r="L2586" t="str">
        <x:v>Include</x:v>
      </x:c>
      <x:c r="M2586"/>
      <x:c r="N2586"/>
    </x:row>
    <x:row r="2587">
      <x:c r="A2587" t="str">
        <x:v>Steven Baughan|2026-06-20</x:v>
      </x:c>
      <x:c r="B2587" s="888" t="n">
        <x:v>46193</x:v>
      </x:c>
      <x:c r="C2587" t="str">
        <x:v>Steven Baughan</x:v>
      </x:c>
      <x:c r="D2587" t="str">
        <x:v>Permanent</x:v>
      </x:c>
      <x:c r="E2587" t="str">
        <x:v>Birmingham</x:v>
      </x:c>
      <x:c r="F2587" t="str">
        <x:v>Operative Porter</x:v>
      </x:c>
      <x:c r="G2587" t="str">
        <x:v>402840</x:v>
      </x:c>
      <x:c r="H2587" t="str">
        <x:v>Midland Heart</x:v>
      </x:c>
      <x:c r="I2587" s="22" t="n">
        <x:v>8.5</x:v>
      </x:c>
      <x:c r="J2587" t="str">
        <x:v>Worked</x:v>
      </x:c>
      <x:c r="K2587" t="str">
        <x:v>Employee 103089; home branch Birmingham; assigned role Operative Porter | Deployment branch: Birmingham | Actual role: Operative Porter | Jobs: 402840 | Customers: Midland Heart | Actual hours: 8.5; source records: 1</x:v>
      </x:c>
      <x:c r="L2587" t="str">
        <x:v>Include</x:v>
      </x:c>
      <x:c r="M2587"/>
      <x:c r="N2587"/>
    </x:row>
    <x:row r="2588">
      <x:c r="A2588" t="str">
        <x:v>Steven Baughan|2026-06-21</x:v>
      </x:c>
      <x:c r="B2588" s="888" t="n">
        <x:v>46194</x:v>
      </x:c>
      <x:c r="C2588" t="str">
        <x:v>Steven Baughan</x:v>
      </x:c>
      <x:c r="D2588" t="str">
        <x:v>Permanent</x:v>
      </x:c>
      <x:c r="E2588" t="str">
        <x:v>Birmingham</x:v>
      </x:c>
      <x:c r="F2588" t="str">
        <x:v>Operative Porter</x:v>
      </x:c>
      <x:c r="G2588" t="str">
        <x:v>402587</x:v>
      </x:c>
      <x:c r="H2588" t="str">
        <x:v>Midland Heart</x:v>
      </x:c>
      <x:c r="I2588" s="22" t="n">
        <x:v>10.75</x:v>
      </x:c>
      <x:c r="J2588" t="str">
        <x:v>Worked</x:v>
      </x:c>
      <x:c r="K2588" t="str">
        <x:v>Employee 103089; home branch Birmingham; assigned role Operative Porter | Deployment branch: Birmingham | Actual role: Operative Porter | Jobs: 402587 | Customers: Midland Heart | Actual hours: 10.8; source records: 1</x:v>
      </x:c>
      <x:c r="L2588" t="str">
        <x:v>Include</x:v>
      </x:c>
      <x:c r="M2588"/>
      <x:c r="N2588"/>
    </x:row>
    <x:row r="2589">
      <x:c r="A2589" t="str">
        <x:v>Steven Baughan|2026-06-22</x:v>
      </x:c>
      <x:c r="B2589" s="888" t="n">
        <x:v>46195</x:v>
      </x:c>
      <x:c r="C2589" t="str">
        <x:v>Steven Baughan</x:v>
      </x:c>
      <x:c r="D2589" t="str">
        <x:v>Permanent</x:v>
      </x:c>
      <x:c r="E2589" t="str">
        <x:v>Birmingham</x:v>
      </x:c>
      <x:c r="F2589" t="str">
        <x:v>Operative Porter</x:v>
      </x:c>
      <x:c r="G2589" t="str">
        <x:v>399504D</x:v>
      </x:c>
      <x:c r="H2589" t="str">
        <x:v>West Midlands Police</x:v>
      </x:c>
      <x:c r="I2589" s="22" t="n">
        <x:v>9</x:v>
      </x:c>
      <x:c r="J2589" t="str">
        <x:v>Worked</x:v>
      </x:c>
      <x:c r="K2589" t="str">
        <x:v>Employee 103089; home branch Birmingham; assigned role Operative Porter | Deployment branch: Birmingham | Actual role: Operative Porter | Jobs: 399504D | Customers: West Midlands Police | Actual hours: 9.0; source records: 1</x:v>
      </x:c>
      <x:c r="L2589" t="str">
        <x:v>Include</x:v>
      </x:c>
      <x:c r="M2589"/>
      <x:c r="N2589"/>
    </x:row>
    <x:row r="2590">
      <x:c r="A2590" t="str">
        <x:v>Steven Baughan|2026-06-23</x:v>
      </x:c>
      <x:c r="B2590" s="888" t="n">
        <x:v>46196</x:v>
      </x:c>
      <x:c r="C2590" t="str">
        <x:v>Steven Baughan</x:v>
      </x:c>
      <x:c r="D2590" t="str">
        <x:v>Permanent</x:v>
      </x:c>
      <x:c r="E2590" t="str">
        <x:v>Birmingham</x:v>
      </x:c>
      <x:c r="F2590" t="str">
        <x:v>Operative Porter</x:v>
      </x:c>
      <x:c r="G2590" t="str">
        <x:v>390743E</x:v>
      </x:c>
      <x:c r="H2590" t="str">
        <x:v>West Midlands Police - Facilities</x:v>
      </x:c>
      <x:c r="I2590" s="22" t="n">
        <x:v>9</x:v>
      </x:c>
      <x:c r="J2590" t="str">
        <x:v>Worked</x:v>
      </x:c>
      <x:c r="K2590" t="str">
        <x:v>Employee 103089; home branch Birmingham; assigned role Operative Porter | Deployment branch: Birmingham | Actual role: Operative Porter | Jobs: 390743E | Customers: West Midlands Police - Facilities | Actual hours: 9.0; source records: 1</x:v>
      </x:c>
      <x:c r="L2590" t="str">
        <x:v>Include</x:v>
      </x:c>
      <x:c r="M2590"/>
      <x:c r="N2590"/>
    </x:row>
    <x:row r="2591">
      <x:c r="A2591" t="str">
        <x:v>Steven Baughan|2026-06-24</x:v>
      </x:c>
      <x:c r="B2591" s="888" t="n">
        <x:v>46197</x:v>
      </x:c>
      <x:c r="C2591" t="str">
        <x:v>Steven Baughan</x:v>
      </x:c>
      <x:c r="D2591" t="str">
        <x:v>Permanent</x:v>
      </x:c>
      <x:c r="E2591" t="str">
        <x:v>Birmingham</x:v>
      </x:c>
      <x:c r="F2591" t="str">
        <x:v>Operative Porter</x:v>
      </x:c>
      <x:c r="G2591" t="str">
        <x:v>390743E</x:v>
      </x:c>
      <x:c r="H2591" t="str">
        <x:v>West Midlands Police - Facilities</x:v>
      </x:c>
      <x:c r="I2591" s="22" t="n">
        <x:v>10.25</x:v>
      </x:c>
      <x:c r="J2591" t="str">
        <x:v>Worked</x:v>
      </x:c>
      <x:c r="K2591" t="str">
        <x:v>Employee 103089; home branch Birmingham; assigned role Operative Porter | Deployment branch: Birmingham | Actual role: Operative Porter | Jobs: 390743E | Customers: West Midlands Police - Facilities | Actual hours: 10.2; source records: 1</x:v>
      </x:c>
      <x:c r="L2591" t="str">
        <x:v>Include</x:v>
      </x:c>
      <x:c r="M2591"/>
      <x:c r="N2591"/>
    </x:row>
    <x:row r="2592">
      <x:c r="A2592" t="str">
        <x:v>Steven Baughan|2026-06-25</x:v>
      </x:c>
      <x:c r="B2592" s="888" t="n">
        <x:v>46198</x:v>
      </x:c>
      <x:c r="C2592" t="str">
        <x:v>Steven Baughan</x:v>
      </x:c>
      <x:c r="D2592" t="str">
        <x:v>Permanent</x:v>
      </x:c>
      <x:c r="E2592" t="str">
        <x:v>Birmingham</x:v>
      </x:c>
      <x:c r="F2592" t="str">
        <x:v>Operative Porter</x:v>
      </x:c>
      <x:c r="G2592" t="str">
        <x:v>390743E</x:v>
      </x:c>
      <x:c r="H2592" t="str">
        <x:v>West Midlands Police - Facilities</x:v>
      </x:c>
      <x:c r="I2592" s="22" t="n">
        <x:v>9.25</x:v>
      </x:c>
      <x:c r="J2592" t="str">
        <x:v>Worked</x:v>
      </x:c>
      <x:c r="K2592" t="str">
        <x:v>Employee 103089; home branch Birmingham; assigned role Operative Porter | Deployment branch: Birmingham | Actual role: Operative Porter | Jobs: 390743E | Customers: West Midlands Police - Facilities | Actual hours: 9.2; source records: 1</x:v>
      </x:c>
      <x:c r="L2592" t="str">
        <x:v>Include</x:v>
      </x:c>
      <x:c r="M2592"/>
      <x:c r="N2592"/>
    </x:row>
    <x:row r="2593">
      <x:c r="A2593" t="str">
        <x:v>Steven Baughan|2026-06-26</x:v>
      </x:c>
      <x:c r="B2593" s="888" t="n">
        <x:v>46199</x:v>
      </x:c>
      <x:c r="C2593" t="str">
        <x:v>Steven Baughan</x:v>
      </x:c>
      <x:c r="D2593" t="str">
        <x:v>Permanent</x:v>
      </x:c>
      <x:c r="E2593" t="str">
        <x:v>Birmingham</x:v>
      </x:c>
      <x:c r="F2593" t="str">
        <x:v>Operative Porter</x:v>
      </x:c>
      <x:c r="G2593" t="str">
        <x:v>401084, 399504D</x:v>
      </x:c>
      <x:c r="H2593" t="str">
        <x:v>Total System Services Processing Europe Ltd; West Midlands Police</x:v>
      </x:c>
      <x:c r="I2593" s="22" t="n">
        <x:v>11</x:v>
      </x:c>
      <x:c r="J2593" t="str">
        <x:v>Worked — 2 records</x:v>
      </x:c>
      <x:c r="K2593" t="str">
        <x:v>Employee 103089; home branch Birmingham; assigned role Operative Porter | Deployment branch: Birmingham | Actual role: Operative Porter | Jobs: 401084, 399504D | Customers: Total System Services Processing Europe Ltd; West Midlands Police | Actual hours: 11.0; source records: 2</x:v>
      </x:c>
      <x:c r="L2593" t="str">
        <x:v>Include</x:v>
      </x:c>
      <x:c r="M2593"/>
      <x:c r="N2593"/>
    </x:row>
    <x:row r="2594">
      <x:c r="A2594" t="str">
        <x:v>Steven Baughan|2026-06-29</x:v>
      </x:c>
      <x:c r="B2594" s="888" t="n">
        <x:v>46202</x:v>
      </x:c>
      <x:c r="C2594" t="str">
        <x:v>Steven Baughan</x:v>
      </x:c>
      <x:c r="D2594" t="str">
        <x:v>Permanent</x:v>
      </x:c>
      <x:c r="E2594" t="str">
        <x:v>Birmingham</x:v>
      </x:c>
      <x:c r="F2594" t="str">
        <x:v>Operative Porter</x:v>
      </x:c>
      <x:c r="G2594" t="str">
        <x:v>390743G</x:v>
      </x:c>
      <x:c r="H2594" t="str">
        <x:v>West Midlands Police - Facilities</x:v>
      </x:c>
      <x:c r="I2594" s="22" t="n">
        <x:v>9.25</x:v>
      </x:c>
      <x:c r="J2594" t="str">
        <x:v>Worked</x:v>
      </x:c>
      <x:c r="K2594" t="str">
        <x:v>Employee 103089; home branch Birmingham; assigned role Operative Porter | Deployment branch: Birmingham | Actual role: Operative Porter | Jobs: 390743G | Customers: West Midlands Police - Facilities | Actual hours: 9.2; source records: 1</x:v>
      </x:c>
      <x:c r="L2594" t="str">
        <x:v>Include</x:v>
      </x:c>
      <x:c r="M2594"/>
      <x:c r="N2594"/>
    </x:row>
    <x:row r="2595">
      <x:c r="A2595" t="str">
        <x:v>Steven Baughan|2026-06-30</x:v>
      </x:c>
      <x:c r="B2595" s="888" t="n">
        <x:v>46203</x:v>
      </x:c>
      <x:c r="C2595" t="str">
        <x:v>Steven Baughan</x:v>
      </x:c>
      <x:c r="D2595" t="str">
        <x:v>Permanent</x:v>
      </x:c>
      <x:c r="E2595" t="str">
        <x:v>Birmingham</x:v>
      </x:c>
      <x:c r="F2595" t="str">
        <x:v>Operative Porter</x:v>
      </x:c>
      <x:c r="G2595" t="str">
        <x:v>390743G</x:v>
      </x:c>
      <x:c r="H2595" t="str">
        <x:v>West Midlands Police - Facilities</x:v>
      </x:c>
      <x:c r="I2595" s="22" t="n">
        <x:v>9</x:v>
      </x:c>
      <x:c r="J2595" t="str">
        <x:v>Worked</x:v>
      </x:c>
      <x:c r="K2595" t="str">
        <x:v>Employee 103089; home branch Birmingham; assigned role Operative Porter | Deployment branch: Birmingham | Actual role: Operative Porter | Jobs: 390743G | Customers: West Midlands Police - Facilities | Actual hours: 9.0; source records: 1</x:v>
      </x:c>
      <x:c r="L2595" t="str">
        <x:v>Include</x:v>
      </x:c>
      <x:c r="M2595"/>
      <x:c r="N2595"/>
    </x:row>
    <x:row r="2596">
      <x:c r="A2596" t="str">
        <x:v>Steven Childs|2026-06-01</x:v>
      </x:c>
      <x:c r="B2596" s="888" t="n">
        <x:v>46174</x:v>
      </x:c>
      <x:c r="C2596" t="str">
        <x:v>Steven Childs</x:v>
      </x:c>
      <x:c r="D2596" t="str">
        <x:v>Permanent</x:v>
      </x:c>
      <x:c r="E2596" t="str">
        <x:v>Manchester</x:v>
      </x:c>
      <x:c r="F2596" t="str">
        <x:v>Operative Driver</x:v>
      </x:c>
      <x:c r="G2596" t="str">
        <x:v>399649</x:v>
      </x:c>
      <x:c r="H2596" t="str">
        <x:v>University of Liverpool</x:v>
      </x:c>
      <x:c r="I2596" s="22" t="n">
        <x:v>10</x:v>
      </x:c>
      <x:c r="J2596" t="str">
        <x:v>Worked</x:v>
      </x:c>
      <x:c r="K2596" t="str">
        <x:v>Employee 103579; home branch Manchester; assigned role Operative Driver | Deployment branch: Manchester | Actual role: Operative Driver | Jobs: 399649 | Customers: University of Liverpool | Actual hours: 10.0; source records: 1</x:v>
      </x:c>
      <x:c r="L2596" t="str">
        <x:v>Include</x:v>
      </x:c>
      <x:c r="M2596"/>
      <x:c r="N2596"/>
    </x:row>
    <x:row r="2597">
      <x:c r="A2597" t="str">
        <x:v>Steven Childs|2026-06-02</x:v>
      </x:c>
      <x:c r="B2597" s="888" t="n">
        <x:v>46175</x:v>
      </x:c>
      <x:c r="C2597" t="str">
        <x:v>Steven Childs</x:v>
      </x:c>
      <x:c r="D2597" t="str">
        <x:v>Permanent</x:v>
      </x:c>
      <x:c r="E2597" t="str">
        <x:v>Manchester</x:v>
      </x:c>
      <x:c r="F2597" t="str">
        <x:v>Operative Driver</x:v>
      </x:c>
      <x:c r="G2597" t="str">
        <x:v>399649</x:v>
      </x:c>
      <x:c r="H2597" t="str">
        <x:v>University of Liverpool</x:v>
      </x:c>
      <x:c r="I2597" s="22" t="n">
        <x:v>9</x:v>
      </x:c>
      <x:c r="J2597" t="str">
        <x:v>Worked</x:v>
      </x:c>
      <x:c r="K2597" t="str">
        <x:v>Employee 103579; home branch Manchester; assigned role Operative Driver | Deployment branch: Manchester | Actual role: Operative Driver | Jobs: 399649 | Customers: University of Liverpool | Actual hours: 9.0; source records: 1</x:v>
      </x:c>
      <x:c r="L2597" t="str">
        <x:v>Include</x:v>
      </x:c>
      <x:c r="M2597"/>
      <x:c r="N2597"/>
    </x:row>
    <x:row r="2598">
      <x:c r="A2598" t="str">
        <x:v>Steven Childs|2026-06-03</x:v>
      </x:c>
      <x:c r="B2598" s="888" t="n">
        <x:v>46176</x:v>
      </x:c>
      <x:c r="C2598" t="str">
        <x:v>Steven Childs</x:v>
      </x:c>
      <x:c r="D2598" t="str">
        <x:v>Permanent</x:v>
      </x:c>
      <x:c r="E2598" t="str">
        <x:v>Manchester</x:v>
      </x:c>
      <x:c r="F2598" t="str">
        <x:v>Operative Driver</x:v>
      </x:c>
      <x:c r="G2598" t="str">
        <x:v>399649</x:v>
      </x:c>
      <x:c r="H2598" t="str">
        <x:v>University of Liverpool</x:v>
      </x:c>
      <x:c r="I2598" s="22" t="n">
        <x:v>8.5</x:v>
      </x:c>
      <x:c r="J2598" t="str">
        <x:v>Worked</x:v>
      </x:c>
      <x:c r="K2598" t="str">
        <x:v>Employee 103579; home branch Manchester; assigned role Operative Driver | Deployment branch: Manchester | Actual role: Operative Driver | Jobs: 399649 | Customers: University of Liverpool | Actual hours: 8.5; source records: 1</x:v>
      </x:c>
      <x:c r="L2598" t="str">
        <x:v>Include</x:v>
      </x:c>
      <x:c r="M2598"/>
      <x:c r="N2598"/>
    </x:row>
    <x:row r="2599">
      <x:c r="A2599" t="str">
        <x:v>Steven Childs|2026-06-04</x:v>
      </x:c>
      <x:c r="B2599" s="888" t="n">
        <x:v>46177</x:v>
      </x:c>
      <x:c r="C2599" t="str">
        <x:v>Steven Childs</x:v>
      </x:c>
      <x:c r="D2599" t="str">
        <x:v>Permanent</x:v>
      </x:c>
      <x:c r="E2599" t="str">
        <x:v>Manchester</x:v>
      </x:c>
      <x:c r="F2599" t="str">
        <x:v>Operative Driver</x:v>
      </x:c>
      <x:c r="G2599" t="str">
        <x:v>399649</x:v>
      </x:c>
      <x:c r="H2599" t="str">
        <x:v>University of Liverpool</x:v>
      </x:c>
      <x:c r="I2599" s="22" t="n">
        <x:v>8.5</x:v>
      </x:c>
      <x:c r="J2599" t="str">
        <x:v>Worked</x:v>
      </x:c>
      <x:c r="K2599" t="str">
        <x:v>Employee 103579; home branch Manchester; assigned role Operative Driver | Deployment branch: Manchester | Actual role: Operative Driver | Jobs: 399649 | Customers: University of Liverpool | Actual hours: 8.5; source records: 1</x:v>
      </x:c>
      <x:c r="L2599" t="str">
        <x:v>Include</x:v>
      </x:c>
      <x:c r="M2599"/>
      <x:c r="N2599"/>
    </x:row>
    <x:row r="2600">
      <x:c r="A2600" t="str">
        <x:v>Steven Childs|2026-06-05</x:v>
      </x:c>
      <x:c r="B2600" s="888" t="n">
        <x:v>46178</x:v>
      </x:c>
      <x:c r="C2600" t="str">
        <x:v>Steven Childs</x:v>
      </x:c>
      <x:c r="D2600" t="str">
        <x:v>Permanent</x:v>
      </x:c>
      <x:c r="E2600" t="str">
        <x:v>Manchester</x:v>
      </x:c>
      <x:c r="F2600" t="str">
        <x:v>Operative Driver</x:v>
      </x:c>
      <x:c r="G2600"/>
      <x:c r="H2600"/>
      <x:c r="I2600" s="22" t="n">
        <x:v>0</x:v>
      </x:c>
      <x:c r="J2600" t="str">
        <x:v>Annual leave</x:v>
      </x:c>
      <x:c r="K2600" t="str">
        <x:v>Employee 103579; home branch Manchester; assigned role Operative Driver | Leave: Annual Leave (Hours) | Leave calendar basis: Variable-pattern period</x:v>
      </x:c>
      <x:c r="L2600" t="str">
        <x:v>Include</x:v>
      </x:c>
      <x:c r="M2600"/>
      <x:c r="N2600"/>
    </x:row>
    <x:row r="2601">
      <x:c r="A2601" t="str">
        <x:v>Steven Childs|2026-06-08</x:v>
      </x:c>
      <x:c r="B2601" s="888" t="n">
        <x:v>46181</x:v>
      </x:c>
      <x:c r="C2601" t="str">
        <x:v>Steven Childs</x:v>
      </x:c>
      <x:c r="D2601" t="str">
        <x:v>Permanent</x:v>
      </x:c>
      <x:c r="E2601" t="str">
        <x:v>Manchester</x:v>
      </x:c>
      <x:c r="F2601" t="str">
        <x:v>Operative Driver</x:v>
      </x:c>
      <x:c r="G2601" t="str">
        <x:v>402149, 398317E</x:v>
      </x:c>
      <x:c r="H2601" t="str">
        <x:v>EMCOR - OCS FM Ltd; Restore Harrow Green</x:v>
      </x:c>
      <x:c r="I2601" s="22" t="n">
        <x:v>19</x:v>
      </x:c>
      <x:c r="J2601" t="str">
        <x:v>Worked — 2 records</x:v>
      </x:c>
      <x:c r="K2601" t="str">
        <x:v>Employee 103579; home branch Manchester; assigned role Operative Driver | Deployment branch: Leeds, Manchester | Actual role: Operative Porter | Jobs: 402149, 398317E | Customers: EMCOR - OCS FM Ltd; Restore Harrow Green | Actual hours: 19.0; source records: 2</x:v>
      </x:c>
      <x:c r="L2601" t="str">
        <x:v>Include</x:v>
      </x:c>
      <x:c r="M2601"/>
      <x:c r="N2601"/>
    </x:row>
    <x:row r="2602">
      <x:c r="A2602" t="str">
        <x:v>Steven Childs|2026-06-10</x:v>
      </x:c>
      <x:c r="B2602" s="888" t="n">
        <x:v>46183</x:v>
      </x:c>
      <x:c r="C2602" t="str">
        <x:v>Steven Childs</x:v>
      </x:c>
      <x:c r="D2602" t="str">
        <x:v>Permanent</x:v>
      </x:c>
      <x:c r="E2602" t="str">
        <x:v>Manchester</x:v>
      </x:c>
      <x:c r="F2602" t="str">
        <x:v>Operative Driver</x:v>
      </x:c>
      <x:c r="G2602" t="str">
        <x:v>398317E</x:v>
      </x:c>
      <x:c r="H2602" t="str">
        <x:v>Restore Harrow Green</x:v>
      </x:c>
      <x:c r="I2602" s="22" t="n">
        <x:v>4</x:v>
      </x:c>
      <x:c r="J2602" t="str">
        <x:v>Worked</x:v>
      </x:c>
      <x:c r="K2602" t="str">
        <x:v>Employee 103579; home branch Manchester; assigned role Operative Driver | Deployment branch: Manchester | Actual role: Operative Driver | Jobs: 398317E | Customers: Restore Harrow Green | Actual hours: 4.0; source records: 1</x:v>
      </x:c>
      <x:c r="L2602" t="str">
        <x:v>Include</x:v>
      </x:c>
      <x:c r="M2602"/>
      <x:c r="N2602"/>
    </x:row>
    <x:row r="2603">
      <x:c r="A2603" t="str">
        <x:v>Steven Childs|2026-06-11</x:v>
      </x:c>
      <x:c r="B2603" s="888" t="n">
        <x:v>46184</x:v>
      </x:c>
      <x:c r="C2603" t="str">
        <x:v>Steven Childs</x:v>
      </x:c>
      <x:c r="D2603" t="str">
        <x:v>Permanent</x:v>
      </x:c>
      <x:c r="E2603" t="str">
        <x:v>Manchester</x:v>
      </x:c>
      <x:c r="F2603" t="str">
        <x:v>Operative Driver</x:v>
      </x:c>
      <x:c r="G2603" t="str">
        <x:v>402662, 398317E</x:v>
      </x:c>
      <x:c r="H2603" t="str">
        <x:v>Cheshire Police; Restore Harrow Green</x:v>
      </x:c>
      <x:c r="I2603" s="22" t="n">
        <x:v>12.75</x:v>
      </x:c>
      <x:c r="J2603" t="str">
        <x:v>Worked — 2 records</x:v>
      </x:c>
      <x:c r="K2603" t="str">
        <x:v>Employee 103579; home branch Manchester; assigned role Operative Driver | Deployment branch: Manchester | Actual role: Operative Driver | Jobs: 402662, 398317E | Customers: Cheshire Police; Restore Harrow Green | Actual hours: 12.8; source records: 2</x:v>
      </x:c>
      <x:c r="L2603" t="str">
        <x:v>Include</x:v>
      </x:c>
      <x:c r="M2603"/>
      <x:c r="N2603"/>
    </x:row>
    <x:row r="2604">
      <x:c r="A2604" t="str">
        <x:v>Steven Childs|2026-06-12</x:v>
      </x:c>
      <x:c r="B2604" s="888" t="n">
        <x:v>46185</x:v>
      </x:c>
      <x:c r="C2604" t="str">
        <x:v>Steven Childs</x:v>
      </x:c>
      <x:c r="D2604" t="str">
        <x:v>Permanent</x:v>
      </x:c>
      <x:c r="E2604" t="str">
        <x:v>Manchester</x:v>
      </x:c>
      <x:c r="F2604" t="str">
        <x:v>Operative Driver</x:v>
      </x:c>
      <x:c r="G2604" t="str">
        <x:v>374044A</x:v>
      </x:c>
      <x:c r="H2604" t="str">
        <x:v>Hurstwood Environmental Consultants</x:v>
      </x:c>
      <x:c r="I2604" s="22" t="n">
        <x:v>3</x:v>
      </x:c>
      <x:c r="J2604" t="str">
        <x:v>Worked</x:v>
      </x:c>
      <x:c r="K2604" t="str">
        <x:v>Employee 103579; home branch Manchester; assigned role Operative Driver | Deployment branch: Manchester | Actual role: Operative Driver | Jobs: 374044A | Customers: Hurstwood Environmental Consultants | Actual hours: 3.0; source records: 1</x:v>
      </x:c>
      <x:c r="L2604" t="str">
        <x:v>Include</x:v>
      </x:c>
      <x:c r="M2604"/>
      <x:c r="N2604"/>
    </x:row>
    <x:row r="2605">
      <x:c r="A2605" t="str">
        <x:v>Steven Childs|2026-06-15</x:v>
      </x:c>
      <x:c r="B2605" s="888" t="n">
        <x:v>46188</x:v>
      </x:c>
      <x:c r="C2605" t="str">
        <x:v>Steven Childs</x:v>
      </x:c>
      <x:c r="D2605" t="str">
        <x:v>Permanent</x:v>
      </x:c>
      <x:c r="E2605" t="str">
        <x:v>Manchester</x:v>
      </x:c>
      <x:c r="F2605" t="str">
        <x:v>Operative Driver</x:v>
      </x:c>
      <x:c r="G2605" t="str">
        <x:v>402149, 398317E</x:v>
      </x:c>
      <x:c r="H2605" t="str">
        <x:v>EMCOR - OCS FM Ltd; Restore Harrow Green</x:v>
      </x:c>
      <x:c r="I2605" s="22" t="n">
        <x:v>16</x:v>
      </x:c>
      <x:c r="J2605" t="str">
        <x:v>Worked — 2 records</x:v>
      </x:c>
      <x:c r="K2605" t="str">
        <x:v>Employee 103579; home branch Manchester; assigned role Operative Driver | Deployment branch: Leeds, Manchester | Actual role: Operative Driver, Operative Porter | Jobs: 402149, 398317E | Customers: EMCOR - OCS FM Ltd; Restore Harrow Green | Actual hours: 16.0; source records: 2</x:v>
      </x:c>
      <x:c r="L2605" t="str">
        <x:v>Include</x:v>
      </x:c>
      <x:c r="M2605"/>
      <x:c r="N2605"/>
    </x:row>
    <x:row r="2606">
      <x:c r="A2606" t="str">
        <x:v>Steven Childs|2026-06-16</x:v>
      </x:c>
      <x:c r="B2606" s="888" t="n">
        <x:v>46189</x:v>
      </x:c>
      <x:c r="C2606" t="str">
        <x:v>Steven Childs</x:v>
      </x:c>
      <x:c r="D2606" t="str">
        <x:v>Permanent</x:v>
      </x:c>
      <x:c r="E2606" t="str">
        <x:v>Manchester</x:v>
      </x:c>
      <x:c r="F2606" t="str">
        <x:v>Operative Driver</x:v>
      </x:c>
      <x:c r="G2606" t="str">
        <x:v>402465</x:v>
      </x:c>
      <x:c r="H2606" t="str">
        <x:v>Access UK Ltd</x:v>
      </x:c>
      <x:c r="I2606" s="22" t="n">
        <x:v>6</x:v>
      </x:c>
      <x:c r="J2606" t="str">
        <x:v>Worked</x:v>
      </x:c>
      <x:c r="K2606" t="str">
        <x:v>Employee 103579; home branch Manchester; assigned role Operative Driver | Deployment branch: Manchester | Actual role: Operative Driver | Jobs: 402465 | Customers: Access UK Ltd | Actual hours: 6.0; source records: 1</x:v>
      </x:c>
      <x:c r="L2606" t="str">
        <x:v>Include</x:v>
      </x:c>
      <x:c r="M2606"/>
      <x:c r="N2606"/>
    </x:row>
    <x:row r="2607">
      <x:c r="A2607" t="str">
        <x:v>Steven Childs|2026-06-17</x:v>
      </x:c>
      <x:c r="B2607" s="888" t="n">
        <x:v>46190</x:v>
      </x:c>
      <x:c r="C2607" t="str">
        <x:v>Steven Childs</x:v>
      </x:c>
      <x:c r="D2607" t="str">
        <x:v>Permanent</x:v>
      </x:c>
      <x:c r="E2607" t="str">
        <x:v>Manchester</x:v>
      </x:c>
      <x:c r="F2607" t="str">
        <x:v>Operative Driver</x:v>
      </x:c>
      <x:c r="G2607" t="str">
        <x:v>397251</x:v>
      </x:c>
      <x:c r="H2607" t="str">
        <x:v>Lancaster University (Leadership Centre)</x:v>
      </x:c>
      <x:c r="I2607" s="22" t="n">
        <x:v>6</x:v>
      </x:c>
      <x:c r="J2607" t="str">
        <x:v>Worked</x:v>
      </x:c>
      <x:c r="K2607" t="str">
        <x:v>Employee 103579; home branch Manchester; assigned role Operative Driver | Deployment branch: Manchester | Actual role: Operative Driver | Jobs: 397251 | Customers: Lancaster University (Leadership Centre) | Actual hours: 6.0; source records: 1</x:v>
      </x:c>
      <x:c r="L2607" t="str">
        <x:v>Include</x:v>
      </x:c>
      <x:c r="M2607"/>
      <x:c r="N2607"/>
    </x:row>
    <x:row r="2608">
      <x:c r="A2608" t="str">
        <x:v>Steven Childs|2026-06-18</x:v>
      </x:c>
      <x:c r="B2608" s="888" t="n">
        <x:v>46191</x:v>
      </x:c>
      <x:c r="C2608" t="str">
        <x:v>Steven Childs</x:v>
      </x:c>
      <x:c r="D2608" t="str">
        <x:v>Permanent</x:v>
      </x:c>
      <x:c r="E2608" t="str">
        <x:v>Manchester</x:v>
      </x:c>
      <x:c r="F2608" t="str">
        <x:v>Operative Driver</x:v>
      </x:c>
      <x:c r="G2608" t="str">
        <x:v>402817</x:v>
      </x:c>
      <x:c r="H2608" t="str">
        <x:v>Kirklees Council</x:v>
      </x:c>
      <x:c r="I2608" s="22" t="n">
        <x:v>5.5</x:v>
      </x:c>
      <x:c r="J2608" t="str">
        <x:v>Worked</x:v>
      </x:c>
      <x:c r="K2608" t="str">
        <x:v>Employee 103579; home branch Manchester; assigned role Operative Driver | Deployment branch: Leeds | Actual role: Operative Driver | Jobs: 402817 | Customers: Kirklees Council | Actual hours: 5.5; source records: 1</x:v>
      </x:c>
      <x:c r="L2608" t="str">
        <x:v>Include</x:v>
      </x:c>
      <x:c r="M2608"/>
      <x:c r="N2608"/>
    </x:row>
    <x:row r="2609">
      <x:c r="A2609" t="str">
        <x:v>Steven Childs|2026-06-19</x:v>
      </x:c>
      <x:c r="B2609" s="888" t="n">
        <x:v>46192</x:v>
      </x:c>
      <x:c r="C2609" t="str">
        <x:v>Steven Childs</x:v>
      </x:c>
      <x:c r="D2609" t="str">
        <x:v>Permanent</x:v>
      </x:c>
      <x:c r="E2609" t="str">
        <x:v>Manchester</x:v>
      </x:c>
      <x:c r="F2609" t="str">
        <x:v>Operative Driver</x:v>
      </x:c>
      <x:c r="G2609" t="str">
        <x:v>393158</x:v>
      </x:c>
      <x:c r="H2609" t="str">
        <x:v>Versus Arthritis</x:v>
      </x:c>
      <x:c r="I2609" s="22" t="n">
        <x:v>7.5</x:v>
      </x:c>
      <x:c r="J2609" t="str">
        <x:v>Worked</x:v>
      </x:c>
      <x:c r="K2609" t="str">
        <x:v>Employee 103579; home branch Manchester; assigned role Operative Driver | Deployment branch: Leeds | Actual role: Operative Porter | Jobs: 393158 | Customers: Versus Arthritis | Actual hours: 7.5; source records: 1</x:v>
      </x:c>
      <x:c r="L2609" t="str">
        <x:v>Include</x:v>
      </x:c>
      <x:c r="M2609"/>
      <x:c r="N2609"/>
    </x:row>
    <x:row r="2610">
      <x:c r="A2610" t="str">
        <x:v>Steven Childs|2026-06-22</x:v>
      </x:c>
      <x:c r="B2610" s="888" t="n">
        <x:v>46195</x:v>
      </x:c>
      <x:c r="C2610" t="str">
        <x:v>Steven Childs</x:v>
      </x:c>
      <x:c r="D2610" t="str">
        <x:v>Permanent</x:v>
      </x:c>
      <x:c r="E2610" t="str">
        <x:v>Manchester</x:v>
      </x:c>
      <x:c r="F2610" t="str">
        <x:v>Operative Driver</x:v>
      </x:c>
      <x:c r="G2610" t="str">
        <x:v>402649, 398317E</x:v>
      </x:c>
      <x:c r="H2610" t="str">
        <x:v>Cheshire Police; Restore Harrow Green</x:v>
      </x:c>
      <x:c r="I2610" s="22" t="n">
        <x:v>13.5</x:v>
      </x:c>
      <x:c r="J2610" t="str">
        <x:v>Worked — 3 records</x:v>
      </x:c>
      <x:c r="K2610" t="str">
        <x:v>Employee 103579; home branch Manchester; assigned role Operative Driver | Deployment branch: Manchester | Actual role: Operative Driver | Jobs: 402649, 398317E | Customers: Cheshire Police; Restore Harrow Green | Actual hours: 13.5; source records: 3</x:v>
      </x:c>
      <x:c r="L2610" t="str">
        <x:v>Include</x:v>
      </x:c>
      <x:c r="M2610"/>
      <x:c r="N2610"/>
    </x:row>
    <x:row r="2611">
      <x:c r="A2611" t="str">
        <x:v>Steven Childs|2026-06-23</x:v>
      </x:c>
      <x:c r="B2611" s="888" t="n">
        <x:v>46196</x:v>
      </x:c>
      <x:c r="C2611" t="str">
        <x:v>Steven Childs</x:v>
      </x:c>
      <x:c r="D2611" t="str">
        <x:v>Permanent</x:v>
      </x:c>
      <x:c r="E2611" t="str">
        <x:v>Manchester</x:v>
      </x:c>
      <x:c r="F2611" t="str">
        <x:v>Operative Driver</x:v>
      </x:c>
      <x:c r="G2611" t="str">
        <x:v>402758</x:v>
      </x:c>
      <x:c r="H2611" t="str">
        <x:v>MOJ - Sodexo SR:60366</x:v>
      </x:c>
      <x:c r="I2611" s="22" t="n">
        <x:v>7</x:v>
      </x:c>
      <x:c r="J2611" t="str">
        <x:v>Worked</x:v>
      </x:c>
      <x:c r="K2611" t="str">
        <x:v>Employee 103579; home branch Manchester; assigned role Operative Driver | Deployment branch: Leeds | Actual role: Operative Driver | Jobs: 402758 | Customers: MOJ - Sodexo SR:60366 | Actual hours: 7.0; source records: 1</x:v>
      </x:c>
      <x:c r="L2611" t="str">
        <x:v>Include</x:v>
      </x:c>
      <x:c r="M2611"/>
      <x:c r="N2611"/>
    </x:row>
    <x:row r="2612">
      <x:c r="A2612" t="str">
        <x:v>Steven Childs|2026-06-24</x:v>
      </x:c>
      <x:c r="B2612" s="888" t="n">
        <x:v>46197</x:v>
      </x:c>
      <x:c r="C2612" t="str">
        <x:v>Steven Childs</x:v>
      </x:c>
      <x:c r="D2612" t="str">
        <x:v>Permanent</x:v>
      </x:c>
      <x:c r="E2612" t="str">
        <x:v>Manchester</x:v>
      </x:c>
      <x:c r="F2612" t="str">
        <x:v>Operative Driver</x:v>
      </x:c>
      <x:c r="G2612" t="str">
        <x:v>397251</x:v>
      </x:c>
      <x:c r="H2612" t="str">
        <x:v>Lancaster University (Leadership Centre)</x:v>
      </x:c>
      <x:c r="I2612" s="22" t="n">
        <x:v>7</x:v>
      </x:c>
      <x:c r="J2612" t="str">
        <x:v>Worked</x:v>
      </x:c>
      <x:c r="K2612" t="str">
        <x:v>Employee 103579; home branch Manchester; assigned role Operative Driver | Deployment branch: Manchester | Actual role: Operative Porter | Jobs: 397251 | Customers: Lancaster University (Leadership Centre) | Actual hours: 7.0; source records: 1</x:v>
      </x:c>
      <x:c r="L2612" t="str">
        <x:v>Include</x:v>
      </x:c>
      <x:c r="M2612"/>
      <x:c r="N2612"/>
    </x:row>
    <x:row r="2613">
      <x:c r="A2613" t="str">
        <x:v>Steven Childs|2026-06-25</x:v>
      </x:c>
      <x:c r="B2613" s="888" t="n">
        <x:v>46198</x:v>
      </x:c>
      <x:c r="C2613" t="str">
        <x:v>Steven Childs</x:v>
      </x:c>
      <x:c r="D2613" t="str">
        <x:v>Permanent</x:v>
      </x:c>
      <x:c r="E2613" t="str">
        <x:v>Manchester</x:v>
      </x:c>
      <x:c r="F2613" t="str">
        <x:v>Operative Driver</x:v>
      </x:c>
      <x:c r="G2613" t="str">
        <x:v>402763</x:v>
      </x:c>
      <x:c r="H2613" t="str">
        <x:v>Handelsbanken</x:v>
      </x:c>
      <x:c r="I2613" s="22" t="n">
        <x:v>8</x:v>
      </x:c>
      <x:c r="J2613" t="str">
        <x:v>Worked</x:v>
      </x:c>
      <x:c r="K2613" t="str">
        <x:v>Employee 103579; home branch Manchester; assigned role Operative Driver | Deployment branch: Manchester | Actual role: Operative Porter | Jobs: 402763 | Customers: Handelsbanken | Actual hours: 8.0; source records: 1</x:v>
      </x:c>
      <x:c r="L2613" t="str">
        <x:v>Include</x:v>
      </x:c>
      <x:c r="M2613"/>
      <x:c r="N2613"/>
    </x:row>
    <x:row r="2614">
      <x:c r="A2614" t="str">
        <x:v>Steven Childs|2026-06-26</x:v>
      </x:c>
      <x:c r="B2614" s="888" t="n">
        <x:v>46199</x:v>
      </x:c>
      <x:c r="C2614" t="str">
        <x:v>Steven Childs</x:v>
      </x:c>
      <x:c r="D2614" t="str">
        <x:v>Permanent</x:v>
      </x:c>
      <x:c r="E2614" t="str">
        <x:v>Manchester</x:v>
      </x:c>
      <x:c r="F2614" t="str">
        <x:v>Operative Driver</x:v>
      </x:c>
      <x:c r="G2614" t="str">
        <x:v>374044A</x:v>
      </x:c>
      <x:c r="H2614" t="str">
        <x:v>Hurstwood Environmental Consultants</x:v>
      </x:c>
      <x:c r="I2614" s="22" t="n">
        <x:v>4.5</x:v>
      </x:c>
      <x:c r="J2614" t="str">
        <x:v>Worked</x:v>
      </x:c>
      <x:c r="K2614" t="str">
        <x:v>Employee 103579; home branch Manchester; assigned role Operative Driver | Deployment branch: Manchester | Actual role: Operative Driver | Jobs: 374044A | Customers: Hurstwood Environmental Consultants | Actual hours: 4.5; source records: 1</x:v>
      </x:c>
      <x:c r="L2614" t="str">
        <x:v>Include</x:v>
      </x:c>
      <x:c r="M2614"/>
      <x:c r="N2614"/>
    </x:row>
    <x:row r="2615">
      <x:c r="A2615" t="str">
        <x:v>Steven Childs|2026-06-29</x:v>
      </x:c>
      <x:c r="B2615" s="888" t="n">
        <x:v>46202</x:v>
      </x:c>
      <x:c r="C2615" t="str">
        <x:v>Steven Childs</x:v>
      </x:c>
      <x:c r="D2615" t="str">
        <x:v>Permanent</x:v>
      </x:c>
      <x:c r="E2615" t="str">
        <x:v>Manchester</x:v>
      </x:c>
      <x:c r="F2615" t="str">
        <x:v>Operative Driver</x:v>
      </x:c>
      <x:c r="G2615" t="str">
        <x:v>402933</x:v>
      </x:c>
      <x:c r="H2615" t="str">
        <x:v>Kirklees Council -   Domestic</x:v>
      </x:c>
      <x:c r="I2615" s="22" t="n">
        <x:v>8</x:v>
      </x:c>
      <x:c r="J2615" t="str">
        <x:v>Worked</x:v>
      </x:c>
      <x:c r="K2615" t="str">
        <x:v>Employee 103579; home branch Manchester; assigned role Operative Driver | Deployment branch: Leeds | Actual role: Operative Porter | Jobs: 402933 | Customers: Kirklees Council -   Domestic | Actual hours: 8.0; source records: 1</x:v>
      </x:c>
      <x:c r="L2615" t="str">
        <x:v>Include</x:v>
      </x:c>
      <x:c r="M2615"/>
      <x:c r="N2615"/>
    </x:row>
    <x:row r="2616">
      <x:c r="A2616" t="str">
        <x:v>Steven Childs|2026-06-30</x:v>
      </x:c>
      <x:c r="B2616" s="888" t="n">
        <x:v>46203</x:v>
      </x:c>
      <x:c r="C2616" t="str">
        <x:v>Steven Childs</x:v>
      </x:c>
      <x:c r="D2616" t="str">
        <x:v>Permanent</x:v>
      </x:c>
      <x:c r="E2616" t="str">
        <x:v>Manchester</x:v>
      </x:c>
      <x:c r="F2616" t="str">
        <x:v>Operative Driver</x:v>
      </x:c>
      <x:c r="G2616" t="str">
        <x:v>402731</x:v>
      </x:c>
      <x:c r="H2616" t="str">
        <x:v>NHS England</x:v>
      </x:c>
      <x:c r="I2616" s="22" t="n">
        <x:v>4</x:v>
      </x:c>
      <x:c r="J2616" t="str">
        <x:v>Worked</x:v>
      </x:c>
      <x:c r="K2616" t="str">
        <x:v>Employee 103579; home branch Manchester; assigned role Operative Driver | Deployment branch: Manchester | Actual role: Operative Driver | Jobs: 402731 | Customers: NHS England | Actual hours: 4.0; source records: 1</x:v>
      </x:c>
      <x:c r="L2616" t="str">
        <x:v>Include</x:v>
      </x:c>
      <x:c r="M2616"/>
      <x:c r="N2616"/>
    </x:row>
    <x:row r="2617">
      <x:c r="A2617" t="str">
        <x:v>Steven Currie|2026-06-03</x:v>
      </x:c>
      <x:c r="B2617" s="888" t="n">
        <x:v>46176</x:v>
      </x:c>
      <x:c r="C2617" t="str">
        <x:v>Steven Currie</x:v>
      </x:c>
      <x:c r="D2617" t="str">
        <x:v>Permanent</x:v>
      </x:c>
      <x:c r="E2617" t="str">
        <x:v>Cambridge</x:v>
      </x:c>
      <x:c r="F2617" t="str">
        <x:v>Operative Driver</x:v>
      </x:c>
      <x:c r="G2617" t="str">
        <x:v>402450</x:v>
      </x:c>
      <x:c r="H2617" t="str">
        <x:v>Avantor ( CAMBRIDGE JUNE  2026 )</x:v>
      </x:c>
      <x:c r="I2617" s="22" t="n">
        <x:v>5</x:v>
      </x:c>
      <x:c r="J2617" t="str">
        <x:v>Worked</x:v>
      </x:c>
      <x:c r="K2617" t="str">
        <x:v>Employee 103237; home branch Cambridge; assigned role Operative Driver | Deployment branch: Cambridge | Actual role: Operative Porter | Jobs: 402450 | Customers: Avantor ( CAMBRIDGE JUNE  2026 ) | Actual hours: 5.0; source records: 1</x:v>
      </x:c>
      <x:c r="L2617" t="str">
        <x:v>Include</x:v>
      </x:c>
      <x:c r="M2617"/>
      <x:c r="N2617"/>
    </x:row>
    <x:row r="2618">
      <x:c r="A2618" t="str">
        <x:v>Steven Currie|2026-06-10</x:v>
      </x:c>
      <x:c r="B2618" s="888" t="n">
        <x:v>46183</x:v>
      </x:c>
      <x:c r="C2618" t="str">
        <x:v>Steven Currie</x:v>
      </x:c>
      <x:c r="D2618" t="str">
        <x:v>Permanent</x:v>
      </x:c>
      <x:c r="E2618" t="str">
        <x:v>Cambridge</x:v>
      </x:c>
      <x:c r="F2618" t="str">
        <x:v>Operative Driver</x:v>
      </x:c>
      <x:c r="G2618" t="str">
        <x:v>402616</x:v>
      </x:c>
      <x:c r="H2618" t="str">
        <x:v>Opentrons (Jesus College Cheng Kar Shun Digital Hub)</x:v>
      </x:c>
      <x:c r="I2618" s="22" t="n">
        <x:v>8</x:v>
      </x:c>
      <x:c r="J2618" t="str">
        <x:v>Worked</x:v>
      </x:c>
      <x:c r="K2618" t="str">
        <x:v>Employee 103237; home branch Cambridge; assigned role Operative Driver | Deployment branch: Cambridge | Actual role: Operative Driver | Jobs: 402616 | Customers: Opentrons (Jesus College Cheng Kar Shun Digital Hub) | Actual hours: 8.0; source records: 1</x:v>
      </x:c>
      <x:c r="L2618" t="str">
        <x:v>Include</x:v>
      </x:c>
      <x:c r="M2618"/>
      <x:c r="N2618"/>
    </x:row>
    <x:row r="2619">
      <x:c r="A2619" t="str">
        <x:v>Steven Currie|2026-06-12</x:v>
      </x:c>
      <x:c r="B2619" s="888" t="n">
        <x:v>46185</x:v>
      </x:c>
      <x:c r="C2619" t="str">
        <x:v>Steven Currie</x:v>
      </x:c>
      <x:c r="D2619" t="str">
        <x:v>Permanent</x:v>
      </x:c>
      <x:c r="E2619" t="str">
        <x:v>Cambridge</x:v>
      </x:c>
      <x:c r="F2619" t="str">
        <x:v>Operative Driver</x:v>
      </x:c>
      <x:c r="G2619" t="str">
        <x:v>401554, 399379E</x:v>
      </x:c>
      <x:c r="H2619" t="str">
        <x:v>CPM/Omnicom; Restore Harrow Green Oxford  M/W use only</x:v>
      </x:c>
      <x:c r="I2619" s="22" t="n">
        <x:v>21.5</x:v>
      </x:c>
      <x:c r="J2619" t="str">
        <x:v>Worked — 2 records</x:v>
      </x:c>
      <x:c r="K2619" t="str">
        <x:v>Employee 103237; home branch Cambridge; assigned role Operative Driver | Deployment branch: Oxford | Actual role: Operative Porter | Jobs: 401554, 399379E | Customers: CPM/Omnicom; Restore Harrow Green Oxford  M/W use only | Actual hours: 21.5; source records: 2</x:v>
      </x:c>
      <x:c r="L2619" t="str">
        <x:v>Include</x:v>
      </x:c>
      <x:c r="M2619"/>
      <x:c r="N2619"/>
    </x:row>
    <x:row r="2620">
      <x:c r="A2620" t="str">
        <x:v>Steven Currie|2026-06-16</x:v>
      </x:c>
      <x:c r="B2620" s="888" t="n">
        <x:v>46189</x:v>
      </x:c>
      <x:c r="C2620" t="str">
        <x:v>Steven Currie</x:v>
      </x:c>
      <x:c r="D2620" t="str">
        <x:v>Permanent</x:v>
      </x:c>
      <x:c r="E2620" t="str">
        <x:v>Cambridge</x:v>
      </x:c>
      <x:c r="F2620" t="str">
        <x:v>Operative Driver</x:v>
      </x:c>
      <x:c r="G2620" t="str">
        <x:v>401554, 399379E</x:v>
      </x:c>
      <x:c r="H2620" t="str">
        <x:v>CPM/Omnicom; Restore Harrow Green Oxford  M/W use only</x:v>
      </x:c>
      <x:c r="I2620" s="22" t="n">
        <x:v>23.25</x:v>
      </x:c>
      <x:c r="J2620" t="str">
        <x:v>Worked — 2 records</x:v>
      </x:c>
      <x:c r="K2620" t="str">
        <x:v>Employee 103237; home branch Cambridge; assigned role Operative Driver | Deployment branch: Oxford | Actual role: Operative Driver | Jobs: 401554, 399379E | Customers: CPM/Omnicom; Restore Harrow Green Oxford  M/W use only | Actual hours: 23.2; source records: 2</x:v>
      </x:c>
      <x:c r="L2620" t="str">
        <x:v>Include</x:v>
      </x:c>
      <x:c r="M2620"/>
      <x:c r="N2620"/>
    </x:row>
    <x:row r="2621">
      <x:c r="A2621" t="str">
        <x:v>Steven Currie|2026-06-17</x:v>
      </x:c>
      <x:c r="B2621" s="888" t="n">
        <x:v>46190</x:v>
      </x:c>
      <x:c r="C2621" t="str">
        <x:v>Steven Currie</x:v>
      </x:c>
      <x:c r="D2621" t="str">
        <x:v>Permanent</x:v>
      </x:c>
      <x:c r="E2621" t="str">
        <x:v>Cambridge</x:v>
      </x:c>
      <x:c r="F2621" t="str">
        <x:v>Operative Driver</x:v>
      </x:c>
      <x:c r="G2621" t="str">
        <x:v>401554, 399379E</x:v>
      </x:c>
      <x:c r="H2621" t="str">
        <x:v>CPM/Omnicom; Restore Harrow Green Oxford  M/W use only</x:v>
      </x:c>
      <x:c r="I2621" s="22" t="n">
        <x:v>30.5</x:v>
      </x:c>
      <x:c r="J2621" t="str">
        <x:v>Worked — 3 records</x:v>
      </x:c>
      <x:c r="K2621" t="str">
        <x:v>Employee 103237; home branch Cambridge; assigned role Operative Driver | Deployment branch: Oxford | Actual role: Operative Driver | Jobs: 401554, 399379E | Customers: CPM/Omnicom; Restore Harrow Green Oxford  M/W use only | Actual hours: 30.5; source records: 3</x:v>
      </x:c>
      <x:c r="L2621" t="str">
        <x:v>Include</x:v>
      </x:c>
      <x:c r="M2621"/>
      <x:c r="N2621"/>
    </x:row>
    <x:row r="2622">
      <x:c r="A2622" t="str">
        <x:v>Steven Currie|2026-06-18</x:v>
      </x:c>
      <x:c r="B2622" s="888" t="n">
        <x:v>46191</x:v>
      </x:c>
      <x:c r="C2622" t="str">
        <x:v>Steven Currie</x:v>
      </x:c>
      <x:c r="D2622" t="str">
        <x:v>Permanent</x:v>
      </x:c>
      <x:c r="E2622" t="str">
        <x:v>Cambridge</x:v>
      </x:c>
      <x:c r="F2622" t="str">
        <x:v>Operative Driver</x:v>
      </x:c>
      <x:c r="G2622" t="str">
        <x:v>401554, 402445, 399379E</x:v>
      </x:c>
      <x:c r="H2622" t="str">
        <x:v>CPM/Omnicom; ESTS (GB) Ltd - EIT OXFORD; Restore Harrow Green Oxford  M/W use only</x:v>
      </x:c>
      <x:c r="I2622" s="22" t="n">
        <x:v>23.5</x:v>
      </x:c>
      <x:c r="J2622" t="str">
        <x:v>Worked — 3 records</x:v>
      </x:c>
      <x:c r="K2622" t="str">
        <x:v>Employee 103237; home branch Cambridge; assigned role Operative Driver | Deployment branch: Oxford | Actual role: Operative Driver, Operative Porter | Jobs: 401554, 402445, 399379E | Customers: CPM/Omnicom; ESTS (GB) Ltd - EIT OXFORD; Restore Harrow Green Oxford  M/W use only | Actual hours: 23.5; source records: 3</x:v>
      </x:c>
      <x:c r="L2622" t="str">
        <x:v>Include</x:v>
      </x:c>
      <x:c r="M2622"/>
      <x:c r="N2622"/>
    </x:row>
    <x:row r="2623">
      <x:c r="A2623" t="str">
        <x:v>Steven Currie|2026-06-19</x:v>
      </x:c>
      <x:c r="B2623" s="888" t="n">
        <x:v>46192</x:v>
      </x:c>
      <x:c r="C2623" t="str">
        <x:v>Steven Currie</x:v>
      </x:c>
      <x:c r="D2623" t="str">
        <x:v>Permanent</x:v>
      </x:c>
      <x:c r="E2623" t="str">
        <x:v>Cambridge</x:v>
      </x:c>
      <x:c r="F2623" t="str">
        <x:v>Operative Driver</x:v>
      </x:c>
      <x:c r="G2623" t="str">
        <x:v>402257</x:v>
      </x:c>
      <x:c r="H2623" t="str">
        <x:v>Astex Therapeutics Ltd</x:v>
      </x:c>
      <x:c r="I2623" s="22" t="n">
        <x:v>4</x:v>
      </x:c>
      <x:c r="J2623" t="str">
        <x:v>Worked</x:v>
      </x:c>
      <x:c r="K2623" t="str">
        <x:v>Employee 103237; home branch Cambridge; assigned role Operative Driver | Deployment branch: Cambridge | Actual role: Operative Porter | Jobs: 402257 | Customers: Astex Therapeutics Ltd | Actual hours: 4.0; source records: 1</x:v>
      </x:c>
      <x:c r="L2623" t="str">
        <x:v>Include</x:v>
      </x:c>
      <x:c r="M2623"/>
      <x:c r="N2623"/>
    </x:row>
    <x:row r="2624">
      <x:c r="A2624" t="str">
        <x:v>Steven Currie|2026-06-22</x:v>
      </x:c>
      <x:c r="B2624" s="888" t="n">
        <x:v>46195</x:v>
      </x:c>
      <x:c r="C2624" t="str">
        <x:v>Steven Currie</x:v>
      </x:c>
      <x:c r="D2624" t="str">
        <x:v>Permanent</x:v>
      </x:c>
      <x:c r="E2624" t="str">
        <x:v>Cambridge</x:v>
      </x:c>
      <x:c r="F2624" t="str">
        <x:v>Operative Driver</x:v>
      </x:c>
      <x:c r="G2624" t="str">
        <x:v>401109</x:v>
      </x:c>
      <x:c r="H2624" t="str">
        <x:v>Theolytics</x:v>
      </x:c>
      <x:c r="I2624" s="22" t="n">
        <x:v>8</x:v>
      </x:c>
      <x:c r="J2624" t="str">
        <x:v>Worked</x:v>
      </x:c>
      <x:c r="K2624" t="str">
        <x:v>Employee 103237; home branch Cambridge; assigned role Operative Driver | Deployment branch: Oxford | Actual role: Operative Driver | Jobs: 401109 | Customers: Theolytics | Actual hours: 8.0; source records: 1</x:v>
      </x:c>
      <x:c r="L2624" t="str">
        <x:v>Include</x:v>
      </x:c>
      <x:c r="M2624"/>
      <x:c r="N2624"/>
    </x:row>
    <x:row r="2625">
      <x:c r="A2625" t="str">
        <x:v>Steven Currie|2026-06-23</x:v>
      </x:c>
      <x:c r="B2625" s="888" t="n">
        <x:v>46196</x:v>
      </x:c>
      <x:c r="C2625" t="str">
        <x:v>Steven Currie</x:v>
      </x:c>
      <x:c r="D2625" t="str">
        <x:v>Permanent</x:v>
      </x:c>
      <x:c r="E2625" t="str">
        <x:v>Cambridge</x:v>
      </x:c>
      <x:c r="F2625" t="str">
        <x:v>Operative Driver</x:v>
      </x:c>
      <x:c r="G2625" t="str">
        <x:v>399379E, 401109</x:v>
      </x:c>
      <x:c r="H2625" t="str">
        <x:v>Restore Harrow Green Oxford  M/W use only; Theolytics</x:v>
      </x:c>
      <x:c r="I2625" s="22" t="n">
        <x:v>19</x:v>
      </x:c>
      <x:c r="J2625" t="str">
        <x:v>Worked — 2 records</x:v>
      </x:c>
      <x:c r="K2625" t="str">
        <x:v>Employee 103237; home branch Cambridge; assigned role Operative Driver | Deployment branch: Oxford | Actual role: Operative Porter | Jobs: 399379E, 401109 | Customers: Restore Harrow Green Oxford  M/W use only; Theolytics | Actual hours: 19.0; source records: 2</x:v>
      </x:c>
      <x:c r="L2625" t="str">
        <x:v>Include</x:v>
      </x:c>
      <x:c r="M2625"/>
      <x:c r="N2625"/>
    </x:row>
    <x:row r="2626">
      <x:c r="A2626" t="str">
        <x:v>Steven Currie|2026-06-24</x:v>
      </x:c>
      <x:c r="B2626" s="888" t="n">
        <x:v>46197</x:v>
      </x:c>
      <x:c r="C2626" t="str">
        <x:v>Steven Currie</x:v>
      </x:c>
      <x:c r="D2626" t="str">
        <x:v>Permanent</x:v>
      </x:c>
      <x:c r="E2626" t="str">
        <x:v>Cambridge</x:v>
      </x:c>
      <x:c r="F2626" t="str">
        <x:v>Operative Driver</x:v>
      </x:c>
      <x:c r="G2626" t="str">
        <x:v>399379E, 401109</x:v>
      </x:c>
      <x:c r="H2626" t="str">
        <x:v>Restore Harrow Green Oxford  M/W use only; Theolytics</x:v>
      </x:c>
      <x:c r="I2626" s="22" t="n">
        <x:v>19</x:v>
      </x:c>
      <x:c r="J2626" t="str">
        <x:v>Worked — 2 records</x:v>
      </x:c>
      <x:c r="K2626" t="str">
        <x:v>Employee 103237; home branch Cambridge; assigned role Operative Driver | Deployment branch: Oxford | Actual role: Operative Driver | Jobs: 399379E, 401109 | Customers: Restore Harrow Green Oxford  M/W use only; Theolytics | Actual hours: 19.0; source records: 2</x:v>
      </x:c>
      <x:c r="L2626" t="str">
        <x:v>Include</x:v>
      </x:c>
      <x:c r="M2626"/>
      <x:c r="N2626"/>
    </x:row>
    <x:row r="2627">
      <x:c r="A2627" t="str">
        <x:v>Steven Currie|2026-06-25</x:v>
      </x:c>
      <x:c r="B2627" s="888" t="n">
        <x:v>46198</x:v>
      </x:c>
      <x:c r="C2627" t="str">
        <x:v>Steven Currie</x:v>
      </x:c>
      <x:c r="D2627" t="str">
        <x:v>Permanent</x:v>
      </x:c>
      <x:c r="E2627" t="str">
        <x:v>Cambridge</x:v>
      </x:c>
      <x:c r="F2627" t="str">
        <x:v>Operative Driver</x:v>
      </x:c>
      <x:c r="G2627" t="str">
        <x:v>402965</x:v>
      </x:c>
      <x:c r="H2627" t="str">
        <x:v>Harrow Green Cambridge M/W use only</x:v>
      </x:c>
      <x:c r="I2627" s="22" t="n">
        <x:v>8.5</x:v>
      </x:c>
      <x:c r="J2627" t="str">
        <x:v>Worked</x:v>
      </x:c>
      <x:c r="K2627" t="str">
        <x:v>Employee 103237; home branch Cambridge; assigned role Operative Driver | Deployment branch: Cambridge | Actual role: Operative Driver | Jobs: 402965 | Customers: Harrow Green Cambridge M/W use only | Actual hours: 8.5; source records: 1</x:v>
      </x:c>
      <x:c r="L2627" t="str">
        <x:v>Include</x:v>
      </x:c>
      <x:c r="M2627"/>
      <x:c r="N2627"/>
    </x:row>
    <x:row r="2628">
      <x:c r="A2628" t="str">
        <x:v>Steven Currie|2026-06-26</x:v>
      </x:c>
      <x:c r="B2628" s="888" t="n">
        <x:v>46199</x:v>
      </x:c>
      <x:c r="C2628" t="str">
        <x:v>Steven Currie</x:v>
      </x:c>
      <x:c r="D2628" t="str">
        <x:v>Permanent</x:v>
      </x:c>
      <x:c r="E2628" t="str">
        <x:v>Cambridge</x:v>
      </x:c>
      <x:c r="F2628" t="str">
        <x:v>Operative Driver</x:v>
      </x:c>
      <x:c r="G2628" t="str">
        <x:v>402295</x:v>
      </x:c>
      <x:c r="H2628" t="str">
        <x:v>Cambridge University Hospitals NHS Foundation</x:v>
      </x:c>
      <x:c r="I2628" s="22" t="n">
        <x:v>7.5</x:v>
      </x:c>
      <x:c r="J2628" t="str">
        <x:v>Worked</x:v>
      </x:c>
      <x:c r="K2628" t="str">
        <x:v>Employee 103237; home branch Cambridge; assigned role Operative Driver | Deployment branch: Cambridge | Actual role: Operative Driver | Jobs: 402295 | Customers: Cambridge University Hospitals NHS Foundation | Actual hours: 7.5; source records: 1</x:v>
      </x:c>
      <x:c r="L2628" t="str">
        <x:v>Include</x:v>
      </x:c>
      <x:c r="M2628"/>
      <x:c r="N2628"/>
    </x:row>
    <x:row r="2629">
      <x:c r="A2629" t="str">
        <x:v>Steven Currie|2026-06-29</x:v>
      </x:c>
      <x:c r="B2629" s="888" t="n">
        <x:v>46202</x:v>
      </x:c>
      <x:c r="C2629" t="str">
        <x:v>Steven Currie</x:v>
      </x:c>
      <x:c r="D2629" t="str">
        <x:v>Permanent</x:v>
      </x:c>
      <x:c r="E2629" t="str">
        <x:v>Cambridge</x:v>
      </x:c>
      <x:c r="F2629" t="str">
        <x:v>Operative Driver</x:v>
      </x:c>
      <x:c r="G2629" t="str">
        <x:v>402791</x:v>
      </x:c>
      <x:c r="H2629" t="str">
        <x:v>Anglia Ruskin University</x:v>
      </x:c>
      <x:c r="I2629" s="22" t="n">
        <x:v>9</x:v>
      </x:c>
      <x:c r="J2629" t="str">
        <x:v>Worked</x:v>
      </x:c>
      <x:c r="K2629" t="str">
        <x:v>Employee 103237; home branch Cambridge; assigned role Operative Driver | Deployment branch: Cambridge | Actual role: Operative Driver | Jobs: 402791 | Customers: Anglia Ruskin University | Actual hours: 9.0; source records: 1</x:v>
      </x:c>
      <x:c r="L2629" t="str">
        <x:v>Include</x:v>
      </x:c>
      <x:c r="M2629"/>
      <x:c r="N2629"/>
    </x:row>
    <x:row r="2630">
      <x:c r="A2630" t="str">
        <x:v>Steven Currie|2026-06-30</x:v>
      </x:c>
      <x:c r="B2630" s="888" t="n">
        <x:v>46203</x:v>
      </x:c>
      <x:c r="C2630" t="str">
        <x:v>Steven Currie</x:v>
      </x:c>
      <x:c r="D2630" t="str">
        <x:v>Permanent</x:v>
      </x:c>
      <x:c r="E2630" t="str">
        <x:v>Cambridge</x:v>
      </x:c>
      <x:c r="F2630" t="str">
        <x:v>Operative Driver</x:v>
      </x:c>
      <x:c r="G2630" t="str">
        <x:v>403046</x:v>
      </x:c>
      <x:c r="H2630" t="str">
        <x:v>HSBC - July 2026 Deliveries</x:v>
      </x:c>
      <x:c r="I2630" s="22" t="n">
        <x:v>7.5</x:v>
      </x:c>
      <x:c r="J2630" t="str">
        <x:v>Worked</x:v>
      </x:c>
      <x:c r="K2630" t="str">
        <x:v>Employee 103237; home branch Cambridge; assigned role Operative Driver | Deployment branch: Birmingham | Actual role: Operative Driver | Jobs: 403046 | Customers: HSBC - July 2026 Deliveries | Actual hours: 7.5; source records: 1</x:v>
      </x:c>
      <x:c r="L2630" t="str">
        <x:v>Include</x:v>
      </x:c>
      <x:c r="M2630"/>
      <x:c r="N2630"/>
    </x:row>
    <x:row r="2631">
      <x:c r="A2631" t="str">
        <x:v>T Abdullaev|2026-06-02</x:v>
      </x:c>
      <x:c r="B2631" s="888" t="n">
        <x:v>46175</x:v>
      </x:c>
      <x:c r="C2631" t="str">
        <x:v>T Abdullaev</x:v>
      </x:c>
      <x:c r="D2631" t="str">
        <x:v>Permanent</x:v>
      </x:c>
      <x:c r="E2631" t="str">
        <x:v>Thurrock</x:v>
      </x:c>
      <x:c r="F2631" t="str">
        <x:v>Operative Skilled</x:v>
      </x:c>
      <x:c r="G2631" t="str">
        <x:v>402172</x:v>
      </x:c>
      <x:c r="H2631" t="str">
        <x:v>London Borough of Waltham Forest,</x:v>
      </x:c>
      <x:c r="I2631" s="22" t="n">
        <x:v>5.5</x:v>
      </x:c>
      <x:c r="J2631" t="str">
        <x:v>Worked</x:v>
      </x:c>
      <x:c r="K2631" t="str">
        <x:v>Employee 103128; home branch Thurrock; assigned role Operative Skilled | Deployment branch: Thurrock | Actual role: Operative Skilled | Jobs: 402172 | Customers: London Borough of Waltham Forest, | Actual hours: 5.5; source records: 1</x:v>
      </x:c>
      <x:c r="L2631" t="str">
        <x:v>Include</x:v>
      </x:c>
      <x:c r="M2631"/>
      <x:c r="N2631"/>
    </x:row>
    <x:row r="2632">
      <x:c r="A2632" t="str">
        <x:v>T Abdullaev|2026-06-03</x:v>
      </x:c>
      <x:c r="B2632" s="888" t="n">
        <x:v>46176</x:v>
      </x:c>
      <x:c r="C2632" t="str">
        <x:v>T Abdullaev</x:v>
      </x:c>
      <x:c r="D2632" t="str">
        <x:v>Permanent</x:v>
      </x:c>
      <x:c r="E2632" t="str">
        <x:v>Thurrock</x:v>
      </x:c>
      <x:c r="F2632" t="str">
        <x:v>Operative Skilled</x:v>
      </x:c>
      <x:c r="G2632" t="str">
        <x:v>402172</x:v>
      </x:c>
      <x:c r="H2632" t="str">
        <x:v>London Borough of Waltham Forest,</x:v>
      </x:c>
      <x:c r="I2632" s="22" t="n">
        <x:v>10</x:v>
      </x:c>
      <x:c r="J2632" t="str">
        <x:v>Worked</x:v>
      </x:c>
      <x:c r="K2632" t="str">
        <x:v>Employee 103128; home branch Thurrock; assigned role Operative Skilled | Deployment branch: Thurrock | Actual role: Operative Skilled | Jobs: 402172 | Customers: London Borough of Waltham Forest, | Actual hours: 10.0; source records: 1</x:v>
      </x:c>
      <x:c r="L2632" t="str">
        <x:v>Include</x:v>
      </x:c>
      <x:c r="M2632"/>
      <x:c r="N2632"/>
    </x:row>
    <x:row r="2633">
      <x:c r="A2633" t="str">
        <x:v>T Abdullaev|2026-06-05</x:v>
      </x:c>
      <x:c r="B2633" s="888" t="n">
        <x:v>46178</x:v>
      </x:c>
      <x:c r="C2633" t="str">
        <x:v>T Abdullaev</x:v>
      </x:c>
      <x:c r="D2633" t="str">
        <x:v>Permanent</x:v>
      </x:c>
      <x:c r="E2633" t="str">
        <x:v>Thurrock</x:v>
      </x:c>
      <x:c r="F2633" t="str">
        <x:v>Operative Skilled</x:v>
      </x:c>
      <x:c r="G2633" t="str">
        <x:v>402588</x:v>
      </x:c>
      <x:c r="H2633" t="str">
        <x:v>HSBC - BAU June</x:v>
      </x:c>
      <x:c r="I2633" s="22" t="n">
        <x:v>8.5</x:v>
      </x:c>
      <x:c r="J2633" t="str">
        <x:v>Worked</x:v>
      </x:c>
      <x:c r="K2633" t="str">
        <x:v>Employee 103128; home branch Thurrock; assigned role Operative Skilled | Deployment branch: Thurrock | Actual role: Operative Skilled | Jobs: 402588 | Customers: HSBC - BAU June | Actual hours: 8.5; source records: 1</x:v>
      </x:c>
      <x:c r="L2633" t="str">
        <x:v>Include</x:v>
      </x:c>
      <x:c r="M2633"/>
      <x:c r="N2633"/>
    </x:row>
    <x:row r="2634">
      <x:c r="A2634" t="str">
        <x:v>T Abdullaev|2026-06-06</x:v>
      </x:c>
      <x:c r="B2634" s="888" t="n">
        <x:v>46179</x:v>
      </x:c>
      <x:c r="C2634" t="str">
        <x:v>T Abdullaev</x:v>
      </x:c>
      <x:c r="D2634" t="str">
        <x:v>Permanent</x:v>
      </x:c>
      <x:c r="E2634" t="str">
        <x:v>Thurrock</x:v>
      </x:c>
      <x:c r="F2634" t="str">
        <x:v>Operative Skilled</x:v>
      </x:c>
      <x:c r="G2634" t="str">
        <x:v>402627</x:v>
      </x:c>
      <x:c r="H2634" t="str">
        <x:v>BNP Paribas Limited</x:v>
      </x:c>
      <x:c r="I2634" s="22" t="n">
        <x:v>9.5</x:v>
      </x:c>
      <x:c r="J2634" t="str">
        <x:v>Worked</x:v>
      </x:c>
      <x:c r="K2634" t="str">
        <x:v>Employee 103128; home branch Thurrock; assigned role Operative Skilled | Deployment branch: Thurrock | Actual role: Operative Skilled | Jobs: 402627 | Customers: BNP Paribas Limited | Actual hours: 9.5; source records: 1</x:v>
      </x:c>
      <x:c r="L2634" t="str">
        <x:v>Include</x:v>
      </x:c>
      <x:c r="M2634"/>
      <x:c r="N2634"/>
    </x:row>
    <x:row r="2635">
      <x:c r="A2635" t="str">
        <x:v>T Abdullaev|2026-06-10</x:v>
      </x:c>
      <x:c r="B2635" s="888" t="n">
        <x:v>46183</x:v>
      </x:c>
      <x:c r="C2635" t="str">
        <x:v>T Abdullaev</x:v>
      </x:c>
      <x:c r="D2635" t="str">
        <x:v>Permanent</x:v>
      </x:c>
      <x:c r="E2635" t="str">
        <x:v>Thurrock</x:v>
      </x:c>
      <x:c r="F2635" t="str">
        <x:v>Operative Skilled</x:v>
      </x:c>
      <x:c r="G2635" t="str">
        <x:v>402674</x:v>
      </x:c>
      <x:c r="H2635" t="str">
        <x:v>London Metropolitan University</x:v>
      </x:c>
      <x:c r="I2635" s="22" t="n">
        <x:v>7.5</x:v>
      </x:c>
      <x:c r="J2635" t="str">
        <x:v>Worked</x:v>
      </x:c>
      <x:c r="K2635" t="str">
        <x:v>Employee 103128; home branch Thurrock; assigned role Operative Skilled | Deployment branch: Thurrock | Actual role: Operative Skilled | Jobs: 402674 | Customers: London Metropolitan University | Actual hours: 7.5; source records: 1</x:v>
      </x:c>
      <x:c r="L2635" t="str">
        <x:v>Include</x:v>
      </x:c>
      <x:c r="M2635"/>
      <x:c r="N2635"/>
    </x:row>
    <x:row r="2636">
      <x:c r="A2636" t="str">
        <x:v>T Abdullaev|2026-06-11</x:v>
      </x:c>
      <x:c r="B2636" s="888" t="n">
        <x:v>46184</x:v>
      </x:c>
      <x:c r="C2636" t="str">
        <x:v>T Abdullaev</x:v>
      </x:c>
      <x:c r="D2636" t="str">
        <x:v>Permanent</x:v>
      </x:c>
      <x:c r="E2636" t="str">
        <x:v>Thurrock</x:v>
      </x:c>
      <x:c r="F2636" t="str">
        <x:v>Operative Skilled</x:v>
      </x:c>
      <x:c r="G2636" t="str">
        <x:v>401175</x:v>
      </x:c>
      <x:c r="H2636" t="str">
        <x:v>Hogan Lovells LLP</x:v>
      </x:c>
      <x:c r="I2636" s="22" t="n">
        <x:v>8.5</x:v>
      </x:c>
      <x:c r="J2636" t="str">
        <x:v>Worked</x:v>
      </x:c>
      <x:c r="K2636" t="str">
        <x:v>Employee 103128; home branch Thurrock; assigned role Operative Skilled | Deployment branch: Thurrock | Actual role: Operative Skilled | Jobs: 401175 | Customers: Hogan Lovells LLP | Actual hours: 8.5; source records: 1</x:v>
      </x:c>
      <x:c r="L2636" t="str">
        <x:v>Include</x:v>
      </x:c>
      <x:c r="M2636"/>
      <x:c r="N2636"/>
    </x:row>
    <x:row r="2637">
      <x:c r="A2637" t="str">
        <x:v>T Abdullaev|2026-06-12</x:v>
      </x:c>
      <x:c r="B2637" s="888" t="n">
        <x:v>46185</x:v>
      </x:c>
      <x:c r="C2637" t="str">
        <x:v>T Abdullaev</x:v>
      </x:c>
      <x:c r="D2637" t="str">
        <x:v>Permanent</x:v>
      </x:c>
      <x:c r="E2637" t="str">
        <x:v>Thurrock</x:v>
      </x:c>
      <x:c r="F2637" t="str">
        <x:v>Operative Skilled</x:v>
      </x:c>
      <x:c r="G2637" t="str">
        <x:v>401175</x:v>
      </x:c>
      <x:c r="H2637" t="str">
        <x:v>Hogan Lovells LLP</x:v>
      </x:c>
      <x:c r="I2637" s="22" t="n">
        <x:v>8.5</x:v>
      </x:c>
      <x:c r="J2637" t="str">
        <x:v>Worked</x:v>
      </x:c>
      <x:c r="K2637" t="str">
        <x:v>Employee 103128; home branch Thurrock; assigned role Operative Skilled | Deployment branch: Thurrock | Actual role: Operative Skilled | Jobs: 401175 | Customers: Hogan Lovells LLP | Actual hours: 8.5; source records: 1</x:v>
      </x:c>
      <x:c r="L2637" t="str">
        <x:v>Include</x:v>
      </x:c>
      <x:c r="M2637"/>
      <x:c r="N2637"/>
    </x:row>
    <x:row r="2638">
      <x:c r="A2638" t="str">
        <x:v>T Abdullaev|2026-06-15</x:v>
      </x:c>
      <x:c r="B2638" s="888" t="n">
        <x:v>46188</x:v>
      </x:c>
      <x:c r="C2638" t="str">
        <x:v>T Abdullaev</x:v>
      </x:c>
      <x:c r="D2638" t="str">
        <x:v>Permanent</x:v>
      </x:c>
      <x:c r="E2638" t="str">
        <x:v>Thurrock</x:v>
      </x:c>
      <x:c r="F2638" t="str">
        <x:v>Operative Skilled</x:v>
      </x:c>
      <x:c r="G2638" t="str">
        <x:v>401175</x:v>
      </x:c>
      <x:c r="H2638" t="str">
        <x:v>Hogan Lovells LLP</x:v>
      </x:c>
      <x:c r="I2638" s="22" t="n">
        <x:v>9.5</x:v>
      </x:c>
      <x:c r="J2638" t="str">
        <x:v>Worked</x:v>
      </x:c>
      <x:c r="K2638" t="str">
        <x:v>Employee 103128; home branch Thurrock; assigned role Operative Skilled | Deployment branch: Thurrock | Actual role: Operative Skilled | Jobs: 401175 | Customers: Hogan Lovells LLP | Actual hours: 9.5; source records: 1</x:v>
      </x:c>
      <x:c r="L2638" t="str">
        <x:v>Include</x:v>
      </x:c>
      <x:c r="M2638"/>
      <x:c r="N2638"/>
    </x:row>
    <x:row r="2639">
      <x:c r="A2639" t="str">
        <x:v>T Abdullaev|2026-06-16</x:v>
      </x:c>
      <x:c r="B2639" s="888" t="n">
        <x:v>46189</x:v>
      </x:c>
      <x:c r="C2639" t="str">
        <x:v>T Abdullaev</x:v>
      </x:c>
      <x:c r="D2639" t="str">
        <x:v>Permanent</x:v>
      </x:c>
      <x:c r="E2639" t="str">
        <x:v>Thurrock</x:v>
      </x:c>
      <x:c r="F2639" t="str">
        <x:v>Operative Skilled</x:v>
      </x:c>
      <x:c r="G2639" t="str">
        <x:v>399323</x:v>
      </x:c>
      <x:c r="H2639" t="str">
        <x:v>CMA</x:v>
      </x:c>
      <x:c r="I2639" s="22" t="n">
        <x:v>9.5</x:v>
      </x:c>
      <x:c r="J2639" t="str">
        <x:v>Worked</x:v>
      </x:c>
      <x:c r="K2639" t="str">
        <x:v>Employee 103128; home branch Thurrock; assigned role Operative Skilled | Deployment branch: Thurrock | Actual role: Operative Skilled | Jobs: 399323 | Customers: CMA | Actual hours: 9.5; source records: 1</x:v>
      </x:c>
      <x:c r="L2639" t="str">
        <x:v>Include</x:v>
      </x:c>
      <x:c r="M2639"/>
      <x:c r="N2639"/>
    </x:row>
    <x:row r="2640">
      <x:c r="A2640" t="str">
        <x:v>T Abdullaev|2026-06-17</x:v>
      </x:c>
      <x:c r="B2640" s="888" t="n">
        <x:v>46190</x:v>
      </x:c>
      <x:c r="C2640" t="str">
        <x:v>T Abdullaev</x:v>
      </x:c>
      <x:c r="D2640" t="str">
        <x:v>Permanent</x:v>
      </x:c>
      <x:c r="E2640" t="str">
        <x:v>Thurrock</x:v>
      </x:c>
      <x:c r="F2640" t="str">
        <x:v>Operative Skilled</x:v>
      </x:c>
      <x:c r="G2640" t="str">
        <x:v>402264</x:v>
      </x:c>
      <x:c r="H2640" t="str">
        <x:v>AlixPartners LLP</x:v>
      </x:c>
      <x:c r="I2640" s="22" t="n">
        <x:v>9</x:v>
      </x:c>
      <x:c r="J2640" t="str">
        <x:v>Worked</x:v>
      </x:c>
      <x:c r="K2640" t="str">
        <x:v>Employee 103128; home branch Thurrock; assigned role Operative Skilled | Deployment branch: Thurrock | Actual role: Operative Skilled | Jobs: 402264 | Customers: AlixPartners LLP | Actual hours: 9.0; source records: 1</x:v>
      </x:c>
      <x:c r="L2640" t="str">
        <x:v>Include</x:v>
      </x:c>
      <x:c r="M2640"/>
      <x:c r="N2640"/>
    </x:row>
    <x:row r="2641">
      <x:c r="A2641" t="str">
        <x:v>T Abdullaev|2026-06-18</x:v>
      </x:c>
      <x:c r="B2641" s="888" t="n">
        <x:v>46191</x:v>
      </x:c>
      <x:c r="C2641" t="str">
        <x:v>T Abdullaev</x:v>
      </x:c>
      <x:c r="D2641" t="str">
        <x:v>Permanent</x:v>
      </x:c>
      <x:c r="E2641" t="str">
        <x:v>Thurrock</x:v>
      </x:c>
      <x:c r="F2641" t="str">
        <x:v>Operative Skilled</x:v>
      </x:c>
      <x:c r="G2641" t="str">
        <x:v>402264</x:v>
      </x:c>
      <x:c r="H2641" t="str">
        <x:v>AlixPartners LLP</x:v>
      </x:c>
      <x:c r="I2641" s="22" t="n">
        <x:v>10</x:v>
      </x:c>
      <x:c r="J2641" t="str">
        <x:v>Worked</x:v>
      </x:c>
      <x:c r="K2641" t="str">
        <x:v>Employee 103128; home branch Thurrock; assigned role Operative Skilled | Deployment branch: Thurrock | Actual role: Operative Skilled | Jobs: 402264 | Customers: AlixPartners LLP | Actual hours: 10.0; source records: 1</x:v>
      </x:c>
      <x:c r="L2641" t="str">
        <x:v>Include</x:v>
      </x:c>
      <x:c r="M2641"/>
      <x:c r="N2641"/>
    </x:row>
    <x:row r="2642">
      <x:c r="A2642" t="str">
        <x:v>T Abdullaev|2026-06-19</x:v>
      </x:c>
      <x:c r="B2642" s="888" t="n">
        <x:v>46192</x:v>
      </x:c>
      <x:c r="C2642" t="str">
        <x:v>T Abdullaev</x:v>
      </x:c>
      <x:c r="D2642" t="str">
        <x:v>Permanent</x:v>
      </x:c>
      <x:c r="E2642" t="str">
        <x:v>Thurrock</x:v>
      </x:c>
      <x:c r="F2642" t="str">
        <x:v>Operative Skilled</x:v>
      </x:c>
      <x:c r="G2642" t="str">
        <x:v>402913</x:v>
      </x:c>
      <x:c r="H2642" t="str">
        <x:v>BNP Paribas Limited</x:v>
      </x:c>
      <x:c r="I2642" s="22" t="n">
        <x:v>8.5</x:v>
      </x:c>
      <x:c r="J2642" t="str">
        <x:v>Worked</x:v>
      </x:c>
      <x:c r="K2642" t="str">
        <x:v>Employee 103128; home branch Thurrock; assigned role Operative Skilled | Deployment branch: Thurrock | Actual role: Operative Porter | Jobs: 402913 | Customers: BNP Paribas Limited | Actual hours: 8.5; source records: 1</x:v>
      </x:c>
      <x:c r="L2642" t="str">
        <x:v>Include</x:v>
      </x:c>
      <x:c r="M2642"/>
      <x:c r="N2642"/>
    </x:row>
    <x:row r="2643">
      <x:c r="A2643" t="str">
        <x:v>T Abdullaev|2026-06-20</x:v>
      </x:c>
      <x:c r="B2643" s="888" t="n">
        <x:v>46193</x:v>
      </x:c>
      <x:c r="C2643" t="str">
        <x:v>T Abdullaev</x:v>
      </x:c>
      <x:c r="D2643" t="str">
        <x:v>Permanent</x:v>
      </x:c>
      <x:c r="E2643" t="str">
        <x:v>Thurrock</x:v>
      </x:c>
      <x:c r="F2643" t="str">
        <x:v>Operative Skilled</x:v>
      </x:c>
      <x:c r="G2643" t="str">
        <x:v>402913</x:v>
      </x:c>
      <x:c r="H2643" t="str">
        <x:v>BNP Paribas Limited</x:v>
      </x:c>
      <x:c r="I2643" s="22" t="n">
        <x:v>10.5</x:v>
      </x:c>
      <x:c r="J2643" t="str">
        <x:v>Worked</x:v>
      </x:c>
      <x:c r="K2643" t="str">
        <x:v>Employee 103128; home branch Thurrock; assigned role Operative Skilled | Deployment branch: Thurrock | Actual role: Operative Skilled | Jobs: 402913 | Customers: BNP Paribas Limited | Actual hours: 10.5; source records: 1</x:v>
      </x:c>
      <x:c r="L2643" t="str">
        <x:v>Include</x:v>
      </x:c>
      <x:c r="M2643"/>
      <x:c r="N2643"/>
    </x:row>
    <x:row r="2644">
      <x:c r="A2644" t="str">
        <x:v>T Abdullaev|2026-06-21</x:v>
      </x:c>
      <x:c r="B2644" s="888" t="n">
        <x:v>46194</x:v>
      </x:c>
      <x:c r="C2644" t="str">
        <x:v>T Abdullaev</x:v>
      </x:c>
      <x:c r="D2644" t="str">
        <x:v>Permanent</x:v>
      </x:c>
      <x:c r="E2644" t="str">
        <x:v>Thurrock</x:v>
      </x:c>
      <x:c r="F2644" t="str">
        <x:v>Operative Skilled</x:v>
      </x:c>
      <x:c r="G2644" t="str">
        <x:v>402913</x:v>
      </x:c>
      <x:c r="H2644" t="str">
        <x:v>BNP Paribas Limited</x:v>
      </x:c>
      <x:c r="I2644" s="22" t="n">
        <x:v>10.5</x:v>
      </x:c>
      <x:c r="J2644" t="str">
        <x:v>Worked</x:v>
      </x:c>
      <x:c r="K2644" t="str">
        <x:v>Employee 103128; home branch Thurrock; assigned role Operative Skilled | Deployment branch: Thurrock | Actual role: Operative Skilled | Jobs: 402913 | Customers: BNP Paribas Limited | Actual hours: 10.5; source records: 1</x:v>
      </x:c>
      <x:c r="L2644" t="str">
        <x:v>Include</x:v>
      </x:c>
      <x:c r="M2644"/>
      <x:c r="N2644"/>
    </x:row>
    <x:row r="2645">
      <x:c r="A2645" t="str">
        <x:v>T Abdullaev|2026-06-22</x:v>
      </x:c>
      <x:c r="B2645" s="888" t="n">
        <x:v>46195</x:v>
      </x:c>
      <x:c r="C2645" t="str">
        <x:v>T Abdullaev</x:v>
      </x:c>
      <x:c r="D2645" t="str">
        <x:v>Permanent</x:v>
      </x:c>
      <x:c r="E2645" t="str">
        <x:v>Thurrock</x:v>
      </x:c>
      <x:c r="F2645" t="str">
        <x:v>Operative Skilled</x:v>
      </x:c>
      <x:c r="G2645" t="str">
        <x:v>401636</x:v>
      </x:c>
      <x:c r="H2645" t="str">
        <x:v>TSYS / TOTAL SYSTEM SERVICES PROCESSING EUROPE LIMITED (TSYS)</x:v>
      </x:c>
      <x:c r="I2645" s="22" t="n">
        <x:v>6.5</x:v>
      </x:c>
      <x:c r="J2645" t="str">
        <x:v>Worked</x:v>
      </x:c>
      <x:c r="K2645" t="str">
        <x:v>Employee 103128; home branch Thurrock; assigned role Operative Skilled | Deployment branch: Thurrock | Actual role: Operative Skilled | Jobs: 401636 | Customers: TSYS / TOTAL SYSTEM SERVICES PROCESSING EUROPE LIMITED (TSYS) | Actual hours: 6.5; source records: 1</x:v>
      </x:c>
      <x:c r="L2645" t="str">
        <x:v>Include</x:v>
      </x:c>
      <x:c r="M2645"/>
      <x:c r="N2645"/>
    </x:row>
    <x:row r="2646">
      <x:c r="A2646" t="str">
        <x:v>T Abdullaev|2026-06-23</x:v>
      </x:c>
      <x:c r="B2646" s="888" t="n">
        <x:v>46196</x:v>
      </x:c>
      <x:c r="C2646" t="str">
        <x:v>T Abdullaev</x:v>
      </x:c>
      <x:c r="D2646" t="str">
        <x:v>Permanent</x:v>
      </x:c>
      <x:c r="E2646" t="str">
        <x:v>Thurrock</x:v>
      </x:c>
      <x:c r="F2646" t="str">
        <x:v>Operative Skilled</x:v>
      </x:c>
      <x:c r="G2646" t="str">
        <x:v>402264</x:v>
      </x:c>
      <x:c r="H2646" t="str">
        <x:v>AlixPartners LLP</x:v>
      </x:c>
      <x:c r="I2646" s="22" t="n">
        <x:v>10</x:v>
      </x:c>
      <x:c r="J2646" t="str">
        <x:v>Worked</x:v>
      </x:c>
      <x:c r="K2646" t="str">
        <x:v>Employee 103128; home branch Thurrock; assigned role Operative Skilled | Deployment branch: Thurrock | Actual role: Operative Skilled | Jobs: 402264 | Customers: AlixPartners LLP | Actual hours: 10.0; source records: 1</x:v>
      </x:c>
      <x:c r="L2646" t="str">
        <x:v>Include</x:v>
      </x:c>
      <x:c r="M2646"/>
      <x:c r="N2646"/>
    </x:row>
    <x:row r="2647">
      <x:c r="A2647" t="str">
        <x:v>T Abdullaev|2026-06-24</x:v>
      </x:c>
      <x:c r="B2647" s="888" t="n">
        <x:v>46197</x:v>
      </x:c>
      <x:c r="C2647" t="str">
        <x:v>T Abdullaev</x:v>
      </x:c>
      <x:c r="D2647" t="str">
        <x:v>Permanent</x:v>
      </x:c>
      <x:c r="E2647" t="str">
        <x:v>Thurrock</x:v>
      </x:c>
      <x:c r="F2647" t="str">
        <x:v>Operative Skilled</x:v>
      </x:c>
      <x:c r="G2647" t="str">
        <x:v>402997</x:v>
      </x:c>
      <x:c r="H2647" t="str">
        <x:v>Societe Generale</x:v>
      </x:c>
      <x:c r="I2647" s="22" t="n">
        <x:v>7</x:v>
      </x:c>
      <x:c r="J2647" t="str">
        <x:v>Worked</x:v>
      </x:c>
      <x:c r="K2647" t="str">
        <x:v>Employee 103128; home branch Thurrock; assigned role Operative Skilled | Deployment branch: Thurrock | Actual role: Operative Skilled | Jobs: 402997 | Customers: Societe Generale | Actual hours: 7.0; source records: 1</x:v>
      </x:c>
      <x:c r="L2647" t="str">
        <x:v>Include</x:v>
      </x:c>
      <x:c r="M2647"/>
      <x:c r="N2647"/>
    </x:row>
    <x:row r="2648">
      <x:c r="A2648" t="str">
        <x:v>T Abdullaev|2026-06-26</x:v>
      </x:c>
      <x:c r="B2648" s="888" t="n">
        <x:v>46199</x:v>
      </x:c>
      <x:c r="C2648" t="str">
        <x:v>T Abdullaev</x:v>
      </x:c>
      <x:c r="D2648" t="str">
        <x:v>Permanent</x:v>
      </x:c>
      <x:c r="E2648" t="str">
        <x:v>Thurrock</x:v>
      </x:c>
      <x:c r="F2648" t="str">
        <x:v>Operative Skilled</x:v>
      </x:c>
      <x:c r="G2648" t="str">
        <x:v>402588</x:v>
      </x:c>
      <x:c r="H2648" t="str">
        <x:v>HSBC - BAU June</x:v>
      </x:c>
      <x:c r="I2648" t="n">
        <x:v>8.5</x:v>
      </x:c>
      <x:c r="J2648" t="str">
        <x:v>Worked</x:v>
      </x:c>
      <x:c r="K2648" t="str">
        <x:v>Employee 103128; home branch Thurrock; assigned role Operative Skilled | Deployment branch: Thurrock | Actual role: Operative Skilled | Jobs: 402588 | Customers: HSBC - BAU June | Actual hours: 8.5; source records: 1</x:v>
      </x:c>
      <x:c r="L2648" t="str">
        <x:v>Include</x:v>
      </x:c>
      <x:c r="M2648"/>
      <x:c r="N2648"/>
    </x:row>
    <x:row r="2649">
      <x:c r="A2649" t="str">
        <x:v>T Abdullaev|2026-06-29</x:v>
      </x:c>
      <x:c r="B2649" s="888" t="n">
        <x:v>46202</x:v>
      </x:c>
      <x:c r="C2649" t="str">
        <x:v>T Abdullaev</x:v>
      </x:c>
      <x:c r="D2649" t="str">
        <x:v>Permanent</x:v>
      </x:c>
      <x:c r="E2649" t="str">
        <x:v>Thurrock</x:v>
      </x:c>
      <x:c r="F2649" t="str">
        <x:v>Operative Skilled</x:v>
      </x:c>
      <x:c r="G2649" t="str">
        <x:v>401494</x:v>
      </x:c>
      <x:c r="H2649" t="str">
        <x:v>Susquehanna International Group (SIG)</x:v>
      </x:c>
      <x:c r="I2649" t="n">
        <x:v>8.5</x:v>
      </x:c>
      <x:c r="J2649" t="str">
        <x:v>Worked</x:v>
      </x:c>
      <x:c r="K2649" t="str">
        <x:v>Employee 103128; home branch Thurrock; assigned role Operative Skilled | Deployment branch: Thurrock | Actual role: Operative Skilled | Jobs: 401494 | Customers: Susquehanna International Group (SIG) | Actual hours: 8.5; source records: 1</x:v>
      </x:c>
      <x:c r="L2649" t="str">
        <x:v>Include</x:v>
      </x:c>
      <x:c r="M2649"/>
      <x:c r="N2649"/>
    </x:row>
    <x:row r="2650">
      <x:c r="A2650" t="str">
        <x:v>T Abdullaev|2026-06-30</x:v>
      </x:c>
      <x:c r="B2650" s="888" t="n">
        <x:v>46203</x:v>
      </x:c>
      <x:c r="C2650" t="str">
        <x:v>T Abdullaev</x:v>
      </x:c>
      <x:c r="D2650" t="str">
        <x:v>Permanent</x:v>
      </x:c>
      <x:c r="E2650" t="str">
        <x:v>Thurrock</x:v>
      </x:c>
      <x:c r="F2650" t="str">
        <x:v>Operative Skilled</x:v>
      </x:c>
      <x:c r="G2650" t="str">
        <x:v>401494</x:v>
      </x:c>
      <x:c r="H2650" t="str">
        <x:v>Susquehanna International Group (SIG)</x:v>
      </x:c>
      <x:c r="I2650" t="n">
        <x:v>8.5</x:v>
      </x:c>
      <x:c r="J2650" t="str">
        <x:v>Worked</x:v>
      </x:c>
      <x:c r="K2650" t="str">
        <x:v>Employee 103128; home branch Thurrock; assigned role Operative Skilled | Deployment branch: Thurrock | Actual role: Operative Skilled | Jobs: 401494 | Customers: Susquehanna International Group (SIG) | Actual hours: 8.5; source records: 1</x:v>
      </x:c>
      <x:c r="L2650" t="str">
        <x:v>Include</x:v>
      </x:c>
      <x:c r="M2650"/>
      <x:c r="N2650"/>
    </x:row>
    <x:row r="2651">
      <x:c r="A2651" t="str">
        <x:v>T Barry (B)|2026-06-01</x:v>
      </x:c>
      <x:c r="B2651" s="888" t="n">
        <x:v>46174</x:v>
      </x:c>
      <x:c r="C2651" t="str">
        <x:v>T Barry (B)</x:v>
      </x:c>
      <x:c r="D2651" t="str">
        <x:v>Permanent</x:v>
      </x:c>
      <x:c r="E2651" t="str">
        <x:v>Thurrock</x:v>
      </x:c>
      <x:c r="F2651" t="str">
        <x:v>Operative Skilled</x:v>
      </x:c>
      <x:c r="G2651" t="str">
        <x:v>400263</x:v>
      </x:c>
      <x:c r="H2651" t="str">
        <x:v>Apple Europe Limited</x:v>
      </x:c>
      <x:c r="I2651" t="n">
        <x:v>10.5</x:v>
      </x:c>
      <x:c r="J2651" t="str">
        <x:v>Worked</x:v>
      </x:c>
      <x:c r="K2651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51" t="str">
        <x:v>Include</x:v>
      </x:c>
      <x:c r="M2651"/>
      <x:c r="N2651"/>
    </x:row>
    <x:row r="2652">
      <x:c r="A2652" t="str">
        <x:v>T Barry (B)|2026-06-02</x:v>
      </x:c>
      <x:c r="B2652" s="888" t="n">
        <x:v>46175</x:v>
      </x:c>
      <x:c r="C2652" t="str">
        <x:v>T Barry (B)</x:v>
      </x:c>
      <x:c r="D2652" t="str">
        <x:v>Permanent</x:v>
      </x:c>
      <x:c r="E2652" t="str">
        <x:v>Thurrock</x:v>
      </x:c>
      <x:c r="F2652" t="str">
        <x:v>Operative Skilled</x:v>
      </x:c>
      <x:c r="G2652" t="str">
        <x:v>400263</x:v>
      </x:c>
      <x:c r="H2652" t="str">
        <x:v>Apple Europe Limited</x:v>
      </x:c>
      <x:c r="I2652" t="n">
        <x:v>10.5</x:v>
      </x:c>
      <x:c r="J2652" t="str">
        <x:v>Worked</x:v>
      </x:c>
      <x:c r="K2652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52" t="str">
        <x:v>Include</x:v>
      </x:c>
      <x:c r="M2652"/>
      <x:c r="N2652"/>
    </x:row>
    <x:row r="2653">
      <x:c r="A2653" t="str">
        <x:v>T Barry (B)|2026-06-03</x:v>
      </x:c>
      <x:c r="B2653" s="888" t="n">
        <x:v>46176</x:v>
      </x:c>
      <x:c r="C2653" t="str">
        <x:v>T Barry (B)</x:v>
      </x:c>
      <x:c r="D2653" t="str">
        <x:v>Permanent</x:v>
      </x:c>
      <x:c r="E2653" t="str">
        <x:v>Thurrock</x:v>
      </x:c>
      <x:c r="F2653" t="str">
        <x:v>Operative Skilled</x:v>
      </x:c>
      <x:c r="G2653" t="str">
        <x:v>400263</x:v>
      </x:c>
      <x:c r="H2653" t="str">
        <x:v>Apple Europe Limited</x:v>
      </x:c>
      <x:c r="I2653" t="n">
        <x:v>10.5</x:v>
      </x:c>
      <x:c r="J2653" t="str">
        <x:v>Worked</x:v>
      </x:c>
      <x:c r="K2653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53" t="str">
        <x:v>Include</x:v>
      </x:c>
      <x:c r="M2653"/>
      <x:c r="N2653"/>
    </x:row>
    <x:row r="2654">
      <x:c r="A2654" t="str">
        <x:v>T Barry (B)|2026-06-04</x:v>
      </x:c>
      <x:c r="B2654" s="888" t="n">
        <x:v>46177</x:v>
      </x:c>
      <x:c r="C2654" t="str">
        <x:v>T Barry (B)</x:v>
      </x:c>
      <x:c r="D2654" t="str">
        <x:v>Permanent</x:v>
      </x:c>
      <x:c r="E2654" t="str">
        <x:v>Thurrock</x:v>
      </x:c>
      <x:c r="F2654" t="str">
        <x:v>Operative Skilled</x:v>
      </x:c>
      <x:c r="G2654" t="str">
        <x:v>400263</x:v>
      </x:c>
      <x:c r="H2654" t="str">
        <x:v>Apple Europe Limited</x:v>
      </x:c>
      <x:c r="I2654" t="n">
        <x:v>10.5</x:v>
      </x:c>
      <x:c r="J2654" t="str">
        <x:v>Worked</x:v>
      </x:c>
      <x:c r="K2654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54" t="str">
        <x:v>Include</x:v>
      </x:c>
      <x:c r="M2654"/>
      <x:c r="N2654"/>
    </x:row>
    <x:row r="2655">
      <x:c r="A2655" t="str">
        <x:v>T Barry (B)|2026-06-05</x:v>
      </x:c>
      <x:c r="B2655" s="888" t="n">
        <x:v>46178</x:v>
      </x:c>
      <x:c r="C2655" t="str">
        <x:v>T Barry (B)</x:v>
      </x:c>
      <x:c r="D2655" t="str">
        <x:v>Permanent</x:v>
      </x:c>
      <x:c r="E2655" t="str">
        <x:v>Thurrock</x:v>
      </x:c>
      <x:c r="F2655" t="str">
        <x:v>Operative Skilled</x:v>
      </x:c>
      <x:c r="G2655" t="str">
        <x:v>400263</x:v>
      </x:c>
      <x:c r="H2655" t="str">
        <x:v>Apple Europe Limited</x:v>
      </x:c>
      <x:c r="I2655" t="n">
        <x:v>10.5</x:v>
      </x:c>
      <x:c r="J2655" t="str">
        <x:v>Worked</x:v>
      </x:c>
      <x:c r="K2655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55" t="str">
        <x:v>Include</x:v>
      </x:c>
      <x:c r="M2655"/>
      <x:c r="N2655"/>
    </x:row>
    <x:row r="2656">
      <x:c r="A2656" t="str">
        <x:v>T Barry (B)|2026-06-08</x:v>
      </x:c>
      <x:c r="B2656" s="888" t="n">
        <x:v>46181</x:v>
      </x:c>
      <x:c r="C2656" t="str">
        <x:v>T Barry (B)</x:v>
      </x:c>
      <x:c r="D2656" t="str">
        <x:v>Permanent</x:v>
      </x:c>
      <x:c r="E2656" t="str">
        <x:v>Thurrock</x:v>
      </x:c>
      <x:c r="F2656" t="str">
        <x:v>Operative Skilled</x:v>
      </x:c>
      <x:c r="G2656" t="str">
        <x:v>400263</x:v>
      </x:c>
      <x:c r="H2656" t="str">
        <x:v>Apple Europe Limited</x:v>
      </x:c>
      <x:c r="I2656" t="n">
        <x:v>9</x:v>
      </x:c>
      <x:c r="J2656" t="str">
        <x:v>Worked</x:v>
      </x:c>
      <x:c r="K2656" t="str">
        <x:v>Employee 2256; home branch Thurrock; assigned role Operative Skilled | Deployment branch: Thurrock | Actual role: Operative Porter | Jobs: 400263 | Customers: Apple Europe Limited | Actual hours: 9.0; source records: 1</x:v>
      </x:c>
      <x:c r="L2656" t="str">
        <x:v>Include</x:v>
      </x:c>
      <x:c r="M2656"/>
      <x:c r="N2656"/>
    </x:row>
    <x:row r="2657">
      <x:c r="A2657" t="str">
        <x:v>T Barry (B)|2026-06-09</x:v>
      </x:c>
      <x:c r="B2657" s="888" t="n">
        <x:v>46182</x:v>
      </x:c>
      <x:c r="C2657" t="str">
        <x:v>T Barry (B)</x:v>
      </x:c>
      <x:c r="D2657" t="str">
        <x:v>Permanent</x:v>
      </x:c>
      <x:c r="E2657" t="str">
        <x:v>Thurrock</x:v>
      </x:c>
      <x:c r="F2657" t="str">
        <x:v>Operative Skilled</x:v>
      </x:c>
      <x:c r="G2657" t="str">
        <x:v>400263</x:v>
      </x:c>
      <x:c r="H2657" t="str">
        <x:v>Apple Europe Limited</x:v>
      </x:c>
      <x:c r="I2657" t="n">
        <x:v>10.5</x:v>
      </x:c>
      <x:c r="J2657" t="str">
        <x:v>Worked</x:v>
      </x:c>
      <x:c r="K2657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57" t="str">
        <x:v>Include</x:v>
      </x:c>
      <x:c r="M2657"/>
      <x:c r="N2657"/>
    </x:row>
    <x:row r="2658">
      <x:c r="A2658" t="str">
        <x:v>T Barry (B)|2026-06-10</x:v>
      </x:c>
      <x:c r="B2658" s="888" t="n">
        <x:v>46183</x:v>
      </x:c>
      <x:c r="C2658" t="str">
        <x:v>T Barry (B)</x:v>
      </x:c>
      <x:c r="D2658" t="str">
        <x:v>Permanent</x:v>
      </x:c>
      <x:c r="E2658" t="str">
        <x:v>Thurrock</x:v>
      </x:c>
      <x:c r="F2658" t="str">
        <x:v>Operative Skilled</x:v>
      </x:c>
      <x:c r="G2658" t="str">
        <x:v>400263</x:v>
      </x:c>
      <x:c r="H2658" t="str">
        <x:v>Apple Europe Limited</x:v>
      </x:c>
      <x:c r="I2658" t="n">
        <x:v>10.5</x:v>
      </x:c>
      <x:c r="J2658" t="str">
        <x:v>Worked</x:v>
      </x:c>
      <x:c r="K2658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58" t="str">
        <x:v>Include</x:v>
      </x:c>
      <x:c r="M2658"/>
      <x:c r="N2658"/>
    </x:row>
    <x:row r="2659">
      <x:c r="A2659" t="str">
        <x:v>T Barry (B)|2026-06-11</x:v>
      </x:c>
      <x:c r="B2659" s="888" t="n">
        <x:v>46184</x:v>
      </x:c>
      <x:c r="C2659" t="str">
        <x:v>T Barry (B)</x:v>
      </x:c>
      <x:c r="D2659" t="str">
        <x:v>Permanent</x:v>
      </x:c>
      <x:c r="E2659" t="str">
        <x:v>Thurrock</x:v>
      </x:c>
      <x:c r="F2659" t="str">
        <x:v>Operative Skilled</x:v>
      </x:c>
      <x:c r="G2659" t="str">
        <x:v>400263</x:v>
      </x:c>
      <x:c r="H2659" t="str">
        <x:v>Apple Europe Limited</x:v>
      </x:c>
      <x:c r="I2659" t="n">
        <x:v>10.5</x:v>
      </x:c>
      <x:c r="J2659" t="str">
        <x:v>Worked</x:v>
      </x:c>
      <x:c r="K2659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59" t="str">
        <x:v>Include</x:v>
      </x:c>
      <x:c r="M2659"/>
      <x:c r="N2659"/>
    </x:row>
    <x:row r="2660">
      <x:c r="A2660" t="str">
        <x:v>T Barry (B)|2026-06-12</x:v>
      </x:c>
      <x:c r="B2660" s="888" t="n">
        <x:v>46185</x:v>
      </x:c>
      <x:c r="C2660" t="str">
        <x:v>T Barry (B)</x:v>
      </x:c>
      <x:c r="D2660" t="str">
        <x:v>Permanent</x:v>
      </x:c>
      <x:c r="E2660" t="str">
        <x:v>Thurrock</x:v>
      </x:c>
      <x:c r="F2660" t="str">
        <x:v>Operative Skilled</x:v>
      </x:c>
      <x:c r="G2660" t="str">
        <x:v>400263</x:v>
      </x:c>
      <x:c r="H2660" t="str">
        <x:v>Apple Europe Limited</x:v>
      </x:c>
      <x:c r="I2660" t="n">
        <x:v>10.5</x:v>
      </x:c>
      <x:c r="J2660" t="str">
        <x:v>Worked</x:v>
      </x:c>
      <x:c r="K2660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60" t="str">
        <x:v>Include</x:v>
      </x:c>
      <x:c r="M2660"/>
      <x:c r="N2660"/>
    </x:row>
    <x:row r="2661">
      <x:c r="A2661" t="str">
        <x:v>T Barry (B)|2026-06-15</x:v>
      </x:c>
      <x:c r="B2661" s="888" t="n">
        <x:v>46188</x:v>
      </x:c>
      <x:c r="C2661" t="str">
        <x:v>T Barry (B)</x:v>
      </x:c>
      <x:c r="D2661" t="str">
        <x:v>Permanent</x:v>
      </x:c>
      <x:c r="E2661" t="str">
        <x:v>Thurrock</x:v>
      </x:c>
      <x:c r="F2661" t="str">
        <x:v>Operative Skilled</x:v>
      </x:c>
      <x:c r="G2661" t="str">
        <x:v>400263</x:v>
      </x:c>
      <x:c r="H2661" t="str">
        <x:v>Apple Europe Limited</x:v>
      </x:c>
      <x:c r="I2661" t="n">
        <x:v>10.5</x:v>
      </x:c>
      <x:c r="J2661" t="str">
        <x:v>Worked</x:v>
      </x:c>
      <x:c r="K2661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61" t="str">
        <x:v>Include</x:v>
      </x:c>
      <x:c r="M2661"/>
      <x:c r="N2661"/>
    </x:row>
    <x:row r="2662">
      <x:c r="A2662" t="str">
        <x:v>T Barry (B)|2026-06-16</x:v>
      </x:c>
      <x:c r="B2662" s="888" t="n">
        <x:v>46189</x:v>
      </x:c>
      <x:c r="C2662" t="str">
        <x:v>T Barry (B)</x:v>
      </x:c>
      <x:c r="D2662" t="str">
        <x:v>Permanent</x:v>
      </x:c>
      <x:c r="E2662" t="str">
        <x:v>Thurrock</x:v>
      </x:c>
      <x:c r="F2662" t="str">
        <x:v>Operative Skilled</x:v>
      </x:c>
      <x:c r="G2662" t="str">
        <x:v>400263</x:v>
      </x:c>
      <x:c r="H2662" t="str">
        <x:v>Apple Europe Limited</x:v>
      </x:c>
      <x:c r="I2662" t="n">
        <x:v>10.5</x:v>
      </x:c>
      <x:c r="J2662" t="str">
        <x:v>Worked</x:v>
      </x:c>
      <x:c r="K2662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62" t="str">
        <x:v>Include</x:v>
      </x:c>
      <x:c r="M2662"/>
      <x:c r="N2662"/>
    </x:row>
    <x:row r="2663">
      <x:c r="A2663" t="str">
        <x:v>T Barry (B)|2026-06-17</x:v>
      </x:c>
      <x:c r="B2663" s="888" t="n">
        <x:v>46190</x:v>
      </x:c>
      <x:c r="C2663" t="str">
        <x:v>T Barry (B)</x:v>
      </x:c>
      <x:c r="D2663" t="str">
        <x:v>Permanent</x:v>
      </x:c>
      <x:c r="E2663" t="str">
        <x:v>Thurrock</x:v>
      </x:c>
      <x:c r="F2663" t="str">
        <x:v>Operative Skilled</x:v>
      </x:c>
      <x:c r="G2663" t="str">
        <x:v>400263</x:v>
      </x:c>
      <x:c r="H2663" t="str">
        <x:v>Apple Europe Limited</x:v>
      </x:c>
      <x:c r="I2663" t="n">
        <x:v>10.5</x:v>
      </x:c>
      <x:c r="J2663" t="str">
        <x:v>Worked</x:v>
      </x:c>
      <x:c r="K2663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63" t="str">
        <x:v>Include</x:v>
      </x:c>
      <x:c r="M2663"/>
      <x:c r="N2663"/>
    </x:row>
    <x:row r="2664">
      <x:c r="A2664" t="str">
        <x:v>T Barry (B)|2026-06-18</x:v>
      </x:c>
      <x:c r="B2664" s="888" t="n">
        <x:v>46191</x:v>
      </x:c>
      <x:c r="C2664" t="str">
        <x:v>T Barry (B)</x:v>
      </x:c>
      <x:c r="D2664" t="str">
        <x:v>Permanent</x:v>
      </x:c>
      <x:c r="E2664" t="str">
        <x:v>Thurrock</x:v>
      </x:c>
      <x:c r="F2664" t="str">
        <x:v>Operative Skilled</x:v>
      </x:c>
      <x:c r="G2664" t="str">
        <x:v>400263</x:v>
      </x:c>
      <x:c r="H2664" t="str">
        <x:v>Apple Europe Limited</x:v>
      </x:c>
      <x:c r="I2664" t="n">
        <x:v>10</x:v>
      </x:c>
      <x:c r="J2664" t="str">
        <x:v>Worked</x:v>
      </x:c>
      <x:c r="K2664" t="str">
        <x:v>Employee 2256; home branch Thurrock; assigned role Operative Skilled | Deployment branch: Thurrock | Actual role: Operative Porter | Jobs: 400263 | Customers: Apple Europe Limited | Actual hours: 10.0; source records: 1</x:v>
      </x:c>
      <x:c r="L2664" t="str">
        <x:v>Include</x:v>
      </x:c>
      <x:c r="M2664"/>
      <x:c r="N2664"/>
    </x:row>
    <x:row r="2665">
      <x:c r="A2665" t="str">
        <x:v>T Barry (B)|2026-06-19</x:v>
      </x:c>
      <x:c r="B2665" s="888" t="n">
        <x:v>46192</x:v>
      </x:c>
      <x:c r="C2665" t="str">
        <x:v>T Barry (B)</x:v>
      </x:c>
      <x:c r="D2665" t="str">
        <x:v>Permanent</x:v>
      </x:c>
      <x:c r="E2665" t="str">
        <x:v>Thurrock</x:v>
      </x:c>
      <x:c r="F2665" t="str">
        <x:v>Operative Skilled</x:v>
      </x:c>
      <x:c r="G2665" t="str">
        <x:v>400263</x:v>
      </x:c>
      <x:c r="H2665" t="str">
        <x:v>Apple Europe Limited</x:v>
      </x:c>
      <x:c r="I2665" t="n">
        <x:v>10.5</x:v>
      </x:c>
      <x:c r="J2665" t="str">
        <x:v>Worked</x:v>
      </x:c>
      <x:c r="K2665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65" t="str">
        <x:v>Include</x:v>
      </x:c>
      <x:c r="M2665"/>
      <x:c r="N2665"/>
    </x:row>
    <x:row r="2666">
      <x:c r="A2666" t="str">
        <x:v>T Barry (B)|2026-06-22</x:v>
      </x:c>
      <x:c r="B2666" s="888" t="n">
        <x:v>46195</x:v>
      </x:c>
      <x:c r="C2666" t="str">
        <x:v>T Barry (B)</x:v>
      </x:c>
      <x:c r="D2666" t="str">
        <x:v>Permanent</x:v>
      </x:c>
      <x:c r="E2666" t="str">
        <x:v>Thurrock</x:v>
      </x:c>
      <x:c r="F2666" t="str">
        <x:v>Operative Skilled</x:v>
      </x:c>
      <x:c r="G2666" t="str">
        <x:v>400263</x:v>
      </x:c>
      <x:c r="H2666" t="str">
        <x:v>Apple Europe Limited</x:v>
      </x:c>
      <x:c r="I2666" t="n">
        <x:v>10.5</x:v>
      </x:c>
      <x:c r="J2666" t="str">
        <x:v>Worked</x:v>
      </x:c>
      <x:c r="K2666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66" t="str">
        <x:v>Include</x:v>
      </x:c>
      <x:c r="M2666"/>
      <x:c r="N2666"/>
    </x:row>
    <x:row r="2667">
      <x:c r="A2667" t="str">
        <x:v>T Barry (B)|2026-06-23</x:v>
      </x:c>
      <x:c r="B2667" s="888" t="n">
        <x:v>46196</x:v>
      </x:c>
      <x:c r="C2667" t="str">
        <x:v>T Barry (B)</x:v>
      </x:c>
      <x:c r="D2667" t="str">
        <x:v>Permanent</x:v>
      </x:c>
      <x:c r="E2667" t="str">
        <x:v>Thurrock</x:v>
      </x:c>
      <x:c r="F2667" t="str">
        <x:v>Operative Skilled</x:v>
      </x:c>
      <x:c r="G2667" t="str">
        <x:v>400263</x:v>
      </x:c>
      <x:c r="H2667" t="str">
        <x:v>Apple Europe Limited</x:v>
      </x:c>
      <x:c r="I2667" t="n">
        <x:v>10.5</x:v>
      </x:c>
      <x:c r="J2667" t="str">
        <x:v>Worked</x:v>
      </x:c>
      <x:c r="K2667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67" t="str">
        <x:v>Include</x:v>
      </x:c>
      <x:c r="M2667"/>
      <x:c r="N2667"/>
    </x:row>
    <x:row r="2668">
      <x:c r="A2668" t="str">
        <x:v>T Barry (B)|2026-06-24</x:v>
      </x:c>
      <x:c r="B2668" s="888" t="n">
        <x:v>46197</x:v>
      </x:c>
      <x:c r="C2668" t="str">
        <x:v>T Barry (B)</x:v>
      </x:c>
      <x:c r="D2668" t="str">
        <x:v>Permanent</x:v>
      </x:c>
      <x:c r="E2668" t="str">
        <x:v>Thurrock</x:v>
      </x:c>
      <x:c r="F2668" t="str">
        <x:v>Operative Skilled</x:v>
      </x:c>
      <x:c r="G2668" t="str">
        <x:v>400263</x:v>
      </x:c>
      <x:c r="H2668" t="str">
        <x:v>Apple Europe Limited</x:v>
      </x:c>
      <x:c r="I2668" t="n">
        <x:v>10.5</x:v>
      </x:c>
      <x:c r="J2668" t="str">
        <x:v>Worked</x:v>
      </x:c>
      <x:c r="K2668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68" t="str">
        <x:v>Include</x:v>
      </x:c>
      <x:c r="M2668"/>
      <x:c r="N2668"/>
    </x:row>
    <x:row r="2669">
      <x:c r="A2669" t="str">
        <x:v>T Barry (B)|2026-06-25</x:v>
      </x:c>
      <x:c r="B2669" s="888" t="n">
        <x:v>46198</x:v>
      </x:c>
      <x:c r="C2669" t="str">
        <x:v>T Barry (B)</x:v>
      </x:c>
      <x:c r="D2669" t="str">
        <x:v>Permanent</x:v>
      </x:c>
      <x:c r="E2669" t="str">
        <x:v>Thurrock</x:v>
      </x:c>
      <x:c r="F2669" t="str">
        <x:v>Operative Skilled</x:v>
      </x:c>
      <x:c r="G2669" t="str">
        <x:v>400263</x:v>
      </x:c>
      <x:c r="H2669" t="str">
        <x:v>Apple Europe Limited</x:v>
      </x:c>
      <x:c r="I2669" t="n">
        <x:v>10.5</x:v>
      </x:c>
      <x:c r="J2669" t="str">
        <x:v>Worked</x:v>
      </x:c>
      <x:c r="K2669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69" t="str">
        <x:v>Include</x:v>
      </x:c>
      <x:c r="M2669"/>
      <x:c r="N2669"/>
    </x:row>
    <x:row r="2670">
      <x:c r="A2670" t="str">
        <x:v>T Barry (B)|2026-06-26</x:v>
      </x:c>
      <x:c r="B2670" s="888" t="n">
        <x:v>46199</x:v>
      </x:c>
      <x:c r="C2670" t="str">
        <x:v>T Barry (B)</x:v>
      </x:c>
      <x:c r="D2670" t="str">
        <x:v>Permanent</x:v>
      </x:c>
      <x:c r="E2670" t="str">
        <x:v>Thurrock</x:v>
      </x:c>
      <x:c r="F2670" t="str">
        <x:v>Operative Skilled</x:v>
      </x:c>
      <x:c r="G2670" t="str">
        <x:v>400263</x:v>
      </x:c>
      <x:c r="H2670" t="str">
        <x:v>Apple Europe Limited</x:v>
      </x:c>
      <x:c r="I2670" t="n">
        <x:v>10.5</x:v>
      </x:c>
      <x:c r="J2670" t="str">
        <x:v>Worked</x:v>
      </x:c>
      <x:c r="K2670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70" t="str">
        <x:v>Include</x:v>
      </x:c>
      <x:c r="M2670"/>
      <x:c r="N2670"/>
    </x:row>
    <x:row r="2671">
      <x:c r="A2671" t="str">
        <x:v>T Barry (B)|2026-06-29</x:v>
      </x:c>
      <x:c r="B2671" s="888" t="n">
        <x:v>46202</x:v>
      </x:c>
      <x:c r="C2671" t="str">
        <x:v>T Barry (B)</x:v>
      </x:c>
      <x:c r="D2671" t="str">
        <x:v>Permanent</x:v>
      </x:c>
      <x:c r="E2671" t="str">
        <x:v>Thurrock</x:v>
      </x:c>
      <x:c r="F2671" t="str">
        <x:v>Operative Skilled</x:v>
      </x:c>
      <x:c r="G2671" t="str">
        <x:v>400263</x:v>
      </x:c>
      <x:c r="H2671" t="str">
        <x:v>Apple Europe Limited</x:v>
      </x:c>
      <x:c r="I2671" t="n">
        <x:v>10.5</x:v>
      </x:c>
      <x:c r="J2671" t="str">
        <x:v>Worked</x:v>
      </x:c>
      <x:c r="K2671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71" t="str">
        <x:v>Include</x:v>
      </x:c>
      <x:c r="M2671"/>
      <x:c r="N2671"/>
    </x:row>
    <x:row r="2672">
      <x:c r="A2672" t="str">
        <x:v>T Barry (B)|2026-06-30</x:v>
      </x:c>
      <x:c r="B2672" s="888" t="n">
        <x:v>46203</x:v>
      </x:c>
      <x:c r="C2672" t="str">
        <x:v>T Barry (B)</x:v>
      </x:c>
      <x:c r="D2672" t="str">
        <x:v>Permanent</x:v>
      </x:c>
      <x:c r="E2672" t="str">
        <x:v>Thurrock</x:v>
      </x:c>
      <x:c r="F2672" t="str">
        <x:v>Operative Skilled</x:v>
      </x:c>
      <x:c r="G2672" t="str">
        <x:v>400263</x:v>
      </x:c>
      <x:c r="H2672" t="str">
        <x:v>Apple Europe Limited</x:v>
      </x:c>
      <x:c r="I2672" t="n">
        <x:v>10.5</x:v>
      </x:c>
      <x:c r="J2672" t="str">
        <x:v>Worked</x:v>
      </x:c>
      <x:c r="K2672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72" t="str">
        <x:v>Include</x:v>
      </x:c>
      <x:c r="M2672"/>
      <x:c r="N2672"/>
    </x:row>
    <x:row r="2673">
      <x:c r="A2673" t="str">
        <x:v>T Brindle|2026-06-01</x:v>
      </x:c>
      <x:c r="B2673" s="888" t="n">
        <x:v>46174</x:v>
      </x:c>
      <x:c r="C2673" t="str">
        <x:v>T Brindle</x:v>
      </x:c>
      <x:c r="D2673" t="str">
        <x:v>Permanent</x:v>
      </x:c>
      <x:c r="E2673" t="str">
        <x:v>Croydon</x:v>
      </x:c>
      <x:c r="F2673" t="str">
        <x:v>Warehouse</x:v>
      </x:c>
      <x:c r="G2673" t="str">
        <x:v>402522</x:v>
      </x:c>
      <x:c r="H2673" t="str">
        <x:v>Helios Towers LLP</x:v>
      </x:c>
      <x:c r="I2673" t="n">
        <x:v>4</x:v>
      </x:c>
      <x:c r="J2673" t="str">
        <x:v>Worked</x:v>
      </x:c>
      <x:c r="K2673" t="str">
        <x:v>Employee 1432; home branch Croydon; assigned role Warehouse | Deployment branch: Croydon | Actual role: Warehouse | Jobs: 402522 | Customers: Helios Towers LLP | Actual hours: 4.0; source records: 1</x:v>
      </x:c>
      <x:c r="L2673" t="str">
        <x:v>Include</x:v>
      </x:c>
      <x:c r="M2673"/>
      <x:c r="N2673"/>
    </x:row>
    <x:row r="2674">
      <x:c r="A2674" t="str">
        <x:v>T Brindle|2026-06-09</x:v>
      </x:c>
      <x:c r="B2674" s="888" t="n">
        <x:v>46182</x:v>
      </x:c>
      <x:c r="C2674" t="str">
        <x:v>T Brindle</x:v>
      </x:c>
      <x:c r="D2674" t="str">
        <x:v>Permanent</x:v>
      </x:c>
      <x:c r="E2674" t="str">
        <x:v>Croydon</x:v>
      </x:c>
      <x:c r="F2674" t="str">
        <x:v>Warehouse</x:v>
      </x:c>
      <x:c r="G2674" t="str">
        <x:v>399451Q</x:v>
      </x:c>
      <x:c r="H2674" t="str">
        <x:v>Royal Borough of Kensington and Chelsea</x:v>
      </x:c>
      <x:c r="I2674" t="n">
        <x:v>1</x:v>
      </x:c>
      <x:c r="J2674" t="str">
        <x:v>Worked</x:v>
      </x:c>
      <x:c r="K2674" t="str">
        <x:v>Employee 1432; home branch Croydon; assigned role Warehouse | Deployment branch: Croydon | Actual role: Warehouse | Jobs: 399451Q | Customers: Royal Borough of Kensington and Chelsea | Actual hours: 1.0; source records: 1</x:v>
      </x:c>
      <x:c r="L2674" t="str">
        <x:v>Include</x:v>
      </x:c>
      <x:c r="M2674"/>
      <x:c r="N2674"/>
    </x:row>
    <x:row r="2675">
      <x:c r="A2675" t="str">
        <x:v>T Brindle|2026-06-15</x:v>
      </x:c>
      <x:c r="B2675" s="888" t="n">
        <x:v>46188</x:v>
      </x:c>
      <x:c r="C2675" t="str">
        <x:v>T Brindle</x:v>
      </x:c>
      <x:c r="D2675" t="str">
        <x:v>Permanent</x:v>
      </x:c>
      <x:c r="E2675" t="str">
        <x:v>Croydon</x:v>
      </x:c>
      <x:c r="F2675" t="str">
        <x:v>Warehouse</x:v>
      </x:c>
      <x:c r="G2675" t="str">
        <x:v>399451Q</x:v>
      </x:c>
      <x:c r="H2675" t="str">
        <x:v>Royal Borough of Kensington and Chelsea</x:v>
      </x:c>
      <x:c r="I2675" t="n">
        <x:v>1</x:v>
      </x:c>
      <x:c r="J2675" t="str">
        <x:v>Worked</x:v>
      </x:c>
      <x:c r="K2675" t="str">
        <x:v>Employee 1432; home branch Croydon; assigned role Warehouse | Deployment branch: Croydon | Actual role: Warehouse | Jobs: 399451Q | Customers: Royal Borough of Kensington and Chelsea | Actual hours: 1.0; source records: 1</x:v>
      </x:c>
      <x:c r="L2675" t="str">
        <x:v>Include</x:v>
      </x:c>
      <x:c r="M2675"/>
      <x:c r="N2675"/>
    </x:row>
    <x:row r="2676">
      <x:c r="A2676" t="str">
        <x:v>T Brindle|2026-06-17</x:v>
      </x:c>
      <x:c r="B2676" s="888" t="n">
        <x:v>46190</x:v>
      </x:c>
      <x:c r="C2676" t="str">
        <x:v>T Brindle</x:v>
      </x:c>
      <x:c r="D2676" t="str">
        <x:v>Permanent</x:v>
      </x:c>
      <x:c r="E2676" t="str">
        <x:v>Croydon</x:v>
      </x:c>
      <x:c r="F2676" t="str">
        <x:v>Warehouse</x:v>
      </x:c>
      <x:c r="G2676"/>
      <x:c r="H2676"/>
      <x:c r="I2676" t="n">
        <x:v>0</x:v>
      </x:c>
      <x:c r="J2676" t="str">
        <x:v>Annual leave</x:v>
      </x:c>
      <x:c r="K2676" t="str">
        <x:v>Employee 1432; home branch Croydon; assigned role Warehouse | Leave: Annual Leave (Days) | Leave calendar basis: Fixed schedule</x:v>
      </x:c>
      <x:c r="L2676" t="str">
        <x:v>Include</x:v>
      </x:c>
      <x:c r="M2676"/>
      <x:c r="N2676"/>
    </x:row>
    <x:row r="2677">
      <x:c r="A2677" t="str">
        <x:v>T Brindle|2026-06-18</x:v>
      </x:c>
      <x:c r="B2677" s="888" t="n">
        <x:v>46191</x:v>
      </x:c>
      <x:c r="C2677" t="str">
        <x:v>T Brindle</x:v>
      </x:c>
      <x:c r="D2677" t="str">
        <x:v>Permanent</x:v>
      </x:c>
      <x:c r="E2677" t="str">
        <x:v>Croydon</x:v>
      </x:c>
      <x:c r="F2677" t="str">
        <x:v>Warehouse</x:v>
      </x:c>
      <x:c r="G2677" t="str">
        <x:v>402489</x:v>
      </x:c>
      <x:c r="H2677" t="str">
        <x:v>Monday.com</x:v>
      </x:c>
      <x:c r="I2677" t="n">
        <x:v>4</x:v>
      </x:c>
      <x:c r="J2677" t="str">
        <x:v>Worked</x:v>
      </x:c>
      <x:c r="K2677" t="str">
        <x:v>Employee 1432; home branch Croydon; assigned role Warehouse | Deployment branch: Croydon | Actual role: Warehouse | Jobs: 402489 | Customers: Monday.com | Actual hours: 4.0; source records: 1</x:v>
      </x:c>
      <x:c r="L2677" t="str">
        <x:v>Include</x:v>
      </x:c>
      <x:c r="M2677"/>
      <x:c r="N2677"/>
    </x:row>
    <x:row r="2678">
      <x:c r="A2678" t="str">
        <x:v>T Brindle|2026-06-30</x:v>
      </x:c>
      <x:c r="B2678" s="888" t="n">
        <x:v>46203</x:v>
      </x:c>
      <x:c r="C2678" t="str">
        <x:v>T Brindle</x:v>
      </x:c>
      <x:c r="D2678" t="str">
        <x:v>Permanent</x:v>
      </x:c>
      <x:c r="E2678" t="str">
        <x:v>Croydon</x:v>
      </x:c>
      <x:c r="F2678" t="str">
        <x:v>Warehouse</x:v>
      </x:c>
      <x:c r="G2678" t="str">
        <x:v>399451K</x:v>
      </x:c>
      <x:c r="H2678" t="str">
        <x:v>Royal Borough of Kensington and Chelsea</x:v>
      </x:c>
      <x:c r="I2678" t="n">
        <x:v>3</x:v>
      </x:c>
      <x:c r="J2678" t="str">
        <x:v>Worked</x:v>
      </x:c>
      <x:c r="K2678" t="str">
        <x:v>Employee 1432; home branch Croydon; assigned role Warehouse | Deployment branch: Croydon | Actual role: Warehouse | Jobs: 399451K | Customers: Royal Borough of Kensington and Chelsea | Actual hours: 3.0; source records: 1</x:v>
      </x:c>
      <x:c r="L2678" t="str">
        <x:v>Include</x:v>
      </x:c>
      <x:c r="M2678"/>
      <x:c r="N2678"/>
    </x:row>
    <x:row r="2679">
      <x:c r="A2679" t="str">
        <x:v>T Mautsi (CE)|2026-06-01</x:v>
      </x:c>
      <x:c r="B2679" s="888" t="n">
        <x:v>46174</x:v>
      </x:c>
      <x:c r="C2679" t="str">
        <x:v>T Mautsi (CE)</x:v>
      </x:c>
      <x:c r="D2679" t="str">
        <x:v>Permanent</x:v>
      </x:c>
      <x:c r="E2679" t="str">
        <x:v>Thurrock</x:v>
      </x:c>
      <x:c r="F2679" t="str">
        <x:v>Operative Driver</x:v>
      </x:c>
      <x:c r="G2679"/>
      <x:c r="H2679"/>
      <x:c r="I2679" t="n">
        <x:v>0</x:v>
      </x:c>
      <x:c r="J2679" t="str">
        <x:v>Annual leave</x:v>
      </x:c>
      <x:c r="K2679" t="str">
        <x:v>Employee 2262; home branch Thurrock; assigned role Operative Driver | Leave: Annual Leave (Hours) | Leave calendar basis: Variable-pattern period</x:v>
      </x:c>
      <x:c r="L2679" t="str">
        <x:v>Include</x:v>
      </x:c>
      <x:c r="M2679"/>
      <x:c r="N2679"/>
    </x:row>
    <x:row r="2680">
      <x:c r="A2680" t="str">
        <x:v>T Mautsi (CE)|2026-06-02</x:v>
      </x:c>
      <x:c r="B2680" s="888" t="n">
        <x:v>46175</x:v>
      </x:c>
      <x:c r="C2680" t="str">
        <x:v>T Mautsi (CE)</x:v>
      </x:c>
      <x:c r="D2680" t="str">
        <x:v>Permanent</x:v>
      </x:c>
      <x:c r="E2680" t="str">
        <x:v>Thurrock</x:v>
      </x:c>
      <x:c r="F2680" t="str">
        <x:v>Operative Driver</x:v>
      </x:c>
      <x:c r="G2680" t="str">
        <x:v>402264, 402097</x:v>
      </x:c>
      <x:c r="H2680" t="str">
        <x:v>AlixPartners LLP; Bank of New York Mellon</x:v>
      </x:c>
      <x:c r="I2680" t="n">
        <x:v>9.5</x:v>
      </x:c>
      <x:c r="J2680" t="str">
        <x:v>Worked — 2 records</x:v>
      </x:c>
      <x:c r="K2680" t="str">
        <x:v>Employee 2262; home branch Thurrock; assigned role Operative Driver | Deployment branch: Thurrock | Actual role: Operative Driver | Jobs: 402264, 402097 | Customers: AlixPartners LLP; Bank of New York Mellon | Actual hours: 9.5; source records: 2</x:v>
      </x:c>
      <x:c r="L2680" t="str">
        <x:v>Include</x:v>
      </x:c>
      <x:c r="M2680"/>
      <x:c r="N2680"/>
    </x:row>
    <x:row r="2681">
      <x:c r="A2681" t="str">
        <x:v>T Mautsi (CE)|2026-06-03</x:v>
      </x:c>
      <x:c r="B2681" s="888" t="n">
        <x:v>46176</x:v>
      </x:c>
      <x:c r="C2681" t="str">
        <x:v>T Mautsi (CE)</x:v>
      </x:c>
      <x:c r="D2681" t="str">
        <x:v>Permanent</x:v>
      </x:c>
      <x:c r="E2681" t="str">
        <x:v>Thurrock</x:v>
      </x:c>
      <x:c r="F2681" t="str">
        <x:v>Operative Driver</x:v>
      </x:c>
      <x:c r="G2681" t="str">
        <x:v>402548</x:v>
      </x:c>
      <x:c r="H2681" t="str">
        <x:v>Protech Network Solutions</x:v>
      </x:c>
      <x:c r="I2681" t="n">
        <x:v>7</x:v>
      </x:c>
      <x:c r="J2681" t="str">
        <x:v>Worked</x:v>
      </x:c>
      <x:c r="K2681" t="str">
        <x:v>Employee 2262; home branch Thurrock; assigned role Operative Driver | Deployment branch: Thurrock | Actual role: Operative Driver | Jobs: 402548 | Customers: Protech Network Solutions | Actual hours: 7.0; source records: 1</x:v>
      </x:c>
      <x:c r="L2681" t="str">
        <x:v>Include</x:v>
      </x:c>
      <x:c r="M2681"/>
      <x:c r="N2681"/>
    </x:row>
    <x:row r="2682">
      <x:c r="A2682" t="str">
        <x:v>T Mautsi (CE)|2026-06-04</x:v>
      </x:c>
      <x:c r="B2682" s="888" t="n">
        <x:v>46177</x:v>
      </x:c>
      <x:c r="C2682" t="str">
        <x:v>T Mautsi (CE)</x:v>
      </x:c>
      <x:c r="D2682" t="str">
        <x:v>Permanent</x:v>
      </x:c>
      <x:c r="E2682" t="str">
        <x:v>Thurrock</x:v>
      </x:c>
      <x:c r="F2682" t="str">
        <x:v>Operative Driver</x:v>
      </x:c>
      <x:c r="G2682" t="str">
        <x:v>402143A</x:v>
      </x:c>
      <x:c r="H2682" t="str">
        <x:v>Protech Network Solutions</x:v>
      </x:c>
      <x:c r="I2682" t="n">
        <x:v>9.5</x:v>
      </x:c>
      <x:c r="J2682" t="str">
        <x:v>Worked</x:v>
      </x:c>
      <x:c r="K2682" t="str">
        <x:v>Employee 2262; home branch Thurrock; assigned role Operative Driver | Deployment branch: Thurrock | Actual role: Operative Driver | Jobs: 402143A | Customers: Protech Network Solutions | Actual hours: 9.5; source records: 1</x:v>
      </x:c>
      <x:c r="L2682" t="str">
        <x:v>Include</x:v>
      </x:c>
      <x:c r="M2682"/>
      <x:c r="N2682"/>
    </x:row>
    <x:row r="2683">
      <x:c r="A2683" t="str">
        <x:v>T Mautsi (CE)|2026-06-05</x:v>
      </x:c>
      <x:c r="B2683" s="888" t="n">
        <x:v>46178</x:v>
      </x:c>
      <x:c r="C2683" t="str">
        <x:v>T Mautsi (CE)</x:v>
      </x:c>
      <x:c r="D2683" t="str">
        <x:v>Permanent</x:v>
      </x:c>
      <x:c r="E2683" t="str">
        <x:v>Thurrock</x:v>
      </x:c>
      <x:c r="F2683" t="str">
        <x:v>Operative Driver</x:v>
      </x:c>
      <x:c r="G2683" t="str">
        <x:v>399438, 402548</x:v>
      </x:c>
      <x:c r="H2683" t="str">
        <x:v>Harrow Green Thurrock M/W use only; Protech Network Solutions</x:v>
      </x:c>
      <x:c r="I2683" t="n">
        <x:v>9.5</x:v>
      </x:c>
      <x:c r="J2683" t="str">
        <x:v>Worked — 2 records</x:v>
      </x:c>
      <x:c r="K2683" t="str">
        <x:v>Employee 2262; home branch Thurrock; assigned role Operative Driver | Deployment branch: Thurrock | Actual role: Operative Driver | Jobs: 399438, 402548 | Customers: Harrow Green Thurrock M/W use only; Protech Network Solutions | Actual hours: 9.5; source records: 2</x:v>
      </x:c>
      <x:c r="L2683" t="str">
        <x:v>Include</x:v>
      </x:c>
      <x:c r="M2683"/>
      <x:c r="N2683"/>
    </x:row>
    <x:row r="2684">
      <x:c r="A2684" t="str">
        <x:v>T Mautsi (CE)|2026-06-08</x:v>
      </x:c>
      <x:c r="B2684" s="888" t="n">
        <x:v>46181</x:v>
      </x:c>
      <x:c r="C2684" t="str">
        <x:v>T Mautsi (CE)</x:v>
      </x:c>
      <x:c r="D2684" t="str">
        <x:v>Permanent</x:v>
      </x:c>
      <x:c r="E2684" t="str">
        <x:v>Thurrock</x:v>
      </x:c>
      <x:c r="F2684" t="str">
        <x:v>Operative Driver</x:v>
      </x:c>
      <x:c r="G2684" t="str">
        <x:v>402643</x:v>
      </x:c>
      <x:c r="H2684" t="str">
        <x:v>Inside out Developments Limited</x:v>
      </x:c>
      <x:c r="I2684" t="n">
        <x:v>11</x:v>
      </x:c>
      <x:c r="J2684" t="str">
        <x:v>Worked</x:v>
      </x:c>
      <x:c r="K2684" t="str">
        <x:v>Employee 2262; home branch Thurrock; assigned role Operative Driver | Deployment branch: Thurrock | Actual role: Operative Driver | Jobs: 402643 | Customers: Inside out Developments Limited | Actual hours: 11.0; source records: 1</x:v>
      </x:c>
      <x:c r="L2684" t="str">
        <x:v>Include</x:v>
      </x:c>
      <x:c r="M2684"/>
      <x:c r="N2684"/>
    </x:row>
    <x:row r="2685">
      <x:c r="A2685" t="str">
        <x:v>T Mautsi (CE)|2026-06-09</x:v>
      </x:c>
      <x:c r="B2685" s="888" t="n">
        <x:v>46182</x:v>
      </x:c>
      <x:c r="C2685" t="str">
        <x:v>T Mautsi (CE)</x:v>
      </x:c>
      <x:c r="D2685" t="str">
        <x:v>Permanent</x:v>
      </x:c>
      <x:c r="E2685" t="str">
        <x:v>Thurrock</x:v>
      </x:c>
      <x:c r="F2685" t="str">
        <x:v>Operative Driver</x:v>
      </x:c>
      <x:c r="G2685" t="str">
        <x:v>402643</x:v>
      </x:c>
      <x:c r="H2685" t="str">
        <x:v>Inside out Developments Limited</x:v>
      </x:c>
      <x:c r="I2685" t="n">
        <x:v>9</x:v>
      </x:c>
      <x:c r="J2685" t="str">
        <x:v>Worked</x:v>
      </x:c>
      <x:c r="K2685" t="str">
        <x:v>Employee 2262; home branch Thurrock; assigned role Operative Driver | Deployment branch: Thurrock | Actual role: Operative Driver | Jobs: 402643 | Customers: Inside out Developments Limited | Actual hours: 9.0; source records: 1</x:v>
      </x:c>
      <x:c r="L2685" t="str">
        <x:v>Include</x:v>
      </x:c>
      <x:c r="M2685"/>
      <x:c r="N2685"/>
    </x:row>
    <x:row r="2686">
      <x:c r="A2686" t="str">
        <x:v>T Mautsi (CE)|2026-06-10</x:v>
      </x:c>
      <x:c r="B2686" s="888" t="n">
        <x:v>46183</x:v>
      </x:c>
      <x:c r="C2686" t="str">
        <x:v>T Mautsi (CE)</x:v>
      </x:c>
      <x:c r="D2686" t="str">
        <x:v>Permanent</x:v>
      </x:c>
      <x:c r="E2686" t="str">
        <x:v>Thurrock</x:v>
      </x:c>
      <x:c r="F2686" t="str">
        <x:v>Operative Driver</x:v>
      </x:c>
      <x:c r="G2686" t="str">
        <x:v>402643</x:v>
      </x:c>
      <x:c r="H2686" t="str">
        <x:v>Inside out Developments Limited</x:v>
      </x:c>
      <x:c r="I2686" t="n">
        <x:v>10</x:v>
      </x:c>
      <x:c r="J2686" t="str">
        <x:v>Worked</x:v>
      </x:c>
      <x:c r="K2686" t="str">
        <x:v>Employee 2262; home branch Thurrock; assigned role Operative Driver | Deployment branch: Thurrock | Actual role: Operative Driver | Jobs: 402643 | Customers: Inside out Developments Limited | Actual hours: 10.0; source records: 1</x:v>
      </x:c>
      <x:c r="L2686" t="str">
        <x:v>Include</x:v>
      </x:c>
      <x:c r="M2686"/>
      <x:c r="N2686"/>
    </x:row>
    <x:row r="2687">
      <x:c r="A2687" t="str">
        <x:v>T Mautsi (CE)|2026-06-11</x:v>
      </x:c>
      <x:c r="B2687" s="888" t="n">
        <x:v>46184</x:v>
      </x:c>
      <x:c r="C2687" t="str">
        <x:v>T Mautsi (CE)</x:v>
      </x:c>
      <x:c r="D2687" t="str">
        <x:v>Permanent</x:v>
      </x:c>
      <x:c r="E2687" t="str">
        <x:v>Thurrock</x:v>
      </x:c>
      <x:c r="F2687" t="str">
        <x:v>Operative Driver</x:v>
      </x:c>
      <x:c r="G2687" t="str">
        <x:v>402643</x:v>
      </x:c>
      <x:c r="H2687" t="str">
        <x:v>Inside out Developments Limited</x:v>
      </x:c>
      <x:c r="I2687" t="n">
        <x:v>6</x:v>
      </x:c>
      <x:c r="J2687" t="str">
        <x:v>Worked</x:v>
      </x:c>
      <x:c r="K2687" t="str">
        <x:v>Employee 2262; home branch Thurrock; assigned role Operative Driver | Deployment branch: Thurrock | Actual role: Operative Driver | Jobs: 402643 | Customers: Inside out Developments Limited | Actual hours: 6.0; source records: 1</x:v>
      </x:c>
      <x:c r="L2687" t="str">
        <x:v>Include</x:v>
      </x:c>
      <x:c r="M2687"/>
      <x:c r="N2687"/>
    </x:row>
    <x:row r="2688">
      <x:c r="A2688" t="str">
        <x:v>T Mautsi (CE)|2026-06-12</x:v>
      </x:c>
      <x:c r="B2688" s="888" t="n">
        <x:v>46185</x:v>
      </x:c>
      <x:c r="C2688" t="str">
        <x:v>T Mautsi (CE)</x:v>
      </x:c>
      <x:c r="D2688" t="str">
        <x:v>Permanent</x:v>
      </x:c>
      <x:c r="E2688" t="str">
        <x:v>Thurrock</x:v>
      </x:c>
      <x:c r="F2688" t="str">
        <x:v>Operative Driver</x:v>
      </x:c>
      <x:c r="G2688" t="str">
        <x:v>402714</x:v>
      </x:c>
      <x:c r="H2688" t="str">
        <x:v>Protech Network Solutions</x:v>
      </x:c>
      <x:c r="I2688" t="n">
        <x:v>8</x:v>
      </x:c>
      <x:c r="J2688" t="str">
        <x:v>Worked</x:v>
      </x:c>
      <x:c r="K2688" t="str">
        <x:v>Employee 2262; home branch Thurrock; assigned role Operative Driver | Deployment branch: Thurrock | Actual role: Operative Driver | Jobs: 402714 | Customers: Protech Network Solutions | Actual hours: 8.0; source records: 1</x:v>
      </x:c>
      <x:c r="L2688" t="str">
        <x:v>Include</x:v>
      </x:c>
      <x:c r="M2688"/>
      <x:c r="N2688"/>
    </x:row>
    <x:row r="2689">
      <x:c r="A2689" t="str">
        <x:v>T Mautsi (CE)|2026-06-13</x:v>
      </x:c>
      <x:c r="B2689" s="888" t="n">
        <x:v>46186</x:v>
      </x:c>
      <x:c r="C2689" t="str">
        <x:v>T Mautsi (CE)</x:v>
      </x:c>
      <x:c r="D2689" t="str">
        <x:v>Permanent</x:v>
      </x:c>
      <x:c r="E2689" t="str">
        <x:v>Thurrock</x:v>
      </x:c>
      <x:c r="F2689" t="str">
        <x:v>Operative Driver</x:v>
      </x:c>
      <x:c r="G2689" t="str">
        <x:v>401554, 399379E</x:v>
      </x:c>
      <x:c r="H2689" t="str">
        <x:v>CPM/Omnicom; Restore Harrow Green Oxford  M/W use only</x:v>
      </x:c>
      <x:c r="I2689" t="n">
        <x:v>21</x:v>
      </x:c>
      <x:c r="J2689" t="str">
        <x:v>Worked — 2 records</x:v>
      </x:c>
      <x:c r="K2689" t="str">
        <x:v>Employee 2262; home branch Thurrock; assigned role Operative Driver | Deployment branch: Oxford | Actual role: Operative Driver | Jobs: 401554, 399379E | Customers: CPM/Omnicom; Restore Harrow Green Oxford  M/W use only | Actual hours: 21.0; source records: 2</x:v>
      </x:c>
      <x:c r="L2689" t="str">
        <x:v>Include</x:v>
      </x:c>
      <x:c r="M2689"/>
      <x:c r="N2689"/>
    </x:row>
    <x:row r="2690">
      <x:c r="A2690" t="str">
        <x:v>T Mautsi (CE)|2026-06-16</x:v>
      </x:c>
      <x:c r="B2690" s="888" t="n">
        <x:v>46189</x:v>
      </x:c>
      <x:c r="C2690" t="str">
        <x:v>T Mautsi (CE)</x:v>
      </x:c>
      <x:c r="D2690" t="str">
        <x:v>Permanent</x:v>
      </x:c>
      <x:c r="E2690" t="str">
        <x:v>Thurrock</x:v>
      </x:c>
      <x:c r="F2690" t="str">
        <x:v>Operative Driver</x:v>
      </x:c>
      <x:c r="G2690" t="str">
        <x:v>402876</x:v>
      </x:c>
      <x:c r="H2690" t="str">
        <x:v>Bishops</x:v>
      </x:c>
      <x:c r="I2690" t="n">
        <x:v>7</x:v>
      </x:c>
      <x:c r="J2690" t="str">
        <x:v>Worked</x:v>
      </x:c>
      <x:c r="K2690" t="str">
        <x:v>Employee 2262; home branch Thurrock; assigned role Operative Driver | Deployment branch: Thurrock | Actual role: Operative Driver | Jobs: 402876 | Customers: Bishops | Actual hours: 7.0; source records: 1</x:v>
      </x:c>
      <x:c r="L2690" t="str">
        <x:v>Include</x:v>
      </x:c>
      <x:c r="M2690"/>
      <x:c r="N2690"/>
    </x:row>
    <x:row r="2691">
      <x:c r="A2691" t="str">
        <x:v>T Mautsi (CE)|2026-06-17</x:v>
      </x:c>
      <x:c r="B2691" s="888" t="n">
        <x:v>46190</x:v>
      </x:c>
      <x:c r="C2691" t="str">
        <x:v>T Mautsi (CE)</x:v>
      </x:c>
      <x:c r="D2691" t="str">
        <x:v>Permanent</x:v>
      </x:c>
      <x:c r="E2691" t="str">
        <x:v>Thurrock</x:v>
      </x:c>
      <x:c r="F2691" t="str">
        <x:v>Operative Driver</x:v>
      </x:c>
      <x:c r="G2691" t="str">
        <x:v>402876</x:v>
      </x:c>
      <x:c r="H2691" t="str">
        <x:v>Bishops</x:v>
      </x:c>
      <x:c r="I2691" t="n">
        <x:v>7</x:v>
      </x:c>
      <x:c r="J2691" t="str">
        <x:v>Worked</x:v>
      </x:c>
      <x:c r="K2691" t="str">
        <x:v>Employee 2262; home branch Thurrock; assigned role Operative Driver | Deployment branch: Thurrock | Actual role: Operative Driver | Jobs: 402876 | Customers: Bishops | Actual hours: 7.0; source records: 1</x:v>
      </x:c>
      <x:c r="L2691" t="str">
        <x:v>Include</x:v>
      </x:c>
      <x:c r="M2691"/>
      <x:c r="N2691"/>
    </x:row>
    <x:row r="2692">
      <x:c r="A2692" t="str">
        <x:v>T Mautsi (CE)|2026-06-18</x:v>
      </x:c>
      <x:c r="B2692" s="888" t="n">
        <x:v>46191</x:v>
      </x:c>
      <x:c r="C2692" t="str">
        <x:v>T Mautsi (CE)</x:v>
      </x:c>
      <x:c r="D2692" t="str">
        <x:v>Permanent</x:v>
      </x:c>
      <x:c r="E2692" t="str">
        <x:v>Thurrock</x:v>
      </x:c>
      <x:c r="F2692" t="str">
        <x:v>Operative Driver</x:v>
      </x:c>
      <x:c r="G2692" t="str">
        <x:v>402709</x:v>
      </x:c>
      <x:c r="H2692" t="str">
        <x:v>Global Outdoor Media Limited</x:v>
      </x:c>
      <x:c r="I2692" t="n">
        <x:v>12</x:v>
      </x:c>
      <x:c r="J2692" t="str">
        <x:v>Worked</x:v>
      </x:c>
      <x:c r="K2692" t="str">
        <x:v>Employee 2262; home branch Thurrock; assigned role Operative Driver | Deployment branch: Croydon | Actual role: Operative Driver | Jobs: 402709 | Customers: Global Outdoor Media Limited | Actual hours: 12.0; source records: 1</x:v>
      </x:c>
      <x:c r="L2692" t="str">
        <x:v>Include</x:v>
      </x:c>
      <x:c r="M2692"/>
      <x:c r="N2692"/>
    </x:row>
    <x:row r="2693">
      <x:c r="A2693" t="str">
        <x:v>T Mautsi (CE)|2026-06-19</x:v>
      </x:c>
      <x:c r="B2693" s="888" t="n">
        <x:v>46192</x:v>
      </x:c>
      <x:c r="C2693" t="str">
        <x:v>T Mautsi (CE)</x:v>
      </x:c>
      <x:c r="D2693" t="str">
        <x:v>Permanent</x:v>
      </x:c>
      <x:c r="E2693" t="str">
        <x:v>Thurrock</x:v>
      </x:c>
      <x:c r="F2693" t="str">
        <x:v>Operative Driver</x:v>
      </x:c>
      <x:c r="G2693" t="str">
        <x:v>402876, 401327</x:v>
      </x:c>
      <x:c r="H2693" t="str">
        <x:v>Bishops; Fortress Investment Group</x:v>
      </x:c>
      <x:c r="I2693" t="n">
        <x:v>13.5</x:v>
      </x:c>
      <x:c r="J2693" t="str">
        <x:v>Worked — 2 records</x:v>
      </x:c>
      <x:c r="K2693" t="str">
        <x:v>Employee 2262; home branch Thurrock; assigned role Operative Driver | Deployment branch: Thurrock | Actual role: Operative Driver | Jobs: 402876, 401327 | Customers: Bishops; Fortress Investment Group | Actual hours: 13.5; source records: 2</x:v>
      </x:c>
      <x:c r="L2693" t="str">
        <x:v>Include</x:v>
      </x:c>
      <x:c r="M2693"/>
      <x:c r="N2693"/>
    </x:row>
    <x:row r="2694">
      <x:c r="A2694" t="str">
        <x:v>T Mautsi (CE)|2026-06-22</x:v>
      </x:c>
      <x:c r="B2694" s="888" t="n">
        <x:v>46195</x:v>
      </x:c>
      <x:c r="C2694" t="str">
        <x:v>T Mautsi (CE)</x:v>
      </x:c>
      <x:c r="D2694" t="str">
        <x:v>Permanent</x:v>
      </x:c>
      <x:c r="E2694" t="str">
        <x:v>Thurrock</x:v>
      </x:c>
      <x:c r="F2694" t="str">
        <x:v>Operative Driver</x:v>
      </x:c>
      <x:c r="G2694" t="str">
        <x:v>402876, 402869</x:v>
      </x:c>
      <x:c r="H2694" t="str">
        <x:v>Bishops; Reynolds Colman Bradley LLP</x:v>
      </x:c>
      <x:c r="I2694" t="n">
        <x:v>13</x:v>
      </x:c>
      <x:c r="J2694" t="str">
        <x:v>Worked — 2 records</x:v>
      </x:c>
      <x:c r="K2694" t="str">
        <x:v>Employee 2262; home branch Thurrock; assigned role Operative Driver | Deployment branch: Thurrock | Actual role: Operative Driver | Jobs: 402876, 402869 | Customers: Bishops; Reynolds Colman Bradley LLP | Actual hours: 13.0; source records: 2</x:v>
      </x:c>
      <x:c r="L2694" t="str">
        <x:v>Include</x:v>
      </x:c>
      <x:c r="M2694"/>
      <x:c r="N2694"/>
    </x:row>
    <x:row r="2695">
      <x:c r="A2695" t="str">
        <x:v>T Mautsi (CE)|2026-06-24</x:v>
      </x:c>
      <x:c r="B2695" s="888" t="n">
        <x:v>46197</x:v>
      </x:c>
      <x:c r="C2695" t="str">
        <x:v>T Mautsi (CE)</x:v>
      </x:c>
      <x:c r="D2695" t="str">
        <x:v>Permanent</x:v>
      </x:c>
      <x:c r="E2695" t="str">
        <x:v>Thurrock</x:v>
      </x:c>
      <x:c r="F2695" t="str">
        <x:v>Operative Driver</x:v>
      </x:c>
      <x:c r="G2695" t="str">
        <x:v>402876, 402908</x:v>
      </x:c>
      <x:c r="H2695" t="str">
        <x:v>Bishops; UBS Investment Bank</x:v>
      </x:c>
      <x:c r="I2695" t="n">
        <x:v>10.5</x:v>
      </x:c>
      <x:c r="J2695" t="str">
        <x:v>Worked — 2 records</x:v>
      </x:c>
      <x:c r="K2695" t="str">
        <x:v>Employee 2262; home branch Thurrock; assigned role Operative Driver | Deployment branch: Thurrock | Actual role: Operative Driver | Jobs: 402876, 402908 | Customers: Bishops; UBS Investment Bank | Actual hours: 10.5; source records: 2</x:v>
      </x:c>
      <x:c r="L2695" t="str">
        <x:v>Include</x:v>
      </x:c>
      <x:c r="M2695"/>
      <x:c r="N2695"/>
    </x:row>
    <x:row r="2696">
      <x:c r="A2696" t="str">
        <x:v>T Mautsi (CE)|2026-06-25</x:v>
      </x:c>
      <x:c r="B2696" s="888" t="n">
        <x:v>46198</x:v>
      </x:c>
      <x:c r="C2696" t="str">
        <x:v>T Mautsi (CE)</x:v>
      </x:c>
      <x:c r="D2696" t="str">
        <x:v>Permanent</x:v>
      </x:c>
      <x:c r="E2696" t="str">
        <x:v>Thurrock</x:v>
      </x:c>
      <x:c r="F2696" t="str">
        <x:v>Operative Driver</x:v>
      </x:c>
      <x:c r="G2696" t="str">
        <x:v>402876</x:v>
      </x:c>
      <x:c r="H2696" t="str">
        <x:v>Bishops</x:v>
      </x:c>
      <x:c r="I2696" t="n">
        <x:v>9</x:v>
      </x:c>
      <x:c r="J2696" t="str">
        <x:v>Worked</x:v>
      </x:c>
      <x:c r="K2696" t="str">
        <x:v>Employee 2262; home branch Thurrock; assigned role Operative Driver | Deployment branch: Thurrock | Actual role: Operative Driver | Jobs: 402876 | Customers: Bishops | Actual hours: 9.0; source records: 1</x:v>
      </x:c>
      <x:c r="L2696" t="str">
        <x:v>Include</x:v>
      </x:c>
      <x:c r="M2696"/>
      <x:c r="N2696"/>
    </x:row>
    <x:row r="2697">
      <x:c r="A2697" t="str">
        <x:v>T Mautsi (CE)|2026-06-26</x:v>
      </x:c>
      <x:c r="B2697" s="888" t="n">
        <x:v>46199</x:v>
      </x:c>
      <x:c r="C2697" t="str">
        <x:v>T Mautsi (CE)</x:v>
      </x:c>
      <x:c r="D2697" t="str">
        <x:v>Permanent</x:v>
      </x:c>
      <x:c r="E2697" t="str">
        <x:v>Thurrock</x:v>
      </x:c>
      <x:c r="F2697" t="str">
        <x:v>Operative Driver</x:v>
      </x:c>
      <x:c r="G2697" t="str">
        <x:v>402876</x:v>
      </x:c>
      <x:c r="H2697" t="str">
        <x:v>Bishops</x:v>
      </x:c>
      <x:c r="I2697" t="n">
        <x:v>7.5</x:v>
      </x:c>
      <x:c r="J2697" t="str">
        <x:v>Worked</x:v>
      </x:c>
      <x:c r="K2697" t="str">
        <x:v>Employee 2262; home branch Thurrock; assigned role Operative Driver | Deployment branch: Thurrock | Actual role: Operative Driver | Jobs: 402876 | Customers: Bishops | Actual hours: 7.5; source records: 1</x:v>
      </x:c>
      <x:c r="L2697" t="str">
        <x:v>Include</x:v>
      </x:c>
      <x:c r="M2697"/>
      <x:c r="N2697"/>
    </x:row>
    <x:row r="2698">
      <x:c r="A2698" t="str">
        <x:v>T Mautsi (CE)|2026-06-27</x:v>
      </x:c>
      <x:c r="B2698" s="888" t="n">
        <x:v>46200</x:v>
      </x:c>
      <x:c r="C2698" t="str">
        <x:v>T Mautsi (CE)</x:v>
      </x:c>
      <x:c r="D2698" t="str">
        <x:v>Permanent</x:v>
      </x:c>
      <x:c r="E2698" t="str">
        <x:v>Thurrock</x:v>
      </x:c>
      <x:c r="F2698" t="str">
        <x:v>Operative Driver</x:v>
      </x:c>
      <x:c r="G2698" t="str">
        <x:v>402427</x:v>
      </x:c>
      <x:c r="H2698" t="str">
        <x:v>TTG Media Limited</x:v>
      </x:c>
      <x:c r="I2698" t="n">
        <x:v>7.5</x:v>
      </x:c>
      <x:c r="J2698" t="str">
        <x:v>Worked</x:v>
      </x:c>
      <x:c r="K2698" t="str">
        <x:v>Employee 2262; home branch Thurrock; assigned role Operative Driver | Deployment branch: Thurrock | Actual role: Operative Driver | Jobs: 402427 | Customers: TTG Media Limited | Actual hours: 7.5; source records: 1</x:v>
      </x:c>
      <x:c r="L2698" t="str">
        <x:v>Include</x:v>
      </x:c>
      <x:c r="M2698"/>
      <x:c r="N2698"/>
    </x:row>
    <x:row r="2699">
      <x:c r="A2699" t="str">
        <x:v>T Mautsi (CE)|2026-06-29</x:v>
      </x:c>
      <x:c r="B2699" s="888" t="n">
        <x:v>46202</x:v>
      </x:c>
      <x:c r="C2699" t="str">
        <x:v>T Mautsi (CE)</x:v>
      </x:c>
      <x:c r="D2699" t="str">
        <x:v>Permanent</x:v>
      </x:c>
      <x:c r="E2699" t="str">
        <x:v>Thurrock</x:v>
      </x:c>
      <x:c r="F2699" t="str">
        <x:v>Operative Driver</x:v>
      </x:c>
      <x:c r="G2699" t="str">
        <x:v>399379E</x:v>
      </x:c>
      <x:c r="H2699" t="str">
        <x:v>Restore Harrow Green Oxford  M/W use only</x:v>
      </x:c>
      <x:c r="I2699" t="n">
        <x:v>14.5</x:v>
      </x:c>
      <x:c r="J2699" t="str">
        <x:v>Worked</x:v>
      </x:c>
      <x:c r="K2699" t="str">
        <x:v>Employee 2262; home branch Thurrock; assigned role Operative Driver | Deployment branch: Oxford | Actual role: Operative Driver | Jobs: 399379E | Customers: Restore Harrow Green Oxford  M/W use only | Actual hours: 14.5; source records: 1</x:v>
      </x:c>
      <x:c r="L2699" t="str">
        <x:v>Include</x:v>
      </x:c>
      <x:c r="M2699"/>
      <x:c r="N2699"/>
    </x:row>
    <x:row r="2700">
      <x:c r="A2700" t="str">
        <x:v>T Mautsi (CE)|2026-06-30</x:v>
      </x:c>
      <x:c r="B2700" s="888" t="n">
        <x:v>46203</x:v>
      </x:c>
      <x:c r="C2700" t="str">
        <x:v>T Mautsi (CE)</x:v>
      </x:c>
      <x:c r="D2700" t="str">
        <x:v>Permanent</x:v>
      </x:c>
      <x:c r="E2700" t="str">
        <x:v>Thurrock</x:v>
      </x:c>
      <x:c r="F2700" t="str">
        <x:v>Operative Driver</x:v>
      </x:c>
      <x:c r="G2700" t="str">
        <x:v>399379E, 402786</x:v>
      </x:c>
      <x:c r="H2700" t="str">
        <x:v>Restore Harrow Green Oxford  M/W use only; Union Bancaire Privée</x:v>
      </x:c>
      <x:c r="I2700" t="n">
        <x:v>18.5</x:v>
      </x:c>
      <x:c r="J2700" t="str">
        <x:v>Worked — 2 records</x:v>
      </x:c>
      <x:c r="K2700" t="str">
        <x:v>Employee 2262; home branch Thurrock; assigned role Operative Driver | Deployment branch: Oxford | Actual role: Operative Driver | Jobs: 399379E, 402786 | Customers: Restore Harrow Green Oxford  M/W use only; Union Bancaire Privée | Actual hours: 18.5; source records: 2</x:v>
      </x:c>
      <x:c r="L2700" t="str">
        <x:v>Include</x:v>
      </x:c>
      <x:c r="M2700"/>
      <x:c r="N2700"/>
    </x:row>
    <x:row r="2701">
      <x:c r="A2701" t="str">
        <x:v>T Wyss (B)|2026-06-02</x:v>
      </x:c>
      <x:c r="B2701" s="888" t="n">
        <x:v>46175</x:v>
      </x:c>
      <x:c r="C2701" t="str">
        <x:v>T Wyss (B)</x:v>
      </x:c>
      <x:c r="D2701" t="str">
        <x:v>Permanent</x:v>
      </x:c>
      <x:c r="E2701" t="str">
        <x:v>Thurrock</x:v>
      </x:c>
      <x:c r="F2701" t="str">
        <x:v>Operative Skilled</x:v>
      </x:c>
      <x:c r="G2701" t="str">
        <x:v>401911</x:v>
      </x:c>
      <x:c r="H2701" t="str">
        <x:v>Haringey Council</x:v>
      </x:c>
      <x:c r="I2701" t="n">
        <x:v>7.5</x:v>
      </x:c>
      <x:c r="J2701" t="str">
        <x:v>Worked</x:v>
      </x:c>
      <x:c r="K2701" t="str">
        <x:v>Employee 2240; home branch Thurrock; assigned role Operative Skilled | Deployment branch: Thurrock | Actual role: Operative Skilled | Jobs: 401911 | Customers: Haringey Council | Actual hours: 7.5; source records: 1</x:v>
      </x:c>
      <x:c r="L2701" t="str">
        <x:v>Include</x:v>
      </x:c>
      <x:c r="M2701"/>
      <x:c r="N2701"/>
    </x:row>
    <x:row r="2702">
      <x:c r="A2702" t="str">
        <x:v>T Wyss (B)|2026-06-03</x:v>
      </x:c>
      <x:c r="B2702" s="888" t="n">
        <x:v>46176</x:v>
      </x:c>
      <x:c r="C2702" t="str">
        <x:v>T Wyss (B)</x:v>
      </x:c>
      <x:c r="D2702" t="str">
        <x:v>Permanent</x:v>
      </x:c>
      <x:c r="E2702" t="str">
        <x:v>Thurrock</x:v>
      </x:c>
      <x:c r="F2702" t="str">
        <x:v>Operative Skilled</x:v>
      </x:c>
      <x:c r="G2702" t="str">
        <x:v>402097</x:v>
      </x:c>
      <x:c r="H2702" t="str">
        <x:v>Bank of New York Mellon</x:v>
      </x:c>
      <x:c r="I2702" t="n">
        <x:v>5.5</x:v>
      </x:c>
      <x:c r="J2702" t="str">
        <x:v>Worked</x:v>
      </x:c>
      <x:c r="K2702" t="str">
        <x:v>Employee 2240; home branch Thurrock; assigned role Operative Skilled | Deployment branch: Thurrock | Actual role: Operative Porter | Jobs: 402097 | Customers: Bank of New York Mellon | Actual hours: 5.5; source records: 1</x:v>
      </x:c>
      <x:c r="L2702" t="str">
        <x:v>Include</x:v>
      </x:c>
      <x:c r="M2702"/>
      <x:c r="N2702"/>
    </x:row>
    <x:row r="2703">
      <x:c r="A2703" t="str">
        <x:v>T Wyss (B)|2026-06-09</x:v>
      </x:c>
      <x:c r="B2703" s="888" t="n">
        <x:v>46182</x:v>
      </x:c>
      <x:c r="C2703" t="str">
        <x:v>T Wyss (B)</x:v>
      </x:c>
      <x:c r="D2703" t="str">
        <x:v>Permanent</x:v>
      </x:c>
      <x:c r="E2703" t="str">
        <x:v>Thurrock</x:v>
      </x:c>
      <x:c r="F2703" t="str">
        <x:v>Operative Skilled</x:v>
      </x:c>
      <x:c r="G2703" t="str">
        <x:v>402595</x:v>
      </x:c>
      <x:c r="H2703" t="str">
        <x:v>C &amp; W store @ Harrow Green</x:v>
      </x:c>
      <x:c r="I2703" t="n">
        <x:v>6</x:v>
      </x:c>
      <x:c r="J2703" t="str">
        <x:v>Worked</x:v>
      </x:c>
      <x:c r="K2703" t="str">
        <x:v>Employee 2240; home branch Thurrock; assigned role Operative Skilled | Deployment branch: Thurrock | Actual role: Operative Porter | Jobs: 402595 | Customers: C &amp; W store @ Harrow Green | Actual hours: 6.0; source records: 1</x:v>
      </x:c>
      <x:c r="L2703" t="str">
        <x:v>Include</x:v>
      </x:c>
      <x:c r="M2703"/>
      <x:c r="N2703"/>
    </x:row>
    <x:row r="2704">
      <x:c r="A2704" t="str">
        <x:v>T Wyss (B)|2026-06-10</x:v>
      </x:c>
      <x:c r="B2704" s="888" t="n">
        <x:v>46183</x:v>
      </x:c>
      <x:c r="C2704" t="str">
        <x:v>T Wyss (B)</x:v>
      </x:c>
      <x:c r="D2704" t="str">
        <x:v>Permanent</x:v>
      </x:c>
      <x:c r="E2704" t="str">
        <x:v>Thurrock</x:v>
      </x:c>
      <x:c r="F2704" t="str">
        <x:v>Operative Skilled</x:v>
      </x:c>
      <x:c r="G2704" t="str">
        <x:v>402595</x:v>
      </x:c>
      <x:c r="H2704" t="str">
        <x:v>C &amp; W store @ Harrow Green</x:v>
      </x:c>
      <x:c r="I2704" t="n">
        <x:v>7</x:v>
      </x:c>
      <x:c r="J2704" t="str">
        <x:v>Worked</x:v>
      </x:c>
      <x:c r="K2704" t="str">
        <x:v>Employee 2240; home branch Thurrock; assigned role Operative Skilled | Deployment branch: Thurrock | Actual role: Operative Porter | Jobs: 402595 | Customers: C &amp; W store @ Harrow Green | Actual hours: 7.0; source records: 1</x:v>
      </x:c>
      <x:c r="L2704" t="str">
        <x:v>Include</x:v>
      </x:c>
      <x:c r="M2704"/>
      <x:c r="N2704"/>
    </x:row>
    <x:row r="2705">
      <x:c r="A2705" t="str">
        <x:v>T Wyss (B)|2026-06-16</x:v>
      </x:c>
      <x:c r="B2705" s="888" t="n">
        <x:v>46189</x:v>
      </x:c>
      <x:c r="C2705" t="str">
        <x:v>T Wyss (B)</x:v>
      </x:c>
      <x:c r="D2705" t="str">
        <x:v>Permanent</x:v>
      </x:c>
      <x:c r="E2705" t="str">
        <x:v>Thurrock</x:v>
      </x:c>
      <x:c r="F2705" t="str">
        <x:v>Operative Skilled</x:v>
      </x:c>
      <x:c r="G2705" t="str">
        <x:v>402571</x:v>
      </x:c>
      <x:c r="H2705" t="str">
        <x:v>Cornibert/Miss Zainab</x:v>
      </x:c>
      <x:c r="I2705" t="n">
        <x:v>8</x:v>
      </x:c>
      <x:c r="J2705" t="str">
        <x:v>Worked</x:v>
      </x:c>
      <x:c r="K2705" t="str">
        <x:v>Employee 2240; home branch Thurrock; assigned role Operative Skilled | Deployment branch: Thurrock | Actual role: Operative Skilled | Jobs: 402571 | Customers: Cornibert/Miss Zainab | Actual hours: 8.0; source records: 1</x:v>
      </x:c>
      <x:c r="L2705" t="str">
        <x:v>Include</x:v>
      </x:c>
      <x:c r="M2705"/>
      <x:c r="N2705"/>
    </x:row>
    <x:row r="2706">
      <x:c r="A2706" t="str">
        <x:v>T Wyss (B)|2026-06-17</x:v>
      </x:c>
      <x:c r="B2706" s="888" t="n">
        <x:v>46190</x:v>
      </x:c>
      <x:c r="C2706" t="str">
        <x:v>T Wyss (B)</x:v>
      </x:c>
      <x:c r="D2706" t="str">
        <x:v>Permanent</x:v>
      </x:c>
      <x:c r="E2706" t="str">
        <x:v>Thurrock</x:v>
      </x:c>
      <x:c r="F2706" t="str">
        <x:v>Operative Skilled</x:v>
      </x:c>
      <x:c r="G2706" t="str">
        <x:v>402571</x:v>
      </x:c>
      <x:c r="H2706" t="str">
        <x:v>Cornibert/Miss Zainab</x:v>
      </x:c>
      <x:c r="I2706" t="n">
        <x:v>8</x:v>
      </x:c>
      <x:c r="J2706" t="str">
        <x:v>Worked</x:v>
      </x:c>
      <x:c r="K2706" t="str">
        <x:v>Employee 2240; home branch Thurrock; assigned role Operative Skilled | Deployment branch: Thurrock | Actual role: Operative Skilled | Jobs: 402571 | Customers: Cornibert/Miss Zainab | Actual hours: 8.0; source records: 1</x:v>
      </x:c>
      <x:c r="L2706" t="str">
        <x:v>Include</x:v>
      </x:c>
      <x:c r="M2706"/>
      <x:c r="N2706"/>
    </x:row>
    <x:row r="2707">
      <x:c r="A2707" t="str">
        <x:v>T Wyss (B)|2026-06-23</x:v>
      </x:c>
      <x:c r="B2707" s="888" t="n">
        <x:v>46196</x:v>
      </x:c>
      <x:c r="C2707" t="str">
        <x:v>T Wyss (B)</x:v>
      </x:c>
      <x:c r="D2707" t="str">
        <x:v>Permanent</x:v>
      </x:c>
      <x:c r="E2707" t="str">
        <x:v>Thurrock</x:v>
      </x:c>
      <x:c r="F2707" t="str">
        <x:v>Operative Skilled</x:v>
      </x:c>
      <x:c r="G2707" t="str">
        <x:v>401327</x:v>
      </x:c>
      <x:c r="H2707" t="str">
        <x:v>Fortress Investment Group</x:v>
      </x:c>
      <x:c r="I2707" t="n">
        <x:v>11</x:v>
      </x:c>
      <x:c r="J2707" t="str">
        <x:v>Worked</x:v>
      </x:c>
      <x:c r="K2707" t="str">
        <x:v>Employee 2240; home branch Thurrock; assigned role Operative Skilled | Deployment branch: Thurrock | Actual role: Operative Skilled | Jobs: 401327 | Customers: Fortress Investment Group | Actual hours: 11.0; source records: 1</x:v>
      </x:c>
      <x:c r="L2707" t="str">
        <x:v>Include</x:v>
      </x:c>
      <x:c r="M2707"/>
      <x:c r="N2707"/>
    </x:row>
    <x:row r="2708">
      <x:c r="A2708" t="str">
        <x:v>T Wyss (B)|2026-06-24</x:v>
      </x:c>
      <x:c r="B2708" s="888" t="n">
        <x:v>46197</x:v>
      </x:c>
      <x:c r="C2708" t="str">
        <x:v>T Wyss (B)</x:v>
      </x:c>
      <x:c r="D2708" t="str">
        <x:v>Permanent</x:v>
      </x:c>
      <x:c r="E2708" t="str">
        <x:v>Thurrock</x:v>
      </x:c>
      <x:c r="F2708" t="str">
        <x:v>Operative Skilled</x:v>
      </x:c>
      <x:c r="G2708" t="str">
        <x:v>401327</x:v>
      </x:c>
      <x:c r="H2708" t="str">
        <x:v>Fortress Investment Group</x:v>
      </x:c>
      <x:c r="I2708" t="n">
        <x:v>11</x:v>
      </x:c>
      <x:c r="J2708" t="str">
        <x:v>Worked</x:v>
      </x:c>
      <x:c r="K2708" t="str">
        <x:v>Employee 2240; home branch Thurrock; assigned role Operative Skilled | Deployment branch: Thurrock | Actual role: Operative Skilled | Jobs: 401327 | Customers: Fortress Investment Group | Actual hours: 11.0; source records: 1</x:v>
      </x:c>
      <x:c r="L2708" t="str">
        <x:v>Include</x:v>
      </x:c>
      <x:c r="M2708"/>
      <x:c r="N2708"/>
    </x:row>
    <x:row r="2709">
      <x:c r="A2709" t="str">
        <x:v>T Wyss (B)|2026-06-30</x:v>
      </x:c>
      <x:c r="B2709" s="888" t="n">
        <x:v>46203</x:v>
      </x:c>
      <x:c r="C2709" t="str">
        <x:v>T Wyss (B)</x:v>
      </x:c>
      <x:c r="D2709" t="str">
        <x:v>Permanent</x:v>
      </x:c>
      <x:c r="E2709" t="str">
        <x:v>Thurrock</x:v>
      </x:c>
      <x:c r="F2709" t="str">
        <x:v>Operative Skilled</x:v>
      </x:c>
      <x:c r="G2709" t="str">
        <x:v>403149</x:v>
      </x:c>
      <x:c r="H2709" t="str">
        <x:v>Prime Ministers Office</x:v>
      </x:c>
      <x:c r="I2709" t="n">
        <x:v>5.5</x:v>
      </x:c>
      <x:c r="J2709" t="str">
        <x:v>Worked</x:v>
      </x:c>
      <x:c r="K2709" t="str">
        <x:v>Employee 2240; home branch Thurrock; assigned role Operative Skilled | Deployment branch: Thurrock | Actual role: Operative Skilled | Jobs: 403149 | Customers: Prime Ministers Office | Actual hours: 5.5; source records: 1</x:v>
      </x:c>
      <x:c r="L2709" t="str">
        <x:v>Include</x:v>
      </x:c>
      <x:c r="M2709"/>
      <x:c r="N2709"/>
    </x:row>
    <x:row r="2710">
      <x:c r="A2710" t="str">
        <x:v>Th Roberts|2026-06-01</x:v>
      </x:c>
      <x:c r="B2710" s="888" t="n">
        <x:v>46174</x:v>
      </x:c>
      <x:c r="C2710" t="str">
        <x:v>Th Roberts</x:v>
      </x:c>
      <x:c r="D2710" t="str">
        <x:v>Permanent</x:v>
      </x:c>
      <x:c r="E2710" t="str">
        <x:v>Croydon</x:v>
      </x:c>
      <x:c r="F2710" t="str">
        <x:v>Operative Porter</x:v>
      </x:c>
      <x:c r="G2710" t="str">
        <x:v>400111</x:v>
      </x:c>
      <x:c r="H2710" t="str">
        <x:v>Bromley Central Library</x:v>
      </x:c>
      <x:c r="I2710" t="n">
        <x:v>8.5</x:v>
      </x:c>
      <x:c r="J2710" t="str">
        <x:v>Worked</x:v>
      </x:c>
      <x:c r="K2710" t="str">
        <x:v>Employee 103979; home branch Croydon; assigned role Operative Porter | Deployment branch: Croydon | Actual role: Operative Porter | Jobs: 400111 | Customers: Bromley Central Library | Actual hours: 8.5; source records: 1</x:v>
      </x:c>
      <x:c r="L2710" t="str">
        <x:v>Include</x:v>
      </x:c>
      <x:c r="M2710"/>
      <x:c r="N2710"/>
    </x:row>
    <x:row r="2711">
      <x:c r="A2711" t="str">
        <x:v>Th Roberts|2026-06-02</x:v>
      </x:c>
      <x:c r="B2711" s="888" t="n">
        <x:v>46175</x:v>
      </x:c>
      <x:c r="C2711" t="str">
        <x:v>Th Roberts</x:v>
      </x:c>
      <x:c r="D2711" t="str">
        <x:v>Permanent</x:v>
      </x:c>
      <x:c r="E2711" t="str">
        <x:v>Croydon</x:v>
      </x:c>
      <x:c r="F2711" t="str">
        <x:v>Operative Porter</x:v>
      </x:c>
      <x:c r="G2711" t="str">
        <x:v>400111</x:v>
      </x:c>
      <x:c r="H2711" t="str">
        <x:v>Bromley Central Library</x:v>
      </x:c>
      <x:c r="I2711" t="n">
        <x:v>8</x:v>
      </x:c>
      <x:c r="J2711" t="str">
        <x:v>Worked</x:v>
      </x:c>
      <x:c r="K2711" t="str">
        <x:v>Employee 103979; home branch Croydon; assigned role Operative Porter | Deployment branch: Croydon | Actual role: Operative Porter | Jobs: 400111 | Customers: Bromley Central Library | Actual hours: 8.0; source records: 1</x:v>
      </x:c>
      <x:c r="L2711" t="str">
        <x:v>Include</x:v>
      </x:c>
      <x:c r="M2711"/>
      <x:c r="N2711"/>
    </x:row>
    <x:row r="2712">
      <x:c r="A2712" t="str">
        <x:v>Th Roberts|2026-06-03</x:v>
      </x:c>
      <x:c r="B2712" s="888" t="n">
        <x:v>46176</x:v>
      </x:c>
      <x:c r="C2712" t="str">
        <x:v>Th Roberts</x:v>
      </x:c>
      <x:c r="D2712" t="str">
        <x:v>Permanent</x:v>
      </x:c>
      <x:c r="E2712" t="str">
        <x:v>Croydon</x:v>
      </x:c>
      <x:c r="F2712" t="str">
        <x:v>Operative Porter</x:v>
      </x:c>
      <x:c r="G2712" t="str">
        <x:v>400111</x:v>
      </x:c>
      <x:c r="H2712" t="str">
        <x:v>Bromley Central Library</x:v>
      </x:c>
      <x:c r="I2712" t="n">
        <x:v>7.5</x:v>
      </x:c>
      <x:c r="J2712" t="str">
        <x:v>Worked</x:v>
      </x:c>
      <x:c r="K2712" t="str">
        <x:v>Employee 103979; home branch Croydon; assigned role Operative Porter | Deployment branch: Croydon | Actual role: Operative Porter | Jobs: 400111 | Customers: Bromley Central Library | Actual hours: 7.5; source records: 1</x:v>
      </x:c>
      <x:c r="L2712" t="str">
        <x:v>Include</x:v>
      </x:c>
      <x:c r="M2712"/>
      <x:c r="N2712"/>
    </x:row>
    <x:row r="2713">
      <x:c r="A2713" t="str">
        <x:v>Th Roberts|2026-06-04</x:v>
      </x:c>
      <x:c r="B2713" s="888" t="n">
        <x:v>46177</x:v>
      </x:c>
      <x:c r="C2713" t="str">
        <x:v>Th Roberts</x:v>
      </x:c>
      <x:c r="D2713" t="str">
        <x:v>Permanent</x:v>
      </x:c>
      <x:c r="E2713" t="str">
        <x:v>Croydon</x:v>
      </x:c>
      <x:c r="F2713" t="str">
        <x:v>Operative Porter</x:v>
      </x:c>
      <x:c r="G2713" t="str">
        <x:v>400111</x:v>
      </x:c>
      <x:c r="H2713" t="str">
        <x:v>Bromley Central Library</x:v>
      </x:c>
      <x:c r="I2713" t="n">
        <x:v>7.5</x:v>
      </x:c>
      <x:c r="J2713" t="str">
        <x:v>Worked</x:v>
      </x:c>
      <x:c r="K2713" t="str">
        <x:v>Employee 103979; home branch Croydon; assigned role Operative Porter | Deployment branch: Croydon | Actual role: Operative Porter | Jobs: 400111 | Customers: Bromley Central Library | Actual hours: 7.5; source records: 1</x:v>
      </x:c>
      <x:c r="L2713" t="str">
        <x:v>Include</x:v>
      </x:c>
      <x:c r="M2713"/>
      <x:c r="N2713"/>
    </x:row>
    <x:row r="2714">
      <x:c r="A2714" t="str">
        <x:v>Th Roberts|2026-06-05</x:v>
      </x:c>
      <x:c r="B2714" s="888" t="n">
        <x:v>46178</x:v>
      </x:c>
      <x:c r="C2714" t="str">
        <x:v>Th Roberts</x:v>
      </x:c>
      <x:c r="D2714" t="str">
        <x:v>Permanent</x:v>
      </x:c>
      <x:c r="E2714" t="str">
        <x:v>Croydon</x:v>
      </x:c>
      <x:c r="F2714" t="str">
        <x:v>Operative Porter</x:v>
      </x:c>
      <x:c r="G2714" t="str">
        <x:v>400111</x:v>
      </x:c>
      <x:c r="H2714" t="str">
        <x:v>Bromley Central Library</x:v>
      </x:c>
      <x:c r="I2714" t="n">
        <x:v>9.5</x:v>
      </x:c>
      <x:c r="J2714" t="str">
        <x:v>Worked</x:v>
      </x:c>
      <x:c r="K2714" t="str">
        <x:v>Employee 103979; home branch Croydon; assigned role Operative Porter | Deployment branch: Croydon | Actual role: Operative Porter | Jobs: 400111 | Customers: Bromley Central Library | Actual hours: 9.5; source records: 1</x:v>
      </x:c>
      <x:c r="L2714" t="str">
        <x:v>Include</x:v>
      </x:c>
      <x:c r="M2714"/>
      <x:c r="N2714"/>
    </x:row>
    <x:row r="2715">
      <x:c r="A2715" t="str">
        <x:v>Th Roberts|2026-06-08</x:v>
      </x:c>
      <x:c r="B2715" s="888" t="n">
        <x:v>46181</x:v>
      </x:c>
      <x:c r="C2715" t="str">
        <x:v>Th Roberts</x:v>
      </x:c>
      <x:c r="D2715" t="str">
        <x:v>Permanent</x:v>
      </x:c>
      <x:c r="E2715" t="str">
        <x:v>Croydon</x:v>
      </x:c>
      <x:c r="F2715" t="str">
        <x:v>Operative Porter</x:v>
      </x:c>
      <x:c r="G2715" t="str">
        <x:v>398532</x:v>
      </x:c>
      <x:c r="H2715" t="str">
        <x:v>Southwark Local Elections 2026</x:v>
      </x:c>
      <x:c r="I2715" t="n">
        <x:v>3.5</x:v>
      </x:c>
      <x:c r="J2715" t="str">
        <x:v>Worked</x:v>
      </x:c>
      <x:c r="K2715" t="str">
        <x:v>Employee 103979; home branch Croydon; assigned role Operative Porter | Deployment branch: Croydon | Actual role: Operative Skilled | Jobs: 398532 | Customers: Southwark Local Elections 2026 | Actual hours: 3.5; source records: 1</x:v>
      </x:c>
      <x:c r="L2715" t="str">
        <x:v>Include</x:v>
      </x:c>
      <x:c r="M2715"/>
      <x:c r="N2715"/>
    </x:row>
    <x:row r="2716">
      <x:c r="A2716" t="str">
        <x:v>Th Roberts|2026-06-09</x:v>
      </x:c>
      <x:c r="B2716" s="888" t="n">
        <x:v>46182</x:v>
      </x:c>
      <x:c r="C2716" t="str">
        <x:v>Th Roberts</x:v>
      </x:c>
      <x:c r="D2716" t="str">
        <x:v>Permanent</x:v>
      </x:c>
      <x:c r="E2716" t="str">
        <x:v>Croydon</x:v>
      </x:c>
      <x:c r="F2716" t="str">
        <x:v>Operative Porter</x:v>
      </x:c>
      <x:c r="G2716" t="str">
        <x:v>399451Q</x:v>
      </x:c>
      <x:c r="H2716" t="str">
        <x:v>Royal Borough of Kensington and Chelsea</x:v>
      </x:c>
      <x:c r="I2716" t="n">
        <x:v>6</x:v>
      </x:c>
      <x:c r="J2716" t="str">
        <x:v>Worked</x:v>
      </x:c>
      <x:c r="K2716" t="str">
        <x:v>Employee 103979; home branch Croydon; assigned role Operative Porter | Deployment branch: Croydon | Actual role: Operative Porter | Jobs: 399451Q | Customers: Royal Borough of Kensington and Chelsea | Actual hours: 6.0; source records: 1</x:v>
      </x:c>
      <x:c r="L2716" t="str">
        <x:v>Include</x:v>
      </x:c>
      <x:c r="M2716"/>
      <x:c r="N2716"/>
    </x:row>
    <x:row r="2717">
      <x:c r="A2717" t="str">
        <x:v>Th Roberts|2026-06-10</x:v>
      </x:c>
      <x:c r="B2717" s="888" t="n">
        <x:v>46183</x:v>
      </x:c>
      <x:c r="C2717" t="str">
        <x:v>Th Roberts</x:v>
      </x:c>
      <x:c r="D2717" t="str">
        <x:v>Permanent</x:v>
      </x:c>
      <x:c r="E2717" t="str">
        <x:v>Croydon</x:v>
      </x:c>
      <x:c r="F2717" t="str">
        <x:v>Operative Porter</x:v>
      </x:c>
      <x:c r="G2717" t="str">
        <x:v>402709</x:v>
      </x:c>
      <x:c r="H2717" t="str">
        <x:v>Global Outdoor Media Limited</x:v>
      </x:c>
      <x:c r="I2717" t="n">
        <x:v>7</x:v>
      </x:c>
      <x:c r="J2717" t="str">
        <x:v>Worked</x:v>
      </x:c>
      <x:c r="K2717" t="str">
        <x:v>Employee 103979; home branch Croydon; assigned role Operative Porter | Deployment branch: Croydon | Actual role: Operative Porter | Jobs: 402709 | Customers: Global Outdoor Media Limited | Actual hours: 7.0; source records: 1</x:v>
      </x:c>
      <x:c r="L2717" t="str">
        <x:v>Include</x:v>
      </x:c>
      <x:c r="M2717"/>
      <x:c r="N2717"/>
    </x:row>
    <x:row r="2718">
      <x:c r="A2718" t="str">
        <x:v>Th Roberts|2026-06-11</x:v>
      </x:c>
      <x:c r="B2718" s="888" t="n">
        <x:v>46184</x:v>
      </x:c>
      <x:c r="C2718" t="str">
        <x:v>Th Roberts</x:v>
      </x:c>
      <x:c r="D2718" t="str">
        <x:v>Permanent</x:v>
      </x:c>
      <x:c r="E2718" t="str">
        <x:v>Croydon</x:v>
      </x:c>
      <x:c r="F2718" t="str">
        <x:v>Operative Porter</x:v>
      </x:c>
      <x:c r="G2718" t="str">
        <x:v>393361D</x:v>
      </x:c>
      <x:c r="H2718" t="str">
        <x:v>The Quadrant</x:v>
      </x:c>
      <x:c r="I2718" t="n">
        <x:v>6</x:v>
      </x:c>
      <x:c r="J2718" t="str">
        <x:v>Worked</x:v>
      </x:c>
      <x:c r="K2718" t="str">
        <x:v>Employee 103979; home branch Croydon; assigned role Operative Porter | Deployment branch: Croydon | Actual role: Operative Porter | Jobs: 393361D | Customers: The Quadrant | Actual hours: 6.0; source records: 1</x:v>
      </x:c>
      <x:c r="L2718" t="str">
        <x:v>Include</x:v>
      </x:c>
      <x:c r="M2718"/>
      <x:c r="N2718"/>
    </x:row>
    <x:row r="2719">
      <x:c r="A2719" t="str">
        <x:v>Th Roberts|2026-06-12</x:v>
      </x:c>
      <x:c r="B2719" s="888" t="n">
        <x:v>46185</x:v>
      </x:c>
      <x:c r="C2719" t="str">
        <x:v>Th Roberts</x:v>
      </x:c>
      <x:c r="D2719" t="str">
        <x:v>Permanent</x:v>
      </x:c>
      <x:c r="E2719" t="str">
        <x:v>Croydon</x:v>
      </x:c>
      <x:c r="F2719" t="str">
        <x:v>Operative Porter</x:v>
      </x:c>
      <x:c r="G2719" t="str">
        <x:v>398532</x:v>
      </x:c>
      <x:c r="H2719" t="str">
        <x:v>Southwark Local Elections 2026</x:v>
      </x:c>
      <x:c r="I2719" t="n">
        <x:v>4.5</x:v>
      </x:c>
      <x:c r="J2719" t="str">
        <x:v>Worked</x:v>
      </x:c>
      <x:c r="K2719" t="str">
        <x:v>Employee 103979; home branch Croydon; assigned role Operative Porter | Deployment branch: Croydon | Actual role: Operative Skilled | Jobs: 398532 | Customers: Southwark Local Elections 2026 | Actual hours: 4.5; source records: 1</x:v>
      </x:c>
      <x:c r="L2719" t="str">
        <x:v>Include</x:v>
      </x:c>
      <x:c r="M2719"/>
      <x:c r="N2719"/>
    </x:row>
    <x:row r="2720">
      <x:c r="A2720" t="str">
        <x:v>Th Roberts|2026-06-15</x:v>
      </x:c>
      <x:c r="B2720" s="888" t="n">
        <x:v>46188</x:v>
      </x:c>
      <x:c r="C2720" t="str">
        <x:v>Th Roberts</x:v>
      </x:c>
      <x:c r="D2720" t="str">
        <x:v>Permanent</x:v>
      </x:c>
      <x:c r="E2720" t="str">
        <x:v>Croydon</x:v>
      </x:c>
      <x:c r="F2720" t="str">
        <x:v>Operative Porter</x:v>
      </x:c>
      <x:c r="G2720" t="str">
        <x:v>399451Q</x:v>
      </x:c>
      <x:c r="H2720" t="str">
        <x:v>Royal Borough of Kensington and Chelsea</x:v>
      </x:c>
      <x:c r="I2720" t="n">
        <x:v>5</x:v>
      </x:c>
      <x:c r="J2720" t="str">
        <x:v>Worked</x:v>
      </x:c>
      <x:c r="K2720" t="str">
        <x:v>Employee 103979; home branch Croydon; assigned role Operative Porter | Deployment branch: Croydon | Actual role: Operative Porter | Jobs: 399451Q | Customers: Royal Borough of Kensington and Chelsea | Actual hours: 5.0; source records: 1</x:v>
      </x:c>
      <x:c r="L2720" t="str">
        <x:v>Include</x:v>
      </x:c>
      <x:c r="M2720"/>
      <x:c r="N2720"/>
    </x:row>
    <x:row r="2721">
      <x:c r="A2721" t="str">
        <x:v>Th Roberts|2026-06-16</x:v>
      </x:c>
      <x:c r="B2721" s="888" t="n">
        <x:v>46189</x:v>
      </x:c>
      <x:c r="C2721" t="str">
        <x:v>Th Roberts</x:v>
      </x:c>
      <x:c r="D2721" t="str">
        <x:v>Permanent</x:v>
      </x:c>
      <x:c r="E2721" t="str">
        <x:v>Croydon</x:v>
      </x:c>
      <x:c r="F2721" t="str">
        <x:v>Operative Porter</x:v>
      </x:c>
      <x:c r="G2721" t="str">
        <x:v>393361D</x:v>
      </x:c>
      <x:c r="H2721" t="str">
        <x:v>The Quadrant</x:v>
      </x:c>
      <x:c r="I2721" t="n">
        <x:v>8</x:v>
      </x:c>
      <x:c r="J2721" t="str">
        <x:v>Worked</x:v>
      </x:c>
      <x:c r="K2721" t="str">
        <x:v>Employee 103979; home branch Croydon; assigned role Operative Porter | Deployment branch: Croydon | Actual role: Operative Porter | Jobs: 393361D | Customers: The Quadrant | Actual hours: 8.0; source records: 1</x:v>
      </x:c>
      <x:c r="L2721" t="str">
        <x:v>Include</x:v>
      </x:c>
      <x:c r="M2721"/>
      <x:c r="N2721"/>
    </x:row>
    <x:row r="2722">
      <x:c r="A2722" t="str">
        <x:v>Th Roberts|2026-06-17</x:v>
      </x:c>
      <x:c r="B2722" s="888" t="n">
        <x:v>46190</x:v>
      </x:c>
      <x:c r="C2722" t="str">
        <x:v>Th Roberts</x:v>
      </x:c>
      <x:c r="D2722" t="str">
        <x:v>Permanent</x:v>
      </x:c>
      <x:c r="E2722" t="str">
        <x:v>Croydon</x:v>
      </x:c>
      <x:c r="F2722" t="str">
        <x:v>Operative Porter</x:v>
      </x:c>
      <x:c r="G2722" t="str">
        <x:v>399451S</x:v>
      </x:c>
      <x:c r="H2722" t="str">
        <x:v>Royal Borough of Kensington and Chelsea</x:v>
      </x:c>
      <x:c r="I2722" t="n">
        <x:v>6</x:v>
      </x:c>
      <x:c r="J2722" t="str">
        <x:v>Worked</x:v>
      </x:c>
      <x:c r="K2722" t="str">
        <x:v>Employee 103979; home branch Croydon; assigned role Operative Porter | Deployment branch: Croydon | Actual role: Operative Porter | Jobs: 399451S | Customers: Royal Borough of Kensington and Chelsea | Actual hours: 6.0; source records: 1</x:v>
      </x:c>
      <x:c r="L2722" t="str">
        <x:v>Include</x:v>
      </x:c>
      <x:c r="M2722"/>
      <x:c r="N2722"/>
    </x:row>
    <x:row r="2723">
      <x:c r="A2723" t="str">
        <x:v>Th Roberts|2026-06-19</x:v>
      </x:c>
      <x:c r="B2723" s="888" t="n">
        <x:v>46192</x:v>
      </x:c>
      <x:c r="C2723" t="str">
        <x:v>Th Roberts</x:v>
      </x:c>
      <x:c r="D2723" t="str">
        <x:v>Permanent</x:v>
      </x:c>
      <x:c r="E2723" t="str">
        <x:v>Croydon</x:v>
      </x:c>
      <x:c r="F2723" t="str">
        <x:v>Operative Porter</x:v>
      </x:c>
      <x:c r="G2723" t="str">
        <x:v>402489</x:v>
      </x:c>
      <x:c r="H2723" t="str">
        <x:v>Monday.com</x:v>
      </x:c>
      <x:c r="I2723" t="n">
        <x:v>5</x:v>
      </x:c>
      <x:c r="J2723" t="str">
        <x:v>Worked</x:v>
      </x:c>
      <x:c r="K2723" t="str">
        <x:v>Employee 103979; home branch Croydon; assigned role Operative Porter | Deployment branch: Croydon | Actual role: Operative Porter | Jobs: 402489 | Customers: Monday.com | Actual hours: 5.0; source records: 1</x:v>
      </x:c>
      <x:c r="L2723" t="str">
        <x:v>Include</x:v>
      </x:c>
      <x:c r="M2723"/>
      <x:c r="N2723"/>
    </x:row>
    <x:row r="2724">
      <x:c r="A2724" t="str">
        <x:v>Th Roberts|2026-06-22</x:v>
      </x:c>
      <x:c r="B2724" s="888" t="n">
        <x:v>46195</x:v>
      </x:c>
      <x:c r="C2724" t="str">
        <x:v>Th Roberts</x:v>
      </x:c>
      <x:c r="D2724" t="str">
        <x:v>Permanent</x:v>
      </x:c>
      <x:c r="E2724" t="str">
        <x:v>Croydon</x:v>
      </x:c>
      <x:c r="F2724" t="str">
        <x:v>Operative Porter</x:v>
      </x:c>
      <x:c r="G2724" t="str">
        <x:v>399451T</x:v>
      </x:c>
      <x:c r="H2724" t="str">
        <x:v>Royal Borough of Kensington and Chelsea</x:v>
      </x:c>
      <x:c r="I2724" t="n">
        <x:v>8.5</x:v>
      </x:c>
      <x:c r="J2724" t="str">
        <x:v>Worked</x:v>
      </x:c>
      <x:c r="K2724" t="str">
        <x:v>Employee 103979; home branch Croydon; assigned role Operative Porter | Deployment branch: Croydon | Actual role: Operative Porter | Jobs: 399451T | Customers: Royal Borough of Kensington and Chelsea | Actual hours: 8.5; source records: 1</x:v>
      </x:c>
      <x:c r="L2724" t="str">
        <x:v>Include</x:v>
      </x:c>
      <x:c r="M2724"/>
      <x:c r="N2724"/>
    </x:row>
    <x:row r="2725">
      <x:c r="A2725" t="str">
        <x:v>Th Roberts|2026-06-23</x:v>
      </x:c>
      <x:c r="B2725" s="888" t="n">
        <x:v>46196</x:v>
      </x:c>
      <x:c r="C2725" t="str">
        <x:v>Th Roberts</x:v>
      </x:c>
      <x:c r="D2725" t="str">
        <x:v>Permanent</x:v>
      </x:c>
      <x:c r="E2725" t="str">
        <x:v>Croydon</x:v>
      </x:c>
      <x:c r="F2725" t="str">
        <x:v>Operative Porter</x:v>
      </x:c>
      <x:c r="G2725" t="str">
        <x:v>399451T</x:v>
      </x:c>
      <x:c r="H2725" t="str">
        <x:v>Royal Borough of Kensington and Chelsea</x:v>
      </x:c>
      <x:c r="I2725" t="n">
        <x:v>7</x:v>
      </x:c>
      <x:c r="J2725" t="str">
        <x:v>Worked</x:v>
      </x:c>
      <x:c r="K2725" t="str">
        <x:v>Employee 103979; home branch Croydon; assigned role Operative Porter | Deployment branch: Croydon | Actual role: Operative Porter | Jobs: 399451T | Customers: Royal Borough of Kensington and Chelsea | Actual hours: 7.0; source records: 1</x:v>
      </x:c>
      <x:c r="L2725" t="str">
        <x:v>Include</x:v>
      </x:c>
      <x:c r="M2725"/>
      <x:c r="N2725"/>
    </x:row>
    <x:row r="2726">
      <x:c r="A2726" t="str">
        <x:v>Th Roberts|2026-06-24</x:v>
      </x:c>
      <x:c r="B2726" s="888" t="n">
        <x:v>46197</x:v>
      </x:c>
      <x:c r="C2726" t="str">
        <x:v>Th Roberts</x:v>
      </x:c>
      <x:c r="D2726" t="str">
        <x:v>Permanent</x:v>
      </x:c>
      <x:c r="E2726" t="str">
        <x:v>Croydon</x:v>
      </x:c>
      <x:c r="F2726" t="str">
        <x:v>Operative Porter</x:v>
      </x:c>
      <x:c r="G2726" t="str">
        <x:v>393361D</x:v>
      </x:c>
      <x:c r="H2726" t="str">
        <x:v>The Quadrant</x:v>
      </x:c>
      <x:c r="I2726" t="n">
        <x:v>6</x:v>
      </x:c>
      <x:c r="J2726" t="str">
        <x:v>Worked</x:v>
      </x:c>
      <x:c r="K2726" t="str">
        <x:v>Employee 103979; home branch Croydon; assigned role Operative Porter | Deployment branch: Croydon | Actual role: Operative Porter | Jobs: 393361D | Customers: The Quadrant | Actual hours: 6.0; source records: 1</x:v>
      </x:c>
      <x:c r="L2726" t="str">
        <x:v>Include</x:v>
      </x:c>
      <x:c r="M2726"/>
      <x:c r="N2726"/>
    </x:row>
    <x:row r="2727">
      <x:c r="A2727" t="str">
        <x:v>Th Roberts|2026-06-25</x:v>
      </x:c>
      <x:c r="B2727" s="888" t="n">
        <x:v>46198</x:v>
      </x:c>
      <x:c r="C2727" t="str">
        <x:v>Th Roberts</x:v>
      </x:c>
      <x:c r="D2727" t="str">
        <x:v>Permanent</x:v>
      </x:c>
      <x:c r="E2727" t="str">
        <x:v>Croydon</x:v>
      </x:c>
      <x:c r="F2727" t="str">
        <x:v>Operative Porter</x:v>
      </x:c>
      <x:c r="G2727" t="str">
        <x:v>386891D</x:v>
      </x:c>
      <x:c r="H2727" t="str">
        <x:v>Restore Harrow Green</x:v>
      </x:c>
      <x:c r="I2727" t="n">
        <x:v>10.5</x:v>
      </x:c>
      <x:c r="J2727" t="str">
        <x:v>Worked</x:v>
      </x:c>
      <x:c r="K2727" t="str">
        <x:v>Employee 103979; home branch Croydon; assigned role Operative Porter | Deployment branch: Croydon | Actual role: Operative Porter | Jobs: 386891D | Customers: Restore Harrow Green | Actual hours: 10.5; source records: 1</x:v>
      </x:c>
      <x:c r="L2727" t="str">
        <x:v>Include</x:v>
      </x:c>
      <x:c r="M2727"/>
      <x:c r="N2727"/>
    </x:row>
    <x:row r="2728">
      <x:c r="A2728" t="str">
        <x:v>Th Roberts|2026-06-26</x:v>
      </x:c>
      <x:c r="B2728" s="888" t="n">
        <x:v>46199</x:v>
      </x:c>
      <x:c r="C2728" t="str">
        <x:v>Th Roberts</x:v>
      </x:c>
      <x:c r="D2728" t="str">
        <x:v>Permanent</x:v>
      </x:c>
      <x:c r="E2728" t="str">
        <x:v>Croydon</x:v>
      </x:c>
      <x:c r="F2728" t="str">
        <x:v>Operative Porter</x:v>
      </x:c>
      <x:c r="G2728"/>
      <x:c r="H2728"/>
      <x:c r="I2728" t="n">
        <x:v>0</x:v>
      </x:c>
      <x:c r="J2728" t="str">
        <x:v>Annual leave</x:v>
      </x:c>
      <x:c r="K2728" t="str">
        <x:v>Employee 103979; home branch Croydon; assigned role Operative Porter | Leave: Annual Leave (Hours) | Leave calendar basis: Variable-pattern period</x:v>
      </x:c>
      <x:c r="L2728" t="str">
        <x:v>Include</x:v>
      </x:c>
      <x:c r="M2728"/>
      <x:c r="N2728"/>
    </x:row>
    <x:row r="2729">
      <x:c r="A2729" t="str">
        <x:v>Th Roberts|2026-06-29</x:v>
      </x:c>
      <x:c r="B2729" s="888" t="n">
        <x:v>46202</x:v>
      </x:c>
      <x:c r="C2729" t="str">
        <x:v>Th Roberts</x:v>
      </x:c>
      <x:c r="D2729" t="str">
        <x:v>Permanent</x:v>
      </x:c>
      <x:c r="E2729" t="str">
        <x:v>Croydon</x:v>
      </x:c>
      <x:c r="F2729" t="str">
        <x:v>Operative Porter</x:v>
      </x:c>
      <x:c r="G2729"/>
      <x:c r="H2729"/>
      <x:c r="I2729" t="n">
        <x:v>0</x:v>
      </x:c>
      <x:c r="J2729" t="str">
        <x:v>Annual leave</x:v>
      </x:c>
      <x:c r="K2729" t="str">
        <x:v>Employee 103979; home branch Croydon; assigned role Operative Porter | Leave: Annual Leave (Hours) | Leave calendar basis: Variable-pattern period</x:v>
      </x:c>
      <x:c r="L2729" t="str">
        <x:v>Include</x:v>
      </x:c>
      <x:c r="M2729"/>
      <x:c r="N2729"/>
    </x:row>
    <x:row r="2730">
      <x:c r="A2730" t="str">
        <x:v>Th Roberts|2026-06-30</x:v>
      </x:c>
      <x:c r="B2730" s="888" t="n">
        <x:v>46203</x:v>
      </x:c>
      <x:c r="C2730" t="str">
        <x:v>Th Roberts</x:v>
      </x:c>
      <x:c r="D2730" t="str">
        <x:v>Permanent</x:v>
      </x:c>
      <x:c r="E2730" t="str">
        <x:v>Croydon</x:v>
      </x:c>
      <x:c r="F2730" t="str">
        <x:v>Operative Porter</x:v>
      </x:c>
      <x:c r="G2730" t="str">
        <x:v>402709</x:v>
      </x:c>
      <x:c r="H2730" t="str">
        <x:v>Global Outdoor Media Limited</x:v>
      </x:c>
      <x:c r="I2730" t="n">
        <x:v>9</x:v>
      </x:c>
      <x:c r="J2730" t="str">
        <x:v>Worked</x:v>
      </x:c>
      <x:c r="K2730" t="str">
        <x:v>Employee 103979; home branch Croydon; assigned role Operative Porter | Deployment branch: Croydon | Actual role: Operative Porter | Jobs: 402709 | Customers: Global Outdoor Media Limited | Actual hours: 9.0; source records: 1</x:v>
      </x:c>
      <x:c r="L2730" t="str">
        <x:v>Include</x:v>
      </x:c>
      <x:c r="M2730"/>
      <x:c r="N2730"/>
    </x:row>
    <x:row r="2731">
      <x:c r="A2731" t="str">
        <x:v>Timur Kubanski|2026-06-01</x:v>
      </x:c>
      <x:c r="B2731" s="888" t="n">
        <x:v>46174</x:v>
      </x:c>
      <x:c r="C2731" t="str">
        <x:v>Timur Kubanski</x:v>
      </x:c>
      <x:c r="D2731" t="str">
        <x:v>Permanent</x:v>
      </x:c>
      <x:c r="E2731" t="str">
        <x:v>Birmingham</x:v>
      </x:c>
      <x:c r="F2731" t="str">
        <x:v>Operative Skilled</x:v>
      </x:c>
      <x:c r="G2731" t="str">
        <x:v>398910</x:v>
      </x:c>
      <x:c r="H2731" t="str">
        <x:v>JLR - eTrackers</x:v>
      </x:c>
      <x:c r="I2731" t="n">
        <x:v>8.25</x:v>
      </x:c>
      <x:c r="J2731" t="str">
        <x:v>Worked</x:v>
      </x:c>
      <x:c r="K2731" t="str">
        <x:v>Employee 1675; home branch Birmingham; assigned role Operative Skilled | Deployment branch: Birmingham | Actual role: Operative Skilled | Jobs: 398910 | Customers: JLR - eTrackers | Actual hours: 8.2; source records: 1</x:v>
      </x:c>
      <x:c r="L2731" t="str">
        <x:v>Include</x:v>
      </x:c>
      <x:c r="M2731"/>
      <x:c r="N2731"/>
    </x:row>
    <x:row r="2732">
      <x:c r="A2732" t="str">
        <x:v>Timur Kubanski|2026-06-02</x:v>
      </x:c>
      <x:c r="B2732" s="888" t="n">
        <x:v>46175</x:v>
      </x:c>
      <x:c r="C2732" t="str">
        <x:v>Timur Kubanski</x:v>
      </x:c>
      <x:c r="D2732" t="str">
        <x:v>Permanent</x:v>
      </x:c>
      <x:c r="E2732" t="str">
        <x:v>Birmingham</x:v>
      </x:c>
      <x:c r="F2732" t="str">
        <x:v>Operative Skilled</x:v>
      </x:c>
      <x:c r="G2732" t="str">
        <x:v>398910</x:v>
      </x:c>
      <x:c r="H2732" t="str">
        <x:v>JLR - eTrackers</x:v>
      </x:c>
      <x:c r="I2732" t="n">
        <x:v>8.5</x:v>
      </x:c>
      <x:c r="J2732" t="str">
        <x:v>Worked</x:v>
      </x:c>
      <x:c r="K2732" t="str">
        <x:v>Employee 1675; home branch Birmingham; assigned role Operative Skilled | Deployment branch: Birmingham | Actual role: Operative Skilled | Jobs: 398910 | Customers: JLR - eTrackers | Actual hours: 8.5; source records: 1</x:v>
      </x:c>
      <x:c r="L2732" t="str">
        <x:v>Include</x:v>
      </x:c>
      <x:c r="M2732"/>
      <x:c r="N2732"/>
    </x:row>
    <x:row r="2733">
      <x:c r="A2733" t="str">
        <x:v>Timur Kubanski|2026-06-03</x:v>
      </x:c>
      <x:c r="B2733" s="888" t="n">
        <x:v>46176</x:v>
      </x:c>
      <x:c r="C2733" t="str">
        <x:v>Timur Kubanski</x:v>
      </x:c>
      <x:c r="D2733" t="str">
        <x:v>Permanent</x:v>
      </x:c>
      <x:c r="E2733" t="str">
        <x:v>Birmingham</x:v>
      </x:c>
      <x:c r="F2733" t="str">
        <x:v>Operative Skilled</x:v>
      </x:c>
      <x:c r="G2733" t="str">
        <x:v>398910</x:v>
      </x:c>
      <x:c r="H2733" t="str">
        <x:v>JLR - eTrackers</x:v>
      </x:c>
      <x:c r="I2733" t="n">
        <x:v>8.25</x:v>
      </x:c>
      <x:c r="J2733" t="str">
        <x:v>Worked</x:v>
      </x:c>
      <x:c r="K2733" t="str">
        <x:v>Employee 1675; home branch Birmingham; assigned role Operative Skilled | Deployment branch: Birmingham | Actual role: Operative Skilled | Jobs: 398910 | Customers: JLR - eTrackers | Actual hours: 8.2; source records: 1</x:v>
      </x:c>
      <x:c r="L2733" t="str">
        <x:v>Include</x:v>
      </x:c>
      <x:c r="M2733"/>
      <x:c r="N2733"/>
    </x:row>
    <x:row r="2734">
      <x:c r="A2734" t="str">
        <x:v>Timur Kubanski|2026-06-04</x:v>
      </x:c>
      <x:c r="B2734" s="888" t="n">
        <x:v>46177</x:v>
      </x:c>
      <x:c r="C2734" t="str">
        <x:v>Timur Kubanski</x:v>
      </x:c>
      <x:c r="D2734" t="str">
        <x:v>Permanent</x:v>
      </x:c>
      <x:c r="E2734" t="str">
        <x:v>Birmingham</x:v>
      </x:c>
      <x:c r="F2734" t="str">
        <x:v>Operative Skilled</x:v>
      </x:c>
      <x:c r="G2734" t="str">
        <x:v>398910</x:v>
      </x:c>
      <x:c r="H2734" t="str">
        <x:v>JLR - eTrackers</x:v>
      </x:c>
      <x:c r="I2734" t="n">
        <x:v>8</x:v>
      </x:c>
      <x:c r="J2734" t="str">
        <x:v>Worked</x:v>
      </x:c>
      <x:c r="K2734" t="str">
        <x:v>Employee 1675; home branch Birmingham; assigned role Operative Skilled | Deployment branch: Birmingham | Actual role: Operative Skilled | Jobs: 398910 | Customers: JLR - eTrackers | Actual hours: 8.0; source records: 1</x:v>
      </x:c>
      <x:c r="L2734" t="str">
        <x:v>Include</x:v>
      </x:c>
      <x:c r="M2734"/>
      <x:c r="N2734"/>
    </x:row>
    <x:row r="2735">
      <x:c r="A2735" t="str">
        <x:v>Timur Kubanski|2026-06-05</x:v>
      </x:c>
      <x:c r="B2735" s="888" t="n">
        <x:v>46178</x:v>
      </x:c>
      <x:c r="C2735" t="str">
        <x:v>Timur Kubanski</x:v>
      </x:c>
      <x:c r="D2735" t="str">
        <x:v>Permanent</x:v>
      </x:c>
      <x:c r="E2735" t="str">
        <x:v>Birmingham</x:v>
      </x:c>
      <x:c r="F2735" t="str">
        <x:v>Operative Skilled</x:v>
      </x:c>
      <x:c r="G2735" t="str">
        <x:v>398910</x:v>
      </x:c>
      <x:c r="H2735" t="str">
        <x:v>JLR - eTrackers</x:v>
      </x:c>
      <x:c r="I2735" t="n">
        <x:v>7.75</x:v>
      </x:c>
      <x:c r="J2735" t="str">
        <x:v>Worked</x:v>
      </x:c>
      <x:c r="K2735" t="str">
        <x:v>Employee 1675; home branch Birmingham; assigned role Operative Skilled | Deployment branch: Birmingham | Actual role: Operative Skilled | Jobs: 398910 | Customers: JLR - eTrackers | Actual hours: 7.8; source records: 1</x:v>
      </x:c>
      <x:c r="L2735" t="str">
        <x:v>Include</x:v>
      </x:c>
      <x:c r="M2735"/>
      <x:c r="N2735"/>
    </x:row>
    <x:row r="2736">
      <x:c r="A2736" t="str">
        <x:v>Timur Kubanski|2026-06-08</x:v>
      </x:c>
      <x:c r="B2736" s="888" t="n">
        <x:v>46181</x:v>
      </x:c>
      <x:c r="C2736" t="str">
        <x:v>Timur Kubanski</x:v>
      </x:c>
      <x:c r="D2736" t="str">
        <x:v>Permanent</x:v>
      </x:c>
      <x:c r="E2736" t="str">
        <x:v>Birmingham</x:v>
      </x:c>
      <x:c r="F2736" t="str">
        <x:v>Operative Skilled</x:v>
      </x:c>
      <x:c r="G2736" t="str">
        <x:v>402085</x:v>
      </x:c>
      <x:c r="H2736" t="str">
        <x:v>Derby City Council</x:v>
      </x:c>
      <x:c r="I2736" t="n">
        <x:v>8</x:v>
      </x:c>
      <x:c r="J2736" t="str">
        <x:v>Worked</x:v>
      </x:c>
      <x:c r="K2736" t="str">
        <x:v>Employee 1675; home branch Birmingham; assigned role Operative Skilled | Deployment branch: Birmingham | Actual role: Operative Skilled | Jobs: 402085 | Customers: Derby City Council | Actual hours: 8.0; source records: 1</x:v>
      </x:c>
      <x:c r="L2736" t="str">
        <x:v>Include</x:v>
      </x:c>
      <x:c r="M2736"/>
      <x:c r="N2736"/>
    </x:row>
    <x:row r="2737">
      <x:c r="A2737" t="str">
        <x:v>Timur Kubanski|2026-06-09</x:v>
      </x:c>
      <x:c r="B2737" s="888" t="n">
        <x:v>46182</x:v>
      </x:c>
      <x:c r="C2737" t="str">
        <x:v>Timur Kubanski</x:v>
      </x:c>
      <x:c r="D2737" t="str">
        <x:v>Permanent</x:v>
      </x:c>
      <x:c r="E2737" t="str">
        <x:v>Birmingham</x:v>
      </x:c>
      <x:c r="F2737" t="str">
        <x:v>Operative Skilled</x:v>
      </x:c>
      <x:c r="G2737" t="str">
        <x:v>402697</x:v>
      </x:c>
      <x:c r="H2737" t="str">
        <x:v>Jaguar Land Rover Limited</x:v>
      </x:c>
      <x:c r="I2737" t="n">
        <x:v>8</x:v>
      </x:c>
      <x:c r="J2737" t="str">
        <x:v>Worked</x:v>
      </x:c>
      <x:c r="K2737" t="str">
        <x:v>Employee 1675; home branch Birmingham; assigned role Operative Skilled | Deployment branch: Birmingham | Actual role: Operative Skilled | Jobs: 402697 | Customers: Jaguar Land Rover Limited | Actual hours: 8.0; source records: 1</x:v>
      </x:c>
      <x:c r="L2737" t="str">
        <x:v>Include</x:v>
      </x:c>
      <x:c r="M2737"/>
      <x:c r="N2737"/>
    </x:row>
    <x:row r="2738">
      <x:c r="A2738" t="str">
        <x:v>Timur Kubanski|2026-06-10</x:v>
      </x:c>
      <x:c r="B2738" s="888" t="n">
        <x:v>46183</x:v>
      </x:c>
      <x:c r="C2738" t="str">
        <x:v>Timur Kubanski</x:v>
      </x:c>
      <x:c r="D2738" t="str">
        <x:v>Permanent</x:v>
      </x:c>
      <x:c r="E2738" t="str">
        <x:v>Birmingham</x:v>
      </x:c>
      <x:c r="F2738" t="str">
        <x:v>Operative Skilled</x:v>
      </x:c>
      <x:c r="G2738" t="str">
        <x:v>402697</x:v>
      </x:c>
      <x:c r="H2738" t="str">
        <x:v>Jaguar Land Rover Limited</x:v>
      </x:c>
      <x:c r="I2738" t="n">
        <x:v>8</x:v>
      </x:c>
      <x:c r="J2738" t="str">
        <x:v>Worked</x:v>
      </x:c>
      <x:c r="K2738" t="str">
        <x:v>Employee 1675; home branch Birmingham; assigned role Operative Skilled | Deployment branch: Birmingham | Actual role: Operative Skilled | Jobs: 402697 | Customers: Jaguar Land Rover Limited | Actual hours: 8.0; source records: 1</x:v>
      </x:c>
      <x:c r="L2738" t="str">
        <x:v>Include</x:v>
      </x:c>
      <x:c r="M2738"/>
      <x:c r="N2738"/>
    </x:row>
    <x:row r="2739">
      <x:c r="A2739" t="str">
        <x:v>Timur Kubanski|2026-06-11</x:v>
      </x:c>
      <x:c r="B2739" s="888" t="n">
        <x:v>46184</x:v>
      </x:c>
      <x:c r="C2739" t="str">
        <x:v>Timur Kubanski</x:v>
      </x:c>
      <x:c r="D2739" t="str">
        <x:v>Permanent</x:v>
      </x:c>
      <x:c r="E2739" t="str">
        <x:v>Birmingham</x:v>
      </x:c>
      <x:c r="F2739" t="str">
        <x:v>Operative Skilled</x:v>
      </x:c>
      <x:c r="G2739" t="str">
        <x:v>402450E, 402697</x:v>
      </x:c>
      <x:c r="H2739" t="str">
        <x:v>Avantor ( BIRMINGHAM   JUNE  2026 ); Jaguar Land Rover Limited</x:v>
      </x:c>
      <x:c r="I2739" t="n">
        <x:v>9.5</x:v>
      </x:c>
      <x:c r="J2739" t="str">
        <x:v>Worked — 2 records</x:v>
      </x:c>
      <x:c r="K2739" t="str">
        <x:v>Employee 1675; home branch Birmingham; assigned role Operative Skilled | Deployment branch: Birmingham, Cambridge | Actual role: Operative Porter, Operative Skilled | Jobs: 402450E, 402697 | Customers: Avantor ( BIRMINGHAM   JUNE  2026 ); Jaguar Land Rover Limited | Actual hours: 9.5; source records: 2</x:v>
      </x:c>
      <x:c r="L2739" t="str">
        <x:v>Include</x:v>
      </x:c>
      <x:c r="M2739"/>
      <x:c r="N2739"/>
    </x:row>
    <x:row r="2740">
      <x:c r="A2740" t="str">
        <x:v>Timur Kubanski|2026-06-12</x:v>
      </x:c>
      <x:c r="B2740" s="888" t="n">
        <x:v>46185</x:v>
      </x:c>
      <x:c r="C2740" t="str">
        <x:v>Timur Kubanski</x:v>
      </x:c>
      <x:c r="D2740" t="str">
        <x:v>Permanent</x:v>
      </x:c>
      <x:c r="E2740" t="str">
        <x:v>Birmingham</x:v>
      </x:c>
      <x:c r="F2740" t="str">
        <x:v>Operative Skilled</x:v>
      </x:c>
      <x:c r="G2740" t="str">
        <x:v>393473, 402697</x:v>
      </x:c>
      <x:c r="H2740" t="str">
        <x:v>Jaguar Land Rover Limited</x:v>
      </x:c>
      <x:c r="I2740" t="n">
        <x:v>18</x:v>
      </x:c>
      <x:c r="J2740" t="str">
        <x:v>Worked — 2 records</x:v>
      </x:c>
      <x:c r="K2740" t="str">
        <x:v>Employee 1675; home branch Birmingham; assigned role Operative Skilled | Deployment branch: Birmingham | Actual role: Operative Skilled | Jobs: 393473, 402697 | Customers: Jaguar Land Rover Limited | Actual hours: 18.0; source records: 2</x:v>
      </x:c>
      <x:c r="L2740" t="str">
        <x:v>Include</x:v>
      </x:c>
      <x:c r="M2740"/>
      <x:c r="N2740"/>
    </x:row>
    <x:row r="2741">
      <x:c r="A2741" t="str">
        <x:v>Timur Kubanski|2026-06-15</x:v>
      </x:c>
      <x:c r="B2741" s="888" t="n">
        <x:v>46188</x:v>
      </x:c>
      <x:c r="C2741" t="str">
        <x:v>Timur Kubanski</x:v>
      </x:c>
      <x:c r="D2741" t="str">
        <x:v>Permanent</x:v>
      </x:c>
      <x:c r="E2741" t="str">
        <x:v>Birmingham</x:v>
      </x:c>
      <x:c r="F2741" t="str">
        <x:v>Operative Skilled</x:v>
      </x:c>
      <x:c r="G2741"/>
      <x:c r="H2741"/>
      <x:c r="I2741" t="n">
        <x:v>0</x:v>
      </x:c>
      <x:c r="J2741" t="str">
        <x:v>Annual leave</x:v>
      </x:c>
      <x:c r="K2741" t="str">
        <x:v>Employee 1675; home branch Birmingham; assigned role Operative Skilled | Leave: Annual Leave (Hours) | Leave calendar basis: Variable-pattern period</x:v>
      </x:c>
      <x:c r="L2741" t="str">
        <x:v>Include</x:v>
      </x:c>
      <x:c r="M2741"/>
      <x:c r="N2741"/>
    </x:row>
    <x:row r="2742">
      <x:c r="A2742" t="str">
        <x:v>Timur Kubanski|2026-06-16</x:v>
      </x:c>
      <x:c r="B2742" s="888" t="n">
        <x:v>46189</x:v>
      </x:c>
      <x:c r="C2742" t="str">
        <x:v>Timur Kubanski</x:v>
      </x:c>
      <x:c r="D2742" t="str">
        <x:v>Permanent</x:v>
      </x:c>
      <x:c r="E2742" t="str">
        <x:v>Birmingham</x:v>
      </x:c>
      <x:c r="F2742" t="str">
        <x:v>Operative Skilled</x:v>
      </x:c>
      <x:c r="G2742" t="str">
        <x:v>402697</x:v>
      </x:c>
      <x:c r="H2742" t="str">
        <x:v>Jaguar Land Rover Limited</x:v>
      </x:c>
      <x:c r="I2742" t="n">
        <x:v>8.5</x:v>
      </x:c>
      <x:c r="J2742" t="str">
        <x:v>Worked</x:v>
      </x:c>
      <x:c r="K2742" t="str">
        <x:v>Employee 1675; home branch Birmingham; assigned role Operative Skilled | Deployment branch: Birmingham | Actual role: Operative Skilled | Jobs: 402697 | Customers: Jaguar Land Rover Limited | Actual hours: 8.5; source records: 1</x:v>
      </x:c>
      <x:c r="L2742" t="str">
        <x:v>Include</x:v>
      </x:c>
      <x:c r="M2742"/>
      <x:c r="N2742"/>
    </x:row>
    <x:row r="2743">
      <x:c r="A2743" t="str">
        <x:v>Timur Kubanski|2026-06-17</x:v>
      </x:c>
      <x:c r="B2743" s="888" t="n">
        <x:v>46190</x:v>
      </x:c>
      <x:c r="C2743" t="str">
        <x:v>Timur Kubanski</x:v>
      </x:c>
      <x:c r="D2743" t="str">
        <x:v>Permanent</x:v>
      </x:c>
      <x:c r="E2743" t="str">
        <x:v>Birmingham</x:v>
      </x:c>
      <x:c r="F2743" t="str">
        <x:v>Operative Skilled</x:v>
      </x:c>
      <x:c r="G2743" t="str">
        <x:v>394769A</x:v>
      </x:c>
      <x:c r="H2743" t="str">
        <x:v>Cranfield University - SAS</x:v>
      </x:c>
      <x:c r="I2743" t="n">
        <x:v>8.75</x:v>
      </x:c>
      <x:c r="J2743" t="str">
        <x:v>Worked</x:v>
      </x:c>
      <x:c r="K2743" t="str">
        <x:v>Employee 1675; home branch Birmingham; assigned role Operative Skilled | Deployment branch: Birmingham | Actual role: Operative Skilled | Jobs: 394769A | Customers: Cranfield University - SAS | Actual hours: 8.8; source records: 1</x:v>
      </x:c>
      <x:c r="L2743" t="str">
        <x:v>Include</x:v>
      </x:c>
      <x:c r="M2743"/>
      <x:c r="N2743"/>
    </x:row>
    <x:row r="2744">
      <x:c r="A2744" t="str">
        <x:v>Timur Kubanski|2026-06-18</x:v>
      </x:c>
      <x:c r="B2744" s="888" t="n">
        <x:v>46191</x:v>
      </x:c>
      <x:c r="C2744" t="str">
        <x:v>Timur Kubanski</x:v>
      </x:c>
      <x:c r="D2744" t="str">
        <x:v>Permanent</x:v>
      </x:c>
      <x:c r="E2744" t="str">
        <x:v>Birmingham</x:v>
      </x:c>
      <x:c r="F2744" t="str">
        <x:v>Operative Skilled</x:v>
      </x:c>
      <x:c r="G2744" t="str">
        <x:v>402697</x:v>
      </x:c>
      <x:c r="H2744" t="str">
        <x:v>Jaguar Land Rover Limited</x:v>
      </x:c>
      <x:c r="I2744" t="n">
        <x:v>7.25</x:v>
      </x:c>
      <x:c r="J2744" t="str">
        <x:v>Worked</x:v>
      </x:c>
      <x:c r="K2744" t="str">
        <x:v>Employee 1675; home branch Birmingham; assigned role Operative Skilled | Deployment branch: Birmingham | Actual role: Operative Skilled | Jobs: 402697 | Customers: Jaguar Land Rover Limited | Actual hours: 7.2; source records: 1</x:v>
      </x:c>
      <x:c r="L2744" t="str">
        <x:v>Include</x:v>
      </x:c>
      <x:c r="M2744"/>
      <x:c r="N2744"/>
    </x:row>
    <x:row r="2745">
      <x:c r="A2745" t="str">
        <x:v>Timur Kubanski|2026-06-19</x:v>
      </x:c>
      <x:c r="B2745" s="888" t="n">
        <x:v>46192</x:v>
      </x:c>
      <x:c r="C2745" t="str">
        <x:v>Timur Kubanski</x:v>
      </x:c>
      <x:c r="D2745" t="str">
        <x:v>Permanent</x:v>
      </x:c>
      <x:c r="E2745" t="str">
        <x:v>Birmingham</x:v>
      </x:c>
      <x:c r="F2745" t="str">
        <x:v>Operative Skilled</x:v>
      </x:c>
      <x:c r="G2745" t="str">
        <x:v>402808</x:v>
      </x:c>
      <x:c r="H2745" t="str">
        <x:v>West Midlands Police</x:v>
      </x:c>
      <x:c r="I2745" t="n">
        <x:v>6.75</x:v>
      </x:c>
      <x:c r="J2745" t="str">
        <x:v>Worked</x:v>
      </x:c>
      <x:c r="K2745" t="str">
        <x:v>Employee 1675; home branch Birmingham; assigned role Operative Skilled | Deployment branch: Birmingham | Actual role: Operative Skilled | Jobs: 402808 | Customers: West Midlands Police | Actual hours: 6.8; source records: 1</x:v>
      </x:c>
      <x:c r="L2745" t="str">
        <x:v>Include</x:v>
      </x:c>
      <x:c r="M2745"/>
      <x:c r="N2745"/>
    </x:row>
    <x:row r="2746">
      <x:c r="A2746" t="str">
        <x:v>Timur Kubanski|2026-06-22</x:v>
      </x:c>
      <x:c r="B2746" s="888" t="n">
        <x:v>46195</x:v>
      </x:c>
      <x:c r="C2746" t="str">
        <x:v>Timur Kubanski</x:v>
      </x:c>
      <x:c r="D2746" t="str">
        <x:v>Permanent</x:v>
      </x:c>
      <x:c r="E2746" t="str">
        <x:v>Birmingham</x:v>
      </x:c>
      <x:c r="F2746" t="str">
        <x:v>Operative Skilled</x:v>
      </x:c>
      <x:c r="G2746" t="str">
        <x:v>400337</x:v>
      </x:c>
      <x:c r="H2746" t="str">
        <x:v>Jaguar Land Rover Limited</x:v>
      </x:c>
      <x:c r="I2746" t="n">
        <x:v>9</x:v>
      </x:c>
      <x:c r="J2746" t="str">
        <x:v>Worked</x:v>
      </x:c>
      <x:c r="K2746" t="str">
        <x:v>Employee 1675; home branch Birmingham; assigned role Operative Skilled | Deployment branch: Birmingham | Actual role: Operative Skilled | Jobs: 400337 | Customers: Jaguar Land Rover Limited | Actual hours: 9.0; source records: 1</x:v>
      </x:c>
      <x:c r="L2746" t="str">
        <x:v>Include</x:v>
      </x:c>
      <x:c r="M2746"/>
      <x:c r="N2746"/>
    </x:row>
    <x:row r="2747">
      <x:c r="A2747" t="str">
        <x:v>Timur Kubanski|2026-06-23</x:v>
      </x:c>
      <x:c r="B2747" s="888" t="n">
        <x:v>46196</x:v>
      </x:c>
      <x:c r="C2747" t="str">
        <x:v>Timur Kubanski</x:v>
      </x:c>
      <x:c r="D2747" t="str">
        <x:v>Permanent</x:v>
      </x:c>
      <x:c r="E2747" t="str">
        <x:v>Birmingham</x:v>
      </x:c>
      <x:c r="F2747" t="str">
        <x:v>Operative Skilled</x:v>
      </x:c>
      <x:c r="G2747" t="str">
        <x:v>402697</x:v>
      </x:c>
      <x:c r="H2747" t="str">
        <x:v>Jaguar Land Rover Limited</x:v>
      </x:c>
      <x:c r="I2747" t="n">
        <x:v>7.5</x:v>
      </x:c>
      <x:c r="J2747" t="str">
        <x:v>Worked</x:v>
      </x:c>
      <x:c r="K2747" t="str">
        <x:v>Employee 1675; home branch Birmingham; assigned role Operative Skilled | Deployment branch: Birmingham | Actual role: Operative Skilled | Jobs: 402697 | Customers: Jaguar Land Rover Limited | Actual hours: 7.5; source records: 1</x:v>
      </x:c>
      <x:c r="L2747" t="str">
        <x:v>Include</x:v>
      </x:c>
      <x:c r="M2747"/>
      <x:c r="N2747"/>
    </x:row>
    <x:row r="2748">
      <x:c r="A2748" t="str">
        <x:v>Timur Kubanski|2026-06-24</x:v>
      </x:c>
      <x:c r="B2748" s="888" t="n">
        <x:v>46197</x:v>
      </x:c>
      <x:c r="C2748" t="str">
        <x:v>Timur Kubanski</x:v>
      </x:c>
      <x:c r="D2748" t="str">
        <x:v>Permanent</x:v>
      </x:c>
      <x:c r="E2748" t="str">
        <x:v>Birmingham</x:v>
      </x:c>
      <x:c r="F2748" t="str">
        <x:v>Operative Skilled</x:v>
      </x:c>
      <x:c r="G2748" t="str">
        <x:v>401084</x:v>
      </x:c>
      <x:c r="H2748" t="str">
        <x:v>Total System Services Processing Europe Ltd</x:v>
      </x:c>
      <x:c r="I2748" t="n">
        <x:v>9</x:v>
      </x:c>
      <x:c r="J2748" t="str">
        <x:v>Worked</x:v>
      </x:c>
      <x:c r="K2748" t="str">
        <x:v>Employee 1675; home branch Birmingham; assigned role Operative Skilled | Deployment branch: Birmingham | Actual role: Operative Skilled | Jobs: 401084 | Customers: Total System Services Processing Europe Ltd | Actual hours: 9.0; source records: 1</x:v>
      </x:c>
      <x:c r="L2748" t="str">
        <x:v>Include</x:v>
      </x:c>
      <x:c r="M2748"/>
      <x:c r="N2748"/>
    </x:row>
    <x:row r="2749">
      <x:c r="A2749" t="str">
        <x:v>Timur Kubanski|2026-06-25</x:v>
      </x:c>
      <x:c r="B2749" s="888" t="n">
        <x:v>46198</x:v>
      </x:c>
      <x:c r="C2749" t="str">
        <x:v>Timur Kubanski</x:v>
      </x:c>
      <x:c r="D2749" t="str">
        <x:v>Permanent</x:v>
      </x:c>
      <x:c r="E2749" t="str">
        <x:v>Birmingham</x:v>
      </x:c>
      <x:c r="F2749" t="str">
        <x:v>Operative Skilled</x:v>
      </x:c>
      <x:c r="G2749" t="str">
        <x:v>402697</x:v>
      </x:c>
      <x:c r="H2749" t="str">
        <x:v>Jaguar Land Rover Limited</x:v>
      </x:c>
      <x:c r="I2749" t="n">
        <x:v>8.5</x:v>
      </x:c>
      <x:c r="J2749" t="str">
        <x:v>Worked</x:v>
      </x:c>
      <x:c r="K2749" t="str">
        <x:v>Employee 1675; home branch Birmingham; assigned role Operative Skilled | Deployment branch: Birmingham | Actual role: Operative Skilled | Jobs: 402697 | Customers: Jaguar Land Rover Limited | Actual hours: 8.5; source records: 1</x:v>
      </x:c>
      <x:c r="L2749" t="str">
        <x:v>Include</x:v>
      </x:c>
      <x:c r="M2749"/>
      <x:c r="N2749"/>
    </x:row>
    <x:row r="2750">
      <x:c r="A2750" t="str">
        <x:v>Timur Kubanski|2026-06-26</x:v>
      </x:c>
      <x:c r="B2750" s="888" t="n">
        <x:v>46199</x:v>
      </x:c>
      <x:c r="C2750" t="str">
        <x:v>Timur Kubanski</x:v>
      </x:c>
      <x:c r="D2750" t="str">
        <x:v>Permanent</x:v>
      </x:c>
      <x:c r="E2750" t="str">
        <x:v>Birmingham</x:v>
      </x:c>
      <x:c r="F2750" t="str">
        <x:v>Operative Skilled</x:v>
      </x:c>
      <x:c r="G2750" t="str">
        <x:v>402025A, 391379</x:v>
      </x:c>
      <x:c r="H2750" t="str">
        <x:v>Midland Heart; Restore Information Management (Restore Digital)</x:v>
      </x:c>
      <x:c r="I2750" t="n">
        <x:v>8.75</x:v>
      </x:c>
      <x:c r="J2750" t="str">
        <x:v>Worked — 2 records</x:v>
      </x:c>
      <x:c r="K2750" t="str">
        <x:v>Employee 1675; home branch Birmingham; assigned role Operative Skilled | Deployment branch: Birmingham | Actual role: Operative Porter | Jobs: 402025A, 391379 | Customers: Midland Heart; Restore Information Management (Restore Digital) | Actual hours: 8.8; source records: 2</x:v>
      </x:c>
      <x:c r="L2750" t="str">
        <x:v>Include</x:v>
      </x:c>
      <x:c r="M2750"/>
      <x:c r="N2750"/>
    </x:row>
    <x:row r="2751">
      <x:c r="A2751" t="str">
        <x:v>Timur Kubanski|2026-06-29</x:v>
      </x:c>
      <x:c r="B2751" s="888" t="n">
        <x:v>46202</x:v>
      </x:c>
      <x:c r="C2751" t="str">
        <x:v>Timur Kubanski</x:v>
      </x:c>
      <x:c r="D2751" t="str">
        <x:v>Permanent</x:v>
      </x:c>
      <x:c r="E2751" t="str">
        <x:v>Birmingham</x:v>
      </x:c>
      <x:c r="F2751" t="str">
        <x:v>Operative Skilled</x:v>
      </x:c>
      <x:c r="G2751" t="str">
        <x:v>402916</x:v>
      </x:c>
      <x:c r="H2751" t="str">
        <x:v>Equans Services Limited</x:v>
      </x:c>
      <x:c r="I2751" t="n">
        <x:v>7</x:v>
      </x:c>
      <x:c r="J2751" t="str">
        <x:v>Worked</x:v>
      </x:c>
      <x:c r="K2751" t="str">
        <x:v>Employee 1675; home branch Birmingham; assigned role Operative Skilled | Deployment branch: Birmingham | Actual role: Operative Skilled | Jobs: 402916 | Customers: Equans Services Limited | Actual hours: 7.0; source records: 1</x:v>
      </x:c>
      <x:c r="L2751" t="str">
        <x:v>Include</x:v>
      </x:c>
      <x:c r="M2751"/>
      <x:c r="N2751"/>
    </x:row>
    <x:row r="2752">
      <x:c r="A2752" t="str">
        <x:v>Timur Kubanski|2026-06-30</x:v>
      </x:c>
      <x:c r="B2752" s="888" t="n">
        <x:v>46203</x:v>
      </x:c>
      <x:c r="C2752" t="str">
        <x:v>Timur Kubanski</x:v>
      </x:c>
      <x:c r="D2752" t="str">
        <x:v>Permanent</x:v>
      </x:c>
      <x:c r="E2752" t="str">
        <x:v>Birmingham</x:v>
      </x:c>
      <x:c r="F2752" t="str">
        <x:v>Operative Skilled</x:v>
      </x:c>
      <x:c r="G2752" t="str">
        <x:v>402697</x:v>
      </x:c>
      <x:c r="H2752" t="str">
        <x:v>Jaguar Land Rover Limited</x:v>
      </x:c>
      <x:c r="I2752" t="n">
        <x:v>9</x:v>
      </x:c>
      <x:c r="J2752" t="str">
        <x:v>Worked</x:v>
      </x:c>
      <x:c r="K2752" t="str">
        <x:v>Employee 1675; home branch Birmingham; assigned role Operative Skilled | Deployment branch: Birmingham | Actual role: Operative Skilled | Jobs: 402697 | Customers: Jaguar Land Rover Limited | Actual hours: 9.0; source records: 1</x:v>
      </x:c>
      <x:c r="L2752" t="str">
        <x:v>Include</x:v>
      </x:c>
      <x:c r="M2752"/>
      <x:c r="N2752"/>
    </x:row>
    <x:row r="2753">
      <x:c r="A2753" t="str">
        <x:v>Toby Hubble|2026-06-01</x:v>
      </x:c>
      <x:c r="B2753" s="888" t="n">
        <x:v>46174</x:v>
      </x:c>
      <x:c r="C2753" t="str">
        <x:v>Toby Hubble</x:v>
      </x:c>
      <x:c r="D2753" t="str">
        <x:v>Permanent</x:v>
      </x:c>
      <x:c r="E2753" t="str">
        <x:v>Cambridge</x:v>
      </x:c>
      <x:c r="F2753" t="str">
        <x:v>Operative Skilled</x:v>
      </x:c>
      <x:c r="G2753" t="str">
        <x:v>402549, 401735</x:v>
      </x:c>
      <x:c r="H2753" t="str">
        <x:v>Harrow Green Cambridge M/W use only; The Automobile Association</x:v>
      </x:c>
      <x:c r="I2753" t="n">
        <x:v>19</x:v>
      </x:c>
      <x:c r="J2753" t="str">
        <x:v>Worked — 2 records</x:v>
      </x:c>
      <x:c r="K2753" t="str">
        <x:v>Employee 2637; home branch Cambridge; assigned role Operative Skilled | Deployment branch: Birmingham, Cambridge | Actual role: Operative Driver | Jobs: 402549, 401735 | Customers: Harrow Green Cambridge M/W use only; The Automobile Association | Actual hours: 19.0; source records: 2</x:v>
      </x:c>
      <x:c r="L2753" t="str">
        <x:v>Include</x:v>
      </x:c>
      <x:c r="M2753"/>
      <x:c r="N2753"/>
    </x:row>
    <x:row r="2754">
      <x:c r="A2754" t="str">
        <x:v>Toby Hubble|2026-06-03</x:v>
      </x:c>
      <x:c r="B2754" s="888" t="n">
        <x:v>46176</x:v>
      </x:c>
      <x:c r="C2754" t="str">
        <x:v>Toby Hubble</x:v>
      </x:c>
      <x:c r="D2754" t="str">
        <x:v>Permanent</x:v>
      </x:c>
      <x:c r="E2754" t="str">
        <x:v>Cambridge</x:v>
      </x:c>
      <x:c r="F2754" t="str">
        <x:v>Operative Skilled</x:v>
      </x:c>
      <x:c r="G2754" t="str">
        <x:v>402549, 401198</x:v>
      </x:c>
      <x:c r="H2754" t="str">
        <x:v>Harrow Green Cambridge M/W use only; The Open University</x:v>
      </x:c>
      <x:c r="I2754" t="n">
        <x:v>19</x:v>
      </x:c>
      <x:c r="J2754" t="str">
        <x:v>Worked — 2 records</x:v>
      </x:c>
      <x:c r="K2754" t="str">
        <x:v>Employee 2637; home branch Cambridge; assigned role Operative Skilled | Deployment branch: Birmingham, Cambridge | Actual role: Operative Driver | Jobs: 402549, 401198 | Customers: Harrow Green Cambridge M/W use only; The Open University | Actual hours: 19.0; source records: 2</x:v>
      </x:c>
      <x:c r="L2754" t="str">
        <x:v>Include</x:v>
      </x:c>
      <x:c r="M2754"/>
      <x:c r="N2754"/>
    </x:row>
    <x:row r="2755">
      <x:c r="A2755" t="str">
        <x:v>Toby Hubble|2026-06-04</x:v>
      </x:c>
      <x:c r="B2755" s="888" t="n">
        <x:v>46177</x:v>
      </x:c>
      <x:c r="C2755" t="str">
        <x:v>Toby Hubble</x:v>
      </x:c>
      <x:c r="D2755" t="str">
        <x:v>Permanent</x:v>
      </x:c>
      <x:c r="E2755" t="str">
        <x:v>Cambridge</x:v>
      </x:c>
      <x:c r="F2755" t="str">
        <x:v>Operative Skilled</x:v>
      </x:c>
      <x:c r="G2755" t="str">
        <x:v>402498</x:v>
      </x:c>
      <x:c r="H2755" t="str">
        <x:v>VEOLIA (NORTHAMPTON HOSPITAL)</x:v>
      </x:c>
      <x:c r="I2755" t="n">
        <x:v>5</x:v>
      </x:c>
      <x:c r="J2755" t="str">
        <x:v>Worked</x:v>
      </x:c>
      <x:c r="K2755" t="str">
        <x:v>Employee 2637; home branch Cambridge; assigned role Operative Skilled | Deployment branch: Cambridge | Actual role: Operative Porter | Jobs: 402498 | Customers: VEOLIA (NORTHAMPTON HOSPITAL) | Actual hours: 5.0; source records: 1</x:v>
      </x:c>
      <x:c r="L2755" t="str">
        <x:v>Include</x:v>
      </x:c>
      <x:c r="M2755"/>
      <x:c r="N2755"/>
    </x:row>
    <x:row r="2756">
      <x:c r="A2756" t="str">
        <x:v>Toby Hubble|2026-06-10</x:v>
      </x:c>
      <x:c r="B2756" s="888" t="n">
        <x:v>46183</x:v>
      </x:c>
      <x:c r="C2756" t="str">
        <x:v>Toby Hubble</x:v>
      </x:c>
      <x:c r="D2756" t="str">
        <x:v>Permanent</x:v>
      </x:c>
      <x:c r="E2756" t="str">
        <x:v>Cambridge</x:v>
      </x:c>
      <x:c r="F2756" t="str">
        <x:v>Operative Skilled</x:v>
      </x:c>
      <x:c r="G2756" t="str">
        <x:v>402450</x:v>
      </x:c>
      <x:c r="H2756" t="str">
        <x:v>Avantor ( CAMBRIDGE JUNE  2026 )</x:v>
      </x:c>
      <x:c r="I2756" t="n">
        <x:v>8.5</x:v>
      </x:c>
      <x:c r="J2756" t="str">
        <x:v>Worked</x:v>
      </x:c>
      <x:c r="K2756" t="str">
        <x:v>Employee 2637; home branch Cambridge; assigned role Operative Skilled | Deployment branch: Cambridge | Actual role: Operative Porter | Jobs: 402450 | Customers: Avantor ( CAMBRIDGE JUNE  2026 ) | Actual hours: 8.5; source records: 1</x:v>
      </x:c>
      <x:c r="L2756" t="str">
        <x:v>Include</x:v>
      </x:c>
      <x:c r="M2756"/>
      <x:c r="N2756"/>
    </x:row>
    <x:row r="2757">
      <x:c r="A2757" t="str">
        <x:v>Toby Hubble|2026-06-11</x:v>
      </x:c>
      <x:c r="B2757" s="888" t="n">
        <x:v>46184</x:v>
      </x:c>
      <x:c r="C2757" t="str">
        <x:v>Toby Hubble</x:v>
      </x:c>
      <x:c r="D2757" t="str">
        <x:v>Permanent</x:v>
      </x:c>
      <x:c r="E2757" t="str">
        <x:v>Cambridge</x:v>
      </x:c>
      <x:c r="F2757" t="str">
        <x:v>Operative Skilled</x:v>
      </x:c>
      <x:c r="G2757" t="str">
        <x:v>402265</x:v>
      </x:c>
      <x:c r="H2757" t="str">
        <x:v>HERlab Ltd</x:v>
      </x:c>
      <x:c r="I2757" t="n">
        <x:v>23</x:v>
      </x:c>
      <x:c r="J2757" t="str">
        <x:v>Worked — 2 records</x:v>
      </x:c>
      <x:c r="K2757" t="str">
        <x:v>Employee 2637; home branch Cambridge; assigned role Operative Skilled | Deployment branch: Cambridge | Actual role: Operative Skilled | Jobs: 402265 | Customers: HERlab Ltd | Actual hours: 23.0; source records: 2</x:v>
      </x:c>
      <x:c r="L2757" t="str">
        <x:v>Include</x:v>
      </x:c>
      <x:c r="M2757"/>
      <x:c r="N2757"/>
    </x:row>
    <x:row r="2758">
      <x:c r="A2758" t="str">
        <x:v>Toby Hubble|2026-06-12</x:v>
      </x:c>
      <x:c r="B2758" s="888" t="n">
        <x:v>46185</x:v>
      </x:c>
      <x:c r="C2758" t="str">
        <x:v>Toby Hubble</x:v>
      </x:c>
      <x:c r="D2758" t="str">
        <x:v>Permanent</x:v>
      </x:c>
      <x:c r="E2758" t="str">
        <x:v>Cambridge</x:v>
      </x:c>
      <x:c r="F2758" t="str">
        <x:v>Operative Skilled</x:v>
      </x:c>
      <x:c r="G2758" t="str">
        <x:v>402531</x:v>
      </x:c>
      <x:c r="H2758" t="str">
        <x:v>UniGreenScheme</x:v>
      </x:c>
      <x:c r="I2758" t="n">
        <x:v>8.5</x:v>
      </x:c>
      <x:c r="J2758" t="str">
        <x:v>Worked</x:v>
      </x:c>
      <x:c r="K2758" t="str">
        <x:v>Employee 2637; home branch Cambridge; assigned role Operative Skilled | Deployment branch: Cambridge | Actual role: Operative Skilled | Jobs: 402531 | Customers: UniGreenScheme | Actual hours: 8.5; source records: 1</x:v>
      </x:c>
      <x:c r="L2758" t="str">
        <x:v>Include</x:v>
      </x:c>
      <x:c r="M2758"/>
      <x:c r="N2758"/>
    </x:row>
    <x:row r="2759">
      <x:c r="A2759" t="str">
        <x:v>Toby Hubble|2026-06-16</x:v>
      </x:c>
      <x:c r="B2759" s="888" t="n">
        <x:v>46189</x:v>
      </x:c>
      <x:c r="C2759" t="str">
        <x:v>Toby Hubble</x:v>
      </x:c>
      <x:c r="D2759" t="str">
        <x:v>Permanent</x:v>
      </x:c>
      <x:c r="E2759" t="str">
        <x:v>Cambridge</x:v>
      </x:c>
      <x:c r="F2759" t="str">
        <x:v>Operative Skilled</x:v>
      </x:c>
      <x:c r="G2759" t="str">
        <x:v>399996</x:v>
      </x:c>
      <x:c r="H2759" t="str">
        <x:v>Girton College</x:v>
      </x:c>
      <x:c r="I2759" t="n">
        <x:v>8</x:v>
      </x:c>
      <x:c r="J2759" t="str">
        <x:v>Worked</x:v>
      </x:c>
      <x:c r="K2759" t="str">
        <x:v>Employee 2637; home branch Cambridge; assigned role Operative Skilled | Deployment branch: Cambridge | Actual role: Operative Porter | Jobs: 399996 | Customers: Girton College | Actual hours: 8.0; source records: 1</x:v>
      </x:c>
      <x:c r="L2759" t="str">
        <x:v>Include</x:v>
      </x:c>
      <x:c r="M2759"/>
      <x:c r="N2759"/>
    </x:row>
    <x:row r="2760">
      <x:c r="A2760" t="str">
        <x:v>Toby Hubble|2026-06-17</x:v>
      </x:c>
      <x:c r="B2760" s="888" t="n">
        <x:v>46190</x:v>
      </x:c>
      <x:c r="C2760" t="str">
        <x:v>Toby Hubble</x:v>
      </x:c>
      <x:c r="D2760" t="str">
        <x:v>Permanent</x:v>
      </x:c>
      <x:c r="E2760" t="str">
        <x:v>Cambridge</x:v>
      </x:c>
      <x:c r="F2760" t="str">
        <x:v>Operative Skilled</x:v>
      </x:c>
      <x:c r="G2760" t="str">
        <x:v>402852, 402500</x:v>
      </x:c>
      <x:c r="H2760" t="str">
        <x:v>Axlab Ltd/UNIVERSITY HOSPITALS PLYMOUTH NHS TRUST; Priorclave  (JUNE  26)</x:v>
      </x:c>
      <x:c r="I2760" t="n">
        <x:v>17</x:v>
      </x:c>
      <x:c r="J2760" t="str">
        <x:v>Worked — 2 records</x:v>
      </x:c>
      <x:c r="K2760" t="str">
        <x:v>Employee 2637; home branch Cambridge; assigned role Operative Skilled | Deployment branch: Cambridge | Actual role: Operative Porter | Jobs: 402852, 402500 | Customers: Axlab Ltd/UNIVERSITY HOSPITALS PLYMOUTH NHS TRUST; Priorclave  (JUNE  26) | Actual hours: 17.0; source records: 2</x:v>
      </x:c>
      <x:c r="L2760" t="str">
        <x:v>Include</x:v>
      </x:c>
      <x:c r="M2760"/>
      <x:c r="N2760"/>
    </x:row>
    <x:row r="2761">
      <x:c r="A2761" t="str">
        <x:v>Toby Hubble|2026-06-18</x:v>
      </x:c>
      <x:c r="B2761" s="888" t="n">
        <x:v>46191</x:v>
      </x:c>
      <x:c r="C2761" t="str">
        <x:v>Toby Hubble</x:v>
      </x:c>
      <x:c r="D2761" t="str">
        <x:v>Permanent</x:v>
      </x:c>
      <x:c r="E2761" t="str">
        <x:v>Cambridge</x:v>
      </x:c>
      <x:c r="F2761" t="str">
        <x:v>Operative Skilled</x:v>
      </x:c>
      <x:c r="G2761" t="str">
        <x:v>402852</x:v>
      </x:c>
      <x:c r="H2761" t="str">
        <x:v>Axlab Ltd/UNIVERSITY HOSPITALS PLYMOUTH NHS TRUST</x:v>
      </x:c>
      <x:c r="I2761" t="n">
        <x:v>9.5</x:v>
      </x:c>
      <x:c r="J2761" t="str">
        <x:v>Worked</x:v>
      </x:c>
      <x:c r="K2761" t="str">
        <x:v>Employee 2637; home branch Cambridge; assigned role Operative Skilled | Deployment branch: Cambridge | Actual role: Operative Porter | Jobs: 402852 | Customers: Axlab Ltd/UNIVERSITY HOSPITALS PLYMOUTH NHS TRUST | Actual hours: 9.5; source records: 1</x:v>
      </x:c>
      <x:c r="L2761" t="str">
        <x:v>Include</x:v>
      </x:c>
      <x:c r="M2761"/>
      <x:c r="N2761"/>
    </x:row>
    <x:row r="2762">
      <x:c r="A2762" t="str">
        <x:v>Toby Hubble|2026-06-19</x:v>
      </x:c>
      <x:c r="B2762" s="888" t="n">
        <x:v>46192</x:v>
      </x:c>
      <x:c r="C2762" t="str">
        <x:v>Toby Hubble</x:v>
      </x:c>
      <x:c r="D2762" t="str">
        <x:v>Permanent</x:v>
      </x:c>
      <x:c r="E2762" t="str">
        <x:v>Cambridge</x:v>
      </x:c>
      <x:c r="F2762" t="str">
        <x:v>Operative Skilled</x:v>
      </x:c>
      <x:c r="G2762" t="str">
        <x:v>402450</x:v>
      </x:c>
      <x:c r="H2762" t="str">
        <x:v>Avantor ( CAMBRIDGE JUNE  2026 )</x:v>
      </x:c>
      <x:c r="I2762" t="n">
        <x:v>5</x:v>
      </x:c>
      <x:c r="J2762" t="str">
        <x:v>Worked</x:v>
      </x:c>
      <x:c r="K2762" t="str">
        <x:v>Employee 2637; home branch Cambridge; assigned role Operative Skilled | Deployment branch: Cambridge | Actual role: Operative Porter | Jobs: 402450 | Customers: Avantor ( CAMBRIDGE JUNE  2026 ) | Actual hours: 5.0; source records: 1</x:v>
      </x:c>
      <x:c r="L2762" t="str">
        <x:v>Include</x:v>
      </x:c>
      <x:c r="M2762"/>
      <x:c r="N2762"/>
    </x:row>
    <x:row r="2763">
      <x:c r="A2763" t="str">
        <x:v>Toby Hubble|2026-06-22</x:v>
      </x:c>
      <x:c r="B2763" s="888" t="n">
        <x:v>46195</x:v>
      </x:c>
      <x:c r="C2763" t="str">
        <x:v>Toby Hubble</x:v>
      </x:c>
      <x:c r="D2763" t="str">
        <x:v>Permanent</x:v>
      </x:c>
      <x:c r="E2763" t="str">
        <x:v>Cambridge</x:v>
      </x:c>
      <x:c r="F2763" t="str">
        <x:v>Operative Skilled</x:v>
      </x:c>
      <x:c r="G2763" t="str">
        <x:v>399379E, 401109</x:v>
      </x:c>
      <x:c r="H2763" t="str">
        <x:v>Restore Harrow Green Oxford  M/W use only; Theolytics</x:v>
      </x:c>
      <x:c r="I2763" t="n">
        <x:v>19</x:v>
      </x:c>
      <x:c r="J2763" t="str">
        <x:v>Worked — 2 records</x:v>
      </x:c>
      <x:c r="K2763" t="str">
        <x:v>Employee 2637; home branch Cambridge; assigned role Operative Skilled | Deployment branch: Oxford | Actual role: Operative Skilled | Jobs: 399379E, 401109 | Customers: Restore Harrow Green Oxford  M/W use only; Theolytics | Actual hours: 19.0; source records: 2</x:v>
      </x:c>
      <x:c r="L2763" t="str">
        <x:v>Include</x:v>
      </x:c>
      <x:c r="M2763"/>
      <x:c r="N2763"/>
    </x:row>
    <x:row r="2764">
      <x:c r="A2764" t="str">
        <x:v>Toby Hubble|2026-06-23</x:v>
      </x:c>
      <x:c r="B2764" s="888" t="n">
        <x:v>46196</x:v>
      </x:c>
      <x:c r="C2764" t="str">
        <x:v>Toby Hubble</x:v>
      </x:c>
      <x:c r="D2764" t="str">
        <x:v>Permanent</x:v>
      </x:c>
      <x:c r="E2764" t="str">
        <x:v>Cambridge</x:v>
      </x:c>
      <x:c r="F2764" t="str">
        <x:v>Operative Skilled</x:v>
      </x:c>
      <x:c r="G2764" t="str">
        <x:v>399379E, 401109</x:v>
      </x:c>
      <x:c r="H2764" t="str">
        <x:v>Restore Harrow Green Oxford  M/W use only; Theolytics</x:v>
      </x:c>
      <x:c r="I2764" t="n">
        <x:v>19</x:v>
      </x:c>
      <x:c r="J2764" t="str">
        <x:v>Worked — 2 records</x:v>
      </x:c>
      <x:c r="K2764" t="str">
        <x:v>Employee 2637; home branch Cambridge; assigned role Operative Skilled | Deployment branch: Oxford | Actual role: Operative Skilled | Jobs: 399379E, 401109 | Customers: Restore Harrow Green Oxford  M/W use only; Theolytics | Actual hours: 19.0; source records: 2</x:v>
      </x:c>
      <x:c r="L2764" t="str">
        <x:v>Include</x:v>
      </x:c>
      <x:c r="M2764"/>
      <x:c r="N2764"/>
    </x:row>
    <x:row r="2765">
      <x:c r="A2765" t="str">
        <x:v>Toby Hubble|2026-06-24</x:v>
      </x:c>
      <x:c r="B2765" s="888" t="n">
        <x:v>46197</x:v>
      </x:c>
      <x:c r="C2765" t="str">
        <x:v>Toby Hubble</x:v>
      </x:c>
      <x:c r="D2765" t="str">
        <x:v>Permanent</x:v>
      </x:c>
      <x:c r="E2765" t="str">
        <x:v>Cambridge</x:v>
      </x:c>
      <x:c r="F2765" t="str">
        <x:v>Operative Skilled</x:v>
      </x:c>
      <x:c r="G2765" t="str">
        <x:v>399379E, 401109</x:v>
      </x:c>
      <x:c r="H2765" t="str">
        <x:v>Restore Harrow Green Oxford  M/W use only; Theolytics</x:v>
      </x:c>
      <x:c r="I2765" t="n">
        <x:v>19</x:v>
      </x:c>
      <x:c r="J2765" t="str">
        <x:v>Worked — 2 records</x:v>
      </x:c>
      <x:c r="K2765" t="str">
        <x:v>Employee 2637; home branch Cambridge; assigned role Operative Skilled | Deployment branch: Oxford | Actual role: Operative Skilled | Jobs: 399379E, 401109 | Customers: Restore Harrow Green Oxford  M/W use only; Theolytics | Actual hours: 19.0; source records: 2</x:v>
      </x:c>
      <x:c r="L2765" t="str">
        <x:v>Include</x:v>
      </x:c>
      <x:c r="M2765"/>
      <x:c r="N2765"/>
    </x:row>
    <x:row r="2766">
      <x:c r="A2766" t="str">
        <x:v>Toby Hubble|2026-06-25</x:v>
      </x:c>
      <x:c r="B2766" s="888" t="n">
        <x:v>46198</x:v>
      </x:c>
      <x:c r="C2766" t="str">
        <x:v>Toby Hubble</x:v>
      </x:c>
      <x:c r="D2766" t="str">
        <x:v>Permanent</x:v>
      </x:c>
      <x:c r="E2766" t="str">
        <x:v>Cambridge</x:v>
      </x:c>
      <x:c r="F2766" t="str">
        <x:v>Operative Skilled</x:v>
      </x:c>
      <x:c r="G2766" t="str">
        <x:v>399379E</x:v>
      </x:c>
      <x:c r="H2766" t="str">
        <x:v>Restore Harrow Green Oxford  M/W use only</x:v>
      </x:c>
      <x:c r="I2766" t="n">
        <x:v>10.5</x:v>
      </x:c>
      <x:c r="J2766" t="str">
        <x:v>Worked</x:v>
      </x:c>
      <x:c r="K2766" t="str">
        <x:v>Employee 2637; home branch Cambridge; assigned role Operative Skilled | Deployment branch: Oxford | Actual role: Operative Porter | Jobs: 399379E | Customers: Restore Harrow Green Oxford  M/W use only | Actual hours: 10.5; source records: 1</x:v>
      </x:c>
      <x:c r="L2766" t="str">
        <x:v>Include</x:v>
      </x:c>
      <x:c r="M2766"/>
      <x:c r="N2766"/>
    </x:row>
    <x:row r="2767">
      <x:c r="A2767" t="str">
        <x:v>Toby Hubble|2026-06-26</x:v>
      </x:c>
      <x:c r="B2767" s="888" t="n">
        <x:v>46199</x:v>
      </x:c>
      <x:c r="C2767" t="str">
        <x:v>Toby Hubble</x:v>
      </x:c>
      <x:c r="D2767" t="str">
        <x:v>Permanent</x:v>
      </x:c>
      <x:c r="E2767" t="str">
        <x:v>Cambridge</x:v>
      </x:c>
      <x:c r="F2767" t="str">
        <x:v>Operative Skilled</x:v>
      </x:c>
      <x:c r="G2767"/>
      <x:c r="H2767"/>
      <x:c r="I2767" t="n">
        <x:v>0</x:v>
      </x:c>
      <x:c r="J2767" t="str">
        <x:v>Annual leave</x:v>
      </x:c>
      <x:c r="K2767" t="str">
        <x:v>Employee 2637; home branch Cambridge; assigned role Operative Skilled | Leave: Annual Leave (Hours) | Leave calendar basis: Variable-pattern period</x:v>
      </x:c>
      <x:c r="L2767" t="str">
        <x:v>Include</x:v>
      </x:c>
      <x:c r="M2767"/>
      <x:c r="N2767"/>
    </x:row>
    <x:row r="2768">
      <x:c r="A2768" t="str">
        <x:v>Toby Hubble|2026-06-29</x:v>
      </x:c>
      <x:c r="B2768" s="888" t="n">
        <x:v>46202</x:v>
      </x:c>
      <x:c r="C2768" t="str">
        <x:v>Toby Hubble</x:v>
      </x:c>
      <x:c r="D2768" t="str">
        <x:v>Permanent</x:v>
      </x:c>
      <x:c r="E2768" t="str">
        <x:v>Cambridge</x:v>
      </x:c>
      <x:c r="F2768" t="str">
        <x:v>Operative Skilled</x:v>
      </x:c>
      <x:c r="G2768"/>
      <x:c r="H2768"/>
      <x:c r="I2768" t="n">
        <x:v>0</x:v>
      </x:c>
      <x:c r="J2768" t="str">
        <x:v>Annual leave</x:v>
      </x:c>
      <x:c r="K2768" t="str">
        <x:v>Employee 2637; home branch Cambridge; assigned role Operative Skilled | Leave: Annual Leave (Hours) | Leave calendar basis: Variable-pattern period</x:v>
      </x:c>
      <x:c r="L2768" t="str">
        <x:v>Include</x:v>
      </x:c>
      <x:c r="M2768"/>
      <x:c r="N2768"/>
    </x:row>
    <x:row r="2769">
      <x:c r="A2769" t="str">
        <x:v>Tom Taylor.|2026-06-01</x:v>
      </x:c>
      <x:c r="B2769" s="888" t="n">
        <x:v>46174</x:v>
      </x:c>
      <x:c r="C2769" t="str">
        <x:v>Tom Taylor.</x:v>
      </x:c>
      <x:c r="D2769" t="str">
        <x:v>Permanent</x:v>
      </x:c>
      <x:c r="E2769" t="str">
        <x:v>Croydon</x:v>
      </x:c>
      <x:c r="F2769" t="str">
        <x:v>Operative Skilled</x:v>
      </x:c>
      <x:c r="G2769" t="str">
        <x:v>400111</x:v>
      </x:c>
      <x:c r="H2769" t="str">
        <x:v>Bromley Central Library</x:v>
      </x:c>
      <x:c r="I2769" t="n">
        <x:v>8.5</x:v>
      </x:c>
      <x:c r="J2769" t="str">
        <x:v>Worked</x:v>
      </x:c>
      <x:c r="K2769" t="str">
        <x:v>Employee 1500; home branch Croydon; assigned role Operative Skilled | Deployment branch: Croydon | Actual role: Operative Skilled | Jobs: 400111 | Customers: Bromley Central Library | Actual hours: 8.5; source records: 1</x:v>
      </x:c>
      <x:c r="L2769" t="str">
        <x:v>Include</x:v>
      </x:c>
      <x:c r="M2769"/>
      <x:c r="N2769"/>
    </x:row>
    <x:row r="2770">
      <x:c r="A2770" t="str">
        <x:v>Tom Taylor.|2026-06-02</x:v>
      </x:c>
      <x:c r="B2770" s="888" t="n">
        <x:v>46175</x:v>
      </x:c>
      <x:c r="C2770" t="str">
        <x:v>Tom Taylor.</x:v>
      </x:c>
      <x:c r="D2770" t="str">
        <x:v>Permanent</x:v>
      </x:c>
      <x:c r="E2770" t="str">
        <x:v>Croydon</x:v>
      </x:c>
      <x:c r="F2770" t="str">
        <x:v>Operative Skilled</x:v>
      </x:c>
      <x:c r="G2770" t="str">
        <x:v>400111</x:v>
      </x:c>
      <x:c r="H2770" t="str">
        <x:v>Bromley Central Library</x:v>
      </x:c>
      <x:c r="I2770" t="n">
        <x:v>8</x:v>
      </x:c>
      <x:c r="J2770" t="str">
        <x:v>Worked</x:v>
      </x:c>
      <x:c r="K2770" t="str">
        <x:v>Employee 1500; home branch Croydon; assigned role Operative Skilled | Deployment branch: Croydon | Actual role: Operative Skilled | Jobs: 400111 | Customers: Bromley Central Library | Actual hours: 8.0; source records: 1</x:v>
      </x:c>
      <x:c r="L2770" t="str">
        <x:v>Include</x:v>
      </x:c>
      <x:c r="M2770"/>
      <x:c r="N2770"/>
    </x:row>
    <x:row r="2771">
      <x:c r="A2771" t="str">
        <x:v>Tom Taylor.|2026-06-03</x:v>
      </x:c>
      <x:c r="B2771" s="888" t="n">
        <x:v>46176</x:v>
      </x:c>
      <x:c r="C2771" t="str">
        <x:v>Tom Taylor.</x:v>
      </x:c>
      <x:c r="D2771" t="str">
        <x:v>Permanent</x:v>
      </x:c>
      <x:c r="E2771" t="str">
        <x:v>Croydon</x:v>
      </x:c>
      <x:c r="F2771" t="str">
        <x:v>Operative Skilled</x:v>
      </x:c>
      <x:c r="G2771" t="str">
        <x:v>400111</x:v>
      </x:c>
      <x:c r="H2771" t="str">
        <x:v>Bromley Central Library</x:v>
      </x:c>
      <x:c r="I2771" t="n">
        <x:v>7.5</x:v>
      </x:c>
      <x:c r="J2771" t="str">
        <x:v>Worked</x:v>
      </x:c>
      <x:c r="K2771" t="str">
        <x:v>Employee 1500; home branch Croydon; assigned role Operative Skilled | Deployment branch: Croydon | Actual role: Operative Skilled | Jobs: 400111 | Customers: Bromley Central Library | Actual hours: 7.5; source records: 1</x:v>
      </x:c>
      <x:c r="L2771" t="str">
        <x:v>Include</x:v>
      </x:c>
      <x:c r="M2771"/>
      <x:c r="N2771"/>
    </x:row>
    <x:row r="2772">
      <x:c r="A2772" t="str">
        <x:v>Tom Taylor.|2026-06-04</x:v>
      </x:c>
      <x:c r="B2772" s="888" t="n">
        <x:v>46177</x:v>
      </x:c>
      <x:c r="C2772" t="str">
        <x:v>Tom Taylor.</x:v>
      </x:c>
      <x:c r="D2772" t="str">
        <x:v>Permanent</x:v>
      </x:c>
      <x:c r="E2772" t="str">
        <x:v>Croydon</x:v>
      </x:c>
      <x:c r="F2772" t="str">
        <x:v>Operative Skilled</x:v>
      </x:c>
      <x:c r="G2772" t="str">
        <x:v>400111</x:v>
      </x:c>
      <x:c r="H2772" t="str">
        <x:v>Bromley Central Library</x:v>
      </x:c>
      <x:c r="I2772" t="n">
        <x:v>7.5</x:v>
      </x:c>
      <x:c r="J2772" t="str">
        <x:v>Worked</x:v>
      </x:c>
      <x:c r="K2772" t="str">
        <x:v>Employee 1500; home branch Croydon; assigned role Operative Skilled | Deployment branch: Croydon | Actual role: Operative Skilled | Jobs: 400111 | Customers: Bromley Central Library | Actual hours: 7.5; source records: 1</x:v>
      </x:c>
      <x:c r="L2772" t="str">
        <x:v>Include</x:v>
      </x:c>
      <x:c r="M2772"/>
      <x:c r="N2772"/>
    </x:row>
    <x:row r="2773">
      <x:c r="A2773" t="str">
        <x:v>Tom Taylor.|2026-06-05</x:v>
      </x:c>
      <x:c r="B2773" s="888" t="n">
        <x:v>46178</x:v>
      </x:c>
      <x:c r="C2773" t="str">
        <x:v>Tom Taylor.</x:v>
      </x:c>
      <x:c r="D2773" t="str">
        <x:v>Permanent</x:v>
      </x:c>
      <x:c r="E2773" t="str">
        <x:v>Croydon</x:v>
      </x:c>
      <x:c r="F2773" t="str">
        <x:v>Operative Skilled</x:v>
      </x:c>
      <x:c r="G2773" t="str">
        <x:v>400111</x:v>
      </x:c>
      <x:c r="H2773" t="str">
        <x:v>Bromley Central Library</x:v>
      </x:c>
      <x:c r="I2773" t="n">
        <x:v>9.5</x:v>
      </x:c>
      <x:c r="J2773" t="str">
        <x:v>Worked</x:v>
      </x:c>
      <x:c r="K2773" t="str">
        <x:v>Employee 1500; home branch Croydon; assigned role Operative Skilled | Deployment branch: Croydon | Actual role: Operative Skilled | Jobs: 400111 | Customers: Bromley Central Library | Actual hours: 9.5; source records: 1</x:v>
      </x:c>
      <x:c r="L2773" t="str">
        <x:v>Include</x:v>
      </x:c>
      <x:c r="M2773"/>
      <x:c r="N2773"/>
    </x:row>
    <x:row r="2774">
      <x:c r="A2774" t="str">
        <x:v>Tom Taylor.|2026-06-08</x:v>
      </x:c>
      <x:c r="B2774" s="888" t="n">
        <x:v>46181</x:v>
      </x:c>
      <x:c r="C2774" t="str">
        <x:v>Tom Taylor.</x:v>
      </x:c>
      <x:c r="D2774" t="str">
        <x:v>Permanent</x:v>
      </x:c>
      <x:c r="E2774" t="str">
        <x:v>Croydon</x:v>
      </x:c>
      <x:c r="F2774" t="str">
        <x:v>Operative Skilled</x:v>
      </x:c>
      <x:c r="G2774" t="str">
        <x:v>400801</x:v>
      </x:c>
      <x:c r="H2774" t="str">
        <x:v>Avison Young</x:v>
      </x:c>
      <x:c r="I2774" t="n">
        <x:v>6.5</x:v>
      </x:c>
      <x:c r="J2774" t="str">
        <x:v>Worked</x:v>
      </x:c>
      <x:c r="K2774" t="str">
        <x:v>Employee 1500; home branch Croydon; assigned role Operative Skilled | Deployment branch: Croydon | Actual role: Operative Skilled | Jobs: 400801 | Customers: Avison Young | Actual hours: 6.5; source records: 1</x:v>
      </x:c>
      <x:c r="L2774" t="str">
        <x:v>Include</x:v>
      </x:c>
      <x:c r="M2774"/>
      <x:c r="N2774"/>
    </x:row>
    <x:row r="2775">
      <x:c r="A2775" t="str">
        <x:v>Tom Taylor.|2026-06-09</x:v>
      </x:c>
      <x:c r="B2775" s="888" t="n">
        <x:v>46182</x:v>
      </x:c>
      <x:c r="C2775" t="str">
        <x:v>Tom Taylor.</x:v>
      </x:c>
      <x:c r="D2775" t="str">
        <x:v>Permanent</x:v>
      </x:c>
      <x:c r="E2775" t="str">
        <x:v>Croydon</x:v>
      </x:c>
      <x:c r="F2775" t="str">
        <x:v>Operative Skilled</x:v>
      </x:c>
      <x:c r="G2775" t="str">
        <x:v>399451Q</x:v>
      </x:c>
      <x:c r="H2775" t="str">
        <x:v>Royal Borough of Kensington and Chelsea</x:v>
      </x:c>
      <x:c r="I2775" t="n">
        <x:v>6</x:v>
      </x:c>
      <x:c r="J2775" t="str">
        <x:v>Worked</x:v>
      </x:c>
      <x:c r="K2775" t="str">
        <x:v>Employee 1500; home branch Croydon; assigned role Operative Skilled | Deployment branch: Croydon | Actual role: Operative Skilled | Jobs: 399451Q | Customers: Royal Borough of Kensington and Chelsea | Actual hours: 6.0; source records: 1</x:v>
      </x:c>
      <x:c r="L2775" t="str">
        <x:v>Include</x:v>
      </x:c>
      <x:c r="M2775"/>
      <x:c r="N2775"/>
    </x:row>
    <x:row r="2776">
      <x:c r="A2776" t="str">
        <x:v>Tom Taylor.|2026-06-10</x:v>
      </x:c>
      <x:c r="B2776" s="888" t="n">
        <x:v>46183</x:v>
      </x:c>
      <x:c r="C2776" t="str">
        <x:v>Tom Taylor.</x:v>
      </x:c>
      <x:c r="D2776" t="str">
        <x:v>Permanent</x:v>
      </x:c>
      <x:c r="E2776" t="str">
        <x:v>Croydon</x:v>
      </x:c>
      <x:c r="F2776" t="str">
        <x:v>Operative Skilled</x:v>
      </x:c>
      <x:c r="G2776" t="str">
        <x:v>402709</x:v>
      </x:c>
      <x:c r="H2776" t="str">
        <x:v>Global Outdoor Media Limited</x:v>
      </x:c>
      <x:c r="I2776" t="n">
        <x:v>7</x:v>
      </x:c>
      <x:c r="J2776" t="str">
        <x:v>Worked</x:v>
      </x:c>
      <x:c r="K2776" t="str">
        <x:v>Employee 1500; home branch Croydon; assigned role Operative Skilled | Deployment branch: Croydon | Actual role: Operative Skilled | Jobs: 402709 | Customers: Global Outdoor Media Limited | Actual hours: 7.0; source records: 1</x:v>
      </x:c>
      <x:c r="L2776" t="str">
        <x:v>Include</x:v>
      </x:c>
      <x:c r="M2776"/>
      <x:c r="N2776"/>
    </x:row>
    <x:row r="2777">
      <x:c r="A2777" t="str">
        <x:v>Tom Taylor.|2026-06-11</x:v>
      </x:c>
      <x:c r="B2777" s="888" t="n">
        <x:v>46184</x:v>
      </x:c>
      <x:c r="C2777" t="str">
        <x:v>Tom Taylor.</x:v>
      </x:c>
      <x:c r="D2777" t="str">
        <x:v>Permanent</x:v>
      </x:c>
      <x:c r="E2777" t="str">
        <x:v>Croydon</x:v>
      </x:c>
      <x:c r="F2777" t="str">
        <x:v>Operative Skilled</x:v>
      </x:c>
      <x:c r="G2777" t="str">
        <x:v>402709</x:v>
      </x:c>
      <x:c r="H2777" t="str">
        <x:v>Global Outdoor Media Limited</x:v>
      </x:c>
      <x:c r="I2777" t="n">
        <x:v>10.5</x:v>
      </x:c>
      <x:c r="J2777" t="str">
        <x:v>Worked</x:v>
      </x:c>
      <x:c r="K2777" t="str">
        <x:v>Employee 1500; home branch Croydon; assigned role Operative Skilled | Deployment branch: Croydon | Actual role: Operative Skilled | Jobs: 402709 | Customers: Global Outdoor Media Limited | Actual hours: 10.5; source records: 1</x:v>
      </x:c>
      <x:c r="L2777" t="str">
        <x:v>Include</x:v>
      </x:c>
      <x:c r="M2777"/>
      <x:c r="N2777"/>
    </x:row>
    <x:row r="2778">
      <x:c r="A2778" t="str">
        <x:v>Tom Taylor.|2026-06-12</x:v>
      </x:c>
      <x:c r="B2778" s="888" t="n">
        <x:v>46185</x:v>
      </x:c>
      <x:c r="C2778" t="str">
        <x:v>Tom Taylor.</x:v>
      </x:c>
      <x:c r="D2778" t="str">
        <x:v>Permanent</x:v>
      </x:c>
      <x:c r="E2778" t="str">
        <x:v>Croydon</x:v>
      </x:c>
      <x:c r="F2778" t="str">
        <x:v>Operative Skilled</x:v>
      </x:c>
      <x:c r="G2778"/>
      <x:c r="H2778"/>
      <x:c r="I2778" t="n">
        <x:v>0</x:v>
      </x:c>
      <x:c r="J2778" t="str">
        <x:v>Annual leave</x:v>
      </x:c>
      <x:c r="K2778" t="str">
        <x:v>Employee 1500; home branch Croydon; assigned role Operative Skilled | Leave: Annual Leave (Hours) | Leave calendar basis: Variable-pattern period</x:v>
      </x:c>
      <x:c r="L2778" t="str">
        <x:v>Include</x:v>
      </x:c>
      <x:c r="M2778"/>
      <x:c r="N2778"/>
    </x:row>
    <x:row r="2779">
      <x:c r="A2779" t="str">
        <x:v>Tom Taylor.|2026-06-15</x:v>
      </x:c>
      <x:c r="B2779" s="888" t="n">
        <x:v>46188</x:v>
      </x:c>
      <x:c r="C2779" t="str">
        <x:v>Tom Taylor.</x:v>
      </x:c>
      <x:c r="D2779" t="str">
        <x:v>Permanent</x:v>
      </x:c>
      <x:c r="E2779" t="str">
        <x:v>Croydon</x:v>
      </x:c>
      <x:c r="F2779" t="str">
        <x:v>Operative Skilled</x:v>
      </x:c>
      <x:c r="G2779" t="str">
        <x:v>402598</x:v>
      </x:c>
      <x:c r="H2779" t="str">
        <x:v>Haleon</x:v>
      </x:c>
      <x:c r="I2779" t="n">
        <x:v>6</x:v>
      </x:c>
      <x:c r="J2779" t="str">
        <x:v>Worked</x:v>
      </x:c>
      <x:c r="K2779" t="str">
        <x:v>Employee 1500; home branch Croydon; assigned role Operative Skilled | Deployment branch: Croydon | Actual role: Operative Skilled | Jobs: 402598 | Customers: Haleon | Actual hours: 6.0; source records: 1</x:v>
      </x:c>
      <x:c r="L2779" t="str">
        <x:v>Include</x:v>
      </x:c>
      <x:c r="M2779"/>
      <x:c r="N2779"/>
    </x:row>
    <x:row r="2780">
      <x:c r="A2780" t="str">
        <x:v>Tom Taylor.|2026-06-16</x:v>
      </x:c>
      <x:c r="B2780" s="888" t="n">
        <x:v>46189</x:v>
      </x:c>
      <x:c r="C2780" t="str">
        <x:v>Tom Taylor.</x:v>
      </x:c>
      <x:c r="D2780" t="str">
        <x:v>Permanent</x:v>
      </x:c>
      <x:c r="E2780" t="str">
        <x:v>Croydon</x:v>
      </x:c>
      <x:c r="F2780" t="str">
        <x:v>Operative Skilled</x:v>
      </x:c>
      <x:c r="G2780" t="str">
        <x:v>393361D</x:v>
      </x:c>
      <x:c r="H2780" t="str">
        <x:v>The Quadrant</x:v>
      </x:c>
      <x:c r="I2780" t="n">
        <x:v>8</x:v>
      </x:c>
      <x:c r="J2780" t="str">
        <x:v>Worked</x:v>
      </x:c>
      <x:c r="K2780" t="str">
        <x:v>Employee 1500; home branch Croydon; assigned role Operative Skilled | Deployment branch: Croydon | Actual role: Operative Porter | Jobs: 393361D | Customers: The Quadrant | Actual hours: 8.0; source records: 1</x:v>
      </x:c>
      <x:c r="L2780" t="str">
        <x:v>Include</x:v>
      </x:c>
      <x:c r="M2780"/>
      <x:c r="N2780"/>
    </x:row>
    <x:row r="2781">
      <x:c r="A2781" t="str">
        <x:v>Tom Taylor.|2026-06-18</x:v>
      </x:c>
      <x:c r="B2781" s="888" t="n">
        <x:v>46191</x:v>
      </x:c>
      <x:c r="C2781" t="str">
        <x:v>Tom Taylor.</x:v>
      </x:c>
      <x:c r="D2781" t="str">
        <x:v>Permanent</x:v>
      </x:c>
      <x:c r="E2781" t="str">
        <x:v>Croydon</x:v>
      </x:c>
      <x:c r="F2781" t="str">
        <x:v>Operative Skilled</x:v>
      </x:c>
      <x:c r="G2781" t="str">
        <x:v>402709</x:v>
      </x:c>
      <x:c r="H2781" t="str">
        <x:v>Global Outdoor Media Limited</x:v>
      </x:c>
      <x:c r="I2781" t="n">
        <x:v>9</x:v>
      </x:c>
      <x:c r="J2781" t="str">
        <x:v>Worked</x:v>
      </x:c>
      <x:c r="K2781" t="str">
        <x:v>Employee 1500; home branch Croydon; assigned role Operative Skilled | Deployment branch: Croydon | Actual role: Operative Skilled | Jobs: 402709 | Customers: Global Outdoor Media Limited | Actual hours: 9.0; source records: 1</x:v>
      </x:c>
      <x:c r="L2781" t="str">
        <x:v>Include</x:v>
      </x:c>
      <x:c r="M2781"/>
      <x:c r="N2781"/>
    </x:row>
    <x:row r="2782">
      <x:c r="A2782" t="str">
        <x:v>Tom Taylor.|2026-06-19</x:v>
      </x:c>
      <x:c r="B2782" s="888" t="n">
        <x:v>46192</x:v>
      </x:c>
      <x:c r="C2782" t="str">
        <x:v>Tom Taylor.</x:v>
      </x:c>
      <x:c r="D2782" t="str">
        <x:v>Permanent</x:v>
      </x:c>
      <x:c r="E2782" t="str">
        <x:v>Croydon</x:v>
      </x:c>
      <x:c r="F2782" t="str">
        <x:v>Operative Skilled</x:v>
      </x:c>
      <x:c r="G2782" t="str">
        <x:v>400801A</x:v>
      </x:c>
      <x:c r="H2782" t="str">
        <x:v>Avison Young</x:v>
      </x:c>
      <x:c r="I2782" t="n">
        <x:v>6.5</x:v>
      </x:c>
      <x:c r="J2782" t="str">
        <x:v>Worked</x:v>
      </x:c>
      <x:c r="K2782" t="str">
        <x:v>Employee 1500; home branch Croydon; assigned role Operative Skilled | Deployment branch: Croydon | Actual role: Operative Skilled | Jobs: 400801A | Customers: Avison Young | Actual hours: 6.5; source records: 1</x:v>
      </x:c>
      <x:c r="L2782" t="str">
        <x:v>Include</x:v>
      </x:c>
      <x:c r="M2782"/>
      <x:c r="N2782"/>
    </x:row>
    <x:row r="2783">
      <x:c r="A2783" t="str">
        <x:v>Tom Taylor.|2026-06-22</x:v>
      </x:c>
      <x:c r="B2783" s="888" t="n">
        <x:v>46195</x:v>
      </x:c>
      <x:c r="C2783" t="str">
        <x:v>Tom Taylor.</x:v>
      </x:c>
      <x:c r="D2783" t="str">
        <x:v>Permanent</x:v>
      </x:c>
      <x:c r="E2783" t="str">
        <x:v>Croydon</x:v>
      </x:c>
      <x:c r="F2783" t="str">
        <x:v>Operative Skilled</x:v>
      </x:c>
      <x:c r="G2783" t="str">
        <x:v>399451T</x:v>
      </x:c>
      <x:c r="H2783" t="str">
        <x:v>Royal Borough of Kensington and Chelsea</x:v>
      </x:c>
      <x:c r="I2783" t="n">
        <x:v>8.5</x:v>
      </x:c>
      <x:c r="J2783" t="str">
        <x:v>Worked</x:v>
      </x:c>
      <x:c r="K2783" t="str">
        <x:v>Employee 1500; home branch Croydon; assigned role Operative Skilled | Deployment branch: Croydon | Actual role: Operative Skilled | Jobs: 399451T | Customers: Royal Borough of Kensington and Chelsea | Actual hours: 8.5; source records: 1</x:v>
      </x:c>
      <x:c r="L2783" t="str">
        <x:v>Include</x:v>
      </x:c>
      <x:c r="M2783"/>
      <x:c r="N2783"/>
    </x:row>
    <x:row r="2784">
      <x:c r="A2784" t="str">
        <x:v>Tom Taylor.|2026-06-23</x:v>
      </x:c>
      <x:c r="B2784" s="888" t="n">
        <x:v>46196</x:v>
      </x:c>
      <x:c r="C2784" t="str">
        <x:v>Tom Taylor.</x:v>
      </x:c>
      <x:c r="D2784" t="str">
        <x:v>Permanent</x:v>
      </x:c>
      <x:c r="E2784" t="str">
        <x:v>Croydon</x:v>
      </x:c>
      <x:c r="F2784" t="str">
        <x:v>Operative Skilled</x:v>
      </x:c>
      <x:c r="G2784" t="str">
        <x:v>402773</x:v>
      </x:c>
      <x:c r="H2784" t="str">
        <x:v>Kingston University</x:v>
      </x:c>
      <x:c r="I2784" t="n">
        <x:v>7.5</x:v>
      </x:c>
      <x:c r="J2784" t="str">
        <x:v>Worked</x:v>
      </x:c>
      <x:c r="K2784" t="str">
        <x:v>Employee 1500; home branch Croydon; assigned role Operative Skilled | Deployment branch: Croydon | Actual role: Operative Skilled | Jobs: 402773 | Customers: Kingston University | Actual hours: 7.5; source records: 1</x:v>
      </x:c>
      <x:c r="L2784" t="str">
        <x:v>Include</x:v>
      </x:c>
      <x:c r="M2784"/>
      <x:c r="N2784"/>
    </x:row>
    <x:row r="2785">
      <x:c r="A2785" t="str">
        <x:v>Tom Taylor.|2026-06-24</x:v>
      </x:c>
      <x:c r="B2785" s="888" t="n">
        <x:v>46197</x:v>
      </x:c>
      <x:c r="C2785" t="str">
        <x:v>Tom Taylor.</x:v>
      </x:c>
      <x:c r="D2785" t="str">
        <x:v>Permanent</x:v>
      </x:c>
      <x:c r="E2785" t="str">
        <x:v>Croydon</x:v>
      </x:c>
      <x:c r="F2785" t="str">
        <x:v>Operative Skilled</x:v>
      </x:c>
      <x:c r="G2785" t="str">
        <x:v>402264</x:v>
      </x:c>
      <x:c r="H2785" t="str">
        <x:v>AlixPartners LLP</x:v>
      </x:c>
      <x:c r="I2785" t="n">
        <x:v>11.5</x:v>
      </x:c>
      <x:c r="J2785" t="str">
        <x:v>Worked</x:v>
      </x:c>
      <x:c r="K2785" t="str">
        <x:v>Employee 1500; home branch Croydon; assigned role Operative Skilled | Deployment branch: Thurrock | Actual role: Operative Skilled | Jobs: 402264 | Customers: AlixPartners LLP | Actual hours: 11.5; source records: 1</x:v>
      </x:c>
      <x:c r="L2785" t="str">
        <x:v>Include</x:v>
      </x:c>
      <x:c r="M2785"/>
      <x:c r="N2785"/>
    </x:row>
    <x:row r="2786">
      <x:c r="A2786" t="str">
        <x:v>Tom Taylor.|2026-06-25</x:v>
      </x:c>
      <x:c r="B2786" s="888" t="n">
        <x:v>46198</x:v>
      </x:c>
      <x:c r="C2786" t="str">
        <x:v>Tom Taylor.</x:v>
      </x:c>
      <x:c r="D2786" t="str">
        <x:v>Permanent</x:v>
      </x:c>
      <x:c r="E2786" t="str">
        <x:v>Croydon</x:v>
      </x:c>
      <x:c r="F2786" t="str">
        <x:v>Operative Skilled</x:v>
      </x:c>
      <x:c r="G2786" t="str">
        <x:v>403042</x:v>
      </x:c>
      <x:c r="H2786" t="str">
        <x:v>Symmetry Investments</x:v>
      </x:c>
      <x:c r="I2786" t="n">
        <x:v>6</x:v>
      </x:c>
      <x:c r="J2786" t="str">
        <x:v>Worked</x:v>
      </x:c>
      <x:c r="K2786" t="str">
        <x:v>Employee 1500; home branch Croydon; assigned role Operative Skilled | Deployment branch: Croydon | Actual role: Operative Porter | Jobs: 403042 | Customers: Symmetry Investments | Actual hours: 6.0; source records: 1</x:v>
      </x:c>
      <x:c r="L2786" t="str">
        <x:v>Include</x:v>
      </x:c>
      <x:c r="M2786"/>
      <x:c r="N2786"/>
    </x:row>
    <x:row r="2787">
      <x:c r="A2787" t="str">
        <x:v>Tom Taylor.|2026-06-26</x:v>
      </x:c>
      <x:c r="B2787" s="888" t="n">
        <x:v>46199</x:v>
      </x:c>
      <x:c r="C2787" t="str">
        <x:v>Tom Taylor.</x:v>
      </x:c>
      <x:c r="D2787" t="str">
        <x:v>Permanent</x:v>
      </x:c>
      <x:c r="E2787" t="str">
        <x:v>Croydon</x:v>
      </x:c>
      <x:c r="F2787" t="str">
        <x:v>Operative Skilled</x:v>
      </x:c>
      <x:c r="G2787" t="str">
        <x:v>383857A, 402354</x:v>
      </x:c>
      <x:c r="H2787" t="str">
        <x:v>EMCOR UK/Haleon; Surrey County Council</x:v>
      </x:c>
      <x:c r="I2787" t="n">
        <x:v>14.5</x:v>
      </x:c>
      <x:c r="J2787" t="str">
        <x:v>Worked — 2 records</x:v>
      </x:c>
      <x:c r="K2787" t="str">
        <x:v>Employee 1500; home branch Croydon; assigned role Operative Skilled | Deployment branch: Croydon | Actual role: Operative Porter, Operative Skilled | Jobs: 383857A, 402354 | Customers: EMCOR UK/Haleon; Surrey County Council | Actual hours: 14.5; source records: 2</x:v>
      </x:c>
      <x:c r="L2787" t="str">
        <x:v>Include</x:v>
      </x:c>
      <x:c r="M2787"/>
      <x:c r="N2787"/>
    </x:row>
    <x:row r="2788">
      <x:c r="A2788" t="str">
        <x:v>Tom Taylor.|2026-06-29</x:v>
      </x:c>
      <x:c r="B2788" s="888" t="n">
        <x:v>46202</x:v>
      </x:c>
      <x:c r="C2788" t="str">
        <x:v>Tom Taylor.</x:v>
      </x:c>
      <x:c r="D2788" t="str">
        <x:v>Permanent</x:v>
      </x:c>
      <x:c r="E2788" t="str">
        <x:v>Croydon</x:v>
      </x:c>
      <x:c r="F2788" t="str">
        <x:v>Operative Skilled</x:v>
      </x:c>
      <x:c r="G2788" t="str">
        <x:v>383857A</x:v>
      </x:c>
      <x:c r="H2788" t="str">
        <x:v>EMCOR UK/Haleon</x:v>
      </x:c>
      <x:c r="I2788" t="n">
        <x:v>7</x:v>
      </x:c>
      <x:c r="J2788" t="str">
        <x:v>Worked</x:v>
      </x:c>
      <x:c r="K2788" t="str">
        <x:v>Employee 1500; home branch Croydon; assigned role Operative Skilled | Deployment branch: Croydon | Actual role: Operative Skilled | Jobs: 383857A | Customers: EMCOR UK/Haleon | Actual hours: 7.0; source records: 1</x:v>
      </x:c>
      <x:c r="L2788" t="str">
        <x:v>Include</x:v>
      </x:c>
      <x:c r="M2788"/>
      <x:c r="N2788"/>
    </x:row>
    <x:row r="2789">
      <x:c r="A2789" t="str">
        <x:v>Tom Taylor.|2026-06-30</x:v>
      </x:c>
      <x:c r="B2789" s="888" t="n">
        <x:v>46203</x:v>
      </x:c>
      <x:c r="C2789" t="str">
        <x:v>Tom Taylor.</x:v>
      </x:c>
      <x:c r="D2789" t="str">
        <x:v>Permanent</x:v>
      </x:c>
      <x:c r="E2789" t="str">
        <x:v>Croydon</x:v>
      </x:c>
      <x:c r="F2789" t="str">
        <x:v>Operative Skilled</x:v>
      </x:c>
      <x:c r="G2789" t="str">
        <x:v>402709</x:v>
      </x:c>
      <x:c r="H2789" t="str">
        <x:v>Global Outdoor Media Limited</x:v>
      </x:c>
      <x:c r="I2789" t="n">
        <x:v>9</x:v>
      </x:c>
      <x:c r="J2789" t="str">
        <x:v>Worked</x:v>
      </x:c>
      <x:c r="K2789" t="str">
        <x:v>Employee 1500; home branch Croydon; assigned role Operative Skilled | Deployment branch: Croydon | Actual role: Operative Skilled | Jobs: 402709 | Customers: Global Outdoor Media Limited | Actual hours: 9.0; source records: 1</x:v>
      </x:c>
      <x:c r="L2789" t="str">
        <x:v>Include</x:v>
      </x:c>
      <x:c r="M2789"/>
      <x:c r="N2789"/>
    </x:row>
    <x:row r="2790">
      <x:c r="A2790" t="str">
        <x:v>Trevor Kelly|2026-06-01</x:v>
      </x:c>
      <x:c r="B2790" s="888" t="n">
        <x:v>46174</x:v>
      </x:c>
      <x:c r="C2790" t="str">
        <x:v>Trevor Kelly</x:v>
      </x:c>
      <x:c r="D2790" t="str">
        <x:v>Permanent</x:v>
      </x:c>
      <x:c r="E2790" t="str">
        <x:v>Birmingham</x:v>
      </x:c>
      <x:c r="F2790" t="str">
        <x:v>Operative Porter</x:v>
      </x:c>
      <x:c r="G2790"/>
      <x:c r="H2790"/>
      <x:c r="I2790" t="n">
        <x:v>0</x:v>
      </x:c>
      <x:c r="J2790" t="str">
        <x:v>Annual leave</x:v>
      </x:c>
      <x:c r="K2790" t="str">
        <x:v>Employee 1390; home branch Birmingham; assigned role Operative Porter | Leave: Annual Leave (Hours) | Leave calendar basis: Variable-pattern period</x:v>
      </x:c>
      <x:c r="L2790" t="str">
        <x:v>Include</x:v>
      </x:c>
      <x:c r="M2790"/>
      <x:c r="N2790"/>
    </x:row>
    <x:row r="2791">
      <x:c r="A2791" t="str">
        <x:v>Trevor Kelly|2026-06-02</x:v>
      </x:c>
      <x:c r="B2791" s="888" t="n">
        <x:v>46175</x:v>
      </x:c>
      <x:c r="C2791" t="str">
        <x:v>Trevor Kelly</x:v>
      </x:c>
      <x:c r="D2791" t="str">
        <x:v>Permanent</x:v>
      </x:c>
      <x:c r="E2791" t="str">
        <x:v>Birmingham</x:v>
      </x:c>
      <x:c r="F2791" t="str">
        <x:v>Operative Porter</x:v>
      </x:c>
      <x:c r="G2791"/>
      <x:c r="H2791"/>
      <x:c r="I2791" t="n">
        <x:v>0</x:v>
      </x:c>
      <x:c r="J2791" t="str">
        <x:v>Annual leave</x:v>
      </x:c>
      <x:c r="K2791" t="str">
        <x:v>Employee 1390; home branch Birmingham; assigned role Operative Porter | Leave: Annual Leave (Hours) | Leave calendar basis: Variable-pattern period</x:v>
      </x:c>
      <x:c r="L2791" t="str">
        <x:v>Include</x:v>
      </x:c>
      <x:c r="M2791"/>
      <x:c r="N2791"/>
    </x:row>
    <x:row r="2792">
      <x:c r="A2792" t="str">
        <x:v>Trevor Kelly|2026-06-03</x:v>
      </x:c>
      <x:c r="B2792" s="888" t="n">
        <x:v>46176</x:v>
      </x:c>
      <x:c r="C2792" t="str">
        <x:v>Trevor Kelly</x:v>
      </x:c>
      <x:c r="D2792" t="str">
        <x:v>Permanent</x:v>
      </x:c>
      <x:c r="E2792" t="str">
        <x:v>Birmingham</x:v>
      </x:c>
      <x:c r="F2792" t="str">
        <x:v>Operative Porter</x:v>
      </x:c>
      <x:c r="G2792"/>
      <x:c r="H2792"/>
      <x:c r="I2792" t="n">
        <x:v>0</x:v>
      </x:c>
      <x:c r="J2792" t="str">
        <x:v>Annual leave</x:v>
      </x:c>
      <x:c r="K2792" t="str">
        <x:v>Employee 1390; home branch Birmingham; assigned role Operative Porter | Leave: Annual Leave (Hours) | Leave calendar basis: Variable-pattern period</x:v>
      </x:c>
      <x:c r="L2792" t="str">
        <x:v>Include</x:v>
      </x:c>
      <x:c r="M2792"/>
      <x:c r="N2792"/>
    </x:row>
    <x:row r="2793">
      <x:c r="A2793" t="str">
        <x:v>Trevor Kelly|2026-06-04</x:v>
      </x:c>
      <x:c r="B2793" s="888" t="n">
        <x:v>46177</x:v>
      </x:c>
      <x:c r="C2793" t="str">
        <x:v>Trevor Kelly</x:v>
      </x:c>
      <x:c r="D2793" t="str">
        <x:v>Permanent</x:v>
      </x:c>
      <x:c r="E2793" t="str">
        <x:v>Birmingham</x:v>
      </x:c>
      <x:c r="F2793" t="str">
        <x:v>Operative Porter</x:v>
      </x:c>
      <x:c r="G2793"/>
      <x:c r="H2793"/>
      <x:c r="I2793" t="n">
        <x:v>0</x:v>
      </x:c>
      <x:c r="J2793" t="str">
        <x:v>Annual leave</x:v>
      </x:c>
      <x:c r="K2793" t="str">
        <x:v>Employee 1390; home branch Birmingham; assigned role Operative Porter | Leave: Annual Leave (Hours) | Leave calendar basis: Variable-pattern period</x:v>
      </x:c>
      <x:c r="L2793" t="str">
        <x:v>Include</x:v>
      </x:c>
      <x:c r="M2793"/>
      <x:c r="N2793"/>
    </x:row>
    <x:row r="2794">
      <x:c r="A2794" t="str">
        <x:v>Trevor Kelly|2026-06-05</x:v>
      </x:c>
      <x:c r="B2794" s="888" t="n">
        <x:v>46178</x:v>
      </x:c>
      <x:c r="C2794" t="str">
        <x:v>Trevor Kelly</x:v>
      </x:c>
      <x:c r="D2794" t="str">
        <x:v>Permanent</x:v>
      </x:c>
      <x:c r="E2794" t="str">
        <x:v>Birmingham</x:v>
      </x:c>
      <x:c r="F2794" t="str">
        <x:v>Operative Porter</x:v>
      </x:c>
      <x:c r="G2794"/>
      <x:c r="H2794"/>
      <x:c r="I2794" t="n">
        <x:v>0</x:v>
      </x:c>
      <x:c r="J2794" t="str">
        <x:v>Annual leave</x:v>
      </x:c>
      <x:c r="K2794" t="str">
        <x:v>Employee 1390; home branch Birmingham; assigned role Operative Porter | Leave: Annual Leave (Hours) | Leave calendar basis: Variable-pattern period</x:v>
      </x:c>
      <x:c r="L2794" t="str">
        <x:v>Include</x:v>
      </x:c>
      <x:c r="M2794"/>
      <x:c r="N2794"/>
    </x:row>
    <x:row r="2795">
      <x:c r="A2795" t="str">
        <x:v>Trevor Kelly|2026-06-08</x:v>
      </x:c>
      <x:c r="B2795" s="888" t="n">
        <x:v>46181</x:v>
      </x:c>
      <x:c r="C2795" t="str">
        <x:v>Trevor Kelly</x:v>
      </x:c>
      <x:c r="D2795" t="str">
        <x:v>Permanent</x:v>
      </x:c>
      <x:c r="E2795" t="str">
        <x:v>Birmingham</x:v>
      </x:c>
      <x:c r="F2795" t="str">
        <x:v>Operative Porter</x:v>
      </x:c>
      <x:c r="G2795" t="str">
        <x:v>390743E</x:v>
      </x:c>
      <x:c r="H2795" t="str">
        <x:v>West Midlands Police - Facilities</x:v>
      </x:c>
      <x:c r="I2795" t="n">
        <x:v>9.25</x:v>
      </x:c>
      <x:c r="J2795" t="str">
        <x:v>Worked</x:v>
      </x:c>
      <x:c r="K2795" t="str">
        <x:v>Employee 1390; home branch Birmingham; assigned role Operative Porter | Deployment branch: Birmingham | Actual role: Operative Driver | Jobs: 390743E | Customers: West Midlands Police - Facilities | Actual hours: 9.2; source records: 1</x:v>
      </x:c>
      <x:c r="L2795" t="str">
        <x:v>Include</x:v>
      </x:c>
      <x:c r="M2795"/>
      <x:c r="N2795"/>
    </x:row>
    <x:row r="2796">
      <x:c r="A2796" t="str">
        <x:v>Trevor Kelly|2026-06-09</x:v>
      </x:c>
      <x:c r="B2796" s="888" t="n">
        <x:v>46182</x:v>
      </x:c>
      <x:c r="C2796" t="str">
        <x:v>Trevor Kelly</x:v>
      </x:c>
      <x:c r="D2796" t="str">
        <x:v>Permanent</x:v>
      </x:c>
      <x:c r="E2796" t="str">
        <x:v>Birmingham</x:v>
      </x:c>
      <x:c r="F2796" t="str">
        <x:v>Operative Porter</x:v>
      </x:c>
      <x:c r="G2796" t="str">
        <x:v>402532</x:v>
      </x:c>
      <x:c r="H2796" t="str">
        <x:v>HSBC - June 2026 Deliveries</x:v>
      </x:c>
      <x:c r="I2796" t="n">
        <x:v>5</x:v>
      </x:c>
      <x:c r="J2796" t="str">
        <x:v>Worked</x:v>
      </x:c>
      <x:c r="K2796" t="str">
        <x:v>Employee 1390; home branch Birmingham; assigned role Operative Porter | Deployment branch: Birmingham | Actual role: Operative Driver | Jobs: 402532 | Customers: HSBC - June 2026 Deliveries | Actual hours: 5.0; source records: 1</x:v>
      </x:c>
      <x:c r="L2796" t="str">
        <x:v>Include</x:v>
      </x:c>
      <x:c r="M2796"/>
      <x:c r="N2796"/>
    </x:row>
    <x:row r="2797">
      <x:c r="A2797" t="str">
        <x:v>Trevor Kelly|2026-06-10</x:v>
      </x:c>
      <x:c r="B2797" s="888" t="n">
        <x:v>46183</x:v>
      </x:c>
      <x:c r="C2797" t="str">
        <x:v>Trevor Kelly</x:v>
      </x:c>
      <x:c r="D2797" t="str">
        <x:v>Permanent</x:v>
      </x:c>
      <x:c r="E2797" t="str">
        <x:v>Birmingham</x:v>
      </x:c>
      <x:c r="F2797" t="str">
        <x:v>Operative Porter</x:v>
      </x:c>
      <x:c r="G2797" t="str">
        <x:v>394769</x:v>
      </x:c>
      <x:c r="H2797" t="str">
        <x:v>Cranfield University</x:v>
      </x:c>
      <x:c r="I2797" t="n">
        <x:v>10</x:v>
      </x:c>
      <x:c r="J2797" t="str">
        <x:v>Worked</x:v>
      </x:c>
      <x:c r="K2797" t="str">
        <x:v>Employee 1390; home branch Birmingham; assigned role Operative Porter | Deployment branch: Birmingham | Actual role: Operative Skilled | Jobs: 394769 | Customers: Cranfield University | Actual hours: 10.0; source records: 1</x:v>
      </x:c>
      <x:c r="L2797" t="str">
        <x:v>Include</x:v>
      </x:c>
      <x:c r="M2797"/>
      <x:c r="N2797"/>
    </x:row>
    <x:row r="2798">
      <x:c r="A2798" t="str">
        <x:v>Trevor Kelly|2026-06-11</x:v>
      </x:c>
      <x:c r="B2798" s="888" t="n">
        <x:v>46184</x:v>
      </x:c>
      <x:c r="C2798" t="str">
        <x:v>Trevor Kelly</x:v>
      </x:c>
      <x:c r="D2798" t="str">
        <x:v>Permanent</x:v>
      </x:c>
      <x:c r="E2798" t="str">
        <x:v>Birmingham</x:v>
      </x:c>
      <x:c r="F2798" t="str">
        <x:v>Operative Porter</x:v>
      </x:c>
      <x:c r="G2798" t="str">
        <x:v>402065</x:v>
      </x:c>
      <x:c r="H2798" t="str">
        <x:v>Equans Services Limited</x:v>
      </x:c>
      <x:c r="I2798" t="n">
        <x:v>6</x:v>
      </x:c>
      <x:c r="J2798" t="str">
        <x:v>Worked</x:v>
      </x:c>
      <x:c r="K2798" t="str">
        <x:v>Employee 1390; home branch Birmingham; assigned role Operative Porter | Deployment branch: Birmingham | Actual role: Operative Skilled | Jobs: 402065 | Customers: Equans Services Limited | Actual hours: 6.0; source records: 1</x:v>
      </x:c>
      <x:c r="L2798" t="str">
        <x:v>Include</x:v>
      </x:c>
      <x:c r="M2798"/>
      <x:c r="N2798"/>
    </x:row>
    <x:row r="2799">
      <x:c r="A2799" t="str">
        <x:v>Trevor Kelly|2026-06-12</x:v>
      </x:c>
      <x:c r="B2799" s="888" t="n">
        <x:v>46185</x:v>
      </x:c>
      <x:c r="C2799" t="str">
        <x:v>Trevor Kelly</x:v>
      </x:c>
      <x:c r="D2799" t="str">
        <x:v>Permanent</x:v>
      </x:c>
      <x:c r="E2799" t="str">
        <x:v>Birmingham</x:v>
      </x:c>
      <x:c r="F2799" t="str">
        <x:v>Operative Porter</x:v>
      </x:c>
      <x:c r="G2799" t="str">
        <x:v>402065</x:v>
      </x:c>
      <x:c r="H2799" t="str">
        <x:v>Equans Services Limited</x:v>
      </x:c>
      <x:c r="I2799" t="n">
        <x:v>7</x:v>
      </x:c>
      <x:c r="J2799" t="str">
        <x:v>Worked</x:v>
      </x:c>
      <x:c r="K2799" t="str">
        <x:v>Employee 1390; home branch Birmingham; assigned role Operative Porter | Deployment branch: Birmingham | Actual role: Operative Skilled | Jobs: 402065 | Customers: Equans Services Limited | Actual hours: 7.0; source records: 1</x:v>
      </x:c>
      <x:c r="L2799" t="str">
        <x:v>Include</x:v>
      </x:c>
      <x:c r="M2799"/>
      <x:c r="N2799"/>
    </x:row>
    <x:row r="2800">
      <x:c r="A2800" t="str">
        <x:v>Trevor Kelly|2026-06-15</x:v>
      </x:c>
      <x:c r="B2800" s="888" t="n">
        <x:v>46188</x:v>
      </x:c>
      <x:c r="C2800" t="str">
        <x:v>Trevor Kelly</x:v>
      </x:c>
      <x:c r="D2800" t="str">
        <x:v>Permanent</x:v>
      </x:c>
      <x:c r="E2800" t="str">
        <x:v>Birmingham</x:v>
      </x:c>
      <x:c r="F2800" t="str">
        <x:v>Operative Porter</x:v>
      </x:c>
      <x:c r="G2800" t="str">
        <x:v>402152</x:v>
      </x:c>
      <x:c r="H2800" t="str">
        <x:v>West Midlands Police Authority</x:v>
      </x:c>
      <x:c r="I2800" t="n">
        <x:v>7</x:v>
      </x:c>
      <x:c r="J2800" t="str">
        <x:v>Worked</x:v>
      </x:c>
      <x:c r="K2800" t="str">
        <x:v>Employee 1390; home branch Birmingham; assigned role Operative Porter | Deployment branch: Birmingham | Actual role: Operative Skilled | Jobs: 402152 | Customers: West Midlands Police Authority | Actual hours: 7.0; source records: 1</x:v>
      </x:c>
      <x:c r="L2800" t="str">
        <x:v>Include</x:v>
      </x:c>
      <x:c r="M2800"/>
      <x:c r="N2800"/>
    </x:row>
    <x:row r="2801">
      <x:c r="A2801" t="str">
        <x:v>Trevor Kelly|2026-06-16</x:v>
      </x:c>
      <x:c r="B2801" s="888" t="n">
        <x:v>46189</x:v>
      </x:c>
      <x:c r="C2801" t="str">
        <x:v>Trevor Kelly</x:v>
      </x:c>
      <x:c r="D2801" t="str">
        <x:v>Permanent</x:v>
      </x:c>
      <x:c r="E2801" t="str">
        <x:v>Birmingham</x:v>
      </x:c>
      <x:c r="F2801" t="str">
        <x:v>Operative Porter</x:v>
      </x:c>
      <x:c r="G2801" t="str">
        <x:v>399504D</x:v>
      </x:c>
      <x:c r="H2801" t="str">
        <x:v>West Midlands Police</x:v>
      </x:c>
      <x:c r="I2801" t="n">
        <x:v>8.5</x:v>
      </x:c>
      <x:c r="J2801" t="str">
        <x:v>Worked</x:v>
      </x:c>
      <x:c r="K2801" t="str">
        <x:v>Employee 1390; home branch Birmingham; assigned role Operative Porter | Deployment branch: Birmingham | Actual role: Operative Skilled | Jobs: 399504D | Customers: West Midlands Police | Actual hours: 8.5; source records: 1</x:v>
      </x:c>
      <x:c r="L2801" t="str">
        <x:v>Include</x:v>
      </x:c>
      <x:c r="M2801"/>
      <x:c r="N2801"/>
    </x:row>
    <x:row r="2802">
      <x:c r="A2802" t="str">
        <x:v>Trevor Kelly|2026-06-17</x:v>
      </x:c>
      <x:c r="B2802" s="888" t="n">
        <x:v>46190</x:v>
      </x:c>
      <x:c r="C2802" t="str">
        <x:v>Trevor Kelly</x:v>
      </x:c>
      <x:c r="D2802" t="str">
        <x:v>Permanent</x:v>
      </x:c>
      <x:c r="E2802" t="str">
        <x:v>Birmingham</x:v>
      </x:c>
      <x:c r="F2802" t="str">
        <x:v>Operative Porter</x:v>
      </x:c>
      <x:c r="G2802" t="str">
        <x:v>399504D</x:v>
      </x:c>
      <x:c r="H2802" t="str">
        <x:v>West Midlands Police</x:v>
      </x:c>
      <x:c r="I2802" t="n">
        <x:v>8.5</x:v>
      </x:c>
      <x:c r="J2802" t="str">
        <x:v>Worked</x:v>
      </x:c>
      <x:c r="K2802" t="str">
        <x:v>Employee 1390; home branch Birmingham; assigned role Operative Porter | Deployment branch: Birmingham | Actual role: Operative Skilled | Jobs: 399504D | Customers: West Midlands Police | Actual hours: 8.5; source records: 1</x:v>
      </x:c>
      <x:c r="L2802" t="str">
        <x:v>Include</x:v>
      </x:c>
      <x:c r="M2802"/>
      <x:c r="N2802"/>
    </x:row>
    <x:row r="2803">
      <x:c r="A2803" t="str">
        <x:v>Trevor Kelly|2026-06-18</x:v>
      </x:c>
      <x:c r="B2803" s="888" t="n">
        <x:v>46191</x:v>
      </x:c>
      <x:c r="C2803" t="str">
        <x:v>Trevor Kelly</x:v>
      </x:c>
      <x:c r="D2803" t="str">
        <x:v>Permanent</x:v>
      </x:c>
      <x:c r="E2803" t="str">
        <x:v>Birmingham</x:v>
      </x:c>
      <x:c r="F2803" t="str">
        <x:v>Operative Porter</x:v>
      </x:c>
      <x:c r="G2803" t="str">
        <x:v>399504D</x:v>
      </x:c>
      <x:c r="H2803" t="str">
        <x:v>West Midlands Police</x:v>
      </x:c>
      <x:c r="I2803" t="n">
        <x:v>8.5</x:v>
      </x:c>
      <x:c r="J2803" t="str">
        <x:v>Worked</x:v>
      </x:c>
      <x:c r="K2803" t="str">
        <x:v>Employee 1390; home branch Birmingham; assigned role Operative Porter | Deployment branch: Birmingham | Actual role: Operative Skilled | Jobs: 399504D | Customers: West Midlands Police | Actual hours: 8.5; source records: 1</x:v>
      </x:c>
      <x:c r="L2803" t="str">
        <x:v>Include</x:v>
      </x:c>
      <x:c r="M2803"/>
      <x:c r="N2803"/>
    </x:row>
    <x:row r="2804">
      <x:c r="A2804" t="str">
        <x:v>Trevor Kelly|2026-06-19</x:v>
      </x:c>
      <x:c r="B2804" s="888" t="n">
        <x:v>46192</x:v>
      </x:c>
      <x:c r="C2804" t="str">
        <x:v>Trevor Kelly</x:v>
      </x:c>
      <x:c r="D2804" t="str">
        <x:v>Permanent</x:v>
      </x:c>
      <x:c r="E2804" t="str">
        <x:v>Birmingham</x:v>
      </x:c>
      <x:c r="F2804" t="str">
        <x:v>Operative Porter</x:v>
      </x:c>
      <x:c r="G2804" t="str">
        <x:v>390743E</x:v>
      </x:c>
      <x:c r="H2804" t="str">
        <x:v>West Midlands Police - Facilities</x:v>
      </x:c>
      <x:c r="I2804" t="n">
        <x:v>9</x:v>
      </x:c>
      <x:c r="J2804" t="str">
        <x:v>Worked</x:v>
      </x:c>
      <x:c r="K2804" t="str">
        <x:v>Employee 1390; home branch Birmingham; assigned role Operative Porter | Deployment branch: Birmingham | Actual role: Operative Driver | Jobs: 390743E | Customers: West Midlands Police - Facilities | Actual hours: 9.0; source records: 1</x:v>
      </x:c>
      <x:c r="L2804" t="str">
        <x:v>Include</x:v>
      </x:c>
      <x:c r="M2804"/>
      <x:c r="N2804"/>
    </x:row>
    <x:row r="2805">
      <x:c r="A2805" t="str">
        <x:v>Trevor Kelly|2026-06-22</x:v>
      </x:c>
      <x:c r="B2805" s="888" t="n">
        <x:v>46195</x:v>
      </x:c>
      <x:c r="C2805" t="str">
        <x:v>Trevor Kelly</x:v>
      </x:c>
      <x:c r="D2805" t="str">
        <x:v>Permanent</x:v>
      </x:c>
      <x:c r="E2805" t="str">
        <x:v>Birmingham</x:v>
      </x:c>
      <x:c r="F2805" t="str">
        <x:v>Operative Porter</x:v>
      </x:c>
      <x:c r="G2805" t="str">
        <x:v>400345D, 402925</x:v>
      </x:c>
      <x:c r="H2805" t="str">
        <x:v>West Midlands Police</x:v>
      </x:c>
      <x:c r="I2805" t="n">
        <x:v>5.5</x:v>
      </x:c>
      <x:c r="J2805" t="str">
        <x:v>Worked — 2 records</x:v>
      </x:c>
      <x:c r="K2805" t="str">
        <x:v>Employee 1390; home branch Birmingham; assigned role Operative Porter | Deployment branch: Birmingham | Actual role: Operative Driver | Jobs: 400345D, 402925 | Customers: West Midlands Police | Actual hours: 5.5; source records: 2</x:v>
      </x:c>
      <x:c r="L2805" t="str">
        <x:v>Include</x:v>
      </x:c>
      <x:c r="M2805"/>
      <x:c r="N2805"/>
    </x:row>
    <x:row r="2806">
      <x:c r="A2806" t="str">
        <x:v>Trevor Kelly|2026-06-23</x:v>
      </x:c>
      <x:c r="B2806" s="888" t="n">
        <x:v>46196</x:v>
      </x:c>
      <x:c r="C2806" t="str">
        <x:v>Trevor Kelly</x:v>
      </x:c>
      <x:c r="D2806" t="str">
        <x:v>Permanent</x:v>
      </x:c>
      <x:c r="E2806" t="str">
        <x:v>Birmingham</x:v>
      </x:c>
      <x:c r="F2806" t="str">
        <x:v>Operative Porter</x:v>
      </x:c>
      <x:c r="G2806" t="str">
        <x:v>399504D</x:v>
      </x:c>
      <x:c r="H2806" t="str">
        <x:v>West Midlands Police</x:v>
      </x:c>
      <x:c r="I2806" t="n">
        <x:v>8</x:v>
      </x:c>
      <x:c r="J2806" t="str">
        <x:v>Worked</x:v>
      </x:c>
      <x:c r="K2806" t="str">
        <x:v>Employee 1390; home branch Birmingham; assigned role Operative Porter | Deployment branch: Birmingham | Actual role: Operative Skilled | Jobs: 399504D | Customers: West Midlands Police | Actual hours: 8.0; source records: 1</x:v>
      </x:c>
      <x:c r="L2806" t="str">
        <x:v>Include</x:v>
      </x:c>
      <x:c r="M2806"/>
      <x:c r="N2806"/>
    </x:row>
    <x:row r="2807">
      <x:c r="A2807" t="str">
        <x:v>Trevor Kelly|2026-06-24</x:v>
      </x:c>
      <x:c r="B2807" s="888" t="n">
        <x:v>46197</x:v>
      </x:c>
      <x:c r="C2807" t="str">
        <x:v>Trevor Kelly</x:v>
      </x:c>
      <x:c r="D2807" t="str">
        <x:v>Permanent</x:v>
      </x:c>
      <x:c r="E2807" t="str">
        <x:v>Birmingham</x:v>
      </x:c>
      <x:c r="F2807" t="str">
        <x:v>Operative Porter</x:v>
      </x:c>
      <x:c r="G2807" t="str">
        <x:v>399504D</x:v>
      </x:c>
      <x:c r="H2807" t="str">
        <x:v>West Midlands Police</x:v>
      </x:c>
      <x:c r="I2807" t="n">
        <x:v>8.5</x:v>
      </x:c>
      <x:c r="J2807" t="str">
        <x:v>Worked</x:v>
      </x:c>
      <x:c r="K2807" t="str">
        <x:v>Employee 1390; home branch Birmingham; assigned role Operative Porter | Deployment branch: Birmingham | Actual role: Operative Skilled | Jobs: 399504D | Customers: West Midlands Police | Actual hours: 8.5; source records: 1</x:v>
      </x:c>
      <x:c r="L2807" t="str">
        <x:v>Include</x:v>
      </x:c>
      <x:c r="M2807"/>
      <x:c r="N2807"/>
    </x:row>
    <x:row r="2808">
      <x:c r="A2808" t="str">
        <x:v>Trevor Kelly|2026-06-25</x:v>
      </x:c>
      <x:c r="B2808" s="888" t="n">
        <x:v>46198</x:v>
      </x:c>
      <x:c r="C2808" t="str">
        <x:v>Trevor Kelly</x:v>
      </x:c>
      <x:c r="D2808" t="str">
        <x:v>Permanent</x:v>
      </x:c>
      <x:c r="E2808" t="str">
        <x:v>Birmingham</x:v>
      </x:c>
      <x:c r="F2808" t="str">
        <x:v>Operative Porter</x:v>
      </x:c>
      <x:c r="G2808" t="str">
        <x:v>399755, 400158C</x:v>
      </x:c>
      <x:c r="H2808" t="str">
        <x:v>West Midlands Police</x:v>
      </x:c>
      <x:c r="I2808" t="n">
        <x:v>14</x:v>
      </x:c>
      <x:c r="J2808" t="str">
        <x:v>Worked — 2 records</x:v>
      </x:c>
      <x:c r="K2808" t="str">
        <x:v>Employee 1390; home branch Birmingham; assigned role Operative Porter | Deployment branch: Birmingham | Actual role: Operative Skilled | Jobs: 399755, 400158C | Customers: West Midlands Police | Actual hours: 14.0; source records: 2</x:v>
      </x:c>
      <x:c r="L2808" t="str">
        <x:v>Include</x:v>
      </x:c>
      <x:c r="M2808"/>
      <x:c r="N2808"/>
    </x:row>
    <x:row r="2809">
      <x:c r="A2809" t="str">
        <x:v>Trevor Kelly|2026-06-26</x:v>
      </x:c>
      <x:c r="B2809" s="888" t="n">
        <x:v>46199</x:v>
      </x:c>
      <x:c r="C2809" t="str">
        <x:v>Trevor Kelly</x:v>
      </x:c>
      <x:c r="D2809" t="str">
        <x:v>Permanent</x:v>
      </x:c>
      <x:c r="E2809" t="str">
        <x:v>Birmingham</x:v>
      </x:c>
      <x:c r="F2809" t="str">
        <x:v>Operative Porter</x:v>
      </x:c>
      <x:c r="G2809" t="str">
        <x:v>399504D</x:v>
      </x:c>
      <x:c r="H2809" t="str">
        <x:v>West Midlands Police</x:v>
      </x:c>
      <x:c r="I2809" t="n">
        <x:v>8.5</x:v>
      </x:c>
      <x:c r="J2809" t="str">
        <x:v>Worked</x:v>
      </x:c>
      <x:c r="K2809" t="str">
        <x:v>Employee 1390; home branch Birmingham; assigned role Operative Porter | Deployment branch: Birmingham | Actual role: Operative Skilled | Jobs: 399504D | Customers: West Midlands Police | Actual hours: 8.5; source records: 1</x:v>
      </x:c>
      <x:c r="L2809" t="str">
        <x:v>Include</x:v>
      </x:c>
      <x:c r="M2809"/>
      <x:c r="N2809"/>
    </x:row>
    <x:row r="2810">
      <x:c r="A2810" t="str">
        <x:v>Trevor Kelly|2026-06-29</x:v>
      </x:c>
      <x:c r="B2810" s="888" t="n">
        <x:v>46202</x:v>
      </x:c>
      <x:c r="C2810" t="str">
        <x:v>Trevor Kelly</x:v>
      </x:c>
      <x:c r="D2810" t="str">
        <x:v>Permanent</x:v>
      </x:c>
      <x:c r="E2810" t="str">
        <x:v>Birmingham</x:v>
      </x:c>
      <x:c r="F2810" t="str">
        <x:v>Operative Porter</x:v>
      </x:c>
      <x:c r="G2810" t="str">
        <x:v>396008</x:v>
      </x:c>
      <x:c r="H2810" t="str">
        <x:v>HSBC - Branch Audits (1)</x:v>
      </x:c>
      <x:c r="I2810" t="n">
        <x:v>9</x:v>
      </x:c>
      <x:c r="J2810" t="str">
        <x:v>Worked</x:v>
      </x:c>
      <x:c r="K2810" t="str">
        <x:v>Employee 1390; home branch Birmingham; assigned role Operative Porter | Deployment branch: Birmingham | Actual role: Operative Skilled | Jobs: 396008 | Customers: HSBC - Branch Audits (1) | Actual hours: 9.0; source records: 1</x:v>
      </x:c>
      <x:c r="L2810" t="str">
        <x:v>Include</x:v>
      </x:c>
      <x:c r="M2810"/>
      <x:c r="N2810"/>
    </x:row>
    <x:row r="2811">
      <x:c r="A2811" t="str">
        <x:v>Trevor Kelly|2026-06-30</x:v>
      </x:c>
      <x:c r="B2811" s="888" t="n">
        <x:v>46203</x:v>
      </x:c>
      <x:c r="C2811" t="str">
        <x:v>Trevor Kelly</x:v>
      </x:c>
      <x:c r="D2811" t="str">
        <x:v>Permanent</x:v>
      </x:c>
      <x:c r="E2811" t="str">
        <x:v>Birmingham</x:v>
      </x:c>
      <x:c r="F2811" t="str">
        <x:v>Operative Porter</x:v>
      </x:c>
      <x:c r="G2811" t="str">
        <x:v>402916</x:v>
      </x:c>
      <x:c r="H2811" t="str">
        <x:v>Equans Services Limited</x:v>
      </x:c>
      <x:c r="I2811" t="n">
        <x:v>8</x:v>
      </x:c>
      <x:c r="J2811" t="str">
        <x:v>Worked — 2 records</x:v>
      </x:c>
      <x:c r="K2811" t="str">
        <x:v>Employee 1390; home branch Birmingham; assigned role Operative Porter | Deployment branch: Birmingham | Actual role: Operative Skilled | Jobs: 402916 | Customers: Equans Services Limited | Actual hours: 8.0; source records: 2</x:v>
      </x:c>
      <x:c r="L2811" t="str">
        <x:v>Include</x:v>
      </x:c>
      <x:c r="M2811"/>
      <x:c r="N2811"/>
    </x:row>
    <x:row r="2812">
      <x:c r="A2812" t="str">
        <x:v>W Barnett.|2026-06-01</x:v>
      </x:c>
      <x:c r="B2812" s="888" t="n">
        <x:v>46174</x:v>
      </x:c>
      <x:c r="C2812" t="str">
        <x:v>W Barnett.</x:v>
      </x:c>
      <x:c r="D2812" t="str">
        <x:v>Permanent</x:v>
      </x:c>
      <x:c r="E2812" t="str">
        <x:v>Thurrock</x:v>
      </x:c>
      <x:c r="F2812" t="str">
        <x:v>Operative Porter</x:v>
      </x:c>
      <x:c r="G2812" t="str">
        <x:v>400991</x:v>
      </x:c>
      <x:c r="H2812" t="str">
        <x:v>Peabody</x:v>
      </x:c>
      <x:c r="I2812" t="n">
        <x:v>4</x:v>
      </x:c>
      <x:c r="J2812" t="str">
        <x:v>Worked</x:v>
      </x:c>
      <x:c r="K2812" t="str">
        <x:v>Employee 2300; home branch Thurrock; assigned role Operative Porter | Deployment branch: Thurrock | Actual role: Operative Porter | Jobs: 400991 | Customers: Peabody | Actual hours: 4.0; source records: 1</x:v>
      </x:c>
      <x:c r="L2812" t="str">
        <x:v>Include</x:v>
      </x:c>
      <x:c r="M2812"/>
      <x:c r="N2812"/>
    </x:row>
    <x:row r="2813">
      <x:c r="A2813" t="str">
        <x:v>W Barnett.|2026-06-02</x:v>
      </x:c>
      <x:c r="B2813" s="888" t="n">
        <x:v>46175</x:v>
      </x:c>
      <x:c r="C2813" t="str">
        <x:v>W Barnett.</x:v>
      </x:c>
      <x:c r="D2813" t="str">
        <x:v>Permanent</x:v>
      </x:c>
      <x:c r="E2813" t="str">
        <x:v>Thurrock</x:v>
      </x:c>
      <x:c r="F2813" t="str">
        <x:v>Operative Porter</x:v>
      </x:c>
      <x:c r="G2813" t="str">
        <x:v>401911</x:v>
      </x:c>
      <x:c r="H2813" t="str">
        <x:v>Haringey Council</x:v>
      </x:c>
      <x:c r="I2813" t="n">
        <x:v>7.5</x:v>
      </x:c>
      <x:c r="J2813" t="str">
        <x:v>Worked</x:v>
      </x:c>
      <x:c r="K2813" t="str">
        <x:v>Employee 2300; home branch Thurrock; assigned role Operative Porter | Deployment branch: Thurrock | Actual role: Operative Porter | Jobs: 401911 | Customers: Haringey Council | Actual hours: 7.5; source records: 1</x:v>
      </x:c>
      <x:c r="L2813" t="str">
        <x:v>Include</x:v>
      </x:c>
      <x:c r="M2813"/>
      <x:c r="N2813"/>
    </x:row>
    <x:row r="2814">
      <x:c r="A2814" t="str">
        <x:v>W Barnett.|2026-06-03</x:v>
      </x:c>
      <x:c r="B2814" s="888" t="n">
        <x:v>46176</x:v>
      </x:c>
      <x:c r="C2814" t="str">
        <x:v>W Barnett.</x:v>
      </x:c>
      <x:c r="D2814" t="str">
        <x:v>Permanent</x:v>
      </x:c>
      <x:c r="E2814" t="str">
        <x:v>Thurrock</x:v>
      </x:c>
      <x:c r="F2814" t="str">
        <x:v>Operative Porter</x:v>
      </x:c>
      <x:c r="G2814" t="str">
        <x:v>402097</x:v>
      </x:c>
      <x:c r="H2814" t="str">
        <x:v>Bank of New York Mellon</x:v>
      </x:c>
      <x:c r="I2814" t="n">
        <x:v>5.5</x:v>
      </x:c>
      <x:c r="J2814" t="str">
        <x:v>Worked</x:v>
      </x:c>
      <x:c r="K2814" t="str">
        <x:v>Employee 2300; home branch Thurrock; assigned role Operative Porter | Deployment branch: Thurrock | Actual role: Operative Porter | Jobs: 402097 | Customers: Bank of New York Mellon | Actual hours: 5.5; source records: 1</x:v>
      </x:c>
      <x:c r="L2814" t="str">
        <x:v>Include</x:v>
      </x:c>
      <x:c r="M2814"/>
      <x:c r="N2814"/>
    </x:row>
    <x:row r="2815">
      <x:c r="A2815" t="str">
        <x:v>W Barnett.|2026-06-04</x:v>
      </x:c>
      <x:c r="B2815" s="888" t="n">
        <x:v>46177</x:v>
      </x:c>
      <x:c r="C2815" t="str">
        <x:v>W Barnett.</x:v>
      </x:c>
      <x:c r="D2815" t="str">
        <x:v>Permanent</x:v>
      </x:c>
      <x:c r="E2815" t="str">
        <x:v>Thurrock</x:v>
      </x:c>
      <x:c r="F2815" t="str">
        <x:v>Operative Porter</x:v>
      </x:c>
      <x:c r="G2815"/>
      <x:c r="H2815"/>
      <x:c r="I2815" t="n">
        <x:v>0</x:v>
      </x:c>
      <x:c r="J2815" t="str">
        <x:v>Other leave — Unpaid Leave (Authorised)</x:v>
      </x:c>
      <x:c r="K2815" t="str">
        <x:v>Employee 2300; home branch Thurrock; assigned role Operative Porter | Leave: Unpaid Leave (Authorised) | Leave calendar basis: Fixed schedule</x:v>
      </x:c>
      <x:c r="L2815" t="str">
        <x:v>Include</x:v>
      </x:c>
      <x:c r="M2815"/>
      <x:c r="N2815"/>
    </x:row>
    <x:row r="2816">
      <x:c r="A2816" t="str">
        <x:v>W Barnett.|2026-06-05</x:v>
      </x:c>
      <x:c r="B2816" s="888" t="n">
        <x:v>46178</x:v>
      </x:c>
      <x:c r="C2816" t="str">
        <x:v>W Barnett.</x:v>
      </x:c>
      <x:c r="D2816" t="str">
        <x:v>Permanent</x:v>
      </x:c>
      <x:c r="E2816" t="str">
        <x:v>Thurrock</x:v>
      </x:c>
      <x:c r="F2816" t="str">
        <x:v>Operative Porter</x:v>
      </x:c>
      <x:c r="G2816"/>
      <x:c r="H2816"/>
      <x:c r="I2816" t="n">
        <x:v>0</x:v>
      </x:c>
      <x:c r="J2816" t="str">
        <x:v>Other leave — Unpaid Leave (Authorised)</x:v>
      </x:c>
      <x:c r="K2816" t="str">
        <x:v>Employee 2300; home branch Thurrock; assigned role Operative Porter | Leave: Unpaid Leave (Authorised) | Leave calendar basis: Fixed schedule</x:v>
      </x:c>
      <x:c r="L2816" t="str">
        <x:v>Include</x:v>
      </x:c>
      <x:c r="M2816"/>
      <x:c r="N2816"/>
    </x:row>
    <x:row r="2817">
      <x:c r="A2817" t="str">
        <x:v>W Barnett.|2026-06-08</x:v>
      </x:c>
      <x:c r="B2817" s="888" t="n">
        <x:v>46181</x:v>
      </x:c>
      <x:c r="C2817" t="str">
        <x:v>W Barnett.</x:v>
      </x:c>
      <x:c r="D2817" t="str">
        <x:v>Permanent</x:v>
      </x:c>
      <x:c r="E2817" t="str">
        <x:v>Thurrock</x:v>
      </x:c>
      <x:c r="F2817" t="str">
        <x:v>Operative Porter</x:v>
      </x:c>
      <x:c r="G2817" t="str">
        <x:v>402520</x:v>
      </x:c>
      <x:c r="H2817" t="str">
        <x:v>London Metropolitan University</x:v>
      </x:c>
      <x:c r="I2817" t="n">
        <x:v>7</x:v>
      </x:c>
      <x:c r="J2817" t="str">
        <x:v>Worked</x:v>
      </x:c>
      <x:c r="K2817" t="str">
        <x:v>Employee 2300; home branch Thurrock; assigned role Operative Porter | Deployment branch: Thurrock | Actual role: Operative Porter | Jobs: 402520 | Customers: London Metropolitan University | Actual hours: 7.0; source records: 1</x:v>
      </x:c>
      <x:c r="L2817" t="str">
        <x:v>Include</x:v>
      </x:c>
      <x:c r="M2817"/>
      <x:c r="N2817"/>
    </x:row>
    <x:row r="2818">
      <x:c r="A2818" t="str">
        <x:v>W Barnett.|2026-06-09</x:v>
      </x:c>
      <x:c r="B2818" s="888" t="n">
        <x:v>46182</x:v>
      </x:c>
      <x:c r="C2818" t="str">
        <x:v>W Barnett.</x:v>
      </x:c>
      <x:c r="D2818" t="str">
        <x:v>Permanent</x:v>
      </x:c>
      <x:c r="E2818" t="str">
        <x:v>Thurrock</x:v>
      </x:c>
      <x:c r="F2818" t="str">
        <x:v>Operative Porter</x:v>
      </x:c>
      <x:c r="G2818" t="str">
        <x:v>402674</x:v>
      </x:c>
      <x:c r="H2818" t="str">
        <x:v>London Metropolitan University</x:v>
      </x:c>
      <x:c r="I2818" t="n">
        <x:v>7.5</x:v>
      </x:c>
      <x:c r="J2818" t="str">
        <x:v>Worked</x:v>
      </x:c>
      <x:c r="K2818" t="str">
        <x:v>Employee 2300; home branch Thurrock; assigned role Operative Porter | Deployment branch: Thurrock | Actual role: Operative Porter | Jobs: 402674 | Customers: London Metropolitan University | Actual hours: 7.5; source records: 1</x:v>
      </x:c>
      <x:c r="L2818" t="str">
        <x:v>Include</x:v>
      </x:c>
      <x:c r="M2818"/>
      <x:c r="N2818"/>
    </x:row>
    <x:row r="2819">
      <x:c r="A2819" t="str">
        <x:v>W Barnett.|2026-06-10</x:v>
      </x:c>
      <x:c r="B2819" s="888" t="n">
        <x:v>46183</x:v>
      </x:c>
      <x:c r="C2819" t="str">
        <x:v>W Barnett.</x:v>
      </x:c>
      <x:c r="D2819" t="str">
        <x:v>Permanent</x:v>
      </x:c>
      <x:c r="E2819" t="str">
        <x:v>Thurrock</x:v>
      </x:c>
      <x:c r="F2819" t="str">
        <x:v>Operative Porter</x:v>
      </x:c>
      <x:c r="G2819" t="str">
        <x:v>402674</x:v>
      </x:c>
      <x:c r="H2819" t="str">
        <x:v>London Metropolitan University</x:v>
      </x:c>
      <x:c r="I2819" t="n">
        <x:v>7.5</x:v>
      </x:c>
      <x:c r="J2819" t="str">
        <x:v>Worked</x:v>
      </x:c>
      <x:c r="K2819" t="str">
        <x:v>Employee 2300; home branch Thurrock; assigned role Operative Porter | Deployment branch: Thurrock | Actual role: Operative Porter | Jobs: 402674 | Customers: London Metropolitan University | Actual hours: 7.5; source records: 1</x:v>
      </x:c>
      <x:c r="L2819" t="str">
        <x:v>Include</x:v>
      </x:c>
      <x:c r="M2819"/>
      <x:c r="N2819"/>
    </x:row>
    <x:row r="2820">
      <x:c r="A2820" t="str">
        <x:v>W Barnett.|2026-06-11</x:v>
      </x:c>
      <x:c r="B2820" s="888" t="n">
        <x:v>46184</x:v>
      </x:c>
      <x:c r="C2820" t="str">
        <x:v>W Barnett.</x:v>
      </x:c>
      <x:c r="D2820" t="str">
        <x:v>Permanent</x:v>
      </x:c>
      <x:c r="E2820" t="str">
        <x:v>Thurrock</x:v>
      </x:c>
      <x:c r="F2820" t="str">
        <x:v>Operative Porter</x:v>
      </x:c>
      <x:c r="G2820" t="str">
        <x:v>402792</x:v>
      </x:c>
      <x:c r="H2820" t="str">
        <x:v>London Metropolitan University</x:v>
      </x:c>
      <x:c r="I2820" t="n">
        <x:v>7</x:v>
      </x:c>
      <x:c r="J2820" t="str">
        <x:v>Worked</x:v>
      </x:c>
      <x:c r="K2820" t="str">
        <x:v>Employee 2300; home branch Thurrock; assigned role Operative Porter | Deployment branch: Thurrock | Actual role: Operative Porter | Jobs: 402792 | Customers: London Metropolitan University | Actual hours: 7.0; source records: 1</x:v>
      </x:c>
      <x:c r="L2820" t="str">
        <x:v>Include</x:v>
      </x:c>
      <x:c r="M2820"/>
      <x:c r="N2820"/>
    </x:row>
    <x:row r="2821">
      <x:c r="A2821" t="str">
        <x:v>W Barnett.|2026-06-12</x:v>
      </x:c>
      <x:c r="B2821" s="888" t="n">
        <x:v>46185</x:v>
      </x:c>
      <x:c r="C2821" t="str">
        <x:v>W Barnett.</x:v>
      </x:c>
      <x:c r="D2821" t="str">
        <x:v>Permanent</x:v>
      </x:c>
      <x:c r="E2821" t="str">
        <x:v>Thurrock</x:v>
      </x:c>
      <x:c r="F2821" t="str">
        <x:v>Operative Porter</x:v>
      </x:c>
      <x:c r="G2821" t="str">
        <x:v>402329</x:v>
      </x:c>
      <x:c r="H2821" t="str">
        <x:v>Moody's Corporation/JLL</x:v>
      </x:c>
      <x:c r="I2821" t="n">
        <x:v>10</x:v>
      </x:c>
      <x:c r="J2821" t="str">
        <x:v>Worked</x:v>
      </x:c>
      <x:c r="K2821" t="str">
        <x:v>Employee 2300; home branch Thurrock; assigned role Operative Porter | Deployment branch: Thurrock | Actual role: Operative Porter | Jobs: 402329 | Customers: Moody's Corporation/JLL | Actual hours: 10.0; source records: 1</x:v>
      </x:c>
      <x:c r="L2821" t="str">
        <x:v>Include</x:v>
      </x:c>
      <x:c r="M2821"/>
      <x:c r="N2821"/>
    </x:row>
    <x:row r="2822">
      <x:c r="A2822" t="str">
        <x:v>W Barnett.|2026-06-15</x:v>
      </x:c>
      <x:c r="B2822" s="888" t="n">
        <x:v>46188</x:v>
      </x:c>
      <x:c r="C2822" t="str">
        <x:v>W Barnett.</x:v>
      </x:c>
      <x:c r="D2822" t="str">
        <x:v>Permanent</x:v>
      </x:c>
      <x:c r="E2822" t="str">
        <x:v>Thurrock</x:v>
      </x:c>
      <x:c r="F2822" t="str">
        <x:v>Operative Porter</x:v>
      </x:c>
      <x:c r="G2822" t="str">
        <x:v>402555A</x:v>
      </x:c>
      <x:c r="H2822" t="str">
        <x:v>Fidelis Marketing Limited</x:v>
      </x:c>
      <x:c r="I2822" t="n">
        <x:v>8</x:v>
      </x:c>
      <x:c r="J2822" t="str">
        <x:v>Worked</x:v>
      </x:c>
      <x:c r="K2822" t="str">
        <x:v>Employee 2300; home branch Thurrock; assigned role Operative Porter | Deployment branch: Thurrock | Actual role: Operative Porter | Jobs: 402555A | Customers: Fidelis Marketing Limited | Actual hours: 8.0; source records: 1</x:v>
      </x:c>
      <x:c r="L2822" t="str">
        <x:v>Include</x:v>
      </x:c>
      <x:c r="M2822"/>
      <x:c r="N2822"/>
    </x:row>
    <x:row r="2823">
      <x:c r="A2823" t="str">
        <x:v>W Barnett.|2026-06-16</x:v>
      </x:c>
      <x:c r="B2823" s="888" t="n">
        <x:v>46189</x:v>
      </x:c>
      <x:c r="C2823" t="str">
        <x:v>W Barnett.</x:v>
      </x:c>
      <x:c r="D2823" t="str">
        <x:v>Permanent</x:v>
      </x:c>
      <x:c r="E2823" t="str">
        <x:v>Thurrock</x:v>
      </x:c>
      <x:c r="F2823" t="str">
        <x:v>Operative Porter</x:v>
      </x:c>
      <x:c r="G2823" t="str">
        <x:v>401554, 399379E</x:v>
      </x:c>
      <x:c r="H2823" t="str">
        <x:v>CPM/Omnicom; Restore Harrow Green Oxford  M/W use only</x:v>
      </x:c>
      <x:c r="I2823" t="n">
        <x:v>19.5</x:v>
      </x:c>
      <x:c r="J2823" t="str">
        <x:v>Worked — 2 records</x:v>
      </x:c>
      <x:c r="K2823" t="str">
        <x:v>Employee 2300; home branch Thurrock; assigned role Operative Porter | Deployment branch: Oxford | Actual role: Operative Porter | Jobs: 401554, 399379E | Customers: CPM/Omnicom; Restore Harrow Green Oxford  M/W use only | Actual hours: 19.5; source records: 2</x:v>
      </x:c>
      <x:c r="L2823" t="str">
        <x:v>Include</x:v>
      </x:c>
      <x:c r="M2823"/>
      <x:c r="N2823"/>
    </x:row>
    <x:row r="2824">
      <x:c r="A2824" t="str">
        <x:v>W Barnett.|2026-06-17</x:v>
      </x:c>
      <x:c r="B2824" s="888" t="n">
        <x:v>46190</x:v>
      </x:c>
      <x:c r="C2824" t="str">
        <x:v>W Barnett.</x:v>
      </x:c>
      <x:c r="D2824" t="str">
        <x:v>Permanent</x:v>
      </x:c>
      <x:c r="E2824" t="str">
        <x:v>Thurrock</x:v>
      </x:c>
      <x:c r="F2824" t="str">
        <x:v>Operative Porter</x:v>
      </x:c>
      <x:c r="G2824" t="str">
        <x:v>402264</x:v>
      </x:c>
      <x:c r="H2824" t="str">
        <x:v>AlixPartners LLP</x:v>
      </x:c>
      <x:c r="I2824" t="n">
        <x:v>9</x:v>
      </x:c>
      <x:c r="J2824" t="str">
        <x:v>Worked</x:v>
      </x:c>
      <x:c r="K2824" t="str">
        <x:v>Employee 2300; home branch Thurrock; assigned role Operative Porter | Deployment branch: Thurrock | Actual role: Operative Porter | Jobs: 402264 | Customers: AlixPartners LLP | Actual hours: 9.0; source records: 1</x:v>
      </x:c>
      <x:c r="L2824" t="str">
        <x:v>Include</x:v>
      </x:c>
      <x:c r="M2824"/>
      <x:c r="N2824"/>
    </x:row>
    <x:row r="2825">
      <x:c r="A2825" t="str">
        <x:v>W Barnett.|2026-06-18</x:v>
      </x:c>
      <x:c r="B2825" s="888" t="n">
        <x:v>46191</x:v>
      </x:c>
      <x:c r="C2825" t="str">
        <x:v>W Barnett.</x:v>
      </x:c>
      <x:c r="D2825" t="str">
        <x:v>Permanent</x:v>
      </x:c>
      <x:c r="E2825" t="str">
        <x:v>Thurrock</x:v>
      </x:c>
      <x:c r="F2825" t="str">
        <x:v>Operative Porter</x:v>
      </x:c>
      <x:c r="G2825"/>
      <x:c r="H2825"/>
      <x:c r="I2825" t="n">
        <x:v>0</x:v>
      </x:c>
      <x:c r="J2825" t="str">
        <x:v>Annual leave</x:v>
      </x:c>
      <x:c r="K2825" t="str">
        <x:v>Employee 2300; home branch Thurrock; assigned role Operative Porter | Leave: Annual Leave (Days) | Leave calendar basis: Fixed schedule</x:v>
      </x:c>
      <x:c r="L2825" t="str">
        <x:v>Include</x:v>
      </x:c>
      <x:c r="M2825"/>
      <x:c r="N2825"/>
    </x:row>
    <x:row r="2826">
      <x:c r="A2826" t="str">
        <x:v>W Barnett.|2026-06-19</x:v>
      </x:c>
      <x:c r="B2826" s="888" t="n">
        <x:v>46192</x:v>
      </x:c>
      <x:c r="C2826" t="str">
        <x:v>W Barnett.</x:v>
      </x:c>
      <x:c r="D2826" t="str">
        <x:v>Permanent</x:v>
      </x:c>
      <x:c r="E2826" t="str">
        <x:v>Thurrock</x:v>
      </x:c>
      <x:c r="F2826" t="str">
        <x:v>Operative Porter</x:v>
      </x:c>
      <x:c r="G2826"/>
      <x:c r="H2826"/>
      <x:c r="I2826" t="n">
        <x:v>0</x:v>
      </x:c>
      <x:c r="J2826" t="str">
        <x:v>Annual leave</x:v>
      </x:c>
      <x:c r="K2826" t="str">
        <x:v>Employee 2300; home branch Thurrock; assigned role Operative Porter | Leave: Annual Leave (Days) | Leave calendar basis: Fixed schedule</x:v>
      </x:c>
      <x:c r="L2826" t="str">
        <x:v>Include</x:v>
      </x:c>
      <x:c r="M2826"/>
      <x:c r="N2826"/>
    </x:row>
    <x:row r="2827">
      <x:c r="A2827" t="str">
        <x:v>W Barnett.|2026-06-22</x:v>
      </x:c>
      <x:c r="B2827" s="888" t="n">
        <x:v>46195</x:v>
      </x:c>
      <x:c r="C2827" t="str">
        <x:v>W Barnett.</x:v>
      </x:c>
      <x:c r="D2827" t="str">
        <x:v>Permanent</x:v>
      </x:c>
      <x:c r="E2827" t="str">
        <x:v>Thurrock</x:v>
      </x:c>
      <x:c r="F2827" t="str">
        <x:v>Operative Porter</x:v>
      </x:c>
      <x:c r="G2827"/>
      <x:c r="H2827"/>
      <x:c r="I2827" t="n">
        <x:v>0</x:v>
      </x:c>
      <x:c r="J2827" t="str">
        <x:v>Annual leave</x:v>
      </x:c>
      <x:c r="K2827" t="str">
        <x:v>Employee 2300; home branch Thurrock; assigned role Operative Porter | Leave: Annual Leave (Days) | Leave calendar basis: Fixed schedule</x:v>
      </x:c>
      <x:c r="L2827" t="str">
        <x:v>Include</x:v>
      </x:c>
      <x:c r="M2827"/>
      <x:c r="N2827"/>
    </x:row>
    <x:row r="2828">
      <x:c r="A2828" t="str">
        <x:v>W Barnett.|2026-06-23</x:v>
      </x:c>
      <x:c r="B2828" s="888" t="n">
        <x:v>46196</x:v>
      </x:c>
      <x:c r="C2828" t="str">
        <x:v>W Barnett.</x:v>
      </x:c>
      <x:c r="D2828" t="str">
        <x:v>Permanent</x:v>
      </x:c>
      <x:c r="E2828" t="str">
        <x:v>Thurrock</x:v>
      </x:c>
      <x:c r="F2828" t="str">
        <x:v>Operative Porter</x:v>
      </x:c>
      <x:c r="G2828"/>
      <x:c r="H2828"/>
      <x:c r="I2828" t="n">
        <x:v>0</x:v>
      </x:c>
      <x:c r="J2828" t="str">
        <x:v>Annual leave</x:v>
      </x:c>
      <x:c r="K2828" t="str">
        <x:v>Employee 2300; home branch Thurrock; assigned role Operative Porter | Leave: Annual Leave (Days) | Leave calendar basis: Fixed schedule</x:v>
      </x:c>
      <x:c r="L2828" t="str">
        <x:v>Include</x:v>
      </x:c>
      <x:c r="M2828"/>
      <x:c r="N2828"/>
    </x:row>
    <x:row r="2829">
      <x:c r="A2829" t="str">
        <x:v>W Barnett.|2026-06-24</x:v>
      </x:c>
      <x:c r="B2829" s="888" t="n">
        <x:v>46197</x:v>
      </x:c>
      <x:c r="C2829" t="str">
        <x:v>W Barnett.</x:v>
      </x:c>
      <x:c r="D2829" t="str">
        <x:v>Permanent</x:v>
      </x:c>
      <x:c r="E2829" t="str">
        <x:v>Thurrock</x:v>
      </x:c>
      <x:c r="F2829" t="str">
        <x:v>Operative Porter</x:v>
      </x:c>
      <x:c r="G2829" t="str">
        <x:v>402876, 402908</x:v>
      </x:c>
      <x:c r="H2829" t="str">
        <x:v>Bishops; UBS Investment Bank</x:v>
      </x:c>
      <x:c r="I2829" t="n">
        <x:v>10.5</x:v>
      </x:c>
      <x:c r="J2829" t="str">
        <x:v>Worked — 2 records</x:v>
      </x:c>
      <x:c r="K2829" t="str">
        <x:v>Employee 2300; home branch Thurrock; assigned role Operative Porter | Deployment branch: Thurrock | Actual role: Operative Porter | Jobs: 402876, 402908 | Customers: Bishops; UBS Investment Bank | Actual hours: 10.5; source records: 2</x:v>
      </x:c>
      <x:c r="L2829" t="str">
        <x:v>Include</x:v>
      </x:c>
      <x:c r="M2829"/>
      <x:c r="N2829"/>
    </x:row>
    <x:row r="2830">
      <x:c r="A2830" t="str">
        <x:v>W Barnett.|2026-06-25</x:v>
      </x:c>
      <x:c r="B2830" s="888" t="n">
        <x:v>46198</x:v>
      </x:c>
      <x:c r="C2830" t="str">
        <x:v>W Barnett.</x:v>
      </x:c>
      <x:c r="D2830" t="str">
        <x:v>Permanent</x:v>
      </x:c>
      <x:c r="E2830" t="str">
        <x:v>Thurrock</x:v>
      </x:c>
      <x:c r="F2830" t="str">
        <x:v>Operative Porter</x:v>
      </x:c>
      <x:c r="G2830" t="str">
        <x:v>402876</x:v>
      </x:c>
      <x:c r="H2830" t="str">
        <x:v>Bishops</x:v>
      </x:c>
      <x:c r="I2830" t="n">
        <x:v>9</x:v>
      </x:c>
      <x:c r="J2830" t="str">
        <x:v>Worked</x:v>
      </x:c>
      <x:c r="K2830" t="str">
        <x:v>Employee 2300; home branch Thurrock; assigned role Operative Porter | Deployment branch: Thurrock | Actual role: Operative Porter | Jobs: 402876 | Customers: Bishops | Actual hours: 9.0; source records: 1</x:v>
      </x:c>
      <x:c r="L2830" t="str">
        <x:v>Include</x:v>
      </x:c>
      <x:c r="M2830"/>
      <x:c r="N2830"/>
    </x:row>
    <x:row r="2831">
      <x:c r="A2831" t="str">
        <x:v>W Barnett.|2026-06-26</x:v>
      </x:c>
      <x:c r="B2831" s="888" t="n">
        <x:v>46199</x:v>
      </x:c>
      <x:c r="C2831" t="str">
        <x:v>W Barnett.</x:v>
      </x:c>
      <x:c r="D2831" t="str">
        <x:v>Permanent</x:v>
      </x:c>
      <x:c r="E2831" t="str">
        <x:v>Thurrock</x:v>
      </x:c>
      <x:c r="F2831" t="str">
        <x:v>Operative Porter</x:v>
      </x:c>
      <x:c r="G2831" t="str">
        <x:v>402876</x:v>
      </x:c>
      <x:c r="H2831" t="str">
        <x:v>Bishops</x:v>
      </x:c>
      <x:c r="I2831" t="n">
        <x:v>7.5</x:v>
      </x:c>
      <x:c r="J2831" t="str">
        <x:v>Worked</x:v>
      </x:c>
      <x:c r="K2831" t="str">
        <x:v>Employee 2300; home branch Thurrock; assigned role Operative Porter | Deployment branch: Thurrock | Actual role: Operative Porter | Jobs: 402876 | Customers: Bishops | Actual hours: 7.5; source records: 1</x:v>
      </x:c>
      <x:c r="L2831" t="str">
        <x:v>Include</x:v>
      </x:c>
      <x:c r="M2831"/>
      <x:c r="N2831"/>
    </x:row>
    <x:row r="2832">
      <x:c r="A2832" t="str">
        <x:v>W Barnett.|2026-06-29</x:v>
      </x:c>
      <x:c r="B2832" s="888" t="n">
        <x:v>46202</x:v>
      </x:c>
      <x:c r="C2832" t="str">
        <x:v>W Barnett.</x:v>
      </x:c>
      <x:c r="D2832" t="str">
        <x:v>Permanent</x:v>
      </x:c>
      <x:c r="E2832" t="str">
        <x:v>Thurrock</x:v>
      </x:c>
      <x:c r="F2832" t="str">
        <x:v>Operative Porter</x:v>
      </x:c>
      <x:c r="G2832" t="str">
        <x:v>402876</x:v>
      </x:c>
      <x:c r="H2832" t="str">
        <x:v>Bishops</x:v>
      </x:c>
      <x:c r="I2832" t="n">
        <x:v>8</x:v>
      </x:c>
      <x:c r="J2832" t="str">
        <x:v>Worked</x:v>
      </x:c>
      <x:c r="K2832" t="str">
        <x:v>Employee 2300; home branch Thurrock; assigned role Operative Porter | Deployment branch: Thurrock | Actual role: Operative Porter | Jobs: 402876 | Customers: Bishops | Actual hours: 8.0; source records: 1</x:v>
      </x:c>
      <x:c r="L2832" t="str">
        <x:v>Include</x:v>
      </x:c>
      <x:c r="M2832"/>
      <x:c r="N2832"/>
    </x:row>
    <x:row r="2833">
      <x:c r="A2833" t="str">
        <x:v>W Campbell|2026-06-01</x:v>
      </x:c>
      <x:c r="B2833" s="888" t="n">
        <x:v>46174</x:v>
      </x:c>
      <x:c r="C2833" t="str">
        <x:v>W Campbell</x:v>
      </x:c>
      <x:c r="D2833" t="str">
        <x:v>Permanent</x:v>
      </x:c>
      <x:c r="E2833" t="str">
        <x:v>Croydon</x:v>
      </x:c>
      <x:c r="F2833" t="str">
        <x:v>Operative Skilled</x:v>
      </x:c>
      <x:c r="G2833" t="str">
        <x:v>393361D</x:v>
      </x:c>
      <x:c r="H2833" t="str">
        <x:v>The Quadrant</x:v>
      </x:c>
      <x:c r="I2833" t="n">
        <x:v>9.5</x:v>
      </x:c>
      <x:c r="J2833" t="str">
        <x:v>Worked</x:v>
      </x:c>
      <x:c r="K2833" t="str">
        <x:v>Employee 1980; home branch Croydon; assigned role Operative Skilled | Deployment branch: Croydon | Actual role: Operative Skilled | Jobs: 393361D | Customers: The Quadrant | Actual hours: 9.5; source records: 1</x:v>
      </x:c>
      <x:c r="L2833" t="str">
        <x:v>Include</x:v>
      </x:c>
      <x:c r="M2833"/>
      <x:c r="N2833"/>
    </x:row>
    <x:row r="2834">
      <x:c r="A2834" t="str">
        <x:v>W Campbell|2026-06-02</x:v>
      </x:c>
      <x:c r="B2834" s="888" t="n">
        <x:v>46175</x:v>
      </x:c>
      <x:c r="C2834" t="str">
        <x:v>W Campbell</x:v>
      </x:c>
      <x:c r="D2834" t="str">
        <x:v>Permanent</x:v>
      </x:c>
      <x:c r="E2834" t="str">
        <x:v>Croydon</x:v>
      </x:c>
      <x:c r="F2834" t="str">
        <x:v>Operative Skilled</x:v>
      </x:c>
      <x:c r="G2834" t="str">
        <x:v>393361D</x:v>
      </x:c>
      <x:c r="H2834" t="str">
        <x:v>The Quadrant</x:v>
      </x:c>
      <x:c r="I2834" t="n">
        <x:v>7.5</x:v>
      </x:c>
      <x:c r="J2834" t="str">
        <x:v>Worked</x:v>
      </x:c>
      <x:c r="K2834" t="str">
        <x:v>Employee 1980; home branch Croydon; assigned role Operative Skilled | Deployment branch: Croydon | Actual role: Operative Skilled | Jobs: 393361D | Customers: The Quadrant | Actual hours: 7.5; source records: 1</x:v>
      </x:c>
      <x:c r="L2834" t="str">
        <x:v>Include</x:v>
      </x:c>
      <x:c r="M2834"/>
      <x:c r="N2834"/>
    </x:row>
    <x:row r="2835">
      <x:c r="A2835" t="str">
        <x:v>W Campbell|2026-06-03</x:v>
      </x:c>
      <x:c r="B2835" s="888" t="n">
        <x:v>46176</x:v>
      </x:c>
      <x:c r="C2835" t="str">
        <x:v>W Campbell</x:v>
      </x:c>
      <x:c r="D2835" t="str">
        <x:v>Permanent</x:v>
      </x:c>
      <x:c r="E2835" t="str">
        <x:v>Croydon</x:v>
      </x:c>
      <x:c r="F2835" t="str">
        <x:v>Operative Skilled</x:v>
      </x:c>
      <x:c r="G2835" t="str">
        <x:v>393361D</x:v>
      </x:c>
      <x:c r="H2835" t="str">
        <x:v>The Quadrant</x:v>
      </x:c>
      <x:c r="I2835" t="n">
        <x:v>7.5</x:v>
      </x:c>
      <x:c r="J2835" t="str">
        <x:v>Worked</x:v>
      </x:c>
      <x:c r="K2835" t="str">
        <x:v>Employee 1980; home branch Croydon; assigned role Operative Skilled | Deployment branch: Croydon | Actual role: Operative Skilled | Jobs: 393361D | Customers: The Quadrant | Actual hours: 7.5; source records: 1</x:v>
      </x:c>
      <x:c r="L2835" t="str">
        <x:v>Include</x:v>
      </x:c>
      <x:c r="M2835"/>
      <x:c r="N2835"/>
    </x:row>
    <x:row r="2836">
      <x:c r="A2836" t="str">
        <x:v>W Campbell|2026-06-04</x:v>
      </x:c>
      <x:c r="B2836" s="888" t="n">
        <x:v>46177</x:v>
      </x:c>
      <x:c r="C2836" t="str">
        <x:v>W Campbell</x:v>
      </x:c>
      <x:c r="D2836" t="str">
        <x:v>Permanent</x:v>
      </x:c>
      <x:c r="E2836" t="str">
        <x:v>Croydon</x:v>
      </x:c>
      <x:c r="F2836" t="str">
        <x:v>Operative Skilled</x:v>
      </x:c>
      <x:c r="G2836" t="str">
        <x:v>393361D</x:v>
      </x:c>
      <x:c r="H2836" t="str">
        <x:v>The Quadrant</x:v>
      </x:c>
      <x:c r="I2836" t="n">
        <x:v>7.5</x:v>
      </x:c>
      <x:c r="J2836" t="str">
        <x:v>Worked</x:v>
      </x:c>
      <x:c r="K2836" t="str">
        <x:v>Employee 1980; home branch Croydon; assigned role Operative Skilled | Deployment branch: Croydon | Actual role: Operative Skilled | Jobs: 393361D | Customers: The Quadrant | Actual hours: 7.5; source records: 1</x:v>
      </x:c>
      <x:c r="L2836" t="str">
        <x:v>Include</x:v>
      </x:c>
      <x:c r="M2836"/>
      <x:c r="N2836"/>
    </x:row>
    <x:row r="2837">
      <x:c r="A2837" t="str">
        <x:v>W Campbell|2026-06-05</x:v>
      </x:c>
      <x:c r="B2837" s="888" t="n">
        <x:v>46178</x:v>
      </x:c>
      <x:c r="C2837" t="str">
        <x:v>W Campbell</x:v>
      </x:c>
      <x:c r="D2837" t="str">
        <x:v>Permanent</x:v>
      </x:c>
      <x:c r="E2837" t="str">
        <x:v>Croydon</x:v>
      </x:c>
      <x:c r="F2837" t="str">
        <x:v>Operative Skilled</x:v>
      </x:c>
      <x:c r="G2837" t="str">
        <x:v>393361D</x:v>
      </x:c>
      <x:c r="H2837" t="str">
        <x:v>The Quadrant</x:v>
      </x:c>
      <x:c r="I2837" t="n">
        <x:v>8.5</x:v>
      </x:c>
      <x:c r="J2837" t="str">
        <x:v>Worked</x:v>
      </x:c>
      <x:c r="K2837" t="str">
        <x:v>Employee 1980; home branch Croydon; assigned role Operative Skilled | Deployment branch: Croydon | Actual role: Operative Skilled | Jobs: 393361D | Customers: The Quadrant | Actual hours: 8.5; source records: 1</x:v>
      </x:c>
      <x:c r="L2837" t="str">
        <x:v>Include</x:v>
      </x:c>
      <x:c r="M2837"/>
      <x:c r="N2837"/>
    </x:row>
    <x:row r="2838">
      <x:c r="A2838" t="str">
        <x:v>W Campbell|2026-06-08</x:v>
      </x:c>
      <x:c r="B2838" s="888" t="n">
        <x:v>46181</x:v>
      </x:c>
      <x:c r="C2838" t="str">
        <x:v>W Campbell</x:v>
      </x:c>
      <x:c r="D2838" t="str">
        <x:v>Permanent</x:v>
      </x:c>
      <x:c r="E2838" t="str">
        <x:v>Croydon</x:v>
      </x:c>
      <x:c r="F2838" t="str">
        <x:v>Operative Skilled</x:v>
      </x:c>
      <x:c r="G2838" t="str">
        <x:v>393361D</x:v>
      </x:c>
      <x:c r="H2838" t="str">
        <x:v>The Quadrant</x:v>
      </x:c>
      <x:c r="I2838" t="n">
        <x:v>10</x:v>
      </x:c>
      <x:c r="J2838" t="str">
        <x:v>Worked</x:v>
      </x:c>
      <x:c r="K2838" t="str">
        <x:v>Employee 1980; home branch Croydon; assigned role Operative Skilled | Deployment branch: Croydon | Actual role: Operative Skilled | Jobs: 393361D | Customers: The Quadrant | Actual hours: 10.0; source records: 1</x:v>
      </x:c>
      <x:c r="L2838" t="str">
        <x:v>Include</x:v>
      </x:c>
      <x:c r="M2838"/>
      <x:c r="N2838"/>
    </x:row>
    <x:row r="2839">
      <x:c r="A2839" t="str">
        <x:v>W Campbell|2026-06-10</x:v>
      </x:c>
      <x:c r="B2839" s="888" t="n">
        <x:v>46183</x:v>
      </x:c>
      <x:c r="C2839" t="str">
        <x:v>W Campbell</x:v>
      </x:c>
      <x:c r="D2839" t="str">
        <x:v>Permanent</x:v>
      </x:c>
      <x:c r="E2839" t="str">
        <x:v>Croydon</x:v>
      </x:c>
      <x:c r="F2839" t="str">
        <x:v>Operative Skilled</x:v>
      </x:c>
      <x:c r="G2839" t="str">
        <x:v>393361D</x:v>
      </x:c>
      <x:c r="H2839" t="str">
        <x:v>The Quadrant</x:v>
      </x:c>
      <x:c r="I2839" t="n">
        <x:v>8</x:v>
      </x:c>
      <x:c r="J2839" t="str">
        <x:v>Worked</x:v>
      </x:c>
      <x:c r="K2839" t="str">
        <x:v>Employee 1980; home branch Croydon; assigned role Operative Skilled | Deployment branch: Croydon | Actual role: Operative Skilled | Jobs: 393361D | Customers: The Quadrant | Actual hours: 8.0; source records: 1</x:v>
      </x:c>
      <x:c r="L2839" t="str">
        <x:v>Include</x:v>
      </x:c>
      <x:c r="M2839"/>
      <x:c r="N2839"/>
    </x:row>
    <x:row r="2840">
      <x:c r="A2840" t="str">
        <x:v>W Campbell|2026-06-11</x:v>
      </x:c>
      <x:c r="B2840" s="888" t="n">
        <x:v>46184</x:v>
      </x:c>
      <x:c r="C2840" t="str">
        <x:v>W Campbell</x:v>
      </x:c>
      <x:c r="D2840" t="str">
        <x:v>Permanent</x:v>
      </x:c>
      <x:c r="E2840" t="str">
        <x:v>Croydon</x:v>
      </x:c>
      <x:c r="F2840" t="str">
        <x:v>Operative Skilled</x:v>
      </x:c>
      <x:c r="G2840" t="str">
        <x:v>393361D</x:v>
      </x:c>
      <x:c r="H2840" t="str">
        <x:v>The Quadrant</x:v>
      </x:c>
      <x:c r="I2840" t="n">
        <x:v>6</x:v>
      </x:c>
      <x:c r="J2840" t="str">
        <x:v>Worked</x:v>
      </x:c>
      <x:c r="K2840" t="str">
        <x:v>Employee 1980; home branch Croydon; assigned role Operative Skilled | Deployment branch: Croydon | Actual role: Operative Skilled | Jobs: 393361D | Customers: The Quadrant | Actual hours: 6.0; source records: 1</x:v>
      </x:c>
      <x:c r="L2840" t="str">
        <x:v>Include</x:v>
      </x:c>
      <x:c r="M2840"/>
      <x:c r="N2840"/>
    </x:row>
    <x:row r="2841">
      <x:c r="A2841" t="str">
        <x:v>W Campbell|2026-06-12</x:v>
      </x:c>
      <x:c r="B2841" s="888" t="n">
        <x:v>46185</x:v>
      </x:c>
      <x:c r="C2841" t="str">
        <x:v>W Campbell</x:v>
      </x:c>
      <x:c r="D2841" t="str">
        <x:v>Permanent</x:v>
      </x:c>
      <x:c r="E2841" t="str">
        <x:v>Croydon</x:v>
      </x:c>
      <x:c r="F2841" t="str">
        <x:v>Operative Skilled</x:v>
      </x:c>
      <x:c r="G2841" t="str">
        <x:v>393361D</x:v>
      </x:c>
      <x:c r="H2841" t="str">
        <x:v>The Quadrant</x:v>
      </x:c>
      <x:c r="I2841" t="n">
        <x:v>8</x:v>
      </x:c>
      <x:c r="J2841" t="str">
        <x:v>Worked</x:v>
      </x:c>
      <x:c r="K2841" t="str">
        <x:v>Employee 1980; home branch Croydon; assigned role Operative Skilled | Deployment branch: Croydon | Actual role: Operative Skilled | Jobs: 393361D | Customers: The Quadrant | Actual hours: 8.0; source records: 1</x:v>
      </x:c>
      <x:c r="L2841" t="str">
        <x:v>Include</x:v>
      </x:c>
      <x:c r="M2841"/>
      <x:c r="N2841"/>
    </x:row>
    <x:row r="2842">
      <x:c r="A2842" t="str">
        <x:v>W Campbell|2026-06-15</x:v>
      </x:c>
      <x:c r="B2842" s="888" t="n">
        <x:v>46188</x:v>
      </x:c>
      <x:c r="C2842" t="str">
        <x:v>W Campbell</x:v>
      </x:c>
      <x:c r="D2842" t="str">
        <x:v>Permanent</x:v>
      </x:c>
      <x:c r="E2842" t="str">
        <x:v>Croydon</x:v>
      </x:c>
      <x:c r="F2842" t="str">
        <x:v>Operative Skilled</x:v>
      </x:c>
      <x:c r="G2842" t="str">
        <x:v>393361D</x:v>
      </x:c>
      <x:c r="H2842" t="str">
        <x:v>The Quadrant</x:v>
      </x:c>
      <x:c r="I2842" t="n">
        <x:v>8</x:v>
      </x:c>
      <x:c r="J2842" t="str">
        <x:v>Worked</x:v>
      </x:c>
      <x:c r="K2842" t="str">
        <x:v>Employee 1980; home branch Croydon; assigned role Operative Skilled | Deployment branch: Croydon | Actual role: Operative Skilled | Jobs: 393361D | Customers: The Quadrant | Actual hours: 8.0; source records: 1</x:v>
      </x:c>
      <x:c r="L2842" t="str">
        <x:v>Include</x:v>
      </x:c>
      <x:c r="M2842"/>
      <x:c r="N2842"/>
    </x:row>
    <x:row r="2843">
      <x:c r="A2843" t="str">
        <x:v>Wayne Clark1|2026-06-12</x:v>
      </x:c>
      <x:c r="B2843" s="888" t="n">
        <x:v>46185</x:v>
      </x:c>
      <x:c r="C2843" t="str">
        <x:v>Wayne Clark1</x:v>
      </x:c>
      <x:c r="D2843" t="str">
        <x:v>Permanent</x:v>
      </x:c>
      <x:c r="E2843" t="str">
        <x:v>Leeds</x:v>
      </x:c>
      <x:c r="F2843" t="str">
        <x:v>Operative Driver</x:v>
      </x:c>
      <x:c r="G2843" t="str">
        <x:v>399454E</x:v>
      </x:c>
      <x:c r="H2843" t="str">
        <x:v>Restore Harrow Green</x:v>
      </x:c>
      <x:c r="I2843" t="n">
        <x:v>4</x:v>
      </x:c>
      <x:c r="J2843" t="str">
        <x:v>Worked</x:v>
      </x:c>
      <x:c r="K2843" t="str">
        <x:v>Employee 103945; home branch Leeds; assigned role Operative Driver | Deployment branch: Leeds | Actual role: Operative Driver | Jobs: 399454E | Customers: Restore Harrow Green | Actual hours: 4.0; source records: 1</x:v>
      </x:c>
      <x:c r="L2843" t="str">
        <x:v>Include</x:v>
      </x:c>
      <x:c r="M2843"/>
      <x:c r="N2843"/>
    </x:row>
    <x:row r="2844">
      <x:c r="A2844" t="str">
        <x:v>Wayne Russell|2026-06-01</x:v>
      </x:c>
      <x:c r="B2844" s="888" t="n">
        <x:v>46174</x:v>
      </x:c>
      <x:c r="C2844" t="str">
        <x:v>Wayne Russell</x:v>
      </x:c>
      <x:c r="D2844" t="str">
        <x:v>Permanent</x:v>
      </x:c>
      <x:c r="E2844" t="str">
        <x:v>Birmingham</x:v>
      </x:c>
      <x:c r="F2844" t="str">
        <x:v>Operative Porter</x:v>
      </x:c>
      <x:c r="G2844" t="str">
        <x:v>402080</x:v>
      </x:c>
      <x:c r="H2844" t="str">
        <x:v>Newcross Healthcare</x:v>
      </x:c>
      <x:c r="I2844" t="n">
        <x:v>11</x:v>
      </x:c>
      <x:c r="J2844" t="str">
        <x:v>Worked</x:v>
      </x:c>
      <x:c r="K2844" t="str">
        <x:v>Employee 1722; home branch Birmingham; assigned role Operative Porter | Deployment branch: Birmingham | Actual role: Operative Skilled | Jobs: 402080 | Customers: Newcross Healthcare | Actual hours: 11.0; source records: 1</x:v>
      </x:c>
      <x:c r="L2844" t="str">
        <x:v>Include</x:v>
      </x:c>
      <x:c r="M2844"/>
      <x:c r="N2844"/>
    </x:row>
    <x:row r="2845">
      <x:c r="A2845" t="str">
        <x:v>Wayne Russell|2026-06-02</x:v>
      </x:c>
      <x:c r="B2845" s="888" t="n">
        <x:v>46175</x:v>
      </x:c>
      <x:c r="C2845" t="str">
        <x:v>Wayne Russell</x:v>
      </x:c>
      <x:c r="D2845" t="str">
        <x:v>Permanent</x:v>
      </x:c>
      <x:c r="E2845" t="str">
        <x:v>Birmingham</x:v>
      </x:c>
      <x:c r="F2845" t="str">
        <x:v>Operative Porter</x:v>
      </x:c>
      <x:c r="G2845" t="str">
        <x:v>401198</x:v>
      </x:c>
      <x:c r="H2845" t="str">
        <x:v>The Open University</x:v>
      </x:c>
      <x:c r="I2845" t="n">
        <x:v>10</x:v>
      </x:c>
      <x:c r="J2845" t="str">
        <x:v>Worked</x:v>
      </x:c>
      <x:c r="K2845" t="str">
        <x:v>Employee 1722; home branch Birmingham; assigned role Operative Porter | Deployment branch: Birmingham | Actual role: Operative Skilled | Jobs: 401198 | Customers: The Open University | Actual hours: 10.0; source records: 1</x:v>
      </x:c>
      <x:c r="L2845" t="str">
        <x:v>Include</x:v>
      </x:c>
      <x:c r="M2845"/>
      <x:c r="N2845"/>
    </x:row>
    <x:row r="2846">
      <x:c r="A2846" t="str">
        <x:v>Wayne Russell|2026-06-03</x:v>
      </x:c>
      <x:c r="B2846" s="888" t="n">
        <x:v>46176</x:v>
      </x:c>
      <x:c r="C2846" t="str">
        <x:v>Wayne Russell</x:v>
      </x:c>
      <x:c r="D2846" t="str">
        <x:v>Permanent</x:v>
      </x:c>
      <x:c r="E2846" t="str">
        <x:v>Birmingham</x:v>
      </x:c>
      <x:c r="F2846" t="str">
        <x:v>Operative Porter</x:v>
      </x:c>
      <x:c r="G2846" t="str">
        <x:v>402566</x:v>
      </x:c>
      <x:c r="H2846" t="str">
        <x:v>Midland Heart</x:v>
      </x:c>
      <x:c r="I2846" t="n">
        <x:v>1</x:v>
      </x:c>
      <x:c r="J2846" t="str">
        <x:v>Worked</x:v>
      </x:c>
      <x:c r="K2846" t="str">
        <x:v>Employee 1722; home branch Birmingham; assigned role Operative Porter | Deployment branch: Birmingham | Actual role: Operative Skilled | Jobs: 402566 | Customers: Midland Heart | Actual hours: 1.0; source records: 1</x:v>
      </x:c>
      <x:c r="L2846" t="str">
        <x:v>Include</x:v>
      </x:c>
      <x:c r="M2846"/>
      <x:c r="N2846"/>
    </x:row>
    <x:row r="2847">
      <x:c r="A2847" t="str">
        <x:v>Wayne Russell|2026-06-05</x:v>
      </x:c>
      <x:c r="B2847" s="888" t="n">
        <x:v>46178</x:v>
      </x:c>
      <x:c r="C2847" t="str">
        <x:v>Wayne Russell</x:v>
      </x:c>
      <x:c r="D2847" t="str">
        <x:v>Permanent</x:v>
      </x:c>
      <x:c r="E2847" t="str">
        <x:v>Birmingham</x:v>
      </x:c>
      <x:c r="F2847" t="str">
        <x:v>Operative Porter</x:v>
      </x:c>
      <x:c r="G2847" t="str">
        <x:v>402343</x:v>
      </x:c>
      <x:c r="H2847" t="str">
        <x:v>MoJ</x:v>
      </x:c>
      <x:c r="I2847" t="n">
        <x:v>5.5</x:v>
      </x:c>
      <x:c r="J2847" t="str">
        <x:v>Worked</x:v>
      </x:c>
      <x:c r="K2847" t="str">
        <x:v>Employee 1722; home branch Birmingham; assigned role Operative Porter | Deployment branch: Birmingham | Actual role: Operative Skilled | Jobs: 402343 | Customers: MoJ | Actual hours: 5.5; source records: 1</x:v>
      </x:c>
      <x:c r="L2847" t="str">
        <x:v>Include</x:v>
      </x:c>
      <x:c r="M2847"/>
      <x:c r="N2847"/>
    </x:row>
    <x:row r="2848">
      <x:c r="A2848" t="str">
        <x:v>Wayne Russell|2026-06-08</x:v>
      </x:c>
      <x:c r="B2848" s="888" t="n">
        <x:v>46181</x:v>
      </x:c>
      <x:c r="C2848" t="str">
        <x:v>Wayne Russell</x:v>
      </x:c>
      <x:c r="D2848" t="str">
        <x:v>Permanent</x:v>
      </x:c>
      <x:c r="E2848" t="str">
        <x:v>Birmingham</x:v>
      </x:c>
      <x:c r="F2848" t="str">
        <x:v>Operative Porter</x:v>
      </x:c>
      <x:c r="G2848"/>
      <x:c r="H2848"/>
      <x:c r="I2848" t="n">
        <x:v>0</x:v>
      </x:c>
      <x:c r="J2848" t="str">
        <x:v>Annual leave</x:v>
      </x:c>
      <x:c r="K2848" t="str">
        <x:v>Employee 1722; home branch Birmingham; assigned role Operative Porter | Leave: Annual Leave (Hours) | Leave calendar basis: Variable-pattern period</x:v>
      </x:c>
      <x:c r="L2848" t="str">
        <x:v>Include</x:v>
      </x:c>
      <x:c r="M2848"/>
      <x:c r="N2848"/>
    </x:row>
    <x:row r="2849">
      <x:c r="A2849" t="str">
        <x:v>Wayne Russell|2026-06-09</x:v>
      </x:c>
      <x:c r="B2849" s="888" t="n">
        <x:v>46182</x:v>
      </x:c>
      <x:c r="C2849" t="str">
        <x:v>Wayne Russell</x:v>
      </x:c>
      <x:c r="D2849" t="str">
        <x:v>Permanent</x:v>
      </x:c>
      <x:c r="E2849" t="str">
        <x:v>Birmingham</x:v>
      </x:c>
      <x:c r="F2849" t="str">
        <x:v>Operative Porter</x:v>
      </x:c>
      <x:c r="G2849" t="str">
        <x:v>401793A, 402477</x:v>
      </x:c>
      <x:c r="H2849" t="str">
        <x:v>Midland Heart</x:v>
      </x:c>
      <x:c r="I2849" t="n">
        <x:v>3.75</x:v>
      </x:c>
      <x:c r="J2849" t="str">
        <x:v>Worked — 2 records</x:v>
      </x:c>
      <x:c r="K2849" t="str">
        <x:v>Employee 1722; home branch Birmingham; assigned role Operative Porter | Deployment branch: Birmingham | Actual role: Operative Skilled | Jobs: 401793A, 402477 | Customers: Midland Heart | Actual hours: 3.8; source records: 2</x:v>
      </x:c>
      <x:c r="L2849" t="str">
        <x:v>Include</x:v>
      </x:c>
      <x:c r="M2849"/>
      <x:c r="N2849"/>
    </x:row>
    <x:row r="2850">
      <x:c r="A2850" t="str">
        <x:v>Wayne Russell|2026-06-10</x:v>
      </x:c>
      <x:c r="B2850" s="888" t="n">
        <x:v>46183</x:v>
      </x:c>
      <x:c r="C2850" t="str">
        <x:v>Wayne Russell</x:v>
      </x:c>
      <x:c r="D2850" t="str">
        <x:v>Permanent</x:v>
      </x:c>
      <x:c r="E2850" t="str">
        <x:v>Birmingham</x:v>
      </x:c>
      <x:c r="F2850" t="str">
        <x:v>Operative Porter</x:v>
      </x:c>
      <x:c r="G2850"/>
      <x:c r="H2850"/>
      <x:c r="I2850" t="n">
        <x:v>0</x:v>
      </x:c>
      <x:c r="J2850" t="str">
        <x:v>Annual leave</x:v>
      </x:c>
      <x:c r="K2850" t="str">
        <x:v>Employee 1722; home branch Birmingham; assigned role Operative Porter | Leave: Annual Leave (Hours) | Leave calendar basis: Variable-pattern period</x:v>
      </x:c>
      <x:c r="L2850" t="str">
        <x:v>Include</x:v>
      </x:c>
      <x:c r="M2850"/>
      <x:c r="N2850"/>
    </x:row>
    <x:row r="2851">
      <x:c r="A2851" t="str">
        <x:v>Wayne Russell|2026-06-12</x:v>
      </x:c>
      <x:c r="B2851" s="888" t="n">
        <x:v>46185</x:v>
      </x:c>
      <x:c r="C2851" t="str">
        <x:v>Wayne Russell</x:v>
      </x:c>
      <x:c r="D2851" t="str">
        <x:v>Permanent</x:v>
      </x:c>
      <x:c r="E2851" t="str">
        <x:v>Birmingham</x:v>
      </x:c>
      <x:c r="F2851" t="str">
        <x:v>Operative Porter</x:v>
      </x:c>
      <x:c r="G2851" t="str">
        <x:v>402587</x:v>
      </x:c>
      <x:c r="H2851" t="str">
        <x:v>Midland Heart</x:v>
      </x:c>
      <x:c r="I2851" t="n">
        <x:v>2.5</x:v>
      </x:c>
      <x:c r="J2851" t="str">
        <x:v>Worked</x:v>
      </x:c>
      <x:c r="K2851" t="str">
        <x:v>Employee 1722; home branch Birmingham; assigned role Operative Porter | Deployment branch: Birmingham | Actual role: Operative Skilled | Jobs: 402587 | Customers: Midland Heart | Actual hours: 2.5; source records: 1</x:v>
      </x:c>
      <x:c r="L2851" t="str">
        <x:v>Include</x:v>
      </x:c>
      <x:c r="M2851"/>
      <x:c r="N2851"/>
    </x:row>
    <x:row r="2852">
      <x:c r="A2852" t="str">
        <x:v>Wayne Russell|2026-06-15</x:v>
      </x:c>
      <x:c r="B2852" s="888" t="n">
        <x:v>46188</x:v>
      </x:c>
      <x:c r="C2852" t="str">
        <x:v>Wayne Russell</x:v>
      </x:c>
      <x:c r="D2852" t="str">
        <x:v>Permanent</x:v>
      </x:c>
      <x:c r="E2852" t="str">
        <x:v>Birmingham</x:v>
      </x:c>
      <x:c r="F2852" t="str">
        <x:v>Operative Porter</x:v>
      </x:c>
      <x:c r="G2852" t="str">
        <x:v>393473</x:v>
      </x:c>
      <x:c r="H2852" t="str">
        <x:v>Jaguar Land Rover Limited</x:v>
      </x:c>
      <x:c r="I2852" t="n">
        <x:v>9</x:v>
      </x:c>
      <x:c r="J2852" t="str">
        <x:v>Worked</x:v>
      </x:c>
      <x:c r="K2852" t="str">
        <x:v>Employee 1722; home branch Birmingham; assigned role Operative Porter | Deployment branch: Birmingham | Actual role: Operative Porter | Jobs: 393473 | Customers: Jaguar Land Rover Limited | Actual hours: 9.0; source records: 1</x:v>
      </x:c>
      <x:c r="L2852" t="str">
        <x:v>Include</x:v>
      </x:c>
      <x:c r="M2852"/>
      <x:c r="N2852"/>
    </x:row>
    <x:row r="2853">
      <x:c r="A2853" t="str">
        <x:v>Wayne Russell|2026-06-16</x:v>
      </x:c>
      <x:c r="B2853" s="888" t="n">
        <x:v>46189</x:v>
      </x:c>
      <x:c r="C2853" t="str">
        <x:v>Wayne Russell</x:v>
      </x:c>
      <x:c r="D2853" t="str">
        <x:v>Permanent</x:v>
      </x:c>
      <x:c r="E2853" t="str">
        <x:v>Birmingham</x:v>
      </x:c>
      <x:c r="F2853" t="str">
        <x:v>Operative Porter</x:v>
      </x:c>
      <x:c r="G2853"/>
      <x:c r="H2853"/>
      <x:c r="I2853" t="n">
        <x:v>0</x:v>
      </x:c>
      <x:c r="J2853" t="str">
        <x:v>Annual leave</x:v>
      </x:c>
      <x:c r="K2853" t="str">
        <x:v>Employee 1722; home branch Birmingham; assigned role Operative Porter | Leave: Annual Leave (Hours) | Leave calendar basis: Variable-pattern period</x:v>
      </x:c>
      <x:c r="L2853" t="str">
        <x:v>Include</x:v>
      </x:c>
      <x:c r="M2853"/>
      <x:c r="N2853"/>
    </x:row>
    <x:row r="2854">
      <x:c r="A2854" t="str">
        <x:v>Wayne Russell|2026-06-17</x:v>
      </x:c>
      <x:c r="B2854" s="888" t="n">
        <x:v>46190</x:v>
      </x:c>
      <x:c r="C2854" t="str">
        <x:v>Wayne Russell</x:v>
      </x:c>
      <x:c r="D2854" t="str">
        <x:v>Permanent</x:v>
      </x:c>
      <x:c r="E2854" t="str">
        <x:v>Birmingham</x:v>
      </x:c>
      <x:c r="F2854" t="str">
        <x:v>Operative Porter</x:v>
      </x:c>
      <x:c r="G2854" t="str">
        <x:v>402804, 402677</x:v>
      </x:c>
      <x:c r="H2854" t="str">
        <x:v>Midland Heart; University of Northampton</x:v>
      </x:c>
      <x:c r="I2854" t="n">
        <x:v>11.5</x:v>
      </x:c>
      <x:c r="J2854" t="str">
        <x:v>Worked — 2 records</x:v>
      </x:c>
      <x:c r="K2854" t="str">
        <x:v>Employee 1722; home branch Birmingham; assigned role Operative Porter | Deployment branch: Birmingham | Actual role: Operative Skilled | Jobs: 402804, 402677 | Customers: Midland Heart; University of Northampton | Actual hours: 11.5; source records: 2</x:v>
      </x:c>
      <x:c r="L2854" t="str">
        <x:v>Include</x:v>
      </x:c>
      <x:c r="M2854"/>
      <x:c r="N2854"/>
    </x:row>
    <x:row r="2855">
      <x:c r="A2855" t="str">
        <x:v>Wayne Russell|2026-06-18</x:v>
      </x:c>
      <x:c r="B2855" s="888" t="n">
        <x:v>46191</x:v>
      </x:c>
      <x:c r="C2855" t="str">
        <x:v>Wayne Russell</x:v>
      </x:c>
      <x:c r="D2855" t="str">
        <x:v>Permanent</x:v>
      </x:c>
      <x:c r="E2855" t="str">
        <x:v>Birmingham</x:v>
      </x:c>
      <x:c r="F2855" t="str">
        <x:v>Operative Porter</x:v>
      </x:c>
      <x:c r="G2855" t="str">
        <x:v>402450E, 402223, 402587</x:v>
      </x:c>
      <x:c r="H2855" t="str">
        <x:v>Avantor ( BIRMINGHAM   JUNE  2026 ); Birmingham City Council; Midland Heart</x:v>
      </x:c>
      <x:c r="I2855" t="n">
        <x:v>8.75</x:v>
      </x:c>
      <x:c r="J2855" t="str">
        <x:v>Worked — 3 records</x:v>
      </x:c>
      <x:c r="K2855" t="str">
        <x:v>Employee 1722; home branch Birmingham; assigned role Operative Porter | Deployment branch: Birmingham, Cambridge | Actual role: Operative Porter, Operative Skilled | Jobs: 402450E, 402223, 402587 | Customers: Avantor ( BIRMINGHAM   JUNE  2026 ); Birmingham City Council; Midland Heart | Actual hours: 8.8; source records: 3</x:v>
      </x:c>
      <x:c r="L2855" t="str">
        <x:v>Include</x:v>
      </x:c>
      <x:c r="M2855"/>
      <x:c r="N2855"/>
    </x:row>
    <x:row r="2856">
      <x:c r="A2856" t="str">
        <x:v>Wayne Russell|2026-06-19</x:v>
      </x:c>
      <x:c r="B2856" s="888" t="n">
        <x:v>46192</x:v>
      </x:c>
      <x:c r="C2856" t="str">
        <x:v>Wayne Russell</x:v>
      </x:c>
      <x:c r="D2856" t="str">
        <x:v>Permanent</x:v>
      </x:c>
      <x:c r="E2856" t="str">
        <x:v>Birmingham</x:v>
      </x:c>
      <x:c r="F2856" t="str">
        <x:v>Operative Porter</x:v>
      </x:c>
      <x:c r="G2856" t="str">
        <x:v>393473</x:v>
      </x:c>
      <x:c r="H2856" t="str">
        <x:v>Jaguar Land Rover Limited</x:v>
      </x:c>
      <x:c r="I2856" t="n">
        <x:v>7.5</x:v>
      </x:c>
      <x:c r="J2856" t="str">
        <x:v>Worked</x:v>
      </x:c>
      <x:c r="K2856" t="str">
        <x:v>Employee 1722; home branch Birmingham; assigned role Operative Porter | Deployment branch: Birmingham | Actual role: Operative Porter | Jobs: 393473 | Customers: Jaguar Land Rover Limited | Actual hours: 7.5; source records: 1</x:v>
      </x:c>
      <x:c r="L2856" t="str">
        <x:v>Include</x:v>
      </x:c>
      <x:c r="M2856"/>
      <x:c r="N2856"/>
    </x:row>
    <x:row r="2857">
      <x:c r="A2857" t="str">
        <x:v>Wayne Russell|2026-06-20</x:v>
      </x:c>
      <x:c r="B2857" s="888" t="n">
        <x:v>46193</x:v>
      </x:c>
      <x:c r="C2857" t="str">
        <x:v>Wayne Russell</x:v>
      </x:c>
      <x:c r="D2857" t="str">
        <x:v>Permanent</x:v>
      </x:c>
      <x:c r="E2857" t="str">
        <x:v>Birmingham</x:v>
      </x:c>
      <x:c r="F2857" t="str">
        <x:v>Operative Porter</x:v>
      </x:c>
      <x:c r="G2857" t="str">
        <x:v>402840</x:v>
      </x:c>
      <x:c r="H2857" t="str">
        <x:v>Midland Heart</x:v>
      </x:c>
      <x:c r="I2857" t="n">
        <x:v>8.5</x:v>
      </x:c>
      <x:c r="J2857" t="str">
        <x:v>Worked</x:v>
      </x:c>
      <x:c r="K2857" t="str">
        <x:v>Employee 1722; home branch Birmingham; assigned role Operative Porter | Deployment branch: Birmingham | Actual role: Operative Skilled | Jobs: 402840 | Customers: Midland Heart | Actual hours: 8.5; source records: 1</x:v>
      </x:c>
      <x:c r="L2857" t="str">
        <x:v>Include</x:v>
      </x:c>
      <x:c r="M2857"/>
      <x:c r="N2857"/>
    </x:row>
    <x:row r="2858">
      <x:c r="A2858" t="str">
        <x:v>Wayne Russell|2026-06-21</x:v>
      </x:c>
      <x:c r="B2858" s="888" t="n">
        <x:v>46194</x:v>
      </x:c>
      <x:c r="C2858" t="str">
        <x:v>Wayne Russell</x:v>
      </x:c>
      <x:c r="D2858" t="str">
        <x:v>Permanent</x:v>
      </x:c>
      <x:c r="E2858" t="str">
        <x:v>Birmingham</x:v>
      </x:c>
      <x:c r="F2858" t="str">
        <x:v>Operative Porter</x:v>
      </x:c>
      <x:c r="G2858" t="str">
        <x:v>402587</x:v>
      </x:c>
      <x:c r="H2858" t="str">
        <x:v>Midland Heart</x:v>
      </x:c>
      <x:c r="I2858" t="n">
        <x:v>10.75</x:v>
      </x:c>
      <x:c r="J2858" t="str">
        <x:v>Worked</x:v>
      </x:c>
      <x:c r="K2858" t="str">
        <x:v>Employee 1722; home branch Birmingham; assigned role Operative Porter | Deployment branch: Birmingham | Actual role: Operative Skilled | Jobs: 402587 | Customers: Midland Heart | Actual hours: 10.8; source records: 1</x:v>
      </x:c>
      <x:c r="L2858" t="str">
        <x:v>Include</x:v>
      </x:c>
      <x:c r="M2858"/>
      <x:c r="N2858"/>
    </x:row>
    <x:row r="2859">
      <x:c r="A2859" t="str">
        <x:v>Wayne Russell|2026-06-22</x:v>
      </x:c>
      <x:c r="B2859" s="888" t="n">
        <x:v>46195</x:v>
      </x:c>
      <x:c r="C2859" t="str">
        <x:v>Wayne Russell</x:v>
      </x:c>
      <x:c r="D2859" t="str">
        <x:v>Permanent</x:v>
      </x:c>
      <x:c r="E2859" t="str">
        <x:v>Birmingham</x:v>
      </x:c>
      <x:c r="F2859" t="str">
        <x:v>Operative Porter</x:v>
      </x:c>
      <x:c r="G2859" t="str">
        <x:v>400337</x:v>
      </x:c>
      <x:c r="H2859" t="str">
        <x:v>Jaguar Land Rover Limited</x:v>
      </x:c>
      <x:c r="I2859" t="n">
        <x:v>9</x:v>
      </x:c>
      <x:c r="J2859" t="str">
        <x:v>Worked</x:v>
      </x:c>
      <x:c r="K2859" t="str">
        <x:v>Employee 1722; home branch Birmingham; assigned role Operative Porter | Deployment branch: Birmingham | Actual role: Operative Skilled | Jobs: 400337 | Customers: Jaguar Land Rover Limited | Actual hours: 9.0; source records: 1</x:v>
      </x:c>
      <x:c r="L2859" t="str">
        <x:v>Include</x:v>
      </x:c>
      <x:c r="M2859"/>
      <x:c r="N2859"/>
    </x:row>
    <x:row r="2860">
      <x:c r="A2860" t="str">
        <x:v>Wayne Russell|2026-06-23</x:v>
      </x:c>
      <x:c r="B2860" s="888" t="n">
        <x:v>46196</x:v>
      </x:c>
      <x:c r="C2860" t="str">
        <x:v>Wayne Russell</x:v>
      </x:c>
      <x:c r="D2860" t="str">
        <x:v>Permanent</x:v>
      </x:c>
      <x:c r="E2860" t="str">
        <x:v>Birmingham</x:v>
      </x:c>
      <x:c r="F2860" t="str">
        <x:v>Operative Porter</x:v>
      </x:c>
      <x:c r="G2860" t="str">
        <x:v>402992, 402877</x:v>
      </x:c>
      <x:c r="H2860" t="str">
        <x:v>Shawbrook Bank Ltd.; Tecniplast UK/University of Nottingham</x:v>
      </x:c>
      <x:c r="I2860" t="n">
        <x:v>11.5</x:v>
      </x:c>
      <x:c r="J2860" t="str">
        <x:v>Worked — 2 records</x:v>
      </x:c>
      <x:c r="K2860" t="str">
        <x:v>Employee 1722; home branch Birmingham; assigned role Operative Porter | Deployment branch: Cambridge, Leeds | Actual role: Operative Skilled | Jobs: 402992, 402877 | Customers: Shawbrook Bank Ltd.; Tecniplast UK/University of Nottingham | Actual hours: 11.5; source records: 2</x:v>
      </x:c>
      <x:c r="L2860" t="str">
        <x:v>Include</x:v>
      </x:c>
      <x:c r="M2860"/>
      <x:c r="N2860"/>
    </x:row>
    <x:row r="2861">
      <x:c r="A2861" t="str">
        <x:v>Wayne Russell|2026-06-24</x:v>
      </x:c>
      <x:c r="B2861" s="888" t="n">
        <x:v>46197</x:v>
      </x:c>
      <x:c r="C2861" t="str">
        <x:v>Wayne Russell</x:v>
      </x:c>
      <x:c r="D2861" t="str">
        <x:v>Permanent</x:v>
      </x:c>
      <x:c r="E2861" t="str">
        <x:v>Birmingham</x:v>
      </x:c>
      <x:c r="F2861" t="str">
        <x:v>Operative Porter</x:v>
      </x:c>
      <x:c r="G2861" t="str">
        <x:v>402532, 401084</x:v>
      </x:c>
      <x:c r="H2861" t="str">
        <x:v>HSBC - June 2026 Deliveries; Total System Services Processing Europe Ltd</x:v>
      </x:c>
      <x:c r="I2861" t="n">
        <x:v>15</x:v>
      </x:c>
      <x:c r="J2861" t="str">
        <x:v>Worked — 2 records</x:v>
      </x:c>
      <x:c r="K2861" t="str">
        <x:v>Employee 1722; home branch Birmingham; assigned role Operative Porter | Deployment branch: Birmingham | Actual role: Operative Porter, Operative Skilled | Jobs: 402532, 401084 | Customers: HSBC - June 2026 Deliveries; Total System Services Processing Europe Ltd | Actual hours: 15.0; source records: 2</x:v>
      </x:c>
      <x:c r="L2861" t="str">
        <x:v>Include</x:v>
      </x:c>
      <x:c r="M2861"/>
      <x:c r="N2861"/>
    </x:row>
    <x:row r="2862">
      <x:c r="A2862" t="str">
        <x:v>Wayne Russell|2026-06-25</x:v>
      </x:c>
      <x:c r="B2862" s="888" t="n">
        <x:v>46198</x:v>
      </x:c>
      <x:c r="C2862" t="str">
        <x:v>Wayne Russell</x:v>
      </x:c>
      <x:c r="D2862" t="str">
        <x:v>Permanent</x:v>
      </x:c>
      <x:c r="E2862" t="str">
        <x:v>Birmingham</x:v>
      </x:c>
      <x:c r="F2862" t="str">
        <x:v>Operative Porter</x:v>
      </x:c>
      <x:c r="G2862" t="str">
        <x:v>402153</x:v>
      </x:c>
      <x:c r="H2862" t="str">
        <x:v>Shafi Thourfique</x:v>
      </x:c>
      <x:c r="I2862" t="n">
        <x:v>13</x:v>
      </x:c>
      <x:c r="J2862" t="str">
        <x:v>Worked</x:v>
      </x:c>
      <x:c r="K2862" t="str">
        <x:v>Employee 1722; home branch Birmingham; assigned role Operative Porter | Deployment branch: Birmingham | Actual role: Operative Skilled | Jobs: 402153 | Customers: Shafi Thourfique | Actual hours: 13.0; source records: 1</x:v>
      </x:c>
      <x:c r="L2862" t="str">
        <x:v>Include</x:v>
      </x:c>
      <x:c r="M2862"/>
      <x:c r="N2862"/>
    </x:row>
    <x:row r="2863">
      <x:c r="A2863" t="str">
        <x:v>Wayne Russell|2026-06-26</x:v>
      </x:c>
      <x:c r="B2863" s="888" t="n">
        <x:v>46199</x:v>
      </x:c>
      <x:c r="C2863" t="str">
        <x:v>Wayne Russell</x:v>
      </x:c>
      <x:c r="D2863" t="str">
        <x:v>Permanent</x:v>
      </x:c>
      <x:c r="E2863" t="str">
        <x:v>Birmingham</x:v>
      </x:c>
      <x:c r="F2863" t="str">
        <x:v>Operative Porter</x:v>
      </x:c>
      <x:c r="G2863" t="str">
        <x:v>402796</x:v>
      </x:c>
      <x:c r="H2863" t="str">
        <x:v>Midland Heart</x:v>
      </x:c>
      <x:c r="I2863" t="n">
        <x:v>7</x:v>
      </x:c>
      <x:c r="J2863" t="str">
        <x:v>Worked</x:v>
      </x:c>
      <x:c r="K2863" t="str">
        <x:v>Employee 1722; home branch Birmingham; assigned role Operative Porter | Deployment branch: Birmingham | Actual role: Operative Skilled | Jobs: 402796 | Customers: Midland Heart | Actual hours: 7.0; source records: 1</x:v>
      </x:c>
      <x:c r="L2863" t="str">
        <x:v>Include</x:v>
      </x:c>
      <x:c r="M2863"/>
      <x:c r="N2863"/>
    </x:row>
    <x:row r="2864">
      <x:c r="A2864" t="str">
        <x:v>Wayne Russell|2026-06-29</x:v>
      </x:c>
      <x:c r="B2864" s="888" t="n">
        <x:v>46202</x:v>
      </x:c>
      <x:c r="C2864" t="str">
        <x:v>Wayne Russell</x:v>
      </x:c>
      <x:c r="D2864" t="str">
        <x:v>Permanent</x:v>
      </x:c>
      <x:c r="E2864" t="str">
        <x:v>Birmingham</x:v>
      </x:c>
      <x:c r="F2864" t="str">
        <x:v>Operative Porter</x:v>
      </x:c>
      <x:c r="G2864" t="str">
        <x:v>396008, 402677</x:v>
      </x:c>
      <x:c r="H2864" t="str">
        <x:v>HSBC - Branch Audits (1); University of Northampton</x:v>
      </x:c>
      <x:c r="I2864" t="n">
        <x:v>13</x:v>
      </x:c>
      <x:c r="J2864" t="str">
        <x:v>Worked — 2 records</x:v>
      </x:c>
      <x:c r="K2864" t="str">
        <x:v>Employee 1722; home branch Birmingham; assigned role Operative Porter | Deployment branch: Birmingham | Actual role: Operative Skilled | Jobs: 396008, 402677 | Customers: HSBC - Branch Audits (1); University of Northampton | Actual hours: 13.0; source records: 2</x:v>
      </x:c>
      <x:c r="L2864" t="str">
        <x:v>Include</x:v>
      </x:c>
      <x:c r="M2864"/>
      <x:c r="N2864"/>
    </x:row>
    <x:row r="2865">
      <x:c r="A2865" t="str">
        <x:v>Wayne Russell|2026-06-30</x:v>
      </x:c>
      <x:c r="B2865" s="888" t="n">
        <x:v>46203</x:v>
      </x:c>
      <x:c r="C2865" t="str">
        <x:v>Wayne Russell</x:v>
      </x:c>
      <x:c r="D2865" t="str">
        <x:v>Permanent</x:v>
      </x:c>
      <x:c r="E2865" t="str">
        <x:v>Birmingham</x:v>
      </x:c>
      <x:c r="F2865" t="str">
        <x:v>Operative Porter</x:v>
      </x:c>
      <x:c r="G2865" t="str">
        <x:v>402532</x:v>
      </x:c>
      <x:c r="H2865" t="str">
        <x:v>HSBC - June 2026 Deliveries</x:v>
      </x:c>
      <x:c r="I2865" t="n">
        <x:v>1</x:v>
      </x:c>
      <x:c r="J2865" t="str">
        <x:v>Worked</x:v>
      </x:c>
      <x:c r="K2865" t="str">
        <x:v>Employee 1722; home branch Birmingham; assigned role Operative Porter | Deployment branch: Birmingham | Actual role: Operative Skilled | Jobs: 402532 | Customers: HSBC - June 2026 Deliveries | Actual hours: 1.0; source records: 1</x:v>
      </x:c>
      <x:c r="L2865" t="str">
        <x:v>Include</x:v>
      </x:c>
      <x:c r="M2865"/>
      <x:c r="N2865"/>
    </x:row>
    <x:row r="2866">
      <x:c r="A2866" t="str">
        <x:v>Will Horton.|2026-06-01</x:v>
      </x:c>
      <x:c r="B2866" s="888" t="n">
        <x:v>46174</x:v>
      </x:c>
      <x:c r="C2866" t="str">
        <x:v>Will Horton.</x:v>
      </x:c>
      <x:c r="D2866" t="str">
        <x:v>Permanent</x:v>
      </x:c>
      <x:c r="E2866" t="str">
        <x:v>Thurrock</x:v>
      </x:c>
      <x:c r="F2866" t="str">
        <x:v>Warehouse</x:v>
      </x:c>
      <x:c r="G2866" t="str">
        <x:v>363792D</x:v>
      </x:c>
      <x:c r="H2866" t="str">
        <x:v>Thurrock Warehouse</x:v>
      </x:c>
      <x:c r="I2866" t="n">
        <x:v>9</x:v>
      </x:c>
      <x:c r="J2866" t="str">
        <x:v>Worked</x:v>
      </x:c>
      <x:c r="K2866" t="str">
        <x:v>Employee 2280; home branch Thurrock; assigned role Warehouse | Deployment branch: Thurrock | Actual role: Operative Driver | Jobs: 363792D | Customers: Thurrock Warehouse | Actual hours: 9.0; source records: 1</x:v>
      </x:c>
      <x:c r="L2866" t="str">
        <x:v>Include</x:v>
      </x:c>
      <x:c r="M2866"/>
      <x:c r="N2866"/>
    </x:row>
    <x:row r="2867">
      <x:c r="A2867" t="str">
        <x:v>Will Horton.|2026-06-02</x:v>
      </x:c>
      <x:c r="B2867" s="888" t="n">
        <x:v>46175</x:v>
      </x:c>
      <x:c r="C2867" t="str">
        <x:v>Will Horton.</x:v>
      </x:c>
      <x:c r="D2867" t="str">
        <x:v>Permanent</x:v>
      </x:c>
      <x:c r="E2867" t="str">
        <x:v>Thurrock</x:v>
      </x:c>
      <x:c r="F2867" t="str">
        <x:v>Warehouse</x:v>
      </x:c>
      <x:c r="G2867" t="str">
        <x:v>363792D</x:v>
      </x:c>
      <x:c r="H2867" t="str">
        <x:v>Thurrock Warehouse</x:v>
      </x:c>
      <x:c r="I2867" t="n">
        <x:v>9</x:v>
      </x:c>
      <x:c r="J2867" t="str">
        <x:v>Worked</x:v>
      </x:c>
      <x:c r="K2867" t="str">
        <x:v>Employee 2280; home branch Thurrock; assigned role Warehouse | Deployment branch: Thurrock | Actual role: Operative Driver | Jobs: 363792D | Customers: Thurrock Warehouse | Actual hours: 9.0; source records: 1</x:v>
      </x:c>
      <x:c r="L2867" t="str">
        <x:v>Include</x:v>
      </x:c>
      <x:c r="M2867"/>
      <x:c r="N2867"/>
    </x:row>
    <x:row r="2868">
      <x:c r="A2868" t="str">
        <x:v>Will Horton.|2026-06-03</x:v>
      </x:c>
      <x:c r="B2868" s="888" t="n">
        <x:v>46176</x:v>
      </x:c>
      <x:c r="C2868" t="str">
        <x:v>Will Horton.</x:v>
      </x:c>
      <x:c r="D2868" t="str">
        <x:v>Permanent</x:v>
      </x:c>
      <x:c r="E2868" t="str">
        <x:v>Thurrock</x:v>
      </x:c>
      <x:c r="F2868" t="str">
        <x:v>Warehouse</x:v>
      </x:c>
      <x:c r="G2868" t="str">
        <x:v>363792D</x:v>
      </x:c>
      <x:c r="H2868" t="str">
        <x:v>Thurrock Warehouse</x:v>
      </x:c>
      <x:c r="I2868" t="n">
        <x:v>9</x:v>
      </x:c>
      <x:c r="J2868" t="str">
        <x:v>Worked</x:v>
      </x:c>
      <x:c r="K2868" t="str">
        <x:v>Employee 2280; home branch Thurrock; assigned role Warehouse | Deployment branch: Thurrock | Actual role: Operative Driver | Jobs: 363792D | Customers: Thurrock Warehouse | Actual hours: 9.0; source records: 1</x:v>
      </x:c>
      <x:c r="L2868" t="str">
        <x:v>Include</x:v>
      </x:c>
      <x:c r="M2868"/>
      <x:c r="N2868"/>
    </x:row>
    <x:row r="2869">
      <x:c r="A2869" t="str">
        <x:v>Will Horton.|2026-06-04</x:v>
      </x:c>
      <x:c r="B2869" s="888" t="n">
        <x:v>46177</x:v>
      </x:c>
      <x:c r="C2869" t="str">
        <x:v>Will Horton.</x:v>
      </x:c>
      <x:c r="D2869" t="str">
        <x:v>Permanent</x:v>
      </x:c>
      <x:c r="E2869" t="str">
        <x:v>Thurrock</x:v>
      </x:c>
      <x:c r="F2869" t="str">
        <x:v>Warehouse</x:v>
      </x:c>
      <x:c r="G2869" t="str">
        <x:v>363792D</x:v>
      </x:c>
      <x:c r="H2869" t="str">
        <x:v>Thurrock Warehouse</x:v>
      </x:c>
      <x:c r="I2869" t="n">
        <x:v>9</x:v>
      </x:c>
      <x:c r="J2869" t="str">
        <x:v>Worked</x:v>
      </x:c>
      <x:c r="K2869" t="str">
        <x:v>Employee 2280; home branch Thurrock; assigned role Warehouse | Deployment branch: Thurrock | Actual role: Operative Driver | Jobs: 363792D | Customers: Thurrock Warehouse | Actual hours: 9.0; source records: 1</x:v>
      </x:c>
      <x:c r="L2869" t="str">
        <x:v>Include</x:v>
      </x:c>
      <x:c r="M2869"/>
      <x:c r="N2869"/>
    </x:row>
    <x:row r="2870">
      <x:c r="A2870" t="str">
        <x:v>Will Horton.|2026-06-05</x:v>
      </x:c>
      <x:c r="B2870" s="888" t="n">
        <x:v>46178</x:v>
      </x:c>
      <x:c r="C2870" t="str">
        <x:v>Will Horton.</x:v>
      </x:c>
      <x:c r="D2870" t="str">
        <x:v>Permanent</x:v>
      </x:c>
      <x:c r="E2870" t="str">
        <x:v>Thurrock</x:v>
      </x:c>
      <x:c r="F2870" t="str">
        <x:v>Warehouse</x:v>
      </x:c>
      <x:c r="G2870" t="str">
        <x:v>363792D</x:v>
      </x:c>
      <x:c r="H2870" t="str">
        <x:v>Thurrock Warehouse</x:v>
      </x:c>
      <x:c r="I2870" t="n">
        <x:v>9</x:v>
      </x:c>
      <x:c r="J2870" t="str">
        <x:v>Worked</x:v>
      </x:c>
      <x:c r="K2870" t="str">
        <x:v>Employee 2280; home branch Thurrock; assigned role Warehouse | Deployment branch: Thurrock | Actual role: Operative Driver | Jobs: 363792D | Customers: Thurrock Warehouse | Actual hours: 9.0; source records: 1</x:v>
      </x:c>
      <x:c r="L2870" t="str">
        <x:v>Include</x:v>
      </x:c>
      <x:c r="M2870"/>
      <x:c r="N2870"/>
    </x:row>
    <x:row r="2871">
      <x:c r="A2871" t="str">
        <x:v>Will Horton.|2026-06-08</x:v>
      </x:c>
      <x:c r="B2871" s="888" t="n">
        <x:v>46181</x:v>
      </x:c>
      <x:c r="C2871" t="str">
        <x:v>Will Horton.</x:v>
      </x:c>
      <x:c r="D2871" t="str">
        <x:v>Permanent</x:v>
      </x:c>
      <x:c r="E2871" t="str">
        <x:v>Thurrock</x:v>
      </x:c>
      <x:c r="F2871" t="str">
        <x:v>Warehouse</x:v>
      </x:c>
      <x:c r="G2871" t="str">
        <x:v>363792D</x:v>
      </x:c>
      <x:c r="H2871" t="str">
        <x:v>Thurrock Warehouse</x:v>
      </x:c>
      <x:c r="I2871" t="n">
        <x:v>9</x:v>
      </x:c>
      <x:c r="J2871" t="str">
        <x:v>Worked</x:v>
      </x:c>
      <x:c r="K2871" t="str">
        <x:v>Employee 2280; home branch Thurrock; assigned role Warehouse | Deployment branch: Thurrock | Actual role: Operative Driver | Jobs: 363792D | Customers: Thurrock Warehouse | Actual hours: 9.0; source records: 1</x:v>
      </x:c>
      <x:c r="L2871" t="str">
        <x:v>Include</x:v>
      </x:c>
      <x:c r="M2871"/>
      <x:c r="N2871"/>
    </x:row>
    <x:row r="2872">
      <x:c r="A2872" t="str">
        <x:v>Will Horton.|2026-06-09</x:v>
      </x:c>
      <x:c r="B2872" s="888" t="n">
        <x:v>46182</x:v>
      </x:c>
      <x:c r="C2872" t="str">
        <x:v>Will Horton.</x:v>
      </x:c>
      <x:c r="D2872" t="str">
        <x:v>Permanent</x:v>
      </x:c>
      <x:c r="E2872" t="str">
        <x:v>Thurrock</x:v>
      </x:c>
      <x:c r="F2872" t="str">
        <x:v>Warehouse</x:v>
      </x:c>
      <x:c r="G2872" t="str">
        <x:v>363792D</x:v>
      </x:c>
      <x:c r="H2872" t="str">
        <x:v>Thurrock Warehouse</x:v>
      </x:c>
      <x:c r="I2872" t="n">
        <x:v>9</x:v>
      </x:c>
      <x:c r="J2872" t="str">
        <x:v>Worked</x:v>
      </x:c>
      <x:c r="K2872" t="str">
        <x:v>Employee 2280; home branch Thurrock; assigned role Warehouse | Deployment branch: Thurrock | Actual role: Operative Driver | Jobs: 363792D | Customers: Thurrock Warehouse | Actual hours: 9.0; source records: 1</x:v>
      </x:c>
      <x:c r="L2872" t="str">
        <x:v>Include</x:v>
      </x:c>
      <x:c r="M2872"/>
      <x:c r="N2872"/>
    </x:row>
    <x:row r="2873">
      <x:c r="A2873" t="str">
        <x:v>Will Horton.|2026-06-10</x:v>
      </x:c>
      <x:c r="B2873" s="888" t="n">
        <x:v>46183</x:v>
      </x:c>
      <x:c r="C2873" t="str">
        <x:v>Will Horton.</x:v>
      </x:c>
      <x:c r="D2873" t="str">
        <x:v>Permanent</x:v>
      </x:c>
      <x:c r="E2873" t="str">
        <x:v>Thurrock</x:v>
      </x:c>
      <x:c r="F2873" t="str">
        <x:v>Warehouse</x:v>
      </x:c>
      <x:c r="G2873" t="str">
        <x:v>363792D</x:v>
      </x:c>
      <x:c r="H2873" t="str">
        <x:v>Thurrock Warehouse</x:v>
      </x:c>
      <x:c r="I2873" t="n">
        <x:v>9</x:v>
      </x:c>
      <x:c r="J2873" t="str">
        <x:v>Worked</x:v>
      </x:c>
      <x:c r="K2873" t="str">
        <x:v>Employee 2280; home branch Thurrock; assigned role Warehouse | Deployment branch: Thurrock | Actual role: Operative Driver | Jobs: 363792D | Customers: Thurrock Warehouse | Actual hours: 9.0; source records: 1</x:v>
      </x:c>
      <x:c r="L2873" t="str">
        <x:v>Include</x:v>
      </x:c>
      <x:c r="M2873"/>
      <x:c r="N2873"/>
    </x:row>
    <x:row r="2874">
      <x:c r="A2874" t="str">
        <x:v>Will Horton.|2026-06-11</x:v>
      </x:c>
      <x:c r="B2874" s="888" t="n">
        <x:v>46184</x:v>
      </x:c>
      <x:c r="C2874" t="str">
        <x:v>Will Horton.</x:v>
      </x:c>
      <x:c r="D2874" t="str">
        <x:v>Permanent</x:v>
      </x:c>
      <x:c r="E2874" t="str">
        <x:v>Thurrock</x:v>
      </x:c>
      <x:c r="F2874" t="str">
        <x:v>Warehouse</x:v>
      </x:c>
      <x:c r="G2874" t="str">
        <x:v>363792D</x:v>
      </x:c>
      <x:c r="H2874" t="str">
        <x:v>Thurrock Warehouse</x:v>
      </x:c>
      <x:c r="I2874" t="n">
        <x:v>9</x:v>
      </x:c>
      <x:c r="J2874" t="str">
        <x:v>Worked</x:v>
      </x:c>
      <x:c r="K2874" t="str">
        <x:v>Employee 2280; home branch Thurrock; assigned role Warehouse | Deployment branch: Thurrock | Actual role: Operative Driver | Jobs: 363792D | Customers: Thurrock Warehouse | Actual hours: 9.0; source records: 1</x:v>
      </x:c>
      <x:c r="L2874" t="str">
        <x:v>Include</x:v>
      </x:c>
      <x:c r="M2874"/>
      <x:c r="N2874"/>
    </x:row>
    <x:row r="2875">
      <x:c r="A2875" t="str">
        <x:v>Will Horton.|2026-06-12</x:v>
      </x:c>
      <x:c r="B2875" s="888" t="n">
        <x:v>46185</x:v>
      </x:c>
      <x:c r="C2875" t="str">
        <x:v>Will Horton.</x:v>
      </x:c>
      <x:c r="D2875" t="str">
        <x:v>Permanent</x:v>
      </x:c>
      <x:c r="E2875" t="str">
        <x:v>Thurrock</x:v>
      </x:c>
      <x:c r="F2875" t="str">
        <x:v>Warehouse</x:v>
      </x:c>
      <x:c r="G2875" t="str">
        <x:v>363792D</x:v>
      </x:c>
      <x:c r="H2875" t="str">
        <x:v>Thurrock Warehouse</x:v>
      </x:c>
      <x:c r="I2875" t="n">
        <x:v>9</x:v>
      </x:c>
      <x:c r="J2875" t="str">
        <x:v>Worked</x:v>
      </x:c>
      <x:c r="K2875" t="str">
        <x:v>Employee 2280; home branch Thurrock; assigned role Warehouse | Deployment branch: Thurrock | Actual role: Operative Driver | Jobs: 363792D | Customers: Thurrock Warehouse | Actual hours: 9.0; source records: 1</x:v>
      </x:c>
      <x:c r="L2875" t="str">
        <x:v>Include</x:v>
      </x:c>
      <x:c r="M2875"/>
      <x:c r="N2875"/>
    </x:row>
    <x:row r="2876">
      <x:c r="A2876" t="str">
        <x:v>Will Horton.|2026-06-15</x:v>
      </x:c>
      <x:c r="B2876" s="888" t="n">
        <x:v>46188</x:v>
      </x:c>
      <x:c r="C2876" t="str">
        <x:v>Will Horton.</x:v>
      </x:c>
      <x:c r="D2876" t="str">
        <x:v>Permanent</x:v>
      </x:c>
      <x:c r="E2876" t="str">
        <x:v>Thurrock</x:v>
      </x:c>
      <x:c r="F2876" t="str">
        <x:v>Warehouse</x:v>
      </x:c>
      <x:c r="G2876" t="str">
        <x:v>363792D</x:v>
      </x:c>
      <x:c r="H2876" t="str">
        <x:v>Thurrock Warehouse</x:v>
      </x:c>
      <x:c r="I2876" t="n">
        <x:v>8.5</x:v>
      </x:c>
      <x:c r="J2876" t="str">
        <x:v>Worked</x:v>
      </x:c>
      <x:c r="K2876" t="str">
        <x:v>Employee 2280; home branch Thurrock; assigned role Warehouse | Deployment branch: Thurrock | Actual role: Operative Driver | Jobs: 363792D | Customers: Thurrock Warehouse | Actual hours: 8.5; source records: 1</x:v>
      </x:c>
      <x:c r="L2876" t="str">
        <x:v>Include</x:v>
      </x:c>
      <x:c r="M2876"/>
      <x:c r="N2876"/>
    </x:row>
    <x:row r="2877">
      <x:c r="A2877" t="str">
        <x:v>Will Horton.|2026-06-16</x:v>
      </x:c>
      <x:c r="B2877" s="888" t="n">
        <x:v>46189</x:v>
      </x:c>
      <x:c r="C2877" t="str">
        <x:v>Will Horton.</x:v>
      </x:c>
      <x:c r="D2877" t="str">
        <x:v>Permanent</x:v>
      </x:c>
      <x:c r="E2877" t="str">
        <x:v>Thurrock</x:v>
      </x:c>
      <x:c r="F2877" t="str">
        <x:v>Warehouse</x:v>
      </x:c>
      <x:c r="G2877" t="str">
        <x:v>363792D</x:v>
      </x:c>
      <x:c r="H2877" t="str">
        <x:v>Thurrock Warehouse</x:v>
      </x:c>
      <x:c r="I2877" t="n">
        <x:v>9</x:v>
      </x:c>
      <x:c r="J2877" t="str">
        <x:v>Worked</x:v>
      </x:c>
      <x:c r="K2877" t="str">
        <x:v>Employee 2280; home branch Thurrock; assigned role Warehouse | Deployment branch: Thurrock | Actual role: Operative Driver | Jobs: 363792D | Customers: Thurrock Warehouse | Actual hours: 9.0; source records: 1</x:v>
      </x:c>
      <x:c r="L2877" t="str">
        <x:v>Include</x:v>
      </x:c>
      <x:c r="M2877"/>
      <x:c r="N2877"/>
    </x:row>
    <x:row r="2878">
      <x:c r="A2878" t="str">
        <x:v>Will Horton.|2026-06-17</x:v>
      </x:c>
      <x:c r="B2878" s="888" t="n">
        <x:v>46190</x:v>
      </x:c>
      <x:c r="C2878" t="str">
        <x:v>Will Horton.</x:v>
      </x:c>
      <x:c r="D2878" t="str">
        <x:v>Permanent</x:v>
      </x:c>
      <x:c r="E2878" t="str">
        <x:v>Thurrock</x:v>
      </x:c>
      <x:c r="F2878" t="str">
        <x:v>Warehouse</x:v>
      </x:c>
      <x:c r="G2878" t="str">
        <x:v>363792D</x:v>
      </x:c>
      <x:c r="H2878" t="str">
        <x:v>Thurrock Warehouse</x:v>
      </x:c>
      <x:c r="I2878" t="n">
        <x:v>9.5</x:v>
      </x:c>
      <x:c r="J2878" t="str">
        <x:v>Worked</x:v>
      </x:c>
      <x:c r="K2878" t="str">
        <x:v>Employee 2280; home branch Thurrock; assigned role Warehouse | Deployment branch: Thurrock | Actual role: Operative Driver | Jobs: 363792D | Customers: Thurrock Warehouse | Actual hours: 9.5; source records: 1</x:v>
      </x:c>
      <x:c r="L2878" t="str">
        <x:v>Include</x:v>
      </x:c>
      <x:c r="M2878"/>
      <x:c r="N2878"/>
    </x:row>
    <x:row r="2879">
      <x:c r="A2879" t="str">
        <x:v>Will Horton.|2026-06-18</x:v>
      </x:c>
      <x:c r="B2879" s="888" t="n">
        <x:v>46191</x:v>
      </x:c>
      <x:c r="C2879" t="str">
        <x:v>Will Horton.</x:v>
      </x:c>
      <x:c r="D2879" t="str">
        <x:v>Permanent</x:v>
      </x:c>
      <x:c r="E2879" t="str">
        <x:v>Thurrock</x:v>
      </x:c>
      <x:c r="F2879" t="str">
        <x:v>Warehouse</x:v>
      </x:c>
      <x:c r="G2879" t="str">
        <x:v>363792D</x:v>
      </x:c>
      <x:c r="H2879" t="str">
        <x:v>Thurrock Warehouse</x:v>
      </x:c>
      <x:c r="I2879" t="n">
        <x:v>9</x:v>
      </x:c>
      <x:c r="J2879" t="str">
        <x:v>Worked</x:v>
      </x:c>
      <x:c r="K2879" t="str">
        <x:v>Employee 2280; home branch Thurrock; assigned role Warehouse | Deployment branch: Thurrock | Actual role: Operative Driver | Jobs: 363792D | Customers: Thurrock Warehouse | Actual hours: 9.0; source records: 1</x:v>
      </x:c>
      <x:c r="L2879" t="str">
        <x:v>Include</x:v>
      </x:c>
      <x:c r="M2879"/>
      <x:c r="N2879"/>
    </x:row>
    <x:row r="2880">
      <x:c r="A2880" t="str">
        <x:v>Will Horton.|2026-06-19</x:v>
      </x:c>
      <x:c r="B2880" s="888" t="n">
        <x:v>46192</x:v>
      </x:c>
      <x:c r="C2880" t="str">
        <x:v>Will Horton.</x:v>
      </x:c>
      <x:c r="D2880" t="str">
        <x:v>Permanent</x:v>
      </x:c>
      <x:c r="E2880" t="str">
        <x:v>Thurrock</x:v>
      </x:c>
      <x:c r="F2880" t="str">
        <x:v>Warehouse</x:v>
      </x:c>
      <x:c r="G2880" t="str">
        <x:v>363792D</x:v>
      </x:c>
      <x:c r="H2880" t="str">
        <x:v>Thurrock Warehouse</x:v>
      </x:c>
      <x:c r="I2880" t="n">
        <x:v>9</x:v>
      </x:c>
      <x:c r="J2880" t="str">
        <x:v>Worked</x:v>
      </x:c>
      <x:c r="K2880" t="str">
        <x:v>Employee 2280; home branch Thurrock; assigned role Warehouse | Deployment branch: Thurrock | Actual role: Operative Driver | Jobs: 363792D | Customers: Thurrock Warehouse | Actual hours: 9.0; source records: 1</x:v>
      </x:c>
      <x:c r="L2880" t="str">
        <x:v>Include</x:v>
      </x:c>
      <x:c r="M2880"/>
      <x:c r="N2880"/>
    </x:row>
    <x:row r="2881">
      <x:c r="A2881" t="str">
        <x:v>Will Horton.|2026-06-22</x:v>
      </x:c>
      <x:c r="B2881" s="888" t="n">
        <x:v>46195</x:v>
      </x:c>
      <x:c r="C2881" t="str">
        <x:v>Will Horton.</x:v>
      </x:c>
      <x:c r="D2881" t="str">
        <x:v>Permanent</x:v>
      </x:c>
      <x:c r="E2881" t="str">
        <x:v>Thurrock</x:v>
      </x:c>
      <x:c r="F2881" t="str">
        <x:v>Warehouse</x:v>
      </x:c>
      <x:c r="G2881" t="str">
        <x:v>363792D</x:v>
      </x:c>
      <x:c r="H2881" t="str">
        <x:v>Thurrock Warehouse</x:v>
      </x:c>
      <x:c r="I2881" t="n">
        <x:v>9</x:v>
      </x:c>
      <x:c r="J2881" t="str">
        <x:v>Worked</x:v>
      </x:c>
      <x:c r="K2881" t="str">
        <x:v>Employee 2280; home branch Thurrock; assigned role Warehouse | Deployment branch: Thurrock | Actual role: Operative Driver | Jobs: 363792D | Customers: Thurrock Warehouse | Actual hours: 9.0; source records: 1</x:v>
      </x:c>
      <x:c r="L2881" t="str">
        <x:v>Include</x:v>
      </x:c>
      <x:c r="M2881"/>
      <x:c r="N2881"/>
    </x:row>
    <x:row r="2882">
      <x:c r="A2882" t="str">
        <x:v>Will Horton.|2026-06-23</x:v>
      </x:c>
      <x:c r="B2882" s="888" t="n">
        <x:v>46196</x:v>
      </x:c>
      <x:c r="C2882" t="str">
        <x:v>Will Horton.</x:v>
      </x:c>
      <x:c r="D2882" t="str">
        <x:v>Permanent</x:v>
      </x:c>
      <x:c r="E2882" t="str">
        <x:v>Thurrock</x:v>
      </x:c>
      <x:c r="F2882" t="str">
        <x:v>Warehouse</x:v>
      </x:c>
      <x:c r="G2882" t="str">
        <x:v>363792D</x:v>
      </x:c>
      <x:c r="H2882" t="str">
        <x:v>Thurrock Warehouse</x:v>
      </x:c>
      <x:c r="I2882" t="n">
        <x:v>9</x:v>
      </x:c>
      <x:c r="J2882" t="str">
        <x:v>Worked</x:v>
      </x:c>
      <x:c r="K2882" t="str">
        <x:v>Employee 2280; home branch Thurrock; assigned role Warehouse | Deployment branch: Thurrock | Actual role: Operative Driver | Jobs: 363792D | Customers: Thurrock Warehouse | Actual hours: 9.0; source records: 1</x:v>
      </x:c>
      <x:c r="L2882" t="str">
        <x:v>Include</x:v>
      </x:c>
      <x:c r="M2882"/>
      <x:c r="N2882"/>
    </x:row>
    <x:row r="2883">
      <x:c r="A2883" t="str">
        <x:v>Will Horton.|2026-06-24</x:v>
      </x:c>
      <x:c r="B2883" s="888" t="n">
        <x:v>46197</x:v>
      </x:c>
      <x:c r="C2883" t="str">
        <x:v>Will Horton.</x:v>
      </x:c>
      <x:c r="D2883" t="str">
        <x:v>Permanent</x:v>
      </x:c>
      <x:c r="E2883" t="str">
        <x:v>Thurrock</x:v>
      </x:c>
      <x:c r="F2883" t="str">
        <x:v>Warehouse</x:v>
      </x:c>
      <x:c r="G2883" t="str">
        <x:v>363792D</x:v>
      </x:c>
      <x:c r="H2883" t="str">
        <x:v>Thurrock Warehouse</x:v>
      </x:c>
      <x:c r="I2883" t="n">
        <x:v>9</x:v>
      </x:c>
      <x:c r="J2883" t="str">
        <x:v>Worked</x:v>
      </x:c>
      <x:c r="K2883" t="str">
        <x:v>Employee 2280; home branch Thurrock; assigned role Warehouse | Deployment branch: Thurrock | Actual role: Operative Driver | Jobs: 363792D | Customers: Thurrock Warehouse | Actual hours: 9.0; source records: 1</x:v>
      </x:c>
      <x:c r="L2883" t="str">
        <x:v>Include</x:v>
      </x:c>
      <x:c r="M2883"/>
      <x:c r="N2883"/>
    </x:row>
    <x:row r="2884">
      <x:c r="A2884" t="str">
        <x:v>Will Horton.|2026-06-25</x:v>
      </x:c>
      <x:c r="B2884" s="888" t="n">
        <x:v>46198</x:v>
      </x:c>
      <x:c r="C2884" t="str">
        <x:v>Will Horton.</x:v>
      </x:c>
      <x:c r="D2884" t="str">
        <x:v>Permanent</x:v>
      </x:c>
      <x:c r="E2884" t="str">
        <x:v>Thurrock</x:v>
      </x:c>
      <x:c r="F2884" t="str">
        <x:v>Warehouse</x:v>
      </x:c>
      <x:c r="G2884" t="str">
        <x:v>363792D</x:v>
      </x:c>
      <x:c r="H2884" t="str">
        <x:v>Thurrock Warehouse</x:v>
      </x:c>
      <x:c r="I2884" t="n">
        <x:v>9</x:v>
      </x:c>
      <x:c r="J2884" t="str">
        <x:v>Worked</x:v>
      </x:c>
      <x:c r="K2884" t="str">
        <x:v>Employee 2280; home branch Thurrock; assigned role Warehouse | Deployment branch: Thurrock | Actual role: Operative Driver | Jobs: 363792D | Customers: Thurrock Warehouse | Actual hours: 9.0; source records: 1</x:v>
      </x:c>
      <x:c r="L2884" t="str">
        <x:v>Include</x:v>
      </x:c>
      <x:c r="M2884"/>
      <x:c r="N2884"/>
    </x:row>
    <x:row r="2885">
      <x:c r="A2885" t="str">
        <x:v>Will Horton.|2026-06-26</x:v>
      </x:c>
      <x:c r="B2885" s="888" t="n">
        <x:v>46199</x:v>
      </x:c>
      <x:c r="C2885" t="str">
        <x:v>Will Horton.</x:v>
      </x:c>
      <x:c r="D2885" t="str">
        <x:v>Permanent</x:v>
      </x:c>
      <x:c r="E2885" t="str">
        <x:v>Thurrock</x:v>
      </x:c>
      <x:c r="F2885" t="str">
        <x:v>Warehouse</x:v>
      </x:c>
      <x:c r="G2885" t="str">
        <x:v>363792D</x:v>
      </x:c>
      <x:c r="H2885" t="str">
        <x:v>Thurrock Warehouse</x:v>
      </x:c>
      <x:c r="I2885" t="n">
        <x:v>9</x:v>
      </x:c>
      <x:c r="J2885" t="str">
        <x:v>Worked</x:v>
      </x:c>
      <x:c r="K2885" t="str">
        <x:v>Employee 2280; home branch Thurrock; assigned role Warehouse | Deployment branch: Thurrock | Actual role: Operative Driver | Jobs: 363792D | Customers: Thurrock Warehouse | Actual hours: 9.0; source records: 1</x:v>
      </x:c>
      <x:c r="L2885" t="str">
        <x:v>Include</x:v>
      </x:c>
      <x:c r="M2885"/>
      <x:c r="N2885"/>
    </x:row>
    <x:row r="2886">
      <x:c r="A2886" t="str">
        <x:v>Will Horton.|2026-06-29</x:v>
      </x:c>
      <x:c r="B2886" s="888" t="n">
        <x:v>46202</x:v>
      </x:c>
      <x:c r="C2886" t="str">
        <x:v>Will Horton.</x:v>
      </x:c>
      <x:c r="D2886" t="str">
        <x:v>Permanent</x:v>
      </x:c>
      <x:c r="E2886" t="str">
        <x:v>Thurrock</x:v>
      </x:c>
      <x:c r="F2886" t="str">
        <x:v>Warehouse</x:v>
      </x:c>
      <x:c r="G2886" t="str">
        <x:v>363792D</x:v>
      </x:c>
      <x:c r="H2886" t="str">
        <x:v>Thurrock Warehouse</x:v>
      </x:c>
      <x:c r="I2886" t="n">
        <x:v>9</x:v>
      </x:c>
      <x:c r="J2886" t="str">
        <x:v>Worked</x:v>
      </x:c>
      <x:c r="K2886" t="str">
        <x:v>Employee 2280; home branch Thurrock; assigned role Warehouse | Deployment branch: Thurrock | Actual role: Operative Driver | Jobs: 363792D | Customers: Thurrock Warehouse | Actual hours: 9.0; source records: 1</x:v>
      </x:c>
      <x:c r="L2886" t="str">
        <x:v>Include</x:v>
      </x:c>
      <x:c r="M2886"/>
      <x:c r="N2886"/>
    </x:row>
    <x:row r="2887">
      <x:c r="A2887" t="str">
        <x:v>Will Horton.|2026-06-30</x:v>
      </x:c>
      <x:c r="B2887" s="888" t="n">
        <x:v>46203</x:v>
      </x:c>
      <x:c r="C2887" t="str">
        <x:v>Will Horton.</x:v>
      </x:c>
      <x:c r="D2887" t="str">
        <x:v>Permanent</x:v>
      </x:c>
      <x:c r="E2887" t="str">
        <x:v>Thurrock</x:v>
      </x:c>
      <x:c r="F2887" t="str">
        <x:v>Warehouse</x:v>
      </x:c>
      <x:c r="G2887" t="str">
        <x:v>363792D</x:v>
      </x:c>
      <x:c r="H2887" t="str">
        <x:v>Thurrock Warehouse</x:v>
      </x:c>
      <x:c r="I2887" t="n">
        <x:v>9</x:v>
      </x:c>
      <x:c r="J2887" t="str">
        <x:v>Worked</x:v>
      </x:c>
      <x:c r="K2887" t="str">
        <x:v>Employee 2280; home branch Thurrock; assigned role Warehouse | Deployment branch: Thurrock | Actual role: Operative Driver | Jobs: 363792D | Customers: Thurrock Warehouse | Actual hours: 9.0; source records: 1</x:v>
      </x:c>
      <x:c r="L2887" t="str">
        <x:v>Include</x:v>
      </x:c>
      <x:c r="M2887"/>
      <x:c r="N2887"/>
    </x:row>
    <x:row r="2888">
      <x:c r="A2888" t="str">
        <x:v>William Dzinski|2026-06-01</x:v>
      </x:c>
      <x:c r="B2888" s="888" t="n">
        <x:v>46174</x:v>
      </x:c>
      <x:c r="C2888" t="str">
        <x:v>William Dzinski</x:v>
      </x:c>
      <x:c r="D2888" t="str">
        <x:v>Permanent</x:v>
      </x:c>
      <x:c r="E2888" t="str">
        <x:v>Croydon</x:v>
      </x:c>
      <x:c r="F2888" t="str">
        <x:v>Operative Porter</x:v>
      </x:c>
      <x:c r="G2888" t="str">
        <x:v>393361D</x:v>
      </x:c>
      <x:c r="H2888" t="str">
        <x:v>The Quadrant</x:v>
      </x:c>
      <x:c r="I2888" t="n">
        <x:v>9.5</x:v>
      </x:c>
      <x:c r="J2888" t="str">
        <x:v>Worked</x:v>
      </x:c>
      <x:c r="K2888" t="str">
        <x:v>Employee 1864; home branch Croydon; assigned role Operative Porter | Deployment branch: Croydon | Actual role: Operative Skilled | Jobs: 393361D | Customers: The Quadrant | Actual hours: 9.5; source records: 1</x:v>
      </x:c>
      <x:c r="L2888" t="str">
        <x:v>Include</x:v>
      </x:c>
      <x:c r="M2888"/>
      <x:c r="N2888"/>
    </x:row>
    <x:row r="2889">
      <x:c r="A2889" t="str">
        <x:v>William Dzinski|2026-06-02</x:v>
      </x:c>
      <x:c r="B2889" s="888" t="n">
        <x:v>46175</x:v>
      </x:c>
      <x:c r="C2889" t="str">
        <x:v>William Dzinski</x:v>
      </x:c>
      <x:c r="D2889" t="str">
        <x:v>Permanent</x:v>
      </x:c>
      <x:c r="E2889" t="str">
        <x:v>Croydon</x:v>
      </x:c>
      <x:c r="F2889" t="str">
        <x:v>Operative Porter</x:v>
      </x:c>
      <x:c r="G2889" t="str">
        <x:v>393361D</x:v>
      </x:c>
      <x:c r="H2889" t="str">
        <x:v>The Quadrant</x:v>
      </x:c>
      <x:c r="I2889" t="n">
        <x:v>7.5</x:v>
      </x:c>
      <x:c r="J2889" t="str">
        <x:v>Worked</x:v>
      </x:c>
      <x:c r="K2889" t="str">
        <x:v>Employee 1864; home branch Croydon; assigned role Operative Porter | Deployment branch: Croydon | Actual role: Operative Skilled | Jobs: 393361D | Customers: The Quadrant | Actual hours: 7.5; source records: 1</x:v>
      </x:c>
      <x:c r="L2889" t="str">
        <x:v>Include</x:v>
      </x:c>
      <x:c r="M2889"/>
      <x:c r="N2889"/>
    </x:row>
    <x:row r="2890">
      <x:c r="A2890" t="str">
        <x:v>William Dzinski|2026-06-03</x:v>
      </x:c>
      <x:c r="B2890" s="888" t="n">
        <x:v>46176</x:v>
      </x:c>
      <x:c r="C2890" t="str">
        <x:v>William Dzinski</x:v>
      </x:c>
      <x:c r="D2890" t="str">
        <x:v>Permanent</x:v>
      </x:c>
      <x:c r="E2890" t="str">
        <x:v>Croydon</x:v>
      </x:c>
      <x:c r="F2890" t="str">
        <x:v>Operative Porter</x:v>
      </x:c>
      <x:c r="G2890" t="str">
        <x:v>393361D</x:v>
      </x:c>
      <x:c r="H2890" t="str">
        <x:v>The Quadrant</x:v>
      </x:c>
      <x:c r="I2890" t="n">
        <x:v>7.5</x:v>
      </x:c>
      <x:c r="J2890" t="str">
        <x:v>Worked</x:v>
      </x:c>
      <x:c r="K2890" t="str">
        <x:v>Employee 1864; home branch Croydon; assigned role Operative Porter | Deployment branch: Croydon | Actual role: Operative Porter | Jobs: 393361D | Customers: The Quadrant | Actual hours: 7.5; source records: 1</x:v>
      </x:c>
      <x:c r="L2890" t="str">
        <x:v>Include</x:v>
      </x:c>
      <x:c r="M2890"/>
      <x:c r="N2890"/>
    </x:row>
    <x:row r="2891">
      <x:c r="A2891" t="str">
        <x:v>William Dzinski|2026-06-04</x:v>
      </x:c>
      <x:c r="B2891" s="888" t="n">
        <x:v>46177</x:v>
      </x:c>
      <x:c r="C2891" t="str">
        <x:v>William Dzinski</x:v>
      </x:c>
      <x:c r="D2891" t="str">
        <x:v>Permanent</x:v>
      </x:c>
      <x:c r="E2891" t="str">
        <x:v>Croydon</x:v>
      </x:c>
      <x:c r="F2891" t="str">
        <x:v>Operative Porter</x:v>
      </x:c>
      <x:c r="G2891" t="str">
        <x:v>401875</x:v>
      </x:c>
      <x:c r="H2891" t="str">
        <x:v>Biolyz UK Limited</x:v>
      </x:c>
      <x:c r="I2891" t="n">
        <x:v>6</x:v>
      </x:c>
      <x:c r="J2891" t="str">
        <x:v>Worked</x:v>
      </x:c>
      <x:c r="K2891" t="str">
        <x:v>Employee 1864; home branch Croydon; assigned role Operative Porter | Deployment branch: Croydon | Actual role: Operative Skilled | Jobs: 401875 | Customers: Biolyz UK Limited | Actual hours: 6.0; source records: 1</x:v>
      </x:c>
      <x:c r="L2891" t="str">
        <x:v>Include</x:v>
      </x:c>
      <x:c r="M2891"/>
      <x:c r="N2891"/>
    </x:row>
    <x:row r="2892">
      <x:c r="A2892" t="str">
        <x:v>William Dzinski|2026-06-05</x:v>
      </x:c>
      <x:c r="B2892" s="888" t="n">
        <x:v>46178</x:v>
      </x:c>
      <x:c r="C2892" t="str">
        <x:v>William Dzinski</x:v>
      </x:c>
      <x:c r="D2892" t="str">
        <x:v>Permanent</x:v>
      </x:c>
      <x:c r="E2892" t="str">
        <x:v>Croydon</x:v>
      </x:c>
      <x:c r="F2892" t="str">
        <x:v>Operative Porter</x:v>
      </x:c>
      <x:c r="G2892" t="str">
        <x:v>393361D</x:v>
      </x:c>
      <x:c r="H2892" t="str">
        <x:v>The Quadrant</x:v>
      </x:c>
      <x:c r="I2892" t="n">
        <x:v>8.5</x:v>
      </x:c>
      <x:c r="J2892" t="str">
        <x:v>Worked</x:v>
      </x:c>
      <x:c r="K2892" t="str">
        <x:v>Employee 1864; home branch Croydon; assigned role Operative Porter | Deployment branch: Croydon | Actual role: Operative Skilled | Jobs: 393361D | Customers: The Quadrant | Actual hours: 8.5; source records: 1</x:v>
      </x:c>
      <x:c r="L2892" t="str">
        <x:v>Include</x:v>
      </x:c>
      <x:c r="M2892"/>
      <x:c r="N2892"/>
    </x:row>
    <x:row r="2893">
      <x:c r="A2893" t="str">
        <x:v>William Dzinski|2026-06-08</x:v>
      </x:c>
      <x:c r="B2893" s="888" t="n">
        <x:v>46181</x:v>
      </x:c>
      <x:c r="C2893" t="str">
        <x:v>William Dzinski</x:v>
      </x:c>
      <x:c r="D2893" t="str">
        <x:v>Permanent</x:v>
      </x:c>
      <x:c r="E2893" t="str">
        <x:v>Croydon</x:v>
      </x:c>
      <x:c r="F2893" t="str">
        <x:v>Operative Porter</x:v>
      </x:c>
      <x:c r="G2893" t="str">
        <x:v>393361D</x:v>
      </x:c>
      <x:c r="H2893" t="str">
        <x:v>The Quadrant</x:v>
      </x:c>
      <x:c r="I2893" t="n">
        <x:v>10</x:v>
      </x:c>
      <x:c r="J2893" t="str">
        <x:v>Worked</x:v>
      </x:c>
      <x:c r="K2893" t="str">
        <x:v>Employee 1864; home branch Croydon; assigned role Operative Porter | Deployment branch: Croydon | Actual role: Operative Skilled | Jobs: 393361D | Customers: The Quadrant | Actual hours: 10.0; source records: 1</x:v>
      </x:c>
      <x:c r="L2893" t="str">
        <x:v>Include</x:v>
      </x:c>
      <x:c r="M2893"/>
      <x:c r="N2893"/>
    </x:row>
    <x:row r="2894">
      <x:c r="A2894" t="str">
        <x:v>William Dzinski|2026-06-09</x:v>
      </x:c>
      <x:c r="B2894" s="888" t="n">
        <x:v>46182</x:v>
      </x:c>
      <x:c r="C2894" t="str">
        <x:v>William Dzinski</x:v>
      </x:c>
      <x:c r="D2894" t="str">
        <x:v>Permanent</x:v>
      </x:c>
      <x:c r="E2894" t="str">
        <x:v>Croydon</x:v>
      </x:c>
      <x:c r="F2894" t="str">
        <x:v>Operative Porter</x:v>
      </x:c>
      <x:c r="G2894" t="str">
        <x:v>402450C</x:v>
      </x:c>
      <x:c r="H2894" t="str">
        <x:v>Avantor ( CROYDON JUNE  2026 )</x:v>
      </x:c>
      <x:c r="I2894" t="n">
        <x:v>4.5</x:v>
      </x:c>
      <x:c r="J2894" t="str">
        <x:v>Worked</x:v>
      </x:c>
      <x:c r="K2894" t="str">
        <x:v>Employee 1864; home branch Croydon; assigned role Operative Porter | Deployment branch: Cambridge | Actual role: Operative Porter | Jobs: 402450C | Customers: Avantor ( CROYDON JUNE  2026 ) | Actual hours: 4.5; source records: 1</x:v>
      </x:c>
      <x:c r="L2894" t="str">
        <x:v>Include</x:v>
      </x:c>
      <x:c r="M2894"/>
      <x:c r="N2894"/>
    </x:row>
    <x:row r="2895">
      <x:c r="A2895" t="str">
        <x:v>William Dzinski|2026-06-10</x:v>
      </x:c>
      <x:c r="B2895" s="888" t="n">
        <x:v>46183</x:v>
      </x:c>
      <x:c r="C2895" t="str">
        <x:v>William Dzinski</x:v>
      </x:c>
      <x:c r="D2895" t="str">
        <x:v>Permanent</x:v>
      </x:c>
      <x:c r="E2895" t="str">
        <x:v>Croydon</x:v>
      </x:c>
      <x:c r="F2895" t="str">
        <x:v>Operative Porter</x:v>
      </x:c>
      <x:c r="G2895" t="str">
        <x:v>393361D</x:v>
      </x:c>
      <x:c r="H2895" t="str">
        <x:v>The Quadrant</x:v>
      </x:c>
      <x:c r="I2895" t="n">
        <x:v>8</x:v>
      </x:c>
      <x:c r="J2895" t="str">
        <x:v>Worked</x:v>
      </x:c>
      <x:c r="K2895" t="str">
        <x:v>Employee 1864; home branch Croydon; assigned role Operative Porter | Deployment branch: Croydon | Actual role: Operative Skilled | Jobs: 393361D | Customers: The Quadrant | Actual hours: 8.0; source records: 1</x:v>
      </x:c>
      <x:c r="L2895" t="str">
        <x:v>Include</x:v>
      </x:c>
      <x:c r="M2895"/>
      <x:c r="N2895"/>
    </x:row>
    <x:row r="2896">
      <x:c r="A2896" t="str">
        <x:v>William Dzinski|2026-06-11</x:v>
      </x:c>
      <x:c r="B2896" s="888" t="n">
        <x:v>46184</x:v>
      </x:c>
      <x:c r="C2896" t="str">
        <x:v>William Dzinski</x:v>
      </x:c>
      <x:c r="D2896" t="str">
        <x:v>Permanent</x:v>
      </x:c>
      <x:c r="E2896" t="str">
        <x:v>Croydon</x:v>
      </x:c>
      <x:c r="F2896" t="str">
        <x:v>Operative Porter</x:v>
      </x:c>
      <x:c r="G2896" t="str">
        <x:v>393361D</x:v>
      </x:c>
      <x:c r="H2896" t="str">
        <x:v>The Quadrant</x:v>
      </x:c>
      <x:c r="I2896" t="n">
        <x:v>6</x:v>
      </x:c>
      <x:c r="J2896" t="str">
        <x:v>Worked</x:v>
      </x:c>
      <x:c r="K2896" t="str">
        <x:v>Employee 1864; home branch Croydon; assigned role Operative Porter | Deployment branch: Croydon | Actual role: Operative Porter | Jobs: 393361D | Customers: The Quadrant | Actual hours: 6.0; source records: 1</x:v>
      </x:c>
      <x:c r="L2896" t="str">
        <x:v>Include</x:v>
      </x:c>
      <x:c r="M2896"/>
      <x:c r="N2896"/>
    </x:row>
    <x:row r="2897">
      <x:c r="A2897" t="str">
        <x:v>William Dzinski|2026-06-12</x:v>
      </x:c>
      <x:c r="B2897" s="888" t="n">
        <x:v>46185</x:v>
      </x:c>
      <x:c r="C2897" t="str">
        <x:v>William Dzinski</x:v>
      </x:c>
      <x:c r="D2897" t="str">
        <x:v>Permanent</x:v>
      </x:c>
      <x:c r="E2897" t="str">
        <x:v>Croydon</x:v>
      </x:c>
      <x:c r="F2897" t="str">
        <x:v>Operative Porter</x:v>
      </x:c>
      <x:c r="G2897" t="str">
        <x:v>393361D</x:v>
      </x:c>
      <x:c r="H2897" t="str">
        <x:v>The Quadrant</x:v>
      </x:c>
      <x:c r="I2897" t="n">
        <x:v>8</x:v>
      </x:c>
      <x:c r="J2897" t="str">
        <x:v>Worked</x:v>
      </x:c>
      <x:c r="K2897" t="str">
        <x:v>Employee 1864; home branch Croydon; assigned role Operative Porter | Deployment branch: Croydon | Actual role: Operative Skilled | Jobs: 393361D | Customers: The Quadrant | Actual hours: 8.0; source records: 1</x:v>
      </x:c>
      <x:c r="L2897" t="str">
        <x:v>Include</x:v>
      </x:c>
      <x:c r="M2897"/>
      <x:c r="N2897"/>
    </x:row>
    <x:row r="2898">
      <x:c r="A2898" t="str">
        <x:v>William Dzinski|2026-06-17</x:v>
      </x:c>
      <x:c r="B2898" s="888" t="n">
        <x:v>46190</x:v>
      </x:c>
      <x:c r="C2898" t="str">
        <x:v>William Dzinski</x:v>
      </x:c>
      <x:c r="D2898" t="str">
        <x:v>Permanent</x:v>
      </x:c>
      <x:c r="E2898" t="str">
        <x:v>Croydon</x:v>
      </x:c>
      <x:c r="F2898" t="str">
        <x:v>Operative Porter</x:v>
      </x:c>
      <x:c r="G2898" t="str">
        <x:v>399451S</x:v>
      </x:c>
      <x:c r="H2898" t="str">
        <x:v>Royal Borough of Kensington and Chelsea</x:v>
      </x:c>
      <x:c r="I2898" t="n">
        <x:v>6</x:v>
      </x:c>
      <x:c r="J2898" t="str">
        <x:v>Worked</x:v>
      </x:c>
      <x:c r="K2898" t="str">
        <x:v>Employee 1864; home branch Croydon; assigned role Operative Porter | Deployment branch: Croydon | Actual role: Operative Porter | Jobs: 399451S | Customers: Royal Borough of Kensington and Chelsea | Actual hours: 6.0; source records: 1</x:v>
      </x:c>
      <x:c r="L2898" t="str">
        <x:v>Include</x:v>
      </x:c>
      <x:c r="M2898"/>
      <x:c r="N2898"/>
    </x:row>
    <x:row r="2899">
      <x:c r="A2899" t="str">
        <x:v>William Dzinski|2026-06-19</x:v>
      </x:c>
      <x:c r="B2899" s="888" t="n">
        <x:v>46192</x:v>
      </x:c>
      <x:c r="C2899" t="str">
        <x:v>William Dzinski</x:v>
      </x:c>
      <x:c r="D2899" t="str">
        <x:v>Permanent</x:v>
      </x:c>
      <x:c r="E2899" t="str">
        <x:v>Croydon</x:v>
      </x:c>
      <x:c r="F2899" t="str">
        <x:v>Operative Porter</x:v>
      </x:c>
      <x:c r="G2899" t="str">
        <x:v>402489</x:v>
      </x:c>
      <x:c r="H2899" t="str">
        <x:v>Monday.com</x:v>
      </x:c>
      <x:c r="I2899" t="n">
        <x:v>5</x:v>
      </x:c>
      <x:c r="J2899" t="str">
        <x:v>Worked</x:v>
      </x:c>
      <x:c r="K2899" t="str">
        <x:v>Employee 1864; home branch Croydon; assigned role Operative Porter | Deployment branch: Croydon | Actual role: Operative Skilled | Jobs: 402489 | Customers: Monday.com | Actual hours: 5.0; source records: 1</x:v>
      </x:c>
      <x:c r="L2899" t="str">
        <x:v>Include</x:v>
      </x:c>
      <x:c r="M2899"/>
      <x:c r="N2899"/>
    </x:row>
    <x:row r="2900">
      <x:c r="A2900" t="str">
        <x:v>William Dzinski|2026-06-22</x:v>
      </x:c>
      <x:c r="B2900" s="888" t="n">
        <x:v>46195</x:v>
      </x:c>
      <x:c r="C2900" t="str">
        <x:v>William Dzinski</x:v>
      </x:c>
      <x:c r="D2900" t="str">
        <x:v>Permanent</x:v>
      </x:c>
      <x:c r="E2900" t="str">
        <x:v>Croydon</x:v>
      </x:c>
      <x:c r="F2900" t="str">
        <x:v>Operative Porter</x:v>
      </x:c>
      <x:c r="G2900" t="str">
        <x:v>393361D</x:v>
      </x:c>
      <x:c r="H2900" t="str">
        <x:v>The Quadrant</x:v>
      </x:c>
      <x:c r="I2900" t="n">
        <x:v>5</x:v>
      </x:c>
      <x:c r="J2900" t="str">
        <x:v>Worked</x:v>
      </x:c>
      <x:c r="K2900" t="str">
        <x:v>Employee 1864; home branch Croydon; assigned role Operative Porter | Deployment branch: Croydon | Actual role: Operative Porter | Jobs: 393361D | Customers: The Quadrant | Actual hours: 5.0; source records: 1</x:v>
      </x:c>
      <x:c r="L2900" t="str">
        <x:v>Include</x:v>
      </x:c>
      <x:c r="M2900"/>
      <x:c r="N2900"/>
    </x:row>
    <x:row r="2901">
      <x:c r="A2901" t="str">
        <x:v>William Dzinski|2026-06-23</x:v>
      </x:c>
      <x:c r="B2901" s="888" t="n">
        <x:v>46196</x:v>
      </x:c>
      <x:c r="C2901" t="str">
        <x:v>William Dzinski</x:v>
      </x:c>
      <x:c r="D2901" t="str">
        <x:v>Permanent</x:v>
      </x:c>
      <x:c r="E2901" t="str">
        <x:v>Croydon</x:v>
      </x:c>
      <x:c r="F2901" t="str">
        <x:v>Operative Porter</x:v>
      </x:c>
      <x:c r="G2901" t="str">
        <x:v>399451T</x:v>
      </x:c>
      <x:c r="H2901" t="str">
        <x:v>Royal Borough of Kensington and Chelsea</x:v>
      </x:c>
      <x:c r="I2901" t="n">
        <x:v>7</x:v>
      </x:c>
      <x:c r="J2901" t="str">
        <x:v>Worked</x:v>
      </x:c>
      <x:c r="K2901" t="str">
        <x:v>Employee 1864; home branch Croydon; assigned role Operative Porter | Deployment branch: Croydon | Actual role: Operative Porter | Jobs: 399451T | Customers: Royal Borough of Kensington and Chelsea | Actual hours: 7.0; source records: 1</x:v>
      </x:c>
      <x:c r="L2901" t="str">
        <x:v>Include</x:v>
      </x:c>
      <x:c r="M2901"/>
      <x:c r="N2901"/>
    </x:row>
    <x:row r="2902">
      <x:c r="A2902" t="str">
        <x:v>William Dzinski|2026-06-24</x:v>
      </x:c>
      <x:c r="B2902" s="888" t="n">
        <x:v>46197</x:v>
      </x:c>
      <x:c r="C2902" t="str">
        <x:v>William Dzinski</x:v>
      </x:c>
      <x:c r="D2902" t="str">
        <x:v>Permanent</x:v>
      </x:c>
      <x:c r="E2902" t="str">
        <x:v>Croydon</x:v>
      </x:c>
      <x:c r="F2902" t="str">
        <x:v>Operative Porter</x:v>
      </x:c>
      <x:c r="G2902" t="str">
        <x:v>402264, 386891D</x:v>
      </x:c>
      <x:c r="H2902" t="str">
        <x:v>AlixPartners LLP; Restore Harrow Green</x:v>
      </x:c>
      <x:c r="I2902" t="n">
        <x:v>18</x:v>
      </x:c>
      <x:c r="J2902" t="str">
        <x:v>Worked — 2 records</x:v>
      </x:c>
      <x:c r="K2902" t="str">
        <x:v>Employee 1864; home branch Croydon; assigned role Operative Porter | Deployment branch: Croydon, Thurrock | Actual role: Operative Porter | Jobs: 402264, 386891D | Customers: AlixPartners LLP; Restore Harrow Green | Actual hours: 18.0; source records: 2</x:v>
      </x:c>
      <x:c r="L2902" t="str">
        <x:v>Include</x:v>
      </x:c>
      <x:c r="M2902"/>
      <x:c r="N2902"/>
    </x:row>
    <x:row r="2903">
      <x:c r="A2903" t="str">
        <x:v>William Dzinski|2026-06-25</x:v>
      </x:c>
      <x:c r="B2903" s="888" t="n">
        <x:v>46198</x:v>
      </x:c>
      <x:c r="C2903" t="str">
        <x:v>William Dzinski</x:v>
      </x:c>
      <x:c r="D2903" t="str">
        <x:v>Permanent</x:v>
      </x:c>
      <x:c r="E2903" t="str">
        <x:v>Croydon</x:v>
      </x:c>
      <x:c r="F2903" t="str">
        <x:v>Operative Porter</x:v>
      </x:c>
      <x:c r="G2903" t="str">
        <x:v>386891D</x:v>
      </x:c>
      <x:c r="H2903" t="str">
        <x:v>Restore Harrow Green</x:v>
      </x:c>
      <x:c r="I2903" t="n">
        <x:v>10.5</x:v>
      </x:c>
      <x:c r="J2903" t="str">
        <x:v>Worked</x:v>
      </x:c>
      <x:c r="K2903" t="str">
        <x:v>Employee 1864; home branch Croydon; assigned role Operative Porter | Deployment branch: Croydon | Actual role: Operative Porter | Jobs: 386891D | Customers: Restore Harrow Green | Actual hours: 10.5; source records: 1</x:v>
      </x:c>
      <x:c r="L2903" t="str">
        <x:v>Include</x:v>
      </x:c>
      <x:c r="M2903"/>
      <x:c r="N2903"/>
    </x:row>
    <x:row r="2904">
      <x:c r="A2904" t="str">
        <x:v>William Dzinski|2026-06-26</x:v>
      </x:c>
      <x:c r="B2904" s="888" t="n">
        <x:v>46199</x:v>
      </x:c>
      <x:c r="C2904" t="str">
        <x:v>William Dzinski</x:v>
      </x:c>
      <x:c r="D2904" t="str">
        <x:v>Permanent</x:v>
      </x:c>
      <x:c r="E2904" t="str">
        <x:v>Croydon</x:v>
      </x:c>
      <x:c r="F2904" t="str">
        <x:v>Operative Porter</x:v>
      </x:c>
      <x:c r="G2904" t="str">
        <x:v>402841</x:v>
      </x:c>
      <x:c r="H2904" t="str">
        <x:v>Westminster Council - City Hall</x:v>
      </x:c>
      <x:c r="I2904" t="n">
        <x:v>4.5</x:v>
      </x:c>
      <x:c r="J2904" t="str">
        <x:v>Worked</x:v>
      </x:c>
      <x:c r="K2904" t="str">
        <x:v>Employee 1864; home branch Croydon; assigned role Operative Porter | Deployment branch: Croydon | Actual role: Operative Skilled | Jobs: 402841 | Customers: Westminster Council - City Hall | Actual hours: 4.5; source records: 1</x:v>
      </x:c>
      <x:c r="L2904" t="str">
        <x:v>Include</x:v>
      </x:c>
      <x:c r="M2904"/>
      <x:c r="N2904"/>
    </x:row>
    <x:row r="2905">
      <x:c r="A2905" t="str">
        <x:v>William Dzinski|2026-06-29</x:v>
      </x:c>
      <x:c r="B2905" s="888" t="n">
        <x:v>46202</x:v>
      </x:c>
      <x:c r="C2905" t="str">
        <x:v>William Dzinski</x:v>
      </x:c>
      <x:c r="D2905" t="str">
        <x:v>Permanent</x:v>
      </x:c>
      <x:c r="E2905" t="str">
        <x:v>Croydon</x:v>
      </x:c>
      <x:c r="F2905" t="str">
        <x:v>Operative Porter</x:v>
      </x:c>
      <x:c r="G2905" t="str">
        <x:v>402841</x:v>
      </x:c>
      <x:c r="H2905" t="str">
        <x:v>Westminster Council - City Hall</x:v>
      </x:c>
      <x:c r="I2905" t="n">
        <x:v>5.5</x:v>
      </x:c>
      <x:c r="J2905" t="str">
        <x:v>Worked</x:v>
      </x:c>
      <x:c r="K2905" t="str">
        <x:v>Employee 1864; home branch Croydon; assigned role Operative Porter | Deployment branch: Croydon | Actual role: Operative Skilled | Jobs: 402841 | Customers: Westminster Council - City Hall | Actual hours: 5.5; source records: 1</x:v>
      </x:c>
      <x:c r="L2905" t="str">
        <x:v>Include</x:v>
      </x:c>
      <x:c r="M2905"/>
      <x:c r="N2905"/>
    </x:row>
    <x:row r="2906">
      <x:c r="A2906" t="str">
        <x:v>William Dzinski|2026-06-30</x:v>
      </x:c>
      <x:c r="B2906" s="888" t="n">
        <x:v>46203</x:v>
      </x:c>
      <x:c r="C2906" t="str">
        <x:v>William Dzinski</x:v>
      </x:c>
      <x:c r="D2906" t="str">
        <x:v>Permanent</x:v>
      </x:c>
      <x:c r="E2906" t="str">
        <x:v>Croydon</x:v>
      </x:c>
      <x:c r="F2906" t="str">
        <x:v>Operative Porter</x:v>
      </x:c>
      <x:c r="G2906" t="str">
        <x:v>393361D</x:v>
      </x:c>
      <x:c r="H2906" t="str">
        <x:v>The Quadrant</x:v>
      </x:c>
      <x:c r="I2906" t="n">
        <x:v>8</x:v>
      </x:c>
      <x:c r="J2906" t="str">
        <x:v>Worked</x:v>
      </x:c>
      <x:c r="K2906" t="str">
        <x:v>Employee 1864; home branch Croydon; assigned role Operative Porter | Deployment branch: Croydon | Actual role: Operative Porter | Jobs: 393361D | Customers: The Quadrant | Actual hours: 8.0; source records: 1</x:v>
      </x:c>
      <x:c r="L2906" t="str">
        <x:v>Include</x:v>
      </x:c>
      <x:c r="M2906"/>
      <x:c r="N2906"/>
    </x:row>
  </x:sheetData>
  <x:conditionalFormatting sqref="A4:L2647">
    <x:cfRule type="expression" dxfId="38" priority="1">
      <x:formula>$L4="Filtered out"</x:formula>
    </x:cfRule>
    <x:cfRule type="expression" dxfId="39" priority="2">
      <x:formula>LEFT($J4,8)="CONFLICT"</x:formula>
    </x:cfRule>
  </x:conditionalFormatting>
  <x:conditionalFormatting sqref="I4:I2647">
    <x:cfRule type="dataBar" priority="3">
      <x:dataBar>
        <x:cfvo type="min"/>
        <x:cfvo type="max"/>
        <x:color rgb="FF2F6F7E"/>
      </x:dataBar>
      <x:extLst>
        <x:ext xmlns:x14="http://schemas.microsoft.com/office/spreadsheetml/2009/9/main" uri="{B025F937-C7B1-47D3-B67F-A62EFF666E3E}">
          <x14:id>{8A8DDBDA-DC60-3284-296D-76C83EF17C46}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8A8DDBDA-DC60-3284-296D-76C83EF17C46}">
            <x14:dataBar gradient="1">
              <x14:cfvo type="min"/>
              <x14:cfvo type="max"/>
              <x14:fillColor rgb="FF2F6F7E"/>
            </x14:dataBar>
          </x14:cfRule>
          <xm:sqref>I4:I2647</xm:sqref>
        </x14:conditionalFormatting>
      </x14:conditionalFormattings>
    </x:ext>
  </x:extLst>
</x:worksheet>
</file>

<file path=xl/worksheets/sheet15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5" hidden="0" customWidth="1"/>
    <x:col min="3" max="3" width="28" hidden="0" customWidth="1"/>
    <x:col min="4" max="4" width="18" hidden="0" customWidth="1"/>
    <x:col min="5" max="5" width="18" hidden="0" customWidth="1"/>
    <x:col min="6" max="6" width="20" hidden="0" customWidth="1"/>
    <x:col min="7" max="7" width="28" hidden="0" customWidth="1"/>
    <x:col min="8" max="8" width="34" hidden="0" customWidth="1"/>
    <x:col min="9" max="9" width="14" hidden="0" customWidth="1"/>
    <x:col min="10" max="10" width="28" hidden="0" customWidth="1"/>
    <x:col min="11" max="11" width="70" hidden="0" customWidth="1"/>
    <x:col min="12" max="12" width="14" hidden="0" customWidth="1"/>
    <x:col min="13" max="13" width="18" hidden="0" customWidth="1"/>
    <x:col min="14" max="14" width="22" hidden="0" customWidth="1"/>
  </x:cols>
  <x:sheetData>
    <x:row r="1">
      <x:c r="A1" s="506" t="str">
        <x:v>Activity Jul 2026</x:v>
      </x:c>
      <x:c r="B1" s="506"/>
      <x:c r="C1" s="506"/>
      <x:c r="D1" s="506"/>
      <x:c r="E1" s="506"/>
      <x:c r="F1" s="506"/>
      <x:c r="G1" s="506"/>
      <x:c r="H1" s="506"/>
      <x:c r="I1" s="506"/>
      <x:c r="J1" s="506"/>
      <x:c r="K1" s="506"/>
      <x:c r="L1" s="506"/>
      <x:c r="M1" s="524" t="str">
        <x:v>Activity Controls</x:v>
      </x:c>
      <x:c r="N1" s="524"/>
    </x:row>
    <x:row r="2">
      <x:c r="A2" s="509" t="str">
        <x:v>1,472 work/leave person-days. Home Branch drives the global branch filter; deployment branch and actual role are retained in Full Detail.</x:v>
      </x:c>
      <x:c r="B2" s="509"/>
      <x:c r="C2" s="509"/>
      <x:c r="D2" s="509"/>
      <x:c r="E2" s="509"/>
      <x:c r="F2" s="509"/>
      <x:c r="G2" s="509"/>
      <x:c r="H2" s="509"/>
      <x:c r="I2" s="509"/>
      <x:c r="J2" s="509"/>
      <x:c r="K2" s="509"/>
      <x:c r="L2" s="509"/>
      <x:c r="M2" s="527" t="str">
        <x:v>Global branch</x:v>
      </x:c>
      <x:c r="N2" s="527" t="str">
        <x:f>'Summary Dashboard'!$B$3</x:f>
        <x:v>All</x:v>
      </x:c>
    </x:row>
    <x:row r="3">
      <x:c r="A3" s="521" t="str">
        <x:v>Person-Date Key</x:v>
      </x:c>
      <x:c r="B3" s="522" t="str">
        <x:v>Date</x:v>
      </x:c>
      <x:c r="C3" s="522" t="str">
        <x:v>Employee</x:v>
      </x:c>
      <x:c r="D3" s="522" t="str">
        <x:v>Employment Status</x:v>
      </x:c>
      <x:c r="E3" s="522" t="str">
        <x:v>Home Branch</x:v>
      </x:c>
      <x:c r="F3" s="522" t="str">
        <x:v>Assigned Role</x:v>
      </x:c>
      <x:c r="G3" s="522" t="str">
        <x:v>Jobs</x:v>
      </x:c>
      <x:c r="H3" s="522" t="str">
        <x:v>Customers</x:v>
      </x:c>
      <x:c r="I3" s="522" t="str">
        <x:v>Actual Hours</x:v>
      </x:c>
      <x:c r="J3" s="522" t="str">
        <x:v>Activity Code</x:v>
      </x:c>
      <x:c r="K3" s="522" t="str">
        <x:v>Full Detail</x:v>
      </x:c>
      <x:c r="L3" s="523" t="str">
        <x:v>Global View</x:v>
      </x:c>
      <x:c r="M3" s="529" t="str">
        <x:v>Month</x:v>
      </x:c>
      <x:c r="N3" s="529" t="str">
        <x:v>2026-07</x:v>
      </x:c>
    </x:row>
    <x:row r="4">
      <x:c r="A4" t="str">
        <x:v>A Apanisile|2026-07-01</x:v>
      </x:c>
      <x:c r="B4" s="888" t="n">
        <x:v>46204</x:v>
      </x:c>
      <x:c r="C4" t="str">
        <x:v>A Apanisile</x:v>
      </x:c>
      <x:c r="D4" t="str">
        <x:v>Permanent</x:v>
      </x:c>
      <x:c r="E4" t="str">
        <x:v>Thurrock</x:v>
      </x:c>
      <x:c r="F4" t="str">
        <x:v>Operative Porter</x:v>
      </x:c>
      <x:c r="G4" t="str">
        <x:v>402264</x:v>
      </x:c>
      <x:c r="H4" t="str">
        <x:v>AlixPartners LLP</x:v>
      </x:c>
      <x:c r="I4" s="22" t="n">
        <x:v>7.5</x:v>
      </x:c>
      <x:c r="J4" t="str">
        <x:v>Worked</x:v>
      </x:c>
      <x:c r="K4" t="str">
        <x:v>Employee 103160; home branch Thurrock; assigned role Operative Porter | Deployment branch: Thurrock | Actual role: Operative Porter | Jobs: 402264 | Customers: AlixPartners LLP | Actual hours: 7.5; source records: 1</x:v>
      </x:c>
      <x:c r="L4" t="str">
        <x:v>Include</x:v>
      </x:c>
      <x:c r="M4" s="529" t="str">
        <x:v>Rows loaded</x:v>
      </x:c>
      <x:c r="N4" s="529" t="n">
        <x:v>1472</x:v>
      </x:c>
    </x:row>
    <x:row r="5">
      <x:c r="A5" t="str">
        <x:v>A Apanisile|2026-07-02</x:v>
      </x:c>
      <x:c r="B5" s="888" t="n">
        <x:v>46205</x:v>
      </x:c>
      <x:c r="C5" t="str">
        <x:v>A Apanisile</x:v>
      </x:c>
      <x:c r="D5" t="str">
        <x:v>Permanent</x:v>
      </x:c>
      <x:c r="E5" t="str">
        <x:v>Thurrock</x:v>
      </x:c>
      <x:c r="F5" t="str">
        <x:v>Operative Porter</x:v>
      </x:c>
      <x:c r="G5" t="str">
        <x:v>401175</x:v>
      </x:c>
      <x:c r="H5" t="str">
        <x:v>Hogan Lovells LLP</x:v>
      </x:c>
      <x:c r="I5" s="22" t="n">
        <x:v>5.5</x:v>
      </x:c>
      <x:c r="J5" t="str">
        <x:v>Worked</x:v>
      </x:c>
      <x:c r="K5" t="str">
        <x:v>Employee 103160; home branch Thurrock; assigned role Operative Porter | Deployment branch: Thurrock | Actual role: Operative Porter | Jobs: 401175 | Customers: Hogan Lovells LLP | Actual hours: 5.5; source records: 1</x:v>
      </x:c>
      <x:c r="L5" t="str">
        <x:v>Include</x:v>
      </x:c>
      <x:c r="M5"/>
      <x:c r="N5"/>
    </x:row>
    <x:row r="6">
      <x:c r="A6" t="str">
        <x:v>A Apanisile|2026-07-03</x:v>
      </x:c>
      <x:c r="B6" s="888" t="n">
        <x:v>46206</x:v>
      </x:c>
      <x:c r="C6" t="str">
        <x:v>A Apanisile</x:v>
      </x:c>
      <x:c r="D6" t="str">
        <x:v>Permanent</x:v>
      </x:c>
      <x:c r="E6" t="str">
        <x:v>Thurrock</x:v>
      </x:c>
      <x:c r="F6" t="str">
        <x:v>Operative Porter</x:v>
      </x:c>
      <x:c r="G6" t="str">
        <x:v>401175</x:v>
      </x:c>
      <x:c r="H6" t="str">
        <x:v>Hogan Lovells LLP</x:v>
      </x:c>
      <x:c r="I6" s="22" t="n">
        <x:v>17</x:v>
      </x:c>
      <x:c r="J6" t="str">
        <x:v>Worked</x:v>
      </x:c>
      <x:c r="K6" t="str">
        <x:v>Employee 103160; home branch Thurrock; assigned role Operative Porter | Deployment branch: Thurrock | Actual role: Operative Porter | Jobs: 401175 | Customers: Hogan Lovells LLP | Actual hours: 17.0; source records: 1</x:v>
      </x:c>
      <x:c r="L6" t="str">
        <x:v>Include</x:v>
      </x:c>
      <x:c r="M6"/>
      <x:c r="N6"/>
    </x:row>
    <x:row r="7">
      <x:c r="A7" t="str">
        <x:v>A Apanisile|2026-07-06</x:v>
      </x:c>
      <x:c r="B7" s="888" t="n">
        <x:v>46209</x:v>
      </x:c>
      <x:c r="C7" t="str">
        <x:v>A Apanisile</x:v>
      </x:c>
      <x:c r="D7" t="str">
        <x:v>Permanent</x:v>
      </x:c>
      <x:c r="E7" t="str">
        <x:v>Thurrock</x:v>
      </x:c>
      <x:c r="F7" t="str">
        <x:v>Operative Porter</x:v>
      </x:c>
      <x:c r="G7" t="str">
        <x:v>401175</x:v>
      </x:c>
      <x:c r="H7" t="str">
        <x:v>Hogan Lovells LLP</x:v>
      </x:c>
      <x:c r="I7" s="22" t="n">
        <x:v>11.5</x:v>
      </x:c>
      <x:c r="J7" t="str">
        <x:v>Worked</x:v>
      </x:c>
      <x:c r="K7" t="str">
        <x:v>Employee 103160; home branch Thurrock; assigned role Operative Porter | Deployment branch: Thurrock | Actual role: Operative Porter | Jobs: 401175 | Customers: Hogan Lovells LLP | Actual hours: 11.5; source records: 1</x:v>
      </x:c>
      <x:c r="L7" t="str">
        <x:v>Include</x:v>
      </x:c>
      <x:c r="M7"/>
      <x:c r="N7"/>
    </x:row>
    <x:row r="8">
      <x:c r="A8" t="str">
        <x:v>A Apanisile|2026-07-07</x:v>
      </x:c>
      <x:c r="B8" s="888" t="n">
        <x:v>46210</x:v>
      </x:c>
      <x:c r="C8" t="str">
        <x:v>A Apanisile</x:v>
      </x:c>
      <x:c r="D8" t="str">
        <x:v>Permanent</x:v>
      </x:c>
      <x:c r="E8" t="str">
        <x:v>Thurrock</x:v>
      </x:c>
      <x:c r="F8" t="str">
        <x:v>Operative Porter</x:v>
      </x:c>
      <x:c r="G8" t="str">
        <x:v>403219</x:v>
      </x:c>
      <x:c r="H8" t="str">
        <x:v>Jurado/Slendy</x:v>
      </x:c>
      <x:c r="I8" s="22" t="n">
        <x:v>8.5</x:v>
      </x:c>
      <x:c r="J8" t="str">
        <x:v>Worked</x:v>
      </x:c>
      <x:c r="K8" t="str">
        <x:v>Employee 103160; home branch Thurrock; assigned role Operative Porter | Deployment branch: Thurrock | Actual role: Operative Skilled | Jobs: 403219 | Customers: Jurado/Slendy | Actual hours: 8.5; source records: 1</x:v>
      </x:c>
      <x:c r="L8" t="str">
        <x:v>Include</x:v>
      </x:c>
      <x:c r="M8"/>
      <x:c r="N8"/>
    </x:row>
    <x:row r="9">
      <x:c r="A9" t="str">
        <x:v>A Apanisile|2026-07-08</x:v>
      </x:c>
      <x:c r="B9" s="888" t="n">
        <x:v>46211</x:v>
      </x:c>
      <x:c r="C9" t="str">
        <x:v>A Apanisile</x:v>
      </x:c>
      <x:c r="D9" t="str">
        <x:v>Permanent</x:v>
      </x:c>
      <x:c r="E9" t="str">
        <x:v>Thurrock</x:v>
      </x:c>
      <x:c r="F9" t="str">
        <x:v>Operative Porter</x:v>
      </x:c>
      <x:c r="G9" t="str">
        <x:v>403219</x:v>
      </x:c>
      <x:c r="H9" t="str">
        <x:v>Jurado/Slendy</x:v>
      </x:c>
      <x:c r="I9" s="22" t="n">
        <x:v>8</x:v>
      </x:c>
      <x:c r="J9" t="str">
        <x:v>Worked</x:v>
      </x:c>
      <x:c r="K9" t="str">
        <x:v>Employee 103160; home branch Thurrock; assigned role Operative Porter | Deployment branch: Thurrock | Actual role: Operative Skilled | Jobs: 403219 | Customers: Jurado/Slendy | Actual hours: 8.0; source records: 1</x:v>
      </x:c>
      <x:c r="L9" t="str">
        <x:v>Include</x:v>
      </x:c>
      <x:c r="M9"/>
      <x:c r="N9"/>
    </x:row>
    <x:row r="10">
      <x:c r="A10" t="str">
        <x:v>A Apanisile|2026-07-09</x:v>
      </x:c>
      <x:c r="B10" s="888" t="n">
        <x:v>46212</x:v>
      </x:c>
      <x:c r="C10" t="str">
        <x:v>A Apanisile</x:v>
      </x:c>
      <x:c r="D10" t="str">
        <x:v>Permanent</x:v>
      </x:c>
      <x:c r="E10" t="str">
        <x:v>Thurrock</x:v>
      </x:c>
      <x:c r="F10" t="str">
        <x:v>Operative Porter</x:v>
      </x:c>
      <x:c r="G10" t="str">
        <x:v>398126</x:v>
      </x:c>
      <x:c r="H10" t="str">
        <x:v>Saunders/Tracey</x:v>
      </x:c>
      <x:c r="I10" s="22" t="n">
        <x:v>8.5</x:v>
      </x:c>
      <x:c r="J10" t="str">
        <x:v>Worked</x:v>
      </x:c>
      <x:c r="K10" t="str">
        <x:v>Employee 103160; home branch Thurrock; assigned role Operative Porter | Deployment branch: Thurrock | Actual role: Operative Skilled | Jobs: 398126 | Customers: Saunders/Tracey | Actual hours: 8.5; source records: 1</x:v>
      </x:c>
      <x:c r="L10" t="str">
        <x:v>Include</x:v>
      </x:c>
      <x:c r="M10"/>
      <x:c r="N10"/>
    </x:row>
    <x:row r="11">
      <x:c r="A11" t="str">
        <x:v>A Apanisile|2026-07-10</x:v>
      </x:c>
      <x:c r="B11" s="888" t="n">
        <x:v>46213</x:v>
      </x:c>
      <x:c r="C11" t="str">
        <x:v>A Apanisile</x:v>
      </x:c>
      <x:c r="D11" t="str">
        <x:v>Permanent</x:v>
      </x:c>
      <x:c r="E11" t="str">
        <x:v>Thurrock</x:v>
      </x:c>
      <x:c r="F11" t="str">
        <x:v>Operative Porter</x:v>
      </x:c>
      <x:c r="G11" t="str">
        <x:v>403315, 403150</x:v>
      </x:c>
      <x:c r="H11" t="str">
        <x:v>Bank of America Merrill Lynch; Knotel UK Ltd</x:v>
      </x:c>
      <x:c r="I11" s="22" t="n">
        <x:v>15</x:v>
      </x:c>
      <x:c r="J11" t="str">
        <x:v>Worked — 2 records</x:v>
      </x:c>
      <x:c r="K11" t="str">
        <x:v>Employee 103160; home branch Thurrock; assigned role Operative Porter | Deployment branch: Thurrock | Actual role: Operative Porter | Jobs: 403315, 403150 | Customers: Bank of America Merrill Lynch; Knotel UK Ltd | Actual hours: 15.0; source records: 2</x:v>
      </x:c>
      <x:c r="L11" t="str">
        <x:v>Include</x:v>
      </x:c>
      <x:c r="M11"/>
      <x:c r="N11"/>
    </x:row>
    <x:row r="12">
      <x:c r="A12" t="str">
        <x:v>A Apanisile|2026-07-11</x:v>
      </x:c>
      <x:c r="B12" s="888" t="n">
        <x:v>46214</x:v>
      </x:c>
      <x:c r="C12" t="str">
        <x:v>A Apanisile</x:v>
      </x:c>
      <x:c r="D12" t="str">
        <x:v>Permanent</x:v>
      </x:c>
      <x:c r="E12" t="str">
        <x:v>Thurrock</x:v>
      </x:c>
      <x:c r="F12" t="str">
        <x:v>Operative Porter</x:v>
      </x:c>
      <x:c r="G12" t="str">
        <x:v>403315</x:v>
      </x:c>
      <x:c r="H12" t="str">
        <x:v>Bank of America Merrill Lynch</x:v>
      </x:c>
      <x:c r="I12" s="22" t="n">
        <x:v>8.5</x:v>
      </x:c>
      <x:c r="J12" t="str">
        <x:v>Worked</x:v>
      </x:c>
      <x:c r="K12" t="str">
        <x:v>Employee 103160; home branch Thurrock; assigned role Operative Porter | Deployment branch: Thurrock | Actual role: Operative Porter | Jobs: 403315 | Customers: Bank of America Merrill Lynch | Actual hours: 8.5; source records: 1</x:v>
      </x:c>
      <x:c r="L12" t="str">
        <x:v>Include</x:v>
      </x:c>
      <x:c r="M12"/>
      <x:c r="N12"/>
    </x:row>
    <x:row r="13">
      <x:c r="A13" t="str">
        <x:v>A Apanisile|2026-07-13</x:v>
      </x:c>
      <x:c r="B13" s="888" t="n">
        <x:v>46216</x:v>
      </x:c>
      <x:c r="C13" t="str">
        <x:v>A Apanisile</x:v>
      </x:c>
      <x:c r="D13" t="str">
        <x:v>Permanent</x:v>
      </x:c>
      <x:c r="E13" t="str">
        <x:v>Thurrock</x:v>
      </x:c>
      <x:c r="F13" t="str">
        <x:v>Operative Porter</x:v>
      </x:c>
      <x:c r="G13" t="str">
        <x:v>398446</x:v>
      </x:c>
      <x:c r="H13" t="str">
        <x:v>Royal Entomological society</x:v>
      </x:c>
      <x:c r="I13" s="22" t="n">
        <x:v>8.5</x:v>
      </x:c>
      <x:c r="J13" t="str">
        <x:v>Worked</x:v>
      </x:c>
      <x:c r="K13" t="str">
        <x:v>Employee 103160; home branch Thurrock; assigned role Operative Porter | Deployment branch: Thurrock | Actual role: Operative Porter | Jobs: 398446 | Customers: Royal Entomological society | Actual hours: 8.5; source records: 1</x:v>
      </x:c>
      <x:c r="L13" t="str">
        <x:v>Include</x:v>
      </x:c>
      <x:c r="M13"/>
      <x:c r="N13"/>
    </x:row>
    <x:row r="14">
      <x:c r="A14" t="str">
        <x:v>A Apanisile|2026-07-14</x:v>
      </x:c>
      <x:c r="B14" s="888" t="n">
        <x:v>46217</x:v>
      </x:c>
      <x:c r="C14" t="str">
        <x:v>A Apanisile</x:v>
      </x:c>
      <x:c r="D14" t="str">
        <x:v>Permanent</x:v>
      </x:c>
      <x:c r="E14" t="str">
        <x:v>Thurrock</x:v>
      </x:c>
      <x:c r="F14" t="str">
        <x:v>Operative Porter</x:v>
      </x:c>
      <x:c r="G14" t="str">
        <x:v>398446</x:v>
      </x:c>
      <x:c r="H14" t="str">
        <x:v>Royal Entomological society</x:v>
      </x:c>
      <x:c r="I14" s="22" t="n">
        <x:v>11</x:v>
      </x:c>
      <x:c r="J14" t="str">
        <x:v>Worked</x:v>
      </x:c>
      <x:c r="K14" t="str">
        <x:v>Employee 103160; home branch Thurrock; assigned role Operative Porter | Deployment branch: Thurrock | Actual role: Operative Porter | Jobs: 398446 | Customers: Royal Entomological society | Actual hours: 11.0; source records: 1</x:v>
      </x:c>
      <x:c r="L14" t="str">
        <x:v>Include</x:v>
      </x:c>
      <x:c r="M14"/>
      <x:c r="N14"/>
    </x:row>
    <x:row r="15">
      <x:c r="A15" t="str">
        <x:v>A Apanisile|2026-07-15</x:v>
      </x:c>
      <x:c r="B15" s="888" t="n">
        <x:v>46218</x:v>
      </x:c>
      <x:c r="C15" t="str">
        <x:v>A Apanisile</x:v>
      </x:c>
      <x:c r="D15" t="str">
        <x:v>Permanent</x:v>
      </x:c>
      <x:c r="E15" t="str">
        <x:v>Thurrock</x:v>
      </x:c>
      <x:c r="F15" t="str">
        <x:v>Operative Porter</x:v>
      </x:c>
      <x:c r="G15" t="str">
        <x:v>398446</x:v>
      </x:c>
      <x:c r="H15" t="str">
        <x:v>Royal Entomological society</x:v>
      </x:c>
      <x:c r="I15" s="22" t="n">
        <x:v>8</x:v>
      </x:c>
      <x:c r="J15" t="str">
        <x:v>Worked</x:v>
      </x:c>
      <x:c r="K15" t="str">
        <x:v>Employee 103160; home branch Thurrock; assigned role Operative Porter | Deployment branch: Thurrock | Actual role: Operative Porter | Jobs: 398446 | Customers: Royal Entomological society | Actual hours: 8.0; source records: 1</x:v>
      </x:c>
      <x:c r="L15" t="str">
        <x:v>Include</x:v>
      </x:c>
      <x:c r="M15"/>
      <x:c r="N15"/>
    </x:row>
    <x:row r="16">
      <x:c r="A16" t="str">
        <x:v>A Apanisile|2026-07-16</x:v>
      </x:c>
      <x:c r="B16" s="888" t="n">
        <x:v>46219</x:v>
      </x:c>
      <x:c r="C16" t="str">
        <x:v>A Apanisile</x:v>
      </x:c>
      <x:c r="D16" t="str">
        <x:v>Permanent</x:v>
      </x:c>
      <x:c r="E16" t="str">
        <x:v>Thurrock</x:v>
      </x:c>
      <x:c r="F16" t="str">
        <x:v>Operative Porter</x:v>
      </x:c>
      <x:c r="G16" t="str">
        <x:v>398446</x:v>
      </x:c>
      <x:c r="H16" t="str">
        <x:v>Royal Entomological society</x:v>
      </x:c>
      <x:c r="I16" s="22" t="n">
        <x:v>9</x:v>
      </x:c>
      <x:c r="J16" t="str">
        <x:v>Worked</x:v>
      </x:c>
      <x:c r="K16" t="str">
        <x:v>Employee 103160; home branch Thurrock; assigned role Operative Porter | Deployment branch: Thurrock | Actual role: Operative Porter | Jobs: 398446 | Customers: Royal Entomological society | Actual hours: 9.0; source records: 1</x:v>
      </x:c>
      <x:c r="L16" t="str">
        <x:v>Include</x:v>
      </x:c>
      <x:c r="M16"/>
      <x:c r="N16"/>
    </x:row>
    <x:row r="17">
      <x:c r="A17" t="str">
        <x:v>A Barladeanu|2026-07-01</x:v>
      </x:c>
      <x:c r="B17" s="888" t="n">
        <x:v>46204</x:v>
      </x:c>
      <x:c r="C17" t="str">
        <x:v>A Barladeanu</x:v>
      </x:c>
      <x:c r="D17" t="str">
        <x:v>Permanent</x:v>
      </x:c>
      <x:c r="E17" t="str">
        <x:v>Thurrock</x:v>
      </x:c>
      <x:c r="F17" t="str">
        <x:v>Operative Porter</x:v>
      </x:c>
      <x:c r="G17" t="str">
        <x:v>403163</x:v>
      </x:c>
      <x:c r="H17" t="str">
        <x:v>University of Hertfordshire</x:v>
      </x:c>
      <x:c r="I17" s="22" t="n">
        <x:v>8</x:v>
      </x:c>
      <x:c r="J17" t="str">
        <x:v>Worked</x:v>
      </x:c>
      <x:c r="K17" t="str">
        <x:v>Employee 1521; home branch Thurrock; assigned role Operative Porter | Deployment branch: Thurrock | Actual role: Operative Skilled | Jobs: 403163 | Customers: University of Hertfordshire | Actual hours: 8.0; source records: 1</x:v>
      </x:c>
      <x:c r="L17" t="str">
        <x:v>Include</x:v>
      </x:c>
      <x:c r="M17"/>
      <x:c r="N17"/>
    </x:row>
    <x:row r="18">
      <x:c r="A18" t="str">
        <x:v>A Barladeanu|2026-07-02</x:v>
      </x:c>
      <x:c r="B18" s="888" t="n">
        <x:v>46205</x:v>
      </x:c>
      <x:c r="C18" t="str">
        <x:v>A Barladeanu</x:v>
      </x:c>
      <x:c r="D18" t="str">
        <x:v>Permanent</x:v>
      </x:c>
      <x:c r="E18" t="str">
        <x:v>Thurrock</x:v>
      </x:c>
      <x:c r="F18" t="str">
        <x:v>Operative Porter</x:v>
      </x:c>
      <x:c r="G18" t="str">
        <x:v>403219</x:v>
      </x:c>
      <x:c r="H18" t="str">
        <x:v>Jurado/Slendy</x:v>
      </x:c>
      <x:c r="I18" s="22" t="n">
        <x:v>2.5</x:v>
      </x:c>
      <x:c r="J18" t="str">
        <x:v>Worked</x:v>
      </x:c>
      <x:c r="K18" t="str">
        <x:v>Employee 1521; home branch Thurrock; assigned role Operative Porter | Deployment branch: Thurrock | Actual role: Operative Skilled | Jobs: 403219 | Customers: Jurado/Slendy | Actual hours: 2.5; source records: 1</x:v>
      </x:c>
      <x:c r="L18" t="str">
        <x:v>Include</x:v>
      </x:c>
      <x:c r="M18"/>
      <x:c r="N18"/>
    </x:row>
    <x:row r="19">
      <x:c r="A19" t="str">
        <x:v>A Barladeanu|2026-07-03</x:v>
      </x:c>
      <x:c r="B19" s="888" t="n">
        <x:v>46206</x:v>
      </x:c>
      <x:c r="C19" t="str">
        <x:v>A Barladeanu</x:v>
      </x:c>
      <x:c r="D19" t="str">
        <x:v>Permanent</x:v>
      </x:c>
      <x:c r="E19" t="str">
        <x:v>Thurrock</x:v>
      </x:c>
      <x:c r="F19" t="str">
        <x:v>Operative Porter</x:v>
      </x:c>
      <x:c r="G19" t="str">
        <x:v>403160</x:v>
      </x:c>
      <x:c r="H19" t="str">
        <x:v>BNP Paribas Limited</x:v>
      </x:c>
      <x:c r="I19" s="22" t="n">
        <x:v>10</x:v>
      </x:c>
      <x:c r="J19" t="str">
        <x:v>Worked</x:v>
      </x:c>
      <x:c r="K19" t="str">
        <x:v>Employee 1521; home branch Thurrock; assigned role Operative Porter | Deployment branch: Thurrock | Actual role: Operative Skilled | Jobs: 403160 | Customers: BNP Paribas Limited | Actual hours: 10.0; source records: 1</x:v>
      </x:c>
      <x:c r="L19" t="str">
        <x:v>Include</x:v>
      </x:c>
      <x:c r="M19"/>
      <x:c r="N19"/>
    </x:row>
    <x:row r="20">
      <x:c r="A20" t="str">
        <x:v>A Barladeanu|2026-07-04</x:v>
      </x:c>
      <x:c r="B20" s="888" t="n">
        <x:v>46207</x:v>
      </x:c>
      <x:c r="C20" t="str">
        <x:v>A Barladeanu</x:v>
      </x:c>
      <x:c r="D20" t="str">
        <x:v>Permanent</x:v>
      </x:c>
      <x:c r="E20" t="str">
        <x:v>Thurrock</x:v>
      </x:c>
      <x:c r="F20" t="str">
        <x:v>Operative Porter</x:v>
      </x:c>
      <x:c r="G20" t="str">
        <x:v>403160</x:v>
      </x:c>
      <x:c r="H20" t="str">
        <x:v>BNP Paribas Limited</x:v>
      </x:c>
      <x:c r="I20" s="22" t="n">
        <x:v>10.5</x:v>
      </x:c>
      <x:c r="J20" t="str">
        <x:v>Worked</x:v>
      </x:c>
      <x:c r="K20" t="str">
        <x:v>Employee 1521; home branch Thurrock; assigned role Operative Porter | Deployment branch: Thurrock | Actual role: Operative Skilled | Jobs: 403160 | Customers: BNP Paribas Limited | Actual hours: 10.5; source records: 1</x:v>
      </x:c>
      <x:c r="L20" t="str">
        <x:v>Include</x:v>
      </x:c>
      <x:c r="M20"/>
      <x:c r="N20"/>
    </x:row>
    <x:row r="21">
      <x:c r="A21" t="str">
        <x:v>A Barladeanu|2026-07-05</x:v>
      </x:c>
      <x:c r="B21" s="888" t="n">
        <x:v>46208</x:v>
      </x:c>
      <x:c r="C21" t="str">
        <x:v>A Barladeanu</x:v>
      </x:c>
      <x:c r="D21" t="str">
        <x:v>Permanent</x:v>
      </x:c>
      <x:c r="E21" t="str">
        <x:v>Thurrock</x:v>
      </x:c>
      <x:c r="F21" t="str">
        <x:v>Operative Porter</x:v>
      </x:c>
      <x:c r="G21" t="str">
        <x:v>403160</x:v>
      </x:c>
      <x:c r="H21" t="str">
        <x:v>BNP Paribas Limited</x:v>
      </x:c>
      <x:c r="I21" s="22" t="n">
        <x:v>10.5</x:v>
      </x:c>
      <x:c r="J21" t="str">
        <x:v>Worked</x:v>
      </x:c>
      <x:c r="K21" t="str">
        <x:v>Employee 1521; home branch Thurrock; assigned role Operative Porter | Deployment branch: Thurrock | Actual role: Operative Skilled | Jobs: 403160 | Customers: BNP Paribas Limited | Actual hours: 10.5; source records: 1</x:v>
      </x:c>
      <x:c r="L21" t="str">
        <x:v>Include</x:v>
      </x:c>
      <x:c r="M21"/>
      <x:c r="N21"/>
    </x:row>
    <x:row r="22">
      <x:c r="A22" t="str">
        <x:v>A Barladeanu|2026-07-06</x:v>
      </x:c>
      <x:c r="B22" s="888" t="n">
        <x:v>46209</x:v>
      </x:c>
      <x:c r="C22" t="str">
        <x:v>A Barladeanu</x:v>
      </x:c>
      <x:c r="D22" t="str">
        <x:v>Permanent</x:v>
      </x:c>
      <x:c r="E22" t="str">
        <x:v>Thurrock</x:v>
      </x:c>
      <x:c r="F22" t="str">
        <x:v>Operative Porter</x:v>
      </x:c>
      <x:c r="G22" t="str">
        <x:v>403087</x:v>
      </x:c>
      <x:c r="H22" t="str">
        <x:v>Heywood/Ms Theresa</x:v>
      </x:c>
      <x:c r="I22" s="22" t="n">
        <x:v>9</x:v>
      </x:c>
      <x:c r="J22" t="str">
        <x:v>Worked</x:v>
      </x:c>
      <x:c r="K22" t="str">
        <x:v>Employee 1521; home branch Thurrock; assigned role Operative Porter | Deployment branch: Thurrock | Actual role: Operative Skilled | Jobs: 403087 | Customers: Heywood/Ms Theresa | Actual hours: 9.0; source records: 1</x:v>
      </x:c>
      <x:c r="L22" t="str">
        <x:v>Include</x:v>
      </x:c>
      <x:c r="M22"/>
      <x:c r="N22"/>
    </x:row>
    <x:row r="23">
      <x:c r="A23" t="str">
        <x:v>A Barladeanu|2026-07-07</x:v>
      </x:c>
      <x:c r="B23" s="888" t="n">
        <x:v>46210</x:v>
      </x:c>
      <x:c r="C23" t="str">
        <x:v>A Barladeanu</x:v>
      </x:c>
      <x:c r="D23" t="str">
        <x:v>Permanent</x:v>
      </x:c>
      <x:c r="E23" t="str">
        <x:v>Thurrock</x:v>
      </x:c>
      <x:c r="F23" t="str">
        <x:v>Operative Porter</x:v>
      </x:c>
      <x:c r="G23" t="str">
        <x:v>403087</x:v>
      </x:c>
      <x:c r="H23" t="str">
        <x:v>Heywood/Ms Theresa</x:v>
      </x:c>
      <x:c r="I23" s="22" t="n">
        <x:v>8</x:v>
      </x:c>
      <x:c r="J23" t="str">
        <x:v>Worked</x:v>
      </x:c>
      <x:c r="K23" t="str">
        <x:v>Employee 1521; home branch Thurrock; assigned role Operative Porter | Deployment branch: Thurrock | Actual role: Operative Skilled | Jobs: 403087 | Customers: Heywood/Ms Theresa | Actual hours: 8.0; source records: 1</x:v>
      </x:c>
      <x:c r="L23" t="str">
        <x:v>Include</x:v>
      </x:c>
      <x:c r="M23"/>
      <x:c r="N23"/>
    </x:row>
    <x:row r="24">
      <x:c r="A24" t="str">
        <x:v>A Barladeanu|2026-07-15</x:v>
      </x:c>
      <x:c r="B24" s="888" t="n">
        <x:v>46218</x:v>
      </x:c>
      <x:c r="C24" t="str">
        <x:v>A Barladeanu</x:v>
      </x:c>
      <x:c r="D24" t="str">
        <x:v>Permanent</x:v>
      </x:c>
      <x:c r="E24" t="str">
        <x:v>Thurrock</x:v>
      </x:c>
      <x:c r="F24" t="str">
        <x:v>Operative Porter</x:v>
      </x:c>
      <x:c r="G24" t="str">
        <x:v>403481, 403221</x:v>
      </x:c>
      <x:c r="H24" t="str">
        <x:v>Daramola / Olawale/Mr &amp; Mrs Esther &amp; Oluwasegun; Jalloh/Ms Fatmata</x:v>
      </x:c>
      <x:c r="I24" s="22" t="n">
        <x:v>4.5</x:v>
      </x:c>
      <x:c r="J24" t="str">
        <x:v>Worked — 2 records</x:v>
      </x:c>
      <x:c r="K24" t="str">
        <x:v>Employee 1521; home branch Thurrock; assigned role Operative Porter | Deployment branch: Thurrock | Actual role: Operative Skilled | Jobs: 403481, 403221 | Customers: Daramola / Olawale/Mr &amp; Mrs Esther &amp; Oluwasegun; Jalloh/Ms Fatmata | Actual hours: 4.5; source records: 2</x:v>
      </x:c>
      <x:c r="L24" t="str">
        <x:v>Include</x:v>
      </x:c>
      <x:c r="M24"/>
      <x:c r="N24"/>
    </x:row>
    <x:row r="25">
      <x:c r="A25" t="str">
        <x:v>A Barladeanu|2026-07-16</x:v>
      </x:c>
      <x:c r="B25" s="888" t="n">
        <x:v>46219</x:v>
      </x:c>
      <x:c r="C25" t="str">
        <x:v>A Barladeanu</x:v>
      </x:c>
      <x:c r="D25" t="str">
        <x:v>Permanent</x:v>
      </x:c>
      <x:c r="E25" t="str">
        <x:v>Thurrock</x:v>
      </x:c>
      <x:c r="F25" t="str">
        <x:v>Operative Porter</x:v>
      </x:c>
      <x:c r="G25" t="str">
        <x:v>403433</x:v>
      </x:c>
      <x:c r="H25" t="str">
        <x:v>Tecle/Ms Eden</x:v>
      </x:c>
      <x:c r="I25" s="22" t="n">
        <x:v>7.5</x:v>
      </x:c>
      <x:c r="J25" t="str">
        <x:v>Worked</x:v>
      </x:c>
      <x:c r="K25" t="str">
        <x:v>Employee 1521; home branch Thurrock; assigned role Operative Porter | Deployment branch: Thurrock | Actual role: Operative Porter | Jobs: 403433 | Customers: Tecle/Ms Eden | Actual hours: 7.5; source records: 1</x:v>
      </x:c>
      <x:c r="L25" t="str">
        <x:v>Include</x:v>
      </x:c>
      <x:c r="M25"/>
      <x:c r="N25"/>
    </x:row>
    <x:row r="26">
      <x:c r="A26" t="str">
        <x:v>Al Fofana|2026-07-01</x:v>
      </x:c>
      <x:c r="B26" s="888" t="n">
        <x:v>46204</x:v>
      </x:c>
      <x:c r="C26" t="str">
        <x:v>Al Fofana</x:v>
      </x:c>
      <x:c r="D26" t="str">
        <x:v>Permanent</x:v>
      </x:c>
      <x:c r="E26" t="str">
        <x:v>Thurrock</x:v>
      </x:c>
      <x:c r="F26" t="str">
        <x:v>Operative Porter</x:v>
      </x:c>
      <x:c r="G26" t="str">
        <x:v>403163</x:v>
      </x:c>
      <x:c r="H26" t="str">
        <x:v>University of Hertfordshire</x:v>
      </x:c>
      <x:c r="I26" s="22" t="n">
        <x:v>8</x:v>
      </x:c>
      <x:c r="J26" t="str">
        <x:v>Worked</x:v>
      </x:c>
      <x:c r="K26" t="str">
        <x:v>Employee 102657; home branch Thurrock; assigned role Operative Porter | Deployment branch: Thurrock | Actual role: Operative Porter | Jobs: 403163 | Customers: University of Hertfordshire | Actual hours: 8.0; source records: 1</x:v>
      </x:c>
      <x:c r="L26" t="str">
        <x:v>Include</x:v>
      </x:c>
      <x:c r="M26"/>
      <x:c r="N26"/>
    </x:row>
    <x:row r="27">
      <x:c r="A27" t="str">
        <x:v>Al Fofana|2026-07-02</x:v>
      </x:c>
      <x:c r="B27" s="888" t="n">
        <x:v>46205</x:v>
      </x:c>
      <x:c r="C27" t="str">
        <x:v>Al Fofana</x:v>
      </x:c>
      <x:c r="D27" t="str">
        <x:v>Permanent</x:v>
      </x:c>
      <x:c r="E27" t="str">
        <x:v>Thurrock</x:v>
      </x:c>
      <x:c r="F27" t="str">
        <x:v>Operative Porter</x:v>
      </x:c>
      <x:c r="G27" t="str">
        <x:v>403094</x:v>
      </x:c>
      <x:c r="H27" t="str">
        <x:v>Everyday Lending Ltd T/A Evlo</x:v>
      </x:c>
      <x:c r="I27" s="22" t="n">
        <x:v>10.5</x:v>
      </x:c>
      <x:c r="J27" t="str">
        <x:v>Worked</x:v>
      </x:c>
      <x:c r="K27" t="str">
        <x:v>Employee 102657; home branch Thurrock; assigned role Operative Porter | Deployment branch: Croydon | Actual role: Operative Skilled | Jobs: 403094 | Customers: Everyday Lending Ltd T/A Evlo | Actual hours: 10.5; source records: 1</x:v>
      </x:c>
      <x:c r="L27" t="str">
        <x:v>Include</x:v>
      </x:c>
      <x:c r="M27"/>
      <x:c r="N27"/>
    </x:row>
    <x:row r="28">
      <x:c r="A28" t="str">
        <x:v>Al Fofana|2026-07-03</x:v>
      </x:c>
      <x:c r="B28" s="888" t="n">
        <x:v>46206</x:v>
      </x:c>
      <x:c r="C28" t="str">
        <x:v>Al Fofana</x:v>
      </x:c>
      <x:c r="D28" t="str">
        <x:v>Permanent</x:v>
      </x:c>
      <x:c r="E28" t="str">
        <x:v>Thurrock</x:v>
      </x:c>
      <x:c r="F28" t="str">
        <x:v>Operative Porter</x:v>
      </x:c>
      <x:c r="G28" t="str">
        <x:v>403162, 403239</x:v>
      </x:c>
      <x:c r="H28" t="str">
        <x:v>Bank of America Merrill Lynch; HSBC - BAU July</x:v>
      </x:c>
      <x:c r="I28" s="22" t="n">
        <x:v>16</x:v>
      </x:c>
      <x:c r="J28" t="str">
        <x:v>Worked — 2 records</x:v>
      </x:c>
      <x:c r="K28" t="str">
        <x:v>Employee 102657; home branch Thurrock; assigned role Operative Porter | Deployment branch: Thurrock | Actual role: Operative Porter | Jobs: 403162, 403239 | Customers: Bank of America Merrill Lynch; HSBC - BAU July | Actual hours: 16.0; source records: 2</x:v>
      </x:c>
      <x:c r="L28" t="str">
        <x:v>Include</x:v>
      </x:c>
      <x:c r="M28"/>
      <x:c r="N28"/>
    </x:row>
    <x:row r="29">
      <x:c r="A29" t="str">
        <x:v>Al Fofana|2026-07-04</x:v>
      </x:c>
      <x:c r="B29" s="888" t="n">
        <x:v>46207</x:v>
      </x:c>
      <x:c r="C29" t="str">
        <x:v>Al Fofana</x:v>
      </x:c>
      <x:c r="D29" t="str">
        <x:v>Permanent</x:v>
      </x:c>
      <x:c r="E29" t="str">
        <x:v>Thurrock</x:v>
      </x:c>
      <x:c r="F29" t="str">
        <x:v>Operative Porter</x:v>
      </x:c>
      <x:c r="G29" t="str">
        <x:v>403264</x:v>
      </x:c>
      <x:c r="H29" t="str">
        <x:v>JP Morgan Limited</x:v>
      </x:c>
      <x:c r="I29" s="22" t="n">
        <x:v>8.5</x:v>
      </x:c>
      <x:c r="J29" t="str">
        <x:v>Worked</x:v>
      </x:c>
      <x:c r="K29" t="str">
        <x:v>Employee 102657; home branch Thurrock; assigned role Operative Porter | Deployment branch: Thurrock | Actual role: Operative Skilled | Jobs: 403264 | Customers: JP Morgan Limited | Actual hours: 8.5; source records: 1</x:v>
      </x:c>
      <x:c r="L29" t="str">
        <x:v>Include</x:v>
      </x:c>
      <x:c r="M29"/>
      <x:c r="N29"/>
    </x:row>
    <x:row r="30">
      <x:c r="A30" t="str">
        <x:v>Al Fofana|2026-07-05</x:v>
      </x:c>
      <x:c r="B30" s="888" t="n">
        <x:v>46208</x:v>
      </x:c>
      <x:c r="C30" t="str">
        <x:v>Al Fofana</x:v>
      </x:c>
      <x:c r="D30" t="str">
        <x:v>Permanent</x:v>
      </x:c>
      <x:c r="E30" t="str">
        <x:v>Thurrock</x:v>
      </x:c>
      <x:c r="F30" t="str">
        <x:v>Operative Porter</x:v>
      </x:c>
      <x:c r="G30" t="str">
        <x:v>403264</x:v>
      </x:c>
      <x:c r="H30" t="str">
        <x:v>JP Morgan Limited</x:v>
      </x:c>
      <x:c r="I30" s="22" t="n">
        <x:v>8.5</x:v>
      </x:c>
      <x:c r="J30" t="str">
        <x:v>Worked</x:v>
      </x:c>
      <x:c r="K30" t="str">
        <x:v>Employee 102657; home branch Thurrock; assigned role Operative Porter | Deployment branch: Thurrock | Actual role: Operative Skilled | Jobs: 403264 | Customers: JP Morgan Limited | Actual hours: 8.5; source records: 1</x:v>
      </x:c>
      <x:c r="L30" t="str">
        <x:v>Include</x:v>
      </x:c>
      <x:c r="M30"/>
      <x:c r="N30"/>
    </x:row>
    <x:row r="31">
      <x:c r="A31" t="str">
        <x:v>Al Fofana|2026-07-06</x:v>
      </x:c>
      <x:c r="B31" s="888" t="n">
        <x:v>46209</x:v>
      </x:c>
      <x:c r="C31" t="str">
        <x:v>Al Fofana</x:v>
      </x:c>
      <x:c r="D31" t="str">
        <x:v>Permanent</x:v>
      </x:c>
      <x:c r="E31" t="str">
        <x:v>Thurrock</x:v>
      </x:c>
      <x:c r="F31" t="str">
        <x:v>Operative Porter</x:v>
      </x:c>
      <x:c r="G31" t="str">
        <x:v>403083</x:v>
      </x:c>
      <x:c r="H31" t="str">
        <x:v>Kaur/Ms Tina</x:v>
      </x:c>
      <x:c r="I31" s="22" t="n">
        <x:v>8.5</x:v>
      </x:c>
      <x:c r="J31" t="str">
        <x:v>Worked</x:v>
      </x:c>
      <x:c r="K31" t="str">
        <x:v>Employee 102657; home branch Thurrock; assigned role Operative Porter | Deployment branch: Thurrock | Actual role: Operative Skilled | Jobs: 403083 | Customers: Kaur/Ms Tina | Actual hours: 8.5; source records: 1</x:v>
      </x:c>
      <x:c r="L31" t="str">
        <x:v>Include</x:v>
      </x:c>
      <x:c r="M31"/>
      <x:c r="N31"/>
    </x:row>
    <x:row r="32">
      <x:c r="A32" t="str">
        <x:v>Al Fofana|2026-07-07</x:v>
      </x:c>
      <x:c r="B32" s="888" t="n">
        <x:v>46210</x:v>
      </x:c>
      <x:c r="C32" t="str">
        <x:v>Al Fofana</x:v>
      </x:c>
      <x:c r="D32" t="str">
        <x:v>Permanent</x:v>
      </x:c>
      <x:c r="E32" t="str">
        <x:v>Thurrock</x:v>
      </x:c>
      <x:c r="F32" t="str">
        <x:v>Operative Porter</x:v>
      </x:c>
      <x:c r="G32" t="str">
        <x:v>402282</x:v>
      </x:c>
      <x:c r="H32" t="str">
        <x:v>M Moser Associates</x:v>
      </x:c>
      <x:c r="I32" s="22" t="n">
        <x:v>8.5</x:v>
      </x:c>
      <x:c r="J32" t="str">
        <x:v>Worked</x:v>
      </x:c>
      <x:c r="K32" t="str">
        <x:v>Employee 102657; home branch Thurrock; assigned role Operative Porter | Deployment branch: Thurrock | Actual role: Operative Porter | Jobs: 402282 | Customers: M Moser Associates | Actual hours: 8.5; source records: 1</x:v>
      </x:c>
      <x:c r="L32" t="str">
        <x:v>Include</x:v>
      </x:c>
      <x:c r="M32"/>
      <x:c r="N32"/>
    </x:row>
    <x:row r="33">
      <x:c r="A33" t="str">
        <x:v>Al Fofana|2026-07-08</x:v>
      </x:c>
      <x:c r="B33" s="888" t="n">
        <x:v>46211</x:v>
      </x:c>
      <x:c r="C33" t="str">
        <x:v>Al Fofana</x:v>
      </x:c>
      <x:c r="D33" t="str">
        <x:v>Permanent</x:v>
      </x:c>
      <x:c r="E33" t="str">
        <x:v>Thurrock</x:v>
      </x:c>
      <x:c r="F33" t="str">
        <x:v>Operative Porter</x:v>
      </x:c>
      <x:c r="G33" t="str">
        <x:v>403041</x:v>
      </x:c>
      <x:c r="H33" t="str">
        <x:v>The Fru</x:v>
      </x:c>
      <x:c r="I33" s="22" t="n">
        <x:v>8</x:v>
      </x:c>
      <x:c r="J33" t="str">
        <x:v>Worked</x:v>
      </x:c>
      <x:c r="K33" t="str">
        <x:v>Employee 102657; home branch Thurrock; assigned role Operative Porter | Deployment branch: Thurrock | Actual role: Operative Porter | Jobs: 403041 | Customers: The Fru | Actual hours: 8.0; source records: 1</x:v>
      </x:c>
      <x:c r="L33" t="str">
        <x:v>Include</x:v>
      </x:c>
      <x:c r="M33"/>
      <x:c r="N33"/>
    </x:row>
    <x:row r="34">
      <x:c r="A34" t="str">
        <x:v>Al Fofana|2026-07-09</x:v>
      </x:c>
      <x:c r="B34" s="888" t="n">
        <x:v>46212</x:v>
      </x:c>
      <x:c r="C34" t="str">
        <x:v>Al Fofana</x:v>
      </x:c>
      <x:c r="D34" t="str">
        <x:v>Permanent</x:v>
      </x:c>
      <x:c r="E34" t="str">
        <x:v>Thurrock</x:v>
      </x:c>
      <x:c r="F34" t="str">
        <x:v>Operative Porter</x:v>
      </x:c>
      <x:c r="G34" t="str">
        <x:v>402876</x:v>
      </x:c>
      <x:c r="H34" t="str">
        <x:v>Bishops</x:v>
      </x:c>
      <x:c r="I34" s="22" t="n">
        <x:v>7.5</x:v>
      </x:c>
      <x:c r="J34" t="str">
        <x:v>Worked</x:v>
      </x:c>
      <x:c r="K34" t="str">
        <x:v>Employee 102657; home branch Thurrock; assigned role Operative Porter | Deployment branch: Thurrock | Actual role: Operative Skilled | Jobs: 402876 | Customers: Bishops | Actual hours: 7.5; source records: 1</x:v>
      </x:c>
      <x:c r="L34" t="str">
        <x:v>Include</x:v>
      </x:c>
      <x:c r="M34"/>
      <x:c r="N34"/>
    </x:row>
    <x:row r="35">
      <x:c r="A35" t="str">
        <x:v>Al Fofana|2026-07-10</x:v>
      </x:c>
      <x:c r="B35" s="888" t="n">
        <x:v>46213</x:v>
      </x:c>
      <x:c r="C35" t="str">
        <x:v>Al Fofana</x:v>
      </x:c>
      <x:c r="D35" t="str">
        <x:v>Permanent</x:v>
      </x:c>
      <x:c r="E35" t="str">
        <x:v>Thurrock</x:v>
      </x:c>
      <x:c r="F35" t="str">
        <x:v>Operative Porter</x:v>
      </x:c>
      <x:c r="G35" t="str">
        <x:v>403264</x:v>
      </x:c>
      <x:c r="H35" t="str">
        <x:v>JP Morgan Limited</x:v>
      </x:c>
      <x:c r="I35" s="22" t="n">
        <x:v>7.5</x:v>
      </x:c>
      <x:c r="J35" t="str">
        <x:v>Worked</x:v>
      </x:c>
      <x:c r="K35" t="str">
        <x:v>Employee 102657; home branch Thurrock; assigned role Operative Porter | Deployment branch: Thurrock | Actual role: Operative Skilled | Jobs: 403264 | Customers: JP Morgan Limited | Actual hours: 7.5; source records: 1</x:v>
      </x:c>
      <x:c r="L35" t="str">
        <x:v>Include</x:v>
      </x:c>
      <x:c r="M35"/>
      <x:c r="N35"/>
    </x:row>
    <x:row r="36">
      <x:c r="A36" t="str">
        <x:v>Al Fofana|2026-07-11</x:v>
      </x:c>
      <x:c r="B36" s="888" t="n">
        <x:v>46214</x:v>
      </x:c>
      <x:c r="C36" t="str">
        <x:v>Al Fofana</x:v>
      </x:c>
      <x:c r="D36" t="str">
        <x:v>Permanent</x:v>
      </x:c>
      <x:c r="E36" t="str">
        <x:v>Thurrock</x:v>
      </x:c>
      <x:c r="F36" t="str">
        <x:v>Operative Porter</x:v>
      </x:c>
      <x:c r="G36" t="str">
        <x:v>403264</x:v>
      </x:c>
      <x:c r="H36" t="str">
        <x:v>JP Morgan Limited</x:v>
      </x:c>
      <x:c r="I36" s="22" t="n">
        <x:v>8.5</x:v>
      </x:c>
      <x:c r="J36" t="str">
        <x:v>Worked</x:v>
      </x:c>
      <x:c r="K36" t="str">
        <x:v>Employee 102657; home branch Thurrock; assigned role Operative Porter | Deployment branch: Thurrock | Actual role: Operative Skilled | Jobs: 403264 | Customers: JP Morgan Limited | Actual hours: 8.5; source records: 1</x:v>
      </x:c>
      <x:c r="L36" t="str">
        <x:v>Include</x:v>
      </x:c>
      <x:c r="M36"/>
      <x:c r="N36"/>
    </x:row>
    <x:row r="37">
      <x:c r="A37" t="str">
        <x:v>Al Fofana|2026-07-12</x:v>
      </x:c>
      <x:c r="B37" s="888" t="n">
        <x:v>46215</x:v>
      </x:c>
      <x:c r="C37" t="str">
        <x:v>Al Fofana</x:v>
      </x:c>
      <x:c r="D37" t="str">
        <x:v>Permanent</x:v>
      </x:c>
      <x:c r="E37" t="str">
        <x:v>Thurrock</x:v>
      </x:c>
      <x:c r="F37" t="str">
        <x:v>Operative Porter</x:v>
      </x:c>
      <x:c r="G37" t="str">
        <x:v>403264</x:v>
      </x:c>
      <x:c r="H37" t="str">
        <x:v>JP Morgan Limited</x:v>
      </x:c>
      <x:c r="I37" s="22" t="n">
        <x:v>8.5</x:v>
      </x:c>
      <x:c r="J37" t="str">
        <x:v>Worked</x:v>
      </x:c>
      <x:c r="K37" t="str">
        <x:v>Employee 102657; home branch Thurrock; assigned role Operative Porter | Deployment branch: Thurrock | Actual role: Operative Porter | Jobs: 403264 | Customers: JP Morgan Limited | Actual hours: 8.5; source records: 1</x:v>
      </x:c>
      <x:c r="L37" t="str">
        <x:v>Include</x:v>
      </x:c>
      <x:c r="M37"/>
      <x:c r="N37"/>
    </x:row>
    <x:row r="38">
      <x:c r="A38" t="str">
        <x:v>Al Fofana|2026-07-13</x:v>
      </x:c>
      <x:c r="B38" s="888" t="n">
        <x:v>46216</x:v>
      </x:c>
      <x:c r="C38" t="str">
        <x:v>Al Fofana</x:v>
      </x:c>
      <x:c r="D38" t="str">
        <x:v>Permanent</x:v>
      </x:c>
      <x:c r="E38" t="str">
        <x:v>Thurrock</x:v>
      </x:c>
      <x:c r="F38" t="str">
        <x:v>Operative Porter</x:v>
      </x:c>
      <x:c r="G38" t="str">
        <x:v>401992</x:v>
      </x:c>
      <x:c r="H38" t="str">
        <x:v>The Bible Society</x:v>
      </x:c>
      <x:c r="I38" s="22" t="n">
        <x:v>12</x:v>
      </x:c>
      <x:c r="J38" t="str">
        <x:v>Worked</x:v>
      </x:c>
      <x:c r="K38" t="str">
        <x:v>Employee 102657; home branch Thurrock; assigned role Operative Porter | Deployment branch: Thurrock | Actual role: Operative Porter | Jobs: 401992 | Customers: The Bible Society | Actual hours: 12.0; source records: 1</x:v>
      </x:c>
      <x:c r="L38" t="str">
        <x:v>Include</x:v>
      </x:c>
      <x:c r="M38"/>
      <x:c r="N38"/>
    </x:row>
    <x:row r="39">
      <x:c r="A39" t="str">
        <x:v>Al Fofana|2026-07-14</x:v>
      </x:c>
      <x:c r="B39" s="888" t="n">
        <x:v>46217</x:v>
      </x:c>
      <x:c r="C39" t="str">
        <x:v>Al Fofana</x:v>
      </x:c>
      <x:c r="D39" t="str">
        <x:v>Permanent</x:v>
      </x:c>
      <x:c r="E39" t="str">
        <x:v>Thurrock</x:v>
      </x:c>
      <x:c r="F39" t="str">
        <x:v>Operative Porter</x:v>
      </x:c>
      <x:c r="G39" t="str">
        <x:v>398446</x:v>
      </x:c>
      <x:c r="H39" t="str">
        <x:v>Royal Entomological society</x:v>
      </x:c>
      <x:c r="I39" s="22" t="n">
        <x:v>8</x:v>
      </x:c>
      <x:c r="J39" t="str">
        <x:v>Worked</x:v>
      </x:c>
      <x:c r="K39" t="str">
        <x:v>Employee 102657; home branch Thurrock; assigned role Operative Porter | Deployment branch: Thurrock | Actual role: Operative Porter | Jobs: 398446 | Customers: Royal Entomological society | Actual hours: 8.0; source records: 1</x:v>
      </x:c>
      <x:c r="L39" t="str">
        <x:v>Include</x:v>
      </x:c>
      <x:c r="M39"/>
      <x:c r="N39"/>
    </x:row>
    <x:row r="40">
      <x:c r="A40" t="str">
        <x:v>Al Fofana|2026-07-15</x:v>
      </x:c>
      <x:c r="B40" s="888" t="n">
        <x:v>46218</x:v>
      </x:c>
      <x:c r="C40" t="str">
        <x:v>Al Fofana</x:v>
      </x:c>
      <x:c r="D40" t="str">
        <x:v>Permanent</x:v>
      </x:c>
      <x:c r="E40" t="str">
        <x:v>Thurrock</x:v>
      </x:c>
      <x:c r="F40" t="str">
        <x:v>Operative Porter</x:v>
      </x:c>
      <x:c r="G40" t="str">
        <x:v>398446</x:v>
      </x:c>
      <x:c r="H40" t="str">
        <x:v>Royal Entomological society</x:v>
      </x:c>
      <x:c r="I40" s="22" t="n">
        <x:v>9.5</x:v>
      </x:c>
      <x:c r="J40" t="str">
        <x:v>Worked</x:v>
      </x:c>
      <x:c r="K40" t="str">
        <x:v>Employee 102657; home branch Thurrock; assigned role Operative Porter | Deployment branch: Thurrock | Actual role: Operative Porter | Jobs: 398446 | Customers: Royal Entomological society | Actual hours: 9.5; source records: 1</x:v>
      </x:c>
      <x:c r="L40" t="str">
        <x:v>Include</x:v>
      </x:c>
      <x:c r="M40"/>
      <x:c r="N40"/>
    </x:row>
    <x:row r="41">
      <x:c r="A41" t="str">
        <x:v>Al Fofana|2026-07-16</x:v>
      </x:c>
      <x:c r="B41" s="888" t="n">
        <x:v>46219</x:v>
      </x:c>
      <x:c r="C41" t="str">
        <x:v>Al Fofana</x:v>
      </x:c>
      <x:c r="D41" t="str">
        <x:v>Permanent</x:v>
      </x:c>
      <x:c r="E41" t="str">
        <x:v>Thurrock</x:v>
      </x:c>
      <x:c r="F41" t="str">
        <x:v>Operative Porter</x:v>
      </x:c>
      <x:c r="G41" t="str">
        <x:v>398446</x:v>
      </x:c>
      <x:c r="H41" t="str">
        <x:v>Royal Entomological society</x:v>
      </x:c>
      <x:c r="I41" s="22" t="n">
        <x:v>7</x:v>
      </x:c>
      <x:c r="J41" t="str">
        <x:v>Worked</x:v>
      </x:c>
      <x:c r="K41" t="str">
        <x:v>Employee 102657; home branch Thurrock; assigned role Operative Porter | Deployment branch: Thurrock | Actual role: Operative Porter | Jobs: 398446 | Customers: Royal Entomological society | Actual hours: 7.0; source records: 1</x:v>
      </x:c>
      <x:c r="L41" t="str">
        <x:v>Include</x:v>
      </x:c>
      <x:c r="M41"/>
      <x:c r="N41"/>
    </x:row>
    <x:row r="42">
      <x:c r="A42" t="str">
        <x:v>Andy Corser|2026-07-01</x:v>
      </x:c>
      <x:c r="B42" s="888" t="n">
        <x:v>46204</x:v>
      </x:c>
      <x:c r="C42" t="str">
        <x:v>Andy Corser</x:v>
      </x:c>
      <x:c r="D42" t="str">
        <x:v>Permanent</x:v>
      </x:c>
      <x:c r="E42" t="str">
        <x:v>Manchester</x:v>
      </x:c>
      <x:c r="F42" t="str">
        <x:v>Operative Driver</x:v>
      </x:c>
      <x:c r="G42" t="str">
        <x:v>402667</x:v>
      </x:c>
      <x:c r="H42" t="str">
        <x:v>Intellectual Property Office</x:v>
      </x:c>
      <x:c r="I42" s="22" t="n">
        <x:v>8</x:v>
      </x:c>
      <x:c r="J42" t="str">
        <x:v>Worked</x:v>
      </x:c>
      <x:c r="K42" t="str">
        <x:v>Employee 2305; home branch Manchester; assigned role Operative Driver | Deployment branch: Manchester | Actual role: Operative Driver | Jobs: 402667 | Customers: Intellectual Property Office | Actual hours: 8.0; source records: 1</x:v>
      </x:c>
      <x:c r="L42" t="str">
        <x:v>Include</x:v>
      </x:c>
      <x:c r="M42"/>
      <x:c r="N42"/>
    </x:row>
    <x:row r="43">
      <x:c r="A43" t="str">
        <x:v>Andy Corser|2026-07-02</x:v>
      </x:c>
      <x:c r="B43" s="888" t="n">
        <x:v>46205</x:v>
      </x:c>
      <x:c r="C43" t="str">
        <x:v>Andy Corser</x:v>
      </x:c>
      <x:c r="D43" t="str">
        <x:v>Permanent</x:v>
      </x:c>
      <x:c r="E43" t="str">
        <x:v>Manchester</x:v>
      </x:c>
      <x:c r="F43" t="str">
        <x:v>Operative Driver</x:v>
      </x:c>
      <x:c r="G43" t="str">
        <x:v>401369, 398317F</x:v>
      </x:c>
      <x:c r="H43" t="str">
        <x:v>Canal &amp; River Trust; Restore Harrow Green</x:v>
      </x:c>
      <x:c r="I43" s="22" t="n">
        <x:v>11.5</x:v>
      </x:c>
      <x:c r="J43" t="str">
        <x:v>Worked — 2 records</x:v>
      </x:c>
      <x:c r="K43" t="str">
        <x:v>Employee 2305; home branch Manchester; assigned role Operative Driver | Deployment branch: Birmingham, Manchester | Actual role: Operative Driver | Jobs: 401369, 398317F | Customers: Canal &amp; River Trust; Restore Harrow Green | Actual hours: 11.5; source records: 2</x:v>
      </x:c>
      <x:c r="L43" t="str">
        <x:v>Include</x:v>
      </x:c>
      <x:c r="M43"/>
      <x:c r="N43"/>
    </x:row>
    <x:row r="44">
      <x:c r="A44" t="str">
        <x:v>Andy Corser|2026-07-03</x:v>
      </x:c>
      <x:c r="B44" s="888" t="n">
        <x:v>46206</x:v>
      </x:c>
      <x:c r="C44" t="str">
        <x:v>Andy Corser</x:v>
      </x:c>
      <x:c r="D44" t="str">
        <x:v>Permanent</x:v>
      </x:c>
      <x:c r="E44" t="str">
        <x:v>Manchester</x:v>
      </x:c>
      <x:c r="F44" t="str">
        <x:v>Operative Driver</x:v>
      </x:c>
      <x:c r="G44" t="str">
        <x:v>398317F, 401084</x:v>
      </x:c>
      <x:c r="H44" t="str">
        <x:v>Restore Harrow Green; Total System Services Processing Europe Ltd</x:v>
      </x:c>
      <x:c r="I44" s="22" t="n">
        <x:v>16.25</x:v>
      </x:c>
      <x:c r="J44" t="str">
        <x:v>Worked — 2 records</x:v>
      </x:c>
      <x:c r="K44" t="str">
        <x:v>Employee 2305; home branch Manchester; assigned role Operative Driver | Deployment branch: Birmingham, Manchester | Actual role: Operative Driver, Operative Porter | Jobs: 398317F, 401084 | Customers: Restore Harrow Green; Total System Services Processing Europe Ltd | Actual hours: 16.2; source records: 2</x:v>
      </x:c>
      <x:c r="L44" t="str">
        <x:v>Include</x:v>
      </x:c>
      <x:c r="M44"/>
      <x:c r="N44"/>
    </x:row>
    <x:row r="45">
      <x:c r="A45" t="str">
        <x:v>Andy Corser|2026-07-06</x:v>
      </x:c>
      <x:c r="B45" s="888" t="n">
        <x:v>46209</x:v>
      </x:c>
      <x:c r="C45" t="str">
        <x:v>Andy Corser</x:v>
      </x:c>
      <x:c r="D45" t="str">
        <x:v>Permanent</x:v>
      </x:c>
      <x:c r="E45" t="str">
        <x:v>Manchester</x:v>
      </x:c>
      <x:c r="F45" t="str">
        <x:v>Operative Driver</x:v>
      </x:c>
      <x:c r="G45" t="str">
        <x:v>403169, 403056, 403196</x:v>
      </x:c>
      <x:c r="H45" t="str">
        <x:v>CTVC Ltd; University of Manchester</x:v>
      </x:c>
      <x:c r="I45" s="22" t="n">
        <x:v>8.25</x:v>
      </x:c>
      <x:c r="J45" t="str">
        <x:v>Worked — 3 records</x:v>
      </x:c>
      <x:c r="K45" t="str">
        <x:v>Employee 2305; home branch Manchester; assigned role Operative Driver | Deployment branch: Manchester | Actual role: Operative Driver | Jobs: 403169, 403056, 403196 | Customers: CTVC Ltd; University of Manchester | Actual hours: 8.2; source records: 3</x:v>
      </x:c>
      <x:c r="L45" t="str">
        <x:v>Include</x:v>
      </x:c>
      <x:c r="M45"/>
      <x:c r="N45"/>
    </x:row>
    <x:row r="46">
      <x:c r="A46" t="str">
        <x:v>Andy Corser|2026-07-07</x:v>
      </x:c>
      <x:c r="B46" s="888" t="n">
        <x:v>46210</x:v>
      </x:c>
      <x:c r="C46" t="str">
        <x:v>Andy Corser</x:v>
      </x:c>
      <x:c r="D46" t="str">
        <x:v>Permanent</x:v>
      </x:c>
      <x:c r="E46" t="str">
        <x:v>Manchester</x:v>
      </x:c>
      <x:c r="F46" t="str">
        <x:v>Operative Driver</x:v>
      </x:c>
      <x:c r="G46" t="str">
        <x:v>402514, 398317F</x:v>
      </x:c>
      <x:c r="H46" t="str">
        <x:v>MOJ - Sodexo SR:59311; Restore Harrow Green</x:v>
      </x:c>
      <x:c r="I46" s="22" t="n">
        <x:v>5</x:v>
      </x:c>
      <x:c r="J46" t="str">
        <x:v>Worked — 2 records</x:v>
      </x:c>
      <x:c r="K46" t="str">
        <x:v>Employee 2305; home branch Manchester; assigned role Operative Driver | Deployment branch: Manchester | Actual role: Operative Driver | Jobs: 402514, 398317F | Customers: MOJ - Sodexo SR:59311; Restore Harrow Green | Actual hours: 5.0; source records: 2</x:v>
      </x:c>
      <x:c r="L46" t="str">
        <x:v>Include</x:v>
      </x:c>
      <x:c r="M46"/>
      <x:c r="N46"/>
    </x:row>
    <x:row r="47">
      <x:c r="A47" t="str">
        <x:v>Andy Corser|2026-07-08</x:v>
      </x:c>
      <x:c r="B47" s="888" t="n">
        <x:v>46211</x:v>
      </x:c>
      <x:c r="C47" t="str">
        <x:v>Andy Corser</x:v>
      </x:c>
      <x:c r="D47" t="str">
        <x:v>Permanent</x:v>
      </x:c>
      <x:c r="E47" t="str">
        <x:v>Manchester</x:v>
      </x:c>
      <x:c r="F47" t="str">
        <x:v>Operative Driver</x:v>
      </x:c>
      <x:c r="G47" t="str">
        <x:v>397251</x:v>
      </x:c>
      <x:c r="H47" t="str">
        <x:v>Lancaster University (Leadership Centre)</x:v>
      </x:c>
      <x:c r="I47" s="22" t="n">
        <x:v>8.5</x:v>
      </x:c>
      <x:c r="J47" t="str">
        <x:v>Worked</x:v>
      </x:c>
      <x:c r="K47" t="str">
        <x:v>Employee 2305; home branch Manchester; assigned role Operative Driver | Deployment branch: Manchester | Actual role: Operative Driver | Jobs: 397251 | Customers: Lancaster University (Leadership Centre) | Actual hours: 8.5; source records: 1</x:v>
      </x:c>
      <x:c r="L47" t="str">
        <x:v>Include</x:v>
      </x:c>
      <x:c r="M47"/>
      <x:c r="N47"/>
    </x:row>
    <x:row r="48">
      <x:c r="A48" t="str">
        <x:v>Andy Corser|2026-07-09</x:v>
      </x:c>
      <x:c r="B48" s="888" t="n">
        <x:v>46212</x:v>
      </x:c>
      <x:c r="C48" t="str">
        <x:v>Andy Corser</x:v>
      </x:c>
      <x:c r="D48" t="str">
        <x:v>Permanent</x:v>
      </x:c>
      <x:c r="E48" t="str">
        <x:v>Manchester</x:v>
      </x:c>
      <x:c r="F48" t="str">
        <x:v>Operative Driver</x:v>
      </x:c>
      <x:c r="G48" t="str">
        <x:v>402961</x:v>
      </x:c>
      <x:c r="H48" t="str">
        <x:v>John Rylands University Library</x:v>
      </x:c>
      <x:c r="I48" s="22" t="n">
        <x:v>11.5</x:v>
      </x:c>
      <x:c r="J48" t="str">
        <x:v>Worked</x:v>
      </x:c>
      <x:c r="K48" t="str">
        <x:v>Employee 2305; home branch Manchester; assigned role Operative Driver | Deployment branch: Manchester | Actual role: Operative Driver | Jobs: 402961 | Customers: John Rylands University Library | Actual hours: 11.5; source records: 1</x:v>
      </x:c>
      <x:c r="L48" t="str">
        <x:v>Include</x:v>
      </x:c>
      <x:c r="M48"/>
      <x:c r="N48"/>
    </x:row>
    <x:row r="49">
      <x:c r="A49" t="str">
        <x:v>Andy Corser|2026-07-10</x:v>
      </x:c>
      <x:c r="B49" s="888" t="n">
        <x:v>46213</x:v>
      </x:c>
      <x:c r="C49" t="str">
        <x:v>Andy Corser</x:v>
      </x:c>
      <x:c r="D49" t="str">
        <x:v>Permanent</x:v>
      </x:c>
      <x:c r="E49" t="str">
        <x:v>Manchester</x:v>
      </x:c>
      <x:c r="F49" t="str">
        <x:v>Operative Driver</x:v>
      </x:c>
      <x:c r="G49" t="str">
        <x:v>401369, 398317F</x:v>
      </x:c>
      <x:c r="H49" t="str">
        <x:v>Canal &amp; River Trust; Restore Harrow Green</x:v>
      </x:c>
      <x:c r="I49" s="22" t="n">
        <x:v>10.5</x:v>
      </x:c>
      <x:c r="J49" t="str">
        <x:v>Worked — 2 records</x:v>
      </x:c>
      <x:c r="K49" t="str">
        <x:v>Employee 2305; home branch Manchester; assigned role Operative Driver | Deployment branch: Birmingham, Manchester | Actual role: Operative Porter | Jobs: 401369, 398317F | Customers: Canal &amp; River Trust; Restore Harrow Green | Actual hours: 10.5; source records: 2</x:v>
      </x:c>
      <x:c r="L49" t="str">
        <x:v>Include</x:v>
      </x:c>
      <x:c r="M49"/>
      <x:c r="N49"/>
    </x:row>
    <x:row r="50">
      <x:c r="A50" t="str">
        <x:v>Andy Corser|2026-07-13</x:v>
      </x:c>
      <x:c r="B50" s="888" t="n">
        <x:v>46216</x:v>
      </x:c>
      <x:c r="C50" t="str">
        <x:v>Andy Corser</x:v>
      </x:c>
      <x:c r="D50" t="str">
        <x:v>Permanent</x:v>
      </x:c>
      <x:c r="E50" t="str">
        <x:v>Manchester</x:v>
      </x:c>
      <x:c r="F50" t="str">
        <x:v>Operative Driver</x:v>
      </x:c>
      <x:c r="G50" t="str">
        <x:v>403340, 398317F</x:v>
      </x:c>
      <x:c r="H50" t="str">
        <x:v>Kirklees Council - domestic; Restore Harrow Green</x:v>
      </x:c>
      <x:c r="I50" s="22" t="n">
        <x:v>7.75</x:v>
      </x:c>
      <x:c r="J50" t="str">
        <x:v>Worked — 2 records</x:v>
      </x:c>
      <x:c r="K50" t="str">
        <x:v>Employee 2305; home branch Manchester; assigned role Operative Driver | Deployment branch: Leeds, Manchester | Actual role: Operative Porter | Jobs: 403340, 398317F | Customers: Kirklees Council - domestic; Restore Harrow Green | Actual hours: 7.8; source records: 2</x:v>
      </x:c>
      <x:c r="L50" t="str">
        <x:v>Include</x:v>
      </x:c>
      <x:c r="M50"/>
      <x:c r="N50"/>
    </x:row>
    <x:row r="51">
      <x:c r="A51" t="str">
        <x:v>Andy Corser|2026-07-14</x:v>
      </x:c>
      <x:c r="B51" s="888" t="n">
        <x:v>46217</x:v>
      </x:c>
      <x:c r="C51" t="str">
        <x:v>Andy Corser</x:v>
      </x:c>
      <x:c r="D51" t="str">
        <x:v>Permanent</x:v>
      </x:c>
      <x:c r="E51" t="str">
        <x:v>Manchester</x:v>
      </x:c>
      <x:c r="F51" t="str">
        <x:v>Operative Driver</x:v>
      </x:c>
      <x:c r="G51" t="str">
        <x:v>402564</x:v>
      </x:c>
      <x:c r="H51" t="str">
        <x:v>Midland Heart Limited</x:v>
      </x:c>
      <x:c r="I51" s="22" t="n">
        <x:v>5</x:v>
      </x:c>
      <x:c r="J51" t="str">
        <x:v>Worked</x:v>
      </x:c>
      <x:c r="K51" t="str">
        <x:v>Employee 2305; home branch Manchester; assigned role Operative Driver | Deployment branch: Birmingham | Actual role: Operative Driver | Jobs: 402564 | Customers: Midland Heart Limited | Actual hours: 5.0; source records: 1</x:v>
      </x:c>
      <x:c r="L51" t="str">
        <x:v>Include</x:v>
      </x:c>
      <x:c r="M51"/>
      <x:c r="N51"/>
    </x:row>
    <x:row r="52">
      <x:c r="A52" t="str">
        <x:v>Andy Corser|2026-07-15</x:v>
      </x:c>
      <x:c r="B52" s="888" t="n">
        <x:v>46218</x:v>
      </x:c>
      <x:c r="C52" t="str">
        <x:v>Andy Corser</x:v>
      </x:c>
      <x:c r="D52" t="str">
        <x:v>Permanent</x:v>
      </x:c>
      <x:c r="E52" t="str">
        <x:v>Manchester</x:v>
      </x:c>
      <x:c r="F52" t="str">
        <x:v>Operative Driver</x:v>
      </x:c>
      <x:c r="G52" t="str">
        <x:v>398549</x:v>
      </x:c>
      <x:c r="H52" t="str">
        <x:v>Wakefield Council - Upton Primary School</x:v>
      </x:c>
      <x:c r="I52" s="22" t="n">
        <x:v>8.5</x:v>
      </x:c>
      <x:c r="J52" t="str">
        <x:v>Worked</x:v>
      </x:c>
      <x:c r="K52" t="str">
        <x:v>Employee 2305; home branch Manchester; assigned role Operative Driver | Deployment branch: Leeds | Actual role: Operative Porter | Jobs: 398549 | Customers: Wakefield Council - Upton Primary School | Actual hours: 8.5; source records: 1</x:v>
      </x:c>
      <x:c r="L52" t="str">
        <x:v>Include</x:v>
      </x:c>
      <x:c r="M52"/>
      <x:c r="N52"/>
    </x:row>
    <x:row r="53">
      <x:c r="A53" t="str">
        <x:v>Andy Corser|2026-07-16</x:v>
      </x:c>
      <x:c r="B53" s="888" t="n">
        <x:v>46219</x:v>
      </x:c>
      <x:c r="C53" t="str">
        <x:v>Andy Corser</x:v>
      </x:c>
      <x:c r="D53" t="str">
        <x:v>Permanent</x:v>
      </x:c>
      <x:c r="E53" t="str">
        <x:v>Manchester</x:v>
      </x:c>
      <x:c r="F53" t="str">
        <x:v>Operative Driver</x:v>
      </x:c>
      <x:c r="G53" t="str">
        <x:v>398317F, 398549</x:v>
      </x:c>
      <x:c r="H53" t="str">
        <x:v>Restore Harrow Green; Wakefield Council - Upton Primary School</x:v>
      </x:c>
      <x:c r="I53" s="22" t="n">
        <x:v>16.5</x:v>
      </x:c>
      <x:c r="J53" t="str">
        <x:v>Worked — 2 records</x:v>
      </x:c>
      <x:c r="K53" t="str">
        <x:v>Employee 2305; home branch Manchester; assigned role Operative Driver | Deployment branch: Leeds, Manchester | Actual role: Operative Porter | Jobs: 398317F, 398549 | Customers: Restore Harrow Green; Wakefield Council - Upton Primary School | Actual hours: 16.5; source records: 2</x:v>
      </x:c>
      <x:c r="L53" t="str">
        <x:v>Include</x:v>
      </x:c>
      <x:c r="M53"/>
      <x:c r="N53"/>
    </x:row>
    <x:row r="54">
      <x:c r="A54" t="str">
        <x:v>Andy Docherty|2026-07-01</x:v>
      </x:c>
      <x:c r="B54" s="888" t="n">
        <x:v>46204</x:v>
      </x:c>
      <x:c r="C54" t="str">
        <x:v>Andy Docherty</x:v>
      </x:c>
      <x:c r="D54" t="str">
        <x:v>Permanent</x:v>
      </x:c>
      <x:c r="E54" t="str">
        <x:v>Thurrock</x:v>
      </x:c>
      <x:c r="F54" t="str">
        <x:v>Operative Skilled</x:v>
      </x:c>
      <x:c r="G54" t="str">
        <x:v>402883</x:v>
      </x:c>
      <x:c r="H54" t="str">
        <x:v>Bank of America Merrill Lynch</x:v>
      </x:c>
      <x:c r="I54" s="22" t="n">
        <x:v>8.5</x:v>
      </x:c>
      <x:c r="J54" t="str">
        <x:v>Worked</x:v>
      </x:c>
      <x:c r="K54" t="str">
        <x:v>Employee 103053; home branch Thurrock; assigned role Operative Skilled | Deployment branch: Thurrock | Actual role: Operative Skilled | Jobs: 402883 | Customers: Bank of America Merrill Lynch | Actual hours: 8.5; source records: 1</x:v>
      </x:c>
      <x:c r="L54" t="str">
        <x:v>Include</x:v>
      </x:c>
      <x:c r="M54"/>
      <x:c r="N54"/>
    </x:row>
    <x:row r="55">
      <x:c r="A55" t="str">
        <x:v>Andy Docherty|2026-07-02</x:v>
      </x:c>
      <x:c r="B55" s="888" t="n">
        <x:v>46205</x:v>
      </x:c>
      <x:c r="C55" t="str">
        <x:v>Andy Docherty</x:v>
      </x:c>
      <x:c r="D55" t="str">
        <x:v>Permanent</x:v>
      </x:c>
      <x:c r="E55" t="str">
        <x:v>Thurrock</x:v>
      </x:c>
      <x:c r="F55" t="str">
        <x:v>Operative Skilled</x:v>
      </x:c>
      <x:c r="G55" t="str">
        <x:v>402883</x:v>
      </x:c>
      <x:c r="H55" t="str">
        <x:v>Bank of America Merrill Lynch</x:v>
      </x:c>
      <x:c r="I55" s="22" t="n">
        <x:v>8.5</x:v>
      </x:c>
      <x:c r="J55" t="str">
        <x:v>Worked</x:v>
      </x:c>
      <x:c r="K55" t="str">
        <x:v>Employee 103053; home branch Thurrock; assigned role Operative Skilled | Deployment branch: Thurrock | Actual role: Operative Skilled | Jobs: 402883 | Customers: Bank of America Merrill Lynch | Actual hours: 8.5; source records: 1</x:v>
      </x:c>
      <x:c r="L55" t="str">
        <x:v>Include</x:v>
      </x:c>
      <x:c r="M55"/>
      <x:c r="N55"/>
    </x:row>
    <x:row r="56">
      <x:c r="A56" t="str">
        <x:v>Andy Docherty|2026-07-03</x:v>
      </x:c>
      <x:c r="B56" s="888" t="n">
        <x:v>46206</x:v>
      </x:c>
      <x:c r="C56" t="str">
        <x:v>Andy Docherty</x:v>
      </x:c>
      <x:c r="D56" t="str">
        <x:v>Permanent</x:v>
      </x:c>
      <x:c r="E56" t="str">
        <x:v>Thurrock</x:v>
      </x:c>
      <x:c r="F56" t="str">
        <x:v>Operative Skilled</x:v>
      </x:c>
      <x:c r="G56" t="str">
        <x:v>402883, 403162</x:v>
      </x:c>
      <x:c r="H56" t="str">
        <x:v>Bank of America Merrill Lynch</x:v>
      </x:c>
      <x:c r="I56" s="22" t="n">
        <x:v>15.5</x:v>
      </x:c>
      <x:c r="J56" t="str">
        <x:v>Worked — 2 records</x:v>
      </x:c>
      <x:c r="K56" t="str">
        <x:v>Employee 103053; home branch Thurrock; assigned role Operative Skilled | Deployment branch: Thurrock | Actual role: Operative Skilled | Jobs: 402883, 403162 | Customers: Bank of America Merrill Lynch | Actual hours: 15.5; source records: 2</x:v>
      </x:c>
      <x:c r="L56" t="str">
        <x:v>Include</x:v>
      </x:c>
      <x:c r="M56"/>
      <x:c r="N56"/>
    </x:row>
    <x:row r="57">
      <x:c r="A57" t="str">
        <x:v>Andy Docherty|2026-07-05</x:v>
      </x:c>
      <x:c r="B57" s="888" t="n">
        <x:v>46208</x:v>
      </x:c>
      <x:c r="C57" t="str">
        <x:v>Andy Docherty</x:v>
      </x:c>
      <x:c r="D57" t="str">
        <x:v>Permanent</x:v>
      </x:c>
      <x:c r="E57" t="str">
        <x:v>Thurrock</x:v>
      </x:c>
      <x:c r="F57" t="str">
        <x:v>Operative Skilled</x:v>
      </x:c>
      <x:c r="G57" t="str">
        <x:v>403162</x:v>
      </x:c>
      <x:c r="H57" t="str">
        <x:v>Bank of America Merrill Lynch</x:v>
      </x:c>
      <x:c r="I57" s="22" t="n">
        <x:v>8</x:v>
      </x:c>
      <x:c r="J57" t="str">
        <x:v>Worked</x:v>
      </x:c>
      <x:c r="K57" t="str">
        <x:v>Employee 103053; home branch Thurrock; assigned role Operative Skilled | Deployment branch: Thurrock | Actual role: Operative Skilled | Jobs: 403162 | Customers: Bank of America Merrill Lynch | Actual hours: 8.0; source records: 1</x:v>
      </x:c>
      <x:c r="L57" t="str">
        <x:v>Include</x:v>
      </x:c>
      <x:c r="M57"/>
      <x:c r="N57"/>
    </x:row>
    <x:row r="58">
      <x:c r="A58" t="str">
        <x:v>Andy Docherty|2026-07-09</x:v>
      </x:c>
      <x:c r="B58" s="888" t="n">
        <x:v>46212</x:v>
      </x:c>
      <x:c r="C58" t="str">
        <x:v>Andy Docherty</x:v>
      </x:c>
      <x:c r="D58" t="str">
        <x:v>Permanent</x:v>
      </x:c>
      <x:c r="E58" t="str">
        <x:v>Thurrock</x:v>
      </x:c>
      <x:c r="F58" t="str">
        <x:v>Operative Skilled</x:v>
      </x:c>
      <x:c r="G58" t="str">
        <x:v>402929</x:v>
      </x:c>
      <x:c r="H58" t="str">
        <x:v>Cadwalader Wickersham &amp; Taft LLP</x:v>
      </x:c>
      <x:c r="I58" s="22" t="n">
        <x:v>7.5</x:v>
      </x:c>
      <x:c r="J58" t="str">
        <x:v>Worked</x:v>
      </x:c>
      <x:c r="K58" t="str">
        <x:v>Employee 103053; home branch Thurrock; assigned role Operative Skilled | Deployment branch: Thurrock | Actual role: Operative Porter | Jobs: 402929 | Customers: Cadwalader Wickersham &amp; Taft LLP | Actual hours: 7.5; source records: 1</x:v>
      </x:c>
      <x:c r="L58" t="str">
        <x:v>Include</x:v>
      </x:c>
      <x:c r="M58"/>
      <x:c r="N58"/>
    </x:row>
    <x:row r="59">
      <x:c r="A59" t="str">
        <x:v>Andy Docherty|2026-07-10</x:v>
      </x:c>
      <x:c r="B59" s="888" t="n">
        <x:v>46213</x:v>
      </x:c>
      <x:c r="C59" t="str">
        <x:v>Andy Docherty</x:v>
      </x:c>
      <x:c r="D59" t="str">
        <x:v>Permanent</x:v>
      </x:c>
      <x:c r="E59" t="str">
        <x:v>Thurrock</x:v>
      </x:c>
      <x:c r="F59" t="str">
        <x:v>Operative Skilled</x:v>
      </x:c>
      <x:c r="G59" t="str">
        <x:v>403315</x:v>
      </x:c>
      <x:c r="H59" t="str">
        <x:v>Bank of America Merrill Lynch</x:v>
      </x:c>
      <x:c r="I59" s="22" t="n">
        <x:v>6.5</x:v>
      </x:c>
      <x:c r="J59" t="str">
        <x:v>Worked</x:v>
      </x:c>
      <x:c r="K59" t="str">
        <x:v>Employee 103053; home branch Thurrock; assigned role Operative Skilled | Deployment branch: Thurrock | Actual role: Operative Skilled | Jobs: 403315 | Customers: Bank of America Merrill Lynch | Actual hours: 6.5; source records: 1</x:v>
      </x:c>
      <x:c r="L59" t="str">
        <x:v>Include</x:v>
      </x:c>
      <x:c r="M59"/>
      <x:c r="N59"/>
    </x:row>
    <x:row r="60">
      <x:c r="A60" t="str">
        <x:v>Andy Docherty|2026-07-11</x:v>
      </x:c>
      <x:c r="B60" s="888" t="n">
        <x:v>46214</x:v>
      </x:c>
      <x:c r="C60" t="str">
        <x:v>Andy Docherty</x:v>
      </x:c>
      <x:c r="D60" t="str">
        <x:v>Permanent</x:v>
      </x:c>
      <x:c r="E60" t="str">
        <x:v>Thurrock</x:v>
      </x:c>
      <x:c r="F60" t="str">
        <x:v>Operative Skilled</x:v>
      </x:c>
      <x:c r="G60" t="str">
        <x:v>403315</x:v>
      </x:c>
      <x:c r="H60" t="str">
        <x:v>Bank of America Merrill Lynch</x:v>
      </x:c>
      <x:c r="I60" s="22" t="n">
        <x:v>8.5</x:v>
      </x:c>
      <x:c r="J60" t="str">
        <x:v>Worked</x:v>
      </x:c>
      <x:c r="K60" t="str">
        <x:v>Employee 103053; home branch Thurrock; assigned role Operative Skilled | Deployment branch: Thurrock | Actual role: Operative Skilled | Jobs: 403315 | Customers: Bank of America Merrill Lynch | Actual hours: 8.5; source records: 1</x:v>
      </x:c>
      <x:c r="L60" t="str">
        <x:v>Include</x:v>
      </x:c>
      <x:c r="M60"/>
      <x:c r="N60"/>
    </x:row>
    <x:row r="61">
      <x:c r="A61" t="str">
        <x:v>Andy Docherty|2026-07-13</x:v>
      </x:c>
      <x:c r="B61" s="888" t="n">
        <x:v>46216</x:v>
      </x:c>
      <x:c r="C61" t="str">
        <x:v>Andy Docherty</x:v>
      </x:c>
      <x:c r="D61" t="str">
        <x:v>Permanent</x:v>
      </x:c>
      <x:c r="E61" t="str">
        <x:v>Thurrock</x:v>
      </x:c>
      <x:c r="F61" t="str">
        <x:v>Operative Skilled</x:v>
      </x:c>
      <x:c r="G61" t="str">
        <x:v>403315</x:v>
      </x:c>
      <x:c r="H61" t="str">
        <x:v>Bank of America Merrill Lynch</x:v>
      </x:c>
      <x:c r="I61" s="22" t="n">
        <x:v>8.5</x:v>
      </x:c>
      <x:c r="J61" t="str">
        <x:v>Worked</x:v>
      </x:c>
      <x:c r="K61" t="str">
        <x:v>Employee 103053; home branch Thurrock; assigned role Operative Skilled | Deployment branch: Thurrock | Actual role: Operative Skilled | Jobs: 403315 | Customers: Bank of America Merrill Lynch | Actual hours: 8.5; source records: 1</x:v>
      </x:c>
      <x:c r="L61" t="str">
        <x:v>Include</x:v>
      </x:c>
      <x:c r="M61"/>
      <x:c r="N61"/>
    </x:row>
    <x:row r="62">
      <x:c r="A62" t="str">
        <x:v>Andy Docherty|2026-07-15</x:v>
      </x:c>
      <x:c r="B62" s="888" t="n">
        <x:v>46218</x:v>
      </x:c>
      <x:c r="C62" t="str">
        <x:v>Andy Docherty</x:v>
      </x:c>
      <x:c r="D62" t="str">
        <x:v>Permanent</x:v>
      </x:c>
      <x:c r="E62" t="str">
        <x:v>Thurrock</x:v>
      </x:c>
      <x:c r="F62" t="str">
        <x:v>Operative Skilled</x:v>
      </x:c>
      <x:c r="G62" t="str">
        <x:v>403423</x:v>
      </x:c>
      <x:c r="H62" t="str">
        <x:v>Bank of America Merrill Lynch</x:v>
      </x:c>
      <x:c r="I62" s="22" t="n">
        <x:v>8.5</x:v>
      </x:c>
      <x:c r="J62" t="str">
        <x:v>Worked</x:v>
      </x:c>
      <x:c r="K62" t="str">
        <x:v>Employee 103053; home branch Thurrock; assigned role Operative Skilled | Deployment branch: Thurrock | Actual role: Operative Skilled | Jobs: 403423 | Customers: Bank of America Merrill Lynch | Actual hours: 8.5; source records: 1</x:v>
      </x:c>
      <x:c r="L62" t="str">
        <x:v>Include</x:v>
      </x:c>
      <x:c r="M62"/>
      <x:c r="N62"/>
    </x:row>
    <x:row r="63">
      <x:c r="A63" t="str">
        <x:v>Anthony Norville|2026-07-01</x:v>
      </x:c>
      <x:c r="B63" s="888" t="n">
        <x:v>46204</x:v>
      </x:c>
      <x:c r="C63" t="str">
        <x:v>Anthony Norville</x:v>
      </x:c>
      <x:c r="D63" t="str">
        <x:v>Permanent</x:v>
      </x:c>
      <x:c r="E63" t="str">
        <x:v>Cambridge</x:v>
      </x:c>
      <x:c r="F63" t="str">
        <x:v>Operative Skilled</x:v>
      </x:c>
      <x:c r="G63" t="str">
        <x:v>403004</x:v>
      </x:c>
      <x:c r="H63" t="str">
        <x:v>Avantor ( CAMBRIDGE JULY  2026 )</x:v>
      </x:c>
      <x:c r="I63" s="22" t="n">
        <x:v>4</x:v>
      </x:c>
      <x:c r="J63" t="str">
        <x:v>Worked</x:v>
      </x:c>
      <x:c r="K63" t="str">
        <x:v>Employee 103236; home branch Cambridge; assigned role Operative Skilled | Deployment branch: Cambridge | Actual role: Operative Porter | Jobs: 403004 | Customers: Avantor ( CAMBRIDGE JULY  2026 ) | Actual hours: 4.0; source records: 1</x:v>
      </x:c>
      <x:c r="L63" t="str">
        <x:v>Include</x:v>
      </x:c>
      <x:c r="M63"/>
      <x:c r="N63"/>
    </x:row>
    <x:row r="64">
      <x:c r="A64" t="str">
        <x:v>Anthony Norville|2026-07-02</x:v>
      </x:c>
      <x:c r="B64" s="888" t="n">
        <x:v>46205</x:v>
      </x:c>
      <x:c r="C64" t="str">
        <x:v>Anthony Norville</x:v>
      </x:c>
      <x:c r="D64" t="str">
        <x:v>Permanent</x:v>
      </x:c>
      <x:c r="E64" t="str">
        <x:v>Cambridge</x:v>
      </x:c>
      <x:c r="F64" t="str">
        <x:v>Operative Skilled</x:v>
      </x:c>
      <x:c r="G64" t="str">
        <x:v>402717</x:v>
      </x:c>
      <x:c r="H64" t="str">
        <x:v>Anglia Ruskin University</x:v>
      </x:c>
      <x:c r="I64" s="22" t="n">
        <x:v>8.5</x:v>
      </x:c>
      <x:c r="J64" t="str">
        <x:v>Worked</x:v>
      </x:c>
      <x:c r="K64" t="str">
        <x:v>Employee 103236; home branch Cambridge; assigned role Operative Skilled | Deployment branch: Cambridge | Actual role: Operative Porter | Jobs: 402717 | Customers: Anglia Ruskin University | Actual hours: 8.5; source records: 1</x:v>
      </x:c>
      <x:c r="L64" t="str">
        <x:v>Include</x:v>
      </x:c>
      <x:c r="M64"/>
      <x:c r="N64"/>
    </x:row>
    <x:row r="65">
      <x:c r="A65" t="str">
        <x:v>Anthony Norville|2026-07-03</x:v>
      </x:c>
      <x:c r="B65" s="888" t="n">
        <x:v>46206</x:v>
      </x:c>
      <x:c r="C65" t="str">
        <x:v>Anthony Norville</x:v>
      </x:c>
      <x:c r="D65" t="str">
        <x:v>Permanent</x:v>
      </x:c>
      <x:c r="E65" t="str">
        <x:v>Cambridge</x:v>
      </x:c>
      <x:c r="F65" t="str">
        <x:v>Operative Skilled</x:v>
      </x:c>
      <x:c r="G65" t="str">
        <x:v>403073</x:v>
      </x:c>
      <x:c r="H65" t="str">
        <x:v>Anglia Ruskin University</x:v>
      </x:c>
      <x:c r="I65" s="22" t="n">
        <x:v>8.5</x:v>
      </x:c>
      <x:c r="J65" t="str">
        <x:v>Worked</x:v>
      </x:c>
      <x:c r="K65" t="str">
        <x:v>Employee 103236; home branch Cambridge; assigned role Operative Skilled | Deployment branch: Cambridge | Actual role: Operative Porter | Jobs: 403073 | Customers: Anglia Ruskin University | Actual hours: 8.5; source records: 1</x:v>
      </x:c>
      <x:c r="L65" t="str">
        <x:v>Include</x:v>
      </x:c>
      <x:c r="M65"/>
      <x:c r="N65"/>
    </x:row>
    <x:row r="66">
      <x:c r="A66" t="str">
        <x:v>Anthony Norville|2026-07-06</x:v>
      </x:c>
      <x:c r="B66" s="888" t="n">
        <x:v>46209</x:v>
      </x:c>
      <x:c r="C66" t="str">
        <x:v>Anthony Norville</x:v>
      </x:c>
      <x:c r="D66" t="str">
        <x:v>Permanent</x:v>
      </x:c>
      <x:c r="E66" t="str">
        <x:v>Cambridge</x:v>
      </x:c>
      <x:c r="F66" t="str">
        <x:v>Operative Skilled</x:v>
      </x:c>
      <x:c r="G66" t="str">
        <x:v>402350</x:v>
      </x:c>
      <x:c r="H66" t="str">
        <x:v>Anglia Ruskin University - Graduation Ceremonies</x:v>
      </x:c>
      <x:c r="I66" s="22" t="n">
        <x:v>14</x:v>
      </x:c>
      <x:c r="J66" t="str">
        <x:v>Worked</x:v>
      </x:c>
      <x:c r="K66" t="str">
        <x:v>Employee 103236; home branch Cambridge; assigned role Operative Skilled | Deployment branch: Cambridge | Actual role: Operative Porter | Jobs: 402350 | Customers: Anglia Ruskin University - Graduation Ceremonies | Actual hours: 14.0; source records: 1</x:v>
      </x:c>
      <x:c r="L66" t="str">
        <x:v>Include</x:v>
      </x:c>
      <x:c r="M66"/>
      <x:c r="N66"/>
    </x:row>
    <x:row r="67">
      <x:c r="A67" t="str">
        <x:v>Anthony Norville|2026-07-07</x:v>
      </x:c>
      <x:c r="B67" s="888" t="n">
        <x:v>46210</x:v>
      </x:c>
      <x:c r="C67" t="str">
        <x:v>Anthony Norville</x:v>
      </x:c>
      <x:c r="D67" t="str">
        <x:v>Permanent</x:v>
      </x:c>
      <x:c r="E67" t="str">
        <x:v>Cambridge</x:v>
      </x:c>
      <x:c r="F67" t="str">
        <x:v>Operative Skilled</x:v>
      </x:c>
      <x:c r="G67" t="str">
        <x:v>402350</x:v>
      </x:c>
      <x:c r="H67" t="str">
        <x:v>Anglia Ruskin University - Graduation Ceremonies</x:v>
      </x:c>
      <x:c r="I67" s="22" t="n">
        <x:v>14</x:v>
      </x:c>
      <x:c r="J67" t="str">
        <x:v>Worked</x:v>
      </x:c>
      <x:c r="K67" t="str">
        <x:v>Employee 103236; home branch Cambridge; assigned role Operative Skilled | Deployment branch: Cambridge | Actual role: Operative Porter | Jobs: 402350 | Customers: Anglia Ruskin University - Graduation Ceremonies | Actual hours: 14.0; source records: 1</x:v>
      </x:c>
      <x:c r="L67" t="str">
        <x:v>Include</x:v>
      </x:c>
      <x:c r="M67"/>
      <x:c r="N67"/>
    </x:row>
    <x:row r="68">
      <x:c r="A68" t="str">
        <x:v>Anthony Norville|2026-07-10</x:v>
      </x:c>
      <x:c r="B68" s="888" t="n">
        <x:v>46213</x:v>
      </x:c>
      <x:c r="C68" t="str">
        <x:v>Anthony Norville</x:v>
      </x:c>
      <x:c r="D68" t="str">
        <x:v>Permanent</x:v>
      </x:c>
      <x:c r="E68" t="str">
        <x:v>Cambridge</x:v>
      </x:c>
      <x:c r="F68" t="str">
        <x:v>Operative Skilled</x:v>
      </x:c>
      <x:c r="G68" t="str">
        <x:v>403004</x:v>
      </x:c>
      <x:c r="H68" t="str">
        <x:v>Avantor ( CAMBRIDGE JULY  2026 )</x:v>
      </x:c>
      <x:c r="I68" s="22" t="n">
        <x:v>7.5</x:v>
      </x:c>
      <x:c r="J68" t="str">
        <x:v>Worked</x:v>
      </x:c>
      <x:c r="K68" t="str">
        <x:v>Employee 103236; home branch Cambridge; assigned role Operative Skilled | Deployment branch: Cambridge | Actual role: Operative Porter | Jobs: 403004 | Customers: Avantor ( CAMBRIDGE JULY  2026 ) | Actual hours: 7.5; source records: 1</x:v>
      </x:c>
      <x:c r="L68" t="str">
        <x:v>Include</x:v>
      </x:c>
      <x:c r="M68"/>
      <x:c r="N68"/>
    </x:row>
    <x:row r="69">
      <x:c r="A69" t="str">
        <x:v>Anthony Norville|2026-07-13</x:v>
      </x:c>
      <x:c r="B69" s="888" t="n">
        <x:v>46216</x:v>
      </x:c>
      <x:c r="C69" t="str">
        <x:v>Anthony Norville</x:v>
      </x:c>
      <x:c r="D69" t="str">
        <x:v>Permanent</x:v>
      </x:c>
      <x:c r="E69" t="str">
        <x:v>Cambridge</x:v>
      </x:c>
      <x:c r="F69" t="str">
        <x:v>Operative Skilled</x:v>
      </x:c>
      <x:c r="G69" t="str">
        <x:v>403004</x:v>
      </x:c>
      <x:c r="H69" t="str">
        <x:v>Avantor ( CAMBRIDGE JULY  2026 )</x:v>
      </x:c>
      <x:c r="I69" s="22" t="n">
        <x:v>4.5</x:v>
      </x:c>
      <x:c r="J69" t="str">
        <x:v>Worked</x:v>
      </x:c>
      <x:c r="K69" t="str">
        <x:v>Employee 103236; home branch Cambridge; assigned role Operative Skilled | Deployment branch: Cambridge | Actual role: Operative Porter | Jobs: 403004 | Customers: Avantor ( CAMBRIDGE JULY  2026 ) | Actual hours: 4.5; source records: 1</x:v>
      </x:c>
      <x:c r="L69" t="str">
        <x:v>Include</x:v>
      </x:c>
      <x:c r="M69"/>
      <x:c r="N69"/>
    </x:row>
    <x:row r="70">
      <x:c r="A70" t="str">
        <x:v>Anthony Norville|2026-07-15</x:v>
      </x:c>
      <x:c r="B70" s="888" t="n">
        <x:v>46218</x:v>
      </x:c>
      <x:c r="C70" t="str">
        <x:v>Anthony Norville</x:v>
      </x:c>
      <x:c r="D70" t="str">
        <x:v>Permanent</x:v>
      </x:c>
      <x:c r="E70" t="str">
        <x:v>Cambridge</x:v>
      </x:c>
      <x:c r="F70" t="str">
        <x:v>Operative Skilled</x:v>
      </x:c>
      <x:c r="G70" t="str">
        <x:v>403085</x:v>
      </x:c>
      <x:c r="H70" t="str">
        <x:v>Biopharma  -(KCL - RAYNE INSTITUTE)</x:v>
      </x:c>
      <x:c r="I70" s="22" t="n">
        <x:v>7.5</x:v>
      </x:c>
      <x:c r="J70" t="str">
        <x:v>Worked</x:v>
      </x:c>
      <x:c r="K70" t="str">
        <x:v>Employee 103236; home branch Cambridge; assigned role Operative Skilled | Deployment branch: Cambridge | Actual role: Operative Porter | Jobs: 403085 | Customers: Biopharma  -(KCL - RAYNE INSTITUTE) | Actual hours: 7.5; source records: 1</x:v>
      </x:c>
      <x:c r="L70" t="str">
        <x:v>Include</x:v>
      </x:c>
      <x:c r="M70"/>
      <x:c r="N70"/>
    </x:row>
    <x:row r="71">
      <x:c r="A71" t="str">
        <x:v>Anthony Norville|2026-07-16</x:v>
      </x:c>
      <x:c r="B71" s="888" t="n">
        <x:v>46219</x:v>
      </x:c>
      <x:c r="C71" t="str">
        <x:v>Anthony Norville</x:v>
      </x:c>
      <x:c r="D71" t="str">
        <x:v>Permanent</x:v>
      </x:c>
      <x:c r="E71" t="str">
        <x:v>Cambridge</x:v>
      </x:c>
      <x:c r="F71" t="str">
        <x:v>Operative Skilled</x:v>
      </x:c>
      <x:c r="G71" t="str">
        <x:v>402473</x:v>
      </x:c>
      <x:c r="H71" t="str">
        <x:v>Biopharma - UCL</x:v>
      </x:c>
      <x:c r="I71" s="22" t="n">
        <x:v>8.5</x:v>
      </x:c>
      <x:c r="J71" t="str">
        <x:v>Worked</x:v>
      </x:c>
      <x:c r="K71" t="str">
        <x:v>Employee 103236; home branch Cambridge; assigned role Operative Skilled | Deployment branch: Cambridge | Actual role: Operative Porter | Jobs: 402473 | Customers: Biopharma - UCL | Actual hours: 8.5; source records: 1</x:v>
      </x:c>
      <x:c r="L71" t="str">
        <x:v>Include</x:v>
      </x:c>
      <x:c r="M71"/>
      <x:c r="N71"/>
    </x:row>
    <x:row r="72">
      <x:c r="A72" t="str">
        <x:v>Antony Fawcett|2026-07-01</x:v>
      </x:c>
      <x:c r="B72" s="888" t="n">
        <x:v>46204</x:v>
      </x:c>
      <x:c r="C72" t="str">
        <x:v>Antony Fawcett</x:v>
      </x:c>
      <x:c r="D72" t="str">
        <x:v>Permanent</x:v>
      </x:c>
      <x:c r="E72" t="str">
        <x:v>Leeds</x:v>
      </x:c>
      <x:c r="F72" t="str">
        <x:v>Operative Skilled</x:v>
      </x:c>
      <x:c r="G72" t="str">
        <x:v>399454E</x:v>
      </x:c>
      <x:c r="H72" t="str">
        <x:v>Restore Harrow Green</x:v>
      </x:c>
      <x:c r="I72" s="22" t="n">
        <x:v>8</x:v>
      </x:c>
      <x:c r="J72" t="str">
        <x:v>Worked</x:v>
      </x:c>
      <x:c r="K72" t="str">
        <x:v>Employee 2642; home branch Leeds; assigned role Operative Skilled | Deployment branch: Leeds | Actual role: Operative Porter | Jobs: 399454E | Customers: Restore Harrow Green | Actual hours: 8.0; source records: 1</x:v>
      </x:c>
      <x:c r="L72" t="str">
        <x:v>Include</x:v>
      </x:c>
      <x:c r="M72"/>
      <x:c r="N72"/>
    </x:row>
    <x:row r="73">
      <x:c r="A73" t="str">
        <x:v>Antony Fawcett|2026-07-02</x:v>
      </x:c>
      <x:c r="B73" s="888" t="n">
        <x:v>46205</x:v>
      </x:c>
      <x:c r="C73" t="str">
        <x:v>Antony Fawcett</x:v>
      </x:c>
      <x:c r="D73" t="str">
        <x:v>Permanent</x:v>
      </x:c>
      <x:c r="E73" t="str">
        <x:v>Leeds</x:v>
      </x:c>
      <x:c r="F73" t="str">
        <x:v>Operative Skilled</x:v>
      </x:c>
      <x:c r="G73" t="str">
        <x:v>399454E</x:v>
      </x:c>
      <x:c r="H73" t="str">
        <x:v>Restore Harrow Green</x:v>
      </x:c>
      <x:c r="I73" s="22" t="n">
        <x:v>8</x:v>
      </x:c>
      <x:c r="J73" t="str">
        <x:v>Worked</x:v>
      </x:c>
      <x:c r="K73" t="str">
        <x:v>Employee 2642; home branch Leeds; assigned role Operative Skilled | Deployment branch: Leeds | Actual role: Operative Porter | Jobs: 399454E | Customers: Restore Harrow Green | Actual hours: 8.0; source records: 1</x:v>
      </x:c>
      <x:c r="L73" t="str">
        <x:v>Include</x:v>
      </x:c>
      <x:c r="M73"/>
      <x:c r="N73"/>
    </x:row>
    <x:row r="74">
      <x:c r="A74" t="str">
        <x:v>Antony Fawcett|2026-07-03</x:v>
      </x:c>
      <x:c r="B74" s="888" t="n">
        <x:v>46206</x:v>
      </x:c>
      <x:c r="C74" t="str">
        <x:v>Antony Fawcett</x:v>
      </x:c>
      <x:c r="D74" t="str">
        <x:v>Permanent</x:v>
      </x:c>
      <x:c r="E74" t="str">
        <x:v>Leeds</x:v>
      </x:c>
      <x:c r="F74" t="str">
        <x:v>Operative Skilled</x:v>
      </x:c>
      <x:c r="G74" t="str">
        <x:v>399454E</x:v>
      </x:c>
      <x:c r="H74" t="str">
        <x:v>Restore Harrow Green</x:v>
      </x:c>
      <x:c r="I74" s="22" t="n">
        <x:v>6.25</x:v>
      </x:c>
      <x:c r="J74" t="str">
        <x:v>Worked</x:v>
      </x:c>
      <x:c r="K74" t="str">
        <x:v>Employee 2642; home branch Leeds; assigned role Operative Skilled | Deployment branch: Leeds | Actual role: Operative Porter | Jobs: 399454E | Customers: Restore Harrow Green | Actual hours: 6.2; source records: 1</x:v>
      </x:c>
      <x:c r="L74" t="str">
        <x:v>Include</x:v>
      </x:c>
      <x:c r="M74"/>
      <x:c r="N74"/>
    </x:row>
    <x:row r="75">
      <x:c r="A75" t="str">
        <x:v>Antony Fawcett|2026-07-06</x:v>
      </x:c>
      <x:c r="B75" s="888" t="n">
        <x:v>46209</x:v>
      </x:c>
      <x:c r="C75" t="str">
        <x:v>Antony Fawcett</x:v>
      </x:c>
      <x:c r="D75" t="str">
        <x:v>Permanent</x:v>
      </x:c>
      <x:c r="E75" t="str">
        <x:v>Leeds</x:v>
      </x:c>
      <x:c r="F75" t="str">
        <x:v>Operative Skilled</x:v>
      </x:c>
      <x:c r="G75" t="str">
        <x:v>403082, 402323, 402591A</x:v>
      </x:c>
      <x:c r="H75" t="str">
        <x:v>HM Prison and Probation Service; Kirklees Council  - Sarah Copeland; MOJ - Sodexo SR:60799</x:v>
      </x:c>
      <x:c r="I75" s="22" t="n">
        <x:v>9.25</x:v>
      </x:c>
      <x:c r="J75" t="str">
        <x:v>Worked — 3 records</x:v>
      </x:c>
      <x:c r="K75" t="str">
        <x:v>Employee 2642; home branch Leeds; assigned role Operative Skilled | Deployment branch: Leeds | Actual role: Operative Porter | Jobs: 403082, 402323, 402591A | Customers: HM Prison and Probation Service; Kirklees Council  - Sarah Copeland; MOJ - Sodexo SR:60799 | Actual hours: 9.2; source records: 3</x:v>
      </x:c>
      <x:c r="L75" t="str">
        <x:v>Include</x:v>
      </x:c>
      <x:c r="M75"/>
      <x:c r="N75"/>
    </x:row>
    <x:row r="76">
      <x:c r="A76" t="str">
        <x:v>Antony Fawcett|2026-07-07</x:v>
      </x:c>
      <x:c r="B76" s="888" t="n">
        <x:v>46210</x:v>
      </x:c>
      <x:c r="C76" t="str">
        <x:v>Antony Fawcett</x:v>
      </x:c>
      <x:c r="D76" t="str">
        <x:v>Permanent</x:v>
      </x:c>
      <x:c r="E76" t="str">
        <x:v>Leeds</x:v>
      </x:c>
      <x:c r="F76" t="str">
        <x:v>Operative Skilled</x:v>
      </x:c>
      <x:c r="G76" t="str">
        <x:v>402901</x:v>
      </x:c>
      <x:c r="H76" t="str">
        <x:v>Kirklees Council - Miss Hanley</x:v>
      </x:c>
      <x:c r="I76" s="22" t="n">
        <x:v>8.5</x:v>
      </x:c>
      <x:c r="J76" t="str">
        <x:v>Worked</x:v>
      </x:c>
      <x:c r="K76" t="str">
        <x:v>Employee 2642; home branch Leeds; assigned role Operative Skilled | Deployment branch: Leeds | Actual role: Operative Porter | Jobs: 402901 | Customers: Kirklees Council - Miss Hanley | Actual hours: 8.5; source records: 1</x:v>
      </x:c>
      <x:c r="L76" t="str">
        <x:v>Include</x:v>
      </x:c>
      <x:c r="M76"/>
      <x:c r="N76"/>
    </x:row>
    <x:row r="77">
      <x:c r="A77" t="str">
        <x:v>Antony Fawcett|2026-07-08</x:v>
      </x:c>
      <x:c r="B77" s="888" t="n">
        <x:v>46211</x:v>
      </x:c>
      <x:c r="C77" t="str">
        <x:v>Antony Fawcett</x:v>
      </x:c>
      <x:c r="D77" t="str">
        <x:v>Permanent</x:v>
      </x:c>
      <x:c r="E77" t="str">
        <x:v>Leeds</x:v>
      </x:c>
      <x:c r="F77" t="str">
        <x:v>Operative Skilled</x:v>
      </x:c>
      <x:c r="G77" t="str">
        <x:v>402430</x:v>
      </x:c>
      <x:c r="H77" t="str">
        <x:v>Kirklees Council-Katina Farnsworth</x:v>
      </x:c>
      <x:c r="I77" s="22" t="n">
        <x:v>6</x:v>
      </x:c>
      <x:c r="J77" t="str">
        <x:v>Worked</x:v>
      </x:c>
      <x:c r="K77" t="str">
        <x:v>Employee 2642; home branch Leeds; assigned role Operative Skilled | Deployment branch: Leeds | Actual role: Operative Porter | Jobs: 402430 | Customers: Kirklees Council-Katina Farnsworth | Actual hours: 6.0; source records: 1</x:v>
      </x:c>
      <x:c r="L77" t="str">
        <x:v>Include</x:v>
      </x:c>
      <x:c r="M77"/>
      <x:c r="N77"/>
    </x:row>
    <x:row r="78">
      <x:c r="A78" t="str">
        <x:v>Antony Fawcett|2026-07-09</x:v>
      </x:c>
      <x:c r="B78" s="888" t="n">
        <x:v>46212</x:v>
      </x:c>
      <x:c r="C78" t="str">
        <x:v>Antony Fawcett</x:v>
      </x:c>
      <x:c r="D78" t="str">
        <x:v>Permanent</x:v>
      </x:c>
      <x:c r="E78" t="str">
        <x:v>Leeds</x:v>
      </x:c>
      <x:c r="F78" t="str">
        <x:v>Operative Skilled</x:v>
      </x:c>
      <x:c r="G78" t="str">
        <x:v>403046</x:v>
      </x:c>
      <x:c r="H78" t="str">
        <x:v>HSBC - July 2026 Deliveries</x:v>
      </x:c>
      <x:c r="I78" s="22" t="n">
        <x:v>6.25</x:v>
      </x:c>
      <x:c r="J78" t="str">
        <x:v>Worked</x:v>
      </x:c>
      <x:c r="K78" t="str">
        <x:v>Employee 2642; home branch Leeds; assigned role Operative Skilled | Deployment branch: Birmingham | Actual role: Operative Porter | Jobs: 403046 | Customers: HSBC - July 2026 Deliveries | Actual hours: 6.2; source records: 1</x:v>
      </x:c>
      <x:c r="L78" t="str">
        <x:v>Include</x:v>
      </x:c>
      <x:c r="M78"/>
      <x:c r="N78"/>
    </x:row>
    <x:row r="79">
      <x:c r="A79" t="str">
        <x:v>Antony Fawcett|2026-07-14</x:v>
      </x:c>
      <x:c r="B79" s="888" t="n">
        <x:v>46217</x:v>
      </x:c>
      <x:c r="C79" t="str">
        <x:v>Antony Fawcett</x:v>
      </x:c>
      <x:c r="D79" t="str">
        <x:v>Permanent</x:v>
      </x:c>
      <x:c r="E79" t="str">
        <x:v>Leeds</x:v>
      </x:c>
      <x:c r="F79" t="str">
        <x:v>Operative Skilled</x:v>
      </x:c>
      <x:c r="G79" t="str">
        <x:v>403126</x:v>
      </x:c>
      <x:c r="H79" t="str">
        <x:v>Kirklees Council - Samantha Sheard</x:v>
      </x:c>
      <x:c r="I79" s="22" t="n">
        <x:v>6.5</x:v>
      </x:c>
      <x:c r="J79" t="str">
        <x:v>Worked</x:v>
      </x:c>
      <x:c r="K79" t="str">
        <x:v>Employee 2642; home branch Leeds; assigned role Operative Skilled | Deployment branch: Leeds | Actual role: Operative Porter | Jobs: 403126 | Customers: Kirklees Council - Samantha Sheard | Actual hours: 6.5; source records: 1</x:v>
      </x:c>
      <x:c r="L79" t="str">
        <x:v>Include</x:v>
      </x:c>
      <x:c r="M79"/>
      <x:c r="N79"/>
    </x:row>
    <x:row r="80">
      <x:c r="A80" t="str">
        <x:v>Antony Fawcett|2026-07-15</x:v>
      </x:c>
      <x:c r="B80" s="888" t="n">
        <x:v>46218</x:v>
      </x:c>
      <x:c r="C80" t="str">
        <x:v>Antony Fawcett</x:v>
      </x:c>
      <x:c r="D80" t="str">
        <x:v>Permanent</x:v>
      </x:c>
      <x:c r="E80" t="str">
        <x:v>Leeds</x:v>
      </x:c>
      <x:c r="F80" t="str">
        <x:v>Operative Skilled</x:v>
      </x:c>
      <x:c r="G80" t="str">
        <x:v>398549</x:v>
      </x:c>
      <x:c r="H80" t="str">
        <x:v>Wakefield Council - Upton Primary School</x:v>
      </x:c>
      <x:c r="I80" s="22" t="n">
        <x:v>8</x:v>
      </x:c>
      <x:c r="J80" t="str">
        <x:v>Worked</x:v>
      </x:c>
      <x:c r="K80" t="str">
        <x:v>Employee 2642; home branch Leeds; assigned role Operative Skilled | Deployment branch: Leeds | Actual role: Operative Porter | Jobs: 398549 | Customers: Wakefield Council - Upton Primary School | Actual hours: 8.0; source records: 1</x:v>
      </x:c>
      <x:c r="L80" t="str">
        <x:v>Include</x:v>
      </x:c>
      <x:c r="M80"/>
      <x:c r="N80"/>
    </x:row>
    <x:row r="81">
      <x:c r="A81" t="str">
        <x:v>Antony Fawcett|2026-07-16</x:v>
      </x:c>
      <x:c r="B81" s="888" t="n">
        <x:v>46219</x:v>
      </x:c>
      <x:c r="C81" t="str">
        <x:v>Antony Fawcett</x:v>
      </x:c>
      <x:c r="D81" t="str">
        <x:v>Permanent</x:v>
      </x:c>
      <x:c r="E81" t="str">
        <x:v>Leeds</x:v>
      </x:c>
      <x:c r="F81" t="str">
        <x:v>Operative Skilled</x:v>
      </x:c>
      <x:c r="G81" t="str">
        <x:v>398549</x:v>
      </x:c>
      <x:c r="H81" t="str">
        <x:v>Wakefield Council - Upton Primary School</x:v>
      </x:c>
      <x:c r="I81" s="22" t="n">
        <x:v>8.5</x:v>
      </x:c>
      <x:c r="J81" t="str">
        <x:v>Worked</x:v>
      </x:c>
      <x:c r="K81" t="str">
        <x:v>Employee 2642; home branch Leeds; assigned role Operative Skilled | Deployment branch: Leeds | Actual role: Operative Porter | Jobs: 398549 | Customers: Wakefield Council - Upton Primary School | Actual hours: 8.5; source records: 1</x:v>
      </x:c>
      <x:c r="L81" t="str">
        <x:v>Include</x:v>
      </x:c>
      <x:c r="M81"/>
      <x:c r="N81"/>
    </x:row>
    <x:row r="82">
      <x:c r="A82" t="str">
        <x:v>B Gibbons|2026-07-01</x:v>
      </x:c>
      <x:c r="B82" s="888" t="n">
        <x:v>46204</x:v>
      </x:c>
      <x:c r="C82" t="str">
        <x:v>B Gibbons</x:v>
      </x:c>
      <x:c r="D82" t="str">
        <x:v>Permanent</x:v>
      </x:c>
      <x:c r="E82" t="str">
        <x:v>Thurrock</x:v>
      </x:c>
      <x:c r="F82" t="str">
        <x:v>Operative Porter</x:v>
      </x:c>
      <x:c r="G82" t="str">
        <x:v>401175</x:v>
      </x:c>
      <x:c r="H82" t="str">
        <x:v>Hogan Lovells LLP</x:v>
      </x:c>
      <x:c r="I82" s="22" t="n">
        <x:v>9.5</x:v>
      </x:c>
      <x:c r="J82" t="str">
        <x:v>Worked</x:v>
      </x:c>
      <x:c r="K82" t="str">
        <x:v>Employee 103080; home branch Thurrock; assigned role Operative Porter | Deployment branch: Thurrock | Actual role: Operative Porter | Jobs: 401175 | Customers: Hogan Lovells LLP | Actual hours: 9.5; source records: 1</x:v>
      </x:c>
      <x:c r="L82" t="str">
        <x:v>Include</x:v>
      </x:c>
      <x:c r="M82"/>
      <x:c r="N82"/>
    </x:row>
    <x:row r="83">
      <x:c r="A83" t="str">
        <x:v>B Gibbons|2026-07-02</x:v>
      </x:c>
      <x:c r="B83" s="888" t="n">
        <x:v>46205</x:v>
      </x:c>
      <x:c r="C83" t="str">
        <x:v>B Gibbons</x:v>
      </x:c>
      <x:c r="D83" t="str">
        <x:v>Permanent</x:v>
      </x:c>
      <x:c r="E83" t="str">
        <x:v>Thurrock</x:v>
      </x:c>
      <x:c r="F83" t="str">
        <x:v>Operative Porter</x:v>
      </x:c>
      <x:c r="G83" t="str">
        <x:v>401175</x:v>
      </x:c>
      <x:c r="H83" t="str">
        <x:v>Hogan Lovells LLP</x:v>
      </x:c>
      <x:c r="I83" s="22" t="n">
        <x:v>9.5</x:v>
      </x:c>
      <x:c r="J83" t="str">
        <x:v>Worked</x:v>
      </x:c>
      <x:c r="K83" t="str">
        <x:v>Employee 103080; home branch Thurrock; assigned role Operative Porter | Deployment branch: Thurrock | Actual role: Operative Porter | Jobs: 401175 | Customers: Hogan Lovells LLP | Actual hours: 9.5; source records: 1</x:v>
      </x:c>
      <x:c r="L83" t="str">
        <x:v>Include</x:v>
      </x:c>
      <x:c r="M83"/>
      <x:c r="N83"/>
    </x:row>
    <x:row r="84">
      <x:c r="A84" t="str">
        <x:v>B Gibbons|2026-07-03</x:v>
      </x:c>
      <x:c r="B84" s="888" t="n">
        <x:v>46206</x:v>
      </x:c>
      <x:c r="C84" t="str">
        <x:v>B Gibbons</x:v>
      </x:c>
      <x:c r="D84" t="str">
        <x:v>Permanent</x:v>
      </x:c>
      <x:c r="E84" t="str">
        <x:v>Thurrock</x:v>
      </x:c>
      <x:c r="F84" t="str">
        <x:v>Operative Porter</x:v>
      </x:c>
      <x:c r="G84" t="str">
        <x:v>401175</x:v>
      </x:c>
      <x:c r="H84" t="str">
        <x:v>Hogan Lovells LLP</x:v>
      </x:c>
      <x:c r="I84" s="22" t="n">
        <x:v>8.5</x:v>
      </x:c>
      <x:c r="J84" t="str">
        <x:v>Worked</x:v>
      </x:c>
      <x:c r="K84" t="str">
        <x:v>Employee 103080; home branch Thurrock; assigned role Operative Porter | Deployment branch: Thurrock | Actual role: Operative Porter | Jobs: 401175 | Customers: Hogan Lovells LLP | Actual hours: 8.5; source records: 1</x:v>
      </x:c>
      <x:c r="L84" t="str">
        <x:v>Include</x:v>
      </x:c>
      <x:c r="M84"/>
      <x:c r="N84"/>
    </x:row>
    <x:row r="85">
      <x:c r="A85" t="str">
        <x:v>B Gibbons|2026-07-06</x:v>
      </x:c>
      <x:c r="B85" s="888" t="n">
        <x:v>46209</x:v>
      </x:c>
      <x:c r="C85" t="str">
        <x:v>B Gibbons</x:v>
      </x:c>
      <x:c r="D85" t="str">
        <x:v>Permanent</x:v>
      </x:c>
      <x:c r="E85" t="str">
        <x:v>Thurrock</x:v>
      </x:c>
      <x:c r="F85" t="str">
        <x:v>Operative Porter</x:v>
      </x:c>
      <x:c r="G85" t="str">
        <x:v>401175</x:v>
      </x:c>
      <x:c r="H85" t="str">
        <x:v>Hogan Lovells LLP</x:v>
      </x:c>
      <x:c r="I85" s="22" t="n">
        <x:v>11.5</x:v>
      </x:c>
      <x:c r="J85" t="str">
        <x:v>Worked</x:v>
      </x:c>
      <x:c r="K85" t="str">
        <x:v>Employee 103080; home branch Thurrock; assigned role Operative Porter | Deployment branch: Thurrock | Actual role: Operative Porter | Jobs: 401175 | Customers: Hogan Lovells LLP | Actual hours: 11.5; source records: 1</x:v>
      </x:c>
      <x:c r="L85" t="str">
        <x:v>Include</x:v>
      </x:c>
      <x:c r="M85"/>
      <x:c r="N85"/>
    </x:row>
    <x:row r="86">
      <x:c r="A86" t="str">
        <x:v>B Gibbons|2026-07-07</x:v>
      </x:c>
      <x:c r="B86" s="888" t="n">
        <x:v>46210</x:v>
      </x:c>
      <x:c r="C86" t="str">
        <x:v>B Gibbons</x:v>
      </x:c>
      <x:c r="D86" t="str">
        <x:v>Permanent</x:v>
      </x:c>
      <x:c r="E86" t="str">
        <x:v>Thurrock</x:v>
      </x:c>
      <x:c r="F86" t="str">
        <x:v>Operative Porter</x:v>
      </x:c>
      <x:c r="G86" t="str">
        <x:v>402575</x:v>
      </x:c>
      <x:c r="H86" t="str">
        <x:v>Latham &amp; Watkins</x:v>
      </x:c>
      <x:c r="I86" s="22" t="n">
        <x:v>8.5</x:v>
      </x:c>
      <x:c r="J86" t="str">
        <x:v>Worked</x:v>
      </x:c>
      <x:c r="K86" t="str">
        <x:v>Employee 103080; home branch Thurrock; assigned role Operative Porter | Deployment branch: Thurrock | Actual role: Operative Porter | Jobs: 402575 | Customers: Latham &amp; Watkins | Actual hours: 8.5; source records: 1</x:v>
      </x:c>
      <x:c r="L86" t="str">
        <x:v>Include</x:v>
      </x:c>
      <x:c r="M86"/>
      <x:c r="N86"/>
    </x:row>
    <x:row r="87">
      <x:c r="A87" t="str">
        <x:v>B Gibbons|2026-07-08</x:v>
      </x:c>
      <x:c r="B87" s="888" t="n">
        <x:v>46211</x:v>
      </x:c>
      <x:c r="C87" t="str">
        <x:v>B Gibbons</x:v>
      </x:c>
      <x:c r="D87" t="str">
        <x:v>Permanent</x:v>
      </x:c>
      <x:c r="E87" t="str">
        <x:v>Thurrock</x:v>
      </x:c>
      <x:c r="F87" t="str">
        <x:v>Operative Porter</x:v>
      </x:c>
      <x:c r="G87" t="str">
        <x:v>402575</x:v>
      </x:c>
      <x:c r="H87" t="str">
        <x:v>Latham &amp; Watkins</x:v>
      </x:c>
      <x:c r="I87" s="22" t="n">
        <x:v>8.5</x:v>
      </x:c>
      <x:c r="J87" t="str">
        <x:v>Worked</x:v>
      </x:c>
      <x:c r="K87" t="str">
        <x:v>Employee 103080; home branch Thurrock; assigned role Operative Porter | Deployment branch: Thurrock | Actual role: Operative Porter | Jobs: 402575 | Customers: Latham &amp; Watkins | Actual hours: 8.5; source records: 1</x:v>
      </x:c>
      <x:c r="L87" t="str">
        <x:v>Include</x:v>
      </x:c>
      <x:c r="M87"/>
      <x:c r="N87"/>
    </x:row>
    <x:row r="88">
      <x:c r="A88" t="str">
        <x:v>B Gibbons|2026-07-09</x:v>
      </x:c>
      <x:c r="B88" s="888" t="n">
        <x:v>46212</x:v>
      </x:c>
      <x:c r="C88" t="str">
        <x:v>B Gibbons</x:v>
      </x:c>
      <x:c r="D88" t="str">
        <x:v>Permanent</x:v>
      </x:c>
      <x:c r="E88" t="str">
        <x:v>Thurrock</x:v>
      </x:c>
      <x:c r="F88" t="str">
        <x:v>Operative Porter</x:v>
      </x:c>
      <x:c r="G88" t="str">
        <x:v>402929</x:v>
      </x:c>
      <x:c r="H88" t="str">
        <x:v>Cadwalader Wickersham &amp; Taft LLP</x:v>
      </x:c>
      <x:c r="I88" s="22" t="n">
        <x:v>10.5</x:v>
      </x:c>
      <x:c r="J88" t="str">
        <x:v>Worked</x:v>
      </x:c>
      <x:c r="K88" t="str">
        <x:v>Employee 103080; home branch Thurrock; assigned role Operative Porter | Deployment branch: Thurrock | Actual role: Operative Porter | Jobs: 402929 | Customers: Cadwalader Wickersham &amp; Taft LLP | Actual hours: 10.5; source records: 1</x:v>
      </x:c>
      <x:c r="L88" t="str">
        <x:v>Include</x:v>
      </x:c>
      <x:c r="M88"/>
      <x:c r="N88"/>
    </x:row>
    <x:row r="89">
      <x:c r="A89" t="str">
        <x:v>B Gibbons|2026-07-15</x:v>
      </x:c>
      <x:c r="B89" s="888" t="n">
        <x:v>46218</x:v>
      </x:c>
      <x:c r="C89" t="str">
        <x:v>B Gibbons</x:v>
      </x:c>
      <x:c r="D89" t="str">
        <x:v>Permanent</x:v>
      </x:c>
      <x:c r="E89" t="str">
        <x:v>Thurrock</x:v>
      </x:c>
      <x:c r="F89" t="str">
        <x:v>Operative Porter</x:v>
      </x:c>
      <x:c r="G89" t="str">
        <x:v>398446</x:v>
      </x:c>
      <x:c r="H89" t="str">
        <x:v>Royal Entomological society</x:v>
      </x:c>
      <x:c r="I89" s="22" t="n">
        <x:v>9.5</x:v>
      </x:c>
      <x:c r="J89" t="str">
        <x:v>Worked</x:v>
      </x:c>
      <x:c r="K89" t="str">
        <x:v>Employee 103080; home branch Thurrock; assigned role Operative Porter | Deployment branch: Thurrock | Actual role: Operative Porter | Jobs: 398446 | Customers: Royal Entomological society | Actual hours: 9.5; source records: 1</x:v>
      </x:c>
      <x:c r="L89" t="str">
        <x:v>Include</x:v>
      </x:c>
      <x:c r="M89"/>
      <x:c r="N89"/>
    </x:row>
    <x:row r="90">
      <x:c r="A90" t="str">
        <x:v>B Gibbons|2026-07-16</x:v>
      </x:c>
      <x:c r="B90" s="888" t="n">
        <x:v>46219</x:v>
      </x:c>
      <x:c r="C90" t="str">
        <x:v>B Gibbons</x:v>
      </x:c>
      <x:c r="D90" t="str">
        <x:v>Permanent</x:v>
      </x:c>
      <x:c r="E90" t="str">
        <x:v>Thurrock</x:v>
      </x:c>
      <x:c r="F90" t="str">
        <x:v>Operative Porter</x:v>
      </x:c>
      <x:c r="G90" t="str">
        <x:v>398446</x:v>
      </x:c>
      <x:c r="H90" t="str">
        <x:v>Royal Entomological society</x:v>
      </x:c>
      <x:c r="I90" s="22" t="n">
        <x:v>7</x:v>
      </x:c>
      <x:c r="J90" t="str">
        <x:v>Worked</x:v>
      </x:c>
      <x:c r="K90" t="str">
        <x:v>Employee 103080; home branch Thurrock; assigned role Operative Porter | Deployment branch: Thurrock | Actual role: Operative Porter | Jobs: 398446 | Customers: Royal Entomological society | Actual hours: 7.0; source records: 1</x:v>
      </x:c>
      <x:c r="L90" t="str">
        <x:v>Include</x:v>
      </x:c>
      <x:c r="M90"/>
      <x:c r="N90"/>
    </x:row>
    <x:row r="91">
      <x:c r="A91" t="str">
        <x:v>B Kilula|2026-07-01</x:v>
      </x:c>
      <x:c r="B91" s="888" t="n">
        <x:v>46204</x:v>
      </x:c>
      <x:c r="C91" t="str">
        <x:v>B Kilula</x:v>
      </x:c>
      <x:c r="D91" t="str">
        <x:v>Permanent</x:v>
      </x:c>
      <x:c r="E91" t="str">
        <x:v>Croydon</x:v>
      </x:c>
      <x:c r="F91" t="str">
        <x:v>Operative Porter</x:v>
      </x:c>
      <x:c r="G91" t="str">
        <x:v>398450</x:v>
      </x:c>
      <x:c r="H91" t="str">
        <x:v>Apple Europe Ltd</x:v>
      </x:c>
      <x:c r="I91" s="22" t="n">
        <x:v>10</x:v>
      </x:c>
      <x:c r="J91" t="str">
        <x:v>Worked</x:v>
      </x:c>
      <x:c r="K91" t="str">
        <x:v>Employee 104064; home branch Croydon; assigned role Operative Porter | Deployment branch: Croydon | Actual role: Operative Porter | Jobs: 398450 | Customers: Apple Europe Ltd | Actual hours: 10.0; source records: 1</x:v>
      </x:c>
      <x:c r="L91" t="str">
        <x:v>Include</x:v>
      </x:c>
      <x:c r="M91"/>
      <x:c r="N91"/>
    </x:row>
    <x:row r="92">
      <x:c r="A92" t="str">
        <x:v>B Kilula|2026-07-02</x:v>
      </x:c>
      <x:c r="B92" s="888" t="n">
        <x:v>46205</x:v>
      </x:c>
      <x:c r="C92" t="str">
        <x:v>B Kilula</x:v>
      </x:c>
      <x:c r="D92" t="str">
        <x:v>Permanent</x:v>
      </x:c>
      <x:c r="E92" t="str">
        <x:v>Croydon</x:v>
      </x:c>
      <x:c r="F92" t="str">
        <x:v>Operative Porter</x:v>
      </x:c>
      <x:c r="G92" t="str">
        <x:v>398450</x:v>
      </x:c>
      <x:c r="H92" t="str">
        <x:v>Apple Europe Ltd</x:v>
      </x:c>
      <x:c r="I92" s="22" t="n">
        <x:v>10</x:v>
      </x:c>
      <x:c r="J92" t="str">
        <x:v>Worked</x:v>
      </x:c>
      <x:c r="K92" t="str">
        <x:v>Employee 104064; home branch Croydon; assigned role Operative Porter | Deployment branch: Croydon | Actual role: Operative Porter | Jobs: 398450 | Customers: Apple Europe Ltd | Actual hours: 10.0; source records: 1</x:v>
      </x:c>
      <x:c r="L92" t="str">
        <x:v>Include</x:v>
      </x:c>
      <x:c r="M92"/>
      <x:c r="N92"/>
    </x:row>
    <x:row r="93">
      <x:c r="A93" t="str">
        <x:v>B Kilula|2026-07-03</x:v>
      </x:c>
      <x:c r="B93" s="888" t="n">
        <x:v>46206</x:v>
      </x:c>
      <x:c r="C93" t="str">
        <x:v>B Kilula</x:v>
      </x:c>
      <x:c r="D93" t="str">
        <x:v>Permanent</x:v>
      </x:c>
      <x:c r="E93" t="str">
        <x:v>Croydon</x:v>
      </x:c>
      <x:c r="F93" t="str">
        <x:v>Operative Porter</x:v>
      </x:c>
      <x:c r="G93" t="str">
        <x:v>398450</x:v>
      </x:c>
      <x:c r="H93" t="str">
        <x:v>Apple Europe Ltd</x:v>
      </x:c>
      <x:c r="I93" s="22" t="n">
        <x:v>10</x:v>
      </x:c>
      <x:c r="J93" t="str">
        <x:v>Worked</x:v>
      </x:c>
      <x:c r="K93" t="str">
        <x:v>Employee 104064; home branch Croydon; assigned role Operative Porter | Deployment branch: Croydon | Actual role: Operative Porter | Jobs: 398450 | Customers: Apple Europe Ltd | Actual hours: 10.0; source records: 1</x:v>
      </x:c>
      <x:c r="L93" t="str">
        <x:v>Include</x:v>
      </x:c>
      <x:c r="M93"/>
      <x:c r="N93"/>
    </x:row>
    <x:row r="94">
      <x:c r="A94" t="str">
        <x:v>B Kilula|2026-07-06</x:v>
      </x:c>
      <x:c r="B94" s="888" t="n">
        <x:v>46209</x:v>
      </x:c>
      <x:c r="C94" t="str">
        <x:v>B Kilula</x:v>
      </x:c>
      <x:c r="D94" t="str">
        <x:v>Permanent</x:v>
      </x:c>
      <x:c r="E94" t="str">
        <x:v>Croydon</x:v>
      </x:c>
      <x:c r="F94" t="str">
        <x:v>Operative Porter</x:v>
      </x:c>
      <x:c r="G94" t="str">
        <x:v>398450</x:v>
      </x:c>
      <x:c r="H94" t="str">
        <x:v>Apple Europe Ltd</x:v>
      </x:c>
      <x:c r="I94" s="22" t="n">
        <x:v>10</x:v>
      </x:c>
      <x:c r="J94" t="str">
        <x:v>Worked</x:v>
      </x:c>
      <x:c r="K94" t="str">
        <x:v>Employee 104064; home branch Croydon; assigned role Operative Porter | Deployment branch: Croydon | Actual role: Operative Porter | Jobs: 398450 | Customers: Apple Europe Ltd | Actual hours: 10.0; source records: 1</x:v>
      </x:c>
      <x:c r="L94" t="str">
        <x:v>Include</x:v>
      </x:c>
      <x:c r="M94"/>
      <x:c r="N94"/>
    </x:row>
    <x:row r="95">
      <x:c r="A95" t="str">
        <x:v>B Kilula|2026-07-07</x:v>
      </x:c>
      <x:c r="B95" s="888" t="n">
        <x:v>46210</x:v>
      </x:c>
      <x:c r="C95" t="str">
        <x:v>B Kilula</x:v>
      </x:c>
      <x:c r="D95" t="str">
        <x:v>Permanent</x:v>
      </x:c>
      <x:c r="E95" t="str">
        <x:v>Croydon</x:v>
      </x:c>
      <x:c r="F95" t="str">
        <x:v>Operative Porter</x:v>
      </x:c>
      <x:c r="G95" t="str">
        <x:v>398450</x:v>
      </x:c>
      <x:c r="H95" t="str">
        <x:v>Apple Europe Ltd</x:v>
      </x:c>
      <x:c r="I95" s="22" t="n">
        <x:v>10</x:v>
      </x:c>
      <x:c r="J95" t="str">
        <x:v>Worked</x:v>
      </x:c>
      <x:c r="K95" t="str">
        <x:v>Employee 104064; home branch Croydon; assigned role Operative Porter | Deployment branch: Croydon | Actual role: Operative Porter | Jobs: 398450 | Customers: Apple Europe Ltd | Actual hours: 10.0; source records: 1</x:v>
      </x:c>
      <x:c r="L95" t="str">
        <x:v>Include</x:v>
      </x:c>
      <x:c r="M95"/>
      <x:c r="N95"/>
    </x:row>
    <x:row r="96">
      <x:c r="A96" t="str">
        <x:v>B Kilula|2026-07-08</x:v>
      </x:c>
      <x:c r="B96" s="888" t="n">
        <x:v>46211</x:v>
      </x:c>
      <x:c r="C96" t="str">
        <x:v>B Kilula</x:v>
      </x:c>
      <x:c r="D96" t="str">
        <x:v>Permanent</x:v>
      </x:c>
      <x:c r="E96" t="str">
        <x:v>Croydon</x:v>
      </x:c>
      <x:c r="F96" t="str">
        <x:v>Operative Porter</x:v>
      </x:c>
      <x:c r="G96" t="str">
        <x:v>398450</x:v>
      </x:c>
      <x:c r="H96" t="str">
        <x:v>Apple Europe Ltd</x:v>
      </x:c>
      <x:c r="I96" s="22" t="n">
        <x:v>10</x:v>
      </x:c>
      <x:c r="J96" t="str">
        <x:v>Worked</x:v>
      </x:c>
      <x:c r="K96" t="str">
        <x:v>Employee 104064; home branch Croydon; assigned role Operative Porter | Deployment branch: Croydon | Actual role: Operative Porter | Jobs: 398450 | Customers: Apple Europe Ltd | Actual hours: 10.0; source records: 1</x:v>
      </x:c>
      <x:c r="L96" t="str">
        <x:v>Include</x:v>
      </x:c>
      <x:c r="M96"/>
      <x:c r="N96"/>
    </x:row>
    <x:row r="97">
      <x:c r="A97" t="str">
        <x:v>B Kilula|2026-07-09</x:v>
      </x:c>
      <x:c r="B97" s="888" t="n">
        <x:v>46212</x:v>
      </x:c>
      <x:c r="C97" t="str">
        <x:v>B Kilula</x:v>
      </x:c>
      <x:c r="D97" t="str">
        <x:v>Permanent</x:v>
      </x:c>
      <x:c r="E97" t="str">
        <x:v>Croydon</x:v>
      </x:c>
      <x:c r="F97" t="str">
        <x:v>Operative Porter</x:v>
      </x:c>
      <x:c r="G97" t="str">
        <x:v>398450</x:v>
      </x:c>
      <x:c r="H97" t="str">
        <x:v>Apple Europe Ltd</x:v>
      </x:c>
      <x:c r="I97" s="22" t="n">
        <x:v>10</x:v>
      </x:c>
      <x:c r="J97" t="str">
        <x:v>Worked</x:v>
      </x:c>
      <x:c r="K97" t="str">
        <x:v>Employee 104064; home branch Croydon; assigned role Operative Porter | Deployment branch: Croydon | Actual role: Operative Porter | Jobs: 398450 | Customers: Apple Europe Ltd | Actual hours: 10.0; source records: 1</x:v>
      </x:c>
      <x:c r="L97" t="str">
        <x:v>Include</x:v>
      </x:c>
      <x:c r="M97"/>
      <x:c r="N97"/>
    </x:row>
    <x:row r="98">
      <x:c r="A98" t="str">
        <x:v>B Kilula|2026-07-10</x:v>
      </x:c>
      <x:c r="B98" s="888" t="n">
        <x:v>46213</x:v>
      </x:c>
      <x:c r="C98" t="str">
        <x:v>B Kilula</x:v>
      </x:c>
      <x:c r="D98" t="str">
        <x:v>Permanent</x:v>
      </x:c>
      <x:c r="E98" t="str">
        <x:v>Croydon</x:v>
      </x:c>
      <x:c r="F98" t="str">
        <x:v>Operative Porter</x:v>
      </x:c>
      <x:c r="G98" t="str">
        <x:v>398450</x:v>
      </x:c>
      <x:c r="H98" t="str">
        <x:v>Apple Europe Ltd</x:v>
      </x:c>
      <x:c r="I98" s="22" t="n">
        <x:v>10</x:v>
      </x:c>
      <x:c r="J98" t="str">
        <x:v>Worked</x:v>
      </x:c>
      <x:c r="K98" t="str">
        <x:v>Employee 104064; home branch Croydon; assigned role Operative Porter | Deployment branch: Croydon | Actual role: Operative Porter | Jobs: 398450 | Customers: Apple Europe Ltd | Actual hours: 10.0; source records: 1</x:v>
      </x:c>
      <x:c r="L98" t="str">
        <x:v>Include</x:v>
      </x:c>
      <x:c r="M98"/>
      <x:c r="N98"/>
    </x:row>
    <x:row r="99">
      <x:c r="A99" t="str">
        <x:v>B Kilula|2026-07-13</x:v>
      </x:c>
      <x:c r="B99" s="888" t="n">
        <x:v>46216</x:v>
      </x:c>
      <x:c r="C99" t="str">
        <x:v>B Kilula</x:v>
      </x:c>
      <x:c r="D99" t="str">
        <x:v>Permanent</x:v>
      </x:c>
      <x:c r="E99" t="str">
        <x:v>Croydon</x:v>
      </x:c>
      <x:c r="F99" t="str">
        <x:v>Operative Porter</x:v>
      </x:c>
      <x:c r="G99" t="str">
        <x:v>398450</x:v>
      </x:c>
      <x:c r="H99" t="str">
        <x:v>Apple Europe Ltd</x:v>
      </x:c>
      <x:c r="I99" s="22" t="n">
        <x:v>10</x:v>
      </x:c>
      <x:c r="J99" t="str">
        <x:v>Worked</x:v>
      </x:c>
      <x:c r="K99" t="str">
        <x:v>Employee 104064; home branch Croydon; assigned role Operative Porter | Deployment branch: Croydon | Actual role: Operative Porter | Jobs: 398450 | Customers: Apple Europe Ltd | Actual hours: 10.0; source records: 1</x:v>
      </x:c>
      <x:c r="L99" t="str">
        <x:v>Include</x:v>
      </x:c>
      <x:c r="M99"/>
      <x:c r="N99"/>
    </x:row>
    <x:row r="100">
      <x:c r="A100" t="str">
        <x:v>B Kilula|2026-07-14</x:v>
      </x:c>
      <x:c r="B100" s="888" t="n">
        <x:v>46217</x:v>
      </x:c>
      <x:c r="C100" t="str">
        <x:v>B Kilula</x:v>
      </x:c>
      <x:c r="D100" t="str">
        <x:v>Permanent</x:v>
      </x:c>
      <x:c r="E100" t="str">
        <x:v>Croydon</x:v>
      </x:c>
      <x:c r="F100" t="str">
        <x:v>Operative Porter</x:v>
      </x:c>
      <x:c r="G100" t="str">
        <x:v>398450</x:v>
      </x:c>
      <x:c r="H100" t="str">
        <x:v>Apple Europe Ltd</x:v>
      </x:c>
      <x:c r="I100" s="22" t="n">
        <x:v>10</x:v>
      </x:c>
      <x:c r="J100" t="str">
        <x:v>Worked</x:v>
      </x:c>
      <x:c r="K100" t="str">
        <x:v>Employee 104064; home branch Croydon; assigned role Operative Porter | Deployment branch: Croydon | Actual role: Operative Porter | Jobs: 398450 | Customers: Apple Europe Ltd | Actual hours: 10.0; source records: 1</x:v>
      </x:c>
      <x:c r="L100" t="str">
        <x:v>Include</x:v>
      </x:c>
      <x:c r="M100"/>
      <x:c r="N100"/>
    </x:row>
    <x:row r="101">
      <x:c r="A101" t="str">
        <x:v>B Kilula|2026-07-15</x:v>
      </x:c>
      <x:c r="B101" s="888" t="n">
        <x:v>46218</x:v>
      </x:c>
      <x:c r="C101" t="str">
        <x:v>B Kilula</x:v>
      </x:c>
      <x:c r="D101" t="str">
        <x:v>Permanent</x:v>
      </x:c>
      <x:c r="E101" t="str">
        <x:v>Croydon</x:v>
      </x:c>
      <x:c r="F101" t="str">
        <x:v>Operative Porter</x:v>
      </x:c>
      <x:c r="G101" t="str">
        <x:v>398450</x:v>
      </x:c>
      <x:c r="H101" t="str">
        <x:v>Apple Europe Ltd</x:v>
      </x:c>
      <x:c r="I101" s="22" t="n">
        <x:v>10</x:v>
      </x:c>
      <x:c r="J101" t="str">
        <x:v>Worked</x:v>
      </x:c>
      <x:c r="K101" t="str">
        <x:v>Employee 104064; home branch Croydon; assigned role Operative Porter | Deployment branch: Croydon | Actual role: Operative Porter | Jobs: 398450 | Customers: Apple Europe Ltd | Actual hours: 10.0; source records: 1</x:v>
      </x:c>
      <x:c r="L101" t="str">
        <x:v>Include</x:v>
      </x:c>
      <x:c r="M101"/>
      <x:c r="N101"/>
    </x:row>
    <x:row r="102">
      <x:c r="A102" t="str">
        <x:v>B Kilula|2026-07-16</x:v>
      </x:c>
      <x:c r="B102" s="888" t="n">
        <x:v>46219</x:v>
      </x:c>
      <x:c r="C102" t="str">
        <x:v>B Kilula</x:v>
      </x:c>
      <x:c r="D102" t="str">
        <x:v>Permanent</x:v>
      </x:c>
      <x:c r="E102" t="str">
        <x:v>Croydon</x:v>
      </x:c>
      <x:c r="F102" t="str">
        <x:v>Operative Porter</x:v>
      </x:c>
      <x:c r="G102" t="str">
        <x:v>398450</x:v>
      </x:c>
      <x:c r="H102" t="str">
        <x:v>Apple Europe Ltd</x:v>
      </x:c>
      <x:c r="I102" s="22" t="n">
        <x:v>10</x:v>
      </x:c>
      <x:c r="J102" t="str">
        <x:v>Worked</x:v>
      </x:c>
      <x:c r="K102" t="str">
        <x:v>Employee 104064; home branch Croydon; assigned role Operative Porter | Deployment branch: Croydon | Actual role: Operative Porter | Jobs: 398450 | Customers: Apple Europe Ltd | Actual hours: 10.0; source records: 1</x:v>
      </x:c>
      <x:c r="L102" t="str">
        <x:v>Include</x:v>
      </x:c>
      <x:c r="M102"/>
      <x:c r="N102"/>
    </x:row>
    <x:row r="103">
      <x:c r="A103" t="str">
        <x:v>B Martin (B) EV|2026-07-01</x:v>
      </x:c>
      <x:c r="B103" s="888" t="n">
        <x:v>46204</x:v>
      </x:c>
      <x:c r="C103" t="str">
        <x:v>B Martin (B) EV</x:v>
      </x:c>
      <x:c r="D103" t="str">
        <x:v>Permanent</x:v>
      </x:c>
      <x:c r="E103" t="str">
        <x:v>Thurrock</x:v>
      </x:c>
      <x:c r="F103" t="str">
        <x:v>Operative Skilled</x:v>
      </x:c>
      <x:c r="G103" t="str">
        <x:v>400315</x:v>
      </x:c>
      <x:c r="H103" t="str">
        <x:v>Accenture UK Ltd</x:v>
      </x:c>
      <x:c r="I103" s="22" t="n">
        <x:v>6.5</x:v>
      </x:c>
      <x:c r="J103" t="str">
        <x:v>Worked</x:v>
      </x:c>
      <x:c r="K103" t="str">
        <x:v>Employee 1128; home branch Thurrock; assigned role Operative Skilled | Deployment branch: Thurrock | Actual role: Operative Driver | Jobs: 400315 | Customers: Accenture UK Ltd | Actual hours: 6.5; source records: 1</x:v>
      </x:c>
      <x:c r="L103" t="str">
        <x:v>Include</x:v>
      </x:c>
      <x:c r="M103"/>
      <x:c r="N103"/>
    </x:row>
    <x:row r="104">
      <x:c r="A104" t="str">
        <x:v>B Martin (B) EV|2026-07-02</x:v>
      </x:c>
      <x:c r="B104" s="888" t="n">
        <x:v>46205</x:v>
      </x:c>
      <x:c r="C104" t="str">
        <x:v>B Martin (B) EV</x:v>
      </x:c>
      <x:c r="D104" t="str">
        <x:v>Permanent</x:v>
      </x:c>
      <x:c r="E104" t="str">
        <x:v>Thurrock</x:v>
      </x:c>
      <x:c r="F104" t="str">
        <x:v>Operative Skilled</x:v>
      </x:c>
      <x:c r="G104" t="str">
        <x:v>403096</x:v>
      </x:c>
      <x:c r="H104" t="str">
        <x:v>London Borough of Lambeth</x:v>
      </x:c>
      <x:c r="I104" s="22" t="n">
        <x:v>7</x:v>
      </x:c>
      <x:c r="J104" t="str">
        <x:v>Worked</x:v>
      </x:c>
      <x:c r="K104" t="str">
        <x:v>Employee 1128; home branch Thurrock; assigned role Operative Skilled | Deployment branch: Thurrock | Actual role: Operative Skilled | Jobs: 403096 | Customers: London Borough of Lambeth | Actual hours: 7.0; source records: 1</x:v>
      </x:c>
      <x:c r="L104" t="str">
        <x:v>Include</x:v>
      </x:c>
      <x:c r="M104"/>
      <x:c r="N104"/>
    </x:row>
    <x:row r="105">
      <x:c r="A105" t="str">
        <x:v>B Martin (B) EV|2026-07-03</x:v>
      </x:c>
      <x:c r="B105" s="888" t="n">
        <x:v>46206</x:v>
      </x:c>
      <x:c r="C105" t="str">
        <x:v>B Martin (B) EV</x:v>
      </x:c>
      <x:c r="D105" t="str">
        <x:v>Permanent</x:v>
      </x:c>
      <x:c r="E105" t="str">
        <x:v>Thurrock</x:v>
      </x:c>
      <x:c r="F105" t="str">
        <x:v>Operative Skilled</x:v>
      </x:c>
      <x:c r="G105" t="str">
        <x:v>403065</x:v>
      </x:c>
      <x:c r="H105" t="str">
        <x:v>Tetteh/Miss Freda</x:v>
      </x:c>
      <x:c r="I105" s="22" t="n">
        <x:v>7</x:v>
      </x:c>
      <x:c r="J105" t="str">
        <x:v>Worked</x:v>
      </x:c>
      <x:c r="K105" t="str">
        <x:v>Employee 1128; home branch Thurrock; assigned role Operative Skilled | Deployment branch: Thurrock | Actual role: Operative Skilled | Jobs: 403065 | Customers: Tetteh/Miss Freda | Actual hours: 7.0; source records: 1</x:v>
      </x:c>
      <x:c r="L105" t="str">
        <x:v>Include</x:v>
      </x:c>
      <x:c r="M105"/>
      <x:c r="N105"/>
    </x:row>
    <x:row r="106">
      <x:c r="A106" t="str">
        <x:v>B Martin (B) EV|2026-07-06</x:v>
      </x:c>
      <x:c r="B106" s="888" t="n">
        <x:v>46209</x:v>
      </x:c>
      <x:c r="C106" t="str">
        <x:v>B Martin (B) EV</x:v>
      </x:c>
      <x:c r="D106" t="str">
        <x:v>Permanent</x:v>
      </x:c>
      <x:c r="E106" t="str">
        <x:v>Thurrock</x:v>
      </x:c>
      <x:c r="F106" t="str">
        <x:v>Operative Skilled</x:v>
      </x:c>
      <x:c r="G106" t="str">
        <x:v>402908</x:v>
      </x:c>
      <x:c r="H106" t="str">
        <x:v>UBS Investment Bank</x:v>
      </x:c>
      <x:c r="I106" s="22" t="n">
        <x:v>8.5</x:v>
      </x:c>
      <x:c r="J106" t="str">
        <x:v>Worked</x:v>
      </x:c>
      <x:c r="K106" t="str">
        <x:v>Employee 1128; home branch Thurrock; assigned role Operative Skilled | Deployment branch: Thurrock | Actual role: Operative Skilled | Jobs: 402908 | Customers: UBS Investment Bank | Actual hours: 8.5; source records: 1</x:v>
      </x:c>
      <x:c r="L106" t="str">
        <x:v>Include</x:v>
      </x:c>
      <x:c r="M106"/>
      <x:c r="N106"/>
    </x:row>
    <x:row r="107">
      <x:c r="A107" t="str">
        <x:v>B Martin (B) EV|2026-07-07</x:v>
      </x:c>
      <x:c r="B107" s="888" t="n">
        <x:v>46210</x:v>
      </x:c>
      <x:c r="C107" t="str">
        <x:v>B Martin (B) EV</x:v>
      </x:c>
      <x:c r="D107" t="str">
        <x:v>Permanent</x:v>
      </x:c>
      <x:c r="E107" t="str">
        <x:v>Thurrock</x:v>
      </x:c>
      <x:c r="F107" t="str">
        <x:v>Operative Skilled</x:v>
      </x:c>
      <x:c r="G107" t="str">
        <x:v>402908</x:v>
      </x:c>
      <x:c r="H107" t="str">
        <x:v>UBS Investment Bank</x:v>
      </x:c>
      <x:c r="I107" s="22" t="n">
        <x:v>8.5</x:v>
      </x:c>
      <x:c r="J107" t="str">
        <x:v>Worked</x:v>
      </x:c>
      <x:c r="K107" t="str">
        <x:v>Employee 1128; home branch Thurrock; assigned role Operative Skilled | Deployment branch: Thurrock | Actual role: Operative Skilled | Jobs: 402908 | Customers: UBS Investment Bank | Actual hours: 8.5; source records: 1</x:v>
      </x:c>
      <x:c r="L107" t="str">
        <x:v>Include</x:v>
      </x:c>
      <x:c r="M107"/>
      <x:c r="N107"/>
    </x:row>
    <x:row r="108">
      <x:c r="A108" t="str">
        <x:v>B Martin (B) EV|2026-07-09</x:v>
      </x:c>
      <x:c r="B108" s="888" t="n">
        <x:v>46212</x:v>
      </x:c>
      <x:c r="C108" t="str">
        <x:v>B Martin (B) EV</x:v>
      </x:c>
      <x:c r="D108" t="str">
        <x:v>Permanent</x:v>
      </x:c>
      <x:c r="E108" t="str">
        <x:v>Thurrock</x:v>
      </x:c>
      <x:c r="F108" t="str">
        <x:v>Operative Skilled</x:v>
      </x:c>
      <x:c r="G108" t="str">
        <x:v>402908</x:v>
      </x:c>
      <x:c r="H108" t="str">
        <x:v>UBS Investment Bank</x:v>
      </x:c>
      <x:c r="I108" s="22" t="n">
        <x:v>8</x:v>
      </x:c>
      <x:c r="J108" t="str">
        <x:v>Worked</x:v>
      </x:c>
      <x:c r="K108" t="str">
        <x:v>Employee 1128; home branch Thurrock; assigned role Operative Skilled | Deployment branch: Thurrock | Actual role: Operative Skilled | Jobs: 402908 | Customers: UBS Investment Bank | Actual hours: 8.0; source records: 1</x:v>
      </x:c>
      <x:c r="L108" t="str">
        <x:v>Include</x:v>
      </x:c>
      <x:c r="M108"/>
      <x:c r="N108"/>
    </x:row>
    <x:row r="109">
      <x:c r="A109" t="str">
        <x:v>B Martin (B) EV|2026-07-10</x:v>
      </x:c>
      <x:c r="B109" s="888" t="n">
        <x:v>46213</x:v>
      </x:c>
      <x:c r="C109" t="str">
        <x:v>B Martin (B) EV</x:v>
      </x:c>
      <x:c r="D109" t="str">
        <x:v>Permanent</x:v>
      </x:c>
      <x:c r="E109" t="str">
        <x:v>Thurrock</x:v>
      </x:c>
      <x:c r="F109" t="str">
        <x:v>Operative Skilled</x:v>
      </x:c>
      <x:c r="G109" t="str">
        <x:v>402467</x:v>
      </x:c>
      <x:c r="H109" t="str">
        <x:v>Lumor/Mawuena</x:v>
      </x:c>
      <x:c r="I109" s="22" t="n">
        <x:v>8</x:v>
      </x:c>
      <x:c r="J109" t="str">
        <x:v>Worked</x:v>
      </x:c>
      <x:c r="K109" t="str">
        <x:v>Employee 1128; home branch Thurrock; assigned role Operative Skilled | Deployment branch: Thurrock | Actual role: Operative Skilled | Jobs: 402467 | Customers: Lumor/Mawuena | Actual hours: 8.0; source records: 1</x:v>
      </x:c>
      <x:c r="L109" t="str">
        <x:v>Include</x:v>
      </x:c>
      <x:c r="M109"/>
      <x:c r="N109"/>
    </x:row>
    <x:row r="110">
      <x:c r="A110" t="str">
        <x:v>B Martin (B) EV|2026-07-13</x:v>
      </x:c>
      <x:c r="B110" s="888" t="n">
        <x:v>46216</x:v>
      </x:c>
      <x:c r="C110" t="str">
        <x:v>B Martin (B) EV</x:v>
      </x:c>
      <x:c r="D110" t="str">
        <x:v>Permanent</x:v>
      </x:c>
      <x:c r="E110" t="str">
        <x:v>Thurrock</x:v>
      </x:c>
      <x:c r="F110" t="str">
        <x:v>Operative Skilled</x:v>
      </x:c>
      <x:c r="G110" t="str">
        <x:v>398446</x:v>
      </x:c>
      <x:c r="H110" t="str">
        <x:v>Royal Entomological society</x:v>
      </x:c>
      <x:c r="I110" s="22" t="n">
        <x:v>8.5</x:v>
      </x:c>
      <x:c r="J110" t="str">
        <x:v>Worked</x:v>
      </x:c>
      <x:c r="K110" t="str">
        <x:v>Employee 1128; home branch Thurrock; assigned role Operative Skilled | Deployment branch: Thurrock | Actual role: Operative Skilled | Jobs: 398446 | Customers: Royal Entomological society | Actual hours: 8.5; source records: 1</x:v>
      </x:c>
      <x:c r="L110" t="str">
        <x:v>Include</x:v>
      </x:c>
      <x:c r="M110"/>
      <x:c r="N110"/>
    </x:row>
    <x:row r="111">
      <x:c r="A111" t="str">
        <x:v>B Martin (B) EV|2026-07-14</x:v>
      </x:c>
      <x:c r="B111" s="888" t="n">
        <x:v>46217</x:v>
      </x:c>
      <x:c r="C111" t="str">
        <x:v>B Martin (B) EV</x:v>
      </x:c>
      <x:c r="D111" t="str">
        <x:v>Permanent</x:v>
      </x:c>
      <x:c r="E111" t="str">
        <x:v>Thurrock</x:v>
      </x:c>
      <x:c r="F111" t="str">
        <x:v>Operative Skilled</x:v>
      </x:c>
      <x:c r="G111" t="str">
        <x:v>398446</x:v>
      </x:c>
      <x:c r="H111" t="str">
        <x:v>Royal Entomological society</x:v>
      </x:c>
      <x:c r="I111" s="22" t="n">
        <x:v>11</x:v>
      </x:c>
      <x:c r="J111" t="str">
        <x:v>Worked</x:v>
      </x:c>
      <x:c r="K111" t="str">
        <x:v>Employee 1128; home branch Thurrock; assigned role Operative Skilled | Deployment branch: Thurrock | Actual role: Operative Skilled | Jobs: 398446 | Customers: Royal Entomological society | Actual hours: 11.0; source records: 1</x:v>
      </x:c>
      <x:c r="L111" t="str">
        <x:v>Include</x:v>
      </x:c>
      <x:c r="M111"/>
      <x:c r="N111"/>
    </x:row>
    <x:row r="112">
      <x:c r="A112" t="str">
        <x:v>B Martin (B) EV|2026-07-15</x:v>
      </x:c>
      <x:c r="B112" s="888" t="n">
        <x:v>46218</x:v>
      </x:c>
      <x:c r="C112" t="str">
        <x:v>B Martin (B) EV</x:v>
      </x:c>
      <x:c r="D112" t="str">
        <x:v>Permanent</x:v>
      </x:c>
      <x:c r="E112" t="str">
        <x:v>Thurrock</x:v>
      </x:c>
      <x:c r="F112" t="str">
        <x:v>Operative Skilled</x:v>
      </x:c>
      <x:c r="G112" t="str">
        <x:v>398446</x:v>
      </x:c>
      <x:c r="H112" t="str">
        <x:v>Royal Entomological society</x:v>
      </x:c>
      <x:c r="I112" s="22" t="n">
        <x:v>8</x:v>
      </x:c>
      <x:c r="J112" t="str">
        <x:v>Worked</x:v>
      </x:c>
      <x:c r="K112" t="str">
        <x:v>Employee 1128; home branch Thurrock; assigned role Operative Skilled | Deployment branch: Thurrock | Actual role: Operative Skilled | Jobs: 398446 | Customers: Royal Entomological society | Actual hours: 8.0; source records: 1</x:v>
      </x:c>
      <x:c r="L112" t="str">
        <x:v>Include</x:v>
      </x:c>
      <x:c r="M112"/>
      <x:c r="N112"/>
    </x:row>
    <x:row r="113">
      <x:c r="A113" t="str">
        <x:v>B Martin (B) EV|2026-07-16</x:v>
      </x:c>
      <x:c r="B113" s="888" t="n">
        <x:v>46219</x:v>
      </x:c>
      <x:c r="C113" t="str">
        <x:v>B Martin (B) EV</x:v>
      </x:c>
      <x:c r="D113" t="str">
        <x:v>Permanent</x:v>
      </x:c>
      <x:c r="E113" t="str">
        <x:v>Thurrock</x:v>
      </x:c>
      <x:c r="F113" t="str">
        <x:v>Operative Skilled</x:v>
      </x:c>
      <x:c r="G113" t="str">
        <x:v>398446</x:v>
      </x:c>
      <x:c r="H113" t="str">
        <x:v>Royal Entomological society</x:v>
      </x:c>
      <x:c r="I113" s="22" t="n">
        <x:v>9</x:v>
      </x:c>
      <x:c r="J113" t="str">
        <x:v>Worked</x:v>
      </x:c>
      <x:c r="K113" t="str">
        <x:v>Employee 1128; home branch Thurrock; assigned role Operative Skilled | Deployment branch: Thurrock | Actual role: Operative Skilled | Jobs: 398446 | Customers: Royal Entomological society | Actual hours: 9.0; source records: 1</x:v>
      </x:c>
      <x:c r="L113" t="str">
        <x:v>Include</x:v>
      </x:c>
      <x:c r="M113"/>
      <x:c r="N113"/>
    </x:row>
    <x:row r="114">
      <x:c r="A114" t="str">
        <x:v>B Williams|2026-07-01</x:v>
      </x:c>
      <x:c r="B114" s="888" t="n">
        <x:v>46204</x:v>
      </x:c>
      <x:c r="C114" t="str">
        <x:v>B Williams</x:v>
      </x:c>
      <x:c r="D114" t="str">
        <x:v>Permanent</x:v>
      </x:c>
      <x:c r="E114" t="str">
        <x:v>Thurrock</x:v>
      </x:c>
      <x:c r="F114" t="str">
        <x:v>Operative Porter</x:v>
      </x:c>
      <x:c r="G114" t="str">
        <x:v>402575</x:v>
      </x:c>
      <x:c r="H114" t="str">
        <x:v>Latham &amp; Watkins</x:v>
      </x:c>
      <x:c r="I114" s="22" t="n">
        <x:v>8.5</x:v>
      </x:c>
      <x:c r="J114" t="str">
        <x:v>Worked</x:v>
      </x:c>
      <x:c r="K114" t="str">
        <x:v>Employee 103456; home branch Thurrock; assigned role Operative Porter | Deployment branch: Thurrock | Actual role: Operative Porter | Jobs: 402575 | Customers: Latham &amp; Watkins | Actual hours: 8.5; source records: 1</x:v>
      </x:c>
      <x:c r="L114" t="str">
        <x:v>Include</x:v>
      </x:c>
      <x:c r="M114"/>
      <x:c r="N114"/>
    </x:row>
    <x:row r="115">
      <x:c r="A115" t="str">
        <x:v>B Williams|2026-07-06</x:v>
      </x:c>
      <x:c r="B115" s="888" t="n">
        <x:v>46209</x:v>
      </x:c>
      <x:c r="C115" t="str">
        <x:v>B Williams</x:v>
      </x:c>
      <x:c r="D115" t="str">
        <x:v>Permanent</x:v>
      </x:c>
      <x:c r="E115" t="str">
        <x:v>Thurrock</x:v>
      </x:c>
      <x:c r="F115" t="str">
        <x:v>Operative Porter</x:v>
      </x:c>
      <x:c r="G115" t="str">
        <x:v>402575</x:v>
      </x:c>
      <x:c r="H115" t="str">
        <x:v>Latham &amp; Watkins</x:v>
      </x:c>
      <x:c r="I115" s="22" t="n">
        <x:v>8.5</x:v>
      </x:c>
      <x:c r="J115" t="str">
        <x:v>Worked</x:v>
      </x:c>
      <x:c r="K115" t="str">
        <x:v>Employee 103456; home branch Thurrock; assigned role Operative Porter | Deployment branch: Thurrock | Actual role: Operative Porter | Jobs: 402575 | Customers: Latham &amp; Watkins | Actual hours: 8.5; source records: 1</x:v>
      </x:c>
      <x:c r="L115" t="str">
        <x:v>Include</x:v>
      </x:c>
      <x:c r="M115"/>
      <x:c r="N115"/>
    </x:row>
    <x:row r="116">
      <x:c r="A116" t="str">
        <x:v>B Williams|2026-07-07</x:v>
      </x:c>
      <x:c r="B116" s="888" t="n">
        <x:v>46210</x:v>
      </x:c>
      <x:c r="C116" t="str">
        <x:v>B Williams</x:v>
      </x:c>
      <x:c r="D116" t="str">
        <x:v>Permanent</x:v>
      </x:c>
      <x:c r="E116" t="str">
        <x:v>Thurrock</x:v>
      </x:c>
      <x:c r="F116" t="str">
        <x:v>Operative Porter</x:v>
      </x:c>
      <x:c r="G116" t="str">
        <x:v>402575</x:v>
      </x:c>
      <x:c r="H116" t="str">
        <x:v>Latham &amp; Watkins</x:v>
      </x:c>
      <x:c r="I116" s="22" t="n">
        <x:v>8.5</x:v>
      </x:c>
      <x:c r="J116" t="str">
        <x:v>Worked</x:v>
      </x:c>
      <x:c r="K116" t="str">
        <x:v>Employee 103456; home branch Thurrock; assigned role Operative Porter | Deployment branch: Thurrock | Actual role: Operative Porter | Jobs: 402575 | Customers: Latham &amp; Watkins | Actual hours: 8.5; source records: 1</x:v>
      </x:c>
      <x:c r="L116" t="str">
        <x:v>Include</x:v>
      </x:c>
      <x:c r="M116"/>
      <x:c r="N116"/>
    </x:row>
    <x:row r="117">
      <x:c r="A117" t="str">
        <x:v>Ben Cumbers|2026-07-01</x:v>
      </x:c>
      <x:c r="B117" s="888" t="n">
        <x:v>46204</x:v>
      </x:c>
      <x:c r="C117" t="str">
        <x:v>Ben Cumbers</x:v>
      </x:c>
      <x:c r="D117" t="str">
        <x:v>Permanent</x:v>
      </x:c>
      <x:c r="E117" t="str">
        <x:v>Leeds</x:v>
      </x:c>
      <x:c r="F117" t="str">
        <x:v>Operative Driver</x:v>
      </x:c>
      <x:c r="G117" t="str">
        <x:v>402652, 402831, 401226</x:v>
      </x:c>
      <x:c r="H117" t="str">
        <x:v>HM Prison and Probation Service; MOJ - Sodexo SR:60551; University of Leeds</x:v>
      </x:c>
      <x:c r="I117" s="22" t="n">
        <x:v>8.75</x:v>
      </x:c>
      <x:c r="J117" t="str">
        <x:v>Worked — 3 records</x:v>
      </x:c>
      <x:c r="K117" t="str">
        <x:v>Employee 1012736; home branch Leeds; assigned role Operative Driver | Deployment branch: Leeds | Actual role: Operative Driver | Jobs: 402652, 402831, 401226 | Customers: HM Prison and Probation Service; MOJ - Sodexo SR:60551; University of Leeds | Actual hours: 8.8; source records: 3</x:v>
      </x:c>
      <x:c r="L117" t="str">
        <x:v>Include</x:v>
      </x:c>
      <x:c r="M117"/>
      <x:c r="N117"/>
    </x:row>
    <x:row r="118">
      <x:c r="A118" t="str">
        <x:v>Ben Cumbers|2026-07-02</x:v>
      </x:c>
      <x:c r="B118" s="888" t="n">
        <x:v>46205</x:v>
      </x:c>
      <x:c r="C118" t="str">
        <x:v>Ben Cumbers</x:v>
      </x:c>
      <x:c r="D118" t="str">
        <x:v>Permanent</x:v>
      </x:c>
      <x:c r="E118" t="str">
        <x:v>Leeds</x:v>
      </x:c>
      <x:c r="F118" t="str">
        <x:v>Operative Driver</x:v>
      </x:c>
      <x:c r="G118" t="str">
        <x:v>399454E</x:v>
      </x:c>
      <x:c r="H118" t="str">
        <x:v>Restore Harrow Green</x:v>
      </x:c>
      <x:c r="I118" s="22" t="n">
        <x:v>8</x:v>
      </x:c>
      <x:c r="J118" t="str">
        <x:v>Worked</x:v>
      </x:c>
      <x:c r="K118" t="str">
        <x:v>Employee 1012736; home branch Leeds; assigned role Operative Driver | Deployment branch: Leeds | Actual role: Operative Driver | Jobs: 399454E | Customers: Restore Harrow Green | Actual hours: 8.0; source records: 1</x:v>
      </x:c>
      <x:c r="L118" t="str">
        <x:v>Include</x:v>
      </x:c>
      <x:c r="M118"/>
      <x:c r="N118"/>
    </x:row>
    <x:row r="119">
      <x:c r="A119" t="str">
        <x:v>Ben Cumbers|2026-07-03</x:v>
      </x:c>
      <x:c r="B119" s="888" t="n">
        <x:v>46206</x:v>
      </x:c>
      <x:c r="C119" t="str">
        <x:v>Ben Cumbers</x:v>
      </x:c>
      <x:c r="D119" t="str">
        <x:v>Permanent</x:v>
      </x:c>
      <x:c r="E119" t="str">
        <x:v>Leeds</x:v>
      </x:c>
      <x:c r="F119" t="str">
        <x:v>Operative Driver</x:v>
      </x:c>
      <x:c r="G119" t="str">
        <x:v>399454E</x:v>
      </x:c>
      <x:c r="H119" t="str">
        <x:v>Restore Harrow Green</x:v>
      </x:c>
      <x:c r="I119" s="22" t="n">
        <x:v>6.25</x:v>
      </x:c>
      <x:c r="J119" t="str">
        <x:v>Worked</x:v>
      </x:c>
      <x:c r="K119" t="str">
        <x:v>Employee 1012736; home branch Leeds; assigned role Operative Driver | Deployment branch: Leeds | Actual role: Operative Driver | Jobs: 399454E | Customers: Restore Harrow Green | Actual hours: 6.2; source records: 1</x:v>
      </x:c>
      <x:c r="L119" t="str">
        <x:v>Include</x:v>
      </x:c>
      <x:c r="M119"/>
      <x:c r="N119"/>
    </x:row>
    <x:row r="120">
      <x:c r="A120" t="str">
        <x:v>Ben Cumbers|2026-07-06</x:v>
      </x:c>
      <x:c r="B120" s="888" t="n">
        <x:v>46209</x:v>
      </x:c>
      <x:c r="C120" t="str">
        <x:v>Ben Cumbers</x:v>
      </x:c>
      <x:c r="D120" t="str">
        <x:v>Permanent</x:v>
      </x:c>
      <x:c r="E120" t="str">
        <x:v>Leeds</x:v>
      </x:c>
      <x:c r="F120" t="str">
        <x:v>Operative Driver</x:v>
      </x:c>
      <x:c r="G120" t="str">
        <x:v>403082, 402323, 402591A</x:v>
      </x:c>
      <x:c r="H120" t="str">
        <x:v>HM Prison and Probation Service; Kirklees Council  - Sarah Copeland; MOJ - Sodexo SR:60799</x:v>
      </x:c>
      <x:c r="I120" s="22" t="n">
        <x:v>9.25</x:v>
      </x:c>
      <x:c r="J120" t="str">
        <x:v>Worked — 3 records</x:v>
      </x:c>
      <x:c r="K120" t="str">
        <x:v>Employee 1012736; home branch Leeds; assigned role Operative Driver | Deployment branch: Leeds | Actual role: Operative Driver | Jobs: 403082, 402323, 402591A | Customers: HM Prison and Probation Service; Kirklees Council  - Sarah Copeland; MOJ - Sodexo SR:60799 | Actual hours: 9.2; source records: 3</x:v>
      </x:c>
      <x:c r="L120" t="str">
        <x:v>Include</x:v>
      </x:c>
      <x:c r="M120"/>
      <x:c r="N120"/>
    </x:row>
    <x:row r="121">
      <x:c r="A121" t="str">
        <x:v>Ben Cumbers|2026-07-07</x:v>
      </x:c>
      <x:c r="B121" s="888" t="n">
        <x:v>46210</x:v>
      </x:c>
      <x:c r="C121" t="str">
        <x:v>Ben Cumbers</x:v>
      </x:c>
      <x:c r="D121" t="str">
        <x:v>Permanent</x:v>
      </x:c>
      <x:c r="E121" t="str">
        <x:v>Leeds</x:v>
      </x:c>
      <x:c r="F121" t="str">
        <x:v>Operative Driver</x:v>
      </x:c>
      <x:c r="G121" t="str">
        <x:v>402478</x:v>
      </x:c>
      <x:c r="H121" t="str">
        <x:v>West Yorkshire Police (Huddersfield)</x:v>
      </x:c>
      <x:c r="I121" s="22" t="n">
        <x:v>10</x:v>
      </x:c>
      <x:c r="J121" t="str">
        <x:v>Worked</x:v>
      </x:c>
      <x:c r="K121" t="str">
        <x:v>Employee 1012736; home branch Leeds; assigned role Operative Driver | Deployment branch: Leeds | Actual role: Operative Driver | Jobs: 402478 | Customers: West Yorkshire Police (Huddersfield) | Actual hours: 10.0; source records: 1</x:v>
      </x:c>
      <x:c r="L121" t="str">
        <x:v>Include</x:v>
      </x:c>
      <x:c r="M121"/>
      <x:c r="N121"/>
    </x:row>
    <x:row r="122">
      <x:c r="A122" t="str">
        <x:v>Ben Cumbers|2026-07-08</x:v>
      </x:c>
      <x:c r="B122" s="888" t="n">
        <x:v>46211</x:v>
      </x:c>
      <x:c r="C122" t="str">
        <x:v>Ben Cumbers</x:v>
      </x:c>
      <x:c r="D122" t="str">
        <x:v>Permanent</x:v>
      </x:c>
      <x:c r="E122" t="str">
        <x:v>Leeds</x:v>
      </x:c>
      <x:c r="F122" t="str">
        <x:v>Operative Driver</x:v>
      </x:c>
      <x:c r="G122" t="str">
        <x:v>397251, 399454F</x:v>
      </x:c>
      <x:c r="H122" t="str">
        <x:v>Lancaster University (Leadership Centre); Restore Harrow Green</x:v>
      </x:c>
      <x:c r="I122" s="22" t="n">
        <x:v>17.75</x:v>
      </x:c>
      <x:c r="J122" t="str">
        <x:v>Worked — 2 records</x:v>
      </x:c>
      <x:c r="K122" t="str">
        <x:v>Employee 1012736; home branch Leeds; assigned role Operative Driver | Deployment branch: Leeds, Manchester | Actual role: Operative Driver, Operative Porter | Jobs: 397251, 399454F | Customers: Lancaster University (Leadership Centre); Restore Harrow Green | Actual hours: 17.8; source records: 2</x:v>
      </x:c>
      <x:c r="L122" t="str">
        <x:v>Include</x:v>
      </x:c>
      <x:c r="M122"/>
      <x:c r="N122"/>
    </x:row>
    <x:row r="123">
      <x:c r="A123" t="str">
        <x:v>Ben Cumbers|2026-07-09</x:v>
      </x:c>
      <x:c r="B123" s="888" t="n">
        <x:v>46212</x:v>
      </x:c>
      <x:c r="C123" t="str">
        <x:v>Ben Cumbers</x:v>
      </x:c>
      <x:c r="D123" t="str">
        <x:v>Permanent</x:v>
      </x:c>
      <x:c r="E123" t="str">
        <x:v>Leeds</x:v>
      </x:c>
      <x:c r="F123" t="str">
        <x:v>Operative Driver</x:v>
      </x:c>
      <x:c r="G123" t="str">
        <x:v>399454F, 398549</x:v>
      </x:c>
      <x:c r="H123" t="str">
        <x:v>Restore Harrow Green; Wakefield Council - Upton Primary School</x:v>
      </x:c>
      <x:c r="I123" s="22" t="n">
        <x:v>9.5</x:v>
      </x:c>
      <x:c r="J123" t="str">
        <x:v>Worked — 2 records</x:v>
      </x:c>
      <x:c r="K123" t="str">
        <x:v>Employee 1012736; home branch Leeds; assigned role Operative Driver | Deployment branch: Leeds | Actual role: Operative Driver, Operative Porter | Jobs: 399454F, 398549 | Customers: Restore Harrow Green; Wakefield Council - Upton Primary School | Actual hours: 9.5; source records: 2</x:v>
      </x:c>
      <x:c r="L123" t="str">
        <x:v>Include</x:v>
      </x:c>
      <x:c r="M123"/>
      <x:c r="N123"/>
    </x:row>
    <x:row r="124">
      <x:c r="A124" t="str">
        <x:v>Ben Cumbers|2026-07-10</x:v>
      </x:c>
      <x:c r="B124" s="888" t="n">
        <x:v>46213</x:v>
      </x:c>
      <x:c r="C124" t="str">
        <x:v>Ben Cumbers</x:v>
      </x:c>
      <x:c r="D124" t="str">
        <x:v>Permanent</x:v>
      </x:c>
      <x:c r="E124" t="str">
        <x:v>Leeds</x:v>
      </x:c>
      <x:c r="F124" t="str">
        <x:v>Operative Driver</x:v>
      </x:c>
      <x:c r="G124" t="str">
        <x:v>402822</x:v>
      </x:c>
      <x:c r="H124" t="str">
        <x:v>EMCOR - OCS FM Ltd</x:v>
      </x:c>
      <x:c r="I124" s="22" t="n">
        <x:v>5</x:v>
      </x:c>
      <x:c r="J124" t="str">
        <x:v>Worked</x:v>
      </x:c>
      <x:c r="K124" t="str">
        <x:v>Employee 1012736; home branch Leeds; assigned role Operative Driver | Deployment branch: Leeds | Actual role: Operative Driver | Jobs: 402822 | Customers: EMCOR - OCS FM Ltd | Actual hours: 5.0; source records: 1</x:v>
      </x:c>
      <x:c r="L124" t="str">
        <x:v>Include</x:v>
      </x:c>
      <x:c r="M124"/>
      <x:c r="N124"/>
    </x:row>
    <x:row r="125">
      <x:c r="A125" t="str">
        <x:v>Ben Cumbers|2026-07-11</x:v>
      </x:c>
      <x:c r="B125" s="888" t="n">
        <x:v>46214</x:v>
      </x:c>
      <x:c r="C125" t="str">
        <x:v>Ben Cumbers</x:v>
      </x:c>
      <x:c r="D125" t="str">
        <x:v>Permanent</x:v>
      </x:c>
      <x:c r="E125" t="str">
        <x:v>Leeds</x:v>
      </x:c>
      <x:c r="F125" t="str">
        <x:v>Operative Driver</x:v>
      </x:c>
      <x:c r="G125" t="str">
        <x:v>402822</x:v>
      </x:c>
      <x:c r="H125" t="str">
        <x:v>EMCOR - OCS FM Ltd</x:v>
      </x:c>
      <x:c r="I125" s="22" t="n">
        <x:v>7</x:v>
      </x:c>
      <x:c r="J125" t="str">
        <x:v>Worked</x:v>
      </x:c>
      <x:c r="K125" t="str">
        <x:v>Employee 1012736; home branch Leeds; assigned role Operative Driver | Deployment branch: Leeds | Actual role: Operative Driver | Jobs: 402822 | Customers: EMCOR - OCS FM Ltd | Actual hours: 7.0; source records: 1</x:v>
      </x:c>
      <x:c r="L125" t="str">
        <x:v>Include</x:v>
      </x:c>
      <x:c r="M125"/>
      <x:c r="N125"/>
    </x:row>
    <x:row r="126">
      <x:c r="A126" t="str">
        <x:v>Ben Cumbers|2026-07-13</x:v>
      </x:c>
      <x:c r="B126" s="888" t="n">
        <x:v>46216</x:v>
      </x:c>
      <x:c r="C126" t="str">
        <x:v>Ben Cumbers</x:v>
      </x:c>
      <x:c r="D126" t="str">
        <x:v>Permanent</x:v>
      </x:c>
      <x:c r="E126" t="str">
        <x:v>Leeds</x:v>
      </x:c>
      <x:c r="F126" t="str">
        <x:v>Operative Driver</x:v>
      </x:c>
      <x:c r="G126" t="str">
        <x:v>402533, 402858, 403029</x:v>
      </x:c>
      <x:c r="H126" t="str">
        <x:v>Kirklees Council - domestic; Kirklees Council - Joanne Sullivan; Kirklees Council - Simon Wrigglesworth</x:v>
      </x:c>
      <x:c r="I126" s="22" t="n">
        <x:v>6.75</x:v>
      </x:c>
      <x:c r="J126" t="str">
        <x:v>Worked — 3 records</x:v>
      </x:c>
      <x:c r="K126" t="str">
        <x:v>Employee 1012736; home branch Leeds; assigned role Operative Driver | Deployment branch: Leeds | Actual role: Operative Driver | Jobs: 402533, 402858, 403029 | Customers: Kirklees Council - domestic; Kirklees Council - Joanne Sullivan; Kirklees Council - Simon Wrigglesworth | Actual hours: 6.8; source records: 3</x:v>
      </x:c>
      <x:c r="L126" t="str">
        <x:v>Include</x:v>
      </x:c>
      <x:c r="M126"/>
      <x:c r="N126"/>
    </x:row>
    <x:row r="127">
      <x:c r="A127" t="str">
        <x:v>Ben Cumbers|2026-07-14</x:v>
      </x:c>
      <x:c r="B127" s="888" t="n">
        <x:v>46217</x:v>
      </x:c>
      <x:c r="C127" t="str">
        <x:v>Ben Cumbers</x:v>
      </x:c>
      <x:c r="D127" t="str">
        <x:v>Permanent</x:v>
      </x:c>
      <x:c r="E127" t="str">
        <x:v>Leeds</x:v>
      </x:c>
      <x:c r="F127" t="str">
        <x:v>Operative Driver</x:v>
      </x:c>
      <x:c r="G127" t="str">
        <x:v>398888</x:v>
      </x:c>
      <x:c r="H127" t="str">
        <x:v>Yu/Dr Shi</x:v>
      </x:c>
      <x:c r="I127" s="22" t="n">
        <x:v>2.75</x:v>
      </x:c>
      <x:c r="J127" t="str">
        <x:v>Worked</x:v>
      </x:c>
      <x:c r="K127" t="str">
        <x:v>Employee 1012736; home branch Leeds; assigned role Operative Driver | Deployment branch: Thurrock | Actual role: Operative Driver | Jobs: 398888 | Customers: Yu/Dr Shi | Actual hours: 2.8; source records: 1</x:v>
      </x:c>
      <x:c r="L127" t="str">
        <x:v>Include</x:v>
      </x:c>
      <x:c r="M127"/>
      <x:c r="N127"/>
    </x:row>
    <x:row r="128">
      <x:c r="A128" t="str">
        <x:v>Ben Cumbers|2026-07-15</x:v>
      </x:c>
      <x:c r="B128" s="888" t="n">
        <x:v>46218</x:v>
      </x:c>
      <x:c r="C128" t="str">
        <x:v>Ben Cumbers</x:v>
      </x:c>
      <x:c r="D128" t="str">
        <x:v>Permanent</x:v>
      </x:c>
      <x:c r="E128" t="str">
        <x:v>Leeds</x:v>
      </x:c>
      <x:c r="F128" t="str">
        <x:v>Operative Driver</x:v>
      </x:c>
      <x:c r="G128" t="str">
        <x:v>398549</x:v>
      </x:c>
      <x:c r="H128" t="str">
        <x:v>Wakefield Council - Upton Primary School</x:v>
      </x:c>
      <x:c r="I128" s="22" t="n">
        <x:v>8.5</x:v>
      </x:c>
      <x:c r="J128" t="str">
        <x:v>Worked</x:v>
      </x:c>
      <x:c r="K128" t="str">
        <x:v>Employee 1012736; home branch Leeds; assigned role Operative Driver | Deployment branch: Leeds | Actual role: Operative Porter | Jobs: 398549 | Customers: Wakefield Council - Upton Primary School | Actual hours: 8.5; source records: 1</x:v>
      </x:c>
      <x:c r="L128" t="str">
        <x:v>Include</x:v>
      </x:c>
      <x:c r="M128"/>
      <x:c r="N128"/>
    </x:row>
    <x:row r="129">
      <x:c r="A129" t="str">
        <x:v>Ben Cumbers|2026-07-16</x:v>
      </x:c>
      <x:c r="B129" s="888" t="n">
        <x:v>46219</x:v>
      </x:c>
      <x:c r="C129" t="str">
        <x:v>Ben Cumbers</x:v>
      </x:c>
      <x:c r="D129" t="str">
        <x:v>Permanent</x:v>
      </x:c>
      <x:c r="E129" t="str">
        <x:v>Leeds</x:v>
      </x:c>
      <x:c r="F129" t="str">
        <x:v>Operative Driver</x:v>
      </x:c>
      <x:c r="G129" t="str">
        <x:v>402771C</x:v>
      </x:c>
      <x:c r="H129" t="str">
        <x:v>Birkby I &amp; N School - Kirklees</x:v>
      </x:c>
      <x:c r="I129" s="22" t="n">
        <x:v>5</x:v>
      </x:c>
      <x:c r="J129" t="str">
        <x:v>Worked</x:v>
      </x:c>
      <x:c r="K129" t="str">
        <x:v>Employee 1012736; home branch Leeds; assigned role Operative Driver | Deployment branch: Leeds | Actual role: Operative Driver | Jobs: 402771C | Customers: Birkby I &amp; N School - Kirklees | Actual hours: 5.0; source records: 1</x:v>
      </x:c>
      <x:c r="L129" t="str">
        <x:v>Include</x:v>
      </x:c>
      <x:c r="M129"/>
      <x:c r="N129"/>
    </x:row>
    <x:row r="130">
      <x:c r="A130" t="str">
        <x:v>C Barbu (B) ES1|2026-07-02</x:v>
      </x:c>
      <x:c r="B130" s="888" t="n">
        <x:v>46205</x:v>
      </x:c>
      <x:c r="C130" t="str">
        <x:v>C Barbu (B) ES1</x:v>
      </x:c>
      <x:c r="D130" t="str">
        <x:v>Permanent</x:v>
      </x:c>
      <x:c r="E130" t="str">
        <x:v>Croydon</x:v>
      </x:c>
      <x:c r="F130" t="str">
        <x:v>Operative Driver</x:v>
      </x:c>
      <x:c r="G130" t="str">
        <x:v>402709</x:v>
      </x:c>
      <x:c r="H130" t="str">
        <x:v>Global Outdoor Media Limited</x:v>
      </x:c>
      <x:c r="I130" s="22" t="n">
        <x:v>10.5</x:v>
      </x:c>
      <x:c r="J130" t="str">
        <x:v>Worked</x:v>
      </x:c>
      <x:c r="K130" t="str">
        <x:v>Employee 1862; home branch Croydon; assigned role Operative Driver | Deployment branch: Croydon | Actual role: Operative Driver | Jobs: 402709 | Customers: Global Outdoor Media Limited | Actual hours: 10.5; source records: 1</x:v>
      </x:c>
      <x:c r="L130" t="str">
        <x:v>Include</x:v>
      </x:c>
      <x:c r="M130"/>
      <x:c r="N130"/>
    </x:row>
    <x:row r="131">
      <x:c r="A131" t="str">
        <x:v>C Barbu (B) ES1|2026-07-03</x:v>
      </x:c>
      <x:c r="B131" s="888" t="n">
        <x:v>46206</x:v>
      </x:c>
      <x:c r="C131" t="str">
        <x:v>C Barbu (B) ES1</x:v>
      </x:c>
      <x:c r="D131" t="str">
        <x:v>Permanent</x:v>
      </x:c>
      <x:c r="E131" t="str">
        <x:v>Croydon</x:v>
      </x:c>
      <x:c r="F131" t="str">
        <x:v>Operative Driver</x:v>
      </x:c>
      <x:c r="G131" t="str">
        <x:v>402709</x:v>
      </x:c>
      <x:c r="H131" t="str">
        <x:v>Global Outdoor Media Limited</x:v>
      </x:c>
      <x:c r="I131" s="22" t="n">
        <x:v>9</x:v>
      </x:c>
      <x:c r="J131" t="str">
        <x:v>Worked</x:v>
      </x:c>
      <x:c r="K131" t="str">
        <x:v>Employee 1862; home branch Croydon; assigned role Operative Driver | Deployment branch: Croydon | Actual role: Operative Driver | Jobs: 402709 | Customers: Global Outdoor Media Limited | Actual hours: 9.0; source records: 1</x:v>
      </x:c>
      <x:c r="L131" t="str">
        <x:v>Include</x:v>
      </x:c>
      <x:c r="M131"/>
      <x:c r="N131"/>
    </x:row>
    <x:row r="132">
      <x:c r="A132" t="str">
        <x:v>C Barbu (B) ES1|2026-07-06</x:v>
      </x:c>
      <x:c r="B132" s="888" t="n">
        <x:v>46209</x:v>
      </x:c>
      <x:c r="C132" t="str">
        <x:v>C Barbu (B) ES1</x:v>
      </x:c>
      <x:c r="D132" t="str">
        <x:v>Permanent</x:v>
      </x:c>
      <x:c r="E132" t="str">
        <x:v>Croydon</x:v>
      </x:c>
      <x:c r="F132" t="str">
        <x:v>Operative Driver</x:v>
      </x:c>
      <x:c r="G132" t="str">
        <x:v>396514A</x:v>
      </x:c>
      <x:c r="H132" t="str">
        <x:v>Surrey County Council</x:v>
      </x:c>
      <x:c r="I132" s="22" t="n">
        <x:v>6.5</x:v>
      </x:c>
      <x:c r="J132" t="str">
        <x:v>Worked</x:v>
      </x:c>
      <x:c r="K132" t="str">
        <x:v>Employee 1862; home branch Croydon; assigned role Operative Driver | Deployment branch: Croydon | Actual role: Operative Driver | Jobs: 396514A | Customers: Surrey County Council | Actual hours: 6.5; source records: 1</x:v>
      </x:c>
      <x:c r="L132" t="str">
        <x:v>Include</x:v>
      </x:c>
      <x:c r="M132"/>
      <x:c r="N132"/>
    </x:row>
    <x:row r="133">
      <x:c r="A133" t="str">
        <x:v>C Barbu (B) ES1|2026-07-07</x:v>
      </x:c>
      <x:c r="B133" s="888" t="n">
        <x:v>46210</x:v>
      </x:c>
      <x:c r="C133" t="str">
        <x:v>C Barbu (B) ES1</x:v>
      </x:c>
      <x:c r="D133" t="str">
        <x:v>Permanent</x:v>
      </x:c>
      <x:c r="E133" t="str">
        <x:v>Croydon</x:v>
      </x:c>
      <x:c r="F133" t="str">
        <x:v>Operative Driver</x:v>
      </x:c>
      <x:c r="G133" t="str">
        <x:v>393869A</x:v>
      </x:c>
      <x:c r="H133" t="str">
        <x:v>Kings College London</x:v>
      </x:c>
      <x:c r="I133" s="22" t="n">
        <x:v>5</x:v>
      </x:c>
      <x:c r="J133" t="str">
        <x:v>Worked</x:v>
      </x:c>
      <x:c r="K133" t="str">
        <x:v>Employee 1862; home branch Croydon; assigned role Operative Driver | Deployment branch: Croydon | Actual role: Operative Driver | Jobs: 393869A | Customers: Kings College London | Actual hours: 5.0; source records: 1</x:v>
      </x:c>
      <x:c r="L133" t="str">
        <x:v>Include</x:v>
      </x:c>
      <x:c r="M133"/>
      <x:c r="N133"/>
    </x:row>
    <x:row r="134">
      <x:c r="A134" t="str">
        <x:v>C Barbu (B) ES1|2026-07-08</x:v>
      </x:c>
      <x:c r="B134" s="888" t="n">
        <x:v>46211</x:v>
      </x:c>
      <x:c r="C134" t="str">
        <x:v>C Barbu (B) ES1</x:v>
      </x:c>
      <x:c r="D134" t="str">
        <x:v>Permanent</x:v>
      </x:c>
      <x:c r="E134" t="str">
        <x:v>Croydon</x:v>
      </x:c>
      <x:c r="F134" t="str">
        <x:v>Operative Driver</x:v>
      </x:c>
      <x:c r="G134" t="str">
        <x:v>402743</x:v>
      </x:c>
      <x:c r="H134" t="str">
        <x:v>EDF / DALKIA FACILITIES LIMITED</x:v>
      </x:c>
      <x:c r="I134" s="22" t="n">
        <x:v>8</x:v>
      </x:c>
      <x:c r="J134" t="str">
        <x:v>Worked</x:v>
      </x:c>
      <x:c r="K134" t="str">
        <x:v>Employee 1862; home branch Croydon; assigned role Operative Driver | Deployment branch: Croydon | Actual role: Operative Driver | Jobs: 402743 | Customers: EDF / DALKIA FACILITIES LIMITED | Actual hours: 8.0; source records: 1</x:v>
      </x:c>
      <x:c r="L134" t="str">
        <x:v>Include</x:v>
      </x:c>
      <x:c r="M134"/>
      <x:c r="N134"/>
    </x:row>
    <x:row r="135">
      <x:c r="A135" t="str">
        <x:v>C Barbu (B) ES1|2026-07-09</x:v>
      </x:c>
      <x:c r="B135" s="888" t="n">
        <x:v>46212</x:v>
      </x:c>
      <x:c r="C135" t="str">
        <x:v>C Barbu (B) ES1</x:v>
      </x:c>
      <x:c r="D135" t="str">
        <x:v>Permanent</x:v>
      </x:c>
      <x:c r="E135" t="str">
        <x:v>Croydon</x:v>
      </x:c>
      <x:c r="F135" t="str">
        <x:v>Operative Driver</x:v>
      </x:c>
      <x:c r="G135" t="str">
        <x:v>402743</x:v>
      </x:c>
      <x:c r="H135" t="str">
        <x:v>EDF / DALKIA FACILITIES LIMITED</x:v>
      </x:c>
      <x:c r="I135" s="22" t="n">
        <x:v>6</x:v>
      </x:c>
      <x:c r="J135" t="str">
        <x:v>Worked</x:v>
      </x:c>
      <x:c r="K135" t="str">
        <x:v>Employee 1862; home branch Croydon; assigned role Operative Driver | Deployment branch: Croydon | Actual role: Operative Driver | Jobs: 402743 | Customers: EDF / DALKIA FACILITIES LIMITED | Actual hours: 6.0; source records: 1</x:v>
      </x:c>
      <x:c r="L135" t="str">
        <x:v>Include</x:v>
      </x:c>
      <x:c r="M135"/>
      <x:c r="N135"/>
    </x:row>
    <x:row r="136">
      <x:c r="A136" t="str">
        <x:v>C Barbu (B) ES1|2026-07-10</x:v>
      </x:c>
      <x:c r="B136" s="888" t="n">
        <x:v>46213</x:v>
      </x:c>
      <x:c r="C136" t="str">
        <x:v>C Barbu (B) ES1</x:v>
      </x:c>
      <x:c r="D136" t="str">
        <x:v>Permanent</x:v>
      </x:c>
      <x:c r="E136" t="str">
        <x:v>Croydon</x:v>
      </x:c>
      <x:c r="F136" t="str">
        <x:v>Operative Driver</x:v>
      </x:c>
      <x:c r="G136" t="str">
        <x:v>399451Y, 403330</x:v>
      </x:c>
      <x:c r="H136" t="str">
        <x:v>Royal Borough of Kensington and Chelsea</x:v>
      </x:c>
      <x:c r="I136" s="22" t="n">
        <x:v>11</x:v>
      </x:c>
      <x:c r="J136" t="str">
        <x:v>Worked — 2 records</x:v>
      </x:c>
      <x:c r="K136" t="str">
        <x:v>Employee 1862; home branch Croydon; assigned role Operative Driver | Deployment branch: Croydon | Actual role: Operative Driver | Jobs: 399451Y, 403330 | Customers: Royal Borough of Kensington and Chelsea | Actual hours: 11.0; source records: 2</x:v>
      </x:c>
      <x:c r="L136" t="str">
        <x:v>Include</x:v>
      </x:c>
      <x:c r="M136"/>
      <x:c r="N136"/>
    </x:row>
    <x:row r="137">
      <x:c r="A137" t="str">
        <x:v>C Barbu (B) ES1|2026-07-13</x:v>
      </x:c>
      <x:c r="B137" s="888" t="n">
        <x:v>46216</x:v>
      </x:c>
      <x:c r="C137" t="str">
        <x:v>C Barbu (B) ES1</x:v>
      </x:c>
      <x:c r="D137" t="str">
        <x:v>Permanent</x:v>
      </x:c>
      <x:c r="E137" t="str">
        <x:v>Croydon</x:v>
      </x:c>
      <x:c r="F137" t="str">
        <x:v>Operative Driver</x:v>
      </x:c>
      <x:c r="G137" t="str">
        <x:v>403004C</x:v>
      </x:c>
      <x:c r="H137" t="str">
        <x:v>Avantor ( CROYDON  JULY  2026 )</x:v>
      </x:c>
      <x:c r="I137" s="22" t="n">
        <x:v>5</x:v>
      </x:c>
      <x:c r="J137" t="str">
        <x:v>Worked</x:v>
      </x:c>
      <x:c r="K137" t="str">
        <x:v>Employee 1862; home branch Croydon; assigned role Operative Driver | Deployment branch: Cambridge | Actual role: Operative Driver | Jobs: 403004C | Customers: Avantor ( CROYDON  JULY  2026 ) | Actual hours: 5.0; source records: 1</x:v>
      </x:c>
      <x:c r="L137" t="str">
        <x:v>Include</x:v>
      </x:c>
      <x:c r="M137"/>
      <x:c r="N137"/>
    </x:row>
    <x:row r="138">
      <x:c r="A138" t="str">
        <x:v>C Barbu (B) ES1|2026-07-14</x:v>
      </x:c>
      <x:c r="B138" s="888" t="n">
        <x:v>46217</x:v>
      </x:c>
      <x:c r="C138" t="str">
        <x:v>C Barbu (B) ES1</x:v>
      </x:c>
      <x:c r="D138" t="str">
        <x:v>Permanent</x:v>
      </x:c>
      <x:c r="E138" t="str">
        <x:v>Croydon</x:v>
      </x:c>
      <x:c r="F138" t="str">
        <x:v>Operative Driver</x:v>
      </x:c>
      <x:c r="G138" t="str">
        <x:v>392752</x:v>
      </x:c>
      <x:c r="H138" t="str">
        <x:v>Bromley Central Library</x:v>
      </x:c>
      <x:c r="I138" s="22" t="n">
        <x:v>6.5</x:v>
      </x:c>
      <x:c r="J138" t="str">
        <x:v>Worked</x:v>
      </x:c>
      <x:c r="K138" t="str">
        <x:v>Employee 1862; home branch Croydon; assigned role Operative Driver | Deployment branch: Croydon | Actual role: Operative Driver | Jobs: 392752 | Customers: Bromley Central Library | Actual hours: 6.5; source records: 1</x:v>
      </x:c>
      <x:c r="L138" t="str">
        <x:v>Include</x:v>
      </x:c>
      <x:c r="M138"/>
      <x:c r="N138"/>
    </x:row>
    <x:row r="139">
      <x:c r="A139" t="str">
        <x:v>C Barbu (B) ES1|2026-07-15</x:v>
      </x:c>
      <x:c r="B139" s="888" t="n">
        <x:v>46218</x:v>
      </x:c>
      <x:c r="C139" t="str">
        <x:v>C Barbu (B) ES1</x:v>
      </x:c>
      <x:c r="D139" t="str">
        <x:v>Permanent</x:v>
      </x:c>
      <x:c r="E139" t="str">
        <x:v>Croydon</x:v>
      </x:c>
      <x:c r="F139" t="str">
        <x:v>Operative Driver</x:v>
      </x:c>
      <x:c r="G139" t="str">
        <x:v>392752</x:v>
      </x:c>
      <x:c r="H139" t="str">
        <x:v>Bromley Central Library</x:v>
      </x:c>
      <x:c r="I139" s="22" t="n">
        <x:v>5</x:v>
      </x:c>
      <x:c r="J139" t="str">
        <x:v>Worked</x:v>
      </x:c>
      <x:c r="K139" t="str">
        <x:v>Employee 1862; home branch Croydon; assigned role Operative Driver | Deployment branch: Croydon | Actual role: Operative Driver | Jobs: 392752 | Customers: Bromley Central Library | Actual hours: 5.0; source records: 1</x:v>
      </x:c>
      <x:c r="L139" t="str">
        <x:v>Include</x:v>
      </x:c>
      <x:c r="M139"/>
      <x:c r="N139"/>
    </x:row>
    <x:row r="140">
      <x:c r="A140" t="str">
        <x:v>C Barbu (B) ES1|2026-07-16</x:v>
      </x:c>
      <x:c r="B140" s="888" t="n">
        <x:v>46219</x:v>
      </x:c>
      <x:c r="C140" t="str">
        <x:v>C Barbu (B) ES1</x:v>
      </x:c>
      <x:c r="D140" t="str">
        <x:v>Permanent</x:v>
      </x:c>
      <x:c r="E140" t="str">
        <x:v>Croydon</x:v>
      </x:c>
      <x:c r="F140" t="str">
        <x:v>Operative Driver</x:v>
      </x:c>
      <x:c r="G140" t="str">
        <x:v>403339</x:v>
      </x:c>
      <x:c r="H140" t="str">
        <x:v>Network Rail/Woking Signalling Centre</x:v>
      </x:c>
      <x:c r="I140" s="22" t="n">
        <x:v>4.5</x:v>
      </x:c>
      <x:c r="J140" t="str">
        <x:v>Worked</x:v>
      </x:c>
      <x:c r="K140" t="str">
        <x:v>Employee 1862; home branch Croydon; assigned role Operative Driver | Deployment branch: Croydon | Actual role: Operative Driver | Jobs: 403339 | Customers: Network Rail/Woking Signalling Centre | Actual hours: 4.5; source records: 1</x:v>
      </x:c>
      <x:c r="L140" t="str">
        <x:v>Include</x:v>
      </x:c>
      <x:c r="M140"/>
      <x:c r="N140"/>
    </x:row>
    <x:row r="141">
      <x:c r="A141" t="str">
        <x:v>C Smith (C)|2026-07-01</x:v>
      </x:c>
      <x:c r="B141" s="888" t="n">
        <x:v>46204</x:v>
      </x:c>
      <x:c r="C141" t="str">
        <x:v>C Smith (C)</x:v>
      </x:c>
      <x:c r="D141" t="str">
        <x:v>Permanent</x:v>
      </x:c>
      <x:c r="E141" t="str">
        <x:v>Thurrock</x:v>
      </x:c>
      <x:c r="F141" t="str">
        <x:v>Operative Driver</x:v>
      </x:c>
      <x:c r="G141" t="str">
        <x:v>403036</x:v>
      </x:c>
      <x:c r="H141" t="str">
        <x:v>Russell Reynolds Assoc</x:v>
      </x:c>
      <x:c r="I141" s="22" t="n">
        <x:v>8.5</x:v>
      </x:c>
      <x:c r="J141" t="str">
        <x:v>Worked</x:v>
      </x:c>
      <x:c r="K141" t="str">
        <x:v>Employee 102626; home branch Thurrock; assigned role Operative Driver | Deployment branch: Thurrock | Actual role: Operative Driver | Jobs: 403036 | Customers: Russell Reynolds Assoc | Actual hours: 8.5; source records: 1</x:v>
      </x:c>
      <x:c r="L141" t="str">
        <x:v>Include</x:v>
      </x:c>
      <x:c r="M141"/>
      <x:c r="N141"/>
    </x:row>
    <x:row r="142">
      <x:c r="A142" t="str">
        <x:v>C Smith (C)|2026-07-02</x:v>
      </x:c>
      <x:c r="B142" s="888" t="n">
        <x:v>46205</x:v>
      </x:c>
      <x:c r="C142" t="str">
        <x:v>C Smith (C)</x:v>
      </x:c>
      <x:c r="D142" t="str">
        <x:v>Permanent</x:v>
      </x:c>
      <x:c r="E142" t="str">
        <x:v>Thurrock</x:v>
      </x:c>
      <x:c r="F142" t="str">
        <x:v>Operative Driver</x:v>
      </x:c>
      <x:c r="G142" t="str">
        <x:v>403131</x:v>
      </x:c>
      <x:c r="H142" t="str">
        <x:v>Protech Network Solutions</x:v>
      </x:c>
      <x:c r="I142" s="22" t="n">
        <x:v>12.5</x:v>
      </x:c>
      <x:c r="J142" t="str">
        <x:v>Worked</x:v>
      </x:c>
      <x:c r="K142" t="str">
        <x:v>Employee 102626; home branch Thurrock; assigned role Operative Driver | Deployment branch: Thurrock | Actual role: Operative Driver | Jobs: 403131 | Customers: Protech Network Solutions | Actual hours: 12.5; source records: 1</x:v>
      </x:c>
      <x:c r="L142" t="str">
        <x:v>Include</x:v>
      </x:c>
      <x:c r="M142"/>
      <x:c r="N142"/>
    </x:row>
    <x:row r="143">
      <x:c r="A143" t="str">
        <x:v>C Smith (C)|2026-07-03</x:v>
      </x:c>
      <x:c r="B143" s="888" t="n">
        <x:v>46206</x:v>
      </x:c>
      <x:c r="C143" t="str">
        <x:v>C Smith (C)</x:v>
      </x:c>
      <x:c r="D143" t="str">
        <x:v>Permanent</x:v>
      </x:c>
      <x:c r="E143" t="str">
        <x:v>Thurrock</x:v>
      </x:c>
      <x:c r="F143" t="str">
        <x:v>Operative Driver</x:v>
      </x:c>
      <x:c r="G143" t="str">
        <x:v>403065</x:v>
      </x:c>
      <x:c r="H143" t="str">
        <x:v>Tetteh/Miss Freda</x:v>
      </x:c>
      <x:c r="I143" s="22" t="n">
        <x:v>7</x:v>
      </x:c>
      <x:c r="J143" t="str">
        <x:v>Worked</x:v>
      </x:c>
      <x:c r="K143" t="str">
        <x:v>Employee 102626; home branch Thurrock; assigned role Operative Driver | Deployment branch: Thurrock | Actual role: Operative Driver | Jobs: 403065 | Customers: Tetteh/Miss Freda | Actual hours: 7.0; source records: 1</x:v>
      </x:c>
      <x:c r="L143" t="str">
        <x:v>Include</x:v>
      </x:c>
      <x:c r="M143"/>
      <x:c r="N143"/>
    </x:row>
    <x:row r="144">
      <x:c r="A144" t="str">
        <x:v>C Smith (C)|2026-07-06</x:v>
      </x:c>
      <x:c r="B144" s="888" t="n">
        <x:v>46209</x:v>
      </x:c>
      <x:c r="C144" t="str">
        <x:v>C Smith (C)</x:v>
      </x:c>
      <x:c r="D144" t="str">
        <x:v>Permanent</x:v>
      </x:c>
      <x:c r="E144" t="str">
        <x:v>Thurrock</x:v>
      </x:c>
      <x:c r="F144" t="str">
        <x:v>Operative Driver</x:v>
      </x:c>
      <x:c r="G144" t="str">
        <x:v>403083</x:v>
      </x:c>
      <x:c r="H144" t="str">
        <x:v>Kaur/Ms Tina</x:v>
      </x:c>
      <x:c r="I144" s="22" t="n">
        <x:v>8.5</x:v>
      </x:c>
      <x:c r="J144" t="str">
        <x:v>Worked</x:v>
      </x:c>
      <x:c r="K144" t="str">
        <x:v>Employee 102626; home branch Thurrock; assigned role Operative Driver | Deployment branch: Thurrock | Actual role: Operative Driver | Jobs: 403083 | Customers: Kaur/Ms Tina | Actual hours: 8.5; source records: 1</x:v>
      </x:c>
      <x:c r="L144" t="str">
        <x:v>Include</x:v>
      </x:c>
      <x:c r="M144"/>
      <x:c r="N144"/>
    </x:row>
    <x:row r="145">
      <x:c r="A145" t="str">
        <x:v>C Smith (C)|2026-07-07</x:v>
      </x:c>
      <x:c r="B145" s="888" t="n">
        <x:v>46210</x:v>
      </x:c>
      <x:c r="C145" t="str">
        <x:v>C Smith (C)</x:v>
      </x:c>
      <x:c r="D145" t="str">
        <x:v>Permanent</x:v>
      </x:c>
      <x:c r="E145" t="str">
        <x:v>Thurrock</x:v>
      </x:c>
      <x:c r="F145" t="str">
        <x:v>Operative Driver</x:v>
      </x:c>
      <x:c r="G145" t="str">
        <x:v>403225</x:v>
      </x:c>
      <x:c r="H145" t="str">
        <x:v>University of Hertfordshire</x:v>
      </x:c>
      <x:c r="I145" s="22" t="n">
        <x:v>8</x:v>
      </x:c>
      <x:c r="J145" t="str">
        <x:v>Worked</x:v>
      </x:c>
      <x:c r="K145" t="str">
        <x:v>Employee 102626; home branch Thurrock; assigned role Operative Driver | Deployment branch: Thurrock | Actual role: Operative Driver | Jobs: 403225 | Customers: University of Hertfordshire | Actual hours: 8.0; source records: 1</x:v>
      </x:c>
      <x:c r="L145" t="str">
        <x:v>Include</x:v>
      </x:c>
      <x:c r="M145"/>
      <x:c r="N145"/>
    </x:row>
    <x:row r="146">
      <x:c r="A146" t="str">
        <x:v>C Smith (C)|2026-07-08</x:v>
      </x:c>
      <x:c r="B146" s="888" t="n">
        <x:v>46211</x:v>
      </x:c>
      <x:c r="C146" t="str">
        <x:v>C Smith (C)</x:v>
      </x:c>
      <x:c r="D146" t="str">
        <x:v>Permanent</x:v>
      </x:c>
      <x:c r="E146" t="str">
        <x:v>Thurrock</x:v>
      </x:c>
      <x:c r="F146" t="str">
        <x:v>Operative Driver</x:v>
      </x:c>
      <x:c r="G146" t="str">
        <x:v>403247, 403145</x:v>
      </x:c>
      <x:c r="H146" t="str">
        <x:v>City of London Police; JP Morgan Limited</x:v>
      </x:c>
      <x:c r="I146" s="22" t="n">
        <x:v>6</x:v>
      </x:c>
      <x:c r="J146" t="str">
        <x:v>Worked — 2 records</x:v>
      </x:c>
      <x:c r="K146" t="str">
        <x:v>Employee 102626; home branch Thurrock; assigned role Operative Driver | Deployment branch: Thurrock | Actual role: Operative Driver | Jobs: 403247, 403145 | Customers: City of London Police; JP Morgan Limited | Actual hours: 6.0; source records: 2</x:v>
      </x:c>
      <x:c r="L146" t="str">
        <x:v>Include</x:v>
      </x:c>
      <x:c r="M146"/>
      <x:c r="N146"/>
    </x:row>
    <x:row r="147">
      <x:c r="A147" t="str">
        <x:v>C Smith (C)|2026-07-10</x:v>
      </x:c>
      <x:c r="B147" s="888" t="n">
        <x:v>46213</x:v>
      </x:c>
      <x:c r="C147" t="str">
        <x:v>C Smith (C)</x:v>
      </x:c>
      <x:c r="D147" t="str">
        <x:v>Permanent</x:v>
      </x:c>
      <x:c r="E147" t="str">
        <x:v>Thurrock</x:v>
      </x:c>
      <x:c r="F147" t="str">
        <x:v>Operative Driver</x:v>
      </x:c>
      <x:c r="G147" t="str">
        <x:v>402467</x:v>
      </x:c>
      <x:c r="H147" t="str">
        <x:v>Lumor/Mawuena</x:v>
      </x:c>
      <x:c r="I147" s="22" t="n">
        <x:v>8</x:v>
      </x:c>
      <x:c r="J147" t="str">
        <x:v>Worked</x:v>
      </x:c>
      <x:c r="K147" t="str">
        <x:v>Employee 102626; home branch Thurrock; assigned role Operative Driver | Deployment branch: Thurrock | Actual role: Operative Driver | Jobs: 402467 | Customers: Lumor/Mawuena | Actual hours: 8.0; source records: 1</x:v>
      </x:c>
      <x:c r="L147" t="str">
        <x:v>Include</x:v>
      </x:c>
      <x:c r="M147"/>
      <x:c r="N147"/>
    </x:row>
    <x:row r="148">
      <x:c r="A148" t="str">
        <x:v>C Smith (C)|2026-07-13</x:v>
      </x:c>
      <x:c r="B148" s="888" t="n">
        <x:v>46216</x:v>
      </x:c>
      <x:c r="C148" t="str">
        <x:v>C Smith (C)</x:v>
      </x:c>
      <x:c r="D148" t="str">
        <x:v>Permanent</x:v>
      </x:c>
      <x:c r="E148" t="str">
        <x:v>Thurrock</x:v>
      </x:c>
      <x:c r="F148" t="str">
        <x:v>Operative Driver</x:v>
      </x:c>
      <x:c r="G148" t="str">
        <x:v>403280</x:v>
      </x:c>
      <x:c r="H148" t="str">
        <x:v>Reynolds Colman Bradley LLP</x:v>
      </x:c>
      <x:c r="I148" s="22" t="n">
        <x:v>4.5</x:v>
      </x:c>
      <x:c r="J148" t="str">
        <x:v>Worked</x:v>
      </x:c>
      <x:c r="K148" t="str">
        <x:v>Employee 102626; home branch Thurrock; assigned role Operative Driver | Deployment branch: Thurrock | Actual role: Operative Driver | Jobs: 403280 | Customers: Reynolds Colman Bradley LLP | Actual hours: 4.5; source records: 1</x:v>
      </x:c>
      <x:c r="L148" t="str">
        <x:v>Include</x:v>
      </x:c>
      <x:c r="M148"/>
      <x:c r="N148"/>
    </x:row>
    <x:row r="149">
      <x:c r="A149" t="str">
        <x:v>C Smith (C)|2026-07-16</x:v>
      </x:c>
      <x:c r="B149" s="888" t="n">
        <x:v>46219</x:v>
      </x:c>
      <x:c r="C149" t="str">
        <x:v>C Smith (C)</x:v>
      </x:c>
      <x:c r="D149" t="str">
        <x:v>Permanent</x:v>
      </x:c>
      <x:c r="E149" t="str">
        <x:v>Thurrock</x:v>
      </x:c>
      <x:c r="F149" t="str">
        <x:v>Operative Driver</x:v>
      </x:c>
      <x:c r="G149" t="str">
        <x:v>402575</x:v>
      </x:c>
      <x:c r="H149" t="str">
        <x:v>Latham &amp; Watkins</x:v>
      </x:c>
      <x:c r="I149" s="22" t="n">
        <x:v>10.5</x:v>
      </x:c>
      <x:c r="J149" t="str">
        <x:v>Worked</x:v>
      </x:c>
      <x:c r="K149" t="str">
        <x:v>Employee 102626; home branch Thurrock; assigned role Operative Driver | Deployment branch: Thurrock | Actual role: Operative Driver | Jobs: 402575 | Customers: Latham &amp; Watkins | Actual hours: 10.5; source records: 1</x:v>
      </x:c>
      <x:c r="L149" t="str">
        <x:v>Include</x:v>
      </x:c>
      <x:c r="M149"/>
      <x:c r="N149"/>
    </x:row>
    <x:row r="150">
      <x:c r="A150" t="str">
        <x:v>Callum Rayner|2026-07-02</x:v>
      </x:c>
      <x:c r="B150" s="888" t="n">
        <x:v>46205</x:v>
      </x:c>
      <x:c r="C150" t="str">
        <x:v>Callum Rayner</x:v>
      </x:c>
      <x:c r="D150" t="str">
        <x:v>Permanent</x:v>
      </x:c>
      <x:c r="E150" t="str">
        <x:v>Cambridge</x:v>
      </x:c>
      <x:c r="F150" t="str">
        <x:v>Operative Driver</x:v>
      </x:c>
      <x:c r="G150" t="str">
        <x:v>403073</x:v>
      </x:c>
      <x:c r="H150" t="str">
        <x:v>Anglia Ruskin University</x:v>
      </x:c>
      <x:c r="I150" s="22" t="n">
        <x:v>8.5</x:v>
      </x:c>
      <x:c r="J150" t="str">
        <x:v>Worked</x:v>
      </x:c>
      <x:c r="K150" t="str">
        <x:v>Employee 104133; home branch Cambridge; assigned role Operative Driver | Deployment branch: Cambridge | Actual role: Operative Driver | Jobs: 403073 | Customers: Anglia Ruskin University | Actual hours: 8.5; source records: 1</x:v>
      </x:c>
      <x:c r="L150" t="str">
        <x:v>Include</x:v>
      </x:c>
      <x:c r="M150"/>
      <x:c r="N150"/>
    </x:row>
    <x:row r="151">
      <x:c r="A151" t="str">
        <x:v>Callum Rayner|2026-07-03</x:v>
      </x:c>
      <x:c r="B151" s="888" t="n">
        <x:v>46206</x:v>
      </x:c>
      <x:c r="C151" t="str">
        <x:v>Callum Rayner</x:v>
      </x:c>
      <x:c r="D151" t="str">
        <x:v>Permanent</x:v>
      </x:c>
      <x:c r="E151" t="str">
        <x:v>Cambridge</x:v>
      </x:c>
      <x:c r="F151" t="str">
        <x:v>Operative Driver</x:v>
      </x:c>
      <x:c r="G151" t="str">
        <x:v>403073</x:v>
      </x:c>
      <x:c r="H151" t="str">
        <x:v>Anglia Ruskin University</x:v>
      </x:c>
      <x:c r="I151" s="22" t="n">
        <x:v>8.5</x:v>
      </x:c>
      <x:c r="J151" t="str">
        <x:v>Worked</x:v>
      </x:c>
      <x:c r="K151" t="str">
        <x:v>Employee 104133; home branch Cambridge; assigned role Operative Driver | Deployment branch: Cambridge | Actual role: Operative Porter | Jobs: 403073 | Customers: Anglia Ruskin University | Actual hours: 8.5; source records: 1</x:v>
      </x:c>
      <x:c r="L151" t="str">
        <x:v>Include</x:v>
      </x:c>
      <x:c r="M151"/>
      <x:c r="N151"/>
    </x:row>
    <x:row r="152">
      <x:c r="A152" t="str">
        <x:v>Callum Rayner|2026-07-06</x:v>
      </x:c>
      <x:c r="B152" s="888" t="n">
        <x:v>46209</x:v>
      </x:c>
      <x:c r="C152" t="str">
        <x:v>Callum Rayner</x:v>
      </x:c>
      <x:c r="D152" t="str">
        <x:v>Permanent</x:v>
      </x:c>
      <x:c r="E152" t="str">
        <x:v>Cambridge</x:v>
      </x:c>
      <x:c r="F152" t="str">
        <x:v>Operative Driver</x:v>
      </x:c>
      <x:c r="G152" t="str">
        <x:v>402797</x:v>
      </x:c>
      <x:c r="H152" t="str">
        <x:v>KI-Hydrogen (Scale Space)</x:v>
      </x:c>
      <x:c r="I152" s="22" t="n">
        <x:v>12</x:v>
      </x:c>
      <x:c r="J152" t="str">
        <x:v>Worked</x:v>
      </x:c>
      <x:c r="K152" t="str">
        <x:v>Employee 104133; home branch Cambridge; assigned role Operative Driver | Deployment branch: Croydon | Actual role: Operative Porter | Jobs: 402797 | Customers: KI-Hydrogen (Scale Space) | Actual hours: 12.0; source records: 1</x:v>
      </x:c>
      <x:c r="L152" t="str">
        <x:v>Include</x:v>
      </x:c>
      <x:c r="M152"/>
      <x:c r="N152"/>
    </x:row>
    <x:row r="153">
      <x:c r="A153" t="str">
        <x:v>Callum Rayner|2026-07-07</x:v>
      </x:c>
      <x:c r="B153" s="888" t="n">
        <x:v>46210</x:v>
      </x:c>
      <x:c r="C153" t="str">
        <x:v>Callum Rayner</x:v>
      </x:c>
      <x:c r="D153" t="str">
        <x:v>Permanent</x:v>
      </x:c>
      <x:c r="E153" t="str">
        <x:v>Cambridge</x:v>
      </x:c>
      <x:c r="F153" t="str">
        <x:v>Operative Driver</x:v>
      </x:c>
      <x:c r="G153" t="str">
        <x:v>403316, 389934</x:v>
      </x:c>
      <x:c r="H153" t="str">
        <x:v>Harrow Green Cambridge M/W use only; Lubricants UK Ltd</x:v>
      </x:c>
      <x:c r="I153" s="22" t="n">
        <x:v>18</x:v>
      </x:c>
      <x:c r="J153" t="str">
        <x:v>Worked — 2 records</x:v>
      </x:c>
      <x:c r="K153" t="str">
        <x:v>Employee 104133; home branch Cambridge; assigned role Operative Driver | Deployment branch: Cambridge, Oxford | Actual role: Operative Porter | Jobs: 403316, 389934 | Customers: Harrow Green Cambridge M/W use only; Lubricants UK Ltd | Actual hours: 18.0; source records: 2</x:v>
      </x:c>
      <x:c r="L153" t="str">
        <x:v>Include</x:v>
      </x:c>
      <x:c r="M153"/>
      <x:c r="N153"/>
    </x:row>
    <x:row r="154">
      <x:c r="A154" t="str">
        <x:v>Callum Rayner|2026-07-13</x:v>
      </x:c>
      <x:c r="B154" s="888" t="n">
        <x:v>46216</x:v>
      </x:c>
      <x:c r="C154" t="str">
        <x:v>Callum Rayner</x:v>
      </x:c>
      <x:c r="D154" t="str">
        <x:v>Permanent</x:v>
      </x:c>
      <x:c r="E154" t="str">
        <x:v>Cambridge</x:v>
      </x:c>
      <x:c r="F154" t="str">
        <x:v>Operative Driver</x:v>
      </x:c>
      <x:c r="G154" t="str">
        <x:v>402350</x:v>
      </x:c>
      <x:c r="H154" t="str">
        <x:v>Anglia Ruskin University - Graduation Ceremonies</x:v>
      </x:c>
      <x:c r="I154" s="22" t="n">
        <x:v>14.5</x:v>
      </x:c>
      <x:c r="J154" t="str">
        <x:v>Worked</x:v>
      </x:c>
      <x:c r="K154" t="str">
        <x:v>Employee 104133; home branch Cambridge; assigned role Operative Driver | Deployment branch: Cambridge | Actual role: Operative Porter | Jobs: 402350 | Customers: Anglia Ruskin University - Graduation Ceremonies | Actual hours: 14.5; source records: 1</x:v>
      </x:c>
      <x:c r="L154" t="str">
        <x:v>Include</x:v>
      </x:c>
      <x:c r="M154"/>
      <x:c r="N154"/>
    </x:row>
    <x:row r="155">
      <x:c r="A155" t="str">
        <x:v>Callum Rayner|2026-07-15</x:v>
      </x:c>
      <x:c r="B155" s="888" t="n">
        <x:v>46218</x:v>
      </x:c>
      <x:c r="C155" t="str">
        <x:v>Callum Rayner</x:v>
      </x:c>
      <x:c r="D155" t="str">
        <x:v>Permanent</x:v>
      </x:c>
      <x:c r="E155" t="str">
        <x:v>Cambridge</x:v>
      </x:c>
      <x:c r="F155" t="str">
        <x:v>Operative Driver</x:v>
      </x:c>
      <x:c r="G155" t="str">
        <x:v>403004</x:v>
      </x:c>
      <x:c r="H155" t="str">
        <x:v>Avantor ( CAMBRIDGE JULY  2026 )</x:v>
      </x:c>
      <x:c r="I155" s="22" t="n">
        <x:v>8.5</x:v>
      </x:c>
      <x:c r="J155" t="str">
        <x:v>Worked</x:v>
      </x:c>
      <x:c r="K155" t="str">
        <x:v>Employee 104133; home branch Cambridge; assigned role Operative Driver | Deployment branch: Cambridge | Actual role: Operative Porter | Jobs: 403004 | Customers: Avantor ( CAMBRIDGE JULY  2026 ) | Actual hours: 8.5; source records: 1</x:v>
      </x:c>
      <x:c r="L155" t="str">
        <x:v>Include</x:v>
      </x:c>
      <x:c r="M155"/>
      <x:c r="N155"/>
    </x:row>
    <x:row r="156">
      <x:c r="A156" t="str">
        <x:v>Callum Rayner|2026-07-16</x:v>
      </x:c>
      <x:c r="B156" s="888" t="n">
        <x:v>46219</x:v>
      </x:c>
      <x:c r="C156" t="str">
        <x:v>Callum Rayner</x:v>
      </x:c>
      <x:c r="D156" t="str">
        <x:v>Permanent</x:v>
      </x:c>
      <x:c r="E156" t="str">
        <x:v>Cambridge</x:v>
      </x:c>
      <x:c r="F156" t="str">
        <x:v>Operative Driver</x:v>
      </x:c>
      <x:c r="G156" t="str">
        <x:v>402473</x:v>
      </x:c>
      <x:c r="H156" t="str">
        <x:v>Biopharma - UCL</x:v>
      </x:c>
      <x:c r="I156" s="22" t="n">
        <x:v>8.5</x:v>
      </x:c>
      <x:c r="J156" t="str">
        <x:v>Worked</x:v>
      </x:c>
      <x:c r="K156" t="str">
        <x:v>Employee 104133; home branch Cambridge; assigned role Operative Driver | Deployment branch: Cambridge | Actual role: Operative Driver | Jobs: 402473 | Customers: Biopharma - UCL | Actual hours: 8.5; source records: 1</x:v>
      </x:c>
      <x:c r="L156" t="str">
        <x:v>Include</x:v>
      </x:c>
      <x:c r="M156"/>
      <x:c r="N156"/>
    </x:row>
    <x:row r="157">
      <x:c r="A157" t="str">
        <x:v>Carl Stell|2026-07-01</x:v>
      </x:c>
      <x:c r="B157" s="888" t="n">
        <x:v>46204</x:v>
      </x:c>
      <x:c r="C157" t="str">
        <x:v>Carl Stell</x:v>
      </x:c>
      <x:c r="D157" t="str">
        <x:v>Permanent</x:v>
      </x:c>
      <x:c r="E157" t="str">
        <x:v>Leeds</x:v>
      </x:c>
      <x:c r="F157" t="str">
        <x:v>Operative Porter</x:v>
      </x:c>
      <x:c r="G157" t="str">
        <x:v>401736</x:v>
      </x:c>
      <x:c r="H157" t="str">
        <x:v>University of Leeds (Brotherton Library)</x:v>
      </x:c>
      <x:c r="I157" s="22" t="n">
        <x:v>7</x:v>
      </x:c>
      <x:c r="J157" t="str">
        <x:v>Worked</x:v>
      </x:c>
      <x:c r="K157" t="str">
        <x:v>Employee 102997; home branch Leeds; assigned role Operative Porter | Deployment branch: Leeds | Actual role: Operative Skilled | Jobs: 401736 | Customers: University of Leeds (Brotherton Library) | Actual hours: 7.0; source records: 1</x:v>
      </x:c>
      <x:c r="L157" t="str">
        <x:v>Include</x:v>
      </x:c>
      <x:c r="M157"/>
      <x:c r="N157"/>
    </x:row>
    <x:row r="158">
      <x:c r="A158" t="str">
        <x:v>Carl Stell|2026-07-02</x:v>
      </x:c>
      <x:c r="B158" s="888" t="n">
        <x:v>46205</x:v>
      </x:c>
      <x:c r="C158" t="str">
        <x:v>Carl Stell</x:v>
      </x:c>
      <x:c r="D158" t="str">
        <x:v>Permanent</x:v>
      </x:c>
      <x:c r="E158" t="str">
        <x:v>Leeds</x:v>
      </x:c>
      <x:c r="F158" t="str">
        <x:v>Operative Porter</x:v>
      </x:c>
      <x:c r="G158" t="str">
        <x:v>403004A</x:v>
      </x:c>
      <x:c r="H158" t="str">
        <x:v>Avantor ( LEEDS JULY  2026 )</x:v>
      </x:c>
      <x:c r="I158" s="22" t="n">
        <x:v>9</x:v>
      </x:c>
      <x:c r="J158" t="str">
        <x:v>Worked</x:v>
      </x:c>
      <x:c r="K158" t="str">
        <x:v>Employee 102997; home branch Leeds; assigned role Operative Porter | Deployment branch: Cambridge | Actual role: Operative Porter | Jobs: 403004A | Customers: Avantor ( LEEDS JULY  2026 ) | Actual hours: 9.0; source records: 1</x:v>
      </x:c>
      <x:c r="L158" t="str">
        <x:v>Include</x:v>
      </x:c>
      <x:c r="M158"/>
      <x:c r="N158"/>
    </x:row>
    <x:row r="159">
      <x:c r="A159" t="str">
        <x:v>Carl Stell|2026-07-03</x:v>
      </x:c>
      <x:c r="B159" s="888" t="n">
        <x:v>46206</x:v>
      </x:c>
      <x:c r="C159" t="str">
        <x:v>Carl Stell</x:v>
      </x:c>
      <x:c r="D159" t="str">
        <x:v>Permanent</x:v>
      </x:c>
      <x:c r="E159" t="str">
        <x:v>Leeds</x:v>
      </x:c>
      <x:c r="F159" t="str">
        <x:v>Operative Porter</x:v>
      </x:c>
      <x:c r="G159" t="str">
        <x:v>402325, 402713, 402430</x:v>
      </x:c>
      <x:c r="H159" t="str">
        <x:v>Kirklees Council  - Nicole Cadwell; Kirklees Council - Pooja Thakor; Kirklees Council-Katina Farnsworth</x:v>
      </x:c>
      <x:c r="I159" s="22" t="n">
        <x:v>5.5</x:v>
      </x:c>
      <x:c r="J159" t="str">
        <x:v>Worked — 3 records</x:v>
      </x:c>
      <x:c r="K159" t="str">
        <x:v>Employee 102997; home branch Leeds; assigned role Operative Porter | Deployment branch: Leeds | Actual role: Operative Porter | Jobs: 402325, 402713, 402430 | Customers: Kirklees Council  - Nicole Cadwell; Kirklees Council - Pooja Thakor; Kirklees Council-Katina Farnsworth | Actual hours: 5.5; source records: 3</x:v>
      </x:c>
      <x:c r="L159" t="str">
        <x:v>Include</x:v>
      </x:c>
      <x:c r="M159"/>
      <x:c r="N159"/>
    </x:row>
    <x:row r="160">
      <x:c r="A160" t="str">
        <x:v>Carl Stell|2026-07-06</x:v>
      </x:c>
      <x:c r="B160" s="888" t="n">
        <x:v>46209</x:v>
      </x:c>
      <x:c r="C160" t="str">
        <x:v>Carl Stell</x:v>
      </x:c>
      <x:c r="D160" t="str">
        <x:v>Permanent</x:v>
      </x:c>
      <x:c r="E160" t="str">
        <x:v>Leeds</x:v>
      </x:c>
      <x:c r="F160" t="str">
        <x:v>Operative Porter</x:v>
      </x:c>
      <x:c r="G160" t="str">
        <x:v>401736</x:v>
      </x:c>
      <x:c r="H160" t="str">
        <x:v>University of Leeds (Brotherton Library)</x:v>
      </x:c>
      <x:c r="I160" s="22" t="n">
        <x:v>6.5</x:v>
      </x:c>
      <x:c r="J160" t="str">
        <x:v>Worked</x:v>
      </x:c>
      <x:c r="K160" t="str">
        <x:v>Employee 102997; home branch Leeds; assigned role Operative Porter | Deployment branch: Leeds | Actual role: Operative Porter | Jobs: 401736 | Customers: University of Leeds (Brotherton Library) | Actual hours: 6.5; source records: 1</x:v>
      </x:c>
      <x:c r="L160" t="str">
        <x:v>Include</x:v>
      </x:c>
      <x:c r="M160"/>
      <x:c r="N160"/>
    </x:row>
    <x:row r="161">
      <x:c r="A161" t="str">
        <x:v>Carl Stell|2026-07-07</x:v>
      </x:c>
      <x:c r="B161" s="888" t="n">
        <x:v>46210</x:v>
      </x:c>
      <x:c r="C161" t="str">
        <x:v>Carl Stell</x:v>
      </x:c>
      <x:c r="D161" t="str">
        <x:v>Permanent</x:v>
      </x:c>
      <x:c r="E161" t="str">
        <x:v>Leeds</x:v>
      </x:c>
      <x:c r="F161" t="str">
        <x:v>Operative Porter</x:v>
      </x:c>
      <x:c r="G161" t="str">
        <x:v>401736</x:v>
      </x:c>
      <x:c r="H161" t="str">
        <x:v>University of Leeds (Brotherton Library)</x:v>
      </x:c>
      <x:c r="I161" s="22" t="n">
        <x:v>6</x:v>
      </x:c>
      <x:c r="J161" t="str">
        <x:v>Worked</x:v>
      </x:c>
      <x:c r="K161" t="str">
        <x:v>Employee 102997; home branch Leeds; assigned role Operative Porter | Deployment branch: Leeds | Actual role: Operative Porter | Jobs: 401736 | Customers: University of Leeds (Brotherton Library) | Actual hours: 6.0; source records: 1</x:v>
      </x:c>
      <x:c r="L161" t="str">
        <x:v>Include</x:v>
      </x:c>
      <x:c r="M161"/>
      <x:c r="N161"/>
    </x:row>
    <x:row r="162">
      <x:c r="A162" t="str">
        <x:v>Carl Stell|2026-07-08</x:v>
      </x:c>
      <x:c r="B162" s="888" t="n">
        <x:v>46211</x:v>
      </x:c>
      <x:c r="C162" t="str">
        <x:v>Carl Stell</x:v>
      </x:c>
      <x:c r="D162" t="str">
        <x:v>Permanent</x:v>
      </x:c>
      <x:c r="E162" t="str">
        <x:v>Leeds</x:v>
      </x:c>
      <x:c r="F162" t="str">
        <x:v>Operative Porter</x:v>
      </x:c>
      <x:c r="G162" t="str">
        <x:v>401476, 402771</x:v>
      </x:c>
      <x:c r="H162" t="str">
        <x:v>Kirklees Council - Mr Harrington; Summer Schools - Kirklees</x:v>
      </x:c>
      <x:c r="I162" s="22" t="n">
        <x:v>10.5</x:v>
      </x:c>
      <x:c r="J162" t="str">
        <x:v>Worked — 2 records</x:v>
      </x:c>
      <x:c r="K162" t="str">
        <x:v>Employee 102997; home branch Leeds; assigned role Operative Porter | Deployment branch: Leeds | Actual role: Operative Porter | Jobs: 401476, 402771 | Customers: Kirklees Council - Mr Harrington; Summer Schools - Kirklees | Actual hours: 10.5; source records: 2</x:v>
      </x:c>
      <x:c r="L162" t="str">
        <x:v>Include</x:v>
      </x:c>
      <x:c r="M162"/>
      <x:c r="N162"/>
    </x:row>
    <x:row r="163">
      <x:c r="A163" t="str">
        <x:v>Carl Stell|2026-07-09</x:v>
      </x:c>
      <x:c r="B163" s="888" t="n">
        <x:v>46212</x:v>
      </x:c>
      <x:c r="C163" t="str">
        <x:v>Carl Stell</x:v>
      </x:c>
      <x:c r="D163" t="str">
        <x:v>Permanent</x:v>
      </x:c>
      <x:c r="E163" t="str">
        <x:v>Leeds</x:v>
      </x:c>
      <x:c r="F163" t="str">
        <x:v>Operative Porter</x:v>
      </x:c>
      <x:c r="G163" t="str">
        <x:v>403206</x:v>
      </x:c>
      <x:c r="H163" t="str">
        <x:v>Kirklees Counci - Keoahsa Duxbury</x:v>
      </x:c>
      <x:c r="I163" s="22" t="n">
        <x:v>7.25</x:v>
      </x:c>
      <x:c r="J163" t="str">
        <x:v>Worked</x:v>
      </x:c>
      <x:c r="K163" t="str">
        <x:v>Employee 102997; home branch Leeds; assigned role Operative Porter | Deployment branch: Leeds | Actual role: Operative Porter | Jobs: 403206 | Customers: Kirklees Counci - Keoahsa Duxbury | Actual hours: 7.2; source records: 1</x:v>
      </x:c>
      <x:c r="L163" t="str">
        <x:v>Include</x:v>
      </x:c>
      <x:c r="M163"/>
      <x:c r="N163"/>
    </x:row>
    <x:row r="164">
      <x:c r="A164" t="str">
        <x:v>Carl Stell|2026-07-10</x:v>
      </x:c>
      <x:c r="B164" s="888" t="n">
        <x:v>46213</x:v>
      </x:c>
      <x:c r="C164" t="str">
        <x:v>Carl Stell</x:v>
      </x:c>
      <x:c r="D164" t="str">
        <x:v>Permanent</x:v>
      </x:c>
      <x:c r="E164" t="str">
        <x:v>Leeds</x:v>
      </x:c>
      <x:c r="F164" t="str">
        <x:v>Operative Porter</x:v>
      </x:c>
      <x:c r="G164" t="str">
        <x:v>402822</x:v>
      </x:c>
      <x:c r="H164" t="str">
        <x:v>EMCOR - OCS FM Ltd</x:v>
      </x:c>
      <x:c r="I164" s="22" t="n">
        <x:v>5</x:v>
      </x:c>
      <x:c r="J164" t="str">
        <x:v>Worked</x:v>
      </x:c>
      <x:c r="K164" t="str">
        <x:v>Employee 102997; home branch Leeds; assigned role Operative Porter | Deployment branch: Leeds | Actual role: Operative Porter | Jobs: 402822 | Customers: EMCOR - OCS FM Ltd | Actual hours: 5.0; source records: 1</x:v>
      </x:c>
      <x:c r="L164" t="str">
        <x:v>Include</x:v>
      </x:c>
      <x:c r="M164"/>
      <x:c r="N164"/>
    </x:row>
    <x:row r="165">
      <x:c r="A165" t="str">
        <x:v>Carl Stell|2026-07-11</x:v>
      </x:c>
      <x:c r="B165" s="888" t="n">
        <x:v>46214</x:v>
      </x:c>
      <x:c r="C165" t="str">
        <x:v>Carl Stell</x:v>
      </x:c>
      <x:c r="D165" t="str">
        <x:v>Permanent</x:v>
      </x:c>
      <x:c r="E165" t="str">
        <x:v>Leeds</x:v>
      </x:c>
      <x:c r="F165" t="str">
        <x:v>Operative Porter</x:v>
      </x:c>
      <x:c r="G165" t="str">
        <x:v>402822</x:v>
      </x:c>
      <x:c r="H165" t="str">
        <x:v>EMCOR - OCS FM Ltd</x:v>
      </x:c>
      <x:c r="I165" s="22" t="n">
        <x:v>7</x:v>
      </x:c>
      <x:c r="J165" t="str">
        <x:v>Worked</x:v>
      </x:c>
      <x:c r="K165" t="str">
        <x:v>Employee 102997; home branch Leeds; assigned role Operative Porter | Deployment branch: Leeds | Actual role: Operative Porter | Jobs: 402822 | Customers: EMCOR - OCS FM Ltd | Actual hours: 7.0; source records: 1</x:v>
      </x:c>
      <x:c r="L165" t="str">
        <x:v>Include</x:v>
      </x:c>
      <x:c r="M165"/>
      <x:c r="N165"/>
    </x:row>
    <x:row r="166">
      <x:c r="A166" t="str">
        <x:v>Carl Stell|2026-07-12</x:v>
      </x:c>
      <x:c r="B166" s="888" t="n">
        <x:v>46215</x:v>
      </x:c>
      <x:c r="C166" t="str">
        <x:v>Carl Stell</x:v>
      </x:c>
      <x:c r="D166" t="str">
        <x:v>Permanent</x:v>
      </x:c>
      <x:c r="E166" t="str">
        <x:v>Leeds</x:v>
      </x:c>
      <x:c r="F166" t="str">
        <x:v>Operative Porter</x:v>
      </x:c>
      <x:c r="G166" t="str">
        <x:v>402822</x:v>
      </x:c>
      <x:c r="H166" t="str">
        <x:v>EMCOR - OCS FM Ltd</x:v>
      </x:c>
      <x:c r="I166" s="22" t="n">
        <x:v>6</x:v>
      </x:c>
      <x:c r="J166" t="str">
        <x:v>Worked</x:v>
      </x:c>
      <x:c r="K166" t="str">
        <x:v>Employee 102997; home branch Leeds; assigned role Operative Porter | Deployment branch: Leeds | Actual role: Operative Porter | Jobs: 402822 | Customers: EMCOR - OCS FM Ltd | Actual hours: 6.0; source records: 1</x:v>
      </x:c>
      <x:c r="L166" t="str">
        <x:v>Include</x:v>
      </x:c>
      <x:c r="M166"/>
      <x:c r="N166"/>
    </x:row>
    <x:row r="167">
      <x:c r="A167" t="str">
        <x:v>Carl Stell|2026-07-13</x:v>
      </x:c>
      <x:c r="B167" s="888" t="n">
        <x:v>46216</x:v>
      </x:c>
      <x:c r="C167" t="str">
        <x:v>Carl Stell</x:v>
      </x:c>
      <x:c r="D167" t="str">
        <x:v>Permanent</x:v>
      </x:c>
      <x:c r="E167" t="str">
        <x:v>Leeds</x:v>
      </x:c>
      <x:c r="F167" t="str">
        <x:v>Operative Porter</x:v>
      </x:c>
      <x:c r="G167" t="str">
        <x:v>402533, 402858, 403029</x:v>
      </x:c>
      <x:c r="H167" t="str">
        <x:v>Kirklees Council - domestic; Kirklees Council - Joanne Sullivan; Kirklees Council - Simon Wrigglesworth</x:v>
      </x:c>
      <x:c r="I167" s="22" t="n">
        <x:v>6.75</x:v>
      </x:c>
      <x:c r="J167" t="str">
        <x:v>Worked — 3 records</x:v>
      </x:c>
      <x:c r="K167" t="str">
        <x:v>Employee 102997; home branch Leeds; assigned role Operative Porter | Deployment branch: Leeds | Actual role: Operative Porter | Jobs: 402533, 402858, 403029 | Customers: Kirklees Council - domestic; Kirklees Council - Joanne Sullivan; Kirklees Council - Simon Wrigglesworth | Actual hours: 6.8; source records: 3</x:v>
      </x:c>
      <x:c r="L167" t="str">
        <x:v>Include</x:v>
      </x:c>
      <x:c r="M167"/>
      <x:c r="N167"/>
    </x:row>
    <x:row r="168">
      <x:c r="A168" t="str">
        <x:v>Carl Stell|2026-07-14</x:v>
      </x:c>
      <x:c r="B168" s="888" t="n">
        <x:v>46217</x:v>
      </x:c>
      <x:c r="C168" t="str">
        <x:v>Carl Stell</x:v>
      </x:c>
      <x:c r="D168" t="str">
        <x:v>Permanent</x:v>
      </x:c>
      <x:c r="E168" t="str">
        <x:v>Leeds</x:v>
      </x:c>
      <x:c r="F168" t="str">
        <x:v>Operative Porter</x:v>
      </x:c>
      <x:c r="G168" t="str">
        <x:v>401736</x:v>
      </x:c>
      <x:c r="H168" t="str">
        <x:v>University of Leeds (Brotherton Library)</x:v>
      </x:c>
      <x:c r="I168" s="22" t="n">
        <x:v>5</x:v>
      </x:c>
      <x:c r="J168" t="str">
        <x:v>Worked</x:v>
      </x:c>
      <x:c r="K168" t="str">
        <x:v>Employee 102997; home branch Leeds; assigned role Operative Porter | Deployment branch: Leeds | Actual role: Operative Porter | Jobs: 401736 | Customers: University of Leeds (Brotherton Library) | Actual hours: 5.0; source records: 1</x:v>
      </x:c>
      <x:c r="L168" t="str">
        <x:v>Include</x:v>
      </x:c>
      <x:c r="M168"/>
      <x:c r="N168"/>
    </x:row>
    <x:row r="169">
      <x:c r="A169" t="str">
        <x:v>Carl Stell|2026-07-15</x:v>
      </x:c>
      <x:c r="B169" s="888" t="n">
        <x:v>46218</x:v>
      </x:c>
      <x:c r="C169" t="str">
        <x:v>Carl Stell</x:v>
      </x:c>
      <x:c r="D169" t="str">
        <x:v>Permanent</x:v>
      </x:c>
      <x:c r="E169" t="str">
        <x:v>Leeds</x:v>
      </x:c>
      <x:c r="F169" t="str">
        <x:v>Operative Porter</x:v>
      </x:c>
      <x:c r="G169" t="str">
        <x:v>401736</x:v>
      </x:c>
      <x:c r="H169" t="str">
        <x:v>University of Leeds (Brotherton Library)</x:v>
      </x:c>
      <x:c r="I169" s="22" t="n">
        <x:v>8</x:v>
      </x:c>
      <x:c r="J169" t="str">
        <x:v>Worked</x:v>
      </x:c>
      <x:c r="K169" t="str">
        <x:v>Employee 102997; home branch Leeds; assigned role Operative Porter | Deployment branch: Leeds | Actual role: Operative Porter | Jobs: 401736 | Customers: University of Leeds (Brotherton Library) | Actual hours: 8.0; source records: 1</x:v>
      </x:c>
      <x:c r="L169" t="str">
        <x:v>Include</x:v>
      </x:c>
      <x:c r="M169"/>
      <x:c r="N169"/>
    </x:row>
    <x:row r="170">
      <x:c r="A170" t="str">
        <x:v>Carl Stell|2026-07-16</x:v>
      </x:c>
      <x:c r="B170" s="888" t="n">
        <x:v>46219</x:v>
      </x:c>
      <x:c r="C170" t="str">
        <x:v>Carl Stell</x:v>
      </x:c>
      <x:c r="D170" t="str">
        <x:v>Permanent</x:v>
      </x:c>
      <x:c r="E170" t="str">
        <x:v>Leeds</x:v>
      </x:c>
      <x:c r="F170" t="str">
        <x:v>Operative Porter</x:v>
      </x:c>
      <x:c r="G170" t="str">
        <x:v>402771C</x:v>
      </x:c>
      <x:c r="H170" t="str">
        <x:v>Birkby I &amp; N School - Kirklees</x:v>
      </x:c>
      <x:c r="I170" s="22" t="n">
        <x:v>5</x:v>
      </x:c>
      <x:c r="J170" t="str">
        <x:v>Worked</x:v>
      </x:c>
      <x:c r="K170" t="str">
        <x:v>Employee 102997; home branch Leeds; assigned role Operative Porter | Deployment branch: Leeds | Actual role: Operative Skilled | Jobs: 402771C | Customers: Birkby I &amp; N School - Kirklees | Actual hours: 5.0; source records: 1</x:v>
      </x:c>
      <x:c r="L170" t="str">
        <x:v>Include</x:v>
      </x:c>
      <x:c r="M170"/>
      <x:c r="N170"/>
    </x:row>
    <x:row r="171">
      <x:c r="A171" t="str">
        <x:v>Charlie Cane|2026-07-01</x:v>
      </x:c>
      <x:c r="B171" s="888" t="n">
        <x:v>46204</x:v>
      </x:c>
      <x:c r="C171" t="str">
        <x:v>Charlie Cane</x:v>
      </x:c>
      <x:c r="D171" t="str">
        <x:v>Permanent</x:v>
      </x:c>
      <x:c r="E171" t="str">
        <x:v>Cambridge</x:v>
      </x:c>
      <x:c r="F171" t="str">
        <x:v>Operative Porter</x:v>
      </x:c>
      <x:c r="G171" t="str">
        <x:v>402798</x:v>
      </x:c>
      <x:c r="H171" t="str">
        <x:v>Cambridge University Hospitals NHS Foundation</x:v>
      </x:c>
      <x:c r="I171" s="22" t="n">
        <x:v>7.5</x:v>
      </x:c>
      <x:c r="J171" t="str">
        <x:v>Worked</x:v>
      </x:c>
      <x:c r="K171" t="str">
        <x:v>Employee 103355; home branch Cambridge; assigned role Operative Porter | Deployment branch: Cambridge | Actual role: Operative Porter | Jobs: 402798 | Customers: Cambridge University Hospitals NHS Foundation | Actual hours: 7.5; source records: 1</x:v>
      </x:c>
      <x:c r="L171" t="str">
        <x:v>Include</x:v>
      </x:c>
      <x:c r="M171"/>
      <x:c r="N171"/>
    </x:row>
    <x:row r="172">
      <x:c r="A172" t="str">
        <x:v>Charlie Cane|2026-07-02</x:v>
      </x:c>
      <x:c r="B172" s="888" t="n">
        <x:v>46205</x:v>
      </x:c>
      <x:c r="C172" t="str">
        <x:v>Charlie Cane</x:v>
      </x:c>
      <x:c r="D172" t="str">
        <x:v>Permanent</x:v>
      </x:c>
      <x:c r="E172" t="str">
        <x:v>Cambridge</x:v>
      </x:c>
      <x:c r="F172" t="str">
        <x:v>Operative Porter</x:v>
      </x:c>
      <x:c r="G172" t="str">
        <x:v>402798</x:v>
      </x:c>
      <x:c r="H172" t="str">
        <x:v>Cambridge University Hospitals NHS Foundation</x:v>
      </x:c>
      <x:c r="I172" s="22" t="n">
        <x:v>7.5</x:v>
      </x:c>
      <x:c r="J172" t="str">
        <x:v>Worked</x:v>
      </x:c>
      <x:c r="K172" t="str">
        <x:v>Employee 103355; home branch Cambridge; assigned role Operative Porter | Deployment branch: Cambridge | Actual role: Operative Porter | Jobs: 402798 | Customers: Cambridge University Hospitals NHS Foundation | Actual hours: 7.5; source records: 1</x:v>
      </x:c>
      <x:c r="L172" t="str">
        <x:v>Include</x:v>
      </x:c>
      <x:c r="M172"/>
      <x:c r="N172"/>
    </x:row>
    <x:row r="173">
      <x:c r="A173" t="str">
        <x:v>Charlie Cane|2026-07-03</x:v>
      </x:c>
      <x:c r="B173" s="888" t="n">
        <x:v>46206</x:v>
      </x:c>
      <x:c r="C173" t="str">
        <x:v>Charlie Cane</x:v>
      </x:c>
      <x:c r="D173" t="str">
        <x:v>Permanent</x:v>
      </x:c>
      <x:c r="E173" t="str">
        <x:v>Cambridge</x:v>
      </x:c>
      <x:c r="F173" t="str">
        <x:v>Operative Porter</x:v>
      </x:c>
      <x:c r="G173" t="str">
        <x:v>402798</x:v>
      </x:c>
      <x:c r="H173" t="str">
        <x:v>Cambridge University Hospitals NHS Foundation</x:v>
      </x:c>
      <x:c r="I173" s="22" t="n">
        <x:v>7.5</x:v>
      </x:c>
      <x:c r="J173" t="str">
        <x:v>Worked</x:v>
      </x:c>
      <x:c r="K173" t="str">
        <x:v>Employee 103355; home branch Cambridge; assigned role Operative Porter | Deployment branch: Cambridge | Actual role: Operative Porter | Jobs: 402798 | Customers: Cambridge University Hospitals NHS Foundation | Actual hours: 7.5; source records: 1</x:v>
      </x:c>
      <x:c r="L173" t="str">
        <x:v>Include</x:v>
      </x:c>
      <x:c r="M173"/>
      <x:c r="N173"/>
    </x:row>
    <x:row r="174">
      <x:c r="A174" t="str">
        <x:v>Charlie Cane|2026-07-06</x:v>
      </x:c>
      <x:c r="B174" s="888" t="n">
        <x:v>46209</x:v>
      </x:c>
      <x:c r="C174" t="str">
        <x:v>Charlie Cane</x:v>
      </x:c>
      <x:c r="D174" t="str">
        <x:v>Permanent</x:v>
      </x:c>
      <x:c r="E174" t="str">
        <x:v>Cambridge</x:v>
      </x:c>
      <x:c r="F174" t="str">
        <x:v>Operative Porter</x:v>
      </x:c>
      <x:c r="G174" t="str">
        <x:v>402798</x:v>
      </x:c>
      <x:c r="H174" t="str">
        <x:v>Cambridge University Hospitals NHS Foundation</x:v>
      </x:c>
      <x:c r="I174" s="22" t="n">
        <x:v>7.5</x:v>
      </x:c>
      <x:c r="J174" t="str">
        <x:v>Worked</x:v>
      </x:c>
      <x:c r="K174" t="str">
        <x:v>Employee 103355; home branch Cambridge; assigned role Operative Porter | Deployment branch: Cambridge | Actual role: Operative Porter | Jobs: 402798 | Customers: Cambridge University Hospitals NHS Foundation | Actual hours: 7.5; source records: 1</x:v>
      </x:c>
      <x:c r="L174" t="str">
        <x:v>Include</x:v>
      </x:c>
      <x:c r="M174"/>
      <x:c r="N174"/>
    </x:row>
    <x:row r="175">
      <x:c r="A175" t="str">
        <x:v>Charlie Cane|2026-07-07</x:v>
      </x:c>
      <x:c r="B175" s="888" t="n">
        <x:v>46210</x:v>
      </x:c>
      <x:c r="C175" t="str">
        <x:v>Charlie Cane</x:v>
      </x:c>
      <x:c r="D175" t="str">
        <x:v>Permanent</x:v>
      </x:c>
      <x:c r="E175" t="str">
        <x:v>Cambridge</x:v>
      </x:c>
      <x:c r="F175" t="str">
        <x:v>Operative Porter</x:v>
      </x:c>
      <x:c r="G175" t="str">
        <x:v>402798</x:v>
      </x:c>
      <x:c r="H175" t="str">
        <x:v>Cambridge University Hospitals NHS Foundation</x:v>
      </x:c>
      <x:c r="I175" s="22" t="n">
        <x:v>7.5</x:v>
      </x:c>
      <x:c r="J175" t="str">
        <x:v>Worked</x:v>
      </x:c>
      <x:c r="K175" t="str">
        <x:v>Employee 103355; home branch Cambridge; assigned role Operative Porter | Deployment branch: Cambridge | Actual role: Operative Porter | Jobs: 402798 | Customers: Cambridge University Hospitals NHS Foundation | Actual hours: 7.5; source records: 1</x:v>
      </x:c>
      <x:c r="L175" t="str">
        <x:v>Include</x:v>
      </x:c>
      <x:c r="M175"/>
      <x:c r="N175"/>
    </x:row>
    <x:row r="176">
      <x:c r="A176" t="str">
        <x:v>Charlie Cane|2026-07-10</x:v>
      </x:c>
      <x:c r="B176" s="888" t="n">
        <x:v>46213</x:v>
      </x:c>
      <x:c r="C176" t="str">
        <x:v>Charlie Cane</x:v>
      </x:c>
      <x:c r="D176" t="str">
        <x:v>Permanent</x:v>
      </x:c>
      <x:c r="E176" t="str">
        <x:v>Cambridge</x:v>
      </x:c>
      <x:c r="F176" t="str">
        <x:v>Operative Porter</x:v>
      </x:c>
      <x:c r="G176" t="str">
        <x:v>402798</x:v>
      </x:c>
      <x:c r="H176" t="str">
        <x:v>Cambridge University Hospitals NHS Foundation</x:v>
      </x:c>
      <x:c r="I176" s="22" t="n">
        <x:v>7.5</x:v>
      </x:c>
      <x:c r="J176" t="str">
        <x:v>Worked</x:v>
      </x:c>
      <x:c r="K176" t="str">
        <x:v>Employee 103355; home branch Cambridge; assigned role Operative Porter | Deployment branch: Cambridge | Actual role: Operative Porter | Jobs: 402798 | Customers: Cambridge University Hospitals NHS Foundation | Actual hours: 7.5; source records: 1</x:v>
      </x:c>
      <x:c r="L176" t="str">
        <x:v>Include</x:v>
      </x:c>
      <x:c r="M176"/>
      <x:c r="N176"/>
    </x:row>
    <x:row r="177">
      <x:c r="A177" t="str">
        <x:v>Charlie Cane|2026-07-13</x:v>
      </x:c>
      <x:c r="B177" s="888" t="n">
        <x:v>46216</x:v>
      </x:c>
      <x:c r="C177" t="str">
        <x:v>Charlie Cane</x:v>
      </x:c>
      <x:c r="D177" t="str">
        <x:v>Permanent</x:v>
      </x:c>
      <x:c r="E177" t="str">
        <x:v>Cambridge</x:v>
      </x:c>
      <x:c r="F177" t="str">
        <x:v>Operative Porter</x:v>
      </x:c>
      <x:c r="G177" t="str">
        <x:v>402798</x:v>
      </x:c>
      <x:c r="H177" t="str">
        <x:v>Cambridge University Hospitals NHS Foundation</x:v>
      </x:c>
      <x:c r="I177" s="22" t="n">
        <x:v>7.5</x:v>
      </x:c>
      <x:c r="J177" t="str">
        <x:v>Worked</x:v>
      </x:c>
      <x:c r="K177" t="str">
        <x:v>Employee 103355; home branch Cambridge; assigned role Operative Porter | Deployment branch: Cambridge | Actual role: Operative Porter | Jobs: 402798 | Customers: Cambridge University Hospitals NHS Foundation | Actual hours: 7.5; source records: 1</x:v>
      </x:c>
      <x:c r="L177" t="str">
        <x:v>Include</x:v>
      </x:c>
      <x:c r="M177"/>
      <x:c r="N177"/>
    </x:row>
    <x:row r="178">
      <x:c r="A178" t="str">
        <x:v>Charlie Cane|2026-07-14</x:v>
      </x:c>
      <x:c r="B178" s="888" t="n">
        <x:v>46217</x:v>
      </x:c>
      <x:c r="C178" t="str">
        <x:v>Charlie Cane</x:v>
      </x:c>
      <x:c r="D178" t="str">
        <x:v>Permanent</x:v>
      </x:c>
      <x:c r="E178" t="str">
        <x:v>Cambridge</x:v>
      </x:c>
      <x:c r="F178" t="str">
        <x:v>Operative Porter</x:v>
      </x:c>
      <x:c r="G178" t="str">
        <x:v>402798</x:v>
      </x:c>
      <x:c r="H178" t="str">
        <x:v>Cambridge University Hospitals NHS Foundation</x:v>
      </x:c>
      <x:c r="I178" s="22" t="n">
        <x:v>7.5</x:v>
      </x:c>
      <x:c r="J178" t="str">
        <x:v>Worked</x:v>
      </x:c>
      <x:c r="K178" t="str">
        <x:v>Employee 103355; home branch Cambridge; assigned role Operative Porter | Deployment branch: Cambridge | Actual role: Operative Porter | Jobs: 402798 | Customers: Cambridge University Hospitals NHS Foundation | Actual hours: 7.5; source records: 1</x:v>
      </x:c>
      <x:c r="L178" t="str">
        <x:v>Include</x:v>
      </x:c>
      <x:c r="M178"/>
      <x:c r="N178"/>
    </x:row>
    <x:row r="179">
      <x:c r="A179" t="str">
        <x:v>Charlie Cane|2026-07-15</x:v>
      </x:c>
      <x:c r="B179" s="888" t="n">
        <x:v>46218</x:v>
      </x:c>
      <x:c r="C179" t="str">
        <x:v>Charlie Cane</x:v>
      </x:c>
      <x:c r="D179" t="str">
        <x:v>Permanent</x:v>
      </x:c>
      <x:c r="E179" t="str">
        <x:v>Cambridge</x:v>
      </x:c>
      <x:c r="F179" t="str">
        <x:v>Operative Porter</x:v>
      </x:c>
      <x:c r="G179" t="str">
        <x:v>402798</x:v>
      </x:c>
      <x:c r="H179" t="str">
        <x:v>Cambridge University Hospitals NHS Foundation</x:v>
      </x:c>
      <x:c r="I179" s="22" t="n">
        <x:v>7.5</x:v>
      </x:c>
      <x:c r="J179" t="str">
        <x:v>Worked</x:v>
      </x:c>
      <x:c r="K179" t="str">
        <x:v>Employee 103355; home branch Cambridge; assigned role Operative Porter | Deployment branch: Cambridge | Actual role: Operative Porter | Jobs: 402798 | Customers: Cambridge University Hospitals NHS Foundation | Actual hours: 7.5; source records: 1</x:v>
      </x:c>
      <x:c r="L179" t="str">
        <x:v>Include</x:v>
      </x:c>
      <x:c r="M179"/>
      <x:c r="N179"/>
    </x:row>
    <x:row r="180">
      <x:c r="A180" t="str">
        <x:v>Charlie Cane|2026-07-16</x:v>
      </x:c>
      <x:c r="B180" s="888" t="n">
        <x:v>46219</x:v>
      </x:c>
      <x:c r="C180" t="str">
        <x:v>Charlie Cane</x:v>
      </x:c>
      <x:c r="D180" t="str">
        <x:v>Permanent</x:v>
      </x:c>
      <x:c r="E180" t="str">
        <x:v>Cambridge</x:v>
      </x:c>
      <x:c r="F180" t="str">
        <x:v>Operative Porter</x:v>
      </x:c>
      <x:c r="G180" t="str">
        <x:v>402798</x:v>
      </x:c>
      <x:c r="H180" t="str">
        <x:v>Cambridge University Hospitals NHS Foundation</x:v>
      </x:c>
      <x:c r="I180" s="22" t="n">
        <x:v>7.5</x:v>
      </x:c>
      <x:c r="J180" t="str">
        <x:v>Worked</x:v>
      </x:c>
      <x:c r="K180" t="str">
        <x:v>Employee 103355; home branch Cambridge; assigned role Operative Porter | Deployment branch: Cambridge | Actual role: Operative Porter | Jobs: 402798 | Customers: Cambridge University Hospitals NHS Foundation | Actual hours: 7.5; source records: 1</x:v>
      </x:c>
      <x:c r="L180" t="str">
        <x:v>Include</x:v>
      </x:c>
      <x:c r="M180"/>
      <x:c r="N180"/>
    </x:row>
    <x:row r="181">
      <x:c r="A181" t="str">
        <x:v>Christopher Kiely|2026-07-01</x:v>
      </x:c>
      <x:c r="B181" s="888" t="n">
        <x:v>46204</x:v>
      </x:c>
      <x:c r="C181" t="str">
        <x:v>Christopher Kiely</x:v>
      </x:c>
      <x:c r="D181" t="str">
        <x:v>Permanent</x:v>
      </x:c>
      <x:c r="E181" t="str">
        <x:v>Birmingham</x:v>
      </x:c>
      <x:c r="F181" t="str">
        <x:v>Operative Skilled</x:v>
      </x:c>
      <x:c r="G181" t="str">
        <x:v>403046</x:v>
      </x:c>
      <x:c r="H181" t="str">
        <x:v>HSBC - July 2026 Deliveries</x:v>
      </x:c>
      <x:c r="I181" s="22" t="n">
        <x:v>9</x:v>
      </x:c>
      <x:c r="J181" t="str">
        <x:v>Worked</x:v>
      </x:c>
      <x:c r="K181" t="str">
        <x:v>Employee 102520; home branch Birmingham; assigned role Operative Skilled | Deployment branch: Birmingham | Actual role: Operative Porter | Jobs: 403046 | Customers: HSBC - July 2026 Deliveries | Actual hours: 9.0; source records: 1</x:v>
      </x:c>
      <x:c r="L181" t="str">
        <x:v>Include</x:v>
      </x:c>
      <x:c r="M181"/>
      <x:c r="N181"/>
    </x:row>
    <x:row r="182">
      <x:c r="A182" t="str">
        <x:v>Christopher Kiely|2026-07-02</x:v>
      </x:c>
      <x:c r="B182" s="888" t="n">
        <x:v>46205</x:v>
      </x:c>
      <x:c r="C182" t="str">
        <x:v>Christopher Kiely</x:v>
      </x:c>
      <x:c r="D182" t="str">
        <x:v>Permanent</x:v>
      </x:c>
      <x:c r="E182" t="str">
        <x:v>Birmingham</x:v>
      </x:c>
      <x:c r="F182" t="str">
        <x:v>Operative Skilled</x:v>
      </x:c>
      <x:c r="G182" t="str">
        <x:v>403046</x:v>
      </x:c>
      <x:c r="H182" t="str">
        <x:v>HSBC - July 2026 Deliveries</x:v>
      </x:c>
      <x:c r="I182" s="22" t="n">
        <x:v>9</x:v>
      </x:c>
      <x:c r="J182" t="str">
        <x:v>Worked</x:v>
      </x:c>
      <x:c r="K182" t="str">
        <x:v>Employee 102520; home branch Birmingham; assigned role Operative Skilled | Deployment branch: Birmingham | Actual role: Operative Skilled | Jobs: 403046 | Customers: HSBC - July 2026 Deliveries | Actual hours: 9.0; source records: 1</x:v>
      </x:c>
      <x:c r="L182" t="str">
        <x:v>Include</x:v>
      </x:c>
      <x:c r="M182"/>
      <x:c r="N182"/>
    </x:row>
    <x:row r="183">
      <x:c r="A183" t="str">
        <x:v>Christopher Kiely|2026-07-03</x:v>
      </x:c>
      <x:c r="B183" s="888" t="n">
        <x:v>46206</x:v>
      </x:c>
      <x:c r="C183" t="str">
        <x:v>Christopher Kiely</x:v>
      </x:c>
      <x:c r="D183" t="str">
        <x:v>Permanent</x:v>
      </x:c>
      <x:c r="E183" t="str">
        <x:v>Birmingham</x:v>
      </x:c>
      <x:c r="F183" t="str">
        <x:v>Operative Skilled</x:v>
      </x:c>
      <x:c r="G183" t="str">
        <x:v>403121, 403046, 401084</x:v>
      </x:c>
      <x:c r="H183" t="str">
        <x:v>BESCIENTIFIC (UNI NOTTS); HSBC - July 2026 Deliveries; Total System Services Processing Europe Ltd</x:v>
      </x:c>
      <x:c r="I183" s="22" t="n">
        <x:v>9</x:v>
      </x:c>
      <x:c r="J183" t="str">
        <x:v>Worked — 3 records</x:v>
      </x:c>
      <x:c r="K183" t="str">
        <x:v>Employee 102520; home branch Birmingham; assigned role Operative Skilled | Deployment branch: Birmingham, Cambridge | Actual role: Operative Porter, Operative Skilled | Jobs: 403121, 403046, 401084 | Customers: BESCIENTIFIC (UNI NOTTS); HSBC - July 2026 Deliveries; Total System Services Processing Europe Ltd | Actual hours: 9.0; source records: 3</x:v>
      </x:c>
      <x:c r="L183" t="str">
        <x:v>Include</x:v>
      </x:c>
      <x:c r="M183"/>
      <x:c r="N183"/>
    </x:row>
    <x:row r="184">
      <x:c r="A184" t="str">
        <x:v>Christopher Kiely|2026-07-06</x:v>
      </x:c>
      <x:c r="B184" s="888" t="n">
        <x:v>46209</x:v>
      </x:c>
      <x:c r="C184" t="str">
        <x:v>Christopher Kiely</x:v>
      </x:c>
      <x:c r="D184" t="str">
        <x:v>Permanent</x:v>
      </x:c>
      <x:c r="E184" t="str">
        <x:v>Birmingham</x:v>
      </x:c>
      <x:c r="F184" t="str">
        <x:v>Operative Skilled</x:v>
      </x:c>
      <x:c r="G184" t="str">
        <x:v>401198</x:v>
      </x:c>
      <x:c r="H184" t="str">
        <x:v>The Open University</x:v>
      </x:c>
      <x:c r="I184" s="22" t="n">
        <x:v>9.25</x:v>
      </x:c>
      <x:c r="J184" t="str">
        <x:v>Worked</x:v>
      </x:c>
      <x:c r="K184" t="str">
        <x:v>Employee 102520; home branch Birmingham; assigned role Operative Skilled | Deployment branch: Birmingham | Actual role: Operative Skilled | Jobs: 401198 | Customers: The Open University | Actual hours: 9.2; source records: 1</x:v>
      </x:c>
      <x:c r="L184" t="str">
        <x:v>Include</x:v>
      </x:c>
      <x:c r="M184"/>
      <x:c r="N184"/>
    </x:row>
    <x:row r="185">
      <x:c r="A185" t="str">
        <x:v>Christopher Kiely|2026-07-07</x:v>
      </x:c>
      <x:c r="B185" s="888" t="n">
        <x:v>46210</x:v>
      </x:c>
      <x:c r="C185" t="str">
        <x:v>Christopher Kiely</x:v>
      </x:c>
      <x:c r="D185" t="str">
        <x:v>Permanent</x:v>
      </x:c>
      <x:c r="E185" t="str">
        <x:v>Birmingham</x:v>
      </x:c>
      <x:c r="F185" t="str">
        <x:v>Operative Skilled</x:v>
      </x:c>
      <x:c r="G185" t="str">
        <x:v>401198</x:v>
      </x:c>
      <x:c r="H185" t="str">
        <x:v>The Open University</x:v>
      </x:c>
      <x:c r="I185" s="22" t="n">
        <x:v>9.5</x:v>
      </x:c>
      <x:c r="J185" t="str">
        <x:v>Worked</x:v>
      </x:c>
      <x:c r="K185" t="str">
        <x:v>Employee 102520; home branch Birmingham; assigned role Operative Skilled | Deployment branch: Birmingham | Actual role: Operative Skilled | Jobs: 401198 | Customers: The Open University | Actual hours: 9.5; source records: 1</x:v>
      </x:c>
      <x:c r="L185" t="str">
        <x:v>Include</x:v>
      </x:c>
      <x:c r="M185"/>
      <x:c r="N185"/>
    </x:row>
    <x:row r="186">
      <x:c r="A186" t="str">
        <x:v>Christopher Kiely|2026-07-13</x:v>
      </x:c>
      <x:c r="B186" s="888" t="n">
        <x:v>46216</x:v>
      </x:c>
      <x:c r="C186" t="str">
        <x:v>Christopher Kiely</x:v>
      </x:c>
      <x:c r="D186" t="str">
        <x:v>Permanent</x:v>
      </x:c>
      <x:c r="E186" t="str">
        <x:v>Birmingham</x:v>
      </x:c>
      <x:c r="F186" t="str">
        <x:v>Operative Skilled</x:v>
      </x:c>
      <x:c r="G186" t="str">
        <x:v>401198</x:v>
      </x:c>
      <x:c r="H186" t="str">
        <x:v>The Open University</x:v>
      </x:c>
      <x:c r="I186" s="22" t="n">
        <x:v>6.5</x:v>
      </x:c>
      <x:c r="J186" t="str">
        <x:v>Worked</x:v>
      </x:c>
      <x:c r="K186" t="str">
        <x:v>Employee 102520; home branch Birmingham; assigned role Operative Skilled | Deployment branch: Birmingham | Actual role: Operative Skilled | Jobs: 401198 | Customers: The Open University | Actual hours: 6.5; source records: 1</x:v>
      </x:c>
      <x:c r="L186" t="str">
        <x:v>Include</x:v>
      </x:c>
      <x:c r="M186"/>
      <x:c r="N186"/>
    </x:row>
    <x:row r="187">
      <x:c r="A187" t="str">
        <x:v>Christopher Kiely|2026-07-14</x:v>
      </x:c>
      <x:c r="B187" s="888" t="n">
        <x:v>46217</x:v>
      </x:c>
      <x:c r="C187" t="str">
        <x:v>Christopher Kiely</x:v>
      </x:c>
      <x:c r="D187" t="str">
        <x:v>Permanent</x:v>
      </x:c>
      <x:c r="E187" t="str">
        <x:v>Birmingham</x:v>
      </x:c>
      <x:c r="F187" t="str">
        <x:v>Operative Skilled</x:v>
      </x:c>
      <x:c r="G187" t="str">
        <x:v>401198</x:v>
      </x:c>
      <x:c r="H187" t="str">
        <x:v>The Open University</x:v>
      </x:c>
      <x:c r="I187" s="22" t="n">
        <x:v>7</x:v>
      </x:c>
      <x:c r="J187" t="str">
        <x:v>Worked</x:v>
      </x:c>
      <x:c r="K187" t="str">
        <x:v>Employee 102520; home branch Birmingham; assigned role Operative Skilled | Deployment branch: Birmingham | Actual role: Operative Skilled | Jobs: 401198 | Customers: The Open University | Actual hours: 7.0; source records: 1</x:v>
      </x:c>
      <x:c r="L187" t="str">
        <x:v>Include</x:v>
      </x:c>
      <x:c r="M187"/>
      <x:c r="N187"/>
    </x:row>
    <x:row r="188">
      <x:c r="A188" t="str">
        <x:v>Christopher Kiely|2026-07-15</x:v>
      </x:c>
      <x:c r="B188" s="888" t="n">
        <x:v>46218</x:v>
      </x:c>
      <x:c r="C188" t="str">
        <x:v>Christopher Kiely</x:v>
      </x:c>
      <x:c r="D188" t="str">
        <x:v>Permanent</x:v>
      </x:c>
      <x:c r="E188" t="str">
        <x:v>Birmingham</x:v>
      </x:c>
      <x:c r="F188" t="str">
        <x:v>Operative Skilled</x:v>
      </x:c>
      <x:c r="G188" t="str">
        <x:v>401198</x:v>
      </x:c>
      <x:c r="H188" t="str">
        <x:v>The Open University</x:v>
      </x:c>
      <x:c r="I188" s="22" t="n">
        <x:v>6.5</x:v>
      </x:c>
      <x:c r="J188" t="str">
        <x:v>Worked</x:v>
      </x:c>
      <x:c r="K188" t="str">
        <x:v>Employee 102520; home branch Birmingham; assigned role Operative Skilled | Deployment branch: Birmingham | Actual role: Operative Skilled | Jobs: 401198 | Customers: The Open University | Actual hours: 6.5; source records: 1</x:v>
      </x:c>
      <x:c r="L188" t="str">
        <x:v>Include</x:v>
      </x:c>
      <x:c r="M188"/>
      <x:c r="N188"/>
    </x:row>
    <x:row r="189">
      <x:c r="A189" t="str">
        <x:v>Christopher Kiely|2026-07-16</x:v>
      </x:c>
      <x:c r="B189" s="888" t="n">
        <x:v>46219</x:v>
      </x:c>
      <x:c r="C189" t="str">
        <x:v>Christopher Kiely</x:v>
      </x:c>
      <x:c r="D189" t="str">
        <x:v>Permanent</x:v>
      </x:c>
      <x:c r="E189" t="str">
        <x:v>Birmingham</x:v>
      </x:c>
      <x:c r="F189" t="str">
        <x:v>Operative Skilled</x:v>
      </x:c>
      <x:c r="G189" t="str">
        <x:v>389259</x:v>
      </x:c>
      <x:c r="H189" t="str">
        <x:v>Buxton Museum and Art Gallery</x:v>
      </x:c>
      <x:c r="I189" s="22" t="n">
        <x:v>5.5</x:v>
      </x:c>
      <x:c r="J189" t="str">
        <x:v>Worked</x:v>
      </x:c>
      <x:c r="K189" t="str">
        <x:v>Employee 102520; home branch Birmingham; assigned role Operative Skilled | Deployment branch: Birmingham | Actual role: Operative Skilled | Jobs: 389259 | Customers: Buxton Museum and Art Gallery | Actual hours: 5.5; source records: 1</x:v>
      </x:c>
      <x:c r="L189" t="str">
        <x:v>Include</x:v>
      </x:c>
      <x:c r="M189"/>
      <x:c r="N189"/>
    </x:row>
    <x:row r="190">
      <x:c r="A190" t="str">
        <x:v>Cl Gaspar|2026-07-01</x:v>
      </x:c>
      <x:c r="B190" s="888" t="n">
        <x:v>46204</x:v>
      </x:c>
      <x:c r="C190" t="str">
        <x:v>Cl Gaspar</x:v>
      </x:c>
      <x:c r="D190" t="str">
        <x:v>Permanent</x:v>
      </x:c>
      <x:c r="E190" t="str">
        <x:v>Thurrock</x:v>
      </x:c>
      <x:c r="F190" t="str">
        <x:v>Operative Porter</x:v>
      </x:c>
      <x:c r="G190" t="str">
        <x:v>401494</x:v>
      </x:c>
      <x:c r="H190" t="str">
        <x:v>Susquehanna International Group (SIG)</x:v>
      </x:c>
      <x:c r="I190" s="22" t="n">
        <x:v>9</x:v>
      </x:c>
      <x:c r="J190" t="str">
        <x:v>Worked</x:v>
      </x:c>
      <x:c r="K190" t="str">
        <x:v>Employee 103135; home branch Thurrock; assigned role Operative Porter | Deployment branch: Thurrock | Actual role: Operative Porter | Jobs: 401494 | Customers: Susquehanna International Group (SIG) | Actual hours: 9.0; source records: 1</x:v>
      </x:c>
      <x:c r="L190" t="str">
        <x:v>Include</x:v>
      </x:c>
      <x:c r="M190"/>
      <x:c r="N190"/>
    </x:row>
    <x:row r="191">
      <x:c r="A191" t="str">
        <x:v>Cl Gaspar|2026-07-02</x:v>
      </x:c>
      <x:c r="B191" s="888" t="n">
        <x:v>46205</x:v>
      </x:c>
      <x:c r="C191" t="str">
        <x:v>Cl Gaspar</x:v>
      </x:c>
      <x:c r="D191" t="str">
        <x:v>Permanent</x:v>
      </x:c>
      <x:c r="E191" t="str">
        <x:v>Thurrock</x:v>
      </x:c>
      <x:c r="F191" t="str">
        <x:v>Operative Porter</x:v>
      </x:c>
      <x:c r="G191" t="str">
        <x:v>403131</x:v>
      </x:c>
      <x:c r="H191" t="str">
        <x:v>Protech Network Solutions</x:v>
      </x:c>
      <x:c r="I191" s="22" t="n">
        <x:v>12.5</x:v>
      </x:c>
      <x:c r="J191" t="str">
        <x:v>Worked</x:v>
      </x:c>
      <x:c r="K191" t="str">
        <x:v>Employee 103135; home branch Thurrock; assigned role Operative Porter | Deployment branch: Thurrock | Actual role: Operative Porter | Jobs: 403131 | Customers: Protech Network Solutions | Actual hours: 12.5; source records: 1</x:v>
      </x:c>
      <x:c r="L191" t="str">
        <x:v>Include</x:v>
      </x:c>
      <x:c r="M191"/>
      <x:c r="N191"/>
    </x:row>
    <x:row r="192">
      <x:c r="A192" t="str">
        <x:v>Cl Gaspar|2026-07-03</x:v>
      </x:c>
      <x:c r="B192" s="888" t="n">
        <x:v>46206</x:v>
      </x:c>
      <x:c r="C192" t="str">
        <x:v>Cl Gaspar</x:v>
      </x:c>
      <x:c r="D192" t="str">
        <x:v>Permanent</x:v>
      </x:c>
      <x:c r="E192" t="str">
        <x:v>Thurrock</x:v>
      </x:c>
      <x:c r="F192" t="str">
        <x:v>Operative Porter</x:v>
      </x:c>
      <x:c r="G192" t="str">
        <x:v>400275</x:v>
      </x:c>
      <x:c r="H192" t="str">
        <x:v>Apple Europe Limited</x:v>
      </x:c>
      <x:c r="I192" s="22" t="n">
        <x:v>11.5</x:v>
      </x:c>
      <x:c r="J192" t="str">
        <x:v>Worked</x:v>
      </x:c>
      <x:c r="K192" t="str">
        <x:v>Employee 103135; home branch Thurrock; assigned role Operative Porter | Deployment branch: Thurrock | Actual role: Operative Skilled | Jobs: 400275 | Customers: Apple Europe Limited | Actual hours: 11.5; source records: 1</x:v>
      </x:c>
      <x:c r="L192" t="str">
        <x:v>Include</x:v>
      </x:c>
      <x:c r="M192"/>
      <x:c r="N192"/>
    </x:row>
    <x:row r="193">
      <x:c r="A193" t="str">
        <x:v>Cl Gaspar|2026-07-04</x:v>
      </x:c>
      <x:c r="B193" s="888" t="n">
        <x:v>46207</x:v>
      </x:c>
      <x:c r="C193" t="str">
        <x:v>Cl Gaspar</x:v>
      </x:c>
      <x:c r="D193" t="str">
        <x:v>Permanent</x:v>
      </x:c>
      <x:c r="E193" t="str">
        <x:v>Thurrock</x:v>
      </x:c>
      <x:c r="F193" t="str">
        <x:v>Operative Porter</x:v>
      </x:c>
      <x:c r="G193" t="str">
        <x:v>401175</x:v>
      </x:c>
      <x:c r="H193" t="str">
        <x:v>Hogan Lovells LLP</x:v>
      </x:c>
      <x:c r="I193" s="22" t="n">
        <x:v>17.5</x:v>
      </x:c>
      <x:c r="J193" t="str">
        <x:v>Worked</x:v>
      </x:c>
      <x:c r="K193" t="str">
        <x:v>Employee 103135; home branch Thurrock; assigned role Operative Porter | Deployment branch: Thurrock | Actual role: Operative Porter | Jobs: 401175 | Customers: Hogan Lovells LLP | Actual hours: 17.5; source records: 1</x:v>
      </x:c>
      <x:c r="L193" t="str">
        <x:v>Include</x:v>
      </x:c>
      <x:c r="M193"/>
      <x:c r="N193"/>
    </x:row>
    <x:row r="194">
      <x:c r="A194" t="str">
        <x:v>Cl Gaspar|2026-07-05</x:v>
      </x:c>
      <x:c r="B194" s="888" t="n">
        <x:v>46208</x:v>
      </x:c>
      <x:c r="C194" t="str">
        <x:v>Cl Gaspar</x:v>
      </x:c>
      <x:c r="D194" t="str">
        <x:v>Permanent</x:v>
      </x:c>
      <x:c r="E194" t="str">
        <x:v>Thurrock</x:v>
      </x:c>
      <x:c r="F194" t="str">
        <x:v>Operative Porter</x:v>
      </x:c>
      <x:c r="G194" t="str">
        <x:v>401175</x:v>
      </x:c>
      <x:c r="H194" t="str">
        <x:v>Hogan Lovells LLP</x:v>
      </x:c>
      <x:c r="I194" s="22" t="n">
        <x:v>17</x:v>
      </x:c>
      <x:c r="J194" t="str">
        <x:v>Worked</x:v>
      </x:c>
      <x:c r="K194" t="str">
        <x:v>Employee 103135; home branch Thurrock; assigned role Operative Porter | Deployment branch: Thurrock | Actual role: Operative Porter | Jobs: 401175 | Customers: Hogan Lovells LLP | Actual hours: 17.0; source records: 1</x:v>
      </x:c>
      <x:c r="L194" t="str">
        <x:v>Include</x:v>
      </x:c>
      <x:c r="M194"/>
      <x:c r="N194"/>
    </x:row>
    <x:row r="195">
      <x:c r="A195" t="str">
        <x:v>Cl Gaspar|2026-07-06</x:v>
      </x:c>
      <x:c r="B195" s="888" t="n">
        <x:v>46209</x:v>
      </x:c>
      <x:c r="C195" t="str">
        <x:v>Cl Gaspar</x:v>
      </x:c>
      <x:c r="D195" t="str">
        <x:v>Permanent</x:v>
      </x:c>
      <x:c r="E195" t="str">
        <x:v>Thurrock</x:v>
      </x:c>
      <x:c r="F195" t="str">
        <x:v>Operative Porter</x:v>
      </x:c>
      <x:c r="G195" t="str">
        <x:v>400275</x:v>
      </x:c>
      <x:c r="H195" t="str">
        <x:v>Apple Europe Limited</x:v>
      </x:c>
      <x:c r="I195" s="22" t="n">
        <x:v>11.5</x:v>
      </x:c>
      <x:c r="J195" t="str">
        <x:v>Worked</x:v>
      </x:c>
      <x:c r="K195" t="str">
        <x:v>Employee 103135; home branch Thurrock; assigned role Operative Porter | Deployment branch: Thurrock | Actual role: Operative Porter | Jobs: 400275 | Customers: Apple Europe Limited | Actual hours: 11.5; source records: 1</x:v>
      </x:c>
      <x:c r="L195" t="str">
        <x:v>Include</x:v>
      </x:c>
      <x:c r="M195"/>
      <x:c r="N195"/>
    </x:row>
    <x:row r="196">
      <x:c r="A196" t="str">
        <x:v>Cl Gaspar|2026-07-07</x:v>
      </x:c>
      <x:c r="B196" s="888" t="n">
        <x:v>46210</x:v>
      </x:c>
      <x:c r="C196" t="str">
        <x:v>Cl Gaspar</x:v>
      </x:c>
      <x:c r="D196" t="str">
        <x:v>Permanent</x:v>
      </x:c>
      <x:c r="E196" t="str">
        <x:v>Thurrock</x:v>
      </x:c>
      <x:c r="F196" t="str">
        <x:v>Operative Porter</x:v>
      </x:c>
      <x:c r="G196" t="str">
        <x:v>400275</x:v>
      </x:c>
      <x:c r="H196" t="str">
        <x:v>Apple Europe Limited</x:v>
      </x:c>
      <x:c r="I196" s="22" t="n">
        <x:v>11.5</x:v>
      </x:c>
      <x:c r="J196" t="str">
        <x:v>Worked</x:v>
      </x:c>
      <x:c r="K196" t="str">
        <x:v>Employee 103135; home branch Thurrock; assigned role Operative Porter | Deployment branch: Thurrock | Actual role: Operative Porter | Jobs: 400275 | Customers: Apple Europe Limited | Actual hours: 11.5; source records: 1</x:v>
      </x:c>
      <x:c r="L196" t="str">
        <x:v>Include</x:v>
      </x:c>
      <x:c r="M196"/>
      <x:c r="N196"/>
    </x:row>
    <x:row r="197">
      <x:c r="A197" t="str">
        <x:v>Cl Gaspar|2026-07-08</x:v>
      </x:c>
      <x:c r="B197" s="888" t="n">
        <x:v>46211</x:v>
      </x:c>
      <x:c r="C197" t="str">
        <x:v>Cl Gaspar</x:v>
      </x:c>
      <x:c r="D197" t="str">
        <x:v>Permanent</x:v>
      </x:c>
      <x:c r="E197" t="str">
        <x:v>Thurrock</x:v>
      </x:c>
      <x:c r="F197" t="str">
        <x:v>Operative Porter</x:v>
      </x:c>
      <x:c r="G197" t="str">
        <x:v>400275</x:v>
      </x:c>
      <x:c r="H197" t="str">
        <x:v>Apple Europe Limited</x:v>
      </x:c>
      <x:c r="I197" s="22" t="n">
        <x:v>11.5</x:v>
      </x:c>
      <x:c r="J197" t="str">
        <x:v>Worked</x:v>
      </x:c>
      <x:c r="K197" t="str">
        <x:v>Employee 103135; home branch Thurrock; assigned role Operative Porter | Deployment branch: Thurrock | Actual role: Operative Porter | Jobs: 400275 | Customers: Apple Europe Limited | Actual hours: 11.5; source records: 1</x:v>
      </x:c>
      <x:c r="L197" t="str">
        <x:v>Include</x:v>
      </x:c>
      <x:c r="M197"/>
      <x:c r="N197"/>
    </x:row>
    <x:row r="198">
      <x:c r="A198" t="str">
        <x:v>Cl Gaspar|2026-07-09</x:v>
      </x:c>
      <x:c r="B198" s="888" t="n">
        <x:v>46212</x:v>
      </x:c>
      <x:c r="C198" t="str">
        <x:v>Cl Gaspar</x:v>
      </x:c>
      <x:c r="D198" t="str">
        <x:v>Permanent</x:v>
      </x:c>
      <x:c r="E198" t="str">
        <x:v>Thurrock</x:v>
      </x:c>
      <x:c r="F198" t="str">
        <x:v>Operative Porter</x:v>
      </x:c>
      <x:c r="G198" t="str">
        <x:v>403270</x:v>
      </x:c>
      <x:c r="H198" t="str">
        <x:v>Protech Network Solutions</x:v>
      </x:c>
      <x:c r="I198" s="22" t="n">
        <x:v>11.5</x:v>
      </x:c>
      <x:c r="J198" t="str">
        <x:v>Worked</x:v>
      </x:c>
      <x:c r="K198" t="str">
        <x:v>Employee 103135; home branch Thurrock; assigned role Operative Porter | Deployment branch: Thurrock | Actual role: Operative Porter | Jobs: 403270 | Customers: Protech Network Solutions | Actual hours: 11.5; source records: 1</x:v>
      </x:c>
      <x:c r="L198" t="str">
        <x:v>Include</x:v>
      </x:c>
      <x:c r="M198"/>
      <x:c r="N198"/>
    </x:row>
    <x:row r="199">
      <x:c r="A199" t="str">
        <x:v>Cl Gaspar|2026-07-10</x:v>
      </x:c>
      <x:c r="B199" s="888" t="n">
        <x:v>46213</x:v>
      </x:c>
      <x:c r="C199" t="str">
        <x:v>Cl Gaspar</x:v>
      </x:c>
      <x:c r="D199" t="str">
        <x:v>Permanent</x:v>
      </x:c>
      <x:c r="E199" t="str">
        <x:v>Thurrock</x:v>
      </x:c>
      <x:c r="F199" t="str">
        <x:v>Operative Porter</x:v>
      </x:c>
      <x:c r="G199" t="str">
        <x:v>400288</x:v>
      </x:c>
      <x:c r="H199" t="str">
        <x:v>Apple Europe Limited</x:v>
      </x:c>
      <x:c r="I199" s="22" t="n">
        <x:v>11.5</x:v>
      </x:c>
      <x:c r="J199" t="str">
        <x:v>Worked</x:v>
      </x:c>
      <x:c r="K199" t="str">
        <x:v>Employee 103135; home branch Thurrock; assigned role Operative Porter | Deployment branch: Thurrock | Actual role: Operative Porter | Jobs: 400288 | Customers: Apple Europe Limited | Actual hours: 11.5; source records: 1</x:v>
      </x:c>
      <x:c r="L199" t="str">
        <x:v>Include</x:v>
      </x:c>
      <x:c r="M199"/>
      <x:c r="N199"/>
    </x:row>
    <x:row r="200">
      <x:c r="A200" t="str">
        <x:v>Cl Gaspar|2026-07-11</x:v>
      </x:c>
      <x:c r="B200" s="888" t="n">
        <x:v>46214</x:v>
      </x:c>
      <x:c r="C200" t="str">
        <x:v>Cl Gaspar</x:v>
      </x:c>
      <x:c r="D200" t="str">
        <x:v>Permanent</x:v>
      </x:c>
      <x:c r="E200" t="str">
        <x:v>Thurrock</x:v>
      </x:c>
      <x:c r="F200" t="str">
        <x:v>Operative Porter</x:v>
      </x:c>
      <x:c r="G200" t="str">
        <x:v>403271</x:v>
      </x:c>
      <x:c r="H200" t="str">
        <x:v>BNP Paribas Limited</x:v>
      </x:c>
      <x:c r="I200" s="22" t="n">
        <x:v>10.5</x:v>
      </x:c>
      <x:c r="J200" t="str">
        <x:v>Worked</x:v>
      </x:c>
      <x:c r="K200" t="str">
        <x:v>Employee 103135; home branch Thurrock; assigned role Operative Porter | Deployment branch: Thurrock | Actual role: Operative Porter | Jobs: 403271 | Customers: BNP Paribas Limited | Actual hours: 10.5; source records: 1</x:v>
      </x:c>
      <x:c r="L200" t="str">
        <x:v>Include</x:v>
      </x:c>
      <x:c r="M200"/>
      <x:c r="N200"/>
    </x:row>
    <x:row r="201">
      <x:c r="A201" t="str">
        <x:v>Cl Gaspar|2026-07-12</x:v>
      </x:c>
      <x:c r="B201" s="888" t="n">
        <x:v>46215</x:v>
      </x:c>
      <x:c r="C201" t="str">
        <x:v>Cl Gaspar</x:v>
      </x:c>
      <x:c r="D201" t="str">
        <x:v>Permanent</x:v>
      </x:c>
      <x:c r="E201" t="str">
        <x:v>Thurrock</x:v>
      </x:c>
      <x:c r="F201" t="str">
        <x:v>Operative Porter</x:v>
      </x:c>
      <x:c r="G201" t="str">
        <x:v>403271</x:v>
      </x:c>
      <x:c r="H201" t="str">
        <x:v>BNP Paribas Limited</x:v>
      </x:c>
      <x:c r="I201" s="22" t="n">
        <x:v>5.5</x:v>
      </x:c>
      <x:c r="J201" t="str">
        <x:v>Worked</x:v>
      </x:c>
      <x:c r="K201" t="str">
        <x:v>Employee 103135; home branch Thurrock; assigned role Operative Porter | Deployment branch: Thurrock | Actual role: Operative Porter | Jobs: 403271 | Customers: BNP Paribas Limited | Actual hours: 5.5; source records: 1</x:v>
      </x:c>
      <x:c r="L201" t="str">
        <x:v>Include</x:v>
      </x:c>
      <x:c r="M201"/>
      <x:c r="N201"/>
    </x:row>
    <x:row r="202">
      <x:c r="A202" t="str">
        <x:v>Cl Gaspar|2026-07-13</x:v>
      </x:c>
      <x:c r="B202" s="888" t="n">
        <x:v>46216</x:v>
      </x:c>
      <x:c r="C202" t="str">
        <x:v>Cl Gaspar</x:v>
      </x:c>
      <x:c r="D202" t="str">
        <x:v>Permanent</x:v>
      </x:c>
      <x:c r="E202" t="str">
        <x:v>Thurrock</x:v>
      </x:c>
      <x:c r="F202" t="str">
        <x:v>Operative Porter</x:v>
      </x:c>
      <x:c r="G202" t="str">
        <x:v>400033</x:v>
      </x:c>
      <x:c r="H202" t="str">
        <x:v>Ministry of Defence</x:v>
      </x:c>
      <x:c r="I202" s="22" t="n">
        <x:v>15</x:v>
      </x:c>
      <x:c r="J202" t="str">
        <x:v>Worked</x:v>
      </x:c>
      <x:c r="K202" t="str">
        <x:v>Employee 103135; home branch Thurrock; assigned role Operative Porter | Deployment branch: Thurrock | Actual role: Operative Porter | Jobs: 400033 | Customers: Ministry of Defence | Actual hours: 15.0; source records: 1</x:v>
      </x:c>
      <x:c r="L202" t="str">
        <x:v>Include</x:v>
      </x:c>
      <x:c r="M202"/>
      <x:c r="N202"/>
    </x:row>
    <x:row r="203">
      <x:c r="A203" t="str">
        <x:v>Cl Gaspar|2026-07-14</x:v>
      </x:c>
      <x:c r="B203" s="888" t="n">
        <x:v>46217</x:v>
      </x:c>
      <x:c r="C203" t="str">
        <x:v>Cl Gaspar</x:v>
      </x:c>
      <x:c r="D203" t="str">
        <x:v>Permanent</x:v>
      </x:c>
      <x:c r="E203" t="str">
        <x:v>Thurrock</x:v>
      </x:c>
      <x:c r="F203" t="str">
        <x:v>Operative Porter</x:v>
      </x:c>
      <x:c r="G203" t="str">
        <x:v>400033</x:v>
      </x:c>
      <x:c r="H203" t="str">
        <x:v>Ministry of Defence</x:v>
      </x:c>
      <x:c r="I203" s="22" t="n">
        <x:v>16.5</x:v>
      </x:c>
      <x:c r="J203" t="str">
        <x:v>Worked</x:v>
      </x:c>
      <x:c r="K203" t="str">
        <x:v>Employee 103135; home branch Thurrock; assigned role Operative Porter | Deployment branch: Thurrock | Actual role: Operative Porter | Jobs: 400033 | Customers: Ministry of Defence | Actual hours: 16.5; source records: 1</x:v>
      </x:c>
      <x:c r="L203" t="str">
        <x:v>Include</x:v>
      </x:c>
      <x:c r="M203"/>
      <x:c r="N203"/>
    </x:row>
    <x:row r="204">
      <x:c r="A204" t="str">
        <x:v>Cl Gaspar|2026-07-15</x:v>
      </x:c>
      <x:c r="B204" s="888" t="n">
        <x:v>46218</x:v>
      </x:c>
      <x:c r="C204" t="str">
        <x:v>Cl Gaspar</x:v>
      </x:c>
      <x:c r="D204" t="str">
        <x:v>Permanent</x:v>
      </x:c>
      <x:c r="E204" t="str">
        <x:v>Thurrock</x:v>
      </x:c>
      <x:c r="F204" t="str">
        <x:v>Operative Porter</x:v>
      </x:c>
      <x:c r="G204" t="str">
        <x:v>400033</x:v>
      </x:c>
      <x:c r="H204" t="str">
        <x:v>Ministry of Defence</x:v>
      </x:c>
      <x:c r="I204" s="22" t="n">
        <x:v>9.5</x:v>
      </x:c>
      <x:c r="J204" t="str">
        <x:v>Worked</x:v>
      </x:c>
      <x:c r="K204" t="str">
        <x:v>Employee 103135; home branch Thurrock; assigned role Operative Porter | Deployment branch: Thurrock | Actual role: Operative Porter | Jobs: 400033 | Customers: Ministry of Defence | Actual hours: 9.5; source records: 1</x:v>
      </x:c>
      <x:c r="L204" t="str">
        <x:v>Include</x:v>
      </x:c>
      <x:c r="M204"/>
      <x:c r="N204"/>
    </x:row>
    <x:row r="205">
      <x:c r="A205" t="str">
        <x:v>Cl Gaspar|2026-07-16</x:v>
      </x:c>
      <x:c r="B205" s="888" t="n">
        <x:v>46219</x:v>
      </x:c>
      <x:c r="C205" t="str">
        <x:v>Cl Gaspar</x:v>
      </x:c>
      <x:c r="D205" t="str">
        <x:v>Permanent</x:v>
      </x:c>
      <x:c r="E205" t="str">
        <x:v>Thurrock</x:v>
      </x:c>
      <x:c r="F205" t="str">
        <x:v>Operative Porter</x:v>
      </x:c>
      <x:c r="G205" t="str">
        <x:v>400033</x:v>
      </x:c>
      <x:c r="H205" t="str">
        <x:v>Ministry of Defence</x:v>
      </x:c>
      <x:c r="I205" s="22" t="n">
        <x:v>15</x:v>
      </x:c>
      <x:c r="J205" t="str">
        <x:v>Worked</x:v>
      </x:c>
      <x:c r="K205" t="str">
        <x:v>Employee 103135; home branch Thurrock; assigned role Operative Porter | Deployment branch: Thurrock | Actual role: Operative Porter | Jobs: 400033 | Customers: Ministry of Defence | Actual hours: 15.0; source records: 1</x:v>
      </x:c>
      <x:c r="L205" t="str">
        <x:v>Include</x:v>
      </x:c>
      <x:c r="M205"/>
      <x:c r="N205"/>
    </x:row>
    <x:row r="206">
      <x:c r="A206" t="str">
        <x:v>D Headland|2026-07-01</x:v>
      </x:c>
      <x:c r="B206" s="888" t="n">
        <x:v>46204</x:v>
      </x:c>
      <x:c r="C206" t="str">
        <x:v>D Headland</x:v>
      </x:c>
      <x:c r="D206" t="str">
        <x:v>Permanent</x:v>
      </x:c>
      <x:c r="E206" t="str">
        <x:v>Thurrock</x:v>
      </x:c>
      <x:c r="F206" t="str">
        <x:v>Operative Porter</x:v>
      </x:c>
      <x:c r="G206" t="str">
        <x:v>400275</x:v>
      </x:c>
      <x:c r="H206" t="str">
        <x:v>Apple Europe Limited</x:v>
      </x:c>
      <x:c r="I206" s="22" t="n">
        <x:v>11.5</x:v>
      </x:c>
      <x:c r="J206" t="str">
        <x:v>Worked</x:v>
      </x:c>
      <x:c r="K206" t="str">
        <x:v>Employee 1504; home branch Thurrock; assigned role Operative Porter | Deployment branch: Thurrock | Actual role: Operative Skilled | Jobs: 400275 | Customers: Apple Europe Limited | Actual hours: 11.5; source records: 1</x:v>
      </x:c>
      <x:c r="L206" t="str">
        <x:v>Include</x:v>
      </x:c>
      <x:c r="M206"/>
      <x:c r="N206"/>
    </x:row>
    <x:row r="207">
      <x:c r="A207" t="str">
        <x:v>D Headland|2026-07-02</x:v>
      </x:c>
      <x:c r="B207" s="888" t="n">
        <x:v>46205</x:v>
      </x:c>
      <x:c r="C207" t="str">
        <x:v>D Headland</x:v>
      </x:c>
      <x:c r="D207" t="str">
        <x:v>Permanent</x:v>
      </x:c>
      <x:c r="E207" t="str">
        <x:v>Thurrock</x:v>
      </x:c>
      <x:c r="F207" t="str">
        <x:v>Operative Porter</x:v>
      </x:c>
      <x:c r="G207" t="str">
        <x:v>400275</x:v>
      </x:c>
      <x:c r="H207" t="str">
        <x:v>Apple Europe Limited</x:v>
      </x:c>
      <x:c r="I207" s="22" t="n">
        <x:v>11.5</x:v>
      </x:c>
      <x:c r="J207" t="str">
        <x:v>Worked</x:v>
      </x:c>
      <x:c r="K207" t="str">
        <x:v>Employee 1504; home branch Thurrock; assigned role Operative Porter | Deployment branch: Thurrock | Actual role: Operative Skilled | Jobs: 400275 | Customers: Apple Europe Limited | Actual hours: 11.5; source records: 1</x:v>
      </x:c>
      <x:c r="L207" t="str">
        <x:v>Include</x:v>
      </x:c>
      <x:c r="M207"/>
      <x:c r="N207"/>
    </x:row>
    <x:row r="208">
      <x:c r="A208" t="str">
        <x:v>D Headland|2026-07-03</x:v>
      </x:c>
      <x:c r="B208" s="888" t="n">
        <x:v>46206</x:v>
      </x:c>
      <x:c r="C208" t="str">
        <x:v>D Headland</x:v>
      </x:c>
      <x:c r="D208" t="str">
        <x:v>Permanent</x:v>
      </x:c>
      <x:c r="E208" t="str">
        <x:v>Thurrock</x:v>
      </x:c>
      <x:c r="F208" t="str">
        <x:v>Operative Porter</x:v>
      </x:c>
      <x:c r="G208" t="str">
        <x:v>402765</x:v>
      </x:c>
      <x:c r="H208" t="str">
        <x:v>Apple Europe Ltd</x:v>
      </x:c>
      <x:c r="I208" s="22" t="n">
        <x:v>11.5</x:v>
      </x:c>
      <x:c r="J208" t="str">
        <x:v>Worked</x:v>
      </x:c>
      <x:c r="K208" t="str">
        <x:v>Employee 1504; home branch Thurrock; assigned role Operative Porter | Deployment branch: Thurrock | Actual role: Operative Skilled | Jobs: 402765 | Customers: Apple Europe Ltd | Actual hours: 11.5; source records: 1</x:v>
      </x:c>
      <x:c r="L208" t="str">
        <x:v>Include</x:v>
      </x:c>
      <x:c r="M208"/>
      <x:c r="N208"/>
    </x:row>
    <x:row r="209">
      <x:c r="A209" t="str">
        <x:v>D Headland|2026-07-04</x:v>
      </x:c>
      <x:c r="B209" s="888" t="n">
        <x:v>46207</x:v>
      </x:c>
      <x:c r="C209" t="str">
        <x:v>D Headland</x:v>
      </x:c>
      <x:c r="D209" t="str">
        <x:v>Permanent</x:v>
      </x:c>
      <x:c r="E209" t="str">
        <x:v>Thurrock</x:v>
      </x:c>
      <x:c r="F209" t="str">
        <x:v>Operative Porter</x:v>
      </x:c>
      <x:c r="G209" t="str">
        <x:v>402765</x:v>
      </x:c>
      <x:c r="H209" t="str">
        <x:v>Apple Europe Ltd</x:v>
      </x:c>
      <x:c r="I209" s="22" t="n">
        <x:v>8.5</x:v>
      </x:c>
      <x:c r="J209" t="str">
        <x:v>Worked</x:v>
      </x:c>
      <x:c r="K209" t="str">
        <x:v>Employee 1504; home branch Thurrock; assigned role Operative Porter | Deployment branch: Thurrock | Actual role: Operative Skilled | Jobs: 402765 | Customers: Apple Europe Ltd | Actual hours: 8.5; source records: 1</x:v>
      </x:c>
      <x:c r="L209" t="str">
        <x:v>Include</x:v>
      </x:c>
      <x:c r="M209"/>
      <x:c r="N209"/>
    </x:row>
    <x:row r="210">
      <x:c r="A210" t="str">
        <x:v>D Headland|2026-07-07</x:v>
      </x:c>
      <x:c r="B210" s="888" t="n">
        <x:v>46210</x:v>
      </x:c>
      <x:c r="C210" t="str">
        <x:v>D Headland</x:v>
      </x:c>
      <x:c r="D210" t="str">
        <x:v>Permanent</x:v>
      </x:c>
      <x:c r="E210" t="str">
        <x:v>Thurrock</x:v>
      </x:c>
      <x:c r="F210" t="str">
        <x:v>Operative Porter</x:v>
      </x:c>
      <x:c r="G210" t="str">
        <x:v>400275</x:v>
      </x:c>
      <x:c r="H210" t="str">
        <x:v>Apple Europe Limited</x:v>
      </x:c>
      <x:c r="I210" s="22" t="n">
        <x:v>11.5</x:v>
      </x:c>
      <x:c r="J210" t="str">
        <x:v>Worked</x:v>
      </x:c>
      <x:c r="K210" t="str">
        <x:v>Employee 1504; home branch Thurrock; assigned role Operative Porter | Deployment branch: Thurrock | Actual role: Operative Skilled | Jobs: 400275 | Customers: Apple Europe Limited | Actual hours: 11.5; source records: 1</x:v>
      </x:c>
      <x:c r="L210" t="str">
        <x:v>Include</x:v>
      </x:c>
      <x:c r="M210"/>
      <x:c r="N210"/>
    </x:row>
    <x:row r="211">
      <x:c r="A211" t="str">
        <x:v>D Headland|2026-07-08</x:v>
      </x:c>
      <x:c r="B211" s="888" t="n">
        <x:v>46211</x:v>
      </x:c>
      <x:c r="C211" t="str">
        <x:v>D Headland</x:v>
      </x:c>
      <x:c r="D211" t="str">
        <x:v>Permanent</x:v>
      </x:c>
      <x:c r="E211" t="str">
        <x:v>Thurrock</x:v>
      </x:c>
      <x:c r="F211" t="str">
        <x:v>Operative Porter</x:v>
      </x:c>
      <x:c r="G211" t="str">
        <x:v>400275</x:v>
      </x:c>
      <x:c r="H211" t="str">
        <x:v>Apple Europe Limited</x:v>
      </x:c>
      <x:c r="I211" s="22" t="n">
        <x:v>11.5</x:v>
      </x:c>
      <x:c r="J211" t="str">
        <x:v>Worked</x:v>
      </x:c>
      <x:c r="K211" t="str">
        <x:v>Employee 1504; home branch Thurrock; assigned role Operative Porter | Deployment branch: Thurrock | Actual role: Operative Skilled | Jobs: 400275 | Customers: Apple Europe Limited | Actual hours: 11.5; source records: 1</x:v>
      </x:c>
      <x:c r="L211" t="str">
        <x:v>Include</x:v>
      </x:c>
      <x:c r="M211"/>
      <x:c r="N211"/>
    </x:row>
    <x:row r="212">
      <x:c r="A212" t="str">
        <x:v>D Headland|2026-07-09</x:v>
      </x:c>
      <x:c r="B212" s="888" t="n">
        <x:v>46212</x:v>
      </x:c>
      <x:c r="C212" t="str">
        <x:v>D Headland</x:v>
      </x:c>
      <x:c r="D212" t="str">
        <x:v>Permanent</x:v>
      </x:c>
      <x:c r="E212" t="str">
        <x:v>Thurrock</x:v>
      </x:c>
      <x:c r="F212" t="str">
        <x:v>Operative Porter</x:v>
      </x:c>
      <x:c r="G212" t="str">
        <x:v>400275</x:v>
      </x:c>
      <x:c r="H212" t="str">
        <x:v>Apple Europe Limited</x:v>
      </x:c>
      <x:c r="I212" s="22" t="n">
        <x:v>11.5</x:v>
      </x:c>
      <x:c r="J212" t="str">
        <x:v>Worked</x:v>
      </x:c>
      <x:c r="K212" t="str">
        <x:v>Employee 1504; home branch Thurrock; assigned role Operative Porter | Deployment branch: Thurrock | Actual role: Operative Skilled | Jobs: 400275 | Customers: Apple Europe Limited | Actual hours: 11.5; source records: 1</x:v>
      </x:c>
      <x:c r="L212" t="str">
        <x:v>Include</x:v>
      </x:c>
      <x:c r="M212"/>
      <x:c r="N212"/>
    </x:row>
    <x:row r="213">
      <x:c r="A213" t="str">
        <x:v>D Headland|2026-07-10</x:v>
      </x:c>
      <x:c r="B213" s="888" t="n">
        <x:v>46213</x:v>
      </x:c>
      <x:c r="C213" t="str">
        <x:v>D Headland</x:v>
      </x:c>
      <x:c r="D213" t="str">
        <x:v>Permanent</x:v>
      </x:c>
      <x:c r="E213" t="str">
        <x:v>Thurrock</x:v>
      </x:c>
      <x:c r="F213" t="str">
        <x:v>Operative Porter</x:v>
      </x:c>
      <x:c r="G213" t="str">
        <x:v>400275</x:v>
      </x:c>
      <x:c r="H213" t="str">
        <x:v>Apple Europe Limited</x:v>
      </x:c>
      <x:c r="I213" s="22" t="n">
        <x:v>11.5</x:v>
      </x:c>
      <x:c r="J213" t="str">
        <x:v>Worked</x:v>
      </x:c>
      <x:c r="K213" t="str">
        <x:v>Employee 1504; home branch Thurrock; assigned role Operative Porter | Deployment branch: Thurrock | Actual role: Operative Skilled | Jobs: 400275 | Customers: Apple Europe Limited | Actual hours: 11.5; source records: 1</x:v>
      </x:c>
      <x:c r="L213" t="str">
        <x:v>Include</x:v>
      </x:c>
      <x:c r="M213"/>
      <x:c r="N213"/>
    </x:row>
    <x:row r="214">
      <x:c r="A214" t="str">
        <x:v>D Headland|2026-07-13</x:v>
      </x:c>
      <x:c r="B214" s="888" t="n">
        <x:v>46216</x:v>
      </x:c>
      <x:c r="C214" t="str">
        <x:v>D Headland</x:v>
      </x:c>
      <x:c r="D214" t="str">
        <x:v>Permanent</x:v>
      </x:c>
      <x:c r="E214" t="str">
        <x:v>Thurrock</x:v>
      </x:c>
      <x:c r="F214" t="str">
        <x:v>Operative Porter</x:v>
      </x:c>
      <x:c r="G214" t="str">
        <x:v>403324</x:v>
      </x:c>
      <x:c r="H214" t="str">
        <x:v>Apple Europe Ltd</x:v>
      </x:c>
      <x:c r="I214" s="22" t="n">
        <x:v>11.5</x:v>
      </x:c>
      <x:c r="J214" t="str">
        <x:v>Worked</x:v>
      </x:c>
      <x:c r="K214" t="str">
        <x:v>Employee 1504; home branch Thurrock; assigned role Operative Porter | Deployment branch: Thurrock | Actual role: Operative Skilled | Jobs: 403324 | Customers: Apple Europe Ltd | Actual hours: 11.5; source records: 1</x:v>
      </x:c>
      <x:c r="L214" t="str">
        <x:v>Include</x:v>
      </x:c>
      <x:c r="M214"/>
      <x:c r="N214"/>
    </x:row>
    <x:row r="215">
      <x:c r="A215" t="str">
        <x:v>D Headland|2026-07-14</x:v>
      </x:c>
      <x:c r="B215" s="888" t="n">
        <x:v>46217</x:v>
      </x:c>
      <x:c r="C215" t="str">
        <x:v>D Headland</x:v>
      </x:c>
      <x:c r="D215" t="str">
        <x:v>Permanent</x:v>
      </x:c>
      <x:c r="E215" t="str">
        <x:v>Thurrock</x:v>
      </x:c>
      <x:c r="F215" t="str">
        <x:v>Operative Porter</x:v>
      </x:c>
      <x:c r="G215" t="str">
        <x:v>400275</x:v>
      </x:c>
      <x:c r="H215" t="str">
        <x:v>Apple Europe Limited</x:v>
      </x:c>
      <x:c r="I215" s="22" t="n">
        <x:v>11.5</x:v>
      </x:c>
      <x:c r="J215" t="str">
        <x:v>Worked</x:v>
      </x:c>
      <x:c r="K215" t="str">
        <x:v>Employee 1504; home branch Thurrock; assigned role Operative Porter | Deployment branch: Thurrock | Actual role: Operative Skilled | Jobs: 400275 | Customers: Apple Europe Limited | Actual hours: 11.5; source records: 1</x:v>
      </x:c>
      <x:c r="L215" t="str">
        <x:v>Include</x:v>
      </x:c>
      <x:c r="M215"/>
      <x:c r="N215"/>
    </x:row>
    <x:row r="216">
      <x:c r="A216" t="str">
        <x:v>D Headland|2026-07-15</x:v>
      </x:c>
      <x:c r="B216" s="888" t="n">
        <x:v>46218</x:v>
      </x:c>
      <x:c r="C216" t="str">
        <x:v>D Headland</x:v>
      </x:c>
      <x:c r="D216" t="str">
        <x:v>Permanent</x:v>
      </x:c>
      <x:c r="E216" t="str">
        <x:v>Thurrock</x:v>
      </x:c>
      <x:c r="F216" t="str">
        <x:v>Operative Porter</x:v>
      </x:c>
      <x:c r="G216" t="str">
        <x:v>400275</x:v>
      </x:c>
      <x:c r="H216" t="str">
        <x:v>Apple Europe Limited</x:v>
      </x:c>
      <x:c r="I216" s="22" t="n">
        <x:v>11.5</x:v>
      </x:c>
      <x:c r="J216" t="str">
        <x:v>Worked</x:v>
      </x:c>
      <x:c r="K216" t="str">
        <x:v>Employee 1504; home branch Thurrock; assigned role Operative Porter | Deployment branch: Thurrock | Actual role: Operative Skilled | Jobs: 400275 | Customers: Apple Europe Limited | Actual hours: 11.5; source records: 1</x:v>
      </x:c>
      <x:c r="L216" t="str">
        <x:v>Include</x:v>
      </x:c>
      <x:c r="M216"/>
      <x:c r="N216"/>
    </x:row>
    <x:row r="217">
      <x:c r="A217" t="str">
        <x:v>D Headland|2026-07-16</x:v>
      </x:c>
      <x:c r="B217" s="888" t="n">
        <x:v>46219</x:v>
      </x:c>
      <x:c r="C217" t="str">
        <x:v>D Headland</x:v>
      </x:c>
      <x:c r="D217" t="str">
        <x:v>Permanent</x:v>
      </x:c>
      <x:c r="E217" t="str">
        <x:v>Thurrock</x:v>
      </x:c>
      <x:c r="F217" t="str">
        <x:v>Operative Porter</x:v>
      </x:c>
      <x:c r="G217" t="str">
        <x:v>400275, 403324</x:v>
      </x:c>
      <x:c r="H217" t="str">
        <x:v>Apple Europe Limited; Apple Europe Ltd</x:v>
      </x:c>
      <x:c r="I217" s="22" t="n">
        <x:v>13.5</x:v>
      </x:c>
      <x:c r="J217" t="str">
        <x:v>Worked — 2 records</x:v>
      </x:c>
      <x:c r="K217" t="str">
        <x:v>Employee 1504; home branch Thurrock; assigned role Operative Porter | Deployment branch: Thurrock | Actual role: Operative Skilled | Jobs: 400275, 403324 | Customers: Apple Europe Limited; Apple Europe Ltd | Actual hours: 13.5; source records: 2</x:v>
      </x:c>
      <x:c r="L217" t="str">
        <x:v>Include</x:v>
      </x:c>
      <x:c r="M217"/>
      <x:c r="N217"/>
    </x:row>
    <x:row r="218">
      <x:c r="A218" t="str">
        <x:v>D Hodgson (B)|2026-07-01</x:v>
      </x:c>
      <x:c r="B218" s="888" t="n">
        <x:v>46204</x:v>
      </x:c>
      <x:c r="C218" t="str">
        <x:v>D Hodgson (B)</x:v>
      </x:c>
      <x:c r="D218" t="str">
        <x:v>Permanent</x:v>
      </x:c>
      <x:c r="E218" t="str">
        <x:v>Thurrock</x:v>
      </x:c>
      <x:c r="F218" t="str">
        <x:v>Operative Skilled</x:v>
      </x:c>
      <x:c r="G218" t="str">
        <x:v>400315</x:v>
      </x:c>
      <x:c r="H218" t="str">
        <x:v>Accenture UK Ltd</x:v>
      </x:c>
      <x:c r="I218" s="22" t="n">
        <x:v>6.5</x:v>
      </x:c>
      <x:c r="J218" t="str">
        <x:v>Worked</x:v>
      </x:c>
      <x:c r="K218" t="str">
        <x:v>Employee 1508; home branch Thurrock; assigned role Operative Skilled | Deployment branch: Thurrock | Actual role: Operative Porter | Jobs: 400315 | Customers: Accenture UK Ltd | Actual hours: 6.5; source records: 1</x:v>
      </x:c>
      <x:c r="L218" t="str">
        <x:v>Include</x:v>
      </x:c>
      <x:c r="M218"/>
      <x:c r="N218"/>
    </x:row>
    <x:row r="219">
      <x:c r="A219" t="str">
        <x:v>D Hodgson (B)|2026-07-02</x:v>
      </x:c>
      <x:c r="B219" s="888" t="n">
        <x:v>46205</x:v>
      </x:c>
      <x:c r="C219" t="str">
        <x:v>D Hodgson (B)</x:v>
      </x:c>
      <x:c r="D219" t="str">
        <x:v>Permanent</x:v>
      </x:c>
      <x:c r="E219" t="str">
        <x:v>Thurrock</x:v>
      </x:c>
      <x:c r="F219" t="str">
        <x:v>Operative Skilled</x:v>
      </x:c>
      <x:c r="G219" t="str">
        <x:v>403143</x:v>
      </x:c>
      <x:c r="H219" t="str">
        <x:v>Societe Generale</x:v>
      </x:c>
      <x:c r="I219" s="22" t="n">
        <x:v>8</x:v>
      </x:c>
      <x:c r="J219" t="str">
        <x:v>Worked</x:v>
      </x:c>
      <x:c r="K219" t="str">
        <x:v>Employee 1508; home branch Thurrock; assigned role Operative Skilled | Deployment branch: Thurrock | Actual role: Operative Skilled | Jobs: 403143 | Customers: Societe Generale | Actual hours: 8.0; source records: 1</x:v>
      </x:c>
      <x:c r="L219" t="str">
        <x:v>Include</x:v>
      </x:c>
      <x:c r="M219"/>
      <x:c r="N219"/>
    </x:row>
    <x:row r="220">
      <x:c r="A220" t="str">
        <x:v>D Hodgson (B)|2026-07-03</x:v>
      </x:c>
      <x:c r="B220" s="888" t="n">
        <x:v>46206</x:v>
      </x:c>
      <x:c r="C220" t="str">
        <x:v>D Hodgson (B)</x:v>
      </x:c>
      <x:c r="D220" t="str">
        <x:v>Permanent</x:v>
      </x:c>
      <x:c r="E220" t="str">
        <x:v>Thurrock</x:v>
      </x:c>
      <x:c r="F220" t="str">
        <x:v>Operative Skilled</x:v>
      </x:c>
      <x:c r="G220" t="str">
        <x:v>403065</x:v>
      </x:c>
      <x:c r="H220" t="str">
        <x:v>Tetteh/Miss Freda</x:v>
      </x:c>
      <x:c r="I220" s="22" t="n">
        <x:v>7</x:v>
      </x:c>
      <x:c r="J220" t="str">
        <x:v>Worked</x:v>
      </x:c>
      <x:c r="K220" t="str">
        <x:v>Employee 1508; home branch Thurrock; assigned role Operative Skilled | Deployment branch: Thurrock | Actual role: Operative Skilled | Jobs: 403065 | Customers: Tetteh/Miss Freda | Actual hours: 7.0; source records: 1</x:v>
      </x:c>
      <x:c r="L220" t="str">
        <x:v>Include</x:v>
      </x:c>
      <x:c r="M220"/>
      <x:c r="N220"/>
    </x:row>
    <x:row r="221">
      <x:c r="A221" t="str">
        <x:v>D Hodgson (B)|2026-07-06</x:v>
      </x:c>
      <x:c r="B221" s="888" t="n">
        <x:v>46209</x:v>
      </x:c>
      <x:c r="C221" t="str">
        <x:v>D Hodgson (B)</x:v>
      </x:c>
      <x:c r="D221" t="str">
        <x:v>Permanent</x:v>
      </x:c>
      <x:c r="E221" t="str">
        <x:v>Thurrock</x:v>
      </x:c>
      <x:c r="F221" t="str">
        <x:v>Operative Skilled</x:v>
      </x:c>
      <x:c r="G221" t="str">
        <x:v>402908</x:v>
      </x:c>
      <x:c r="H221" t="str">
        <x:v>UBS Investment Bank</x:v>
      </x:c>
      <x:c r="I221" s="22" t="n">
        <x:v>8.5</x:v>
      </x:c>
      <x:c r="J221" t="str">
        <x:v>Worked</x:v>
      </x:c>
      <x:c r="K221" t="str">
        <x:v>Employee 1508; home branch Thurrock; assigned role Operative Skilled | Deployment branch: Thurrock | Actual role: Operative Skilled | Jobs: 402908 | Customers: UBS Investment Bank | Actual hours: 8.5; source records: 1</x:v>
      </x:c>
      <x:c r="L221" t="str">
        <x:v>Include</x:v>
      </x:c>
      <x:c r="M221"/>
      <x:c r="N221"/>
    </x:row>
    <x:row r="222">
      <x:c r="A222" t="str">
        <x:v>D Hodgson (B)|2026-07-07</x:v>
      </x:c>
      <x:c r="B222" s="888" t="n">
        <x:v>46210</x:v>
      </x:c>
      <x:c r="C222" t="str">
        <x:v>D Hodgson (B)</x:v>
      </x:c>
      <x:c r="D222" t="str">
        <x:v>Permanent</x:v>
      </x:c>
      <x:c r="E222" t="str">
        <x:v>Thurrock</x:v>
      </x:c>
      <x:c r="F222" t="str">
        <x:v>Operative Skilled</x:v>
      </x:c>
      <x:c r="G222" t="str">
        <x:v>402908</x:v>
      </x:c>
      <x:c r="H222" t="str">
        <x:v>UBS Investment Bank</x:v>
      </x:c>
      <x:c r="I222" s="22" t="n">
        <x:v>8.5</x:v>
      </x:c>
      <x:c r="J222" t="str">
        <x:v>Worked</x:v>
      </x:c>
      <x:c r="K222" t="str">
        <x:v>Employee 1508; home branch Thurrock; assigned role Operative Skilled | Deployment branch: Thurrock | Actual role: Operative Skilled | Jobs: 402908 | Customers: UBS Investment Bank | Actual hours: 8.5; source records: 1</x:v>
      </x:c>
      <x:c r="L222" t="str">
        <x:v>Include</x:v>
      </x:c>
      <x:c r="M222"/>
      <x:c r="N222"/>
    </x:row>
    <x:row r="223">
      <x:c r="A223" t="str">
        <x:v>D Hodgson (B)|2026-07-08</x:v>
      </x:c>
      <x:c r="B223" s="888" t="n">
        <x:v>46211</x:v>
      </x:c>
      <x:c r="C223" t="str">
        <x:v>D Hodgson (B)</x:v>
      </x:c>
      <x:c r="D223" t="str">
        <x:v>Permanent</x:v>
      </x:c>
      <x:c r="E223" t="str">
        <x:v>Thurrock</x:v>
      </x:c>
      <x:c r="F223" t="str">
        <x:v>Operative Skilled</x:v>
      </x:c>
      <x:c r="G223" t="str">
        <x:v>402908</x:v>
      </x:c>
      <x:c r="H223" t="str">
        <x:v>UBS Investment Bank</x:v>
      </x:c>
      <x:c r="I223" s="22" t="n">
        <x:v>8.5</x:v>
      </x:c>
      <x:c r="J223" t="str">
        <x:v>Worked</x:v>
      </x:c>
      <x:c r="K223" t="str">
        <x:v>Employee 1508; home branch Thurrock; assigned role Operative Skilled | Deployment branch: Thurrock | Actual role: Operative Skilled | Jobs: 402908 | Customers: UBS Investment Bank | Actual hours: 8.5; source records: 1</x:v>
      </x:c>
      <x:c r="L223" t="str">
        <x:v>Include</x:v>
      </x:c>
      <x:c r="M223"/>
      <x:c r="N223"/>
    </x:row>
    <x:row r="224">
      <x:c r="A224" t="str">
        <x:v>D Hodgson (B)|2026-07-09</x:v>
      </x:c>
      <x:c r="B224" s="888" t="n">
        <x:v>46212</x:v>
      </x:c>
      <x:c r="C224" t="str">
        <x:v>D Hodgson (B)</x:v>
      </x:c>
      <x:c r="D224" t="str">
        <x:v>Permanent</x:v>
      </x:c>
      <x:c r="E224" t="str">
        <x:v>Thurrock</x:v>
      </x:c>
      <x:c r="F224" t="str">
        <x:v>Operative Skilled</x:v>
      </x:c>
      <x:c r="G224" t="str">
        <x:v>402908</x:v>
      </x:c>
      <x:c r="H224" t="str">
        <x:v>UBS Investment Bank</x:v>
      </x:c>
      <x:c r="I224" s="22" t="n">
        <x:v>8</x:v>
      </x:c>
      <x:c r="J224" t="str">
        <x:v>Worked</x:v>
      </x:c>
      <x:c r="K224" t="str">
        <x:v>Employee 1508; home branch Thurrock; assigned role Operative Skilled | Deployment branch: Thurrock | Actual role: Operative Skilled | Jobs: 402908 | Customers: UBS Investment Bank | Actual hours: 8.0; source records: 1</x:v>
      </x:c>
      <x:c r="L224" t="str">
        <x:v>Include</x:v>
      </x:c>
      <x:c r="M224"/>
      <x:c r="N224"/>
    </x:row>
    <x:row r="225">
      <x:c r="A225" t="str">
        <x:v>D Hodgson (B)|2026-07-10</x:v>
      </x:c>
      <x:c r="B225" s="888" t="n">
        <x:v>46213</x:v>
      </x:c>
      <x:c r="C225" t="str">
        <x:v>D Hodgson (B)</x:v>
      </x:c>
      <x:c r="D225" t="str">
        <x:v>Permanent</x:v>
      </x:c>
      <x:c r="E225" t="str">
        <x:v>Thurrock</x:v>
      </x:c>
      <x:c r="F225" t="str">
        <x:v>Operative Skilled</x:v>
      </x:c>
      <x:c r="G225" t="str">
        <x:v>402467</x:v>
      </x:c>
      <x:c r="H225" t="str">
        <x:v>Lumor/Mawuena</x:v>
      </x:c>
      <x:c r="I225" s="22" t="n">
        <x:v>8</x:v>
      </x:c>
      <x:c r="J225" t="str">
        <x:v>Worked</x:v>
      </x:c>
      <x:c r="K225" t="str">
        <x:v>Employee 1508; home branch Thurrock; assigned role Operative Skilled | Deployment branch: Thurrock | Actual role: Operative Porter | Jobs: 402467 | Customers: Lumor/Mawuena | Actual hours: 8.0; source records: 1</x:v>
      </x:c>
      <x:c r="L225" t="str">
        <x:v>Include</x:v>
      </x:c>
      <x:c r="M225"/>
      <x:c r="N225"/>
    </x:row>
    <x:row r="226">
      <x:c r="A226" t="str">
        <x:v>D Hodgson (B)|2026-07-11</x:v>
      </x:c>
      <x:c r="B226" s="888" t="n">
        <x:v>46214</x:v>
      </x:c>
      <x:c r="C226" t="str">
        <x:v>D Hodgson (B)</x:v>
      </x:c>
      <x:c r="D226" t="str">
        <x:v>Permanent</x:v>
      </x:c>
      <x:c r="E226" t="str">
        <x:v>Thurrock</x:v>
      </x:c>
      <x:c r="F226" t="str">
        <x:v>Operative Skilled</x:v>
      </x:c>
      <x:c r="G226" t="str">
        <x:v>403312</x:v>
      </x:c>
      <x:c r="H226" t="str">
        <x:v>UBS Investment Bank</x:v>
      </x:c>
      <x:c r="I226" s="22" t="n">
        <x:v>6.5</x:v>
      </x:c>
      <x:c r="J226" t="str">
        <x:v>Worked</x:v>
      </x:c>
      <x:c r="K226" t="str">
        <x:v>Employee 1508; home branch Thurrock; assigned role Operative Skilled | Deployment branch: Thurrock | Actual role: Operative Skilled | Jobs: 403312 | Customers: UBS Investment Bank | Actual hours: 6.5; source records: 1</x:v>
      </x:c>
      <x:c r="L226" t="str">
        <x:v>Include</x:v>
      </x:c>
      <x:c r="M226"/>
      <x:c r="N226"/>
    </x:row>
    <x:row r="227">
      <x:c r="A227" t="str">
        <x:v>D Hodgson (B)|2026-07-13</x:v>
      </x:c>
      <x:c r="B227" s="888" t="n">
        <x:v>46216</x:v>
      </x:c>
      <x:c r="C227" t="str">
        <x:v>D Hodgson (B)</x:v>
      </x:c>
      <x:c r="D227" t="str">
        <x:v>Permanent</x:v>
      </x:c>
      <x:c r="E227" t="str">
        <x:v>Thurrock</x:v>
      </x:c>
      <x:c r="F227" t="str">
        <x:v>Operative Skilled</x:v>
      </x:c>
      <x:c r="G227" t="str">
        <x:v>398446</x:v>
      </x:c>
      <x:c r="H227" t="str">
        <x:v>Royal Entomological society</x:v>
      </x:c>
      <x:c r="I227" s="22" t="n">
        <x:v>8.5</x:v>
      </x:c>
      <x:c r="J227" t="str">
        <x:v>Worked</x:v>
      </x:c>
      <x:c r="K227" t="str">
        <x:v>Employee 1508; home branch Thurrock; assigned role Operative Skilled | Deployment branch: Thurrock | Actual role: Operative Porter | Jobs: 398446 | Customers: Royal Entomological society | Actual hours: 8.5; source records: 1</x:v>
      </x:c>
      <x:c r="L227" t="str">
        <x:v>Include</x:v>
      </x:c>
      <x:c r="M227"/>
      <x:c r="N227"/>
    </x:row>
    <x:row r="228">
      <x:c r="A228" t="str">
        <x:v>D Hodgson (B)|2026-07-14</x:v>
      </x:c>
      <x:c r="B228" s="888" t="n">
        <x:v>46217</x:v>
      </x:c>
      <x:c r="C228" t="str">
        <x:v>D Hodgson (B)</x:v>
      </x:c>
      <x:c r="D228" t="str">
        <x:v>Permanent</x:v>
      </x:c>
      <x:c r="E228" t="str">
        <x:v>Thurrock</x:v>
      </x:c>
      <x:c r="F228" t="str">
        <x:v>Operative Skilled</x:v>
      </x:c>
      <x:c r="G228" t="str">
        <x:v>400033</x:v>
      </x:c>
      <x:c r="H228" t="str">
        <x:v>Ministry of Defence</x:v>
      </x:c>
      <x:c r="I228" s="22" t="n">
        <x:v>16.5</x:v>
      </x:c>
      <x:c r="J228" t="str">
        <x:v>Worked — 2 records</x:v>
      </x:c>
      <x:c r="K228" t="str">
        <x:v>Employee 1508; home branch Thurrock; assigned role Operative Skilled | Deployment branch: Thurrock | Actual role: Operative Porter, Operative Skilled | Jobs: 400033 | Customers: Ministry of Defence | Actual hours: 16.5; source records: 2</x:v>
      </x:c>
      <x:c r="L228" t="str">
        <x:v>Include</x:v>
      </x:c>
      <x:c r="M228"/>
      <x:c r="N228"/>
    </x:row>
    <x:row r="229">
      <x:c r="A229" t="str">
        <x:v>D Hodgson (B)|2026-07-15</x:v>
      </x:c>
      <x:c r="B229" s="888" t="n">
        <x:v>46218</x:v>
      </x:c>
      <x:c r="C229" t="str">
        <x:v>D Hodgson (B)</x:v>
      </x:c>
      <x:c r="D229" t="str">
        <x:v>Permanent</x:v>
      </x:c>
      <x:c r="E229" t="str">
        <x:v>Thurrock</x:v>
      </x:c>
      <x:c r="F229" t="str">
        <x:v>Operative Skilled</x:v>
      </x:c>
      <x:c r="G229" t="str">
        <x:v>400033</x:v>
      </x:c>
      <x:c r="H229" t="str">
        <x:v>Ministry of Defence</x:v>
      </x:c>
      <x:c r="I229" s="22" t="n">
        <x:v>9.5</x:v>
      </x:c>
      <x:c r="J229" t="str">
        <x:v>Worked</x:v>
      </x:c>
      <x:c r="K229" t="str">
        <x:v>Employee 1508; home branch Thurrock; assigned role Operative Skilled | Deployment branch: Thurrock | Actual role: Operative Porter | Jobs: 400033 | Customers: Ministry of Defence | Actual hours: 9.5; source records: 1</x:v>
      </x:c>
      <x:c r="L229" t="str">
        <x:v>Include</x:v>
      </x:c>
      <x:c r="M229"/>
      <x:c r="N229"/>
    </x:row>
    <x:row r="230">
      <x:c r="A230" t="str">
        <x:v>D Hodgson (B)|2026-07-16</x:v>
      </x:c>
      <x:c r="B230" s="888" t="n">
        <x:v>46219</x:v>
      </x:c>
      <x:c r="C230" t="str">
        <x:v>D Hodgson (B)</x:v>
      </x:c>
      <x:c r="D230" t="str">
        <x:v>Permanent</x:v>
      </x:c>
      <x:c r="E230" t="str">
        <x:v>Thurrock</x:v>
      </x:c>
      <x:c r="F230" t="str">
        <x:v>Operative Skilled</x:v>
      </x:c>
      <x:c r="G230" t="str">
        <x:v>400033</x:v>
      </x:c>
      <x:c r="H230" t="str">
        <x:v>Ministry of Defence</x:v>
      </x:c>
      <x:c r="I230" s="22" t="n">
        <x:v>15</x:v>
      </x:c>
      <x:c r="J230" t="str">
        <x:v>Worked</x:v>
      </x:c>
      <x:c r="K230" t="str">
        <x:v>Employee 1508; home branch Thurrock; assigned role Operative Skilled | Deployment branch: Thurrock | Actual role: Operative Porter | Jobs: 400033 | Customers: Ministry of Defence | Actual hours: 15.0; source records: 1</x:v>
      </x:c>
      <x:c r="L230" t="str">
        <x:v>Include</x:v>
      </x:c>
      <x:c r="M230"/>
      <x:c r="N230"/>
    </x:row>
    <x:row r="231">
      <x:c r="A231" t="str">
        <x:v>D O'Brien|2026-07-01</x:v>
      </x:c>
      <x:c r="B231" s="888" t="n">
        <x:v>46204</x:v>
      </x:c>
      <x:c r="C231" t="str">
        <x:v>D O'Brien</x:v>
      </x:c>
      <x:c r="D231" t="str">
        <x:v>Permanent</x:v>
      </x:c>
      <x:c r="E231" t="str">
        <x:v>Thurrock</x:v>
      </x:c>
      <x:c r="F231" t="str">
        <x:v>Operative Porter</x:v>
      </x:c>
      <x:c r="G231" t="str">
        <x:v>403145</x:v>
      </x:c>
      <x:c r="H231" t="str">
        <x:v>JP Morgan Limited</x:v>
      </x:c>
      <x:c r="I231" s="22" t="n">
        <x:v>8.5</x:v>
      </x:c>
      <x:c r="J231" t="str">
        <x:v>Worked</x:v>
      </x:c>
      <x:c r="K231" t="str">
        <x:v>Employee 2250; home branch Thurrock; assigned role Operative Porter | Deployment branch: Thurrock | Actual role: Operative Skilled | Jobs: 403145 | Customers: JP Morgan Limited | Actual hours: 8.5; source records: 1</x:v>
      </x:c>
      <x:c r="L231" t="str">
        <x:v>Include</x:v>
      </x:c>
      <x:c r="M231"/>
      <x:c r="N231"/>
    </x:row>
    <x:row r="232">
      <x:c r="A232" t="str">
        <x:v>D O'Brien|2026-07-02</x:v>
      </x:c>
      <x:c r="B232" s="888" t="n">
        <x:v>46205</x:v>
      </x:c>
      <x:c r="C232" t="str">
        <x:v>D O'Brien</x:v>
      </x:c>
      <x:c r="D232" t="str">
        <x:v>Permanent</x:v>
      </x:c>
      <x:c r="E232" t="str">
        <x:v>Thurrock</x:v>
      </x:c>
      <x:c r="F232" t="str">
        <x:v>Operative Porter</x:v>
      </x:c>
      <x:c r="G232" t="str">
        <x:v>403145</x:v>
      </x:c>
      <x:c r="H232" t="str">
        <x:v>JP Morgan Limited</x:v>
      </x:c>
      <x:c r="I232" s="22" t="n">
        <x:v>8.5</x:v>
      </x:c>
      <x:c r="J232" t="str">
        <x:v>Worked</x:v>
      </x:c>
      <x:c r="K232" t="str">
        <x:v>Employee 2250; home branch Thurrock; assigned role Operative Porter | Deployment branch: Thurrock | Actual role: Operative Skilled | Jobs: 403145 | Customers: JP Morgan Limited | Actual hours: 8.5; source records: 1</x:v>
      </x:c>
      <x:c r="L232" t="str">
        <x:v>Include</x:v>
      </x:c>
      <x:c r="M232"/>
      <x:c r="N232"/>
    </x:row>
    <x:row r="233">
      <x:c r="A233" t="str">
        <x:v>D O'Brien|2026-07-03</x:v>
      </x:c>
      <x:c r="B233" s="888" t="n">
        <x:v>46206</x:v>
      </x:c>
      <x:c r="C233" t="str">
        <x:v>D O'Brien</x:v>
      </x:c>
      <x:c r="D233" t="str">
        <x:v>Permanent</x:v>
      </x:c>
      <x:c r="E233" t="str">
        <x:v>Thurrock</x:v>
      </x:c>
      <x:c r="F233" t="str">
        <x:v>Operative Porter</x:v>
      </x:c>
      <x:c r="G233" t="str">
        <x:v>403145</x:v>
      </x:c>
      <x:c r="H233" t="str">
        <x:v>JP Morgan Limited</x:v>
      </x:c>
      <x:c r="I233" s="22" t="n">
        <x:v>8.5</x:v>
      </x:c>
      <x:c r="J233" t="str">
        <x:v>Worked</x:v>
      </x:c>
      <x:c r="K233" t="str">
        <x:v>Employee 2250; home branch Thurrock; assigned role Operative Porter | Deployment branch: Thurrock | Actual role: Operative Skilled | Jobs: 403145 | Customers: JP Morgan Limited | Actual hours: 8.5; source records: 1</x:v>
      </x:c>
      <x:c r="L233" t="str">
        <x:v>Include</x:v>
      </x:c>
      <x:c r="M233"/>
      <x:c r="N233"/>
    </x:row>
    <x:row r="234">
      <x:c r="A234" t="str">
        <x:v>D O'Brien|2026-07-06</x:v>
      </x:c>
      <x:c r="B234" s="888" t="n">
        <x:v>46209</x:v>
      </x:c>
      <x:c r="C234" t="str">
        <x:v>D O'Brien</x:v>
      </x:c>
      <x:c r="D234" t="str">
        <x:v>Permanent</x:v>
      </x:c>
      <x:c r="E234" t="str">
        <x:v>Thurrock</x:v>
      </x:c>
      <x:c r="F234" t="str">
        <x:v>Operative Porter</x:v>
      </x:c>
      <x:c r="G234" t="str">
        <x:v>402982</x:v>
      </x:c>
      <x:c r="H234" t="str">
        <x:v>Smith/Ms Cerita</x:v>
      </x:c>
      <x:c r="I234" s="22" t="n">
        <x:v>9</x:v>
      </x:c>
      <x:c r="J234" t="str">
        <x:v>Worked</x:v>
      </x:c>
      <x:c r="K234" t="str">
        <x:v>Employee 2250; home branch Thurrock; assigned role Operative Porter | Deployment branch: Thurrock | Actual role: Operative Skilled | Jobs: 402982 | Customers: Smith/Ms Cerita | Actual hours: 9.0; source records: 1</x:v>
      </x:c>
      <x:c r="L234" t="str">
        <x:v>Include</x:v>
      </x:c>
      <x:c r="M234"/>
      <x:c r="N234"/>
    </x:row>
    <x:row r="235">
      <x:c r="A235" t="str">
        <x:v>D O'Brien|2026-07-07</x:v>
      </x:c>
      <x:c r="B235" s="888" t="n">
        <x:v>46210</x:v>
      </x:c>
      <x:c r="C235" t="str">
        <x:v>D O'Brien</x:v>
      </x:c>
      <x:c r="D235" t="str">
        <x:v>Permanent</x:v>
      </x:c>
      <x:c r="E235" t="str">
        <x:v>Thurrock</x:v>
      </x:c>
      <x:c r="F235" t="str">
        <x:v>Operative Porter</x:v>
      </x:c>
      <x:c r="G235" t="str">
        <x:v>403068</x:v>
      </x:c>
      <x:c r="H235" t="str">
        <x:v>LRE Capital</x:v>
      </x:c>
      <x:c r="I235" s="22" t="n">
        <x:v>7</x:v>
      </x:c>
      <x:c r="J235" t="str">
        <x:v>Worked</x:v>
      </x:c>
      <x:c r="K235" t="str">
        <x:v>Employee 2250; home branch Thurrock; assigned role Operative Porter | Deployment branch: Thurrock | Actual role: Operative Skilled | Jobs: 403068 | Customers: LRE Capital | Actual hours: 7.0; source records: 1</x:v>
      </x:c>
      <x:c r="L235" t="str">
        <x:v>Include</x:v>
      </x:c>
      <x:c r="M235"/>
      <x:c r="N235"/>
    </x:row>
    <x:row r="236">
      <x:c r="A236" t="str">
        <x:v>D O'Brien|2026-07-08</x:v>
      </x:c>
      <x:c r="B236" s="888" t="n">
        <x:v>46211</x:v>
      </x:c>
      <x:c r="C236" t="str">
        <x:v>D O'Brien</x:v>
      </x:c>
      <x:c r="D236" t="str">
        <x:v>Permanent</x:v>
      </x:c>
      <x:c r="E236" t="str">
        <x:v>Thurrock</x:v>
      </x:c>
      <x:c r="F236" t="str">
        <x:v>Operative Porter</x:v>
      </x:c>
      <x:c r="G236" t="str">
        <x:v>403145</x:v>
      </x:c>
      <x:c r="H236" t="str">
        <x:v>JP Morgan Limited</x:v>
      </x:c>
      <x:c r="I236" s="22" t="n">
        <x:v>8.5</x:v>
      </x:c>
      <x:c r="J236" t="str">
        <x:v>Worked</x:v>
      </x:c>
      <x:c r="K236" t="str">
        <x:v>Employee 2250; home branch Thurrock; assigned role Operative Porter | Deployment branch: Thurrock | Actual role: Operative Skilled | Jobs: 403145 | Customers: JP Morgan Limited | Actual hours: 8.5; source records: 1</x:v>
      </x:c>
      <x:c r="L236" t="str">
        <x:v>Include</x:v>
      </x:c>
      <x:c r="M236"/>
      <x:c r="N236"/>
    </x:row>
    <x:row r="237">
      <x:c r="A237" t="str">
        <x:v>D O'Brien|2026-07-10</x:v>
      </x:c>
      <x:c r="B237" s="888" t="n">
        <x:v>46213</x:v>
      </x:c>
      <x:c r="C237" t="str">
        <x:v>D O'Brien</x:v>
      </x:c>
      <x:c r="D237" t="str">
        <x:v>Permanent</x:v>
      </x:c>
      <x:c r="E237" t="str">
        <x:v>Thurrock</x:v>
      </x:c>
      <x:c r="F237" t="str">
        <x:v>Operative Porter</x:v>
      </x:c>
      <x:c r="G237" t="str">
        <x:v>403145, 403331</x:v>
      </x:c>
      <x:c r="H237" t="str">
        <x:v>JP Morgan Limited</x:v>
      </x:c>
      <x:c r="I237" s="22" t="n">
        <x:v>15</x:v>
      </x:c>
      <x:c r="J237" t="str">
        <x:v>Worked — 2 records</x:v>
      </x:c>
      <x:c r="K237" t="str">
        <x:v>Employee 2250; home branch Thurrock; assigned role Operative Porter | Deployment branch: Thurrock | Actual role: Operative Skilled | Jobs: 403145, 403331 | Customers: JP Morgan Limited | Actual hours: 15.0; source records: 2</x:v>
      </x:c>
      <x:c r="L237" t="str">
        <x:v>Include</x:v>
      </x:c>
      <x:c r="M237"/>
      <x:c r="N237"/>
    </x:row>
    <x:row r="238">
      <x:c r="A238" t="str">
        <x:v>D O'Brien|2026-07-12</x:v>
      </x:c>
      <x:c r="B238" s="888" t="n">
        <x:v>46215</x:v>
      </x:c>
      <x:c r="C238" t="str">
        <x:v>D O'Brien</x:v>
      </x:c>
      <x:c r="D238" t="str">
        <x:v>Permanent</x:v>
      </x:c>
      <x:c r="E238" t="str">
        <x:v>Thurrock</x:v>
      </x:c>
      <x:c r="F238" t="str">
        <x:v>Operative Porter</x:v>
      </x:c>
      <x:c r="G238" t="str">
        <x:v>403331</x:v>
      </x:c>
      <x:c r="H238" t="str">
        <x:v>JP Morgan Limited</x:v>
      </x:c>
      <x:c r="I238" s="22" t="n">
        <x:v>8.5</x:v>
      </x:c>
      <x:c r="J238" t="str">
        <x:v>Worked</x:v>
      </x:c>
      <x:c r="K238" t="str">
        <x:v>Employee 2250; home branch Thurrock; assigned role Operative Porter | Deployment branch: Thurrock | Actual role: Operative Skilled | Jobs: 403331 | Customers: JP Morgan Limited | Actual hours: 8.5; source records: 1</x:v>
      </x:c>
      <x:c r="L238" t="str">
        <x:v>Include</x:v>
      </x:c>
      <x:c r="M238"/>
      <x:c r="N238"/>
    </x:row>
    <x:row r="239">
      <x:c r="A239" t="str">
        <x:v>D O'Brien|2026-07-13</x:v>
      </x:c>
      <x:c r="B239" s="888" t="n">
        <x:v>46216</x:v>
      </x:c>
      <x:c r="C239" t="str">
        <x:v>D O'Brien</x:v>
      </x:c>
      <x:c r="D239" t="str">
        <x:v>Permanent</x:v>
      </x:c>
      <x:c r="E239" t="str">
        <x:v>Thurrock</x:v>
      </x:c>
      <x:c r="F239" t="str">
        <x:v>Operative Porter</x:v>
      </x:c>
      <x:c r="G239" t="str">
        <x:v>403331</x:v>
      </x:c>
      <x:c r="H239" t="str">
        <x:v>JP Morgan Limited</x:v>
      </x:c>
      <x:c r="I239" s="22" t="n">
        <x:v>10.5</x:v>
      </x:c>
      <x:c r="J239" t="str">
        <x:v>Worked</x:v>
      </x:c>
      <x:c r="K239" t="str">
        <x:v>Employee 2250; home branch Thurrock; assigned role Operative Porter | Deployment branch: Thurrock | Actual role: Operative Skilled | Jobs: 403331 | Customers: JP Morgan Limited | Actual hours: 10.5; source records: 1</x:v>
      </x:c>
      <x:c r="L239" t="str">
        <x:v>Include</x:v>
      </x:c>
      <x:c r="M239"/>
      <x:c r="N239"/>
    </x:row>
    <x:row r="240">
      <x:c r="A240" t="str">
        <x:v>D O'Brien|2026-07-14</x:v>
      </x:c>
      <x:c r="B240" s="888" t="n">
        <x:v>46217</x:v>
      </x:c>
      <x:c r="C240" t="str">
        <x:v>D O'Brien</x:v>
      </x:c>
      <x:c r="D240" t="str">
        <x:v>Permanent</x:v>
      </x:c>
      <x:c r="E240" t="str">
        <x:v>Thurrock</x:v>
      </x:c>
      <x:c r="F240" t="str">
        <x:v>Operative Porter</x:v>
      </x:c>
      <x:c r="G240" t="str">
        <x:v>398446</x:v>
      </x:c>
      <x:c r="H240" t="str">
        <x:v>Royal Entomological society</x:v>
      </x:c>
      <x:c r="I240" s="22" t="n">
        <x:v>8</x:v>
      </x:c>
      <x:c r="J240" t="str">
        <x:v>Worked</x:v>
      </x:c>
      <x:c r="K240" t="str">
        <x:v>Employee 2250; home branch Thurrock; assigned role Operative Porter | Deployment branch: Thurrock | Actual role: Operative Porter | Jobs: 398446 | Customers: Royal Entomological society | Actual hours: 8.0; source records: 1</x:v>
      </x:c>
      <x:c r="L240" t="str">
        <x:v>Include</x:v>
      </x:c>
      <x:c r="M240"/>
      <x:c r="N240"/>
    </x:row>
    <x:row r="241">
      <x:c r="A241" t="str">
        <x:v>D O'Brien|2026-07-15</x:v>
      </x:c>
      <x:c r="B241" s="888" t="n">
        <x:v>46218</x:v>
      </x:c>
      <x:c r="C241" t="str">
        <x:v>D O'Brien</x:v>
      </x:c>
      <x:c r="D241" t="str">
        <x:v>Permanent</x:v>
      </x:c>
      <x:c r="E241" t="str">
        <x:v>Thurrock</x:v>
      </x:c>
      <x:c r="F241" t="str">
        <x:v>Operative Porter</x:v>
      </x:c>
      <x:c r="G241" t="str">
        <x:v>403145</x:v>
      </x:c>
      <x:c r="H241" t="str">
        <x:v>JP Morgan Limited</x:v>
      </x:c>
      <x:c r="I241" s="22" t="n">
        <x:v>8.5</x:v>
      </x:c>
      <x:c r="J241" t="str">
        <x:v>Worked</x:v>
      </x:c>
      <x:c r="K241" t="str">
        <x:v>Employee 2250; home branch Thurrock; assigned role Operative Porter | Deployment branch: Thurrock | Actual role: Operative Porter | Jobs: 403145 | Customers: JP Morgan Limited | Actual hours: 8.5; source records: 1</x:v>
      </x:c>
      <x:c r="L241" t="str">
        <x:v>Include</x:v>
      </x:c>
      <x:c r="M241"/>
      <x:c r="N241"/>
    </x:row>
    <x:row r="242">
      <x:c r="A242" t="str">
        <x:v>D O'Brien|2026-07-16</x:v>
      </x:c>
      <x:c r="B242" s="888" t="n">
        <x:v>46219</x:v>
      </x:c>
      <x:c r="C242" t="str">
        <x:v>D O'Brien</x:v>
      </x:c>
      <x:c r="D242" t="str">
        <x:v>Permanent</x:v>
      </x:c>
      <x:c r="E242" t="str">
        <x:v>Thurrock</x:v>
      </x:c>
      <x:c r="F242" t="str">
        <x:v>Operative Porter</x:v>
      </x:c>
      <x:c r="G242" t="str">
        <x:v>403145</x:v>
      </x:c>
      <x:c r="H242" t="str">
        <x:v>JP Morgan Limited</x:v>
      </x:c>
      <x:c r="I242" s="22" t="n">
        <x:v>7.5</x:v>
      </x:c>
      <x:c r="J242" t="str">
        <x:v>Worked</x:v>
      </x:c>
      <x:c r="K242" t="str">
        <x:v>Employee 2250; home branch Thurrock; assigned role Operative Porter | Deployment branch: Thurrock | Actual role: Operative Porter | Jobs: 403145 | Customers: JP Morgan Limited | Actual hours: 7.5; source records: 1</x:v>
      </x:c>
      <x:c r="L242" t="str">
        <x:v>Include</x:v>
      </x:c>
      <x:c r="M242"/>
      <x:c r="N242"/>
    </x:row>
    <x:row r="243">
      <x:c r="A243" t="str">
        <x:v>D Pekov (B)|2026-07-01</x:v>
      </x:c>
      <x:c r="B243" s="888" t="n">
        <x:v>46204</x:v>
      </x:c>
      <x:c r="C243" t="str">
        <x:v>D Pekov (B)</x:v>
      </x:c>
      <x:c r="D243" t="str">
        <x:v>Permanent</x:v>
      </x:c>
      <x:c r="E243" t="str">
        <x:v>Croydon</x:v>
      </x:c>
      <x:c r="F243" t="str">
        <x:v>Operative Skilled</x:v>
      </x:c>
      <x:c r="G243" t="str">
        <x:v>393361E</x:v>
      </x:c>
      <x:c r="H243" t="str">
        <x:v>The Quadrant</x:v>
      </x:c>
      <x:c r="I243" s="22" t="n">
        <x:v>8</x:v>
      </x:c>
      <x:c r="J243" t="str">
        <x:v>Worked</x:v>
      </x:c>
      <x:c r="K243" t="str">
        <x:v>Employee 1461; home branch Croydon; assigned role Operative Skilled | Deployment branch: Croydon | Actual role: Operative Skilled | Jobs: 393361E | Customers: The Quadrant | Actual hours: 8.0; source records: 1</x:v>
      </x:c>
      <x:c r="L243" t="str">
        <x:v>Include</x:v>
      </x:c>
      <x:c r="M243"/>
      <x:c r="N243"/>
    </x:row>
    <x:row r="244">
      <x:c r="A244" t="str">
        <x:v>D Pekov (B)|2026-07-02</x:v>
      </x:c>
      <x:c r="B244" s="888" t="n">
        <x:v>46205</x:v>
      </x:c>
      <x:c r="C244" t="str">
        <x:v>D Pekov (B)</x:v>
      </x:c>
      <x:c r="D244" t="str">
        <x:v>Permanent</x:v>
      </x:c>
      <x:c r="E244" t="str">
        <x:v>Croydon</x:v>
      </x:c>
      <x:c r="F244" t="str">
        <x:v>Operative Skilled</x:v>
      </x:c>
      <x:c r="G244" t="str">
        <x:v>393361E</x:v>
      </x:c>
      <x:c r="H244" t="str">
        <x:v>The Quadrant</x:v>
      </x:c>
      <x:c r="I244" s="22" t="n">
        <x:v>8.5</x:v>
      </x:c>
      <x:c r="J244" t="str">
        <x:v>Worked</x:v>
      </x:c>
      <x:c r="K244" t="str">
        <x:v>Employee 1461; home branch Croydon; assigned role Operative Skilled | Deployment branch: Croydon | Actual role: Operative Skilled | Jobs: 393361E | Customers: The Quadrant | Actual hours: 8.5; source records: 1</x:v>
      </x:c>
      <x:c r="L244" t="str">
        <x:v>Include</x:v>
      </x:c>
      <x:c r="M244"/>
      <x:c r="N244"/>
    </x:row>
    <x:row r="245">
      <x:c r="A245" t="str">
        <x:v>D Pekov (B)|2026-07-03</x:v>
      </x:c>
      <x:c r="B245" s="888" t="n">
        <x:v>46206</x:v>
      </x:c>
      <x:c r="C245" t="str">
        <x:v>D Pekov (B)</x:v>
      </x:c>
      <x:c r="D245" t="str">
        <x:v>Permanent</x:v>
      </x:c>
      <x:c r="E245" t="str">
        <x:v>Croydon</x:v>
      </x:c>
      <x:c r="F245" t="str">
        <x:v>Operative Skilled</x:v>
      </x:c>
      <x:c r="G245" t="str">
        <x:v>400111</x:v>
      </x:c>
      <x:c r="H245" t="str">
        <x:v>Bromley Central Library</x:v>
      </x:c>
      <x:c r="I245" s="22" t="n">
        <x:v>6.5</x:v>
      </x:c>
      <x:c r="J245" t="str">
        <x:v>Worked</x:v>
      </x:c>
      <x:c r="K245" t="str">
        <x:v>Employee 1461; home branch Croydon; assigned role Operative Skilled | Deployment branch: Croydon | Actual role: Operative Skilled | Jobs: 400111 | Customers: Bromley Central Library | Actual hours: 6.5; source records: 1</x:v>
      </x:c>
      <x:c r="L245" t="str">
        <x:v>Include</x:v>
      </x:c>
      <x:c r="M245"/>
      <x:c r="N245"/>
    </x:row>
    <x:row r="246">
      <x:c r="A246" t="str">
        <x:v>D Pekov (B)|2026-07-04</x:v>
      </x:c>
      <x:c r="B246" s="888" t="n">
        <x:v>46207</x:v>
      </x:c>
      <x:c r="C246" t="str">
        <x:v>D Pekov (B)</x:v>
      </x:c>
      <x:c r="D246" t="str">
        <x:v>Permanent</x:v>
      </x:c>
      <x:c r="E246" t="str">
        <x:v>Croydon</x:v>
      </x:c>
      <x:c r="F246" t="str">
        <x:v>Operative Skilled</x:v>
      </x:c>
      <x:c r="G246" t="str">
        <x:v>402709</x:v>
      </x:c>
      <x:c r="H246" t="str">
        <x:v>Global Outdoor Media Limited</x:v>
      </x:c>
      <x:c r="I246" s="22" t="n">
        <x:v>10</x:v>
      </x:c>
      <x:c r="J246" t="str">
        <x:v>Worked</x:v>
      </x:c>
      <x:c r="K246" t="str">
        <x:v>Employee 1461; home branch Croydon; assigned role Operative Skilled | Deployment branch: Croydon | Actual role: Operative Skilled | Jobs: 402709 | Customers: Global Outdoor Media Limited | Actual hours: 10.0; source records: 1</x:v>
      </x:c>
      <x:c r="L246" t="str">
        <x:v>Include</x:v>
      </x:c>
      <x:c r="M246"/>
      <x:c r="N246"/>
    </x:row>
    <x:row r="247">
      <x:c r="A247" t="str">
        <x:v>D Pekov (B)|2026-07-05</x:v>
      </x:c>
      <x:c r="B247" s="888" t="n">
        <x:v>46208</x:v>
      </x:c>
      <x:c r="C247" t="str">
        <x:v>D Pekov (B)</x:v>
      </x:c>
      <x:c r="D247" t="str">
        <x:v>Permanent</x:v>
      </x:c>
      <x:c r="E247" t="str">
        <x:v>Croydon</x:v>
      </x:c>
      <x:c r="F247" t="str">
        <x:v>Operative Skilled</x:v>
      </x:c>
      <x:c r="G247" t="str">
        <x:v>402709</x:v>
      </x:c>
      <x:c r="H247" t="str">
        <x:v>Global Outdoor Media Limited</x:v>
      </x:c>
      <x:c r="I247" s="22" t="n">
        <x:v>10</x:v>
      </x:c>
      <x:c r="J247" t="str">
        <x:v>Worked</x:v>
      </x:c>
      <x:c r="K247" t="str">
        <x:v>Employee 1461; home branch Croydon; assigned role Operative Skilled | Deployment branch: Croydon | Actual role: Operative Skilled | Jobs: 402709 | Customers: Global Outdoor Media Limited | Actual hours: 10.0; source records: 1</x:v>
      </x:c>
      <x:c r="L247" t="str">
        <x:v>Include</x:v>
      </x:c>
      <x:c r="M247"/>
      <x:c r="N247"/>
    </x:row>
    <x:row r="248">
      <x:c r="A248" t="str">
        <x:v>D Pekov (B)|2026-07-06</x:v>
      </x:c>
      <x:c r="B248" s="888" t="n">
        <x:v>46209</x:v>
      </x:c>
      <x:c r="C248" t="str">
        <x:v>D Pekov (B)</x:v>
      </x:c>
      <x:c r="D248" t="str">
        <x:v>Permanent</x:v>
      </x:c>
      <x:c r="E248" t="str">
        <x:v>Croydon</x:v>
      </x:c>
      <x:c r="F248" t="str">
        <x:v>Operative Skilled</x:v>
      </x:c>
      <x:c r="G248" t="str">
        <x:v>393361E</x:v>
      </x:c>
      <x:c r="H248" t="str">
        <x:v>The Quadrant</x:v>
      </x:c>
      <x:c r="I248" s="22" t="n">
        <x:v>5</x:v>
      </x:c>
      <x:c r="J248" t="str">
        <x:v>Worked</x:v>
      </x:c>
      <x:c r="K248" t="str">
        <x:v>Employee 1461; home branch Croydon; assigned role Operative Skilled | Deployment branch: Croydon | Actual role: Operative Skilled | Jobs: 393361E | Customers: The Quadrant | Actual hours: 5.0; source records: 1</x:v>
      </x:c>
      <x:c r="L248" t="str">
        <x:v>Include</x:v>
      </x:c>
      <x:c r="M248"/>
      <x:c r="N248"/>
    </x:row>
    <x:row r="249">
      <x:c r="A249" t="str">
        <x:v>D Pekov (B)|2026-07-07</x:v>
      </x:c>
      <x:c r="B249" s="888" t="n">
        <x:v>46210</x:v>
      </x:c>
      <x:c r="C249" t="str">
        <x:v>D Pekov (B)</x:v>
      </x:c>
      <x:c r="D249" t="str">
        <x:v>Permanent</x:v>
      </x:c>
      <x:c r="E249" t="str">
        <x:v>Croydon</x:v>
      </x:c>
      <x:c r="F249" t="str">
        <x:v>Operative Skilled</x:v>
      </x:c>
      <x:c r="G249" t="str">
        <x:v>393361E</x:v>
      </x:c>
      <x:c r="H249" t="str">
        <x:v>The Quadrant</x:v>
      </x:c>
      <x:c r="I249" s="22" t="n">
        <x:v>8</x:v>
      </x:c>
      <x:c r="J249" t="str">
        <x:v>Worked</x:v>
      </x:c>
      <x:c r="K249" t="str">
        <x:v>Employee 1461; home branch Croydon; assigned role Operative Skilled | Deployment branch: Croydon | Actual role: Operative Skilled | Jobs: 393361E | Customers: The Quadrant | Actual hours: 8.0; source records: 1</x:v>
      </x:c>
      <x:c r="L249" t="str">
        <x:v>Include</x:v>
      </x:c>
      <x:c r="M249"/>
      <x:c r="N249"/>
    </x:row>
    <x:row r="250">
      <x:c r="A250" t="str">
        <x:v>D Pekov (B)|2026-07-08</x:v>
      </x:c>
      <x:c r="B250" s="888" t="n">
        <x:v>46211</x:v>
      </x:c>
      <x:c r="C250" t="str">
        <x:v>D Pekov (B)</x:v>
      </x:c>
      <x:c r="D250" t="str">
        <x:v>Permanent</x:v>
      </x:c>
      <x:c r="E250" t="str">
        <x:v>Croydon</x:v>
      </x:c>
      <x:c r="F250" t="str">
        <x:v>Operative Skilled</x:v>
      </x:c>
      <x:c r="G250" t="str">
        <x:v>402743</x:v>
      </x:c>
      <x:c r="H250" t="str">
        <x:v>EDF / DALKIA FACILITIES LIMITED</x:v>
      </x:c>
      <x:c r="I250" s="22" t="n">
        <x:v>8</x:v>
      </x:c>
      <x:c r="J250" t="str">
        <x:v>Worked</x:v>
      </x:c>
      <x:c r="K250" t="str">
        <x:v>Employee 1461; home branch Croydon; assigned role Operative Skilled | Deployment branch: Croydon | Actual role: Operative Skilled | Jobs: 402743 | Customers: EDF / DALKIA FACILITIES LIMITED | Actual hours: 8.0; source records: 1</x:v>
      </x:c>
      <x:c r="L250" t="str">
        <x:v>Include</x:v>
      </x:c>
      <x:c r="M250"/>
      <x:c r="N250"/>
    </x:row>
    <x:row r="251">
      <x:c r="A251" t="str">
        <x:v>D Pekov (B)|2026-07-09</x:v>
      </x:c>
      <x:c r="B251" s="888" t="n">
        <x:v>46212</x:v>
      </x:c>
      <x:c r="C251" t="str">
        <x:v>D Pekov (B)</x:v>
      </x:c>
      <x:c r="D251" t="str">
        <x:v>Permanent</x:v>
      </x:c>
      <x:c r="E251" t="str">
        <x:v>Croydon</x:v>
      </x:c>
      <x:c r="F251" t="str">
        <x:v>Operative Skilled</x:v>
      </x:c>
      <x:c r="G251" t="str">
        <x:v>402743</x:v>
      </x:c>
      <x:c r="H251" t="str">
        <x:v>EDF / DALKIA FACILITIES LIMITED</x:v>
      </x:c>
      <x:c r="I251" s="22" t="n">
        <x:v>6</x:v>
      </x:c>
      <x:c r="J251" t="str">
        <x:v>Worked</x:v>
      </x:c>
      <x:c r="K251" t="str">
        <x:v>Employee 1461; home branch Croydon; assigned role Operative Skilled | Deployment branch: Croydon | Actual role: Operative Skilled | Jobs: 402743 | Customers: EDF / DALKIA FACILITIES LIMITED | Actual hours: 6.0; source records: 1</x:v>
      </x:c>
      <x:c r="L251" t="str">
        <x:v>Include</x:v>
      </x:c>
      <x:c r="M251"/>
      <x:c r="N251"/>
    </x:row>
    <x:row r="252">
      <x:c r="A252" t="str">
        <x:v>D Pekov (B)|2026-07-10</x:v>
      </x:c>
      <x:c r="B252" s="888" t="n">
        <x:v>46213</x:v>
      </x:c>
      <x:c r="C252" t="str">
        <x:v>D Pekov (B)</x:v>
      </x:c>
      <x:c r="D252" t="str">
        <x:v>Permanent</x:v>
      </x:c>
      <x:c r="E252" t="str">
        <x:v>Croydon</x:v>
      </x:c>
      <x:c r="F252" t="str">
        <x:v>Operative Skilled</x:v>
      </x:c>
      <x:c r="G252" t="str">
        <x:v>393361E</x:v>
      </x:c>
      <x:c r="H252" t="str">
        <x:v>The Quadrant</x:v>
      </x:c>
      <x:c r="I252" s="22" t="n">
        <x:v>5</x:v>
      </x:c>
      <x:c r="J252" t="str">
        <x:v>Worked</x:v>
      </x:c>
      <x:c r="K252" t="str">
        <x:v>Employee 1461; home branch Croydon; assigned role Operative Skilled | Deployment branch: Croydon | Actual role: Operative Skilled | Jobs: 393361E | Customers: The Quadrant | Actual hours: 5.0; source records: 1</x:v>
      </x:c>
      <x:c r="L252" t="str">
        <x:v>Include</x:v>
      </x:c>
      <x:c r="M252"/>
      <x:c r="N252"/>
    </x:row>
    <x:row r="253">
      <x:c r="A253" t="str">
        <x:v>D Roberts|2026-07-01</x:v>
      </x:c>
      <x:c r="B253" s="888" t="n">
        <x:v>46204</x:v>
      </x:c>
      <x:c r="C253" t="str">
        <x:v>D Roberts</x:v>
      </x:c>
      <x:c r="D253" t="str">
        <x:v>Permanent</x:v>
      </x:c>
      <x:c r="E253" t="str">
        <x:v>Thurrock</x:v>
      </x:c>
      <x:c r="F253" t="str">
        <x:v>Operative Porter</x:v>
      </x:c>
      <x:c r="G253" t="str">
        <x:v>402379</x:v>
      </x:c>
      <x:c r="H253" t="str">
        <x:v>Restore – Doc Management - NWL collections</x:v>
      </x:c>
      <x:c r="I253" s="22" t="n">
        <x:v>9</x:v>
      </x:c>
      <x:c r="J253" t="str">
        <x:v>Worked</x:v>
      </x:c>
      <x:c r="K253" t="str">
        <x:v>Employee 102662; home branch Thurrock; assigned role Operative Porter | Deployment branch: Thurrock | Actual role: Operative Porter | Jobs: 402379 | Customers: Restore – Doc Management - NWL collections | Actual hours: 9.0; source records: 1</x:v>
      </x:c>
      <x:c r="L253" t="str">
        <x:v>Include</x:v>
      </x:c>
      <x:c r="M253"/>
      <x:c r="N253"/>
    </x:row>
    <x:row r="254">
      <x:c r="A254" t="str">
        <x:v>D Roberts|2026-07-02</x:v>
      </x:c>
      <x:c r="B254" s="888" t="n">
        <x:v>46205</x:v>
      </x:c>
      <x:c r="C254" t="str">
        <x:v>D Roberts</x:v>
      </x:c>
      <x:c r="D254" t="str">
        <x:v>Permanent</x:v>
      </x:c>
      <x:c r="E254" t="str">
        <x:v>Thurrock</x:v>
      </x:c>
      <x:c r="F254" t="str">
        <x:v>Operative Porter</x:v>
      </x:c>
      <x:c r="G254" t="str">
        <x:v>403143</x:v>
      </x:c>
      <x:c r="H254" t="str">
        <x:v>Societe Generale</x:v>
      </x:c>
      <x:c r="I254" s="22" t="n">
        <x:v>8</x:v>
      </x:c>
      <x:c r="J254" t="str">
        <x:v>Worked</x:v>
      </x:c>
      <x:c r="K254" t="str">
        <x:v>Employee 102662; home branch Thurrock; assigned role Operative Porter | Deployment branch: Thurrock | Actual role: Operative Skilled | Jobs: 403143 | Customers: Societe Generale | Actual hours: 8.0; source records: 1</x:v>
      </x:c>
      <x:c r="L254" t="str">
        <x:v>Include</x:v>
      </x:c>
      <x:c r="M254"/>
      <x:c r="N254"/>
    </x:row>
    <x:row r="255">
      <x:c r="A255" t="str">
        <x:v>D Roberts|2026-07-03</x:v>
      </x:c>
      <x:c r="B255" s="888" t="n">
        <x:v>46206</x:v>
      </x:c>
      <x:c r="C255" t="str">
        <x:v>D Roberts</x:v>
      </x:c>
      <x:c r="D255" t="str">
        <x:v>Permanent</x:v>
      </x:c>
      <x:c r="E255" t="str">
        <x:v>Thurrock</x:v>
      </x:c>
      <x:c r="F255" t="str">
        <x:v>Operative Porter</x:v>
      </x:c>
      <x:c r="G255" t="str">
        <x:v>403070</x:v>
      </x:c>
      <x:c r="H255" t="str">
        <x:v>Edmonds/Mr Simon</x:v>
      </x:c>
      <x:c r="I255" s="22" t="n">
        <x:v>6.5</x:v>
      </x:c>
      <x:c r="J255" t="str">
        <x:v>Worked</x:v>
      </x:c>
      <x:c r="K255" t="str">
        <x:v>Employee 102662; home branch Thurrock; assigned role Operative Porter | Deployment branch: Thurrock | Actual role: Operative Skilled | Jobs: 403070 | Customers: Edmonds/Mr Simon | Actual hours: 6.5; source records: 1</x:v>
      </x:c>
      <x:c r="L255" t="str">
        <x:v>Include</x:v>
      </x:c>
      <x:c r="M255"/>
      <x:c r="N255"/>
    </x:row>
    <x:row r="256">
      <x:c r="A256" t="str">
        <x:v>D Roberts|2026-07-06</x:v>
      </x:c>
      <x:c r="B256" s="888" t="n">
        <x:v>46209</x:v>
      </x:c>
      <x:c r="C256" t="str">
        <x:v>D Roberts</x:v>
      </x:c>
      <x:c r="D256" t="str">
        <x:v>Permanent</x:v>
      </x:c>
      <x:c r="E256" t="str">
        <x:v>Thurrock</x:v>
      </x:c>
      <x:c r="F256" t="str">
        <x:v>Operative Porter</x:v>
      </x:c>
      <x:c r="G256" t="str">
        <x:v>396800</x:v>
      </x:c>
      <x:c r="H256" t="str">
        <x:v>Lazri/Mrs Elsa</x:v>
      </x:c>
      <x:c r="I256" s="22" t="n">
        <x:v>8</x:v>
      </x:c>
      <x:c r="J256" t="str">
        <x:v>Worked</x:v>
      </x:c>
      <x:c r="K256" t="str">
        <x:v>Employee 102662; home branch Thurrock; assigned role Operative Porter | Deployment branch: Thurrock | Actual role: Operative Skilled | Jobs: 396800 | Customers: Lazri/Mrs Elsa | Actual hours: 8.0; source records: 1</x:v>
      </x:c>
      <x:c r="L256" t="str">
        <x:v>Include</x:v>
      </x:c>
      <x:c r="M256"/>
      <x:c r="N256"/>
    </x:row>
    <x:row r="257">
      <x:c r="A257" t="str">
        <x:v>D Roberts|2026-07-08</x:v>
      </x:c>
      <x:c r="B257" s="888" t="n">
        <x:v>46211</x:v>
      </x:c>
      <x:c r="C257" t="str">
        <x:v>D Roberts</x:v>
      </x:c>
      <x:c r="D257" t="str">
        <x:v>Permanent</x:v>
      </x:c>
      <x:c r="E257" t="str">
        <x:v>Thurrock</x:v>
      </x:c>
      <x:c r="F257" t="str">
        <x:v>Operative Porter</x:v>
      </x:c>
      <x:c r="G257" t="str">
        <x:v>398126</x:v>
      </x:c>
      <x:c r="H257" t="str">
        <x:v>Saunders/Tracey</x:v>
      </x:c>
      <x:c r="I257" s="22" t="n">
        <x:v>9.5</x:v>
      </x:c>
      <x:c r="J257" t="str">
        <x:v>Worked</x:v>
      </x:c>
      <x:c r="K257" t="str">
        <x:v>Employee 102662; home branch Thurrock; assigned role Operative Porter | Deployment branch: Thurrock | Actual role: Operative Skilled | Jobs: 398126 | Customers: Saunders/Tracey | Actual hours: 9.5; source records: 1</x:v>
      </x:c>
      <x:c r="L257" t="str">
        <x:v>Include</x:v>
      </x:c>
      <x:c r="M257"/>
      <x:c r="N257"/>
    </x:row>
    <x:row r="258">
      <x:c r="A258" t="str">
        <x:v>D Roberts|2026-07-09</x:v>
      </x:c>
      <x:c r="B258" s="888" t="n">
        <x:v>46212</x:v>
      </x:c>
      <x:c r="C258" t="str">
        <x:v>D Roberts</x:v>
      </x:c>
      <x:c r="D258" t="str">
        <x:v>Permanent</x:v>
      </x:c>
      <x:c r="E258" t="str">
        <x:v>Thurrock</x:v>
      </x:c>
      <x:c r="F258" t="str">
        <x:v>Operative Porter</x:v>
      </x:c>
      <x:c r="G258" t="str">
        <x:v>403322, 403320</x:v>
      </x:c>
      <x:c r="H258" t="str">
        <x:v>Gbebikan/Natasha; Ivydale School/Elizabeth Teye/Rebecca McTier</x:v>
      </x:c>
      <x:c r="I258" s="22" t="n">
        <x:v>5</x:v>
      </x:c>
      <x:c r="J258" t="str">
        <x:v>Worked — 2 records</x:v>
      </x:c>
      <x:c r="K258" t="str">
        <x:v>Employee 102662; home branch Thurrock; assigned role Operative Porter | Deployment branch: Thurrock | Actual role: Operative Skilled | Jobs: 403322, 403320 | Customers: Gbebikan/Natasha; Ivydale School/Elizabeth Teye/Rebecca McTier | Actual hours: 5.0; source records: 2</x:v>
      </x:c>
      <x:c r="L258" t="str">
        <x:v>Include</x:v>
      </x:c>
      <x:c r="M258"/>
      <x:c r="N258"/>
    </x:row>
    <x:row r="259">
      <x:c r="A259" t="str">
        <x:v>D Roberts|2026-07-10</x:v>
      </x:c>
      <x:c r="B259" s="888" t="n">
        <x:v>46213</x:v>
      </x:c>
      <x:c r="C259" t="str">
        <x:v>D Roberts</x:v>
      </x:c>
      <x:c r="D259" t="str">
        <x:v>Permanent</x:v>
      </x:c>
      <x:c r="E259" t="str">
        <x:v>Thurrock</x:v>
      </x:c>
      <x:c r="F259" t="str">
        <x:v>Operative Porter</x:v>
      </x:c>
      <x:c r="G259" t="str">
        <x:v>402467</x:v>
      </x:c>
      <x:c r="H259" t="str">
        <x:v>Lumor/Mawuena</x:v>
      </x:c>
      <x:c r="I259" s="22" t="n">
        <x:v>8</x:v>
      </x:c>
      <x:c r="J259" t="str">
        <x:v>Worked</x:v>
      </x:c>
      <x:c r="K259" t="str">
        <x:v>Employee 102662; home branch Thurrock; assigned role Operative Porter | Deployment branch: Thurrock | Actual role: Operative Skilled | Jobs: 402467 | Customers: Lumor/Mawuena | Actual hours: 8.0; source records: 1</x:v>
      </x:c>
      <x:c r="L259" t="str">
        <x:v>Include</x:v>
      </x:c>
      <x:c r="M259"/>
      <x:c r="N259"/>
    </x:row>
    <x:row r="260">
      <x:c r="A260" t="str">
        <x:v>D Roberts|2026-07-11</x:v>
      </x:c>
      <x:c r="B260" s="888" t="n">
        <x:v>46214</x:v>
      </x:c>
      <x:c r="C260" t="str">
        <x:v>D Roberts</x:v>
      </x:c>
      <x:c r="D260" t="str">
        <x:v>Permanent</x:v>
      </x:c>
      <x:c r="E260" t="str">
        <x:v>Thurrock</x:v>
      </x:c>
      <x:c r="F260" t="str">
        <x:v>Operative Porter</x:v>
      </x:c>
      <x:c r="G260" t="str">
        <x:v>403315</x:v>
      </x:c>
      <x:c r="H260" t="str">
        <x:v>Bank of America Merrill Lynch</x:v>
      </x:c>
      <x:c r="I260" s="22" t="n">
        <x:v>8.5</x:v>
      </x:c>
      <x:c r="J260" t="str">
        <x:v>Worked</x:v>
      </x:c>
      <x:c r="K260" t="str">
        <x:v>Employee 102662; home branch Thurrock; assigned role Operative Porter | Deployment branch: Thurrock | Actual role: Operative Porter | Jobs: 403315 | Customers: Bank of America Merrill Lynch | Actual hours: 8.5; source records: 1</x:v>
      </x:c>
      <x:c r="L260" t="str">
        <x:v>Include</x:v>
      </x:c>
      <x:c r="M260"/>
      <x:c r="N260"/>
    </x:row>
    <x:row r="261">
      <x:c r="A261" t="str">
        <x:v>D Roberts|2026-07-13</x:v>
      </x:c>
      <x:c r="B261" s="888" t="n">
        <x:v>46216</x:v>
      </x:c>
      <x:c r="C261" t="str">
        <x:v>D Roberts</x:v>
      </x:c>
      <x:c r="D261" t="str">
        <x:v>Permanent</x:v>
      </x:c>
      <x:c r="E261" t="str">
        <x:v>Thurrock</x:v>
      </x:c>
      <x:c r="F261" t="str">
        <x:v>Operative Porter</x:v>
      </x:c>
      <x:c r="G261" t="str">
        <x:v>401992</x:v>
      </x:c>
      <x:c r="H261" t="str">
        <x:v>The Bible Society</x:v>
      </x:c>
      <x:c r="I261" s="22" t="n">
        <x:v>12</x:v>
      </x:c>
      <x:c r="J261" t="str">
        <x:v>Worked</x:v>
      </x:c>
      <x:c r="K261" t="str">
        <x:v>Employee 102662; home branch Thurrock; assigned role Operative Porter | Deployment branch: Thurrock | Actual role: Operative Skilled | Jobs: 401992 | Customers: The Bible Society | Actual hours: 12.0; source records: 1</x:v>
      </x:c>
      <x:c r="L261" t="str">
        <x:v>Include</x:v>
      </x:c>
      <x:c r="M261"/>
      <x:c r="N261"/>
    </x:row>
    <x:row r="262">
      <x:c r="A262" t="str">
        <x:v>D Roberts|2026-07-14</x:v>
      </x:c>
      <x:c r="B262" s="888" t="n">
        <x:v>46217</x:v>
      </x:c>
      <x:c r="C262" t="str">
        <x:v>D Roberts</x:v>
      </x:c>
      <x:c r="D262" t="str">
        <x:v>Permanent</x:v>
      </x:c>
      <x:c r="E262" t="str">
        <x:v>Thurrock</x:v>
      </x:c>
      <x:c r="F262" t="str">
        <x:v>Operative Porter</x:v>
      </x:c>
      <x:c r="G262" t="str">
        <x:v>400580</x:v>
      </x:c>
      <x:c r="H262" t="str">
        <x:v>ALPHATECH (UNI CAMBS)</x:v>
      </x:c>
      <x:c r="I262" s="22" t="n">
        <x:v>8</x:v>
      </x:c>
      <x:c r="J262" t="str">
        <x:v>Worked</x:v>
      </x:c>
      <x:c r="K262" t="str">
        <x:v>Employee 102662; home branch Thurrock; assigned role Operative Porter | Deployment branch: Cambridge | Actual role: Operative Porter | Jobs: 400580 | Customers: ALPHATECH (UNI CAMBS) | Actual hours: 8.0; source records: 1</x:v>
      </x:c>
      <x:c r="L262" t="str">
        <x:v>Include</x:v>
      </x:c>
      <x:c r="M262"/>
      <x:c r="N262"/>
    </x:row>
    <x:row r="263">
      <x:c r="A263" t="str">
        <x:v>D Roberts|2026-07-15</x:v>
      </x:c>
      <x:c r="B263" s="888" t="n">
        <x:v>46218</x:v>
      </x:c>
      <x:c r="C263" t="str">
        <x:v>D Roberts</x:v>
      </x:c>
      <x:c r="D263" t="str">
        <x:v>Permanent</x:v>
      </x:c>
      <x:c r="E263" t="str">
        <x:v>Thurrock</x:v>
      </x:c>
      <x:c r="F263" t="str">
        <x:v>Operative Porter</x:v>
      </x:c>
      <x:c r="G263" t="str">
        <x:v>401992A</x:v>
      </x:c>
      <x:c r="H263" t="str">
        <x:v>The Bible Society</x:v>
      </x:c>
      <x:c r="I263" s="22" t="n">
        <x:v>8.5</x:v>
      </x:c>
      <x:c r="J263" t="str">
        <x:v>Worked</x:v>
      </x:c>
      <x:c r="K263" t="str">
        <x:v>Employee 102662; home branch Thurrock; assigned role Operative Porter | Deployment branch: Thurrock | Actual role: Operative Skilled | Jobs: 401992A | Customers: The Bible Society | Actual hours: 8.5; source records: 1</x:v>
      </x:c>
      <x:c r="L263" t="str">
        <x:v>Include</x:v>
      </x:c>
      <x:c r="M263"/>
      <x:c r="N263"/>
    </x:row>
    <x:row r="264">
      <x:c r="A264" t="str">
        <x:v>D Roberts|2026-07-16</x:v>
      </x:c>
      <x:c r="B264" s="888" t="n">
        <x:v>46219</x:v>
      </x:c>
      <x:c r="C264" t="str">
        <x:v>D Roberts</x:v>
      </x:c>
      <x:c r="D264" t="str">
        <x:v>Permanent</x:v>
      </x:c>
      <x:c r="E264" t="str">
        <x:v>Thurrock</x:v>
      </x:c>
      <x:c r="F264" t="str">
        <x:v>Operative Porter</x:v>
      </x:c>
      <x:c r="G264" t="str">
        <x:v>398446</x:v>
      </x:c>
      <x:c r="H264" t="str">
        <x:v>Royal Entomological society</x:v>
      </x:c>
      <x:c r="I264" s="22" t="n">
        <x:v>11</x:v>
      </x:c>
      <x:c r="J264" t="str">
        <x:v>Worked</x:v>
      </x:c>
      <x:c r="K264" t="str">
        <x:v>Employee 102662; home branch Thurrock; assigned role Operative Porter | Deployment branch: Thurrock | Actual role: Operative Skilled | Jobs: 398446 | Customers: Royal Entomological society | Actual hours: 11.0; source records: 1</x:v>
      </x:c>
      <x:c r="L264" t="str">
        <x:v>Include</x:v>
      </x:c>
      <x:c r="M264"/>
      <x:c r="N264"/>
    </x:row>
    <x:row r="265">
      <x:c r="A265" t="str">
        <x:v>D Wawrzewski|2026-07-01</x:v>
      </x:c>
      <x:c r="B265" s="888" t="n">
        <x:v>46204</x:v>
      </x:c>
      <x:c r="C265" t="str">
        <x:v>D Wawrzewski</x:v>
      </x:c>
      <x:c r="D265" t="str">
        <x:v>Permanent</x:v>
      </x:c>
      <x:c r="E265" t="str">
        <x:v>Thurrock</x:v>
      </x:c>
      <x:c r="F265" t="str">
        <x:v>Operative Skilled</x:v>
      </x:c>
      <x:c r="G265" t="str">
        <x:v>400288</x:v>
      </x:c>
      <x:c r="H265" t="str">
        <x:v>Apple Europe Limited</x:v>
      </x:c>
      <x:c r="I265" s="22" t="n">
        <x:v>11.5</x:v>
      </x:c>
      <x:c r="J265" t="str">
        <x:v>Worked</x:v>
      </x:c>
      <x:c r="K265" t="str">
        <x:v>Employee 1130; home branch Thurrock; assigned role Operative Skilled | Deployment branch: Thurrock | Actual role: Operative Porter | Jobs: 400288 | Customers: Apple Europe Limited | Actual hours: 11.5; source records: 1</x:v>
      </x:c>
      <x:c r="L265" t="str">
        <x:v>Include</x:v>
      </x:c>
      <x:c r="M265"/>
      <x:c r="N265"/>
    </x:row>
    <x:row r="266">
      <x:c r="A266" t="str">
        <x:v>D Wawrzewski|2026-07-10</x:v>
      </x:c>
      <x:c r="B266" s="888" t="n">
        <x:v>46213</x:v>
      </x:c>
      <x:c r="C266" t="str">
        <x:v>D Wawrzewski</x:v>
      </x:c>
      <x:c r="D266" t="str">
        <x:v>Permanent</x:v>
      </x:c>
      <x:c r="E266" t="str">
        <x:v>Thurrock</x:v>
      </x:c>
      <x:c r="F266" t="str">
        <x:v>Operative Skilled</x:v>
      </x:c>
      <x:c r="G266"/>
      <x:c r="H266"/>
      <x:c r="I266" s="22" t="n">
        <x:v>0</x:v>
      </x:c>
      <x:c r="J266" t="str">
        <x:v>Annual leave</x:v>
      </x:c>
      <x:c r="K266" t="str">
        <x:v>Employee 1130; home branch Thurrock; assigned role Operative Skilled | Leave: Annual Leave (Days) | Leave calendar basis: Fixed schedule</x:v>
      </x:c>
      <x:c r="L266" t="str">
        <x:v>Include</x:v>
      </x:c>
      <x:c r="M266"/>
      <x:c r="N266"/>
    </x:row>
    <x:row r="267">
      <x:c r="A267" t="str">
        <x:v>D Wawrzewski|2026-07-13</x:v>
      </x:c>
      <x:c r="B267" s="888" t="n">
        <x:v>46216</x:v>
      </x:c>
      <x:c r="C267" t="str">
        <x:v>D Wawrzewski</x:v>
      </x:c>
      <x:c r="D267" t="str">
        <x:v>Permanent</x:v>
      </x:c>
      <x:c r="E267" t="str">
        <x:v>Thurrock</x:v>
      </x:c>
      <x:c r="F267" t="str">
        <x:v>Operative Skilled</x:v>
      </x:c>
      <x:c r="G267" t="str">
        <x:v>400288</x:v>
      </x:c>
      <x:c r="H267" t="str">
        <x:v>Apple Europe Limited</x:v>
      </x:c>
      <x:c r="I267" s="22" t="n">
        <x:v>11.5</x:v>
      </x:c>
      <x:c r="J267" t="str">
        <x:v>Worked</x:v>
      </x:c>
      <x:c r="K267" t="str">
        <x:v>Employee 1130; home branch Thurrock; assigned role Operative Skilled | Deployment branch: Thurrock | Actual role: Operative Porter | Jobs: 400288 | Customers: Apple Europe Limited | Actual hours: 11.5; source records: 1</x:v>
      </x:c>
      <x:c r="L267" t="str">
        <x:v>Include</x:v>
      </x:c>
      <x:c r="M267"/>
      <x:c r="N267"/>
    </x:row>
    <x:row r="268">
      <x:c r="A268" t="str">
        <x:v>D Wawrzewski|2026-07-14</x:v>
      </x:c>
      <x:c r="B268" s="888" t="n">
        <x:v>46217</x:v>
      </x:c>
      <x:c r="C268" t="str">
        <x:v>D Wawrzewski</x:v>
      </x:c>
      <x:c r="D268" t="str">
        <x:v>Permanent</x:v>
      </x:c>
      <x:c r="E268" t="str">
        <x:v>Thurrock</x:v>
      </x:c>
      <x:c r="F268" t="str">
        <x:v>Operative Skilled</x:v>
      </x:c>
      <x:c r="G268" t="str">
        <x:v>400288</x:v>
      </x:c>
      <x:c r="H268" t="str">
        <x:v>Apple Europe Limited</x:v>
      </x:c>
      <x:c r="I268" s="22" t="n">
        <x:v>11.5</x:v>
      </x:c>
      <x:c r="J268" t="str">
        <x:v>Worked</x:v>
      </x:c>
      <x:c r="K268" t="str">
        <x:v>Employee 1130; home branch Thurrock; assigned role Operative Skilled | Deployment branch: Thurrock | Actual role: Operative Porter | Jobs: 400288 | Customers: Apple Europe Limited | Actual hours: 11.5; source records: 1</x:v>
      </x:c>
      <x:c r="L268" t="str">
        <x:v>Include</x:v>
      </x:c>
      <x:c r="M268"/>
      <x:c r="N268"/>
    </x:row>
    <x:row r="269">
      <x:c r="A269" t="str">
        <x:v>D Wawrzewski|2026-07-15</x:v>
      </x:c>
      <x:c r="B269" s="888" t="n">
        <x:v>46218</x:v>
      </x:c>
      <x:c r="C269" t="str">
        <x:v>D Wawrzewski</x:v>
      </x:c>
      <x:c r="D269" t="str">
        <x:v>Permanent</x:v>
      </x:c>
      <x:c r="E269" t="str">
        <x:v>Thurrock</x:v>
      </x:c>
      <x:c r="F269" t="str">
        <x:v>Operative Skilled</x:v>
      </x:c>
      <x:c r="G269" t="str">
        <x:v>400288</x:v>
      </x:c>
      <x:c r="H269" t="str">
        <x:v>Apple Europe Limited</x:v>
      </x:c>
      <x:c r="I269" s="22" t="n">
        <x:v>11.5</x:v>
      </x:c>
      <x:c r="J269" t="str">
        <x:v>Worked</x:v>
      </x:c>
      <x:c r="K269" t="str">
        <x:v>Employee 1130; home branch Thurrock; assigned role Operative Skilled | Deployment branch: Thurrock | Actual role: Operative Porter | Jobs: 400288 | Customers: Apple Europe Limited | Actual hours: 11.5; source records: 1</x:v>
      </x:c>
      <x:c r="L269" t="str">
        <x:v>Include</x:v>
      </x:c>
      <x:c r="M269"/>
      <x:c r="N269"/>
    </x:row>
    <x:row r="270">
      <x:c r="A270" t="str">
        <x:v>D Wawrzewski|2026-07-16</x:v>
      </x:c>
      <x:c r="B270" s="888" t="n">
        <x:v>46219</x:v>
      </x:c>
      <x:c r="C270" t="str">
        <x:v>D Wawrzewski</x:v>
      </x:c>
      <x:c r="D270" t="str">
        <x:v>Permanent</x:v>
      </x:c>
      <x:c r="E270" t="str">
        <x:v>Thurrock</x:v>
      </x:c>
      <x:c r="F270" t="str">
        <x:v>Operative Skilled</x:v>
      </x:c>
      <x:c r="G270" t="str">
        <x:v>400288</x:v>
      </x:c>
      <x:c r="H270" t="str">
        <x:v>Apple Europe Limited</x:v>
      </x:c>
      <x:c r="I270" s="22" t="n">
        <x:v>11.5</x:v>
      </x:c>
      <x:c r="J270" t="str">
        <x:v>Worked</x:v>
      </x:c>
      <x:c r="K270" t="str">
        <x:v>Employee 1130; home branch Thurrock; assigned role Operative Skilled | Deployment branch: Thurrock | Actual role: Operative Porter | Jobs: 400288 | Customers: Apple Europe Limited | Actual hours: 11.5; source records: 1</x:v>
      </x:c>
      <x:c r="L270" t="str">
        <x:v>Include</x:v>
      </x:c>
      <x:c r="M270"/>
      <x:c r="N270"/>
    </x:row>
    <x:row r="271">
      <x:c r="A271" t="str">
        <x:v>Dam Robinson|2026-07-01</x:v>
      </x:c>
      <x:c r="B271" s="888" t="n">
        <x:v>46204</x:v>
      </x:c>
      <x:c r="C271" t="str">
        <x:v>Dam Robinson</x:v>
      </x:c>
      <x:c r="D271" t="str">
        <x:v>Permanent</x:v>
      </x:c>
      <x:c r="E271" t="str">
        <x:v>Thurrock</x:v>
      </x:c>
      <x:c r="F271" t="str">
        <x:v>Operative Porter</x:v>
      </x:c>
      <x:c r="G271" t="str">
        <x:v>403036</x:v>
      </x:c>
      <x:c r="H271" t="str">
        <x:v>Russell Reynolds Assoc</x:v>
      </x:c>
      <x:c r="I271" s="22" t="n">
        <x:v>8.5</x:v>
      </x:c>
      <x:c r="J271" t="str">
        <x:v>Worked</x:v>
      </x:c>
      <x:c r="K271" t="str">
        <x:v>Employee 102999; home branch Thurrock; assigned role Operative Porter | Deployment branch: Thurrock | Actual role: Operative Porter | Jobs: 403036 | Customers: Russell Reynolds Assoc | Actual hours: 8.5; source records: 1</x:v>
      </x:c>
      <x:c r="L271" t="str">
        <x:v>Include</x:v>
      </x:c>
      <x:c r="M271"/>
      <x:c r="N271"/>
    </x:row>
    <x:row r="272">
      <x:c r="A272" t="str">
        <x:v>Dam Robinson|2026-07-02</x:v>
      </x:c>
      <x:c r="B272" s="888" t="n">
        <x:v>46205</x:v>
      </x:c>
      <x:c r="C272" t="str">
        <x:v>Dam Robinson</x:v>
      </x:c>
      <x:c r="D272" t="str">
        <x:v>Permanent</x:v>
      </x:c>
      <x:c r="E272" t="str">
        <x:v>Thurrock</x:v>
      </x:c>
      <x:c r="F272" t="str">
        <x:v>Operative Porter</x:v>
      </x:c>
      <x:c r="G272" t="str">
        <x:v>402575</x:v>
      </x:c>
      <x:c r="H272" t="str">
        <x:v>Latham &amp; Watkins</x:v>
      </x:c>
      <x:c r="I272" s="22" t="n">
        <x:v>8.5</x:v>
      </x:c>
      <x:c r="J272" t="str">
        <x:v>Worked</x:v>
      </x:c>
      <x:c r="K272" t="str">
        <x:v>Employee 102999; home branch Thurrock; assigned role Operative Porter | Deployment branch: Thurrock | Actual role: Operative Porter | Jobs: 402575 | Customers: Latham &amp; Watkins | Actual hours: 8.5; source records: 1</x:v>
      </x:c>
      <x:c r="L272" t="str">
        <x:v>Include</x:v>
      </x:c>
      <x:c r="M272"/>
      <x:c r="N272"/>
    </x:row>
    <x:row r="273">
      <x:c r="A273" t="str">
        <x:v>Dam Robinson|2026-07-03</x:v>
      </x:c>
      <x:c r="B273" s="888" t="n">
        <x:v>46206</x:v>
      </x:c>
      <x:c r="C273" t="str">
        <x:v>Dam Robinson</x:v>
      </x:c>
      <x:c r="D273" t="str">
        <x:v>Permanent</x:v>
      </x:c>
      <x:c r="E273" t="str">
        <x:v>Thurrock</x:v>
      </x:c>
      <x:c r="F273" t="str">
        <x:v>Operative Porter</x:v>
      </x:c>
      <x:c r="G273" t="str">
        <x:v>402575</x:v>
      </x:c>
      <x:c r="H273" t="str">
        <x:v>Latham &amp; Watkins</x:v>
      </x:c>
      <x:c r="I273" s="22" t="n">
        <x:v>8.5</x:v>
      </x:c>
      <x:c r="J273" t="str">
        <x:v>Worked</x:v>
      </x:c>
      <x:c r="K273" t="str">
        <x:v>Employee 102999; home branch Thurrock; assigned role Operative Porter | Deployment branch: Thurrock | Actual role: Operative Porter | Jobs: 402575 | Customers: Latham &amp; Watkins | Actual hours: 8.5; source records: 1</x:v>
      </x:c>
      <x:c r="L273" t="str">
        <x:v>Include</x:v>
      </x:c>
      <x:c r="M273"/>
      <x:c r="N273"/>
    </x:row>
    <x:row r="274">
      <x:c r="A274" t="str">
        <x:v>Dam Robinson|2026-07-06</x:v>
      </x:c>
      <x:c r="B274" s="888" t="n">
        <x:v>46209</x:v>
      </x:c>
      <x:c r="C274" t="str">
        <x:v>Dam Robinson</x:v>
      </x:c>
      <x:c r="D274" t="str">
        <x:v>Permanent</x:v>
      </x:c>
      <x:c r="E274" t="str">
        <x:v>Thurrock</x:v>
      </x:c>
      <x:c r="F274" t="str">
        <x:v>Operative Porter</x:v>
      </x:c>
      <x:c r="G274" t="str">
        <x:v>402575</x:v>
      </x:c>
      <x:c r="H274" t="str">
        <x:v>Latham &amp; Watkins</x:v>
      </x:c>
      <x:c r="I274" s="22" t="n">
        <x:v>8.5</x:v>
      </x:c>
      <x:c r="J274" t="str">
        <x:v>Worked</x:v>
      </x:c>
      <x:c r="K274" t="str">
        <x:v>Employee 102999; home branch Thurrock; assigned role Operative Porter | Deployment branch: Thurrock | Actual role: Operative Porter | Jobs: 402575 | Customers: Latham &amp; Watkins | Actual hours: 8.5; source records: 1</x:v>
      </x:c>
      <x:c r="L274" t="str">
        <x:v>Include</x:v>
      </x:c>
      <x:c r="M274"/>
      <x:c r="N274"/>
    </x:row>
    <x:row r="275">
      <x:c r="A275" t="str">
        <x:v>Dam Robinson|2026-07-07</x:v>
      </x:c>
      <x:c r="B275" s="888" t="n">
        <x:v>46210</x:v>
      </x:c>
      <x:c r="C275" t="str">
        <x:v>Dam Robinson</x:v>
      </x:c>
      <x:c r="D275" t="str">
        <x:v>Permanent</x:v>
      </x:c>
      <x:c r="E275" t="str">
        <x:v>Thurrock</x:v>
      </x:c>
      <x:c r="F275" t="str">
        <x:v>Operative Porter</x:v>
      </x:c>
      <x:c r="G275" t="str">
        <x:v>402575</x:v>
      </x:c>
      <x:c r="H275" t="str">
        <x:v>Latham &amp; Watkins</x:v>
      </x:c>
      <x:c r="I275" s="22" t="n">
        <x:v>8.5</x:v>
      </x:c>
      <x:c r="J275" t="str">
        <x:v>Worked</x:v>
      </x:c>
      <x:c r="K275" t="str">
        <x:v>Employee 102999; home branch Thurrock; assigned role Operative Porter | Deployment branch: Thurrock | Actual role: Operative Porter | Jobs: 402575 | Customers: Latham &amp; Watkins | Actual hours: 8.5; source records: 1</x:v>
      </x:c>
      <x:c r="L275" t="str">
        <x:v>Include</x:v>
      </x:c>
      <x:c r="M275"/>
      <x:c r="N275"/>
    </x:row>
    <x:row r="276">
      <x:c r="A276" t="str">
        <x:v>Dam Robinson|2026-07-08</x:v>
      </x:c>
      <x:c r="B276" s="888" t="n">
        <x:v>46211</x:v>
      </x:c>
      <x:c r="C276" t="str">
        <x:v>Dam Robinson</x:v>
      </x:c>
      <x:c r="D276" t="str">
        <x:v>Permanent</x:v>
      </x:c>
      <x:c r="E276" t="str">
        <x:v>Thurrock</x:v>
      </x:c>
      <x:c r="F276" t="str">
        <x:v>Operative Porter</x:v>
      </x:c>
      <x:c r="G276" t="str">
        <x:v>402575</x:v>
      </x:c>
      <x:c r="H276" t="str">
        <x:v>Latham &amp; Watkins</x:v>
      </x:c>
      <x:c r="I276" s="22" t="n">
        <x:v>8.5</x:v>
      </x:c>
      <x:c r="J276" t="str">
        <x:v>Worked</x:v>
      </x:c>
      <x:c r="K276" t="str">
        <x:v>Employee 102999; home branch Thurrock; assigned role Operative Porter | Deployment branch: Thurrock | Actual role: Operative Porter | Jobs: 402575 | Customers: Latham &amp; Watkins | Actual hours: 8.5; source records: 1</x:v>
      </x:c>
      <x:c r="L276" t="str">
        <x:v>Include</x:v>
      </x:c>
      <x:c r="M276"/>
      <x:c r="N276"/>
    </x:row>
    <x:row r="277">
      <x:c r="A277" t="str">
        <x:v>Dam Robinson|2026-07-09</x:v>
      </x:c>
      <x:c r="B277" s="888" t="n">
        <x:v>46212</x:v>
      </x:c>
      <x:c r="C277" t="str">
        <x:v>Dam Robinson</x:v>
      </x:c>
      <x:c r="D277" t="str">
        <x:v>Permanent</x:v>
      </x:c>
      <x:c r="E277" t="str">
        <x:v>Thurrock</x:v>
      </x:c>
      <x:c r="F277" t="str">
        <x:v>Operative Porter</x:v>
      </x:c>
      <x:c r="G277" t="str">
        <x:v>402575</x:v>
      </x:c>
      <x:c r="H277" t="str">
        <x:v>Latham &amp; Watkins</x:v>
      </x:c>
      <x:c r="I277" s="22" t="n">
        <x:v>8.5</x:v>
      </x:c>
      <x:c r="J277" t="str">
        <x:v>Worked</x:v>
      </x:c>
      <x:c r="K277" t="str">
        <x:v>Employee 102999; home branch Thurrock; assigned role Operative Porter | Deployment branch: Thurrock | Actual role: Operative Porter | Jobs: 402575 | Customers: Latham &amp; Watkins | Actual hours: 8.5; source records: 1</x:v>
      </x:c>
      <x:c r="L277" t="str">
        <x:v>Include</x:v>
      </x:c>
      <x:c r="M277"/>
      <x:c r="N277"/>
    </x:row>
    <x:row r="278">
      <x:c r="A278" t="str">
        <x:v>Dam Robinson|2026-07-10</x:v>
      </x:c>
      <x:c r="B278" s="888" t="n">
        <x:v>46213</x:v>
      </x:c>
      <x:c r="C278" t="str">
        <x:v>Dam Robinson</x:v>
      </x:c>
      <x:c r="D278" t="str">
        <x:v>Permanent</x:v>
      </x:c>
      <x:c r="E278" t="str">
        <x:v>Thurrock</x:v>
      </x:c>
      <x:c r="F278" t="str">
        <x:v>Operative Porter</x:v>
      </x:c>
      <x:c r="G278" t="str">
        <x:v>402575</x:v>
      </x:c>
      <x:c r="H278" t="str">
        <x:v>Latham &amp; Watkins</x:v>
      </x:c>
      <x:c r="I278" s="22" t="n">
        <x:v>8.5</x:v>
      </x:c>
      <x:c r="J278" t="str">
        <x:v>Worked</x:v>
      </x:c>
      <x:c r="K278" t="str">
        <x:v>Employee 102999; home branch Thurrock; assigned role Operative Porter | Deployment branch: Thurrock | Actual role: Operative Porter | Jobs: 402575 | Customers: Latham &amp; Watkins | Actual hours: 8.5; source records: 1</x:v>
      </x:c>
      <x:c r="L278" t="str">
        <x:v>Include</x:v>
      </x:c>
      <x:c r="M278"/>
      <x:c r="N278"/>
    </x:row>
    <x:row r="279">
      <x:c r="A279" t="str">
        <x:v>Dam Robinson|2026-07-13</x:v>
      </x:c>
      <x:c r="B279" s="888" t="n">
        <x:v>46216</x:v>
      </x:c>
      <x:c r="C279" t="str">
        <x:v>Dam Robinson</x:v>
      </x:c>
      <x:c r="D279" t="str">
        <x:v>Permanent</x:v>
      </x:c>
      <x:c r="E279" t="str">
        <x:v>Thurrock</x:v>
      </x:c>
      <x:c r="F279" t="str">
        <x:v>Operative Porter</x:v>
      </x:c>
      <x:c r="G279" t="str">
        <x:v>398446</x:v>
      </x:c>
      <x:c r="H279" t="str">
        <x:v>Royal Entomological society</x:v>
      </x:c>
      <x:c r="I279" s="22" t="n">
        <x:v>8.5</x:v>
      </x:c>
      <x:c r="J279" t="str">
        <x:v>Worked</x:v>
      </x:c>
      <x:c r="K279" t="str">
        <x:v>Employee 102999; home branch Thurrock; assigned role Operative Porter | Deployment branch: Thurrock | Actual role: Operative Porter | Jobs: 398446 | Customers: Royal Entomological society | Actual hours: 8.5; source records: 1</x:v>
      </x:c>
      <x:c r="L279" t="str">
        <x:v>Include</x:v>
      </x:c>
      <x:c r="M279"/>
      <x:c r="N279"/>
    </x:row>
    <x:row r="280">
      <x:c r="A280" t="str">
        <x:v>Dam Robinson|2026-07-14</x:v>
      </x:c>
      <x:c r="B280" s="888" t="n">
        <x:v>46217</x:v>
      </x:c>
      <x:c r="C280" t="str">
        <x:v>Dam Robinson</x:v>
      </x:c>
      <x:c r="D280" t="str">
        <x:v>Permanent</x:v>
      </x:c>
      <x:c r="E280" t="str">
        <x:v>Thurrock</x:v>
      </x:c>
      <x:c r="F280" t="str">
        <x:v>Operative Porter</x:v>
      </x:c>
      <x:c r="G280" t="str">
        <x:v>398446</x:v>
      </x:c>
      <x:c r="H280" t="str">
        <x:v>Royal Entomological society</x:v>
      </x:c>
      <x:c r="I280" s="22" t="n">
        <x:v>11</x:v>
      </x:c>
      <x:c r="J280" t="str">
        <x:v>Worked</x:v>
      </x:c>
      <x:c r="K280" t="str">
        <x:v>Employee 102999; home branch Thurrock; assigned role Operative Porter | Deployment branch: Thurrock | Actual role: Operative Porter | Jobs: 398446 | Customers: Royal Entomological society | Actual hours: 11.0; source records: 1</x:v>
      </x:c>
      <x:c r="L280" t="str">
        <x:v>Include</x:v>
      </x:c>
      <x:c r="M280"/>
      <x:c r="N280"/>
    </x:row>
    <x:row r="281">
      <x:c r="A281" t="str">
        <x:v>Dam Robinson|2026-07-15</x:v>
      </x:c>
      <x:c r="B281" s="888" t="n">
        <x:v>46218</x:v>
      </x:c>
      <x:c r="C281" t="str">
        <x:v>Dam Robinson</x:v>
      </x:c>
      <x:c r="D281" t="str">
        <x:v>Permanent</x:v>
      </x:c>
      <x:c r="E281" t="str">
        <x:v>Thurrock</x:v>
      </x:c>
      <x:c r="F281" t="str">
        <x:v>Operative Porter</x:v>
      </x:c>
      <x:c r="G281" t="str">
        <x:v>398446</x:v>
      </x:c>
      <x:c r="H281" t="str">
        <x:v>Royal Entomological society</x:v>
      </x:c>
      <x:c r="I281" s="22" t="n">
        <x:v>8</x:v>
      </x:c>
      <x:c r="J281" t="str">
        <x:v>Worked</x:v>
      </x:c>
      <x:c r="K281" t="str">
        <x:v>Employee 102999; home branch Thurrock; assigned role Operative Porter | Deployment branch: Thurrock | Actual role: Operative Porter | Jobs: 398446 | Customers: Royal Entomological society | Actual hours: 8.0; source records: 1</x:v>
      </x:c>
      <x:c r="L281" t="str">
        <x:v>Include</x:v>
      </x:c>
      <x:c r="M281"/>
      <x:c r="N281"/>
    </x:row>
    <x:row r="282">
      <x:c r="A282" t="str">
        <x:v>Dam Robinson|2026-07-16</x:v>
      </x:c>
      <x:c r="B282" s="888" t="n">
        <x:v>46219</x:v>
      </x:c>
      <x:c r="C282" t="str">
        <x:v>Dam Robinson</x:v>
      </x:c>
      <x:c r="D282" t="str">
        <x:v>Permanent</x:v>
      </x:c>
      <x:c r="E282" t="str">
        <x:v>Thurrock</x:v>
      </x:c>
      <x:c r="F282" t="str">
        <x:v>Operative Porter</x:v>
      </x:c>
      <x:c r="G282" t="str">
        <x:v>398446</x:v>
      </x:c>
      <x:c r="H282" t="str">
        <x:v>Royal Entomological society</x:v>
      </x:c>
      <x:c r="I282" s="22" t="n">
        <x:v>9</x:v>
      </x:c>
      <x:c r="J282" t="str">
        <x:v>Worked</x:v>
      </x:c>
      <x:c r="K282" t="str">
        <x:v>Employee 102999; home branch Thurrock; assigned role Operative Porter | Deployment branch: Thurrock | Actual role: Operative Porter | Jobs: 398446 | Customers: Royal Entomological society | Actual hours: 9.0; source records: 1</x:v>
      </x:c>
      <x:c r="L282" t="str">
        <x:v>Include</x:v>
      </x:c>
      <x:c r="M282"/>
      <x:c r="N282"/>
    </x:row>
    <x:row r="283">
      <x:c r="A283" t="str">
        <x:v>Dan Jones|2026-07-03</x:v>
      </x:c>
      <x:c r="B283" s="888" t="n">
        <x:v>46206</x:v>
      </x:c>
      <x:c r="C283" t="str">
        <x:v>Dan Jones</x:v>
      </x:c>
      <x:c r="D283" t="str">
        <x:v>Permanent</x:v>
      </x:c>
      <x:c r="E283" t="str">
        <x:v>Bristol</x:v>
      </x:c>
      <x:c r="F283" t="str">
        <x:v>Operative Driver</x:v>
      </x:c>
      <x:c r="G283" t="str">
        <x:v>402287</x:v>
      </x:c>
      <x:c r="H283" t="str">
        <x:v>Accenture UK Ltd</x:v>
      </x:c>
      <x:c r="I283" s="22" t="n">
        <x:v>8</x:v>
      </x:c>
      <x:c r="J283" t="str">
        <x:v>Worked</x:v>
      </x:c>
      <x:c r="K283" t="str">
        <x:v>Employee 103864; home branch Bristol; assigned role Operative Driver | Deployment branch: Thurrock | Actual role: Operative Driver | Jobs: 402287 | Customers: Accenture UK Ltd | Actual hours: 8.0; source records: 1</x:v>
      </x:c>
      <x:c r="L283" t="str">
        <x:v>Include</x:v>
      </x:c>
      <x:c r="M283"/>
      <x:c r="N283"/>
    </x:row>
    <x:row r="284">
      <x:c r="A284" t="str">
        <x:v>Dan Jones|2026-07-04</x:v>
      </x:c>
      <x:c r="B284" s="888" t="n">
        <x:v>46207</x:v>
      </x:c>
      <x:c r="C284" t="str">
        <x:v>Dan Jones</x:v>
      </x:c>
      <x:c r="D284" t="str">
        <x:v>Permanent</x:v>
      </x:c>
      <x:c r="E284" t="str">
        <x:v>Bristol</x:v>
      </x:c>
      <x:c r="F284" t="str">
        <x:v>Operative Driver</x:v>
      </x:c>
      <x:c r="G284" t="str">
        <x:v>402287</x:v>
      </x:c>
      <x:c r="H284" t="str">
        <x:v>Accenture UK Ltd</x:v>
      </x:c>
      <x:c r="I284" s="22" t="n">
        <x:v>8</x:v>
      </x:c>
      <x:c r="J284" t="str">
        <x:v>Worked</x:v>
      </x:c>
      <x:c r="K284" t="str">
        <x:v>Employee 103864; home branch Bristol; assigned role Operative Driver | Deployment branch: Thurrock | Actual role: Operative Driver | Jobs: 402287 | Customers: Accenture UK Ltd | Actual hours: 8.0; source records: 1</x:v>
      </x:c>
      <x:c r="L284" t="str">
        <x:v>Include</x:v>
      </x:c>
      <x:c r="M284"/>
      <x:c r="N284"/>
    </x:row>
    <x:row r="285">
      <x:c r="A285" t="str">
        <x:v>Dan Jones|2026-07-06</x:v>
      </x:c>
      <x:c r="B285" s="888" t="n">
        <x:v>46209</x:v>
      </x:c>
      <x:c r="C285" t="str">
        <x:v>Dan Jones</x:v>
      </x:c>
      <x:c r="D285" t="str">
        <x:v>Permanent</x:v>
      </x:c>
      <x:c r="E285" t="str">
        <x:v>Bristol</x:v>
      </x:c>
      <x:c r="F285" t="str">
        <x:v>Operative Driver</x:v>
      </x:c>
      <x:c r="G285" t="str">
        <x:v>401424</x:v>
      </x:c>
      <x:c r="H285" t="str">
        <x:v>University of Bristol</x:v>
      </x:c>
      <x:c r="I285" s="22" t="n">
        <x:v>8</x:v>
      </x:c>
      <x:c r="J285" t="str">
        <x:v>Worked</x:v>
      </x:c>
      <x:c r="K285" t="str">
        <x:v>Employee 103864; home branch Bristol; assigned role Operative Driver | Deployment branch: Bristol | Actual role: Operative Driver | Jobs: 401424 | Customers: University of Bristol | Actual hours: 8.0; source records: 1</x:v>
      </x:c>
      <x:c r="L285" t="str">
        <x:v>Include</x:v>
      </x:c>
      <x:c r="M285"/>
      <x:c r="N285"/>
    </x:row>
    <x:row r="286">
      <x:c r="A286" t="str">
        <x:v>Dan Jones|2026-07-09</x:v>
      </x:c>
      <x:c r="B286" s="888" t="n">
        <x:v>46212</x:v>
      </x:c>
      <x:c r="C286" t="str">
        <x:v>Dan Jones</x:v>
      </x:c>
      <x:c r="D286" t="str">
        <x:v>Permanent</x:v>
      </x:c>
      <x:c r="E286" t="str">
        <x:v>Bristol</x:v>
      </x:c>
      <x:c r="F286" t="str">
        <x:v>Operative Driver</x:v>
      </x:c>
      <x:c r="G286" t="str">
        <x:v>398973</x:v>
      </x:c>
      <x:c r="H286" t="str">
        <x:v>UWE - Northavon House</x:v>
      </x:c>
      <x:c r="I286" s="22" t="n">
        <x:v>9.5</x:v>
      </x:c>
      <x:c r="J286" t="str">
        <x:v>Worked</x:v>
      </x:c>
      <x:c r="K286" t="str">
        <x:v>Employee 103864; home branch Bristol; assigned role Operative Driver | Deployment branch: Bristol | Actual role: Operative Driver | Jobs: 398973 | Customers: UWE - Northavon House | Actual hours: 9.5; source records: 1</x:v>
      </x:c>
      <x:c r="L286" t="str">
        <x:v>Include</x:v>
      </x:c>
      <x:c r="M286"/>
      <x:c r="N286"/>
    </x:row>
    <x:row r="287">
      <x:c r="A287" t="str">
        <x:v>Dan Jones|2026-07-10</x:v>
      </x:c>
      <x:c r="B287" s="888" t="n">
        <x:v>46213</x:v>
      </x:c>
      <x:c r="C287" t="str">
        <x:v>Dan Jones</x:v>
      </x:c>
      <x:c r="D287" t="str">
        <x:v>Permanent</x:v>
      </x:c>
      <x:c r="E287" t="str">
        <x:v>Bristol</x:v>
      </x:c>
      <x:c r="F287" t="str">
        <x:v>Operative Driver</x:v>
      </x:c>
      <x:c r="G287" t="str">
        <x:v>403015</x:v>
      </x:c>
      <x:c r="H287" t="str">
        <x:v>Priorclave  (JULY  26)</x:v>
      </x:c>
      <x:c r="I287" s="22" t="n">
        <x:v>9.5</x:v>
      </x:c>
      <x:c r="J287" t="str">
        <x:v>Worked</x:v>
      </x:c>
      <x:c r="K287" t="str">
        <x:v>Employee 103864; home branch Bristol; assigned role Operative Driver | Deployment branch: Cambridge | Actual role: Operative Driver | Jobs: 403015 | Customers: Priorclave  (JULY  26) | Actual hours: 9.5; source records: 1</x:v>
      </x:c>
      <x:c r="L287" t="str">
        <x:v>Include</x:v>
      </x:c>
      <x:c r="M287"/>
      <x:c r="N287"/>
    </x:row>
    <x:row r="288">
      <x:c r="A288" t="str">
        <x:v>Dan Jones|2026-07-13</x:v>
      </x:c>
      <x:c r="B288" s="888" t="n">
        <x:v>46216</x:v>
      </x:c>
      <x:c r="C288" t="str">
        <x:v>Dan Jones</x:v>
      </x:c>
      <x:c r="D288" t="str">
        <x:v>Permanent</x:v>
      </x:c>
      <x:c r="E288" t="str">
        <x:v>Bristol</x:v>
      </x:c>
      <x:c r="F288" t="str">
        <x:v>Operative Driver</x:v>
      </x:c>
      <x:c r="G288" t="str">
        <x:v>402750</x:v>
      </x:c>
      <x:c r="H288" t="str">
        <x:v>Barbican/ Cardiff Uni</x:v>
      </x:c>
      <x:c r="I288" s="22" t="n">
        <x:v>11</x:v>
      </x:c>
      <x:c r="J288" t="str">
        <x:v>Worked</x:v>
      </x:c>
      <x:c r="K288" t="str">
        <x:v>Employee 103864; home branch Bristol; assigned role Operative Driver | Deployment branch: Bristol | Actual role: Operative Driver | Jobs: 402750 | Customers: Barbican/ Cardiff Uni | Actual hours: 11.0; source records: 1</x:v>
      </x:c>
      <x:c r="L288" t="str">
        <x:v>Include</x:v>
      </x:c>
      <x:c r="M288"/>
      <x:c r="N288"/>
    </x:row>
    <x:row r="289">
      <x:c r="A289" t="str">
        <x:v>Dan Jones|2026-07-14</x:v>
      </x:c>
      <x:c r="B289" s="888" t="n">
        <x:v>46217</x:v>
      </x:c>
      <x:c r="C289" t="str">
        <x:v>Dan Jones</x:v>
      </x:c>
      <x:c r="D289" t="str">
        <x:v>Permanent</x:v>
      </x:c>
      <x:c r="E289" t="str">
        <x:v>Bristol</x:v>
      </x:c>
      <x:c r="F289" t="str">
        <x:v>Operative Driver</x:v>
      </x:c>
      <x:c r="G289" t="str">
        <x:v>402750</x:v>
      </x:c>
      <x:c r="H289" t="str">
        <x:v>Barbican/ Cardiff Uni</x:v>
      </x:c>
      <x:c r="I289" s="22" t="n">
        <x:v>9.5</x:v>
      </x:c>
      <x:c r="J289" t="str">
        <x:v>Worked</x:v>
      </x:c>
      <x:c r="K289" t="str">
        <x:v>Employee 103864; home branch Bristol; assigned role Operative Driver | Deployment branch: Bristol | Actual role: Operative Driver | Jobs: 402750 | Customers: Barbican/ Cardiff Uni | Actual hours: 9.5; source records: 1</x:v>
      </x:c>
      <x:c r="L289" t="str">
        <x:v>Include</x:v>
      </x:c>
      <x:c r="M289"/>
      <x:c r="N289"/>
    </x:row>
    <x:row r="290">
      <x:c r="A290" t="str">
        <x:v>Dan Jones|2026-07-15</x:v>
      </x:c>
      <x:c r="B290" s="888" t="n">
        <x:v>46218</x:v>
      </x:c>
      <x:c r="C290" t="str">
        <x:v>Dan Jones</x:v>
      </x:c>
      <x:c r="D290" t="str">
        <x:v>Permanent</x:v>
      </x:c>
      <x:c r="E290" t="str">
        <x:v>Bristol</x:v>
      </x:c>
      <x:c r="F290" t="str">
        <x:v>Operative Driver</x:v>
      </x:c>
      <x:c r="G290" t="str">
        <x:v>386887D</x:v>
      </x:c>
      <x:c r="H290" t="str">
        <x:v>Restore Harrow Green</x:v>
      </x:c>
      <x:c r="I290" s="22" t="n">
        <x:v>10.25</x:v>
      </x:c>
      <x:c r="J290" t="str">
        <x:v>Worked</x:v>
      </x:c>
      <x:c r="K290" t="str">
        <x:v>Employee 103864; home branch Bristol; assigned role Operative Driver | Deployment branch: Bristol | Actual role: Operative Driver | Jobs: 386887D | Customers: Restore Harrow Green | Actual hours: 10.2; source records: 1</x:v>
      </x:c>
      <x:c r="L290" t="str">
        <x:v>Include</x:v>
      </x:c>
      <x:c r="M290"/>
      <x:c r="N290"/>
    </x:row>
    <x:row r="291">
      <x:c r="A291" t="str">
        <x:v>Dan Jones|2026-07-16</x:v>
      </x:c>
      <x:c r="B291" s="888" t="n">
        <x:v>46219</x:v>
      </x:c>
      <x:c r="C291" t="str">
        <x:v>Dan Jones</x:v>
      </x:c>
      <x:c r="D291" t="str">
        <x:v>Permanent</x:v>
      </x:c>
      <x:c r="E291" t="str">
        <x:v>Bristol</x:v>
      </x:c>
      <x:c r="F291" t="str">
        <x:v>Operative Driver</x:v>
      </x:c>
      <x:c r="G291" t="str">
        <x:v>375286A</x:v>
      </x:c>
      <x:c r="H291" t="str">
        <x:v>BCC - 167 Rodbourne Road</x:v>
      </x:c>
      <x:c r="I291" s="22" t="n">
        <x:v>8</x:v>
      </x:c>
      <x:c r="J291" t="str">
        <x:v>Worked</x:v>
      </x:c>
      <x:c r="K291" t="str">
        <x:v>Employee 103864; home branch Bristol; assigned role Operative Driver | Deployment branch: Bristol | Actual role: Operative Driver | Jobs: 375286A | Customers: BCC - 167 Rodbourne Road | Actual hours: 8.0; source records: 1</x:v>
      </x:c>
      <x:c r="L291" t="str">
        <x:v>Include</x:v>
      </x:c>
      <x:c r="M291"/>
      <x:c r="N291"/>
    </x:row>
    <x:row r="292">
      <x:c r="A292" t="str">
        <x:v>Danny Jones (B)|2026-07-01</x:v>
      </x:c>
      <x:c r="B292" s="888" t="n">
        <x:v>46204</x:v>
      </x:c>
      <x:c r="C292" t="str">
        <x:v>Danny Jones (B)</x:v>
      </x:c>
      <x:c r="D292" t="str">
        <x:v>Permanent</x:v>
      </x:c>
      <x:c r="E292" t="str">
        <x:v>Thurrock</x:v>
      </x:c>
      <x:c r="F292" t="str">
        <x:v>Operative Skilled</x:v>
      </x:c>
      <x:c r="G292" t="str">
        <x:v>402575</x:v>
      </x:c>
      <x:c r="H292" t="str">
        <x:v>Latham &amp; Watkins</x:v>
      </x:c>
      <x:c r="I292" s="22" t="n">
        <x:v>8.5</x:v>
      </x:c>
      <x:c r="J292" t="str">
        <x:v>Worked</x:v>
      </x:c>
      <x:c r="K292" t="str">
        <x:v>Employee 1129; home branch Thurrock; assigned role Operative Skilled | Deployment branch: Thurrock | Actual role: Operative Skilled | Jobs: 402575 | Customers: Latham &amp; Watkins | Actual hours: 8.5; source records: 1</x:v>
      </x:c>
      <x:c r="L292" t="str">
        <x:v>Include</x:v>
      </x:c>
      <x:c r="M292"/>
      <x:c r="N292"/>
    </x:row>
    <x:row r="293">
      <x:c r="A293" t="str">
        <x:v>Danny Jones (B)|2026-07-02</x:v>
      </x:c>
      <x:c r="B293" s="888" t="n">
        <x:v>46205</x:v>
      </x:c>
      <x:c r="C293" t="str">
        <x:v>Danny Jones (B)</x:v>
      </x:c>
      <x:c r="D293" t="str">
        <x:v>Permanent</x:v>
      </x:c>
      <x:c r="E293" t="str">
        <x:v>Thurrock</x:v>
      </x:c>
      <x:c r="F293" t="str">
        <x:v>Operative Skilled</x:v>
      </x:c>
      <x:c r="G293" t="str">
        <x:v>402575</x:v>
      </x:c>
      <x:c r="H293" t="str">
        <x:v>Latham &amp; Watkins</x:v>
      </x:c>
      <x:c r="I293" s="22" t="n">
        <x:v>8.5</x:v>
      </x:c>
      <x:c r="J293" t="str">
        <x:v>Worked</x:v>
      </x:c>
      <x:c r="K293" t="str">
        <x:v>Employee 1129; home branch Thurrock; assigned role Operative Skilled | Deployment branch: Thurrock | Actual role: Operative Skilled | Jobs: 402575 | Customers: Latham &amp; Watkins | Actual hours: 8.5; source records: 1</x:v>
      </x:c>
      <x:c r="L293" t="str">
        <x:v>Include</x:v>
      </x:c>
      <x:c r="M293"/>
      <x:c r="N293"/>
    </x:row>
    <x:row r="294">
      <x:c r="A294" t="str">
        <x:v>Danny Jones (B)|2026-07-03</x:v>
      </x:c>
      <x:c r="B294" s="888" t="n">
        <x:v>46206</x:v>
      </x:c>
      <x:c r="C294" t="str">
        <x:v>Danny Jones (B)</x:v>
      </x:c>
      <x:c r="D294" t="str">
        <x:v>Permanent</x:v>
      </x:c>
      <x:c r="E294" t="str">
        <x:v>Thurrock</x:v>
      </x:c>
      <x:c r="F294" t="str">
        <x:v>Operative Skilled</x:v>
      </x:c>
      <x:c r="G294" t="str">
        <x:v>402575</x:v>
      </x:c>
      <x:c r="H294" t="str">
        <x:v>Latham &amp; Watkins</x:v>
      </x:c>
      <x:c r="I294" s="22" t="n">
        <x:v>8.5</x:v>
      </x:c>
      <x:c r="J294" t="str">
        <x:v>Worked</x:v>
      </x:c>
      <x:c r="K294" t="str">
        <x:v>Employee 1129; home branch Thurrock; assigned role Operative Skilled | Deployment branch: Thurrock | Actual role: Operative Skilled | Jobs: 402575 | Customers: Latham &amp; Watkins | Actual hours: 8.5; source records: 1</x:v>
      </x:c>
      <x:c r="L294" t="str">
        <x:v>Include</x:v>
      </x:c>
      <x:c r="M294"/>
      <x:c r="N294"/>
    </x:row>
    <x:row r="295">
      <x:c r="A295" t="str">
        <x:v>Danny Jones (B)|2026-07-04</x:v>
      </x:c>
      <x:c r="B295" s="888" t="n">
        <x:v>46207</x:v>
      </x:c>
      <x:c r="C295" t="str">
        <x:v>Danny Jones (B)</x:v>
      </x:c>
      <x:c r="D295" t="str">
        <x:v>Permanent</x:v>
      </x:c>
      <x:c r="E295" t="str">
        <x:v>Thurrock</x:v>
      </x:c>
      <x:c r="F295" t="str">
        <x:v>Operative Skilled</x:v>
      </x:c>
      <x:c r="G295" t="str">
        <x:v>401175</x:v>
      </x:c>
      <x:c r="H295" t="str">
        <x:v>Hogan Lovells LLP</x:v>
      </x:c>
      <x:c r="I295" s="22" t="n">
        <x:v>9</x:v>
      </x:c>
      <x:c r="J295" t="str">
        <x:v>Worked</x:v>
      </x:c>
      <x:c r="K295" t="str">
        <x:v>Employee 1129; home branch Thurrock; assigned role Operative Skilled | Deployment branch: Thurrock | Actual role: Operative Skilled | Jobs: 401175 | Customers: Hogan Lovells LLP | Actual hours: 9.0; source records: 1</x:v>
      </x:c>
      <x:c r="L295" t="str">
        <x:v>Include</x:v>
      </x:c>
      <x:c r="M295"/>
      <x:c r="N295"/>
    </x:row>
    <x:row r="296">
      <x:c r="A296" t="str">
        <x:v>Danny Jones (B)|2026-07-06</x:v>
      </x:c>
      <x:c r="B296" s="888" t="n">
        <x:v>46209</x:v>
      </x:c>
      <x:c r="C296" t="str">
        <x:v>Danny Jones (B)</x:v>
      </x:c>
      <x:c r="D296" t="str">
        <x:v>Permanent</x:v>
      </x:c>
      <x:c r="E296" t="str">
        <x:v>Thurrock</x:v>
      </x:c>
      <x:c r="F296" t="str">
        <x:v>Operative Skilled</x:v>
      </x:c>
      <x:c r="G296" t="str">
        <x:v>402575</x:v>
      </x:c>
      <x:c r="H296" t="str">
        <x:v>Latham &amp; Watkins</x:v>
      </x:c>
      <x:c r="I296" s="22" t="n">
        <x:v>8.5</x:v>
      </x:c>
      <x:c r="J296" t="str">
        <x:v>Worked</x:v>
      </x:c>
      <x:c r="K296" t="str">
        <x:v>Employee 1129; home branch Thurrock; assigned role Operative Skilled | Deployment branch: Thurrock | Actual role: Operative Skilled | Jobs: 402575 | Customers: Latham &amp; Watkins | Actual hours: 8.5; source records: 1</x:v>
      </x:c>
      <x:c r="L296" t="str">
        <x:v>Include</x:v>
      </x:c>
      <x:c r="M296"/>
      <x:c r="N296"/>
    </x:row>
    <x:row r="297">
      <x:c r="A297" t="str">
        <x:v>Danny Jones (B)|2026-07-07</x:v>
      </x:c>
      <x:c r="B297" s="888" t="n">
        <x:v>46210</x:v>
      </x:c>
      <x:c r="C297" t="str">
        <x:v>Danny Jones (B)</x:v>
      </x:c>
      <x:c r="D297" t="str">
        <x:v>Permanent</x:v>
      </x:c>
      <x:c r="E297" t="str">
        <x:v>Thurrock</x:v>
      </x:c>
      <x:c r="F297" t="str">
        <x:v>Operative Skilled</x:v>
      </x:c>
      <x:c r="G297" t="str">
        <x:v>402575</x:v>
      </x:c>
      <x:c r="H297" t="str">
        <x:v>Latham &amp; Watkins</x:v>
      </x:c>
      <x:c r="I297" s="22" t="n">
        <x:v>8.5</x:v>
      </x:c>
      <x:c r="J297" t="str">
        <x:v>Worked</x:v>
      </x:c>
      <x:c r="K297" t="str">
        <x:v>Employee 1129; home branch Thurrock; assigned role Operative Skilled | Deployment branch: Thurrock | Actual role: Operative Skilled | Jobs: 402575 | Customers: Latham &amp; Watkins | Actual hours: 8.5; source records: 1</x:v>
      </x:c>
      <x:c r="L297" t="str">
        <x:v>Include</x:v>
      </x:c>
      <x:c r="M297"/>
      <x:c r="N297"/>
    </x:row>
    <x:row r="298">
      <x:c r="A298" t="str">
        <x:v>Danny Jones (B)|2026-07-08</x:v>
      </x:c>
      <x:c r="B298" s="888" t="n">
        <x:v>46211</x:v>
      </x:c>
      <x:c r="C298" t="str">
        <x:v>Danny Jones (B)</x:v>
      </x:c>
      <x:c r="D298" t="str">
        <x:v>Permanent</x:v>
      </x:c>
      <x:c r="E298" t="str">
        <x:v>Thurrock</x:v>
      </x:c>
      <x:c r="F298" t="str">
        <x:v>Operative Skilled</x:v>
      </x:c>
      <x:c r="G298" t="str">
        <x:v>402575</x:v>
      </x:c>
      <x:c r="H298" t="str">
        <x:v>Latham &amp; Watkins</x:v>
      </x:c>
      <x:c r="I298" s="22" t="n">
        <x:v>8.5</x:v>
      </x:c>
      <x:c r="J298" t="str">
        <x:v>Worked</x:v>
      </x:c>
      <x:c r="K298" t="str">
        <x:v>Employee 1129; home branch Thurrock; assigned role Operative Skilled | Deployment branch: Thurrock | Actual role: Operative Skilled | Jobs: 402575 | Customers: Latham &amp; Watkins | Actual hours: 8.5; source records: 1</x:v>
      </x:c>
      <x:c r="L298" t="str">
        <x:v>Include</x:v>
      </x:c>
      <x:c r="M298"/>
      <x:c r="N298"/>
    </x:row>
    <x:row r="299">
      <x:c r="A299" t="str">
        <x:v>Danny Jones (B)|2026-07-09</x:v>
      </x:c>
      <x:c r="B299" s="888" t="n">
        <x:v>46212</x:v>
      </x:c>
      <x:c r="C299" t="str">
        <x:v>Danny Jones (B)</x:v>
      </x:c>
      <x:c r="D299" t="str">
        <x:v>Permanent</x:v>
      </x:c>
      <x:c r="E299" t="str">
        <x:v>Thurrock</x:v>
      </x:c>
      <x:c r="F299" t="str">
        <x:v>Operative Skilled</x:v>
      </x:c>
      <x:c r="G299" t="str">
        <x:v>402575</x:v>
      </x:c>
      <x:c r="H299" t="str">
        <x:v>Latham &amp; Watkins</x:v>
      </x:c>
      <x:c r="I299" s="22" t="n">
        <x:v>8.5</x:v>
      </x:c>
      <x:c r="J299" t="str">
        <x:v>Worked</x:v>
      </x:c>
      <x:c r="K299" t="str">
        <x:v>Employee 1129; home branch Thurrock; assigned role Operative Skilled | Deployment branch: Thurrock | Actual role: Operative Skilled | Jobs: 402575 | Customers: Latham &amp; Watkins | Actual hours: 8.5; source records: 1</x:v>
      </x:c>
      <x:c r="L299" t="str">
        <x:v>Include</x:v>
      </x:c>
      <x:c r="M299"/>
      <x:c r="N299"/>
    </x:row>
    <x:row r="300">
      <x:c r="A300" t="str">
        <x:v>Danny Jones (B)|2026-07-10</x:v>
      </x:c>
      <x:c r="B300" s="888" t="n">
        <x:v>46213</x:v>
      </x:c>
      <x:c r="C300" t="str">
        <x:v>Danny Jones (B)</x:v>
      </x:c>
      <x:c r="D300" t="str">
        <x:v>Permanent</x:v>
      </x:c>
      <x:c r="E300" t="str">
        <x:v>Thurrock</x:v>
      </x:c>
      <x:c r="F300" t="str">
        <x:v>Operative Skilled</x:v>
      </x:c>
      <x:c r="G300" t="str">
        <x:v>402575</x:v>
      </x:c>
      <x:c r="H300" t="str">
        <x:v>Latham &amp; Watkins</x:v>
      </x:c>
      <x:c r="I300" s="22" t="n">
        <x:v>8.5</x:v>
      </x:c>
      <x:c r="J300" t="str">
        <x:v>Worked</x:v>
      </x:c>
      <x:c r="K300" t="str">
        <x:v>Employee 1129; home branch Thurrock; assigned role Operative Skilled | Deployment branch: Thurrock | Actual role: Operative Skilled | Jobs: 402575 | Customers: Latham &amp; Watkins | Actual hours: 8.5; source records: 1</x:v>
      </x:c>
      <x:c r="L300" t="str">
        <x:v>Include</x:v>
      </x:c>
      <x:c r="M300"/>
      <x:c r="N300"/>
    </x:row>
    <x:row r="301">
      <x:c r="A301" t="str">
        <x:v>Danny Jones (B)|2026-07-14</x:v>
      </x:c>
      <x:c r="B301" s="888" t="n">
        <x:v>46217</x:v>
      </x:c>
      <x:c r="C301" t="str">
        <x:v>Danny Jones (B)</x:v>
      </x:c>
      <x:c r="D301" t="str">
        <x:v>Permanent</x:v>
      </x:c>
      <x:c r="E301" t="str">
        <x:v>Thurrock</x:v>
      </x:c>
      <x:c r="F301" t="str">
        <x:v>Operative Skilled</x:v>
      </x:c>
      <x:c r="G301" t="str">
        <x:v>402575</x:v>
      </x:c>
      <x:c r="H301" t="str">
        <x:v>Latham &amp; Watkins</x:v>
      </x:c>
      <x:c r="I301" s="22" t="n">
        <x:v>8.5</x:v>
      </x:c>
      <x:c r="J301" t="str">
        <x:v>Worked</x:v>
      </x:c>
      <x:c r="K301" t="str">
        <x:v>Employee 1129; home branch Thurrock; assigned role Operative Skilled | Deployment branch: Thurrock | Actual role: Operative Skilled | Jobs: 402575 | Customers: Latham &amp; Watkins | Actual hours: 8.5; source records: 1</x:v>
      </x:c>
      <x:c r="L301" t="str">
        <x:v>Include</x:v>
      </x:c>
      <x:c r="M301"/>
      <x:c r="N301"/>
    </x:row>
    <x:row r="302">
      <x:c r="A302" t="str">
        <x:v>Danny Jones (B)|2026-07-15</x:v>
      </x:c>
      <x:c r="B302" s="888" t="n">
        <x:v>46218</x:v>
      </x:c>
      <x:c r="C302" t="str">
        <x:v>Danny Jones (B)</x:v>
      </x:c>
      <x:c r="D302" t="str">
        <x:v>Permanent</x:v>
      </x:c>
      <x:c r="E302" t="str">
        <x:v>Thurrock</x:v>
      </x:c>
      <x:c r="F302" t="str">
        <x:v>Operative Skilled</x:v>
      </x:c>
      <x:c r="G302" t="str">
        <x:v>402575</x:v>
      </x:c>
      <x:c r="H302" t="str">
        <x:v>Latham &amp; Watkins</x:v>
      </x:c>
      <x:c r="I302" s="22" t="n">
        <x:v>8.5</x:v>
      </x:c>
      <x:c r="J302" t="str">
        <x:v>Worked</x:v>
      </x:c>
      <x:c r="K302" t="str">
        <x:v>Employee 1129; home branch Thurrock; assigned role Operative Skilled | Deployment branch: Thurrock | Actual role: Operative Skilled | Jobs: 402575 | Customers: Latham &amp; Watkins | Actual hours: 8.5; source records: 1</x:v>
      </x:c>
      <x:c r="L302" t="str">
        <x:v>Include</x:v>
      </x:c>
      <x:c r="M302"/>
      <x:c r="N302"/>
    </x:row>
    <x:row r="303">
      <x:c r="A303" t="str">
        <x:v>Danny Jones (B)|2026-07-16</x:v>
      </x:c>
      <x:c r="B303" s="888" t="n">
        <x:v>46219</x:v>
      </x:c>
      <x:c r="C303" t="str">
        <x:v>Danny Jones (B)</x:v>
      </x:c>
      <x:c r="D303" t="str">
        <x:v>Permanent</x:v>
      </x:c>
      <x:c r="E303" t="str">
        <x:v>Thurrock</x:v>
      </x:c>
      <x:c r="F303" t="str">
        <x:v>Operative Skilled</x:v>
      </x:c>
      <x:c r="G303" t="str">
        <x:v>402575</x:v>
      </x:c>
      <x:c r="H303" t="str">
        <x:v>Latham &amp; Watkins</x:v>
      </x:c>
      <x:c r="I303" s="22" t="n">
        <x:v>8.5</x:v>
      </x:c>
      <x:c r="J303" t="str">
        <x:v>Worked</x:v>
      </x:c>
      <x:c r="K303" t="str">
        <x:v>Employee 1129; home branch Thurrock; assigned role Operative Skilled | Deployment branch: Thurrock | Actual role: Operative Skilled | Jobs: 402575 | Customers: Latham &amp; Watkins | Actual hours: 8.5; source records: 1</x:v>
      </x:c>
      <x:c r="L303" t="str">
        <x:v>Include</x:v>
      </x:c>
      <x:c r="M303"/>
      <x:c r="N303"/>
    </x:row>
    <x:row r="304">
      <x:c r="A304" t="str">
        <x:v>David Woodyard|2026-07-01</x:v>
      </x:c>
      <x:c r="B304" s="888" t="n">
        <x:v>46204</x:v>
      </x:c>
      <x:c r="C304" t="str">
        <x:v>David Woodyard</x:v>
      </x:c>
      <x:c r="D304" t="str">
        <x:v>Permanent</x:v>
      </x:c>
      <x:c r="E304" t="str">
        <x:v>Manchester</x:v>
      </x:c>
      <x:c r="F304" t="str">
        <x:v>Operative Skilled</x:v>
      </x:c>
      <x:c r="G304" t="str">
        <x:v>397251</x:v>
      </x:c>
      <x:c r="H304" t="str">
        <x:v>Lancaster University (Leadership Centre)</x:v>
      </x:c>
      <x:c r="I304" s="22" t="n">
        <x:v>7</x:v>
      </x:c>
      <x:c r="J304" t="str">
        <x:v>Worked</x:v>
      </x:c>
      <x:c r="K304" t="str">
        <x:v>Employee 2302; home branch Manchester; assigned role Operative Skilled | Deployment branch: Manchester | Actual role: Operative Skilled | Jobs: 397251 | Customers: Lancaster University (Leadership Centre) | Actual hours: 7.0; source records: 1</x:v>
      </x:c>
      <x:c r="L304" t="str">
        <x:v>Include</x:v>
      </x:c>
      <x:c r="M304"/>
      <x:c r="N304"/>
    </x:row>
    <x:row r="305">
      <x:c r="A305" t="str">
        <x:v>David Woodyard|2026-07-02</x:v>
      </x:c>
      <x:c r="B305" s="888" t="n">
        <x:v>46205</x:v>
      </x:c>
      <x:c r="C305" t="str">
        <x:v>David Woodyard</x:v>
      </x:c>
      <x:c r="D305" t="str">
        <x:v>Permanent</x:v>
      </x:c>
      <x:c r="E305" t="str">
        <x:v>Manchester</x:v>
      </x:c>
      <x:c r="F305" t="str">
        <x:v>Operative Skilled</x:v>
      </x:c>
      <x:c r="G305" t="str">
        <x:v>398317E</x:v>
      </x:c>
      <x:c r="H305" t="str">
        <x:v>Restore Harrow Green</x:v>
      </x:c>
      <x:c r="I305" s="22" t="n">
        <x:v>9</x:v>
      </x:c>
      <x:c r="J305" t="str">
        <x:v>Worked</x:v>
      </x:c>
      <x:c r="K305" t="str">
        <x:v>Employee 2302; home branch Manchester; assigned role Operative Skilled | Deployment branch: Manchester | Actual role: Operative Skilled | Jobs: 398317E | Customers: Restore Harrow Green | Actual hours: 9.0; source records: 1</x:v>
      </x:c>
      <x:c r="L305" t="str">
        <x:v>Include</x:v>
      </x:c>
      <x:c r="M305"/>
      <x:c r="N305"/>
    </x:row>
    <x:row r="306">
      <x:c r="A306" t="str">
        <x:v>David Woodyard|2026-07-03</x:v>
      </x:c>
      <x:c r="B306" s="888" t="n">
        <x:v>46206</x:v>
      </x:c>
      <x:c r="C306" t="str">
        <x:v>David Woodyard</x:v>
      </x:c>
      <x:c r="D306" t="str">
        <x:v>Permanent</x:v>
      </x:c>
      <x:c r="E306" t="str">
        <x:v>Manchester</x:v>
      </x:c>
      <x:c r="F306" t="str">
        <x:v>Operative Skilled</x:v>
      </x:c>
      <x:c r="G306" t="str">
        <x:v>398317F, 401084</x:v>
      </x:c>
      <x:c r="H306" t="str">
        <x:v>Restore Harrow Green; Total System Services Processing Europe Ltd</x:v>
      </x:c>
      <x:c r="I306" s="22" t="n">
        <x:v>16.25</x:v>
      </x:c>
      <x:c r="J306" t="str">
        <x:v>Worked — 2 records</x:v>
      </x:c>
      <x:c r="K306" t="str">
        <x:v>Employee 2302; home branch Manchester; assigned role Operative Skilled | Deployment branch: Birmingham, Manchester | Actual role: Operative Porter | Jobs: 398317F, 401084 | Customers: Restore Harrow Green; Total System Services Processing Europe Ltd | Actual hours: 16.2; source records: 2</x:v>
      </x:c>
      <x:c r="L306" t="str">
        <x:v>Include</x:v>
      </x:c>
      <x:c r="M306"/>
      <x:c r="N306"/>
    </x:row>
    <x:row r="307">
      <x:c r="A307" t="str">
        <x:v>David Woodyard|2026-07-06</x:v>
      </x:c>
      <x:c r="B307" s="888" t="n">
        <x:v>46209</x:v>
      </x:c>
      <x:c r="C307" t="str">
        <x:v>David Woodyard</x:v>
      </x:c>
      <x:c r="D307" t="str">
        <x:v>Permanent</x:v>
      </x:c>
      <x:c r="E307" t="str">
        <x:v>Manchester</x:v>
      </x:c>
      <x:c r="F307" t="str">
        <x:v>Operative Skilled</x:v>
      </x:c>
      <x:c r="G307" t="str">
        <x:v>403169, 403056, 403196</x:v>
      </x:c>
      <x:c r="H307" t="str">
        <x:v>CTVC Ltd; University of Manchester</x:v>
      </x:c>
      <x:c r="I307" s="22" t="n">
        <x:v>8.25</x:v>
      </x:c>
      <x:c r="J307" t="str">
        <x:v>Worked — 3 records</x:v>
      </x:c>
      <x:c r="K307" t="str">
        <x:v>Employee 2302; home branch Manchester; assigned role Operative Skilled | Deployment branch: Manchester | Actual role: Operative Skilled | Jobs: 403169, 403056, 403196 | Customers: CTVC Ltd; University of Manchester | Actual hours: 8.2; source records: 3</x:v>
      </x:c>
      <x:c r="L307" t="str">
        <x:v>Include</x:v>
      </x:c>
      <x:c r="M307"/>
      <x:c r="N307"/>
    </x:row>
    <x:row r="308">
      <x:c r="A308" t="str">
        <x:v>David Woodyard|2026-07-07</x:v>
      </x:c>
      <x:c r="B308" s="888" t="n">
        <x:v>46210</x:v>
      </x:c>
      <x:c r="C308" t="str">
        <x:v>David Woodyard</x:v>
      </x:c>
      <x:c r="D308" t="str">
        <x:v>Permanent</x:v>
      </x:c>
      <x:c r="E308" t="str">
        <x:v>Manchester</x:v>
      </x:c>
      <x:c r="F308" t="str">
        <x:v>Operative Skilled</x:v>
      </x:c>
      <x:c r="G308" t="str">
        <x:v>402775, 398317F</x:v>
      </x:c>
      <x:c r="H308" t="str">
        <x:v>Kirklees Council - Sibonisine Ncube; Restore Harrow Green</x:v>
      </x:c>
      <x:c r="I308" s="22" t="n">
        <x:v>8</x:v>
      </x:c>
      <x:c r="J308" t="str">
        <x:v>Worked — 2 records</x:v>
      </x:c>
      <x:c r="K308" t="str">
        <x:v>Employee 2302; home branch Manchester; assigned role Operative Skilled | Deployment branch: Leeds, Manchester | Actual role: Operative Skilled | Jobs: 402775, 398317F | Customers: Kirklees Council - Sibonisine Ncube; Restore Harrow Green | Actual hours: 8.0; source records: 2</x:v>
      </x:c>
      <x:c r="L308" t="str">
        <x:v>Include</x:v>
      </x:c>
      <x:c r="M308"/>
      <x:c r="N308"/>
    </x:row>
    <x:row r="309">
      <x:c r="A309" t="str">
        <x:v>David Woodyard|2026-07-08</x:v>
      </x:c>
      <x:c r="B309" s="888" t="n">
        <x:v>46211</x:v>
      </x:c>
      <x:c r="C309" t="str">
        <x:v>David Woodyard</x:v>
      </x:c>
      <x:c r="D309" t="str">
        <x:v>Permanent</x:v>
      </x:c>
      <x:c r="E309" t="str">
        <x:v>Manchester</x:v>
      </x:c>
      <x:c r="F309" t="str">
        <x:v>Operative Skilled</x:v>
      </x:c>
      <x:c r="G309" t="str">
        <x:v>397251</x:v>
      </x:c>
      <x:c r="H309" t="str">
        <x:v>Lancaster University (Leadership Centre)</x:v>
      </x:c>
      <x:c r="I309" s="22" t="n">
        <x:v>8.5</x:v>
      </x:c>
      <x:c r="J309" t="str">
        <x:v>Worked</x:v>
      </x:c>
      <x:c r="K309" t="str">
        <x:v>Employee 2302; home branch Manchester; assigned role Operative Skilled | Deployment branch: Manchester | Actual role: Operative Skilled | Jobs: 397251 | Customers: Lancaster University (Leadership Centre) | Actual hours: 8.5; source records: 1</x:v>
      </x:c>
      <x:c r="L309" t="str">
        <x:v>Include</x:v>
      </x:c>
      <x:c r="M309"/>
      <x:c r="N309"/>
    </x:row>
    <x:row r="310">
      <x:c r="A310" t="str">
        <x:v>David Woodyard|2026-07-09</x:v>
      </x:c>
      <x:c r="B310" s="888" t="n">
        <x:v>46212</x:v>
      </x:c>
      <x:c r="C310" t="str">
        <x:v>David Woodyard</x:v>
      </x:c>
      <x:c r="D310" t="str">
        <x:v>Permanent</x:v>
      </x:c>
      <x:c r="E310" t="str">
        <x:v>Manchester</x:v>
      </x:c>
      <x:c r="F310" t="str">
        <x:v>Operative Skilled</x:v>
      </x:c>
      <x:c r="G310" t="str">
        <x:v>403371</x:v>
      </x:c>
      <x:c r="H310" t="str">
        <x:v>CTVC Ltd</x:v>
      </x:c>
      <x:c r="I310" s="22" t="n">
        <x:v>6.5</x:v>
      </x:c>
      <x:c r="J310" t="str">
        <x:v>Worked</x:v>
      </x:c>
      <x:c r="K310" t="str">
        <x:v>Employee 2302; home branch Manchester; assigned role Operative Skilled | Deployment branch: Manchester | Actual role: Operative Skilled | Jobs: 403371 | Customers: CTVC Ltd | Actual hours: 6.5; source records: 1</x:v>
      </x:c>
      <x:c r="L310" t="str">
        <x:v>Include</x:v>
      </x:c>
      <x:c r="M310"/>
      <x:c r="N310"/>
    </x:row>
    <x:row r="311">
      <x:c r="A311" t="str">
        <x:v>David Woodyard|2026-07-10</x:v>
      </x:c>
      <x:c r="B311" s="888" t="n">
        <x:v>46213</x:v>
      </x:c>
      <x:c r="C311" t="str">
        <x:v>David Woodyard</x:v>
      </x:c>
      <x:c r="D311" t="str">
        <x:v>Permanent</x:v>
      </x:c>
      <x:c r="E311" t="str">
        <x:v>Manchester</x:v>
      </x:c>
      <x:c r="F311" t="str">
        <x:v>Operative Skilled</x:v>
      </x:c>
      <x:c r="G311" t="str">
        <x:v>403000</x:v>
      </x:c>
      <x:c r="H311" t="str">
        <x:v>Lancashire Police</x:v>
      </x:c>
      <x:c r="I311" s="22" t="n">
        <x:v>6.75</x:v>
      </x:c>
      <x:c r="J311" t="str">
        <x:v>Worked</x:v>
      </x:c>
      <x:c r="K311" t="str">
        <x:v>Employee 2302; home branch Manchester; assigned role Operative Skilled | Deployment branch: Manchester | Actual role: Operative Skilled | Jobs: 403000 | Customers: Lancashire Police | Actual hours: 6.8; source records: 1</x:v>
      </x:c>
      <x:c r="L311" t="str">
        <x:v>Include</x:v>
      </x:c>
      <x:c r="M311"/>
      <x:c r="N311"/>
    </x:row>
    <x:row r="312">
      <x:c r="A312" t="str">
        <x:v>David Woodyard|2026-07-13</x:v>
      </x:c>
      <x:c r="B312" s="888" t="n">
        <x:v>46216</x:v>
      </x:c>
      <x:c r="C312" t="str">
        <x:v>David Woodyard</x:v>
      </x:c>
      <x:c r="D312" t="str">
        <x:v>Permanent</x:v>
      </x:c>
      <x:c r="E312" t="str">
        <x:v>Manchester</x:v>
      </x:c>
      <x:c r="F312" t="str">
        <x:v>Operative Skilled</x:v>
      </x:c>
      <x:c r="G312" t="str">
        <x:v>403340, 398317F</x:v>
      </x:c>
      <x:c r="H312" t="str">
        <x:v>Kirklees Council - domestic; Restore Harrow Green</x:v>
      </x:c>
      <x:c r="I312" s="22" t="n">
        <x:v>7.75</x:v>
      </x:c>
      <x:c r="J312" t="str">
        <x:v>Worked — 2 records</x:v>
      </x:c>
      <x:c r="K312" t="str">
        <x:v>Employee 2302; home branch Manchester; assigned role Operative Skilled | Deployment branch: Leeds, Manchester | Actual role: Operative Porter | Jobs: 403340, 398317F | Customers: Kirklees Council - domestic; Restore Harrow Green | Actual hours: 7.8; source records: 2</x:v>
      </x:c>
      <x:c r="L312" t="str">
        <x:v>Include</x:v>
      </x:c>
      <x:c r="M312"/>
      <x:c r="N312"/>
    </x:row>
    <x:row r="313">
      <x:c r="A313" t="str">
        <x:v>David Woodyard|2026-07-15</x:v>
      </x:c>
      <x:c r="B313" s="888" t="n">
        <x:v>46218</x:v>
      </x:c>
      <x:c r="C313" t="str">
        <x:v>David Woodyard</x:v>
      </x:c>
      <x:c r="D313" t="str">
        <x:v>Permanent</x:v>
      </x:c>
      <x:c r="E313" t="str">
        <x:v>Manchester</x:v>
      </x:c>
      <x:c r="F313" t="str">
        <x:v>Operative Skilled</x:v>
      </x:c>
      <x:c r="G313" t="str">
        <x:v>398549</x:v>
      </x:c>
      <x:c r="H313" t="str">
        <x:v>Wakefield Council - Upton Primary School</x:v>
      </x:c>
      <x:c r="I313" s="22" t="n">
        <x:v>8.5</x:v>
      </x:c>
      <x:c r="J313" t="str">
        <x:v>Worked</x:v>
      </x:c>
      <x:c r="K313" t="str">
        <x:v>Employee 2302; home branch Manchester; assigned role Operative Skilled | Deployment branch: Leeds | Actual role: Operative Porter | Jobs: 398549 | Customers: Wakefield Council - Upton Primary School | Actual hours: 8.5; source records: 1</x:v>
      </x:c>
      <x:c r="L313" t="str">
        <x:v>Include</x:v>
      </x:c>
      <x:c r="M313"/>
      <x:c r="N313"/>
    </x:row>
    <x:row r="314">
      <x:c r="A314" t="str">
        <x:v>David Woodyard|2026-07-16</x:v>
      </x:c>
      <x:c r="B314" s="888" t="n">
        <x:v>46219</x:v>
      </x:c>
      <x:c r="C314" t="str">
        <x:v>David Woodyard</x:v>
      </x:c>
      <x:c r="D314" t="str">
        <x:v>Permanent</x:v>
      </x:c>
      <x:c r="E314" t="str">
        <x:v>Manchester</x:v>
      </x:c>
      <x:c r="F314" t="str">
        <x:v>Operative Skilled</x:v>
      </x:c>
      <x:c r="G314" t="str">
        <x:v>398317F, 398549</x:v>
      </x:c>
      <x:c r="H314" t="str">
        <x:v>Restore Harrow Green; Wakefield Council - Upton Primary School</x:v>
      </x:c>
      <x:c r="I314" s="22" t="n">
        <x:v>16.5</x:v>
      </x:c>
      <x:c r="J314" t="str">
        <x:v>Worked — 2 records</x:v>
      </x:c>
      <x:c r="K314" t="str">
        <x:v>Employee 2302; home branch Manchester; assigned role Operative Skilled | Deployment branch: Leeds, Manchester | Actual role: Operative Porter | Jobs: 398317F, 398549 | Customers: Restore Harrow Green; Wakefield Council - Upton Primary School | Actual hours: 16.5; source records: 2</x:v>
      </x:c>
      <x:c r="L314" t="str">
        <x:v>Include</x:v>
      </x:c>
      <x:c r="M314"/>
      <x:c r="N314"/>
    </x:row>
    <x:row r="315">
      <x:c r="A315" t="str">
        <x:v>Delano White|2026-07-01</x:v>
      </x:c>
      <x:c r="B315" s="888" t="n">
        <x:v>46204</x:v>
      </x:c>
      <x:c r="C315" t="str">
        <x:v>Delano White</x:v>
      </x:c>
      <x:c r="D315" t="str">
        <x:v>Permanent</x:v>
      </x:c>
      <x:c r="E315" t="str">
        <x:v>Birmingham</x:v>
      </x:c>
      <x:c r="F315" t="str">
        <x:v>Operative Porter</x:v>
      </x:c>
      <x:c r="G315" t="str">
        <x:v>402888, 401968</x:v>
      </x:c>
      <x:c r="H315" t="str">
        <x:v>Sandwell and Birmingham Hospitals NHS Trust; The Open University - Gardiner Blocks</x:v>
      </x:c>
      <x:c r="I315" s="22" t="n">
        <x:v>8</x:v>
      </x:c>
      <x:c r="J315" t="str">
        <x:v>Worked — 2 records</x:v>
      </x:c>
      <x:c r="K315" t="str">
        <x:v>Employee 1495; home branch Birmingham; assigned role Operative Porter | Deployment branch: Birmingham | Actual role: Operative Driver | Jobs: 402888, 401968 | Customers: Sandwell and Birmingham Hospitals NHS Trust; The Open University - Gardiner Blocks | Actual hours: 8.0; source records: 2</x:v>
      </x:c>
      <x:c r="L315" t="str">
        <x:v>Include</x:v>
      </x:c>
      <x:c r="M315"/>
      <x:c r="N315"/>
    </x:row>
    <x:row r="316">
      <x:c r="A316" t="str">
        <x:v>Delano White|2026-07-02</x:v>
      </x:c>
      <x:c r="B316" s="888" t="n">
        <x:v>46205</x:v>
      </x:c>
      <x:c r="C316" t="str">
        <x:v>Delano White</x:v>
      </x:c>
      <x:c r="D316" t="str">
        <x:v>Permanent</x:v>
      </x:c>
      <x:c r="E316" t="str">
        <x:v>Birmingham</x:v>
      </x:c>
      <x:c r="F316" t="str">
        <x:v>Operative Porter</x:v>
      </x:c>
      <x:c r="G316" t="str">
        <x:v>401354, 402939</x:v>
      </x:c>
      <x:c r="H316" t="str">
        <x:v>Juno Genetics Ltd; University Hospitals of Leicester NHS Trust</x:v>
      </x:c>
      <x:c r="I316" s="22" t="n">
        <x:v>9</x:v>
      </x:c>
      <x:c r="J316" t="str">
        <x:v>Worked — 2 records</x:v>
      </x:c>
      <x:c r="K316" t="str">
        <x:v>Employee 1495; home branch Birmingham; assigned role Operative Porter | Deployment branch: Birmingham | Actual role: Operative Driver | Jobs: 401354, 402939 | Customers: Juno Genetics Ltd; University Hospitals of Leicester NHS Trust | Actual hours: 9.0; source records: 2</x:v>
      </x:c>
      <x:c r="L316" t="str">
        <x:v>Include</x:v>
      </x:c>
      <x:c r="M316"/>
      <x:c r="N316"/>
    </x:row>
    <x:row r="317">
      <x:c r="A317" t="str">
        <x:v>Delano White|2026-07-03</x:v>
      </x:c>
      <x:c r="B317" s="888" t="n">
        <x:v>46206</x:v>
      </x:c>
      <x:c r="C317" t="str">
        <x:v>Delano White</x:v>
      </x:c>
      <x:c r="D317" t="str">
        <x:v>Permanent</x:v>
      </x:c>
      <x:c r="E317" t="str">
        <x:v>Birmingham</x:v>
      </x:c>
      <x:c r="F317" t="str">
        <x:v>Operative Porter</x:v>
      </x:c>
      <x:c r="G317" t="str">
        <x:v>401084</x:v>
      </x:c>
      <x:c r="H317" t="str">
        <x:v>Total System Services Processing Europe Ltd</x:v>
      </x:c>
      <x:c r="I317" s="22" t="n">
        <x:v>9</x:v>
      </x:c>
      <x:c r="J317" t="str">
        <x:v>Worked</x:v>
      </x:c>
      <x:c r="K317" t="str">
        <x:v>Employee 1495; home branch Birmingham; assigned role Operative Porter | Deployment branch: Birmingham | Actual role: Operative Driver | Jobs: 401084 | Customers: Total System Services Processing Europe Ltd | Actual hours: 9.0; source records: 1</x:v>
      </x:c>
      <x:c r="L317" t="str">
        <x:v>Include</x:v>
      </x:c>
      <x:c r="M317"/>
      <x:c r="N317"/>
    </x:row>
    <x:row r="318">
      <x:c r="A318" t="str">
        <x:v>Delano White|2026-07-06</x:v>
      </x:c>
      <x:c r="B318" s="888" t="n">
        <x:v>46209</x:v>
      </x:c>
      <x:c r="C318" t="str">
        <x:v>Delano White</x:v>
      </x:c>
      <x:c r="D318" t="str">
        <x:v>Permanent</x:v>
      </x:c>
      <x:c r="E318" t="str">
        <x:v>Birmingham</x:v>
      </x:c>
      <x:c r="F318" t="str">
        <x:v>Operative Porter</x:v>
      </x:c>
      <x:c r="G318" t="str">
        <x:v>401554, 386884X</x:v>
      </x:c>
      <x:c r="H318" t="str">
        <x:v>CPM/Omnicom; Harrow Green</x:v>
      </x:c>
      <x:c r="I318" s="22" t="n">
        <x:v>17.5</x:v>
      </x:c>
      <x:c r="J318" t="str">
        <x:v>Worked — 2 records</x:v>
      </x:c>
      <x:c r="K318" t="str">
        <x:v>Employee 1495; home branch Birmingham; assigned role Operative Porter | Deployment branch: Birmingham, Oxford | Actual role: Operative Driver | Jobs: 401554, 386884X | Customers: CPM/Omnicom; Harrow Green | Actual hours: 17.5; source records: 2</x:v>
      </x:c>
      <x:c r="L318" t="str">
        <x:v>Include</x:v>
      </x:c>
      <x:c r="M318"/>
      <x:c r="N318"/>
    </x:row>
    <x:row r="319">
      <x:c r="A319" t="str">
        <x:v>Delano White|2026-07-07</x:v>
      </x:c>
      <x:c r="B319" s="888" t="n">
        <x:v>46210</x:v>
      </x:c>
      <x:c r="C319" t="str">
        <x:v>Delano White</x:v>
      </x:c>
      <x:c r="D319" t="str">
        <x:v>Permanent</x:v>
      </x:c>
      <x:c r="E319" t="str">
        <x:v>Birmingham</x:v>
      </x:c>
      <x:c r="F319" t="str">
        <x:v>Operative Porter</x:v>
      </x:c>
      <x:c r="G319" t="str">
        <x:v>401554, 386884X</x:v>
      </x:c>
      <x:c r="H319" t="str">
        <x:v>CPM/Omnicom; Harrow Green</x:v>
      </x:c>
      <x:c r="I319" s="22" t="n">
        <x:v>20.5</x:v>
      </x:c>
      <x:c r="J319" t="str">
        <x:v>Worked — 2 records</x:v>
      </x:c>
      <x:c r="K319" t="str">
        <x:v>Employee 1495; home branch Birmingham; assigned role Operative Porter | Deployment branch: Birmingham, Oxford | Actual role: Operative Skilled | Jobs: 401554, 386884X | Customers: CPM/Omnicom; Harrow Green | Actual hours: 20.5; source records: 2</x:v>
      </x:c>
      <x:c r="L319" t="str">
        <x:v>Include</x:v>
      </x:c>
      <x:c r="M319"/>
      <x:c r="N319"/>
    </x:row>
    <x:row r="320">
      <x:c r="A320" t="str">
        <x:v>Delano White|2026-07-08</x:v>
      </x:c>
      <x:c r="B320" s="888" t="n">
        <x:v>46211</x:v>
      </x:c>
      <x:c r="C320" t="str">
        <x:v>Delano White</x:v>
      </x:c>
      <x:c r="D320" t="str">
        <x:v>Permanent</x:v>
      </x:c>
      <x:c r="E320" t="str">
        <x:v>Birmingham</x:v>
      </x:c>
      <x:c r="F320" t="str">
        <x:v>Operative Porter</x:v>
      </x:c>
      <x:c r="G320" t="str">
        <x:v>401198, 401084</x:v>
      </x:c>
      <x:c r="H320" t="str">
        <x:v>The Open University; Total System Services Processing Europe Ltd</x:v>
      </x:c>
      <x:c r="I320" s="22" t="n">
        <x:v>11</x:v>
      </x:c>
      <x:c r="J320" t="str">
        <x:v>Worked — 2 records</x:v>
      </x:c>
      <x:c r="K320" t="str">
        <x:v>Employee 1495; home branch Birmingham; assigned role Operative Porter | Deployment branch: Birmingham | Actual role: Operative Driver | Jobs: 401198, 401084 | Customers: The Open University; Total System Services Processing Europe Ltd | Actual hours: 11.0; source records: 2</x:v>
      </x:c>
      <x:c r="L320" t="str">
        <x:v>Include</x:v>
      </x:c>
      <x:c r="M320"/>
      <x:c r="N320"/>
    </x:row>
    <x:row r="321">
      <x:c r="A321" t="str">
        <x:v>Delano White|2026-07-09</x:v>
      </x:c>
      <x:c r="B321" s="888" t="n">
        <x:v>46212</x:v>
      </x:c>
      <x:c r="C321" t="str">
        <x:v>Delano White</x:v>
      </x:c>
      <x:c r="D321" t="str">
        <x:v>Permanent</x:v>
      </x:c>
      <x:c r="E321" t="str">
        <x:v>Birmingham</x:v>
      </x:c>
      <x:c r="F321" t="str">
        <x:v>Operative Porter</x:v>
      </x:c>
      <x:c r="G321" t="str">
        <x:v>401198</x:v>
      </x:c>
      <x:c r="H321" t="str">
        <x:v>The Open University</x:v>
      </x:c>
      <x:c r="I321" s="22" t="n">
        <x:v>10.75</x:v>
      </x:c>
      <x:c r="J321" t="str">
        <x:v>Worked</x:v>
      </x:c>
      <x:c r="K321" t="str">
        <x:v>Employee 1495; home branch Birmingham; assigned role Operative Porter | Deployment branch: Birmingham | Actual role: Operative Driver | Jobs: 401198 | Customers: The Open University | Actual hours: 10.8; source records: 1</x:v>
      </x:c>
      <x:c r="L321" t="str">
        <x:v>Include</x:v>
      </x:c>
      <x:c r="M321"/>
      <x:c r="N321"/>
    </x:row>
    <x:row r="322">
      <x:c r="A322" t="str">
        <x:v>Delano White|2026-07-10</x:v>
      </x:c>
      <x:c r="B322" s="888" t="n">
        <x:v>46213</x:v>
      </x:c>
      <x:c r="C322" t="str">
        <x:v>Delano White</x:v>
      </x:c>
      <x:c r="D322" t="str">
        <x:v>Permanent</x:v>
      </x:c>
      <x:c r="E322" t="str">
        <x:v>Birmingham</x:v>
      </x:c>
      <x:c r="F322" t="str">
        <x:v>Operative Porter</x:v>
      </x:c>
      <x:c r="G322" t="str">
        <x:v>401198</x:v>
      </x:c>
      <x:c r="H322" t="str">
        <x:v>The Open University</x:v>
      </x:c>
      <x:c r="I322" s="22" t="n">
        <x:v>11.5</x:v>
      </x:c>
      <x:c r="J322" t="str">
        <x:v>Worked — 2 records</x:v>
      </x:c>
      <x:c r="K322" t="str">
        <x:v>Employee 1495; home branch Birmingham; assigned role Operative Porter | Deployment branch: Birmingham | Actual role: Operative Driver | Jobs: 401198 | Customers: The Open University | Actual hours: 11.5; source records: 2</x:v>
      </x:c>
      <x:c r="L322" t="str">
        <x:v>Include</x:v>
      </x:c>
      <x:c r="M322"/>
      <x:c r="N322"/>
    </x:row>
    <x:row r="323">
      <x:c r="A323" t="str">
        <x:v>Delano White|2026-07-13</x:v>
      </x:c>
      <x:c r="B323" s="888" t="n">
        <x:v>46216</x:v>
      </x:c>
      <x:c r="C323" t="str">
        <x:v>Delano White</x:v>
      </x:c>
      <x:c r="D323" t="str">
        <x:v>Permanent</x:v>
      </x:c>
      <x:c r="E323" t="str">
        <x:v>Birmingham</x:v>
      </x:c>
      <x:c r="F323" t="str">
        <x:v>Operative Porter</x:v>
      </x:c>
      <x:c r="G323" t="str">
        <x:v>401198</x:v>
      </x:c>
      <x:c r="H323" t="str">
        <x:v>The Open University</x:v>
      </x:c>
      <x:c r="I323" s="22" t="n">
        <x:v>6.5</x:v>
      </x:c>
      <x:c r="J323" t="str">
        <x:v>Worked</x:v>
      </x:c>
      <x:c r="K323" t="str">
        <x:v>Employee 1495; home branch Birmingham; assigned role Operative Porter | Deployment branch: Birmingham | Actual role: Operative Driver | Jobs: 401198 | Customers: The Open University | Actual hours: 6.5; source records: 1</x:v>
      </x:c>
      <x:c r="L323" t="str">
        <x:v>Include</x:v>
      </x:c>
      <x:c r="M323"/>
      <x:c r="N323"/>
    </x:row>
    <x:row r="324">
      <x:c r="A324" t="str">
        <x:v>Delano White|2026-07-14</x:v>
      </x:c>
      <x:c r="B324" s="888" t="n">
        <x:v>46217</x:v>
      </x:c>
      <x:c r="C324" t="str">
        <x:v>Delano White</x:v>
      </x:c>
      <x:c r="D324" t="str">
        <x:v>Permanent</x:v>
      </x:c>
      <x:c r="E324" t="str">
        <x:v>Birmingham</x:v>
      </x:c>
      <x:c r="F324" t="str">
        <x:v>Operative Porter</x:v>
      </x:c>
      <x:c r="G324" t="str">
        <x:v>401198</x:v>
      </x:c>
      <x:c r="H324" t="str">
        <x:v>The Open University</x:v>
      </x:c>
      <x:c r="I324" s="22" t="n">
        <x:v>8.5</x:v>
      </x:c>
      <x:c r="J324" t="str">
        <x:v>Worked</x:v>
      </x:c>
      <x:c r="K324" t="str">
        <x:v>Employee 1495; home branch Birmingham; assigned role Operative Porter | Deployment branch: Birmingham | Actual role: Operative Driver | Jobs: 401198 | Customers: The Open University | Actual hours: 8.5; source records: 1</x:v>
      </x:c>
      <x:c r="L324" t="str">
        <x:v>Include</x:v>
      </x:c>
      <x:c r="M324"/>
      <x:c r="N324"/>
    </x:row>
    <x:row r="325">
      <x:c r="A325" t="str">
        <x:v>Delano White|2026-07-15</x:v>
      </x:c>
      <x:c r="B325" s="888" t="n">
        <x:v>46218</x:v>
      </x:c>
      <x:c r="C325" t="str">
        <x:v>Delano White</x:v>
      </x:c>
      <x:c r="D325" t="str">
        <x:v>Permanent</x:v>
      </x:c>
      <x:c r="E325" t="str">
        <x:v>Birmingham</x:v>
      </x:c>
      <x:c r="F325" t="str">
        <x:v>Operative Porter</x:v>
      </x:c>
      <x:c r="G325" t="str">
        <x:v>401198</x:v>
      </x:c>
      <x:c r="H325" t="str">
        <x:v>The Open University</x:v>
      </x:c>
      <x:c r="I325" s="22" t="n">
        <x:v>6.5</x:v>
      </x:c>
      <x:c r="J325" t="str">
        <x:v>Worked</x:v>
      </x:c>
      <x:c r="K325" t="str">
        <x:v>Employee 1495; home branch Birmingham; assigned role Operative Porter | Deployment branch: Birmingham | Actual role: Operative Driver | Jobs: 401198 | Customers: The Open University | Actual hours: 6.5; source records: 1</x:v>
      </x:c>
      <x:c r="L325" t="str">
        <x:v>Include</x:v>
      </x:c>
      <x:c r="M325"/>
      <x:c r="N325"/>
    </x:row>
    <x:row r="326">
      <x:c r="A326" t="str">
        <x:v>Delano White|2026-07-16</x:v>
      </x:c>
      <x:c r="B326" s="888" t="n">
        <x:v>46219</x:v>
      </x:c>
      <x:c r="C326" t="str">
        <x:v>Delano White</x:v>
      </x:c>
      <x:c r="D326" t="str">
        <x:v>Permanent</x:v>
      </x:c>
      <x:c r="E326" t="str">
        <x:v>Birmingham</x:v>
      </x:c>
      <x:c r="F326" t="str">
        <x:v>Operative Porter</x:v>
      </x:c>
      <x:c r="G326" t="str">
        <x:v>390743G</x:v>
      </x:c>
      <x:c r="H326" t="str">
        <x:v>West Midlands Police - Facilities</x:v>
      </x:c>
      <x:c r="I326" s="22" t="n">
        <x:v>7</x:v>
      </x:c>
      <x:c r="J326" t="str">
        <x:v>Worked</x:v>
      </x:c>
      <x:c r="K326" t="str">
        <x:v>Employee 1495; home branch Birmingham; assigned role Operative Porter | Deployment branch: Birmingham | Actual role: Operative Driver | Jobs: 390743G | Customers: West Midlands Police - Facilities | Actual hours: 7.0; source records: 1</x:v>
      </x:c>
      <x:c r="L326" t="str">
        <x:v>Include</x:v>
      </x:c>
      <x:c r="M326"/>
      <x:c r="N326"/>
    </x:row>
    <x:row r="327">
      <x:c r="A327" t="str">
        <x:v>E Rexhepi (B)|2026-07-01</x:v>
      </x:c>
      <x:c r="B327" s="888" t="n">
        <x:v>46204</x:v>
      </x:c>
      <x:c r="C327" t="str">
        <x:v>E Rexhepi (B)</x:v>
      </x:c>
      <x:c r="D327" t="str">
        <x:v>Permanent</x:v>
      </x:c>
      <x:c r="E327" t="str">
        <x:v>Croydon</x:v>
      </x:c>
      <x:c r="F327" t="str">
        <x:v>Operative Porter</x:v>
      </x:c>
      <x:c r="G327" t="str">
        <x:v>399451K</x:v>
      </x:c>
      <x:c r="H327" t="str">
        <x:v>Royal Borough of Kensington and Chelsea</x:v>
      </x:c>
      <x:c r="I327" s="22" t="n">
        <x:v>9</x:v>
      </x:c>
      <x:c r="J327" t="str">
        <x:v>Worked</x:v>
      </x:c>
      <x:c r="K327" t="str">
        <x:v>Employee 1440; home branch Croydon; assigned role Operative Porter | Deployment branch: Croydon | Actual role: Operative Porter | Jobs: 399451K | Customers: Royal Borough of Kensington and Chelsea | Actual hours: 9.0; source records: 1</x:v>
      </x:c>
      <x:c r="L327" t="str">
        <x:v>Include</x:v>
      </x:c>
      <x:c r="M327"/>
      <x:c r="N327"/>
    </x:row>
    <x:row r="328">
      <x:c r="A328" t="str">
        <x:v>E Rexhepi (B)|2026-07-02</x:v>
      </x:c>
      <x:c r="B328" s="888" t="n">
        <x:v>46205</x:v>
      </x:c>
      <x:c r="C328" t="str">
        <x:v>E Rexhepi (B)</x:v>
      </x:c>
      <x:c r="D328" t="str">
        <x:v>Permanent</x:v>
      </x:c>
      <x:c r="E328" t="str">
        <x:v>Croydon</x:v>
      </x:c>
      <x:c r="F328" t="str">
        <x:v>Operative Porter</x:v>
      </x:c>
      <x:c r="G328" t="str">
        <x:v>399451K</x:v>
      </x:c>
      <x:c r="H328" t="str">
        <x:v>Royal Borough of Kensington and Chelsea</x:v>
      </x:c>
      <x:c r="I328" s="22" t="n">
        <x:v>6.5</x:v>
      </x:c>
      <x:c r="J328" t="str">
        <x:v>Worked</x:v>
      </x:c>
      <x:c r="K328" t="str">
        <x:v>Employee 1440; home branch Croydon; assigned role Operative Porter | Deployment branch: Croydon | Actual role: Operative Porter | Jobs: 399451K | Customers: Royal Borough of Kensington and Chelsea | Actual hours: 6.5; source records: 1</x:v>
      </x:c>
      <x:c r="L328" t="str">
        <x:v>Include</x:v>
      </x:c>
      <x:c r="M328"/>
      <x:c r="N328"/>
    </x:row>
    <x:row r="329">
      <x:c r="A329" t="str">
        <x:v>E Rexhepi (B)|2026-07-03</x:v>
      </x:c>
      <x:c r="B329" s="888" t="n">
        <x:v>46206</x:v>
      </x:c>
      <x:c r="C329" t="str">
        <x:v>E Rexhepi (B)</x:v>
      </x:c>
      <x:c r="D329" t="str">
        <x:v>Permanent</x:v>
      </x:c>
      <x:c r="E329" t="str">
        <x:v>Croydon</x:v>
      </x:c>
      <x:c r="F329" t="str">
        <x:v>Operative Porter</x:v>
      </x:c>
      <x:c r="G329" t="str">
        <x:v>400111</x:v>
      </x:c>
      <x:c r="H329" t="str">
        <x:v>Bromley Central Library</x:v>
      </x:c>
      <x:c r="I329" s="22" t="n">
        <x:v>6.5</x:v>
      </x:c>
      <x:c r="J329" t="str">
        <x:v>Worked</x:v>
      </x:c>
      <x:c r="K329" t="str">
        <x:v>Employee 1440; home branch Croydon; assigned role Operative Porter | Deployment branch: Croydon | Actual role: Operative Porter | Jobs: 400111 | Customers: Bromley Central Library | Actual hours: 6.5; source records: 1</x:v>
      </x:c>
      <x:c r="L329" t="str">
        <x:v>Include</x:v>
      </x:c>
      <x:c r="M329"/>
      <x:c r="N329"/>
    </x:row>
    <x:row r="330">
      <x:c r="A330" t="str">
        <x:v>E Rexhepi (B)|2026-07-04</x:v>
      </x:c>
      <x:c r="B330" s="888" t="n">
        <x:v>46207</x:v>
      </x:c>
      <x:c r="C330" t="str">
        <x:v>E Rexhepi (B)</x:v>
      </x:c>
      <x:c r="D330" t="str">
        <x:v>Permanent</x:v>
      </x:c>
      <x:c r="E330" t="str">
        <x:v>Croydon</x:v>
      </x:c>
      <x:c r="F330" t="str">
        <x:v>Operative Porter</x:v>
      </x:c>
      <x:c r="G330" t="str">
        <x:v>402937</x:v>
      </x:c>
      <x:c r="H330" t="str">
        <x:v>Hermes Investment Management Ltd</x:v>
      </x:c>
      <x:c r="I330" s="22" t="n">
        <x:v>7.5</x:v>
      </x:c>
      <x:c r="J330" t="str">
        <x:v>Worked</x:v>
      </x:c>
      <x:c r="K330" t="str">
        <x:v>Employee 1440; home branch Croydon; assigned role Operative Porter | Deployment branch: Croydon | Actual role: Operative Driver | Jobs: 402937 | Customers: Hermes Investment Management Ltd | Actual hours: 7.5; source records: 1</x:v>
      </x:c>
      <x:c r="L330" t="str">
        <x:v>Include</x:v>
      </x:c>
      <x:c r="M330"/>
      <x:c r="N330"/>
    </x:row>
    <x:row r="331">
      <x:c r="A331" t="str">
        <x:v>E Rexhepi (B)|2026-07-06</x:v>
      </x:c>
      <x:c r="B331" s="888" t="n">
        <x:v>46209</x:v>
      </x:c>
      <x:c r="C331" t="str">
        <x:v>E Rexhepi (B)</x:v>
      </x:c>
      <x:c r="D331" t="str">
        <x:v>Permanent</x:v>
      </x:c>
      <x:c r="E331" t="str">
        <x:v>Croydon</x:v>
      </x:c>
      <x:c r="F331" t="str">
        <x:v>Operative Porter</x:v>
      </x:c>
      <x:c r="G331" t="str">
        <x:v>399451U</x:v>
      </x:c>
      <x:c r="H331" t="str">
        <x:v>Royal Borough of Kensington and Chelsea</x:v>
      </x:c>
      <x:c r="I331" s="22" t="n">
        <x:v>9</x:v>
      </x:c>
      <x:c r="J331" t="str">
        <x:v>Worked</x:v>
      </x:c>
      <x:c r="K331" t="str">
        <x:v>Employee 1440; home branch Croydon; assigned role Operative Porter | Deployment branch: Croydon | Actual role: Operative Driver | Jobs: 399451U | Customers: Royal Borough of Kensington and Chelsea | Actual hours: 9.0; source records: 1</x:v>
      </x:c>
      <x:c r="L331" t="str">
        <x:v>Include</x:v>
      </x:c>
      <x:c r="M331"/>
      <x:c r="N331"/>
    </x:row>
    <x:row r="332">
      <x:c r="A332" t="str">
        <x:v>E Rexhepi (B)|2026-07-07</x:v>
      </x:c>
      <x:c r="B332" s="888" t="n">
        <x:v>46210</x:v>
      </x:c>
      <x:c r="C332" t="str">
        <x:v>E Rexhepi (B)</x:v>
      </x:c>
      <x:c r="D332" t="str">
        <x:v>Permanent</x:v>
      </x:c>
      <x:c r="E332" t="str">
        <x:v>Croydon</x:v>
      </x:c>
      <x:c r="F332" t="str">
        <x:v>Operative Porter</x:v>
      </x:c>
      <x:c r="G332" t="str">
        <x:v>400111</x:v>
      </x:c>
      <x:c r="H332" t="str">
        <x:v>Bromley Central Library</x:v>
      </x:c>
      <x:c r="I332" s="22" t="n">
        <x:v>6.5</x:v>
      </x:c>
      <x:c r="J332" t="str">
        <x:v>Worked</x:v>
      </x:c>
      <x:c r="K332" t="str">
        <x:v>Employee 1440; home branch Croydon; assigned role Operative Porter | Deployment branch: Croydon | Actual role: Operative Porter | Jobs: 400111 | Customers: Bromley Central Library | Actual hours: 6.5; source records: 1</x:v>
      </x:c>
      <x:c r="L332" t="str">
        <x:v>Include</x:v>
      </x:c>
      <x:c r="M332"/>
      <x:c r="N332"/>
    </x:row>
    <x:row r="333">
      <x:c r="A333" t="str">
        <x:v>E Rexhepi (B)|2026-07-08</x:v>
      </x:c>
      <x:c r="B333" s="888" t="n">
        <x:v>46211</x:v>
      </x:c>
      <x:c r="C333" t="str">
        <x:v>E Rexhepi (B)</x:v>
      </x:c>
      <x:c r="D333" t="str">
        <x:v>Permanent</x:v>
      </x:c>
      <x:c r="E333" t="str">
        <x:v>Croydon</x:v>
      </x:c>
      <x:c r="F333" t="str">
        <x:v>Operative Porter</x:v>
      </x:c>
      <x:c r="G333" t="str">
        <x:v>400111</x:v>
      </x:c>
      <x:c r="H333" t="str">
        <x:v>Bromley Central Library</x:v>
      </x:c>
      <x:c r="I333" s="22" t="n">
        <x:v>6</x:v>
      </x:c>
      <x:c r="J333" t="str">
        <x:v>Worked</x:v>
      </x:c>
      <x:c r="K333" t="str">
        <x:v>Employee 1440; home branch Croydon; assigned role Operative Porter | Deployment branch: Croydon | Actual role: Operative Porter | Jobs: 400111 | Customers: Bromley Central Library | Actual hours: 6.0; source records: 1</x:v>
      </x:c>
      <x:c r="L333" t="str">
        <x:v>Include</x:v>
      </x:c>
      <x:c r="M333"/>
      <x:c r="N333"/>
    </x:row>
    <x:row r="334">
      <x:c r="A334" t="str">
        <x:v>E Rexhepi (B)|2026-07-09</x:v>
      </x:c>
      <x:c r="B334" s="888" t="n">
        <x:v>46212</x:v>
      </x:c>
      <x:c r="C334" t="str">
        <x:v>E Rexhepi (B)</x:v>
      </x:c>
      <x:c r="D334" t="str">
        <x:v>Permanent</x:v>
      </x:c>
      <x:c r="E334" t="str">
        <x:v>Croydon</x:v>
      </x:c>
      <x:c r="F334" t="str">
        <x:v>Operative Porter</x:v>
      </x:c>
      <x:c r="G334" t="str">
        <x:v>400111</x:v>
      </x:c>
      <x:c r="H334" t="str">
        <x:v>Bromley Central Library</x:v>
      </x:c>
      <x:c r="I334" s="22" t="n">
        <x:v>8</x:v>
      </x:c>
      <x:c r="J334" t="str">
        <x:v>Worked</x:v>
      </x:c>
      <x:c r="K334" t="str">
        <x:v>Employee 1440; home branch Croydon; assigned role Operative Porter | Deployment branch: Croydon | Actual role: Operative Porter | Jobs: 400111 | Customers: Bromley Central Library | Actual hours: 8.0; source records: 1</x:v>
      </x:c>
      <x:c r="L334" t="str">
        <x:v>Include</x:v>
      </x:c>
      <x:c r="M334"/>
      <x:c r="N334"/>
    </x:row>
    <x:row r="335">
      <x:c r="A335" t="str">
        <x:v>E Rexhepi (B)|2026-07-10</x:v>
      </x:c>
      <x:c r="B335" s="888" t="n">
        <x:v>46213</x:v>
      </x:c>
      <x:c r="C335" t="str">
        <x:v>E Rexhepi (B)</x:v>
      </x:c>
      <x:c r="D335" t="str">
        <x:v>Permanent</x:v>
      </x:c>
      <x:c r="E335" t="str">
        <x:v>Croydon</x:v>
      </x:c>
      <x:c r="F335" t="str">
        <x:v>Operative Porter</x:v>
      </x:c>
      <x:c r="G335" t="str">
        <x:v>400111</x:v>
      </x:c>
      <x:c r="H335" t="str">
        <x:v>Bromley Central Library</x:v>
      </x:c>
      <x:c r="I335" s="22" t="n">
        <x:v>6</x:v>
      </x:c>
      <x:c r="J335" t="str">
        <x:v>Worked</x:v>
      </x:c>
      <x:c r="K335" t="str">
        <x:v>Employee 1440; home branch Croydon; assigned role Operative Porter | Deployment branch: Croydon | Actual role: Operative Porter | Jobs: 400111 | Customers: Bromley Central Library | Actual hours: 6.0; source records: 1</x:v>
      </x:c>
      <x:c r="L335" t="str">
        <x:v>Include</x:v>
      </x:c>
      <x:c r="M335"/>
      <x:c r="N335"/>
    </x:row>
    <x:row r="336">
      <x:c r="A336" t="str">
        <x:v>E Rexhepi (B)|2026-07-13</x:v>
      </x:c>
      <x:c r="B336" s="888" t="n">
        <x:v>46216</x:v>
      </x:c>
      <x:c r="C336" t="str">
        <x:v>E Rexhepi (B)</x:v>
      </x:c>
      <x:c r="D336" t="str">
        <x:v>Permanent</x:v>
      </x:c>
      <x:c r="E336" t="str">
        <x:v>Croydon</x:v>
      </x:c>
      <x:c r="F336" t="str">
        <x:v>Operative Porter</x:v>
      </x:c>
      <x:c r="G336" t="str">
        <x:v>400111</x:v>
      </x:c>
      <x:c r="H336" t="str">
        <x:v>Bromley Central Library</x:v>
      </x:c>
      <x:c r="I336" s="22" t="n">
        <x:v>6</x:v>
      </x:c>
      <x:c r="J336" t="str">
        <x:v>Worked</x:v>
      </x:c>
      <x:c r="K336" t="str">
        <x:v>Employee 1440; home branch Croydon; assigned role Operative Porter | Deployment branch: Croydon | Actual role: Operative Porter | Jobs: 400111 | Customers: Bromley Central Library | Actual hours: 6.0; source records: 1</x:v>
      </x:c>
      <x:c r="L336" t="str">
        <x:v>Include</x:v>
      </x:c>
      <x:c r="M336"/>
      <x:c r="N336"/>
    </x:row>
    <x:row r="337">
      <x:c r="A337" t="str">
        <x:v>E Rexhepi (B)|2026-07-14</x:v>
      </x:c>
      <x:c r="B337" s="888" t="n">
        <x:v>46217</x:v>
      </x:c>
      <x:c r="C337" t="str">
        <x:v>E Rexhepi (B)</x:v>
      </x:c>
      <x:c r="D337" t="str">
        <x:v>Permanent</x:v>
      </x:c>
      <x:c r="E337" t="str">
        <x:v>Croydon</x:v>
      </x:c>
      <x:c r="F337" t="str">
        <x:v>Operative Porter</x:v>
      </x:c>
      <x:c r="G337" t="str">
        <x:v>400111</x:v>
      </x:c>
      <x:c r="H337" t="str">
        <x:v>Bromley Central Library</x:v>
      </x:c>
      <x:c r="I337" s="22" t="n">
        <x:v>7.5</x:v>
      </x:c>
      <x:c r="J337" t="str">
        <x:v>Worked</x:v>
      </x:c>
      <x:c r="K337" t="str">
        <x:v>Employee 1440; home branch Croydon; assigned role Operative Porter | Deployment branch: Croydon | Actual role: Operative Porter | Jobs: 400111 | Customers: Bromley Central Library | Actual hours: 7.5; source records: 1</x:v>
      </x:c>
      <x:c r="L337" t="str">
        <x:v>Include</x:v>
      </x:c>
      <x:c r="M337"/>
      <x:c r="N337"/>
    </x:row>
    <x:row r="338">
      <x:c r="A338" t="str">
        <x:v>E Rexhepi (B)|2026-07-15</x:v>
      </x:c>
      <x:c r="B338" s="888" t="n">
        <x:v>46218</x:v>
      </x:c>
      <x:c r="C338" t="str">
        <x:v>E Rexhepi (B)</x:v>
      </x:c>
      <x:c r="D338" t="str">
        <x:v>Permanent</x:v>
      </x:c>
      <x:c r="E338" t="str">
        <x:v>Croydon</x:v>
      </x:c>
      <x:c r="F338" t="str">
        <x:v>Operative Porter</x:v>
      </x:c>
      <x:c r="G338" t="str">
        <x:v>400111</x:v>
      </x:c>
      <x:c r="H338" t="str">
        <x:v>Bromley Central Library</x:v>
      </x:c>
      <x:c r="I338" s="22" t="n">
        <x:v>7.5</x:v>
      </x:c>
      <x:c r="J338" t="str">
        <x:v>Worked</x:v>
      </x:c>
      <x:c r="K338" t="str">
        <x:v>Employee 1440; home branch Croydon; assigned role Operative Porter | Deployment branch: Croydon | Actual role: Operative Porter | Jobs: 400111 | Customers: Bromley Central Library | Actual hours: 7.5; source records: 1</x:v>
      </x:c>
      <x:c r="L338" t="str">
        <x:v>Include</x:v>
      </x:c>
      <x:c r="M338"/>
      <x:c r="N338"/>
    </x:row>
    <x:row r="339">
      <x:c r="A339" t="str">
        <x:v>E Rexhepi (B)|2026-07-16</x:v>
      </x:c>
      <x:c r="B339" s="888" t="n">
        <x:v>46219</x:v>
      </x:c>
      <x:c r="C339" t="str">
        <x:v>E Rexhepi (B)</x:v>
      </x:c>
      <x:c r="D339" t="str">
        <x:v>Permanent</x:v>
      </x:c>
      <x:c r="E339" t="str">
        <x:v>Croydon</x:v>
      </x:c>
      <x:c r="F339" t="str">
        <x:v>Operative Porter</x:v>
      </x:c>
      <x:c r="G339" t="str">
        <x:v>403333</x:v>
      </x:c>
      <x:c r="H339" t="str">
        <x:v>The AA</x:v>
      </x:c>
      <x:c r="I339" s="22" t="n">
        <x:v>7.5</x:v>
      </x:c>
      <x:c r="J339" t="str">
        <x:v>Worked</x:v>
      </x:c>
      <x:c r="K339" t="str">
        <x:v>Employee 1440; home branch Croydon; assigned role Operative Porter | Deployment branch: Thurrock | Actual role: Operative Driver | Jobs: 403333 | Customers: The AA | Actual hours: 7.5; source records: 1</x:v>
      </x:c>
      <x:c r="L339" t="str">
        <x:v>Include</x:v>
      </x:c>
      <x:c r="M339"/>
      <x:c r="N339"/>
    </x:row>
    <x:row r="340">
      <x:c r="A340" t="str">
        <x:v>Ed Barnes|2026-07-01</x:v>
      </x:c>
      <x:c r="B340" s="888" t="n">
        <x:v>46204</x:v>
      </x:c>
      <x:c r="C340" t="str">
        <x:v>Ed Barnes</x:v>
      </x:c>
      <x:c r="D340" t="str">
        <x:v>Permanent</x:v>
      </x:c>
      <x:c r="E340" t="str">
        <x:v>Thurrock</x:v>
      </x:c>
      <x:c r="F340" t="str">
        <x:v>Operative Porter</x:v>
      </x:c>
      <x:c r="G340" t="str">
        <x:v>397246</x:v>
      </x:c>
      <x:c r="H340" t="str">
        <x:v>Ministry of Defence</x:v>
      </x:c>
      <x:c r="I340" s="22" t="n">
        <x:v>8.5</x:v>
      </x:c>
      <x:c r="J340" t="str">
        <x:v>Worked</x:v>
      </x:c>
      <x:c r="K340" t="str">
        <x:v>Employee 103096; home branch Thurrock; assigned role Operative Porter | Deployment branch: Thurrock | Actual role: Operative Porter | Jobs: 397246 | Customers: Ministry of Defence | Actual hours: 8.5; source records: 1</x:v>
      </x:c>
      <x:c r="L340" t="str">
        <x:v>Include</x:v>
      </x:c>
      <x:c r="M340"/>
      <x:c r="N340"/>
    </x:row>
    <x:row r="341">
      <x:c r="A341" t="str">
        <x:v>Ed Barnes|2026-07-02</x:v>
      </x:c>
      <x:c r="B341" s="888" t="n">
        <x:v>46205</x:v>
      </x:c>
      <x:c r="C341" t="str">
        <x:v>Ed Barnes</x:v>
      </x:c>
      <x:c r="D341" t="str">
        <x:v>Permanent</x:v>
      </x:c>
      <x:c r="E341" t="str">
        <x:v>Thurrock</x:v>
      </x:c>
      <x:c r="F341" t="str">
        <x:v>Operative Porter</x:v>
      </x:c>
      <x:c r="G341" t="str">
        <x:v>397246</x:v>
      </x:c>
      <x:c r="H341" t="str">
        <x:v>Ministry of Defence</x:v>
      </x:c>
      <x:c r="I341" s="22" t="n">
        <x:v>8.5</x:v>
      </x:c>
      <x:c r="J341" t="str">
        <x:v>Worked</x:v>
      </x:c>
      <x:c r="K341" t="str">
        <x:v>Employee 103096; home branch Thurrock; assigned role Operative Porter | Deployment branch: Thurrock | Actual role: Operative Porter | Jobs: 397246 | Customers: Ministry of Defence | Actual hours: 8.5; source records: 1</x:v>
      </x:c>
      <x:c r="L341" t="str">
        <x:v>Include</x:v>
      </x:c>
      <x:c r="M341"/>
      <x:c r="N341"/>
    </x:row>
    <x:row r="342">
      <x:c r="A342" t="str">
        <x:v>Ed Barnes|2026-07-06</x:v>
      </x:c>
      <x:c r="B342" s="888" t="n">
        <x:v>46209</x:v>
      </x:c>
      <x:c r="C342" t="str">
        <x:v>Ed Barnes</x:v>
      </x:c>
      <x:c r="D342" t="str">
        <x:v>Permanent</x:v>
      </x:c>
      <x:c r="E342" t="str">
        <x:v>Thurrock</x:v>
      </x:c>
      <x:c r="F342" t="str">
        <x:v>Operative Porter</x:v>
      </x:c>
      <x:c r="G342" t="str">
        <x:v>401175</x:v>
      </x:c>
      <x:c r="H342" t="str">
        <x:v>Hogan Lovells LLP</x:v>
      </x:c>
      <x:c r="I342" s="22" t="n">
        <x:v>11.5</x:v>
      </x:c>
      <x:c r="J342" t="str">
        <x:v>Worked</x:v>
      </x:c>
      <x:c r="K342" t="str">
        <x:v>Employee 103096; home branch Thurrock; assigned role Operative Porter | Deployment branch: Thurrock | Actual role: Operative Porter | Jobs: 401175 | Customers: Hogan Lovells LLP | Actual hours: 11.5; source records: 1</x:v>
      </x:c>
      <x:c r="L342" t="str">
        <x:v>Include</x:v>
      </x:c>
      <x:c r="M342"/>
      <x:c r="N342"/>
    </x:row>
    <x:row r="343">
      <x:c r="A343" t="str">
        <x:v>Ed Barnes|2026-07-07</x:v>
      </x:c>
      <x:c r="B343" s="888" t="n">
        <x:v>46210</x:v>
      </x:c>
      <x:c r="C343" t="str">
        <x:v>Ed Barnes</x:v>
      </x:c>
      <x:c r="D343" t="str">
        <x:v>Permanent</x:v>
      </x:c>
      <x:c r="E343" t="str">
        <x:v>Thurrock</x:v>
      </x:c>
      <x:c r="F343" t="str">
        <x:v>Operative Porter</x:v>
      </x:c>
      <x:c r="G343" t="str">
        <x:v>402575</x:v>
      </x:c>
      <x:c r="H343" t="str">
        <x:v>Latham &amp; Watkins</x:v>
      </x:c>
      <x:c r="I343" s="22" t="n">
        <x:v>8.5</x:v>
      </x:c>
      <x:c r="J343" t="str">
        <x:v>Worked</x:v>
      </x:c>
      <x:c r="K343" t="str">
        <x:v>Employee 103096; home branch Thurrock; assigned role Operative Porter | Deployment branch: Thurrock | Actual role: Operative Porter | Jobs: 402575 | Customers: Latham &amp; Watkins | Actual hours: 8.5; source records: 1</x:v>
      </x:c>
      <x:c r="L343" t="str">
        <x:v>Include</x:v>
      </x:c>
      <x:c r="M343"/>
      <x:c r="N343"/>
    </x:row>
    <x:row r="344">
      <x:c r="A344" t="str">
        <x:v>Ed Barnes|2026-07-08</x:v>
      </x:c>
      <x:c r="B344" s="888" t="n">
        <x:v>46211</x:v>
      </x:c>
      <x:c r="C344" t="str">
        <x:v>Ed Barnes</x:v>
      </x:c>
      <x:c r="D344" t="str">
        <x:v>Permanent</x:v>
      </x:c>
      <x:c r="E344" t="str">
        <x:v>Thurrock</x:v>
      </x:c>
      <x:c r="F344" t="str">
        <x:v>Operative Porter</x:v>
      </x:c>
      <x:c r="G344" t="str">
        <x:v>402575</x:v>
      </x:c>
      <x:c r="H344" t="str">
        <x:v>Latham &amp; Watkins</x:v>
      </x:c>
      <x:c r="I344" s="22" t="n">
        <x:v>8.5</x:v>
      </x:c>
      <x:c r="J344" t="str">
        <x:v>Worked</x:v>
      </x:c>
      <x:c r="K344" t="str">
        <x:v>Employee 103096; home branch Thurrock; assigned role Operative Porter | Deployment branch: Thurrock | Actual role: Operative Porter | Jobs: 402575 | Customers: Latham &amp; Watkins | Actual hours: 8.5; source records: 1</x:v>
      </x:c>
      <x:c r="L344" t="str">
        <x:v>Include</x:v>
      </x:c>
      <x:c r="M344"/>
      <x:c r="N344"/>
    </x:row>
    <x:row r="345">
      <x:c r="A345" t="str">
        <x:v>Ed Barnes|2026-07-09</x:v>
      </x:c>
      <x:c r="B345" s="888" t="n">
        <x:v>46212</x:v>
      </x:c>
      <x:c r="C345" t="str">
        <x:v>Ed Barnes</x:v>
      </x:c>
      <x:c r="D345" t="str">
        <x:v>Permanent</x:v>
      </x:c>
      <x:c r="E345" t="str">
        <x:v>Thurrock</x:v>
      </x:c>
      <x:c r="F345" t="str">
        <x:v>Operative Porter</x:v>
      </x:c>
      <x:c r="G345" t="str">
        <x:v>401175</x:v>
      </x:c>
      <x:c r="H345" t="str">
        <x:v>Hogan Lovells LLP</x:v>
      </x:c>
      <x:c r="I345" s="22" t="n">
        <x:v>9.5</x:v>
      </x:c>
      <x:c r="J345" t="str">
        <x:v>Worked</x:v>
      </x:c>
      <x:c r="K345" t="str">
        <x:v>Employee 103096; home branch Thurrock; assigned role Operative Porter | Deployment branch: Thurrock | Actual role: Operative Porter | Jobs: 401175 | Customers: Hogan Lovells LLP | Actual hours: 9.5; source records: 1</x:v>
      </x:c>
      <x:c r="L345" t="str">
        <x:v>Include</x:v>
      </x:c>
      <x:c r="M345"/>
      <x:c r="N345"/>
    </x:row>
    <x:row r="346">
      <x:c r="A346" t="str">
        <x:v>Ed Barnes|2026-07-10</x:v>
      </x:c>
      <x:c r="B346" s="888" t="n">
        <x:v>46213</x:v>
      </x:c>
      <x:c r="C346" t="str">
        <x:v>Ed Barnes</x:v>
      </x:c>
      <x:c r="D346" t="str">
        <x:v>Permanent</x:v>
      </x:c>
      <x:c r="E346" t="str">
        <x:v>Thurrock</x:v>
      </x:c>
      <x:c r="F346" t="str">
        <x:v>Operative Porter</x:v>
      </x:c>
      <x:c r="G346" t="str">
        <x:v>403271</x:v>
      </x:c>
      <x:c r="H346" t="str">
        <x:v>BNP Paribas Limited</x:v>
      </x:c>
      <x:c r="I346" s="22" t="n">
        <x:v>9</x:v>
      </x:c>
      <x:c r="J346" t="str">
        <x:v>Worked</x:v>
      </x:c>
      <x:c r="K346" t="str">
        <x:v>Employee 103096; home branch Thurrock; assigned role Operative Porter | Deployment branch: Thurrock | Actual role: Operative Porter | Jobs: 403271 | Customers: BNP Paribas Limited | Actual hours: 9.0; source records: 1</x:v>
      </x:c>
      <x:c r="L346" t="str">
        <x:v>Include</x:v>
      </x:c>
      <x:c r="M346"/>
      <x:c r="N346"/>
    </x:row>
    <x:row r="347">
      <x:c r="A347" t="str">
        <x:v>Ed Barnes|2026-07-13</x:v>
      </x:c>
      <x:c r="B347" s="888" t="n">
        <x:v>46216</x:v>
      </x:c>
      <x:c r="C347" t="str">
        <x:v>Ed Barnes</x:v>
      </x:c>
      <x:c r="D347" t="str">
        <x:v>Permanent</x:v>
      </x:c>
      <x:c r="E347" t="str">
        <x:v>Thurrock</x:v>
      </x:c>
      <x:c r="F347" t="str">
        <x:v>Operative Porter</x:v>
      </x:c>
      <x:c r="G347" t="str">
        <x:v>400033</x:v>
      </x:c>
      <x:c r="H347" t="str">
        <x:v>Ministry of Defence</x:v>
      </x:c>
      <x:c r="I347" s="22" t="n">
        <x:v>15</x:v>
      </x:c>
      <x:c r="J347" t="str">
        <x:v>Worked</x:v>
      </x:c>
      <x:c r="K347" t="str">
        <x:v>Employee 103096; home branch Thurrock; assigned role Operative Porter | Deployment branch: Thurrock | Actual role: Operative Porter | Jobs: 400033 | Customers: Ministry of Defence | Actual hours: 15.0; source records: 1</x:v>
      </x:c>
      <x:c r="L347" t="str">
        <x:v>Include</x:v>
      </x:c>
      <x:c r="M347"/>
      <x:c r="N347"/>
    </x:row>
    <x:row r="348">
      <x:c r="A348" t="str">
        <x:v>Ed Barnes|2026-07-14</x:v>
      </x:c>
      <x:c r="B348" s="888" t="n">
        <x:v>46217</x:v>
      </x:c>
      <x:c r="C348" t="str">
        <x:v>Ed Barnes</x:v>
      </x:c>
      <x:c r="D348" t="str">
        <x:v>Permanent</x:v>
      </x:c>
      <x:c r="E348" t="str">
        <x:v>Thurrock</x:v>
      </x:c>
      <x:c r="F348" t="str">
        <x:v>Operative Porter</x:v>
      </x:c>
      <x:c r="G348" t="str">
        <x:v>400033</x:v>
      </x:c>
      <x:c r="H348" t="str">
        <x:v>Ministry of Defence</x:v>
      </x:c>
      <x:c r="I348" s="22" t="n">
        <x:v>16.5</x:v>
      </x:c>
      <x:c r="J348" t="str">
        <x:v>Worked</x:v>
      </x:c>
      <x:c r="K348" t="str">
        <x:v>Employee 103096; home branch Thurrock; assigned role Operative Porter | Deployment branch: Thurrock | Actual role: Operative Porter | Jobs: 400033 | Customers: Ministry of Defence | Actual hours: 16.5; source records: 1</x:v>
      </x:c>
      <x:c r="L348" t="str">
        <x:v>Include</x:v>
      </x:c>
      <x:c r="M348"/>
      <x:c r="N348"/>
    </x:row>
    <x:row r="349">
      <x:c r="A349" t="str">
        <x:v>Ed Barnes|2026-07-15</x:v>
      </x:c>
      <x:c r="B349" s="888" t="n">
        <x:v>46218</x:v>
      </x:c>
      <x:c r="C349" t="str">
        <x:v>Ed Barnes</x:v>
      </x:c>
      <x:c r="D349" t="str">
        <x:v>Permanent</x:v>
      </x:c>
      <x:c r="E349" t="str">
        <x:v>Thurrock</x:v>
      </x:c>
      <x:c r="F349" t="str">
        <x:v>Operative Porter</x:v>
      </x:c>
      <x:c r="G349" t="str">
        <x:v>400033</x:v>
      </x:c>
      <x:c r="H349" t="str">
        <x:v>Ministry of Defence</x:v>
      </x:c>
      <x:c r="I349" s="22" t="n">
        <x:v>9.5</x:v>
      </x:c>
      <x:c r="J349" t="str">
        <x:v>Worked</x:v>
      </x:c>
      <x:c r="K349" t="str">
        <x:v>Employee 103096; home branch Thurrock; assigned role Operative Porter | Deployment branch: Thurrock | Actual role: Operative Porter | Jobs: 400033 | Customers: Ministry of Defence | Actual hours: 9.5; source records: 1</x:v>
      </x:c>
      <x:c r="L349" t="str">
        <x:v>Include</x:v>
      </x:c>
      <x:c r="M349"/>
      <x:c r="N349"/>
    </x:row>
    <x:row r="350">
      <x:c r="A350" t="str">
        <x:v>Ed Barnes|2026-07-16</x:v>
      </x:c>
      <x:c r="B350" s="888" t="n">
        <x:v>46219</x:v>
      </x:c>
      <x:c r="C350" t="str">
        <x:v>Ed Barnes</x:v>
      </x:c>
      <x:c r="D350" t="str">
        <x:v>Permanent</x:v>
      </x:c>
      <x:c r="E350" t="str">
        <x:v>Thurrock</x:v>
      </x:c>
      <x:c r="F350" t="str">
        <x:v>Operative Porter</x:v>
      </x:c>
      <x:c r="G350" t="str">
        <x:v>400033</x:v>
      </x:c>
      <x:c r="H350" t="str">
        <x:v>Ministry of Defence</x:v>
      </x:c>
      <x:c r="I350" s="22" t="n">
        <x:v>7.5</x:v>
      </x:c>
      <x:c r="J350" t="str">
        <x:v>Worked</x:v>
      </x:c>
      <x:c r="K350" t="str">
        <x:v>Employee 103096; home branch Thurrock; assigned role Operative Porter | Deployment branch: Thurrock | Actual role: Operative Porter | Jobs: 400033 | Customers: Ministry of Defence | Actual hours: 7.5; source records: 1</x:v>
      </x:c>
      <x:c r="L350" t="str">
        <x:v>Include</x:v>
      </x:c>
      <x:c r="M350"/>
      <x:c r="N350"/>
    </x:row>
    <x:row r="351">
      <x:c r="A351" t="str">
        <x:v>Emin Ahmed|2026-07-01</x:v>
      </x:c>
      <x:c r="B351" s="888" t="n">
        <x:v>46204</x:v>
      </x:c>
      <x:c r="C351" t="str">
        <x:v>Emin Ahmed</x:v>
      </x:c>
      <x:c r="D351" t="str">
        <x:v>Permanent</x:v>
      </x:c>
      <x:c r="E351" t="str">
        <x:v>Birmingham</x:v>
      </x:c>
      <x:c r="F351" t="str">
        <x:v>Operative Driver</x:v>
      </x:c>
      <x:c r="G351" t="str">
        <x:v>402916, 403081</x:v>
      </x:c>
      <x:c r="H351" t="str">
        <x:v>Equans Services Limited; Midland Heart</x:v>
      </x:c>
      <x:c r="I351" s="22" t="n">
        <x:v>11</x:v>
      </x:c>
      <x:c r="J351" t="str">
        <x:v>Worked — 2 records</x:v>
      </x:c>
      <x:c r="K351" t="str">
        <x:v>Employee 1674; home branch Birmingham; assigned role Operative Driver | Deployment branch: Birmingham | Actual role: Operative Driver | Jobs: 402916, 403081 | Customers: Equans Services Limited; Midland Heart | Actual hours: 11.0; source records: 2</x:v>
      </x:c>
      <x:c r="L351" t="str">
        <x:v>Include</x:v>
      </x:c>
      <x:c r="M351"/>
      <x:c r="N351"/>
    </x:row>
    <x:row r="352">
      <x:c r="A352" t="str">
        <x:v>Emin Ahmed|2026-07-03</x:v>
      </x:c>
      <x:c r="B352" s="888" t="n">
        <x:v>46206</x:v>
      </x:c>
      <x:c r="C352" t="str">
        <x:v>Emin Ahmed</x:v>
      </x:c>
      <x:c r="D352" t="str">
        <x:v>Permanent</x:v>
      </x:c>
      <x:c r="E352" t="str">
        <x:v>Birmingham</x:v>
      </x:c>
      <x:c r="F352" t="str">
        <x:v>Operative Driver</x:v>
      </x:c>
      <x:c r="G352" t="str">
        <x:v>401084</x:v>
      </x:c>
      <x:c r="H352" t="str">
        <x:v>Total System Services Processing Europe Ltd</x:v>
      </x:c>
      <x:c r="I352" s="22" t="n">
        <x:v>9</x:v>
      </x:c>
      <x:c r="J352" t="str">
        <x:v>Worked</x:v>
      </x:c>
      <x:c r="K352" t="str">
        <x:v>Employee 1674; home branch Birmingham; assigned role Operative Driver | Deployment branch: Birmingham | Actual role: Operative Driver | Jobs: 401084 | Customers: Total System Services Processing Europe Ltd | Actual hours: 9.0; source records: 1</x:v>
      </x:c>
      <x:c r="L352" t="str">
        <x:v>Include</x:v>
      </x:c>
      <x:c r="M352"/>
      <x:c r="N352"/>
    </x:row>
    <x:row r="353">
      <x:c r="A353" t="str">
        <x:v>Emin Ahmed|2026-07-06</x:v>
      </x:c>
      <x:c r="B353" s="888" t="n">
        <x:v>46209</x:v>
      </x:c>
      <x:c r="C353" t="str">
        <x:v>Emin Ahmed</x:v>
      </x:c>
      <x:c r="D353" t="str">
        <x:v>Permanent</x:v>
      </x:c>
      <x:c r="E353" t="str">
        <x:v>Birmingham</x:v>
      </x:c>
      <x:c r="F353" t="str">
        <x:v>Operative Driver</x:v>
      </x:c>
      <x:c r="G353" t="str">
        <x:v>401554, 386884X</x:v>
      </x:c>
      <x:c r="H353" t="str">
        <x:v>CPM/Omnicom; Harrow Green</x:v>
      </x:c>
      <x:c r="I353" s="22" t="n">
        <x:v>17.5</x:v>
      </x:c>
      <x:c r="J353" t="str">
        <x:v>Worked — 2 records</x:v>
      </x:c>
      <x:c r="K353" t="str">
        <x:v>Employee 1674; home branch Birmingham; assigned role Operative Driver | Deployment branch: Birmingham, Oxford | Actual role: Operative Driver | Jobs: 401554, 386884X | Customers: CPM/Omnicom; Harrow Green | Actual hours: 17.5; source records: 2</x:v>
      </x:c>
      <x:c r="L353" t="str">
        <x:v>Include</x:v>
      </x:c>
      <x:c r="M353"/>
      <x:c r="N353"/>
    </x:row>
    <x:row r="354">
      <x:c r="A354" t="str">
        <x:v>Emin Ahmed|2026-07-07</x:v>
      </x:c>
      <x:c r="B354" s="888" t="n">
        <x:v>46210</x:v>
      </x:c>
      <x:c r="C354" t="str">
        <x:v>Emin Ahmed</x:v>
      </x:c>
      <x:c r="D354" t="str">
        <x:v>Permanent</x:v>
      </x:c>
      <x:c r="E354" t="str">
        <x:v>Birmingham</x:v>
      </x:c>
      <x:c r="F354" t="str">
        <x:v>Operative Driver</x:v>
      </x:c>
      <x:c r="G354" t="str">
        <x:v>403133</x:v>
      </x:c>
      <x:c r="H354" t="str">
        <x:v>THE MULBERRY BUSH ORGANISATION LTD</x:v>
      </x:c>
      <x:c r="I354" s="22" t="n">
        <x:v>8.5</x:v>
      </x:c>
      <x:c r="J354" t="str">
        <x:v>Worked</x:v>
      </x:c>
      <x:c r="K354" t="str">
        <x:v>Employee 1674; home branch Birmingham; assigned role Operative Driver | Deployment branch: Birmingham | Actual role: Operative Driver | Jobs: 403133 | Customers: THE MULBERRY BUSH ORGANISATION LTD | Actual hours: 8.5; source records: 1</x:v>
      </x:c>
      <x:c r="L354" t="str">
        <x:v>Include</x:v>
      </x:c>
      <x:c r="M354"/>
      <x:c r="N354"/>
    </x:row>
    <x:row r="355">
      <x:c r="A355" t="str">
        <x:v>Emin Ahmed|2026-07-08</x:v>
      </x:c>
      <x:c r="B355" s="888" t="n">
        <x:v>46211</x:v>
      </x:c>
      <x:c r="C355" t="str">
        <x:v>Emin Ahmed</x:v>
      </x:c>
      <x:c r="D355" t="str">
        <x:v>Permanent</x:v>
      </x:c>
      <x:c r="E355" t="str">
        <x:v>Birmingham</x:v>
      </x:c>
      <x:c r="F355" t="str">
        <x:v>Operative Driver</x:v>
      </x:c>
      <x:c r="G355" t="str">
        <x:v>401198</x:v>
      </x:c>
      <x:c r="H355" t="str">
        <x:v>The Open University</x:v>
      </x:c>
      <x:c r="I355" s="22" t="n">
        <x:v>8</x:v>
      </x:c>
      <x:c r="J355" t="str">
        <x:v>Worked</x:v>
      </x:c>
      <x:c r="K355" t="str">
        <x:v>Employee 1674; home branch Birmingham; assigned role Operative Driver | Deployment branch: Birmingham | Actual role: Operative Driver | Jobs: 401198 | Customers: The Open University | Actual hours: 8.0; source records: 1</x:v>
      </x:c>
      <x:c r="L355" t="str">
        <x:v>Include</x:v>
      </x:c>
      <x:c r="M355"/>
      <x:c r="N355"/>
    </x:row>
    <x:row r="356">
      <x:c r="A356" t="str">
        <x:v>Emin Ahmed|2026-07-09</x:v>
      </x:c>
      <x:c r="B356" s="888" t="n">
        <x:v>46212</x:v>
      </x:c>
      <x:c r="C356" t="str">
        <x:v>Emin Ahmed</x:v>
      </x:c>
      <x:c r="D356" t="str">
        <x:v>Permanent</x:v>
      </x:c>
      <x:c r="E356" t="str">
        <x:v>Birmingham</x:v>
      </x:c>
      <x:c r="F356" t="str">
        <x:v>Operative Driver</x:v>
      </x:c>
      <x:c r="G356" t="str">
        <x:v>401198</x:v>
      </x:c>
      <x:c r="H356" t="str">
        <x:v>The Open University</x:v>
      </x:c>
      <x:c r="I356" s="22" t="n">
        <x:v>10.75</x:v>
      </x:c>
      <x:c r="J356" t="str">
        <x:v>Worked</x:v>
      </x:c>
      <x:c r="K356" t="str">
        <x:v>Employee 1674; home branch Birmingham; assigned role Operative Driver | Deployment branch: Birmingham | Actual role: Operative Driver | Jobs: 401198 | Customers: The Open University | Actual hours: 10.8; source records: 1</x:v>
      </x:c>
      <x:c r="L356" t="str">
        <x:v>Include</x:v>
      </x:c>
      <x:c r="M356"/>
      <x:c r="N356"/>
    </x:row>
    <x:row r="357">
      <x:c r="A357" t="str">
        <x:v>Emin Ahmed|2026-07-10</x:v>
      </x:c>
      <x:c r="B357" s="888" t="n">
        <x:v>46213</x:v>
      </x:c>
      <x:c r="C357" t="str">
        <x:v>Emin Ahmed</x:v>
      </x:c>
      <x:c r="D357" t="str">
        <x:v>Permanent</x:v>
      </x:c>
      <x:c r="E357" t="str">
        <x:v>Birmingham</x:v>
      </x:c>
      <x:c r="F357" t="str">
        <x:v>Operative Driver</x:v>
      </x:c>
      <x:c r="G357" t="str">
        <x:v>401198</x:v>
      </x:c>
      <x:c r="H357" t="str">
        <x:v>The Open University</x:v>
      </x:c>
      <x:c r="I357" s="22" t="n">
        <x:v>11.5</x:v>
      </x:c>
      <x:c r="J357" t="str">
        <x:v>Worked</x:v>
      </x:c>
      <x:c r="K357" t="str">
        <x:v>Employee 1674; home branch Birmingham; assigned role Operative Driver | Deployment branch: Birmingham | Actual role: Operative Driver | Jobs: 401198 | Customers: The Open University | Actual hours: 11.5; source records: 1</x:v>
      </x:c>
      <x:c r="L357" t="str">
        <x:v>Include</x:v>
      </x:c>
      <x:c r="M357"/>
      <x:c r="N357"/>
    </x:row>
    <x:row r="358">
      <x:c r="A358" t="str">
        <x:v>Emin Ahmed|2026-07-13</x:v>
      </x:c>
      <x:c r="B358" s="888" t="n">
        <x:v>46216</x:v>
      </x:c>
      <x:c r="C358" t="str">
        <x:v>Emin Ahmed</x:v>
      </x:c>
      <x:c r="D358" t="str">
        <x:v>Permanent</x:v>
      </x:c>
      <x:c r="E358" t="str">
        <x:v>Birmingham</x:v>
      </x:c>
      <x:c r="F358" t="str">
        <x:v>Operative Driver</x:v>
      </x:c>
      <x:c r="G358" t="str">
        <x:v>401198</x:v>
      </x:c>
      <x:c r="H358" t="str">
        <x:v>The Open University</x:v>
      </x:c>
      <x:c r="I358" s="22" t="n">
        <x:v>6.5</x:v>
      </x:c>
      <x:c r="J358" t="str">
        <x:v>Worked</x:v>
      </x:c>
      <x:c r="K358" t="str">
        <x:v>Employee 1674; home branch Birmingham; assigned role Operative Driver | Deployment branch: Birmingham | Actual role: Operative Driver | Jobs: 401198 | Customers: The Open University | Actual hours: 6.5; source records: 1</x:v>
      </x:c>
      <x:c r="L358" t="str">
        <x:v>Include</x:v>
      </x:c>
      <x:c r="M358"/>
      <x:c r="N358"/>
    </x:row>
    <x:row r="359">
      <x:c r="A359" t="str">
        <x:v>Emin Ahmed|2026-07-14</x:v>
      </x:c>
      <x:c r="B359" s="888" t="n">
        <x:v>46217</x:v>
      </x:c>
      <x:c r="C359" t="str">
        <x:v>Emin Ahmed</x:v>
      </x:c>
      <x:c r="D359" t="str">
        <x:v>Permanent</x:v>
      </x:c>
      <x:c r="E359" t="str">
        <x:v>Birmingham</x:v>
      </x:c>
      <x:c r="F359" t="str">
        <x:v>Operative Driver</x:v>
      </x:c>
      <x:c r="G359" t="str">
        <x:v>401198</x:v>
      </x:c>
      <x:c r="H359" t="str">
        <x:v>The Open University</x:v>
      </x:c>
      <x:c r="I359" s="22" t="n">
        <x:v>8.5</x:v>
      </x:c>
      <x:c r="J359" t="str">
        <x:v>Worked</x:v>
      </x:c>
      <x:c r="K359" t="str">
        <x:v>Employee 1674; home branch Birmingham; assigned role Operative Driver | Deployment branch: Birmingham | Actual role: Operative Driver | Jobs: 401198 | Customers: The Open University | Actual hours: 8.5; source records: 1</x:v>
      </x:c>
      <x:c r="L359" t="str">
        <x:v>Include</x:v>
      </x:c>
      <x:c r="M359"/>
      <x:c r="N359"/>
    </x:row>
    <x:row r="360">
      <x:c r="A360" t="str">
        <x:v>Emin Ahmed|2026-07-15</x:v>
      </x:c>
      <x:c r="B360" s="888" t="n">
        <x:v>46218</x:v>
      </x:c>
      <x:c r="C360" t="str">
        <x:v>Emin Ahmed</x:v>
      </x:c>
      <x:c r="D360" t="str">
        <x:v>Permanent</x:v>
      </x:c>
      <x:c r="E360" t="str">
        <x:v>Birmingham</x:v>
      </x:c>
      <x:c r="F360" t="str">
        <x:v>Operative Driver</x:v>
      </x:c>
      <x:c r="G360" t="str">
        <x:v>401198</x:v>
      </x:c>
      <x:c r="H360" t="str">
        <x:v>The Open University</x:v>
      </x:c>
      <x:c r="I360" s="22" t="n">
        <x:v>6.5</x:v>
      </x:c>
      <x:c r="J360" t="str">
        <x:v>Worked</x:v>
      </x:c>
      <x:c r="K360" t="str">
        <x:v>Employee 1674; home branch Birmingham; assigned role Operative Driver | Deployment branch: Birmingham | Actual role: Operative Driver | Jobs: 401198 | Customers: The Open University | Actual hours: 6.5; source records: 1</x:v>
      </x:c>
      <x:c r="L360" t="str">
        <x:v>Include</x:v>
      </x:c>
      <x:c r="M360"/>
      <x:c r="N360"/>
    </x:row>
    <x:row r="361">
      <x:c r="A361" t="str">
        <x:v>Emin Ahmed|2026-07-16</x:v>
      </x:c>
      <x:c r="B361" s="888" t="n">
        <x:v>46219</x:v>
      </x:c>
      <x:c r="C361" t="str">
        <x:v>Emin Ahmed</x:v>
      </x:c>
      <x:c r="D361" t="str">
        <x:v>Permanent</x:v>
      </x:c>
      <x:c r="E361" t="str">
        <x:v>Birmingham</x:v>
      </x:c>
      <x:c r="F361" t="str">
        <x:v>Operative Driver</x:v>
      </x:c>
      <x:c r="G361" t="str">
        <x:v>389259, 401198</x:v>
      </x:c>
      <x:c r="H361" t="str">
        <x:v>Buxton Museum and Art Gallery; The Open University</x:v>
      </x:c>
      <x:c r="I361" s="22" t="n">
        <x:v>12.75</x:v>
      </x:c>
      <x:c r="J361" t="str">
        <x:v>Worked — 2 records</x:v>
      </x:c>
      <x:c r="K361" t="str">
        <x:v>Employee 1674; home branch Birmingham; assigned role Operative Driver | Deployment branch: Birmingham | Actual role: Operative Driver | Jobs: 389259, 401198 | Customers: Buxton Museum and Art Gallery; The Open University | Actual hours: 12.8; source records: 2</x:v>
      </x:c>
      <x:c r="L361" t="str">
        <x:v>Include</x:v>
      </x:c>
      <x:c r="M361"/>
      <x:c r="N361"/>
    </x:row>
    <x:row r="362">
      <x:c r="A362" t="str">
        <x:v>G Disbrey|2026-07-01</x:v>
      </x:c>
      <x:c r="B362" s="888" t="n">
        <x:v>46204</x:v>
      </x:c>
      <x:c r="C362" t="str">
        <x:v>G Disbrey</x:v>
      </x:c>
      <x:c r="D362" t="str">
        <x:v>Permanent</x:v>
      </x:c>
      <x:c r="E362" t="str">
        <x:v>Thurrock</x:v>
      </x:c>
      <x:c r="F362" t="str">
        <x:v>Operative Skilled</x:v>
      </x:c>
      <x:c r="G362" t="str">
        <x:v>401175</x:v>
      </x:c>
      <x:c r="H362" t="str">
        <x:v>Hogan Lovells LLP</x:v>
      </x:c>
      <x:c r="I362" s="22" t="n">
        <x:v>9.5</x:v>
      </x:c>
      <x:c r="J362" t="str">
        <x:v>Worked</x:v>
      </x:c>
      <x:c r="K362" t="str">
        <x:v>Employee 2267; home branch Thurrock; assigned role Operative Skilled | Deployment branch: Thurrock | Actual role: Operative Porter | Jobs: 401175 | Customers: Hogan Lovells LLP | Actual hours: 9.5; source records: 1</x:v>
      </x:c>
      <x:c r="L362" t="str">
        <x:v>Include</x:v>
      </x:c>
      <x:c r="M362"/>
      <x:c r="N362"/>
    </x:row>
    <x:row r="363">
      <x:c r="A363" t="str">
        <x:v>G Disbrey|2026-07-02</x:v>
      </x:c>
      <x:c r="B363" s="888" t="n">
        <x:v>46205</x:v>
      </x:c>
      <x:c r="C363" t="str">
        <x:v>G Disbrey</x:v>
      </x:c>
      <x:c r="D363" t="str">
        <x:v>Permanent</x:v>
      </x:c>
      <x:c r="E363" t="str">
        <x:v>Thurrock</x:v>
      </x:c>
      <x:c r="F363" t="str">
        <x:v>Operative Skilled</x:v>
      </x:c>
      <x:c r="G363" t="str">
        <x:v>401175</x:v>
      </x:c>
      <x:c r="H363" t="str">
        <x:v>Hogan Lovells LLP</x:v>
      </x:c>
      <x:c r="I363" s="22" t="n">
        <x:v>5.5</x:v>
      </x:c>
      <x:c r="J363" t="str">
        <x:v>Worked</x:v>
      </x:c>
      <x:c r="K363" t="str">
        <x:v>Employee 2267; home branch Thurrock; assigned role Operative Skilled | Deployment branch: Thurrock | Actual role: Operative Skilled | Jobs: 401175 | Customers: Hogan Lovells LLP | Actual hours: 5.5; source records: 1</x:v>
      </x:c>
      <x:c r="L363" t="str">
        <x:v>Include</x:v>
      </x:c>
      <x:c r="M363"/>
      <x:c r="N363"/>
    </x:row>
    <x:row r="364">
      <x:c r="A364" t="str">
        <x:v>G Disbrey|2026-07-03</x:v>
      </x:c>
      <x:c r="B364" s="888" t="n">
        <x:v>46206</x:v>
      </x:c>
      <x:c r="C364" t="str">
        <x:v>G Disbrey</x:v>
      </x:c>
      <x:c r="D364" t="str">
        <x:v>Permanent</x:v>
      </x:c>
      <x:c r="E364" t="str">
        <x:v>Thurrock</x:v>
      </x:c>
      <x:c r="F364" t="str">
        <x:v>Operative Skilled</x:v>
      </x:c>
      <x:c r="G364" t="str">
        <x:v>401175</x:v>
      </x:c>
      <x:c r="H364" t="str">
        <x:v>Hogan Lovells LLP</x:v>
      </x:c>
      <x:c r="I364" s="22" t="n">
        <x:v>8.5</x:v>
      </x:c>
      <x:c r="J364" t="str">
        <x:v>Worked</x:v>
      </x:c>
      <x:c r="K364" t="str">
        <x:v>Employee 2267; home branch Thurrock; assigned role Operative Skilled | Deployment branch: Thurrock | Actual role: Operative Skilled | Jobs: 401175 | Customers: Hogan Lovells LLP | Actual hours: 8.5; source records: 1</x:v>
      </x:c>
      <x:c r="L364" t="str">
        <x:v>Include</x:v>
      </x:c>
      <x:c r="M364"/>
      <x:c r="N364"/>
    </x:row>
    <x:row r="365">
      <x:c r="A365" t="str">
        <x:v>G Disbrey|2026-07-06</x:v>
      </x:c>
      <x:c r="B365" s="888" t="n">
        <x:v>46209</x:v>
      </x:c>
      <x:c r="C365" t="str">
        <x:v>G Disbrey</x:v>
      </x:c>
      <x:c r="D365" t="str">
        <x:v>Permanent</x:v>
      </x:c>
      <x:c r="E365" t="str">
        <x:v>Thurrock</x:v>
      </x:c>
      <x:c r="F365" t="str">
        <x:v>Operative Skilled</x:v>
      </x:c>
      <x:c r="G365" t="str">
        <x:v>401175</x:v>
      </x:c>
      <x:c r="H365" t="str">
        <x:v>Hogan Lovells LLP</x:v>
      </x:c>
      <x:c r="I365" s="22" t="n">
        <x:v>11.5</x:v>
      </x:c>
      <x:c r="J365" t="str">
        <x:v>Worked</x:v>
      </x:c>
      <x:c r="K365" t="str">
        <x:v>Employee 2267; home branch Thurrock; assigned role Operative Skilled | Deployment branch: Thurrock | Actual role: Operative Skilled | Jobs: 401175 | Customers: Hogan Lovells LLP | Actual hours: 11.5; source records: 1</x:v>
      </x:c>
      <x:c r="L365" t="str">
        <x:v>Include</x:v>
      </x:c>
      <x:c r="M365"/>
      <x:c r="N365"/>
    </x:row>
    <x:row r="366">
      <x:c r="A366" t="str">
        <x:v>G Disbrey|2026-07-07</x:v>
      </x:c>
      <x:c r="B366" s="888" t="n">
        <x:v>46210</x:v>
      </x:c>
      <x:c r="C366" t="str">
        <x:v>G Disbrey</x:v>
      </x:c>
      <x:c r="D366" t="str">
        <x:v>Permanent</x:v>
      </x:c>
      <x:c r="E366" t="str">
        <x:v>Thurrock</x:v>
      </x:c>
      <x:c r="F366" t="str">
        <x:v>Operative Skilled</x:v>
      </x:c>
      <x:c r="G366" t="str">
        <x:v>401175</x:v>
      </x:c>
      <x:c r="H366" t="str">
        <x:v>Hogan Lovells LLP</x:v>
      </x:c>
      <x:c r="I366" s="22" t="n">
        <x:v>10</x:v>
      </x:c>
      <x:c r="J366" t="str">
        <x:v>Worked</x:v>
      </x:c>
      <x:c r="K366" t="str">
        <x:v>Employee 2267; home branch Thurrock; assigned role Operative Skilled | Deployment branch: Thurrock | Actual role: Operative Skilled | Jobs: 401175 | Customers: Hogan Lovells LLP | Actual hours: 10.0; source records: 1</x:v>
      </x:c>
      <x:c r="L366" t="str">
        <x:v>Include</x:v>
      </x:c>
      <x:c r="M366"/>
      <x:c r="N366"/>
    </x:row>
    <x:row r="367">
      <x:c r="A367" t="str">
        <x:v>G Disbrey|2026-07-08</x:v>
      </x:c>
      <x:c r="B367" s="888" t="n">
        <x:v>46211</x:v>
      </x:c>
      <x:c r="C367" t="str">
        <x:v>G Disbrey</x:v>
      </x:c>
      <x:c r="D367" t="str">
        <x:v>Permanent</x:v>
      </x:c>
      <x:c r="E367" t="str">
        <x:v>Thurrock</x:v>
      </x:c>
      <x:c r="F367" t="str">
        <x:v>Operative Skilled</x:v>
      </x:c>
      <x:c r="G367" t="str">
        <x:v>401175</x:v>
      </x:c>
      <x:c r="H367" t="str">
        <x:v>Hogan Lovells LLP</x:v>
      </x:c>
      <x:c r="I367" s="22" t="n">
        <x:v>10</x:v>
      </x:c>
      <x:c r="J367" t="str">
        <x:v>Worked</x:v>
      </x:c>
      <x:c r="K367" t="str">
        <x:v>Employee 2267; home branch Thurrock; assigned role Operative Skilled | Deployment branch: Thurrock | Actual role: Operative Porter | Jobs: 401175 | Customers: Hogan Lovells LLP | Actual hours: 10.0; source records: 1</x:v>
      </x:c>
      <x:c r="L367" t="str">
        <x:v>Include</x:v>
      </x:c>
      <x:c r="M367"/>
      <x:c r="N367"/>
    </x:row>
    <x:row r="368">
      <x:c r="A368" t="str">
        <x:v>G Disbrey|2026-07-09</x:v>
      </x:c>
      <x:c r="B368" s="888" t="n">
        <x:v>46212</x:v>
      </x:c>
      <x:c r="C368" t="str">
        <x:v>G Disbrey</x:v>
      </x:c>
      <x:c r="D368" t="str">
        <x:v>Permanent</x:v>
      </x:c>
      <x:c r="E368" t="str">
        <x:v>Thurrock</x:v>
      </x:c>
      <x:c r="F368" t="str">
        <x:v>Operative Skilled</x:v>
      </x:c>
      <x:c r="G368" t="str">
        <x:v>402929</x:v>
      </x:c>
      <x:c r="H368" t="str">
        <x:v>Cadwalader Wickersham &amp; Taft LLP</x:v>
      </x:c>
      <x:c r="I368" s="22" t="n">
        <x:v>10.5</x:v>
      </x:c>
      <x:c r="J368" t="str">
        <x:v>Worked</x:v>
      </x:c>
      <x:c r="K368" t="str">
        <x:v>Employee 2267; home branch Thurrock; assigned role Operative Skilled | Deployment branch: Thurrock | Actual role: Operative Skilled | Jobs: 402929 | Customers: Cadwalader Wickersham &amp; Taft LLP | Actual hours: 10.5; source records: 1</x:v>
      </x:c>
      <x:c r="L368" t="str">
        <x:v>Include</x:v>
      </x:c>
      <x:c r="M368"/>
      <x:c r="N368"/>
    </x:row>
    <x:row r="369">
      <x:c r="A369" t="str">
        <x:v>G Disbrey|2026-07-10</x:v>
      </x:c>
      <x:c r="B369" s="888" t="n">
        <x:v>46213</x:v>
      </x:c>
      <x:c r="C369" t="str">
        <x:v>G Disbrey</x:v>
      </x:c>
      <x:c r="D369" t="str">
        <x:v>Permanent</x:v>
      </x:c>
      <x:c r="E369" t="str">
        <x:v>Thurrock</x:v>
      </x:c>
      <x:c r="F369" t="str">
        <x:v>Operative Skilled</x:v>
      </x:c>
      <x:c r="G369" t="str">
        <x:v>402575</x:v>
      </x:c>
      <x:c r="H369" t="str">
        <x:v>Latham &amp; Watkins</x:v>
      </x:c>
      <x:c r="I369" s="22" t="n">
        <x:v>10</x:v>
      </x:c>
      <x:c r="J369" t="str">
        <x:v>Worked</x:v>
      </x:c>
      <x:c r="K369" t="str">
        <x:v>Employee 2267; home branch Thurrock; assigned role Operative Skilled | Deployment branch: Thurrock | Actual role: Operative Skilled | Jobs: 402575 | Customers: Latham &amp; Watkins | Actual hours: 10.0; source records: 1</x:v>
      </x:c>
      <x:c r="L369" t="str">
        <x:v>Include</x:v>
      </x:c>
      <x:c r="M369"/>
      <x:c r="N369"/>
    </x:row>
    <x:row r="370">
      <x:c r="A370" t="str">
        <x:v>G Disbrey|2026-07-13</x:v>
      </x:c>
      <x:c r="B370" s="888" t="n">
        <x:v>46216</x:v>
      </x:c>
      <x:c r="C370" t="str">
        <x:v>G Disbrey</x:v>
      </x:c>
      <x:c r="D370" t="str">
        <x:v>Permanent</x:v>
      </x:c>
      <x:c r="E370" t="str">
        <x:v>Thurrock</x:v>
      </x:c>
      <x:c r="F370" t="str">
        <x:v>Operative Skilled</x:v>
      </x:c>
      <x:c r="G370" t="str">
        <x:v>400033</x:v>
      </x:c>
      <x:c r="H370" t="str">
        <x:v>Ministry of Defence</x:v>
      </x:c>
      <x:c r="I370" s="22" t="n">
        <x:v>5.5</x:v>
      </x:c>
      <x:c r="J370" t="str">
        <x:v>Worked</x:v>
      </x:c>
      <x:c r="K370" t="str">
        <x:v>Employee 2267; home branch Thurrock; assigned role Operative Skilled | Deployment branch: Thurrock | Actual role: Operative Skilled | Jobs: 400033 | Customers: Ministry of Defence | Actual hours: 5.5; source records: 1</x:v>
      </x:c>
      <x:c r="L370" t="str">
        <x:v>Include</x:v>
      </x:c>
      <x:c r="M370"/>
      <x:c r="N370"/>
    </x:row>
    <x:row r="371">
      <x:c r="A371" t="str">
        <x:v>G Disbrey|2026-07-14</x:v>
      </x:c>
      <x:c r="B371" s="888" t="n">
        <x:v>46217</x:v>
      </x:c>
      <x:c r="C371" t="str">
        <x:v>G Disbrey</x:v>
      </x:c>
      <x:c r="D371" t="str">
        <x:v>Permanent</x:v>
      </x:c>
      <x:c r="E371" t="str">
        <x:v>Thurrock</x:v>
      </x:c>
      <x:c r="F371" t="str">
        <x:v>Operative Skilled</x:v>
      </x:c>
      <x:c r="G371" t="str">
        <x:v>400033</x:v>
      </x:c>
      <x:c r="H371" t="str">
        <x:v>Ministry of Defence</x:v>
      </x:c>
      <x:c r="I371" s="22" t="n">
        <x:v>7</x:v>
      </x:c>
      <x:c r="J371" t="str">
        <x:v>Worked</x:v>
      </x:c>
      <x:c r="K371" t="str">
        <x:v>Employee 2267; home branch Thurrock; assigned role Operative Skilled | Deployment branch: Thurrock | Actual role: Operative Skilled | Jobs: 400033 | Customers: Ministry of Defence | Actual hours: 7.0; source records: 1</x:v>
      </x:c>
      <x:c r="L371" t="str">
        <x:v>Include</x:v>
      </x:c>
      <x:c r="M371"/>
      <x:c r="N371"/>
    </x:row>
    <x:row r="372">
      <x:c r="A372" t="str">
        <x:v>G Disbrey|2026-07-15</x:v>
      </x:c>
      <x:c r="B372" s="888" t="n">
        <x:v>46218</x:v>
      </x:c>
      <x:c r="C372" t="str">
        <x:v>G Disbrey</x:v>
      </x:c>
      <x:c r="D372" t="str">
        <x:v>Permanent</x:v>
      </x:c>
      <x:c r="E372" t="str">
        <x:v>Thurrock</x:v>
      </x:c>
      <x:c r="F372" t="str">
        <x:v>Operative Skilled</x:v>
      </x:c>
      <x:c r="G372" t="str">
        <x:v>403145</x:v>
      </x:c>
      <x:c r="H372" t="str">
        <x:v>JP Morgan Limited</x:v>
      </x:c>
      <x:c r="I372" s="22" t="n">
        <x:v>8.5</x:v>
      </x:c>
      <x:c r="J372" t="str">
        <x:v>Worked</x:v>
      </x:c>
      <x:c r="K372" t="str">
        <x:v>Employee 2267; home branch Thurrock; assigned role Operative Skilled | Deployment branch: Thurrock | Actual role: Operative Skilled | Jobs: 403145 | Customers: JP Morgan Limited | Actual hours: 8.5; source records: 1</x:v>
      </x:c>
      <x:c r="L372" t="str">
        <x:v>Include</x:v>
      </x:c>
      <x:c r="M372"/>
      <x:c r="N372"/>
    </x:row>
    <x:row r="373">
      <x:c r="A373" t="str">
        <x:v>G Disbrey|2026-07-16</x:v>
      </x:c>
      <x:c r="B373" s="888" t="n">
        <x:v>46219</x:v>
      </x:c>
      <x:c r="C373" t="str">
        <x:v>G Disbrey</x:v>
      </x:c>
      <x:c r="D373" t="str">
        <x:v>Permanent</x:v>
      </x:c>
      <x:c r="E373" t="str">
        <x:v>Thurrock</x:v>
      </x:c>
      <x:c r="F373" t="str">
        <x:v>Operative Skilled</x:v>
      </x:c>
      <x:c r="G373" t="str">
        <x:v>403145, 400033</x:v>
      </x:c>
      <x:c r="H373" t="str">
        <x:v>JP Morgan Limited; Ministry of Defence</x:v>
      </x:c>
      <x:c r="I373" s="22" t="n">
        <x:v>15</x:v>
      </x:c>
      <x:c r="J373" t="str">
        <x:v>Worked — 2 records</x:v>
      </x:c>
      <x:c r="K373" t="str">
        <x:v>Employee 2267; home branch Thurrock; assigned role Operative Skilled | Deployment branch: Thurrock | Actual role: Operative Skilled | Jobs: 403145, 400033 | Customers: JP Morgan Limited; Ministry of Defence | Actual hours: 15.0; source records: 2</x:v>
      </x:c>
      <x:c r="L373" t="str">
        <x:v>Include</x:v>
      </x:c>
      <x:c r="M373"/>
      <x:c r="N373"/>
    </x:row>
    <x:row r="374">
      <x:c r="A374" t="str">
        <x:v>G Sawell (C1)|2026-07-01</x:v>
      </x:c>
      <x:c r="B374" s="888" t="n">
        <x:v>46204</x:v>
      </x:c>
      <x:c r="C374" t="str">
        <x:v>G Sawell (C1)</x:v>
      </x:c>
      <x:c r="D374" t="str">
        <x:v>Permanent</x:v>
      </x:c>
      <x:c r="E374" t="str">
        <x:v>Croydon</x:v>
      </x:c>
      <x:c r="F374" t="str">
        <x:v>Operative Driver</x:v>
      </x:c>
      <x:c r="G374" t="str">
        <x:v>402809</x:v>
      </x:c>
      <x:c r="H374" t="str">
        <x:v>Dyerecylce (ICL South Kensington)</x:v>
      </x:c>
      <x:c r="I374" s="22" t="n">
        <x:v>8</x:v>
      </x:c>
      <x:c r="J374" t="str">
        <x:v>Worked</x:v>
      </x:c>
      <x:c r="K374" t="str">
        <x:v>Employee 2587; home branch Croydon; assigned role Operative Driver | Deployment branch: Croydon | Actual role: Operative Driver | Jobs: 402809 | Customers: Dyerecylce (ICL South Kensington) | Actual hours: 8.0; source records: 1</x:v>
      </x:c>
      <x:c r="L374" t="str">
        <x:v>Include</x:v>
      </x:c>
      <x:c r="M374"/>
      <x:c r="N374"/>
    </x:row>
    <x:row r="375">
      <x:c r="A375" t="str">
        <x:v>G Sawell (C1)|2026-07-02</x:v>
      </x:c>
      <x:c r="B375" s="888" t="n">
        <x:v>46205</x:v>
      </x:c>
      <x:c r="C375" t="str">
        <x:v>G Sawell (C1)</x:v>
      </x:c>
      <x:c r="D375" t="str">
        <x:v>Permanent</x:v>
      </x:c>
      <x:c r="E375" t="str">
        <x:v>Croydon</x:v>
      </x:c>
      <x:c r="F375" t="str">
        <x:v>Operative Driver</x:v>
      </x:c>
      <x:c r="G375" t="str">
        <x:v>402709</x:v>
      </x:c>
      <x:c r="H375" t="str">
        <x:v>Global Outdoor Media Limited</x:v>
      </x:c>
      <x:c r="I375" s="22" t="n">
        <x:v>10.5</x:v>
      </x:c>
      <x:c r="J375" t="str">
        <x:v>Worked</x:v>
      </x:c>
      <x:c r="K375" t="str">
        <x:v>Employee 2587; home branch Croydon; assigned role Operative Driver | Deployment branch: Croydon | Actual role: Operative Driver | Jobs: 402709 | Customers: Global Outdoor Media Limited | Actual hours: 10.5; source records: 1</x:v>
      </x:c>
      <x:c r="L375" t="str">
        <x:v>Include</x:v>
      </x:c>
      <x:c r="M375"/>
      <x:c r="N375"/>
    </x:row>
    <x:row r="376">
      <x:c r="A376" t="str">
        <x:v>G Sawell (C1)|2026-07-03</x:v>
      </x:c>
      <x:c r="B376" s="888" t="n">
        <x:v>46206</x:v>
      </x:c>
      <x:c r="C376" t="str">
        <x:v>G Sawell (C1)</x:v>
      </x:c>
      <x:c r="D376" t="str">
        <x:v>Permanent</x:v>
      </x:c>
      <x:c r="E376" t="str">
        <x:v>Croydon</x:v>
      </x:c>
      <x:c r="F376" t="str">
        <x:v>Operative Driver</x:v>
      </x:c>
      <x:c r="G376" t="str">
        <x:v>402709</x:v>
      </x:c>
      <x:c r="H376" t="str">
        <x:v>Global Outdoor Media Limited</x:v>
      </x:c>
      <x:c r="I376" s="22" t="n">
        <x:v>9</x:v>
      </x:c>
      <x:c r="J376" t="str">
        <x:v>Worked</x:v>
      </x:c>
      <x:c r="K376" t="str">
        <x:v>Employee 2587; home branch Croydon; assigned role Operative Driver | Deployment branch: Croydon | Actual role: Operative Driver | Jobs: 402709 | Customers: Global Outdoor Media Limited | Actual hours: 9.0; source records: 1</x:v>
      </x:c>
      <x:c r="L376" t="str">
        <x:v>Include</x:v>
      </x:c>
      <x:c r="M376"/>
      <x:c r="N376"/>
    </x:row>
    <x:row r="377">
      <x:c r="A377" t="str">
        <x:v>G Sawell (C1)|2026-07-06</x:v>
      </x:c>
      <x:c r="B377" s="888" t="n">
        <x:v>46209</x:v>
      </x:c>
      <x:c r="C377" t="str">
        <x:v>G Sawell (C1)</x:v>
      </x:c>
      <x:c r="D377" t="str">
        <x:v>Permanent</x:v>
      </x:c>
      <x:c r="E377" t="str">
        <x:v>Croydon</x:v>
      </x:c>
      <x:c r="F377" t="str">
        <x:v>Operative Driver</x:v>
      </x:c>
      <x:c r="G377" t="str">
        <x:v>399451U</x:v>
      </x:c>
      <x:c r="H377" t="str">
        <x:v>Royal Borough of Kensington and Chelsea</x:v>
      </x:c>
      <x:c r="I377" s="22" t="n">
        <x:v>9</x:v>
      </x:c>
      <x:c r="J377" t="str">
        <x:v>Worked</x:v>
      </x:c>
      <x:c r="K377" t="str">
        <x:v>Employee 2587; home branch Croydon; assigned role Operative Driver | Deployment branch: Croydon | Actual role: Operative Driver | Jobs: 399451U | Customers: Royal Borough of Kensington and Chelsea | Actual hours: 9.0; source records: 1</x:v>
      </x:c>
      <x:c r="L377" t="str">
        <x:v>Include</x:v>
      </x:c>
      <x:c r="M377"/>
      <x:c r="N377"/>
    </x:row>
    <x:row r="378">
      <x:c r="A378" t="str">
        <x:v>G Sawell (C1)|2026-07-07</x:v>
      </x:c>
      <x:c r="B378" s="888" t="n">
        <x:v>46210</x:v>
      </x:c>
      <x:c r="C378" t="str">
        <x:v>G Sawell (C1)</x:v>
      </x:c>
      <x:c r="D378" t="str">
        <x:v>Permanent</x:v>
      </x:c>
      <x:c r="E378" t="str">
        <x:v>Croydon</x:v>
      </x:c>
      <x:c r="F378" t="str">
        <x:v>Operative Driver</x:v>
      </x:c>
      <x:c r="G378" t="str">
        <x:v>399451U</x:v>
      </x:c>
      <x:c r="H378" t="str">
        <x:v>Royal Borough of Kensington and Chelsea</x:v>
      </x:c>
      <x:c r="I378" s="22" t="n">
        <x:v>7.5</x:v>
      </x:c>
      <x:c r="J378" t="str">
        <x:v>Worked</x:v>
      </x:c>
      <x:c r="K378" t="str">
        <x:v>Employee 2587; home branch Croydon; assigned role Operative Driver | Deployment branch: Croydon | Actual role: Operative Driver | Jobs: 399451U | Customers: Royal Borough of Kensington and Chelsea | Actual hours: 7.5; source records: 1</x:v>
      </x:c>
      <x:c r="L378" t="str">
        <x:v>Include</x:v>
      </x:c>
      <x:c r="M378"/>
      <x:c r="N378"/>
    </x:row>
    <x:row r="379">
      <x:c r="A379" t="str">
        <x:v>G Sawell (C1)|2026-07-08</x:v>
      </x:c>
      <x:c r="B379" s="888" t="n">
        <x:v>46211</x:v>
      </x:c>
      <x:c r="C379" t="str">
        <x:v>G Sawell (C1)</x:v>
      </x:c>
      <x:c r="D379" t="str">
        <x:v>Permanent</x:v>
      </x:c>
      <x:c r="E379" t="str">
        <x:v>Croydon</x:v>
      </x:c>
      <x:c r="F379" t="str">
        <x:v>Operative Driver</x:v>
      </x:c>
      <x:c r="G379" t="str">
        <x:v>400111</x:v>
      </x:c>
      <x:c r="H379" t="str">
        <x:v>Bromley Central Library</x:v>
      </x:c>
      <x:c r="I379" s="22" t="n">
        <x:v>6</x:v>
      </x:c>
      <x:c r="J379" t="str">
        <x:v>Worked</x:v>
      </x:c>
      <x:c r="K379" t="str">
        <x:v>Employee 2587; home branch Croydon; assigned role Operative Driver | Deployment branch: Croydon | Actual role: Operative Driver | Jobs: 400111 | Customers: Bromley Central Library | Actual hours: 6.0; source records: 1</x:v>
      </x:c>
      <x:c r="L379" t="str">
        <x:v>Include</x:v>
      </x:c>
      <x:c r="M379"/>
      <x:c r="N379"/>
    </x:row>
    <x:row r="380">
      <x:c r="A380" t="str">
        <x:v>G Sawell (C1)|2026-07-09</x:v>
      </x:c>
      <x:c r="B380" s="888" t="n">
        <x:v>46212</x:v>
      </x:c>
      <x:c r="C380" t="str">
        <x:v>G Sawell (C1)</x:v>
      </x:c>
      <x:c r="D380" t="str">
        <x:v>Permanent</x:v>
      </x:c>
      <x:c r="E380" t="str">
        <x:v>Croydon</x:v>
      </x:c>
      <x:c r="F380" t="str">
        <x:v>Operative Driver</x:v>
      </x:c>
      <x:c r="G380" t="str">
        <x:v>400111</x:v>
      </x:c>
      <x:c r="H380" t="str">
        <x:v>Bromley Central Library</x:v>
      </x:c>
      <x:c r="I380" s="22" t="n">
        <x:v>8</x:v>
      </x:c>
      <x:c r="J380" t="str">
        <x:v>Worked</x:v>
      </x:c>
      <x:c r="K380" t="str">
        <x:v>Employee 2587; home branch Croydon; assigned role Operative Driver | Deployment branch: Croydon | Actual role: Operative Driver | Jobs: 400111 | Customers: Bromley Central Library | Actual hours: 8.0; source records: 1</x:v>
      </x:c>
      <x:c r="L380" t="str">
        <x:v>Include</x:v>
      </x:c>
      <x:c r="M380"/>
      <x:c r="N380"/>
    </x:row>
    <x:row r="381">
      <x:c r="A381" t="str">
        <x:v>G Sawell (C1)|2026-07-10</x:v>
      </x:c>
      <x:c r="B381" s="888" t="n">
        <x:v>46213</x:v>
      </x:c>
      <x:c r="C381" t="str">
        <x:v>G Sawell (C1)</x:v>
      </x:c>
      <x:c r="D381" t="str">
        <x:v>Permanent</x:v>
      </x:c>
      <x:c r="E381" t="str">
        <x:v>Croydon</x:v>
      </x:c>
      <x:c r="F381" t="str">
        <x:v>Operative Driver</x:v>
      </x:c>
      <x:c r="G381" t="str">
        <x:v>400111</x:v>
      </x:c>
      <x:c r="H381" t="str">
        <x:v>Bromley Central Library</x:v>
      </x:c>
      <x:c r="I381" s="22" t="n">
        <x:v>6</x:v>
      </x:c>
      <x:c r="J381" t="str">
        <x:v>Worked</x:v>
      </x:c>
      <x:c r="K381" t="str">
        <x:v>Employee 2587; home branch Croydon; assigned role Operative Driver | Deployment branch: Croydon | Actual role: Operative Driver | Jobs: 400111 | Customers: Bromley Central Library | Actual hours: 6.0; source records: 1</x:v>
      </x:c>
      <x:c r="L381" t="str">
        <x:v>Include</x:v>
      </x:c>
      <x:c r="M381"/>
      <x:c r="N381"/>
    </x:row>
    <x:row r="382">
      <x:c r="A382" t="str">
        <x:v>G Sawell (C1)|2026-07-13</x:v>
      </x:c>
      <x:c r="B382" s="888" t="n">
        <x:v>46216</x:v>
      </x:c>
      <x:c r="C382" t="str">
        <x:v>G Sawell (C1)</x:v>
      </x:c>
      <x:c r="D382" t="str">
        <x:v>Permanent</x:v>
      </x:c>
      <x:c r="E382" t="str">
        <x:v>Croydon</x:v>
      </x:c>
      <x:c r="F382" t="str">
        <x:v>Operative Driver</x:v>
      </x:c>
      <x:c r="G382" t="str">
        <x:v>393361E</x:v>
      </x:c>
      <x:c r="H382" t="str">
        <x:v>The Quadrant</x:v>
      </x:c>
      <x:c r="I382" s="22" t="n">
        <x:v>5</x:v>
      </x:c>
      <x:c r="J382" t="str">
        <x:v>Worked</x:v>
      </x:c>
      <x:c r="K382" t="str">
        <x:v>Employee 2587; home branch Croydon; assigned role Operative Driver | Deployment branch: Croydon | Actual role: Operative Porter | Jobs: 393361E | Customers: The Quadrant | Actual hours: 5.0; source records: 1</x:v>
      </x:c>
      <x:c r="L382" t="str">
        <x:v>Include</x:v>
      </x:c>
      <x:c r="M382"/>
      <x:c r="N382"/>
    </x:row>
    <x:row r="383">
      <x:c r="A383" t="str">
        <x:v>G Sawell (C1)|2026-07-14</x:v>
      </x:c>
      <x:c r="B383" s="888" t="n">
        <x:v>46217</x:v>
      </x:c>
      <x:c r="C383" t="str">
        <x:v>G Sawell (C1)</x:v>
      </x:c>
      <x:c r="D383" t="str">
        <x:v>Permanent</x:v>
      </x:c>
      <x:c r="E383" t="str">
        <x:v>Croydon</x:v>
      </x:c>
      <x:c r="F383" t="str">
        <x:v>Operative Driver</x:v>
      </x:c>
      <x:c r="G383" t="str">
        <x:v>403004C</x:v>
      </x:c>
      <x:c r="H383" t="str">
        <x:v>Avantor ( CROYDON  JULY  2026 )</x:v>
      </x:c>
      <x:c r="I383" s="22" t="n">
        <x:v>4.5</x:v>
      </x:c>
      <x:c r="J383" t="str">
        <x:v>Worked</x:v>
      </x:c>
      <x:c r="K383" t="str">
        <x:v>Employee 2587; home branch Croydon; assigned role Operative Driver | Deployment branch: Cambridge | Actual role: Operative Driver | Jobs: 403004C | Customers: Avantor ( CROYDON  JULY  2026 ) | Actual hours: 4.5; source records: 1</x:v>
      </x:c>
      <x:c r="L383" t="str">
        <x:v>Include</x:v>
      </x:c>
      <x:c r="M383"/>
      <x:c r="N383"/>
    </x:row>
    <x:row r="384">
      <x:c r="A384" t="str">
        <x:v>G Sawell (C1)|2026-07-15</x:v>
      </x:c>
      <x:c r="B384" s="888" t="n">
        <x:v>46218</x:v>
      </x:c>
      <x:c r="C384" t="str">
        <x:v>G Sawell (C1)</x:v>
      </x:c>
      <x:c r="D384" t="str">
        <x:v>Permanent</x:v>
      </x:c>
      <x:c r="E384" t="str">
        <x:v>Croydon</x:v>
      </x:c>
      <x:c r="F384" t="str">
        <x:v>Operative Driver</x:v>
      </x:c>
      <x:c r="G384" t="str">
        <x:v>403004C</x:v>
      </x:c>
      <x:c r="H384" t="str">
        <x:v>Avantor ( CROYDON  JULY  2026 )</x:v>
      </x:c>
      <x:c r="I384" s="22" t="n">
        <x:v>4</x:v>
      </x:c>
      <x:c r="J384" t="str">
        <x:v>Worked</x:v>
      </x:c>
      <x:c r="K384" t="str">
        <x:v>Employee 2587; home branch Croydon; assigned role Operative Driver | Deployment branch: Cambridge | Actual role: Operative Driver | Jobs: 403004C | Customers: Avantor ( CROYDON  JULY  2026 ) | Actual hours: 4.0; source records: 1</x:v>
      </x:c>
      <x:c r="L384" t="str">
        <x:v>Include</x:v>
      </x:c>
      <x:c r="M384"/>
      <x:c r="N384"/>
    </x:row>
    <x:row r="385">
      <x:c r="A385" t="str">
        <x:v>G Sawell (C1)|2026-07-16</x:v>
      </x:c>
      <x:c r="B385" s="888" t="n">
        <x:v>46219</x:v>
      </x:c>
      <x:c r="C385" t="str">
        <x:v>G Sawell (C1)</x:v>
      </x:c>
      <x:c r="D385" t="str">
        <x:v>Permanent</x:v>
      </x:c>
      <x:c r="E385" t="str">
        <x:v>Croydon</x:v>
      </x:c>
      <x:c r="F385" t="str">
        <x:v>Operative Driver</x:v>
      </x:c>
      <x:c r="G385" t="str">
        <x:v>402738</x:v>
      </x:c>
      <x:c r="H385" t="str">
        <x:v>Kings College London</x:v>
      </x:c>
      <x:c r="I385" s="22" t="n">
        <x:v>4</x:v>
      </x:c>
      <x:c r="J385" t="str">
        <x:v>Worked</x:v>
      </x:c>
      <x:c r="K385" t="str">
        <x:v>Employee 2587; home branch Croydon; assigned role Operative Driver | Deployment branch: Croydon | Actual role: Operative Driver | Jobs: 402738 | Customers: Kings College London | Actual hours: 4.0; source records: 1</x:v>
      </x:c>
      <x:c r="L385" t="str">
        <x:v>Include</x:v>
      </x:c>
      <x:c r="M385"/>
      <x:c r="N385"/>
    </x:row>
    <x:row r="386">
      <x:c r="A386" t="str">
        <x:v>G Talpos (C1)|2026-07-02</x:v>
      </x:c>
      <x:c r="B386" s="888" t="n">
        <x:v>46205</x:v>
      </x:c>
      <x:c r="C386" t="str">
        <x:v>G Talpos (C1)</x:v>
      </x:c>
      <x:c r="D386" t="str">
        <x:v>Permanent</x:v>
      </x:c>
      <x:c r="E386" t="str">
        <x:v>Thurrock</x:v>
      </x:c>
      <x:c r="F386" t="str">
        <x:v>Operative Driver</x:v>
      </x:c>
      <x:c r="G386" t="str">
        <x:v>403151</x:v>
      </x:c>
      <x:c r="H386" t="str">
        <x:v>Network Rail</x:v>
      </x:c>
      <x:c r="I386" s="22" t="n">
        <x:v>3.5</x:v>
      </x:c>
      <x:c r="J386" t="str">
        <x:v>Worked</x:v>
      </x:c>
      <x:c r="K386" t="str">
        <x:v>Employee 2833; home branch Thurrock; assigned role Operative Driver | Deployment branch: Thurrock | Actual role: Operative Driver | Jobs: 403151 | Customers: Network Rail | Actual hours: 3.5; source records: 1</x:v>
      </x:c>
      <x:c r="L386" t="str">
        <x:v>Include</x:v>
      </x:c>
      <x:c r="M386"/>
      <x:c r="N386"/>
    </x:row>
    <x:row r="387">
      <x:c r="A387" t="str">
        <x:v>G Talpos (C1)|2026-07-03</x:v>
      </x:c>
      <x:c r="B387" s="888" t="n">
        <x:v>46206</x:v>
      </x:c>
      <x:c r="C387" t="str">
        <x:v>G Talpos (C1)</x:v>
      </x:c>
      <x:c r="D387" t="str">
        <x:v>Permanent</x:v>
      </x:c>
      <x:c r="E387" t="str">
        <x:v>Thurrock</x:v>
      </x:c>
      <x:c r="F387" t="str">
        <x:v>Operative Driver</x:v>
      </x:c>
      <x:c r="G387" t="str">
        <x:v>400582</x:v>
      </x:c>
      <x:c r="H387" t="str">
        <x:v>Restore Harrow-Green</x:v>
      </x:c>
      <x:c r="I387" s="22" t="n">
        <x:v>4</x:v>
      </x:c>
      <x:c r="J387" t="str">
        <x:v>Worked</x:v>
      </x:c>
      <x:c r="K387" t="str">
        <x:v>Employee 2833; home branch Thurrock; assigned role Operative Driver | Deployment branch: Thurrock | Actual role: Operative Driver | Jobs: 400582 | Customers: Restore Harrow-Green | Actual hours: 4.0; source records: 1</x:v>
      </x:c>
      <x:c r="L387" t="str">
        <x:v>Include</x:v>
      </x:c>
      <x:c r="M387"/>
      <x:c r="N387"/>
    </x:row>
    <x:row r="388">
      <x:c r="A388" t="str">
        <x:v>G Talpos (C1)|2026-07-10</x:v>
      </x:c>
      <x:c r="B388" s="888" t="n">
        <x:v>46213</x:v>
      </x:c>
      <x:c r="C388" t="str">
        <x:v>G Talpos (C1)</x:v>
      </x:c>
      <x:c r="D388" t="str">
        <x:v>Permanent</x:v>
      </x:c>
      <x:c r="E388" t="str">
        <x:v>Thurrock</x:v>
      </x:c>
      <x:c r="F388" t="str">
        <x:v>Operative Driver</x:v>
      </x:c>
      <x:c r="G388" t="str">
        <x:v>403267</x:v>
      </x:c>
      <x:c r="H388" t="str">
        <x:v>Cognizant</x:v>
      </x:c>
      <x:c r="I388" s="22" t="n">
        <x:v>6</x:v>
      </x:c>
      <x:c r="J388" t="str">
        <x:v>Worked</x:v>
      </x:c>
      <x:c r="K388" t="str">
        <x:v>Employee 2833; home branch Thurrock; assigned role Operative Driver | Deployment branch: Thurrock | Actual role: Operative Driver | Jobs: 403267 | Customers: Cognizant | Actual hours: 6.0; source records: 1</x:v>
      </x:c>
      <x:c r="L388" t="str">
        <x:v>Include</x:v>
      </x:c>
      <x:c r="M388"/>
      <x:c r="N388"/>
    </x:row>
    <x:row r="389">
      <x:c r="A389" t="str">
        <x:v>G Talpos (C1)|2026-07-15</x:v>
      </x:c>
      <x:c r="B389" s="888" t="n">
        <x:v>46218</x:v>
      </x:c>
      <x:c r="C389" t="str">
        <x:v>G Talpos (C1)</x:v>
      </x:c>
      <x:c r="D389" t="str">
        <x:v>Permanent</x:v>
      </x:c>
      <x:c r="E389" t="str">
        <x:v>Thurrock</x:v>
      </x:c>
      <x:c r="F389" t="str">
        <x:v>Operative Driver</x:v>
      </x:c>
      <x:c r="G389" t="str">
        <x:v>403145</x:v>
      </x:c>
      <x:c r="H389" t="str">
        <x:v>JP Morgan Limited</x:v>
      </x:c>
      <x:c r="I389" s="22" t="n">
        <x:v>4</x:v>
      </x:c>
      <x:c r="J389" t="str">
        <x:v>Worked</x:v>
      </x:c>
      <x:c r="K389" t="str">
        <x:v>Employee 2833; home branch Thurrock; assigned role Operative Driver | Deployment branch: Thurrock | Actual role: Operative Driver | Jobs: 403145 | Customers: JP Morgan Limited | Actual hours: 4.0; source records: 1</x:v>
      </x:c>
      <x:c r="L389" t="str">
        <x:v>Include</x:v>
      </x:c>
      <x:c r="M389"/>
      <x:c r="N389"/>
    </x:row>
    <x:row r="390">
      <x:c r="A390" t="str">
        <x:v>Garry Dobson|2026-07-01</x:v>
      </x:c>
      <x:c r="B390" s="888" t="n">
        <x:v>46204</x:v>
      </x:c>
      <x:c r="C390" t="str">
        <x:v>Garry Dobson</x:v>
      </x:c>
      <x:c r="D390" t="str">
        <x:v>Permanent</x:v>
      </x:c>
      <x:c r="E390" t="str">
        <x:v>Birmingham</x:v>
      </x:c>
      <x:c r="F390" t="str">
        <x:v>Warehouse</x:v>
      </x:c>
      <x:c r="G390" t="str">
        <x:v>401369</x:v>
      </x:c>
      <x:c r="H390" t="str">
        <x:v>Canal &amp; River Trust</x:v>
      </x:c>
      <x:c r="I390" s="22" t="n">
        <x:v>2</x:v>
      </x:c>
      <x:c r="J390" t="str">
        <x:v>Worked</x:v>
      </x:c>
      <x:c r="K390" t="str">
        <x:v>Employee 2284; home branch Birmingham; assigned role Warehouse | Deployment branch: Birmingham | Actual role: Warehouse | Jobs: 401369 | Customers: Canal &amp; River Trust | Actual hours: 2.0; source records: 1</x:v>
      </x:c>
      <x:c r="L390" t="str">
        <x:v>Include</x:v>
      </x:c>
      <x:c r="M390"/>
      <x:c r="N390"/>
    </x:row>
    <x:row r="391">
      <x:c r="A391" t="str">
        <x:v>Gary Atkins|2026-07-01</x:v>
      </x:c>
      <x:c r="B391" s="888" t="n">
        <x:v>46204</x:v>
      </x:c>
      <x:c r="C391" t="str">
        <x:v>Gary Atkins</x:v>
      </x:c>
      <x:c r="D391" t="str">
        <x:v>Permanent</x:v>
      </x:c>
      <x:c r="E391" t="str">
        <x:v>Birmingham</x:v>
      </x:c>
      <x:c r="F391" t="str">
        <x:v>Operative Porter</x:v>
      </x:c>
      <x:c r="G391" t="str">
        <x:v>390743G</x:v>
      </x:c>
      <x:c r="H391" t="str">
        <x:v>West Midlands Police - Facilities</x:v>
      </x:c>
      <x:c r="I391" s="22" t="n">
        <x:v>9</x:v>
      </x:c>
      <x:c r="J391" t="str">
        <x:v>Worked</x:v>
      </x:c>
      <x:c r="K391" t="str">
        <x:v>Employee 2303; home branch Birmingham; assigned role Operative Porter | Deployment branch: Birmingham | Actual role: Operative Driver | Jobs: 390743G | Customers: West Midlands Police - Facilities | Actual hours: 9.0; source records: 1</x:v>
      </x:c>
      <x:c r="L391" t="str">
        <x:v>Include</x:v>
      </x:c>
      <x:c r="M391"/>
      <x:c r="N391"/>
    </x:row>
    <x:row r="392">
      <x:c r="A392" t="str">
        <x:v>Gary Atkins|2026-07-02</x:v>
      </x:c>
      <x:c r="B392" s="888" t="n">
        <x:v>46205</x:v>
      </x:c>
      <x:c r="C392" t="str">
        <x:v>Gary Atkins</x:v>
      </x:c>
      <x:c r="D392" t="str">
        <x:v>Permanent</x:v>
      </x:c>
      <x:c r="E392" t="str">
        <x:v>Birmingham</x:v>
      </x:c>
      <x:c r="F392" t="str">
        <x:v>Operative Porter</x:v>
      </x:c>
      <x:c r="G392" t="str">
        <x:v>403214</x:v>
      </x:c>
      <x:c r="H392" t="str">
        <x:v>West Midlands Police</x:v>
      </x:c>
      <x:c r="I392" s="22" t="n">
        <x:v>9</x:v>
      </x:c>
      <x:c r="J392" t="str">
        <x:v>Worked</x:v>
      </x:c>
      <x:c r="K392" t="str">
        <x:v>Employee 2303; home branch Birmingham; assigned role Operative Porter | Deployment branch: Birmingham | Actual role: Operative Driver | Jobs: 403214 | Customers: West Midlands Police | Actual hours: 9.0; source records: 1</x:v>
      </x:c>
      <x:c r="L392" t="str">
        <x:v>Include</x:v>
      </x:c>
      <x:c r="M392"/>
      <x:c r="N392"/>
    </x:row>
    <x:row r="393">
      <x:c r="A393" t="str">
        <x:v>Gary Atkins|2026-07-03</x:v>
      </x:c>
      <x:c r="B393" s="888" t="n">
        <x:v>46206</x:v>
      </x:c>
      <x:c r="C393" t="str">
        <x:v>Gary Atkins</x:v>
      </x:c>
      <x:c r="D393" t="str">
        <x:v>Permanent</x:v>
      </x:c>
      <x:c r="E393" t="str">
        <x:v>Birmingham</x:v>
      </x:c>
      <x:c r="F393" t="str">
        <x:v>Operative Porter</x:v>
      </x:c>
      <x:c r="G393" t="str">
        <x:v>403133</x:v>
      </x:c>
      <x:c r="H393" t="str">
        <x:v>THE MULBERRY BUSH ORGANISATION LTD</x:v>
      </x:c>
      <x:c r="I393" s="22" t="n">
        <x:v>9</x:v>
      </x:c>
      <x:c r="J393" t="str">
        <x:v>Worked</x:v>
      </x:c>
      <x:c r="K393" t="str">
        <x:v>Employee 2303; home branch Birmingham; assigned role Operative Porter | Deployment branch: Birmingham | Actual role: Operative Skilled | Jobs: 403133 | Customers: THE MULBERRY BUSH ORGANISATION LTD | Actual hours: 9.0; source records: 1</x:v>
      </x:c>
      <x:c r="L393" t="str">
        <x:v>Include</x:v>
      </x:c>
      <x:c r="M393"/>
      <x:c r="N393"/>
    </x:row>
    <x:row r="394">
      <x:c r="A394" t="str">
        <x:v>Gary Atkins|2026-07-06</x:v>
      </x:c>
      <x:c r="B394" s="888" t="n">
        <x:v>46209</x:v>
      </x:c>
      <x:c r="C394" t="str">
        <x:v>Gary Atkins</x:v>
      </x:c>
      <x:c r="D394" t="str">
        <x:v>Permanent</x:v>
      </x:c>
      <x:c r="E394" t="str">
        <x:v>Birmingham</x:v>
      </x:c>
      <x:c r="F394" t="str">
        <x:v>Operative Porter</x:v>
      </x:c>
      <x:c r="G394" t="str">
        <x:v>390743G</x:v>
      </x:c>
      <x:c r="H394" t="str">
        <x:v>West Midlands Police - Facilities</x:v>
      </x:c>
      <x:c r="I394" s="22" t="n">
        <x:v>9.25</x:v>
      </x:c>
      <x:c r="J394" t="str">
        <x:v>Worked</x:v>
      </x:c>
      <x:c r="K394" t="str">
        <x:v>Employee 2303; home branch Birmingham; assigned role Operative Porter | Deployment branch: Birmingham | Actual role: Operative Driver | Jobs: 390743G | Customers: West Midlands Police - Facilities | Actual hours: 9.2; source records: 1</x:v>
      </x:c>
      <x:c r="L394" t="str">
        <x:v>Include</x:v>
      </x:c>
      <x:c r="M394"/>
      <x:c r="N394"/>
    </x:row>
    <x:row r="395">
      <x:c r="A395" t="str">
        <x:v>Gary Atkins|2026-07-07</x:v>
      </x:c>
      <x:c r="B395" s="888" t="n">
        <x:v>46210</x:v>
      </x:c>
      <x:c r="C395" t="str">
        <x:v>Gary Atkins</x:v>
      </x:c>
      <x:c r="D395" t="str">
        <x:v>Permanent</x:v>
      </x:c>
      <x:c r="E395" t="str">
        <x:v>Birmingham</x:v>
      </x:c>
      <x:c r="F395" t="str">
        <x:v>Operative Porter</x:v>
      </x:c>
      <x:c r="G395" t="str">
        <x:v>401198</x:v>
      </x:c>
      <x:c r="H395" t="str">
        <x:v>The Open University</x:v>
      </x:c>
      <x:c r="I395" s="22" t="n">
        <x:v>9.5</x:v>
      </x:c>
      <x:c r="J395" t="str">
        <x:v>Worked</x:v>
      </x:c>
      <x:c r="K395" t="str">
        <x:v>Employee 2303; home branch Birmingham; assigned role Operative Porter | Deployment branch: Birmingham | Actual role: Operative Skilled | Jobs: 401198 | Customers: The Open University | Actual hours: 9.5; source records: 1</x:v>
      </x:c>
      <x:c r="L395" t="str">
        <x:v>Include</x:v>
      </x:c>
      <x:c r="M395"/>
      <x:c r="N395"/>
    </x:row>
    <x:row r="396">
      <x:c r="A396" t="str">
        <x:v>Gene Ellson|2026-07-01</x:v>
      </x:c>
      <x:c r="B396" s="888" t="n">
        <x:v>46204</x:v>
      </x:c>
      <x:c r="C396" t="str">
        <x:v>Gene Ellson</x:v>
      </x:c>
      <x:c r="D396" t="str">
        <x:v>Permanent</x:v>
      </x:c>
      <x:c r="E396" t="str">
        <x:v>Birmingham</x:v>
      </x:c>
      <x:c r="F396" t="str">
        <x:v>Operative Driver</x:v>
      </x:c>
      <x:c r="G396" t="str">
        <x:v>402403</x:v>
      </x:c>
      <x:c r="H396" t="str">
        <x:v>Worcester Health &amp; Care NHS Trust</x:v>
      </x:c>
      <x:c r="I396" s="22" t="n">
        <x:v>8</x:v>
      </x:c>
      <x:c r="J396" t="str">
        <x:v>Worked</x:v>
      </x:c>
      <x:c r="K396" t="str">
        <x:v>Employee 2531; home branch Birmingham; assigned role Operative Driver | Deployment branch: Birmingham | Actual role: Operative Skilled | Jobs: 402403 | Customers: Worcester Health &amp; Care NHS Trust | Actual hours: 8.0; source records: 1</x:v>
      </x:c>
      <x:c r="L396" t="str">
        <x:v>Include</x:v>
      </x:c>
      <x:c r="M396"/>
      <x:c r="N396"/>
    </x:row>
    <x:row r="397">
      <x:c r="A397" t="str">
        <x:v>Gene Ellson|2026-07-02</x:v>
      </x:c>
      <x:c r="B397" s="888" t="n">
        <x:v>46205</x:v>
      </x:c>
      <x:c r="C397" t="str">
        <x:v>Gene Ellson</x:v>
      </x:c>
      <x:c r="D397" t="str">
        <x:v>Permanent</x:v>
      </x:c>
      <x:c r="E397" t="str">
        <x:v>Birmingham</x:v>
      </x:c>
      <x:c r="F397" t="str">
        <x:v>Operative Driver</x:v>
      </x:c>
      <x:c r="G397" t="str">
        <x:v>402697</x:v>
      </x:c>
      <x:c r="H397" t="str">
        <x:v>Jaguar Land Rover Limited</x:v>
      </x:c>
      <x:c r="I397" s="22" t="n">
        <x:v>8</x:v>
      </x:c>
      <x:c r="J397" t="str">
        <x:v>Worked</x:v>
      </x:c>
      <x:c r="K397" t="str">
        <x:v>Employee 2531; home branch Birmingham; assigned role Operative Driver | Deployment branch: Birmingham | Actual role: Operative Driver | Jobs: 402697 | Customers: Jaguar Land Rover Limited | Actual hours: 8.0; source records: 1</x:v>
      </x:c>
      <x:c r="L397" t="str">
        <x:v>Include</x:v>
      </x:c>
      <x:c r="M397"/>
      <x:c r="N397"/>
    </x:row>
    <x:row r="398">
      <x:c r="A398" t="str">
        <x:v>Gene Ellson|2026-07-03</x:v>
      </x:c>
      <x:c r="B398" s="888" t="n">
        <x:v>46206</x:v>
      </x:c>
      <x:c r="C398" t="str">
        <x:v>Gene Ellson</x:v>
      </x:c>
      <x:c r="D398" t="str">
        <x:v>Permanent</x:v>
      </x:c>
      <x:c r="E398" t="str">
        <x:v>Birmingham</x:v>
      </x:c>
      <x:c r="F398" t="str">
        <x:v>Operative Driver</x:v>
      </x:c>
      <x:c r="G398" t="str">
        <x:v>403046</x:v>
      </x:c>
      <x:c r="H398" t="str">
        <x:v>HSBC - July 2026 Deliveries</x:v>
      </x:c>
      <x:c r="I398" s="22" t="n">
        <x:v>8.5</x:v>
      </x:c>
      <x:c r="J398" t="str">
        <x:v>Worked</x:v>
      </x:c>
      <x:c r="K398" t="str">
        <x:v>Employee 2531; home branch Birmingham; assigned role Operative Driver | Deployment branch: Birmingham | Actual role: Operative Driver | Jobs: 403046 | Customers: HSBC - July 2026 Deliveries | Actual hours: 8.5; source records: 1</x:v>
      </x:c>
      <x:c r="L398" t="str">
        <x:v>Include</x:v>
      </x:c>
      <x:c r="M398"/>
      <x:c r="N398"/>
    </x:row>
    <x:row r="399">
      <x:c r="A399" t="str">
        <x:v>Gene Ellson|2026-07-06</x:v>
      </x:c>
      <x:c r="B399" s="888" t="n">
        <x:v>46209</x:v>
      </x:c>
      <x:c r="C399" t="str">
        <x:v>Gene Ellson</x:v>
      </x:c>
      <x:c r="D399" t="str">
        <x:v>Permanent</x:v>
      </x:c>
      <x:c r="E399" t="str">
        <x:v>Birmingham</x:v>
      </x:c>
      <x:c r="F399" t="str">
        <x:v>Operative Driver</x:v>
      </x:c>
      <x:c r="G399" t="str">
        <x:v>402727</x:v>
      </x:c>
      <x:c r="H399" t="str">
        <x:v>Midland Heart Limited</x:v>
      </x:c>
      <x:c r="I399" s="22" t="n">
        <x:v>8.25</x:v>
      </x:c>
      <x:c r="J399" t="str">
        <x:v>Worked</x:v>
      </x:c>
      <x:c r="K399" t="str">
        <x:v>Employee 2531; home branch Birmingham; assigned role Operative Driver | Deployment branch: Birmingham | Actual role: Operative Skilled | Jobs: 402727 | Customers: Midland Heart Limited | Actual hours: 8.2; source records: 1</x:v>
      </x:c>
      <x:c r="L399" t="str">
        <x:v>Include</x:v>
      </x:c>
      <x:c r="M399"/>
      <x:c r="N399"/>
    </x:row>
    <x:row r="400">
      <x:c r="A400" t="str">
        <x:v>Gene Ellson|2026-07-07</x:v>
      </x:c>
      <x:c r="B400" s="888" t="n">
        <x:v>46210</x:v>
      </x:c>
      <x:c r="C400" t="str">
        <x:v>Gene Ellson</x:v>
      </x:c>
      <x:c r="D400" t="str">
        <x:v>Permanent</x:v>
      </x:c>
      <x:c r="E400" t="str">
        <x:v>Birmingham</x:v>
      </x:c>
      <x:c r="F400" t="str">
        <x:v>Operative Driver</x:v>
      </x:c>
      <x:c r="G400" t="str">
        <x:v>402697</x:v>
      </x:c>
      <x:c r="H400" t="str">
        <x:v>Jaguar Land Rover Limited</x:v>
      </x:c>
      <x:c r="I400" s="22" t="n">
        <x:v>8.25</x:v>
      </x:c>
      <x:c r="J400" t="str">
        <x:v>Worked</x:v>
      </x:c>
      <x:c r="K400" t="str">
        <x:v>Employee 2531; home branch Birmingham; assigned role Operative Driver | Deployment branch: Birmingham | Actual role: Operative Driver | Jobs: 402697 | Customers: Jaguar Land Rover Limited | Actual hours: 8.2; source records: 1</x:v>
      </x:c>
      <x:c r="L400" t="str">
        <x:v>Include</x:v>
      </x:c>
      <x:c r="M400"/>
      <x:c r="N400"/>
    </x:row>
    <x:row r="401">
      <x:c r="A401" t="str">
        <x:v>Gene Ellson|2026-07-08</x:v>
      </x:c>
      <x:c r="B401" s="888" t="n">
        <x:v>46211</x:v>
      </x:c>
      <x:c r="C401" t="str">
        <x:v>Gene Ellson</x:v>
      </x:c>
      <x:c r="D401" t="str">
        <x:v>Permanent</x:v>
      </x:c>
      <x:c r="E401" t="str">
        <x:v>Birmingham</x:v>
      </x:c>
      <x:c r="F401" t="str">
        <x:v>Operative Driver</x:v>
      </x:c>
      <x:c r="G401" t="str">
        <x:v>394774A, 403110, 403335, 402711</x:v>
      </x:c>
      <x:c r="H401" t="str">
        <x:v>Artifex interior systems; City of Birmingham School; Midland Heart; University of Birmingham</x:v>
      </x:c>
      <x:c r="I401" s="22" t="n">
        <x:v>6.5</x:v>
      </x:c>
      <x:c r="J401" t="str">
        <x:v>Worked — 4 records</x:v>
      </x:c>
      <x:c r="K401" t="str">
        <x:v>Employee 2531; home branch Birmingham; assigned role Operative Driver | Deployment branch: Birmingham | Actual role: Operative Driver | Jobs: 394774A, 403110, 403335, 402711 | Customers: Artifex interior systems; City of Birmingham School; Midland Heart; University of Birmingham | Actual hours: 6.5; source records: 4</x:v>
      </x:c>
      <x:c r="L401" t="str">
        <x:v>Include</x:v>
      </x:c>
      <x:c r="M401"/>
      <x:c r="N401"/>
    </x:row>
    <x:row r="402">
      <x:c r="A402" t="str">
        <x:v>Gene Ellson|2026-07-09</x:v>
      </x:c>
      <x:c r="B402" s="888" t="n">
        <x:v>46212</x:v>
      </x:c>
      <x:c r="C402" t="str">
        <x:v>Gene Ellson</x:v>
      </x:c>
      <x:c r="D402" t="str">
        <x:v>Permanent</x:v>
      </x:c>
      <x:c r="E402" t="str">
        <x:v>Birmingham</x:v>
      </x:c>
      <x:c r="F402" t="str">
        <x:v>Operative Driver</x:v>
      </x:c>
      <x:c r="G402" t="str">
        <x:v>402697</x:v>
      </x:c>
      <x:c r="H402" t="str">
        <x:v>Jaguar Land Rover Limited</x:v>
      </x:c>
      <x:c r="I402" s="22" t="n">
        <x:v>7.5</x:v>
      </x:c>
      <x:c r="J402" t="str">
        <x:v>Worked</x:v>
      </x:c>
      <x:c r="K402" t="str">
        <x:v>Employee 2531; home branch Birmingham; assigned role Operative Driver | Deployment branch: Birmingham | Actual role: Operative Driver | Jobs: 402697 | Customers: Jaguar Land Rover Limited | Actual hours: 7.5; source records: 1</x:v>
      </x:c>
      <x:c r="L402" t="str">
        <x:v>Include</x:v>
      </x:c>
      <x:c r="M402"/>
      <x:c r="N402"/>
    </x:row>
    <x:row r="403">
      <x:c r="A403" t="str">
        <x:v>Gene Ellson|2026-07-10</x:v>
      </x:c>
      <x:c r="B403" s="888" t="n">
        <x:v>46213</x:v>
      </x:c>
      <x:c r="C403" t="str">
        <x:v>Gene Ellson</x:v>
      </x:c>
      <x:c r="D403" t="str">
        <x:v>Permanent</x:v>
      </x:c>
      <x:c r="E403" t="str">
        <x:v>Birmingham</x:v>
      </x:c>
      <x:c r="F403" t="str">
        <x:v>Operative Driver</x:v>
      </x:c>
      <x:c r="G403" t="str">
        <x:v>397936, 403325</x:v>
      </x:c>
      <x:c r="H403" t="str">
        <x:v>Furniture Sales; Midland Heart</x:v>
      </x:c>
      <x:c r="I403" s="22" t="n">
        <x:v>4.5</x:v>
      </x:c>
      <x:c r="J403" t="str">
        <x:v>Worked — 2 records</x:v>
      </x:c>
      <x:c r="K403" t="str">
        <x:v>Employee 2531; home branch Birmingham; assigned role Operative Driver | Deployment branch: Birmingham | Actual role: Operative Driver | Jobs: 397936, 403325 | Customers: Furniture Sales; Midland Heart | Actual hours: 4.5; source records: 2</x:v>
      </x:c>
      <x:c r="L403" t="str">
        <x:v>Include</x:v>
      </x:c>
      <x:c r="M403"/>
      <x:c r="N403"/>
    </x:row>
    <x:row r="404">
      <x:c r="A404" t="str">
        <x:v>Gene Ellson|2026-07-13</x:v>
      </x:c>
      <x:c r="B404" s="888" t="n">
        <x:v>46216</x:v>
      </x:c>
      <x:c r="C404" t="str">
        <x:v>Gene Ellson</x:v>
      </x:c>
      <x:c r="D404" t="str">
        <x:v>Permanent</x:v>
      </x:c>
      <x:c r="E404" t="str">
        <x:v>Birmingham</x:v>
      </x:c>
      <x:c r="F404" t="str">
        <x:v>Operative Driver</x:v>
      </x:c>
      <x:c r="G404" t="str">
        <x:v>402994</x:v>
      </x:c>
      <x:c r="H404" t="str">
        <x:v>Canal &amp; River Trust</x:v>
      </x:c>
      <x:c r="I404" s="22" t="n">
        <x:v>6.75</x:v>
      </x:c>
      <x:c r="J404" t="str">
        <x:v>Worked</x:v>
      </x:c>
      <x:c r="K404" t="str">
        <x:v>Employee 2531; home branch Birmingham; assigned role Operative Driver | Deployment branch: Birmingham | Actual role: Operative Driver | Jobs: 402994 | Customers: Canal &amp; River Trust | Actual hours: 6.8; source records: 1</x:v>
      </x:c>
      <x:c r="L404" t="str">
        <x:v>Include</x:v>
      </x:c>
      <x:c r="M404"/>
      <x:c r="N404"/>
    </x:row>
    <x:row r="405">
      <x:c r="A405" t="str">
        <x:v>Gene Ellson|2026-07-14</x:v>
      </x:c>
      <x:c r="B405" s="888" t="n">
        <x:v>46217</x:v>
      </x:c>
      <x:c r="C405" t="str">
        <x:v>Gene Ellson</x:v>
      </x:c>
      <x:c r="D405" t="str">
        <x:v>Permanent</x:v>
      </x:c>
      <x:c r="E405" t="str">
        <x:v>Birmingham</x:v>
      </x:c>
      <x:c r="F405" t="str">
        <x:v>Operative Driver</x:v>
      </x:c>
      <x:c r="G405" t="str">
        <x:v>402697</x:v>
      </x:c>
      <x:c r="H405" t="str">
        <x:v>Jaguar Land Rover Limited</x:v>
      </x:c>
      <x:c r="I405" s="22" t="n">
        <x:v>8</x:v>
      </x:c>
      <x:c r="J405" t="str">
        <x:v>Worked</x:v>
      </x:c>
      <x:c r="K405" t="str">
        <x:v>Employee 2531; home branch Birmingham; assigned role Operative Driver | Deployment branch: Birmingham | Actual role: Operative Driver | Jobs: 402697 | Customers: Jaguar Land Rover Limited | Actual hours: 8.0; source records: 1</x:v>
      </x:c>
      <x:c r="L405" t="str">
        <x:v>Include</x:v>
      </x:c>
      <x:c r="M405"/>
      <x:c r="N405"/>
    </x:row>
    <x:row r="406">
      <x:c r="A406" t="str">
        <x:v>Gene Ellson|2026-07-15</x:v>
      </x:c>
      <x:c r="B406" s="888" t="n">
        <x:v>46218</x:v>
      </x:c>
      <x:c r="C406" t="str">
        <x:v>Gene Ellson</x:v>
      </x:c>
      <x:c r="D406" t="str">
        <x:v>Permanent</x:v>
      </x:c>
      <x:c r="E406" t="str">
        <x:v>Birmingham</x:v>
      </x:c>
      <x:c r="F406" t="str">
        <x:v>Operative Driver</x:v>
      </x:c>
      <x:c r="G406" t="str">
        <x:v>403354, 401198</x:v>
      </x:c>
      <x:c r="H406" t="str">
        <x:v>Midland Heart; The Open University</x:v>
      </x:c>
      <x:c r="I406" s="22" t="n">
        <x:v>5.75</x:v>
      </x:c>
      <x:c r="J406" t="str">
        <x:v>Worked — 2 records</x:v>
      </x:c>
      <x:c r="K406" t="str">
        <x:v>Employee 2531; home branch Birmingham; assigned role Operative Driver | Deployment branch: Birmingham | Actual role: Operative Driver, Operative Porter | Jobs: 403354, 401198 | Customers: Midland Heart; The Open University | Actual hours: 5.8; source records: 2</x:v>
      </x:c>
      <x:c r="L406" t="str">
        <x:v>Include</x:v>
      </x:c>
      <x:c r="M406"/>
      <x:c r="N406"/>
    </x:row>
    <x:row r="407">
      <x:c r="A407" t="str">
        <x:v>Gene Ellson|2026-07-16</x:v>
      </x:c>
      <x:c r="B407" s="888" t="n">
        <x:v>46219</x:v>
      </x:c>
      <x:c r="C407" t="str">
        <x:v>Gene Ellson</x:v>
      </x:c>
      <x:c r="D407" t="str">
        <x:v>Permanent</x:v>
      </x:c>
      <x:c r="E407" t="str">
        <x:v>Birmingham</x:v>
      </x:c>
      <x:c r="F407" t="str">
        <x:v>Operative Driver</x:v>
      </x:c>
      <x:c r="G407" t="str">
        <x:v>400345C</x:v>
      </x:c>
      <x:c r="H407" t="str">
        <x:v>West Midlands Police</x:v>
      </x:c>
      <x:c r="I407" s="22" t="n">
        <x:v>8.5</x:v>
      </x:c>
      <x:c r="J407" t="str">
        <x:v>Worked</x:v>
      </x:c>
      <x:c r="K407" t="str">
        <x:v>Employee 2531; home branch Birmingham; assigned role Operative Driver | Deployment branch: Birmingham | Actual role: Operative Skilled | Jobs: 400345C | Customers: West Midlands Police | Actual hours: 8.5; source records: 1</x:v>
      </x:c>
      <x:c r="L407" t="str">
        <x:v>Include</x:v>
      </x:c>
      <x:c r="M407"/>
      <x:c r="N407"/>
    </x:row>
    <x:row r="408">
      <x:c r="A408" t="str">
        <x:v>Geoff Malpas|2026-07-01</x:v>
      </x:c>
      <x:c r="B408" s="888" t="n">
        <x:v>46204</x:v>
      </x:c>
      <x:c r="C408" t="str">
        <x:v>Geoff Malpas</x:v>
      </x:c>
      <x:c r="D408" t="str">
        <x:v>Permanent</x:v>
      </x:c>
      <x:c r="E408" t="str">
        <x:v>Bristol</x:v>
      </x:c>
      <x:c r="F408" t="str">
        <x:v>Operative Porter</x:v>
      </x:c>
      <x:c r="G408" t="str">
        <x:v>402832</x:v>
      </x:c>
      <x:c r="H408" t="str">
        <x:v>University of Bristol - Queens Road</x:v>
      </x:c>
      <x:c r="I408" s="22" t="n">
        <x:v>8.5</x:v>
      </x:c>
      <x:c r="J408" t="str">
        <x:v>Worked</x:v>
      </x:c>
      <x:c r="K408" t="str">
        <x:v>Employee 2251; home branch Bristol; assigned role Operative Porter | Deployment branch: Bristol | Actual role: Operative Skilled | Jobs: 402832 | Customers: University of Bristol - Queens Road | Actual hours: 8.5; source records: 1</x:v>
      </x:c>
      <x:c r="L408" t="str">
        <x:v>Include</x:v>
      </x:c>
      <x:c r="M408"/>
      <x:c r="N408"/>
    </x:row>
    <x:row r="409">
      <x:c r="A409" t="str">
        <x:v>Geoff Malpas|2026-07-02</x:v>
      </x:c>
      <x:c r="B409" s="888" t="n">
        <x:v>46205</x:v>
      </x:c>
      <x:c r="C409" t="str">
        <x:v>Geoff Malpas</x:v>
      </x:c>
      <x:c r="D409" t="str">
        <x:v>Permanent</x:v>
      </x:c>
      <x:c r="E409" t="str">
        <x:v>Bristol</x:v>
      </x:c>
      <x:c r="F409" t="str">
        <x:v>Operative Porter</x:v>
      </x:c>
      <x:c r="G409" t="str">
        <x:v>402832</x:v>
      </x:c>
      <x:c r="H409" t="str">
        <x:v>University of Bristol - Queens Road</x:v>
      </x:c>
      <x:c r="I409" s="22" t="n">
        <x:v>8</x:v>
      </x:c>
      <x:c r="J409" t="str">
        <x:v>Worked</x:v>
      </x:c>
      <x:c r="K409" t="str">
        <x:v>Employee 2251; home branch Bristol; assigned role Operative Porter | Deployment branch: Bristol | Actual role: Operative Skilled | Jobs: 402832 | Customers: University of Bristol - Queens Road | Actual hours: 8.0; source records: 1</x:v>
      </x:c>
      <x:c r="L409" t="str">
        <x:v>Include</x:v>
      </x:c>
      <x:c r="M409"/>
      <x:c r="N409"/>
    </x:row>
    <x:row r="410">
      <x:c r="A410" t="str">
        <x:v>Geoff Malpas|2026-07-03</x:v>
      </x:c>
      <x:c r="B410" s="888" t="n">
        <x:v>46206</x:v>
      </x:c>
      <x:c r="C410" t="str">
        <x:v>Geoff Malpas</x:v>
      </x:c>
      <x:c r="D410" t="str">
        <x:v>Permanent</x:v>
      </x:c>
      <x:c r="E410" t="str">
        <x:v>Bristol</x:v>
      </x:c>
      <x:c r="F410" t="str">
        <x:v>Operative Porter</x:v>
      </x:c>
      <x:c r="G410" t="str">
        <x:v>402287</x:v>
      </x:c>
      <x:c r="H410" t="str">
        <x:v>Accenture UK Ltd</x:v>
      </x:c>
      <x:c r="I410" s="22" t="n">
        <x:v>16</x:v>
      </x:c>
      <x:c r="J410" t="str">
        <x:v>Worked</x:v>
      </x:c>
      <x:c r="K410" t="str">
        <x:v>Employee 2251; home branch Bristol; assigned role Operative Porter | Deployment branch: Thurrock | Actual role: Operative Porter | Jobs: 402287 | Customers: Accenture UK Ltd | Actual hours: 16.0; source records: 1</x:v>
      </x:c>
      <x:c r="L410" t="str">
        <x:v>Include</x:v>
      </x:c>
      <x:c r="M410"/>
      <x:c r="N410"/>
    </x:row>
    <x:row r="411">
      <x:c r="A411" t="str">
        <x:v>Geoff Malpas|2026-07-04</x:v>
      </x:c>
      <x:c r="B411" s="888" t="n">
        <x:v>46207</x:v>
      </x:c>
      <x:c r="C411" t="str">
        <x:v>Geoff Malpas</x:v>
      </x:c>
      <x:c r="D411" t="str">
        <x:v>Permanent</x:v>
      </x:c>
      <x:c r="E411" t="str">
        <x:v>Bristol</x:v>
      </x:c>
      <x:c r="F411" t="str">
        <x:v>Operative Porter</x:v>
      </x:c>
      <x:c r="G411" t="str">
        <x:v>402287</x:v>
      </x:c>
      <x:c r="H411" t="str">
        <x:v>Accenture UK Ltd</x:v>
      </x:c>
      <x:c r="I411" s="22" t="n">
        <x:v>8</x:v>
      </x:c>
      <x:c r="J411" t="str">
        <x:v>Worked</x:v>
      </x:c>
      <x:c r="K411" t="str">
        <x:v>Employee 2251; home branch Bristol; assigned role Operative Porter | Deployment branch: Thurrock | Actual role: Operative Driver | Jobs: 402287 | Customers: Accenture UK Ltd | Actual hours: 8.0; source records: 1</x:v>
      </x:c>
      <x:c r="L411" t="str">
        <x:v>Include</x:v>
      </x:c>
      <x:c r="M411"/>
      <x:c r="N411"/>
    </x:row>
    <x:row r="412">
      <x:c r="A412" t="str">
        <x:v>Geoff Malpas|2026-07-06</x:v>
      </x:c>
      <x:c r="B412" s="888" t="n">
        <x:v>46209</x:v>
      </x:c>
      <x:c r="C412" t="str">
        <x:v>Geoff Malpas</x:v>
      </x:c>
      <x:c r="D412" t="str">
        <x:v>Permanent</x:v>
      </x:c>
      <x:c r="E412" t="str">
        <x:v>Bristol</x:v>
      </x:c>
      <x:c r="F412" t="str">
        <x:v>Operative Porter</x:v>
      </x:c>
      <x:c r="G412" t="str">
        <x:v>402287</x:v>
      </x:c>
      <x:c r="H412" t="str">
        <x:v>Accenture UK Ltd</x:v>
      </x:c>
      <x:c r="I412" s="22" t="n">
        <x:v>8</x:v>
      </x:c>
      <x:c r="J412" t="str">
        <x:v>Worked</x:v>
      </x:c>
      <x:c r="K412" t="str">
        <x:v>Employee 2251; home branch Bristol; assigned role Operative Porter | Deployment branch: Thurrock | Actual role: Operative Driver | Jobs: 402287 | Customers: Accenture UK Ltd | Actual hours: 8.0; source records: 1</x:v>
      </x:c>
      <x:c r="L412" t="str">
        <x:v>Include</x:v>
      </x:c>
      <x:c r="M412"/>
      <x:c r="N412"/>
    </x:row>
    <x:row r="413">
      <x:c r="A413" t="str">
        <x:v>Geoff Malpas|2026-07-07</x:v>
      </x:c>
      <x:c r="B413" s="888" t="n">
        <x:v>46210</x:v>
      </x:c>
      <x:c r="C413" t="str">
        <x:v>Geoff Malpas</x:v>
      </x:c>
      <x:c r="D413" t="str">
        <x:v>Permanent</x:v>
      </x:c>
      <x:c r="E413" t="str">
        <x:v>Bristol</x:v>
      </x:c>
      <x:c r="F413" t="str">
        <x:v>Operative Porter</x:v>
      </x:c>
      <x:c r="G413" t="str">
        <x:v>402287</x:v>
      </x:c>
      <x:c r="H413" t="str">
        <x:v>Accenture UK Ltd</x:v>
      </x:c>
      <x:c r="I413" s="22" t="n">
        <x:v>9</x:v>
      </x:c>
      <x:c r="J413" t="str">
        <x:v>Worked</x:v>
      </x:c>
      <x:c r="K413" t="str">
        <x:v>Employee 2251; home branch Bristol; assigned role Operative Porter | Deployment branch: Thurrock | Actual role: Operative Driver | Jobs: 402287 | Customers: Accenture UK Ltd | Actual hours: 9.0; source records: 1</x:v>
      </x:c>
      <x:c r="L413" t="str">
        <x:v>Include</x:v>
      </x:c>
      <x:c r="M413"/>
      <x:c r="N413"/>
    </x:row>
    <x:row r="414">
      <x:c r="A414" t="str">
        <x:v>Geoff Malpas|2026-07-08</x:v>
      </x:c>
      <x:c r="B414" s="888" t="n">
        <x:v>46211</x:v>
      </x:c>
      <x:c r="C414" t="str">
        <x:v>Geoff Malpas</x:v>
      </x:c>
      <x:c r="D414" t="str">
        <x:v>Permanent</x:v>
      </x:c>
      <x:c r="E414" t="str">
        <x:v>Bristol</x:v>
      </x:c>
      <x:c r="F414" t="str">
        <x:v>Operative Porter</x:v>
      </x:c>
      <x:c r="G414" t="str">
        <x:v>375286A</x:v>
      </x:c>
      <x:c r="H414" t="str">
        <x:v>BCC - 167 Rodbourne Road</x:v>
      </x:c>
      <x:c r="I414" s="22" t="n">
        <x:v>8</x:v>
      </x:c>
      <x:c r="J414" t="str">
        <x:v>Worked</x:v>
      </x:c>
      <x:c r="K414" t="str">
        <x:v>Employee 2251; home branch Bristol; assigned role Operative Porter | Deployment branch: Bristol | Actual role: Operative Porter | Jobs: 375286A | Customers: BCC - 167 Rodbourne Road | Actual hours: 8.0; source records: 1</x:v>
      </x:c>
      <x:c r="L414" t="str">
        <x:v>Include</x:v>
      </x:c>
      <x:c r="M414"/>
      <x:c r="N414"/>
    </x:row>
    <x:row r="415">
      <x:c r="A415" t="str">
        <x:v>Geoff Malpas|2026-07-09</x:v>
      </x:c>
      <x:c r="B415" s="888" t="n">
        <x:v>46212</x:v>
      </x:c>
      <x:c r="C415" t="str">
        <x:v>Geoff Malpas</x:v>
      </x:c>
      <x:c r="D415" t="str">
        <x:v>Permanent</x:v>
      </x:c>
      <x:c r="E415" t="str">
        <x:v>Bristol</x:v>
      </x:c>
      <x:c r="F415" t="str">
        <x:v>Operative Porter</x:v>
      </x:c>
      <x:c r="G415"/>
      <x:c r="H415"/>
      <x:c r="I415" s="22" t="n">
        <x:v>0</x:v>
      </x:c>
      <x:c r="J415" t="str">
        <x:v>Annual leave</x:v>
      </x:c>
      <x:c r="K415" t="str">
        <x:v>Employee 2251; home branch Bristol; assigned role Operative Porter | Leave: Annual Leave (Hours) | Leave calendar basis: Variable-pattern period</x:v>
      </x:c>
      <x:c r="L415" t="str">
        <x:v>Include</x:v>
      </x:c>
      <x:c r="M415"/>
      <x:c r="N415"/>
    </x:row>
    <x:row r="416">
      <x:c r="A416" t="str">
        <x:v>Geoff Malpas|2026-07-10</x:v>
      </x:c>
      <x:c r="B416" s="888" t="n">
        <x:v>46213</x:v>
      </x:c>
      <x:c r="C416" t="str">
        <x:v>Geoff Malpas</x:v>
      </x:c>
      <x:c r="D416" t="str">
        <x:v>Permanent</x:v>
      </x:c>
      <x:c r="E416" t="str">
        <x:v>Bristol</x:v>
      </x:c>
      <x:c r="F416" t="str">
        <x:v>Operative Porter</x:v>
      </x:c>
      <x:c r="G416"/>
      <x:c r="H416"/>
      <x:c r="I416" s="22" t="n">
        <x:v>0</x:v>
      </x:c>
      <x:c r="J416" t="str">
        <x:v>Annual leave</x:v>
      </x:c>
      <x:c r="K416" t="str">
        <x:v>Employee 2251; home branch Bristol; assigned role Operative Porter | Leave: Annual Leave (Hours) | Leave calendar basis: Variable-pattern period</x:v>
      </x:c>
      <x:c r="L416" t="str">
        <x:v>Include</x:v>
      </x:c>
      <x:c r="M416"/>
      <x:c r="N416"/>
    </x:row>
    <x:row r="417">
      <x:c r="A417" t="str">
        <x:v>Geoff Malpas|2026-07-13</x:v>
      </x:c>
      <x:c r="B417" s="888" t="n">
        <x:v>46216</x:v>
      </x:c>
      <x:c r="C417" t="str">
        <x:v>Geoff Malpas</x:v>
      </x:c>
      <x:c r="D417" t="str">
        <x:v>Permanent</x:v>
      </x:c>
      <x:c r="E417" t="str">
        <x:v>Bristol</x:v>
      </x:c>
      <x:c r="F417" t="str">
        <x:v>Operative Porter</x:v>
      </x:c>
      <x:c r="G417" t="str">
        <x:v>402750</x:v>
      </x:c>
      <x:c r="H417" t="str">
        <x:v>Barbican/ Cardiff Uni</x:v>
      </x:c>
      <x:c r="I417" s="22" t="n">
        <x:v>11</x:v>
      </x:c>
      <x:c r="J417" t="str">
        <x:v>Worked</x:v>
      </x:c>
      <x:c r="K417" t="str">
        <x:v>Employee 2251; home branch Bristol; assigned role Operative Porter | Deployment branch: Bristol | Actual role: Operative Porter | Jobs: 402750 | Customers: Barbican/ Cardiff Uni | Actual hours: 11.0; source records: 1</x:v>
      </x:c>
      <x:c r="L417" t="str">
        <x:v>Include</x:v>
      </x:c>
      <x:c r="M417"/>
      <x:c r="N417"/>
    </x:row>
    <x:row r="418">
      <x:c r="A418" t="str">
        <x:v>Geoff Malpas|2026-07-14</x:v>
      </x:c>
      <x:c r="B418" s="888" t="n">
        <x:v>46217</x:v>
      </x:c>
      <x:c r="C418" t="str">
        <x:v>Geoff Malpas</x:v>
      </x:c>
      <x:c r="D418" t="str">
        <x:v>Permanent</x:v>
      </x:c>
      <x:c r="E418" t="str">
        <x:v>Bristol</x:v>
      </x:c>
      <x:c r="F418" t="str">
        <x:v>Operative Porter</x:v>
      </x:c>
      <x:c r="G418" t="str">
        <x:v>402750</x:v>
      </x:c>
      <x:c r="H418" t="str">
        <x:v>Barbican/ Cardiff Uni</x:v>
      </x:c>
      <x:c r="I418" s="22" t="n">
        <x:v>9.5</x:v>
      </x:c>
      <x:c r="J418" t="str">
        <x:v>Worked</x:v>
      </x:c>
      <x:c r="K418" t="str">
        <x:v>Employee 2251; home branch Bristol; assigned role Operative Porter | Deployment branch: Bristol | Actual role: Operative Porter | Jobs: 402750 | Customers: Barbican/ Cardiff Uni | Actual hours: 9.5; source records: 1</x:v>
      </x:c>
      <x:c r="L418" t="str">
        <x:v>Include</x:v>
      </x:c>
      <x:c r="M418"/>
      <x:c r="N418"/>
    </x:row>
    <x:row r="419">
      <x:c r="A419" t="str">
        <x:v>Geoff Malpas|2026-07-15</x:v>
      </x:c>
      <x:c r="B419" s="888" t="n">
        <x:v>46218</x:v>
      </x:c>
      <x:c r="C419" t="str">
        <x:v>Geoff Malpas</x:v>
      </x:c>
      <x:c r="D419" t="str">
        <x:v>Permanent</x:v>
      </x:c>
      <x:c r="E419" t="str">
        <x:v>Bristol</x:v>
      </x:c>
      <x:c r="F419" t="str">
        <x:v>Operative Porter</x:v>
      </x:c>
      <x:c r="G419" t="str">
        <x:v>386887D</x:v>
      </x:c>
      <x:c r="H419" t="str">
        <x:v>Restore Harrow Green</x:v>
      </x:c>
      <x:c r="I419" s="22" t="n">
        <x:v>10.25</x:v>
      </x:c>
      <x:c r="J419" t="str">
        <x:v>Worked</x:v>
      </x:c>
      <x:c r="K419" t="str">
        <x:v>Employee 2251; home branch Bristol; assigned role Operative Porter | Deployment branch: Bristol | Actual role: Operative Porter | Jobs: 386887D | Customers: Restore Harrow Green | Actual hours: 10.2; source records: 1</x:v>
      </x:c>
      <x:c r="L419" t="str">
        <x:v>Include</x:v>
      </x:c>
      <x:c r="M419"/>
      <x:c r="N419"/>
    </x:row>
    <x:row r="420">
      <x:c r="A420" t="str">
        <x:v>Geoff Malpas|2026-07-16</x:v>
      </x:c>
      <x:c r="B420" s="888" t="n">
        <x:v>46219</x:v>
      </x:c>
      <x:c r="C420" t="str">
        <x:v>Geoff Malpas</x:v>
      </x:c>
      <x:c r="D420" t="str">
        <x:v>Permanent</x:v>
      </x:c>
      <x:c r="E420" t="str">
        <x:v>Bristol</x:v>
      </x:c>
      <x:c r="F420" t="str">
        <x:v>Operative Porter</x:v>
      </x:c>
      <x:c r="G420" t="str">
        <x:v>402790</x:v>
      </x:c>
      <x:c r="H420" t="str">
        <x:v>Network Rail -  Western House</x:v>
      </x:c>
      <x:c r="I420" s="22" t="n">
        <x:v>9</x:v>
      </x:c>
      <x:c r="J420" t="str">
        <x:v>Worked</x:v>
      </x:c>
      <x:c r="K420" t="str">
        <x:v>Employee 2251; home branch Bristol; assigned role Operative Porter | Deployment branch: Bristol | Actual role: Operative Skilled | Jobs: 402790 | Customers: Network Rail -  Western House | Actual hours: 9.0; source records: 1</x:v>
      </x:c>
      <x:c r="L420" t="str">
        <x:v>Include</x:v>
      </x:c>
      <x:c r="M420"/>
      <x:c r="N420"/>
    </x:row>
    <x:row r="421">
      <x:c r="A421" t="str">
        <x:v>Greg Georgiou|2026-07-01</x:v>
      </x:c>
      <x:c r="B421" s="888" t="n">
        <x:v>46204</x:v>
      </x:c>
      <x:c r="C421" t="str">
        <x:v>Greg Georgiou</x:v>
      </x:c>
      <x:c r="D421" t="str">
        <x:v>Permanent</x:v>
      </x:c>
      <x:c r="E421" t="str">
        <x:v>Bristol</x:v>
      </x:c>
      <x:c r="F421" t="str">
        <x:v>Operative Porter</x:v>
      </x:c>
      <x:c r="G421" t="str">
        <x:v>402832</x:v>
      </x:c>
      <x:c r="H421" t="str">
        <x:v>University of Bristol - Queens Road</x:v>
      </x:c>
      <x:c r="I421" s="22" t="n">
        <x:v>8.5</x:v>
      </x:c>
      <x:c r="J421" t="str">
        <x:v>Worked</x:v>
      </x:c>
      <x:c r="K421" t="str">
        <x:v>Employee 1676; home branch Bristol; assigned role Operative Porter | Deployment branch: Bristol | Actual role: Operative Skilled | Jobs: 402832 | Customers: University of Bristol - Queens Road | Actual hours: 8.5; source records: 1</x:v>
      </x:c>
      <x:c r="L421" t="str">
        <x:v>Include</x:v>
      </x:c>
      <x:c r="M421"/>
      <x:c r="N421"/>
    </x:row>
    <x:row r="422">
      <x:c r="A422" t="str">
        <x:v>Greg Georgiou|2026-07-02</x:v>
      </x:c>
      <x:c r="B422" s="888" t="n">
        <x:v>46205</x:v>
      </x:c>
      <x:c r="C422" t="str">
        <x:v>Greg Georgiou</x:v>
      </x:c>
      <x:c r="D422" t="str">
        <x:v>Permanent</x:v>
      </x:c>
      <x:c r="E422" t="str">
        <x:v>Bristol</x:v>
      </x:c>
      <x:c r="F422" t="str">
        <x:v>Operative Porter</x:v>
      </x:c>
      <x:c r="G422" t="str">
        <x:v>402832</x:v>
      </x:c>
      <x:c r="H422" t="str">
        <x:v>University of Bristol - Queens Road</x:v>
      </x:c>
      <x:c r="I422" s="22" t="n">
        <x:v>8</x:v>
      </x:c>
      <x:c r="J422" t="str">
        <x:v>Worked</x:v>
      </x:c>
      <x:c r="K422" t="str">
        <x:v>Employee 1676; home branch Bristol; assigned role Operative Porter | Deployment branch: Bristol | Actual role: Operative Skilled | Jobs: 402832 | Customers: University of Bristol - Queens Road | Actual hours: 8.0; source records: 1</x:v>
      </x:c>
      <x:c r="L422" t="str">
        <x:v>Include</x:v>
      </x:c>
      <x:c r="M422"/>
      <x:c r="N422"/>
    </x:row>
    <x:row r="423">
      <x:c r="A423" t="str">
        <x:v>Greg Georgiou|2026-07-03</x:v>
      </x:c>
      <x:c r="B423" s="888" t="n">
        <x:v>46206</x:v>
      </x:c>
      <x:c r="C423" t="str">
        <x:v>Greg Georgiou</x:v>
      </x:c>
      <x:c r="D423" t="str">
        <x:v>Permanent</x:v>
      </x:c>
      <x:c r="E423" t="str">
        <x:v>Bristol</x:v>
      </x:c>
      <x:c r="F423" t="str">
        <x:v>Operative Porter</x:v>
      </x:c>
      <x:c r="G423" t="str">
        <x:v>402287</x:v>
      </x:c>
      <x:c r="H423" t="str">
        <x:v>Accenture UK Ltd</x:v>
      </x:c>
      <x:c r="I423" s="22" t="n">
        <x:v>16</x:v>
      </x:c>
      <x:c r="J423" t="str">
        <x:v>Worked</x:v>
      </x:c>
      <x:c r="K423" t="str">
        <x:v>Employee 1676; home branch Bristol; assigned role Operative Porter | Deployment branch: Thurrock | Actual role: Operative Porter | Jobs: 402287 | Customers: Accenture UK Ltd | Actual hours: 16.0; source records: 1</x:v>
      </x:c>
      <x:c r="L423" t="str">
        <x:v>Include</x:v>
      </x:c>
      <x:c r="M423"/>
      <x:c r="N423"/>
    </x:row>
    <x:row r="424">
      <x:c r="A424" t="str">
        <x:v>Greg Georgiou|2026-07-04</x:v>
      </x:c>
      <x:c r="B424" s="888" t="n">
        <x:v>46207</x:v>
      </x:c>
      <x:c r="C424" t="str">
        <x:v>Greg Georgiou</x:v>
      </x:c>
      <x:c r="D424" t="str">
        <x:v>Permanent</x:v>
      </x:c>
      <x:c r="E424" t="str">
        <x:v>Bristol</x:v>
      </x:c>
      <x:c r="F424" t="str">
        <x:v>Operative Porter</x:v>
      </x:c>
      <x:c r="G424" t="str">
        <x:v>402287</x:v>
      </x:c>
      <x:c r="H424" t="str">
        <x:v>Accenture UK Ltd</x:v>
      </x:c>
      <x:c r="I424" s="22" t="n">
        <x:v>8</x:v>
      </x:c>
      <x:c r="J424" t="str">
        <x:v>Worked</x:v>
      </x:c>
      <x:c r="K424" t="str">
        <x:v>Employee 1676; home branch Bristol; assigned role Operative Porter | Deployment branch: Thurrock | Actual role: Operative Driver | Jobs: 402287 | Customers: Accenture UK Ltd | Actual hours: 8.0; source records: 1</x:v>
      </x:c>
      <x:c r="L424" t="str">
        <x:v>Include</x:v>
      </x:c>
      <x:c r="M424"/>
      <x:c r="N424"/>
    </x:row>
    <x:row r="425">
      <x:c r="A425" t="str">
        <x:v>Greg Georgiou|2026-07-06</x:v>
      </x:c>
      <x:c r="B425" s="888" t="n">
        <x:v>46209</x:v>
      </x:c>
      <x:c r="C425" t="str">
        <x:v>Greg Georgiou</x:v>
      </x:c>
      <x:c r="D425" t="str">
        <x:v>Permanent</x:v>
      </x:c>
      <x:c r="E425" t="str">
        <x:v>Bristol</x:v>
      </x:c>
      <x:c r="F425" t="str">
        <x:v>Operative Porter</x:v>
      </x:c>
      <x:c r="G425" t="str">
        <x:v>402287</x:v>
      </x:c>
      <x:c r="H425" t="str">
        <x:v>Accenture UK Ltd</x:v>
      </x:c>
      <x:c r="I425" s="22" t="n">
        <x:v>8</x:v>
      </x:c>
      <x:c r="J425" t="str">
        <x:v>Worked</x:v>
      </x:c>
      <x:c r="K425" t="str">
        <x:v>Employee 1676; home branch Bristol; assigned role Operative Porter | Deployment branch: Thurrock | Actual role: Operative Driver | Jobs: 402287 | Customers: Accenture UK Ltd | Actual hours: 8.0; source records: 1</x:v>
      </x:c>
      <x:c r="L425" t="str">
        <x:v>Include</x:v>
      </x:c>
      <x:c r="M425"/>
      <x:c r="N425"/>
    </x:row>
    <x:row r="426">
      <x:c r="A426" t="str">
        <x:v>Greg Georgiou|2026-07-07</x:v>
      </x:c>
      <x:c r="B426" s="888" t="n">
        <x:v>46210</x:v>
      </x:c>
      <x:c r="C426" t="str">
        <x:v>Greg Georgiou</x:v>
      </x:c>
      <x:c r="D426" t="str">
        <x:v>Permanent</x:v>
      </x:c>
      <x:c r="E426" t="str">
        <x:v>Bristol</x:v>
      </x:c>
      <x:c r="F426" t="str">
        <x:v>Operative Porter</x:v>
      </x:c>
      <x:c r="G426" t="str">
        <x:v>403004E</x:v>
      </x:c>
      <x:c r="H426" t="str">
        <x:v>Avantor (BRISTOL  JULY  2026 )</x:v>
      </x:c>
      <x:c r="I426" s="22" t="n">
        <x:v>6</x:v>
      </x:c>
      <x:c r="J426" t="str">
        <x:v>Worked</x:v>
      </x:c>
      <x:c r="K426" t="str">
        <x:v>Employee 1676; home branch Bristol; assigned role Operative Porter | Deployment branch: Cambridge | Actual role: Operative Skilled | Jobs: 403004E | Customers: Avantor (BRISTOL  JULY  2026 ) | Actual hours: 6.0; source records: 1</x:v>
      </x:c>
      <x:c r="L426" t="str">
        <x:v>Include</x:v>
      </x:c>
      <x:c r="M426"/>
      <x:c r="N426"/>
    </x:row>
    <x:row r="427">
      <x:c r="A427" t="str">
        <x:v>Greg Georgiou|2026-07-09</x:v>
      </x:c>
      <x:c r="B427" s="888" t="n">
        <x:v>46212</x:v>
      </x:c>
      <x:c r="C427" t="str">
        <x:v>Greg Georgiou</x:v>
      </x:c>
      <x:c r="D427" t="str">
        <x:v>Permanent</x:v>
      </x:c>
      <x:c r="E427" t="str">
        <x:v>Bristol</x:v>
      </x:c>
      <x:c r="F427" t="str">
        <x:v>Operative Porter</x:v>
      </x:c>
      <x:c r="G427" t="str">
        <x:v>398973</x:v>
      </x:c>
      <x:c r="H427" t="str">
        <x:v>UWE - Northavon House</x:v>
      </x:c>
      <x:c r="I427" s="22" t="n">
        <x:v>9.5</x:v>
      </x:c>
      <x:c r="J427" t="str">
        <x:v>Worked</x:v>
      </x:c>
      <x:c r="K427" t="str">
        <x:v>Employee 1676; home branch Bristol; assigned role Operative Porter | Deployment branch: Bristol | Actual role: Operative Skilled | Jobs: 398973 | Customers: UWE - Northavon House | Actual hours: 9.5; source records: 1</x:v>
      </x:c>
      <x:c r="L427" t="str">
        <x:v>Include</x:v>
      </x:c>
      <x:c r="M427"/>
      <x:c r="N427"/>
    </x:row>
    <x:row r="428">
      <x:c r="A428" t="str">
        <x:v>Greg Georgiou|2026-07-13</x:v>
      </x:c>
      <x:c r="B428" s="888" t="n">
        <x:v>46216</x:v>
      </x:c>
      <x:c r="C428" t="str">
        <x:v>Greg Georgiou</x:v>
      </x:c>
      <x:c r="D428" t="str">
        <x:v>Permanent</x:v>
      </x:c>
      <x:c r="E428" t="str">
        <x:v>Bristol</x:v>
      </x:c>
      <x:c r="F428" t="str">
        <x:v>Operative Porter</x:v>
      </x:c>
      <x:c r="G428" t="str">
        <x:v>402827</x:v>
      </x:c>
      <x:c r="H428" t="str">
        <x:v>CBRE (Broadcom)</x:v>
      </x:c>
      <x:c r="I428" s="22" t="n">
        <x:v>11.5</x:v>
      </x:c>
      <x:c r="J428" t="str">
        <x:v>Worked</x:v>
      </x:c>
      <x:c r="K428" t="str">
        <x:v>Employee 1676; home branch Bristol; assigned role Operative Porter | Deployment branch: Bristol | Actual role: Operative Skilled | Jobs: 402827 | Customers: CBRE (Broadcom) | Actual hours: 11.5; source records: 1</x:v>
      </x:c>
      <x:c r="L428" t="str">
        <x:v>Include</x:v>
      </x:c>
      <x:c r="M428"/>
      <x:c r="N428"/>
    </x:row>
    <x:row r="429">
      <x:c r="A429" t="str">
        <x:v>Greg Georgiou|2026-07-14</x:v>
      </x:c>
      <x:c r="B429" s="888" t="n">
        <x:v>46217</x:v>
      </x:c>
      <x:c r="C429" t="str">
        <x:v>Greg Georgiou</x:v>
      </x:c>
      <x:c r="D429" t="str">
        <x:v>Permanent</x:v>
      </x:c>
      <x:c r="E429" t="str">
        <x:v>Bristol</x:v>
      </x:c>
      <x:c r="F429" t="str">
        <x:v>Operative Porter</x:v>
      </x:c>
      <x:c r="G429" t="str">
        <x:v>402827</x:v>
      </x:c>
      <x:c r="H429" t="str">
        <x:v>CBRE (Broadcom)</x:v>
      </x:c>
      <x:c r="I429" s="22" t="n">
        <x:v>9</x:v>
      </x:c>
      <x:c r="J429" t="str">
        <x:v>Worked</x:v>
      </x:c>
      <x:c r="K429" t="str">
        <x:v>Employee 1676; home branch Bristol; assigned role Operative Porter | Deployment branch: Bristol | Actual role: Operative Skilled | Jobs: 402827 | Customers: CBRE (Broadcom) | Actual hours: 9.0; source records: 1</x:v>
      </x:c>
      <x:c r="L429" t="str">
        <x:v>Include</x:v>
      </x:c>
      <x:c r="M429"/>
      <x:c r="N429"/>
    </x:row>
    <x:row r="430">
      <x:c r="A430" t="str">
        <x:v>Greg Georgiou|2026-07-15</x:v>
      </x:c>
      <x:c r="B430" s="888" t="n">
        <x:v>46218</x:v>
      </x:c>
      <x:c r="C430" t="str">
        <x:v>Greg Georgiou</x:v>
      </x:c>
      <x:c r="D430" t="str">
        <x:v>Permanent</x:v>
      </x:c>
      <x:c r="E430" t="str">
        <x:v>Bristol</x:v>
      </x:c>
      <x:c r="F430" t="str">
        <x:v>Operative Porter</x:v>
      </x:c>
      <x:c r="G430" t="str">
        <x:v>403022</x:v>
      </x:c>
      <x:c r="H430" t="str">
        <x:v>Handelsbanken</x:v>
      </x:c>
      <x:c r="I430" s="22" t="n">
        <x:v>9.5</x:v>
      </x:c>
      <x:c r="J430" t="str">
        <x:v>Worked</x:v>
      </x:c>
      <x:c r="K430" t="str">
        <x:v>Employee 1676; home branch Bristol; assigned role Operative Porter | Deployment branch: Bristol | Actual role: Operative Skilled | Jobs: 403022 | Customers: Handelsbanken | Actual hours: 9.5; source records: 1</x:v>
      </x:c>
      <x:c r="L430" t="str">
        <x:v>Include</x:v>
      </x:c>
      <x:c r="M430"/>
      <x:c r="N430"/>
    </x:row>
    <x:row r="431">
      <x:c r="A431" t="str">
        <x:v>H Lorryman|2026-07-01</x:v>
      </x:c>
      <x:c r="B431" s="888" t="n">
        <x:v>46204</x:v>
      </x:c>
      <x:c r="C431" t="str">
        <x:v>H Lorryman</x:v>
      </x:c>
      <x:c r="D431" t="str">
        <x:v>Permanent</x:v>
      </x:c>
      <x:c r="E431" t="str">
        <x:v>Thurrock</x:v>
      </x:c>
      <x:c r="F431" t="str">
        <x:v>Operative Porter</x:v>
      </x:c>
      <x:c r="G431" t="str">
        <x:v>397246</x:v>
      </x:c>
      <x:c r="H431" t="str">
        <x:v>Ministry of Defence</x:v>
      </x:c>
      <x:c r="I431" s="22" t="n">
        <x:v>8.5</x:v>
      </x:c>
      <x:c r="J431" t="str">
        <x:v>Worked</x:v>
      </x:c>
      <x:c r="K431" t="str">
        <x:v>Employee 1184; home branch Thurrock; assigned role Operative Porter | Deployment branch: Thurrock | Actual role: Operative Skilled | Jobs: 397246 | Customers: Ministry of Defence | Actual hours: 8.5; source records: 1</x:v>
      </x:c>
      <x:c r="L431" t="str">
        <x:v>Include</x:v>
      </x:c>
      <x:c r="M431"/>
      <x:c r="N431"/>
    </x:row>
    <x:row r="432">
      <x:c r="A432" t="str">
        <x:v>H Lorryman|2026-07-02</x:v>
      </x:c>
      <x:c r="B432" s="888" t="n">
        <x:v>46205</x:v>
      </x:c>
      <x:c r="C432" t="str">
        <x:v>H Lorryman</x:v>
      </x:c>
      <x:c r="D432" t="str">
        <x:v>Permanent</x:v>
      </x:c>
      <x:c r="E432" t="str">
        <x:v>Thurrock</x:v>
      </x:c>
      <x:c r="F432" t="str">
        <x:v>Operative Porter</x:v>
      </x:c>
      <x:c r="G432" t="str">
        <x:v>397246</x:v>
      </x:c>
      <x:c r="H432" t="str">
        <x:v>Ministry of Defence</x:v>
      </x:c>
      <x:c r="I432" s="22" t="n">
        <x:v>8.5</x:v>
      </x:c>
      <x:c r="J432" t="str">
        <x:v>Worked</x:v>
      </x:c>
      <x:c r="K432" t="str">
        <x:v>Employee 1184; home branch Thurrock; assigned role Operative Porter | Deployment branch: Thurrock | Actual role: Operative Skilled | Jobs: 397246 | Customers: Ministry of Defence | Actual hours: 8.5; source records: 1</x:v>
      </x:c>
      <x:c r="L432" t="str">
        <x:v>Include</x:v>
      </x:c>
      <x:c r="M432"/>
      <x:c r="N432"/>
    </x:row>
    <x:row r="433">
      <x:c r="A433" t="str">
        <x:v>H Lorryman|2026-07-07</x:v>
      </x:c>
      <x:c r="B433" s="888" t="n">
        <x:v>46210</x:v>
      </x:c>
      <x:c r="C433" t="str">
        <x:v>H Lorryman</x:v>
      </x:c>
      <x:c r="D433" t="str">
        <x:v>Permanent</x:v>
      </x:c>
      <x:c r="E433" t="str">
        <x:v>Thurrock</x:v>
      </x:c>
      <x:c r="F433" t="str">
        <x:v>Operative Porter</x:v>
      </x:c>
      <x:c r="G433" t="str">
        <x:v>402929</x:v>
      </x:c>
      <x:c r="H433" t="str">
        <x:v>Cadwalader Wickersham &amp; Taft LLP</x:v>
      </x:c>
      <x:c r="I433" s="22" t="n">
        <x:v>8.5</x:v>
      </x:c>
      <x:c r="J433" t="str">
        <x:v>Worked</x:v>
      </x:c>
      <x:c r="K433" t="str">
        <x:v>Employee 1184; home branch Thurrock; assigned role Operative Porter | Deployment branch: Thurrock | Actual role: Operative Porter | Jobs: 402929 | Customers: Cadwalader Wickersham &amp; Taft LLP | Actual hours: 8.5; source records: 1</x:v>
      </x:c>
      <x:c r="L433" t="str">
        <x:v>Include</x:v>
      </x:c>
      <x:c r="M433"/>
      <x:c r="N433"/>
    </x:row>
    <x:row r="434">
      <x:c r="A434" t="str">
        <x:v>H Lorryman|2026-07-08</x:v>
      </x:c>
      <x:c r="B434" s="888" t="n">
        <x:v>46211</x:v>
      </x:c>
      <x:c r="C434" t="str">
        <x:v>H Lorryman</x:v>
      </x:c>
      <x:c r="D434" t="str">
        <x:v>Permanent</x:v>
      </x:c>
      <x:c r="E434" t="str">
        <x:v>Thurrock</x:v>
      </x:c>
      <x:c r="F434" t="str">
        <x:v>Operative Porter</x:v>
      </x:c>
      <x:c r="G434" t="str">
        <x:v>402929</x:v>
      </x:c>
      <x:c r="H434" t="str">
        <x:v>Cadwalader Wickersham &amp; Taft LLP</x:v>
      </x:c>
      <x:c r="I434" s="22" t="n">
        <x:v>8.5</x:v>
      </x:c>
      <x:c r="J434" t="str">
        <x:v>Worked</x:v>
      </x:c>
      <x:c r="K434" t="str">
        <x:v>Employee 1184; home branch Thurrock; assigned role Operative Porter | Deployment branch: Thurrock | Actual role: Operative Porter | Jobs: 402929 | Customers: Cadwalader Wickersham &amp; Taft LLP | Actual hours: 8.5; source records: 1</x:v>
      </x:c>
      <x:c r="L434" t="str">
        <x:v>Include</x:v>
      </x:c>
      <x:c r="M434"/>
      <x:c r="N434"/>
    </x:row>
    <x:row r="435">
      <x:c r="A435" t="str">
        <x:v>H Lorryman|2026-07-09</x:v>
      </x:c>
      <x:c r="B435" s="888" t="n">
        <x:v>46212</x:v>
      </x:c>
      <x:c r="C435" t="str">
        <x:v>H Lorryman</x:v>
      </x:c>
      <x:c r="D435" t="str">
        <x:v>Permanent</x:v>
      </x:c>
      <x:c r="E435" t="str">
        <x:v>Thurrock</x:v>
      </x:c>
      <x:c r="F435" t="str">
        <x:v>Operative Porter</x:v>
      </x:c>
      <x:c r="G435" t="str">
        <x:v>402929</x:v>
      </x:c>
      <x:c r="H435" t="str">
        <x:v>Cadwalader Wickersham &amp; Taft LLP</x:v>
      </x:c>
      <x:c r="I435" s="22" t="n">
        <x:v>7.5</x:v>
      </x:c>
      <x:c r="J435" t="str">
        <x:v>Worked</x:v>
      </x:c>
      <x:c r="K435" t="str">
        <x:v>Employee 1184; home branch Thurrock; assigned role Operative Porter | Deployment branch: Thurrock | Actual role: Operative Porter | Jobs: 402929 | Customers: Cadwalader Wickersham &amp; Taft LLP | Actual hours: 7.5; source records: 1</x:v>
      </x:c>
      <x:c r="L435" t="str">
        <x:v>Include</x:v>
      </x:c>
      <x:c r="M435"/>
      <x:c r="N435"/>
    </x:row>
    <x:row r="436">
      <x:c r="A436" t="str">
        <x:v>H Lorryman|2026-07-10</x:v>
      </x:c>
      <x:c r="B436" s="888" t="n">
        <x:v>46213</x:v>
      </x:c>
      <x:c r="C436" t="str">
        <x:v>H Lorryman</x:v>
      </x:c>
      <x:c r="D436" t="str">
        <x:v>Permanent</x:v>
      </x:c>
      <x:c r="E436" t="str">
        <x:v>Thurrock</x:v>
      </x:c>
      <x:c r="F436" t="str">
        <x:v>Operative Porter</x:v>
      </x:c>
      <x:c r="G436" t="str">
        <x:v>402575</x:v>
      </x:c>
      <x:c r="H436" t="str">
        <x:v>Latham &amp; Watkins</x:v>
      </x:c>
      <x:c r="I436" s="22" t="n">
        <x:v>10</x:v>
      </x:c>
      <x:c r="J436" t="str">
        <x:v>Worked</x:v>
      </x:c>
      <x:c r="K436" t="str">
        <x:v>Employee 1184; home branch Thurrock; assigned role Operative Porter | Deployment branch: Thurrock | Actual role: Operative Porter | Jobs: 402575 | Customers: Latham &amp; Watkins | Actual hours: 10.0; source records: 1</x:v>
      </x:c>
      <x:c r="L436" t="str">
        <x:v>Include</x:v>
      </x:c>
      <x:c r="M436"/>
      <x:c r="N436"/>
    </x:row>
    <x:row r="437">
      <x:c r="A437" t="str">
        <x:v>H Lorryman|2026-07-13</x:v>
      </x:c>
      <x:c r="B437" s="888" t="n">
        <x:v>46216</x:v>
      </x:c>
      <x:c r="C437" t="str">
        <x:v>H Lorryman</x:v>
      </x:c>
      <x:c r="D437" t="str">
        <x:v>Permanent</x:v>
      </x:c>
      <x:c r="E437" t="str">
        <x:v>Thurrock</x:v>
      </x:c>
      <x:c r="F437" t="str">
        <x:v>Operative Porter</x:v>
      </x:c>
      <x:c r="G437" t="str">
        <x:v>400033</x:v>
      </x:c>
      <x:c r="H437" t="str">
        <x:v>Ministry of Defence</x:v>
      </x:c>
      <x:c r="I437" s="22" t="n">
        <x:v>9.5</x:v>
      </x:c>
      <x:c r="J437" t="str">
        <x:v>Worked</x:v>
      </x:c>
      <x:c r="K437" t="str">
        <x:v>Employee 1184; home branch Thurrock; assigned role Operative Porter | Deployment branch: Thurrock | Actual role: Operative Skilled | Jobs: 400033 | Customers: Ministry of Defence | Actual hours: 9.5; source records: 1</x:v>
      </x:c>
      <x:c r="L437" t="str">
        <x:v>Include</x:v>
      </x:c>
      <x:c r="M437"/>
      <x:c r="N437"/>
    </x:row>
    <x:row r="438">
      <x:c r="A438" t="str">
        <x:v>H Lorryman|2026-07-14</x:v>
      </x:c>
      <x:c r="B438" s="888" t="n">
        <x:v>46217</x:v>
      </x:c>
      <x:c r="C438" t="str">
        <x:v>H Lorryman</x:v>
      </x:c>
      <x:c r="D438" t="str">
        <x:v>Permanent</x:v>
      </x:c>
      <x:c r="E438" t="str">
        <x:v>Thurrock</x:v>
      </x:c>
      <x:c r="F438" t="str">
        <x:v>Operative Porter</x:v>
      </x:c>
      <x:c r="G438" t="str">
        <x:v>400033</x:v>
      </x:c>
      <x:c r="H438" t="str">
        <x:v>Ministry of Defence</x:v>
      </x:c>
      <x:c r="I438" s="22" t="n">
        <x:v>9.5</x:v>
      </x:c>
      <x:c r="J438" t="str">
        <x:v>Worked</x:v>
      </x:c>
      <x:c r="K438" t="str">
        <x:v>Employee 1184; home branch Thurrock; assigned role Operative Porter | Deployment branch: Thurrock | Actual role: Operative Skilled | Jobs: 400033 | Customers: Ministry of Defence | Actual hours: 9.5; source records: 1</x:v>
      </x:c>
      <x:c r="L438" t="str">
        <x:v>Include</x:v>
      </x:c>
      <x:c r="M438"/>
      <x:c r="N438"/>
    </x:row>
    <x:row r="439">
      <x:c r="A439" t="str">
        <x:v>H Lorryman|2026-07-15</x:v>
      </x:c>
      <x:c r="B439" s="888" t="n">
        <x:v>46218</x:v>
      </x:c>
      <x:c r="C439" t="str">
        <x:v>H Lorryman</x:v>
      </x:c>
      <x:c r="D439" t="str">
        <x:v>Permanent</x:v>
      </x:c>
      <x:c r="E439" t="str">
        <x:v>Thurrock</x:v>
      </x:c>
      <x:c r="F439" t="str">
        <x:v>Operative Porter</x:v>
      </x:c>
      <x:c r="G439" t="str">
        <x:v>400033</x:v>
      </x:c>
      <x:c r="H439" t="str">
        <x:v>Ministry of Defence</x:v>
      </x:c>
      <x:c r="I439" s="22" t="n">
        <x:v>9.5</x:v>
      </x:c>
      <x:c r="J439" t="str">
        <x:v>Worked</x:v>
      </x:c>
      <x:c r="K439" t="str">
        <x:v>Employee 1184; home branch Thurrock; assigned role Operative Porter | Deployment branch: Thurrock | Actual role: Operative Skilled | Jobs: 400033 | Customers: Ministry of Defence | Actual hours: 9.5; source records: 1</x:v>
      </x:c>
      <x:c r="L439" t="str">
        <x:v>Include</x:v>
      </x:c>
      <x:c r="M439"/>
      <x:c r="N439"/>
    </x:row>
    <x:row r="440">
      <x:c r="A440" t="str">
        <x:v>H Lorryman|2026-07-16</x:v>
      </x:c>
      <x:c r="B440" s="888" t="n">
        <x:v>46219</x:v>
      </x:c>
      <x:c r="C440" t="str">
        <x:v>H Lorryman</x:v>
      </x:c>
      <x:c r="D440" t="str">
        <x:v>Permanent</x:v>
      </x:c>
      <x:c r="E440" t="str">
        <x:v>Thurrock</x:v>
      </x:c>
      <x:c r="F440" t="str">
        <x:v>Operative Porter</x:v>
      </x:c>
      <x:c r="G440" t="str">
        <x:v>400033</x:v>
      </x:c>
      <x:c r="H440" t="str">
        <x:v>Ministry of Defence</x:v>
      </x:c>
      <x:c r="I440" s="22" t="n">
        <x:v>15</x:v>
      </x:c>
      <x:c r="J440" t="str">
        <x:v>Worked</x:v>
      </x:c>
      <x:c r="K440" t="str">
        <x:v>Employee 1184; home branch Thurrock; assigned role Operative Porter | Deployment branch: Thurrock | Actual role: Operative Skilled | Jobs: 400033 | Customers: Ministry of Defence | Actual hours: 15.0; source records: 1</x:v>
      </x:c>
      <x:c r="L440" t="str">
        <x:v>Include</x:v>
      </x:c>
      <x:c r="M440"/>
      <x:c r="N440"/>
    </x:row>
    <x:row r="441">
      <x:c r="A441" t="str">
        <x:v>I Salim|2026-07-01</x:v>
      </x:c>
      <x:c r="B441" s="888" t="n">
        <x:v>46204</x:v>
      </x:c>
      <x:c r="C441" t="str">
        <x:v>I Salim</x:v>
      </x:c>
      <x:c r="D441" t="str">
        <x:v>Permanent</x:v>
      </x:c>
      <x:c r="E441" t="str">
        <x:v>Thurrock</x:v>
      </x:c>
      <x:c r="F441" t="str">
        <x:v>Operative Porter</x:v>
      </x:c>
      <x:c r="G441" t="str">
        <x:v>402483</x:v>
      </x:c>
      <x:c r="H441" t="str">
        <x:v>Accenture UK Ltd</x:v>
      </x:c>
      <x:c r="I441" s="22" t="n">
        <x:v>8.5</x:v>
      </x:c>
      <x:c r="J441" t="str">
        <x:v>Worked</x:v>
      </x:c>
      <x:c r="K441" t="str">
        <x:v>Employee 104356; home branch Thurrock; assigned role Operative Porter | Deployment branch: Thurrock | Actual role: Operative Porter | Jobs: 402483 | Customers: Accenture UK Ltd | Actual hours: 8.5; source records: 1</x:v>
      </x:c>
      <x:c r="L441" t="str">
        <x:v>Include</x:v>
      </x:c>
      <x:c r="M441"/>
      <x:c r="N441"/>
    </x:row>
    <x:row r="442">
      <x:c r="A442" t="str">
        <x:v>I Salim|2026-07-02</x:v>
      </x:c>
      <x:c r="B442" s="888" t="n">
        <x:v>46205</x:v>
      </x:c>
      <x:c r="C442" t="str">
        <x:v>I Salim</x:v>
      </x:c>
      <x:c r="D442" t="str">
        <x:v>Permanent</x:v>
      </x:c>
      <x:c r="E442" t="str">
        <x:v>Thurrock</x:v>
      </x:c>
      <x:c r="F442" t="str">
        <x:v>Operative Porter</x:v>
      </x:c>
      <x:c r="G442" t="str">
        <x:v>402483</x:v>
      </x:c>
      <x:c r="H442" t="str">
        <x:v>Accenture UK Ltd</x:v>
      </x:c>
      <x:c r="I442" s="22" t="n">
        <x:v>8.5</x:v>
      </x:c>
      <x:c r="J442" t="str">
        <x:v>Worked</x:v>
      </x:c>
      <x:c r="K442" t="str">
        <x:v>Employee 104356; home branch Thurrock; assigned role Operative Porter | Deployment branch: Thurrock | Actual role: Operative Porter | Jobs: 402483 | Customers: Accenture UK Ltd | Actual hours: 8.5; source records: 1</x:v>
      </x:c>
      <x:c r="L442" t="str">
        <x:v>Include</x:v>
      </x:c>
      <x:c r="M442"/>
      <x:c r="N442"/>
    </x:row>
    <x:row r="443">
      <x:c r="A443" t="str">
        <x:v>I Salim|2026-07-03</x:v>
      </x:c>
      <x:c r="B443" s="888" t="n">
        <x:v>46206</x:v>
      </x:c>
      <x:c r="C443" t="str">
        <x:v>I Salim</x:v>
      </x:c>
      <x:c r="D443" t="str">
        <x:v>Permanent</x:v>
      </x:c>
      <x:c r="E443" t="str">
        <x:v>Thurrock</x:v>
      </x:c>
      <x:c r="F443" t="str">
        <x:v>Operative Porter</x:v>
      </x:c>
      <x:c r="G443" t="str">
        <x:v>402483</x:v>
      </x:c>
      <x:c r="H443" t="str">
        <x:v>Accenture UK Ltd</x:v>
      </x:c>
      <x:c r="I443" s="22" t="n">
        <x:v>8.5</x:v>
      </x:c>
      <x:c r="J443" t="str">
        <x:v>Worked</x:v>
      </x:c>
      <x:c r="K443" t="str">
        <x:v>Employee 104356; home branch Thurrock; assigned role Operative Porter | Deployment branch: Thurrock | Actual role: Operative Porter | Jobs: 402483 | Customers: Accenture UK Ltd | Actual hours: 8.5; source records: 1</x:v>
      </x:c>
      <x:c r="L443" t="str">
        <x:v>Include</x:v>
      </x:c>
      <x:c r="M443"/>
      <x:c r="N443"/>
    </x:row>
    <x:row r="444">
      <x:c r="A444" t="str">
        <x:v>I Salim|2026-07-04</x:v>
      </x:c>
      <x:c r="B444" s="888" t="n">
        <x:v>46207</x:v>
      </x:c>
      <x:c r="C444" t="str">
        <x:v>I Salim</x:v>
      </x:c>
      <x:c r="D444" t="str">
        <x:v>Permanent</x:v>
      </x:c>
      <x:c r="E444" t="str">
        <x:v>Thurrock</x:v>
      </x:c>
      <x:c r="F444" t="str">
        <x:v>Operative Porter</x:v>
      </x:c>
      <x:c r="G444" t="str">
        <x:v>402483</x:v>
      </x:c>
      <x:c r="H444" t="str">
        <x:v>Accenture UK Ltd</x:v>
      </x:c>
      <x:c r="I444" s="22" t="n">
        <x:v>6.5</x:v>
      </x:c>
      <x:c r="J444" t="str">
        <x:v>Worked</x:v>
      </x:c>
      <x:c r="K444" t="str">
        <x:v>Employee 104356; home branch Thurrock; assigned role Operative Porter | Deployment branch: Thurrock | Actual role: Operative Porter | Jobs: 402483 | Customers: Accenture UK Ltd | Actual hours: 6.5; source records: 1</x:v>
      </x:c>
      <x:c r="L444" t="str">
        <x:v>Include</x:v>
      </x:c>
      <x:c r="M444"/>
      <x:c r="N444"/>
    </x:row>
    <x:row r="445">
      <x:c r="A445" t="str">
        <x:v>I Salim|2026-07-06</x:v>
      </x:c>
      <x:c r="B445" s="888" t="n">
        <x:v>46209</x:v>
      </x:c>
      <x:c r="C445" t="str">
        <x:v>I Salim</x:v>
      </x:c>
      <x:c r="D445" t="str">
        <x:v>Permanent</x:v>
      </x:c>
      <x:c r="E445" t="str">
        <x:v>Thurrock</x:v>
      </x:c>
      <x:c r="F445" t="str">
        <x:v>Operative Porter</x:v>
      </x:c>
      <x:c r="G445" t="str">
        <x:v>402483</x:v>
      </x:c>
      <x:c r="H445" t="str">
        <x:v>Accenture UK Ltd</x:v>
      </x:c>
      <x:c r="I445" s="22" t="n">
        <x:v>8.5</x:v>
      </x:c>
      <x:c r="J445" t="str">
        <x:v>Worked</x:v>
      </x:c>
      <x:c r="K445" t="str">
        <x:v>Employee 104356; home branch Thurrock; assigned role Operative Porter | Deployment branch: Thurrock | Actual role: Operative Porter | Jobs: 402483 | Customers: Accenture UK Ltd | Actual hours: 8.5; source records: 1</x:v>
      </x:c>
      <x:c r="L445" t="str">
        <x:v>Include</x:v>
      </x:c>
      <x:c r="M445"/>
      <x:c r="N445"/>
    </x:row>
    <x:row r="446">
      <x:c r="A446" t="str">
        <x:v>I Salim|2026-07-07</x:v>
      </x:c>
      <x:c r="B446" s="888" t="n">
        <x:v>46210</x:v>
      </x:c>
      <x:c r="C446" t="str">
        <x:v>I Salim</x:v>
      </x:c>
      <x:c r="D446" t="str">
        <x:v>Permanent</x:v>
      </x:c>
      <x:c r="E446" t="str">
        <x:v>Thurrock</x:v>
      </x:c>
      <x:c r="F446" t="str">
        <x:v>Operative Porter</x:v>
      </x:c>
      <x:c r="G446" t="str">
        <x:v>402483</x:v>
      </x:c>
      <x:c r="H446" t="str">
        <x:v>Accenture UK Ltd</x:v>
      </x:c>
      <x:c r="I446" s="22" t="n">
        <x:v>8.5</x:v>
      </x:c>
      <x:c r="J446" t="str">
        <x:v>Worked</x:v>
      </x:c>
      <x:c r="K446" t="str">
        <x:v>Employee 104356; home branch Thurrock; assigned role Operative Porter | Deployment branch: Thurrock | Actual role: Operative Porter | Jobs: 402483 | Customers: Accenture UK Ltd | Actual hours: 8.5; source records: 1</x:v>
      </x:c>
      <x:c r="L446" t="str">
        <x:v>Include</x:v>
      </x:c>
      <x:c r="M446"/>
      <x:c r="N446"/>
    </x:row>
    <x:row r="447">
      <x:c r="A447" t="str">
        <x:v>I Salim|2026-07-08</x:v>
      </x:c>
      <x:c r="B447" s="888" t="n">
        <x:v>46211</x:v>
      </x:c>
      <x:c r="C447" t="str">
        <x:v>I Salim</x:v>
      </x:c>
      <x:c r="D447" t="str">
        <x:v>Permanent</x:v>
      </x:c>
      <x:c r="E447" t="str">
        <x:v>Thurrock</x:v>
      </x:c>
      <x:c r="F447" t="str">
        <x:v>Operative Porter</x:v>
      </x:c>
      <x:c r="G447" t="str">
        <x:v>402483</x:v>
      </x:c>
      <x:c r="H447" t="str">
        <x:v>Accenture UK Ltd</x:v>
      </x:c>
      <x:c r="I447" s="22" t="n">
        <x:v>8.5</x:v>
      </x:c>
      <x:c r="J447" t="str">
        <x:v>Worked</x:v>
      </x:c>
      <x:c r="K447" t="str">
        <x:v>Employee 104356; home branch Thurrock; assigned role Operative Porter | Deployment branch: Thurrock | Actual role: Operative Porter | Jobs: 402483 | Customers: Accenture UK Ltd | Actual hours: 8.5; source records: 1</x:v>
      </x:c>
      <x:c r="L447" t="str">
        <x:v>Include</x:v>
      </x:c>
      <x:c r="M447"/>
      <x:c r="N447"/>
    </x:row>
    <x:row r="448">
      <x:c r="A448" t="str">
        <x:v>I Salim|2026-07-09</x:v>
      </x:c>
      <x:c r="B448" s="888" t="n">
        <x:v>46212</x:v>
      </x:c>
      <x:c r="C448" t="str">
        <x:v>I Salim</x:v>
      </x:c>
      <x:c r="D448" t="str">
        <x:v>Permanent</x:v>
      </x:c>
      <x:c r="E448" t="str">
        <x:v>Thurrock</x:v>
      </x:c>
      <x:c r="F448" t="str">
        <x:v>Operative Porter</x:v>
      </x:c>
      <x:c r="G448" t="str">
        <x:v>402483</x:v>
      </x:c>
      <x:c r="H448" t="str">
        <x:v>Accenture UK Ltd</x:v>
      </x:c>
      <x:c r="I448" s="22" t="n">
        <x:v>8.5</x:v>
      </x:c>
      <x:c r="J448" t="str">
        <x:v>Worked</x:v>
      </x:c>
      <x:c r="K448" t="str">
        <x:v>Employee 104356; home branch Thurrock; assigned role Operative Porter | Deployment branch: Thurrock | Actual role: Operative Porter | Jobs: 402483 | Customers: Accenture UK Ltd | Actual hours: 8.5; source records: 1</x:v>
      </x:c>
      <x:c r="L448" t="str">
        <x:v>Include</x:v>
      </x:c>
      <x:c r="M448"/>
      <x:c r="N448"/>
    </x:row>
    <x:row r="449">
      <x:c r="A449" t="str">
        <x:v>I Salim|2026-07-10</x:v>
      </x:c>
      <x:c r="B449" s="888" t="n">
        <x:v>46213</x:v>
      </x:c>
      <x:c r="C449" t="str">
        <x:v>I Salim</x:v>
      </x:c>
      <x:c r="D449" t="str">
        <x:v>Permanent</x:v>
      </x:c>
      <x:c r="E449" t="str">
        <x:v>Thurrock</x:v>
      </x:c>
      <x:c r="F449" t="str">
        <x:v>Operative Porter</x:v>
      </x:c>
      <x:c r="G449" t="str">
        <x:v>402483</x:v>
      </x:c>
      <x:c r="H449" t="str">
        <x:v>Accenture UK Ltd</x:v>
      </x:c>
      <x:c r="I449" s="22" t="n">
        <x:v>8.5</x:v>
      </x:c>
      <x:c r="J449" t="str">
        <x:v>Worked</x:v>
      </x:c>
      <x:c r="K449" t="str">
        <x:v>Employee 104356; home branch Thurrock; assigned role Operative Porter | Deployment branch: Thurrock | Actual role: Operative Porter | Jobs: 402483 | Customers: Accenture UK Ltd | Actual hours: 8.5; source records: 1</x:v>
      </x:c>
      <x:c r="L449" t="str">
        <x:v>Include</x:v>
      </x:c>
      <x:c r="M449"/>
      <x:c r="N449"/>
    </x:row>
    <x:row r="450">
      <x:c r="A450" t="str">
        <x:v>I Salim|2026-07-11</x:v>
      </x:c>
      <x:c r="B450" s="888" t="n">
        <x:v>46214</x:v>
      </x:c>
      <x:c r="C450" t="str">
        <x:v>I Salim</x:v>
      </x:c>
      <x:c r="D450" t="str">
        <x:v>Permanent</x:v>
      </x:c>
      <x:c r="E450" t="str">
        <x:v>Thurrock</x:v>
      </x:c>
      <x:c r="F450" t="str">
        <x:v>Operative Porter</x:v>
      </x:c>
      <x:c r="G450" t="str">
        <x:v>403271</x:v>
      </x:c>
      <x:c r="H450" t="str">
        <x:v>BNP Paribas Limited</x:v>
      </x:c>
      <x:c r="I450" s="22" t="n">
        <x:v>10.5</x:v>
      </x:c>
      <x:c r="J450" t="str">
        <x:v>Worked</x:v>
      </x:c>
      <x:c r="K450" t="str">
        <x:v>Employee 104356; home branch Thurrock; assigned role Operative Porter | Deployment branch: Thurrock | Actual role: Operative Porter | Jobs: 403271 | Customers: BNP Paribas Limited | Actual hours: 10.5; source records: 1</x:v>
      </x:c>
      <x:c r="L450" t="str">
        <x:v>Include</x:v>
      </x:c>
      <x:c r="M450"/>
      <x:c r="N450"/>
    </x:row>
    <x:row r="451">
      <x:c r="A451" t="str">
        <x:v>I Salim|2026-07-12</x:v>
      </x:c>
      <x:c r="B451" s="888" t="n">
        <x:v>46215</x:v>
      </x:c>
      <x:c r="C451" t="str">
        <x:v>I Salim</x:v>
      </x:c>
      <x:c r="D451" t="str">
        <x:v>Permanent</x:v>
      </x:c>
      <x:c r="E451" t="str">
        <x:v>Thurrock</x:v>
      </x:c>
      <x:c r="F451" t="str">
        <x:v>Operative Porter</x:v>
      </x:c>
      <x:c r="G451" t="str">
        <x:v>403271</x:v>
      </x:c>
      <x:c r="H451" t="str">
        <x:v>BNP Paribas Limited</x:v>
      </x:c>
      <x:c r="I451" s="22" t="n">
        <x:v>5.5</x:v>
      </x:c>
      <x:c r="J451" t="str">
        <x:v>Worked</x:v>
      </x:c>
      <x:c r="K451" t="str">
        <x:v>Employee 104356; home branch Thurrock; assigned role Operative Porter | Deployment branch: Thurrock | Actual role: Operative Porter | Jobs: 403271 | Customers: BNP Paribas Limited | Actual hours: 5.5; source records: 1</x:v>
      </x:c>
      <x:c r="L451" t="str">
        <x:v>Include</x:v>
      </x:c>
      <x:c r="M451"/>
      <x:c r="N451"/>
    </x:row>
    <x:row r="452">
      <x:c r="A452" t="str">
        <x:v>I Salim|2026-07-13</x:v>
      </x:c>
      <x:c r="B452" s="888" t="n">
        <x:v>46216</x:v>
      </x:c>
      <x:c r="C452" t="str">
        <x:v>I Salim</x:v>
      </x:c>
      <x:c r="D452" t="str">
        <x:v>Permanent</x:v>
      </x:c>
      <x:c r="E452" t="str">
        <x:v>Thurrock</x:v>
      </x:c>
      <x:c r="F452" t="str">
        <x:v>Operative Porter</x:v>
      </x:c>
      <x:c r="G452" t="str">
        <x:v>402483</x:v>
      </x:c>
      <x:c r="H452" t="str">
        <x:v>Accenture UK Ltd</x:v>
      </x:c>
      <x:c r="I452" s="22" t="n">
        <x:v>8.5</x:v>
      </x:c>
      <x:c r="J452" t="str">
        <x:v>Worked</x:v>
      </x:c>
      <x:c r="K452" t="str">
        <x:v>Employee 104356; home branch Thurrock; assigned role Operative Porter | Deployment branch: Thurrock | Actual role: Operative Porter | Jobs: 402483 | Customers: Accenture UK Ltd | Actual hours: 8.5; source records: 1</x:v>
      </x:c>
      <x:c r="L452" t="str">
        <x:v>Include</x:v>
      </x:c>
      <x:c r="M452"/>
      <x:c r="N452"/>
    </x:row>
    <x:row r="453">
      <x:c r="A453" t="str">
        <x:v>I Salim|2026-07-14</x:v>
      </x:c>
      <x:c r="B453" s="888" t="n">
        <x:v>46217</x:v>
      </x:c>
      <x:c r="C453" t="str">
        <x:v>I Salim</x:v>
      </x:c>
      <x:c r="D453" t="str">
        <x:v>Permanent</x:v>
      </x:c>
      <x:c r="E453" t="str">
        <x:v>Thurrock</x:v>
      </x:c>
      <x:c r="F453" t="str">
        <x:v>Operative Porter</x:v>
      </x:c>
      <x:c r="G453" t="str">
        <x:v>402483</x:v>
      </x:c>
      <x:c r="H453" t="str">
        <x:v>Accenture UK Ltd</x:v>
      </x:c>
      <x:c r="I453" s="22" t="n">
        <x:v>8.5</x:v>
      </x:c>
      <x:c r="J453" t="str">
        <x:v>Worked</x:v>
      </x:c>
      <x:c r="K453" t="str">
        <x:v>Employee 104356; home branch Thurrock; assigned role Operative Porter | Deployment branch: Thurrock | Actual role: Operative Porter | Jobs: 402483 | Customers: Accenture UK Ltd | Actual hours: 8.5; source records: 1</x:v>
      </x:c>
      <x:c r="L453" t="str">
        <x:v>Include</x:v>
      </x:c>
      <x:c r="M453"/>
      <x:c r="N453"/>
    </x:row>
    <x:row r="454">
      <x:c r="A454" t="str">
        <x:v>I Salim|2026-07-15</x:v>
      </x:c>
      <x:c r="B454" s="888" t="n">
        <x:v>46218</x:v>
      </x:c>
      <x:c r="C454" t="str">
        <x:v>I Salim</x:v>
      </x:c>
      <x:c r="D454" t="str">
        <x:v>Permanent</x:v>
      </x:c>
      <x:c r="E454" t="str">
        <x:v>Thurrock</x:v>
      </x:c>
      <x:c r="F454" t="str">
        <x:v>Operative Porter</x:v>
      </x:c>
      <x:c r="G454" t="str">
        <x:v>402483</x:v>
      </x:c>
      <x:c r="H454" t="str">
        <x:v>Accenture UK Ltd</x:v>
      </x:c>
      <x:c r="I454" s="22" t="n">
        <x:v>8.5</x:v>
      </x:c>
      <x:c r="J454" t="str">
        <x:v>Worked</x:v>
      </x:c>
      <x:c r="K454" t="str">
        <x:v>Employee 104356; home branch Thurrock; assigned role Operative Porter | Deployment branch: Thurrock | Actual role: Operative Porter | Jobs: 402483 | Customers: Accenture UK Ltd | Actual hours: 8.5; source records: 1</x:v>
      </x:c>
      <x:c r="L454" t="str">
        <x:v>Include</x:v>
      </x:c>
      <x:c r="M454"/>
      <x:c r="N454"/>
    </x:row>
    <x:row r="455">
      <x:c r="A455" t="str">
        <x:v>I Salim|2026-07-16</x:v>
      </x:c>
      <x:c r="B455" s="888" t="n">
        <x:v>46219</x:v>
      </x:c>
      <x:c r="C455" t="str">
        <x:v>I Salim</x:v>
      </x:c>
      <x:c r="D455" t="str">
        <x:v>Permanent</x:v>
      </x:c>
      <x:c r="E455" t="str">
        <x:v>Thurrock</x:v>
      </x:c>
      <x:c r="F455" t="str">
        <x:v>Operative Porter</x:v>
      </x:c>
      <x:c r="G455" t="str">
        <x:v>402483</x:v>
      </x:c>
      <x:c r="H455" t="str">
        <x:v>Accenture UK Ltd</x:v>
      </x:c>
      <x:c r="I455" s="22" t="n">
        <x:v>8.5</x:v>
      </x:c>
      <x:c r="J455" t="str">
        <x:v>Worked</x:v>
      </x:c>
      <x:c r="K455" t="str">
        <x:v>Employee 104356; home branch Thurrock; assigned role Operative Porter | Deployment branch: Thurrock | Actual role: Operative Porter | Jobs: 402483 | Customers: Accenture UK Ltd | Actual hours: 8.5; source records: 1</x:v>
      </x:c>
      <x:c r="L455" t="str">
        <x:v>Include</x:v>
      </x:c>
      <x:c r="M455"/>
      <x:c r="N455"/>
    </x:row>
    <x:row r="456">
      <x:c r="A456" t="str">
        <x:v>Ian Leo|2026-07-01</x:v>
      </x:c>
      <x:c r="B456" s="888" t="n">
        <x:v>46204</x:v>
      </x:c>
      <x:c r="C456" t="str">
        <x:v>Ian Leo</x:v>
      </x:c>
      <x:c r="D456" t="str">
        <x:v>Permanent</x:v>
      </x:c>
      <x:c r="E456" t="str">
        <x:v>Cambridge</x:v>
      </x:c>
      <x:c r="F456" t="str">
        <x:v>Operative Skilled</x:v>
      </x:c>
      <x:c r="G456" t="str">
        <x:v>402798</x:v>
      </x:c>
      <x:c r="H456" t="str">
        <x:v>Cambridge University Hospitals NHS Foundation</x:v>
      </x:c>
      <x:c r="I456" s="22" t="n">
        <x:v>7.5</x:v>
      </x:c>
      <x:c r="J456" t="str">
        <x:v>Worked</x:v>
      </x:c>
      <x:c r="K456" t="str">
        <x:v>Employee 103512; home branch Cambridge; assigned role Operative Skilled | Deployment branch: Cambridge | Actual role: Operative Porter | Jobs: 402798 | Customers: Cambridge University Hospitals NHS Foundation | Actual hours: 7.5; source records: 1</x:v>
      </x:c>
      <x:c r="L456" t="str">
        <x:v>Include</x:v>
      </x:c>
      <x:c r="M456"/>
      <x:c r="N456"/>
    </x:row>
    <x:row r="457">
      <x:c r="A457" t="str">
        <x:v>Ian Leo|2026-07-02</x:v>
      </x:c>
      <x:c r="B457" s="888" t="n">
        <x:v>46205</x:v>
      </x:c>
      <x:c r="C457" t="str">
        <x:v>Ian Leo</x:v>
      </x:c>
      <x:c r="D457" t="str">
        <x:v>Permanent</x:v>
      </x:c>
      <x:c r="E457" t="str">
        <x:v>Cambridge</x:v>
      </x:c>
      <x:c r="F457" t="str">
        <x:v>Operative Skilled</x:v>
      </x:c>
      <x:c r="G457" t="str">
        <x:v>402798</x:v>
      </x:c>
      <x:c r="H457" t="str">
        <x:v>Cambridge University Hospitals NHS Foundation</x:v>
      </x:c>
      <x:c r="I457" s="22" t="n">
        <x:v>7.5</x:v>
      </x:c>
      <x:c r="J457" t="str">
        <x:v>Worked</x:v>
      </x:c>
      <x:c r="K457" t="str">
        <x:v>Employee 103512; home branch Cambridge; assigned role Operative Skilled | Deployment branch: Cambridge | Actual role: Operative Porter | Jobs: 402798 | Customers: Cambridge University Hospitals NHS Foundation | Actual hours: 7.5; source records: 1</x:v>
      </x:c>
      <x:c r="L457" t="str">
        <x:v>Include</x:v>
      </x:c>
      <x:c r="M457"/>
      <x:c r="N457"/>
    </x:row>
    <x:row r="458">
      <x:c r="A458" t="str">
        <x:v>Ian Leo|2026-07-03</x:v>
      </x:c>
      <x:c r="B458" s="888" t="n">
        <x:v>46206</x:v>
      </x:c>
      <x:c r="C458" t="str">
        <x:v>Ian Leo</x:v>
      </x:c>
      <x:c r="D458" t="str">
        <x:v>Permanent</x:v>
      </x:c>
      <x:c r="E458" t="str">
        <x:v>Cambridge</x:v>
      </x:c>
      <x:c r="F458" t="str">
        <x:v>Operative Skilled</x:v>
      </x:c>
      <x:c r="G458" t="str">
        <x:v>402798</x:v>
      </x:c>
      <x:c r="H458" t="str">
        <x:v>Cambridge University Hospitals NHS Foundation</x:v>
      </x:c>
      <x:c r="I458" s="22" t="n">
        <x:v>7.5</x:v>
      </x:c>
      <x:c r="J458" t="str">
        <x:v>Worked</x:v>
      </x:c>
      <x:c r="K458" t="str">
        <x:v>Employee 103512; home branch Cambridge; assigned role Operative Skilled | Deployment branch: Cambridge | Actual role: Operative Porter | Jobs: 402798 | Customers: Cambridge University Hospitals NHS Foundation | Actual hours: 7.5; source records: 1</x:v>
      </x:c>
      <x:c r="L458" t="str">
        <x:v>Include</x:v>
      </x:c>
      <x:c r="M458"/>
      <x:c r="N458"/>
    </x:row>
    <x:row r="459">
      <x:c r="A459" t="str">
        <x:v>Ian Leo|2026-07-06</x:v>
      </x:c>
      <x:c r="B459" s="888" t="n">
        <x:v>46209</x:v>
      </x:c>
      <x:c r="C459" t="str">
        <x:v>Ian Leo</x:v>
      </x:c>
      <x:c r="D459" t="str">
        <x:v>Permanent</x:v>
      </x:c>
      <x:c r="E459" t="str">
        <x:v>Cambridge</x:v>
      </x:c>
      <x:c r="F459" t="str">
        <x:v>Operative Skilled</x:v>
      </x:c>
      <x:c r="G459" t="str">
        <x:v>402798</x:v>
      </x:c>
      <x:c r="H459" t="str">
        <x:v>Cambridge University Hospitals NHS Foundation</x:v>
      </x:c>
      <x:c r="I459" s="22" t="n">
        <x:v>7.5</x:v>
      </x:c>
      <x:c r="J459" t="str">
        <x:v>Worked</x:v>
      </x:c>
      <x:c r="K459" t="str">
        <x:v>Employee 103512; home branch Cambridge; assigned role Operative Skilled | Deployment branch: Cambridge | Actual role: Operative Porter | Jobs: 402798 | Customers: Cambridge University Hospitals NHS Foundation | Actual hours: 7.5; source records: 1</x:v>
      </x:c>
      <x:c r="L459" t="str">
        <x:v>Include</x:v>
      </x:c>
      <x:c r="M459"/>
      <x:c r="N459"/>
    </x:row>
    <x:row r="460">
      <x:c r="A460" t="str">
        <x:v>Ian Leo|2026-07-07</x:v>
      </x:c>
      <x:c r="B460" s="888" t="n">
        <x:v>46210</x:v>
      </x:c>
      <x:c r="C460" t="str">
        <x:v>Ian Leo</x:v>
      </x:c>
      <x:c r="D460" t="str">
        <x:v>Permanent</x:v>
      </x:c>
      <x:c r="E460" t="str">
        <x:v>Cambridge</x:v>
      </x:c>
      <x:c r="F460" t="str">
        <x:v>Operative Skilled</x:v>
      </x:c>
      <x:c r="G460" t="str">
        <x:v>402798</x:v>
      </x:c>
      <x:c r="H460" t="str">
        <x:v>Cambridge University Hospitals NHS Foundation</x:v>
      </x:c>
      <x:c r="I460" s="22" t="n">
        <x:v>7.5</x:v>
      </x:c>
      <x:c r="J460" t="str">
        <x:v>Worked</x:v>
      </x:c>
      <x:c r="K460" t="str">
        <x:v>Employee 103512; home branch Cambridge; assigned role Operative Skilled | Deployment branch: Cambridge | Actual role: Operative Porter | Jobs: 402798 | Customers: Cambridge University Hospitals NHS Foundation | Actual hours: 7.5; source records: 1</x:v>
      </x:c>
      <x:c r="L460" t="str">
        <x:v>Include</x:v>
      </x:c>
      <x:c r="M460"/>
      <x:c r="N460"/>
    </x:row>
    <x:row r="461">
      <x:c r="A461" t="str">
        <x:v>Ian Leo|2026-07-10</x:v>
      </x:c>
      <x:c r="B461" s="888" t="n">
        <x:v>46213</x:v>
      </x:c>
      <x:c r="C461" t="str">
        <x:v>Ian Leo</x:v>
      </x:c>
      <x:c r="D461" t="str">
        <x:v>Permanent</x:v>
      </x:c>
      <x:c r="E461" t="str">
        <x:v>Cambridge</x:v>
      </x:c>
      <x:c r="F461" t="str">
        <x:v>Operative Skilled</x:v>
      </x:c>
      <x:c r="G461" t="str">
        <x:v>402798</x:v>
      </x:c>
      <x:c r="H461" t="str">
        <x:v>Cambridge University Hospitals NHS Foundation</x:v>
      </x:c>
      <x:c r="I461" s="22" t="n">
        <x:v>7.5</x:v>
      </x:c>
      <x:c r="J461" t="str">
        <x:v>Worked</x:v>
      </x:c>
      <x:c r="K461" t="str">
        <x:v>Employee 103512; home branch Cambridge; assigned role Operative Skilled | Deployment branch: Cambridge | Actual role: Operative Porter | Jobs: 402798 | Customers: Cambridge University Hospitals NHS Foundation | Actual hours: 7.5; source records: 1</x:v>
      </x:c>
      <x:c r="L461" t="str">
        <x:v>Include</x:v>
      </x:c>
      <x:c r="M461"/>
      <x:c r="N461"/>
    </x:row>
    <x:row r="462">
      <x:c r="A462" t="str">
        <x:v>Ian Leo|2026-07-13</x:v>
      </x:c>
      <x:c r="B462" s="888" t="n">
        <x:v>46216</x:v>
      </x:c>
      <x:c r="C462" t="str">
        <x:v>Ian Leo</x:v>
      </x:c>
      <x:c r="D462" t="str">
        <x:v>Permanent</x:v>
      </x:c>
      <x:c r="E462" t="str">
        <x:v>Cambridge</x:v>
      </x:c>
      <x:c r="F462" t="str">
        <x:v>Operative Skilled</x:v>
      </x:c>
      <x:c r="G462" t="str">
        <x:v>402798</x:v>
      </x:c>
      <x:c r="H462" t="str">
        <x:v>Cambridge University Hospitals NHS Foundation</x:v>
      </x:c>
      <x:c r="I462" s="22" t="n">
        <x:v>7.5</x:v>
      </x:c>
      <x:c r="J462" t="str">
        <x:v>Worked</x:v>
      </x:c>
      <x:c r="K462" t="str">
        <x:v>Employee 103512; home branch Cambridge; assigned role Operative Skilled | Deployment branch: Cambridge | Actual role: Operative Porter | Jobs: 402798 | Customers: Cambridge University Hospitals NHS Foundation | Actual hours: 7.5; source records: 1</x:v>
      </x:c>
      <x:c r="L462" t="str">
        <x:v>Include</x:v>
      </x:c>
      <x:c r="M462"/>
      <x:c r="N462"/>
    </x:row>
    <x:row r="463">
      <x:c r="A463" t="str">
        <x:v>Ian Leo|2026-07-14</x:v>
      </x:c>
      <x:c r="B463" s="888" t="n">
        <x:v>46217</x:v>
      </x:c>
      <x:c r="C463" t="str">
        <x:v>Ian Leo</x:v>
      </x:c>
      <x:c r="D463" t="str">
        <x:v>Permanent</x:v>
      </x:c>
      <x:c r="E463" t="str">
        <x:v>Cambridge</x:v>
      </x:c>
      <x:c r="F463" t="str">
        <x:v>Operative Skilled</x:v>
      </x:c>
      <x:c r="G463" t="str">
        <x:v>402798</x:v>
      </x:c>
      <x:c r="H463" t="str">
        <x:v>Cambridge University Hospitals NHS Foundation</x:v>
      </x:c>
      <x:c r="I463" s="22" t="n">
        <x:v>7.5</x:v>
      </x:c>
      <x:c r="J463" t="str">
        <x:v>Worked</x:v>
      </x:c>
      <x:c r="K463" t="str">
        <x:v>Employee 103512; home branch Cambridge; assigned role Operative Skilled | Deployment branch: Cambridge | Actual role: Operative Driver | Jobs: 402798 | Customers: Cambridge University Hospitals NHS Foundation | Actual hours: 7.5; source records: 1</x:v>
      </x:c>
      <x:c r="L463" t="str">
        <x:v>Include</x:v>
      </x:c>
      <x:c r="M463"/>
      <x:c r="N463"/>
    </x:row>
    <x:row r="464">
      <x:c r="A464" t="str">
        <x:v>Ian Leo|2026-07-15</x:v>
      </x:c>
      <x:c r="B464" s="888" t="n">
        <x:v>46218</x:v>
      </x:c>
      <x:c r="C464" t="str">
        <x:v>Ian Leo</x:v>
      </x:c>
      <x:c r="D464" t="str">
        <x:v>Permanent</x:v>
      </x:c>
      <x:c r="E464" t="str">
        <x:v>Cambridge</x:v>
      </x:c>
      <x:c r="F464" t="str">
        <x:v>Operative Skilled</x:v>
      </x:c>
      <x:c r="G464" t="str">
        <x:v>402798</x:v>
      </x:c>
      <x:c r="H464" t="str">
        <x:v>Cambridge University Hospitals NHS Foundation</x:v>
      </x:c>
      <x:c r="I464" s="22" t="n">
        <x:v>7.5</x:v>
      </x:c>
      <x:c r="J464" t="str">
        <x:v>Worked</x:v>
      </x:c>
      <x:c r="K464" t="str">
        <x:v>Employee 103512; home branch Cambridge; assigned role Operative Skilled | Deployment branch: Cambridge | Actual role: Operative Driver | Jobs: 402798 | Customers: Cambridge University Hospitals NHS Foundation | Actual hours: 7.5; source records: 1</x:v>
      </x:c>
      <x:c r="L464" t="str">
        <x:v>Include</x:v>
      </x:c>
      <x:c r="M464"/>
      <x:c r="N464"/>
    </x:row>
    <x:row r="465">
      <x:c r="A465" t="str">
        <x:v>Ian Leo|2026-07-16</x:v>
      </x:c>
      <x:c r="B465" s="888" t="n">
        <x:v>46219</x:v>
      </x:c>
      <x:c r="C465" t="str">
        <x:v>Ian Leo</x:v>
      </x:c>
      <x:c r="D465" t="str">
        <x:v>Permanent</x:v>
      </x:c>
      <x:c r="E465" t="str">
        <x:v>Cambridge</x:v>
      </x:c>
      <x:c r="F465" t="str">
        <x:v>Operative Skilled</x:v>
      </x:c>
      <x:c r="G465" t="str">
        <x:v>402798</x:v>
      </x:c>
      <x:c r="H465" t="str">
        <x:v>Cambridge University Hospitals NHS Foundation</x:v>
      </x:c>
      <x:c r="I465" s="22" t="n">
        <x:v>7.5</x:v>
      </x:c>
      <x:c r="J465" t="str">
        <x:v>Worked</x:v>
      </x:c>
      <x:c r="K465" t="str">
        <x:v>Employee 103512; home branch Cambridge; assigned role Operative Skilled | Deployment branch: Cambridge | Actual role: Operative Driver | Jobs: 402798 | Customers: Cambridge University Hospitals NHS Foundation | Actual hours: 7.5; source records: 1</x:v>
      </x:c>
      <x:c r="L465" t="str">
        <x:v>Include</x:v>
      </x:c>
      <x:c r="M465"/>
      <x:c r="N465"/>
    </x:row>
    <x:row r="466">
      <x:c r="A466" t="str">
        <x:v>J Callender|2026-07-01</x:v>
      </x:c>
      <x:c r="B466" s="888" t="n">
        <x:v>46204</x:v>
      </x:c>
      <x:c r="C466" t="str">
        <x:v>J Callender</x:v>
      </x:c>
      <x:c r="D466" t="str">
        <x:v>Permanent</x:v>
      </x:c>
      <x:c r="E466" t="str">
        <x:v>Thurrock</x:v>
      </x:c>
      <x:c r="F466" t="str">
        <x:v>Operative Porter</x:v>
      </x:c>
      <x:c r="G466" t="str">
        <x:v>400275</x:v>
      </x:c>
      <x:c r="H466" t="str">
        <x:v>Apple Europe Limited</x:v>
      </x:c>
      <x:c r="I466" s="22" t="n">
        <x:v>11.5</x:v>
      </x:c>
      <x:c r="J466" t="str">
        <x:v>Worked</x:v>
      </x:c>
      <x:c r="K466" t="str">
        <x:v>Employee 1166; home branch Thurrock; assigned role Operative Porter | Deployment branch: Thurrock | Actual role: Operative Porter | Jobs: 400275 | Customers: Apple Europe Limited | Actual hours: 11.5; source records: 1</x:v>
      </x:c>
      <x:c r="L466" t="str">
        <x:v>Include</x:v>
      </x:c>
      <x:c r="M466"/>
      <x:c r="N466"/>
    </x:row>
    <x:row r="467">
      <x:c r="A467" t="str">
        <x:v>J Callender|2026-07-02</x:v>
      </x:c>
      <x:c r="B467" s="888" t="n">
        <x:v>46205</x:v>
      </x:c>
      <x:c r="C467" t="str">
        <x:v>J Callender</x:v>
      </x:c>
      <x:c r="D467" t="str">
        <x:v>Permanent</x:v>
      </x:c>
      <x:c r="E467" t="str">
        <x:v>Thurrock</x:v>
      </x:c>
      <x:c r="F467" t="str">
        <x:v>Operative Porter</x:v>
      </x:c>
      <x:c r="G467" t="str">
        <x:v>400275</x:v>
      </x:c>
      <x:c r="H467" t="str">
        <x:v>Apple Europe Limited</x:v>
      </x:c>
      <x:c r="I467" s="22" t="n">
        <x:v>11.5</x:v>
      </x:c>
      <x:c r="J467" t="str">
        <x:v>Worked</x:v>
      </x:c>
      <x:c r="K467" t="str">
        <x:v>Employee 1166; home branch Thurrock; assigned role Operative Porter | Deployment branch: Thurrock | Actual role: Operative Porter | Jobs: 400275 | Customers: Apple Europe Limited | Actual hours: 11.5; source records: 1</x:v>
      </x:c>
      <x:c r="L467" t="str">
        <x:v>Include</x:v>
      </x:c>
      <x:c r="M467"/>
      <x:c r="N467"/>
    </x:row>
    <x:row r="468">
      <x:c r="A468" t="str">
        <x:v>J Callender|2026-07-03</x:v>
      </x:c>
      <x:c r="B468" s="888" t="n">
        <x:v>46206</x:v>
      </x:c>
      <x:c r="C468" t="str">
        <x:v>J Callender</x:v>
      </x:c>
      <x:c r="D468" t="str">
        <x:v>Permanent</x:v>
      </x:c>
      <x:c r="E468" t="str">
        <x:v>Thurrock</x:v>
      </x:c>
      <x:c r="F468" t="str">
        <x:v>Operative Porter</x:v>
      </x:c>
      <x:c r="G468" t="str">
        <x:v>402765</x:v>
      </x:c>
      <x:c r="H468" t="str">
        <x:v>Apple Europe Ltd</x:v>
      </x:c>
      <x:c r="I468" s="22" t="n">
        <x:v>11.5</x:v>
      </x:c>
      <x:c r="J468" t="str">
        <x:v>Worked</x:v>
      </x:c>
      <x:c r="K468" t="str">
        <x:v>Employee 1166; home branch Thurrock; assigned role Operative Porter | Deployment branch: Thurrock | Actual role: Operative Porter | Jobs: 402765 | Customers: Apple Europe Ltd | Actual hours: 11.5; source records: 1</x:v>
      </x:c>
      <x:c r="L468" t="str">
        <x:v>Include</x:v>
      </x:c>
      <x:c r="M468"/>
      <x:c r="N468"/>
    </x:row>
    <x:row r="469">
      <x:c r="A469" t="str">
        <x:v>J Callender|2026-07-04</x:v>
      </x:c>
      <x:c r="B469" s="888" t="n">
        <x:v>46207</x:v>
      </x:c>
      <x:c r="C469" t="str">
        <x:v>J Callender</x:v>
      </x:c>
      <x:c r="D469" t="str">
        <x:v>Permanent</x:v>
      </x:c>
      <x:c r="E469" t="str">
        <x:v>Thurrock</x:v>
      </x:c>
      <x:c r="F469" t="str">
        <x:v>Operative Porter</x:v>
      </x:c>
      <x:c r="G469" t="str">
        <x:v>402765</x:v>
      </x:c>
      <x:c r="H469" t="str">
        <x:v>Apple Europe Ltd</x:v>
      </x:c>
      <x:c r="I469" s="22" t="n">
        <x:v>8.5</x:v>
      </x:c>
      <x:c r="J469" t="str">
        <x:v>Worked</x:v>
      </x:c>
      <x:c r="K469" t="str">
        <x:v>Employee 1166; home branch Thurrock; assigned role Operative Porter | Deployment branch: Thurrock | Actual role: Operative Porter | Jobs: 402765 | Customers: Apple Europe Ltd | Actual hours: 8.5; source records: 1</x:v>
      </x:c>
      <x:c r="L469" t="str">
        <x:v>Include</x:v>
      </x:c>
      <x:c r="M469"/>
      <x:c r="N469"/>
    </x:row>
    <x:row r="470">
      <x:c r="A470" t="str">
        <x:v>J Callender|2026-07-06</x:v>
      </x:c>
      <x:c r="B470" s="888" t="n">
        <x:v>46209</x:v>
      </x:c>
      <x:c r="C470" t="str">
        <x:v>J Callender</x:v>
      </x:c>
      <x:c r="D470" t="str">
        <x:v>Permanent</x:v>
      </x:c>
      <x:c r="E470" t="str">
        <x:v>Thurrock</x:v>
      </x:c>
      <x:c r="F470" t="str">
        <x:v>Operative Porter</x:v>
      </x:c>
      <x:c r="G470" t="str">
        <x:v>400275</x:v>
      </x:c>
      <x:c r="H470" t="str">
        <x:v>Apple Europe Limited</x:v>
      </x:c>
      <x:c r="I470" s="22" t="n">
        <x:v>11.5</x:v>
      </x:c>
      <x:c r="J470" t="str">
        <x:v>Worked</x:v>
      </x:c>
      <x:c r="K470" t="str">
        <x:v>Employee 1166; home branch Thurrock; assigned role Operative Porter | Deployment branch: Thurrock | Actual role: Operative Porter | Jobs: 400275 | Customers: Apple Europe Limited | Actual hours: 11.5; source records: 1</x:v>
      </x:c>
      <x:c r="L470" t="str">
        <x:v>Include</x:v>
      </x:c>
      <x:c r="M470"/>
      <x:c r="N470"/>
    </x:row>
    <x:row r="471">
      <x:c r="A471" t="str">
        <x:v>J Callender|2026-07-09</x:v>
      </x:c>
      <x:c r="B471" s="888" t="n">
        <x:v>46212</x:v>
      </x:c>
      <x:c r="C471" t="str">
        <x:v>J Callender</x:v>
      </x:c>
      <x:c r="D471" t="str">
        <x:v>Permanent</x:v>
      </x:c>
      <x:c r="E471" t="str">
        <x:v>Thurrock</x:v>
      </x:c>
      <x:c r="F471" t="str">
        <x:v>Operative Porter</x:v>
      </x:c>
      <x:c r="G471" t="str">
        <x:v>400275</x:v>
      </x:c>
      <x:c r="H471" t="str">
        <x:v>Apple Europe Limited</x:v>
      </x:c>
      <x:c r="I471" s="22" t="n">
        <x:v>11.5</x:v>
      </x:c>
      <x:c r="J471" t="str">
        <x:v>Worked</x:v>
      </x:c>
      <x:c r="K471" t="str">
        <x:v>Employee 1166; home branch Thurrock; assigned role Operative Porter | Deployment branch: Thurrock | Actual role: Operative Porter | Jobs: 400275 | Customers: Apple Europe Limited | Actual hours: 11.5; source records: 1</x:v>
      </x:c>
      <x:c r="L471" t="str">
        <x:v>Include</x:v>
      </x:c>
      <x:c r="M471"/>
      <x:c r="N471"/>
    </x:row>
    <x:row r="472">
      <x:c r="A472" t="str">
        <x:v>J Callender|2026-07-10</x:v>
      </x:c>
      <x:c r="B472" s="888" t="n">
        <x:v>46213</x:v>
      </x:c>
      <x:c r="C472" t="str">
        <x:v>J Callender</x:v>
      </x:c>
      <x:c r="D472" t="str">
        <x:v>Permanent</x:v>
      </x:c>
      <x:c r="E472" t="str">
        <x:v>Thurrock</x:v>
      </x:c>
      <x:c r="F472" t="str">
        <x:v>Operative Porter</x:v>
      </x:c>
      <x:c r="G472" t="str">
        <x:v>400275</x:v>
      </x:c>
      <x:c r="H472" t="str">
        <x:v>Apple Europe Limited</x:v>
      </x:c>
      <x:c r="I472" s="22" t="n">
        <x:v>11.5</x:v>
      </x:c>
      <x:c r="J472" t="str">
        <x:v>Worked</x:v>
      </x:c>
      <x:c r="K472" t="str">
        <x:v>Employee 1166; home branch Thurrock; assigned role Operative Porter | Deployment branch: Thurrock | Actual role: Operative Porter | Jobs: 400275 | Customers: Apple Europe Limited | Actual hours: 11.5; source records: 1</x:v>
      </x:c>
      <x:c r="L472" t="str">
        <x:v>Include</x:v>
      </x:c>
      <x:c r="M472"/>
      <x:c r="N472"/>
    </x:row>
    <x:row r="473">
      <x:c r="A473" t="str">
        <x:v>J Callender|2026-07-11</x:v>
      </x:c>
      <x:c r="B473" s="888" t="n">
        <x:v>46214</x:v>
      </x:c>
      <x:c r="C473" t="str">
        <x:v>J Callender</x:v>
      </x:c>
      <x:c r="D473" t="str">
        <x:v>Permanent</x:v>
      </x:c>
      <x:c r="E473" t="str">
        <x:v>Thurrock</x:v>
      </x:c>
      <x:c r="F473" t="str">
        <x:v>Operative Porter</x:v>
      </x:c>
      <x:c r="G473" t="str">
        <x:v>403271</x:v>
      </x:c>
      <x:c r="H473" t="str">
        <x:v>BNP Paribas Limited</x:v>
      </x:c>
      <x:c r="I473" s="22" t="n">
        <x:v>10.5</x:v>
      </x:c>
      <x:c r="J473" t="str">
        <x:v>Worked</x:v>
      </x:c>
      <x:c r="K473" t="str">
        <x:v>Employee 1166; home branch Thurrock; assigned role Operative Porter | Deployment branch: Thurrock | Actual role: Operative Porter | Jobs: 403271 | Customers: BNP Paribas Limited | Actual hours: 10.5; source records: 1</x:v>
      </x:c>
      <x:c r="L473" t="str">
        <x:v>Include</x:v>
      </x:c>
      <x:c r="M473"/>
      <x:c r="N473"/>
    </x:row>
    <x:row r="474">
      <x:c r="A474" t="str">
        <x:v>J Callender|2026-07-13</x:v>
      </x:c>
      <x:c r="B474" s="888" t="n">
        <x:v>46216</x:v>
      </x:c>
      <x:c r="C474" t="str">
        <x:v>J Callender</x:v>
      </x:c>
      <x:c r="D474" t="str">
        <x:v>Permanent</x:v>
      </x:c>
      <x:c r="E474" t="str">
        <x:v>Thurrock</x:v>
      </x:c>
      <x:c r="F474" t="str">
        <x:v>Operative Porter</x:v>
      </x:c>
      <x:c r="G474" t="str">
        <x:v>403324</x:v>
      </x:c>
      <x:c r="H474" t="str">
        <x:v>Apple Europe Ltd</x:v>
      </x:c>
      <x:c r="I474" s="22" t="n">
        <x:v>11.5</x:v>
      </x:c>
      <x:c r="J474" t="str">
        <x:v>Worked</x:v>
      </x:c>
      <x:c r="K474" t="str">
        <x:v>Employee 1166; home branch Thurrock; assigned role Operative Porter | Deployment branch: Thurrock | Actual role: Operative Porter | Jobs: 403324 | Customers: Apple Europe Ltd | Actual hours: 11.5; source records: 1</x:v>
      </x:c>
      <x:c r="L474" t="str">
        <x:v>Include</x:v>
      </x:c>
      <x:c r="M474"/>
      <x:c r="N474"/>
    </x:row>
    <x:row r="475">
      <x:c r="A475" t="str">
        <x:v>J Callender|2026-07-14</x:v>
      </x:c>
      <x:c r="B475" s="888" t="n">
        <x:v>46217</x:v>
      </x:c>
      <x:c r="C475" t="str">
        <x:v>J Callender</x:v>
      </x:c>
      <x:c r="D475" t="str">
        <x:v>Permanent</x:v>
      </x:c>
      <x:c r="E475" t="str">
        <x:v>Thurrock</x:v>
      </x:c>
      <x:c r="F475" t="str">
        <x:v>Operative Porter</x:v>
      </x:c>
      <x:c r="G475" t="str">
        <x:v>400275</x:v>
      </x:c>
      <x:c r="H475" t="str">
        <x:v>Apple Europe Limited</x:v>
      </x:c>
      <x:c r="I475" s="22" t="n">
        <x:v>11.5</x:v>
      </x:c>
      <x:c r="J475" t="str">
        <x:v>Worked</x:v>
      </x:c>
      <x:c r="K475" t="str">
        <x:v>Employee 1166; home branch Thurrock; assigned role Operative Porter | Deployment branch: Thurrock | Actual role: Operative Porter | Jobs: 400275 | Customers: Apple Europe Limited | Actual hours: 11.5; source records: 1</x:v>
      </x:c>
      <x:c r="L475" t="str">
        <x:v>Include</x:v>
      </x:c>
      <x:c r="M475"/>
      <x:c r="N475"/>
    </x:row>
    <x:row r="476">
      <x:c r="A476" t="str">
        <x:v>J Callender|2026-07-15</x:v>
      </x:c>
      <x:c r="B476" s="888" t="n">
        <x:v>46218</x:v>
      </x:c>
      <x:c r="C476" t="str">
        <x:v>J Callender</x:v>
      </x:c>
      <x:c r="D476" t="str">
        <x:v>Permanent</x:v>
      </x:c>
      <x:c r="E476" t="str">
        <x:v>Thurrock</x:v>
      </x:c>
      <x:c r="F476" t="str">
        <x:v>Operative Porter</x:v>
      </x:c>
      <x:c r="G476" t="str">
        <x:v>400275</x:v>
      </x:c>
      <x:c r="H476" t="str">
        <x:v>Apple Europe Limited</x:v>
      </x:c>
      <x:c r="I476" s="22" t="n">
        <x:v>11.5</x:v>
      </x:c>
      <x:c r="J476" t="str">
        <x:v>Worked</x:v>
      </x:c>
      <x:c r="K476" t="str">
        <x:v>Employee 1166; home branch Thurrock; assigned role Operative Porter | Deployment branch: Thurrock | Actual role: Operative Porter | Jobs: 400275 | Customers: Apple Europe Limited | Actual hours: 11.5; source records: 1</x:v>
      </x:c>
      <x:c r="L476" t="str">
        <x:v>Include</x:v>
      </x:c>
      <x:c r="M476"/>
      <x:c r="N476"/>
    </x:row>
    <x:row r="477">
      <x:c r="A477" t="str">
        <x:v>J Callender|2026-07-16</x:v>
      </x:c>
      <x:c r="B477" s="888" t="n">
        <x:v>46219</x:v>
      </x:c>
      <x:c r="C477" t="str">
        <x:v>J Callender</x:v>
      </x:c>
      <x:c r="D477" t="str">
        <x:v>Permanent</x:v>
      </x:c>
      <x:c r="E477" t="str">
        <x:v>Thurrock</x:v>
      </x:c>
      <x:c r="F477" t="str">
        <x:v>Operative Porter</x:v>
      </x:c>
      <x:c r="G477" t="str">
        <x:v>400275, 403324</x:v>
      </x:c>
      <x:c r="H477" t="str">
        <x:v>Apple Europe Limited; Apple Europe Ltd</x:v>
      </x:c>
      <x:c r="I477" s="22" t="n">
        <x:v>13.5</x:v>
      </x:c>
      <x:c r="J477" t="str">
        <x:v>Worked — 2 records</x:v>
      </x:c>
      <x:c r="K477" t="str">
        <x:v>Employee 1166; home branch Thurrock; assigned role Operative Porter | Deployment branch: Thurrock | Actual role: Operative Porter | Jobs: 400275, 403324 | Customers: Apple Europe Limited; Apple Europe Ltd | Actual hours: 13.5; source records: 2</x:v>
      </x:c>
      <x:c r="L477" t="str">
        <x:v>Include</x:v>
      </x:c>
      <x:c r="M477"/>
      <x:c r="N477"/>
    </x:row>
    <x:row r="478">
      <x:c r="A478" t="str">
        <x:v>J Kiero-Watson|2026-07-01</x:v>
      </x:c>
      <x:c r="B478" s="888" t="n">
        <x:v>46204</x:v>
      </x:c>
      <x:c r="C478" t="str">
        <x:v>J Kiero-Watson</x:v>
      </x:c>
      <x:c r="D478" t="str">
        <x:v>Permanent</x:v>
      </x:c>
      <x:c r="E478" t="str">
        <x:v>Croydon</x:v>
      </x:c>
      <x:c r="F478" t="str">
        <x:v>Operative Skilled</x:v>
      </x:c>
      <x:c r="G478" t="str">
        <x:v>399017D</x:v>
      </x:c>
      <x:c r="H478" t="str">
        <x:v>Apple Europe Ltd</x:v>
      </x:c>
      <x:c r="I478" s="22" t="n">
        <x:v>10</x:v>
      </x:c>
      <x:c r="J478" t="str">
        <x:v>Worked</x:v>
      </x:c>
      <x:c r="K478" t="str">
        <x:v>Employee 103857; home branch Croydon; assigned role Operative Skilled | Deployment branch: Croydon | Actual role: Operative Skilled | Jobs: 399017D | Customers: Apple Europe Ltd | Actual hours: 10.0; source records: 1</x:v>
      </x:c>
      <x:c r="L478" t="str">
        <x:v>Include</x:v>
      </x:c>
      <x:c r="M478"/>
      <x:c r="N478"/>
    </x:row>
    <x:row r="479">
      <x:c r="A479" t="str">
        <x:v>J Kiero-Watson|2026-07-02</x:v>
      </x:c>
      <x:c r="B479" s="888" t="n">
        <x:v>46205</x:v>
      </x:c>
      <x:c r="C479" t="str">
        <x:v>J Kiero-Watson</x:v>
      </x:c>
      <x:c r="D479" t="str">
        <x:v>Permanent</x:v>
      </x:c>
      <x:c r="E479" t="str">
        <x:v>Croydon</x:v>
      </x:c>
      <x:c r="F479" t="str">
        <x:v>Operative Skilled</x:v>
      </x:c>
      <x:c r="G479" t="str">
        <x:v>399017D</x:v>
      </x:c>
      <x:c r="H479" t="str">
        <x:v>Apple Europe Ltd</x:v>
      </x:c>
      <x:c r="I479" s="22" t="n">
        <x:v>10</x:v>
      </x:c>
      <x:c r="J479" t="str">
        <x:v>Worked</x:v>
      </x:c>
      <x:c r="K479" t="str">
        <x:v>Employee 103857; home branch Croydon; assigned role Operative Skilled | Deployment branch: Croydon | Actual role: Operative Skilled | Jobs: 399017D | Customers: Apple Europe Ltd | Actual hours: 10.0; source records: 1</x:v>
      </x:c>
      <x:c r="L479" t="str">
        <x:v>Include</x:v>
      </x:c>
      <x:c r="M479"/>
      <x:c r="N479"/>
    </x:row>
    <x:row r="480">
      <x:c r="A480" t="str">
        <x:v>J Kiero-Watson|2026-07-03</x:v>
      </x:c>
      <x:c r="B480" s="888" t="n">
        <x:v>46206</x:v>
      </x:c>
      <x:c r="C480" t="str">
        <x:v>J Kiero-Watson</x:v>
      </x:c>
      <x:c r="D480" t="str">
        <x:v>Permanent</x:v>
      </x:c>
      <x:c r="E480" t="str">
        <x:v>Croydon</x:v>
      </x:c>
      <x:c r="F480" t="str">
        <x:v>Operative Skilled</x:v>
      </x:c>
      <x:c r="G480" t="str">
        <x:v>399017D</x:v>
      </x:c>
      <x:c r="H480" t="str">
        <x:v>Apple Europe Ltd</x:v>
      </x:c>
      <x:c r="I480" s="22" t="n">
        <x:v>10</x:v>
      </x:c>
      <x:c r="J480" t="str">
        <x:v>Worked</x:v>
      </x:c>
      <x:c r="K480" t="str">
        <x:v>Employee 103857; home branch Croydon; assigned role Operative Skilled | Deployment branch: Croydon | Actual role: Operative Skilled | Jobs: 399017D | Customers: Apple Europe Ltd | Actual hours: 10.0; source records: 1</x:v>
      </x:c>
      <x:c r="L480" t="str">
        <x:v>Include</x:v>
      </x:c>
      <x:c r="M480"/>
      <x:c r="N480"/>
    </x:row>
    <x:row r="481">
      <x:c r="A481" t="str">
        <x:v>J Kiero-Watson|2026-07-06</x:v>
      </x:c>
      <x:c r="B481" s="888" t="n">
        <x:v>46209</x:v>
      </x:c>
      <x:c r="C481" t="str">
        <x:v>J Kiero-Watson</x:v>
      </x:c>
      <x:c r="D481" t="str">
        <x:v>Permanent</x:v>
      </x:c>
      <x:c r="E481" t="str">
        <x:v>Croydon</x:v>
      </x:c>
      <x:c r="F481" t="str">
        <x:v>Operative Skilled</x:v>
      </x:c>
      <x:c r="G481" t="str">
        <x:v>399017D</x:v>
      </x:c>
      <x:c r="H481" t="str">
        <x:v>Apple Europe Ltd</x:v>
      </x:c>
      <x:c r="I481" s="22" t="n">
        <x:v>10</x:v>
      </x:c>
      <x:c r="J481" t="str">
        <x:v>Worked</x:v>
      </x:c>
      <x:c r="K481" t="str">
        <x:v>Employee 103857; home branch Croydon; assigned role Operative Skilled | Deployment branch: Croydon | Actual role: Operative Skilled | Jobs: 399017D | Customers: Apple Europe Ltd | Actual hours: 10.0; source records: 1</x:v>
      </x:c>
      <x:c r="L481" t="str">
        <x:v>Include</x:v>
      </x:c>
      <x:c r="M481"/>
      <x:c r="N481"/>
    </x:row>
    <x:row r="482">
      <x:c r="A482" t="str">
        <x:v>J Kiero-Watson|2026-07-07</x:v>
      </x:c>
      <x:c r="B482" s="888" t="n">
        <x:v>46210</x:v>
      </x:c>
      <x:c r="C482" t="str">
        <x:v>J Kiero-Watson</x:v>
      </x:c>
      <x:c r="D482" t="str">
        <x:v>Permanent</x:v>
      </x:c>
      <x:c r="E482" t="str">
        <x:v>Croydon</x:v>
      </x:c>
      <x:c r="F482" t="str">
        <x:v>Operative Skilled</x:v>
      </x:c>
      <x:c r="G482" t="str">
        <x:v>399017D</x:v>
      </x:c>
      <x:c r="H482" t="str">
        <x:v>Apple Europe Ltd</x:v>
      </x:c>
      <x:c r="I482" s="22" t="n">
        <x:v>10</x:v>
      </x:c>
      <x:c r="J482" t="str">
        <x:v>Worked</x:v>
      </x:c>
      <x:c r="K482" t="str">
        <x:v>Employee 103857; home branch Croydon; assigned role Operative Skilled | Deployment branch: Croydon | Actual role: Operative Skilled | Jobs: 399017D | Customers: Apple Europe Ltd | Actual hours: 10.0; source records: 1</x:v>
      </x:c>
      <x:c r="L482" t="str">
        <x:v>Include</x:v>
      </x:c>
      <x:c r="M482"/>
      <x:c r="N482"/>
    </x:row>
    <x:row r="483">
      <x:c r="A483" t="str">
        <x:v>J Kiero-Watson|2026-07-08</x:v>
      </x:c>
      <x:c r="B483" s="888" t="n">
        <x:v>46211</x:v>
      </x:c>
      <x:c r="C483" t="str">
        <x:v>J Kiero-Watson</x:v>
      </x:c>
      <x:c r="D483" t="str">
        <x:v>Permanent</x:v>
      </x:c>
      <x:c r="E483" t="str">
        <x:v>Croydon</x:v>
      </x:c>
      <x:c r="F483" t="str">
        <x:v>Operative Skilled</x:v>
      </x:c>
      <x:c r="G483" t="str">
        <x:v>399017D</x:v>
      </x:c>
      <x:c r="H483" t="str">
        <x:v>Apple Europe Ltd</x:v>
      </x:c>
      <x:c r="I483" s="22" t="n">
        <x:v>10</x:v>
      </x:c>
      <x:c r="J483" t="str">
        <x:v>Worked</x:v>
      </x:c>
      <x:c r="K483" t="str">
        <x:v>Employee 103857; home branch Croydon; assigned role Operative Skilled | Deployment branch: Croydon | Actual role: Operative Skilled | Jobs: 399017D | Customers: Apple Europe Ltd | Actual hours: 10.0; source records: 1</x:v>
      </x:c>
      <x:c r="L483" t="str">
        <x:v>Include</x:v>
      </x:c>
      <x:c r="M483"/>
      <x:c r="N483"/>
    </x:row>
    <x:row r="484">
      <x:c r="A484" t="str">
        <x:v>J Kiero-Watson|2026-07-10</x:v>
      </x:c>
      <x:c r="B484" s="888" t="n">
        <x:v>46213</x:v>
      </x:c>
      <x:c r="C484" t="str">
        <x:v>J Kiero-Watson</x:v>
      </x:c>
      <x:c r="D484" t="str">
        <x:v>Permanent</x:v>
      </x:c>
      <x:c r="E484" t="str">
        <x:v>Croydon</x:v>
      </x:c>
      <x:c r="F484" t="str">
        <x:v>Operative Skilled</x:v>
      </x:c>
      <x:c r="G484" t="str">
        <x:v>399017D</x:v>
      </x:c>
      <x:c r="H484" t="str">
        <x:v>Apple Europe Ltd</x:v>
      </x:c>
      <x:c r="I484" s="22" t="n">
        <x:v>10</x:v>
      </x:c>
      <x:c r="J484" t="str">
        <x:v>Worked</x:v>
      </x:c>
      <x:c r="K484" t="str">
        <x:v>Employee 103857; home branch Croydon; assigned role Operative Skilled | Deployment branch: Croydon | Actual role: Operative Skilled | Jobs: 399017D | Customers: Apple Europe Ltd | Actual hours: 10.0; source records: 1</x:v>
      </x:c>
      <x:c r="L484" t="str">
        <x:v>Include</x:v>
      </x:c>
      <x:c r="M484"/>
      <x:c r="N484"/>
    </x:row>
    <x:row r="485">
      <x:c r="A485" t="str">
        <x:v>J Kiero-Watson|2026-07-13</x:v>
      </x:c>
      <x:c r="B485" s="888" t="n">
        <x:v>46216</x:v>
      </x:c>
      <x:c r="C485" t="str">
        <x:v>J Kiero-Watson</x:v>
      </x:c>
      <x:c r="D485" t="str">
        <x:v>Permanent</x:v>
      </x:c>
      <x:c r="E485" t="str">
        <x:v>Croydon</x:v>
      </x:c>
      <x:c r="F485" t="str">
        <x:v>Operative Skilled</x:v>
      </x:c>
      <x:c r="G485" t="str">
        <x:v>399017D</x:v>
      </x:c>
      <x:c r="H485" t="str">
        <x:v>Apple Europe Ltd</x:v>
      </x:c>
      <x:c r="I485" s="22" t="n">
        <x:v>10</x:v>
      </x:c>
      <x:c r="J485" t="str">
        <x:v>Worked</x:v>
      </x:c>
      <x:c r="K485" t="str">
        <x:v>Employee 103857; home branch Croydon; assigned role Operative Skilled | Deployment branch: Croydon | Actual role: Operative Skilled | Jobs: 399017D | Customers: Apple Europe Ltd | Actual hours: 10.0; source records: 1</x:v>
      </x:c>
      <x:c r="L485" t="str">
        <x:v>Include</x:v>
      </x:c>
      <x:c r="M485"/>
      <x:c r="N485"/>
    </x:row>
    <x:row r="486">
      <x:c r="A486" t="str">
        <x:v>J Kiero-Watson|2026-07-14</x:v>
      </x:c>
      <x:c r="B486" s="888" t="n">
        <x:v>46217</x:v>
      </x:c>
      <x:c r="C486" t="str">
        <x:v>J Kiero-Watson</x:v>
      </x:c>
      <x:c r="D486" t="str">
        <x:v>Permanent</x:v>
      </x:c>
      <x:c r="E486" t="str">
        <x:v>Croydon</x:v>
      </x:c>
      <x:c r="F486" t="str">
        <x:v>Operative Skilled</x:v>
      </x:c>
      <x:c r="G486" t="str">
        <x:v>399017D</x:v>
      </x:c>
      <x:c r="H486" t="str">
        <x:v>Apple Europe Ltd</x:v>
      </x:c>
      <x:c r="I486" s="22" t="n">
        <x:v>10</x:v>
      </x:c>
      <x:c r="J486" t="str">
        <x:v>Worked</x:v>
      </x:c>
      <x:c r="K486" t="str">
        <x:v>Employee 103857; home branch Croydon; assigned role Operative Skilled | Deployment branch: Croydon | Actual role: Operative Skilled | Jobs: 399017D | Customers: Apple Europe Ltd | Actual hours: 10.0; source records: 1</x:v>
      </x:c>
      <x:c r="L486" t="str">
        <x:v>Include</x:v>
      </x:c>
      <x:c r="M486"/>
      <x:c r="N486"/>
    </x:row>
    <x:row r="487">
      <x:c r="A487" t="str">
        <x:v>J Kiero-Watson|2026-07-15</x:v>
      </x:c>
      <x:c r="B487" s="888" t="n">
        <x:v>46218</x:v>
      </x:c>
      <x:c r="C487" t="str">
        <x:v>J Kiero-Watson</x:v>
      </x:c>
      <x:c r="D487" t="str">
        <x:v>Permanent</x:v>
      </x:c>
      <x:c r="E487" t="str">
        <x:v>Croydon</x:v>
      </x:c>
      <x:c r="F487" t="str">
        <x:v>Operative Skilled</x:v>
      </x:c>
      <x:c r="G487" t="str">
        <x:v>399017D</x:v>
      </x:c>
      <x:c r="H487" t="str">
        <x:v>Apple Europe Ltd</x:v>
      </x:c>
      <x:c r="I487" s="22" t="n">
        <x:v>10</x:v>
      </x:c>
      <x:c r="J487" t="str">
        <x:v>Worked</x:v>
      </x:c>
      <x:c r="K487" t="str">
        <x:v>Employee 103857; home branch Croydon; assigned role Operative Skilled | Deployment branch: Croydon | Actual role: Operative Skilled | Jobs: 399017D | Customers: Apple Europe Ltd | Actual hours: 10.0; source records: 1</x:v>
      </x:c>
      <x:c r="L487" t="str">
        <x:v>Include</x:v>
      </x:c>
      <x:c r="M487"/>
      <x:c r="N487"/>
    </x:row>
    <x:row r="488">
      <x:c r="A488" t="str">
        <x:v>J Kiero-Watson|2026-07-16</x:v>
      </x:c>
      <x:c r="B488" s="888" t="n">
        <x:v>46219</x:v>
      </x:c>
      <x:c r="C488" t="str">
        <x:v>J Kiero-Watson</x:v>
      </x:c>
      <x:c r="D488" t="str">
        <x:v>Permanent</x:v>
      </x:c>
      <x:c r="E488" t="str">
        <x:v>Croydon</x:v>
      </x:c>
      <x:c r="F488" t="str">
        <x:v>Operative Skilled</x:v>
      </x:c>
      <x:c r="G488" t="str">
        <x:v>399017D</x:v>
      </x:c>
      <x:c r="H488" t="str">
        <x:v>Apple Europe Ltd</x:v>
      </x:c>
      <x:c r="I488" s="22" t="n">
        <x:v>10</x:v>
      </x:c>
      <x:c r="J488" t="str">
        <x:v>Worked</x:v>
      </x:c>
      <x:c r="K488" t="str">
        <x:v>Employee 103857; home branch Croydon; assigned role Operative Skilled | Deployment branch: Croydon | Actual role: Operative Skilled | Jobs: 399017D | Customers: Apple Europe Ltd | Actual hours: 10.0; source records: 1</x:v>
      </x:c>
      <x:c r="L488" t="str">
        <x:v>Include</x:v>
      </x:c>
      <x:c r="M488"/>
      <x:c r="N488"/>
    </x:row>
    <x:row r="489">
      <x:c r="A489" t="str">
        <x:v>J McGinley|2026-07-01</x:v>
      </x:c>
      <x:c r="B489" s="888" t="n">
        <x:v>46204</x:v>
      </x:c>
      <x:c r="C489" t="str">
        <x:v>J McGinley</x:v>
      </x:c>
      <x:c r="D489" t="str">
        <x:v>Permanent</x:v>
      </x:c>
      <x:c r="E489" t="str">
        <x:v>Thurrock</x:v>
      </x:c>
      <x:c r="F489" t="str">
        <x:v>Operative Skilled</x:v>
      </x:c>
      <x:c r="G489" t="str">
        <x:v>402483</x:v>
      </x:c>
      <x:c r="H489" t="str">
        <x:v>Accenture UK Ltd</x:v>
      </x:c>
      <x:c r="I489" s="22" t="n">
        <x:v>10.5</x:v>
      </x:c>
      <x:c r="J489" t="str">
        <x:v>Worked</x:v>
      </x:c>
      <x:c r="K489" t="str">
        <x:v>Employee 1063; home branch Thurrock; assigned role Operative Skilled | Deployment branch: Thurrock | Actual role: Operative Skilled | Jobs: 402483 | Customers: Accenture UK Ltd | Actual hours: 10.5; source records: 1</x:v>
      </x:c>
      <x:c r="L489" t="str">
        <x:v>Include</x:v>
      </x:c>
      <x:c r="M489"/>
      <x:c r="N489"/>
    </x:row>
    <x:row r="490">
      <x:c r="A490" t="str">
        <x:v>J McGinley|2026-07-02</x:v>
      </x:c>
      <x:c r="B490" s="888" t="n">
        <x:v>46205</x:v>
      </x:c>
      <x:c r="C490" t="str">
        <x:v>J McGinley</x:v>
      </x:c>
      <x:c r="D490" t="str">
        <x:v>Permanent</x:v>
      </x:c>
      <x:c r="E490" t="str">
        <x:v>Thurrock</x:v>
      </x:c>
      <x:c r="F490" t="str">
        <x:v>Operative Skilled</x:v>
      </x:c>
      <x:c r="G490" t="str">
        <x:v>402483</x:v>
      </x:c>
      <x:c r="H490" t="str">
        <x:v>Accenture UK Ltd</x:v>
      </x:c>
      <x:c r="I490" s="22" t="n">
        <x:v>10.5</x:v>
      </x:c>
      <x:c r="J490" t="str">
        <x:v>Worked</x:v>
      </x:c>
      <x:c r="K490" t="str">
        <x:v>Employee 1063; home branch Thurrock; assigned role Operative Skilled | Deployment branch: Thurrock | Actual role: Operative Skilled | Jobs: 402483 | Customers: Accenture UK Ltd | Actual hours: 10.5; source records: 1</x:v>
      </x:c>
      <x:c r="L490" t="str">
        <x:v>Include</x:v>
      </x:c>
      <x:c r="M490"/>
      <x:c r="N490"/>
    </x:row>
    <x:row r="491">
      <x:c r="A491" t="str">
        <x:v>J McGinley|2026-07-03</x:v>
      </x:c>
      <x:c r="B491" s="888" t="n">
        <x:v>46206</x:v>
      </x:c>
      <x:c r="C491" t="str">
        <x:v>J McGinley</x:v>
      </x:c>
      <x:c r="D491" t="str">
        <x:v>Permanent</x:v>
      </x:c>
      <x:c r="E491" t="str">
        <x:v>Thurrock</x:v>
      </x:c>
      <x:c r="F491" t="str">
        <x:v>Operative Skilled</x:v>
      </x:c>
      <x:c r="G491" t="str">
        <x:v>402483</x:v>
      </x:c>
      <x:c r="H491" t="str">
        <x:v>Accenture UK Ltd</x:v>
      </x:c>
      <x:c r="I491" s="22" t="n">
        <x:v>10.5</x:v>
      </x:c>
      <x:c r="J491" t="str">
        <x:v>Worked</x:v>
      </x:c>
      <x:c r="K491" t="str">
        <x:v>Employee 1063; home branch Thurrock; assigned role Operative Skilled | Deployment branch: Thurrock | Actual role: Operative Skilled | Jobs: 402483 | Customers: Accenture UK Ltd | Actual hours: 10.5; source records: 1</x:v>
      </x:c>
      <x:c r="L491" t="str">
        <x:v>Include</x:v>
      </x:c>
      <x:c r="M491"/>
      <x:c r="N491"/>
    </x:row>
    <x:row r="492">
      <x:c r="A492" t="str">
        <x:v>J McGinley|2026-07-06</x:v>
      </x:c>
      <x:c r="B492" s="888" t="n">
        <x:v>46209</x:v>
      </x:c>
      <x:c r="C492" t="str">
        <x:v>J McGinley</x:v>
      </x:c>
      <x:c r="D492" t="str">
        <x:v>Permanent</x:v>
      </x:c>
      <x:c r="E492" t="str">
        <x:v>Thurrock</x:v>
      </x:c>
      <x:c r="F492" t="str">
        <x:v>Operative Skilled</x:v>
      </x:c>
      <x:c r="G492" t="str">
        <x:v>402483</x:v>
      </x:c>
      <x:c r="H492" t="str">
        <x:v>Accenture UK Ltd</x:v>
      </x:c>
      <x:c r="I492" s="22" t="n">
        <x:v>10.5</x:v>
      </x:c>
      <x:c r="J492" t="str">
        <x:v>Worked</x:v>
      </x:c>
      <x:c r="K492" t="str">
        <x:v>Employee 1063; home branch Thurrock; assigned role Operative Skilled | Deployment branch: Thurrock | Actual role: Operative Skilled | Jobs: 402483 | Customers: Accenture UK Ltd | Actual hours: 10.5; source records: 1</x:v>
      </x:c>
      <x:c r="L492" t="str">
        <x:v>Include</x:v>
      </x:c>
      <x:c r="M492"/>
      <x:c r="N492"/>
    </x:row>
    <x:row r="493">
      <x:c r="A493" t="str">
        <x:v>J McGinley|2026-07-07</x:v>
      </x:c>
      <x:c r="B493" s="888" t="n">
        <x:v>46210</x:v>
      </x:c>
      <x:c r="C493" t="str">
        <x:v>J McGinley</x:v>
      </x:c>
      <x:c r="D493" t="str">
        <x:v>Permanent</x:v>
      </x:c>
      <x:c r="E493" t="str">
        <x:v>Thurrock</x:v>
      </x:c>
      <x:c r="F493" t="str">
        <x:v>Operative Skilled</x:v>
      </x:c>
      <x:c r="G493" t="str">
        <x:v>402483</x:v>
      </x:c>
      <x:c r="H493" t="str">
        <x:v>Accenture UK Ltd</x:v>
      </x:c>
      <x:c r="I493" s="22" t="n">
        <x:v>10.5</x:v>
      </x:c>
      <x:c r="J493" t="str">
        <x:v>Worked</x:v>
      </x:c>
      <x:c r="K493" t="str">
        <x:v>Employee 1063; home branch Thurrock; assigned role Operative Skilled | Deployment branch: Thurrock | Actual role: Operative Skilled | Jobs: 402483 | Customers: Accenture UK Ltd | Actual hours: 10.5; source records: 1</x:v>
      </x:c>
      <x:c r="L493" t="str">
        <x:v>Include</x:v>
      </x:c>
      <x:c r="M493"/>
      <x:c r="N493"/>
    </x:row>
    <x:row r="494">
      <x:c r="A494" t="str">
        <x:v>J McGinley|2026-07-08</x:v>
      </x:c>
      <x:c r="B494" s="888" t="n">
        <x:v>46211</x:v>
      </x:c>
      <x:c r="C494" t="str">
        <x:v>J McGinley</x:v>
      </x:c>
      <x:c r="D494" t="str">
        <x:v>Permanent</x:v>
      </x:c>
      <x:c r="E494" t="str">
        <x:v>Thurrock</x:v>
      </x:c>
      <x:c r="F494" t="str">
        <x:v>Operative Skilled</x:v>
      </x:c>
      <x:c r="G494" t="str">
        <x:v>402483</x:v>
      </x:c>
      <x:c r="H494" t="str">
        <x:v>Accenture UK Ltd</x:v>
      </x:c>
      <x:c r="I494" s="22" t="n">
        <x:v>10.5</x:v>
      </x:c>
      <x:c r="J494" t="str">
        <x:v>Worked</x:v>
      </x:c>
      <x:c r="K494" t="str">
        <x:v>Employee 1063; home branch Thurrock; assigned role Operative Skilled | Deployment branch: Thurrock | Actual role: Operative Skilled | Jobs: 402483 | Customers: Accenture UK Ltd | Actual hours: 10.5; source records: 1</x:v>
      </x:c>
      <x:c r="L494" t="str">
        <x:v>Include</x:v>
      </x:c>
      <x:c r="M494"/>
      <x:c r="N494"/>
    </x:row>
    <x:row r="495">
      <x:c r="A495" t="str">
        <x:v>J McGinley|2026-07-09</x:v>
      </x:c>
      <x:c r="B495" s="888" t="n">
        <x:v>46212</x:v>
      </x:c>
      <x:c r="C495" t="str">
        <x:v>J McGinley</x:v>
      </x:c>
      <x:c r="D495" t="str">
        <x:v>Permanent</x:v>
      </x:c>
      <x:c r="E495" t="str">
        <x:v>Thurrock</x:v>
      </x:c>
      <x:c r="F495" t="str">
        <x:v>Operative Skilled</x:v>
      </x:c>
      <x:c r="G495" t="str">
        <x:v>402483</x:v>
      </x:c>
      <x:c r="H495" t="str">
        <x:v>Accenture UK Ltd</x:v>
      </x:c>
      <x:c r="I495" s="22" t="n">
        <x:v>10.5</x:v>
      </x:c>
      <x:c r="J495" t="str">
        <x:v>Worked</x:v>
      </x:c>
      <x:c r="K495" t="str">
        <x:v>Employee 1063; home branch Thurrock; assigned role Operative Skilled | Deployment branch: Thurrock | Actual role: Operative Skilled | Jobs: 402483 | Customers: Accenture UK Ltd | Actual hours: 10.5; source records: 1</x:v>
      </x:c>
      <x:c r="L495" t="str">
        <x:v>Include</x:v>
      </x:c>
      <x:c r="M495"/>
      <x:c r="N495"/>
    </x:row>
    <x:row r="496">
      <x:c r="A496" t="str">
        <x:v>J McGinley|2026-07-10</x:v>
      </x:c>
      <x:c r="B496" s="888" t="n">
        <x:v>46213</x:v>
      </x:c>
      <x:c r="C496" t="str">
        <x:v>J McGinley</x:v>
      </x:c>
      <x:c r="D496" t="str">
        <x:v>Permanent</x:v>
      </x:c>
      <x:c r="E496" t="str">
        <x:v>Thurrock</x:v>
      </x:c>
      <x:c r="F496" t="str">
        <x:v>Operative Skilled</x:v>
      </x:c>
      <x:c r="G496" t="str">
        <x:v>402483</x:v>
      </x:c>
      <x:c r="H496" t="str">
        <x:v>Accenture UK Ltd</x:v>
      </x:c>
      <x:c r="I496" s="22" t="n">
        <x:v>10.5</x:v>
      </x:c>
      <x:c r="J496" t="str">
        <x:v>Worked</x:v>
      </x:c>
      <x:c r="K496" t="str">
        <x:v>Employee 1063; home branch Thurrock; assigned role Operative Skilled | Deployment branch: Thurrock | Actual role: Operative Skilled | Jobs: 402483 | Customers: Accenture UK Ltd | Actual hours: 10.5; source records: 1</x:v>
      </x:c>
      <x:c r="L496" t="str">
        <x:v>Include</x:v>
      </x:c>
      <x:c r="M496"/>
      <x:c r="N496"/>
    </x:row>
    <x:row r="497">
      <x:c r="A497" t="str">
        <x:v>J McGinley|2026-07-13</x:v>
      </x:c>
      <x:c r="B497" s="888" t="n">
        <x:v>46216</x:v>
      </x:c>
      <x:c r="C497" t="str">
        <x:v>J McGinley</x:v>
      </x:c>
      <x:c r="D497" t="str">
        <x:v>Permanent</x:v>
      </x:c>
      <x:c r="E497" t="str">
        <x:v>Thurrock</x:v>
      </x:c>
      <x:c r="F497" t="str">
        <x:v>Operative Skilled</x:v>
      </x:c>
      <x:c r="G497" t="str">
        <x:v>402483</x:v>
      </x:c>
      <x:c r="H497" t="str">
        <x:v>Accenture UK Ltd</x:v>
      </x:c>
      <x:c r="I497" s="22" t="n">
        <x:v>10.5</x:v>
      </x:c>
      <x:c r="J497" t="str">
        <x:v>Worked</x:v>
      </x:c>
      <x:c r="K497" t="str">
        <x:v>Employee 1063; home branch Thurrock; assigned role Operative Skilled | Deployment branch: Thurrock | Actual role: Operative Skilled | Jobs: 402483 | Customers: Accenture UK Ltd | Actual hours: 10.5; source records: 1</x:v>
      </x:c>
      <x:c r="L497" t="str">
        <x:v>Include</x:v>
      </x:c>
      <x:c r="M497"/>
      <x:c r="N497"/>
    </x:row>
    <x:row r="498">
      <x:c r="A498" t="str">
        <x:v>J McGinley|2026-07-14</x:v>
      </x:c>
      <x:c r="B498" s="888" t="n">
        <x:v>46217</x:v>
      </x:c>
      <x:c r="C498" t="str">
        <x:v>J McGinley</x:v>
      </x:c>
      <x:c r="D498" t="str">
        <x:v>Permanent</x:v>
      </x:c>
      <x:c r="E498" t="str">
        <x:v>Thurrock</x:v>
      </x:c>
      <x:c r="F498" t="str">
        <x:v>Operative Skilled</x:v>
      </x:c>
      <x:c r="G498" t="str">
        <x:v>402483</x:v>
      </x:c>
      <x:c r="H498" t="str">
        <x:v>Accenture UK Ltd</x:v>
      </x:c>
      <x:c r="I498" s="22" t="n">
        <x:v>10.5</x:v>
      </x:c>
      <x:c r="J498" t="str">
        <x:v>Worked</x:v>
      </x:c>
      <x:c r="K498" t="str">
        <x:v>Employee 1063; home branch Thurrock; assigned role Operative Skilled | Deployment branch: Thurrock | Actual role: Operative Skilled | Jobs: 402483 | Customers: Accenture UK Ltd | Actual hours: 10.5; source records: 1</x:v>
      </x:c>
      <x:c r="L498" t="str">
        <x:v>Include</x:v>
      </x:c>
      <x:c r="M498"/>
      <x:c r="N498"/>
    </x:row>
    <x:row r="499">
      <x:c r="A499" t="str">
        <x:v>J McGinley|2026-07-15</x:v>
      </x:c>
      <x:c r="B499" s="888" t="n">
        <x:v>46218</x:v>
      </x:c>
      <x:c r="C499" t="str">
        <x:v>J McGinley</x:v>
      </x:c>
      <x:c r="D499" t="str">
        <x:v>Permanent</x:v>
      </x:c>
      <x:c r="E499" t="str">
        <x:v>Thurrock</x:v>
      </x:c>
      <x:c r="F499" t="str">
        <x:v>Operative Skilled</x:v>
      </x:c>
      <x:c r="G499" t="str">
        <x:v>402483</x:v>
      </x:c>
      <x:c r="H499" t="str">
        <x:v>Accenture UK Ltd</x:v>
      </x:c>
      <x:c r="I499" s="22" t="n">
        <x:v>10.5</x:v>
      </x:c>
      <x:c r="J499" t="str">
        <x:v>Worked</x:v>
      </x:c>
      <x:c r="K499" t="str">
        <x:v>Employee 1063; home branch Thurrock; assigned role Operative Skilled | Deployment branch: Thurrock | Actual role: Operative Skilled | Jobs: 402483 | Customers: Accenture UK Ltd | Actual hours: 10.5; source records: 1</x:v>
      </x:c>
      <x:c r="L499" t="str">
        <x:v>Include</x:v>
      </x:c>
      <x:c r="M499"/>
      <x:c r="N499"/>
    </x:row>
    <x:row r="500">
      <x:c r="A500" t="str">
        <x:v>J McGinley|2026-07-16</x:v>
      </x:c>
      <x:c r="B500" s="888" t="n">
        <x:v>46219</x:v>
      </x:c>
      <x:c r="C500" t="str">
        <x:v>J McGinley</x:v>
      </x:c>
      <x:c r="D500" t="str">
        <x:v>Permanent</x:v>
      </x:c>
      <x:c r="E500" t="str">
        <x:v>Thurrock</x:v>
      </x:c>
      <x:c r="F500" t="str">
        <x:v>Operative Skilled</x:v>
      </x:c>
      <x:c r="G500" t="str">
        <x:v>402483</x:v>
      </x:c>
      <x:c r="H500" t="str">
        <x:v>Accenture UK Ltd</x:v>
      </x:c>
      <x:c r="I500" s="22" t="n">
        <x:v>10.5</x:v>
      </x:c>
      <x:c r="J500" t="str">
        <x:v>Worked</x:v>
      </x:c>
      <x:c r="K500" t="str">
        <x:v>Employee 1063; home branch Thurrock; assigned role Operative Skilled | Deployment branch: Thurrock | Actual role: Operative Skilled | Jobs: 402483 | Customers: Accenture UK Ltd | Actual hours: 10.5; source records: 1</x:v>
      </x:c>
      <x:c r="L500" t="str">
        <x:v>Include</x:v>
      </x:c>
      <x:c r="M500"/>
      <x:c r="N500"/>
    </x:row>
    <x:row r="501">
      <x:c r="A501" t="str">
        <x:v>J Samuels|2026-07-01</x:v>
      </x:c>
      <x:c r="B501" s="888" t="n">
        <x:v>46204</x:v>
      </x:c>
      <x:c r="C501" t="str">
        <x:v>J Samuels</x:v>
      </x:c>
      <x:c r="D501" t="str">
        <x:v>Permanent</x:v>
      </x:c>
      <x:c r="E501" t="str">
        <x:v>Croydon</x:v>
      </x:c>
      <x:c r="F501" t="str">
        <x:v>Operative Skilled</x:v>
      </x:c>
      <x:c r="G501" t="str">
        <x:v>402809</x:v>
      </x:c>
      <x:c r="H501" t="str">
        <x:v>Dyerecylce (ICL South Kensington)</x:v>
      </x:c>
      <x:c r="I501" s="22" t="n">
        <x:v>8</x:v>
      </x:c>
      <x:c r="J501" t="str">
        <x:v>Worked</x:v>
      </x:c>
      <x:c r="K501" t="str">
        <x:v>Employee 103743; home branch Croydon; assigned role Operative Skilled | Deployment branch: Croydon | Actual role: Operative Porter | Jobs: 402809 | Customers: Dyerecylce (ICL South Kensington) | Actual hours: 8.0; source records: 1</x:v>
      </x:c>
      <x:c r="L501" t="str">
        <x:v>Include</x:v>
      </x:c>
      <x:c r="M501"/>
      <x:c r="N501"/>
    </x:row>
    <x:row r="502">
      <x:c r="A502" t="str">
        <x:v>J Samuels|2026-07-03</x:v>
      </x:c>
      <x:c r="B502" s="888" t="n">
        <x:v>46206</x:v>
      </x:c>
      <x:c r="C502" t="str">
        <x:v>J Samuels</x:v>
      </x:c>
      <x:c r="D502" t="str">
        <x:v>Permanent</x:v>
      </x:c>
      <x:c r="E502" t="str">
        <x:v>Croydon</x:v>
      </x:c>
      <x:c r="F502" t="str">
        <x:v>Operative Skilled</x:v>
      </x:c>
      <x:c r="G502" t="str">
        <x:v>400111</x:v>
      </x:c>
      <x:c r="H502" t="str">
        <x:v>Bromley Central Library</x:v>
      </x:c>
      <x:c r="I502" s="22" t="n">
        <x:v>6.5</x:v>
      </x:c>
      <x:c r="J502" t="str">
        <x:v>Worked</x:v>
      </x:c>
      <x:c r="K502" t="str">
        <x:v>Employee 103743; home branch Croydon; assigned role Operative Skilled | Deployment branch: Croydon | Actual role: Operative Skilled | Jobs: 400111 | Customers: Bromley Central Library | Actual hours: 6.5; source records: 1</x:v>
      </x:c>
      <x:c r="L502" t="str">
        <x:v>Include</x:v>
      </x:c>
      <x:c r="M502"/>
      <x:c r="N502"/>
    </x:row>
    <x:row r="503">
      <x:c r="A503" t="str">
        <x:v>J Samuels|2026-07-06</x:v>
      </x:c>
      <x:c r="B503" s="888" t="n">
        <x:v>46209</x:v>
      </x:c>
      <x:c r="C503" t="str">
        <x:v>J Samuels</x:v>
      </x:c>
      <x:c r="D503" t="str">
        <x:v>Permanent</x:v>
      </x:c>
      <x:c r="E503" t="str">
        <x:v>Croydon</x:v>
      </x:c>
      <x:c r="F503" t="str">
        <x:v>Operative Skilled</x:v>
      </x:c>
      <x:c r="G503" t="str">
        <x:v>400111</x:v>
      </x:c>
      <x:c r="H503" t="str">
        <x:v>Bromley Central Library</x:v>
      </x:c>
      <x:c r="I503" s="22" t="n">
        <x:v>9</x:v>
      </x:c>
      <x:c r="J503" t="str">
        <x:v>Worked</x:v>
      </x:c>
      <x:c r="K503" t="str">
        <x:v>Employee 103743; home branch Croydon; assigned role Operative Skilled | Deployment branch: Croydon | Actual role: Operative Skilled | Jobs: 400111 | Customers: Bromley Central Library | Actual hours: 9.0; source records: 1</x:v>
      </x:c>
      <x:c r="L503" t="str">
        <x:v>Include</x:v>
      </x:c>
      <x:c r="M503"/>
      <x:c r="N503"/>
    </x:row>
    <x:row r="504">
      <x:c r="A504" t="str">
        <x:v>J Samuels|2026-07-07</x:v>
      </x:c>
      <x:c r="B504" s="888" t="n">
        <x:v>46210</x:v>
      </x:c>
      <x:c r="C504" t="str">
        <x:v>J Samuels</x:v>
      </x:c>
      <x:c r="D504" t="str">
        <x:v>Permanent</x:v>
      </x:c>
      <x:c r="E504" t="str">
        <x:v>Croydon</x:v>
      </x:c>
      <x:c r="F504" t="str">
        <x:v>Operative Skilled</x:v>
      </x:c>
      <x:c r="G504" t="str">
        <x:v>400111</x:v>
      </x:c>
      <x:c r="H504" t="str">
        <x:v>Bromley Central Library</x:v>
      </x:c>
      <x:c r="I504" s="22" t="n">
        <x:v>6.5</x:v>
      </x:c>
      <x:c r="J504" t="str">
        <x:v>Worked</x:v>
      </x:c>
      <x:c r="K504" t="str">
        <x:v>Employee 103743; home branch Croydon; assigned role Operative Skilled | Deployment branch: Croydon | Actual role: Operative Skilled | Jobs: 400111 | Customers: Bromley Central Library | Actual hours: 6.5; source records: 1</x:v>
      </x:c>
      <x:c r="L504" t="str">
        <x:v>Include</x:v>
      </x:c>
      <x:c r="M504"/>
      <x:c r="N504"/>
    </x:row>
    <x:row r="505">
      <x:c r="A505" t="str">
        <x:v>J Samuels|2026-07-08</x:v>
      </x:c>
      <x:c r="B505" s="888" t="n">
        <x:v>46211</x:v>
      </x:c>
      <x:c r="C505" t="str">
        <x:v>J Samuels</x:v>
      </x:c>
      <x:c r="D505" t="str">
        <x:v>Permanent</x:v>
      </x:c>
      <x:c r="E505" t="str">
        <x:v>Croydon</x:v>
      </x:c>
      <x:c r="F505" t="str">
        <x:v>Operative Skilled</x:v>
      </x:c>
      <x:c r="G505" t="str">
        <x:v>400111</x:v>
      </x:c>
      <x:c r="H505" t="str">
        <x:v>Bromley Central Library</x:v>
      </x:c>
      <x:c r="I505" s="22" t="n">
        <x:v>6</x:v>
      </x:c>
      <x:c r="J505" t="str">
        <x:v>Worked</x:v>
      </x:c>
      <x:c r="K505" t="str">
        <x:v>Employee 103743; home branch Croydon; assigned role Operative Skilled | Deployment branch: Croydon | Actual role: Operative Skilled | Jobs: 400111 | Customers: Bromley Central Library | Actual hours: 6.0; source records: 1</x:v>
      </x:c>
      <x:c r="L505" t="str">
        <x:v>Include</x:v>
      </x:c>
      <x:c r="M505"/>
      <x:c r="N505"/>
    </x:row>
    <x:row r="506">
      <x:c r="A506" t="str">
        <x:v>J Samuels|2026-07-09</x:v>
      </x:c>
      <x:c r="B506" s="888" t="n">
        <x:v>46212</x:v>
      </x:c>
      <x:c r="C506" t="str">
        <x:v>J Samuels</x:v>
      </x:c>
      <x:c r="D506" t="str">
        <x:v>Permanent</x:v>
      </x:c>
      <x:c r="E506" t="str">
        <x:v>Croydon</x:v>
      </x:c>
      <x:c r="F506" t="str">
        <x:v>Operative Skilled</x:v>
      </x:c>
      <x:c r="G506" t="str">
        <x:v>400111</x:v>
      </x:c>
      <x:c r="H506" t="str">
        <x:v>Bromley Central Library</x:v>
      </x:c>
      <x:c r="I506" s="22" t="n">
        <x:v>8</x:v>
      </x:c>
      <x:c r="J506" t="str">
        <x:v>Worked</x:v>
      </x:c>
      <x:c r="K506" t="str">
        <x:v>Employee 103743; home branch Croydon; assigned role Operative Skilled | Deployment branch: Croydon | Actual role: Operative Skilled | Jobs: 400111 | Customers: Bromley Central Library | Actual hours: 8.0; source records: 1</x:v>
      </x:c>
      <x:c r="L506" t="str">
        <x:v>Include</x:v>
      </x:c>
      <x:c r="M506"/>
      <x:c r="N506"/>
    </x:row>
    <x:row r="507">
      <x:c r="A507" t="str">
        <x:v>J Samuels|2026-07-13</x:v>
      </x:c>
      <x:c r="B507" s="888" t="n">
        <x:v>46216</x:v>
      </x:c>
      <x:c r="C507" t="str">
        <x:v>J Samuels</x:v>
      </x:c>
      <x:c r="D507" t="str">
        <x:v>Permanent</x:v>
      </x:c>
      <x:c r="E507" t="str">
        <x:v>Croydon</x:v>
      </x:c>
      <x:c r="F507" t="str">
        <x:v>Operative Skilled</x:v>
      </x:c>
      <x:c r="G507" t="str">
        <x:v>400111</x:v>
      </x:c>
      <x:c r="H507" t="str">
        <x:v>Bromley Central Library</x:v>
      </x:c>
      <x:c r="I507" s="22" t="n">
        <x:v>6</x:v>
      </x:c>
      <x:c r="J507" t="str">
        <x:v>Worked</x:v>
      </x:c>
      <x:c r="K507" t="str">
        <x:v>Employee 103743; home branch Croydon; assigned role Operative Skilled | Deployment branch: Croydon | Actual role: Operative Skilled | Jobs: 400111 | Customers: Bromley Central Library | Actual hours: 6.0; source records: 1</x:v>
      </x:c>
      <x:c r="L507" t="str">
        <x:v>Include</x:v>
      </x:c>
      <x:c r="M507"/>
      <x:c r="N507"/>
    </x:row>
    <x:row r="508">
      <x:c r="A508" t="str">
        <x:v>J Samuels|2026-07-14</x:v>
      </x:c>
      <x:c r="B508" s="888" t="n">
        <x:v>46217</x:v>
      </x:c>
      <x:c r="C508" t="str">
        <x:v>J Samuels</x:v>
      </x:c>
      <x:c r="D508" t="str">
        <x:v>Permanent</x:v>
      </x:c>
      <x:c r="E508" t="str">
        <x:v>Croydon</x:v>
      </x:c>
      <x:c r="F508" t="str">
        <x:v>Operative Skilled</x:v>
      </x:c>
      <x:c r="G508" t="str">
        <x:v>400111</x:v>
      </x:c>
      <x:c r="H508" t="str">
        <x:v>Bromley Central Library</x:v>
      </x:c>
      <x:c r="I508" s="22" t="n">
        <x:v>7.5</x:v>
      </x:c>
      <x:c r="J508" t="str">
        <x:v>Worked</x:v>
      </x:c>
      <x:c r="K508" t="str">
        <x:v>Employee 103743; home branch Croydon; assigned role Operative Skilled | Deployment branch: Croydon | Actual role: Operative Skilled | Jobs: 400111 | Customers: Bromley Central Library | Actual hours: 7.5; source records: 1</x:v>
      </x:c>
      <x:c r="L508" t="str">
        <x:v>Include</x:v>
      </x:c>
      <x:c r="M508"/>
      <x:c r="N508"/>
    </x:row>
    <x:row r="509">
      <x:c r="A509" t="str">
        <x:v>J Samuels|2026-07-15</x:v>
      </x:c>
      <x:c r="B509" s="888" t="n">
        <x:v>46218</x:v>
      </x:c>
      <x:c r="C509" t="str">
        <x:v>J Samuels</x:v>
      </x:c>
      <x:c r="D509" t="str">
        <x:v>Permanent</x:v>
      </x:c>
      <x:c r="E509" t="str">
        <x:v>Croydon</x:v>
      </x:c>
      <x:c r="F509" t="str">
        <x:v>Operative Skilled</x:v>
      </x:c>
      <x:c r="G509" t="str">
        <x:v>400111</x:v>
      </x:c>
      <x:c r="H509" t="str">
        <x:v>Bromley Central Library</x:v>
      </x:c>
      <x:c r="I509" s="22" t="n">
        <x:v>7.5</x:v>
      </x:c>
      <x:c r="J509" t="str">
        <x:v>Worked</x:v>
      </x:c>
      <x:c r="K509" t="str">
        <x:v>Employee 103743; home branch Croydon; assigned role Operative Skilled | Deployment branch: Croydon | Actual role: Operative Skilled | Jobs: 400111 | Customers: Bromley Central Library | Actual hours: 7.5; source records: 1</x:v>
      </x:c>
      <x:c r="L509" t="str">
        <x:v>Include</x:v>
      </x:c>
      <x:c r="M509"/>
      <x:c r="N509"/>
    </x:row>
    <x:row r="510">
      <x:c r="A510" t="str">
        <x:v>J Stephenson|2026-07-01</x:v>
      </x:c>
      <x:c r="B510" s="888" t="n">
        <x:v>46204</x:v>
      </x:c>
      <x:c r="C510" t="str">
        <x:v>J Stephenson</x:v>
      </x:c>
      <x:c r="D510" t="str">
        <x:v>Permanent</x:v>
      </x:c>
      <x:c r="E510" t="str">
        <x:v>Thurrock</x:v>
      </x:c>
      <x:c r="F510" t="str">
        <x:v>Operative Skilled</x:v>
      </x:c>
      <x:c r="G510" t="str">
        <x:v>401494</x:v>
      </x:c>
      <x:c r="H510" t="str">
        <x:v>Susquehanna International Group (SIG)</x:v>
      </x:c>
      <x:c r="I510" s="22" t="n">
        <x:v>9</x:v>
      </x:c>
      <x:c r="J510" t="str">
        <x:v>Worked</x:v>
      </x:c>
      <x:c r="K510" t="str">
        <x:v>Employee 1569; home branch Thurrock; assigned role Operative Skilled | Deployment branch: Thurrock | Actual role: Operative Skilled | Jobs: 401494 | Customers: Susquehanna International Group (SIG) | Actual hours: 9.0; source records: 1</x:v>
      </x:c>
      <x:c r="L510" t="str">
        <x:v>Include</x:v>
      </x:c>
      <x:c r="M510"/>
      <x:c r="N510"/>
    </x:row>
    <x:row r="511">
      <x:c r="A511" t="str">
        <x:v>J Stephenson|2026-07-02</x:v>
      </x:c>
      <x:c r="B511" s="888" t="n">
        <x:v>46205</x:v>
      </x:c>
      <x:c r="C511" t="str">
        <x:v>J Stephenson</x:v>
      </x:c>
      <x:c r="D511" t="str">
        <x:v>Permanent</x:v>
      </x:c>
      <x:c r="E511" t="str">
        <x:v>Thurrock</x:v>
      </x:c>
      <x:c r="F511" t="str">
        <x:v>Operative Skilled</x:v>
      </x:c>
      <x:c r="G511" t="str">
        <x:v>401175, 401494</x:v>
      </x:c>
      <x:c r="H511" t="str">
        <x:v>Hogan Lovells LLP; Susquehanna International Group (SIG)</x:v>
      </x:c>
      <x:c r="I511" s="22" t="n">
        <x:v>13.75</x:v>
      </x:c>
      <x:c r="J511" t="str">
        <x:v>Worked — 2 records</x:v>
      </x:c>
      <x:c r="K511" t="str">
        <x:v>Employee 1569; home branch Thurrock; assigned role Operative Skilled | Deployment branch: Thurrock | Actual role: Operative Skilled | Jobs: 401175, 401494 | Customers: Hogan Lovells LLP; Susquehanna International Group (SIG) | Actual hours: 13.8; source records: 2</x:v>
      </x:c>
      <x:c r="L511" t="str">
        <x:v>Include</x:v>
      </x:c>
      <x:c r="M511"/>
      <x:c r="N511"/>
    </x:row>
    <x:row r="512">
      <x:c r="A512" t="str">
        <x:v>J Stephenson|2026-07-03</x:v>
      </x:c>
      <x:c r="B512" s="888" t="n">
        <x:v>46206</x:v>
      </x:c>
      <x:c r="C512" t="str">
        <x:v>J Stephenson</x:v>
      </x:c>
      <x:c r="D512" t="str">
        <x:v>Permanent</x:v>
      </x:c>
      <x:c r="E512" t="str">
        <x:v>Thurrock</x:v>
      </x:c>
      <x:c r="F512" t="str">
        <x:v>Operative Skilled</x:v>
      </x:c>
      <x:c r="G512" t="str">
        <x:v>401175</x:v>
      </x:c>
      <x:c r="H512" t="str">
        <x:v>Hogan Lovells LLP</x:v>
      </x:c>
      <x:c r="I512" s="22" t="n">
        <x:v>17</x:v>
      </x:c>
      <x:c r="J512" t="str">
        <x:v>Worked</x:v>
      </x:c>
      <x:c r="K512" t="str">
        <x:v>Employee 1569; home branch Thurrock; assigned role Operative Skilled | Deployment branch: Thurrock | Actual role: Operative Skilled | Jobs: 401175 | Customers: Hogan Lovells LLP | Actual hours: 17.0; source records: 1</x:v>
      </x:c>
      <x:c r="L512" t="str">
        <x:v>Include</x:v>
      </x:c>
      <x:c r="M512"/>
      <x:c r="N512"/>
    </x:row>
    <x:row r="513">
      <x:c r="A513" t="str">
        <x:v>J Stephenson|2026-07-04</x:v>
      </x:c>
      <x:c r="B513" s="888" t="n">
        <x:v>46207</x:v>
      </x:c>
      <x:c r="C513" t="str">
        <x:v>J Stephenson</x:v>
      </x:c>
      <x:c r="D513" t="str">
        <x:v>Permanent</x:v>
      </x:c>
      <x:c r="E513" t="str">
        <x:v>Thurrock</x:v>
      </x:c>
      <x:c r="F513" t="str">
        <x:v>Operative Skilled</x:v>
      </x:c>
      <x:c r="G513" t="str">
        <x:v>401175</x:v>
      </x:c>
      <x:c r="H513" t="str">
        <x:v>Hogan Lovells LLP</x:v>
      </x:c>
      <x:c r="I513" s="22" t="n">
        <x:v>17.5</x:v>
      </x:c>
      <x:c r="J513" t="str">
        <x:v>Worked</x:v>
      </x:c>
      <x:c r="K513" t="str">
        <x:v>Employee 1569; home branch Thurrock; assigned role Operative Skilled | Deployment branch: Thurrock | Actual role: Operative Skilled | Jobs: 401175 | Customers: Hogan Lovells LLP | Actual hours: 17.5; source records: 1</x:v>
      </x:c>
      <x:c r="L513" t="str">
        <x:v>Include</x:v>
      </x:c>
      <x:c r="M513"/>
      <x:c r="N513"/>
    </x:row>
    <x:row r="514">
      <x:c r="A514" t="str">
        <x:v>J Stephenson|2026-07-05</x:v>
      </x:c>
      <x:c r="B514" s="888" t="n">
        <x:v>46208</x:v>
      </x:c>
      <x:c r="C514" t="str">
        <x:v>J Stephenson</x:v>
      </x:c>
      <x:c r="D514" t="str">
        <x:v>Permanent</x:v>
      </x:c>
      <x:c r="E514" t="str">
        <x:v>Thurrock</x:v>
      </x:c>
      <x:c r="F514" t="str">
        <x:v>Operative Skilled</x:v>
      </x:c>
      <x:c r="G514" t="str">
        <x:v>401175</x:v>
      </x:c>
      <x:c r="H514" t="str">
        <x:v>Hogan Lovells LLP</x:v>
      </x:c>
      <x:c r="I514" s="22" t="n">
        <x:v>17</x:v>
      </x:c>
      <x:c r="J514" t="str">
        <x:v>Worked</x:v>
      </x:c>
      <x:c r="K514" t="str">
        <x:v>Employee 1569; home branch Thurrock; assigned role Operative Skilled | Deployment branch: Thurrock | Actual role: Operative Skilled | Jobs: 401175 | Customers: Hogan Lovells LLP | Actual hours: 17.0; source records: 1</x:v>
      </x:c>
      <x:c r="L514" t="str">
        <x:v>Include</x:v>
      </x:c>
      <x:c r="M514"/>
      <x:c r="N514"/>
    </x:row>
    <x:row r="515">
      <x:c r="A515" t="str">
        <x:v>J Stephenson|2026-07-06</x:v>
      </x:c>
      <x:c r="B515" s="888" t="n">
        <x:v>46209</x:v>
      </x:c>
      <x:c r="C515" t="str">
        <x:v>J Stephenson</x:v>
      </x:c>
      <x:c r="D515" t="str">
        <x:v>Permanent</x:v>
      </x:c>
      <x:c r="E515" t="str">
        <x:v>Thurrock</x:v>
      </x:c>
      <x:c r="F515" t="str">
        <x:v>Operative Skilled</x:v>
      </x:c>
      <x:c r="G515" t="str">
        <x:v>401175</x:v>
      </x:c>
      <x:c r="H515" t="str">
        <x:v>Hogan Lovells LLP</x:v>
      </x:c>
      <x:c r="I515" s="22" t="n">
        <x:v>11.5</x:v>
      </x:c>
      <x:c r="J515" t="str">
        <x:v>Worked</x:v>
      </x:c>
      <x:c r="K515" t="str">
        <x:v>Employee 1569; home branch Thurrock; assigned role Operative Skilled | Deployment branch: Thurrock | Actual role: Operative Skilled | Jobs: 401175 | Customers: Hogan Lovells LLP | Actual hours: 11.5; source records: 1</x:v>
      </x:c>
      <x:c r="L515" t="str">
        <x:v>Include</x:v>
      </x:c>
      <x:c r="M515"/>
      <x:c r="N515"/>
    </x:row>
    <x:row r="516">
      <x:c r="A516" t="str">
        <x:v>J Stephenson|2026-07-07</x:v>
      </x:c>
      <x:c r="B516" s="888" t="n">
        <x:v>46210</x:v>
      </x:c>
      <x:c r="C516" t="str">
        <x:v>J Stephenson</x:v>
      </x:c>
      <x:c r="D516" t="str">
        <x:v>Permanent</x:v>
      </x:c>
      <x:c r="E516" t="str">
        <x:v>Thurrock</x:v>
      </x:c>
      <x:c r="F516" t="str">
        <x:v>Operative Skilled</x:v>
      </x:c>
      <x:c r="G516" t="str">
        <x:v>402572</x:v>
      </x:c>
      <x:c r="H516" t="str">
        <x:v>City of London Police</x:v>
      </x:c>
      <x:c r="I516" s="22" t="n">
        <x:v>8</x:v>
      </x:c>
      <x:c r="J516" t="str">
        <x:v>Worked</x:v>
      </x:c>
      <x:c r="K516" t="str">
        <x:v>Employee 1569; home branch Thurrock; assigned role Operative Skilled | Deployment branch: Thurrock | Actual role: Operative Porter | Jobs: 402572 | Customers: City of London Police | Actual hours: 8.0; source records: 1</x:v>
      </x:c>
      <x:c r="L516" t="str">
        <x:v>Include</x:v>
      </x:c>
      <x:c r="M516"/>
      <x:c r="N516"/>
    </x:row>
    <x:row r="517">
      <x:c r="A517" t="str">
        <x:v>J Stephenson|2026-07-08</x:v>
      </x:c>
      <x:c r="B517" s="888" t="n">
        <x:v>46211</x:v>
      </x:c>
      <x:c r="C517" t="str">
        <x:v>J Stephenson</x:v>
      </x:c>
      <x:c r="D517" t="str">
        <x:v>Permanent</x:v>
      </x:c>
      <x:c r="E517" t="str">
        <x:v>Thurrock</x:v>
      </x:c>
      <x:c r="F517" t="str">
        <x:v>Operative Skilled</x:v>
      </x:c>
      <x:c r="G517" t="str">
        <x:v>399620</x:v>
      </x:c>
      <x:c r="H517" t="str">
        <x:v>Accenture UK Ltd</x:v>
      </x:c>
      <x:c r="I517" s="22" t="n">
        <x:v>7</x:v>
      </x:c>
      <x:c r="J517" t="str">
        <x:v>Worked</x:v>
      </x:c>
      <x:c r="K517" t="str">
        <x:v>Employee 1569; home branch Thurrock; assigned role Operative Skilled | Deployment branch: Thurrock | Actual role: Operative Porter | Jobs: 399620 | Customers: Accenture UK Ltd | Actual hours: 7.0; source records: 1</x:v>
      </x:c>
      <x:c r="L517" t="str">
        <x:v>Include</x:v>
      </x:c>
      <x:c r="M517"/>
      <x:c r="N517"/>
    </x:row>
    <x:row r="518">
      <x:c r="A518" t="str">
        <x:v>J Stephenson|2026-07-09</x:v>
      </x:c>
      <x:c r="B518" s="888" t="n">
        <x:v>46212</x:v>
      </x:c>
      <x:c r="C518" t="str">
        <x:v>J Stephenson</x:v>
      </x:c>
      <x:c r="D518" t="str">
        <x:v>Permanent</x:v>
      </x:c>
      <x:c r="E518" t="str">
        <x:v>Thurrock</x:v>
      </x:c>
      <x:c r="F518" t="str">
        <x:v>Operative Skilled</x:v>
      </x:c>
      <x:c r="G518" t="str">
        <x:v>402929</x:v>
      </x:c>
      <x:c r="H518" t="str">
        <x:v>Cadwalader Wickersham &amp; Taft LLP</x:v>
      </x:c>
      <x:c r="I518" s="22" t="n">
        <x:v>7.5</x:v>
      </x:c>
      <x:c r="J518" t="str">
        <x:v>Worked</x:v>
      </x:c>
      <x:c r="K518" t="str">
        <x:v>Employee 1569; home branch Thurrock; assigned role Operative Skilled | Deployment branch: Thurrock | Actual role: Operative Skilled | Jobs: 402929 | Customers: Cadwalader Wickersham &amp; Taft LLP | Actual hours: 7.5; source records: 1</x:v>
      </x:c>
      <x:c r="L518" t="str">
        <x:v>Include</x:v>
      </x:c>
      <x:c r="M518"/>
      <x:c r="N518"/>
    </x:row>
    <x:row r="519">
      <x:c r="A519" t="str">
        <x:v>J Stephenson|2026-07-10</x:v>
      </x:c>
      <x:c r="B519" s="888" t="n">
        <x:v>46213</x:v>
      </x:c>
      <x:c r="C519" t="str">
        <x:v>J Stephenson</x:v>
      </x:c>
      <x:c r="D519" t="str">
        <x:v>Permanent</x:v>
      </x:c>
      <x:c r="E519" t="str">
        <x:v>Thurrock</x:v>
      </x:c>
      <x:c r="F519" t="str">
        <x:v>Operative Skilled</x:v>
      </x:c>
      <x:c r="G519" t="str">
        <x:v>403349</x:v>
      </x:c>
      <x:c r="H519" t="str">
        <x:v>HSBC</x:v>
      </x:c>
      <x:c r="I519" s="22" t="n">
        <x:v>8.5</x:v>
      </x:c>
      <x:c r="J519" t="str">
        <x:v>Worked</x:v>
      </x:c>
      <x:c r="K519" t="str">
        <x:v>Employee 1569; home branch Thurrock; assigned role Operative Skilled | Deployment branch: Thurrock | Actual role: Operative Skilled | Jobs: 403349 | Customers: HSBC | Actual hours: 8.5; source records: 1</x:v>
      </x:c>
      <x:c r="L519" t="str">
        <x:v>Include</x:v>
      </x:c>
      <x:c r="M519"/>
      <x:c r="N519"/>
    </x:row>
    <x:row r="520">
      <x:c r="A520" t="str">
        <x:v>J Stephenson|2026-07-13</x:v>
      </x:c>
      <x:c r="B520" s="888" t="n">
        <x:v>46216</x:v>
      </x:c>
      <x:c r="C520" t="str">
        <x:v>J Stephenson</x:v>
      </x:c>
      <x:c r="D520" t="str">
        <x:v>Permanent</x:v>
      </x:c>
      <x:c r="E520" t="str">
        <x:v>Thurrock</x:v>
      </x:c>
      <x:c r="F520" t="str">
        <x:v>Operative Skilled</x:v>
      </x:c>
      <x:c r="G520" t="str">
        <x:v>403384</x:v>
      </x:c>
      <x:c r="H520" t="str">
        <x:v>London Metropolitan University</x:v>
      </x:c>
      <x:c r="I520" s="22" t="n">
        <x:v>8.5</x:v>
      </x:c>
      <x:c r="J520" t="str">
        <x:v>Worked</x:v>
      </x:c>
      <x:c r="K520" t="str">
        <x:v>Employee 1569; home branch Thurrock; assigned role Operative Skilled | Deployment branch: Thurrock | Actual role: Operative Skilled | Jobs: 403384 | Customers: London Metropolitan University | Actual hours: 8.5; source records: 1</x:v>
      </x:c>
      <x:c r="L520" t="str">
        <x:v>Include</x:v>
      </x:c>
      <x:c r="M520"/>
      <x:c r="N520"/>
    </x:row>
    <x:row r="521">
      <x:c r="A521" t="str">
        <x:v>J Stephenson|2026-07-14</x:v>
      </x:c>
      <x:c r="B521" s="888" t="n">
        <x:v>46217</x:v>
      </x:c>
      <x:c r="C521" t="str">
        <x:v>J Stephenson</x:v>
      </x:c>
      <x:c r="D521" t="str">
        <x:v>Permanent</x:v>
      </x:c>
      <x:c r="E521" t="str">
        <x:v>Thurrock</x:v>
      </x:c>
      <x:c r="F521" t="str">
        <x:v>Operative Skilled</x:v>
      </x:c>
      <x:c r="G521" t="str">
        <x:v>403375</x:v>
      </x:c>
      <x:c r="H521" t="str">
        <x:v>Apple Europe Ltd</x:v>
      </x:c>
      <x:c r="I521" s="22" t="n">
        <x:v>6.5</x:v>
      </x:c>
      <x:c r="J521" t="str">
        <x:v>Worked</x:v>
      </x:c>
      <x:c r="K521" t="str">
        <x:v>Employee 1569; home branch Thurrock; assigned role Operative Skilled | Deployment branch: Thurrock | Actual role: Operative Porter | Jobs: 403375 | Customers: Apple Europe Ltd | Actual hours: 6.5; source records: 1</x:v>
      </x:c>
      <x:c r="L521" t="str">
        <x:v>Include</x:v>
      </x:c>
      <x:c r="M521"/>
      <x:c r="N521"/>
    </x:row>
    <x:row r="522">
      <x:c r="A522" t="str">
        <x:v>J Stephenson|2026-07-15</x:v>
      </x:c>
      <x:c r="B522" s="888" t="n">
        <x:v>46218</x:v>
      </x:c>
      <x:c r="C522" t="str">
        <x:v>J Stephenson</x:v>
      </x:c>
      <x:c r="D522" t="str">
        <x:v>Permanent</x:v>
      </x:c>
      <x:c r="E522" t="str">
        <x:v>Thurrock</x:v>
      </x:c>
      <x:c r="F522" t="str">
        <x:v>Operative Skilled</x:v>
      </x:c>
      <x:c r="G522" t="str">
        <x:v>402483</x:v>
      </x:c>
      <x:c r="H522" t="str">
        <x:v>Accenture UK Ltd</x:v>
      </x:c>
      <x:c r="I522" s="22" t="n">
        <x:v>8.5</x:v>
      </x:c>
      <x:c r="J522" t="str">
        <x:v>Worked</x:v>
      </x:c>
      <x:c r="K522" t="str">
        <x:v>Employee 1569; home branch Thurrock; assigned role Operative Skilled | Deployment branch: Thurrock | Actual role: Operative Porter | Jobs: 402483 | Customers: Accenture UK Ltd | Actual hours: 8.5; source records: 1</x:v>
      </x:c>
      <x:c r="L522" t="str">
        <x:v>Include</x:v>
      </x:c>
      <x:c r="M522"/>
      <x:c r="N522"/>
    </x:row>
    <x:row r="523">
      <x:c r="A523" t="str">
        <x:v>J Stephenson|2026-07-16</x:v>
      </x:c>
      <x:c r="B523" s="888" t="n">
        <x:v>46219</x:v>
      </x:c>
      <x:c r="C523" t="str">
        <x:v>J Stephenson</x:v>
      </x:c>
      <x:c r="D523" t="str">
        <x:v>Permanent</x:v>
      </x:c>
      <x:c r="E523" t="str">
        <x:v>Thurrock</x:v>
      </x:c>
      <x:c r="F523" t="str">
        <x:v>Operative Skilled</x:v>
      </x:c>
      <x:c r="G523" t="str">
        <x:v>403418</x:v>
      </x:c>
      <x:c r="H523" t="str">
        <x:v>RWE</x:v>
      </x:c>
      <x:c r="I523" s="22" t="n">
        <x:v>8.5</x:v>
      </x:c>
      <x:c r="J523" t="str">
        <x:v>Worked</x:v>
      </x:c>
      <x:c r="K523" t="str">
        <x:v>Employee 1569; home branch Thurrock; assigned role Operative Skilled | Deployment branch: Thurrock | Actual role: Operative Skilled | Jobs: 403418 | Customers: RWE | Actual hours: 8.5; source records: 1</x:v>
      </x:c>
      <x:c r="L523" t="str">
        <x:v>Include</x:v>
      </x:c>
      <x:c r="M523"/>
      <x:c r="N523"/>
    </x:row>
    <x:row r="524">
      <x:c r="A524" t="str">
        <x:v>J. Richardson|2026-07-01</x:v>
      </x:c>
      <x:c r="B524" s="888" t="n">
        <x:v>46204</x:v>
      </x:c>
      <x:c r="C524" t="str">
        <x:v>J. Richardson</x:v>
      </x:c>
      <x:c r="D524" t="str">
        <x:v>Permanent</x:v>
      </x:c>
      <x:c r="E524" t="str">
        <x:v>Thurrock</x:v>
      </x:c>
      <x:c r="F524" t="str">
        <x:v>Operative Porter</x:v>
      </x:c>
      <x:c r="G524" t="str">
        <x:v>397246</x:v>
      </x:c>
      <x:c r="H524" t="str">
        <x:v>Ministry of Defence</x:v>
      </x:c>
      <x:c r="I524" s="22" t="n">
        <x:v>8.5</x:v>
      </x:c>
      <x:c r="J524" t="str">
        <x:v>Worked</x:v>
      </x:c>
      <x:c r="K524" t="str">
        <x:v>Employee 1373; home branch Thurrock; assigned role Operative Porter | Deployment branch: Thurrock | Actual role: Operative Porter | Jobs: 397246 | Customers: Ministry of Defence | Actual hours: 8.5; source records: 1</x:v>
      </x:c>
      <x:c r="L524" t="str">
        <x:v>Include</x:v>
      </x:c>
      <x:c r="M524"/>
      <x:c r="N524"/>
    </x:row>
    <x:row r="525">
      <x:c r="A525" t="str">
        <x:v>J. Richardson|2026-07-02</x:v>
      </x:c>
      <x:c r="B525" s="888" t="n">
        <x:v>46205</x:v>
      </x:c>
      <x:c r="C525" t="str">
        <x:v>J. Richardson</x:v>
      </x:c>
      <x:c r="D525" t="str">
        <x:v>Permanent</x:v>
      </x:c>
      <x:c r="E525" t="str">
        <x:v>Thurrock</x:v>
      </x:c>
      <x:c r="F525" t="str">
        <x:v>Operative Porter</x:v>
      </x:c>
      <x:c r="G525" t="str">
        <x:v>397246</x:v>
      </x:c>
      <x:c r="H525" t="str">
        <x:v>Ministry of Defence</x:v>
      </x:c>
      <x:c r="I525" s="22" t="n">
        <x:v>8.5</x:v>
      </x:c>
      <x:c r="J525" t="str">
        <x:v>Worked</x:v>
      </x:c>
      <x:c r="K525" t="str">
        <x:v>Employee 1373; home branch Thurrock; assigned role Operative Porter | Deployment branch: Thurrock | Actual role: Operative Porter | Jobs: 397246 | Customers: Ministry of Defence | Actual hours: 8.5; source records: 1</x:v>
      </x:c>
      <x:c r="L525" t="str">
        <x:v>Include</x:v>
      </x:c>
      <x:c r="M525"/>
      <x:c r="N525"/>
    </x:row>
    <x:row r="526">
      <x:c r="A526" t="str">
        <x:v>J. Richardson|2026-07-04</x:v>
      </x:c>
      <x:c r="B526" s="888" t="n">
        <x:v>46207</x:v>
      </x:c>
      <x:c r="C526" t="str">
        <x:v>J. Richardson</x:v>
      </x:c>
      <x:c r="D526" t="str">
        <x:v>Permanent</x:v>
      </x:c>
      <x:c r="E526" t="str">
        <x:v>Thurrock</x:v>
      </x:c>
      <x:c r="F526" t="str">
        <x:v>Operative Porter</x:v>
      </x:c>
      <x:c r="G526" t="str">
        <x:v>403160</x:v>
      </x:c>
      <x:c r="H526" t="str">
        <x:v>BNP Paribas Limited</x:v>
      </x:c>
      <x:c r="I526" s="22" t="n">
        <x:v>10.5</x:v>
      </x:c>
      <x:c r="J526" t="str">
        <x:v>Worked</x:v>
      </x:c>
      <x:c r="K526" t="str">
        <x:v>Employee 1373; home branch Thurrock; assigned role Operative Porter | Deployment branch: Thurrock | Actual role: Operative Porter | Jobs: 403160 | Customers: BNP Paribas Limited | Actual hours: 10.5; source records: 1</x:v>
      </x:c>
      <x:c r="L526" t="str">
        <x:v>Include</x:v>
      </x:c>
      <x:c r="M526"/>
      <x:c r="N526"/>
    </x:row>
    <x:row r="527">
      <x:c r="A527" t="str">
        <x:v>J. Richardson|2026-07-13</x:v>
      </x:c>
      <x:c r="B527" s="888" t="n">
        <x:v>46216</x:v>
      </x:c>
      <x:c r="C527" t="str">
        <x:v>J. Richardson</x:v>
      </x:c>
      <x:c r="D527" t="str">
        <x:v>Permanent</x:v>
      </x:c>
      <x:c r="E527" t="str">
        <x:v>Thurrock</x:v>
      </x:c>
      <x:c r="F527" t="str">
        <x:v>Operative Porter</x:v>
      </x:c>
      <x:c r="G527" t="str">
        <x:v>400033</x:v>
      </x:c>
      <x:c r="H527" t="str">
        <x:v>Ministry of Defence</x:v>
      </x:c>
      <x:c r="I527" s="22" t="n">
        <x:v>15</x:v>
      </x:c>
      <x:c r="J527" t="str">
        <x:v>Worked</x:v>
      </x:c>
      <x:c r="K527" t="str">
        <x:v>Employee 1373; home branch Thurrock; assigned role Operative Porter | Deployment branch: Thurrock | Actual role: Operative Porter | Jobs: 400033 | Customers: Ministry of Defence | Actual hours: 15.0; source records: 1</x:v>
      </x:c>
      <x:c r="L527" t="str">
        <x:v>Include</x:v>
      </x:c>
      <x:c r="M527"/>
      <x:c r="N527"/>
    </x:row>
    <x:row r="528">
      <x:c r="A528" t="str">
        <x:v>J. Richardson|2026-07-14</x:v>
      </x:c>
      <x:c r="B528" s="888" t="n">
        <x:v>46217</x:v>
      </x:c>
      <x:c r="C528" t="str">
        <x:v>J. Richardson</x:v>
      </x:c>
      <x:c r="D528" t="str">
        <x:v>Permanent</x:v>
      </x:c>
      <x:c r="E528" t="str">
        <x:v>Thurrock</x:v>
      </x:c>
      <x:c r="F528" t="str">
        <x:v>Operative Porter</x:v>
      </x:c>
      <x:c r="G528" t="str">
        <x:v>400033</x:v>
      </x:c>
      <x:c r="H528" t="str">
        <x:v>Ministry of Defence</x:v>
      </x:c>
      <x:c r="I528" s="22" t="n">
        <x:v>16.5</x:v>
      </x:c>
      <x:c r="J528" t="str">
        <x:v>Worked — 2 records</x:v>
      </x:c>
      <x:c r="K528" t="str">
        <x:v>Employee 1373; home branch Thurrock; assigned role Operative Porter | Deployment branch: Thurrock | Actual role: Operative Porter, Operative Skilled | Jobs: 400033 | Customers: Ministry of Defence | Actual hours: 16.5; source records: 2</x:v>
      </x:c>
      <x:c r="L528" t="str">
        <x:v>Include</x:v>
      </x:c>
      <x:c r="M528"/>
      <x:c r="N528"/>
    </x:row>
    <x:row r="529">
      <x:c r="A529" t="str">
        <x:v>J. Richardson|2026-07-15</x:v>
      </x:c>
      <x:c r="B529" s="888" t="n">
        <x:v>46218</x:v>
      </x:c>
      <x:c r="C529" t="str">
        <x:v>J. Richardson</x:v>
      </x:c>
      <x:c r="D529" t="str">
        <x:v>Permanent</x:v>
      </x:c>
      <x:c r="E529" t="str">
        <x:v>Thurrock</x:v>
      </x:c>
      <x:c r="F529" t="str">
        <x:v>Operative Porter</x:v>
      </x:c>
      <x:c r="G529" t="str">
        <x:v>400033</x:v>
      </x:c>
      <x:c r="H529" t="str">
        <x:v>Ministry of Defence</x:v>
      </x:c>
      <x:c r="I529" s="22" t="n">
        <x:v>9.5</x:v>
      </x:c>
      <x:c r="J529" t="str">
        <x:v>Worked</x:v>
      </x:c>
      <x:c r="K529" t="str">
        <x:v>Employee 1373; home branch Thurrock; assigned role Operative Porter | Deployment branch: Thurrock | Actual role: Operative Skilled | Jobs: 400033 | Customers: Ministry of Defence | Actual hours: 9.5; source records: 1</x:v>
      </x:c>
      <x:c r="L529" t="str">
        <x:v>Include</x:v>
      </x:c>
      <x:c r="M529"/>
      <x:c r="N529"/>
    </x:row>
    <x:row r="530">
      <x:c r="A530" t="str">
        <x:v>J. Richardson|2026-07-16</x:v>
      </x:c>
      <x:c r="B530" s="888" t="n">
        <x:v>46219</x:v>
      </x:c>
      <x:c r="C530" t="str">
        <x:v>J. Richardson</x:v>
      </x:c>
      <x:c r="D530" t="str">
        <x:v>Permanent</x:v>
      </x:c>
      <x:c r="E530" t="str">
        <x:v>Thurrock</x:v>
      </x:c>
      <x:c r="F530" t="str">
        <x:v>Operative Porter</x:v>
      </x:c>
      <x:c r="G530" t="str">
        <x:v>400033</x:v>
      </x:c>
      <x:c r="H530" t="str">
        <x:v>Ministry of Defence</x:v>
      </x:c>
      <x:c r="I530" s="22" t="n">
        <x:v>15</x:v>
      </x:c>
      <x:c r="J530" t="str">
        <x:v>Worked — 2 records</x:v>
      </x:c>
      <x:c r="K530" t="str">
        <x:v>Employee 1373; home branch Thurrock; assigned role Operative Porter | Deployment branch: Thurrock | Actual role: Operative Porter, Operative Skilled | Jobs: 400033 | Customers: Ministry of Defence | Actual hours: 15.0; source records: 2</x:v>
      </x:c>
      <x:c r="L530" t="str">
        <x:v>Include</x:v>
      </x:c>
      <x:c r="M530"/>
      <x:c r="N530"/>
    </x:row>
    <x:row r="531">
      <x:c r="A531" t="str">
        <x:v>Jake Giles|2026-07-07</x:v>
      </x:c>
      <x:c r="B531" s="888" t="n">
        <x:v>46210</x:v>
      </x:c>
      <x:c r="C531" t="str">
        <x:v>Jake Giles</x:v>
      </x:c>
      <x:c r="D531" t="str">
        <x:v>Permanent</x:v>
      </x:c>
      <x:c r="E531" t="str">
        <x:v>Oxford</x:v>
      </x:c>
      <x:c r="F531" t="str">
        <x:v>Operative Porter</x:v>
      </x:c>
      <x:c r="G531" t="str">
        <x:v>389934</x:v>
      </x:c>
      <x:c r="H531" t="str">
        <x:v>Lubricants UK Ltd</x:v>
      </x:c>
      <x:c r="I531" s="22" t="n">
        <x:v>8.5</x:v>
      </x:c>
      <x:c r="J531" t="str">
        <x:v>Worked</x:v>
      </x:c>
      <x:c r="K531" t="str">
        <x:v>Employee 103804; home branch Oxford; assigned role Operative Porter | Deployment branch: Oxford | Actual role: Operative Porter | Jobs: 389934 | Customers: Lubricants UK Ltd | Actual hours: 8.5; source records: 1</x:v>
      </x:c>
      <x:c r="L531" t="str">
        <x:v>Include</x:v>
      </x:c>
      <x:c r="M531"/>
      <x:c r="N531"/>
    </x:row>
    <x:row r="532">
      <x:c r="A532" t="str">
        <x:v>Jake Giles|2026-07-08</x:v>
      </x:c>
      <x:c r="B532" s="888" t="n">
        <x:v>46211</x:v>
      </x:c>
      <x:c r="C532" t="str">
        <x:v>Jake Giles</x:v>
      </x:c>
      <x:c r="D532" t="str">
        <x:v>Permanent</x:v>
      </x:c>
      <x:c r="E532" t="str">
        <x:v>Oxford</x:v>
      </x:c>
      <x:c r="F532" t="str">
        <x:v>Operative Porter</x:v>
      </x:c>
      <x:c r="G532" t="str">
        <x:v>389934</x:v>
      </x:c>
      <x:c r="H532" t="str">
        <x:v>Lubricants UK Ltd</x:v>
      </x:c>
      <x:c r="I532" s="22" t="n">
        <x:v>8.5</x:v>
      </x:c>
      <x:c r="J532" t="str">
        <x:v>Worked</x:v>
      </x:c>
      <x:c r="K532" t="str">
        <x:v>Employee 103804; home branch Oxford; assigned role Operative Porter | Deployment branch: Oxford | Actual role: Operative Porter | Jobs: 389934 | Customers: Lubricants UK Ltd | Actual hours: 8.5; source records: 1</x:v>
      </x:c>
      <x:c r="L532" t="str">
        <x:v>Include</x:v>
      </x:c>
      <x:c r="M532"/>
      <x:c r="N532"/>
    </x:row>
    <x:row r="533">
      <x:c r="A533" t="str">
        <x:v>Jake Giles|2026-07-09</x:v>
      </x:c>
      <x:c r="B533" s="888" t="n">
        <x:v>46212</x:v>
      </x:c>
      <x:c r="C533" t="str">
        <x:v>Jake Giles</x:v>
      </x:c>
      <x:c r="D533" t="str">
        <x:v>Permanent</x:v>
      </x:c>
      <x:c r="E533" t="str">
        <x:v>Oxford</x:v>
      </x:c>
      <x:c r="F533" t="str">
        <x:v>Operative Porter</x:v>
      </x:c>
      <x:c r="G533" t="str">
        <x:v>402446</x:v>
      </x:c>
      <x:c r="H533" t="str">
        <x:v>Evox Therapeutics</x:v>
      </x:c>
      <x:c r="I533" s="22" t="n">
        <x:v>9.45</x:v>
      </x:c>
      <x:c r="J533" t="str">
        <x:v>Worked</x:v>
      </x:c>
      <x:c r="K533" t="str">
        <x:v>Employee 103804; home branch Oxford; assigned role Operative Porter | Deployment branch: Oxford | Actual role: Operative Skilled | Jobs: 402446 | Customers: Evox Therapeutics | Actual hours: 9.4; source records: 1</x:v>
      </x:c>
      <x:c r="L533" t="str">
        <x:v>Include</x:v>
      </x:c>
      <x:c r="M533"/>
      <x:c r="N533"/>
    </x:row>
    <x:row r="534">
      <x:c r="A534" t="str">
        <x:v>Jake Giles|2026-07-10</x:v>
      </x:c>
      <x:c r="B534" s="888" t="n">
        <x:v>46213</x:v>
      </x:c>
      <x:c r="C534" t="str">
        <x:v>Jake Giles</x:v>
      </x:c>
      <x:c r="D534" t="str">
        <x:v>Permanent</x:v>
      </x:c>
      <x:c r="E534" t="str">
        <x:v>Oxford</x:v>
      </x:c>
      <x:c r="F534" t="str">
        <x:v>Operative Porter</x:v>
      </x:c>
      <x:c r="G534" t="str">
        <x:v>403055</x:v>
      </x:c>
      <x:c r="H534" t="str">
        <x:v>Centre for Clinical Vaccinology and Tropical Medicine</x:v>
      </x:c>
      <x:c r="I534" s="22" t="n">
        <x:v>5</x:v>
      </x:c>
      <x:c r="J534" t="str">
        <x:v>Worked</x:v>
      </x:c>
      <x:c r="K534" t="str">
        <x:v>Employee 103804; home branch Oxford; assigned role Operative Porter | Deployment branch: Oxford | Actual role: Operative Porter | Jobs: 403055 | Customers: Centre for Clinical Vaccinology and Tropical Medicine | Actual hours: 5.0; source records: 1</x:v>
      </x:c>
      <x:c r="L534" t="str">
        <x:v>Include</x:v>
      </x:c>
      <x:c r="M534"/>
      <x:c r="N534"/>
    </x:row>
    <x:row r="535">
      <x:c r="A535" t="str">
        <x:v>Jake Giles|2026-07-14</x:v>
      </x:c>
      <x:c r="B535" s="888" t="n">
        <x:v>46217</x:v>
      </x:c>
      <x:c r="C535" t="str">
        <x:v>Jake Giles</x:v>
      </x:c>
      <x:c r="D535" t="str">
        <x:v>Permanent</x:v>
      </x:c>
      <x:c r="E535" t="str">
        <x:v>Oxford</x:v>
      </x:c>
      <x:c r="F535" t="str">
        <x:v>Operative Porter</x:v>
      </x:c>
      <x:c r="G535" t="str">
        <x:v>403097</x:v>
      </x:c>
      <x:c r="H535" t="str">
        <x:v>Ellison Institute of Technology, Oxford Ltd</x:v>
      </x:c>
      <x:c r="I535" s="22" t="n">
        <x:v>8.5</x:v>
      </x:c>
      <x:c r="J535" t="str">
        <x:v>Worked</x:v>
      </x:c>
      <x:c r="K535" t="str">
        <x:v>Employee 103804; home branch Oxford; assigned role Operative Porter | Deployment branch: Oxford | Actual role: Operative Porter | Jobs: 403097 | Customers: Ellison Institute of Technology, Oxford Ltd | Actual hours: 8.5; source records: 1</x:v>
      </x:c>
      <x:c r="L535" t="str">
        <x:v>Include</x:v>
      </x:c>
      <x:c r="M535"/>
      <x:c r="N535"/>
    </x:row>
    <x:row r="536">
      <x:c r="A536" t="str">
        <x:v>Jake Giles|2026-07-15</x:v>
      </x:c>
      <x:c r="B536" s="888" t="n">
        <x:v>46218</x:v>
      </x:c>
      <x:c r="C536" t="str">
        <x:v>Jake Giles</x:v>
      </x:c>
      <x:c r="D536" t="str">
        <x:v>Permanent</x:v>
      </x:c>
      <x:c r="E536" t="str">
        <x:v>Oxford</x:v>
      </x:c>
      <x:c r="F536" t="str">
        <x:v>Operative Porter</x:v>
      </x:c>
      <x:c r="G536" t="str">
        <x:v>402446</x:v>
      </x:c>
      <x:c r="H536" t="str">
        <x:v>Evox Therapeutics</x:v>
      </x:c>
      <x:c r="I536" s="22" t="n">
        <x:v>4.3</x:v>
      </x:c>
      <x:c r="J536" t="str">
        <x:v>Worked</x:v>
      </x:c>
      <x:c r="K536" t="str">
        <x:v>Employee 103804; home branch Oxford; assigned role Operative Porter | Deployment branch: Oxford | Actual role: Operative Porter | Jobs: 402446 | Customers: Evox Therapeutics | Actual hours: 4.3; source records: 1</x:v>
      </x:c>
      <x:c r="L536" t="str">
        <x:v>Include</x:v>
      </x:c>
      <x:c r="M536"/>
      <x:c r="N536"/>
    </x:row>
    <x:row r="537">
      <x:c r="A537" t="str">
        <x:v>Jake Mills|2026-07-02</x:v>
      </x:c>
      <x:c r="B537" s="888" t="n">
        <x:v>46205</x:v>
      </x:c>
      <x:c r="C537" t="str">
        <x:v>Jake Mills</x:v>
      </x:c>
      <x:c r="D537" t="str">
        <x:v>Permanent</x:v>
      </x:c>
      <x:c r="E537" t="str">
        <x:v>Manchester</x:v>
      </x:c>
      <x:c r="F537" t="str">
        <x:v>Operative Porter</x:v>
      </x:c>
      <x:c r="G537" t="str">
        <x:v>401369, 398317F</x:v>
      </x:c>
      <x:c r="H537" t="str">
        <x:v>Canal &amp; River Trust; Restore Harrow Green</x:v>
      </x:c>
      <x:c r="I537" s="22" t="n">
        <x:v>11.5</x:v>
      </x:c>
      <x:c r="J537" t="str">
        <x:v>Worked — 2 records</x:v>
      </x:c>
      <x:c r="K537" t="str">
        <x:v>Employee 104547; home branch Manchester; assigned role Operative Porter | Deployment branch: Birmingham, Manchester | Actual role: Operative Porter | Jobs: 401369, 398317F | Customers: Canal &amp; River Trust; Restore Harrow Green | Actual hours: 11.5; source records: 2</x:v>
      </x:c>
      <x:c r="L537" t="str">
        <x:v>Include</x:v>
      </x:c>
      <x:c r="M537"/>
      <x:c r="N537"/>
    </x:row>
    <x:row r="538">
      <x:c r="A538" t="str">
        <x:v>Jake Mills|2026-07-03</x:v>
      </x:c>
      <x:c r="B538" s="888" t="n">
        <x:v>46206</x:v>
      </x:c>
      <x:c r="C538" t="str">
        <x:v>Jake Mills</x:v>
      </x:c>
      <x:c r="D538" t="str">
        <x:v>Permanent</x:v>
      </x:c>
      <x:c r="E538" t="str">
        <x:v>Manchester</x:v>
      </x:c>
      <x:c r="F538" t="str">
        <x:v>Operative Porter</x:v>
      </x:c>
      <x:c r="G538" t="str">
        <x:v>401369, 402960</x:v>
      </x:c>
      <x:c r="H538" t="str">
        <x:v>Canal &amp; River Trust; CBRE/NCC Services Ltd</x:v>
      </x:c>
      <x:c r="I538" s="22" t="n">
        <x:v>5</x:v>
      </x:c>
      <x:c r="J538" t="str">
        <x:v>Worked — 2 records</x:v>
      </x:c>
      <x:c r="K538" t="str">
        <x:v>Employee 104547; home branch Manchester; assigned role Operative Porter | Deployment branch: Birmingham, Manchester | Actual role: Operative Skilled | Jobs: 401369, 402960 | Customers: Canal &amp; River Trust; CBRE/NCC Services Ltd | Actual hours: 5.0; source records: 2</x:v>
      </x:c>
      <x:c r="L538" t="str">
        <x:v>Include</x:v>
      </x:c>
      <x:c r="M538"/>
      <x:c r="N538"/>
    </x:row>
    <x:row r="539">
      <x:c r="A539" t="str">
        <x:v>Jake Mills|2026-07-05</x:v>
      </x:c>
      <x:c r="B539" s="888" t="n">
        <x:v>46208</x:v>
      </x:c>
      <x:c r="C539" t="str">
        <x:v>Jake Mills</x:v>
      </x:c>
      <x:c r="D539" t="str">
        <x:v>Permanent</x:v>
      </x:c>
      <x:c r="E539" t="str">
        <x:v>Manchester</x:v>
      </x:c>
      <x:c r="F539" t="str">
        <x:v>Operative Porter</x:v>
      </x:c>
      <x:c r="G539" t="str">
        <x:v>398317F</x:v>
      </x:c>
      <x:c r="H539" t="str">
        <x:v>Restore Harrow Green</x:v>
      </x:c>
      <x:c r="I539" s="22" t="n">
        <x:v>5</x:v>
      </x:c>
      <x:c r="J539" t="str">
        <x:v>Worked</x:v>
      </x:c>
      <x:c r="K539" t="str">
        <x:v>Employee 104547; home branch Manchester; assigned role Operative Porter | Deployment branch: Manchester | Actual role: Operative Skilled | Jobs: 398317F | Customers: Restore Harrow Green | Actual hours: 5.0; source records: 1</x:v>
      </x:c>
      <x:c r="L539" t="str">
        <x:v>Include</x:v>
      </x:c>
      <x:c r="M539"/>
      <x:c r="N539"/>
    </x:row>
    <x:row r="540">
      <x:c r="A540" t="str">
        <x:v>Jake Mills|2026-07-06</x:v>
      </x:c>
      <x:c r="B540" s="888" t="n">
        <x:v>46209</x:v>
      </x:c>
      <x:c r="C540" t="str">
        <x:v>Jake Mills</x:v>
      </x:c>
      <x:c r="D540" t="str">
        <x:v>Permanent</x:v>
      </x:c>
      <x:c r="E540" t="str">
        <x:v>Manchester</x:v>
      </x:c>
      <x:c r="F540" t="str">
        <x:v>Operative Porter</x:v>
      </x:c>
      <x:c r="G540" t="str">
        <x:v>392549, 398317F</x:v>
      </x:c>
      <x:c r="H540" t="str">
        <x:v>NHS GG&amp;C; Restore Harrow Green</x:v>
      </x:c>
      <x:c r="I540" s="22" t="n">
        <x:v>18.5</x:v>
      </x:c>
      <x:c r="J540" t="str">
        <x:v>Worked — 2 records</x:v>
      </x:c>
      <x:c r="K540" t="str">
        <x:v>Employee 104547; home branch Manchester; assigned role Operative Porter | Deployment branch: Glasgow, Manchester | Actual role: Operative Porter, Operative Skilled | Jobs: 392549, 398317F | Customers: NHS GG&amp;C; Restore Harrow Green | Actual hours: 18.5; source records: 2</x:v>
      </x:c>
      <x:c r="L540" t="str">
        <x:v>Include</x:v>
      </x:c>
      <x:c r="M540"/>
      <x:c r="N540"/>
    </x:row>
    <x:row r="541">
      <x:c r="A541" t="str">
        <x:v>Jake Mills|2026-07-07</x:v>
      </x:c>
      <x:c r="B541" s="888" t="n">
        <x:v>46210</x:v>
      </x:c>
      <x:c r="C541" t="str">
        <x:v>Jake Mills</x:v>
      </x:c>
      <x:c r="D541" t="str">
        <x:v>Permanent</x:v>
      </x:c>
      <x:c r="E541" t="str">
        <x:v>Manchester</x:v>
      </x:c>
      <x:c r="F541" t="str">
        <x:v>Operative Porter</x:v>
      </x:c>
      <x:c r="G541" t="str">
        <x:v>392549, 398317F</x:v>
      </x:c>
      <x:c r="H541" t="str">
        <x:v>NHS GG&amp;C; Restore Harrow Green</x:v>
      </x:c>
      <x:c r="I541" s="22" t="n">
        <x:v>16</x:v>
      </x:c>
      <x:c r="J541" t="str">
        <x:v>Worked — 2 records</x:v>
      </x:c>
      <x:c r="K541" t="str">
        <x:v>Employee 104547; home branch Manchester; assigned role Operative Porter | Deployment branch: Glasgow, Manchester | Actual role: Operative Porter, Operative Skilled | Jobs: 392549, 398317F | Customers: NHS GG&amp;C; Restore Harrow Green | Actual hours: 16.0; source records: 2</x:v>
      </x:c>
      <x:c r="L541" t="str">
        <x:v>Include</x:v>
      </x:c>
      <x:c r="M541"/>
      <x:c r="N541"/>
    </x:row>
    <x:row r="542">
      <x:c r="A542" t="str">
        <x:v>Jake Mills|2026-07-08</x:v>
      </x:c>
      <x:c r="B542" s="888" t="n">
        <x:v>46211</x:v>
      </x:c>
      <x:c r="C542" t="str">
        <x:v>Jake Mills</x:v>
      </x:c>
      <x:c r="D542" t="str">
        <x:v>Permanent</x:v>
      </x:c>
      <x:c r="E542" t="str">
        <x:v>Manchester</x:v>
      </x:c>
      <x:c r="F542" t="str">
        <x:v>Operative Porter</x:v>
      </x:c>
      <x:c r="G542" t="str">
        <x:v>392549, 398317F</x:v>
      </x:c>
      <x:c r="H542" t="str">
        <x:v>NHS GG&amp;C; Restore Harrow Green</x:v>
      </x:c>
      <x:c r="I542" s="22" t="n">
        <x:v>17</x:v>
      </x:c>
      <x:c r="J542" t="str">
        <x:v>Worked — 2 records</x:v>
      </x:c>
      <x:c r="K542" t="str">
        <x:v>Employee 104547; home branch Manchester; assigned role Operative Porter | Deployment branch: Glasgow, Manchester | Actual role: Operative Porter, Operative Skilled | Jobs: 392549, 398317F | Customers: NHS GG&amp;C; Restore Harrow Green | Actual hours: 17.0; source records: 2</x:v>
      </x:c>
      <x:c r="L542" t="str">
        <x:v>Include</x:v>
      </x:c>
      <x:c r="M542"/>
      <x:c r="N542"/>
    </x:row>
    <x:row r="543">
      <x:c r="A543" t="str">
        <x:v>Jake Mills|2026-07-09</x:v>
      </x:c>
      <x:c r="B543" s="888" t="n">
        <x:v>46212</x:v>
      </x:c>
      <x:c r="C543" t="str">
        <x:v>Jake Mills</x:v>
      </x:c>
      <x:c r="D543" t="str">
        <x:v>Permanent</x:v>
      </x:c>
      <x:c r="E543" t="str">
        <x:v>Manchester</x:v>
      </x:c>
      <x:c r="F543" t="str">
        <x:v>Operative Porter</x:v>
      </x:c>
      <x:c r="G543" t="str">
        <x:v>392549, 398317F</x:v>
      </x:c>
      <x:c r="H543" t="str">
        <x:v>NHS GG&amp;C; Restore Harrow Green</x:v>
      </x:c>
      <x:c r="I543" s="22" t="n">
        <x:v>16</x:v>
      </x:c>
      <x:c r="J543" t="str">
        <x:v>Worked — 2 records</x:v>
      </x:c>
      <x:c r="K543" t="str">
        <x:v>Employee 104547; home branch Manchester; assigned role Operative Porter | Deployment branch: Glasgow, Manchester | Actual role: Operative Porter, Operative Skilled | Jobs: 392549, 398317F | Customers: NHS GG&amp;C; Restore Harrow Green | Actual hours: 16.0; source records: 2</x:v>
      </x:c>
      <x:c r="L543" t="str">
        <x:v>Include</x:v>
      </x:c>
      <x:c r="M543"/>
      <x:c r="N543"/>
    </x:row>
    <x:row r="544">
      <x:c r="A544" t="str">
        <x:v>Jake Mills|2026-07-11</x:v>
      </x:c>
      <x:c r="B544" s="888" t="n">
        <x:v>46214</x:v>
      </x:c>
      <x:c r="C544" t="str">
        <x:v>Jake Mills</x:v>
      </x:c>
      <x:c r="D544" t="str">
        <x:v>Permanent</x:v>
      </x:c>
      <x:c r="E544" t="str">
        <x:v>Manchester</x:v>
      </x:c>
      <x:c r="F544" t="str">
        <x:v>Operative Porter</x:v>
      </x:c>
      <x:c r="G544" t="str">
        <x:v>403222</x:v>
      </x:c>
      <x:c r="H544" t="str">
        <x:v>Accenture UK Ltd</x:v>
      </x:c>
      <x:c r="I544" s="22" t="n">
        <x:v>11</x:v>
      </x:c>
      <x:c r="J544" t="str">
        <x:v>Worked</x:v>
      </x:c>
      <x:c r="K544" t="str">
        <x:v>Employee 104547; home branch Manchester; assigned role Operative Porter | Deployment branch: Thurrock | Actual role: Operative Skilled | Jobs: 403222 | Customers: Accenture UK Ltd | Actual hours: 11.0; source records: 1</x:v>
      </x:c>
      <x:c r="L544" t="str">
        <x:v>Include</x:v>
      </x:c>
      <x:c r="M544"/>
      <x:c r="N544"/>
    </x:row>
    <x:row r="545">
      <x:c r="A545" t="str">
        <x:v>Jake Mills|2026-07-13</x:v>
      </x:c>
      <x:c r="B545" s="888" t="n">
        <x:v>46216</x:v>
      </x:c>
      <x:c r="C545" t="str">
        <x:v>Jake Mills</x:v>
      </x:c>
      <x:c r="D545" t="str">
        <x:v>Permanent</x:v>
      </x:c>
      <x:c r="E545" t="str">
        <x:v>Manchester</x:v>
      </x:c>
      <x:c r="F545" t="str">
        <x:v>Operative Porter</x:v>
      </x:c>
      <x:c r="G545" t="str">
        <x:v>403229</x:v>
      </x:c>
      <x:c r="H545" t="str">
        <x:v>NHS SBS - Clatterbridge Hospital</x:v>
      </x:c>
      <x:c r="I545" s="22" t="n">
        <x:v>1.25</x:v>
      </x:c>
      <x:c r="J545" t="str">
        <x:v>Worked</x:v>
      </x:c>
      <x:c r="K545" t="str">
        <x:v>Employee 104547; home branch Manchester; assigned role Operative Porter | Deployment branch: Manchester | Actual role: Operative Skilled | Jobs: 403229 | Customers: NHS SBS - Clatterbridge Hospital | Actual hours: 1.2; source records: 1</x:v>
      </x:c>
      <x:c r="L545" t="str">
        <x:v>Include</x:v>
      </x:c>
      <x:c r="M545"/>
      <x:c r="N545"/>
    </x:row>
    <x:row r="546">
      <x:c r="A546" t="str">
        <x:v>Jake Mills|2026-07-14</x:v>
      </x:c>
      <x:c r="B546" s="888" t="n">
        <x:v>46217</x:v>
      </x:c>
      <x:c r="C546" t="str">
        <x:v>Jake Mills</x:v>
      </x:c>
      <x:c r="D546" t="str">
        <x:v>Permanent</x:v>
      </x:c>
      <x:c r="E546" t="str">
        <x:v>Manchester</x:v>
      </x:c>
      <x:c r="F546" t="str">
        <x:v>Operative Porter</x:v>
      </x:c>
      <x:c r="G546" t="str">
        <x:v>402564</x:v>
      </x:c>
      <x:c r="H546" t="str">
        <x:v>Midland Heart Limited</x:v>
      </x:c>
      <x:c r="I546" s="22" t="n">
        <x:v>5</x:v>
      </x:c>
      <x:c r="J546" t="str">
        <x:v>Worked</x:v>
      </x:c>
      <x:c r="K546" t="str">
        <x:v>Employee 104547; home branch Manchester; assigned role Operative Porter | Deployment branch: Birmingham | Actual role: Operative Skilled | Jobs: 402564 | Customers: Midland Heart Limited | Actual hours: 5.0; source records: 1</x:v>
      </x:c>
      <x:c r="L546" t="str">
        <x:v>Include</x:v>
      </x:c>
      <x:c r="M546"/>
      <x:c r="N546"/>
    </x:row>
    <x:row r="547">
      <x:c r="A547" t="str">
        <x:v>Jake Mills|2026-07-15</x:v>
      </x:c>
      <x:c r="B547" s="888" t="n">
        <x:v>46218</x:v>
      </x:c>
      <x:c r="C547" t="str">
        <x:v>Jake Mills</x:v>
      </x:c>
      <x:c r="D547" t="str">
        <x:v>Permanent</x:v>
      </x:c>
      <x:c r="E547" t="str">
        <x:v>Manchester</x:v>
      </x:c>
      <x:c r="F547" t="str">
        <x:v>Operative Porter</x:v>
      </x:c>
      <x:c r="G547" t="str">
        <x:v>398317F</x:v>
      </x:c>
      <x:c r="H547" t="str">
        <x:v>Restore Harrow Green</x:v>
      </x:c>
      <x:c r="I547" s="22" t="n">
        <x:v>4</x:v>
      </x:c>
      <x:c r="J547" t="str">
        <x:v>Worked</x:v>
      </x:c>
      <x:c r="K547" t="str">
        <x:v>Employee 104547; home branch Manchester; assigned role Operative Porter | Deployment branch: Manchester | Actual role: Operative Skilled | Jobs: 398317F | Customers: Restore Harrow Green | Actual hours: 4.0; source records: 1</x:v>
      </x:c>
      <x:c r="L547" t="str">
        <x:v>Include</x:v>
      </x:c>
      <x:c r="M547"/>
      <x:c r="N547"/>
    </x:row>
    <x:row r="548">
      <x:c r="A548" t="str">
        <x:v>Jake Mills|2026-07-16</x:v>
      </x:c>
      <x:c r="B548" s="888" t="n">
        <x:v>46219</x:v>
      </x:c>
      <x:c r="C548" t="str">
        <x:v>Jake Mills</x:v>
      </x:c>
      <x:c r="D548" t="str">
        <x:v>Permanent</x:v>
      </x:c>
      <x:c r="E548" t="str">
        <x:v>Manchester</x:v>
      </x:c>
      <x:c r="F548" t="str">
        <x:v>Operative Porter</x:v>
      </x:c>
      <x:c r="G548" t="str">
        <x:v>402596</x:v>
      </x:c>
      <x:c r="H548" t="str">
        <x:v>Cheshire Police</x:v>
      </x:c>
      <x:c r="I548" s="22" t="n">
        <x:v>7</x:v>
      </x:c>
      <x:c r="J548" t="str">
        <x:v>Worked</x:v>
      </x:c>
      <x:c r="K548" t="str">
        <x:v>Employee 104547; home branch Manchester; assigned role Operative Porter | Deployment branch: Manchester | Actual role: Operative Skilled | Jobs: 402596 | Customers: Cheshire Police | Actual hours: 7.0; source records: 1</x:v>
      </x:c>
      <x:c r="L548" t="str">
        <x:v>Include</x:v>
      </x:c>
      <x:c r="M548"/>
      <x:c r="N548"/>
    </x:row>
    <x:row r="549">
      <x:c r="A549" t="str">
        <x:v>Jakub Zimnicki|2026-07-01</x:v>
      </x:c>
      <x:c r="B549" s="888" t="n">
        <x:v>46204</x:v>
      </x:c>
      <x:c r="C549" t="str">
        <x:v>Jakub Zimnicki</x:v>
      </x:c>
      <x:c r="D549" t="str">
        <x:v>Permanent</x:v>
      </x:c>
      <x:c r="E549" t="str">
        <x:v>Cambridge</x:v>
      </x:c>
      <x:c r="F549" t="str">
        <x:v>Operative Porter</x:v>
      </x:c>
      <x:c r="G549" t="str">
        <x:v>403004</x:v>
      </x:c>
      <x:c r="H549" t="str">
        <x:v>Avantor ( CAMBRIDGE JULY  2026 )</x:v>
      </x:c>
      <x:c r="I549" s="22" t="n">
        <x:v>4</x:v>
      </x:c>
      <x:c r="J549" t="str">
        <x:v>Worked</x:v>
      </x:c>
      <x:c r="K549" t="str">
        <x:v>Employee 103196; home branch Cambridge; assigned role Operative Porter | Deployment branch: Cambridge | Actual role: Operative Porter | Jobs: 403004 | Customers: Avantor ( CAMBRIDGE JULY  2026 ) | Actual hours: 4.0; source records: 1</x:v>
      </x:c>
      <x:c r="L549" t="str">
        <x:v>Include</x:v>
      </x:c>
      <x:c r="M549"/>
      <x:c r="N549"/>
    </x:row>
    <x:row r="550">
      <x:c r="A550" t="str">
        <x:v>Jakub Zimnicki|2026-07-02</x:v>
      </x:c>
      <x:c r="B550" s="888" t="n">
        <x:v>46205</x:v>
      </x:c>
      <x:c r="C550" t="str">
        <x:v>Jakub Zimnicki</x:v>
      </x:c>
      <x:c r="D550" t="str">
        <x:v>Permanent</x:v>
      </x:c>
      <x:c r="E550" t="str">
        <x:v>Cambridge</x:v>
      </x:c>
      <x:c r="F550" t="str">
        <x:v>Operative Porter</x:v>
      </x:c>
      <x:c r="G550" t="str">
        <x:v>400738</x:v>
      </x:c>
      <x:c r="H550" t="str">
        <x:v>GPE  (ORIEL BUILDING LONDON)</x:v>
      </x:c>
      <x:c r="I550" s="22" t="n">
        <x:v>4.5</x:v>
      </x:c>
      <x:c r="J550" t="str">
        <x:v>Worked</x:v>
      </x:c>
      <x:c r="K550" t="str">
        <x:v>Employee 103196; home branch Cambridge; assigned role Operative Porter | Deployment branch: Cambridge | Actual role: Operative Porter | Jobs: 400738 | Customers: GPE  (ORIEL BUILDING LONDON) | Actual hours: 4.5; source records: 1</x:v>
      </x:c>
      <x:c r="L550" t="str">
        <x:v>Include</x:v>
      </x:c>
      <x:c r="M550"/>
      <x:c r="N550"/>
    </x:row>
    <x:row r="551">
      <x:c r="A551" t="str">
        <x:v>Jakub Zimnicki|2026-07-03</x:v>
      </x:c>
      <x:c r="B551" s="888" t="n">
        <x:v>46206</x:v>
      </x:c>
      <x:c r="C551" t="str">
        <x:v>Jakub Zimnicki</x:v>
      </x:c>
      <x:c r="D551" t="str">
        <x:v>Permanent</x:v>
      </x:c>
      <x:c r="E551" t="str">
        <x:v>Cambridge</x:v>
      </x:c>
      <x:c r="F551" t="str">
        <x:v>Operative Porter</x:v>
      </x:c>
      <x:c r="G551" t="str">
        <x:v>403073</x:v>
      </x:c>
      <x:c r="H551" t="str">
        <x:v>Anglia Ruskin University</x:v>
      </x:c>
      <x:c r="I551" s="22" t="n">
        <x:v>8.5</x:v>
      </x:c>
      <x:c r="J551" t="str">
        <x:v>Worked</x:v>
      </x:c>
      <x:c r="K551" t="str">
        <x:v>Employee 103196; home branch Cambridge; assigned role Operative Porter | Deployment branch: Cambridge | Actual role: Operative Porter | Jobs: 403073 | Customers: Anglia Ruskin University | Actual hours: 8.5; source records: 1</x:v>
      </x:c>
      <x:c r="L551" t="str">
        <x:v>Include</x:v>
      </x:c>
      <x:c r="M551"/>
      <x:c r="N551"/>
    </x:row>
    <x:row r="552">
      <x:c r="A552" t="str">
        <x:v>Jakub Zimnicki|2026-07-04</x:v>
      </x:c>
      <x:c r="B552" s="888" t="n">
        <x:v>46207</x:v>
      </x:c>
      <x:c r="C552" t="str">
        <x:v>Jakub Zimnicki</x:v>
      </x:c>
      <x:c r="D552" t="str">
        <x:v>Permanent</x:v>
      </x:c>
      <x:c r="E552" t="str">
        <x:v>Cambridge</x:v>
      </x:c>
      <x:c r="F552" t="str">
        <x:v>Operative Porter</x:v>
      </x:c>
      <x:c r="G552" t="str">
        <x:v>402791</x:v>
      </x:c>
      <x:c r="H552" t="str">
        <x:v>Anglia Ruskin University</x:v>
      </x:c>
      <x:c r="I552" s="22" t="n">
        <x:v>6</x:v>
      </x:c>
      <x:c r="J552" t="str">
        <x:v>Worked</x:v>
      </x:c>
      <x:c r="K552" t="str">
        <x:v>Employee 103196; home branch Cambridge; assigned role Operative Porter | Deployment branch: Cambridge | Actual role: Operative Porter | Jobs: 402791 | Customers: Anglia Ruskin University | Actual hours: 6.0; source records: 1</x:v>
      </x:c>
      <x:c r="L552" t="str">
        <x:v>Include</x:v>
      </x:c>
      <x:c r="M552"/>
      <x:c r="N552"/>
    </x:row>
    <x:row r="553">
      <x:c r="A553" t="str">
        <x:v>Jakub Zimnicki|2026-07-06</x:v>
      </x:c>
      <x:c r="B553" s="888" t="n">
        <x:v>46209</x:v>
      </x:c>
      <x:c r="C553" t="str">
        <x:v>Jakub Zimnicki</x:v>
      </x:c>
      <x:c r="D553" t="str">
        <x:v>Permanent</x:v>
      </x:c>
      <x:c r="E553" t="str">
        <x:v>Cambridge</x:v>
      </x:c>
      <x:c r="F553" t="str">
        <x:v>Operative Porter</x:v>
      </x:c>
      <x:c r="G553" t="str">
        <x:v>402797</x:v>
      </x:c>
      <x:c r="H553" t="str">
        <x:v>KI-Hydrogen (Scale Space)</x:v>
      </x:c>
      <x:c r="I553" s="22" t="n">
        <x:v>12</x:v>
      </x:c>
      <x:c r="J553" t="str">
        <x:v>Worked</x:v>
      </x:c>
      <x:c r="K553" t="str">
        <x:v>Employee 103196; home branch Cambridge; assigned role Operative Porter | Deployment branch: Croydon | Actual role: Operative Porter | Jobs: 402797 | Customers: KI-Hydrogen (Scale Space) | Actual hours: 12.0; source records: 1</x:v>
      </x:c>
      <x:c r="L553" t="str">
        <x:v>Include</x:v>
      </x:c>
      <x:c r="M553"/>
      <x:c r="N553"/>
    </x:row>
    <x:row r="554">
      <x:c r="A554" t="str">
        <x:v>Jakub Zimnicki|2026-07-08</x:v>
      </x:c>
      <x:c r="B554" s="888" t="n">
        <x:v>46211</x:v>
      </x:c>
      <x:c r="C554" t="str">
        <x:v>Jakub Zimnicki</x:v>
      </x:c>
      <x:c r="D554" t="str">
        <x:v>Permanent</x:v>
      </x:c>
      <x:c r="E554" t="str">
        <x:v>Cambridge</x:v>
      </x:c>
      <x:c r="F554" t="str">
        <x:v>Operative Porter</x:v>
      </x:c>
      <x:c r="G554" t="str">
        <x:v>401554</x:v>
      </x:c>
      <x:c r="H554" t="str">
        <x:v>CPM/Omnicom</x:v>
      </x:c>
      <x:c r="I554" s="22" t="n">
        <x:v>7</x:v>
      </x:c>
      <x:c r="J554" t="str">
        <x:v>Worked</x:v>
      </x:c>
      <x:c r="K554" t="str">
        <x:v>Employee 103196; home branch Cambridge; assigned role Operative Porter | Deployment branch: Oxford | Actual role: Operative Porter | Jobs: 401554 | Customers: CPM/Omnicom | Actual hours: 7.0; source records: 1</x:v>
      </x:c>
      <x:c r="L554" t="str">
        <x:v>Include</x:v>
      </x:c>
      <x:c r="M554"/>
      <x:c r="N554"/>
    </x:row>
    <x:row r="555">
      <x:c r="A555" t="str">
        <x:v>Jakub Zimnicki|2026-07-10</x:v>
      </x:c>
      <x:c r="B555" s="888" t="n">
        <x:v>46213</x:v>
      </x:c>
      <x:c r="C555" t="str">
        <x:v>Jakub Zimnicki</x:v>
      </x:c>
      <x:c r="D555" t="str">
        <x:v>Permanent</x:v>
      </x:c>
      <x:c r="E555" t="str">
        <x:v>Cambridge</x:v>
      </x:c>
      <x:c r="F555" t="str">
        <x:v>Operative Porter</x:v>
      </x:c>
      <x:c r="G555" t="str">
        <x:v>403004</x:v>
      </x:c>
      <x:c r="H555" t="str">
        <x:v>Avantor ( CAMBRIDGE JULY  2026 )</x:v>
      </x:c>
      <x:c r="I555" s="22" t="n">
        <x:v>5</x:v>
      </x:c>
      <x:c r="J555" t="str">
        <x:v>Worked</x:v>
      </x:c>
      <x:c r="K555" t="str">
        <x:v>Employee 103196; home branch Cambridge; assigned role Operative Porter | Deployment branch: Cambridge | Actual role: Operative Porter | Jobs: 403004 | Customers: Avantor ( CAMBRIDGE JULY  2026 ) | Actual hours: 5.0; source records: 1</x:v>
      </x:c>
      <x:c r="L555" t="str">
        <x:v>Include</x:v>
      </x:c>
      <x:c r="M555"/>
      <x:c r="N555"/>
    </x:row>
    <x:row r="556">
      <x:c r="A556" t="str">
        <x:v>Jakub Zimnicki|2026-07-13</x:v>
      </x:c>
      <x:c r="B556" s="888" t="n">
        <x:v>46216</x:v>
      </x:c>
      <x:c r="C556" t="str">
        <x:v>Jakub Zimnicki</x:v>
      </x:c>
      <x:c r="D556" t="str">
        <x:v>Permanent</x:v>
      </x:c>
      <x:c r="E556" t="str">
        <x:v>Cambridge</x:v>
      </x:c>
      <x:c r="F556" t="str">
        <x:v>Operative Porter</x:v>
      </x:c>
      <x:c r="G556" t="str">
        <x:v>403004</x:v>
      </x:c>
      <x:c r="H556" t="str">
        <x:v>Avantor ( CAMBRIDGE JULY  2026 )</x:v>
      </x:c>
      <x:c r="I556" s="22" t="n">
        <x:v>4.5</x:v>
      </x:c>
      <x:c r="J556" t="str">
        <x:v>Worked</x:v>
      </x:c>
      <x:c r="K556" t="str">
        <x:v>Employee 103196; home branch Cambridge; assigned role Operative Porter | Deployment branch: Cambridge | Actual role: Operative Porter | Jobs: 403004 | Customers: Avantor ( CAMBRIDGE JULY  2026 ) | Actual hours: 4.5; source records: 1</x:v>
      </x:c>
      <x:c r="L556" t="str">
        <x:v>Include</x:v>
      </x:c>
      <x:c r="M556"/>
      <x:c r="N556"/>
    </x:row>
    <x:row r="557">
      <x:c r="A557" t="str">
        <x:v>Jakub Zimnicki|2026-07-14</x:v>
      </x:c>
      <x:c r="B557" s="888" t="n">
        <x:v>46217</x:v>
      </x:c>
      <x:c r="C557" t="str">
        <x:v>Jakub Zimnicki</x:v>
      </x:c>
      <x:c r="D557" t="str">
        <x:v>Permanent</x:v>
      </x:c>
      <x:c r="E557" t="str">
        <x:v>Cambridge</x:v>
      </x:c>
      <x:c r="F557" t="str">
        <x:v>Operative Porter</x:v>
      </x:c>
      <x:c r="G557" t="str">
        <x:v>403004</x:v>
      </x:c>
      <x:c r="H557" t="str">
        <x:v>Avantor ( CAMBRIDGE JULY  2026 )</x:v>
      </x:c>
      <x:c r="I557" s="22" t="n">
        <x:v>9</x:v>
      </x:c>
      <x:c r="J557" t="str">
        <x:v>Worked</x:v>
      </x:c>
      <x:c r="K557" t="str">
        <x:v>Employee 103196; home branch Cambridge; assigned role Operative Porter | Deployment branch: Cambridge | Actual role: Operative Porter | Jobs: 403004 | Customers: Avantor ( CAMBRIDGE JULY  2026 ) | Actual hours: 9.0; source records: 1</x:v>
      </x:c>
      <x:c r="L557" t="str">
        <x:v>Include</x:v>
      </x:c>
      <x:c r="M557"/>
      <x:c r="N557"/>
    </x:row>
    <x:row r="558">
      <x:c r="A558" t="str">
        <x:v>Jakub Zimnicki|2026-07-15</x:v>
      </x:c>
      <x:c r="B558" s="888" t="n">
        <x:v>46218</x:v>
      </x:c>
      <x:c r="C558" t="str">
        <x:v>Jakub Zimnicki</x:v>
      </x:c>
      <x:c r="D558" t="str">
        <x:v>Permanent</x:v>
      </x:c>
      <x:c r="E558" t="str">
        <x:v>Cambridge</x:v>
      </x:c>
      <x:c r="F558" t="str">
        <x:v>Operative Porter</x:v>
      </x:c>
      <x:c r="G558" t="str">
        <x:v>403085</x:v>
      </x:c>
      <x:c r="H558" t="str">
        <x:v>Biopharma  -(KCL - RAYNE INSTITUTE)</x:v>
      </x:c>
      <x:c r="I558" s="22" t="n">
        <x:v>7.5</x:v>
      </x:c>
      <x:c r="J558" t="str">
        <x:v>Worked</x:v>
      </x:c>
      <x:c r="K558" t="str">
        <x:v>Employee 103196; home branch Cambridge; assigned role Operative Porter | Deployment branch: Cambridge | Actual role: Operative Porter | Jobs: 403085 | Customers: Biopharma  -(KCL - RAYNE INSTITUTE) | Actual hours: 7.5; source records: 1</x:v>
      </x:c>
      <x:c r="L558" t="str">
        <x:v>Include</x:v>
      </x:c>
      <x:c r="M558"/>
      <x:c r="N558"/>
    </x:row>
    <x:row r="559">
      <x:c r="A559" t="str">
        <x:v>Jakub Zimnicki|2026-07-16</x:v>
      </x:c>
      <x:c r="B559" s="888" t="n">
        <x:v>46219</x:v>
      </x:c>
      <x:c r="C559" t="str">
        <x:v>Jakub Zimnicki</x:v>
      </x:c>
      <x:c r="D559" t="str">
        <x:v>Permanent</x:v>
      </x:c>
      <x:c r="E559" t="str">
        <x:v>Cambridge</x:v>
      </x:c>
      <x:c r="F559" t="str">
        <x:v>Operative Porter</x:v>
      </x:c>
      <x:c r="G559" t="str">
        <x:v>402473</x:v>
      </x:c>
      <x:c r="H559" t="str">
        <x:v>Biopharma - UCL</x:v>
      </x:c>
      <x:c r="I559" s="22" t="n">
        <x:v>8.5</x:v>
      </x:c>
      <x:c r="J559" t="str">
        <x:v>Worked</x:v>
      </x:c>
      <x:c r="K559" t="str">
        <x:v>Employee 103196; home branch Cambridge; assigned role Operative Porter | Deployment branch: Cambridge | Actual role: Operative Porter | Jobs: 402473 | Customers: Biopharma - UCL | Actual hours: 8.5; source records: 1</x:v>
      </x:c>
      <x:c r="L559" t="str">
        <x:v>Include</x:v>
      </x:c>
      <x:c r="M559"/>
      <x:c r="N559"/>
    </x:row>
    <x:row r="560">
      <x:c r="A560" t="str">
        <x:v>James Stevenson|2026-07-06</x:v>
      </x:c>
      <x:c r="B560" s="888" t="n">
        <x:v>46209</x:v>
      </x:c>
      <x:c r="C560" t="str">
        <x:v>James Stevenson</x:v>
      </x:c>
      <x:c r="D560" t="str">
        <x:v>Permanent</x:v>
      </x:c>
      <x:c r="E560" t="str">
        <x:v>Glasgow</x:v>
      </x:c>
      <x:c r="F560" t="str">
        <x:v>Operative Porter</x:v>
      </x:c>
      <x:c r="G560" t="str">
        <x:v>402567</x:v>
      </x:c>
      <x:c r="H560" t="str">
        <x:v>Scottish Courts and Tribunals Service</x:v>
      </x:c>
      <x:c r="I560" s="22" t="n">
        <x:v>8</x:v>
      </x:c>
      <x:c r="J560" t="str">
        <x:v>Worked</x:v>
      </x:c>
      <x:c r="K560" t="str">
        <x:v>Employee 1742; home branch Glasgow; assigned role Operative Porter | Deployment branch: Glasgow | Actual role: Operative Porter | Jobs: 402567 | Customers: Scottish Courts and Tribunals Service | Actual hours: 8.0; source records: 1</x:v>
      </x:c>
      <x:c r="L560" t="str">
        <x:v>Include</x:v>
      </x:c>
      <x:c r="M560"/>
      <x:c r="N560"/>
    </x:row>
    <x:row r="561">
      <x:c r="A561" t="str">
        <x:v>James Stevenson|2026-07-07</x:v>
      </x:c>
      <x:c r="B561" s="888" t="n">
        <x:v>46210</x:v>
      </x:c>
      <x:c r="C561" t="str">
        <x:v>James Stevenson</x:v>
      </x:c>
      <x:c r="D561" t="str">
        <x:v>Permanent</x:v>
      </x:c>
      <x:c r="E561" t="str">
        <x:v>Glasgow</x:v>
      </x:c>
      <x:c r="F561" t="str">
        <x:v>Operative Porter</x:v>
      </x:c>
      <x:c r="G561" t="str">
        <x:v>402567</x:v>
      </x:c>
      <x:c r="H561" t="str">
        <x:v>Scottish Courts and Tribunals Service</x:v>
      </x:c>
      <x:c r="I561" s="22" t="n">
        <x:v>8</x:v>
      </x:c>
      <x:c r="J561" t="str">
        <x:v>Worked</x:v>
      </x:c>
      <x:c r="K561" t="str">
        <x:v>Employee 1742; home branch Glasgow; assigned role Operative Porter | Deployment branch: Glasgow | Actual role: Operative Porter | Jobs: 402567 | Customers: Scottish Courts and Tribunals Service | Actual hours: 8.0; source records: 1</x:v>
      </x:c>
      <x:c r="L561" t="str">
        <x:v>Include</x:v>
      </x:c>
      <x:c r="M561"/>
      <x:c r="N561"/>
    </x:row>
    <x:row r="562">
      <x:c r="A562" t="str">
        <x:v>James Stevenson|2026-07-08</x:v>
      </x:c>
      <x:c r="B562" s="888" t="n">
        <x:v>46211</x:v>
      </x:c>
      <x:c r="C562" t="str">
        <x:v>James Stevenson</x:v>
      </x:c>
      <x:c r="D562" t="str">
        <x:v>Permanent</x:v>
      </x:c>
      <x:c r="E562" t="str">
        <x:v>Glasgow</x:v>
      </x:c>
      <x:c r="F562" t="str">
        <x:v>Operative Porter</x:v>
      </x:c>
      <x:c r="G562" t="str">
        <x:v>402567</x:v>
      </x:c>
      <x:c r="H562" t="str">
        <x:v>Scottish Courts and Tribunals Service</x:v>
      </x:c>
      <x:c r="I562" s="22" t="n">
        <x:v>12</x:v>
      </x:c>
      <x:c r="J562" t="str">
        <x:v>Worked</x:v>
      </x:c>
      <x:c r="K562" t="str">
        <x:v>Employee 1742; home branch Glasgow; assigned role Operative Porter | Deployment branch: Glasgow | Actual role: Operative Porter | Jobs: 402567 | Customers: Scottish Courts and Tribunals Service | Actual hours: 12.0; source records: 1</x:v>
      </x:c>
      <x:c r="L562" t="str">
        <x:v>Include</x:v>
      </x:c>
      <x:c r="M562"/>
      <x:c r="N562"/>
    </x:row>
    <x:row r="563">
      <x:c r="A563" t="str">
        <x:v>James Stevenson|2026-07-09</x:v>
      </x:c>
      <x:c r="B563" s="888" t="n">
        <x:v>46212</x:v>
      </x:c>
      <x:c r="C563" t="str">
        <x:v>James Stevenson</x:v>
      </x:c>
      <x:c r="D563" t="str">
        <x:v>Permanent</x:v>
      </x:c>
      <x:c r="E563" t="str">
        <x:v>Glasgow</x:v>
      </x:c>
      <x:c r="F563" t="str">
        <x:v>Operative Porter</x:v>
      </x:c>
      <x:c r="G563" t="str">
        <x:v>402567</x:v>
      </x:c>
      <x:c r="H563" t="str">
        <x:v>Scottish Courts and Tribunals Service</x:v>
      </x:c>
      <x:c r="I563" s="22" t="n">
        <x:v>4</x:v>
      </x:c>
      <x:c r="J563" t="str">
        <x:v>Worked</x:v>
      </x:c>
      <x:c r="K563" t="str">
        <x:v>Employee 1742; home branch Glasgow; assigned role Operative Porter | Deployment branch: Glasgow | Actual role: Operative Porter | Jobs: 402567 | Customers: Scottish Courts and Tribunals Service | Actual hours: 4.0; source records: 1</x:v>
      </x:c>
      <x:c r="L563" t="str">
        <x:v>Include</x:v>
      </x:c>
      <x:c r="M563"/>
      <x:c r="N563"/>
    </x:row>
    <x:row r="564">
      <x:c r="A564" t="str">
        <x:v>James Stevenson|2026-07-10</x:v>
      </x:c>
      <x:c r="B564" s="888" t="n">
        <x:v>46213</x:v>
      </x:c>
      <x:c r="C564" t="str">
        <x:v>James Stevenson</x:v>
      </x:c>
      <x:c r="D564" t="str">
        <x:v>Permanent</x:v>
      </x:c>
      <x:c r="E564" t="str">
        <x:v>Glasgow</x:v>
      </x:c>
      <x:c r="F564" t="str">
        <x:v>Operative Porter</x:v>
      </x:c>
      <x:c r="G564" t="str">
        <x:v>403004G</x:v>
      </x:c>
      <x:c r="H564" t="str">
        <x:v>Avantor (GLASGOW   JULY  2026 )</x:v>
      </x:c>
      <x:c r="I564" s="22" t="n">
        <x:v>9</x:v>
      </x:c>
      <x:c r="J564" t="str">
        <x:v>Worked</x:v>
      </x:c>
      <x:c r="K564" t="str">
        <x:v>Employee 1742; home branch Glasgow; assigned role Operative Porter | Deployment branch: Cambridge | Actual role: Operative Porter | Jobs: 403004G | Customers: Avantor (GLASGOW   JULY  2026 ) | Actual hours: 9.0; source records: 1</x:v>
      </x:c>
      <x:c r="L564" t="str">
        <x:v>Include</x:v>
      </x:c>
      <x:c r="M564"/>
      <x:c r="N564"/>
    </x:row>
    <x:row r="565">
      <x:c r="A565" t="str">
        <x:v>James Stevenson|2026-07-13</x:v>
      </x:c>
      <x:c r="B565" s="888" t="n">
        <x:v>46216</x:v>
      </x:c>
      <x:c r="C565" t="str">
        <x:v>James Stevenson</x:v>
      </x:c>
      <x:c r="D565" t="str">
        <x:v>Permanent</x:v>
      </x:c>
      <x:c r="E565" t="str">
        <x:v>Glasgow</x:v>
      </x:c>
      <x:c r="F565" t="str">
        <x:v>Operative Porter</x:v>
      </x:c>
      <x:c r="G565" t="str">
        <x:v>403106</x:v>
      </x:c>
      <x:c r="H565" t="str">
        <x:v>C/O South Lanarkshire Council</x:v>
      </x:c>
      <x:c r="I565" s="22" t="n">
        <x:v>10</x:v>
      </x:c>
      <x:c r="J565" t="str">
        <x:v>Worked</x:v>
      </x:c>
      <x:c r="K565" t="str">
        <x:v>Employee 1742; home branch Glasgow; assigned role Operative Porter | Deployment branch: Glasgow | Actual role: Operative Porter | Jobs: 403106 | Customers: C/O South Lanarkshire Council | Actual hours: 10.0; source records: 1</x:v>
      </x:c>
      <x:c r="L565" t="str">
        <x:v>Include</x:v>
      </x:c>
      <x:c r="M565"/>
      <x:c r="N565"/>
    </x:row>
    <x:row r="566">
      <x:c r="A566" t="str">
        <x:v>James Stevenson|2026-07-14</x:v>
      </x:c>
      <x:c r="B566" s="888" t="n">
        <x:v>46217</x:v>
      </x:c>
      <x:c r="C566" t="str">
        <x:v>James Stevenson</x:v>
      </x:c>
      <x:c r="D566" t="str">
        <x:v>Permanent</x:v>
      </x:c>
      <x:c r="E566" t="str">
        <x:v>Glasgow</x:v>
      </x:c>
      <x:c r="F566" t="str">
        <x:v>Operative Porter</x:v>
      </x:c>
      <x:c r="G566" t="str">
        <x:v>398360F, 403357</x:v>
      </x:c>
      <x:c r="H566" t="str">
        <x:v>Restore Harrow Green; Stobhill Hospital</x:v>
      </x:c>
      <x:c r="I566" s="22" t="n">
        <x:v>11</x:v>
      </x:c>
      <x:c r="J566" t="str">
        <x:v>Worked — 2 records</x:v>
      </x:c>
      <x:c r="K566" t="str">
        <x:v>Employee 1742; home branch Glasgow; assigned role Operative Porter | Deployment branch: Glasgow | Actual role: Operative Porter | Jobs: 398360F, 403357 | Customers: Restore Harrow Green; Stobhill Hospital | Actual hours: 11.0; source records: 2</x:v>
      </x:c>
      <x:c r="L566" t="str">
        <x:v>Include</x:v>
      </x:c>
      <x:c r="M566"/>
      <x:c r="N566"/>
    </x:row>
    <x:row r="567">
      <x:c r="A567" t="str">
        <x:v>James Stevenson|2026-07-15</x:v>
      </x:c>
      <x:c r="B567" s="888" t="n">
        <x:v>46218</x:v>
      </x:c>
      <x:c r="C567" t="str">
        <x:v>James Stevenson</x:v>
      </x:c>
      <x:c r="D567" t="str">
        <x:v>Permanent</x:v>
      </x:c>
      <x:c r="E567" t="str">
        <x:v>Glasgow</x:v>
      </x:c>
      <x:c r="F567" t="str">
        <x:v>Operative Porter</x:v>
      </x:c>
      <x:c r="G567" t="str">
        <x:v>403313, 403027</x:v>
      </x:c>
      <x:c r="H567" t="str">
        <x:v>C/O South lananrkshire Council; HSBC - Branch Audits (2)</x:v>
      </x:c>
      <x:c r="I567" s="22" t="n">
        <x:v>15</x:v>
      </x:c>
      <x:c r="J567" t="str">
        <x:v>Worked — 2 records</x:v>
      </x:c>
      <x:c r="K567" t="str">
        <x:v>Employee 1742; home branch Glasgow; assigned role Operative Porter | Deployment branch: Birmingham, Glasgow | Actual role: Operative Porter, Operative Skilled | Jobs: 403313, 403027 | Customers: C/O South lananrkshire Council; HSBC - Branch Audits (2) | Actual hours: 15.0; source records: 2</x:v>
      </x:c>
      <x:c r="L567" t="str">
        <x:v>Include</x:v>
      </x:c>
      <x:c r="M567"/>
      <x:c r="N567"/>
    </x:row>
    <x:row r="568">
      <x:c r="A568" t="str">
        <x:v>Jamie Robinson|2026-07-01</x:v>
      </x:c>
      <x:c r="B568" s="888" t="n">
        <x:v>46204</x:v>
      </x:c>
      <x:c r="C568" t="str">
        <x:v>Jamie Robinson</x:v>
      </x:c>
      <x:c r="D568" t="str">
        <x:v>Permanent</x:v>
      </x:c>
      <x:c r="E568" t="str">
        <x:v>Glasgow</x:v>
      </x:c>
      <x:c r="F568" t="str">
        <x:v>Operative Skilled</x:v>
      </x:c>
      <x:c r="G568" t="str">
        <x:v>398360F</x:v>
      </x:c>
      <x:c r="H568" t="str">
        <x:v>Restore Harrow Green</x:v>
      </x:c>
      <x:c r="I568" s="22" t="n">
        <x:v>8</x:v>
      </x:c>
      <x:c r="J568" t="str">
        <x:v>Worked</x:v>
      </x:c>
      <x:c r="K568" t="str">
        <x:v>Employee 2452; home branch Glasgow; assigned role Operative Skilled | Deployment branch: Glasgow | Actual role: Operative Porter | Jobs: 398360F | Customers: Restore Harrow Green | Actual hours: 8.0; source records: 1</x:v>
      </x:c>
      <x:c r="L568" t="str">
        <x:v>Include</x:v>
      </x:c>
      <x:c r="M568"/>
      <x:c r="N568"/>
    </x:row>
    <x:row r="569">
      <x:c r="A569" t="str">
        <x:v>Jamie Robinson|2026-07-02</x:v>
      </x:c>
      <x:c r="B569" s="888" t="n">
        <x:v>46205</x:v>
      </x:c>
      <x:c r="C569" t="str">
        <x:v>Jamie Robinson</x:v>
      </x:c>
      <x:c r="D569" t="str">
        <x:v>Permanent</x:v>
      </x:c>
      <x:c r="E569" t="str">
        <x:v>Glasgow</x:v>
      </x:c>
      <x:c r="F569" t="str">
        <x:v>Operative Skilled</x:v>
      </x:c>
      <x:c r="G569" t="str">
        <x:v>392549</x:v>
      </x:c>
      <x:c r="H569" t="str">
        <x:v>NHS GG&amp;C</x:v>
      </x:c>
      <x:c r="I569" s="22" t="n">
        <x:v>8</x:v>
      </x:c>
      <x:c r="J569" t="str">
        <x:v>Worked</x:v>
      </x:c>
      <x:c r="K569" t="str">
        <x:v>Employee 2452; home branch Glasgow; assigned role Operative Skilled | Deployment branch: Glasgow | Actual role: Operative Porter | Jobs: 392549 | Customers: NHS GG&amp;C | Actual hours: 8.0; source records: 1</x:v>
      </x:c>
      <x:c r="L569" t="str">
        <x:v>Include</x:v>
      </x:c>
      <x:c r="M569"/>
      <x:c r="N569"/>
    </x:row>
    <x:row r="570">
      <x:c r="A570" t="str">
        <x:v>Jamie Robinson|2026-07-07</x:v>
      </x:c>
      <x:c r="B570" s="888" t="n">
        <x:v>46210</x:v>
      </x:c>
      <x:c r="C570" t="str">
        <x:v>Jamie Robinson</x:v>
      </x:c>
      <x:c r="D570" t="str">
        <x:v>Permanent</x:v>
      </x:c>
      <x:c r="E570" t="str">
        <x:v>Glasgow</x:v>
      </x:c>
      <x:c r="F570" t="str">
        <x:v>Operative Skilled</x:v>
      </x:c>
      <x:c r="G570" t="str">
        <x:v>392549</x:v>
      </x:c>
      <x:c r="H570" t="str">
        <x:v>NHS GG&amp;C</x:v>
      </x:c>
      <x:c r="I570" s="22" t="n">
        <x:v>8</x:v>
      </x:c>
      <x:c r="J570" t="str">
        <x:v>Worked</x:v>
      </x:c>
      <x:c r="K570" t="str">
        <x:v>Employee 2452; home branch Glasgow; assigned role Operative Skilled | Deployment branch: Glasgow | Actual role: Operative Porter | Jobs: 392549 | Customers: NHS GG&amp;C | Actual hours: 8.0; source records: 1</x:v>
      </x:c>
      <x:c r="L570" t="str">
        <x:v>Include</x:v>
      </x:c>
      <x:c r="M570"/>
      <x:c r="N570"/>
    </x:row>
    <x:row r="571">
      <x:c r="A571" t="str">
        <x:v>Jamie Robinson|2026-07-08</x:v>
      </x:c>
      <x:c r="B571" s="888" t="n">
        <x:v>46211</x:v>
      </x:c>
      <x:c r="C571" t="str">
        <x:v>Jamie Robinson</x:v>
      </x:c>
      <x:c r="D571" t="str">
        <x:v>Permanent</x:v>
      </x:c>
      <x:c r="E571" t="str">
        <x:v>Glasgow</x:v>
      </x:c>
      <x:c r="F571" t="str">
        <x:v>Operative Skilled</x:v>
      </x:c>
      <x:c r="G571" t="str">
        <x:v>392549</x:v>
      </x:c>
      <x:c r="H571" t="str">
        <x:v>NHS GG&amp;C</x:v>
      </x:c>
      <x:c r="I571" s="22" t="n">
        <x:v>9</x:v>
      </x:c>
      <x:c r="J571" t="str">
        <x:v>Worked</x:v>
      </x:c>
      <x:c r="K571" t="str">
        <x:v>Employee 2452; home branch Glasgow; assigned role Operative Skilled | Deployment branch: Glasgow | Actual role: Operative Porter | Jobs: 392549 | Customers: NHS GG&amp;C | Actual hours: 9.0; source records: 1</x:v>
      </x:c>
      <x:c r="L571" t="str">
        <x:v>Include</x:v>
      </x:c>
      <x:c r="M571"/>
      <x:c r="N571"/>
    </x:row>
    <x:row r="572">
      <x:c r="A572" t="str">
        <x:v>Jamie Robinson|2026-07-09</x:v>
      </x:c>
      <x:c r="B572" s="888" t="n">
        <x:v>46212</x:v>
      </x:c>
      <x:c r="C572" t="str">
        <x:v>Jamie Robinson</x:v>
      </x:c>
      <x:c r="D572" t="str">
        <x:v>Permanent</x:v>
      </x:c>
      <x:c r="E572" t="str">
        <x:v>Glasgow</x:v>
      </x:c>
      <x:c r="F572" t="str">
        <x:v>Operative Skilled</x:v>
      </x:c>
      <x:c r="G572" t="str">
        <x:v>392549</x:v>
      </x:c>
      <x:c r="H572" t="str">
        <x:v>NHS GG&amp;C</x:v>
      </x:c>
      <x:c r="I572" s="22" t="n">
        <x:v>8</x:v>
      </x:c>
      <x:c r="J572" t="str">
        <x:v>Worked</x:v>
      </x:c>
      <x:c r="K572" t="str">
        <x:v>Employee 2452; home branch Glasgow; assigned role Operative Skilled | Deployment branch: Glasgow | Actual role: Operative Porter | Jobs: 392549 | Customers: NHS GG&amp;C | Actual hours: 8.0; source records: 1</x:v>
      </x:c>
      <x:c r="L572" t="str">
        <x:v>Include</x:v>
      </x:c>
      <x:c r="M572"/>
      <x:c r="N572"/>
    </x:row>
    <x:row r="573">
      <x:c r="A573" t="str">
        <x:v>Jamie Robinson|2026-07-10</x:v>
      </x:c>
      <x:c r="B573" s="888" t="n">
        <x:v>46213</x:v>
      </x:c>
      <x:c r="C573" t="str">
        <x:v>Jamie Robinson</x:v>
      </x:c>
      <x:c r="D573" t="str">
        <x:v>Permanent</x:v>
      </x:c>
      <x:c r="E573" t="str">
        <x:v>Glasgow</x:v>
      </x:c>
      <x:c r="F573" t="str">
        <x:v>Operative Skilled</x:v>
      </x:c>
      <x:c r="G573" t="str">
        <x:v>398360F</x:v>
      </x:c>
      <x:c r="H573" t="str">
        <x:v>Restore Harrow Green</x:v>
      </x:c>
      <x:c r="I573" s="22" t="n">
        <x:v>10</x:v>
      </x:c>
      <x:c r="J573" t="str">
        <x:v>Worked</x:v>
      </x:c>
      <x:c r="K573" t="str">
        <x:v>Employee 2452; home branch Glasgow; assigned role Operative Skilled | Deployment branch: Glasgow | Actual role: Operative Porter | Jobs: 398360F | Customers: Restore Harrow Green | Actual hours: 10.0; source records: 1</x:v>
      </x:c>
      <x:c r="L573" t="str">
        <x:v>Include</x:v>
      </x:c>
      <x:c r="M573"/>
      <x:c r="N573"/>
    </x:row>
    <x:row r="574">
      <x:c r="A574" t="str">
        <x:v>Jamie Robinson|2026-07-13</x:v>
      </x:c>
      <x:c r="B574" s="888" t="n">
        <x:v>46216</x:v>
      </x:c>
      <x:c r="C574" t="str">
        <x:v>Jamie Robinson</x:v>
      </x:c>
      <x:c r="D574" t="str">
        <x:v>Permanent</x:v>
      </x:c>
      <x:c r="E574" t="str">
        <x:v>Glasgow</x:v>
      </x:c>
      <x:c r="F574" t="str">
        <x:v>Operative Skilled</x:v>
      </x:c>
      <x:c r="G574" t="str">
        <x:v>403256</x:v>
      </x:c>
      <x:c r="H574" t="str">
        <x:v>University of Glasgow</x:v>
      </x:c>
      <x:c r="I574" s="22" t="n">
        <x:v>8</x:v>
      </x:c>
      <x:c r="J574" t="str">
        <x:v>Worked</x:v>
      </x:c>
      <x:c r="K574" t="str">
        <x:v>Employee 2452; home branch Glasgow; assigned role Operative Skilled | Deployment branch: Glasgow | Actual role: Operative Porter | Jobs: 403256 | Customers: University of Glasgow | Actual hours: 8.0; source records: 1</x:v>
      </x:c>
      <x:c r="L574" t="str">
        <x:v>Include</x:v>
      </x:c>
      <x:c r="M574"/>
      <x:c r="N574"/>
    </x:row>
    <x:row r="575">
      <x:c r="A575" t="str">
        <x:v>Jamie Robinson|2026-07-14</x:v>
      </x:c>
      <x:c r="B575" s="888" t="n">
        <x:v>46217</x:v>
      </x:c>
      <x:c r="C575" t="str">
        <x:v>Jamie Robinson</x:v>
      </x:c>
      <x:c r="D575" t="str">
        <x:v>Permanent</x:v>
      </x:c>
      <x:c r="E575" t="str">
        <x:v>Glasgow</x:v>
      </x:c>
      <x:c r="F575" t="str">
        <x:v>Operative Skilled</x:v>
      </x:c>
      <x:c r="G575" t="str">
        <x:v>398360F, 403185</x:v>
      </x:c>
      <x:c r="H575" t="str">
        <x:v>Restore Harrow Green; South Lanarkshire Council</x:v>
      </x:c>
      <x:c r="I575" s="22" t="n">
        <x:v>11</x:v>
      </x:c>
      <x:c r="J575" t="str">
        <x:v>Worked — 2 records</x:v>
      </x:c>
      <x:c r="K575" t="str">
        <x:v>Employee 2452; home branch Glasgow; assigned role Operative Skilled | Deployment branch: Glasgow | Actual role: Operative Porter | Jobs: 398360F, 403185 | Customers: Restore Harrow Green; South Lanarkshire Council | Actual hours: 11.0; source records: 2</x:v>
      </x:c>
      <x:c r="L575" t="str">
        <x:v>Include</x:v>
      </x:c>
      <x:c r="M575"/>
      <x:c r="N575"/>
    </x:row>
    <x:row r="576">
      <x:c r="A576" t="str">
        <x:v>Jay Newill|2026-07-01</x:v>
      </x:c>
      <x:c r="B576" s="888" t="n">
        <x:v>46204</x:v>
      </x:c>
      <x:c r="C576" t="str">
        <x:v>Jay Newill</x:v>
      </x:c>
      <x:c r="D576" t="str">
        <x:v>Permanent</x:v>
      </x:c>
      <x:c r="E576" t="str">
        <x:v>Thurrock</x:v>
      </x:c>
      <x:c r="F576" t="str">
        <x:v>Operative Porter</x:v>
      </x:c>
      <x:c r="G576" t="str">
        <x:v>401175</x:v>
      </x:c>
      <x:c r="H576" t="str">
        <x:v>Hogan Lovells LLP</x:v>
      </x:c>
      <x:c r="I576" s="22" t="n">
        <x:v>9.5</x:v>
      </x:c>
      <x:c r="J576" t="str">
        <x:v>Worked</x:v>
      </x:c>
      <x:c r="K576" t="str">
        <x:v>Employee 1736; home branch Thurrock; assigned role Operative Porter | Deployment branch: Thurrock | Actual role: Operative Porter | Jobs: 401175 | Customers: Hogan Lovells LLP | Actual hours: 9.5; source records: 1</x:v>
      </x:c>
      <x:c r="L576" t="str">
        <x:v>Include</x:v>
      </x:c>
      <x:c r="M576"/>
      <x:c r="N576"/>
    </x:row>
    <x:row r="577">
      <x:c r="A577" t="str">
        <x:v>Jay Newill|2026-07-02</x:v>
      </x:c>
      <x:c r="B577" s="888" t="n">
        <x:v>46205</x:v>
      </x:c>
      <x:c r="C577" t="str">
        <x:v>Jay Newill</x:v>
      </x:c>
      <x:c r="D577" t="str">
        <x:v>Permanent</x:v>
      </x:c>
      <x:c r="E577" t="str">
        <x:v>Thurrock</x:v>
      </x:c>
      <x:c r="F577" t="str">
        <x:v>Operative Porter</x:v>
      </x:c>
      <x:c r="G577" t="str">
        <x:v>401175</x:v>
      </x:c>
      <x:c r="H577" t="str">
        <x:v>Hogan Lovells LLP</x:v>
      </x:c>
      <x:c r="I577" s="22" t="n">
        <x:v>9.5</x:v>
      </x:c>
      <x:c r="J577" t="str">
        <x:v>Worked</x:v>
      </x:c>
      <x:c r="K577" t="str">
        <x:v>Employee 1736; home branch Thurrock; assigned role Operative Porter | Deployment branch: Thurrock | Actual role: Operative Porter | Jobs: 401175 | Customers: Hogan Lovells LLP | Actual hours: 9.5; source records: 1</x:v>
      </x:c>
      <x:c r="L577" t="str">
        <x:v>Include</x:v>
      </x:c>
      <x:c r="M577"/>
      <x:c r="N577"/>
    </x:row>
    <x:row r="578">
      <x:c r="A578" t="str">
        <x:v>Jay Newill|2026-07-03</x:v>
      </x:c>
      <x:c r="B578" s="888" t="n">
        <x:v>46206</x:v>
      </x:c>
      <x:c r="C578" t="str">
        <x:v>Jay Newill</x:v>
      </x:c>
      <x:c r="D578" t="str">
        <x:v>Permanent</x:v>
      </x:c>
      <x:c r="E578" t="str">
        <x:v>Thurrock</x:v>
      </x:c>
      <x:c r="F578" t="str">
        <x:v>Operative Porter</x:v>
      </x:c>
      <x:c r="G578" t="str">
        <x:v>401175</x:v>
      </x:c>
      <x:c r="H578" t="str">
        <x:v>Hogan Lovells LLP</x:v>
      </x:c>
      <x:c r="I578" s="22" t="n">
        <x:v>8.5</x:v>
      </x:c>
      <x:c r="J578" t="str">
        <x:v>Worked</x:v>
      </x:c>
      <x:c r="K578" t="str">
        <x:v>Employee 1736; home branch Thurrock; assigned role Operative Porter | Deployment branch: Thurrock | Actual role: Operative Porter | Jobs: 401175 | Customers: Hogan Lovells LLP | Actual hours: 8.5; source records: 1</x:v>
      </x:c>
      <x:c r="L578" t="str">
        <x:v>Include</x:v>
      </x:c>
      <x:c r="M578"/>
      <x:c r="N578"/>
    </x:row>
    <x:row r="579">
      <x:c r="A579" t="str">
        <x:v>Jay Newill|2026-07-06</x:v>
      </x:c>
      <x:c r="B579" s="888" t="n">
        <x:v>46209</x:v>
      </x:c>
      <x:c r="C579" t="str">
        <x:v>Jay Newill</x:v>
      </x:c>
      <x:c r="D579" t="str">
        <x:v>Permanent</x:v>
      </x:c>
      <x:c r="E579" t="str">
        <x:v>Thurrock</x:v>
      </x:c>
      <x:c r="F579" t="str">
        <x:v>Operative Porter</x:v>
      </x:c>
      <x:c r="G579" t="str">
        <x:v>401175</x:v>
      </x:c>
      <x:c r="H579" t="str">
        <x:v>Hogan Lovells LLP</x:v>
      </x:c>
      <x:c r="I579" s="22" t="n">
        <x:v>11.5</x:v>
      </x:c>
      <x:c r="J579" t="str">
        <x:v>Worked</x:v>
      </x:c>
      <x:c r="K579" t="str">
        <x:v>Employee 1736; home branch Thurrock; assigned role Operative Porter | Deployment branch: Thurrock | Actual role: Operative Porter | Jobs: 401175 | Customers: Hogan Lovells LLP | Actual hours: 11.5; source records: 1</x:v>
      </x:c>
      <x:c r="L579" t="str">
        <x:v>Include</x:v>
      </x:c>
      <x:c r="M579"/>
      <x:c r="N579"/>
    </x:row>
    <x:row r="580">
      <x:c r="A580" t="str">
        <x:v>Jay Newill|2026-07-07</x:v>
      </x:c>
      <x:c r="B580" s="888" t="n">
        <x:v>46210</x:v>
      </x:c>
      <x:c r="C580" t="str">
        <x:v>Jay Newill</x:v>
      </x:c>
      <x:c r="D580" t="str">
        <x:v>Permanent</x:v>
      </x:c>
      <x:c r="E580" t="str">
        <x:v>Thurrock</x:v>
      </x:c>
      <x:c r="F580" t="str">
        <x:v>Operative Porter</x:v>
      </x:c>
      <x:c r="G580" t="str">
        <x:v>401175</x:v>
      </x:c>
      <x:c r="H580" t="str">
        <x:v>Hogan Lovells LLP</x:v>
      </x:c>
      <x:c r="I580" s="22" t="n">
        <x:v>10</x:v>
      </x:c>
      <x:c r="J580" t="str">
        <x:v>Worked</x:v>
      </x:c>
      <x:c r="K580" t="str">
        <x:v>Employee 1736; home branch Thurrock; assigned role Operative Porter | Deployment branch: Thurrock | Actual role: Operative Porter | Jobs: 401175 | Customers: Hogan Lovells LLP | Actual hours: 10.0; source records: 1</x:v>
      </x:c>
      <x:c r="L580" t="str">
        <x:v>Include</x:v>
      </x:c>
      <x:c r="M580"/>
      <x:c r="N580"/>
    </x:row>
    <x:row r="581">
      <x:c r="A581" t="str">
        <x:v>Jay Newill|2026-07-08</x:v>
      </x:c>
      <x:c r="B581" s="888" t="n">
        <x:v>46211</x:v>
      </x:c>
      <x:c r="C581" t="str">
        <x:v>Jay Newill</x:v>
      </x:c>
      <x:c r="D581" t="str">
        <x:v>Permanent</x:v>
      </x:c>
      <x:c r="E581" t="str">
        <x:v>Thurrock</x:v>
      </x:c>
      <x:c r="F581" t="str">
        <x:v>Operative Porter</x:v>
      </x:c>
      <x:c r="G581" t="str">
        <x:v>401175</x:v>
      </x:c>
      <x:c r="H581" t="str">
        <x:v>Hogan Lovells LLP</x:v>
      </x:c>
      <x:c r="I581" s="22" t="n">
        <x:v>10</x:v>
      </x:c>
      <x:c r="J581" t="str">
        <x:v>Worked</x:v>
      </x:c>
      <x:c r="K581" t="str">
        <x:v>Employee 1736; home branch Thurrock; assigned role Operative Porter | Deployment branch: Thurrock | Actual role: Operative Porter | Jobs: 401175 | Customers: Hogan Lovells LLP | Actual hours: 10.0; source records: 1</x:v>
      </x:c>
      <x:c r="L581" t="str">
        <x:v>Include</x:v>
      </x:c>
      <x:c r="M581"/>
      <x:c r="N581"/>
    </x:row>
    <x:row r="582">
      <x:c r="A582" t="str">
        <x:v>Jay Newill|2026-07-09</x:v>
      </x:c>
      <x:c r="B582" s="888" t="n">
        <x:v>46212</x:v>
      </x:c>
      <x:c r="C582" t="str">
        <x:v>Jay Newill</x:v>
      </x:c>
      <x:c r="D582" t="str">
        <x:v>Permanent</x:v>
      </x:c>
      <x:c r="E582" t="str">
        <x:v>Thurrock</x:v>
      </x:c>
      <x:c r="F582" t="str">
        <x:v>Operative Porter</x:v>
      </x:c>
      <x:c r="G582" t="str">
        <x:v>401175</x:v>
      </x:c>
      <x:c r="H582" t="str">
        <x:v>Hogan Lovells LLP</x:v>
      </x:c>
      <x:c r="I582" s="22" t="n">
        <x:v>9.5</x:v>
      </x:c>
      <x:c r="J582" t="str">
        <x:v>Worked</x:v>
      </x:c>
      <x:c r="K582" t="str">
        <x:v>Employee 1736; home branch Thurrock; assigned role Operative Porter | Deployment branch: Thurrock | Actual role: Operative Porter | Jobs: 401175 | Customers: Hogan Lovells LLP | Actual hours: 9.5; source records: 1</x:v>
      </x:c>
      <x:c r="L582" t="str">
        <x:v>Include</x:v>
      </x:c>
      <x:c r="M582"/>
      <x:c r="N582"/>
    </x:row>
    <x:row r="583">
      <x:c r="A583" t="str">
        <x:v>Jay Newill|2026-07-10</x:v>
      </x:c>
      <x:c r="B583" s="888" t="n">
        <x:v>46213</x:v>
      </x:c>
      <x:c r="C583" t="str">
        <x:v>Jay Newill</x:v>
      </x:c>
      <x:c r="D583" t="str">
        <x:v>Permanent</x:v>
      </x:c>
      <x:c r="E583" t="str">
        <x:v>Thurrock</x:v>
      </x:c>
      <x:c r="F583" t="str">
        <x:v>Operative Porter</x:v>
      </x:c>
      <x:c r="G583" t="str">
        <x:v>401175</x:v>
      </x:c>
      <x:c r="H583" t="str">
        <x:v>Hogan Lovells LLP</x:v>
      </x:c>
      <x:c r="I583" s="22" t="n">
        <x:v>9.5</x:v>
      </x:c>
      <x:c r="J583" t="str">
        <x:v>Worked</x:v>
      </x:c>
      <x:c r="K583" t="str">
        <x:v>Employee 1736; home branch Thurrock; assigned role Operative Porter | Deployment branch: Thurrock | Actual role: Operative Porter | Jobs: 401175 | Customers: Hogan Lovells LLP | Actual hours: 9.5; source records: 1</x:v>
      </x:c>
      <x:c r="L583" t="str">
        <x:v>Include</x:v>
      </x:c>
      <x:c r="M583"/>
      <x:c r="N583"/>
    </x:row>
    <x:row r="584">
      <x:c r="A584" t="str">
        <x:v>Jay Newill|2026-07-13</x:v>
      </x:c>
      <x:c r="B584" s="888" t="n">
        <x:v>46216</x:v>
      </x:c>
      <x:c r="C584" t="str">
        <x:v>Jay Newill</x:v>
      </x:c>
      <x:c r="D584" t="str">
        <x:v>Permanent</x:v>
      </x:c>
      <x:c r="E584" t="str">
        <x:v>Thurrock</x:v>
      </x:c>
      <x:c r="F584" t="str">
        <x:v>Operative Porter</x:v>
      </x:c>
      <x:c r="G584" t="str">
        <x:v>402575</x:v>
      </x:c>
      <x:c r="H584" t="str">
        <x:v>Latham &amp; Watkins</x:v>
      </x:c>
      <x:c r="I584" s="22" t="n">
        <x:v>9.5</x:v>
      </x:c>
      <x:c r="J584" t="str">
        <x:v>Worked</x:v>
      </x:c>
      <x:c r="K584" t="str">
        <x:v>Employee 1736; home branch Thurrock; assigned role Operative Porter | Deployment branch: Thurrock | Actual role: Operative Porter | Jobs: 402575 | Customers: Latham &amp; Watkins | Actual hours: 9.5; source records: 1</x:v>
      </x:c>
      <x:c r="L584" t="str">
        <x:v>Include</x:v>
      </x:c>
      <x:c r="M584"/>
      <x:c r="N584"/>
    </x:row>
    <x:row r="585">
      <x:c r="A585" t="str">
        <x:v>Jay Newill|2026-07-14</x:v>
      </x:c>
      <x:c r="B585" s="888" t="n">
        <x:v>46217</x:v>
      </x:c>
      <x:c r="C585" t="str">
        <x:v>Jay Newill</x:v>
      </x:c>
      <x:c r="D585" t="str">
        <x:v>Permanent</x:v>
      </x:c>
      <x:c r="E585" t="str">
        <x:v>Thurrock</x:v>
      </x:c>
      <x:c r="F585" t="str">
        <x:v>Operative Porter</x:v>
      </x:c>
      <x:c r="G585" t="str">
        <x:v>402575</x:v>
      </x:c>
      <x:c r="H585" t="str">
        <x:v>Latham &amp; Watkins</x:v>
      </x:c>
      <x:c r="I585" s="22" t="n">
        <x:v>8.5</x:v>
      </x:c>
      <x:c r="J585" t="str">
        <x:v>Worked</x:v>
      </x:c>
      <x:c r="K585" t="str">
        <x:v>Employee 1736; home branch Thurrock; assigned role Operative Porter | Deployment branch: Thurrock | Actual role: Operative Porter | Jobs: 402575 | Customers: Latham &amp; Watkins | Actual hours: 8.5; source records: 1</x:v>
      </x:c>
      <x:c r="L585" t="str">
        <x:v>Include</x:v>
      </x:c>
      <x:c r="M585"/>
      <x:c r="N585"/>
    </x:row>
    <x:row r="586">
      <x:c r="A586" t="str">
        <x:v>Jay Newill|2026-07-15</x:v>
      </x:c>
      <x:c r="B586" s="888" t="n">
        <x:v>46218</x:v>
      </x:c>
      <x:c r="C586" t="str">
        <x:v>Jay Newill</x:v>
      </x:c>
      <x:c r="D586" t="str">
        <x:v>Permanent</x:v>
      </x:c>
      <x:c r="E586" t="str">
        <x:v>Thurrock</x:v>
      </x:c>
      <x:c r="F586" t="str">
        <x:v>Operative Porter</x:v>
      </x:c>
      <x:c r="G586" t="str">
        <x:v>402575</x:v>
      </x:c>
      <x:c r="H586" t="str">
        <x:v>Latham &amp; Watkins</x:v>
      </x:c>
      <x:c r="I586" s="22" t="n">
        <x:v>8.5</x:v>
      </x:c>
      <x:c r="J586" t="str">
        <x:v>Worked</x:v>
      </x:c>
      <x:c r="K586" t="str">
        <x:v>Employee 1736; home branch Thurrock; assigned role Operative Porter | Deployment branch: Thurrock | Actual role: Operative Porter | Jobs: 402575 | Customers: Latham &amp; Watkins | Actual hours: 8.5; source records: 1</x:v>
      </x:c>
      <x:c r="L586" t="str">
        <x:v>Include</x:v>
      </x:c>
      <x:c r="M586"/>
      <x:c r="N586"/>
    </x:row>
    <x:row r="587">
      <x:c r="A587" t="str">
        <x:v>Jay Newill|2026-07-16</x:v>
      </x:c>
      <x:c r="B587" s="888" t="n">
        <x:v>46219</x:v>
      </x:c>
      <x:c r="C587" t="str">
        <x:v>Jay Newill</x:v>
      </x:c>
      <x:c r="D587" t="str">
        <x:v>Permanent</x:v>
      </x:c>
      <x:c r="E587" t="str">
        <x:v>Thurrock</x:v>
      </x:c>
      <x:c r="F587" t="str">
        <x:v>Operative Porter</x:v>
      </x:c>
      <x:c r="G587" t="str">
        <x:v>402575</x:v>
      </x:c>
      <x:c r="H587" t="str">
        <x:v>Latham &amp; Watkins</x:v>
      </x:c>
      <x:c r="I587" s="22" t="n">
        <x:v>8.5</x:v>
      </x:c>
      <x:c r="J587" t="str">
        <x:v>Worked</x:v>
      </x:c>
      <x:c r="K587" t="str">
        <x:v>Employee 1736; home branch Thurrock; assigned role Operative Porter | Deployment branch: Thurrock | Actual role: Operative Porter | Jobs: 402575 | Customers: Latham &amp; Watkins | Actual hours: 8.5; source records: 1</x:v>
      </x:c>
      <x:c r="L587" t="str">
        <x:v>Include</x:v>
      </x:c>
      <x:c r="M587"/>
      <x:c r="N587"/>
    </x:row>
    <x:row r="588">
      <x:c r="A588" t="str">
        <x:v>John Smith|2026-07-01</x:v>
      </x:c>
      <x:c r="B588" s="888" t="n">
        <x:v>46204</x:v>
      </x:c>
      <x:c r="C588" t="str">
        <x:v>John Smith</x:v>
      </x:c>
      <x:c r="D588" t="str">
        <x:v>Permanent</x:v>
      </x:c>
      <x:c r="E588" t="str">
        <x:v>Leeds</x:v>
      </x:c>
      <x:c r="F588" t="str">
        <x:v>Operative Porter</x:v>
      </x:c>
      <x:c r="G588" t="str">
        <x:v>402652, 402831, 401226</x:v>
      </x:c>
      <x:c r="H588" t="str">
        <x:v>HM Prison and Probation Service; MOJ - Sodexo SR:60551; University of Leeds</x:v>
      </x:c>
      <x:c r="I588" s="22" t="n">
        <x:v>8.75</x:v>
      </x:c>
      <x:c r="J588" t="str">
        <x:v>Worked — 3 records</x:v>
      </x:c>
      <x:c r="K588" t="str">
        <x:v>Employee 2237; home branch Leeds; assigned role Operative Porter | Deployment branch: Leeds | Actual role: Operative Porter | Jobs: 402652, 402831, 401226 | Customers: HM Prison and Probation Service; MOJ - Sodexo SR:60551; University of Leeds | Actual hours: 8.8; source records: 3</x:v>
      </x:c>
      <x:c r="L588" t="str">
        <x:v>Include</x:v>
      </x:c>
      <x:c r="M588"/>
      <x:c r="N588"/>
    </x:row>
    <x:row r="589">
      <x:c r="A589" t="str">
        <x:v>John Smith|2026-07-02</x:v>
      </x:c>
      <x:c r="B589" s="888" t="n">
        <x:v>46205</x:v>
      </x:c>
      <x:c r="C589" t="str">
        <x:v>John Smith</x:v>
      </x:c>
      <x:c r="D589" t="str">
        <x:v>Permanent</x:v>
      </x:c>
      <x:c r="E589" t="str">
        <x:v>Leeds</x:v>
      </x:c>
      <x:c r="F589" t="str">
        <x:v>Operative Porter</x:v>
      </x:c>
      <x:c r="G589" t="str">
        <x:v>403037</x:v>
      </x:c>
      <x:c r="H589" t="str">
        <x:v>Kirklees Council - domestic</x:v>
      </x:c>
      <x:c r="I589" s="22" t="n">
        <x:v>8.5</x:v>
      </x:c>
      <x:c r="J589" t="str">
        <x:v>Worked</x:v>
      </x:c>
      <x:c r="K589" t="str">
        <x:v>Employee 2237; home branch Leeds; assigned role Operative Porter | Deployment branch: Leeds | Actual role: Operative Porter | Jobs: 403037 | Customers: Kirklees Council - domestic | Actual hours: 8.5; source records: 1</x:v>
      </x:c>
      <x:c r="L589" t="str">
        <x:v>Include</x:v>
      </x:c>
      <x:c r="M589"/>
      <x:c r="N589"/>
    </x:row>
    <x:row r="590">
      <x:c r="A590" t="str">
        <x:v>John Smith|2026-07-06</x:v>
      </x:c>
      <x:c r="B590" s="888" t="n">
        <x:v>46209</x:v>
      </x:c>
      <x:c r="C590" t="str">
        <x:v>John Smith</x:v>
      </x:c>
      <x:c r="D590" t="str">
        <x:v>Permanent</x:v>
      </x:c>
      <x:c r="E590" t="str">
        <x:v>Leeds</x:v>
      </x:c>
      <x:c r="F590" t="str">
        <x:v>Operative Porter</x:v>
      </x:c>
      <x:c r="G590" t="str">
        <x:v>402771, 401226</x:v>
      </x:c>
      <x:c r="H590" t="str">
        <x:v>Summer Schools - Kirklees; University of Leeds</x:v>
      </x:c>
      <x:c r="I590" s="22" t="n">
        <x:v>9</x:v>
      </x:c>
      <x:c r="J590" t="str">
        <x:v>Worked — 2 records</x:v>
      </x:c>
      <x:c r="K590" t="str">
        <x:v>Employee 2237; home branch Leeds; assigned role Operative Porter | Deployment branch: Leeds | Actual role: Operative Porter | Jobs: 402771, 401226 | Customers: Summer Schools - Kirklees; University of Leeds | Actual hours: 9.0; source records: 2</x:v>
      </x:c>
      <x:c r="L590" t="str">
        <x:v>Include</x:v>
      </x:c>
      <x:c r="M590"/>
      <x:c r="N590"/>
    </x:row>
    <x:row r="591">
      <x:c r="A591" t="str">
        <x:v>John Smith|2026-07-07</x:v>
      </x:c>
      <x:c r="B591" s="888" t="n">
        <x:v>46210</x:v>
      </x:c>
      <x:c r="C591" t="str">
        <x:v>John Smith</x:v>
      </x:c>
      <x:c r="D591" t="str">
        <x:v>Permanent</x:v>
      </x:c>
      <x:c r="E591" t="str">
        <x:v>Leeds</x:v>
      </x:c>
      <x:c r="F591" t="str">
        <x:v>Operative Porter</x:v>
      </x:c>
      <x:c r="G591" t="str">
        <x:v>402478</x:v>
      </x:c>
      <x:c r="H591" t="str">
        <x:v>West Yorkshire Police (Huddersfield)</x:v>
      </x:c>
      <x:c r="I591" s="22" t="n">
        <x:v>10</x:v>
      </x:c>
      <x:c r="J591" t="str">
        <x:v>Worked</x:v>
      </x:c>
      <x:c r="K591" t="str">
        <x:v>Employee 2237; home branch Leeds; assigned role Operative Porter | Deployment branch: Leeds | Actual role: Operative Skilled | Jobs: 402478 | Customers: West Yorkshire Police (Huddersfield) | Actual hours: 10.0; source records: 1</x:v>
      </x:c>
      <x:c r="L591" t="str">
        <x:v>Include</x:v>
      </x:c>
      <x:c r="M591"/>
      <x:c r="N591"/>
    </x:row>
    <x:row r="592">
      <x:c r="A592" t="str">
        <x:v>John Smith|2026-07-08</x:v>
      </x:c>
      <x:c r="B592" s="888" t="n">
        <x:v>46211</x:v>
      </x:c>
      <x:c r="C592" t="str">
        <x:v>John Smith</x:v>
      </x:c>
      <x:c r="D592" t="str">
        <x:v>Permanent</x:v>
      </x:c>
      <x:c r="E592" t="str">
        <x:v>Leeds</x:v>
      </x:c>
      <x:c r="F592" t="str">
        <x:v>Operative Porter</x:v>
      </x:c>
      <x:c r="G592" t="str">
        <x:v>402723</x:v>
      </x:c>
      <x:c r="H592" t="str">
        <x:v>Newcastle University</x:v>
      </x:c>
      <x:c r="I592" s="22" t="n">
        <x:v>11.5</x:v>
      </x:c>
      <x:c r="J592" t="str">
        <x:v>Worked</x:v>
      </x:c>
      <x:c r="K592" t="str">
        <x:v>Employee 2237; home branch Leeds; assigned role Operative Porter | Deployment branch: Leeds | Actual role: Operative Porter | Jobs: 402723 | Customers: Newcastle University | Actual hours: 11.5; source records: 1</x:v>
      </x:c>
      <x:c r="L592" t="str">
        <x:v>Include</x:v>
      </x:c>
      <x:c r="M592"/>
      <x:c r="N592"/>
    </x:row>
    <x:row r="593">
      <x:c r="A593" t="str">
        <x:v>John Smith|2026-07-09</x:v>
      </x:c>
      <x:c r="B593" s="888" t="n">
        <x:v>46212</x:v>
      </x:c>
      <x:c r="C593" t="str">
        <x:v>John Smith</x:v>
      </x:c>
      <x:c r="D593" t="str">
        <x:v>Permanent</x:v>
      </x:c>
      <x:c r="E593" t="str">
        <x:v>Leeds</x:v>
      </x:c>
      <x:c r="F593" t="str">
        <x:v>Operative Porter</x:v>
      </x:c>
      <x:c r="G593" t="str">
        <x:v>399454F, 398549</x:v>
      </x:c>
      <x:c r="H593" t="str">
        <x:v>Restore Harrow Green; Wakefield Council - Upton Primary School</x:v>
      </x:c>
      <x:c r="I593" s="22" t="n">
        <x:v>9.5</x:v>
      </x:c>
      <x:c r="J593" t="str">
        <x:v>Worked — 2 records</x:v>
      </x:c>
      <x:c r="K593" t="str">
        <x:v>Employee 2237; home branch Leeds; assigned role Operative Porter | Deployment branch: Leeds | Actual role: Operative Porter | Jobs: 399454F, 398549 | Customers: Restore Harrow Green; Wakefield Council - Upton Primary School | Actual hours: 9.5; source records: 2</x:v>
      </x:c>
      <x:c r="L593" t="str">
        <x:v>Include</x:v>
      </x:c>
      <x:c r="M593"/>
      <x:c r="N593"/>
    </x:row>
    <x:row r="594">
      <x:c r="A594" t="str">
        <x:v>John Smith|2026-07-10</x:v>
      </x:c>
      <x:c r="B594" s="888" t="n">
        <x:v>46213</x:v>
      </x:c>
      <x:c r="C594" t="str">
        <x:v>John Smith</x:v>
      </x:c>
      <x:c r="D594" t="str">
        <x:v>Permanent</x:v>
      </x:c>
      <x:c r="E594" t="str">
        <x:v>Leeds</x:v>
      </x:c>
      <x:c r="F594" t="str">
        <x:v>Operative Porter</x:v>
      </x:c>
      <x:c r="G594" t="str">
        <x:v>403345, 402716, 402713</x:v>
      </x:c>
      <x:c r="H594" t="str">
        <x:v>Kirklees Council - Nicola &amp; Craig Poole; Kirklees Council - Patricia Halstead; Kirklees Council - Pooja Thakor</x:v>
      </x:c>
      <x:c r="I594" s="22" t="n">
        <x:v>6.58</x:v>
      </x:c>
      <x:c r="J594" t="str">
        <x:v>Worked — 3 records</x:v>
      </x:c>
      <x:c r="K594" t="str">
        <x:v>Employee 2237; home branch Leeds; assigned role Operative Porter | Deployment branch: Leeds | Actual role: Operative Porter | Jobs: 403345, 402716, 402713 | Customers: Kirklees Council - Nicola &amp; Craig Poole; Kirklees Council - Patricia Halstead; Kirklees Council - Pooja Thakor | Actual hours: 6.6; source records: 3</x:v>
      </x:c>
      <x:c r="L594" t="str">
        <x:v>Include</x:v>
      </x:c>
      <x:c r="M594"/>
      <x:c r="N594"/>
    </x:row>
    <x:row r="595">
      <x:c r="A595" t="str">
        <x:v>John Smith|2026-07-11</x:v>
      </x:c>
      <x:c r="B595" s="888" t="n">
        <x:v>46214</x:v>
      </x:c>
      <x:c r="C595" t="str">
        <x:v>John Smith</x:v>
      </x:c>
      <x:c r="D595" t="str">
        <x:v>Permanent</x:v>
      </x:c>
      <x:c r="E595" t="str">
        <x:v>Leeds</x:v>
      </x:c>
      <x:c r="F595" t="str">
        <x:v>Operative Porter</x:v>
      </x:c>
      <x:c r="G595" t="str">
        <x:v>402822</x:v>
      </x:c>
      <x:c r="H595" t="str">
        <x:v>EMCOR - OCS FM Ltd</x:v>
      </x:c>
      <x:c r="I595" s="22" t="n">
        <x:v>7</x:v>
      </x:c>
      <x:c r="J595" t="str">
        <x:v>Worked</x:v>
      </x:c>
      <x:c r="K595" t="str">
        <x:v>Employee 2237; home branch Leeds; assigned role Operative Porter | Deployment branch: Leeds | Actual role: Operative Porter | Jobs: 402822 | Customers: EMCOR - OCS FM Ltd | Actual hours: 7.0; source records: 1</x:v>
      </x:c>
      <x:c r="L595" t="str">
        <x:v>Include</x:v>
      </x:c>
      <x:c r="M595"/>
      <x:c r="N595"/>
    </x:row>
    <x:row r="596">
      <x:c r="A596" t="str">
        <x:v>John Smith|2026-07-13</x:v>
      </x:c>
      <x:c r="B596" s="888" t="n">
        <x:v>46216</x:v>
      </x:c>
      <x:c r="C596" t="str">
        <x:v>John Smith</x:v>
      </x:c>
      <x:c r="D596" t="str">
        <x:v>Permanent</x:v>
      </x:c>
      <x:c r="E596" t="str">
        <x:v>Leeds</x:v>
      </x:c>
      <x:c r="F596" t="str">
        <x:v>Operative Porter</x:v>
      </x:c>
      <x:c r="G596" t="str">
        <x:v>399454F</x:v>
      </x:c>
      <x:c r="H596" t="str">
        <x:v>Restore Harrow Green</x:v>
      </x:c>
      <x:c r="I596" s="22" t="n">
        <x:v>2</x:v>
      </x:c>
      <x:c r="J596" t="str">
        <x:v>Worked</x:v>
      </x:c>
      <x:c r="K596" t="str">
        <x:v>Employee 2237; home branch Leeds; assigned role Operative Porter | Deployment branch: Leeds | Actual role: Operative Porter | Jobs: 399454F | Customers: Restore Harrow Green | Actual hours: 2.0; source records: 1</x:v>
      </x:c>
      <x:c r="L596" t="str">
        <x:v>Include</x:v>
      </x:c>
      <x:c r="M596"/>
      <x:c r="N596"/>
    </x:row>
    <x:row r="597">
      <x:c r="A597" t="str">
        <x:v>John Smith|2026-07-14</x:v>
      </x:c>
      <x:c r="B597" s="888" t="n">
        <x:v>46217</x:v>
      </x:c>
      <x:c r="C597" t="str">
        <x:v>John Smith</x:v>
      </x:c>
      <x:c r="D597" t="str">
        <x:v>Permanent</x:v>
      </x:c>
      <x:c r="E597" t="str">
        <x:v>Leeds</x:v>
      </x:c>
      <x:c r="F597" t="str">
        <x:v>Operative Porter</x:v>
      </x:c>
      <x:c r="G597" t="str">
        <x:v>398888</x:v>
      </x:c>
      <x:c r="H597" t="str">
        <x:v>Yu/Dr Shi</x:v>
      </x:c>
      <x:c r="I597" s="22" t="n">
        <x:v>2.75</x:v>
      </x:c>
      <x:c r="J597" t="str">
        <x:v>Worked</x:v>
      </x:c>
      <x:c r="K597" t="str">
        <x:v>Employee 2237; home branch Leeds; assigned role Operative Porter | Deployment branch: Thurrock | Actual role: Operative Porter | Jobs: 398888 | Customers: Yu/Dr Shi | Actual hours: 2.8; source records: 1</x:v>
      </x:c>
      <x:c r="L597" t="str">
        <x:v>Include</x:v>
      </x:c>
      <x:c r="M597"/>
      <x:c r="N597"/>
    </x:row>
    <x:row r="598">
      <x:c r="A598" t="str">
        <x:v>John Smith|2026-07-15</x:v>
      </x:c>
      <x:c r="B598" s="888" t="n">
        <x:v>46218</x:v>
      </x:c>
      <x:c r="C598" t="str">
        <x:v>John Smith</x:v>
      </x:c>
      <x:c r="D598" t="str">
        <x:v>Permanent</x:v>
      </x:c>
      <x:c r="E598" t="str">
        <x:v>Leeds</x:v>
      </x:c>
      <x:c r="F598" t="str">
        <x:v>Operative Porter</x:v>
      </x:c>
      <x:c r="G598" t="str">
        <x:v>398549</x:v>
      </x:c>
      <x:c r="H598" t="str">
        <x:v>Wakefield Council - Upton Primary School</x:v>
      </x:c>
      <x:c r="I598" s="22" t="n">
        <x:v>8</x:v>
      </x:c>
      <x:c r="J598" t="str">
        <x:v>Worked</x:v>
      </x:c>
      <x:c r="K598" t="str">
        <x:v>Employee 2237; home branch Leeds; assigned role Operative Porter | Deployment branch: Leeds | Actual role: Operative Porter | Jobs: 398549 | Customers: Wakefield Council - Upton Primary School | Actual hours: 8.0; source records: 1</x:v>
      </x:c>
      <x:c r="L598" t="str">
        <x:v>Include</x:v>
      </x:c>
      <x:c r="M598"/>
      <x:c r="N598"/>
    </x:row>
    <x:row r="599">
      <x:c r="A599" t="str">
        <x:v>John Smith|2026-07-16</x:v>
      </x:c>
      <x:c r="B599" s="888" t="n">
        <x:v>46219</x:v>
      </x:c>
      <x:c r="C599" t="str">
        <x:v>John Smith</x:v>
      </x:c>
      <x:c r="D599" t="str">
        <x:v>Permanent</x:v>
      </x:c>
      <x:c r="E599" t="str">
        <x:v>Leeds</x:v>
      </x:c>
      <x:c r="F599" t="str">
        <x:v>Operative Porter</x:v>
      </x:c>
      <x:c r="G599" t="str">
        <x:v>398549</x:v>
      </x:c>
      <x:c r="H599" t="str">
        <x:v>Wakefield Council - Upton Primary School</x:v>
      </x:c>
      <x:c r="I599" s="22" t="n">
        <x:v>8.5</x:v>
      </x:c>
      <x:c r="J599" t="str">
        <x:v>Worked</x:v>
      </x:c>
      <x:c r="K599" t="str">
        <x:v>Employee 2237; home branch Leeds; assigned role Operative Porter | Deployment branch: Leeds | Actual role: Operative Porter | Jobs: 398549 | Customers: Wakefield Council - Upton Primary School | Actual hours: 8.5; source records: 1</x:v>
      </x:c>
      <x:c r="L599" t="str">
        <x:v>Include</x:v>
      </x:c>
      <x:c r="M599"/>
      <x:c r="N599"/>
    </x:row>
    <x:row r="600">
      <x:c r="A600" t="str">
        <x:v>Joshua Seeley|2026-07-01</x:v>
      </x:c>
      <x:c r="B600" s="888" t="n">
        <x:v>46204</x:v>
      </x:c>
      <x:c r="C600" t="str">
        <x:v>Joshua Seeley</x:v>
      </x:c>
      <x:c r="D600" t="str">
        <x:v>Permanent</x:v>
      </x:c>
      <x:c r="E600" t="str">
        <x:v>Cambridge</x:v>
      </x:c>
      <x:c r="F600" t="str">
        <x:v>Operative Driver</x:v>
      </x:c>
      <x:c r="G600" t="str">
        <x:v>401828</x:v>
      </x:c>
      <x:c r="H600" t="str">
        <x:v>Biopharma  - ( ROYAL VETERINARY COLLEGE))</x:v>
      </x:c>
      <x:c r="I600" s="22" t="n">
        <x:v>8.5</x:v>
      </x:c>
      <x:c r="J600" t="str">
        <x:v>Worked</x:v>
      </x:c>
      <x:c r="K600" t="str">
        <x:v>Employee 2798; home branch Cambridge; assigned role Operative Driver | Deployment branch: Cambridge | Actual role: Operative Driver | Jobs: 401828 | Customers: Biopharma  - ( ROYAL VETERINARY COLLEGE)) | Actual hours: 8.5; source records: 1</x:v>
      </x:c>
      <x:c r="L600" t="str">
        <x:v>Include</x:v>
      </x:c>
      <x:c r="M600"/>
      <x:c r="N600"/>
    </x:row>
    <x:row r="601">
      <x:c r="A601" t="str">
        <x:v>Joshua Seeley|2026-07-02</x:v>
      </x:c>
      <x:c r="B601" s="888" t="n">
        <x:v>46205</x:v>
      </x:c>
      <x:c r="C601" t="str">
        <x:v>Joshua Seeley</x:v>
      </x:c>
      <x:c r="D601" t="str">
        <x:v>Permanent</x:v>
      </x:c>
      <x:c r="E601" t="str">
        <x:v>Cambridge</x:v>
      </x:c>
      <x:c r="F601" t="str">
        <x:v>Operative Driver</x:v>
      </x:c>
      <x:c r="G601" t="str">
        <x:v>400738</x:v>
      </x:c>
      <x:c r="H601" t="str">
        <x:v>GPE  (ORIEL BUILDING LONDON)</x:v>
      </x:c>
      <x:c r="I601" s="22" t="n">
        <x:v>4.5</x:v>
      </x:c>
      <x:c r="J601" t="str">
        <x:v>Worked</x:v>
      </x:c>
      <x:c r="K601" t="str">
        <x:v>Employee 2798; home branch Cambridge; assigned role Operative Driver | Deployment branch: Cambridge | Actual role: Operative Driver | Jobs: 400738 | Customers: GPE  (ORIEL BUILDING LONDON) | Actual hours: 4.5; source records: 1</x:v>
      </x:c>
      <x:c r="L601" t="str">
        <x:v>Include</x:v>
      </x:c>
      <x:c r="M601"/>
      <x:c r="N601"/>
    </x:row>
    <x:row r="602">
      <x:c r="A602" t="str">
        <x:v>Joshua Seeley|2026-07-03</x:v>
      </x:c>
      <x:c r="B602" s="888" t="n">
        <x:v>46206</x:v>
      </x:c>
      <x:c r="C602" t="str">
        <x:v>Joshua Seeley</x:v>
      </x:c>
      <x:c r="D602" t="str">
        <x:v>Permanent</x:v>
      </x:c>
      <x:c r="E602" t="str">
        <x:v>Cambridge</x:v>
      </x:c>
      <x:c r="F602" t="str">
        <x:v>Operative Driver</x:v>
      </x:c>
      <x:c r="G602" t="str">
        <x:v>403073</x:v>
      </x:c>
      <x:c r="H602" t="str">
        <x:v>Anglia Ruskin University</x:v>
      </x:c>
      <x:c r="I602" s="22" t="n">
        <x:v>8.5</x:v>
      </x:c>
      <x:c r="J602" t="str">
        <x:v>Worked</x:v>
      </x:c>
      <x:c r="K602" t="str">
        <x:v>Employee 2798; home branch Cambridge; assigned role Operative Driver | Deployment branch: Cambridge | Actual role: Operative Driver | Jobs: 403073 | Customers: Anglia Ruskin University | Actual hours: 8.5; source records: 1</x:v>
      </x:c>
      <x:c r="L602" t="str">
        <x:v>Include</x:v>
      </x:c>
      <x:c r="M602"/>
      <x:c r="N602"/>
    </x:row>
    <x:row r="603">
      <x:c r="A603" t="str">
        <x:v>Joshua Seeley|2026-07-06</x:v>
      </x:c>
      <x:c r="B603" s="888" t="n">
        <x:v>46209</x:v>
      </x:c>
      <x:c r="C603" t="str">
        <x:v>Joshua Seeley</x:v>
      </x:c>
      <x:c r="D603" t="str">
        <x:v>Permanent</x:v>
      </x:c>
      <x:c r="E603" t="str">
        <x:v>Cambridge</x:v>
      </x:c>
      <x:c r="F603" t="str">
        <x:v>Operative Driver</x:v>
      </x:c>
      <x:c r="G603" t="str">
        <x:v>402797</x:v>
      </x:c>
      <x:c r="H603" t="str">
        <x:v>KI-Hydrogen (Scale Space)</x:v>
      </x:c>
      <x:c r="I603" s="22" t="n">
        <x:v>12</x:v>
      </x:c>
      <x:c r="J603" t="str">
        <x:v>Worked</x:v>
      </x:c>
      <x:c r="K603" t="str">
        <x:v>Employee 2798; home branch Cambridge; assigned role Operative Driver | Deployment branch: Croydon | Actual role: Operative Driver | Jobs: 402797 | Customers: KI-Hydrogen (Scale Space) | Actual hours: 12.0; source records: 1</x:v>
      </x:c>
      <x:c r="L603" t="str">
        <x:v>Include</x:v>
      </x:c>
      <x:c r="M603"/>
      <x:c r="N603"/>
    </x:row>
    <x:row r="604">
      <x:c r="A604" t="str">
        <x:v>Joshua Seeley|2026-07-07</x:v>
      </x:c>
      <x:c r="B604" s="888" t="n">
        <x:v>46210</x:v>
      </x:c>
      <x:c r="C604" t="str">
        <x:v>Joshua Seeley</x:v>
      </x:c>
      <x:c r="D604" t="str">
        <x:v>Permanent</x:v>
      </x:c>
      <x:c r="E604" t="str">
        <x:v>Cambridge</x:v>
      </x:c>
      <x:c r="F604" t="str">
        <x:v>Operative Driver</x:v>
      </x:c>
      <x:c r="G604" t="str">
        <x:v>403004</x:v>
      </x:c>
      <x:c r="H604" t="str">
        <x:v>Avantor ( CAMBRIDGE JULY  2026 )</x:v>
      </x:c>
      <x:c r="I604" s="22" t="n">
        <x:v>6</x:v>
      </x:c>
      <x:c r="J604" t="str">
        <x:v>Worked</x:v>
      </x:c>
      <x:c r="K604" t="str">
        <x:v>Employee 2798; home branch Cambridge; assigned role Operative Driver | Deployment branch: Cambridge | Actual role: Operative Driver | Jobs: 403004 | Customers: Avantor ( CAMBRIDGE JULY  2026 ) | Actual hours: 6.0; source records: 1</x:v>
      </x:c>
      <x:c r="L604" t="str">
        <x:v>Include</x:v>
      </x:c>
      <x:c r="M604"/>
      <x:c r="N604"/>
    </x:row>
    <x:row r="605">
      <x:c r="A605" t="str">
        <x:v>Joshua Seeley|2026-07-08</x:v>
      </x:c>
      <x:c r="B605" s="888" t="n">
        <x:v>46211</x:v>
      </x:c>
      <x:c r="C605" t="str">
        <x:v>Joshua Seeley</x:v>
      </x:c>
      <x:c r="D605" t="str">
        <x:v>Permanent</x:v>
      </x:c>
      <x:c r="E605" t="str">
        <x:v>Cambridge</x:v>
      </x:c>
      <x:c r="F605" t="str">
        <x:v>Operative Driver</x:v>
      </x:c>
      <x:c r="G605" t="str">
        <x:v>401554</x:v>
      </x:c>
      <x:c r="H605" t="str">
        <x:v>CPM/Omnicom</x:v>
      </x:c>
      <x:c r="I605" s="22" t="n">
        <x:v>7</x:v>
      </x:c>
      <x:c r="J605" t="str">
        <x:v>Worked</x:v>
      </x:c>
      <x:c r="K605" t="str">
        <x:v>Employee 2798; home branch Cambridge; assigned role Operative Driver | Deployment branch: Oxford | Actual role: Operative Driver | Jobs: 401554 | Customers: CPM/Omnicom | Actual hours: 7.0; source records: 1</x:v>
      </x:c>
      <x:c r="L605" t="str">
        <x:v>Include</x:v>
      </x:c>
      <x:c r="M605"/>
      <x:c r="N605"/>
    </x:row>
    <x:row r="606">
      <x:c r="A606" t="str">
        <x:v>Joshua Seeley|2026-07-10</x:v>
      </x:c>
      <x:c r="B606" s="888" t="n">
        <x:v>46213</x:v>
      </x:c>
      <x:c r="C606" t="str">
        <x:v>Joshua Seeley</x:v>
      </x:c>
      <x:c r="D606" t="str">
        <x:v>Permanent</x:v>
      </x:c>
      <x:c r="E606" t="str">
        <x:v>Cambridge</x:v>
      </x:c>
      <x:c r="F606" t="str">
        <x:v>Operative Driver</x:v>
      </x:c>
      <x:c r="G606" t="str">
        <x:v>403004</x:v>
      </x:c>
      <x:c r="H606" t="str">
        <x:v>Avantor ( CAMBRIDGE JULY  2026 )</x:v>
      </x:c>
      <x:c r="I606" s="22" t="n">
        <x:v>5</x:v>
      </x:c>
      <x:c r="J606" t="str">
        <x:v>Worked</x:v>
      </x:c>
      <x:c r="K606" t="str">
        <x:v>Employee 2798; home branch Cambridge; assigned role Operative Driver | Deployment branch: Cambridge | Actual role: Operative Driver | Jobs: 403004 | Customers: Avantor ( CAMBRIDGE JULY  2026 ) | Actual hours: 5.0; source records: 1</x:v>
      </x:c>
      <x:c r="L606" t="str">
        <x:v>Include</x:v>
      </x:c>
      <x:c r="M606"/>
      <x:c r="N606"/>
    </x:row>
    <x:row r="607">
      <x:c r="A607" t="str">
        <x:v>Joshua Seeley|2026-07-13</x:v>
      </x:c>
      <x:c r="B607" s="888" t="n">
        <x:v>46216</x:v>
      </x:c>
      <x:c r="C607" t="str">
        <x:v>Joshua Seeley</x:v>
      </x:c>
      <x:c r="D607" t="str">
        <x:v>Permanent</x:v>
      </x:c>
      <x:c r="E607" t="str">
        <x:v>Cambridge</x:v>
      </x:c>
      <x:c r="F607" t="str">
        <x:v>Operative Driver</x:v>
      </x:c>
      <x:c r="G607" t="str">
        <x:v>403316</x:v>
      </x:c>
      <x:c r="H607" t="str">
        <x:v>Harrow Green Cambridge M/W use only</x:v>
      </x:c>
      <x:c r="I607" s="22" t="n">
        <x:v>8.5</x:v>
      </x:c>
      <x:c r="J607" t="str">
        <x:v>Worked</x:v>
      </x:c>
      <x:c r="K607" t="str">
        <x:v>Employee 2798; home branch Cambridge; assigned role Operative Driver | Deployment branch: Cambridge | Actual role: Operative Porter | Jobs: 403316 | Customers: Harrow Green Cambridge M/W use only | Actual hours: 8.5; source records: 1</x:v>
      </x:c>
      <x:c r="L607" t="str">
        <x:v>Include</x:v>
      </x:c>
      <x:c r="M607"/>
      <x:c r="N607"/>
    </x:row>
    <x:row r="608">
      <x:c r="A608" t="str">
        <x:v>Joshua Seeley|2026-07-14</x:v>
      </x:c>
      <x:c r="B608" s="888" t="n">
        <x:v>46217</x:v>
      </x:c>
      <x:c r="C608" t="str">
        <x:v>Joshua Seeley</x:v>
      </x:c>
      <x:c r="D608" t="str">
        <x:v>Permanent</x:v>
      </x:c>
      <x:c r="E608" t="str">
        <x:v>Cambridge</x:v>
      </x:c>
      <x:c r="F608" t="str">
        <x:v>Operative Driver</x:v>
      </x:c>
      <x:c r="G608" t="str">
        <x:v>403004</x:v>
      </x:c>
      <x:c r="H608" t="str">
        <x:v>Avantor ( CAMBRIDGE JULY  2026 )</x:v>
      </x:c>
      <x:c r="I608" s="22" t="n">
        <x:v>9</x:v>
      </x:c>
      <x:c r="J608" t="str">
        <x:v>Worked</x:v>
      </x:c>
      <x:c r="K608" t="str">
        <x:v>Employee 2798; home branch Cambridge; assigned role Operative Driver | Deployment branch: Cambridge | Actual role: Operative Porter | Jobs: 403004 | Customers: Avantor ( CAMBRIDGE JULY  2026 ) | Actual hours: 9.0; source records: 1</x:v>
      </x:c>
      <x:c r="L608" t="str">
        <x:v>Include</x:v>
      </x:c>
      <x:c r="M608"/>
      <x:c r="N608"/>
    </x:row>
    <x:row r="609">
      <x:c r="A609" t="str">
        <x:v>Joshua Seeley|2026-07-15</x:v>
      </x:c>
      <x:c r="B609" s="888" t="n">
        <x:v>46218</x:v>
      </x:c>
      <x:c r="C609" t="str">
        <x:v>Joshua Seeley</x:v>
      </x:c>
      <x:c r="D609" t="str">
        <x:v>Permanent</x:v>
      </x:c>
      <x:c r="E609" t="str">
        <x:v>Cambridge</x:v>
      </x:c>
      <x:c r="F609" t="str">
        <x:v>Operative Driver</x:v>
      </x:c>
      <x:c r="G609" t="str">
        <x:v>403004</x:v>
      </x:c>
      <x:c r="H609" t="str">
        <x:v>Avantor ( CAMBRIDGE JULY  2026 )</x:v>
      </x:c>
      <x:c r="I609" s="22" t="n">
        <x:v>8.5</x:v>
      </x:c>
      <x:c r="J609" t="str">
        <x:v>Worked</x:v>
      </x:c>
      <x:c r="K609" t="str">
        <x:v>Employee 2798; home branch Cambridge; assigned role Operative Driver | Deployment branch: Cambridge | Actual role: Operative Driver | Jobs: 403004 | Customers: Avantor ( CAMBRIDGE JULY  2026 ) | Actual hours: 8.5; source records: 1</x:v>
      </x:c>
      <x:c r="L609" t="str">
        <x:v>Include</x:v>
      </x:c>
      <x:c r="M609"/>
      <x:c r="N609"/>
    </x:row>
    <x:row r="610">
      <x:c r="A610" t="str">
        <x:v>Joshua Seeley|2026-07-16</x:v>
      </x:c>
      <x:c r="B610" s="888" t="n">
        <x:v>46219</x:v>
      </x:c>
      <x:c r="C610" t="str">
        <x:v>Joshua Seeley</x:v>
      </x:c>
      <x:c r="D610" t="str">
        <x:v>Permanent</x:v>
      </x:c>
      <x:c r="E610" t="str">
        <x:v>Cambridge</x:v>
      </x:c>
      <x:c r="F610" t="str">
        <x:v>Operative Driver</x:v>
      </x:c>
      <x:c r="G610" t="str">
        <x:v>402473</x:v>
      </x:c>
      <x:c r="H610" t="str">
        <x:v>Biopharma - UCL</x:v>
      </x:c>
      <x:c r="I610" s="22" t="n">
        <x:v>8.5</x:v>
      </x:c>
      <x:c r="J610" t="str">
        <x:v>Worked</x:v>
      </x:c>
      <x:c r="K610" t="str">
        <x:v>Employee 2798; home branch Cambridge; assigned role Operative Driver | Deployment branch: Cambridge | Actual role: Operative Driver | Jobs: 402473 | Customers: Biopharma - UCL | Actual hours: 8.5; source records: 1</x:v>
      </x:c>
      <x:c r="L610" t="str">
        <x:v>Include</x:v>
      </x:c>
      <x:c r="M610"/>
      <x:c r="N610"/>
    </x:row>
    <x:row r="611">
      <x:c r="A611" t="str">
        <x:v>K Bouakkaz|2026-07-01</x:v>
      </x:c>
      <x:c r="B611" s="888" t="n">
        <x:v>46204</x:v>
      </x:c>
      <x:c r="C611" t="str">
        <x:v>K Bouakkaz</x:v>
      </x:c>
      <x:c r="D611" t="str">
        <x:v>Permanent</x:v>
      </x:c>
      <x:c r="E611" t="str">
        <x:v>Thurrock</x:v>
      </x:c>
      <x:c r="F611" t="str">
        <x:v>Operative Porter</x:v>
      </x:c>
      <x:c r="G611" t="str">
        <x:v>403036</x:v>
      </x:c>
      <x:c r="H611" t="str">
        <x:v>Russell Reynolds Assoc</x:v>
      </x:c>
      <x:c r="I611" s="22" t="n">
        <x:v>8.5</x:v>
      </x:c>
      <x:c r="J611" t="str">
        <x:v>Worked</x:v>
      </x:c>
      <x:c r="K611" t="str">
        <x:v>Employee 102725; home branch Thurrock; assigned role Operative Porter | Deployment branch: Thurrock | Actual role: Operative Porter | Jobs: 403036 | Customers: Russell Reynolds Assoc | Actual hours: 8.5; source records: 1</x:v>
      </x:c>
      <x:c r="L611" t="str">
        <x:v>Include</x:v>
      </x:c>
      <x:c r="M611"/>
      <x:c r="N611"/>
    </x:row>
    <x:row r="612">
      <x:c r="A612" t="str">
        <x:v>K Bouakkaz|2026-07-02</x:v>
      </x:c>
      <x:c r="B612" s="888" t="n">
        <x:v>46205</x:v>
      </x:c>
      <x:c r="C612" t="str">
        <x:v>K Bouakkaz</x:v>
      </x:c>
      <x:c r="D612" t="str">
        <x:v>Permanent</x:v>
      </x:c>
      <x:c r="E612" t="str">
        <x:v>Thurrock</x:v>
      </x:c>
      <x:c r="F612" t="str">
        <x:v>Operative Porter</x:v>
      </x:c>
      <x:c r="G612" t="str">
        <x:v>403143</x:v>
      </x:c>
      <x:c r="H612" t="str">
        <x:v>Societe Generale</x:v>
      </x:c>
      <x:c r="I612" s="22" t="n">
        <x:v>8</x:v>
      </x:c>
      <x:c r="J612" t="str">
        <x:v>Worked</x:v>
      </x:c>
      <x:c r="K612" t="str">
        <x:v>Employee 102725; home branch Thurrock; assigned role Operative Porter | Deployment branch: Thurrock | Actual role: Operative Porter | Jobs: 403143 | Customers: Societe Generale | Actual hours: 8.0; source records: 1</x:v>
      </x:c>
      <x:c r="L612" t="str">
        <x:v>Include</x:v>
      </x:c>
      <x:c r="M612"/>
      <x:c r="N612"/>
    </x:row>
    <x:row r="613">
      <x:c r="A613" t="str">
        <x:v>K Bouakkaz|2026-07-03</x:v>
      </x:c>
      <x:c r="B613" s="888" t="n">
        <x:v>46206</x:v>
      </x:c>
      <x:c r="C613" t="str">
        <x:v>K Bouakkaz</x:v>
      </x:c>
      <x:c r="D613" t="str">
        <x:v>Permanent</x:v>
      </x:c>
      <x:c r="E613" t="str">
        <x:v>Thurrock</x:v>
      </x:c>
      <x:c r="F613" t="str">
        <x:v>Operative Porter</x:v>
      </x:c>
      <x:c r="G613" t="str">
        <x:v>401175</x:v>
      </x:c>
      <x:c r="H613" t="str">
        <x:v>Hogan Lovells LLP</x:v>
      </x:c>
      <x:c r="I613" s="22" t="n">
        <x:v>8.5</x:v>
      </x:c>
      <x:c r="J613" t="str">
        <x:v>Worked</x:v>
      </x:c>
      <x:c r="K613" t="str">
        <x:v>Employee 102725; home branch Thurrock; assigned role Operative Porter | Deployment branch: Thurrock | Actual role: Operative Porter | Jobs: 401175 | Customers: Hogan Lovells LLP | Actual hours: 8.5; source records: 1</x:v>
      </x:c>
      <x:c r="L613" t="str">
        <x:v>Include</x:v>
      </x:c>
      <x:c r="M613"/>
      <x:c r="N613"/>
    </x:row>
    <x:row r="614">
      <x:c r="A614" t="str">
        <x:v>K Bouakkaz|2026-07-06</x:v>
      </x:c>
      <x:c r="B614" s="888" t="n">
        <x:v>46209</x:v>
      </x:c>
      <x:c r="C614" t="str">
        <x:v>K Bouakkaz</x:v>
      </x:c>
      <x:c r="D614" t="str">
        <x:v>Permanent</x:v>
      </x:c>
      <x:c r="E614" t="str">
        <x:v>Thurrock</x:v>
      </x:c>
      <x:c r="F614" t="str">
        <x:v>Operative Porter</x:v>
      </x:c>
      <x:c r="G614" t="str">
        <x:v>401175</x:v>
      </x:c>
      <x:c r="H614" t="str">
        <x:v>Hogan Lovells LLP</x:v>
      </x:c>
      <x:c r="I614" s="22" t="n">
        <x:v>11.5</x:v>
      </x:c>
      <x:c r="J614" t="str">
        <x:v>Worked</x:v>
      </x:c>
      <x:c r="K614" t="str">
        <x:v>Employee 102725; home branch Thurrock; assigned role Operative Porter | Deployment branch: Thurrock | Actual role: Operative Porter | Jobs: 401175 | Customers: Hogan Lovells LLP | Actual hours: 11.5; source records: 1</x:v>
      </x:c>
      <x:c r="L614" t="str">
        <x:v>Include</x:v>
      </x:c>
      <x:c r="M614"/>
      <x:c r="N614"/>
    </x:row>
    <x:row r="615">
      <x:c r="A615" t="str">
        <x:v>K Bouakkaz|2026-07-07</x:v>
      </x:c>
      <x:c r="B615" s="888" t="n">
        <x:v>46210</x:v>
      </x:c>
      <x:c r="C615" t="str">
        <x:v>K Bouakkaz</x:v>
      </x:c>
      <x:c r="D615" t="str">
        <x:v>Permanent</x:v>
      </x:c>
      <x:c r="E615" t="str">
        <x:v>Thurrock</x:v>
      </x:c>
      <x:c r="F615" t="str">
        <x:v>Operative Porter</x:v>
      </x:c>
      <x:c r="G615" t="str">
        <x:v>401175</x:v>
      </x:c>
      <x:c r="H615" t="str">
        <x:v>Hogan Lovells LLP</x:v>
      </x:c>
      <x:c r="I615" s="22" t="n">
        <x:v>10</x:v>
      </x:c>
      <x:c r="J615" t="str">
        <x:v>Worked</x:v>
      </x:c>
      <x:c r="K615" t="str">
        <x:v>Employee 102725; home branch Thurrock; assigned role Operative Porter | Deployment branch: Thurrock | Actual role: Operative Porter | Jobs: 401175 | Customers: Hogan Lovells LLP | Actual hours: 10.0; source records: 1</x:v>
      </x:c>
      <x:c r="L615" t="str">
        <x:v>Include</x:v>
      </x:c>
      <x:c r="M615"/>
      <x:c r="N615"/>
    </x:row>
    <x:row r="616">
      <x:c r="A616" t="str">
        <x:v>K Bouakkaz|2026-07-09</x:v>
      </x:c>
      <x:c r="B616" s="888" t="n">
        <x:v>46212</x:v>
      </x:c>
      <x:c r="C616" t="str">
        <x:v>K Bouakkaz</x:v>
      </x:c>
      <x:c r="D616" t="str">
        <x:v>Permanent</x:v>
      </x:c>
      <x:c r="E616" t="str">
        <x:v>Thurrock</x:v>
      </x:c>
      <x:c r="F616" t="str">
        <x:v>Operative Porter</x:v>
      </x:c>
      <x:c r="G616" t="str">
        <x:v>402929</x:v>
      </x:c>
      <x:c r="H616" t="str">
        <x:v>Cadwalader Wickersham &amp; Taft LLP</x:v>
      </x:c>
      <x:c r="I616" s="22" t="n">
        <x:v>7.5</x:v>
      </x:c>
      <x:c r="J616" t="str">
        <x:v>Worked</x:v>
      </x:c>
      <x:c r="K616" t="str">
        <x:v>Employee 102725; home branch Thurrock; assigned role Operative Porter | Deployment branch: Thurrock | Actual role: Operative Porter | Jobs: 402929 | Customers: Cadwalader Wickersham &amp; Taft LLP | Actual hours: 7.5; source records: 1</x:v>
      </x:c>
      <x:c r="L616" t="str">
        <x:v>Include</x:v>
      </x:c>
      <x:c r="M616"/>
      <x:c r="N616"/>
    </x:row>
    <x:row r="617">
      <x:c r="A617" t="str">
        <x:v>K Bouakkaz|2026-07-10</x:v>
      </x:c>
      <x:c r="B617" s="888" t="n">
        <x:v>46213</x:v>
      </x:c>
      <x:c r="C617" t="str">
        <x:v>K Bouakkaz</x:v>
      </x:c>
      <x:c r="D617" t="str">
        <x:v>Permanent</x:v>
      </x:c>
      <x:c r="E617" t="str">
        <x:v>Thurrock</x:v>
      </x:c>
      <x:c r="F617" t="str">
        <x:v>Operative Porter</x:v>
      </x:c>
      <x:c r="G617" t="str">
        <x:v>403271</x:v>
      </x:c>
      <x:c r="H617" t="str">
        <x:v>BNP Paribas Limited</x:v>
      </x:c>
      <x:c r="I617" s="22" t="n">
        <x:v>9</x:v>
      </x:c>
      <x:c r="J617" t="str">
        <x:v>Worked</x:v>
      </x:c>
      <x:c r="K617" t="str">
        <x:v>Employee 102725; home branch Thurrock; assigned role Operative Porter | Deployment branch: Thurrock | Actual role: Operative Porter | Jobs: 403271 | Customers: BNP Paribas Limited | Actual hours: 9.0; source records: 1</x:v>
      </x:c>
      <x:c r="L617" t="str">
        <x:v>Include</x:v>
      </x:c>
      <x:c r="M617"/>
      <x:c r="N617"/>
    </x:row>
    <x:row r="618">
      <x:c r="A618" t="str">
        <x:v>K Bouakkaz|2026-07-15</x:v>
      </x:c>
      <x:c r="B618" s="888" t="n">
        <x:v>46218</x:v>
      </x:c>
      <x:c r="C618" t="str">
        <x:v>K Bouakkaz</x:v>
      </x:c>
      <x:c r="D618" t="str">
        <x:v>Permanent</x:v>
      </x:c>
      <x:c r="E618" t="str">
        <x:v>Thurrock</x:v>
      </x:c>
      <x:c r="F618" t="str">
        <x:v>Operative Porter</x:v>
      </x:c>
      <x:c r="G618" t="str">
        <x:v>403048</x:v>
      </x:c>
      <x:c r="H618" t="str">
        <x:v>Adecco Group</x:v>
      </x:c>
      <x:c r="I618" s="22" t="n">
        <x:v>7.5</x:v>
      </x:c>
      <x:c r="J618" t="str">
        <x:v>Worked</x:v>
      </x:c>
      <x:c r="K618" t="str">
        <x:v>Employee 102725; home branch Thurrock; assigned role Operative Porter | Deployment branch: Thurrock | Actual role: Operative Porter | Jobs: 403048 | Customers: Adecco Group | Actual hours: 7.5; source records: 1</x:v>
      </x:c>
      <x:c r="L618" t="str">
        <x:v>Include</x:v>
      </x:c>
      <x:c r="M618"/>
      <x:c r="N618"/>
    </x:row>
    <x:row r="619">
      <x:c r="A619" t="str">
        <x:v>K Bouakkaz|2026-07-16</x:v>
      </x:c>
      <x:c r="B619" s="888" t="n">
        <x:v>46219</x:v>
      </x:c>
      <x:c r="C619" t="str">
        <x:v>K Bouakkaz</x:v>
      </x:c>
      <x:c r="D619" t="str">
        <x:v>Permanent</x:v>
      </x:c>
      <x:c r="E619" t="str">
        <x:v>Thurrock</x:v>
      </x:c>
      <x:c r="F619" t="str">
        <x:v>Operative Porter</x:v>
      </x:c>
      <x:c r="G619" t="str">
        <x:v>403418</x:v>
      </x:c>
      <x:c r="H619" t="str">
        <x:v>RWE</x:v>
      </x:c>
      <x:c r="I619" s="22" t="n">
        <x:v>8.5</x:v>
      </x:c>
      <x:c r="J619" t="str">
        <x:v>Worked</x:v>
      </x:c>
      <x:c r="K619" t="str">
        <x:v>Employee 102725; home branch Thurrock; assigned role Operative Porter | Deployment branch: Thurrock | Actual role: Operative Porter | Jobs: 403418 | Customers: RWE | Actual hours: 8.5; source records: 1</x:v>
      </x:c>
      <x:c r="L619" t="str">
        <x:v>Include</x:v>
      </x:c>
      <x:c r="M619"/>
      <x:c r="N619"/>
    </x:row>
    <x:row r="620">
      <x:c r="A620" t="str">
        <x:v>K Ford|2026-07-01</x:v>
      </x:c>
      <x:c r="B620" s="888" t="n">
        <x:v>46204</x:v>
      </x:c>
      <x:c r="C620" t="str">
        <x:v>K Ford</x:v>
      </x:c>
      <x:c r="D620" t="str">
        <x:v>Permanent</x:v>
      </x:c>
      <x:c r="E620" t="str">
        <x:v>Thurrock</x:v>
      </x:c>
      <x:c r="F620" t="str">
        <x:v>Operative Skilled</x:v>
      </x:c>
      <x:c r="G620" t="str">
        <x:v>403132</x:v>
      </x:c>
      <x:c r="H620" t="str">
        <x:v>AlixPartners LLP</x:v>
      </x:c>
      <x:c r="I620" s="22" t="n">
        <x:v>8</x:v>
      </x:c>
      <x:c r="J620" t="str">
        <x:v>Worked</x:v>
      </x:c>
      <x:c r="K620" t="str">
        <x:v>Employee 103012; home branch Thurrock; assigned role Operative Skilled | Deployment branch: Thurrock | Actual role: Operative Skilled | Jobs: 403132 | Customers: AlixPartners LLP | Actual hours: 8.0; source records: 1</x:v>
      </x:c>
      <x:c r="L620" t="str">
        <x:v>Include</x:v>
      </x:c>
      <x:c r="M620"/>
      <x:c r="N620"/>
    </x:row>
    <x:row r="621">
      <x:c r="A621" t="str">
        <x:v>K Ford|2026-07-02</x:v>
      </x:c>
      <x:c r="B621" s="888" t="n">
        <x:v>46205</x:v>
      </x:c>
      <x:c r="C621" t="str">
        <x:v>K Ford</x:v>
      </x:c>
      <x:c r="D621" t="str">
        <x:v>Permanent</x:v>
      </x:c>
      <x:c r="E621" t="str">
        <x:v>Thurrock</x:v>
      </x:c>
      <x:c r="F621" t="str">
        <x:v>Operative Skilled</x:v>
      </x:c>
      <x:c r="G621" t="str">
        <x:v>401175</x:v>
      </x:c>
      <x:c r="H621" t="str">
        <x:v>Hogan Lovells LLP</x:v>
      </x:c>
      <x:c r="I621" s="22" t="n">
        <x:v>5.5</x:v>
      </x:c>
      <x:c r="J621" t="str">
        <x:v>Worked</x:v>
      </x:c>
      <x:c r="K621" t="str">
        <x:v>Employee 103012; home branch Thurrock; assigned role Operative Skilled | Deployment branch: Thurrock | Actual role: Operative Skilled | Jobs: 401175 | Customers: Hogan Lovells LLP | Actual hours: 5.5; source records: 1</x:v>
      </x:c>
      <x:c r="L621" t="str">
        <x:v>Include</x:v>
      </x:c>
      <x:c r="M621"/>
      <x:c r="N621"/>
    </x:row>
    <x:row r="622">
      <x:c r="A622" t="str">
        <x:v>K Ford|2026-07-03</x:v>
      </x:c>
      <x:c r="B622" s="888" t="n">
        <x:v>46206</x:v>
      </x:c>
      <x:c r="C622" t="str">
        <x:v>K Ford</x:v>
      </x:c>
      <x:c r="D622" t="str">
        <x:v>Permanent</x:v>
      </x:c>
      <x:c r="E622" t="str">
        <x:v>Thurrock</x:v>
      </x:c>
      <x:c r="F622" t="str">
        <x:v>Operative Skilled</x:v>
      </x:c>
      <x:c r="G622" t="str">
        <x:v>401175</x:v>
      </x:c>
      <x:c r="H622" t="str">
        <x:v>Hogan Lovells LLP</x:v>
      </x:c>
      <x:c r="I622" s="22" t="n">
        <x:v>17</x:v>
      </x:c>
      <x:c r="J622" t="str">
        <x:v>Worked</x:v>
      </x:c>
      <x:c r="K622" t="str">
        <x:v>Employee 103012; home branch Thurrock; assigned role Operative Skilled | Deployment branch: Thurrock | Actual role: Operative Skilled | Jobs: 401175 | Customers: Hogan Lovells LLP | Actual hours: 17.0; source records: 1</x:v>
      </x:c>
      <x:c r="L622" t="str">
        <x:v>Include</x:v>
      </x:c>
      <x:c r="M622"/>
      <x:c r="N622"/>
    </x:row>
    <x:row r="623">
      <x:c r="A623" t="str">
        <x:v>K Ford|2026-07-04</x:v>
      </x:c>
      <x:c r="B623" s="888" t="n">
        <x:v>46207</x:v>
      </x:c>
      <x:c r="C623" t="str">
        <x:v>K Ford</x:v>
      </x:c>
      <x:c r="D623" t="str">
        <x:v>Permanent</x:v>
      </x:c>
      <x:c r="E623" t="str">
        <x:v>Thurrock</x:v>
      </x:c>
      <x:c r="F623" t="str">
        <x:v>Operative Skilled</x:v>
      </x:c>
      <x:c r="G623" t="str">
        <x:v>401175</x:v>
      </x:c>
      <x:c r="H623" t="str">
        <x:v>Hogan Lovells LLP</x:v>
      </x:c>
      <x:c r="I623" s="22" t="n">
        <x:v>9</x:v>
      </x:c>
      <x:c r="J623" t="str">
        <x:v>Worked</x:v>
      </x:c>
      <x:c r="K623" t="str">
        <x:v>Employee 103012; home branch Thurrock; assigned role Operative Skilled | Deployment branch: Thurrock | Actual role: Operative Skilled | Jobs: 401175 | Customers: Hogan Lovells LLP | Actual hours: 9.0; source records: 1</x:v>
      </x:c>
      <x:c r="L623" t="str">
        <x:v>Include</x:v>
      </x:c>
      <x:c r="M623"/>
      <x:c r="N623"/>
    </x:row>
    <x:row r="624">
      <x:c r="A624" t="str">
        <x:v>K Ford|2026-07-05</x:v>
      </x:c>
      <x:c r="B624" s="888" t="n">
        <x:v>46208</x:v>
      </x:c>
      <x:c r="C624" t="str">
        <x:v>K Ford</x:v>
      </x:c>
      <x:c r="D624" t="str">
        <x:v>Permanent</x:v>
      </x:c>
      <x:c r="E624" t="str">
        <x:v>Thurrock</x:v>
      </x:c>
      <x:c r="F624" t="str">
        <x:v>Operative Skilled</x:v>
      </x:c>
      <x:c r="G624" t="str">
        <x:v>401175</x:v>
      </x:c>
      <x:c r="H624" t="str">
        <x:v>Hogan Lovells LLP</x:v>
      </x:c>
      <x:c r="I624" s="22" t="n">
        <x:v>8.5</x:v>
      </x:c>
      <x:c r="J624" t="str">
        <x:v>Worked</x:v>
      </x:c>
      <x:c r="K624" t="str">
        <x:v>Employee 103012; home branch Thurrock; assigned role Operative Skilled | Deployment branch: Thurrock | Actual role: Operative Skilled | Jobs: 401175 | Customers: Hogan Lovells LLP | Actual hours: 8.5; source records: 1</x:v>
      </x:c>
      <x:c r="L624" t="str">
        <x:v>Include</x:v>
      </x:c>
      <x:c r="M624"/>
      <x:c r="N624"/>
    </x:row>
    <x:row r="625">
      <x:c r="A625" t="str">
        <x:v>K Ford|2026-07-06</x:v>
      </x:c>
      <x:c r="B625" s="888" t="n">
        <x:v>46209</x:v>
      </x:c>
      <x:c r="C625" t="str">
        <x:v>K Ford</x:v>
      </x:c>
      <x:c r="D625" t="str">
        <x:v>Permanent</x:v>
      </x:c>
      <x:c r="E625" t="str">
        <x:v>Thurrock</x:v>
      </x:c>
      <x:c r="F625" t="str">
        <x:v>Operative Skilled</x:v>
      </x:c>
      <x:c r="G625" t="str">
        <x:v>401175</x:v>
      </x:c>
      <x:c r="H625" t="str">
        <x:v>Hogan Lovells LLP</x:v>
      </x:c>
      <x:c r="I625" s="22" t="n">
        <x:v>11.5</x:v>
      </x:c>
      <x:c r="J625" t="str">
        <x:v>Worked</x:v>
      </x:c>
      <x:c r="K625" t="str">
        <x:v>Employee 103012; home branch Thurrock; assigned role Operative Skilled | Deployment branch: Thurrock | Actual role: Operative Skilled | Jobs: 401175 | Customers: Hogan Lovells LLP | Actual hours: 11.5; source records: 1</x:v>
      </x:c>
      <x:c r="L625" t="str">
        <x:v>Include</x:v>
      </x:c>
      <x:c r="M625"/>
      <x:c r="N625"/>
    </x:row>
    <x:row r="626">
      <x:c r="A626" t="str">
        <x:v>K Ford|2026-07-07</x:v>
      </x:c>
      <x:c r="B626" s="888" t="n">
        <x:v>46210</x:v>
      </x:c>
      <x:c r="C626" t="str">
        <x:v>K Ford</x:v>
      </x:c>
      <x:c r="D626" t="str">
        <x:v>Permanent</x:v>
      </x:c>
      <x:c r="E626" t="str">
        <x:v>Thurrock</x:v>
      </x:c>
      <x:c r="F626" t="str">
        <x:v>Operative Skilled</x:v>
      </x:c>
      <x:c r="G626" t="str">
        <x:v>403219</x:v>
      </x:c>
      <x:c r="H626" t="str">
        <x:v>Jurado/Slendy</x:v>
      </x:c>
      <x:c r="I626" s="22" t="n">
        <x:v>8.5</x:v>
      </x:c>
      <x:c r="J626" t="str">
        <x:v>Worked</x:v>
      </x:c>
      <x:c r="K626" t="str">
        <x:v>Employee 103012; home branch Thurrock; assigned role Operative Skilled | Deployment branch: Thurrock | Actual role: Operative Skilled | Jobs: 403219 | Customers: Jurado/Slendy | Actual hours: 8.5; source records: 1</x:v>
      </x:c>
      <x:c r="L626" t="str">
        <x:v>Include</x:v>
      </x:c>
      <x:c r="M626"/>
      <x:c r="N626"/>
    </x:row>
    <x:row r="627">
      <x:c r="A627" t="str">
        <x:v>K Ford|2026-07-08</x:v>
      </x:c>
      <x:c r="B627" s="888" t="n">
        <x:v>46211</x:v>
      </x:c>
      <x:c r="C627" t="str">
        <x:v>K Ford</x:v>
      </x:c>
      <x:c r="D627" t="str">
        <x:v>Permanent</x:v>
      </x:c>
      <x:c r="E627" t="str">
        <x:v>Thurrock</x:v>
      </x:c>
      <x:c r="F627" t="str">
        <x:v>Operative Skilled</x:v>
      </x:c>
      <x:c r="G627" t="str">
        <x:v>403219</x:v>
      </x:c>
      <x:c r="H627" t="str">
        <x:v>Jurado/Slendy</x:v>
      </x:c>
      <x:c r="I627" s="22" t="n">
        <x:v>8</x:v>
      </x:c>
      <x:c r="J627" t="str">
        <x:v>Worked</x:v>
      </x:c>
      <x:c r="K627" t="str">
        <x:v>Employee 103012; home branch Thurrock; assigned role Operative Skilled | Deployment branch: Thurrock | Actual role: Operative Porter | Jobs: 403219 | Customers: Jurado/Slendy | Actual hours: 8.0; source records: 1</x:v>
      </x:c>
      <x:c r="L627" t="str">
        <x:v>Include</x:v>
      </x:c>
      <x:c r="M627"/>
      <x:c r="N627"/>
    </x:row>
    <x:row r="628">
      <x:c r="A628" t="str">
        <x:v>K Ford|2026-07-15</x:v>
      </x:c>
      <x:c r="B628" s="888" t="n">
        <x:v>46218</x:v>
      </x:c>
      <x:c r="C628" t="str">
        <x:v>K Ford</x:v>
      </x:c>
      <x:c r="D628" t="str">
        <x:v>Permanent</x:v>
      </x:c>
      <x:c r="E628" t="str">
        <x:v>Thurrock</x:v>
      </x:c>
      <x:c r="F628" t="str">
        <x:v>Operative Skilled</x:v>
      </x:c>
      <x:c r="G628"/>
      <x:c r="H628"/>
      <x:c r="I628" s="22" t="n">
        <x:v>0</x:v>
      </x:c>
      <x:c r="J628" t="str">
        <x:v>Annual leave</x:v>
      </x:c>
      <x:c r="K628" t="str">
        <x:v>Employee 103012; home branch Thurrock; assigned role Operative Skilled | Leave: Annual Leave (Hours) | Leave calendar basis: Variable-pattern period</x:v>
      </x:c>
      <x:c r="L628" t="str">
        <x:v>Include</x:v>
      </x:c>
      <x:c r="M628"/>
      <x:c r="N628"/>
    </x:row>
    <x:row r="629">
      <x:c r="A629" t="str">
        <x:v>K Ford|2026-07-16</x:v>
      </x:c>
      <x:c r="B629" s="888" t="n">
        <x:v>46219</x:v>
      </x:c>
      <x:c r="C629" t="str">
        <x:v>K Ford</x:v>
      </x:c>
      <x:c r="D629" t="str">
        <x:v>Permanent</x:v>
      </x:c>
      <x:c r="E629" t="str">
        <x:v>Thurrock</x:v>
      </x:c>
      <x:c r="F629" t="str">
        <x:v>Operative Skilled</x:v>
      </x:c>
      <x:c r="G629"/>
      <x:c r="H629"/>
      <x:c r="I629" s="22" t="n">
        <x:v>0</x:v>
      </x:c>
      <x:c r="J629" t="str">
        <x:v>Annual leave</x:v>
      </x:c>
      <x:c r="K629" t="str">
        <x:v>Employee 103012; home branch Thurrock; assigned role Operative Skilled | Leave: Annual Leave (Hours) | Leave calendar basis: Variable-pattern period</x:v>
      </x:c>
      <x:c r="L629" t="str">
        <x:v>Include</x:v>
      </x:c>
      <x:c r="M629"/>
      <x:c r="N629"/>
    </x:row>
    <x:row r="630">
      <x:c r="A630" t="str">
        <x:v>K Neighbour|2026-07-01</x:v>
      </x:c>
      <x:c r="B630" s="888" t="n">
        <x:v>46204</x:v>
      </x:c>
      <x:c r="C630" t="str">
        <x:v>K Neighbour</x:v>
      </x:c>
      <x:c r="D630" t="str">
        <x:v>Permanent</x:v>
      </x:c>
      <x:c r="E630" t="str">
        <x:v>Croydon</x:v>
      </x:c>
      <x:c r="F630" t="str">
        <x:v>Operative Skilled</x:v>
      </x:c>
      <x:c r="G630" t="str">
        <x:v>399451K</x:v>
      </x:c>
      <x:c r="H630" t="str">
        <x:v>Royal Borough of Kensington and Chelsea</x:v>
      </x:c>
      <x:c r="I630" s="22" t="n">
        <x:v>9</x:v>
      </x:c>
      <x:c r="J630" t="str">
        <x:v>Worked</x:v>
      </x:c>
      <x:c r="K630" t="str">
        <x:v>Employee 103078; home branch Croydon; assigned role Operative Skilled | Deployment branch: Croydon | Actual role: Operative Porter | Jobs: 399451K | Customers: Royal Borough of Kensington and Chelsea | Actual hours: 9.0; source records: 1</x:v>
      </x:c>
      <x:c r="L630" t="str">
        <x:v>Include</x:v>
      </x:c>
      <x:c r="M630"/>
      <x:c r="N630"/>
    </x:row>
    <x:row r="631">
      <x:c r="A631" t="str">
        <x:v>K Neighbour|2026-07-06</x:v>
      </x:c>
      <x:c r="B631" s="888" t="n">
        <x:v>46209</x:v>
      </x:c>
      <x:c r="C631" t="str">
        <x:v>K Neighbour</x:v>
      </x:c>
      <x:c r="D631" t="str">
        <x:v>Permanent</x:v>
      </x:c>
      <x:c r="E631" t="str">
        <x:v>Croydon</x:v>
      </x:c>
      <x:c r="F631" t="str">
        <x:v>Operative Skilled</x:v>
      </x:c>
      <x:c r="G631" t="str">
        <x:v>396514A</x:v>
      </x:c>
      <x:c r="H631" t="str">
        <x:v>Surrey County Council</x:v>
      </x:c>
      <x:c r="I631" s="22" t="n">
        <x:v>6.5</x:v>
      </x:c>
      <x:c r="J631" t="str">
        <x:v>Worked</x:v>
      </x:c>
      <x:c r="K631" t="str">
        <x:v>Employee 103078; home branch Croydon; assigned role Operative Skilled | Deployment branch: Croydon | Actual role: Operative Skilled | Jobs: 396514A | Customers: Surrey County Council | Actual hours: 6.5; source records: 1</x:v>
      </x:c>
      <x:c r="L631" t="str">
        <x:v>Include</x:v>
      </x:c>
      <x:c r="M631"/>
      <x:c r="N631"/>
    </x:row>
    <x:row r="632">
      <x:c r="A632" t="str">
        <x:v>K Neighbour|2026-07-07</x:v>
      </x:c>
      <x:c r="B632" s="888" t="n">
        <x:v>46210</x:v>
      </x:c>
      <x:c r="C632" t="str">
        <x:v>K Neighbour</x:v>
      </x:c>
      <x:c r="D632" t="str">
        <x:v>Permanent</x:v>
      </x:c>
      <x:c r="E632" t="str">
        <x:v>Croydon</x:v>
      </x:c>
      <x:c r="F632" t="str">
        <x:v>Operative Skilled</x:v>
      </x:c>
      <x:c r="G632" t="str">
        <x:v>393361E</x:v>
      </x:c>
      <x:c r="H632" t="str">
        <x:v>The Quadrant</x:v>
      </x:c>
      <x:c r="I632" s="22" t="n">
        <x:v>8</x:v>
      </x:c>
      <x:c r="J632" t="str">
        <x:v>Worked</x:v>
      </x:c>
      <x:c r="K632" t="str">
        <x:v>Employee 103078; home branch Croydon; assigned role Operative Skilled | Deployment branch: Croydon | Actual role: Operative Skilled | Jobs: 393361E | Customers: The Quadrant | Actual hours: 8.0; source records: 1</x:v>
      </x:c>
      <x:c r="L632" t="str">
        <x:v>Include</x:v>
      </x:c>
      <x:c r="M632"/>
      <x:c r="N632"/>
    </x:row>
    <x:row r="633">
      <x:c r="A633" t="str">
        <x:v>K Neighbour|2026-07-08</x:v>
      </x:c>
      <x:c r="B633" s="888" t="n">
        <x:v>46211</x:v>
      </x:c>
      <x:c r="C633" t="str">
        <x:v>K Neighbour</x:v>
      </x:c>
      <x:c r="D633" t="str">
        <x:v>Permanent</x:v>
      </x:c>
      <x:c r="E633" t="str">
        <x:v>Croydon</x:v>
      </x:c>
      <x:c r="F633" t="str">
        <x:v>Operative Skilled</x:v>
      </x:c>
      <x:c r="G633" t="str">
        <x:v>393361E</x:v>
      </x:c>
      <x:c r="H633" t="str">
        <x:v>The Quadrant</x:v>
      </x:c>
      <x:c r="I633" s="22" t="n">
        <x:v>4</x:v>
      </x:c>
      <x:c r="J633" t="str">
        <x:v>Worked</x:v>
      </x:c>
      <x:c r="K633" t="str">
        <x:v>Employee 103078; home branch Croydon; assigned role Operative Skilled | Deployment branch: Croydon | Actual role: Operative Skilled | Jobs: 393361E | Customers: The Quadrant | Actual hours: 4.0; source records: 1</x:v>
      </x:c>
      <x:c r="L633" t="str">
        <x:v>Include</x:v>
      </x:c>
      <x:c r="M633"/>
      <x:c r="N633"/>
    </x:row>
    <x:row r="634">
      <x:c r="A634" t="str">
        <x:v>K Neighbour|2026-07-09</x:v>
      </x:c>
      <x:c r="B634" s="888" t="n">
        <x:v>46212</x:v>
      </x:c>
      <x:c r="C634" t="str">
        <x:v>K Neighbour</x:v>
      </x:c>
      <x:c r="D634" t="str">
        <x:v>Permanent</x:v>
      </x:c>
      <x:c r="E634" t="str">
        <x:v>Croydon</x:v>
      </x:c>
      <x:c r="F634" t="str">
        <x:v>Operative Skilled</x:v>
      </x:c>
      <x:c r="G634" t="str">
        <x:v>393361E</x:v>
      </x:c>
      <x:c r="H634" t="str">
        <x:v>The Quadrant</x:v>
      </x:c>
      <x:c r="I634" s="22" t="n">
        <x:v>7.5</x:v>
      </x:c>
      <x:c r="J634" t="str">
        <x:v>Worked</x:v>
      </x:c>
      <x:c r="K634" t="str">
        <x:v>Employee 103078; home branch Croydon; assigned role Operative Skilled | Deployment branch: Croydon | Actual role: Operative Skilled | Jobs: 393361E | Customers: The Quadrant | Actual hours: 7.5; source records: 1</x:v>
      </x:c>
      <x:c r="L634" t="str">
        <x:v>Include</x:v>
      </x:c>
      <x:c r="M634"/>
      <x:c r="N634"/>
    </x:row>
    <x:row r="635">
      <x:c r="A635" t="str">
        <x:v>K Neighbour|2026-07-10</x:v>
      </x:c>
      <x:c r="B635" s="888" t="n">
        <x:v>46213</x:v>
      </x:c>
      <x:c r="C635" t="str">
        <x:v>K Neighbour</x:v>
      </x:c>
      <x:c r="D635" t="str">
        <x:v>Permanent</x:v>
      </x:c>
      <x:c r="E635" t="str">
        <x:v>Croydon</x:v>
      </x:c>
      <x:c r="F635" t="str">
        <x:v>Operative Skilled</x:v>
      </x:c>
      <x:c r="G635" t="str">
        <x:v>393361E</x:v>
      </x:c>
      <x:c r="H635" t="str">
        <x:v>The Quadrant</x:v>
      </x:c>
      <x:c r="I635" s="22" t="n">
        <x:v>7.5</x:v>
      </x:c>
      <x:c r="J635" t="str">
        <x:v>Worked</x:v>
      </x:c>
      <x:c r="K635" t="str">
        <x:v>Employee 103078; home branch Croydon; assigned role Operative Skilled | Deployment branch: Croydon | Actual role: Operative Skilled | Jobs: 393361E | Customers: The Quadrant | Actual hours: 7.5; source records: 1</x:v>
      </x:c>
      <x:c r="L635" t="str">
        <x:v>Include</x:v>
      </x:c>
      <x:c r="M635"/>
      <x:c r="N635"/>
    </x:row>
    <x:row r="636">
      <x:c r="A636" t="str">
        <x:v>K Neighbour|2026-07-15</x:v>
      </x:c>
      <x:c r="B636" s="888" t="n">
        <x:v>46218</x:v>
      </x:c>
      <x:c r="C636" t="str">
        <x:v>K Neighbour</x:v>
      </x:c>
      <x:c r="D636" t="str">
        <x:v>Permanent</x:v>
      </x:c>
      <x:c r="E636" t="str">
        <x:v>Croydon</x:v>
      </x:c>
      <x:c r="F636" t="str">
        <x:v>Operative Skilled</x:v>
      </x:c>
      <x:c r="G636" t="str">
        <x:v>393361E</x:v>
      </x:c>
      <x:c r="H636" t="str">
        <x:v>The Quadrant</x:v>
      </x:c>
      <x:c r="I636" s="22" t="n">
        <x:v>8</x:v>
      </x:c>
      <x:c r="J636" t="str">
        <x:v>Worked</x:v>
      </x:c>
      <x:c r="K636" t="str">
        <x:v>Employee 103078; home branch Croydon; assigned role Operative Skilled | Deployment branch: Croydon | Actual role: Operative Skilled | Jobs: 393361E | Customers: The Quadrant | Actual hours: 8.0; source records: 1</x:v>
      </x:c>
      <x:c r="L636" t="str">
        <x:v>Include</x:v>
      </x:c>
      <x:c r="M636"/>
      <x:c r="N636"/>
    </x:row>
    <x:row r="637">
      <x:c r="A637" t="str">
        <x:v>K Neighbour|2026-07-16</x:v>
      </x:c>
      <x:c r="B637" s="888" t="n">
        <x:v>46219</x:v>
      </x:c>
      <x:c r="C637" t="str">
        <x:v>K Neighbour</x:v>
      </x:c>
      <x:c r="D637" t="str">
        <x:v>Permanent</x:v>
      </x:c>
      <x:c r="E637" t="str">
        <x:v>Croydon</x:v>
      </x:c>
      <x:c r="F637" t="str">
        <x:v>Operative Skilled</x:v>
      </x:c>
      <x:c r="G637" t="str">
        <x:v>401992B</x:v>
      </x:c>
      <x:c r="H637" t="str">
        <x:v>The Bible Society</x:v>
      </x:c>
      <x:c r="I637" s="22" t="n">
        <x:v>6</x:v>
      </x:c>
      <x:c r="J637" t="str">
        <x:v>Worked</x:v>
      </x:c>
      <x:c r="K637" t="str">
        <x:v>Employee 103078; home branch Croydon; assigned role Operative Skilled | Deployment branch: Croydon | Actual role: Operative Skilled | Jobs: 401992B | Customers: The Bible Society | Actual hours: 6.0; source records: 1</x:v>
      </x:c>
      <x:c r="L637" t="str">
        <x:v>Include</x:v>
      </x:c>
      <x:c r="M637"/>
      <x:c r="N637"/>
    </x:row>
    <x:row r="638">
      <x:c r="A638" t="str">
        <x:v>K Olajide|2026-07-01</x:v>
      </x:c>
      <x:c r="B638" s="888" t="n">
        <x:v>46204</x:v>
      </x:c>
      <x:c r="C638" t="str">
        <x:v>K Olajide</x:v>
      </x:c>
      <x:c r="D638" t="str">
        <x:v>Permanent</x:v>
      </x:c>
      <x:c r="E638" t="str">
        <x:v>Thurrock</x:v>
      </x:c>
      <x:c r="F638" t="str">
        <x:v>Operative Porter</x:v>
      </x:c>
      <x:c r="G638" t="str">
        <x:v>403162</x:v>
      </x:c>
      <x:c r="H638" t="str">
        <x:v>Bank of America Merrill Lynch</x:v>
      </x:c>
      <x:c r="I638" s="22" t="n">
        <x:v>8.5</x:v>
      </x:c>
      <x:c r="J638" t="str">
        <x:v>Worked</x:v>
      </x:c>
      <x:c r="K638" t="str">
        <x:v>Employee 103434; home branch Thurrock; assigned role Operative Porter | Deployment branch: Thurrock | Actual role: Operative Porter | Jobs: 403162 | Customers: Bank of America Merrill Lynch | Actual hours: 8.5; source records: 1</x:v>
      </x:c>
      <x:c r="L638" t="str">
        <x:v>Include</x:v>
      </x:c>
      <x:c r="M638"/>
      <x:c r="N638"/>
    </x:row>
    <x:row r="639">
      <x:c r="A639" t="str">
        <x:v>K Olajide|2026-07-02</x:v>
      </x:c>
      <x:c r="B639" s="888" t="n">
        <x:v>46205</x:v>
      </x:c>
      <x:c r="C639" t="str">
        <x:v>K Olajide</x:v>
      </x:c>
      <x:c r="D639" t="str">
        <x:v>Permanent</x:v>
      </x:c>
      <x:c r="E639" t="str">
        <x:v>Thurrock</x:v>
      </x:c>
      <x:c r="F639" t="str">
        <x:v>Operative Porter</x:v>
      </x:c>
      <x:c r="G639" t="str">
        <x:v>402483</x:v>
      </x:c>
      <x:c r="H639" t="str">
        <x:v>Accenture UK Ltd</x:v>
      </x:c>
      <x:c r="I639" s="22" t="n">
        <x:v>8.5</x:v>
      </x:c>
      <x:c r="J639" t="str">
        <x:v>Worked</x:v>
      </x:c>
      <x:c r="K639" t="str">
        <x:v>Employee 103434; home branch Thurrock; assigned role Operative Porter | Deployment branch: Thurrock | Actual role: Operative Porter | Jobs: 402483 | Customers: Accenture UK Ltd | Actual hours: 8.5; source records: 1</x:v>
      </x:c>
      <x:c r="L639" t="str">
        <x:v>Include</x:v>
      </x:c>
      <x:c r="M639"/>
      <x:c r="N639"/>
    </x:row>
    <x:row r="640">
      <x:c r="A640" t="str">
        <x:v>K Olajide|2026-07-03</x:v>
      </x:c>
      <x:c r="B640" s="888" t="n">
        <x:v>46206</x:v>
      </x:c>
      <x:c r="C640" t="str">
        <x:v>K Olajide</x:v>
      </x:c>
      <x:c r="D640" t="str">
        <x:v>Permanent</x:v>
      </x:c>
      <x:c r="E640" t="str">
        <x:v>Thurrock</x:v>
      </x:c>
      <x:c r="F640" t="str">
        <x:v>Operative Porter</x:v>
      </x:c>
      <x:c r="G640" t="str">
        <x:v>402483</x:v>
      </x:c>
      <x:c r="H640" t="str">
        <x:v>Accenture UK Ltd</x:v>
      </x:c>
      <x:c r="I640" s="22" t="n">
        <x:v>8.5</x:v>
      </x:c>
      <x:c r="J640" t="str">
        <x:v>Worked</x:v>
      </x:c>
      <x:c r="K640" t="str">
        <x:v>Employee 103434; home branch Thurrock; assigned role Operative Porter | Deployment branch: Thurrock | Actual role: Operative Porter | Jobs: 402483 | Customers: Accenture UK Ltd | Actual hours: 8.5; source records: 1</x:v>
      </x:c>
      <x:c r="L640" t="str">
        <x:v>Include</x:v>
      </x:c>
      <x:c r="M640"/>
      <x:c r="N640"/>
    </x:row>
    <x:row r="641">
      <x:c r="A641" t="str">
        <x:v>K Olajide|2026-07-04</x:v>
      </x:c>
      <x:c r="B641" s="888" t="n">
        <x:v>46207</x:v>
      </x:c>
      <x:c r="C641" t="str">
        <x:v>K Olajide</x:v>
      </x:c>
      <x:c r="D641" t="str">
        <x:v>Permanent</x:v>
      </x:c>
      <x:c r="E641" t="str">
        <x:v>Thurrock</x:v>
      </x:c>
      <x:c r="F641" t="str">
        <x:v>Operative Porter</x:v>
      </x:c>
      <x:c r="G641" t="str">
        <x:v>402765</x:v>
      </x:c>
      <x:c r="H641" t="str">
        <x:v>Apple Europe Ltd</x:v>
      </x:c>
      <x:c r="I641" s="22" t="n">
        <x:v>8.5</x:v>
      </x:c>
      <x:c r="J641" t="str">
        <x:v>Worked</x:v>
      </x:c>
      <x:c r="K641" t="str">
        <x:v>Employee 103434; home branch Thurrock; assigned role Operative Porter | Deployment branch: Thurrock | Actual role: Operative Porter | Jobs: 402765 | Customers: Apple Europe Ltd | Actual hours: 8.5; source records: 1</x:v>
      </x:c>
      <x:c r="L641" t="str">
        <x:v>Include</x:v>
      </x:c>
      <x:c r="M641"/>
      <x:c r="N641"/>
    </x:row>
    <x:row r="642">
      <x:c r="A642" t="str">
        <x:v>K Olajide|2026-07-06</x:v>
      </x:c>
      <x:c r="B642" s="888" t="n">
        <x:v>46209</x:v>
      </x:c>
      <x:c r="C642" t="str">
        <x:v>K Olajide</x:v>
      </x:c>
      <x:c r="D642" t="str">
        <x:v>Permanent</x:v>
      </x:c>
      <x:c r="E642" t="str">
        <x:v>Thurrock</x:v>
      </x:c>
      <x:c r="F642" t="str">
        <x:v>Operative Porter</x:v>
      </x:c>
      <x:c r="G642" t="str">
        <x:v>402483</x:v>
      </x:c>
      <x:c r="H642" t="str">
        <x:v>Accenture UK Ltd</x:v>
      </x:c>
      <x:c r="I642" s="22" t="n">
        <x:v>8.5</x:v>
      </x:c>
      <x:c r="J642" t="str">
        <x:v>Worked</x:v>
      </x:c>
      <x:c r="K642" t="str">
        <x:v>Employee 103434; home branch Thurrock; assigned role Operative Porter | Deployment branch: Thurrock | Actual role: Operative Porter | Jobs: 402483 | Customers: Accenture UK Ltd | Actual hours: 8.5; source records: 1</x:v>
      </x:c>
      <x:c r="L642" t="str">
        <x:v>Include</x:v>
      </x:c>
      <x:c r="M642"/>
      <x:c r="N642"/>
    </x:row>
    <x:row r="643">
      <x:c r="A643" t="str">
        <x:v>K Olajide|2026-07-07</x:v>
      </x:c>
      <x:c r="B643" s="888" t="n">
        <x:v>46210</x:v>
      </x:c>
      <x:c r="C643" t="str">
        <x:v>K Olajide</x:v>
      </x:c>
      <x:c r="D643" t="str">
        <x:v>Permanent</x:v>
      </x:c>
      <x:c r="E643" t="str">
        <x:v>Thurrock</x:v>
      </x:c>
      <x:c r="F643" t="str">
        <x:v>Operative Porter</x:v>
      </x:c>
      <x:c r="G643" t="str">
        <x:v>401175</x:v>
      </x:c>
      <x:c r="H643" t="str">
        <x:v>Hogan Lovells LLP</x:v>
      </x:c>
      <x:c r="I643" s="22" t="n">
        <x:v>10</x:v>
      </x:c>
      <x:c r="J643" t="str">
        <x:v>Worked</x:v>
      </x:c>
      <x:c r="K643" t="str">
        <x:v>Employee 103434; home branch Thurrock; assigned role Operative Porter | Deployment branch: Thurrock | Actual role: Operative Porter | Jobs: 401175 | Customers: Hogan Lovells LLP | Actual hours: 10.0; source records: 1</x:v>
      </x:c>
      <x:c r="L643" t="str">
        <x:v>Include</x:v>
      </x:c>
      <x:c r="M643"/>
      <x:c r="N643"/>
    </x:row>
    <x:row r="644">
      <x:c r="A644" t="str">
        <x:v>K Olajide|2026-07-08</x:v>
      </x:c>
      <x:c r="B644" s="888" t="n">
        <x:v>46211</x:v>
      </x:c>
      <x:c r="C644" t="str">
        <x:v>K Olajide</x:v>
      </x:c>
      <x:c r="D644" t="str">
        <x:v>Permanent</x:v>
      </x:c>
      <x:c r="E644" t="str">
        <x:v>Thurrock</x:v>
      </x:c>
      <x:c r="F644" t="str">
        <x:v>Operative Porter</x:v>
      </x:c>
      <x:c r="G644" t="str">
        <x:v>401175</x:v>
      </x:c>
      <x:c r="H644" t="str">
        <x:v>Hogan Lovells LLP</x:v>
      </x:c>
      <x:c r="I644" s="22" t="n">
        <x:v>10</x:v>
      </x:c>
      <x:c r="J644" t="str">
        <x:v>Worked</x:v>
      </x:c>
      <x:c r="K644" t="str">
        <x:v>Employee 103434; home branch Thurrock; assigned role Operative Porter | Deployment branch: Thurrock | Actual role: Operative Porter | Jobs: 401175 | Customers: Hogan Lovells LLP | Actual hours: 10.0; source records: 1</x:v>
      </x:c>
      <x:c r="L644" t="str">
        <x:v>Include</x:v>
      </x:c>
      <x:c r="M644"/>
      <x:c r="N644"/>
    </x:row>
    <x:row r="645">
      <x:c r="A645" t="str">
        <x:v>K Olajide|2026-07-09</x:v>
      </x:c>
      <x:c r="B645" s="888" t="n">
        <x:v>46212</x:v>
      </x:c>
      <x:c r="C645" t="str">
        <x:v>K Olajide</x:v>
      </x:c>
      <x:c r="D645" t="str">
        <x:v>Permanent</x:v>
      </x:c>
      <x:c r="E645" t="str">
        <x:v>Thurrock</x:v>
      </x:c>
      <x:c r="F645" t="str">
        <x:v>Operative Porter</x:v>
      </x:c>
      <x:c r="G645" t="str">
        <x:v>401175</x:v>
      </x:c>
      <x:c r="H645" t="str">
        <x:v>Hogan Lovells LLP</x:v>
      </x:c>
      <x:c r="I645" s="22" t="n">
        <x:v>9.5</x:v>
      </x:c>
      <x:c r="J645" t="str">
        <x:v>Worked</x:v>
      </x:c>
      <x:c r="K645" t="str">
        <x:v>Employee 103434; home branch Thurrock; assigned role Operative Porter | Deployment branch: Thurrock | Actual role: Operative Porter | Jobs: 401175 | Customers: Hogan Lovells LLP | Actual hours: 9.5; source records: 1</x:v>
      </x:c>
      <x:c r="L645" t="str">
        <x:v>Include</x:v>
      </x:c>
      <x:c r="M645"/>
      <x:c r="N645"/>
    </x:row>
    <x:row r="646">
      <x:c r="A646" t="str">
        <x:v>K Olajide|2026-07-10</x:v>
      </x:c>
      <x:c r="B646" s="888" t="n">
        <x:v>46213</x:v>
      </x:c>
      <x:c r="C646" t="str">
        <x:v>K Olajide</x:v>
      </x:c>
      <x:c r="D646" t="str">
        <x:v>Permanent</x:v>
      </x:c>
      <x:c r="E646" t="str">
        <x:v>Thurrock</x:v>
      </x:c>
      <x:c r="F646" t="str">
        <x:v>Operative Porter</x:v>
      </x:c>
      <x:c r="G646" t="str">
        <x:v>401175</x:v>
      </x:c>
      <x:c r="H646" t="str">
        <x:v>Hogan Lovells LLP</x:v>
      </x:c>
      <x:c r="I646" s="22" t="n">
        <x:v>9.5</x:v>
      </x:c>
      <x:c r="J646" t="str">
        <x:v>Worked</x:v>
      </x:c>
      <x:c r="K646" t="str">
        <x:v>Employee 103434; home branch Thurrock; assigned role Operative Porter | Deployment branch: Thurrock | Actual role: Operative Porter | Jobs: 401175 | Customers: Hogan Lovells LLP | Actual hours: 9.5; source records: 1</x:v>
      </x:c>
      <x:c r="L646" t="str">
        <x:v>Include</x:v>
      </x:c>
      <x:c r="M646"/>
      <x:c r="N646"/>
    </x:row>
    <x:row r="647">
      <x:c r="A647" t="str">
        <x:v>K Olajide|2026-07-13</x:v>
      </x:c>
      <x:c r="B647" s="888" t="n">
        <x:v>46216</x:v>
      </x:c>
      <x:c r="C647" t="str">
        <x:v>K Olajide</x:v>
      </x:c>
      <x:c r="D647" t="str">
        <x:v>Permanent</x:v>
      </x:c>
      <x:c r="E647" t="str">
        <x:v>Thurrock</x:v>
      </x:c>
      <x:c r="F647" t="str">
        <x:v>Operative Porter</x:v>
      </x:c>
      <x:c r="G647" t="str">
        <x:v>400275</x:v>
      </x:c>
      <x:c r="H647" t="str">
        <x:v>Apple Europe Limited</x:v>
      </x:c>
      <x:c r="I647" s="22" t="n">
        <x:v>11.5</x:v>
      </x:c>
      <x:c r="J647" t="str">
        <x:v>Worked</x:v>
      </x:c>
      <x:c r="K647" t="str">
        <x:v>Employee 103434; home branch Thurrock; assigned role Operative Porter | Deployment branch: Thurrock | Actual role: Operative Porter | Jobs: 400275 | Customers: Apple Europe Limited | Actual hours: 11.5; source records: 1</x:v>
      </x:c>
      <x:c r="L647" t="str">
        <x:v>Include</x:v>
      </x:c>
      <x:c r="M647"/>
      <x:c r="N647"/>
    </x:row>
    <x:row r="648">
      <x:c r="A648" t="str">
        <x:v>K Olajide|2026-07-14</x:v>
      </x:c>
      <x:c r="B648" s="888" t="n">
        <x:v>46217</x:v>
      </x:c>
      <x:c r="C648" t="str">
        <x:v>K Olajide</x:v>
      </x:c>
      <x:c r="D648" t="str">
        <x:v>Permanent</x:v>
      </x:c>
      <x:c r="E648" t="str">
        <x:v>Thurrock</x:v>
      </x:c>
      <x:c r="F648" t="str">
        <x:v>Operative Porter</x:v>
      </x:c>
      <x:c r="G648" t="str">
        <x:v>403311</x:v>
      </x:c>
      <x:c r="H648" t="str">
        <x:v>Haringey Council</x:v>
      </x:c>
      <x:c r="I648" s="22" t="n">
        <x:v>8.5</x:v>
      </x:c>
      <x:c r="J648" t="str">
        <x:v>Worked</x:v>
      </x:c>
      <x:c r="K648" t="str">
        <x:v>Employee 103434; home branch Thurrock; assigned role Operative Porter | Deployment branch: Thurrock | Actual role: Operative Porter | Jobs: 403311 | Customers: Haringey Council | Actual hours: 8.5; source records: 1</x:v>
      </x:c>
      <x:c r="L648" t="str">
        <x:v>Include</x:v>
      </x:c>
      <x:c r="M648"/>
      <x:c r="N648"/>
    </x:row>
    <x:row r="649">
      <x:c r="A649" t="str">
        <x:v>K Olajide|2026-07-15</x:v>
      </x:c>
      <x:c r="B649" s="888" t="n">
        <x:v>46218</x:v>
      </x:c>
      <x:c r="C649" t="str">
        <x:v>K Olajide</x:v>
      </x:c>
      <x:c r="D649" t="str">
        <x:v>Permanent</x:v>
      </x:c>
      <x:c r="E649" t="str">
        <x:v>Thurrock</x:v>
      </x:c>
      <x:c r="F649" t="str">
        <x:v>Operative Porter</x:v>
      </x:c>
      <x:c r="G649" t="str">
        <x:v>402483</x:v>
      </x:c>
      <x:c r="H649" t="str">
        <x:v>Accenture UK Ltd</x:v>
      </x:c>
      <x:c r="I649" s="22" t="n">
        <x:v>9</x:v>
      </x:c>
      <x:c r="J649" t="str">
        <x:v>Worked</x:v>
      </x:c>
      <x:c r="K649" t="str">
        <x:v>Employee 103434; home branch Thurrock; assigned role Operative Porter | Deployment branch: Thurrock | Actual role: Operative Porter | Jobs: 402483 | Customers: Accenture UK Ltd | Actual hours: 9.0; source records: 1</x:v>
      </x:c>
      <x:c r="L649" t="str">
        <x:v>Include</x:v>
      </x:c>
      <x:c r="M649"/>
      <x:c r="N649"/>
    </x:row>
    <x:row r="650">
      <x:c r="A650" t="str">
        <x:v>K Stappard|2026-07-02</x:v>
      </x:c>
      <x:c r="B650" s="888" t="n">
        <x:v>46205</x:v>
      </x:c>
      <x:c r="C650" t="str">
        <x:v>K Stappard</x:v>
      </x:c>
      <x:c r="D650" t="str">
        <x:v>Permanent</x:v>
      </x:c>
      <x:c r="E650" t="str">
        <x:v>Thurrock</x:v>
      </x:c>
      <x:c r="F650" t="str">
        <x:v>Operative Porter</x:v>
      </x:c>
      <x:c r="G650" t="str">
        <x:v>402287</x:v>
      </x:c>
      <x:c r="H650" t="str">
        <x:v>Accenture UK Ltd</x:v>
      </x:c>
      <x:c r="I650" s="22" t="n">
        <x:v>11.5</x:v>
      </x:c>
      <x:c r="J650" t="str">
        <x:v>Worked</x:v>
      </x:c>
      <x:c r="K650" t="str">
        <x:v>Employee 103617; home branch Thurrock; assigned role Operative Porter | Deployment branch: Thurrock | Actual role: Operative Porter | Jobs: 402287 | Customers: Accenture UK Ltd | Actual hours: 11.5; source records: 1</x:v>
      </x:c>
      <x:c r="L650" t="str">
        <x:v>Include</x:v>
      </x:c>
      <x:c r="M650"/>
      <x:c r="N650"/>
    </x:row>
    <x:row r="651">
      <x:c r="A651" t="str">
        <x:v>K Stappard|2026-07-03</x:v>
      </x:c>
      <x:c r="B651" s="888" t="n">
        <x:v>46206</x:v>
      </x:c>
      <x:c r="C651" t="str">
        <x:v>K Stappard</x:v>
      </x:c>
      <x:c r="D651" t="str">
        <x:v>Permanent</x:v>
      </x:c>
      <x:c r="E651" t="str">
        <x:v>Thurrock</x:v>
      </x:c>
      <x:c r="F651" t="str">
        <x:v>Operative Porter</x:v>
      </x:c>
      <x:c r="G651" t="str">
        <x:v>402287</x:v>
      </x:c>
      <x:c r="H651" t="str">
        <x:v>Accenture UK Ltd</x:v>
      </x:c>
      <x:c r="I651" s="22" t="n">
        <x:v>8.5</x:v>
      </x:c>
      <x:c r="J651" t="str">
        <x:v>Worked</x:v>
      </x:c>
      <x:c r="K651" t="str">
        <x:v>Employee 103617; home branch Thurrock; assigned role Operative Porter | Deployment branch: Thurrock | Actual role: Operative Porter | Jobs: 402287 | Customers: Accenture UK Ltd | Actual hours: 8.5; source records: 1</x:v>
      </x:c>
      <x:c r="L651" t="str">
        <x:v>Include</x:v>
      </x:c>
      <x:c r="M651"/>
      <x:c r="N651"/>
    </x:row>
    <x:row r="652">
      <x:c r="A652" t="str">
        <x:v>K Stappard|2026-07-04</x:v>
      </x:c>
      <x:c r="B652" s="888" t="n">
        <x:v>46207</x:v>
      </x:c>
      <x:c r="C652" t="str">
        <x:v>K Stappard</x:v>
      </x:c>
      <x:c r="D652" t="str">
        <x:v>Permanent</x:v>
      </x:c>
      <x:c r="E652" t="str">
        <x:v>Thurrock</x:v>
      </x:c>
      <x:c r="F652" t="str">
        <x:v>Operative Porter</x:v>
      </x:c>
      <x:c r="G652" t="str">
        <x:v>402287</x:v>
      </x:c>
      <x:c r="H652" t="str">
        <x:v>Accenture UK Ltd</x:v>
      </x:c>
      <x:c r="I652" s="22" t="n">
        <x:v>8.5</x:v>
      </x:c>
      <x:c r="J652" t="str">
        <x:v>Worked</x:v>
      </x:c>
      <x:c r="K652" t="str">
        <x:v>Employee 103617; home branch Thurrock; assigned role Operative Porter | Deployment branch: Thurrock | Actual role: Operative Porter | Jobs: 402287 | Customers: Accenture UK Ltd | Actual hours: 8.5; source records: 1</x:v>
      </x:c>
      <x:c r="L652" t="str">
        <x:v>Include</x:v>
      </x:c>
      <x:c r="M652"/>
      <x:c r="N652"/>
    </x:row>
    <x:row r="653">
      <x:c r="A653" t="str">
        <x:v>K Stappard|2026-07-05</x:v>
      </x:c>
      <x:c r="B653" s="888" t="n">
        <x:v>46208</x:v>
      </x:c>
      <x:c r="C653" t="str">
        <x:v>K Stappard</x:v>
      </x:c>
      <x:c r="D653" t="str">
        <x:v>Permanent</x:v>
      </x:c>
      <x:c r="E653" t="str">
        <x:v>Thurrock</x:v>
      </x:c>
      <x:c r="F653" t="str">
        <x:v>Operative Porter</x:v>
      </x:c>
      <x:c r="G653" t="str">
        <x:v>402287</x:v>
      </x:c>
      <x:c r="H653" t="str">
        <x:v>Accenture UK Ltd</x:v>
      </x:c>
      <x:c r="I653" s="22" t="n">
        <x:v>8.5</x:v>
      </x:c>
      <x:c r="J653" t="str">
        <x:v>Worked</x:v>
      </x:c>
      <x:c r="K653" t="str">
        <x:v>Employee 103617; home branch Thurrock; assigned role Operative Porter | Deployment branch: Thurrock | Actual role: Operative Porter | Jobs: 402287 | Customers: Accenture UK Ltd | Actual hours: 8.5; source records: 1</x:v>
      </x:c>
      <x:c r="L653" t="str">
        <x:v>Include</x:v>
      </x:c>
      <x:c r="M653"/>
      <x:c r="N653"/>
    </x:row>
    <x:row r="654">
      <x:c r="A654" t="str">
        <x:v>K Stappard|2026-07-06</x:v>
      </x:c>
      <x:c r="B654" s="888" t="n">
        <x:v>46209</x:v>
      </x:c>
      <x:c r="C654" t="str">
        <x:v>K Stappard</x:v>
      </x:c>
      <x:c r="D654" t="str">
        <x:v>Permanent</x:v>
      </x:c>
      <x:c r="E654" t="str">
        <x:v>Thurrock</x:v>
      </x:c>
      <x:c r="F654" t="str">
        <x:v>Operative Porter</x:v>
      </x:c>
      <x:c r="G654" t="str">
        <x:v>402287</x:v>
      </x:c>
      <x:c r="H654" t="str">
        <x:v>Accenture UK Ltd</x:v>
      </x:c>
      <x:c r="I654" s="22" t="n">
        <x:v>11.5</x:v>
      </x:c>
      <x:c r="J654" t="str">
        <x:v>Worked</x:v>
      </x:c>
      <x:c r="K654" t="str">
        <x:v>Employee 103617; home branch Thurrock; assigned role Operative Porter | Deployment branch: Thurrock | Actual role: Operative Porter | Jobs: 402287 | Customers: Accenture UK Ltd | Actual hours: 11.5; source records: 1</x:v>
      </x:c>
      <x:c r="L654" t="str">
        <x:v>Include</x:v>
      </x:c>
      <x:c r="M654"/>
      <x:c r="N654"/>
    </x:row>
    <x:row r="655">
      <x:c r="A655" t="str">
        <x:v>K Stappard|2026-07-07</x:v>
      </x:c>
      <x:c r="B655" s="888" t="n">
        <x:v>46210</x:v>
      </x:c>
      <x:c r="C655" t="str">
        <x:v>K Stappard</x:v>
      </x:c>
      <x:c r="D655" t="str">
        <x:v>Permanent</x:v>
      </x:c>
      <x:c r="E655" t="str">
        <x:v>Thurrock</x:v>
      </x:c>
      <x:c r="F655" t="str">
        <x:v>Operative Porter</x:v>
      </x:c>
      <x:c r="G655" t="str">
        <x:v>402575</x:v>
      </x:c>
      <x:c r="H655" t="str">
        <x:v>Latham &amp; Watkins</x:v>
      </x:c>
      <x:c r="I655" s="22" t="n">
        <x:v>8.5</x:v>
      </x:c>
      <x:c r="J655" t="str">
        <x:v>Worked</x:v>
      </x:c>
      <x:c r="K655" t="str">
        <x:v>Employee 103617; home branch Thurrock; assigned role Operative Porter | Deployment branch: Thurrock | Actual role: Operative Porter | Jobs: 402575 | Customers: Latham &amp; Watkins | Actual hours: 8.5; source records: 1</x:v>
      </x:c>
      <x:c r="L655" t="str">
        <x:v>Include</x:v>
      </x:c>
      <x:c r="M655"/>
      <x:c r="N655"/>
    </x:row>
    <x:row r="656">
      <x:c r="A656" t="str">
        <x:v>K Stappard|2026-07-08</x:v>
      </x:c>
      <x:c r="B656" s="888" t="n">
        <x:v>46211</x:v>
      </x:c>
      <x:c r="C656" t="str">
        <x:v>K Stappard</x:v>
      </x:c>
      <x:c r="D656" t="str">
        <x:v>Permanent</x:v>
      </x:c>
      <x:c r="E656" t="str">
        <x:v>Thurrock</x:v>
      </x:c>
      <x:c r="F656" t="str">
        <x:v>Operative Porter</x:v>
      </x:c>
      <x:c r="G656" t="str">
        <x:v>399620</x:v>
      </x:c>
      <x:c r="H656" t="str">
        <x:v>Accenture UK Ltd</x:v>
      </x:c>
      <x:c r="I656" s="22" t="n">
        <x:v>7</x:v>
      </x:c>
      <x:c r="J656" t="str">
        <x:v>Worked</x:v>
      </x:c>
      <x:c r="K656" t="str">
        <x:v>Employee 103617; home branch Thurrock; assigned role Operative Porter | Deployment branch: Thurrock | Actual role: Operative Porter | Jobs: 399620 | Customers: Accenture UK Ltd | Actual hours: 7.0; source records: 1</x:v>
      </x:c>
      <x:c r="L656" t="str">
        <x:v>Include</x:v>
      </x:c>
      <x:c r="M656"/>
      <x:c r="N656"/>
    </x:row>
    <x:row r="657">
      <x:c r="A657" t="str">
        <x:v>K Stappard|2026-07-09</x:v>
      </x:c>
      <x:c r="B657" s="888" t="n">
        <x:v>46212</x:v>
      </x:c>
      <x:c r="C657" t="str">
        <x:v>K Stappard</x:v>
      </x:c>
      <x:c r="D657" t="str">
        <x:v>Permanent</x:v>
      </x:c>
      <x:c r="E657" t="str">
        <x:v>Thurrock</x:v>
      </x:c>
      <x:c r="F657" t="str">
        <x:v>Operative Porter</x:v>
      </x:c>
      <x:c r="G657" t="str">
        <x:v>402929</x:v>
      </x:c>
      <x:c r="H657" t="str">
        <x:v>Cadwalader Wickersham &amp; Taft LLP</x:v>
      </x:c>
      <x:c r="I657" s="22" t="n">
        <x:v>7.5</x:v>
      </x:c>
      <x:c r="J657" t="str">
        <x:v>Worked</x:v>
      </x:c>
      <x:c r="K657" t="str">
        <x:v>Employee 103617; home branch Thurrock; assigned role Operative Porter | Deployment branch: Thurrock | Actual role: Operative Skilled | Jobs: 402929 | Customers: Cadwalader Wickersham &amp; Taft LLP | Actual hours: 7.5; source records: 1</x:v>
      </x:c>
      <x:c r="L657" t="str">
        <x:v>Include</x:v>
      </x:c>
      <x:c r="M657"/>
      <x:c r="N657"/>
    </x:row>
    <x:row r="658">
      <x:c r="A658" t="str">
        <x:v>K Stappard|2026-07-10</x:v>
      </x:c>
      <x:c r="B658" s="888" t="n">
        <x:v>46213</x:v>
      </x:c>
      <x:c r="C658" t="str">
        <x:v>K Stappard</x:v>
      </x:c>
      <x:c r="D658" t="str">
        <x:v>Permanent</x:v>
      </x:c>
      <x:c r="E658" t="str">
        <x:v>Thurrock</x:v>
      </x:c>
      <x:c r="F658" t="str">
        <x:v>Operative Porter</x:v>
      </x:c>
      <x:c r="G658" t="str">
        <x:v>402575</x:v>
      </x:c>
      <x:c r="H658" t="str">
        <x:v>Latham &amp; Watkins</x:v>
      </x:c>
      <x:c r="I658" s="22" t="n">
        <x:v>10</x:v>
      </x:c>
      <x:c r="J658" t="str">
        <x:v>Worked</x:v>
      </x:c>
      <x:c r="K658" t="str">
        <x:v>Employee 103617; home branch Thurrock; assigned role Operative Porter | Deployment branch: Thurrock | Actual role: Operative Porter | Jobs: 402575 | Customers: Latham &amp; Watkins | Actual hours: 10.0; source records: 1</x:v>
      </x:c>
      <x:c r="L658" t="str">
        <x:v>Include</x:v>
      </x:c>
      <x:c r="M658"/>
      <x:c r="N658"/>
    </x:row>
    <x:row r="659">
      <x:c r="A659" t="str">
        <x:v>K Stappard|2026-07-13</x:v>
      </x:c>
      <x:c r="B659" s="888" t="n">
        <x:v>46216</x:v>
      </x:c>
      <x:c r="C659" t="str">
        <x:v>K Stappard</x:v>
      </x:c>
      <x:c r="D659" t="str">
        <x:v>Permanent</x:v>
      </x:c>
      <x:c r="E659" t="str">
        <x:v>Thurrock</x:v>
      </x:c>
      <x:c r="F659" t="str">
        <x:v>Operative Porter</x:v>
      </x:c>
      <x:c r="G659" t="str">
        <x:v>402483</x:v>
      </x:c>
      <x:c r="H659" t="str">
        <x:v>Accenture UK Ltd</x:v>
      </x:c>
      <x:c r="I659" s="22" t="n">
        <x:v>8.5</x:v>
      </x:c>
      <x:c r="J659" t="str">
        <x:v>Worked</x:v>
      </x:c>
      <x:c r="K659" t="str">
        <x:v>Employee 103617; home branch Thurrock; assigned role Operative Porter | Deployment branch: Thurrock | Actual role: Operative Porter | Jobs: 402483 | Customers: Accenture UK Ltd | Actual hours: 8.5; source records: 1</x:v>
      </x:c>
      <x:c r="L659" t="str">
        <x:v>Include</x:v>
      </x:c>
      <x:c r="M659"/>
      <x:c r="N659"/>
    </x:row>
    <x:row r="660">
      <x:c r="A660" t="str">
        <x:v>K Stappard|2026-07-14</x:v>
      </x:c>
      <x:c r="B660" s="888" t="n">
        <x:v>46217</x:v>
      </x:c>
      <x:c r="C660" t="str">
        <x:v>K Stappard</x:v>
      </x:c>
      <x:c r="D660" t="str">
        <x:v>Permanent</x:v>
      </x:c>
      <x:c r="E660" t="str">
        <x:v>Thurrock</x:v>
      </x:c>
      <x:c r="F660" t="str">
        <x:v>Operative Porter</x:v>
      </x:c>
      <x:c r="G660" t="str">
        <x:v>402575</x:v>
      </x:c>
      <x:c r="H660" t="str">
        <x:v>Latham &amp; Watkins</x:v>
      </x:c>
      <x:c r="I660" s="22" t="n">
        <x:v>8.5</x:v>
      </x:c>
      <x:c r="J660" t="str">
        <x:v>Worked</x:v>
      </x:c>
      <x:c r="K660" t="str">
        <x:v>Employee 103617; home branch Thurrock; assigned role Operative Porter | Deployment branch: Thurrock | Actual role: Operative Porter | Jobs: 402575 | Customers: Latham &amp; Watkins | Actual hours: 8.5; source records: 1</x:v>
      </x:c>
      <x:c r="L660" t="str">
        <x:v>Include</x:v>
      </x:c>
      <x:c r="M660"/>
      <x:c r="N660"/>
    </x:row>
    <x:row r="661">
      <x:c r="A661" t="str">
        <x:v>K Stappard|2026-07-15</x:v>
      </x:c>
      <x:c r="B661" s="888" t="n">
        <x:v>46218</x:v>
      </x:c>
      <x:c r="C661" t="str">
        <x:v>K Stappard</x:v>
      </x:c>
      <x:c r="D661" t="str">
        <x:v>Permanent</x:v>
      </x:c>
      <x:c r="E661" t="str">
        <x:v>Thurrock</x:v>
      </x:c>
      <x:c r="F661" t="str">
        <x:v>Operative Porter</x:v>
      </x:c>
      <x:c r="G661" t="str">
        <x:v>402483</x:v>
      </x:c>
      <x:c r="H661" t="str">
        <x:v>Accenture UK Ltd</x:v>
      </x:c>
      <x:c r="I661" s="22" t="n">
        <x:v>9</x:v>
      </x:c>
      <x:c r="J661" t="str">
        <x:v>Worked</x:v>
      </x:c>
      <x:c r="K661" t="str">
        <x:v>Employee 103617; home branch Thurrock; assigned role Operative Porter | Deployment branch: Thurrock | Actual role: Operative Porter | Jobs: 402483 | Customers: Accenture UK Ltd | Actual hours: 9.0; source records: 1</x:v>
      </x:c>
      <x:c r="L661" t="str">
        <x:v>Include</x:v>
      </x:c>
      <x:c r="M661"/>
      <x:c r="N661"/>
    </x:row>
    <x:row r="662">
      <x:c r="A662" t="str">
        <x:v>K Stappard|2026-07-16</x:v>
      </x:c>
      <x:c r="B662" s="888" t="n">
        <x:v>46219</x:v>
      </x:c>
      <x:c r="C662" t="str">
        <x:v>K Stappard</x:v>
      </x:c>
      <x:c r="D662" t="str">
        <x:v>Permanent</x:v>
      </x:c>
      <x:c r="E662" t="str">
        <x:v>Thurrock</x:v>
      </x:c>
      <x:c r="F662" t="str">
        <x:v>Operative Porter</x:v>
      </x:c>
      <x:c r="G662" t="str">
        <x:v>402575</x:v>
      </x:c>
      <x:c r="H662" t="str">
        <x:v>Latham &amp; Watkins</x:v>
      </x:c>
      <x:c r="I662" s="22" t="n">
        <x:v>8.5</x:v>
      </x:c>
      <x:c r="J662" t="str">
        <x:v>Worked</x:v>
      </x:c>
      <x:c r="K662" t="str">
        <x:v>Employee 103617; home branch Thurrock; assigned role Operative Porter | Deployment branch: Thurrock | Actual role: Operative Porter | Jobs: 402575 | Customers: Latham &amp; Watkins | Actual hours: 8.5; source records: 1</x:v>
      </x:c>
      <x:c r="L662" t="str">
        <x:v>Include</x:v>
      </x:c>
      <x:c r="M662"/>
      <x:c r="N662"/>
    </x:row>
    <x:row r="663">
      <x:c r="A663" t="str">
        <x:v>Kaspar Dumpis|2026-07-06</x:v>
      </x:c>
      <x:c r="B663" s="888" t="n">
        <x:v>46209</x:v>
      </x:c>
      <x:c r="C663" t="str">
        <x:v>Kaspar Dumpis</x:v>
      </x:c>
      <x:c r="D663" t="str">
        <x:v>Permanent</x:v>
      </x:c>
      <x:c r="E663" t="str">
        <x:v>Thurrock</x:v>
      </x:c>
      <x:c r="F663" t="str">
        <x:v>Warehouse</x:v>
      </x:c>
      <x:c r="G663" t="str">
        <x:v>363792D</x:v>
      </x:c>
      <x:c r="H663" t="str">
        <x:v>Thurrock Warehouse</x:v>
      </x:c>
      <x:c r="I663" s="22" t="n">
        <x:v>9</x:v>
      </x:c>
      <x:c r="J663" t="str">
        <x:v>Worked</x:v>
      </x:c>
      <x:c r="K663" t="str">
        <x:v>Employee 104197; home branch Thurrock; assigned role Warehouse | Deployment branch: Thurrock | Actual role: Warehouse | Jobs: 363792D | Customers: Thurrock Warehouse | Actual hours: 9.0; source records: 1</x:v>
      </x:c>
      <x:c r="L663" t="str">
        <x:v>Include</x:v>
      </x:c>
      <x:c r="M663"/>
      <x:c r="N663"/>
    </x:row>
    <x:row r="664">
      <x:c r="A664" t="str">
        <x:v>Kaspar Dumpis|2026-07-07</x:v>
      </x:c>
      <x:c r="B664" s="888" t="n">
        <x:v>46210</x:v>
      </x:c>
      <x:c r="C664" t="str">
        <x:v>Kaspar Dumpis</x:v>
      </x:c>
      <x:c r="D664" t="str">
        <x:v>Permanent</x:v>
      </x:c>
      <x:c r="E664" t="str">
        <x:v>Thurrock</x:v>
      </x:c>
      <x:c r="F664" t="str">
        <x:v>Warehouse</x:v>
      </x:c>
      <x:c r="G664" t="str">
        <x:v>363792D</x:v>
      </x:c>
      <x:c r="H664" t="str">
        <x:v>Thurrock Warehouse</x:v>
      </x:c>
      <x:c r="I664" s="22" t="n">
        <x:v>9</x:v>
      </x:c>
      <x:c r="J664" t="str">
        <x:v>Worked</x:v>
      </x:c>
      <x:c r="K664" t="str">
        <x:v>Employee 104197; home branch Thurrock; assigned role Warehouse | Deployment branch: Thurrock | Actual role: Warehouse | Jobs: 363792D | Customers: Thurrock Warehouse | Actual hours: 9.0; source records: 1</x:v>
      </x:c>
      <x:c r="L664" t="str">
        <x:v>Include</x:v>
      </x:c>
      <x:c r="M664"/>
      <x:c r="N664"/>
    </x:row>
    <x:row r="665">
      <x:c r="A665" t="str">
        <x:v>Kaspar Dumpis|2026-07-08</x:v>
      </x:c>
      <x:c r="B665" s="888" t="n">
        <x:v>46211</x:v>
      </x:c>
      <x:c r="C665" t="str">
        <x:v>Kaspar Dumpis</x:v>
      </x:c>
      <x:c r="D665" t="str">
        <x:v>Permanent</x:v>
      </x:c>
      <x:c r="E665" t="str">
        <x:v>Thurrock</x:v>
      </x:c>
      <x:c r="F665" t="str">
        <x:v>Warehouse</x:v>
      </x:c>
      <x:c r="G665" t="str">
        <x:v>363792D</x:v>
      </x:c>
      <x:c r="H665" t="str">
        <x:v>Thurrock Warehouse</x:v>
      </x:c>
      <x:c r="I665" s="22" t="n">
        <x:v>9</x:v>
      </x:c>
      <x:c r="J665" t="str">
        <x:v>Worked</x:v>
      </x:c>
      <x:c r="K665" t="str">
        <x:v>Employee 104197; home branch Thurrock; assigned role Warehouse | Deployment branch: Thurrock | Actual role: Warehouse | Jobs: 363792D | Customers: Thurrock Warehouse | Actual hours: 9.0; source records: 1</x:v>
      </x:c>
      <x:c r="L665" t="str">
        <x:v>Include</x:v>
      </x:c>
      <x:c r="M665"/>
      <x:c r="N665"/>
    </x:row>
    <x:row r="666">
      <x:c r="A666" t="str">
        <x:v>Kaspar Dumpis|2026-07-09</x:v>
      </x:c>
      <x:c r="B666" s="888" t="n">
        <x:v>46212</x:v>
      </x:c>
      <x:c r="C666" t="str">
        <x:v>Kaspar Dumpis</x:v>
      </x:c>
      <x:c r="D666" t="str">
        <x:v>Permanent</x:v>
      </x:c>
      <x:c r="E666" t="str">
        <x:v>Thurrock</x:v>
      </x:c>
      <x:c r="F666" t="str">
        <x:v>Warehouse</x:v>
      </x:c>
      <x:c r="G666" t="str">
        <x:v>363792D</x:v>
      </x:c>
      <x:c r="H666" t="str">
        <x:v>Thurrock Warehouse</x:v>
      </x:c>
      <x:c r="I666" s="22" t="n">
        <x:v>9</x:v>
      </x:c>
      <x:c r="J666" t="str">
        <x:v>Worked</x:v>
      </x:c>
      <x:c r="K666" t="str">
        <x:v>Employee 104197; home branch Thurrock; assigned role Warehouse | Deployment branch: Thurrock | Actual role: Warehouse | Jobs: 363792D | Customers: Thurrock Warehouse | Actual hours: 9.0; source records: 1</x:v>
      </x:c>
      <x:c r="L666" t="str">
        <x:v>Include</x:v>
      </x:c>
      <x:c r="M666"/>
      <x:c r="N666"/>
    </x:row>
    <x:row r="667">
      <x:c r="A667" t="str">
        <x:v>Kaspar Dumpis|2026-07-10</x:v>
      </x:c>
      <x:c r="B667" s="888" t="n">
        <x:v>46213</x:v>
      </x:c>
      <x:c r="C667" t="str">
        <x:v>Kaspar Dumpis</x:v>
      </x:c>
      <x:c r="D667" t="str">
        <x:v>Permanent</x:v>
      </x:c>
      <x:c r="E667" t="str">
        <x:v>Thurrock</x:v>
      </x:c>
      <x:c r="F667" t="str">
        <x:v>Warehouse</x:v>
      </x:c>
      <x:c r="G667" t="str">
        <x:v>363792D</x:v>
      </x:c>
      <x:c r="H667" t="str">
        <x:v>Thurrock Warehouse</x:v>
      </x:c>
      <x:c r="I667" s="22" t="n">
        <x:v>9</x:v>
      </x:c>
      <x:c r="J667" t="str">
        <x:v>Worked</x:v>
      </x:c>
      <x:c r="K667" t="str">
        <x:v>Employee 104197; home branch Thurrock; assigned role Warehouse | Deployment branch: Thurrock | Actual role: Warehouse | Jobs: 363792D | Customers: Thurrock Warehouse | Actual hours: 9.0; source records: 1</x:v>
      </x:c>
      <x:c r="L667" t="str">
        <x:v>Include</x:v>
      </x:c>
      <x:c r="M667"/>
      <x:c r="N667"/>
    </x:row>
    <x:row r="668">
      <x:c r="A668" t="str">
        <x:v>Kaspar Dumpis|2026-07-14</x:v>
      </x:c>
      <x:c r="B668" s="888" t="n">
        <x:v>46217</x:v>
      </x:c>
      <x:c r="C668" t="str">
        <x:v>Kaspar Dumpis</x:v>
      </x:c>
      <x:c r="D668" t="str">
        <x:v>Permanent</x:v>
      </x:c>
      <x:c r="E668" t="str">
        <x:v>Thurrock</x:v>
      </x:c>
      <x:c r="F668" t="str">
        <x:v>Warehouse</x:v>
      </x:c>
      <x:c r="G668" t="str">
        <x:v>363792D</x:v>
      </x:c>
      <x:c r="H668" t="str">
        <x:v>Thurrock Warehouse</x:v>
      </x:c>
      <x:c r="I668" s="22" t="n">
        <x:v>9</x:v>
      </x:c>
      <x:c r="J668" t="str">
        <x:v>Worked</x:v>
      </x:c>
      <x:c r="K668" t="str">
        <x:v>Employee 104197; home branch Thurrock; assigned role Warehouse | Deployment branch: Thurrock | Actual role: Warehouse | Jobs: 363792D | Customers: Thurrock Warehouse | Actual hours: 9.0; source records: 1</x:v>
      </x:c>
      <x:c r="L668" t="str">
        <x:v>Include</x:v>
      </x:c>
      <x:c r="M668"/>
      <x:c r="N668"/>
    </x:row>
    <x:row r="669">
      <x:c r="A669" t="str">
        <x:v>Kaspar Dumpis|2026-07-15</x:v>
      </x:c>
      <x:c r="B669" s="888" t="n">
        <x:v>46218</x:v>
      </x:c>
      <x:c r="C669" t="str">
        <x:v>Kaspar Dumpis</x:v>
      </x:c>
      <x:c r="D669" t="str">
        <x:v>Permanent</x:v>
      </x:c>
      <x:c r="E669" t="str">
        <x:v>Thurrock</x:v>
      </x:c>
      <x:c r="F669" t="str">
        <x:v>Warehouse</x:v>
      </x:c>
      <x:c r="G669" t="str">
        <x:v>363792D</x:v>
      </x:c>
      <x:c r="H669" t="str">
        <x:v>Thurrock Warehouse</x:v>
      </x:c>
      <x:c r="I669" s="22" t="n">
        <x:v>9</x:v>
      </x:c>
      <x:c r="J669" t="str">
        <x:v>Worked</x:v>
      </x:c>
      <x:c r="K669" t="str">
        <x:v>Employee 104197; home branch Thurrock; assigned role Warehouse | Deployment branch: Thurrock | Actual role: Warehouse | Jobs: 363792D | Customers: Thurrock Warehouse | Actual hours: 9.0; source records: 1</x:v>
      </x:c>
      <x:c r="L669" t="str">
        <x:v>Include</x:v>
      </x:c>
      <x:c r="M669"/>
      <x:c r="N669"/>
    </x:row>
    <x:row r="670">
      <x:c r="A670" t="str">
        <x:v>Kevin McKnight|2026-07-01</x:v>
      </x:c>
      <x:c r="B670" s="888" t="n">
        <x:v>46204</x:v>
      </x:c>
      <x:c r="C670" t="str">
        <x:v>Kevin McKnight</x:v>
      </x:c>
      <x:c r="D670" t="str">
        <x:v>Permanent</x:v>
      </x:c>
      <x:c r="E670" t="str">
        <x:v>Thurrock</x:v>
      </x:c>
      <x:c r="F670" t="str">
        <x:v>Operative Porter</x:v>
      </x:c>
      <x:c r="G670" t="str">
        <x:v>399438</x:v>
      </x:c>
      <x:c r="H670" t="str">
        <x:v>Harrow Green Thurrock M/W use only</x:v>
      </x:c>
      <x:c r="I670" s="22" t="n">
        <x:v>9</x:v>
      </x:c>
      <x:c r="J670" t="str">
        <x:v>Worked</x:v>
      </x:c>
      <x:c r="K670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670" t="str">
        <x:v>Include</x:v>
      </x:c>
      <x:c r="M670"/>
      <x:c r="N670"/>
    </x:row>
    <x:row r="671">
      <x:c r="A671" t="str">
        <x:v>Kevin McKnight|2026-07-03</x:v>
      </x:c>
      <x:c r="B671" s="888" t="n">
        <x:v>46206</x:v>
      </x:c>
      <x:c r="C671" t="str">
        <x:v>Kevin McKnight</x:v>
      </x:c>
      <x:c r="D671" t="str">
        <x:v>Permanent</x:v>
      </x:c>
      <x:c r="E671" t="str">
        <x:v>Thurrock</x:v>
      </x:c>
      <x:c r="F671" t="str">
        <x:v>Operative Porter</x:v>
      </x:c>
      <x:c r="G671"/>
      <x:c r="H671"/>
      <x:c r="I671" s="22" t="n">
        <x:v>0</x:v>
      </x:c>
      <x:c r="J671" t="str">
        <x:v>Annual leave</x:v>
      </x:c>
      <x:c r="K671" t="str">
        <x:v>Employee 1165; home branch Thurrock; assigned role Operative Porter | Leave: Annual Leave (Hours) | Leave calendar basis: Variable-pattern period</x:v>
      </x:c>
      <x:c r="L671" t="str">
        <x:v>Include</x:v>
      </x:c>
      <x:c r="M671"/>
      <x:c r="N671"/>
    </x:row>
    <x:row r="672">
      <x:c r="A672" t="str">
        <x:v>Kevin McKnight|2026-07-06</x:v>
      </x:c>
      <x:c r="B672" s="888" t="n">
        <x:v>46209</x:v>
      </x:c>
      <x:c r="C672" t="str">
        <x:v>Kevin McKnight</x:v>
      </x:c>
      <x:c r="D672" t="str">
        <x:v>Permanent</x:v>
      </x:c>
      <x:c r="E672" t="str">
        <x:v>Thurrock</x:v>
      </x:c>
      <x:c r="F672" t="str">
        <x:v>Operative Porter</x:v>
      </x:c>
      <x:c r="G672"/>
      <x:c r="H672"/>
      <x:c r="I672" s="22" t="n">
        <x:v>0</x:v>
      </x:c>
      <x:c r="J672" t="str">
        <x:v>Annual leave</x:v>
      </x:c>
      <x:c r="K672" t="str">
        <x:v>Employee 1165; home branch Thurrock; assigned role Operative Porter | Leave: Annual Leave (Hours) | Leave calendar basis: Variable-pattern period</x:v>
      </x:c>
      <x:c r="L672" t="str">
        <x:v>Include</x:v>
      </x:c>
      <x:c r="M672"/>
      <x:c r="N672"/>
    </x:row>
    <x:row r="673">
      <x:c r="A673" t="str">
        <x:v>Kevin McKnight|2026-07-07</x:v>
      </x:c>
      <x:c r="B673" s="888" t="n">
        <x:v>46210</x:v>
      </x:c>
      <x:c r="C673" t="str">
        <x:v>Kevin McKnight</x:v>
      </x:c>
      <x:c r="D673" t="str">
        <x:v>Permanent</x:v>
      </x:c>
      <x:c r="E673" t="str">
        <x:v>Thurrock</x:v>
      </x:c>
      <x:c r="F673" t="str">
        <x:v>Operative Porter</x:v>
      </x:c>
      <x:c r="G673" t="str">
        <x:v>399438</x:v>
      </x:c>
      <x:c r="H673" t="str">
        <x:v>Harrow Green Thurrock M/W use only</x:v>
      </x:c>
      <x:c r="I673" s="22" t="n">
        <x:v>9</x:v>
      </x:c>
      <x:c r="J673" t="str">
        <x:v>Worked</x:v>
      </x:c>
      <x:c r="K673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673" t="str">
        <x:v>Include</x:v>
      </x:c>
      <x:c r="M673"/>
      <x:c r="N673"/>
    </x:row>
    <x:row r="674">
      <x:c r="A674" t="str">
        <x:v>Kevin McKnight|2026-07-08</x:v>
      </x:c>
      <x:c r="B674" s="888" t="n">
        <x:v>46211</x:v>
      </x:c>
      <x:c r="C674" t="str">
        <x:v>Kevin McKnight</x:v>
      </x:c>
      <x:c r="D674" t="str">
        <x:v>Permanent</x:v>
      </x:c>
      <x:c r="E674" t="str">
        <x:v>Thurrock</x:v>
      </x:c>
      <x:c r="F674" t="str">
        <x:v>Operative Porter</x:v>
      </x:c>
      <x:c r="G674" t="str">
        <x:v>399438</x:v>
      </x:c>
      <x:c r="H674" t="str">
        <x:v>Harrow Green Thurrock M/W use only</x:v>
      </x:c>
      <x:c r="I674" s="22" t="n">
        <x:v>9</x:v>
      </x:c>
      <x:c r="J674" t="str">
        <x:v>Worked</x:v>
      </x:c>
      <x:c r="K674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674" t="str">
        <x:v>Include</x:v>
      </x:c>
      <x:c r="M674"/>
      <x:c r="N674"/>
    </x:row>
    <x:row r="675">
      <x:c r="A675" t="str">
        <x:v>Kevin McKnight|2026-07-09</x:v>
      </x:c>
      <x:c r="B675" s="888" t="n">
        <x:v>46212</x:v>
      </x:c>
      <x:c r="C675" t="str">
        <x:v>Kevin McKnight</x:v>
      </x:c>
      <x:c r="D675" t="str">
        <x:v>Permanent</x:v>
      </x:c>
      <x:c r="E675" t="str">
        <x:v>Thurrock</x:v>
      </x:c>
      <x:c r="F675" t="str">
        <x:v>Operative Porter</x:v>
      </x:c>
      <x:c r="G675" t="str">
        <x:v>399438</x:v>
      </x:c>
      <x:c r="H675" t="str">
        <x:v>Harrow Green Thurrock M/W use only</x:v>
      </x:c>
      <x:c r="I675" s="22" t="n">
        <x:v>9</x:v>
      </x:c>
      <x:c r="J675" t="str">
        <x:v>Worked</x:v>
      </x:c>
      <x:c r="K675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675" t="str">
        <x:v>Include</x:v>
      </x:c>
      <x:c r="M675"/>
      <x:c r="N675"/>
    </x:row>
    <x:row r="676">
      <x:c r="A676" t="str">
        <x:v>Kevin McKnight|2026-07-10</x:v>
      </x:c>
      <x:c r="B676" s="888" t="n">
        <x:v>46213</x:v>
      </x:c>
      <x:c r="C676" t="str">
        <x:v>Kevin McKnight</x:v>
      </x:c>
      <x:c r="D676" t="str">
        <x:v>Permanent</x:v>
      </x:c>
      <x:c r="E676" t="str">
        <x:v>Thurrock</x:v>
      </x:c>
      <x:c r="F676" t="str">
        <x:v>Operative Porter</x:v>
      </x:c>
      <x:c r="G676" t="str">
        <x:v>399438</x:v>
      </x:c>
      <x:c r="H676" t="str">
        <x:v>Harrow Green Thurrock M/W use only</x:v>
      </x:c>
      <x:c r="I676" s="22" t="n">
        <x:v>9</x:v>
      </x:c>
      <x:c r="J676" t="str">
        <x:v>Worked</x:v>
      </x:c>
      <x:c r="K676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676" t="str">
        <x:v>Include</x:v>
      </x:c>
      <x:c r="M676"/>
      <x:c r="N676"/>
    </x:row>
    <x:row r="677">
      <x:c r="A677" t="str">
        <x:v>Kevin McKnight|2026-07-13</x:v>
      </x:c>
      <x:c r="B677" s="888" t="n">
        <x:v>46216</x:v>
      </x:c>
      <x:c r="C677" t="str">
        <x:v>Kevin McKnight</x:v>
      </x:c>
      <x:c r="D677" t="str">
        <x:v>Permanent</x:v>
      </x:c>
      <x:c r="E677" t="str">
        <x:v>Thurrock</x:v>
      </x:c>
      <x:c r="F677" t="str">
        <x:v>Operative Porter</x:v>
      </x:c>
      <x:c r="G677" t="str">
        <x:v>399438</x:v>
      </x:c>
      <x:c r="H677" t="str">
        <x:v>Harrow Green Thurrock M/W use only</x:v>
      </x:c>
      <x:c r="I677" s="22" t="n">
        <x:v>9</x:v>
      </x:c>
      <x:c r="J677" t="str">
        <x:v>Worked</x:v>
      </x:c>
      <x:c r="K677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677" t="str">
        <x:v>Include</x:v>
      </x:c>
      <x:c r="M677"/>
      <x:c r="N677"/>
    </x:row>
    <x:row r="678">
      <x:c r="A678" t="str">
        <x:v>Kevin McKnight|2026-07-14</x:v>
      </x:c>
      <x:c r="B678" s="888" t="n">
        <x:v>46217</x:v>
      </x:c>
      <x:c r="C678" t="str">
        <x:v>Kevin McKnight</x:v>
      </x:c>
      <x:c r="D678" t="str">
        <x:v>Permanent</x:v>
      </x:c>
      <x:c r="E678" t="str">
        <x:v>Thurrock</x:v>
      </x:c>
      <x:c r="F678" t="str">
        <x:v>Operative Porter</x:v>
      </x:c>
      <x:c r="G678" t="str">
        <x:v>399438</x:v>
      </x:c>
      <x:c r="H678" t="str">
        <x:v>Harrow Green Thurrock M/W use only</x:v>
      </x:c>
      <x:c r="I678" s="22" t="n">
        <x:v>9</x:v>
      </x:c>
      <x:c r="J678" t="str">
        <x:v>Worked</x:v>
      </x:c>
      <x:c r="K678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678" t="str">
        <x:v>Include</x:v>
      </x:c>
      <x:c r="M678"/>
      <x:c r="N678"/>
    </x:row>
    <x:row r="679">
      <x:c r="A679" t="str">
        <x:v>Kevin McKnight|2026-07-15</x:v>
      </x:c>
      <x:c r="B679" s="888" t="n">
        <x:v>46218</x:v>
      </x:c>
      <x:c r="C679" t="str">
        <x:v>Kevin McKnight</x:v>
      </x:c>
      <x:c r="D679" t="str">
        <x:v>Permanent</x:v>
      </x:c>
      <x:c r="E679" t="str">
        <x:v>Thurrock</x:v>
      </x:c>
      <x:c r="F679" t="str">
        <x:v>Operative Porter</x:v>
      </x:c>
      <x:c r="G679" t="str">
        <x:v>399438</x:v>
      </x:c>
      <x:c r="H679" t="str">
        <x:v>Harrow Green Thurrock M/W use only</x:v>
      </x:c>
      <x:c r="I679" s="22" t="n">
        <x:v>9</x:v>
      </x:c>
      <x:c r="J679" t="str">
        <x:v>Worked</x:v>
      </x:c>
      <x:c r="K679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679" t="str">
        <x:v>Include</x:v>
      </x:c>
      <x:c r="M679"/>
      <x:c r="N679"/>
    </x:row>
    <x:row r="680">
      <x:c r="A680" t="str">
        <x:v>Kevin McKnight|2026-07-16</x:v>
      </x:c>
      <x:c r="B680" s="888" t="n">
        <x:v>46219</x:v>
      </x:c>
      <x:c r="C680" t="str">
        <x:v>Kevin McKnight</x:v>
      </x:c>
      <x:c r="D680" t="str">
        <x:v>Permanent</x:v>
      </x:c>
      <x:c r="E680" t="str">
        <x:v>Thurrock</x:v>
      </x:c>
      <x:c r="F680" t="str">
        <x:v>Operative Porter</x:v>
      </x:c>
      <x:c r="G680" t="str">
        <x:v>399438</x:v>
      </x:c>
      <x:c r="H680" t="str">
        <x:v>Harrow Green Thurrock M/W use only</x:v>
      </x:c>
      <x:c r="I680" s="22" t="n">
        <x:v>9</x:v>
      </x:c>
      <x:c r="J680" t="str">
        <x:v>Worked</x:v>
      </x:c>
      <x:c r="K680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680" t="str">
        <x:v>Include</x:v>
      </x:c>
      <x:c r="M680"/>
      <x:c r="N680"/>
    </x:row>
    <x:row r="681">
      <x:c r="A681" t="str">
        <x:v>Kieran Chapman|2026-07-01</x:v>
      </x:c>
      <x:c r="B681" s="888" t="n">
        <x:v>46204</x:v>
      </x:c>
      <x:c r="C681" t="str">
        <x:v>Kieran Chapman</x:v>
      </x:c>
      <x:c r="D681" t="str">
        <x:v>Permanent</x:v>
      </x:c>
      <x:c r="E681" t="str">
        <x:v>Cambridge</x:v>
      </x:c>
      <x:c r="F681" t="str">
        <x:v>Operative Porter</x:v>
      </x:c>
      <x:c r="G681" t="str">
        <x:v>403004</x:v>
      </x:c>
      <x:c r="H681" t="str">
        <x:v>Avantor ( CAMBRIDGE JULY  2026 )</x:v>
      </x:c>
      <x:c r="I681" s="22" t="n">
        <x:v>4</x:v>
      </x:c>
      <x:c r="J681" t="str">
        <x:v>Worked</x:v>
      </x:c>
      <x:c r="K681" t="str">
        <x:v>Employee 103256; home branch Cambridge; assigned role Operative Porter | Deployment branch: Cambridge | Actual role: Operative Porter | Jobs: 403004 | Customers: Avantor ( CAMBRIDGE JULY  2026 ) | Actual hours: 4.0; source records: 1</x:v>
      </x:c>
      <x:c r="L681" t="str">
        <x:v>Include</x:v>
      </x:c>
      <x:c r="M681"/>
      <x:c r="N681"/>
    </x:row>
    <x:row r="682">
      <x:c r="A682" t="str">
        <x:v>Kieran Chapman|2026-07-02</x:v>
      </x:c>
      <x:c r="B682" s="888" t="n">
        <x:v>46205</x:v>
      </x:c>
      <x:c r="C682" t="str">
        <x:v>Kieran Chapman</x:v>
      </x:c>
      <x:c r="D682" t="str">
        <x:v>Permanent</x:v>
      </x:c>
      <x:c r="E682" t="str">
        <x:v>Cambridge</x:v>
      </x:c>
      <x:c r="F682" t="str">
        <x:v>Operative Porter</x:v>
      </x:c>
      <x:c r="G682" t="str">
        <x:v>402717</x:v>
      </x:c>
      <x:c r="H682" t="str">
        <x:v>Anglia Ruskin University</x:v>
      </x:c>
      <x:c r="I682" s="22" t="n">
        <x:v>8.5</x:v>
      </x:c>
      <x:c r="J682" t="str">
        <x:v>Worked</x:v>
      </x:c>
      <x:c r="K682" t="str">
        <x:v>Employee 103256; home branch Cambridge; assigned role Operative Porter | Deployment branch: Cambridge | Actual role: Operative Porter | Jobs: 402717 | Customers: Anglia Ruskin University | Actual hours: 8.5; source records: 1</x:v>
      </x:c>
      <x:c r="L682" t="str">
        <x:v>Include</x:v>
      </x:c>
      <x:c r="M682"/>
      <x:c r="N682"/>
    </x:row>
    <x:row r="683">
      <x:c r="A683" t="str">
        <x:v>Kieran Chapman|2026-07-03</x:v>
      </x:c>
      <x:c r="B683" s="888" t="n">
        <x:v>46206</x:v>
      </x:c>
      <x:c r="C683" t="str">
        <x:v>Kieran Chapman</x:v>
      </x:c>
      <x:c r="D683" t="str">
        <x:v>Permanent</x:v>
      </x:c>
      <x:c r="E683" t="str">
        <x:v>Cambridge</x:v>
      </x:c>
      <x:c r="F683" t="str">
        <x:v>Operative Porter</x:v>
      </x:c>
      <x:c r="G683" t="str">
        <x:v>403073</x:v>
      </x:c>
      <x:c r="H683" t="str">
        <x:v>Anglia Ruskin University</x:v>
      </x:c>
      <x:c r="I683" s="22" t="n">
        <x:v>8.5</x:v>
      </x:c>
      <x:c r="J683" t="str">
        <x:v>Worked</x:v>
      </x:c>
      <x:c r="K683" t="str">
        <x:v>Employee 103256; home branch Cambridge; assigned role Operative Porter | Deployment branch: Cambridge | Actual role: Operative Porter | Jobs: 403073 | Customers: Anglia Ruskin University | Actual hours: 8.5; source records: 1</x:v>
      </x:c>
      <x:c r="L683" t="str">
        <x:v>Include</x:v>
      </x:c>
      <x:c r="M683"/>
      <x:c r="N683"/>
    </x:row>
    <x:row r="684">
      <x:c r="A684" t="str">
        <x:v>Kieran Chapman|2026-07-10</x:v>
      </x:c>
      <x:c r="B684" s="888" t="n">
        <x:v>46213</x:v>
      </x:c>
      <x:c r="C684" t="str">
        <x:v>Kieran Chapman</x:v>
      </x:c>
      <x:c r="D684" t="str">
        <x:v>Permanent</x:v>
      </x:c>
      <x:c r="E684" t="str">
        <x:v>Cambridge</x:v>
      </x:c>
      <x:c r="F684" t="str">
        <x:v>Operative Porter</x:v>
      </x:c>
      <x:c r="G684" t="str">
        <x:v>403004</x:v>
      </x:c>
      <x:c r="H684" t="str">
        <x:v>Avantor ( CAMBRIDGE JULY  2026 )</x:v>
      </x:c>
      <x:c r="I684" s="22" t="n">
        <x:v>5</x:v>
      </x:c>
      <x:c r="J684" t="str">
        <x:v>Worked</x:v>
      </x:c>
      <x:c r="K684" t="str">
        <x:v>Employee 103256; home branch Cambridge; assigned role Operative Porter | Deployment branch: Cambridge | Actual role: Operative Porter | Jobs: 403004 | Customers: Avantor ( CAMBRIDGE JULY  2026 ) | Actual hours: 5.0; source records: 1</x:v>
      </x:c>
      <x:c r="L684" t="str">
        <x:v>Include</x:v>
      </x:c>
      <x:c r="M684"/>
      <x:c r="N684"/>
    </x:row>
    <x:row r="685">
      <x:c r="A685" t="str">
        <x:v>Kieran Chapman|2026-07-15</x:v>
      </x:c>
      <x:c r="B685" s="888" t="n">
        <x:v>46218</x:v>
      </x:c>
      <x:c r="C685" t="str">
        <x:v>Kieran Chapman</x:v>
      </x:c>
      <x:c r="D685" t="str">
        <x:v>Permanent</x:v>
      </x:c>
      <x:c r="E685" t="str">
        <x:v>Cambridge</x:v>
      </x:c>
      <x:c r="F685" t="str">
        <x:v>Operative Porter</x:v>
      </x:c>
      <x:c r="G685" t="str">
        <x:v>403004</x:v>
      </x:c>
      <x:c r="H685" t="str">
        <x:v>Avantor ( CAMBRIDGE JULY  2026 )</x:v>
      </x:c>
      <x:c r="I685" s="22" t="n">
        <x:v>8.5</x:v>
      </x:c>
      <x:c r="J685" t="str">
        <x:v>Worked</x:v>
      </x:c>
      <x:c r="K685" t="str">
        <x:v>Employee 103256; home branch Cambridge; assigned role Operative Porter | Deployment branch: Cambridge | Actual role: Operative Porter | Jobs: 403004 | Customers: Avantor ( CAMBRIDGE JULY  2026 ) | Actual hours: 8.5; source records: 1</x:v>
      </x:c>
      <x:c r="L685" t="str">
        <x:v>Include</x:v>
      </x:c>
      <x:c r="M685"/>
      <x:c r="N685"/>
    </x:row>
    <x:row r="686">
      <x:c r="A686" t="str">
        <x:v>Kieran Chapman|2026-07-16</x:v>
      </x:c>
      <x:c r="B686" s="888" t="n">
        <x:v>46219</x:v>
      </x:c>
      <x:c r="C686" t="str">
        <x:v>Kieran Chapman</x:v>
      </x:c>
      <x:c r="D686" t="str">
        <x:v>Permanent</x:v>
      </x:c>
      <x:c r="E686" t="str">
        <x:v>Cambridge</x:v>
      </x:c>
      <x:c r="F686" t="str">
        <x:v>Operative Porter</x:v>
      </x:c>
      <x:c r="G686" t="str">
        <x:v>403165</x:v>
      </x:c>
      <x:c r="H686" t="str">
        <x:v>Axlab Ltd/The Shrewsbury &amp; Telford Hospital NHS Trust</x:v>
      </x:c>
      <x:c r="I686" s="22" t="n">
        <x:v>11</x:v>
      </x:c>
      <x:c r="J686" t="str">
        <x:v>Worked</x:v>
      </x:c>
      <x:c r="K686" t="str">
        <x:v>Employee 103256; home branch Cambridge; assigned role Operative Porter | Deployment branch: Cambridge | Actual role: Operative Porter | Jobs: 403165 | Customers: Axlab Ltd/The Shrewsbury &amp; Telford Hospital NHS Trust | Actual hours: 11.0; source records: 1</x:v>
      </x:c>
      <x:c r="L686" t="str">
        <x:v>Include</x:v>
      </x:c>
      <x:c r="M686"/>
      <x:c r="N686"/>
    </x:row>
    <x:row r="687">
      <x:c r="A687" t="str">
        <x:v>Kyle Gourley|2026-07-02</x:v>
      </x:c>
      <x:c r="B687" s="888" t="n">
        <x:v>46205</x:v>
      </x:c>
      <x:c r="C687" t="str">
        <x:v>Kyle Gourley</x:v>
      </x:c>
      <x:c r="D687" t="str">
        <x:v>Permanent</x:v>
      </x:c>
      <x:c r="E687" t="str">
        <x:v>Oxford</x:v>
      </x:c>
      <x:c r="F687" t="str">
        <x:v>Operative Porter</x:v>
      </x:c>
      <x:c r="G687" t="str">
        <x:v>403097</x:v>
      </x:c>
      <x:c r="H687" t="str">
        <x:v>Ellison Institute of Technology, Oxford Ltd</x:v>
      </x:c>
      <x:c r="I687" s="22" t="n">
        <x:v>9</x:v>
      </x:c>
      <x:c r="J687" t="str">
        <x:v>Worked</x:v>
      </x:c>
      <x:c r="K687" t="str">
        <x:v>Employee 105233; home branch Oxford; assigned role Operative Porter | Deployment branch: Oxford | Actual role: Operative Porter | Jobs: 403097 | Customers: Ellison Institute of Technology, Oxford Ltd | Actual hours: 9.0; source records: 1</x:v>
      </x:c>
      <x:c r="L687" t="str">
        <x:v>Include</x:v>
      </x:c>
      <x:c r="M687"/>
      <x:c r="N687"/>
    </x:row>
    <x:row r="688">
      <x:c r="A688" t="str">
        <x:v>Kyle Gourley|2026-07-06</x:v>
      </x:c>
      <x:c r="B688" s="888" t="n">
        <x:v>46209</x:v>
      </x:c>
      <x:c r="C688" t="str">
        <x:v>Kyle Gourley</x:v>
      </x:c>
      <x:c r="D688" t="str">
        <x:v>Permanent</x:v>
      </x:c>
      <x:c r="E688" t="str">
        <x:v>Oxford</x:v>
      </x:c>
      <x:c r="F688" t="str">
        <x:v>Operative Porter</x:v>
      </x:c>
      <x:c r="G688" t="str">
        <x:v>401554</x:v>
      </x:c>
      <x:c r="H688" t="str">
        <x:v>CPM/Omnicom</x:v>
      </x:c>
      <x:c r="I688" s="22" t="n">
        <x:v>9.5</x:v>
      </x:c>
      <x:c r="J688" t="str">
        <x:v>Worked</x:v>
      </x:c>
      <x:c r="K688" t="str">
        <x:v>Employee 105233; home branch Oxford; assigned role Operative Porter | Deployment branch: Oxford | Actual role: Operative Porter | Jobs: 401554 | Customers: CPM/Omnicom | Actual hours: 9.5; source records: 1</x:v>
      </x:c>
      <x:c r="L688" t="str">
        <x:v>Include</x:v>
      </x:c>
      <x:c r="M688"/>
      <x:c r="N688"/>
    </x:row>
    <x:row r="689">
      <x:c r="A689" t="str">
        <x:v>Kyle Gourley|2026-07-07</x:v>
      </x:c>
      <x:c r="B689" s="888" t="n">
        <x:v>46210</x:v>
      </x:c>
      <x:c r="C689" t="str">
        <x:v>Kyle Gourley</x:v>
      </x:c>
      <x:c r="D689" t="str">
        <x:v>Permanent</x:v>
      </x:c>
      <x:c r="E689" t="str">
        <x:v>Oxford</x:v>
      </x:c>
      <x:c r="F689" t="str">
        <x:v>Operative Porter</x:v>
      </x:c>
      <x:c r="G689" t="str">
        <x:v>389934</x:v>
      </x:c>
      <x:c r="H689" t="str">
        <x:v>Lubricants UK Ltd</x:v>
      </x:c>
      <x:c r="I689" s="22" t="n">
        <x:v>8.5</x:v>
      </x:c>
      <x:c r="J689" t="str">
        <x:v>Worked</x:v>
      </x:c>
      <x:c r="K689" t="str">
        <x:v>Employee 105233; home branch Oxford; assigned role Operative Porter | Deployment branch: Oxford | Actual role: Operative Porter | Jobs: 389934 | Customers: Lubricants UK Ltd | Actual hours: 8.5; source records: 1</x:v>
      </x:c>
      <x:c r="L689" t="str">
        <x:v>Include</x:v>
      </x:c>
      <x:c r="M689"/>
      <x:c r="N689"/>
    </x:row>
    <x:row r="690">
      <x:c r="A690" t="str">
        <x:v>Kyle Gourley|2026-07-08</x:v>
      </x:c>
      <x:c r="B690" s="888" t="n">
        <x:v>46211</x:v>
      </x:c>
      <x:c r="C690" t="str">
        <x:v>Kyle Gourley</x:v>
      </x:c>
      <x:c r="D690" t="str">
        <x:v>Permanent</x:v>
      </x:c>
      <x:c r="E690" t="str">
        <x:v>Oxford</x:v>
      </x:c>
      <x:c r="F690" t="str">
        <x:v>Operative Porter</x:v>
      </x:c>
      <x:c r="G690" t="str">
        <x:v>389934</x:v>
      </x:c>
      <x:c r="H690" t="str">
        <x:v>Lubricants UK Ltd</x:v>
      </x:c>
      <x:c r="I690" s="22" t="n">
        <x:v>8.5</x:v>
      </x:c>
      <x:c r="J690" t="str">
        <x:v>Worked</x:v>
      </x:c>
      <x:c r="K690" t="str">
        <x:v>Employee 105233; home branch Oxford; assigned role Operative Porter | Deployment branch: Oxford | Actual role: Operative Porter | Jobs: 389934 | Customers: Lubricants UK Ltd | Actual hours: 8.5; source records: 1</x:v>
      </x:c>
      <x:c r="L690" t="str">
        <x:v>Include</x:v>
      </x:c>
      <x:c r="M690"/>
      <x:c r="N690"/>
    </x:row>
    <x:row r="691">
      <x:c r="A691" t="str">
        <x:v>Kyle Gourley|2026-07-09</x:v>
      </x:c>
      <x:c r="B691" s="888" t="n">
        <x:v>46212</x:v>
      </x:c>
      <x:c r="C691" t="str">
        <x:v>Kyle Gourley</x:v>
      </x:c>
      <x:c r="D691" t="str">
        <x:v>Permanent</x:v>
      </x:c>
      <x:c r="E691" t="str">
        <x:v>Oxford</x:v>
      </x:c>
      <x:c r="F691" t="str">
        <x:v>Operative Porter</x:v>
      </x:c>
      <x:c r="G691" t="str">
        <x:v>402446</x:v>
      </x:c>
      <x:c r="H691" t="str">
        <x:v>Evox Therapeutics</x:v>
      </x:c>
      <x:c r="I691" s="22" t="n">
        <x:v>9.45</x:v>
      </x:c>
      <x:c r="J691" t="str">
        <x:v>Worked</x:v>
      </x:c>
      <x:c r="K691" t="str">
        <x:v>Employee 105233; home branch Oxford; assigned role Operative Porter | Deployment branch: Oxford | Actual role: Operative Porter | Jobs: 402446 | Customers: Evox Therapeutics | Actual hours: 9.4; source records: 1</x:v>
      </x:c>
      <x:c r="L691" t="str">
        <x:v>Include</x:v>
      </x:c>
      <x:c r="M691"/>
      <x:c r="N691"/>
    </x:row>
    <x:row r="692">
      <x:c r="A692" t="str">
        <x:v>Kyle Gourley|2026-07-10</x:v>
      </x:c>
      <x:c r="B692" s="888" t="n">
        <x:v>46213</x:v>
      </x:c>
      <x:c r="C692" t="str">
        <x:v>Kyle Gourley</x:v>
      </x:c>
      <x:c r="D692" t="str">
        <x:v>Permanent</x:v>
      </x:c>
      <x:c r="E692" t="str">
        <x:v>Oxford</x:v>
      </x:c>
      <x:c r="F692" t="str">
        <x:v>Operative Porter</x:v>
      </x:c>
      <x:c r="G692" t="str">
        <x:v>402781</x:v>
      </x:c>
      <x:c r="H692" t="str">
        <x:v>Evotec</x:v>
      </x:c>
      <x:c r="I692" s="22" t="n">
        <x:v>6.3</x:v>
      </x:c>
      <x:c r="J692" t="str">
        <x:v>Worked</x:v>
      </x:c>
      <x:c r="K692" t="str">
        <x:v>Employee 105233; home branch Oxford; assigned role Operative Porter | Deployment branch: Oxford | Actual role: Operative Porter | Jobs: 402781 | Customers: Evotec | Actual hours: 6.3; source records: 1</x:v>
      </x:c>
      <x:c r="L692" t="str">
        <x:v>Include</x:v>
      </x:c>
      <x:c r="M692"/>
      <x:c r="N692"/>
    </x:row>
    <x:row r="693">
      <x:c r="A693" t="str">
        <x:v>Kyle Gourley|2026-07-13</x:v>
      </x:c>
      <x:c r="B693" s="888" t="n">
        <x:v>46216</x:v>
      </x:c>
      <x:c r="C693" t="str">
        <x:v>Kyle Gourley</x:v>
      </x:c>
      <x:c r="D693" t="str">
        <x:v>Permanent</x:v>
      </x:c>
      <x:c r="E693" t="str">
        <x:v>Oxford</x:v>
      </x:c>
      <x:c r="F693" t="str">
        <x:v>Operative Porter</x:v>
      </x:c>
      <x:c r="G693" t="str">
        <x:v>403004F</x:v>
      </x:c>
      <x:c r="H693" t="str">
        <x:v>Avantor (OXFORD   JULY  2026 )</x:v>
      </x:c>
      <x:c r="I693" s="22" t="n">
        <x:v>3.45</x:v>
      </x:c>
      <x:c r="J693" t="str">
        <x:v>Worked</x:v>
      </x:c>
      <x:c r="K693" t="str">
        <x:v>Employee 105233; home branch Oxford; assigned role Operative Porter | Deployment branch: Cambridge | Actual role: Operative Porter | Jobs: 403004F | Customers: Avantor (OXFORD   JULY  2026 ) | Actual hours: 3.5; source records: 1</x:v>
      </x:c>
      <x:c r="L693" t="str">
        <x:v>Include</x:v>
      </x:c>
      <x:c r="M693"/>
      <x:c r="N693"/>
    </x:row>
    <x:row r="694">
      <x:c r="A694" t="str">
        <x:v>Kyle Gourley|2026-07-14</x:v>
      </x:c>
      <x:c r="B694" s="888" t="n">
        <x:v>46217</x:v>
      </x:c>
      <x:c r="C694" t="str">
        <x:v>Kyle Gourley</x:v>
      </x:c>
      <x:c r="D694" t="str">
        <x:v>Permanent</x:v>
      </x:c>
      <x:c r="E694" t="str">
        <x:v>Oxford</x:v>
      </x:c>
      <x:c r="F694" t="str">
        <x:v>Operative Porter</x:v>
      </x:c>
      <x:c r="G694" t="str">
        <x:v>403097</x:v>
      </x:c>
      <x:c r="H694" t="str">
        <x:v>Ellison Institute of Technology, Oxford Ltd</x:v>
      </x:c>
      <x:c r="I694" s="22" t="n">
        <x:v>8.5</x:v>
      </x:c>
      <x:c r="J694" t="str">
        <x:v>Worked</x:v>
      </x:c>
      <x:c r="K694" t="str">
        <x:v>Employee 105233; home branch Oxford; assigned role Operative Porter | Deployment branch: Oxford | Actual role: Operative Porter | Jobs: 403097 | Customers: Ellison Institute of Technology, Oxford Ltd | Actual hours: 8.5; source records: 1</x:v>
      </x:c>
      <x:c r="L694" t="str">
        <x:v>Include</x:v>
      </x:c>
      <x:c r="M694"/>
      <x:c r="N694"/>
    </x:row>
    <x:row r="695">
      <x:c r="A695" t="str">
        <x:v>Kyle Gourley|2026-07-15</x:v>
      </x:c>
      <x:c r="B695" s="888" t="n">
        <x:v>46218</x:v>
      </x:c>
      <x:c r="C695" t="str">
        <x:v>Kyle Gourley</x:v>
      </x:c>
      <x:c r="D695" t="str">
        <x:v>Permanent</x:v>
      </x:c>
      <x:c r="E695" t="str">
        <x:v>Oxford</x:v>
      </x:c>
      <x:c r="F695" t="str">
        <x:v>Operative Porter</x:v>
      </x:c>
      <x:c r="G695" t="str">
        <x:v>402446, 403473</x:v>
      </x:c>
      <x:c r="H695" t="str">
        <x:v>Evox Therapeutics; Vertex Pharmaceuticals Limited</x:v>
      </x:c>
      <x:c r="I695" s="22" t="n">
        <x:v>6.3</x:v>
      </x:c>
      <x:c r="J695" t="str">
        <x:v>Worked — 2 records</x:v>
      </x:c>
      <x:c r="K695" t="str">
        <x:v>Employee 105233; home branch Oxford; assigned role Operative Porter | Deployment branch: Oxford | Actual role: Operative Porter | Jobs: 402446, 403473 | Customers: Evox Therapeutics; Vertex Pharmaceuticals Limited | Actual hours: 6.3; source records: 2</x:v>
      </x:c>
      <x:c r="L695" t="str">
        <x:v>Include</x:v>
      </x:c>
      <x:c r="M695"/>
      <x:c r="N695"/>
    </x:row>
    <x:row r="696">
      <x:c r="A696" t="str">
        <x:v>L Stephens|2026-07-01</x:v>
      </x:c>
      <x:c r="B696" s="888" t="n">
        <x:v>46204</x:v>
      </x:c>
      <x:c r="C696" t="str">
        <x:v>L Stephens</x:v>
      </x:c>
      <x:c r="D696" t="str">
        <x:v>Permanent</x:v>
      </x:c>
      <x:c r="E696" t="str">
        <x:v>Thurrock</x:v>
      </x:c>
      <x:c r="F696" t="str">
        <x:v>Warehouse</x:v>
      </x:c>
      <x:c r="G696" t="str">
        <x:v>363792D</x:v>
      </x:c>
      <x:c r="H696" t="str">
        <x:v>Thurrock Warehouse</x:v>
      </x:c>
      <x:c r="I696" s="22" t="n">
        <x:v>9</x:v>
      </x:c>
      <x:c r="J696" t="str">
        <x:v>Worked</x:v>
      </x:c>
      <x:c r="K696" t="str">
        <x:v>Employee 1775; home branch Thurrock; assigned role Warehouse | Deployment branch: Thurrock | Actual role: Operative Driver | Jobs: 363792D | Customers: Thurrock Warehouse | Actual hours: 9.0; source records: 1</x:v>
      </x:c>
      <x:c r="L696" t="str">
        <x:v>Include</x:v>
      </x:c>
      <x:c r="M696"/>
      <x:c r="N696"/>
    </x:row>
    <x:row r="697">
      <x:c r="A697" t="str">
        <x:v>L Stephens|2026-07-02</x:v>
      </x:c>
      <x:c r="B697" s="888" t="n">
        <x:v>46205</x:v>
      </x:c>
      <x:c r="C697" t="str">
        <x:v>L Stephens</x:v>
      </x:c>
      <x:c r="D697" t="str">
        <x:v>Permanent</x:v>
      </x:c>
      <x:c r="E697" t="str">
        <x:v>Thurrock</x:v>
      </x:c>
      <x:c r="F697" t="str">
        <x:v>Warehouse</x:v>
      </x:c>
      <x:c r="G697" t="str">
        <x:v>363792D</x:v>
      </x:c>
      <x:c r="H697" t="str">
        <x:v>Thurrock Warehouse</x:v>
      </x:c>
      <x:c r="I697" s="22" t="n">
        <x:v>9</x:v>
      </x:c>
      <x:c r="J697" t="str">
        <x:v>Worked</x:v>
      </x:c>
      <x:c r="K697" t="str">
        <x:v>Employee 1775; home branch Thurrock; assigned role Warehouse | Deployment branch: Thurrock | Actual role: Operative Driver | Jobs: 363792D | Customers: Thurrock Warehouse | Actual hours: 9.0; source records: 1</x:v>
      </x:c>
      <x:c r="L697" t="str">
        <x:v>Include</x:v>
      </x:c>
      <x:c r="M697"/>
      <x:c r="N697"/>
    </x:row>
    <x:row r="698">
      <x:c r="A698" t="str">
        <x:v>L Stephens|2026-07-03</x:v>
      </x:c>
      <x:c r="B698" s="888" t="n">
        <x:v>46206</x:v>
      </x:c>
      <x:c r="C698" t="str">
        <x:v>L Stephens</x:v>
      </x:c>
      <x:c r="D698" t="str">
        <x:v>Permanent</x:v>
      </x:c>
      <x:c r="E698" t="str">
        <x:v>Thurrock</x:v>
      </x:c>
      <x:c r="F698" t="str">
        <x:v>Warehouse</x:v>
      </x:c>
      <x:c r="G698" t="str">
        <x:v>363792D</x:v>
      </x:c>
      <x:c r="H698" t="str">
        <x:v>Thurrock Warehouse</x:v>
      </x:c>
      <x:c r="I698" s="22" t="n">
        <x:v>9</x:v>
      </x:c>
      <x:c r="J698" t="str">
        <x:v>Worked</x:v>
      </x:c>
      <x:c r="K698" t="str">
        <x:v>Employee 1775; home branch Thurrock; assigned role Warehouse | Deployment branch: Thurrock | Actual role: Operative Driver | Jobs: 363792D | Customers: Thurrock Warehouse | Actual hours: 9.0; source records: 1</x:v>
      </x:c>
      <x:c r="L698" t="str">
        <x:v>Include</x:v>
      </x:c>
      <x:c r="M698"/>
      <x:c r="N698"/>
    </x:row>
    <x:row r="699">
      <x:c r="A699" t="str">
        <x:v>L Stephens|2026-07-04</x:v>
      </x:c>
      <x:c r="B699" s="888" t="n">
        <x:v>46207</x:v>
      </x:c>
      <x:c r="C699" t="str">
        <x:v>L Stephens</x:v>
      </x:c>
      <x:c r="D699" t="str">
        <x:v>Permanent</x:v>
      </x:c>
      <x:c r="E699" t="str">
        <x:v>Thurrock</x:v>
      </x:c>
      <x:c r="F699" t="str">
        <x:v>Warehouse</x:v>
      </x:c>
      <x:c r="G699" t="str">
        <x:v>363792D</x:v>
      </x:c>
      <x:c r="H699" t="str">
        <x:v>Thurrock Warehouse</x:v>
      </x:c>
      <x:c r="I699" s="22" t="n">
        <x:v>6</x:v>
      </x:c>
      <x:c r="J699" t="str">
        <x:v>Worked</x:v>
      </x:c>
      <x:c r="K699" t="str">
        <x:v>Employee 1775; home branch Thurrock; assigned role Warehouse | Deployment branch: Thurrock | Actual role: Operative Driver | Jobs: 363792D | Customers: Thurrock Warehouse | Actual hours: 6.0; source records: 1</x:v>
      </x:c>
      <x:c r="L699" t="str">
        <x:v>Include</x:v>
      </x:c>
      <x:c r="M699"/>
      <x:c r="N699"/>
    </x:row>
    <x:row r="700">
      <x:c r="A700" t="str">
        <x:v>L Stephens|2026-07-06</x:v>
      </x:c>
      <x:c r="B700" s="888" t="n">
        <x:v>46209</x:v>
      </x:c>
      <x:c r="C700" t="str">
        <x:v>L Stephens</x:v>
      </x:c>
      <x:c r="D700" t="str">
        <x:v>Permanent</x:v>
      </x:c>
      <x:c r="E700" t="str">
        <x:v>Thurrock</x:v>
      </x:c>
      <x:c r="F700" t="str">
        <x:v>Warehouse</x:v>
      </x:c>
      <x:c r="G700" t="str">
        <x:v>363792D</x:v>
      </x:c>
      <x:c r="H700" t="str">
        <x:v>Thurrock Warehouse</x:v>
      </x:c>
      <x:c r="I700" s="22" t="n">
        <x:v>9</x:v>
      </x:c>
      <x:c r="J700" t="str">
        <x:v>Worked</x:v>
      </x:c>
      <x:c r="K700" t="str">
        <x:v>Employee 1775; home branch Thurrock; assigned role Warehouse | Deployment branch: Thurrock | Actual role: Operative Driver | Jobs: 363792D | Customers: Thurrock Warehouse | Actual hours: 9.0; source records: 1</x:v>
      </x:c>
      <x:c r="L700" t="str">
        <x:v>Include</x:v>
      </x:c>
      <x:c r="M700"/>
      <x:c r="N700"/>
    </x:row>
    <x:row r="701">
      <x:c r="A701" t="str">
        <x:v>L Stephens|2026-07-07</x:v>
      </x:c>
      <x:c r="B701" s="888" t="n">
        <x:v>46210</x:v>
      </x:c>
      <x:c r="C701" t="str">
        <x:v>L Stephens</x:v>
      </x:c>
      <x:c r="D701" t="str">
        <x:v>Permanent</x:v>
      </x:c>
      <x:c r="E701" t="str">
        <x:v>Thurrock</x:v>
      </x:c>
      <x:c r="F701" t="str">
        <x:v>Warehouse</x:v>
      </x:c>
      <x:c r="G701" t="str">
        <x:v>363792D</x:v>
      </x:c>
      <x:c r="H701" t="str">
        <x:v>Thurrock Warehouse</x:v>
      </x:c>
      <x:c r="I701" s="22" t="n">
        <x:v>9</x:v>
      </x:c>
      <x:c r="J701" t="str">
        <x:v>Worked</x:v>
      </x:c>
      <x:c r="K701" t="str">
        <x:v>Employee 1775; home branch Thurrock; assigned role Warehouse | Deployment branch: Thurrock | Actual role: Operative Driver | Jobs: 363792D | Customers: Thurrock Warehouse | Actual hours: 9.0; source records: 1</x:v>
      </x:c>
      <x:c r="L701" t="str">
        <x:v>Include</x:v>
      </x:c>
      <x:c r="M701"/>
      <x:c r="N701"/>
    </x:row>
    <x:row r="702">
      <x:c r="A702" t="str">
        <x:v>L Stephens|2026-07-08</x:v>
      </x:c>
      <x:c r="B702" s="888" t="n">
        <x:v>46211</x:v>
      </x:c>
      <x:c r="C702" t="str">
        <x:v>L Stephens</x:v>
      </x:c>
      <x:c r="D702" t="str">
        <x:v>Permanent</x:v>
      </x:c>
      <x:c r="E702" t="str">
        <x:v>Thurrock</x:v>
      </x:c>
      <x:c r="F702" t="str">
        <x:v>Warehouse</x:v>
      </x:c>
      <x:c r="G702" t="str">
        <x:v>363792D</x:v>
      </x:c>
      <x:c r="H702" t="str">
        <x:v>Thurrock Warehouse</x:v>
      </x:c>
      <x:c r="I702" s="22" t="n">
        <x:v>9</x:v>
      </x:c>
      <x:c r="J702" t="str">
        <x:v>Worked</x:v>
      </x:c>
      <x:c r="K702" t="str">
        <x:v>Employee 1775; home branch Thurrock; assigned role Warehouse | Deployment branch: Thurrock | Actual role: Operative Driver | Jobs: 363792D | Customers: Thurrock Warehouse | Actual hours: 9.0; source records: 1</x:v>
      </x:c>
      <x:c r="L702" t="str">
        <x:v>Include</x:v>
      </x:c>
      <x:c r="M702"/>
      <x:c r="N702"/>
    </x:row>
    <x:row r="703">
      <x:c r="A703" t="str">
        <x:v>L Stephens|2026-07-09</x:v>
      </x:c>
      <x:c r="B703" s="888" t="n">
        <x:v>46212</x:v>
      </x:c>
      <x:c r="C703" t="str">
        <x:v>L Stephens</x:v>
      </x:c>
      <x:c r="D703" t="str">
        <x:v>Permanent</x:v>
      </x:c>
      <x:c r="E703" t="str">
        <x:v>Thurrock</x:v>
      </x:c>
      <x:c r="F703" t="str">
        <x:v>Warehouse</x:v>
      </x:c>
      <x:c r="G703" t="str">
        <x:v>363792D</x:v>
      </x:c>
      <x:c r="H703" t="str">
        <x:v>Thurrock Warehouse</x:v>
      </x:c>
      <x:c r="I703" s="22" t="n">
        <x:v>9</x:v>
      </x:c>
      <x:c r="J703" t="str">
        <x:v>Worked</x:v>
      </x:c>
      <x:c r="K703" t="str">
        <x:v>Employee 1775; home branch Thurrock; assigned role Warehouse | Deployment branch: Thurrock | Actual role: Operative Driver | Jobs: 363792D | Customers: Thurrock Warehouse | Actual hours: 9.0; source records: 1</x:v>
      </x:c>
      <x:c r="L703" t="str">
        <x:v>Include</x:v>
      </x:c>
      <x:c r="M703"/>
      <x:c r="N703"/>
    </x:row>
    <x:row r="704">
      <x:c r="A704" t="str">
        <x:v>L Stephens|2026-07-10</x:v>
      </x:c>
      <x:c r="B704" s="888" t="n">
        <x:v>46213</x:v>
      </x:c>
      <x:c r="C704" t="str">
        <x:v>L Stephens</x:v>
      </x:c>
      <x:c r="D704" t="str">
        <x:v>Permanent</x:v>
      </x:c>
      <x:c r="E704" t="str">
        <x:v>Thurrock</x:v>
      </x:c>
      <x:c r="F704" t="str">
        <x:v>Warehouse</x:v>
      </x:c>
      <x:c r="G704" t="str">
        <x:v>363792D</x:v>
      </x:c>
      <x:c r="H704" t="str">
        <x:v>Thurrock Warehouse</x:v>
      </x:c>
      <x:c r="I704" s="22" t="n">
        <x:v>9</x:v>
      </x:c>
      <x:c r="J704" t="str">
        <x:v>Worked</x:v>
      </x:c>
      <x:c r="K704" t="str">
        <x:v>Employee 1775; home branch Thurrock; assigned role Warehouse | Deployment branch: Thurrock | Actual role: Operative Driver | Jobs: 363792D | Customers: Thurrock Warehouse | Actual hours: 9.0; source records: 1</x:v>
      </x:c>
      <x:c r="L704" t="str">
        <x:v>Include</x:v>
      </x:c>
      <x:c r="M704"/>
      <x:c r="N704"/>
    </x:row>
    <x:row r="705">
      <x:c r="A705" t="str">
        <x:v>L Stephens|2026-07-13</x:v>
      </x:c>
      <x:c r="B705" s="888" t="n">
        <x:v>46216</x:v>
      </x:c>
      <x:c r="C705" t="str">
        <x:v>L Stephens</x:v>
      </x:c>
      <x:c r="D705" t="str">
        <x:v>Permanent</x:v>
      </x:c>
      <x:c r="E705" t="str">
        <x:v>Thurrock</x:v>
      </x:c>
      <x:c r="F705" t="str">
        <x:v>Warehouse</x:v>
      </x:c>
      <x:c r="G705" t="str">
        <x:v>363792D</x:v>
      </x:c>
      <x:c r="H705" t="str">
        <x:v>Thurrock Warehouse</x:v>
      </x:c>
      <x:c r="I705" s="22" t="n">
        <x:v>8.5</x:v>
      </x:c>
      <x:c r="J705" t="str">
        <x:v>Worked</x:v>
      </x:c>
      <x:c r="K705" t="str">
        <x:v>Employee 1775; home branch Thurrock; assigned role Warehouse | Deployment branch: Thurrock | Actual role: Operative Driver | Jobs: 363792D | Customers: Thurrock Warehouse | Actual hours: 8.5; source records: 1</x:v>
      </x:c>
      <x:c r="L705" t="str">
        <x:v>Include</x:v>
      </x:c>
      <x:c r="M705"/>
      <x:c r="N705"/>
    </x:row>
    <x:row r="706">
      <x:c r="A706" t="str">
        <x:v>L Stephens|2026-07-14</x:v>
      </x:c>
      <x:c r="B706" s="888" t="n">
        <x:v>46217</x:v>
      </x:c>
      <x:c r="C706" t="str">
        <x:v>L Stephens</x:v>
      </x:c>
      <x:c r="D706" t="str">
        <x:v>Permanent</x:v>
      </x:c>
      <x:c r="E706" t="str">
        <x:v>Thurrock</x:v>
      </x:c>
      <x:c r="F706" t="str">
        <x:v>Warehouse</x:v>
      </x:c>
      <x:c r="G706" t="str">
        <x:v>363792D</x:v>
      </x:c>
      <x:c r="H706" t="str">
        <x:v>Thurrock Warehouse</x:v>
      </x:c>
      <x:c r="I706" s="22" t="n">
        <x:v>9</x:v>
      </x:c>
      <x:c r="J706" t="str">
        <x:v>Worked</x:v>
      </x:c>
      <x:c r="K706" t="str">
        <x:v>Employee 1775; home branch Thurrock; assigned role Warehouse | Deployment branch: Thurrock | Actual role: Operative Driver | Jobs: 363792D | Customers: Thurrock Warehouse | Actual hours: 9.0; source records: 1</x:v>
      </x:c>
      <x:c r="L706" t="str">
        <x:v>Include</x:v>
      </x:c>
      <x:c r="M706"/>
      <x:c r="N706"/>
    </x:row>
    <x:row r="707">
      <x:c r="A707" t="str">
        <x:v>L Stephens|2026-07-15</x:v>
      </x:c>
      <x:c r="B707" s="888" t="n">
        <x:v>46218</x:v>
      </x:c>
      <x:c r="C707" t="str">
        <x:v>L Stephens</x:v>
      </x:c>
      <x:c r="D707" t="str">
        <x:v>Permanent</x:v>
      </x:c>
      <x:c r="E707" t="str">
        <x:v>Thurrock</x:v>
      </x:c>
      <x:c r="F707" t="str">
        <x:v>Warehouse</x:v>
      </x:c>
      <x:c r="G707" t="str">
        <x:v>363792D</x:v>
      </x:c>
      <x:c r="H707" t="str">
        <x:v>Thurrock Warehouse</x:v>
      </x:c>
      <x:c r="I707" s="22" t="n">
        <x:v>9</x:v>
      </x:c>
      <x:c r="J707" t="str">
        <x:v>Worked</x:v>
      </x:c>
      <x:c r="K707" t="str">
        <x:v>Employee 1775; home branch Thurrock; assigned role Warehouse | Deployment branch: Thurrock | Actual role: Operative Driver | Jobs: 363792D | Customers: Thurrock Warehouse | Actual hours: 9.0; source records: 1</x:v>
      </x:c>
      <x:c r="L707" t="str">
        <x:v>Include</x:v>
      </x:c>
      <x:c r="M707"/>
      <x:c r="N707"/>
    </x:row>
    <x:row r="708">
      <x:c r="A708" t="str">
        <x:v>L Stephens|2026-07-16</x:v>
      </x:c>
      <x:c r="B708" s="888" t="n">
        <x:v>46219</x:v>
      </x:c>
      <x:c r="C708" t="str">
        <x:v>L Stephens</x:v>
      </x:c>
      <x:c r="D708" t="str">
        <x:v>Permanent</x:v>
      </x:c>
      <x:c r="E708" t="str">
        <x:v>Thurrock</x:v>
      </x:c>
      <x:c r="F708" t="str">
        <x:v>Warehouse</x:v>
      </x:c>
      <x:c r="G708" t="str">
        <x:v>363792D</x:v>
      </x:c>
      <x:c r="H708" t="str">
        <x:v>Thurrock Warehouse</x:v>
      </x:c>
      <x:c r="I708" s="22" t="n">
        <x:v>9</x:v>
      </x:c>
      <x:c r="J708" t="str">
        <x:v>Worked</x:v>
      </x:c>
      <x:c r="K708" t="str">
        <x:v>Employee 1775; home branch Thurrock; assigned role Warehouse | Deployment branch: Thurrock | Actual role: Operative Driver | Jobs: 363792D | Customers: Thurrock Warehouse | Actual hours: 9.0; source records: 1</x:v>
      </x:c>
      <x:c r="L708" t="str">
        <x:v>Include</x:v>
      </x:c>
      <x:c r="M708"/>
      <x:c r="N708"/>
    </x:row>
    <x:row r="709">
      <x:c r="A709" t="str">
        <x:v>Lee Belcher|2026-07-01</x:v>
      </x:c>
      <x:c r="B709" s="888" t="n">
        <x:v>46204</x:v>
      </x:c>
      <x:c r="C709" t="str">
        <x:v>Lee Belcher</x:v>
      </x:c>
      <x:c r="D709" t="str">
        <x:v>Permanent</x:v>
      </x:c>
      <x:c r="E709" t="str">
        <x:v>Oxford</x:v>
      </x:c>
      <x:c r="F709" t="str">
        <x:v>Operative Porter</x:v>
      </x:c>
      <x:c r="G709" t="str">
        <x:v>402786</x:v>
      </x:c>
      <x:c r="H709" t="str">
        <x:v>Union Bancaire Privée</x:v>
      </x:c>
      <x:c r="I709" s="22" t="n">
        <x:v>9</x:v>
      </x:c>
      <x:c r="J709" t="str">
        <x:v>Worked</x:v>
      </x:c>
      <x:c r="K709" t="str">
        <x:v>Employee 105015; home branch Oxford; assigned role Operative Porter | Deployment branch: Oxford | Actual role: Operative Driver | Jobs: 402786 | Customers: Union Bancaire Privée | Actual hours: 9.0; source records: 1</x:v>
      </x:c>
      <x:c r="L709" t="str">
        <x:v>Include</x:v>
      </x:c>
      <x:c r="M709"/>
      <x:c r="N709"/>
    </x:row>
    <x:row r="710">
      <x:c r="A710" t="str">
        <x:v>Lee Belcher|2026-07-06</x:v>
      </x:c>
      <x:c r="B710" s="888" t="n">
        <x:v>46209</x:v>
      </x:c>
      <x:c r="C710" t="str">
        <x:v>Lee Belcher</x:v>
      </x:c>
      <x:c r="D710" t="str">
        <x:v>Permanent</x:v>
      </x:c>
      <x:c r="E710" t="str">
        <x:v>Oxford</x:v>
      </x:c>
      <x:c r="F710" t="str">
        <x:v>Operative Porter</x:v>
      </x:c>
      <x:c r="G710" t="str">
        <x:v>401554</x:v>
      </x:c>
      <x:c r="H710" t="str">
        <x:v>CPM/Omnicom</x:v>
      </x:c>
      <x:c r="I710" s="22" t="n">
        <x:v>9.5</x:v>
      </x:c>
      <x:c r="J710" t="str">
        <x:v>Worked</x:v>
      </x:c>
      <x:c r="K710" t="str">
        <x:v>Employee 105015; home branch Oxford; assigned role Operative Porter | Deployment branch: Oxford | Actual role: Operative Driver | Jobs: 401554 | Customers: CPM/Omnicom | Actual hours: 9.5; source records: 1</x:v>
      </x:c>
      <x:c r="L710" t="str">
        <x:v>Include</x:v>
      </x:c>
      <x:c r="M710"/>
      <x:c r="N710"/>
    </x:row>
    <x:row r="711">
      <x:c r="A711" t="str">
        <x:v>Lee Belcher|2026-07-07</x:v>
      </x:c>
      <x:c r="B711" s="888" t="n">
        <x:v>46210</x:v>
      </x:c>
      <x:c r="C711" t="str">
        <x:v>Lee Belcher</x:v>
      </x:c>
      <x:c r="D711" t="str">
        <x:v>Permanent</x:v>
      </x:c>
      <x:c r="E711" t="str">
        <x:v>Oxford</x:v>
      </x:c>
      <x:c r="F711" t="str">
        <x:v>Operative Porter</x:v>
      </x:c>
      <x:c r="G711" t="str">
        <x:v>401554</x:v>
      </x:c>
      <x:c r="H711" t="str">
        <x:v>CPM/Omnicom</x:v>
      </x:c>
      <x:c r="I711" s="22" t="n">
        <x:v>9</x:v>
      </x:c>
      <x:c r="J711" t="str">
        <x:v>Worked</x:v>
      </x:c>
      <x:c r="K711" t="str">
        <x:v>Employee 105015; home branch Oxford; assigned role Operative Porter | Deployment branch: Oxford | Actual role: Operative Porter | Jobs: 401554 | Customers: CPM/Omnicom | Actual hours: 9.0; source records: 1</x:v>
      </x:c>
      <x:c r="L711" t="str">
        <x:v>Include</x:v>
      </x:c>
      <x:c r="M711"/>
      <x:c r="N711"/>
    </x:row>
    <x:row r="712">
      <x:c r="A712" t="str">
        <x:v>Lee Belcher|2026-07-08</x:v>
      </x:c>
      <x:c r="B712" s="888" t="n">
        <x:v>46211</x:v>
      </x:c>
      <x:c r="C712" t="str">
        <x:v>Lee Belcher</x:v>
      </x:c>
      <x:c r="D712" t="str">
        <x:v>Permanent</x:v>
      </x:c>
      <x:c r="E712" t="str">
        <x:v>Oxford</x:v>
      </x:c>
      <x:c r="F712" t="str">
        <x:v>Operative Porter</x:v>
      </x:c>
      <x:c r="G712" t="str">
        <x:v>389934</x:v>
      </x:c>
      <x:c r="H712" t="str">
        <x:v>Lubricants UK Ltd</x:v>
      </x:c>
      <x:c r="I712" s="22" t="n">
        <x:v>8.5</x:v>
      </x:c>
      <x:c r="J712" t="str">
        <x:v>Worked</x:v>
      </x:c>
      <x:c r="K712" t="str">
        <x:v>Employee 105015; home branch Oxford; assigned role Operative Porter | Deployment branch: Oxford | Actual role: Operative Driver | Jobs: 389934 | Customers: Lubricants UK Ltd | Actual hours: 8.5; source records: 1</x:v>
      </x:c>
      <x:c r="L712" t="str">
        <x:v>Include</x:v>
      </x:c>
      <x:c r="M712"/>
      <x:c r="N712"/>
    </x:row>
    <x:row r="713">
      <x:c r="A713" t="str">
        <x:v>Lee Belcher|2026-07-09</x:v>
      </x:c>
      <x:c r="B713" s="888" t="n">
        <x:v>46212</x:v>
      </x:c>
      <x:c r="C713" t="str">
        <x:v>Lee Belcher</x:v>
      </x:c>
      <x:c r="D713" t="str">
        <x:v>Permanent</x:v>
      </x:c>
      <x:c r="E713" t="str">
        <x:v>Oxford</x:v>
      </x:c>
      <x:c r="F713" t="str">
        <x:v>Operative Porter</x:v>
      </x:c>
      <x:c r="G713" t="str">
        <x:v>402446</x:v>
      </x:c>
      <x:c r="H713" t="str">
        <x:v>Evox Therapeutics</x:v>
      </x:c>
      <x:c r="I713" s="22" t="n">
        <x:v>9.45</x:v>
      </x:c>
      <x:c r="J713" t="str">
        <x:v>Worked</x:v>
      </x:c>
      <x:c r="K713" t="str">
        <x:v>Employee 105015; home branch Oxford; assigned role Operative Porter | Deployment branch: Oxford | Actual role: Operative Porter | Jobs: 402446 | Customers: Evox Therapeutics | Actual hours: 9.4; source records: 1</x:v>
      </x:c>
      <x:c r="L713" t="str">
        <x:v>Include</x:v>
      </x:c>
      <x:c r="M713"/>
      <x:c r="N713"/>
    </x:row>
    <x:row r="714">
      <x:c r="A714" t="str">
        <x:v>Lee Belcher|2026-07-10</x:v>
      </x:c>
      <x:c r="B714" s="888" t="n">
        <x:v>46213</x:v>
      </x:c>
      <x:c r="C714" t="str">
        <x:v>Lee Belcher</x:v>
      </x:c>
      <x:c r="D714" t="str">
        <x:v>Permanent</x:v>
      </x:c>
      <x:c r="E714" t="str">
        <x:v>Oxford</x:v>
      </x:c>
      <x:c r="F714" t="str">
        <x:v>Operative Porter</x:v>
      </x:c>
      <x:c r="G714" t="str">
        <x:v>403055</x:v>
      </x:c>
      <x:c r="H714" t="str">
        <x:v>Centre for Clinical Vaccinology and Tropical Medicine</x:v>
      </x:c>
      <x:c r="I714" s="22" t="n">
        <x:v>5</x:v>
      </x:c>
      <x:c r="J714" t="str">
        <x:v>Worked</x:v>
      </x:c>
      <x:c r="K714" t="str">
        <x:v>Employee 105015; home branch Oxford; assigned role Operative Porter | Deployment branch: Oxford | Actual role: Operative Driver | Jobs: 403055 | Customers: Centre for Clinical Vaccinology and Tropical Medicine | Actual hours: 5.0; source records: 1</x:v>
      </x:c>
      <x:c r="L714" t="str">
        <x:v>Include</x:v>
      </x:c>
      <x:c r="M714"/>
      <x:c r="N714"/>
    </x:row>
    <x:row r="715">
      <x:c r="A715" t="str">
        <x:v>Lee Belcher|2026-07-13</x:v>
      </x:c>
      <x:c r="B715" s="888" t="n">
        <x:v>46216</x:v>
      </x:c>
      <x:c r="C715" t="str">
        <x:v>Lee Belcher</x:v>
      </x:c>
      <x:c r="D715" t="str">
        <x:v>Permanent</x:v>
      </x:c>
      <x:c r="E715" t="str">
        <x:v>Oxford</x:v>
      </x:c>
      <x:c r="F715" t="str">
        <x:v>Operative Porter</x:v>
      </x:c>
      <x:c r="G715" t="str">
        <x:v>403004F</x:v>
      </x:c>
      <x:c r="H715" t="str">
        <x:v>Avantor (OXFORD   JULY  2026 )</x:v>
      </x:c>
      <x:c r="I715" s="22" t="n">
        <x:v>3.45</x:v>
      </x:c>
      <x:c r="J715" t="str">
        <x:v>Worked</x:v>
      </x:c>
      <x:c r="K715" t="str">
        <x:v>Employee 105015; home branch Oxford; assigned role Operative Porter | Deployment branch: Cambridge | Actual role: Operative Driver | Jobs: 403004F | Customers: Avantor (OXFORD   JULY  2026 ) | Actual hours: 3.5; source records: 1</x:v>
      </x:c>
      <x:c r="L715" t="str">
        <x:v>Include</x:v>
      </x:c>
      <x:c r="M715"/>
      <x:c r="N715"/>
    </x:row>
    <x:row r="716">
      <x:c r="A716" t="str">
        <x:v>Lee Belcher|2026-07-14</x:v>
      </x:c>
      <x:c r="B716" s="888" t="n">
        <x:v>46217</x:v>
      </x:c>
      <x:c r="C716" t="str">
        <x:v>Lee Belcher</x:v>
      </x:c>
      <x:c r="D716" t="str">
        <x:v>Permanent</x:v>
      </x:c>
      <x:c r="E716" t="str">
        <x:v>Oxford</x:v>
      </x:c>
      <x:c r="F716" t="str">
        <x:v>Operative Porter</x:v>
      </x:c>
      <x:c r="G716" t="str">
        <x:v>401109</x:v>
      </x:c>
      <x:c r="H716" t="str">
        <x:v>Theolytics</x:v>
      </x:c>
      <x:c r="I716" s="22" t="n">
        <x:v>2</x:v>
      </x:c>
      <x:c r="J716" t="str">
        <x:v>Worked</x:v>
      </x:c>
      <x:c r="K716" t="str">
        <x:v>Employee 105015; home branch Oxford; assigned role Operative Porter | Deployment branch: Oxford | Actual role: Operative Driver | Jobs: 401109 | Customers: Theolytics | Actual hours: 2.0; source records: 1</x:v>
      </x:c>
      <x:c r="L716" t="str">
        <x:v>Include</x:v>
      </x:c>
      <x:c r="M716"/>
      <x:c r="N716"/>
    </x:row>
    <x:row r="717">
      <x:c r="A717" t="str">
        <x:v>Lee Belcher|2026-07-15</x:v>
      </x:c>
      <x:c r="B717" s="888" t="n">
        <x:v>46218</x:v>
      </x:c>
      <x:c r="C717" t="str">
        <x:v>Lee Belcher</x:v>
      </x:c>
      <x:c r="D717" t="str">
        <x:v>Permanent</x:v>
      </x:c>
      <x:c r="E717" t="str">
        <x:v>Oxford</x:v>
      </x:c>
      <x:c r="F717" t="str">
        <x:v>Operative Porter</x:v>
      </x:c>
      <x:c r="G717" t="str">
        <x:v>402446</x:v>
      </x:c>
      <x:c r="H717" t="str">
        <x:v>Evox Therapeutics</x:v>
      </x:c>
      <x:c r="I717" s="22" t="n">
        <x:v>4.3</x:v>
      </x:c>
      <x:c r="J717" t="str">
        <x:v>Worked</x:v>
      </x:c>
      <x:c r="K717" t="str">
        <x:v>Employee 105015; home branch Oxford; assigned role Operative Porter | Deployment branch: Oxford | Actual role: Operative Porter | Jobs: 402446 | Customers: Evox Therapeutics | Actual hours: 4.3; source records: 1</x:v>
      </x:c>
      <x:c r="L717" t="str">
        <x:v>Include</x:v>
      </x:c>
      <x:c r="M717"/>
      <x:c r="N717"/>
    </x:row>
    <x:row r="718">
      <x:c r="A718" t="str">
        <x:v>Lee Smith 2|2026-07-01</x:v>
      </x:c>
      <x:c r="B718" s="888" t="n">
        <x:v>46204</x:v>
      </x:c>
      <x:c r="C718" t="str">
        <x:v>Lee Smith 2</x:v>
      </x:c>
      <x:c r="D718" t="str">
        <x:v>Permanent</x:v>
      </x:c>
      <x:c r="E718" t="str">
        <x:v>Manchester</x:v>
      </x:c>
      <x:c r="F718" t="str">
        <x:v>Operative Porter</x:v>
      </x:c>
      <x:c r="G718" t="str">
        <x:v>397251</x:v>
      </x:c>
      <x:c r="H718" t="str">
        <x:v>Lancaster University (Leadership Centre)</x:v>
      </x:c>
      <x:c r="I718" s="22" t="n">
        <x:v>7</x:v>
      </x:c>
      <x:c r="J718" t="str">
        <x:v>Worked</x:v>
      </x:c>
      <x:c r="K718" t="str">
        <x:v>Employee 104099; home branch Manchester; assigned role Operative Porter | Deployment branch: Manchester | Actual role: Operative Porter | Jobs: 397251 | Customers: Lancaster University (Leadership Centre) | Actual hours: 7.0; source records: 1</x:v>
      </x:c>
      <x:c r="L718" t="str">
        <x:v>Include</x:v>
      </x:c>
      <x:c r="M718"/>
      <x:c r="N718"/>
    </x:row>
    <x:row r="719">
      <x:c r="A719" t="str">
        <x:v>Lee Smith 2|2026-07-02</x:v>
      </x:c>
      <x:c r="B719" s="888" t="n">
        <x:v>46205</x:v>
      </x:c>
      <x:c r="C719" t="str">
        <x:v>Lee Smith 2</x:v>
      </x:c>
      <x:c r="D719" t="str">
        <x:v>Permanent</x:v>
      </x:c>
      <x:c r="E719" t="str">
        <x:v>Manchester</x:v>
      </x:c>
      <x:c r="F719" t="str">
        <x:v>Operative Porter</x:v>
      </x:c>
      <x:c r="G719" t="str">
        <x:v>398317F, 399454E</x:v>
      </x:c>
      <x:c r="H719" t="str">
        <x:v>Restore Harrow Green</x:v>
      </x:c>
      <x:c r="I719" s="22" t="n">
        <x:v>13.5</x:v>
      </x:c>
      <x:c r="J719" t="str">
        <x:v>Worked — 2 records</x:v>
      </x:c>
      <x:c r="K719" t="str">
        <x:v>Employee 104099; home branch Manchester; assigned role Operative Porter | Deployment branch: Leeds, Manchester | Actual role: Operative Porter | Jobs: 398317F, 399454E | Customers: Restore Harrow Green | Actual hours: 13.5; source records: 2</x:v>
      </x:c>
      <x:c r="L719" t="str">
        <x:v>Include</x:v>
      </x:c>
      <x:c r="M719"/>
      <x:c r="N719"/>
    </x:row>
    <x:row r="720">
      <x:c r="A720" t="str">
        <x:v>Lee Smith 2|2026-07-05</x:v>
      </x:c>
      <x:c r="B720" s="888" t="n">
        <x:v>46208</x:v>
      </x:c>
      <x:c r="C720" t="str">
        <x:v>Lee Smith 2</x:v>
      </x:c>
      <x:c r="D720" t="str">
        <x:v>Permanent</x:v>
      </x:c>
      <x:c r="E720" t="str">
        <x:v>Manchester</x:v>
      </x:c>
      <x:c r="F720" t="str">
        <x:v>Operative Porter</x:v>
      </x:c>
      <x:c r="G720" t="str">
        <x:v>398317F</x:v>
      </x:c>
      <x:c r="H720" t="str">
        <x:v>Restore Harrow Green</x:v>
      </x:c>
      <x:c r="I720" s="22" t="n">
        <x:v>5</x:v>
      </x:c>
      <x:c r="J720" t="str">
        <x:v>Worked</x:v>
      </x:c>
      <x:c r="K720" t="str">
        <x:v>Employee 104099; home branch Manchester; assigned role Operative Porter | Deployment branch: Manchester | Actual role: Operative Porter | Jobs: 398317F | Customers: Restore Harrow Green | Actual hours: 5.0; source records: 1</x:v>
      </x:c>
      <x:c r="L720" t="str">
        <x:v>Include</x:v>
      </x:c>
      <x:c r="M720"/>
      <x:c r="N720"/>
    </x:row>
    <x:row r="721">
      <x:c r="A721" t="str">
        <x:v>Lee Smith 2|2026-07-06</x:v>
      </x:c>
      <x:c r="B721" s="888" t="n">
        <x:v>46209</x:v>
      </x:c>
      <x:c r="C721" t="str">
        <x:v>Lee Smith 2</x:v>
      </x:c>
      <x:c r="D721" t="str">
        <x:v>Permanent</x:v>
      </x:c>
      <x:c r="E721" t="str">
        <x:v>Manchester</x:v>
      </x:c>
      <x:c r="F721" t="str">
        <x:v>Operative Porter</x:v>
      </x:c>
      <x:c r="G721" t="str">
        <x:v>392549, 398317F</x:v>
      </x:c>
      <x:c r="H721" t="str">
        <x:v>NHS GG&amp;C; Restore Harrow Green</x:v>
      </x:c>
      <x:c r="I721" s="22" t="n">
        <x:v>18.5</x:v>
      </x:c>
      <x:c r="J721" t="str">
        <x:v>Worked — 2 records</x:v>
      </x:c>
      <x:c r="K721" t="str">
        <x:v>Employee 104099; home branch Manchester; assigned role Operative Porter | Deployment branch: Glasgow, Manchester | Actual role: Operative Porter | Jobs: 392549, 398317F | Customers: NHS GG&amp;C; Restore Harrow Green | Actual hours: 18.5; source records: 2</x:v>
      </x:c>
      <x:c r="L721" t="str">
        <x:v>Include</x:v>
      </x:c>
      <x:c r="M721"/>
      <x:c r="N721"/>
    </x:row>
    <x:row r="722">
      <x:c r="A722" t="str">
        <x:v>Lee Smith 2|2026-07-07</x:v>
      </x:c>
      <x:c r="B722" s="888" t="n">
        <x:v>46210</x:v>
      </x:c>
      <x:c r="C722" t="str">
        <x:v>Lee Smith 2</x:v>
      </x:c>
      <x:c r="D722" t="str">
        <x:v>Permanent</x:v>
      </x:c>
      <x:c r="E722" t="str">
        <x:v>Manchester</x:v>
      </x:c>
      <x:c r="F722" t="str">
        <x:v>Operative Porter</x:v>
      </x:c>
      <x:c r="G722" t="str">
        <x:v>392549, 398317F</x:v>
      </x:c>
      <x:c r="H722" t="str">
        <x:v>NHS GG&amp;C; Restore Harrow Green</x:v>
      </x:c>
      <x:c r="I722" s="22" t="n">
        <x:v>16</x:v>
      </x:c>
      <x:c r="J722" t="str">
        <x:v>Worked — 2 records</x:v>
      </x:c>
      <x:c r="K722" t="str">
        <x:v>Employee 104099; home branch Manchester; assigned role Operative Porter | Deployment branch: Glasgow, Manchester | Actual role: Operative Porter | Jobs: 392549, 398317F | Customers: NHS GG&amp;C; Restore Harrow Green | Actual hours: 16.0; source records: 2</x:v>
      </x:c>
      <x:c r="L722" t="str">
        <x:v>Include</x:v>
      </x:c>
      <x:c r="M722"/>
      <x:c r="N722"/>
    </x:row>
    <x:row r="723">
      <x:c r="A723" t="str">
        <x:v>Lee Smith 2|2026-07-08</x:v>
      </x:c>
      <x:c r="B723" s="888" t="n">
        <x:v>46211</x:v>
      </x:c>
      <x:c r="C723" t="str">
        <x:v>Lee Smith 2</x:v>
      </x:c>
      <x:c r="D723" t="str">
        <x:v>Permanent</x:v>
      </x:c>
      <x:c r="E723" t="str">
        <x:v>Manchester</x:v>
      </x:c>
      <x:c r="F723" t="str">
        <x:v>Operative Porter</x:v>
      </x:c>
      <x:c r="G723" t="str">
        <x:v>392549, 398317F</x:v>
      </x:c>
      <x:c r="H723" t="str">
        <x:v>NHS GG&amp;C; Restore Harrow Green</x:v>
      </x:c>
      <x:c r="I723" s="22" t="n">
        <x:v>17</x:v>
      </x:c>
      <x:c r="J723" t="str">
        <x:v>Worked — 2 records</x:v>
      </x:c>
      <x:c r="K723" t="str">
        <x:v>Employee 104099; home branch Manchester; assigned role Operative Porter | Deployment branch: Glasgow, Manchester | Actual role: Operative Porter | Jobs: 392549, 398317F | Customers: NHS GG&amp;C; Restore Harrow Green | Actual hours: 17.0; source records: 2</x:v>
      </x:c>
      <x:c r="L723" t="str">
        <x:v>Include</x:v>
      </x:c>
      <x:c r="M723"/>
      <x:c r="N723"/>
    </x:row>
    <x:row r="724">
      <x:c r="A724" t="str">
        <x:v>Lee Smith 2|2026-07-09</x:v>
      </x:c>
      <x:c r="B724" s="888" t="n">
        <x:v>46212</x:v>
      </x:c>
      <x:c r="C724" t="str">
        <x:v>Lee Smith 2</x:v>
      </x:c>
      <x:c r="D724" t="str">
        <x:v>Permanent</x:v>
      </x:c>
      <x:c r="E724" t="str">
        <x:v>Manchester</x:v>
      </x:c>
      <x:c r="F724" t="str">
        <x:v>Operative Porter</x:v>
      </x:c>
      <x:c r="G724" t="str">
        <x:v>392549, 398317F</x:v>
      </x:c>
      <x:c r="H724" t="str">
        <x:v>NHS GG&amp;C; Restore Harrow Green</x:v>
      </x:c>
      <x:c r="I724" s="22" t="n">
        <x:v>16</x:v>
      </x:c>
      <x:c r="J724" t="str">
        <x:v>Worked — 2 records</x:v>
      </x:c>
      <x:c r="K724" t="str">
        <x:v>Employee 104099; home branch Manchester; assigned role Operative Porter | Deployment branch: Glasgow, Manchester | Actual role: Operative Porter | Jobs: 392549, 398317F | Customers: NHS GG&amp;C; Restore Harrow Green | Actual hours: 16.0; source records: 2</x:v>
      </x:c>
      <x:c r="L724" t="str">
        <x:v>Include</x:v>
      </x:c>
      <x:c r="M724"/>
      <x:c r="N724"/>
    </x:row>
    <x:row r="725">
      <x:c r="A725" t="str">
        <x:v>Lee Smith 2|2026-07-14</x:v>
      </x:c>
      <x:c r="B725" s="888" t="n">
        <x:v>46217</x:v>
      </x:c>
      <x:c r="C725" t="str">
        <x:v>Lee Smith 2</x:v>
      </x:c>
      <x:c r="D725" t="str">
        <x:v>Permanent</x:v>
      </x:c>
      <x:c r="E725" t="str">
        <x:v>Manchester</x:v>
      </x:c>
      <x:c r="F725" t="str">
        <x:v>Operative Porter</x:v>
      </x:c>
      <x:c r="G725" t="str">
        <x:v>403103, 403229</x:v>
      </x:c>
      <x:c r="H725" t="str">
        <x:v>Cheshire Fire; NHS SBS - Clatterbridge Hospital</x:v>
      </x:c>
      <x:c r="I725" s="22" t="n">
        <x:v>9.5</x:v>
      </x:c>
      <x:c r="J725" t="str">
        <x:v>Worked — 2 records</x:v>
      </x:c>
      <x:c r="K725" t="str">
        <x:v>Employee 104099; home branch Manchester; assigned role Operative Porter | Deployment branch: Manchester | Actual role: Operative Porter | Jobs: 403103, 403229 | Customers: Cheshire Fire; NHS SBS - Clatterbridge Hospital | Actual hours: 9.5; source records: 2</x:v>
      </x:c>
      <x:c r="L725" t="str">
        <x:v>Include</x:v>
      </x:c>
      <x:c r="M725"/>
      <x:c r="N725"/>
    </x:row>
    <x:row r="726">
      <x:c r="A726" t="str">
        <x:v>Lee Smith 2|2026-07-15</x:v>
      </x:c>
      <x:c r="B726" s="888" t="n">
        <x:v>46218</x:v>
      </x:c>
      <x:c r="C726" t="str">
        <x:v>Lee Smith 2</x:v>
      </x:c>
      <x:c r="D726" t="str">
        <x:v>Permanent</x:v>
      </x:c>
      <x:c r="E726" t="str">
        <x:v>Manchester</x:v>
      </x:c>
      <x:c r="F726" t="str">
        <x:v>Operative Porter</x:v>
      </x:c>
      <x:c r="G726" t="str">
        <x:v>403242, 403229</x:v>
      </x:c>
      <x:c r="H726" t="str">
        <x:v>MOJ (Sodexo) SR:61036; NHS SBS - Clatterbridge Hospital</x:v>
      </x:c>
      <x:c r="I726" s="22" t="n">
        <x:v>9.92</x:v>
      </x:c>
      <x:c r="J726" t="str">
        <x:v>Worked — 2 records</x:v>
      </x:c>
      <x:c r="K726" t="str">
        <x:v>Employee 104099; home branch Manchester; assigned role Operative Porter | Deployment branch: Manchester | Actual role: Operative Porter | Jobs: 403242, 403229 | Customers: MOJ (Sodexo) SR:61036; NHS SBS - Clatterbridge Hospital | Actual hours: 9.9; source records: 2</x:v>
      </x:c>
      <x:c r="L726" t="str">
        <x:v>Include</x:v>
      </x:c>
      <x:c r="M726"/>
      <x:c r="N726"/>
    </x:row>
    <x:row r="727">
      <x:c r="A727" t="str">
        <x:v>Lee Smith 2|2026-07-16</x:v>
      </x:c>
      <x:c r="B727" s="888" t="n">
        <x:v>46219</x:v>
      </x:c>
      <x:c r="C727" t="str">
        <x:v>Lee Smith 2</x:v>
      </x:c>
      <x:c r="D727" t="str">
        <x:v>Permanent</x:v>
      </x:c>
      <x:c r="E727" t="str">
        <x:v>Manchester</x:v>
      </x:c>
      <x:c r="F727" t="str">
        <x:v>Operative Porter</x:v>
      </x:c>
      <x:c r="G727" t="str">
        <x:v>402596</x:v>
      </x:c>
      <x:c r="H727" t="str">
        <x:v>Cheshire Police</x:v>
      </x:c>
      <x:c r="I727" s="22" t="n">
        <x:v>7</x:v>
      </x:c>
      <x:c r="J727" t="str">
        <x:v>Worked</x:v>
      </x:c>
      <x:c r="K727" t="str">
        <x:v>Employee 104099; home branch Manchester; assigned role Operative Porter | Deployment branch: Manchester | Actual role: Operative Porter | Jobs: 402596 | Customers: Cheshire Police | Actual hours: 7.0; source records: 1</x:v>
      </x:c>
      <x:c r="L727" t="str">
        <x:v>Include</x:v>
      </x:c>
      <x:c r="M727"/>
      <x:c r="N727"/>
    </x:row>
    <x:row r="728">
      <x:c r="A728" t="str">
        <x:v>Lewis Wright|2026-07-01</x:v>
      </x:c>
      <x:c r="B728" s="888" t="n">
        <x:v>46204</x:v>
      </x:c>
      <x:c r="C728" t="str">
        <x:v>Lewis Wright</x:v>
      </x:c>
      <x:c r="D728" t="str">
        <x:v>Permanent</x:v>
      </x:c>
      <x:c r="E728" t="str">
        <x:v>Thurrock</x:v>
      </x:c>
      <x:c r="F728" t="str">
        <x:v>Warehouse</x:v>
      </x:c>
      <x:c r="G728" t="str">
        <x:v>363792D</x:v>
      </x:c>
      <x:c r="H728" t="str">
        <x:v>Thurrock Warehouse</x:v>
      </x:c>
      <x:c r="I728" s="22" t="n">
        <x:v>9</x:v>
      </x:c>
      <x:c r="J728" t="str">
        <x:v>Worked</x:v>
      </x:c>
      <x:c r="K728" t="str">
        <x:v>Employee 104675; home branch Thurrock; assigned role Warehouse | Deployment branch: Thurrock | Actual role: Operative Skilled | Jobs: 363792D | Customers: Thurrock Warehouse | Actual hours: 9.0; source records: 1</x:v>
      </x:c>
      <x:c r="L728" t="str">
        <x:v>Include</x:v>
      </x:c>
      <x:c r="M728"/>
      <x:c r="N728"/>
    </x:row>
    <x:row r="729">
      <x:c r="A729" t="str">
        <x:v>Lewis Wright|2026-07-02</x:v>
      </x:c>
      <x:c r="B729" s="888" t="n">
        <x:v>46205</x:v>
      </x:c>
      <x:c r="C729" t="str">
        <x:v>Lewis Wright</x:v>
      </x:c>
      <x:c r="D729" t="str">
        <x:v>Permanent</x:v>
      </x:c>
      <x:c r="E729" t="str">
        <x:v>Thurrock</x:v>
      </x:c>
      <x:c r="F729" t="str">
        <x:v>Warehouse</x:v>
      </x:c>
      <x:c r="G729" t="str">
        <x:v>363792D</x:v>
      </x:c>
      <x:c r="H729" t="str">
        <x:v>Thurrock Warehouse</x:v>
      </x:c>
      <x:c r="I729" s="22" t="n">
        <x:v>9</x:v>
      </x:c>
      <x:c r="J729" t="str">
        <x:v>Worked</x:v>
      </x:c>
      <x:c r="K729" t="str">
        <x:v>Employee 104675; home branch Thurrock; assigned role Warehouse | Deployment branch: Thurrock | Actual role: Operative Skilled | Jobs: 363792D | Customers: Thurrock Warehouse | Actual hours: 9.0; source records: 1</x:v>
      </x:c>
      <x:c r="L729" t="str">
        <x:v>Include</x:v>
      </x:c>
      <x:c r="M729"/>
      <x:c r="N729"/>
    </x:row>
    <x:row r="730">
      <x:c r="A730" t="str">
        <x:v>Lewis Wright|2026-07-03</x:v>
      </x:c>
      <x:c r="B730" s="888" t="n">
        <x:v>46206</x:v>
      </x:c>
      <x:c r="C730" t="str">
        <x:v>Lewis Wright</x:v>
      </x:c>
      <x:c r="D730" t="str">
        <x:v>Permanent</x:v>
      </x:c>
      <x:c r="E730" t="str">
        <x:v>Thurrock</x:v>
      </x:c>
      <x:c r="F730" t="str">
        <x:v>Warehouse</x:v>
      </x:c>
      <x:c r="G730" t="str">
        <x:v>363792D</x:v>
      </x:c>
      <x:c r="H730" t="str">
        <x:v>Thurrock Warehouse</x:v>
      </x:c>
      <x:c r="I730" s="22" t="n">
        <x:v>9</x:v>
      </x:c>
      <x:c r="J730" t="str">
        <x:v>Worked</x:v>
      </x:c>
      <x:c r="K730" t="str">
        <x:v>Employee 104675; home branch Thurrock; assigned role Warehouse | Deployment branch: Thurrock | Actual role: Operative Skilled | Jobs: 363792D | Customers: Thurrock Warehouse | Actual hours: 9.0; source records: 1</x:v>
      </x:c>
      <x:c r="L730" t="str">
        <x:v>Include</x:v>
      </x:c>
      <x:c r="M730"/>
      <x:c r="N730"/>
    </x:row>
    <x:row r="731">
      <x:c r="A731" t="str">
        <x:v>Lewis Wright|2026-07-06</x:v>
      </x:c>
      <x:c r="B731" s="888" t="n">
        <x:v>46209</x:v>
      </x:c>
      <x:c r="C731" t="str">
        <x:v>Lewis Wright</x:v>
      </x:c>
      <x:c r="D731" t="str">
        <x:v>Permanent</x:v>
      </x:c>
      <x:c r="E731" t="str">
        <x:v>Thurrock</x:v>
      </x:c>
      <x:c r="F731" t="str">
        <x:v>Warehouse</x:v>
      </x:c>
      <x:c r="G731" t="str">
        <x:v>363792D</x:v>
      </x:c>
      <x:c r="H731" t="str">
        <x:v>Thurrock Warehouse</x:v>
      </x:c>
      <x:c r="I731" s="22" t="n">
        <x:v>9</x:v>
      </x:c>
      <x:c r="J731" t="str">
        <x:v>Worked</x:v>
      </x:c>
      <x:c r="K731" t="str">
        <x:v>Employee 104675; home branch Thurrock; assigned role Warehouse | Deployment branch: Thurrock | Actual role: Operative Skilled | Jobs: 363792D | Customers: Thurrock Warehouse | Actual hours: 9.0; source records: 1</x:v>
      </x:c>
      <x:c r="L731" t="str">
        <x:v>Include</x:v>
      </x:c>
      <x:c r="M731"/>
      <x:c r="N731"/>
    </x:row>
    <x:row r="732">
      <x:c r="A732" t="str">
        <x:v>Lewis Wright|2026-07-07</x:v>
      </x:c>
      <x:c r="B732" s="888" t="n">
        <x:v>46210</x:v>
      </x:c>
      <x:c r="C732" t="str">
        <x:v>Lewis Wright</x:v>
      </x:c>
      <x:c r="D732" t="str">
        <x:v>Permanent</x:v>
      </x:c>
      <x:c r="E732" t="str">
        <x:v>Thurrock</x:v>
      </x:c>
      <x:c r="F732" t="str">
        <x:v>Warehouse</x:v>
      </x:c>
      <x:c r="G732" t="str">
        <x:v>363792D</x:v>
      </x:c>
      <x:c r="H732" t="str">
        <x:v>Thurrock Warehouse</x:v>
      </x:c>
      <x:c r="I732" s="22" t="n">
        <x:v>9</x:v>
      </x:c>
      <x:c r="J732" t="str">
        <x:v>Worked</x:v>
      </x:c>
      <x:c r="K732" t="str">
        <x:v>Employee 104675; home branch Thurrock; assigned role Warehouse | Deployment branch: Thurrock | Actual role: Operative Skilled | Jobs: 363792D | Customers: Thurrock Warehouse | Actual hours: 9.0; source records: 1</x:v>
      </x:c>
      <x:c r="L732" t="str">
        <x:v>Include</x:v>
      </x:c>
      <x:c r="M732"/>
      <x:c r="N732"/>
    </x:row>
    <x:row r="733">
      <x:c r="A733" t="str">
        <x:v>Lewis Wright|2026-07-08</x:v>
      </x:c>
      <x:c r="B733" s="888" t="n">
        <x:v>46211</x:v>
      </x:c>
      <x:c r="C733" t="str">
        <x:v>Lewis Wright</x:v>
      </x:c>
      <x:c r="D733" t="str">
        <x:v>Permanent</x:v>
      </x:c>
      <x:c r="E733" t="str">
        <x:v>Thurrock</x:v>
      </x:c>
      <x:c r="F733" t="str">
        <x:v>Warehouse</x:v>
      </x:c>
      <x:c r="G733" t="str">
        <x:v>363792D</x:v>
      </x:c>
      <x:c r="H733" t="str">
        <x:v>Thurrock Warehouse</x:v>
      </x:c>
      <x:c r="I733" s="22" t="n">
        <x:v>9</x:v>
      </x:c>
      <x:c r="J733" t="str">
        <x:v>Worked</x:v>
      </x:c>
      <x:c r="K733" t="str">
        <x:v>Employee 104675; home branch Thurrock; assigned role Warehouse | Deployment branch: Thurrock | Actual role: Operative Skilled | Jobs: 363792D | Customers: Thurrock Warehouse | Actual hours: 9.0; source records: 1</x:v>
      </x:c>
      <x:c r="L733" t="str">
        <x:v>Include</x:v>
      </x:c>
      <x:c r="M733"/>
      <x:c r="N733"/>
    </x:row>
    <x:row r="734">
      <x:c r="A734" t="str">
        <x:v>Lewis Wright|2026-07-09</x:v>
      </x:c>
      <x:c r="B734" s="888" t="n">
        <x:v>46212</x:v>
      </x:c>
      <x:c r="C734" t="str">
        <x:v>Lewis Wright</x:v>
      </x:c>
      <x:c r="D734" t="str">
        <x:v>Permanent</x:v>
      </x:c>
      <x:c r="E734" t="str">
        <x:v>Thurrock</x:v>
      </x:c>
      <x:c r="F734" t="str">
        <x:v>Warehouse</x:v>
      </x:c>
      <x:c r="G734" t="str">
        <x:v>363792D</x:v>
      </x:c>
      <x:c r="H734" t="str">
        <x:v>Thurrock Warehouse</x:v>
      </x:c>
      <x:c r="I734" s="22" t="n">
        <x:v>9</x:v>
      </x:c>
      <x:c r="J734" t="str">
        <x:v>Worked</x:v>
      </x:c>
      <x:c r="K734" t="str">
        <x:v>Employee 104675; home branch Thurrock; assigned role Warehouse | Deployment branch: Thurrock | Actual role: Operative Skilled | Jobs: 363792D | Customers: Thurrock Warehouse | Actual hours: 9.0; source records: 1</x:v>
      </x:c>
      <x:c r="L734" t="str">
        <x:v>Include</x:v>
      </x:c>
      <x:c r="M734"/>
      <x:c r="N734"/>
    </x:row>
    <x:row r="735">
      <x:c r="A735" t="str">
        <x:v>Lewis Wright|2026-07-10</x:v>
      </x:c>
      <x:c r="B735" s="888" t="n">
        <x:v>46213</x:v>
      </x:c>
      <x:c r="C735" t="str">
        <x:v>Lewis Wright</x:v>
      </x:c>
      <x:c r="D735" t="str">
        <x:v>Permanent</x:v>
      </x:c>
      <x:c r="E735" t="str">
        <x:v>Thurrock</x:v>
      </x:c>
      <x:c r="F735" t="str">
        <x:v>Warehouse</x:v>
      </x:c>
      <x:c r="G735" t="str">
        <x:v>363792D</x:v>
      </x:c>
      <x:c r="H735" t="str">
        <x:v>Thurrock Warehouse</x:v>
      </x:c>
      <x:c r="I735" s="22" t="n">
        <x:v>9</x:v>
      </x:c>
      <x:c r="J735" t="str">
        <x:v>Worked</x:v>
      </x:c>
      <x:c r="K735" t="str">
        <x:v>Employee 104675; home branch Thurrock; assigned role Warehouse | Deployment branch: Thurrock | Actual role: Operative Skilled | Jobs: 363792D | Customers: Thurrock Warehouse | Actual hours: 9.0; source records: 1</x:v>
      </x:c>
      <x:c r="L735" t="str">
        <x:v>Include</x:v>
      </x:c>
      <x:c r="M735"/>
      <x:c r="N735"/>
    </x:row>
    <x:row r="736">
      <x:c r="A736" t="str">
        <x:v>Lewis Wright|2026-07-13</x:v>
      </x:c>
      <x:c r="B736" s="888" t="n">
        <x:v>46216</x:v>
      </x:c>
      <x:c r="C736" t="str">
        <x:v>Lewis Wright</x:v>
      </x:c>
      <x:c r="D736" t="str">
        <x:v>Permanent</x:v>
      </x:c>
      <x:c r="E736" t="str">
        <x:v>Thurrock</x:v>
      </x:c>
      <x:c r="F736" t="str">
        <x:v>Warehouse</x:v>
      </x:c>
      <x:c r="G736" t="str">
        <x:v>363792D</x:v>
      </x:c>
      <x:c r="H736" t="str">
        <x:v>Thurrock Warehouse</x:v>
      </x:c>
      <x:c r="I736" s="22" t="n">
        <x:v>9</x:v>
      </x:c>
      <x:c r="J736" t="str">
        <x:v>Worked</x:v>
      </x:c>
      <x:c r="K736" t="str">
        <x:v>Employee 104675; home branch Thurrock; assigned role Warehouse | Deployment branch: Thurrock | Actual role: Operative Skilled | Jobs: 363792D | Customers: Thurrock Warehouse | Actual hours: 9.0; source records: 1</x:v>
      </x:c>
      <x:c r="L736" t="str">
        <x:v>Include</x:v>
      </x:c>
      <x:c r="M736"/>
      <x:c r="N736"/>
    </x:row>
    <x:row r="737">
      <x:c r="A737" t="str">
        <x:v>Lewis Wright|2026-07-14</x:v>
      </x:c>
      <x:c r="B737" s="888" t="n">
        <x:v>46217</x:v>
      </x:c>
      <x:c r="C737" t="str">
        <x:v>Lewis Wright</x:v>
      </x:c>
      <x:c r="D737" t="str">
        <x:v>Permanent</x:v>
      </x:c>
      <x:c r="E737" t="str">
        <x:v>Thurrock</x:v>
      </x:c>
      <x:c r="F737" t="str">
        <x:v>Warehouse</x:v>
      </x:c>
      <x:c r="G737" t="str">
        <x:v>363792D</x:v>
      </x:c>
      <x:c r="H737" t="str">
        <x:v>Thurrock Warehouse</x:v>
      </x:c>
      <x:c r="I737" s="22" t="n">
        <x:v>9</x:v>
      </x:c>
      <x:c r="J737" t="str">
        <x:v>Worked</x:v>
      </x:c>
      <x:c r="K737" t="str">
        <x:v>Employee 104675; home branch Thurrock; assigned role Warehouse | Deployment branch: Thurrock | Actual role: Operative Skilled | Jobs: 363792D | Customers: Thurrock Warehouse | Actual hours: 9.0; source records: 1</x:v>
      </x:c>
      <x:c r="L737" t="str">
        <x:v>Include</x:v>
      </x:c>
      <x:c r="M737"/>
      <x:c r="N737"/>
    </x:row>
    <x:row r="738">
      <x:c r="A738" t="str">
        <x:v>Lewis Wright|2026-07-15</x:v>
      </x:c>
      <x:c r="B738" s="888" t="n">
        <x:v>46218</x:v>
      </x:c>
      <x:c r="C738" t="str">
        <x:v>Lewis Wright</x:v>
      </x:c>
      <x:c r="D738" t="str">
        <x:v>Permanent</x:v>
      </x:c>
      <x:c r="E738" t="str">
        <x:v>Thurrock</x:v>
      </x:c>
      <x:c r="F738" t="str">
        <x:v>Warehouse</x:v>
      </x:c>
      <x:c r="G738" t="str">
        <x:v>363792D</x:v>
      </x:c>
      <x:c r="H738" t="str">
        <x:v>Thurrock Warehouse</x:v>
      </x:c>
      <x:c r="I738" s="22" t="n">
        <x:v>9</x:v>
      </x:c>
      <x:c r="J738" t="str">
        <x:v>Worked</x:v>
      </x:c>
      <x:c r="K738" t="str">
        <x:v>Employee 104675; home branch Thurrock; assigned role Warehouse | Deployment branch: Thurrock | Actual role: Operative Skilled | Jobs: 363792D | Customers: Thurrock Warehouse | Actual hours: 9.0; source records: 1</x:v>
      </x:c>
      <x:c r="L738" t="str">
        <x:v>Include</x:v>
      </x:c>
      <x:c r="M738"/>
      <x:c r="N738"/>
    </x:row>
    <x:row r="739">
      <x:c r="A739" t="str">
        <x:v>Lewis Wright|2026-07-16</x:v>
      </x:c>
      <x:c r="B739" s="888" t="n">
        <x:v>46219</x:v>
      </x:c>
      <x:c r="C739" t="str">
        <x:v>Lewis Wright</x:v>
      </x:c>
      <x:c r="D739" t="str">
        <x:v>Permanent</x:v>
      </x:c>
      <x:c r="E739" t="str">
        <x:v>Thurrock</x:v>
      </x:c>
      <x:c r="F739" t="str">
        <x:v>Warehouse</x:v>
      </x:c>
      <x:c r="G739" t="str">
        <x:v>363792D</x:v>
      </x:c>
      <x:c r="H739" t="str">
        <x:v>Thurrock Warehouse</x:v>
      </x:c>
      <x:c r="I739" s="22" t="n">
        <x:v>9</x:v>
      </x:c>
      <x:c r="J739" t="str">
        <x:v>Worked</x:v>
      </x:c>
      <x:c r="K739" t="str">
        <x:v>Employee 104675; home branch Thurrock; assigned role Warehouse | Deployment branch: Thurrock | Actual role: Operative Skilled | Jobs: 363792D | Customers: Thurrock Warehouse | Actual hours: 9.0; source records: 1</x:v>
      </x:c>
      <x:c r="L739" t="str">
        <x:v>Include</x:v>
      </x:c>
      <x:c r="M739"/>
      <x:c r="N739"/>
    </x:row>
    <x:row r="740">
      <x:c r="A740" t="str">
        <x:v>Luke Nolan|2026-07-03</x:v>
      </x:c>
      <x:c r="B740" s="888" t="n">
        <x:v>46206</x:v>
      </x:c>
      <x:c r="C740" t="str">
        <x:v>Luke Nolan</x:v>
      </x:c>
      <x:c r="D740" t="str">
        <x:v>Permanent</x:v>
      </x:c>
      <x:c r="E740" t="str">
        <x:v>Manchester</x:v>
      </x:c>
      <x:c r="F740" t="str">
        <x:v>Operative Porter</x:v>
      </x:c>
      <x:c r="G740" t="str">
        <x:v>403046, 402634</x:v>
      </x:c>
      <x:c r="H740" t="str">
        <x:v>HSBC - July 2026 Deliveries; Kirklees Council - Mr Crawshaw</x:v>
      </x:c>
      <x:c r="I740" s="22" t="n">
        <x:v>8</x:v>
      </x:c>
      <x:c r="J740" t="str">
        <x:v>Worked — 2 records</x:v>
      </x:c>
      <x:c r="K740" t="str">
        <x:v>Employee 104625; home branch Manchester; assigned role Operative Porter | Deployment branch: Birmingham, Leeds | Actual role: Operative Porter | Jobs: 403046, 402634 | Customers: HSBC - July 2026 Deliveries; Kirklees Council - Mr Crawshaw | Actual hours: 8.0; source records: 2</x:v>
      </x:c>
      <x:c r="L740" t="str">
        <x:v>Include</x:v>
      </x:c>
      <x:c r="M740"/>
      <x:c r="N740"/>
    </x:row>
    <x:row r="741">
      <x:c r="A741" t="str">
        <x:v>Luke Nolan|2026-07-07</x:v>
      </x:c>
      <x:c r="B741" s="888" t="n">
        <x:v>46210</x:v>
      </x:c>
      <x:c r="C741" t="str">
        <x:v>Luke Nolan</x:v>
      </x:c>
      <x:c r="D741" t="str">
        <x:v>Permanent</x:v>
      </x:c>
      <x:c r="E741" t="str">
        <x:v>Manchester</x:v>
      </x:c>
      <x:c r="F741" t="str">
        <x:v>Operative Porter</x:v>
      </x:c>
      <x:c r="G741" t="str">
        <x:v>402514, 398317F</x:v>
      </x:c>
      <x:c r="H741" t="str">
        <x:v>MOJ - Sodexo SR:59311; Restore Harrow Green</x:v>
      </x:c>
      <x:c r="I741" s="22" t="n">
        <x:v>5</x:v>
      </x:c>
      <x:c r="J741" t="str">
        <x:v>Worked — 2 records</x:v>
      </x:c>
      <x:c r="K741" t="str">
        <x:v>Employee 104625; home branch Manchester; assigned role Operative Porter | Deployment branch: Manchester | Actual role: Operative Porter | Jobs: 402514, 398317F | Customers: MOJ - Sodexo SR:59311; Restore Harrow Green | Actual hours: 5.0; source records: 2</x:v>
      </x:c>
      <x:c r="L741" t="str">
        <x:v>Include</x:v>
      </x:c>
      <x:c r="M741"/>
      <x:c r="N741"/>
    </x:row>
    <x:row r="742">
      <x:c r="A742" t="str">
        <x:v>Luke Nolan|2026-07-08</x:v>
      </x:c>
      <x:c r="B742" s="888" t="n">
        <x:v>46211</x:v>
      </x:c>
      <x:c r="C742" t="str">
        <x:v>Luke Nolan</x:v>
      </x:c>
      <x:c r="D742" t="str">
        <x:v>Permanent</x:v>
      </x:c>
      <x:c r="E742" t="str">
        <x:v>Manchester</x:v>
      </x:c>
      <x:c r="F742" t="str">
        <x:v>Operative Porter</x:v>
      </x:c>
      <x:c r="G742" t="str">
        <x:v>397251</x:v>
      </x:c>
      <x:c r="H742" t="str">
        <x:v>Lancaster University (Leadership Centre)</x:v>
      </x:c>
      <x:c r="I742" s="22" t="n">
        <x:v>8.5</x:v>
      </x:c>
      <x:c r="J742" t="str">
        <x:v>Worked</x:v>
      </x:c>
      <x:c r="K742" t="str">
        <x:v>Employee 104625; home branch Manchester; assigned role Operative Porter | Deployment branch: Manchester | Actual role: Operative Porter | Jobs: 397251 | Customers: Lancaster University (Leadership Centre) | Actual hours: 8.5; source records: 1</x:v>
      </x:c>
      <x:c r="L742" t="str">
        <x:v>Include</x:v>
      </x:c>
      <x:c r="M742"/>
      <x:c r="N742"/>
    </x:row>
    <x:row r="743">
      <x:c r="A743" t="str">
        <x:v>Luke Nolan|2026-07-09</x:v>
      </x:c>
      <x:c r="B743" s="888" t="n">
        <x:v>46212</x:v>
      </x:c>
      <x:c r="C743" t="str">
        <x:v>Luke Nolan</x:v>
      </x:c>
      <x:c r="D743" t="str">
        <x:v>Permanent</x:v>
      </x:c>
      <x:c r="E743" t="str">
        <x:v>Manchester</x:v>
      </x:c>
      <x:c r="F743" t="str">
        <x:v>Operative Porter</x:v>
      </x:c>
      <x:c r="G743" t="str">
        <x:v>403371</x:v>
      </x:c>
      <x:c r="H743" t="str">
        <x:v>CTVC Ltd</x:v>
      </x:c>
      <x:c r="I743" s="22" t="n">
        <x:v>6.5</x:v>
      </x:c>
      <x:c r="J743" t="str">
        <x:v>Worked</x:v>
      </x:c>
      <x:c r="K743" t="str">
        <x:v>Employee 104625; home branch Manchester; assigned role Operative Porter | Deployment branch: Manchester | Actual role: Operative Porter | Jobs: 403371 | Customers: CTVC Ltd | Actual hours: 6.5; source records: 1</x:v>
      </x:c>
      <x:c r="L743" t="str">
        <x:v>Include</x:v>
      </x:c>
      <x:c r="M743"/>
      <x:c r="N743"/>
    </x:row>
    <x:row r="744">
      <x:c r="A744" t="str">
        <x:v>Luke Nolan|2026-07-14</x:v>
      </x:c>
      <x:c r="B744" s="888" t="n">
        <x:v>46217</x:v>
      </x:c>
      <x:c r="C744" t="str">
        <x:v>Luke Nolan</x:v>
      </x:c>
      <x:c r="D744" t="str">
        <x:v>Permanent</x:v>
      </x:c>
      <x:c r="E744" t="str">
        <x:v>Manchester</x:v>
      </x:c>
      <x:c r="F744" t="str">
        <x:v>Operative Porter</x:v>
      </x:c>
      <x:c r="G744" t="str">
        <x:v>402564</x:v>
      </x:c>
      <x:c r="H744" t="str">
        <x:v>Midland Heart Limited</x:v>
      </x:c>
      <x:c r="I744" s="22" t="n">
        <x:v>5</x:v>
      </x:c>
      <x:c r="J744" t="str">
        <x:v>Worked</x:v>
      </x:c>
      <x:c r="K744" t="str">
        <x:v>Employee 104625; home branch Manchester; assigned role Operative Porter | Deployment branch: Birmingham | Actual role: Operative Porter | Jobs: 402564 | Customers: Midland Heart Limited | Actual hours: 5.0; source records: 1</x:v>
      </x:c>
      <x:c r="L744" t="str">
        <x:v>Include</x:v>
      </x:c>
      <x:c r="M744"/>
      <x:c r="N744"/>
    </x:row>
    <x:row r="745">
      <x:c r="A745" t="str">
        <x:v>Luke Nolan|2026-07-15</x:v>
      </x:c>
      <x:c r="B745" s="888" t="n">
        <x:v>46218</x:v>
      </x:c>
      <x:c r="C745" t="str">
        <x:v>Luke Nolan</x:v>
      </x:c>
      <x:c r="D745" t="str">
        <x:v>Permanent</x:v>
      </x:c>
      <x:c r="E745" t="str">
        <x:v>Manchester</x:v>
      </x:c>
      <x:c r="F745" t="str">
        <x:v>Operative Porter</x:v>
      </x:c>
      <x:c r="G745" t="str">
        <x:v>398549</x:v>
      </x:c>
      <x:c r="H745" t="str">
        <x:v>Wakefield Council - Upton Primary School</x:v>
      </x:c>
      <x:c r="I745" s="22" t="n">
        <x:v>8.5</x:v>
      </x:c>
      <x:c r="J745" t="str">
        <x:v>Worked</x:v>
      </x:c>
      <x:c r="K745" t="str">
        <x:v>Employee 104625; home branch Manchester; assigned role Operative Porter | Deployment branch: Leeds | Actual role: Operative Porter | Jobs: 398549 | Customers: Wakefield Council - Upton Primary School | Actual hours: 8.5; source records: 1</x:v>
      </x:c>
      <x:c r="L745" t="str">
        <x:v>Include</x:v>
      </x:c>
      <x:c r="M745"/>
      <x:c r="N745"/>
    </x:row>
    <x:row r="746">
      <x:c r="A746" t="str">
        <x:v>Luke Nolan|2026-07-16</x:v>
      </x:c>
      <x:c r="B746" s="888" t="n">
        <x:v>46219</x:v>
      </x:c>
      <x:c r="C746" t="str">
        <x:v>Luke Nolan</x:v>
      </x:c>
      <x:c r="D746" t="str">
        <x:v>Permanent</x:v>
      </x:c>
      <x:c r="E746" t="str">
        <x:v>Manchester</x:v>
      </x:c>
      <x:c r="F746" t="str">
        <x:v>Operative Porter</x:v>
      </x:c>
      <x:c r="G746" t="str">
        <x:v>398549</x:v>
      </x:c>
      <x:c r="H746" t="str">
        <x:v>Wakefield Council - Upton Primary School</x:v>
      </x:c>
      <x:c r="I746" s="22" t="n">
        <x:v>9</x:v>
      </x:c>
      <x:c r="J746" t="str">
        <x:v>Worked</x:v>
      </x:c>
      <x:c r="K746" t="str">
        <x:v>Employee 104625; home branch Manchester; assigned role Operative Porter | Deployment branch: Leeds | Actual role: Operative Porter | Jobs: 398549 | Customers: Wakefield Council - Upton Primary School | Actual hours: 9.0; source records: 1</x:v>
      </x:c>
      <x:c r="L746" t="str">
        <x:v>Include</x:v>
      </x:c>
      <x:c r="M746"/>
      <x:c r="N746"/>
    </x:row>
    <x:row r="747">
      <x:c r="A747" t="str">
        <x:v>M Aliperti-Jones|2026-07-01</x:v>
      </x:c>
      <x:c r="B747" s="888" t="n">
        <x:v>46204</x:v>
      </x:c>
      <x:c r="C747" t="str">
        <x:v>M Aliperti-Jones</x:v>
      </x:c>
      <x:c r="D747" t="str">
        <x:v>Permanent</x:v>
      </x:c>
      <x:c r="E747" t="str">
        <x:v>Croydon</x:v>
      </x:c>
      <x:c r="F747" t="str">
        <x:v>Operative Porter</x:v>
      </x:c>
      <x:c r="G747" t="str">
        <x:v>402809</x:v>
      </x:c>
      <x:c r="H747" t="str">
        <x:v>Dyerecylce (ICL South Kensington)</x:v>
      </x:c>
      <x:c r="I747" s="22" t="n">
        <x:v>8</x:v>
      </x:c>
      <x:c r="J747" t="str">
        <x:v>Worked</x:v>
      </x:c>
      <x:c r="K747" t="str">
        <x:v>Employee 102619; home branch Croydon; assigned role Operative Porter | Deployment branch: Croydon | Actual role: Operative Skilled | Jobs: 402809 | Customers: Dyerecylce (ICL South Kensington) | Actual hours: 8.0; source records: 1</x:v>
      </x:c>
      <x:c r="L747" t="str">
        <x:v>Include</x:v>
      </x:c>
      <x:c r="M747"/>
      <x:c r="N747"/>
    </x:row>
    <x:row r="748">
      <x:c r="A748" t="str">
        <x:v>M Aliperti-Jones|2026-07-02</x:v>
      </x:c>
      <x:c r="B748" s="888" t="n">
        <x:v>46205</x:v>
      </x:c>
      <x:c r="C748" t="str">
        <x:v>M Aliperti-Jones</x:v>
      </x:c>
      <x:c r="D748" t="str">
        <x:v>Permanent</x:v>
      </x:c>
      <x:c r="E748" t="str">
        <x:v>Croydon</x:v>
      </x:c>
      <x:c r="F748" t="str">
        <x:v>Operative Porter</x:v>
      </x:c>
      <x:c r="G748" t="str">
        <x:v>402709</x:v>
      </x:c>
      <x:c r="H748" t="str">
        <x:v>Global Outdoor Media Limited</x:v>
      </x:c>
      <x:c r="I748" s="22" t="n">
        <x:v>10.5</x:v>
      </x:c>
      <x:c r="J748" t="str">
        <x:v>Worked</x:v>
      </x:c>
      <x:c r="K748" t="str">
        <x:v>Employee 102619; home branch Croydon; assigned role Operative Porter | Deployment branch: Croydon | Actual role: Operative Skilled | Jobs: 402709 | Customers: Global Outdoor Media Limited | Actual hours: 10.5; source records: 1</x:v>
      </x:c>
      <x:c r="L748" t="str">
        <x:v>Include</x:v>
      </x:c>
      <x:c r="M748"/>
      <x:c r="N748"/>
    </x:row>
    <x:row r="749">
      <x:c r="A749" t="str">
        <x:v>M Aliperti-Jones|2026-07-03</x:v>
      </x:c>
      <x:c r="B749" s="888" t="n">
        <x:v>46206</x:v>
      </x:c>
      <x:c r="C749" t="str">
        <x:v>M Aliperti-Jones</x:v>
      </x:c>
      <x:c r="D749" t="str">
        <x:v>Permanent</x:v>
      </x:c>
      <x:c r="E749" t="str">
        <x:v>Croydon</x:v>
      </x:c>
      <x:c r="F749" t="str">
        <x:v>Operative Porter</x:v>
      </x:c>
      <x:c r="G749" t="str">
        <x:v>400111</x:v>
      </x:c>
      <x:c r="H749" t="str">
        <x:v>Bromley Central Library</x:v>
      </x:c>
      <x:c r="I749" s="22" t="n">
        <x:v>6.5</x:v>
      </x:c>
      <x:c r="J749" t="str">
        <x:v>Worked</x:v>
      </x:c>
      <x:c r="K749" t="str">
        <x:v>Employee 102619; home branch Croydon; assigned role Operative Porter | Deployment branch: Croydon | Actual role: Operative Porter | Jobs: 400111 | Customers: Bromley Central Library | Actual hours: 6.5; source records: 1</x:v>
      </x:c>
      <x:c r="L749" t="str">
        <x:v>Include</x:v>
      </x:c>
      <x:c r="M749"/>
      <x:c r="N749"/>
    </x:row>
    <x:row r="750">
      <x:c r="A750" t="str">
        <x:v>M Aliperti-Jones|2026-07-06</x:v>
      </x:c>
      <x:c r="B750" s="888" t="n">
        <x:v>46209</x:v>
      </x:c>
      <x:c r="C750" t="str">
        <x:v>M Aliperti-Jones</x:v>
      </x:c>
      <x:c r="D750" t="str">
        <x:v>Permanent</x:v>
      </x:c>
      <x:c r="E750" t="str">
        <x:v>Croydon</x:v>
      </x:c>
      <x:c r="F750" t="str">
        <x:v>Operative Porter</x:v>
      </x:c>
      <x:c r="G750" t="str">
        <x:v>400111</x:v>
      </x:c>
      <x:c r="H750" t="str">
        <x:v>Bromley Central Library</x:v>
      </x:c>
      <x:c r="I750" s="22" t="n">
        <x:v>9</x:v>
      </x:c>
      <x:c r="J750" t="str">
        <x:v>Worked</x:v>
      </x:c>
      <x:c r="K750" t="str">
        <x:v>Employee 102619; home branch Croydon; assigned role Operative Porter | Deployment branch: Croydon | Actual role: Operative Porter | Jobs: 400111 | Customers: Bromley Central Library | Actual hours: 9.0; source records: 1</x:v>
      </x:c>
      <x:c r="L750" t="str">
        <x:v>Include</x:v>
      </x:c>
      <x:c r="M750"/>
      <x:c r="N750"/>
    </x:row>
    <x:row r="751">
      <x:c r="A751" t="str">
        <x:v>M Aliperti-Jones|2026-07-07</x:v>
      </x:c>
      <x:c r="B751" s="888" t="n">
        <x:v>46210</x:v>
      </x:c>
      <x:c r="C751" t="str">
        <x:v>M Aliperti-Jones</x:v>
      </x:c>
      <x:c r="D751" t="str">
        <x:v>Permanent</x:v>
      </x:c>
      <x:c r="E751" t="str">
        <x:v>Croydon</x:v>
      </x:c>
      <x:c r="F751" t="str">
        <x:v>Operative Porter</x:v>
      </x:c>
      <x:c r="G751" t="str">
        <x:v>400111</x:v>
      </x:c>
      <x:c r="H751" t="str">
        <x:v>Bromley Central Library</x:v>
      </x:c>
      <x:c r="I751" s="22" t="n">
        <x:v>6.5</x:v>
      </x:c>
      <x:c r="J751" t="str">
        <x:v>Worked</x:v>
      </x:c>
      <x:c r="K751" t="str">
        <x:v>Employee 102619; home branch Croydon; assigned role Operative Porter | Deployment branch: Croydon | Actual role: Operative Porter | Jobs: 400111 | Customers: Bromley Central Library | Actual hours: 6.5; source records: 1</x:v>
      </x:c>
      <x:c r="L751" t="str">
        <x:v>Include</x:v>
      </x:c>
      <x:c r="M751"/>
      <x:c r="N751"/>
    </x:row>
    <x:row r="752">
      <x:c r="A752" t="str">
        <x:v>M Aliperti-Jones|2026-07-08</x:v>
      </x:c>
      <x:c r="B752" s="888" t="n">
        <x:v>46211</x:v>
      </x:c>
      <x:c r="C752" t="str">
        <x:v>M Aliperti-Jones</x:v>
      </x:c>
      <x:c r="D752" t="str">
        <x:v>Permanent</x:v>
      </x:c>
      <x:c r="E752" t="str">
        <x:v>Croydon</x:v>
      </x:c>
      <x:c r="F752" t="str">
        <x:v>Operative Porter</x:v>
      </x:c>
      <x:c r="G752" t="str">
        <x:v>400111</x:v>
      </x:c>
      <x:c r="H752" t="str">
        <x:v>Bromley Central Library</x:v>
      </x:c>
      <x:c r="I752" s="22" t="n">
        <x:v>6</x:v>
      </x:c>
      <x:c r="J752" t="str">
        <x:v>Worked</x:v>
      </x:c>
      <x:c r="K752" t="str">
        <x:v>Employee 102619; home branch Croydon; assigned role Operative Porter | Deployment branch: Croydon | Actual role: Operative Porter | Jobs: 400111 | Customers: Bromley Central Library | Actual hours: 6.0; source records: 1</x:v>
      </x:c>
      <x:c r="L752" t="str">
        <x:v>Include</x:v>
      </x:c>
      <x:c r="M752"/>
      <x:c r="N752"/>
    </x:row>
    <x:row r="753">
      <x:c r="A753" t="str">
        <x:v>M Aliperti-Jones|2026-07-09</x:v>
      </x:c>
      <x:c r="B753" s="888" t="n">
        <x:v>46212</x:v>
      </x:c>
      <x:c r="C753" t="str">
        <x:v>M Aliperti-Jones</x:v>
      </x:c>
      <x:c r="D753" t="str">
        <x:v>Permanent</x:v>
      </x:c>
      <x:c r="E753" t="str">
        <x:v>Croydon</x:v>
      </x:c>
      <x:c r="F753" t="str">
        <x:v>Operative Porter</x:v>
      </x:c>
      <x:c r="G753" t="str">
        <x:v>400111</x:v>
      </x:c>
      <x:c r="H753" t="str">
        <x:v>Bromley Central Library</x:v>
      </x:c>
      <x:c r="I753" s="22" t="n">
        <x:v>8</x:v>
      </x:c>
      <x:c r="J753" t="str">
        <x:v>Worked</x:v>
      </x:c>
      <x:c r="K753" t="str">
        <x:v>Employee 102619; home branch Croydon; assigned role Operative Porter | Deployment branch: Croydon | Actual role: Operative Porter | Jobs: 400111 | Customers: Bromley Central Library | Actual hours: 8.0; source records: 1</x:v>
      </x:c>
      <x:c r="L753" t="str">
        <x:v>Include</x:v>
      </x:c>
      <x:c r="M753"/>
      <x:c r="N753"/>
    </x:row>
    <x:row r="754">
      <x:c r="A754" t="str">
        <x:v>M Aliperti-Jones|2026-07-10</x:v>
      </x:c>
      <x:c r="B754" s="888" t="n">
        <x:v>46213</x:v>
      </x:c>
      <x:c r="C754" t="str">
        <x:v>M Aliperti-Jones</x:v>
      </x:c>
      <x:c r="D754" t="str">
        <x:v>Permanent</x:v>
      </x:c>
      <x:c r="E754" t="str">
        <x:v>Croydon</x:v>
      </x:c>
      <x:c r="F754" t="str">
        <x:v>Operative Porter</x:v>
      </x:c>
      <x:c r="G754" t="str">
        <x:v>400111</x:v>
      </x:c>
      <x:c r="H754" t="str">
        <x:v>Bromley Central Library</x:v>
      </x:c>
      <x:c r="I754" s="22" t="n">
        <x:v>6</x:v>
      </x:c>
      <x:c r="J754" t="str">
        <x:v>Worked</x:v>
      </x:c>
      <x:c r="K754" t="str">
        <x:v>Employee 102619; home branch Croydon; assigned role Operative Porter | Deployment branch: Croydon | Actual role: Operative Skilled | Jobs: 400111 | Customers: Bromley Central Library | Actual hours: 6.0; source records: 1</x:v>
      </x:c>
      <x:c r="L754" t="str">
        <x:v>Include</x:v>
      </x:c>
      <x:c r="M754"/>
      <x:c r="N754"/>
    </x:row>
    <x:row r="755">
      <x:c r="A755" t="str">
        <x:v>M Aliperti-Jones|2026-07-13</x:v>
      </x:c>
      <x:c r="B755" s="888" t="n">
        <x:v>46216</x:v>
      </x:c>
      <x:c r="C755" t="str">
        <x:v>M Aliperti-Jones</x:v>
      </x:c>
      <x:c r="D755" t="str">
        <x:v>Permanent</x:v>
      </x:c>
      <x:c r="E755" t="str">
        <x:v>Croydon</x:v>
      </x:c>
      <x:c r="F755" t="str">
        <x:v>Operative Porter</x:v>
      </x:c>
      <x:c r="G755" t="str">
        <x:v>400111</x:v>
      </x:c>
      <x:c r="H755" t="str">
        <x:v>Bromley Central Library</x:v>
      </x:c>
      <x:c r="I755" s="22" t="n">
        <x:v>6</x:v>
      </x:c>
      <x:c r="J755" t="str">
        <x:v>Worked</x:v>
      </x:c>
      <x:c r="K755" t="str">
        <x:v>Employee 102619; home branch Croydon; assigned role Operative Porter | Deployment branch: Croydon | Actual role: Operative Skilled | Jobs: 400111 | Customers: Bromley Central Library | Actual hours: 6.0; source records: 1</x:v>
      </x:c>
      <x:c r="L755" t="str">
        <x:v>Include</x:v>
      </x:c>
      <x:c r="M755"/>
      <x:c r="N755"/>
    </x:row>
    <x:row r="756">
      <x:c r="A756" t="str">
        <x:v>M Aliperti-Jones|2026-07-14</x:v>
      </x:c>
      <x:c r="B756" s="888" t="n">
        <x:v>46217</x:v>
      </x:c>
      <x:c r="C756" t="str">
        <x:v>M Aliperti-Jones</x:v>
      </x:c>
      <x:c r="D756" t="str">
        <x:v>Permanent</x:v>
      </x:c>
      <x:c r="E756" t="str">
        <x:v>Croydon</x:v>
      </x:c>
      <x:c r="F756" t="str">
        <x:v>Operative Porter</x:v>
      </x:c>
      <x:c r="G756" t="str">
        <x:v>400111</x:v>
      </x:c>
      <x:c r="H756" t="str">
        <x:v>Bromley Central Library</x:v>
      </x:c>
      <x:c r="I756" s="22" t="n">
        <x:v>7.5</x:v>
      </x:c>
      <x:c r="J756" t="str">
        <x:v>Worked</x:v>
      </x:c>
      <x:c r="K756" t="str">
        <x:v>Employee 102619; home branch Croydon; assigned role Operative Porter | Deployment branch: Croydon | Actual role: Operative Skilled | Jobs: 400111 | Customers: Bromley Central Library | Actual hours: 7.5; source records: 1</x:v>
      </x:c>
      <x:c r="L756" t="str">
        <x:v>Include</x:v>
      </x:c>
      <x:c r="M756"/>
      <x:c r="N756"/>
    </x:row>
    <x:row r="757">
      <x:c r="A757" t="str">
        <x:v>M Aliperti-Jones|2026-07-15</x:v>
      </x:c>
      <x:c r="B757" s="888" t="n">
        <x:v>46218</x:v>
      </x:c>
      <x:c r="C757" t="str">
        <x:v>M Aliperti-Jones</x:v>
      </x:c>
      <x:c r="D757" t="str">
        <x:v>Permanent</x:v>
      </x:c>
      <x:c r="E757" t="str">
        <x:v>Croydon</x:v>
      </x:c>
      <x:c r="F757" t="str">
        <x:v>Operative Porter</x:v>
      </x:c>
      <x:c r="G757" t="str">
        <x:v>400111</x:v>
      </x:c>
      <x:c r="H757" t="str">
        <x:v>Bromley Central Library</x:v>
      </x:c>
      <x:c r="I757" s="22" t="n">
        <x:v>7.5</x:v>
      </x:c>
      <x:c r="J757" t="str">
        <x:v>Worked</x:v>
      </x:c>
      <x:c r="K757" t="str">
        <x:v>Employee 102619; home branch Croydon; assigned role Operative Porter | Deployment branch: Croydon | Actual role: Operative Skilled | Jobs: 400111 | Customers: Bromley Central Library | Actual hours: 7.5; source records: 1</x:v>
      </x:c>
      <x:c r="L757" t="str">
        <x:v>Include</x:v>
      </x:c>
      <x:c r="M757"/>
      <x:c r="N757"/>
    </x:row>
    <x:row r="758">
      <x:c r="A758" t="str">
        <x:v>M Aliperti-Jones|2026-07-16</x:v>
      </x:c>
      <x:c r="B758" s="888" t="n">
        <x:v>46219</x:v>
      </x:c>
      <x:c r="C758" t="str">
        <x:v>M Aliperti-Jones</x:v>
      </x:c>
      <x:c r="D758" t="str">
        <x:v>Permanent</x:v>
      </x:c>
      <x:c r="E758" t="str">
        <x:v>Croydon</x:v>
      </x:c>
      <x:c r="F758" t="str">
        <x:v>Operative Porter</x:v>
      </x:c>
      <x:c r="G758" t="str">
        <x:v>403339</x:v>
      </x:c>
      <x:c r="H758" t="str">
        <x:v>Network Rail/Woking Signalling Centre</x:v>
      </x:c>
      <x:c r="I758" s="22" t="n">
        <x:v>4.5</x:v>
      </x:c>
      <x:c r="J758" t="str">
        <x:v>Worked</x:v>
      </x:c>
      <x:c r="K758" t="str">
        <x:v>Employee 102619; home branch Croydon; assigned role Operative Porter | Deployment branch: Croydon | Actual role: Operative Porter | Jobs: 403339 | Customers: Network Rail/Woking Signalling Centre | Actual hours: 4.5; source records: 1</x:v>
      </x:c>
      <x:c r="L758" t="str">
        <x:v>Include</x:v>
      </x:c>
      <x:c r="M758"/>
      <x:c r="N758"/>
    </x:row>
    <x:row r="759">
      <x:c r="A759" t="str">
        <x:v>M Azuimah Apung (C)|2026-07-01</x:v>
      </x:c>
      <x:c r="B759" s="888" t="n">
        <x:v>46204</x:v>
      </x:c>
      <x:c r="C759" t="str">
        <x:v>M Azuimah Apung (C)</x:v>
      </x:c>
      <x:c r="D759" t="str">
        <x:v>Permanent</x:v>
      </x:c>
      <x:c r="E759" t="str">
        <x:v>Croydon</x:v>
      </x:c>
      <x:c r="F759" t="str">
        <x:v>Operative Porter</x:v>
      </x:c>
      <x:c r="G759" t="str">
        <x:v>399451K</x:v>
      </x:c>
      <x:c r="H759" t="str">
        <x:v>Royal Borough of Kensington and Chelsea</x:v>
      </x:c>
      <x:c r="I759" s="22" t="n">
        <x:v>9</x:v>
      </x:c>
      <x:c r="J759" t="str">
        <x:v>Worked</x:v>
      </x:c>
      <x:c r="K759" t="str">
        <x:v>Employee 2655; home branch Croydon; assigned role Operative Porter | Deployment branch: Croydon | Actual role: Operative Driver | Jobs: 399451K | Customers: Royal Borough of Kensington and Chelsea | Actual hours: 9.0; source records: 1</x:v>
      </x:c>
      <x:c r="L759" t="str">
        <x:v>Include</x:v>
      </x:c>
      <x:c r="M759"/>
      <x:c r="N759"/>
    </x:row>
    <x:row r="760">
      <x:c r="A760" t="str">
        <x:v>M Azuimah Apung (C)|2026-07-02</x:v>
      </x:c>
      <x:c r="B760" s="888" t="n">
        <x:v>46205</x:v>
      </x:c>
      <x:c r="C760" t="str">
        <x:v>M Azuimah Apung (C)</x:v>
      </x:c>
      <x:c r="D760" t="str">
        <x:v>Permanent</x:v>
      </x:c>
      <x:c r="E760" t="str">
        <x:v>Croydon</x:v>
      </x:c>
      <x:c r="F760" t="str">
        <x:v>Operative Porter</x:v>
      </x:c>
      <x:c r="G760" t="str">
        <x:v>399451K</x:v>
      </x:c>
      <x:c r="H760" t="str">
        <x:v>Royal Borough of Kensington and Chelsea</x:v>
      </x:c>
      <x:c r="I760" s="22" t="n">
        <x:v>6.5</x:v>
      </x:c>
      <x:c r="J760" t="str">
        <x:v>Worked</x:v>
      </x:c>
      <x:c r="K760" t="str">
        <x:v>Employee 2655; home branch Croydon; assigned role Operative Porter | Deployment branch: Croydon | Actual role: Operative Driver | Jobs: 399451K | Customers: Royal Borough of Kensington and Chelsea | Actual hours: 6.5; source records: 1</x:v>
      </x:c>
      <x:c r="L760" t="str">
        <x:v>Include</x:v>
      </x:c>
      <x:c r="M760"/>
      <x:c r="N760"/>
    </x:row>
    <x:row r="761">
      <x:c r="A761" t="str">
        <x:v>M Azuimah Apung (C)|2026-07-03</x:v>
      </x:c>
      <x:c r="B761" s="888" t="n">
        <x:v>46206</x:v>
      </x:c>
      <x:c r="C761" t="str">
        <x:v>M Azuimah Apung (C)</x:v>
      </x:c>
      <x:c r="D761" t="str">
        <x:v>Permanent</x:v>
      </x:c>
      <x:c r="E761" t="str">
        <x:v>Croydon</x:v>
      </x:c>
      <x:c r="F761" t="str">
        <x:v>Operative Porter</x:v>
      </x:c>
      <x:c r="G761" t="str">
        <x:v>400111</x:v>
      </x:c>
      <x:c r="H761" t="str">
        <x:v>Bromley Central Library</x:v>
      </x:c>
      <x:c r="I761" s="22" t="n">
        <x:v>6.5</x:v>
      </x:c>
      <x:c r="J761" t="str">
        <x:v>Worked</x:v>
      </x:c>
      <x:c r="K761" t="str">
        <x:v>Employee 2655; home branch Croydon; assigned role Operative Porter | Deployment branch: Croydon | Actual role: Operative Driver | Jobs: 400111 | Customers: Bromley Central Library | Actual hours: 6.5; source records: 1</x:v>
      </x:c>
      <x:c r="L761" t="str">
        <x:v>Include</x:v>
      </x:c>
      <x:c r="M761"/>
      <x:c r="N761"/>
    </x:row>
    <x:row r="762">
      <x:c r="A762" t="str">
        <x:v>M Azuimah Apung (C)|2026-07-06</x:v>
      </x:c>
      <x:c r="B762" s="888" t="n">
        <x:v>46209</x:v>
      </x:c>
      <x:c r="C762" t="str">
        <x:v>M Azuimah Apung (C)</x:v>
      </x:c>
      <x:c r="D762" t="str">
        <x:v>Permanent</x:v>
      </x:c>
      <x:c r="E762" t="str">
        <x:v>Croydon</x:v>
      </x:c>
      <x:c r="F762" t="str">
        <x:v>Operative Porter</x:v>
      </x:c>
      <x:c r="G762" t="str">
        <x:v>400111</x:v>
      </x:c>
      <x:c r="H762" t="str">
        <x:v>Bromley Central Library</x:v>
      </x:c>
      <x:c r="I762" s="22" t="n">
        <x:v>9</x:v>
      </x:c>
      <x:c r="J762" t="str">
        <x:v>Worked</x:v>
      </x:c>
      <x:c r="K762" t="str">
        <x:v>Employee 2655; home branch Croydon; assigned role Operative Porter | Deployment branch: Croydon | Actual role: Operative Driver | Jobs: 400111 | Customers: Bromley Central Library | Actual hours: 9.0; source records: 1</x:v>
      </x:c>
      <x:c r="L762" t="str">
        <x:v>Include</x:v>
      </x:c>
      <x:c r="M762"/>
      <x:c r="N762"/>
    </x:row>
    <x:row r="763">
      <x:c r="A763" t="str">
        <x:v>M Azuimah Apung (C)|2026-07-07</x:v>
      </x:c>
      <x:c r="B763" s="888" t="n">
        <x:v>46210</x:v>
      </x:c>
      <x:c r="C763" t="str">
        <x:v>M Azuimah Apung (C)</x:v>
      </x:c>
      <x:c r="D763" t="str">
        <x:v>Permanent</x:v>
      </x:c>
      <x:c r="E763" t="str">
        <x:v>Croydon</x:v>
      </x:c>
      <x:c r="F763" t="str">
        <x:v>Operative Porter</x:v>
      </x:c>
      <x:c r="G763" t="str">
        <x:v>400111</x:v>
      </x:c>
      <x:c r="H763" t="str">
        <x:v>Bromley Central Library</x:v>
      </x:c>
      <x:c r="I763" s="22" t="n">
        <x:v>6.5</x:v>
      </x:c>
      <x:c r="J763" t="str">
        <x:v>Worked</x:v>
      </x:c>
      <x:c r="K763" t="str">
        <x:v>Employee 2655; home branch Croydon; assigned role Operative Porter | Deployment branch: Croydon | Actual role: Operative Driver | Jobs: 400111 | Customers: Bromley Central Library | Actual hours: 6.5; source records: 1</x:v>
      </x:c>
      <x:c r="L763" t="str">
        <x:v>Include</x:v>
      </x:c>
      <x:c r="M763"/>
      <x:c r="N763"/>
    </x:row>
    <x:row r="764">
      <x:c r="A764" t="str">
        <x:v>M Azuimah Apung (C)|2026-07-08</x:v>
      </x:c>
      <x:c r="B764" s="888" t="n">
        <x:v>46211</x:v>
      </x:c>
      <x:c r="C764" t="str">
        <x:v>M Azuimah Apung (C)</x:v>
      </x:c>
      <x:c r="D764" t="str">
        <x:v>Permanent</x:v>
      </x:c>
      <x:c r="E764" t="str">
        <x:v>Croydon</x:v>
      </x:c>
      <x:c r="F764" t="str">
        <x:v>Operative Porter</x:v>
      </x:c>
      <x:c r="G764" t="str">
        <x:v>402743</x:v>
      </x:c>
      <x:c r="H764" t="str">
        <x:v>EDF / DALKIA FACILITIES LIMITED</x:v>
      </x:c>
      <x:c r="I764" s="22" t="n">
        <x:v>8</x:v>
      </x:c>
      <x:c r="J764" t="str">
        <x:v>Worked</x:v>
      </x:c>
      <x:c r="K764" t="str">
        <x:v>Employee 2655; home branch Croydon; assigned role Operative Porter | Deployment branch: Croydon | Actual role: Operative Driver | Jobs: 402743 | Customers: EDF / DALKIA FACILITIES LIMITED | Actual hours: 8.0; source records: 1</x:v>
      </x:c>
      <x:c r="L764" t="str">
        <x:v>Include</x:v>
      </x:c>
      <x:c r="M764"/>
      <x:c r="N764"/>
    </x:row>
    <x:row r="765">
      <x:c r="A765" t="str">
        <x:v>M Azuimah Apung (C)|2026-07-09</x:v>
      </x:c>
      <x:c r="B765" s="888" t="n">
        <x:v>46212</x:v>
      </x:c>
      <x:c r="C765" t="str">
        <x:v>M Azuimah Apung (C)</x:v>
      </x:c>
      <x:c r="D765" t="str">
        <x:v>Permanent</x:v>
      </x:c>
      <x:c r="E765" t="str">
        <x:v>Croydon</x:v>
      </x:c>
      <x:c r="F765" t="str">
        <x:v>Operative Porter</x:v>
      </x:c>
      <x:c r="G765" t="str">
        <x:v>402743</x:v>
      </x:c>
      <x:c r="H765" t="str">
        <x:v>EDF / DALKIA FACILITIES LIMITED</x:v>
      </x:c>
      <x:c r="I765" s="22" t="n">
        <x:v>6</x:v>
      </x:c>
      <x:c r="J765" t="str">
        <x:v>Worked</x:v>
      </x:c>
      <x:c r="K765" t="str">
        <x:v>Employee 2655; home branch Croydon; assigned role Operative Porter | Deployment branch: Croydon | Actual role: Operative Driver | Jobs: 402743 | Customers: EDF / DALKIA FACILITIES LIMITED | Actual hours: 6.0; source records: 1</x:v>
      </x:c>
      <x:c r="L765" t="str">
        <x:v>Include</x:v>
      </x:c>
      <x:c r="M765"/>
      <x:c r="N765"/>
    </x:row>
    <x:row r="766">
      <x:c r="A766" t="str">
        <x:v>M Azuimah Apung (C)|2026-07-13</x:v>
      </x:c>
      <x:c r="B766" s="888" t="n">
        <x:v>46216</x:v>
      </x:c>
      <x:c r="C766" t="str">
        <x:v>M Azuimah Apung (C)</x:v>
      </x:c>
      <x:c r="D766" t="str">
        <x:v>Permanent</x:v>
      </x:c>
      <x:c r="E766" t="str">
        <x:v>Croydon</x:v>
      </x:c>
      <x:c r="F766" t="str">
        <x:v>Operative Porter</x:v>
      </x:c>
      <x:c r="G766" t="str">
        <x:v>400111</x:v>
      </x:c>
      <x:c r="H766" t="str">
        <x:v>Bromley Central Library</x:v>
      </x:c>
      <x:c r="I766" s="22" t="n">
        <x:v>6</x:v>
      </x:c>
      <x:c r="J766" t="str">
        <x:v>Worked</x:v>
      </x:c>
      <x:c r="K766" t="str">
        <x:v>Employee 2655; home branch Croydon; assigned role Operative Porter | Deployment branch: Croydon | Actual role: Operative Driver | Jobs: 400111 | Customers: Bromley Central Library | Actual hours: 6.0; source records: 1</x:v>
      </x:c>
      <x:c r="L766" t="str">
        <x:v>Include</x:v>
      </x:c>
      <x:c r="M766"/>
      <x:c r="N766"/>
    </x:row>
    <x:row r="767">
      <x:c r="A767" t="str">
        <x:v>M Azuimah Apung (C)|2026-07-14</x:v>
      </x:c>
      <x:c r="B767" s="888" t="n">
        <x:v>46217</x:v>
      </x:c>
      <x:c r="C767" t="str">
        <x:v>M Azuimah Apung (C)</x:v>
      </x:c>
      <x:c r="D767" t="str">
        <x:v>Permanent</x:v>
      </x:c>
      <x:c r="E767" t="str">
        <x:v>Croydon</x:v>
      </x:c>
      <x:c r="F767" t="str">
        <x:v>Operative Porter</x:v>
      </x:c>
      <x:c r="G767" t="str">
        <x:v>400111</x:v>
      </x:c>
      <x:c r="H767" t="str">
        <x:v>Bromley Central Library</x:v>
      </x:c>
      <x:c r="I767" s="22" t="n">
        <x:v>7.5</x:v>
      </x:c>
      <x:c r="J767" t="str">
        <x:v>Worked</x:v>
      </x:c>
      <x:c r="K767" t="str">
        <x:v>Employee 2655; home branch Croydon; assigned role Operative Porter | Deployment branch: Croydon | Actual role: Operative Driver | Jobs: 400111 | Customers: Bromley Central Library | Actual hours: 7.5; source records: 1</x:v>
      </x:c>
      <x:c r="L767" t="str">
        <x:v>Include</x:v>
      </x:c>
      <x:c r="M767"/>
      <x:c r="N767"/>
    </x:row>
    <x:row r="768">
      <x:c r="A768" t="str">
        <x:v>M Azuimah Apung (C)|2026-07-15</x:v>
      </x:c>
      <x:c r="B768" s="888" t="n">
        <x:v>46218</x:v>
      </x:c>
      <x:c r="C768" t="str">
        <x:v>M Azuimah Apung (C)</x:v>
      </x:c>
      <x:c r="D768" t="str">
        <x:v>Permanent</x:v>
      </x:c>
      <x:c r="E768" t="str">
        <x:v>Croydon</x:v>
      </x:c>
      <x:c r="F768" t="str">
        <x:v>Operative Porter</x:v>
      </x:c>
      <x:c r="G768" t="str">
        <x:v>400111</x:v>
      </x:c>
      <x:c r="H768" t="str">
        <x:v>Bromley Central Library</x:v>
      </x:c>
      <x:c r="I768" s="22" t="n">
        <x:v>7.5</x:v>
      </x:c>
      <x:c r="J768" t="str">
        <x:v>Worked</x:v>
      </x:c>
      <x:c r="K768" t="str">
        <x:v>Employee 2655; home branch Croydon; assigned role Operative Porter | Deployment branch: Croydon | Actual role: Operative Driver | Jobs: 400111 | Customers: Bromley Central Library | Actual hours: 7.5; source records: 1</x:v>
      </x:c>
      <x:c r="L768" t="str">
        <x:v>Include</x:v>
      </x:c>
      <x:c r="M768"/>
      <x:c r="N768"/>
    </x:row>
    <x:row r="769">
      <x:c r="A769" t="str">
        <x:v>M Azuimah Apung (C)|2026-07-16</x:v>
      </x:c>
      <x:c r="B769" s="888" t="n">
        <x:v>46219</x:v>
      </x:c>
      <x:c r="C769" t="str">
        <x:v>M Azuimah Apung (C)</x:v>
      </x:c>
      <x:c r="D769" t="str">
        <x:v>Permanent</x:v>
      </x:c>
      <x:c r="E769" t="str">
        <x:v>Croydon</x:v>
      </x:c>
      <x:c r="F769" t="str">
        <x:v>Operative Porter</x:v>
      </x:c>
      <x:c r="G769" t="str">
        <x:v>401992B</x:v>
      </x:c>
      <x:c r="H769" t="str">
        <x:v>The Bible Society</x:v>
      </x:c>
      <x:c r="I769" s="22" t="n">
        <x:v>6</x:v>
      </x:c>
      <x:c r="J769" t="str">
        <x:v>Worked</x:v>
      </x:c>
      <x:c r="K769" t="str">
        <x:v>Employee 2655; home branch Croydon; assigned role Operative Porter | Deployment branch: Croydon | Actual role: Operative Driver | Jobs: 401992B | Customers: The Bible Society | Actual hours: 6.0; source records: 1</x:v>
      </x:c>
      <x:c r="L769" t="str">
        <x:v>Include</x:v>
      </x:c>
      <x:c r="M769"/>
      <x:c r="N769"/>
    </x:row>
    <x:row r="770">
      <x:c r="A770" t="str">
        <x:v>M Barnett|2026-07-01</x:v>
      </x:c>
      <x:c r="B770" s="888" t="n">
        <x:v>46204</x:v>
      </x:c>
      <x:c r="C770" t="str">
        <x:v>M Barnett</x:v>
      </x:c>
      <x:c r="D770" t="str">
        <x:v>Permanent</x:v>
      </x:c>
      <x:c r="E770" t="str">
        <x:v>Thurrock</x:v>
      </x:c>
      <x:c r="F770" t="str">
        <x:v>Operative Skilled</x:v>
      </x:c>
      <x:c r="G770" t="str">
        <x:v>402483</x:v>
      </x:c>
      <x:c r="H770" t="str">
        <x:v>Accenture UK Ltd</x:v>
      </x:c>
      <x:c r="I770" s="22" t="n">
        <x:v>8.5</x:v>
      </x:c>
      <x:c r="J770" t="str">
        <x:v>Worked</x:v>
      </x:c>
      <x:c r="K770" t="str">
        <x:v>Employee 1596; home branch Thurrock; assigned role Operative Skilled | Deployment branch: Thurrock | Actual role: Operative Porter | Jobs: 402483 | Customers: Accenture UK Ltd | Actual hours: 8.5; source records: 1</x:v>
      </x:c>
      <x:c r="L770" t="str">
        <x:v>Include</x:v>
      </x:c>
      <x:c r="M770"/>
      <x:c r="N770"/>
    </x:row>
    <x:row r="771">
      <x:c r="A771" t="str">
        <x:v>M Barnett|2026-07-02</x:v>
      </x:c>
      <x:c r="B771" s="888" t="n">
        <x:v>46205</x:v>
      </x:c>
      <x:c r="C771" t="str">
        <x:v>M Barnett</x:v>
      </x:c>
      <x:c r="D771" t="str">
        <x:v>Permanent</x:v>
      </x:c>
      <x:c r="E771" t="str">
        <x:v>Thurrock</x:v>
      </x:c>
      <x:c r="F771" t="str">
        <x:v>Operative Skilled</x:v>
      </x:c>
      <x:c r="G771" t="str">
        <x:v>402287</x:v>
      </x:c>
      <x:c r="H771" t="str">
        <x:v>Accenture UK Ltd</x:v>
      </x:c>
      <x:c r="I771" s="22" t="n">
        <x:v>11.5</x:v>
      </x:c>
      <x:c r="J771" t="str">
        <x:v>Worked</x:v>
      </x:c>
      <x:c r="K771" t="str">
        <x:v>Employee 1596; home branch Thurrock; assigned role Operative Skilled | Deployment branch: Thurrock | Actual role: Operative Skilled | Jobs: 402287 | Customers: Accenture UK Ltd | Actual hours: 11.5; source records: 1</x:v>
      </x:c>
      <x:c r="L771" t="str">
        <x:v>Include</x:v>
      </x:c>
      <x:c r="M771"/>
      <x:c r="N771"/>
    </x:row>
    <x:row r="772">
      <x:c r="A772" t="str">
        <x:v>M Barnett|2026-07-03</x:v>
      </x:c>
      <x:c r="B772" s="888" t="n">
        <x:v>46206</x:v>
      </x:c>
      <x:c r="C772" t="str">
        <x:v>M Barnett</x:v>
      </x:c>
      <x:c r="D772" t="str">
        <x:v>Permanent</x:v>
      </x:c>
      <x:c r="E772" t="str">
        <x:v>Thurrock</x:v>
      </x:c>
      <x:c r="F772" t="str">
        <x:v>Operative Skilled</x:v>
      </x:c>
      <x:c r="G772" t="str">
        <x:v>402287</x:v>
      </x:c>
      <x:c r="H772" t="str">
        <x:v>Accenture UK Ltd</x:v>
      </x:c>
      <x:c r="I772" s="22" t="n">
        <x:v>8.5</x:v>
      </x:c>
      <x:c r="J772" t="str">
        <x:v>Worked</x:v>
      </x:c>
      <x:c r="K772" t="str">
        <x:v>Employee 1596; home branch Thurrock; assigned role Operative Skilled | Deployment branch: Thurrock | Actual role: Operative Skilled | Jobs: 402287 | Customers: Accenture UK Ltd | Actual hours: 8.5; source records: 1</x:v>
      </x:c>
      <x:c r="L772" t="str">
        <x:v>Include</x:v>
      </x:c>
      <x:c r="M772"/>
      <x:c r="N772"/>
    </x:row>
    <x:row r="773">
      <x:c r="A773" t="str">
        <x:v>M Barnett|2026-07-04</x:v>
      </x:c>
      <x:c r="B773" s="888" t="n">
        <x:v>46207</x:v>
      </x:c>
      <x:c r="C773" t="str">
        <x:v>M Barnett</x:v>
      </x:c>
      <x:c r="D773" t="str">
        <x:v>Permanent</x:v>
      </x:c>
      <x:c r="E773" t="str">
        <x:v>Thurrock</x:v>
      </x:c>
      <x:c r="F773" t="str">
        <x:v>Operative Skilled</x:v>
      </x:c>
      <x:c r="G773" t="str">
        <x:v>402287</x:v>
      </x:c>
      <x:c r="H773" t="str">
        <x:v>Accenture UK Ltd</x:v>
      </x:c>
      <x:c r="I773" s="22" t="n">
        <x:v>8.5</x:v>
      </x:c>
      <x:c r="J773" t="str">
        <x:v>Worked</x:v>
      </x:c>
      <x:c r="K773" t="str">
        <x:v>Employee 1596; home branch Thurrock; assigned role Operative Skilled | Deployment branch: Thurrock | Actual role: Operative Skilled | Jobs: 402287 | Customers: Accenture UK Ltd | Actual hours: 8.5; source records: 1</x:v>
      </x:c>
      <x:c r="L773" t="str">
        <x:v>Include</x:v>
      </x:c>
      <x:c r="M773"/>
      <x:c r="N773"/>
    </x:row>
    <x:row r="774">
      <x:c r="A774" t="str">
        <x:v>M Barnett|2026-07-05</x:v>
      </x:c>
      <x:c r="B774" s="888" t="n">
        <x:v>46208</x:v>
      </x:c>
      <x:c r="C774" t="str">
        <x:v>M Barnett</x:v>
      </x:c>
      <x:c r="D774" t="str">
        <x:v>Permanent</x:v>
      </x:c>
      <x:c r="E774" t="str">
        <x:v>Thurrock</x:v>
      </x:c>
      <x:c r="F774" t="str">
        <x:v>Operative Skilled</x:v>
      </x:c>
      <x:c r="G774" t="str">
        <x:v>402287</x:v>
      </x:c>
      <x:c r="H774" t="str">
        <x:v>Accenture UK Ltd</x:v>
      </x:c>
      <x:c r="I774" s="22" t="n">
        <x:v>8.5</x:v>
      </x:c>
      <x:c r="J774" t="str">
        <x:v>Worked</x:v>
      </x:c>
      <x:c r="K774" t="str">
        <x:v>Employee 1596; home branch Thurrock; assigned role Operative Skilled | Deployment branch: Thurrock | Actual role: Operative Skilled | Jobs: 402287 | Customers: Accenture UK Ltd | Actual hours: 8.5; source records: 1</x:v>
      </x:c>
      <x:c r="L774" t="str">
        <x:v>Include</x:v>
      </x:c>
      <x:c r="M774"/>
      <x:c r="N774"/>
    </x:row>
    <x:row r="775">
      <x:c r="A775" t="str">
        <x:v>M Barnett|2026-07-06</x:v>
      </x:c>
      <x:c r="B775" s="888" t="n">
        <x:v>46209</x:v>
      </x:c>
      <x:c r="C775" t="str">
        <x:v>M Barnett</x:v>
      </x:c>
      <x:c r="D775" t="str">
        <x:v>Permanent</x:v>
      </x:c>
      <x:c r="E775" t="str">
        <x:v>Thurrock</x:v>
      </x:c>
      <x:c r="F775" t="str">
        <x:v>Operative Skilled</x:v>
      </x:c>
      <x:c r="G775" t="str">
        <x:v>402287</x:v>
      </x:c>
      <x:c r="H775" t="str">
        <x:v>Accenture UK Ltd</x:v>
      </x:c>
      <x:c r="I775" s="22" t="n">
        <x:v>11.5</x:v>
      </x:c>
      <x:c r="J775" t="str">
        <x:v>Worked</x:v>
      </x:c>
      <x:c r="K775" t="str">
        <x:v>Employee 1596; home branch Thurrock; assigned role Operative Skilled | Deployment branch: Thurrock | Actual role: Operative Skilled | Jobs: 402287 | Customers: Accenture UK Ltd | Actual hours: 11.5; source records: 1</x:v>
      </x:c>
      <x:c r="L775" t="str">
        <x:v>Include</x:v>
      </x:c>
      <x:c r="M775"/>
      <x:c r="N775"/>
    </x:row>
    <x:row r="776">
      <x:c r="A776" t="str">
        <x:v>M Barnett|2026-07-07</x:v>
      </x:c>
      <x:c r="B776" s="888" t="n">
        <x:v>46210</x:v>
      </x:c>
      <x:c r="C776" t="str">
        <x:v>M Barnett</x:v>
      </x:c>
      <x:c r="D776" t="str">
        <x:v>Permanent</x:v>
      </x:c>
      <x:c r="E776" t="str">
        <x:v>Thurrock</x:v>
      </x:c>
      <x:c r="F776" t="str">
        <x:v>Operative Skilled</x:v>
      </x:c>
      <x:c r="G776" t="str">
        <x:v>402483</x:v>
      </x:c>
      <x:c r="H776" t="str">
        <x:v>Accenture UK Ltd</x:v>
      </x:c>
      <x:c r="I776" s="22" t="n">
        <x:v>8.5</x:v>
      </x:c>
      <x:c r="J776" t="str">
        <x:v>Worked</x:v>
      </x:c>
      <x:c r="K776" t="str">
        <x:v>Employee 1596; home branch Thurrock; assigned role Operative Skilled | Deployment branch: Thurrock | Actual role: Operative Porter | Jobs: 402483 | Customers: Accenture UK Ltd | Actual hours: 8.5; source records: 1</x:v>
      </x:c>
      <x:c r="L776" t="str">
        <x:v>Include</x:v>
      </x:c>
      <x:c r="M776"/>
      <x:c r="N776"/>
    </x:row>
    <x:row r="777">
      <x:c r="A777" t="str">
        <x:v>M Barnett|2026-07-08</x:v>
      </x:c>
      <x:c r="B777" s="888" t="n">
        <x:v>46211</x:v>
      </x:c>
      <x:c r="C777" t="str">
        <x:v>M Barnett</x:v>
      </x:c>
      <x:c r="D777" t="str">
        <x:v>Permanent</x:v>
      </x:c>
      <x:c r="E777" t="str">
        <x:v>Thurrock</x:v>
      </x:c>
      <x:c r="F777" t="str">
        <x:v>Operative Skilled</x:v>
      </x:c>
      <x:c r="G777" t="str">
        <x:v>402483</x:v>
      </x:c>
      <x:c r="H777" t="str">
        <x:v>Accenture UK Ltd</x:v>
      </x:c>
      <x:c r="I777" s="22" t="n">
        <x:v>8.5</x:v>
      </x:c>
      <x:c r="J777" t="str">
        <x:v>Worked</x:v>
      </x:c>
      <x:c r="K777" t="str">
        <x:v>Employee 1596; home branch Thurrock; assigned role Operative Skilled | Deployment branch: Thurrock | Actual role: Operative Porter | Jobs: 402483 | Customers: Accenture UK Ltd | Actual hours: 8.5; source records: 1</x:v>
      </x:c>
      <x:c r="L777" t="str">
        <x:v>Include</x:v>
      </x:c>
      <x:c r="M777"/>
      <x:c r="N777"/>
    </x:row>
    <x:row r="778">
      <x:c r="A778" t="str">
        <x:v>M Barnett|2026-07-09</x:v>
      </x:c>
      <x:c r="B778" s="888" t="n">
        <x:v>46212</x:v>
      </x:c>
      <x:c r="C778" t="str">
        <x:v>M Barnett</x:v>
      </x:c>
      <x:c r="D778" t="str">
        <x:v>Permanent</x:v>
      </x:c>
      <x:c r="E778" t="str">
        <x:v>Thurrock</x:v>
      </x:c>
      <x:c r="F778" t="str">
        <x:v>Operative Skilled</x:v>
      </x:c>
      <x:c r="G778" t="str">
        <x:v>402483</x:v>
      </x:c>
      <x:c r="H778" t="str">
        <x:v>Accenture UK Ltd</x:v>
      </x:c>
      <x:c r="I778" s="22" t="n">
        <x:v>8.5</x:v>
      </x:c>
      <x:c r="J778" t="str">
        <x:v>Worked</x:v>
      </x:c>
      <x:c r="K778" t="str">
        <x:v>Employee 1596; home branch Thurrock; assigned role Operative Skilled | Deployment branch: Thurrock | Actual role: Operative Porter | Jobs: 402483 | Customers: Accenture UK Ltd | Actual hours: 8.5; source records: 1</x:v>
      </x:c>
      <x:c r="L778" t="str">
        <x:v>Include</x:v>
      </x:c>
      <x:c r="M778"/>
      <x:c r="N778"/>
    </x:row>
    <x:row r="779">
      <x:c r="A779" t="str">
        <x:v>M Barnett|2026-07-10</x:v>
      </x:c>
      <x:c r="B779" s="888" t="n">
        <x:v>46213</x:v>
      </x:c>
      <x:c r="C779" t="str">
        <x:v>M Barnett</x:v>
      </x:c>
      <x:c r="D779" t="str">
        <x:v>Permanent</x:v>
      </x:c>
      <x:c r="E779" t="str">
        <x:v>Thurrock</x:v>
      </x:c>
      <x:c r="F779" t="str">
        <x:v>Operative Skilled</x:v>
      </x:c>
      <x:c r="G779" t="str">
        <x:v>402483</x:v>
      </x:c>
      <x:c r="H779" t="str">
        <x:v>Accenture UK Ltd</x:v>
      </x:c>
      <x:c r="I779" s="22" t="n">
        <x:v>8.5</x:v>
      </x:c>
      <x:c r="J779" t="str">
        <x:v>Worked</x:v>
      </x:c>
      <x:c r="K779" t="str">
        <x:v>Employee 1596; home branch Thurrock; assigned role Operative Skilled | Deployment branch: Thurrock | Actual role: Operative Porter | Jobs: 402483 | Customers: Accenture UK Ltd | Actual hours: 8.5; source records: 1</x:v>
      </x:c>
      <x:c r="L779" t="str">
        <x:v>Include</x:v>
      </x:c>
      <x:c r="M779"/>
      <x:c r="N779"/>
    </x:row>
    <x:row r="780">
      <x:c r="A780" t="str">
        <x:v>M Barnett|2026-07-13</x:v>
      </x:c>
      <x:c r="B780" s="888" t="n">
        <x:v>46216</x:v>
      </x:c>
      <x:c r="C780" t="str">
        <x:v>M Barnett</x:v>
      </x:c>
      <x:c r="D780" t="str">
        <x:v>Permanent</x:v>
      </x:c>
      <x:c r="E780" t="str">
        <x:v>Thurrock</x:v>
      </x:c>
      <x:c r="F780" t="str">
        <x:v>Operative Skilled</x:v>
      </x:c>
      <x:c r="G780" t="str">
        <x:v>402483</x:v>
      </x:c>
      <x:c r="H780" t="str">
        <x:v>Accenture UK Ltd</x:v>
      </x:c>
      <x:c r="I780" s="22" t="n">
        <x:v>8.5</x:v>
      </x:c>
      <x:c r="J780" t="str">
        <x:v>Worked</x:v>
      </x:c>
      <x:c r="K780" t="str">
        <x:v>Employee 1596; home branch Thurrock; assigned role Operative Skilled | Deployment branch: Thurrock | Actual role: Operative Porter | Jobs: 402483 | Customers: Accenture UK Ltd | Actual hours: 8.5; source records: 1</x:v>
      </x:c>
      <x:c r="L780" t="str">
        <x:v>Include</x:v>
      </x:c>
      <x:c r="M780"/>
      <x:c r="N780"/>
    </x:row>
    <x:row r="781">
      <x:c r="A781" t="str">
        <x:v>M Barnett|2026-07-14</x:v>
      </x:c>
      <x:c r="B781" s="888" t="n">
        <x:v>46217</x:v>
      </x:c>
      <x:c r="C781" t="str">
        <x:v>M Barnett</x:v>
      </x:c>
      <x:c r="D781" t="str">
        <x:v>Permanent</x:v>
      </x:c>
      <x:c r="E781" t="str">
        <x:v>Thurrock</x:v>
      </x:c>
      <x:c r="F781" t="str">
        <x:v>Operative Skilled</x:v>
      </x:c>
      <x:c r="G781" t="str">
        <x:v>402483</x:v>
      </x:c>
      <x:c r="H781" t="str">
        <x:v>Accenture UK Ltd</x:v>
      </x:c>
      <x:c r="I781" s="22" t="n">
        <x:v>8.5</x:v>
      </x:c>
      <x:c r="J781" t="str">
        <x:v>Worked</x:v>
      </x:c>
      <x:c r="K781" t="str">
        <x:v>Employee 1596; home branch Thurrock; assigned role Operative Skilled | Deployment branch: Thurrock | Actual role: Operative Porter | Jobs: 402483 | Customers: Accenture UK Ltd | Actual hours: 8.5; source records: 1</x:v>
      </x:c>
      <x:c r="L781" t="str">
        <x:v>Include</x:v>
      </x:c>
      <x:c r="M781"/>
      <x:c r="N781"/>
    </x:row>
    <x:row r="782">
      <x:c r="A782" t="str">
        <x:v>M Barnett|2026-07-15</x:v>
      </x:c>
      <x:c r="B782" s="888" t="n">
        <x:v>46218</x:v>
      </x:c>
      <x:c r="C782" t="str">
        <x:v>M Barnett</x:v>
      </x:c>
      <x:c r="D782" t="str">
        <x:v>Permanent</x:v>
      </x:c>
      <x:c r="E782" t="str">
        <x:v>Thurrock</x:v>
      </x:c>
      <x:c r="F782" t="str">
        <x:v>Operative Skilled</x:v>
      </x:c>
      <x:c r="G782" t="str">
        <x:v>402483</x:v>
      </x:c>
      <x:c r="H782" t="str">
        <x:v>Accenture UK Ltd</x:v>
      </x:c>
      <x:c r="I782" s="22" t="n">
        <x:v>8.5</x:v>
      </x:c>
      <x:c r="J782" t="str">
        <x:v>Worked</x:v>
      </x:c>
      <x:c r="K782" t="str">
        <x:v>Employee 1596; home branch Thurrock; assigned role Operative Skilled | Deployment branch: Thurrock | Actual role: Operative Porter | Jobs: 402483 | Customers: Accenture UK Ltd | Actual hours: 8.5; source records: 1</x:v>
      </x:c>
      <x:c r="L782" t="str">
        <x:v>Include</x:v>
      </x:c>
      <x:c r="M782"/>
      <x:c r="N782"/>
    </x:row>
    <x:row r="783">
      <x:c r="A783" t="str">
        <x:v>M Barnett|2026-07-16</x:v>
      </x:c>
      <x:c r="B783" s="888" t="n">
        <x:v>46219</x:v>
      </x:c>
      <x:c r="C783" t="str">
        <x:v>M Barnett</x:v>
      </x:c>
      <x:c r="D783" t="str">
        <x:v>Permanent</x:v>
      </x:c>
      <x:c r="E783" t="str">
        <x:v>Thurrock</x:v>
      </x:c>
      <x:c r="F783" t="str">
        <x:v>Operative Skilled</x:v>
      </x:c>
      <x:c r="G783" t="str">
        <x:v>402483</x:v>
      </x:c>
      <x:c r="H783" t="str">
        <x:v>Accenture UK Ltd</x:v>
      </x:c>
      <x:c r="I783" s="22" t="n">
        <x:v>8.5</x:v>
      </x:c>
      <x:c r="J783" t="str">
        <x:v>Worked</x:v>
      </x:c>
      <x:c r="K783" t="str">
        <x:v>Employee 1596; home branch Thurrock; assigned role Operative Skilled | Deployment branch: Thurrock | Actual role: Operative Porter | Jobs: 402483 | Customers: Accenture UK Ltd | Actual hours: 8.5; source records: 1</x:v>
      </x:c>
      <x:c r="L783" t="str">
        <x:v>Include</x:v>
      </x:c>
      <x:c r="M783"/>
      <x:c r="N783"/>
    </x:row>
    <x:row r="784">
      <x:c r="A784" t="str">
        <x:v>M Haywood|2026-07-06</x:v>
      </x:c>
      <x:c r="B784" s="888" t="n">
        <x:v>46209</x:v>
      </x:c>
      <x:c r="C784" t="str">
        <x:v>M Haywood</x:v>
      </x:c>
      <x:c r="D784" t="str">
        <x:v>Permanent</x:v>
      </x:c>
      <x:c r="E784" t="str">
        <x:v>Thurrock</x:v>
      </x:c>
      <x:c r="F784" t="str">
        <x:v>Operative Porter</x:v>
      </x:c>
      <x:c r="G784" t="str">
        <x:v>403287</x:v>
      </x:c>
      <x:c r="H784" t="str">
        <x:v>University of Hertfordshire</x:v>
      </x:c>
      <x:c r="I784" s="22" t="n">
        <x:v>8</x:v>
      </x:c>
      <x:c r="J784" t="str">
        <x:v>Worked</x:v>
      </x:c>
      <x:c r="K784" t="str">
        <x:v>Employee 103042; home branch Thurrock; assigned role Operative Porter | Deployment branch: Thurrock | Actual role: Operative Porter | Jobs: 403287 | Customers: University of Hertfordshire | Actual hours: 8.0; source records: 1</x:v>
      </x:c>
      <x:c r="L784" t="str">
        <x:v>Include</x:v>
      </x:c>
      <x:c r="M784"/>
      <x:c r="N784"/>
    </x:row>
    <x:row r="785">
      <x:c r="A785" t="str">
        <x:v>M Haywood|2026-07-07</x:v>
      </x:c>
      <x:c r="B785" s="888" t="n">
        <x:v>46210</x:v>
      </x:c>
      <x:c r="C785" t="str">
        <x:v>M Haywood</x:v>
      </x:c>
      <x:c r="D785" t="str">
        <x:v>Permanent</x:v>
      </x:c>
      <x:c r="E785" t="str">
        <x:v>Thurrock</x:v>
      </x:c>
      <x:c r="F785" t="str">
        <x:v>Operative Porter</x:v>
      </x:c>
      <x:c r="G785" t="str">
        <x:v>403087</x:v>
      </x:c>
      <x:c r="H785" t="str">
        <x:v>Heywood/Ms Theresa</x:v>
      </x:c>
      <x:c r="I785" s="22" t="n">
        <x:v>8</x:v>
      </x:c>
      <x:c r="J785" t="str">
        <x:v>Worked</x:v>
      </x:c>
      <x:c r="K785" t="str">
        <x:v>Employee 103042; home branch Thurrock; assigned role Operative Porter | Deployment branch: Thurrock | Actual role: Operative Porter | Jobs: 403087 | Customers: Heywood/Ms Theresa | Actual hours: 8.0; source records: 1</x:v>
      </x:c>
      <x:c r="L785" t="str">
        <x:v>Include</x:v>
      </x:c>
      <x:c r="M785"/>
      <x:c r="N785"/>
    </x:row>
    <x:row r="786">
      <x:c r="A786" t="str">
        <x:v>M Haywood|2026-07-08</x:v>
      </x:c>
      <x:c r="B786" s="888" t="n">
        <x:v>46211</x:v>
      </x:c>
      <x:c r="C786" t="str">
        <x:v>M Haywood</x:v>
      </x:c>
      <x:c r="D786" t="str">
        <x:v>Permanent</x:v>
      </x:c>
      <x:c r="E786" t="str">
        <x:v>Thurrock</x:v>
      </x:c>
      <x:c r="F786" t="str">
        <x:v>Operative Porter</x:v>
      </x:c>
      <x:c r="G786" t="str">
        <x:v>398126</x:v>
      </x:c>
      <x:c r="H786" t="str">
        <x:v>Saunders/Tracey</x:v>
      </x:c>
      <x:c r="I786" s="22" t="n">
        <x:v>9.5</x:v>
      </x:c>
      <x:c r="J786" t="str">
        <x:v>Worked</x:v>
      </x:c>
      <x:c r="K786" t="str">
        <x:v>Employee 103042; home branch Thurrock; assigned role Operative Porter | Deployment branch: Thurrock | Actual role: Operative Porter | Jobs: 398126 | Customers: Saunders/Tracey | Actual hours: 9.5; source records: 1</x:v>
      </x:c>
      <x:c r="L786" t="str">
        <x:v>Include</x:v>
      </x:c>
      <x:c r="M786"/>
      <x:c r="N786"/>
    </x:row>
    <x:row r="787">
      <x:c r="A787" t="str">
        <x:v>M Haywood|2026-07-13</x:v>
      </x:c>
      <x:c r="B787" s="888" t="n">
        <x:v>46216</x:v>
      </x:c>
      <x:c r="C787" t="str">
        <x:v>M Haywood</x:v>
      </x:c>
      <x:c r="D787" t="str">
        <x:v>Permanent</x:v>
      </x:c>
      <x:c r="E787" t="str">
        <x:v>Thurrock</x:v>
      </x:c>
      <x:c r="F787" t="str">
        <x:v>Operative Porter</x:v>
      </x:c>
      <x:c r="G787" t="str">
        <x:v>401992</x:v>
      </x:c>
      <x:c r="H787" t="str">
        <x:v>The Bible Society</x:v>
      </x:c>
      <x:c r="I787" s="22" t="n">
        <x:v>12</x:v>
      </x:c>
      <x:c r="J787" t="str">
        <x:v>Worked</x:v>
      </x:c>
      <x:c r="K787" t="str">
        <x:v>Employee 103042; home branch Thurrock; assigned role Operative Porter | Deployment branch: Thurrock | Actual role: Operative Porter | Jobs: 401992 | Customers: The Bible Society | Actual hours: 12.0; source records: 1</x:v>
      </x:c>
      <x:c r="L787" t="str">
        <x:v>Include</x:v>
      </x:c>
      <x:c r="M787"/>
      <x:c r="N787"/>
    </x:row>
    <x:row r="788">
      <x:c r="A788" t="str">
        <x:v>M Haywood|2026-07-14</x:v>
      </x:c>
      <x:c r="B788" s="888" t="n">
        <x:v>46217</x:v>
      </x:c>
      <x:c r="C788" t="str">
        <x:v>M Haywood</x:v>
      </x:c>
      <x:c r="D788" t="str">
        <x:v>Permanent</x:v>
      </x:c>
      <x:c r="E788" t="str">
        <x:v>Thurrock</x:v>
      </x:c>
      <x:c r="F788" t="str">
        <x:v>Operative Porter</x:v>
      </x:c>
      <x:c r="G788" t="str">
        <x:v>400580</x:v>
      </x:c>
      <x:c r="H788" t="str">
        <x:v>ALPHATECH (UNI CAMBS)</x:v>
      </x:c>
      <x:c r="I788" s="22" t="n">
        <x:v>8</x:v>
      </x:c>
      <x:c r="J788" t="str">
        <x:v>Worked</x:v>
      </x:c>
      <x:c r="K788" t="str">
        <x:v>Employee 103042; home branch Thurrock; assigned role Operative Porter | Deployment branch: Cambridge | Actual role: Operative Porter | Jobs: 400580 | Customers: ALPHATECH (UNI CAMBS) | Actual hours: 8.0; source records: 1</x:v>
      </x:c>
      <x:c r="L788" t="str">
        <x:v>Include</x:v>
      </x:c>
      <x:c r="M788"/>
      <x:c r="N788"/>
    </x:row>
    <x:row r="789">
      <x:c r="A789" t="str">
        <x:v>M Haywood|2026-07-15</x:v>
      </x:c>
      <x:c r="B789" s="888" t="n">
        <x:v>46218</x:v>
      </x:c>
      <x:c r="C789" t="str">
        <x:v>M Haywood</x:v>
      </x:c>
      <x:c r="D789" t="str">
        <x:v>Permanent</x:v>
      </x:c>
      <x:c r="E789" t="str">
        <x:v>Thurrock</x:v>
      </x:c>
      <x:c r="F789" t="str">
        <x:v>Operative Porter</x:v>
      </x:c>
      <x:c r="G789" t="str">
        <x:v>403397</x:v>
      </x:c>
      <x:c r="H789" t="str">
        <x:v>University of Hertfordshire</x:v>
      </x:c>
      <x:c r="I789" s="22" t="n">
        <x:v>5</x:v>
      </x:c>
      <x:c r="J789" t="str">
        <x:v>Worked</x:v>
      </x:c>
      <x:c r="K789" t="str">
        <x:v>Employee 103042; home branch Thurrock; assigned role Operative Porter | Deployment branch: Thurrock | Actual role: Operative Porter | Jobs: 403397 | Customers: University of Hertfordshire | Actual hours: 5.0; source records: 1</x:v>
      </x:c>
      <x:c r="L789" t="str">
        <x:v>Include</x:v>
      </x:c>
      <x:c r="M789"/>
      <x:c r="N789"/>
    </x:row>
    <x:row r="790">
      <x:c r="A790" t="str">
        <x:v>M Lewis|2026-07-15</x:v>
      </x:c>
      <x:c r="B790" s="888" t="n">
        <x:v>46218</x:v>
      </x:c>
      <x:c r="C790" t="str">
        <x:v>M Lewis</x:v>
      </x:c>
      <x:c r="D790" t="str">
        <x:v>Permanent</x:v>
      </x:c>
      <x:c r="E790" t="str">
        <x:v>Thurrock</x:v>
      </x:c>
      <x:c r="F790" t="str">
        <x:v>Operative Porter</x:v>
      </x:c>
      <x:c r="G790" t="str">
        <x:v>403420</x:v>
      </x:c>
      <x:c r="H790" t="str">
        <x:v>Clayton Dubilier &amp; Rice</x:v>
      </x:c>
      <x:c r="I790" s="22" t="n">
        <x:v>8.5</x:v>
      </x:c>
      <x:c r="J790" t="str">
        <x:v>Worked</x:v>
      </x:c>
      <x:c r="K790" t="str">
        <x:v>Employee 1973; home branch Thurrock; assigned role Operative Porter | Deployment branch: Thurrock | Actual role: Operative Skilled | Jobs: 403420 | Customers: Clayton Dubilier &amp; Rice | Actual hours: 8.5; source records: 1</x:v>
      </x:c>
      <x:c r="L790" t="str">
        <x:v>Include</x:v>
      </x:c>
      <x:c r="M790"/>
      <x:c r="N790"/>
    </x:row>
    <x:row r="791">
      <x:c r="A791" t="str">
        <x:v>M Mynott (B)|2026-07-01</x:v>
      </x:c>
      <x:c r="B791" s="888" t="n">
        <x:v>46204</x:v>
      </x:c>
      <x:c r="C791" t="str">
        <x:v>M Mynott (B)</x:v>
      </x:c>
      <x:c r="D791" t="str">
        <x:v>Permanent</x:v>
      </x:c>
      <x:c r="E791" t="str">
        <x:v>Thurrock</x:v>
      </x:c>
      <x:c r="F791" t="str">
        <x:v>Operative Skilled</x:v>
      </x:c>
      <x:c r="G791" t="str">
        <x:v>402812</x:v>
      </x:c>
      <x:c r="H791" t="str">
        <x:v>Protech Network Solutions</x:v>
      </x:c>
      <x:c r="I791" s="22" t="n">
        <x:v>8.5</x:v>
      </x:c>
      <x:c r="J791" t="str">
        <x:v>Worked</x:v>
      </x:c>
      <x:c r="K791" t="str">
        <x:v>Employee 1681; home branch Thurrock; assigned role Operative Skilled | Deployment branch: Thurrock | Actual role: Operative Driver | Jobs: 402812 | Customers: Protech Network Solutions | Actual hours: 8.5; source records: 1</x:v>
      </x:c>
      <x:c r="L791" t="str">
        <x:v>Include</x:v>
      </x:c>
      <x:c r="M791"/>
      <x:c r="N791"/>
    </x:row>
    <x:row r="792">
      <x:c r="A792" t="str">
        <x:v>M Mynott (B)|2026-07-02</x:v>
      </x:c>
      <x:c r="B792" s="888" t="n">
        <x:v>46205</x:v>
      </x:c>
      <x:c r="C792" t="str">
        <x:v>M Mynott (B)</x:v>
      </x:c>
      <x:c r="D792" t="str">
        <x:v>Permanent</x:v>
      </x:c>
      <x:c r="E792" t="str">
        <x:v>Thurrock</x:v>
      </x:c>
      <x:c r="F792" t="str">
        <x:v>Operative Skilled</x:v>
      </x:c>
      <x:c r="G792" t="str">
        <x:v>403131</x:v>
      </x:c>
      <x:c r="H792" t="str">
        <x:v>Protech Network Solutions</x:v>
      </x:c>
      <x:c r="I792" s="22" t="n">
        <x:v>12.5</x:v>
      </x:c>
      <x:c r="J792" t="str">
        <x:v>Worked</x:v>
      </x:c>
      <x:c r="K792" t="str">
        <x:v>Employee 1681; home branch Thurrock; assigned role Operative Skilled | Deployment branch: Thurrock | Actual role: Operative Driver | Jobs: 403131 | Customers: Protech Network Solutions | Actual hours: 12.5; source records: 1</x:v>
      </x:c>
      <x:c r="L792" t="str">
        <x:v>Include</x:v>
      </x:c>
      <x:c r="M792"/>
      <x:c r="N792"/>
    </x:row>
    <x:row r="793">
      <x:c r="A793" t="str">
        <x:v>M Mynott (B)|2026-07-03</x:v>
      </x:c>
      <x:c r="B793" s="888" t="n">
        <x:v>46206</x:v>
      </x:c>
      <x:c r="C793" t="str">
        <x:v>M Mynott (B)</x:v>
      </x:c>
      <x:c r="D793" t="str">
        <x:v>Permanent</x:v>
      </x:c>
      <x:c r="E793" t="str">
        <x:v>Thurrock</x:v>
      </x:c>
      <x:c r="F793" t="str">
        <x:v>Operative Skilled</x:v>
      </x:c>
      <x:c r="G793" t="str">
        <x:v>403070</x:v>
      </x:c>
      <x:c r="H793" t="str">
        <x:v>Edmonds/Mr Simon</x:v>
      </x:c>
      <x:c r="I793" s="22" t="n">
        <x:v>6.5</x:v>
      </x:c>
      <x:c r="J793" t="str">
        <x:v>Worked</x:v>
      </x:c>
      <x:c r="K793" t="str">
        <x:v>Employee 1681; home branch Thurrock; assigned role Operative Skilled | Deployment branch: Thurrock | Actual role: Operative Skilled | Jobs: 403070 | Customers: Edmonds/Mr Simon | Actual hours: 6.5; source records: 1</x:v>
      </x:c>
      <x:c r="L793" t="str">
        <x:v>Include</x:v>
      </x:c>
      <x:c r="M793"/>
      <x:c r="N793"/>
    </x:row>
    <x:row r="794">
      <x:c r="A794" t="str">
        <x:v>M Mynott (B)|2026-07-06</x:v>
      </x:c>
      <x:c r="B794" s="888" t="n">
        <x:v>46209</x:v>
      </x:c>
      <x:c r="C794" t="str">
        <x:v>M Mynott (B)</x:v>
      </x:c>
      <x:c r="D794" t="str">
        <x:v>Permanent</x:v>
      </x:c>
      <x:c r="E794" t="str">
        <x:v>Thurrock</x:v>
      </x:c>
      <x:c r="F794" t="str">
        <x:v>Operative Skilled</x:v>
      </x:c>
      <x:c r="G794" t="str">
        <x:v>396800</x:v>
      </x:c>
      <x:c r="H794" t="str">
        <x:v>Lazri/Mrs Elsa</x:v>
      </x:c>
      <x:c r="I794" s="22" t="n">
        <x:v>8</x:v>
      </x:c>
      <x:c r="J794" t="str">
        <x:v>Worked</x:v>
      </x:c>
      <x:c r="K794" t="str">
        <x:v>Employee 1681; home branch Thurrock; assigned role Operative Skilled | Deployment branch: Thurrock | Actual role: Operative Skilled | Jobs: 396800 | Customers: Lazri/Mrs Elsa | Actual hours: 8.0; source records: 1</x:v>
      </x:c>
      <x:c r="L794" t="str">
        <x:v>Include</x:v>
      </x:c>
      <x:c r="M794"/>
      <x:c r="N794"/>
    </x:row>
    <x:row r="795">
      <x:c r="A795" t="str">
        <x:v>M Mynott (B)|2026-07-07</x:v>
      </x:c>
      <x:c r="B795" s="888" t="n">
        <x:v>46210</x:v>
      </x:c>
      <x:c r="C795" t="str">
        <x:v>M Mynott (B)</x:v>
      </x:c>
      <x:c r="D795" t="str">
        <x:v>Permanent</x:v>
      </x:c>
      <x:c r="E795" t="str">
        <x:v>Thurrock</x:v>
      </x:c>
      <x:c r="F795" t="str">
        <x:v>Operative Skilled</x:v>
      </x:c>
      <x:c r="G795" t="str">
        <x:v>403205</x:v>
      </x:c>
      <x:c r="H795" t="str">
        <x:v>Protech Network Solutions</x:v>
      </x:c>
      <x:c r="I795" s="22" t="n">
        <x:v>13</x:v>
      </x:c>
      <x:c r="J795" t="str">
        <x:v>Worked</x:v>
      </x:c>
      <x:c r="K795" t="str">
        <x:v>Employee 1681; home branch Thurrock; assigned role Operative Skilled | Deployment branch: Thurrock | Actual role: Operative Driver | Jobs: 403205 | Customers: Protech Network Solutions | Actual hours: 13.0; source records: 1</x:v>
      </x:c>
      <x:c r="L795" t="str">
        <x:v>Include</x:v>
      </x:c>
      <x:c r="M795"/>
      <x:c r="N795"/>
    </x:row>
    <x:row r="796">
      <x:c r="A796" t="str">
        <x:v>M Mynott (B)|2026-07-08</x:v>
      </x:c>
      <x:c r="B796" s="888" t="n">
        <x:v>46211</x:v>
      </x:c>
      <x:c r="C796" t="str">
        <x:v>M Mynott (B)</x:v>
      </x:c>
      <x:c r="D796" t="str">
        <x:v>Permanent</x:v>
      </x:c>
      <x:c r="E796" t="str">
        <x:v>Thurrock</x:v>
      </x:c>
      <x:c r="F796" t="str">
        <x:v>Operative Skilled</x:v>
      </x:c>
      <x:c r="G796" t="str">
        <x:v>402876</x:v>
      </x:c>
      <x:c r="H796" t="str">
        <x:v>Bishops</x:v>
      </x:c>
      <x:c r="I796" s="22" t="n">
        <x:v>7.5</x:v>
      </x:c>
      <x:c r="J796" t="str">
        <x:v>Worked</x:v>
      </x:c>
      <x:c r="K796" t="str">
        <x:v>Employee 1681; home branch Thurrock; assigned role Operative Skilled | Deployment branch: Thurrock | Actual role: Operative Skilled | Jobs: 402876 | Customers: Bishops | Actual hours: 7.5; source records: 1</x:v>
      </x:c>
      <x:c r="L796" t="str">
        <x:v>Include</x:v>
      </x:c>
      <x:c r="M796"/>
      <x:c r="N796"/>
    </x:row>
    <x:row r="797">
      <x:c r="A797" t="str">
        <x:v>M Mynott (B)|2026-07-09</x:v>
      </x:c>
      <x:c r="B797" s="888" t="n">
        <x:v>46212</x:v>
      </x:c>
      <x:c r="C797" t="str">
        <x:v>M Mynott (B)</x:v>
      </x:c>
      <x:c r="D797" t="str">
        <x:v>Permanent</x:v>
      </x:c>
      <x:c r="E797" t="str">
        <x:v>Thurrock</x:v>
      </x:c>
      <x:c r="F797" t="str">
        <x:v>Operative Skilled</x:v>
      </x:c>
      <x:c r="G797" t="str">
        <x:v>400285</x:v>
      </x:c>
      <x:c r="H797" t="str">
        <x:v>Apple Europe Limited</x:v>
      </x:c>
      <x:c r="I797" s="22" t="n">
        <x:v>10.5</x:v>
      </x:c>
      <x:c r="J797" t="str">
        <x:v>Worked</x:v>
      </x:c>
      <x:c r="K797" t="str">
        <x:v>Employee 1681; home branch Thurrock; assigned role Operative Skilled | Deployment branch: Thurrock | Actual role: Operative Porter | Jobs: 400285 | Customers: Apple Europe Limited | Actual hours: 10.5; source records: 1</x:v>
      </x:c>
      <x:c r="L797" t="str">
        <x:v>Include</x:v>
      </x:c>
      <x:c r="M797"/>
      <x:c r="N797"/>
    </x:row>
    <x:row r="798">
      <x:c r="A798" t="str">
        <x:v>M Mynott (B)|2026-07-10</x:v>
      </x:c>
      <x:c r="B798" s="888" t="n">
        <x:v>46213</x:v>
      </x:c>
      <x:c r="C798" t="str">
        <x:v>M Mynott (B)</x:v>
      </x:c>
      <x:c r="D798" t="str">
        <x:v>Permanent</x:v>
      </x:c>
      <x:c r="E798" t="str">
        <x:v>Thurrock</x:v>
      </x:c>
      <x:c r="F798" t="str">
        <x:v>Operative Skilled</x:v>
      </x:c>
      <x:c r="G798" t="str">
        <x:v>402990</x:v>
      </x:c>
      <x:c r="H798" t="str">
        <x:v>Adecco Group</x:v>
      </x:c>
      <x:c r="I798" s="22" t="n">
        <x:v>7</x:v>
      </x:c>
      <x:c r="J798" t="str">
        <x:v>Worked</x:v>
      </x:c>
      <x:c r="K798" t="str">
        <x:v>Employee 1681; home branch Thurrock; assigned role Operative Skilled | Deployment branch: Thurrock | Actual role: Operative Skilled | Jobs: 402990 | Customers: Adecco Group | Actual hours: 7.0; source records: 1</x:v>
      </x:c>
      <x:c r="L798" t="str">
        <x:v>Include</x:v>
      </x:c>
      <x:c r="M798"/>
      <x:c r="N798"/>
    </x:row>
    <x:row r="799">
      <x:c r="A799" t="str">
        <x:v>M Mynott (B)|2026-07-13</x:v>
      </x:c>
      <x:c r="B799" s="888" t="n">
        <x:v>46216</x:v>
      </x:c>
      <x:c r="C799" t="str">
        <x:v>M Mynott (B)</x:v>
      </x:c>
      <x:c r="D799" t="str">
        <x:v>Permanent</x:v>
      </x:c>
      <x:c r="E799" t="str">
        <x:v>Thurrock</x:v>
      </x:c>
      <x:c r="F799" t="str">
        <x:v>Operative Skilled</x:v>
      </x:c>
      <x:c r="G799" t="str">
        <x:v>403343</x:v>
      </x:c>
      <x:c r="H799" t="str">
        <x:v>Protech Network Solutions</x:v>
      </x:c>
      <x:c r="I799" s="22" t="n">
        <x:v>8.5</x:v>
      </x:c>
      <x:c r="J799" t="str">
        <x:v>Worked</x:v>
      </x:c>
      <x:c r="K799" t="str">
        <x:v>Employee 1681; home branch Thurrock; assigned role Operative Skilled | Deployment branch: Thurrock | Actual role: Operative Driver | Jobs: 403343 | Customers: Protech Network Solutions | Actual hours: 8.5; source records: 1</x:v>
      </x:c>
      <x:c r="L799" t="str">
        <x:v>Include</x:v>
      </x:c>
      <x:c r="M799"/>
      <x:c r="N799"/>
    </x:row>
    <x:row r="800">
      <x:c r="A800" t="str">
        <x:v>M Mynott (B)|2026-07-14</x:v>
      </x:c>
      <x:c r="B800" s="888" t="n">
        <x:v>46217</x:v>
      </x:c>
      <x:c r="C800" t="str">
        <x:v>M Mynott (B)</x:v>
      </x:c>
      <x:c r="D800" t="str">
        <x:v>Permanent</x:v>
      </x:c>
      <x:c r="E800" t="str">
        <x:v>Thurrock</x:v>
      </x:c>
      <x:c r="F800" t="str">
        <x:v>Operative Skilled</x:v>
      </x:c>
      <x:c r="G800" t="str">
        <x:v>398446</x:v>
      </x:c>
      <x:c r="H800" t="str">
        <x:v>Royal Entomological society</x:v>
      </x:c>
      <x:c r="I800" s="22" t="n">
        <x:v>8</x:v>
      </x:c>
      <x:c r="J800" t="str">
        <x:v>Worked</x:v>
      </x:c>
      <x:c r="K800" t="str">
        <x:v>Employee 1681; home branch Thurrock; assigned role Operative Skilled | Deployment branch: Thurrock | Actual role: Operative Porter | Jobs: 398446 | Customers: Royal Entomological society | Actual hours: 8.0; source records: 1</x:v>
      </x:c>
      <x:c r="L800" t="str">
        <x:v>Include</x:v>
      </x:c>
      <x:c r="M800"/>
      <x:c r="N800"/>
    </x:row>
    <x:row r="801">
      <x:c r="A801" t="str">
        <x:v>M Mynott (B)|2026-07-15</x:v>
      </x:c>
      <x:c r="B801" s="888" t="n">
        <x:v>46218</x:v>
      </x:c>
      <x:c r="C801" t="str">
        <x:v>M Mynott (B)</x:v>
      </x:c>
      <x:c r="D801" t="str">
        <x:v>Permanent</x:v>
      </x:c>
      <x:c r="E801" t="str">
        <x:v>Thurrock</x:v>
      </x:c>
      <x:c r="F801" t="str">
        <x:v>Operative Skilled</x:v>
      </x:c>
      <x:c r="G801" t="str">
        <x:v>403445</x:v>
      </x:c>
      <x:c r="H801" t="str">
        <x:v>Protech Network Solutions</x:v>
      </x:c>
      <x:c r="I801" s="22" t="n">
        <x:v>7.5</x:v>
      </x:c>
      <x:c r="J801" t="str">
        <x:v>Worked</x:v>
      </x:c>
      <x:c r="K801" t="str">
        <x:v>Employee 1681; home branch Thurrock; assigned role Operative Skilled | Deployment branch: Thurrock | Actual role: Operative Driver | Jobs: 403445 | Customers: Protech Network Solutions | Actual hours: 7.5; source records: 1</x:v>
      </x:c>
      <x:c r="L801" t="str">
        <x:v>Include</x:v>
      </x:c>
      <x:c r="M801"/>
      <x:c r="N801"/>
    </x:row>
    <x:row r="802">
      <x:c r="A802" t="str">
        <x:v>M Mynott (B)|2026-07-16</x:v>
      </x:c>
      <x:c r="B802" s="888" t="n">
        <x:v>46219</x:v>
      </x:c>
      <x:c r="C802" t="str">
        <x:v>M Mynott (B)</x:v>
      </x:c>
      <x:c r="D802" t="str">
        <x:v>Permanent</x:v>
      </x:c>
      <x:c r="E802" t="str">
        <x:v>Thurrock</x:v>
      </x:c>
      <x:c r="F802" t="str">
        <x:v>Operative Skilled</x:v>
      </x:c>
      <x:c r="G802" t="str">
        <x:v>398446</x:v>
      </x:c>
      <x:c r="H802" t="str">
        <x:v>Royal Entomological society</x:v>
      </x:c>
      <x:c r="I802" s="22" t="n">
        <x:v>11</x:v>
      </x:c>
      <x:c r="J802" t="str">
        <x:v>Worked</x:v>
      </x:c>
      <x:c r="K802" t="str">
        <x:v>Employee 1681; home branch Thurrock; assigned role Operative Skilled | Deployment branch: Thurrock | Actual role: Operative Porter | Jobs: 398446 | Customers: Royal Entomological society | Actual hours: 11.0; source records: 1</x:v>
      </x:c>
      <x:c r="L802" t="str">
        <x:v>Include</x:v>
      </x:c>
      <x:c r="M802"/>
      <x:c r="N802"/>
    </x:row>
    <x:row r="803">
      <x:c r="A803" t="str">
        <x:v>M Palmer (B)|2026-07-01</x:v>
      </x:c>
      <x:c r="B803" s="888" t="n">
        <x:v>46204</x:v>
      </x:c>
      <x:c r="C803" t="str">
        <x:v>M Palmer (B)</x:v>
      </x:c>
      <x:c r="D803" t="str">
        <x:v>Permanent</x:v>
      </x:c>
      <x:c r="E803" t="str">
        <x:v>Thurrock</x:v>
      </x:c>
      <x:c r="F803" t="str">
        <x:v>Operative Skilled</x:v>
      </x:c>
      <x:c r="G803" t="str">
        <x:v>402483</x:v>
      </x:c>
      <x:c r="H803" t="str">
        <x:v>Accenture UK Ltd</x:v>
      </x:c>
      <x:c r="I803" s="22" t="n">
        <x:v>10.5</x:v>
      </x:c>
      <x:c r="J803" t="str">
        <x:v>Worked</x:v>
      </x:c>
      <x:c r="K803" t="str">
        <x:v>Employee 2242; home branch Thurrock; assigned role Operative Skilled | Deployment branch: Thurrock | Actual role: Operative Skilled | Jobs: 402483 | Customers: Accenture UK Ltd | Actual hours: 10.5; source records: 1</x:v>
      </x:c>
      <x:c r="L803" t="str">
        <x:v>Include</x:v>
      </x:c>
      <x:c r="M803"/>
      <x:c r="N803"/>
    </x:row>
    <x:row r="804">
      <x:c r="A804" t="str">
        <x:v>M Palmer (B)|2026-07-02</x:v>
      </x:c>
      <x:c r="B804" s="888" t="n">
        <x:v>46205</x:v>
      </x:c>
      <x:c r="C804" t="str">
        <x:v>M Palmer (B)</x:v>
      </x:c>
      <x:c r="D804" t="str">
        <x:v>Permanent</x:v>
      </x:c>
      <x:c r="E804" t="str">
        <x:v>Thurrock</x:v>
      </x:c>
      <x:c r="F804" t="str">
        <x:v>Operative Skilled</x:v>
      </x:c>
      <x:c r="G804" t="str">
        <x:v>402483</x:v>
      </x:c>
      <x:c r="H804" t="str">
        <x:v>Accenture UK Ltd</x:v>
      </x:c>
      <x:c r="I804" s="22" t="n">
        <x:v>10.5</x:v>
      </x:c>
      <x:c r="J804" t="str">
        <x:v>Worked</x:v>
      </x:c>
      <x:c r="K804" t="str">
        <x:v>Employee 2242; home branch Thurrock; assigned role Operative Skilled | Deployment branch: Thurrock | Actual role: Operative Skilled | Jobs: 402483 | Customers: Accenture UK Ltd | Actual hours: 10.5; source records: 1</x:v>
      </x:c>
      <x:c r="L804" t="str">
        <x:v>Include</x:v>
      </x:c>
      <x:c r="M804"/>
      <x:c r="N804"/>
    </x:row>
    <x:row r="805">
      <x:c r="A805" t="str">
        <x:v>M Palmer (B)|2026-07-03</x:v>
      </x:c>
      <x:c r="B805" s="888" t="n">
        <x:v>46206</x:v>
      </x:c>
      <x:c r="C805" t="str">
        <x:v>M Palmer (B)</x:v>
      </x:c>
      <x:c r="D805" t="str">
        <x:v>Permanent</x:v>
      </x:c>
      <x:c r="E805" t="str">
        <x:v>Thurrock</x:v>
      </x:c>
      <x:c r="F805" t="str">
        <x:v>Operative Skilled</x:v>
      </x:c>
      <x:c r="G805" t="str">
        <x:v>402483</x:v>
      </x:c>
      <x:c r="H805" t="str">
        <x:v>Accenture UK Ltd</x:v>
      </x:c>
      <x:c r="I805" s="22" t="n">
        <x:v>10.5</x:v>
      </x:c>
      <x:c r="J805" t="str">
        <x:v>Worked</x:v>
      </x:c>
      <x:c r="K805" t="str">
        <x:v>Employee 2242; home branch Thurrock; assigned role Operative Skilled | Deployment branch: Thurrock | Actual role: Operative Skilled | Jobs: 402483 | Customers: Accenture UK Ltd | Actual hours: 10.5; source records: 1</x:v>
      </x:c>
      <x:c r="L805" t="str">
        <x:v>Include</x:v>
      </x:c>
      <x:c r="M805"/>
      <x:c r="N805"/>
    </x:row>
    <x:row r="806">
      <x:c r="A806" t="str">
        <x:v>M Palmer (B)|2026-07-04</x:v>
      </x:c>
      <x:c r="B806" s="888" t="n">
        <x:v>46207</x:v>
      </x:c>
      <x:c r="C806" t="str">
        <x:v>M Palmer (B)</x:v>
      </x:c>
      <x:c r="D806" t="str">
        <x:v>Permanent</x:v>
      </x:c>
      <x:c r="E806" t="str">
        <x:v>Thurrock</x:v>
      </x:c>
      <x:c r="F806" t="str">
        <x:v>Operative Skilled</x:v>
      </x:c>
      <x:c r="G806" t="str">
        <x:v>402483</x:v>
      </x:c>
      <x:c r="H806" t="str">
        <x:v>Accenture UK Ltd</x:v>
      </x:c>
      <x:c r="I806" s="22" t="n">
        <x:v>6.5</x:v>
      </x:c>
      <x:c r="J806" t="str">
        <x:v>Worked</x:v>
      </x:c>
      <x:c r="K806" t="str">
        <x:v>Employee 2242; home branch Thurrock; assigned role Operative Skilled | Deployment branch: Thurrock | Actual role: Operative Skilled | Jobs: 402483 | Customers: Accenture UK Ltd | Actual hours: 6.5; source records: 1</x:v>
      </x:c>
      <x:c r="L806" t="str">
        <x:v>Include</x:v>
      </x:c>
      <x:c r="M806"/>
      <x:c r="N806"/>
    </x:row>
    <x:row r="807">
      <x:c r="A807" t="str">
        <x:v>M Palmer (B)|2026-07-06</x:v>
      </x:c>
      <x:c r="B807" s="888" t="n">
        <x:v>46209</x:v>
      </x:c>
      <x:c r="C807" t="str">
        <x:v>M Palmer (B)</x:v>
      </x:c>
      <x:c r="D807" t="str">
        <x:v>Permanent</x:v>
      </x:c>
      <x:c r="E807" t="str">
        <x:v>Thurrock</x:v>
      </x:c>
      <x:c r="F807" t="str">
        <x:v>Operative Skilled</x:v>
      </x:c>
      <x:c r="G807" t="str">
        <x:v>402483</x:v>
      </x:c>
      <x:c r="H807" t="str">
        <x:v>Accenture UK Ltd</x:v>
      </x:c>
      <x:c r="I807" s="22" t="n">
        <x:v>10.5</x:v>
      </x:c>
      <x:c r="J807" t="str">
        <x:v>Worked</x:v>
      </x:c>
      <x:c r="K807" t="str">
        <x:v>Employee 2242; home branch Thurrock; assigned role Operative Skilled | Deployment branch: Thurrock | Actual role: Operative Skilled | Jobs: 402483 | Customers: Accenture UK Ltd | Actual hours: 10.5; source records: 1</x:v>
      </x:c>
      <x:c r="L807" t="str">
        <x:v>Include</x:v>
      </x:c>
      <x:c r="M807"/>
      <x:c r="N807"/>
    </x:row>
    <x:row r="808">
      <x:c r="A808" t="str">
        <x:v>M Palmer (B)|2026-07-07</x:v>
      </x:c>
      <x:c r="B808" s="888" t="n">
        <x:v>46210</x:v>
      </x:c>
      <x:c r="C808" t="str">
        <x:v>M Palmer (B)</x:v>
      </x:c>
      <x:c r="D808" t="str">
        <x:v>Permanent</x:v>
      </x:c>
      <x:c r="E808" t="str">
        <x:v>Thurrock</x:v>
      </x:c>
      <x:c r="F808" t="str">
        <x:v>Operative Skilled</x:v>
      </x:c>
      <x:c r="G808" t="str">
        <x:v>402483</x:v>
      </x:c>
      <x:c r="H808" t="str">
        <x:v>Accenture UK Ltd</x:v>
      </x:c>
      <x:c r="I808" s="22" t="n">
        <x:v>10.5</x:v>
      </x:c>
      <x:c r="J808" t="str">
        <x:v>Worked</x:v>
      </x:c>
      <x:c r="K808" t="str">
        <x:v>Employee 2242; home branch Thurrock; assigned role Operative Skilled | Deployment branch: Thurrock | Actual role: Operative Skilled | Jobs: 402483 | Customers: Accenture UK Ltd | Actual hours: 10.5; source records: 1</x:v>
      </x:c>
      <x:c r="L808" t="str">
        <x:v>Include</x:v>
      </x:c>
      <x:c r="M808"/>
      <x:c r="N808"/>
    </x:row>
    <x:row r="809">
      <x:c r="A809" t="str">
        <x:v>M Palmer (B)|2026-07-08</x:v>
      </x:c>
      <x:c r="B809" s="888" t="n">
        <x:v>46211</x:v>
      </x:c>
      <x:c r="C809" t="str">
        <x:v>M Palmer (B)</x:v>
      </x:c>
      <x:c r="D809" t="str">
        <x:v>Permanent</x:v>
      </x:c>
      <x:c r="E809" t="str">
        <x:v>Thurrock</x:v>
      </x:c>
      <x:c r="F809" t="str">
        <x:v>Operative Skilled</x:v>
      </x:c>
      <x:c r="G809" t="str">
        <x:v>402483</x:v>
      </x:c>
      <x:c r="H809" t="str">
        <x:v>Accenture UK Ltd</x:v>
      </x:c>
      <x:c r="I809" s="22" t="n">
        <x:v>10.5</x:v>
      </x:c>
      <x:c r="J809" t="str">
        <x:v>Worked</x:v>
      </x:c>
      <x:c r="K809" t="str">
        <x:v>Employee 2242; home branch Thurrock; assigned role Operative Skilled | Deployment branch: Thurrock | Actual role: Operative Skilled | Jobs: 402483 | Customers: Accenture UK Ltd | Actual hours: 10.5; source records: 1</x:v>
      </x:c>
      <x:c r="L809" t="str">
        <x:v>Include</x:v>
      </x:c>
      <x:c r="M809"/>
      <x:c r="N809"/>
    </x:row>
    <x:row r="810">
      <x:c r="A810" t="str">
        <x:v>M Palmer (B)|2026-07-09</x:v>
      </x:c>
      <x:c r="B810" s="888" t="n">
        <x:v>46212</x:v>
      </x:c>
      <x:c r="C810" t="str">
        <x:v>M Palmer (B)</x:v>
      </x:c>
      <x:c r="D810" t="str">
        <x:v>Permanent</x:v>
      </x:c>
      <x:c r="E810" t="str">
        <x:v>Thurrock</x:v>
      </x:c>
      <x:c r="F810" t="str">
        <x:v>Operative Skilled</x:v>
      </x:c>
      <x:c r="G810" t="str">
        <x:v>402483</x:v>
      </x:c>
      <x:c r="H810" t="str">
        <x:v>Accenture UK Ltd</x:v>
      </x:c>
      <x:c r="I810" s="22" t="n">
        <x:v>10.5</x:v>
      </x:c>
      <x:c r="J810" t="str">
        <x:v>Worked</x:v>
      </x:c>
      <x:c r="K810" t="str">
        <x:v>Employee 2242; home branch Thurrock; assigned role Operative Skilled | Deployment branch: Thurrock | Actual role: Operative Skilled | Jobs: 402483 | Customers: Accenture UK Ltd | Actual hours: 10.5; source records: 1</x:v>
      </x:c>
      <x:c r="L810" t="str">
        <x:v>Include</x:v>
      </x:c>
      <x:c r="M810"/>
      <x:c r="N810"/>
    </x:row>
    <x:row r="811">
      <x:c r="A811" t="str">
        <x:v>M Palmer (B)|2026-07-10</x:v>
      </x:c>
      <x:c r="B811" s="888" t="n">
        <x:v>46213</x:v>
      </x:c>
      <x:c r="C811" t="str">
        <x:v>M Palmer (B)</x:v>
      </x:c>
      <x:c r="D811" t="str">
        <x:v>Permanent</x:v>
      </x:c>
      <x:c r="E811" t="str">
        <x:v>Thurrock</x:v>
      </x:c>
      <x:c r="F811" t="str">
        <x:v>Operative Skilled</x:v>
      </x:c>
      <x:c r="G811" t="str">
        <x:v>402483</x:v>
      </x:c>
      <x:c r="H811" t="str">
        <x:v>Accenture UK Ltd</x:v>
      </x:c>
      <x:c r="I811" s="22" t="n">
        <x:v>10.5</x:v>
      </x:c>
      <x:c r="J811" t="str">
        <x:v>Worked</x:v>
      </x:c>
      <x:c r="K811" t="str">
        <x:v>Employee 2242; home branch Thurrock; assigned role Operative Skilled | Deployment branch: Thurrock | Actual role: Operative Skilled | Jobs: 402483 | Customers: Accenture UK Ltd | Actual hours: 10.5; source records: 1</x:v>
      </x:c>
      <x:c r="L811" t="str">
        <x:v>Include</x:v>
      </x:c>
      <x:c r="M811"/>
      <x:c r="N811"/>
    </x:row>
    <x:row r="812">
      <x:c r="A812" t="str">
        <x:v>M Palmer (B)|2026-07-13</x:v>
      </x:c>
      <x:c r="B812" s="888" t="n">
        <x:v>46216</x:v>
      </x:c>
      <x:c r="C812" t="str">
        <x:v>M Palmer (B)</x:v>
      </x:c>
      <x:c r="D812" t="str">
        <x:v>Permanent</x:v>
      </x:c>
      <x:c r="E812" t="str">
        <x:v>Thurrock</x:v>
      </x:c>
      <x:c r="F812" t="str">
        <x:v>Operative Skilled</x:v>
      </x:c>
      <x:c r="G812" t="str">
        <x:v>402483</x:v>
      </x:c>
      <x:c r="H812" t="str">
        <x:v>Accenture UK Ltd</x:v>
      </x:c>
      <x:c r="I812" s="22" t="n">
        <x:v>10.5</x:v>
      </x:c>
      <x:c r="J812" t="str">
        <x:v>Worked</x:v>
      </x:c>
      <x:c r="K812" t="str">
        <x:v>Employee 2242; home branch Thurrock; assigned role Operative Skilled | Deployment branch: Thurrock | Actual role: Operative Skilled | Jobs: 402483 | Customers: Accenture UK Ltd | Actual hours: 10.5; source records: 1</x:v>
      </x:c>
      <x:c r="L812" t="str">
        <x:v>Include</x:v>
      </x:c>
      <x:c r="M812"/>
      <x:c r="N812"/>
    </x:row>
    <x:row r="813">
      <x:c r="A813" t="str">
        <x:v>M Palmer (B)|2026-07-14</x:v>
      </x:c>
      <x:c r="B813" s="888" t="n">
        <x:v>46217</x:v>
      </x:c>
      <x:c r="C813" t="str">
        <x:v>M Palmer (B)</x:v>
      </x:c>
      <x:c r="D813" t="str">
        <x:v>Permanent</x:v>
      </x:c>
      <x:c r="E813" t="str">
        <x:v>Thurrock</x:v>
      </x:c>
      <x:c r="F813" t="str">
        <x:v>Operative Skilled</x:v>
      </x:c>
      <x:c r="G813" t="str">
        <x:v>402483</x:v>
      </x:c>
      <x:c r="H813" t="str">
        <x:v>Accenture UK Ltd</x:v>
      </x:c>
      <x:c r="I813" s="22" t="n">
        <x:v>10.5</x:v>
      </x:c>
      <x:c r="J813" t="str">
        <x:v>Worked</x:v>
      </x:c>
      <x:c r="K813" t="str">
        <x:v>Employee 2242; home branch Thurrock; assigned role Operative Skilled | Deployment branch: Thurrock | Actual role: Operative Skilled | Jobs: 402483 | Customers: Accenture UK Ltd | Actual hours: 10.5; source records: 1</x:v>
      </x:c>
      <x:c r="L813" t="str">
        <x:v>Include</x:v>
      </x:c>
      <x:c r="M813"/>
      <x:c r="N813"/>
    </x:row>
    <x:row r="814">
      <x:c r="A814" t="str">
        <x:v>M Palmer (B)|2026-07-15</x:v>
      </x:c>
      <x:c r="B814" s="888" t="n">
        <x:v>46218</x:v>
      </x:c>
      <x:c r="C814" t="str">
        <x:v>M Palmer (B)</x:v>
      </x:c>
      <x:c r="D814" t="str">
        <x:v>Permanent</x:v>
      </x:c>
      <x:c r="E814" t="str">
        <x:v>Thurrock</x:v>
      </x:c>
      <x:c r="F814" t="str">
        <x:v>Operative Skilled</x:v>
      </x:c>
      <x:c r="G814" t="str">
        <x:v>402483</x:v>
      </x:c>
      <x:c r="H814" t="str">
        <x:v>Accenture UK Ltd</x:v>
      </x:c>
      <x:c r="I814" s="22" t="n">
        <x:v>10.5</x:v>
      </x:c>
      <x:c r="J814" t="str">
        <x:v>Worked</x:v>
      </x:c>
      <x:c r="K814" t="str">
        <x:v>Employee 2242; home branch Thurrock; assigned role Operative Skilled | Deployment branch: Thurrock | Actual role: Operative Skilled | Jobs: 402483 | Customers: Accenture UK Ltd | Actual hours: 10.5; source records: 1</x:v>
      </x:c>
      <x:c r="L814" t="str">
        <x:v>Include</x:v>
      </x:c>
      <x:c r="M814"/>
      <x:c r="N814"/>
    </x:row>
    <x:row r="815">
      <x:c r="A815" t="str">
        <x:v>M Palmer (B)|2026-07-16</x:v>
      </x:c>
      <x:c r="B815" s="888" t="n">
        <x:v>46219</x:v>
      </x:c>
      <x:c r="C815" t="str">
        <x:v>M Palmer (B)</x:v>
      </x:c>
      <x:c r="D815" t="str">
        <x:v>Permanent</x:v>
      </x:c>
      <x:c r="E815" t="str">
        <x:v>Thurrock</x:v>
      </x:c>
      <x:c r="F815" t="str">
        <x:v>Operative Skilled</x:v>
      </x:c>
      <x:c r="G815" t="str">
        <x:v>402483</x:v>
      </x:c>
      <x:c r="H815" t="str">
        <x:v>Accenture UK Ltd</x:v>
      </x:c>
      <x:c r="I815" s="22" t="n">
        <x:v>10.5</x:v>
      </x:c>
      <x:c r="J815" t="str">
        <x:v>Worked</x:v>
      </x:c>
      <x:c r="K815" t="str">
        <x:v>Employee 2242; home branch Thurrock; assigned role Operative Skilled | Deployment branch: Thurrock | Actual role: Operative Skilled | Jobs: 402483 | Customers: Accenture UK Ltd | Actual hours: 10.5; source records: 1</x:v>
      </x:c>
      <x:c r="L815" t="str">
        <x:v>Include</x:v>
      </x:c>
      <x:c r="M815"/>
      <x:c r="N815"/>
    </x:row>
    <x:row r="816">
      <x:c r="A816" t="str">
        <x:v>M Parker|2026-07-01</x:v>
      </x:c>
      <x:c r="B816" s="888" t="n">
        <x:v>46204</x:v>
      </x:c>
      <x:c r="C816" t="str">
        <x:v>M Parker</x:v>
      </x:c>
      <x:c r="D816" t="str">
        <x:v>Permanent</x:v>
      </x:c>
      <x:c r="E816" t="str">
        <x:v>Thurrock</x:v>
      </x:c>
      <x:c r="F816" t="str">
        <x:v>Operative Skilled</x:v>
      </x:c>
      <x:c r="G816" t="str">
        <x:v>403036</x:v>
      </x:c>
      <x:c r="H816" t="str">
        <x:v>Russell Reynolds Assoc</x:v>
      </x:c>
      <x:c r="I816" s="22" t="n">
        <x:v>8.5</x:v>
      </x:c>
      <x:c r="J816" t="str">
        <x:v>Worked</x:v>
      </x:c>
      <x:c r="K816" t="str">
        <x:v>Employee 103193; home branch Thurrock; assigned role Operative Skilled | Deployment branch: Thurrock | Actual role: Operative Porter | Jobs: 403036 | Customers: Russell Reynolds Assoc | Actual hours: 8.5; source records: 1</x:v>
      </x:c>
      <x:c r="L816" t="str">
        <x:v>Include</x:v>
      </x:c>
      <x:c r="M816"/>
      <x:c r="N816"/>
    </x:row>
    <x:row r="817">
      <x:c r="A817" t="str">
        <x:v>M Parker|2026-07-02</x:v>
      </x:c>
      <x:c r="B817" s="888" t="n">
        <x:v>46205</x:v>
      </x:c>
      <x:c r="C817" t="str">
        <x:v>M Parker</x:v>
      </x:c>
      <x:c r="D817" t="str">
        <x:v>Permanent</x:v>
      </x:c>
      <x:c r="E817" t="str">
        <x:v>Thurrock</x:v>
      </x:c>
      <x:c r="F817" t="str">
        <x:v>Operative Skilled</x:v>
      </x:c>
      <x:c r="G817" t="str">
        <x:v>402575</x:v>
      </x:c>
      <x:c r="H817" t="str">
        <x:v>Latham &amp; Watkins</x:v>
      </x:c>
      <x:c r="I817" s="22" t="n">
        <x:v>8.5</x:v>
      </x:c>
      <x:c r="J817" t="str">
        <x:v>Worked</x:v>
      </x:c>
      <x:c r="K817" t="str">
        <x:v>Employee 103193; home branch Thurrock; assigned role Operative Skilled | Deployment branch: Thurrock | Actual role: Operative Porter | Jobs: 402575 | Customers: Latham &amp; Watkins | Actual hours: 8.5; source records: 1</x:v>
      </x:c>
      <x:c r="L817" t="str">
        <x:v>Include</x:v>
      </x:c>
      <x:c r="M817"/>
      <x:c r="N817"/>
    </x:row>
    <x:row r="818">
      <x:c r="A818" t="str">
        <x:v>M Parker|2026-07-03</x:v>
      </x:c>
      <x:c r="B818" s="888" t="n">
        <x:v>46206</x:v>
      </x:c>
      <x:c r="C818" t="str">
        <x:v>M Parker</x:v>
      </x:c>
      <x:c r="D818" t="str">
        <x:v>Permanent</x:v>
      </x:c>
      <x:c r="E818" t="str">
        <x:v>Thurrock</x:v>
      </x:c>
      <x:c r="F818" t="str">
        <x:v>Operative Skilled</x:v>
      </x:c>
      <x:c r="G818" t="str">
        <x:v>402575</x:v>
      </x:c>
      <x:c r="H818" t="str">
        <x:v>Latham &amp; Watkins</x:v>
      </x:c>
      <x:c r="I818" s="22" t="n">
        <x:v>8.5</x:v>
      </x:c>
      <x:c r="J818" t="str">
        <x:v>Worked</x:v>
      </x:c>
      <x:c r="K818" t="str">
        <x:v>Employee 103193; home branch Thurrock; assigned role Operative Skilled | Deployment branch: Thurrock | Actual role: Operative Porter | Jobs: 402575 | Customers: Latham &amp; Watkins | Actual hours: 8.5; source records: 1</x:v>
      </x:c>
      <x:c r="L818" t="str">
        <x:v>Include</x:v>
      </x:c>
      <x:c r="M818"/>
      <x:c r="N818"/>
    </x:row>
    <x:row r="819">
      <x:c r="A819" t="str">
        <x:v>M Parker|2026-07-04</x:v>
      </x:c>
      <x:c r="B819" s="888" t="n">
        <x:v>46207</x:v>
      </x:c>
      <x:c r="C819" t="str">
        <x:v>M Parker</x:v>
      </x:c>
      <x:c r="D819" t="str">
        <x:v>Permanent</x:v>
      </x:c>
      <x:c r="E819" t="str">
        <x:v>Thurrock</x:v>
      </x:c>
      <x:c r="F819" t="str">
        <x:v>Operative Skilled</x:v>
      </x:c>
      <x:c r="G819" t="str">
        <x:v>403160</x:v>
      </x:c>
      <x:c r="H819" t="str">
        <x:v>BNP Paribas Limited</x:v>
      </x:c>
      <x:c r="I819" s="22" t="n">
        <x:v>10.5</x:v>
      </x:c>
      <x:c r="J819" t="str">
        <x:v>Worked</x:v>
      </x:c>
      <x:c r="K819" t="str">
        <x:v>Employee 103193; home branch Thurrock; assigned role Operative Skilled | Deployment branch: Thurrock | Actual role: Operative Porter | Jobs: 403160 | Customers: BNP Paribas Limited | Actual hours: 10.5; source records: 1</x:v>
      </x:c>
      <x:c r="L819" t="str">
        <x:v>Include</x:v>
      </x:c>
      <x:c r="M819"/>
      <x:c r="N819"/>
    </x:row>
    <x:row r="820">
      <x:c r="A820" t="str">
        <x:v>M Parker|2026-07-05</x:v>
      </x:c>
      <x:c r="B820" s="888" t="n">
        <x:v>46208</x:v>
      </x:c>
      <x:c r="C820" t="str">
        <x:v>M Parker</x:v>
      </x:c>
      <x:c r="D820" t="str">
        <x:v>Permanent</x:v>
      </x:c>
      <x:c r="E820" t="str">
        <x:v>Thurrock</x:v>
      </x:c>
      <x:c r="F820" t="str">
        <x:v>Operative Skilled</x:v>
      </x:c>
      <x:c r="G820" t="str">
        <x:v>403160</x:v>
      </x:c>
      <x:c r="H820" t="str">
        <x:v>BNP Paribas Limited</x:v>
      </x:c>
      <x:c r="I820" s="22" t="n">
        <x:v>10.5</x:v>
      </x:c>
      <x:c r="J820" t="str">
        <x:v>Worked</x:v>
      </x:c>
      <x:c r="K820" t="str">
        <x:v>Employee 103193; home branch Thurrock; assigned role Operative Skilled | Deployment branch: Thurrock | Actual role: Operative Porter | Jobs: 403160 | Customers: BNP Paribas Limited | Actual hours: 10.5; source records: 1</x:v>
      </x:c>
      <x:c r="L820" t="str">
        <x:v>Include</x:v>
      </x:c>
      <x:c r="M820"/>
      <x:c r="N820"/>
    </x:row>
    <x:row r="821">
      <x:c r="A821" t="str">
        <x:v>M Parker|2026-07-06</x:v>
      </x:c>
      <x:c r="B821" s="888" t="n">
        <x:v>46209</x:v>
      </x:c>
      <x:c r="C821" t="str">
        <x:v>M Parker</x:v>
      </x:c>
      <x:c r="D821" t="str">
        <x:v>Permanent</x:v>
      </x:c>
      <x:c r="E821" t="str">
        <x:v>Thurrock</x:v>
      </x:c>
      <x:c r="F821" t="str">
        <x:v>Operative Skilled</x:v>
      </x:c>
      <x:c r="G821" t="str">
        <x:v>402575</x:v>
      </x:c>
      <x:c r="H821" t="str">
        <x:v>Latham &amp; Watkins</x:v>
      </x:c>
      <x:c r="I821" s="22" t="n">
        <x:v>8.5</x:v>
      </x:c>
      <x:c r="J821" t="str">
        <x:v>Worked</x:v>
      </x:c>
      <x:c r="K821" t="str">
        <x:v>Employee 103193; home branch Thurrock; assigned role Operative Skilled | Deployment branch: Thurrock | Actual role: Operative Porter | Jobs: 402575 | Customers: Latham &amp; Watkins | Actual hours: 8.5; source records: 1</x:v>
      </x:c>
      <x:c r="L821" t="str">
        <x:v>Include</x:v>
      </x:c>
      <x:c r="M821"/>
      <x:c r="N821"/>
    </x:row>
    <x:row r="822">
      <x:c r="A822" t="str">
        <x:v>M Parker|2026-07-07</x:v>
      </x:c>
      <x:c r="B822" s="888" t="n">
        <x:v>46210</x:v>
      </x:c>
      <x:c r="C822" t="str">
        <x:v>M Parker</x:v>
      </x:c>
      <x:c r="D822" t="str">
        <x:v>Permanent</x:v>
      </x:c>
      <x:c r="E822" t="str">
        <x:v>Thurrock</x:v>
      </x:c>
      <x:c r="F822" t="str">
        <x:v>Operative Skilled</x:v>
      </x:c>
      <x:c r="G822" t="str">
        <x:v>402981</x:v>
      </x:c>
      <x:c r="H822" t="str">
        <x:v>Royal College of Surgeons</x:v>
      </x:c>
      <x:c r="I822" s="22" t="n">
        <x:v>10</x:v>
      </x:c>
      <x:c r="J822" t="str">
        <x:v>Worked</x:v>
      </x:c>
      <x:c r="K822" t="str">
        <x:v>Employee 103193; home branch Thurrock; assigned role Operative Skilled | Deployment branch: Thurrock | Actual role: Operative Porter | Jobs: 402981 | Customers: Royal College of Surgeons | Actual hours: 10.0; source records: 1</x:v>
      </x:c>
      <x:c r="L822" t="str">
        <x:v>Include</x:v>
      </x:c>
      <x:c r="M822"/>
      <x:c r="N822"/>
    </x:row>
    <x:row r="823">
      <x:c r="A823" t="str">
        <x:v>M Parker|2026-07-08</x:v>
      </x:c>
      <x:c r="B823" s="888" t="n">
        <x:v>46211</x:v>
      </x:c>
      <x:c r="C823" t="str">
        <x:v>M Parker</x:v>
      </x:c>
      <x:c r="D823" t="str">
        <x:v>Permanent</x:v>
      </x:c>
      <x:c r="E823" t="str">
        <x:v>Thurrock</x:v>
      </x:c>
      <x:c r="F823" t="str">
        <x:v>Operative Skilled</x:v>
      </x:c>
      <x:c r="G823" t="str">
        <x:v>402575</x:v>
      </x:c>
      <x:c r="H823" t="str">
        <x:v>Latham &amp; Watkins</x:v>
      </x:c>
      <x:c r="I823" s="22" t="n">
        <x:v>8.5</x:v>
      </x:c>
      <x:c r="J823" t="str">
        <x:v>Worked</x:v>
      </x:c>
      <x:c r="K823" t="str">
        <x:v>Employee 103193; home branch Thurrock; assigned role Operative Skilled | Deployment branch: Thurrock | Actual role: Operative Porter | Jobs: 402575 | Customers: Latham &amp; Watkins | Actual hours: 8.5; source records: 1</x:v>
      </x:c>
      <x:c r="L823" t="str">
        <x:v>Include</x:v>
      </x:c>
      <x:c r="M823"/>
      <x:c r="N823"/>
    </x:row>
    <x:row r="824">
      <x:c r="A824" t="str">
        <x:v>M Parker|2026-07-09</x:v>
      </x:c>
      <x:c r="B824" s="888" t="n">
        <x:v>46212</x:v>
      </x:c>
      <x:c r="C824" t="str">
        <x:v>M Parker</x:v>
      </x:c>
      <x:c r="D824" t="str">
        <x:v>Permanent</x:v>
      </x:c>
      <x:c r="E824" t="str">
        <x:v>Thurrock</x:v>
      </x:c>
      <x:c r="F824" t="str">
        <x:v>Operative Skilled</x:v>
      </x:c>
      <x:c r="G824" t="str">
        <x:v>402575</x:v>
      </x:c>
      <x:c r="H824" t="str">
        <x:v>Latham &amp; Watkins</x:v>
      </x:c>
      <x:c r="I824" s="22" t="n">
        <x:v>8.5</x:v>
      </x:c>
      <x:c r="J824" t="str">
        <x:v>Worked</x:v>
      </x:c>
      <x:c r="K824" t="str">
        <x:v>Employee 103193; home branch Thurrock; assigned role Operative Skilled | Deployment branch: Thurrock | Actual role: Operative Porter | Jobs: 402575 | Customers: Latham &amp; Watkins | Actual hours: 8.5; source records: 1</x:v>
      </x:c>
      <x:c r="L824" t="str">
        <x:v>Include</x:v>
      </x:c>
      <x:c r="M824"/>
      <x:c r="N824"/>
    </x:row>
    <x:row r="825">
      <x:c r="A825" t="str">
        <x:v>M Parker|2026-07-10</x:v>
      </x:c>
      <x:c r="B825" s="888" t="n">
        <x:v>46213</x:v>
      </x:c>
      <x:c r="C825" t="str">
        <x:v>M Parker</x:v>
      </x:c>
      <x:c r="D825" t="str">
        <x:v>Permanent</x:v>
      </x:c>
      <x:c r="E825" t="str">
        <x:v>Thurrock</x:v>
      </x:c>
      <x:c r="F825" t="str">
        <x:v>Operative Skilled</x:v>
      </x:c>
      <x:c r="G825" t="str">
        <x:v>402575</x:v>
      </x:c>
      <x:c r="H825" t="str">
        <x:v>Latham &amp; Watkins</x:v>
      </x:c>
      <x:c r="I825" s="22" t="n">
        <x:v>8.5</x:v>
      </x:c>
      <x:c r="J825" t="str">
        <x:v>Worked</x:v>
      </x:c>
      <x:c r="K825" t="str">
        <x:v>Employee 103193; home branch Thurrock; assigned role Operative Skilled | Deployment branch: Thurrock | Actual role: Operative Porter | Jobs: 402575 | Customers: Latham &amp; Watkins | Actual hours: 8.5; source records: 1</x:v>
      </x:c>
      <x:c r="L825" t="str">
        <x:v>Include</x:v>
      </x:c>
      <x:c r="M825"/>
      <x:c r="N825"/>
    </x:row>
    <x:row r="826">
      <x:c r="A826" t="str">
        <x:v>M Parker|2026-07-14</x:v>
      </x:c>
      <x:c r="B826" s="888" t="n">
        <x:v>46217</x:v>
      </x:c>
      <x:c r="C826" t="str">
        <x:v>M Parker</x:v>
      </x:c>
      <x:c r="D826" t="str">
        <x:v>Permanent</x:v>
      </x:c>
      <x:c r="E826" t="str">
        <x:v>Thurrock</x:v>
      </x:c>
      <x:c r="F826" t="str">
        <x:v>Operative Skilled</x:v>
      </x:c>
      <x:c r="G826" t="str">
        <x:v>400033</x:v>
      </x:c>
      <x:c r="H826" t="str">
        <x:v>Ministry of Defence</x:v>
      </x:c>
      <x:c r="I826" s="22" t="n">
        <x:v>9.5</x:v>
      </x:c>
      <x:c r="J826" t="str">
        <x:v>Worked</x:v>
      </x:c>
      <x:c r="K826" t="str">
        <x:v>Employee 103193; home branch Thurrock; assigned role Operative Skilled | Deployment branch: Thurrock | Actual role: Operative Porter | Jobs: 400033 | Customers: Ministry of Defence | Actual hours: 9.5; source records: 1</x:v>
      </x:c>
      <x:c r="L826" t="str">
        <x:v>Include</x:v>
      </x:c>
      <x:c r="M826"/>
      <x:c r="N826"/>
    </x:row>
    <x:row r="827">
      <x:c r="A827" t="str">
        <x:v>M Parker|2026-07-15</x:v>
      </x:c>
      <x:c r="B827" s="888" t="n">
        <x:v>46218</x:v>
      </x:c>
      <x:c r="C827" t="str">
        <x:v>M Parker</x:v>
      </x:c>
      <x:c r="D827" t="str">
        <x:v>Permanent</x:v>
      </x:c>
      <x:c r="E827" t="str">
        <x:v>Thurrock</x:v>
      </x:c>
      <x:c r="F827" t="str">
        <x:v>Operative Skilled</x:v>
      </x:c>
      <x:c r="G827" t="str">
        <x:v>400033</x:v>
      </x:c>
      <x:c r="H827" t="str">
        <x:v>Ministry of Defence</x:v>
      </x:c>
      <x:c r="I827" s="22" t="n">
        <x:v>9.5</x:v>
      </x:c>
      <x:c r="J827" t="str">
        <x:v>Worked</x:v>
      </x:c>
      <x:c r="K827" t="str">
        <x:v>Employee 103193; home branch Thurrock; assigned role Operative Skilled | Deployment branch: Thurrock | Actual role: Operative Porter | Jobs: 400033 | Customers: Ministry of Defence | Actual hours: 9.5; source records: 1</x:v>
      </x:c>
      <x:c r="L827" t="str">
        <x:v>Include</x:v>
      </x:c>
      <x:c r="M827"/>
      <x:c r="N827"/>
    </x:row>
    <x:row r="828">
      <x:c r="A828" t="str">
        <x:v>M Parker|2026-07-16</x:v>
      </x:c>
      <x:c r="B828" s="888" t="n">
        <x:v>46219</x:v>
      </x:c>
      <x:c r="C828" t="str">
        <x:v>M Parker</x:v>
      </x:c>
      <x:c r="D828" t="str">
        <x:v>Permanent</x:v>
      </x:c>
      <x:c r="E828" t="str">
        <x:v>Thurrock</x:v>
      </x:c>
      <x:c r="F828" t="str">
        <x:v>Operative Skilled</x:v>
      </x:c>
      <x:c r="G828" t="str">
        <x:v>400033</x:v>
      </x:c>
      <x:c r="H828" t="str">
        <x:v>Ministry of Defence</x:v>
      </x:c>
      <x:c r="I828" s="22" t="n">
        <x:v>7.5</x:v>
      </x:c>
      <x:c r="J828" t="str">
        <x:v>Worked</x:v>
      </x:c>
      <x:c r="K828" t="str">
        <x:v>Employee 103193; home branch Thurrock; assigned role Operative Skilled | Deployment branch: Thurrock | Actual role: Operative Porter | Jobs: 400033 | Customers: Ministry of Defence | Actual hours: 7.5; source records: 1</x:v>
      </x:c>
      <x:c r="L828" t="str">
        <x:v>Include</x:v>
      </x:c>
      <x:c r="M828"/>
      <x:c r="N828"/>
    </x:row>
    <x:row r="829">
      <x:c r="A829" t="str">
        <x:v>M Rafferty|2026-07-01</x:v>
      </x:c>
      <x:c r="B829" s="888" t="n">
        <x:v>46204</x:v>
      </x:c>
      <x:c r="C829" t="str">
        <x:v>M Rafferty</x:v>
      </x:c>
      <x:c r="D829" t="str">
        <x:v>Permanent</x:v>
      </x:c>
      <x:c r="E829" t="str">
        <x:v>Thurrock</x:v>
      </x:c>
      <x:c r="F829" t="str">
        <x:v>Operative Driver</x:v>
      </x:c>
      <x:c r="G829" t="str">
        <x:v>397246</x:v>
      </x:c>
      <x:c r="H829" t="str">
        <x:v>Ministry of Defence</x:v>
      </x:c>
      <x:c r="I829" s="22" t="n">
        <x:v>8.5</x:v>
      </x:c>
      <x:c r="J829" t="str">
        <x:v>Worked</x:v>
      </x:c>
      <x:c r="K829" t="str">
        <x:v>Employee 1481; home branch Thurrock; assigned role Operative Driver | Deployment branch: Thurrock | Actual role: Operative Porter | Jobs: 397246 | Customers: Ministry of Defence | Actual hours: 8.5; source records: 1</x:v>
      </x:c>
      <x:c r="L829" t="str">
        <x:v>Include</x:v>
      </x:c>
      <x:c r="M829"/>
      <x:c r="N829"/>
    </x:row>
    <x:row r="830">
      <x:c r="A830" t="str">
        <x:v>M Rafferty|2026-07-02</x:v>
      </x:c>
      <x:c r="B830" s="888" t="n">
        <x:v>46205</x:v>
      </x:c>
      <x:c r="C830" t="str">
        <x:v>M Rafferty</x:v>
      </x:c>
      <x:c r="D830" t="str">
        <x:v>Permanent</x:v>
      </x:c>
      <x:c r="E830" t="str">
        <x:v>Thurrock</x:v>
      </x:c>
      <x:c r="F830" t="str">
        <x:v>Operative Driver</x:v>
      </x:c>
      <x:c r="G830" t="str">
        <x:v>397246</x:v>
      </x:c>
      <x:c r="H830" t="str">
        <x:v>Ministry of Defence</x:v>
      </x:c>
      <x:c r="I830" s="22" t="n">
        <x:v>8.5</x:v>
      </x:c>
      <x:c r="J830" t="str">
        <x:v>Worked</x:v>
      </x:c>
      <x:c r="K830" t="str">
        <x:v>Employee 1481; home branch Thurrock; assigned role Operative Driver | Deployment branch: Thurrock | Actual role: Operative Porter | Jobs: 397246 | Customers: Ministry of Defence | Actual hours: 8.5; source records: 1</x:v>
      </x:c>
      <x:c r="L830" t="str">
        <x:v>Include</x:v>
      </x:c>
      <x:c r="M830"/>
      <x:c r="N830"/>
    </x:row>
    <x:row r="831">
      <x:c r="A831" t="str">
        <x:v>M Rafferty|2026-07-07</x:v>
      </x:c>
      <x:c r="B831" s="888" t="n">
        <x:v>46210</x:v>
      </x:c>
      <x:c r="C831" t="str">
        <x:v>M Rafferty</x:v>
      </x:c>
      <x:c r="D831" t="str">
        <x:v>Permanent</x:v>
      </x:c>
      <x:c r="E831" t="str">
        <x:v>Thurrock</x:v>
      </x:c>
      <x:c r="F831" t="str">
        <x:v>Operative Driver</x:v>
      </x:c>
      <x:c r="G831" t="str">
        <x:v>402981</x:v>
      </x:c>
      <x:c r="H831" t="str">
        <x:v>Royal College of Surgeons</x:v>
      </x:c>
      <x:c r="I831" s="22" t="n">
        <x:v>10</x:v>
      </x:c>
      <x:c r="J831" t="str">
        <x:v>Worked</x:v>
      </x:c>
      <x:c r="K831" t="str">
        <x:v>Employee 1481; home branch Thurrock; assigned role Operative Driver | Deployment branch: Thurrock | Actual role: Operative Skilled | Jobs: 402981 | Customers: Royal College of Surgeons | Actual hours: 10.0; source records: 1</x:v>
      </x:c>
      <x:c r="L831" t="str">
        <x:v>Include</x:v>
      </x:c>
      <x:c r="M831"/>
      <x:c r="N831"/>
    </x:row>
    <x:row r="832">
      <x:c r="A832" t="str">
        <x:v>M Rafferty|2026-07-08</x:v>
      </x:c>
      <x:c r="B832" s="888" t="n">
        <x:v>46211</x:v>
      </x:c>
      <x:c r="C832" t="str">
        <x:v>M Rafferty</x:v>
      </x:c>
      <x:c r="D832" t="str">
        <x:v>Permanent</x:v>
      </x:c>
      <x:c r="E832" t="str">
        <x:v>Thurrock</x:v>
      </x:c>
      <x:c r="F832" t="str">
        <x:v>Operative Driver</x:v>
      </x:c>
      <x:c r="G832" t="str">
        <x:v>402981</x:v>
      </x:c>
      <x:c r="H832" t="str">
        <x:v>Royal College of Surgeons</x:v>
      </x:c>
      <x:c r="I832" s="22" t="n">
        <x:v>11</x:v>
      </x:c>
      <x:c r="J832" t="str">
        <x:v>Worked</x:v>
      </x:c>
      <x:c r="K832" t="str">
        <x:v>Employee 1481; home branch Thurrock; assigned role Operative Driver | Deployment branch: Thurrock | Actual role: Operative Skilled | Jobs: 402981 | Customers: Royal College of Surgeons | Actual hours: 11.0; source records: 1</x:v>
      </x:c>
      <x:c r="L832" t="str">
        <x:v>Include</x:v>
      </x:c>
      <x:c r="M832"/>
      <x:c r="N832"/>
    </x:row>
    <x:row r="833">
      <x:c r="A833" t="str">
        <x:v>M Rafferty|2026-07-09</x:v>
      </x:c>
      <x:c r="B833" s="888" t="n">
        <x:v>46212</x:v>
      </x:c>
      <x:c r="C833" t="str">
        <x:v>M Rafferty</x:v>
      </x:c>
      <x:c r="D833" t="str">
        <x:v>Permanent</x:v>
      </x:c>
      <x:c r="E833" t="str">
        <x:v>Thurrock</x:v>
      </x:c>
      <x:c r="F833" t="str">
        <x:v>Operative Driver</x:v>
      </x:c>
      <x:c r="G833" t="str">
        <x:v>403311</x:v>
      </x:c>
      <x:c r="H833" t="str">
        <x:v>Haringey Council</x:v>
      </x:c>
      <x:c r="I833" s="22" t="n">
        <x:v>8.25</x:v>
      </x:c>
      <x:c r="J833" t="str">
        <x:v>Worked</x:v>
      </x:c>
      <x:c r="K833" t="str">
        <x:v>Employee 1481; home branch Thurrock; assigned role Operative Driver | Deployment branch: Thurrock | Actual role: Operative Porter | Jobs: 403311 | Customers: Haringey Council | Actual hours: 8.2; source records: 1</x:v>
      </x:c>
      <x:c r="L833" t="str">
        <x:v>Include</x:v>
      </x:c>
      <x:c r="M833"/>
      <x:c r="N833"/>
    </x:row>
    <x:row r="834">
      <x:c r="A834" t="str">
        <x:v>M Rafferty|2026-07-14</x:v>
      </x:c>
      <x:c r="B834" s="888" t="n">
        <x:v>46217</x:v>
      </x:c>
      <x:c r="C834" t="str">
        <x:v>M Rafferty</x:v>
      </x:c>
      <x:c r="D834" t="str">
        <x:v>Permanent</x:v>
      </x:c>
      <x:c r="E834" t="str">
        <x:v>Thurrock</x:v>
      </x:c>
      <x:c r="F834" t="str">
        <x:v>Operative Driver</x:v>
      </x:c>
      <x:c r="G834" t="str">
        <x:v>403311</x:v>
      </x:c>
      <x:c r="H834" t="str">
        <x:v>Haringey Council</x:v>
      </x:c>
      <x:c r="I834" s="22" t="n">
        <x:v>8.5</x:v>
      </x:c>
      <x:c r="J834" t="str">
        <x:v>Worked</x:v>
      </x:c>
      <x:c r="K834" t="str">
        <x:v>Employee 1481; home branch Thurrock; assigned role Operative Driver | Deployment branch: Thurrock | Actual role: Operative Porter | Jobs: 403311 | Customers: Haringey Council | Actual hours: 8.5; source records: 1</x:v>
      </x:c>
      <x:c r="L834" t="str">
        <x:v>Include</x:v>
      </x:c>
      <x:c r="M834"/>
      <x:c r="N834"/>
    </x:row>
    <x:row r="835">
      <x:c r="A835" t="str">
        <x:v>M Rafferty|2026-07-15</x:v>
      </x:c>
      <x:c r="B835" s="888" t="n">
        <x:v>46218</x:v>
      </x:c>
      <x:c r="C835" t="str">
        <x:v>M Rafferty</x:v>
      </x:c>
      <x:c r="D835" t="str">
        <x:v>Permanent</x:v>
      </x:c>
      <x:c r="E835" t="str">
        <x:v>Thurrock</x:v>
      </x:c>
      <x:c r="F835" t="str">
        <x:v>Operative Driver</x:v>
      </x:c>
      <x:c r="G835" t="str">
        <x:v>401992A</x:v>
      </x:c>
      <x:c r="H835" t="str">
        <x:v>The Bible Society</x:v>
      </x:c>
      <x:c r="I835" s="22" t="n">
        <x:v>8.5</x:v>
      </x:c>
      <x:c r="J835" t="str">
        <x:v>Worked</x:v>
      </x:c>
      <x:c r="K835" t="str">
        <x:v>Employee 1481; home branch Thurrock; assigned role Operative Driver | Deployment branch: Thurrock | Actual role: Operative Porter | Jobs: 401992A | Customers: The Bible Society | Actual hours: 8.5; source records: 1</x:v>
      </x:c>
      <x:c r="L835" t="str">
        <x:v>Include</x:v>
      </x:c>
      <x:c r="M835"/>
      <x:c r="N835"/>
    </x:row>
    <x:row r="836">
      <x:c r="A836" t="str">
        <x:v>M Rafferty|2026-07-16</x:v>
      </x:c>
      <x:c r="B836" s="888" t="n">
        <x:v>46219</x:v>
      </x:c>
      <x:c r="C836" t="str">
        <x:v>M Rafferty</x:v>
      </x:c>
      <x:c r="D836" t="str">
        <x:v>Permanent</x:v>
      </x:c>
      <x:c r="E836" t="str">
        <x:v>Thurrock</x:v>
      </x:c>
      <x:c r="F836" t="str">
        <x:v>Operative Driver</x:v>
      </x:c>
      <x:c r="G836" t="str">
        <x:v>398446</x:v>
      </x:c>
      <x:c r="H836" t="str">
        <x:v>Royal Entomological society</x:v>
      </x:c>
      <x:c r="I836" s="22" t="n">
        <x:v>9</x:v>
      </x:c>
      <x:c r="J836" t="str">
        <x:v>Worked</x:v>
      </x:c>
      <x:c r="K836" t="str">
        <x:v>Employee 1481; home branch Thurrock; assigned role Operative Driver | Deployment branch: Thurrock | Actual role: Operative Porter | Jobs: 398446 | Customers: Royal Entomological society | Actual hours: 9.0; source records: 1</x:v>
      </x:c>
      <x:c r="L836" t="str">
        <x:v>Include</x:v>
      </x:c>
      <x:c r="M836"/>
      <x:c r="N836"/>
    </x:row>
    <x:row r="837">
      <x:c r="A837" t="str">
        <x:v>M. Musadik Ali (B) EV|2026-07-01</x:v>
      </x:c>
      <x:c r="B837" s="888" t="n">
        <x:v>46204</x:v>
      </x:c>
      <x:c r="C837" t="str">
        <x:v>M. Musadik Ali (B) EV</x:v>
      </x:c>
      <x:c r="D837" t="str">
        <x:v>Permanent</x:v>
      </x:c>
      <x:c r="E837" t="str">
        <x:v>Thurrock</x:v>
      </x:c>
      <x:c r="F837" t="str">
        <x:v>Operative Porter</x:v>
      </x:c>
      <x:c r="G837" t="str">
        <x:v>403163</x:v>
      </x:c>
      <x:c r="H837" t="str">
        <x:v>University of Hertfordshire</x:v>
      </x:c>
      <x:c r="I837" s="22" t="n">
        <x:v>8</x:v>
      </x:c>
      <x:c r="J837" t="str">
        <x:v>Worked</x:v>
      </x:c>
      <x:c r="K837" t="str">
        <x:v>Employee 103440; home branch Thurrock; assigned role Operative Porter | Deployment branch: Thurrock | Actual role: Operative Driver | Jobs: 403163 | Customers: University of Hertfordshire | Actual hours: 8.0; source records: 1</x:v>
      </x:c>
      <x:c r="L837" t="str">
        <x:v>Include</x:v>
      </x:c>
      <x:c r="M837"/>
      <x:c r="N837"/>
    </x:row>
    <x:row r="838">
      <x:c r="A838" t="str">
        <x:v>M. Musadik Ali (B) EV|2026-07-02</x:v>
      </x:c>
      <x:c r="B838" s="888" t="n">
        <x:v>46205</x:v>
      </x:c>
      <x:c r="C838" t="str">
        <x:v>M. Musadik Ali (B) EV</x:v>
      </x:c>
      <x:c r="D838" t="str">
        <x:v>Permanent</x:v>
      </x:c>
      <x:c r="E838" t="str">
        <x:v>Thurrock</x:v>
      </x:c>
      <x:c r="F838" t="str">
        <x:v>Operative Porter</x:v>
      </x:c>
      <x:c r="G838" t="str">
        <x:v>403096</x:v>
      </x:c>
      <x:c r="H838" t="str">
        <x:v>London Borough of Lambeth</x:v>
      </x:c>
      <x:c r="I838" s="22" t="n">
        <x:v>7</x:v>
      </x:c>
      <x:c r="J838" t="str">
        <x:v>Worked</x:v>
      </x:c>
      <x:c r="K838" t="str">
        <x:v>Employee 103440; home branch Thurrock; assigned role Operative Porter | Deployment branch: Thurrock | Actual role: Operative Driver | Jobs: 403096 | Customers: London Borough of Lambeth | Actual hours: 7.0; source records: 1</x:v>
      </x:c>
      <x:c r="L838" t="str">
        <x:v>Include</x:v>
      </x:c>
      <x:c r="M838"/>
      <x:c r="N838"/>
    </x:row>
    <x:row r="839">
      <x:c r="A839" t="str">
        <x:v>M. Musadik Ali (B) EV|2026-07-07</x:v>
      </x:c>
      <x:c r="B839" s="888" t="n">
        <x:v>46210</x:v>
      </x:c>
      <x:c r="C839" t="str">
        <x:v>M. Musadik Ali (B) EV</x:v>
      </x:c>
      <x:c r="D839" t="str">
        <x:v>Permanent</x:v>
      </x:c>
      <x:c r="E839" t="str">
        <x:v>Thurrock</x:v>
      </x:c>
      <x:c r="F839" t="str">
        <x:v>Operative Porter</x:v>
      </x:c>
      <x:c r="G839" t="str">
        <x:v>402981</x:v>
      </x:c>
      <x:c r="H839" t="str">
        <x:v>Royal College of Surgeons</x:v>
      </x:c>
      <x:c r="I839" s="22" t="n">
        <x:v>10</x:v>
      </x:c>
      <x:c r="J839" t="str">
        <x:v>Worked</x:v>
      </x:c>
      <x:c r="K839" t="str">
        <x:v>Employee 103440; home branch Thurrock; assigned role Operative Porter | Deployment branch: Thurrock | Actual role: Operative Porter | Jobs: 402981 | Customers: Royal College of Surgeons | Actual hours: 10.0; source records: 1</x:v>
      </x:c>
      <x:c r="L839" t="str">
        <x:v>Include</x:v>
      </x:c>
      <x:c r="M839"/>
      <x:c r="N839"/>
    </x:row>
    <x:row r="840">
      <x:c r="A840" t="str">
        <x:v>M. Musadik Ali (B) EV|2026-07-08</x:v>
      </x:c>
      <x:c r="B840" s="888" t="n">
        <x:v>46211</x:v>
      </x:c>
      <x:c r="C840" t="str">
        <x:v>M. Musadik Ali (B) EV</x:v>
      </x:c>
      <x:c r="D840" t="str">
        <x:v>Permanent</x:v>
      </x:c>
      <x:c r="E840" t="str">
        <x:v>Thurrock</x:v>
      </x:c>
      <x:c r="F840" t="str">
        <x:v>Operative Porter</x:v>
      </x:c>
      <x:c r="G840" t="str">
        <x:v>402981</x:v>
      </x:c>
      <x:c r="H840" t="str">
        <x:v>Royal College of Surgeons</x:v>
      </x:c>
      <x:c r="I840" s="22" t="n">
        <x:v>11</x:v>
      </x:c>
      <x:c r="J840" t="str">
        <x:v>Worked</x:v>
      </x:c>
      <x:c r="K840" t="str">
        <x:v>Employee 103440; home branch Thurrock; assigned role Operative Porter | Deployment branch: Thurrock | Actual role: Operative Driver | Jobs: 402981 | Customers: Royal College of Surgeons | Actual hours: 11.0; source records: 1</x:v>
      </x:c>
      <x:c r="L840" t="str">
        <x:v>Include</x:v>
      </x:c>
      <x:c r="M840"/>
      <x:c r="N840"/>
    </x:row>
    <x:row r="841">
      <x:c r="A841" t="str">
        <x:v>M. Musadik Ali (B) EV|2026-07-09</x:v>
      </x:c>
      <x:c r="B841" s="888" t="n">
        <x:v>46212</x:v>
      </x:c>
      <x:c r="C841" t="str">
        <x:v>M. Musadik Ali (B) EV</x:v>
      </x:c>
      <x:c r="D841" t="str">
        <x:v>Permanent</x:v>
      </x:c>
      <x:c r="E841" t="str">
        <x:v>Thurrock</x:v>
      </x:c>
      <x:c r="F841" t="str">
        <x:v>Operative Porter</x:v>
      </x:c>
      <x:c r="G841" t="str">
        <x:v>402929</x:v>
      </x:c>
      <x:c r="H841" t="str">
        <x:v>Cadwalader Wickersham &amp; Taft LLP</x:v>
      </x:c>
      <x:c r="I841" s="22" t="n">
        <x:v>7.5</x:v>
      </x:c>
      <x:c r="J841" t="str">
        <x:v>Worked</x:v>
      </x:c>
      <x:c r="K841" t="str">
        <x:v>Employee 103440; home branch Thurrock; assigned role Operative Porter | Deployment branch: Thurrock | Actual role: Operative Driver | Jobs: 402929 | Customers: Cadwalader Wickersham &amp; Taft LLP | Actual hours: 7.5; source records: 1</x:v>
      </x:c>
      <x:c r="L841" t="str">
        <x:v>Include</x:v>
      </x:c>
      <x:c r="M841"/>
      <x:c r="N841"/>
    </x:row>
    <x:row r="842">
      <x:c r="A842" t="str">
        <x:v>M. Musadik Ali (B) EV|2026-07-13</x:v>
      </x:c>
      <x:c r="B842" s="888" t="n">
        <x:v>46216</x:v>
      </x:c>
      <x:c r="C842" t="str">
        <x:v>M. Musadik Ali (B) EV</x:v>
      </x:c>
      <x:c r="D842" t="str">
        <x:v>Permanent</x:v>
      </x:c>
      <x:c r="E842" t="str">
        <x:v>Thurrock</x:v>
      </x:c>
      <x:c r="F842" t="str">
        <x:v>Operative Porter</x:v>
      </x:c>
      <x:c r="G842" t="str">
        <x:v>401992</x:v>
      </x:c>
      <x:c r="H842" t="str">
        <x:v>The Bible Society</x:v>
      </x:c>
      <x:c r="I842" s="22" t="n">
        <x:v>12</x:v>
      </x:c>
      <x:c r="J842" t="str">
        <x:v>Worked</x:v>
      </x:c>
      <x:c r="K842" t="str">
        <x:v>Employee 103440; home branch Thurrock; assigned role Operative Porter | Deployment branch: Thurrock | Actual role: Operative Porter | Jobs: 401992 | Customers: The Bible Society | Actual hours: 12.0; source records: 1</x:v>
      </x:c>
      <x:c r="L842" t="str">
        <x:v>Include</x:v>
      </x:c>
      <x:c r="M842"/>
      <x:c r="N842"/>
    </x:row>
    <x:row r="843">
      <x:c r="A843" t="str">
        <x:v>M. Musadik Ali (B) EV|2026-07-14</x:v>
      </x:c>
      <x:c r="B843" s="888" t="n">
        <x:v>46217</x:v>
      </x:c>
      <x:c r="C843" t="str">
        <x:v>M. Musadik Ali (B) EV</x:v>
      </x:c>
      <x:c r="D843" t="str">
        <x:v>Permanent</x:v>
      </x:c>
      <x:c r="E843" t="str">
        <x:v>Thurrock</x:v>
      </x:c>
      <x:c r="F843" t="str">
        <x:v>Operative Porter</x:v>
      </x:c>
      <x:c r="G843" t="str">
        <x:v>400580</x:v>
      </x:c>
      <x:c r="H843" t="str">
        <x:v>ALPHATECH (UNI CAMBS)</x:v>
      </x:c>
      <x:c r="I843" s="22" t="n">
        <x:v>8</x:v>
      </x:c>
      <x:c r="J843" t="str">
        <x:v>Worked</x:v>
      </x:c>
      <x:c r="K843" t="str">
        <x:v>Employee 103440; home branch Thurrock; assigned role Operative Porter | Deployment branch: Cambridge | Actual role: Operative Driver | Jobs: 400580 | Customers: ALPHATECH (UNI CAMBS) | Actual hours: 8.0; source records: 1</x:v>
      </x:c>
      <x:c r="L843" t="str">
        <x:v>Include</x:v>
      </x:c>
      <x:c r="M843"/>
      <x:c r="N843"/>
    </x:row>
    <x:row r="844">
      <x:c r="A844" t="str">
        <x:v>M. Musadik Ali (B) EV|2026-07-15</x:v>
      </x:c>
      <x:c r="B844" s="888" t="n">
        <x:v>46218</x:v>
      </x:c>
      <x:c r="C844" t="str">
        <x:v>M. Musadik Ali (B) EV</x:v>
      </x:c>
      <x:c r="D844" t="str">
        <x:v>Permanent</x:v>
      </x:c>
      <x:c r="E844" t="str">
        <x:v>Thurrock</x:v>
      </x:c>
      <x:c r="F844" t="str">
        <x:v>Operative Porter</x:v>
      </x:c>
      <x:c r="G844" t="str">
        <x:v>401992A</x:v>
      </x:c>
      <x:c r="H844" t="str">
        <x:v>The Bible Society</x:v>
      </x:c>
      <x:c r="I844" s="22" t="n">
        <x:v>8.5</x:v>
      </x:c>
      <x:c r="J844" t="str">
        <x:v>Worked</x:v>
      </x:c>
      <x:c r="K844" t="str">
        <x:v>Employee 103440; home branch Thurrock; assigned role Operative Porter | Deployment branch: Thurrock | Actual role: Operative Driver | Jobs: 401992A | Customers: The Bible Society | Actual hours: 8.5; source records: 1</x:v>
      </x:c>
      <x:c r="L844" t="str">
        <x:v>Include</x:v>
      </x:c>
      <x:c r="M844"/>
      <x:c r="N844"/>
    </x:row>
    <x:row r="845">
      <x:c r="A845" t="str">
        <x:v>M. Musadik Ali (B) EV|2026-07-16</x:v>
      </x:c>
      <x:c r="B845" s="888" t="n">
        <x:v>46219</x:v>
      </x:c>
      <x:c r="C845" t="str">
        <x:v>M. Musadik Ali (B) EV</x:v>
      </x:c>
      <x:c r="D845" t="str">
        <x:v>Permanent</x:v>
      </x:c>
      <x:c r="E845" t="str">
        <x:v>Thurrock</x:v>
      </x:c>
      <x:c r="F845" t="str">
        <x:v>Operative Porter</x:v>
      </x:c>
      <x:c r="G845" t="str">
        <x:v>403418</x:v>
      </x:c>
      <x:c r="H845" t="str">
        <x:v>RWE</x:v>
      </x:c>
      <x:c r="I845" s="22" t="n">
        <x:v>8.5</x:v>
      </x:c>
      <x:c r="J845" t="str">
        <x:v>Worked</x:v>
      </x:c>
      <x:c r="K845" t="str">
        <x:v>Employee 103440; home branch Thurrock; assigned role Operative Porter | Deployment branch: Thurrock | Actual role: Operative Driver | Jobs: 403418 | Customers: RWE | Actual hours: 8.5; source records: 1</x:v>
      </x:c>
      <x:c r="L845" t="str">
        <x:v>Include</x:v>
      </x:c>
      <x:c r="M845"/>
      <x:c r="N845"/>
    </x:row>
    <x:row r="846">
      <x:c r="A846" t="str">
        <x:v>Maalik Duffus|2026-07-02</x:v>
      </x:c>
      <x:c r="B846" s="888" t="n">
        <x:v>46205</x:v>
      </x:c>
      <x:c r="C846" t="str">
        <x:v>Maalik Duffus</x:v>
      </x:c>
      <x:c r="D846" t="str">
        <x:v>Permanent</x:v>
      </x:c>
      <x:c r="E846" t="str">
        <x:v>Birmingham</x:v>
      </x:c>
      <x:c r="F846" t="str">
        <x:v>Operative Porter</x:v>
      </x:c>
      <x:c r="G846" t="str">
        <x:v>403133</x:v>
      </x:c>
      <x:c r="H846" t="str">
        <x:v>THE MULBERRY BUSH ORGANISATION LTD</x:v>
      </x:c>
      <x:c r="I846" s="22" t="n">
        <x:v>10.5</x:v>
      </x:c>
      <x:c r="J846" t="str">
        <x:v>Worked</x:v>
      </x:c>
      <x:c r="K846" t="str">
        <x:v>Employee 103112; home branch Birmingham; assigned role Operative Porter | Deployment branch: Birmingham | Actual role: Operative Porter | Jobs: 403133 | Customers: THE MULBERRY BUSH ORGANISATION LTD | Actual hours: 10.5; source records: 1</x:v>
      </x:c>
      <x:c r="L846" t="str">
        <x:v>Include</x:v>
      </x:c>
      <x:c r="M846"/>
      <x:c r="N846"/>
    </x:row>
    <x:row r="847">
      <x:c r="A847" t="str">
        <x:v>Maalik Duffus|2026-07-03</x:v>
      </x:c>
      <x:c r="B847" s="888" t="n">
        <x:v>46206</x:v>
      </x:c>
      <x:c r="C847" t="str">
        <x:v>Maalik Duffus</x:v>
      </x:c>
      <x:c r="D847" t="str">
        <x:v>Permanent</x:v>
      </x:c>
      <x:c r="E847" t="str">
        <x:v>Birmingham</x:v>
      </x:c>
      <x:c r="F847" t="str">
        <x:v>Operative Porter</x:v>
      </x:c>
      <x:c r="G847" t="str">
        <x:v>403133</x:v>
      </x:c>
      <x:c r="H847" t="str">
        <x:v>THE MULBERRY BUSH ORGANISATION LTD</x:v>
      </x:c>
      <x:c r="I847" s="22" t="n">
        <x:v>9</x:v>
      </x:c>
      <x:c r="J847" t="str">
        <x:v>Worked</x:v>
      </x:c>
      <x:c r="K847" t="str">
        <x:v>Employee 103112; home branch Birmingham; assigned role Operative Porter | Deployment branch: Birmingham | Actual role: Operative Porter | Jobs: 403133 | Customers: THE MULBERRY BUSH ORGANISATION LTD | Actual hours: 9.0; source records: 1</x:v>
      </x:c>
      <x:c r="L847" t="str">
        <x:v>Include</x:v>
      </x:c>
      <x:c r="M847"/>
      <x:c r="N847"/>
    </x:row>
    <x:row r="848">
      <x:c r="A848" t="str">
        <x:v>Maalik Duffus|2026-07-06</x:v>
      </x:c>
      <x:c r="B848" s="888" t="n">
        <x:v>46209</x:v>
      </x:c>
      <x:c r="C848" t="str">
        <x:v>Maalik Duffus</x:v>
      </x:c>
      <x:c r="D848" t="str">
        <x:v>Permanent</x:v>
      </x:c>
      <x:c r="E848" t="str">
        <x:v>Birmingham</x:v>
      </x:c>
      <x:c r="F848" t="str">
        <x:v>Operative Porter</x:v>
      </x:c>
      <x:c r="G848" t="str">
        <x:v>403133</x:v>
      </x:c>
      <x:c r="H848" t="str">
        <x:v>THE MULBERRY BUSH ORGANISATION LTD</x:v>
      </x:c>
      <x:c r="I848" s="22" t="n">
        <x:v>10</x:v>
      </x:c>
      <x:c r="J848" t="str">
        <x:v>Worked</x:v>
      </x:c>
      <x:c r="K848" t="str">
        <x:v>Employee 103112; home branch Birmingham; assigned role Operative Porter | Deployment branch: Birmingham | Actual role: Operative Skilled | Jobs: 403133 | Customers: THE MULBERRY BUSH ORGANISATION LTD | Actual hours: 10.0; source records: 1</x:v>
      </x:c>
      <x:c r="L848" t="str">
        <x:v>Include</x:v>
      </x:c>
      <x:c r="M848"/>
      <x:c r="N848"/>
    </x:row>
    <x:row r="849">
      <x:c r="A849" t="str">
        <x:v>Maalik Duffus|2026-07-07</x:v>
      </x:c>
      <x:c r="B849" s="888" t="n">
        <x:v>46210</x:v>
      </x:c>
      <x:c r="C849" t="str">
        <x:v>Maalik Duffus</x:v>
      </x:c>
      <x:c r="D849" t="str">
        <x:v>Permanent</x:v>
      </x:c>
      <x:c r="E849" t="str">
        <x:v>Birmingham</x:v>
      </x:c>
      <x:c r="F849" t="str">
        <x:v>Operative Porter</x:v>
      </x:c>
      <x:c r="G849" t="str">
        <x:v>403133</x:v>
      </x:c>
      <x:c r="H849" t="str">
        <x:v>THE MULBERRY BUSH ORGANISATION LTD</x:v>
      </x:c>
      <x:c r="I849" s="22" t="n">
        <x:v>8.5</x:v>
      </x:c>
      <x:c r="J849" t="str">
        <x:v>Worked</x:v>
      </x:c>
      <x:c r="K849" t="str">
        <x:v>Employee 103112; home branch Birmingham; assigned role Operative Porter | Deployment branch: Birmingham | Actual role: Operative Skilled | Jobs: 403133 | Customers: THE MULBERRY BUSH ORGANISATION LTD | Actual hours: 8.5; source records: 1</x:v>
      </x:c>
      <x:c r="L849" t="str">
        <x:v>Include</x:v>
      </x:c>
      <x:c r="M849"/>
      <x:c r="N849"/>
    </x:row>
    <x:row r="850">
      <x:c r="A850" t="str">
        <x:v>Maalik Duffus|2026-07-08</x:v>
      </x:c>
      <x:c r="B850" s="888" t="n">
        <x:v>46211</x:v>
      </x:c>
      <x:c r="C850" t="str">
        <x:v>Maalik Duffus</x:v>
      </x:c>
      <x:c r="D850" t="str">
        <x:v>Permanent</x:v>
      </x:c>
      <x:c r="E850" t="str">
        <x:v>Birmingham</x:v>
      </x:c>
      <x:c r="F850" t="str">
        <x:v>Operative Porter</x:v>
      </x:c>
      <x:c r="G850" t="str">
        <x:v>403133</x:v>
      </x:c>
      <x:c r="H850" t="str">
        <x:v>THE MULBERRY BUSH ORGANISATION LTD</x:v>
      </x:c>
      <x:c r="I850" s="22" t="n">
        <x:v>9.5</x:v>
      </x:c>
      <x:c r="J850" t="str">
        <x:v>Worked</x:v>
      </x:c>
      <x:c r="K850" t="str">
        <x:v>Employee 103112; home branch Birmingham; assigned role Operative Porter | Deployment branch: Birmingham | Actual role: Operative Porter | Jobs: 403133 | Customers: THE MULBERRY BUSH ORGANISATION LTD | Actual hours: 9.5; source records: 1</x:v>
      </x:c>
      <x:c r="L850" t="str">
        <x:v>Include</x:v>
      </x:c>
      <x:c r="M850"/>
      <x:c r="N850"/>
    </x:row>
    <x:row r="851">
      <x:c r="A851" t="str">
        <x:v>Maalik Duffus|2026-07-09</x:v>
      </x:c>
      <x:c r="B851" s="888" t="n">
        <x:v>46212</x:v>
      </x:c>
      <x:c r="C851" t="str">
        <x:v>Maalik Duffus</x:v>
      </x:c>
      <x:c r="D851" t="str">
        <x:v>Permanent</x:v>
      </x:c>
      <x:c r="E851" t="str">
        <x:v>Birmingham</x:v>
      </x:c>
      <x:c r="F851" t="str">
        <x:v>Operative Porter</x:v>
      </x:c>
      <x:c r="G851" t="str">
        <x:v>402977</x:v>
      </x:c>
      <x:c r="H851" t="str">
        <x:v>The Mulberry Bush Third Space</x:v>
      </x:c>
      <x:c r="I851" s="22" t="n">
        <x:v>10</x:v>
      </x:c>
      <x:c r="J851" t="str">
        <x:v>Worked</x:v>
      </x:c>
      <x:c r="K851" t="str">
        <x:v>Employee 103112; home branch Birmingham; assigned role Operative Porter | Deployment branch: Birmingham | Actual role: Operative Porter | Jobs: 402977 | Customers: The Mulberry Bush Third Space | Actual hours: 10.0; source records: 1</x:v>
      </x:c>
      <x:c r="L851" t="str">
        <x:v>Include</x:v>
      </x:c>
      <x:c r="M851"/>
      <x:c r="N851"/>
    </x:row>
    <x:row r="852">
      <x:c r="A852" t="str">
        <x:v>Maalik Duffus|2026-07-13</x:v>
      </x:c>
      <x:c r="B852" s="888" t="n">
        <x:v>46216</x:v>
      </x:c>
      <x:c r="C852" t="str">
        <x:v>Maalik Duffus</x:v>
      </x:c>
      <x:c r="D852" t="str">
        <x:v>Permanent</x:v>
      </x:c>
      <x:c r="E852" t="str">
        <x:v>Birmingham</x:v>
      </x:c>
      <x:c r="F852" t="str">
        <x:v>Operative Porter</x:v>
      </x:c>
      <x:c r="G852" t="str">
        <x:v>401198</x:v>
      </x:c>
      <x:c r="H852" t="str">
        <x:v>The Open University</x:v>
      </x:c>
      <x:c r="I852" s="22" t="n">
        <x:v>6.5</x:v>
      </x:c>
      <x:c r="J852" t="str">
        <x:v>Worked</x:v>
      </x:c>
      <x:c r="K852" t="str">
        <x:v>Employee 103112; home branch Birmingham; assigned role Operative Porter | Deployment branch: Birmingham | Actual role: Operative Porter | Jobs: 401198 | Customers: The Open University | Actual hours: 6.5; source records: 1</x:v>
      </x:c>
      <x:c r="L852" t="str">
        <x:v>Include</x:v>
      </x:c>
      <x:c r="M852"/>
      <x:c r="N852"/>
    </x:row>
    <x:row r="853">
      <x:c r="A853" t="str">
        <x:v>Maalik Duffus|2026-07-14</x:v>
      </x:c>
      <x:c r="B853" s="888" t="n">
        <x:v>46217</x:v>
      </x:c>
      <x:c r="C853" t="str">
        <x:v>Maalik Duffus</x:v>
      </x:c>
      <x:c r="D853" t="str">
        <x:v>Permanent</x:v>
      </x:c>
      <x:c r="E853" t="str">
        <x:v>Birmingham</x:v>
      </x:c>
      <x:c r="F853" t="str">
        <x:v>Operative Porter</x:v>
      </x:c>
      <x:c r="G853" t="str">
        <x:v>401198</x:v>
      </x:c>
      <x:c r="H853" t="str">
        <x:v>The Open University</x:v>
      </x:c>
      <x:c r="I853" s="22" t="n">
        <x:v>8.5</x:v>
      </x:c>
      <x:c r="J853" t="str">
        <x:v>Worked</x:v>
      </x:c>
      <x:c r="K853" t="str">
        <x:v>Employee 103112; home branch Birmingham; assigned role Operative Porter | Deployment branch: Birmingham | Actual role: Operative Porter | Jobs: 401198 | Customers: The Open University | Actual hours: 8.5; source records: 1</x:v>
      </x:c>
      <x:c r="L853" t="str">
        <x:v>Include</x:v>
      </x:c>
      <x:c r="M853"/>
      <x:c r="N853"/>
    </x:row>
    <x:row r="854">
      <x:c r="A854" t="str">
        <x:v>Maalik Duffus|2026-07-15</x:v>
      </x:c>
      <x:c r="B854" s="888" t="n">
        <x:v>46218</x:v>
      </x:c>
      <x:c r="C854" t="str">
        <x:v>Maalik Duffus</x:v>
      </x:c>
      <x:c r="D854" t="str">
        <x:v>Permanent</x:v>
      </x:c>
      <x:c r="E854" t="str">
        <x:v>Birmingham</x:v>
      </x:c>
      <x:c r="F854" t="str">
        <x:v>Operative Porter</x:v>
      </x:c>
      <x:c r="G854" t="str">
        <x:v>401198</x:v>
      </x:c>
      <x:c r="H854" t="str">
        <x:v>The Open University</x:v>
      </x:c>
      <x:c r="I854" s="22" t="n">
        <x:v>6.5</x:v>
      </x:c>
      <x:c r="J854" t="str">
        <x:v>Worked</x:v>
      </x:c>
      <x:c r="K854" t="str">
        <x:v>Employee 103112; home branch Birmingham; assigned role Operative Porter | Deployment branch: Birmingham | Actual role: Operative Porter | Jobs: 401198 | Customers: The Open University | Actual hours: 6.5; source records: 1</x:v>
      </x:c>
      <x:c r="L854" t="str">
        <x:v>Include</x:v>
      </x:c>
      <x:c r="M854"/>
      <x:c r="N854"/>
    </x:row>
    <x:row r="855">
      <x:c r="A855" t="str">
        <x:v>Maalik Duffus|2026-07-16</x:v>
      </x:c>
      <x:c r="B855" s="888" t="n">
        <x:v>46219</x:v>
      </x:c>
      <x:c r="C855" t="str">
        <x:v>Maalik Duffus</x:v>
      </x:c>
      <x:c r="D855" t="str">
        <x:v>Permanent</x:v>
      </x:c>
      <x:c r="E855" t="str">
        <x:v>Birmingham</x:v>
      </x:c>
      <x:c r="F855" t="str">
        <x:v>Operative Porter</x:v>
      </x:c>
      <x:c r="G855" t="str">
        <x:v>402939</x:v>
      </x:c>
      <x:c r="H855" t="str">
        <x:v>University Hospitals of Leicester NHS Trust</x:v>
      </x:c>
      <x:c r="I855" s="22" t="n">
        <x:v>8.5</x:v>
      </x:c>
      <x:c r="J855" t="str">
        <x:v>Worked</x:v>
      </x:c>
      <x:c r="K855" t="str">
        <x:v>Employee 103112; home branch Birmingham; assigned role Operative Porter | Deployment branch: Birmingham | Actual role: Operative Porter | Jobs: 402939 | Customers: University Hospitals of Leicester NHS Trust | Actual hours: 8.5; source records: 1</x:v>
      </x:c>
      <x:c r="L855" t="str">
        <x:v>Include</x:v>
      </x:c>
      <x:c r="M855"/>
      <x:c r="N855"/>
    </x:row>
    <x:row r="856">
      <x:c r="A856" t="str">
        <x:v>Matthew Spinks|2026-07-01</x:v>
      </x:c>
      <x:c r="B856" s="888" t="n">
        <x:v>46204</x:v>
      </x:c>
      <x:c r="C856" t="str">
        <x:v>Matthew Spinks</x:v>
      </x:c>
      <x:c r="D856" t="str">
        <x:v>Permanent</x:v>
      </x:c>
      <x:c r="E856" t="str">
        <x:v>Cambridge</x:v>
      </x:c>
      <x:c r="F856" t="str">
        <x:v>Operative Driver</x:v>
      </x:c>
      <x:c r="G856" t="str">
        <x:v>403004</x:v>
      </x:c>
      <x:c r="H856" t="str">
        <x:v>Avantor ( CAMBRIDGE JULY  2026 )</x:v>
      </x:c>
      <x:c r="I856" s="22" t="n">
        <x:v>4</x:v>
      </x:c>
      <x:c r="J856" t="str">
        <x:v>Worked</x:v>
      </x:c>
      <x:c r="K856" t="str">
        <x:v>Employee 2652; home branch Cambridge; assigned role Operative Driver | Deployment branch: Cambridge | Actual role: Operative Driver | Jobs: 403004 | Customers: Avantor ( CAMBRIDGE JULY  2026 ) | Actual hours: 4.0; source records: 1</x:v>
      </x:c>
      <x:c r="L856" t="str">
        <x:v>Include</x:v>
      </x:c>
      <x:c r="M856"/>
      <x:c r="N856"/>
    </x:row>
    <x:row r="857">
      <x:c r="A857" t="str">
        <x:v>Matthew Spinks|2026-07-02</x:v>
      </x:c>
      <x:c r="B857" s="888" t="n">
        <x:v>46205</x:v>
      </x:c>
      <x:c r="C857" t="str">
        <x:v>Matthew Spinks</x:v>
      </x:c>
      <x:c r="D857" t="str">
        <x:v>Permanent</x:v>
      </x:c>
      <x:c r="E857" t="str">
        <x:v>Cambridge</x:v>
      </x:c>
      <x:c r="F857" t="str">
        <x:v>Operative Driver</x:v>
      </x:c>
      <x:c r="G857" t="str">
        <x:v>402717</x:v>
      </x:c>
      <x:c r="H857" t="str">
        <x:v>Anglia Ruskin University</x:v>
      </x:c>
      <x:c r="I857" s="22" t="n">
        <x:v>8.5</x:v>
      </x:c>
      <x:c r="J857" t="str">
        <x:v>Worked</x:v>
      </x:c>
      <x:c r="K857" t="str">
        <x:v>Employee 2652; home branch Cambridge; assigned role Operative Driver | Deployment branch: Cambridge | Actual role: Operative Driver | Jobs: 402717 | Customers: Anglia Ruskin University | Actual hours: 8.5; source records: 1</x:v>
      </x:c>
      <x:c r="L857" t="str">
        <x:v>Include</x:v>
      </x:c>
      <x:c r="M857"/>
      <x:c r="N857"/>
    </x:row>
    <x:row r="858">
      <x:c r="A858" t="str">
        <x:v>Matthew Spinks|2026-07-03</x:v>
      </x:c>
      <x:c r="B858" s="888" t="n">
        <x:v>46206</x:v>
      </x:c>
      <x:c r="C858" t="str">
        <x:v>Matthew Spinks</x:v>
      </x:c>
      <x:c r="D858" t="str">
        <x:v>Permanent</x:v>
      </x:c>
      <x:c r="E858" t="str">
        <x:v>Cambridge</x:v>
      </x:c>
      <x:c r="F858" t="str">
        <x:v>Operative Driver</x:v>
      </x:c>
      <x:c r="G858" t="str">
        <x:v>403073</x:v>
      </x:c>
      <x:c r="H858" t="str">
        <x:v>Anglia Ruskin University</x:v>
      </x:c>
      <x:c r="I858" s="22" t="n">
        <x:v>8.5</x:v>
      </x:c>
      <x:c r="J858" t="str">
        <x:v>Worked</x:v>
      </x:c>
      <x:c r="K858" t="str">
        <x:v>Employee 2652; home branch Cambridge; assigned role Operative Driver | Deployment branch: Cambridge | Actual role: Operative Porter | Jobs: 403073 | Customers: Anglia Ruskin University | Actual hours: 8.5; source records: 1</x:v>
      </x:c>
      <x:c r="L858" t="str">
        <x:v>Include</x:v>
      </x:c>
      <x:c r="M858"/>
      <x:c r="N858"/>
    </x:row>
    <x:row r="859">
      <x:c r="A859" t="str">
        <x:v>Matthew Spinks|2026-07-06</x:v>
      </x:c>
      <x:c r="B859" s="888" t="n">
        <x:v>46209</x:v>
      </x:c>
      <x:c r="C859" t="str">
        <x:v>Matthew Spinks</x:v>
      </x:c>
      <x:c r="D859" t="str">
        <x:v>Permanent</x:v>
      </x:c>
      <x:c r="E859" t="str">
        <x:v>Cambridge</x:v>
      </x:c>
      <x:c r="F859" t="str">
        <x:v>Operative Driver</x:v>
      </x:c>
      <x:c r="G859" t="str">
        <x:v>402797</x:v>
      </x:c>
      <x:c r="H859" t="str">
        <x:v>KI-Hydrogen (Scale Space)</x:v>
      </x:c>
      <x:c r="I859" s="22" t="n">
        <x:v>12</x:v>
      </x:c>
      <x:c r="J859" t="str">
        <x:v>Worked</x:v>
      </x:c>
      <x:c r="K859" t="str">
        <x:v>Employee 2652; home branch Cambridge; assigned role Operative Driver | Deployment branch: Croydon | Actual role: Operative Porter | Jobs: 402797 | Customers: KI-Hydrogen (Scale Space) | Actual hours: 12.0; source records: 1</x:v>
      </x:c>
      <x:c r="L859" t="str">
        <x:v>Include</x:v>
      </x:c>
      <x:c r="M859"/>
      <x:c r="N859"/>
    </x:row>
    <x:row r="860">
      <x:c r="A860" t="str">
        <x:v>Matthew Spinks|2026-07-07</x:v>
      </x:c>
      <x:c r="B860" s="888" t="n">
        <x:v>46210</x:v>
      </x:c>
      <x:c r="C860" t="str">
        <x:v>Matthew Spinks</x:v>
      </x:c>
      <x:c r="D860" t="str">
        <x:v>Permanent</x:v>
      </x:c>
      <x:c r="E860" t="str">
        <x:v>Cambridge</x:v>
      </x:c>
      <x:c r="F860" t="str">
        <x:v>Operative Driver</x:v>
      </x:c>
      <x:c r="G860" t="str">
        <x:v>403316, 389934</x:v>
      </x:c>
      <x:c r="H860" t="str">
        <x:v>Harrow Green Cambridge M/W use only; Lubricants UK Ltd</x:v>
      </x:c>
      <x:c r="I860" s="22" t="n">
        <x:v>18</x:v>
      </x:c>
      <x:c r="J860" t="str">
        <x:v>Worked — 2 records</x:v>
      </x:c>
      <x:c r="K860" t="str">
        <x:v>Employee 2652; home branch Cambridge; assigned role Operative Driver | Deployment branch: Cambridge, Oxford | Actual role: Operative Driver | Jobs: 403316, 389934 | Customers: Harrow Green Cambridge M/W use only; Lubricants UK Ltd | Actual hours: 18.0; source records: 2</x:v>
      </x:c>
      <x:c r="L860" t="str">
        <x:v>Include</x:v>
      </x:c>
      <x:c r="M860"/>
      <x:c r="N860"/>
    </x:row>
    <x:row r="861">
      <x:c r="A861" t="str">
        <x:v>Matthew Spinks|2026-07-08</x:v>
      </x:c>
      <x:c r="B861" s="888" t="n">
        <x:v>46211</x:v>
      </x:c>
      <x:c r="C861" t="str">
        <x:v>Matthew Spinks</x:v>
      </x:c>
      <x:c r="D861" t="str">
        <x:v>Permanent</x:v>
      </x:c>
      <x:c r="E861" t="str">
        <x:v>Cambridge</x:v>
      </x:c>
      <x:c r="F861" t="str">
        <x:v>Operative Driver</x:v>
      </x:c>
      <x:c r="G861" t="str">
        <x:v>401554</x:v>
      </x:c>
      <x:c r="H861" t="str">
        <x:v>CPM/Omnicom</x:v>
      </x:c>
      <x:c r="I861" s="22" t="n">
        <x:v>7</x:v>
      </x:c>
      <x:c r="J861" t="str">
        <x:v>Worked</x:v>
      </x:c>
      <x:c r="K861" t="str">
        <x:v>Employee 2652; home branch Cambridge; assigned role Operative Driver | Deployment branch: Oxford | Actual role: Operative Porter | Jobs: 401554 | Customers: CPM/Omnicom | Actual hours: 7.0; source records: 1</x:v>
      </x:c>
      <x:c r="L861" t="str">
        <x:v>Include</x:v>
      </x:c>
      <x:c r="M861"/>
      <x:c r="N861"/>
    </x:row>
    <x:row r="862">
      <x:c r="A862" t="str">
        <x:v>Matthew Spinks|2026-07-10</x:v>
      </x:c>
      <x:c r="B862" s="888" t="n">
        <x:v>46213</x:v>
      </x:c>
      <x:c r="C862" t="str">
        <x:v>Matthew Spinks</x:v>
      </x:c>
      <x:c r="D862" t="str">
        <x:v>Permanent</x:v>
      </x:c>
      <x:c r="E862" t="str">
        <x:v>Cambridge</x:v>
      </x:c>
      <x:c r="F862" t="str">
        <x:v>Operative Driver</x:v>
      </x:c>
      <x:c r="G862" t="str">
        <x:v>403004</x:v>
      </x:c>
      <x:c r="H862" t="str">
        <x:v>Avantor ( CAMBRIDGE JULY  2026 )</x:v>
      </x:c>
      <x:c r="I862" s="22" t="n">
        <x:v>7.5</x:v>
      </x:c>
      <x:c r="J862" t="str">
        <x:v>Worked</x:v>
      </x:c>
      <x:c r="K862" t="str">
        <x:v>Employee 2652; home branch Cambridge; assigned role Operative Driver | Deployment branch: Cambridge | Actual role: Operative Driver | Jobs: 403004 | Customers: Avantor ( CAMBRIDGE JULY  2026 ) | Actual hours: 7.5; source records: 1</x:v>
      </x:c>
      <x:c r="L862" t="str">
        <x:v>Include</x:v>
      </x:c>
      <x:c r="M862"/>
      <x:c r="N862"/>
    </x:row>
    <x:row r="863">
      <x:c r="A863" t="str">
        <x:v>Matthew Spinks|2026-07-13</x:v>
      </x:c>
      <x:c r="B863" s="888" t="n">
        <x:v>46216</x:v>
      </x:c>
      <x:c r="C863" t="str">
        <x:v>Matthew Spinks</x:v>
      </x:c>
      <x:c r="D863" t="str">
        <x:v>Permanent</x:v>
      </x:c>
      <x:c r="E863" t="str">
        <x:v>Cambridge</x:v>
      </x:c>
      <x:c r="F863" t="str">
        <x:v>Operative Driver</x:v>
      </x:c>
      <x:c r="G863" t="str">
        <x:v>403316</x:v>
      </x:c>
      <x:c r="H863" t="str">
        <x:v>Harrow Green Cambridge M/W use only</x:v>
      </x:c>
      <x:c r="I863" s="22" t="n">
        <x:v>8.5</x:v>
      </x:c>
      <x:c r="J863" t="str">
        <x:v>Worked</x:v>
      </x:c>
      <x:c r="K863" t="str">
        <x:v>Employee 2652; home branch Cambridge; assigned role Operative Driver | Deployment branch: Cambridge | Actual role: Operative Driver | Jobs: 403316 | Customers: Harrow Green Cambridge M/W use only | Actual hours: 8.5; source records: 1</x:v>
      </x:c>
      <x:c r="L863" t="str">
        <x:v>Include</x:v>
      </x:c>
      <x:c r="M863"/>
      <x:c r="N863"/>
    </x:row>
    <x:row r="864">
      <x:c r="A864" t="str">
        <x:v>Matthew Spinks|2026-07-14</x:v>
      </x:c>
      <x:c r="B864" s="888" t="n">
        <x:v>46217</x:v>
      </x:c>
      <x:c r="C864" t="str">
        <x:v>Matthew Spinks</x:v>
      </x:c>
      <x:c r="D864" t="str">
        <x:v>Permanent</x:v>
      </x:c>
      <x:c r="E864" t="str">
        <x:v>Cambridge</x:v>
      </x:c>
      <x:c r="F864" t="str">
        <x:v>Operative Driver</x:v>
      </x:c>
      <x:c r="G864" t="str">
        <x:v>403004</x:v>
      </x:c>
      <x:c r="H864" t="str">
        <x:v>Avantor ( CAMBRIDGE JULY  2026 )</x:v>
      </x:c>
      <x:c r="I864" s="22" t="n">
        <x:v>9</x:v>
      </x:c>
      <x:c r="J864" t="str">
        <x:v>Worked — 2 records</x:v>
      </x:c>
      <x:c r="K864" t="str">
        <x:v>Employee 2652; home branch Cambridge; assigned role Operative Driver | Deployment branch: Cambridge | Actual role: Operative Driver | Jobs: 403004 | Customers: Avantor ( CAMBRIDGE JULY  2026 ) | Actual hours: 9.0; source records: 2</x:v>
      </x:c>
      <x:c r="L864" t="str">
        <x:v>Include</x:v>
      </x:c>
      <x:c r="M864"/>
      <x:c r="N864"/>
    </x:row>
    <x:row r="865">
      <x:c r="A865" t="str">
        <x:v>Matthew Spinks|2026-07-15</x:v>
      </x:c>
      <x:c r="B865" s="888" t="n">
        <x:v>46218</x:v>
      </x:c>
      <x:c r="C865" t="str">
        <x:v>Matthew Spinks</x:v>
      </x:c>
      <x:c r="D865" t="str">
        <x:v>Permanent</x:v>
      </x:c>
      <x:c r="E865" t="str">
        <x:v>Cambridge</x:v>
      </x:c>
      <x:c r="F865" t="str">
        <x:v>Operative Driver</x:v>
      </x:c>
      <x:c r="G865" t="str">
        <x:v>403004</x:v>
      </x:c>
      <x:c r="H865" t="str">
        <x:v>Avantor ( CAMBRIDGE JULY  2026 )</x:v>
      </x:c>
      <x:c r="I865" s="22" t="n">
        <x:v>8.5</x:v>
      </x:c>
      <x:c r="J865" t="str">
        <x:v>Worked</x:v>
      </x:c>
      <x:c r="K865" t="str">
        <x:v>Employee 2652; home branch Cambridge; assigned role Operative Driver | Deployment branch: Cambridge | Actual role: Operative Porter | Jobs: 403004 | Customers: Avantor ( CAMBRIDGE JULY  2026 ) | Actual hours: 8.5; source records: 1</x:v>
      </x:c>
      <x:c r="L865" t="str">
        <x:v>Include</x:v>
      </x:c>
      <x:c r="M865"/>
      <x:c r="N865"/>
    </x:row>
    <x:row r="866">
      <x:c r="A866" t="str">
        <x:v>Matthew Spinks|2026-07-16</x:v>
      </x:c>
      <x:c r="B866" s="888" t="n">
        <x:v>46219</x:v>
      </x:c>
      <x:c r="C866" t="str">
        <x:v>Matthew Spinks</x:v>
      </x:c>
      <x:c r="D866" t="str">
        <x:v>Permanent</x:v>
      </x:c>
      <x:c r="E866" t="str">
        <x:v>Cambridge</x:v>
      </x:c>
      <x:c r="F866" t="str">
        <x:v>Operative Driver</x:v>
      </x:c>
      <x:c r="G866" t="str">
        <x:v>403165</x:v>
      </x:c>
      <x:c r="H866" t="str">
        <x:v>Axlab Ltd/The Shrewsbury &amp; Telford Hospital NHS Trust</x:v>
      </x:c>
      <x:c r="I866" s="22" t="n">
        <x:v>11</x:v>
      </x:c>
      <x:c r="J866" t="str">
        <x:v>Worked</x:v>
      </x:c>
      <x:c r="K866" t="str">
        <x:v>Employee 2652; home branch Cambridge; assigned role Operative Driver | Deployment branch: Cambridge | Actual role: Operative Porter | Jobs: 403165 | Customers: Axlab Ltd/The Shrewsbury &amp; Telford Hospital NHS Trust | Actual hours: 11.0; source records: 1</x:v>
      </x:c>
      <x:c r="L866" t="str">
        <x:v>Include</x:v>
      </x:c>
      <x:c r="M866"/>
      <x:c r="N866"/>
    </x:row>
    <x:row r="867">
      <x:c r="A867" t="str">
        <x:v>Michael Carney|2026-07-01</x:v>
      </x:c>
      <x:c r="B867" s="888" t="n">
        <x:v>46204</x:v>
      </x:c>
      <x:c r="C867" t="str">
        <x:v>Michael Carney</x:v>
      </x:c>
      <x:c r="D867" t="str">
        <x:v>Permanent</x:v>
      </x:c>
      <x:c r="E867" t="str">
        <x:v>Manchester</x:v>
      </x:c>
      <x:c r="F867" t="str">
        <x:v>Operative Porter</x:v>
      </x:c>
      <x:c r="G867" t="str">
        <x:v>397251</x:v>
      </x:c>
      <x:c r="H867" t="str">
        <x:v>Lancaster University (Leadership Centre)</x:v>
      </x:c>
      <x:c r="I867" s="22" t="n">
        <x:v>7</x:v>
      </x:c>
      <x:c r="J867" t="str">
        <x:v>Worked</x:v>
      </x:c>
      <x:c r="K867" t="str">
        <x:v>Employee 104098; home branch Manchester; assigned role Operative Porter | Deployment branch: Manchester | Actual role: Operative Porter | Jobs: 397251 | Customers: Lancaster University (Leadership Centre) | Actual hours: 7.0; source records: 1</x:v>
      </x:c>
      <x:c r="L867" t="str">
        <x:v>Include</x:v>
      </x:c>
      <x:c r="M867"/>
      <x:c r="N867"/>
    </x:row>
    <x:row r="868">
      <x:c r="A868" t="str">
        <x:v>Michael Carney|2026-07-02</x:v>
      </x:c>
      <x:c r="B868" s="888" t="n">
        <x:v>46205</x:v>
      </x:c>
      <x:c r="C868" t="str">
        <x:v>Michael Carney</x:v>
      </x:c>
      <x:c r="D868" t="str">
        <x:v>Permanent</x:v>
      </x:c>
      <x:c r="E868" t="str">
        <x:v>Manchester</x:v>
      </x:c>
      <x:c r="F868" t="str">
        <x:v>Operative Porter</x:v>
      </x:c>
      <x:c r="G868" t="str">
        <x:v>396008, 398317F</x:v>
      </x:c>
      <x:c r="H868" t="str">
        <x:v>HSBC - Branch Audits (1); Restore Harrow Green</x:v>
      </x:c>
      <x:c r="I868" s="22" t="n">
        <x:v>15</x:v>
      </x:c>
      <x:c r="J868" t="str">
        <x:v>Worked — 2 records</x:v>
      </x:c>
      <x:c r="K868" t="str">
        <x:v>Employee 104098; home branch Manchester; assigned role Operative Porter | Deployment branch: Birmingham, Manchester | Actual role: Operative Porter | Jobs: 396008, 398317F | Customers: HSBC - Branch Audits (1); Restore Harrow Green | Actual hours: 15.0; source records: 2</x:v>
      </x:c>
      <x:c r="L868" t="str">
        <x:v>Include</x:v>
      </x:c>
      <x:c r="M868"/>
      <x:c r="N868"/>
    </x:row>
    <x:row r="869">
      <x:c r="A869" t="str">
        <x:v>Michael Carney|2026-07-10</x:v>
      </x:c>
      <x:c r="B869" s="888" t="n">
        <x:v>46213</x:v>
      </x:c>
      <x:c r="C869" t="str">
        <x:v>Michael Carney</x:v>
      </x:c>
      <x:c r="D869" t="str">
        <x:v>Permanent</x:v>
      </x:c>
      <x:c r="E869" t="str">
        <x:v>Manchester</x:v>
      </x:c>
      <x:c r="F869" t="str">
        <x:v>Operative Porter</x:v>
      </x:c>
      <x:c r="G869" t="str">
        <x:v>403000</x:v>
      </x:c>
      <x:c r="H869" t="str">
        <x:v>Lancashire Police</x:v>
      </x:c>
      <x:c r="I869" s="22" t="n">
        <x:v>6.75</x:v>
      </x:c>
      <x:c r="J869" t="str">
        <x:v>Worked</x:v>
      </x:c>
      <x:c r="K869" t="str">
        <x:v>Employee 104098; home branch Manchester; assigned role Operative Porter | Deployment branch: Manchester | Actual role: Operative Porter | Jobs: 403000 | Customers: Lancashire Police | Actual hours: 6.8; source records: 1</x:v>
      </x:c>
      <x:c r="L869" t="str">
        <x:v>Include</x:v>
      </x:c>
      <x:c r="M869"/>
      <x:c r="N869"/>
    </x:row>
    <x:row r="870">
      <x:c r="A870" t="str">
        <x:v>Michael Carney|2026-07-13</x:v>
      </x:c>
      <x:c r="B870" s="888" t="n">
        <x:v>46216</x:v>
      </x:c>
      <x:c r="C870" t="str">
        <x:v>Michael Carney</x:v>
      </x:c>
      <x:c r="D870" t="str">
        <x:v>Permanent</x:v>
      </x:c>
      <x:c r="E870" t="str">
        <x:v>Manchester</x:v>
      </x:c>
      <x:c r="F870" t="str">
        <x:v>Operative Porter</x:v>
      </x:c>
      <x:c r="G870" t="str">
        <x:v>403229</x:v>
      </x:c>
      <x:c r="H870" t="str">
        <x:v>NHS SBS - Clatterbridge Hospital</x:v>
      </x:c>
      <x:c r="I870" s="22" t="n">
        <x:v>1.25</x:v>
      </x:c>
      <x:c r="J870" t="str">
        <x:v>Worked</x:v>
      </x:c>
      <x:c r="K870" t="str">
        <x:v>Employee 104098; home branch Manchester; assigned role Operative Porter | Deployment branch: Manchester | Actual role: Operative Porter | Jobs: 403229 | Customers: NHS SBS - Clatterbridge Hospital | Actual hours: 1.2; source records: 1</x:v>
      </x:c>
      <x:c r="L870" t="str">
        <x:v>Include</x:v>
      </x:c>
      <x:c r="M870"/>
      <x:c r="N870"/>
    </x:row>
    <x:row r="871">
      <x:c r="A871" t="str">
        <x:v>Michael Carney|2026-07-14</x:v>
      </x:c>
      <x:c r="B871" s="888" t="n">
        <x:v>46217</x:v>
      </x:c>
      <x:c r="C871" t="str">
        <x:v>Michael Carney</x:v>
      </x:c>
      <x:c r="D871" t="str">
        <x:v>Permanent</x:v>
      </x:c>
      <x:c r="E871" t="str">
        <x:v>Manchester</x:v>
      </x:c>
      <x:c r="F871" t="str">
        <x:v>Operative Porter</x:v>
      </x:c>
      <x:c r="G871" t="str">
        <x:v>403103, 403229</x:v>
      </x:c>
      <x:c r="H871" t="str">
        <x:v>Cheshire Fire; NHS SBS - Clatterbridge Hospital</x:v>
      </x:c>
      <x:c r="I871" s="22" t="n">
        <x:v>9.5</x:v>
      </x:c>
      <x:c r="J871" t="str">
        <x:v>Worked — 2 records</x:v>
      </x:c>
      <x:c r="K871" t="str">
        <x:v>Employee 104098; home branch Manchester; assigned role Operative Porter | Deployment branch: Manchester | Actual role: Operative Porter | Jobs: 403103, 403229 | Customers: Cheshire Fire; NHS SBS - Clatterbridge Hospital | Actual hours: 9.5; source records: 2</x:v>
      </x:c>
      <x:c r="L871" t="str">
        <x:v>Include</x:v>
      </x:c>
      <x:c r="M871"/>
      <x:c r="N871"/>
    </x:row>
    <x:row r="872">
      <x:c r="A872" t="str">
        <x:v>Michael Carney|2026-07-15</x:v>
      </x:c>
      <x:c r="B872" s="888" t="n">
        <x:v>46218</x:v>
      </x:c>
      <x:c r="C872" t="str">
        <x:v>Michael Carney</x:v>
      </x:c>
      <x:c r="D872" t="str">
        <x:v>Permanent</x:v>
      </x:c>
      <x:c r="E872" t="str">
        <x:v>Manchester</x:v>
      </x:c>
      <x:c r="F872" t="str">
        <x:v>Operative Porter</x:v>
      </x:c>
      <x:c r="G872" t="str">
        <x:v>403242, 403229, 398549</x:v>
      </x:c>
      <x:c r="H872" t="str">
        <x:v>MOJ (Sodexo) SR:61036; NHS SBS - Clatterbridge Hospital; Wakefield Council - Upton Primary School</x:v>
      </x:c>
      <x:c r="I872" s="22" t="n">
        <x:v>18.42</x:v>
      </x:c>
      <x:c r="J872" t="str">
        <x:v>Worked — 3 records</x:v>
      </x:c>
      <x:c r="K872" t="str">
        <x:v>Employee 104098; home branch Manchester; assigned role Operative Porter | Deployment branch: Leeds, Manchester | Actual role: Operative Porter | Jobs: 403242, 403229, 398549 | Customers: MOJ (Sodexo) SR:61036; NHS SBS - Clatterbridge Hospital; Wakefield Council - Upton Primary School | Actual hours: 18.4; source records: 3</x:v>
      </x:c>
      <x:c r="L872" t="str">
        <x:v>Include</x:v>
      </x:c>
      <x:c r="M872"/>
      <x:c r="N872"/>
    </x:row>
    <x:row r="873">
      <x:c r="A873" t="str">
        <x:v>Michael Carney|2026-07-16</x:v>
      </x:c>
      <x:c r="B873" s="888" t="n">
        <x:v>46219</x:v>
      </x:c>
      <x:c r="C873" t="str">
        <x:v>Michael Carney</x:v>
      </x:c>
      <x:c r="D873" t="str">
        <x:v>Permanent</x:v>
      </x:c>
      <x:c r="E873" t="str">
        <x:v>Manchester</x:v>
      </x:c>
      <x:c r="F873" t="str">
        <x:v>Operative Porter</x:v>
      </x:c>
      <x:c r="G873" t="str">
        <x:v>398257, 398549</x:v>
      </x:c>
      <x:c r="H873" t="str">
        <x:v>Lancashire Police; Wakefield Council - Upton Primary School</x:v>
      </x:c>
      <x:c r="I873" s="22" t="n">
        <x:v>13.5</x:v>
      </x:c>
      <x:c r="J873" t="str">
        <x:v>Worked — 2 records</x:v>
      </x:c>
      <x:c r="K873" t="str">
        <x:v>Employee 104098; home branch Manchester; assigned role Operative Porter | Deployment branch: Leeds, Manchester | Actual role: Operative Porter | Jobs: 398257, 398549 | Customers: Lancashire Police; Wakefield Council - Upton Primary School | Actual hours: 13.5; source records: 2</x:v>
      </x:c>
      <x:c r="L873" t="str">
        <x:v>Include</x:v>
      </x:c>
      <x:c r="M873"/>
      <x:c r="N873"/>
    </x:row>
    <x:row r="874">
      <x:c r="A874" t="str">
        <x:v>Michael Churchman|2026-07-01</x:v>
      </x:c>
      <x:c r="B874" s="888" t="n">
        <x:v>46204</x:v>
      </x:c>
      <x:c r="C874" t="str">
        <x:v>Michael Churchman</x:v>
      </x:c>
      <x:c r="D874" t="str">
        <x:v>Permanent</x:v>
      </x:c>
      <x:c r="E874" t="str">
        <x:v>Cambridge</x:v>
      </x:c>
      <x:c r="F874" t="str">
        <x:v>Operative Porter</x:v>
      </x:c>
      <x:c r="G874" t="str">
        <x:v>402798</x:v>
      </x:c>
      <x:c r="H874" t="str">
        <x:v>Cambridge University Hospitals NHS Foundation</x:v>
      </x:c>
      <x:c r="I874" s="22" t="n">
        <x:v>7.5</x:v>
      </x:c>
      <x:c r="J874" t="str">
        <x:v>Worked</x:v>
      </x:c>
      <x:c r="K874" t="str">
        <x:v>Employee 103898; home branch Cambridge; assigned role Operative Porter | Deployment branch: Cambridge | Actual role: Operative Porter | Jobs: 402798 | Customers: Cambridge University Hospitals NHS Foundation | Actual hours: 7.5; source records: 1</x:v>
      </x:c>
      <x:c r="L874" t="str">
        <x:v>Include</x:v>
      </x:c>
      <x:c r="M874"/>
      <x:c r="N874"/>
    </x:row>
    <x:row r="875">
      <x:c r="A875" t="str">
        <x:v>Michael Churchman|2026-07-02</x:v>
      </x:c>
      <x:c r="B875" s="888" t="n">
        <x:v>46205</x:v>
      </x:c>
      <x:c r="C875" t="str">
        <x:v>Michael Churchman</x:v>
      </x:c>
      <x:c r="D875" t="str">
        <x:v>Permanent</x:v>
      </x:c>
      <x:c r="E875" t="str">
        <x:v>Cambridge</x:v>
      </x:c>
      <x:c r="F875" t="str">
        <x:v>Operative Porter</x:v>
      </x:c>
      <x:c r="G875" t="str">
        <x:v>402798</x:v>
      </x:c>
      <x:c r="H875" t="str">
        <x:v>Cambridge University Hospitals NHS Foundation</x:v>
      </x:c>
      <x:c r="I875" s="22" t="n">
        <x:v>7.5</x:v>
      </x:c>
      <x:c r="J875" t="str">
        <x:v>Worked</x:v>
      </x:c>
      <x:c r="K875" t="str">
        <x:v>Employee 103898; home branch Cambridge; assigned role Operative Porter | Deployment branch: Cambridge | Actual role: Operative Porter | Jobs: 402798 | Customers: Cambridge University Hospitals NHS Foundation | Actual hours: 7.5; source records: 1</x:v>
      </x:c>
      <x:c r="L875" t="str">
        <x:v>Include</x:v>
      </x:c>
      <x:c r="M875"/>
      <x:c r="N875"/>
    </x:row>
    <x:row r="876">
      <x:c r="A876" t="str">
        <x:v>Michael Churchman|2026-07-03</x:v>
      </x:c>
      <x:c r="B876" s="888" t="n">
        <x:v>46206</x:v>
      </x:c>
      <x:c r="C876" t="str">
        <x:v>Michael Churchman</x:v>
      </x:c>
      <x:c r="D876" t="str">
        <x:v>Permanent</x:v>
      </x:c>
      <x:c r="E876" t="str">
        <x:v>Cambridge</x:v>
      </x:c>
      <x:c r="F876" t="str">
        <x:v>Operative Porter</x:v>
      </x:c>
      <x:c r="G876" t="str">
        <x:v>402798</x:v>
      </x:c>
      <x:c r="H876" t="str">
        <x:v>Cambridge University Hospitals NHS Foundation</x:v>
      </x:c>
      <x:c r="I876" s="22" t="n">
        <x:v>7.5</x:v>
      </x:c>
      <x:c r="J876" t="str">
        <x:v>Worked</x:v>
      </x:c>
      <x:c r="K876" t="str">
        <x:v>Employee 103898; home branch Cambridge; assigned role Operative Porter | Deployment branch: Cambridge | Actual role: Operative Porter | Jobs: 402798 | Customers: Cambridge University Hospitals NHS Foundation | Actual hours: 7.5; source records: 1</x:v>
      </x:c>
      <x:c r="L876" t="str">
        <x:v>Include</x:v>
      </x:c>
      <x:c r="M876"/>
      <x:c r="N876"/>
    </x:row>
    <x:row r="877">
      <x:c r="A877" t="str">
        <x:v>Michael Churchman|2026-07-06</x:v>
      </x:c>
      <x:c r="B877" s="888" t="n">
        <x:v>46209</x:v>
      </x:c>
      <x:c r="C877" t="str">
        <x:v>Michael Churchman</x:v>
      </x:c>
      <x:c r="D877" t="str">
        <x:v>Permanent</x:v>
      </x:c>
      <x:c r="E877" t="str">
        <x:v>Cambridge</x:v>
      </x:c>
      <x:c r="F877" t="str">
        <x:v>Operative Porter</x:v>
      </x:c>
      <x:c r="G877" t="str">
        <x:v>402798</x:v>
      </x:c>
      <x:c r="H877" t="str">
        <x:v>Cambridge University Hospitals NHS Foundation</x:v>
      </x:c>
      <x:c r="I877" s="22" t="n">
        <x:v>7.5</x:v>
      </x:c>
      <x:c r="J877" t="str">
        <x:v>Worked</x:v>
      </x:c>
      <x:c r="K877" t="str">
        <x:v>Employee 103898; home branch Cambridge; assigned role Operative Porter | Deployment branch: Cambridge | Actual role: Operative Porter | Jobs: 402798 | Customers: Cambridge University Hospitals NHS Foundation | Actual hours: 7.5; source records: 1</x:v>
      </x:c>
      <x:c r="L877" t="str">
        <x:v>Include</x:v>
      </x:c>
      <x:c r="M877"/>
      <x:c r="N877"/>
    </x:row>
    <x:row r="878">
      <x:c r="A878" t="str">
        <x:v>Michael Churchman|2026-07-07</x:v>
      </x:c>
      <x:c r="B878" s="888" t="n">
        <x:v>46210</x:v>
      </x:c>
      <x:c r="C878" t="str">
        <x:v>Michael Churchman</x:v>
      </x:c>
      <x:c r="D878" t="str">
        <x:v>Permanent</x:v>
      </x:c>
      <x:c r="E878" t="str">
        <x:v>Cambridge</x:v>
      </x:c>
      <x:c r="F878" t="str">
        <x:v>Operative Porter</x:v>
      </x:c>
      <x:c r="G878" t="str">
        <x:v>402798</x:v>
      </x:c>
      <x:c r="H878" t="str">
        <x:v>Cambridge University Hospitals NHS Foundation</x:v>
      </x:c>
      <x:c r="I878" s="22" t="n">
        <x:v>7.5</x:v>
      </x:c>
      <x:c r="J878" t="str">
        <x:v>Worked</x:v>
      </x:c>
      <x:c r="K878" t="str">
        <x:v>Employee 103898; home branch Cambridge; assigned role Operative Porter | Deployment branch: Cambridge | Actual role: Operative Porter | Jobs: 402798 | Customers: Cambridge University Hospitals NHS Foundation | Actual hours: 7.5; source records: 1</x:v>
      </x:c>
      <x:c r="L878" t="str">
        <x:v>Include</x:v>
      </x:c>
      <x:c r="M878"/>
      <x:c r="N878"/>
    </x:row>
    <x:row r="879">
      <x:c r="A879" t="str">
        <x:v>Michael Churchman|2026-07-10</x:v>
      </x:c>
      <x:c r="B879" s="888" t="n">
        <x:v>46213</x:v>
      </x:c>
      <x:c r="C879" t="str">
        <x:v>Michael Churchman</x:v>
      </x:c>
      <x:c r="D879" t="str">
        <x:v>Permanent</x:v>
      </x:c>
      <x:c r="E879" t="str">
        <x:v>Cambridge</x:v>
      </x:c>
      <x:c r="F879" t="str">
        <x:v>Operative Porter</x:v>
      </x:c>
      <x:c r="G879" t="str">
        <x:v>402798</x:v>
      </x:c>
      <x:c r="H879" t="str">
        <x:v>Cambridge University Hospitals NHS Foundation</x:v>
      </x:c>
      <x:c r="I879" s="22" t="n">
        <x:v>7.5</x:v>
      </x:c>
      <x:c r="J879" t="str">
        <x:v>Worked</x:v>
      </x:c>
      <x:c r="K879" t="str">
        <x:v>Employee 103898; home branch Cambridge; assigned role Operative Porter | Deployment branch: Cambridge | Actual role: Operative Porter | Jobs: 402798 | Customers: Cambridge University Hospitals NHS Foundation | Actual hours: 7.5; source records: 1</x:v>
      </x:c>
      <x:c r="L879" t="str">
        <x:v>Include</x:v>
      </x:c>
      <x:c r="M879"/>
      <x:c r="N879"/>
    </x:row>
    <x:row r="880">
      <x:c r="A880" t="str">
        <x:v>Michael Churchman|2026-07-13</x:v>
      </x:c>
      <x:c r="B880" s="888" t="n">
        <x:v>46216</x:v>
      </x:c>
      <x:c r="C880" t="str">
        <x:v>Michael Churchman</x:v>
      </x:c>
      <x:c r="D880" t="str">
        <x:v>Permanent</x:v>
      </x:c>
      <x:c r="E880" t="str">
        <x:v>Cambridge</x:v>
      </x:c>
      <x:c r="F880" t="str">
        <x:v>Operative Porter</x:v>
      </x:c>
      <x:c r="G880" t="str">
        <x:v>402798</x:v>
      </x:c>
      <x:c r="H880" t="str">
        <x:v>Cambridge University Hospitals NHS Foundation</x:v>
      </x:c>
      <x:c r="I880" s="22" t="n">
        <x:v>7.5</x:v>
      </x:c>
      <x:c r="J880" t="str">
        <x:v>Worked</x:v>
      </x:c>
      <x:c r="K880" t="str">
        <x:v>Employee 103898; home branch Cambridge; assigned role Operative Porter | Deployment branch: Cambridge | Actual role: Operative Porter | Jobs: 402798 | Customers: Cambridge University Hospitals NHS Foundation | Actual hours: 7.5; source records: 1</x:v>
      </x:c>
      <x:c r="L880" t="str">
        <x:v>Include</x:v>
      </x:c>
      <x:c r="M880"/>
      <x:c r="N880"/>
    </x:row>
    <x:row r="881">
      <x:c r="A881" t="str">
        <x:v>Michael Churchman|2026-07-14</x:v>
      </x:c>
      <x:c r="B881" s="888" t="n">
        <x:v>46217</x:v>
      </x:c>
      <x:c r="C881" t="str">
        <x:v>Michael Churchman</x:v>
      </x:c>
      <x:c r="D881" t="str">
        <x:v>Permanent</x:v>
      </x:c>
      <x:c r="E881" t="str">
        <x:v>Cambridge</x:v>
      </x:c>
      <x:c r="F881" t="str">
        <x:v>Operative Porter</x:v>
      </x:c>
      <x:c r="G881" t="str">
        <x:v>402798</x:v>
      </x:c>
      <x:c r="H881" t="str">
        <x:v>Cambridge University Hospitals NHS Foundation</x:v>
      </x:c>
      <x:c r="I881" s="22" t="n">
        <x:v>7.5</x:v>
      </x:c>
      <x:c r="J881" t="str">
        <x:v>Worked</x:v>
      </x:c>
      <x:c r="K881" t="str">
        <x:v>Employee 103898; home branch Cambridge; assigned role Operative Porter | Deployment branch: Cambridge | Actual role: Operative Porter | Jobs: 402798 | Customers: Cambridge University Hospitals NHS Foundation | Actual hours: 7.5; source records: 1</x:v>
      </x:c>
      <x:c r="L881" t="str">
        <x:v>Include</x:v>
      </x:c>
      <x:c r="M881"/>
      <x:c r="N881"/>
    </x:row>
    <x:row r="882">
      <x:c r="A882" t="str">
        <x:v>Michael Churchman|2026-07-15</x:v>
      </x:c>
      <x:c r="B882" s="888" t="n">
        <x:v>46218</x:v>
      </x:c>
      <x:c r="C882" t="str">
        <x:v>Michael Churchman</x:v>
      </x:c>
      <x:c r="D882" t="str">
        <x:v>Permanent</x:v>
      </x:c>
      <x:c r="E882" t="str">
        <x:v>Cambridge</x:v>
      </x:c>
      <x:c r="F882" t="str">
        <x:v>Operative Porter</x:v>
      </x:c>
      <x:c r="G882" t="str">
        <x:v>402798</x:v>
      </x:c>
      <x:c r="H882" t="str">
        <x:v>Cambridge University Hospitals NHS Foundation</x:v>
      </x:c>
      <x:c r="I882" s="22" t="n">
        <x:v>7.5</x:v>
      </x:c>
      <x:c r="J882" t="str">
        <x:v>Worked</x:v>
      </x:c>
      <x:c r="K882" t="str">
        <x:v>Employee 103898; home branch Cambridge; assigned role Operative Porter | Deployment branch: Cambridge | Actual role: Operative Porter | Jobs: 402798 | Customers: Cambridge University Hospitals NHS Foundation | Actual hours: 7.5; source records: 1</x:v>
      </x:c>
      <x:c r="L882" t="str">
        <x:v>Include</x:v>
      </x:c>
      <x:c r="M882"/>
      <x:c r="N882"/>
    </x:row>
    <x:row r="883">
      <x:c r="A883" t="str">
        <x:v>Michael Churchman|2026-07-16</x:v>
      </x:c>
      <x:c r="B883" s="888" t="n">
        <x:v>46219</x:v>
      </x:c>
      <x:c r="C883" t="str">
        <x:v>Michael Churchman</x:v>
      </x:c>
      <x:c r="D883" t="str">
        <x:v>Permanent</x:v>
      </x:c>
      <x:c r="E883" t="str">
        <x:v>Cambridge</x:v>
      </x:c>
      <x:c r="F883" t="str">
        <x:v>Operative Porter</x:v>
      </x:c>
      <x:c r="G883" t="str">
        <x:v>402798</x:v>
      </x:c>
      <x:c r="H883" t="str">
        <x:v>Cambridge University Hospitals NHS Foundation</x:v>
      </x:c>
      <x:c r="I883" s="22" t="n">
        <x:v>7.5</x:v>
      </x:c>
      <x:c r="J883" t="str">
        <x:v>Worked</x:v>
      </x:c>
      <x:c r="K883" t="str">
        <x:v>Employee 103898; home branch Cambridge; assigned role Operative Porter | Deployment branch: Cambridge | Actual role: Operative Porter | Jobs: 402798 | Customers: Cambridge University Hospitals NHS Foundation | Actual hours: 7.5; source records: 1</x:v>
      </x:c>
      <x:c r="L883" t="str">
        <x:v>Include</x:v>
      </x:c>
      <x:c r="M883"/>
      <x:c r="N883"/>
    </x:row>
    <x:row r="884">
      <x:c r="A884" t="str">
        <x:v>Mike Booth|2026-07-02</x:v>
      </x:c>
      <x:c r="B884" s="888" t="n">
        <x:v>46205</x:v>
      </x:c>
      <x:c r="C884" t="str">
        <x:v>Mike Booth</x:v>
      </x:c>
      <x:c r="D884" t="str">
        <x:v>Permanent</x:v>
      </x:c>
      <x:c r="E884" t="str">
        <x:v>Manchester</x:v>
      </x:c>
      <x:c r="F884" t="str">
        <x:v>Operative Driver</x:v>
      </x:c>
      <x:c r="G884" t="str">
        <x:v>398317F, 399454E</x:v>
      </x:c>
      <x:c r="H884" t="str">
        <x:v>Restore Harrow Green</x:v>
      </x:c>
      <x:c r="I884" s="22" t="n">
        <x:v>13.5</x:v>
      </x:c>
      <x:c r="J884" t="str">
        <x:v>Worked — 2 records</x:v>
      </x:c>
      <x:c r="K884" t="str">
        <x:v>Employee 104053; home branch Manchester; assigned role Operative Driver | Deployment branch: Leeds, Manchester | Actual role: Operative Driver | Jobs: 398317F, 399454E | Customers: Restore Harrow Green | Actual hours: 13.5; source records: 2</x:v>
      </x:c>
      <x:c r="L884" t="str">
        <x:v>Include</x:v>
      </x:c>
      <x:c r="M884"/>
      <x:c r="N884"/>
    </x:row>
    <x:row r="885">
      <x:c r="A885" t="str">
        <x:v>Mike Booth|2026-07-06</x:v>
      </x:c>
      <x:c r="B885" s="888" t="n">
        <x:v>46209</x:v>
      </x:c>
      <x:c r="C885" t="str">
        <x:v>Mike Booth</x:v>
      </x:c>
      <x:c r="D885" t="str">
        <x:v>Permanent</x:v>
      </x:c>
      <x:c r="E885" t="str">
        <x:v>Manchester</x:v>
      </x:c>
      <x:c r="F885" t="str">
        <x:v>Operative Driver</x:v>
      </x:c>
      <x:c r="G885" t="str">
        <x:v>398317E</x:v>
      </x:c>
      <x:c r="H885" t="str">
        <x:v>Restore Harrow Green</x:v>
      </x:c>
      <x:c r="I885" s="22" t="n">
        <x:v>9</x:v>
      </x:c>
      <x:c r="J885" t="str">
        <x:v>Worked</x:v>
      </x:c>
      <x:c r="K885" t="str">
        <x:v>Employee 104053; home branch Manchester; assigned role Operative Driver | Deployment branch: Manchester | Actual role: Operative Driver | Jobs: 398317E | Customers: Restore Harrow Green | Actual hours: 9.0; source records: 1</x:v>
      </x:c>
      <x:c r="L885" t="str">
        <x:v>Include</x:v>
      </x:c>
      <x:c r="M885"/>
      <x:c r="N885"/>
    </x:row>
    <x:row r="886">
      <x:c r="A886" t="str">
        <x:v>Mike Booth|2026-07-08</x:v>
      </x:c>
      <x:c r="B886" s="888" t="n">
        <x:v>46211</x:v>
      </x:c>
      <x:c r="C886" t="str">
        <x:v>Mike Booth</x:v>
      </x:c>
      <x:c r="D886" t="str">
        <x:v>Permanent</x:v>
      </x:c>
      <x:c r="E886" t="str">
        <x:v>Manchester</x:v>
      </x:c>
      <x:c r="F886" t="str">
        <x:v>Operative Driver</x:v>
      </x:c>
      <x:c r="G886" t="str">
        <x:v>397251</x:v>
      </x:c>
      <x:c r="H886" t="str">
        <x:v>Lancaster University (Leadership Centre)</x:v>
      </x:c>
      <x:c r="I886" s="22" t="n">
        <x:v>8.5</x:v>
      </x:c>
      <x:c r="J886" t="str">
        <x:v>Worked</x:v>
      </x:c>
      <x:c r="K886" t="str">
        <x:v>Employee 104053; home branch Manchester; assigned role Operative Driver | Deployment branch: Manchester | Actual role: Operative Porter | Jobs: 397251 | Customers: Lancaster University (Leadership Centre) | Actual hours: 8.5; source records: 1</x:v>
      </x:c>
      <x:c r="L886" t="str">
        <x:v>Include</x:v>
      </x:c>
      <x:c r="M886"/>
      <x:c r="N886"/>
    </x:row>
    <x:row r="887">
      <x:c r="A887" t="str">
        <x:v>Mike Booth|2026-07-09</x:v>
      </x:c>
      <x:c r="B887" s="888" t="n">
        <x:v>46212</x:v>
      </x:c>
      <x:c r="C887" t="str">
        <x:v>Mike Booth</x:v>
      </x:c>
      <x:c r="D887" t="str">
        <x:v>Permanent</x:v>
      </x:c>
      <x:c r="E887" t="str">
        <x:v>Manchester</x:v>
      </x:c>
      <x:c r="F887" t="str">
        <x:v>Operative Driver</x:v>
      </x:c>
      <x:c r="G887" t="str">
        <x:v>403371</x:v>
      </x:c>
      <x:c r="H887" t="str">
        <x:v>CTVC Ltd</x:v>
      </x:c>
      <x:c r="I887" s="22" t="n">
        <x:v>6.5</x:v>
      </x:c>
      <x:c r="J887" t="str">
        <x:v>Worked</x:v>
      </x:c>
      <x:c r="K887" t="str">
        <x:v>Employee 104053; home branch Manchester; assigned role Operative Driver | Deployment branch: Manchester | Actual role: Operative Driver | Jobs: 403371 | Customers: CTVC Ltd | Actual hours: 6.5; source records: 1</x:v>
      </x:c>
      <x:c r="L887" t="str">
        <x:v>Include</x:v>
      </x:c>
      <x:c r="M887"/>
      <x:c r="N887"/>
    </x:row>
    <x:row r="888">
      <x:c r="A888" t="str">
        <x:v>Mike Booth|2026-07-10</x:v>
      </x:c>
      <x:c r="B888" s="888" t="n">
        <x:v>46213</x:v>
      </x:c>
      <x:c r="C888" t="str">
        <x:v>Mike Booth</x:v>
      </x:c>
      <x:c r="D888" t="str">
        <x:v>Permanent</x:v>
      </x:c>
      <x:c r="E888" t="str">
        <x:v>Manchester</x:v>
      </x:c>
      <x:c r="F888" t="str">
        <x:v>Operative Driver</x:v>
      </x:c>
      <x:c r="G888" t="str">
        <x:v>403000</x:v>
      </x:c>
      <x:c r="H888" t="str">
        <x:v>Lancashire Police</x:v>
      </x:c>
      <x:c r="I888" s="22" t="n">
        <x:v>6.75</x:v>
      </x:c>
      <x:c r="J888" t="str">
        <x:v>Worked</x:v>
      </x:c>
      <x:c r="K888" t="str">
        <x:v>Employee 104053; home branch Manchester; assigned role Operative Driver | Deployment branch: Manchester | Actual role: Operative Driver | Jobs: 403000 | Customers: Lancashire Police | Actual hours: 6.8; source records: 1</x:v>
      </x:c>
      <x:c r="L888" t="str">
        <x:v>Include</x:v>
      </x:c>
      <x:c r="M888"/>
      <x:c r="N888"/>
    </x:row>
    <x:row r="889">
      <x:c r="A889" t="str">
        <x:v>Mike Booth|2026-07-13</x:v>
      </x:c>
      <x:c r="B889" s="888" t="n">
        <x:v>46216</x:v>
      </x:c>
      <x:c r="C889" t="str">
        <x:v>Mike Booth</x:v>
      </x:c>
      <x:c r="D889" t="str">
        <x:v>Permanent</x:v>
      </x:c>
      <x:c r="E889" t="str">
        <x:v>Manchester</x:v>
      </x:c>
      <x:c r="F889" t="str">
        <x:v>Operative Driver</x:v>
      </x:c>
      <x:c r="G889" t="str">
        <x:v>403340, 398317F</x:v>
      </x:c>
      <x:c r="H889" t="str">
        <x:v>Kirklees Council - domestic; Restore Harrow Green</x:v>
      </x:c>
      <x:c r="I889" s="22" t="n">
        <x:v>7.75</x:v>
      </x:c>
      <x:c r="J889" t="str">
        <x:v>Worked — 2 records</x:v>
      </x:c>
      <x:c r="K889" t="str">
        <x:v>Employee 104053; home branch Manchester; assigned role Operative Driver | Deployment branch: Leeds, Manchester | Actual role: Operative Driver | Jobs: 403340, 398317F | Customers: Kirklees Council - domestic; Restore Harrow Green | Actual hours: 7.8; source records: 2</x:v>
      </x:c>
      <x:c r="L889" t="str">
        <x:v>Include</x:v>
      </x:c>
      <x:c r="M889"/>
      <x:c r="N889"/>
    </x:row>
    <x:row r="890">
      <x:c r="A890" t="str">
        <x:v>Mike Booth|2026-07-14</x:v>
      </x:c>
      <x:c r="B890" s="888" t="n">
        <x:v>46217</x:v>
      </x:c>
      <x:c r="C890" t="str">
        <x:v>Mike Booth</x:v>
      </x:c>
      <x:c r="D890" t="str">
        <x:v>Permanent</x:v>
      </x:c>
      <x:c r="E890" t="str">
        <x:v>Manchester</x:v>
      </x:c>
      <x:c r="F890" t="str">
        <x:v>Operative Driver</x:v>
      </x:c>
      <x:c r="G890" t="str">
        <x:v>403004D</x:v>
      </x:c>
      <x:c r="H890" t="str">
        <x:v>Avantor (MANCHESTER  JULY  2026 )</x:v>
      </x:c>
      <x:c r="I890" s="22" t="n">
        <x:v>9.5</x:v>
      </x:c>
      <x:c r="J890" t="str">
        <x:v>Worked</x:v>
      </x:c>
      <x:c r="K890" t="str">
        <x:v>Employee 104053; home branch Manchester; assigned role Operative Driver | Deployment branch: Cambridge | Actual role: Operative Driver | Jobs: 403004D | Customers: Avantor (MANCHESTER  JULY  2026 ) | Actual hours: 9.5; source records: 1</x:v>
      </x:c>
      <x:c r="L890" t="str">
        <x:v>Include</x:v>
      </x:c>
      <x:c r="M890"/>
      <x:c r="N890"/>
    </x:row>
    <x:row r="891">
      <x:c r="A891" t="str">
        <x:v>Mike Booth|2026-07-15</x:v>
      </x:c>
      <x:c r="B891" s="888" t="n">
        <x:v>46218</x:v>
      </x:c>
      <x:c r="C891" t="str">
        <x:v>Mike Booth</x:v>
      </x:c>
      <x:c r="D891" t="str">
        <x:v>Permanent</x:v>
      </x:c>
      <x:c r="E891" t="str">
        <x:v>Manchester</x:v>
      </x:c>
      <x:c r="F891" t="str">
        <x:v>Operative Driver</x:v>
      </x:c>
      <x:c r="G891" t="str">
        <x:v>398549</x:v>
      </x:c>
      <x:c r="H891" t="str">
        <x:v>Wakefield Council - Upton Primary School</x:v>
      </x:c>
      <x:c r="I891" s="22" t="n">
        <x:v>8.5</x:v>
      </x:c>
      <x:c r="J891" t="str">
        <x:v>Worked</x:v>
      </x:c>
      <x:c r="K891" t="str">
        <x:v>Employee 104053; home branch Manchester; assigned role Operative Driver | Deployment branch: Leeds | Actual role: Operative Driver | Jobs: 398549 | Customers: Wakefield Council - Upton Primary School | Actual hours: 8.5; source records: 1</x:v>
      </x:c>
      <x:c r="L891" t="str">
        <x:v>Include</x:v>
      </x:c>
      <x:c r="M891"/>
      <x:c r="N891"/>
    </x:row>
    <x:row r="892">
      <x:c r="A892" t="str">
        <x:v>Mike Booth|2026-07-16</x:v>
      </x:c>
      <x:c r="B892" s="888" t="n">
        <x:v>46219</x:v>
      </x:c>
      <x:c r="C892" t="str">
        <x:v>Mike Booth</x:v>
      </x:c>
      <x:c r="D892" t="str">
        <x:v>Permanent</x:v>
      </x:c>
      <x:c r="E892" t="str">
        <x:v>Manchester</x:v>
      </x:c>
      <x:c r="F892" t="str">
        <x:v>Operative Driver</x:v>
      </x:c>
      <x:c r="G892" t="str">
        <x:v>398257, 403504, 398549</x:v>
      </x:c>
      <x:c r="H892" t="str">
        <x:v>Lancashire Police; Supply to Pickfords Move Management Ltd; Wakefield Council - Upton Primary School</x:v>
      </x:c>
      <x:c r="I892" s="22" t="n">
        <x:v>14.5</x:v>
      </x:c>
      <x:c r="J892" t="str">
        <x:v>Worked — 3 records</x:v>
      </x:c>
      <x:c r="K892" t="str">
        <x:v>Employee 104053; home branch Manchester; assigned role Operative Driver | Deployment branch: Leeds, Manchester | Actual role: Operative Driver | Jobs: 398257, 403504, 398549 | Customers: Lancashire Police; Supply to Pickfords Move Management Ltd; Wakefield Council - Upton Primary School | Actual hours: 14.5; source records: 3</x:v>
      </x:c>
      <x:c r="L892" t="str">
        <x:v>Include</x:v>
      </x:c>
      <x:c r="M892"/>
      <x:c r="N892"/>
    </x:row>
    <x:row r="893">
      <x:c r="A893" t="str">
        <x:v>Mohamed Musa|2026-07-01</x:v>
      </x:c>
      <x:c r="B893" s="888" t="n">
        <x:v>46204</x:v>
      </x:c>
      <x:c r="C893" t="str">
        <x:v>Mohamed Musa</x:v>
      </x:c>
      <x:c r="D893" t="str">
        <x:v>Permanent</x:v>
      </x:c>
      <x:c r="E893" t="str">
        <x:v>Thurrock</x:v>
      </x:c>
      <x:c r="F893" t="str">
        <x:v>Operative Porter</x:v>
      </x:c>
      <x:c r="G893" t="str">
        <x:v>403129, 403128</x:v>
      </x:c>
      <x:c r="H893" t="str">
        <x:v>HM Revenue &amp; Customs; T Rowe Price International</x:v>
      </x:c>
      <x:c r="I893" s="22" t="n">
        <x:v>8</x:v>
      </x:c>
      <x:c r="J893" t="str">
        <x:v>Worked — 2 records</x:v>
      </x:c>
      <x:c r="K893" t="str">
        <x:v>Employee 103166; home branch Thurrock; assigned role Operative Porter | Deployment branch: Thurrock | Actual role: Operative Porter | Jobs: 403129, 403128 | Customers: HM Revenue &amp; Customs; T Rowe Price International | Actual hours: 8.0; source records: 2</x:v>
      </x:c>
      <x:c r="L893" t="str">
        <x:v>Include</x:v>
      </x:c>
      <x:c r="M893"/>
      <x:c r="N893"/>
    </x:row>
    <x:row r="894">
      <x:c r="A894" t="str">
        <x:v>Mohamed Musa|2026-07-06</x:v>
      </x:c>
      <x:c r="B894" s="888" t="n">
        <x:v>46209</x:v>
      </x:c>
      <x:c r="C894" t="str">
        <x:v>Mohamed Musa</x:v>
      </x:c>
      <x:c r="D894" t="str">
        <x:v>Permanent</x:v>
      </x:c>
      <x:c r="E894" t="str">
        <x:v>Thurrock</x:v>
      </x:c>
      <x:c r="F894" t="str">
        <x:v>Operative Porter</x:v>
      </x:c>
      <x:c r="G894" t="str">
        <x:v>396800</x:v>
      </x:c>
      <x:c r="H894" t="str">
        <x:v>Lazri/Mrs Elsa</x:v>
      </x:c>
      <x:c r="I894" s="22" t="n">
        <x:v>8</x:v>
      </x:c>
      <x:c r="J894" t="str">
        <x:v>Worked</x:v>
      </x:c>
      <x:c r="K894" t="str">
        <x:v>Employee 103166; home branch Thurrock; assigned role Operative Porter | Deployment branch: Thurrock | Actual role: Operative Porter | Jobs: 396800 | Customers: Lazri/Mrs Elsa | Actual hours: 8.0; source records: 1</x:v>
      </x:c>
      <x:c r="L894" t="str">
        <x:v>Include</x:v>
      </x:c>
      <x:c r="M894"/>
      <x:c r="N894"/>
    </x:row>
    <x:row r="895">
      <x:c r="A895" t="str">
        <x:v>Mohamed Musa|2026-07-07</x:v>
      </x:c>
      <x:c r="B895" s="888" t="n">
        <x:v>46210</x:v>
      </x:c>
      <x:c r="C895" t="str">
        <x:v>Mohamed Musa</x:v>
      </x:c>
      <x:c r="D895" t="str">
        <x:v>Permanent</x:v>
      </x:c>
      <x:c r="E895" t="str">
        <x:v>Thurrock</x:v>
      </x:c>
      <x:c r="F895" t="str">
        <x:v>Operative Porter</x:v>
      </x:c>
      <x:c r="G895" t="str">
        <x:v>402575</x:v>
      </x:c>
      <x:c r="H895" t="str">
        <x:v>Latham &amp; Watkins</x:v>
      </x:c>
      <x:c r="I895" s="22" t="n">
        <x:v>8.5</x:v>
      </x:c>
      <x:c r="J895" t="str">
        <x:v>Worked</x:v>
      </x:c>
      <x:c r="K895" t="str">
        <x:v>Employee 103166; home branch Thurrock; assigned role Operative Porter | Deployment branch: Thurrock | Actual role: Operative Porter | Jobs: 402575 | Customers: Latham &amp; Watkins | Actual hours: 8.5; source records: 1</x:v>
      </x:c>
      <x:c r="L895" t="str">
        <x:v>Include</x:v>
      </x:c>
      <x:c r="M895"/>
      <x:c r="N895"/>
    </x:row>
    <x:row r="896">
      <x:c r="A896" t="str">
        <x:v>Mohamed Musa|2026-07-08</x:v>
      </x:c>
      <x:c r="B896" s="888" t="n">
        <x:v>46211</x:v>
      </x:c>
      <x:c r="C896" t="str">
        <x:v>Mohamed Musa</x:v>
      </x:c>
      <x:c r="D896" t="str">
        <x:v>Permanent</x:v>
      </x:c>
      <x:c r="E896" t="str">
        <x:v>Thurrock</x:v>
      </x:c>
      <x:c r="F896" t="str">
        <x:v>Operative Porter</x:v>
      </x:c>
      <x:c r="G896" t="str">
        <x:v>403219</x:v>
      </x:c>
      <x:c r="H896" t="str">
        <x:v>Jurado/Slendy</x:v>
      </x:c>
      <x:c r="I896" s="22" t="n">
        <x:v>8</x:v>
      </x:c>
      <x:c r="J896" t="str">
        <x:v>Worked</x:v>
      </x:c>
      <x:c r="K896" t="str">
        <x:v>Employee 103166; home branch Thurrock; assigned role Operative Porter | Deployment branch: Thurrock | Actual role: Operative Porter | Jobs: 403219 | Customers: Jurado/Slendy | Actual hours: 8.0; source records: 1</x:v>
      </x:c>
      <x:c r="L896" t="str">
        <x:v>Include</x:v>
      </x:c>
      <x:c r="M896"/>
      <x:c r="N896"/>
    </x:row>
    <x:row r="897">
      <x:c r="A897" t="str">
        <x:v>Mohamed Musa|2026-07-13</x:v>
      </x:c>
      <x:c r="B897" s="888" t="n">
        <x:v>46216</x:v>
      </x:c>
      <x:c r="C897" t="str">
        <x:v>Mohamed Musa</x:v>
      </x:c>
      <x:c r="D897" t="str">
        <x:v>Permanent</x:v>
      </x:c>
      <x:c r="E897" t="str">
        <x:v>Thurrock</x:v>
      </x:c>
      <x:c r="F897" t="str">
        <x:v>Operative Porter</x:v>
      </x:c>
      <x:c r="G897" t="str">
        <x:v>403384</x:v>
      </x:c>
      <x:c r="H897" t="str">
        <x:v>London Metropolitan University</x:v>
      </x:c>
      <x:c r="I897" s="22" t="n">
        <x:v>8.5</x:v>
      </x:c>
      <x:c r="J897" t="str">
        <x:v>Worked</x:v>
      </x:c>
      <x:c r="K897" t="str">
        <x:v>Employee 103166; home branch Thurrock; assigned role Operative Porter | Deployment branch: Thurrock | Actual role: Operative Porter | Jobs: 403384 | Customers: London Metropolitan University | Actual hours: 8.5; source records: 1</x:v>
      </x:c>
      <x:c r="L897" t="str">
        <x:v>Include</x:v>
      </x:c>
      <x:c r="M897"/>
      <x:c r="N897"/>
    </x:row>
    <x:row r="898">
      <x:c r="A898" t="str">
        <x:v>Mohamed Musa|2026-07-14</x:v>
      </x:c>
      <x:c r="B898" s="888" t="n">
        <x:v>46217</x:v>
      </x:c>
      <x:c r="C898" t="str">
        <x:v>Mohamed Musa</x:v>
      </x:c>
      <x:c r="D898" t="str">
        <x:v>Permanent</x:v>
      </x:c>
      <x:c r="E898" t="str">
        <x:v>Thurrock</x:v>
      </x:c>
      <x:c r="F898" t="str">
        <x:v>Operative Porter</x:v>
      </x:c>
      <x:c r="G898" t="str">
        <x:v>403375</x:v>
      </x:c>
      <x:c r="H898" t="str">
        <x:v>Apple Europe Ltd</x:v>
      </x:c>
      <x:c r="I898" s="22" t="n">
        <x:v>6.5</x:v>
      </x:c>
      <x:c r="J898" t="str">
        <x:v>Worked</x:v>
      </x:c>
      <x:c r="K898" t="str">
        <x:v>Employee 103166; home branch Thurrock; assigned role Operative Porter | Deployment branch: Thurrock | Actual role: Operative Porter | Jobs: 403375 | Customers: Apple Europe Ltd | Actual hours: 6.5; source records: 1</x:v>
      </x:c>
      <x:c r="L898" t="str">
        <x:v>Include</x:v>
      </x:c>
      <x:c r="M898"/>
      <x:c r="N898"/>
    </x:row>
    <x:row r="899">
      <x:c r="A899" t="str">
        <x:v>Mohamed Musa|2026-07-15</x:v>
      </x:c>
      <x:c r="B899" s="888" t="n">
        <x:v>46218</x:v>
      </x:c>
      <x:c r="C899" t="str">
        <x:v>Mohamed Musa</x:v>
      </x:c>
      <x:c r="D899" t="str">
        <x:v>Permanent</x:v>
      </x:c>
      <x:c r="E899" t="str">
        <x:v>Thurrock</x:v>
      </x:c>
      <x:c r="F899" t="str">
        <x:v>Operative Porter</x:v>
      </x:c>
      <x:c r="G899" t="str">
        <x:v>402575</x:v>
      </x:c>
      <x:c r="H899" t="str">
        <x:v>Latham &amp; Watkins</x:v>
      </x:c>
      <x:c r="I899" s="22" t="n">
        <x:v>8.5</x:v>
      </x:c>
      <x:c r="J899" t="str">
        <x:v>Worked</x:v>
      </x:c>
      <x:c r="K899" t="str">
        <x:v>Employee 103166; home branch Thurrock; assigned role Operative Porter | Deployment branch: Thurrock | Actual role: Operative Porter | Jobs: 402575 | Customers: Latham &amp; Watkins | Actual hours: 8.5; source records: 1</x:v>
      </x:c>
      <x:c r="L899" t="str">
        <x:v>Include</x:v>
      </x:c>
      <x:c r="M899"/>
      <x:c r="N899"/>
    </x:row>
    <x:row r="900">
      <x:c r="A900" t="str">
        <x:v>N Adesanya|2026-07-01</x:v>
      </x:c>
      <x:c r="B900" s="888" t="n">
        <x:v>46204</x:v>
      </x:c>
      <x:c r="C900" t="str">
        <x:v>N Adesanya</x:v>
      </x:c>
      <x:c r="D900" t="str">
        <x:v>Permanent</x:v>
      </x:c>
      <x:c r="E900" t="str">
        <x:v>Thurrock</x:v>
      </x:c>
      <x:c r="F900" t="str">
        <x:v>Operative Porter</x:v>
      </x:c>
      <x:c r="G900" t="str">
        <x:v>402264</x:v>
      </x:c>
      <x:c r="H900" t="str">
        <x:v>AlixPartners LLP</x:v>
      </x:c>
      <x:c r="I900" s="22" t="n">
        <x:v>7.5</x:v>
      </x:c>
      <x:c r="J900" t="str">
        <x:v>Worked</x:v>
      </x:c>
      <x:c r="K900" t="str">
        <x:v>Employee 102672; home branch Thurrock; assigned role Operative Porter | Deployment branch: Thurrock | Actual role: Operative Porter | Jobs: 402264 | Customers: AlixPartners LLP | Actual hours: 7.5; source records: 1</x:v>
      </x:c>
      <x:c r="L900" t="str">
        <x:v>Include</x:v>
      </x:c>
      <x:c r="M900"/>
      <x:c r="N900"/>
    </x:row>
    <x:row r="901">
      <x:c r="A901" t="str">
        <x:v>N Adesanya|2026-07-02</x:v>
      </x:c>
      <x:c r="B901" s="888" t="n">
        <x:v>46205</x:v>
      </x:c>
      <x:c r="C901" t="str">
        <x:v>N Adesanya</x:v>
      </x:c>
      <x:c r="D901" t="str">
        <x:v>Permanent</x:v>
      </x:c>
      <x:c r="E901" t="str">
        <x:v>Thurrock</x:v>
      </x:c>
      <x:c r="F901" t="str">
        <x:v>Operative Porter</x:v>
      </x:c>
      <x:c r="G901" t="str">
        <x:v>403143</x:v>
      </x:c>
      <x:c r="H901" t="str">
        <x:v>Societe Generale</x:v>
      </x:c>
      <x:c r="I901" s="22" t="n">
        <x:v>8</x:v>
      </x:c>
      <x:c r="J901" t="str">
        <x:v>Worked</x:v>
      </x:c>
      <x:c r="K901" t="str">
        <x:v>Employee 102672; home branch Thurrock; assigned role Operative Porter | Deployment branch: Thurrock | Actual role: Operative Porter | Jobs: 403143 | Customers: Societe Generale | Actual hours: 8.0; source records: 1</x:v>
      </x:c>
      <x:c r="L901" t="str">
        <x:v>Include</x:v>
      </x:c>
      <x:c r="M901"/>
      <x:c r="N901"/>
    </x:row>
    <x:row r="902">
      <x:c r="A902" t="str">
        <x:v>N Adesanya|2026-07-06</x:v>
      </x:c>
      <x:c r="B902" s="888" t="n">
        <x:v>46209</x:v>
      </x:c>
      <x:c r="C902" t="str">
        <x:v>N Adesanya</x:v>
      </x:c>
      <x:c r="D902" t="str">
        <x:v>Permanent</x:v>
      </x:c>
      <x:c r="E902" t="str">
        <x:v>Thurrock</x:v>
      </x:c>
      <x:c r="F902" t="str">
        <x:v>Operative Porter</x:v>
      </x:c>
      <x:c r="G902" t="str">
        <x:v>403087</x:v>
      </x:c>
      <x:c r="H902" t="str">
        <x:v>Heywood/Ms Theresa</x:v>
      </x:c>
      <x:c r="I902" s="22" t="n">
        <x:v>9</x:v>
      </x:c>
      <x:c r="J902" t="str">
        <x:v>Worked</x:v>
      </x:c>
      <x:c r="K902" t="str">
        <x:v>Employee 102672; home branch Thurrock; assigned role Operative Porter | Deployment branch: Thurrock | Actual role: Operative Porter | Jobs: 403087 | Customers: Heywood/Ms Theresa | Actual hours: 9.0; source records: 1</x:v>
      </x:c>
      <x:c r="L902" t="str">
        <x:v>Include</x:v>
      </x:c>
      <x:c r="M902"/>
      <x:c r="N902"/>
    </x:row>
    <x:row r="903">
      <x:c r="A903" t="str">
        <x:v>N Adesanya|2026-07-07</x:v>
      </x:c>
      <x:c r="B903" s="888" t="n">
        <x:v>46210</x:v>
      </x:c>
      <x:c r="C903" t="str">
        <x:v>N Adesanya</x:v>
      </x:c>
      <x:c r="D903" t="str">
        <x:v>Permanent</x:v>
      </x:c>
      <x:c r="E903" t="str">
        <x:v>Thurrock</x:v>
      </x:c>
      <x:c r="F903" t="str">
        <x:v>Operative Porter</x:v>
      </x:c>
      <x:c r="G903" t="str">
        <x:v>403087</x:v>
      </x:c>
      <x:c r="H903" t="str">
        <x:v>Heywood/Ms Theresa</x:v>
      </x:c>
      <x:c r="I903" s="22" t="n">
        <x:v>8</x:v>
      </x:c>
      <x:c r="J903" t="str">
        <x:v>Worked</x:v>
      </x:c>
      <x:c r="K903" t="str">
        <x:v>Employee 102672; home branch Thurrock; assigned role Operative Porter | Deployment branch: Thurrock | Actual role: Operative Porter | Jobs: 403087 | Customers: Heywood/Ms Theresa | Actual hours: 8.0; source records: 1</x:v>
      </x:c>
      <x:c r="L903" t="str">
        <x:v>Include</x:v>
      </x:c>
      <x:c r="M903"/>
      <x:c r="N903"/>
    </x:row>
    <x:row r="904">
      <x:c r="A904" t="str">
        <x:v>N Adesanya|2026-07-08</x:v>
      </x:c>
      <x:c r="B904" s="888" t="n">
        <x:v>46211</x:v>
      </x:c>
      <x:c r="C904" t="str">
        <x:v>N Adesanya</x:v>
      </x:c>
      <x:c r="D904" t="str">
        <x:v>Permanent</x:v>
      </x:c>
      <x:c r="E904" t="str">
        <x:v>Thurrock</x:v>
      </x:c>
      <x:c r="F904" t="str">
        <x:v>Operative Porter</x:v>
      </x:c>
      <x:c r="G904" t="str">
        <x:v>401175</x:v>
      </x:c>
      <x:c r="H904" t="str">
        <x:v>Hogan Lovells LLP</x:v>
      </x:c>
      <x:c r="I904" s="22" t="n">
        <x:v>10</x:v>
      </x:c>
      <x:c r="J904" t="str">
        <x:v>Worked</x:v>
      </x:c>
      <x:c r="K904" t="str">
        <x:v>Employee 102672; home branch Thurrock; assigned role Operative Porter | Deployment branch: Thurrock | Actual role: Operative Porter | Jobs: 401175 | Customers: Hogan Lovells LLP | Actual hours: 10.0; source records: 1</x:v>
      </x:c>
      <x:c r="L904" t="str">
        <x:v>Include</x:v>
      </x:c>
      <x:c r="M904"/>
      <x:c r="N904"/>
    </x:row>
    <x:row r="905">
      <x:c r="A905" t="str">
        <x:v>N Adesanya|2026-07-15</x:v>
      </x:c>
      <x:c r="B905" s="888" t="n">
        <x:v>46218</x:v>
      </x:c>
      <x:c r="C905" t="str">
        <x:v>N Adesanya</x:v>
      </x:c>
      <x:c r="D905" t="str">
        <x:v>Permanent</x:v>
      </x:c>
      <x:c r="E905" t="str">
        <x:v>Thurrock</x:v>
      </x:c>
      <x:c r="F905" t="str">
        <x:v>Operative Porter</x:v>
      </x:c>
      <x:c r="G905" t="str">
        <x:v>398446</x:v>
      </x:c>
      <x:c r="H905" t="str">
        <x:v>Royal Entomological society</x:v>
      </x:c>
      <x:c r="I905" s="22" t="n">
        <x:v>8</x:v>
      </x:c>
      <x:c r="J905" t="str">
        <x:v>Worked</x:v>
      </x:c>
      <x:c r="K905" t="str">
        <x:v>Employee 102672; home branch Thurrock; assigned role Operative Porter | Deployment branch: Thurrock | Actual role: Operative Porter | Jobs: 398446 | Customers: Royal Entomological society | Actual hours: 8.0; source records: 1</x:v>
      </x:c>
      <x:c r="L905" t="str">
        <x:v>Include</x:v>
      </x:c>
      <x:c r="M905"/>
      <x:c r="N905"/>
    </x:row>
    <x:row r="906">
      <x:c r="A906" t="str">
        <x:v>N Adesanya|2026-07-16</x:v>
      </x:c>
      <x:c r="B906" s="888" t="n">
        <x:v>46219</x:v>
      </x:c>
      <x:c r="C906" t="str">
        <x:v>N Adesanya</x:v>
      </x:c>
      <x:c r="D906" t="str">
        <x:v>Permanent</x:v>
      </x:c>
      <x:c r="E906" t="str">
        <x:v>Thurrock</x:v>
      </x:c>
      <x:c r="F906" t="str">
        <x:v>Operative Porter</x:v>
      </x:c>
      <x:c r="G906" t="str">
        <x:v>403418</x:v>
      </x:c>
      <x:c r="H906" t="str">
        <x:v>RWE</x:v>
      </x:c>
      <x:c r="I906" s="22" t="n">
        <x:v>8.5</x:v>
      </x:c>
      <x:c r="J906" t="str">
        <x:v>Worked</x:v>
      </x:c>
      <x:c r="K906" t="str">
        <x:v>Employee 102672; home branch Thurrock; assigned role Operative Porter | Deployment branch: Thurrock | Actual role: Operative Porter | Jobs: 403418 | Customers: RWE | Actual hours: 8.5; source records: 1</x:v>
      </x:c>
      <x:c r="L906" t="str">
        <x:v>Include</x:v>
      </x:c>
      <x:c r="M906"/>
      <x:c r="N906"/>
    </x:row>
    <x:row r="907">
      <x:c r="A907" t="str">
        <x:v>N Storey|2026-07-01</x:v>
      </x:c>
      <x:c r="B907" s="888" t="n">
        <x:v>46204</x:v>
      </x:c>
      <x:c r="C907" t="str">
        <x:v>N Storey</x:v>
      </x:c>
      <x:c r="D907" t="str">
        <x:v>Permanent</x:v>
      </x:c>
      <x:c r="E907" t="str">
        <x:v>Thurrock</x:v>
      </x:c>
      <x:c r="F907" t="str">
        <x:v>Operative Porter</x:v>
      </x:c>
      <x:c r="G907" t="str">
        <x:v>401494</x:v>
      </x:c>
      <x:c r="H907" t="str">
        <x:v>Susquehanna International Group (SIG)</x:v>
      </x:c>
      <x:c r="I907" s="22" t="n">
        <x:v>9</x:v>
      </x:c>
      <x:c r="J907" t="str">
        <x:v>Worked</x:v>
      </x:c>
      <x:c r="K907" t="str">
        <x:v>Employee 104307; home branch Thurrock; assigned role Operative Porter | Deployment branch: Thurrock | Actual role: Operative Porter | Jobs: 401494 | Customers: Susquehanna International Group (SIG) | Actual hours: 9.0; source records: 1</x:v>
      </x:c>
      <x:c r="L907" t="str">
        <x:v>Include</x:v>
      </x:c>
      <x:c r="M907"/>
      <x:c r="N907"/>
    </x:row>
    <x:row r="908">
      <x:c r="A908" t="str">
        <x:v>N Storey|2026-07-03</x:v>
      </x:c>
      <x:c r="B908" s="888" t="n">
        <x:v>46206</x:v>
      </x:c>
      <x:c r="C908" t="str">
        <x:v>N Storey</x:v>
      </x:c>
      <x:c r="D908" t="str">
        <x:v>Permanent</x:v>
      </x:c>
      <x:c r="E908" t="str">
        <x:v>Thurrock</x:v>
      </x:c>
      <x:c r="F908" t="str">
        <x:v>Operative Porter</x:v>
      </x:c>
      <x:c r="G908" t="str">
        <x:v>401175</x:v>
      </x:c>
      <x:c r="H908" t="str">
        <x:v>Hogan Lovells LLP</x:v>
      </x:c>
      <x:c r="I908" s="22" t="n">
        <x:v>17</x:v>
      </x:c>
      <x:c r="J908" t="str">
        <x:v>Worked</x:v>
      </x:c>
      <x:c r="K908" t="str">
        <x:v>Employee 104307; home branch Thurrock; assigned role Operative Porter | Deployment branch: Thurrock | Actual role: Operative Skilled | Jobs: 401175 | Customers: Hogan Lovells LLP | Actual hours: 17.0; source records: 1</x:v>
      </x:c>
      <x:c r="L908" t="str">
        <x:v>Include</x:v>
      </x:c>
      <x:c r="M908"/>
      <x:c r="N908"/>
    </x:row>
    <x:row r="909">
      <x:c r="A909" t="str">
        <x:v>N Storey|2026-07-04</x:v>
      </x:c>
      <x:c r="B909" s="888" t="n">
        <x:v>46207</x:v>
      </x:c>
      <x:c r="C909" t="str">
        <x:v>N Storey</x:v>
      </x:c>
      <x:c r="D909" t="str">
        <x:v>Permanent</x:v>
      </x:c>
      <x:c r="E909" t="str">
        <x:v>Thurrock</x:v>
      </x:c>
      <x:c r="F909" t="str">
        <x:v>Operative Porter</x:v>
      </x:c>
      <x:c r="G909" t="str">
        <x:v>401175</x:v>
      </x:c>
      <x:c r="H909" t="str">
        <x:v>Hogan Lovells LLP</x:v>
      </x:c>
      <x:c r="I909" s="22" t="n">
        <x:v>9</x:v>
      </x:c>
      <x:c r="J909" t="str">
        <x:v>Worked</x:v>
      </x:c>
      <x:c r="K909" t="str">
        <x:v>Employee 104307; home branch Thurrock; assigned role Operative Porter | Deployment branch: Thurrock | Actual role: Operative Skilled | Jobs: 401175 | Customers: Hogan Lovells LLP | Actual hours: 9.0; source records: 1</x:v>
      </x:c>
      <x:c r="L909" t="str">
        <x:v>Include</x:v>
      </x:c>
      <x:c r="M909"/>
      <x:c r="N909"/>
    </x:row>
    <x:row r="910">
      <x:c r="A910" t="str">
        <x:v>N Storey|2026-07-05</x:v>
      </x:c>
      <x:c r="B910" s="888" t="n">
        <x:v>46208</x:v>
      </x:c>
      <x:c r="C910" t="str">
        <x:v>N Storey</x:v>
      </x:c>
      <x:c r="D910" t="str">
        <x:v>Permanent</x:v>
      </x:c>
      <x:c r="E910" t="str">
        <x:v>Thurrock</x:v>
      </x:c>
      <x:c r="F910" t="str">
        <x:v>Operative Porter</x:v>
      </x:c>
      <x:c r="G910" t="str">
        <x:v>401175</x:v>
      </x:c>
      <x:c r="H910" t="str">
        <x:v>Hogan Lovells LLP</x:v>
      </x:c>
      <x:c r="I910" s="22" t="n">
        <x:v>17</x:v>
      </x:c>
      <x:c r="J910" t="str">
        <x:v>Worked</x:v>
      </x:c>
      <x:c r="K910" t="str">
        <x:v>Employee 104307; home branch Thurrock; assigned role Operative Porter | Deployment branch: Thurrock | Actual role: Operative Skilled | Jobs: 401175 | Customers: Hogan Lovells LLP | Actual hours: 17.0; source records: 1</x:v>
      </x:c>
      <x:c r="L910" t="str">
        <x:v>Include</x:v>
      </x:c>
      <x:c r="M910"/>
      <x:c r="N910"/>
    </x:row>
    <x:row r="911">
      <x:c r="A911" t="str">
        <x:v>N Storey|2026-07-06</x:v>
      </x:c>
      <x:c r="B911" s="888" t="n">
        <x:v>46209</x:v>
      </x:c>
      <x:c r="C911" t="str">
        <x:v>N Storey</x:v>
      </x:c>
      <x:c r="D911" t="str">
        <x:v>Permanent</x:v>
      </x:c>
      <x:c r="E911" t="str">
        <x:v>Thurrock</x:v>
      </x:c>
      <x:c r="F911" t="str">
        <x:v>Operative Porter</x:v>
      </x:c>
      <x:c r="G911" t="str">
        <x:v>401175</x:v>
      </x:c>
      <x:c r="H911" t="str">
        <x:v>Hogan Lovells LLP</x:v>
      </x:c>
      <x:c r="I911" s="22" t="n">
        <x:v>11.5</x:v>
      </x:c>
      <x:c r="J911" t="str">
        <x:v>Worked</x:v>
      </x:c>
      <x:c r="K911" t="str">
        <x:v>Employee 104307; home branch Thurrock; assigned role Operative Porter | Deployment branch: Thurrock | Actual role: Operative Skilled | Jobs: 401175 | Customers: Hogan Lovells LLP | Actual hours: 11.5; source records: 1</x:v>
      </x:c>
      <x:c r="L911" t="str">
        <x:v>Include</x:v>
      </x:c>
      <x:c r="M911"/>
      <x:c r="N911"/>
    </x:row>
    <x:row r="912">
      <x:c r="A912" t="str">
        <x:v>N Storey|2026-07-07</x:v>
      </x:c>
      <x:c r="B912" s="888" t="n">
        <x:v>46210</x:v>
      </x:c>
      <x:c r="C912" t="str">
        <x:v>N Storey</x:v>
      </x:c>
      <x:c r="D912" t="str">
        <x:v>Permanent</x:v>
      </x:c>
      <x:c r="E912" t="str">
        <x:v>Thurrock</x:v>
      </x:c>
      <x:c r="F912" t="str">
        <x:v>Operative Porter</x:v>
      </x:c>
      <x:c r="G912" t="str">
        <x:v>402971</x:v>
      </x:c>
      <x:c r="H912" t="str">
        <x:v>Rometelli/Mr Bruno</x:v>
      </x:c>
      <x:c r="I912" s="22" t="n">
        <x:v>8.5</x:v>
      </x:c>
      <x:c r="J912" t="str">
        <x:v>Worked</x:v>
      </x:c>
      <x:c r="K912" t="str">
        <x:v>Employee 104307; home branch Thurrock; assigned role Operative Porter | Deployment branch: Thurrock | Actual role: Operative Skilled | Jobs: 402971 | Customers: Rometelli/Mr Bruno | Actual hours: 8.5; source records: 1</x:v>
      </x:c>
      <x:c r="L912" t="str">
        <x:v>Include</x:v>
      </x:c>
      <x:c r="M912"/>
      <x:c r="N912"/>
    </x:row>
    <x:row r="913">
      <x:c r="A913" t="str">
        <x:v>N Storey|2026-07-08</x:v>
      </x:c>
      <x:c r="B913" s="888" t="n">
        <x:v>46211</x:v>
      </x:c>
      <x:c r="C913" t="str">
        <x:v>N Storey</x:v>
      </x:c>
      <x:c r="D913" t="str">
        <x:v>Permanent</x:v>
      </x:c>
      <x:c r="E913" t="str">
        <x:v>Thurrock</x:v>
      </x:c>
      <x:c r="F913" t="str">
        <x:v>Operative Porter</x:v>
      </x:c>
      <x:c r="G913" t="str">
        <x:v>398126</x:v>
      </x:c>
      <x:c r="H913" t="str">
        <x:v>Saunders/Tracey</x:v>
      </x:c>
      <x:c r="I913" s="22" t="n">
        <x:v>9.5</x:v>
      </x:c>
      <x:c r="J913" t="str">
        <x:v>Worked</x:v>
      </x:c>
      <x:c r="K913" t="str">
        <x:v>Employee 104307; home branch Thurrock; assigned role Operative Porter | Deployment branch: Thurrock | Actual role: Operative Skilled | Jobs: 398126 | Customers: Saunders/Tracey | Actual hours: 9.5; source records: 1</x:v>
      </x:c>
      <x:c r="L913" t="str">
        <x:v>Include</x:v>
      </x:c>
      <x:c r="M913"/>
      <x:c r="N913"/>
    </x:row>
    <x:row r="914">
      <x:c r="A914" t="str">
        <x:v>N Storey|2026-07-09</x:v>
      </x:c>
      <x:c r="B914" s="888" t="n">
        <x:v>46212</x:v>
      </x:c>
      <x:c r="C914" t="str">
        <x:v>N Storey</x:v>
      </x:c>
      <x:c r="D914" t="str">
        <x:v>Permanent</x:v>
      </x:c>
      <x:c r="E914" t="str">
        <x:v>Thurrock</x:v>
      </x:c>
      <x:c r="F914" t="str">
        <x:v>Operative Porter</x:v>
      </x:c>
      <x:c r="G914" t="str">
        <x:v>398126</x:v>
      </x:c>
      <x:c r="H914" t="str">
        <x:v>Saunders/Tracey</x:v>
      </x:c>
      <x:c r="I914" s="22" t="n">
        <x:v>8.5</x:v>
      </x:c>
      <x:c r="J914" t="str">
        <x:v>Worked</x:v>
      </x:c>
      <x:c r="K914" t="str">
        <x:v>Employee 104307; home branch Thurrock; assigned role Operative Porter | Deployment branch: Thurrock | Actual role: Operative Skilled | Jobs: 398126 | Customers: Saunders/Tracey | Actual hours: 8.5; source records: 1</x:v>
      </x:c>
      <x:c r="L914" t="str">
        <x:v>Include</x:v>
      </x:c>
      <x:c r="M914"/>
      <x:c r="N914"/>
    </x:row>
    <x:row r="915">
      <x:c r="A915" t="str">
        <x:v>N Storey|2026-07-10</x:v>
      </x:c>
      <x:c r="B915" s="888" t="n">
        <x:v>46213</x:v>
      </x:c>
      <x:c r="C915" t="str">
        <x:v>N Storey</x:v>
      </x:c>
      <x:c r="D915" t="str">
        <x:v>Permanent</x:v>
      </x:c>
      <x:c r="E915" t="str">
        <x:v>Thurrock</x:v>
      </x:c>
      <x:c r="F915" t="str">
        <x:v>Operative Porter</x:v>
      </x:c>
      <x:c r="G915" t="str">
        <x:v>403368, 403150</x:v>
      </x:c>
      <x:c r="H915" t="str">
        <x:v>Bloomberg; Knotel UK Ltd</x:v>
      </x:c>
      <x:c r="I915" s="22" t="n">
        <x:v>14.5</x:v>
      </x:c>
      <x:c r="J915" t="str">
        <x:v>Worked — 2 records</x:v>
      </x:c>
      <x:c r="K915" t="str">
        <x:v>Employee 104307; home branch Thurrock; assigned role Operative Porter | Deployment branch: Thurrock | Actual role: Operative Porter, Operative Skilled | Jobs: 403368, 403150 | Customers: Bloomberg; Knotel UK Ltd | Actual hours: 14.5; source records: 2</x:v>
      </x:c>
      <x:c r="L915" t="str">
        <x:v>Include</x:v>
      </x:c>
      <x:c r="M915"/>
      <x:c r="N915"/>
    </x:row>
    <x:row r="916">
      <x:c r="A916" t="str">
        <x:v>N Storey|2026-07-13</x:v>
      </x:c>
      <x:c r="B916" s="888" t="n">
        <x:v>46216</x:v>
      </x:c>
      <x:c r="C916" t="str">
        <x:v>N Storey</x:v>
      </x:c>
      <x:c r="D916" t="str">
        <x:v>Permanent</x:v>
      </x:c>
      <x:c r="E916" t="str">
        <x:v>Thurrock</x:v>
      </x:c>
      <x:c r="F916" t="str">
        <x:v>Operative Porter</x:v>
      </x:c>
      <x:c r="G916" t="str">
        <x:v>401992</x:v>
      </x:c>
      <x:c r="H916" t="str">
        <x:v>The Bible Society</x:v>
      </x:c>
      <x:c r="I916" s="22" t="n">
        <x:v>12</x:v>
      </x:c>
      <x:c r="J916" t="str">
        <x:v>Worked</x:v>
      </x:c>
      <x:c r="K916" t="str">
        <x:v>Employee 104307; home branch Thurrock; assigned role Operative Porter | Deployment branch: Thurrock | Actual role: Operative Skilled | Jobs: 401992 | Customers: The Bible Society | Actual hours: 12.0; source records: 1</x:v>
      </x:c>
      <x:c r="L916" t="str">
        <x:v>Include</x:v>
      </x:c>
      <x:c r="M916"/>
      <x:c r="N916"/>
    </x:row>
    <x:row r="917">
      <x:c r="A917" t="str">
        <x:v>N Storey|2026-07-14</x:v>
      </x:c>
      <x:c r="B917" s="888" t="n">
        <x:v>46217</x:v>
      </x:c>
      <x:c r="C917" t="str">
        <x:v>N Storey</x:v>
      </x:c>
      <x:c r="D917" t="str">
        <x:v>Permanent</x:v>
      </x:c>
      <x:c r="E917" t="str">
        <x:v>Thurrock</x:v>
      </x:c>
      <x:c r="F917" t="str">
        <x:v>Operative Porter</x:v>
      </x:c>
      <x:c r="G917" t="str">
        <x:v>398446</x:v>
      </x:c>
      <x:c r="H917" t="str">
        <x:v>Royal Entomological society</x:v>
      </x:c>
      <x:c r="I917" s="22" t="n">
        <x:v>8</x:v>
      </x:c>
      <x:c r="J917" t="str">
        <x:v>Worked</x:v>
      </x:c>
      <x:c r="K917" t="str">
        <x:v>Employee 104307; home branch Thurrock; assigned role Operative Porter | Deployment branch: Thurrock | Actual role: Operative Porter | Jobs: 398446 | Customers: Royal Entomological society | Actual hours: 8.0; source records: 1</x:v>
      </x:c>
      <x:c r="L917" t="str">
        <x:v>Include</x:v>
      </x:c>
      <x:c r="M917"/>
      <x:c r="N917"/>
    </x:row>
    <x:row r="918">
      <x:c r="A918" t="str">
        <x:v>N Storey|2026-07-15</x:v>
      </x:c>
      <x:c r="B918" s="888" t="n">
        <x:v>46218</x:v>
      </x:c>
      <x:c r="C918" t="str">
        <x:v>N Storey</x:v>
      </x:c>
      <x:c r="D918" t="str">
        <x:v>Permanent</x:v>
      </x:c>
      <x:c r="E918" t="str">
        <x:v>Thurrock</x:v>
      </x:c>
      <x:c r="F918" t="str">
        <x:v>Operative Porter</x:v>
      </x:c>
      <x:c r="G918" t="str">
        <x:v>398446</x:v>
      </x:c>
      <x:c r="H918" t="str">
        <x:v>Royal Entomological society</x:v>
      </x:c>
      <x:c r="I918" s="22" t="n">
        <x:v>9.5</x:v>
      </x:c>
      <x:c r="J918" t="str">
        <x:v>Worked</x:v>
      </x:c>
      <x:c r="K918" t="str">
        <x:v>Employee 104307; home branch Thurrock; assigned role Operative Porter | Deployment branch: Thurrock | Actual role: Operative Porter | Jobs: 398446 | Customers: Royal Entomological society | Actual hours: 9.5; source records: 1</x:v>
      </x:c>
      <x:c r="L918" t="str">
        <x:v>Include</x:v>
      </x:c>
      <x:c r="M918"/>
      <x:c r="N918"/>
    </x:row>
    <x:row r="919">
      <x:c r="A919" t="str">
        <x:v>N Storey|2026-07-16</x:v>
      </x:c>
      <x:c r="B919" s="888" t="n">
        <x:v>46219</x:v>
      </x:c>
      <x:c r="C919" t="str">
        <x:v>N Storey</x:v>
      </x:c>
      <x:c r="D919" t="str">
        <x:v>Permanent</x:v>
      </x:c>
      <x:c r="E919" t="str">
        <x:v>Thurrock</x:v>
      </x:c>
      <x:c r="F919" t="str">
        <x:v>Operative Porter</x:v>
      </x:c>
      <x:c r="G919" t="str">
        <x:v>403433</x:v>
      </x:c>
      <x:c r="H919" t="str">
        <x:v>Tecle/Ms Eden</x:v>
      </x:c>
      <x:c r="I919" s="22" t="n">
        <x:v>7.5</x:v>
      </x:c>
      <x:c r="J919" t="str">
        <x:v>Worked</x:v>
      </x:c>
      <x:c r="K919" t="str">
        <x:v>Employee 104307; home branch Thurrock; assigned role Operative Porter | Deployment branch: Thurrock | Actual role: Operative Skilled | Jobs: 403433 | Customers: Tecle/Ms Eden | Actual hours: 7.5; source records: 1</x:v>
      </x:c>
      <x:c r="L919" t="str">
        <x:v>Include</x:v>
      </x:c>
      <x:c r="M919"/>
      <x:c r="N919"/>
    </x:row>
    <x:row r="920">
      <x:c r="A920" t="str">
        <x:v>Nathan Moore|2026-07-01</x:v>
      </x:c>
      <x:c r="B920" s="888" t="n">
        <x:v>46204</x:v>
      </x:c>
      <x:c r="C920" t="str">
        <x:v>Nathan Moore</x:v>
      </x:c>
      <x:c r="D920" t="str">
        <x:v>Permanent</x:v>
      </x:c>
      <x:c r="E920" t="str">
        <x:v>Glasgow</x:v>
      </x:c>
      <x:c r="F920" t="str">
        <x:v>Operative Driver</x:v>
      </x:c>
      <x:c r="G920" t="str">
        <x:v>402927</x:v>
      </x:c>
      <x:c r="H920" t="str">
        <x:v>New College Lanarkshire</x:v>
      </x:c>
      <x:c r="I920" s="22" t="n">
        <x:v>8</x:v>
      </x:c>
      <x:c r="J920" t="str">
        <x:v>Worked</x:v>
      </x:c>
      <x:c r="K920" t="str">
        <x:v>Employee 1714; home branch Glasgow; assigned role Operative Driver | Deployment branch: Glasgow | Actual role: Operative Skilled | Jobs: 402927 | Customers: New College Lanarkshire | Actual hours: 8.0; source records: 1</x:v>
      </x:c>
      <x:c r="L920" t="str">
        <x:v>Include</x:v>
      </x:c>
      <x:c r="M920"/>
      <x:c r="N920"/>
    </x:row>
    <x:row r="921">
      <x:c r="A921" t="str">
        <x:v>Nathan Moore|2026-07-02</x:v>
      </x:c>
      <x:c r="B921" s="888" t="n">
        <x:v>46205</x:v>
      </x:c>
      <x:c r="C921" t="str">
        <x:v>Nathan Moore</x:v>
      </x:c>
      <x:c r="D921" t="str">
        <x:v>Permanent</x:v>
      </x:c>
      <x:c r="E921" t="str">
        <x:v>Glasgow</x:v>
      </x:c>
      <x:c r="F921" t="str">
        <x:v>Operative Driver</x:v>
      </x:c>
      <x:c r="G921" t="str">
        <x:v>403113</x:v>
      </x:c>
      <x:c r="H921" t="str">
        <x:v>RHG Store</x:v>
      </x:c>
      <x:c r="I921" s="22" t="n">
        <x:v>8</x:v>
      </x:c>
      <x:c r="J921" t="str">
        <x:v>Worked</x:v>
      </x:c>
      <x:c r="K921" t="str">
        <x:v>Employee 1714; home branch Glasgow; assigned role Operative Driver | Deployment branch: Glasgow | Actual role: Operative Porter | Jobs: 403113 | Customers: RHG Store | Actual hours: 8.0; source records: 1</x:v>
      </x:c>
      <x:c r="L921" t="str">
        <x:v>Include</x:v>
      </x:c>
      <x:c r="M921"/>
      <x:c r="N921"/>
    </x:row>
    <x:row r="922">
      <x:c r="A922" t="str">
        <x:v>Nathan Moore|2026-07-03</x:v>
      </x:c>
      <x:c r="B922" s="888" t="n">
        <x:v>46206</x:v>
      </x:c>
      <x:c r="C922" t="str">
        <x:v>Nathan Moore</x:v>
      </x:c>
      <x:c r="D922" t="str">
        <x:v>Permanent</x:v>
      </x:c>
      <x:c r="E922" t="str">
        <x:v>Glasgow</x:v>
      </x:c>
      <x:c r="F922" t="str">
        <x:v>Operative Driver</x:v>
      </x:c>
      <x:c r="G922" t="str">
        <x:v>403171</x:v>
      </x:c>
      <x:c r="H922" t="str">
        <x:v>RHG Store</x:v>
      </x:c>
      <x:c r="I922" s="22" t="n">
        <x:v>5</x:v>
      </x:c>
      <x:c r="J922" t="str">
        <x:v>Worked</x:v>
      </x:c>
      <x:c r="K922" t="str">
        <x:v>Employee 1714; home branch Glasgow; assigned role Operative Driver | Deployment branch: Glasgow | Actual role: Operative Porter | Jobs: 403171 | Customers: RHG Store | Actual hours: 5.0; source records: 1</x:v>
      </x:c>
      <x:c r="L922" t="str">
        <x:v>Include</x:v>
      </x:c>
      <x:c r="M922"/>
      <x:c r="N922"/>
    </x:row>
    <x:row r="923">
      <x:c r="A923" t="str">
        <x:v>Nathan Moore|2026-07-07</x:v>
      </x:c>
      <x:c r="B923" s="888" t="n">
        <x:v>46210</x:v>
      </x:c>
      <x:c r="C923" t="str">
        <x:v>Nathan Moore</x:v>
      </x:c>
      <x:c r="D923" t="str">
        <x:v>Permanent</x:v>
      </x:c>
      <x:c r="E923" t="str">
        <x:v>Glasgow</x:v>
      </x:c>
      <x:c r="F923" t="str">
        <x:v>Operative Driver</x:v>
      </x:c>
      <x:c r="G923" t="str">
        <x:v>392549</x:v>
      </x:c>
      <x:c r="H923" t="str">
        <x:v>NHS GG&amp;C</x:v>
      </x:c>
      <x:c r="I923" s="22" t="n">
        <x:v>8</x:v>
      </x:c>
      <x:c r="J923" t="str">
        <x:v>Worked</x:v>
      </x:c>
      <x:c r="K923" t="str">
        <x:v>Employee 1714; home branch Glasgow; assigned role Operative Driver | Deployment branch: Glasgow | Actual role: Operative Porter | Jobs: 392549 | Customers: NHS GG&amp;C | Actual hours: 8.0; source records: 1</x:v>
      </x:c>
      <x:c r="L923" t="str">
        <x:v>Include</x:v>
      </x:c>
      <x:c r="M923"/>
      <x:c r="N923"/>
    </x:row>
    <x:row r="924">
      <x:c r="A924" t="str">
        <x:v>Nathan Moore|2026-07-08</x:v>
      </x:c>
      <x:c r="B924" s="888" t="n">
        <x:v>46211</x:v>
      </x:c>
      <x:c r="C924" t="str">
        <x:v>Nathan Moore</x:v>
      </x:c>
      <x:c r="D924" t="str">
        <x:v>Permanent</x:v>
      </x:c>
      <x:c r="E924" t="str">
        <x:v>Glasgow</x:v>
      </x:c>
      <x:c r="F924" t="str">
        <x:v>Operative Driver</x:v>
      </x:c>
      <x:c r="G924" t="str">
        <x:v>392549</x:v>
      </x:c>
      <x:c r="H924" t="str">
        <x:v>NHS GG&amp;C</x:v>
      </x:c>
      <x:c r="I924" s="22" t="n">
        <x:v>9</x:v>
      </x:c>
      <x:c r="J924" t="str">
        <x:v>Worked</x:v>
      </x:c>
      <x:c r="K924" t="str">
        <x:v>Employee 1714; home branch Glasgow; assigned role Operative Driver | Deployment branch: Glasgow | Actual role: Operative Porter | Jobs: 392549 | Customers: NHS GG&amp;C | Actual hours: 9.0; source records: 1</x:v>
      </x:c>
      <x:c r="L924" t="str">
        <x:v>Include</x:v>
      </x:c>
      <x:c r="M924"/>
      <x:c r="N924"/>
    </x:row>
    <x:row r="925">
      <x:c r="A925" t="str">
        <x:v>Nathan Moore|2026-07-09</x:v>
      </x:c>
      <x:c r="B925" s="888" t="n">
        <x:v>46212</x:v>
      </x:c>
      <x:c r="C925" t="str">
        <x:v>Nathan Moore</x:v>
      </x:c>
      <x:c r="D925" t="str">
        <x:v>Permanent</x:v>
      </x:c>
      <x:c r="E925" t="str">
        <x:v>Glasgow</x:v>
      </x:c>
      <x:c r="F925" t="str">
        <x:v>Operative Driver</x:v>
      </x:c>
      <x:c r="G925" t="str">
        <x:v>392549</x:v>
      </x:c>
      <x:c r="H925" t="str">
        <x:v>NHS GG&amp;C</x:v>
      </x:c>
      <x:c r="I925" s="22" t="n">
        <x:v>8</x:v>
      </x:c>
      <x:c r="J925" t="str">
        <x:v>Worked</x:v>
      </x:c>
      <x:c r="K925" t="str">
        <x:v>Employee 1714; home branch Glasgow; assigned role Operative Driver | Deployment branch: Glasgow | Actual role: Operative Porter | Jobs: 392549 | Customers: NHS GG&amp;C | Actual hours: 8.0; source records: 1</x:v>
      </x:c>
      <x:c r="L925" t="str">
        <x:v>Include</x:v>
      </x:c>
      <x:c r="M925"/>
      <x:c r="N925"/>
    </x:row>
    <x:row r="926">
      <x:c r="A926" t="str">
        <x:v>Nathan Moore|2026-07-10</x:v>
      </x:c>
      <x:c r="B926" s="888" t="n">
        <x:v>46213</x:v>
      </x:c>
      <x:c r="C926" t="str">
        <x:v>Nathan Moore</x:v>
      </x:c>
      <x:c r="D926" t="str">
        <x:v>Permanent</x:v>
      </x:c>
      <x:c r="E926" t="str">
        <x:v>Glasgow</x:v>
      </x:c>
      <x:c r="F926" t="str">
        <x:v>Operative Driver</x:v>
      </x:c>
      <x:c r="G926" t="str">
        <x:v>403174</x:v>
      </x:c>
      <x:c r="H926" t="str">
        <x:v>South Lanarkshire Council</x:v>
      </x:c>
      <x:c r="I926" s="22" t="n">
        <x:v>8</x:v>
      </x:c>
      <x:c r="J926" t="str">
        <x:v>Worked</x:v>
      </x:c>
      <x:c r="K926" t="str">
        <x:v>Employee 1714; home branch Glasgow; assigned role Operative Driver | Deployment branch: Glasgow | Actual role: Operative Driver | Jobs: 403174 | Customers: South Lanarkshire Council | Actual hours: 8.0; source records: 1</x:v>
      </x:c>
      <x:c r="L926" t="str">
        <x:v>Include</x:v>
      </x:c>
      <x:c r="M926"/>
      <x:c r="N926"/>
    </x:row>
    <x:row r="927">
      <x:c r="A927" t="str">
        <x:v>Nathan Moore|2026-07-13</x:v>
      </x:c>
      <x:c r="B927" s="888" t="n">
        <x:v>46216</x:v>
      </x:c>
      <x:c r="C927" t="str">
        <x:v>Nathan Moore</x:v>
      </x:c>
      <x:c r="D927" t="str">
        <x:v>Permanent</x:v>
      </x:c>
      <x:c r="E927" t="str">
        <x:v>Glasgow</x:v>
      </x:c>
      <x:c r="F927" t="str">
        <x:v>Operative Driver</x:v>
      </x:c>
      <x:c r="G927"/>
      <x:c r="H927"/>
      <x:c r="I927" s="22" t="n">
        <x:v>0</x:v>
      </x:c>
      <x:c r="J927" t="str">
        <x:v>Annual leave</x:v>
      </x:c>
      <x:c r="K927" t="str">
        <x:v>Employee 1714; home branch Glasgow; assigned role Operative Driver | Leave: Annual Leave (Hours) | Leave calendar basis: Variable-pattern period</x:v>
      </x:c>
      <x:c r="L927" t="str">
        <x:v>Include</x:v>
      </x:c>
      <x:c r="M927"/>
      <x:c r="N927"/>
    </x:row>
    <x:row r="928">
      <x:c r="A928" t="str">
        <x:v>Nathan Moore|2026-07-14</x:v>
      </x:c>
      <x:c r="B928" s="888" t="n">
        <x:v>46217</x:v>
      </x:c>
      <x:c r="C928" t="str">
        <x:v>Nathan Moore</x:v>
      </x:c>
      <x:c r="D928" t="str">
        <x:v>Permanent</x:v>
      </x:c>
      <x:c r="E928" t="str">
        <x:v>Glasgow</x:v>
      </x:c>
      <x:c r="F928" t="str">
        <x:v>Operative Driver</x:v>
      </x:c>
      <x:c r="G928"/>
      <x:c r="H928"/>
      <x:c r="I928" s="22" t="n">
        <x:v>0</x:v>
      </x:c>
      <x:c r="J928" t="str">
        <x:v>Annual leave</x:v>
      </x:c>
      <x:c r="K928" t="str">
        <x:v>Employee 1714; home branch Glasgow; assigned role Operative Driver | Leave: Annual Leave (Hours) | Leave calendar basis: Variable-pattern period</x:v>
      </x:c>
      <x:c r="L928" t="str">
        <x:v>Include</x:v>
      </x:c>
      <x:c r="M928"/>
      <x:c r="N928"/>
    </x:row>
    <x:row r="929">
      <x:c r="A929" t="str">
        <x:v>Nathan Moore|2026-07-15</x:v>
      </x:c>
      <x:c r="B929" s="888" t="n">
        <x:v>46218</x:v>
      </x:c>
      <x:c r="C929" t="str">
        <x:v>Nathan Moore</x:v>
      </x:c>
      <x:c r="D929" t="str">
        <x:v>Permanent</x:v>
      </x:c>
      <x:c r="E929" t="str">
        <x:v>Glasgow</x:v>
      </x:c>
      <x:c r="F929" t="str">
        <x:v>Operative Driver</x:v>
      </x:c>
      <x:c r="G929" t="str">
        <x:v>403027</x:v>
      </x:c>
      <x:c r="H929" t="str">
        <x:v>HSBC - Branch Audits (2)</x:v>
      </x:c>
      <x:c r="I929" s="22" t="n">
        <x:v>10</x:v>
      </x:c>
      <x:c r="J929" t="str">
        <x:v>Worked</x:v>
      </x:c>
      <x:c r="K929" t="str">
        <x:v>Employee 1714; home branch Glasgow; assigned role Operative Driver | Deployment branch: Birmingham | Actual role: Operative Skilled | Jobs: 403027 | Customers: HSBC - Branch Audits (2) | Actual hours: 10.0; source records: 1</x:v>
      </x:c>
      <x:c r="L929" t="str">
        <x:v>Include</x:v>
      </x:c>
      <x:c r="M929"/>
      <x:c r="N929"/>
    </x:row>
    <x:row r="930">
      <x:c r="A930" t="str">
        <x:v>Nathan Pavely|2026-07-02</x:v>
      </x:c>
      <x:c r="B930" s="888" t="n">
        <x:v>46205</x:v>
      </x:c>
      <x:c r="C930" t="str">
        <x:v>Nathan Pavely</x:v>
      </x:c>
      <x:c r="D930" t="str">
        <x:v>Permanent</x:v>
      </x:c>
      <x:c r="E930" t="str">
        <x:v>Oxford</x:v>
      </x:c>
      <x:c r="F930" t="str">
        <x:v>Operative Skilled</x:v>
      </x:c>
      <x:c r="G930" t="str">
        <x:v>403097</x:v>
      </x:c>
      <x:c r="H930" t="str">
        <x:v>Ellison Institute of Technology, Oxford Ltd</x:v>
      </x:c>
      <x:c r="I930" s="22" t="n">
        <x:v>9</x:v>
      </x:c>
      <x:c r="J930" t="str">
        <x:v>Worked</x:v>
      </x:c>
      <x:c r="K930" t="str">
        <x:v>Employee 103808; home branch Oxford; assigned role Operative Skilled | Deployment branch: Oxford | Actual role: Operative Driver | Jobs: 403097 | Customers: Ellison Institute of Technology, Oxford Ltd | Actual hours: 9.0; source records: 1</x:v>
      </x:c>
      <x:c r="L930" t="str">
        <x:v>Include</x:v>
      </x:c>
      <x:c r="M930"/>
      <x:c r="N930"/>
    </x:row>
    <x:row r="931">
      <x:c r="A931" t="str">
        <x:v>Nathan Pavely|2026-07-06</x:v>
      </x:c>
      <x:c r="B931" s="888" t="n">
        <x:v>46209</x:v>
      </x:c>
      <x:c r="C931" t="str">
        <x:v>Nathan Pavely</x:v>
      </x:c>
      <x:c r="D931" t="str">
        <x:v>Permanent</x:v>
      </x:c>
      <x:c r="E931" t="str">
        <x:v>Oxford</x:v>
      </x:c>
      <x:c r="F931" t="str">
        <x:v>Operative Skilled</x:v>
      </x:c>
      <x:c r="G931" t="str">
        <x:v>402601</x:v>
      </x:c>
      <x:c r="H931" t="str">
        <x:v>Recursion</x:v>
      </x:c>
      <x:c r="I931" s="22" t="n">
        <x:v>7.3</x:v>
      </x:c>
      <x:c r="J931" t="str">
        <x:v>Worked</x:v>
      </x:c>
      <x:c r="K931" t="str">
        <x:v>Employee 103808; home branch Oxford; assigned role Operative Skilled | Deployment branch: Oxford | Actual role: Operative Skilled | Jobs: 402601 | Customers: Recursion | Actual hours: 7.3; source records: 1</x:v>
      </x:c>
      <x:c r="L931" t="str">
        <x:v>Include</x:v>
      </x:c>
      <x:c r="M931"/>
      <x:c r="N931"/>
    </x:row>
    <x:row r="932">
      <x:c r="A932" t="str">
        <x:v>Nathan Pavely|2026-07-07</x:v>
      </x:c>
      <x:c r="B932" s="888" t="n">
        <x:v>46210</x:v>
      </x:c>
      <x:c r="C932" t="str">
        <x:v>Nathan Pavely</x:v>
      </x:c>
      <x:c r="D932" t="str">
        <x:v>Permanent</x:v>
      </x:c>
      <x:c r="E932" t="str">
        <x:v>Oxford</x:v>
      </x:c>
      <x:c r="F932" t="str">
        <x:v>Operative Skilled</x:v>
      </x:c>
      <x:c r="G932" t="str">
        <x:v>389934</x:v>
      </x:c>
      <x:c r="H932" t="str">
        <x:v>Lubricants UK Ltd</x:v>
      </x:c>
      <x:c r="I932" s="22" t="n">
        <x:v>8.5</x:v>
      </x:c>
      <x:c r="J932" t="str">
        <x:v>Worked</x:v>
      </x:c>
      <x:c r="K932" t="str">
        <x:v>Employee 103808; home branch Oxford; assigned role Operative Skilled | Deployment branch: Oxford | Actual role: Operative Driver | Jobs: 389934 | Customers: Lubricants UK Ltd | Actual hours: 8.5; source records: 1</x:v>
      </x:c>
      <x:c r="L932" t="str">
        <x:v>Include</x:v>
      </x:c>
      <x:c r="M932"/>
      <x:c r="N932"/>
    </x:row>
    <x:row r="933">
      <x:c r="A933" t="str">
        <x:v>Nathan Pavely|2026-07-08</x:v>
      </x:c>
      <x:c r="B933" s="888" t="n">
        <x:v>46211</x:v>
      </x:c>
      <x:c r="C933" t="str">
        <x:v>Nathan Pavely</x:v>
      </x:c>
      <x:c r="D933" t="str">
        <x:v>Permanent</x:v>
      </x:c>
      <x:c r="E933" t="str">
        <x:v>Oxford</x:v>
      </x:c>
      <x:c r="F933" t="str">
        <x:v>Operative Skilled</x:v>
      </x:c>
      <x:c r="G933" t="str">
        <x:v>389934</x:v>
      </x:c>
      <x:c r="H933" t="str">
        <x:v>Lubricants UK Ltd</x:v>
      </x:c>
      <x:c r="I933" s="22" t="n">
        <x:v>8.5</x:v>
      </x:c>
      <x:c r="J933" t="str">
        <x:v>Worked</x:v>
      </x:c>
      <x:c r="K933" t="str">
        <x:v>Employee 103808; home branch Oxford; assigned role Operative Skilled | Deployment branch: Oxford | Actual role: Operative Skilled | Jobs: 389934 | Customers: Lubricants UK Ltd | Actual hours: 8.5; source records: 1</x:v>
      </x:c>
      <x:c r="L933" t="str">
        <x:v>Include</x:v>
      </x:c>
      <x:c r="M933"/>
      <x:c r="N933"/>
    </x:row>
    <x:row r="934">
      <x:c r="A934" t="str">
        <x:v>Nathan Pavely|2026-07-09</x:v>
      </x:c>
      <x:c r="B934" s="888" t="n">
        <x:v>46212</x:v>
      </x:c>
      <x:c r="C934" t="str">
        <x:v>Nathan Pavely</x:v>
      </x:c>
      <x:c r="D934" t="str">
        <x:v>Permanent</x:v>
      </x:c>
      <x:c r="E934" t="str">
        <x:v>Oxford</x:v>
      </x:c>
      <x:c r="F934" t="str">
        <x:v>Operative Skilled</x:v>
      </x:c>
      <x:c r="G934" t="str">
        <x:v>402446</x:v>
      </x:c>
      <x:c r="H934" t="str">
        <x:v>Evox Therapeutics</x:v>
      </x:c>
      <x:c r="I934" s="22" t="n">
        <x:v>9.45</x:v>
      </x:c>
      <x:c r="J934" t="str">
        <x:v>Worked</x:v>
      </x:c>
      <x:c r="K934" t="str">
        <x:v>Employee 103808; home branch Oxford; assigned role Operative Skilled | Deployment branch: Oxford | Actual role: Operative Skilled | Jobs: 402446 | Customers: Evox Therapeutics | Actual hours: 9.4; source records: 1</x:v>
      </x:c>
      <x:c r="L934" t="str">
        <x:v>Include</x:v>
      </x:c>
      <x:c r="M934"/>
      <x:c r="N934"/>
    </x:row>
    <x:row r="935">
      <x:c r="A935" t="str">
        <x:v>Nathan Pavely|2026-07-10</x:v>
      </x:c>
      <x:c r="B935" s="888" t="n">
        <x:v>46213</x:v>
      </x:c>
      <x:c r="C935" t="str">
        <x:v>Nathan Pavely</x:v>
      </x:c>
      <x:c r="D935" t="str">
        <x:v>Permanent</x:v>
      </x:c>
      <x:c r="E935" t="str">
        <x:v>Oxford</x:v>
      </x:c>
      <x:c r="F935" t="str">
        <x:v>Operative Skilled</x:v>
      </x:c>
      <x:c r="G935" t="str">
        <x:v>402781</x:v>
      </x:c>
      <x:c r="H935" t="str">
        <x:v>Evotec</x:v>
      </x:c>
      <x:c r="I935" s="22" t="n">
        <x:v>6.3</x:v>
      </x:c>
      <x:c r="J935" t="str">
        <x:v>Worked</x:v>
      </x:c>
      <x:c r="K935" t="str">
        <x:v>Employee 103808; home branch Oxford; assigned role Operative Skilled | Deployment branch: Oxford | Actual role: Operative Skilled | Jobs: 402781 | Customers: Evotec | Actual hours: 6.3; source records: 1</x:v>
      </x:c>
      <x:c r="L935" t="str">
        <x:v>Include</x:v>
      </x:c>
      <x:c r="M935"/>
      <x:c r="N935"/>
    </x:row>
    <x:row r="936">
      <x:c r="A936" t="str">
        <x:v>Nathan Pavely|2026-07-13</x:v>
      </x:c>
      <x:c r="B936" s="888" t="n">
        <x:v>46216</x:v>
      </x:c>
      <x:c r="C936" t="str">
        <x:v>Nathan Pavely</x:v>
      </x:c>
      <x:c r="D936" t="str">
        <x:v>Permanent</x:v>
      </x:c>
      <x:c r="E936" t="str">
        <x:v>Oxford</x:v>
      </x:c>
      <x:c r="F936" t="str">
        <x:v>Operative Skilled</x:v>
      </x:c>
      <x:c r="G936" t="str">
        <x:v>403409</x:v>
      </x:c>
      <x:c r="H936" t="str">
        <x:v>Vertex Pharmaceuticals Limited</x:v>
      </x:c>
      <x:c r="I936" s="22" t="n">
        <x:v>7</x:v>
      </x:c>
      <x:c r="J936" t="str">
        <x:v>Worked</x:v>
      </x:c>
      <x:c r="K936" t="str">
        <x:v>Employee 103808; home branch Oxford; assigned role Operative Skilled | Deployment branch: Oxford | Actual role: Operative Driver | Jobs: 403409 | Customers: Vertex Pharmaceuticals Limited | Actual hours: 7.0; source records: 1</x:v>
      </x:c>
      <x:c r="L936" t="str">
        <x:v>Include</x:v>
      </x:c>
      <x:c r="M936"/>
      <x:c r="N936"/>
    </x:row>
    <x:row r="937">
      <x:c r="A937" t="str">
        <x:v>Nathan Pavely|2026-07-14</x:v>
      </x:c>
      <x:c r="B937" s="888" t="n">
        <x:v>46217</x:v>
      </x:c>
      <x:c r="C937" t="str">
        <x:v>Nathan Pavely</x:v>
      </x:c>
      <x:c r="D937" t="str">
        <x:v>Permanent</x:v>
      </x:c>
      <x:c r="E937" t="str">
        <x:v>Oxford</x:v>
      </x:c>
      <x:c r="F937" t="str">
        <x:v>Operative Skilled</x:v>
      </x:c>
      <x:c r="G937" t="str">
        <x:v>403097</x:v>
      </x:c>
      <x:c r="H937" t="str">
        <x:v>Ellison Institute of Technology, Oxford Ltd</x:v>
      </x:c>
      <x:c r="I937" s="22" t="n">
        <x:v>8.5</x:v>
      </x:c>
      <x:c r="J937" t="str">
        <x:v>Worked</x:v>
      </x:c>
      <x:c r="K937" t="str">
        <x:v>Employee 103808; home branch Oxford; assigned role Operative Skilled | Deployment branch: Oxford | Actual role: Operative Porter | Jobs: 403097 | Customers: Ellison Institute of Technology, Oxford Ltd | Actual hours: 8.5; source records: 1</x:v>
      </x:c>
      <x:c r="L937" t="str">
        <x:v>Include</x:v>
      </x:c>
      <x:c r="M937"/>
      <x:c r="N937"/>
    </x:row>
    <x:row r="938">
      <x:c r="A938" t="str">
        <x:v>Nathan Pavely|2026-07-15</x:v>
      </x:c>
      <x:c r="B938" s="888" t="n">
        <x:v>46218</x:v>
      </x:c>
      <x:c r="C938" t="str">
        <x:v>Nathan Pavely</x:v>
      </x:c>
      <x:c r="D938" t="str">
        <x:v>Permanent</x:v>
      </x:c>
      <x:c r="E938" t="str">
        <x:v>Oxford</x:v>
      </x:c>
      <x:c r="F938" t="str">
        <x:v>Operative Skilled</x:v>
      </x:c>
      <x:c r="G938" t="str">
        <x:v>402446, 403473</x:v>
      </x:c>
      <x:c r="H938" t="str">
        <x:v>Evox Therapeutics; Vertex Pharmaceuticals Limited</x:v>
      </x:c>
      <x:c r="I938" s="22" t="n">
        <x:v>6.3</x:v>
      </x:c>
      <x:c r="J938" t="str">
        <x:v>Worked — 2 records</x:v>
      </x:c>
      <x:c r="K938" t="str">
        <x:v>Employee 103808; home branch Oxford; assigned role Operative Skilled | Deployment branch: Oxford | Actual role: Operative Driver, Operative Skilled | Jobs: 402446, 403473 | Customers: Evox Therapeutics; Vertex Pharmaceuticals Limited | Actual hours: 6.3; source records: 2</x:v>
      </x:c>
      <x:c r="L938" t="str">
        <x:v>Include</x:v>
      </x:c>
      <x:c r="M938"/>
      <x:c r="N938"/>
    </x:row>
    <x:row r="939">
      <x:c r="A939" t="str">
        <x:v>O Myton|2026-07-01</x:v>
      </x:c>
      <x:c r="B939" s="888" t="n">
        <x:v>46204</x:v>
      </x:c>
      <x:c r="C939" t="str">
        <x:v>O Myton</x:v>
      </x:c>
      <x:c r="D939" t="str">
        <x:v>Permanent</x:v>
      </x:c>
      <x:c r="E939" t="str">
        <x:v>Thurrock</x:v>
      </x:c>
      <x:c r="F939" t="str">
        <x:v>Operative Porter</x:v>
      </x:c>
      <x:c r="G939"/>
      <x:c r="H939"/>
      <x:c r="I939" s="22" t="n">
        <x:v>0</x:v>
      </x:c>
      <x:c r="J939" t="str">
        <x:v>Annual leave</x:v>
      </x:c>
      <x:c r="K939" t="str">
        <x:v>Employee 103182; home branch Thurrock; assigned role Operative Porter | Leave: Annual Leave (Hours) | Leave calendar basis: Variable-pattern period</x:v>
      </x:c>
      <x:c r="L939" t="str">
        <x:v>Include</x:v>
      </x:c>
      <x:c r="M939"/>
      <x:c r="N939"/>
    </x:row>
    <x:row r="940">
      <x:c r="A940" t="str">
        <x:v>O Myton|2026-07-05</x:v>
      </x:c>
      <x:c r="B940" s="888" t="n">
        <x:v>46208</x:v>
      </x:c>
      <x:c r="C940" t="str">
        <x:v>O Myton</x:v>
      </x:c>
      <x:c r="D940" t="str">
        <x:v>Permanent</x:v>
      </x:c>
      <x:c r="E940" t="str">
        <x:v>Thurrock</x:v>
      </x:c>
      <x:c r="F940" t="str">
        <x:v>Operative Porter</x:v>
      </x:c>
      <x:c r="G940" t="str">
        <x:v>401175</x:v>
      </x:c>
      <x:c r="H940" t="str">
        <x:v>Hogan Lovells LLP</x:v>
      </x:c>
      <x:c r="I940" s="22" t="n">
        <x:v>17</x:v>
      </x:c>
      <x:c r="J940" t="str">
        <x:v>Worked</x:v>
      </x:c>
      <x:c r="K940" t="str">
        <x:v>Employee 103182; home branch Thurrock; assigned role Operative Porter | Deployment branch: Thurrock | Actual role: Operative Porter | Jobs: 401175 | Customers: Hogan Lovells LLP | Actual hours: 17.0; source records: 1</x:v>
      </x:c>
      <x:c r="L940" t="str">
        <x:v>Include</x:v>
      </x:c>
      <x:c r="M940"/>
      <x:c r="N940"/>
    </x:row>
    <x:row r="941">
      <x:c r="A941" t="str">
        <x:v>O Myton|2026-07-06</x:v>
      </x:c>
      <x:c r="B941" s="888" t="n">
        <x:v>46209</x:v>
      </x:c>
      <x:c r="C941" t="str">
        <x:v>O Myton</x:v>
      </x:c>
      <x:c r="D941" t="str">
        <x:v>Permanent</x:v>
      </x:c>
      <x:c r="E941" t="str">
        <x:v>Thurrock</x:v>
      </x:c>
      <x:c r="F941" t="str">
        <x:v>Operative Porter</x:v>
      </x:c>
      <x:c r="G941" t="str">
        <x:v>402883</x:v>
      </x:c>
      <x:c r="H941" t="str">
        <x:v>Bank of America Merrill Lynch</x:v>
      </x:c>
      <x:c r="I941" s="22" t="n">
        <x:v>8.5</x:v>
      </x:c>
      <x:c r="J941" t="str">
        <x:v>Worked</x:v>
      </x:c>
      <x:c r="K941" t="str">
        <x:v>Employee 103182; home branch Thurrock; assigned role Operative Porter | Deployment branch: Thurrock | Actual role: Operative Skilled | Jobs: 402883 | Customers: Bank of America Merrill Lynch | Actual hours: 8.5; source records: 1</x:v>
      </x:c>
      <x:c r="L941" t="str">
        <x:v>Include</x:v>
      </x:c>
      <x:c r="M941"/>
      <x:c r="N941"/>
    </x:row>
    <x:row r="942">
      <x:c r="A942" t="str">
        <x:v>O Myton|2026-07-07</x:v>
      </x:c>
      <x:c r="B942" s="888" t="n">
        <x:v>46210</x:v>
      </x:c>
      <x:c r="C942" t="str">
        <x:v>O Myton</x:v>
      </x:c>
      <x:c r="D942" t="str">
        <x:v>Permanent</x:v>
      </x:c>
      <x:c r="E942" t="str">
        <x:v>Thurrock</x:v>
      </x:c>
      <x:c r="F942" t="str">
        <x:v>Operative Porter</x:v>
      </x:c>
      <x:c r="G942" t="str">
        <x:v>402971</x:v>
      </x:c>
      <x:c r="H942" t="str">
        <x:v>Rometelli/Mr Bruno</x:v>
      </x:c>
      <x:c r="I942" s="22" t="n">
        <x:v>8.5</x:v>
      </x:c>
      <x:c r="J942" t="str">
        <x:v>Worked</x:v>
      </x:c>
      <x:c r="K942" t="str">
        <x:v>Employee 103182; home branch Thurrock; assigned role Operative Porter | Deployment branch: Thurrock | Actual role: Operative Skilled | Jobs: 402971 | Customers: Rometelli/Mr Bruno | Actual hours: 8.5; source records: 1</x:v>
      </x:c>
      <x:c r="L942" t="str">
        <x:v>Include</x:v>
      </x:c>
      <x:c r="M942"/>
      <x:c r="N942"/>
    </x:row>
    <x:row r="943">
      <x:c r="A943" t="str">
        <x:v>O Myton|2026-07-08</x:v>
      </x:c>
      <x:c r="B943" s="888" t="n">
        <x:v>46211</x:v>
      </x:c>
      <x:c r="C943" t="str">
        <x:v>O Myton</x:v>
      </x:c>
      <x:c r="D943" t="str">
        <x:v>Permanent</x:v>
      </x:c>
      <x:c r="E943" t="str">
        <x:v>Thurrock</x:v>
      </x:c>
      <x:c r="F943" t="str">
        <x:v>Operative Porter</x:v>
      </x:c>
      <x:c r="G943" t="str">
        <x:v>402883</x:v>
      </x:c>
      <x:c r="H943" t="str">
        <x:v>Bank of America Merrill Lynch</x:v>
      </x:c>
      <x:c r="I943" s="22" t="n">
        <x:v>8.5</x:v>
      </x:c>
      <x:c r="J943" t="str">
        <x:v>Worked</x:v>
      </x:c>
      <x:c r="K943" t="str">
        <x:v>Employee 103182; home branch Thurrock; assigned role Operative Porter | Deployment branch: Thurrock | Actual role: Operative Skilled | Jobs: 402883 | Customers: Bank of America Merrill Lynch | Actual hours: 8.5; source records: 1</x:v>
      </x:c>
      <x:c r="L943" t="str">
        <x:v>Include</x:v>
      </x:c>
      <x:c r="M943"/>
      <x:c r="N943"/>
    </x:row>
    <x:row r="944">
      <x:c r="A944" t="str">
        <x:v>O Myton|2026-07-09</x:v>
      </x:c>
      <x:c r="B944" s="888" t="n">
        <x:v>46212</x:v>
      </x:c>
      <x:c r="C944" t="str">
        <x:v>O Myton</x:v>
      </x:c>
      <x:c r="D944" t="str">
        <x:v>Permanent</x:v>
      </x:c>
      <x:c r="E944" t="str">
        <x:v>Thurrock</x:v>
      </x:c>
      <x:c r="F944" t="str">
        <x:v>Operative Porter</x:v>
      </x:c>
      <x:c r="G944" t="str">
        <x:v>402883</x:v>
      </x:c>
      <x:c r="H944" t="str">
        <x:v>Bank of America Merrill Lynch</x:v>
      </x:c>
      <x:c r="I944" s="22" t="n">
        <x:v>8.5</x:v>
      </x:c>
      <x:c r="J944" t="str">
        <x:v>Worked</x:v>
      </x:c>
      <x:c r="K944" t="str">
        <x:v>Employee 103182; home branch Thurrock; assigned role Operative Porter | Deployment branch: Thurrock | Actual role: Operative Skilled | Jobs: 402883 | Customers: Bank of America Merrill Lynch | Actual hours: 8.5; source records: 1</x:v>
      </x:c>
      <x:c r="L944" t="str">
        <x:v>Include</x:v>
      </x:c>
      <x:c r="M944"/>
      <x:c r="N944"/>
    </x:row>
    <x:row r="945">
      <x:c r="A945" t="str">
        <x:v>O Myton|2026-07-10</x:v>
      </x:c>
      <x:c r="B945" s="888" t="n">
        <x:v>46213</x:v>
      </x:c>
      <x:c r="C945" t="str">
        <x:v>O Myton</x:v>
      </x:c>
      <x:c r="D945" t="str">
        <x:v>Permanent</x:v>
      </x:c>
      <x:c r="E945" t="str">
        <x:v>Thurrock</x:v>
      </x:c>
      <x:c r="F945" t="str">
        <x:v>Operative Porter</x:v>
      </x:c>
      <x:c r="G945" t="str">
        <x:v>402883, 403315</x:v>
      </x:c>
      <x:c r="H945" t="str">
        <x:v>Bank of America Merrill Lynch</x:v>
      </x:c>
      <x:c r="I945" s="22" t="n">
        <x:v>15</x:v>
      </x:c>
      <x:c r="J945" t="str">
        <x:v>Worked — 2 records</x:v>
      </x:c>
      <x:c r="K945" t="str">
        <x:v>Employee 103182; home branch Thurrock; assigned role Operative Porter | Deployment branch: Thurrock | Actual role: Operative Porter, Operative Skilled | Jobs: 402883, 403315 | Customers: Bank of America Merrill Lynch | Actual hours: 15.0; source records: 2</x:v>
      </x:c>
      <x:c r="L945" t="str">
        <x:v>Include</x:v>
      </x:c>
      <x:c r="M945"/>
      <x:c r="N945"/>
    </x:row>
    <x:row r="946">
      <x:c r="A946" t="str">
        <x:v>O Myton|2026-07-11</x:v>
      </x:c>
      <x:c r="B946" s="888" t="n">
        <x:v>46214</x:v>
      </x:c>
      <x:c r="C946" t="str">
        <x:v>O Myton</x:v>
      </x:c>
      <x:c r="D946" t="str">
        <x:v>Permanent</x:v>
      </x:c>
      <x:c r="E946" t="str">
        <x:v>Thurrock</x:v>
      </x:c>
      <x:c r="F946" t="str">
        <x:v>Operative Porter</x:v>
      </x:c>
      <x:c r="G946" t="str">
        <x:v>403315</x:v>
      </x:c>
      <x:c r="H946" t="str">
        <x:v>Bank of America Merrill Lynch</x:v>
      </x:c>
      <x:c r="I946" s="22" t="n">
        <x:v>8.5</x:v>
      </x:c>
      <x:c r="J946" t="str">
        <x:v>Worked</x:v>
      </x:c>
      <x:c r="K946" t="str">
        <x:v>Employee 103182; home branch Thurrock; assigned role Operative Porter | Deployment branch: Thurrock | Actual role: Operative Porter | Jobs: 403315 | Customers: Bank of America Merrill Lynch | Actual hours: 8.5; source records: 1</x:v>
      </x:c>
      <x:c r="L946" t="str">
        <x:v>Include</x:v>
      </x:c>
      <x:c r="M946"/>
      <x:c r="N946"/>
    </x:row>
    <x:row r="947">
      <x:c r="A947" t="str">
        <x:v>O Myton|2026-07-13</x:v>
      </x:c>
      <x:c r="B947" s="888" t="n">
        <x:v>46216</x:v>
      </x:c>
      <x:c r="C947" t="str">
        <x:v>O Myton</x:v>
      </x:c>
      <x:c r="D947" t="str">
        <x:v>Permanent</x:v>
      </x:c>
      <x:c r="E947" t="str">
        <x:v>Thurrock</x:v>
      </x:c>
      <x:c r="F947" t="str">
        <x:v>Operative Porter</x:v>
      </x:c>
      <x:c r="G947" t="str">
        <x:v>402883</x:v>
      </x:c>
      <x:c r="H947" t="str">
        <x:v>Bank of America Merrill Lynch</x:v>
      </x:c>
      <x:c r="I947" s="22" t="n">
        <x:v>8.5</x:v>
      </x:c>
      <x:c r="J947" t="str">
        <x:v>Worked</x:v>
      </x:c>
      <x:c r="K947" t="str">
        <x:v>Employee 103182; home branch Thurrock; assigned role Operative Porter | Deployment branch: Thurrock | Actual role: Operative Skilled | Jobs: 402883 | Customers: Bank of America Merrill Lynch | Actual hours: 8.5; source records: 1</x:v>
      </x:c>
      <x:c r="L947" t="str">
        <x:v>Include</x:v>
      </x:c>
      <x:c r="M947"/>
      <x:c r="N947"/>
    </x:row>
    <x:row r="948">
      <x:c r="A948" t="str">
        <x:v>O Myton|2026-07-14</x:v>
      </x:c>
      <x:c r="B948" s="888" t="n">
        <x:v>46217</x:v>
      </x:c>
      <x:c r="C948" t="str">
        <x:v>O Myton</x:v>
      </x:c>
      <x:c r="D948" t="str">
        <x:v>Permanent</x:v>
      </x:c>
      <x:c r="E948" t="str">
        <x:v>Thurrock</x:v>
      </x:c>
      <x:c r="F948" t="str">
        <x:v>Operative Porter</x:v>
      </x:c>
      <x:c r="G948" t="str">
        <x:v>403375</x:v>
      </x:c>
      <x:c r="H948" t="str">
        <x:v>Apple Europe Ltd</x:v>
      </x:c>
      <x:c r="I948" s="22" t="n">
        <x:v>6.5</x:v>
      </x:c>
      <x:c r="J948" t="str">
        <x:v>Worked</x:v>
      </x:c>
      <x:c r="K948" t="str">
        <x:v>Employee 103182; home branch Thurrock; assigned role Operative Porter | Deployment branch: Thurrock | Actual role: Operative Porter | Jobs: 403375 | Customers: Apple Europe Ltd | Actual hours: 6.5; source records: 1</x:v>
      </x:c>
      <x:c r="L948" t="str">
        <x:v>Include</x:v>
      </x:c>
      <x:c r="M948"/>
      <x:c r="N948"/>
    </x:row>
    <x:row r="949">
      <x:c r="A949" t="str">
        <x:v>O Myton|2026-07-15</x:v>
      </x:c>
      <x:c r="B949" s="888" t="n">
        <x:v>46218</x:v>
      </x:c>
      <x:c r="C949" t="str">
        <x:v>O Myton</x:v>
      </x:c>
      <x:c r="D949" t="str">
        <x:v>Permanent</x:v>
      </x:c>
      <x:c r="E949" t="str">
        <x:v>Thurrock</x:v>
      </x:c>
      <x:c r="F949" t="str">
        <x:v>Operative Porter</x:v>
      </x:c>
      <x:c r="G949" t="str">
        <x:v>402883</x:v>
      </x:c>
      <x:c r="H949" t="str">
        <x:v>Bank of America Merrill Lynch</x:v>
      </x:c>
      <x:c r="I949" s="22" t="n">
        <x:v>8.5</x:v>
      </x:c>
      <x:c r="J949" t="str">
        <x:v>Worked</x:v>
      </x:c>
      <x:c r="K949" t="str">
        <x:v>Employee 103182; home branch Thurrock; assigned role Operative Porter | Deployment branch: Thurrock | Actual role: Operative Skilled | Jobs: 402883 | Customers: Bank of America Merrill Lynch | Actual hours: 8.5; source records: 1</x:v>
      </x:c>
      <x:c r="L949" t="str">
        <x:v>Include</x:v>
      </x:c>
      <x:c r="M949"/>
      <x:c r="N949"/>
    </x:row>
    <x:row r="950">
      <x:c r="A950" t="str">
        <x:v>O Myton|2026-07-16</x:v>
      </x:c>
      <x:c r="B950" s="888" t="n">
        <x:v>46219</x:v>
      </x:c>
      <x:c r="C950" t="str">
        <x:v>O Myton</x:v>
      </x:c>
      <x:c r="D950" t="str">
        <x:v>Permanent</x:v>
      </x:c>
      <x:c r="E950" t="str">
        <x:v>Thurrock</x:v>
      </x:c>
      <x:c r="F950" t="str">
        <x:v>Operative Porter</x:v>
      </x:c>
      <x:c r="G950" t="str">
        <x:v>402883</x:v>
      </x:c>
      <x:c r="H950" t="str">
        <x:v>Bank of America Merrill Lynch</x:v>
      </x:c>
      <x:c r="I950" s="22" t="n">
        <x:v>8.5</x:v>
      </x:c>
      <x:c r="J950" t="str">
        <x:v>Worked</x:v>
      </x:c>
      <x:c r="K950" t="str">
        <x:v>Employee 103182; home branch Thurrock; assigned role Operative Porter | Deployment branch: Thurrock | Actual role: Operative Skilled | Jobs: 402883 | Customers: Bank of America Merrill Lynch | Actual hours: 8.5; source records: 1</x:v>
      </x:c>
      <x:c r="L950" t="str">
        <x:v>Include</x:v>
      </x:c>
      <x:c r="M950"/>
      <x:c r="N950"/>
    </x:row>
    <x:row r="951">
      <x:c r="A951" t="str">
        <x:v>P McDavid|2026-07-01</x:v>
      </x:c>
      <x:c r="B951" s="888" t="n">
        <x:v>46204</x:v>
      </x:c>
      <x:c r="C951" t="str">
        <x:v>P McDavid</x:v>
      </x:c>
      <x:c r="D951" t="str">
        <x:v>Permanent</x:v>
      </x:c>
      <x:c r="E951" t="str">
        <x:v>Thurrock</x:v>
      </x:c>
      <x:c r="F951" t="str">
        <x:v>Operative Porter</x:v>
      </x:c>
      <x:c r="G951" t="str">
        <x:v>402575</x:v>
      </x:c>
      <x:c r="H951" t="str">
        <x:v>Latham &amp; Watkins</x:v>
      </x:c>
      <x:c r="I951" s="22" t="n">
        <x:v>8.5</x:v>
      </x:c>
      <x:c r="J951" t="str">
        <x:v>Worked</x:v>
      </x:c>
      <x:c r="K951" t="str">
        <x:v>Employee 103428; home branch Thurrock; assigned role Operative Porter | Deployment branch: Thurrock | Actual role: Operative Porter | Jobs: 402575 | Customers: Latham &amp; Watkins | Actual hours: 8.5; source records: 1</x:v>
      </x:c>
      <x:c r="L951" t="str">
        <x:v>Include</x:v>
      </x:c>
      <x:c r="M951"/>
      <x:c r="N951"/>
    </x:row>
    <x:row r="952">
      <x:c r="A952" t="str">
        <x:v>P McDavid|2026-07-02</x:v>
      </x:c>
      <x:c r="B952" s="888" t="n">
        <x:v>46205</x:v>
      </x:c>
      <x:c r="C952" t="str">
        <x:v>P McDavid</x:v>
      </x:c>
      <x:c r="D952" t="str">
        <x:v>Permanent</x:v>
      </x:c>
      <x:c r="E952" t="str">
        <x:v>Thurrock</x:v>
      </x:c>
      <x:c r="F952" t="str">
        <x:v>Operative Porter</x:v>
      </x:c>
      <x:c r="G952" t="str">
        <x:v>403143</x:v>
      </x:c>
      <x:c r="H952" t="str">
        <x:v>Societe Generale</x:v>
      </x:c>
      <x:c r="I952" s="22" t="n">
        <x:v>8</x:v>
      </x:c>
      <x:c r="J952" t="str">
        <x:v>Worked</x:v>
      </x:c>
      <x:c r="K952" t="str">
        <x:v>Employee 103428; home branch Thurrock; assigned role Operative Porter | Deployment branch: Thurrock | Actual role: Operative Skilled | Jobs: 403143 | Customers: Societe Generale | Actual hours: 8.0; source records: 1</x:v>
      </x:c>
      <x:c r="L952" t="str">
        <x:v>Include</x:v>
      </x:c>
      <x:c r="M952"/>
      <x:c r="N952"/>
    </x:row>
    <x:row r="953">
      <x:c r="A953" t="str">
        <x:v>P McDavid|2026-07-06</x:v>
      </x:c>
      <x:c r="B953" s="888" t="n">
        <x:v>46209</x:v>
      </x:c>
      <x:c r="C953" t="str">
        <x:v>P McDavid</x:v>
      </x:c>
      <x:c r="D953" t="str">
        <x:v>Permanent</x:v>
      </x:c>
      <x:c r="E953" t="str">
        <x:v>Thurrock</x:v>
      </x:c>
      <x:c r="F953" t="str">
        <x:v>Operative Porter</x:v>
      </x:c>
      <x:c r="G953" t="str">
        <x:v>396800</x:v>
      </x:c>
      <x:c r="H953" t="str">
        <x:v>Lazri/Mrs Elsa</x:v>
      </x:c>
      <x:c r="I953" s="22" t="n">
        <x:v>8</x:v>
      </x:c>
      <x:c r="J953" t="str">
        <x:v>Worked</x:v>
      </x:c>
      <x:c r="K953" t="str">
        <x:v>Employee 103428; home branch Thurrock; assigned role Operative Porter | Deployment branch: Thurrock | Actual role: Operative Skilled | Jobs: 396800 | Customers: Lazri/Mrs Elsa | Actual hours: 8.0; source records: 1</x:v>
      </x:c>
      <x:c r="L953" t="str">
        <x:v>Include</x:v>
      </x:c>
      <x:c r="M953"/>
      <x:c r="N953"/>
    </x:row>
    <x:row r="954">
      <x:c r="A954" t="str">
        <x:v>P McDavid|2026-07-07</x:v>
      </x:c>
      <x:c r="B954" s="888" t="n">
        <x:v>46210</x:v>
      </x:c>
      <x:c r="C954" t="str">
        <x:v>P McDavid</x:v>
      </x:c>
      <x:c r="D954" t="str">
        <x:v>Permanent</x:v>
      </x:c>
      <x:c r="E954" t="str">
        <x:v>Thurrock</x:v>
      </x:c>
      <x:c r="F954" t="str">
        <x:v>Operative Porter</x:v>
      </x:c>
      <x:c r="G954" t="str">
        <x:v>403087</x:v>
      </x:c>
      <x:c r="H954" t="str">
        <x:v>Heywood/Ms Theresa</x:v>
      </x:c>
      <x:c r="I954" s="22" t="n">
        <x:v>8</x:v>
      </x:c>
      <x:c r="J954" t="str">
        <x:v>Worked</x:v>
      </x:c>
      <x:c r="K954" t="str">
        <x:v>Employee 103428; home branch Thurrock; assigned role Operative Porter | Deployment branch: Thurrock | Actual role: Operative Skilled | Jobs: 403087 | Customers: Heywood/Ms Theresa | Actual hours: 8.0; source records: 1</x:v>
      </x:c>
      <x:c r="L954" t="str">
        <x:v>Include</x:v>
      </x:c>
      <x:c r="M954"/>
      <x:c r="N954"/>
    </x:row>
    <x:row r="955">
      <x:c r="A955" t="str">
        <x:v>P McDavid|2026-07-09</x:v>
      </x:c>
      <x:c r="B955" s="888" t="n">
        <x:v>46212</x:v>
      </x:c>
      <x:c r="C955" t="str">
        <x:v>P McDavid</x:v>
      </x:c>
      <x:c r="D955" t="str">
        <x:v>Permanent</x:v>
      </x:c>
      <x:c r="E955" t="str">
        <x:v>Thurrock</x:v>
      </x:c>
      <x:c r="F955" t="str">
        <x:v>Operative Porter</x:v>
      </x:c>
      <x:c r="G955" t="str">
        <x:v>402929</x:v>
      </x:c>
      <x:c r="H955" t="str">
        <x:v>Cadwalader Wickersham &amp; Taft LLP</x:v>
      </x:c>
      <x:c r="I955" s="22" t="n">
        <x:v>7.5</x:v>
      </x:c>
      <x:c r="J955" t="str">
        <x:v>Worked</x:v>
      </x:c>
      <x:c r="K955" t="str">
        <x:v>Employee 103428; home branch Thurrock; assigned role Operative Porter | Deployment branch: Thurrock | Actual role: Operative Porter | Jobs: 402929 | Customers: Cadwalader Wickersham &amp; Taft LLP | Actual hours: 7.5; source records: 1</x:v>
      </x:c>
      <x:c r="L955" t="str">
        <x:v>Include</x:v>
      </x:c>
      <x:c r="M955"/>
      <x:c r="N955"/>
    </x:row>
    <x:row r="956">
      <x:c r="A956" t="str">
        <x:v>P McDavid|2026-07-13</x:v>
      </x:c>
      <x:c r="B956" s="888" t="n">
        <x:v>46216</x:v>
      </x:c>
      <x:c r="C956" t="str">
        <x:v>P McDavid</x:v>
      </x:c>
      <x:c r="D956" t="str">
        <x:v>Permanent</x:v>
      </x:c>
      <x:c r="E956" t="str">
        <x:v>Thurrock</x:v>
      </x:c>
      <x:c r="F956" t="str">
        <x:v>Operative Porter</x:v>
      </x:c>
      <x:c r="G956" t="str">
        <x:v>403384</x:v>
      </x:c>
      <x:c r="H956" t="str">
        <x:v>London Metropolitan University</x:v>
      </x:c>
      <x:c r="I956" s="22" t="n">
        <x:v>8.5</x:v>
      </x:c>
      <x:c r="J956" t="str">
        <x:v>Worked</x:v>
      </x:c>
      <x:c r="K956" t="str">
        <x:v>Employee 103428; home branch Thurrock; assigned role Operative Porter | Deployment branch: Thurrock | Actual role: Operative Porter | Jobs: 403384 | Customers: London Metropolitan University | Actual hours: 8.5; source records: 1</x:v>
      </x:c>
      <x:c r="L956" t="str">
        <x:v>Include</x:v>
      </x:c>
      <x:c r="M956"/>
      <x:c r="N956"/>
    </x:row>
    <x:row r="957">
      <x:c r="A957" t="str">
        <x:v>P McDavid|2026-07-14</x:v>
      </x:c>
      <x:c r="B957" s="888" t="n">
        <x:v>46217</x:v>
      </x:c>
      <x:c r="C957" t="str">
        <x:v>P McDavid</x:v>
      </x:c>
      <x:c r="D957" t="str">
        <x:v>Permanent</x:v>
      </x:c>
      <x:c r="E957" t="str">
        <x:v>Thurrock</x:v>
      </x:c>
      <x:c r="F957" t="str">
        <x:v>Operative Porter</x:v>
      </x:c>
      <x:c r="G957" t="str">
        <x:v>403311</x:v>
      </x:c>
      <x:c r="H957" t="str">
        <x:v>Haringey Council</x:v>
      </x:c>
      <x:c r="I957" s="22" t="n">
        <x:v>8.5</x:v>
      </x:c>
      <x:c r="J957" t="str">
        <x:v>Worked</x:v>
      </x:c>
      <x:c r="K957" t="str">
        <x:v>Employee 103428; home branch Thurrock; assigned role Operative Porter | Deployment branch: Thurrock | Actual role: Operative Porter | Jobs: 403311 | Customers: Haringey Council | Actual hours: 8.5; source records: 1</x:v>
      </x:c>
      <x:c r="L957" t="str">
        <x:v>Include</x:v>
      </x:c>
      <x:c r="M957"/>
      <x:c r="N957"/>
    </x:row>
    <x:row r="958">
      <x:c r="A958" t="str">
        <x:v>P Middleton|2026-07-01</x:v>
      </x:c>
      <x:c r="B958" s="888" t="n">
        <x:v>46204</x:v>
      </x:c>
      <x:c r="C958" t="str">
        <x:v>P Middleton</x:v>
      </x:c>
      <x:c r="D958" t="str">
        <x:v>Permanent</x:v>
      </x:c>
      <x:c r="E958" t="str">
        <x:v>Thurrock</x:v>
      </x:c>
      <x:c r="F958" t="str">
        <x:v>Operative Skilled</x:v>
      </x:c>
      <x:c r="G958" t="str">
        <x:v>401175</x:v>
      </x:c>
      <x:c r="H958" t="str">
        <x:v>Hogan Lovells LLP</x:v>
      </x:c>
      <x:c r="I958" s="22" t="n">
        <x:v>9.5</x:v>
      </x:c>
      <x:c r="J958" t="str">
        <x:v>Worked</x:v>
      </x:c>
      <x:c r="K958" t="str">
        <x:v>Employee 1603; home branch Thurrock; assigned role Operative Skilled | Deployment branch: Thurrock | Actual role: Operative Porter | Jobs: 401175 | Customers: Hogan Lovells LLP | Actual hours: 9.5; source records: 1</x:v>
      </x:c>
      <x:c r="L958" t="str">
        <x:v>Include</x:v>
      </x:c>
      <x:c r="M958"/>
      <x:c r="N958"/>
    </x:row>
    <x:row r="959">
      <x:c r="A959" t="str">
        <x:v>P Middleton|2026-07-02</x:v>
      </x:c>
      <x:c r="B959" s="888" t="n">
        <x:v>46205</x:v>
      </x:c>
      <x:c r="C959" t="str">
        <x:v>P Middleton</x:v>
      </x:c>
      <x:c r="D959" t="str">
        <x:v>Permanent</x:v>
      </x:c>
      <x:c r="E959" t="str">
        <x:v>Thurrock</x:v>
      </x:c>
      <x:c r="F959" t="str">
        <x:v>Operative Skilled</x:v>
      </x:c>
      <x:c r="G959" t="str">
        <x:v>401175</x:v>
      </x:c>
      <x:c r="H959" t="str">
        <x:v>Hogan Lovells LLP</x:v>
      </x:c>
      <x:c r="I959" s="22" t="n">
        <x:v>9.5</x:v>
      </x:c>
      <x:c r="J959" t="str">
        <x:v>Worked</x:v>
      </x:c>
      <x:c r="K959" t="str">
        <x:v>Employee 1603; home branch Thurrock; assigned role Operative Skilled | Deployment branch: Thurrock | Actual role: Operative Skilled | Jobs: 401175 | Customers: Hogan Lovells LLP | Actual hours: 9.5; source records: 1</x:v>
      </x:c>
      <x:c r="L959" t="str">
        <x:v>Include</x:v>
      </x:c>
      <x:c r="M959"/>
      <x:c r="N959"/>
    </x:row>
    <x:row r="960">
      <x:c r="A960" t="str">
        <x:v>P Middleton|2026-07-03</x:v>
      </x:c>
      <x:c r="B960" s="888" t="n">
        <x:v>46206</x:v>
      </x:c>
      <x:c r="C960" t="str">
        <x:v>P Middleton</x:v>
      </x:c>
      <x:c r="D960" t="str">
        <x:v>Permanent</x:v>
      </x:c>
      <x:c r="E960" t="str">
        <x:v>Thurrock</x:v>
      </x:c>
      <x:c r="F960" t="str">
        <x:v>Operative Skilled</x:v>
      </x:c>
      <x:c r="G960" t="str">
        <x:v>401175</x:v>
      </x:c>
      <x:c r="H960" t="str">
        <x:v>Hogan Lovells LLP</x:v>
      </x:c>
      <x:c r="I960" s="22" t="n">
        <x:v>8.5</x:v>
      </x:c>
      <x:c r="J960" t="str">
        <x:v>Worked</x:v>
      </x:c>
      <x:c r="K960" t="str">
        <x:v>Employee 1603; home branch Thurrock; assigned role Operative Skilled | Deployment branch: Thurrock | Actual role: Operative Skilled | Jobs: 401175 | Customers: Hogan Lovells LLP | Actual hours: 8.5; source records: 1</x:v>
      </x:c>
      <x:c r="L960" t="str">
        <x:v>Include</x:v>
      </x:c>
      <x:c r="M960"/>
      <x:c r="N960"/>
    </x:row>
    <x:row r="961">
      <x:c r="A961" t="str">
        <x:v>P Ridge|2026-07-01</x:v>
      </x:c>
      <x:c r="B961" s="888" t="n">
        <x:v>46204</x:v>
      </x:c>
      <x:c r="C961" t="str">
        <x:v>P Ridge</x:v>
      </x:c>
      <x:c r="D961" t="str">
        <x:v>Permanent</x:v>
      </x:c>
      <x:c r="E961" t="str">
        <x:v>Thurrock</x:v>
      </x:c>
      <x:c r="F961" t="str">
        <x:v>Operative Porter</x:v>
      </x:c>
      <x:c r="G961"/>
      <x:c r="H961"/>
      <x:c r="I961" s="22" t="n">
        <x:v>0</x:v>
      </x:c>
      <x:c r="J961" t="str">
        <x:v>Other leave — Unpaid Parental Leave</x:v>
      </x:c>
      <x:c r="K961" t="str">
        <x:v>Employee 1516; home branch Thurrock; assigned role Operative Porter | Leave: Unpaid Parental Leave | Leave calendar basis: Fixed schedule</x:v>
      </x:c>
      <x:c r="L961" t="str">
        <x:v>Include</x:v>
      </x:c>
      <x:c r="M961"/>
      <x:c r="N961"/>
    </x:row>
    <x:row r="962">
      <x:c r="A962" t="str">
        <x:v>P Ridge|2026-07-02</x:v>
      </x:c>
      <x:c r="B962" s="888" t="n">
        <x:v>46205</x:v>
      </x:c>
      <x:c r="C962" t="str">
        <x:v>P Ridge</x:v>
      </x:c>
      <x:c r="D962" t="str">
        <x:v>Permanent</x:v>
      </x:c>
      <x:c r="E962" t="str">
        <x:v>Thurrock</x:v>
      </x:c>
      <x:c r="F962" t="str">
        <x:v>Operative Porter</x:v>
      </x:c>
      <x:c r="G962"/>
      <x:c r="H962"/>
      <x:c r="I962" s="22" t="n">
        <x:v>0</x:v>
      </x:c>
      <x:c r="J962" t="str">
        <x:v>Other leave — Unpaid Parental Leave</x:v>
      </x:c>
      <x:c r="K962" t="str">
        <x:v>Employee 1516; home branch Thurrock; assigned role Operative Porter | Leave: Unpaid Parental Leave | Leave calendar basis: Fixed schedule</x:v>
      </x:c>
      <x:c r="L962" t="str">
        <x:v>Include</x:v>
      </x:c>
      <x:c r="M962"/>
      <x:c r="N962"/>
    </x:row>
    <x:row r="963">
      <x:c r="A963" t="str">
        <x:v>P Ridge|2026-07-03</x:v>
      </x:c>
      <x:c r="B963" s="888" t="n">
        <x:v>46206</x:v>
      </x:c>
      <x:c r="C963" t="str">
        <x:v>P Ridge</x:v>
      </x:c>
      <x:c r="D963" t="str">
        <x:v>Permanent</x:v>
      </x:c>
      <x:c r="E963" t="str">
        <x:v>Thurrock</x:v>
      </x:c>
      <x:c r="F963" t="str">
        <x:v>Operative Porter</x:v>
      </x:c>
      <x:c r="G963"/>
      <x:c r="H963"/>
      <x:c r="I963" s="22" t="n">
        <x:v>0</x:v>
      </x:c>
      <x:c r="J963" t="str">
        <x:v>Other leave — Unpaid Parental Leave</x:v>
      </x:c>
      <x:c r="K963" t="str">
        <x:v>Employee 1516; home branch Thurrock; assigned role Operative Porter | Leave: Unpaid Parental Leave | Leave calendar basis: Fixed schedule</x:v>
      </x:c>
      <x:c r="L963" t="str">
        <x:v>Include</x:v>
      </x:c>
      <x:c r="M963"/>
      <x:c r="N963"/>
    </x:row>
    <x:row r="964">
      <x:c r="A964" t="str">
        <x:v>P Whitehead|2026-07-02</x:v>
      </x:c>
      <x:c r="B964" s="888" t="n">
        <x:v>46205</x:v>
      </x:c>
      <x:c r="C964" t="str">
        <x:v>P Whitehead</x:v>
      </x:c>
      <x:c r="D964" t="str">
        <x:v>Permanent</x:v>
      </x:c>
      <x:c r="E964" t="str">
        <x:v>Thurrock</x:v>
      </x:c>
      <x:c r="F964" t="str">
        <x:v>Warehouse</x:v>
      </x:c>
      <x:c r="G964" t="str">
        <x:v>363792D</x:v>
      </x:c>
      <x:c r="H964" t="str">
        <x:v>Thurrock Warehouse</x:v>
      </x:c>
      <x:c r="I964" s="22" t="n">
        <x:v>9</x:v>
      </x:c>
      <x:c r="J964" t="str">
        <x:v>Worked</x:v>
      </x:c>
      <x:c r="K964" t="str">
        <x:v>Employee 1711; home branch Thurrock; assigned role Warehouse | Deployment branch: Thurrock | Actual role: Operative Skilled | Jobs: 363792D | Customers: Thurrock Warehouse | Actual hours: 9.0; source records: 1</x:v>
      </x:c>
      <x:c r="L964" t="str">
        <x:v>Include</x:v>
      </x:c>
      <x:c r="M964"/>
      <x:c r="N964"/>
    </x:row>
    <x:row r="965">
      <x:c r="A965" t="str">
        <x:v>P Whitehead|2026-07-03</x:v>
      </x:c>
      <x:c r="B965" s="888" t="n">
        <x:v>46206</x:v>
      </x:c>
      <x:c r="C965" t="str">
        <x:v>P Whitehead</x:v>
      </x:c>
      <x:c r="D965" t="str">
        <x:v>Permanent</x:v>
      </x:c>
      <x:c r="E965" t="str">
        <x:v>Thurrock</x:v>
      </x:c>
      <x:c r="F965" t="str">
        <x:v>Warehouse</x:v>
      </x:c>
      <x:c r="G965" t="str">
        <x:v>363792D</x:v>
      </x:c>
      <x:c r="H965" t="str">
        <x:v>Thurrock Warehouse</x:v>
      </x:c>
      <x:c r="I965" s="22" t="n">
        <x:v>9</x:v>
      </x:c>
      <x:c r="J965" t="str">
        <x:v>Worked</x:v>
      </x:c>
      <x:c r="K965" t="str">
        <x:v>Employee 1711; home branch Thurrock; assigned role Warehouse | Deployment branch: Thurrock | Actual role: Operative Skilled | Jobs: 363792D | Customers: Thurrock Warehouse | Actual hours: 9.0; source records: 1</x:v>
      </x:c>
      <x:c r="L965" t="str">
        <x:v>Include</x:v>
      </x:c>
      <x:c r="M965"/>
      <x:c r="N965"/>
    </x:row>
    <x:row r="966">
      <x:c r="A966" t="str">
        <x:v>P Whitehead|2026-07-06</x:v>
      </x:c>
      <x:c r="B966" s="888" t="n">
        <x:v>46209</x:v>
      </x:c>
      <x:c r="C966" t="str">
        <x:v>P Whitehead</x:v>
      </x:c>
      <x:c r="D966" t="str">
        <x:v>Permanent</x:v>
      </x:c>
      <x:c r="E966" t="str">
        <x:v>Thurrock</x:v>
      </x:c>
      <x:c r="F966" t="str">
        <x:v>Warehouse</x:v>
      </x:c>
      <x:c r="G966" t="str">
        <x:v>363792D</x:v>
      </x:c>
      <x:c r="H966" t="str">
        <x:v>Thurrock Warehouse</x:v>
      </x:c>
      <x:c r="I966" s="22" t="n">
        <x:v>9</x:v>
      </x:c>
      <x:c r="J966" t="str">
        <x:v>Worked</x:v>
      </x:c>
      <x:c r="K966" t="str">
        <x:v>Employee 1711; home branch Thurrock; assigned role Warehouse | Deployment branch: Thurrock | Actual role: Operative Skilled | Jobs: 363792D | Customers: Thurrock Warehouse | Actual hours: 9.0; source records: 1</x:v>
      </x:c>
      <x:c r="L966" t="str">
        <x:v>Include</x:v>
      </x:c>
      <x:c r="M966"/>
      <x:c r="N966"/>
    </x:row>
    <x:row r="967">
      <x:c r="A967" t="str">
        <x:v>P Whitehead|2026-07-08</x:v>
      </x:c>
      <x:c r="B967" s="888" t="n">
        <x:v>46211</x:v>
      </x:c>
      <x:c r="C967" t="str">
        <x:v>P Whitehead</x:v>
      </x:c>
      <x:c r="D967" t="str">
        <x:v>Permanent</x:v>
      </x:c>
      <x:c r="E967" t="str">
        <x:v>Thurrock</x:v>
      </x:c>
      <x:c r="F967" t="str">
        <x:v>Warehouse</x:v>
      </x:c>
      <x:c r="G967" t="str">
        <x:v>363792D</x:v>
      </x:c>
      <x:c r="H967" t="str">
        <x:v>Thurrock Warehouse</x:v>
      </x:c>
      <x:c r="I967" s="22" t="n">
        <x:v>9</x:v>
      </x:c>
      <x:c r="J967" t="str">
        <x:v>Worked</x:v>
      </x:c>
      <x:c r="K967" t="str">
        <x:v>Employee 1711; home branch Thurrock; assigned role Warehouse | Deployment branch: Thurrock | Actual role: Operative Skilled | Jobs: 363792D | Customers: Thurrock Warehouse | Actual hours: 9.0; source records: 1</x:v>
      </x:c>
      <x:c r="L967" t="str">
        <x:v>Include</x:v>
      </x:c>
      <x:c r="M967"/>
      <x:c r="N967"/>
    </x:row>
    <x:row r="968">
      <x:c r="A968" t="str">
        <x:v>P Whitehead|2026-07-09</x:v>
      </x:c>
      <x:c r="B968" s="888" t="n">
        <x:v>46212</x:v>
      </x:c>
      <x:c r="C968" t="str">
        <x:v>P Whitehead</x:v>
      </x:c>
      <x:c r="D968" t="str">
        <x:v>Permanent</x:v>
      </x:c>
      <x:c r="E968" t="str">
        <x:v>Thurrock</x:v>
      </x:c>
      <x:c r="F968" t="str">
        <x:v>Warehouse</x:v>
      </x:c>
      <x:c r="G968" t="str">
        <x:v>363792D</x:v>
      </x:c>
      <x:c r="H968" t="str">
        <x:v>Thurrock Warehouse</x:v>
      </x:c>
      <x:c r="I968" s="22" t="n">
        <x:v>9</x:v>
      </x:c>
      <x:c r="J968" t="str">
        <x:v>Worked</x:v>
      </x:c>
      <x:c r="K968" t="str">
        <x:v>Employee 1711; home branch Thurrock; assigned role Warehouse | Deployment branch: Thurrock | Actual role: Operative Skilled | Jobs: 363792D | Customers: Thurrock Warehouse | Actual hours: 9.0; source records: 1</x:v>
      </x:c>
      <x:c r="L968" t="str">
        <x:v>Include</x:v>
      </x:c>
      <x:c r="M968"/>
      <x:c r="N968"/>
    </x:row>
    <x:row r="969">
      <x:c r="A969" t="str">
        <x:v>P Whitehead|2026-07-13</x:v>
      </x:c>
      <x:c r="B969" s="888" t="n">
        <x:v>46216</x:v>
      </x:c>
      <x:c r="C969" t="str">
        <x:v>P Whitehead</x:v>
      </x:c>
      <x:c r="D969" t="str">
        <x:v>Permanent</x:v>
      </x:c>
      <x:c r="E969" t="str">
        <x:v>Thurrock</x:v>
      </x:c>
      <x:c r="F969" t="str">
        <x:v>Warehouse</x:v>
      </x:c>
      <x:c r="G969" t="str">
        <x:v>363792D</x:v>
      </x:c>
      <x:c r="H969" t="str">
        <x:v>Thurrock Warehouse</x:v>
      </x:c>
      <x:c r="I969" s="22" t="n">
        <x:v>8.5</x:v>
      </x:c>
      <x:c r="J969" t="str">
        <x:v>Worked</x:v>
      </x:c>
      <x:c r="K969" t="str">
        <x:v>Employee 1711; home branch Thurrock; assigned role Warehouse | Deployment branch: Thurrock | Actual role: Operative Skilled | Jobs: 363792D | Customers: Thurrock Warehouse | Actual hours: 8.5; source records: 1</x:v>
      </x:c>
      <x:c r="L969" t="str">
        <x:v>Include</x:v>
      </x:c>
      <x:c r="M969"/>
      <x:c r="N969"/>
    </x:row>
    <x:row r="970">
      <x:c r="A970" t="str">
        <x:v>P Whitehead|2026-07-15</x:v>
      </x:c>
      <x:c r="B970" s="888" t="n">
        <x:v>46218</x:v>
      </x:c>
      <x:c r="C970" t="str">
        <x:v>P Whitehead</x:v>
      </x:c>
      <x:c r="D970" t="str">
        <x:v>Permanent</x:v>
      </x:c>
      <x:c r="E970" t="str">
        <x:v>Thurrock</x:v>
      </x:c>
      <x:c r="F970" t="str">
        <x:v>Warehouse</x:v>
      </x:c>
      <x:c r="G970" t="str">
        <x:v>363792D</x:v>
      </x:c>
      <x:c r="H970" t="str">
        <x:v>Thurrock Warehouse</x:v>
      </x:c>
      <x:c r="I970" s="22" t="n">
        <x:v>9</x:v>
      </x:c>
      <x:c r="J970" t="str">
        <x:v>Worked</x:v>
      </x:c>
      <x:c r="K970" t="str">
        <x:v>Employee 1711; home branch Thurrock; assigned role Warehouse | Deployment branch: Thurrock | Actual role: Operative Skilled | Jobs: 363792D | Customers: Thurrock Warehouse | Actual hours: 9.0; source records: 1</x:v>
      </x:c>
      <x:c r="L970" t="str">
        <x:v>Include</x:v>
      </x:c>
      <x:c r="M970"/>
      <x:c r="N970"/>
    </x:row>
    <x:row r="971">
      <x:c r="A971" t="str">
        <x:v>P Whitehead|2026-07-16</x:v>
      </x:c>
      <x:c r="B971" s="888" t="n">
        <x:v>46219</x:v>
      </x:c>
      <x:c r="C971" t="str">
        <x:v>P Whitehead</x:v>
      </x:c>
      <x:c r="D971" t="str">
        <x:v>Permanent</x:v>
      </x:c>
      <x:c r="E971" t="str">
        <x:v>Thurrock</x:v>
      </x:c>
      <x:c r="F971" t="str">
        <x:v>Warehouse</x:v>
      </x:c>
      <x:c r="G971" t="str">
        <x:v>363792D</x:v>
      </x:c>
      <x:c r="H971" t="str">
        <x:v>Thurrock Warehouse</x:v>
      </x:c>
      <x:c r="I971" s="22" t="n">
        <x:v>9</x:v>
      </x:c>
      <x:c r="J971" t="str">
        <x:v>Worked</x:v>
      </x:c>
      <x:c r="K971" t="str">
        <x:v>Employee 1711; home branch Thurrock; assigned role Warehouse | Deployment branch: Thurrock | Actual role: Operative Skilled | Jobs: 363792D | Customers: Thurrock Warehouse | Actual hours: 9.0; source records: 1</x:v>
      </x:c>
      <x:c r="L971" t="str">
        <x:v>Include</x:v>
      </x:c>
      <x:c r="M971"/>
      <x:c r="N971"/>
    </x:row>
    <x:row r="972">
      <x:c r="A972" t="str">
        <x:v>Paul Barker (C)|2026-07-01</x:v>
      </x:c>
      <x:c r="B972" s="888" t="n">
        <x:v>46204</x:v>
      </x:c>
      <x:c r="C972" t="str">
        <x:v>Paul Barker (C)</x:v>
      </x:c>
      <x:c r="D972" t="str">
        <x:v>Permanent</x:v>
      </x:c>
      <x:c r="E972" t="str">
        <x:v>Thurrock</x:v>
      </x:c>
      <x:c r="F972" t="str">
        <x:v>Operative Porter</x:v>
      </x:c>
      <x:c r="G972" t="str">
        <x:v>401494</x:v>
      </x:c>
      <x:c r="H972" t="str">
        <x:v>Susquehanna International Group (SIG)</x:v>
      </x:c>
      <x:c r="I972" s="22" t="n">
        <x:v>9</x:v>
      </x:c>
      <x:c r="J972" t="str">
        <x:v>Worked</x:v>
      </x:c>
      <x:c r="K972" t="str">
        <x:v>Employee 104327; home branch Thurrock; assigned role Operative Porter | Deployment branch: Thurrock | Actual role: Operative Driver | Jobs: 401494 | Customers: Susquehanna International Group (SIG) | Actual hours: 9.0; source records: 1</x:v>
      </x:c>
      <x:c r="L972" t="str">
        <x:v>Include</x:v>
      </x:c>
      <x:c r="M972"/>
      <x:c r="N972"/>
    </x:row>
    <x:row r="973">
      <x:c r="A973" t="str">
        <x:v>Paul Barker (C)|2026-07-02</x:v>
      </x:c>
      <x:c r="B973" s="888" t="n">
        <x:v>46205</x:v>
      </x:c>
      <x:c r="C973" t="str">
        <x:v>Paul Barker (C)</x:v>
      </x:c>
      <x:c r="D973" t="str">
        <x:v>Permanent</x:v>
      </x:c>
      <x:c r="E973" t="str">
        <x:v>Thurrock</x:v>
      </x:c>
      <x:c r="F973" t="str">
        <x:v>Operative Porter</x:v>
      </x:c>
      <x:c r="G973" t="str">
        <x:v>401494</x:v>
      </x:c>
      <x:c r="H973" t="str">
        <x:v>Susquehanna International Group (SIG)</x:v>
      </x:c>
      <x:c r="I973" s="22" t="n">
        <x:v>7.25</x:v>
      </x:c>
      <x:c r="J973" t="str">
        <x:v>Worked</x:v>
      </x:c>
      <x:c r="K973" t="str">
        <x:v>Employee 104327; home branch Thurrock; assigned role Operative Porter | Deployment branch: Thurrock | Actual role: Operative Driver | Jobs: 401494 | Customers: Susquehanna International Group (SIG) | Actual hours: 7.2; source records: 1</x:v>
      </x:c>
      <x:c r="L973" t="str">
        <x:v>Include</x:v>
      </x:c>
      <x:c r="M973"/>
      <x:c r="N973"/>
    </x:row>
    <x:row r="974">
      <x:c r="A974" t="str">
        <x:v>Paul Barker (C)|2026-07-03</x:v>
      </x:c>
      <x:c r="B974" s="888" t="n">
        <x:v>46206</x:v>
      </x:c>
      <x:c r="C974" t="str">
        <x:v>Paul Barker (C)</x:v>
      </x:c>
      <x:c r="D974" t="str">
        <x:v>Permanent</x:v>
      </x:c>
      <x:c r="E974" t="str">
        <x:v>Thurrock</x:v>
      </x:c>
      <x:c r="F974" t="str">
        <x:v>Operative Porter</x:v>
      </x:c>
      <x:c r="G974" t="str">
        <x:v>403033</x:v>
      </x:c>
      <x:c r="H974" t="str">
        <x:v>Moody's Corporation/JLL</x:v>
      </x:c>
      <x:c r="I974" s="22" t="n">
        <x:v>6.5</x:v>
      </x:c>
      <x:c r="J974" t="str">
        <x:v>Worked</x:v>
      </x:c>
      <x:c r="K974" t="str">
        <x:v>Employee 104327; home branch Thurrock; assigned role Operative Porter | Deployment branch: Thurrock | Actual role: Operative Driver | Jobs: 403033 | Customers: Moody's Corporation/JLL | Actual hours: 6.5; source records: 1</x:v>
      </x:c>
      <x:c r="L974" t="str">
        <x:v>Include</x:v>
      </x:c>
      <x:c r="M974"/>
      <x:c r="N974"/>
    </x:row>
    <x:row r="975">
      <x:c r="A975" t="str">
        <x:v>Paul Barker (C)|2026-07-06</x:v>
      </x:c>
      <x:c r="B975" s="888" t="n">
        <x:v>46209</x:v>
      </x:c>
      <x:c r="C975" t="str">
        <x:v>Paul Barker (C)</x:v>
      </x:c>
      <x:c r="D975" t="str">
        <x:v>Permanent</x:v>
      </x:c>
      <x:c r="E975" t="str">
        <x:v>Thurrock</x:v>
      </x:c>
      <x:c r="F975" t="str">
        <x:v>Operative Porter</x:v>
      </x:c>
      <x:c r="G975" t="str">
        <x:v>402982</x:v>
      </x:c>
      <x:c r="H975" t="str">
        <x:v>Smith/Ms Cerita</x:v>
      </x:c>
      <x:c r="I975" s="22" t="n">
        <x:v>9</x:v>
      </x:c>
      <x:c r="J975" t="str">
        <x:v>Worked</x:v>
      </x:c>
      <x:c r="K975" t="str">
        <x:v>Employee 104327; home branch Thurrock; assigned role Operative Porter | Deployment branch: Thurrock | Actual role: Operative Driver | Jobs: 402982 | Customers: Smith/Ms Cerita | Actual hours: 9.0; source records: 1</x:v>
      </x:c>
      <x:c r="L975" t="str">
        <x:v>Include</x:v>
      </x:c>
      <x:c r="M975"/>
      <x:c r="N975"/>
    </x:row>
    <x:row r="976">
      <x:c r="A976" t="str">
        <x:v>Paul Barker (C)|2026-07-07</x:v>
      </x:c>
      <x:c r="B976" s="888" t="n">
        <x:v>46210</x:v>
      </x:c>
      <x:c r="C976" t="str">
        <x:v>Paul Barker (C)</x:v>
      </x:c>
      <x:c r="D976" t="str">
        <x:v>Permanent</x:v>
      </x:c>
      <x:c r="E976" t="str">
        <x:v>Thurrock</x:v>
      </x:c>
      <x:c r="F976" t="str">
        <x:v>Operative Porter</x:v>
      </x:c>
      <x:c r="G976" t="str">
        <x:v>403068</x:v>
      </x:c>
      <x:c r="H976" t="str">
        <x:v>LRE Capital</x:v>
      </x:c>
      <x:c r="I976" s="22" t="n">
        <x:v>7</x:v>
      </x:c>
      <x:c r="J976" t="str">
        <x:v>Worked</x:v>
      </x:c>
      <x:c r="K976" t="str">
        <x:v>Employee 104327; home branch Thurrock; assigned role Operative Porter | Deployment branch: Thurrock | Actual role: Operative Driver | Jobs: 403068 | Customers: LRE Capital | Actual hours: 7.0; source records: 1</x:v>
      </x:c>
      <x:c r="L976" t="str">
        <x:v>Include</x:v>
      </x:c>
      <x:c r="M976"/>
      <x:c r="N976"/>
    </x:row>
    <x:row r="977">
      <x:c r="A977" t="str">
        <x:v>Paul Barker (C)|2026-07-08</x:v>
      </x:c>
      <x:c r="B977" s="888" t="n">
        <x:v>46211</x:v>
      </x:c>
      <x:c r="C977" t="str">
        <x:v>Paul Barker (C)</x:v>
      </x:c>
      <x:c r="D977" t="str">
        <x:v>Permanent</x:v>
      </x:c>
      <x:c r="E977" t="str">
        <x:v>Thurrock</x:v>
      </x:c>
      <x:c r="F977" t="str">
        <x:v>Operative Porter</x:v>
      </x:c>
      <x:c r="G977" t="str">
        <x:v>399620</x:v>
      </x:c>
      <x:c r="H977" t="str">
        <x:v>Accenture UK Ltd</x:v>
      </x:c>
      <x:c r="I977" s="22" t="n">
        <x:v>7</x:v>
      </x:c>
      <x:c r="J977" t="str">
        <x:v>Worked</x:v>
      </x:c>
      <x:c r="K977" t="str">
        <x:v>Employee 104327; home branch Thurrock; assigned role Operative Porter | Deployment branch: Thurrock | Actual role: Operative Driver | Jobs: 399620 | Customers: Accenture UK Ltd | Actual hours: 7.0; source records: 1</x:v>
      </x:c>
      <x:c r="L977" t="str">
        <x:v>Include</x:v>
      </x:c>
      <x:c r="M977"/>
      <x:c r="N977"/>
    </x:row>
    <x:row r="978">
      <x:c r="A978" t="str">
        <x:v>Paul Barker (C)|2026-07-09</x:v>
      </x:c>
      <x:c r="B978" s="888" t="n">
        <x:v>46212</x:v>
      </x:c>
      <x:c r="C978" t="str">
        <x:v>Paul Barker (C)</x:v>
      </x:c>
      <x:c r="D978" t="str">
        <x:v>Permanent</x:v>
      </x:c>
      <x:c r="E978" t="str">
        <x:v>Thurrock</x:v>
      </x:c>
      <x:c r="F978" t="str">
        <x:v>Operative Porter</x:v>
      </x:c>
      <x:c r="G978" t="str">
        <x:v>402929</x:v>
      </x:c>
      <x:c r="H978" t="str">
        <x:v>Cadwalader Wickersham &amp; Taft LLP</x:v>
      </x:c>
      <x:c r="I978" s="22" t="n">
        <x:v>7.5</x:v>
      </x:c>
      <x:c r="J978" t="str">
        <x:v>Worked</x:v>
      </x:c>
      <x:c r="K978" t="str">
        <x:v>Employee 104327; home branch Thurrock; assigned role Operative Porter | Deployment branch: Thurrock | Actual role: Operative Driver | Jobs: 402929 | Customers: Cadwalader Wickersham &amp; Taft LLP | Actual hours: 7.5; source records: 1</x:v>
      </x:c>
      <x:c r="L978" t="str">
        <x:v>Include</x:v>
      </x:c>
      <x:c r="M978"/>
      <x:c r="N978"/>
    </x:row>
    <x:row r="979">
      <x:c r="A979" t="str">
        <x:v>Paul Barker (C)|2026-07-13</x:v>
      </x:c>
      <x:c r="B979" s="888" t="n">
        <x:v>46216</x:v>
      </x:c>
      <x:c r="C979" t="str">
        <x:v>Paul Barker (C)</x:v>
      </x:c>
      <x:c r="D979" t="str">
        <x:v>Permanent</x:v>
      </x:c>
      <x:c r="E979" t="str">
        <x:v>Thurrock</x:v>
      </x:c>
      <x:c r="F979" t="str">
        <x:v>Operative Porter</x:v>
      </x:c>
      <x:c r="G979" t="str">
        <x:v>403068</x:v>
      </x:c>
      <x:c r="H979" t="str">
        <x:v>LRE Capital</x:v>
      </x:c>
      <x:c r="I979" s="22" t="n">
        <x:v>1</x:v>
      </x:c>
      <x:c r="J979" t="str">
        <x:v>Worked</x:v>
      </x:c>
      <x:c r="K979" t="str">
        <x:v>Employee 104327; home branch Thurrock; assigned role Operative Porter | Deployment branch: Thurrock | Actual role: Operative Driver | Jobs: 403068 | Customers: LRE Capital | Actual hours: 1.0; source records: 1</x:v>
      </x:c>
      <x:c r="L979" t="str">
        <x:v>Include</x:v>
      </x:c>
      <x:c r="M979"/>
      <x:c r="N979"/>
    </x:row>
    <x:row r="980">
      <x:c r="A980" t="str">
        <x:v>Paul Barker (C)|2026-07-14</x:v>
      </x:c>
      <x:c r="B980" s="888" t="n">
        <x:v>46217</x:v>
      </x:c>
      <x:c r="C980" t="str">
        <x:v>Paul Barker (C)</x:v>
      </x:c>
      <x:c r="D980" t="str">
        <x:v>Permanent</x:v>
      </x:c>
      <x:c r="E980" t="str">
        <x:v>Thurrock</x:v>
      </x:c>
      <x:c r="F980" t="str">
        <x:v>Operative Porter</x:v>
      </x:c>
      <x:c r="G980" t="str">
        <x:v>400033</x:v>
      </x:c>
      <x:c r="H980" t="str">
        <x:v>Ministry of Defence</x:v>
      </x:c>
      <x:c r="I980" s="22" t="n">
        <x:v>7</x:v>
      </x:c>
      <x:c r="J980" t="str">
        <x:v>Worked</x:v>
      </x:c>
      <x:c r="K980" t="str">
        <x:v>Employee 104327; home branch Thurrock; assigned role Operative Porter | Deployment branch: Thurrock | Actual role: Operative Driver | Jobs: 400033 | Customers: Ministry of Defence | Actual hours: 7.0; source records: 1</x:v>
      </x:c>
      <x:c r="L980" t="str">
        <x:v>Include</x:v>
      </x:c>
      <x:c r="M980"/>
      <x:c r="N980"/>
    </x:row>
    <x:row r="981">
      <x:c r="A981" t="str">
        <x:v>Paul Barker (C)|2026-07-15</x:v>
      </x:c>
      <x:c r="B981" s="888" t="n">
        <x:v>46218</x:v>
      </x:c>
      <x:c r="C981" t="str">
        <x:v>Paul Barker (C)</x:v>
      </x:c>
      <x:c r="D981" t="str">
        <x:v>Permanent</x:v>
      </x:c>
      <x:c r="E981" t="str">
        <x:v>Thurrock</x:v>
      </x:c>
      <x:c r="F981" t="str">
        <x:v>Operative Porter</x:v>
      </x:c>
      <x:c r="G981" t="str">
        <x:v>400033</x:v>
      </x:c>
      <x:c r="H981" t="str">
        <x:v>Ministry of Defence</x:v>
      </x:c>
      <x:c r="I981" s="22" t="n">
        <x:v>8</x:v>
      </x:c>
      <x:c r="J981" t="str">
        <x:v>Worked</x:v>
      </x:c>
      <x:c r="K981" t="str">
        <x:v>Employee 104327; home branch Thurrock; assigned role Operative Porter | Deployment branch: Thurrock | Actual role: Operative Driver | Jobs: 400033 | Customers: Ministry of Defence | Actual hours: 8.0; source records: 1</x:v>
      </x:c>
      <x:c r="L981" t="str">
        <x:v>Include</x:v>
      </x:c>
      <x:c r="M981"/>
      <x:c r="N981"/>
    </x:row>
    <x:row r="982">
      <x:c r="A982" t="str">
        <x:v>Paul Horton|2026-07-01</x:v>
      </x:c>
      <x:c r="B982" s="888" t="n">
        <x:v>46204</x:v>
      </x:c>
      <x:c r="C982" t="str">
        <x:v>Paul Horton</x:v>
      </x:c>
      <x:c r="D982" t="str">
        <x:v>Permanent</x:v>
      </x:c>
      <x:c r="E982" t="str">
        <x:v>Thurrock</x:v>
      </x:c>
      <x:c r="F982" t="str">
        <x:v>Warehouse</x:v>
      </x:c>
      <x:c r="G982" t="str">
        <x:v>363792D</x:v>
      </x:c>
      <x:c r="H982" t="str">
        <x:v>Thurrock Warehouse</x:v>
      </x:c>
      <x:c r="I982" s="22" t="n">
        <x:v>9</x:v>
      </x:c>
      <x:c r="J982" t="str">
        <x:v>Worked</x:v>
      </x:c>
      <x:c r="K982" t="str">
        <x:v>Employee 2279; home branch Thurrock; assigned role Warehouse | Deployment branch: Thurrock | Actual role: Operative Skilled | Jobs: 363792D | Customers: Thurrock Warehouse | Actual hours: 9.0; source records: 1</x:v>
      </x:c>
      <x:c r="L982" t="str">
        <x:v>Include</x:v>
      </x:c>
      <x:c r="M982"/>
      <x:c r="N982"/>
    </x:row>
    <x:row r="983">
      <x:c r="A983" t="str">
        <x:v>Paul Horton|2026-07-02</x:v>
      </x:c>
      <x:c r="B983" s="888" t="n">
        <x:v>46205</x:v>
      </x:c>
      <x:c r="C983" t="str">
        <x:v>Paul Horton</x:v>
      </x:c>
      <x:c r="D983" t="str">
        <x:v>Permanent</x:v>
      </x:c>
      <x:c r="E983" t="str">
        <x:v>Thurrock</x:v>
      </x:c>
      <x:c r="F983" t="str">
        <x:v>Warehouse</x:v>
      </x:c>
      <x:c r="G983" t="str">
        <x:v>363792D</x:v>
      </x:c>
      <x:c r="H983" t="str">
        <x:v>Thurrock Warehouse</x:v>
      </x:c>
      <x:c r="I983" s="22" t="n">
        <x:v>9</x:v>
      </x:c>
      <x:c r="J983" t="str">
        <x:v>Worked</x:v>
      </x:c>
      <x:c r="K983" t="str">
        <x:v>Employee 2279; home branch Thurrock; assigned role Warehouse | Deployment branch: Thurrock | Actual role: Operative Skilled | Jobs: 363792D | Customers: Thurrock Warehouse | Actual hours: 9.0; source records: 1</x:v>
      </x:c>
      <x:c r="L983" t="str">
        <x:v>Include</x:v>
      </x:c>
      <x:c r="M983"/>
      <x:c r="N983"/>
    </x:row>
    <x:row r="984">
      <x:c r="A984" t="str">
        <x:v>Paul Horton|2026-07-06</x:v>
      </x:c>
      <x:c r="B984" s="888" t="n">
        <x:v>46209</x:v>
      </x:c>
      <x:c r="C984" t="str">
        <x:v>Paul Horton</x:v>
      </x:c>
      <x:c r="D984" t="str">
        <x:v>Permanent</x:v>
      </x:c>
      <x:c r="E984" t="str">
        <x:v>Thurrock</x:v>
      </x:c>
      <x:c r="F984" t="str">
        <x:v>Warehouse</x:v>
      </x:c>
      <x:c r="G984" t="str">
        <x:v>363792D</x:v>
      </x:c>
      <x:c r="H984" t="str">
        <x:v>Thurrock Warehouse</x:v>
      </x:c>
      <x:c r="I984" s="22" t="n">
        <x:v>9</x:v>
      </x:c>
      <x:c r="J984" t="str">
        <x:v>Worked</x:v>
      </x:c>
      <x:c r="K984" t="str">
        <x:v>Employee 2279; home branch Thurrock; assigned role Warehouse | Deployment branch: Thurrock | Actual role: Operative Skilled | Jobs: 363792D | Customers: Thurrock Warehouse | Actual hours: 9.0; source records: 1</x:v>
      </x:c>
      <x:c r="L984" t="str">
        <x:v>Include</x:v>
      </x:c>
      <x:c r="M984"/>
      <x:c r="N984"/>
    </x:row>
    <x:row r="985">
      <x:c r="A985" t="str">
        <x:v>Paul Horton|2026-07-07</x:v>
      </x:c>
      <x:c r="B985" s="888" t="n">
        <x:v>46210</x:v>
      </x:c>
      <x:c r="C985" t="str">
        <x:v>Paul Horton</x:v>
      </x:c>
      <x:c r="D985" t="str">
        <x:v>Permanent</x:v>
      </x:c>
      <x:c r="E985" t="str">
        <x:v>Thurrock</x:v>
      </x:c>
      <x:c r="F985" t="str">
        <x:v>Warehouse</x:v>
      </x:c>
      <x:c r="G985" t="str">
        <x:v>363792D</x:v>
      </x:c>
      <x:c r="H985" t="str">
        <x:v>Thurrock Warehouse</x:v>
      </x:c>
      <x:c r="I985" s="22" t="n">
        <x:v>9</x:v>
      </x:c>
      <x:c r="J985" t="str">
        <x:v>Worked</x:v>
      </x:c>
      <x:c r="K985" t="str">
        <x:v>Employee 2279; home branch Thurrock; assigned role Warehouse | Deployment branch: Thurrock | Actual role: Operative Skilled | Jobs: 363792D | Customers: Thurrock Warehouse | Actual hours: 9.0; source records: 1</x:v>
      </x:c>
      <x:c r="L985" t="str">
        <x:v>Include</x:v>
      </x:c>
      <x:c r="M985"/>
      <x:c r="N985"/>
    </x:row>
    <x:row r="986">
      <x:c r="A986" t="str">
        <x:v>Paul Horton|2026-07-08</x:v>
      </x:c>
      <x:c r="B986" s="888" t="n">
        <x:v>46211</x:v>
      </x:c>
      <x:c r="C986" t="str">
        <x:v>Paul Horton</x:v>
      </x:c>
      <x:c r="D986" t="str">
        <x:v>Permanent</x:v>
      </x:c>
      <x:c r="E986" t="str">
        <x:v>Thurrock</x:v>
      </x:c>
      <x:c r="F986" t="str">
        <x:v>Warehouse</x:v>
      </x:c>
      <x:c r="G986" t="str">
        <x:v>363792D</x:v>
      </x:c>
      <x:c r="H986" t="str">
        <x:v>Thurrock Warehouse</x:v>
      </x:c>
      <x:c r="I986" s="22" t="n">
        <x:v>9</x:v>
      </x:c>
      <x:c r="J986" t="str">
        <x:v>Worked</x:v>
      </x:c>
      <x:c r="K986" t="str">
        <x:v>Employee 2279; home branch Thurrock; assigned role Warehouse | Deployment branch: Thurrock | Actual role: Operative Skilled | Jobs: 363792D | Customers: Thurrock Warehouse | Actual hours: 9.0; source records: 1</x:v>
      </x:c>
      <x:c r="L986" t="str">
        <x:v>Include</x:v>
      </x:c>
      <x:c r="M986"/>
      <x:c r="N986"/>
    </x:row>
    <x:row r="987">
      <x:c r="A987" t="str">
        <x:v>Paul Horton|2026-07-09</x:v>
      </x:c>
      <x:c r="B987" s="888" t="n">
        <x:v>46212</x:v>
      </x:c>
      <x:c r="C987" t="str">
        <x:v>Paul Horton</x:v>
      </x:c>
      <x:c r="D987" t="str">
        <x:v>Permanent</x:v>
      </x:c>
      <x:c r="E987" t="str">
        <x:v>Thurrock</x:v>
      </x:c>
      <x:c r="F987" t="str">
        <x:v>Warehouse</x:v>
      </x:c>
      <x:c r="G987" t="str">
        <x:v>363792D</x:v>
      </x:c>
      <x:c r="H987" t="str">
        <x:v>Thurrock Warehouse</x:v>
      </x:c>
      <x:c r="I987" s="22" t="n">
        <x:v>9</x:v>
      </x:c>
      <x:c r="J987" t="str">
        <x:v>Worked</x:v>
      </x:c>
      <x:c r="K987" t="str">
        <x:v>Employee 2279; home branch Thurrock; assigned role Warehouse | Deployment branch: Thurrock | Actual role: Operative Skilled | Jobs: 363792D | Customers: Thurrock Warehouse | Actual hours: 9.0; source records: 1</x:v>
      </x:c>
      <x:c r="L987" t="str">
        <x:v>Include</x:v>
      </x:c>
      <x:c r="M987"/>
      <x:c r="N987"/>
    </x:row>
    <x:row r="988">
      <x:c r="A988" t="str">
        <x:v>Paul Horton|2026-07-10</x:v>
      </x:c>
      <x:c r="B988" s="888" t="n">
        <x:v>46213</x:v>
      </x:c>
      <x:c r="C988" t="str">
        <x:v>Paul Horton</x:v>
      </x:c>
      <x:c r="D988" t="str">
        <x:v>Permanent</x:v>
      </x:c>
      <x:c r="E988" t="str">
        <x:v>Thurrock</x:v>
      </x:c>
      <x:c r="F988" t="str">
        <x:v>Warehouse</x:v>
      </x:c>
      <x:c r="G988" t="str">
        <x:v>363792D</x:v>
      </x:c>
      <x:c r="H988" t="str">
        <x:v>Thurrock Warehouse</x:v>
      </x:c>
      <x:c r="I988" s="22" t="n">
        <x:v>9</x:v>
      </x:c>
      <x:c r="J988" t="str">
        <x:v>Worked</x:v>
      </x:c>
      <x:c r="K988" t="str">
        <x:v>Employee 2279; home branch Thurrock; assigned role Warehouse | Deployment branch: Thurrock | Actual role: Operative Skilled | Jobs: 363792D | Customers: Thurrock Warehouse | Actual hours: 9.0; source records: 1</x:v>
      </x:c>
      <x:c r="L988" t="str">
        <x:v>Include</x:v>
      </x:c>
      <x:c r="M988"/>
      <x:c r="N988"/>
    </x:row>
    <x:row r="989">
      <x:c r="A989" t="str">
        <x:v>Paul Horton|2026-07-13</x:v>
      </x:c>
      <x:c r="B989" s="888" t="n">
        <x:v>46216</x:v>
      </x:c>
      <x:c r="C989" t="str">
        <x:v>Paul Horton</x:v>
      </x:c>
      <x:c r="D989" t="str">
        <x:v>Permanent</x:v>
      </x:c>
      <x:c r="E989" t="str">
        <x:v>Thurrock</x:v>
      </x:c>
      <x:c r="F989" t="str">
        <x:v>Warehouse</x:v>
      </x:c>
      <x:c r="G989" t="str">
        <x:v>363792D</x:v>
      </x:c>
      <x:c r="H989" t="str">
        <x:v>Thurrock Warehouse</x:v>
      </x:c>
      <x:c r="I989" s="22" t="n">
        <x:v>9</x:v>
      </x:c>
      <x:c r="J989" t="str">
        <x:v>Worked</x:v>
      </x:c>
      <x:c r="K989" t="str">
        <x:v>Employee 2279; home branch Thurrock; assigned role Warehouse | Deployment branch: Thurrock | Actual role: Operative Skilled | Jobs: 363792D | Customers: Thurrock Warehouse | Actual hours: 9.0; source records: 1</x:v>
      </x:c>
      <x:c r="L989" t="str">
        <x:v>Include</x:v>
      </x:c>
      <x:c r="M989"/>
      <x:c r="N989"/>
    </x:row>
    <x:row r="990">
      <x:c r="A990" t="str">
        <x:v>Paul Horton|2026-07-14</x:v>
      </x:c>
      <x:c r="B990" s="888" t="n">
        <x:v>46217</x:v>
      </x:c>
      <x:c r="C990" t="str">
        <x:v>Paul Horton</x:v>
      </x:c>
      <x:c r="D990" t="str">
        <x:v>Permanent</x:v>
      </x:c>
      <x:c r="E990" t="str">
        <x:v>Thurrock</x:v>
      </x:c>
      <x:c r="F990" t="str">
        <x:v>Warehouse</x:v>
      </x:c>
      <x:c r="G990" t="str">
        <x:v>363792D</x:v>
      </x:c>
      <x:c r="H990" t="str">
        <x:v>Thurrock Warehouse</x:v>
      </x:c>
      <x:c r="I990" s="22" t="n">
        <x:v>9</x:v>
      </x:c>
      <x:c r="J990" t="str">
        <x:v>Worked</x:v>
      </x:c>
      <x:c r="K990" t="str">
        <x:v>Employee 2279; home branch Thurrock; assigned role Warehouse | Deployment branch: Thurrock | Actual role: Operative Skilled | Jobs: 363792D | Customers: Thurrock Warehouse | Actual hours: 9.0; source records: 1</x:v>
      </x:c>
      <x:c r="L990" t="str">
        <x:v>Include</x:v>
      </x:c>
      <x:c r="M990"/>
      <x:c r="N990"/>
    </x:row>
    <x:row r="991">
      <x:c r="A991" t="str">
        <x:v>Paul Horton|2026-07-15</x:v>
      </x:c>
      <x:c r="B991" s="888" t="n">
        <x:v>46218</x:v>
      </x:c>
      <x:c r="C991" t="str">
        <x:v>Paul Horton</x:v>
      </x:c>
      <x:c r="D991" t="str">
        <x:v>Permanent</x:v>
      </x:c>
      <x:c r="E991" t="str">
        <x:v>Thurrock</x:v>
      </x:c>
      <x:c r="F991" t="str">
        <x:v>Warehouse</x:v>
      </x:c>
      <x:c r="G991" t="str">
        <x:v>363792D</x:v>
      </x:c>
      <x:c r="H991" t="str">
        <x:v>Thurrock Warehouse</x:v>
      </x:c>
      <x:c r="I991" s="22" t="n">
        <x:v>9</x:v>
      </x:c>
      <x:c r="J991" t="str">
        <x:v>Worked</x:v>
      </x:c>
      <x:c r="K991" t="str">
        <x:v>Employee 2279; home branch Thurrock; assigned role Warehouse | Deployment branch: Thurrock | Actual role: Operative Skilled | Jobs: 363792D | Customers: Thurrock Warehouse | Actual hours: 9.0; source records: 1</x:v>
      </x:c>
      <x:c r="L991" t="str">
        <x:v>Include</x:v>
      </x:c>
      <x:c r="M991"/>
      <x:c r="N991"/>
    </x:row>
    <x:row r="992">
      <x:c r="A992" t="str">
        <x:v>Paul Horton|2026-07-16</x:v>
      </x:c>
      <x:c r="B992" s="888" t="n">
        <x:v>46219</x:v>
      </x:c>
      <x:c r="C992" t="str">
        <x:v>Paul Horton</x:v>
      </x:c>
      <x:c r="D992" t="str">
        <x:v>Permanent</x:v>
      </x:c>
      <x:c r="E992" t="str">
        <x:v>Thurrock</x:v>
      </x:c>
      <x:c r="F992" t="str">
        <x:v>Warehouse</x:v>
      </x:c>
      <x:c r="G992" t="str">
        <x:v>363792D</x:v>
      </x:c>
      <x:c r="H992" t="str">
        <x:v>Thurrock Warehouse</x:v>
      </x:c>
      <x:c r="I992" s="22" t="n">
        <x:v>9</x:v>
      </x:c>
      <x:c r="J992" t="str">
        <x:v>Worked</x:v>
      </x:c>
      <x:c r="K992" t="str">
        <x:v>Employee 2279; home branch Thurrock; assigned role Warehouse | Deployment branch: Thurrock | Actual role: Operative Skilled | Jobs: 363792D | Customers: Thurrock Warehouse | Actual hours: 9.0; source records: 1</x:v>
      </x:c>
      <x:c r="L992" t="str">
        <x:v>Include</x:v>
      </x:c>
      <x:c r="M992"/>
      <x:c r="N992"/>
    </x:row>
    <x:row r="993">
      <x:c r="A993" t="str">
        <x:v>Paul Sibbick|2026-07-01</x:v>
      </x:c>
      <x:c r="B993" s="888" t="n">
        <x:v>46204</x:v>
      </x:c>
      <x:c r="C993" t="str">
        <x:v>Paul Sibbick</x:v>
      </x:c>
      <x:c r="D993" t="str">
        <x:v>Permanent</x:v>
      </x:c>
      <x:c r="E993" t="str">
        <x:v>Leeds</x:v>
      </x:c>
      <x:c r="F993" t="str">
        <x:v>Operative Skilled</x:v>
      </x:c>
      <x:c r="G993" t="str">
        <x:v>399454E</x:v>
      </x:c>
      <x:c r="H993" t="str">
        <x:v>Restore Harrow Green</x:v>
      </x:c>
      <x:c r="I993" s="22" t="n">
        <x:v>8</x:v>
      </x:c>
      <x:c r="J993" t="str">
        <x:v>Worked</x:v>
      </x:c>
      <x:c r="K993" t="str">
        <x:v>Employee 102995; home branch Leeds; assigned role Operative Skilled | Deployment branch: Leeds | Actual role: Operative Skilled | Jobs: 399454E | Customers: Restore Harrow Green | Actual hours: 8.0; source records: 1</x:v>
      </x:c>
      <x:c r="L993" t="str">
        <x:v>Include</x:v>
      </x:c>
      <x:c r="M993"/>
      <x:c r="N993"/>
    </x:row>
    <x:row r="994">
      <x:c r="A994" t="str">
        <x:v>Paul Sibbick|2026-07-02</x:v>
      </x:c>
      <x:c r="B994" s="888" t="n">
        <x:v>46205</x:v>
      </x:c>
      <x:c r="C994" t="str">
        <x:v>Paul Sibbick</x:v>
      </x:c>
      <x:c r="D994" t="str">
        <x:v>Permanent</x:v>
      </x:c>
      <x:c r="E994" t="str">
        <x:v>Leeds</x:v>
      </x:c>
      <x:c r="F994" t="str">
        <x:v>Operative Skilled</x:v>
      </x:c>
      <x:c r="G994" t="str">
        <x:v>399454E</x:v>
      </x:c>
      <x:c r="H994" t="str">
        <x:v>Restore Harrow Green</x:v>
      </x:c>
      <x:c r="I994" s="22" t="n">
        <x:v>8</x:v>
      </x:c>
      <x:c r="J994" t="str">
        <x:v>Worked</x:v>
      </x:c>
      <x:c r="K994" t="str">
        <x:v>Employee 102995; home branch Leeds; assigned role Operative Skilled | Deployment branch: Leeds | Actual role: Operative Skilled | Jobs: 399454E | Customers: Restore Harrow Green | Actual hours: 8.0; source records: 1</x:v>
      </x:c>
      <x:c r="L994" t="str">
        <x:v>Include</x:v>
      </x:c>
      <x:c r="M994"/>
      <x:c r="N994"/>
    </x:row>
    <x:row r="995">
      <x:c r="A995" t="str">
        <x:v>Paul Sibbick|2026-07-03</x:v>
      </x:c>
      <x:c r="B995" s="888" t="n">
        <x:v>46206</x:v>
      </x:c>
      <x:c r="C995" t="str">
        <x:v>Paul Sibbick</x:v>
      </x:c>
      <x:c r="D995" t="str">
        <x:v>Permanent</x:v>
      </x:c>
      <x:c r="E995" t="str">
        <x:v>Leeds</x:v>
      </x:c>
      <x:c r="F995" t="str">
        <x:v>Operative Skilled</x:v>
      </x:c>
      <x:c r="G995" t="str">
        <x:v>399454E</x:v>
      </x:c>
      <x:c r="H995" t="str">
        <x:v>Restore Harrow Green</x:v>
      </x:c>
      <x:c r="I995" s="22" t="n">
        <x:v>6.25</x:v>
      </x:c>
      <x:c r="J995" t="str">
        <x:v>Worked</x:v>
      </x:c>
      <x:c r="K995" t="str">
        <x:v>Employee 102995; home branch Leeds; assigned role Operative Skilled | Deployment branch: Leeds | Actual role: Operative Skilled | Jobs: 399454E | Customers: Restore Harrow Green | Actual hours: 6.2; source records: 1</x:v>
      </x:c>
      <x:c r="L995" t="str">
        <x:v>Include</x:v>
      </x:c>
      <x:c r="M995"/>
      <x:c r="N995"/>
    </x:row>
    <x:row r="996">
      <x:c r="A996" t="str">
        <x:v>Paul Sibbick|2026-07-05</x:v>
      </x:c>
      <x:c r="B996" s="888" t="n">
        <x:v>46208</x:v>
      </x:c>
      <x:c r="C996" t="str">
        <x:v>Paul Sibbick</x:v>
      </x:c>
      <x:c r="D996" t="str">
        <x:v>Permanent</x:v>
      </x:c>
      <x:c r="E996" t="str">
        <x:v>Leeds</x:v>
      </x:c>
      <x:c r="F996" t="str">
        <x:v>Operative Skilled</x:v>
      </x:c>
      <x:c r="G996" t="str">
        <x:v>399454F</x:v>
      </x:c>
      <x:c r="H996" t="str">
        <x:v>Restore Harrow Green</x:v>
      </x:c>
      <x:c r="I996" s="22" t="n">
        <x:v>8</x:v>
      </x:c>
      <x:c r="J996" t="str">
        <x:v>Worked</x:v>
      </x:c>
      <x:c r="K996" t="str">
        <x:v>Employee 102995; home branch Leeds; assigned role Operative Skilled | Deployment branch: Leeds | Actual role: Operative Porter | Jobs: 399454F | Customers: Restore Harrow Green | Actual hours: 8.0; source records: 1</x:v>
      </x:c>
      <x:c r="L996" t="str">
        <x:v>Include</x:v>
      </x:c>
      <x:c r="M996"/>
      <x:c r="N996"/>
    </x:row>
    <x:row r="997">
      <x:c r="A997" t="str">
        <x:v>Paul Sibbick|2026-07-06</x:v>
      </x:c>
      <x:c r="B997" s="888" t="n">
        <x:v>46209</x:v>
      </x:c>
      <x:c r="C997" t="str">
        <x:v>Paul Sibbick</x:v>
      </x:c>
      <x:c r="D997" t="str">
        <x:v>Permanent</x:v>
      </x:c>
      <x:c r="E997" t="str">
        <x:v>Leeds</x:v>
      </x:c>
      <x:c r="F997" t="str">
        <x:v>Operative Skilled</x:v>
      </x:c>
      <x:c r="G997" t="str">
        <x:v>392549, 399454F</x:v>
      </x:c>
      <x:c r="H997" t="str">
        <x:v>NHS GG&amp;C; Restore Harrow Green</x:v>
      </x:c>
      <x:c r="I997" s="22" t="n">
        <x:v>15.5</x:v>
      </x:c>
      <x:c r="J997" t="str">
        <x:v>Worked — 2 records</x:v>
      </x:c>
      <x:c r="K997" t="str">
        <x:v>Employee 102995; home branch Leeds; assigned role Operative Skilled | Deployment branch: Glasgow, Leeds | Actual role: Operative Porter | Jobs: 392549, 399454F | Customers: NHS GG&amp;C; Restore Harrow Green | Actual hours: 15.5; source records: 2</x:v>
      </x:c>
      <x:c r="L997" t="str">
        <x:v>Include</x:v>
      </x:c>
      <x:c r="M997"/>
      <x:c r="N997"/>
    </x:row>
    <x:row r="998">
      <x:c r="A998" t="str">
        <x:v>Paul Sibbick|2026-07-07</x:v>
      </x:c>
      <x:c r="B998" s="888" t="n">
        <x:v>46210</x:v>
      </x:c>
      <x:c r="C998" t="str">
        <x:v>Paul Sibbick</x:v>
      </x:c>
      <x:c r="D998" t="str">
        <x:v>Permanent</x:v>
      </x:c>
      <x:c r="E998" t="str">
        <x:v>Leeds</x:v>
      </x:c>
      <x:c r="F998" t="str">
        <x:v>Operative Skilled</x:v>
      </x:c>
      <x:c r="G998" t="str">
        <x:v>399454F</x:v>
      </x:c>
      <x:c r="H998" t="str">
        <x:v>Restore Harrow Green</x:v>
      </x:c>
      <x:c r="I998" s="22" t="n">
        <x:v>7</x:v>
      </x:c>
      <x:c r="J998" t="str">
        <x:v>Worked</x:v>
      </x:c>
      <x:c r="K998" t="str">
        <x:v>Employee 102995; home branch Leeds; assigned role Operative Skilled | Deployment branch: Leeds | Actual role: Operative Porter | Jobs: 399454F | Customers: Restore Harrow Green | Actual hours: 7.0; source records: 1</x:v>
      </x:c>
      <x:c r="L998" t="str">
        <x:v>Include</x:v>
      </x:c>
      <x:c r="M998"/>
      <x:c r="N998"/>
    </x:row>
    <x:row r="999">
      <x:c r="A999" t="str">
        <x:v>Paul Sibbick|2026-07-08</x:v>
      </x:c>
      <x:c r="B999" s="888" t="n">
        <x:v>46211</x:v>
      </x:c>
      <x:c r="C999" t="str">
        <x:v>Paul Sibbick</x:v>
      </x:c>
      <x:c r="D999" t="str">
        <x:v>Permanent</x:v>
      </x:c>
      <x:c r="E999" t="str">
        <x:v>Leeds</x:v>
      </x:c>
      <x:c r="F999" t="str">
        <x:v>Operative Skilled</x:v>
      </x:c>
      <x:c r="G999" t="str">
        <x:v>397251, 399454F</x:v>
      </x:c>
      <x:c r="H999" t="str">
        <x:v>Lancaster University (Leadership Centre); Restore Harrow Green</x:v>
      </x:c>
      <x:c r="I999" s="22" t="n">
        <x:v>17.75</x:v>
      </x:c>
      <x:c r="J999" t="str">
        <x:v>Worked — 2 records</x:v>
      </x:c>
      <x:c r="K999" t="str">
        <x:v>Employee 102995; home branch Leeds; assigned role Operative Skilled | Deployment branch: Leeds, Manchester | Actual role: Operative Porter | Jobs: 397251, 399454F | Customers: Lancaster University (Leadership Centre); Restore Harrow Green | Actual hours: 17.8; source records: 2</x:v>
      </x:c>
      <x:c r="L999" t="str">
        <x:v>Include</x:v>
      </x:c>
      <x:c r="M999"/>
      <x:c r="N999"/>
    </x:row>
    <x:row r="1000">
      <x:c r="A1000" t="str">
        <x:v>Paul Sibbick|2026-07-09</x:v>
      </x:c>
      <x:c r="B1000" s="888" t="n">
        <x:v>46212</x:v>
      </x:c>
      <x:c r="C1000" t="str">
        <x:v>Paul Sibbick</x:v>
      </x:c>
      <x:c r="D1000" t="str">
        <x:v>Permanent</x:v>
      </x:c>
      <x:c r="E1000" t="str">
        <x:v>Leeds</x:v>
      </x:c>
      <x:c r="F1000" t="str">
        <x:v>Operative Skilled</x:v>
      </x:c>
      <x:c r="G1000" t="str">
        <x:v>402822</x:v>
      </x:c>
      <x:c r="H1000" t="str">
        <x:v>EMCOR - OCS FM Ltd</x:v>
      </x:c>
      <x:c r="I1000" s="22" t="n">
        <x:v>6.25</x:v>
      </x:c>
      <x:c r="J1000" t="str">
        <x:v>Worked</x:v>
      </x:c>
      <x:c r="K1000" t="str">
        <x:v>Employee 102995; home branch Leeds; assigned role Operative Skilled | Deployment branch: Leeds | Actual role: Operative Porter | Jobs: 402822 | Customers: EMCOR - OCS FM Ltd | Actual hours: 6.2; source records: 1</x:v>
      </x:c>
      <x:c r="L1000" t="str">
        <x:v>Include</x:v>
      </x:c>
      <x:c r="M1000"/>
      <x:c r="N1000"/>
    </x:row>
    <x:row r="1001">
      <x:c r="A1001" t="str">
        <x:v>Paul Sibbick|2026-07-10</x:v>
      </x:c>
      <x:c r="B1001" s="888" t="n">
        <x:v>46213</x:v>
      </x:c>
      <x:c r="C1001" t="str">
        <x:v>Paul Sibbick</x:v>
      </x:c>
      <x:c r="D1001" t="str">
        <x:v>Permanent</x:v>
      </x:c>
      <x:c r="E1001" t="str">
        <x:v>Leeds</x:v>
      </x:c>
      <x:c r="F1001" t="str">
        <x:v>Operative Skilled</x:v>
      </x:c>
      <x:c r="G1001" t="str">
        <x:v>402822</x:v>
      </x:c>
      <x:c r="H1001" t="str">
        <x:v>EMCOR - OCS FM Ltd</x:v>
      </x:c>
      <x:c r="I1001" s="22" t="n">
        <x:v>5</x:v>
      </x:c>
      <x:c r="J1001" t="str">
        <x:v>Worked</x:v>
      </x:c>
      <x:c r="K1001" t="str">
        <x:v>Employee 102995; home branch Leeds; assigned role Operative Skilled | Deployment branch: Leeds | Actual role: Operative Skilled | Jobs: 402822 | Customers: EMCOR - OCS FM Ltd | Actual hours: 5.0; source records: 1</x:v>
      </x:c>
      <x:c r="L1001" t="str">
        <x:v>Include</x:v>
      </x:c>
      <x:c r="M1001"/>
      <x:c r="N1001"/>
    </x:row>
    <x:row r="1002">
      <x:c r="A1002" t="str">
        <x:v>Paul Sibbick|2026-07-11</x:v>
      </x:c>
      <x:c r="B1002" s="888" t="n">
        <x:v>46214</x:v>
      </x:c>
      <x:c r="C1002" t="str">
        <x:v>Paul Sibbick</x:v>
      </x:c>
      <x:c r="D1002" t="str">
        <x:v>Permanent</x:v>
      </x:c>
      <x:c r="E1002" t="str">
        <x:v>Leeds</x:v>
      </x:c>
      <x:c r="F1002" t="str">
        <x:v>Operative Skilled</x:v>
      </x:c>
      <x:c r="G1002" t="str">
        <x:v>402822</x:v>
      </x:c>
      <x:c r="H1002" t="str">
        <x:v>EMCOR - OCS FM Ltd</x:v>
      </x:c>
      <x:c r="I1002" s="22" t="n">
        <x:v>7</x:v>
      </x:c>
      <x:c r="J1002" t="str">
        <x:v>Worked</x:v>
      </x:c>
      <x:c r="K1002" t="str">
        <x:v>Employee 102995; home branch Leeds; assigned role Operative Skilled | Deployment branch: Leeds | Actual role: Operative Skilled | Jobs: 402822 | Customers: EMCOR - OCS FM Ltd | Actual hours: 7.0; source records: 1</x:v>
      </x:c>
      <x:c r="L1002" t="str">
        <x:v>Include</x:v>
      </x:c>
      <x:c r="M1002"/>
      <x:c r="N1002"/>
    </x:row>
    <x:row r="1003">
      <x:c r="A1003" t="str">
        <x:v>Paul Sibbick|2026-07-12</x:v>
      </x:c>
      <x:c r="B1003" s="888" t="n">
        <x:v>46215</x:v>
      </x:c>
      <x:c r="C1003" t="str">
        <x:v>Paul Sibbick</x:v>
      </x:c>
      <x:c r="D1003" t="str">
        <x:v>Permanent</x:v>
      </x:c>
      <x:c r="E1003" t="str">
        <x:v>Leeds</x:v>
      </x:c>
      <x:c r="F1003" t="str">
        <x:v>Operative Skilled</x:v>
      </x:c>
      <x:c r="G1003" t="str">
        <x:v>402822</x:v>
      </x:c>
      <x:c r="H1003" t="str">
        <x:v>EMCOR - OCS FM Ltd</x:v>
      </x:c>
      <x:c r="I1003" s="22" t="n">
        <x:v>6</x:v>
      </x:c>
      <x:c r="J1003" t="str">
        <x:v>Worked</x:v>
      </x:c>
      <x:c r="K1003" t="str">
        <x:v>Employee 102995; home branch Leeds; assigned role Operative Skilled | Deployment branch: Leeds | Actual role: Operative Skilled | Jobs: 402822 | Customers: EMCOR - OCS FM Ltd | Actual hours: 6.0; source records: 1</x:v>
      </x:c>
      <x:c r="L1003" t="str">
        <x:v>Include</x:v>
      </x:c>
      <x:c r="M1003"/>
      <x:c r="N1003"/>
    </x:row>
    <x:row r="1004">
      <x:c r="A1004" t="str">
        <x:v>Paul Sibbick|2026-07-13</x:v>
      </x:c>
      <x:c r="B1004" s="888" t="n">
        <x:v>46216</x:v>
      </x:c>
      <x:c r="C1004" t="str">
        <x:v>Paul Sibbick</x:v>
      </x:c>
      <x:c r="D1004" t="str">
        <x:v>Permanent</x:v>
      </x:c>
      <x:c r="E1004" t="str">
        <x:v>Leeds</x:v>
      </x:c>
      <x:c r="F1004" t="str">
        <x:v>Operative Skilled</x:v>
      </x:c>
      <x:c r="G1004" t="str">
        <x:v>401883, 401226</x:v>
      </x:c>
      <x:c r="H1004" t="str">
        <x:v>Kirklees Council - Mr Ford; University of Leeds</x:v>
      </x:c>
      <x:c r="I1004" s="22" t="n">
        <x:v>11</x:v>
      </x:c>
      <x:c r="J1004" t="str">
        <x:v>Worked — 2 records</x:v>
      </x:c>
      <x:c r="K1004" t="str">
        <x:v>Employee 102995; home branch Leeds; assigned role Operative Skilled | Deployment branch: Leeds | Actual role: Operative Porter | Jobs: 401883, 401226 | Customers: Kirklees Council - Mr Ford; University of Leeds | Actual hours: 11.0; source records: 2</x:v>
      </x:c>
      <x:c r="L1004" t="str">
        <x:v>Include</x:v>
      </x:c>
      <x:c r="M1004"/>
      <x:c r="N1004"/>
    </x:row>
    <x:row r="1005">
      <x:c r="A1005" t="str">
        <x:v>Paul Sibbick|2026-07-14</x:v>
      </x:c>
      <x:c r="B1005" s="888" t="n">
        <x:v>46217</x:v>
      </x:c>
      <x:c r="C1005" t="str">
        <x:v>Paul Sibbick</x:v>
      </x:c>
      <x:c r="D1005" t="str">
        <x:v>Permanent</x:v>
      </x:c>
      <x:c r="E1005" t="str">
        <x:v>Leeds</x:v>
      </x:c>
      <x:c r="F1005" t="str">
        <x:v>Operative Skilled</x:v>
      </x:c>
      <x:c r="G1005" t="str">
        <x:v>402478</x:v>
      </x:c>
      <x:c r="H1005" t="str">
        <x:v>West Yorkshire Police (Huddersfield)</x:v>
      </x:c>
      <x:c r="I1005" s="22" t="n">
        <x:v>6.5</x:v>
      </x:c>
      <x:c r="J1005" t="str">
        <x:v>Worked</x:v>
      </x:c>
      <x:c r="K1005" t="str">
        <x:v>Employee 102995; home branch Leeds; assigned role Operative Skilled | Deployment branch: Leeds | Actual role: Operative Porter | Jobs: 402478 | Customers: West Yorkshire Police (Huddersfield) | Actual hours: 6.5; source records: 1</x:v>
      </x:c>
      <x:c r="L1005" t="str">
        <x:v>Include</x:v>
      </x:c>
      <x:c r="M1005"/>
      <x:c r="N1005"/>
    </x:row>
    <x:row r="1006">
      <x:c r="A1006" t="str">
        <x:v>Paul Sibbick|2026-07-15</x:v>
      </x:c>
      <x:c r="B1006" s="888" t="n">
        <x:v>46218</x:v>
      </x:c>
      <x:c r="C1006" t="str">
        <x:v>Paul Sibbick</x:v>
      </x:c>
      <x:c r="D1006" t="str">
        <x:v>Permanent</x:v>
      </x:c>
      <x:c r="E1006" t="str">
        <x:v>Leeds</x:v>
      </x:c>
      <x:c r="F1006" t="str">
        <x:v>Operative Skilled</x:v>
      </x:c>
      <x:c r="G1006" t="str">
        <x:v>398549</x:v>
      </x:c>
      <x:c r="H1006" t="str">
        <x:v>Wakefield Council - Upton Primary School</x:v>
      </x:c>
      <x:c r="I1006" s="22" t="n">
        <x:v>10.5</x:v>
      </x:c>
      <x:c r="J1006" t="str">
        <x:v>Worked — 2 records</x:v>
      </x:c>
      <x:c r="K1006" t="str">
        <x:v>Employee 102995; home branch Leeds; assigned role Operative Skilled | Deployment branch: Leeds | Actual role: Operative Porter, Operative Skilled | Jobs: 398549 | Customers: Wakefield Council - Upton Primary School | Actual hours: 10.5; source records: 2</x:v>
      </x:c>
      <x:c r="L1006" t="str">
        <x:v>Include</x:v>
      </x:c>
      <x:c r="M1006"/>
      <x:c r="N1006"/>
    </x:row>
    <x:row r="1007">
      <x:c r="A1007" t="str">
        <x:v>Paul Sibbick|2026-07-16</x:v>
      </x:c>
      <x:c r="B1007" s="888" t="n">
        <x:v>46219</x:v>
      </x:c>
      <x:c r="C1007" t="str">
        <x:v>Paul Sibbick</x:v>
      </x:c>
      <x:c r="D1007" t="str">
        <x:v>Permanent</x:v>
      </x:c>
      <x:c r="E1007" t="str">
        <x:v>Leeds</x:v>
      </x:c>
      <x:c r="F1007" t="str">
        <x:v>Operative Skilled</x:v>
      </x:c>
      <x:c r="G1007" t="str">
        <x:v>398549</x:v>
      </x:c>
      <x:c r="H1007" t="str">
        <x:v>Wakefield Council - Upton Primary School</x:v>
      </x:c>
      <x:c r="I1007" s="22" t="n">
        <x:v>9</x:v>
      </x:c>
      <x:c r="J1007" t="str">
        <x:v>Worked</x:v>
      </x:c>
      <x:c r="K1007" t="str">
        <x:v>Employee 102995; home branch Leeds; assigned role Operative Skilled | Deployment branch: Leeds | Actual role: Operative Skilled | Jobs: 398549 | Customers: Wakefield Council - Upton Primary School | Actual hours: 9.0; source records: 1</x:v>
      </x:c>
      <x:c r="L1007" t="str">
        <x:v>Include</x:v>
      </x:c>
      <x:c r="M1007"/>
      <x:c r="N1007"/>
    </x:row>
    <x:row r="1008">
      <x:c r="A1008" t="str">
        <x:v>Paul Snowden|2026-07-01</x:v>
      </x:c>
      <x:c r="B1008" s="888" t="n">
        <x:v>46204</x:v>
      </x:c>
      <x:c r="C1008" t="str">
        <x:v>Paul Snowden</x:v>
      </x:c>
      <x:c r="D1008" t="str">
        <x:v>Permanent</x:v>
      </x:c>
      <x:c r="E1008" t="str">
        <x:v>Leeds</x:v>
      </x:c>
      <x:c r="F1008" t="str">
        <x:v>Operative Driver</x:v>
      </x:c>
      <x:c r="G1008" t="str">
        <x:v>399454E</x:v>
      </x:c>
      <x:c r="H1008" t="str">
        <x:v>Restore Harrow Green</x:v>
      </x:c>
      <x:c r="I1008" s="22" t="n">
        <x:v>8</x:v>
      </x:c>
      <x:c r="J1008" t="str">
        <x:v>Worked</x:v>
      </x:c>
      <x:c r="K1008" t="str">
        <x:v>Employee 1391; home branch Leeds; assigned role Operative Driver | Deployment branch: Leeds | Actual role: Operative Porter | Jobs: 399454E | Customers: Restore Harrow Green | Actual hours: 8.0; source records: 1</x:v>
      </x:c>
      <x:c r="L1008" t="str">
        <x:v>Include</x:v>
      </x:c>
      <x:c r="M1008"/>
      <x:c r="N1008"/>
    </x:row>
    <x:row r="1009">
      <x:c r="A1009" t="str">
        <x:v>Paul Snowden|2026-07-02</x:v>
      </x:c>
      <x:c r="B1009" s="888" t="n">
        <x:v>46205</x:v>
      </x:c>
      <x:c r="C1009" t="str">
        <x:v>Paul Snowden</x:v>
      </x:c>
      <x:c r="D1009" t="str">
        <x:v>Permanent</x:v>
      </x:c>
      <x:c r="E1009" t="str">
        <x:v>Leeds</x:v>
      </x:c>
      <x:c r="F1009" t="str">
        <x:v>Operative Driver</x:v>
      </x:c>
      <x:c r="G1009" t="str">
        <x:v>401813</x:v>
      </x:c>
      <x:c r="H1009" t="str">
        <x:v>Kirklees Council - Mr Best</x:v>
      </x:c>
      <x:c r="I1009" s="22" t="n">
        <x:v>4.5</x:v>
      </x:c>
      <x:c r="J1009" t="str">
        <x:v>Worked</x:v>
      </x:c>
      <x:c r="K1009" t="str">
        <x:v>Employee 1391; home branch Leeds; assigned role Operative Driver | Deployment branch: Leeds | Actual role: Operative Driver | Jobs: 401813 | Customers: Kirklees Council - Mr Best | Actual hours: 4.5; source records: 1</x:v>
      </x:c>
      <x:c r="L1009" t="str">
        <x:v>Include</x:v>
      </x:c>
      <x:c r="M1009"/>
      <x:c r="N1009"/>
    </x:row>
    <x:row r="1010">
      <x:c r="A1010" t="str">
        <x:v>Paul Snowden|2026-07-03</x:v>
      </x:c>
      <x:c r="B1010" s="888" t="n">
        <x:v>46206</x:v>
      </x:c>
      <x:c r="C1010" t="str">
        <x:v>Paul Snowden</x:v>
      </x:c>
      <x:c r="D1010" t="str">
        <x:v>Permanent</x:v>
      </x:c>
      <x:c r="E1010" t="str">
        <x:v>Leeds</x:v>
      </x:c>
      <x:c r="F1010" t="str">
        <x:v>Operative Driver</x:v>
      </x:c>
      <x:c r="G1010" t="str">
        <x:v>402771</x:v>
      </x:c>
      <x:c r="H1010" t="str">
        <x:v>Summer Schools - Kirklees</x:v>
      </x:c>
      <x:c r="I1010" s="22" t="n">
        <x:v>8</x:v>
      </x:c>
      <x:c r="J1010" t="str">
        <x:v>Worked</x:v>
      </x:c>
      <x:c r="K1010" t="str">
        <x:v>Employee 1391; home branch Leeds; assigned role Operative Driver | Deployment branch: Leeds | Actual role: Operative Driver | Jobs: 402771 | Customers: Summer Schools - Kirklees | Actual hours: 8.0; source records: 1</x:v>
      </x:c>
      <x:c r="L1010" t="str">
        <x:v>Include</x:v>
      </x:c>
      <x:c r="M1010"/>
      <x:c r="N1010"/>
    </x:row>
    <x:row r="1011">
      <x:c r="A1011" t="str">
        <x:v>Paul Snowden|2026-07-06</x:v>
      </x:c>
      <x:c r="B1011" s="888" t="n">
        <x:v>46209</x:v>
      </x:c>
      <x:c r="C1011" t="str">
        <x:v>Paul Snowden</x:v>
      </x:c>
      <x:c r="D1011" t="str">
        <x:v>Permanent</x:v>
      </x:c>
      <x:c r="E1011" t="str">
        <x:v>Leeds</x:v>
      </x:c>
      <x:c r="F1011" t="str">
        <x:v>Operative Driver</x:v>
      </x:c>
      <x:c r="G1011" t="str">
        <x:v>402771, 401226</x:v>
      </x:c>
      <x:c r="H1011" t="str">
        <x:v>Summer Schools - Kirklees; University of Leeds</x:v>
      </x:c>
      <x:c r="I1011" s="22" t="n">
        <x:v>9</x:v>
      </x:c>
      <x:c r="J1011" t="str">
        <x:v>Worked — 2 records</x:v>
      </x:c>
      <x:c r="K1011" t="str">
        <x:v>Employee 1391; home branch Leeds; assigned role Operative Driver | Deployment branch: Leeds | Actual role: Operative Driver | Jobs: 402771, 401226 | Customers: Summer Schools - Kirklees; University of Leeds | Actual hours: 9.0; source records: 2</x:v>
      </x:c>
      <x:c r="L1011" t="str">
        <x:v>Include</x:v>
      </x:c>
      <x:c r="M1011"/>
      <x:c r="N1011"/>
    </x:row>
    <x:row r="1012">
      <x:c r="A1012" t="str">
        <x:v>Paul Snowden|2026-07-07</x:v>
      </x:c>
      <x:c r="B1012" s="888" t="n">
        <x:v>46210</x:v>
      </x:c>
      <x:c r="C1012" t="str">
        <x:v>Paul Snowden</x:v>
      </x:c>
      <x:c r="D1012" t="str">
        <x:v>Permanent</x:v>
      </x:c>
      <x:c r="E1012" t="str">
        <x:v>Leeds</x:v>
      </x:c>
      <x:c r="F1012" t="str">
        <x:v>Operative Driver</x:v>
      </x:c>
      <x:c r="G1012" t="str">
        <x:v>402901</x:v>
      </x:c>
      <x:c r="H1012" t="str">
        <x:v>Kirklees Council - Miss Hanley</x:v>
      </x:c>
      <x:c r="I1012" s="22" t="n">
        <x:v>8.5</x:v>
      </x:c>
      <x:c r="J1012" t="str">
        <x:v>Worked</x:v>
      </x:c>
      <x:c r="K1012" t="str">
        <x:v>Employee 1391; home branch Leeds; assigned role Operative Driver | Deployment branch: Leeds | Actual role: Operative Driver | Jobs: 402901 | Customers: Kirklees Council - Miss Hanley | Actual hours: 8.5; source records: 1</x:v>
      </x:c>
      <x:c r="L1012" t="str">
        <x:v>Include</x:v>
      </x:c>
      <x:c r="M1012"/>
      <x:c r="N1012"/>
    </x:row>
    <x:row r="1013">
      <x:c r="A1013" t="str">
        <x:v>Paul Snowden|2026-07-08</x:v>
      </x:c>
      <x:c r="B1013" s="888" t="n">
        <x:v>46211</x:v>
      </x:c>
      <x:c r="C1013" t="str">
        <x:v>Paul Snowden</x:v>
      </x:c>
      <x:c r="D1013" t="str">
        <x:v>Permanent</x:v>
      </x:c>
      <x:c r="E1013" t="str">
        <x:v>Leeds</x:v>
      </x:c>
      <x:c r="F1013" t="str">
        <x:v>Operative Driver</x:v>
      </x:c>
      <x:c r="G1013" t="str">
        <x:v>402723</x:v>
      </x:c>
      <x:c r="H1013" t="str">
        <x:v>Newcastle University</x:v>
      </x:c>
      <x:c r="I1013" s="22" t="n">
        <x:v>11.5</x:v>
      </x:c>
      <x:c r="J1013" t="str">
        <x:v>Worked</x:v>
      </x:c>
      <x:c r="K1013" t="str">
        <x:v>Employee 1391; home branch Leeds; assigned role Operative Driver | Deployment branch: Leeds | Actual role: Operative Driver | Jobs: 402723 | Customers: Newcastle University | Actual hours: 11.5; source records: 1</x:v>
      </x:c>
      <x:c r="L1013" t="str">
        <x:v>Include</x:v>
      </x:c>
      <x:c r="M1013"/>
      <x:c r="N1013"/>
    </x:row>
    <x:row r="1014">
      <x:c r="A1014" t="str">
        <x:v>Paul Snowden|2026-07-09</x:v>
      </x:c>
      <x:c r="B1014" s="888" t="n">
        <x:v>46212</x:v>
      </x:c>
      <x:c r="C1014" t="str">
        <x:v>Paul Snowden</x:v>
      </x:c>
      <x:c r="D1014" t="str">
        <x:v>Permanent</x:v>
      </x:c>
      <x:c r="E1014" t="str">
        <x:v>Leeds</x:v>
      </x:c>
      <x:c r="F1014" t="str">
        <x:v>Operative Driver</x:v>
      </x:c>
      <x:c r="G1014" t="str">
        <x:v>403046</x:v>
      </x:c>
      <x:c r="H1014" t="str">
        <x:v>HSBC - July 2026 Deliveries</x:v>
      </x:c>
      <x:c r="I1014" s="22" t="n">
        <x:v>6.25</x:v>
      </x:c>
      <x:c r="J1014" t="str">
        <x:v>Worked</x:v>
      </x:c>
      <x:c r="K1014" t="str">
        <x:v>Employee 1391; home branch Leeds; assigned role Operative Driver | Deployment branch: Birmingham | Actual role: Operative Driver | Jobs: 403046 | Customers: HSBC - July 2026 Deliveries | Actual hours: 6.2; source records: 1</x:v>
      </x:c>
      <x:c r="L1014" t="str">
        <x:v>Include</x:v>
      </x:c>
      <x:c r="M1014"/>
      <x:c r="N1014"/>
    </x:row>
    <x:row r="1015">
      <x:c r="A1015" t="str">
        <x:v>Paul Snowden|2026-07-10</x:v>
      </x:c>
      <x:c r="B1015" s="888" t="n">
        <x:v>46213</x:v>
      </x:c>
      <x:c r="C1015" t="str">
        <x:v>Paul Snowden</x:v>
      </x:c>
      <x:c r="D1015" t="str">
        <x:v>Permanent</x:v>
      </x:c>
      <x:c r="E1015" t="str">
        <x:v>Leeds</x:v>
      </x:c>
      <x:c r="F1015" t="str">
        <x:v>Operative Driver</x:v>
      </x:c>
      <x:c r="G1015" t="str">
        <x:v>403046</x:v>
      </x:c>
      <x:c r="H1015" t="str">
        <x:v>HSBC - July 2026 Deliveries</x:v>
      </x:c>
      <x:c r="I1015" s="22" t="n">
        <x:v>9.75</x:v>
      </x:c>
      <x:c r="J1015" t="str">
        <x:v>Worked</x:v>
      </x:c>
      <x:c r="K1015" t="str">
        <x:v>Employee 1391; home branch Leeds; assigned role Operative Driver | Deployment branch: Birmingham | Actual role: Operative Driver | Jobs: 403046 | Customers: HSBC - July 2026 Deliveries | Actual hours: 9.8; source records: 1</x:v>
      </x:c>
      <x:c r="L1015" t="str">
        <x:v>Include</x:v>
      </x:c>
      <x:c r="M1015"/>
      <x:c r="N1015"/>
    </x:row>
    <x:row r="1016">
      <x:c r="A1016" t="str">
        <x:v>Paul Snowden|2026-07-11</x:v>
      </x:c>
      <x:c r="B1016" s="888" t="n">
        <x:v>46214</x:v>
      </x:c>
      <x:c r="C1016" t="str">
        <x:v>Paul Snowden</x:v>
      </x:c>
      <x:c r="D1016" t="str">
        <x:v>Permanent</x:v>
      </x:c>
      <x:c r="E1016" t="str">
        <x:v>Leeds</x:v>
      </x:c>
      <x:c r="F1016" t="str">
        <x:v>Operative Driver</x:v>
      </x:c>
      <x:c r="G1016" t="str">
        <x:v>402822</x:v>
      </x:c>
      <x:c r="H1016" t="str">
        <x:v>EMCOR - OCS FM Ltd</x:v>
      </x:c>
      <x:c r="I1016" s="22" t="n">
        <x:v>7</x:v>
      </x:c>
      <x:c r="J1016" t="str">
        <x:v>Worked</x:v>
      </x:c>
      <x:c r="K1016" t="str">
        <x:v>Employee 1391; home branch Leeds; assigned role Operative Driver | Deployment branch: Leeds | Actual role: Operative Driver | Jobs: 402822 | Customers: EMCOR - OCS FM Ltd | Actual hours: 7.0; source records: 1</x:v>
      </x:c>
      <x:c r="L1016" t="str">
        <x:v>Include</x:v>
      </x:c>
      <x:c r="M1016"/>
      <x:c r="N1016"/>
    </x:row>
    <x:row r="1017">
      <x:c r="A1017" t="str">
        <x:v>Paul Snowden|2026-07-13</x:v>
      </x:c>
      <x:c r="B1017" s="888" t="n">
        <x:v>46216</x:v>
      </x:c>
      <x:c r="C1017" t="str">
        <x:v>Paul Snowden</x:v>
      </x:c>
      <x:c r="D1017" t="str">
        <x:v>Permanent</x:v>
      </x:c>
      <x:c r="E1017" t="str">
        <x:v>Leeds</x:v>
      </x:c>
      <x:c r="F1017" t="str">
        <x:v>Operative Driver</x:v>
      </x:c>
      <x:c r="G1017" t="str">
        <x:v>401883, 401226</x:v>
      </x:c>
      <x:c r="H1017" t="str">
        <x:v>Kirklees Council - Mr Ford; University of Leeds</x:v>
      </x:c>
      <x:c r="I1017" s="22" t="n">
        <x:v>11</x:v>
      </x:c>
      <x:c r="J1017" t="str">
        <x:v>Worked — 2 records</x:v>
      </x:c>
      <x:c r="K1017" t="str">
        <x:v>Employee 1391; home branch Leeds; assigned role Operative Driver | Deployment branch: Leeds | Actual role: Operative Driver | Jobs: 401883, 401226 | Customers: Kirklees Council - Mr Ford; University of Leeds | Actual hours: 11.0; source records: 2</x:v>
      </x:c>
      <x:c r="L1017" t="str">
        <x:v>Include</x:v>
      </x:c>
      <x:c r="M1017"/>
      <x:c r="N1017"/>
    </x:row>
    <x:row r="1018">
      <x:c r="A1018" t="str">
        <x:v>Paul Snowden|2026-07-14</x:v>
      </x:c>
      <x:c r="B1018" s="888" t="n">
        <x:v>46217</x:v>
      </x:c>
      <x:c r="C1018" t="str">
        <x:v>Paul Snowden</x:v>
      </x:c>
      <x:c r="D1018" t="str">
        <x:v>Permanent</x:v>
      </x:c>
      <x:c r="E1018" t="str">
        <x:v>Leeds</x:v>
      </x:c>
      <x:c r="F1018" t="str">
        <x:v>Operative Driver</x:v>
      </x:c>
      <x:c r="G1018" t="str">
        <x:v>402478</x:v>
      </x:c>
      <x:c r="H1018" t="str">
        <x:v>West Yorkshire Police (Huddersfield)</x:v>
      </x:c>
      <x:c r="I1018" s="22" t="n">
        <x:v>6.5</x:v>
      </x:c>
      <x:c r="J1018" t="str">
        <x:v>Worked</x:v>
      </x:c>
      <x:c r="K1018" t="str">
        <x:v>Employee 1391; home branch Leeds; assigned role Operative Driver | Deployment branch: Leeds | Actual role: Operative Driver | Jobs: 402478 | Customers: West Yorkshire Police (Huddersfield) | Actual hours: 6.5; source records: 1</x:v>
      </x:c>
      <x:c r="L1018" t="str">
        <x:v>Include</x:v>
      </x:c>
      <x:c r="M1018"/>
      <x:c r="N1018"/>
    </x:row>
    <x:row r="1019">
      <x:c r="A1019" t="str">
        <x:v>Paul Snowden|2026-07-15</x:v>
      </x:c>
      <x:c r="B1019" s="888" t="n">
        <x:v>46218</x:v>
      </x:c>
      <x:c r="C1019" t="str">
        <x:v>Paul Snowden</x:v>
      </x:c>
      <x:c r="D1019" t="str">
        <x:v>Permanent</x:v>
      </x:c>
      <x:c r="E1019" t="str">
        <x:v>Leeds</x:v>
      </x:c>
      <x:c r="F1019" t="str">
        <x:v>Operative Driver</x:v>
      </x:c>
      <x:c r="G1019" t="str">
        <x:v>398549</x:v>
      </x:c>
      <x:c r="H1019" t="str">
        <x:v>Wakefield Council - Upton Primary School</x:v>
      </x:c>
      <x:c r="I1019" s="22" t="n">
        <x:v>8</x:v>
      </x:c>
      <x:c r="J1019" t="str">
        <x:v>Worked</x:v>
      </x:c>
      <x:c r="K1019" t="str">
        <x:v>Employee 1391; home branch Leeds; assigned role Operative Driver | Deployment branch: Leeds | Actual role: Operative Porter | Jobs: 398549 | Customers: Wakefield Council - Upton Primary School | Actual hours: 8.0; source records: 1</x:v>
      </x:c>
      <x:c r="L1019" t="str">
        <x:v>Include</x:v>
      </x:c>
      <x:c r="M1019"/>
      <x:c r="N1019"/>
    </x:row>
    <x:row r="1020">
      <x:c r="A1020" t="str">
        <x:v>Paul Snowden|2026-07-16</x:v>
      </x:c>
      <x:c r="B1020" s="888" t="n">
        <x:v>46219</x:v>
      </x:c>
      <x:c r="C1020" t="str">
        <x:v>Paul Snowden</x:v>
      </x:c>
      <x:c r="D1020" t="str">
        <x:v>Permanent</x:v>
      </x:c>
      <x:c r="E1020" t="str">
        <x:v>Leeds</x:v>
      </x:c>
      <x:c r="F1020" t="str">
        <x:v>Operative Driver</x:v>
      </x:c>
      <x:c r="G1020" t="str">
        <x:v>398549</x:v>
      </x:c>
      <x:c r="H1020" t="str">
        <x:v>Wakefield Council - Upton Primary School</x:v>
      </x:c>
      <x:c r="I1020" s="22" t="n">
        <x:v>9</x:v>
      </x:c>
      <x:c r="J1020" t="str">
        <x:v>Worked</x:v>
      </x:c>
      <x:c r="K1020" t="str">
        <x:v>Employee 1391; home branch Leeds; assigned role Operative Driver | Deployment branch: Leeds | Actual role: Operative Driver | Jobs: 398549 | Customers: Wakefield Council - Upton Primary School | Actual hours: 9.0; source records: 1</x:v>
      </x:c>
      <x:c r="L1020" t="str">
        <x:v>Include</x:v>
      </x:c>
      <x:c r="M1020"/>
      <x:c r="N1020"/>
    </x:row>
    <x:row r="1021">
      <x:c r="A1021" t="str">
        <x:v>Peter Buckley|2026-07-01</x:v>
      </x:c>
      <x:c r="B1021" s="888" t="n">
        <x:v>46204</x:v>
      </x:c>
      <x:c r="C1021" t="str">
        <x:v>Peter Buckley</x:v>
      </x:c>
      <x:c r="D1021" t="str">
        <x:v>Permanent</x:v>
      </x:c>
      <x:c r="E1021" t="str">
        <x:v>Birmingham</x:v>
      </x:c>
      <x:c r="F1021" t="str">
        <x:v>Operative Skilled</x:v>
      </x:c>
      <x:c r="G1021" t="str">
        <x:v>402403</x:v>
      </x:c>
      <x:c r="H1021" t="str">
        <x:v>Worcester Health &amp; Care NHS Trust</x:v>
      </x:c>
      <x:c r="I1021" s="22" t="n">
        <x:v>8</x:v>
      </x:c>
      <x:c r="J1021" t="str">
        <x:v>Worked</x:v>
      </x:c>
      <x:c r="K1021" t="str">
        <x:v>Employee 2539; home branch Birmingham; assigned role Operative Skilled | Deployment branch: Birmingham | Actual role: Operative Porter | Jobs: 402403 | Customers: Worcester Health &amp; Care NHS Trust | Actual hours: 8.0; source records: 1</x:v>
      </x:c>
      <x:c r="L1021" t="str">
        <x:v>Include</x:v>
      </x:c>
      <x:c r="M1021"/>
      <x:c r="N1021"/>
    </x:row>
    <x:row r="1022">
      <x:c r="A1022" t="str">
        <x:v>Peter Buckley|2026-07-02</x:v>
      </x:c>
      <x:c r="B1022" s="888" t="n">
        <x:v>46205</x:v>
      </x:c>
      <x:c r="C1022" t="str">
        <x:v>Peter Buckley</x:v>
      </x:c>
      <x:c r="D1022" t="str">
        <x:v>Permanent</x:v>
      </x:c>
      <x:c r="E1022" t="str">
        <x:v>Birmingham</x:v>
      </x:c>
      <x:c r="F1022" t="str">
        <x:v>Operative Skilled</x:v>
      </x:c>
      <x:c r="G1022" t="str">
        <x:v>401354, 402939</x:v>
      </x:c>
      <x:c r="H1022" t="str">
        <x:v>Juno Genetics Ltd; University Hospitals of Leicester NHS Trust</x:v>
      </x:c>
      <x:c r="I1022" s="22" t="n">
        <x:v>9</x:v>
      </x:c>
      <x:c r="J1022" t="str">
        <x:v>Worked — 2 records</x:v>
      </x:c>
      <x:c r="K1022" t="str">
        <x:v>Employee 2539; home branch Birmingham; assigned role Operative Skilled | Deployment branch: Birmingham | Actual role: Operative Porter, Operative Skilled | Jobs: 401354, 402939 | Customers: Juno Genetics Ltd; University Hospitals of Leicester NHS Trust | Actual hours: 9.0; source records: 2</x:v>
      </x:c>
      <x:c r="L1022" t="str">
        <x:v>Include</x:v>
      </x:c>
      <x:c r="M1022"/>
      <x:c r="N1022"/>
    </x:row>
    <x:row r="1023">
      <x:c r="A1023" t="str">
        <x:v>Peter Buckley|2026-07-03</x:v>
      </x:c>
      <x:c r="B1023" s="888" t="n">
        <x:v>46206</x:v>
      </x:c>
      <x:c r="C1023" t="str">
        <x:v>Peter Buckley</x:v>
      </x:c>
      <x:c r="D1023" t="str">
        <x:v>Permanent</x:v>
      </x:c>
      <x:c r="E1023" t="str">
        <x:v>Birmingham</x:v>
      </x:c>
      <x:c r="F1023" t="str">
        <x:v>Operative Skilled</x:v>
      </x:c>
      <x:c r="G1023" t="str">
        <x:v>401084</x:v>
      </x:c>
      <x:c r="H1023" t="str">
        <x:v>Total System Services Processing Europe Ltd</x:v>
      </x:c>
      <x:c r="I1023" s="22" t="n">
        <x:v>9</x:v>
      </x:c>
      <x:c r="J1023" t="str">
        <x:v>Worked</x:v>
      </x:c>
      <x:c r="K1023" t="str">
        <x:v>Employee 2539; home branch Birmingham; assigned role Operative Skilled | Deployment branch: Birmingham | Actual role: Operative Skilled | Jobs: 401084 | Customers: Total System Services Processing Europe Ltd | Actual hours: 9.0; source records: 1</x:v>
      </x:c>
      <x:c r="L1023" t="str">
        <x:v>Include</x:v>
      </x:c>
      <x:c r="M1023"/>
      <x:c r="N1023"/>
    </x:row>
    <x:row r="1024">
      <x:c r="A1024" t="str">
        <x:v>Peter Buckley|2026-07-06</x:v>
      </x:c>
      <x:c r="B1024" s="888" t="n">
        <x:v>46209</x:v>
      </x:c>
      <x:c r="C1024" t="str">
        <x:v>Peter Buckley</x:v>
      </x:c>
      <x:c r="D1024" t="str">
        <x:v>Permanent</x:v>
      </x:c>
      <x:c r="E1024" t="str">
        <x:v>Birmingham</x:v>
      </x:c>
      <x:c r="F1024" t="str">
        <x:v>Operative Skilled</x:v>
      </x:c>
      <x:c r="G1024" t="str">
        <x:v>402727</x:v>
      </x:c>
      <x:c r="H1024" t="str">
        <x:v>Midland Heart Limited</x:v>
      </x:c>
      <x:c r="I1024" s="22" t="n">
        <x:v>8.25</x:v>
      </x:c>
      <x:c r="J1024" t="str">
        <x:v>Worked</x:v>
      </x:c>
      <x:c r="K1024" t="str">
        <x:v>Employee 2539; home branch Birmingham; assigned role Operative Skilled | Deployment branch: Birmingham | Actual role: Operative Skilled | Jobs: 402727 | Customers: Midland Heart Limited | Actual hours: 8.2; source records: 1</x:v>
      </x:c>
      <x:c r="L1024" t="str">
        <x:v>Include</x:v>
      </x:c>
      <x:c r="M1024"/>
      <x:c r="N1024"/>
    </x:row>
    <x:row r="1025">
      <x:c r="A1025" t="str">
        <x:v>Peter Buckley|2026-07-07</x:v>
      </x:c>
      <x:c r="B1025" s="888" t="n">
        <x:v>46210</x:v>
      </x:c>
      <x:c r="C1025" t="str">
        <x:v>Peter Buckley</x:v>
      </x:c>
      <x:c r="D1025" t="str">
        <x:v>Permanent</x:v>
      </x:c>
      <x:c r="E1025" t="str">
        <x:v>Birmingham</x:v>
      </x:c>
      <x:c r="F1025" t="str">
        <x:v>Operative Skilled</x:v>
      </x:c>
      <x:c r="G1025" t="str">
        <x:v>401554, 386884X</x:v>
      </x:c>
      <x:c r="H1025" t="str">
        <x:v>CPM/Omnicom; Harrow Green</x:v>
      </x:c>
      <x:c r="I1025" s="22" t="n">
        <x:v>20.5</x:v>
      </x:c>
      <x:c r="J1025" t="str">
        <x:v>Worked — 2 records</x:v>
      </x:c>
      <x:c r="K1025" t="str">
        <x:v>Employee 2539; home branch Birmingham; assigned role Operative Skilled | Deployment branch: Birmingham, Oxford | Actual role: Operative Skilled | Jobs: 401554, 386884X | Customers: CPM/Omnicom; Harrow Green | Actual hours: 20.5; source records: 2</x:v>
      </x:c>
      <x:c r="L1025" t="str">
        <x:v>Include</x:v>
      </x:c>
      <x:c r="M1025"/>
      <x:c r="N1025"/>
    </x:row>
    <x:row r="1026">
      <x:c r="A1026" t="str">
        <x:v>Peter Buckley|2026-07-08</x:v>
      </x:c>
      <x:c r="B1026" s="888" t="n">
        <x:v>46211</x:v>
      </x:c>
      <x:c r="C1026" t="str">
        <x:v>Peter Buckley</x:v>
      </x:c>
      <x:c r="D1026" t="str">
        <x:v>Permanent</x:v>
      </x:c>
      <x:c r="E1026" t="str">
        <x:v>Birmingham</x:v>
      </x:c>
      <x:c r="F1026" t="str">
        <x:v>Operative Skilled</x:v>
      </x:c>
      <x:c r="G1026" t="str">
        <x:v>401198</x:v>
      </x:c>
      <x:c r="H1026" t="str">
        <x:v>The Open University</x:v>
      </x:c>
      <x:c r="I1026" s="22" t="n">
        <x:v>9</x:v>
      </x:c>
      <x:c r="J1026" t="str">
        <x:v>Worked</x:v>
      </x:c>
      <x:c r="K1026" t="str">
        <x:v>Employee 2539; home branch Birmingham; assigned role Operative Skilled | Deployment branch: Birmingham | Actual role: Operative Skilled | Jobs: 401198 | Customers: The Open University | Actual hours: 9.0; source records: 1</x:v>
      </x:c>
      <x:c r="L1026" t="str">
        <x:v>Include</x:v>
      </x:c>
      <x:c r="M1026"/>
      <x:c r="N1026"/>
    </x:row>
    <x:row r="1027">
      <x:c r="A1027" t="str">
        <x:v>Peter Buckley|2026-07-09</x:v>
      </x:c>
      <x:c r="B1027" s="888" t="n">
        <x:v>46212</x:v>
      </x:c>
      <x:c r="C1027" t="str">
        <x:v>Peter Buckley</x:v>
      </x:c>
      <x:c r="D1027" t="str">
        <x:v>Permanent</x:v>
      </x:c>
      <x:c r="E1027" t="str">
        <x:v>Birmingham</x:v>
      </x:c>
      <x:c r="F1027" t="str">
        <x:v>Operative Skilled</x:v>
      </x:c>
      <x:c r="G1027" t="str">
        <x:v>401198</x:v>
      </x:c>
      <x:c r="H1027" t="str">
        <x:v>The Open University</x:v>
      </x:c>
      <x:c r="I1027" s="22" t="n">
        <x:v>9</x:v>
      </x:c>
      <x:c r="J1027" t="str">
        <x:v>Worked</x:v>
      </x:c>
      <x:c r="K1027" t="str">
        <x:v>Employee 2539; home branch Birmingham; assigned role Operative Skilled | Deployment branch: Birmingham | Actual role: Operative Skilled | Jobs: 401198 | Customers: The Open University | Actual hours: 9.0; source records: 1</x:v>
      </x:c>
      <x:c r="L1027" t="str">
        <x:v>Include</x:v>
      </x:c>
      <x:c r="M1027"/>
      <x:c r="N1027"/>
    </x:row>
    <x:row r="1028">
      <x:c r="A1028" t="str">
        <x:v>Peter Buckley|2026-07-10</x:v>
      </x:c>
      <x:c r="B1028" s="888" t="n">
        <x:v>46213</x:v>
      </x:c>
      <x:c r="C1028" t="str">
        <x:v>Peter Buckley</x:v>
      </x:c>
      <x:c r="D1028" t="str">
        <x:v>Permanent</x:v>
      </x:c>
      <x:c r="E1028" t="str">
        <x:v>Birmingham</x:v>
      </x:c>
      <x:c r="F1028" t="str">
        <x:v>Operative Skilled</x:v>
      </x:c>
      <x:c r="G1028" t="str">
        <x:v>402994</x:v>
      </x:c>
      <x:c r="H1028" t="str">
        <x:v>Canal &amp; River Trust</x:v>
      </x:c>
      <x:c r="I1028" s="22" t="n">
        <x:v>7.5</x:v>
      </x:c>
      <x:c r="J1028" t="str">
        <x:v>Worked</x:v>
      </x:c>
      <x:c r="K1028" t="str">
        <x:v>Employee 2539; home branch Birmingham; assigned role Operative Skilled | Deployment branch: Birmingham | Actual role: Operative Skilled | Jobs: 402994 | Customers: Canal &amp; River Trust | Actual hours: 7.5; source records: 1</x:v>
      </x:c>
      <x:c r="L1028" t="str">
        <x:v>Include</x:v>
      </x:c>
      <x:c r="M1028"/>
      <x:c r="N1028"/>
    </x:row>
    <x:row r="1029">
      <x:c r="A1029" t="str">
        <x:v>Peter Buckley|2026-07-13</x:v>
      </x:c>
      <x:c r="B1029" s="888" t="n">
        <x:v>46216</x:v>
      </x:c>
      <x:c r="C1029" t="str">
        <x:v>Peter Buckley</x:v>
      </x:c>
      <x:c r="D1029" t="str">
        <x:v>Permanent</x:v>
      </x:c>
      <x:c r="E1029" t="str">
        <x:v>Birmingham</x:v>
      </x:c>
      <x:c r="F1029" t="str">
        <x:v>Operative Skilled</x:v>
      </x:c>
      <x:c r="G1029" t="str">
        <x:v>402994</x:v>
      </x:c>
      <x:c r="H1029" t="str">
        <x:v>Canal &amp; River Trust</x:v>
      </x:c>
      <x:c r="I1029" s="22" t="n">
        <x:v>6.75</x:v>
      </x:c>
      <x:c r="J1029" t="str">
        <x:v>Worked</x:v>
      </x:c>
      <x:c r="K1029" t="str">
        <x:v>Employee 2539; home branch Birmingham; assigned role Operative Skilled | Deployment branch: Birmingham | Actual role: Operative Skilled | Jobs: 402994 | Customers: Canal &amp; River Trust | Actual hours: 6.8; source records: 1</x:v>
      </x:c>
      <x:c r="L1029" t="str">
        <x:v>Include</x:v>
      </x:c>
      <x:c r="M1029"/>
      <x:c r="N1029"/>
    </x:row>
    <x:row r="1030">
      <x:c r="A1030" t="str">
        <x:v>Peter Buckley|2026-07-14</x:v>
      </x:c>
      <x:c r="B1030" s="888" t="n">
        <x:v>46217</x:v>
      </x:c>
      <x:c r="C1030" t="str">
        <x:v>Peter Buckley</x:v>
      </x:c>
      <x:c r="D1030" t="str">
        <x:v>Permanent</x:v>
      </x:c>
      <x:c r="E1030" t="str">
        <x:v>Birmingham</x:v>
      </x:c>
      <x:c r="F1030" t="str">
        <x:v>Operative Skilled</x:v>
      </x:c>
      <x:c r="G1030" t="str">
        <x:v>389259</x:v>
      </x:c>
      <x:c r="H1030" t="str">
        <x:v>Buxton Museum and Art Gallery</x:v>
      </x:c>
      <x:c r="I1030" s="22" t="n">
        <x:v>7</x:v>
      </x:c>
      <x:c r="J1030" t="str">
        <x:v>Worked</x:v>
      </x:c>
      <x:c r="K1030" t="str">
        <x:v>Employee 2539; home branch Birmingham; assigned role Operative Skilled | Deployment branch: Birmingham | Actual role: Operative Skilled | Jobs: 389259 | Customers: Buxton Museum and Art Gallery | Actual hours: 7.0; source records: 1</x:v>
      </x:c>
      <x:c r="L1030" t="str">
        <x:v>Include</x:v>
      </x:c>
      <x:c r="M1030"/>
      <x:c r="N1030"/>
    </x:row>
    <x:row r="1031">
      <x:c r="A1031" t="str">
        <x:v>Peter Buckley|2026-07-15</x:v>
      </x:c>
      <x:c r="B1031" s="888" t="n">
        <x:v>46218</x:v>
      </x:c>
      <x:c r="C1031" t="str">
        <x:v>Peter Buckley</x:v>
      </x:c>
      <x:c r="D1031" t="str">
        <x:v>Permanent</x:v>
      </x:c>
      <x:c r="E1031" t="str">
        <x:v>Birmingham</x:v>
      </x:c>
      <x:c r="F1031" t="str">
        <x:v>Operative Skilled</x:v>
      </x:c>
      <x:c r="G1031" t="str">
        <x:v>389259</x:v>
      </x:c>
      <x:c r="H1031" t="str">
        <x:v>Buxton Museum and Art Gallery</x:v>
      </x:c>
      <x:c r="I1031" s="22" t="n">
        <x:v>8</x:v>
      </x:c>
      <x:c r="J1031" t="str">
        <x:v>Worked</x:v>
      </x:c>
      <x:c r="K1031" t="str">
        <x:v>Employee 2539; home branch Birmingham; assigned role Operative Skilled | Deployment branch: Birmingham | Actual role: Operative Skilled | Jobs: 389259 | Customers: Buxton Museum and Art Gallery | Actual hours: 8.0; source records: 1</x:v>
      </x:c>
      <x:c r="L1031" t="str">
        <x:v>Include</x:v>
      </x:c>
      <x:c r="M1031"/>
      <x:c r="N1031"/>
    </x:row>
    <x:row r="1032">
      <x:c r="A1032" t="str">
        <x:v>Peter Buckley|2026-07-16</x:v>
      </x:c>
      <x:c r="B1032" s="888" t="n">
        <x:v>46219</x:v>
      </x:c>
      <x:c r="C1032" t="str">
        <x:v>Peter Buckley</x:v>
      </x:c>
      <x:c r="D1032" t="str">
        <x:v>Permanent</x:v>
      </x:c>
      <x:c r="E1032" t="str">
        <x:v>Birmingham</x:v>
      </x:c>
      <x:c r="F1032" t="str">
        <x:v>Operative Skilled</x:v>
      </x:c>
      <x:c r="G1032" t="str">
        <x:v>389259</x:v>
      </x:c>
      <x:c r="H1032" t="str">
        <x:v>Buxton Museum and Art Gallery</x:v>
      </x:c>
      <x:c r="I1032" s="22" t="n">
        <x:v>5.5</x:v>
      </x:c>
      <x:c r="J1032" t="str">
        <x:v>Worked</x:v>
      </x:c>
      <x:c r="K1032" t="str">
        <x:v>Employee 2539; home branch Birmingham; assigned role Operative Skilled | Deployment branch: Birmingham | Actual role: Operative Skilled | Jobs: 389259 | Customers: Buxton Museum and Art Gallery | Actual hours: 5.5; source records: 1</x:v>
      </x:c>
      <x:c r="L1032" t="str">
        <x:v>Include</x:v>
      </x:c>
      <x:c r="M1032"/>
      <x:c r="N1032"/>
    </x:row>
    <x:row r="1033">
      <x:c r="A1033" t="str">
        <x:v>R Chohan (B)|2026-07-01</x:v>
      </x:c>
      <x:c r="B1033" s="888" t="n">
        <x:v>46204</x:v>
      </x:c>
      <x:c r="C1033" t="str">
        <x:v>R Chohan (B)</x:v>
      </x:c>
      <x:c r="D1033" t="str">
        <x:v>Permanent</x:v>
      </x:c>
      <x:c r="E1033" t="str">
        <x:v>Thurrock</x:v>
      </x:c>
      <x:c r="F1033" t="str">
        <x:v>Operative Skilled</x:v>
      </x:c>
      <x:c r="G1033" t="str">
        <x:v>403132</x:v>
      </x:c>
      <x:c r="H1033" t="str">
        <x:v>AlixPartners LLP</x:v>
      </x:c>
      <x:c r="I1033" s="22" t="n">
        <x:v>8</x:v>
      </x:c>
      <x:c r="J1033" t="str">
        <x:v>Worked</x:v>
      </x:c>
      <x:c r="K1033" t="str">
        <x:v>Employee 2253; home branch Thurrock; assigned role Operative Skilled | Deployment branch: Thurrock | Actual role: Operative Skilled | Jobs: 403132 | Customers: AlixPartners LLP | Actual hours: 8.0; source records: 1</x:v>
      </x:c>
      <x:c r="L1033" t="str">
        <x:v>Include</x:v>
      </x:c>
      <x:c r="M1033"/>
      <x:c r="N1033"/>
    </x:row>
    <x:row r="1034">
      <x:c r="A1034" t="str">
        <x:v>R Chohan (B)|2026-07-02</x:v>
      </x:c>
      <x:c r="B1034" s="888" t="n">
        <x:v>46205</x:v>
      </x:c>
      <x:c r="C1034" t="str">
        <x:v>R Chohan (B)</x:v>
      </x:c>
      <x:c r="D1034" t="str">
        <x:v>Permanent</x:v>
      </x:c>
      <x:c r="E1034" t="str">
        <x:v>Thurrock</x:v>
      </x:c>
      <x:c r="F1034" t="str">
        <x:v>Operative Skilled</x:v>
      </x:c>
      <x:c r="G1034" t="str">
        <x:v>402287</x:v>
      </x:c>
      <x:c r="H1034" t="str">
        <x:v>Accenture UK Ltd</x:v>
      </x:c>
      <x:c r="I1034" s="22" t="n">
        <x:v>11.5</x:v>
      </x:c>
      <x:c r="J1034" t="str">
        <x:v>Worked</x:v>
      </x:c>
      <x:c r="K1034" t="str">
        <x:v>Employee 2253; home branch Thurrock; assigned role Operative Skilled | Deployment branch: Thurrock | Actual role: Operative Skilled | Jobs: 402287 | Customers: Accenture UK Ltd | Actual hours: 11.5; source records: 1</x:v>
      </x:c>
      <x:c r="L1034" t="str">
        <x:v>Include</x:v>
      </x:c>
      <x:c r="M1034"/>
      <x:c r="N1034"/>
    </x:row>
    <x:row r="1035">
      <x:c r="A1035" t="str">
        <x:v>R Chohan (B)|2026-07-03</x:v>
      </x:c>
      <x:c r="B1035" s="888" t="n">
        <x:v>46206</x:v>
      </x:c>
      <x:c r="C1035" t="str">
        <x:v>R Chohan (B)</x:v>
      </x:c>
      <x:c r="D1035" t="str">
        <x:v>Permanent</x:v>
      </x:c>
      <x:c r="E1035" t="str">
        <x:v>Thurrock</x:v>
      </x:c>
      <x:c r="F1035" t="str">
        <x:v>Operative Skilled</x:v>
      </x:c>
      <x:c r="G1035" t="str">
        <x:v>402287</x:v>
      </x:c>
      <x:c r="H1035" t="str">
        <x:v>Accenture UK Ltd</x:v>
      </x:c>
      <x:c r="I1035" s="22" t="n">
        <x:v>8.5</x:v>
      </x:c>
      <x:c r="J1035" t="str">
        <x:v>Worked</x:v>
      </x:c>
      <x:c r="K1035" t="str">
        <x:v>Employee 2253; home branch Thurrock; assigned role Operative Skilled | Deployment branch: Thurrock | Actual role: Operative Skilled | Jobs: 402287 | Customers: Accenture UK Ltd | Actual hours: 8.5; source records: 1</x:v>
      </x:c>
      <x:c r="L1035" t="str">
        <x:v>Include</x:v>
      </x:c>
      <x:c r="M1035"/>
      <x:c r="N1035"/>
    </x:row>
    <x:row r="1036">
      <x:c r="A1036" t="str">
        <x:v>R Chohan (B)|2026-07-04</x:v>
      </x:c>
      <x:c r="B1036" s="888" t="n">
        <x:v>46207</x:v>
      </x:c>
      <x:c r="C1036" t="str">
        <x:v>R Chohan (B)</x:v>
      </x:c>
      <x:c r="D1036" t="str">
        <x:v>Permanent</x:v>
      </x:c>
      <x:c r="E1036" t="str">
        <x:v>Thurrock</x:v>
      </x:c>
      <x:c r="F1036" t="str">
        <x:v>Operative Skilled</x:v>
      </x:c>
      <x:c r="G1036" t="str">
        <x:v>402287</x:v>
      </x:c>
      <x:c r="H1036" t="str">
        <x:v>Accenture UK Ltd</x:v>
      </x:c>
      <x:c r="I1036" s="22" t="n">
        <x:v>8.5</x:v>
      </x:c>
      <x:c r="J1036" t="str">
        <x:v>Worked</x:v>
      </x:c>
      <x:c r="K1036" t="str">
        <x:v>Employee 2253; home branch Thurrock; assigned role Operative Skilled | Deployment branch: Thurrock | Actual role: Operative Skilled | Jobs: 402287 | Customers: Accenture UK Ltd | Actual hours: 8.5; source records: 1</x:v>
      </x:c>
      <x:c r="L1036" t="str">
        <x:v>Include</x:v>
      </x:c>
      <x:c r="M1036"/>
      <x:c r="N1036"/>
    </x:row>
    <x:row r="1037">
      <x:c r="A1037" t="str">
        <x:v>R Chohan (B)|2026-07-05</x:v>
      </x:c>
      <x:c r="B1037" s="888" t="n">
        <x:v>46208</x:v>
      </x:c>
      <x:c r="C1037" t="str">
        <x:v>R Chohan (B)</x:v>
      </x:c>
      <x:c r="D1037" t="str">
        <x:v>Permanent</x:v>
      </x:c>
      <x:c r="E1037" t="str">
        <x:v>Thurrock</x:v>
      </x:c>
      <x:c r="F1037" t="str">
        <x:v>Operative Skilled</x:v>
      </x:c>
      <x:c r="G1037" t="str">
        <x:v>402287</x:v>
      </x:c>
      <x:c r="H1037" t="str">
        <x:v>Accenture UK Ltd</x:v>
      </x:c>
      <x:c r="I1037" s="22" t="n">
        <x:v>8.5</x:v>
      </x:c>
      <x:c r="J1037" t="str">
        <x:v>Worked</x:v>
      </x:c>
      <x:c r="K1037" t="str">
        <x:v>Employee 2253; home branch Thurrock; assigned role Operative Skilled | Deployment branch: Thurrock | Actual role: Operative Skilled | Jobs: 402287 | Customers: Accenture UK Ltd | Actual hours: 8.5; source records: 1</x:v>
      </x:c>
      <x:c r="L1037" t="str">
        <x:v>Include</x:v>
      </x:c>
      <x:c r="M1037"/>
      <x:c r="N1037"/>
    </x:row>
    <x:row r="1038">
      <x:c r="A1038" t="str">
        <x:v>R Chohan (B)|2026-07-06</x:v>
      </x:c>
      <x:c r="B1038" s="888" t="n">
        <x:v>46209</x:v>
      </x:c>
      <x:c r="C1038" t="str">
        <x:v>R Chohan (B)</x:v>
      </x:c>
      <x:c r="D1038" t="str">
        <x:v>Permanent</x:v>
      </x:c>
      <x:c r="E1038" t="str">
        <x:v>Thurrock</x:v>
      </x:c>
      <x:c r="F1038" t="str">
        <x:v>Operative Skilled</x:v>
      </x:c>
      <x:c r="G1038" t="str">
        <x:v>402287</x:v>
      </x:c>
      <x:c r="H1038" t="str">
        <x:v>Accenture UK Ltd</x:v>
      </x:c>
      <x:c r="I1038" s="22" t="n">
        <x:v>11.5</x:v>
      </x:c>
      <x:c r="J1038" t="str">
        <x:v>Worked</x:v>
      </x:c>
      <x:c r="K1038" t="str">
        <x:v>Employee 2253; home branch Thurrock; assigned role Operative Skilled | Deployment branch: Thurrock | Actual role: Operative Skilled | Jobs: 402287 | Customers: Accenture UK Ltd | Actual hours: 11.5; source records: 1</x:v>
      </x:c>
      <x:c r="L1038" t="str">
        <x:v>Include</x:v>
      </x:c>
      <x:c r="M1038"/>
      <x:c r="N1038"/>
    </x:row>
    <x:row r="1039">
      <x:c r="A1039" t="str">
        <x:v>R Chohan (B)|2026-07-07</x:v>
      </x:c>
      <x:c r="B1039" s="888" t="n">
        <x:v>46210</x:v>
      </x:c>
      <x:c r="C1039" t="str">
        <x:v>R Chohan (B)</x:v>
      </x:c>
      <x:c r="D1039" t="str">
        <x:v>Permanent</x:v>
      </x:c>
      <x:c r="E1039" t="str">
        <x:v>Thurrock</x:v>
      </x:c>
      <x:c r="F1039" t="str">
        <x:v>Operative Skilled</x:v>
      </x:c>
      <x:c r="G1039" t="str">
        <x:v>403205</x:v>
      </x:c>
      <x:c r="H1039" t="str">
        <x:v>Protech Network Solutions</x:v>
      </x:c>
      <x:c r="I1039" s="22" t="n">
        <x:v>13</x:v>
      </x:c>
      <x:c r="J1039" t="str">
        <x:v>Worked</x:v>
      </x:c>
      <x:c r="K1039" t="str">
        <x:v>Employee 2253; home branch Thurrock; assigned role Operative Skilled | Deployment branch: Thurrock | Actual role: Operative Driver | Jobs: 403205 | Customers: Protech Network Solutions | Actual hours: 13.0; source records: 1</x:v>
      </x:c>
      <x:c r="L1039" t="str">
        <x:v>Include</x:v>
      </x:c>
      <x:c r="M1039"/>
      <x:c r="N1039"/>
    </x:row>
    <x:row r="1040">
      <x:c r="A1040" t="str">
        <x:v>R Chohan (B)|2026-07-08</x:v>
      </x:c>
      <x:c r="B1040" s="888" t="n">
        <x:v>46211</x:v>
      </x:c>
      <x:c r="C1040" t="str">
        <x:v>R Chohan (B)</x:v>
      </x:c>
      <x:c r="D1040" t="str">
        <x:v>Permanent</x:v>
      </x:c>
      <x:c r="E1040" t="str">
        <x:v>Thurrock</x:v>
      </x:c>
      <x:c r="F1040" t="str">
        <x:v>Operative Skilled</x:v>
      </x:c>
      <x:c r="G1040" t="str">
        <x:v>399620</x:v>
      </x:c>
      <x:c r="H1040" t="str">
        <x:v>Accenture UK Ltd</x:v>
      </x:c>
      <x:c r="I1040" s="22" t="n">
        <x:v>7</x:v>
      </x:c>
      <x:c r="J1040" t="str">
        <x:v>Worked</x:v>
      </x:c>
      <x:c r="K1040" t="str">
        <x:v>Employee 2253; home branch Thurrock; assigned role Operative Skilled | Deployment branch: Thurrock | Actual role: Operative Skilled | Jobs: 399620 | Customers: Accenture UK Ltd | Actual hours: 7.0; source records: 1</x:v>
      </x:c>
      <x:c r="L1040" t="str">
        <x:v>Include</x:v>
      </x:c>
      <x:c r="M1040"/>
      <x:c r="N1040"/>
    </x:row>
    <x:row r="1041">
      <x:c r="A1041" t="str">
        <x:v>R Chohan (B)|2026-07-09</x:v>
      </x:c>
      <x:c r="B1041" s="888" t="n">
        <x:v>46212</x:v>
      </x:c>
      <x:c r="C1041" t="str">
        <x:v>R Chohan (B)</x:v>
      </x:c>
      <x:c r="D1041" t="str">
        <x:v>Permanent</x:v>
      </x:c>
      <x:c r="E1041" t="str">
        <x:v>Thurrock</x:v>
      </x:c>
      <x:c r="F1041" t="str">
        <x:v>Operative Skilled</x:v>
      </x:c>
      <x:c r="G1041" t="str">
        <x:v>403343</x:v>
      </x:c>
      <x:c r="H1041" t="str">
        <x:v>Protech Network Solutions</x:v>
      </x:c>
      <x:c r="I1041" s="22" t="n">
        <x:v>6.25</x:v>
      </x:c>
      <x:c r="J1041" t="str">
        <x:v>Worked</x:v>
      </x:c>
      <x:c r="K1041" t="str">
        <x:v>Employee 2253; home branch Thurrock; assigned role Operative Skilled | Deployment branch: Thurrock | Actual role: Operative Driver | Jobs: 403343 | Customers: Protech Network Solutions | Actual hours: 6.2; source records: 1</x:v>
      </x:c>
      <x:c r="L1041" t="str">
        <x:v>Include</x:v>
      </x:c>
      <x:c r="M1041"/>
      <x:c r="N1041"/>
    </x:row>
    <x:row r="1042">
      <x:c r="A1042" t="str">
        <x:v>R Chohan (B)|2026-07-10</x:v>
      </x:c>
      <x:c r="B1042" s="888" t="n">
        <x:v>46213</x:v>
      </x:c>
      <x:c r="C1042" t="str">
        <x:v>R Chohan (B)</x:v>
      </x:c>
      <x:c r="D1042" t="str">
        <x:v>Permanent</x:v>
      </x:c>
      <x:c r="E1042" t="str">
        <x:v>Thurrock</x:v>
      </x:c>
      <x:c r="F1042" t="str">
        <x:v>Operative Skilled</x:v>
      </x:c>
      <x:c r="G1042" t="str">
        <x:v>403150</x:v>
      </x:c>
      <x:c r="H1042" t="str">
        <x:v>Knotel UK Ltd</x:v>
      </x:c>
      <x:c r="I1042" s="22" t="n">
        <x:v>8.5</x:v>
      </x:c>
      <x:c r="J1042" t="str">
        <x:v>Worked</x:v>
      </x:c>
      <x:c r="K1042" t="str">
        <x:v>Employee 2253; home branch Thurrock; assigned role Operative Skilled | Deployment branch: Thurrock | Actual role: Operative Skilled | Jobs: 403150 | Customers: Knotel UK Ltd | Actual hours: 8.5; source records: 1</x:v>
      </x:c>
      <x:c r="L1042" t="str">
        <x:v>Include</x:v>
      </x:c>
      <x:c r="M1042"/>
      <x:c r="N1042"/>
    </x:row>
    <x:row r="1043">
      <x:c r="A1043" t="str">
        <x:v>R Chohan (B)|2026-07-13</x:v>
      </x:c>
      <x:c r="B1043" s="888" t="n">
        <x:v>46216</x:v>
      </x:c>
      <x:c r="C1043" t="str">
        <x:v>R Chohan (B)</x:v>
      </x:c>
      <x:c r="D1043" t="str">
        <x:v>Permanent</x:v>
      </x:c>
      <x:c r="E1043" t="str">
        <x:v>Thurrock</x:v>
      </x:c>
      <x:c r="F1043" t="str">
        <x:v>Operative Skilled</x:v>
      </x:c>
      <x:c r="G1043" t="str">
        <x:v>403343</x:v>
      </x:c>
      <x:c r="H1043" t="str">
        <x:v>Protech Network Solutions</x:v>
      </x:c>
      <x:c r="I1043" s="22" t="n">
        <x:v>8.5</x:v>
      </x:c>
      <x:c r="J1043" t="str">
        <x:v>Worked</x:v>
      </x:c>
      <x:c r="K1043" t="str">
        <x:v>Employee 2253; home branch Thurrock; assigned role Operative Skilled | Deployment branch: Thurrock | Actual role: Operative Porter | Jobs: 403343 | Customers: Protech Network Solutions | Actual hours: 8.5; source records: 1</x:v>
      </x:c>
      <x:c r="L1043" t="str">
        <x:v>Include</x:v>
      </x:c>
      <x:c r="M1043"/>
      <x:c r="N1043"/>
    </x:row>
    <x:row r="1044">
      <x:c r="A1044" t="str">
        <x:v>R Chohan (B)|2026-07-14</x:v>
      </x:c>
      <x:c r="B1044" s="888" t="n">
        <x:v>46217</x:v>
      </x:c>
      <x:c r="C1044" t="str">
        <x:v>R Chohan (B)</x:v>
      </x:c>
      <x:c r="D1044" t="str">
        <x:v>Permanent</x:v>
      </x:c>
      <x:c r="E1044" t="str">
        <x:v>Thurrock</x:v>
      </x:c>
      <x:c r="F1044" t="str">
        <x:v>Operative Skilled</x:v>
      </x:c>
      <x:c r="G1044" t="str">
        <x:v>403375</x:v>
      </x:c>
      <x:c r="H1044" t="str">
        <x:v>Apple Europe Ltd</x:v>
      </x:c>
      <x:c r="I1044" s="22" t="n">
        <x:v>6.5</x:v>
      </x:c>
      <x:c r="J1044" t="str">
        <x:v>Worked</x:v>
      </x:c>
      <x:c r="K1044" t="str">
        <x:v>Employee 2253; home branch Thurrock; assigned role Operative Skilled | Deployment branch: Thurrock | Actual role: Operative Skilled | Jobs: 403375 | Customers: Apple Europe Ltd | Actual hours: 6.5; source records: 1</x:v>
      </x:c>
      <x:c r="L1044" t="str">
        <x:v>Include</x:v>
      </x:c>
      <x:c r="M1044"/>
      <x:c r="N1044"/>
    </x:row>
    <x:row r="1045">
      <x:c r="A1045" t="str">
        <x:v>R Henry|2026-07-01</x:v>
      </x:c>
      <x:c r="B1045" s="888" t="n">
        <x:v>46204</x:v>
      </x:c>
      <x:c r="C1045" t="str">
        <x:v>R Henry</x:v>
      </x:c>
      <x:c r="D1045" t="str">
        <x:v>Permanent</x:v>
      </x:c>
      <x:c r="E1045" t="str">
        <x:v>Thurrock</x:v>
      </x:c>
      <x:c r="F1045" t="str">
        <x:v>Operative Skilled</x:v>
      </x:c>
      <x:c r="G1045" t="str">
        <x:v>401494</x:v>
      </x:c>
      <x:c r="H1045" t="str">
        <x:v>Susquehanna International Group (SIG)</x:v>
      </x:c>
      <x:c r="I1045" s="22" t="n">
        <x:v>9</x:v>
      </x:c>
      <x:c r="J1045" t="str">
        <x:v>Worked</x:v>
      </x:c>
      <x:c r="K1045" t="str">
        <x:v>Employee 1138; home branch Thurrock; assigned role Operative Skilled | Deployment branch: Thurrock | Actual role: Operative Skilled | Jobs: 401494 | Customers: Susquehanna International Group (SIG) | Actual hours: 9.0; source records: 1</x:v>
      </x:c>
      <x:c r="L1045" t="str">
        <x:v>Include</x:v>
      </x:c>
      <x:c r="M1045"/>
      <x:c r="N1045"/>
    </x:row>
    <x:row r="1046">
      <x:c r="A1046" t="str">
        <x:v>R Henry|2026-07-02</x:v>
      </x:c>
      <x:c r="B1046" s="888" t="n">
        <x:v>46205</x:v>
      </x:c>
      <x:c r="C1046" t="str">
        <x:v>R Henry</x:v>
      </x:c>
      <x:c r="D1046" t="str">
        <x:v>Permanent</x:v>
      </x:c>
      <x:c r="E1046" t="str">
        <x:v>Thurrock</x:v>
      </x:c>
      <x:c r="F1046" t="str">
        <x:v>Operative Skilled</x:v>
      </x:c>
      <x:c r="G1046" t="str">
        <x:v>401175, 401494</x:v>
      </x:c>
      <x:c r="H1046" t="str">
        <x:v>Hogan Lovells LLP; Susquehanna International Group (SIG)</x:v>
      </x:c>
      <x:c r="I1046" s="22" t="n">
        <x:v>13.75</x:v>
      </x:c>
      <x:c r="J1046" t="str">
        <x:v>Worked — 2 records</x:v>
      </x:c>
      <x:c r="K1046" t="str">
        <x:v>Employee 1138; home branch Thurrock; assigned role Operative Skilled | Deployment branch: Thurrock | Actual role: Operative Skilled | Jobs: 401175, 401494 | Customers: Hogan Lovells LLP; Susquehanna International Group (SIG) | Actual hours: 13.8; source records: 2</x:v>
      </x:c>
      <x:c r="L1046" t="str">
        <x:v>Include</x:v>
      </x:c>
      <x:c r="M1046"/>
      <x:c r="N1046"/>
    </x:row>
    <x:row r="1047">
      <x:c r="A1047" t="str">
        <x:v>R Henry|2026-07-03</x:v>
      </x:c>
      <x:c r="B1047" s="888" t="n">
        <x:v>46206</x:v>
      </x:c>
      <x:c r="C1047" t="str">
        <x:v>R Henry</x:v>
      </x:c>
      <x:c r="D1047" t="str">
        <x:v>Permanent</x:v>
      </x:c>
      <x:c r="E1047" t="str">
        <x:v>Thurrock</x:v>
      </x:c>
      <x:c r="F1047" t="str">
        <x:v>Operative Skilled</x:v>
      </x:c>
      <x:c r="G1047" t="str">
        <x:v>401175, 403239</x:v>
      </x:c>
      <x:c r="H1047" t="str">
        <x:v>Hogan Lovells LLP; HSBC - BAU July</x:v>
      </x:c>
      <x:c r="I1047" s="22" t="n">
        <x:v>17.5</x:v>
      </x:c>
      <x:c r="J1047" t="str">
        <x:v>Worked — 2 records</x:v>
      </x:c>
      <x:c r="K1047" t="str">
        <x:v>Employee 1138; home branch Thurrock; assigned role Operative Skilled | Deployment branch: Thurrock | Actual role: Operative Skilled | Jobs: 401175, 403239 | Customers: Hogan Lovells LLP; HSBC - BAU July | Actual hours: 17.5; source records: 2</x:v>
      </x:c>
      <x:c r="L1047" t="str">
        <x:v>Include</x:v>
      </x:c>
      <x:c r="M1047"/>
      <x:c r="N1047"/>
    </x:row>
    <x:row r="1048">
      <x:c r="A1048" t="str">
        <x:v>R Henry|2026-07-04</x:v>
      </x:c>
      <x:c r="B1048" s="888" t="n">
        <x:v>46207</x:v>
      </x:c>
      <x:c r="C1048" t="str">
        <x:v>R Henry</x:v>
      </x:c>
      <x:c r="D1048" t="str">
        <x:v>Permanent</x:v>
      </x:c>
      <x:c r="E1048" t="str">
        <x:v>Thurrock</x:v>
      </x:c>
      <x:c r="F1048" t="str">
        <x:v>Operative Skilled</x:v>
      </x:c>
      <x:c r="G1048" t="str">
        <x:v>401175</x:v>
      </x:c>
      <x:c r="H1048" t="str">
        <x:v>Hogan Lovells LLP</x:v>
      </x:c>
      <x:c r="I1048" s="22" t="n">
        <x:v>17.5</x:v>
      </x:c>
      <x:c r="J1048" t="str">
        <x:v>Worked</x:v>
      </x:c>
      <x:c r="K1048" t="str">
        <x:v>Employee 1138; home branch Thurrock; assigned role Operative Skilled | Deployment branch: Thurrock | Actual role: Operative Skilled | Jobs: 401175 | Customers: Hogan Lovells LLP | Actual hours: 17.5; source records: 1</x:v>
      </x:c>
      <x:c r="L1048" t="str">
        <x:v>Include</x:v>
      </x:c>
      <x:c r="M1048"/>
      <x:c r="N1048"/>
    </x:row>
    <x:row r="1049">
      <x:c r="A1049" t="str">
        <x:v>R Henry|2026-07-05</x:v>
      </x:c>
      <x:c r="B1049" s="888" t="n">
        <x:v>46208</x:v>
      </x:c>
      <x:c r="C1049" t="str">
        <x:v>R Henry</x:v>
      </x:c>
      <x:c r="D1049" t="str">
        <x:v>Permanent</x:v>
      </x:c>
      <x:c r="E1049" t="str">
        <x:v>Thurrock</x:v>
      </x:c>
      <x:c r="F1049" t="str">
        <x:v>Operative Skilled</x:v>
      </x:c>
      <x:c r="G1049" t="str">
        <x:v>401175</x:v>
      </x:c>
      <x:c r="H1049" t="str">
        <x:v>Hogan Lovells LLP</x:v>
      </x:c>
      <x:c r="I1049" s="22" t="n">
        <x:v>17</x:v>
      </x:c>
      <x:c r="J1049" t="str">
        <x:v>Worked</x:v>
      </x:c>
      <x:c r="K1049" t="str">
        <x:v>Employee 1138; home branch Thurrock; assigned role Operative Skilled | Deployment branch: Thurrock | Actual role: Operative Skilled | Jobs: 401175 | Customers: Hogan Lovells LLP | Actual hours: 17.0; source records: 1</x:v>
      </x:c>
      <x:c r="L1049" t="str">
        <x:v>Include</x:v>
      </x:c>
      <x:c r="M1049"/>
      <x:c r="N1049"/>
    </x:row>
    <x:row r="1050">
      <x:c r="A1050" t="str">
        <x:v>R Henry|2026-07-06</x:v>
      </x:c>
      <x:c r="B1050" s="888" t="n">
        <x:v>46209</x:v>
      </x:c>
      <x:c r="C1050" t="str">
        <x:v>R Henry</x:v>
      </x:c>
      <x:c r="D1050" t="str">
        <x:v>Permanent</x:v>
      </x:c>
      <x:c r="E1050" t="str">
        <x:v>Thurrock</x:v>
      </x:c>
      <x:c r="F1050" t="str">
        <x:v>Operative Skilled</x:v>
      </x:c>
      <x:c r="G1050" t="str">
        <x:v>401175</x:v>
      </x:c>
      <x:c r="H1050" t="str">
        <x:v>Hogan Lovells LLP</x:v>
      </x:c>
      <x:c r="I1050" s="22" t="n">
        <x:v>11.5</x:v>
      </x:c>
      <x:c r="J1050" t="str">
        <x:v>Worked</x:v>
      </x:c>
      <x:c r="K1050" t="str">
        <x:v>Employee 1138; home branch Thurrock; assigned role Operative Skilled | Deployment branch: Thurrock | Actual role: Operative Skilled | Jobs: 401175 | Customers: Hogan Lovells LLP | Actual hours: 11.5; source records: 1</x:v>
      </x:c>
      <x:c r="L1050" t="str">
        <x:v>Include</x:v>
      </x:c>
      <x:c r="M1050"/>
      <x:c r="N1050"/>
    </x:row>
    <x:row r="1051">
      <x:c r="A1051" t="str">
        <x:v>R Henry|2026-07-07</x:v>
      </x:c>
      <x:c r="B1051" s="888" t="n">
        <x:v>46210</x:v>
      </x:c>
      <x:c r="C1051" t="str">
        <x:v>R Henry</x:v>
      </x:c>
      <x:c r="D1051" t="str">
        <x:v>Permanent</x:v>
      </x:c>
      <x:c r="E1051" t="str">
        <x:v>Thurrock</x:v>
      </x:c>
      <x:c r="F1051" t="str">
        <x:v>Operative Skilled</x:v>
      </x:c>
      <x:c r="G1051" t="str">
        <x:v>402929</x:v>
      </x:c>
      <x:c r="H1051" t="str">
        <x:v>Cadwalader Wickersham &amp; Taft LLP</x:v>
      </x:c>
      <x:c r="I1051" s="22" t="n">
        <x:v>8.5</x:v>
      </x:c>
      <x:c r="J1051" t="str">
        <x:v>Worked</x:v>
      </x:c>
      <x:c r="K1051" t="str">
        <x:v>Employee 1138; home branch Thurrock; assigned role Operative Skilled | Deployment branch: Thurrock | Actual role: Operative Skilled | Jobs: 402929 | Customers: Cadwalader Wickersham &amp; Taft LLP | Actual hours: 8.5; source records: 1</x:v>
      </x:c>
      <x:c r="L1051" t="str">
        <x:v>Include</x:v>
      </x:c>
      <x:c r="M1051"/>
      <x:c r="N1051"/>
    </x:row>
    <x:row r="1052">
      <x:c r="A1052" t="str">
        <x:v>R Henry|2026-07-08</x:v>
      </x:c>
      <x:c r="B1052" s="888" t="n">
        <x:v>46211</x:v>
      </x:c>
      <x:c r="C1052" t="str">
        <x:v>R Henry</x:v>
      </x:c>
      <x:c r="D1052" t="str">
        <x:v>Permanent</x:v>
      </x:c>
      <x:c r="E1052" t="str">
        <x:v>Thurrock</x:v>
      </x:c>
      <x:c r="F1052" t="str">
        <x:v>Operative Skilled</x:v>
      </x:c>
      <x:c r="G1052" t="str">
        <x:v>402929</x:v>
      </x:c>
      <x:c r="H1052" t="str">
        <x:v>Cadwalader Wickersham &amp; Taft LLP</x:v>
      </x:c>
      <x:c r="I1052" s="22" t="n">
        <x:v>8.5</x:v>
      </x:c>
      <x:c r="J1052" t="str">
        <x:v>Worked</x:v>
      </x:c>
      <x:c r="K1052" t="str">
        <x:v>Employee 1138; home branch Thurrock; assigned role Operative Skilled | Deployment branch: Thurrock | Actual role: Operative Skilled | Jobs: 402929 | Customers: Cadwalader Wickersham &amp; Taft LLP | Actual hours: 8.5; source records: 1</x:v>
      </x:c>
      <x:c r="L1052" t="str">
        <x:v>Include</x:v>
      </x:c>
      <x:c r="M1052"/>
      <x:c r="N1052"/>
    </x:row>
    <x:row r="1053">
      <x:c r="A1053" t="str">
        <x:v>R Henry|2026-07-09</x:v>
      </x:c>
      <x:c r="B1053" s="888" t="n">
        <x:v>46212</x:v>
      </x:c>
      <x:c r="C1053" t="str">
        <x:v>R Henry</x:v>
      </x:c>
      <x:c r="D1053" t="str">
        <x:v>Permanent</x:v>
      </x:c>
      <x:c r="E1053" t="str">
        <x:v>Thurrock</x:v>
      </x:c>
      <x:c r="F1053" t="str">
        <x:v>Operative Skilled</x:v>
      </x:c>
      <x:c r="G1053" t="str">
        <x:v>402929</x:v>
      </x:c>
      <x:c r="H1053" t="str">
        <x:v>Cadwalader Wickersham &amp; Taft LLP</x:v>
      </x:c>
      <x:c r="I1053" s="22" t="n">
        <x:v>7.5</x:v>
      </x:c>
      <x:c r="J1053" t="str">
        <x:v>Worked</x:v>
      </x:c>
      <x:c r="K1053" t="str">
        <x:v>Employee 1138; home branch Thurrock; assigned role Operative Skilled | Deployment branch: Thurrock | Actual role: Operative Skilled | Jobs: 402929 | Customers: Cadwalader Wickersham &amp; Taft LLP | Actual hours: 7.5; source records: 1</x:v>
      </x:c>
      <x:c r="L1053" t="str">
        <x:v>Include</x:v>
      </x:c>
      <x:c r="M1053"/>
      <x:c r="N1053"/>
    </x:row>
    <x:row r="1054">
      <x:c r="A1054" t="str">
        <x:v>R Henry|2026-07-10</x:v>
      </x:c>
      <x:c r="B1054" s="888" t="n">
        <x:v>46213</x:v>
      </x:c>
      <x:c r="C1054" t="str">
        <x:v>R Henry</x:v>
      </x:c>
      <x:c r="D1054" t="str">
        <x:v>Permanent</x:v>
      </x:c>
      <x:c r="E1054" t="str">
        <x:v>Thurrock</x:v>
      </x:c>
      <x:c r="F1054" t="str">
        <x:v>Operative Skilled</x:v>
      </x:c>
      <x:c r="G1054" t="str">
        <x:v>403349</x:v>
      </x:c>
      <x:c r="H1054" t="str">
        <x:v>HSBC</x:v>
      </x:c>
      <x:c r="I1054" s="22" t="n">
        <x:v>8.5</x:v>
      </x:c>
      <x:c r="J1054" t="str">
        <x:v>Worked</x:v>
      </x:c>
      <x:c r="K1054" t="str">
        <x:v>Employee 1138; home branch Thurrock; assigned role Operative Skilled | Deployment branch: Thurrock | Actual role: Operative Skilled | Jobs: 403349 | Customers: HSBC | Actual hours: 8.5; source records: 1</x:v>
      </x:c>
      <x:c r="L1054" t="str">
        <x:v>Include</x:v>
      </x:c>
      <x:c r="M1054"/>
      <x:c r="N1054"/>
    </x:row>
    <x:row r="1055">
      <x:c r="A1055" t="str">
        <x:v>R Henry|2026-07-13</x:v>
      </x:c>
      <x:c r="B1055" s="888" t="n">
        <x:v>46216</x:v>
      </x:c>
      <x:c r="C1055" t="str">
        <x:v>R Henry</x:v>
      </x:c>
      <x:c r="D1055" t="str">
        <x:v>Permanent</x:v>
      </x:c>
      <x:c r="E1055" t="str">
        <x:v>Thurrock</x:v>
      </x:c>
      <x:c r="F1055" t="str">
        <x:v>Operative Skilled</x:v>
      </x:c>
      <x:c r="G1055" t="str">
        <x:v>403280</x:v>
      </x:c>
      <x:c r="H1055" t="str">
        <x:v>Reynolds Colman Bradley LLP</x:v>
      </x:c>
      <x:c r="I1055" s="22" t="n">
        <x:v>4.5</x:v>
      </x:c>
      <x:c r="J1055" t="str">
        <x:v>Worked</x:v>
      </x:c>
      <x:c r="K1055" t="str">
        <x:v>Employee 1138; home branch Thurrock; assigned role Operative Skilled | Deployment branch: Thurrock | Actual role: Operative Porter | Jobs: 403280 | Customers: Reynolds Colman Bradley LLP | Actual hours: 4.5; source records: 1</x:v>
      </x:c>
      <x:c r="L1055" t="str">
        <x:v>Include</x:v>
      </x:c>
      <x:c r="M1055"/>
      <x:c r="N1055"/>
    </x:row>
    <x:row r="1056">
      <x:c r="A1056" t="str">
        <x:v>R Henry|2026-07-15</x:v>
      </x:c>
      <x:c r="B1056" s="888" t="n">
        <x:v>46218</x:v>
      </x:c>
      <x:c r="C1056" t="str">
        <x:v>R Henry</x:v>
      </x:c>
      <x:c r="D1056" t="str">
        <x:v>Permanent</x:v>
      </x:c>
      <x:c r="E1056" t="str">
        <x:v>Thurrock</x:v>
      </x:c>
      <x:c r="F1056" t="str">
        <x:v>Operative Skilled</x:v>
      </x:c>
      <x:c r="G1056" t="str">
        <x:v>402575</x:v>
      </x:c>
      <x:c r="H1056" t="str">
        <x:v>Latham &amp; Watkins</x:v>
      </x:c>
      <x:c r="I1056" s="22" t="n">
        <x:v>8.5</x:v>
      </x:c>
      <x:c r="J1056" t="str">
        <x:v>Worked</x:v>
      </x:c>
      <x:c r="K1056" t="str">
        <x:v>Employee 1138; home branch Thurrock; assigned role Operative Skilled | Deployment branch: Thurrock | Actual role: Operative Porter | Jobs: 402575 | Customers: Latham &amp; Watkins | Actual hours: 8.5; source records: 1</x:v>
      </x:c>
      <x:c r="L1056" t="str">
        <x:v>Include</x:v>
      </x:c>
      <x:c r="M1056"/>
      <x:c r="N1056"/>
    </x:row>
    <x:row r="1057">
      <x:c r="A1057" t="str">
        <x:v>R Henry|2026-07-16</x:v>
      </x:c>
      <x:c r="B1057" s="888" t="n">
        <x:v>46219</x:v>
      </x:c>
      <x:c r="C1057" t="str">
        <x:v>R Henry</x:v>
      </x:c>
      <x:c r="D1057" t="str">
        <x:v>Permanent</x:v>
      </x:c>
      <x:c r="E1057" t="str">
        <x:v>Thurrock</x:v>
      </x:c>
      <x:c r="F1057" t="str">
        <x:v>Operative Skilled</x:v>
      </x:c>
      <x:c r="G1057" t="str">
        <x:v>403418</x:v>
      </x:c>
      <x:c r="H1057" t="str">
        <x:v>RWE</x:v>
      </x:c>
      <x:c r="I1057" s="22" t="n">
        <x:v>8.5</x:v>
      </x:c>
      <x:c r="J1057" t="str">
        <x:v>Worked</x:v>
      </x:c>
      <x:c r="K1057" t="str">
        <x:v>Employee 1138; home branch Thurrock; assigned role Operative Skilled | Deployment branch: Thurrock | Actual role: Operative Skilled | Jobs: 403418 | Customers: RWE | Actual hours: 8.5; source records: 1</x:v>
      </x:c>
      <x:c r="L1057" t="str">
        <x:v>Include</x:v>
      </x:c>
      <x:c r="M1057"/>
      <x:c r="N1057"/>
    </x:row>
    <x:row r="1058">
      <x:c r="A1058" t="str">
        <x:v>R Luis (C)|2026-07-01</x:v>
      </x:c>
      <x:c r="B1058" s="888" t="n">
        <x:v>46204</x:v>
      </x:c>
      <x:c r="C1058" t="str">
        <x:v>R Luis (C)</x:v>
      </x:c>
      <x:c r="D1058" t="str">
        <x:v>Permanent</x:v>
      </x:c>
      <x:c r="E1058" t="str">
        <x:v>Thurrock</x:v>
      </x:c>
      <x:c r="F1058" t="str">
        <x:v>Operative Driver</x:v>
      </x:c>
      <x:c r="G1058" t="str">
        <x:v>402058</x:v>
      </x:c>
      <x:c r="H1058" t="str">
        <x:v>Shawbrook</x:v>
      </x:c>
      <x:c r="I1058" s="22" t="n">
        <x:v>1</x:v>
      </x:c>
      <x:c r="J1058" t="str">
        <x:v>Worked</x:v>
      </x:c>
      <x:c r="K1058" t="str">
        <x:v>Employee 2576; home branch Thurrock; assigned role Operative Driver | Deployment branch: Thurrock | Actual role: Operative Driver | Jobs: 402058 | Customers: Shawbrook | Actual hours: 1.0; source records: 1</x:v>
      </x:c>
      <x:c r="L1058" t="str">
        <x:v>Include</x:v>
      </x:c>
      <x:c r="M1058"/>
      <x:c r="N1058"/>
    </x:row>
    <x:row r="1059">
      <x:c r="A1059" t="str">
        <x:v>R Luis (C)|2026-07-02</x:v>
      </x:c>
      <x:c r="B1059" s="888" t="n">
        <x:v>46205</x:v>
      </x:c>
      <x:c r="C1059" t="str">
        <x:v>R Luis (C)</x:v>
      </x:c>
      <x:c r="D1059" t="str">
        <x:v>Permanent</x:v>
      </x:c>
      <x:c r="E1059" t="str">
        <x:v>Thurrock</x:v>
      </x:c>
      <x:c r="F1059" t="str">
        <x:v>Operative Driver</x:v>
      </x:c>
      <x:c r="G1059" t="str">
        <x:v>403094</x:v>
      </x:c>
      <x:c r="H1059" t="str">
        <x:v>Everyday Lending Ltd T/A Evlo</x:v>
      </x:c>
      <x:c r="I1059" s="22" t="n">
        <x:v>10.5</x:v>
      </x:c>
      <x:c r="J1059" t="str">
        <x:v>Worked</x:v>
      </x:c>
      <x:c r="K1059" t="str">
        <x:v>Employee 2576; home branch Thurrock; assigned role Operative Driver | Deployment branch: Croydon | Actual role: Operative Driver | Jobs: 403094 | Customers: Everyday Lending Ltd T/A Evlo | Actual hours: 10.5; source records: 1</x:v>
      </x:c>
      <x:c r="L1059" t="str">
        <x:v>Include</x:v>
      </x:c>
      <x:c r="M1059"/>
      <x:c r="N1059"/>
    </x:row>
    <x:row r="1060">
      <x:c r="A1060" t="str">
        <x:v>R Luis (C)|2026-07-03</x:v>
      </x:c>
      <x:c r="B1060" s="888" t="n">
        <x:v>46206</x:v>
      </x:c>
      <x:c r="C1060" t="str">
        <x:v>R Luis (C)</x:v>
      </x:c>
      <x:c r="D1060" t="str">
        <x:v>Permanent</x:v>
      </x:c>
      <x:c r="E1060" t="str">
        <x:v>Thurrock</x:v>
      </x:c>
      <x:c r="F1060" t="str">
        <x:v>Operative Driver</x:v>
      </x:c>
      <x:c r="G1060" t="str">
        <x:v>402379</x:v>
      </x:c>
      <x:c r="H1060" t="str">
        <x:v>Restore – Doc Management - NWL collections</x:v>
      </x:c>
      <x:c r="I1060" s="22" t="n">
        <x:v>11</x:v>
      </x:c>
      <x:c r="J1060" t="str">
        <x:v>Worked</x:v>
      </x:c>
      <x:c r="K1060" t="str">
        <x:v>Employee 2576; home branch Thurrock; assigned role Operative Driver | Deployment branch: Thurrock | Actual role: Operative Driver | Jobs: 402379 | Customers: Restore – Doc Management - NWL collections | Actual hours: 11.0; source records: 1</x:v>
      </x:c>
      <x:c r="L1060" t="str">
        <x:v>Include</x:v>
      </x:c>
      <x:c r="M1060"/>
      <x:c r="N1060"/>
    </x:row>
    <x:row r="1061">
      <x:c r="A1061" t="str">
        <x:v>R Luis (C)|2026-07-06</x:v>
      </x:c>
      <x:c r="B1061" s="888" t="n">
        <x:v>46209</x:v>
      </x:c>
      <x:c r="C1061" t="str">
        <x:v>R Luis (C)</x:v>
      </x:c>
      <x:c r="D1061" t="str">
        <x:v>Permanent</x:v>
      </x:c>
      <x:c r="E1061" t="str">
        <x:v>Thurrock</x:v>
      </x:c>
      <x:c r="F1061" t="str">
        <x:v>Operative Driver</x:v>
      </x:c>
      <x:c r="G1061" t="str">
        <x:v>402379</x:v>
      </x:c>
      <x:c r="H1061" t="str">
        <x:v>Restore – Doc Management - NWL collections</x:v>
      </x:c>
      <x:c r="I1061" s="22" t="n">
        <x:v>9</x:v>
      </x:c>
      <x:c r="J1061" t="str">
        <x:v>Worked</x:v>
      </x:c>
      <x:c r="K1061" t="str">
        <x:v>Employee 2576; home branch Thurrock; assigned role Operative Driver | Deployment branch: Thurrock | Actual role: Operative Driver | Jobs: 402379 | Customers: Restore – Doc Management - NWL collections | Actual hours: 9.0; source records: 1</x:v>
      </x:c>
      <x:c r="L1061" t="str">
        <x:v>Include</x:v>
      </x:c>
      <x:c r="M1061"/>
      <x:c r="N1061"/>
    </x:row>
    <x:row r="1062">
      <x:c r="A1062" t="str">
        <x:v>R Luis (C)|2026-07-07</x:v>
      </x:c>
      <x:c r="B1062" s="888" t="n">
        <x:v>46210</x:v>
      </x:c>
      <x:c r="C1062" t="str">
        <x:v>R Luis (C)</x:v>
      </x:c>
      <x:c r="D1062" t="str">
        <x:v>Permanent</x:v>
      </x:c>
      <x:c r="E1062" t="str">
        <x:v>Thurrock</x:v>
      </x:c>
      <x:c r="F1062" t="str">
        <x:v>Operative Driver</x:v>
      </x:c>
      <x:c r="G1062" t="str">
        <x:v>403219</x:v>
      </x:c>
      <x:c r="H1062" t="str">
        <x:v>Jurado/Slendy</x:v>
      </x:c>
      <x:c r="I1062" s="22" t="n">
        <x:v>8.5</x:v>
      </x:c>
      <x:c r="J1062" t="str">
        <x:v>Worked</x:v>
      </x:c>
      <x:c r="K1062" t="str">
        <x:v>Employee 2576; home branch Thurrock; assigned role Operative Driver | Deployment branch: Thurrock | Actual role: Operative Driver | Jobs: 403219 | Customers: Jurado/Slendy | Actual hours: 8.5; source records: 1</x:v>
      </x:c>
      <x:c r="L1062" t="str">
        <x:v>Include</x:v>
      </x:c>
      <x:c r="M1062"/>
      <x:c r="N1062"/>
    </x:row>
    <x:row r="1063">
      <x:c r="A1063" t="str">
        <x:v>R Luis (C)|2026-07-08</x:v>
      </x:c>
      <x:c r="B1063" s="888" t="n">
        <x:v>46211</x:v>
      </x:c>
      <x:c r="C1063" t="str">
        <x:v>R Luis (C)</x:v>
      </x:c>
      <x:c r="D1063" t="str">
        <x:v>Permanent</x:v>
      </x:c>
      <x:c r="E1063" t="str">
        <x:v>Thurrock</x:v>
      </x:c>
      <x:c r="F1063" t="str">
        <x:v>Operative Driver</x:v>
      </x:c>
      <x:c r="G1063" t="str">
        <x:v>403219</x:v>
      </x:c>
      <x:c r="H1063" t="str">
        <x:v>Jurado/Slendy</x:v>
      </x:c>
      <x:c r="I1063" s="22" t="n">
        <x:v>11</x:v>
      </x:c>
      <x:c r="J1063" t="str">
        <x:v>Worked</x:v>
      </x:c>
      <x:c r="K1063" t="str">
        <x:v>Employee 2576; home branch Thurrock; assigned role Operative Driver | Deployment branch: Thurrock | Actual role: Operative Driver | Jobs: 403219 | Customers: Jurado/Slendy | Actual hours: 11.0; source records: 1</x:v>
      </x:c>
      <x:c r="L1063" t="str">
        <x:v>Include</x:v>
      </x:c>
      <x:c r="M1063"/>
      <x:c r="N1063"/>
    </x:row>
    <x:row r="1064">
      <x:c r="A1064" t="str">
        <x:v>R Luis (C)|2026-07-09</x:v>
      </x:c>
      <x:c r="B1064" s="888" t="n">
        <x:v>46212</x:v>
      </x:c>
      <x:c r="C1064" t="str">
        <x:v>R Luis (C)</x:v>
      </x:c>
      <x:c r="D1064" t="str">
        <x:v>Permanent</x:v>
      </x:c>
      <x:c r="E1064" t="str">
        <x:v>Thurrock</x:v>
      </x:c>
      <x:c r="F1064" t="str">
        <x:v>Operative Driver</x:v>
      </x:c>
      <x:c r="G1064" t="str">
        <x:v>398126</x:v>
      </x:c>
      <x:c r="H1064" t="str">
        <x:v>Saunders/Tracey</x:v>
      </x:c>
      <x:c r="I1064" s="22" t="n">
        <x:v>8.5</x:v>
      </x:c>
      <x:c r="J1064" t="str">
        <x:v>Worked</x:v>
      </x:c>
      <x:c r="K1064" t="str">
        <x:v>Employee 2576; home branch Thurrock; assigned role Operative Driver | Deployment branch: Thurrock | Actual role: Operative Driver | Jobs: 398126 | Customers: Saunders/Tracey | Actual hours: 8.5; source records: 1</x:v>
      </x:c>
      <x:c r="L1064" t="str">
        <x:v>Include</x:v>
      </x:c>
      <x:c r="M1064"/>
      <x:c r="N1064"/>
    </x:row>
    <x:row r="1065">
      <x:c r="A1065" t="str">
        <x:v>R Luis (C)|2026-07-10</x:v>
      </x:c>
      <x:c r="B1065" s="888" t="n">
        <x:v>46213</x:v>
      </x:c>
      <x:c r="C1065" t="str">
        <x:v>R Luis (C)</x:v>
      </x:c>
      <x:c r="D1065" t="str">
        <x:v>Permanent</x:v>
      </x:c>
      <x:c r="E1065" t="str">
        <x:v>Thurrock</x:v>
      </x:c>
      <x:c r="F1065" t="str">
        <x:v>Operative Driver</x:v>
      </x:c>
      <x:c r="G1065" t="str">
        <x:v>402467</x:v>
      </x:c>
      <x:c r="H1065" t="str">
        <x:v>Lumor/Mawuena</x:v>
      </x:c>
      <x:c r="I1065" s="22" t="n">
        <x:v>8</x:v>
      </x:c>
      <x:c r="J1065" t="str">
        <x:v>Worked</x:v>
      </x:c>
      <x:c r="K1065" t="str">
        <x:v>Employee 2576; home branch Thurrock; assigned role Operative Driver | Deployment branch: Thurrock | Actual role: Operative Driver | Jobs: 402467 | Customers: Lumor/Mawuena | Actual hours: 8.0; source records: 1</x:v>
      </x:c>
      <x:c r="L1065" t="str">
        <x:v>Include</x:v>
      </x:c>
      <x:c r="M1065"/>
      <x:c r="N1065"/>
    </x:row>
    <x:row r="1066">
      <x:c r="A1066" t="str">
        <x:v>R Luis (C)|2026-07-12</x:v>
      </x:c>
      <x:c r="B1066" s="888" t="n">
        <x:v>46215</x:v>
      </x:c>
      <x:c r="C1066" t="str">
        <x:v>R Luis (C)</x:v>
      </x:c>
      <x:c r="D1066" t="str">
        <x:v>Permanent</x:v>
      </x:c>
      <x:c r="E1066" t="str">
        <x:v>Thurrock</x:v>
      </x:c>
      <x:c r="F1066" t="str">
        <x:v>Operative Driver</x:v>
      </x:c>
      <x:c r="G1066" t="str">
        <x:v>403271</x:v>
      </x:c>
      <x:c r="H1066" t="str">
        <x:v>BNP Paribas Limited</x:v>
      </x:c>
      <x:c r="I1066" s="22" t="n">
        <x:v>5.5</x:v>
      </x:c>
      <x:c r="J1066" t="str">
        <x:v>Worked</x:v>
      </x:c>
      <x:c r="K1066" t="str">
        <x:v>Employee 2576; home branch Thurrock; assigned role Operative Driver | Deployment branch: Thurrock | Actual role: Operative Driver | Jobs: 403271 | Customers: BNP Paribas Limited | Actual hours: 5.5; source records: 1</x:v>
      </x:c>
      <x:c r="L1066" t="str">
        <x:v>Include</x:v>
      </x:c>
      <x:c r="M1066"/>
      <x:c r="N1066"/>
    </x:row>
    <x:row r="1067">
      <x:c r="A1067" t="str">
        <x:v>R Luis (C)|2026-07-13</x:v>
      </x:c>
      <x:c r="B1067" s="888" t="n">
        <x:v>46216</x:v>
      </x:c>
      <x:c r="C1067" t="str">
        <x:v>R Luis (C)</x:v>
      </x:c>
      <x:c r="D1067" t="str">
        <x:v>Permanent</x:v>
      </x:c>
      <x:c r="E1067" t="str">
        <x:v>Thurrock</x:v>
      </x:c>
      <x:c r="F1067" t="str">
        <x:v>Operative Driver</x:v>
      </x:c>
      <x:c r="G1067" t="str">
        <x:v>401992</x:v>
      </x:c>
      <x:c r="H1067" t="str">
        <x:v>The Bible Society</x:v>
      </x:c>
      <x:c r="I1067" s="22" t="n">
        <x:v>12</x:v>
      </x:c>
      <x:c r="J1067" t="str">
        <x:v>Worked</x:v>
      </x:c>
      <x:c r="K1067" t="str">
        <x:v>Employee 2576; home branch Thurrock; assigned role Operative Driver | Deployment branch: Thurrock | Actual role: Operative Porter | Jobs: 401992 | Customers: The Bible Society | Actual hours: 12.0; source records: 1</x:v>
      </x:c>
      <x:c r="L1067" t="str">
        <x:v>Include</x:v>
      </x:c>
      <x:c r="M1067"/>
      <x:c r="N1067"/>
    </x:row>
    <x:row r="1068">
      <x:c r="A1068" t="str">
        <x:v>R Luis (C)|2026-07-14</x:v>
      </x:c>
      <x:c r="B1068" s="888" t="n">
        <x:v>46217</x:v>
      </x:c>
      <x:c r="C1068" t="str">
        <x:v>R Luis (C)</x:v>
      </x:c>
      <x:c r="D1068" t="str">
        <x:v>Permanent</x:v>
      </x:c>
      <x:c r="E1068" t="str">
        <x:v>Thurrock</x:v>
      </x:c>
      <x:c r="F1068" t="str">
        <x:v>Operative Driver</x:v>
      </x:c>
      <x:c r="G1068" t="str">
        <x:v>400033</x:v>
      </x:c>
      <x:c r="H1068" t="str">
        <x:v>Ministry of Defence</x:v>
      </x:c>
      <x:c r="I1068" s="22" t="n">
        <x:v>7</x:v>
      </x:c>
      <x:c r="J1068" t="str">
        <x:v>Worked</x:v>
      </x:c>
      <x:c r="K1068" t="str">
        <x:v>Employee 2576; home branch Thurrock; assigned role Operative Driver | Deployment branch: Thurrock | Actual role: Operative Driver | Jobs: 400033 | Customers: Ministry of Defence | Actual hours: 7.0; source records: 1</x:v>
      </x:c>
      <x:c r="L1068" t="str">
        <x:v>Include</x:v>
      </x:c>
      <x:c r="M1068"/>
      <x:c r="N1068"/>
    </x:row>
    <x:row r="1069">
      <x:c r="A1069" t="str">
        <x:v>R Luis (C)|2026-07-15</x:v>
      </x:c>
      <x:c r="B1069" s="888" t="n">
        <x:v>46218</x:v>
      </x:c>
      <x:c r="C1069" t="str">
        <x:v>R Luis (C)</x:v>
      </x:c>
      <x:c r="D1069" t="str">
        <x:v>Permanent</x:v>
      </x:c>
      <x:c r="E1069" t="str">
        <x:v>Thurrock</x:v>
      </x:c>
      <x:c r="F1069" t="str">
        <x:v>Operative Driver</x:v>
      </x:c>
      <x:c r="G1069" t="str">
        <x:v>400033</x:v>
      </x:c>
      <x:c r="H1069" t="str">
        <x:v>Ministry of Defence</x:v>
      </x:c>
      <x:c r="I1069" s="22" t="n">
        <x:v>8</x:v>
      </x:c>
      <x:c r="J1069" t="str">
        <x:v>Worked</x:v>
      </x:c>
      <x:c r="K1069" t="str">
        <x:v>Employee 2576; home branch Thurrock; assigned role Operative Driver | Deployment branch: Thurrock | Actual role: Operative Driver | Jobs: 400033 | Customers: Ministry of Defence | Actual hours: 8.0; source records: 1</x:v>
      </x:c>
      <x:c r="L1069" t="str">
        <x:v>Include</x:v>
      </x:c>
      <x:c r="M1069"/>
      <x:c r="N1069"/>
    </x:row>
    <x:row r="1070">
      <x:c r="A1070" t="str">
        <x:v>R Luis (C)|2026-07-16</x:v>
      </x:c>
      <x:c r="B1070" s="888" t="n">
        <x:v>46219</x:v>
      </x:c>
      <x:c r="C1070" t="str">
        <x:v>R Luis (C)</x:v>
      </x:c>
      <x:c r="D1070" t="str">
        <x:v>Permanent</x:v>
      </x:c>
      <x:c r="E1070" t="str">
        <x:v>Thurrock</x:v>
      </x:c>
      <x:c r="F1070" t="str">
        <x:v>Operative Driver</x:v>
      </x:c>
      <x:c r="G1070" t="str">
        <x:v>400315</x:v>
      </x:c>
      <x:c r="H1070" t="str">
        <x:v>Accenture UK Ltd</x:v>
      </x:c>
      <x:c r="I1070" s="22" t="n">
        <x:v>9.5</x:v>
      </x:c>
      <x:c r="J1070" t="str">
        <x:v>Worked</x:v>
      </x:c>
      <x:c r="K1070" t="str">
        <x:v>Employee 2576; home branch Thurrock; assigned role Operative Driver | Deployment branch: Thurrock | Actual role: Operative Driver | Jobs: 400315 | Customers: Accenture UK Ltd | Actual hours: 9.5; source records: 1</x:v>
      </x:c>
      <x:c r="L1070" t="str">
        <x:v>Include</x:v>
      </x:c>
      <x:c r="M1070"/>
      <x:c r="N1070"/>
    </x:row>
    <x:row r="1071">
      <x:c r="A1071" t="str">
        <x:v>R Stimson (B)|2026-07-01</x:v>
      </x:c>
      <x:c r="B1071" s="888" t="n">
        <x:v>46204</x:v>
      </x:c>
      <x:c r="C1071" t="str">
        <x:v>R Stimson (B)</x:v>
      </x:c>
      <x:c r="D1071" t="str">
        <x:v>Permanent</x:v>
      </x:c>
      <x:c r="E1071" t="str">
        <x:v>Thurrock</x:v>
      </x:c>
      <x:c r="F1071" t="str">
        <x:v>Operative Skilled</x:v>
      </x:c>
      <x:c r="G1071" t="str">
        <x:v>401494</x:v>
      </x:c>
      <x:c r="H1071" t="str">
        <x:v>Susquehanna International Group (SIG)</x:v>
      </x:c>
      <x:c r="I1071" s="22" t="n">
        <x:v>9</x:v>
      </x:c>
      <x:c r="J1071" t="str">
        <x:v>Worked</x:v>
      </x:c>
      <x:c r="K1071" t="str">
        <x:v>Employee 101924; home branch Thurrock; assigned role Operative Skilled | Deployment branch: Thurrock | Actual role: Operative Skilled | Jobs: 401494 | Customers: Susquehanna International Group (SIG) | Actual hours: 9.0; source records: 1</x:v>
      </x:c>
      <x:c r="L1071" t="str">
        <x:v>Include</x:v>
      </x:c>
      <x:c r="M1071"/>
      <x:c r="N1071"/>
    </x:row>
    <x:row r="1072">
      <x:c r="A1072" t="str">
        <x:v>R Stimson (B)|2026-07-03</x:v>
      </x:c>
      <x:c r="B1072" s="888" t="n">
        <x:v>46206</x:v>
      </x:c>
      <x:c r="C1072" t="str">
        <x:v>R Stimson (B)</x:v>
      </x:c>
      <x:c r="D1072" t="str">
        <x:v>Permanent</x:v>
      </x:c>
      <x:c r="E1072" t="str">
        <x:v>Thurrock</x:v>
      </x:c>
      <x:c r="F1072" t="str">
        <x:v>Operative Skilled</x:v>
      </x:c>
      <x:c r="G1072" t="str">
        <x:v>403160</x:v>
      </x:c>
      <x:c r="H1072" t="str">
        <x:v>BNP Paribas Limited</x:v>
      </x:c>
      <x:c r="I1072" s="22" t="n">
        <x:v>10</x:v>
      </x:c>
      <x:c r="J1072" t="str">
        <x:v>Worked</x:v>
      </x:c>
      <x:c r="K1072" t="str">
        <x:v>Employee 101924; home branch Thurrock; assigned role Operative Skilled | Deployment branch: Thurrock | Actual role: Operative Porter | Jobs: 403160 | Customers: BNP Paribas Limited | Actual hours: 10.0; source records: 1</x:v>
      </x:c>
      <x:c r="L1072" t="str">
        <x:v>Include</x:v>
      </x:c>
      <x:c r="M1072"/>
      <x:c r="N1072"/>
    </x:row>
    <x:row r="1073">
      <x:c r="A1073" t="str">
        <x:v>R Stimson (B)|2026-07-04</x:v>
      </x:c>
      <x:c r="B1073" s="888" t="n">
        <x:v>46207</x:v>
      </x:c>
      <x:c r="C1073" t="str">
        <x:v>R Stimson (B)</x:v>
      </x:c>
      <x:c r="D1073" t="str">
        <x:v>Permanent</x:v>
      </x:c>
      <x:c r="E1073" t="str">
        <x:v>Thurrock</x:v>
      </x:c>
      <x:c r="F1073" t="str">
        <x:v>Operative Skilled</x:v>
      </x:c>
      <x:c r="G1073" t="str">
        <x:v>403160</x:v>
      </x:c>
      <x:c r="H1073" t="str">
        <x:v>BNP Paribas Limited</x:v>
      </x:c>
      <x:c r="I1073" s="22" t="n">
        <x:v>10.5</x:v>
      </x:c>
      <x:c r="J1073" t="str">
        <x:v>Worked</x:v>
      </x:c>
      <x:c r="K1073" t="str">
        <x:v>Employee 101924; home branch Thurrock; assigned role Operative Skilled | Deployment branch: Thurrock | Actual role: Operative Porter | Jobs: 403160 | Customers: BNP Paribas Limited | Actual hours: 10.5; source records: 1</x:v>
      </x:c>
      <x:c r="L1073" t="str">
        <x:v>Include</x:v>
      </x:c>
      <x:c r="M1073"/>
      <x:c r="N1073"/>
    </x:row>
    <x:row r="1074">
      <x:c r="A1074" t="str">
        <x:v>R Stimson (B)|2026-07-05</x:v>
      </x:c>
      <x:c r="B1074" s="888" t="n">
        <x:v>46208</x:v>
      </x:c>
      <x:c r="C1074" t="str">
        <x:v>R Stimson (B)</x:v>
      </x:c>
      <x:c r="D1074" t="str">
        <x:v>Permanent</x:v>
      </x:c>
      <x:c r="E1074" t="str">
        <x:v>Thurrock</x:v>
      </x:c>
      <x:c r="F1074" t="str">
        <x:v>Operative Skilled</x:v>
      </x:c>
      <x:c r="G1074" t="str">
        <x:v>403160</x:v>
      </x:c>
      <x:c r="H1074" t="str">
        <x:v>BNP Paribas Limited</x:v>
      </x:c>
      <x:c r="I1074" s="22" t="n">
        <x:v>10.5</x:v>
      </x:c>
      <x:c r="J1074" t="str">
        <x:v>Worked</x:v>
      </x:c>
      <x:c r="K1074" t="str">
        <x:v>Employee 101924; home branch Thurrock; assigned role Operative Skilled | Deployment branch: Thurrock | Actual role: Operative Porter | Jobs: 403160 | Customers: BNP Paribas Limited | Actual hours: 10.5; source records: 1</x:v>
      </x:c>
      <x:c r="L1074" t="str">
        <x:v>Include</x:v>
      </x:c>
      <x:c r="M1074"/>
      <x:c r="N1074"/>
    </x:row>
    <x:row r="1075">
      <x:c r="A1075" t="str">
        <x:v>R Stimson (B)|2026-07-06</x:v>
      </x:c>
      <x:c r="B1075" s="888" t="n">
        <x:v>46209</x:v>
      </x:c>
      <x:c r="C1075" t="str">
        <x:v>R Stimson (B)</x:v>
      </x:c>
      <x:c r="D1075" t="str">
        <x:v>Permanent</x:v>
      </x:c>
      <x:c r="E1075" t="str">
        <x:v>Thurrock</x:v>
      </x:c>
      <x:c r="F1075" t="str">
        <x:v>Operative Skilled</x:v>
      </x:c>
      <x:c r="G1075" t="str">
        <x:v>401175</x:v>
      </x:c>
      <x:c r="H1075" t="str">
        <x:v>Hogan Lovells LLP</x:v>
      </x:c>
      <x:c r="I1075" s="22" t="n">
        <x:v>11.5</x:v>
      </x:c>
      <x:c r="J1075" t="str">
        <x:v>Worked</x:v>
      </x:c>
      <x:c r="K1075" t="str">
        <x:v>Employee 101924; home branch Thurrock; assigned role Operative Skilled | Deployment branch: Thurrock | Actual role: Operative Skilled | Jobs: 401175 | Customers: Hogan Lovells LLP | Actual hours: 11.5; source records: 1</x:v>
      </x:c>
      <x:c r="L1075" t="str">
        <x:v>Include</x:v>
      </x:c>
      <x:c r="M1075"/>
      <x:c r="N1075"/>
    </x:row>
    <x:row r="1076">
      <x:c r="A1076" t="str">
        <x:v>R Stimson (B)|2026-07-07</x:v>
      </x:c>
      <x:c r="B1076" s="888" t="n">
        <x:v>46210</x:v>
      </x:c>
      <x:c r="C1076" t="str">
        <x:v>R Stimson (B)</x:v>
      </x:c>
      <x:c r="D1076" t="str">
        <x:v>Permanent</x:v>
      </x:c>
      <x:c r="E1076" t="str">
        <x:v>Thurrock</x:v>
      </x:c>
      <x:c r="F1076" t="str">
        <x:v>Operative Skilled</x:v>
      </x:c>
      <x:c r="G1076" t="str">
        <x:v>402575</x:v>
      </x:c>
      <x:c r="H1076" t="str">
        <x:v>Latham &amp; Watkins</x:v>
      </x:c>
      <x:c r="I1076" s="22" t="n">
        <x:v>8.5</x:v>
      </x:c>
      <x:c r="J1076" t="str">
        <x:v>Worked</x:v>
      </x:c>
      <x:c r="K1076" t="str">
        <x:v>Employee 101924; home branch Thurrock; assigned role Operative Skilled | Deployment branch: Thurrock | Actual role: Operative Skilled | Jobs: 402575 | Customers: Latham &amp; Watkins | Actual hours: 8.5; source records: 1</x:v>
      </x:c>
      <x:c r="L1076" t="str">
        <x:v>Include</x:v>
      </x:c>
      <x:c r="M1076"/>
      <x:c r="N1076"/>
    </x:row>
    <x:row r="1077">
      <x:c r="A1077" t="str">
        <x:v>R Stimson (B)|2026-07-08</x:v>
      </x:c>
      <x:c r="B1077" s="888" t="n">
        <x:v>46211</x:v>
      </x:c>
      <x:c r="C1077" t="str">
        <x:v>R Stimson (B)</x:v>
      </x:c>
      <x:c r="D1077" t="str">
        <x:v>Permanent</x:v>
      </x:c>
      <x:c r="E1077" t="str">
        <x:v>Thurrock</x:v>
      </x:c>
      <x:c r="F1077" t="str">
        <x:v>Operative Skilled</x:v>
      </x:c>
      <x:c r="G1077" t="str">
        <x:v>402264</x:v>
      </x:c>
      <x:c r="H1077" t="str">
        <x:v>AlixPartners LLP</x:v>
      </x:c>
      <x:c r="I1077" s="22" t="n">
        <x:v>7.5</x:v>
      </x:c>
      <x:c r="J1077" t="str">
        <x:v>Worked</x:v>
      </x:c>
      <x:c r="K1077" t="str">
        <x:v>Employee 101924; home branch Thurrock; assigned role Operative Skilled | Deployment branch: Thurrock | Actual role: Operative Porter | Jobs: 402264 | Customers: AlixPartners LLP | Actual hours: 7.5; source records: 1</x:v>
      </x:c>
      <x:c r="L1077" t="str">
        <x:v>Include</x:v>
      </x:c>
      <x:c r="M1077"/>
      <x:c r="N1077"/>
    </x:row>
    <x:row r="1078">
      <x:c r="A1078" t="str">
        <x:v>R Stimson (B)|2026-07-10</x:v>
      </x:c>
      <x:c r="B1078" s="888" t="n">
        <x:v>46213</x:v>
      </x:c>
      <x:c r="C1078" t="str">
        <x:v>R Stimson (B)</x:v>
      </x:c>
      <x:c r="D1078" t="str">
        <x:v>Permanent</x:v>
      </x:c>
      <x:c r="E1078" t="str">
        <x:v>Thurrock</x:v>
      </x:c>
      <x:c r="F1078" t="str">
        <x:v>Operative Skilled</x:v>
      </x:c>
      <x:c r="G1078" t="str">
        <x:v>403271</x:v>
      </x:c>
      <x:c r="H1078" t="str">
        <x:v>BNP Paribas Limited</x:v>
      </x:c>
      <x:c r="I1078" s="22" t="n">
        <x:v>9</x:v>
      </x:c>
      <x:c r="J1078" t="str">
        <x:v>Worked</x:v>
      </x:c>
      <x:c r="K1078" t="str">
        <x:v>Employee 101924; home branch Thurrock; assigned role Operative Skilled | Deployment branch: Thurrock | Actual role: Operative Porter | Jobs: 403271 | Customers: BNP Paribas Limited | Actual hours: 9.0; source records: 1</x:v>
      </x:c>
      <x:c r="L1078" t="str">
        <x:v>Include</x:v>
      </x:c>
      <x:c r="M1078"/>
      <x:c r="N1078"/>
    </x:row>
    <x:row r="1079">
      <x:c r="A1079" t="str">
        <x:v>R Stimson (B)|2026-07-11</x:v>
      </x:c>
      <x:c r="B1079" s="888" t="n">
        <x:v>46214</x:v>
      </x:c>
      <x:c r="C1079" t="str">
        <x:v>R Stimson (B)</x:v>
      </x:c>
      <x:c r="D1079" t="str">
        <x:v>Permanent</x:v>
      </x:c>
      <x:c r="E1079" t="str">
        <x:v>Thurrock</x:v>
      </x:c>
      <x:c r="F1079" t="str">
        <x:v>Operative Skilled</x:v>
      </x:c>
      <x:c r="G1079" t="str">
        <x:v>403271</x:v>
      </x:c>
      <x:c r="H1079" t="str">
        <x:v>BNP Paribas Limited</x:v>
      </x:c>
      <x:c r="I1079" s="22" t="n">
        <x:v>10.5</x:v>
      </x:c>
      <x:c r="J1079" t="str">
        <x:v>Worked</x:v>
      </x:c>
      <x:c r="K1079" t="str">
        <x:v>Employee 101924; home branch Thurrock; assigned role Operative Skilled | Deployment branch: Thurrock | Actual role: Operative Skilled | Jobs: 403271 | Customers: BNP Paribas Limited | Actual hours: 10.5; source records: 1</x:v>
      </x:c>
      <x:c r="L1079" t="str">
        <x:v>Include</x:v>
      </x:c>
      <x:c r="M1079"/>
      <x:c r="N1079"/>
    </x:row>
    <x:row r="1080">
      <x:c r="A1080" t="str">
        <x:v>R Stimson (B)|2026-07-12</x:v>
      </x:c>
      <x:c r="B1080" s="888" t="n">
        <x:v>46215</x:v>
      </x:c>
      <x:c r="C1080" t="str">
        <x:v>R Stimson (B)</x:v>
      </x:c>
      <x:c r="D1080" t="str">
        <x:v>Permanent</x:v>
      </x:c>
      <x:c r="E1080" t="str">
        <x:v>Thurrock</x:v>
      </x:c>
      <x:c r="F1080" t="str">
        <x:v>Operative Skilled</x:v>
      </x:c>
      <x:c r="G1080" t="str">
        <x:v>403271</x:v>
      </x:c>
      <x:c r="H1080" t="str">
        <x:v>BNP Paribas Limited</x:v>
      </x:c>
      <x:c r="I1080" s="22" t="n">
        <x:v>10.5</x:v>
      </x:c>
      <x:c r="J1080" t="str">
        <x:v>Worked</x:v>
      </x:c>
      <x:c r="K1080" t="str">
        <x:v>Employee 101924; home branch Thurrock; assigned role Operative Skilled | Deployment branch: Thurrock | Actual role: Operative Skilled | Jobs: 403271 | Customers: BNP Paribas Limited | Actual hours: 10.5; source records: 1</x:v>
      </x:c>
      <x:c r="L1080" t="str">
        <x:v>Include</x:v>
      </x:c>
      <x:c r="M1080"/>
      <x:c r="N1080"/>
    </x:row>
    <x:row r="1081">
      <x:c r="A1081" t="str">
        <x:v>R Stimson (B)|2026-07-13</x:v>
      </x:c>
      <x:c r="B1081" s="888" t="n">
        <x:v>46216</x:v>
      </x:c>
      <x:c r="C1081" t="str">
        <x:v>R Stimson (B)</x:v>
      </x:c>
      <x:c r="D1081" t="str">
        <x:v>Permanent</x:v>
      </x:c>
      <x:c r="E1081" t="str">
        <x:v>Thurrock</x:v>
      </x:c>
      <x:c r="F1081" t="str">
        <x:v>Operative Skilled</x:v>
      </x:c>
      <x:c r="G1081" t="str">
        <x:v>398446</x:v>
      </x:c>
      <x:c r="H1081" t="str">
        <x:v>Royal Entomological society</x:v>
      </x:c>
      <x:c r="I1081" s="22" t="n">
        <x:v>8.5</x:v>
      </x:c>
      <x:c r="J1081" t="str">
        <x:v>Worked</x:v>
      </x:c>
      <x:c r="K1081" t="str">
        <x:v>Employee 101924; home branch Thurrock; assigned role Operative Skilled | Deployment branch: Thurrock | Actual role: Operative Porter | Jobs: 398446 | Customers: Royal Entomological society | Actual hours: 8.5; source records: 1</x:v>
      </x:c>
      <x:c r="L1081" t="str">
        <x:v>Include</x:v>
      </x:c>
      <x:c r="M1081"/>
      <x:c r="N1081"/>
    </x:row>
    <x:row r="1082">
      <x:c r="A1082" t="str">
        <x:v>R Stimson (B)|2026-07-14</x:v>
      </x:c>
      <x:c r="B1082" s="888" t="n">
        <x:v>46217</x:v>
      </x:c>
      <x:c r="C1082" t="str">
        <x:v>R Stimson (B)</x:v>
      </x:c>
      <x:c r="D1082" t="str">
        <x:v>Permanent</x:v>
      </x:c>
      <x:c r="E1082" t="str">
        <x:v>Thurrock</x:v>
      </x:c>
      <x:c r="F1082" t="str">
        <x:v>Operative Skilled</x:v>
      </x:c>
      <x:c r="G1082" t="str">
        <x:v>398446</x:v>
      </x:c>
      <x:c r="H1082" t="str">
        <x:v>Royal Entomological society</x:v>
      </x:c>
      <x:c r="I1082" s="22" t="n">
        <x:v>11</x:v>
      </x:c>
      <x:c r="J1082" t="str">
        <x:v>Worked</x:v>
      </x:c>
      <x:c r="K1082" t="str">
        <x:v>Employee 101924; home branch Thurrock; assigned role Operative Skilled | Deployment branch: Thurrock | Actual role: Operative Porter | Jobs: 398446 | Customers: Royal Entomological society | Actual hours: 11.0; source records: 1</x:v>
      </x:c>
      <x:c r="L1082" t="str">
        <x:v>Include</x:v>
      </x:c>
      <x:c r="M1082"/>
      <x:c r="N1082"/>
    </x:row>
    <x:row r="1083">
      <x:c r="A1083" t="str">
        <x:v>R Stimson (B)|2026-07-15</x:v>
      </x:c>
      <x:c r="B1083" s="888" t="n">
        <x:v>46218</x:v>
      </x:c>
      <x:c r="C1083" t="str">
        <x:v>R Stimson (B)</x:v>
      </x:c>
      <x:c r="D1083" t="str">
        <x:v>Permanent</x:v>
      </x:c>
      <x:c r="E1083" t="str">
        <x:v>Thurrock</x:v>
      </x:c>
      <x:c r="F1083" t="str">
        <x:v>Operative Skilled</x:v>
      </x:c>
      <x:c r="G1083" t="str">
        <x:v>398446</x:v>
      </x:c>
      <x:c r="H1083" t="str">
        <x:v>Royal Entomological society</x:v>
      </x:c>
      <x:c r="I1083" s="22" t="n">
        <x:v>8</x:v>
      </x:c>
      <x:c r="J1083" t="str">
        <x:v>Worked</x:v>
      </x:c>
      <x:c r="K1083" t="str">
        <x:v>Employee 101924; home branch Thurrock; assigned role Operative Skilled | Deployment branch: Thurrock | Actual role: Operative Porter | Jobs: 398446 | Customers: Royal Entomological society | Actual hours: 8.0; source records: 1</x:v>
      </x:c>
      <x:c r="L1083" t="str">
        <x:v>Include</x:v>
      </x:c>
      <x:c r="M1083"/>
      <x:c r="N1083"/>
    </x:row>
    <x:row r="1084">
      <x:c r="A1084" t="str">
        <x:v>R Tuck|2026-07-01</x:v>
      </x:c>
      <x:c r="B1084" s="888" t="n">
        <x:v>46204</x:v>
      </x:c>
      <x:c r="C1084" t="str">
        <x:v>R Tuck</x:v>
      </x:c>
      <x:c r="D1084" t="str">
        <x:v>Permanent</x:v>
      </x:c>
      <x:c r="E1084" t="str">
        <x:v>Thurrock</x:v>
      </x:c>
      <x:c r="F1084" t="str">
        <x:v>Operative Skilled</x:v>
      </x:c>
      <x:c r="G1084" t="str">
        <x:v>402483</x:v>
      </x:c>
      <x:c r="H1084" t="str">
        <x:v>Accenture UK Ltd</x:v>
      </x:c>
      <x:c r="I1084" s="22" t="n">
        <x:v>10.5</x:v>
      </x:c>
      <x:c r="J1084" t="str">
        <x:v>Worked</x:v>
      </x:c>
      <x:c r="K1084" t="str">
        <x:v>Employee 2294; home branch Thurrock; assigned role Operative Skilled | Deployment branch: Thurrock | Actual role: Operative Skilled | Jobs: 402483 | Customers: Accenture UK Ltd | Actual hours: 10.5; source records: 1</x:v>
      </x:c>
      <x:c r="L1084" t="str">
        <x:v>Include</x:v>
      </x:c>
      <x:c r="M1084"/>
      <x:c r="N1084"/>
    </x:row>
    <x:row r="1085">
      <x:c r="A1085" t="str">
        <x:v>R Tuck|2026-07-02</x:v>
      </x:c>
      <x:c r="B1085" s="888" t="n">
        <x:v>46205</x:v>
      </x:c>
      <x:c r="C1085" t="str">
        <x:v>R Tuck</x:v>
      </x:c>
      <x:c r="D1085" t="str">
        <x:v>Permanent</x:v>
      </x:c>
      <x:c r="E1085" t="str">
        <x:v>Thurrock</x:v>
      </x:c>
      <x:c r="F1085" t="str">
        <x:v>Operative Skilled</x:v>
      </x:c>
      <x:c r="G1085" t="str">
        <x:v>402483</x:v>
      </x:c>
      <x:c r="H1085" t="str">
        <x:v>Accenture UK Ltd</x:v>
      </x:c>
      <x:c r="I1085" s="22" t="n">
        <x:v>10.5</x:v>
      </x:c>
      <x:c r="J1085" t="str">
        <x:v>Worked</x:v>
      </x:c>
      <x:c r="K1085" t="str">
        <x:v>Employee 2294; home branch Thurrock; assigned role Operative Skilled | Deployment branch: Thurrock | Actual role: Operative Skilled | Jobs: 402483 | Customers: Accenture UK Ltd | Actual hours: 10.5; source records: 1</x:v>
      </x:c>
      <x:c r="L1085" t="str">
        <x:v>Include</x:v>
      </x:c>
      <x:c r="M1085"/>
      <x:c r="N1085"/>
    </x:row>
    <x:row r="1086">
      <x:c r="A1086" t="str">
        <x:v>R Tuck|2026-07-04</x:v>
      </x:c>
      <x:c r="B1086" s="888" t="n">
        <x:v>46207</x:v>
      </x:c>
      <x:c r="C1086" t="str">
        <x:v>R Tuck</x:v>
      </x:c>
      <x:c r="D1086" t="str">
        <x:v>Permanent</x:v>
      </x:c>
      <x:c r="E1086" t="str">
        <x:v>Thurrock</x:v>
      </x:c>
      <x:c r="F1086" t="str">
        <x:v>Operative Skilled</x:v>
      </x:c>
      <x:c r="G1086" t="str">
        <x:v>402483</x:v>
      </x:c>
      <x:c r="H1086" t="str">
        <x:v>Accenture UK Ltd</x:v>
      </x:c>
      <x:c r="I1086" s="22" t="n">
        <x:v>6.5</x:v>
      </x:c>
      <x:c r="J1086" t="str">
        <x:v>Worked</x:v>
      </x:c>
      <x:c r="K1086" t="str">
        <x:v>Employee 2294; home branch Thurrock; assigned role Operative Skilled | Deployment branch: Thurrock | Actual role: Operative Skilled | Jobs: 402483 | Customers: Accenture UK Ltd | Actual hours: 6.5; source records: 1</x:v>
      </x:c>
      <x:c r="L1086" t="str">
        <x:v>Include</x:v>
      </x:c>
      <x:c r="M1086"/>
      <x:c r="N1086"/>
    </x:row>
    <x:row r="1087">
      <x:c r="A1087" t="str">
        <x:v>R Tuck|2026-07-07</x:v>
      </x:c>
      <x:c r="B1087" s="888" t="n">
        <x:v>46210</x:v>
      </x:c>
      <x:c r="C1087" t="str">
        <x:v>R Tuck</x:v>
      </x:c>
      <x:c r="D1087" t="str">
        <x:v>Permanent</x:v>
      </x:c>
      <x:c r="E1087" t="str">
        <x:v>Thurrock</x:v>
      </x:c>
      <x:c r="F1087" t="str">
        <x:v>Operative Skilled</x:v>
      </x:c>
      <x:c r="G1087" t="str">
        <x:v>402483</x:v>
      </x:c>
      <x:c r="H1087" t="str">
        <x:v>Accenture UK Ltd</x:v>
      </x:c>
      <x:c r="I1087" s="22" t="n">
        <x:v>10.5</x:v>
      </x:c>
      <x:c r="J1087" t="str">
        <x:v>Worked</x:v>
      </x:c>
      <x:c r="K1087" t="str">
        <x:v>Employee 2294; home branch Thurrock; assigned role Operative Skilled | Deployment branch: Thurrock | Actual role: Operative Skilled | Jobs: 402483 | Customers: Accenture UK Ltd | Actual hours: 10.5; source records: 1</x:v>
      </x:c>
      <x:c r="L1087" t="str">
        <x:v>Include</x:v>
      </x:c>
      <x:c r="M1087"/>
      <x:c r="N1087"/>
    </x:row>
    <x:row r="1088">
      <x:c r="A1088" t="str">
        <x:v>R Tuck|2026-07-08</x:v>
      </x:c>
      <x:c r="B1088" s="888" t="n">
        <x:v>46211</x:v>
      </x:c>
      <x:c r="C1088" t="str">
        <x:v>R Tuck</x:v>
      </x:c>
      <x:c r="D1088" t="str">
        <x:v>Permanent</x:v>
      </x:c>
      <x:c r="E1088" t="str">
        <x:v>Thurrock</x:v>
      </x:c>
      <x:c r="F1088" t="str">
        <x:v>Operative Skilled</x:v>
      </x:c>
      <x:c r="G1088" t="str">
        <x:v>402483</x:v>
      </x:c>
      <x:c r="H1088" t="str">
        <x:v>Accenture UK Ltd</x:v>
      </x:c>
      <x:c r="I1088" s="22" t="n">
        <x:v>10.5</x:v>
      </x:c>
      <x:c r="J1088" t="str">
        <x:v>Worked</x:v>
      </x:c>
      <x:c r="K1088" t="str">
        <x:v>Employee 2294; home branch Thurrock; assigned role Operative Skilled | Deployment branch: Thurrock | Actual role: Operative Skilled | Jobs: 402483 | Customers: Accenture UK Ltd | Actual hours: 10.5; source records: 1</x:v>
      </x:c>
      <x:c r="L1088" t="str">
        <x:v>Include</x:v>
      </x:c>
      <x:c r="M1088"/>
      <x:c r="N1088"/>
    </x:row>
    <x:row r="1089">
      <x:c r="A1089" t="str">
        <x:v>R Tuck|2026-07-09</x:v>
      </x:c>
      <x:c r="B1089" s="888" t="n">
        <x:v>46212</x:v>
      </x:c>
      <x:c r="C1089" t="str">
        <x:v>R Tuck</x:v>
      </x:c>
      <x:c r="D1089" t="str">
        <x:v>Permanent</x:v>
      </x:c>
      <x:c r="E1089" t="str">
        <x:v>Thurrock</x:v>
      </x:c>
      <x:c r="F1089" t="str">
        <x:v>Operative Skilled</x:v>
      </x:c>
      <x:c r="G1089" t="str">
        <x:v>402483</x:v>
      </x:c>
      <x:c r="H1089" t="str">
        <x:v>Accenture UK Ltd</x:v>
      </x:c>
      <x:c r="I1089" s="22" t="n">
        <x:v>10.5</x:v>
      </x:c>
      <x:c r="J1089" t="str">
        <x:v>Worked</x:v>
      </x:c>
      <x:c r="K1089" t="str">
        <x:v>Employee 2294; home branch Thurrock; assigned role Operative Skilled | Deployment branch: Thurrock | Actual role: Operative Skilled | Jobs: 402483 | Customers: Accenture UK Ltd | Actual hours: 10.5; source records: 1</x:v>
      </x:c>
      <x:c r="L1089" t="str">
        <x:v>Include</x:v>
      </x:c>
      <x:c r="M1089"/>
      <x:c r="N1089"/>
    </x:row>
    <x:row r="1090">
      <x:c r="A1090" t="str">
        <x:v>R Tuck|2026-07-13</x:v>
      </x:c>
      <x:c r="B1090" s="888" t="n">
        <x:v>46216</x:v>
      </x:c>
      <x:c r="C1090" t="str">
        <x:v>R Tuck</x:v>
      </x:c>
      <x:c r="D1090" t="str">
        <x:v>Permanent</x:v>
      </x:c>
      <x:c r="E1090" t="str">
        <x:v>Thurrock</x:v>
      </x:c>
      <x:c r="F1090" t="str">
        <x:v>Operative Skilled</x:v>
      </x:c>
      <x:c r="G1090" t="str">
        <x:v>402483</x:v>
      </x:c>
      <x:c r="H1090" t="str">
        <x:v>Accenture UK Ltd</x:v>
      </x:c>
      <x:c r="I1090" s="22" t="n">
        <x:v>8.5</x:v>
      </x:c>
      <x:c r="J1090" t="str">
        <x:v>Worked</x:v>
      </x:c>
      <x:c r="K1090" t="str">
        <x:v>Employee 2294; home branch Thurrock; assigned role Operative Skilled | Deployment branch: Thurrock | Actual role: Operative Porter | Jobs: 402483 | Customers: Accenture UK Ltd | Actual hours: 8.5; source records: 1</x:v>
      </x:c>
      <x:c r="L1090" t="str">
        <x:v>Include</x:v>
      </x:c>
      <x:c r="M1090"/>
      <x:c r="N1090"/>
    </x:row>
    <x:row r="1091">
      <x:c r="A1091" t="str">
        <x:v>R Tuck|2026-07-14</x:v>
      </x:c>
      <x:c r="B1091" s="888" t="n">
        <x:v>46217</x:v>
      </x:c>
      <x:c r="C1091" t="str">
        <x:v>R Tuck</x:v>
      </x:c>
      <x:c r="D1091" t="str">
        <x:v>Permanent</x:v>
      </x:c>
      <x:c r="E1091" t="str">
        <x:v>Thurrock</x:v>
      </x:c>
      <x:c r="F1091" t="str">
        <x:v>Operative Skilled</x:v>
      </x:c>
      <x:c r="G1091" t="str">
        <x:v>402483</x:v>
      </x:c>
      <x:c r="H1091" t="str">
        <x:v>Accenture UK Ltd</x:v>
      </x:c>
      <x:c r="I1091" s="22" t="n">
        <x:v>10.5</x:v>
      </x:c>
      <x:c r="J1091" t="str">
        <x:v>Worked</x:v>
      </x:c>
      <x:c r="K1091" t="str">
        <x:v>Employee 2294; home branch Thurrock; assigned role Operative Skilled | Deployment branch: Thurrock | Actual role: Operative Skilled | Jobs: 402483 | Customers: Accenture UK Ltd | Actual hours: 10.5; source records: 1</x:v>
      </x:c>
      <x:c r="L1091" t="str">
        <x:v>Include</x:v>
      </x:c>
      <x:c r="M1091"/>
      <x:c r="N1091"/>
    </x:row>
    <x:row r="1092">
      <x:c r="A1092" t="str">
        <x:v>R Tuck|2026-07-15</x:v>
      </x:c>
      <x:c r="B1092" s="888" t="n">
        <x:v>46218</x:v>
      </x:c>
      <x:c r="C1092" t="str">
        <x:v>R Tuck</x:v>
      </x:c>
      <x:c r="D1092" t="str">
        <x:v>Permanent</x:v>
      </x:c>
      <x:c r="E1092" t="str">
        <x:v>Thurrock</x:v>
      </x:c>
      <x:c r="F1092" t="str">
        <x:v>Operative Skilled</x:v>
      </x:c>
      <x:c r="G1092" t="str">
        <x:v>402483</x:v>
      </x:c>
      <x:c r="H1092" t="str">
        <x:v>Accenture UK Ltd</x:v>
      </x:c>
      <x:c r="I1092" s="22" t="n">
        <x:v>10.5</x:v>
      </x:c>
      <x:c r="J1092" t="str">
        <x:v>Worked</x:v>
      </x:c>
      <x:c r="K1092" t="str">
        <x:v>Employee 2294; home branch Thurrock; assigned role Operative Skilled | Deployment branch: Thurrock | Actual role: Operative Skilled | Jobs: 402483 | Customers: Accenture UK Ltd | Actual hours: 10.5; source records: 1</x:v>
      </x:c>
      <x:c r="L1092" t="str">
        <x:v>Include</x:v>
      </x:c>
      <x:c r="M1092"/>
      <x:c r="N1092"/>
    </x:row>
    <x:row r="1093">
      <x:c r="A1093" t="str">
        <x:v>R Tuck|2026-07-16</x:v>
      </x:c>
      <x:c r="B1093" s="888" t="n">
        <x:v>46219</x:v>
      </x:c>
      <x:c r="C1093" t="str">
        <x:v>R Tuck</x:v>
      </x:c>
      <x:c r="D1093" t="str">
        <x:v>Permanent</x:v>
      </x:c>
      <x:c r="E1093" t="str">
        <x:v>Thurrock</x:v>
      </x:c>
      <x:c r="F1093" t="str">
        <x:v>Operative Skilled</x:v>
      </x:c>
      <x:c r="G1093" t="str">
        <x:v>402483</x:v>
      </x:c>
      <x:c r="H1093" t="str">
        <x:v>Accenture UK Ltd</x:v>
      </x:c>
      <x:c r="I1093" s="22" t="n">
        <x:v>10.5</x:v>
      </x:c>
      <x:c r="J1093" t="str">
        <x:v>Worked</x:v>
      </x:c>
      <x:c r="K1093" t="str">
        <x:v>Employee 2294; home branch Thurrock; assigned role Operative Skilled | Deployment branch: Thurrock | Actual role: Operative Skilled | Jobs: 402483 | Customers: Accenture UK Ltd | Actual hours: 10.5; source records: 1</x:v>
      </x:c>
      <x:c r="L1093" t="str">
        <x:v>Include</x:v>
      </x:c>
      <x:c r="M1093"/>
      <x:c r="N1093"/>
    </x:row>
    <x:row r="1094">
      <x:c r="A1094" t="str">
        <x:v>Randi Wisdom|2026-07-01</x:v>
      </x:c>
      <x:c r="B1094" s="888" t="n">
        <x:v>46204</x:v>
      </x:c>
      <x:c r="C1094" t="str">
        <x:v>Randi Wisdom</x:v>
      </x:c>
      <x:c r="D1094" t="str">
        <x:v>Permanent</x:v>
      </x:c>
      <x:c r="E1094" t="str">
        <x:v>Manchester</x:v>
      </x:c>
      <x:c r="F1094" t="str">
        <x:v>Operative Driver</x:v>
      </x:c>
      <x:c r="G1094" t="str">
        <x:v>398317F</x:v>
      </x:c>
      <x:c r="H1094" t="str">
        <x:v>Restore Harrow Green</x:v>
      </x:c>
      <x:c r="I1094" s="22" t="n">
        <x:v>10</x:v>
      </x:c>
      <x:c r="J1094" t="str">
        <x:v>Worked</x:v>
      </x:c>
      <x:c r="K1094" t="str">
        <x:v>Employee 1979; home branch Manchester; assigned role Operative Driver | Deployment branch: Manchester | Actual role: Operative Driver | Jobs: 398317F | Customers: Restore Harrow Green | Actual hours: 10.0; source records: 1</x:v>
      </x:c>
      <x:c r="L1094" t="str">
        <x:v>Include</x:v>
      </x:c>
      <x:c r="M1094"/>
      <x:c r="N1094"/>
    </x:row>
    <x:row r="1095">
      <x:c r="A1095" t="str">
        <x:v>Randi Wisdom|2026-07-02</x:v>
      </x:c>
      <x:c r="B1095" s="888" t="n">
        <x:v>46205</x:v>
      </x:c>
      <x:c r="C1095" t="str">
        <x:v>Randi Wisdom</x:v>
      </x:c>
      <x:c r="D1095" t="str">
        <x:v>Permanent</x:v>
      </x:c>
      <x:c r="E1095" t="str">
        <x:v>Manchester</x:v>
      </x:c>
      <x:c r="F1095" t="str">
        <x:v>Operative Driver</x:v>
      </x:c>
      <x:c r="G1095" t="str">
        <x:v>401369, 396008</x:v>
      </x:c>
      <x:c r="H1095" t="str">
        <x:v>Canal &amp; River Trust; HSBC - Branch Audits (1)</x:v>
      </x:c>
      <x:c r="I1095" s="22" t="n">
        <x:v>12.5</x:v>
      </x:c>
      <x:c r="J1095" t="str">
        <x:v>Worked — 2 records</x:v>
      </x:c>
      <x:c r="K1095" t="str">
        <x:v>Employee 1979; home branch Manchester; assigned role Operative Driver | Deployment branch: Birmingham | Actual role: Operative Driver | Jobs: 401369, 396008 | Customers: Canal &amp; River Trust; HSBC - Branch Audits (1) | Actual hours: 12.5; source records: 2</x:v>
      </x:c>
      <x:c r="L1095" t="str">
        <x:v>Include</x:v>
      </x:c>
      <x:c r="M1095"/>
      <x:c r="N1095"/>
    </x:row>
    <x:row r="1096">
      <x:c r="A1096" t="str">
        <x:v>Randi Wisdom|2026-07-03</x:v>
      </x:c>
      <x:c r="B1096" s="888" t="n">
        <x:v>46206</x:v>
      </x:c>
      <x:c r="C1096" t="str">
        <x:v>Randi Wisdom</x:v>
      </x:c>
      <x:c r="D1096" t="str">
        <x:v>Permanent</x:v>
      </x:c>
      <x:c r="E1096" t="str">
        <x:v>Manchester</x:v>
      </x:c>
      <x:c r="F1096" t="str">
        <x:v>Operative Driver</x:v>
      </x:c>
      <x:c r="G1096" t="str">
        <x:v>403046, 402634</x:v>
      </x:c>
      <x:c r="H1096" t="str">
        <x:v>HSBC - July 2026 Deliveries; Kirklees Council - Mr Crawshaw</x:v>
      </x:c>
      <x:c r="I1096" s="22" t="n">
        <x:v>8</x:v>
      </x:c>
      <x:c r="J1096" t="str">
        <x:v>Worked — 2 records</x:v>
      </x:c>
      <x:c r="K1096" t="str">
        <x:v>Employee 1979; home branch Manchester; assigned role Operative Driver | Deployment branch: Birmingham, Leeds | Actual role: Operative Driver | Jobs: 403046, 402634 | Customers: HSBC - July 2026 Deliveries; Kirklees Council - Mr Crawshaw | Actual hours: 8.0; source records: 2</x:v>
      </x:c>
      <x:c r="L1096" t="str">
        <x:v>Include</x:v>
      </x:c>
      <x:c r="M1096"/>
      <x:c r="N1096"/>
    </x:row>
    <x:row r="1097">
      <x:c r="A1097" t="str">
        <x:v>Randi Wisdom|2026-07-05</x:v>
      </x:c>
      <x:c r="B1097" s="888" t="n">
        <x:v>46208</x:v>
      </x:c>
      <x:c r="C1097" t="str">
        <x:v>Randi Wisdom</x:v>
      </x:c>
      <x:c r="D1097" t="str">
        <x:v>Permanent</x:v>
      </x:c>
      <x:c r="E1097" t="str">
        <x:v>Manchester</x:v>
      </x:c>
      <x:c r="F1097" t="str">
        <x:v>Operative Driver</x:v>
      </x:c>
      <x:c r="G1097" t="str">
        <x:v>398317F</x:v>
      </x:c>
      <x:c r="H1097" t="str">
        <x:v>Restore Harrow Green</x:v>
      </x:c>
      <x:c r="I1097" s="22" t="n">
        <x:v>5</x:v>
      </x:c>
      <x:c r="J1097" t="str">
        <x:v>Worked</x:v>
      </x:c>
      <x:c r="K1097" t="str">
        <x:v>Employee 1979; home branch Manchester; assigned role Operative Driver | Deployment branch: Manchester | Actual role: Operative Driver | Jobs: 398317F | Customers: Restore Harrow Green | Actual hours: 5.0; source records: 1</x:v>
      </x:c>
      <x:c r="L1097" t="str">
        <x:v>Include</x:v>
      </x:c>
      <x:c r="M1097"/>
      <x:c r="N1097"/>
    </x:row>
    <x:row r="1098">
      <x:c r="A1098" t="str">
        <x:v>Randi Wisdom|2026-07-06</x:v>
      </x:c>
      <x:c r="B1098" s="888" t="n">
        <x:v>46209</x:v>
      </x:c>
      <x:c r="C1098" t="str">
        <x:v>Randi Wisdom</x:v>
      </x:c>
      <x:c r="D1098" t="str">
        <x:v>Permanent</x:v>
      </x:c>
      <x:c r="E1098" t="str">
        <x:v>Manchester</x:v>
      </x:c>
      <x:c r="F1098" t="str">
        <x:v>Operative Driver</x:v>
      </x:c>
      <x:c r="G1098" t="str">
        <x:v>392549, 398317F</x:v>
      </x:c>
      <x:c r="H1098" t="str">
        <x:v>NHS GG&amp;C; Restore Harrow Green</x:v>
      </x:c>
      <x:c r="I1098" s="22" t="n">
        <x:v>18.5</x:v>
      </x:c>
      <x:c r="J1098" t="str">
        <x:v>Worked — 2 records</x:v>
      </x:c>
      <x:c r="K1098" t="str">
        <x:v>Employee 1979; home branch Manchester; assigned role Operative Driver | Deployment branch: Glasgow, Manchester | Actual role: Operative Driver | Jobs: 392549, 398317F | Customers: NHS GG&amp;C; Restore Harrow Green | Actual hours: 18.5; source records: 2</x:v>
      </x:c>
      <x:c r="L1098" t="str">
        <x:v>Include</x:v>
      </x:c>
      <x:c r="M1098"/>
      <x:c r="N1098"/>
    </x:row>
    <x:row r="1099">
      <x:c r="A1099" t="str">
        <x:v>Randi Wisdom|2026-07-07</x:v>
      </x:c>
      <x:c r="B1099" s="888" t="n">
        <x:v>46210</x:v>
      </x:c>
      <x:c r="C1099" t="str">
        <x:v>Randi Wisdom</x:v>
      </x:c>
      <x:c r="D1099" t="str">
        <x:v>Permanent</x:v>
      </x:c>
      <x:c r="E1099" t="str">
        <x:v>Manchester</x:v>
      </x:c>
      <x:c r="F1099" t="str">
        <x:v>Operative Driver</x:v>
      </x:c>
      <x:c r="G1099" t="str">
        <x:v>392549, 398317F</x:v>
      </x:c>
      <x:c r="H1099" t="str">
        <x:v>NHS GG&amp;C; Restore Harrow Green</x:v>
      </x:c>
      <x:c r="I1099" s="22" t="n">
        <x:v>16</x:v>
      </x:c>
      <x:c r="J1099" t="str">
        <x:v>Worked — 2 records</x:v>
      </x:c>
      <x:c r="K1099" t="str">
        <x:v>Employee 1979; home branch Manchester; assigned role Operative Driver | Deployment branch: Glasgow, Manchester | Actual role: Operative Driver | Jobs: 392549, 398317F | Customers: NHS GG&amp;C; Restore Harrow Green | Actual hours: 16.0; source records: 2</x:v>
      </x:c>
      <x:c r="L1099" t="str">
        <x:v>Include</x:v>
      </x:c>
      <x:c r="M1099"/>
      <x:c r="N1099"/>
    </x:row>
    <x:row r="1100">
      <x:c r="A1100" t="str">
        <x:v>Randi Wisdom|2026-07-08</x:v>
      </x:c>
      <x:c r="B1100" s="888" t="n">
        <x:v>46211</x:v>
      </x:c>
      <x:c r="C1100" t="str">
        <x:v>Randi Wisdom</x:v>
      </x:c>
      <x:c r="D1100" t="str">
        <x:v>Permanent</x:v>
      </x:c>
      <x:c r="E1100" t="str">
        <x:v>Manchester</x:v>
      </x:c>
      <x:c r="F1100" t="str">
        <x:v>Operative Driver</x:v>
      </x:c>
      <x:c r="G1100" t="str">
        <x:v>392549, 398317F</x:v>
      </x:c>
      <x:c r="H1100" t="str">
        <x:v>NHS GG&amp;C; Restore Harrow Green</x:v>
      </x:c>
      <x:c r="I1100" s="22" t="n">
        <x:v>17</x:v>
      </x:c>
      <x:c r="J1100" t="str">
        <x:v>Worked — 2 records</x:v>
      </x:c>
      <x:c r="K1100" t="str">
        <x:v>Employee 1979; home branch Manchester; assigned role Operative Driver | Deployment branch: Glasgow, Manchester | Actual role: Operative Driver | Jobs: 392549, 398317F | Customers: NHS GG&amp;C; Restore Harrow Green | Actual hours: 17.0; source records: 2</x:v>
      </x:c>
      <x:c r="L1100" t="str">
        <x:v>Include</x:v>
      </x:c>
      <x:c r="M1100"/>
      <x:c r="N1100"/>
    </x:row>
    <x:row r="1101">
      <x:c r="A1101" t="str">
        <x:v>Randi Wisdom|2026-07-09</x:v>
      </x:c>
      <x:c r="B1101" s="888" t="n">
        <x:v>46212</x:v>
      </x:c>
      <x:c r="C1101" t="str">
        <x:v>Randi Wisdom</x:v>
      </x:c>
      <x:c r="D1101" t="str">
        <x:v>Permanent</x:v>
      </x:c>
      <x:c r="E1101" t="str">
        <x:v>Manchester</x:v>
      </x:c>
      <x:c r="F1101" t="str">
        <x:v>Operative Driver</x:v>
      </x:c>
      <x:c r="G1101" t="str">
        <x:v>392549, 398317F</x:v>
      </x:c>
      <x:c r="H1101" t="str">
        <x:v>NHS GG&amp;C; Restore Harrow Green</x:v>
      </x:c>
      <x:c r="I1101" s="22" t="n">
        <x:v>16</x:v>
      </x:c>
      <x:c r="J1101" t="str">
        <x:v>Worked — 2 records</x:v>
      </x:c>
      <x:c r="K1101" t="str">
        <x:v>Employee 1979; home branch Manchester; assigned role Operative Driver | Deployment branch: Glasgow, Manchester | Actual role: Operative Driver | Jobs: 392549, 398317F | Customers: NHS GG&amp;C; Restore Harrow Green | Actual hours: 16.0; source records: 2</x:v>
      </x:c>
      <x:c r="L1101" t="str">
        <x:v>Include</x:v>
      </x:c>
      <x:c r="M1101"/>
      <x:c r="N1101"/>
    </x:row>
    <x:row r="1102">
      <x:c r="A1102" t="str">
        <x:v>Randi Wisdom|2026-07-11</x:v>
      </x:c>
      <x:c r="B1102" s="888" t="n">
        <x:v>46214</x:v>
      </x:c>
      <x:c r="C1102" t="str">
        <x:v>Randi Wisdom</x:v>
      </x:c>
      <x:c r="D1102" t="str">
        <x:v>Permanent</x:v>
      </x:c>
      <x:c r="E1102" t="str">
        <x:v>Manchester</x:v>
      </x:c>
      <x:c r="F1102" t="str">
        <x:v>Operative Driver</x:v>
      </x:c>
      <x:c r="G1102" t="str">
        <x:v>403222</x:v>
      </x:c>
      <x:c r="H1102" t="str">
        <x:v>Accenture UK Ltd</x:v>
      </x:c>
      <x:c r="I1102" s="22" t="n">
        <x:v>11</x:v>
      </x:c>
      <x:c r="J1102" t="str">
        <x:v>Worked</x:v>
      </x:c>
      <x:c r="K1102" t="str">
        <x:v>Employee 1979; home branch Manchester; assigned role Operative Driver | Deployment branch: Thurrock | Actual role: Operative Driver | Jobs: 403222 | Customers: Accenture UK Ltd | Actual hours: 11.0; source records: 1</x:v>
      </x:c>
      <x:c r="L1102" t="str">
        <x:v>Include</x:v>
      </x:c>
      <x:c r="M1102"/>
      <x:c r="N1102"/>
    </x:row>
    <x:row r="1103">
      <x:c r="A1103" t="str">
        <x:v>Randi Wisdom|2026-07-13</x:v>
      </x:c>
      <x:c r="B1103" s="888" t="n">
        <x:v>46216</x:v>
      </x:c>
      <x:c r="C1103" t="str">
        <x:v>Randi Wisdom</x:v>
      </x:c>
      <x:c r="D1103" t="str">
        <x:v>Permanent</x:v>
      </x:c>
      <x:c r="E1103" t="str">
        <x:v>Manchester</x:v>
      </x:c>
      <x:c r="F1103" t="str">
        <x:v>Operative Driver</x:v>
      </x:c>
      <x:c r="G1103" t="str">
        <x:v>398317F</x:v>
      </x:c>
      <x:c r="H1103" t="str">
        <x:v>Restore Harrow Green</x:v>
      </x:c>
      <x:c r="I1103" s="22" t="n">
        <x:v>7.5</x:v>
      </x:c>
      <x:c r="J1103" t="str">
        <x:v>Worked</x:v>
      </x:c>
      <x:c r="K1103" t="str">
        <x:v>Employee 1979; home branch Manchester; assigned role Operative Driver | Deployment branch: Manchester | Actual role: Operative Driver | Jobs: 398317F | Customers: Restore Harrow Green | Actual hours: 7.5; source records: 1</x:v>
      </x:c>
      <x:c r="L1103" t="str">
        <x:v>Include</x:v>
      </x:c>
      <x:c r="M1103"/>
      <x:c r="N1103"/>
    </x:row>
    <x:row r="1104">
      <x:c r="A1104" t="str">
        <x:v>Randi Wisdom|2026-07-15</x:v>
      </x:c>
      <x:c r="B1104" s="888" t="n">
        <x:v>46218</x:v>
      </x:c>
      <x:c r="C1104" t="str">
        <x:v>Randi Wisdom</x:v>
      </x:c>
      <x:c r="D1104" t="str">
        <x:v>Permanent</x:v>
      </x:c>
      <x:c r="E1104" t="str">
        <x:v>Manchester</x:v>
      </x:c>
      <x:c r="F1104" t="str">
        <x:v>Operative Driver</x:v>
      </x:c>
      <x:c r="G1104" t="str">
        <x:v>398549</x:v>
      </x:c>
      <x:c r="H1104" t="str">
        <x:v>Wakefield Council - Upton Primary School</x:v>
      </x:c>
      <x:c r="I1104" s="22" t="n">
        <x:v>8.5</x:v>
      </x:c>
      <x:c r="J1104" t="str">
        <x:v>Worked</x:v>
      </x:c>
      <x:c r="K1104" t="str">
        <x:v>Employee 1979; home branch Manchester; assigned role Operative Driver | Deployment branch: Leeds | Actual role: Operative Driver | Jobs: 398549 | Customers: Wakefield Council - Upton Primary School | Actual hours: 8.5; source records: 1</x:v>
      </x:c>
      <x:c r="L1104" t="str">
        <x:v>Include</x:v>
      </x:c>
      <x:c r="M1104"/>
      <x:c r="N1104"/>
    </x:row>
    <x:row r="1105">
      <x:c r="A1105" t="str">
        <x:v>Randi Wisdom|2026-07-16</x:v>
      </x:c>
      <x:c r="B1105" s="888" t="n">
        <x:v>46219</x:v>
      </x:c>
      <x:c r="C1105" t="str">
        <x:v>Randi Wisdom</x:v>
      </x:c>
      <x:c r="D1105" t="str">
        <x:v>Permanent</x:v>
      </x:c>
      <x:c r="E1105" t="str">
        <x:v>Manchester</x:v>
      </x:c>
      <x:c r="F1105" t="str">
        <x:v>Operative Driver</x:v>
      </x:c>
      <x:c r="G1105" t="str">
        <x:v>402596, 398549</x:v>
      </x:c>
      <x:c r="H1105" t="str">
        <x:v>Cheshire Police; Wakefield Council - Upton Primary School</x:v>
      </x:c>
      <x:c r="I1105" s="22" t="n">
        <x:v>16</x:v>
      </x:c>
      <x:c r="J1105" t="str">
        <x:v>Worked — 2 records</x:v>
      </x:c>
      <x:c r="K1105" t="str">
        <x:v>Employee 1979; home branch Manchester; assigned role Operative Driver | Deployment branch: Leeds, Manchester | Actual role: Operative Driver | Jobs: 402596, 398549 | Customers: Cheshire Police; Wakefield Council - Upton Primary School | Actual hours: 16.0; source records: 2</x:v>
      </x:c>
      <x:c r="L1105" t="str">
        <x:v>Include</x:v>
      </x:c>
      <x:c r="M1105"/>
      <x:c r="N1105"/>
    </x:row>
    <x:row r="1106">
      <x:c r="A1106" t="str">
        <x:v>Ray Ahmed|2026-07-02</x:v>
      </x:c>
      <x:c r="B1106" s="888" t="n">
        <x:v>46205</x:v>
      </x:c>
      <x:c r="C1106" t="str">
        <x:v>Ray Ahmed</x:v>
      </x:c>
      <x:c r="D1106" t="str">
        <x:v>Permanent</x:v>
      </x:c>
      <x:c r="E1106" t="str">
        <x:v>Thurrock</x:v>
      </x:c>
      <x:c r="F1106" t="str">
        <x:v>Operative Porter</x:v>
      </x:c>
      <x:c r="G1106" t="str">
        <x:v>403010</x:v>
      </x:c>
      <x:c r="H1106" t="str">
        <x:v>Haringey Council</x:v>
      </x:c>
      <x:c r="I1106" s="22" t="n">
        <x:v>8</x:v>
      </x:c>
      <x:c r="J1106" t="str">
        <x:v>Worked</x:v>
      </x:c>
      <x:c r="K1106" t="str">
        <x:v>Employee 102675; home branch Thurrock; assigned role Operative Porter | Deployment branch: Thurrock | Actual role: Operative Skilled | Jobs: 403010 | Customers: Haringey Council | Actual hours: 8.0; source records: 1</x:v>
      </x:c>
      <x:c r="L1106" t="str">
        <x:v>Include</x:v>
      </x:c>
      <x:c r="M1106"/>
      <x:c r="N1106"/>
    </x:row>
    <x:row r="1107">
      <x:c r="A1107" t="str">
        <x:v>Ray Ahmed|2026-07-03</x:v>
      </x:c>
      <x:c r="B1107" s="888" t="n">
        <x:v>46206</x:v>
      </x:c>
      <x:c r="C1107" t="str">
        <x:v>Ray Ahmed</x:v>
      </x:c>
      <x:c r="D1107" t="str">
        <x:v>Permanent</x:v>
      </x:c>
      <x:c r="E1107" t="str">
        <x:v>Thurrock</x:v>
      </x:c>
      <x:c r="F1107" t="str">
        <x:v>Operative Porter</x:v>
      </x:c>
      <x:c r="G1107" t="str">
        <x:v>402765</x:v>
      </x:c>
      <x:c r="H1107" t="str">
        <x:v>Apple Europe Ltd</x:v>
      </x:c>
      <x:c r="I1107" s="22" t="n">
        <x:v>11.5</x:v>
      </x:c>
      <x:c r="J1107" t="str">
        <x:v>Worked</x:v>
      </x:c>
      <x:c r="K1107" t="str">
        <x:v>Employee 102675; home branch Thurrock; assigned role Operative Porter | Deployment branch: Thurrock | Actual role: Operative Porter | Jobs: 402765 | Customers: Apple Europe Ltd | Actual hours: 11.5; source records: 1</x:v>
      </x:c>
      <x:c r="L1107" t="str">
        <x:v>Include</x:v>
      </x:c>
      <x:c r="M1107"/>
      <x:c r="N1107"/>
    </x:row>
    <x:row r="1108">
      <x:c r="A1108" t="str">
        <x:v>Ray Ahmed|2026-07-09</x:v>
      </x:c>
      <x:c r="B1108" s="888" t="n">
        <x:v>46212</x:v>
      </x:c>
      <x:c r="C1108" t="str">
        <x:v>Ray Ahmed</x:v>
      </x:c>
      <x:c r="D1108" t="str">
        <x:v>Permanent</x:v>
      </x:c>
      <x:c r="E1108" t="str">
        <x:v>Thurrock</x:v>
      </x:c>
      <x:c r="F1108" t="str">
        <x:v>Operative Porter</x:v>
      </x:c>
      <x:c r="G1108" t="str">
        <x:v>402929</x:v>
      </x:c>
      <x:c r="H1108" t="str">
        <x:v>Cadwalader Wickersham &amp; Taft LLP</x:v>
      </x:c>
      <x:c r="I1108" s="22" t="n">
        <x:v>10.5</x:v>
      </x:c>
      <x:c r="J1108" t="str">
        <x:v>Worked</x:v>
      </x:c>
      <x:c r="K1108" t="str">
        <x:v>Employee 102675; home branch Thurrock; assigned role Operative Porter | Deployment branch: Thurrock | Actual role: Operative Porter | Jobs: 402929 | Customers: Cadwalader Wickersham &amp; Taft LLP | Actual hours: 10.5; source records: 1</x:v>
      </x:c>
      <x:c r="L1108" t="str">
        <x:v>Include</x:v>
      </x:c>
      <x:c r="M1108"/>
      <x:c r="N1108"/>
    </x:row>
    <x:row r="1109">
      <x:c r="A1109" t="str">
        <x:v>Ray Ahmed|2026-07-10</x:v>
      </x:c>
      <x:c r="B1109" s="888" t="n">
        <x:v>46213</x:v>
      </x:c>
      <x:c r="C1109" t="str">
        <x:v>Ray Ahmed</x:v>
      </x:c>
      <x:c r="D1109" t="str">
        <x:v>Permanent</x:v>
      </x:c>
      <x:c r="E1109" t="str">
        <x:v>Thurrock</x:v>
      </x:c>
      <x:c r="F1109" t="str">
        <x:v>Operative Porter</x:v>
      </x:c>
      <x:c r="G1109" t="str">
        <x:v>403271</x:v>
      </x:c>
      <x:c r="H1109" t="str">
        <x:v>BNP Paribas Limited</x:v>
      </x:c>
      <x:c r="I1109" s="22" t="n">
        <x:v>9</x:v>
      </x:c>
      <x:c r="J1109" t="str">
        <x:v>Worked</x:v>
      </x:c>
      <x:c r="K1109" t="str">
        <x:v>Employee 102675; home branch Thurrock; assigned role Operative Porter | Deployment branch: Thurrock | Actual role: Operative Porter | Jobs: 403271 | Customers: BNP Paribas Limited | Actual hours: 9.0; source records: 1</x:v>
      </x:c>
      <x:c r="L1109" t="str">
        <x:v>Include</x:v>
      </x:c>
      <x:c r="M1109"/>
      <x:c r="N1109"/>
    </x:row>
    <x:row r="1110">
      <x:c r="A1110" t="str">
        <x:v>Robert Moore|2026-07-01</x:v>
      </x:c>
      <x:c r="B1110" s="888" t="n">
        <x:v>46204</x:v>
      </x:c>
      <x:c r="C1110" t="str">
        <x:v>Robert Moore</x:v>
      </x:c>
      <x:c r="D1110" t="str">
        <x:v>Permanent</x:v>
      </x:c>
      <x:c r="E1110" t="str">
        <x:v>Glasgow</x:v>
      </x:c>
      <x:c r="F1110" t="str">
        <x:v>Operative Porter</x:v>
      </x:c>
      <x:c r="G1110" t="str">
        <x:v>392549</x:v>
      </x:c>
      <x:c r="H1110" t="str">
        <x:v>NHS GG&amp;C</x:v>
      </x:c>
      <x:c r="I1110" s="22" t="n">
        <x:v>9.5</x:v>
      </x:c>
      <x:c r="J1110" t="str">
        <x:v>Worked</x:v>
      </x:c>
      <x:c r="K1110" t="str">
        <x:v>Employee 2309; home branch Glasgow; assigned role Operative Porter | Deployment branch: Glasgow | Actual role: Operative Porter | Jobs: 392549 | Customers: NHS GG&amp;C | Actual hours: 9.5; source records: 1</x:v>
      </x:c>
      <x:c r="L1110" t="str">
        <x:v>Include</x:v>
      </x:c>
      <x:c r="M1110"/>
      <x:c r="N1110"/>
    </x:row>
    <x:row r="1111">
      <x:c r="A1111" t="str">
        <x:v>Robert Moore|2026-07-02</x:v>
      </x:c>
      <x:c r="B1111" s="888" t="n">
        <x:v>46205</x:v>
      </x:c>
      <x:c r="C1111" t="str">
        <x:v>Robert Moore</x:v>
      </x:c>
      <x:c r="D1111" t="str">
        <x:v>Permanent</x:v>
      </x:c>
      <x:c r="E1111" t="str">
        <x:v>Glasgow</x:v>
      </x:c>
      <x:c r="F1111" t="str">
        <x:v>Operative Porter</x:v>
      </x:c>
      <x:c r="G1111" t="str">
        <x:v>392549</x:v>
      </x:c>
      <x:c r="H1111" t="str">
        <x:v>NHS GG&amp;C</x:v>
      </x:c>
      <x:c r="I1111" s="22" t="n">
        <x:v>8</x:v>
      </x:c>
      <x:c r="J1111" t="str">
        <x:v>Worked</x:v>
      </x:c>
      <x:c r="K1111" t="str">
        <x:v>Employee 2309; home branch Glasgow; assigned role Operative Porter | Deployment branch: Glasgow | Actual role: Operative Porter | Jobs: 392549 | Customers: NHS GG&amp;C | Actual hours: 8.0; source records: 1</x:v>
      </x:c>
      <x:c r="L1111" t="str">
        <x:v>Include</x:v>
      </x:c>
      <x:c r="M1111"/>
      <x:c r="N1111"/>
    </x:row>
    <x:row r="1112">
      <x:c r="A1112" t="str">
        <x:v>Robert Moore|2026-07-03</x:v>
      </x:c>
      <x:c r="B1112" s="888" t="n">
        <x:v>46206</x:v>
      </x:c>
      <x:c r="C1112" t="str">
        <x:v>Robert Moore</x:v>
      </x:c>
      <x:c r="D1112" t="str">
        <x:v>Permanent</x:v>
      </x:c>
      <x:c r="E1112" t="str">
        <x:v>Glasgow</x:v>
      </x:c>
      <x:c r="F1112" t="str">
        <x:v>Operative Porter</x:v>
      </x:c>
      <x:c r="G1112" t="str">
        <x:v>403171</x:v>
      </x:c>
      <x:c r="H1112" t="str">
        <x:v>RHG Store</x:v>
      </x:c>
      <x:c r="I1112" s="22" t="n">
        <x:v>5</x:v>
      </x:c>
      <x:c r="J1112" t="str">
        <x:v>Worked</x:v>
      </x:c>
      <x:c r="K1112" t="str">
        <x:v>Employee 2309; home branch Glasgow; assigned role Operative Porter | Deployment branch: Glasgow | Actual role: Operative Driver | Jobs: 403171 | Customers: RHG Store | Actual hours: 5.0; source records: 1</x:v>
      </x:c>
      <x:c r="L1112" t="str">
        <x:v>Include</x:v>
      </x:c>
      <x:c r="M1112"/>
      <x:c r="N1112"/>
    </x:row>
    <x:row r="1113">
      <x:c r="A1113" t="str">
        <x:v>Robert Moore|2026-07-06</x:v>
      </x:c>
      <x:c r="B1113" s="888" t="n">
        <x:v>46209</x:v>
      </x:c>
      <x:c r="C1113" t="str">
        <x:v>Robert Moore</x:v>
      </x:c>
      <x:c r="D1113" t="str">
        <x:v>Permanent</x:v>
      </x:c>
      <x:c r="E1113" t="str">
        <x:v>Glasgow</x:v>
      </x:c>
      <x:c r="F1113" t="str">
        <x:v>Operative Porter</x:v>
      </x:c>
      <x:c r="G1113" t="str">
        <x:v>392549</x:v>
      </x:c>
      <x:c r="H1113" t="str">
        <x:v>NHS GG&amp;C</x:v>
      </x:c>
      <x:c r="I1113" s="22" t="n">
        <x:v>9</x:v>
      </x:c>
      <x:c r="J1113" t="str">
        <x:v>Worked</x:v>
      </x:c>
      <x:c r="K1113" t="str">
        <x:v>Employee 2309; home branch Glasgow; assigned role Operative Porter | Deployment branch: Glasgow | Actual role: Operative Porter | Jobs: 392549 | Customers: NHS GG&amp;C | Actual hours: 9.0; source records: 1</x:v>
      </x:c>
      <x:c r="L1113" t="str">
        <x:v>Include</x:v>
      </x:c>
      <x:c r="M1113"/>
      <x:c r="N1113"/>
    </x:row>
    <x:row r="1114">
      <x:c r="A1114" t="str">
        <x:v>Robert Moore|2026-07-07</x:v>
      </x:c>
      <x:c r="B1114" s="888" t="n">
        <x:v>46210</x:v>
      </x:c>
      <x:c r="C1114" t="str">
        <x:v>Robert Moore</x:v>
      </x:c>
      <x:c r="D1114" t="str">
        <x:v>Permanent</x:v>
      </x:c>
      <x:c r="E1114" t="str">
        <x:v>Glasgow</x:v>
      </x:c>
      <x:c r="F1114" t="str">
        <x:v>Operative Porter</x:v>
      </x:c>
      <x:c r="G1114" t="str">
        <x:v>392549</x:v>
      </x:c>
      <x:c r="H1114" t="str">
        <x:v>NHS GG&amp;C</x:v>
      </x:c>
      <x:c r="I1114" s="22" t="n">
        <x:v>8</x:v>
      </x:c>
      <x:c r="J1114" t="str">
        <x:v>Worked</x:v>
      </x:c>
      <x:c r="K1114" t="str">
        <x:v>Employee 2309; home branch Glasgow; assigned role Operative Porter | Deployment branch: Glasgow | Actual role: Operative Porter | Jobs: 392549 | Customers: NHS GG&amp;C | Actual hours: 8.0; source records: 1</x:v>
      </x:c>
      <x:c r="L1114" t="str">
        <x:v>Include</x:v>
      </x:c>
      <x:c r="M1114"/>
      <x:c r="N1114"/>
    </x:row>
    <x:row r="1115">
      <x:c r="A1115" t="str">
        <x:v>Robert Moore|2026-07-08</x:v>
      </x:c>
      <x:c r="B1115" s="888" t="n">
        <x:v>46211</x:v>
      </x:c>
      <x:c r="C1115" t="str">
        <x:v>Robert Moore</x:v>
      </x:c>
      <x:c r="D1115" t="str">
        <x:v>Permanent</x:v>
      </x:c>
      <x:c r="E1115" t="str">
        <x:v>Glasgow</x:v>
      </x:c>
      <x:c r="F1115" t="str">
        <x:v>Operative Porter</x:v>
      </x:c>
      <x:c r="G1115" t="str">
        <x:v>392549</x:v>
      </x:c>
      <x:c r="H1115" t="str">
        <x:v>NHS GG&amp;C</x:v>
      </x:c>
      <x:c r="I1115" s="22" t="n">
        <x:v>9</x:v>
      </x:c>
      <x:c r="J1115" t="str">
        <x:v>Worked</x:v>
      </x:c>
      <x:c r="K1115" t="str">
        <x:v>Employee 2309; home branch Glasgow; assigned role Operative Porter | Deployment branch: Glasgow | Actual role: Operative Porter | Jobs: 392549 | Customers: NHS GG&amp;C | Actual hours: 9.0; source records: 1</x:v>
      </x:c>
      <x:c r="L1115" t="str">
        <x:v>Include</x:v>
      </x:c>
      <x:c r="M1115"/>
      <x:c r="N1115"/>
    </x:row>
    <x:row r="1116">
      <x:c r="A1116" t="str">
        <x:v>Robert Moore|2026-07-09</x:v>
      </x:c>
      <x:c r="B1116" s="888" t="n">
        <x:v>46212</x:v>
      </x:c>
      <x:c r="C1116" t="str">
        <x:v>Robert Moore</x:v>
      </x:c>
      <x:c r="D1116" t="str">
        <x:v>Permanent</x:v>
      </x:c>
      <x:c r="E1116" t="str">
        <x:v>Glasgow</x:v>
      </x:c>
      <x:c r="F1116" t="str">
        <x:v>Operative Porter</x:v>
      </x:c>
      <x:c r="G1116" t="str">
        <x:v>392549</x:v>
      </x:c>
      <x:c r="H1116" t="str">
        <x:v>NHS GG&amp;C</x:v>
      </x:c>
      <x:c r="I1116" s="22" t="n">
        <x:v>8</x:v>
      </x:c>
      <x:c r="J1116" t="str">
        <x:v>Worked</x:v>
      </x:c>
      <x:c r="K1116" t="str">
        <x:v>Employee 2309; home branch Glasgow; assigned role Operative Porter | Deployment branch: Glasgow | Actual role: Operative Porter | Jobs: 392549 | Customers: NHS GG&amp;C | Actual hours: 8.0; source records: 1</x:v>
      </x:c>
      <x:c r="L1116" t="str">
        <x:v>Include</x:v>
      </x:c>
      <x:c r="M1116"/>
      <x:c r="N1116"/>
    </x:row>
    <x:row r="1117">
      <x:c r="A1117" t="str">
        <x:v>Robert Moore|2026-07-10</x:v>
      </x:c>
      <x:c r="B1117" s="888" t="n">
        <x:v>46213</x:v>
      </x:c>
      <x:c r="C1117" t="str">
        <x:v>Robert Moore</x:v>
      </x:c>
      <x:c r="D1117" t="str">
        <x:v>Permanent</x:v>
      </x:c>
      <x:c r="E1117" t="str">
        <x:v>Glasgow</x:v>
      </x:c>
      <x:c r="F1117" t="str">
        <x:v>Operative Porter</x:v>
      </x:c>
      <x:c r="G1117" t="str">
        <x:v>398360F</x:v>
      </x:c>
      <x:c r="H1117" t="str">
        <x:v>Restore Harrow Green</x:v>
      </x:c>
      <x:c r="I1117" s="22" t="n">
        <x:v>10</x:v>
      </x:c>
      <x:c r="J1117" t="str">
        <x:v>Worked</x:v>
      </x:c>
      <x:c r="K1117" t="str">
        <x:v>Employee 2309; home branch Glasgow; assigned role Operative Porter | Deployment branch: Glasgow | Actual role: Operative Porter | Jobs: 398360F | Customers: Restore Harrow Green | Actual hours: 10.0; source records: 1</x:v>
      </x:c>
      <x:c r="L1117" t="str">
        <x:v>Include</x:v>
      </x:c>
      <x:c r="M1117"/>
      <x:c r="N1117"/>
    </x:row>
    <x:row r="1118">
      <x:c r="A1118" t="str">
        <x:v>Robert Moore|2026-07-13</x:v>
      </x:c>
      <x:c r="B1118" s="888" t="n">
        <x:v>46216</x:v>
      </x:c>
      <x:c r="C1118" t="str">
        <x:v>Robert Moore</x:v>
      </x:c>
      <x:c r="D1118" t="str">
        <x:v>Permanent</x:v>
      </x:c>
      <x:c r="E1118" t="str">
        <x:v>Glasgow</x:v>
      </x:c>
      <x:c r="F1118" t="str">
        <x:v>Operative Porter</x:v>
      </x:c>
      <x:c r="G1118" t="str">
        <x:v>403256</x:v>
      </x:c>
      <x:c r="H1118" t="str">
        <x:v>University of Glasgow</x:v>
      </x:c>
      <x:c r="I1118" s="22" t="n">
        <x:v>8</x:v>
      </x:c>
      <x:c r="J1118" t="str">
        <x:v>Worked</x:v>
      </x:c>
      <x:c r="K1118" t="str">
        <x:v>Employee 2309; home branch Glasgow; assigned role Operative Porter | Deployment branch: Glasgow | Actual role: Operative Porter | Jobs: 403256 | Customers: University of Glasgow | Actual hours: 8.0; source records: 1</x:v>
      </x:c>
      <x:c r="L1118" t="str">
        <x:v>Include</x:v>
      </x:c>
      <x:c r="M1118"/>
      <x:c r="N1118"/>
    </x:row>
    <x:row r="1119">
      <x:c r="A1119" t="str">
        <x:v>Robert Moore|2026-07-14</x:v>
      </x:c>
      <x:c r="B1119" s="888" t="n">
        <x:v>46217</x:v>
      </x:c>
      <x:c r="C1119" t="str">
        <x:v>Robert Moore</x:v>
      </x:c>
      <x:c r="D1119" t="str">
        <x:v>Permanent</x:v>
      </x:c>
      <x:c r="E1119" t="str">
        <x:v>Glasgow</x:v>
      </x:c>
      <x:c r="F1119" t="str">
        <x:v>Operative Porter</x:v>
      </x:c>
      <x:c r="G1119" t="str">
        <x:v>403437, 398360F</x:v>
      </x:c>
      <x:c r="H1119" t="str">
        <x:v>C/O South Lanarkshire Council; Restore Harrow Green</x:v>
      </x:c>
      <x:c r="I1119" s="22" t="n">
        <x:v>11</x:v>
      </x:c>
      <x:c r="J1119" t="str">
        <x:v>Worked — 2 records</x:v>
      </x:c>
      <x:c r="K1119" t="str">
        <x:v>Employee 2309; home branch Glasgow; assigned role Operative Porter | Deployment branch: Glasgow | Actual role: Operative Porter | Jobs: 403437, 398360F | Customers: C/O South Lanarkshire Council; Restore Harrow Green | Actual hours: 11.0; source records: 2</x:v>
      </x:c>
      <x:c r="L1119" t="str">
        <x:v>Include</x:v>
      </x:c>
      <x:c r="M1119"/>
      <x:c r="N1119"/>
    </x:row>
    <x:row r="1120">
      <x:c r="A1120" t="str">
        <x:v>Robert Moore|2026-07-15</x:v>
      </x:c>
      <x:c r="B1120" s="888" t="n">
        <x:v>46218</x:v>
      </x:c>
      <x:c r="C1120" t="str">
        <x:v>Robert Moore</x:v>
      </x:c>
      <x:c r="D1120" t="str">
        <x:v>Permanent</x:v>
      </x:c>
      <x:c r="E1120" t="str">
        <x:v>Glasgow</x:v>
      </x:c>
      <x:c r="F1120" t="str">
        <x:v>Operative Porter</x:v>
      </x:c>
      <x:c r="G1120" t="str">
        <x:v>403027, 403268</x:v>
      </x:c>
      <x:c r="H1120" t="str">
        <x:v>HSBC - Branch Audits (2); Scottish Courts and Tribunals Service</x:v>
      </x:c>
      <x:c r="I1120" s="22" t="n">
        <x:v>15</x:v>
      </x:c>
      <x:c r="J1120" t="str">
        <x:v>Worked — 2 records</x:v>
      </x:c>
      <x:c r="K1120" t="str">
        <x:v>Employee 2309; home branch Glasgow; assigned role Operative Porter | Deployment branch: Birmingham, Glasgow | Actual role: Operative Driver, Operative Skilled | Jobs: 403027, 403268 | Customers: HSBC - Branch Audits (2); Scottish Courts and Tribunals Service | Actual hours: 15.0; source records: 2</x:v>
      </x:c>
      <x:c r="L1120" t="str">
        <x:v>Include</x:v>
      </x:c>
      <x:c r="M1120"/>
      <x:c r="N1120"/>
    </x:row>
    <x:row r="1121">
      <x:c r="A1121" t="str">
        <x:v>Ryan Coupe|2026-07-01</x:v>
      </x:c>
      <x:c r="B1121" s="888" t="n">
        <x:v>46204</x:v>
      </x:c>
      <x:c r="C1121" t="str">
        <x:v>Ryan Coupe</x:v>
      </x:c>
      <x:c r="D1121" t="str">
        <x:v>Permanent</x:v>
      </x:c>
      <x:c r="E1121" t="str">
        <x:v>Manchester</x:v>
      </x:c>
      <x:c r="F1121" t="str">
        <x:v>Operative Porter</x:v>
      </x:c>
      <x:c r="G1121" t="str">
        <x:v>398317F</x:v>
      </x:c>
      <x:c r="H1121" t="str">
        <x:v>Restore Harrow Green</x:v>
      </x:c>
      <x:c r="I1121" s="22" t="n">
        <x:v>10</x:v>
      </x:c>
      <x:c r="J1121" t="str">
        <x:v>Worked</x:v>
      </x:c>
      <x:c r="K1121" t="str">
        <x:v>Employee 104573; home branch Manchester; assigned role Operative Porter | Deployment branch: Manchester | Actual role: Operative Porter | Jobs: 398317F | Customers: Restore Harrow Green | Actual hours: 10.0; source records: 1</x:v>
      </x:c>
      <x:c r="L1121" t="str">
        <x:v>Include</x:v>
      </x:c>
      <x:c r="M1121"/>
      <x:c r="N1121"/>
    </x:row>
    <x:row r="1122">
      <x:c r="A1122" t="str">
        <x:v>Ryan Coupe|2026-07-14</x:v>
      </x:c>
      <x:c r="B1122" s="888" t="n">
        <x:v>46217</x:v>
      </x:c>
      <x:c r="C1122" t="str">
        <x:v>Ryan Coupe</x:v>
      </x:c>
      <x:c r="D1122" t="str">
        <x:v>Permanent</x:v>
      </x:c>
      <x:c r="E1122" t="str">
        <x:v>Manchester</x:v>
      </x:c>
      <x:c r="F1122" t="str">
        <x:v>Operative Porter</x:v>
      </x:c>
      <x:c r="G1122" t="str">
        <x:v>402564</x:v>
      </x:c>
      <x:c r="H1122" t="str">
        <x:v>Midland Heart Limited</x:v>
      </x:c>
      <x:c r="I1122" s="22" t="n">
        <x:v>5</x:v>
      </x:c>
      <x:c r="J1122" t="str">
        <x:v>Worked</x:v>
      </x:c>
      <x:c r="K1122" t="str">
        <x:v>Employee 104573; home branch Manchester; assigned role Operative Porter | Deployment branch: Birmingham | Actual role: Operative Porter | Jobs: 402564 | Customers: Midland Heart Limited | Actual hours: 5.0; source records: 1</x:v>
      </x:c>
      <x:c r="L1122" t="str">
        <x:v>Include</x:v>
      </x:c>
      <x:c r="M1122"/>
      <x:c r="N1122"/>
    </x:row>
    <x:row r="1123">
      <x:c r="A1123" t="str">
        <x:v>Ryan Coupe|2026-07-15</x:v>
      </x:c>
      <x:c r="B1123" s="888" t="n">
        <x:v>46218</x:v>
      </x:c>
      <x:c r="C1123" t="str">
        <x:v>Ryan Coupe</x:v>
      </x:c>
      <x:c r="D1123" t="str">
        <x:v>Permanent</x:v>
      </x:c>
      <x:c r="E1123" t="str">
        <x:v>Manchester</x:v>
      </x:c>
      <x:c r="F1123" t="str">
        <x:v>Operative Porter</x:v>
      </x:c>
      <x:c r="G1123" t="str">
        <x:v>398549</x:v>
      </x:c>
      <x:c r="H1123" t="str">
        <x:v>Wakefield Council - Upton Primary School</x:v>
      </x:c>
      <x:c r="I1123" s="22" t="n">
        <x:v>8.5</x:v>
      </x:c>
      <x:c r="J1123" t="str">
        <x:v>Worked</x:v>
      </x:c>
      <x:c r="K1123" t="str">
        <x:v>Employee 104573; home branch Manchester; assigned role Operative Porter | Deployment branch: Leeds | Actual role: Operative Porter | Jobs: 398549 | Customers: Wakefield Council - Upton Primary School | Actual hours: 8.5; source records: 1</x:v>
      </x:c>
      <x:c r="L1123" t="str">
        <x:v>Include</x:v>
      </x:c>
      <x:c r="M1123"/>
      <x:c r="N1123"/>
    </x:row>
    <x:row r="1124">
      <x:c r="A1124" t="str">
        <x:v>Ryan Coupe|2026-07-16</x:v>
      </x:c>
      <x:c r="B1124" s="888" t="n">
        <x:v>46219</x:v>
      </x:c>
      <x:c r="C1124" t="str">
        <x:v>Ryan Coupe</x:v>
      </x:c>
      <x:c r="D1124" t="str">
        <x:v>Permanent</x:v>
      </x:c>
      <x:c r="E1124" t="str">
        <x:v>Manchester</x:v>
      </x:c>
      <x:c r="F1124" t="str">
        <x:v>Operative Porter</x:v>
      </x:c>
      <x:c r="G1124" t="str">
        <x:v>398257, 403504, 398549</x:v>
      </x:c>
      <x:c r="H1124" t="str">
        <x:v>Lancashire Police; Supply to Pickfords Move Management Ltd; Wakefield Council - Upton Primary School</x:v>
      </x:c>
      <x:c r="I1124" s="22" t="n">
        <x:v>14.5</x:v>
      </x:c>
      <x:c r="J1124" t="str">
        <x:v>Worked — 3 records</x:v>
      </x:c>
      <x:c r="K1124" t="str">
        <x:v>Employee 104573; home branch Manchester; assigned role Operative Porter | Deployment branch: Leeds, Manchester | Actual role: Operative Porter | Jobs: 398257, 403504, 398549 | Customers: Lancashire Police; Supply to Pickfords Move Management Ltd; Wakefield Council - Upton Primary School | Actual hours: 14.5; source records: 3</x:v>
      </x:c>
      <x:c r="L1124" t="str">
        <x:v>Include</x:v>
      </x:c>
      <x:c r="M1124"/>
      <x:c r="N1124"/>
    </x:row>
    <x:row r="1125">
      <x:c r="A1125" t="str">
        <x:v>S Bello|2026-07-01</x:v>
      </x:c>
      <x:c r="B1125" s="888" t="n">
        <x:v>46204</x:v>
      </x:c>
      <x:c r="C1125" t="str">
        <x:v>S Bello</x:v>
      </x:c>
      <x:c r="D1125" t="str">
        <x:v>Permanent</x:v>
      </x:c>
      <x:c r="E1125" t="str">
        <x:v>Thurrock</x:v>
      </x:c>
      <x:c r="F1125" t="str">
        <x:v>Operative Porter</x:v>
      </x:c>
      <x:c r="G1125" t="str">
        <x:v>402379</x:v>
      </x:c>
      <x:c r="H1125" t="str">
        <x:v>Restore – Doc Management - NWL collections</x:v>
      </x:c>
      <x:c r="I1125" s="22" t="n">
        <x:v>9</x:v>
      </x:c>
      <x:c r="J1125" t="str">
        <x:v>Worked</x:v>
      </x:c>
      <x:c r="K1125" t="str">
        <x:v>Employee 103124; home branch Thurrock; assigned role Operative Porter | Deployment branch: Thurrock | Actual role: Operative Porter | Jobs: 402379 | Customers: Restore – Doc Management - NWL collections | Actual hours: 9.0; source records: 1</x:v>
      </x:c>
      <x:c r="L1125" t="str">
        <x:v>Include</x:v>
      </x:c>
      <x:c r="M1125"/>
      <x:c r="N1125"/>
    </x:row>
    <x:row r="1126">
      <x:c r="A1126" t="str">
        <x:v>S Bello|2026-07-02</x:v>
      </x:c>
      <x:c r="B1126" s="888" t="n">
        <x:v>46205</x:v>
      </x:c>
      <x:c r="C1126" t="str">
        <x:v>S Bello</x:v>
      </x:c>
      <x:c r="D1126" t="str">
        <x:v>Permanent</x:v>
      </x:c>
      <x:c r="E1126" t="str">
        <x:v>Thurrock</x:v>
      </x:c>
      <x:c r="F1126" t="str">
        <x:v>Operative Porter</x:v>
      </x:c>
      <x:c r="G1126" t="str">
        <x:v>401175</x:v>
      </x:c>
      <x:c r="H1126" t="str">
        <x:v>Hogan Lovells LLP</x:v>
      </x:c>
      <x:c r="I1126" s="22" t="n">
        <x:v>5.5</x:v>
      </x:c>
      <x:c r="J1126" t="str">
        <x:v>Worked</x:v>
      </x:c>
      <x:c r="K1126" t="str">
        <x:v>Employee 103124; home branch Thurrock; assigned role Operative Porter | Deployment branch: Thurrock | Actual role: Operative Porter | Jobs: 401175 | Customers: Hogan Lovells LLP | Actual hours: 5.5; source records: 1</x:v>
      </x:c>
      <x:c r="L1126" t="str">
        <x:v>Include</x:v>
      </x:c>
      <x:c r="M1126"/>
      <x:c r="N1126"/>
    </x:row>
    <x:row r="1127">
      <x:c r="A1127" t="str">
        <x:v>S Bello|2026-07-03</x:v>
      </x:c>
      <x:c r="B1127" s="888" t="n">
        <x:v>46206</x:v>
      </x:c>
      <x:c r="C1127" t="str">
        <x:v>S Bello</x:v>
      </x:c>
      <x:c r="D1127" t="str">
        <x:v>Permanent</x:v>
      </x:c>
      <x:c r="E1127" t="str">
        <x:v>Thurrock</x:v>
      </x:c>
      <x:c r="F1127" t="str">
        <x:v>Operative Porter</x:v>
      </x:c>
      <x:c r="G1127" t="str">
        <x:v>401175</x:v>
      </x:c>
      <x:c r="H1127" t="str">
        <x:v>Hogan Lovells LLP</x:v>
      </x:c>
      <x:c r="I1127" s="22" t="n">
        <x:v>17</x:v>
      </x:c>
      <x:c r="J1127" t="str">
        <x:v>Worked — 2 records</x:v>
      </x:c>
      <x:c r="K1127" t="str">
        <x:v>Employee 103124; home branch Thurrock; assigned role Operative Porter | Deployment branch: Thurrock | Actual role: Operative Porter, Operative Skilled | Jobs: 401175 | Customers: Hogan Lovells LLP | Actual hours: 17.0; source records: 2</x:v>
      </x:c>
      <x:c r="L1127" t="str">
        <x:v>Include</x:v>
      </x:c>
      <x:c r="M1127"/>
      <x:c r="N1127"/>
    </x:row>
    <x:row r="1128">
      <x:c r="A1128" t="str">
        <x:v>S Bello|2026-07-04</x:v>
      </x:c>
      <x:c r="B1128" s="888" t="n">
        <x:v>46207</x:v>
      </x:c>
      <x:c r="C1128" t="str">
        <x:v>S Bello</x:v>
      </x:c>
      <x:c r="D1128" t="str">
        <x:v>Permanent</x:v>
      </x:c>
      <x:c r="E1128" t="str">
        <x:v>Thurrock</x:v>
      </x:c>
      <x:c r="F1128" t="str">
        <x:v>Operative Porter</x:v>
      </x:c>
      <x:c r="G1128" t="str">
        <x:v>401175</x:v>
      </x:c>
      <x:c r="H1128" t="str">
        <x:v>Hogan Lovells LLP</x:v>
      </x:c>
      <x:c r="I1128" s="22" t="n">
        <x:v>8.5</x:v>
      </x:c>
      <x:c r="J1128" t="str">
        <x:v>Worked</x:v>
      </x:c>
      <x:c r="K1128" t="str">
        <x:v>Employee 103124; home branch Thurrock; assigned role Operative Porter | Deployment branch: Thurrock | Actual role: Operative Skilled | Jobs: 401175 | Customers: Hogan Lovells LLP | Actual hours: 8.5; source records: 1</x:v>
      </x:c>
      <x:c r="L1128" t="str">
        <x:v>Include</x:v>
      </x:c>
      <x:c r="M1128"/>
      <x:c r="N1128"/>
    </x:row>
    <x:row r="1129">
      <x:c r="A1129" t="str">
        <x:v>S Bello|2026-07-05</x:v>
      </x:c>
      <x:c r="B1129" s="888" t="n">
        <x:v>46208</x:v>
      </x:c>
      <x:c r="C1129" t="str">
        <x:v>S Bello</x:v>
      </x:c>
      <x:c r="D1129" t="str">
        <x:v>Permanent</x:v>
      </x:c>
      <x:c r="E1129" t="str">
        <x:v>Thurrock</x:v>
      </x:c>
      <x:c r="F1129" t="str">
        <x:v>Operative Porter</x:v>
      </x:c>
      <x:c r="G1129" t="str">
        <x:v>401175</x:v>
      </x:c>
      <x:c r="H1129" t="str">
        <x:v>Hogan Lovells LLP</x:v>
      </x:c>
      <x:c r="I1129" s="22" t="n">
        <x:v>8.5</x:v>
      </x:c>
      <x:c r="J1129" t="str">
        <x:v>Worked</x:v>
      </x:c>
      <x:c r="K1129" t="str">
        <x:v>Employee 103124; home branch Thurrock; assigned role Operative Porter | Deployment branch: Thurrock | Actual role: Operative Skilled | Jobs: 401175 | Customers: Hogan Lovells LLP | Actual hours: 8.5; source records: 1</x:v>
      </x:c>
      <x:c r="L1129" t="str">
        <x:v>Include</x:v>
      </x:c>
      <x:c r="M1129"/>
      <x:c r="N1129"/>
    </x:row>
    <x:row r="1130">
      <x:c r="A1130" t="str">
        <x:v>S Bello|2026-07-06</x:v>
      </x:c>
      <x:c r="B1130" s="888" t="n">
        <x:v>46209</x:v>
      </x:c>
      <x:c r="C1130" t="str">
        <x:v>S Bello</x:v>
      </x:c>
      <x:c r="D1130" t="str">
        <x:v>Permanent</x:v>
      </x:c>
      <x:c r="E1130" t="str">
        <x:v>Thurrock</x:v>
      </x:c>
      <x:c r="F1130" t="str">
        <x:v>Operative Porter</x:v>
      </x:c>
      <x:c r="G1130" t="str">
        <x:v>401175</x:v>
      </x:c>
      <x:c r="H1130" t="str">
        <x:v>Hogan Lovells LLP</x:v>
      </x:c>
      <x:c r="I1130" s="22" t="n">
        <x:v>11.5</x:v>
      </x:c>
      <x:c r="J1130" t="str">
        <x:v>Worked</x:v>
      </x:c>
      <x:c r="K1130" t="str">
        <x:v>Employee 103124; home branch Thurrock; assigned role Operative Porter | Deployment branch: Thurrock | Actual role: Operative Porter | Jobs: 401175 | Customers: Hogan Lovells LLP | Actual hours: 11.5; source records: 1</x:v>
      </x:c>
      <x:c r="L1130" t="str">
        <x:v>Include</x:v>
      </x:c>
      <x:c r="M1130"/>
      <x:c r="N1130"/>
    </x:row>
    <x:row r="1131">
      <x:c r="A1131" t="str">
        <x:v>S Bello|2026-07-07</x:v>
      </x:c>
      <x:c r="B1131" s="888" t="n">
        <x:v>46210</x:v>
      </x:c>
      <x:c r="C1131" t="str">
        <x:v>S Bello</x:v>
      </x:c>
      <x:c r="D1131" t="str">
        <x:v>Permanent</x:v>
      </x:c>
      <x:c r="E1131" t="str">
        <x:v>Thurrock</x:v>
      </x:c>
      <x:c r="F1131" t="str">
        <x:v>Operative Porter</x:v>
      </x:c>
      <x:c r="G1131" t="str">
        <x:v>402971</x:v>
      </x:c>
      <x:c r="H1131" t="str">
        <x:v>Rometelli/Mr Bruno</x:v>
      </x:c>
      <x:c r="I1131" s="22" t="n">
        <x:v>8.5</x:v>
      </x:c>
      <x:c r="J1131" t="str">
        <x:v>Worked</x:v>
      </x:c>
      <x:c r="K1131" t="str">
        <x:v>Employee 103124; home branch Thurrock; assigned role Operative Porter | Deployment branch: Thurrock | Actual role: Operative Porter | Jobs: 402971 | Customers: Rometelli/Mr Bruno | Actual hours: 8.5; source records: 1</x:v>
      </x:c>
      <x:c r="L1131" t="str">
        <x:v>Include</x:v>
      </x:c>
      <x:c r="M1131"/>
      <x:c r="N1131"/>
    </x:row>
    <x:row r="1132">
      <x:c r="A1132" t="str">
        <x:v>S Bello|2026-07-08</x:v>
      </x:c>
      <x:c r="B1132" s="888" t="n">
        <x:v>46211</x:v>
      </x:c>
      <x:c r="C1132" t="str">
        <x:v>S Bello</x:v>
      </x:c>
      <x:c r="D1132" t="str">
        <x:v>Permanent</x:v>
      </x:c>
      <x:c r="E1132" t="str">
        <x:v>Thurrock</x:v>
      </x:c>
      <x:c r="F1132" t="str">
        <x:v>Operative Porter</x:v>
      </x:c>
      <x:c r="G1132" t="str">
        <x:v>402876</x:v>
      </x:c>
      <x:c r="H1132" t="str">
        <x:v>Bishops</x:v>
      </x:c>
      <x:c r="I1132" s="22" t="n">
        <x:v>7.5</x:v>
      </x:c>
      <x:c r="J1132" t="str">
        <x:v>Worked</x:v>
      </x:c>
      <x:c r="K1132" t="str">
        <x:v>Employee 103124; home branch Thurrock; assigned role Operative Porter | Deployment branch: Thurrock | Actual role: Operative Porter | Jobs: 402876 | Customers: Bishops | Actual hours: 7.5; source records: 1</x:v>
      </x:c>
      <x:c r="L1132" t="str">
        <x:v>Include</x:v>
      </x:c>
      <x:c r="M1132"/>
      <x:c r="N1132"/>
    </x:row>
    <x:row r="1133">
      <x:c r="A1133" t="str">
        <x:v>S Bello|2026-07-09</x:v>
      </x:c>
      <x:c r="B1133" s="888" t="n">
        <x:v>46212</x:v>
      </x:c>
      <x:c r="C1133" t="str">
        <x:v>S Bello</x:v>
      </x:c>
      <x:c r="D1133" t="str">
        <x:v>Permanent</x:v>
      </x:c>
      <x:c r="E1133" t="str">
        <x:v>Thurrock</x:v>
      </x:c>
      <x:c r="F1133" t="str">
        <x:v>Operative Porter</x:v>
      </x:c>
      <x:c r="G1133" t="str">
        <x:v>402876</x:v>
      </x:c>
      <x:c r="H1133" t="str">
        <x:v>Bishops</x:v>
      </x:c>
      <x:c r="I1133" s="22" t="n">
        <x:v>7.5</x:v>
      </x:c>
      <x:c r="J1133" t="str">
        <x:v>Worked</x:v>
      </x:c>
      <x:c r="K1133" t="str">
        <x:v>Employee 103124; home branch Thurrock; assigned role Operative Porter | Deployment branch: Thurrock | Actual role: Operative Porter | Jobs: 402876 | Customers: Bishops | Actual hours: 7.5; source records: 1</x:v>
      </x:c>
      <x:c r="L1133" t="str">
        <x:v>Include</x:v>
      </x:c>
      <x:c r="M1133"/>
      <x:c r="N1133"/>
    </x:row>
    <x:row r="1134">
      <x:c r="A1134" t="str">
        <x:v>S Bello|2026-07-10</x:v>
      </x:c>
      <x:c r="B1134" s="888" t="n">
        <x:v>46213</x:v>
      </x:c>
      <x:c r="C1134" t="str">
        <x:v>S Bello</x:v>
      </x:c>
      <x:c r="D1134" t="str">
        <x:v>Permanent</x:v>
      </x:c>
      <x:c r="E1134" t="str">
        <x:v>Thurrock</x:v>
      </x:c>
      <x:c r="F1134" t="str">
        <x:v>Operative Porter</x:v>
      </x:c>
      <x:c r="G1134" t="str">
        <x:v>403315, 402575</x:v>
      </x:c>
      <x:c r="H1134" t="str">
        <x:v>Bank of America Merrill Lynch; Latham &amp; Watkins</x:v>
      </x:c>
      <x:c r="I1134" s="22" t="n">
        <x:v>15</x:v>
      </x:c>
      <x:c r="J1134" t="str">
        <x:v>Worked — 2 records</x:v>
      </x:c>
      <x:c r="K1134" t="str">
        <x:v>Employee 103124; home branch Thurrock; assigned role Operative Porter | Deployment branch: Thurrock | Actual role: Operative Porter | Jobs: 403315, 402575 | Customers: Bank of America Merrill Lynch; Latham &amp; Watkins | Actual hours: 15.0; source records: 2</x:v>
      </x:c>
      <x:c r="L1134" t="str">
        <x:v>Include</x:v>
      </x:c>
      <x:c r="M1134"/>
      <x:c r="N1134"/>
    </x:row>
    <x:row r="1135">
      <x:c r="A1135" t="str">
        <x:v>S Bello|2026-07-11</x:v>
      </x:c>
      <x:c r="B1135" s="888" t="n">
        <x:v>46214</x:v>
      </x:c>
      <x:c r="C1135" t="str">
        <x:v>S Bello</x:v>
      </x:c>
      <x:c r="D1135" t="str">
        <x:v>Permanent</x:v>
      </x:c>
      <x:c r="E1135" t="str">
        <x:v>Thurrock</x:v>
      </x:c>
      <x:c r="F1135" t="str">
        <x:v>Operative Porter</x:v>
      </x:c>
      <x:c r="G1135" t="str">
        <x:v>403315</x:v>
      </x:c>
      <x:c r="H1135" t="str">
        <x:v>Bank of America Merrill Lynch</x:v>
      </x:c>
      <x:c r="I1135" s="22" t="n">
        <x:v>8.5</x:v>
      </x:c>
      <x:c r="J1135" t="str">
        <x:v>Worked</x:v>
      </x:c>
      <x:c r="K1135" t="str">
        <x:v>Employee 103124; home branch Thurrock; assigned role Operative Porter | Deployment branch: Thurrock | Actual role: Operative Skilled | Jobs: 403315 | Customers: Bank of America Merrill Lynch | Actual hours: 8.5; source records: 1</x:v>
      </x:c>
      <x:c r="L1135" t="str">
        <x:v>Include</x:v>
      </x:c>
      <x:c r="M1135"/>
      <x:c r="N1135"/>
    </x:row>
    <x:row r="1136">
      <x:c r="A1136" t="str">
        <x:v>S Bello|2026-07-13</x:v>
      </x:c>
      <x:c r="B1136" s="888" t="n">
        <x:v>46216</x:v>
      </x:c>
      <x:c r="C1136" t="str">
        <x:v>S Bello</x:v>
      </x:c>
      <x:c r="D1136" t="str">
        <x:v>Permanent</x:v>
      </x:c>
      <x:c r="E1136" t="str">
        <x:v>Thurrock</x:v>
      </x:c>
      <x:c r="F1136" t="str">
        <x:v>Operative Porter</x:v>
      </x:c>
      <x:c r="G1136" t="str">
        <x:v>403315</x:v>
      </x:c>
      <x:c r="H1136" t="str">
        <x:v>Bank of America Merrill Lynch</x:v>
      </x:c>
      <x:c r="I1136" s="22" t="n">
        <x:v>8.5</x:v>
      </x:c>
      <x:c r="J1136" t="str">
        <x:v>Worked</x:v>
      </x:c>
      <x:c r="K1136" t="str">
        <x:v>Employee 103124; home branch Thurrock; assigned role Operative Porter | Deployment branch: Thurrock | Actual role: Operative Porter | Jobs: 403315 | Customers: Bank of America Merrill Lynch | Actual hours: 8.5; source records: 1</x:v>
      </x:c>
      <x:c r="L1136" t="str">
        <x:v>Include</x:v>
      </x:c>
      <x:c r="M1136"/>
      <x:c r="N1136"/>
    </x:row>
    <x:row r="1137">
      <x:c r="A1137" t="str">
        <x:v>S Bello|2026-07-14</x:v>
      </x:c>
      <x:c r="B1137" s="888" t="n">
        <x:v>46217</x:v>
      </x:c>
      <x:c r="C1137" t="str">
        <x:v>S Bello</x:v>
      </x:c>
      <x:c r="D1137" t="str">
        <x:v>Permanent</x:v>
      </x:c>
      <x:c r="E1137" t="str">
        <x:v>Thurrock</x:v>
      </x:c>
      <x:c r="F1137" t="str">
        <x:v>Operative Porter</x:v>
      </x:c>
      <x:c r="G1137" t="str">
        <x:v>398446</x:v>
      </x:c>
      <x:c r="H1137" t="str">
        <x:v>Royal Entomological society</x:v>
      </x:c>
      <x:c r="I1137" s="22" t="n">
        <x:v>11</x:v>
      </x:c>
      <x:c r="J1137" t="str">
        <x:v>Worked</x:v>
      </x:c>
      <x:c r="K1137" t="str">
        <x:v>Employee 103124; home branch Thurrock; assigned role Operative Porter | Deployment branch: Thurrock | Actual role: Operative Porter | Jobs: 398446 | Customers: Royal Entomological society | Actual hours: 11.0; source records: 1</x:v>
      </x:c>
      <x:c r="L1137" t="str">
        <x:v>Include</x:v>
      </x:c>
      <x:c r="M1137"/>
      <x:c r="N1137"/>
    </x:row>
    <x:row r="1138">
      <x:c r="A1138" t="str">
        <x:v>S Bello|2026-07-15</x:v>
      </x:c>
      <x:c r="B1138" s="888" t="n">
        <x:v>46218</x:v>
      </x:c>
      <x:c r="C1138" t="str">
        <x:v>S Bello</x:v>
      </x:c>
      <x:c r="D1138" t="str">
        <x:v>Permanent</x:v>
      </x:c>
      <x:c r="E1138" t="str">
        <x:v>Thurrock</x:v>
      </x:c>
      <x:c r="F1138" t="str">
        <x:v>Operative Porter</x:v>
      </x:c>
      <x:c r="G1138" t="str">
        <x:v>402575</x:v>
      </x:c>
      <x:c r="H1138" t="str">
        <x:v>Latham &amp; Watkins</x:v>
      </x:c>
      <x:c r="I1138" s="22" t="n">
        <x:v>8.5</x:v>
      </x:c>
      <x:c r="J1138" t="str">
        <x:v>Worked</x:v>
      </x:c>
      <x:c r="K1138" t="str">
        <x:v>Employee 103124; home branch Thurrock; assigned role Operative Porter | Deployment branch: Thurrock | Actual role: Operative Porter | Jobs: 402575 | Customers: Latham &amp; Watkins | Actual hours: 8.5; source records: 1</x:v>
      </x:c>
      <x:c r="L1138" t="str">
        <x:v>Include</x:v>
      </x:c>
      <x:c r="M1138"/>
      <x:c r="N1138"/>
    </x:row>
    <x:row r="1139">
      <x:c r="A1139" t="str">
        <x:v>S Bello|2026-07-16</x:v>
      </x:c>
      <x:c r="B1139" s="888" t="n">
        <x:v>46219</x:v>
      </x:c>
      <x:c r="C1139" t="str">
        <x:v>S Bello</x:v>
      </x:c>
      <x:c r="D1139" t="str">
        <x:v>Permanent</x:v>
      </x:c>
      <x:c r="E1139" t="str">
        <x:v>Thurrock</x:v>
      </x:c>
      <x:c r="F1139" t="str">
        <x:v>Operative Porter</x:v>
      </x:c>
      <x:c r="G1139" t="str">
        <x:v>398446</x:v>
      </x:c>
      <x:c r="H1139" t="str">
        <x:v>Royal Entomological society</x:v>
      </x:c>
      <x:c r="I1139" s="22" t="n">
        <x:v>9</x:v>
      </x:c>
      <x:c r="J1139" t="str">
        <x:v>Worked</x:v>
      </x:c>
      <x:c r="K1139" t="str">
        <x:v>Employee 103124; home branch Thurrock; assigned role Operative Porter | Deployment branch: Thurrock | Actual role: Operative Porter | Jobs: 398446 | Customers: Royal Entomological society | Actual hours: 9.0; source records: 1</x:v>
      </x:c>
      <x:c r="L1139" t="str">
        <x:v>Include</x:v>
      </x:c>
      <x:c r="M1139"/>
      <x:c r="N1139"/>
    </x:row>
    <x:row r="1140">
      <x:c r="A1140" t="str">
        <x:v>S Danciu (CE)|2026-07-01</x:v>
      </x:c>
      <x:c r="B1140" s="888" t="n">
        <x:v>46204</x:v>
      </x:c>
      <x:c r="C1140" t="str">
        <x:v>S Danciu (CE)</x:v>
      </x:c>
      <x:c r="D1140" t="str">
        <x:v>Permanent</x:v>
      </x:c>
      <x:c r="E1140" t="str">
        <x:v>Thurrock</x:v>
      </x:c>
      <x:c r="F1140" t="str">
        <x:v>Operative Driver</x:v>
      </x:c>
      <x:c r="G1140" t="str">
        <x:v>403129, 403128</x:v>
      </x:c>
      <x:c r="H1140" t="str">
        <x:v>HM Revenue &amp; Customs; T Rowe Price International</x:v>
      </x:c>
      <x:c r="I1140" s="22" t="n">
        <x:v>8</x:v>
      </x:c>
      <x:c r="J1140" t="str">
        <x:v>Worked — 2 records</x:v>
      </x:c>
      <x:c r="K1140" t="str">
        <x:v>Employee 1181; home branch Thurrock; assigned role Operative Driver | Deployment branch: Thurrock | Actual role: Operative Driver | Jobs: 403129, 403128 | Customers: HM Revenue &amp; Customs; T Rowe Price International | Actual hours: 8.0; source records: 2</x:v>
      </x:c>
      <x:c r="L1140" t="str">
        <x:v>Include</x:v>
      </x:c>
      <x:c r="M1140"/>
      <x:c r="N1140"/>
    </x:row>
    <x:row r="1141">
      <x:c r="A1141" t="str">
        <x:v>S Danciu (CE)|2026-07-02</x:v>
      </x:c>
      <x:c r="B1141" s="888" t="n">
        <x:v>46205</x:v>
      </x:c>
      <x:c r="C1141" t="str">
        <x:v>S Danciu (CE)</x:v>
      </x:c>
      <x:c r="D1141" t="str">
        <x:v>Permanent</x:v>
      </x:c>
      <x:c r="E1141" t="str">
        <x:v>Thurrock</x:v>
      </x:c>
      <x:c r="F1141" t="str">
        <x:v>Operative Driver</x:v>
      </x:c>
      <x:c r="G1141" t="str">
        <x:v>403096</x:v>
      </x:c>
      <x:c r="H1141" t="str">
        <x:v>London Borough of Lambeth</x:v>
      </x:c>
      <x:c r="I1141" s="22" t="n">
        <x:v>6</x:v>
      </x:c>
      <x:c r="J1141" t="str">
        <x:v>Worked</x:v>
      </x:c>
      <x:c r="K1141" t="str">
        <x:v>Employee 1181; home branch Thurrock; assigned role Operative Driver | Deployment branch: Thurrock | Actual role: Operative Driver | Jobs: 403096 | Customers: London Borough of Lambeth | Actual hours: 6.0; source records: 1</x:v>
      </x:c>
      <x:c r="L1141" t="str">
        <x:v>Include</x:v>
      </x:c>
      <x:c r="M1141"/>
      <x:c r="N1141"/>
    </x:row>
    <x:row r="1142">
      <x:c r="A1142" t="str">
        <x:v>S Danciu (CE)|2026-07-03</x:v>
      </x:c>
      <x:c r="B1142" s="888" t="n">
        <x:v>46206</x:v>
      </x:c>
      <x:c r="C1142" t="str">
        <x:v>S Danciu (CE)</x:v>
      </x:c>
      <x:c r="D1142" t="str">
        <x:v>Permanent</x:v>
      </x:c>
      <x:c r="E1142" t="str">
        <x:v>Thurrock</x:v>
      </x:c>
      <x:c r="F1142" t="str">
        <x:v>Operative Driver</x:v>
      </x:c>
      <x:c r="G1142" t="str">
        <x:v>403067</x:v>
      </x:c>
      <x:c r="H1142" t="str">
        <x:v>Umoh/Ms Naomi</x:v>
      </x:c>
      <x:c r="I1142" s="22" t="n">
        <x:v>7.5</x:v>
      </x:c>
      <x:c r="J1142" t="str">
        <x:v>Worked</x:v>
      </x:c>
      <x:c r="K1142" t="str">
        <x:v>Employee 1181; home branch Thurrock; assigned role Operative Driver | Deployment branch: Thurrock | Actual role: Operative Driver | Jobs: 403067 | Customers: Umoh/Ms Naomi | Actual hours: 7.5; source records: 1</x:v>
      </x:c>
      <x:c r="L1142" t="str">
        <x:v>Include</x:v>
      </x:c>
      <x:c r="M1142"/>
      <x:c r="N1142"/>
    </x:row>
    <x:row r="1143">
      <x:c r="A1143" t="str">
        <x:v>S Danciu (CE)|2026-07-04</x:v>
      </x:c>
      <x:c r="B1143" s="888" t="n">
        <x:v>46207</x:v>
      </x:c>
      <x:c r="C1143" t="str">
        <x:v>S Danciu (CE)</x:v>
      </x:c>
      <x:c r="D1143" t="str">
        <x:v>Permanent</x:v>
      </x:c>
      <x:c r="E1143" t="str">
        <x:v>Thurrock</x:v>
      </x:c>
      <x:c r="F1143" t="str">
        <x:v>Operative Driver</x:v>
      </x:c>
      <x:c r="G1143" t="str">
        <x:v>402483</x:v>
      </x:c>
      <x:c r="H1143" t="str">
        <x:v>Accenture UK Ltd</x:v>
      </x:c>
      <x:c r="I1143" s="22" t="n">
        <x:v>5.5</x:v>
      </x:c>
      <x:c r="J1143" t="str">
        <x:v>Worked</x:v>
      </x:c>
      <x:c r="K1143" t="str">
        <x:v>Employee 1181; home branch Thurrock; assigned role Operative Driver | Deployment branch: Thurrock | Actual role: Operative Driver | Jobs: 402483 | Customers: Accenture UK Ltd | Actual hours: 5.5; source records: 1</x:v>
      </x:c>
      <x:c r="L1143" t="str">
        <x:v>Include</x:v>
      </x:c>
      <x:c r="M1143"/>
      <x:c r="N1143"/>
    </x:row>
    <x:row r="1144">
      <x:c r="A1144" t="str">
        <x:v>S Danciu (CE)|2026-07-06</x:v>
      </x:c>
      <x:c r="B1144" s="888" t="n">
        <x:v>46209</x:v>
      </x:c>
      <x:c r="C1144" t="str">
        <x:v>S Danciu (CE)</x:v>
      </x:c>
      <x:c r="D1144" t="str">
        <x:v>Permanent</x:v>
      </x:c>
      <x:c r="E1144" t="str">
        <x:v>Thurrock</x:v>
      </x:c>
      <x:c r="F1144" t="str">
        <x:v>Operative Driver</x:v>
      </x:c>
      <x:c r="G1144" t="str">
        <x:v>401175</x:v>
      </x:c>
      <x:c r="H1144" t="str">
        <x:v>Hogan Lovells LLP</x:v>
      </x:c>
      <x:c r="I1144" s="22" t="n">
        <x:v>11.5</x:v>
      </x:c>
      <x:c r="J1144" t="str">
        <x:v>Worked</x:v>
      </x:c>
      <x:c r="K1144" t="str">
        <x:v>Employee 1181; home branch Thurrock; assigned role Operative Driver | Deployment branch: Thurrock | Actual role: Operative Driver | Jobs: 401175 | Customers: Hogan Lovells LLP | Actual hours: 11.5; source records: 1</x:v>
      </x:c>
      <x:c r="L1144" t="str">
        <x:v>Include</x:v>
      </x:c>
      <x:c r="M1144"/>
      <x:c r="N1144"/>
    </x:row>
    <x:row r="1145">
      <x:c r="A1145" t="str">
        <x:v>S Danciu (CE)|2026-07-07</x:v>
      </x:c>
      <x:c r="B1145" s="888" t="n">
        <x:v>46210</x:v>
      </x:c>
      <x:c r="C1145" t="str">
        <x:v>S Danciu (CE)</x:v>
      </x:c>
      <x:c r="D1145" t="str">
        <x:v>Permanent</x:v>
      </x:c>
      <x:c r="E1145" t="str">
        <x:v>Thurrock</x:v>
      </x:c>
      <x:c r="F1145" t="str">
        <x:v>Operative Driver</x:v>
      </x:c>
      <x:c r="G1145" t="str">
        <x:v>402971</x:v>
      </x:c>
      <x:c r="H1145" t="str">
        <x:v>Rometelli/Mr Bruno</x:v>
      </x:c>
      <x:c r="I1145" s="22" t="n">
        <x:v>8.5</x:v>
      </x:c>
      <x:c r="J1145" t="str">
        <x:v>Worked</x:v>
      </x:c>
      <x:c r="K1145" t="str">
        <x:v>Employee 1181; home branch Thurrock; assigned role Operative Driver | Deployment branch: Thurrock | Actual role: Operative Driver | Jobs: 402971 | Customers: Rometelli/Mr Bruno | Actual hours: 8.5; source records: 1</x:v>
      </x:c>
      <x:c r="L1145" t="str">
        <x:v>Include</x:v>
      </x:c>
      <x:c r="M1145"/>
      <x:c r="N1145"/>
    </x:row>
    <x:row r="1146">
      <x:c r="A1146" t="str">
        <x:v>S Danciu (CE)|2026-07-08</x:v>
      </x:c>
      <x:c r="B1146" s="888" t="n">
        <x:v>46211</x:v>
      </x:c>
      <x:c r="C1146" t="str">
        <x:v>S Danciu (CE)</x:v>
      </x:c>
      <x:c r="D1146" t="str">
        <x:v>Permanent</x:v>
      </x:c>
      <x:c r="E1146" t="str">
        <x:v>Thurrock</x:v>
      </x:c>
      <x:c r="F1146" t="str">
        <x:v>Operative Driver</x:v>
      </x:c>
      <x:c r="G1146" t="str">
        <x:v>398126</x:v>
      </x:c>
      <x:c r="H1146" t="str">
        <x:v>Saunders/Tracey</x:v>
      </x:c>
      <x:c r="I1146" s="22" t="n">
        <x:v>9.5</x:v>
      </x:c>
      <x:c r="J1146" t="str">
        <x:v>Worked</x:v>
      </x:c>
      <x:c r="K1146" t="str">
        <x:v>Employee 1181; home branch Thurrock; assigned role Operative Driver | Deployment branch: Thurrock | Actual role: Operative Driver | Jobs: 398126 | Customers: Saunders/Tracey | Actual hours: 9.5; source records: 1</x:v>
      </x:c>
      <x:c r="L1146" t="str">
        <x:v>Include</x:v>
      </x:c>
      <x:c r="M1146"/>
      <x:c r="N1146"/>
    </x:row>
    <x:row r="1147">
      <x:c r="A1147" t="str">
        <x:v>S Danciu (CE)|2026-07-09</x:v>
      </x:c>
      <x:c r="B1147" s="888" t="n">
        <x:v>46212</x:v>
      </x:c>
      <x:c r="C1147" t="str">
        <x:v>S Danciu (CE)</x:v>
      </x:c>
      <x:c r="D1147" t="str">
        <x:v>Permanent</x:v>
      </x:c>
      <x:c r="E1147" t="str">
        <x:v>Thurrock</x:v>
      </x:c>
      <x:c r="F1147" t="str">
        <x:v>Operative Driver</x:v>
      </x:c>
      <x:c r="G1147" t="str">
        <x:v>403255</x:v>
      </x:c>
      <x:c r="H1147" t="str">
        <x:v>Kings College London</x:v>
      </x:c>
      <x:c r="I1147" s="22" t="n">
        <x:v>6.5</x:v>
      </x:c>
      <x:c r="J1147" t="str">
        <x:v>Worked</x:v>
      </x:c>
      <x:c r="K1147" t="str">
        <x:v>Employee 1181; home branch Thurrock; assigned role Operative Driver | Deployment branch: Thurrock | Actual role: Operative Driver | Jobs: 403255 | Customers: Kings College London | Actual hours: 6.5; source records: 1</x:v>
      </x:c>
      <x:c r="L1147" t="str">
        <x:v>Include</x:v>
      </x:c>
      <x:c r="M1147"/>
      <x:c r="N1147"/>
    </x:row>
    <x:row r="1148">
      <x:c r="A1148" t="str">
        <x:v>S Danciu (CE)|2026-07-10</x:v>
      </x:c>
      <x:c r="B1148" s="888" t="n">
        <x:v>46213</x:v>
      </x:c>
      <x:c r="C1148" t="str">
        <x:v>S Danciu (CE)</x:v>
      </x:c>
      <x:c r="D1148" t="str">
        <x:v>Permanent</x:v>
      </x:c>
      <x:c r="E1148" t="str">
        <x:v>Thurrock</x:v>
      </x:c>
      <x:c r="F1148" t="str">
        <x:v>Operative Driver</x:v>
      </x:c>
      <x:c r="G1148" t="str">
        <x:v>402990</x:v>
      </x:c>
      <x:c r="H1148" t="str">
        <x:v>Adecco Group</x:v>
      </x:c>
      <x:c r="I1148" s="22" t="n">
        <x:v>7</x:v>
      </x:c>
      <x:c r="J1148" t="str">
        <x:v>Worked</x:v>
      </x:c>
      <x:c r="K1148" t="str">
        <x:v>Employee 1181; home branch Thurrock; assigned role Operative Driver | Deployment branch: Thurrock | Actual role: Operative Driver | Jobs: 402990 | Customers: Adecco Group | Actual hours: 7.0; source records: 1</x:v>
      </x:c>
      <x:c r="L1148" t="str">
        <x:v>Include</x:v>
      </x:c>
      <x:c r="M1148"/>
      <x:c r="N1148"/>
    </x:row>
    <x:row r="1149">
      <x:c r="A1149" t="str">
        <x:v>S Danciu (CE)|2026-07-13</x:v>
      </x:c>
      <x:c r="B1149" s="888" t="n">
        <x:v>46216</x:v>
      </x:c>
      <x:c r="C1149" t="str">
        <x:v>S Danciu (CE)</x:v>
      </x:c>
      <x:c r="D1149" t="str">
        <x:v>Permanent</x:v>
      </x:c>
      <x:c r="E1149" t="str">
        <x:v>Thurrock</x:v>
      </x:c>
      <x:c r="F1149" t="str">
        <x:v>Operative Driver</x:v>
      </x:c>
      <x:c r="G1149" t="str">
        <x:v>402990, 403435, 403377</x:v>
      </x:c>
      <x:c r="H1149" t="str">
        <x:v>Adecco Group; Andrews Sykes Hire Limited; BNP Paribas Limited</x:v>
      </x:c>
      <x:c r="I1149" s="22" t="n">
        <x:v>10.5</x:v>
      </x:c>
      <x:c r="J1149" t="str">
        <x:v>Worked — 3 records</x:v>
      </x:c>
      <x:c r="K1149" t="str">
        <x:v>Employee 1181; home branch Thurrock; assigned role Operative Driver | Deployment branch: Thurrock | Actual role: Operative Driver | Jobs: 402990, 403435, 403377 | Customers: Adecco Group; Andrews Sykes Hire Limited; BNP Paribas Limited | Actual hours: 10.5; source records: 3</x:v>
      </x:c>
      <x:c r="L1149" t="str">
        <x:v>Include</x:v>
      </x:c>
      <x:c r="M1149"/>
      <x:c r="N1149"/>
    </x:row>
    <x:row r="1150">
      <x:c r="A1150" t="str">
        <x:v>S Danciu (CE)|2026-07-14</x:v>
      </x:c>
      <x:c r="B1150" s="888" t="n">
        <x:v>46217</x:v>
      </x:c>
      <x:c r="C1150" t="str">
        <x:v>S Danciu (CE)</x:v>
      </x:c>
      <x:c r="D1150" t="str">
        <x:v>Permanent</x:v>
      </x:c>
      <x:c r="E1150" t="str">
        <x:v>Thurrock</x:v>
      </x:c>
      <x:c r="F1150" t="str">
        <x:v>Operative Driver</x:v>
      </x:c>
      <x:c r="G1150" t="str">
        <x:v>398446</x:v>
      </x:c>
      <x:c r="H1150" t="str">
        <x:v>Royal Entomological society</x:v>
      </x:c>
      <x:c r="I1150" s="22" t="n">
        <x:v>11</x:v>
      </x:c>
      <x:c r="J1150" t="str">
        <x:v>Worked</x:v>
      </x:c>
      <x:c r="K1150" t="str">
        <x:v>Employee 1181; home branch Thurrock; assigned role Operative Driver | Deployment branch: Thurrock | Actual role: Operative Driver | Jobs: 398446 | Customers: Royal Entomological society | Actual hours: 11.0; source records: 1</x:v>
      </x:c>
      <x:c r="L1150" t="str">
        <x:v>Include</x:v>
      </x:c>
      <x:c r="M1150"/>
      <x:c r="N1150"/>
    </x:row>
    <x:row r="1151">
      <x:c r="A1151" t="str">
        <x:v>S Danciu (CE)|2026-07-15</x:v>
      </x:c>
      <x:c r="B1151" s="888" t="n">
        <x:v>46218</x:v>
      </x:c>
      <x:c r="C1151" t="str">
        <x:v>S Danciu (CE)</x:v>
      </x:c>
      <x:c r="D1151" t="str">
        <x:v>Permanent</x:v>
      </x:c>
      <x:c r="E1151" t="str">
        <x:v>Thurrock</x:v>
      </x:c>
      <x:c r="F1151" t="str">
        <x:v>Operative Driver</x:v>
      </x:c>
      <x:c r="G1151" t="str">
        <x:v>398446</x:v>
      </x:c>
      <x:c r="H1151" t="str">
        <x:v>Royal Entomological society</x:v>
      </x:c>
      <x:c r="I1151" s="22" t="n">
        <x:v>10</x:v>
      </x:c>
      <x:c r="J1151" t="str">
        <x:v>Worked</x:v>
      </x:c>
      <x:c r="K1151" t="str">
        <x:v>Employee 1181; home branch Thurrock; assigned role Operative Driver | Deployment branch: Thurrock | Actual role: Operative Driver | Jobs: 398446 | Customers: Royal Entomological society | Actual hours: 10.0; source records: 1</x:v>
      </x:c>
      <x:c r="L1151" t="str">
        <x:v>Include</x:v>
      </x:c>
      <x:c r="M1151"/>
      <x:c r="N1151"/>
    </x:row>
    <x:row r="1152">
      <x:c r="A1152" t="str">
        <x:v>S Danciu (CE)|2026-07-16</x:v>
      </x:c>
      <x:c r="B1152" s="888" t="n">
        <x:v>46219</x:v>
      </x:c>
      <x:c r="C1152" t="str">
        <x:v>S Danciu (CE)</x:v>
      </x:c>
      <x:c r="D1152" t="str">
        <x:v>Permanent</x:v>
      </x:c>
      <x:c r="E1152" t="str">
        <x:v>Thurrock</x:v>
      </x:c>
      <x:c r="F1152" t="str">
        <x:v>Operative Driver</x:v>
      </x:c>
      <x:c r="G1152" t="str">
        <x:v>398446</x:v>
      </x:c>
      <x:c r="H1152" t="str">
        <x:v>Royal Entomological society</x:v>
      </x:c>
      <x:c r="I1152" s="22" t="n">
        <x:v>14.25</x:v>
      </x:c>
      <x:c r="J1152" t="str">
        <x:v>Worked</x:v>
      </x:c>
      <x:c r="K1152" t="str">
        <x:v>Employee 1181; home branch Thurrock; assigned role Operative Driver | Deployment branch: Thurrock | Actual role: Operative Driver | Jobs: 398446 | Customers: Royal Entomological society | Actual hours: 14.2; source records: 1</x:v>
      </x:c>
      <x:c r="L1152" t="str">
        <x:v>Include</x:v>
      </x:c>
      <x:c r="M1152"/>
      <x:c r="N1152"/>
    </x:row>
    <x:row r="1153">
      <x:c r="A1153" t="str">
        <x:v>S Goodridge|2026-07-01</x:v>
      </x:c>
      <x:c r="B1153" s="888" t="n">
        <x:v>46204</x:v>
      </x:c>
      <x:c r="C1153" t="str">
        <x:v>S Goodridge</x:v>
      </x:c>
      <x:c r="D1153" t="str">
        <x:v>Permanent</x:v>
      </x:c>
      <x:c r="E1153" t="str">
        <x:v>Thurrock</x:v>
      </x:c>
      <x:c r="F1153" t="str">
        <x:v>Operative Porter</x:v>
      </x:c>
      <x:c r="G1153" t="str">
        <x:v>399535B</x:v>
      </x:c>
      <x:c r="H1153" t="str">
        <x:v>Foreign Commonwealth Office</x:v>
      </x:c>
      <x:c r="I1153" s="22" t="n">
        <x:v>10.5</x:v>
      </x:c>
      <x:c r="J1153" t="str">
        <x:v>Worked</x:v>
      </x:c>
      <x:c r="K1153" t="str">
        <x:v>Employee 1051; home branch Thurrock; assigned role Operative Porter | Deployment branch: Thurrock | Actual role: Operative Porter | Jobs: 399535B | Customers: Foreign Commonwealth Office | Actual hours: 10.5; source records: 1</x:v>
      </x:c>
      <x:c r="L1153" t="str">
        <x:v>Include</x:v>
      </x:c>
      <x:c r="M1153"/>
      <x:c r="N1153"/>
    </x:row>
    <x:row r="1154">
      <x:c r="A1154" t="str">
        <x:v>S Goodridge|2026-07-02</x:v>
      </x:c>
      <x:c r="B1154" s="888" t="n">
        <x:v>46205</x:v>
      </x:c>
      <x:c r="C1154" t="str">
        <x:v>S Goodridge</x:v>
      </x:c>
      <x:c r="D1154" t="str">
        <x:v>Permanent</x:v>
      </x:c>
      <x:c r="E1154" t="str">
        <x:v>Thurrock</x:v>
      </x:c>
      <x:c r="F1154" t="str">
        <x:v>Operative Porter</x:v>
      </x:c>
      <x:c r="G1154" t="str">
        <x:v>399535B</x:v>
      </x:c>
      <x:c r="H1154" t="str">
        <x:v>Foreign Commonwealth Office</x:v>
      </x:c>
      <x:c r="I1154" s="22" t="n">
        <x:v>10.5</x:v>
      </x:c>
      <x:c r="J1154" t="str">
        <x:v>Worked</x:v>
      </x:c>
      <x:c r="K1154" t="str">
        <x:v>Employee 1051; home branch Thurrock; assigned role Operative Porter | Deployment branch: Thurrock | Actual role: Operative Porter | Jobs: 399535B | Customers: Foreign Commonwealth Office | Actual hours: 10.5; source records: 1</x:v>
      </x:c>
      <x:c r="L1154" t="str">
        <x:v>Include</x:v>
      </x:c>
      <x:c r="M1154"/>
      <x:c r="N1154"/>
    </x:row>
    <x:row r="1155">
      <x:c r="A1155" t="str">
        <x:v>S Goodridge|2026-07-04</x:v>
      </x:c>
      <x:c r="B1155" s="888" t="n">
        <x:v>46207</x:v>
      </x:c>
      <x:c r="C1155" t="str">
        <x:v>S Goodridge</x:v>
      </x:c>
      <x:c r="D1155" t="str">
        <x:v>Permanent</x:v>
      </x:c>
      <x:c r="E1155" t="str">
        <x:v>Thurrock</x:v>
      </x:c>
      <x:c r="F1155" t="str">
        <x:v>Operative Porter</x:v>
      </x:c>
      <x:c r="G1155" t="str">
        <x:v>401175</x:v>
      </x:c>
      <x:c r="H1155" t="str">
        <x:v>Hogan Lovells LLP</x:v>
      </x:c>
      <x:c r="I1155" s="22" t="n">
        <x:v>9</x:v>
      </x:c>
      <x:c r="J1155" t="str">
        <x:v>Worked</x:v>
      </x:c>
      <x:c r="K1155" t="str">
        <x:v>Employee 1051; home branch Thurrock; assigned role Operative Porter | Deployment branch: Thurrock | Actual role: Operative Porter | Jobs: 401175 | Customers: Hogan Lovells LLP | Actual hours: 9.0; source records: 1</x:v>
      </x:c>
      <x:c r="L1155" t="str">
        <x:v>Include</x:v>
      </x:c>
      <x:c r="M1155"/>
      <x:c r="N1155"/>
    </x:row>
    <x:row r="1156">
      <x:c r="A1156" t="str">
        <x:v>S Goodridge|2026-07-06</x:v>
      </x:c>
      <x:c r="B1156" s="888" t="n">
        <x:v>46209</x:v>
      </x:c>
      <x:c r="C1156" t="str">
        <x:v>S Goodridge</x:v>
      </x:c>
      <x:c r="D1156" t="str">
        <x:v>Permanent</x:v>
      </x:c>
      <x:c r="E1156" t="str">
        <x:v>Thurrock</x:v>
      </x:c>
      <x:c r="F1156" t="str">
        <x:v>Operative Porter</x:v>
      </x:c>
      <x:c r="G1156" t="str">
        <x:v>399535B</x:v>
      </x:c>
      <x:c r="H1156" t="str">
        <x:v>Foreign Commonwealth Office</x:v>
      </x:c>
      <x:c r="I1156" s="22" t="n">
        <x:v>10.5</x:v>
      </x:c>
      <x:c r="J1156" t="str">
        <x:v>Worked</x:v>
      </x:c>
      <x:c r="K1156" t="str">
        <x:v>Employee 1051; home branch Thurrock; assigned role Operative Porter | Deployment branch: Thurrock | Actual role: Operative Porter | Jobs: 399535B | Customers: Foreign Commonwealth Office | Actual hours: 10.5; source records: 1</x:v>
      </x:c>
      <x:c r="L1156" t="str">
        <x:v>Include</x:v>
      </x:c>
      <x:c r="M1156"/>
      <x:c r="N1156"/>
    </x:row>
    <x:row r="1157">
      <x:c r="A1157" t="str">
        <x:v>S Goodridge|2026-07-07</x:v>
      </x:c>
      <x:c r="B1157" s="888" t="n">
        <x:v>46210</x:v>
      </x:c>
      <x:c r="C1157" t="str">
        <x:v>S Goodridge</x:v>
      </x:c>
      <x:c r="D1157" t="str">
        <x:v>Permanent</x:v>
      </x:c>
      <x:c r="E1157" t="str">
        <x:v>Thurrock</x:v>
      </x:c>
      <x:c r="F1157" t="str">
        <x:v>Operative Porter</x:v>
      </x:c>
      <x:c r="G1157" t="str">
        <x:v>399535B</x:v>
      </x:c>
      <x:c r="H1157" t="str">
        <x:v>Foreign Commonwealth Office</x:v>
      </x:c>
      <x:c r="I1157" s="22" t="n">
        <x:v>10.5</x:v>
      </x:c>
      <x:c r="J1157" t="str">
        <x:v>Worked</x:v>
      </x:c>
      <x:c r="K1157" t="str">
        <x:v>Employee 1051; home branch Thurrock; assigned role Operative Porter | Deployment branch: Thurrock | Actual role: Operative Porter | Jobs: 399535B | Customers: Foreign Commonwealth Office | Actual hours: 10.5; source records: 1</x:v>
      </x:c>
      <x:c r="L1157" t="str">
        <x:v>Include</x:v>
      </x:c>
      <x:c r="M1157"/>
      <x:c r="N1157"/>
    </x:row>
    <x:row r="1158">
      <x:c r="A1158" t="str">
        <x:v>S Goodridge|2026-07-08</x:v>
      </x:c>
      <x:c r="B1158" s="888" t="n">
        <x:v>46211</x:v>
      </x:c>
      <x:c r="C1158" t="str">
        <x:v>S Goodridge</x:v>
      </x:c>
      <x:c r="D1158" t="str">
        <x:v>Permanent</x:v>
      </x:c>
      <x:c r="E1158" t="str">
        <x:v>Thurrock</x:v>
      </x:c>
      <x:c r="F1158" t="str">
        <x:v>Operative Porter</x:v>
      </x:c>
      <x:c r="G1158" t="str">
        <x:v>399535B</x:v>
      </x:c>
      <x:c r="H1158" t="str">
        <x:v>Foreign Commonwealth Office</x:v>
      </x:c>
      <x:c r="I1158" s="22" t="n">
        <x:v>10.5</x:v>
      </x:c>
      <x:c r="J1158" t="str">
        <x:v>Worked</x:v>
      </x:c>
      <x:c r="K1158" t="str">
        <x:v>Employee 1051; home branch Thurrock; assigned role Operative Porter | Deployment branch: Thurrock | Actual role: Operative Porter | Jobs: 399535B | Customers: Foreign Commonwealth Office | Actual hours: 10.5; source records: 1</x:v>
      </x:c>
      <x:c r="L1158" t="str">
        <x:v>Include</x:v>
      </x:c>
      <x:c r="M1158"/>
      <x:c r="N1158"/>
    </x:row>
    <x:row r="1159">
      <x:c r="A1159" t="str">
        <x:v>S Goodridge|2026-07-09</x:v>
      </x:c>
      <x:c r="B1159" s="888" t="n">
        <x:v>46212</x:v>
      </x:c>
      <x:c r="C1159" t="str">
        <x:v>S Goodridge</x:v>
      </x:c>
      <x:c r="D1159" t="str">
        <x:v>Permanent</x:v>
      </x:c>
      <x:c r="E1159" t="str">
        <x:v>Thurrock</x:v>
      </x:c>
      <x:c r="F1159" t="str">
        <x:v>Operative Porter</x:v>
      </x:c>
      <x:c r="G1159" t="str">
        <x:v>399535B</x:v>
      </x:c>
      <x:c r="H1159" t="str">
        <x:v>Foreign Commonwealth Office</x:v>
      </x:c>
      <x:c r="I1159" s="22" t="n">
        <x:v>10.5</x:v>
      </x:c>
      <x:c r="J1159" t="str">
        <x:v>Worked</x:v>
      </x:c>
      <x:c r="K1159" t="str">
        <x:v>Employee 1051; home branch Thurrock; assigned role Operative Porter | Deployment branch: Thurrock | Actual role: Operative Porter | Jobs: 399535B | Customers: Foreign Commonwealth Office | Actual hours: 10.5; source records: 1</x:v>
      </x:c>
      <x:c r="L1159" t="str">
        <x:v>Include</x:v>
      </x:c>
      <x:c r="M1159"/>
      <x:c r="N1159"/>
    </x:row>
    <x:row r="1160">
      <x:c r="A1160" t="str">
        <x:v>S Goodridge|2026-07-10</x:v>
      </x:c>
      <x:c r="B1160" s="888" t="n">
        <x:v>46213</x:v>
      </x:c>
      <x:c r="C1160" t="str">
        <x:v>S Goodridge</x:v>
      </x:c>
      <x:c r="D1160" t="str">
        <x:v>Permanent</x:v>
      </x:c>
      <x:c r="E1160" t="str">
        <x:v>Thurrock</x:v>
      </x:c>
      <x:c r="F1160" t="str">
        <x:v>Operative Porter</x:v>
      </x:c>
      <x:c r="G1160" t="str">
        <x:v>399535B</x:v>
      </x:c>
      <x:c r="H1160" t="str">
        <x:v>Foreign Commonwealth Office</x:v>
      </x:c>
      <x:c r="I1160" s="22" t="n">
        <x:v>10.5</x:v>
      </x:c>
      <x:c r="J1160" t="str">
        <x:v>Worked</x:v>
      </x:c>
      <x:c r="K1160" t="str">
        <x:v>Employee 1051; home branch Thurrock; assigned role Operative Porter | Deployment branch: Thurrock | Actual role: Operative Porter | Jobs: 399535B | Customers: Foreign Commonwealth Office | Actual hours: 10.5; source records: 1</x:v>
      </x:c>
      <x:c r="L1160" t="str">
        <x:v>Include</x:v>
      </x:c>
      <x:c r="M1160"/>
      <x:c r="N1160"/>
    </x:row>
    <x:row r="1161">
      <x:c r="A1161" t="str">
        <x:v>S Goodridge|2026-07-13</x:v>
      </x:c>
      <x:c r="B1161" s="888" t="n">
        <x:v>46216</x:v>
      </x:c>
      <x:c r="C1161" t="str">
        <x:v>S Goodridge</x:v>
      </x:c>
      <x:c r="D1161" t="str">
        <x:v>Permanent</x:v>
      </x:c>
      <x:c r="E1161" t="str">
        <x:v>Thurrock</x:v>
      </x:c>
      <x:c r="F1161" t="str">
        <x:v>Operative Porter</x:v>
      </x:c>
      <x:c r="G1161" t="str">
        <x:v>399535B</x:v>
      </x:c>
      <x:c r="H1161" t="str">
        <x:v>Foreign Commonwealth Office</x:v>
      </x:c>
      <x:c r="I1161" s="22" t="n">
        <x:v>10.5</x:v>
      </x:c>
      <x:c r="J1161" t="str">
        <x:v>Worked</x:v>
      </x:c>
      <x:c r="K1161" t="str">
        <x:v>Employee 1051; home branch Thurrock; assigned role Operative Porter | Deployment branch: Thurrock | Actual role: Operative Porter | Jobs: 399535B | Customers: Foreign Commonwealth Office | Actual hours: 10.5; source records: 1</x:v>
      </x:c>
      <x:c r="L1161" t="str">
        <x:v>Include</x:v>
      </x:c>
      <x:c r="M1161"/>
      <x:c r="N1161"/>
    </x:row>
    <x:row r="1162">
      <x:c r="A1162" t="str">
        <x:v>S Goodridge|2026-07-14</x:v>
      </x:c>
      <x:c r="B1162" s="888" t="n">
        <x:v>46217</x:v>
      </x:c>
      <x:c r="C1162" t="str">
        <x:v>S Goodridge</x:v>
      </x:c>
      <x:c r="D1162" t="str">
        <x:v>Permanent</x:v>
      </x:c>
      <x:c r="E1162" t="str">
        <x:v>Thurrock</x:v>
      </x:c>
      <x:c r="F1162" t="str">
        <x:v>Operative Porter</x:v>
      </x:c>
      <x:c r="G1162" t="str">
        <x:v>399535B</x:v>
      </x:c>
      <x:c r="H1162" t="str">
        <x:v>Foreign Commonwealth Office</x:v>
      </x:c>
      <x:c r="I1162" s="22" t="n">
        <x:v>10.5</x:v>
      </x:c>
      <x:c r="J1162" t="str">
        <x:v>Worked</x:v>
      </x:c>
      <x:c r="K1162" t="str">
        <x:v>Employee 1051; home branch Thurrock; assigned role Operative Porter | Deployment branch: Thurrock | Actual role: Operative Porter | Jobs: 399535B | Customers: Foreign Commonwealth Office | Actual hours: 10.5; source records: 1</x:v>
      </x:c>
      <x:c r="L1162" t="str">
        <x:v>Include</x:v>
      </x:c>
      <x:c r="M1162"/>
      <x:c r="N1162"/>
    </x:row>
    <x:row r="1163">
      <x:c r="A1163" t="str">
        <x:v>S Goodridge|2026-07-15</x:v>
      </x:c>
      <x:c r="B1163" s="888" t="n">
        <x:v>46218</x:v>
      </x:c>
      <x:c r="C1163" t="str">
        <x:v>S Goodridge</x:v>
      </x:c>
      <x:c r="D1163" t="str">
        <x:v>Permanent</x:v>
      </x:c>
      <x:c r="E1163" t="str">
        <x:v>Thurrock</x:v>
      </x:c>
      <x:c r="F1163" t="str">
        <x:v>Operative Porter</x:v>
      </x:c>
      <x:c r="G1163" t="str">
        <x:v>399535B</x:v>
      </x:c>
      <x:c r="H1163" t="str">
        <x:v>Foreign Commonwealth Office</x:v>
      </x:c>
      <x:c r="I1163" s="22" t="n">
        <x:v>10.5</x:v>
      </x:c>
      <x:c r="J1163" t="str">
        <x:v>Worked</x:v>
      </x:c>
      <x:c r="K1163" t="str">
        <x:v>Employee 1051; home branch Thurrock; assigned role Operative Porter | Deployment branch: Thurrock | Actual role: Operative Porter | Jobs: 399535B | Customers: Foreign Commonwealth Office | Actual hours: 10.5; source records: 1</x:v>
      </x:c>
      <x:c r="L1163" t="str">
        <x:v>Include</x:v>
      </x:c>
      <x:c r="M1163"/>
      <x:c r="N1163"/>
    </x:row>
    <x:row r="1164">
      <x:c r="A1164" t="str">
        <x:v>S Goodridge|2026-07-16</x:v>
      </x:c>
      <x:c r="B1164" s="888" t="n">
        <x:v>46219</x:v>
      </x:c>
      <x:c r="C1164" t="str">
        <x:v>S Goodridge</x:v>
      </x:c>
      <x:c r="D1164" t="str">
        <x:v>Permanent</x:v>
      </x:c>
      <x:c r="E1164" t="str">
        <x:v>Thurrock</x:v>
      </x:c>
      <x:c r="F1164" t="str">
        <x:v>Operative Porter</x:v>
      </x:c>
      <x:c r="G1164" t="str">
        <x:v>399535C</x:v>
      </x:c>
      <x:c r="H1164" t="str">
        <x:v>Foreign Commonwealth Office</x:v>
      </x:c>
      <x:c r="I1164" s="22" t="n">
        <x:v>10.5</x:v>
      </x:c>
      <x:c r="J1164" t="str">
        <x:v>Worked</x:v>
      </x:c>
      <x:c r="K1164" t="str">
        <x:v>Employee 1051; home branch Thurrock; assigned role Operative Porter | Deployment branch: Thurrock | Actual role: Operative Porter | Jobs: 399535C | Customers: Foreign Commonwealth Office | Actual hours: 10.5; source records: 1</x:v>
      </x:c>
      <x:c r="L1164" t="str">
        <x:v>Include</x:v>
      </x:c>
      <x:c r="M1164"/>
      <x:c r="N1164"/>
    </x:row>
    <x:row r="1165">
      <x:c r="A1165" t="str">
        <x:v>S Holroyd|2026-07-01</x:v>
      </x:c>
      <x:c r="B1165" s="888" t="n">
        <x:v>46204</x:v>
      </x:c>
      <x:c r="C1165" t="str">
        <x:v>S Holroyd</x:v>
      </x:c>
      <x:c r="D1165" t="str">
        <x:v>Permanent</x:v>
      </x:c>
      <x:c r="E1165" t="str">
        <x:v>Croydon</x:v>
      </x:c>
      <x:c r="F1165" t="str">
        <x:v>Operative Skilled</x:v>
      </x:c>
      <x:c r="G1165" t="str">
        <x:v>399451K</x:v>
      </x:c>
      <x:c r="H1165" t="str">
        <x:v>Royal Borough of Kensington and Chelsea</x:v>
      </x:c>
      <x:c r="I1165" s="22" t="n">
        <x:v>9</x:v>
      </x:c>
      <x:c r="J1165" t="str">
        <x:v>Worked</x:v>
      </x:c>
      <x:c r="K1165" t="str">
        <x:v>Employee 1865; home branch Croydon; assigned role Operative Skilled | Deployment branch: Croydon | Actual role: Operative Skilled | Jobs: 399451K | Customers: Royal Borough of Kensington and Chelsea | Actual hours: 9.0; source records: 1</x:v>
      </x:c>
      <x:c r="L1165" t="str">
        <x:v>Include</x:v>
      </x:c>
      <x:c r="M1165"/>
      <x:c r="N1165"/>
    </x:row>
    <x:row r="1166">
      <x:c r="A1166" t="str">
        <x:v>S Holroyd|2026-07-02</x:v>
      </x:c>
      <x:c r="B1166" s="888" t="n">
        <x:v>46205</x:v>
      </x:c>
      <x:c r="C1166" t="str">
        <x:v>S Holroyd</x:v>
      </x:c>
      <x:c r="D1166" t="str">
        <x:v>Permanent</x:v>
      </x:c>
      <x:c r="E1166" t="str">
        <x:v>Croydon</x:v>
      </x:c>
      <x:c r="F1166" t="str">
        <x:v>Operative Skilled</x:v>
      </x:c>
      <x:c r="G1166" t="str">
        <x:v>402709</x:v>
      </x:c>
      <x:c r="H1166" t="str">
        <x:v>Global Outdoor Media Limited</x:v>
      </x:c>
      <x:c r="I1166" s="22" t="n">
        <x:v>10.5</x:v>
      </x:c>
      <x:c r="J1166" t="str">
        <x:v>Worked</x:v>
      </x:c>
      <x:c r="K1166" t="str">
        <x:v>Employee 1865; home branch Croydon; assigned role Operative Skilled | Deployment branch: Croydon | Actual role: Operative Skilled | Jobs: 402709 | Customers: Global Outdoor Media Limited | Actual hours: 10.5; source records: 1</x:v>
      </x:c>
      <x:c r="L1166" t="str">
        <x:v>Include</x:v>
      </x:c>
      <x:c r="M1166"/>
      <x:c r="N1166"/>
    </x:row>
    <x:row r="1167">
      <x:c r="A1167" t="str">
        <x:v>S Holroyd|2026-07-03</x:v>
      </x:c>
      <x:c r="B1167" s="888" t="n">
        <x:v>46206</x:v>
      </x:c>
      <x:c r="C1167" t="str">
        <x:v>S Holroyd</x:v>
      </x:c>
      <x:c r="D1167" t="str">
        <x:v>Permanent</x:v>
      </x:c>
      <x:c r="E1167" t="str">
        <x:v>Croydon</x:v>
      </x:c>
      <x:c r="F1167" t="str">
        <x:v>Operative Skilled</x:v>
      </x:c>
      <x:c r="G1167" t="str">
        <x:v>400111</x:v>
      </x:c>
      <x:c r="H1167" t="str">
        <x:v>Bromley Central Library</x:v>
      </x:c>
      <x:c r="I1167" s="22" t="n">
        <x:v>6.5</x:v>
      </x:c>
      <x:c r="J1167" t="str">
        <x:v>Worked</x:v>
      </x:c>
      <x:c r="K1167" t="str">
        <x:v>Employee 1865; home branch Croydon; assigned role Operative Skilled | Deployment branch: Croydon | Actual role: Operative Porter | Jobs: 400111 | Customers: Bromley Central Library | Actual hours: 6.5; source records: 1</x:v>
      </x:c>
      <x:c r="L1167" t="str">
        <x:v>Include</x:v>
      </x:c>
      <x:c r="M1167"/>
      <x:c r="N1167"/>
    </x:row>
    <x:row r="1168">
      <x:c r="A1168" t="str">
        <x:v>S Holroyd|2026-07-04</x:v>
      </x:c>
      <x:c r="B1168" s="888" t="n">
        <x:v>46207</x:v>
      </x:c>
      <x:c r="C1168" t="str">
        <x:v>S Holroyd</x:v>
      </x:c>
      <x:c r="D1168" t="str">
        <x:v>Permanent</x:v>
      </x:c>
      <x:c r="E1168" t="str">
        <x:v>Croydon</x:v>
      </x:c>
      <x:c r="F1168" t="str">
        <x:v>Operative Skilled</x:v>
      </x:c>
      <x:c r="G1168" t="str">
        <x:v>402937</x:v>
      </x:c>
      <x:c r="H1168" t="str">
        <x:v>Hermes Investment Management Ltd</x:v>
      </x:c>
      <x:c r="I1168" s="22" t="n">
        <x:v>7.5</x:v>
      </x:c>
      <x:c r="J1168" t="str">
        <x:v>Worked</x:v>
      </x:c>
      <x:c r="K1168" t="str">
        <x:v>Employee 1865; home branch Croydon; assigned role Operative Skilled | Deployment branch: Croydon | Actual role: Operative Skilled | Jobs: 402937 | Customers: Hermes Investment Management Ltd | Actual hours: 7.5; source records: 1</x:v>
      </x:c>
      <x:c r="L1168" t="str">
        <x:v>Include</x:v>
      </x:c>
      <x:c r="M1168"/>
      <x:c r="N1168"/>
    </x:row>
    <x:row r="1169">
      <x:c r="A1169" t="str">
        <x:v>S Holroyd|2026-07-13</x:v>
      </x:c>
      <x:c r="B1169" s="888" t="n">
        <x:v>46216</x:v>
      </x:c>
      <x:c r="C1169" t="str">
        <x:v>S Holroyd</x:v>
      </x:c>
      <x:c r="D1169" t="str">
        <x:v>Permanent</x:v>
      </x:c>
      <x:c r="E1169" t="str">
        <x:v>Croydon</x:v>
      </x:c>
      <x:c r="F1169" t="str">
        <x:v>Operative Skilled</x:v>
      </x:c>
      <x:c r="G1169" t="str">
        <x:v>393361E</x:v>
      </x:c>
      <x:c r="H1169" t="str">
        <x:v>The Quadrant</x:v>
      </x:c>
      <x:c r="I1169" s="22" t="n">
        <x:v>5</x:v>
      </x:c>
      <x:c r="J1169" t="str">
        <x:v>Worked</x:v>
      </x:c>
      <x:c r="K1169" t="str">
        <x:v>Employee 1865; home branch Croydon; assigned role Operative Skilled | Deployment branch: Croydon | Actual role: Operative Skilled | Jobs: 393361E | Customers: The Quadrant | Actual hours: 5.0; source records: 1</x:v>
      </x:c>
      <x:c r="L1169" t="str">
        <x:v>Include</x:v>
      </x:c>
      <x:c r="M1169"/>
      <x:c r="N1169"/>
    </x:row>
    <x:row r="1170">
      <x:c r="A1170" t="str">
        <x:v>S Holroyd|2026-07-14</x:v>
      </x:c>
      <x:c r="B1170" s="888" t="n">
        <x:v>46217</x:v>
      </x:c>
      <x:c r="C1170" t="str">
        <x:v>S Holroyd</x:v>
      </x:c>
      <x:c r="D1170" t="str">
        <x:v>Permanent</x:v>
      </x:c>
      <x:c r="E1170" t="str">
        <x:v>Croydon</x:v>
      </x:c>
      <x:c r="F1170" t="str">
        <x:v>Operative Skilled</x:v>
      </x:c>
      <x:c r="G1170" t="str">
        <x:v>400111</x:v>
      </x:c>
      <x:c r="H1170" t="str">
        <x:v>Bromley Central Library</x:v>
      </x:c>
      <x:c r="I1170" s="22" t="n">
        <x:v>7.5</x:v>
      </x:c>
      <x:c r="J1170" t="str">
        <x:v>Worked</x:v>
      </x:c>
      <x:c r="K1170" t="str">
        <x:v>Employee 1865; home branch Croydon; assigned role Operative Skilled | Deployment branch: Croydon | Actual role: Operative Porter | Jobs: 400111 | Customers: Bromley Central Library | Actual hours: 7.5; source records: 1</x:v>
      </x:c>
      <x:c r="L1170" t="str">
        <x:v>Include</x:v>
      </x:c>
      <x:c r="M1170"/>
      <x:c r="N1170"/>
    </x:row>
    <x:row r="1171">
      <x:c r="A1171" t="str">
        <x:v>S Holroyd|2026-07-15</x:v>
      </x:c>
      <x:c r="B1171" s="888" t="n">
        <x:v>46218</x:v>
      </x:c>
      <x:c r="C1171" t="str">
        <x:v>S Holroyd</x:v>
      </x:c>
      <x:c r="D1171" t="str">
        <x:v>Permanent</x:v>
      </x:c>
      <x:c r="E1171" t="str">
        <x:v>Croydon</x:v>
      </x:c>
      <x:c r="F1171" t="str">
        <x:v>Operative Skilled</x:v>
      </x:c>
      <x:c r="G1171" t="str">
        <x:v>403004C</x:v>
      </x:c>
      <x:c r="H1171" t="str">
        <x:v>Avantor ( CROYDON  JULY  2026 )</x:v>
      </x:c>
      <x:c r="I1171" s="22" t="n">
        <x:v>4</x:v>
      </x:c>
      <x:c r="J1171" t="str">
        <x:v>Worked</x:v>
      </x:c>
      <x:c r="K1171" t="str">
        <x:v>Employee 1865; home branch Croydon; assigned role Operative Skilled | Deployment branch: Cambridge | Actual role: Operative Skilled | Jobs: 403004C | Customers: Avantor ( CROYDON  JULY  2026 ) | Actual hours: 4.0; source records: 1</x:v>
      </x:c>
      <x:c r="L1171" t="str">
        <x:v>Include</x:v>
      </x:c>
      <x:c r="M1171"/>
      <x:c r="N1171"/>
    </x:row>
    <x:row r="1172">
      <x:c r="A1172" t="str">
        <x:v>S Holroyd|2026-07-16</x:v>
      </x:c>
      <x:c r="B1172" s="888" t="n">
        <x:v>46219</x:v>
      </x:c>
      <x:c r="C1172" t="str">
        <x:v>S Holroyd</x:v>
      </x:c>
      <x:c r="D1172" t="str">
        <x:v>Permanent</x:v>
      </x:c>
      <x:c r="E1172" t="str">
        <x:v>Croydon</x:v>
      </x:c>
      <x:c r="F1172" t="str">
        <x:v>Operative Skilled</x:v>
      </x:c>
      <x:c r="G1172" t="str">
        <x:v>403339</x:v>
      </x:c>
      <x:c r="H1172" t="str">
        <x:v>Network Rail/Woking Signalling Centre</x:v>
      </x:c>
      <x:c r="I1172" s="22" t="n">
        <x:v>4.5</x:v>
      </x:c>
      <x:c r="J1172" t="str">
        <x:v>Worked</x:v>
      </x:c>
      <x:c r="K1172" t="str">
        <x:v>Employee 1865; home branch Croydon; assigned role Operative Skilled | Deployment branch: Croydon | Actual role: Operative Skilled | Jobs: 403339 | Customers: Network Rail/Woking Signalling Centre | Actual hours: 4.5; source records: 1</x:v>
      </x:c>
      <x:c r="L1172" t="str">
        <x:v>Include</x:v>
      </x:c>
      <x:c r="M1172"/>
      <x:c r="N1172"/>
    </x:row>
    <x:row r="1173">
      <x:c r="A1173" t="str">
        <x:v>S Huggins|2026-07-01</x:v>
      </x:c>
      <x:c r="B1173" s="888" t="n">
        <x:v>46204</x:v>
      </x:c>
      <x:c r="C1173" t="str">
        <x:v>S Huggins</x:v>
      </x:c>
      <x:c r="D1173" t="str">
        <x:v>Permanent</x:v>
      </x:c>
      <x:c r="E1173" t="str">
        <x:v>Thurrock</x:v>
      </x:c>
      <x:c r="F1173" t="str">
        <x:v>Operative Skilled</x:v>
      </x:c>
      <x:c r="G1173" t="str">
        <x:v>401175</x:v>
      </x:c>
      <x:c r="H1173" t="str">
        <x:v>Hogan Lovells LLP</x:v>
      </x:c>
      <x:c r="I1173" s="22" t="n">
        <x:v>9.5</x:v>
      </x:c>
      <x:c r="J1173" t="str">
        <x:v>Worked</x:v>
      </x:c>
      <x:c r="K1173" t="str">
        <x:v>Employee 103129; home branch Thurrock; assigned role Operative Skilled | Deployment branch: Thurrock | Actual role: Operative Skilled | Jobs: 401175 | Customers: Hogan Lovells LLP | Actual hours: 9.5; source records: 1</x:v>
      </x:c>
      <x:c r="L1173" t="str">
        <x:v>Include</x:v>
      </x:c>
      <x:c r="M1173"/>
      <x:c r="N1173"/>
    </x:row>
    <x:row r="1174">
      <x:c r="A1174" t="str">
        <x:v>S Huggins|2026-07-02</x:v>
      </x:c>
      <x:c r="B1174" s="888" t="n">
        <x:v>46205</x:v>
      </x:c>
      <x:c r="C1174" t="str">
        <x:v>S Huggins</x:v>
      </x:c>
      <x:c r="D1174" t="str">
        <x:v>Permanent</x:v>
      </x:c>
      <x:c r="E1174" t="str">
        <x:v>Thurrock</x:v>
      </x:c>
      <x:c r="F1174" t="str">
        <x:v>Operative Skilled</x:v>
      </x:c>
      <x:c r="G1174" t="str">
        <x:v>401175</x:v>
      </x:c>
      <x:c r="H1174" t="str">
        <x:v>Hogan Lovells LLP</x:v>
      </x:c>
      <x:c r="I1174" s="22" t="n">
        <x:v>5.5</x:v>
      </x:c>
      <x:c r="J1174" t="str">
        <x:v>Worked</x:v>
      </x:c>
      <x:c r="K1174" t="str">
        <x:v>Employee 103129; home branch Thurrock; assigned role Operative Skilled | Deployment branch: Thurrock | Actual role: Operative Skilled | Jobs: 401175 | Customers: Hogan Lovells LLP | Actual hours: 5.5; source records: 1</x:v>
      </x:c>
      <x:c r="L1174" t="str">
        <x:v>Include</x:v>
      </x:c>
      <x:c r="M1174"/>
      <x:c r="N1174"/>
    </x:row>
    <x:row r="1175">
      <x:c r="A1175" t="str">
        <x:v>S Huggins|2026-07-03</x:v>
      </x:c>
      <x:c r="B1175" s="888" t="n">
        <x:v>46206</x:v>
      </x:c>
      <x:c r="C1175" t="str">
        <x:v>S Huggins</x:v>
      </x:c>
      <x:c r="D1175" t="str">
        <x:v>Permanent</x:v>
      </x:c>
      <x:c r="E1175" t="str">
        <x:v>Thurrock</x:v>
      </x:c>
      <x:c r="F1175" t="str">
        <x:v>Operative Skilled</x:v>
      </x:c>
      <x:c r="G1175" t="str">
        <x:v>401175</x:v>
      </x:c>
      <x:c r="H1175" t="str">
        <x:v>Hogan Lovells LLP</x:v>
      </x:c>
      <x:c r="I1175" s="22" t="n">
        <x:v>8.5</x:v>
      </x:c>
      <x:c r="J1175" t="str">
        <x:v>Worked</x:v>
      </x:c>
      <x:c r="K1175" t="str">
        <x:v>Employee 103129; home branch Thurrock; assigned role Operative Skilled | Deployment branch: Thurrock | Actual role: Operative Skilled | Jobs: 401175 | Customers: Hogan Lovells LLP | Actual hours: 8.5; source records: 1</x:v>
      </x:c>
      <x:c r="L1175" t="str">
        <x:v>Include</x:v>
      </x:c>
      <x:c r="M1175"/>
      <x:c r="N1175"/>
    </x:row>
    <x:row r="1176">
      <x:c r="A1176" t="str">
        <x:v>S Huggins|2026-07-04</x:v>
      </x:c>
      <x:c r="B1176" s="888" t="n">
        <x:v>46207</x:v>
      </x:c>
      <x:c r="C1176" t="str">
        <x:v>S Huggins</x:v>
      </x:c>
      <x:c r="D1176" t="str">
        <x:v>Permanent</x:v>
      </x:c>
      <x:c r="E1176" t="str">
        <x:v>Thurrock</x:v>
      </x:c>
      <x:c r="F1176" t="str">
        <x:v>Operative Skilled</x:v>
      </x:c>
      <x:c r="G1176" t="str">
        <x:v>401175</x:v>
      </x:c>
      <x:c r="H1176" t="str">
        <x:v>Hogan Lovells LLP</x:v>
      </x:c>
      <x:c r="I1176" s="22" t="n">
        <x:v>8.5</x:v>
      </x:c>
      <x:c r="J1176" t="str">
        <x:v>Worked</x:v>
      </x:c>
      <x:c r="K1176" t="str">
        <x:v>Employee 103129; home branch Thurrock; assigned role Operative Skilled | Deployment branch: Thurrock | Actual role: Operative Skilled | Jobs: 401175 | Customers: Hogan Lovells LLP | Actual hours: 8.5; source records: 1</x:v>
      </x:c>
      <x:c r="L1176" t="str">
        <x:v>Include</x:v>
      </x:c>
      <x:c r="M1176"/>
      <x:c r="N1176"/>
    </x:row>
    <x:row r="1177">
      <x:c r="A1177" t="str">
        <x:v>S Huggins|2026-07-05</x:v>
      </x:c>
      <x:c r="B1177" s="888" t="n">
        <x:v>46208</x:v>
      </x:c>
      <x:c r="C1177" t="str">
        <x:v>S Huggins</x:v>
      </x:c>
      <x:c r="D1177" t="str">
        <x:v>Permanent</x:v>
      </x:c>
      <x:c r="E1177" t="str">
        <x:v>Thurrock</x:v>
      </x:c>
      <x:c r="F1177" t="str">
        <x:v>Operative Skilled</x:v>
      </x:c>
      <x:c r="G1177" t="str">
        <x:v>401175</x:v>
      </x:c>
      <x:c r="H1177" t="str">
        <x:v>Hogan Lovells LLP</x:v>
      </x:c>
      <x:c r="I1177" s="22" t="n">
        <x:v>8.5</x:v>
      </x:c>
      <x:c r="J1177" t="str">
        <x:v>Worked</x:v>
      </x:c>
      <x:c r="K1177" t="str">
        <x:v>Employee 103129; home branch Thurrock; assigned role Operative Skilled | Deployment branch: Thurrock | Actual role: Operative Skilled | Jobs: 401175 | Customers: Hogan Lovells LLP | Actual hours: 8.5; source records: 1</x:v>
      </x:c>
      <x:c r="L1177" t="str">
        <x:v>Include</x:v>
      </x:c>
      <x:c r="M1177"/>
      <x:c r="N1177"/>
    </x:row>
    <x:row r="1178">
      <x:c r="A1178" t="str">
        <x:v>S Huggins|2026-07-08</x:v>
      </x:c>
      <x:c r="B1178" s="888" t="n">
        <x:v>46211</x:v>
      </x:c>
      <x:c r="C1178" t="str">
        <x:v>S Huggins</x:v>
      </x:c>
      <x:c r="D1178" t="str">
        <x:v>Permanent</x:v>
      </x:c>
      <x:c r="E1178" t="str">
        <x:v>Thurrock</x:v>
      </x:c>
      <x:c r="F1178" t="str">
        <x:v>Operative Skilled</x:v>
      </x:c>
      <x:c r="G1178" t="str">
        <x:v>401175</x:v>
      </x:c>
      <x:c r="H1178" t="str">
        <x:v>Hogan Lovells LLP</x:v>
      </x:c>
      <x:c r="I1178" s="22" t="n">
        <x:v>10</x:v>
      </x:c>
      <x:c r="J1178" t="str">
        <x:v>Worked</x:v>
      </x:c>
      <x:c r="K1178" t="str">
        <x:v>Employee 103129; home branch Thurrock; assigned role Operative Skilled | Deployment branch: Thurrock | Actual role: Operative Skilled | Jobs: 401175 | Customers: Hogan Lovells LLP | Actual hours: 10.0; source records: 1</x:v>
      </x:c>
      <x:c r="L1178" t="str">
        <x:v>Include</x:v>
      </x:c>
      <x:c r="M1178"/>
      <x:c r="N1178"/>
    </x:row>
    <x:row r="1179">
      <x:c r="A1179" t="str">
        <x:v>S Huggins|2026-07-09</x:v>
      </x:c>
      <x:c r="B1179" s="888" t="n">
        <x:v>46212</x:v>
      </x:c>
      <x:c r="C1179" t="str">
        <x:v>S Huggins</x:v>
      </x:c>
      <x:c r="D1179" t="str">
        <x:v>Permanent</x:v>
      </x:c>
      <x:c r="E1179" t="str">
        <x:v>Thurrock</x:v>
      </x:c>
      <x:c r="F1179" t="str">
        <x:v>Operative Skilled</x:v>
      </x:c>
      <x:c r="G1179" t="str">
        <x:v>401175</x:v>
      </x:c>
      <x:c r="H1179" t="str">
        <x:v>Hogan Lovells LLP</x:v>
      </x:c>
      <x:c r="I1179" s="22" t="n">
        <x:v>9.5</x:v>
      </x:c>
      <x:c r="J1179" t="str">
        <x:v>Worked</x:v>
      </x:c>
      <x:c r="K1179" t="str">
        <x:v>Employee 103129; home branch Thurrock; assigned role Operative Skilled | Deployment branch: Thurrock | Actual role: Operative Skilled | Jobs: 401175 | Customers: Hogan Lovells LLP | Actual hours: 9.5; source records: 1</x:v>
      </x:c>
      <x:c r="L1179" t="str">
        <x:v>Include</x:v>
      </x:c>
      <x:c r="M1179"/>
      <x:c r="N1179"/>
    </x:row>
    <x:row r="1180">
      <x:c r="A1180" t="str">
        <x:v>S Huggins|2026-07-10</x:v>
      </x:c>
      <x:c r="B1180" s="888" t="n">
        <x:v>46213</x:v>
      </x:c>
      <x:c r="C1180" t="str">
        <x:v>S Huggins</x:v>
      </x:c>
      <x:c r="D1180" t="str">
        <x:v>Permanent</x:v>
      </x:c>
      <x:c r="E1180" t="str">
        <x:v>Thurrock</x:v>
      </x:c>
      <x:c r="F1180" t="str">
        <x:v>Operative Skilled</x:v>
      </x:c>
      <x:c r="G1180" t="str">
        <x:v>401175</x:v>
      </x:c>
      <x:c r="H1180" t="str">
        <x:v>Hogan Lovells LLP</x:v>
      </x:c>
      <x:c r="I1180" s="22" t="n">
        <x:v>9.5</x:v>
      </x:c>
      <x:c r="J1180" t="str">
        <x:v>Worked</x:v>
      </x:c>
      <x:c r="K1180" t="str">
        <x:v>Employee 103129; home branch Thurrock; assigned role Operative Skilled | Deployment branch: Thurrock | Actual role: Operative Skilled | Jobs: 401175 | Customers: Hogan Lovells LLP | Actual hours: 9.5; source records: 1</x:v>
      </x:c>
      <x:c r="L1180" t="str">
        <x:v>Include</x:v>
      </x:c>
      <x:c r="M1180"/>
      <x:c r="N1180"/>
    </x:row>
    <x:row r="1181">
      <x:c r="A1181" t="str">
        <x:v>S Huggins|2026-07-13</x:v>
      </x:c>
      <x:c r="B1181" s="888" t="n">
        <x:v>46216</x:v>
      </x:c>
      <x:c r="C1181" t="str">
        <x:v>S Huggins</x:v>
      </x:c>
      <x:c r="D1181" t="str">
        <x:v>Permanent</x:v>
      </x:c>
      <x:c r="E1181" t="str">
        <x:v>Thurrock</x:v>
      </x:c>
      <x:c r="F1181" t="str">
        <x:v>Operative Skilled</x:v>
      </x:c>
      <x:c r="G1181" t="str">
        <x:v>402575</x:v>
      </x:c>
      <x:c r="H1181" t="str">
        <x:v>Latham &amp; Watkins</x:v>
      </x:c>
      <x:c r="I1181" s="22" t="n">
        <x:v>9.5</x:v>
      </x:c>
      <x:c r="J1181" t="str">
        <x:v>Worked</x:v>
      </x:c>
      <x:c r="K1181" t="str">
        <x:v>Employee 103129; home branch Thurrock; assigned role Operative Skilled | Deployment branch: Thurrock | Actual role: Operative Skilled | Jobs: 402575 | Customers: Latham &amp; Watkins | Actual hours: 9.5; source records: 1</x:v>
      </x:c>
      <x:c r="L1181" t="str">
        <x:v>Include</x:v>
      </x:c>
      <x:c r="M1181"/>
      <x:c r="N1181"/>
    </x:row>
    <x:row r="1182">
      <x:c r="A1182" t="str">
        <x:v>S Huggins|2026-07-14</x:v>
      </x:c>
      <x:c r="B1182" s="888" t="n">
        <x:v>46217</x:v>
      </x:c>
      <x:c r="C1182" t="str">
        <x:v>S Huggins</x:v>
      </x:c>
      <x:c r="D1182" t="str">
        <x:v>Permanent</x:v>
      </x:c>
      <x:c r="E1182" t="str">
        <x:v>Thurrock</x:v>
      </x:c>
      <x:c r="F1182" t="str">
        <x:v>Operative Skilled</x:v>
      </x:c>
      <x:c r="G1182" t="str">
        <x:v>402575</x:v>
      </x:c>
      <x:c r="H1182" t="str">
        <x:v>Latham &amp; Watkins</x:v>
      </x:c>
      <x:c r="I1182" s="22" t="n">
        <x:v>8.5</x:v>
      </x:c>
      <x:c r="J1182" t="str">
        <x:v>Worked</x:v>
      </x:c>
      <x:c r="K1182" t="str">
        <x:v>Employee 103129; home branch Thurrock; assigned role Operative Skilled | Deployment branch: Thurrock | Actual role: Operative Porter | Jobs: 402575 | Customers: Latham &amp; Watkins | Actual hours: 8.5; source records: 1</x:v>
      </x:c>
      <x:c r="L1182" t="str">
        <x:v>Include</x:v>
      </x:c>
      <x:c r="M1182"/>
      <x:c r="N1182"/>
    </x:row>
    <x:row r="1183">
      <x:c r="A1183" t="str">
        <x:v>S Huggins|2026-07-15</x:v>
      </x:c>
      <x:c r="B1183" s="888" t="n">
        <x:v>46218</x:v>
      </x:c>
      <x:c r="C1183" t="str">
        <x:v>S Huggins</x:v>
      </x:c>
      <x:c r="D1183" t="str">
        <x:v>Permanent</x:v>
      </x:c>
      <x:c r="E1183" t="str">
        <x:v>Thurrock</x:v>
      </x:c>
      <x:c r="F1183" t="str">
        <x:v>Operative Skilled</x:v>
      </x:c>
      <x:c r="G1183" t="str">
        <x:v>402575</x:v>
      </x:c>
      <x:c r="H1183" t="str">
        <x:v>Latham &amp; Watkins</x:v>
      </x:c>
      <x:c r="I1183" s="22" t="n">
        <x:v>8.5</x:v>
      </x:c>
      <x:c r="J1183" t="str">
        <x:v>Worked</x:v>
      </x:c>
      <x:c r="K1183" t="str">
        <x:v>Employee 103129; home branch Thurrock; assigned role Operative Skilled | Deployment branch: Thurrock | Actual role: Operative Porter | Jobs: 402575 | Customers: Latham &amp; Watkins | Actual hours: 8.5; source records: 1</x:v>
      </x:c>
      <x:c r="L1183" t="str">
        <x:v>Include</x:v>
      </x:c>
      <x:c r="M1183"/>
      <x:c r="N1183"/>
    </x:row>
    <x:row r="1184">
      <x:c r="A1184" t="str">
        <x:v>S Huggins|2026-07-16</x:v>
      </x:c>
      <x:c r="B1184" s="888" t="n">
        <x:v>46219</x:v>
      </x:c>
      <x:c r="C1184" t="str">
        <x:v>S Huggins</x:v>
      </x:c>
      <x:c r="D1184" t="str">
        <x:v>Permanent</x:v>
      </x:c>
      <x:c r="E1184" t="str">
        <x:v>Thurrock</x:v>
      </x:c>
      <x:c r="F1184" t="str">
        <x:v>Operative Skilled</x:v>
      </x:c>
      <x:c r="G1184" t="str">
        <x:v>402575</x:v>
      </x:c>
      <x:c r="H1184" t="str">
        <x:v>Latham &amp; Watkins</x:v>
      </x:c>
      <x:c r="I1184" s="22" t="n">
        <x:v>10.5</x:v>
      </x:c>
      <x:c r="J1184" t="str">
        <x:v>Worked</x:v>
      </x:c>
      <x:c r="K1184" t="str">
        <x:v>Employee 103129; home branch Thurrock; assigned role Operative Skilled | Deployment branch: Thurrock | Actual role: Operative Skilled | Jobs: 402575 | Customers: Latham &amp; Watkins | Actual hours: 10.5; source records: 1</x:v>
      </x:c>
      <x:c r="L1184" t="str">
        <x:v>Include</x:v>
      </x:c>
      <x:c r="M1184"/>
      <x:c r="N1184"/>
    </x:row>
    <x:row r="1185">
      <x:c r="A1185" t="str">
        <x:v>S Kinsella|2026-07-01</x:v>
      </x:c>
      <x:c r="B1185" s="888" t="n">
        <x:v>46204</x:v>
      </x:c>
      <x:c r="C1185" t="str">
        <x:v>S Kinsella</x:v>
      </x:c>
      <x:c r="D1185" t="str">
        <x:v>Permanent</x:v>
      </x:c>
      <x:c r="E1185" t="str">
        <x:v>Croydon</x:v>
      </x:c>
      <x:c r="F1185" t="str">
        <x:v>Operative Skilled</x:v>
      </x:c>
      <x:c r="G1185" t="str">
        <x:v>399451K</x:v>
      </x:c>
      <x:c r="H1185" t="str">
        <x:v>Royal Borough of Kensington and Chelsea</x:v>
      </x:c>
      <x:c r="I1185" s="22" t="n">
        <x:v>9</x:v>
      </x:c>
      <x:c r="J1185" t="str">
        <x:v>Worked</x:v>
      </x:c>
      <x:c r="K1185" t="str">
        <x:v>Employee 2862; home branch Croydon; assigned role Operative Skilled | Deployment branch: Croydon | Actual role: Operative Skilled | Jobs: 399451K | Customers: Royal Borough of Kensington and Chelsea | Actual hours: 9.0; source records: 1</x:v>
      </x:c>
      <x:c r="L1185" t="str">
        <x:v>Include</x:v>
      </x:c>
      <x:c r="M1185"/>
      <x:c r="N1185"/>
    </x:row>
    <x:row r="1186">
      <x:c r="A1186" t="str">
        <x:v>S Kinsella|2026-07-02</x:v>
      </x:c>
      <x:c r="B1186" s="888" t="n">
        <x:v>46205</x:v>
      </x:c>
      <x:c r="C1186" t="str">
        <x:v>S Kinsella</x:v>
      </x:c>
      <x:c r="D1186" t="str">
        <x:v>Permanent</x:v>
      </x:c>
      <x:c r="E1186" t="str">
        <x:v>Croydon</x:v>
      </x:c>
      <x:c r="F1186" t="str">
        <x:v>Operative Skilled</x:v>
      </x:c>
      <x:c r="G1186" t="str">
        <x:v>399451K</x:v>
      </x:c>
      <x:c r="H1186" t="str">
        <x:v>Royal Borough of Kensington and Chelsea</x:v>
      </x:c>
      <x:c r="I1186" s="22" t="n">
        <x:v>6.5</x:v>
      </x:c>
      <x:c r="J1186" t="str">
        <x:v>Worked</x:v>
      </x:c>
      <x:c r="K1186" t="str">
        <x:v>Employee 2862; home branch Croydon; assigned role Operative Skilled | Deployment branch: Croydon | Actual role: Operative Skilled | Jobs: 399451K | Customers: Royal Borough of Kensington and Chelsea | Actual hours: 6.5; source records: 1</x:v>
      </x:c>
      <x:c r="L1186" t="str">
        <x:v>Include</x:v>
      </x:c>
      <x:c r="M1186"/>
      <x:c r="N1186"/>
    </x:row>
    <x:row r="1187">
      <x:c r="A1187" t="str">
        <x:v>S Kinsella|2026-07-03</x:v>
      </x:c>
      <x:c r="B1187" s="888" t="n">
        <x:v>46206</x:v>
      </x:c>
      <x:c r="C1187" t="str">
        <x:v>S Kinsella</x:v>
      </x:c>
      <x:c r="D1187" t="str">
        <x:v>Permanent</x:v>
      </x:c>
      <x:c r="E1187" t="str">
        <x:v>Croydon</x:v>
      </x:c>
      <x:c r="F1187" t="str">
        <x:v>Operative Skilled</x:v>
      </x:c>
      <x:c r="G1187" t="str">
        <x:v>399451K</x:v>
      </x:c>
      <x:c r="H1187" t="str">
        <x:v>Royal Borough of Kensington and Chelsea</x:v>
      </x:c>
      <x:c r="I1187" s="22" t="n">
        <x:v>6</x:v>
      </x:c>
      <x:c r="J1187" t="str">
        <x:v>Worked</x:v>
      </x:c>
      <x:c r="K1187" t="str">
        <x:v>Employee 2862; home branch Croydon; assigned role Operative Skilled | Deployment branch: Croydon | Actual role: Operative Skilled | Jobs: 399451K | Customers: Royal Borough of Kensington and Chelsea | Actual hours: 6.0; source records: 1</x:v>
      </x:c>
      <x:c r="L1187" t="str">
        <x:v>Include</x:v>
      </x:c>
      <x:c r="M1187"/>
      <x:c r="N1187"/>
    </x:row>
    <x:row r="1188">
      <x:c r="A1188" t="str">
        <x:v>S Kinsella|2026-07-04</x:v>
      </x:c>
      <x:c r="B1188" s="888" t="n">
        <x:v>46207</x:v>
      </x:c>
      <x:c r="C1188" t="str">
        <x:v>S Kinsella</x:v>
      </x:c>
      <x:c r="D1188" t="str">
        <x:v>Permanent</x:v>
      </x:c>
      <x:c r="E1188" t="str">
        <x:v>Croydon</x:v>
      </x:c>
      <x:c r="F1188" t="str">
        <x:v>Operative Skilled</x:v>
      </x:c>
      <x:c r="G1188" t="str">
        <x:v>402937</x:v>
      </x:c>
      <x:c r="H1188" t="str">
        <x:v>Hermes Investment Management Ltd</x:v>
      </x:c>
      <x:c r="I1188" s="22" t="n">
        <x:v>7.5</x:v>
      </x:c>
      <x:c r="J1188" t="str">
        <x:v>Worked</x:v>
      </x:c>
      <x:c r="K1188" t="str">
        <x:v>Employee 2862; home branch Croydon; assigned role Operative Skilled | Deployment branch: Croydon | Actual role: Operative Skilled | Jobs: 402937 | Customers: Hermes Investment Management Ltd | Actual hours: 7.5; source records: 1</x:v>
      </x:c>
      <x:c r="L1188" t="str">
        <x:v>Include</x:v>
      </x:c>
      <x:c r="M1188"/>
      <x:c r="N1188"/>
    </x:row>
    <x:row r="1189">
      <x:c r="A1189" t="str">
        <x:v>S Kinsella|2026-07-13</x:v>
      </x:c>
      <x:c r="B1189" s="888" t="n">
        <x:v>46216</x:v>
      </x:c>
      <x:c r="C1189" t="str">
        <x:v>S Kinsella</x:v>
      </x:c>
      <x:c r="D1189" t="str">
        <x:v>Permanent</x:v>
      </x:c>
      <x:c r="E1189" t="str">
        <x:v>Croydon</x:v>
      </x:c>
      <x:c r="F1189" t="str">
        <x:v>Operative Skilled</x:v>
      </x:c>
      <x:c r="G1189" t="str">
        <x:v>393361E</x:v>
      </x:c>
      <x:c r="H1189" t="str">
        <x:v>The Quadrant</x:v>
      </x:c>
      <x:c r="I1189" s="22" t="n">
        <x:v>5</x:v>
      </x:c>
      <x:c r="J1189" t="str">
        <x:v>Worked</x:v>
      </x:c>
      <x:c r="K1189" t="str">
        <x:v>Employee 2862; home branch Croydon; assigned role Operative Skilled | Deployment branch: Croydon | Actual role: Operative Skilled | Jobs: 393361E | Customers: The Quadrant | Actual hours: 5.0; source records: 1</x:v>
      </x:c>
      <x:c r="L1189" t="str">
        <x:v>Include</x:v>
      </x:c>
      <x:c r="M1189"/>
      <x:c r="N1189"/>
    </x:row>
    <x:row r="1190">
      <x:c r="A1190" t="str">
        <x:v>S Kinsella|2026-07-14</x:v>
      </x:c>
      <x:c r="B1190" s="888" t="n">
        <x:v>46217</x:v>
      </x:c>
      <x:c r="C1190" t="str">
        <x:v>S Kinsella</x:v>
      </x:c>
      <x:c r="D1190" t="str">
        <x:v>Permanent</x:v>
      </x:c>
      <x:c r="E1190" t="str">
        <x:v>Croydon</x:v>
      </x:c>
      <x:c r="F1190" t="str">
        <x:v>Operative Skilled</x:v>
      </x:c>
      <x:c r="G1190" t="str">
        <x:v>400111</x:v>
      </x:c>
      <x:c r="H1190" t="str">
        <x:v>Bromley Central Library</x:v>
      </x:c>
      <x:c r="I1190" s="22" t="n">
        <x:v>7.5</x:v>
      </x:c>
      <x:c r="J1190" t="str">
        <x:v>Worked</x:v>
      </x:c>
      <x:c r="K1190" t="str">
        <x:v>Employee 2862; home branch Croydon; assigned role Operative Skilled | Deployment branch: Croydon | Actual role: Operative Porter | Jobs: 400111 | Customers: Bromley Central Library | Actual hours: 7.5; source records: 1</x:v>
      </x:c>
      <x:c r="L1190" t="str">
        <x:v>Include</x:v>
      </x:c>
      <x:c r="M1190"/>
      <x:c r="N1190"/>
    </x:row>
    <x:row r="1191">
      <x:c r="A1191" t="str">
        <x:v>S Kinsella|2026-07-15</x:v>
      </x:c>
      <x:c r="B1191" s="888" t="n">
        <x:v>46218</x:v>
      </x:c>
      <x:c r="C1191" t="str">
        <x:v>S Kinsella</x:v>
      </x:c>
      <x:c r="D1191" t="str">
        <x:v>Permanent</x:v>
      </x:c>
      <x:c r="E1191" t="str">
        <x:v>Croydon</x:v>
      </x:c>
      <x:c r="F1191" t="str">
        <x:v>Operative Skilled</x:v>
      </x:c>
      <x:c r="G1191" t="str">
        <x:v>402815</x:v>
      </x:c>
      <x:c r="H1191" t="str">
        <x:v>VEOLIA (Sussex Pathology)</x:v>
      </x:c>
      <x:c r="I1191" s="22" t="n">
        <x:v>3</x:v>
      </x:c>
      <x:c r="J1191" t="str">
        <x:v>Worked</x:v>
      </x:c>
      <x:c r="K1191" t="str">
        <x:v>Employee 2862; home branch Croydon; assigned role Operative Skilled | Deployment branch: Croydon | Actual role: Operative Porter | Jobs: 402815 | Customers: VEOLIA (Sussex Pathology) | Actual hours: 3.0; source records: 1</x:v>
      </x:c>
      <x:c r="L1191" t="str">
        <x:v>Include</x:v>
      </x:c>
      <x:c r="M1191"/>
      <x:c r="N1191"/>
    </x:row>
    <x:row r="1192">
      <x:c r="A1192" t="str">
        <x:v>S Kinsella|2026-07-16</x:v>
      </x:c>
      <x:c r="B1192" s="888" t="n">
        <x:v>46219</x:v>
      </x:c>
      <x:c r="C1192" t="str">
        <x:v>S Kinsella</x:v>
      </x:c>
      <x:c r="D1192" t="str">
        <x:v>Permanent</x:v>
      </x:c>
      <x:c r="E1192" t="str">
        <x:v>Croydon</x:v>
      </x:c>
      <x:c r="F1192" t="str">
        <x:v>Operative Skilled</x:v>
      </x:c>
      <x:c r="G1192" t="str">
        <x:v>401992B</x:v>
      </x:c>
      <x:c r="H1192" t="str">
        <x:v>The Bible Society</x:v>
      </x:c>
      <x:c r="I1192" s="22" t="n">
        <x:v>6</x:v>
      </x:c>
      <x:c r="J1192" t="str">
        <x:v>Worked</x:v>
      </x:c>
      <x:c r="K1192" t="str">
        <x:v>Employee 2862; home branch Croydon; assigned role Operative Skilled | Deployment branch: Croydon | Actual role: Operative Porter | Jobs: 401992B | Customers: The Bible Society | Actual hours: 6.0; source records: 1</x:v>
      </x:c>
      <x:c r="L1192" t="str">
        <x:v>Include</x:v>
      </x:c>
      <x:c r="M1192"/>
      <x:c r="N1192"/>
    </x:row>
    <x:row r="1193">
      <x:c r="A1193" t="str">
        <x:v>S Magalhaes|2026-07-01</x:v>
      </x:c>
      <x:c r="B1193" s="888" t="n">
        <x:v>46204</x:v>
      </x:c>
      <x:c r="C1193" t="str">
        <x:v>S Magalhaes</x:v>
      </x:c>
      <x:c r="D1193" t="str">
        <x:v>Permanent</x:v>
      </x:c>
      <x:c r="E1193" t="str">
        <x:v>Thurrock</x:v>
      </x:c>
      <x:c r="F1193" t="str">
        <x:v>Operative Porter</x:v>
      </x:c>
      <x:c r="G1193" t="str">
        <x:v>401494</x:v>
      </x:c>
      <x:c r="H1193" t="str">
        <x:v>Susquehanna International Group (SIG)</x:v>
      </x:c>
      <x:c r="I1193" s="22" t="n">
        <x:v>9</x:v>
      </x:c>
      <x:c r="J1193" t="str">
        <x:v>Worked</x:v>
      </x:c>
      <x:c r="K1193" t="str">
        <x:v>Employee 103600; home branch Thurrock; assigned role Operative Porter | Deployment branch: Thurrock | Actual role: Operative Skilled | Jobs: 401494 | Customers: Susquehanna International Group (SIG) | Actual hours: 9.0; source records: 1</x:v>
      </x:c>
      <x:c r="L1193" t="str">
        <x:v>Include</x:v>
      </x:c>
      <x:c r="M1193"/>
      <x:c r="N1193"/>
    </x:row>
    <x:row r="1194">
      <x:c r="A1194" t="str">
        <x:v>S Magalhaes|2026-07-02</x:v>
      </x:c>
      <x:c r="B1194" s="888" t="n">
        <x:v>46205</x:v>
      </x:c>
      <x:c r="C1194" t="str">
        <x:v>S Magalhaes</x:v>
      </x:c>
      <x:c r="D1194" t="str">
        <x:v>Permanent</x:v>
      </x:c>
      <x:c r="E1194" t="str">
        <x:v>Thurrock</x:v>
      </x:c>
      <x:c r="F1194" t="str">
        <x:v>Operative Porter</x:v>
      </x:c>
      <x:c r="G1194" t="str">
        <x:v>402287</x:v>
      </x:c>
      <x:c r="H1194" t="str">
        <x:v>Accenture UK Ltd</x:v>
      </x:c>
      <x:c r="I1194" s="22" t="n">
        <x:v>11.5</x:v>
      </x:c>
      <x:c r="J1194" t="str">
        <x:v>Worked</x:v>
      </x:c>
      <x:c r="K1194" t="str">
        <x:v>Employee 103600; home branch Thurrock; assigned role Operative Porter | Deployment branch: Thurrock | Actual role: Operative Porter | Jobs: 402287 | Customers: Accenture UK Ltd | Actual hours: 11.5; source records: 1</x:v>
      </x:c>
      <x:c r="L1194" t="str">
        <x:v>Include</x:v>
      </x:c>
      <x:c r="M1194"/>
      <x:c r="N1194"/>
    </x:row>
    <x:row r="1195">
      <x:c r="A1195" t="str">
        <x:v>S Magalhaes|2026-07-03</x:v>
      </x:c>
      <x:c r="B1195" s="888" t="n">
        <x:v>46206</x:v>
      </x:c>
      <x:c r="C1195" t="str">
        <x:v>S Magalhaes</x:v>
      </x:c>
      <x:c r="D1195" t="str">
        <x:v>Permanent</x:v>
      </x:c>
      <x:c r="E1195" t="str">
        <x:v>Thurrock</x:v>
      </x:c>
      <x:c r="F1195" t="str">
        <x:v>Operative Porter</x:v>
      </x:c>
      <x:c r="G1195" t="str">
        <x:v>402287</x:v>
      </x:c>
      <x:c r="H1195" t="str">
        <x:v>Accenture UK Ltd</x:v>
      </x:c>
      <x:c r="I1195" s="22" t="n">
        <x:v>8.5</x:v>
      </x:c>
      <x:c r="J1195" t="str">
        <x:v>Worked</x:v>
      </x:c>
      <x:c r="K1195" t="str">
        <x:v>Employee 103600; home branch Thurrock; assigned role Operative Porter | Deployment branch: Thurrock | Actual role: Operative Porter | Jobs: 402287 | Customers: Accenture UK Ltd | Actual hours: 8.5; source records: 1</x:v>
      </x:c>
      <x:c r="L1195" t="str">
        <x:v>Include</x:v>
      </x:c>
      <x:c r="M1195"/>
      <x:c r="N1195"/>
    </x:row>
    <x:row r="1196">
      <x:c r="A1196" t="str">
        <x:v>S Magalhaes|2026-07-04</x:v>
      </x:c>
      <x:c r="B1196" s="888" t="n">
        <x:v>46207</x:v>
      </x:c>
      <x:c r="C1196" t="str">
        <x:v>S Magalhaes</x:v>
      </x:c>
      <x:c r="D1196" t="str">
        <x:v>Permanent</x:v>
      </x:c>
      <x:c r="E1196" t="str">
        <x:v>Thurrock</x:v>
      </x:c>
      <x:c r="F1196" t="str">
        <x:v>Operative Porter</x:v>
      </x:c>
      <x:c r="G1196" t="str">
        <x:v>402287</x:v>
      </x:c>
      <x:c r="H1196" t="str">
        <x:v>Accenture UK Ltd</x:v>
      </x:c>
      <x:c r="I1196" s="22" t="n">
        <x:v>8.5</x:v>
      </x:c>
      <x:c r="J1196" t="str">
        <x:v>Worked</x:v>
      </x:c>
      <x:c r="K1196" t="str">
        <x:v>Employee 103600; home branch Thurrock; assigned role Operative Porter | Deployment branch: Thurrock | Actual role: Operative Porter | Jobs: 402287 | Customers: Accenture UK Ltd | Actual hours: 8.5; source records: 1</x:v>
      </x:c>
      <x:c r="L1196" t="str">
        <x:v>Include</x:v>
      </x:c>
      <x:c r="M1196"/>
      <x:c r="N1196"/>
    </x:row>
    <x:row r="1197">
      <x:c r="A1197" t="str">
        <x:v>S Magalhaes|2026-07-05</x:v>
      </x:c>
      <x:c r="B1197" s="888" t="n">
        <x:v>46208</x:v>
      </x:c>
      <x:c r="C1197" t="str">
        <x:v>S Magalhaes</x:v>
      </x:c>
      <x:c r="D1197" t="str">
        <x:v>Permanent</x:v>
      </x:c>
      <x:c r="E1197" t="str">
        <x:v>Thurrock</x:v>
      </x:c>
      <x:c r="F1197" t="str">
        <x:v>Operative Porter</x:v>
      </x:c>
      <x:c r="G1197" t="str">
        <x:v>402287</x:v>
      </x:c>
      <x:c r="H1197" t="str">
        <x:v>Accenture UK Ltd</x:v>
      </x:c>
      <x:c r="I1197" s="22" t="n">
        <x:v>8.5</x:v>
      </x:c>
      <x:c r="J1197" t="str">
        <x:v>Worked</x:v>
      </x:c>
      <x:c r="K1197" t="str">
        <x:v>Employee 103600; home branch Thurrock; assigned role Operative Porter | Deployment branch: Thurrock | Actual role: Operative Porter | Jobs: 402287 | Customers: Accenture UK Ltd | Actual hours: 8.5; source records: 1</x:v>
      </x:c>
      <x:c r="L1197" t="str">
        <x:v>Include</x:v>
      </x:c>
      <x:c r="M1197"/>
      <x:c r="N1197"/>
    </x:row>
    <x:row r="1198">
      <x:c r="A1198" t="str">
        <x:v>S Magalhaes|2026-07-06</x:v>
      </x:c>
      <x:c r="B1198" s="888" t="n">
        <x:v>46209</x:v>
      </x:c>
      <x:c r="C1198" t="str">
        <x:v>S Magalhaes</x:v>
      </x:c>
      <x:c r="D1198" t="str">
        <x:v>Permanent</x:v>
      </x:c>
      <x:c r="E1198" t="str">
        <x:v>Thurrock</x:v>
      </x:c>
      <x:c r="F1198" t="str">
        <x:v>Operative Porter</x:v>
      </x:c>
      <x:c r="G1198" t="str">
        <x:v>402287</x:v>
      </x:c>
      <x:c r="H1198" t="str">
        <x:v>Accenture UK Ltd</x:v>
      </x:c>
      <x:c r="I1198" s="22" t="n">
        <x:v>11.5</x:v>
      </x:c>
      <x:c r="J1198" t="str">
        <x:v>Worked</x:v>
      </x:c>
      <x:c r="K1198" t="str">
        <x:v>Employee 103600; home branch Thurrock; assigned role Operative Porter | Deployment branch: Thurrock | Actual role: Operative Porter | Jobs: 402287 | Customers: Accenture UK Ltd | Actual hours: 11.5; source records: 1</x:v>
      </x:c>
      <x:c r="L1198" t="str">
        <x:v>Include</x:v>
      </x:c>
      <x:c r="M1198"/>
      <x:c r="N1198"/>
    </x:row>
    <x:row r="1199">
      <x:c r="A1199" t="str">
        <x:v>S Magalhaes|2026-07-07</x:v>
      </x:c>
      <x:c r="B1199" s="888" t="n">
        <x:v>46210</x:v>
      </x:c>
      <x:c r="C1199" t="str">
        <x:v>S Magalhaes</x:v>
      </x:c>
      <x:c r="D1199" t="str">
        <x:v>Permanent</x:v>
      </x:c>
      <x:c r="E1199" t="str">
        <x:v>Thurrock</x:v>
      </x:c>
      <x:c r="F1199" t="str">
        <x:v>Operative Porter</x:v>
      </x:c>
      <x:c r="G1199" t="str">
        <x:v>403087</x:v>
      </x:c>
      <x:c r="H1199" t="str">
        <x:v>Heywood/Ms Theresa</x:v>
      </x:c>
      <x:c r="I1199" s="22" t="n">
        <x:v>8</x:v>
      </x:c>
      <x:c r="J1199" t="str">
        <x:v>Worked</x:v>
      </x:c>
      <x:c r="K1199" t="str">
        <x:v>Employee 103600; home branch Thurrock; assigned role Operative Porter | Deployment branch: Thurrock | Actual role: Operative Skilled | Jobs: 403087 | Customers: Heywood/Ms Theresa | Actual hours: 8.0; source records: 1</x:v>
      </x:c>
      <x:c r="L1199" t="str">
        <x:v>Include</x:v>
      </x:c>
      <x:c r="M1199"/>
      <x:c r="N1199"/>
    </x:row>
    <x:row r="1200">
      <x:c r="A1200" t="str">
        <x:v>S Magalhaes|2026-07-08</x:v>
      </x:c>
      <x:c r="B1200" s="888" t="n">
        <x:v>46211</x:v>
      </x:c>
      <x:c r="C1200" t="str">
        <x:v>S Magalhaes</x:v>
      </x:c>
      <x:c r="D1200" t="str">
        <x:v>Permanent</x:v>
      </x:c>
      <x:c r="E1200" t="str">
        <x:v>Thurrock</x:v>
      </x:c>
      <x:c r="F1200" t="str">
        <x:v>Operative Porter</x:v>
      </x:c>
      <x:c r="G1200" t="str">
        <x:v>403041</x:v>
      </x:c>
      <x:c r="H1200" t="str">
        <x:v>The Fru</x:v>
      </x:c>
      <x:c r="I1200" s="22" t="n">
        <x:v>8</x:v>
      </x:c>
      <x:c r="J1200" t="str">
        <x:v>Worked</x:v>
      </x:c>
      <x:c r="K1200" t="str">
        <x:v>Employee 103600; home branch Thurrock; assigned role Operative Porter | Deployment branch: Thurrock | Actual role: Operative Skilled | Jobs: 403041 | Customers: The Fru | Actual hours: 8.0; source records: 1</x:v>
      </x:c>
      <x:c r="L1200" t="str">
        <x:v>Include</x:v>
      </x:c>
      <x:c r="M1200"/>
      <x:c r="N1200"/>
    </x:row>
    <x:row r="1201">
      <x:c r="A1201" t="str">
        <x:v>S Magalhaes|2026-07-09</x:v>
      </x:c>
      <x:c r="B1201" s="888" t="n">
        <x:v>46212</x:v>
      </x:c>
      <x:c r="C1201" t="str">
        <x:v>S Magalhaes</x:v>
      </x:c>
      <x:c r="D1201" t="str">
        <x:v>Permanent</x:v>
      </x:c>
      <x:c r="E1201" t="str">
        <x:v>Thurrock</x:v>
      </x:c>
      <x:c r="F1201" t="str">
        <x:v>Operative Porter</x:v>
      </x:c>
      <x:c r="G1201" t="str">
        <x:v>396947A</x:v>
      </x:c>
      <x:c r="H1201" t="str">
        <x:v>Jackson/Mr George</x:v>
      </x:c>
      <x:c r="I1201" s="22" t="n">
        <x:v>5.5</x:v>
      </x:c>
      <x:c r="J1201" t="str">
        <x:v>Worked</x:v>
      </x:c>
      <x:c r="K1201" t="str">
        <x:v>Employee 103600; home branch Thurrock; assigned role Operative Porter | Deployment branch: Thurrock | Actual role: Operative Skilled | Jobs: 396947A | Customers: Jackson/Mr George | Actual hours: 5.5; source records: 1</x:v>
      </x:c>
      <x:c r="L1201" t="str">
        <x:v>Include</x:v>
      </x:c>
      <x:c r="M1201"/>
      <x:c r="N1201"/>
    </x:row>
    <x:row r="1202">
      <x:c r="A1202" t="str">
        <x:v>S Magalhaes|2026-07-10</x:v>
      </x:c>
      <x:c r="B1202" s="888" t="n">
        <x:v>46213</x:v>
      </x:c>
      <x:c r="C1202" t="str">
        <x:v>S Magalhaes</x:v>
      </x:c>
      <x:c r="D1202" t="str">
        <x:v>Permanent</x:v>
      </x:c>
      <x:c r="E1202" t="str">
        <x:v>Thurrock</x:v>
      </x:c>
      <x:c r="F1202" t="str">
        <x:v>Operative Porter</x:v>
      </x:c>
      <x:c r="G1202" t="str">
        <x:v>403271</x:v>
      </x:c>
      <x:c r="H1202" t="str">
        <x:v>BNP Paribas Limited</x:v>
      </x:c>
      <x:c r="I1202" s="22" t="n">
        <x:v>9</x:v>
      </x:c>
      <x:c r="J1202" t="str">
        <x:v>Worked</x:v>
      </x:c>
      <x:c r="K1202" t="str">
        <x:v>Employee 103600; home branch Thurrock; assigned role Operative Porter | Deployment branch: Thurrock | Actual role: Operative Skilled | Jobs: 403271 | Customers: BNP Paribas Limited | Actual hours: 9.0; source records: 1</x:v>
      </x:c>
      <x:c r="L1202" t="str">
        <x:v>Include</x:v>
      </x:c>
      <x:c r="M1202"/>
      <x:c r="N1202"/>
    </x:row>
    <x:row r="1203">
      <x:c r="A1203" t="str">
        <x:v>S Magalhaes|2026-07-11</x:v>
      </x:c>
      <x:c r="B1203" s="888" t="n">
        <x:v>46214</x:v>
      </x:c>
      <x:c r="C1203" t="str">
        <x:v>S Magalhaes</x:v>
      </x:c>
      <x:c r="D1203" t="str">
        <x:v>Permanent</x:v>
      </x:c>
      <x:c r="E1203" t="str">
        <x:v>Thurrock</x:v>
      </x:c>
      <x:c r="F1203" t="str">
        <x:v>Operative Porter</x:v>
      </x:c>
      <x:c r="G1203" t="str">
        <x:v>403271</x:v>
      </x:c>
      <x:c r="H1203" t="str">
        <x:v>BNP Paribas Limited</x:v>
      </x:c>
      <x:c r="I1203" s="22" t="n">
        <x:v>10.5</x:v>
      </x:c>
      <x:c r="J1203" t="str">
        <x:v>Worked</x:v>
      </x:c>
      <x:c r="K1203" t="str">
        <x:v>Employee 103600; home branch Thurrock; assigned role Operative Porter | Deployment branch: Thurrock | Actual role: Operative Skilled | Jobs: 403271 | Customers: BNP Paribas Limited | Actual hours: 10.5; source records: 1</x:v>
      </x:c>
      <x:c r="L1203" t="str">
        <x:v>Include</x:v>
      </x:c>
      <x:c r="M1203"/>
      <x:c r="N1203"/>
    </x:row>
    <x:row r="1204">
      <x:c r="A1204" t="str">
        <x:v>S Magalhaes|2026-07-12</x:v>
      </x:c>
      <x:c r="B1204" s="888" t="n">
        <x:v>46215</x:v>
      </x:c>
      <x:c r="C1204" t="str">
        <x:v>S Magalhaes</x:v>
      </x:c>
      <x:c r="D1204" t="str">
        <x:v>Permanent</x:v>
      </x:c>
      <x:c r="E1204" t="str">
        <x:v>Thurrock</x:v>
      </x:c>
      <x:c r="F1204" t="str">
        <x:v>Operative Porter</x:v>
      </x:c>
      <x:c r="G1204" t="str">
        <x:v>403271</x:v>
      </x:c>
      <x:c r="H1204" t="str">
        <x:v>BNP Paribas Limited</x:v>
      </x:c>
      <x:c r="I1204" s="22" t="n">
        <x:v>5.5</x:v>
      </x:c>
      <x:c r="J1204" t="str">
        <x:v>Worked</x:v>
      </x:c>
      <x:c r="K1204" t="str">
        <x:v>Employee 103600; home branch Thurrock; assigned role Operative Porter | Deployment branch: Thurrock | Actual role: Operative Skilled | Jobs: 403271 | Customers: BNP Paribas Limited | Actual hours: 5.5; source records: 1</x:v>
      </x:c>
      <x:c r="L1204" t="str">
        <x:v>Include</x:v>
      </x:c>
      <x:c r="M1204"/>
      <x:c r="N1204"/>
    </x:row>
    <x:row r="1205">
      <x:c r="A1205" t="str">
        <x:v>S Magalhaes|2026-07-14</x:v>
      </x:c>
      <x:c r="B1205" s="888" t="n">
        <x:v>46217</x:v>
      </x:c>
      <x:c r="C1205" t="str">
        <x:v>S Magalhaes</x:v>
      </x:c>
      <x:c r="D1205" t="str">
        <x:v>Permanent</x:v>
      </x:c>
      <x:c r="E1205" t="str">
        <x:v>Thurrock</x:v>
      </x:c>
      <x:c r="F1205" t="str">
        <x:v>Operative Porter</x:v>
      </x:c>
      <x:c r="G1205" t="str">
        <x:v>403311</x:v>
      </x:c>
      <x:c r="H1205" t="str">
        <x:v>Haringey Council</x:v>
      </x:c>
      <x:c r="I1205" s="22" t="n">
        <x:v>8.5</x:v>
      </x:c>
      <x:c r="J1205" t="str">
        <x:v>Worked</x:v>
      </x:c>
      <x:c r="K1205" t="str">
        <x:v>Employee 103600; home branch Thurrock; assigned role Operative Porter | Deployment branch: Thurrock | Actual role: Operative Porter | Jobs: 403311 | Customers: Haringey Council | Actual hours: 8.5; source records: 1</x:v>
      </x:c>
      <x:c r="L1205" t="str">
        <x:v>Include</x:v>
      </x:c>
      <x:c r="M1205"/>
      <x:c r="N1205"/>
    </x:row>
    <x:row r="1206">
      <x:c r="A1206" t="str">
        <x:v>S Magalhaes|2026-07-15</x:v>
      </x:c>
      <x:c r="B1206" s="888" t="n">
        <x:v>46218</x:v>
      </x:c>
      <x:c r="C1206" t="str">
        <x:v>S Magalhaes</x:v>
      </x:c>
      <x:c r="D1206" t="str">
        <x:v>Permanent</x:v>
      </x:c>
      <x:c r="E1206" t="str">
        <x:v>Thurrock</x:v>
      </x:c>
      <x:c r="F1206" t="str">
        <x:v>Operative Porter</x:v>
      </x:c>
      <x:c r="G1206" t="str">
        <x:v>402483</x:v>
      </x:c>
      <x:c r="H1206" t="str">
        <x:v>Accenture UK Ltd</x:v>
      </x:c>
      <x:c r="I1206" s="22" t="n">
        <x:v>8.5</x:v>
      </x:c>
      <x:c r="J1206" t="str">
        <x:v>Worked</x:v>
      </x:c>
      <x:c r="K1206" t="str">
        <x:v>Employee 103600; home branch Thurrock; assigned role Operative Porter | Deployment branch: Thurrock | Actual role: Operative Porter | Jobs: 402483 | Customers: Accenture UK Ltd | Actual hours: 8.5; source records: 1</x:v>
      </x:c>
      <x:c r="L1206" t="str">
        <x:v>Include</x:v>
      </x:c>
      <x:c r="M1206"/>
      <x:c r="N1206"/>
    </x:row>
    <x:row r="1207">
      <x:c r="A1207" t="str">
        <x:v>S Magalhaes|2026-07-16</x:v>
      </x:c>
      <x:c r="B1207" s="888" t="n">
        <x:v>46219</x:v>
      </x:c>
      <x:c r="C1207" t="str">
        <x:v>S Magalhaes</x:v>
      </x:c>
      <x:c r="D1207" t="str">
        <x:v>Permanent</x:v>
      </x:c>
      <x:c r="E1207" t="str">
        <x:v>Thurrock</x:v>
      </x:c>
      <x:c r="F1207" t="str">
        <x:v>Operative Porter</x:v>
      </x:c>
      <x:c r="G1207" t="str">
        <x:v>400315</x:v>
      </x:c>
      <x:c r="H1207" t="str">
        <x:v>Accenture UK Ltd</x:v>
      </x:c>
      <x:c r="I1207" s="22" t="n">
        <x:v>9.5</x:v>
      </x:c>
      <x:c r="J1207" t="str">
        <x:v>Worked</x:v>
      </x:c>
      <x:c r="K1207" t="str">
        <x:v>Employee 103600; home branch Thurrock; assigned role Operative Porter | Deployment branch: Thurrock | Actual role: Operative Skilled | Jobs: 400315 | Customers: Accenture UK Ltd | Actual hours: 9.5; source records: 1</x:v>
      </x:c>
      <x:c r="L1207" t="str">
        <x:v>Include</x:v>
      </x:c>
      <x:c r="M1207"/>
      <x:c r="N1207"/>
    </x:row>
    <x:row r="1208">
      <x:c r="A1208" t="str">
        <x:v>S Richardson.|2026-07-01</x:v>
      </x:c>
      <x:c r="B1208" s="888" t="n">
        <x:v>46204</x:v>
      </x:c>
      <x:c r="C1208" t="str">
        <x:v>S Richardson.</x:v>
      </x:c>
      <x:c r="D1208" t="str">
        <x:v>Permanent</x:v>
      </x:c>
      <x:c r="E1208" t="str">
        <x:v>Thurrock</x:v>
      </x:c>
      <x:c r="F1208" t="str">
        <x:v>Operative Porter</x:v>
      </x:c>
      <x:c r="G1208"/>
      <x:c r="H1208"/>
      <x:c r="I1208" s="22" t="n">
        <x:v>0</x:v>
      </x:c>
      <x:c r="J1208" t="str">
        <x:v>Annual leave</x:v>
      </x:c>
      <x:c r="K1208" t="str">
        <x:v>Employee 103123; home branch Thurrock; assigned role Operative Porter | Leave: Annual Leave (Hours) | Leave calendar basis: Variable-pattern period</x:v>
      </x:c>
      <x:c r="L1208" t="str">
        <x:v>Include</x:v>
      </x:c>
      <x:c r="M1208"/>
      <x:c r="N1208"/>
    </x:row>
    <x:row r="1209">
      <x:c r="A1209" t="str">
        <x:v>S Richardson.|2026-07-06</x:v>
      </x:c>
      <x:c r="B1209" s="888" t="n">
        <x:v>46209</x:v>
      </x:c>
      <x:c r="C1209" t="str">
        <x:v>S Richardson.</x:v>
      </x:c>
      <x:c r="D1209" t="str">
        <x:v>Permanent</x:v>
      </x:c>
      <x:c r="E1209" t="str">
        <x:v>Thurrock</x:v>
      </x:c>
      <x:c r="F1209" t="str">
        <x:v>Operative Porter</x:v>
      </x:c>
      <x:c r="G1209" t="str">
        <x:v>403287</x:v>
      </x:c>
      <x:c r="H1209" t="str">
        <x:v>University of Hertfordshire</x:v>
      </x:c>
      <x:c r="I1209" s="22" t="n">
        <x:v>8</x:v>
      </x:c>
      <x:c r="J1209" t="str">
        <x:v>Worked</x:v>
      </x:c>
      <x:c r="K1209" t="str">
        <x:v>Employee 103123; home branch Thurrock; assigned role Operative Porter | Deployment branch: Thurrock | Actual role: Operative Porter | Jobs: 403287 | Customers: University of Hertfordshire | Actual hours: 8.0; source records: 1</x:v>
      </x:c>
      <x:c r="L1209" t="str">
        <x:v>Include</x:v>
      </x:c>
      <x:c r="M1209"/>
      <x:c r="N1209"/>
    </x:row>
    <x:row r="1210">
      <x:c r="A1210" t="str">
        <x:v>S Richardson.|2026-07-07</x:v>
      </x:c>
      <x:c r="B1210" s="888" t="n">
        <x:v>46210</x:v>
      </x:c>
      <x:c r="C1210" t="str">
        <x:v>S Richardson.</x:v>
      </x:c>
      <x:c r="D1210" t="str">
        <x:v>Permanent</x:v>
      </x:c>
      <x:c r="E1210" t="str">
        <x:v>Thurrock</x:v>
      </x:c>
      <x:c r="F1210" t="str">
        <x:v>Operative Porter</x:v>
      </x:c>
      <x:c r="G1210" t="str">
        <x:v>403087</x:v>
      </x:c>
      <x:c r="H1210" t="str">
        <x:v>Heywood/Ms Theresa</x:v>
      </x:c>
      <x:c r="I1210" s="22" t="n">
        <x:v>8</x:v>
      </x:c>
      <x:c r="J1210" t="str">
        <x:v>Worked</x:v>
      </x:c>
      <x:c r="K1210" t="str">
        <x:v>Employee 103123; home branch Thurrock; assigned role Operative Porter | Deployment branch: Thurrock | Actual role: Operative Porter | Jobs: 403087 | Customers: Heywood/Ms Theresa | Actual hours: 8.0; source records: 1</x:v>
      </x:c>
      <x:c r="L1210" t="str">
        <x:v>Include</x:v>
      </x:c>
      <x:c r="M1210"/>
      <x:c r="N1210"/>
    </x:row>
    <x:row r="1211">
      <x:c r="A1211" t="str">
        <x:v>S Richardson.|2026-07-08</x:v>
      </x:c>
      <x:c r="B1211" s="888" t="n">
        <x:v>46211</x:v>
      </x:c>
      <x:c r="C1211" t="str">
        <x:v>S Richardson.</x:v>
      </x:c>
      <x:c r="D1211" t="str">
        <x:v>Permanent</x:v>
      </x:c>
      <x:c r="E1211" t="str">
        <x:v>Thurrock</x:v>
      </x:c>
      <x:c r="F1211" t="str">
        <x:v>Operative Porter</x:v>
      </x:c>
      <x:c r="G1211" t="str">
        <x:v>398126</x:v>
      </x:c>
      <x:c r="H1211" t="str">
        <x:v>Saunders/Tracey</x:v>
      </x:c>
      <x:c r="I1211" s="22" t="n">
        <x:v>9.5</x:v>
      </x:c>
      <x:c r="J1211" t="str">
        <x:v>Worked</x:v>
      </x:c>
      <x:c r="K1211" t="str">
        <x:v>Employee 103123; home branch Thurrock; assigned role Operative Porter | Deployment branch: Thurrock | Actual role: Operative Porter | Jobs: 398126 | Customers: Saunders/Tracey | Actual hours: 9.5; source records: 1</x:v>
      </x:c>
      <x:c r="L1211" t="str">
        <x:v>Include</x:v>
      </x:c>
      <x:c r="M1211"/>
      <x:c r="N1211"/>
    </x:row>
    <x:row r="1212">
      <x:c r="A1212" t="str">
        <x:v>S Richardson.|2026-07-13</x:v>
      </x:c>
      <x:c r="B1212" s="888" t="n">
        <x:v>46216</x:v>
      </x:c>
      <x:c r="C1212" t="str">
        <x:v>S Richardson.</x:v>
      </x:c>
      <x:c r="D1212" t="str">
        <x:v>Permanent</x:v>
      </x:c>
      <x:c r="E1212" t="str">
        <x:v>Thurrock</x:v>
      </x:c>
      <x:c r="F1212" t="str">
        <x:v>Operative Porter</x:v>
      </x:c>
      <x:c r="G1212" t="str">
        <x:v>401992</x:v>
      </x:c>
      <x:c r="H1212" t="str">
        <x:v>The Bible Society</x:v>
      </x:c>
      <x:c r="I1212" s="22" t="n">
        <x:v>12</x:v>
      </x:c>
      <x:c r="J1212" t="str">
        <x:v>Worked</x:v>
      </x:c>
      <x:c r="K1212" t="str">
        <x:v>Employee 103123; home branch Thurrock; assigned role Operative Porter | Deployment branch: Thurrock | Actual role: Operative Porter | Jobs: 401992 | Customers: The Bible Society | Actual hours: 12.0; source records: 1</x:v>
      </x:c>
      <x:c r="L1212" t="str">
        <x:v>Include</x:v>
      </x:c>
      <x:c r="M1212"/>
      <x:c r="N1212"/>
    </x:row>
    <x:row r="1213">
      <x:c r="A1213" t="str">
        <x:v>S Richardson.|2026-07-14</x:v>
      </x:c>
      <x:c r="B1213" s="888" t="n">
        <x:v>46217</x:v>
      </x:c>
      <x:c r="C1213" t="str">
        <x:v>S Richardson.</x:v>
      </x:c>
      <x:c r="D1213" t="str">
        <x:v>Permanent</x:v>
      </x:c>
      <x:c r="E1213" t="str">
        <x:v>Thurrock</x:v>
      </x:c>
      <x:c r="F1213" t="str">
        <x:v>Operative Porter</x:v>
      </x:c>
      <x:c r="G1213" t="str">
        <x:v>400580</x:v>
      </x:c>
      <x:c r="H1213" t="str">
        <x:v>ALPHATECH (UNI CAMBS)</x:v>
      </x:c>
      <x:c r="I1213" s="22" t="n">
        <x:v>8</x:v>
      </x:c>
      <x:c r="J1213" t="str">
        <x:v>Worked</x:v>
      </x:c>
      <x:c r="K1213" t="str">
        <x:v>Employee 103123; home branch Thurrock; assigned role Operative Porter | Deployment branch: Cambridge | Actual role: Operative Porter | Jobs: 400580 | Customers: ALPHATECH (UNI CAMBS) | Actual hours: 8.0; source records: 1</x:v>
      </x:c>
      <x:c r="L1213" t="str">
        <x:v>Include</x:v>
      </x:c>
      <x:c r="M1213"/>
      <x:c r="N1213"/>
    </x:row>
    <x:row r="1214">
      <x:c r="A1214" t="str">
        <x:v>S Richardson.|2026-07-15</x:v>
      </x:c>
      <x:c r="B1214" s="888" t="n">
        <x:v>46218</x:v>
      </x:c>
      <x:c r="C1214" t="str">
        <x:v>S Richardson.</x:v>
      </x:c>
      <x:c r="D1214" t="str">
        <x:v>Permanent</x:v>
      </x:c>
      <x:c r="E1214" t="str">
        <x:v>Thurrock</x:v>
      </x:c>
      <x:c r="F1214" t="str">
        <x:v>Operative Porter</x:v>
      </x:c>
      <x:c r="G1214" t="str">
        <x:v>403397</x:v>
      </x:c>
      <x:c r="H1214" t="str">
        <x:v>University of Hertfordshire</x:v>
      </x:c>
      <x:c r="I1214" s="22" t="n">
        <x:v>5</x:v>
      </x:c>
      <x:c r="J1214" t="str">
        <x:v>Worked</x:v>
      </x:c>
      <x:c r="K1214" t="str">
        <x:v>Employee 103123; home branch Thurrock; assigned role Operative Porter | Deployment branch: Thurrock | Actual role: Operative Skilled | Jobs: 403397 | Customers: University of Hertfordshire | Actual hours: 5.0; source records: 1</x:v>
      </x:c>
      <x:c r="L1214" t="str">
        <x:v>Include</x:v>
      </x:c>
      <x:c r="M1214"/>
      <x:c r="N1214"/>
    </x:row>
    <x:row r="1215">
      <x:c r="A1215" t="str">
        <x:v>Scott Bradley|2026-07-01</x:v>
      </x:c>
      <x:c r="B1215" s="888" t="n">
        <x:v>46204</x:v>
      </x:c>
      <x:c r="C1215" t="str">
        <x:v>Scott Bradley</x:v>
      </x:c>
      <x:c r="D1215" t="str">
        <x:v>Permanent</x:v>
      </x:c>
      <x:c r="E1215" t="str">
        <x:v>Glasgow</x:v>
      </x:c>
      <x:c r="F1215" t="str">
        <x:v>Operative Porter</x:v>
      </x:c>
      <x:c r="G1215" t="str">
        <x:v>402927</x:v>
      </x:c>
      <x:c r="H1215" t="str">
        <x:v>New College Lanarkshire</x:v>
      </x:c>
      <x:c r="I1215" s="22" t="n">
        <x:v>8</x:v>
      </x:c>
      <x:c r="J1215" t="str">
        <x:v>Worked</x:v>
      </x:c>
      <x:c r="K1215" t="str">
        <x:v>Employee 1168; home branch Glasgow; assigned role Operative Porter | Deployment branch: Glasgow | Actual role: Operative Driver | Jobs: 402927 | Customers: New College Lanarkshire | Actual hours: 8.0; source records: 1</x:v>
      </x:c>
      <x:c r="L1215" t="str">
        <x:v>Include</x:v>
      </x:c>
      <x:c r="M1215"/>
      <x:c r="N1215"/>
    </x:row>
    <x:row r="1216">
      <x:c r="A1216" t="str">
        <x:v>Scott Bradley|2026-07-02</x:v>
      </x:c>
      <x:c r="B1216" s="888" t="n">
        <x:v>46205</x:v>
      </x:c>
      <x:c r="C1216" t="str">
        <x:v>Scott Bradley</x:v>
      </x:c>
      <x:c r="D1216" t="str">
        <x:v>Permanent</x:v>
      </x:c>
      <x:c r="E1216" t="str">
        <x:v>Glasgow</x:v>
      </x:c>
      <x:c r="F1216" t="str">
        <x:v>Operative Porter</x:v>
      </x:c>
      <x:c r="G1216" t="str">
        <x:v>392549</x:v>
      </x:c>
      <x:c r="H1216" t="str">
        <x:v>NHS GG&amp;C</x:v>
      </x:c>
      <x:c r="I1216" s="22" t="n">
        <x:v>8</x:v>
      </x:c>
      <x:c r="J1216" t="str">
        <x:v>Worked</x:v>
      </x:c>
      <x:c r="K1216" t="str">
        <x:v>Employee 1168; home branch Glasgow; assigned role Operative Porter | Deployment branch: Glasgow | Actual role: Operative Driver | Jobs: 392549 | Customers: NHS GG&amp;C | Actual hours: 8.0; source records: 1</x:v>
      </x:c>
      <x:c r="L1216" t="str">
        <x:v>Include</x:v>
      </x:c>
      <x:c r="M1216"/>
      <x:c r="N1216"/>
    </x:row>
    <x:row r="1217">
      <x:c r="A1217" t="str">
        <x:v>Scott Bradley|2026-07-06</x:v>
      </x:c>
      <x:c r="B1217" s="888" t="n">
        <x:v>46209</x:v>
      </x:c>
      <x:c r="C1217" t="str">
        <x:v>Scott Bradley</x:v>
      </x:c>
      <x:c r="D1217" t="str">
        <x:v>Permanent</x:v>
      </x:c>
      <x:c r="E1217" t="str">
        <x:v>Glasgow</x:v>
      </x:c>
      <x:c r="F1217" t="str">
        <x:v>Operative Porter</x:v>
      </x:c>
      <x:c r="G1217" t="str">
        <x:v>402567</x:v>
      </x:c>
      <x:c r="H1217" t="str">
        <x:v>Scottish Courts and Tribunals Service</x:v>
      </x:c>
      <x:c r="I1217" s="22" t="n">
        <x:v>8</x:v>
      </x:c>
      <x:c r="J1217" t="str">
        <x:v>Worked</x:v>
      </x:c>
      <x:c r="K1217" t="str">
        <x:v>Employee 1168; home branch Glasgow; assigned role Operative Porter | Deployment branch: Glasgow | Actual role: Operative Driver | Jobs: 402567 | Customers: Scottish Courts and Tribunals Service | Actual hours: 8.0; source records: 1</x:v>
      </x:c>
      <x:c r="L1217" t="str">
        <x:v>Include</x:v>
      </x:c>
      <x:c r="M1217"/>
      <x:c r="N1217"/>
    </x:row>
    <x:row r="1218">
      <x:c r="A1218" t="str">
        <x:v>Scott Bradley|2026-07-07</x:v>
      </x:c>
      <x:c r="B1218" s="888" t="n">
        <x:v>46210</x:v>
      </x:c>
      <x:c r="C1218" t="str">
        <x:v>Scott Bradley</x:v>
      </x:c>
      <x:c r="D1218" t="str">
        <x:v>Permanent</x:v>
      </x:c>
      <x:c r="E1218" t="str">
        <x:v>Glasgow</x:v>
      </x:c>
      <x:c r="F1218" t="str">
        <x:v>Operative Porter</x:v>
      </x:c>
      <x:c r="G1218" t="str">
        <x:v>402567</x:v>
      </x:c>
      <x:c r="H1218" t="str">
        <x:v>Scottish Courts and Tribunals Service</x:v>
      </x:c>
      <x:c r="I1218" s="22" t="n">
        <x:v>8</x:v>
      </x:c>
      <x:c r="J1218" t="str">
        <x:v>Worked</x:v>
      </x:c>
      <x:c r="K1218" t="str">
        <x:v>Employee 1168; home branch Glasgow; assigned role Operative Porter | Deployment branch: Glasgow | Actual role: Operative Driver | Jobs: 402567 | Customers: Scottish Courts and Tribunals Service | Actual hours: 8.0; source records: 1</x:v>
      </x:c>
      <x:c r="L1218" t="str">
        <x:v>Include</x:v>
      </x:c>
      <x:c r="M1218"/>
      <x:c r="N1218"/>
    </x:row>
    <x:row r="1219">
      <x:c r="A1219" t="str">
        <x:v>Scott Bradley|2026-07-08</x:v>
      </x:c>
      <x:c r="B1219" s="888" t="n">
        <x:v>46211</x:v>
      </x:c>
      <x:c r="C1219" t="str">
        <x:v>Scott Bradley</x:v>
      </x:c>
      <x:c r="D1219" t="str">
        <x:v>Permanent</x:v>
      </x:c>
      <x:c r="E1219" t="str">
        <x:v>Glasgow</x:v>
      </x:c>
      <x:c r="F1219" t="str">
        <x:v>Operative Porter</x:v>
      </x:c>
      <x:c r="G1219" t="str">
        <x:v>402567</x:v>
      </x:c>
      <x:c r="H1219" t="str">
        <x:v>Scottish Courts and Tribunals Service</x:v>
      </x:c>
      <x:c r="I1219" s="22" t="n">
        <x:v>12</x:v>
      </x:c>
      <x:c r="J1219" t="str">
        <x:v>Worked</x:v>
      </x:c>
      <x:c r="K1219" t="str">
        <x:v>Employee 1168; home branch Glasgow; assigned role Operative Porter | Deployment branch: Glasgow | Actual role: Operative Driver | Jobs: 402567 | Customers: Scottish Courts and Tribunals Service | Actual hours: 12.0; source records: 1</x:v>
      </x:c>
      <x:c r="L1219" t="str">
        <x:v>Include</x:v>
      </x:c>
      <x:c r="M1219"/>
      <x:c r="N1219"/>
    </x:row>
    <x:row r="1220">
      <x:c r="A1220" t="str">
        <x:v>Scott Bradley|2026-07-09</x:v>
      </x:c>
      <x:c r="B1220" s="888" t="n">
        <x:v>46212</x:v>
      </x:c>
      <x:c r="C1220" t="str">
        <x:v>Scott Bradley</x:v>
      </x:c>
      <x:c r="D1220" t="str">
        <x:v>Permanent</x:v>
      </x:c>
      <x:c r="E1220" t="str">
        <x:v>Glasgow</x:v>
      </x:c>
      <x:c r="F1220" t="str">
        <x:v>Operative Porter</x:v>
      </x:c>
      <x:c r="G1220" t="str">
        <x:v>402567</x:v>
      </x:c>
      <x:c r="H1220" t="str">
        <x:v>Scottish Courts and Tribunals Service</x:v>
      </x:c>
      <x:c r="I1220" s="22" t="n">
        <x:v>4</x:v>
      </x:c>
      <x:c r="J1220" t="str">
        <x:v>Worked</x:v>
      </x:c>
      <x:c r="K1220" t="str">
        <x:v>Employee 1168; home branch Glasgow; assigned role Operative Porter | Deployment branch: Glasgow | Actual role: Operative Driver | Jobs: 402567 | Customers: Scottish Courts and Tribunals Service | Actual hours: 4.0; source records: 1</x:v>
      </x:c>
      <x:c r="L1220" t="str">
        <x:v>Include</x:v>
      </x:c>
      <x:c r="M1220"/>
      <x:c r="N1220"/>
    </x:row>
    <x:row r="1221">
      <x:c r="A1221" t="str">
        <x:v>Scott Bradley|2026-07-10</x:v>
      </x:c>
      <x:c r="B1221" s="888" t="n">
        <x:v>46213</x:v>
      </x:c>
      <x:c r="C1221" t="str">
        <x:v>Scott Bradley</x:v>
      </x:c>
      <x:c r="D1221" t="str">
        <x:v>Permanent</x:v>
      </x:c>
      <x:c r="E1221" t="str">
        <x:v>Glasgow</x:v>
      </x:c>
      <x:c r="F1221" t="str">
        <x:v>Operative Porter</x:v>
      </x:c>
      <x:c r="G1221" t="str">
        <x:v>398360F</x:v>
      </x:c>
      <x:c r="H1221" t="str">
        <x:v>Restore Harrow Green</x:v>
      </x:c>
      <x:c r="I1221" s="22" t="n">
        <x:v>10</x:v>
      </x:c>
      <x:c r="J1221" t="str">
        <x:v>Worked</x:v>
      </x:c>
      <x:c r="K1221" t="str">
        <x:v>Employee 1168; home branch Glasgow; assigned role Operative Porter | Deployment branch: Glasgow | Actual role: Operative Driver | Jobs: 398360F | Customers: Restore Harrow Green | Actual hours: 10.0; source records: 1</x:v>
      </x:c>
      <x:c r="L1221" t="str">
        <x:v>Include</x:v>
      </x:c>
      <x:c r="M1221"/>
      <x:c r="N1221"/>
    </x:row>
    <x:row r="1222">
      <x:c r="A1222" t="str">
        <x:v>Scott Bradley|2026-07-13</x:v>
      </x:c>
      <x:c r="B1222" s="888" t="n">
        <x:v>46216</x:v>
      </x:c>
      <x:c r="C1222" t="str">
        <x:v>Scott Bradley</x:v>
      </x:c>
      <x:c r="D1222" t="str">
        <x:v>Permanent</x:v>
      </x:c>
      <x:c r="E1222" t="str">
        <x:v>Glasgow</x:v>
      </x:c>
      <x:c r="F1222" t="str">
        <x:v>Operative Porter</x:v>
      </x:c>
      <x:c r="G1222" t="str">
        <x:v>403106</x:v>
      </x:c>
      <x:c r="H1222" t="str">
        <x:v>C/O South Lanarkshire Council</x:v>
      </x:c>
      <x:c r="I1222" s="22" t="n">
        <x:v>10</x:v>
      </x:c>
      <x:c r="J1222" t="str">
        <x:v>Worked</x:v>
      </x:c>
      <x:c r="K1222" t="str">
        <x:v>Employee 1168; home branch Glasgow; assigned role Operative Porter | Deployment branch: Glasgow | Actual role: Operative Driver | Jobs: 403106 | Customers: C/O South Lanarkshire Council | Actual hours: 10.0; source records: 1</x:v>
      </x:c>
      <x:c r="L1222" t="str">
        <x:v>Include</x:v>
      </x:c>
      <x:c r="M1222"/>
      <x:c r="N1222"/>
    </x:row>
    <x:row r="1223">
      <x:c r="A1223" t="str">
        <x:v>Scott Bradley|2026-07-14</x:v>
      </x:c>
      <x:c r="B1223" s="888" t="n">
        <x:v>46217</x:v>
      </x:c>
      <x:c r="C1223" t="str">
        <x:v>Scott Bradley</x:v>
      </x:c>
      <x:c r="D1223" t="str">
        <x:v>Permanent</x:v>
      </x:c>
      <x:c r="E1223" t="str">
        <x:v>Glasgow</x:v>
      </x:c>
      <x:c r="F1223" t="str">
        <x:v>Operative Porter</x:v>
      </x:c>
      <x:c r="G1223" t="str">
        <x:v>398360F, 403357</x:v>
      </x:c>
      <x:c r="H1223" t="str">
        <x:v>Restore Harrow Green; Stobhill Hospital</x:v>
      </x:c>
      <x:c r="I1223" s="22" t="n">
        <x:v>11</x:v>
      </x:c>
      <x:c r="J1223" t="str">
        <x:v>Worked — 2 records</x:v>
      </x:c>
      <x:c r="K1223" t="str">
        <x:v>Employee 1168; home branch Glasgow; assigned role Operative Porter | Deployment branch: Glasgow | Actual role: Operative Driver | Jobs: 398360F, 403357 | Customers: Restore Harrow Green; Stobhill Hospital | Actual hours: 11.0; source records: 2</x:v>
      </x:c>
      <x:c r="L1223" t="str">
        <x:v>Include</x:v>
      </x:c>
      <x:c r="M1223"/>
      <x:c r="N1223"/>
    </x:row>
    <x:row r="1224">
      <x:c r="A1224" t="str">
        <x:v>Scott Bradley|2026-07-15</x:v>
      </x:c>
      <x:c r="B1224" s="888" t="n">
        <x:v>46218</x:v>
      </x:c>
      <x:c r="C1224" t="str">
        <x:v>Scott Bradley</x:v>
      </x:c>
      <x:c r="D1224" t="str">
        <x:v>Permanent</x:v>
      </x:c>
      <x:c r="E1224" t="str">
        <x:v>Glasgow</x:v>
      </x:c>
      <x:c r="F1224" t="str">
        <x:v>Operative Porter</x:v>
      </x:c>
      <x:c r="G1224" t="str">
        <x:v>403027</x:v>
      </x:c>
      <x:c r="H1224" t="str">
        <x:v>HSBC - Branch Audits (2)</x:v>
      </x:c>
      <x:c r="I1224" s="22" t="n">
        <x:v>10</x:v>
      </x:c>
      <x:c r="J1224" t="str">
        <x:v>Worked</x:v>
      </x:c>
      <x:c r="K1224" t="str">
        <x:v>Employee 1168; home branch Glasgow; assigned role Operative Porter | Deployment branch: Birmingham | Actual role: Operative Driver | Jobs: 403027 | Customers: HSBC - Branch Audits (2) | Actual hours: 10.0; source records: 1</x:v>
      </x:c>
      <x:c r="L1224" t="str">
        <x:v>Include</x:v>
      </x:c>
      <x:c r="M1224"/>
      <x:c r="N1224"/>
    </x:row>
    <x:row r="1225">
      <x:c r="A1225" t="str">
        <x:v>Scott Scandrett|2026-07-01</x:v>
      </x:c>
      <x:c r="B1225" s="888" t="n">
        <x:v>46204</x:v>
      </x:c>
      <x:c r="C1225" t="str">
        <x:v>Scott Scandrett</x:v>
      </x:c>
      <x:c r="D1225" t="str">
        <x:v>Permanent</x:v>
      </x:c>
      <x:c r="E1225" t="str">
        <x:v>Birmingham</x:v>
      </x:c>
      <x:c r="F1225" t="str">
        <x:v>Operative Driver</x:v>
      </x:c>
      <x:c r="G1225" t="str">
        <x:v>401369, 402916</x:v>
      </x:c>
      <x:c r="H1225" t="str">
        <x:v>Canal &amp; River Trust; Equans Services Limited</x:v>
      </x:c>
      <x:c r="I1225" s="22" t="n">
        <x:v>7</x:v>
      </x:c>
      <x:c r="J1225" t="str">
        <x:v>Worked — 2 records</x:v>
      </x:c>
      <x:c r="K1225" t="str">
        <x:v>Employee 103114; home branch Birmingham; assigned role Operative Driver | Deployment branch: Birmingham | Actual role: Operative Driver | Jobs: 401369, 402916 | Customers: Canal &amp; River Trust; Equans Services Limited | Actual hours: 7.0; source records: 2</x:v>
      </x:c>
      <x:c r="L1225" t="str">
        <x:v>Include</x:v>
      </x:c>
      <x:c r="M1225"/>
      <x:c r="N1225"/>
    </x:row>
    <x:row r="1226">
      <x:c r="A1226" t="str">
        <x:v>Scott Scandrett|2026-07-02</x:v>
      </x:c>
      <x:c r="B1226" s="888" t="n">
        <x:v>46205</x:v>
      </x:c>
      <x:c r="C1226" t="str">
        <x:v>Scott Scandrett</x:v>
      </x:c>
      <x:c r="D1226" t="str">
        <x:v>Permanent</x:v>
      </x:c>
      <x:c r="E1226" t="str">
        <x:v>Birmingham</x:v>
      </x:c>
      <x:c r="F1226" t="str">
        <x:v>Operative Driver</x:v>
      </x:c>
      <x:c r="G1226" t="str">
        <x:v>401369</x:v>
      </x:c>
      <x:c r="H1226" t="str">
        <x:v>Canal &amp; River Trust</x:v>
      </x:c>
      <x:c r="I1226" t="n">
        <x:v>6.5</x:v>
      </x:c>
      <x:c r="J1226" t="str">
        <x:v>Worked</x:v>
      </x:c>
      <x:c r="K1226" t="str">
        <x:v>Employee 103114; home branch Birmingham; assigned role Operative Driver | Deployment branch: Birmingham | Actual role: Operative Driver | Jobs: 401369 | Customers: Canal &amp; River Trust | Actual hours: 6.5; source records: 1</x:v>
      </x:c>
      <x:c r="L1226" t="str">
        <x:v>Include</x:v>
      </x:c>
      <x:c r="M1226"/>
      <x:c r="N1226"/>
    </x:row>
    <x:row r="1227">
      <x:c r="A1227" t="str">
        <x:v>Scott Scandrett|2026-07-03</x:v>
      </x:c>
      <x:c r="B1227" s="888" t="n">
        <x:v>46206</x:v>
      </x:c>
      <x:c r="C1227" t="str">
        <x:v>Scott Scandrett</x:v>
      </x:c>
      <x:c r="D1227" t="str">
        <x:v>Permanent</x:v>
      </x:c>
      <x:c r="E1227" t="str">
        <x:v>Birmingham</x:v>
      </x:c>
      <x:c r="F1227" t="str">
        <x:v>Operative Driver</x:v>
      </x:c>
      <x:c r="G1227" t="str">
        <x:v>401369, 396008</x:v>
      </x:c>
      <x:c r="H1227" t="str">
        <x:v>Canal &amp; River Trust; HSBC - Branch Audits (1)</x:v>
      </x:c>
      <x:c r="I1227" t="n">
        <x:v>5.5</x:v>
      </x:c>
      <x:c r="J1227" t="str">
        <x:v>Worked — 2 records</x:v>
      </x:c>
      <x:c r="K1227" t="str">
        <x:v>Employee 103114; home branch Birmingham; assigned role Operative Driver | Deployment branch: Birmingham | Actual role: Operative Driver | Jobs: 401369, 396008 | Customers: Canal &amp; River Trust; HSBC - Branch Audits (1) | Actual hours: 5.5; source records: 2</x:v>
      </x:c>
      <x:c r="L1227" t="str">
        <x:v>Include</x:v>
      </x:c>
      <x:c r="M1227"/>
      <x:c r="N1227"/>
    </x:row>
    <x:row r="1228">
      <x:c r="A1228" t="str">
        <x:v>Scott Scandrett|2026-07-06</x:v>
      </x:c>
      <x:c r="B1228" s="888" t="n">
        <x:v>46209</x:v>
      </x:c>
      <x:c r="C1228" t="str">
        <x:v>Scott Scandrett</x:v>
      </x:c>
      <x:c r="D1228" t="str">
        <x:v>Permanent</x:v>
      </x:c>
      <x:c r="E1228" t="str">
        <x:v>Birmingham</x:v>
      </x:c>
      <x:c r="F1228" t="str">
        <x:v>Operative Driver</x:v>
      </x:c>
      <x:c r="G1228" t="str">
        <x:v>402727</x:v>
      </x:c>
      <x:c r="H1228" t="str">
        <x:v>Midland Heart Limited</x:v>
      </x:c>
      <x:c r="I1228" t="n">
        <x:v>8.25</x:v>
      </x:c>
      <x:c r="J1228" t="str">
        <x:v>Worked</x:v>
      </x:c>
      <x:c r="K1228" t="str">
        <x:v>Employee 103114; home branch Birmingham; assigned role Operative Driver | Deployment branch: Birmingham | Actual role: Operative Driver | Jobs: 402727 | Customers: Midland Heart Limited | Actual hours: 8.2; source records: 1</x:v>
      </x:c>
      <x:c r="L1228" t="str">
        <x:v>Include</x:v>
      </x:c>
      <x:c r="M1228"/>
      <x:c r="N1228"/>
    </x:row>
    <x:row r="1229">
      <x:c r="A1229" t="str">
        <x:v>Scott Scandrett|2026-07-07</x:v>
      </x:c>
      <x:c r="B1229" s="888" t="n">
        <x:v>46210</x:v>
      </x:c>
      <x:c r="C1229" t="str">
        <x:v>Scott Scandrett</x:v>
      </x:c>
      <x:c r="D1229" t="str">
        <x:v>Permanent</x:v>
      </x:c>
      <x:c r="E1229" t="str">
        <x:v>Birmingham</x:v>
      </x:c>
      <x:c r="F1229" t="str">
        <x:v>Operative Driver</x:v>
      </x:c>
      <x:c r="G1229" t="str">
        <x:v>401554, 386884X</x:v>
      </x:c>
      <x:c r="H1229" t="str">
        <x:v>CPM/Omnicom; Harrow Green</x:v>
      </x:c>
      <x:c r="I1229" t="n">
        <x:v>20.5</x:v>
      </x:c>
      <x:c r="J1229" t="str">
        <x:v>Worked — 2 records</x:v>
      </x:c>
      <x:c r="K1229" t="str">
        <x:v>Employee 103114; home branch Birmingham; assigned role Operative Driver | Deployment branch: Birmingham, Oxford | Actual role: Operative Driver | Jobs: 401554, 386884X | Customers: CPM/Omnicom; Harrow Green | Actual hours: 20.5; source records: 2</x:v>
      </x:c>
      <x:c r="L1229" t="str">
        <x:v>Include</x:v>
      </x:c>
      <x:c r="M1229"/>
      <x:c r="N1229"/>
    </x:row>
    <x:row r="1230">
      <x:c r="A1230" t="str">
        <x:v>Scott Scandrett|2026-07-08</x:v>
      </x:c>
      <x:c r="B1230" s="888" t="n">
        <x:v>46211</x:v>
      </x:c>
      <x:c r="C1230" t="str">
        <x:v>Scott Scandrett</x:v>
      </x:c>
      <x:c r="D1230" t="str">
        <x:v>Permanent</x:v>
      </x:c>
      <x:c r="E1230" t="str">
        <x:v>Birmingham</x:v>
      </x:c>
      <x:c r="F1230" t="str">
        <x:v>Operative Driver</x:v>
      </x:c>
      <x:c r="G1230" t="str">
        <x:v>403046, 399265</x:v>
      </x:c>
      <x:c r="H1230" t="str">
        <x:v>HSBC - July 2026 Deliveries; Midland Heart</x:v>
      </x:c>
      <x:c r="I1230" t="n">
        <x:v>4</x:v>
      </x:c>
      <x:c r="J1230" t="str">
        <x:v>Worked — 2 records</x:v>
      </x:c>
      <x:c r="K1230" t="str">
        <x:v>Employee 103114; home branch Birmingham; assigned role Operative Driver | Deployment branch: Birmingham | Actual role: Operative Driver | Jobs: 403046, 399265 | Customers: HSBC - July 2026 Deliveries; Midland Heart | Actual hours: 4.0; source records: 2</x:v>
      </x:c>
      <x:c r="L1230" t="str">
        <x:v>Include</x:v>
      </x:c>
      <x:c r="M1230"/>
      <x:c r="N1230"/>
    </x:row>
    <x:row r="1231">
      <x:c r="A1231" t="str">
        <x:v>Scott Scandrett|2026-07-09</x:v>
      </x:c>
      <x:c r="B1231" s="888" t="n">
        <x:v>46212</x:v>
      </x:c>
      <x:c r="C1231" t="str">
        <x:v>Scott Scandrett</x:v>
      </x:c>
      <x:c r="D1231" t="str">
        <x:v>Permanent</x:v>
      </x:c>
      <x:c r="E1231" t="str">
        <x:v>Birmingham</x:v>
      </x:c>
      <x:c r="F1231" t="str">
        <x:v>Operative Driver</x:v>
      </x:c>
      <x:c r="G1231" t="str">
        <x:v>390743G</x:v>
      </x:c>
      <x:c r="H1231" t="str">
        <x:v>West Midlands Police - Facilities</x:v>
      </x:c>
      <x:c r="I1231" t="n">
        <x:v>10</x:v>
      </x:c>
      <x:c r="J1231" t="str">
        <x:v>Worked</x:v>
      </x:c>
      <x:c r="K1231" t="str">
        <x:v>Employee 103114; home branch Birmingham; assigned role Operative Driver | Deployment branch: Birmingham | Actual role: Operative Driver | Jobs: 390743G | Customers: West Midlands Police - Facilities | Actual hours: 10.0; source records: 1</x:v>
      </x:c>
      <x:c r="L1231" t="str">
        <x:v>Include</x:v>
      </x:c>
      <x:c r="M1231"/>
      <x:c r="N1231"/>
    </x:row>
    <x:row r="1232">
      <x:c r="A1232" t="str">
        <x:v>Scott Scandrett|2026-07-10</x:v>
      </x:c>
      <x:c r="B1232" s="888" t="n">
        <x:v>46213</x:v>
      </x:c>
      <x:c r="C1232" t="str">
        <x:v>Scott Scandrett</x:v>
      </x:c>
      <x:c r="D1232" t="str">
        <x:v>Permanent</x:v>
      </x:c>
      <x:c r="E1232" t="str">
        <x:v>Birmingham</x:v>
      </x:c>
      <x:c r="F1232" t="str">
        <x:v>Operative Driver</x:v>
      </x:c>
      <x:c r="G1232" t="str">
        <x:v>390743G</x:v>
      </x:c>
      <x:c r="H1232" t="str">
        <x:v>West Midlands Police - Facilities</x:v>
      </x:c>
      <x:c r="I1232" t="n">
        <x:v>7.75</x:v>
      </x:c>
      <x:c r="J1232" t="str">
        <x:v>Worked</x:v>
      </x:c>
      <x:c r="K1232" t="str">
        <x:v>Employee 103114; home branch Birmingham; assigned role Operative Driver | Deployment branch: Birmingham | Actual role: Operative Driver | Jobs: 390743G | Customers: West Midlands Police - Facilities | Actual hours: 7.8; source records: 1</x:v>
      </x:c>
      <x:c r="L1232" t="str">
        <x:v>Include</x:v>
      </x:c>
      <x:c r="M1232"/>
      <x:c r="N1232"/>
    </x:row>
    <x:row r="1233">
      <x:c r="A1233" t="str">
        <x:v>Scott Scandrett|2026-07-13</x:v>
      </x:c>
      <x:c r="B1233" s="888" t="n">
        <x:v>46216</x:v>
      </x:c>
      <x:c r="C1233" t="str">
        <x:v>Scott Scandrett</x:v>
      </x:c>
      <x:c r="D1233" t="str">
        <x:v>Permanent</x:v>
      </x:c>
      <x:c r="E1233" t="str">
        <x:v>Birmingham</x:v>
      </x:c>
      <x:c r="F1233" t="str">
        <x:v>Operative Driver</x:v>
      </x:c>
      <x:c r="G1233" t="str">
        <x:v>403351, 403392, 403328</x:v>
      </x:c>
      <x:c r="H1233" t="str">
        <x:v>Birmingham Children’s Trust; Midland Heart; MoJ</x:v>
      </x:c>
      <x:c r="I1233" t="n">
        <x:v>3.75</x:v>
      </x:c>
      <x:c r="J1233" t="str">
        <x:v>Worked — 3 records</x:v>
      </x:c>
      <x:c r="K1233" t="str">
        <x:v>Employee 103114; home branch Birmingham; assigned role Operative Driver | Deployment branch: Birmingham | Actual role: Operative Porter | Jobs: 403351, 403392, 403328 | Customers: Birmingham Children’s Trust; Midland Heart; MoJ | Actual hours: 3.8; source records: 3</x:v>
      </x:c>
      <x:c r="L1233" t="str">
        <x:v>Include</x:v>
      </x:c>
      <x:c r="M1233"/>
      <x:c r="N1233"/>
    </x:row>
    <x:row r="1234">
      <x:c r="A1234" t="str">
        <x:v>Scott Scandrett|2026-07-14</x:v>
      </x:c>
      <x:c r="B1234" s="888" t="n">
        <x:v>46217</x:v>
      </x:c>
      <x:c r="C1234" t="str">
        <x:v>Scott Scandrett</x:v>
      </x:c>
      <x:c r="D1234" t="str">
        <x:v>Permanent</x:v>
      </x:c>
      <x:c r="E1234" t="str">
        <x:v>Birmingham</x:v>
      </x:c>
      <x:c r="F1234" t="str">
        <x:v>Operative Driver</x:v>
      </x:c>
      <x:c r="G1234" t="str">
        <x:v>390743G</x:v>
      </x:c>
      <x:c r="H1234" t="str">
        <x:v>West Midlands Police - Facilities</x:v>
      </x:c>
      <x:c r="I1234" t="n">
        <x:v>9.25</x:v>
      </x:c>
      <x:c r="J1234" t="str">
        <x:v>Worked</x:v>
      </x:c>
      <x:c r="K1234" t="str">
        <x:v>Employee 103114; home branch Birmingham; assigned role Operative Driver | Deployment branch: Birmingham | Actual role: Operative Driver | Jobs: 390743G | Customers: West Midlands Police - Facilities | Actual hours: 9.2; source records: 1</x:v>
      </x:c>
      <x:c r="L1234" t="str">
        <x:v>Include</x:v>
      </x:c>
      <x:c r="M1234"/>
      <x:c r="N1234"/>
    </x:row>
    <x:row r="1235">
      <x:c r="A1235" t="str">
        <x:v>Scott Scandrett|2026-07-15</x:v>
      </x:c>
      <x:c r="B1235" s="888" t="n">
        <x:v>46218</x:v>
      </x:c>
      <x:c r="C1235" t="str">
        <x:v>Scott Scandrett</x:v>
      </x:c>
      <x:c r="D1235" t="str">
        <x:v>Permanent</x:v>
      </x:c>
      <x:c r="E1235" t="str">
        <x:v>Birmingham</x:v>
      </x:c>
      <x:c r="F1235" t="str">
        <x:v>Operative Driver</x:v>
      </x:c>
      <x:c r="G1235" t="str">
        <x:v>390743G</x:v>
      </x:c>
      <x:c r="H1235" t="str">
        <x:v>West Midlands Police - Facilities</x:v>
      </x:c>
      <x:c r="I1235" t="n">
        <x:v>8.75</x:v>
      </x:c>
      <x:c r="J1235" t="str">
        <x:v>Worked</x:v>
      </x:c>
      <x:c r="K1235" t="str">
        <x:v>Employee 103114; home branch Birmingham; assigned role Operative Driver | Deployment branch: Birmingham | Actual role: Operative Driver | Jobs: 390743G | Customers: West Midlands Police - Facilities | Actual hours: 8.8; source records: 1</x:v>
      </x:c>
      <x:c r="L1235" t="str">
        <x:v>Include</x:v>
      </x:c>
      <x:c r="M1235"/>
      <x:c r="N1235"/>
    </x:row>
    <x:row r="1236">
      <x:c r="A1236" t="str">
        <x:v>Scott Scandrett|2026-07-16</x:v>
      </x:c>
      <x:c r="B1236" s="888" t="n">
        <x:v>46219</x:v>
      </x:c>
      <x:c r="C1236" t="str">
        <x:v>Scott Scandrett</x:v>
      </x:c>
      <x:c r="D1236" t="str">
        <x:v>Permanent</x:v>
      </x:c>
      <x:c r="E1236" t="str">
        <x:v>Birmingham</x:v>
      </x:c>
      <x:c r="F1236" t="str">
        <x:v>Operative Driver</x:v>
      </x:c>
      <x:c r="G1236" t="str">
        <x:v>400345C</x:v>
      </x:c>
      <x:c r="H1236" t="str">
        <x:v>West Midlands Police</x:v>
      </x:c>
      <x:c r="I1236" t="n">
        <x:v>8.5</x:v>
      </x:c>
      <x:c r="J1236" t="str">
        <x:v>Worked</x:v>
      </x:c>
      <x:c r="K1236" t="str">
        <x:v>Employee 103114; home branch Birmingham; assigned role Operative Driver | Deployment branch: Birmingham | Actual role: Operative Skilled | Jobs: 400345C | Customers: West Midlands Police | Actual hours: 8.5; source records: 1</x:v>
      </x:c>
      <x:c r="L1236" t="str">
        <x:v>Include</x:v>
      </x:c>
      <x:c r="M1236"/>
      <x:c r="N1236"/>
    </x:row>
    <x:row r="1237">
      <x:c r="A1237" t="str">
        <x:v>Scott Wheatley|2026-07-01</x:v>
      </x:c>
      <x:c r="B1237" s="888" t="n">
        <x:v>46204</x:v>
      </x:c>
      <x:c r="C1237" t="str">
        <x:v>Scott Wheatley</x:v>
      </x:c>
      <x:c r="D1237" t="str">
        <x:v>Permanent</x:v>
      </x:c>
      <x:c r="E1237" t="str">
        <x:v>Birmingham</x:v>
      </x:c>
      <x:c r="F1237" t="str">
        <x:v>Operative Porter</x:v>
      </x:c>
      <x:c r="G1237" t="str">
        <x:v>402888, 401968</x:v>
      </x:c>
      <x:c r="H1237" t="str">
        <x:v>Sandwell and Birmingham Hospitals NHS Trust; The Open University - Gardiner Blocks</x:v>
      </x:c>
      <x:c r="I1237" t="n">
        <x:v>8</x:v>
      </x:c>
      <x:c r="J1237" t="str">
        <x:v>Worked — 2 records</x:v>
      </x:c>
      <x:c r="K1237" t="str">
        <x:v>Employee 103747; home branch Birmingham; assigned role Operative Porter | Deployment branch: Birmingham | Actual role: Operative Porter, Operative Skilled | Jobs: 402888, 401968 | Customers: Sandwell and Birmingham Hospitals NHS Trust; The Open University - Gardiner Blocks | Actual hours: 8.0; source records: 2</x:v>
      </x:c>
      <x:c r="L1237" t="str">
        <x:v>Include</x:v>
      </x:c>
      <x:c r="M1237"/>
      <x:c r="N1237"/>
    </x:row>
    <x:row r="1238">
      <x:c r="A1238" t="str">
        <x:v>Scott Wheatley|2026-07-02</x:v>
      </x:c>
      <x:c r="B1238" s="888" t="n">
        <x:v>46205</x:v>
      </x:c>
      <x:c r="C1238" t="str">
        <x:v>Scott Wheatley</x:v>
      </x:c>
      <x:c r="D1238" t="str">
        <x:v>Permanent</x:v>
      </x:c>
      <x:c r="E1238" t="str">
        <x:v>Birmingham</x:v>
      </x:c>
      <x:c r="F1238" t="str">
        <x:v>Operative Porter</x:v>
      </x:c>
      <x:c r="G1238" t="str">
        <x:v>403133</x:v>
      </x:c>
      <x:c r="H1238" t="str">
        <x:v>THE MULBERRY BUSH ORGANISATION LTD</x:v>
      </x:c>
      <x:c r="I1238" t="n">
        <x:v>10.5</x:v>
      </x:c>
      <x:c r="J1238" t="str">
        <x:v>Worked</x:v>
      </x:c>
      <x:c r="K1238" t="str">
        <x:v>Employee 103747; home branch Birmingham; assigned role Operative Porter | Deployment branch: Birmingham | Actual role: Operative Porter | Jobs: 403133 | Customers: THE MULBERRY BUSH ORGANISATION LTD | Actual hours: 10.5; source records: 1</x:v>
      </x:c>
      <x:c r="L1238" t="str">
        <x:v>Include</x:v>
      </x:c>
      <x:c r="M1238"/>
      <x:c r="N1238"/>
    </x:row>
    <x:row r="1239">
      <x:c r="A1239" t="str">
        <x:v>Scott Wheatley|2026-07-03</x:v>
      </x:c>
      <x:c r="B1239" s="888" t="n">
        <x:v>46206</x:v>
      </x:c>
      <x:c r="C1239" t="str">
        <x:v>Scott Wheatley</x:v>
      </x:c>
      <x:c r="D1239" t="str">
        <x:v>Permanent</x:v>
      </x:c>
      <x:c r="E1239" t="str">
        <x:v>Birmingham</x:v>
      </x:c>
      <x:c r="F1239" t="str">
        <x:v>Operative Porter</x:v>
      </x:c>
      <x:c r="G1239" t="str">
        <x:v>396008</x:v>
      </x:c>
      <x:c r="H1239" t="str">
        <x:v>HSBC - Branch Audits (1)</x:v>
      </x:c>
      <x:c r="I1239" t="n">
        <x:v>8.5</x:v>
      </x:c>
      <x:c r="J1239" t="str">
        <x:v>Worked</x:v>
      </x:c>
      <x:c r="K1239" t="str">
        <x:v>Employee 103747; home branch Birmingham; assigned role Operative Porter | Deployment branch: Birmingham | Actual role: Warehouse | Jobs: 396008 | Customers: HSBC - Branch Audits (1) | Actual hours: 8.5; source records: 1</x:v>
      </x:c>
      <x:c r="L1239" t="str">
        <x:v>Include</x:v>
      </x:c>
      <x:c r="M1239"/>
      <x:c r="N1239"/>
    </x:row>
    <x:row r="1240">
      <x:c r="A1240" t="str">
        <x:v>Scott Wheatley|2026-07-06</x:v>
      </x:c>
      <x:c r="B1240" s="888" t="n">
        <x:v>46209</x:v>
      </x:c>
      <x:c r="C1240" t="str">
        <x:v>Scott Wheatley</x:v>
      </x:c>
      <x:c r="D1240" t="str">
        <x:v>Permanent</x:v>
      </x:c>
      <x:c r="E1240" t="str">
        <x:v>Birmingham</x:v>
      </x:c>
      <x:c r="F1240" t="str">
        <x:v>Operative Porter</x:v>
      </x:c>
      <x:c r="G1240" t="str">
        <x:v>403133</x:v>
      </x:c>
      <x:c r="H1240" t="str">
        <x:v>THE MULBERRY BUSH ORGANISATION LTD</x:v>
      </x:c>
      <x:c r="I1240" t="n">
        <x:v>10</x:v>
      </x:c>
      <x:c r="J1240" t="str">
        <x:v>Worked</x:v>
      </x:c>
      <x:c r="K1240" t="str">
        <x:v>Employee 103747; home branch Birmingham; assigned role Operative Porter | Deployment branch: Birmingham | Actual role: Operative Porter | Jobs: 403133 | Customers: THE MULBERRY BUSH ORGANISATION LTD | Actual hours: 10.0; source records: 1</x:v>
      </x:c>
      <x:c r="L1240" t="str">
        <x:v>Include</x:v>
      </x:c>
      <x:c r="M1240"/>
      <x:c r="N1240"/>
    </x:row>
    <x:row r="1241">
      <x:c r="A1241" t="str">
        <x:v>Scott Wheatley|2026-07-07</x:v>
      </x:c>
      <x:c r="B1241" s="888" t="n">
        <x:v>46210</x:v>
      </x:c>
      <x:c r="C1241" t="str">
        <x:v>Scott Wheatley</x:v>
      </x:c>
      <x:c r="D1241" t="str">
        <x:v>Permanent</x:v>
      </x:c>
      <x:c r="E1241" t="str">
        <x:v>Birmingham</x:v>
      </x:c>
      <x:c r="F1241" t="str">
        <x:v>Operative Porter</x:v>
      </x:c>
      <x:c r="G1241" t="str">
        <x:v>403133</x:v>
      </x:c>
      <x:c r="H1241" t="str">
        <x:v>THE MULBERRY BUSH ORGANISATION LTD</x:v>
      </x:c>
      <x:c r="I1241" t="n">
        <x:v>8.5</x:v>
      </x:c>
      <x:c r="J1241" t="str">
        <x:v>Worked</x:v>
      </x:c>
      <x:c r="K1241" t="str">
        <x:v>Employee 103747; home branch Birmingham; assigned role Operative Porter | Deployment branch: Birmingham | Actual role: Operative Porter | Jobs: 403133 | Customers: THE MULBERRY BUSH ORGANISATION LTD | Actual hours: 8.5; source records: 1</x:v>
      </x:c>
      <x:c r="L1241" t="str">
        <x:v>Include</x:v>
      </x:c>
      <x:c r="M1241"/>
      <x:c r="N1241"/>
    </x:row>
    <x:row r="1242">
      <x:c r="A1242" t="str">
        <x:v>Scott Wheatley|2026-07-08</x:v>
      </x:c>
      <x:c r="B1242" s="888" t="n">
        <x:v>46211</x:v>
      </x:c>
      <x:c r="C1242" t="str">
        <x:v>Scott Wheatley</x:v>
      </x:c>
      <x:c r="D1242" t="str">
        <x:v>Permanent</x:v>
      </x:c>
      <x:c r="E1242" t="str">
        <x:v>Birmingham</x:v>
      </x:c>
      <x:c r="F1242" t="str">
        <x:v>Operative Porter</x:v>
      </x:c>
      <x:c r="G1242" t="str">
        <x:v>403133</x:v>
      </x:c>
      <x:c r="H1242" t="str">
        <x:v>THE MULBERRY BUSH ORGANISATION LTD</x:v>
      </x:c>
      <x:c r="I1242" t="n">
        <x:v>9.5</x:v>
      </x:c>
      <x:c r="J1242" t="str">
        <x:v>Worked</x:v>
      </x:c>
      <x:c r="K1242" t="str">
        <x:v>Employee 103747; home branch Birmingham; assigned role Operative Porter | Deployment branch: Birmingham | Actual role: Operative Porter | Jobs: 403133 | Customers: THE MULBERRY BUSH ORGANISATION LTD | Actual hours: 9.5; source records: 1</x:v>
      </x:c>
      <x:c r="L1242" t="str">
        <x:v>Include</x:v>
      </x:c>
      <x:c r="M1242"/>
      <x:c r="N1242"/>
    </x:row>
    <x:row r="1243">
      <x:c r="A1243" t="str">
        <x:v>Scott Wheatley|2026-07-09</x:v>
      </x:c>
      <x:c r="B1243" s="888" t="n">
        <x:v>46212</x:v>
      </x:c>
      <x:c r="C1243" t="str">
        <x:v>Scott Wheatley</x:v>
      </x:c>
      <x:c r="D1243" t="str">
        <x:v>Permanent</x:v>
      </x:c>
      <x:c r="E1243" t="str">
        <x:v>Birmingham</x:v>
      </x:c>
      <x:c r="F1243" t="str">
        <x:v>Operative Porter</x:v>
      </x:c>
      <x:c r="G1243" t="str">
        <x:v>402884</x:v>
      </x:c>
      <x:c r="H1243" t="str">
        <x:v>Midland Heart</x:v>
      </x:c>
      <x:c r="I1243" t="n">
        <x:v>7</x:v>
      </x:c>
      <x:c r="J1243" t="str">
        <x:v>Worked</x:v>
      </x:c>
      <x:c r="K1243" t="str">
        <x:v>Employee 103747; home branch Birmingham; assigned role Operative Porter | Deployment branch: Birmingham | Actual role: Operative Skilled | Jobs: 402884 | Customers: Midland Heart | Actual hours: 7.0; source records: 1</x:v>
      </x:c>
      <x:c r="L1243" t="str">
        <x:v>Include</x:v>
      </x:c>
      <x:c r="M1243"/>
      <x:c r="N1243"/>
    </x:row>
    <x:row r="1244">
      <x:c r="A1244" t="str">
        <x:v>Scott Wheatley|2026-07-10</x:v>
      </x:c>
      <x:c r="B1244" s="888" t="n">
        <x:v>46213</x:v>
      </x:c>
      <x:c r="C1244" t="str">
        <x:v>Scott Wheatley</x:v>
      </x:c>
      <x:c r="D1244" t="str">
        <x:v>Permanent</x:v>
      </x:c>
      <x:c r="E1244" t="str">
        <x:v>Birmingham</x:v>
      </x:c>
      <x:c r="F1244" t="str">
        <x:v>Operative Porter</x:v>
      </x:c>
      <x:c r="G1244" t="str">
        <x:v>402888</x:v>
      </x:c>
      <x:c r="H1244" t="str">
        <x:v>Sandwell and Birmingham Hospitals NHS Trust</x:v>
      </x:c>
      <x:c r="I1244" t="n">
        <x:v>1.75</x:v>
      </x:c>
      <x:c r="J1244" t="str">
        <x:v>Worked</x:v>
      </x:c>
      <x:c r="K1244" t="str">
        <x:v>Employee 103747; home branch Birmingham; assigned role Operative Porter | Deployment branch: Birmingham | Actual role: Operative Porter | Jobs: 402888 | Customers: Sandwell and Birmingham Hospitals NHS Trust | Actual hours: 1.8; source records: 1</x:v>
      </x:c>
      <x:c r="L1244" t="str">
        <x:v>Include</x:v>
      </x:c>
      <x:c r="M1244"/>
      <x:c r="N1244"/>
    </x:row>
    <x:row r="1245">
      <x:c r="A1245" t="str">
        <x:v>Scott Wheatley|2026-07-13</x:v>
      </x:c>
      <x:c r="B1245" s="888" t="n">
        <x:v>46216</x:v>
      </x:c>
      <x:c r="C1245" t="str">
        <x:v>Scott Wheatley</x:v>
      </x:c>
      <x:c r="D1245" t="str">
        <x:v>Permanent</x:v>
      </x:c>
      <x:c r="E1245" t="str">
        <x:v>Birmingham</x:v>
      </x:c>
      <x:c r="F1245" t="str">
        <x:v>Operative Porter</x:v>
      </x:c>
      <x:c r="G1245" t="str">
        <x:v>401198</x:v>
      </x:c>
      <x:c r="H1245" t="str">
        <x:v>The Open University</x:v>
      </x:c>
      <x:c r="I1245" t="n">
        <x:v>6.5</x:v>
      </x:c>
      <x:c r="J1245" t="str">
        <x:v>Worked</x:v>
      </x:c>
      <x:c r="K1245" t="str">
        <x:v>Employee 103747; home branch Birmingham; assigned role Operative Porter | Deployment branch: Birmingham | Actual role: Operative Porter | Jobs: 401198 | Customers: The Open University | Actual hours: 6.5; source records: 1</x:v>
      </x:c>
      <x:c r="L1245" t="str">
        <x:v>Include</x:v>
      </x:c>
      <x:c r="M1245"/>
      <x:c r="N1245"/>
    </x:row>
    <x:row r="1246">
      <x:c r="A1246" t="str">
        <x:v>Scott Wheatley|2026-07-14</x:v>
      </x:c>
      <x:c r="B1246" s="888" t="n">
        <x:v>46217</x:v>
      </x:c>
      <x:c r="C1246" t="str">
        <x:v>Scott Wheatley</x:v>
      </x:c>
      <x:c r="D1246" t="str">
        <x:v>Permanent</x:v>
      </x:c>
      <x:c r="E1246" t="str">
        <x:v>Birmingham</x:v>
      </x:c>
      <x:c r="F1246" t="str">
        <x:v>Operative Porter</x:v>
      </x:c>
      <x:c r="G1246" t="str">
        <x:v>401198</x:v>
      </x:c>
      <x:c r="H1246" t="str">
        <x:v>The Open University</x:v>
      </x:c>
      <x:c r="I1246" t="n">
        <x:v>8.5</x:v>
      </x:c>
      <x:c r="J1246" t="str">
        <x:v>Worked</x:v>
      </x:c>
      <x:c r="K1246" t="str">
        <x:v>Employee 103747; home branch Birmingham; assigned role Operative Porter | Deployment branch: Birmingham | Actual role: Operative Porter | Jobs: 401198 | Customers: The Open University | Actual hours: 8.5; source records: 1</x:v>
      </x:c>
      <x:c r="L1246" t="str">
        <x:v>Include</x:v>
      </x:c>
      <x:c r="M1246"/>
      <x:c r="N1246"/>
    </x:row>
    <x:row r="1247">
      <x:c r="A1247" t="str">
        <x:v>Scott Wheatley|2026-07-15</x:v>
      </x:c>
      <x:c r="B1247" s="888" t="n">
        <x:v>46218</x:v>
      </x:c>
      <x:c r="C1247" t="str">
        <x:v>Scott Wheatley</x:v>
      </x:c>
      <x:c r="D1247" t="str">
        <x:v>Permanent</x:v>
      </x:c>
      <x:c r="E1247" t="str">
        <x:v>Birmingham</x:v>
      </x:c>
      <x:c r="F1247" t="str">
        <x:v>Operative Porter</x:v>
      </x:c>
      <x:c r="G1247" t="str">
        <x:v>401198</x:v>
      </x:c>
      <x:c r="H1247" t="str">
        <x:v>The Open University</x:v>
      </x:c>
      <x:c r="I1247" t="n">
        <x:v>6.5</x:v>
      </x:c>
      <x:c r="J1247" t="str">
        <x:v>Worked</x:v>
      </x:c>
      <x:c r="K1247" t="str">
        <x:v>Employee 103747; home branch Birmingham; assigned role Operative Porter | Deployment branch: Birmingham | Actual role: Operative Porter | Jobs: 401198 | Customers: The Open University | Actual hours: 6.5; source records: 1</x:v>
      </x:c>
      <x:c r="L1247" t="str">
        <x:v>Include</x:v>
      </x:c>
      <x:c r="M1247"/>
      <x:c r="N1247"/>
    </x:row>
    <x:row r="1248">
      <x:c r="A1248" t="str">
        <x:v>Scott Wheatley|2026-07-16</x:v>
      </x:c>
      <x:c r="B1248" s="888" t="n">
        <x:v>46219</x:v>
      </x:c>
      <x:c r="C1248" t="str">
        <x:v>Scott Wheatley</x:v>
      </x:c>
      <x:c r="D1248" t="str">
        <x:v>Permanent</x:v>
      </x:c>
      <x:c r="E1248" t="str">
        <x:v>Birmingham</x:v>
      </x:c>
      <x:c r="F1248" t="str">
        <x:v>Operative Porter</x:v>
      </x:c>
      <x:c r="G1248" t="str">
        <x:v>400345C, 390743G</x:v>
      </x:c>
      <x:c r="H1248" t="str">
        <x:v>West Midlands Police; West Midlands Police - Facilities</x:v>
      </x:c>
      <x:c r="I1248" t="n">
        <x:v>15.5</x:v>
      </x:c>
      <x:c r="J1248" t="str">
        <x:v>Worked — 2 records</x:v>
      </x:c>
      <x:c r="K1248" t="str">
        <x:v>Employee 103747; home branch Birmingham; assigned role Operative Porter | Deployment branch: Birmingham | Actual role: Operative Porter | Jobs: 400345C, 390743G | Customers: West Midlands Police; West Midlands Police - Facilities | Actual hours: 15.5; source records: 2</x:v>
      </x:c>
      <x:c r="L1248" t="str">
        <x:v>Include</x:v>
      </x:c>
      <x:c r="M1248"/>
      <x:c r="N1248"/>
    </x:row>
    <x:row r="1249">
      <x:c r="A1249" t="str">
        <x:v>Sean Harris|2026-07-01</x:v>
      </x:c>
      <x:c r="B1249" s="888" t="n">
        <x:v>46204</x:v>
      </x:c>
      <x:c r="C1249" t="str">
        <x:v>Sean Harris</x:v>
      </x:c>
      <x:c r="D1249" t="str">
        <x:v>Permanent</x:v>
      </x:c>
      <x:c r="E1249" t="str">
        <x:v>Thurrock</x:v>
      </x:c>
      <x:c r="F1249" t="str">
        <x:v>Operative Porter</x:v>
      </x:c>
      <x:c r="G1249"/>
      <x:c r="H1249"/>
      <x:c r="I1249" t="n">
        <x:v>0</x:v>
      </x:c>
      <x:c r="J1249" t="str">
        <x:v>Annual leave</x:v>
      </x:c>
      <x:c r="K1249" t="str">
        <x:v>Employee 104364; home branch Thurrock; assigned role Operative Porter | Leave: Annual Leave (Hours) | Leave calendar basis: Variable-pattern period</x:v>
      </x:c>
      <x:c r="L1249" t="str">
        <x:v>Include</x:v>
      </x:c>
      <x:c r="M1249"/>
      <x:c r="N1249"/>
    </x:row>
    <x:row r="1250">
      <x:c r="A1250" t="str">
        <x:v>Sean Harris|2026-07-02</x:v>
      </x:c>
      <x:c r="B1250" s="888" t="n">
        <x:v>46205</x:v>
      </x:c>
      <x:c r="C1250" t="str">
        <x:v>Sean Harris</x:v>
      </x:c>
      <x:c r="D1250" t="str">
        <x:v>Permanent</x:v>
      </x:c>
      <x:c r="E1250" t="str">
        <x:v>Thurrock</x:v>
      </x:c>
      <x:c r="F1250" t="str">
        <x:v>Operative Porter</x:v>
      </x:c>
      <x:c r="G1250"/>
      <x:c r="H1250"/>
      <x:c r="I1250" t="n">
        <x:v>0</x:v>
      </x:c>
      <x:c r="J1250" t="str">
        <x:v>Annual leave</x:v>
      </x:c>
      <x:c r="K1250" t="str">
        <x:v>Employee 104364; home branch Thurrock; assigned role Operative Porter | Leave: Annual Leave (Hours) | Leave calendar basis: Variable-pattern period</x:v>
      </x:c>
      <x:c r="L1250" t="str">
        <x:v>Include</x:v>
      </x:c>
      <x:c r="M1250"/>
      <x:c r="N1250"/>
    </x:row>
    <x:row r="1251">
      <x:c r="A1251" t="str">
        <x:v>Sean Harris|2026-07-03</x:v>
      </x:c>
      <x:c r="B1251" s="888" t="n">
        <x:v>46206</x:v>
      </x:c>
      <x:c r="C1251" t="str">
        <x:v>Sean Harris</x:v>
      </x:c>
      <x:c r="D1251" t="str">
        <x:v>Permanent</x:v>
      </x:c>
      <x:c r="E1251" t="str">
        <x:v>Thurrock</x:v>
      </x:c>
      <x:c r="F1251" t="str">
        <x:v>Operative Porter</x:v>
      </x:c>
      <x:c r="G1251"/>
      <x:c r="H1251"/>
      <x:c r="I1251" t="n">
        <x:v>0</x:v>
      </x:c>
      <x:c r="J1251" t="str">
        <x:v>Annual leave</x:v>
      </x:c>
      <x:c r="K1251" t="str">
        <x:v>Employee 104364; home branch Thurrock; assigned role Operative Porter | Leave: Annual Leave (Hours) | Leave calendar basis: Variable-pattern period</x:v>
      </x:c>
      <x:c r="L1251" t="str">
        <x:v>Include</x:v>
      </x:c>
      <x:c r="M1251"/>
      <x:c r="N1251"/>
    </x:row>
    <x:row r="1252">
      <x:c r="A1252" t="str">
        <x:v>Sean Harris|2026-07-06</x:v>
      </x:c>
      <x:c r="B1252" s="888" t="n">
        <x:v>46209</x:v>
      </x:c>
      <x:c r="C1252" t="str">
        <x:v>Sean Harris</x:v>
      </x:c>
      <x:c r="D1252" t="str">
        <x:v>Permanent</x:v>
      </x:c>
      <x:c r="E1252" t="str">
        <x:v>Thurrock</x:v>
      </x:c>
      <x:c r="F1252" t="str">
        <x:v>Operative Porter</x:v>
      </x:c>
      <x:c r="G1252"/>
      <x:c r="H1252"/>
      <x:c r="I1252" t="n">
        <x:v>0</x:v>
      </x:c>
      <x:c r="J1252" t="str">
        <x:v>Annual leave</x:v>
      </x:c>
      <x:c r="K1252" t="str">
        <x:v>Employee 104364; home branch Thurrock; assigned role Operative Porter | Leave: Annual Leave (Hours) | Leave calendar basis: Variable-pattern period</x:v>
      </x:c>
      <x:c r="L1252" t="str">
        <x:v>Include</x:v>
      </x:c>
      <x:c r="M1252"/>
      <x:c r="N1252"/>
    </x:row>
    <x:row r="1253">
      <x:c r="A1253" t="str">
        <x:v>Sean Harris|2026-07-07</x:v>
      </x:c>
      <x:c r="B1253" s="888" t="n">
        <x:v>46210</x:v>
      </x:c>
      <x:c r="C1253" t="str">
        <x:v>Sean Harris</x:v>
      </x:c>
      <x:c r="D1253" t="str">
        <x:v>Permanent</x:v>
      </x:c>
      <x:c r="E1253" t="str">
        <x:v>Thurrock</x:v>
      </x:c>
      <x:c r="F1253" t="str">
        <x:v>Operative Porter</x:v>
      </x:c>
      <x:c r="G1253"/>
      <x:c r="H1253"/>
      <x:c r="I1253" t="n">
        <x:v>0</x:v>
      </x:c>
      <x:c r="J1253" t="str">
        <x:v>Annual leave</x:v>
      </x:c>
      <x:c r="K1253" t="str">
        <x:v>Employee 104364; home branch Thurrock; assigned role Operative Porter | Leave: Annual Leave (Hours) | Leave calendar basis: Variable-pattern period</x:v>
      </x:c>
      <x:c r="L1253" t="str">
        <x:v>Include</x:v>
      </x:c>
      <x:c r="M1253"/>
      <x:c r="N1253"/>
    </x:row>
    <x:row r="1254">
      <x:c r="A1254" t="str">
        <x:v>Sean Harris|2026-07-08</x:v>
      </x:c>
      <x:c r="B1254" s="888" t="n">
        <x:v>46211</x:v>
      </x:c>
      <x:c r="C1254" t="str">
        <x:v>Sean Harris</x:v>
      </x:c>
      <x:c r="D1254" t="str">
        <x:v>Permanent</x:v>
      </x:c>
      <x:c r="E1254" t="str">
        <x:v>Thurrock</x:v>
      </x:c>
      <x:c r="F1254" t="str">
        <x:v>Operative Porter</x:v>
      </x:c>
      <x:c r="G1254"/>
      <x:c r="H1254"/>
      <x:c r="I1254" t="n">
        <x:v>0</x:v>
      </x:c>
      <x:c r="J1254" t="str">
        <x:v>Annual leave</x:v>
      </x:c>
      <x:c r="K1254" t="str">
        <x:v>Employee 104364; home branch Thurrock; assigned role Operative Porter | Leave: Annual Leave (Hours) | Leave calendar basis: Variable-pattern period</x:v>
      </x:c>
      <x:c r="L1254" t="str">
        <x:v>Include</x:v>
      </x:c>
      <x:c r="M1254"/>
      <x:c r="N1254"/>
    </x:row>
    <x:row r="1255">
      <x:c r="A1255" t="str">
        <x:v>Sean Harris|2026-07-09</x:v>
      </x:c>
      <x:c r="B1255" s="888" t="n">
        <x:v>46212</x:v>
      </x:c>
      <x:c r="C1255" t="str">
        <x:v>Sean Harris</x:v>
      </x:c>
      <x:c r="D1255" t="str">
        <x:v>Permanent</x:v>
      </x:c>
      <x:c r="E1255" t="str">
        <x:v>Thurrock</x:v>
      </x:c>
      <x:c r="F1255" t="str">
        <x:v>Operative Porter</x:v>
      </x:c>
      <x:c r="G1255"/>
      <x:c r="H1255"/>
      <x:c r="I1255" t="n">
        <x:v>0</x:v>
      </x:c>
      <x:c r="J1255" t="str">
        <x:v>Annual leave</x:v>
      </x:c>
      <x:c r="K1255" t="str">
        <x:v>Employee 104364; home branch Thurrock; assigned role Operative Porter | Leave: Annual Leave (Hours) | Leave calendar basis: Variable-pattern period</x:v>
      </x:c>
      <x:c r="L1255" t="str">
        <x:v>Include</x:v>
      </x:c>
      <x:c r="M1255"/>
      <x:c r="N1255"/>
    </x:row>
    <x:row r="1256">
      <x:c r="A1256" t="str">
        <x:v>Sean Harris|2026-07-10</x:v>
      </x:c>
      <x:c r="B1256" s="888" t="n">
        <x:v>46213</x:v>
      </x:c>
      <x:c r="C1256" t="str">
        <x:v>Sean Harris</x:v>
      </x:c>
      <x:c r="D1256" t="str">
        <x:v>Permanent</x:v>
      </x:c>
      <x:c r="E1256" t="str">
        <x:v>Thurrock</x:v>
      </x:c>
      <x:c r="F1256" t="str">
        <x:v>Operative Porter</x:v>
      </x:c>
      <x:c r="G1256"/>
      <x:c r="H1256"/>
      <x:c r="I1256" t="n">
        <x:v>0</x:v>
      </x:c>
      <x:c r="J1256" t="str">
        <x:v>Annual leave</x:v>
      </x:c>
      <x:c r="K1256" t="str">
        <x:v>Employee 104364; home branch Thurrock; assigned role Operative Porter | Leave: Annual Leave (Hours) | Leave calendar basis: Variable-pattern period</x:v>
      </x:c>
      <x:c r="L1256" t="str">
        <x:v>Include</x:v>
      </x:c>
      <x:c r="M1256"/>
      <x:c r="N1256"/>
    </x:row>
    <x:row r="1257">
      <x:c r="A1257" t="str">
        <x:v>Sean Harris|2026-07-13</x:v>
      </x:c>
      <x:c r="B1257" s="888" t="n">
        <x:v>46216</x:v>
      </x:c>
      <x:c r="C1257" t="str">
        <x:v>Sean Harris</x:v>
      </x:c>
      <x:c r="D1257" t="str">
        <x:v>Permanent</x:v>
      </x:c>
      <x:c r="E1257" t="str">
        <x:v>Thurrock</x:v>
      </x:c>
      <x:c r="F1257" t="str">
        <x:v>Operative Porter</x:v>
      </x:c>
      <x:c r="G1257" t="str">
        <x:v>401992</x:v>
      </x:c>
      <x:c r="H1257" t="str">
        <x:v>The Bible Society</x:v>
      </x:c>
      <x:c r="I1257" t="n">
        <x:v>12</x:v>
      </x:c>
      <x:c r="J1257" t="str">
        <x:v>Worked</x:v>
      </x:c>
      <x:c r="K1257" t="str">
        <x:v>Employee 104364; home branch Thurrock; assigned role Operative Porter | Deployment branch: Thurrock | Actual role: Operative Driver | Jobs: 401992 | Customers: The Bible Society | Actual hours: 12.0; source records: 1</x:v>
      </x:c>
      <x:c r="L1257" t="str">
        <x:v>Include</x:v>
      </x:c>
      <x:c r="M1257"/>
      <x:c r="N1257"/>
    </x:row>
    <x:row r="1258">
      <x:c r="A1258" t="str">
        <x:v>Sean Harris|2026-07-15</x:v>
      </x:c>
      <x:c r="B1258" s="888" t="n">
        <x:v>46218</x:v>
      </x:c>
      <x:c r="C1258" t="str">
        <x:v>Sean Harris</x:v>
      </x:c>
      <x:c r="D1258" t="str">
        <x:v>Permanent</x:v>
      </x:c>
      <x:c r="E1258" t="str">
        <x:v>Thurrock</x:v>
      </x:c>
      <x:c r="F1258" t="str">
        <x:v>Operative Porter</x:v>
      </x:c>
      <x:c r="G1258" t="str">
        <x:v>403440</x:v>
      </x:c>
      <x:c r="H1258" t="str">
        <x:v>Shawbrook Bank Ltd.</x:v>
      </x:c>
      <x:c r="I1258" t="n">
        <x:v>11.5</x:v>
      </x:c>
      <x:c r="J1258" t="str">
        <x:v>Worked</x:v>
      </x:c>
      <x:c r="K1258" t="str">
        <x:v>Employee 104364; home branch Thurrock; assigned role Operative Porter | Deployment branch: Thurrock | Actual role: Operative Driver | Jobs: 403440 | Customers: Shawbrook Bank Ltd. | Actual hours: 11.5; source records: 1</x:v>
      </x:c>
      <x:c r="L1258" t="str">
        <x:v>Include</x:v>
      </x:c>
      <x:c r="M1258"/>
      <x:c r="N1258"/>
    </x:row>
    <x:row r="1259">
      <x:c r="A1259" t="str">
        <x:v>Sean Harris|2026-07-16</x:v>
      </x:c>
      <x:c r="B1259" s="888" t="n">
        <x:v>46219</x:v>
      </x:c>
      <x:c r="C1259" t="str">
        <x:v>Sean Harris</x:v>
      </x:c>
      <x:c r="D1259" t="str">
        <x:v>Permanent</x:v>
      </x:c>
      <x:c r="E1259" t="str">
        <x:v>Thurrock</x:v>
      </x:c>
      <x:c r="F1259" t="str">
        <x:v>Operative Porter</x:v>
      </x:c>
      <x:c r="G1259" t="str">
        <x:v>403440</x:v>
      </x:c>
      <x:c r="H1259" t="str">
        <x:v>Shawbrook Bank Ltd.</x:v>
      </x:c>
      <x:c r="I1259" t="n">
        <x:v>11.5</x:v>
      </x:c>
      <x:c r="J1259" t="str">
        <x:v>Worked</x:v>
      </x:c>
      <x:c r="K1259" t="str">
        <x:v>Employee 104364; home branch Thurrock; assigned role Operative Porter | Deployment branch: Thurrock | Actual role: Operative Driver | Jobs: 403440 | Customers: Shawbrook Bank Ltd. | Actual hours: 11.5; source records: 1</x:v>
      </x:c>
      <x:c r="L1259" t="str">
        <x:v>Include</x:v>
      </x:c>
      <x:c r="M1259"/>
      <x:c r="N1259"/>
    </x:row>
    <x:row r="1260">
      <x:c r="A1260" t="str">
        <x:v>Serdzhin Aliev|2026-07-01</x:v>
      </x:c>
      <x:c r="B1260" s="888" t="n">
        <x:v>46204</x:v>
      </x:c>
      <x:c r="C1260" t="str">
        <x:v>Serdzhin Aliev</x:v>
      </x:c>
      <x:c r="D1260" t="str">
        <x:v>Permanent</x:v>
      </x:c>
      <x:c r="E1260" t="str">
        <x:v>Birmingham</x:v>
      </x:c>
      <x:c r="F1260" t="str">
        <x:v>Operative Driver</x:v>
      </x:c>
      <x:c r="G1260" t="str">
        <x:v>401968, 402403</x:v>
      </x:c>
      <x:c r="H1260" t="str">
        <x:v>The Open University - Gardiner Blocks; Worcester Health &amp; Care NHS Trust</x:v>
      </x:c>
      <x:c r="I1260" t="n">
        <x:v>10</x:v>
      </x:c>
      <x:c r="J1260" t="str">
        <x:v>Worked — 2 records</x:v>
      </x:c>
      <x:c r="K1260" t="str">
        <x:v>Employee 1719; home branch Birmingham; assigned role Operative Driver | Deployment branch: Birmingham | Actual role: Operative Driver | Jobs: 401968, 402403 | Customers: The Open University - Gardiner Blocks; Worcester Health &amp; Care NHS Trust | Actual hours: 10.0; source records: 2</x:v>
      </x:c>
      <x:c r="L1260" t="str">
        <x:v>Include</x:v>
      </x:c>
      <x:c r="M1260"/>
      <x:c r="N1260"/>
    </x:row>
    <x:row r="1261">
      <x:c r="A1261" t="str">
        <x:v>Serdzhin Aliev|2026-07-02</x:v>
      </x:c>
      <x:c r="B1261" s="888" t="n">
        <x:v>46205</x:v>
      </x:c>
      <x:c r="C1261" t="str">
        <x:v>Serdzhin Aliev</x:v>
      </x:c>
      <x:c r="D1261" t="str">
        <x:v>Permanent</x:v>
      </x:c>
      <x:c r="E1261" t="str">
        <x:v>Birmingham</x:v>
      </x:c>
      <x:c r="F1261" t="str">
        <x:v>Operative Driver</x:v>
      </x:c>
      <x:c r="G1261" t="str">
        <x:v>403133</x:v>
      </x:c>
      <x:c r="H1261" t="str">
        <x:v>THE MULBERRY BUSH ORGANISATION LTD</x:v>
      </x:c>
      <x:c r="I1261" t="n">
        <x:v>10.5</x:v>
      </x:c>
      <x:c r="J1261" t="str">
        <x:v>Worked</x:v>
      </x:c>
      <x:c r="K1261" t="str">
        <x:v>Employee 1719; home branch Birmingham; assigned role Operative Driver | Deployment branch: Birmingham | Actual role: Operative Driver | Jobs: 403133 | Customers: THE MULBERRY BUSH ORGANISATION LTD | Actual hours: 10.5; source records: 1</x:v>
      </x:c>
      <x:c r="L1261" t="str">
        <x:v>Include</x:v>
      </x:c>
      <x:c r="M1261"/>
      <x:c r="N1261"/>
    </x:row>
    <x:row r="1262">
      <x:c r="A1262" t="str">
        <x:v>Serdzhin Aliev|2026-07-03</x:v>
      </x:c>
      <x:c r="B1262" s="888" t="n">
        <x:v>46206</x:v>
      </x:c>
      <x:c r="C1262" t="str">
        <x:v>Serdzhin Aliev</x:v>
      </x:c>
      <x:c r="D1262" t="str">
        <x:v>Permanent</x:v>
      </x:c>
      <x:c r="E1262" t="str">
        <x:v>Birmingham</x:v>
      </x:c>
      <x:c r="F1262" t="str">
        <x:v>Operative Driver</x:v>
      </x:c>
      <x:c r="G1262" t="str">
        <x:v>403133</x:v>
      </x:c>
      <x:c r="H1262" t="str">
        <x:v>THE MULBERRY BUSH ORGANISATION LTD</x:v>
      </x:c>
      <x:c r="I1262" t="n">
        <x:v>9</x:v>
      </x:c>
      <x:c r="J1262" t="str">
        <x:v>Worked</x:v>
      </x:c>
      <x:c r="K1262" t="str">
        <x:v>Employee 1719; home branch Birmingham; assigned role Operative Driver | Deployment branch: Birmingham | Actual role: Operative Driver | Jobs: 403133 | Customers: THE MULBERRY BUSH ORGANISATION LTD | Actual hours: 9.0; source records: 1</x:v>
      </x:c>
      <x:c r="L1262" t="str">
        <x:v>Include</x:v>
      </x:c>
      <x:c r="M1262"/>
      <x:c r="N1262"/>
    </x:row>
    <x:row r="1263">
      <x:c r="A1263" t="str">
        <x:v>Serdzhin Aliev|2026-07-06</x:v>
      </x:c>
      <x:c r="B1263" s="888" t="n">
        <x:v>46209</x:v>
      </x:c>
      <x:c r="C1263" t="str">
        <x:v>Serdzhin Aliev</x:v>
      </x:c>
      <x:c r="D1263" t="str">
        <x:v>Permanent</x:v>
      </x:c>
      <x:c r="E1263" t="str">
        <x:v>Birmingham</x:v>
      </x:c>
      <x:c r="F1263" t="str">
        <x:v>Operative Driver</x:v>
      </x:c>
      <x:c r="G1263" t="str">
        <x:v>403133</x:v>
      </x:c>
      <x:c r="H1263" t="str">
        <x:v>THE MULBERRY BUSH ORGANISATION LTD</x:v>
      </x:c>
      <x:c r="I1263" t="n">
        <x:v>10</x:v>
      </x:c>
      <x:c r="J1263" t="str">
        <x:v>Worked</x:v>
      </x:c>
      <x:c r="K1263" t="str">
        <x:v>Employee 1719; home branch Birmingham; assigned role Operative Driver | Deployment branch: Birmingham | Actual role: Operative Driver | Jobs: 403133 | Customers: THE MULBERRY BUSH ORGANISATION LTD | Actual hours: 10.0; source records: 1</x:v>
      </x:c>
      <x:c r="L1263" t="str">
        <x:v>Include</x:v>
      </x:c>
      <x:c r="M1263"/>
      <x:c r="N1263"/>
    </x:row>
    <x:row r="1264">
      <x:c r="A1264" t="str">
        <x:v>Serdzhin Aliev|2026-07-07</x:v>
      </x:c>
      <x:c r="B1264" s="888" t="n">
        <x:v>46210</x:v>
      </x:c>
      <x:c r="C1264" t="str">
        <x:v>Serdzhin Aliev</x:v>
      </x:c>
      <x:c r="D1264" t="str">
        <x:v>Permanent</x:v>
      </x:c>
      <x:c r="E1264" t="str">
        <x:v>Birmingham</x:v>
      </x:c>
      <x:c r="F1264" t="str">
        <x:v>Operative Driver</x:v>
      </x:c>
      <x:c r="G1264" t="str">
        <x:v>403133</x:v>
      </x:c>
      <x:c r="H1264" t="str">
        <x:v>THE MULBERRY BUSH ORGANISATION LTD</x:v>
      </x:c>
      <x:c r="I1264" t="n">
        <x:v>8.5</x:v>
      </x:c>
      <x:c r="J1264" t="str">
        <x:v>Worked</x:v>
      </x:c>
      <x:c r="K1264" t="str">
        <x:v>Employee 1719; home branch Birmingham; assigned role Operative Driver | Deployment branch: Birmingham | Actual role: Operative Driver | Jobs: 403133 | Customers: THE MULBERRY BUSH ORGANISATION LTD | Actual hours: 8.5; source records: 1</x:v>
      </x:c>
      <x:c r="L1264" t="str">
        <x:v>Include</x:v>
      </x:c>
      <x:c r="M1264"/>
      <x:c r="N1264"/>
    </x:row>
    <x:row r="1265">
      <x:c r="A1265" t="str">
        <x:v>Serdzhin Aliev|2026-07-08</x:v>
      </x:c>
      <x:c r="B1265" s="888" t="n">
        <x:v>46211</x:v>
      </x:c>
      <x:c r="C1265" t="str">
        <x:v>Serdzhin Aliev</x:v>
      </x:c>
      <x:c r="D1265" t="str">
        <x:v>Permanent</x:v>
      </x:c>
      <x:c r="E1265" t="str">
        <x:v>Birmingham</x:v>
      </x:c>
      <x:c r="F1265" t="str">
        <x:v>Operative Driver</x:v>
      </x:c>
      <x:c r="G1265" t="str">
        <x:v>403133</x:v>
      </x:c>
      <x:c r="H1265" t="str">
        <x:v>THE MULBERRY BUSH ORGANISATION LTD</x:v>
      </x:c>
      <x:c r="I1265" t="n">
        <x:v>9.5</x:v>
      </x:c>
      <x:c r="J1265" t="str">
        <x:v>Worked</x:v>
      </x:c>
      <x:c r="K1265" t="str">
        <x:v>Employee 1719; home branch Birmingham; assigned role Operative Driver | Deployment branch: Birmingham | Actual role: Operative Driver | Jobs: 403133 | Customers: THE MULBERRY BUSH ORGANISATION LTD | Actual hours: 9.5; source records: 1</x:v>
      </x:c>
      <x:c r="L1265" t="str">
        <x:v>Include</x:v>
      </x:c>
      <x:c r="M1265"/>
      <x:c r="N1265"/>
    </x:row>
    <x:row r="1266">
      <x:c r="A1266" t="str">
        <x:v>Serdzhin Aliev|2026-07-09</x:v>
      </x:c>
      <x:c r="B1266" s="888" t="n">
        <x:v>46212</x:v>
      </x:c>
      <x:c r="C1266" t="str">
        <x:v>Serdzhin Aliev</x:v>
      </x:c>
      <x:c r="D1266" t="str">
        <x:v>Permanent</x:v>
      </x:c>
      <x:c r="E1266" t="str">
        <x:v>Birmingham</x:v>
      </x:c>
      <x:c r="F1266" t="str">
        <x:v>Operative Driver</x:v>
      </x:c>
      <x:c r="G1266" t="str">
        <x:v>402884</x:v>
      </x:c>
      <x:c r="H1266" t="str">
        <x:v>Midland Heart</x:v>
      </x:c>
      <x:c r="I1266" t="n">
        <x:v>7</x:v>
      </x:c>
      <x:c r="J1266" t="str">
        <x:v>Worked</x:v>
      </x:c>
      <x:c r="K1266" t="str">
        <x:v>Employee 1719; home branch Birmingham; assigned role Operative Driver | Deployment branch: Birmingham | Actual role: Operative Driver | Jobs: 402884 | Customers: Midland Heart | Actual hours: 7.0; source records: 1</x:v>
      </x:c>
      <x:c r="L1266" t="str">
        <x:v>Include</x:v>
      </x:c>
      <x:c r="M1266"/>
      <x:c r="N1266"/>
    </x:row>
    <x:row r="1267">
      <x:c r="A1267" t="str">
        <x:v>Serdzhin Aliev|2026-07-10</x:v>
      </x:c>
      <x:c r="B1267" s="888" t="n">
        <x:v>46213</x:v>
      </x:c>
      <x:c r="C1267" t="str">
        <x:v>Serdzhin Aliev</x:v>
      </x:c>
      <x:c r="D1267" t="str">
        <x:v>Permanent</x:v>
      </x:c>
      <x:c r="E1267" t="str">
        <x:v>Birmingham</x:v>
      </x:c>
      <x:c r="F1267" t="str">
        <x:v>Operative Driver</x:v>
      </x:c>
      <x:c r="G1267" t="str">
        <x:v>397936, 402888, 401198</x:v>
      </x:c>
      <x:c r="H1267" t="str">
        <x:v>Furniture Sales; Sandwell and Birmingham Hospitals NHS Trust; The Open University</x:v>
      </x:c>
      <x:c r="I1267" t="n">
        <x:v>7</x:v>
      </x:c>
      <x:c r="J1267" t="str">
        <x:v>Worked — 3 records</x:v>
      </x:c>
      <x:c r="K1267" t="str">
        <x:v>Employee 1719; home branch Birmingham; assigned role Operative Driver | Deployment branch: Birmingham | Actual role: Operative Driver | Jobs: 397936, 402888, 401198 | Customers: Furniture Sales; Sandwell and Birmingham Hospitals NHS Trust; The Open University | Actual hours: 7.0; source records: 3</x:v>
      </x:c>
      <x:c r="L1267" t="str">
        <x:v>Include</x:v>
      </x:c>
      <x:c r="M1267"/>
      <x:c r="N1267"/>
    </x:row>
    <x:row r="1268">
      <x:c r="A1268" t="str">
        <x:v>Serdzhin Aliev|2026-07-13</x:v>
      </x:c>
      <x:c r="B1268" s="888" t="n">
        <x:v>46216</x:v>
      </x:c>
      <x:c r="C1268" t="str">
        <x:v>Serdzhin Aliev</x:v>
      </x:c>
      <x:c r="D1268" t="str">
        <x:v>Permanent</x:v>
      </x:c>
      <x:c r="E1268" t="str">
        <x:v>Birmingham</x:v>
      </x:c>
      <x:c r="F1268" t="str">
        <x:v>Operative Driver</x:v>
      </x:c>
      <x:c r="G1268" t="str">
        <x:v>401198</x:v>
      </x:c>
      <x:c r="H1268" t="str">
        <x:v>The Open University</x:v>
      </x:c>
      <x:c r="I1268" t="n">
        <x:v>4.5</x:v>
      </x:c>
      <x:c r="J1268" t="str">
        <x:v>Worked</x:v>
      </x:c>
      <x:c r="K1268" t="str">
        <x:v>Employee 1719; home branch Birmingham; assigned role Operative Driver | Deployment branch: Birmingham | Actual role: Operative Driver | Jobs: 401198 | Customers: The Open University | Actual hours: 4.5; source records: 1</x:v>
      </x:c>
      <x:c r="L1268" t="str">
        <x:v>Include</x:v>
      </x:c>
      <x:c r="M1268"/>
      <x:c r="N1268"/>
    </x:row>
    <x:row r="1269">
      <x:c r="A1269" t="str">
        <x:v>Serdzhin Aliev|2026-07-14</x:v>
      </x:c>
      <x:c r="B1269" s="888" t="n">
        <x:v>46217</x:v>
      </x:c>
      <x:c r="C1269" t="str">
        <x:v>Serdzhin Aliev</x:v>
      </x:c>
      <x:c r="D1269" t="str">
        <x:v>Permanent</x:v>
      </x:c>
      <x:c r="E1269" t="str">
        <x:v>Birmingham</x:v>
      </x:c>
      <x:c r="F1269" t="str">
        <x:v>Operative Driver</x:v>
      </x:c>
      <x:c r="G1269" t="str">
        <x:v>389259</x:v>
      </x:c>
      <x:c r="H1269" t="str">
        <x:v>Buxton Museum and Art Gallery</x:v>
      </x:c>
      <x:c r="I1269" t="n">
        <x:v>7</x:v>
      </x:c>
      <x:c r="J1269" t="str">
        <x:v>Worked</x:v>
      </x:c>
      <x:c r="K1269" t="str">
        <x:v>Employee 1719; home branch Birmingham; assigned role Operative Driver | Deployment branch: Birmingham | Actual role: Operative Driver | Jobs: 389259 | Customers: Buxton Museum and Art Gallery | Actual hours: 7.0; source records: 1</x:v>
      </x:c>
      <x:c r="L1269" t="str">
        <x:v>Include</x:v>
      </x:c>
      <x:c r="M1269"/>
      <x:c r="N1269"/>
    </x:row>
    <x:row r="1270">
      <x:c r="A1270" t="str">
        <x:v>Serdzhin Aliev|2026-07-15</x:v>
      </x:c>
      <x:c r="B1270" s="888" t="n">
        <x:v>46218</x:v>
      </x:c>
      <x:c r="C1270" t="str">
        <x:v>Serdzhin Aliev</x:v>
      </x:c>
      <x:c r="D1270" t="str">
        <x:v>Permanent</x:v>
      </x:c>
      <x:c r="E1270" t="str">
        <x:v>Birmingham</x:v>
      </x:c>
      <x:c r="F1270" t="str">
        <x:v>Operative Driver</x:v>
      </x:c>
      <x:c r="G1270" t="str">
        <x:v>389259, 401198</x:v>
      </x:c>
      <x:c r="H1270" t="str">
        <x:v>Buxton Museum and Art Gallery; The Open University</x:v>
      </x:c>
      <x:c r="I1270" t="n">
        <x:v>9.5</x:v>
      </x:c>
      <x:c r="J1270" t="str">
        <x:v>Worked — 2 records</x:v>
      </x:c>
      <x:c r="K1270" t="str">
        <x:v>Employee 1719; home branch Birmingham; assigned role Operative Driver | Deployment branch: Birmingham | Actual role: Operative Driver | Jobs: 389259, 401198 | Customers: Buxton Museum and Art Gallery; The Open University | Actual hours: 9.5; source records: 2</x:v>
      </x:c>
      <x:c r="L1270" t="str">
        <x:v>Include</x:v>
      </x:c>
      <x:c r="M1270"/>
      <x:c r="N1270"/>
    </x:row>
    <x:row r="1271">
      <x:c r="A1271" t="str">
        <x:v>Serdzhin Aliev|2026-07-16</x:v>
      </x:c>
      <x:c r="B1271" s="888" t="n">
        <x:v>46219</x:v>
      </x:c>
      <x:c r="C1271" t="str">
        <x:v>Serdzhin Aliev</x:v>
      </x:c>
      <x:c r="D1271" t="str">
        <x:v>Permanent</x:v>
      </x:c>
      <x:c r="E1271" t="str">
        <x:v>Birmingham</x:v>
      </x:c>
      <x:c r="F1271" t="str">
        <x:v>Operative Driver</x:v>
      </x:c>
      <x:c r="G1271" t="str">
        <x:v>402939</x:v>
      </x:c>
      <x:c r="H1271" t="str">
        <x:v>University Hospitals of Leicester NHS Trust</x:v>
      </x:c>
      <x:c r="I1271" t="n">
        <x:v>8.5</x:v>
      </x:c>
      <x:c r="J1271" t="str">
        <x:v>Worked</x:v>
      </x:c>
      <x:c r="K1271" t="str">
        <x:v>Employee 1719; home branch Birmingham; assigned role Operative Driver | Deployment branch: Birmingham | Actual role: Operative Driver | Jobs: 402939 | Customers: University Hospitals of Leicester NHS Trust | Actual hours: 8.5; source records: 1</x:v>
      </x:c>
      <x:c r="L1271" t="str">
        <x:v>Include</x:v>
      </x:c>
      <x:c r="M1271"/>
      <x:c r="N1271"/>
    </x:row>
    <x:row r="1272">
      <x:c r="A1272" t="str">
        <x:v>Shayne Luckman|2026-07-01</x:v>
      </x:c>
      <x:c r="B1272" s="888" t="n">
        <x:v>46204</x:v>
      </x:c>
      <x:c r="C1272" t="str">
        <x:v>Shayne Luckman</x:v>
      </x:c>
      <x:c r="D1272" t="str">
        <x:v>Permanent</x:v>
      </x:c>
      <x:c r="E1272" t="str">
        <x:v>Birmingham</x:v>
      </x:c>
      <x:c r="F1272" t="str">
        <x:v>Operative Porter</x:v>
      </x:c>
      <x:c r="G1272" t="str">
        <x:v>401369, 402916</x:v>
      </x:c>
      <x:c r="H1272" t="str">
        <x:v>Canal &amp; River Trust; Equans Services Limited</x:v>
      </x:c>
      <x:c r="I1272" t="n">
        <x:v>7</x:v>
      </x:c>
      <x:c r="J1272" t="str">
        <x:v>Worked — 2 records</x:v>
      </x:c>
      <x:c r="K1272" t="str">
        <x:v>Employee 103744; home branch Birmingham; assigned role Operative Porter | Deployment branch: Birmingham | Actual role: Operative Porter | Jobs: 401369, 402916 | Customers: Canal &amp; River Trust; Equans Services Limited | Actual hours: 7.0; source records: 2</x:v>
      </x:c>
      <x:c r="L1272" t="str">
        <x:v>Include</x:v>
      </x:c>
      <x:c r="M1272"/>
      <x:c r="N1272"/>
    </x:row>
    <x:row r="1273">
      <x:c r="A1273" t="str">
        <x:v>Shayne Luckman|2026-07-03</x:v>
      </x:c>
      <x:c r="B1273" s="888" t="n">
        <x:v>46206</x:v>
      </x:c>
      <x:c r="C1273" t="str">
        <x:v>Shayne Luckman</x:v>
      </x:c>
      <x:c r="D1273" t="str">
        <x:v>Permanent</x:v>
      </x:c>
      <x:c r="E1273" t="str">
        <x:v>Birmingham</x:v>
      </x:c>
      <x:c r="F1273" t="str">
        <x:v>Operative Porter</x:v>
      </x:c>
      <x:c r="G1273" t="str">
        <x:v>401369, 396008</x:v>
      </x:c>
      <x:c r="H1273" t="str">
        <x:v>Canal &amp; River Trust; HSBC - Branch Audits (1)</x:v>
      </x:c>
      <x:c r="I1273" t="n">
        <x:v>5.5</x:v>
      </x:c>
      <x:c r="J1273" t="str">
        <x:v>Worked — 2 records</x:v>
      </x:c>
      <x:c r="K1273" t="str">
        <x:v>Employee 103744; home branch Birmingham; assigned role Operative Porter | Deployment branch: Birmingham | Actual role: Operative Porter | Jobs: 401369, 396008 | Customers: Canal &amp; River Trust; HSBC - Branch Audits (1) | Actual hours: 5.5; source records: 2</x:v>
      </x:c>
      <x:c r="L1273" t="str">
        <x:v>Include</x:v>
      </x:c>
      <x:c r="M1273"/>
      <x:c r="N1273"/>
    </x:row>
    <x:row r="1274">
      <x:c r="A1274" t="str">
        <x:v>Shayne Luckman|2026-07-06</x:v>
      </x:c>
      <x:c r="B1274" s="888" t="n">
        <x:v>46209</x:v>
      </x:c>
      <x:c r="C1274" t="str">
        <x:v>Shayne Luckman</x:v>
      </x:c>
      <x:c r="D1274" t="str">
        <x:v>Permanent</x:v>
      </x:c>
      <x:c r="E1274" t="str">
        <x:v>Birmingham</x:v>
      </x:c>
      <x:c r="F1274" t="str">
        <x:v>Operative Porter</x:v>
      </x:c>
      <x:c r="G1274" t="str">
        <x:v>402727</x:v>
      </x:c>
      <x:c r="H1274" t="str">
        <x:v>Midland Heart Limited</x:v>
      </x:c>
      <x:c r="I1274" t="n">
        <x:v>8.25</x:v>
      </x:c>
      <x:c r="J1274" t="str">
        <x:v>Worked</x:v>
      </x:c>
      <x:c r="K1274" t="str">
        <x:v>Employee 103744; home branch Birmingham; assigned role Operative Porter | Deployment branch: Birmingham | Actual role: Operative Porter | Jobs: 402727 | Customers: Midland Heart Limited | Actual hours: 8.2; source records: 1</x:v>
      </x:c>
      <x:c r="L1274" t="str">
        <x:v>Include</x:v>
      </x:c>
      <x:c r="M1274"/>
      <x:c r="N1274"/>
    </x:row>
    <x:row r="1275">
      <x:c r="A1275" t="str">
        <x:v>Shayne Luckman|2026-07-07</x:v>
      </x:c>
      <x:c r="B1275" s="888" t="n">
        <x:v>46210</x:v>
      </x:c>
      <x:c r="C1275" t="str">
        <x:v>Shayne Luckman</x:v>
      </x:c>
      <x:c r="D1275" t="str">
        <x:v>Permanent</x:v>
      </x:c>
      <x:c r="E1275" t="str">
        <x:v>Birmingham</x:v>
      </x:c>
      <x:c r="F1275" t="str">
        <x:v>Operative Porter</x:v>
      </x:c>
      <x:c r="G1275" t="str">
        <x:v>401554, 386884X</x:v>
      </x:c>
      <x:c r="H1275" t="str">
        <x:v>CPM/Omnicom; Harrow Green</x:v>
      </x:c>
      <x:c r="I1275" t="n">
        <x:v>20.5</x:v>
      </x:c>
      <x:c r="J1275" t="str">
        <x:v>Worked — 2 records</x:v>
      </x:c>
      <x:c r="K1275" t="str">
        <x:v>Employee 103744; home branch Birmingham; assigned role Operative Porter | Deployment branch: Birmingham, Oxford | Actual role: Operative Porter | Jobs: 401554, 386884X | Customers: CPM/Omnicom; Harrow Green | Actual hours: 20.5; source records: 2</x:v>
      </x:c>
      <x:c r="L1275" t="str">
        <x:v>Include</x:v>
      </x:c>
      <x:c r="M1275"/>
      <x:c r="N1275"/>
    </x:row>
    <x:row r="1276">
      <x:c r="A1276" t="str">
        <x:v>Shayne Luckman|2026-07-08</x:v>
      </x:c>
      <x:c r="B1276" s="888" t="n">
        <x:v>46211</x:v>
      </x:c>
      <x:c r="C1276" t="str">
        <x:v>Shayne Luckman</x:v>
      </x:c>
      <x:c r="D1276" t="str">
        <x:v>Permanent</x:v>
      </x:c>
      <x:c r="E1276" t="str">
        <x:v>Birmingham</x:v>
      </x:c>
      <x:c r="F1276" t="str">
        <x:v>Operative Porter</x:v>
      </x:c>
      <x:c r="G1276" t="str">
        <x:v>402711</x:v>
      </x:c>
      <x:c r="H1276" t="str">
        <x:v>University of Birmingham</x:v>
      </x:c>
      <x:c r="I1276" t="n">
        <x:v>2.5</x:v>
      </x:c>
      <x:c r="J1276" t="str">
        <x:v>Worked</x:v>
      </x:c>
      <x:c r="K1276" t="str">
        <x:v>Employee 103744; home branch Birmingham; assigned role Operative Porter | Deployment branch: Birmingham | Actual role: Operative Porter | Jobs: 402711 | Customers: University of Birmingham | Actual hours: 2.5; source records: 1</x:v>
      </x:c>
      <x:c r="L1276" t="str">
        <x:v>Include</x:v>
      </x:c>
      <x:c r="M1276"/>
      <x:c r="N1276"/>
    </x:row>
    <x:row r="1277">
      <x:c r="A1277" t="str">
        <x:v>Shayne Luckman|2026-07-09</x:v>
      </x:c>
      <x:c r="B1277" s="888" t="n">
        <x:v>46212</x:v>
      </x:c>
      <x:c r="C1277" t="str">
        <x:v>Shayne Luckman</x:v>
      </x:c>
      <x:c r="D1277" t="str">
        <x:v>Permanent</x:v>
      </x:c>
      <x:c r="E1277" t="str">
        <x:v>Birmingham</x:v>
      </x:c>
      <x:c r="F1277" t="str">
        <x:v>Operative Porter</x:v>
      </x:c>
      <x:c r="G1277" t="str">
        <x:v>390743G</x:v>
      </x:c>
      <x:c r="H1277" t="str">
        <x:v>West Midlands Police - Facilities</x:v>
      </x:c>
      <x:c r="I1277" t="n">
        <x:v>10</x:v>
      </x:c>
      <x:c r="J1277" t="str">
        <x:v>Worked</x:v>
      </x:c>
      <x:c r="K1277" t="str">
        <x:v>Employee 103744; home branch Birmingham; assigned role Operative Porter | Deployment branch: Birmingham | Actual role: Operative Porter | Jobs: 390743G | Customers: West Midlands Police - Facilities | Actual hours: 10.0; source records: 1</x:v>
      </x:c>
      <x:c r="L1277" t="str">
        <x:v>Include</x:v>
      </x:c>
      <x:c r="M1277"/>
      <x:c r="N1277"/>
    </x:row>
    <x:row r="1278">
      <x:c r="A1278" t="str">
        <x:v>Shayne Luckman|2026-07-10</x:v>
      </x:c>
      <x:c r="B1278" s="888" t="n">
        <x:v>46213</x:v>
      </x:c>
      <x:c r="C1278" t="str">
        <x:v>Shayne Luckman</x:v>
      </x:c>
      <x:c r="D1278" t="str">
        <x:v>Permanent</x:v>
      </x:c>
      <x:c r="E1278" t="str">
        <x:v>Birmingham</x:v>
      </x:c>
      <x:c r="F1278" t="str">
        <x:v>Operative Porter</x:v>
      </x:c>
      <x:c r="G1278" t="str">
        <x:v>390743G</x:v>
      </x:c>
      <x:c r="H1278" t="str">
        <x:v>West Midlands Police - Facilities</x:v>
      </x:c>
      <x:c r="I1278" t="n">
        <x:v>7.75</x:v>
      </x:c>
      <x:c r="J1278" t="str">
        <x:v>Worked</x:v>
      </x:c>
      <x:c r="K1278" t="str">
        <x:v>Employee 103744; home branch Birmingham; assigned role Operative Porter | Deployment branch: Birmingham | Actual role: Operative Porter | Jobs: 390743G | Customers: West Midlands Police - Facilities | Actual hours: 7.8; source records: 1</x:v>
      </x:c>
      <x:c r="L1278" t="str">
        <x:v>Include</x:v>
      </x:c>
      <x:c r="M1278"/>
      <x:c r="N1278"/>
    </x:row>
    <x:row r="1279">
      <x:c r="A1279" t="str">
        <x:v>Shayne Luckman|2026-07-13</x:v>
      </x:c>
      <x:c r="B1279" s="888" t="n">
        <x:v>46216</x:v>
      </x:c>
      <x:c r="C1279" t="str">
        <x:v>Shayne Luckman</x:v>
      </x:c>
      <x:c r="D1279" t="str">
        <x:v>Permanent</x:v>
      </x:c>
      <x:c r="E1279" t="str">
        <x:v>Birmingham</x:v>
      </x:c>
      <x:c r="F1279" t="str">
        <x:v>Operative Porter</x:v>
      </x:c>
      <x:c r="G1279" t="str">
        <x:v>401198</x:v>
      </x:c>
      <x:c r="H1279" t="str">
        <x:v>The Open University</x:v>
      </x:c>
      <x:c r="I1279" t="n">
        <x:v>4.5</x:v>
      </x:c>
      <x:c r="J1279" t="str">
        <x:v>Worked</x:v>
      </x:c>
      <x:c r="K1279" t="str">
        <x:v>Employee 103744; home branch Birmingham; assigned role Operative Porter | Deployment branch: Birmingham | Actual role: Operative Porter | Jobs: 401198 | Customers: The Open University | Actual hours: 4.5; source records: 1</x:v>
      </x:c>
      <x:c r="L1279" t="str">
        <x:v>Include</x:v>
      </x:c>
      <x:c r="M1279"/>
      <x:c r="N1279"/>
    </x:row>
    <x:row r="1280">
      <x:c r="A1280" t="str">
        <x:v>Shayne Luckman|2026-07-14</x:v>
      </x:c>
      <x:c r="B1280" s="888" t="n">
        <x:v>46217</x:v>
      </x:c>
      <x:c r="C1280" t="str">
        <x:v>Shayne Luckman</x:v>
      </x:c>
      <x:c r="D1280" t="str">
        <x:v>Permanent</x:v>
      </x:c>
      <x:c r="E1280" t="str">
        <x:v>Birmingham</x:v>
      </x:c>
      <x:c r="F1280" t="str">
        <x:v>Operative Porter</x:v>
      </x:c>
      <x:c r="G1280" t="str">
        <x:v>390743G</x:v>
      </x:c>
      <x:c r="H1280" t="str">
        <x:v>West Midlands Police - Facilities</x:v>
      </x:c>
      <x:c r="I1280" t="n">
        <x:v>9.25</x:v>
      </x:c>
      <x:c r="J1280" t="str">
        <x:v>Worked</x:v>
      </x:c>
      <x:c r="K1280" t="str">
        <x:v>Employee 103744; home branch Birmingham; assigned role Operative Porter | Deployment branch: Birmingham | Actual role: Operative Porter | Jobs: 390743G | Customers: West Midlands Police - Facilities | Actual hours: 9.2; source records: 1</x:v>
      </x:c>
      <x:c r="L1280" t="str">
        <x:v>Include</x:v>
      </x:c>
      <x:c r="M1280"/>
      <x:c r="N1280"/>
    </x:row>
    <x:row r="1281">
      <x:c r="A1281" t="str">
        <x:v>Shayne Luckman|2026-07-15</x:v>
      </x:c>
      <x:c r="B1281" s="888" t="n">
        <x:v>46218</x:v>
      </x:c>
      <x:c r="C1281" t="str">
        <x:v>Shayne Luckman</x:v>
      </x:c>
      <x:c r="D1281" t="str">
        <x:v>Permanent</x:v>
      </x:c>
      <x:c r="E1281" t="str">
        <x:v>Birmingham</x:v>
      </x:c>
      <x:c r="F1281" t="str">
        <x:v>Operative Porter</x:v>
      </x:c>
      <x:c r="G1281" t="str">
        <x:v>390743G</x:v>
      </x:c>
      <x:c r="H1281" t="str">
        <x:v>West Midlands Police - Facilities</x:v>
      </x:c>
      <x:c r="I1281" t="n">
        <x:v>8.75</x:v>
      </x:c>
      <x:c r="J1281" t="str">
        <x:v>Worked</x:v>
      </x:c>
      <x:c r="K1281" t="str">
        <x:v>Employee 103744; home branch Birmingham; assigned role Operative Porter | Deployment branch: Birmingham | Actual role: Operative Porter | Jobs: 390743G | Customers: West Midlands Police - Facilities | Actual hours: 8.8; source records: 1</x:v>
      </x:c>
      <x:c r="L1281" t="str">
        <x:v>Include</x:v>
      </x:c>
      <x:c r="M1281"/>
      <x:c r="N1281"/>
    </x:row>
    <x:row r="1282">
      <x:c r="A1282" t="str">
        <x:v>Shayne Luckman|2026-07-16</x:v>
      </x:c>
      <x:c r="B1282" s="888" t="n">
        <x:v>46219</x:v>
      </x:c>
      <x:c r="C1282" t="str">
        <x:v>Shayne Luckman</x:v>
      </x:c>
      <x:c r="D1282" t="str">
        <x:v>Permanent</x:v>
      </x:c>
      <x:c r="E1282" t="str">
        <x:v>Birmingham</x:v>
      </x:c>
      <x:c r="F1282" t="str">
        <x:v>Operative Porter</x:v>
      </x:c>
      <x:c r="G1282" t="str">
        <x:v>400345C</x:v>
      </x:c>
      <x:c r="H1282" t="str">
        <x:v>West Midlands Police</x:v>
      </x:c>
      <x:c r="I1282" t="n">
        <x:v>8.5</x:v>
      </x:c>
      <x:c r="J1282" t="str">
        <x:v>Worked</x:v>
      </x:c>
      <x:c r="K1282" t="str">
        <x:v>Employee 103744; home branch Birmingham; assigned role Operative Porter | Deployment branch: Birmingham | Actual role: Operative Porter | Jobs: 400345C | Customers: West Midlands Police | Actual hours: 8.5; source records: 1</x:v>
      </x:c>
      <x:c r="L1282" t="str">
        <x:v>Include</x:v>
      </x:c>
      <x:c r="M1282"/>
      <x:c r="N1282"/>
    </x:row>
    <x:row r="1283">
      <x:c r="A1283" t="str">
        <x:v>Ste Smith|2026-07-02</x:v>
      </x:c>
      <x:c r="B1283" s="888" t="n">
        <x:v>46205</x:v>
      </x:c>
      <x:c r="C1283" t="str">
        <x:v>Ste Smith</x:v>
      </x:c>
      <x:c r="D1283" t="str">
        <x:v>Permanent</x:v>
      </x:c>
      <x:c r="E1283" t="str">
        <x:v>Manchester</x:v>
      </x:c>
      <x:c r="F1283" t="str">
        <x:v>Operative Porter</x:v>
      </x:c>
      <x:c r="G1283" t="str">
        <x:v>401369, 398317F</x:v>
      </x:c>
      <x:c r="H1283" t="str">
        <x:v>Canal &amp; River Trust; Restore Harrow Green</x:v>
      </x:c>
      <x:c r="I1283" t="n">
        <x:v>11.5</x:v>
      </x:c>
      <x:c r="J1283" t="str">
        <x:v>Worked — 2 records</x:v>
      </x:c>
      <x:c r="K1283" t="str">
        <x:v>Employee 104097; home branch Manchester; assigned role Operative Porter | Deployment branch: Birmingham, Manchester | Actual role: Operative Porter | Jobs: 401369, 398317F | Customers: Canal &amp; River Trust; Restore Harrow Green | Actual hours: 11.5; source records: 2</x:v>
      </x:c>
      <x:c r="L1283" t="str">
        <x:v>Include</x:v>
      </x:c>
      <x:c r="M1283"/>
      <x:c r="N1283"/>
    </x:row>
    <x:row r="1284">
      <x:c r="A1284" t="str">
        <x:v>Ste Smith|2026-07-03</x:v>
      </x:c>
      <x:c r="B1284" s="888" t="n">
        <x:v>46206</x:v>
      </x:c>
      <x:c r="C1284" t="str">
        <x:v>Ste Smith</x:v>
      </x:c>
      <x:c r="D1284" t="str">
        <x:v>Permanent</x:v>
      </x:c>
      <x:c r="E1284" t="str">
        <x:v>Manchester</x:v>
      </x:c>
      <x:c r="F1284" t="str">
        <x:v>Operative Porter</x:v>
      </x:c>
      <x:c r="G1284" t="str">
        <x:v>401369, 402960</x:v>
      </x:c>
      <x:c r="H1284" t="str">
        <x:v>Canal &amp; River Trust; CBRE/NCC Services Ltd</x:v>
      </x:c>
      <x:c r="I1284" t="n">
        <x:v>5</x:v>
      </x:c>
      <x:c r="J1284" t="str">
        <x:v>Worked — 2 records</x:v>
      </x:c>
      <x:c r="K1284" t="str">
        <x:v>Employee 104097; home branch Manchester; assigned role Operative Porter | Deployment branch: Birmingham, Manchester | Actual role: Operative Porter | Jobs: 401369, 402960 | Customers: Canal &amp; River Trust; CBRE/NCC Services Ltd | Actual hours: 5.0; source records: 2</x:v>
      </x:c>
      <x:c r="L1284" t="str">
        <x:v>Include</x:v>
      </x:c>
      <x:c r="M1284"/>
      <x:c r="N1284"/>
    </x:row>
    <x:row r="1285">
      <x:c r="A1285" t="str">
        <x:v>Ste Smith|2026-07-07</x:v>
      </x:c>
      <x:c r="B1285" s="888" t="n">
        <x:v>46210</x:v>
      </x:c>
      <x:c r="C1285" t="str">
        <x:v>Ste Smith</x:v>
      </x:c>
      <x:c r="D1285" t="str">
        <x:v>Permanent</x:v>
      </x:c>
      <x:c r="E1285" t="str">
        <x:v>Manchester</x:v>
      </x:c>
      <x:c r="F1285" t="str">
        <x:v>Operative Porter</x:v>
      </x:c>
      <x:c r="G1285" t="str">
        <x:v>402775, 398317F</x:v>
      </x:c>
      <x:c r="H1285" t="str">
        <x:v>Kirklees Council - Sibonisine Ncube; Restore Harrow Green</x:v>
      </x:c>
      <x:c r="I1285" t="n">
        <x:v>8</x:v>
      </x:c>
      <x:c r="J1285" t="str">
        <x:v>Worked — 2 records</x:v>
      </x:c>
      <x:c r="K1285" t="str">
        <x:v>Employee 104097; home branch Manchester; assigned role Operative Porter | Deployment branch: Leeds, Manchester | Actual role: Operative Porter | Jobs: 402775, 398317F | Customers: Kirklees Council - Sibonisine Ncube; Restore Harrow Green | Actual hours: 8.0; source records: 2</x:v>
      </x:c>
      <x:c r="L1285" t="str">
        <x:v>Include</x:v>
      </x:c>
      <x:c r="M1285"/>
      <x:c r="N1285"/>
    </x:row>
    <x:row r="1286">
      <x:c r="A1286" t="str">
        <x:v>Ste Smith|2026-07-08</x:v>
      </x:c>
      <x:c r="B1286" s="888" t="n">
        <x:v>46211</x:v>
      </x:c>
      <x:c r="C1286" t="str">
        <x:v>Ste Smith</x:v>
      </x:c>
      <x:c r="D1286" t="str">
        <x:v>Permanent</x:v>
      </x:c>
      <x:c r="E1286" t="str">
        <x:v>Manchester</x:v>
      </x:c>
      <x:c r="F1286" t="str">
        <x:v>Operative Porter</x:v>
      </x:c>
      <x:c r="G1286" t="str">
        <x:v>397251</x:v>
      </x:c>
      <x:c r="H1286" t="str">
        <x:v>Lancaster University (Leadership Centre)</x:v>
      </x:c>
      <x:c r="I1286" t="n">
        <x:v>8.5</x:v>
      </x:c>
      <x:c r="J1286" t="str">
        <x:v>Worked</x:v>
      </x:c>
      <x:c r="K1286" t="str">
        <x:v>Employee 104097; home branch Manchester; assigned role Operative Porter | Deployment branch: Manchester | Actual role: Operative Porter | Jobs: 397251 | Customers: Lancaster University (Leadership Centre) | Actual hours: 8.5; source records: 1</x:v>
      </x:c>
      <x:c r="L1286" t="str">
        <x:v>Include</x:v>
      </x:c>
      <x:c r="M1286"/>
      <x:c r="N1286"/>
    </x:row>
    <x:row r="1287">
      <x:c r="A1287" t="str">
        <x:v>Ste Smith|2026-07-09</x:v>
      </x:c>
      <x:c r="B1287" s="888" t="n">
        <x:v>46212</x:v>
      </x:c>
      <x:c r="C1287" t="str">
        <x:v>Ste Smith</x:v>
      </x:c>
      <x:c r="D1287" t="str">
        <x:v>Permanent</x:v>
      </x:c>
      <x:c r="E1287" t="str">
        <x:v>Manchester</x:v>
      </x:c>
      <x:c r="F1287" t="str">
        <x:v>Operative Porter</x:v>
      </x:c>
      <x:c r="G1287" t="str">
        <x:v>403371</x:v>
      </x:c>
      <x:c r="H1287" t="str">
        <x:v>CTVC Ltd</x:v>
      </x:c>
      <x:c r="I1287" t="n">
        <x:v>6.5</x:v>
      </x:c>
      <x:c r="J1287" t="str">
        <x:v>Worked</x:v>
      </x:c>
      <x:c r="K1287" t="str">
        <x:v>Employee 104097; home branch Manchester; assigned role Operative Porter | Deployment branch: Manchester | Actual role: Operative Porter | Jobs: 403371 | Customers: CTVC Ltd | Actual hours: 6.5; source records: 1</x:v>
      </x:c>
      <x:c r="L1287" t="str">
        <x:v>Include</x:v>
      </x:c>
      <x:c r="M1287"/>
      <x:c r="N1287"/>
    </x:row>
    <x:row r="1288">
      <x:c r="A1288" t="str">
        <x:v>Ste Smith|2026-07-14</x:v>
      </x:c>
      <x:c r="B1288" s="888" t="n">
        <x:v>46217</x:v>
      </x:c>
      <x:c r="C1288" t="str">
        <x:v>Ste Smith</x:v>
      </x:c>
      <x:c r="D1288" t="str">
        <x:v>Permanent</x:v>
      </x:c>
      <x:c r="E1288" t="str">
        <x:v>Manchester</x:v>
      </x:c>
      <x:c r="F1288" t="str">
        <x:v>Operative Porter</x:v>
      </x:c>
      <x:c r="G1288" t="str">
        <x:v>403004D</x:v>
      </x:c>
      <x:c r="H1288" t="str">
        <x:v>Avantor (MANCHESTER  JULY  2026 )</x:v>
      </x:c>
      <x:c r="I1288" t="n">
        <x:v>9.5</x:v>
      </x:c>
      <x:c r="J1288" t="str">
        <x:v>Worked</x:v>
      </x:c>
      <x:c r="K1288" t="str">
        <x:v>Employee 104097; home branch Manchester; assigned role Operative Porter | Deployment branch: Cambridge | Actual role: Operative Porter | Jobs: 403004D | Customers: Avantor (MANCHESTER  JULY  2026 ) | Actual hours: 9.5; source records: 1</x:v>
      </x:c>
      <x:c r="L1288" t="str">
        <x:v>Include</x:v>
      </x:c>
      <x:c r="M1288"/>
      <x:c r="N1288"/>
    </x:row>
    <x:row r="1289">
      <x:c r="A1289" t="str">
        <x:v>Ste Smith|2026-07-15</x:v>
      </x:c>
      <x:c r="B1289" s="888" t="n">
        <x:v>46218</x:v>
      </x:c>
      <x:c r="C1289" t="str">
        <x:v>Ste Smith</x:v>
      </x:c>
      <x:c r="D1289" t="str">
        <x:v>Permanent</x:v>
      </x:c>
      <x:c r="E1289" t="str">
        <x:v>Manchester</x:v>
      </x:c>
      <x:c r="F1289" t="str">
        <x:v>Operative Porter</x:v>
      </x:c>
      <x:c r="G1289" t="str">
        <x:v>398549</x:v>
      </x:c>
      <x:c r="H1289" t="str">
        <x:v>Wakefield Council - Upton Primary School</x:v>
      </x:c>
      <x:c r="I1289" t="n">
        <x:v>8.5</x:v>
      </x:c>
      <x:c r="J1289" t="str">
        <x:v>Worked</x:v>
      </x:c>
      <x:c r="K1289" t="str">
        <x:v>Employee 104097; home branch Manchester; assigned role Operative Porter | Deployment branch: Leeds | Actual role: Operative Porter | Jobs: 398549 | Customers: Wakefield Council - Upton Primary School | Actual hours: 8.5; source records: 1</x:v>
      </x:c>
      <x:c r="L1289" t="str">
        <x:v>Include</x:v>
      </x:c>
      <x:c r="M1289"/>
      <x:c r="N1289"/>
    </x:row>
    <x:row r="1290">
      <x:c r="A1290" t="str">
        <x:v>Ste Smith|2026-07-16</x:v>
      </x:c>
      <x:c r="B1290" s="888" t="n">
        <x:v>46219</x:v>
      </x:c>
      <x:c r="C1290" t="str">
        <x:v>Ste Smith</x:v>
      </x:c>
      <x:c r="D1290" t="str">
        <x:v>Permanent</x:v>
      </x:c>
      <x:c r="E1290" t="str">
        <x:v>Manchester</x:v>
      </x:c>
      <x:c r="F1290" t="str">
        <x:v>Operative Porter</x:v>
      </x:c>
      <x:c r="G1290" t="str">
        <x:v>398317F, 398549</x:v>
      </x:c>
      <x:c r="H1290" t="str">
        <x:v>Restore Harrow Green; Wakefield Council - Upton Primary School</x:v>
      </x:c>
      <x:c r="I1290" t="n">
        <x:v>16.5</x:v>
      </x:c>
      <x:c r="J1290" t="str">
        <x:v>Worked — 2 records</x:v>
      </x:c>
      <x:c r="K1290" t="str">
        <x:v>Employee 104097; home branch Manchester; assigned role Operative Porter | Deployment branch: Leeds, Manchester | Actual role: Operative Porter | Jobs: 398317F, 398549 | Customers: Restore Harrow Green; Wakefield Council - Upton Primary School | Actual hours: 16.5; source records: 2</x:v>
      </x:c>
      <x:c r="L1290" t="str">
        <x:v>Include</x:v>
      </x:c>
      <x:c r="M1290"/>
      <x:c r="N1290"/>
    </x:row>
    <x:row r="1291">
      <x:c r="A1291" t="str">
        <x:v>Stephen Scott|2026-07-03</x:v>
      </x:c>
      <x:c r="B1291" s="888" t="n">
        <x:v>46206</x:v>
      </x:c>
      <x:c r="C1291" t="str">
        <x:v>Stephen Scott</x:v>
      </x:c>
      <x:c r="D1291" t="str">
        <x:v>Permanent</x:v>
      </x:c>
      <x:c r="E1291" t="str">
        <x:v>Thurrock</x:v>
      </x:c>
      <x:c r="F1291" t="str">
        <x:v>Operative Porter</x:v>
      </x:c>
      <x:c r="G1291" t="str">
        <x:v>399438</x:v>
      </x:c>
      <x:c r="H1291" t="str">
        <x:v>Harrow Green Thurrock M/W use only</x:v>
      </x:c>
      <x:c r="I1291" t="n">
        <x:v>7</x:v>
      </x:c>
      <x:c r="J1291" t="str">
        <x:v>Worked</x:v>
      </x:c>
      <x:c r="K1291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1291" t="str">
        <x:v>Include</x:v>
      </x:c>
      <x:c r="M1291"/>
      <x:c r="N1291"/>
    </x:row>
    <x:row r="1292">
      <x:c r="A1292" t="str">
        <x:v>Stephen Scott|2026-07-04</x:v>
      </x:c>
      <x:c r="B1292" s="888" t="n">
        <x:v>46207</x:v>
      </x:c>
      <x:c r="C1292" t="str">
        <x:v>Stephen Scott</x:v>
      </x:c>
      <x:c r="D1292" t="str">
        <x:v>Permanent</x:v>
      </x:c>
      <x:c r="E1292" t="str">
        <x:v>Thurrock</x:v>
      </x:c>
      <x:c r="F1292" t="str">
        <x:v>Operative Porter</x:v>
      </x:c>
      <x:c r="G1292" t="str">
        <x:v>399438</x:v>
      </x:c>
      <x:c r="H1292" t="str">
        <x:v>Harrow Green Thurrock M/W use only</x:v>
      </x:c>
      <x:c r="I1292" t="n">
        <x:v>7</x:v>
      </x:c>
      <x:c r="J1292" t="str">
        <x:v>Worked</x:v>
      </x:c>
      <x:c r="K1292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1292" t="str">
        <x:v>Include</x:v>
      </x:c>
      <x:c r="M1292"/>
      <x:c r="N1292"/>
    </x:row>
    <x:row r="1293">
      <x:c r="A1293" t="str">
        <x:v>Stephen Scott|2026-07-06</x:v>
      </x:c>
      <x:c r="B1293" s="888" t="n">
        <x:v>46209</x:v>
      </x:c>
      <x:c r="C1293" t="str">
        <x:v>Stephen Scott</x:v>
      </x:c>
      <x:c r="D1293" t="str">
        <x:v>Permanent</x:v>
      </x:c>
      <x:c r="E1293" t="str">
        <x:v>Thurrock</x:v>
      </x:c>
      <x:c r="F1293" t="str">
        <x:v>Operative Porter</x:v>
      </x:c>
      <x:c r="G1293" t="str">
        <x:v>399438</x:v>
      </x:c>
      <x:c r="H1293" t="str">
        <x:v>Harrow Green Thurrock M/W use only</x:v>
      </x:c>
      <x:c r="I1293" t="n">
        <x:v>7</x:v>
      </x:c>
      <x:c r="J1293" t="str">
        <x:v>Worked</x:v>
      </x:c>
      <x:c r="K1293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1293" t="str">
        <x:v>Include</x:v>
      </x:c>
      <x:c r="M1293"/>
      <x:c r="N1293"/>
    </x:row>
    <x:row r="1294">
      <x:c r="A1294" t="str">
        <x:v>Stephen Scott|2026-07-10</x:v>
      </x:c>
      <x:c r="B1294" s="888" t="n">
        <x:v>46213</x:v>
      </x:c>
      <x:c r="C1294" t="str">
        <x:v>Stephen Scott</x:v>
      </x:c>
      <x:c r="D1294" t="str">
        <x:v>Permanent</x:v>
      </x:c>
      <x:c r="E1294" t="str">
        <x:v>Thurrock</x:v>
      </x:c>
      <x:c r="F1294" t="str">
        <x:v>Operative Porter</x:v>
      </x:c>
      <x:c r="G1294" t="str">
        <x:v>399438</x:v>
      </x:c>
      <x:c r="H1294" t="str">
        <x:v>Harrow Green Thurrock M/W use only</x:v>
      </x:c>
      <x:c r="I1294" t="n">
        <x:v>9</x:v>
      </x:c>
      <x:c r="J1294" t="str">
        <x:v>Worked</x:v>
      </x:c>
      <x:c r="K1294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1294" t="str">
        <x:v>Include</x:v>
      </x:c>
      <x:c r="M1294"/>
      <x:c r="N1294"/>
    </x:row>
    <x:row r="1295">
      <x:c r="A1295" t="str">
        <x:v>Stephen Scott|2026-07-11</x:v>
      </x:c>
      <x:c r="B1295" s="888" t="n">
        <x:v>46214</x:v>
      </x:c>
      <x:c r="C1295" t="str">
        <x:v>Stephen Scott</x:v>
      </x:c>
      <x:c r="D1295" t="str">
        <x:v>Permanent</x:v>
      </x:c>
      <x:c r="E1295" t="str">
        <x:v>Thurrock</x:v>
      </x:c>
      <x:c r="F1295" t="str">
        <x:v>Operative Porter</x:v>
      </x:c>
      <x:c r="G1295" t="str">
        <x:v>399438</x:v>
      </x:c>
      <x:c r="H1295" t="str">
        <x:v>Harrow Green Thurrock M/W use only</x:v>
      </x:c>
      <x:c r="I1295" t="n">
        <x:v>7</x:v>
      </x:c>
      <x:c r="J1295" t="str">
        <x:v>Worked</x:v>
      </x:c>
      <x:c r="K1295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1295" t="str">
        <x:v>Include</x:v>
      </x:c>
      <x:c r="M1295"/>
      <x:c r="N1295"/>
    </x:row>
    <x:row r="1296">
      <x:c r="A1296" t="str">
        <x:v>Stephen Scott|2026-07-13</x:v>
      </x:c>
      <x:c r="B1296" s="888" t="n">
        <x:v>46216</x:v>
      </x:c>
      <x:c r="C1296" t="str">
        <x:v>Stephen Scott</x:v>
      </x:c>
      <x:c r="D1296" t="str">
        <x:v>Permanent</x:v>
      </x:c>
      <x:c r="E1296" t="str">
        <x:v>Thurrock</x:v>
      </x:c>
      <x:c r="F1296" t="str">
        <x:v>Operative Porter</x:v>
      </x:c>
      <x:c r="G1296" t="str">
        <x:v>399438</x:v>
      </x:c>
      <x:c r="H1296" t="str">
        <x:v>Harrow Green Thurrock M/W use only</x:v>
      </x:c>
      <x:c r="I1296" t="n">
        <x:v>7</x:v>
      </x:c>
      <x:c r="J1296" t="str">
        <x:v>Worked</x:v>
      </x:c>
      <x:c r="K1296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1296" t="str">
        <x:v>Include</x:v>
      </x:c>
      <x:c r="M1296"/>
      <x:c r="N1296"/>
    </x:row>
    <x:row r="1297">
      <x:c r="A1297" t="str">
        <x:v>Steven Baughan|2026-07-01</x:v>
      </x:c>
      <x:c r="B1297" s="888" t="n">
        <x:v>46204</x:v>
      </x:c>
      <x:c r="C1297" t="str">
        <x:v>Steven Baughan</x:v>
      </x:c>
      <x:c r="D1297" t="str">
        <x:v>Permanent</x:v>
      </x:c>
      <x:c r="E1297" t="str">
        <x:v>Birmingham</x:v>
      </x:c>
      <x:c r="F1297" t="str">
        <x:v>Operative Porter</x:v>
      </x:c>
      <x:c r="G1297" t="str">
        <x:v>390743G</x:v>
      </x:c>
      <x:c r="H1297" t="str">
        <x:v>West Midlands Police - Facilities</x:v>
      </x:c>
      <x:c r="I1297" t="n">
        <x:v>9</x:v>
      </x:c>
      <x:c r="J1297" t="str">
        <x:v>Worked</x:v>
      </x:c>
      <x:c r="K1297" t="str">
        <x:v>Employee 103089; home branch Birmingham; assigned role Operative Porter | Deployment branch: Birmingham | Actual role: Operative Porter | Jobs: 390743G | Customers: West Midlands Police - Facilities | Actual hours: 9.0; source records: 1</x:v>
      </x:c>
      <x:c r="L1297" t="str">
        <x:v>Include</x:v>
      </x:c>
      <x:c r="M1297"/>
      <x:c r="N1297"/>
    </x:row>
    <x:row r="1298">
      <x:c r="A1298" t="str">
        <x:v>Steven Baughan|2026-07-02</x:v>
      </x:c>
      <x:c r="B1298" s="888" t="n">
        <x:v>46205</x:v>
      </x:c>
      <x:c r="C1298" t="str">
        <x:v>Steven Baughan</x:v>
      </x:c>
      <x:c r="D1298" t="str">
        <x:v>Permanent</x:v>
      </x:c>
      <x:c r="E1298" t="str">
        <x:v>Birmingham</x:v>
      </x:c>
      <x:c r="F1298" t="str">
        <x:v>Operative Porter</x:v>
      </x:c>
      <x:c r="G1298" t="str">
        <x:v>403214</x:v>
      </x:c>
      <x:c r="H1298" t="str">
        <x:v>West Midlands Police</x:v>
      </x:c>
      <x:c r="I1298" t="n">
        <x:v>9</x:v>
      </x:c>
      <x:c r="J1298" t="str">
        <x:v>Worked</x:v>
      </x:c>
      <x:c r="K1298" t="str">
        <x:v>Employee 103089; home branch Birmingham; assigned role Operative Porter | Deployment branch: Birmingham | Actual role: Operative Porter | Jobs: 403214 | Customers: West Midlands Police | Actual hours: 9.0; source records: 1</x:v>
      </x:c>
      <x:c r="L1298" t="str">
        <x:v>Include</x:v>
      </x:c>
      <x:c r="M1298"/>
      <x:c r="N1298"/>
    </x:row>
    <x:row r="1299">
      <x:c r="A1299" t="str">
        <x:v>Steven Baughan|2026-07-03</x:v>
      </x:c>
      <x:c r="B1299" s="888" t="n">
        <x:v>46206</x:v>
      </x:c>
      <x:c r="C1299" t="str">
        <x:v>Steven Baughan</x:v>
      </x:c>
      <x:c r="D1299" t="str">
        <x:v>Permanent</x:v>
      </x:c>
      <x:c r="E1299" t="str">
        <x:v>Birmingham</x:v>
      </x:c>
      <x:c r="F1299" t="str">
        <x:v>Operative Porter</x:v>
      </x:c>
      <x:c r="G1299" t="str">
        <x:v>403133</x:v>
      </x:c>
      <x:c r="H1299" t="str">
        <x:v>THE MULBERRY BUSH ORGANISATION LTD</x:v>
      </x:c>
      <x:c r="I1299" t="n">
        <x:v>9</x:v>
      </x:c>
      <x:c r="J1299" t="str">
        <x:v>Worked</x:v>
      </x:c>
      <x:c r="K1299" t="str">
        <x:v>Employee 103089; home branch Birmingham; assigned role Operative Porter | Deployment branch: Birmingham | Actual role: Operative Porter | Jobs: 403133 | Customers: THE MULBERRY BUSH ORGANISATION LTD | Actual hours: 9.0; source records: 1</x:v>
      </x:c>
      <x:c r="L1299" t="str">
        <x:v>Include</x:v>
      </x:c>
      <x:c r="M1299"/>
      <x:c r="N1299"/>
    </x:row>
    <x:row r="1300">
      <x:c r="A1300" t="str">
        <x:v>Steven Baughan|2026-07-06</x:v>
      </x:c>
      <x:c r="B1300" s="888" t="n">
        <x:v>46209</x:v>
      </x:c>
      <x:c r="C1300" t="str">
        <x:v>Steven Baughan</x:v>
      </x:c>
      <x:c r="D1300" t="str">
        <x:v>Permanent</x:v>
      </x:c>
      <x:c r="E1300" t="str">
        <x:v>Birmingham</x:v>
      </x:c>
      <x:c r="F1300" t="str">
        <x:v>Operative Porter</x:v>
      </x:c>
      <x:c r="G1300" t="str">
        <x:v>390743G</x:v>
      </x:c>
      <x:c r="H1300" t="str">
        <x:v>West Midlands Police - Facilities</x:v>
      </x:c>
      <x:c r="I1300" t="n">
        <x:v>9.25</x:v>
      </x:c>
      <x:c r="J1300" t="str">
        <x:v>Worked</x:v>
      </x:c>
      <x:c r="K1300" t="str">
        <x:v>Employee 103089; home branch Birmingham; assigned role Operative Porter | Deployment branch: Birmingham | Actual role: Operative Porter | Jobs: 390743G | Customers: West Midlands Police - Facilities | Actual hours: 9.2; source records: 1</x:v>
      </x:c>
      <x:c r="L1300" t="str">
        <x:v>Include</x:v>
      </x:c>
      <x:c r="M1300"/>
      <x:c r="N1300"/>
    </x:row>
    <x:row r="1301">
      <x:c r="A1301" t="str">
        <x:v>Steven Baughan|2026-07-07</x:v>
      </x:c>
      <x:c r="B1301" s="888" t="n">
        <x:v>46210</x:v>
      </x:c>
      <x:c r="C1301" t="str">
        <x:v>Steven Baughan</x:v>
      </x:c>
      <x:c r="D1301" t="str">
        <x:v>Permanent</x:v>
      </x:c>
      <x:c r="E1301" t="str">
        <x:v>Birmingham</x:v>
      </x:c>
      <x:c r="F1301" t="str">
        <x:v>Operative Porter</x:v>
      </x:c>
      <x:c r="G1301" t="str">
        <x:v>403133</x:v>
      </x:c>
      <x:c r="H1301" t="str">
        <x:v>THE MULBERRY BUSH ORGANISATION LTD</x:v>
      </x:c>
      <x:c r="I1301" t="n">
        <x:v>8.5</x:v>
      </x:c>
      <x:c r="J1301" t="str">
        <x:v>Worked</x:v>
      </x:c>
      <x:c r="K1301" t="str">
        <x:v>Employee 103089; home branch Birmingham; assigned role Operative Porter | Deployment branch: Birmingham | Actual role: Operative Porter | Jobs: 403133 | Customers: THE MULBERRY BUSH ORGANISATION LTD | Actual hours: 8.5; source records: 1</x:v>
      </x:c>
      <x:c r="L1301" t="str">
        <x:v>Include</x:v>
      </x:c>
      <x:c r="M1301"/>
      <x:c r="N1301"/>
    </x:row>
    <x:row r="1302">
      <x:c r="A1302" t="str">
        <x:v>Steven Baughan|2026-07-08</x:v>
      </x:c>
      <x:c r="B1302" s="888" t="n">
        <x:v>46211</x:v>
      </x:c>
      <x:c r="C1302" t="str">
        <x:v>Steven Baughan</x:v>
      </x:c>
      <x:c r="D1302" t="str">
        <x:v>Permanent</x:v>
      </x:c>
      <x:c r="E1302" t="str">
        <x:v>Birmingham</x:v>
      </x:c>
      <x:c r="F1302" t="str">
        <x:v>Operative Porter</x:v>
      </x:c>
      <x:c r="G1302" t="str">
        <x:v>403046</x:v>
      </x:c>
      <x:c r="H1302" t="str">
        <x:v>HSBC - July 2026 Deliveries</x:v>
      </x:c>
      <x:c r="I1302" t="n">
        <x:v>11.5</x:v>
      </x:c>
      <x:c r="J1302" t="str">
        <x:v>Worked</x:v>
      </x:c>
      <x:c r="K1302" t="str">
        <x:v>Employee 103089; home branch Birmingham; assigned role Operative Porter | Deployment branch: Birmingham | Actual role: Operative Porter | Jobs: 403046 | Customers: HSBC - July 2026 Deliveries | Actual hours: 11.5; source records: 1</x:v>
      </x:c>
      <x:c r="L1302" t="str">
        <x:v>Include</x:v>
      </x:c>
      <x:c r="M1302"/>
      <x:c r="N1302"/>
    </x:row>
    <x:row r="1303">
      <x:c r="A1303" t="str">
        <x:v>Steven Baughan|2026-07-09</x:v>
      </x:c>
      <x:c r="B1303" s="888" t="n">
        <x:v>46212</x:v>
      </x:c>
      <x:c r="C1303" t="str">
        <x:v>Steven Baughan</x:v>
      </x:c>
      <x:c r="D1303" t="str">
        <x:v>Permanent</x:v>
      </x:c>
      <x:c r="E1303" t="str">
        <x:v>Birmingham</x:v>
      </x:c>
      <x:c r="F1303" t="str">
        <x:v>Operative Porter</x:v>
      </x:c>
      <x:c r="G1303" t="str">
        <x:v>403046</x:v>
      </x:c>
      <x:c r="H1303" t="str">
        <x:v>HSBC - July 2026 Deliveries</x:v>
      </x:c>
      <x:c r="I1303" t="n">
        <x:v>6.5</x:v>
      </x:c>
      <x:c r="J1303" t="str">
        <x:v>Worked</x:v>
      </x:c>
      <x:c r="K1303" t="str">
        <x:v>Employee 103089; home branch Birmingham; assigned role Operative Porter | Deployment branch: Birmingham | Actual role: Operative Porter | Jobs: 403046 | Customers: HSBC - July 2026 Deliveries | Actual hours: 6.5; source records: 1</x:v>
      </x:c>
      <x:c r="L1303" t="str">
        <x:v>Include</x:v>
      </x:c>
      <x:c r="M1303"/>
      <x:c r="N1303"/>
    </x:row>
    <x:row r="1304">
      <x:c r="A1304" t="str">
        <x:v>Steven Baughan|2026-07-10</x:v>
      </x:c>
      <x:c r="B1304" s="888" t="n">
        <x:v>46213</x:v>
      </x:c>
      <x:c r="C1304" t="str">
        <x:v>Steven Baughan</x:v>
      </x:c>
      <x:c r="D1304" t="str">
        <x:v>Permanent</x:v>
      </x:c>
      <x:c r="E1304" t="str">
        <x:v>Birmingham</x:v>
      </x:c>
      <x:c r="F1304" t="str">
        <x:v>Operative Porter</x:v>
      </x:c>
      <x:c r="G1304" t="str">
        <x:v>403110, 402684</x:v>
      </x:c>
      <x:c r="H1304" t="str">
        <x:v>City of Birmingham School; Midland Heart</x:v>
      </x:c>
      <x:c r="I1304" t="n">
        <x:v>5.5</x:v>
      </x:c>
      <x:c r="J1304" t="str">
        <x:v>Worked — 2 records</x:v>
      </x:c>
      <x:c r="K1304" t="str">
        <x:v>Employee 103089; home branch Birmingham; assigned role Operative Porter | Deployment branch: Birmingham | Actual role: Operative Porter | Jobs: 403110, 402684 | Customers: City of Birmingham School; Midland Heart | Actual hours: 5.5; source records: 2</x:v>
      </x:c>
      <x:c r="L1304" t="str">
        <x:v>Include</x:v>
      </x:c>
      <x:c r="M1304"/>
      <x:c r="N1304"/>
    </x:row>
    <x:row r="1305">
      <x:c r="A1305" t="str">
        <x:v>Steven Baughan|2026-07-13</x:v>
      </x:c>
      <x:c r="B1305" s="888" t="n">
        <x:v>46216</x:v>
      </x:c>
      <x:c r="C1305" t="str">
        <x:v>Steven Baughan</x:v>
      </x:c>
      <x:c r="D1305" t="str">
        <x:v>Permanent</x:v>
      </x:c>
      <x:c r="E1305" t="str">
        <x:v>Birmingham</x:v>
      </x:c>
      <x:c r="F1305" t="str">
        <x:v>Operative Porter</x:v>
      </x:c>
      <x:c r="G1305" t="str">
        <x:v>401198</x:v>
      </x:c>
      <x:c r="H1305" t="str">
        <x:v>The Open University</x:v>
      </x:c>
      <x:c r="I1305" t="n">
        <x:v>6.5</x:v>
      </x:c>
      <x:c r="J1305" t="str">
        <x:v>Worked</x:v>
      </x:c>
      <x:c r="K1305" t="str">
        <x:v>Employee 103089; home branch Birmingham; assigned role Operative Porter | Deployment branch: Birmingham | Actual role: Operative Porter | Jobs: 401198 | Customers: The Open University | Actual hours: 6.5; source records: 1</x:v>
      </x:c>
      <x:c r="L1305" t="str">
        <x:v>Include</x:v>
      </x:c>
      <x:c r="M1305"/>
      <x:c r="N1305"/>
    </x:row>
    <x:row r="1306">
      <x:c r="A1306" t="str">
        <x:v>Steven Baughan|2026-07-14</x:v>
      </x:c>
      <x:c r="B1306" s="888" t="n">
        <x:v>46217</x:v>
      </x:c>
      <x:c r="C1306" t="str">
        <x:v>Steven Baughan</x:v>
      </x:c>
      <x:c r="D1306" t="str">
        <x:v>Permanent</x:v>
      </x:c>
      <x:c r="E1306" t="str">
        <x:v>Birmingham</x:v>
      </x:c>
      <x:c r="F1306" t="str">
        <x:v>Operative Porter</x:v>
      </x:c>
      <x:c r="G1306" t="str">
        <x:v>401198</x:v>
      </x:c>
      <x:c r="H1306" t="str">
        <x:v>The Open University</x:v>
      </x:c>
      <x:c r="I1306" t="n">
        <x:v>8.5</x:v>
      </x:c>
      <x:c r="J1306" t="str">
        <x:v>Worked</x:v>
      </x:c>
      <x:c r="K1306" t="str">
        <x:v>Employee 103089; home branch Birmingham; assigned role Operative Porter | Deployment branch: Birmingham | Actual role: Operative Porter | Jobs: 401198 | Customers: The Open University | Actual hours: 8.5; source records: 1</x:v>
      </x:c>
      <x:c r="L1306" t="str">
        <x:v>Include</x:v>
      </x:c>
      <x:c r="M1306"/>
      <x:c r="N1306"/>
    </x:row>
    <x:row r="1307">
      <x:c r="A1307" t="str">
        <x:v>Steven Baughan|2026-07-16</x:v>
      </x:c>
      <x:c r="B1307" s="888" t="n">
        <x:v>46219</x:v>
      </x:c>
      <x:c r="C1307" t="str">
        <x:v>Steven Baughan</x:v>
      </x:c>
      <x:c r="D1307" t="str">
        <x:v>Permanent</x:v>
      </x:c>
      <x:c r="E1307" t="str">
        <x:v>Birmingham</x:v>
      </x:c>
      <x:c r="F1307" t="str">
        <x:v>Operative Porter</x:v>
      </x:c>
      <x:c r="G1307" t="str">
        <x:v>403046</x:v>
      </x:c>
      <x:c r="H1307" t="str">
        <x:v>HSBC - July 2026 Deliveries</x:v>
      </x:c>
      <x:c r="I1307" t="n">
        <x:v>9</x:v>
      </x:c>
      <x:c r="J1307" t="str">
        <x:v>Worked</x:v>
      </x:c>
      <x:c r="K1307" t="str">
        <x:v>Employee 103089; home branch Birmingham; assigned role Operative Porter | Deployment branch: Birmingham | Actual role: Operative Porter | Jobs: 403046 | Customers: HSBC - July 2026 Deliveries | Actual hours: 9.0; source records: 1</x:v>
      </x:c>
      <x:c r="L1307" t="str">
        <x:v>Include</x:v>
      </x:c>
      <x:c r="M1307"/>
      <x:c r="N1307"/>
    </x:row>
    <x:row r="1308">
      <x:c r="A1308" t="str">
        <x:v>Steven Childs|2026-07-01</x:v>
      </x:c>
      <x:c r="B1308" s="888" t="n">
        <x:v>46204</x:v>
      </x:c>
      <x:c r="C1308" t="str">
        <x:v>Steven Childs</x:v>
      </x:c>
      <x:c r="D1308" t="str">
        <x:v>Permanent</x:v>
      </x:c>
      <x:c r="E1308" t="str">
        <x:v>Manchester</x:v>
      </x:c>
      <x:c r="F1308" t="str">
        <x:v>Operative Driver</x:v>
      </x:c>
      <x:c r="G1308" t="str">
        <x:v>397251</x:v>
      </x:c>
      <x:c r="H1308" t="str">
        <x:v>Lancaster University (Leadership Centre)</x:v>
      </x:c>
      <x:c r="I1308" t="n">
        <x:v>7</x:v>
      </x:c>
      <x:c r="J1308" t="str">
        <x:v>Worked</x:v>
      </x:c>
      <x:c r="K1308" t="str">
        <x:v>Employee 103579; home branch Manchester; assigned role Operative Driver | Deployment branch: Manchester | Actual role: Operative Driver | Jobs: 397251 | Customers: Lancaster University (Leadership Centre) | Actual hours: 7.0; source records: 1</x:v>
      </x:c>
      <x:c r="L1308" t="str">
        <x:v>Include</x:v>
      </x:c>
      <x:c r="M1308"/>
      <x:c r="N1308"/>
    </x:row>
    <x:row r="1309">
      <x:c r="A1309" t="str">
        <x:v>Steven Childs|2026-07-02</x:v>
      </x:c>
      <x:c r="B1309" s="888" t="n">
        <x:v>46205</x:v>
      </x:c>
      <x:c r="C1309" t="str">
        <x:v>Steven Childs</x:v>
      </x:c>
      <x:c r="D1309" t="str">
        <x:v>Permanent</x:v>
      </x:c>
      <x:c r="E1309" t="str">
        <x:v>Manchester</x:v>
      </x:c>
      <x:c r="F1309" t="str">
        <x:v>Operative Driver</x:v>
      </x:c>
      <x:c r="G1309" t="str">
        <x:v>401369, 396008</x:v>
      </x:c>
      <x:c r="H1309" t="str">
        <x:v>Canal &amp; River Trust; HSBC - Branch Audits (1)</x:v>
      </x:c>
      <x:c r="I1309" t="n">
        <x:v>12.5</x:v>
      </x:c>
      <x:c r="J1309" t="str">
        <x:v>Worked — 2 records</x:v>
      </x:c>
      <x:c r="K1309" t="str">
        <x:v>Employee 103579; home branch Manchester; assigned role Operative Driver | Deployment branch: Birmingham | Actual role: Operative Driver | Jobs: 401369, 396008 | Customers: Canal &amp; River Trust; HSBC - Branch Audits (1) | Actual hours: 12.5; source records: 2</x:v>
      </x:c>
      <x:c r="L1309" t="str">
        <x:v>Include</x:v>
      </x:c>
      <x:c r="M1309"/>
      <x:c r="N1309"/>
    </x:row>
    <x:row r="1310">
      <x:c r="A1310" t="str">
        <x:v>Steven Childs|2026-07-03</x:v>
      </x:c>
      <x:c r="B1310" s="888" t="n">
        <x:v>46206</x:v>
      </x:c>
      <x:c r="C1310" t="str">
        <x:v>Steven Childs</x:v>
      </x:c>
      <x:c r="D1310" t="str">
        <x:v>Permanent</x:v>
      </x:c>
      <x:c r="E1310" t="str">
        <x:v>Manchester</x:v>
      </x:c>
      <x:c r="F1310" t="str">
        <x:v>Operative Driver</x:v>
      </x:c>
      <x:c r="G1310" t="str">
        <x:v>401369, 402960</x:v>
      </x:c>
      <x:c r="H1310" t="str">
        <x:v>Canal &amp; River Trust; CBRE/NCC Services Ltd</x:v>
      </x:c>
      <x:c r="I1310" t="n">
        <x:v>5</x:v>
      </x:c>
      <x:c r="J1310" t="str">
        <x:v>Worked — 2 records</x:v>
      </x:c>
      <x:c r="K1310" t="str">
        <x:v>Employee 103579; home branch Manchester; assigned role Operative Driver | Deployment branch: Birmingham, Manchester | Actual role: Operative Driver | Jobs: 401369, 402960 | Customers: Canal &amp; River Trust; CBRE/NCC Services Ltd | Actual hours: 5.0; source records: 2</x:v>
      </x:c>
      <x:c r="L1310" t="str">
        <x:v>Include</x:v>
      </x:c>
      <x:c r="M1310"/>
      <x:c r="N1310"/>
    </x:row>
    <x:row r="1311">
      <x:c r="A1311" t="str">
        <x:v>Steven Childs|2026-07-06</x:v>
      </x:c>
      <x:c r="B1311" s="888" t="n">
        <x:v>46209</x:v>
      </x:c>
      <x:c r="C1311" t="str">
        <x:v>Steven Childs</x:v>
      </x:c>
      <x:c r="D1311" t="str">
        <x:v>Permanent</x:v>
      </x:c>
      <x:c r="E1311" t="str">
        <x:v>Manchester</x:v>
      </x:c>
      <x:c r="F1311" t="str">
        <x:v>Operative Driver</x:v>
      </x:c>
      <x:c r="G1311" t="str">
        <x:v>398317E</x:v>
      </x:c>
      <x:c r="H1311" t="str">
        <x:v>Restore Harrow Green</x:v>
      </x:c>
      <x:c r="I1311" t="n">
        <x:v>9</x:v>
      </x:c>
      <x:c r="J1311" t="str">
        <x:v>Worked</x:v>
      </x:c>
      <x:c r="K1311" t="str">
        <x:v>Employee 103579; home branch Manchester; assigned role Operative Driver | Deployment branch: Manchester | Actual role: Operative Driver | Jobs: 398317E | Customers: Restore Harrow Green | Actual hours: 9.0; source records: 1</x:v>
      </x:c>
      <x:c r="L1311" t="str">
        <x:v>Include</x:v>
      </x:c>
      <x:c r="M1311"/>
      <x:c r="N1311"/>
    </x:row>
    <x:row r="1312">
      <x:c r="A1312" t="str">
        <x:v>Steven Childs|2026-07-07</x:v>
      </x:c>
      <x:c r="B1312" s="888" t="n">
        <x:v>46210</x:v>
      </x:c>
      <x:c r="C1312" t="str">
        <x:v>Steven Childs</x:v>
      </x:c>
      <x:c r="D1312" t="str">
        <x:v>Permanent</x:v>
      </x:c>
      <x:c r="E1312" t="str">
        <x:v>Manchester</x:v>
      </x:c>
      <x:c r="F1312" t="str">
        <x:v>Operative Driver</x:v>
      </x:c>
      <x:c r="G1312" t="str">
        <x:v>402775, 398317F</x:v>
      </x:c>
      <x:c r="H1312" t="str">
        <x:v>Kirklees Council - Sibonisine Ncube; Restore Harrow Green</x:v>
      </x:c>
      <x:c r="I1312" t="n">
        <x:v>8</x:v>
      </x:c>
      <x:c r="J1312" t="str">
        <x:v>Worked — 2 records</x:v>
      </x:c>
      <x:c r="K1312" t="str">
        <x:v>Employee 103579; home branch Manchester; assigned role Operative Driver | Deployment branch: Leeds, Manchester | Actual role: Operative Driver | Jobs: 402775, 398317F | Customers: Kirklees Council - Sibonisine Ncube; Restore Harrow Green | Actual hours: 8.0; source records: 2</x:v>
      </x:c>
      <x:c r="L1312" t="str">
        <x:v>Include</x:v>
      </x:c>
      <x:c r="M1312"/>
      <x:c r="N1312"/>
    </x:row>
    <x:row r="1313">
      <x:c r="A1313" t="str">
        <x:v>Steven Childs|2026-07-08</x:v>
      </x:c>
      <x:c r="B1313" s="888" t="n">
        <x:v>46211</x:v>
      </x:c>
      <x:c r="C1313" t="str">
        <x:v>Steven Childs</x:v>
      </x:c>
      <x:c r="D1313" t="str">
        <x:v>Permanent</x:v>
      </x:c>
      <x:c r="E1313" t="str">
        <x:v>Manchester</x:v>
      </x:c>
      <x:c r="F1313" t="str">
        <x:v>Operative Driver</x:v>
      </x:c>
      <x:c r="G1313" t="str">
        <x:v>397251</x:v>
      </x:c>
      <x:c r="H1313" t="str">
        <x:v>Lancaster University (Leadership Centre)</x:v>
      </x:c>
      <x:c r="I1313" t="n">
        <x:v>8.5</x:v>
      </x:c>
      <x:c r="J1313" t="str">
        <x:v>Worked</x:v>
      </x:c>
      <x:c r="K1313" t="str">
        <x:v>Employee 103579; home branch Manchester; assigned role Operative Driver | Deployment branch: Manchester | Actual role: Operative Driver | Jobs: 397251 | Customers: Lancaster University (Leadership Centre) | Actual hours: 8.5; source records: 1</x:v>
      </x:c>
      <x:c r="L1313" t="str">
        <x:v>Include</x:v>
      </x:c>
      <x:c r="M1313"/>
      <x:c r="N1313"/>
    </x:row>
    <x:row r="1314">
      <x:c r="A1314" t="str">
        <x:v>Steven Childs|2026-07-09</x:v>
      </x:c>
      <x:c r="B1314" s="888" t="n">
        <x:v>46212</x:v>
      </x:c>
      <x:c r="C1314" t="str">
        <x:v>Steven Childs</x:v>
      </x:c>
      <x:c r="D1314" t="str">
        <x:v>Permanent</x:v>
      </x:c>
      <x:c r="E1314" t="str">
        <x:v>Manchester</x:v>
      </x:c>
      <x:c r="F1314" t="str">
        <x:v>Operative Driver</x:v>
      </x:c>
      <x:c r="G1314" t="str">
        <x:v>403295, 403107</x:v>
      </x:c>
      <x:c r="H1314" t="str">
        <x:v>CGI IT UK LTD.; Manchester Metropolitan University</x:v>
      </x:c>
      <x:c r="I1314" t="n">
        <x:v>31</x:v>
      </x:c>
      <x:c r="J1314" t="str">
        <x:v>Worked — 2 records</x:v>
      </x:c>
      <x:c r="K1314" t="str">
        <x:v>Employee 103579; home branch Manchester; assigned role Operative Driver | Deployment branch: Manchester | Actual role: Operative Driver | Jobs: 403295, 403107 | Customers: CGI IT UK LTD.; Manchester Metropolitan University | Actual hours: 31.0; source records: 2</x:v>
      </x:c>
      <x:c r="L1314" t="str">
        <x:v>Include</x:v>
      </x:c>
      <x:c r="M1314"/>
      <x:c r="N1314"/>
    </x:row>
    <x:row r="1315">
      <x:c r="A1315" t="str">
        <x:v>Steven Childs|2026-07-10</x:v>
      </x:c>
      <x:c r="B1315" s="888" t="n">
        <x:v>46213</x:v>
      </x:c>
      <x:c r="C1315" t="str">
        <x:v>Steven Childs</x:v>
      </x:c>
      <x:c r="D1315" t="str">
        <x:v>Permanent</x:v>
      </x:c>
      <x:c r="E1315" t="str">
        <x:v>Manchester</x:v>
      </x:c>
      <x:c r="F1315" t="str">
        <x:v>Operative Driver</x:v>
      </x:c>
      <x:c r="G1315" t="str">
        <x:v>401369, 398317F</x:v>
      </x:c>
      <x:c r="H1315" t="str">
        <x:v>Canal &amp; River Trust; Restore Harrow Green</x:v>
      </x:c>
      <x:c r="I1315" t="n">
        <x:v>10.5</x:v>
      </x:c>
      <x:c r="J1315" t="str">
        <x:v>Worked — 2 records</x:v>
      </x:c>
      <x:c r="K1315" t="str">
        <x:v>Employee 103579; home branch Manchester; assigned role Operative Driver | Deployment branch: Birmingham, Manchester | Actual role: Operative Driver | Jobs: 401369, 398317F | Customers: Canal &amp; River Trust; Restore Harrow Green | Actual hours: 10.5; source records: 2</x:v>
      </x:c>
      <x:c r="L1315" t="str">
        <x:v>Include</x:v>
      </x:c>
      <x:c r="M1315"/>
      <x:c r="N1315"/>
    </x:row>
    <x:row r="1316">
      <x:c r="A1316" t="str">
        <x:v>Steven Childs|2026-07-13</x:v>
      </x:c>
      <x:c r="B1316" s="888" t="n">
        <x:v>46216</x:v>
      </x:c>
      <x:c r="C1316" t="str">
        <x:v>Steven Childs</x:v>
      </x:c>
      <x:c r="D1316" t="str">
        <x:v>Permanent</x:v>
      </x:c>
      <x:c r="E1316" t="str">
        <x:v>Manchester</x:v>
      </x:c>
      <x:c r="F1316" t="str">
        <x:v>Operative Driver</x:v>
      </x:c>
      <x:c r="G1316" t="str">
        <x:v>403229</x:v>
      </x:c>
      <x:c r="H1316" t="str">
        <x:v>NHS SBS - Clatterbridge Hospital</x:v>
      </x:c>
      <x:c r="I1316" t="n">
        <x:v>1.25</x:v>
      </x:c>
      <x:c r="J1316" t="str">
        <x:v>Worked</x:v>
      </x:c>
      <x:c r="K1316" t="str">
        <x:v>Employee 103579; home branch Manchester; assigned role Operative Driver | Deployment branch: Manchester | Actual role: Operative Driver | Jobs: 403229 | Customers: NHS SBS - Clatterbridge Hospital | Actual hours: 1.2; source records: 1</x:v>
      </x:c>
      <x:c r="L1316" t="str">
        <x:v>Include</x:v>
      </x:c>
      <x:c r="M1316"/>
      <x:c r="N1316"/>
    </x:row>
    <x:row r="1317">
      <x:c r="A1317" t="str">
        <x:v>Steven Childs|2026-07-14</x:v>
      </x:c>
      <x:c r="B1317" s="888" t="n">
        <x:v>46217</x:v>
      </x:c>
      <x:c r="C1317" t="str">
        <x:v>Steven Childs</x:v>
      </x:c>
      <x:c r="D1317" t="str">
        <x:v>Permanent</x:v>
      </x:c>
      <x:c r="E1317" t="str">
        <x:v>Manchester</x:v>
      </x:c>
      <x:c r="F1317" t="str">
        <x:v>Operative Driver</x:v>
      </x:c>
      <x:c r="G1317" t="str">
        <x:v>403103, 403229</x:v>
      </x:c>
      <x:c r="H1317" t="str">
        <x:v>Cheshire Fire; NHS SBS - Clatterbridge Hospital</x:v>
      </x:c>
      <x:c r="I1317" t="n">
        <x:v>9.5</x:v>
      </x:c>
      <x:c r="J1317" t="str">
        <x:v>Worked — 2 records</x:v>
      </x:c>
      <x:c r="K1317" t="str">
        <x:v>Employee 103579; home branch Manchester; assigned role Operative Driver | Deployment branch: Manchester | Actual role: Operative Driver | Jobs: 403103, 403229 | Customers: Cheshire Fire; NHS SBS - Clatterbridge Hospital | Actual hours: 9.5; source records: 2</x:v>
      </x:c>
      <x:c r="L1317" t="str">
        <x:v>Include</x:v>
      </x:c>
      <x:c r="M1317"/>
      <x:c r="N1317"/>
    </x:row>
    <x:row r="1318">
      <x:c r="A1318" t="str">
        <x:v>Steven Childs|2026-07-15</x:v>
      </x:c>
      <x:c r="B1318" s="888" t="n">
        <x:v>46218</x:v>
      </x:c>
      <x:c r="C1318" t="str">
        <x:v>Steven Childs</x:v>
      </x:c>
      <x:c r="D1318" t="str">
        <x:v>Permanent</x:v>
      </x:c>
      <x:c r="E1318" t="str">
        <x:v>Manchester</x:v>
      </x:c>
      <x:c r="F1318" t="str">
        <x:v>Operative Driver</x:v>
      </x:c>
      <x:c r="G1318" t="str">
        <x:v>403242, 403229</x:v>
      </x:c>
      <x:c r="H1318" t="str">
        <x:v>MOJ (Sodexo) SR:61036; NHS SBS - Clatterbridge Hospital</x:v>
      </x:c>
      <x:c r="I1318" t="n">
        <x:v>9.92</x:v>
      </x:c>
      <x:c r="J1318" t="str">
        <x:v>Worked — 2 records</x:v>
      </x:c>
      <x:c r="K1318" t="str">
        <x:v>Employee 103579; home branch Manchester; assigned role Operative Driver | Deployment branch: Manchester | Actual role: Operative Driver | Jobs: 403242, 403229 | Customers: MOJ (Sodexo) SR:61036; NHS SBS - Clatterbridge Hospital | Actual hours: 9.9; source records: 2</x:v>
      </x:c>
      <x:c r="L1318" t="str">
        <x:v>Include</x:v>
      </x:c>
      <x:c r="M1318"/>
      <x:c r="N1318"/>
    </x:row>
    <x:row r="1319">
      <x:c r="A1319" t="str">
        <x:v>Steven Childs|2026-07-16</x:v>
      </x:c>
      <x:c r="B1319" s="888" t="n">
        <x:v>46219</x:v>
      </x:c>
      <x:c r="C1319" t="str">
        <x:v>Steven Childs</x:v>
      </x:c>
      <x:c r="D1319" t="str">
        <x:v>Permanent</x:v>
      </x:c>
      <x:c r="E1319" t="str">
        <x:v>Manchester</x:v>
      </x:c>
      <x:c r="F1319" t="str">
        <x:v>Operative Driver</x:v>
      </x:c>
      <x:c r="G1319" t="str">
        <x:v>398317F</x:v>
      </x:c>
      <x:c r="H1319" t="str">
        <x:v>Restore Harrow Green</x:v>
      </x:c>
      <x:c r="I1319" t="n">
        <x:v>7.5</x:v>
      </x:c>
      <x:c r="J1319" t="str">
        <x:v>Worked</x:v>
      </x:c>
      <x:c r="K1319" t="str">
        <x:v>Employee 103579; home branch Manchester; assigned role Operative Driver | Deployment branch: Manchester | Actual role: Operative Driver | Jobs: 398317F | Customers: Restore Harrow Green | Actual hours: 7.5; source records: 1</x:v>
      </x:c>
      <x:c r="L1319" t="str">
        <x:v>Include</x:v>
      </x:c>
      <x:c r="M1319"/>
      <x:c r="N1319"/>
    </x:row>
    <x:row r="1320">
      <x:c r="A1320" t="str">
        <x:v>Steven Currie|2026-07-01</x:v>
      </x:c>
      <x:c r="B1320" s="888" t="n">
        <x:v>46204</x:v>
      </x:c>
      <x:c r="C1320" t="str">
        <x:v>Steven Currie</x:v>
      </x:c>
      <x:c r="D1320" t="str">
        <x:v>Permanent</x:v>
      </x:c>
      <x:c r="E1320" t="str">
        <x:v>Cambridge</x:v>
      </x:c>
      <x:c r="F1320" t="str">
        <x:v>Operative Driver</x:v>
      </x:c>
      <x:c r="G1320" t="str">
        <x:v>403004</x:v>
      </x:c>
      <x:c r="H1320" t="str">
        <x:v>Avantor ( CAMBRIDGE JULY  2026 )</x:v>
      </x:c>
      <x:c r="I1320" t="n">
        <x:v>4</x:v>
      </x:c>
      <x:c r="J1320" t="str">
        <x:v>Worked</x:v>
      </x:c>
      <x:c r="K1320" t="str">
        <x:v>Employee 103237; home branch Cambridge; assigned role Operative Driver | Deployment branch: Cambridge | Actual role: Operative Driver | Jobs: 403004 | Customers: Avantor ( CAMBRIDGE JULY  2026 ) | Actual hours: 4.0; source records: 1</x:v>
      </x:c>
      <x:c r="L1320" t="str">
        <x:v>Include</x:v>
      </x:c>
      <x:c r="M1320"/>
      <x:c r="N1320"/>
    </x:row>
    <x:row r="1321">
      <x:c r="A1321" t="str">
        <x:v>Steven Currie|2026-07-02</x:v>
      </x:c>
      <x:c r="B1321" s="888" t="n">
        <x:v>46205</x:v>
      </x:c>
      <x:c r="C1321" t="str">
        <x:v>Steven Currie</x:v>
      </x:c>
      <x:c r="D1321" t="str">
        <x:v>Permanent</x:v>
      </x:c>
      <x:c r="E1321" t="str">
        <x:v>Cambridge</x:v>
      </x:c>
      <x:c r="F1321" t="str">
        <x:v>Operative Driver</x:v>
      </x:c>
      <x:c r="G1321" t="str">
        <x:v>402717</x:v>
      </x:c>
      <x:c r="H1321" t="str">
        <x:v>Anglia Ruskin University</x:v>
      </x:c>
      <x:c r="I1321" t="n">
        <x:v>8.5</x:v>
      </x:c>
      <x:c r="J1321" t="str">
        <x:v>Worked</x:v>
      </x:c>
      <x:c r="K1321" t="str">
        <x:v>Employee 103237; home branch Cambridge; assigned role Operative Driver | Deployment branch: Cambridge | Actual role: Operative Driver | Jobs: 402717 | Customers: Anglia Ruskin University | Actual hours: 8.5; source records: 1</x:v>
      </x:c>
      <x:c r="L1321" t="str">
        <x:v>Include</x:v>
      </x:c>
      <x:c r="M1321"/>
      <x:c r="N1321"/>
    </x:row>
    <x:row r="1322">
      <x:c r="A1322" t="str">
        <x:v>Steven Currie|2026-07-03</x:v>
      </x:c>
      <x:c r="B1322" s="888" t="n">
        <x:v>46206</x:v>
      </x:c>
      <x:c r="C1322" t="str">
        <x:v>Steven Currie</x:v>
      </x:c>
      <x:c r="D1322" t="str">
        <x:v>Permanent</x:v>
      </x:c>
      <x:c r="E1322" t="str">
        <x:v>Cambridge</x:v>
      </x:c>
      <x:c r="F1322" t="str">
        <x:v>Operative Driver</x:v>
      </x:c>
      <x:c r="G1322" t="str">
        <x:v>403073</x:v>
      </x:c>
      <x:c r="H1322" t="str">
        <x:v>Anglia Ruskin University</x:v>
      </x:c>
      <x:c r="I1322" t="n">
        <x:v>8.5</x:v>
      </x:c>
      <x:c r="J1322" t="str">
        <x:v>Worked</x:v>
      </x:c>
      <x:c r="K1322" t="str">
        <x:v>Employee 103237; home branch Cambridge; assigned role Operative Driver | Deployment branch: Cambridge | Actual role: Operative Porter | Jobs: 403073 | Customers: Anglia Ruskin University | Actual hours: 8.5; source records: 1</x:v>
      </x:c>
      <x:c r="L1322" t="str">
        <x:v>Include</x:v>
      </x:c>
      <x:c r="M1322"/>
      <x:c r="N1322"/>
    </x:row>
    <x:row r="1323">
      <x:c r="A1323" t="str">
        <x:v>Steven Currie|2026-07-06</x:v>
      </x:c>
      <x:c r="B1323" s="888" t="n">
        <x:v>46209</x:v>
      </x:c>
      <x:c r="C1323" t="str">
        <x:v>Steven Currie</x:v>
      </x:c>
      <x:c r="D1323" t="str">
        <x:v>Permanent</x:v>
      </x:c>
      <x:c r="E1323" t="str">
        <x:v>Cambridge</x:v>
      </x:c>
      <x:c r="F1323" t="str">
        <x:v>Operative Driver</x:v>
      </x:c>
      <x:c r="G1323" t="str">
        <x:v>402791</x:v>
      </x:c>
      <x:c r="H1323" t="str">
        <x:v>Anglia Ruskin University</x:v>
      </x:c>
      <x:c r="I1323" t="n">
        <x:v>3.5</x:v>
      </x:c>
      <x:c r="J1323" t="str">
        <x:v>Worked</x:v>
      </x:c>
      <x:c r="K1323" t="str">
        <x:v>Employee 103237; home branch Cambridge; assigned role Operative Driver | Deployment branch: Cambridge | Actual role: Operative Driver | Jobs: 402791 | Customers: Anglia Ruskin University | Actual hours: 3.5; source records: 1</x:v>
      </x:c>
      <x:c r="L1323" t="str">
        <x:v>Include</x:v>
      </x:c>
      <x:c r="M1323"/>
      <x:c r="N1323"/>
    </x:row>
    <x:row r="1324">
      <x:c r="A1324" t="str">
        <x:v>Steven Currie|2026-07-07</x:v>
      </x:c>
      <x:c r="B1324" s="888" t="n">
        <x:v>46210</x:v>
      </x:c>
      <x:c r="C1324" t="str">
        <x:v>Steven Currie</x:v>
      </x:c>
      <x:c r="D1324" t="str">
        <x:v>Permanent</x:v>
      </x:c>
      <x:c r="E1324" t="str">
        <x:v>Cambridge</x:v>
      </x:c>
      <x:c r="F1324" t="str">
        <x:v>Operative Driver</x:v>
      </x:c>
      <x:c r="G1324" t="str">
        <x:v>403316, 389934</x:v>
      </x:c>
      <x:c r="H1324" t="str">
        <x:v>Harrow Green Cambridge M/W use only; Lubricants UK Ltd</x:v>
      </x:c>
      <x:c r="I1324" t="n">
        <x:v>18</x:v>
      </x:c>
      <x:c r="J1324" t="str">
        <x:v>Worked — 2 records</x:v>
      </x:c>
      <x:c r="K1324" t="str">
        <x:v>Employee 103237; home branch Cambridge; assigned role Operative Driver | Deployment branch: Cambridge, Oxford | Actual role: Operative Porter | Jobs: 403316, 389934 | Customers: Harrow Green Cambridge M/W use only; Lubricants UK Ltd | Actual hours: 18.0; source records: 2</x:v>
      </x:c>
      <x:c r="L1324" t="str">
        <x:v>Include</x:v>
      </x:c>
      <x:c r="M1324"/>
      <x:c r="N1324"/>
    </x:row>
    <x:row r="1325">
      <x:c r="A1325" t="str">
        <x:v>Steven Currie|2026-07-08</x:v>
      </x:c>
      <x:c r="B1325" s="888" t="n">
        <x:v>46211</x:v>
      </x:c>
      <x:c r="C1325" t="str">
        <x:v>Steven Currie</x:v>
      </x:c>
      <x:c r="D1325" t="str">
        <x:v>Permanent</x:v>
      </x:c>
      <x:c r="E1325" t="str">
        <x:v>Cambridge</x:v>
      </x:c>
      <x:c r="F1325" t="str">
        <x:v>Operative Driver</x:v>
      </x:c>
      <x:c r="G1325" t="str">
        <x:v>401554</x:v>
      </x:c>
      <x:c r="H1325" t="str">
        <x:v>CPM/Omnicom</x:v>
      </x:c>
      <x:c r="I1325" t="n">
        <x:v>7</x:v>
      </x:c>
      <x:c r="J1325" t="str">
        <x:v>Worked</x:v>
      </x:c>
      <x:c r="K1325" t="str">
        <x:v>Employee 103237; home branch Cambridge; assigned role Operative Driver | Deployment branch: Oxford | Actual role: Operative Porter | Jobs: 401554 | Customers: CPM/Omnicom | Actual hours: 7.0; source records: 1</x:v>
      </x:c>
      <x:c r="L1325" t="str">
        <x:v>Include</x:v>
      </x:c>
      <x:c r="M1325"/>
      <x:c r="N1325"/>
    </x:row>
    <x:row r="1326">
      <x:c r="A1326" t="str">
        <x:v>Steven Currie|2026-07-14</x:v>
      </x:c>
      <x:c r="B1326" s="888" t="n">
        <x:v>46217</x:v>
      </x:c>
      <x:c r="C1326" t="str">
        <x:v>Steven Currie</x:v>
      </x:c>
      <x:c r="D1326" t="str">
        <x:v>Permanent</x:v>
      </x:c>
      <x:c r="E1326" t="str">
        <x:v>Cambridge</x:v>
      </x:c>
      <x:c r="F1326" t="str">
        <x:v>Operative Driver</x:v>
      </x:c>
      <x:c r="G1326" t="str">
        <x:v>400580</x:v>
      </x:c>
      <x:c r="H1326" t="str">
        <x:v>ALPHATECH (UNI CAMBS)</x:v>
      </x:c>
      <x:c r="I1326" t="n">
        <x:v>8</x:v>
      </x:c>
      <x:c r="J1326" t="str">
        <x:v>Worked</x:v>
      </x:c>
      <x:c r="K1326" t="str">
        <x:v>Employee 103237; home branch Cambridge; assigned role Operative Driver | Deployment branch: Cambridge | Actual role: Operative Driver | Jobs: 400580 | Customers: ALPHATECH (UNI CAMBS) | Actual hours: 8.0; source records: 1</x:v>
      </x:c>
      <x:c r="L1326" t="str">
        <x:v>Include</x:v>
      </x:c>
      <x:c r="M1326"/>
      <x:c r="N1326"/>
    </x:row>
    <x:row r="1327">
      <x:c r="A1327" t="str">
        <x:v>Steven Currie|2026-07-16</x:v>
      </x:c>
      <x:c r="B1327" s="888" t="n">
        <x:v>46219</x:v>
      </x:c>
      <x:c r="C1327" t="str">
        <x:v>Steven Currie</x:v>
      </x:c>
      <x:c r="D1327" t="str">
        <x:v>Permanent</x:v>
      </x:c>
      <x:c r="E1327" t="str">
        <x:v>Cambridge</x:v>
      </x:c>
      <x:c r="F1327" t="str">
        <x:v>Operative Driver</x:v>
      </x:c>
      <x:c r="G1327" t="str">
        <x:v>403165</x:v>
      </x:c>
      <x:c r="H1327" t="str">
        <x:v>Axlab Ltd/The Shrewsbury &amp; Telford Hospital NHS Trust</x:v>
      </x:c>
      <x:c r="I1327" t="n">
        <x:v>11</x:v>
      </x:c>
      <x:c r="J1327" t="str">
        <x:v>Worked</x:v>
      </x:c>
      <x:c r="K1327" t="str">
        <x:v>Employee 103237; home branch Cambridge; assigned role Operative Driver | Deployment branch: Cambridge | Actual role: Operative Porter | Jobs: 403165 | Customers: Axlab Ltd/The Shrewsbury &amp; Telford Hospital NHS Trust | Actual hours: 11.0; source records: 1</x:v>
      </x:c>
      <x:c r="L1327" t="str">
        <x:v>Include</x:v>
      </x:c>
      <x:c r="M1327"/>
      <x:c r="N1327"/>
    </x:row>
    <x:row r="1328">
      <x:c r="A1328" t="str">
        <x:v>T Abdullaev|2026-07-01</x:v>
      </x:c>
      <x:c r="B1328" s="888" t="n">
        <x:v>46204</x:v>
      </x:c>
      <x:c r="C1328" t="str">
        <x:v>T Abdullaev</x:v>
      </x:c>
      <x:c r="D1328" t="str">
        <x:v>Permanent</x:v>
      </x:c>
      <x:c r="E1328" t="str">
        <x:v>Thurrock</x:v>
      </x:c>
      <x:c r="F1328" t="str">
        <x:v>Operative Skilled</x:v>
      </x:c>
      <x:c r="G1328" t="str">
        <x:v>401494</x:v>
      </x:c>
      <x:c r="H1328" t="str">
        <x:v>Susquehanna International Group (SIG)</x:v>
      </x:c>
      <x:c r="I1328" t="n">
        <x:v>9</x:v>
      </x:c>
      <x:c r="J1328" t="str">
        <x:v>Worked</x:v>
      </x:c>
      <x:c r="K1328" t="str">
        <x:v>Employee 103128; home branch Thurrock; assigned role Operative Skilled | Deployment branch: Thurrock | Actual role: Operative Skilled | Jobs: 401494 | Customers: Susquehanna International Group (SIG) | Actual hours: 9.0; source records: 1</x:v>
      </x:c>
      <x:c r="L1328" t="str">
        <x:v>Include</x:v>
      </x:c>
      <x:c r="M1328"/>
      <x:c r="N1328"/>
    </x:row>
    <x:row r="1329">
      <x:c r="A1329" t="str">
        <x:v>T Abdullaev|2026-07-02</x:v>
      </x:c>
      <x:c r="B1329" s="888" t="n">
        <x:v>46205</x:v>
      </x:c>
      <x:c r="C1329" t="str">
        <x:v>T Abdullaev</x:v>
      </x:c>
      <x:c r="D1329" t="str">
        <x:v>Permanent</x:v>
      </x:c>
      <x:c r="E1329" t="str">
        <x:v>Thurrock</x:v>
      </x:c>
      <x:c r="F1329" t="str">
        <x:v>Operative Skilled</x:v>
      </x:c>
      <x:c r="G1329" t="str">
        <x:v>403143</x:v>
      </x:c>
      <x:c r="H1329" t="str">
        <x:v>Societe Generale</x:v>
      </x:c>
      <x:c r="I1329" t="n">
        <x:v>8</x:v>
      </x:c>
      <x:c r="J1329" t="str">
        <x:v>Worked</x:v>
      </x:c>
      <x:c r="K1329" t="str">
        <x:v>Employee 103128; home branch Thurrock; assigned role Operative Skilled | Deployment branch: Thurrock | Actual role: Operative Skilled | Jobs: 403143 | Customers: Societe Generale | Actual hours: 8.0; source records: 1</x:v>
      </x:c>
      <x:c r="L1329" t="str">
        <x:v>Include</x:v>
      </x:c>
      <x:c r="M1329"/>
      <x:c r="N1329"/>
    </x:row>
    <x:row r="1330">
      <x:c r="A1330" t="str">
        <x:v>T Abdullaev|2026-07-03</x:v>
      </x:c>
      <x:c r="B1330" s="888" t="n">
        <x:v>46206</x:v>
      </x:c>
      <x:c r="C1330" t="str">
        <x:v>T Abdullaev</x:v>
      </x:c>
      <x:c r="D1330" t="str">
        <x:v>Permanent</x:v>
      </x:c>
      <x:c r="E1330" t="str">
        <x:v>Thurrock</x:v>
      </x:c>
      <x:c r="F1330" t="str">
        <x:v>Operative Skilled</x:v>
      </x:c>
      <x:c r="G1330" t="str">
        <x:v>403160</x:v>
      </x:c>
      <x:c r="H1330" t="str">
        <x:v>BNP Paribas Limited</x:v>
      </x:c>
      <x:c r="I1330" t="n">
        <x:v>10</x:v>
      </x:c>
      <x:c r="J1330" t="str">
        <x:v>Worked</x:v>
      </x:c>
      <x:c r="K1330" t="str">
        <x:v>Employee 103128; home branch Thurrock; assigned role Operative Skilled | Deployment branch: Thurrock | Actual role: Operative Porter | Jobs: 403160 | Customers: BNP Paribas Limited | Actual hours: 10.0; source records: 1</x:v>
      </x:c>
      <x:c r="L1330" t="str">
        <x:v>Include</x:v>
      </x:c>
      <x:c r="M1330"/>
      <x:c r="N1330"/>
    </x:row>
    <x:row r="1331">
      <x:c r="A1331" t="str">
        <x:v>T Abdullaev|2026-07-04</x:v>
      </x:c>
      <x:c r="B1331" s="888" t="n">
        <x:v>46207</x:v>
      </x:c>
      <x:c r="C1331" t="str">
        <x:v>T Abdullaev</x:v>
      </x:c>
      <x:c r="D1331" t="str">
        <x:v>Permanent</x:v>
      </x:c>
      <x:c r="E1331" t="str">
        <x:v>Thurrock</x:v>
      </x:c>
      <x:c r="F1331" t="str">
        <x:v>Operative Skilled</x:v>
      </x:c>
      <x:c r="G1331" t="str">
        <x:v>403160</x:v>
      </x:c>
      <x:c r="H1331" t="str">
        <x:v>BNP Paribas Limited</x:v>
      </x:c>
      <x:c r="I1331" t="n">
        <x:v>10.5</x:v>
      </x:c>
      <x:c r="J1331" t="str">
        <x:v>Worked</x:v>
      </x:c>
      <x:c r="K1331" t="str">
        <x:v>Employee 103128; home branch Thurrock; assigned role Operative Skilled | Deployment branch: Thurrock | Actual role: Operative Porter | Jobs: 403160 | Customers: BNP Paribas Limited | Actual hours: 10.5; source records: 1</x:v>
      </x:c>
      <x:c r="L1331" t="str">
        <x:v>Include</x:v>
      </x:c>
      <x:c r="M1331"/>
      <x:c r="N1331"/>
    </x:row>
    <x:row r="1332">
      <x:c r="A1332" t="str">
        <x:v>T Abdullaev|2026-07-05</x:v>
      </x:c>
      <x:c r="B1332" s="888" t="n">
        <x:v>46208</x:v>
      </x:c>
      <x:c r="C1332" t="str">
        <x:v>T Abdullaev</x:v>
      </x:c>
      <x:c r="D1332" t="str">
        <x:v>Permanent</x:v>
      </x:c>
      <x:c r="E1332" t="str">
        <x:v>Thurrock</x:v>
      </x:c>
      <x:c r="F1332" t="str">
        <x:v>Operative Skilled</x:v>
      </x:c>
      <x:c r="G1332" t="str">
        <x:v>403160</x:v>
      </x:c>
      <x:c r="H1332" t="str">
        <x:v>BNP Paribas Limited</x:v>
      </x:c>
      <x:c r="I1332" t="n">
        <x:v>10.5</x:v>
      </x:c>
      <x:c r="J1332" t="str">
        <x:v>Worked</x:v>
      </x:c>
      <x:c r="K1332" t="str">
        <x:v>Employee 103128; home branch Thurrock; assigned role Operative Skilled | Deployment branch: Thurrock | Actual role: Operative Porter | Jobs: 403160 | Customers: BNP Paribas Limited | Actual hours: 10.5; source records: 1</x:v>
      </x:c>
      <x:c r="L1332" t="str">
        <x:v>Include</x:v>
      </x:c>
      <x:c r="M1332"/>
      <x:c r="N1332"/>
    </x:row>
    <x:row r="1333">
      <x:c r="A1333" t="str">
        <x:v>T Abdullaev|2026-07-06</x:v>
      </x:c>
      <x:c r="B1333" s="888" t="n">
        <x:v>46209</x:v>
      </x:c>
      <x:c r="C1333" t="str">
        <x:v>T Abdullaev</x:v>
      </x:c>
      <x:c r="D1333" t="str">
        <x:v>Permanent</x:v>
      </x:c>
      <x:c r="E1333" t="str">
        <x:v>Thurrock</x:v>
      </x:c>
      <x:c r="F1333" t="str">
        <x:v>Operative Skilled</x:v>
      </x:c>
      <x:c r="G1333" t="str">
        <x:v>402982</x:v>
      </x:c>
      <x:c r="H1333" t="str">
        <x:v>Smith/Ms Cerita</x:v>
      </x:c>
      <x:c r="I1333" t="n">
        <x:v>9</x:v>
      </x:c>
      <x:c r="J1333" t="str">
        <x:v>Worked</x:v>
      </x:c>
      <x:c r="K1333" t="str">
        <x:v>Employee 103128; home branch Thurrock; assigned role Operative Skilled | Deployment branch: Thurrock | Actual role: Operative Skilled | Jobs: 402982 | Customers: Smith/Ms Cerita | Actual hours: 9.0; source records: 1</x:v>
      </x:c>
      <x:c r="L1333" t="str">
        <x:v>Include</x:v>
      </x:c>
      <x:c r="M1333"/>
      <x:c r="N1333"/>
    </x:row>
    <x:row r="1334">
      <x:c r="A1334" t="str">
        <x:v>T Abdullaev|2026-07-07</x:v>
      </x:c>
      <x:c r="B1334" s="888" t="n">
        <x:v>46210</x:v>
      </x:c>
      <x:c r="C1334" t="str">
        <x:v>T Abdullaev</x:v>
      </x:c>
      <x:c r="D1334" t="str">
        <x:v>Permanent</x:v>
      </x:c>
      <x:c r="E1334" t="str">
        <x:v>Thurrock</x:v>
      </x:c>
      <x:c r="F1334" t="str">
        <x:v>Operative Skilled</x:v>
      </x:c>
      <x:c r="G1334" t="str">
        <x:v>402982</x:v>
      </x:c>
      <x:c r="H1334" t="str">
        <x:v>Smith/Ms Cerita</x:v>
      </x:c>
      <x:c r="I1334" t="n">
        <x:v>7</x:v>
      </x:c>
      <x:c r="J1334" t="str">
        <x:v>Worked</x:v>
      </x:c>
      <x:c r="K1334" t="str">
        <x:v>Employee 103128; home branch Thurrock; assigned role Operative Skilled | Deployment branch: Thurrock | Actual role: Operative Skilled | Jobs: 402982 | Customers: Smith/Ms Cerita | Actual hours: 7.0; source records: 1</x:v>
      </x:c>
      <x:c r="L1334" t="str">
        <x:v>Include</x:v>
      </x:c>
      <x:c r="M1334"/>
      <x:c r="N1334"/>
    </x:row>
    <x:row r="1335">
      <x:c r="A1335" t="str">
        <x:v>T Abdullaev|2026-07-08</x:v>
      </x:c>
      <x:c r="B1335" s="888" t="n">
        <x:v>46211</x:v>
      </x:c>
      <x:c r="C1335" t="str">
        <x:v>T Abdullaev</x:v>
      </x:c>
      <x:c r="D1335" t="str">
        <x:v>Permanent</x:v>
      </x:c>
      <x:c r="E1335" t="str">
        <x:v>Thurrock</x:v>
      </x:c>
      <x:c r="F1335" t="str">
        <x:v>Operative Skilled</x:v>
      </x:c>
      <x:c r="G1335" t="str">
        <x:v>403219</x:v>
      </x:c>
      <x:c r="H1335" t="str">
        <x:v>Jurado/Slendy</x:v>
      </x:c>
      <x:c r="I1335" t="n">
        <x:v>8</x:v>
      </x:c>
      <x:c r="J1335" t="str">
        <x:v>Worked</x:v>
      </x:c>
      <x:c r="K1335" t="str">
        <x:v>Employee 103128; home branch Thurrock; assigned role Operative Skilled | Deployment branch: Thurrock | Actual role: Operative Skilled | Jobs: 403219 | Customers: Jurado/Slendy | Actual hours: 8.0; source records: 1</x:v>
      </x:c>
      <x:c r="L1335" t="str">
        <x:v>Include</x:v>
      </x:c>
      <x:c r="M1335"/>
      <x:c r="N1335"/>
    </x:row>
    <x:row r="1336">
      <x:c r="A1336" t="str">
        <x:v>T Abdullaev|2026-07-09</x:v>
      </x:c>
      <x:c r="B1336" s="888" t="n">
        <x:v>46212</x:v>
      </x:c>
      <x:c r="C1336" t="str">
        <x:v>T Abdullaev</x:v>
      </x:c>
      <x:c r="D1336" t="str">
        <x:v>Permanent</x:v>
      </x:c>
      <x:c r="E1336" t="str">
        <x:v>Thurrock</x:v>
      </x:c>
      <x:c r="F1336" t="str">
        <x:v>Operative Skilled</x:v>
      </x:c>
      <x:c r="G1336" t="str">
        <x:v>403311</x:v>
      </x:c>
      <x:c r="H1336" t="str">
        <x:v>Haringey Council</x:v>
      </x:c>
      <x:c r="I1336" t="n">
        <x:v>8.25</x:v>
      </x:c>
      <x:c r="J1336" t="str">
        <x:v>Worked</x:v>
      </x:c>
      <x:c r="K1336" t="str">
        <x:v>Employee 103128; home branch Thurrock; assigned role Operative Skilled | Deployment branch: Thurrock | Actual role: Operative Skilled | Jobs: 403311 | Customers: Haringey Council | Actual hours: 8.2; source records: 1</x:v>
      </x:c>
      <x:c r="L1336" t="str">
        <x:v>Include</x:v>
      </x:c>
      <x:c r="M1336"/>
      <x:c r="N1336"/>
    </x:row>
    <x:row r="1337">
      <x:c r="A1337" t="str">
        <x:v>T Abdullaev|2026-07-10</x:v>
      </x:c>
      <x:c r="B1337" s="888" t="n">
        <x:v>46213</x:v>
      </x:c>
      <x:c r="C1337" t="str">
        <x:v>T Abdullaev</x:v>
      </x:c>
      <x:c r="D1337" t="str">
        <x:v>Permanent</x:v>
      </x:c>
      <x:c r="E1337" t="str">
        <x:v>Thurrock</x:v>
      </x:c>
      <x:c r="F1337" t="str">
        <x:v>Operative Skilled</x:v>
      </x:c>
      <x:c r="G1337" t="str">
        <x:v>402467</x:v>
      </x:c>
      <x:c r="H1337" t="str">
        <x:v>Lumor/Mawuena</x:v>
      </x:c>
      <x:c r="I1337" t="n">
        <x:v>8</x:v>
      </x:c>
      <x:c r="J1337" t="str">
        <x:v>Worked</x:v>
      </x:c>
      <x:c r="K1337" t="str">
        <x:v>Employee 103128; home branch Thurrock; assigned role Operative Skilled | Deployment branch: Thurrock | Actual role: Operative Skilled | Jobs: 402467 | Customers: Lumor/Mawuena | Actual hours: 8.0; source records: 1</x:v>
      </x:c>
      <x:c r="L1337" t="str">
        <x:v>Include</x:v>
      </x:c>
      <x:c r="M1337"/>
      <x:c r="N1337"/>
    </x:row>
    <x:row r="1338">
      <x:c r="A1338" t="str">
        <x:v>T Abdullaev|2026-07-11</x:v>
      </x:c>
      <x:c r="B1338" s="888" t="n">
        <x:v>46214</x:v>
      </x:c>
      <x:c r="C1338" t="str">
        <x:v>T Abdullaev</x:v>
      </x:c>
      <x:c r="D1338" t="str">
        <x:v>Permanent</x:v>
      </x:c>
      <x:c r="E1338" t="str">
        <x:v>Thurrock</x:v>
      </x:c>
      <x:c r="F1338" t="str">
        <x:v>Operative Skilled</x:v>
      </x:c>
      <x:c r="G1338" t="str">
        <x:v>403271</x:v>
      </x:c>
      <x:c r="H1338" t="str">
        <x:v>BNP Paribas Limited</x:v>
      </x:c>
      <x:c r="I1338" t="n">
        <x:v>10.5</x:v>
      </x:c>
      <x:c r="J1338" t="str">
        <x:v>Worked</x:v>
      </x:c>
      <x:c r="K1338" t="str">
        <x:v>Employee 103128; home branch Thurrock; assigned role Operative Skilled | Deployment branch: Thurrock | Actual role: Operative Skilled | Jobs: 403271 | Customers: BNP Paribas Limited | Actual hours: 10.5; source records: 1</x:v>
      </x:c>
      <x:c r="L1338" t="str">
        <x:v>Include</x:v>
      </x:c>
      <x:c r="M1338"/>
      <x:c r="N1338"/>
    </x:row>
    <x:row r="1339">
      <x:c r="A1339" t="str">
        <x:v>T Abdullaev|2026-07-12</x:v>
      </x:c>
      <x:c r="B1339" s="888" t="n">
        <x:v>46215</x:v>
      </x:c>
      <x:c r="C1339" t="str">
        <x:v>T Abdullaev</x:v>
      </x:c>
      <x:c r="D1339" t="str">
        <x:v>Permanent</x:v>
      </x:c>
      <x:c r="E1339" t="str">
        <x:v>Thurrock</x:v>
      </x:c>
      <x:c r="F1339" t="str">
        <x:v>Operative Skilled</x:v>
      </x:c>
      <x:c r="G1339" t="str">
        <x:v>403271</x:v>
      </x:c>
      <x:c r="H1339" t="str">
        <x:v>BNP Paribas Limited</x:v>
      </x:c>
      <x:c r="I1339" t="n">
        <x:v>10.5</x:v>
      </x:c>
      <x:c r="J1339" t="str">
        <x:v>Worked</x:v>
      </x:c>
      <x:c r="K1339" t="str">
        <x:v>Employee 103128; home branch Thurrock; assigned role Operative Skilled | Deployment branch: Thurrock | Actual role: Operative Skilled | Jobs: 403271 | Customers: BNP Paribas Limited | Actual hours: 10.5; source records: 1</x:v>
      </x:c>
      <x:c r="L1339" t="str">
        <x:v>Include</x:v>
      </x:c>
      <x:c r="M1339"/>
      <x:c r="N1339"/>
    </x:row>
    <x:row r="1340">
      <x:c r="A1340" t="str">
        <x:v>T Abdullaev|2026-07-13</x:v>
      </x:c>
      <x:c r="B1340" s="888" t="n">
        <x:v>46216</x:v>
      </x:c>
      <x:c r="C1340" t="str">
        <x:v>T Abdullaev</x:v>
      </x:c>
      <x:c r="D1340" t="str">
        <x:v>Permanent</x:v>
      </x:c>
      <x:c r="E1340" t="str">
        <x:v>Thurrock</x:v>
      </x:c>
      <x:c r="F1340" t="str">
        <x:v>Operative Skilled</x:v>
      </x:c>
      <x:c r="G1340" t="str">
        <x:v>402575</x:v>
      </x:c>
      <x:c r="H1340" t="str">
        <x:v>Latham &amp; Watkins</x:v>
      </x:c>
      <x:c r="I1340" t="n">
        <x:v>9.5</x:v>
      </x:c>
      <x:c r="J1340" t="str">
        <x:v>Worked</x:v>
      </x:c>
      <x:c r="K1340" t="str">
        <x:v>Employee 103128; home branch Thurrock; assigned role Operative Skilled | Deployment branch: Thurrock | Actual role: Operative Porter | Jobs: 402575 | Customers: Latham &amp; Watkins | Actual hours: 9.5; source records: 1</x:v>
      </x:c>
      <x:c r="L1340" t="str">
        <x:v>Include</x:v>
      </x:c>
      <x:c r="M1340"/>
      <x:c r="N1340"/>
    </x:row>
    <x:row r="1341">
      <x:c r="A1341" t="str">
        <x:v>T Abdullaev|2026-07-16</x:v>
      </x:c>
      <x:c r="B1341" s="888" t="n">
        <x:v>46219</x:v>
      </x:c>
      <x:c r="C1341" t="str">
        <x:v>T Abdullaev</x:v>
      </x:c>
      <x:c r="D1341" t="str">
        <x:v>Permanent</x:v>
      </x:c>
      <x:c r="E1341" t="str">
        <x:v>Thurrock</x:v>
      </x:c>
      <x:c r="F1341" t="str">
        <x:v>Operative Skilled</x:v>
      </x:c>
      <x:c r="G1341" t="str">
        <x:v>403418</x:v>
      </x:c>
      <x:c r="H1341" t="str">
        <x:v>RWE</x:v>
      </x:c>
      <x:c r="I1341" t="n">
        <x:v>8.5</x:v>
      </x:c>
      <x:c r="J1341" t="str">
        <x:v>Worked</x:v>
      </x:c>
      <x:c r="K1341" t="str">
        <x:v>Employee 103128; home branch Thurrock; assigned role Operative Skilled | Deployment branch: Thurrock | Actual role: Operative Skilled | Jobs: 403418 | Customers: RWE | Actual hours: 8.5; source records: 1</x:v>
      </x:c>
      <x:c r="L1341" t="str">
        <x:v>Include</x:v>
      </x:c>
      <x:c r="M1341"/>
      <x:c r="N1341"/>
    </x:row>
    <x:row r="1342">
      <x:c r="A1342" t="str">
        <x:v>T Barry (B)|2026-07-01</x:v>
      </x:c>
      <x:c r="B1342" s="888" t="n">
        <x:v>46204</x:v>
      </x:c>
      <x:c r="C1342" t="str">
        <x:v>T Barry (B)</x:v>
      </x:c>
      <x:c r="D1342" t="str">
        <x:v>Permanent</x:v>
      </x:c>
      <x:c r="E1342" t="str">
        <x:v>Thurrock</x:v>
      </x:c>
      <x:c r="F1342" t="str">
        <x:v>Operative Skilled</x:v>
      </x:c>
      <x:c r="G1342" t="str">
        <x:v>400285</x:v>
      </x:c>
      <x:c r="H1342" t="str">
        <x:v>Apple Europe Limited</x:v>
      </x:c>
      <x:c r="I1342" t="n">
        <x:v>10.5</x:v>
      </x:c>
      <x:c r="J1342" t="str">
        <x:v>Worked</x:v>
      </x:c>
      <x:c r="K1342" t="str">
        <x:v>Employee 2256; home branch Thurrock; assigned role Operative Skilled | Deployment branch: Thurrock | Actual role: Operative Porter | Jobs: 400285 | Customers: Apple Europe Limited | Actual hours: 10.5; source records: 1</x:v>
      </x:c>
      <x:c r="L1342" t="str">
        <x:v>Include</x:v>
      </x:c>
      <x:c r="M1342"/>
      <x:c r="N1342"/>
    </x:row>
    <x:row r="1343">
      <x:c r="A1343" t="str">
        <x:v>T Barry (B)|2026-07-02</x:v>
      </x:c>
      <x:c r="B1343" s="888" t="n">
        <x:v>46205</x:v>
      </x:c>
      <x:c r="C1343" t="str">
        <x:v>T Barry (B)</x:v>
      </x:c>
      <x:c r="D1343" t="str">
        <x:v>Permanent</x:v>
      </x:c>
      <x:c r="E1343" t="str">
        <x:v>Thurrock</x:v>
      </x:c>
      <x:c r="F1343" t="str">
        <x:v>Operative Skilled</x:v>
      </x:c>
      <x:c r="G1343" t="str">
        <x:v>400285</x:v>
      </x:c>
      <x:c r="H1343" t="str">
        <x:v>Apple Europe Limited</x:v>
      </x:c>
      <x:c r="I1343" t="n">
        <x:v>10.5</x:v>
      </x:c>
      <x:c r="J1343" t="str">
        <x:v>Worked</x:v>
      </x:c>
      <x:c r="K1343" t="str">
        <x:v>Employee 2256; home branch Thurrock; assigned role Operative Skilled | Deployment branch: Thurrock | Actual role: Operative Porter | Jobs: 400285 | Customers: Apple Europe Limited | Actual hours: 10.5; source records: 1</x:v>
      </x:c>
      <x:c r="L1343" t="str">
        <x:v>Include</x:v>
      </x:c>
      <x:c r="M1343"/>
      <x:c r="N1343"/>
    </x:row>
    <x:row r="1344">
      <x:c r="A1344" t="str">
        <x:v>T Barry (B)|2026-07-03</x:v>
      </x:c>
      <x:c r="B1344" s="888" t="n">
        <x:v>46206</x:v>
      </x:c>
      <x:c r="C1344" t="str">
        <x:v>T Barry (B)</x:v>
      </x:c>
      <x:c r="D1344" t="str">
        <x:v>Permanent</x:v>
      </x:c>
      <x:c r="E1344" t="str">
        <x:v>Thurrock</x:v>
      </x:c>
      <x:c r="F1344" t="str">
        <x:v>Operative Skilled</x:v>
      </x:c>
      <x:c r="G1344" t="str">
        <x:v>400285</x:v>
      </x:c>
      <x:c r="H1344" t="str">
        <x:v>Apple Europe Limited</x:v>
      </x:c>
      <x:c r="I1344" t="n">
        <x:v>10.5</x:v>
      </x:c>
      <x:c r="J1344" t="str">
        <x:v>Worked</x:v>
      </x:c>
      <x:c r="K1344" t="str">
        <x:v>Employee 2256; home branch Thurrock; assigned role Operative Skilled | Deployment branch: Thurrock | Actual role: Operative Porter | Jobs: 400285 | Customers: Apple Europe Limited | Actual hours: 10.5; source records: 1</x:v>
      </x:c>
      <x:c r="L1344" t="str">
        <x:v>Include</x:v>
      </x:c>
      <x:c r="M1344"/>
      <x:c r="N1344"/>
    </x:row>
    <x:row r="1345">
      <x:c r="A1345" t="str">
        <x:v>T Barry (B)|2026-07-06</x:v>
      </x:c>
      <x:c r="B1345" s="888" t="n">
        <x:v>46209</x:v>
      </x:c>
      <x:c r="C1345" t="str">
        <x:v>T Barry (B)</x:v>
      </x:c>
      <x:c r="D1345" t="str">
        <x:v>Permanent</x:v>
      </x:c>
      <x:c r="E1345" t="str">
        <x:v>Thurrock</x:v>
      </x:c>
      <x:c r="F1345" t="str">
        <x:v>Operative Skilled</x:v>
      </x:c>
      <x:c r="G1345" t="str">
        <x:v>400285</x:v>
      </x:c>
      <x:c r="H1345" t="str">
        <x:v>Apple Europe Limited</x:v>
      </x:c>
      <x:c r="I1345" t="n">
        <x:v>10.5</x:v>
      </x:c>
      <x:c r="J1345" t="str">
        <x:v>Worked</x:v>
      </x:c>
      <x:c r="K1345" t="str">
        <x:v>Employee 2256; home branch Thurrock; assigned role Operative Skilled | Deployment branch: Thurrock | Actual role: Operative Porter | Jobs: 400285 | Customers: Apple Europe Limited | Actual hours: 10.5; source records: 1</x:v>
      </x:c>
      <x:c r="L1345" t="str">
        <x:v>Include</x:v>
      </x:c>
      <x:c r="M1345"/>
      <x:c r="N1345"/>
    </x:row>
    <x:row r="1346">
      <x:c r="A1346" t="str">
        <x:v>T Barry (B)|2026-07-07</x:v>
      </x:c>
      <x:c r="B1346" s="888" t="n">
        <x:v>46210</x:v>
      </x:c>
      <x:c r="C1346" t="str">
        <x:v>T Barry (B)</x:v>
      </x:c>
      <x:c r="D1346" t="str">
        <x:v>Permanent</x:v>
      </x:c>
      <x:c r="E1346" t="str">
        <x:v>Thurrock</x:v>
      </x:c>
      <x:c r="F1346" t="str">
        <x:v>Operative Skilled</x:v>
      </x:c>
      <x:c r="G1346" t="str">
        <x:v>400285</x:v>
      </x:c>
      <x:c r="H1346" t="str">
        <x:v>Apple Europe Limited</x:v>
      </x:c>
      <x:c r="I1346" t="n">
        <x:v>10.5</x:v>
      </x:c>
      <x:c r="J1346" t="str">
        <x:v>Worked</x:v>
      </x:c>
      <x:c r="K1346" t="str">
        <x:v>Employee 2256; home branch Thurrock; assigned role Operative Skilled | Deployment branch: Thurrock | Actual role: Operative Porter | Jobs: 400285 | Customers: Apple Europe Limited | Actual hours: 10.5; source records: 1</x:v>
      </x:c>
      <x:c r="L1346" t="str">
        <x:v>Include</x:v>
      </x:c>
      <x:c r="M1346"/>
      <x:c r="N1346"/>
    </x:row>
    <x:row r="1347">
      <x:c r="A1347" t="str">
        <x:v>T Barry (B)|2026-07-08</x:v>
      </x:c>
      <x:c r="B1347" s="888" t="n">
        <x:v>46211</x:v>
      </x:c>
      <x:c r="C1347" t="str">
        <x:v>T Barry (B)</x:v>
      </x:c>
      <x:c r="D1347" t="str">
        <x:v>Permanent</x:v>
      </x:c>
      <x:c r="E1347" t="str">
        <x:v>Thurrock</x:v>
      </x:c>
      <x:c r="F1347" t="str">
        <x:v>Operative Skilled</x:v>
      </x:c>
      <x:c r="G1347" t="str">
        <x:v>400285</x:v>
      </x:c>
      <x:c r="H1347" t="str">
        <x:v>Apple Europe Limited</x:v>
      </x:c>
      <x:c r="I1347" t="n">
        <x:v>10.5</x:v>
      </x:c>
      <x:c r="J1347" t="str">
        <x:v>Worked</x:v>
      </x:c>
      <x:c r="K1347" t="str">
        <x:v>Employee 2256; home branch Thurrock; assigned role Operative Skilled | Deployment branch: Thurrock | Actual role: Operative Porter | Jobs: 400285 | Customers: Apple Europe Limited | Actual hours: 10.5; source records: 1</x:v>
      </x:c>
      <x:c r="L1347" t="str">
        <x:v>Include</x:v>
      </x:c>
      <x:c r="M1347"/>
      <x:c r="N1347"/>
    </x:row>
    <x:row r="1348">
      <x:c r="A1348" t="str">
        <x:v>T Barry (B)|2026-07-10</x:v>
      </x:c>
      <x:c r="B1348" s="888" t="n">
        <x:v>46213</x:v>
      </x:c>
      <x:c r="C1348" t="str">
        <x:v>T Barry (B)</x:v>
      </x:c>
      <x:c r="D1348" t="str">
        <x:v>Permanent</x:v>
      </x:c>
      <x:c r="E1348" t="str">
        <x:v>Thurrock</x:v>
      </x:c>
      <x:c r="F1348" t="str">
        <x:v>Operative Skilled</x:v>
      </x:c>
      <x:c r="G1348" t="str">
        <x:v>400285</x:v>
      </x:c>
      <x:c r="H1348" t="str">
        <x:v>Apple Europe Limited</x:v>
      </x:c>
      <x:c r="I1348" t="n">
        <x:v>10.5</x:v>
      </x:c>
      <x:c r="J1348" t="str">
        <x:v>Worked</x:v>
      </x:c>
      <x:c r="K1348" t="str">
        <x:v>Employee 2256; home branch Thurrock; assigned role Operative Skilled | Deployment branch: Thurrock | Actual role: Operative Porter | Jobs: 400285 | Customers: Apple Europe Limited | Actual hours: 10.5; source records: 1</x:v>
      </x:c>
      <x:c r="L1348" t="str">
        <x:v>Include</x:v>
      </x:c>
      <x:c r="M1348"/>
      <x:c r="N1348"/>
    </x:row>
    <x:row r="1349">
      <x:c r="A1349" t="str">
        <x:v>T Barry (B)|2026-07-13</x:v>
      </x:c>
      <x:c r="B1349" s="888" t="n">
        <x:v>46216</x:v>
      </x:c>
      <x:c r="C1349" t="str">
        <x:v>T Barry (B)</x:v>
      </x:c>
      <x:c r="D1349" t="str">
        <x:v>Permanent</x:v>
      </x:c>
      <x:c r="E1349" t="str">
        <x:v>Thurrock</x:v>
      </x:c>
      <x:c r="F1349" t="str">
        <x:v>Operative Skilled</x:v>
      </x:c>
      <x:c r="G1349" t="str">
        <x:v>400285</x:v>
      </x:c>
      <x:c r="H1349" t="str">
        <x:v>Apple Europe Limited</x:v>
      </x:c>
      <x:c r="I1349" t="n">
        <x:v>10.5</x:v>
      </x:c>
      <x:c r="J1349" t="str">
        <x:v>Worked</x:v>
      </x:c>
      <x:c r="K1349" t="str">
        <x:v>Employee 2256; home branch Thurrock; assigned role Operative Skilled | Deployment branch: Thurrock | Actual role: Operative Porter | Jobs: 400285 | Customers: Apple Europe Limited | Actual hours: 10.5; source records: 1</x:v>
      </x:c>
      <x:c r="L1349" t="str">
        <x:v>Include</x:v>
      </x:c>
      <x:c r="M1349"/>
      <x:c r="N1349"/>
    </x:row>
    <x:row r="1350">
      <x:c r="A1350" t="str">
        <x:v>T Barry (B)|2026-07-14</x:v>
      </x:c>
      <x:c r="B1350" s="888" t="n">
        <x:v>46217</x:v>
      </x:c>
      <x:c r="C1350" t="str">
        <x:v>T Barry (B)</x:v>
      </x:c>
      <x:c r="D1350" t="str">
        <x:v>Permanent</x:v>
      </x:c>
      <x:c r="E1350" t="str">
        <x:v>Thurrock</x:v>
      </x:c>
      <x:c r="F1350" t="str">
        <x:v>Operative Skilled</x:v>
      </x:c>
      <x:c r="G1350" t="str">
        <x:v>400285</x:v>
      </x:c>
      <x:c r="H1350" t="str">
        <x:v>Apple Europe Limited</x:v>
      </x:c>
      <x:c r="I1350" t="n">
        <x:v>10.5</x:v>
      </x:c>
      <x:c r="J1350" t="str">
        <x:v>Worked</x:v>
      </x:c>
      <x:c r="K1350" t="str">
        <x:v>Employee 2256; home branch Thurrock; assigned role Operative Skilled | Deployment branch: Thurrock | Actual role: Operative Porter | Jobs: 400285 | Customers: Apple Europe Limited | Actual hours: 10.5; source records: 1</x:v>
      </x:c>
      <x:c r="L1350" t="str">
        <x:v>Include</x:v>
      </x:c>
      <x:c r="M1350"/>
      <x:c r="N1350"/>
    </x:row>
    <x:row r="1351">
      <x:c r="A1351" t="str">
        <x:v>T Barry (B)|2026-07-15</x:v>
      </x:c>
      <x:c r="B1351" s="888" t="n">
        <x:v>46218</x:v>
      </x:c>
      <x:c r="C1351" t="str">
        <x:v>T Barry (B)</x:v>
      </x:c>
      <x:c r="D1351" t="str">
        <x:v>Permanent</x:v>
      </x:c>
      <x:c r="E1351" t="str">
        <x:v>Thurrock</x:v>
      </x:c>
      <x:c r="F1351" t="str">
        <x:v>Operative Skilled</x:v>
      </x:c>
      <x:c r="G1351" t="str">
        <x:v>400285</x:v>
      </x:c>
      <x:c r="H1351" t="str">
        <x:v>Apple Europe Limited</x:v>
      </x:c>
      <x:c r="I1351" t="n">
        <x:v>10.5</x:v>
      </x:c>
      <x:c r="J1351" t="str">
        <x:v>Worked</x:v>
      </x:c>
      <x:c r="K1351" t="str">
        <x:v>Employee 2256; home branch Thurrock; assigned role Operative Skilled | Deployment branch: Thurrock | Actual role: Operative Porter | Jobs: 400285 | Customers: Apple Europe Limited | Actual hours: 10.5; source records: 1</x:v>
      </x:c>
      <x:c r="L1351" t="str">
        <x:v>Include</x:v>
      </x:c>
      <x:c r="M1351"/>
      <x:c r="N1351"/>
    </x:row>
    <x:row r="1352">
      <x:c r="A1352" t="str">
        <x:v>T Barry (B)|2026-07-16</x:v>
      </x:c>
      <x:c r="B1352" s="888" t="n">
        <x:v>46219</x:v>
      </x:c>
      <x:c r="C1352" t="str">
        <x:v>T Barry (B)</x:v>
      </x:c>
      <x:c r="D1352" t="str">
        <x:v>Permanent</x:v>
      </x:c>
      <x:c r="E1352" t="str">
        <x:v>Thurrock</x:v>
      </x:c>
      <x:c r="F1352" t="str">
        <x:v>Operative Skilled</x:v>
      </x:c>
      <x:c r="G1352" t="str">
        <x:v>400285</x:v>
      </x:c>
      <x:c r="H1352" t="str">
        <x:v>Apple Europe Limited</x:v>
      </x:c>
      <x:c r="I1352" t="n">
        <x:v>10.5</x:v>
      </x:c>
      <x:c r="J1352" t="str">
        <x:v>Worked</x:v>
      </x:c>
      <x:c r="K1352" t="str">
        <x:v>Employee 2256; home branch Thurrock; assigned role Operative Skilled | Deployment branch: Thurrock | Actual role: Operative Porter | Jobs: 400285 | Customers: Apple Europe Limited | Actual hours: 10.5; source records: 1</x:v>
      </x:c>
      <x:c r="L1352" t="str">
        <x:v>Include</x:v>
      </x:c>
      <x:c r="M1352"/>
      <x:c r="N1352"/>
    </x:row>
    <x:row r="1353">
      <x:c r="A1353" t="str">
        <x:v>T Brindle|2026-07-01</x:v>
      </x:c>
      <x:c r="B1353" s="888" t="n">
        <x:v>46204</x:v>
      </x:c>
      <x:c r="C1353" t="str">
        <x:v>T Brindle</x:v>
      </x:c>
      <x:c r="D1353" t="str">
        <x:v>Permanent</x:v>
      </x:c>
      <x:c r="E1353" t="str">
        <x:v>Croydon</x:v>
      </x:c>
      <x:c r="F1353" t="str">
        <x:v>Warehouse</x:v>
      </x:c>
      <x:c r="G1353" t="str">
        <x:v>399451K</x:v>
      </x:c>
      <x:c r="H1353" t="str">
        <x:v>Royal Borough of Kensington and Chelsea</x:v>
      </x:c>
      <x:c r="I1353" t="n">
        <x:v>3</x:v>
      </x:c>
      <x:c r="J1353" t="str">
        <x:v>Worked</x:v>
      </x:c>
      <x:c r="K1353" t="str">
        <x:v>Employee 1432; home branch Croydon; assigned role Warehouse | Deployment branch: Croydon | Actual role: Warehouse | Jobs: 399451K | Customers: Royal Borough of Kensington and Chelsea | Actual hours: 3.0; source records: 1</x:v>
      </x:c>
      <x:c r="L1353" t="str">
        <x:v>Include</x:v>
      </x:c>
      <x:c r="M1353"/>
      <x:c r="N1353"/>
    </x:row>
    <x:row r="1354">
      <x:c r="A1354" t="str">
        <x:v>T Brindle|2026-07-07</x:v>
      </x:c>
      <x:c r="B1354" s="888" t="n">
        <x:v>46210</x:v>
      </x:c>
      <x:c r="C1354" t="str">
        <x:v>T Brindle</x:v>
      </x:c>
      <x:c r="D1354" t="str">
        <x:v>Permanent</x:v>
      </x:c>
      <x:c r="E1354" t="str">
        <x:v>Croydon</x:v>
      </x:c>
      <x:c r="F1354" t="str">
        <x:v>Warehouse</x:v>
      </x:c>
      <x:c r="G1354" t="str">
        <x:v>399451U</x:v>
      </x:c>
      <x:c r="H1354" t="str">
        <x:v>Royal Borough of Kensington and Chelsea</x:v>
      </x:c>
      <x:c r="I1354" t="n">
        <x:v>4</x:v>
      </x:c>
      <x:c r="J1354" t="str">
        <x:v>Worked</x:v>
      </x:c>
      <x:c r="K1354" t="str">
        <x:v>Employee 1432; home branch Croydon; assigned role Warehouse | Deployment branch: Croydon | Actual role: Warehouse | Jobs: 399451U | Customers: Royal Borough of Kensington and Chelsea | Actual hours: 4.0; source records: 1</x:v>
      </x:c>
      <x:c r="L1354" t="str">
        <x:v>Include</x:v>
      </x:c>
      <x:c r="M1354"/>
      <x:c r="N1354"/>
    </x:row>
    <x:row r="1355">
      <x:c r="A1355" t="str">
        <x:v>T Mautsi (CE)|2026-07-03</x:v>
      </x:c>
      <x:c r="B1355" s="888" t="n">
        <x:v>46206</x:v>
      </x:c>
      <x:c r="C1355" t="str">
        <x:v>T Mautsi (CE)</x:v>
      </x:c>
      <x:c r="D1355" t="str">
        <x:v>Permanent</x:v>
      </x:c>
      <x:c r="E1355" t="str">
        <x:v>Thurrock</x:v>
      </x:c>
      <x:c r="F1355" t="str">
        <x:v>Operative Driver</x:v>
      </x:c>
      <x:c r="G1355" t="str">
        <x:v>402709</x:v>
      </x:c>
      <x:c r="H1355" t="str">
        <x:v>Global Outdoor Media Limited</x:v>
      </x:c>
      <x:c r="I1355" t="n">
        <x:v>11.5</x:v>
      </x:c>
      <x:c r="J1355" t="str">
        <x:v>Worked</x:v>
      </x:c>
      <x:c r="K1355" t="str">
        <x:v>Employee 2262; home branch Thurrock; assigned role Operative Driver | Deployment branch: Croydon | Actual role: Operative Driver | Jobs: 402709 | Customers: Global Outdoor Media Limited | Actual hours: 11.5; source records: 1</x:v>
      </x:c>
      <x:c r="L1355" t="str">
        <x:v>Include</x:v>
      </x:c>
      <x:c r="M1355"/>
      <x:c r="N1355"/>
    </x:row>
    <x:row r="1356">
      <x:c r="A1356" t="str">
        <x:v>T Mautsi (CE)|2026-07-04</x:v>
      </x:c>
      <x:c r="B1356" s="888" t="n">
        <x:v>46207</x:v>
      </x:c>
      <x:c r="C1356" t="str">
        <x:v>T Mautsi (CE)</x:v>
      </x:c>
      <x:c r="D1356" t="str">
        <x:v>Permanent</x:v>
      </x:c>
      <x:c r="E1356" t="str">
        <x:v>Thurrock</x:v>
      </x:c>
      <x:c r="F1356" t="str">
        <x:v>Operative Driver</x:v>
      </x:c>
      <x:c r="G1356" t="str">
        <x:v>402709</x:v>
      </x:c>
      <x:c r="H1356" t="str">
        <x:v>Global Outdoor Media Limited</x:v>
      </x:c>
      <x:c r="I1356" t="n">
        <x:v>11</x:v>
      </x:c>
      <x:c r="J1356" t="str">
        <x:v>Worked</x:v>
      </x:c>
      <x:c r="K1356" t="str">
        <x:v>Employee 2262; home branch Thurrock; assigned role Operative Driver | Deployment branch: Croydon | Actual role: Operative Driver | Jobs: 402709 | Customers: Global Outdoor Media Limited | Actual hours: 11.0; source records: 1</x:v>
      </x:c>
      <x:c r="L1356" t="str">
        <x:v>Include</x:v>
      </x:c>
      <x:c r="M1356"/>
      <x:c r="N1356"/>
    </x:row>
    <x:row r="1357">
      <x:c r="A1357" t="str">
        <x:v>T Mautsi (CE)|2026-07-05</x:v>
      </x:c>
      <x:c r="B1357" s="888" t="n">
        <x:v>46208</x:v>
      </x:c>
      <x:c r="C1357" t="str">
        <x:v>T Mautsi (CE)</x:v>
      </x:c>
      <x:c r="D1357" t="str">
        <x:v>Permanent</x:v>
      </x:c>
      <x:c r="E1357" t="str">
        <x:v>Thurrock</x:v>
      </x:c>
      <x:c r="F1357" t="str">
        <x:v>Operative Driver</x:v>
      </x:c>
      <x:c r="G1357" t="str">
        <x:v>402709</x:v>
      </x:c>
      <x:c r="H1357" t="str">
        <x:v>Global Outdoor Media Limited</x:v>
      </x:c>
      <x:c r="I1357" t="n">
        <x:v>11</x:v>
      </x:c>
      <x:c r="J1357" t="str">
        <x:v>Worked</x:v>
      </x:c>
      <x:c r="K1357" t="str">
        <x:v>Employee 2262; home branch Thurrock; assigned role Operative Driver | Deployment branch: Croydon | Actual role: Operative Driver | Jobs: 402709 | Customers: Global Outdoor Media Limited | Actual hours: 11.0; source records: 1</x:v>
      </x:c>
      <x:c r="L1357" t="str">
        <x:v>Include</x:v>
      </x:c>
      <x:c r="M1357"/>
      <x:c r="N1357"/>
    </x:row>
    <x:row r="1358">
      <x:c r="A1358" t="str">
        <x:v>T Mautsi (CE)|2026-07-06</x:v>
      </x:c>
      <x:c r="B1358" s="888" t="n">
        <x:v>46209</x:v>
      </x:c>
      <x:c r="C1358" t="str">
        <x:v>T Mautsi (CE)</x:v>
      </x:c>
      <x:c r="D1358" t="str">
        <x:v>Permanent</x:v>
      </x:c>
      <x:c r="E1358" t="str">
        <x:v>Thurrock</x:v>
      </x:c>
      <x:c r="F1358" t="str">
        <x:v>Operative Driver</x:v>
      </x:c>
      <x:c r="G1358" t="str">
        <x:v>403287</x:v>
      </x:c>
      <x:c r="H1358" t="str">
        <x:v>University of Hertfordshire</x:v>
      </x:c>
      <x:c r="I1358" t="n">
        <x:v>8</x:v>
      </x:c>
      <x:c r="J1358" t="str">
        <x:v>Worked</x:v>
      </x:c>
      <x:c r="K1358" t="str">
        <x:v>Employee 2262; home branch Thurrock; assigned role Operative Driver | Deployment branch: Thurrock | Actual role: Operative Porter | Jobs: 403287 | Customers: University of Hertfordshire | Actual hours: 8.0; source records: 1</x:v>
      </x:c>
      <x:c r="L1358" t="str">
        <x:v>Include</x:v>
      </x:c>
      <x:c r="M1358"/>
      <x:c r="N1358"/>
    </x:row>
    <x:row r="1359">
      <x:c r="A1359" t="str">
        <x:v>T Mautsi (CE)|2026-07-08</x:v>
      </x:c>
      <x:c r="B1359" s="888" t="n">
        <x:v>46211</x:v>
      </x:c>
      <x:c r="C1359" t="str">
        <x:v>T Mautsi (CE)</x:v>
      </x:c>
      <x:c r="D1359" t="str">
        <x:v>Permanent</x:v>
      </x:c>
      <x:c r="E1359" t="str">
        <x:v>Thurrock</x:v>
      </x:c>
      <x:c r="F1359" t="str">
        <x:v>Operative Driver</x:v>
      </x:c>
      <x:c r="G1359" t="str">
        <x:v>402876</x:v>
      </x:c>
      <x:c r="H1359" t="str">
        <x:v>Bishops</x:v>
      </x:c>
      <x:c r="I1359" t="n">
        <x:v>7.5</x:v>
      </x:c>
      <x:c r="J1359" t="str">
        <x:v>Worked</x:v>
      </x:c>
      <x:c r="K1359" t="str">
        <x:v>Employee 2262; home branch Thurrock; assigned role Operative Driver | Deployment branch: Thurrock | Actual role: Operative Driver | Jobs: 402876 | Customers: Bishops | Actual hours: 7.5; source records: 1</x:v>
      </x:c>
      <x:c r="L1359" t="str">
        <x:v>Include</x:v>
      </x:c>
      <x:c r="M1359"/>
      <x:c r="N1359"/>
    </x:row>
    <x:row r="1360">
      <x:c r="A1360" t="str">
        <x:v>T Mautsi (CE)|2026-07-09</x:v>
      </x:c>
      <x:c r="B1360" s="888" t="n">
        <x:v>46212</x:v>
      </x:c>
      <x:c r="C1360" t="str">
        <x:v>T Mautsi (CE)</x:v>
      </x:c>
      <x:c r="D1360" t="str">
        <x:v>Permanent</x:v>
      </x:c>
      <x:c r="E1360" t="str">
        <x:v>Thurrock</x:v>
      </x:c>
      <x:c r="F1360" t="str">
        <x:v>Operative Driver</x:v>
      </x:c>
      <x:c r="G1360" t="str">
        <x:v>402876</x:v>
      </x:c>
      <x:c r="H1360" t="str">
        <x:v>Bishops</x:v>
      </x:c>
      <x:c r="I1360" t="n">
        <x:v>7.5</x:v>
      </x:c>
      <x:c r="J1360" t="str">
        <x:v>Worked</x:v>
      </x:c>
      <x:c r="K1360" t="str">
        <x:v>Employee 2262; home branch Thurrock; assigned role Operative Driver | Deployment branch: Thurrock | Actual role: Operative Driver | Jobs: 402876 | Customers: Bishops | Actual hours: 7.5; source records: 1</x:v>
      </x:c>
      <x:c r="L1360" t="str">
        <x:v>Include</x:v>
      </x:c>
      <x:c r="M1360"/>
      <x:c r="N1360"/>
    </x:row>
    <x:row r="1361">
      <x:c r="A1361" t="str">
        <x:v>T Mautsi (CE)|2026-07-10</x:v>
      </x:c>
      <x:c r="B1361" s="888" t="n">
        <x:v>46213</x:v>
      </x:c>
      <x:c r="C1361" t="str">
        <x:v>T Mautsi (CE)</x:v>
      </x:c>
      <x:c r="D1361" t="str">
        <x:v>Permanent</x:v>
      </x:c>
      <x:c r="E1361" t="str">
        <x:v>Thurrock</x:v>
      </x:c>
      <x:c r="F1361" t="str">
        <x:v>Operative Driver</x:v>
      </x:c>
      <x:c r="G1361" t="str">
        <x:v>402575</x:v>
      </x:c>
      <x:c r="H1361" t="str">
        <x:v>Latham &amp; Watkins</x:v>
      </x:c>
      <x:c r="I1361" t="n">
        <x:v>10</x:v>
      </x:c>
      <x:c r="J1361" t="str">
        <x:v>Worked</x:v>
      </x:c>
      <x:c r="K1361" t="str">
        <x:v>Employee 2262; home branch Thurrock; assigned role Operative Driver | Deployment branch: Thurrock | Actual role: Operative Driver | Jobs: 402575 | Customers: Latham &amp; Watkins | Actual hours: 10.0; source records: 1</x:v>
      </x:c>
      <x:c r="L1361" t="str">
        <x:v>Include</x:v>
      </x:c>
      <x:c r="M1361"/>
      <x:c r="N1361"/>
    </x:row>
    <x:row r="1362">
      <x:c r="A1362" t="str">
        <x:v>T Mautsi (CE)|2026-07-13</x:v>
      </x:c>
      <x:c r="B1362" s="888" t="n">
        <x:v>46216</x:v>
      </x:c>
      <x:c r="C1362" t="str">
        <x:v>T Mautsi (CE)</x:v>
      </x:c>
      <x:c r="D1362" t="str">
        <x:v>Permanent</x:v>
      </x:c>
      <x:c r="E1362" t="str">
        <x:v>Thurrock</x:v>
      </x:c>
      <x:c r="F1362" t="str">
        <x:v>Operative Driver</x:v>
      </x:c>
      <x:c r="G1362" t="str">
        <x:v>403414</x:v>
      </x:c>
      <x:c r="H1362" t="str">
        <x:v>Pickfords Move Management Ltd</x:v>
      </x:c>
      <x:c r="I1362" t="n">
        <x:v>12.5</x:v>
      </x:c>
      <x:c r="J1362" t="str">
        <x:v>Worked</x:v>
      </x:c>
      <x:c r="K1362" t="str">
        <x:v>Employee 2262; home branch Thurrock; assigned role Operative Driver | Deployment branch: Thurrock | Actual role: Operative Driver | Jobs: 403414 | Customers: Pickfords Move Management Ltd | Actual hours: 12.5; source records: 1</x:v>
      </x:c>
      <x:c r="L1362" t="str">
        <x:v>Include</x:v>
      </x:c>
      <x:c r="M1362"/>
      <x:c r="N1362"/>
    </x:row>
    <x:row r="1363">
      <x:c r="A1363" t="str">
        <x:v>T Mautsi (CE)|2026-07-14</x:v>
      </x:c>
      <x:c r="B1363" s="888" t="n">
        <x:v>46217</x:v>
      </x:c>
      <x:c r="C1363" t="str">
        <x:v>T Mautsi (CE)</x:v>
      </x:c>
      <x:c r="D1363" t="str">
        <x:v>Permanent</x:v>
      </x:c>
      <x:c r="E1363" t="str">
        <x:v>Thurrock</x:v>
      </x:c>
      <x:c r="F1363" t="str">
        <x:v>Operative Driver</x:v>
      </x:c>
      <x:c r="G1363" t="str">
        <x:v>403414</x:v>
      </x:c>
      <x:c r="H1363" t="str">
        <x:v>Pickfords Move Management Ltd</x:v>
      </x:c>
      <x:c r="I1363" t="n">
        <x:v>11.5</x:v>
      </x:c>
      <x:c r="J1363" t="str">
        <x:v>Worked</x:v>
      </x:c>
      <x:c r="K1363" t="str">
        <x:v>Employee 2262; home branch Thurrock; assigned role Operative Driver | Deployment branch: Thurrock | Actual role: Operative Driver | Jobs: 403414 | Customers: Pickfords Move Management Ltd | Actual hours: 11.5; source records: 1</x:v>
      </x:c>
      <x:c r="L1363" t="str">
        <x:v>Include</x:v>
      </x:c>
      <x:c r="M1363"/>
      <x:c r="N1363"/>
    </x:row>
    <x:row r="1364">
      <x:c r="A1364" t="str">
        <x:v>T Mautsi (CE)|2026-07-15</x:v>
      </x:c>
      <x:c r="B1364" s="888" t="n">
        <x:v>46218</x:v>
      </x:c>
      <x:c r="C1364" t="str">
        <x:v>T Mautsi (CE)</x:v>
      </x:c>
      <x:c r="D1364" t="str">
        <x:v>Permanent</x:v>
      </x:c>
      <x:c r="E1364" t="str">
        <x:v>Thurrock</x:v>
      </x:c>
      <x:c r="F1364" t="str">
        <x:v>Operative Driver</x:v>
      </x:c>
      <x:c r="G1364" t="str">
        <x:v>403414</x:v>
      </x:c>
      <x:c r="H1364" t="str">
        <x:v>Pickfords Move Management Ltd</x:v>
      </x:c>
      <x:c r="I1364" t="n">
        <x:v>14.5</x:v>
      </x:c>
      <x:c r="J1364" t="str">
        <x:v>Worked</x:v>
      </x:c>
      <x:c r="K1364" t="str">
        <x:v>Employee 2262; home branch Thurrock; assigned role Operative Driver | Deployment branch: Thurrock | Actual role: Operative Driver | Jobs: 403414 | Customers: Pickfords Move Management Ltd | Actual hours: 14.5; source records: 1</x:v>
      </x:c>
      <x:c r="L1364" t="str">
        <x:v>Include</x:v>
      </x:c>
      <x:c r="M1364"/>
      <x:c r="N1364"/>
    </x:row>
    <x:row r="1365">
      <x:c r="A1365" t="str">
        <x:v>T Mautsi (CE)|2026-07-16</x:v>
      </x:c>
      <x:c r="B1365" s="888" t="n">
        <x:v>46219</x:v>
      </x:c>
      <x:c r="C1365" t="str">
        <x:v>T Mautsi (CE)</x:v>
      </x:c>
      <x:c r="D1365" t="str">
        <x:v>Permanent</x:v>
      </x:c>
      <x:c r="E1365" t="str">
        <x:v>Thurrock</x:v>
      </x:c>
      <x:c r="F1365" t="str">
        <x:v>Operative Driver</x:v>
      </x:c>
      <x:c r="G1365" t="str">
        <x:v>403414</x:v>
      </x:c>
      <x:c r="H1365" t="str">
        <x:v>Pickfords Move Management Ltd</x:v>
      </x:c>
      <x:c r="I1365" t="n">
        <x:v>10</x:v>
      </x:c>
      <x:c r="J1365" t="str">
        <x:v>Worked</x:v>
      </x:c>
      <x:c r="K1365" t="str">
        <x:v>Employee 2262; home branch Thurrock; assigned role Operative Driver | Deployment branch: Thurrock | Actual role: Operative Driver | Jobs: 403414 | Customers: Pickfords Move Management Ltd | Actual hours: 10.0; source records: 1</x:v>
      </x:c>
      <x:c r="L1365" t="str">
        <x:v>Include</x:v>
      </x:c>
      <x:c r="M1365"/>
      <x:c r="N1365"/>
    </x:row>
    <x:row r="1366">
      <x:c r="A1366" t="str">
        <x:v>T Wyss (B)|2026-07-01</x:v>
      </x:c>
      <x:c r="B1366" s="888" t="n">
        <x:v>46204</x:v>
      </x:c>
      <x:c r="C1366" t="str">
        <x:v>T Wyss (B)</x:v>
      </x:c>
      <x:c r="D1366" t="str">
        <x:v>Permanent</x:v>
      </x:c>
      <x:c r="E1366" t="str">
        <x:v>Thurrock</x:v>
      </x:c>
      <x:c r="F1366" t="str">
        <x:v>Operative Skilled</x:v>
      </x:c>
      <x:c r="G1366" t="str">
        <x:v>403036</x:v>
      </x:c>
      <x:c r="H1366" t="str">
        <x:v>Russell Reynolds Assoc</x:v>
      </x:c>
      <x:c r="I1366" t="n">
        <x:v>8.5</x:v>
      </x:c>
      <x:c r="J1366" t="str">
        <x:v>Worked</x:v>
      </x:c>
      <x:c r="K1366" t="str">
        <x:v>Employee 2240; home branch Thurrock; assigned role Operative Skilled | Deployment branch: Thurrock | Actual role: Operative Skilled | Jobs: 403036 | Customers: Russell Reynolds Assoc | Actual hours: 8.5; source records: 1</x:v>
      </x:c>
      <x:c r="L1366" t="str">
        <x:v>Include</x:v>
      </x:c>
      <x:c r="M1366"/>
      <x:c r="N1366"/>
    </x:row>
    <x:row r="1367">
      <x:c r="A1367" t="str">
        <x:v>T Wyss (B)|2026-07-07</x:v>
      </x:c>
      <x:c r="B1367" s="888" t="n">
        <x:v>46210</x:v>
      </x:c>
      <x:c r="C1367" t="str">
        <x:v>T Wyss (B)</x:v>
      </x:c>
      <x:c r="D1367" t="str">
        <x:v>Permanent</x:v>
      </x:c>
      <x:c r="E1367" t="str">
        <x:v>Thurrock</x:v>
      </x:c>
      <x:c r="F1367" t="str">
        <x:v>Operative Skilled</x:v>
      </x:c>
      <x:c r="G1367" t="str">
        <x:v>402572</x:v>
      </x:c>
      <x:c r="H1367" t="str">
        <x:v>City of London Police</x:v>
      </x:c>
      <x:c r="I1367" t="n">
        <x:v>8</x:v>
      </x:c>
      <x:c r="J1367" t="str">
        <x:v>Worked</x:v>
      </x:c>
      <x:c r="K1367" t="str">
        <x:v>Employee 2240; home branch Thurrock; assigned role Operative Skilled | Deployment branch: Thurrock | Actual role: Operative Skilled | Jobs: 402572 | Customers: City of London Police | Actual hours: 8.0; source records: 1</x:v>
      </x:c>
      <x:c r="L1367" t="str">
        <x:v>Include</x:v>
      </x:c>
      <x:c r="M1367"/>
      <x:c r="N1367"/>
    </x:row>
    <x:row r="1368">
      <x:c r="A1368" t="str">
        <x:v>T Wyss (B)|2026-07-08</x:v>
      </x:c>
      <x:c r="B1368" s="888" t="n">
        <x:v>46211</x:v>
      </x:c>
      <x:c r="C1368" t="str">
        <x:v>T Wyss (B)</x:v>
      </x:c>
      <x:c r="D1368" t="str">
        <x:v>Permanent</x:v>
      </x:c>
      <x:c r="E1368" t="str">
        <x:v>Thurrock</x:v>
      </x:c>
      <x:c r="F1368" t="str">
        <x:v>Operative Skilled</x:v>
      </x:c>
      <x:c r="G1368" t="str">
        <x:v>403041</x:v>
      </x:c>
      <x:c r="H1368" t="str">
        <x:v>The Fru</x:v>
      </x:c>
      <x:c r="I1368" t="n">
        <x:v>8</x:v>
      </x:c>
      <x:c r="J1368" t="str">
        <x:v>Worked</x:v>
      </x:c>
      <x:c r="K1368" t="str">
        <x:v>Employee 2240; home branch Thurrock; assigned role Operative Skilled | Deployment branch: Thurrock | Actual role: Operative Skilled | Jobs: 403041 | Customers: The Fru | Actual hours: 8.0; source records: 1</x:v>
      </x:c>
      <x:c r="L1368" t="str">
        <x:v>Include</x:v>
      </x:c>
      <x:c r="M1368"/>
      <x:c r="N1368"/>
    </x:row>
    <x:row r="1369">
      <x:c r="A1369" t="str">
        <x:v>T Wyss (B)|2026-07-14</x:v>
      </x:c>
      <x:c r="B1369" s="888" t="n">
        <x:v>46217</x:v>
      </x:c>
      <x:c r="C1369" t="str">
        <x:v>T Wyss (B)</x:v>
      </x:c>
      <x:c r="D1369" t="str">
        <x:v>Permanent</x:v>
      </x:c>
      <x:c r="E1369" t="str">
        <x:v>Thurrock</x:v>
      </x:c>
      <x:c r="F1369" t="str">
        <x:v>Operative Skilled</x:v>
      </x:c>
      <x:c r="G1369" t="str">
        <x:v>398446</x:v>
      </x:c>
      <x:c r="H1369" t="str">
        <x:v>Royal Entomological society</x:v>
      </x:c>
      <x:c r="I1369" t="n">
        <x:v>8</x:v>
      </x:c>
      <x:c r="J1369" t="str">
        <x:v>Worked</x:v>
      </x:c>
      <x:c r="K1369" t="str">
        <x:v>Employee 2240; home branch Thurrock; assigned role Operative Skilled | Deployment branch: Thurrock | Actual role: Operative Skilled | Jobs: 398446 | Customers: Royal Entomological society | Actual hours: 8.0; source records: 1</x:v>
      </x:c>
      <x:c r="L1369" t="str">
        <x:v>Include</x:v>
      </x:c>
      <x:c r="M1369"/>
      <x:c r="N1369"/>
    </x:row>
    <x:row r="1370">
      <x:c r="A1370" t="str">
        <x:v>T Wyss (B)|2026-07-15</x:v>
      </x:c>
      <x:c r="B1370" s="888" t="n">
        <x:v>46218</x:v>
      </x:c>
      <x:c r="C1370" t="str">
        <x:v>T Wyss (B)</x:v>
      </x:c>
      <x:c r="D1370" t="str">
        <x:v>Permanent</x:v>
      </x:c>
      <x:c r="E1370" t="str">
        <x:v>Thurrock</x:v>
      </x:c>
      <x:c r="F1370" t="str">
        <x:v>Operative Skilled</x:v>
      </x:c>
      <x:c r="G1370" t="str">
        <x:v>398446</x:v>
      </x:c>
      <x:c r="H1370" t="str">
        <x:v>Royal Entomological society</x:v>
      </x:c>
      <x:c r="I1370" t="n">
        <x:v>9.5</x:v>
      </x:c>
      <x:c r="J1370" t="str">
        <x:v>Worked</x:v>
      </x:c>
      <x:c r="K1370" t="str">
        <x:v>Employee 2240; home branch Thurrock; assigned role Operative Skilled | Deployment branch: Thurrock | Actual role: Operative Skilled | Jobs: 398446 | Customers: Royal Entomological society | Actual hours: 9.5; source records: 1</x:v>
      </x:c>
      <x:c r="L1370" t="str">
        <x:v>Include</x:v>
      </x:c>
      <x:c r="M1370"/>
      <x:c r="N1370"/>
    </x:row>
    <x:row r="1371">
      <x:c r="A1371" t="str">
        <x:v>Th Roberts|2026-07-01</x:v>
      </x:c>
      <x:c r="B1371" s="888" t="n">
        <x:v>46204</x:v>
      </x:c>
      <x:c r="C1371" t="str">
        <x:v>Th Roberts</x:v>
      </x:c>
      <x:c r="D1371" t="str">
        <x:v>Permanent</x:v>
      </x:c>
      <x:c r="E1371" t="str">
        <x:v>Croydon</x:v>
      </x:c>
      <x:c r="F1371" t="str">
        <x:v>Operative Porter</x:v>
      </x:c>
      <x:c r="G1371" t="str">
        <x:v>402809</x:v>
      </x:c>
      <x:c r="H1371" t="str">
        <x:v>Dyerecylce (ICL South Kensington)</x:v>
      </x:c>
      <x:c r="I1371" t="n">
        <x:v>8</x:v>
      </x:c>
      <x:c r="J1371" t="str">
        <x:v>Worked</x:v>
      </x:c>
      <x:c r="K1371" t="str">
        <x:v>Employee 103979; home branch Croydon; assigned role Operative Porter | Deployment branch: Croydon | Actual role: Operative Porter | Jobs: 402809 | Customers: Dyerecylce (ICL South Kensington) | Actual hours: 8.0; source records: 1</x:v>
      </x:c>
      <x:c r="L1371" t="str">
        <x:v>Include</x:v>
      </x:c>
      <x:c r="M1371"/>
      <x:c r="N1371"/>
    </x:row>
    <x:row r="1372">
      <x:c r="A1372" t="str">
        <x:v>Th Roberts|2026-07-02</x:v>
      </x:c>
      <x:c r="B1372" s="888" t="n">
        <x:v>46205</x:v>
      </x:c>
      <x:c r="C1372" t="str">
        <x:v>Th Roberts</x:v>
      </x:c>
      <x:c r="D1372" t="str">
        <x:v>Permanent</x:v>
      </x:c>
      <x:c r="E1372" t="str">
        <x:v>Croydon</x:v>
      </x:c>
      <x:c r="F1372" t="str">
        <x:v>Operative Porter</x:v>
      </x:c>
      <x:c r="G1372" t="str">
        <x:v>402709</x:v>
      </x:c>
      <x:c r="H1372" t="str">
        <x:v>Global Outdoor Media Limited</x:v>
      </x:c>
      <x:c r="I1372" t="n">
        <x:v>10.5</x:v>
      </x:c>
      <x:c r="J1372" t="str">
        <x:v>CONFLICT — Worked + leave</x:v>
      </x:c>
      <x:c r="K1372" t="str">
        <x:v>Employee 103979; home branch Croydon; assigned role Operative Porter | Deployment branch: Croydon | Actual role: Operative Porter | Jobs: 402709 | Customers: Global Outdoor Media Limited | Actual hours: 10.5; source records: 1 | Leave: Annual Leave (Hours) | Leave calendar basis: Variable-pattern period</x:v>
      </x:c>
      <x:c r="L1372" t="str">
        <x:v>Include</x:v>
      </x:c>
      <x:c r="M1372"/>
      <x:c r="N1372"/>
    </x:row>
    <x:row r="1373">
      <x:c r="A1373" t="str">
        <x:v>Th Roberts|2026-07-03</x:v>
      </x:c>
      <x:c r="B1373" s="888" t="n">
        <x:v>46206</x:v>
      </x:c>
      <x:c r="C1373" t="str">
        <x:v>Th Roberts</x:v>
      </x:c>
      <x:c r="D1373" t="str">
        <x:v>Permanent</x:v>
      </x:c>
      <x:c r="E1373" t="str">
        <x:v>Croydon</x:v>
      </x:c>
      <x:c r="F1373" t="str">
        <x:v>Operative Porter</x:v>
      </x:c>
      <x:c r="G1373" t="str">
        <x:v>400111</x:v>
      </x:c>
      <x:c r="H1373" t="str">
        <x:v>Bromley Central Library</x:v>
      </x:c>
      <x:c r="I1373" t="n">
        <x:v>6.5</x:v>
      </x:c>
      <x:c r="J1373" t="str">
        <x:v>CONFLICT — Worked + leave</x:v>
      </x:c>
      <x:c r="K1373" t="str">
        <x:v>Employee 103979; home branch Croydon; assigned role Operative Porter | Deployment branch: Croydon | Actual role: Operative Porter | Jobs: 400111 | Customers: Bromley Central Library | Actual hours: 6.5; source records: 1 | Leave: Annual Leave (Hours) | Leave calendar basis: Variable-pattern period</x:v>
      </x:c>
      <x:c r="L1373" t="str">
        <x:v>Include</x:v>
      </x:c>
      <x:c r="M1373"/>
      <x:c r="N1373"/>
    </x:row>
    <x:row r="1374">
      <x:c r="A1374" t="str">
        <x:v>Th Roberts|2026-07-10</x:v>
      </x:c>
      <x:c r="B1374" s="888" t="n">
        <x:v>46213</x:v>
      </x:c>
      <x:c r="C1374" t="str">
        <x:v>Th Roberts</x:v>
      </x:c>
      <x:c r="D1374" t="str">
        <x:v>Permanent</x:v>
      </x:c>
      <x:c r="E1374" t="str">
        <x:v>Croydon</x:v>
      </x:c>
      <x:c r="F1374" t="str">
        <x:v>Operative Porter</x:v>
      </x:c>
      <x:c r="G1374"/>
      <x:c r="H1374"/>
      <x:c r="I1374" t="n">
        <x:v>0</x:v>
      </x:c>
      <x:c r="J1374" t="str">
        <x:v>Annual leave</x:v>
      </x:c>
      <x:c r="K1374" t="str">
        <x:v>Employee 103979; home branch Croydon; assigned role Operative Porter | Leave: Annual Leave (Hours) | Leave calendar basis: Variable-pattern period</x:v>
      </x:c>
      <x:c r="L1374" t="str">
        <x:v>Include</x:v>
      </x:c>
      <x:c r="M1374"/>
      <x:c r="N1374"/>
    </x:row>
    <x:row r="1375">
      <x:c r="A1375" t="str">
        <x:v>Th Roberts|2026-07-13</x:v>
      </x:c>
      <x:c r="B1375" s="888" t="n">
        <x:v>46216</x:v>
      </x:c>
      <x:c r="C1375" t="str">
        <x:v>Th Roberts</x:v>
      </x:c>
      <x:c r="D1375" t="str">
        <x:v>Permanent</x:v>
      </x:c>
      <x:c r="E1375" t="str">
        <x:v>Croydon</x:v>
      </x:c>
      <x:c r="F1375" t="str">
        <x:v>Operative Porter</x:v>
      </x:c>
      <x:c r="G1375" t="str">
        <x:v>400111</x:v>
      </x:c>
      <x:c r="H1375" t="str">
        <x:v>Bromley Central Library</x:v>
      </x:c>
      <x:c r="I1375" t="n">
        <x:v>6</x:v>
      </x:c>
      <x:c r="J1375" t="str">
        <x:v>CONFLICT — Worked + leave</x:v>
      </x:c>
      <x:c r="K1375" t="str">
        <x:v>Employee 103979; home branch Croydon; assigned role Operative Porter | Deployment branch: Croydon | Actual role: Operative Porter | Jobs: 400111 | Customers: Bromley Central Library | Actual hours: 6.0; source records: 1 | Leave: Annual Leave (Hours) | Leave calendar basis: Variable-pattern period</x:v>
      </x:c>
      <x:c r="L1375" t="str">
        <x:v>Include</x:v>
      </x:c>
      <x:c r="M1375"/>
      <x:c r="N1375"/>
    </x:row>
    <x:row r="1376">
      <x:c r="A1376" t="str">
        <x:v>Th Roberts|2026-07-14</x:v>
      </x:c>
      <x:c r="B1376" s="888" t="n">
        <x:v>46217</x:v>
      </x:c>
      <x:c r="C1376" t="str">
        <x:v>Th Roberts</x:v>
      </x:c>
      <x:c r="D1376" t="str">
        <x:v>Permanent</x:v>
      </x:c>
      <x:c r="E1376" t="str">
        <x:v>Croydon</x:v>
      </x:c>
      <x:c r="F1376" t="str">
        <x:v>Operative Porter</x:v>
      </x:c>
      <x:c r="G1376" t="str">
        <x:v>392752</x:v>
      </x:c>
      <x:c r="H1376" t="str">
        <x:v>Bromley Central Library</x:v>
      </x:c>
      <x:c r="I1376" t="n">
        <x:v>6.5</x:v>
      </x:c>
      <x:c r="J1376" t="str">
        <x:v>Worked</x:v>
      </x:c>
      <x:c r="K1376" t="str">
        <x:v>Employee 103979; home branch Croydon; assigned role Operative Porter | Deployment branch: Croydon | Actual role: Operative Porter | Jobs: 392752 | Customers: Bromley Central Library | Actual hours: 6.5; source records: 1</x:v>
      </x:c>
      <x:c r="L1376" t="str">
        <x:v>Include</x:v>
      </x:c>
      <x:c r="M1376"/>
      <x:c r="N1376"/>
    </x:row>
    <x:row r="1377">
      <x:c r="A1377" t="str">
        <x:v>Th Roberts|2026-07-15</x:v>
      </x:c>
      <x:c r="B1377" s="888" t="n">
        <x:v>46218</x:v>
      </x:c>
      <x:c r="C1377" t="str">
        <x:v>Th Roberts</x:v>
      </x:c>
      <x:c r="D1377" t="str">
        <x:v>Permanent</x:v>
      </x:c>
      <x:c r="E1377" t="str">
        <x:v>Croydon</x:v>
      </x:c>
      <x:c r="F1377" t="str">
        <x:v>Operative Porter</x:v>
      </x:c>
      <x:c r="G1377" t="str">
        <x:v>403004C</x:v>
      </x:c>
      <x:c r="H1377" t="str">
        <x:v>Avantor ( CROYDON  JULY  2026 )</x:v>
      </x:c>
      <x:c r="I1377" t="n">
        <x:v>4</x:v>
      </x:c>
      <x:c r="J1377" t="str">
        <x:v>Worked</x:v>
      </x:c>
      <x:c r="K1377" t="str">
        <x:v>Employee 103979; home branch Croydon; assigned role Operative Porter | Deployment branch: Cambridge | Actual role: Operative Porter | Jobs: 403004C | Customers: Avantor ( CROYDON  JULY  2026 ) | Actual hours: 4.0; source records: 1</x:v>
      </x:c>
      <x:c r="L1377" t="str">
        <x:v>Include</x:v>
      </x:c>
      <x:c r="M1377"/>
      <x:c r="N1377"/>
    </x:row>
    <x:row r="1378">
      <x:c r="A1378" t="str">
        <x:v>Th Roberts|2026-07-16</x:v>
      </x:c>
      <x:c r="B1378" s="888" t="n">
        <x:v>46219</x:v>
      </x:c>
      <x:c r="C1378" t="str">
        <x:v>Th Roberts</x:v>
      </x:c>
      <x:c r="D1378" t="str">
        <x:v>Permanent</x:v>
      </x:c>
      <x:c r="E1378" t="str">
        <x:v>Croydon</x:v>
      </x:c>
      <x:c r="F1378" t="str">
        <x:v>Operative Porter</x:v>
      </x:c>
      <x:c r="G1378" t="str">
        <x:v>401992B</x:v>
      </x:c>
      <x:c r="H1378" t="str">
        <x:v>The Bible Society</x:v>
      </x:c>
      <x:c r="I1378" t="n">
        <x:v>6</x:v>
      </x:c>
      <x:c r="J1378" t="str">
        <x:v>Worked</x:v>
      </x:c>
      <x:c r="K1378" t="str">
        <x:v>Employee 103979; home branch Croydon; assigned role Operative Porter | Deployment branch: Croydon | Actual role: Operative Porter | Jobs: 401992B | Customers: The Bible Society | Actual hours: 6.0; source records: 1</x:v>
      </x:c>
      <x:c r="L1378" t="str">
        <x:v>Include</x:v>
      </x:c>
      <x:c r="M1378"/>
      <x:c r="N1378"/>
    </x:row>
    <x:row r="1379">
      <x:c r="A1379" t="str">
        <x:v>Timur Kubanski|2026-07-01</x:v>
      </x:c>
      <x:c r="B1379" s="888" t="n">
        <x:v>46204</x:v>
      </x:c>
      <x:c r="C1379" t="str">
        <x:v>Timur Kubanski</x:v>
      </x:c>
      <x:c r="D1379" t="str">
        <x:v>Permanent</x:v>
      </x:c>
      <x:c r="E1379" t="str">
        <x:v>Birmingham</x:v>
      </x:c>
      <x:c r="F1379" t="str">
        <x:v>Operative Skilled</x:v>
      </x:c>
      <x:c r="G1379" t="str">
        <x:v>401369, 402916</x:v>
      </x:c>
      <x:c r="H1379" t="str">
        <x:v>Canal &amp; River Trust; Equans Services Limited</x:v>
      </x:c>
      <x:c r="I1379" t="n">
        <x:v>7</x:v>
      </x:c>
      <x:c r="J1379" t="str">
        <x:v>Worked — 2 records</x:v>
      </x:c>
      <x:c r="K1379" t="str">
        <x:v>Employee 1675; home branch Birmingham; assigned role Operative Skilled | Deployment branch: Birmingham | Actual role: Operative Skilled | Jobs: 401369, 402916 | Customers: Canal &amp; River Trust; Equans Services Limited | Actual hours: 7.0; source records: 2</x:v>
      </x:c>
      <x:c r="L1379" t="str">
        <x:v>Include</x:v>
      </x:c>
      <x:c r="M1379"/>
      <x:c r="N1379"/>
    </x:row>
    <x:row r="1380">
      <x:c r="A1380" t="str">
        <x:v>Timur Kubanski|2026-07-02</x:v>
      </x:c>
      <x:c r="B1380" s="888" t="n">
        <x:v>46205</x:v>
      </x:c>
      <x:c r="C1380" t="str">
        <x:v>Timur Kubanski</x:v>
      </x:c>
      <x:c r="D1380" t="str">
        <x:v>Permanent</x:v>
      </x:c>
      <x:c r="E1380" t="str">
        <x:v>Birmingham</x:v>
      </x:c>
      <x:c r="F1380" t="str">
        <x:v>Operative Skilled</x:v>
      </x:c>
      <x:c r="G1380" t="str">
        <x:v>402697</x:v>
      </x:c>
      <x:c r="H1380" t="str">
        <x:v>Jaguar Land Rover Limited</x:v>
      </x:c>
      <x:c r="I1380" t="n">
        <x:v>8</x:v>
      </x:c>
      <x:c r="J1380" t="str">
        <x:v>Worked</x:v>
      </x:c>
      <x:c r="K1380" t="str">
        <x:v>Employee 1675; home branch Birmingham; assigned role Operative Skilled | Deployment branch: Birmingham | Actual role: Operative Skilled | Jobs: 402697 | Customers: Jaguar Land Rover Limited | Actual hours: 8.0; source records: 1</x:v>
      </x:c>
      <x:c r="L1380" t="str">
        <x:v>Include</x:v>
      </x:c>
      <x:c r="M1380"/>
      <x:c r="N1380"/>
    </x:row>
    <x:row r="1381">
      <x:c r="A1381" t="str">
        <x:v>Timur Kubanski|2026-07-03</x:v>
      </x:c>
      <x:c r="B1381" s="888" t="n">
        <x:v>46206</x:v>
      </x:c>
      <x:c r="C1381" t="str">
        <x:v>Timur Kubanski</x:v>
      </x:c>
      <x:c r="D1381" t="str">
        <x:v>Permanent</x:v>
      </x:c>
      <x:c r="E1381" t="str">
        <x:v>Birmingham</x:v>
      </x:c>
      <x:c r="F1381" t="str">
        <x:v>Operative Skilled</x:v>
      </x:c>
      <x:c r="G1381" t="str">
        <x:v>403046</x:v>
      </x:c>
      <x:c r="H1381" t="str">
        <x:v>HSBC - July 2026 Deliveries</x:v>
      </x:c>
      <x:c r="I1381" t="n">
        <x:v>8.5</x:v>
      </x:c>
      <x:c r="J1381" t="str">
        <x:v>Worked</x:v>
      </x:c>
      <x:c r="K1381" t="str">
        <x:v>Employee 1675; home branch Birmingham; assigned role Operative Skilled | Deployment branch: Birmingham | Actual role: Operative Skilled | Jobs: 403046 | Customers: HSBC - July 2026 Deliveries | Actual hours: 8.5; source records: 1</x:v>
      </x:c>
      <x:c r="L1381" t="str">
        <x:v>Include</x:v>
      </x:c>
      <x:c r="M1381"/>
      <x:c r="N1381"/>
    </x:row>
    <x:row r="1382">
      <x:c r="A1382" t="str">
        <x:v>Timur Kubanski|2026-07-06</x:v>
      </x:c>
      <x:c r="B1382" s="888" t="n">
        <x:v>46209</x:v>
      </x:c>
      <x:c r="C1382" t="str">
        <x:v>Timur Kubanski</x:v>
      </x:c>
      <x:c r="D1382" t="str">
        <x:v>Permanent</x:v>
      </x:c>
      <x:c r="E1382" t="str">
        <x:v>Birmingham</x:v>
      </x:c>
      <x:c r="F1382" t="str">
        <x:v>Operative Skilled</x:v>
      </x:c>
      <x:c r="G1382" t="str">
        <x:v>401554, 386884X</x:v>
      </x:c>
      <x:c r="H1382" t="str">
        <x:v>CPM/Omnicom; Harrow Green</x:v>
      </x:c>
      <x:c r="I1382" t="n">
        <x:v>17.5</x:v>
      </x:c>
      <x:c r="J1382" t="str">
        <x:v>Worked — 2 records</x:v>
      </x:c>
      <x:c r="K1382" t="str">
        <x:v>Employee 1675; home branch Birmingham; assigned role Operative Skilled | Deployment branch: Birmingham, Oxford | Actual role: Operative Skilled | Jobs: 401554, 386884X | Customers: CPM/Omnicom; Harrow Green | Actual hours: 17.5; source records: 2</x:v>
      </x:c>
      <x:c r="L1382" t="str">
        <x:v>Include</x:v>
      </x:c>
      <x:c r="M1382"/>
      <x:c r="N1382"/>
    </x:row>
    <x:row r="1383">
      <x:c r="A1383" t="str">
        <x:v>Timur Kubanski|2026-07-07</x:v>
      </x:c>
      <x:c r="B1383" s="888" t="n">
        <x:v>46210</x:v>
      </x:c>
      <x:c r="C1383" t="str">
        <x:v>Timur Kubanski</x:v>
      </x:c>
      <x:c r="D1383" t="str">
        <x:v>Permanent</x:v>
      </x:c>
      <x:c r="E1383" t="str">
        <x:v>Birmingham</x:v>
      </x:c>
      <x:c r="F1383" t="str">
        <x:v>Operative Skilled</x:v>
      </x:c>
      <x:c r="G1383" t="str">
        <x:v>402697</x:v>
      </x:c>
      <x:c r="H1383" t="str">
        <x:v>Jaguar Land Rover Limited</x:v>
      </x:c>
      <x:c r="I1383" t="n">
        <x:v>8.25</x:v>
      </x:c>
      <x:c r="J1383" t="str">
        <x:v>Worked</x:v>
      </x:c>
      <x:c r="K1383" t="str">
        <x:v>Employee 1675; home branch Birmingham; assigned role Operative Skilled | Deployment branch: Birmingham | Actual role: Operative Skilled | Jobs: 402697 | Customers: Jaguar Land Rover Limited | Actual hours: 8.2; source records: 1</x:v>
      </x:c>
      <x:c r="L1383" t="str">
        <x:v>Include</x:v>
      </x:c>
      <x:c r="M1383"/>
      <x:c r="N1383"/>
    </x:row>
    <x:row r="1384">
      <x:c r="A1384" t="str">
        <x:v>Timur Kubanski|2026-07-08</x:v>
      </x:c>
      <x:c r="B1384" s="888" t="n">
        <x:v>46211</x:v>
      </x:c>
      <x:c r="C1384" t="str">
        <x:v>Timur Kubanski</x:v>
      </x:c>
      <x:c r="D1384" t="str">
        <x:v>Permanent</x:v>
      </x:c>
      <x:c r="E1384" t="str">
        <x:v>Birmingham</x:v>
      </x:c>
      <x:c r="F1384" t="str">
        <x:v>Operative Skilled</x:v>
      </x:c>
      <x:c r="G1384" t="str">
        <x:v>402711</x:v>
      </x:c>
      <x:c r="H1384" t="str">
        <x:v>University of Birmingham</x:v>
      </x:c>
      <x:c r="I1384" t="n">
        <x:v>2.5</x:v>
      </x:c>
      <x:c r="J1384" t="str">
        <x:v>Worked</x:v>
      </x:c>
      <x:c r="K1384" t="str">
        <x:v>Employee 1675; home branch Birmingham; assigned role Operative Skilled | Deployment branch: Birmingham | Actual role: Operative Skilled | Jobs: 402711 | Customers: University of Birmingham | Actual hours: 2.5; source records: 1</x:v>
      </x:c>
      <x:c r="L1384" t="str">
        <x:v>Include</x:v>
      </x:c>
      <x:c r="M1384"/>
      <x:c r="N1384"/>
    </x:row>
    <x:row r="1385">
      <x:c r="A1385" t="str">
        <x:v>Timur Kubanski|2026-07-09</x:v>
      </x:c>
      <x:c r="B1385" s="888" t="n">
        <x:v>46212</x:v>
      </x:c>
      <x:c r="C1385" t="str">
        <x:v>Timur Kubanski</x:v>
      </x:c>
      <x:c r="D1385" t="str">
        <x:v>Permanent</x:v>
      </x:c>
      <x:c r="E1385" t="str">
        <x:v>Birmingham</x:v>
      </x:c>
      <x:c r="F1385" t="str">
        <x:v>Operative Skilled</x:v>
      </x:c>
      <x:c r="G1385" t="str">
        <x:v>402697</x:v>
      </x:c>
      <x:c r="H1385" t="str">
        <x:v>Jaguar Land Rover Limited</x:v>
      </x:c>
      <x:c r="I1385" t="n">
        <x:v>7.5</x:v>
      </x:c>
      <x:c r="J1385" t="str">
        <x:v>Worked</x:v>
      </x:c>
      <x:c r="K1385" t="str">
        <x:v>Employee 1675; home branch Birmingham; assigned role Operative Skilled | Deployment branch: Birmingham | Actual role: Operative Skilled | Jobs: 402697 | Customers: Jaguar Land Rover Limited | Actual hours: 7.5; source records: 1</x:v>
      </x:c>
      <x:c r="L1385" t="str">
        <x:v>Include</x:v>
      </x:c>
      <x:c r="M1385"/>
      <x:c r="N1385"/>
    </x:row>
    <x:row r="1386">
      <x:c r="A1386" t="str">
        <x:v>Timur Kubanski|2026-07-10</x:v>
      </x:c>
      <x:c r="B1386" s="888" t="n">
        <x:v>46213</x:v>
      </x:c>
      <x:c r="C1386" t="str">
        <x:v>Timur Kubanski</x:v>
      </x:c>
      <x:c r="D1386" t="str">
        <x:v>Permanent</x:v>
      </x:c>
      <x:c r="E1386" t="str">
        <x:v>Birmingham</x:v>
      </x:c>
      <x:c r="F1386" t="str">
        <x:v>Operative Skilled</x:v>
      </x:c>
      <x:c r="G1386" t="str">
        <x:v>397936, 403325, 401198</x:v>
      </x:c>
      <x:c r="H1386" t="str">
        <x:v>Furniture Sales; Midland Heart; The Open University</x:v>
      </x:c>
      <x:c r="I1386" t="n">
        <x:v>7.25</x:v>
      </x:c>
      <x:c r="J1386" t="str">
        <x:v>Worked — 3 records</x:v>
      </x:c>
      <x:c r="K1386" t="str">
        <x:v>Employee 1675; home branch Birmingham; assigned role Operative Skilled | Deployment branch: Birmingham | Actual role: Operative Porter, Operative Skilled | Jobs: 397936, 403325, 401198 | Customers: Furniture Sales; Midland Heart; The Open University | Actual hours: 7.2; source records: 3</x:v>
      </x:c>
      <x:c r="L1386" t="str">
        <x:v>Include</x:v>
      </x:c>
      <x:c r="M1386"/>
      <x:c r="N1386"/>
    </x:row>
    <x:row r="1387">
      <x:c r="A1387" t="str">
        <x:v>Timur Kubanski|2026-07-13</x:v>
      </x:c>
      <x:c r="B1387" s="888" t="n">
        <x:v>46216</x:v>
      </x:c>
      <x:c r="C1387" t="str">
        <x:v>Timur Kubanski</x:v>
      </x:c>
      <x:c r="D1387" t="str">
        <x:v>Permanent</x:v>
      </x:c>
      <x:c r="E1387" t="str">
        <x:v>Birmingham</x:v>
      </x:c>
      <x:c r="F1387" t="str">
        <x:v>Operative Skilled</x:v>
      </x:c>
      <x:c r="G1387" t="str">
        <x:v>401198</x:v>
      </x:c>
      <x:c r="H1387" t="str">
        <x:v>The Open University</x:v>
      </x:c>
      <x:c r="I1387" t="n">
        <x:v>4.5</x:v>
      </x:c>
      <x:c r="J1387" t="str">
        <x:v>Worked</x:v>
      </x:c>
      <x:c r="K1387" t="str">
        <x:v>Employee 1675; home branch Birmingham; assigned role Operative Skilled | Deployment branch: Birmingham | Actual role: Operative Porter | Jobs: 401198 | Customers: The Open University | Actual hours: 4.5; source records: 1</x:v>
      </x:c>
      <x:c r="L1387" t="str">
        <x:v>Include</x:v>
      </x:c>
      <x:c r="M1387"/>
      <x:c r="N1387"/>
    </x:row>
    <x:row r="1388">
      <x:c r="A1388" t="str">
        <x:v>Timur Kubanski|2026-07-14</x:v>
      </x:c>
      <x:c r="B1388" s="888" t="n">
        <x:v>46217</x:v>
      </x:c>
      <x:c r="C1388" t="str">
        <x:v>Timur Kubanski</x:v>
      </x:c>
      <x:c r="D1388" t="str">
        <x:v>Permanent</x:v>
      </x:c>
      <x:c r="E1388" t="str">
        <x:v>Birmingham</x:v>
      </x:c>
      <x:c r="F1388" t="str">
        <x:v>Operative Skilled</x:v>
      </x:c>
      <x:c r="G1388" t="str">
        <x:v>402697</x:v>
      </x:c>
      <x:c r="H1388" t="str">
        <x:v>Jaguar Land Rover Limited</x:v>
      </x:c>
      <x:c r="I1388" t="n">
        <x:v>8</x:v>
      </x:c>
      <x:c r="J1388" t="str">
        <x:v>Worked</x:v>
      </x:c>
      <x:c r="K1388" t="str">
        <x:v>Employee 1675; home branch Birmingham; assigned role Operative Skilled | Deployment branch: Birmingham | Actual role: Operative Skilled | Jobs: 402697 | Customers: Jaguar Land Rover Limited | Actual hours: 8.0; source records: 1</x:v>
      </x:c>
      <x:c r="L1388" t="str">
        <x:v>Include</x:v>
      </x:c>
      <x:c r="M1388"/>
      <x:c r="N1388"/>
    </x:row>
    <x:row r="1389">
      <x:c r="A1389" t="str">
        <x:v>Timur Kubanski|2026-07-15</x:v>
      </x:c>
      <x:c r="B1389" s="888" t="n">
        <x:v>46218</x:v>
      </x:c>
      <x:c r="C1389" t="str">
        <x:v>Timur Kubanski</x:v>
      </x:c>
      <x:c r="D1389" t="str">
        <x:v>Permanent</x:v>
      </x:c>
      <x:c r="E1389" t="str">
        <x:v>Birmingham</x:v>
      </x:c>
      <x:c r="F1389" t="str">
        <x:v>Operative Skilled</x:v>
      </x:c>
      <x:c r="G1389" t="str">
        <x:v>403354, 401198</x:v>
      </x:c>
      <x:c r="H1389" t="str">
        <x:v>Midland Heart; The Open University</x:v>
      </x:c>
      <x:c r="I1389" t="n">
        <x:v>5.75</x:v>
      </x:c>
      <x:c r="J1389" t="str">
        <x:v>Worked — 2 records</x:v>
      </x:c>
      <x:c r="K1389" t="str">
        <x:v>Employee 1675; home branch Birmingham; assigned role Operative Skilled | Deployment branch: Birmingham | Actual role: Operative Porter, Operative Skilled | Jobs: 403354, 401198 | Customers: Midland Heart; The Open University | Actual hours: 5.8; source records: 2</x:v>
      </x:c>
      <x:c r="L1389" t="str">
        <x:v>Include</x:v>
      </x:c>
      <x:c r="M1389"/>
      <x:c r="N1389"/>
    </x:row>
    <x:row r="1390">
      <x:c r="A1390" t="str">
        <x:v>Timur Kubanski|2026-07-16</x:v>
      </x:c>
      <x:c r="B1390" s="888" t="n">
        <x:v>46219</x:v>
      </x:c>
      <x:c r="C1390" t="str">
        <x:v>Timur Kubanski</x:v>
      </x:c>
      <x:c r="D1390" t="str">
        <x:v>Permanent</x:v>
      </x:c>
      <x:c r="E1390" t="str">
        <x:v>Birmingham</x:v>
      </x:c>
      <x:c r="F1390" t="str">
        <x:v>Operative Skilled</x:v>
      </x:c>
      <x:c r="G1390" t="str">
        <x:v>402939</x:v>
      </x:c>
      <x:c r="H1390" t="str">
        <x:v>University Hospitals of Leicester NHS Trust</x:v>
      </x:c>
      <x:c r="I1390" t="n">
        <x:v>8.5</x:v>
      </x:c>
      <x:c r="J1390" t="str">
        <x:v>Worked</x:v>
      </x:c>
      <x:c r="K1390" t="str">
        <x:v>Employee 1675; home branch Birmingham; assigned role Operative Skilled | Deployment branch: Birmingham | Actual role: Operative Skilled | Jobs: 402939 | Customers: University Hospitals of Leicester NHS Trust | Actual hours: 8.5; source records: 1</x:v>
      </x:c>
      <x:c r="L1390" t="str">
        <x:v>Include</x:v>
      </x:c>
      <x:c r="M1390"/>
      <x:c r="N1390"/>
    </x:row>
    <x:row r="1391">
      <x:c r="A1391" t="str">
        <x:v>Toby Hubble|2026-07-01</x:v>
      </x:c>
      <x:c r="B1391" s="888" t="n">
        <x:v>46204</x:v>
      </x:c>
      <x:c r="C1391" t="str">
        <x:v>Toby Hubble</x:v>
      </x:c>
      <x:c r="D1391" t="str">
        <x:v>Permanent</x:v>
      </x:c>
      <x:c r="E1391" t="str">
        <x:v>Cambridge</x:v>
      </x:c>
      <x:c r="F1391" t="str">
        <x:v>Operative Skilled</x:v>
      </x:c>
      <x:c r="G1391" t="str">
        <x:v>401828</x:v>
      </x:c>
      <x:c r="H1391" t="str">
        <x:v>Biopharma  - ( ROYAL VETERINARY COLLEGE))</x:v>
      </x:c>
      <x:c r="I1391" t="n">
        <x:v>8.5</x:v>
      </x:c>
      <x:c r="J1391" t="str">
        <x:v>Worked</x:v>
      </x:c>
      <x:c r="K1391" t="str">
        <x:v>Employee 2637; home branch Cambridge; assigned role Operative Skilled | Deployment branch: Cambridge | Actual role: Operative Driver | Jobs: 401828 | Customers: Biopharma  - ( ROYAL VETERINARY COLLEGE)) | Actual hours: 8.5; source records: 1</x:v>
      </x:c>
      <x:c r="L1391" t="str">
        <x:v>Include</x:v>
      </x:c>
      <x:c r="M1391"/>
      <x:c r="N1391"/>
    </x:row>
    <x:row r="1392">
      <x:c r="A1392" t="str">
        <x:v>Toby Hubble|2026-07-02</x:v>
      </x:c>
      <x:c r="B1392" s="888" t="n">
        <x:v>46205</x:v>
      </x:c>
      <x:c r="C1392" t="str">
        <x:v>Toby Hubble</x:v>
      </x:c>
      <x:c r="D1392" t="str">
        <x:v>Permanent</x:v>
      </x:c>
      <x:c r="E1392" t="str">
        <x:v>Cambridge</x:v>
      </x:c>
      <x:c r="F1392" t="str">
        <x:v>Operative Skilled</x:v>
      </x:c>
      <x:c r="G1392" t="str">
        <x:v>403073</x:v>
      </x:c>
      <x:c r="H1392" t="str">
        <x:v>Anglia Ruskin University</x:v>
      </x:c>
      <x:c r="I1392" t="n">
        <x:v>8.5</x:v>
      </x:c>
      <x:c r="J1392" t="str">
        <x:v>Worked</x:v>
      </x:c>
      <x:c r="K1392" t="str">
        <x:v>Employee 2637; home branch Cambridge; assigned role Operative Skilled | Deployment branch: Cambridge | Actual role: Operative Driver | Jobs: 403073 | Customers: Anglia Ruskin University | Actual hours: 8.5; source records: 1</x:v>
      </x:c>
      <x:c r="L1392" t="str">
        <x:v>Include</x:v>
      </x:c>
      <x:c r="M1392"/>
      <x:c r="N1392"/>
    </x:row>
    <x:row r="1393">
      <x:c r="A1393" t="str">
        <x:v>Toby Hubble|2026-07-03</x:v>
      </x:c>
      <x:c r="B1393" s="888" t="n">
        <x:v>46206</x:v>
      </x:c>
      <x:c r="C1393" t="str">
        <x:v>Toby Hubble</x:v>
      </x:c>
      <x:c r="D1393" t="str">
        <x:v>Permanent</x:v>
      </x:c>
      <x:c r="E1393" t="str">
        <x:v>Cambridge</x:v>
      </x:c>
      <x:c r="F1393" t="str">
        <x:v>Operative Skilled</x:v>
      </x:c>
      <x:c r="G1393" t="str">
        <x:v>403073</x:v>
      </x:c>
      <x:c r="H1393" t="str">
        <x:v>Anglia Ruskin University</x:v>
      </x:c>
      <x:c r="I1393" t="n">
        <x:v>8.5</x:v>
      </x:c>
      <x:c r="J1393" t="str">
        <x:v>Worked</x:v>
      </x:c>
      <x:c r="K1393" t="str">
        <x:v>Employee 2637; home branch Cambridge; assigned role Operative Skilled | Deployment branch: Cambridge | Actual role: Operative Skilled | Jobs: 403073 | Customers: Anglia Ruskin University | Actual hours: 8.5; source records: 1</x:v>
      </x:c>
      <x:c r="L1393" t="str">
        <x:v>Include</x:v>
      </x:c>
      <x:c r="M1393"/>
      <x:c r="N1393"/>
    </x:row>
    <x:row r="1394">
      <x:c r="A1394" t="str">
        <x:v>Toby Hubble|2026-07-06</x:v>
      </x:c>
      <x:c r="B1394" s="888" t="n">
        <x:v>46209</x:v>
      </x:c>
      <x:c r="C1394" t="str">
        <x:v>Toby Hubble</x:v>
      </x:c>
      <x:c r="D1394" t="str">
        <x:v>Permanent</x:v>
      </x:c>
      <x:c r="E1394" t="str">
        <x:v>Cambridge</x:v>
      </x:c>
      <x:c r="F1394" t="str">
        <x:v>Operative Skilled</x:v>
      </x:c>
      <x:c r="G1394" t="str">
        <x:v>402797</x:v>
      </x:c>
      <x:c r="H1394" t="str">
        <x:v>KI-Hydrogen (Scale Space)</x:v>
      </x:c>
      <x:c r="I1394" t="n">
        <x:v>12</x:v>
      </x:c>
      <x:c r="J1394" t="str">
        <x:v>Worked</x:v>
      </x:c>
      <x:c r="K1394" t="str">
        <x:v>Employee 2637; home branch Cambridge; assigned role Operative Skilled | Deployment branch: Croydon | Actual role: Operative Skilled | Jobs: 402797 | Customers: KI-Hydrogen (Scale Space) | Actual hours: 12.0; source records: 1</x:v>
      </x:c>
      <x:c r="L1394" t="str">
        <x:v>Include</x:v>
      </x:c>
      <x:c r="M1394"/>
      <x:c r="N1394"/>
    </x:row>
    <x:row r="1395">
      <x:c r="A1395" t="str">
        <x:v>Toby Hubble|2026-07-07</x:v>
      </x:c>
      <x:c r="B1395" s="888" t="n">
        <x:v>46210</x:v>
      </x:c>
      <x:c r="C1395" t="str">
        <x:v>Toby Hubble</x:v>
      </x:c>
      <x:c r="D1395" t="str">
        <x:v>Permanent</x:v>
      </x:c>
      <x:c r="E1395" t="str">
        <x:v>Cambridge</x:v>
      </x:c>
      <x:c r="F1395" t="str">
        <x:v>Operative Skilled</x:v>
      </x:c>
      <x:c r="G1395" t="str">
        <x:v>403004</x:v>
      </x:c>
      <x:c r="H1395" t="str">
        <x:v>Avantor ( CAMBRIDGE JULY  2026 )</x:v>
      </x:c>
      <x:c r="I1395" t="n">
        <x:v>6</x:v>
      </x:c>
      <x:c r="J1395" t="str">
        <x:v>Worked</x:v>
      </x:c>
      <x:c r="K1395" t="str">
        <x:v>Employee 2637; home branch Cambridge; assigned role Operative Skilled | Deployment branch: Cambridge | Actual role: Operative Porter | Jobs: 403004 | Customers: Avantor ( CAMBRIDGE JULY  2026 ) | Actual hours: 6.0; source records: 1</x:v>
      </x:c>
      <x:c r="L1395" t="str">
        <x:v>Include</x:v>
      </x:c>
      <x:c r="M1395"/>
      <x:c r="N1395"/>
    </x:row>
    <x:row r="1396">
      <x:c r="A1396" t="str">
        <x:v>Toby Hubble|2026-07-08</x:v>
      </x:c>
      <x:c r="B1396" s="888" t="n">
        <x:v>46211</x:v>
      </x:c>
      <x:c r="C1396" t="str">
        <x:v>Toby Hubble</x:v>
      </x:c>
      <x:c r="D1396" t="str">
        <x:v>Permanent</x:v>
      </x:c>
      <x:c r="E1396" t="str">
        <x:v>Cambridge</x:v>
      </x:c>
      <x:c r="F1396" t="str">
        <x:v>Operative Skilled</x:v>
      </x:c>
      <x:c r="G1396" t="str">
        <x:v>401554</x:v>
      </x:c>
      <x:c r="H1396" t="str">
        <x:v>CPM/Omnicom</x:v>
      </x:c>
      <x:c r="I1396" t="n">
        <x:v>7</x:v>
      </x:c>
      <x:c r="J1396" t="str">
        <x:v>Worked</x:v>
      </x:c>
      <x:c r="K1396" t="str">
        <x:v>Employee 2637; home branch Cambridge; assigned role Operative Skilled | Deployment branch: Oxford | Actual role: Operative Porter | Jobs: 401554 | Customers: CPM/Omnicom | Actual hours: 7.0; source records: 1</x:v>
      </x:c>
      <x:c r="L1396" t="str">
        <x:v>Include</x:v>
      </x:c>
      <x:c r="M1396"/>
      <x:c r="N1396"/>
    </x:row>
    <x:row r="1397">
      <x:c r="A1397" t="str">
        <x:v>Toby Hubble|2026-07-10</x:v>
      </x:c>
      <x:c r="B1397" s="888" t="n">
        <x:v>46213</x:v>
      </x:c>
      <x:c r="C1397" t="str">
        <x:v>Toby Hubble</x:v>
      </x:c>
      <x:c r="D1397" t="str">
        <x:v>Permanent</x:v>
      </x:c>
      <x:c r="E1397" t="str">
        <x:v>Cambridge</x:v>
      </x:c>
      <x:c r="F1397" t="str">
        <x:v>Operative Skilled</x:v>
      </x:c>
      <x:c r="G1397" t="str">
        <x:v>403004</x:v>
      </x:c>
      <x:c r="H1397" t="str">
        <x:v>Avantor ( CAMBRIDGE JULY  2026 )</x:v>
      </x:c>
      <x:c r="I1397" t="n">
        <x:v>7.5</x:v>
      </x:c>
      <x:c r="J1397" t="str">
        <x:v>Worked</x:v>
      </x:c>
      <x:c r="K1397" t="str">
        <x:v>Employee 2637; home branch Cambridge; assigned role Operative Skilled | Deployment branch: Cambridge | Actual role: Operative Skilled | Jobs: 403004 | Customers: Avantor ( CAMBRIDGE JULY  2026 ) | Actual hours: 7.5; source records: 1</x:v>
      </x:c>
      <x:c r="L1397" t="str">
        <x:v>Include</x:v>
      </x:c>
      <x:c r="M1397"/>
      <x:c r="N1397"/>
    </x:row>
    <x:row r="1398">
      <x:c r="A1398" t="str">
        <x:v>Toby Hubble|2026-07-13</x:v>
      </x:c>
      <x:c r="B1398" s="888" t="n">
        <x:v>46216</x:v>
      </x:c>
      <x:c r="C1398" t="str">
        <x:v>Toby Hubble</x:v>
      </x:c>
      <x:c r="D1398" t="str">
        <x:v>Permanent</x:v>
      </x:c>
      <x:c r="E1398" t="str">
        <x:v>Cambridge</x:v>
      </x:c>
      <x:c r="F1398" t="str">
        <x:v>Operative Skilled</x:v>
      </x:c>
      <x:c r="G1398"/>
      <x:c r="H1398"/>
      <x:c r="I1398" t="n">
        <x:v>0</x:v>
      </x:c>
      <x:c r="J1398" t="str">
        <x:v>Annual leave</x:v>
      </x:c>
      <x:c r="K1398" t="str">
        <x:v>Employee 2637; home branch Cambridge; assigned role Operative Skilled | Leave: Annual Leave (Hours) | Leave calendar basis: Variable-pattern period</x:v>
      </x:c>
      <x:c r="L1398" t="str">
        <x:v>Include</x:v>
      </x:c>
      <x:c r="M1398"/>
      <x:c r="N1398"/>
    </x:row>
    <x:row r="1399">
      <x:c r="A1399" t="str">
        <x:v>Toby Hubble|2026-07-14</x:v>
      </x:c>
      <x:c r="B1399" s="888" t="n">
        <x:v>46217</x:v>
      </x:c>
      <x:c r="C1399" t="str">
        <x:v>Toby Hubble</x:v>
      </x:c>
      <x:c r="D1399" t="str">
        <x:v>Permanent</x:v>
      </x:c>
      <x:c r="E1399" t="str">
        <x:v>Cambridge</x:v>
      </x:c>
      <x:c r="F1399" t="str">
        <x:v>Operative Skilled</x:v>
      </x:c>
      <x:c r="G1399"/>
      <x:c r="H1399"/>
      <x:c r="I1399" t="n">
        <x:v>0</x:v>
      </x:c>
      <x:c r="J1399" t="str">
        <x:v>Annual leave</x:v>
      </x:c>
      <x:c r="K1399" t="str">
        <x:v>Employee 2637; home branch Cambridge; assigned role Operative Skilled | Leave: Annual Leave (Hours) | Leave calendar basis: Variable-pattern period</x:v>
      </x:c>
      <x:c r="L1399" t="str">
        <x:v>Include</x:v>
      </x:c>
      <x:c r="M1399"/>
      <x:c r="N1399"/>
    </x:row>
    <x:row r="1400">
      <x:c r="A1400" t="str">
        <x:v>Toby Hubble|2026-07-15</x:v>
      </x:c>
      <x:c r="B1400" s="888" t="n">
        <x:v>46218</x:v>
      </x:c>
      <x:c r="C1400" t="str">
        <x:v>Toby Hubble</x:v>
      </x:c>
      <x:c r="D1400" t="str">
        <x:v>Permanent</x:v>
      </x:c>
      <x:c r="E1400" t="str">
        <x:v>Cambridge</x:v>
      </x:c>
      <x:c r="F1400" t="str">
        <x:v>Operative Skilled</x:v>
      </x:c>
      <x:c r="G1400"/>
      <x:c r="H1400"/>
      <x:c r="I1400" t="n">
        <x:v>0</x:v>
      </x:c>
      <x:c r="J1400" t="str">
        <x:v>Annual leave</x:v>
      </x:c>
      <x:c r="K1400" t="str">
        <x:v>Employee 2637; home branch Cambridge; assigned role Operative Skilled | Leave: Annual Leave (Hours) | Leave calendar basis: Variable-pattern period</x:v>
      </x:c>
      <x:c r="L1400" t="str">
        <x:v>Include</x:v>
      </x:c>
      <x:c r="M1400"/>
      <x:c r="N1400"/>
    </x:row>
    <x:row r="1401">
      <x:c r="A1401" t="str">
        <x:v>Toby Hubble|2026-07-16</x:v>
      </x:c>
      <x:c r="B1401" s="888" t="n">
        <x:v>46219</x:v>
      </x:c>
      <x:c r="C1401" t="str">
        <x:v>Toby Hubble</x:v>
      </x:c>
      <x:c r="D1401" t="str">
        <x:v>Permanent</x:v>
      </x:c>
      <x:c r="E1401" t="str">
        <x:v>Cambridge</x:v>
      </x:c>
      <x:c r="F1401" t="str">
        <x:v>Operative Skilled</x:v>
      </x:c>
      <x:c r="G1401"/>
      <x:c r="H1401"/>
      <x:c r="I1401" t="n">
        <x:v>0</x:v>
      </x:c>
      <x:c r="J1401" t="str">
        <x:v>Annual leave</x:v>
      </x:c>
      <x:c r="K1401" t="str">
        <x:v>Employee 2637; home branch Cambridge; assigned role Operative Skilled | Leave: Annual Leave (Hours) | Leave calendar basis: Variable-pattern period</x:v>
      </x:c>
      <x:c r="L1401" t="str">
        <x:v>Include</x:v>
      </x:c>
      <x:c r="M1401"/>
      <x:c r="N1401"/>
    </x:row>
    <x:row r="1402">
      <x:c r="A1402" t="str">
        <x:v>Tom Taylor.|2026-07-01</x:v>
      </x:c>
      <x:c r="B1402" s="888" t="n">
        <x:v>46204</x:v>
      </x:c>
      <x:c r="C1402" t="str">
        <x:v>Tom Taylor.</x:v>
      </x:c>
      <x:c r="D1402" t="str">
        <x:v>Permanent</x:v>
      </x:c>
      <x:c r="E1402" t="str">
        <x:v>Croydon</x:v>
      </x:c>
      <x:c r="F1402" t="str">
        <x:v>Operative Skilled</x:v>
      </x:c>
      <x:c r="G1402" t="str">
        <x:v>402709</x:v>
      </x:c>
      <x:c r="H1402" t="str">
        <x:v>Global Outdoor Media Limited</x:v>
      </x:c>
      <x:c r="I1402" t="n">
        <x:v>7.5</x:v>
      </x:c>
      <x:c r="J1402" t="str">
        <x:v>Worked</x:v>
      </x:c>
      <x:c r="K1402" t="str">
        <x:v>Employee 1500; home branch Croydon; assigned role Operative Skilled | Deployment branch: Croydon | Actual role: Operative Skilled | Jobs: 402709 | Customers: Global Outdoor Media Limited | Actual hours: 7.5; source records: 1</x:v>
      </x:c>
      <x:c r="L1402" t="str">
        <x:v>Include</x:v>
      </x:c>
      <x:c r="M1402"/>
      <x:c r="N1402"/>
    </x:row>
    <x:row r="1403">
      <x:c r="A1403" t="str">
        <x:v>Tom Taylor.|2026-07-02</x:v>
      </x:c>
      <x:c r="B1403" s="888" t="n">
        <x:v>46205</x:v>
      </x:c>
      <x:c r="C1403" t="str">
        <x:v>Tom Taylor.</x:v>
      </x:c>
      <x:c r="D1403" t="str">
        <x:v>Permanent</x:v>
      </x:c>
      <x:c r="E1403" t="str">
        <x:v>Croydon</x:v>
      </x:c>
      <x:c r="F1403" t="str">
        <x:v>Operative Skilled</x:v>
      </x:c>
      <x:c r="G1403" t="str">
        <x:v>402709</x:v>
      </x:c>
      <x:c r="H1403" t="str">
        <x:v>Global Outdoor Media Limited</x:v>
      </x:c>
      <x:c r="I1403" t="n">
        <x:v>10.5</x:v>
      </x:c>
      <x:c r="J1403" t="str">
        <x:v>Worked</x:v>
      </x:c>
      <x:c r="K1403" t="str">
        <x:v>Employee 1500; home branch Croydon; assigned role Operative Skilled | Deployment branch: Croydon | Actual role: Operative Skilled | Jobs: 402709 | Customers: Global Outdoor Media Limited | Actual hours: 10.5; source records: 1</x:v>
      </x:c>
      <x:c r="L1403" t="str">
        <x:v>Include</x:v>
      </x:c>
      <x:c r="M1403"/>
      <x:c r="N1403"/>
    </x:row>
    <x:row r="1404">
      <x:c r="A1404" t="str">
        <x:v>Tom Taylor.|2026-07-03</x:v>
      </x:c>
      <x:c r="B1404" s="888" t="n">
        <x:v>46206</x:v>
      </x:c>
      <x:c r="C1404" t="str">
        <x:v>Tom Taylor.</x:v>
      </x:c>
      <x:c r="D1404" t="str">
        <x:v>Permanent</x:v>
      </x:c>
      <x:c r="E1404" t="str">
        <x:v>Croydon</x:v>
      </x:c>
      <x:c r="F1404" t="str">
        <x:v>Operative Skilled</x:v>
      </x:c>
      <x:c r="G1404" t="str">
        <x:v>402709</x:v>
      </x:c>
      <x:c r="H1404" t="str">
        <x:v>Global Outdoor Media Limited</x:v>
      </x:c>
      <x:c r="I1404" t="n">
        <x:v>9</x:v>
      </x:c>
      <x:c r="J1404" t="str">
        <x:v>Worked</x:v>
      </x:c>
      <x:c r="K1404" t="str">
        <x:v>Employee 1500; home branch Croydon; assigned role Operative Skilled | Deployment branch: Croydon | Actual role: Operative Skilled | Jobs: 402709 | Customers: Global Outdoor Media Limited | Actual hours: 9.0; source records: 1</x:v>
      </x:c>
      <x:c r="L1404" t="str">
        <x:v>Include</x:v>
      </x:c>
      <x:c r="M1404"/>
      <x:c r="N1404"/>
    </x:row>
    <x:row r="1405">
      <x:c r="A1405" t="str">
        <x:v>Tom Taylor.|2026-07-04</x:v>
      </x:c>
      <x:c r="B1405" s="888" t="n">
        <x:v>46207</x:v>
      </x:c>
      <x:c r="C1405" t="str">
        <x:v>Tom Taylor.</x:v>
      </x:c>
      <x:c r="D1405" t="str">
        <x:v>Permanent</x:v>
      </x:c>
      <x:c r="E1405" t="str">
        <x:v>Croydon</x:v>
      </x:c>
      <x:c r="F1405" t="str">
        <x:v>Operative Skilled</x:v>
      </x:c>
      <x:c r="G1405" t="str">
        <x:v>402709</x:v>
      </x:c>
      <x:c r="H1405" t="str">
        <x:v>Global Outdoor Media Limited</x:v>
      </x:c>
      <x:c r="I1405" t="n">
        <x:v>10</x:v>
      </x:c>
      <x:c r="J1405" t="str">
        <x:v>Worked</x:v>
      </x:c>
      <x:c r="K1405" t="str">
        <x:v>Employee 1500; home branch Croydon; assigned role Operative Skilled | Deployment branch: Croydon | Actual role: Operative Skilled | Jobs: 402709 | Customers: Global Outdoor Media Limited | Actual hours: 10.0; source records: 1</x:v>
      </x:c>
      <x:c r="L1405" t="str">
        <x:v>Include</x:v>
      </x:c>
      <x:c r="M1405"/>
      <x:c r="N1405"/>
    </x:row>
    <x:row r="1406">
      <x:c r="A1406" t="str">
        <x:v>Tom Taylor.|2026-07-05</x:v>
      </x:c>
      <x:c r="B1406" s="888" t="n">
        <x:v>46208</x:v>
      </x:c>
      <x:c r="C1406" t="str">
        <x:v>Tom Taylor.</x:v>
      </x:c>
      <x:c r="D1406" t="str">
        <x:v>Permanent</x:v>
      </x:c>
      <x:c r="E1406" t="str">
        <x:v>Croydon</x:v>
      </x:c>
      <x:c r="F1406" t="str">
        <x:v>Operative Skilled</x:v>
      </x:c>
      <x:c r="G1406" t="str">
        <x:v>402709</x:v>
      </x:c>
      <x:c r="H1406" t="str">
        <x:v>Global Outdoor Media Limited</x:v>
      </x:c>
      <x:c r="I1406" t="n">
        <x:v>10</x:v>
      </x:c>
      <x:c r="J1406" t="str">
        <x:v>Worked</x:v>
      </x:c>
      <x:c r="K1406" t="str">
        <x:v>Employee 1500; home branch Croydon; assigned role Operative Skilled | Deployment branch: Croydon | Actual role: Operative Skilled | Jobs: 402709 | Customers: Global Outdoor Media Limited | Actual hours: 10.0; source records: 1</x:v>
      </x:c>
      <x:c r="L1406" t="str">
        <x:v>Include</x:v>
      </x:c>
      <x:c r="M1406"/>
      <x:c r="N1406"/>
    </x:row>
    <x:row r="1407">
      <x:c r="A1407" t="str">
        <x:v>Tom Taylor.|2026-07-06</x:v>
      </x:c>
      <x:c r="B1407" s="888" t="n">
        <x:v>46209</x:v>
      </x:c>
      <x:c r="C1407" t="str">
        <x:v>Tom Taylor.</x:v>
      </x:c>
      <x:c r="D1407" t="str">
        <x:v>Permanent</x:v>
      </x:c>
      <x:c r="E1407" t="str">
        <x:v>Croydon</x:v>
      </x:c>
      <x:c r="F1407" t="str">
        <x:v>Operative Skilled</x:v>
      </x:c>
      <x:c r="G1407" t="str">
        <x:v>400111</x:v>
      </x:c>
      <x:c r="H1407" t="str">
        <x:v>Bromley Central Library</x:v>
      </x:c>
      <x:c r="I1407" t="n">
        <x:v>9</x:v>
      </x:c>
      <x:c r="J1407" t="str">
        <x:v>Worked</x:v>
      </x:c>
      <x:c r="K1407" t="str">
        <x:v>Employee 1500; home branch Croydon; assigned role Operative Skilled | Deployment branch: Croydon | Actual role: Operative Skilled | Jobs: 400111 | Customers: Bromley Central Library | Actual hours: 9.0; source records: 1</x:v>
      </x:c>
      <x:c r="L1407" t="str">
        <x:v>Include</x:v>
      </x:c>
      <x:c r="M1407"/>
      <x:c r="N1407"/>
    </x:row>
    <x:row r="1408">
      <x:c r="A1408" t="str">
        <x:v>Tom Taylor.|2026-07-07</x:v>
      </x:c>
      <x:c r="B1408" s="888" t="n">
        <x:v>46210</x:v>
      </x:c>
      <x:c r="C1408" t="str">
        <x:v>Tom Taylor.</x:v>
      </x:c>
      <x:c r="D1408" t="str">
        <x:v>Permanent</x:v>
      </x:c>
      <x:c r="E1408" t="str">
        <x:v>Croydon</x:v>
      </x:c>
      <x:c r="F1408" t="str">
        <x:v>Operative Skilled</x:v>
      </x:c>
      <x:c r="G1408" t="str">
        <x:v>400111, 393869A</x:v>
      </x:c>
      <x:c r="H1408" t="str">
        <x:v>Bromley Central Library; Kings College London</x:v>
      </x:c>
      <x:c r="I1408" t="n">
        <x:v>11.5</x:v>
      </x:c>
      <x:c r="J1408" t="str">
        <x:v>Worked — 2 records</x:v>
      </x:c>
      <x:c r="K1408" t="str">
        <x:v>Employee 1500; home branch Croydon; assigned role Operative Skilled | Deployment branch: Croydon | Actual role: Operative Skilled | Jobs: 400111, 393869A | Customers: Bromley Central Library; Kings College London | Actual hours: 11.5; source records: 2</x:v>
      </x:c>
      <x:c r="L1408" t="str">
        <x:v>Include</x:v>
      </x:c>
      <x:c r="M1408"/>
      <x:c r="N1408"/>
    </x:row>
    <x:row r="1409">
      <x:c r="A1409" t="str">
        <x:v>Tom Taylor.|2026-07-08</x:v>
      </x:c>
      <x:c r="B1409" s="888" t="n">
        <x:v>46211</x:v>
      </x:c>
      <x:c r="C1409" t="str">
        <x:v>Tom Taylor.</x:v>
      </x:c>
      <x:c r="D1409" t="str">
        <x:v>Permanent</x:v>
      </x:c>
      <x:c r="E1409" t="str">
        <x:v>Croydon</x:v>
      </x:c>
      <x:c r="F1409" t="str">
        <x:v>Operative Skilled</x:v>
      </x:c>
      <x:c r="G1409" t="str">
        <x:v>400111, 393869A</x:v>
      </x:c>
      <x:c r="H1409" t="str">
        <x:v>Bromley Central Library; Kings College London</x:v>
      </x:c>
      <x:c r="I1409" t="n">
        <x:v>11</x:v>
      </x:c>
      <x:c r="J1409" t="str">
        <x:v>Worked — 2 records</x:v>
      </x:c>
      <x:c r="K1409" t="str">
        <x:v>Employee 1500; home branch Croydon; assigned role Operative Skilled | Deployment branch: Croydon | Actual role: Operative Skilled | Jobs: 400111, 393869A | Customers: Bromley Central Library; Kings College London | Actual hours: 11.0; source records: 2</x:v>
      </x:c>
      <x:c r="L1409" t="str">
        <x:v>Include</x:v>
      </x:c>
      <x:c r="M1409"/>
      <x:c r="N1409"/>
    </x:row>
    <x:row r="1410">
      <x:c r="A1410" t="str">
        <x:v>Tom Taylor.|2026-07-09</x:v>
      </x:c>
      <x:c r="B1410" s="888" t="n">
        <x:v>46212</x:v>
      </x:c>
      <x:c r="C1410" t="str">
        <x:v>Tom Taylor.</x:v>
      </x:c>
      <x:c r="D1410" t="str">
        <x:v>Permanent</x:v>
      </x:c>
      <x:c r="E1410" t="str">
        <x:v>Croydon</x:v>
      </x:c>
      <x:c r="F1410" t="str">
        <x:v>Operative Skilled</x:v>
      </x:c>
      <x:c r="G1410" t="str">
        <x:v>400111</x:v>
      </x:c>
      <x:c r="H1410" t="str">
        <x:v>Bromley Central Library</x:v>
      </x:c>
      <x:c r="I1410" t="n">
        <x:v>8</x:v>
      </x:c>
      <x:c r="J1410" t="str">
        <x:v>Worked</x:v>
      </x:c>
      <x:c r="K1410" t="str">
        <x:v>Employee 1500; home branch Croydon; assigned role Operative Skilled | Deployment branch: Croydon | Actual role: Operative Skilled | Jobs: 400111 | Customers: Bromley Central Library | Actual hours: 8.0; source records: 1</x:v>
      </x:c>
      <x:c r="L1410" t="str">
        <x:v>Include</x:v>
      </x:c>
      <x:c r="M1410"/>
      <x:c r="N1410"/>
    </x:row>
    <x:row r="1411">
      <x:c r="A1411" t="str">
        <x:v>Tom Taylor.|2026-07-10</x:v>
      </x:c>
      <x:c r="B1411" s="888" t="n">
        <x:v>46213</x:v>
      </x:c>
      <x:c r="C1411" t="str">
        <x:v>Tom Taylor.</x:v>
      </x:c>
      <x:c r="D1411" t="str">
        <x:v>Permanent</x:v>
      </x:c>
      <x:c r="E1411" t="str">
        <x:v>Croydon</x:v>
      </x:c>
      <x:c r="F1411" t="str">
        <x:v>Operative Skilled</x:v>
      </x:c>
      <x:c r="G1411" t="str">
        <x:v>399451Y, 403330</x:v>
      </x:c>
      <x:c r="H1411" t="str">
        <x:v>Royal Borough of Kensington and Chelsea</x:v>
      </x:c>
      <x:c r="I1411" t="n">
        <x:v>11</x:v>
      </x:c>
      <x:c r="J1411" t="str">
        <x:v>Worked — 2 records</x:v>
      </x:c>
      <x:c r="K1411" t="str">
        <x:v>Employee 1500; home branch Croydon; assigned role Operative Skilled | Deployment branch: Croydon | Actual role: Operative Skilled | Jobs: 399451Y, 403330 | Customers: Royal Borough of Kensington and Chelsea | Actual hours: 11.0; source records: 2</x:v>
      </x:c>
      <x:c r="L1411" t="str">
        <x:v>Include</x:v>
      </x:c>
      <x:c r="M1411"/>
      <x:c r="N1411"/>
    </x:row>
    <x:row r="1412">
      <x:c r="A1412" t="str">
        <x:v>Trevor Kelly|2026-07-01</x:v>
      </x:c>
      <x:c r="B1412" s="888" t="n">
        <x:v>46204</x:v>
      </x:c>
      <x:c r="C1412" t="str">
        <x:v>Trevor Kelly</x:v>
      </x:c>
      <x:c r="D1412" t="str">
        <x:v>Permanent</x:v>
      </x:c>
      <x:c r="E1412" t="str">
        <x:v>Birmingham</x:v>
      </x:c>
      <x:c r="F1412" t="str">
        <x:v>Operative Porter</x:v>
      </x:c>
      <x:c r="G1412" t="str">
        <x:v>403046</x:v>
      </x:c>
      <x:c r="H1412" t="str">
        <x:v>HSBC - July 2026 Deliveries</x:v>
      </x:c>
      <x:c r="I1412" t="n">
        <x:v>9</x:v>
      </x:c>
      <x:c r="J1412" t="str">
        <x:v>Worked</x:v>
      </x:c>
      <x:c r="K1412" t="str">
        <x:v>Employee 1390; home branch Birmingham; assigned role Operative Porter | Deployment branch: Birmingham | Actual role: Operative Driver | Jobs: 403046 | Customers: HSBC - July 2026 Deliveries | Actual hours: 9.0; source records: 1</x:v>
      </x:c>
      <x:c r="L1412" t="str">
        <x:v>Include</x:v>
      </x:c>
      <x:c r="M1412"/>
      <x:c r="N1412"/>
    </x:row>
    <x:row r="1413">
      <x:c r="A1413" t="str">
        <x:v>Trevor Kelly|2026-07-02</x:v>
      </x:c>
      <x:c r="B1413" s="888" t="n">
        <x:v>46205</x:v>
      </x:c>
      <x:c r="C1413" t="str">
        <x:v>Trevor Kelly</x:v>
      </x:c>
      <x:c r="D1413" t="str">
        <x:v>Permanent</x:v>
      </x:c>
      <x:c r="E1413" t="str">
        <x:v>Birmingham</x:v>
      </x:c>
      <x:c r="F1413" t="str">
        <x:v>Operative Porter</x:v>
      </x:c>
      <x:c r="G1413" t="str">
        <x:v>403046</x:v>
      </x:c>
      <x:c r="H1413" t="str">
        <x:v>HSBC - July 2026 Deliveries</x:v>
      </x:c>
      <x:c r="I1413" t="n">
        <x:v>9</x:v>
      </x:c>
      <x:c r="J1413" t="str">
        <x:v>Worked</x:v>
      </x:c>
      <x:c r="K1413" t="str">
        <x:v>Employee 1390; home branch Birmingham; assigned role Operative Porter | Deployment branch: Birmingham | Actual role: Operative Driver | Jobs: 403046 | Customers: HSBC - July 2026 Deliveries | Actual hours: 9.0; source records: 1</x:v>
      </x:c>
      <x:c r="L1413" t="str">
        <x:v>Include</x:v>
      </x:c>
      <x:c r="M1413"/>
      <x:c r="N1413"/>
    </x:row>
    <x:row r="1414">
      <x:c r="A1414" t="str">
        <x:v>Trevor Kelly|2026-07-03</x:v>
      </x:c>
      <x:c r="B1414" s="888" t="n">
        <x:v>46206</x:v>
      </x:c>
      <x:c r="C1414" t="str">
        <x:v>Trevor Kelly</x:v>
      </x:c>
      <x:c r="D1414" t="str">
        <x:v>Permanent</x:v>
      </x:c>
      <x:c r="E1414" t="str">
        <x:v>Birmingham</x:v>
      </x:c>
      <x:c r="F1414" t="str">
        <x:v>Operative Porter</x:v>
      </x:c>
      <x:c r="G1414" t="str">
        <x:v>403121, 403046, 401084</x:v>
      </x:c>
      <x:c r="H1414" t="str">
        <x:v>BESCIENTIFIC (UNI NOTTS); HSBC - July 2026 Deliveries; Total System Services Processing Europe Ltd</x:v>
      </x:c>
      <x:c r="I1414" t="n">
        <x:v>9</x:v>
      </x:c>
      <x:c r="J1414" t="str">
        <x:v>Worked — 3 records</x:v>
      </x:c>
      <x:c r="K1414" t="str">
        <x:v>Employee 1390; home branch Birmingham; assigned role Operative Porter | Deployment branch: Birmingham, Cambridge | Actual role: Operative Driver | Jobs: 403121, 403046, 401084 | Customers: BESCIENTIFIC (UNI NOTTS); HSBC - July 2026 Deliveries; Total System Services Processing Europe Ltd | Actual hours: 9.0; source records: 3</x:v>
      </x:c>
      <x:c r="L1414" t="str">
        <x:v>Include</x:v>
      </x:c>
      <x:c r="M1414"/>
      <x:c r="N1414"/>
    </x:row>
    <x:row r="1415">
      <x:c r="A1415" t="str">
        <x:v>Trevor Kelly|2026-07-06</x:v>
      </x:c>
      <x:c r="B1415" s="888" t="n">
        <x:v>46209</x:v>
      </x:c>
      <x:c r="C1415" t="str">
        <x:v>Trevor Kelly</x:v>
      </x:c>
      <x:c r="D1415" t="str">
        <x:v>Permanent</x:v>
      </x:c>
      <x:c r="E1415" t="str">
        <x:v>Birmingham</x:v>
      </x:c>
      <x:c r="F1415" t="str">
        <x:v>Operative Porter</x:v>
      </x:c>
      <x:c r="G1415" t="str">
        <x:v>402568</x:v>
      </x:c>
      <x:c r="H1415" t="str">
        <x:v>Herefordshire &amp; Worcestershire Health NHS</x:v>
      </x:c>
      <x:c r="I1415" t="n">
        <x:v>8</x:v>
      </x:c>
      <x:c r="J1415" t="str">
        <x:v>Worked</x:v>
      </x:c>
      <x:c r="K1415" t="str">
        <x:v>Employee 1390; home branch Birmingham; assigned role Operative Porter | Deployment branch: Birmingham | Actual role: Operative Driver | Jobs: 402568 | Customers: Herefordshire &amp; Worcestershire Health NHS | Actual hours: 8.0; source records: 1</x:v>
      </x:c>
      <x:c r="L1415" t="str">
        <x:v>Include</x:v>
      </x:c>
      <x:c r="M1415"/>
      <x:c r="N1415"/>
    </x:row>
    <x:row r="1416">
      <x:c r="A1416" t="str">
        <x:v>Trevor Kelly|2026-07-07</x:v>
      </x:c>
      <x:c r="B1416" s="888" t="n">
        <x:v>46210</x:v>
      </x:c>
      <x:c r="C1416" t="str">
        <x:v>Trevor Kelly</x:v>
      </x:c>
      <x:c r="D1416" t="str">
        <x:v>Permanent</x:v>
      </x:c>
      <x:c r="E1416" t="str">
        <x:v>Birmingham</x:v>
      </x:c>
      <x:c r="F1416" t="str">
        <x:v>Operative Porter</x:v>
      </x:c>
      <x:c r="G1416" t="str">
        <x:v>402568</x:v>
      </x:c>
      <x:c r="H1416" t="str">
        <x:v>Herefordshire &amp; Worcestershire Health NHS</x:v>
      </x:c>
      <x:c r="I1416" t="n">
        <x:v>6.5</x:v>
      </x:c>
      <x:c r="J1416" t="str">
        <x:v>Worked</x:v>
      </x:c>
      <x:c r="K1416" t="str">
        <x:v>Employee 1390; home branch Birmingham; assigned role Operative Porter | Deployment branch: Birmingham | Actual role: Operative Skilled | Jobs: 402568 | Customers: Herefordshire &amp; Worcestershire Health NHS | Actual hours: 6.5; source records: 1</x:v>
      </x:c>
      <x:c r="L1416" t="str">
        <x:v>Include</x:v>
      </x:c>
      <x:c r="M1416"/>
      <x:c r="N1416"/>
    </x:row>
    <x:row r="1417">
      <x:c r="A1417" t="str">
        <x:v>Trevor Kelly|2026-07-08</x:v>
      </x:c>
      <x:c r="B1417" s="888" t="n">
        <x:v>46211</x:v>
      </x:c>
      <x:c r="C1417" t="str">
        <x:v>Trevor Kelly</x:v>
      </x:c>
      <x:c r="D1417" t="str">
        <x:v>Permanent</x:v>
      </x:c>
      <x:c r="E1417" t="str">
        <x:v>Birmingham</x:v>
      </x:c>
      <x:c r="F1417" t="str">
        <x:v>Operative Porter</x:v>
      </x:c>
      <x:c r="G1417" t="str">
        <x:v>403046</x:v>
      </x:c>
      <x:c r="H1417" t="str">
        <x:v>HSBC - July 2026 Deliveries</x:v>
      </x:c>
      <x:c r="I1417" t="n">
        <x:v>11.5</x:v>
      </x:c>
      <x:c r="J1417" t="str">
        <x:v>Worked</x:v>
      </x:c>
      <x:c r="K1417" t="str">
        <x:v>Employee 1390; home branch Birmingham; assigned role Operative Porter | Deployment branch: Birmingham | Actual role: Operative Driver | Jobs: 403046 | Customers: HSBC - July 2026 Deliveries | Actual hours: 11.5; source records: 1</x:v>
      </x:c>
      <x:c r="L1417" t="str">
        <x:v>Include</x:v>
      </x:c>
      <x:c r="M1417"/>
      <x:c r="N1417"/>
    </x:row>
    <x:row r="1418">
      <x:c r="A1418" t="str">
        <x:v>Trevor Kelly|2026-07-09</x:v>
      </x:c>
      <x:c r="B1418" s="888" t="n">
        <x:v>46212</x:v>
      </x:c>
      <x:c r="C1418" t="str">
        <x:v>Trevor Kelly</x:v>
      </x:c>
      <x:c r="D1418" t="str">
        <x:v>Permanent</x:v>
      </x:c>
      <x:c r="E1418" t="str">
        <x:v>Birmingham</x:v>
      </x:c>
      <x:c r="F1418" t="str">
        <x:v>Operative Porter</x:v>
      </x:c>
      <x:c r="G1418" t="str">
        <x:v>403046</x:v>
      </x:c>
      <x:c r="H1418" t="str">
        <x:v>HSBC - July 2026 Deliveries</x:v>
      </x:c>
      <x:c r="I1418" t="n">
        <x:v>6.5</x:v>
      </x:c>
      <x:c r="J1418" t="str">
        <x:v>Worked</x:v>
      </x:c>
      <x:c r="K1418" t="str">
        <x:v>Employee 1390; home branch Birmingham; assigned role Operative Porter | Deployment branch: Birmingham | Actual role: Operative Driver | Jobs: 403046 | Customers: HSBC - July 2026 Deliveries | Actual hours: 6.5; source records: 1</x:v>
      </x:c>
      <x:c r="L1418" t="str">
        <x:v>Include</x:v>
      </x:c>
      <x:c r="M1418"/>
      <x:c r="N1418"/>
    </x:row>
    <x:row r="1419">
      <x:c r="A1419" t="str">
        <x:v>Trevor Kelly|2026-07-10</x:v>
      </x:c>
      <x:c r="B1419" s="888" t="n">
        <x:v>46213</x:v>
      </x:c>
      <x:c r="C1419" t="str">
        <x:v>Trevor Kelly</x:v>
      </x:c>
      <x:c r="D1419" t="str">
        <x:v>Permanent</x:v>
      </x:c>
      <x:c r="E1419" t="str">
        <x:v>Birmingham</x:v>
      </x:c>
      <x:c r="F1419" t="str">
        <x:v>Operative Porter</x:v>
      </x:c>
      <x:c r="G1419" t="str">
        <x:v>403110, 402684</x:v>
      </x:c>
      <x:c r="H1419" t="str">
        <x:v>City of Birmingham School; Midland Heart</x:v>
      </x:c>
      <x:c r="I1419" t="n">
        <x:v>5.5</x:v>
      </x:c>
      <x:c r="J1419" t="str">
        <x:v>Worked — 2 records</x:v>
      </x:c>
      <x:c r="K1419" t="str">
        <x:v>Employee 1390; home branch Birmingham; assigned role Operative Porter | Deployment branch: Birmingham | Actual role: Operative Driver | Jobs: 403110, 402684 | Customers: City of Birmingham School; Midland Heart | Actual hours: 5.5; source records: 2</x:v>
      </x:c>
      <x:c r="L1419" t="str">
        <x:v>Include</x:v>
      </x:c>
      <x:c r="M1419"/>
      <x:c r="N1419"/>
    </x:row>
    <x:row r="1420">
      <x:c r="A1420" t="str">
        <x:v>Trevor Kelly|2026-07-13</x:v>
      </x:c>
      <x:c r="B1420" s="888" t="n">
        <x:v>46216</x:v>
      </x:c>
      <x:c r="C1420" t="str">
        <x:v>Trevor Kelly</x:v>
      </x:c>
      <x:c r="D1420" t="str">
        <x:v>Permanent</x:v>
      </x:c>
      <x:c r="E1420" t="str">
        <x:v>Birmingham</x:v>
      </x:c>
      <x:c r="F1420" t="str">
        <x:v>Operative Porter</x:v>
      </x:c>
      <x:c r="G1420" t="str">
        <x:v>403351, 403392, 403328</x:v>
      </x:c>
      <x:c r="H1420" t="str">
        <x:v>Birmingham Children’s Trust; Midland Heart; MoJ</x:v>
      </x:c>
      <x:c r="I1420" t="n">
        <x:v>3.75</x:v>
      </x:c>
      <x:c r="J1420" t="str">
        <x:v>Worked — 3 records</x:v>
      </x:c>
      <x:c r="K1420" t="str">
        <x:v>Employee 1390; home branch Birmingham; assigned role Operative Porter | Deployment branch: Birmingham | Actual role: Operative Driver | Jobs: 403351, 403392, 403328 | Customers: Birmingham Children’s Trust; Midland Heart; MoJ | Actual hours: 3.8; source records: 3</x:v>
      </x:c>
      <x:c r="L1420" t="str">
        <x:v>Include</x:v>
      </x:c>
      <x:c r="M1420"/>
      <x:c r="N1420"/>
    </x:row>
    <x:row r="1421">
      <x:c r="A1421" t="str">
        <x:v>Trevor Kelly|2026-07-14</x:v>
      </x:c>
      <x:c r="B1421" s="888" t="n">
        <x:v>46217</x:v>
      </x:c>
      <x:c r="C1421" t="str">
        <x:v>Trevor Kelly</x:v>
      </x:c>
      <x:c r="D1421" t="str">
        <x:v>Permanent</x:v>
      </x:c>
      <x:c r="E1421" t="str">
        <x:v>Birmingham</x:v>
      </x:c>
      <x:c r="F1421" t="str">
        <x:v>Operative Porter</x:v>
      </x:c>
      <x:c r="G1421" t="str">
        <x:v>389259</x:v>
      </x:c>
      <x:c r="H1421" t="str">
        <x:v>Buxton Museum and Art Gallery</x:v>
      </x:c>
      <x:c r="I1421" t="n">
        <x:v>7</x:v>
      </x:c>
      <x:c r="J1421" t="str">
        <x:v>Worked</x:v>
      </x:c>
      <x:c r="K1421" t="str">
        <x:v>Employee 1390; home branch Birmingham; assigned role Operative Porter | Deployment branch: Birmingham | Actual role: Operative Skilled | Jobs: 389259 | Customers: Buxton Museum and Art Gallery | Actual hours: 7.0; source records: 1</x:v>
      </x:c>
      <x:c r="L1421" t="str">
        <x:v>Include</x:v>
      </x:c>
      <x:c r="M1421"/>
      <x:c r="N1421"/>
    </x:row>
    <x:row r="1422">
      <x:c r="A1422" t="str">
        <x:v>Trevor Kelly|2026-07-15</x:v>
      </x:c>
      <x:c r="B1422" s="888" t="n">
        <x:v>46218</x:v>
      </x:c>
      <x:c r="C1422" t="str">
        <x:v>Trevor Kelly</x:v>
      </x:c>
      <x:c r="D1422" t="str">
        <x:v>Permanent</x:v>
      </x:c>
      <x:c r="E1422" t="str">
        <x:v>Birmingham</x:v>
      </x:c>
      <x:c r="F1422" t="str">
        <x:v>Operative Porter</x:v>
      </x:c>
      <x:c r="G1422" t="str">
        <x:v>389259</x:v>
      </x:c>
      <x:c r="H1422" t="str">
        <x:v>Buxton Museum and Art Gallery</x:v>
      </x:c>
      <x:c r="I1422" t="n">
        <x:v>8</x:v>
      </x:c>
      <x:c r="J1422" t="str">
        <x:v>Worked</x:v>
      </x:c>
      <x:c r="K1422" t="str">
        <x:v>Employee 1390; home branch Birmingham; assigned role Operative Porter | Deployment branch: Birmingham | Actual role: Operative Skilled | Jobs: 389259 | Customers: Buxton Museum and Art Gallery | Actual hours: 8.0; source records: 1</x:v>
      </x:c>
      <x:c r="L1422" t="str">
        <x:v>Include</x:v>
      </x:c>
      <x:c r="M1422"/>
      <x:c r="N1422"/>
    </x:row>
    <x:row r="1423">
      <x:c r="A1423" t="str">
        <x:v>Trevor Kelly|2026-07-16</x:v>
      </x:c>
      <x:c r="B1423" s="888" t="n">
        <x:v>46219</x:v>
      </x:c>
      <x:c r="C1423" t="str">
        <x:v>Trevor Kelly</x:v>
      </x:c>
      <x:c r="D1423" t="str">
        <x:v>Permanent</x:v>
      </x:c>
      <x:c r="E1423" t="str">
        <x:v>Birmingham</x:v>
      </x:c>
      <x:c r="F1423" t="str">
        <x:v>Operative Porter</x:v>
      </x:c>
      <x:c r="G1423" t="str">
        <x:v>403046</x:v>
      </x:c>
      <x:c r="H1423" t="str">
        <x:v>HSBC - July 2026 Deliveries</x:v>
      </x:c>
      <x:c r="I1423" t="n">
        <x:v>9</x:v>
      </x:c>
      <x:c r="J1423" t="str">
        <x:v>Worked</x:v>
      </x:c>
      <x:c r="K1423" t="str">
        <x:v>Employee 1390; home branch Birmingham; assigned role Operative Porter | Deployment branch: Birmingham | Actual role: Operative Driver | Jobs: 403046 | Customers: HSBC - July 2026 Deliveries | Actual hours: 9.0; source records: 1</x:v>
      </x:c>
      <x:c r="L1423" t="str">
        <x:v>Include</x:v>
      </x:c>
      <x:c r="M1423"/>
      <x:c r="N1423"/>
    </x:row>
    <x:row r="1424">
      <x:c r="A1424" t="str">
        <x:v>W Barnett.|2026-07-01</x:v>
      </x:c>
      <x:c r="B1424" s="888" t="n">
        <x:v>46204</x:v>
      </x:c>
      <x:c r="C1424" t="str">
        <x:v>W Barnett.</x:v>
      </x:c>
      <x:c r="D1424" t="str">
        <x:v>Permanent</x:v>
      </x:c>
      <x:c r="E1424" t="str">
        <x:v>Thurrock</x:v>
      </x:c>
      <x:c r="F1424" t="str">
        <x:v>Operative Porter</x:v>
      </x:c>
      <x:c r="G1424" t="str">
        <x:v>402264</x:v>
      </x:c>
      <x:c r="H1424" t="str">
        <x:v>AlixPartners LLP</x:v>
      </x:c>
      <x:c r="I1424" t="n">
        <x:v>7.5</x:v>
      </x:c>
      <x:c r="J1424" t="str">
        <x:v>Worked</x:v>
      </x:c>
      <x:c r="K1424" t="str">
        <x:v>Employee 2300; home branch Thurrock; assigned role Operative Porter | Deployment branch: Thurrock | Actual role: Operative Porter | Jobs: 402264 | Customers: AlixPartners LLP | Actual hours: 7.5; source records: 1</x:v>
      </x:c>
      <x:c r="L1424" t="str">
        <x:v>Include</x:v>
      </x:c>
      <x:c r="M1424"/>
      <x:c r="N1424"/>
    </x:row>
    <x:row r="1425">
      <x:c r="A1425" t="str">
        <x:v>W Barnett.|2026-07-03</x:v>
      </x:c>
      <x:c r="B1425" s="888" t="n">
        <x:v>46206</x:v>
      </x:c>
      <x:c r="C1425" t="str">
        <x:v>W Barnett.</x:v>
      </x:c>
      <x:c r="D1425" t="str">
        <x:v>Permanent</x:v>
      </x:c>
      <x:c r="E1425" t="str">
        <x:v>Thurrock</x:v>
      </x:c>
      <x:c r="F1425" t="str">
        <x:v>Operative Porter</x:v>
      </x:c>
      <x:c r="G1425" t="str">
        <x:v>402379</x:v>
      </x:c>
      <x:c r="H1425" t="str">
        <x:v>Restore – Doc Management - NWL collections</x:v>
      </x:c>
      <x:c r="I1425" t="n">
        <x:v>11</x:v>
      </x:c>
      <x:c r="J1425" t="str">
        <x:v>Worked</x:v>
      </x:c>
      <x:c r="K1425" t="str">
        <x:v>Employee 2300; home branch Thurrock; assigned role Operative Porter | Deployment branch: Thurrock | Actual role: Operative Porter | Jobs: 402379 | Customers: Restore – Doc Management - NWL collections | Actual hours: 11.0; source records: 1</x:v>
      </x:c>
      <x:c r="L1425" t="str">
        <x:v>Include</x:v>
      </x:c>
      <x:c r="M1425"/>
      <x:c r="N1425"/>
    </x:row>
    <x:row r="1426">
      <x:c r="A1426" t="str">
        <x:v>W Barnett.|2026-07-06</x:v>
      </x:c>
      <x:c r="B1426" s="888" t="n">
        <x:v>46209</x:v>
      </x:c>
      <x:c r="C1426" t="str">
        <x:v>W Barnett.</x:v>
      </x:c>
      <x:c r="D1426" t="str">
        <x:v>Permanent</x:v>
      </x:c>
      <x:c r="E1426" t="str">
        <x:v>Thurrock</x:v>
      </x:c>
      <x:c r="F1426" t="str">
        <x:v>Operative Porter</x:v>
      </x:c>
      <x:c r="G1426" t="str">
        <x:v>402379</x:v>
      </x:c>
      <x:c r="H1426" t="str">
        <x:v>Restore – Doc Management - NWL collections</x:v>
      </x:c>
      <x:c r="I1426" t="n">
        <x:v>9</x:v>
      </x:c>
      <x:c r="J1426" t="str">
        <x:v>Worked</x:v>
      </x:c>
      <x:c r="K1426" t="str">
        <x:v>Employee 2300; home branch Thurrock; assigned role Operative Porter | Deployment branch: Thurrock | Actual role: Operative Porter | Jobs: 402379 | Customers: Restore – Doc Management - NWL collections | Actual hours: 9.0; source records: 1</x:v>
      </x:c>
      <x:c r="L1426" t="str">
        <x:v>Include</x:v>
      </x:c>
      <x:c r="M1426"/>
      <x:c r="N1426"/>
    </x:row>
    <x:row r="1427">
      <x:c r="A1427" t="str">
        <x:v>W Barnett.|2026-07-07</x:v>
      </x:c>
      <x:c r="B1427" s="888" t="n">
        <x:v>46210</x:v>
      </x:c>
      <x:c r="C1427" t="str">
        <x:v>W Barnett.</x:v>
      </x:c>
      <x:c r="D1427" t="str">
        <x:v>Permanent</x:v>
      </x:c>
      <x:c r="E1427" t="str">
        <x:v>Thurrock</x:v>
      </x:c>
      <x:c r="F1427" t="str">
        <x:v>Operative Porter</x:v>
      </x:c>
      <x:c r="G1427" t="str">
        <x:v>403225</x:v>
      </x:c>
      <x:c r="H1427" t="str">
        <x:v>University of Hertfordshire</x:v>
      </x:c>
      <x:c r="I1427" t="n">
        <x:v>8</x:v>
      </x:c>
      <x:c r="J1427" t="str">
        <x:v>Worked</x:v>
      </x:c>
      <x:c r="K1427" t="str">
        <x:v>Employee 2300; home branch Thurrock; assigned role Operative Porter | Deployment branch: Thurrock | Actual role: Operative Porter | Jobs: 403225 | Customers: University of Hertfordshire | Actual hours: 8.0; source records: 1</x:v>
      </x:c>
      <x:c r="L1427" t="str">
        <x:v>Include</x:v>
      </x:c>
      <x:c r="M1427"/>
      <x:c r="N1427"/>
    </x:row>
    <x:row r="1428">
      <x:c r="A1428" t="str">
        <x:v>W Barnett.|2026-07-08</x:v>
      </x:c>
      <x:c r="B1428" s="888" t="n">
        <x:v>46211</x:v>
      </x:c>
      <x:c r="C1428" t="str">
        <x:v>W Barnett.</x:v>
      </x:c>
      <x:c r="D1428" t="str">
        <x:v>Permanent</x:v>
      </x:c>
      <x:c r="E1428" t="str">
        <x:v>Thurrock</x:v>
      </x:c>
      <x:c r="F1428" t="str">
        <x:v>Operative Porter</x:v>
      </x:c>
      <x:c r="G1428" t="str">
        <x:v>402379</x:v>
      </x:c>
      <x:c r="H1428" t="str">
        <x:v>Restore – Doc Management - NWL collections</x:v>
      </x:c>
      <x:c r="I1428" t="n">
        <x:v>8.5</x:v>
      </x:c>
      <x:c r="J1428" t="str">
        <x:v>Worked</x:v>
      </x:c>
      <x:c r="K1428" t="str">
        <x:v>Employee 2300; home branch Thurrock; assigned role Operative Porter | Deployment branch: Thurrock | Actual role: Operative Porter | Jobs: 402379 | Customers: Restore – Doc Management - NWL collections | Actual hours: 8.5; source records: 1</x:v>
      </x:c>
      <x:c r="L1428" t="str">
        <x:v>Include</x:v>
      </x:c>
      <x:c r="M1428"/>
      <x:c r="N1428"/>
    </x:row>
    <x:row r="1429">
      <x:c r="A1429" t="str">
        <x:v>W Barnett.|2026-07-09</x:v>
      </x:c>
      <x:c r="B1429" s="888" t="n">
        <x:v>46212</x:v>
      </x:c>
      <x:c r="C1429" t="str">
        <x:v>W Barnett.</x:v>
      </x:c>
      <x:c r="D1429" t="str">
        <x:v>Permanent</x:v>
      </x:c>
      <x:c r="E1429" t="str">
        <x:v>Thurrock</x:v>
      </x:c>
      <x:c r="F1429" t="str">
        <x:v>Operative Porter</x:v>
      </x:c>
      <x:c r="G1429" t="str">
        <x:v>402264</x:v>
      </x:c>
      <x:c r="H1429" t="str">
        <x:v>AlixPartners LLP</x:v>
      </x:c>
      <x:c r="I1429" t="n">
        <x:v>8</x:v>
      </x:c>
      <x:c r="J1429" t="str">
        <x:v>Worked</x:v>
      </x:c>
      <x:c r="K1429" t="str">
        <x:v>Employee 2300; home branch Thurrock; assigned role Operative Porter | Deployment branch: Thurrock | Actual role: Operative Porter | Jobs: 402264 | Customers: AlixPartners LLP | Actual hours: 8.0; source records: 1</x:v>
      </x:c>
      <x:c r="L1429" t="str">
        <x:v>Include</x:v>
      </x:c>
      <x:c r="M1429"/>
      <x:c r="N1429"/>
    </x:row>
    <x:row r="1430">
      <x:c r="A1430" t="str">
        <x:v>W Barnett.|2026-07-13</x:v>
      </x:c>
      <x:c r="B1430" s="888" t="n">
        <x:v>46216</x:v>
      </x:c>
      <x:c r="C1430" t="str">
        <x:v>W Barnett.</x:v>
      </x:c>
      <x:c r="D1430" t="str">
        <x:v>Permanent</x:v>
      </x:c>
      <x:c r="E1430" t="str">
        <x:v>Thurrock</x:v>
      </x:c>
      <x:c r="F1430" t="str">
        <x:v>Operative Porter</x:v>
      </x:c>
      <x:c r="G1430"/>
      <x:c r="H1430"/>
      <x:c r="I1430" t="n">
        <x:v>0</x:v>
      </x:c>
      <x:c r="J1430" t="str">
        <x:v>Annual leave</x:v>
      </x:c>
      <x:c r="K1430" t="str">
        <x:v>Employee 2300; home branch Thurrock; assigned role Operative Porter | Leave: Annual Leave (Days) | Leave calendar basis: Fixed schedule</x:v>
      </x:c>
      <x:c r="L1430" t="str">
        <x:v>Include</x:v>
      </x:c>
      <x:c r="M1430"/>
      <x:c r="N1430"/>
    </x:row>
    <x:row r="1431">
      <x:c r="A1431" t="str">
        <x:v>W Barnett.|2026-07-14</x:v>
      </x:c>
      <x:c r="B1431" s="888" t="n">
        <x:v>46217</x:v>
      </x:c>
      <x:c r="C1431" t="str">
        <x:v>W Barnett.</x:v>
      </x:c>
      <x:c r="D1431" t="str">
        <x:v>Permanent</x:v>
      </x:c>
      <x:c r="E1431" t="str">
        <x:v>Thurrock</x:v>
      </x:c>
      <x:c r="F1431" t="str">
        <x:v>Operative Porter</x:v>
      </x:c>
      <x:c r="G1431"/>
      <x:c r="H1431"/>
      <x:c r="I1431" t="n">
        <x:v>0</x:v>
      </x:c>
      <x:c r="J1431" t="str">
        <x:v>Annual leave</x:v>
      </x:c>
      <x:c r="K1431" t="str">
        <x:v>Employee 2300; home branch Thurrock; assigned role Operative Porter | Leave: Annual Leave (Days) | Leave calendar basis: Fixed schedule</x:v>
      </x:c>
      <x:c r="L1431" t="str">
        <x:v>Include</x:v>
      </x:c>
      <x:c r="M1431"/>
      <x:c r="N1431"/>
    </x:row>
    <x:row r="1432">
      <x:c r="A1432" t="str">
        <x:v>W Barnett.|2026-07-15</x:v>
      </x:c>
      <x:c r="B1432" s="888" t="n">
        <x:v>46218</x:v>
      </x:c>
      <x:c r="C1432" t="str">
        <x:v>W Barnett.</x:v>
      </x:c>
      <x:c r="D1432" t="str">
        <x:v>Permanent</x:v>
      </x:c>
      <x:c r="E1432" t="str">
        <x:v>Thurrock</x:v>
      </x:c>
      <x:c r="F1432" t="str">
        <x:v>Operative Porter</x:v>
      </x:c>
      <x:c r="G1432"/>
      <x:c r="H1432"/>
      <x:c r="I1432" t="n">
        <x:v>0</x:v>
      </x:c>
      <x:c r="J1432" t="str">
        <x:v>Annual leave</x:v>
      </x:c>
      <x:c r="K1432" t="str">
        <x:v>Employee 2300; home branch Thurrock; assigned role Operative Porter | Leave: Annual Leave (Days) | Leave calendar basis: Fixed schedule</x:v>
      </x:c>
      <x:c r="L1432" t="str">
        <x:v>Include</x:v>
      </x:c>
      <x:c r="M1432"/>
      <x:c r="N1432"/>
    </x:row>
    <x:row r="1433">
      <x:c r="A1433" t="str">
        <x:v>W Barnett.|2026-07-16</x:v>
      </x:c>
      <x:c r="B1433" s="888" t="n">
        <x:v>46219</x:v>
      </x:c>
      <x:c r="C1433" t="str">
        <x:v>W Barnett.</x:v>
      </x:c>
      <x:c r="D1433" t="str">
        <x:v>Permanent</x:v>
      </x:c>
      <x:c r="E1433" t="str">
        <x:v>Thurrock</x:v>
      </x:c>
      <x:c r="F1433" t="str">
        <x:v>Operative Porter</x:v>
      </x:c>
      <x:c r="G1433"/>
      <x:c r="H1433"/>
      <x:c r="I1433" t="n">
        <x:v>0</x:v>
      </x:c>
      <x:c r="J1433" t="str">
        <x:v>Annual leave</x:v>
      </x:c>
      <x:c r="K1433" t="str">
        <x:v>Employee 2300; home branch Thurrock; assigned role Operative Porter | Leave: Annual Leave (Days) | Leave calendar basis: Fixed schedule</x:v>
      </x:c>
      <x:c r="L1433" t="str">
        <x:v>Include</x:v>
      </x:c>
      <x:c r="M1433"/>
      <x:c r="N1433"/>
    </x:row>
    <x:row r="1434">
      <x:c r="A1434" t="str">
        <x:v>Wayne Clark1|2026-07-01</x:v>
      </x:c>
      <x:c r="B1434" s="888" t="n">
        <x:v>46204</x:v>
      </x:c>
      <x:c r="C1434" t="str">
        <x:v>Wayne Clark1</x:v>
      </x:c>
      <x:c r="D1434" t="str">
        <x:v>Permanent</x:v>
      </x:c>
      <x:c r="E1434" t="str">
        <x:v>Leeds</x:v>
      </x:c>
      <x:c r="F1434" t="str">
        <x:v>Operative Driver</x:v>
      </x:c>
      <x:c r="G1434" t="str">
        <x:v>400022E</x:v>
      </x:c>
      <x:c r="H1434" t="str">
        <x:v>The British Library</x:v>
      </x:c>
      <x:c r="I1434" t="n">
        <x:v>12</x:v>
      </x:c>
      <x:c r="J1434" t="str">
        <x:v>Worked</x:v>
      </x:c>
      <x:c r="K1434" t="str">
        <x:v>Employee 103945; home branch Leeds; assigned role Operative Driver | Deployment branch: Leeds | Actual role: Operative Driver | Jobs: 400022E | Customers: The British Library | Actual hours: 12.0; source records: 1</x:v>
      </x:c>
      <x:c r="L1434" t="str">
        <x:v>Include</x:v>
      </x:c>
      <x:c r="M1434"/>
      <x:c r="N1434"/>
    </x:row>
    <x:row r="1435">
      <x:c r="A1435" t="str">
        <x:v>Wayne Clark1|2026-07-02</x:v>
      </x:c>
      <x:c r="B1435" s="888" t="n">
        <x:v>46205</x:v>
      </x:c>
      <x:c r="C1435" t="str">
        <x:v>Wayne Clark1</x:v>
      </x:c>
      <x:c r="D1435" t="str">
        <x:v>Permanent</x:v>
      </x:c>
      <x:c r="E1435" t="str">
        <x:v>Leeds</x:v>
      </x:c>
      <x:c r="F1435" t="str">
        <x:v>Operative Driver</x:v>
      </x:c>
      <x:c r="G1435" t="str">
        <x:v>400022E</x:v>
      </x:c>
      <x:c r="H1435" t="str">
        <x:v>The British Library</x:v>
      </x:c>
      <x:c r="I1435" t="n">
        <x:v>12</x:v>
      </x:c>
      <x:c r="J1435" t="str">
        <x:v>Worked</x:v>
      </x:c>
      <x:c r="K1435" t="str">
        <x:v>Employee 103945; home branch Leeds; assigned role Operative Driver | Deployment branch: Leeds | Actual role: Operative Driver | Jobs: 400022E | Customers: The British Library | Actual hours: 12.0; source records: 1</x:v>
      </x:c>
      <x:c r="L1435" t="str">
        <x:v>Include</x:v>
      </x:c>
      <x:c r="M1435"/>
      <x:c r="N1435"/>
    </x:row>
    <x:row r="1436">
      <x:c r="A1436" t="str">
        <x:v>Wayne Clark1|2026-07-03</x:v>
      </x:c>
      <x:c r="B1436" s="888" t="n">
        <x:v>46206</x:v>
      </x:c>
      <x:c r="C1436" t="str">
        <x:v>Wayne Clark1</x:v>
      </x:c>
      <x:c r="D1436" t="str">
        <x:v>Permanent</x:v>
      </x:c>
      <x:c r="E1436" t="str">
        <x:v>Leeds</x:v>
      </x:c>
      <x:c r="F1436" t="str">
        <x:v>Operative Driver</x:v>
      </x:c>
      <x:c r="G1436" t="str">
        <x:v>400022E</x:v>
      </x:c>
      <x:c r="H1436" t="str">
        <x:v>The British Library</x:v>
      </x:c>
      <x:c r="I1436" t="n">
        <x:v>12</x:v>
      </x:c>
      <x:c r="J1436" t="str">
        <x:v>Worked</x:v>
      </x:c>
      <x:c r="K1436" t="str">
        <x:v>Employee 103945; home branch Leeds; assigned role Operative Driver | Deployment branch: Leeds | Actual role: Operative Driver | Jobs: 400022E | Customers: The British Library | Actual hours: 12.0; source records: 1</x:v>
      </x:c>
      <x:c r="L1436" t="str">
        <x:v>Include</x:v>
      </x:c>
      <x:c r="M1436"/>
      <x:c r="N1436"/>
    </x:row>
    <x:row r="1437">
      <x:c r="A1437" t="str">
        <x:v>Wayne Clark1|2026-07-06</x:v>
      </x:c>
      <x:c r="B1437" s="888" t="n">
        <x:v>46209</x:v>
      </x:c>
      <x:c r="C1437" t="str">
        <x:v>Wayne Clark1</x:v>
      </x:c>
      <x:c r="D1437" t="str">
        <x:v>Permanent</x:v>
      </x:c>
      <x:c r="E1437" t="str">
        <x:v>Leeds</x:v>
      </x:c>
      <x:c r="F1437" t="str">
        <x:v>Operative Driver</x:v>
      </x:c>
      <x:c r="G1437" t="str">
        <x:v>400022E</x:v>
      </x:c>
      <x:c r="H1437" t="str">
        <x:v>The British Library</x:v>
      </x:c>
      <x:c r="I1437" t="n">
        <x:v>12</x:v>
      </x:c>
      <x:c r="J1437" t="str">
        <x:v>Worked</x:v>
      </x:c>
      <x:c r="K1437" t="str">
        <x:v>Employee 103945; home branch Leeds; assigned role Operative Driver | Deployment branch: Leeds | Actual role: Operative Driver | Jobs: 400022E | Customers: The British Library | Actual hours: 12.0; source records: 1</x:v>
      </x:c>
      <x:c r="L1437" t="str">
        <x:v>Include</x:v>
      </x:c>
      <x:c r="M1437"/>
      <x:c r="N1437"/>
    </x:row>
    <x:row r="1438">
      <x:c r="A1438" t="str">
        <x:v>Wayne Clark1|2026-07-07</x:v>
      </x:c>
      <x:c r="B1438" s="888" t="n">
        <x:v>46210</x:v>
      </x:c>
      <x:c r="C1438" t="str">
        <x:v>Wayne Clark1</x:v>
      </x:c>
      <x:c r="D1438" t="str">
        <x:v>Permanent</x:v>
      </x:c>
      <x:c r="E1438" t="str">
        <x:v>Leeds</x:v>
      </x:c>
      <x:c r="F1438" t="str">
        <x:v>Operative Driver</x:v>
      </x:c>
      <x:c r="G1438" t="str">
        <x:v>400022E</x:v>
      </x:c>
      <x:c r="H1438" t="str">
        <x:v>The British Library</x:v>
      </x:c>
      <x:c r="I1438" t="n">
        <x:v>12</x:v>
      </x:c>
      <x:c r="J1438" t="str">
        <x:v>Worked</x:v>
      </x:c>
      <x:c r="K1438" t="str">
        <x:v>Employee 103945; home branch Leeds; assigned role Operative Driver | Deployment branch: Leeds | Actual role: Operative Driver | Jobs: 400022E | Customers: The British Library | Actual hours: 12.0; source records: 1</x:v>
      </x:c>
      <x:c r="L1438" t="str">
        <x:v>Include</x:v>
      </x:c>
      <x:c r="M1438"/>
      <x:c r="N1438"/>
    </x:row>
    <x:row r="1439">
      <x:c r="A1439" t="str">
        <x:v>Wayne Clark1|2026-07-08</x:v>
      </x:c>
      <x:c r="B1439" s="888" t="n">
        <x:v>46211</x:v>
      </x:c>
      <x:c r="C1439" t="str">
        <x:v>Wayne Clark1</x:v>
      </x:c>
      <x:c r="D1439" t="str">
        <x:v>Permanent</x:v>
      </x:c>
      <x:c r="E1439" t="str">
        <x:v>Leeds</x:v>
      </x:c>
      <x:c r="F1439" t="str">
        <x:v>Operative Driver</x:v>
      </x:c>
      <x:c r="G1439" t="str">
        <x:v>400022E</x:v>
      </x:c>
      <x:c r="H1439" t="str">
        <x:v>The British Library</x:v>
      </x:c>
      <x:c r="I1439" t="n">
        <x:v>12</x:v>
      </x:c>
      <x:c r="J1439" t="str">
        <x:v>Worked</x:v>
      </x:c>
      <x:c r="K1439" t="str">
        <x:v>Employee 103945; home branch Leeds; assigned role Operative Driver | Deployment branch: Leeds | Actual role: Operative Driver | Jobs: 400022E | Customers: The British Library | Actual hours: 12.0; source records: 1</x:v>
      </x:c>
      <x:c r="L1439" t="str">
        <x:v>Include</x:v>
      </x:c>
      <x:c r="M1439"/>
      <x:c r="N1439"/>
    </x:row>
    <x:row r="1440">
      <x:c r="A1440" t="str">
        <x:v>Wayne Clark1|2026-07-09</x:v>
      </x:c>
      <x:c r="B1440" s="888" t="n">
        <x:v>46212</x:v>
      </x:c>
      <x:c r="C1440" t="str">
        <x:v>Wayne Clark1</x:v>
      </x:c>
      <x:c r="D1440" t="str">
        <x:v>Permanent</x:v>
      </x:c>
      <x:c r="E1440" t="str">
        <x:v>Leeds</x:v>
      </x:c>
      <x:c r="F1440" t="str">
        <x:v>Operative Driver</x:v>
      </x:c>
      <x:c r="G1440" t="str">
        <x:v>400022E</x:v>
      </x:c>
      <x:c r="H1440" t="str">
        <x:v>The British Library</x:v>
      </x:c>
      <x:c r="I1440" t="n">
        <x:v>12</x:v>
      </x:c>
      <x:c r="J1440" t="str">
        <x:v>Worked</x:v>
      </x:c>
      <x:c r="K1440" t="str">
        <x:v>Employee 103945; home branch Leeds; assigned role Operative Driver | Deployment branch: Leeds | Actual role: Operative Driver | Jobs: 400022E | Customers: The British Library | Actual hours: 12.0; source records: 1</x:v>
      </x:c>
      <x:c r="L1440" t="str">
        <x:v>Include</x:v>
      </x:c>
      <x:c r="M1440"/>
      <x:c r="N1440"/>
    </x:row>
    <x:row r="1441">
      <x:c r="A1441" t="str">
        <x:v>Wayne Clark1|2026-07-10</x:v>
      </x:c>
      <x:c r="B1441" s="888" t="n">
        <x:v>46213</x:v>
      </x:c>
      <x:c r="C1441" t="str">
        <x:v>Wayne Clark1</x:v>
      </x:c>
      <x:c r="D1441" t="str">
        <x:v>Permanent</x:v>
      </x:c>
      <x:c r="E1441" t="str">
        <x:v>Leeds</x:v>
      </x:c>
      <x:c r="F1441" t="str">
        <x:v>Operative Driver</x:v>
      </x:c>
      <x:c r="G1441" t="str">
        <x:v>400022E</x:v>
      </x:c>
      <x:c r="H1441" t="str">
        <x:v>The British Library</x:v>
      </x:c>
      <x:c r="I1441" t="n">
        <x:v>12</x:v>
      </x:c>
      <x:c r="J1441" t="str">
        <x:v>Worked</x:v>
      </x:c>
      <x:c r="K1441" t="str">
        <x:v>Employee 103945; home branch Leeds; assigned role Operative Driver | Deployment branch: Leeds | Actual role: Operative Driver | Jobs: 400022E | Customers: The British Library | Actual hours: 12.0; source records: 1</x:v>
      </x:c>
      <x:c r="L1441" t="str">
        <x:v>Include</x:v>
      </x:c>
      <x:c r="M1441"/>
      <x:c r="N1441"/>
    </x:row>
    <x:row r="1442">
      <x:c r="A1442" t="str">
        <x:v>Wayne Clark1|2026-07-13</x:v>
      </x:c>
      <x:c r="B1442" s="888" t="n">
        <x:v>46216</x:v>
      </x:c>
      <x:c r="C1442" t="str">
        <x:v>Wayne Clark1</x:v>
      </x:c>
      <x:c r="D1442" t="str">
        <x:v>Permanent</x:v>
      </x:c>
      <x:c r="E1442" t="str">
        <x:v>Leeds</x:v>
      </x:c>
      <x:c r="F1442" t="str">
        <x:v>Operative Driver</x:v>
      </x:c>
      <x:c r="G1442" t="str">
        <x:v>400022E</x:v>
      </x:c>
      <x:c r="H1442" t="str">
        <x:v>The British Library</x:v>
      </x:c>
      <x:c r="I1442" t="n">
        <x:v>12</x:v>
      </x:c>
      <x:c r="J1442" t="str">
        <x:v>Worked</x:v>
      </x:c>
      <x:c r="K1442" t="str">
        <x:v>Employee 103945; home branch Leeds; assigned role Operative Driver | Deployment branch: Leeds | Actual role: Operative Driver | Jobs: 400022E | Customers: The British Library | Actual hours: 12.0; source records: 1</x:v>
      </x:c>
      <x:c r="L1442" t="str">
        <x:v>Include</x:v>
      </x:c>
      <x:c r="M1442"/>
      <x:c r="N1442"/>
    </x:row>
    <x:row r="1443">
      <x:c r="A1443" t="str">
        <x:v>Wayne Clark1|2026-07-14</x:v>
      </x:c>
      <x:c r="B1443" s="888" t="n">
        <x:v>46217</x:v>
      </x:c>
      <x:c r="C1443" t="str">
        <x:v>Wayne Clark1</x:v>
      </x:c>
      <x:c r="D1443" t="str">
        <x:v>Permanent</x:v>
      </x:c>
      <x:c r="E1443" t="str">
        <x:v>Leeds</x:v>
      </x:c>
      <x:c r="F1443" t="str">
        <x:v>Operative Driver</x:v>
      </x:c>
      <x:c r="G1443" t="str">
        <x:v>400022E</x:v>
      </x:c>
      <x:c r="H1443" t="str">
        <x:v>The British Library</x:v>
      </x:c>
      <x:c r="I1443" t="n">
        <x:v>12</x:v>
      </x:c>
      <x:c r="J1443" t="str">
        <x:v>Worked</x:v>
      </x:c>
      <x:c r="K1443" t="str">
        <x:v>Employee 103945; home branch Leeds; assigned role Operative Driver | Deployment branch: Leeds | Actual role: Operative Driver | Jobs: 400022E | Customers: The British Library | Actual hours: 12.0; source records: 1</x:v>
      </x:c>
      <x:c r="L1443" t="str">
        <x:v>Include</x:v>
      </x:c>
      <x:c r="M1443"/>
      <x:c r="N1443"/>
    </x:row>
    <x:row r="1444">
      <x:c r="A1444" t="str">
        <x:v>Wayne Clark1|2026-07-15</x:v>
      </x:c>
      <x:c r="B1444" s="888" t="n">
        <x:v>46218</x:v>
      </x:c>
      <x:c r="C1444" t="str">
        <x:v>Wayne Clark1</x:v>
      </x:c>
      <x:c r="D1444" t="str">
        <x:v>Permanent</x:v>
      </x:c>
      <x:c r="E1444" t="str">
        <x:v>Leeds</x:v>
      </x:c>
      <x:c r="F1444" t="str">
        <x:v>Operative Driver</x:v>
      </x:c>
      <x:c r="G1444" t="str">
        <x:v>400022E</x:v>
      </x:c>
      <x:c r="H1444" t="str">
        <x:v>The British Library</x:v>
      </x:c>
      <x:c r="I1444" t="n">
        <x:v>12</x:v>
      </x:c>
      <x:c r="J1444" t="str">
        <x:v>Worked</x:v>
      </x:c>
      <x:c r="K1444" t="str">
        <x:v>Employee 103945; home branch Leeds; assigned role Operative Driver | Deployment branch: Leeds | Actual role: Operative Driver | Jobs: 400022E | Customers: The British Library | Actual hours: 12.0; source records: 1</x:v>
      </x:c>
      <x:c r="L1444" t="str">
        <x:v>Include</x:v>
      </x:c>
      <x:c r="M1444"/>
      <x:c r="N1444"/>
    </x:row>
    <x:row r="1445">
      <x:c r="A1445" t="str">
        <x:v>Wayne Clark1|2026-07-16</x:v>
      </x:c>
      <x:c r="B1445" s="888" t="n">
        <x:v>46219</x:v>
      </x:c>
      <x:c r="C1445" t="str">
        <x:v>Wayne Clark1</x:v>
      </x:c>
      <x:c r="D1445" t="str">
        <x:v>Permanent</x:v>
      </x:c>
      <x:c r="E1445" t="str">
        <x:v>Leeds</x:v>
      </x:c>
      <x:c r="F1445" t="str">
        <x:v>Operative Driver</x:v>
      </x:c>
      <x:c r="G1445" t="str">
        <x:v>400022E</x:v>
      </x:c>
      <x:c r="H1445" t="str">
        <x:v>The British Library</x:v>
      </x:c>
      <x:c r="I1445" t="n">
        <x:v>12</x:v>
      </x:c>
      <x:c r="J1445" t="str">
        <x:v>Worked</x:v>
      </x:c>
      <x:c r="K1445" t="str">
        <x:v>Employee 103945; home branch Leeds; assigned role Operative Driver | Deployment branch: Leeds | Actual role: Operative Driver | Jobs: 400022E | Customers: The British Library | Actual hours: 12.0; source records: 1</x:v>
      </x:c>
      <x:c r="L1445" t="str">
        <x:v>Include</x:v>
      </x:c>
      <x:c r="M1445"/>
      <x:c r="N1445"/>
    </x:row>
    <x:row r="1446">
      <x:c r="A1446" t="str">
        <x:v>Wayne Russell|2026-07-01</x:v>
      </x:c>
      <x:c r="B1446" s="888" t="n">
        <x:v>46204</x:v>
      </x:c>
      <x:c r="C1446" t="str">
        <x:v>Wayne Russell</x:v>
      </x:c>
      <x:c r="D1446" t="str">
        <x:v>Permanent</x:v>
      </x:c>
      <x:c r="E1446" t="str">
        <x:v>Birmingham</x:v>
      </x:c>
      <x:c r="F1446" t="str">
        <x:v>Operative Porter</x:v>
      </x:c>
      <x:c r="G1446" t="str">
        <x:v>401968, 402403</x:v>
      </x:c>
      <x:c r="H1446" t="str">
        <x:v>The Open University - Gardiner Blocks; Worcester Health &amp; Care NHS Trust</x:v>
      </x:c>
      <x:c r="I1446" t="n">
        <x:v>10</x:v>
      </x:c>
      <x:c r="J1446" t="str">
        <x:v>Worked — 2 records</x:v>
      </x:c>
      <x:c r="K1446" t="str">
        <x:v>Employee 1722; home branch Birmingham; assigned role Operative Porter | Deployment branch: Birmingham | Actual role: Operative Porter, Operative Skilled | Jobs: 401968, 402403 | Customers: The Open University - Gardiner Blocks; Worcester Health &amp; Care NHS Trust | Actual hours: 10.0; source records: 2</x:v>
      </x:c>
      <x:c r="L1446" t="str">
        <x:v>Include</x:v>
      </x:c>
      <x:c r="M1446"/>
      <x:c r="N1446"/>
    </x:row>
    <x:row r="1447">
      <x:c r="A1447" t="str">
        <x:v>Wayne Russell|2026-07-02</x:v>
      </x:c>
      <x:c r="B1447" s="888" t="n">
        <x:v>46205</x:v>
      </x:c>
      <x:c r="C1447" t="str">
        <x:v>Wayne Russell</x:v>
      </x:c>
      <x:c r="D1447" t="str">
        <x:v>Permanent</x:v>
      </x:c>
      <x:c r="E1447" t="str">
        <x:v>Birmingham</x:v>
      </x:c>
      <x:c r="F1447" t="str">
        <x:v>Operative Porter</x:v>
      </x:c>
      <x:c r="G1447" t="str">
        <x:v>403133</x:v>
      </x:c>
      <x:c r="H1447" t="str">
        <x:v>THE MULBERRY BUSH ORGANISATION LTD</x:v>
      </x:c>
      <x:c r="I1447" t="n">
        <x:v>10.5</x:v>
      </x:c>
      <x:c r="J1447" t="str">
        <x:v>Worked</x:v>
      </x:c>
      <x:c r="K1447" t="str">
        <x:v>Employee 1722; home branch Birmingham; assigned role Operative Porter | Deployment branch: Birmingham | Actual role: Operative Skilled | Jobs: 403133 | Customers: THE MULBERRY BUSH ORGANISATION LTD | Actual hours: 10.5; source records: 1</x:v>
      </x:c>
      <x:c r="L1447" t="str">
        <x:v>Include</x:v>
      </x:c>
      <x:c r="M1447"/>
      <x:c r="N1447"/>
    </x:row>
    <x:row r="1448">
      <x:c r="A1448" t="str">
        <x:v>Wayne Russell|2026-07-03</x:v>
      </x:c>
      <x:c r="B1448" s="888" t="n">
        <x:v>46206</x:v>
      </x:c>
      <x:c r="C1448" t="str">
        <x:v>Wayne Russell</x:v>
      </x:c>
      <x:c r="D1448" t="str">
        <x:v>Permanent</x:v>
      </x:c>
      <x:c r="E1448" t="str">
        <x:v>Birmingham</x:v>
      </x:c>
      <x:c r="F1448" t="str">
        <x:v>Operative Porter</x:v>
      </x:c>
      <x:c r="G1448" t="str">
        <x:v>396008</x:v>
      </x:c>
      <x:c r="H1448" t="str">
        <x:v>HSBC - Branch Audits (1)</x:v>
      </x:c>
      <x:c r="I1448" t="n">
        <x:v>8.5</x:v>
      </x:c>
      <x:c r="J1448" t="str">
        <x:v>Worked</x:v>
      </x:c>
      <x:c r="K1448" t="str">
        <x:v>Employee 1722; home branch Birmingham; assigned role Operative Porter | Deployment branch: Birmingham | Actual role: Warehouse | Jobs: 396008 | Customers: HSBC - Branch Audits (1) | Actual hours: 8.5; source records: 1</x:v>
      </x:c>
      <x:c r="L1448" t="str">
        <x:v>Include</x:v>
      </x:c>
      <x:c r="M1448"/>
      <x:c r="N1448"/>
    </x:row>
    <x:row r="1449">
      <x:c r="A1449" t="str">
        <x:v>Wayne Russell|2026-07-06</x:v>
      </x:c>
      <x:c r="B1449" s="888" t="n">
        <x:v>46209</x:v>
      </x:c>
      <x:c r="C1449" t="str">
        <x:v>Wayne Russell</x:v>
      </x:c>
      <x:c r="D1449" t="str">
        <x:v>Permanent</x:v>
      </x:c>
      <x:c r="E1449" t="str">
        <x:v>Birmingham</x:v>
      </x:c>
      <x:c r="F1449" t="str">
        <x:v>Operative Porter</x:v>
      </x:c>
      <x:c r="G1449" t="str">
        <x:v>402532</x:v>
      </x:c>
      <x:c r="H1449" t="str">
        <x:v>HSBC - June 2026 Deliveries</x:v>
      </x:c>
      <x:c r="I1449" t="n">
        <x:v>6</x:v>
      </x:c>
      <x:c r="J1449" t="str">
        <x:v>Worked</x:v>
      </x:c>
      <x:c r="K1449" t="str">
        <x:v>Employee 1722; home branch Birmingham; assigned role Operative Porter | Deployment branch: Birmingham | Actual role: Operative Skilled | Jobs: 402532 | Customers: HSBC - June 2026 Deliveries | Actual hours: 6.0; source records: 1</x:v>
      </x:c>
      <x:c r="L1449" t="str">
        <x:v>Include</x:v>
      </x:c>
      <x:c r="M1449"/>
      <x:c r="N1449"/>
    </x:row>
    <x:row r="1450">
      <x:c r="A1450" t="str">
        <x:v>Wayne Russell|2026-07-07</x:v>
      </x:c>
      <x:c r="B1450" s="888" t="n">
        <x:v>46210</x:v>
      </x:c>
      <x:c r="C1450" t="str">
        <x:v>Wayne Russell</x:v>
      </x:c>
      <x:c r="D1450" t="str">
        <x:v>Permanent</x:v>
      </x:c>
      <x:c r="E1450" t="str">
        <x:v>Birmingham</x:v>
      </x:c>
      <x:c r="F1450" t="str">
        <x:v>Operative Porter</x:v>
      </x:c>
      <x:c r="G1450" t="str">
        <x:v>394774A</x:v>
      </x:c>
      <x:c r="H1450" t="str">
        <x:v>Artifex interior systems</x:v>
      </x:c>
      <x:c r="I1450" t="n">
        <x:v>2</x:v>
      </x:c>
      <x:c r="J1450" t="str">
        <x:v>Worked</x:v>
      </x:c>
      <x:c r="K1450" t="str">
        <x:v>Employee 1722; home branch Birmingham; assigned role Operative Porter | Deployment branch: Birmingham | Actual role: Warehouse | Jobs: 394774A | Customers: Artifex interior systems | Actual hours: 2.0; source records: 1</x:v>
      </x:c>
      <x:c r="L1450" t="str">
        <x:v>Include</x:v>
      </x:c>
      <x:c r="M1450"/>
      <x:c r="N1450"/>
    </x:row>
    <x:row r="1451">
      <x:c r="A1451" t="str">
        <x:v>Wayne Russell|2026-07-09</x:v>
      </x:c>
      <x:c r="B1451" s="888" t="n">
        <x:v>46212</x:v>
      </x:c>
      <x:c r="C1451" t="str">
        <x:v>Wayne Russell</x:v>
      </x:c>
      <x:c r="D1451" t="str">
        <x:v>Permanent</x:v>
      </x:c>
      <x:c r="E1451" t="str">
        <x:v>Birmingham</x:v>
      </x:c>
      <x:c r="F1451" t="str">
        <x:v>Operative Porter</x:v>
      </x:c>
      <x:c r="G1451" t="str">
        <x:v>403004B, 403057</x:v>
      </x:c>
      <x:c r="H1451" t="str">
        <x:v>Avantor ( BIRMINGHAM JULY  2026 ); University of Birmingham</x:v>
      </x:c>
      <x:c r="I1451" t="n">
        <x:v>6.25</x:v>
      </x:c>
      <x:c r="J1451" t="str">
        <x:v>Worked — 2 records</x:v>
      </x:c>
      <x:c r="K1451" t="str">
        <x:v>Employee 1722; home branch Birmingham; assigned role Operative Porter | Deployment branch: Birmingham, Cambridge | Actual role: Operative Porter, Operative Skilled | Jobs: 403004B, 403057 | Customers: Avantor ( BIRMINGHAM JULY  2026 ); University of Birmingham | Actual hours: 6.2; source records: 2</x:v>
      </x:c>
      <x:c r="L1451" t="str">
        <x:v>Include</x:v>
      </x:c>
      <x:c r="M1451"/>
      <x:c r="N1451"/>
    </x:row>
    <x:row r="1452">
      <x:c r="A1452" t="str">
        <x:v>Wayne Russell|2026-07-10</x:v>
      </x:c>
      <x:c r="B1452" s="888" t="n">
        <x:v>46213</x:v>
      </x:c>
      <x:c r="C1452" t="str">
        <x:v>Wayne Russell</x:v>
      </x:c>
      <x:c r="D1452" t="str">
        <x:v>Permanent</x:v>
      </x:c>
      <x:c r="E1452" t="str">
        <x:v>Birmingham</x:v>
      </x:c>
      <x:c r="F1452" t="str">
        <x:v>Operative Porter</x:v>
      </x:c>
      <x:c r="G1452" t="str">
        <x:v>403110, 402684</x:v>
      </x:c>
      <x:c r="H1452" t="str">
        <x:v>City of Birmingham School; Midland Heart</x:v>
      </x:c>
      <x:c r="I1452" t="n">
        <x:v>5.5</x:v>
      </x:c>
      <x:c r="J1452" t="str">
        <x:v>Worked — 2 records</x:v>
      </x:c>
      <x:c r="K1452" t="str">
        <x:v>Employee 1722; home branch Birmingham; assigned role Operative Porter | Deployment branch: Birmingham | Actual role: Operative Porter, Operative Skilled | Jobs: 403110, 402684 | Customers: City of Birmingham School; Midland Heart | Actual hours: 5.5; source records: 2</x:v>
      </x:c>
      <x:c r="L1452" t="str">
        <x:v>Include</x:v>
      </x:c>
      <x:c r="M1452"/>
      <x:c r="N1452"/>
    </x:row>
    <x:row r="1453">
      <x:c r="A1453" t="str">
        <x:v>Wayne Russell|2026-07-16</x:v>
      </x:c>
      <x:c r="B1453" s="888" t="n">
        <x:v>46219</x:v>
      </x:c>
      <x:c r="C1453" t="str">
        <x:v>Wayne Russell</x:v>
      </x:c>
      <x:c r="D1453" t="str">
        <x:v>Permanent</x:v>
      </x:c>
      <x:c r="E1453" t="str">
        <x:v>Birmingham</x:v>
      </x:c>
      <x:c r="F1453" t="str">
        <x:v>Operative Porter</x:v>
      </x:c>
      <x:c r="G1453" t="str">
        <x:v>401198</x:v>
      </x:c>
      <x:c r="H1453" t="str">
        <x:v>The Open University</x:v>
      </x:c>
      <x:c r="I1453" t="n">
        <x:v>7.25</x:v>
      </x:c>
      <x:c r="J1453" t="str">
        <x:v>Worked</x:v>
      </x:c>
      <x:c r="K1453" t="str">
        <x:v>Employee 1722; home branch Birmingham; assigned role Operative Porter | Deployment branch: Birmingham | Actual role: Operative Porter | Jobs: 401198 | Customers: The Open University | Actual hours: 7.2; source records: 1</x:v>
      </x:c>
      <x:c r="L1453" t="str">
        <x:v>Include</x:v>
      </x:c>
      <x:c r="M1453"/>
      <x:c r="N1453"/>
    </x:row>
    <x:row r="1454">
      <x:c r="A1454" t="str">
        <x:v>Will Horton.|2026-07-01</x:v>
      </x:c>
      <x:c r="B1454" s="888" t="n">
        <x:v>46204</x:v>
      </x:c>
      <x:c r="C1454" t="str">
        <x:v>Will Horton.</x:v>
      </x:c>
      <x:c r="D1454" t="str">
        <x:v>Permanent</x:v>
      </x:c>
      <x:c r="E1454" t="str">
        <x:v>Thurrock</x:v>
      </x:c>
      <x:c r="F1454" t="str">
        <x:v>Warehouse</x:v>
      </x:c>
      <x:c r="G1454" t="str">
        <x:v>363792D</x:v>
      </x:c>
      <x:c r="H1454" t="str">
        <x:v>Thurrock Warehouse</x:v>
      </x:c>
      <x:c r="I1454" t="n">
        <x:v>9</x:v>
      </x:c>
      <x:c r="J1454" t="str">
        <x:v>Worked</x:v>
      </x:c>
      <x:c r="K1454" t="str">
        <x:v>Employee 2280; home branch Thurrock; assigned role Warehouse | Deployment branch: Thurrock | Actual role: Operative Driver | Jobs: 363792D | Customers: Thurrock Warehouse | Actual hours: 9.0; source records: 1</x:v>
      </x:c>
      <x:c r="L1454" t="str">
        <x:v>Include</x:v>
      </x:c>
      <x:c r="M1454"/>
      <x:c r="N1454"/>
    </x:row>
    <x:row r="1455">
      <x:c r="A1455" t="str">
        <x:v>Will Horton.|2026-07-02</x:v>
      </x:c>
      <x:c r="B1455" s="888" t="n">
        <x:v>46205</x:v>
      </x:c>
      <x:c r="C1455" t="str">
        <x:v>Will Horton.</x:v>
      </x:c>
      <x:c r="D1455" t="str">
        <x:v>Permanent</x:v>
      </x:c>
      <x:c r="E1455" t="str">
        <x:v>Thurrock</x:v>
      </x:c>
      <x:c r="F1455" t="str">
        <x:v>Warehouse</x:v>
      </x:c>
      <x:c r="G1455" t="str">
        <x:v>363792D</x:v>
      </x:c>
      <x:c r="H1455" t="str">
        <x:v>Thurrock Warehouse</x:v>
      </x:c>
      <x:c r="I1455" t="n">
        <x:v>9</x:v>
      </x:c>
      <x:c r="J1455" t="str">
        <x:v>Worked</x:v>
      </x:c>
      <x:c r="K1455" t="str">
        <x:v>Employee 2280; home branch Thurrock; assigned role Warehouse | Deployment branch: Thurrock | Actual role: Operative Driver | Jobs: 363792D | Customers: Thurrock Warehouse | Actual hours: 9.0; source records: 1</x:v>
      </x:c>
      <x:c r="L1455" t="str">
        <x:v>Include</x:v>
      </x:c>
      <x:c r="M1455"/>
      <x:c r="N1455"/>
    </x:row>
    <x:row r="1456">
      <x:c r="A1456" t="str">
        <x:v>Will Horton.|2026-07-03</x:v>
      </x:c>
      <x:c r="B1456" s="888" t="n">
        <x:v>46206</x:v>
      </x:c>
      <x:c r="C1456" t="str">
        <x:v>Will Horton.</x:v>
      </x:c>
      <x:c r="D1456" t="str">
        <x:v>Permanent</x:v>
      </x:c>
      <x:c r="E1456" t="str">
        <x:v>Thurrock</x:v>
      </x:c>
      <x:c r="F1456" t="str">
        <x:v>Warehouse</x:v>
      </x:c>
      <x:c r="G1456" t="str">
        <x:v>363792D</x:v>
      </x:c>
      <x:c r="H1456" t="str">
        <x:v>Thurrock Warehouse</x:v>
      </x:c>
      <x:c r="I1456" t="n">
        <x:v>9</x:v>
      </x:c>
      <x:c r="J1456" t="str">
        <x:v>Worked</x:v>
      </x:c>
      <x:c r="K1456" t="str">
        <x:v>Employee 2280; home branch Thurrock; assigned role Warehouse | Deployment branch: Thurrock | Actual role: Operative Driver | Jobs: 363792D | Customers: Thurrock Warehouse | Actual hours: 9.0; source records: 1</x:v>
      </x:c>
      <x:c r="L1456" t="str">
        <x:v>Include</x:v>
      </x:c>
      <x:c r="M1456"/>
      <x:c r="N1456"/>
    </x:row>
    <x:row r="1457">
      <x:c r="A1457" t="str">
        <x:v>Will Horton.|2026-07-06</x:v>
      </x:c>
      <x:c r="B1457" s="888" t="n">
        <x:v>46209</x:v>
      </x:c>
      <x:c r="C1457" t="str">
        <x:v>Will Horton.</x:v>
      </x:c>
      <x:c r="D1457" t="str">
        <x:v>Permanent</x:v>
      </x:c>
      <x:c r="E1457" t="str">
        <x:v>Thurrock</x:v>
      </x:c>
      <x:c r="F1457" t="str">
        <x:v>Warehouse</x:v>
      </x:c>
      <x:c r="G1457" t="str">
        <x:v>363792D</x:v>
      </x:c>
      <x:c r="H1457" t="str">
        <x:v>Thurrock Warehouse</x:v>
      </x:c>
      <x:c r="I1457" t="n">
        <x:v>9</x:v>
      </x:c>
      <x:c r="J1457" t="str">
        <x:v>Worked</x:v>
      </x:c>
      <x:c r="K1457" t="str">
        <x:v>Employee 2280; home branch Thurrock; assigned role Warehouse | Deployment branch: Thurrock | Actual role: Operative Driver | Jobs: 363792D | Customers: Thurrock Warehouse | Actual hours: 9.0; source records: 1</x:v>
      </x:c>
      <x:c r="L1457" t="str">
        <x:v>Include</x:v>
      </x:c>
      <x:c r="M1457"/>
      <x:c r="N1457"/>
    </x:row>
    <x:row r="1458">
      <x:c r="A1458" t="str">
        <x:v>Will Horton.|2026-07-07</x:v>
      </x:c>
      <x:c r="B1458" s="888" t="n">
        <x:v>46210</x:v>
      </x:c>
      <x:c r="C1458" t="str">
        <x:v>Will Horton.</x:v>
      </x:c>
      <x:c r="D1458" t="str">
        <x:v>Permanent</x:v>
      </x:c>
      <x:c r="E1458" t="str">
        <x:v>Thurrock</x:v>
      </x:c>
      <x:c r="F1458" t="str">
        <x:v>Warehouse</x:v>
      </x:c>
      <x:c r="G1458" t="str">
        <x:v>363792D</x:v>
      </x:c>
      <x:c r="H1458" t="str">
        <x:v>Thurrock Warehouse</x:v>
      </x:c>
      <x:c r="I1458" t="n">
        <x:v>9</x:v>
      </x:c>
      <x:c r="J1458" t="str">
        <x:v>Worked</x:v>
      </x:c>
      <x:c r="K1458" t="str">
        <x:v>Employee 2280; home branch Thurrock; assigned role Warehouse | Deployment branch: Thurrock | Actual role: Operative Driver | Jobs: 363792D | Customers: Thurrock Warehouse | Actual hours: 9.0; source records: 1</x:v>
      </x:c>
      <x:c r="L1458" t="str">
        <x:v>Include</x:v>
      </x:c>
      <x:c r="M1458"/>
      <x:c r="N1458"/>
    </x:row>
    <x:row r="1459">
      <x:c r="A1459" t="str">
        <x:v>Will Horton.|2026-07-08</x:v>
      </x:c>
      <x:c r="B1459" s="888" t="n">
        <x:v>46211</x:v>
      </x:c>
      <x:c r="C1459" t="str">
        <x:v>Will Horton.</x:v>
      </x:c>
      <x:c r="D1459" t="str">
        <x:v>Permanent</x:v>
      </x:c>
      <x:c r="E1459" t="str">
        <x:v>Thurrock</x:v>
      </x:c>
      <x:c r="F1459" t="str">
        <x:v>Warehouse</x:v>
      </x:c>
      <x:c r="G1459" t="str">
        <x:v>363792D</x:v>
      </x:c>
      <x:c r="H1459" t="str">
        <x:v>Thurrock Warehouse</x:v>
      </x:c>
      <x:c r="I1459" t="n">
        <x:v>9</x:v>
      </x:c>
      <x:c r="J1459" t="str">
        <x:v>Worked</x:v>
      </x:c>
      <x:c r="K1459" t="str">
        <x:v>Employee 2280; home branch Thurrock; assigned role Warehouse | Deployment branch: Thurrock | Actual role: Operative Driver | Jobs: 363792D | Customers: Thurrock Warehouse | Actual hours: 9.0; source records: 1</x:v>
      </x:c>
      <x:c r="L1459" t="str">
        <x:v>Include</x:v>
      </x:c>
      <x:c r="M1459"/>
      <x:c r="N1459"/>
    </x:row>
    <x:row r="1460">
      <x:c r="A1460" t="str">
        <x:v>Will Horton.|2026-07-10</x:v>
      </x:c>
      <x:c r="B1460" s="888" t="n">
        <x:v>46213</x:v>
      </x:c>
      <x:c r="C1460" t="str">
        <x:v>Will Horton.</x:v>
      </x:c>
      <x:c r="D1460" t="str">
        <x:v>Permanent</x:v>
      </x:c>
      <x:c r="E1460" t="str">
        <x:v>Thurrock</x:v>
      </x:c>
      <x:c r="F1460" t="str">
        <x:v>Warehouse</x:v>
      </x:c>
      <x:c r="G1460" t="str">
        <x:v>363792D</x:v>
      </x:c>
      <x:c r="H1460" t="str">
        <x:v>Thurrock Warehouse</x:v>
      </x:c>
      <x:c r="I1460" t="n">
        <x:v>9</x:v>
      </x:c>
      <x:c r="J1460" t="str">
        <x:v>Worked</x:v>
      </x:c>
      <x:c r="K1460" t="str">
        <x:v>Employee 2280; home branch Thurrock; assigned role Warehouse | Deployment branch: Thurrock | Actual role: Operative Driver | Jobs: 363792D | Customers: Thurrock Warehouse | Actual hours: 9.0; source records: 1</x:v>
      </x:c>
      <x:c r="L1460" t="str">
        <x:v>Include</x:v>
      </x:c>
      <x:c r="M1460"/>
      <x:c r="N1460"/>
    </x:row>
    <x:row r="1461">
      <x:c r="A1461" t="str">
        <x:v>Will Horton.|2026-07-13</x:v>
      </x:c>
      <x:c r="B1461" s="888" t="n">
        <x:v>46216</x:v>
      </x:c>
      <x:c r="C1461" t="str">
        <x:v>Will Horton.</x:v>
      </x:c>
      <x:c r="D1461" t="str">
        <x:v>Permanent</x:v>
      </x:c>
      <x:c r="E1461" t="str">
        <x:v>Thurrock</x:v>
      </x:c>
      <x:c r="F1461" t="str">
        <x:v>Warehouse</x:v>
      </x:c>
      <x:c r="G1461" t="str">
        <x:v>363792D</x:v>
      </x:c>
      <x:c r="H1461" t="str">
        <x:v>Thurrock Warehouse</x:v>
      </x:c>
      <x:c r="I1461" t="n">
        <x:v>9</x:v>
      </x:c>
      <x:c r="J1461" t="str">
        <x:v>Worked</x:v>
      </x:c>
      <x:c r="K1461" t="str">
        <x:v>Employee 2280; home branch Thurrock; assigned role Warehouse | Deployment branch: Thurrock | Actual role: Operative Driver | Jobs: 363792D | Customers: Thurrock Warehouse | Actual hours: 9.0; source records: 1</x:v>
      </x:c>
      <x:c r="L1461" t="str">
        <x:v>Include</x:v>
      </x:c>
      <x:c r="M1461"/>
      <x:c r="N1461"/>
    </x:row>
    <x:row r="1462">
      <x:c r="A1462" t="str">
        <x:v>Will Horton.|2026-07-14</x:v>
      </x:c>
      <x:c r="B1462" s="888" t="n">
        <x:v>46217</x:v>
      </x:c>
      <x:c r="C1462" t="str">
        <x:v>Will Horton.</x:v>
      </x:c>
      <x:c r="D1462" t="str">
        <x:v>Permanent</x:v>
      </x:c>
      <x:c r="E1462" t="str">
        <x:v>Thurrock</x:v>
      </x:c>
      <x:c r="F1462" t="str">
        <x:v>Warehouse</x:v>
      </x:c>
      <x:c r="G1462" t="str">
        <x:v>363792D</x:v>
      </x:c>
      <x:c r="H1462" t="str">
        <x:v>Thurrock Warehouse</x:v>
      </x:c>
      <x:c r="I1462" t="n">
        <x:v>9</x:v>
      </x:c>
      <x:c r="J1462" t="str">
        <x:v>Worked</x:v>
      </x:c>
      <x:c r="K1462" t="str">
        <x:v>Employee 2280; home branch Thurrock; assigned role Warehouse | Deployment branch: Thurrock | Actual role: Operative Driver | Jobs: 363792D | Customers: Thurrock Warehouse | Actual hours: 9.0; source records: 1</x:v>
      </x:c>
      <x:c r="L1462" t="str">
        <x:v>Include</x:v>
      </x:c>
      <x:c r="M1462"/>
      <x:c r="N1462"/>
    </x:row>
    <x:row r="1463">
      <x:c r="A1463" t="str">
        <x:v>Will Horton.|2026-07-15</x:v>
      </x:c>
      <x:c r="B1463" s="888" t="n">
        <x:v>46218</x:v>
      </x:c>
      <x:c r="C1463" t="str">
        <x:v>Will Horton.</x:v>
      </x:c>
      <x:c r="D1463" t="str">
        <x:v>Permanent</x:v>
      </x:c>
      <x:c r="E1463" t="str">
        <x:v>Thurrock</x:v>
      </x:c>
      <x:c r="F1463" t="str">
        <x:v>Warehouse</x:v>
      </x:c>
      <x:c r="G1463" t="str">
        <x:v>363792D</x:v>
      </x:c>
      <x:c r="H1463" t="str">
        <x:v>Thurrock Warehouse</x:v>
      </x:c>
      <x:c r="I1463" t="n">
        <x:v>9</x:v>
      </x:c>
      <x:c r="J1463" t="str">
        <x:v>Worked</x:v>
      </x:c>
      <x:c r="K1463" t="str">
        <x:v>Employee 2280; home branch Thurrock; assigned role Warehouse | Deployment branch: Thurrock | Actual role: Operative Driver | Jobs: 363792D | Customers: Thurrock Warehouse | Actual hours: 9.0; source records: 1</x:v>
      </x:c>
      <x:c r="L1463" t="str">
        <x:v>Include</x:v>
      </x:c>
      <x:c r="M1463"/>
      <x:c r="N1463"/>
    </x:row>
    <x:row r="1464">
      <x:c r="A1464" t="str">
        <x:v>Will Horton.|2026-07-16</x:v>
      </x:c>
      <x:c r="B1464" s="888" t="n">
        <x:v>46219</x:v>
      </x:c>
      <x:c r="C1464" t="str">
        <x:v>Will Horton.</x:v>
      </x:c>
      <x:c r="D1464" t="str">
        <x:v>Permanent</x:v>
      </x:c>
      <x:c r="E1464" t="str">
        <x:v>Thurrock</x:v>
      </x:c>
      <x:c r="F1464" t="str">
        <x:v>Warehouse</x:v>
      </x:c>
      <x:c r="G1464" t="str">
        <x:v>363792D</x:v>
      </x:c>
      <x:c r="H1464" t="str">
        <x:v>Thurrock Warehouse</x:v>
      </x:c>
      <x:c r="I1464" t="n">
        <x:v>9</x:v>
      </x:c>
      <x:c r="J1464" t="str">
        <x:v>Worked</x:v>
      </x:c>
      <x:c r="K1464" t="str">
        <x:v>Employee 2280; home branch Thurrock; assigned role Warehouse | Deployment branch: Thurrock | Actual role: Operative Driver | Jobs: 363792D | Customers: Thurrock Warehouse | Actual hours: 9.0; source records: 1</x:v>
      </x:c>
      <x:c r="L1464" t="str">
        <x:v>Include</x:v>
      </x:c>
      <x:c r="M1464"/>
      <x:c r="N1464"/>
    </x:row>
    <x:row r="1465">
      <x:c r="A1465" t="str">
        <x:v>William Dzinski|2026-07-02</x:v>
      </x:c>
      <x:c r="B1465" s="888" t="n">
        <x:v>46205</x:v>
      </x:c>
      <x:c r="C1465" t="str">
        <x:v>William Dzinski</x:v>
      </x:c>
      <x:c r="D1465" t="str">
        <x:v>Permanent</x:v>
      </x:c>
      <x:c r="E1465" t="str">
        <x:v>Croydon</x:v>
      </x:c>
      <x:c r="F1465" t="str">
        <x:v>Operative Porter</x:v>
      </x:c>
      <x:c r="G1465" t="str">
        <x:v>393361E</x:v>
      </x:c>
      <x:c r="H1465" t="str">
        <x:v>The Quadrant</x:v>
      </x:c>
      <x:c r="I1465" t="n">
        <x:v>8.5</x:v>
      </x:c>
      <x:c r="J1465" t="str">
        <x:v>Worked</x:v>
      </x:c>
      <x:c r="K1465" t="str">
        <x:v>Employee 1864; home branch Croydon; assigned role Operative Porter | Deployment branch: Croydon | Actual role: Operative Porter | Jobs: 393361E | Customers: The Quadrant | Actual hours: 8.5; source records: 1</x:v>
      </x:c>
      <x:c r="L1465" t="str">
        <x:v>Include</x:v>
      </x:c>
      <x:c r="M1465"/>
      <x:c r="N1465"/>
    </x:row>
    <x:row r="1466">
      <x:c r="A1466" t="str">
        <x:v>William Dzinski|2026-07-03</x:v>
      </x:c>
      <x:c r="B1466" s="888" t="n">
        <x:v>46206</x:v>
      </x:c>
      <x:c r="C1466" t="str">
        <x:v>William Dzinski</x:v>
      </x:c>
      <x:c r="D1466" t="str">
        <x:v>Permanent</x:v>
      </x:c>
      <x:c r="E1466" t="str">
        <x:v>Croydon</x:v>
      </x:c>
      <x:c r="F1466" t="str">
        <x:v>Operative Porter</x:v>
      </x:c>
      <x:c r="G1466" t="str">
        <x:v>400111</x:v>
      </x:c>
      <x:c r="H1466" t="str">
        <x:v>Bromley Central Library</x:v>
      </x:c>
      <x:c r="I1466" t="n">
        <x:v>6.5</x:v>
      </x:c>
      <x:c r="J1466" t="str">
        <x:v>Worked</x:v>
      </x:c>
      <x:c r="K1466" t="str">
        <x:v>Employee 1864; home branch Croydon; assigned role Operative Porter | Deployment branch: Croydon | Actual role: Operative Porter | Jobs: 400111 | Customers: Bromley Central Library | Actual hours: 6.5; source records: 1</x:v>
      </x:c>
      <x:c r="L1466" t="str">
        <x:v>Include</x:v>
      </x:c>
      <x:c r="M1466"/>
      <x:c r="N1466"/>
    </x:row>
    <x:row r="1467">
      <x:c r="A1467" t="str">
        <x:v>William Dzinski|2026-07-06</x:v>
      </x:c>
      <x:c r="B1467" s="888" t="n">
        <x:v>46209</x:v>
      </x:c>
      <x:c r="C1467" t="str">
        <x:v>William Dzinski</x:v>
      </x:c>
      <x:c r="D1467" t="str">
        <x:v>Permanent</x:v>
      </x:c>
      <x:c r="E1467" t="str">
        <x:v>Croydon</x:v>
      </x:c>
      <x:c r="F1467" t="str">
        <x:v>Operative Porter</x:v>
      </x:c>
      <x:c r="G1467" t="str">
        <x:v>399451U</x:v>
      </x:c>
      <x:c r="H1467" t="str">
        <x:v>Royal Borough of Kensington and Chelsea</x:v>
      </x:c>
      <x:c r="I1467" t="n">
        <x:v>9</x:v>
      </x:c>
      <x:c r="J1467" t="str">
        <x:v>Worked</x:v>
      </x:c>
      <x:c r="K1467" t="str">
        <x:v>Employee 1864; home branch Croydon; assigned role Operative Porter | Deployment branch: Croydon | Actual role: Operative Skilled | Jobs: 399451U | Customers: Royal Borough of Kensington and Chelsea | Actual hours: 9.0; source records: 1</x:v>
      </x:c>
      <x:c r="L1467" t="str">
        <x:v>Include</x:v>
      </x:c>
      <x:c r="M1467"/>
      <x:c r="N1467"/>
    </x:row>
    <x:row r="1468">
      <x:c r="A1468" t="str">
        <x:v>William Dzinski|2026-07-07</x:v>
      </x:c>
      <x:c r="B1468" s="888" t="n">
        <x:v>46210</x:v>
      </x:c>
      <x:c r="C1468" t="str">
        <x:v>William Dzinski</x:v>
      </x:c>
      <x:c r="D1468" t="str">
        <x:v>Permanent</x:v>
      </x:c>
      <x:c r="E1468" t="str">
        <x:v>Croydon</x:v>
      </x:c>
      <x:c r="F1468" t="str">
        <x:v>Operative Porter</x:v>
      </x:c>
      <x:c r="G1468" t="str">
        <x:v>399451U, 399451Y</x:v>
      </x:c>
      <x:c r="H1468" t="str">
        <x:v>Royal Borough of Kensington and Chelsea</x:v>
      </x:c>
      <x:c r="I1468" t="n">
        <x:v>15</x:v>
      </x:c>
      <x:c r="J1468" t="str">
        <x:v>Worked — 2 records</x:v>
      </x:c>
      <x:c r="K1468" t="str">
        <x:v>Employee 1864; home branch Croydon; assigned role Operative Porter | Deployment branch: Croydon | Actual role: Operative Skilled | Jobs: 399451U, 399451Y | Customers: Royal Borough of Kensington and Chelsea | Actual hours: 15.0; source records: 2</x:v>
      </x:c>
      <x:c r="L1468" t="str">
        <x:v>Include</x:v>
      </x:c>
      <x:c r="M1468"/>
      <x:c r="N1468"/>
    </x:row>
    <x:row r="1469">
      <x:c r="A1469" t="str">
        <x:v>William Dzinski|2026-07-08</x:v>
      </x:c>
      <x:c r="B1469" s="888" t="n">
        <x:v>46211</x:v>
      </x:c>
      <x:c r="C1469" t="str">
        <x:v>William Dzinski</x:v>
      </x:c>
      <x:c r="D1469" t="str">
        <x:v>Permanent</x:v>
      </x:c>
      <x:c r="E1469" t="str">
        <x:v>Croydon</x:v>
      </x:c>
      <x:c r="F1469" t="str">
        <x:v>Operative Porter</x:v>
      </x:c>
      <x:c r="G1469" t="str">
        <x:v>402743</x:v>
      </x:c>
      <x:c r="H1469" t="str">
        <x:v>EDF / DALKIA FACILITIES LIMITED</x:v>
      </x:c>
      <x:c r="I1469" t="n">
        <x:v>8</x:v>
      </x:c>
      <x:c r="J1469" t="str">
        <x:v>Worked</x:v>
      </x:c>
      <x:c r="K1469" t="str">
        <x:v>Employee 1864; home branch Croydon; assigned role Operative Porter | Deployment branch: Croydon | Actual role: Operative Porter | Jobs: 402743 | Customers: EDF / DALKIA FACILITIES LIMITED | Actual hours: 8.0; source records: 1</x:v>
      </x:c>
      <x:c r="L1469" t="str">
        <x:v>Include</x:v>
      </x:c>
      <x:c r="M1469"/>
      <x:c r="N1469"/>
    </x:row>
    <x:row r="1470">
      <x:c r="A1470" t="str">
        <x:v>William Dzinski|2026-07-09</x:v>
      </x:c>
      <x:c r="B1470" s="888" t="n">
        <x:v>46212</x:v>
      </x:c>
      <x:c r="C1470" t="str">
        <x:v>William Dzinski</x:v>
      </x:c>
      <x:c r="D1470" t="str">
        <x:v>Permanent</x:v>
      </x:c>
      <x:c r="E1470" t="str">
        <x:v>Croydon</x:v>
      </x:c>
      <x:c r="F1470" t="str">
        <x:v>Operative Porter</x:v>
      </x:c>
      <x:c r="G1470" t="str">
        <x:v>400111</x:v>
      </x:c>
      <x:c r="H1470" t="str">
        <x:v>Bromley Central Library</x:v>
      </x:c>
      <x:c r="I1470" t="n">
        <x:v>8</x:v>
      </x:c>
      <x:c r="J1470" t="str">
        <x:v>Worked</x:v>
      </x:c>
      <x:c r="K1470" t="str">
        <x:v>Employee 1864; home branch Croydon; assigned role Operative Porter | Deployment branch: Croydon | Actual role: Operative Porter | Jobs: 400111 | Customers: Bromley Central Library | Actual hours: 8.0; source records: 1</x:v>
      </x:c>
      <x:c r="L1470" t="str">
        <x:v>Include</x:v>
      </x:c>
      <x:c r="M1470"/>
      <x:c r="N1470"/>
    </x:row>
    <x:row r="1471">
      <x:c r="A1471" t="str">
        <x:v>William Dzinski|2026-07-10</x:v>
      </x:c>
      <x:c r="B1471" s="888" t="n">
        <x:v>46213</x:v>
      </x:c>
      <x:c r="C1471" t="str">
        <x:v>William Dzinski</x:v>
      </x:c>
      <x:c r="D1471" t="str">
        <x:v>Permanent</x:v>
      </x:c>
      <x:c r="E1471" t="str">
        <x:v>Croydon</x:v>
      </x:c>
      <x:c r="F1471" t="str">
        <x:v>Operative Porter</x:v>
      </x:c>
      <x:c r="G1471" t="str">
        <x:v>399451Y</x:v>
      </x:c>
      <x:c r="H1471" t="str">
        <x:v>Royal Borough of Kensington and Chelsea</x:v>
      </x:c>
      <x:c r="I1471" t="n">
        <x:v>7</x:v>
      </x:c>
      <x:c r="J1471" t="str">
        <x:v>Worked</x:v>
      </x:c>
      <x:c r="K1471" t="str">
        <x:v>Employee 1864; home branch Croydon; assigned role Operative Porter | Deployment branch: Croydon | Actual role: Operative Porter | Jobs: 399451Y | Customers: Royal Borough of Kensington and Chelsea | Actual hours: 7.0; source records: 1</x:v>
      </x:c>
      <x:c r="L1471" t="str">
        <x:v>Include</x:v>
      </x:c>
      <x:c r="M1471"/>
      <x:c r="N1471"/>
    </x:row>
    <x:row r="1472">
      <x:c r="A1472" t="str">
        <x:v>William Dzinski|2026-07-13</x:v>
      </x:c>
      <x:c r="B1472" s="888" t="n">
        <x:v>46216</x:v>
      </x:c>
      <x:c r="C1472" t="str">
        <x:v>William Dzinski</x:v>
      </x:c>
      <x:c r="D1472" t="str">
        <x:v>Permanent</x:v>
      </x:c>
      <x:c r="E1472" t="str">
        <x:v>Croydon</x:v>
      </x:c>
      <x:c r="F1472" t="str">
        <x:v>Operative Porter</x:v>
      </x:c>
      <x:c r="G1472" t="str">
        <x:v>393361E</x:v>
      </x:c>
      <x:c r="H1472" t="str">
        <x:v>The Quadrant</x:v>
      </x:c>
      <x:c r="I1472" t="n">
        <x:v>5</x:v>
      </x:c>
      <x:c r="J1472" t="str">
        <x:v>Worked</x:v>
      </x:c>
      <x:c r="K1472" t="str">
        <x:v>Employee 1864; home branch Croydon; assigned role Operative Porter | Deployment branch: Croydon | Actual role: Operative Skilled | Jobs: 393361E | Customers: The Quadrant | Actual hours: 5.0; source records: 1</x:v>
      </x:c>
      <x:c r="L1472" t="str">
        <x:v>Include</x:v>
      </x:c>
      <x:c r="M1472"/>
      <x:c r="N1472"/>
    </x:row>
    <x:row r="1473">
      <x:c r="A1473" t="str">
        <x:v>William Dzinski|2026-07-14</x:v>
      </x:c>
      <x:c r="B1473" s="888" t="n">
        <x:v>46217</x:v>
      </x:c>
      <x:c r="C1473" t="str">
        <x:v>William Dzinski</x:v>
      </x:c>
      <x:c r="D1473" t="str">
        <x:v>Permanent</x:v>
      </x:c>
      <x:c r="E1473" t="str">
        <x:v>Croydon</x:v>
      </x:c>
      <x:c r="F1473" t="str">
        <x:v>Operative Porter</x:v>
      </x:c>
      <x:c r="G1473" t="str">
        <x:v>400111</x:v>
      </x:c>
      <x:c r="H1473" t="str">
        <x:v>Bromley Central Library</x:v>
      </x:c>
      <x:c r="I1473" t="n">
        <x:v>7.5</x:v>
      </x:c>
      <x:c r="J1473" t="str">
        <x:v>Worked</x:v>
      </x:c>
      <x:c r="K1473" t="str">
        <x:v>Employee 1864; home branch Croydon; assigned role Operative Porter | Deployment branch: Croydon | Actual role: Operative Porter | Jobs: 400111 | Customers: Bromley Central Library | Actual hours: 7.5; source records: 1</x:v>
      </x:c>
      <x:c r="L1473" t="str">
        <x:v>Include</x:v>
      </x:c>
      <x:c r="M1473"/>
      <x:c r="N1473"/>
    </x:row>
    <x:row r="1474">
      <x:c r="A1474" t="str">
        <x:v>William Dzinski|2026-07-15</x:v>
      </x:c>
      <x:c r="B1474" s="888" t="n">
        <x:v>46218</x:v>
      </x:c>
      <x:c r="C1474" t="str">
        <x:v>William Dzinski</x:v>
      </x:c>
      <x:c r="D1474" t="str">
        <x:v>Permanent</x:v>
      </x:c>
      <x:c r="E1474" t="str">
        <x:v>Croydon</x:v>
      </x:c>
      <x:c r="F1474" t="str">
        <x:v>Operative Porter</x:v>
      </x:c>
      <x:c r="G1474" t="str">
        <x:v>402815</x:v>
      </x:c>
      <x:c r="H1474" t="str">
        <x:v>VEOLIA (Sussex Pathology)</x:v>
      </x:c>
      <x:c r="I1474" t="n">
        <x:v>3</x:v>
      </x:c>
      <x:c r="J1474" t="str">
        <x:v>Worked</x:v>
      </x:c>
      <x:c r="K1474" t="str">
        <x:v>Employee 1864; home branch Croydon; assigned role Operative Porter | Deployment branch: Croydon | Actual role: Operative Skilled | Jobs: 402815 | Customers: VEOLIA (Sussex Pathology) | Actual hours: 3.0; source records: 1</x:v>
      </x:c>
      <x:c r="L1474" t="str">
        <x:v>Include</x:v>
      </x:c>
      <x:c r="M1474"/>
      <x:c r="N1474"/>
    </x:row>
    <x:row r="1475">
      <x:c r="A1475" t="str">
        <x:v>William Dzinski|2026-07-16</x:v>
      </x:c>
      <x:c r="B1475" s="888" t="n">
        <x:v>46219</x:v>
      </x:c>
      <x:c r="C1475" t="str">
        <x:v>William Dzinski</x:v>
      </x:c>
      <x:c r="D1475" t="str">
        <x:v>Permanent</x:v>
      </x:c>
      <x:c r="E1475" t="str">
        <x:v>Croydon</x:v>
      </x:c>
      <x:c r="F1475" t="str">
        <x:v>Operative Porter</x:v>
      </x:c>
      <x:c r="G1475" t="str">
        <x:v>402738</x:v>
      </x:c>
      <x:c r="H1475" t="str">
        <x:v>Kings College London</x:v>
      </x:c>
      <x:c r="I1475" t="n">
        <x:v>4</x:v>
      </x:c>
      <x:c r="J1475" t="str">
        <x:v>Worked</x:v>
      </x:c>
      <x:c r="K1475" t="str">
        <x:v>Employee 1864; home branch Croydon; assigned role Operative Porter | Deployment branch: Croydon | Actual role: Operative Skilled | Jobs: 402738 | Customers: Kings College London | Actual hours: 4.0; source records: 1</x:v>
      </x:c>
      <x:c r="L1475" t="str">
        <x:v>Include</x:v>
      </x:c>
      <x:c r="M1475"/>
      <x:c r="N1475"/>
    </x:row>
  </x:sheetData>
  <x:conditionalFormatting sqref="A4:L1225">
    <x:cfRule type="expression" dxfId="40" priority="1">
      <x:formula>$L4="Filtered out"</x:formula>
    </x:cfRule>
    <x:cfRule type="expression" dxfId="41" priority="2">
      <x:formula>LEFT($J4,8)="CONFLICT"</x:formula>
    </x:cfRule>
  </x:conditionalFormatting>
  <x:conditionalFormatting sqref="I4:I1225">
    <x:cfRule type="dataBar" priority="3">
      <x:dataBar>
        <x:cfvo type="min"/>
        <x:cfvo type="max"/>
        <x:color rgb="FF2F6F7E"/>
      </x:dataBar>
      <x:extLst>
        <x:ext xmlns:x14="http://schemas.microsoft.com/office/spreadsheetml/2009/9/main" uri="{B025F937-C7B1-47D3-B67F-A62EFF666E3E}">
          <x14:id>{050E2E96-2104-5B6D-19D7-E98EE09DC454}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050E2E96-2104-5B6D-19D7-E98EE09DC454}">
            <x14:dataBar gradient="1">
              <x14:cfvo type="min"/>
              <x14:cfvo type="max"/>
              <x14:fillColor rgb="FF2F6F7E"/>
            </x14:dataBar>
          </x14:cfRule>
          <xm:sqref>I4:I1225</xm:sqref>
        </x14:conditionalFormatting>
      </x14:conditionalFormattings>
    </x:ext>
  </x:extLst>
</x:worksheet>
</file>

<file path=xl/worksheets/sheet1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16" hidden="0" customWidth="1"/>
    <x:col min="6" max="6" width="17" hidden="0" customWidth="1"/>
    <x:col min="7" max="7" width="20" hidden="0" customWidth="1"/>
    <x:col min="8" max="8" width="14" hidden="0" customWidth="1"/>
    <x:col min="9" max="9" width="16" hidden="0" customWidth="1"/>
    <x:col min="10" max="10" width="15" hidden="0" customWidth="1"/>
    <x:col min="11" max="11" width="24" hidden="0" customWidth="1"/>
    <x:col min="12" max="12" width="23" hidden="0" customWidth="1"/>
    <x:col min="13" max="13" width="22" hidden="0" customWidth="1"/>
    <x:col min="14" max="14" width="15" hidden="0" customWidth="1"/>
    <x:col min="15" max="15" width="15" hidden="0" customWidth="1"/>
    <x:col min="16" max="16" width="22" hidden="0" customWidth="1"/>
    <x:col min="17" max="17" width="14" hidden="0" customWidth="1"/>
    <x:col min="18" max="18" width="58" hidden="0" customWidth="1"/>
    <x:col min="19" max="19" width="14" hidden="0" customWidth="1"/>
    <x:col min="21" max="21" width="22" hidden="0" customWidth="1"/>
    <x:col min="22" max="22" width="20" hidden="0" customWidth="1"/>
    <x:col min="23" max="23" width="24" hidden="0" customWidth="1"/>
    <x:col min="24" max="24" width="24" hidden="0" customWidth="1"/>
  </x:cols>
  <x:sheetData>
    <x:row r="1">
      <x:c r="A1" s="882" t="str">
        <x:v>SBP People Insight — Role-only YTD Activity Review</x:v>
      </x:c>
      <x:c r="B1" s="804"/>
      <x:c r="C1" s="804"/>
      <x:c r="D1" s="804"/>
      <x:c r="E1" s="804"/>
      <x:c r="F1" s="804"/>
      <x:c r="G1" s="804"/>
      <x:c r="H1" s="804"/>
      <x:c r="I1" s="804"/>
      <x:c r="J1" s="804"/>
      <x:c r="K1" s="804"/>
      <x:c r="L1" s="804"/>
      <x:c r="M1" s="804"/>
      <x:c r="N1" s="804"/>
      <x:c r="O1" s="804"/>
      <x:c r="P1" s="804"/>
      <x:c r="Q1" s="804"/>
      <x:c r="R1" s="804"/>
      <x:c r="S1" s="804"/>
      <x:c r="T1" s="550"/>
      <x:c r="U1" s="550"/>
      <x:c r="V1" s="550"/>
      <x:c r="W1" s="550"/>
      <x:c r="X1" s="550"/>
    </x:row>
    <x:row r="2">
      <x:c r="A2" s="772" t="str">
        <x:v>Potential SBP overlap is a fixed-pattern contracted day with no deployment record while agency appeared in the same home branch, assigned role and week. It is an exception to validate, not a confirmed saving.</x:v>
      </x:c>
      <x:c r="B2" s="748"/>
      <x:c r="C2" s="748"/>
      <x:c r="D2" s="748"/>
      <x:c r="E2" s="748"/>
      <x:c r="F2" s="748"/>
      <x:c r="G2" s="748"/>
      <x:c r="H2" s="748"/>
      <x:c r="I2" s="748"/>
      <x:c r="J2" s="748"/>
      <x:c r="K2" s="748"/>
      <x:c r="L2" s="748"/>
      <x:c r="M2" s="748"/>
      <x:c r="N2" s="748"/>
      <x:c r="O2" s="748"/>
      <x:c r="P2" s="748"/>
      <x:c r="Q2" s="748"/>
      <x:c r="R2" s="748"/>
      <x:c r="S2" s="748"/>
      <x:c r="T2" s="550"/>
      <x:c r="U2" s="550"/>
      <x:c r="V2" s="550"/>
      <x:c r="W2" s="550"/>
      <x:c r="X2" s="550"/>
    </x:row>
    <x:row r="3">
      <x:c r="A3" s="789"/>
      <x:c r="B3" s="789"/>
      <x:c r="C3" s="789"/>
      <x:c r="D3" s="789"/>
      <x:c r="E3" s="789"/>
      <x:c r="F3" s="789"/>
      <x:c r="G3" s="789"/>
      <x:c r="H3" s="789"/>
      <x:c r="I3" s="789"/>
      <x:c r="J3" s="789"/>
      <x:c r="K3" s="789"/>
      <x:c r="L3" s="789"/>
      <x:c r="M3" s="789"/>
      <x:c r="N3" s="789"/>
      <x:c r="O3" s="789"/>
      <x:c r="P3" s="789"/>
      <x:c r="Q3" s="789"/>
      <x:c r="R3" s="789"/>
      <x:c r="S3" s="789"/>
      <x:c r="T3" s="789"/>
      <x:c r="U3" s="789"/>
      <x:c r="V3" s="789"/>
      <x:c r="W3" s="789"/>
      <x:c r="X3" s="789"/>
      <x:c r="Y3" s="808"/>
      <x:c r="Z3" s="808"/>
    </x:row>
    <x:row r="4">
      <x:c r="A4" s="796" t="str">
        <x:v>Home Branch</x:v>
      </x:c>
      <x:c r="B4" s="797" t="str">
        <x:v>Employee</x:v>
      </x:c>
      <x:c r="C4" s="797" t="str">
        <x:v>Employee Number</x:v>
      </x:c>
      <x:c r="D4" s="797" t="str">
        <x:v>Assigned Role</x:v>
      </x:c>
      <x:c r="E4" s="797" t="str">
        <x:v>Work Pattern</x:v>
      </x:c>
      <x:c r="F4" s="797" t="str">
        <x:v>Weekly Contract Days</x:v>
      </x:c>
      <x:c r="G4" s="797" t="str">
        <x:v>Fixed Scheduled Days YTD</x:v>
      </x:c>
      <x:c r="H4" s="797" t="str">
        <x:v>Deployed Days</x:v>
      </x:c>
      <x:c r="I4" s="797" t="str">
        <x:v>Annual Leave Days</x:v>
      </x:c>
      <x:c r="J4" s="797" t="str">
        <x:v>Other Leave Days</x:v>
      </x:c>
      <x:c r="K4" s="797" t="str">
        <x:v>No Deployment Contracted Days</x:v>
      </x:c>
      <x:c r="L4" s="797" t="str">
        <x:v>Potential SBP Overlap Days</x:v>
      </x:c>
      <x:c r="M4" s="797" t="str">
        <x:v>Cross-Branch Support Days</x:v>
      </x:c>
      <x:c r="N4" s="797" t="str">
        <x:v>Multi-Job Days</x:v>
      </x:c>
      <x:c r="O4" s="797" t="str">
        <x:v>Actual Hours</x:v>
      </x:c>
      <x:c r="P4" s="797" t="str">
        <x:v>Average Hours / Deployed Day</x:v>
      </x:c>
      <x:c r="Q4" s="797" t="str">
        <x:v>Conflict Days</x:v>
      </x:c>
      <x:c r="R4" s="797" t="str">
        <x:v>Indicative Interpretation</x:v>
      </x:c>
      <x:c r="S4" s="798" t="str">
        <x:v>Global View</x:v>
      </x:c>
      <x:c r="T4" s="789"/>
      <x:c r="U4" s="796" t="str">
        <x:v>Assigned Role</x:v>
      </x:c>
      <x:c r="V4" s="797" t="str">
        <x:v>No Deployment Days</x:v>
      </x:c>
      <x:c r="W4" s="797" t="str">
        <x:v>Potential SBP Overlap Days</x:v>
      </x:c>
      <x:c r="X4" s="798" t="str">
        <x:v>Cross-Branch Support Days</x:v>
      </x:c>
      <x:c r="Y4" s="808"/>
      <x:c r="Z4" s="808"/>
    </x:row>
    <x:row r="5">
      <x:c r="A5" s="550" t="str">
        <x:v>Birmingham</x:v>
      </x:c>
      <x:c r="B5" s="550" t="str">
        <x:v>Pete Addis</x:v>
      </x:c>
      <x:c r="C5" s="550" t="str">
        <x:v>2244</x:v>
      </x:c>
      <x:c r="D5" s="550" t="str">
        <x:v>Operative Skilled</x:v>
      </x:c>
      <x:c r="E5" s="550" t="str">
        <x:v>Fixed</x:v>
      </x:c>
      <x:c r="F5" s="550" t="n">
        <x:v>5</x:v>
      </x:c>
      <x:c r="G5" s="881" t="n">
        <x:v>141</x:v>
      </x:c>
      <x:c r="H5" s="881" t="n">
        <x:v>15</x:v>
      </x:c>
      <x:c r="I5" s="881" t="n">
        <x:v>6</x:v>
      </x:c>
      <x:c r="J5" s="881" t="n">
        <x:v>0</x:v>
      </x:c>
      <x:c r="K5" s="881" t="n">
        <x:v>119</x:v>
      </x:c>
      <x:c r="L5" s="881" t="n">
        <x:v>104</x:v>
      </x:c>
      <x:c r="M5" s="881" t="n">
        <x:v>0</x:v>
      </x:c>
      <x:c r="N5" s="881" t="n">
        <x:v>15</x:v>
      </x:c>
      <x:c r="O5" s="751" t="n">
        <x:v>274</x:v>
      </x:c>
      <x:c r="P5" s="751" t="n">
        <x:v>18.3</x:v>
      </x:c>
      <x:c r="Q5" s="550" t="n">
        <x:v>1</x:v>
      </x:c>
      <x:c r="R5" s="756" t="str">
        <x:v>Priority validation: repeated no-deployment contracted days while agency appeared in the same branch, role and week.</x:v>
      </x:c>
      <x:c r="S5" s="550" t="str">
        <x:f>IF(OR('Summary Dashboard'!$B$3="All",$A5='Summary Dashboard'!$B$3),"Include","Filtered out")</x:f>
        <x:v>Include</x:v>
      </x:c>
      <x:c r="T5" s="550"/>
      <x:c r="U5" s="550" t="str">
        <x:v>Operative Driver</x:v>
      </x:c>
      <x:c r="V5" s="550" t="n">
        <x:f>SUMIFS($K$5:$K$212,$D$5:$D$212,$U5,$S$5:$S$212,"Include")</x:f>
        <x:v>374</x:v>
      </x:c>
      <x:c r="W5" s="550" t="n">
        <x:f>SUMIFS($L$5:$L$212,$D$5:$D$212,$U5,$S$5:$S$212,"Include")</x:f>
        <x:v>233</x:v>
      </x:c>
      <x:c r="X5" s="550" t="n">
        <x:f>SUMIFS($M$5:$M$212,$D$5:$D$212,$U5,$S$5:$S$212,"Include")</x:f>
        <x:v>397</x:v>
      </x:c>
    </x:row>
    <x:row r="6">
      <x:c r="A6" s="550" t="str">
        <x:v>Birmingham</x:v>
      </x:c>
      <x:c r="B6" s="550" t="str">
        <x:v>Lauris Vonda</x:v>
      </x:c>
      <x:c r="C6" s="550" t="str">
        <x:v>1723</x:v>
      </x:c>
      <x:c r="D6" s="550" t="str">
        <x:v>Operative Porter</x:v>
      </x:c>
      <x:c r="E6" s="550" t="str">
        <x:v>Fixed</x:v>
      </x:c>
      <x:c r="F6" s="550" t="n">
        <x:v>5</x:v>
      </x:c>
      <x:c r="G6" s="881" t="n">
        <x:v>64</x:v>
      </x:c>
      <x:c r="H6" s="881" t="n">
        <x:v>51</x:v>
      </x:c>
      <x:c r="I6" s="881" t="n">
        <x:v>0</x:v>
      </x:c>
      <x:c r="J6" s="881" t="n">
        <x:v>0</x:v>
      </x:c>
      <x:c r="K6" s="881" t="n">
        <x:v>14</x:v>
      </x:c>
      <x:c r="L6" s="881" t="n">
        <x:v>13</x:v>
      </x:c>
      <x:c r="M6" s="881" t="n">
        <x:v>4</x:v>
      </x:c>
      <x:c r="N6" s="881" t="n">
        <x:v>51</x:v>
      </x:c>
      <x:c r="O6" s="751" t="n">
        <x:v>876.5</x:v>
      </x:c>
      <x:c r="P6" s="751" t="n">
        <x:v>17.2</x:v>
      </x:c>
      <x:c r="Q6" s="550" t="n">
        <x:v>0</x:v>
      </x:c>
      <x:c r="R6" s="756" t="str">
        <x:v>Priority validation: repeated no-deployment contracted days while agency appeared in the same branch, role and week.</x:v>
      </x:c>
      <x:c r="S6" s="550" t="str">
        <x:f>IF(OR('Summary Dashboard'!$B$3="All",$A6='Summary Dashboard'!$B$3),"Include","Filtered out")</x:f>
        <x:v>Include</x:v>
      </x:c>
      <x:c r="T6" s="550"/>
      <x:c r="U6" s="550" t="str">
        <x:v>Operative Porter</x:v>
      </x:c>
      <x:c r="V6" s="550" t="n">
        <x:f>SUMIFS($K$5:$K$212,$D$5:$D$212,$U6,$S$5:$S$212,"Include")</x:f>
        <x:v>288</x:v>
      </x:c>
      <x:c r="W6" s="550" t="n">
        <x:f>SUMIFS($L$5:$L$212,$D$5:$D$212,$U6,$S$5:$S$212,"Include")</x:f>
        <x:v>274</x:v>
      </x:c>
      <x:c r="X6" s="550" t="n">
        <x:f>SUMIFS($M$5:$M$212,$D$5:$D$212,$U6,$S$5:$S$212,"Include")</x:f>
        <x:v>548</x:v>
      </x:c>
    </x:row>
    <x:row r="7">
      <x:c r="A7" s="550" t="str">
        <x:v>Birmingham</x:v>
      </x:c>
      <x:c r="B7" s="550" t="str">
        <x:v>Abdifatah Mahdi-Nur</x:v>
      </x:c>
      <x:c r="C7" s="550" t="str">
        <x:v>1018524</x:v>
      </x:c>
      <x:c r="D7" s="550" t="str">
        <x:v>Operative Driver</x:v>
      </x:c>
      <x:c r="E7" s="550" t="str">
        <x:v>Fixed</x:v>
      </x:c>
      <x:c r="F7" s="550" t="n">
        <x:v>5</x:v>
      </x:c>
      <x:c r="G7" s="881" t="n">
        <x:v>64</x:v>
      </x:c>
      <x:c r="H7" s="881" t="n">
        <x:v>51</x:v>
      </x:c>
      <x:c r="I7" s="881" t="n">
        <x:v>0</x:v>
      </x:c>
      <x:c r="J7" s="881" t="n">
        <x:v>0</x:v>
      </x:c>
      <x:c r="K7" s="881" t="n">
        <x:v>12</x:v>
      </x:c>
      <x:c r="L7" s="881" t="n">
        <x:v>7</x:v>
      </x:c>
      <x:c r="M7" s="881" t="n">
        <x:v>1</x:v>
      </x:c>
      <x:c r="N7" s="881" t="n">
        <x:v>51</x:v>
      </x:c>
      <x:c r="O7" s="751" t="n">
        <x:v>866.5</x:v>
      </x:c>
      <x:c r="P7" s="751" t="n">
        <x:v>17</x:v>
      </x:c>
      <x:c r="Q7" s="550" t="n">
        <x:v>0</x:v>
      </x:c>
      <x:c r="R7" s="756" t="str">
        <x:v>Priority validation: repeated no-deployment contracted days while agency appeared in the same branch, role and week.</x:v>
      </x:c>
      <x:c r="S7" s="550" t="str">
        <x:f>IF(OR('Summary Dashboard'!$B$3="All",$A7='Summary Dashboard'!$B$3),"Include","Filtered out")</x:f>
        <x:v>Include</x:v>
      </x:c>
      <x:c r="T7" s="550"/>
      <x:c r="U7" s="550" t="str">
        <x:v>Operative Skilled</x:v>
      </x:c>
      <x:c r="V7" s="550" t="n">
        <x:f>SUMIFS($K$5:$K$212,$D$5:$D$212,$U7,$S$5:$S$212,"Include")</x:f>
        <x:v>486</x:v>
      </x:c>
      <x:c r="W7" s="550" t="n">
        <x:f>SUMIFS($L$5:$L$212,$D$5:$D$212,$U7,$S$5:$S$212,"Include")</x:f>
        <x:v>384</x:v>
      </x:c>
      <x:c r="X7" s="550" t="n">
        <x:f>SUMIFS($M$5:$M$212,$D$5:$D$212,$U7,$S$5:$S$212,"Include")</x:f>
        <x:v>233</x:v>
      </x:c>
    </x:row>
    <x:row r="8">
      <x:c r="A8" s="550" t="str">
        <x:v>Birmingham</x:v>
      </x:c>
      <x:c r="B8" s="550" t="str">
        <x:v>Javaughn Daley</x:v>
      </x:c>
      <x:c r="C8" s="550" t="str">
        <x:v>101922</x:v>
      </x:c>
      <x:c r="D8" s="550" t="str">
        <x:v>Operative Driver</x:v>
      </x:c>
      <x:c r="E8" s="550" t="str">
        <x:v>Fixed</x:v>
      </x:c>
      <x:c r="F8" s="550" t="n">
        <x:v>5</x:v>
      </x:c>
      <x:c r="G8" s="881" t="n">
        <x:v>64</x:v>
      </x:c>
      <x:c r="H8" s="881" t="n">
        <x:v>55</x:v>
      </x:c>
      <x:c r="I8" s="881" t="n">
        <x:v>0</x:v>
      </x:c>
      <x:c r="J8" s="881" t="n">
        <x:v>0</x:v>
      </x:c>
      <x:c r="K8" s="881" t="n">
        <x:v>8</x:v>
      </x:c>
      <x:c r="L8" s="881" t="n">
        <x:v>5</x:v>
      </x:c>
      <x:c r="M8" s="881" t="n">
        <x:v>3</x:v>
      </x:c>
      <x:c r="N8" s="881" t="n">
        <x:v>55</x:v>
      </x:c>
      <x:c r="O8" s="751" t="n">
        <x:v>948.7</x:v>
      </x:c>
      <x:c r="P8" s="751" t="n">
        <x:v>17.2</x:v>
      </x:c>
      <x:c r="Q8" s="550" t="n">
        <x:v>0</x:v>
      </x:c>
      <x:c r="R8" s="756" t="str">
        <x:v>Priority validation: repeated no-deployment contracted days while agency appeared in the same branch, role and week.</x:v>
      </x:c>
      <x:c r="S8" s="550" t="str">
        <x:f>IF(OR('Summary Dashboard'!$B$3="All",$A8='Summary Dashboard'!$B$3),"Include","Filtered out")</x:f>
        <x:v>Include</x:v>
      </x:c>
      <x:c r="T8" s="550"/>
      <x:c r="U8" s="550" t="str">
        <x:v>Warehouse</x:v>
      </x:c>
      <x:c r="V8" s="550" t="n">
        <x:f>SUMIFS($K$5:$K$212,$D$5:$D$212,$U8,$S$5:$S$212,"Include")</x:f>
        <x:v>285</x:v>
      </x:c>
      <x:c r="W8" s="550" t="n">
        <x:f>SUMIFS($L$5:$L$212,$D$5:$D$212,$U8,$S$5:$S$212,"Include")</x:f>
        <x:v>0</x:v>
      </x:c>
      <x:c r="X8" s="550" t="n">
        <x:f>SUMIFS($M$5:$M$212,$D$5:$D$212,$U8,$S$5:$S$212,"Include")</x:f>
        <x:v>13</x:v>
      </x:c>
    </x:row>
    <x:row r="9">
      <x:c r="A9" s="550" t="str">
        <x:v>Birmingham</x:v>
      </x:c>
      <x:c r="B9" s="550" t="str">
        <x:v>Alkan Aliev</x:v>
      </x:c>
      <x:c r="C9" s="550" t="str">
        <x:v>103810</x:v>
      </x:c>
      <x:c r="D9" s="550" t="str">
        <x:v>Operative Driver</x:v>
      </x:c>
      <x:c r="E9" s="550" t="str">
        <x:v>Fixed</x:v>
      </x:c>
      <x:c r="F9" s="550" t="n">
        <x:v>5</x:v>
      </x:c>
      <x:c r="G9" s="881" t="n">
        <x:v>42</x:v>
      </x:c>
      <x:c r="H9" s="881" t="n">
        <x:v>32</x:v>
      </x:c>
      <x:c r="I9" s="881" t="n">
        <x:v>0</x:v>
      </x:c>
      <x:c r="J9" s="881" t="n">
        <x:v>0</x:v>
      </x:c>
      <x:c r="K9" s="881" t="n">
        <x:v>9</x:v>
      </x:c>
      <x:c r="L9" s="881" t="n">
        <x:v>1</x:v>
      </x:c>
      <x:c r="M9" s="881" t="n">
        <x:v>7</x:v>
      </x:c>
      <x:c r="N9" s="881" t="n">
        <x:v>32</x:v>
      </x:c>
      <x:c r="O9" s="751" t="n">
        <x:v>503</x:v>
      </x:c>
      <x:c r="P9" s="751" t="n">
        <x:v>15.7</x:v>
      </x:c>
      <x:c r="Q9" s="550" t="n">
        <x:v>0</x:v>
      </x:c>
      <x:c r="R9" s="756" t="str">
        <x:v>Material cross-branch support: local utilisation should be interpreted alongside internal mobility.</x:v>
      </x:c>
      <x:c r="S9" s="550" t="str">
        <x:f>IF(OR('Summary Dashboard'!$B$3="All",$A9='Summary Dashboard'!$B$3),"Include","Filtered out")</x:f>
        <x:v>Include</x:v>
      </x:c>
      <x:c r="T9" s="550"/>
      <x:c r="U9" s="550"/>
      <x:c r="V9" s="550"/>
      <x:c r="W9" s="550"/>
      <x:c r="X9" s="550"/>
    </x:row>
    <x:row r="10">
      <x:c r="A10" s="789" t="str">
        <x:v>Birmingham</x:v>
      </x:c>
      <x:c r="B10" s="789" t="str">
        <x:v>Brian DaCosta</x:v>
      </x:c>
      <x:c r="C10" s="789" t="str">
        <x:v>1301</x:v>
      </x:c>
      <x:c r="D10" s="789" t="str">
        <x:v>Operative Skilled</x:v>
      </x:c>
      <x:c r="E10" s="789" t="str">
        <x:v>Fixed</x:v>
      </x:c>
      <x:c r="F10" s="789" t="n">
        <x:v>5</x:v>
      </x:c>
      <x:c r="G10" s="884" t="n">
        <x:v>22</x:v>
      </x:c>
      <x:c r="H10" s="884" t="n">
        <x:v>17</x:v>
      </x:c>
      <x:c r="I10" s="884" t="n">
        <x:v>0</x:v>
      </x:c>
      <x:c r="J10" s="884" t="n">
        <x:v>0</x:v>
      </x:c>
      <x:c r="K10" s="884" t="n">
        <x:v>6</x:v>
      </x:c>
      <x:c r="L10" s="884" t="n">
        <x:v>1</x:v>
      </x:c>
      <x:c r="M10" s="884" t="n">
        <x:v>4</x:v>
      </x:c>
      <x:c r="N10" s="884" t="n">
        <x:v>17</x:v>
      </x:c>
      <x:c r="O10" s="832" t="n">
        <x:v>262</x:v>
      </x:c>
      <x:c r="P10" s="832" t="n">
        <x:v>15.4</x:v>
      </x:c>
      <x:c r="Q10" s="789" t="n">
        <x:v>0</x:v>
      </x:c>
      <x:c r="R10" s="786" t="str">
        <x:v>No material exception under the current role-only rules.</x:v>
      </x:c>
      <x:c r="S10" s="789" t="str">
        <x:f>IF(OR('Summary Dashboard'!$B$3="All",$A10='Summary Dashboard'!$B$3),"Include","Filtered out")</x:f>
        <x:v>Include</x:v>
      </x:c>
      <x:c r="T10" s="789"/>
      <x:c r="U10" s="789"/>
      <x:c r="V10" s="789"/>
      <x:c r="W10" s="789"/>
      <x:c r="X10" s="789"/>
      <x:c r="Y10" s="808"/>
      <x:c r="Z10" s="808"/>
    </x:row>
    <x:row r="11">
      <x:c r="A11" s="550" t="str">
        <x:v>Birmingham</x:v>
      </x:c>
      <x:c r="B11" s="550" t="str">
        <x:v>Christopher Kiely</x:v>
      </x:c>
      <x:c r="C11" s="550" t="str">
        <x:v>102520</x:v>
      </x:c>
      <x:c r="D11" s="550" t="str">
        <x:v>Operative Skilled</x:v>
      </x:c>
      <x:c r="E11" s="550" t="str">
        <x:v>Variable</x:v>
      </x:c>
      <x:c r="F11" s="550" t="n">
        <x:v>5</x:v>
      </x:c>
      <x:c r="G11" s="881"/>
      <x:c r="H11" s="881" t="n">
        <x:v>113</x:v>
      </x:c>
      <x:c r="I11" s="881" t="n">
        <x:v>10</x:v>
      </x:c>
      <x:c r="J11" s="881" t="n">
        <x:v>1</x:v>
      </x:c>
      <x:c r="K11" s="881"/>
      <x:c r="L11" s="881"/>
      <x:c r="M11" s="881" t="n">
        <x:v>9</x:v>
      </x:c>
      <x:c r="N11" s="881" t="n">
        <x:v>106</x:v>
      </x:c>
      <x:c r="O11" s="751" t="n">
        <x:v>1866.4</x:v>
      </x:c>
      <x:c r="P11" s="751" t="n">
        <x:v>16.5</x:v>
      </x:c>
      <x:c r="Q11" s="550" t="n">
        <x:v>0</x:v>
      </x:c>
      <x:c r="R11" s="756" t="str">
        <x:v>Activity history is usable; daily capacity gaps are not quantified because the work pattern is variable.</x:v>
      </x:c>
      <x:c r="S11" s="550" t="str">
        <x:f>IF(OR('Summary Dashboard'!$B$3="All",$A11='Summary Dashboard'!$B$3),"Include","Filtered out")</x:f>
        <x:v>Include</x:v>
      </x:c>
      <x:c r="T11" s="550"/>
      <x:c r="U11" s="767" t="str">
        <x:v>Data quality control</x:v>
      </x:c>
      <x:c r="V11" s="768" t="str">
        <x:v>Value</x:v>
      </x:c>
      <x:c r="W11" s="768" t="str">
        <x:v>Meaning</x:v>
      </x:c>
      <x:c r="X11" s="769" t="str">
        <x:v>Action</x:v>
      </x:c>
    </x:row>
    <x:row r="12">
      <x:c r="A12" s="550" t="str">
        <x:v>Birmingham</x:v>
      </x:c>
      <x:c r="B12" s="550" t="str">
        <x:v>Delano White</x:v>
      </x:c>
      <x:c r="C12" s="550" t="str">
        <x:v>1495</x:v>
      </x:c>
      <x:c r="D12" s="550" t="str">
        <x:v>Operative Porter</x:v>
      </x:c>
      <x:c r="E12" s="550" t="str">
        <x:v>Variable</x:v>
      </x:c>
      <x:c r="F12" s="550" t="n">
        <x:v>5</x:v>
      </x:c>
      <x:c r="G12" s="881"/>
      <x:c r="H12" s="881" t="n">
        <x:v>107</x:v>
      </x:c>
      <x:c r="I12" s="881" t="n">
        <x:v>12</x:v>
      </x:c>
      <x:c r="J12" s="881" t="n">
        <x:v>0</x:v>
      </x:c>
      <x:c r="K12" s="881"/>
      <x:c r="L12" s="881"/>
      <x:c r="M12" s="881" t="n">
        <x:v>7</x:v>
      </x:c>
      <x:c r="N12" s="881" t="n">
        <x:v>101</x:v>
      </x:c>
      <x:c r="O12" s="751" t="n">
        <x:v>1775.8</x:v>
      </x:c>
      <x:c r="P12" s="751" t="n">
        <x:v>16.6</x:v>
      </x:c>
      <x:c r="Q12" s="550" t="n">
        <x:v>0</x:v>
      </x:c>
      <x:c r="R12" s="756" t="str">
        <x:v>Activity history is usable; daily capacity gaps are not quantified because the work pattern is variable.</x:v>
      </x:c>
      <x:c r="S12" s="550" t="str">
        <x:f>IF(OR('Summary Dashboard'!$B$3="All",$A12='Summary Dashboard'!$B$3),"Include","Filtered out")</x:f>
        <x:v>Include</x:v>
      </x:c>
      <x:c r="T12" s="550"/>
      <x:c r="U12" s="550" t="str">
        <x:v>Mapped contracted employees</x:v>
      </x:c>
      <x:c r="V12" s="550" t="n">
        <x:v>208</x:v>
      </x:c>
      <x:c r="W12" s="550" t="str">
        <x:v>Four-role Headcount population</x:v>
      </x:c>
      <x:c r="X12" s="550" t="str">
        <x:v>Maintain employee-number mapping</x:v>
      </x:c>
    </x:row>
    <x:row r="13">
      <x:c r="A13" s="550" t="str">
        <x:v>Birmingham</x:v>
      </x:c>
      <x:c r="B13" s="550" t="str">
        <x:v>Emin Ahmed</x:v>
      </x:c>
      <x:c r="C13" s="550" t="str">
        <x:v>1674</x:v>
      </x:c>
      <x:c r="D13" s="550" t="str">
        <x:v>Operative Driver</x:v>
      </x:c>
      <x:c r="E13" s="550" t="str">
        <x:v>Variable</x:v>
      </x:c>
      <x:c r="F13" s="550" t="n">
        <x:v>5</x:v>
      </x:c>
      <x:c r="G13" s="881"/>
      <x:c r="H13" s="881" t="n">
        <x:v>125</x:v>
      </x:c>
      <x:c r="I13" s="881" t="n">
        <x:v>6</x:v>
      </x:c>
      <x:c r="J13" s="881" t="n">
        <x:v>0</x:v>
      </x:c>
      <x:c r="K13" s="881"/>
      <x:c r="L13" s="881"/>
      <x:c r="M13" s="881" t="n">
        <x:v>11</x:v>
      </x:c>
      <x:c r="N13" s="881" t="n">
        <x:v>115</x:v>
      </x:c>
      <x:c r="O13" s="751" t="n">
        <x:v>1961.8</x:v>
      </x:c>
      <x:c r="P13" s="751" t="n">
        <x:v>15.7</x:v>
      </x:c>
      <x:c r="Q13" s="550" t="n">
        <x:v>0</x:v>
      </x:c>
      <x:c r="R13" s="756" t="str">
        <x:v>Activity history is usable; daily capacity gaps are not quantified because the work pattern is variable.</x:v>
      </x:c>
      <x:c r="S13" s="550" t="str">
        <x:f>IF(OR('Summary Dashboard'!$B$3="All",$A13='Summary Dashboard'!$B$3),"Include","Filtered out")</x:f>
        <x:v>Include</x:v>
      </x:c>
      <x:c r="T13" s="550"/>
      <x:c r="U13" s="550" t="str">
        <x:v>Activity person-days</x:v>
      </x:c>
      <x:c r="V13" s="550" t="n">
        <x:v>18391</x:v>
      </x:c>
      <x:c r="W13" s="550" t="str">
        <x:v>Work and approved leave person-days loaded</x:v>
      </x:c>
      <x:c r="X13" s="550" t="str">
        <x:v>Refresh weekly</x:v>
      </x:c>
    </x:row>
    <x:row r="14">
      <x:c r="A14" s="789" t="str">
        <x:v>Birmingham</x:v>
      </x:c>
      <x:c r="B14" s="789" t="str">
        <x:v>Garry Dobson</x:v>
      </x:c>
      <x:c r="C14" s="789" t="str">
        <x:v>2284</x:v>
      </x:c>
      <x:c r="D14" s="789" t="str">
        <x:v>Warehouse</x:v>
      </x:c>
      <x:c r="E14" s="789" t="str">
        <x:v>Variable</x:v>
      </x:c>
      <x:c r="F14" s="789" t="n">
        <x:v>0</x:v>
      </x:c>
      <x:c r="G14" s="884"/>
      <x:c r="H14" s="884" t="n">
        <x:v>27</x:v>
      </x:c>
      <x:c r="I14" s="884" t="n">
        <x:v>10</x:v>
      </x:c>
      <x:c r="J14" s="884" t="n">
        <x:v>0</x:v>
      </x:c>
      <x:c r="K14" s="884"/>
      <x:c r="L14" s="884"/>
      <x:c r="M14" s="884" t="n">
        <x:v>0</x:v>
      </x:c>
      <x:c r="N14" s="884" t="n">
        <x:v>26</x:v>
      </x:c>
      <x:c r="O14" s="832" t="n">
        <x:v>269</x:v>
      </x:c>
      <x:c r="P14" s="832" t="n">
        <x:v>10</x:v>
      </x:c>
      <x:c r="Q14" s="789" t="n">
        <x:v>0</x:v>
      </x:c>
      <x:c r="R14" s="786" t="str">
        <x:v>Activity history is usable; daily capacity gaps are not quantified because the work pattern is variable.</x:v>
      </x:c>
      <x:c r="S14" s="789" t="str">
        <x:f>IF(OR('Summary Dashboard'!$B$3="All",$A14='Summary Dashboard'!$B$3),"Include","Filtered out")</x:f>
        <x:v>Include</x:v>
      </x:c>
      <x:c r="T14" s="789"/>
      <x:c r="U14" s="789" t="str">
        <x:v>Worked + leave conflicts</x:v>
      </x:c>
      <x:c r="V14" s="789" t="n">
        <x:v>57</x:v>
      </x:c>
      <x:c r="W14" s="789" t="str">
        <x:v>Same employee/date contains deployment and leave</x:v>
      </x:c>
      <x:c r="X14" s="789" t="str">
        <x:v>Validate with HR / Operations</x:v>
      </x:c>
      <x:c r="Y14" s="808"/>
      <x:c r="Z14" s="808"/>
    </x:row>
    <x:row r="15">
      <x:c r="A15" s="550" t="str">
        <x:v>Birmingham</x:v>
      </x:c>
      <x:c r="B15" s="550" t="str">
        <x:v>Gary Atkins</x:v>
      </x:c>
      <x:c r="C15" s="550" t="str">
        <x:v>2303</x:v>
      </x:c>
      <x:c r="D15" s="550" t="str">
        <x:v>Operative Porter</x:v>
      </x:c>
      <x:c r="E15" s="550" t="str">
        <x:v>Variable</x:v>
      </x:c>
      <x:c r="F15" s="550" t="n">
        <x:v>5</x:v>
      </x:c>
      <x:c r="G15" s="881"/>
      <x:c r="H15" s="881" t="n">
        <x:v>114</x:v>
      </x:c>
      <x:c r="I15" s="881" t="n">
        <x:v>14</x:v>
      </x:c>
      <x:c r="J15" s="881" t="n">
        <x:v>2</x:v>
      </x:c>
      <x:c r="K15" s="881"/>
      <x:c r="L15" s="881"/>
      <x:c r="M15" s="881" t="n">
        <x:v>3</x:v>
      </x:c>
      <x:c r="N15" s="881" t="n">
        <x:v>109</x:v>
      </x:c>
      <x:c r="O15" s="751" t="n">
        <x:v>1877.2</x:v>
      </x:c>
      <x:c r="P15" s="751" t="n">
        <x:v>16.5</x:v>
      </x:c>
      <x:c r="Q15" s="550" t="n">
        <x:v>0</x:v>
      </x:c>
      <x:c r="R15" s="756" t="str">
        <x:v>Activity history is usable; daily capacity gaps are not quantified because the work pattern is variable.</x:v>
      </x:c>
      <x:c r="S15" s="550" t="str">
        <x:f>IF(OR('Summary Dashboard'!$B$3="All",$A15='Summary Dashboard'!$B$3),"Include","Filtered out")</x:f>
        <x:v>Include</x:v>
      </x:c>
      <x:c r="T15" s="550"/>
      <x:c r="U15" s="550" t="str">
        <x:v>Cross-branch support days</x:v>
      </x:c>
      <x:c r="V15" s="550" t="n">
        <x:v>1217</x:v>
      </x:c>
      <x:c r="W15" s="550" t="str">
        <x:v>Employee deployed outside home branch</x:v>
      </x:c>
      <x:c r="X15" s="550" t="str">
        <x:v>Use to explain mobility and recharge</x:v>
      </x:c>
    </x:row>
    <x:row r="16">
      <x:c r="A16" s="550" t="str">
        <x:v>Birmingham</x:v>
      </x:c>
      <x:c r="B16" s="550" t="str">
        <x:v>Gene Ellson</x:v>
      </x:c>
      <x:c r="C16" s="550" t="str">
        <x:v>2531</x:v>
      </x:c>
      <x:c r="D16" s="550" t="str">
        <x:v>Operative Driver</x:v>
      </x:c>
      <x:c r="E16" s="550" t="str">
        <x:v>Variable</x:v>
      </x:c>
      <x:c r="F16" s="550" t="n">
        <x:v>5</x:v>
      </x:c>
      <x:c r="G16" s="881"/>
      <x:c r="H16" s="881" t="n">
        <x:v>125</x:v>
      </x:c>
      <x:c r="I16" s="881" t="n">
        <x:v>14</x:v>
      </x:c>
      <x:c r="J16" s="881" t="n">
        <x:v>0</x:v>
      </x:c>
      <x:c r="K16" s="881"/>
      <x:c r="L16" s="881"/>
      <x:c r="M16" s="881" t="n">
        <x:v>5</x:v>
      </x:c>
      <x:c r="N16" s="881" t="n">
        <x:v>117</x:v>
      </x:c>
      <x:c r="O16" s="751" t="n">
        <x:v>1914.5</x:v>
      </x:c>
      <x:c r="P16" s="751" t="n">
        <x:v>15.3</x:v>
      </x:c>
      <x:c r="Q16" s="550" t="n">
        <x:v>0</x:v>
      </x:c>
      <x:c r="R16" s="756" t="str">
        <x:v>Activity history is usable; daily capacity gaps are not quantified because the work pattern is variable.</x:v>
      </x:c>
      <x:c r="S16" s="550" t="str">
        <x:f>IF(OR('Summary Dashboard'!$B$3="All",$A16='Summary Dashboard'!$B$3),"Include","Filtered out")</x:f>
        <x:v>Include</x:v>
      </x:c>
      <x:c r="T16" s="550"/>
      <x:c r="U16" s="550" t="str">
        <x:v>Unmapped deployment rows</x:v>
      </x:c>
      <x:c r="V16" s="550" t="n">
        <x:v>812</x:v>
      </x:c>
      <x:c r="W16" s="550" t="str">
        <x:v>Source names not matched to four-role headcount</x:v>
      </x:c>
      <x:c r="X16" s="550" t="str">
        <x:v>Resolve before interpreting gaps as spare capacity</x:v>
      </x:c>
    </x:row>
    <x:row r="17">
      <x:c r="A17" s="550" t="str">
        <x:v>Birmingham</x:v>
      </x:c>
      <x:c r="B17" s="550" t="str">
        <x:v>Lewis G Lovell</x:v>
      </x:c>
      <x:c r="C17" s="550" t="str">
        <x:v>103137</x:v>
      </x:c>
      <x:c r="D17" s="550" t="str">
        <x:v>Operative Skilled</x:v>
      </x:c>
      <x:c r="E17" s="550" t="str">
        <x:v>Variable</x:v>
      </x:c>
      <x:c r="F17" s="550" t="n">
        <x:v>3</x:v>
      </x:c>
      <x:c r="G17" s="881"/>
      <x:c r="H17" s="881" t="n">
        <x:v>0</x:v>
      </x:c>
      <x:c r="I17" s="881" t="n">
        <x:v>0</x:v>
      </x:c>
      <x:c r="J17" s="881" t="n">
        <x:v>0</x:v>
      </x:c>
      <x:c r="K17" s="881"/>
      <x:c r="L17" s="881"/>
      <x:c r="M17" s="881" t="n">
        <x:v>0</x:v>
      </x:c>
      <x:c r="N17" s="881" t="n">
        <x:v>0</x:v>
      </x:c>
      <x:c r="O17" s="751" t="n">
        <x:v>0</x:v>
      </x:c>
      <x:c r="P17" s="751" t="n">
        <x:v>0</x:v>
      </x:c>
      <x:c r="Q17" s="550" t="n">
        <x:v>0</x:v>
      </x:c>
      <x:c r="R17" s="756" t="str">
        <x:v>Activity history is usable; daily capacity gaps are not quantified because the work pattern is variable.</x:v>
      </x:c>
      <x:c r="S17" s="550" t="str">
        <x:f>IF(OR('Summary Dashboard'!$B$3="All",$A17='Summary Dashboard'!$B$3),"Include","Filtered out")</x:f>
        <x:v>Include</x:v>
      </x:c>
      <x:c r="T17" s="550"/>
      <x:c r="U17" s="550"/>
      <x:c r="V17" s="550"/>
      <x:c r="W17" s="550"/>
      <x:c r="X17" s="550"/>
    </x:row>
    <x:row r="18">
      <x:c r="A18" s="550" t="str">
        <x:v>Birmingham</x:v>
      </x:c>
      <x:c r="B18" s="550" t="str">
        <x:v>Lewis Luckman</x:v>
      </x:c>
      <x:c r="C18" s="550" t="str">
        <x:v>103775</x:v>
      </x:c>
      <x:c r="D18" s="550" t="str">
        <x:v>Operative Porter</x:v>
      </x:c>
      <x:c r="E18" s="550" t="str">
        <x:v>Variable</x:v>
      </x:c>
      <x:c r="F18" s="550" t="n">
        <x:v>3</x:v>
      </x:c>
      <x:c r="G18" s="881"/>
      <x:c r="H18" s="881" t="n">
        <x:v>31</x:v>
      </x:c>
      <x:c r="I18" s="881" t="n">
        <x:v>0</x:v>
      </x:c>
      <x:c r="J18" s="881" t="n">
        <x:v>0</x:v>
      </x:c>
      <x:c r="K18" s="881"/>
      <x:c r="L18" s="881"/>
      <x:c r="M18" s="881" t="n">
        <x:v>3</x:v>
      </x:c>
      <x:c r="N18" s="881" t="n">
        <x:v>31</x:v>
      </x:c>
      <x:c r="O18" s="751" t="n">
        <x:v>511</x:v>
      </x:c>
      <x:c r="P18" s="751" t="n">
        <x:v>16.5</x:v>
      </x:c>
      <x:c r="Q18" s="550" t="n">
        <x:v>0</x:v>
      </x:c>
      <x:c r="R18" s="756" t="str">
        <x:v>Activity history is usable; daily capacity gaps are not quantified because the work pattern is variable.</x:v>
      </x:c>
      <x:c r="S18" s="550" t="str">
        <x:f>IF(OR('Summary Dashboard'!$B$3="All",$A18='Summary Dashboard'!$B$3),"Include","Filtered out")</x:f>
        <x:v>Include</x:v>
      </x:c>
      <x:c r="T18" s="550"/>
      <x:c r="U18" s="550"/>
      <x:c r="V18" s="550"/>
      <x:c r="W18" s="550"/>
      <x:c r="X18" s="550"/>
    </x:row>
    <x:row r="19">
      <x:c r="A19" s="550" t="str">
        <x:v>Birmingham</x:v>
      </x:c>
      <x:c r="B19" s="550" t="str">
        <x:v>Maalik Duffus</x:v>
      </x:c>
      <x:c r="C19" s="550" t="str">
        <x:v>103112</x:v>
      </x:c>
      <x:c r="D19" s="550" t="str">
        <x:v>Operative Porter</x:v>
      </x:c>
      <x:c r="E19" s="550" t="str">
        <x:v>Variable</x:v>
      </x:c>
      <x:c r="F19" s="550" t="n">
        <x:v>3</x:v>
      </x:c>
      <x:c r="G19" s="881"/>
      <x:c r="H19" s="881" t="n">
        <x:v>112</x:v>
      </x:c>
      <x:c r="I19" s="881" t="n">
        <x:v>9</x:v>
      </x:c>
      <x:c r="J19" s="881" t="n">
        <x:v>0</x:v>
      </x:c>
      <x:c r="K19" s="881"/>
      <x:c r="L19" s="881"/>
      <x:c r="M19" s="881" t="n">
        <x:v>8</x:v>
      </x:c>
      <x:c r="N19" s="881" t="n">
        <x:v>102</x:v>
      </x:c>
      <x:c r="O19" s="751" t="n">
        <x:v>1809</x:v>
      </x:c>
      <x:c r="P19" s="751" t="n">
        <x:v>16.2</x:v>
      </x:c>
      <x:c r="Q19" s="550" t="n">
        <x:v>0</x:v>
      </x:c>
      <x:c r="R19" s="756" t="str">
        <x:v>Activity history is usable; daily capacity gaps are not quantified because the work pattern is variable.</x:v>
      </x:c>
      <x:c r="S19" s="550" t="str">
        <x:f>IF(OR('Summary Dashboard'!$B$3="All",$A19='Summary Dashboard'!$B$3),"Include","Filtered out")</x:f>
        <x:v>Include</x:v>
      </x:c>
      <x:c r="T19" s="550"/>
      <x:c r="U19" s="550"/>
      <x:c r="V19" s="550"/>
      <x:c r="W19" s="550"/>
      <x:c r="X19" s="550"/>
    </x:row>
    <x:row r="20">
      <x:c r="A20" s="550" t="str">
        <x:v>Birmingham</x:v>
      </x:c>
      <x:c r="B20" s="550" t="str">
        <x:v>Peter Buckley</x:v>
      </x:c>
      <x:c r="C20" s="550" t="str">
        <x:v>2539</x:v>
      </x:c>
      <x:c r="D20" s="550" t="str">
        <x:v>Operative Skilled</x:v>
      </x:c>
      <x:c r="E20" s="550" t="str">
        <x:v>Variable</x:v>
      </x:c>
      <x:c r="F20" s="550" t="n">
        <x:v>5</x:v>
      </x:c>
      <x:c r="G20" s="881"/>
      <x:c r="H20" s="881" t="n">
        <x:v>119</x:v>
      </x:c>
      <x:c r="I20" s="881" t="n">
        <x:v>9</x:v>
      </x:c>
      <x:c r="J20" s="881" t="n">
        <x:v>1</x:v>
      </x:c>
      <x:c r="K20" s="881"/>
      <x:c r="L20" s="881"/>
      <x:c r="M20" s="881" t="n">
        <x:v>10</x:v>
      </x:c>
      <x:c r="N20" s="881" t="n">
        <x:v>109</x:v>
      </x:c>
      <x:c r="O20" s="751" t="n">
        <x:v>1872.2</x:v>
      </x:c>
      <x:c r="P20" s="751" t="n">
        <x:v>15.7</x:v>
      </x:c>
      <x:c r="Q20" s="550" t="n">
        <x:v>0</x:v>
      </x:c>
      <x:c r="R20" s="756" t="str">
        <x:v>Activity history is usable; daily capacity gaps are not quantified because the work pattern is variable.</x:v>
      </x:c>
      <x:c r="S20" s="550" t="str">
        <x:f>IF(OR('Summary Dashboard'!$B$3="All",$A20='Summary Dashboard'!$B$3),"Include","Filtered out")</x:f>
        <x:v>Include</x:v>
      </x:c>
      <x:c r="T20" s="550"/>
      <x:c r="U20" s="550"/>
      <x:c r="V20" s="550"/>
      <x:c r="W20" s="550"/>
      <x:c r="X20" s="550"/>
    </x:row>
    <x:row r="21">
      <x:c r="A21" s="550" t="str">
        <x:v>Birmingham</x:v>
      </x:c>
      <x:c r="B21" s="550" t="str">
        <x:v>Scott Scandrett</x:v>
      </x:c>
      <x:c r="C21" s="550" t="str">
        <x:v>103114</x:v>
      </x:c>
      <x:c r="D21" s="550" t="str">
        <x:v>Operative Driver</x:v>
      </x:c>
      <x:c r="E21" s="550" t="str">
        <x:v>Variable</x:v>
      </x:c>
      <x:c r="F21" s="550" t="n">
        <x:v>5</x:v>
      </x:c>
      <x:c r="G21" s="881"/>
      <x:c r="H21" s="881" t="n">
        <x:v>123</x:v>
      </x:c>
      <x:c r="I21" s="881" t="n">
        <x:v>11</x:v>
      </x:c>
      <x:c r="J21" s="881" t="n">
        <x:v>0</x:v>
      </x:c>
      <x:c r="K21" s="881"/>
      <x:c r="L21" s="881"/>
      <x:c r="M21" s="881" t="n">
        <x:v>4</x:v>
      </x:c>
      <x:c r="N21" s="881" t="n">
        <x:v>116</x:v>
      </x:c>
      <x:c r="O21" s="751" t="n">
        <x:v>2002.2</x:v>
      </x:c>
      <x:c r="P21" s="751" t="n">
        <x:v>16.3</x:v>
      </x:c>
      <x:c r="Q21" s="550" t="n">
        <x:v>0</x:v>
      </x:c>
      <x:c r="R21" s="756" t="str">
        <x:v>Activity history is usable; daily capacity gaps are not quantified because the work pattern is variable.</x:v>
      </x:c>
      <x:c r="S21" s="550" t="str">
        <x:f>IF(OR('Summary Dashboard'!$B$3="All",$A21='Summary Dashboard'!$B$3),"Include","Filtered out")</x:f>
        <x:v>Include</x:v>
      </x:c>
      <x:c r="T21" s="550"/>
      <x:c r="U21" s="550"/>
      <x:c r="V21" s="550"/>
      <x:c r="W21" s="550"/>
      <x:c r="X21" s="550"/>
    </x:row>
    <x:row r="22">
      <x:c r="A22" s="550" t="str">
        <x:v>Birmingham</x:v>
      </x:c>
      <x:c r="B22" s="550" t="str">
        <x:v>Scott Wheatley</x:v>
      </x:c>
      <x:c r="C22" s="550" t="str">
        <x:v>103747</x:v>
      </x:c>
      <x:c r="D22" s="550" t="str">
        <x:v>Operative Porter</x:v>
      </x:c>
      <x:c r="E22" s="550" t="str">
        <x:v>Variable</x:v>
      </x:c>
      <x:c r="F22" s="550" t="n">
        <x:v>3</x:v>
      </x:c>
      <x:c r="G22" s="881"/>
      <x:c r="H22" s="881" t="n">
        <x:v>113</x:v>
      </x:c>
      <x:c r="I22" s="881" t="n">
        <x:v>2</x:v>
      </x:c>
      <x:c r="J22" s="881" t="n">
        <x:v>1</x:v>
      </x:c>
      <x:c r="K22" s="881"/>
      <x:c r="L22" s="881"/>
      <x:c r="M22" s="881" t="n">
        <x:v>7</x:v>
      </x:c>
      <x:c r="N22" s="881" t="n">
        <x:v>104</x:v>
      </x:c>
      <x:c r="O22" s="751" t="n">
        <x:v>1807.2</x:v>
      </x:c>
      <x:c r="P22" s="751" t="n">
        <x:v>16</x:v>
      </x:c>
      <x:c r="Q22" s="550" t="n">
        <x:v>0</x:v>
      </x:c>
      <x:c r="R22" s="756" t="str">
        <x:v>Activity history is usable; daily capacity gaps are not quantified because the work pattern is variable.</x:v>
      </x:c>
      <x:c r="S22" s="550" t="str">
        <x:f>IF(OR('Summary Dashboard'!$B$3="All",$A22='Summary Dashboard'!$B$3),"Include","Filtered out")</x:f>
        <x:v>Include</x:v>
      </x:c>
      <x:c r="T22" s="550"/>
      <x:c r="U22" s="550"/>
      <x:c r="V22" s="550"/>
      <x:c r="W22" s="550"/>
      <x:c r="X22" s="550"/>
    </x:row>
    <x:row r="23">
      <x:c r="A23" s="550" t="str">
        <x:v>Birmingham</x:v>
      </x:c>
      <x:c r="B23" s="550" t="str">
        <x:v>Serdzhin Aliev</x:v>
      </x:c>
      <x:c r="C23" s="550" t="str">
        <x:v>1719</x:v>
      </x:c>
      <x:c r="D23" s="550" t="str">
        <x:v>Operative Driver</x:v>
      </x:c>
      <x:c r="E23" s="550" t="str">
        <x:v>Variable</x:v>
      </x:c>
      <x:c r="F23" s="550" t="n">
        <x:v>5</x:v>
      </x:c>
      <x:c r="G23" s="881"/>
      <x:c r="H23" s="881" t="n">
        <x:v>119</x:v>
      </x:c>
      <x:c r="I23" s="881" t="n">
        <x:v>11</x:v>
      </x:c>
      <x:c r="J23" s="881" t="n">
        <x:v>0</x:v>
      </x:c>
      <x:c r="K23" s="881"/>
      <x:c r="L23" s="881"/>
      <x:c r="M23" s="881" t="n">
        <x:v>5</x:v>
      </x:c>
      <x:c r="N23" s="881" t="n">
        <x:v>111</x:v>
      </x:c>
      <x:c r="O23" s="751" t="n">
        <x:v>1840.7</x:v>
      </x:c>
      <x:c r="P23" s="751" t="n">
        <x:v>15.5</x:v>
      </x:c>
      <x:c r="Q23" s="550" t="n">
        <x:v>5</x:v>
      </x:c>
      <x:c r="R23" s="756" t="str">
        <x:v>Activity history is usable; daily capacity gaps are not quantified because the work pattern is variable.</x:v>
      </x:c>
      <x:c r="S23" s="550" t="str">
        <x:f>IF(OR('Summary Dashboard'!$B$3="All",$A23='Summary Dashboard'!$B$3),"Include","Filtered out")</x:f>
        <x:v>Include</x:v>
      </x:c>
      <x:c r="T23" s="550"/>
      <x:c r="U23" s="550"/>
      <x:c r="V23" s="550"/>
      <x:c r="W23" s="550"/>
      <x:c r="X23" s="550"/>
    </x:row>
    <x:row r="24">
      <x:c r="A24" s="550" t="str">
        <x:v>Birmingham</x:v>
      </x:c>
      <x:c r="B24" s="550" t="str">
        <x:v>Shayne Luckman</x:v>
      </x:c>
      <x:c r="C24" s="550" t="str">
        <x:v>103744</x:v>
      </x:c>
      <x:c r="D24" s="550" t="str">
        <x:v>Operative Porter</x:v>
      </x:c>
      <x:c r="E24" s="550" t="str">
        <x:v>Variable</x:v>
      </x:c>
      <x:c r="F24" s="550" t="n">
        <x:v>3</x:v>
      </x:c>
      <x:c r="G24" s="881"/>
      <x:c r="H24" s="881" t="n">
        <x:v>109</x:v>
      </x:c>
      <x:c r="I24" s="881" t="n">
        <x:v>3</x:v>
      </x:c>
      <x:c r="J24" s="881" t="n">
        <x:v>0</x:v>
      </x:c>
      <x:c r="K24" s="881"/>
      <x:c r="L24" s="881"/>
      <x:c r="M24" s="881" t="n">
        <x:v>2</x:v>
      </x:c>
      <x:c r="N24" s="881" t="n">
        <x:v>101</x:v>
      </x:c>
      <x:c r="O24" s="751" t="n">
        <x:v>1804.5</x:v>
      </x:c>
      <x:c r="P24" s="751" t="n">
        <x:v>16.6</x:v>
      </x:c>
      <x:c r="Q24" s="550" t="n">
        <x:v>0</x:v>
      </x:c>
      <x:c r="R24" s="756" t="str">
        <x:v>Activity history is usable; daily capacity gaps are not quantified because the work pattern is variable.</x:v>
      </x:c>
      <x:c r="S24" s="550" t="str">
        <x:f>IF(OR('Summary Dashboard'!$B$3="All",$A24='Summary Dashboard'!$B$3),"Include","Filtered out")</x:f>
        <x:v>Include</x:v>
      </x:c>
      <x:c r="T24" s="550"/>
      <x:c r="U24" s="550"/>
      <x:c r="V24" s="550"/>
      <x:c r="W24" s="550"/>
      <x:c r="X24" s="550"/>
    </x:row>
    <x:row r="25">
      <x:c r="A25" s="550" t="str">
        <x:v>Birmingham</x:v>
      </x:c>
      <x:c r="B25" s="550" t="str">
        <x:v>Steven Baughan</x:v>
      </x:c>
      <x:c r="C25" s="550" t="str">
        <x:v>103089</x:v>
      </x:c>
      <x:c r="D25" s="550" t="str">
        <x:v>Operative Porter</x:v>
      </x:c>
      <x:c r="E25" s="550" t="str">
        <x:v>Variable</x:v>
      </x:c>
      <x:c r="F25" s="550" t="n">
        <x:v>5</x:v>
      </x:c>
      <x:c r="G25" s="881"/>
      <x:c r="H25" s="881" t="n">
        <x:v>131</x:v>
      </x:c>
      <x:c r="I25" s="881" t="n">
        <x:v>10</x:v>
      </x:c>
      <x:c r="J25" s="881" t="n">
        <x:v>2</x:v>
      </x:c>
      <x:c r="K25" s="881"/>
      <x:c r="L25" s="881"/>
      <x:c r="M25" s="881" t="n">
        <x:v>2</x:v>
      </x:c>
      <x:c r="N25" s="881" t="n">
        <x:v>121</x:v>
      </x:c>
      <x:c r="O25" s="751" t="n">
        <x:v>2075.2</x:v>
      </x:c>
      <x:c r="P25" s="751" t="n">
        <x:v>15.8</x:v>
      </x:c>
      <x:c r="Q25" s="550" t="n">
        <x:v>0</x:v>
      </x:c>
      <x:c r="R25" s="756" t="str">
        <x:v>Activity history is usable; daily capacity gaps are not quantified because the work pattern is variable.</x:v>
      </x:c>
      <x:c r="S25" s="550" t="str">
        <x:f>IF(OR('Summary Dashboard'!$B$3="All",$A25='Summary Dashboard'!$B$3),"Include","Filtered out")</x:f>
        <x:v>Include</x:v>
      </x:c>
      <x:c r="T25" s="550"/>
      <x:c r="U25" s="550"/>
      <x:c r="V25" s="550"/>
      <x:c r="W25" s="550"/>
      <x:c r="X25" s="550"/>
    </x:row>
    <x:row r="26">
      <x:c r="A26" s="550" t="str">
        <x:v>Birmingham</x:v>
      </x:c>
      <x:c r="B26" s="550" t="str">
        <x:v>Timur Kubanski</x:v>
      </x:c>
      <x:c r="C26" s="550" t="str">
        <x:v>1675</x:v>
      </x:c>
      <x:c r="D26" s="550" t="str">
        <x:v>Operative Skilled</x:v>
      </x:c>
      <x:c r="E26" s="550" t="str">
        <x:v>Variable</x:v>
      </x:c>
      <x:c r="F26" s="550" t="n">
        <x:v>5</x:v>
      </x:c>
      <x:c r="G26" s="881"/>
      <x:c r="H26" s="881" t="n">
        <x:v>130</x:v>
      </x:c>
      <x:c r="I26" s="881" t="n">
        <x:v>1</x:v>
      </x:c>
      <x:c r="J26" s="881" t="n">
        <x:v>0</x:v>
      </x:c>
      <x:c r="K26" s="881"/>
      <x:c r="L26" s="881"/>
      <x:c r="M26" s="881" t="n">
        <x:v>3</x:v>
      </x:c>
      <x:c r="N26" s="881" t="n">
        <x:v>123</x:v>
      </x:c>
      <x:c r="O26" s="751" t="n">
        <x:v>2038.5</x:v>
      </x:c>
      <x:c r="P26" s="751" t="n">
        <x:v>15.7</x:v>
      </x:c>
      <x:c r="Q26" s="550" t="n">
        <x:v>0</x:v>
      </x:c>
      <x:c r="R26" s="756" t="str">
        <x:v>Activity history is usable; daily capacity gaps are not quantified because the work pattern is variable.</x:v>
      </x:c>
      <x:c r="S26" s="550" t="str">
        <x:f>IF(OR('Summary Dashboard'!$B$3="All",$A26='Summary Dashboard'!$B$3),"Include","Filtered out")</x:f>
        <x:v>Include</x:v>
      </x:c>
      <x:c r="T26" s="550"/>
      <x:c r="U26" s="550"/>
      <x:c r="V26" s="550"/>
      <x:c r="W26" s="550"/>
      <x:c r="X26" s="550"/>
    </x:row>
    <x:row r="27">
      <x:c r="A27" s="550" t="str">
        <x:v>Birmingham</x:v>
      </x:c>
      <x:c r="B27" s="550" t="str">
        <x:v>Trevor Kelly</x:v>
      </x:c>
      <x:c r="C27" s="550" t="str">
        <x:v>1390</x:v>
      </x:c>
      <x:c r="D27" s="550" t="str">
        <x:v>Operative Porter</x:v>
      </x:c>
      <x:c r="E27" s="550" t="str">
        <x:v>Variable</x:v>
      </x:c>
      <x:c r="F27" s="550" t="n">
        <x:v>5</x:v>
      </x:c>
      <x:c r="G27" s="881"/>
      <x:c r="H27" s="881" t="n">
        <x:v>122</x:v>
      </x:c>
      <x:c r="I27" s="881" t="n">
        <x:v>15</x:v>
      </x:c>
      <x:c r="J27" s="881" t="n">
        <x:v>0</x:v>
      </x:c>
      <x:c r="K27" s="881"/>
      <x:c r="L27" s="881"/>
      <x:c r="M27" s="881" t="n">
        <x:v>5</x:v>
      </x:c>
      <x:c r="N27" s="881" t="n">
        <x:v>114</x:v>
      </x:c>
      <x:c r="O27" s="751" t="n">
        <x:v>1949.8</x:v>
      </x:c>
      <x:c r="P27" s="751" t="n">
        <x:v>16</x:v>
      </x:c>
      <x:c r="Q27" s="550" t="n">
        <x:v>1</x:v>
      </x:c>
      <x:c r="R27" s="756" t="str">
        <x:v>Activity history is usable; daily capacity gaps are not quantified because the work pattern is variable.</x:v>
      </x:c>
      <x:c r="S27" s="550" t="str">
        <x:f>IF(OR('Summary Dashboard'!$B$3="All",$A27='Summary Dashboard'!$B$3),"Include","Filtered out")</x:f>
        <x:v>Include</x:v>
      </x:c>
      <x:c r="T27" s="550"/>
      <x:c r="U27" s="550"/>
      <x:c r="V27" s="550"/>
      <x:c r="W27" s="550"/>
      <x:c r="X27" s="550"/>
    </x:row>
    <x:row r="28">
      <x:c r="A28" s="550" t="str">
        <x:v>Birmingham</x:v>
      </x:c>
      <x:c r="B28" s="550" t="str">
        <x:v>Wayne Russell</x:v>
      </x:c>
      <x:c r="C28" s="550" t="str">
        <x:v>1722</x:v>
      </x:c>
      <x:c r="D28" s="550" t="str">
        <x:v>Operative Porter</x:v>
      </x:c>
      <x:c r="E28" s="550" t="str">
        <x:v>Variable</x:v>
      </x:c>
      <x:c r="F28" s="550" t="n">
        <x:v>5</x:v>
      </x:c>
      <x:c r="G28" s="881"/>
      <x:c r="H28" s="881" t="n">
        <x:v>83</x:v>
      </x:c>
      <x:c r="I28" s="881" t="n">
        <x:v>5</x:v>
      </x:c>
      <x:c r="J28" s="881" t="n">
        <x:v>0</x:v>
      </x:c>
      <x:c r="K28" s="881"/>
      <x:c r="L28" s="881"/>
      <x:c r="M28" s="881" t="n">
        <x:v>5</x:v>
      </x:c>
      <x:c r="N28" s="881" t="n">
        <x:v>81</x:v>
      </x:c>
      <x:c r="O28" s="751" t="n">
        <x:v>1367.8</x:v>
      </x:c>
      <x:c r="P28" s="751" t="n">
        <x:v>16.5</x:v>
      </x:c>
      <x:c r="Q28" s="550" t="n">
        <x:v>0</x:v>
      </x:c>
      <x:c r="R28" s="756" t="str">
        <x:v>Activity history is usable; daily capacity gaps are not quantified because the work pattern is variable.</x:v>
      </x:c>
      <x:c r="S28" s="550" t="str">
        <x:f>IF(OR('Summary Dashboard'!$B$3="All",$A28='Summary Dashboard'!$B$3),"Include","Filtered out")</x:f>
        <x:v>Include</x:v>
      </x:c>
      <x:c r="T28" s="550"/>
      <x:c r="U28" s="550"/>
      <x:c r="V28" s="550"/>
      <x:c r="W28" s="550"/>
      <x:c r="X28" s="550"/>
    </x:row>
    <x:row r="29">
      <x:c r="A29" s="550" t="str">
        <x:v>Bristol</x:v>
      </x:c>
      <x:c r="B29" s="550" t="str">
        <x:v>Dan Jones</x:v>
      </x:c>
      <x:c r="C29" s="550" t="str">
        <x:v>103864</x:v>
      </x:c>
      <x:c r="D29" s="550" t="str">
        <x:v>Operative Driver</x:v>
      </x:c>
      <x:c r="E29" s="550" t="str">
        <x:v>Fixed</x:v>
      </x:c>
      <x:c r="F29" s="550" t="n">
        <x:v>5</x:v>
      </x:c>
      <x:c r="G29" s="881" t="n">
        <x:v>64</x:v>
      </x:c>
      <x:c r="H29" s="881" t="n">
        <x:v>56</x:v>
      </x:c>
      <x:c r="I29" s="881" t="n">
        <x:v>0</x:v>
      </x:c>
      <x:c r="J29" s="881" t="n">
        <x:v>0</x:v>
      </x:c>
      <x:c r="K29" s="881" t="n">
        <x:v>8</x:v>
      </x:c>
      <x:c r="L29" s="881" t="n">
        <x:v>3</x:v>
      </x:c>
      <x:c r="M29" s="881" t="n">
        <x:v>10</x:v>
      </x:c>
      <x:c r="N29" s="881" t="n">
        <x:v>56</x:v>
      </x:c>
      <x:c r="O29" s="751" t="n">
        <x:v>1237.5</x:v>
      </x:c>
      <x:c r="P29" s="751" t="n">
        <x:v>22.1</x:v>
      </x:c>
      <x:c r="Q29" s="550" t="n">
        <x:v>0</x:v>
      </x:c>
      <x:c r="R29" s="756" t="str">
        <x:v>Material cross-branch support: local utilisation should be interpreted alongside internal mobility.</x:v>
      </x:c>
      <x:c r="S29" s="550" t="str">
        <x:f>IF(OR('Summary Dashboard'!$B$3="All",$A29='Summary Dashboard'!$B$3),"Include","Filtered out")</x:f>
        <x:v>Include</x:v>
      </x:c>
      <x:c r="T29" s="550"/>
      <x:c r="U29" s="550"/>
      <x:c r="V29" s="550"/>
      <x:c r="W29" s="550"/>
      <x:c r="X29" s="550"/>
    </x:row>
    <x:row r="30">
      <x:c r="A30" s="550" t="str">
        <x:v>Bristol</x:v>
      </x:c>
      <x:c r="B30" s="550" t="str">
        <x:v>Geoff Malpas</x:v>
      </x:c>
      <x:c r="C30" s="550" t="str">
        <x:v>2251</x:v>
      </x:c>
      <x:c r="D30" s="550" t="str">
        <x:v>Operative Porter</x:v>
      </x:c>
      <x:c r="E30" s="550" t="str">
        <x:v>Variable</x:v>
      </x:c>
      <x:c r="F30" s="550" t="n">
        <x:v>5</x:v>
      </x:c>
      <x:c r="G30" s="881"/>
      <x:c r="H30" s="881" t="n">
        <x:v>108</x:v>
      </x:c>
      <x:c r="I30" s="881" t="n">
        <x:v>13</x:v>
      </x:c>
      <x:c r="J30" s="881" t="n">
        <x:v>0</x:v>
      </x:c>
      <x:c r="K30" s="881"/>
      <x:c r="L30" s="881"/>
      <x:c r="M30" s="881" t="n">
        <x:v>34</x:v>
      </x:c>
      <x:c r="N30" s="881" t="n">
        <x:v>99</x:v>
      </x:c>
      <x:c r="O30" s="751" t="n">
        <x:v>2096.5</x:v>
      </x:c>
      <x:c r="P30" s="751" t="n">
        <x:v>19.4</x:v>
      </x:c>
      <x:c r="Q30" s="550" t="n">
        <x:v>0</x:v>
      </x:c>
      <x:c r="R30" s="756" t="str">
        <x:v>Activity history is usable; daily capacity gaps are not quantified because the work pattern is variable.</x:v>
      </x:c>
      <x:c r="S30" s="550" t="str">
        <x:f>IF(OR('Summary Dashboard'!$B$3="All",$A30='Summary Dashboard'!$B$3),"Include","Filtered out")</x:f>
        <x:v>Include</x:v>
      </x:c>
      <x:c r="T30" s="550"/>
      <x:c r="U30" s="550"/>
      <x:c r="V30" s="550"/>
      <x:c r="W30" s="550"/>
      <x:c r="X30" s="550"/>
    </x:row>
    <x:row r="31">
      <x:c r="A31" s="550" t="str">
        <x:v>Bristol</x:v>
      </x:c>
      <x:c r="B31" s="550" t="str">
        <x:v>Greg Georgiou</x:v>
      </x:c>
      <x:c r="C31" s="550" t="str">
        <x:v>1676</x:v>
      </x:c>
      <x:c r="D31" s="550" t="str">
        <x:v>Operative Porter</x:v>
      </x:c>
      <x:c r="E31" s="550" t="str">
        <x:v>Variable</x:v>
      </x:c>
      <x:c r="F31" s="550" t="n">
        <x:v>5</x:v>
      </x:c>
      <x:c r="G31" s="881"/>
      <x:c r="H31" s="881" t="n">
        <x:v>101</x:v>
      </x:c>
      <x:c r="I31" s="881" t="n">
        <x:v>6</x:v>
      </x:c>
      <x:c r="J31" s="881" t="n">
        <x:v>0</x:v>
      </x:c>
      <x:c r="K31" s="881"/>
      <x:c r="L31" s="881"/>
      <x:c r="M31" s="881" t="n">
        <x:v>22</x:v>
      </x:c>
      <x:c r="N31" s="881" t="n">
        <x:v>92</x:v>
      </x:c>
      <x:c r="O31" s="751" t="n">
        <x:v>1816.2</x:v>
      </x:c>
      <x:c r="P31" s="751" t="n">
        <x:v>18</x:v>
      </x:c>
      <x:c r="Q31" s="550" t="n">
        <x:v>0</x:v>
      </x:c>
      <x:c r="R31" s="756" t="str">
        <x:v>Activity history is usable; daily capacity gaps are not quantified because the work pattern is variable.</x:v>
      </x:c>
      <x:c r="S31" s="550" t="str">
        <x:f>IF(OR('Summary Dashboard'!$B$3="All",$A31='Summary Dashboard'!$B$3),"Include","Filtered out")</x:f>
        <x:v>Include</x:v>
      </x:c>
      <x:c r="T31" s="550"/>
      <x:c r="U31" s="550"/>
      <x:c r="V31" s="550"/>
      <x:c r="W31" s="550"/>
      <x:c r="X31" s="550"/>
    </x:row>
    <x:row r="32">
      <x:c r="A32" s="550" t="str">
        <x:v>Cambridge</x:v>
      </x:c>
      <x:c r="B32" s="550" t="str">
        <x:v>Morris Cockman</x:v>
      </x:c>
      <x:c r="C32" s="550" t="str">
        <x:v>102573</x:v>
      </x:c>
      <x:c r="D32" s="550" t="str">
        <x:v>Operative Driver</x:v>
      </x:c>
      <x:c r="E32" s="550" t="str">
        <x:v>Fixed</x:v>
      </x:c>
      <x:c r="F32" s="550" t="n">
        <x:v>5</x:v>
      </x:c>
      <x:c r="G32" s="881" t="n">
        <x:v>64</x:v>
      </x:c>
      <x:c r="H32" s="881" t="n">
        <x:v>19</x:v>
      </x:c>
      <x:c r="I32" s="881" t="n">
        <x:v>0</x:v>
      </x:c>
      <x:c r="J32" s="881" t="n">
        <x:v>0</x:v>
      </x:c>
      <x:c r="K32" s="881" t="n">
        <x:v>44</x:v>
      </x:c>
      <x:c r="L32" s="881" t="n">
        <x:v>19</x:v>
      </x:c>
      <x:c r="M32" s="881" t="n">
        <x:v>0</x:v>
      </x:c>
      <x:c r="N32" s="881" t="n">
        <x:v>19</x:v>
      </x:c>
      <x:c r="O32" s="751" t="n">
        <x:v>334.4</x:v>
      </x:c>
      <x:c r="P32" s="751" t="n">
        <x:v>17.6</x:v>
      </x:c>
      <x:c r="Q32" s="550" t="n">
        <x:v>0</x:v>
      </x:c>
      <x:c r="R32" s="756" t="str">
        <x:v>Priority validation: repeated no-deployment contracted days while agency appeared in the same branch, role and week.</x:v>
      </x:c>
      <x:c r="S32" s="550" t="str">
        <x:f>IF(OR('Summary Dashboard'!$B$3="All",$A32='Summary Dashboard'!$B$3),"Include","Filtered out")</x:f>
        <x:v>Include</x:v>
      </x:c>
      <x:c r="T32" s="550"/>
      <x:c r="U32" s="550"/>
      <x:c r="V32" s="550"/>
      <x:c r="W32" s="550"/>
      <x:c r="X32" s="550"/>
    </x:row>
    <x:row r="33">
      <x:c r="A33" s="550" t="str">
        <x:v>Cambridge</x:v>
      </x:c>
      <x:c r="B33" s="550" t="str">
        <x:v>Darren Oxley-Goody</x:v>
      </x:c>
      <x:c r="C33" s="550" t="str">
        <x:v>104136</x:v>
      </x:c>
      <x:c r="D33" s="550" t="str">
        <x:v>Operative Porter</x:v>
      </x:c>
      <x:c r="E33" s="550" t="str">
        <x:v>Fixed</x:v>
      </x:c>
      <x:c r="F33" s="550" t="n">
        <x:v>5</x:v>
      </x:c>
      <x:c r="G33" s="881" t="n">
        <x:v>22</x:v>
      </x:c>
      <x:c r="H33" s="881" t="n">
        <x:v>6</x:v>
      </x:c>
      <x:c r="I33" s="881" t="n">
        <x:v>0</x:v>
      </x:c>
      <x:c r="J33" s="881" t="n">
        <x:v>0</x:v>
      </x:c>
      <x:c r="K33" s="881" t="n">
        <x:v>15</x:v>
      </x:c>
      <x:c r="L33" s="881" t="n">
        <x:v>15</x:v>
      </x:c>
      <x:c r="M33" s="881" t="n">
        <x:v>0</x:v>
      </x:c>
      <x:c r="N33" s="881" t="n">
        <x:v>6</x:v>
      </x:c>
      <x:c r="O33" s="751" t="n">
        <x:v>96.4</x:v>
      </x:c>
      <x:c r="P33" s="751" t="n">
        <x:v>16.1</x:v>
      </x:c>
      <x:c r="Q33" s="550" t="n">
        <x:v>0</x:v>
      </x:c>
      <x:c r="R33" s="756" t="str">
        <x:v>Priority validation: repeated no-deployment contracted days while agency appeared in the same branch, role and week.</x:v>
      </x:c>
      <x:c r="S33" s="550" t="str">
        <x:f>IF(OR('Summary Dashboard'!$B$3="All",$A33='Summary Dashboard'!$B$3),"Include","Filtered out")</x:f>
        <x:v>Include</x:v>
      </x:c>
      <x:c r="T33" s="550"/>
      <x:c r="U33" s="550"/>
      <x:c r="V33" s="550"/>
      <x:c r="W33" s="550"/>
      <x:c r="X33" s="550"/>
    </x:row>
    <x:row r="34">
      <x:c r="A34" s="550" t="str">
        <x:v>Cambridge</x:v>
      </x:c>
      <x:c r="B34" s="550" t="str">
        <x:v>Russell Eldin</x:v>
      </x:c>
      <x:c r="C34" s="550" t="str">
        <x:v>104150</x:v>
      </x:c>
      <x:c r="D34" s="550" t="str">
        <x:v>Operative Driver</x:v>
      </x:c>
      <x:c r="E34" s="550" t="str">
        <x:v>Fixed</x:v>
      </x:c>
      <x:c r="F34" s="550" t="n">
        <x:v>5</x:v>
      </x:c>
      <x:c r="G34" s="881" t="n">
        <x:v>64</x:v>
      </x:c>
      <x:c r="H34" s="881" t="n">
        <x:v>30</x:v>
      </x:c>
      <x:c r="I34" s="881" t="n">
        <x:v>0</x:v>
      </x:c>
      <x:c r="J34" s="881" t="n">
        <x:v>0</x:v>
      </x:c>
      <x:c r="K34" s="881" t="n">
        <x:v>34</x:v>
      </x:c>
      <x:c r="L34" s="881" t="n">
        <x:v>14</x:v>
      </x:c>
      <x:c r="M34" s="881" t="n">
        <x:v>2</x:v>
      </x:c>
      <x:c r="N34" s="881" t="n">
        <x:v>29</x:v>
      </x:c>
      <x:c r="O34" s="751" t="n">
        <x:v>494.5</x:v>
      </x:c>
      <x:c r="P34" s="751" t="n">
        <x:v>16.5</x:v>
      </x:c>
      <x:c r="Q34" s="550" t="n">
        <x:v>0</x:v>
      </x:c>
      <x:c r="R34" s="756" t="str">
        <x:v>Priority validation: repeated no-deployment contracted days while agency appeared in the same branch, role and week.</x:v>
      </x:c>
      <x:c r="S34" s="550" t="str">
        <x:f>IF(OR('Summary Dashboard'!$B$3="All",$A34='Summary Dashboard'!$B$3),"Include","Filtered out")</x:f>
        <x:v>Include</x:v>
      </x:c>
      <x:c r="T34" s="550"/>
      <x:c r="U34" s="550"/>
      <x:c r="V34" s="550"/>
      <x:c r="W34" s="550"/>
      <x:c r="X34" s="550"/>
    </x:row>
    <x:row r="35">
      <x:c r="A35" s="550" t="str">
        <x:v>Cambridge</x:v>
      </x:c>
      <x:c r="B35" s="550" t="str">
        <x:v>Darren Walpole</x:v>
      </x:c>
      <x:c r="C35" s="550" t="str">
        <x:v>104057</x:v>
      </x:c>
      <x:c r="D35" s="550" t="str">
        <x:v>Operative Porter</x:v>
      </x:c>
      <x:c r="E35" s="550" t="str">
        <x:v>Fixed</x:v>
      </x:c>
      <x:c r="F35" s="550" t="n">
        <x:v>5</x:v>
      </x:c>
      <x:c r="G35" s="881" t="n">
        <x:v>42</x:v>
      </x:c>
      <x:c r="H35" s="881" t="n">
        <x:v>22</x:v>
      </x:c>
      <x:c r="I35" s="881" t="n">
        <x:v>0</x:v>
      </x:c>
      <x:c r="J35" s="881" t="n">
        <x:v>0</x:v>
      </x:c>
      <x:c r="K35" s="881" t="n">
        <x:v>19</x:v>
      </x:c>
      <x:c r="L35" s="881" t="n">
        <x:v>14</x:v>
      </x:c>
      <x:c r="M35" s="881" t="n">
        <x:v>5</x:v>
      </x:c>
      <x:c r="N35" s="881" t="n">
        <x:v>22</x:v>
      </x:c>
      <x:c r="O35" s="751" t="n">
        <x:v>361</x:v>
      </x:c>
      <x:c r="P35" s="751" t="n">
        <x:v>16.4</x:v>
      </x:c>
      <x:c r="Q35" s="550" t="n">
        <x:v>0</x:v>
      </x:c>
      <x:c r="R35" s="756" t="str">
        <x:v>Priority validation: repeated no-deployment contracted days while agency appeared in the same branch, role and week.</x:v>
      </x:c>
      <x:c r="S35" s="550" t="str">
        <x:f>IF(OR('Summary Dashboard'!$B$3="All",$A35='Summary Dashboard'!$B$3),"Include","Filtered out")</x:f>
        <x:v>Include</x:v>
      </x:c>
      <x:c r="T35" s="550"/>
      <x:c r="U35" s="550"/>
      <x:c r="V35" s="550"/>
      <x:c r="W35" s="550"/>
      <x:c r="X35" s="550"/>
    </x:row>
    <x:row r="36">
      <x:c r="A36" s="550" t="str">
        <x:v>Cambridge</x:v>
      </x:c>
      <x:c r="B36" s="550" t="str">
        <x:v>Mitchell Wroe</x:v>
      </x:c>
      <x:c r="C36" s="550" t="str">
        <x:v>103077</x:v>
      </x:c>
      <x:c r="D36" s="550" t="str">
        <x:v>Operative Driver</x:v>
      </x:c>
      <x:c r="E36" s="550" t="str">
        <x:v>Fixed</x:v>
      </x:c>
      <x:c r="F36" s="550" t="n">
        <x:v>5</x:v>
      </x:c>
      <x:c r="G36" s="881" t="n">
        <x:v>42</x:v>
      </x:c>
      <x:c r="H36" s="881" t="n">
        <x:v>19</x:v>
      </x:c>
      <x:c r="I36" s="881" t="n">
        <x:v>0</x:v>
      </x:c>
      <x:c r="J36" s="881" t="n">
        <x:v>0</x:v>
      </x:c>
      <x:c r="K36" s="881" t="n">
        <x:v>22</x:v>
      </x:c>
      <x:c r="L36" s="881" t="n">
        <x:v>6</x:v>
      </x:c>
      <x:c r="M36" s="881" t="n">
        <x:v>5</x:v>
      </x:c>
      <x:c r="N36" s="881" t="n">
        <x:v>19</x:v>
      </x:c>
      <x:c r="O36" s="751" t="n">
        <x:v>326</x:v>
      </x:c>
      <x:c r="P36" s="751" t="n">
        <x:v>17.2</x:v>
      </x:c>
      <x:c r="Q36" s="550" t="n">
        <x:v>0</x:v>
      </x:c>
      <x:c r="R36" s="756" t="str">
        <x:v>Priority validation: repeated no-deployment contracted days while agency appeared in the same branch, role and week.</x:v>
      </x:c>
      <x:c r="S36" s="550" t="str">
        <x:f>IF(OR('Summary Dashboard'!$B$3="All",$A36='Summary Dashboard'!$B$3),"Include","Filtered out")</x:f>
        <x:v>Include</x:v>
      </x:c>
      <x:c r="T36" s="550"/>
      <x:c r="U36" s="550"/>
      <x:c r="V36" s="550"/>
      <x:c r="W36" s="550"/>
      <x:c r="X36" s="550"/>
    </x:row>
    <x:row r="37">
      <x:c r="A37" s="550" t="str">
        <x:v>Cambridge</x:v>
      </x:c>
      <x:c r="B37" s="550" t="str">
        <x:v>Hakan Anguen</x:v>
      </x:c>
      <x:c r="C37" s="550" t="str">
        <x:v>104134</x:v>
      </x:c>
      <x:c r="D37" s="550" t="str">
        <x:v>Operative Driver</x:v>
      </x:c>
      <x:c r="E37" s="550" t="str">
        <x:v>Fixed</x:v>
      </x:c>
      <x:c r="F37" s="550" t="n">
        <x:v>5</x:v>
      </x:c>
      <x:c r="G37" s="881" t="n">
        <x:v>42</x:v>
      </x:c>
      <x:c r="H37" s="881" t="n">
        <x:v>23</x:v>
      </x:c>
      <x:c r="I37" s="881" t="n">
        <x:v>0</x:v>
      </x:c>
      <x:c r="J37" s="881" t="n">
        <x:v>0</x:v>
      </x:c>
      <x:c r="K37" s="881" t="n">
        <x:v>19</x:v>
      </x:c>
      <x:c r="L37" s="881" t="n">
        <x:v>6</x:v>
      </x:c>
      <x:c r="M37" s="881" t="n">
        <x:v>4</x:v>
      </x:c>
      <x:c r="N37" s="881" t="n">
        <x:v>23</x:v>
      </x:c>
      <x:c r="O37" s="751" t="n">
        <x:v>373.8</x:v>
      </x:c>
      <x:c r="P37" s="751" t="n">
        <x:v>16.3</x:v>
      </x:c>
      <x:c r="Q37" s="550" t="n">
        <x:v>0</x:v>
      </x:c>
      <x:c r="R37" s="756" t="str">
        <x:v>Priority validation: repeated no-deployment contracted days while agency appeared in the same branch, role and week.</x:v>
      </x:c>
      <x:c r="S37" s="550" t="str">
        <x:f>IF(OR('Summary Dashboard'!$B$3="All",$A37='Summary Dashboard'!$B$3),"Include","Filtered out")</x:f>
        <x:v>Include</x:v>
      </x:c>
      <x:c r="T37" s="550"/>
      <x:c r="U37" s="550"/>
      <x:c r="V37" s="550"/>
      <x:c r="W37" s="550"/>
      <x:c r="X37" s="550"/>
    </x:row>
    <x:row r="38">
      <x:c r="A38" s="550" t="str">
        <x:v>Cambridge</x:v>
      </x:c>
      <x:c r="B38" s="550" t="str">
        <x:v>Julian Patmore</x:v>
      </x:c>
      <x:c r="C38" s="550" t="str">
        <x:v>104107</x:v>
      </x:c>
      <x:c r="D38" s="550" t="str">
        <x:v>Operative Skilled</x:v>
      </x:c>
      <x:c r="E38" s="550" t="str">
        <x:v>Fixed</x:v>
      </x:c>
      <x:c r="F38" s="550" t="n">
        <x:v>5</x:v>
      </x:c>
      <x:c r="G38" s="881" t="n">
        <x:v>42</x:v>
      </x:c>
      <x:c r="H38" s="881" t="n">
        <x:v>19</x:v>
      </x:c>
      <x:c r="I38" s="881" t="n">
        <x:v>0</x:v>
      </x:c>
      <x:c r="J38" s="881" t="n">
        <x:v>0</x:v>
      </x:c>
      <x:c r="K38" s="881" t="n">
        <x:v>22</x:v>
      </x:c>
      <x:c r="L38" s="881" t="n">
        <x:v>5</x:v>
      </x:c>
      <x:c r="M38" s="881" t="n">
        <x:v>0</x:v>
      </x:c>
      <x:c r="N38" s="881" t="n">
        <x:v>19</x:v>
      </x:c>
      <x:c r="O38" s="751" t="n">
        <x:v>298.8</x:v>
      </x:c>
      <x:c r="P38" s="751" t="n">
        <x:v>15.7</x:v>
      </x:c>
      <x:c r="Q38" s="550" t="n">
        <x:v>0</x:v>
      </x:c>
      <x:c r="R38" s="756" t="str">
        <x:v>Priority validation: repeated no-deployment contracted days while agency appeared in the same branch, role and week.</x:v>
      </x:c>
      <x:c r="S38" s="550" t="str">
        <x:f>IF(OR('Summary Dashboard'!$B$3="All",$A38='Summary Dashboard'!$B$3),"Include","Filtered out")</x:f>
        <x:v>Include</x:v>
      </x:c>
      <x:c r="T38" s="550"/>
      <x:c r="U38" s="550"/>
      <x:c r="V38" s="550"/>
      <x:c r="W38" s="550"/>
      <x:c r="X38" s="550"/>
    </x:row>
    <x:row r="39">
      <x:c r="A39" s="550" t="str">
        <x:v>Cambridge</x:v>
      </x:c>
      <x:c r="B39" s="550" t="str">
        <x:v>Isaak Shockledge</x:v>
      </x:c>
      <x:c r="C39" s="550" t="str">
        <x:v>104162</x:v>
      </x:c>
      <x:c r="D39" s="550" t="str">
        <x:v>Operative Porter</x:v>
      </x:c>
      <x:c r="E39" s="550" t="str">
        <x:v>Fixed</x:v>
      </x:c>
      <x:c r="F39" s="550" t="n">
        <x:v>5</x:v>
      </x:c>
      <x:c r="G39" s="881" t="n">
        <x:v>22</x:v>
      </x:c>
      <x:c r="H39" s="881" t="n">
        <x:v>16</x:v>
      </x:c>
      <x:c r="I39" s="881" t="n">
        <x:v>0</x:v>
      </x:c>
      <x:c r="J39" s="881" t="n">
        <x:v>0</x:v>
      </x:c>
      <x:c r="K39" s="881" t="n">
        <x:v>5</x:v>
      </x:c>
      <x:c r="L39" s="881" t="n">
        <x:v>5</x:v>
      </x:c>
      <x:c r="M39" s="881" t="n">
        <x:v>3</x:v>
      </x:c>
      <x:c r="N39" s="881" t="n">
        <x:v>16</x:v>
      </x:c>
      <x:c r="O39" s="751" t="n">
        <x:v>267</x:v>
      </x:c>
      <x:c r="P39" s="751" t="n">
        <x:v>16.7</x:v>
      </x:c>
      <x:c r="Q39" s="550" t="n">
        <x:v>0</x:v>
      </x:c>
      <x:c r="R39" s="756" t="str">
        <x:v>Priority validation: repeated no-deployment contracted days while agency appeared in the same branch, role and week.</x:v>
      </x:c>
      <x:c r="S39" s="550" t="str">
        <x:f>IF(OR('Summary Dashboard'!$B$3="All",$A39='Summary Dashboard'!$B$3),"Include","Filtered out")</x:f>
        <x:v>Include</x:v>
      </x:c>
      <x:c r="T39" s="550"/>
      <x:c r="U39" s="550"/>
      <x:c r="V39" s="550"/>
      <x:c r="W39" s="550"/>
      <x:c r="X39" s="550"/>
    </x:row>
    <x:row r="40">
      <x:c r="A40" s="550" t="str">
        <x:v>Cambridge</x:v>
      </x:c>
      <x:c r="B40" s="550" t="str">
        <x:v>Anthony Norville</x:v>
      </x:c>
      <x:c r="C40" s="550" t="str">
        <x:v>103236</x:v>
      </x:c>
      <x:c r="D40" s="550" t="str">
        <x:v>Operative Skilled</x:v>
      </x:c>
      <x:c r="E40" s="550" t="str">
        <x:v>Variable</x:v>
      </x:c>
      <x:c r="F40" s="550" t="n">
        <x:v>5</x:v>
      </x:c>
      <x:c r="G40" s="881"/>
      <x:c r="H40" s="881" t="n">
        <x:v>76</x:v>
      </x:c>
      <x:c r="I40" s="881" t="n">
        <x:v>14</x:v>
      </x:c>
      <x:c r="J40" s="881" t="n">
        <x:v>0</x:v>
      </x:c>
      <x:c r="K40" s="881"/>
      <x:c r="L40" s="881"/>
      <x:c r="M40" s="881" t="n">
        <x:v>9</x:v>
      </x:c>
      <x:c r="N40" s="881" t="n">
        <x:v>69</x:v>
      </x:c>
      <x:c r="O40" s="751" t="n">
        <x:v>1266.5</x:v>
      </x:c>
      <x:c r="P40" s="751" t="n">
        <x:v>16.7</x:v>
      </x:c>
      <x:c r="Q40" s="550" t="n">
        <x:v>1</x:v>
      </x:c>
      <x:c r="R40" s="756" t="str">
        <x:v>Activity history is usable; daily capacity gaps are not quantified because the work pattern is variable.</x:v>
      </x:c>
      <x:c r="S40" s="550" t="str">
        <x:f>IF(OR('Summary Dashboard'!$B$3="All",$A40='Summary Dashboard'!$B$3),"Include","Filtered out")</x:f>
        <x:v>Include</x:v>
      </x:c>
      <x:c r="T40" s="550"/>
      <x:c r="U40" s="550"/>
      <x:c r="V40" s="550"/>
      <x:c r="W40" s="550"/>
      <x:c r="X40" s="550"/>
    </x:row>
    <x:row r="41">
      <x:c r="A41" s="550" t="str">
        <x:v>Cambridge</x:v>
      </x:c>
      <x:c r="B41" s="550" t="str">
        <x:v>Callum Rayner</x:v>
      </x:c>
      <x:c r="C41" s="550" t="str">
        <x:v>104133</x:v>
      </x:c>
      <x:c r="D41" s="550" t="str">
        <x:v>Operative Driver</x:v>
      </x:c>
      <x:c r="E41" s="550" t="str">
        <x:v>Variable</x:v>
      </x:c>
      <x:c r="F41" s="550" t="n">
        <x:v>5</x:v>
      </x:c>
      <x:c r="G41" s="881"/>
      <x:c r="H41" s="881" t="n">
        <x:v>76</x:v>
      </x:c>
      <x:c r="I41" s="881" t="n">
        <x:v>11</x:v>
      </x:c>
      <x:c r="J41" s="881" t="n">
        <x:v>0</x:v>
      </x:c>
      <x:c r="K41" s="881"/>
      <x:c r="L41" s="881"/>
      <x:c r="M41" s="881" t="n">
        <x:v>10</x:v>
      </x:c>
      <x:c r="N41" s="881" t="n">
        <x:v>71</x:v>
      </x:c>
      <x:c r="O41" s="751" t="n">
        <x:v>1265.2</x:v>
      </x:c>
      <x:c r="P41" s="751" t="n">
        <x:v>16.6</x:v>
      </x:c>
      <x:c r="Q41" s="550" t="n">
        <x:v>0</x:v>
      </x:c>
      <x:c r="R41" s="756" t="str">
        <x:v>Activity history is usable; daily capacity gaps are not quantified because the work pattern is variable.</x:v>
      </x:c>
      <x:c r="S41" s="550" t="str">
        <x:f>IF(OR('Summary Dashboard'!$B$3="All",$A41='Summary Dashboard'!$B$3),"Include","Filtered out")</x:f>
        <x:v>Include</x:v>
      </x:c>
      <x:c r="T41" s="550"/>
      <x:c r="U41" s="550"/>
      <x:c r="V41" s="550"/>
      <x:c r="W41" s="550"/>
      <x:c r="X41" s="550"/>
    </x:row>
    <x:row r="42">
      <x:c r="A42" s="550" t="str">
        <x:v>Cambridge</x:v>
      </x:c>
      <x:c r="B42" s="550" t="str">
        <x:v>Charlie Cane</x:v>
      </x:c>
      <x:c r="C42" s="550" t="str">
        <x:v>103355</x:v>
      </x:c>
      <x:c r="D42" s="550" t="str">
        <x:v>Operative Porter</x:v>
      </x:c>
      <x:c r="E42" s="550" t="str">
        <x:v>Variable</x:v>
      </x:c>
      <x:c r="F42" s="550" t="n">
        <x:v>5</x:v>
      </x:c>
      <x:c r="G42" s="881"/>
      <x:c r="H42" s="881" t="n">
        <x:v>54</x:v>
      </x:c>
      <x:c r="I42" s="881" t="n">
        <x:v>2</x:v>
      </x:c>
      <x:c r="J42" s="881" t="n">
        <x:v>10</x:v>
      </x:c>
      <x:c r="K42" s="881"/>
      <x:c r="L42" s="881"/>
      <x:c r="M42" s="881" t="n">
        <x:v>0</x:v>
      </x:c>
      <x:c r="N42" s="881" t="n">
        <x:v>47</x:v>
      </x:c>
      <x:c r="O42" s="751" t="n">
        <x:v>758.5</x:v>
      </x:c>
      <x:c r="P42" s="751" t="n">
        <x:v>14</x:v>
      </x:c>
      <x:c r="Q42" s="550" t="n">
        <x:v>0</x:v>
      </x:c>
      <x:c r="R42" s="756" t="str">
        <x:v>Activity history is usable; daily capacity gaps are not quantified because the work pattern is variable.</x:v>
      </x:c>
      <x:c r="S42" s="550" t="str">
        <x:f>IF(OR('Summary Dashboard'!$B$3="All",$A42='Summary Dashboard'!$B$3),"Include","Filtered out")</x:f>
        <x:v>Include</x:v>
      </x:c>
      <x:c r="T42" s="550"/>
      <x:c r="U42" s="550"/>
      <x:c r="V42" s="550"/>
      <x:c r="W42" s="550"/>
      <x:c r="X42" s="550"/>
    </x:row>
    <x:row r="43">
      <x:c r="A43" s="550" t="str">
        <x:v>Cambridge</x:v>
      </x:c>
      <x:c r="B43" s="550" t="str">
        <x:v>Craig Marshall.</x:v>
      </x:c>
      <x:c r="C43" s="550" t="str">
        <x:v>103296</x:v>
      </x:c>
      <x:c r="D43" s="550" t="str">
        <x:v>Warehouse</x:v>
      </x:c>
      <x:c r="E43" s="550" t="str">
        <x:v>Variable</x:v>
      </x:c>
      <x:c r="F43" s="550" t="n">
        <x:v>0</x:v>
      </x:c>
      <x:c r="G43" s="881"/>
      <x:c r="H43" s="881" t="n">
        <x:v>6</x:v>
      </x:c>
      <x:c r="I43" s="881" t="n">
        <x:v>0</x:v>
      </x:c>
      <x:c r="J43" s="881" t="n">
        <x:v>0</x:v>
      </x:c>
      <x:c r="K43" s="881"/>
      <x:c r="L43" s="881"/>
      <x:c r="M43" s="881" t="n">
        <x:v>2</x:v>
      </x:c>
      <x:c r="N43" s="881" t="n">
        <x:v>5</x:v>
      </x:c>
      <x:c r="O43" s="751" t="n">
        <x:v>87.5</x:v>
      </x:c>
      <x:c r="P43" s="751" t="n">
        <x:v>14.6</x:v>
      </x:c>
      <x:c r="Q43" s="550" t="n">
        <x:v>0</x:v>
      </x:c>
      <x:c r="R43" s="756" t="str">
        <x:v>Activity history is usable; daily capacity gaps are not quantified because the work pattern is variable.</x:v>
      </x:c>
      <x:c r="S43" s="550" t="str">
        <x:f>IF(OR('Summary Dashboard'!$B$3="All",$A43='Summary Dashboard'!$B$3),"Include","Filtered out")</x:f>
        <x:v>Include</x:v>
      </x:c>
      <x:c r="T43" s="550"/>
      <x:c r="U43" s="550"/>
      <x:c r="V43" s="550"/>
      <x:c r="W43" s="550"/>
      <x:c r="X43" s="550"/>
    </x:row>
    <x:row r="44">
      <x:c r="A44" s="550" t="str">
        <x:v>Cambridge</x:v>
      </x:c>
      <x:c r="B44" s="550" t="str">
        <x:v>Ian Leo</x:v>
      </x:c>
      <x:c r="C44" s="550" t="str">
        <x:v>103512</x:v>
      </x:c>
      <x:c r="D44" s="550" t="str">
        <x:v>Operative Skilled</x:v>
      </x:c>
      <x:c r="E44" s="550" t="str">
        <x:v>Variable</x:v>
      </x:c>
      <x:c r="F44" s="550" t="n">
        <x:v>5</x:v>
      </x:c>
      <x:c r="G44" s="881"/>
      <x:c r="H44" s="881" t="n">
        <x:v>60</x:v>
      </x:c>
      <x:c r="I44" s="881" t="n">
        <x:v>5</x:v>
      </x:c>
      <x:c r="J44" s="881" t="n">
        <x:v>0</x:v>
      </x:c>
      <x:c r="K44" s="881"/>
      <x:c r="L44" s="881"/>
      <x:c r="M44" s="881" t="n">
        <x:v>0</x:v>
      </x:c>
      <x:c r="N44" s="881" t="n">
        <x:v>53</x:v>
      </x:c>
      <x:c r="O44" s="751" t="n">
        <x:v>838.5</x:v>
      </x:c>
      <x:c r="P44" s="751" t="n">
        <x:v>14</x:v>
      </x:c>
      <x:c r="Q44" s="550" t="n">
        <x:v>0</x:v>
      </x:c>
      <x:c r="R44" s="756" t="str">
        <x:v>Activity history is usable; daily capacity gaps are not quantified because the work pattern is variable.</x:v>
      </x:c>
      <x:c r="S44" s="550" t="str">
        <x:f>IF(OR('Summary Dashboard'!$B$3="All",$A44='Summary Dashboard'!$B$3),"Include","Filtered out")</x:f>
        <x:v>Include</x:v>
      </x:c>
      <x:c r="T44" s="550"/>
      <x:c r="U44" s="550"/>
      <x:c r="V44" s="550"/>
      <x:c r="W44" s="550"/>
      <x:c r="X44" s="550"/>
    </x:row>
    <x:row r="45">
      <x:c r="A45" s="550" t="str">
        <x:v>Cambridge</x:v>
      </x:c>
      <x:c r="B45" s="550" t="str">
        <x:v>Jacob D Marshall</x:v>
      </x:c>
      <x:c r="C45" s="550" t="str">
        <x:v>105203</x:v>
      </x:c>
      <x:c r="D45" s="550" t="str">
        <x:v>Operative Driver</x:v>
      </x:c>
      <x:c r="E45" s="550" t="str">
        <x:v>Fixed</x:v>
      </x:c>
      <x:c r="F45" s="550" t="n">
        <x:v>0</x:v>
      </x:c>
      <x:c r="G45" s="881" t="n">
        <x:v>0</x:v>
      </x:c>
      <x:c r="H45" s="881" t="n">
        <x:v>0</x:v>
      </x:c>
      <x:c r="I45" s="881" t="n">
        <x:v>0</x:v>
      </x:c>
      <x:c r="J45" s="881" t="n">
        <x:v>0</x:v>
      </x:c>
      <x:c r="K45" s="881" t="n">
        <x:v>0</x:v>
      </x:c>
      <x:c r="L45" s="881" t="n">
        <x:v>0</x:v>
      </x:c>
      <x:c r="M45" s="881" t="n">
        <x:v>0</x:v>
      </x:c>
      <x:c r="N45" s="881" t="n">
        <x:v>0</x:v>
      </x:c>
      <x:c r="O45" s="751" t="n">
        <x:v>0</x:v>
      </x:c>
      <x:c r="P45" s="751" t="n">
        <x:v>0</x:v>
      </x:c>
      <x:c r="Q45" s="550" t="n">
        <x:v>0</x:v>
      </x:c>
      <x:c r="R45" s="756" t="str">
        <x:v>No material exception under the current role-only rules.</x:v>
      </x:c>
      <x:c r="S45" s="550" t="str">
        <x:f>IF(OR('Summary Dashboard'!$B$3="All",$A45='Summary Dashboard'!$B$3),"Include","Filtered out")</x:f>
        <x:v>Include</x:v>
      </x:c>
      <x:c r="T45" s="550"/>
      <x:c r="U45" s="550"/>
      <x:c r="V45" s="550"/>
      <x:c r="W45" s="550"/>
      <x:c r="X45" s="550"/>
    </x:row>
    <x:row r="46">
      <x:c r="A46" s="550" t="str">
        <x:v>Cambridge</x:v>
      </x:c>
      <x:c r="B46" s="550" t="str">
        <x:v>Jakub Zimnicki</x:v>
      </x:c>
      <x:c r="C46" s="550" t="str">
        <x:v>103196</x:v>
      </x:c>
      <x:c r="D46" s="550" t="str">
        <x:v>Operative Porter</x:v>
      </x:c>
      <x:c r="E46" s="550" t="str">
        <x:v>Variable</x:v>
      </x:c>
      <x:c r="F46" s="550" t="n">
        <x:v>5</x:v>
      </x:c>
      <x:c r="G46" s="881"/>
      <x:c r="H46" s="881" t="n">
        <x:v>60</x:v>
      </x:c>
      <x:c r="I46" s="881" t="n">
        <x:v>12</x:v>
      </x:c>
      <x:c r="J46" s="881" t="n">
        <x:v>0</x:v>
      </x:c>
      <x:c r="K46" s="881"/>
      <x:c r="L46" s="881"/>
      <x:c r="M46" s="881" t="n">
        <x:v>7</x:v>
      </x:c>
      <x:c r="N46" s="881" t="n">
        <x:v>54</x:v>
      </x:c>
      <x:c r="O46" s="751" t="n">
        <x:v>952.2</x:v>
      </x:c>
      <x:c r="P46" s="751" t="n">
        <x:v>15.9</x:v>
      </x:c>
      <x:c r="Q46" s="550" t="n">
        <x:v>0</x:v>
      </x:c>
      <x:c r="R46" s="756" t="str">
        <x:v>Activity history is usable; daily capacity gaps are not quantified because the work pattern is variable.</x:v>
      </x:c>
      <x:c r="S46" s="550" t="str">
        <x:f>IF(OR('Summary Dashboard'!$B$3="All",$A46='Summary Dashboard'!$B$3),"Include","Filtered out")</x:f>
        <x:v>Include</x:v>
      </x:c>
      <x:c r="T46" s="550"/>
      <x:c r="U46" s="550"/>
      <x:c r="V46" s="550"/>
      <x:c r="W46" s="550"/>
      <x:c r="X46" s="550"/>
    </x:row>
    <x:row r="47">
      <x:c r="A47" s="550" t="str">
        <x:v>Cambridge</x:v>
      </x:c>
      <x:c r="B47" s="550" t="str">
        <x:v>Joshua Seeley</x:v>
      </x:c>
      <x:c r="C47" s="550" t="str">
        <x:v>2798</x:v>
      </x:c>
      <x:c r="D47" s="550" t="str">
        <x:v>Operative Driver</x:v>
      </x:c>
      <x:c r="E47" s="550" t="str">
        <x:v>Variable</x:v>
      </x:c>
      <x:c r="F47" s="550" t="n">
        <x:v>5</x:v>
      </x:c>
      <x:c r="G47" s="881"/>
      <x:c r="H47" s="881" t="n">
        <x:v>74</x:v>
      </x:c>
      <x:c r="I47" s="881" t="n">
        <x:v>11</x:v>
      </x:c>
      <x:c r="J47" s="881" t="n">
        <x:v>0</x:v>
      </x:c>
      <x:c r="K47" s="881"/>
      <x:c r="L47" s="881"/>
      <x:c r="M47" s="881" t="n">
        <x:v>11</x:v>
      </x:c>
      <x:c r="N47" s="881" t="n">
        <x:v>68</x:v>
      </x:c>
      <x:c r="O47" s="751" t="n">
        <x:v>1278.5</x:v>
      </x:c>
      <x:c r="P47" s="751" t="n">
        <x:v>17.3</x:v>
      </x:c>
      <x:c r="Q47" s="550" t="n">
        <x:v>0</x:v>
      </x:c>
      <x:c r="R47" s="756" t="str">
        <x:v>Activity history is usable; daily capacity gaps are not quantified because the work pattern is variable.</x:v>
      </x:c>
      <x:c r="S47" s="550" t="str">
        <x:f>IF(OR('Summary Dashboard'!$B$3="All",$A47='Summary Dashboard'!$B$3),"Include","Filtered out")</x:f>
        <x:v>Include</x:v>
      </x:c>
      <x:c r="T47" s="550"/>
      <x:c r="U47" s="550"/>
      <x:c r="V47" s="550"/>
      <x:c r="W47" s="550"/>
      <x:c r="X47" s="550"/>
    </x:row>
    <x:row r="48">
      <x:c r="A48" s="550" t="str">
        <x:v>Cambridge</x:v>
      </x:c>
      <x:c r="B48" s="550" t="str">
        <x:v>Kieran Chapman</x:v>
      </x:c>
      <x:c r="C48" s="550" t="str">
        <x:v>103256</x:v>
      </x:c>
      <x:c r="D48" s="550" t="str">
        <x:v>Operative Porter</x:v>
      </x:c>
      <x:c r="E48" s="550" t="str">
        <x:v>Variable</x:v>
      </x:c>
      <x:c r="F48" s="550" t="n">
        <x:v>5</x:v>
      </x:c>
      <x:c r="G48" s="881"/>
      <x:c r="H48" s="881" t="n">
        <x:v>83</x:v>
      </x:c>
      <x:c r="I48" s="881" t="n">
        <x:v>8</x:v>
      </x:c>
      <x:c r="J48" s="881" t="n">
        <x:v>0</x:v>
      </x:c>
      <x:c r="K48" s="881"/>
      <x:c r="L48" s="881"/>
      <x:c r="M48" s="881" t="n">
        <x:v>12</x:v>
      </x:c>
      <x:c r="N48" s="881" t="n">
        <x:v>79</x:v>
      </x:c>
      <x:c r="O48" s="751" t="n">
        <x:v>1346.4</x:v>
      </x:c>
      <x:c r="P48" s="751" t="n">
        <x:v>16.2</x:v>
      </x:c>
      <x:c r="Q48" s="550" t="n">
        <x:v>0</x:v>
      </x:c>
      <x:c r="R48" s="756" t="str">
        <x:v>Activity history is usable; daily capacity gaps are not quantified because the work pattern is variable.</x:v>
      </x:c>
      <x:c r="S48" s="550" t="str">
        <x:f>IF(OR('Summary Dashboard'!$B$3="All",$A48='Summary Dashboard'!$B$3),"Include","Filtered out")</x:f>
        <x:v>Include</x:v>
      </x:c>
      <x:c r="T48" s="550"/>
      <x:c r="U48" s="550"/>
      <x:c r="V48" s="550"/>
      <x:c r="W48" s="550"/>
      <x:c r="X48" s="550"/>
    </x:row>
    <x:row r="49">
      <x:c r="A49" s="550" t="str">
        <x:v>Cambridge</x:v>
      </x:c>
      <x:c r="B49" s="550" t="str">
        <x:v>Mark N Johnson</x:v>
      </x:c>
      <x:c r="C49" s="550" t="str">
        <x:v>105202</x:v>
      </x:c>
      <x:c r="D49" s="550" t="str">
        <x:v>Operative Driver</x:v>
      </x:c>
      <x:c r="E49" s="550" t="str">
        <x:v>Fixed</x:v>
      </x:c>
      <x:c r="F49" s="550" t="n">
        <x:v>0</x:v>
      </x:c>
      <x:c r="G49" s="881" t="n">
        <x:v>0</x:v>
      </x:c>
      <x:c r="H49" s="881" t="n">
        <x:v>0</x:v>
      </x:c>
      <x:c r="I49" s="881" t="n">
        <x:v>0</x:v>
      </x:c>
      <x:c r="J49" s="881" t="n">
        <x:v>0</x:v>
      </x:c>
      <x:c r="K49" s="881" t="n">
        <x:v>0</x:v>
      </x:c>
      <x:c r="L49" s="881" t="n">
        <x:v>0</x:v>
      </x:c>
      <x:c r="M49" s="881" t="n">
        <x:v>0</x:v>
      </x:c>
      <x:c r="N49" s="881" t="n">
        <x:v>0</x:v>
      </x:c>
      <x:c r="O49" s="751" t="n">
        <x:v>0</x:v>
      </x:c>
      <x:c r="P49" s="751" t="n">
        <x:v>0</x:v>
      </x:c>
      <x:c r="Q49" s="550" t="n">
        <x:v>0</x:v>
      </x:c>
      <x:c r="R49" s="756" t="str">
        <x:v>No material exception under the current role-only rules.</x:v>
      </x:c>
      <x:c r="S49" s="550" t="str">
        <x:f>IF(OR('Summary Dashboard'!$B$3="All",$A49='Summary Dashboard'!$B$3),"Include","Filtered out")</x:f>
        <x:v>Include</x:v>
      </x:c>
      <x:c r="T49" s="550"/>
      <x:c r="U49" s="550"/>
      <x:c r="V49" s="550"/>
      <x:c r="W49" s="550"/>
      <x:c r="X49" s="550"/>
    </x:row>
    <x:row r="50">
      <x:c r="A50" s="550" t="str">
        <x:v>Cambridge</x:v>
      </x:c>
      <x:c r="B50" s="550" t="str">
        <x:v>Matthew Spinks</x:v>
      </x:c>
      <x:c r="C50" s="550" t="str">
        <x:v>2652</x:v>
      </x:c>
      <x:c r="D50" s="550" t="str">
        <x:v>Operative Driver</x:v>
      </x:c>
      <x:c r="E50" s="550" t="str">
        <x:v>Variable</x:v>
      </x:c>
      <x:c r="F50" s="550" t="n">
        <x:v>5</x:v>
      </x:c>
      <x:c r="G50" s="881"/>
      <x:c r="H50" s="881" t="n">
        <x:v>71</x:v>
      </x:c>
      <x:c r="I50" s="881" t="n">
        <x:v>17</x:v>
      </x:c>
      <x:c r="J50" s="881" t="n">
        <x:v>0</x:v>
      </x:c>
      <x:c r="K50" s="881"/>
      <x:c r="L50" s="881"/>
      <x:c r="M50" s="881" t="n">
        <x:v>9</x:v>
      </x:c>
      <x:c r="N50" s="881" t="n">
        <x:v>65</x:v>
      </x:c>
      <x:c r="O50" s="751" t="n">
        <x:v>1218.7</x:v>
      </x:c>
      <x:c r="P50" s="751" t="n">
        <x:v>17.2</x:v>
      </x:c>
      <x:c r="Q50" s="550" t="n">
        <x:v>0</x:v>
      </x:c>
      <x:c r="R50" s="756" t="str">
        <x:v>Activity history is usable; daily capacity gaps are not quantified because the work pattern is variable.</x:v>
      </x:c>
      <x:c r="S50" s="550" t="str">
        <x:f>IF(OR('Summary Dashboard'!$B$3="All",$A50='Summary Dashboard'!$B$3),"Include","Filtered out")</x:f>
        <x:v>Include</x:v>
      </x:c>
      <x:c r="T50" s="550"/>
      <x:c r="U50" s="550"/>
      <x:c r="V50" s="550"/>
      <x:c r="W50" s="550"/>
      <x:c r="X50" s="550"/>
    </x:row>
    <x:row r="51">
      <x:c r="A51" s="550" t="str">
        <x:v>Cambridge</x:v>
      </x:c>
      <x:c r="B51" s="550" t="str">
        <x:v>Michael Churchman</x:v>
      </x:c>
      <x:c r="C51" s="550" t="str">
        <x:v>103898</x:v>
      </x:c>
      <x:c r="D51" s="550" t="str">
        <x:v>Operative Porter</x:v>
      </x:c>
      <x:c r="E51" s="550" t="str">
        <x:v>Variable</x:v>
      </x:c>
      <x:c r="F51" s="550" t="n">
        <x:v>3</x:v>
      </x:c>
      <x:c r="G51" s="881"/>
      <x:c r="H51" s="881" t="n">
        <x:v>54</x:v>
      </x:c>
      <x:c r="I51" s="881" t="n">
        <x:v>6</x:v>
      </x:c>
      <x:c r="J51" s="881" t="n">
        <x:v>4</x:v>
      </x:c>
      <x:c r="K51" s="881"/>
      <x:c r="L51" s="881"/>
      <x:c r="M51" s="881" t="n">
        <x:v>0</x:v>
      </x:c>
      <x:c r="N51" s="881" t="n">
        <x:v>46</x:v>
      </x:c>
      <x:c r="O51" s="751" t="n">
        <x:v>750</x:v>
      </x:c>
      <x:c r="P51" s="751" t="n">
        <x:v>13.9</x:v>
      </x:c>
      <x:c r="Q51" s="550" t="n">
        <x:v>0</x:v>
      </x:c>
      <x:c r="R51" s="756" t="str">
        <x:v>Activity history is usable; daily capacity gaps are not quantified because the work pattern is variable.</x:v>
      </x:c>
      <x:c r="S51" s="550" t="str">
        <x:f>IF(OR('Summary Dashboard'!$B$3="All",$A51='Summary Dashboard'!$B$3),"Include","Filtered out")</x:f>
        <x:v>Include</x:v>
      </x:c>
      <x:c r="T51" s="550"/>
      <x:c r="U51" s="550"/>
      <x:c r="V51" s="550"/>
      <x:c r="W51" s="550"/>
      <x:c r="X51" s="550"/>
    </x:row>
    <x:row r="52">
      <x:c r="A52" s="550" t="str">
        <x:v>Cambridge</x:v>
      </x:c>
      <x:c r="B52" s="550" t="str">
        <x:v>Steven Currie</x:v>
      </x:c>
      <x:c r="C52" s="550" t="str">
        <x:v>103237</x:v>
      </x:c>
      <x:c r="D52" s="550" t="str">
        <x:v>Operative Driver</x:v>
      </x:c>
      <x:c r="E52" s="550" t="str">
        <x:v>Variable</x:v>
      </x:c>
      <x:c r="F52" s="550" t="n">
        <x:v>5</x:v>
      </x:c>
      <x:c r="G52" s="881"/>
      <x:c r="H52" s="881" t="n">
        <x:v>69</x:v>
      </x:c>
      <x:c r="I52" s="881" t="n">
        <x:v>4</x:v>
      </x:c>
      <x:c r="J52" s="881" t="n">
        <x:v>0</x:v>
      </x:c>
      <x:c r="K52" s="881"/>
      <x:c r="L52" s="881"/>
      <x:c r="M52" s="881" t="n">
        <x:v>15</x:v>
      </x:c>
      <x:c r="N52" s="881" t="n">
        <x:v>64</x:v>
      </x:c>
      <x:c r="O52" s="751" t="n">
        <x:v>1148.5</x:v>
      </x:c>
      <x:c r="P52" s="751" t="n">
        <x:v>16.6</x:v>
      </x:c>
      <x:c r="Q52" s="550" t="n">
        <x:v>0</x:v>
      </x:c>
      <x:c r="R52" s="756" t="str">
        <x:v>Activity history is usable; daily capacity gaps are not quantified because the work pattern is variable.</x:v>
      </x:c>
      <x:c r="S52" s="550" t="str">
        <x:f>IF(OR('Summary Dashboard'!$B$3="All",$A52='Summary Dashboard'!$B$3),"Include","Filtered out")</x:f>
        <x:v>Include</x:v>
      </x:c>
      <x:c r="T52" s="550"/>
      <x:c r="U52" s="550"/>
      <x:c r="V52" s="550"/>
      <x:c r="W52" s="550"/>
      <x:c r="X52" s="550"/>
    </x:row>
    <x:row r="53">
      <x:c r="A53" s="550" t="str">
        <x:v>Cambridge</x:v>
      </x:c>
      <x:c r="B53" s="550" t="str">
        <x:v>Toby Hubble</x:v>
      </x:c>
      <x:c r="C53" s="550" t="str">
        <x:v>2637</x:v>
      </x:c>
      <x:c r="D53" s="550" t="str">
        <x:v>Operative Skilled</x:v>
      </x:c>
      <x:c r="E53" s="550" t="str">
        <x:v>Variable</x:v>
      </x:c>
      <x:c r="F53" s="550" t="n">
        <x:v>5</x:v>
      </x:c>
      <x:c r="G53" s="881"/>
      <x:c r="H53" s="881" t="n">
        <x:v>71</x:v>
      </x:c>
      <x:c r="I53" s="881" t="n">
        <x:v>8</x:v>
      </x:c>
      <x:c r="J53" s="881" t="n">
        <x:v>3</x:v>
      </x:c>
      <x:c r="K53" s="881"/>
      <x:c r="L53" s="881"/>
      <x:c r="M53" s="881" t="n">
        <x:v>11</x:v>
      </x:c>
      <x:c r="N53" s="881" t="n">
        <x:v>65</x:v>
      </x:c>
      <x:c r="O53" s="751" t="n">
        <x:v>1210.2</x:v>
      </x:c>
      <x:c r="P53" s="751" t="n">
        <x:v>17</x:v>
      </x:c>
      <x:c r="Q53" s="550" t="n">
        <x:v>1</x:v>
      </x:c>
      <x:c r="R53" s="756" t="str">
        <x:v>Activity history is usable; daily capacity gaps are not quantified because the work pattern is variable.</x:v>
      </x:c>
      <x:c r="S53" s="550" t="str">
        <x:f>IF(OR('Summary Dashboard'!$B$3="All",$A53='Summary Dashboard'!$B$3),"Include","Filtered out")</x:f>
        <x:v>Include</x:v>
      </x:c>
      <x:c r="T53" s="550"/>
      <x:c r="U53" s="550"/>
      <x:c r="V53" s="550"/>
      <x:c r="W53" s="550"/>
      <x:c r="X53" s="550"/>
    </x:row>
    <x:row r="54">
      <x:c r="A54" s="550" t="str">
        <x:v>Croydon</x:v>
      </x:c>
      <x:c r="B54" s="550" t="str">
        <x:v>W Campbell</x:v>
      </x:c>
      <x:c r="C54" s="550" t="str">
        <x:v>1980</x:v>
      </x:c>
      <x:c r="D54" s="550" t="str">
        <x:v>Operative Skilled</x:v>
      </x:c>
      <x:c r="E54" s="550" t="str">
        <x:v>Fixed</x:v>
      </x:c>
      <x:c r="F54" s="550" t="n">
        <x:v>5</x:v>
      </x:c>
      <x:c r="G54" s="881" t="n">
        <x:v>141</x:v>
      </x:c>
      <x:c r="H54" s="881" t="n">
        <x:v>88</x:v>
      </x:c>
      <x:c r="I54" s="881" t="n">
        <x:v>13</x:v>
      </x:c>
      <x:c r="J54" s="881" t="n">
        <x:v>1</x:v>
      </x:c>
      <x:c r="K54" s="881" t="n">
        <x:v>35</x:v>
      </x:c>
      <x:c r="L54" s="881" t="n">
        <x:v>29</x:v>
      </x:c>
      <x:c r="M54" s="881" t="n">
        <x:v>14</x:v>
      </x:c>
      <x:c r="N54" s="881" t="n">
        <x:v>87</x:v>
      </x:c>
      <x:c r="O54" s="751" t="n">
        <x:v>1365.5</x:v>
      </x:c>
      <x:c r="P54" s="751" t="n">
        <x:v>15.5</x:v>
      </x:c>
      <x:c r="Q54" s="550" t="n">
        <x:v>0</x:v>
      </x:c>
      <x:c r="R54" s="756" t="str">
        <x:v>Priority validation: repeated no-deployment contracted days while agency appeared in the same branch, role and week.</x:v>
      </x:c>
      <x:c r="S54" s="550" t="str">
        <x:f>IF(OR('Summary Dashboard'!$B$3="All",$A54='Summary Dashboard'!$B$3),"Include","Filtered out")</x:f>
        <x:v>Include</x:v>
      </x:c>
      <x:c r="T54" s="550"/>
      <x:c r="U54" s="550"/>
      <x:c r="V54" s="550"/>
      <x:c r="W54" s="550"/>
      <x:c r="X54" s="550"/>
    </x:row>
    <x:row r="55">
      <x:c r="A55" s="550" t="str">
        <x:v>Croydon</x:v>
      </x:c>
      <x:c r="B55" s="550" t="str">
        <x:v>E Rexhepi (B)</x:v>
      </x:c>
      <x:c r="C55" s="550" t="str">
        <x:v>1440</x:v>
      </x:c>
      <x:c r="D55" s="550" t="str">
        <x:v>Operative Porter</x:v>
      </x:c>
      <x:c r="E55" s="550" t="str">
        <x:v>Fixed</x:v>
      </x:c>
      <x:c r="F55" s="550" t="n">
        <x:v>5</x:v>
      </x:c>
      <x:c r="G55" s="881" t="n">
        <x:v>141</x:v>
      </x:c>
      <x:c r="H55" s="881" t="n">
        <x:v>119</x:v>
      </x:c>
      <x:c r="I55" s="881" t="n">
        <x:v>14</x:v>
      </x:c>
      <x:c r="J55" s="881" t="n">
        <x:v>0</x:v>
      </x:c>
      <x:c r="K55" s="881" t="n">
        <x:v>15</x:v>
      </x:c>
      <x:c r="L55" s="881" t="n">
        <x:v>13</x:v>
      </x:c>
      <x:c r="M55" s="881" t="n">
        <x:v>11</x:v>
      </x:c>
      <x:c r="N55" s="881" t="n">
        <x:v>105</x:v>
      </x:c>
      <x:c r="O55" s="751" t="n">
        <x:v>1654</x:v>
      </x:c>
      <x:c r="P55" s="751" t="n">
        <x:v>13.9</x:v>
      </x:c>
      <x:c r="Q55" s="550" t="n">
        <x:v>0</x:v>
      </x:c>
      <x:c r="R55" s="756" t="str">
        <x:v>Priority validation: repeated no-deployment contracted days while agency appeared in the same branch, role and week.</x:v>
      </x:c>
      <x:c r="S55" s="550" t="str">
        <x:f>IF(OR('Summary Dashboard'!$B$3="All",$A55='Summary Dashboard'!$B$3),"Include","Filtered out")</x:f>
        <x:v>Include</x:v>
      </x:c>
      <x:c r="T55" s="550"/>
      <x:c r="U55" s="550"/>
      <x:c r="V55" s="550"/>
      <x:c r="W55" s="550"/>
      <x:c r="X55" s="550"/>
    </x:row>
    <x:row r="56">
      <x:c r="A56" s="550" t="str">
        <x:v>Croydon</x:v>
      </x:c>
      <x:c r="B56" s="550" t="str">
        <x:v>K Neighbour</x:v>
      </x:c>
      <x:c r="C56" s="550" t="str">
        <x:v>103078</x:v>
      </x:c>
      <x:c r="D56" s="550" t="str">
        <x:v>Operative Skilled</x:v>
      </x:c>
      <x:c r="E56" s="550" t="str">
        <x:v>Fixed</x:v>
      </x:c>
      <x:c r="F56" s="550" t="n">
        <x:v>5</x:v>
      </x:c>
      <x:c r="G56" s="881" t="n">
        <x:v>141</x:v>
      </x:c>
      <x:c r="H56" s="881" t="n">
        <x:v>109</x:v>
      </x:c>
      <x:c r="I56" s="881" t="n">
        <x:v>13</x:v>
      </x:c>
      <x:c r="J56" s="881" t="n">
        <x:v>0</x:v>
      </x:c>
      <x:c r="K56" s="881" t="n">
        <x:v>16</x:v>
      </x:c>
      <x:c r="L56" s="881" t="n">
        <x:v>11</x:v>
      </x:c>
      <x:c r="M56" s="881" t="n">
        <x:v>7</x:v>
      </x:c>
      <x:c r="N56" s="881" t="n">
        <x:v>102</x:v>
      </x:c>
      <x:c r="O56" s="751" t="n">
        <x:v>1654.5</x:v>
      </x:c>
      <x:c r="P56" s="751" t="n">
        <x:v>15.2</x:v>
      </x:c>
      <x:c r="Q56" s="550" t="n">
        <x:v>0</x:v>
      </x:c>
      <x:c r="R56" s="756" t="str">
        <x:v>Priority validation: repeated no-deployment contracted days while agency appeared in the same branch, role and week.</x:v>
      </x:c>
      <x:c r="S56" s="550" t="str">
        <x:f>IF(OR('Summary Dashboard'!$B$3="All",$A56='Summary Dashboard'!$B$3),"Include","Filtered out")</x:f>
        <x:v>Include</x:v>
      </x:c>
      <x:c r="T56" s="550"/>
      <x:c r="U56" s="550"/>
      <x:c r="V56" s="550"/>
      <x:c r="W56" s="550"/>
      <x:c r="X56" s="550"/>
    </x:row>
    <x:row r="57">
      <x:c r="A57" s="550" t="str">
        <x:v>Croydon</x:v>
      </x:c>
      <x:c r="B57" s="550" t="str">
        <x:v>Vladimir Stoimenov</x:v>
      </x:c>
      <x:c r="C57" s="550" t="str">
        <x:v>104065</x:v>
      </x:c>
      <x:c r="D57" s="550" t="str">
        <x:v>Operative Skilled</x:v>
      </x:c>
      <x:c r="E57" s="550" t="str">
        <x:v>Fixed</x:v>
      </x:c>
      <x:c r="F57" s="550" t="n">
        <x:v>5</x:v>
      </x:c>
      <x:c r="G57" s="881" t="n">
        <x:v>86</x:v>
      </x:c>
      <x:c r="H57" s="881" t="n">
        <x:v>75</x:v>
      </x:c>
      <x:c r="I57" s="881" t="n">
        <x:v>0</x:v>
      </x:c>
      <x:c r="J57" s="881" t="n">
        <x:v>0</x:v>
      </x:c>
      <x:c r="K57" s="881" t="n">
        <x:v>11</x:v>
      </x:c>
      <x:c r="L57" s="881" t="n">
        <x:v>5</x:v>
      </x:c>
      <x:c r="M57" s="881" t="n">
        <x:v>7</x:v>
      </x:c>
      <x:c r="N57" s="881" t="n">
        <x:v>74</x:v>
      </x:c>
      <x:c r="O57" s="751" t="n">
        <x:v>1191</x:v>
      </x:c>
      <x:c r="P57" s="751" t="n">
        <x:v>15.9</x:v>
      </x:c>
      <x:c r="Q57" s="550" t="n">
        <x:v>0</x:v>
      </x:c>
      <x:c r="R57" s="756" t="str">
        <x:v>Priority validation: repeated no-deployment contracted days while agency appeared in the same branch, role and week.</x:v>
      </x:c>
      <x:c r="S57" s="550" t="str">
        <x:f>IF(OR('Summary Dashboard'!$B$3="All",$A57='Summary Dashboard'!$B$3),"Include","Filtered out")</x:f>
        <x:v>Include</x:v>
      </x:c>
      <x:c r="T57" s="550"/>
      <x:c r="U57" s="550"/>
      <x:c r="V57" s="550"/>
      <x:c r="W57" s="550"/>
      <x:c r="X57" s="550"/>
    </x:row>
    <x:row r="58">
      <x:c r="A58" s="550" t="str">
        <x:v>Croydon</x:v>
      </x:c>
      <x:c r="B58" s="550" t="str">
        <x:v>T Brindle</x:v>
      </x:c>
      <x:c r="C58" s="550" t="str">
        <x:v>1432</x:v>
      </x:c>
      <x:c r="D58" s="550" t="str">
        <x:v>Warehouse</x:v>
      </x:c>
      <x:c r="E58" s="550" t="str">
        <x:v>Fixed</x:v>
      </x:c>
      <x:c r="F58" s="550" t="n">
        <x:v>0</x:v>
      </x:c>
      <x:c r="G58" s="881" t="n">
        <x:v>141</x:v>
      </x:c>
      <x:c r="H58" s="881" t="n">
        <x:v>33</x:v>
      </x:c>
      <x:c r="I58" s="881" t="n">
        <x:v>7</x:v>
      </x:c>
      <x:c r="J58" s="881" t="n">
        <x:v>0</x:v>
      </x:c>
      <x:c r="K58" s="881" t="n">
        <x:v>97</x:v>
      </x:c>
      <x:c r="L58" s="881" t="n">
        <x:v>0</x:v>
      </x:c>
      <x:c r="M58" s="881" t="n">
        <x:v>1</x:v>
      </x:c>
      <x:c r="N58" s="881" t="n">
        <x:v>31</x:v>
      </x:c>
      <x:c r="O58" s="751" t="n">
        <x:v>259</x:v>
      </x:c>
      <x:c r="P58" s="751" t="n">
        <x:v>7.8</x:v>
      </x:c>
      <x:c r="Q58" s="550" t="n">
        <x:v>0</x:v>
      </x:c>
      <x:c r="R58" s="756" t="str">
        <x:v>Planning review: repeated contracted days have no deployment record; same-grain agency overlap is limited or absent.</x:v>
      </x:c>
      <x:c r="S58" s="550" t="str">
        <x:f>IF(OR('Summary Dashboard'!$B$3="All",$A58='Summary Dashboard'!$B$3),"Include","Filtered out")</x:f>
        <x:v>Include</x:v>
      </x:c>
      <x:c r="T58" s="550"/>
      <x:c r="U58" s="550"/>
      <x:c r="V58" s="550"/>
      <x:c r="W58" s="550"/>
      <x:c r="X58" s="550"/>
    </x:row>
    <x:row r="59">
      <x:c r="A59" s="550" t="str">
        <x:v>Croydon</x:v>
      </x:c>
      <x:c r="B59" s="550" t="str">
        <x:v>B Kilula</x:v>
      </x:c>
      <x:c r="C59" s="550" t="str">
        <x:v>104064</x:v>
      </x:c>
      <x:c r="D59" s="550" t="str">
        <x:v>Operative Porter</x:v>
      </x:c>
      <x:c r="E59" s="550" t="str">
        <x:v>Variable</x:v>
      </x:c>
      <x:c r="F59" s="550" t="n">
        <x:v>5</x:v>
      </x:c>
      <x:c r="G59" s="881"/>
      <x:c r="H59" s="881" t="n">
        <x:v>124</x:v>
      </x:c>
      <x:c r="I59" s="881" t="n">
        <x:v>1</x:v>
      </x:c>
      <x:c r="J59" s="881" t="n">
        <x:v>0</x:v>
      </x:c>
      <x:c r="K59" s="881"/>
      <x:c r="L59" s="881"/>
      <x:c r="M59" s="881" t="n">
        <x:v>0</x:v>
      </x:c>
      <x:c r="N59" s="881" t="n">
        <x:v>113</x:v>
      </x:c>
      <x:c r="O59" s="751" t="n">
        <x:v>2360</x:v>
      </x:c>
      <x:c r="P59" s="751" t="n">
        <x:v>19</x:v>
      </x:c>
      <x:c r="Q59" s="550" t="n">
        <x:v>0</x:v>
      </x:c>
      <x:c r="R59" s="756" t="str">
        <x:v>Activity history is usable; daily capacity gaps are not quantified because the work pattern is variable.</x:v>
      </x:c>
      <x:c r="S59" s="550" t="str">
        <x:f>IF(OR('Summary Dashboard'!$B$3="All",$A59='Summary Dashboard'!$B$3),"Include","Filtered out")</x:f>
        <x:v>Include</x:v>
      </x:c>
      <x:c r="T59" s="550"/>
      <x:c r="U59" s="550"/>
      <x:c r="V59" s="550"/>
      <x:c r="W59" s="550"/>
      <x:c r="X59" s="550"/>
    </x:row>
    <x:row r="60">
      <x:c r="A60" s="550" t="str">
        <x:v>Croydon</x:v>
      </x:c>
      <x:c r="B60" s="550" t="str">
        <x:v>Bradley L Miller</x:v>
      </x:c>
      <x:c r="C60" s="550" t="str">
        <x:v>105204</x:v>
      </x:c>
      <x:c r="D60" s="550" t="str">
        <x:v>Operative Driver</x:v>
      </x:c>
      <x:c r="E60" s="550" t="str">
        <x:v>Fixed</x:v>
      </x:c>
      <x:c r="F60" s="550" t="n">
        <x:v>0</x:v>
      </x:c>
      <x:c r="G60" s="881" t="n">
        <x:v>0</x:v>
      </x:c>
      <x:c r="H60" s="881" t="n">
        <x:v>0</x:v>
      </x:c>
      <x:c r="I60" s="881" t="n">
        <x:v>0</x:v>
      </x:c>
      <x:c r="J60" s="881" t="n">
        <x:v>0</x:v>
      </x:c>
      <x:c r="K60" s="881" t="n">
        <x:v>0</x:v>
      </x:c>
      <x:c r="L60" s="881" t="n">
        <x:v>0</x:v>
      </x:c>
      <x:c r="M60" s="881" t="n">
        <x:v>0</x:v>
      </x:c>
      <x:c r="N60" s="881" t="n">
        <x:v>0</x:v>
      </x:c>
      <x:c r="O60" s="751" t="n">
        <x:v>0</x:v>
      </x:c>
      <x:c r="P60" s="751" t="n">
        <x:v>0</x:v>
      </x:c>
      <x:c r="Q60" s="550" t="n">
        <x:v>0</x:v>
      </x:c>
      <x:c r="R60" s="756" t="str">
        <x:v>No material exception under the current role-only rules.</x:v>
      </x:c>
      <x:c r="S60" s="550" t="str">
        <x:f>IF(OR('Summary Dashboard'!$B$3="All",$A60='Summary Dashboard'!$B$3),"Include","Filtered out")</x:f>
        <x:v>Include</x:v>
      </x:c>
      <x:c r="T60" s="550"/>
      <x:c r="U60" s="550"/>
      <x:c r="V60" s="550"/>
      <x:c r="W60" s="550"/>
      <x:c r="X60" s="550"/>
    </x:row>
    <x:row r="61">
      <x:c r="A61" s="550" t="str">
        <x:v>Croydon</x:v>
      </x:c>
      <x:c r="B61" s="550" t="str">
        <x:v>C Barbu (B) ES1</x:v>
      </x:c>
      <x:c r="C61" s="550" t="str">
        <x:v>1862</x:v>
      </x:c>
      <x:c r="D61" s="550" t="str">
        <x:v>Operative Driver</x:v>
      </x:c>
      <x:c r="E61" s="550" t="str">
        <x:v>Variable</x:v>
      </x:c>
      <x:c r="F61" s="550" t="n">
        <x:v>5</x:v>
      </x:c>
      <x:c r="G61" s="881"/>
      <x:c r="H61" s="881" t="n">
        <x:v>102</x:v>
      </x:c>
      <x:c r="I61" s="881" t="n">
        <x:v>24</x:v>
      </x:c>
      <x:c r="J61" s="881" t="n">
        <x:v>0</x:v>
      </x:c>
      <x:c r="K61" s="881"/>
      <x:c r="L61" s="881"/>
      <x:c r="M61" s="881" t="n">
        <x:v>20</x:v>
      </x:c>
      <x:c r="N61" s="881" t="n">
        <x:v>90</x:v>
      </x:c>
      <x:c r="O61" s="751" t="n">
        <x:v>1318</x:v>
      </x:c>
      <x:c r="P61" s="751" t="n">
        <x:v>12.9</x:v>
      </x:c>
      <x:c r="Q61" s="550" t="n">
        <x:v>1</x:v>
      </x:c>
      <x:c r="R61" s="756" t="str">
        <x:v>Activity history is usable; daily capacity gaps are not quantified because the work pattern is variable.</x:v>
      </x:c>
      <x:c r="S61" s="550" t="str">
        <x:f>IF(OR('Summary Dashboard'!$B$3="All",$A61='Summary Dashboard'!$B$3),"Include","Filtered out")</x:f>
        <x:v>Include</x:v>
      </x:c>
      <x:c r="T61" s="550"/>
      <x:c r="U61" s="550"/>
      <x:c r="V61" s="550"/>
      <x:c r="W61" s="550"/>
      <x:c r="X61" s="550"/>
    </x:row>
    <x:row r="62">
      <x:c r="A62" s="550" t="str">
        <x:v>Croydon</x:v>
      </x:c>
      <x:c r="B62" s="550" t="str">
        <x:v>Ciprian Iacobut</x:v>
      </x:c>
      <x:c r="C62" s="550" t="str">
        <x:v>103351</x:v>
      </x:c>
      <x:c r="D62" s="550" t="str">
        <x:v>Operative Skilled</x:v>
      </x:c>
      <x:c r="E62" s="550" t="str">
        <x:v>Variable</x:v>
      </x:c>
      <x:c r="F62" s="550" t="n">
        <x:v>5</x:v>
      </x:c>
      <x:c r="G62" s="881"/>
      <x:c r="H62" s="881" t="n">
        <x:v>1</x:v>
      </x:c>
      <x:c r="I62" s="881" t="n">
        <x:v>15</x:v>
      </x:c>
      <x:c r="J62" s="881" t="n">
        <x:v>0</x:v>
      </x:c>
      <x:c r="K62" s="881"/>
      <x:c r="L62" s="881"/>
      <x:c r="M62" s="881" t="n">
        <x:v>0</x:v>
      </x:c>
      <x:c r="N62" s="881" t="n">
        <x:v>1</x:v>
      </x:c>
      <x:c r="O62" s="751" t="n">
        <x:v>10</x:v>
      </x:c>
      <x:c r="P62" s="751" t="n">
        <x:v>10</x:v>
      </x:c>
      <x:c r="Q62" s="550" t="n">
        <x:v>0</x:v>
      </x:c>
      <x:c r="R62" s="756" t="str">
        <x:v>Activity history is usable; daily capacity gaps are not quantified because the work pattern is variable.</x:v>
      </x:c>
      <x:c r="S62" s="550" t="str">
        <x:f>IF(OR('Summary Dashboard'!$B$3="All",$A62='Summary Dashboard'!$B$3),"Include","Filtered out")</x:f>
        <x:v>Include</x:v>
      </x:c>
      <x:c r="T62" s="550"/>
      <x:c r="U62" s="550"/>
      <x:c r="V62" s="550"/>
      <x:c r="W62" s="550"/>
      <x:c r="X62" s="550"/>
    </x:row>
    <x:row r="63">
      <x:c r="A63" s="550" t="str">
        <x:v>Croydon</x:v>
      </x:c>
      <x:c r="B63" s="550" t="str">
        <x:v>D Pekov (B)</x:v>
      </x:c>
      <x:c r="C63" s="550" t="str">
        <x:v>1461</x:v>
      </x:c>
      <x:c r="D63" s="550" t="str">
        <x:v>Operative Skilled</x:v>
      </x:c>
      <x:c r="E63" s="550" t="str">
        <x:v>Variable</x:v>
      </x:c>
      <x:c r="F63" s="550" t="n">
        <x:v>5</x:v>
      </x:c>
      <x:c r="G63" s="881"/>
      <x:c r="H63" s="881" t="n">
        <x:v>114</x:v>
      </x:c>
      <x:c r="I63" s="881" t="n">
        <x:v>8</x:v>
      </x:c>
      <x:c r="J63" s="881" t="n">
        <x:v>0</x:v>
      </x:c>
      <x:c r="K63" s="881"/>
      <x:c r="L63" s="881"/>
      <x:c r="M63" s="881" t="n">
        <x:v>1</x:v>
      </x:c>
      <x:c r="N63" s="881" t="n">
        <x:v>104</x:v>
      </x:c>
      <x:c r="O63" s="751" t="n">
        <x:v>1667</x:v>
      </x:c>
      <x:c r="P63" s="751" t="n">
        <x:v>14.6</x:v>
      </x:c>
      <x:c r="Q63" s="550" t="n">
        <x:v>1</x:v>
      </x:c>
      <x:c r="R63" s="756" t="str">
        <x:v>Activity history is usable; daily capacity gaps are not quantified because the work pattern is variable.</x:v>
      </x:c>
      <x:c r="S63" s="550" t="str">
        <x:f>IF(OR('Summary Dashboard'!$B$3="All",$A63='Summary Dashboard'!$B$3),"Include","Filtered out")</x:f>
        <x:v>Include</x:v>
      </x:c>
      <x:c r="T63" s="550"/>
      <x:c r="U63" s="550"/>
      <x:c r="V63" s="550"/>
      <x:c r="W63" s="550"/>
      <x:c r="X63" s="550"/>
    </x:row>
    <x:row r="64">
      <x:c r="A64" s="550" t="str">
        <x:v>Croydon</x:v>
      </x:c>
      <x:c r="B64" s="550" t="str">
        <x:v>G Sawell (C1)</x:v>
      </x:c>
      <x:c r="C64" s="550" t="str">
        <x:v>2587</x:v>
      </x:c>
      <x:c r="D64" s="550" t="str">
        <x:v>Operative Driver</x:v>
      </x:c>
      <x:c r="E64" s="550" t="str">
        <x:v>Variable</x:v>
      </x:c>
      <x:c r="F64" s="550" t="n">
        <x:v>5</x:v>
      </x:c>
      <x:c r="G64" s="881"/>
      <x:c r="H64" s="881" t="n">
        <x:v>115</x:v>
      </x:c>
      <x:c r="I64" s="881" t="n">
        <x:v>4</x:v>
      </x:c>
      <x:c r="J64" s="881" t="n">
        <x:v>1</x:v>
      </x:c>
      <x:c r="K64" s="881"/>
      <x:c r="L64" s="881"/>
      <x:c r="M64" s="881" t="n">
        <x:v>18</x:v>
      </x:c>
      <x:c r="N64" s="881" t="n">
        <x:v>102</x:v>
      </x:c>
      <x:c r="O64" s="751" t="n">
        <x:v>1663</x:v>
      </x:c>
      <x:c r="P64" s="751" t="n">
        <x:v>14.5</x:v>
      </x:c>
      <x:c r="Q64" s="550" t="n">
        <x:v>0</x:v>
      </x:c>
      <x:c r="R64" s="756" t="str">
        <x:v>Activity history is usable; daily capacity gaps are not quantified because the work pattern is variable.</x:v>
      </x:c>
      <x:c r="S64" s="550" t="str">
        <x:f>IF(OR('Summary Dashboard'!$B$3="All",$A64='Summary Dashboard'!$B$3),"Include","Filtered out")</x:f>
        <x:v>Include</x:v>
      </x:c>
      <x:c r="T64" s="550"/>
      <x:c r="U64" s="550"/>
      <x:c r="V64" s="550"/>
      <x:c r="W64" s="550"/>
      <x:c r="X64" s="550"/>
    </x:row>
    <x:row r="65">
      <x:c r="A65" s="550" t="str">
        <x:v>Croydon</x:v>
      </x:c>
      <x:c r="B65" s="550" t="str">
        <x:v>J Kiero-Watson</x:v>
      </x:c>
      <x:c r="C65" s="550" t="str">
        <x:v>103857</x:v>
      </x:c>
      <x:c r="D65" s="550" t="str">
        <x:v>Operative Skilled</x:v>
      </x:c>
      <x:c r="E65" s="550" t="str">
        <x:v>Variable</x:v>
      </x:c>
      <x:c r="F65" s="550" t="n">
        <x:v>3</x:v>
      </x:c>
      <x:c r="G65" s="881"/>
      <x:c r="H65" s="881" t="n">
        <x:v>122</x:v>
      </x:c>
      <x:c r="I65" s="881" t="n">
        <x:v>8</x:v>
      </x:c>
      <x:c r="J65" s="881" t="n">
        <x:v>2</x:v>
      </x:c>
      <x:c r="K65" s="881"/>
      <x:c r="L65" s="881"/>
      <x:c r="M65" s="881" t="n">
        <x:v>1</x:v>
      </x:c>
      <x:c r="N65" s="881" t="n">
        <x:v>112</x:v>
      </x:c>
      <x:c r="O65" s="751" t="n">
        <x:v>2343</x:v>
      </x:c>
      <x:c r="P65" s="751" t="n">
        <x:v>19.2</x:v>
      </x:c>
      <x:c r="Q65" s="550" t="n">
        <x:v>0</x:v>
      </x:c>
      <x:c r="R65" s="756" t="str">
        <x:v>Activity history is usable; daily capacity gaps are not quantified because the work pattern is variable.</x:v>
      </x:c>
      <x:c r="S65" s="550" t="str">
        <x:f>IF(OR('Summary Dashboard'!$B$3="All",$A65='Summary Dashboard'!$B$3),"Include","Filtered out")</x:f>
        <x:v>Include</x:v>
      </x:c>
      <x:c r="T65" s="550"/>
      <x:c r="U65" s="550"/>
      <x:c r="V65" s="550"/>
      <x:c r="W65" s="550"/>
      <x:c r="X65" s="550"/>
    </x:row>
    <x:row r="66">
      <x:c r="A66" s="550" t="str">
        <x:v>Croydon</x:v>
      </x:c>
      <x:c r="B66" s="550" t="str">
        <x:v>J Samuels</x:v>
      </x:c>
      <x:c r="C66" s="550" t="str">
        <x:v>103743</x:v>
      </x:c>
      <x:c r="D66" s="550" t="str">
        <x:v>Operative Skilled</x:v>
      </x:c>
      <x:c r="E66" s="550" t="str">
        <x:v>Variable</x:v>
      </x:c>
      <x:c r="F66" s="550" t="n">
        <x:v>3</x:v>
      </x:c>
      <x:c r="G66" s="881"/>
      <x:c r="H66" s="881" t="n">
        <x:v>72</x:v>
      </x:c>
      <x:c r="I66" s="881" t="n">
        <x:v>8</x:v>
      </x:c>
      <x:c r="J66" s="881" t="n">
        <x:v>0</x:v>
      </x:c>
      <x:c r="K66" s="881"/>
      <x:c r="L66" s="881"/>
      <x:c r="M66" s="881" t="n">
        <x:v>1</x:v>
      </x:c>
      <x:c r="N66" s="881" t="n">
        <x:v>62</x:v>
      </x:c>
      <x:c r="O66" s="751" t="n">
        <x:v>1012.5</x:v>
      </x:c>
      <x:c r="P66" s="751" t="n">
        <x:v>14.1</x:v>
      </x:c>
      <x:c r="Q66" s="550" t="n">
        <x:v>0</x:v>
      </x:c>
      <x:c r="R66" s="756" t="str">
        <x:v>Activity history is usable; daily capacity gaps are not quantified because the work pattern is variable.</x:v>
      </x:c>
      <x:c r="S66" s="550" t="str">
        <x:f>IF(OR('Summary Dashboard'!$B$3="All",$A66='Summary Dashboard'!$B$3),"Include","Filtered out")</x:f>
        <x:v>Include</x:v>
      </x:c>
      <x:c r="T66" s="550"/>
      <x:c r="U66" s="550"/>
      <x:c r="V66" s="550"/>
      <x:c r="W66" s="550"/>
      <x:c r="X66" s="550"/>
    </x:row>
    <x:row r="67">
      <x:c r="A67" s="550" t="str">
        <x:v>Croydon</x:v>
      </x:c>
      <x:c r="B67" s="550" t="str">
        <x:v>Laurentiu - Daniel Ispas</x:v>
      </x:c>
      <x:c r="C67" s="550" t="str">
        <x:v>105201</x:v>
      </x:c>
      <x:c r="D67" s="550" t="str">
        <x:v>Operative Driver</x:v>
      </x:c>
      <x:c r="E67" s="550" t="str">
        <x:v>Fixed</x:v>
      </x:c>
      <x:c r="F67" s="550" t="n">
        <x:v>0</x:v>
      </x:c>
      <x:c r="G67" s="881" t="n">
        <x:v>0</x:v>
      </x:c>
      <x:c r="H67" s="881" t="n">
        <x:v>0</x:v>
      </x:c>
      <x:c r="I67" s="881" t="n">
        <x:v>0</x:v>
      </x:c>
      <x:c r="J67" s="881" t="n">
        <x:v>0</x:v>
      </x:c>
      <x:c r="K67" s="881" t="n">
        <x:v>0</x:v>
      </x:c>
      <x:c r="L67" s="881" t="n">
        <x:v>0</x:v>
      </x:c>
      <x:c r="M67" s="881" t="n">
        <x:v>0</x:v>
      </x:c>
      <x:c r="N67" s="881" t="n">
        <x:v>0</x:v>
      </x:c>
      <x:c r="O67" s="751" t="n">
        <x:v>0</x:v>
      </x:c>
      <x:c r="P67" s="751" t="n">
        <x:v>0</x:v>
      </x:c>
      <x:c r="Q67" s="550" t="n">
        <x:v>0</x:v>
      </x:c>
      <x:c r="R67" s="756" t="str">
        <x:v>No material exception under the current role-only rules.</x:v>
      </x:c>
      <x:c r="S67" s="550" t="str">
        <x:f>IF(OR('Summary Dashboard'!$B$3="All",$A67='Summary Dashboard'!$B$3),"Include","Filtered out")</x:f>
        <x:v>Include</x:v>
      </x:c>
      <x:c r="T67" s="550"/>
      <x:c r="U67" s="550"/>
      <x:c r="V67" s="550"/>
      <x:c r="W67" s="550"/>
      <x:c r="X67" s="550"/>
    </x:row>
    <x:row r="68">
      <x:c r="A68" s="550" t="str">
        <x:v>Croydon</x:v>
      </x:c>
      <x:c r="B68" s="550" t="str">
        <x:v>Liam A Marshall</x:v>
      </x:c>
      <x:c r="C68" s="550" t="str">
        <x:v>1680</x:v>
      </x:c>
      <x:c r="D68" s="550" t="str">
        <x:v>Operative Porter</x:v>
      </x:c>
      <x:c r="E68" s="550" t="str">
        <x:v>Fixed</x:v>
      </x:c>
      <x:c r="F68" s="550" t="n">
        <x:v>5</x:v>
      </x:c>
      <x:c r="G68" s="881" t="n">
        <x:v>0</x:v>
      </x:c>
      <x:c r="H68" s="881" t="n">
        <x:v>0</x:v>
      </x:c>
      <x:c r="I68" s="881" t="n">
        <x:v>0</x:v>
      </x:c>
      <x:c r="J68" s="881" t="n">
        <x:v>0</x:v>
      </x:c>
      <x:c r="K68" s="881" t="n">
        <x:v>0</x:v>
      </x:c>
      <x:c r="L68" s="881" t="n">
        <x:v>0</x:v>
      </x:c>
      <x:c r="M68" s="881" t="n">
        <x:v>0</x:v>
      </x:c>
      <x:c r="N68" s="881" t="n">
        <x:v>0</x:v>
      </x:c>
      <x:c r="O68" s="751" t="n">
        <x:v>0</x:v>
      </x:c>
      <x:c r="P68" s="751" t="n">
        <x:v>0</x:v>
      </x:c>
      <x:c r="Q68" s="550" t="n">
        <x:v>0</x:v>
      </x:c>
      <x:c r="R68" s="756" t="str">
        <x:v>No material exception under the current role-only rules.</x:v>
      </x:c>
      <x:c r="S68" s="550" t="str">
        <x:f>IF(OR('Summary Dashboard'!$B$3="All",$A68='Summary Dashboard'!$B$3),"Include","Filtered out")</x:f>
        <x:v>Include</x:v>
      </x:c>
      <x:c r="T68" s="550"/>
      <x:c r="U68" s="550"/>
      <x:c r="V68" s="550"/>
      <x:c r="W68" s="550"/>
      <x:c r="X68" s="550"/>
    </x:row>
    <x:row r="69">
      <x:c r="A69" s="550" t="str">
        <x:v>Croydon</x:v>
      </x:c>
      <x:c r="B69" s="550" t="str">
        <x:v>M Aliperti-Jones</x:v>
      </x:c>
      <x:c r="C69" s="550" t="str">
        <x:v>102619</x:v>
      </x:c>
      <x:c r="D69" s="550" t="str">
        <x:v>Operative Porter</x:v>
      </x:c>
      <x:c r="E69" s="550" t="str">
        <x:v>Variable</x:v>
      </x:c>
      <x:c r="F69" s="550" t="n">
        <x:v>5</x:v>
      </x:c>
      <x:c r="G69" s="881"/>
      <x:c r="H69" s="881" t="n">
        <x:v>120</x:v>
      </x:c>
      <x:c r="I69" s="881" t="n">
        <x:v>11</x:v>
      </x:c>
      <x:c r="J69" s="881" t="n">
        <x:v>0</x:v>
      </x:c>
      <x:c r="K69" s="881"/>
      <x:c r="L69" s="881"/>
      <x:c r="M69" s="881" t="n">
        <x:v>11</x:v>
      </x:c>
      <x:c r="N69" s="881" t="n">
        <x:v>108</x:v>
      </x:c>
      <x:c r="O69" s="751" t="n">
        <x:v>1787</x:v>
      </x:c>
      <x:c r="P69" s="751" t="n">
        <x:v>14.9</x:v>
      </x:c>
      <x:c r="Q69" s="550" t="n">
        <x:v>0</x:v>
      </x:c>
      <x:c r="R69" s="756" t="str">
        <x:v>Activity history is usable; daily capacity gaps are not quantified because the work pattern is variable.</x:v>
      </x:c>
      <x:c r="S69" s="550" t="str">
        <x:f>IF(OR('Summary Dashboard'!$B$3="All",$A69='Summary Dashboard'!$B$3),"Include","Filtered out")</x:f>
        <x:v>Include</x:v>
      </x:c>
      <x:c r="T69" s="550"/>
      <x:c r="U69" s="550"/>
      <x:c r="V69" s="550"/>
      <x:c r="W69" s="550"/>
      <x:c r="X69" s="550"/>
    </x:row>
    <x:row r="70">
      <x:c r="A70" s="550" t="str">
        <x:v>Croydon</x:v>
      </x:c>
      <x:c r="B70" s="550" t="str">
        <x:v>M Azuimah Apung (C)</x:v>
      </x:c>
      <x:c r="C70" s="550" t="str">
        <x:v>2655</x:v>
      </x:c>
      <x:c r="D70" s="550" t="str">
        <x:v>Operative Porter</x:v>
      </x:c>
      <x:c r="E70" s="550" t="str">
        <x:v>Variable</x:v>
      </x:c>
      <x:c r="F70" s="550" t="n">
        <x:v>5</x:v>
      </x:c>
      <x:c r="G70" s="881"/>
      <x:c r="H70" s="881" t="n">
        <x:v>111</x:v>
      </x:c>
      <x:c r="I70" s="881" t="n">
        <x:v>10</x:v>
      </x:c>
      <x:c r="J70" s="881" t="n">
        <x:v>2</x:v>
      </x:c>
      <x:c r="K70" s="881"/>
      <x:c r="L70" s="881"/>
      <x:c r="M70" s="881" t="n">
        <x:v>24</x:v>
      </x:c>
      <x:c r="N70" s="881" t="n">
        <x:v>100</x:v>
      </x:c>
      <x:c r="O70" s="751" t="n">
        <x:v>1558.5</x:v>
      </x:c>
      <x:c r="P70" s="751" t="n">
        <x:v>14</x:v>
      </x:c>
      <x:c r="Q70" s="550" t="n">
        <x:v>0</x:v>
      </x:c>
      <x:c r="R70" s="756" t="str">
        <x:v>Activity history is usable; daily capacity gaps are not quantified because the work pattern is variable.</x:v>
      </x:c>
      <x:c r="S70" s="550" t="str">
        <x:f>IF(OR('Summary Dashboard'!$B$3="All",$A70='Summary Dashboard'!$B$3),"Include","Filtered out")</x:f>
        <x:v>Include</x:v>
      </x:c>
      <x:c r="T70" s="550"/>
      <x:c r="U70" s="550"/>
      <x:c r="V70" s="550"/>
      <x:c r="W70" s="550"/>
      <x:c r="X70" s="550"/>
    </x:row>
    <x:row r="71">
      <x:c r="A71" s="550" t="str">
        <x:v>Croydon</x:v>
      </x:c>
      <x:c r="B71" s="550" t="str">
        <x:v>Mark A Hancock</x:v>
      </x:c>
      <x:c r="C71" s="550" t="str">
        <x:v>105200</x:v>
      </x:c>
      <x:c r="D71" s="550" t="str">
        <x:v>Operative Driver</x:v>
      </x:c>
      <x:c r="E71" s="550" t="str">
        <x:v>Fixed</x:v>
      </x:c>
      <x:c r="F71" s="550" t="n">
        <x:v>0</x:v>
      </x:c>
      <x:c r="G71" s="881" t="n">
        <x:v>0</x:v>
      </x:c>
      <x:c r="H71" s="881" t="n">
        <x:v>0</x:v>
      </x:c>
      <x:c r="I71" s="881" t="n">
        <x:v>0</x:v>
      </x:c>
      <x:c r="J71" s="881" t="n">
        <x:v>0</x:v>
      </x:c>
      <x:c r="K71" s="881" t="n">
        <x:v>0</x:v>
      </x:c>
      <x:c r="L71" s="881" t="n">
        <x:v>0</x:v>
      </x:c>
      <x:c r="M71" s="881" t="n">
        <x:v>0</x:v>
      </x:c>
      <x:c r="N71" s="881" t="n">
        <x:v>0</x:v>
      </x:c>
      <x:c r="O71" s="751" t="n">
        <x:v>0</x:v>
      </x:c>
      <x:c r="P71" s="751" t="n">
        <x:v>0</x:v>
      </x:c>
      <x:c r="Q71" s="550" t="n">
        <x:v>0</x:v>
      </x:c>
      <x:c r="R71" s="756" t="str">
        <x:v>No material exception under the current role-only rules.</x:v>
      </x:c>
      <x:c r="S71" s="550" t="str">
        <x:f>IF(OR('Summary Dashboard'!$B$3="All",$A71='Summary Dashboard'!$B$3),"Include","Filtered out")</x:f>
        <x:v>Include</x:v>
      </x:c>
      <x:c r="T71" s="550"/>
      <x:c r="U71" s="550"/>
      <x:c r="V71" s="550"/>
      <x:c r="W71" s="550"/>
      <x:c r="X71" s="550"/>
    </x:row>
    <x:row r="72">
      <x:c r="A72" s="550" t="str">
        <x:v>Croydon</x:v>
      </x:c>
      <x:c r="B72" s="550" t="str">
        <x:v>Nazlie Rexhepi</x:v>
      </x:c>
      <x:c r="C72" s="550" t="str">
        <x:v>1462</x:v>
      </x:c>
      <x:c r="D72" s="550" t="str">
        <x:v>Warehouse</x:v>
      </x:c>
      <x:c r="E72" s="550" t="str">
        <x:v>Fixed</x:v>
      </x:c>
      <x:c r="F72" s="550" t="n">
        <x:v>0</x:v>
      </x:c>
      <x:c r="G72" s="881" t="n">
        <x:v>0</x:v>
      </x:c>
      <x:c r="H72" s="881" t="n">
        <x:v>0</x:v>
      </x:c>
      <x:c r="I72" s="881" t="n">
        <x:v>0</x:v>
      </x:c>
      <x:c r="J72" s="881" t="n">
        <x:v>0</x:v>
      </x:c>
      <x:c r="K72" s="881" t="n">
        <x:v>0</x:v>
      </x:c>
      <x:c r="L72" s="881" t="n">
        <x:v>0</x:v>
      </x:c>
      <x:c r="M72" s="881" t="n">
        <x:v>0</x:v>
      </x:c>
      <x:c r="N72" s="881" t="n">
        <x:v>0</x:v>
      </x:c>
      <x:c r="O72" s="751" t="n">
        <x:v>0</x:v>
      </x:c>
      <x:c r="P72" s="751" t="n">
        <x:v>0</x:v>
      </x:c>
      <x:c r="Q72" s="550" t="n">
        <x:v>0</x:v>
      </x:c>
      <x:c r="R72" s="756" t="str">
        <x:v>No material exception under the current role-only rules.</x:v>
      </x:c>
      <x:c r="S72" s="550" t="str">
        <x:f>IF(OR('Summary Dashboard'!$B$3="All",$A72='Summary Dashboard'!$B$3),"Include","Filtered out")</x:f>
        <x:v>Include</x:v>
      </x:c>
      <x:c r="T72" s="550"/>
      <x:c r="U72" s="550"/>
      <x:c r="V72" s="550"/>
      <x:c r="W72" s="550"/>
      <x:c r="X72" s="550"/>
    </x:row>
    <x:row r="73">
      <x:c r="A73" s="550" t="str">
        <x:v>Croydon</x:v>
      </x:c>
      <x:c r="B73" s="550" t="str">
        <x:v>S Holroyd</x:v>
      </x:c>
      <x:c r="C73" s="550" t="str">
        <x:v>1865</x:v>
      </x:c>
      <x:c r="D73" s="550" t="str">
        <x:v>Operative Skilled</x:v>
      </x:c>
      <x:c r="E73" s="550" t="str">
        <x:v>Variable</x:v>
      </x:c>
      <x:c r="F73" s="550" t="n">
        <x:v>5</x:v>
      </x:c>
      <x:c r="G73" s="881"/>
      <x:c r="H73" s="881" t="n">
        <x:v>103</x:v>
      </x:c>
      <x:c r="I73" s="881" t="n">
        <x:v>16</x:v>
      </x:c>
      <x:c r="J73" s="881" t="n">
        <x:v>1</x:v>
      </x:c>
      <x:c r="K73" s="881"/>
      <x:c r="L73" s="881"/>
      <x:c r="M73" s="881" t="n">
        <x:v>9</x:v>
      </x:c>
      <x:c r="N73" s="881" t="n">
        <x:v>94</x:v>
      </x:c>
      <x:c r="O73" s="751" t="n">
        <x:v>1448</x:v>
      </x:c>
      <x:c r="P73" s="751" t="n">
        <x:v>14.1</x:v>
      </x:c>
      <x:c r="Q73" s="550" t="n">
        <x:v>0</x:v>
      </x:c>
      <x:c r="R73" s="756" t="str">
        <x:v>Activity history is usable; daily capacity gaps are not quantified because the work pattern is variable.</x:v>
      </x:c>
      <x:c r="S73" s="550" t="str">
        <x:f>IF(OR('Summary Dashboard'!$B$3="All",$A73='Summary Dashboard'!$B$3),"Include","Filtered out")</x:f>
        <x:v>Include</x:v>
      </x:c>
      <x:c r="T73" s="550"/>
      <x:c r="U73" s="550"/>
      <x:c r="V73" s="550"/>
      <x:c r="W73" s="550"/>
      <x:c r="X73" s="550"/>
    </x:row>
    <x:row r="74">
      <x:c r="A74" s="550" t="str">
        <x:v>Croydon</x:v>
      </x:c>
      <x:c r="B74" s="550" t="str">
        <x:v>S Kinsella</x:v>
      </x:c>
      <x:c r="C74" s="550" t="str">
        <x:v>2862</x:v>
      </x:c>
      <x:c r="D74" s="550" t="str">
        <x:v>Operative Skilled</x:v>
      </x:c>
      <x:c r="E74" s="550" t="str">
        <x:v>Variable</x:v>
      </x:c>
      <x:c r="F74" s="550" t="n">
        <x:v>5</x:v>
      </x:c>
      <x:c r="G74" s="881"/>
      <x:c r="H74" s="881" t="n">
        <x:v>121</x:v>
      </x:c>
      <x:c r="I74" s="881" t="n">
        <x:v>9</x:v>
      </x:c>
      <x:c r="J74" s="881" t="n">
        <x:v>0</x:v>
      </x:c>
      <x:c r="K74" s="881"/>
      <x:c r="L74" s="881"/>
      <x:c r="M74" s="881" t="n">
        <x:v>12</x:v>
      </x:c>
      <x:c r="N74" s="881" t="n">
        <x:v>111</x:v>
      </x:c>
      <x:c r="O74" s="751" t="n">
        <x:v>1710</x:v>
      </x:c>
      <x:c r="P74" s="751" t="n">
        <x:v>14.1</x:v>
      </x:c>
      <x:c r="Q74" s="550" t="n">
        <x:v>0</x:v>
      </x:c>
      <x:c r="R74" s="756" t="str">
        <x:v>Activity history is usable; daily capacity gaps are not quantified because the work pattern is variable.</x:v>
      </x:c>
      <x:c r="S74" s="550" t="str">
        <x:f>IF(OR('Summary Dashboard'!$B$3="All",$A74='Summary Dashboard'!$B$3),"Include","Filtered out")</x:f>
        <x:v>Include</x:v>
      </x:c>
      <x:c r="T74" s="550"/>
      <x:c r="U74" s="550"/>
      <x:c r="V74" s="550"/>
      <x:c r="W74" s="550"/>
      <x:c r="X74" s="550"/>
    </x:row>
    <x:row r="75">
      <x:c r="A75" s="550" t="str">
        <x:v>Croydon</x:v>
      </x:c>
      <x:c r="B75" s="550" t="str">
        <x:v>Th Roberts</x:v>
      </x:c>
      <x:c r="C75" s="550" t="str">
        <x:v>103979</x:v>
      </x:c>
      <x:c r="D75" s="550" t="str">
        <x:v>Operative Porter</x:v>
      </x:c>
      <x:c r="E75" s="550" t="str">
        <x:v>Variable</x:v>
      </x:c>
      <x:c r="F75" s="550" t="n">
        <x:v>5</x:v>
      </x:c>
      <x:c r="G75" s="881"/>
      <x:c r="H75" s="881" t="n">
        <x:v>119</x:v>
      </x:c>
      <x:c r="I75" s="881" t="n">
        <x:v>12</x:v>
      </x:c>
      <x:c r="J75" s="881" t="n">
        <x:v>0</x:v>
      </x:c>
      <x:c r="K75" s="881"/>
      <x:c r="L75" s="881"/>
      <x:c r="M75" s="881" t="n">
        <x:v>6</x:v>
      </x:c>
      <x:c r="N75" s="881" t="n">
        <x:v>109</x:v>
      </x:c>
      <x:c r="O75" s="751" t="n">
        <x:v>1683</x:v>
      </x:c>
      <x:c r="P75" s="751" t="n">
        <x:v>14.1</x:v>
      </x:c>
      <x:c r="Q75" s="550" t="n">
        <x:v>3</x:v>
      </x:c>
      <x:c r="R75" s="756" t="str">
        <x:v>Activity history is usable; daily capacity gaps are not quantified because the work pattern is variable.</x:v>
      </x:c>
      <x:c r="S75" s="550" t="str">
        <x:f>IF(OR('Summary Dashboard'!$B$3="All",$A75='Summary Dashboard'!$B$3),"Include","Filtered out")</x:f>
        <x:v>Include</x:v>
      </x:c>
      <x:c r="T75" s="550"/>
      <x:c r="U75" s="550"/>
      <x:c r="V75" s="550"/>
      <x:c r="W75" s="550"/>
      <x:c r="X75" s="550"/>
    </x:row>
    <x:row r="76">
      <x:c r="A76" s="550" t="str">
        <x:v>Croydon</x:v>
      </x:c>
      <x:c r="B76" s="550" t="str">
        <x:v>Tom Taylor.</x:v>
      </x:c>
      <x:c r="C76" s="550" t="str">
        <x:v>1500</x:v>
      </x:c>
      <x:c r="D76" s="550" t="str">
        <x:v>Operative Skilled</x:v>
      </x:c>
      <x:c r="E76" s="550" t="str">
        <x:v>Variable</x:v>
      </x:c>
      <x:c r="F76" s="550" t="n">
        <x:v>5</x:v>
      </x:c>
      <x:c r="G76" s="881"/>
      <x:c r="H76" s="881" t="n">
        <x:v>121</x:v>
      </x:c>
      <x:c r="I76" s="881" t="n">
        <x:v>12</x:v>
      </x:c>
      <x:c r="J76" s="881" t="n">
        <x:v>0</x:v>
      </x:c>
      <x:c r="K76" s="881"/>
      <x:c r="L76" s="881"/>
      <x:c r="M76" s="881" t="n">
        <x:v>10</x:v>
      </x:c>
      <x:c r="N76" s="881" t="n">
        <x:v>112</x:v>
      </x:c>
      <x:c r="O76" s="751" t="n">
        <x:v>1706</x:v>
      </x:c>
      <x:c r="P76" s="751" t="n">
        <x:v>14.1</x:v>
      </x:c>
      <x:c r="Q76" s="550" t="n">
        <x:v>0</x:v>
      </x:c>
      <x:c r="R76" s="756" t="str">
        <x:v>Activity history is usable; daily capacity gaps are not quantified because the work pattern is variable.</x:v>
      </x:c>
      <x:c r="S76" s="550" t="str">
        <x:f>IF(OR('Summary Dashboard'!$B$3="All",$A76='Summary Dashboard'!$B$3),"Include","Filtered out")</x:f>
        <x:v>Include</x:v>
      </x:c>
      <x:c r="T76" s="550"/>
      <x:c r="U76" s="550"/>
      <x:c r="V76" s="550"/>
      <x:c r="W76" s="550"/>
      <x:c r="X76" s="550"/>
    </x:row>
    <x:row r="77">
      <x:c r="A77" s="550" t="str">
        <x:v>Croydon</x:v>
      </x:c>
      <x:c r="B77" s="550" t="str">
        <x:v>Victor G Barrett</x:v>
      </x:c>
      <x:c r="C77" s="550" t="str">
        <x:v>105199</x:v>
      </x:c>
      <x:c r="D77" s="550" t="str">
        <x:v>Operative Driver</x:v>
      </x:c>
      <x:c r="E77" s="550" t="str">
        <x:v>Fixed</x:v>
      </x:c>
      <x:c r="F77" s="550" t="n">
        <x:v>0</x:v>
      </x:c>
      <x:c r="G77" s="881" t="n">
        <x:v>0</x:v>
      </x:c>
      <x:c r="H77" s="881" t="n">
        <x:v>0</x:v>
      </x:c>
      <x:c r="I77" s="881" t="n">
        <x:v>0</x:v>
      </x:c>
      <x:c r="J77" s="881" t="n">
        <x:v>0</x:v>
      </x:c>
      <x:c r="K77" s="881" t="n">
        <x:v>0</x:v>
      </x:c>
      <x:c r="L77" s="881" t="n">
        <x:v>0</x:v>
      </x:c>
      <x:c r="M77" s="881" t="n">
        <x:v>0</x:v>
      </x:c>
      <x:c r="N77" s="881" t="n">
        <x:v>0</x:v>
      </x:c>
      <x:c r="O77" s="751" t="n">
        <x:v>0</x:v>
      </x:c>
      <x:c r="P77" s="751" t="n">
        <x:v>0</x:v>
      </x:c>
      <x:c r="Q77" s="550" t="n">
        <x:v>0</x:v>
      </x:c>
      <x:c r="R77" s="756" t="str">
        <x:v>No material exception under the current role-only rules.</x:v>
      </x:c>
      <x:c r="S77" s="550" t="str">
        <x:f>IF(OR('Summary Dashboard'!$B$3="All",$A77='Summary Dashboard'!$B$3),"Include","Filtered out")</x:f>
        <x:v>Include</x:v>
      </x:c>
      <x:c r="T77" s="550"/>
      <x:c r="U77" s="550"/>
      <x:c r="V77" s="550"/>
      <x:c r="W77" s="550"/>
      <x:c r="X77" s="550"/>
    </x:row>
    <x:row r="78">
      <x:c r="A78" s="550" t="str">
        <x:v>Croydon</x:v>
      </x:c>
      <x:c r="B78" s="550" t="str">
        <x:v>William Dzinski</x:v>
      </x:c>
      <x:c r="C78" s="550" t="str">
        <x:v>1864</x:v>
      </x:c>
      <x:c r="D78" s="550" t="str">
        <x:v>Operative Porter</x:v>
      </x:c>
      <x:c r="E78" s="550" t="str">
        <x:v>Variable</x:v>
      </x:c>
      <x:c r="F78" s="550" t="n">
        <x:v>5</x:v>
      </x:c>
      <x:c r="G78" s="881"/>
      <x:c r="H78" s="881" t="n">
        <x:v>108</x:v>
      </x:c>
      <x:c r="I78" s="881" t="n">
        <x:v>19</x:v>
      </x:c>
      <x:c r="J78" s="881" t="n">
        <x:v>2</x:v>
      </x:c>
      <x:c r="K78" s="881"/>
      <x:c r="L78" s="881"/>
      <x:c r="M78" s="881" t="n">
        <x:v>8</x:v>
      </x:c>
      <x:c r="N78" s="881" t="n">
        <x:v>97</x:v>
      </x:c>
      <x:c r="O78" s="751" t="n">
        <x:v>1474.5</x:v>
      </x:c>
      <x:c r="P78" s="751" t="n">
        <x:v>13.7</x:v>
      </x:c>
      <x:c r="Q78" s="550" t="n">
        <x:v>0</x:v>
      </x:c>
      <x:c r="R78" s="756" t="str">
        <x:v>Activity history is usable; daily capacity gaps are not quantified because the work pattern is variable.</x:v>
      </x:c>
      <x:c r="S78" s="550" t="str">
        <x:f>IF(OR('Summary Dashboard'!$B$3="All",$A78='Summary Dashboard'!$B$3),"Include","Filtered out")</x:f>
        <x:v>Include</x:v>
      </x:c>
      <x:c r="T78" s="550"/>
      <x:c r="U78" s="550"/>
      <x:c r="V78" s="550"/>
      <x:c r="W78" s="550"/>
      <x:c r="X78" s="550"/>
    </x:row>
    <x:row r="79">
      <x:c r="A79" s="550" t="str">
        <x:v>Glasgow</x:v>
      </x:c>
      <x:c r="B79" s="550" t="str">
        <x:v>James Stevenson</x:v>
      </x:c>
      <x:c r="C79" s="550" t="str">
        <x:v>1742</x:v>
      </x:c>
      <x:c r="D79" s="550" t="str">
        <x:v>Operative Porter</x:v>
      </x:c>
      <x:c r="E79" s="550" t="str">
        <x:v>Variable</x:v>
      </x:c>
      <x:c r="F79" s="550" t="n">
        <x:v>5</x:v>
      </x:c>
      <x:c r="G79" s="881"/>
      <x:c r="H79" s="881" t="n">
        <x:v>97</x:v>
      </x:c>
      <x:c r="I79" s="881" t="n">
        <x:v>6</x:v>
      </x:c>
      <x:c r="J79" s="881" t="n">
        <x:v>0</x:v>
      </x:c>
      <x:c r="K79" s="881"/>
      <x:c r="L79" s="881"/>
      <x:c r="M79" s="881" t="n">
        <x:v>7</x:v>
      </x:c>
      <x:c r="N79" s="881" t="n">
        <x:v>45</x:v>
      </x:c>
      <x:c r="O79" s="751" t="n">
        <x:v>1067.6</x:v>
      </x:c>
      <x:c r="P79" s="751" t="n">
        <x:v>11</x:v>
      </x:c>
      <x:c r="Q79" s="550" t="n">
        <x:v>0</x:v>
      </x:c>
      <x:c r="R79" s="756" t="str">
        <x:v>Activity history is usable; daily capacity gaps are not quantified because the work pattern is variable.</x:v>
      </x:c>
      <x:c r="S79" s="550" t="str">
        <x:f>IF(OR('Summary Dashboard'!$B$3="All",$A79='Summary Dashboard'!$B$3),"Include","Filtered out")</x:f>
        <x:v>Include</x:v>
      </x:c>
      <x:c r="T79" s="550"/>
      <x:c r="U79" s="550"/>
      <x:c r="V79" s="550"/>
      <x:c r="W79" s="550"/>
      <x:c r="X79" s="550"/>
    </x:row>
    <x:row r="80">
      <x:c r="A80" s="550" t="str">
        <x:v>Glasgow</x:v>
      </x:c>
      <x:c r="B80" s="550" t="str">
        <x:v>Jamie Robinson</x:v>
      </x:c>
      <x:c r="C80" s="550" t="str">
        <x:v>2452</x:v>
      </x:c>
      <x:c r="D80" s="550" t="str">
        <x:v>Operative Skilled</x:v>
      </x:c>
      <x:c r="E80" s="550" t="str">
        <x:v>Variable</x:v>
      </x:c>
      <x:c r="F80" s="550" t="n">
        <x:v>5</x:v>
      </x:c>
      <x:c r="G80" s="881"/>
      <x:c r="H80" s="881" t="n">
        <x:v>82</x:v>
      </x:c>
      <x:c r="I80" s="881" t="n">
        <x:v>9</x:v>
      </x:c>
      <x:c r="J80" s="881" t="n">
        <x:v>0</x:v>
      </x:c>
      <x:c r="K80" s="881"/>
      <x:c r="L80" s="881"/>
      <x:c r="M80" s="881" t="n">
        <x:v>12</x:v>
      </x:c>
      <x:c r="N80" s="881" t="n">
        <x:v>42</x:v>
      </x:c>
      <x:c r="O80" s="751" t="n">
        <x:v>871.8</x:v>
      </x:c>
      <x:c r="P80" s="751" t="n">
        <x:v>10.6</x:v>
      </x:c>
      <x:c r="Q80" s="550" t="n">
        <x:v>0</x:v>
      </x:c>
      <x:c r="R80" s="756" t="str">
        <x:v>Activity history is usable; daily capacity gaps are not quantified because the work pattern is variable.</x:v>
      </x:c>
      <x:c r="S80" s="550" t="str">
        <x:f>IF(OR('Summary Dashboard'!$B$3="All",$A80='Summary Dashboard'!$B$3),"Include","Filtered out")</x:f>
        <x:v>Include</x:v>
      </x:c>
      <x:c r="T80" s="550"/>
      <x:c r="U80" s="550"/>
      <x:c r="V80" s="550"/>
      <x:c r="W80" s="550"/>
      <x:c r="X80" s="550"/>
    </x:row>
    <x:row r="81">
      <x:c r="A81" s="550" t="str">
        <x:v>Glasgow</x:v>
      </x:c>
      <x:c r="B81" s="550" t="str">
        <x:v>Nathan Moore</x:v>
      </x:c>
      <x:c r="C81" s="550" t="str">
        <x:v>1714</x:v>
      </x:c>
      <x:c r="D81" s="550" t="str">
        <x:v>Operative Driver</x:v>
      </x:c>
      <x:c r="E81" s="550" t="str">
        <x:v>Variable</x:v>
      </x:c>
      <x:c r="F81" s="550" t="n">
        <x:v>5</x:v>
      </x:c>
      <x:c r="G81" s="881"/>
      <x:c r="H81" s="881" t="n">
        <x:v>75</x:v>
      </x:c>
      <x:c r="I81" s="881" t="n">
        <x:v>13</x:v>
      </x:c>
      <x:c r="J81" s="881" t="n">
        <x:v>6</x:v>
      </x:c>
      <x:c r="K81" s="881"/>
      <x:c r="L81" s="881"/>
      <x:c r="M81" s="881" t="n">
        <x:v>12</x:v>
      </x:c>
      <x:c r="N81" s="881" t="n">
        <x:v>42</x:v>
      </x:c>
      <x:c r="O81" s="751" t="n">
        <x:v>812.8</x:v>
      </x:c>
      <x:c r="P81" s="751" t="n">
        <x:v>10.8</x:v>
      </x:c>
      <x:c r="Q81" s="550" t="n">
        <x:v>2</x:v>
      </x:c>
      <x:c r="R81" s="756" t="str">
        <x:v>Activity history is usable; daily capacity gaps are not quantified because the work pattern is variable.</x:v>
      </x:c>
      <x:c r="S81" s="550" t="str">
        <x:f>IF(OR('Summary Dashboard'!$B$3="All",$A81='Summary Dashboard'!$B$3),"Include","Filtered out")</x:f>
        <x:v>Include</x:v>
      </x:c>
      <x:c r="T81" s="550"/>
      <x:c r="U81" s="550"/>
      <x:c r="V81" s="550"/>
      <x:c r="W81" s="550"/>
      <x:c r="X81" s="550"/>
    </x:row>
    <x:row r="82">
      <x:c r="A82" s="550" t="str">
        <x:v>Glasgow</x:v>
      </x:c>
      <x:c r="B82" s="550" t="str">
        <x:v>Robert Moore</x:v>
      </x:c>
      <x:c r="C82" s="550" t="str">
        <x:v>2309</x:v>
      </x:c>
      <x:c r="D82" s="550" t="str">
        <x:v>Operative Porter</x:v>
      </x:c>
      <x:c r="E82" s="550" t="str">
        <x:v>Variable</x:v>
      </x:c>
      <x:c r="F82" s="550" t="n">
        <x:v>5</x:v>
      </x:c>
      <x:c r="G82" s="881"/>
      <x:c r="H82" s="881" t="n">
        <x:v>91</x:v>
      </x:c>
      <x:c r="I82" s="881" t="n">
        <x:v>0</x:v>
      </x:c>
      <x:c r="J82" s="881" t="n">
        <x:v>0</x:v>
      </x:c>
      <x:c r="K82" s="881"/>
      <x:c r="L82" s="881"/>
      <x:c r="M82" s="881" t="n">
        <x:v>6</x:v>
      </x:c>
      <x:c r="N82" s="881" t="n">
        <x:v>41</x:v>
      </x:c>
      <x:c r="O82" s="751" t="n">
        <x:v>976.3</x:v>
      </x:c>
      <x:c r="P82" s="751" t="n">
        <x:v>10.7</x:v>
      </x:c>
      <x:c r="Q82" s="550" t="n">
        <x:v>0</x:v>
      </x:c>
      <x:c r="R82" s="756" t="str">
        <x:v>Activity history is usable; daily capacity gaps are not quantified because the work pattern is variable.</x:v>
      </x:c>
      <x:c r="S82" s="550" t="str">
        <x:f>IF(OR('Summary Dashboard'!$B$3="All",$A82='Summary Dashboard'!$B$3),"Include","Filtered out")</x:f>
        <x:v>Include</x:v>
      </x:c>
      <x:c r="T82" s="550"/>
      <x:c r="U82" s="550"/>
      <x:c r="V82" s="550"/>
      <x:c r="W82" s="550"/>
      <x:c r="X82" s="550"/>
    </x:row>
    <x:row r="83">
      <x:c r="A83" s="550" t="str">
        <x:v>Glasgow</x:v>
      </x:c>
      <x:c r="B83" s="550" t="str">
        <x:v>Scott Bradley</x:v>
      </x:c>
      <x:c r="C83" s="550" t="str">
        <x:v>1168</x:v>
      </x:c>
      <x:c r="D83" s="550" t="str">
        <x:v>Operative Porter</x:v>
      </x:c>
      <x:c r="E83" s="550" t="str">
        <x:v>Variable</x:v>
      </x:c>
      <x:c r="F83" s="550" t="n">
        <x:v>5</x:v>
      </x:c>
      <x:c r="G83" s="881"/>
      <x:c r="H83" s="881" t="n">
        <x:v>88</x:v>
      </x:c>
      <x:c r="I83" s="881" t="n">
        <x:v>1</x:v>
      </x:c>
      <x:c r="J83" s="881" t="n">
        <x:v>0</x:v>
      </x:c>
      <x:c r="K83" s="881"/>
      <x:c r="L83" s="881"/>
      <x:c r="M83" s="881" t="n">
        <x:v>11</x:v>
      </x:c>
      <x:c r="N83" s="881" t="n">
        <x:v>45</x:v>
      </x:c>
      <x:c r="O83" s="751" t="n">
        <x:v>931.8</x:v>
      </x:c>
      <x:c r="P83" s="751" t="n">
        <x:v>10.6</x:v>
      </x:c>
      <x:c r="Q83" s="550" t="n">
        <x:v>0</x:v>
      </x:c>
      <x:c r="R83" s="756" t="str">
        <x:v>Activity history is usable; daily capacity gaps are not quantified because the work pattern is variable.</x:v>
      </x:c>
      <x:c r="S83" s="550" t="str">
        <x:f>IF(OR('Summary Dashboard'!$B$3="All",$A83='Summary Dashboard'!$B$3),"Include","Filtered out")</x:f>
        <x:v>Include</x:v>
      </x:c>
      <x:c r="T83" s="550"/>
      <x:c r="U83" s="550"/>
      <x:c r="V83" s="550"/>
      <x:c r="W83" s="550"/>
      <x:c r="X83" s="550"/>
    </x:row>
    <x:row r="84">
      <x:c r="A84" s="550" t="str">
        <x:v>Leeds</x:v>
      </x:c>
      <x:c r="B84" s="550" t="str">
        <x:v>Andrew E Clark</x:v>
      </x:c>
      <x:c r="C84" s="550" t="str">
        <x:v>103290</x:v>
      </x:c>
      <x:c r="D84" s="550" t="str">
        <x:v>Operative Driver</x:v>
      </x:c>
      <x:c r="E84" s="550" t="str">
        <x:v>Fixed</x:v>
      </x:c>
      <x:c r="F84" s="550" t="n">
        <x:v>5</x:v>
      </x:c>
      <x:c r="G84" s="881" t="n">
        <x:v>22</x:v>
      </x:c>
      <x:c r="H84" s="881" t="n">
        <x:v>0</x:v>
      </x:c>
      <x:c r="I84" s="881" t="n">
        <x:v>0</x:v>
      </x:c>
      <x:c r="J84" s="881" t="n">
        <x:v>0</x:v>
      </x:c>
      <x:c r="K84" s="881" t="n">
        <x:v>21</x:v>
      </x:c>
      <x:c r="L84" s="881" t="n">
        <x:v>21</x:v>
      </x:c>
      <x:c r="M84" s="881" t="n">
        <x:v>0</x:v>
      </x:c>
      <x:c r="N84" s="881" t="n">
        <x:v>0</x:v>
      </x:c>
      <x:c r="O84" s="751" t="n">
        <x:v>0</x:v>
      </x:c>
      <x:c r="P84" s="751" t="n">
        <x:v>0</x:v>
      </x:c>
      <x:c r="Q84" s="550" t="n">
        <x:v>0</x:v>
      </x:c>
      <x:c r="R84" s="756" t="str">
        <x:v>Priority validation: repeated no-deployment contracted days while agency appeared in the same branch, role and week.</x:v>
      </x:c>
      <x:c r="S84" s="550" t="str">
        <x:f>IF(OR('Summary Dashboard'!$B$3="All",$A84='Summary Dashboard'!$B$3),"Include","Filtered out")</x:f>
        <x:v>Include</x:v>
      </x:c>
      <x:c r="T84" s="550"/>
      <x:c r="U84" s="550"/>
      <x:c r="V84" s="550"/>
      <x:c r="W84" s="550"/>
      <x:c r="X84" s="550"/>
    </x:row>
    <x:row r="85">
      <x:c r="A85" s="550" t="str">
        <x:v>Leeds</x:v>
      </x:c>
      <x:c r="B85" s="550" t="str">
        <x:v>Avtar Digpal</x:v>
      </x:c>
      <x:c r="C85" s="550" t="str">
        <x:v>104836</x:v>
      </x:c>
      <x:c r="D85" s="550" t="str">
        <x:v>Operative Driver</x:v>
      </x:c>
      <x:c r="E85" s="550" t="str">
        <x:v>Fixed</x:v>
      </x:c>
      <x:c r="F85" s="550" t="n">
        <x:v>5</x:v>
      </x:c>
      <x:c r="G85" s="881" t="n">
        <x:v>22</x:v>
      </x:c>
      <x:c r="H85" s="881" t="n">
        <x:v>18</x:v>
      </x:c>
      <x:c r="I85" s="881" t="n">
        <x:v>0</x:v>
      </x:c>
      <x:c r="J85" s="881" t="n">
        <x:v>0</x:v>
      </x:c>
      <x:c r="K85" s="881" t="n">
        <x:v>3</x:v>
      </x:c>
      <x:c r="L85" s="881" t="n">
        <x:v>3</x:v>
      </x:c>
      <x:c r="M85" s="881" t="n">
        <x:v>2</x:v>
      </x:c>
      <x:c r="N85" s="881" t="n">
        <x:v>18</x:v>
      </x:c>
      <x:c r="O85" s="751" t="n">
        <x:v>300.5</x:v>
      </x:c>
      <x:c r="P85" s="751" t="n">
        <x:v>16.7</x:v>
      </x:c>
      <x:c r="Q85" s="550" t="n">
        <x:v>0</x:v>
      </x:c>
      <x:c r="R85" s="756" t="str">
        <x:v>No material exception under the current role-only rules.</x:v>
      </x:c>
      <x:c r="S85" s="550" t="str">
        <x:f>IF(OR('Summary Dashboard'!$B$3="All",$A85='Summary Dashboard'!$B$3),"Include","Filtered out")</x:f>
        <x:v>Include</x:v>
      </x:c>
      <x:c r="T85" s="550"/>
      <x:c r="U85" s="550"/>
      <x:c r="V85" s="550"/>
      <x:c r="W85" s="550"/>
      <x:c r="X85" s="550"/>
    </x:row>
    <x:row r="86">
      <x:c r="A86" s="550" t="str">
        <x:v>Leeds</x:v>
      </x:c>
      <x:c r="B86" s="550" t="str">
        <x:v>Antony Fawcett</x:v>
      </x:c>
      <x:c r="C86" s="550" t="str">
        <x:v>2642</x:v>
      </x:c>
      <x:c r="D86" s="550" t="str">
        <x:v>Operative Skilled</x:v>
      </x:c>
      <x:c r="E86" s="550" t="str">
        <x:v>Fixed</x:v>
      </x:c>
      <x:c r="F86" s="550" t="n">
        <x:v>2</x:v>
      </x:c>
      <x:c r="G86" s="881" t="n">
        <x:v>141</x:v>
      </x:c>
      <x:c r="H86" s="881" t="n">
        <x:v>116</x:v>
      </x:c>
      <x:c r="I86" s="881" t="n">
        <x:v>6</x:v>
      </x:c>
      <x:c r="J86" s="881" t="n">
        <x:v>0</x:v>
      </x:c>
      <x:c r="K86" s="881" t="n">
        <x:v>16</x:v>
      </x:c>
      <x:c r="L86" s="881" t="n">
        <x:v>2</x:v>
      </x:c>
      <x:c r="M86" s="881" t="n">
        <x:v>9</x:v>
      </x:c>
      <x:c r="N86" s="881" t="n">
        <x:v>111</x:v>
      </x:c>
      <x:c r="O86" s="751" t="n">
        <x:v>1790.7</x:v>
      </x:c>
      <x:c r="P86" s="751" t="n">
        <x:v>15.4</x:v>
      </x:c>
      <x:c r="Q86" s="550" t="n">
        <x:v>0</x:v>
      </x:c>
      <x:c r="R86" s="756" t="str">
        <x:v>Planning review: repeated contracted days have no deployment record; same-grain agency overlap is limited or absent.</x:v>
      </x:c>
      <x:c r="S86" s="550" t="str">
        <x:f>IF(OR('Summary Dashboard'!$B$3="All",$A86='Summary Dashboard'!$B$3),"Include","Filtered out")</x:f>
        <x:v>Include</x:v>
      </x:c>
      <x:c r="T86" s="550"/>
      <x:c r="U86" s="550"/>
      <x:c r="V86" s="550"/>
      <x:c r="W86" s="550"/>
      <x:c r="X86" s="550"/>
    </x:row>
    <x:row r="87">
      <x:c r="A87" s="550" t="str">
        <x:v>Leeds</x:v>
      </x:c>
      <x:c r="B87" s="550" t="str">
        <x:v>Ben Cumbers</x:v>
      </x:c>
      <x:c r="C87" s="550" t="str">
        <x:v>1012736</x:v>
      </x:c>
      <x:c r="D87" s="550" t="str">
        <x:v>Operative Driver</x:v>
      </x:c>
      <x:c r="E87" s="550" t="str">
        <x:v>Variable</x:v>
      </x:c>
      <x:c r="F87" s="550" t="n">
        <x:v>5</x:v>
      </x:c>
      <x:c r="G87" s="881"/>
      <x:c r="H87" s="881" t="n">
        <x:v>82</x:v>
      </x:c>
      <x:c r="I87" s="881" t="n">
        <x:v>10</x:v>
      </x:c>
      <x:c r="J87" s="881" t="n">
        <x:v>0</x:v>
      </x:c>
      <x:c r="K87" s="881"/>
      <x:c r="L87" s="881"/>
      <x:c r="M87" s="881" t="n">
        <x:v>8</x:v>
      </x:c>
      <x:c r="N87" s="881" t="n">
        <x:v>76</x:v>
      </x:c>
      <x:c r="O87" s="751" t="n">
        <x:v>1145.1</x:v>
      </x:c>
      <x:c r="P87" s="751" t="n">
        <x:v>14</x:v>
      </x:c>
      <x:c r="Q87" s="550" t="n">
        <x:v>0</x:v>
      </x:c>
      <x:c r="R87" s="756" t="str">
        <x:v>Activity history is usable; daily capacity gaps are not quantified because the work pattern is variable.</x:v>
      </x:c>
      <x:c r="S87" s="550" t="str">
        <x:f>IF(OR('Summary Dashboard'!$B$3="All",$A87='Summary Dashboard'!$B$3),"Include","Filtered out")</x:f>
        <x:v>Include</x:v>
      </x:c>
      <x:c r="T87" s="550"/>
      <x:c r="U87" s="550"/>
      <x:c r="V87" s="550"/>
      <x:c r="W87" s="550"/>
      <x:c r="X87" s="550"/>
    </x:row>
    <x:row r="88">
      <x:c r="A88" s="550" t="str">
        <x:v>Leeds</x:v>
      </x:c>
      <x:c r="B88" s="550" t="str">
        <x:v>Carl Stell</x:v>
      </x:c>
      <x:c r="C88" s="550" t="str">
        <x:v>102997</x:v>
      </x:c>
      <x:c r="D88" s="550" t="str">
        <x:v>Operative Porter</x:v>
      </x:c>
      <x:c r="E88" s="550" t="str">
        <x:v>Variable</x:v>
      </x:c>
      <x:c r="F88" s="550" t="n">
        <x:v>3</x:v>
      </x:c>
      <x:c r="G88" s="881"/>
      <x:c r="H88" s="881" t="n">
        <x:v>114</x:v>
      </x:c>
      <x:c r="I88" s="881" t="n">
        <x:v>11</x:v>
      </x:c>
      <x:c r="J88" s="881" t="n">
        <x:v>0</x:v>
      </x:c>
      <x:c r="K88" s="881"/>
      <x:c r="L88" s="881"/>
      <x:c r="M88" s="881" t="n">
        <x:v>11</x:v>
      </x:c>
      <x:c r="N88" s="881" t="n">
        <x:v>104</x:v>
      </x:c>
      <x:c r="O88" s="751" t="n">
        <x:v>1826</x:v>
      </x:c>
      <x:c r="P88" s="751" t="n">
        <x:v>16</x:v>
      </x:c>
      <x:c r="Q88" s="550" t="n">
        <x:v>0</x:v>
      </x:c>
      <x:c r="R88" s="756" t="str">
        <x:v>Activity history is usable; daily capacity gaps are not quantified because the work pattern is variable.</x:v>
      </x:c>
      <x:c r="S88" s="550" t="str">
        <x:f>IF(OR('Summary Dashboard'!$B$3="All",$A88='Summary Dashboard'!$B$3),"Include","Filtered out")</x:f>
        <x:v>Include</x:v>
      </x:c>
      <x:c r="T88" s="550"/>
      <x:c r="U88" s="550"/>
      <x:c r="V88" s="550"/>
      <x:c r="W88" s="550"/>
      <x:c r="X88" s="550"/>
    </x:row>
    <x:row r="89">
      <x:c r="A89" s="550" t="str">
        <x:v>Leeds</x:v>
      </x:c>
      <x:c r="B89" s="550" t="str">
        <x:v>John Smith</x:v>
      </x:c>
      <x:c r="C89" s="550" t="str">
        <x:v>2237</x:v>
      </x:c>
      <x:c r="D89" s="550" t="str">
        <x:v>Operative Porter</x:v>
      </x:c>
      <x:c r="E89" s="550" t="str">
        <x:v>Variable</x:v>
      </x:c>
      <x:c r="F89" s="550" t="n">
        <x:v>1</x:v>
      </x:c>
      <x:c r="G89" s="881"/>
      <x:c r="H89" s="881" t="n">
        <x:v>32</x:v>
      </x:c>
      <x:c r="I89" s="881" t="n">
        <x:v>11</x:v>
      </x:c>
      <x:c r="J89" s="881" t="n">
        <x:v>2</x:v>
      </x:c>
      <x:c r="K89" s="881"/>
      <x:c r="L89" s="881"/>
      <x:c r="M89" s="881" t="n">
        <x:v>2</x:v>
      </x:c>
      <x:c r="N89" s="881" t="n">
        <x:v>25</x:v>
      </x:c>
      <x:c r="O89" s="751" t="n">
        <x:v>398.6</x:v>
      </x:c>
      <x:c r="P89" s="751" t="n">
        <x:v>12.5</x:v>
      </x:c>
      <x:c r="Q89" s="550" t="n">
        <x:v>0</x:v>
      </x:c>
      <x:c r="R89" s="756" t="str">
        <x:v>Activity history is usable; daily capacity gaps are not quantified because the work pattern is variable.</x:v>
      </x:c>
      <x:c r="S89" s="550" t="str">
        <x:f>IF(OR('Summary Dashboard'!$B$3="All",$A89='Summary Dashboard'!$B$3),"Include","Filtered out")</x:f>
        <x:v>Include</x:v>
      </x:c>
      <x:c r="T89" s="550"/>
      <x:c r="U89" s="550"/>
      <x:c r="V89" s="550"/>
      <x:c r="W89" s="550"/>
      <x:c r="X89" s="550"/>
    </x:row>
    <x:row r="90">
      <x:c r="A90" s="550" t="str">
        <x:v>Leeds</x:v>
      </x:c>
      <x:c r="B90" s="550" t="str">
        <x:v>Paul Sibbick</x:v>
      </x:c>
      <x:c r="C90" s="550" t="str">
        <x:v>102995</x:v>
      </x:c>
      <x:c r="D90" s="550" t="str">
        <x:v>Operative Skilled</x:v>
      </x:c>
      <x:c r="E90" s="550" t="str">
        <x:v>Variable</x:v>
      </x:c>
      <x:c r="F90" s="550" t="n">
        <x:v>3</x:v>
      </x:c>
      <x:c r="G90" s="881"/>
      <x:c r="H90" s="881" t="n">
        <x:v>104</x:v>
      </x:c>
      <x:c r="I90" s="881" t="n">
        <x:v>7</x:v>
      </x:c>
      <x:c r="J90" s="881" t="n">
        <x:v>0</x:v>
      </x:c>
      <x:c r="K90" s="881"/>
      <x:c r="L90" s="881"/>
      <x:c r="M90" s="881" t="n">
        <x:v>16</x:v>
      </x:c>
      <x:c r="N90" s="881" t="n">
        <x:v>96</x:v>
      </x:c>
      <x:c r="O90" s="751" t="n">
        <x:v>1537.5</x:v>
      </x:c>
      <x:c r="P90" s="751" t="n">
        <x:v>14.8</x:v>
      </x:c>
      <x:c r="Q90" s="550" t="n">
        <x:v>0</x:v>
      </x:c>
      <x:c r="R90" s="756" t="str">
        <x:v>Activity history is usable; daily capacity gaps are not quantified because the work pattern is variable.</x:v>
      </x:c>
      <x:c r="S90" s="550" t="str">
        <x:f>IF(OR('Summary Dashboard'!$B$3="All",$A90='Summary Dashboard'!$B$3),"Include","Filtered out")</x:f>
        <x:v>Include</x:v>
      </x:c>
      <x:c r="T90" s="550"/>
      <x:c r="U90" s="550"/>
      <x:c r="V90" s="550"/>
      <x:c r="W90" s="550"/>
      <x:c r="X90" s="550"/>
    </x:row>
    <x:row r="91">
      <x:c r="A91" s="550" t="str">
        <x:v>Leeds</x:v>
      </x:c>
      <x:c r="B91" s="550" t="str">
        <x:v>Paul Snowden</x:v>
      </x:c>
      <x:c r="C91" s="550" t="str">
        <x:v>1391</x:v>
      </x:c>
      <x:c r="D91" s="550" t="str">
        <x:v>Operative Driver</x:v>
      </x:c>
      <x:c r="E91" s="550" t="str">
        <x:v>Variable</x:v>
      </x:c>
      <x:c r="F91" s="550" t="n">
        <x:v>5</x:v>
      </x:c>
      <x:c r="G91" s="881"/>
      <x:c r="H91" s="881" t="n">
        <x:v>116</x:v>
      </x:c>
      <x:c r="I91" s="881" t="n">
        <x:v>8</x:v>
      </x:c>
      <x:c r="J91" s="881" t="n">
        <x:v>0</x:v>
      </x:c>
      <x:c r="K91" s="881"/>
      <x:c r="L91" s="881"/>
      <x:c r="M91" s="881" t="n">
        <x:v>17</x:v>
      </x:c>
      <x:c r="N91" s="881" t="n">
        <x:v>107</x:v>
      </x:c>
      <x:c r="O91" s="751" t="n">
        <x:v>1852.8</x:v>
      </x:c>
      <x:c r="P91" s="751" t="n">
        <x:v>16</x:v>
      </x:c>
      <x:c r="Q91" s="550" t="n">
        <x:v>0</x:v>
      </x:c>
      <x:c r="R91" s="756" t="str">
        <x:v>Activity history is usable; daily capacity gaps are not quantified because the work pattern is variable.</x:v>
      </x:c>
      <x:c r="S91" s="550" t="str">
        <x:f>IF(OR('Summary Dashboard'!$B$3="All",$A91='Summary Dashboard'!$B$3),"Include","Filtered out")</x:f>
        <x:v>Include</x:v>
      </x:c>
      <x:c r="T91" s="550"/>
      <x:c r="U91" s="550"/>
      <x:c r="V91" s="550"/>
      <x:c r="W91" s="550"/>
      <x:c r="X91" s="550"/>
    </x:row>
    <x:row r="92">
      <x:c r="A92" s="550" t="str">
        <x:v>Leeds</x:v>
      </x:c>
      <x:c r="B92" s="550" t="str">
        <x:v>Wayne Clark1</x:v>
      </x:c>
      <x:c r="C92" s="550" t="str">
        <x:v>103945</x:v>
      </x:c>
      <x:c r="D92" s="550" t="str">
        <x:v>Operative Driver</x:v>
      </x:c>
      <x:c r="E92" s="550" t="str">
        <x:v>Variable</x:v>
      </x:c>
      <x:c r="F92" s="550" t="n">
        <x:v>5</x:v>
      </x:c>
      <x:c r="G92" s="881"/>
      <x:c r="H92" s="881" t="n">
        <x:v>78</x:v>
      </x:c>
      <x:c r="I92" s="881" t="n">
        <x:v>10</x:v>
      </x:c>
      <x:c r="J92" s="881" t="n">
        <x:v>0</x:v>
      </x:c>
      <x:c r="K92" s="881"/>
      <x:c r="L92" s="881"/>
      <x:c r="M92" s="881" t="n">
        <x:v>0</x:v>
      </x:c>
      <x:c r="N92" s="881" t="n">
        <x:v>67</x:v>
      </x:c>
      <x:c r="O92" s="751" t="n">
        <x:v>1904.7</x:v>
      </x:c>
      <x:c r="P92" s="751" t="n">
        <x:v>24.4</x:v>
      </x:c>
      <x:c r="Q92" s="550" t="n">
        <x:v>0</x:v>
      </x:c>
      <x:c r="R92" s="756" t="str">
        <x:v>Activity history is usable; daily capacity gaps are not quantified because the work pattern is variable.</x:v>
      </x:c>
      <x:c r="S92" s="550" t="str">
        <x:f>IF(OR('Summary Dashboard'!$B$3="All",$A92='Summary Dashboard'!$B$3),"Include","Filtered out")</x:f>
        <x:v>Include</x:v>
      </x:c>
      <x:c r="T92" s="550"/>
      <x:c r="U92" s="550"/>
      <x:c r="V92" s="550"/>
      <x:c r="W92" s="550"/>
      <x:c r="X92" s="550"/>
    </x:row>
    <x:row r="93">
      <x:c r="A93" s="550" t="str">
        <x:v>Manchester</x:v>
      </x:c>
      <x:c r="B93" s="550" t="str">
        <x:v>Norbert Kocinec</x:v>
      </x:c>
      <x:c r="C93" s="550" t="str">
        <x:v>2347</x:v>
      </x:c>
      <x:c r="D93" s="550" t="str">
        <x:v>Operative Driver</x:v>
      </x:c>
      <x:c r="E93" s="550" t="str">
        <x:v>Fixed</x:v>
      </x:c>
      <x:c r="F93" s="550" t="n">
        <x:v>5</x:v>
      </x:c>
      <x:c r="G93" s="881" t="n">
        <x:v>86</x:v>
      </x:c>
      <x:c r="H93" s="881" t="n">
        <x:v>45</x:v>
      </x:c>
      <x:c r="I93" s="881" t="n">
        <x:v>0</x:v>
      </x:c>
      <x:c r="J93" s="881" t="n">
        <x:v>0</x:v>
      </x:c>
      <x:c r="K93" s="881" t="n">
        <x:v>38</x:v>
      </x:c>
      <x:c r="L93" s="881" t="n">
        <x:v>6</x:v>
      </x:c>
      <x:c r="M93" s="881" t="n">
        <x:v>10</x:v>
      </x:c>
      <x:c r="N93" s="881" t="n">
        <x:v>45</x:v>
      </x:c>
      <x:c r="O93" s="751" t="n">
        <x:v>838.5</x:v>
      </x:c>
      <x:c r="P93" s="751" t="n">
        <x:v>18.6</x:v>
      </x:c>
      <x:c r="Q93" s="550" t="n">
        <x:v>0</x:v>
      </x:c>
      <x:c r="R93" s="756" t="str">
        <x:v>Priority validation: repeated no-deployment contracted days while agency appeared in the same branch, role and week.</x:v>
      </x:c>
      <x:c r="S93" s="550" t="str">
        <x:f>IF(OR('Summary Dashboard'!$B$3="All",$A93='Summary Dashboard'!$B$3),"Include","Filtered out")</x:f>
        <x:v>Include</x:v>
      </x:c>
      <x:c r="T93" s="550"/>
      <x:c r="U93" s="550"/>
      <x:c r="V93" s="550"/>
      <x:c r="W93" s="550"/>
      <x:c r="X93" s="550"/>
    </x:row>
    <x:row r="94">
      <x:c r="A94" s="550" t="str">
        <x:v>Manchester</x:v>
      </x:c>
      <x:c r="B94" s="550" t="str">
        <x:v>Andy Corser</x:v>
      </x:c>
      <x:c r="C94" s="550" t="str">
        <x:v>2305</x:v>
      </x:c>
      <x:c r="D94" s="550" t="str">
        <x:v>Operative Driver</x:v>
      </x:c>
      <x:c r="E94" s="550" t="str">
        <x:v>Variable</x:v>
      </x:c>
      <x:c r="F94" s="550" t="n">
        <x:v>5</x:v>
      </x:c>
      <x:c r="G94" s="881"/>
      <x:c r="H94" s="881" t="n">
        <x:v>93</x:v>
      </x:c>
      <x:c r="I94" s="881" t="n">
        <x:v>18</x:v>
      </x:c>
      <x:c r="J94" s="881" t="n">
        <x:v>5</x:v>
      </x:c>
      <x:c r="K94" s="881"/>
      <x:c r="L94" s="881"/>
      <x:c r="M94" s="881" t="n">
        <x:v>37</x:v>
      </x:c>
      <x:c r="N94" s="881" t="n">
        <x:v>83</x:v>
      </x:c>
      <x:c r="O94" s="751" t="n">
        <x:v>1466</x:v>
      </x:c>
      <x:c r="P94" s="751" t="n">
        <x:v>15.8</x:v>
      </x:c>
      <x:c r="Q94" s="550" t="n">
        <x:v>1</x:v>
      </x:c>
      <x:c r="R94" s="756" t="str">
        <x:v>Activity history is usable; daily capacity gaps are not quantified because the work pattern is variable.</x:v>
      </x:c>
      <x:c r="S94" s="550" t="str">
        <x:f>IF(OR('Summary Dashboard'!$B$3="All",$A94='Summary Dashboard'!$B$3),"Include","Filtered out")</x:f>
        <x:v>Include</x:v>
      </x:c>
      <x:c r="T94" s="550"/>
      <x:c r="U94" s="550"/>
      <x:c r="V94" s="550"/>
      <x:c r="W94" s="550"/>
      <x:c r="X94" s="550"/>
    </x:row>
    <x:row r="95">
      <x:c r="A95" s="550" t="str">
        <x:v>Manchester</x:v>
      </x:c>
      <x:c r="B95" s="550" t="str">
        <x:v>David Woodyard</x:v>
      </x:c>
      <x:c r="C95" s="550" t="str">
        <x:v>2302</x:v>
      </x:c>
      <x:c r="D95" s="550" t="str">
        <x:v>Operative Skilled</x:v>
      </x:c>
      <x:c r="E95" s="550" t="str">
        <x:v>Variable</x:v>
      </x:c>
      <x:c r="F95" s="550" t="n">
        <x:v>5</x:v>
      </x:c>
      <x:c r="G95" s="881"/>
      <x:c r="H95" s="881" t="n">
        <x:v>93</x:v>
      </x:c>
      <x:c r="I95" s="881" t="n">
        <x:v>17</x:v>
      </x:c>
      <x:c r="J95" s="881" t="n">
        <x:v>3</x:v>
      </x:c>
      <x:c r="K95" s="881"/>
      <x:c r="L95" s="881"/>
      <x:c r="M95" s="881" t="n">
        <x:v>23</x:v>
      </x:c>
      <x:c r="N95" s="881" t="n">
        <x:v>78</x:v>
      </x:c>
      <x:c r="O95" s="751" t="n">
        <x:v>1159.6</x:v>
      </x:c>
      <x:c r="P95" s="751" t="n">
        <x:v>12.5</x:v>
      </x:c>
      <x:c r="Q95" s="550" t="n">
        <x:v>2</x:v>
      </x:c>
      <x:c r="R95" s="756" t="str">
        <x:v>Activity history is usable; daily capacity gaps are not quantified because the work pattern is variable.</x:v>
      </x:c>
      <x:c r="S95" s="550" t="str">
        <x:f>IF(OR('Summary Dashboard'!$B$3="All",$A95='Summary Dashboard'!$B$3),"Include","Filtered out")</x:f>
        <x:v>Include</x:v>
      </x:c>
      <x:c r="T95" s="550"/>
      <x:c r="U95" s="550"/>
      <x:c r="V95" s="550"/>
      <x:c r="W95" s="550"/>
      <x:c r="X95" s="550"/>
    </x:row>
    <x:row r="96">
      <x:c r="A96" s="550" t="str">
        <x:v>Manchester</x:v>
      </x:c>
      <x:c r="B96" s="550" t="str">
        <x:v>Jack Bacon</x:v>
      </x:c>
      <x:c r="C96" s="550" t="str">
        <x:v>104626</x:v>
      </x:c>
      <x:c r="D96" s="550" t="str">
        <x:v>Operative Porter</x:v>
      </x:c>
      <x:c r="E96" s="550" t="str">
        <x:v>Variable</x:v>
      </x:c>
      <x:c r="F96" s="550" t="n">
        <x:v>2</x:v>
      </x:c>
      <x:c r="G96" s="881"/>
      <x:c r="H96" s="881" t="n">
        <x:v>63</x:v>
      </x:c>
      <x:c r="I96" s="881" t="n">
        <x:v>4</x:v>
      </x:c>
      <x:c r="J96" s="881" t="n">
        <x:v>0</x:v>
      </x:c>
      <x:c r="K96" s="881"/>
      <x:c r="L96" s="881"/>
      <x:c r="M96" s="881" t="n">
        <x:v>18</x:v>
      </x:c>
      <x:c r="N96" s="881" t="n">
        <x:v>61</x:v>
      </x:c>
      <x:c r="O96" s="751" t="n">
        <x:v>1090</x:v>
      </x:c>
      <x:c r="P96" s="751" t="n">
        <x:v>17.3</x:v>
      </x:c>
      <x:c r="Q96" s="550" t="n">
        <x:v>0</x:v>
      </x:c>
      <x:c r="R96" s="756" t="str">
        <x:v>Activity history is usable; daily capacity gaps are not quantified because the work pattern is variable.</x:v>
      </x:c>
      <x:c r="S96" s="550" t="str">
        <x:f>IF(OR('Summary Dashboard'!$B$3="All",$A96='Summary Dashboard'!$B$3),"Include","Filtered out")</x:f>
        <x:v>Include</x:v>
      </x:c>
      <x:c r="T96" s="550"/>
      <x:c r="U96" s="550"/>
      <x:c r="V96" s="550"/>
      <x:c r="W96" s="550"/>
      <x:c r="X96" s="550"/>
    </x:row>
    <x:row r="97">
      <x:c r="A97" s="550" t="str">
        <x:v>Manchester</x:v>
      </x:c>
      <x:c r="B97" s="550" t="str">
        <x:v>Jake Mills</x:v>
      </x:c>
      <x:c r="C97" s="550" t="str">
        <x:v>104547</x:v>
      </x:c>
      <x:c r="D97" s="550" t="str">
        <x:v>Operative Porter</x:v>
      </x:c>
      <x:c r="E97" s="550" t="str">
        <x:v>Variable</x:v>
      </x:c>
      <x:c r="F97" s="550" t="n">
        <x:v>5</x:v>
      </x:c>
      <x:c r="G97" s="881"/>
      <x:c r="H97" s="881" t="n">
        <x:v>94</x:v>
      </x:c>
      <x:c r="I97" s="881" t="n">
        <x:v>17</x:v>
      </x:c>
      <x:c r="J97" s="881" t="n">
        <x:v>1</x:v>
      </x:c>
      <x:c r="K97" s="881"/>
      <x:c r="L97" s="881"/>
      <x:c r="M97" s="881" t="n">
        <x:v>28</x:v>
      </x:c>
      <x:c r="N97" s="881" t="n">
        <x:v>85</x:v>
      </x:c>
      <x:c r="O97" s="751" t="n">
        <x:v>1507.8</x:v>
      </x:c>
      <x:c r="P97" s="751" t="n">
        <x:v>16</x:v>
      </x:c>
      <x:c r="Q97" s="550" t="n">
        <x:v>2</x:v>
      </x:c>
      <x:c r="R97" s="756" t="str">
        <x:v>Activity history is usable; daily capacity gaps are not quantified because the work pattern is variable.</x:v>
      </x:c>
      <x:c r="S97" s="550" t="str">
        <x:f>IF(OR('Summary Dashboard'!$B$3="All",$A97='Summary Dashboard'!$B$3),"Include","Filtered out")</x:f>
        <x:v>Include</x:v>
      </x:c>
      <x:c r="T97" s="550"/>
      <x:c r="U97" s="550"/>
      <x:c r="V97" s="550"/>
      <x:c r="W97" s="550"/>
      <x:c r="X97" s="550"/>
    </x:row>
    <x:row r="98">
      <x:c r="A98" s="550" t="str">
        <x:v>Manchester</x:v>
      </x:c>
      <x:c r="B98" s="550" t="str">
        <x:v>Krzysztof Matys</x:v>
      </x:c>
      <x:c r="C98" s="550" t="str">
        <x:v>105205</x:v>
      </x:c>
      <x:c r="D98" s="550" t="str">
        <x:v>Operative Driver</x:v>
      </x:c>
      <x:c r="E98" s="550" t="str">
        <x:v>Fixed</x:v>
      </x:c>
      <x:c r="F98" s="550" t="n">
        <x:v>0</x:v>
      </x:c>
      <x:c r="G98" s="881" t="n">
        <x:v>0</x:v>
      </x:c>
      <x:c r="H98" s="881" t="n">
        <x:v>0</x:v>
      </x:c>
      <x:c r="I98" s="881" t="n">
        <x:v>0</x:v>
      </x:c>
      <x:c r="J98" s="881" t="n">
        <x:v>0</x:v>
      </x:c>
      <x:c r="K98" s="881" t="n">
        <x:v>0</x:v>
      </x:c>
      <x:c r="L98" s="881" t="n">
        <x:v>0</x:v>
      </x:c>
      <x:c r="M98" s="881" t="n">
        <x:v>0</x:v>
      </x:c>
      <x:c r="N98" s="881" t="n">
        <x:v>0</x:v>
      </x:c>
      <x:c r="O98" s="751" t="n">
        <x:v>0</x:v>
      </x:c>
      <x:c r="P98" s="751" t="n">
        <x:v>0</x:v>
      </x:c>
      <x:c r="Q98" s="550" t="n">
        <x:v>0</x:v>
      </x:c>
      <x:c r="R98" s="756" t="str">
        <x:v>No material exception under the current role-only rules.</x:v>
      </x:c>
      <x:c r="S98" s="550" t="str">
        <x:f>IF(OR('Summary Dashboard'!$B$3="All",$A98='Summary Dashboard'!$B$3),"Include","Filtered out")</x:f>
        <x:v>Include</x:v>
      </x:c>
      <x:c r="T98" s="550"/>
      <x:c r="U98" s="550"/>
      <x:c r="V98" s="550"/>
      <x:c r="W98" s="550"/>
      <x:c r="X98" s="550"/>
    </x:row>
    <x:row r="99">
      <x:c r="A99" s="550" t="str">
        <x:v>Manchester</x:v>
      </x:c>
      <x:c r="B99" s="550" t="str">
        <x:v>Lee Smith 2</x:v>
      </x:c>
      <x:c r="C99" s="550" t="str">
        <x:v>104099</x:v>
      </x:c>
      <x:c r="D99" s="550" t="str">
        <x:v>Operative Porter</x:v>
      </x:c>
      <x:c r="E99" s="550" t="str">
        <x:v>Variable</x:v>
      </x:c>
      <x:c r="F99" s="550" t="n">
        <x:v>2</x:v>
      </x:c>
      <x:c r="G99" s="881"/>
      <x:c r="H99" s="881" t="n">
        <x:v>71</x:v>
      </x:c>
      <x:c r="I99" s="881" t="n">
        <x:v>25</x:v>
      </x:c>
      <x:c r="J99" s="881" t="n">
        <x:v>3</x:v>
      </x:c>
      <x:c r="K99" s="881"/>
      <x:c r="L99" s="881"/>
      <x:c r="M99" s="881" t="n">
        <x:v>16</x:v>
      </x:c>
      <x:c r="N99" s="881" t="n">
        <x:v>65</x:v>
      </x:c>
      <x:c r="O99" s="751" t="n">
        <x:v>4432.2</x:v>
      </x:c>
      <x:c r="P99" s="751" t="n">
        <x:v>62.4</x:v>
      </x:c>
      <x:c r="Q99" s="550" t="n">
        <x:v>2</x:v>
      </x:c>
      <x:c r="R99" s="756" t="str">
        <x:v>Activity history is usable; daily capacity gaps are not quantified because the work pattern is variable.</x:v>
      </x:c>
      <x:c r="S99" s="550" t="str">
        <x:f>IF(OR('Summary Dashboard'!$B$3="All",$A99='Summary Dashboard'!$B$3),"Include","Filtered out")</x:f>
        <x:v>Include</x:v>
      </x:c>
      <x:c r="T99" s="550"/>
      <x:c r="U99" s="550"/>
      <x:c r="V99" s="550"/>
      <x:c r="W99" s="550"/>
      <x:c r="X99" s="550"/>
    </x:row>
    <x:row r="100">
      <x:c r="A100" s="550" t="str">
        <x:v>Manchester</x:v>
      </x:c>
      <x:c r="B100" s="550" t="str">
        <x:v>Luke Nolan</x:v>
      </x:c>
      <x:c r="C100" s="550" t="str">
        <x:v>104625</x:v>
      </x:c>
      <x:c r="D100" s="550" t="str">
        <x:v>Operative Porter</x:v>
      </x:c>
      <x:c r="E100" s="550" t="str">
        <x:v>Variable</x:v>
      </x:c>
      <x:c r="F100" s="550" t="n">
        <x:v>2</x:v>
      </x:c>
      <x:c r="G100" s="881"/>
      <x:c r="H100" s="881" t="n">
        <x:v>77</x:v>
      </x:c>
      <x:c r="I100" s="881" t="n">
        <x:v>4</x:v>
      </x:c>
      <x:c r="J100" s="881" t="n">
        <x:v>4</x:v>
      </x:c>
      <x:c r="K100" s="881"/>
      <x:c r="L100" s="881"/>
      <x:c r="M100" s="881" t="n">
        <x:v>16</x:v>
      </x:c>
      <x:c r="N100" s="881" t="n">
        <x:v>70</x:v>
      </x:c>
      <x:c r="O100" s="751" t="n">
        <x:v>1144</x:v>
      </x:c>
      <x:c r="P100" s="751" t="n">
        <x:v>14.9</x:v>
      </x:c>
      <x:c r="Q100" s="550" t="n">
        <x:v>2</x:v>
      </x:c>
      <x:c r="R100" s="756" t="str">
        <x:v>Activity history is usable; daily capacity gaps are not quantified because the work pattern is variable.</x:v>
      </x:c>
      <x:c r="S100" s="550" t="str">
        <x:f>IF(OR('Summary Dashboard'!$B$3="All",$A100='Summary Dashboard'!$B$3),"Include","Filtered out")</x:f>
        <x:v>Include</x:v>
      </x:c>
      <x:c r="T100" s="550"/>
      <x:c r="U100" s="550"/>
      <x:c r="V100" s="550"/>
      <x:c r="W100" s="550"/>
      <x:c r="X100" s="550"/>
    </x:row>
    <x:row r="101">
      <x:c r="A101" s="550" t="str">
        <x:v>Manchester</x:v>
      </x:c>
      <x:c r="B101" s="550" t="str">
        <x:v>Michael Carney</x:v>
      </x:c>
      <x:c r="C101" s="550" t="str">
        <x:v>104098</x:v>
      </x:c>
      <x:c r="D101" s="550" t="str">
        <x:v>Operative Porter</x:v>
      </x:c>
      <x:c r="E101" s="550" t="str">
        <x:v>Variable</x:v>
      </x:c>
      <x:c r="F101" s="550" t="n">
        <x:v>2</x:v>
      </x:c>
      <x:c r="G101" s="881"/>
      <x:c r="H101" s="881" t="n">
        <x:v>92</x:v>
      </x:c>
      <x:c r="I101" s="881" t="n">
        <x:v>20</x:v>
      </x:c>
      <x:c r="J101" s="881" t="n">
        <x:v>0</x:v>
      </x:c>
      <x:c r="K101" s="881"/>
      <x:c r="L101" s="881"/>
      <x:c r="M101" s="881" t="n">
        <x:v>20</x:v>
      </x:c>
      <x:c r="N101" s="881" t="n">
        <x:v>86</x:v>
      </x:c>
      <x:c r="O101" s="751" t="n">
        <x:v>4681.2</x:v>
      </x:c>
      <x:c r="P101" s="751" t="n">
        <x:v>50.9</x:v>
      </x:c>
      <x:c r="Q101" s="550" t="n">
        <x:v>6</x:v>
      </x:c>
      <x:c r="R101" s="756" t="str">
        <x:v>Activity history is usable; daily capacity gaps are not quantified because the work pattern is variable.</x:v>
      </x:c>
      <x:c r="S101" s="550" t="str">
        <x:f>IF(OR('Summary Dashboard'!$B$3="All",$A101='Summary Dashboard'!$B$3),"Include","Filtered out")</x:f>
        <x:v>Include</x:v>
      </x:c>
      <x:c r="T101" s="550"/>
      <x:c r="U101" s="550"/>
      <x:c r="V101" s="550"/>
      <x:c r="W101" s="550"/>
      <x:c r="X101" s="550"/>
    </x:row>
    <x:row r="102">
      <x:c r="A102" s="550" t="str">
        <x:v>Manchester</x:v>
      </x:c>
      <x:c r="B102" s="550" t="str">
        <x:v>Mike Booth</x:v>
      </x:c>
      <x:c r="C102" s="550" t="str">
        <x:v>104053</x:v>
      </x:c>
      <x:c r="D102" s="550" t="str">
        <x:v>Operative Driver</x:v>
      </x:c>
      <x:c r="E102" s="550" t="str">
        <x:v>Variable</x:v>
      </x:c>
      <x:c r="F102" s="550" t="n">
        <x:v>5</x:v>
      </x:c>
      <x:c r="G102" s="881"/>
      <x:c r="H102" s="881" t="n">
        <x:v>92</x:v>
      </x:c>
      <x:c r="I102" s="881" t="n">
        <x:v>9</x:v>
      </x:c>
      <x:c r="J102" s="881" t="n">
        <x:v>9</x:v>
      </x:c>
      <x:c r="K102" s="881"/>
      <x:c r="L102" s="881"/>
      <x:c r="M102" s="881" t="n">
        <x:v>33</x:v>
      </x:c>
      <x:c r="N102" s="881" t="n">
        <x:v>83</x:v>
      </x:c>
      <x:c r="O102" s="751" t="n">
        <x:v>1307.2</x:v>
      </x:c>
      <x:c r="P102" s="751" t="n">
        <x:v>14.2</x:v>
      </x:c>
      <x:c r="Q102" s="550" t="n">
        <x:v>1</x:v>
      </x:c>
      <x:c r="R102" s="756" t="str">
        <x:v>Activity history is usable; daily capacity gaps are not quantified because the work pattern is variable.</x:v>
      </x:c>
      <x:c r="S102" s="550" t="str">
        <x:f>IF(OR('Summary Dashboard'!$B$3="All",$A102='Summary Dashboard'!$B$3),"Include","Filtered out")</x:f>
        <x:v>Include</x:v>
      </x:c>
      <x:c r="T102" s="550"/>
      <x:c r="U102" s="550"/>
      <x:c r="V102" s="550"/>
      <x:c r="W102" s="550"/>
      <x:c r="X102" s="550"/>
    </x:row>
    <x:row r="103">
      <x:c r="A103" s="550" t="str">
        <x:v>Manchester</x:v>
      </x:c>
      <x:c r="B103" s="550" t="str">
        <x:v>Randi Wisdom</x:v>
      </x:c>
      <x:c r="C103" s="550" t="str">
        <x:v>1979</x:v>
      </x:c>
      <x:c r="D103" s="550" t="str">
        <x:v>Operative Driver</x:v>
      </x:c>
      <x:c r="E103" s="550" t="str">
        <x:v>Variable</x:v>
      </x:c>
      <x:c r="F103" s="550" t="n">
        <x:v>5</x:v>
      </x:c>
      <x:c r="G103" s="881"/>
      <x:c r="H103" s="881" t="n">
        <x:v>90</x:v>
      </x:c>
      <x:c r="I103" s="881" t="n">
        <x:v>13</x:v>
      </x:c>
      <x:c r="J103" s="881" t="n">
        <x:v>0</x:v>
      </x:c>
      <x:c r="K103" s="881"/>
      <x:c r="L103" s="881"/>
      <x:c r="M103" s="881" t="n">
        <x:v>50</x:v>
      </x:c>
      <x:c r="N103" s="881" t="n">
        <x:v>82</x:v>
      </x:c>
      <x:c r="O103" s="751" t="n">
        <x:v>1423.8</x:v>
      </x:c>
      <x:c r="P103" s="751" t="n">
        <x:v>15.8</x:v>
      </x:c>
      <x:c r="Q103" s="550" t="n">
        <x:v>1</x:v>
      </x:c>
      <x:c r="R103" s="756" t="str">
        <x:v>Activity history is usable; daily capacity gaps are not quantified because the work pattern is variable.</x:v>
      </x:c>
      <x:c r="S103" s="550" t="str">
        <x:f>IF(OR('Summary Dashboard'!$B$3="All",$A103='Summary Dashboard'!$B$3),"Include","Filtered out")</x:f>
        <x:v>Include</x:v>
      </x:c>
      <x:c r="T103" s="550"/>
      <x:c r="U103" s="550"/>
      <x:c r="V103" s="550"/>
      <x:c r="W103" s="550"/>
      <x:c r="X103" s="550"/>
    </x:row>
    <x:row r="104">
      <x:c r="A104" s="550" t="str">
        <x:v>Manchester</x:v>
      </x:c>
      <x:c r="B104" s="550" t="str">
        <x:v>Raymond A Thain</x:v>
      </x:c>
      <x:c r="C104" s="550" t="str">
        <x:v>2337</x:v>
      </x:c>
      <x:c r="D104" s="550" t="str">
        <x:v>Operative Skilled</x:v>
      </x:c>
      <x:c r="E104" s="550" t="str">
        <x:v>Fixed</x:v>
      </x:c>
      <x:c r="F104" s="550" t="n">
        <x:v>0</x:v>
      </x:c>
      <x:c r="G104" s="881" t="n">
        <x:v>0</x:v>
      </x:c>
      <x:c r="H104" s="881" t="n">
        <x:v>0</x:v>
      </x:c>
      <x:c r="I104" s="881" t="n">
        <x:v>0</x:v>
      </x:c>
      <x:c r="J104" s="881" t="n">
        <x:v>0</x:v>
      </x:c>
      <x:c r="K104" s="881" t="n">
        <x:v>0</x:v>
      </x:c>
      <x:c r="L104" s="881" t="n">
        <x:v>0</x:v>
      </x:c>
      <x:c r="M104" s="881" t="n">
        <x:v>0</x:v>
      </x:c>
      <x:c r="N104" s="881" t="n">
        <x:v>0</x:v>
      </x:c>
      <x:c r="O104" s="751" t="n">
        <x:v>0</x:v>
      </x:c>
      <x:c r="P104" s="751" t="n">
        <x:v>0</x:v>
      </x:c>
      <x:c r="Q104" s="550" t="n">
        <x:v>0</x:v>
      </x:c>
      <x:c r="R104" s="756" t="str">
        <x:v>No material exception under the current role-only rules.</x:v>
      </x:c>
      <x:c r="S104" s="550" t="str">
        <x:f>IF(OR('Summary Dashboard'!$B$3="All",$A104='Summary Dashboard'!$B$3),"Include","Filtered out")</x:f>
        <x:v>Include</x:v>
      </x:c>
      <x:c r="T104" s="550"/>
      <x:c r="U104" s="550"/>
      <x:c r="V104" s="550"/>
      <x:c r="W104" s="550"/>
      <x:c r="X104" s="550"/>
    </x:row>
    <x:row r="105">
      <x:c r="A105" s="550" t="str">
        <x:v>Manchester</x:v>
      </x:c>
      <x:c r="B105" s="550" t="str">
        <x:v>Ryan Coupe</x:v>
      </x:c>
      <x:c r="C105" s="550" t="str">
        <x:v>104573</x:v>
      </x:c>
      <x:c r="D105" s="550" t="str">
        <x:v>Operative Porter</x:v>
      </x:c>
      <x:c r="E105" s="550" t="str">
        <x:v>Variable</x:v>
      </x:c>
      <x:c r="F105" s="550" t="n">
        <x:v>2</x:v>
      </x:c>
      <x:c r="G105" s="881"/>
      <x:c r="H105" s="881" t="n">
        <x:v>69</x:v>
      </x:c>
      <x:c r="I105" s="881" t="n">
        <x:v>13</x:v>
      </x:c>
      <x:c r="J105" s="881" t="n">
        <x:v>2</x:v>
      </x:c>
      <x:c r="K105" s="881"/>
      <x:c r="L105" s="881"/>
      <x:c r="M105" s="881" t="n">
        <x:v>19</x:v>
      </x:c>
      <x:c r="N105" s="881" t="n">
        <x:v>64</x:v>
      </x:c>
      <x:c r="O105" s="751" t="n">
        <x:v>4525</x:v>
      </x:c>
      <x:c r="P105" s="751" t="n">
        <x:v>65.6</x:v>
      </x:c>
      <x:c r="Q105" s="550" t="n">
        <x:v>0</x:v>
      </x:c>
      <x:c r="R105" s="756" t="str">
        <x:v>Activity history is usable; daily capacity gaps are not quantified because the work pattern is variable.</x:v>
      </x:c>
      <x:c r="S105" s="550" t="str">
        <x:f>IF(OR('Summary Dashboard'!$B$3="All",$A105='Summary Dashboard'!$B$3),"Include","Filtered out")</x:f>
        <x:v>Include</x:v>
      </x:c>
      <x:c r="T105" s="550"/>
      <x:c r="U105" s="550"/>
      <x:c r="V105" s="550"/>
      <x:c r="W105" s="550"/>
      <x:c r="X105" s="550"/>
    </x:row>
    <x:row r="106">
      <x:c r="A106" s="550" t="str">
        <x:v>Manchester</x:v>
      </x:c>
      <x:c r="B106" s="550" t="str">
        <x:v>Ste Smith</x:v>
      </x:c>
      <x:c r="C106" s="550" t="str">
        <x:v>104097</x:v>
      </x:c>
      <x:c r="D106" s="550" t="str">
        <x:v>Operative Porter</x:v>
      </x:c>
      <x:c r="E106" s="550" t="str">
        <x:v>Variable</x:v>
      </x:c>
      <x:c r="F106" s="550" t="n">
        <x:v>2</x:v>
      </x:c>
      <x:c r="G106" s="881"/>
      <x:c r="H106" s="881" t="n">
        <x:v>77</x:v>
      </x:c>
      <x:c r="I106" s="881" t="n">
        <x:v>10</x:v>
      </x:c>
      <x:c r="J106" s="881" t="n">
        <x:v>33</x:v>
      </x:c>
      <x:c r="K106" s="881"/>
      <x:c r="L106" s="881"/>
      <x:c r="M106" s="881" t="n">
        <x:v>33</x:v>
      </x:c>
      <x:c r="N106" s="881" t="n">
        <x:v>67</x:v>
      </x:c>
      <x:c r="O106" s="751" t="n">
        <x:v>1187</x:v>
      </x:c>
      <x:c r="P106" s="751" t="n">
        <x:v>15.4</x:v>
      </x:c>
      <x:c r="Q106" s="550" t="n">
        <x:v>2</x:v>
      </x:c>
      <x:c r="R106" s="756" t="str">
        <x:v>Activity history is usable; daily capacity gaps are not quantified because the work pattern is variable.</x:v>
      </x:c>
      <x:c r="S106" s="550" t="str">
        <x:f>IF(OR('Summary Dashboard'!$B$3="All",$A106='Summary Dashboard'!$B$3),"Include","Filtered out")</x:f>
        <x:v>Include</x:v>
      </x:c>
      <x:c r="T106" s="550"/>
      <x:c r="U106" s="550"/>
      <x:c r="V106" s="550"/>
      <x:c r="W106" s="550"/>
      <x:c r="X106" s="550"/>
    </x:row>
    <x:row r="107">
      <x:c r="A107" s="550" t="str">
        <x:v>Manchester</x:v>
      </x:c>
      <x:c r="B107" s="550" t="str">
        <x:v>Steven Childs</x:v>
      </x:c>
      <x:c r="C107" s="550" t="str">
        <x:v>103579</x:v>
      </x:c>
      <x:c r="D107" s="550" t="str">
        <x:v>Operative Driver</x:v>
      </x:c>
      <x:c r="E107" s="550" t="str">
        <x:v>Variable</x:v>
      </x:c>
      <x:c r="F107" s="550" t="n">
        <x:v>5</x:v>
      </x:c>
      <x:c r="G107" s="881"/>
      <x:c r="H107" s="881" t="n">
        <x:v>90</x:v>
      </x:c>
      <x:c r="I107" s="881" t="n">
        <x:v>5</x:v>
      </x:c>
      <x:c r="J107" s="881" t="n">
        <x:v>0</x:v>
      </x:c>
      <x:c r="K107" s="881"/>
      <x:c r="L107" s="881"/>
      <x:c r="M107" s="881" t="n">
        <x:v>30</x:v>
      </x:c>
      <x:c r="N107" s="881" t="n">
        <x:v>79</x:v>
      </x:c>
      <x:c r="O107" s="751" t="n">
        <x:v>1312.3</x:v>
      </x:c>
      <x:c r="P107" s="751" t="n">
        <x:v>14.6</x:v>
      </x:c>
      <x:c r="Q107" s="550" t="n">
        <x:v>0</x:v>
      </x:c>
      <x:c r="R107" s="756" t="str">
        <x:v>Activity history is usable; daily capacity gaps are not quantified because the work pattern is variable.</x:v>
      </x:c>
      <x:c r="S107" s="550" t="str">
        <x:f>IF(OR('Summary Dashboard'!$B$3="All",$A107='Summary Dashboard'!$B$3),"Include","Filtered out")</x:f>
        <x:v>Include</x:v>
      </x:c>
      <x:c r="T107" s="550"/>
      <x:c r="U107" s="550"/>
      <x:c r="V107" s="550"/>
      <x:c r="W107" s="550"/>
      <x:c r="X107" s="550"/>
    </x:row>
    <x:row r="108">
      <x:c r="A108" s="550" t="str">
        <x:v>Oxford</x:v>
      </x:c>
      <x:c r="B108" s="550" t="str">
        <x:v>Aden Worth</x:v>
      </x:c>
      <x:c r="C108" s="550" t="str">
        <x:v>104441</x:v>
      </x:c>
      <x:c r="D108" s="550" t="str">
        <x:v>Warehouse</x:v>
      </x:c>
      <x:c r="E108" s="550" t="str">
        <x:v>Variable</x:v>
      </x:c>
      <x:c r="F108" s="550" t="n">
        <x:v>2</x:v>
      </x:c>
      <x:c r="G108" s="881"/>
      <x:c r="H108" s="881" t="n">
        <x:v>52</x:v>
      </x:c>
      <x:c r="I108" s="881" t="n">
        <x:v>17</x:v>
      </x:c>
      <x:c r="J108" s="881" t="n">
        <x:v>7</x:v>
      </x:c>
      <x:c r="K108" s="881"/>
      <x:c r="L108" s="881"/>
      <x:c r="M108" s="881" t="n">
        <x:v>10</x:v>
      </x:c>
      <x:c r="N108" s="881" t="n">
        <x:v>52</x:v>
      </x:c>
      <x:c r="O108" s="751" t="n">
        <x:v>780.7</x:v>
      </x:c>
      <x:c r="P108" s="751" t="n">
        <x:v>15</x:v>
      </x:c>
      <x:c r="Q108" s="550" t="n">
        <x:v>1</x:v>
      </x:c>
      <x:c r="R108" s="756" t="str">
        <x:v>Activity history is usable; daily capacity gaps are not quantified because the work pattern is variable.</x:v>
      </x:c>
      <x:c r="S108" s="550" t="str">
        <x:f>IF(OR('Summary Dashboard'!$B$3="All",$A108='Summary Dashboard'!$B$3),"Include","Filtered out")</x:f>
        <x:v>Include</x:v>
      </x:c>
      <x:c r="T108" s="550"/>
      <x:c r="U108" s="550"/>
      <x:c r="V108" s="550"/>
      <x:c r="W108" s="550"/>
      <x:c r="X108" s="550"/>
    </x:row>
    <x:row r="109">
      <x:c r="A109" s="550" t="str">
        <x:v>Oxford</x:v>
      </x:c>
      <x:c r="B109" s="550" t="str">
        <x:v>Fabian Crane</x:v>
      </x:c>
      <x:c r="C109" s="550" t="str">
        <x:v>104528</x:v>
      </x:c>
      <x:c r="D109" s="550" t="str">
        <x:v>Operative Porter</x:v>
      </x:c>
      <x:c r="E109" s="550" t="str">
        <x:v>Variable</x:v>
      </x:c>
      <x:c r="F109" s="550" t="n">
        <x:v>4</x:v>
      </x:c>
      <x:c r="G109" s="881"/>
      <x:c r="H109" s="881" t="n">
        <x:v>7</x:v>
      </x:c>
      <x:c r="I109" s="881" t="n">
        <x:v>10</x:v>
      </x:c>
      <x:c r="J109" s="881" t="n">
        <x:v>1</x:v>
      </x:c>
      <x:c r="K109" s="881"/>
      <x:c r="L109" s="881"/>
      <x:c r="M109" s="881" t="n">
        <x:v>0</x:v>
      </x:c>
      <x:c r="N109" s="881" t="n">
        <x:v>7</x:v>
      </x:c>
      <x:c r="O109" s="751" t="n">
        <x:v>90</x:v>
      </x:c>
      <x:c r="P109" s="751" t="n">
        <x:v>12.9</x:v>
      </x:c>
      <x:c r="Q109" s="550" t="n">
        <x:v>0</x:v>
      </x:c>
      <x:c r="R109" s="756" t="str">
        <x:v>Activity history is usable; daily capacity gaps are not quantified because the work pattern is variable.</x:v>
      </x:c>
      <x:c r="S109" s="550" t="str">
        <x:f>IF(OR('Summary Dashboard'!$B$3="All",$A109='Summary Dashboard'!$B$3),"Include","Filtered out")</x:f>
        <x:v>Include</x:v>
      </x:c>
      <x:c r="T109" s="550"/>
      <x:c r="U109" s="550"/>
      <x:c r="V109" s="550"/>
      <x:c r="W109" s="550"/>
      <x:c r="X109" s="550"/>
    </x:row>
    <x:row r="110">
      <x:c r="A110" s="550" t="str">
        <x:v>Oxford</x:v>
      </x:c>
      <x:c r="B110" s="550" t="str">
        <x:v>Jake Giles</x:v>
      </x:c>
      <x:c r="C110" s="550" t="str">
        <x:v>103804</x:v>
      </x:c>
      <x:c r="D110" s="550" t="str">
        <x:v>Operative Porter</x:v>
      </x:c>
      <x:c r="E110" s="550" t="str">
        <x:v>Variable</x:v>
      </x:c>
      <x:c r="F110" s="550" t="n">
        <x:v>3</x:v>
      </x:c>
      <x:c r="G110" s="881"/>
      <x:c r="H110" s="881" t="n">
        <x:v>79</x:v>
      </x:c>
      <x:c r="I110" s="881" t="n">
        <x:v>8</x:v>
      </x:c>
      <x:c r="J110" s="881" t="n">
        <x:v>8</x:v>
      </x:c>
      <x:c r="K110" s="881"/>
      <x:c r="L110" s="881"/>
      <x:c r="M110" s="881" t="n">
        <x:v>11</x:v>
      </x:c>
      <x:c r="N110" s="881" t="n">
        <x:v>74</x:v>
      </x:c>
      <x:c r="O110" s="751" t="n">
        <x:v>1248.8</x:v>
      </x:c>
      <x:c r="P110" s="751" t="n">
        <x:v>15.8</x:v>
      </x:c>
      <x:c r="Q110" s="550" t="n">
        <x:v>6</x:v>
      </x:c>
      <x:c r="R110" s="756" t="str">
        <x:v>Activity history is usable; daily capacity gaps are not quantified because the work pattern is variable.</x:v>
      </x:c>
      <x:c r="S110" s="550" t="str">
        <x:f>IF(OR('Summary Dashboard'!$B$3="All",$A110='Summary Dashboard'!$B$3),"Include","Filtered out")</x:f>
        <x:v>Include</x:v>
      </x:c>
      <x:c r="T110" s="550"/>
      <x:c r="U110" s="550"/>
      <x:c r="V110" s="550"/>
      <x:c r="W110" s="550"/>
      <x:c r="X110" s="550"/>
    </x:row>
    <x:row r="111">
      <x:c r="A111" s="550" t="str">
        <x:v>Oxford</x:v>
      </x:c>
      <x:c r="B111" s="550" t="str">
        <x:v>Kyle Gourley</x:v>
      </x:c>
      <x:c r="C111" s="550" t="str">
        <x:v>105233</x:v>
      </x:c>
      <x:c r="D111" s="550" t="str">
        <x:v>Operative Porter</x:v>
      </x:c>
      <x:c r="E111" s="550" t="str">
        <x:v>Variable</x:v>
      </x:c>
      <x:c r="F111" s="550" t="n">
        <x:v>3</x:v>
      </x:c>
      <x:c r="G111" s="881"/>
      <x:c r="H111" s="881" t="n">
        <x:v>66</x:v>
      </x:c>
      <x:c r="I111" s="881" t="n">
        <x:v>0</x:v>
      </x:c>
      <x:c r="J111" s="881" t="n">
        <x:v>10</x:v>
      </x:c>
      <x:c r="K111" s="881"/>
      <x:c r="L111" s="881"/>
      <x:c r="M111" s="881" t="n">
        <x:v>11</x:v>
      </x:c>
      <x:c r="N111" s="881" t="n">
        <x:v>55</x:v>
      </x:c>
      <x:c r="O111" s="751" t="n">
        <x:v>986.2</x:v>
      </x:c>
      <x:c r="P111" s="751" t="n">
        <x:v>14.9</x:v>
      </x:c>
      <x:c r="Q111" s="550" t="n">
        <x:v>6</x:v>
      </x:c>
      <x:c r="R111" s="756" t="str">
        <x:v>Activity history is usable; daily capacity gaps are not quantified because the work pattern is variable.</x:v>
      </x:c>
      <x:c r="S111" s="550" t="str">
        <x:f>IF(OR('Summary Dashboard'!$B$3="All",$A111='Summary Dashboard'!$B$3),"Include","Filtered out")</x:f>
        <x:v>Include</x:v>
      </x:c>
      <x:c r="T111" s="550"/>
      <x:c r="U111" s="550"/>
      <x:c r="V111" s="550"/>
      <x:c r="W111" s="550"/>
      <x:c r="X111" s="550"/>
    </x:row>
    <x:row r="112">
      <x:c r="A112" s="550" t="str">
        <x:v>Oxford</x:v>
      </x:c>
      <x:c r="B112" s="550" t="str">
        <x:v>Lee Belcher</x:v>
      </x:c>
      <x:c r="C112" s="550" t="str">
        <x:v>105015</x:v>
      </x:c>
      <x:c r="D112" s="550" t="str">
        <x:v>Operative Porter</x:v>
      </x:c>
      <x:c r="E112" s="550" t="str">
        <x:v>Variable</x:v>
      </x:c>
      <x:c r="F112" s="550" t="n">
        <x:v>3</x:v>
      </x:c>
      <x:c r="G112" s="881"/>
      <x:c r="H112" s="881" t="n">
        <x:v>91</x:v>
      </x:c>
      <x:c r="I112" s="881" t="n">
        <x:v>0</x:v>
      </x:c>
      <x:c r="J112" s="881" t="n">
        <x:v>1</x:v>
      </x:c>
      <x:c r="K112" s="881"/>
      <x:c r="L112" s="881"/>
      <x:c r="M112" s="881" t="n">
        <x:v>17</x:v>
      </x:c>
      <x:c r="N112" s="881" t="n">
        <x:v>84</x:v>
      </x:c>
      <x:c r="O112" s="751" t="n">
        <x:v>1342.8</x:v>
      </x:c>
      <x:c r="P112" s="751" t="n">
        <x:v>14.8</x:v>
      </x:c>
      <x:c r="Q112" s="550" t="n">
        <x:v>0</x:v>
      </x:c>
      <x:c r="R112" s="756" t="str">
        <x:v>Activity history is usable; daily capacity gaps are not quantified because the work pattern is variable.</x:v>
      </x:c>
      <x:c r="S112" s="550" t="str">
        <x:f>IF(OR('Summary Dashboard'!$B$3="All",$A112='Summary Dashboard'!$B$3),"Include","Filtered out")</x:f>
        <x:v>Include</x:v>
      </x:c>
      <x:c r="T112" s="550"/>
      <x:c r="U112" s="550"/>
      <x:c r="V112" s="550"/>
      <x:c r="W112" s="550"/>
      <x:c r="X112" s="550"/>
    </x:row>
    <x:row r="113">
      <x:c r="A113" s="550" t="str">
        <x:v>Oxford</x:v>
      </x:c>
      <x:c r="B113" s="550" t="str">
        <x:v>Nathan Pavely</x:v>
      </x:c>
      <x:c r="C113" s="550" t="str">
        <x:v>103808</x:v>
      </x:c>
      <x:c r="D113" s="550" t="str">
        <x:v>Operative Skilled</x:v>
      </x:c>
      <x:c r="E113" s="550" t="str">
        <x:v>Variable</x:v>
      </x:c>
      <x:c r="F113" s="550" t="n">
        <x:v>5</x:v>
      </x:c>
      <x:c r="G113" s="881"/>
      <x:c r="H113" s="881" t="n">
        <x:v>69</x:v>
      </x:c>
      <x:c r="I113" s="881" t="n">
        <x:v>8</x:v>
      </x:c>
      <x:c r="J113" s="881" t="n">
        <x:v>0</x:v>
      </x:c>
      <x:c r="K113" s="881"/>
      <x:c r="L113" s="881"/>
      <x:c r="M113" s="881" t="n">
        <x:v>4</x:v>
      </x:c>
      <x:c r="N113" s="881" t="n">
        <x:v>63</x:v>
      </x:c>
      <x:c r="O113" s="751" t="n">
        <x:v>1008.2</x:v>
      </x:c>
      <x:c r="P113" s="751" t="n">
        <x:v>14.6</x:v>
      </x:c>
      <x:c r="Q113" s="550" t="n">
        <x:v>0</x:v>
      </x:c>
      <x:c r="R113" s="756" t="str">
        <x:v>Activity history is usable; daily capacity gaps are not quantified because the work pattern is variable.</x:v>
      </x:c>
      <x:c r="S113" s="550" t="str">
        <x:f>IF(OR('Summary Dashboard'!$B$3="All",$A113='Summary Dashboard'!$B$3),"Include","Filtered out")</x:f>
        <x:v>Include</x:v>
      </x:c>
      <x:c r="T113" s="550"/>
      <x:c r="U113" s="550"/>
      <x:c r="V113" s="550"/>
      <x:c r="W113" s="550"/>
      <x:c r="X113" s="550"/>
    </x:row>
    <x:row r="114">
      <x:c r="A114" s="550" t="str">
        <x:v>Oxford</x:v>
      </x:c>
      <x:c r="B114" s="550" t="str">
        <x:v>Steve Allum</x:v>
      </x:c>
      <x:c r="C114" s="550" t="str">
        <x:v>103776</x:v>
      </x:c>
      <x:c r="D114" s="550" t="str">
        <x:v>Operative Driver</x:v>
      </x:c>
      <x:c r="E114" s="550" t="str">
        <x:v>Variable</x:v>
      </x:c>
      <x:c r="F114" s="550" t="n">
        <x:v>5</x:v>
      </x:c>
      <x:c r="G114" s="881"/>
      <x:c r="H114" s="881" t="n">
        <x:v>77</x:v>
      </x:c>
      <x:c r="I114" s="881" t="n">
        <x:v>17</x:v>
      </x:c>
      <x:c r="J114" s="881" t="n">
        <x:v>0</x:v>
      </x:c>
      <x:c r="K114" s="881"/>
      <x:c r="L114" s="881"/>
      <x:c r="M114" s="881" t="n">
        <x:v>9</x:v>
      </x:c>
      <x:c r="N114" s="881" t="n">
        <x:v>77</x:v>
      </x:c>
      <x:c r="O114" s="751" t="n">
        <x:v>1246.8</x:v>
      </x:c>
      <x:c r="P114" s="751" t="n">
        <x:v>16.2</x:v>
      </x:c>
      <x:c r="Q114" s="550" t="n">
        <x:v>0</x:v>
      </x:c>
      <x:c r="R114" s="756" t="str">
        <x:v>Activity history is usable; daily capacity gaps are not quantified because the work pattern is variable.</x:v>
      </x:c>
      <x:c r="S114" s="550" t="str">
        <x:f>IF(OR('Summary Dashboard'!$B$3="All",$A114='Summary Dashboard'!$B$3),"Include","Filtered out")</x:f>
        <x:v>Include</x:v>
      </x:c>
      <x:c r="T114" s="550"/>
      <x:c r="U114" s="550"/>
      <x:c r="V114" s="550"/>
      <x:c r="W114" s="550"/>
      <x:c r="X114" s="550"/>
    </x:row>
    <x:row r="115">
      <x:c r="A115" s="550" t="str">
        <x:v>Thurrock</x:v>
      </x:c>
      <x:c r="B115" s="550" t="str">
        <x:v>G Talpos (C1)</x:v>
      </x:c>
      <x:c r="C115" s="550" t="str">
        <x:v>2833</x:v>
      </x:c>
      <x:c r="D115" s="550" t="str">
        <x:v>Operative Driver</x:v>
      </x:c>
      <x:c r="E115" s="550" t="str">
        <x:v>Fixed</x:v>
      </x:c>
      <x:c r="F115" s="550" t="n">
        <x:v>0</x:v>
      </x:c>
      <x:c r="G115" s="881" t="n">
        <x:v>141</x:v>
      </x:c>
      <x:c r="H115" s="881" t="n">
        <x:v>17</x:v>
      </x:c>
      <x:c r="I115" s="881" t="n">
        <x:v>13</x:v>
      </x:c>
      <x:c r="J115" s="881" t="n">
        <x:v>0</x:v>
      </x:c>
      <x:c r="K115" s="881" t="n">
        <x:v>106</x:v>
      </x:c>
      <x:c r="L115" s="881" t="n">
        <x:v>97</x:v>
      </x:c>
      <x:c r="M115" s="881" t="n">
        <x:v>0</x:v>
      </x:c>
      <x:c r="N115" s="881" t="n">
        <x:v>14</x:v>
      </x:c>
      <x:c r="O115" s="751" t="n">
        <x:v>164</x:v>
      </x:c>
      <x:c r="P115" s="751" t="n">
        <x:v>9.6</x:v>
      </x:c>
      <x:c r="Q115" s="550" t="n">
        <x:v>0</x:v>
      </x:c>
      <x:c r="R115" s="756" t="str">
        <x:v>Priority validation: repeated no-deployment contracted days while agency appeared in the same branch, role and week.</x:v>
      </x:c>
      <x:c r="S115" s="550" t="str">
        <x:f>IF(OR('Summary Dashboard'!$B$3="All",$A115='Summary Dashboard'!$B$3),"Include","Filtered out")</x:f>
        <x:v>Include</x:v>
      </x:c>
      <x:c r="T115" s="550"/>
      <x:c r="U115" s="550"/>
      <x:c r="V115" s="550"/>
      <x:c r="W115" s="550"/>
      <x:c r="X115" s="550"/>
    </x:row>
    <x:row r="116">
      <x:c r="A116" s="550" t="str">
        <x:v>Thurrock</x:v>
      </x:c>
      <x:c r="B116" s="550" t="str">
        <x:v>B McDonald (B) EV</x:v>
      </x:c>
      <x:c r="C116" s="550" t="str">
        <x:v>2376</x:v>
      </x:c>
      <x:c r="D116" s="550" t="str">
        <x:v>Operative Skilled</x:v>
      </x:c>
      <x:c r="E116" s="550" t="str">
        <x:v>Fixed</x:v>
      </x:c>
      <x:c r="F116" s="550" t="n">
        <x:v>0</x:v>
      </x:c>
      <x:c r="G116" s="881" t="n">
        <x:v>141</x:v>
      </x:c>
      <x:c r="H116" s="881" t="n">
        <x:v>1</x:v>
      </x:c>
      <x:c r="I116" s="881" t="n">
        <x:v>8</x:v>
      </x:c>
      <x:c r="J116" s="881" t="n">
        <x:v>26</x:v>
      </x:c>
      <x:c r="K116" s="881" t="n">
        <x:v>102</x:v>
      </x:c>
      <x:c r="L116" s="881" t="n">
        <x:v>92</x:v>
      </x:c>
      <x:c r="M116" s="881" t="n">
        <x:v>0</x:v>
      </x:c>
      <x:c r="N116" s="881" t="n">
        <x:v>1</x:v>
      </x:c>
      <x:c r="O116" s="751" t="n">
        <x:v>16</x:v>
      </x:c>
      <x:c r="P116" s="751" t="n">
        <x:v>16</x:v>
      </x:c>
      <x:c r="Q116" s="550" t="n">
        <x:v>0</x:v>
      </x:c>
      <x:c r="R116" s="756" t="str">
        <x:v>Priority validation: repeated no-deployment contracted days while agency appeared in the same branch, role and week.</x:v>
      </x:c>
      <x:c r="S116" s="550" t="str">
        <x:f>IF(OR('Summary Dashboard'!$B$3="All",$A116='Summary Dashboard'!$B$3),"Include","Filtered out")</x:f>
        <x:v>Include</x:v>
      </x:c>
      <x:c r="T116" s="550"/>
      <x:c r="U116" s="550"/>
      <x:c r="V116" s="550"/>
      <x:c r="W116" s="550"/>
      <x:c r="X116" s="550"/>
    </x:row>
    <x:row r="117">
      <x:c r="A117" s="550" t="str">
        <x:v>Thurrock</x:v>
      </x:c>
      <x:c r="B117" s="550" t="str">
        <x:v>Stephen Short</x:v>
      </x:c>
      <x:c r="C117" s="550" t="str">
        <x:v>1139</x:v>
      </x:c>
      <x:c r="D117" s="550" t="str">
        <x:v>Operative Skilled</x:v>
      </x:c>
      <x:c r="E117" s="550" t="str">
        <x:v>Fixed</x:v>
      </x:c>
      <x:c r="F117" s="550" t="n">
        <x:v>3</x:v>
      </x:c>
      <x:c r="G117" s="881" t="n">
        <x:v>84</x:v>
      </x:c>
      <x:c r="H117" s="881" t="n">
        <x:v>0</x:v>
      </x:c>
      <x:c r="I117" s="881" t="n">
        <x:v>0</x:v>
      </x:c>
      <x:c r="J117" s="881" t="n">
        <x:v>0</x:v>
      </x:c>
      <x:c r="K117" s="881" t="n">
        <x:v>81</x:v>
      </x:c>
      <x:c r="L117" s="881" t="n">
        <x:v>75</x:v>
      </x:c>
      <x:c r="M117" s="881" t="n">
        <x:v>0</x:v>
      </x:c>
      <x:c r="N117" s="881" t="n">
        <x:v>0</x:v>
      </x:c>
      <x:c r="O117" s="751" t="n">
        <x:v>0</x:v>
      </x:c>
      <x:c r="P117" s="751" t="n">
        <x:v>0</x:v>
      </x:c>
      <x:c r="Q117" s="550" t="n">
        <x:v>0</x:v>
      </x:c>
      <x:c r="R117" s="756" t="str">
        <x:v>Priority validation: repeated no-deployment contracted days while agency appeared in the same branch, role and week.</x:v>
      </x:c>
      <x:c r="S117" s="550" t="str">
        <x:f>IF(OR('Summary Dashboard'!$B$3="All",$A117='Summary Dashboard'!$B$3),"Include","Filtered out")</x:f>
        <x:v>Include</x:v>
      </x:c>
      <x:c r="T117" s="550"/>
      <x:c r="U117" s="550"/>
      <x:c r="V117" s="550"/>
      <x:c r="W117" s="550"/>
      <x:c r="X117" s="550"/>
    </x:row>
    <x:row r="118">
      <x:c r="A118" s="550" t="str">
        <x:v>Thurrock</x:v>
      </x:c>
      <x:c r="B118" s="550" t="str">
        <x:v>Stephen Scott</x:v>
      </x:c>
      <x:c r="C118" s="550" t="str">
        <x:v>1709</x:v>
      </x:c>
      <x:c r="D118" s="550" t="str">
        <x:v>Operative Porter</x:v>
      </x:c>
      <x:c r="E118" s="550" t="str">
        <x:v>Fixed</x:v>
      </x:c>
      <x:c r="F118" s="550" t="n">
        <x:v>0</x:v>
      </x:c>
      <x:c r="G118" s="881" t="n">
        <x:v>84</x:v>
      </x:c>
      <x:c r="H118" s="881" t="n">
        <x:v>0</x:v>
      </x:c>
      <x:c r="I118" s="881" t="n">
        <x:v>11</x:v>
      </x:c>
      <x:c r="J118" s="881" t="n">
        <x:v>2</x:v>
      </x:c>
      <x:c r="K118" s="881" t="n">
        <x:v>68</x:v>
      </x:c>
      <x:c r="L118" s="881" t="n">
        <x:v>68</x:v>
      </x:c>
      <x:c r="M118" s="881" t="n">
        <x:v>0</x:v>
      </x:c>
      <x:c r="N118" s="881" t="n">
        <x:v>0</x:v>
      </x:c>
      <x:c r="O118" s="751" t="n">
        <x:v>0</x:v>
      </x:c>
      <x:c r="P118" s="751" t="n">
        <x:v>0</x:v>
      </x:c>
      <x:c r="Q118" s="550" t="n">
        <x:v>0</x:v>
      </x:c>
      <x:c r="R118" s="756" t="str">
        <x:v>Priority validation: repeated no-deployment contracted days while agency appeared in the same branch, role and week.</x:v>
      </x:c>
      <x:c r="S118" s="550" t="str">
        <x:f>IF(OR('Summary Dashboard'!$B$3="All",$A118='Summary Dashboard'!$B$3),"Include","Filtered out")</x:f>
        <x:v>Include</x:v>
      </x:c>
      <x:c r="T118" s="550"/>
      <x:c r="U118" s="550"/>
      <x:c r="V118" s="550"/>
      <x:c r="W118" s="550"/>
      <x:c r="X118" s="550"/>
    </x:row>
    <x:row r="119">
      <x:c r="A119" s="550" t="str">
        <x:v>Thurrock</x:v>
      </x:c>
      <x:c r="B119" s="550" t="str">
        <x:v>Dave Robinson (B)</x:v>
      </x:c>
      <x:c r="C119" s="550" t="str">
        <x:v>102889</x:v>
      </x:c>
      <x:c r="D119" s="550" t="str">
        <x:v>Operative Skilled</x:v>
      </x:c>
      <x:c r="E119" s="550" t="str">
        <x:v>Fixed</x:v>
      </x:c>
      <x:c r="F119" s="550" t="n">
        <x:v>5</x:v>
      </x:c>
      <x:c r="G119" s="881" t="n">
        <x:v>42</x:v>
      </x:c>
      <x:c r="H119" s="881" t="n">
        <x:v>11</x:v>
      </x:c>
      <x:c r="I119" s="881" t="n">
        <x:v>0</x:v>
      </x:c>
      <x:c r="J119" s="881" t="n">
        <x:v>0</x:v>
      </x:c>
      <x:c r="K119" s="881" t="n">
        <x:v>30</x:v>
      </x:c>
      <x:c r="L119" s="881" t="n">
        <x:v>28</x:v>
      </x:c>
      <x:c r="M119" s="881" t="n">
        <x:v>0</x:v>
      </x:c>
      <x:c r="N119" s="881" t="n">
        <x:v>11</x:v>
      </x:c>
      <x:c r="O119" s="751" t="n">
        <x:v>169</x:v>
      </x:c>
      <x:c r="P119" s="751" t="n">
        <x:v>15.4</x:v>
      </x:c>
      <x:c r="Q119" s="550" t="n">
        <x:v>0</x:v>
      </x:c>
      <x:c r="R119" s="756" t="str">
        <x:v>Priority validation: repeated no-deployment contracted days while agency appeared in the same branch, role and week.</x:v>
      </x:c>
      <x:c r="S119" s="550" t="str">
        <x:f>IF(OR('Summary Dashboard'!$B$3="All",$A119='Summary Dashboard'!$B$3),"Include","Filtered out")</x:f>
        <x:v>Include</x:v>
      </x:c>
      <x:c r="T119" s="550"/>
      <x:c r="U119" s="550"/>
      <x:c r="V119" s="550"/>
      <x:c r="W119" s="550"/>
      <x:c r="X119" s="550"/>
    </x:row>
    <x:row r="120">
      <x:c r="A120" s="550" t="str">
        <x:v>Thurrock</x:v>
      </x:c>
      <x:c r="B120" s="550" t="str">
        <x:v>W Barnett.</x:v>
      </x:c>
      <x:c r="C120" s="550" t="str">
        <x:v>2300</x:v>
      </x:c>
      <x:c r="D120" s="550" t="str">
        <x:v>Operative Porter</x:v>
      </x:c>
      <x:c r="E120" s="550" t="str">
        <x:v>Fixed</x:v>
      </x:c>
      <x:c r="F120" s="550" t="n">
        <x:v>5</x:v>
      </x:c>
      <x:c r="G120" s="881" t="n">
        <x:v>141</x:v>
      </x:c>
      <x:c r="H120" s="881" t="n">
        <x:v>85</x:v>
      </x:c>
      <x:c r="I120" s="881" t="n">
        <x:v>19</x:v>
      </x:c>
      <x:c r="J120" s="881" t="n">
        <x:v>8</x:v>
      </x:c>
      <x:c r="K120" s="881" t="n">
        <x:v>24</x:v>
      </x:c>
      <x:c r="L120" s="881" t="n">
        <x:v>24</x:v>
      </x:c>
      <x:c r="M120" s="881" t="n">
        <x:v>6</x:v>
      </x:c>
      <x:c r="N120" s="881" t="n">
        <x:v>79</x:v>
      </x:c>
      <x:c r="O120" s="751" t="n">
        <x:v>1407</x:v>
      </x:c>
      <x:c r="P120" s="751" t="n">
        <x:v>16.6</x:v>
      </x:c>
      <x:c r="Q120" s="550" t="n">
        <x:v>0</x:v>
      </x:c>
      <x:c r="R120" s="756" t="str">
        <x:v>Priority validation: repeated no-deployment contracted days while agency appeared in the same branch, role and week.</x:v>
      </x:c>
      <x:c r="S120" s="550" t="str">
        <x:f>IF(OR('Summary Dashboard'!$B$3="All",$A120='Summary Dashboard'!$B$3),"Include","Filtered out")</x:f>
        <x:v>Include</x:v>
      </x:c>
      <x:c r="T120" s="550"/>
      <x:c r="U120" s="550"/>
      <x:c r="V120" s="550"/>
      <x:c r="W120" s="550"/>
      <x:c r="X120" s="550"/>
    </x:row>
    <x:row r="121">
      <x:c r="A121" s="550" t="str">
        <x:v>Thurrock</x:v>
      </x:c>
      <x:c r="B121" s="550" t="str">
        <x:v>K Liberski (C)</x:v>
      </x:c>
      <x:c r="C121" s="550" t="str">
        <x:v>1163</x:v>
      </x:c>
      <x:c r="D121" s="550" t="str">
        <x:v>Operative Driver</x:v>
      </x:c>
      <x:c r="E121" s="550" t="str">
        <x:v>Fixed</x:v>
      </x:c>
      <x:c r="F121" s="550" t="n">
        <x:v>5</x:v>
      </x:c>
      <x:c r="G121" s="881" t="n">
        <x:v>86</x:v>
      </x:c>
      <x:c r="H121" s="881" t="n">
        <x:v>75</x:v>
      </x:c>
      <x:c r="I121" s="881" t="n">
        <x:v>0</x:v>
      </x:c>
      <x:c r="J121" s="881" t="n">
        <x:v>0</x:v>
      </x:c>
      <x:c r="K121" s="881" t="n">
        <x:v>23</x:v>
      </x:c>
      <x:c r="L121" s="881" t="n">
        <x:v>21</x:v>
      </x:c>
      <x:c r="M121" s="881" t="n">
        <x:v>1</x:v>
      </x:c>
      <x:c r="N121" s="881" t="n">
        <x:v>74</x:v>
      </x:c>
      <x:c r="O121" s="751" t="n">
        <x:v>1291</x:v>
      </x:c>
      <x:c r="P121" s="751" t="n">
        <x:v>17.2</x:v>
      </x:c>
      <x:c r="Q121" s="550" t="n">
        <x:v>0</x:v>
      </x:c>
      <x:c r="R121" s="756" t="str">
        <x:v>Priority validation: repeated no-deployment contracted days while agency appeared in the same branch, role and week.</x:v>
      </x:c>
      <x:c r="S121" s="550" t="str">
        <x:f>IF(OR('Summary Dashboard'!$B$3="All",$A121='Summary Dashboard'!$B$3),"Include","Filtered out")</x:f>
        <x:v>Include</x:v>
      </x:c>
      <x:c r="T121" s="550"/>
      <x:c r="U121" s="550"/>
      <x:c r="V121" s="550"/>
      <x:c r="W121" s="550"/>
      <x:c r="X121" s="550"/>
    </x:row>
    <x:row r="122">
      <x:c r="A122" s="550" t="str">
        <x:v>Thurrock</x:v>
      </x:c>
      <x:c r="B122" s="550" t="str">
        <x:v>M Janney (C)</x:v>
      </x:c>
      <x:c r="C122" s="550" t="str">
        <x:v>2795</x:v>
      </x:c>
      <x:c r="D122" s="550" t="str">
        <x:v>Operative Driver</x:v>
      </x:c>
      <x:c r="E122" s="550" t="str">
        <x:v>Fixed</x:v>
      </x:c>
      <x:c r="F122" s="550" t="n">
        <x:v>5</x:v>
      </x:c>
      <x:c r="G122" s="881" t="n">
        <x:v>86</x:v>
      </x:c>
      <x:c r="H122" s="881" t="n">
        <x:v>70</x:v>
      </x:c>
      <x:c r="I122" s="881" t="n">
        <x:v>0</x:v>
      </x:c>
      <x:c r="J122" s="881" t="n">
        <x:v>0</x:v>
      </x:c>
      <x:c r="K122" s="881" t="n">
        <x:v>18</x:v>
      </x:c>
      <x:c r="L122" s="881" t="n">
        <x:v>17</x:v>
      </x:c>
      <x:c r="M122" s="881" t="n">
        <x:v>1</x:v>
      </x:c>
      <x:c r="N122" s="881" t="n">
        <x:v>70</x:v>
      </x:c>
      <x:c r="O122" s="751" t="n">
        <x:v>1160</x:v>
      </x:c>
      <x:c r="P122" s="751" t="n">
        <x:v>16.6</x:v>
      </x:c>
      <x:c r="Q122" s="550" t="n">
        <x:v>0</x:v>
      </x:c>
      <x:c r="R122" s="756" t="str">
        <x:v>Priority validation: repeated no-deployment contracted days while agency appeared in the same branch, role and week.</x:v>
      </x:c>
      <x:c r="S122" s="550" t="str">
        <x:f>IF(OR('Summary Dashboard'!$B$3="All",$A122='Summary Dashboard'!$B$3),"Include","Filtered out")</x:f>
        <x:v>Include</x:v>
      </x:c>
      <x:c r="T122" s="550"/>
      <x:c r="U122" s="550"/>
      <x:c r="V122" s="550"/>
      <x:c r="W122" s="550"/>
      <x:c r="X122" s="550"/>
    </x:row>
    <x:row r="123">
      <x:c r="A123" s="550" t="str">
        <x:v>Thurrock</x:v>
      </x:c>
      <x:c r="B123" s="550" t="str">
        <x:v>D Walker</x:v>
      </x:c>
      <x:c r="C123" s="550" t="str">
        <x:v>1607</x:v>
      </x:c>
      <x:c r="D123" s="550" t="str">
        <x:v>Operative Porter</x:v>
      </x:c>
      <x:c r="E123" s="550" t="str">
        <x:v>Fixed</x:v>
      </x:c>
      <x:c r="F123" s="550" t="n">
        <x:v>5</x:v>
      </x:c>
      <x:c r="G123" s="881" t="n">
        <x:v>86</x:v>
      </x:c>
      <x:c r="H123" s="881" t="n">
        <x:v>66</x:v>
      </x:c>
      <x:c r="I123" s="881" t="n">
        <x:v>0</x:v>
      </x:c>
      <x:c r="J123" s="881" t="n">
        <x:v>0</x:v>
      </x:c>
      <x:c r="K123" s="881" t="n">
        <x:v>17</x:v>
      </x:c>
      <x:c r="L123" s="881" t="n">
        <x:v>16</x:v>
      </x:c>
      <x:c r="M123" s="881" t="n">
        <x:v>3</x:v>
      </x:c>
      <x:c r="N123" s="881" t="n">
        <x:v>66</x:v>
      </x:c>
      <x:c r="O123" s="751" t="n">
        <x:v>1101.5</x:v>
      </x:c>
      <x:c r="P123" s="751" t="n">
        <x:v>16.7</x:v>
      </x:c>
      <x:c r="Q123" s="550" t="n">
        <x:v>0</x:v>
      </x:c>
      <x:c r="R123" s="756" t="str">
        <x:v>Priority validation: repeated no-deployment contracted days while agency appeared in the same branch, role and week.</x:v>
      </x:c>
      <x:c r="S123" s="550" t="str">
        <x:f>IF(OR('Summary Dashboard'!$B$3="All",$A123='Summary Dashboard'!$B$3),"Include","Filtered out")</x:f>
        <x:v>Include</x:v>
      </x:c>
      <x:c r="T123" s="550"/>
      <x:c r="U123" s="550"/>
      <x:c r="V123" s="550"/>
      <x:c r="W123" s="550"/>
      <x:c r="X123" s="550"/>
    </x:row>
    <x:row r="124">
      <x:c r="A124" s="550" t="str">
        <x:v>Thurrock</x:v>
      </x:c>
      <x:c r="B124" s="550" t="str">
        <x:v>C Cotfasa (C)</x:v>
      </x:c>
      <x:c r="C124" s="550" t="str">
        <x:v>104235</x:v>
      </x:c>
      <x:c r="D124" s="550" t="str">
        <x:v>Operative Porter</x:v>
      </x:c>
      <x:c r="E124" s="550" t="str">
        <x:v>Fixed</x:v>
      </x:c>
      <x:c r="F124" s="550" t="n">
        <x:v>5</x:v>
      </x:c>
      <x:c r="G124" s="881" t="n">
        <x:v>86</x:v>
      </x:c>
      <x:c r="H124" s="881" t="n">
        <x:v>78</x:v>
      </x:c>
      <x:c r="I124" s="881" t="n">
        <x:v>0</x:v>
      </x:c>
      <x:c r="J124" s="881" t="n">
        <x:v>0</x:v>
      </x:c>
      <x:c r="K124" s="881" t="n">
        <x:v>14</x:v>
      </x:c>
      <x:c r="L124" s="881" t="n">
        <x:v>13</x:v>
      </x:c>
      <x:c r="M124" s="881" t="n">
        <x:v>1</x:v>
      </x:c>
      <x:c r="N124" s="881" t="n">
        <x:v>76</x:v>
      </x:c>
      <x:c r="O124" s="751" t="n">
        <x:v>1295</x:v>
      </x:c>
      <x:c r="P124" s="751" t="n">
        <x:v>16.6</x:v>
      </x:c>
      <x:c r="Q124" s="550" t="n">
        <x:v>0</x:v>
      </x:c>
      <x:c r="R124" s="756" t="str">
        <x:v>Priority validation: repeated no-deployment contracted days while agency appeared in the same branch, role and week.</x:v>
      </x:c>
      <x:c r="S124" s="550" t="str">
        <x:f>IF(OR('Summary Dashboard'!$B$3="All",$A124='Summary Dashboard'!$B$3),"Include","Filtered out")</x:f>
        <x:v>Include</x:v>
      </x:c>
      <x:c r="T124" s="550"/>
      <x:c r="U124" s="550"/>
      <x:c r="V124" s="550"/>
      <x:c r="W124" s="550"/>
      <x:c r="X124" s="550"/>
    </x:row>
    <x:row r="125">
      <x:c r="A125" s="550" t="str">
        <x:v>Thurrock</x:v>
      </x:c>
      <x:c r="B125" s="550" t="str">
        <x:v>H Lorryman</x:v>
      </x:c>
      <x:c r="C125" s="550" t="str">
        <x:v>1184</x:v>
      </x:c>
      <x:c r="D125" s="550" t="str">
        <x:v>Operative Porter</x:v>
      </x:c>
      <x:c r="E125" s="550" t="str">
        <x:v>Fixed</x:v>
      </x:c>
      <x:c r="F125" s="550" t="n">
        <x:v>5</x:v>
      </x:c>
      <x:c r="G125" s="881" t="n">
        <x:v>141</x:v>
      </x:c>
      <x:c r="H125" s="881" t="n">
        <x:v>96</x:v>
      </x:c>
      <x:c r="I125" s="881" t="n">
        <x:v>11</x:v>
      </x:c>
      <x:c r="J125" s="881" t="n">
        <x:v>21</x:v>
      </x:c>
      <x:c r="K125" s="881" t="n">
        <x:v>13</x:v>
      </x:c>
      <x:c r="L125" s="881" t="n">
        <x:v>13</x:v>
      </x:c>
      <x:c r="M125" s="881" t="n">
        <x:v>1</x:v>
      </x:c>
      <x:c r="N125" s="881" t="n">
        <x:v>87</x:v>
      </x:c>
      <x:c r="O125" s="751" t="n">
        <x:v>1733.5</x:v>
      </x:c>
      <x:c r="P125" s="751" t="n">
        <x:v>18.1</x:v>
      </x:c>
      <x:c r="Q125" s="550" t="n">
        <x:v>1</x:v>
      </x:c>
      <x:c r="R125" s="756" t="str">
        <x:v>Priority validation: repeated no-deployment contracted days while agency appeared in the same branch, role and week.</x:v>
      </x:c>
      <x:c r="S125" s="550" t="str">
        <x:f>IF(OR('Summary Dashboard'!$B$3="All",$A125='Summary Dashboard'!$B$3),"Include","Filtered out")</x:f>
        <x:v>Include</x:v>
      </x:c>
      <x:c r="T125" s="550"/>
      <x:c r="U125" s="550"/>
      <x:c r="V125" s="550"/>
      <x:c r="W125" s="550"/>
      <x:c r="X125" s="550"/>
    </x:row>
    <x:row r="126">
      <x:c r="A126" s="550" t="str">
        <x:v>Thurrock</x:v>
      </x:c>
      <x:c r="B126" s="550" t="str">
        <x:v>Jay Newill</x:v>
      </x:c>
      <x:c r="C126" s="550" t="str">
        <x:v>1736</x:v>
      </x:c>
      <x:c r="D126" s="550" t="str">
        <x:v>Operative Porter</x:v>
      </x:c>
      <x:c r="E126" s="550" t="str">
        <x:v>Fixed</x:v>
      </x:c>
      <x:c r="F126" s="550" t="n">
        <x:v>5</x:v>
      </x:c>
      <x:c r="G126" s="881" t="n">
        <x:v>141</x:v>
      </x:c>
      <x:c r="H126" s="881" t="n">
        <x:v>123</x:v>
      </x:c>
      <x:c r="I126" s="881" t="n">
        <x:v>3</x:v>
      </x:c>
      <x:c r="J126" s="881" t="n">
        <x:v>9</x:v>
      </x:c>
      <x:c r="K126" s="881" t="n">
        <x:v>13</x:v>
      </x:c>
      <x:c r="L126" s="881" t="n">
        <x:v>13</x:v>
      </x:c>
      <x:c r="M126" s="881" t="n">
        <x:v>1</x:v>
      </x:c>
      <x:c r="N126" s="881" t="n">
        <x:v>112</x:v>
      </x:c>
      <x:c r="O126" s="751" t="n">
        <x:v>2272.5</x:v>
      </x:c>
      <x:c r="P126" s="751" t="n">
        <x:v>18.5</x:v>
      </x:c>
      <x:c r="Q126" s="550" t="n">
        <x:v>0</x:v>
      </x:c>
      <x:c r="R126" s="756" t="str">
        <x:v>Priority validation: repeated no-deployment contracted days while agency appeared in the same branch, role and week.</x:v>
      </x:c>
      <x:c r="S126" s="550" t="str">
        <x:f>IF(OR('Summary Dashboard'!$B$3="All",$A126='Summary Dashboard'!$B$3),"Include","Filtered out")</x:f>
        <x:v>Include</x:v>
      </x:c>
      <x:c r="T126" s="550"/>
      <x:c r="U126" s="550"/>
      <x:c r="V126" s="550"/>
      <x:c r="W126" s="550"/>
      <x:c r="X126" s="550"/>
    </x:row>
    <x:row r="127">
      <x:c r="A127" s="550" t="str">
        <x:v>Thurrock</x:v>
      </x:c>
      <x:c r="B127" s="550" t="str">
        <x:v>A Barladeanu</x:v>
      </x:c>
      <x:c r="C127" s="550" t="str">
        <x:v>1521</x:v>
      </x:c>
      <x:c r="D127" s="550" t="str">
        <x:v>Operative Porter</x:v>
      </x:c>
      <x:c r="E127" s="550" t="str">
        <x:v>Fixed</x:v>
      </x:c>
      <x:c r="F127" s="550" t="n">
        <x:v>5</x:v>
      </x:c>
      <x:c r="G127" s="881" t="n">
        <x:v>141</x:v>
      </x:c>
      <x:c r="H127" s="881" t="n">
        <x:v>142</x:v>
      </x:c>
      <x:c r="I127" s="881" t="n">
        <x:v>8</x:v>
      </x:c>
      <x:c r="J127" s="881" t="n">
        <x:v>3</x:v>
      </x:c>
      <x:c r="K127" s="881" t="n">
        <x:v>11</x:v>
      </x:c>
      <x:c r="L127" s="881" t="n">
        <x:v>11</x:v>
      </x:c>
      <x:c r="M127" s="881" t="n">
        <x:v>4</x:v>
      </x:c>
      <x:c r="N127" s="881" t="n">
        <x:v>135</x:v>
      </x:c>
      <x:c r="O127" s="751" t="n">
        <x:v>2432.5</x:v>
      </x:c>
      <x:c r="P127" s="751" t="n">
        <x:v>17.1</x:v>
      </x:c>
      <x:c r="Q127" s="550" t="n">
        <x:v>0</x:v>
      </x:c>
      <x:c r="R127" s="756" t="str">
        <x:v>Priority validation: repeated no-deployment contracted days while agency appeared in the same branch, role and week.</x:v>
      </x:c>
      <x:c r="S127" s="550" t="str">
        <x:f>IF(OR('Summary Dashboard'!$B$3="All",$A127='Summary Dashboard'!$B$3),"Include","Filtered out")</x:f>
        <x:v>Include</x:v>
      </x:c>
      <x:c r="T127" s="550"/>
      <x:c r="U127" s="550"/>
      <x:c r="V127" s="550"/>
      <x:c r="W127" s="550"/>
      <x:c r="X127" s="550"/>
    </x:row>
    <x:row r="128">
      <x:c r="A128" s="550" t="str">
        <x:v>Thurrock</x:v>
      </x:c>
      <x:c r="B128" s="550" t="str">
        <x:v>P Ridge</x:v>
      </x:c>
      <x:c r="C128" s="550" t="str">
        <x:v>1516</x:v>
      </x:c>
      <x:c r="D128" s="550" t="str">
        <x:v>Operative Porter</x:v>
      </x:c>
      <x:c r="E128" s="550" t="str">
        <x:v>Fixed</x:v>
      </x:c>
      <x:c r="F128" s="550" t="n">
        <x:v>5</x:v>
      </x:c>
      <x:c r="G128" s="881" t="n">
        <x:v>141</x:v>
      </x:c>
      <x:c r="H128" s="881" t="n">
        <x:v>86</x:v>
      </x:c>
      <x:c r="I128" s="881" t="n">
        <x:v>22</x:v>
      </x:c>
      <x:c r="J128" s="881" t="n">
        <x:v>21</x:v>
      </x:c>
      <x:c r="K128" s="881" t="n">
        <x:v>11</x:v>
      </x:c>
      <x:c r="L128" s="881" t="n">
        <x:v>11</x:v>
      </x:c>
      <x:c r="M128" s="881" t="n">
        <x:v>4</x:v>
      </x:c>
      <x:c r="N128" s="881" t="n">
        <x:v>86</x:v>
      </x:c>
      <x:c r="O128" s="751" t="n">
        <x:v>1429</x:v>
      </x:c>
      <x:c r="P128" s="751" t="n">
        <x:v>16.6</x:v>
      </x:c>
      <x:c r="Q128" s="550" t="n">
        <x:v>0</x:v>
      </x:c>
      <x:c r="R128" s="756" t="str">
        <x:v>Priority validation: repeated no-deployment contracted days while agency appeared in the same branch, role and week.</x:v>
      </x:c>
      <x:c r="S128" s="550" t="str">
        <x:f>IF(OR('Summary Dashboard'!$B$3="All",$A128='Summary Dashboard'!$B$3),"Include","Filtered out")</x:f>
        <x:v>Include</x:v>
      </x:c>
      <x:c r="T128" s="550"/>
      <x:c r="U128" s="550"/>
      <x:c r="V128" s="550"/>
      <x:c r="W128" s="550"/>
      <x:c r="X128" s="550"/>
    </x:row>
    <x:row r="129">
      <x:c r="A129" s="550" t="str">
        <x:v>Thurrock</x:v>
      </x:c>
      <x:c r="B129" s="550" t="str">
        <x:v>D Wawrzewski</x:v>
      </x:c>
      <x:c r="C129" s="550" t="str">
        <x:v>1130</x:v>
      </x:c>
      <x:c r="D129" s="550" t="str">
        <x:v>Operative Skilled</x:v>
      </x:c>
      <x:c r="E129" s="550" t="str">
        <x:v>Fixed</x:v>
      </x:c>
      <x:c r="F129" s="550" t="n">
        <x:v>5</x:v>
      </x:c>
      <x:c r="G129" s="881" t="n">
        <x:v>141</x:v>
      </x:c>
      <x:c r="H129" s="881" t="n">
        <x:v>98</x:v>
      </x:c>
      <x:c r="I129" s="881" t="n">
        <x:v>15</x:v>
      </x:c>
      <x:c r="J129" s="881" t="n">
        <x:v>13</x:v>
      </x:c>
      <x:c r="K129" s="881" t="n">
        <x:v>10</x:v>
      </x:c>
      <x:c r="L129" s="881" t="n">
        <x:v>9</x:v>
      </x:c>
      <x:c r="M129" s="881" t="n">
        <x:v>0</x:v>
      </x:c>
      <x:c r="N129" s="881" t="n">
        <x:v>94</x:v>
      </x:c>
      <x:c r="O129" s="751" t="n">
        <x:v>2216</x:v>
      </x:c>
      <x:c r="P129" s="751" t="n">
        <x:v>22.6</x:v>
      </x:c>
      <x:c r="Q129" s="550" t="n">
        <x:v>0</x:v>
      </x:c>
      <x:c r="R129" s="756" t="str">
        <x:v>Priority validation: repeated no-deployment contracted days while agency appeared in the same branch, role and week.</x:v>
      </x:c>
      <x:c r="S129" s="550" t="str">
        <x:f>IF(OR('Summary Dashboard'!$B$3="All",$A129='Summary Dashboard'!$B$3),"Include","Filtered out")</x:f>
        <x:v>Include</x:v>
      </x:c>
      <x:c r="T129" s="550"/>
      <x:c r="U129" s="550"/>
      <x:c r="V129" s="550"/>
      <x:c r="W129" s="550"/>
      <x:c r="X129" s="550"/>
    </x:row>
    <x:row r="130">
      <x:c r="A130" s="550" t="str">
        <x:v>Thurrock</x:v>
      </x:c>
      <x:c r="B130" s="550" t="str">
        <x:v>J. Richardson</x:v>
      </x:c>
      <x:c r="C130" s="550" t="str">
        <x:v>1373</x:v>
      </x:c>
      <x:c r="D130" s="550" t="str">
        <x:v>Operative Porter</x:v>
      </x:c>
      <x:c r="E130" s="550" t="str">
        <x:v>Fixed</x:v>
      </x:c>
      <x:c r="F130" s="550" t="n">
        <x:v>5</x:v>
      </x:c>
      <x:c r="G130" s="881" t="n">
        <x:v>141</x:v>
      </x:c>
      <x:c r="H130" s="881" t="n">
        <x:v>141</x:v>
      </x:c>
      <x:c r="I130" s="881" t="n">
        <x:v>10</x:v>
      </x:c>
      <x:c r="J130" s="881" t="n">
        <x:v>0</x:v>
      </x:c>
      <x:c r="K130" s="881" t="n">
        <x:v>10</x:v>
      </x:c>
      <x:c r="L130" s="881" t="n">
        <x:v>9</x:v>
      </x:c>
      <x:c r="M130" s="881" t="n">
        <x:v>5</x:v>
      </x:c>
      <x:c r="N130" s="881" t="n">
        <x:v>136</x:v>
      </x:c>
      <x:c r="O130" s="751" t="n">
        <x:v>2399</x:v>
      </x:c>
      <x:c r="P130" s="751" t="n">
        <x:v>17</x:v>
      </x:c>
      <x:c r="Q130" s="550" t="n">
        <x:v>0</x:v>
      </x:c>
      <x:c r="R130" s="756" t="str">
        <x:v>Priority validation: repeated no-deployment contracted days while agency appeared in the same branch, role and week.</x:v>
      </x:c>
      <x:c r="S130" s="550" t="str">
        <x:f>IF(OR('Summary Dashboard'!$B$3="All",$A130='Summary Dashboard'!$B$3),"Include","Filtered out")</x:f>
        <x:v>Include</x:v>
      </x:c>
      <x:c r="T130" s="550"/>
      <x:c r="U130" s="550"/>
      <x:c r="V130" s="550"/>
      <x:c r="W130" s="550"/>
      <x:c r="X130" s="550"/>
    </x:row>
    <x:row r="131">
      <x:c r="A131" s="550" t="str">
        <x:v>Thurrock</x:v>
      </x:c>
      <x:c r="B131" s="550" t="str">
        <x:v>P Maidlow</x:v>
      </x:c>
      <x:c r="C131" s="550" t="str">
        <x:v>1137</x:v>
      </x:c>
      <x:c r="D131" s="550" t="str">
        <x:v>Operative Porter</x:v>
      </x:c>
      <x:c r="E131" s="550" t="str">
        <x:v>Fixed</x:v>
      </x:c>
      <x:c r="F131" s="550" t="n">
        <x:v>5</x:v>
      </x:c>
      <x:c r="G131" s="881" t="n">
        <x:v>86</x:v>
      </x:c>
      <x:c r="H131" s="881" t="n">
        <x:v>97</x:v>
      </x:c>
      <x:c r="I131" s="881" t="n">
        <x:v>0</x:v>
      </x:c>
      <x:c r="J131" s="881" t="n">
        <x:v>0</x:v>
      </x:c>
      <x:c r="K131" s="881" t="n">
        <x:v>9</x:v>
      </x:c>
      <x:c r="L131" s="881" t="n">
        <x:v>8</x:v>
      </x:c>
      <x:c r="M131" s="881" t="n">
        <x:v>1</x:v>
      </x:c>
      <x:c r="N131" s="881" t="n">
        <x:v>97</x:v>
      </x:c>
      <x:c r="O131" s="751" t="n">
        <x:v>1793</x:v>
      </x:c>
      <x:c r="P131" s="751" t="n">
        <x:v>18.5</x:v>
      </x:c>
      <x:c r="Q131" s="550" t="n">
        <x:v>0</x:v>
      </x:c>
      <x:c r="R131" s="756" t="str">
        <x:v>Priority validation: repeated no-deployment contracted days while agency appeared in the same branch, role and week.</x:v>
      </x:c>
      <x:c r="S131" s="550" t="str">
        <x:f>IF(OR('Summary Dashboard'!$B$3="All",$A131='Summary Dashboard'!$B$3),"Include","Filtered out")</x:f>
        <x:v>Include</x:v>
      </x:c>
      <x:c r="T131" s="550"/>
      <x:c r="U131" s="550"/>
      <x:c r="V131" s="550"/>
      <x:c r="W131" s="550"/>
      <x:c r="X131" s="550"/>
    </x:row>
    <x:row r="132">
      <x:c r="A132" s="550" t="str">
        <x:v>Thurrock</x:v>
      </x:c>
      <x:c r="B132" s="550" t="str">
        <x:v>A Whelton</x:v>
      </x:c>
      <x:c r="C132" s="550" t="str">
        <x:v>1187</x:v>
      </x:c>
      <x:c r="D132" s="550" t="str">
        <x:v>Operative Skilled</x:v>
      </x:c>
      <x:c r="E132" s="550" t="str">
        <x:v>Fixed</x:v>
      </x:c>
      <x:c r="F132" s="550" t="n">
        <x:v>5</x:v>
      </x:c>
      <x:c r="G132" s="881" t="n">
        <x:v>86</x:v>
      </x:c>
      <x:c r="H132" s="881" t="n">
        <x:v>92</x:v>
      </x:c>
      <x:c r="I132" s="881" t="n">
        <x:v>0</x:v>
      </x:c>
      <x:c r="J132" s="881" t="n">
        <x:v>0</x:v>
      </x:c>
      <x:c r="K132" s="881" t="n">
        <x:v>8</x:v>
      </x:c>
      <x:c r="L132" s="881" t="n">
        <x:v>8</x:v>
      </x:c>
      <x:c r="M132" s="881" t="n">
        <x:v>1</x:v>
      </x:c>
      <x:c r="N132" s="881" t="n">
        <x:v>92</x:v>
      </x:c>
      <x:c r="O132" s="751" t="n">
        <x:v>1627</x:v>
      </x:c>
      <x:c r="P132" s="751" t="n">
        <x:v>17.7</x:v>
      </x:c>
      <x:c r="Q132" s="550" t="n">
        <x:v>0</x:v>
      </x:c>
      <x:c r="R132" s="756" t="str">
        <x:v>Priority validation: repeated no-deployment contracted days while agency appeared in the same branch, role and week.</x:v>
      </x:c>
      <x:c r="S132" s="550" t="str">
        <x:f>IF(OR('Summary Dashboard'!$B$3="All",$A132='Summary Dashboard'!$B$3),"Include","Filtered out")</x:f>
        <x:v>Include</x:v>
      </x:c>
      <x:c r="T132" s="550"/>
      <x:c r="U132" s="550"/>
      <x:c r="V132" s="550"/>
      <x:c r="W132" s="550"/>
      <x:c r="X132" s="550"/>
    </x:row>
    <x:row r="133">
      <x:c r="A133" s="550" t="str">
        <x:v>Thurrock</x:v>
      </x:c>
      <x:c r="B133" s="550" t="str">
        <x:v>M Rafferty</x:v>
      </x:c>
      <x:c r="C133" s="550" t="str">
        <x:v>1481</x:v>
      </x:c>
      <x:c r="D133" s="550" t="str">
        <x:v>Operative Driver</x:v>
      </x:c>
      <x:c r="E133" s="550" t="str">
        <x:v>Fixed</x:v>
      </x:c>
      <x:c r="F133" s="550" t="n">
        <x:v>3</x:v>
      </x:c>
      <x:c r="G133" s="881" t="n">
        <x:v>85</x:v>
      </x:c>
      <x:c r="H133" s="881" t="n">
        <x:v>70</x:v>
      </x:c>
      <x:c r="I133" s="881" t="n">
        <x:v>4</x:v>
      </x:c>
      <x:c r="J133" s="881" t="n">
        <x:v>1</x:v>
      </x:c>
      <x:c r="K133" s="881" t="n">
        <x:v>9</x:v>
      </x:c>
      <x:c r="L133" s="881" t="n">
        <x:v>7</x:v>
      </x:c>
      <x:c r="M133" s="881" t="n">
        <x:v>8</x:v>
      </x:c>
      <x:c r="N133" s="881" t="n">
        <x:v>63</x:v>
      </x:c>
      <x:c r="O133" s="751" t="n">
        <x:v>1043.8</x:v>
      </x:c>
      <x:c r="P133" s="751" t="n">
        <x:v>14.9</x:v>
      </x:c>
      <x:c r="Q133" s="550" t="n">
        <x:v>0</x:v>
      </x:c>
      <x:c r="R133" s="756" t="str">
        <x:v>Priority validation: repeated no-deployment contracted days while agency appeared in the same branch, role and week.</x:v>
      </x:c>
      <x:c r="S133" s="550" t="str">
        <x:f>IF(OR('Summary Dashboard'!$B$3="All",$A133='Summary Dashboard'!$B$3),"Include","Filtered out")</x:f>
        <x:v>Include</x:v>
      </x:c>
      <x:c r="T133" s="550"/>
      <x:c r="U133" s="550"/>
      <x:c r="V133" s="550"/>
      <x:c r="W133" s="550"/>
      <x:c r="X133" s="550"/>
    </x:row>
    <x:row r="134">
      <x:c r="A134" s="550" t="str">
        <x:v>Thurrock</x:v>
      </x:c>
      <x:c r="B134" s="550" t="str">
        <x:v>D O'Brien</x:v>
      </x:c>
      <x:c r="C134" s="550" t="str">
        <x:v>2250</x:v>
      </x:c>
      <x:c r="D134" s="550" t="str">
        <x:v>Operative Porter</x:v>
      </x:c>
      <x:c r="E134" s="550" t="str">
        <x:v>Fixed</x:v>
      </x:c>
      <x:c r="F134" s="550" t="n">
        <x:v>5</x:v>
      </x:c>
      <x:c r="G134" s="881" t="n">
        <x:v>141</x:v>
      </x:c>
      <x:c r="H134" s="881" t="n">
        <x:v>139</x:v>
      </x:c>
      <x:c r="I134" s="881" t="n">
        <x:v>16</x:v>
      </x:c>
      <x:c r="J134" s="881" t="n">
        <x:v>5</x:v>
      </x:c>
      <x:c r="K134" s="881" t="n">
        <x:v>7</x:v>
      </x:c>
      <x:c r="L134" s="881" t="n">
        <x:v>7</x:v>
      </x:c>
      <x:c r="M134" s="881" t="n">
        <x:v>6</x:v>
      </x:c>
      <x:c r="N134" s="881" t="n">
        <x:v>129</x:v>
      </x:c>
      <x:c r="O134" s="751" t="n">
        <x:v>2437.5</x:v>
      </x:c>
      <x:c r="P134" s="751" t="n">
        <x:v>17.5</x:v>
      </x:c>
      <x:c r="Q134" s="550" t="n">
        <x:v>0</x:v>
      </x:c>
      <x:c r="R134" s="756" t="str">
        <x:v>Priority validation: repeated no-deployment contracted days while agency appeared in the same branch, role and week.</x:v>
      </x:c>
      <x:c r="S134" s="550" t="str">
        <x:f>IF(OR('Summary Dashboard'!$B$3="All",$A134='Summary Dashboard'!$B$3),"Include","Filtered out")</x:f>
        <x:v>Include</x:v>
      </x:c>
      <x:c r="T134" s="550"/>
      <x:c r="U134" s="550"/>
      <x:c r="V134" s="550"/>
      <x:c r="W134" s="550"/>
      <x:c r="X134" s="550"/>
    </x:row>
    <x:row r="135">
      <x:c r="A135" s="550" t="str">
        <x:v>Thurrock</x:v>
      </x:c>
      <x:c r="B135" s="550" t="str">
        <x:v>S Goodridge</x:v>
      </x:c>
      <x:c r="C135" s="550" t="str">
        <x:v>1051</x:v>
      </x:c>
      <x:c r="D135" s="550" t="str">
        <x:v>Operative Porter</x:v>
      </x:c>
      <x:c r="E135" s="550" t="str">
        <x:v>Fixed</x:v>
      </x:c>
      <x:c r="F135" s="550" t="n">
        <x:v>5</x:v>
      </x:c>
      <x:c r="G135" s="881" t="n">
        <x:v>141</x:v>
      </x:c>
      <x:c r="H135" s="881" t="n">
        <x:v>143</x:v>
      </x:c>
      <x:c r="I135" s="881" t="n">
        <x:v>4</x:v>
      </x:c>
      <x:c r="J135" s="881" t="n">
        <x:v>0</x:v>
      </x:c>
      <x:c r="K135" s="881" t="n">
        <x:v>7</x:v>
      </x:c>
      <x:c r="L135" s="881" t="n">
        <x:v>7</x:v>
      </x:c>
      <x:c r="M135" s="881" t="n">
        <x:v>3</x:v>
      </x:c>
      <x:c r="N135" s="881" t="n">
        <x:v>132</x:v>
      </x:c>
      <x:c r="O135" s="751" t="n">
        <x:v>2763.5</x:v>
      </x:c>
      <x:c r="P135" s="751" t="n">
        <x:v>19.3</x:v>
      </x:c>
      <x:c r="Q135" s="550" t="n">
        <x:v>0</x:v>
      </x:c>
      <x:c r="R135" s="756" t="str">
        <x:v>Priority validation: repeated no-deployment contracted days while agency appeared in the same branch, role and week.</x:v>
      </x:c>
      <x:c r="S135" s="550" t="str">
        <x:f>IF(OR('Summary Dashboard'!$B$3="All",$A135='Summary Dashboard'!$B$3),"Include","Filtered out")</x:f>
        <x:v>Include</x:v>
      </x:c>
      <x:c r="T135" s="550"/>
      <x:c r="U135" s="550"/>
      <x:c r="V135" s="550"/>
      <x:c r="W135" s="550"/>
      <x:c r="X135" s="550"/>
    </x:row>
    <x:row r="136">
      <x:c r="A136" s="550" t="str">
        <x:v>Thurrock</x:v>
      </x:c>
      <x:c r="B136" s="550" t="str">
        <x:v>G Disbrey</x:v>
      </x:c>
      <x:c r="C136" s="550" t="str">
        <x:v>2267</x:v>
      </x:c>
      <x:c r="D136" s="550" t="str">
        <x:v>Operative Skilled</x:v>
      </x:c>
      <x:c r="E136" s="550" t="str">
        <x:v>Fixed</x:v>
      </x:c>
      <x:c r="F136" s="550" t="n">
        <x:v>5</x:v>
      </x:c>
      <x:c r="G136" s="881" t="n">
        <x:v>141</x:v>
      </x:c>
      <x:c r="H136" s="881" t="n">
        <x:v>147</x:v>
      </x:c>
      <x:c r="I136" s="881" t="n">
        <x:v>7</x:v>
      </x:c>
      <x:c r="J136" s="881" t="n">
        <x:v>2</x:v>
      </x:c>
      <x:c r="K136" s="881" t="n">
        <x:v>9</x:v>
      </x:c>
      <x:c r="L136" s="881" t="n">
        <x:v>6</x:v>
      </x:c>
      <x:c r="M136" s="881" t="n">
        <x:v>2</x:v>
      </x:c>
      <x:c r="N136" s="881" t="n">
        <x:v>136</x:v>
      </x:c>
      <x:c r="O136" s="751" t="n">
        <x:v>2368.5</x:v>
      </x:c>
      <x:c r="P136" s="751" t="n">
        <x:v>16.1</x:v>
      </x:c>
      <x:c r="Q136" s="550" t="n">
        <x:v>0</x:v>
      </x:c>
      <x:c r="R136" s="756" t="str">
        <x:v>Priority validation: repeated no-deployment contracted days while agency appeared in the same branch, role and week.</x:v>
      </x:c>
      <x:c r="S136" s="550" t="str">
        <x:f>IF(OR('Summary Dashboard'!$B$3="All",$A136='Summary Dashboard'!$B$3),"Include","Filtered out")</x:f>
        <x:v>Include</x:v>
      </x:c>
      <x:c r="T136" s="550"/>
      <x:c r="U136" s="550"/>
      <x:c r="V136" s="550"/>
      <x:c r="W136" s="550"/>
      <x:c r="X136" s="550"/>
    </x:row>
    <x:row r="137">
      <x:c r="A137" s="550" t="str">
        <x:v>Thurrock</x:v>
      </x:c>
      <x:c r="B137" s="550" t="str">
        <x:v>Jimmy Nunes (C)</x:v>
      </x:c>
      <x:c r="C137" s="550" t="str">
        <x:v>102615</x:v>
      </x:c>
      <x:c r="D137" s="550" t="str">
        <x:v>Operative Porter</x:v>
      </x:c>
      <x:c r="E137" s="550" t="str">
        <x:v>Fixed</x:v>
      </x:c>
      <x:c r="F137" s="550" t="n">
        <x:v>5</x:v>
      </x:c>
      <x:c r="G137" s="881" t="n">
        <x:v>22</x:v>
      </x:c>
      <x:c r="H137" s="881" t="n">
        <x:v>14</x:v>
      </x:c>
      <x:c r="I137" s="881" t="n">
        <x:v>0</x:v>
      </x:c>
      <x:c r="J137" s="881" t="n">
        <x:v>0</x:v>
      </x:c>
      <x:c r="K137" s="881" t="n">
        <x:v>7</x:v>
      </x:c>
      <x:c r="L137" s="881" t="n">
        <x:v>6</x:v>
      </x:c>
      <x:c r="M137" s="881" t="n">
        <x:v>1</x:v>
      </x:c>
      <x:c r="N137" s="881" t="n">
        <x:v>14</x:v>
      </x:c>
      <x:c r="O137" s="751" t="n">
        <x:v>214</x:v>
      </x:c>
      <x:c r="P137" s="751" t="n">
        <x:v>15.3</x:v>
      </x:c>
      <x:c r="Q137" s="550" t="n">
        <x:v>0</x:v>
      </x:c>
      <x:c r="R137" s="756" t="str">
        <x:v>Priority validation: repeated no-deployment contracted days while agency appeared in the same branch, role and week.</x:v>
      </x:c>
      <x:c r="S137" s="550" t="str">
        <x:f>IF(OR('Summary Dashboard'!$B$3="All",$A137='Summary Dashboard'!$B$3),"Include","Filtered out")</x:f>
        <x:v>Include</x:v>
      </x:c>
      <x:c r="T137" s="550"/>
      <x:c r="U137" s="550"/>
      <x:c r="V137" s="550"/>
      <x:c r="W137" s="550"/>
      <x:c r="X137" s="550"/>
    </x:row>
    <x:row r="138">
      <x:c r="A138" s="550" t="str">
        <x:v>Thurrock</x:v>
      </x:c>
      <x:c r="B138" s="550" t="str">
        <x:v>R Tuck</x:v>
      </x:c>
      <x:c r="C138" s="550" t="str">
        <x:v>2294</x:v>
      </x:c>
      <x:c r="D138" s="550" t="str">
        <x:v>Operative Skilled</x:v>
      </x:c>
      <x:c r="E138" s="550" t="str">
        <x:v>Fixed</x:v>
      </x:c>
      <x:c r="F138" s="550" t="n">
        <x:v>5</x:v>
      </x:c>
      <x:c r="G138" s="881" t="n">
        <x:v>141</x:v>
      </x:c>
      <x:c r="H138" s="881" t="n">
        <x:v>131</x:v>
      </x:c>
      <x:c r="I138" s="881" t="n">
        <x:v>8</x:v>
      </x:c>
      <x:c r="J138" s="881" t="n">
        <x:v>0</x:v>
      </x:c>
      <x:c r="K138" s="881" t="n">
        <x:v>8</x:v>
      </x:c>
      <x:c r="L138" s="881" t="n">
        <x:v>5</x:v>
      </x:c>
      <x:c r="M138" s="881" t="n">
        <x:v>0</x:v>
      </x:c>
      <x:c r="N138" s="881" t="n">
        <x:v>122</x:v>
      </x:c>
      <x:c r="O138" s="751" t="n">
        <x:v>2529.5</x:v>
      </x:c>
      <x:c r="P138" s="751" t="n">
        <x:v>19.3</x:v>
      </x:c>
      <x:c r="Q138" s="550" t="n">
        <x:v>0</x:v>
      </x:c>
      <x:c r="R138" s="756" t="str">
        <x:v>Priority validation: repeated no-deployment contracted days while agency appeared in the same branch, role and week.</x:v>
      </x:c>
      <x:c r="S138" s="550" t="str">
        <x:f>IF(OR('Summary Dashboard'!$B$3="All",$A138='Summary Dashboard'!$B$3),"Include","Filtered out")</x:f>
        <x:v>Include</x:v>
      </x:c>
      <x:c r="T138" s="550"/>
      <x:c r="U138" s="550"/>
      <x:c r="V138" s="550"/>
      <x:c r="W138" s="550"/>
      <x:c r="X138" s="550"/>
    </x:row>
    <x:row r="139">
      <x:c r="A139" s="550" t="str">
        <x:v>Thurrock</x:v>
      </x:c>
      <x:c r="B139" s="550" t="str">
        <x:v>Mel Holland (B EV)</x:v>
      </x:c>
      <x:c r="C139" s="550" t="str">
        <x:v>1765</x:v>
      </x:c>
      <x:c r="D139" s="550" t="str">
        <x:v>Operative Porter</x:v>
      </x:c>
      <x:c r="E139" s="550" t="str">
        <x:v>Fixed</x:v>
      </x:c>
      <x:c r="F139" s="550" t="n">
        <x:v>5</x:v>
      </x:c>
      <x:c r="G139" s="881" t="n">
        <x:v>86</x:v>
      </x:c>
      <x:c r="H139" s="881" t="n">
        <x:v>95</x:v>
      </x:c>
      <x:c r="I139" s="881" t="n">
        <x:v>0</x:v>
      </x:c>
      <x:c r="J139" s="881" t="n">
        <x:v>0</x:v>
      </x:c>
      <x:c r="K139" s="881" t="n">
        <x:v>5</x:v>
      </x:c>
      <x:c r="L139" s="881" t="n">
        <x:v>4</x:v>
      </x:c>
      <x:c r="M139" s="881" t="n">
        <x:v>3</x:v>
      </x:c>
      <x:c r="N139" s="881" t="n">
        <x:v>95</x:v>
      </x:c>
      <x:c r="O139" s="751" t="n">
        <x:v>1878</x:v>
      </x:c>
      <x:c r="P139" s="751" t="n">
        <x:v>19.8</x:v>
      </x:c>
      <x:c r="Q139" s="550" t="n">
        <x:v>0</x:v>
      </x:c>
      <x:c r="R139" s="756" t="str">
        <x:v>No material exception under the current role-only rules.</x:v>
      </x:c>
      <x:c r="S139" s="550" t="str">
        <x:f>IF(OR('Summary Dashboard'!$B$3="All",$A139='Summary Dashboard'!$B$3),"Include","Filtered out")</x:f>
        <x:v>Include</x:v>
      </x:c>
      <x:c r="T139" s="550"/>
      <x:c r="U139" s="550"/>
      <x:c r="V139" s="550"/>
      <x:c r="W139" s="550"/>
      <x:c r="X139" s="550"/>
    </x:row>
    <x:row r="140">
      <x:c r="A140" s="550" t="str">
        <x:v>Thurrock</x:v>
      </x:c>
      <x:c r="B140" s="550" t="str">
        <x:v>J Callender</x:v>
      </x:c>
      <x:c r="C140" s="550" t="str">
        <x:v>1166</x:v>
      </x:c>
      <x:c r="D140" s="550" t="str">
        <x:v>Operative Porter</x:v>
      </x:c>
      <x:c r="E140" s="550" t="str">
        <x:v>Fixed</x:v>
      </x:c>
      <x:c r="F140" s="550" t="n">
        <x:v>5</x:v>
      </x:c>
      <x:c r="G140" s="881" t="n">
        <x:v>141</x:v>
      </x:c>
      <x:c r="H140" s="881" t="n">
        <x:v>134</x:v>
      </x:c>
      <x:c r="I140" s="881" t="n">
        <x:v>10</x:v>
      </x:c>
      <x:c r="J140" s="881" t="n">
        <x:v>0</x:v>
      </x:c>
      <x:c r="K140" s="881" t="n">
        <x:v>4</x:v>
      </x:c>
      <x:c r="L140" s="881" t="n">
        <x:v>4</x:v>
      </x:c>
      <x:c r="M140" s="881" t="n">
        <x:v>0</x:v>
      </x:c>
      <x:c r="N140" s="881" t="n">
        <x:v>123</x:v>
      </x:c>
      <x:c r="O140" s="751" t="n">
        <x:v>2910.5</x:v>
      </x:c>
      <x:c r="P140" s="751" t="n">
        <x:v>21.7</x:v>
      </x:c>
      <x:c r="Q140" s="550" t="n">
        <x:v>0</x:v>
      </x:c>
      <x:c r="R140" s="756" t="str">
        <x:v>No material exception under the current role-only rules.</x:v>
      </x:c>
      <x:c r="S140" s="550" t="str">
        <x:f>IF(OR('Summary Dashboard'!$B$3="All",$A140='Summary Dashboard'!$B$3),"Include","Filtered out")</x:f>
        <x:v>Include</x:v>
      </x:c>
      <x:c r="T140" s="550"/>
      <x:c r="U140" s="550"/>
      <x:c r="V140" s="550"/>
      <x:c r="W140" s="550"/>
      <x:c r="X140" s="550"/>
    </x:row>
    <x:row r="141">
      <x:c r="A141" s="550" t="str">
        <x:v>Thurrock</x:v>
      </x:c>
      <x:c r="B141" s="550" t="str">
        <x:v>B Martin (B) EV</x:v>
      </x:c>
      <x:c r="C141" s="550" t="str">
        <x:v>1128</x:v>
      </x:c>
      <x:c r="D141" s="550" t="str">
        <x:v>Operative Skilled</x:v>
      </x:c>
      <x:c r="E141" s="550" t="str">
        <x:v>Fixed</x:v>
      </x:c>
      <x:c r="F141" s="550" t="n">
        <x:v>5</x:v>
      </x:c>
      <x:c r="G141" s="881" t="n">
        <x:v>141</x:v>
      </x:c>
      <x:c r="H141" s="881" t="n">
        <x:v>156</x:v>
      </x:c>
      <x:c r="I141" s="881" t="n">
        <x:v>15</x:v>
      </x:c>
      <x:c r="J141" s="881" t="n">
        <x:v>0</x:v>
      </x:c>
      <x:c r="K141" s="881" t="n">
        <x:v>3</x:v>
      </x:c>
      <x:c r="L141" s="881" t="n">
        <x:v>2</x:v>
      </x:c>
      <x:c r="M141" s="881" t="n">
        <x:v>5</x:v>
      </x:c>
      <x:c r="N141" s="881" t="n">
        <x:v>146</x:v>
      </x:c>
      <x:c r="O141" s="751" t="n">
        <x:v>2636.5</x:v>
      </x:c>
      <x:c r="P141" s="751" t="n">
        <x:v>16.9</x:v>
      </x:c>
      <x:c r="Q141" s="550" t="n">
        <x:v>2</x:v>
      </x:c>
      <x:c r="R141" s="756" t="str">
        <x:v>Material cross-branch support: local utilisation should be interpreted alongside internal mobility.</x:v>
      </x:c>
      <x:c r="S141" s="550" t="str">
        <x:f>IF(OR('Summary Dashboard'!$B$3="All",$A141='Summary Dashboard'!$B$3),"Include","Filtered out")</x:f>
        <x:v>Include</x:v>
      </x:c>
      <x:c r="T141" s="550"/>
      <x:c r="U141" s="550"/>
      <x:c r="V141" s="550"/>
      <x:c r="W141" s="550"/>
      <x:c r="X141" s="550"/>
    </x:row>
    <x:row r="142">
      <x:c r="A142" s="550" t="str">
        <x:v>Thurrock</x:v>
      </x:c>
      <x:c r="B142" s="550" t="str">
        <x:v>M Barnett</x:v>
      </x:c>
      <x:c r="C142" s="550" t="str">
        <x:v>1596</x:v>
      </x:c>
      <x:c r="D142" s="550" t="str">
        <x:v>Operative Skilled</x:v>
      </x:c>
      <x:c r="E142" s="550" t="str">
        <x:v>Fixed</x:v>
      </x:c>
      <x:c r="F142" s="550" t="n">
        <x:v>5</x:v>
      </x:c>
      <x:c r="G142" s="881" t="n">
        <x:v>141</x:v>
      </x:c>
      <x:c r="H142" s="881" t="n">
        <x:v>133</x:v>
      </x:c>
      <x:c r="I142" s="881" t="n">
        <x:v>13</x:v>
      </x:c>
      <x:c r="J142" s="881" t="n">
        <x:v>0</x:v>
      </x:c>
      <x:c r="K142" s="881" t="n">
        <x:v>7</x:v>
      </x:c>
      <x:c r="L142" s="881" t="n">
        <x:v>1</x:v>
      </x:c>
      <x:c r="M142" s="881" t="n">
        <x:v>0</x:v>
      </x:c>
      <x:c r="N142" s="881" t="n">
        <x:v>120</x:v>
      </x:c>
      <x:c r="O142" s="751" t="n">
        <x:v>2275.5</x:v>
      </x:c>
      <x:c r="P142" s="751" t="n">
        <x:v>17.1</x:v>
      </x:c>
      <x:c r="Q142" s="550" t="n">
        <x:v>0</x:v>
      </x:c>
      <x:c r="R142" s="756" t="str">
        <x:v>No material exception under the current role-only rules.</x:v>
      </x:c>
      <x:c r="S142" s="550" t="str">
        <x:f>IF(OR('Summary Dashboard'!$B$3="All",$A142='Summary Dashboard'!$B$3),"Include","Filtered out")</x:f>
        <x:v>Include</x:v>
      </x:c>
      <x:c r="T142" s="550"/>
      <x:c r="U142" s="550"/>
      <x:c r="V142" s="550"/>
      <x:c r="W142" s="550"/>
      <x:c r="X142" s="550"/>
    </x:row>
    <x:row r="143">
      <x:c r="A143" s="550" t="str">
        <x:v>Thurrock</x:v>
      </x:c>
      <x:c r="B143" s="550" t="str">
        <x:v>M Palmer (B)</x:v>
      </x:c>
      <x:c r="C143" s="550" t="str">
        <x:v>2242</x:v>
      </x:c>
      <x:c r="D143" s="550" t="str">
        <x:v>Operative Skilled</x:v>
      </x:c>
      <x:c r="E143" s="550" t="str">
        <x:v>Fixed</x:v>
      </x:c>
      <x:c r="F143" s="550" t="n">
        <x:v>5</x:v>
      </x:c>
      <x:c r="G143" s="881" t="n">
        <x:v>141</x:v>
      </x:c>
      <x:c r="H143" s="881" t="n">
        <x:v>127</x:v>
      </x:c>
      <x:c r="I143" s="881" t="n">
        <x:v>17</x:v>
      </x:c>
      <x:c r="J143" s="881" t="n">
        <x:v>0</x:v>
      </x:c>
      <x:c r="K143" s="881" t="n">
        <x:v>2</x:v>
      </x:c>
      <x:c r="L143" s="881" t="n">
        <x:v>1</x:v>
      </x:c>
      <x:c r="M143" s="881" t="n">
        <x:v>1</x:v>
      </x:c>
      <x:c r="N143" s="881" t="n">
        <x:v>115</x:v>
      </x:c>
      <x:c r="O143" s="751" t="n">
        <x:v>2558</x:v>
      </x:c>
      <x:c r="P143" s="751" t="n">
        <x:v>20.1</x:v>
      </x:c>
      <x:c r="Q143" s="550" t="n">
        <x:v>0</x:v>
      </x:c>
      <x:c r="R143" s="756" t="str">
        <x:v>No material exception under the current role-only rules.</x:v>
      </x:c>
      <x:c r="S143" s="550" t="str">
        <x:f>IF(OR('Summary Dashboard'!$B$3="All",$A143='Summary Dashboard'!$B$3),"Include","Filtered out")</x:f>
        <x:v>Include</x:v>
      </x:c>
      <x:c r="T143" s="550"/>
      <x:c r="U143" s="550"/>
      <x:c r="V143" s="550"/>
      <x:c r="W143" s="550"/>
      <x:c r="X143" s="550"/>
    </x:row>
    <x:row r="144">
      <x:c r="A144" s="550" t="str">
        <x:v>Thurrock</x:v>
      </x:c>
      <x:c r="B144" s="550" t="str">
        <x:v>Will Horton.</x:v>
      </x:c>
      <x:c r="C144" s="550" t="str">
        <x:v>2280</x:v>
      </x:c>
      <x:c r="D144" s="550" t="str">
        <x:v>Warehouse</x:v>
      </x:c>
      <x:c r="E144" s="550" t="str">
        <x:v>Fixed</x:v>
      </x:c>
      <x:c r="F144" s="550" t="n">
        <x:v>0</x:v>
      </x:c>
      <x:c r="G144" s="881" t="n">
        <x:v>141</x:v>
      </x:c>
      <x:c r="H144" s="881" t="n">
        <x:v>55</x:v>
      </x:c>
      <x:c r="I144" s="881" t="n">
        <x:v>7</x:v>
      </x:c>
      <x:c r="J144" s="881" t="n">
        <x:v>0</x:v>
      </x:c>
      <x:c r="K144" s="881" t="n">
        <x:v>74</x:v>
      </x:c>
      <x:c r="L144" s="881" t="n">
        <x:v>0</x:v>
      </x:c>
      <x:c r="M144" s="881" t="n">
        <x:v>0</x:v>
      </x:c>
      <x:c r="N144" s="881" t="n">
        <x:v>37</x:v>
      </x:c>
      <x:c r="O144" s="751" t="n">
        <x:v>826</x:v>
      </x:c>
      <x:c r="P144" s="751" t="n">
        <x:v>15</x:v>
      </x:c>
      <x:c r="Q144" s="550" t="n">
        <x:v>0</x:v>
      </x:c>
      <x:c r="R144" s="756" t="str">
        <x:v>Planning review: repeated contracted days have no deployment record; same-grain agency overlap is limited or absent.</x:v>
      </x:c>
      <x:c r="S144" s="550" t="str">
        <x:f>IF(OR('Summary Dashboard'!$B$3="All",$A144='Summary Dashboard'!$B$3),"Include","Filtered out")</x:f>
        <x:v>Include</x:v>
      </x:c>
      <x:c r="T144" s="550"/>
      <x:c r="U144" s="550"/>
      <x:c r="V144" s="550"/>
      <x:c r="W144" s="550"/>
      <x:c r="X144" s="550"/>
    </x:row>
    <x:row r="145">
      <x:c r="A145" s="550" t="str">
        <x:v>Thurrock</x:v>
      </x:c>
      <x:c r="B145" s="550" t="str">
        <x:v>Lewis Wright</x:v>
      </x:c>
      <x:c r="C145" s="550" t="str">
        <x:v>104675</x:v>
      </x:c>
      <x:c r="D145" s="550" t="str">
        <x:v>Warehouse</x:v>
      </x:c>
      <x:c r="E145" s="550" t="str">
        <x:v>Fixed</x:v>
      </x:c>
      <x:c r="F145" s="550" t="n">
        <x:v>0</x:v>
      </x:c>
      <x:c r="G145" s="881" t="n">
        <x:v>141</x:v>
      </x:c>
      <x:c r="H145" s="881" t="n">
        <x:v>58</x:v>
      </x:c>
      <x:c r="I145" s="881" t="n">
        <x:v>14</x:v>
      </x:c>
      <x:c r="J145" s="881" t="n">
        <x:v>0</x:v>
      </x:c>
      <x:c r="K145" s="881" t="n">
        <x:v>68</x:v>
      </x:c>
      <x:c r="L145" s="881" t="n">
        <x:v>0</x:v>
      </x:c>
      <x:c r="M145" s="881" t="n">
        <x:v>0</x:v>
      </x:c>
      <x:c r="N145" s="881" t="n">
        <x:v>36</x:v>
      </x:c>
      <x:c r="O145" s="751" t="n">
        <x:v>824</x:v>
      </x:c>
      <x:c r="P145" s="751" t="n">
        <x:v>14.2</x:v>
      </x:c>
      <x:c r="Q145" s="550" t="n">
        <x:v>1</x:v>
      </x:c>
      <x:c r="R145" s="756" t="str">
        <x:v>Planning review: repeated contracted days have no deployment record; same-grain agency overlap is limited or absent.</x:v>
      </x:c>
      <x:c r="S145" s="550" t="str">
        <x:f>IF(OR('Summary Dashboard'!$B$3="All",$A145='Summary Dashboard'!$B$3),"Include","Filtered out")</x:f>
        <x:v>Include</x:v>
      </x:c>
      <x:c r="T145" s="550"/>
      <x:c r="U145" s="550"/>
      <x:c r="V145" s="550"/>
      <x:c r="W145" s="550"/>
      <x:c r="X145" s="550"/>
    </x:row>
    <x:row r="146">
      <x:c r="A146" s="550" t="str">
        <x:v>Thurrock</x:v>
      </x:c>
      <x:c r="B146" s="550" t="str">
        <x:v>P Whitehead</x:v>
      </x:c>
      <x:c r="C146" s="550" t="str">
        <x:v>1711</x:v>
      </x:c>
      <x:c r="D146" s="550" t="str">
        <x:v>Warehouse</x:v>
      </x:c>
      <x:c r="E146" s="550" t="str">
        <x:v>Fixed</x:v>
      </x:c>
      <x:c r="F146" s="550" t="n">
        <x:v>0</x:v>
      </x:c>
      <x:c r="G146" s="881" t="n">
        <x:v>85</x:v>
      </x:c>
      <x:c r="H146" s="881" t="n">
        <x:v>31</x:v>
      </x:c>
      <x:c r="I146" s="881" t="n">
        <x:v>2</x:v>
      </x:c>
      <x:c r="J146" s="881" t="n">
        <x:v>4</x:v>
      </x:c>
      <x:c r="K146" s="881" t="n">
        <x:v>46</x:v>
      </x:c>
      <x:c r="L146" s="881" t="n">
        <x:v>0</x:v>
      </x:c>
      <x:c r="M146" s="881" t="n">
        <x:v>0</x:v>
      </x:c>
      <x:c r="N146" s="881" t="n">
        <x:v>23</x:v>
      </x:c>
      <x:c r="O146" s="751" t="n">
        <x:v>480</x:v>
      </x:c>
      <x:c r="P146" s="751" t="n">
        <x:v>15.5</x:v>
      </x:c>
      <x:c r="Q146" s="550" t="n">
        <x:v>0</x:v>
      </x:c>
      <x:c r="R146" s="756" t="str">
        <x:v>Planning review: repeated contracted days have no deployment record; same-grain agency overlap is limited or absent.</x:v>
      </x:c>
      <x:c r="S146" s="550" t="str">
        <x:f>IF(OR('Summary Dashboard'!$B$3="All",$A146='Summary Dashboard'!$B$3),"Include","Filtered out")</x:f>
        <x:v>Include</x:v>
      </x:c>
      <x:c r="T146" s="550"/>
      <x:c r="U146" s="550"/>
      <x:c r="V146" s="550"/>
      <x:c r="W146" s="550"/>
      <x:c r="X146" s="550"/>
    </x:row>
    <x:row r="147">
      <x:c r="A147" s="550" t="str">
        <x:v>Thurrock</x:v>
      </x:c>
      <x:c r="B147" s="550" t="str">
        <x:v>J McGinley</x:v>
      </x:c>
      <x:c r="C147" s="550" t="str">
        <x:v>1063</x:v>
      </x:c>
      <x:c r="D147" s="550" t="str">
        <x:v>Operative Skilled</x:v>
      </x:c>
      <x:c r="E147" s="550" t="str">
        <x:v>Fixed</x:v>
      </x:c>
      <x:c r="F147" s="550" t="n">
        <x:v>5</x:v>
      </x:c>
      <x:c r="G147" s="881" t="n">
        <x:v>141</x:v>
      </x:c>
      <x:c r="H147" s="881" t="n">
        <x:v>131</x:v>
      </x:c>
      <x:c r="I147" s="881" t="n">
        <x:v>4</x:v>
      </x:c>
      <x:c r="J147" s="881" t="n">
        <x:v>0</x:v>
      </x:c>
      <x:c r="K147" s="881" t="n">
        <x:v>1</x:v>
      </x:c>
      <x:c r="L147" s="881" t="n">
        <x:v>0</x:v>
      </x:c>
      <x:c r="M147" s="881" t="n">
        <x:v>0</x:v>
      </x:c>
      <x:c r="N147" s="881" t="n">
        <x:v>120</x:v>
      </x:c>
      <x:c r="O147" s="751" t="n">
        <x:v>2661.5</x:v>
      </x:c>
      <x:c r="P147" s="751" t="n">
        <x:v>20.3</x:v>
      </x:c>
      <x:c r="Q147" s="550" t="n">
        <x:v>0</x:v>
      </x:c>
      <x:c r="R147" s="756" t="str">
        <x:v>No material exception under the current role-only rules.</x:v>
      </x:c>
      <x:c r="S147" s="550" t="str">
        <x:f>IF(OR('Summary Dashboard'!$B$3="All",$A147='Summary Dashboard'!$B$3),"Include","Filtered out")</x:f>
        <x:v>Include</x:v>
      </x:c>
      <x:c r="T147" s="550"/>
      <x:c r="U147" s="550"/>
      <x:c r="V147" s="550"/>
      <x:c r="W147" s="550"/>
      <x:c r="X147" s="550"/>
    </x:row>
    <x:row r="148">
      <x:c r="A148" s="550" t="str">
        <x:v>Thurrock</x:v>
      </x:c>
      <x:c r="B148" s="550" t="str">
        <x:v>A Apanisile</x:v>
      </x:c>
      <x:c r="C148" s="550" t="str">
        <x:v>103160</x:v>
      </x:c>
      <x:c r="D148" s="550" t="str">
        <x:v>Operative Porter</x:v>
      </x:c>
      <x:c r="E148" s="550" t="str">
        <x:v>Variable</x:v>
      </x:c>
      <x:c r="F148" s="550" t="n">
        <x:v>3</x:v>
      </x:c>
      <x:c r="G148" s="881"/>
      <x:c r="H148" s="881" t="n">
        <x:v>148</x:v>
      </x:c>
      <x:c r="I148" s="881" t="n">
        <x:v>3</x:v>
      </x:c>
      <x:c r="J148" s="881" t="n">
        <x:v>0</x:v>
      </x:c>
      <x:c r="K148" s="881"/>
      <x:c r="L148" s="881"/>
      <x:c r="M148" s="881" t="n">
        <x:v>5</x:v>
      </x:c>
      <x:c r="N148" s="881" t="n">
        <x:v>137</x:v>
      </x:c>
      <x:c r="O148" s="751" t="n">
        <x:v>2610.5</x:v>
      </x:c>
      <x:c r="P148" s="751" t="n">
        <x:v>17.6</x:v>
      </x:c>
      <x:c r="Q148" s="550" t="n">
        <x:v>0</x:v>
      </x:c>
      <x:c r="R148" s="756" t="str">
        <x:v>Activity history is usable; daily capacity gaps are not quantified because the work pattern is variable.</x:v>
      </x:c>
      <x:c r="S148" s="550" t="str">
        <x:f>IF(OR('Summary Dashboard'!$B$3="All",$A148='Summary Dashboard'!$B$3),"Include","Filtered out")</x:f>
        <x:v>Include</x:v>
      </x:c>
      <x:c r="T148" s="550"/>
      <x:c r="U148" s="550"/>
      <x:c r="V148" s="550"/>
      <x:c r="W148" s="550"/>
      <x:c r="X148" s="550"/>
    </x:row>
    <x:row r="149">
      <x:c r="A149" s="550" t="str">
        <x:v>Thurrock</x:v>
      </x:c>
      <x:c r="B149" s="550" t="str">
        <x:v>Al Fofana</x:v>
      </x:c>
      <x:c r="C149" s="550" t="str">
        <x:v>102657</x:v>
      </x:c>
      <x:c r="D149" s="550" t="str">
        <x:v>Operative Porter</x:v>
      </x:c>
      <x:c r="E149" s="550" t="str">
        <x:v>Variable</x:v>
      </x:c>
      <x:c r="F149" s="550" t="n">
        <x:v>3</x:v>
      </x:c>
      <x:c r="G149" s="881"/>
      <x:c r="H149" s="881" t="n">
        <x:v>123</x:v>
      </x:c>
      <x:c r="I149" s="881" t="n">
        <x:v>16</x:v>
      </x:c>
      <x:c r="J149" s="881" t="n">
        <x:v>3</x:v>
      </x:c>
      <x:c r="K149" s="881"/>
      <x:c r="L149" s="881"/>
      <x:c r="M149" s="881" t="n">
        <x:v>4</x:v>
      </x:c>
      <x:c r="N149" s="881" t="n">
        <x:v>109</x:v>
      </x:c>
      <x:c r="O149" s="751" t="n">
        <x:v>2281</x:v>
      </x:c>
      <x:c r="P149" s="751" t="n">
        <x:v>18.5</x:v>
      </x:c>
      <x:c r="Q149" s="550" t="n">
        <x:v>0</x:v>
      </x:c>
      <x:c r="R149" s="756" t="str">
        <x:v>Activity history is usable; daily capacity gaps are not quantified because the work pattern is variable.</x:v>
      </x:c>
      <x:c r="S149" s="550" t="str">
        <x:f>IF(OR('Summary Dashboard'!$B$3="All",$A149='Summary Dashboard'!$B$3),"Include","Filtered out")</x:f>
        <x:v>Include</x:v>
      </x:c>
      <x:c r="T149" s="550"/>
      <x:c r="U149" s="550"/>
      <x:c r="V149" s="550"/>
      <x:c r="W149" s="550"/>
      <x:c r="X149" s="550"/>
    </x:row>
    <x:row r="150">
      <x:c r="A150" s="550" t="str">
        <x:v>Thurrock</x:v>
      </x:c>
      <x:c r="B150" s="550" t="str">
        <x:v>Andy Docherty</x:v>
      </x:c>
      <x:c r="C150" s="550" t="str">
        <x:v>103053</x:v>
      </x:c>
      <x:c r="D150" s="550" t="str">
        <x:v>Operative Skilled</x:v>
      </x:c>
      <x:c r="E150" s="550" t="str">
        <x:v>Variable</x:v>
      </x:c>
      <x:c r="F150" s="550" t="n">
        <x:v>5</x:v>
      </x:c>
      <x:c r="G150" s="881"/>
      <x:c r="H150" s="881" t="n">
        <x:v>129</x:v>
      </x:c>
      <x:c r="I150" s="881" t="n">
        <x:v>14</x:v>
      </x:c>
      <x:c r="J150" s="881" t="n">
        <x:v>5</x:v>
      </x:c>
      <x:c r="K150" s="881"/>
      <x:c r="L150" s="881"/>
      <x:c r="M150" s="881" t="n">
        <x:v>0</x:v>
      </x:c>
      <x:c r="N150" s="881" t="n">
        <x:v>122</x:v>
      </x:c>
      <x:c r="O150" s="751" t="n">
        <x:v>2221</x:v>
      </x:c>
      <x:c r="P150" s="751" t="n">
        <x:v>17.2</x:v>
      </x:c>
      <x:c r="Q150" s="550" t="n">
        <x:v>0</x:v>
      </x:c>
      <x:c r="R150" s="756" t="str">
        <x:v>Activity history is usable; daily capacity gaps are not quantified because the work pattern is variable.</x:v>
      </x:c>
      <x:c r="S150" s="550" t="str">
        <x:f>IF(OR('Summary Dashboard'!$B$3="All",$A150='Summary Dashboard'!$B$3),"Include","Filtered out")</x:f>
        <x:v>Include</x:v>
      </x:c>
      <x:c r="T150" s="550"/>
      <x:c r="U150" s="550"/>
      <x:c r="V150" s="550"/>
      <x:c r="W150" s="550"/>
      <x:c r="X150" s="550"/>
    </x:row>
    <x:row r="151">
      <x:c r="A151" s="550" t="str">
        <x:v>Thurrock</x:v>
      </x:c>
      <x:c r="B151" s="550" t="str">
        <x:v>Ashley D Barker</x:v>
      </x:c>
      <x:c r="C151" s="550" t="str">
        <x:v>104833</x:v>
      </x:c>
      <x:c r="D151" s="550" t="str">
        <x:v>Operative Skilled</x:v>
      </x:c>
      <x:c r="E151" s="550" t="str">
        <x:v>Fixed</x:v>
      </x:c>
      <x:c r="F151" s="550" t="n">
        <x:v>0</x:v>
      </x:c>
      <x:c r="G151" s="881" t="n">
        <x:v>0</x:v>
      </x:c>
      <x:c r="H151" s="881" t="n">
        <x:v>0</x:v>
      </x:c>
      <x:c r="I151" s="881" t="n">
        <x:v>0</x:v>
      </x:c>
      <x:c r="J151" s="881" t="n">
        <x:v>0</x:v>
      </x:c>
      <x:c r="K151" s="881" t="n">
        <x:v>0</x:v>
      </x:c>
      <x:c r="L151" s="881" t="n">
        <x:v>0</x:v>
      </x:c>
      <x:c r="M151" s="881" t="n">
        <x:v>0</x:v>
      </x:c>
      <x:c r="N151" s="881" t="n">
        <x:v>0</x:v>
      </x:c>
      <x:c r="O151" s="751" t="n">
        <x:v>0</x:v>
      </x:c>
      <x:c r="P151" s="751" t="n">
        <x:v>0</x:v>
      </x:c>
      <x:c r="Q151" s="550" t="n">
        <x:v>0</x:v>
      </x:c>
      <x:c r="R151" s="756" t="str">
        <x:v>No material exception under the current role-only rules.</x:v>
      </x:c>
      <x:c r="S151" s="550" t="str">
        <x:f>IF(OR('Summary Dashboard'!$B$3="All",$A151='Summary Dashboard'!$B$3),"Include","Filtered out")</x:f>
        <x:v>Include</x:v>
      </x:c>
      <x:c r="T151" s="550"/>
      <x:c r="U151" s="550"/>
      <x:c r="V151" s="550"/>
      <x:c r="W151" s="550"/>
      <x:c r="X151" s="550"/>
    </x:row>
    <x:row r="152">
      <x:c r="A152" s="550" t="str">
        <x:v>Thurrock</x:v>
      </x:c>
      <x:c r="B152" s="550" t="str">
        <x:v>B Gibbons</x:v>
      </x:c>
      <x:c r="C152" s="550" t="str">
        <x:v>103080</x:v>
      </x:c>
      <x:c r="D152" s="550" t="str">
        <x:v>Operative Porter</x:v>
      </x:c>
      <x:c r="E152" s="550" t="str">
        <x:v>Variable</x:v>
      </x:c>
      <x:c r="F152" s="550" t="n">
        <x:v>3</x:v>
      </x:c>
      <x:c r="G152" s="881"/>
      <x:c r="H152" s="881" t="n">
        <x:v>83</x:v>
      </x:c>
      <x:c r="I152" s="881" t="n">
        <x:v>14</x:v>
      </x:c>
      <x:c r="J152" s="881" t="n">
        <x:v>2</x:v>
      </x:c>
      <x:c r="K152" s="881"/>
      <x:c r="L152" s="881"/>
      <x:c r="M152" s="881" t="n">
        <x:v>3</x:v>
      </x:c>
      <x:c r="N152" s="881" t="n">
        <x:v>75</x:v>
      </x:c>
      <x:c r="O152" s="751" t="n">
        <x:v>1463</x:v>
      </x:c>
      <x:c r="P152" s="751" t="n">
        <x:v>17.6</x:v>
      </x:c>
      <x:c r="Q152" s="550" t="n">
        <x:v>0</x:v>
      </x:c>
      <x:c r="R152" s="756" t="str">
        <x:v>Activity history is usable; daily capacity gaps are not quantified because the work pattern is variable.</x:v>
      </x:c>
      <x:c r="S152" s="550" t="str">
        <x:f>IF(OR('Summary Dashboard'!$B$3="All",$A152='Summary Dashboard'!$B$3),"Include","Filtered out")</x:f>
        <x:v>Include</x:v>
      </x:c>
      <x:c r="T152" s="550"/>
      <x:c r="U152" s="550"/>
      <x:c r="V152" s="550"/>
      <x:c r="W152" s="550"/>
      <x:c r="X152" s="550"/>
    </x:row>
    <x:row r="153">
      <x:c r="A153" s="550" t="str">
        <x:v>Thurrock</x:v>
      </x:c>
      <x:c r="B153" s="550" t="str">
        <x:v>B Lewis</x:v>
      </x:c>
      <x:c r="C153" s="550" t="str">
        <x:v>1408</x:v>
      </x:c>
      <x:c r="D153" s="550" t="str">
        <x:v>Operative Skilled</x:v>
      </x:c>
      <x:c r="E153" s="550" t="str">
        <x:v>Fixed</x:v>
      </x:c>
      <x:c r="F153" s="550" t="n">
        <x:v>0</x:v>
      </x:c>
      <x:c r="G153" s="881" t="n">
        <x:v>0</x:v>
      </x:c>
      <x:c r="H153" s="881" t="n">
        <x:v>16</x:v>
      </x:c>
      <x:c r="I153" s="881" t="n">
        <x:v>0</x:v>
      </x:c>
      <x:c r="J153" s="881" t="n">
        <x:v>0</x:v>
      </x:c>
      <x:c r="K153" s="881" t="n">
        <x:v>0</x:v>
      </x:c>
      <x:c r="L153" s="881" t="n">
        <x:v>0</x:v>
      </x:c>
      <x:c r="M153" s="881" t="n">
        <x:v>0</x:v>
      </x:c>
      <x:c r="N153" s="881" t="n">
        <x:v>16</x:v>
      </x:c>
      <x:c r="O153" s="751" t="n">
        <x:v>296</x:v>
      </x:c>
      <x:c r="P153" s="751" t="n">
        <x:v>18.5</x:v>
      </x:c>
      <x:c r="Q153" s="550" t="n">
        <x:v>0</x:v>
      </x:c>
      <x:c r="R153" s="756" t="str">
        <x:v>No material exception under the current role-only rules.</x:v>
      </x:c>
      <x:c r="S153" s="550" t="str">
        <x:f>IF(OR('Summary Dashboard'!$B$3="All",$A153='Summary Dashboard'!$B$3),"Include","Filtered out")</x:f>
        <x:v>Include</x:v>
      </x:c>
      <x:c r="T153" s="550"/>
      <x:c r="U153" s="550"/>
      <x:c r="V153" s="550"/>
      <x:c r="W153" s="550"/>
      <x:c r="X153" s="550"/>
    </x:row>
    <x:row r="154">
      <x:c r="A154" s="550" t="str">
        <x:v>Thurrock</x:v>
      </x:c>
      <x:c r="B154" s="550" t="str">
        <x:v>B Mason</x:v>
      </x:c>
      <x:c r="C154" s="550" t="str">
        <x:v>103619</x:v>
      </x:c>
      <x:c r="D154" s="550" t="str">
        <x:v>Operative Porter</x:v>
      </x:c>
      <x:c r="E154" s="550" t="str">
        <x:v>Variable</x:v>
      </x:c>
      <x:c r="F154" s="550" t="n">
        <x:v>5</x:v>
      </x:c>
      <x:c r="G154" s="881"/>
      <x:c r="H154" s="881" t="n">
        <x:v>149</x:v>
      </x:c>
      <x:c r="I154" s="881" t="n">
        <x:v>4</x:v>
      </x:c>
      <x:c r="J154" s="881" t="n">
        <x:v>0</x:v>
      </x:c>
      <x:c r="K154" s="881"/>
      <x:c r="L154" s="881"/>
      <x:c r="M154" s="881" t="n">
        <x:v>2</x:v>
      </x:c>
      <x:c r="N154" s="881" t="n">
        <x:v>149</x:v>
      </x:c>
      <x:c r="O154" s="751" t="n">
        <x:v>2719.5</x:v>
      </x:c>
      <x:c r="P154" s="751" t="n">
        <x:v>18.3</x:v>
      </x:c>
      <x:c r="Q154" s="550" t="n">
        <x:v>0</x:v>
      </x:c>
      <x:c r="R154" s="756" t="str">
        <x:v>Activity history is usable; daily capacity gaps are not quantified because the work pattern is variable.</x:v>
      </x:c>
      <x:c r="S154" s="550" t="str">
        <x:f>IF(OR('Summary Dashboard'!$B$3="All",$A154='Summary Dashboard'!$B$3),"Include","Filtered out")</x:f>
        <x:v>Include</x:v>
      </x:c>
      <x:c r="T154" s="550"/>
      <x:c r="U154" s="550"/>
      <x:c r="V154" s="550"/>
      <x:c r="W154" s="550"/>
      <x:c r="X154" s="550"/>
    </x:row>
    <x:row r="155">
      <x:c r="A155" s="550" t="str">
        <x:v>Thurrock</x:v>
      </x:c>
      <x:c r="B155" s="550" t="str">
        <x:v>B Williams</x:v>
      </x:c>
      <x:c r="C155" s="550" t="str">
        <x:v>103456</x:v>
      </x:c>
      <x:c r="D155" s="550" t="str">
        <x:v>Operative Porter</x:v>
      </x:c>
      <x:c r="E155" s="550" t="str">
        <x:v>Variable</x:v>
      </x:c>
      <x:c r="F155" s="550" t="n">
        <x:v>3</x:v>
      </x:c>
      <x:c r="G155" s="881"/>
      <x:c r="H155" s="881" t="n">
        <x:v>63</x:v>
      </x:c>
      <x:c r="I155" s="881" t="n">
        <x:v>11</x:v>
      </x:c>
      <x:c r="J155" s="881" t="n">
        <x:v>10</x:v>
      </x:c>
      <x:c r="K155" s="881"/>
      <x:c r="L155" s="881"/>
      <x:c r="M155" s="881" t="n">
        <x:v>1</x:v>
      </x:c>
      <x:c r="N155" s="881" t="n">
        <x:v>60</x:v>
      </x:c>
      <x:c r="O155" s="751" t="n">
        <x:v>1006.5</x:v>
      </x:c>
      <x:c r="P155" s="751" t="n">
        <x:v>16</x:v>
      </x:c>
      <x:c r="Q155" s="550" t="n">
        <x:v>0</x:v>
      </x:c>
      <x:c r="R155" s="756" t="str">
        <x:v>Activity history is usable; daily capacity gaps are not quantified because the work pattern is variable.</x:v>
      </x:c>
      <x:c r="S155" s="550" t="str">
        <x:f>IF(OR('Summary Dashboard'!$B$3="All",$A155='Summary Dashboard'!$B$3),"Include","Filtered out")</x:f>
        <x:v>Include</x:v>
      </x:c>
      <x:c r="T155" s="550"/>
      <x:c r="U155" s="550"/>
      <x:c r="V155" s="550"/>
      <x:c r="W155" s="550"/>
      <x:c r="X155" s="550"/>
    </x:row>
    <x:row r="156">
      <x:c r="A156" s="550" t="str">
        <x:v>Thurrock</x:v>
      </x:c>
      <x:c r="B156" s="550" t="str">
        <x:v>C Smith (C)</x:v>
      </x:c>
      <x:c r="C156" s="550" t="str">
        <x:v>102626</x:v>
      </x:c>
      <x:c r="D156" s="550" t="str">
        <x:v>Operative Driver</x:v>
      </x:c>
      <x:c r="E156" s="550" t="str">
        <x:v>Variable</x:v>
      </x:c>
      <x:c r="F156" s="550" t="n">
        <x:v>5</x:v>
      </x:c>
      <x:c r="G156" s="881"/>
      <x:c r="H156" s="881" t="n">
        <x:v>108</x:v>
      </x:c>
      <x:c r="I156" s="881" t="n">
        <x:v>21</x:v>
      </x:c>
      <x:c r="J156" s="881" t="n">
        <x:v>2</x:v>
      </x:c>
      <x:c r="K156" s="881"/>
      <x:c r="L156" s="881"/>
      <x:c r="M156" s="881" t="n">
        <x:v>3</x:v>
      </x:c>
      <x:c r="N156" s="881" t="n">
        <x:v>101</x:v>
      </x:c>
      <x:c r="O156" s="751" t="n">
        <x:v>1769.5</x:v>
      </x:c>
      <x:c r="P156" s="751" t="n">
        <x:v>16.4</x:v>
      </x:c>
      <x:c r="Q156" s="550" t="n">
        <x:v>1</x:v>
      </x:c>
      <x:c r="R156" s="756" t="str">
        <x:v>Activity history is usable; daily capacity gaps are not quantified because the work pattern is variable.</x:v>
      </x:c>
      <x:c r="S156" s="550" t="str">
        <x:f>IF(OR('Summary Dashboard'!$B$3="All",$A156='Summary Dashboard'!$B$3),"Include","Filtered out")</x:f>
        <x:v>Include</x:v>
      </x:c>
      <x:c r="T156" s="550"/>
      <x:c r="U156" s="550"/>
      <x:c r="V156" s="550"/>
      <x:c r="W156" s="550"/>
      <x:c r="X156" s="550"/>
    </x:row>
    <x:row r="157">
      <x:c r="A157" s="550" t="str">
        <x:v>Thurrock</x:v>
      </x:c>
      <x:c r="B157" s="550" t="str">
        <x:v>Cl Gaspar</x:v>
      </x:c>
      <x:c r="C157" s="550" t="str">
        <x:v>103135</x:v>
      </x:c>
      <x:c r="D157" s="550" t="str">
        <x:v>Operative Porter</x:v>
      </x:c>
      <x:c r="E157" s="550" t="str">
        <x:v>Variable</x:v>
      </x:c>
      <x:c r="F157" s="550" t="n">
        <x:v>5</x:v>
      </x:c>
      <x:c r="G157" s="881"/>
      <x:c r="H157" s="881" t="n">
        <x:v>141</x:v>
      </x:c>
      <x:c r="I157" s="881" t="n">
        <x:v>2</x:v>
      </x:c>
      <x:c r="J157" s="881" t="n">
        <x:v>0</x:v>
      </x:c>
      <x:c r="K157" s="881"/>
      <x:c r="L157" s="881"/>
      <x:c r="M157" s="881" t="n">
        <x:v>6</x:v>
      </x:c>
      <x:c r="N157" s="881" t="n">
        <x:v>126</x:v>
      </x:c>
      <x:c r="O157" s="751" t="n">
        <x:v>2592.5</x:v>
      </x:c>
      <x:c r="P157" s="751" t="n">
        <x:v>18.4</x:v>
      </x:c>
      <x:c r="Q157" s="550" t="n">
        <x:v>0</x:v>
      </x:c>
      <x:c r="R157" s="756" t="str">
        <x:v>Activity history is usable; daily capacity gaps are not quantified because the work pattern is variable.</x:v>
      </x:c>
      <x:c r="S157" s="550" t="str">
        <x:f>IF(OR('Summary Dashboard'!$B$3="All",$A157='Summary Dashboard'!$B$3),"Include","Filtered out")</x:f>
        <x:v>Include</x:v>
      </x:c>
      <x:c r="T157" s="550"/>
      <x:c r="U157" s="550"/>
      <x:c r="V157" s="550"/>
      <x:c r="W157" s="550"/>
      <x:c r="X157" s="550"/>
    </x:row>
    <x:row r="158">
      <x:c r="A158" s="550" t="str">
        <x:v>Thurrock</x:v>
      </x:c>
      <x:c r="B158" s="550" t="str">
        <x:v>D Headland</x:v>
      </x:c>
      <x:c r="C158" s="550" t="str">
        <x:v>1504</x:v>
      </x:c>
      <x:c r="D158" s="550" t="str">
        <x:v>Operative Porter</x:v>
      </x:c>
      <x:c r="E158" s="550" t="str">
        <x:v>Variable</x:v>
      </x:c>
      <x:c r="F158" s="550" t="n">
        <x:v>5</x:v>
      </x:c>
      <x:c r="G158" s="881"/>
      <x:c r="H158" s="881" t="n">
        <x:v>130</x:v>
      </x:c>
      <x:c r="I158" s="881" t="n">
        <x:v>8</x:v>
      </x:c>
      <x:c r="J158" s="881" t="n">
        <x:v>0</x:v>
      </x:c>
      <x:c r="K158" s="881"/>
      <x:c r="L158" s="881"/>
      <x:c r="M158" s="881" t="n">
        <x:v>0</x:v>
      </x:c>
      <x:c r="N158" s="881" t="n">
        <x:v>119</x:v>
      </x:c>
      <x:c r="O158" s="751" t="n">
        <x:v>2882.5</x:v>
      </x:c>
      <x:c r="P158" s="751" t="n">
        <x:v>22.2</x:v>
      </x:c>
      <x:c r="Q158" s="550" t="n">
        <x:v>0</x:v>
      </x:c>
      <x:c r="R158" s="756" t="str">
        <x:v>Activity history is usable; daily capacity gaps are not quantified because the work pattern is variable.</x:v>
      </x:c>
      <x:c r="S158" s="550" t="str">
        <x:f>IF(OR('Summary Dashboard'!$B$3="All",$A158='Summary Dashboard'!$B$3),"Include","Filtered out")</x:f>
        <x:v>Include</x:v>
      </x:c>
      <x:c r="T158" s="550"/>
      <x:c r="U158" s="550"/>
      <x:c r="V158" s="550"/>
      <x:c r="W158" s="550"/>
      <x:c r="X158" s="550"/>
    </x:row>
    <x:row r="159">
      <x:c r="A159" s="550" t="str">
        <x:v>Thurrock</x:v>
      </x:c>
      <x:c r="B159" s="550" t="str">
        <x:v>D Hodgson (B)</x:v>
      </x:c>
      <x:c r="C159" s="550" t="str">
        <x:v>1508</x:v>
      </x:c>
      <x:c r="D159" s="550" t="str">
        <x:v>Operative Skilled</x:v>
      </x:c>
      <x:c r="E159" s="550" t="str">
        <x:v>Variable</x:v>
      </x:c>
      <x:c r="F159" s="550" t="n">
        <x:v>5</x:v>
      </x:c>
      <x:c r="G159" s="881"/>
      <x:c r="H159" s="881" t="n">
        <x:v>140</x:v>
      </x:c>
      <x:c r="I159" s="881" t="n">
        <x:v>27</x:v>
      </x:c>
      <x:c r="J159" s="881" t="n">
        <x:v>1</x:v>
      </x:c>
      <x:c r="K159" s="881"/>
      <x:c r="L159" s="881"/>
      <x:c r="M159" s="881" t="n">
        <x:v>5</x:v>
      </x:c>
      <x:c r="N159" s="881" t="n">
        <x:v>129</x:v>
      </x:c>
      <x:c r="O159" s="751" t="n">
        <x:v>2415</x:v>
      </x:c>
      <x:c r="P159" s="751" t="n">
        <x:v>17.2</x:v>
      </x:c>
      <x:c r="Q159" s="550" t="n">
        <x:v>0</x:v>
      </x:c>
      <x:c r="R159" s="756" t="str">
        <x:v>Activity history is usable; daily capacity gaps are not quantified because the work pattern is variable.</x:v>
      </x:c>
      <x:c r="S159" s="550" t="str">
        <x:f>IF(OR('Summary Dashboard'!$B$3="All",$A159='Summary Dashboard'!$B$3),"Include","Filtered out")</x:f>
        <x:v>Include</x:v>
      </x:c>
      <x:c r="T159" s="550"/>
      <x:c r="U159" s="550"/>
      <x:c r="V159" s="550"/>
      <x:c r="W159" s="550"/>
      <x:c r="X159" s="550"/>
    </x:row>
    <x:row r="160">
      <x:c r="A160" s="550" t="str">
        <x:v>Thurrock</x:v>
      </x:c>
      <x:c r="B160" s="550" t="str">
        <x:v>D Roberts</x:v>
      </x:c>
      <x:c r="C160" s="550" t="str">
        <x:v>102662</x:v>
      </x:c>
      <x:c r="D160" s="550" t="str">
        <x:v>Operative Porter</x:v>
      </x:c>
      <x:c r="E160" s="550" t="str">
        <x:v>Variable</x:v>
      </x:c>
      <x:c r="F160" s="550" t="n">
        <x:v>5</x:v>
      </x:c>
      <x:c r="G160" s="881"/>
      <x:c r="H160" s="881" t="n">
        <x:v>108</x:v>
      </x:c>
      <x:c r="I160" s="881" t="n">
        <x:v>19</x:v>
      </x:c>
      <x:c r="J160" s="881" t="n">
        <x:v>6</x:v>
      </x:c>
      <x:c r="K160" s="881"/>
      <x:c r="L160" s="881"/>
      <x:c r="M160" s="881" t="n">
        <x:v>9</x:v>
      </x:c>
      <x:c r="N160" s="881" t="n">
        <x:v>98</x:v>
      </x:c>
      <x:c r="O160" s="751" t="n">
        <x:v>1645</x:v>
      </x:c>
      <x:c r="P160" s="751" t="n">
        <x:v>15.2</x:v>
      </x:c>
      <x:c r="Q160" s="550" t="n">
        <x:v>0</x:v>
      </x:c>
      <x:c r="R160" s="756" t="str">
        <x:v>Activity history is usable; daily capacity gaps are not quantified because the work pattern is variable.</x:v>
      </x:c>
      <x:c r="S160" s="550" t="str">
        <x:f>IF(OR('Summary Dashboard'!$B$3="All",$A160='Summary Dashboard'!$B$3),"Include","Filtered out")</x:f>
        <x:v>Include</x:v>
      </x:c>
      <x:c r="T160" s="550"/>
      <x:c r="U160" s="550"/>
      <x:c r="V160" s="550"/>
      <x:c r="W160" s="550"/>
      <x:c r="X160" s="550"/>
    </x:row>
    <x:row r="161">
      <x:c r="A161" s="550" t="str">
        <x:v>Thurrock</x:v>
      </x:c>
      <x:c r="B161" s="550" t="str">
        <x:v>Dam Robinson</x:v>
      </x:c>
      <x:c r="C161" s="550" t="str">
        <x:v>102999</x:v>
      </x:c>
      <x:c r="D161" s="550" t="str">
        <x:v>Operative Porter</x:v>
      </x:c>
      <x:c r="E161" s="550" t="str">
        <x:v>Variable</x:v>
      </x:c>
      <x:c r="F161" s="550" t="n">
        <x:v>5</x:v>
      </x:c>
      <x:c r="G161" s="881"/>
      <x:c r="H161" s="881" t="n">
        <x:v>121</x:v>
      </x:c>
      <x:c r="I161" s="881" t="n">
        <x:v>17</x:v>
      </x:c>
      <x:c r="J161" s="881" t="n">
        <x:v>0</x:v>
      </x:c>
      <x:c r="K161" s="881"/>
      <x:c r="L161" s="881"/>
      <x:c r="M161" s="881" t="n">
        <x:v>2</x:v>
      </x:c>
      <x:c r="N161" s="881" t="n">
        <x:v>110</x:v>
      </x:c>
      <x:c r="O161" s="751" t="n">
        <x:v>1968</x:v>
      </x:c>
      <x:c r="P161" s="751" t="n">
        <x:v>16.3</x:v>
      </x:c>
      <x:c r="Q161" s="550" t="n">
        <x:v>0</x:v>
      </x:c>
      <x:c r="R161" s="756" t="str">
        <x:v>Activity history is usable; daily capacity gaps are not quantified because the work pattern is variable.</x:v>
      </x:c>
      <x:c r="S161" s="550" t="str">
        <x:f>IF(OR('Summary Dashboard'!$B$3="All",$A161='Summary Dashboard'!$B$3),"Include","Filtered out")</x:f>
        <x:v>Include</x:v>
      </x:c>
      <x:c r="T161" s="550"/>
      <x:c r="U161" s="550"/>
      <x:c r="V161" s="550"/>
      <x:c r="W161" s="550"/>
      <x:c r="X161" s="550"/>
    </x:row>
    <x:row r="162">
      <x:c r="A162" s="550" t="str">
        <x:v>Thurrock</x:v>
      </x:c>
      <x:c r="B162" s="550" t="str">
        <x:v>Danny Jones (B)</x:v>
      </x:c>
      <x:c r="C162" s="550" t="str">
        <x:v>1129</x:v>
      </x:c>
      <x:c r="D162" s="550" t="str">
        <x:v>Operative Skilled</x:v>
      </x:c>
      <x:c r="E162" s="550" t="str">
        <x:v>Variable</x:v>
      </x:c>
      <x:c r="F162" s="550" t="n">
        <x:v>5</x:v>
      </x:c>
      <x:c r="G162" s="881"/>
      <x:c r="H162" s="881" t="n">
        <x:v>134</x:v>
      </x:c>
      <x:c r="I162" s="881" t="n">
        <x:v>18</x:v>
      </x:c>
      <x:c r="J162" s="881" t="n">
        <x:v>0</x:v>
      </x:c>
      <x:c r="K162" s="881"/>
      <x:c r="L162" s="881"/>
      <x:c r="M162" s="881" t="n">
        <x:v>6</x:v>
      </x:c>
      <x:c r="N162" s="881" t="n">
        <x:v>122</x:v>
      </x:c>
      <x:c r="O162" s="751" t="n">
        <x:v>2238.5</x:v>
      </x:c>
      <x:c r="P162" s="751" t="n">
        <x:v>16.7</x:v>
      </x:c>
      <x:c r="Q162" s="550" t="n">
        <x:v>0</x:v>
      </x:c>
      <x:c r="R162" s="756" t="str">
        <x:v>Activity history is usable; daily capacity gaps are not quantified because the work pattern is variable.</x:v>
      </x:c>
      <x:c r="S162" s="550" t="str">
        <x:f>IF(OR('Summary Dashboard'!$B$3="All",$A162='Summary Dashboard'!$B$3),"Include","Filtered out")</x:f>
        <x:v>Include</x:v>
      </x:c>
      <x:c r="T162" s="550"/>
      <x:c r="U162" s="550"/>
      <x:c r="V162" s="550"/>
      <x:c r="W162" s="550"/>
      <x:c r="X162" s="550"/>
    </x:row>
    <x:row r="163">
      <x:c r="A163" s="550" t="str">
        <x:v>Thurrock</x:v>
      </x:c>
      <x:c r="B163" s="550" t="str">
        <x:v>E Mboua (B)</x:v>
      </x:c>
      <x:c r="C163" s="550" t="str">
        <x:v>103632</x:v>
      </x:c>
      <x:c r="D163" s="550" t="str">
        <x:v>Operative Driver</x:v>
      </x:c>
      <x:c r="E163" s="550" t="str">
        <x:v>Variable</x:v>
      </x:c>
      <x:c r="F163" s="550" t="n">
        <x:v>3</x:v>
      </x:c>
      <x:c r="G163" s="881"/>
      <x:c r="H163" s="881" t="n">
        <x:v>44</x:v>
      </x:c>
      <x:c r="I163" s="881" t="n">
        <x:v>0</x:v>
      </x:c>
      <x:c r="J163" s="881" t="n">
        <x:v>0</x:v>
      </x:c>
      <x:c r="K163" s="881"/>
      <x:c r="L163" s="881"/>
      <x:c r="M163" s="881" t="n">
        <x:v>0</x:v>
      </x:c>
      <x:c r="N163" s="881" t="n">
        <x:v>44</x:v>
      </x:c>
      <x:c r="O163" s="751" t="n">
        <x:v>639.5</x:v>
      </x:c>
      <x:c r="P163" s="751" t="n">
        <x:v>14.5</x:v>
      </x:c>
      <x:c r="Q163" s="550" t="n">
        <x:v>0</x:v>
      </x:c>
      <x:c r="R163" s="756" t="str">
        <x:v>Activity history is usable; daily capacity gaps are not quantified because the work pattern is variable.</x:v>
      </x:c>
      <x:c r="S163" s="550" t="str">
        <x:f>IF(OR('Summary Dashboard'!$B$3="All",$A163='Summary Dashboard'!$B$3),"Include","Filtered out")</x:f>
        <x:v>Include</x:v>
      </x:c>
      <x:c r="T163" s="550"/>
      <x:c r="U163" s="550"/>
      <x:c r="V163" s="550"/>
      <x:c r="W163" s="550"/>
      <x:c r="X163" s="550"/>
    </x:row>
    <x:row r="164">
      <x:c r="A164" s="550" t="str">
        <x:v>Thurrock</x:v>
      </x:c>
      <x:c r="B164" s="550" t="str">
        <x:v>Ed Barnes</x:v>
      </x:c>
      <x:c r="C164" s="550" t="str">
        <x:v>103096</x:v>
      </x:c>
      <x:c r="D164" s="550" t="str">
        <x:v>Operative Porter</x:v>
      </x:c>
      <x:c r="E164" s="550" t="str">
        <x:v>Variable</x:v>
      </x:c>
      <x:c r="F164" s="550" t="n">
        <x:v>3</x:v>
      </x:c>
      <x:c r="G164" s="881"/>
      <x:c r="H164" s="881" t="n">
        <x:v>114</x:v>
      </x:c>
      <x:c r="I164" s="881" t="n">
        <x:v>9</x:v>
      </x:c>
      <x:c r="J164" s="881" t="n">
        <x:v>0</x:v>
      </x:c>
      <x:c r="K164" s="881"/>
      <x:c r="L164" s="881"/>
      <x:c r="M164" s="881" t="n">
        <x:v>2</x:v>
      </x:c>
      <x:c r="N164" s="881" t="n">
        <x:v>104</x:v>
      </x:c>
      <x:c r="O164" s="751" t="n">
        <x:v>1932.5</x:v>
      </x:c>
      <x:c r="P164" s="751" t="n">
        <x:v>17</x:v>
      </x:c>
      <x:c r="Q164" s="550" t="n">
        <x:v>0</x:v>
      </x:c>
      <x:c r="R164" s="756" t="str">
        <x:v>Activity history is usable; daily capacity gaps are not quantified because the work pattern is variable.</x:v>
      </x:c>
      <x:c r="S164" s="550" t="str">
        <x:f>IF(OR('Summary Dashboard'!$B$3="All",$A164='Summary Dashboard'!$B$3),"Include","Filtered out")</x:f>
        <x:v>Include</x:v>
      </x:c>
      <x:c r="T164" s="550"/>
      <x:c r="U164" s="550"/>
      <x:c r="V164" s="550"/>
      <x:c r="W164" s="550"/>
      <x:c r="X164" s="550"/>
    </x:row>
    <x:row r="165">
      <x:c r="A165" s="550" t="str">
        <x:v>Thurrock</x:v>
      </x:c>
      <x:c r="B165" s="550" t="str">
        <x:v>Emma L Kinsley</x:v>
      </x:c>
      <x:c r="C165" s="550" t="str">
        <x:v>104834</x:v>
      </x:c>
      <x:c r="D165" s="550" t="str">
        <x:v>Operative Skilled</x:v>
      </x:c>
      <x:c r="E165" s="550" t="str">
        <x:v>Fixed</x:v>
      </x:c>
      <x:c r="F165" s="550" t="n">
        <x:v>0</x:v>
      </x:c>
      <x:c r="G165" s="881" t="n">
        <x:v>0</x:v>
      </x:c>
      <x:c r="H165" s="881" t="n">
        <x:v>0</x:v>
      </x:c>
      <x:c r="I165" s="881" t="n">
        <x:v>0</x:v>
      </x:c>
      <x:c r="J165" s="881" t="n">
        <x:v>0</x:v>
      </x:c>
      <x:c r="K165" s="881" t="n">
        <x:v>0</x:v>
      </x:c>
      <x:c r="L165" s="881" t="n">
        <x:v>0</x:v>
      </x:c>
      <x:c r="M165" s="881" t="n">
        <x:v>0</x:v>
      </x:c>
      <x:c r="N165" s="881" t="n">
        <x:v>0</x:v>
      </x:c>
      <x:c r="O165" s="751" t="n">
        <x:v>0</x:v>
      </x:c>
      <x:c r="P165" s="751" t="n">
        <x:v>0</x:v>
      </x:c>
      <x:c r="Q165" s="550" t="n">
        <x:v>0</x:v>
      </x:c>
      <x:c r="R165" s="756" t="str">
        <x:v>No material exception under the current role-only rules.</x:v>
      </x:c>
      <x:c r="S165" s="550" t="str">
        <x:f>IF(OR('Summary Dashboard'!$B$3="All",$A165='Summary Dashboard'!$B$3),"Include","Filtered out")</x:f>
        <x:v>Include</x:v>
      </x:c>
      <x:c r="T165" s="550"/>
      <x:c r="U165" s="550"/>
      <x:c r="V165" s="550"/>
      <x:c r="W165" s="550"/>
      <x:c r="X165" s="550"/>
    </x:row>
    <x:row r="166">
      <x:c r="A166" s="550" t="str">
        <x:v>Thurrock</x:v>
      </x:c>
      <x:c r="B166" s="550" t="str">
        <x:v>H Woods</x:v>
      </x:c>
      <x:c r="C166" s="550" t="str">
        <x:v>103082</x:v>
      </x:c>
      <x:c r="D166" s="550" t="str">
        <x:v>Operative Porter</x:v>
      </x:c>
      <x:c r="E166" s="550" t="str">
        <x:v>Variable</x:v>
      </x:c>
      <x:c r="F166" s="550" t="n">
        <x:v>3</x:v>
      </x:c>
      <x:c r="G166" s="881"/>
      <x:c r="H166" s="881" t="n">
        <x:v>64</x:v>
      </x:c>
      <x:c r="I166" s="881" t="n">
        <x:v>0</x:v>
      </x:c>
      <x:c r="J166" s="881" t="n">
        <x:v>0</x:v>
      </x:c>
      <x:c r="K166" s="881"/>
      <x:c r="L166" s="881"/>
      <x:c r="M166" s="881" t="n">
        <x:v>0</x:v>
      </x:c>
      <x:c r="N166" s="881" t="n">
        <x:v>48</x:v>
      </x:c>
      <x:c r="O166" s="751" t="n">
        <x:v>1035.5</x:v>
      </x:c>
      <x:c r="P166" s="751" t="n">
        <x:v>16.2</x:v>
      </x:c>
      <x:c r="Q166" s="550" t="n">
        <x:v>0</x:v>
      </x:c>
      <x:c r="R166" s="756" t="str">
        <x:v>Activity history is usable; daily capacity gaps are not quantified because the work pattern is variable.</x:v>
      </x:c>
      <x:c r="S166" s="550" t="str">
        <x:f>IF(OR('Summary Dashboard'!$B$3="All",$A166='Summary Dashboard'!$B$3),"Include","Filtered out")</x:f>
        <x:v>Include</x:v>
      </x:c>
      <x:c r="T166" s="550"/>
      <x:c r="U166" s="550"/>
      <x:c r="V166" s="550"/>
      <x:c r="W166" s="550"/>
      <x:c r="X166" s="550"/>
    </x:row>
    <x:row r="167">
      <x:c r="A167" s="550" t="str">
        <x:v>Thurrock</x:v>
      </x:c>
      <x:c r="B167" s="550" t="str">
        <x:v>I Salim</x:v>
      </x:c>
      <x:c r="C167" s="550" t="str">
        <x:v>104356</x:v>
      </x:c>
      <x:c r="D167" s="550" t="str">
        <x:v>Operative Porter</x:v>
      </x:c>
      <x:c r="E167" s="550" t="str">
        <x:v>Variable</x:v>
      </x:c>
      <x:c r="F167" s="550" t="n">
        <x:v>5</x:v>
      </x:c>
      <x:c r="G167" s="881"/>
      <x:c r="H167" s="881" t="n">
        <x:v>132</x:v>
      </x:c>
      <x:c r="I167" s="881" t="n">
        <x:v>14</x:v>
      </x:c>
      <x:c r="J167" s="881" t="n">
        <x:v>4</x:v>
      </x:c>
      <x:c r="K167" s="881"/>
      <x:c r="L167" s="881"/>
      <x:c r="M167" s="881" t="n">
        <x:v>0</x:v>
      </x:c>
      <x:c r="N167" s="881" t="n">
        <x:v>118</x:v>
      </x:c>
      <x:c r="O167" s="751" t="n">
        <x:v>2165</x:v>
      </x:c>
      <x:c r="P167" s="751" t="n">
        <x:v>16.4</x:v>
      </x:c>
      <x:c r="Q167" s="550" t="n">
        <x:v>0</x:v>
      </x:c>
      <x:c r="R167" s="756" t="str">
        <x:v>Activity history is usable; daily capacity gaps are not quantified because the work pattern is variable.</x:v>
      </x:c>
      <x:c r="S167" s="550" t="str">
        <x:f>IF(OR('Summary Dashboard'!$B$3="All",$A167='Summary Dashboard'!$B$3),"Include","Filtered out")</x:f>
        <x:v>Include</x:v>
      </x:c>
      <x:c r="T167" s="550"/>
      <x:c r="U167" s="550"/>
      <x:c r="V167" s="550"/>
      <x:c r="W167" s="550"/>
      <x:c r="X167" s="550"/>
    </x:row>
    <x:row r="168">
      <x:c r="A168" s="550" t="str">
        <x:v>Thurrock</x:v>
      </x:c>
      <x:c r="B168" s="550" t="str">
        <x:v>J Stephenson</x:v>
      </x:c>
      <x:c r="C168" s="550" t="str">
        <x:v>1569</x:v>
      </x:c>
      <x:c r="D168" s="550" t="str">
        <x:v>Operative Skilled</x:v>
      </x:c>
      <x:c r="E168" s="550" t="str">
        <x:v>Variable</x:v>
      </x:c>
      <x:c r="F168" s="550" t="n">
        <x:v>5</x:v>
      </x:c>
      <x:c r="G168" s="881"/>
      <x:c r="H168" s="881" t="n">
        <x:v>157</x:v>
      </x:c>
      <x:c r="I168" s="881" t="n">
        <x:v>4</x:v>
      </x:c>
      <x:c r="J168" s="881" t="n">
        <x:v>0</x:v>
      </x:c>
      <x:c r="K168" s="881"/>
      <x:c r="L168" s="881"/>
      <x:c r="M168" s="881" t="n">
        <x:v>4</x:v>
      </x:c>
      <x:c r="N168" s="881" t="n">
        <x:v>146</x:v>
      </x:c>
      <x:c r="O168" s="751" t="n">
        <x:v>2809.8</x:v>
      </x:c>
      <x:c r="P168" s="751" t="n">
        <x:v>17.9</x:v>
      </x:c>
      <x:c r="Q168" s="550" t="n">
        <x:v>0</x:v>
      </x:c>
      <x:c r="R168" s="756" t="str">
        <x:v>Activity history is usable; daily capacity gaps are not quantified because the work pattern is variable.</x:v>
      </x:c>
      <x:c r="S168" s="550" t="str">
        <x:f>IF(OR('Summary Dashboard'!$B$3="All",$A168='Summary Dashboard'!$B$3),"Include","Filtered out")</x:f>
        <x:v>Include</x:v>
      </x:c>
      <x:c r="T168" s="550"/>
      <x:c r="U168" s="550"/>
      <x:c r="V168" s="550"/>
      <x:c r="W168" s="550"/>
      <x:c r="X168" s="550"/>
    </x:row>
    <x:row r="169">
      <x:c r="A169" s="550" t="str">
        <x:v>Thurrock</x:v>
      </x:c>
      <x:c r="B169" s="550" t="str">
        <x:v>Jennifer Sneddon</x:v>
      </x:c>
      <x:c r="C169" s="550" t="str">
        <x:v>1097</x:v>
      </x:c>
      <x:c r="D169" s="550" t="str">
        <x:v>Warehouse</x:v>
      </x:c>
      <x:c r="E169" s="550" t="str">
        <x:v>Fixed</x:v>
      </x:c>
      <x:c r="F169" s="550" t="n">
        <x:v>0</x:v>
      </x:c>
      <x:c r="G169" s="881" t="n">
        <x:v>0</x:v>
      </x:c>
      <x:c r="H169" s="881" t="n">
        <x:v>0</x:v>
      </x:c>
      <x:c r="I169" s="881" t="n">
        <x:v>0</x:v>
      </x:c>
      <x:c r="J169" s="881" t="n">
        <x:v>0</x:v>
      </x:c>
      <x:c r="K169" s="881" t="n">
        <x:v>0</x:v>
      </x:c>
      <x:c r="L169" s="881" t="n">
        <x:v>0</x:v>
      </x:c>
      <x:c r="M169" s="881" t="n">
        <x:v>0</x:v>
      </x:c>
      <x:c r="N169" s="881" t="n">
        <x:v>0</x:v>
      </x:c>
      <x:c r="O169" s="751" t="n">
        <x:v>0</x:v>
      </x:c>
      <x:c r="P169" s="751" t="n">
        <x:v>0</x:v>
      </x:c>
      <x:c r="Q169" s="550" t="n">
        <x:v>0</x:v>
      </x:c>
      <x:c r="R169" s="756" t="str">
        <x:v>No material exception under the current role-only rules.</x:v>
      </x:c>
      <x:c r="S169" s="550" t="str">
        <x:f>IF(OR('Summary Dashboard'!$B$3="All",$A169='Summary Dashboard'!$B$3),"Include","Filtered out")</x:f>
        <x:v>Include</x:v>
      </x:c>
      <x:c r="T169" s="550"/>
      <x:c r="U169" s="550"/>
      <x:c r="V169" s="550"/>
      <x:c r="W169" s="550"/>
      <x:c r="X169" s="550"/>
    </x:row>
    <x:row r="170">
      <x:c r="A170" s="550" t="str">
        <x:v>Thurrock</x:v>
      </x:c>
      <x:c r="B170" s="550" t="str">
        <x:v>K Bouakkaz</x:v>
      </x:c>
      <x:c r="C170" s="550" t="str">
        <x:v>102725</x:v>
      </x:c>
      <x:c r="D170" s="550" t="str">
        <x:v>Operative Porter</x:v>
      </x:c>
      <x:c r="E170" s="550" t="str">
        <x:v>Variable</x:v>
      </x:c>
      <x:c r="F170" s="550" t="n">
        <x:v>2</x:v>
      </x:c>
      <x:c r="G170" s="881"/>
      <x:c r="H170" s="881" t="n">
        <x:v>81</x:v>
      </x:c>
      <x:c r="I170" s="881" t="n">
        <x:v>12</x:v>
      </x:c>
      <x:c r="J170" s="881" t="n">
        <x:v>2</x:v>
      </x:c>
      <x:c r="K170" s="881"/>
      <x:c r="L170" s="881"/>
      <x:c r="M170" s="881" t="n">
        <x:v>1</x:v>
      </x:c>
      <x:c r="N170" s="881" t="n">
        <x:v>73</x:v>
      </x:c>
      <x:c r="O170" s="751" t="n">
        <x:v>1309</x:v>
      </x:c>
      <x:c r="P170" s="751" t="n">
        <x:v>16.2</x:v>
      </x:c>
      <x:c r="Q170" s="550" t="n">
        <x:v>0</x:v>
      </x:c>
      <x:c r="R170" s="756" t="str">
        <x:v>Activity history is usable; daily capacity gaps are not quantified because the work pattern is variable.</x:v>
      </x:c>
      <x:c r="S170" s="550" t="str">
        <x:f>IF(OR('Summary Dashboard'!$B$3="All",$A170='Summary Dashboard'!$B$3),"Include","Filtered out")</x:f>
        <x:v>Include</x:v>
      </x:c>
      <x:c r="T170" s="550"/>
      <x:c r="U170" s="550"/>
      <x:c r="V170" s="550"/>
      <x:c r="W170" s="550"/>
      <x:c r="X170" s="550"/>
    </x:row>
    <x:row r="171">
      <x:c r="A171" s="550" t="str">
        <x:v>Thurrock</x:v>
      </x:c>
      <x:c r="B171" s="550" t="str">
        <x:v>K Ford</x:v>
      </x:c>
      <x:c r="C171" s="550" t="str">
        <x:v>103012</x:v>
      </x:c>
      <x:c r="D171" s="550" t="str">
        <x:v>Operative Skilled</x:v>
      </x:c>
      <x:c r="E171" s="550" t="str">
        <x:v>Variable</x:v>
      </x:c>
      <x:c r="F171" s="550" t="n">
        <x:v>3</x:v>
      </x:c>
      <x:c r="G171" s="881"/>
      <x:c r="H171" s="881" t="n">
        <x:v>122</x:v>
      </x:c>
      <x:c r="I171" s="881" t="n">
        <x:v>7</x:v>
      </x:c>
      <x:c r="J171" s="881" t="n">
        <x:v>1</x:v>
      </x:c>
      <x:c r="K171" s="881"/>
      <x:c r="L171" s="881"/>
      <x:c r="M171" s="881" t="n">
        <x:v>4</x:v>
      </x:c>
      <x:c r="N171" s="881" t="n">
        <x:v>114</x:v>
      </x:c>
      <x:c r="O171" s="751" t="n">
        <x:v>2138</x:v>
      </x:c>
      <x:c r="P171" s="751" t="n">
        <x:v>17.5</x:v>
      </x:c>
      <x:c r="Q171" s="550" t="n">
        <x:v>0</x:v>
      </x:c>
      <x:c r="R171" s="756" t="str">
        <x:v>Activity history is usable; daily capacity gaps are not quantified because the work pattern is variable.</x:v>
      </x:c>
      <x:c r="S171" s="550" t="str">
        <x:f>IF(OR('Summary Dashboard'!$B$3="All",$A171='Summary Dashboard'!$B$3),"Include","Filtered out")</x:f>
        <x:v>Include</x:v>
      </x:c>
      <x:c r="T171" s="550"/>
      <x:c r="U171" s="550"/>
      <x:c r="V171" s="550"/>
      <x:c r="W171" s="550"/>
      <x:c r="X171" s="550"/>
    </x:row>
    <x:row r="172">
      <x:c r="A172" s="550" t="str">
        <x:v>Thurrock</x:v>
      </x:c>
      <x:c r="B172" s="550" t="str">
        <x:v>K Olajide</x:v>
      </x:c>
      <x:c r="C172" s="550" t="str">
        <x:v>103434</x:v>
      </x:c>
      <x:c r="D172" s="550" t="str">
        <x:v>Operative Porter</x:v>
      </x:c>
      <x:c r="E172" s="550" t="str">
        <x:v>Variable</x:v>
      </x:c>
      <x:c r="F172" s="550" t="n">
        <x:v>3</x:v>
      </x:c>
      <x:c r="G172" s="881"/>
      <x:c r="H172" s="881" t="n">
        <x:v>138</x:v>
      </x:c>
      <x:c r="I172" s="881" t="n">
        <x:v>7</x:v>
      </x:c>
      <x:c r="J172" s="881" t="n">
        <x:v>1</x:v>
      </x:c>
      <x:c r="K172" s="881"/>
      <x:c r="L172" s="881"/>
      <x:c r="M172" s="881" t="n">
        <x:v>3</x:v>
      </x:c>
      <x:c r="N172" s="881" t="n">
        <x:v>126</x:v>
      </x:c>
      <x:c r="O172" s="751" t="n">
        <x:v>2461.5</x:v>
      </x:c>
      <x:c r="P172" s="751" t="n">
        <x:v>17.8</x:v>
      </x:c>
      <x:c r="Q172" s="550" t="n">
        <x:v>2</x:v>
      </x:c>
      <x:c r="R172" s="756" t="str">
        <x:v>Activity history is usable; daily capacity gaps are not quantified because the work pattern is variable.</x:v>
      </x:c>
      <x:c r="S172" s="550" t="str">
        <x:f>IF(OR('Summary Dashboard'!$B$3="All",$A172='Summary Dashboard'!$B$3),"Include","Filtered out")</x:f>
        <x:v>Include</x:v>
      </x:c>
      <x:c r="T172" s="550"/>
      <x:c r="U172" s="550"/>
      <x:c r="V172" s="550"/>
      <x:c r="W172" s="550"/>
      <x:c r="X172" s="550"/>
    </x:row>
    <x:row r="173">
      <x:c r="A173" s="550" t="str">
        <x:v>Thurrock</x:v>
      </x:c>
      <x:c r="B173" s="550" t="str">
        <x:v>K Stappard</x:v>
      </x:c>
      <x:c r="C173" s="550" t="str">
        <x:v>103617</x:v>
      </x:c>
      <x:c r="D173" s="550" t="str">
        <x:v>Operative Porter</x:v>
      </x:c>
      <x:c r="E173" s="550" t="str">
        <x:v>Variable</x:v>
      </x:c>
      <x:c r="F173" s="550" t="n">
        <x:v>5</x:v>
      </x:c>
      <x:c r="G173" s="881"/>
      <x:c r="H173" s="881" t="n">
        <x:v>124</x:v>
      </x:c>
      <x:c r="I173" s="881" t="n">
        <x:v>15</x:v>
      </x:c>
      <x:c r="J173" s="881" t="n">
        <x:v>2</x:v>
      </x:c>
      <x:c r="K173" s="881"/>
      <x:c r="L173" s="881"/>
      <x:c r="M173" s="881" t="n">
        <x:v>1</x:v>
      </x:c>
      <x:c r="N173" s="881" t="n">
        <x:v>112</x:v>
      </x:c>
      <x:c r="O173" s="751" t="n">
        <x:v>2134</x:v>
      </x:c>
      <x:c r="P173" s="751" t="n">
        <x:v>17.2</x:v>
      </x:c>
      <x:c r="Q173" s="550" t="n">
        <x:v>0</x:v>
      </x:c>
      <x:c r="R173" s="756" t="str">
        <x:v>Activity history is usable; daily capacity gaps are not quantified because the work pattern is variable.</x:v>
      </x:c>
      <x:c r="S173" s="550" t="str">
        <x:f>IF(OR('Summary Dashboard'!$B$3="All",$A173='Summary Dashboard'!$B$3),"Include","Filtered out")</x:f>
        <x:v>Include</x:v>
      </x:c>
      <x:c r="T173" s="550"/>
      <x:c r="U173" s="550"/>
      <x:c r="V173" s="550"/>
      <x:c r="W173" s="550"/>
      <x:c r="X173" s="550"/>
    </x:row>
    <x:row r="174">
      <x:c r="A174" s="550" t="str">
        <x:v>Thurrock</x:v>
      </x:c>
      <x:c r="B174" s="550" t="str">
        <x:v>Kaspar Dumpis</x:v>
      </x:c>
      <x:c r="C174" s="550" t="str">
        <x:v>104197</x:v>
      </x:c>
      <x:c r="D174" s="550" t="str">
        <x:v>Warehouse</x:v>
      </x:c>
      <x:c r="E174" s="550" t="str">
        <x:v>Variable</x:v>
      </x:c>
      <x:c r="F174" s="550" t="n">
        <x:v>0</x:v>
      </x:c>
      <x:c r="G174" s="881"/>
      <x:c r="H174" s="881" t="n">
        <x:v>41</x:v>
      </x:c>
      <x:c r="I174" s="881" t="n">
        <x:v>19</x:v>
      </x:c>
      <x:c r="J174" s="881" t="n">
        <x:v>13</x:v>
      </x:c>
      <x:c r="K174" s="881"/>
      <x:c r="L174" s="881"/>
      <x:c r="M174" s="881" t="n">
        <x:v>0</x:v>
      </x:c>
      <x:c r="N174" s="881" t="n">
        <x:v>27</x:v>
      </x:c>
      <x:c r="O174" s="751" t="n">
        <x:v>599.5</x:v>
      </x:c>
      <x:c r="P174" s="751" t="n">
        <x:v>14.6</x:v>
      </x:c>
      <x:c r="Q174" s="550" t="n">
        <x:v>0</x:v>
      </x:c>
      <x:c r="R174" s="756" t="str">
        <x:v>Activity history is usable; daily capacity gaps are not quantified because the work pattern is variable.</x:v>
      </x:c>
      <x:c r="S174" s="550" t="str">
        <x:f>IF(OR('Summary Dashboard'!$B$3="All",$A174='Summary Dashboard'!$B$3),"Include","Filtered out")</x:f>
        <x:v>Include</x:v>
      </x:c>
      <x:c r="T174" s="550"/>
      <x:c r="U174" s="550"/>
      <x:c r="V174" s="550"/>
      <x:c r="W174" s="550"/>
      <x:c r="X174" s="550"/>
    </x:row>
    <x:row r="175">
      <x:c r="A175" s="550" t="str">
        <x:v>Thurrock</x:v>
      </x:c>
      <x:c r="B175" s="550" t="str">
        <x:v>Kevin McKnight</x:v>
      </x:c>
      <x:c r="C175" s="550" t="str">
        <x:v>1165</x:v>
      </x:c>
      <x:c r="D175" s="550" t="str">
        <x:v>Operative Porter</x:v>
      </x:c>
      <x:c r="E175" s="550" t="str">
        <x:v>Variable</x:v>
      </x:c>
      <x:c r="F175" s="550" t="n">
        <x:v>0</x:v>
      </x:c>
      <x:c r="G175" s="881"/>
      <x:c r="H175" s="881" t="n">
        <x:v>0</x:v>
      </x:c>
      <x:c r="I175" s="881" t="n">
        <x:v>18</x:v>
      </x:c>
      <x:c r="J175" s="881" t="n">
        <x:v>2</x:v>
      </x:c>
      <x:c r="K175" s="881"/>
      <x:c r="L175" s="881"/>
      <x:c r="M175" s="881" t="n">
        <x:v>0</x:v>
      </x:c>
      <x:c r="N175" s="881" t="n">
        <x:v>0</x:v>
      </x:c>
      <x:c r="O175" s="751" t="n">
        <x:v>0</x:v>
      </x:c>
      <x:c r="P175" s="751" t="n">
        <x:v>0</x:v>
      </x:c>
      <x:c r="Q175" s="550" t="n">
        <x:v>0</x:v>
      </x:c>
      <x:c r="R175" s="756" t="str">
        <x:v>Activity history is usable; daily capacity gaps are not quantified because the work pattern is variable.</x:v>
      </x:c>
      <x:c r="S175" s="550" t="str">
        <x:f>IF(OR('Summary Dashboard'!$B$3="All",$A175='Summary Dashboard'!$B$3),"Include","Filtered out")</x:f>
        <x:v>Include</x:v>
      </x:c>
      <x:c r="T175" s="550"/>
      <x:c r="U175" s="550"/>
      <x:c r="V175" s="550"/>
      <x:c r="W175" s="550"/>
      <x:c r="X175" s="550"/>
    </x:row>
    <x:row r="176">
      <x:c r="A176" s="550" t="str">
        <x:v>Thurrock</x:v>
      </x:c>
      <x:c r="B176" s="550" t="str">
        <x:v>Kyle E Anderson</x:v>
      </x:c>
      <x:c r="C176" s="550" t="str">
        <x:v>104572</x:v>
      </x:c>
      <x:c r="D176" s="550" t="str">
        <x:v>Operative Porter</x:v>
      </x:c>
      <x:c r="E176" s="550" t="str">
        <x:v>Fixed</x:v>
      </x:c>
      <x:c r="F176" s="550" t="n">
        <x:v>0</x:v>
      </x:c>
      <x:c r="G176" s="881" t="n">
        <x:v>0</x:v>
      </x:c>
      <x:c r="H176" s="881" t="n">
        <x:v>0</x:v>
      </x:c>
      <x:c r="I176" s="881" t="n">
        <x:v>0</x:v>
      </x:c>
      <x:c r="J176" s="881" t="n">
        <x:v>0</x:v>
      </x:c>
      <x:c r="K176" s="881" t="n">
        <x:v>0</x:v>
      </x:c>
      <x:c r="L176" s="881" t="n">
        <x:v>0</x:v>
      </x:c>
      <x:c r="M176" s="881" t="n">
        <x:v>0</x:v>
      </x:c>
      <x:c r="N176" s="881" t="n">
        <x:v>0</x:v>
      </x:c>
      <x:c r="O176" s="751" t="n">
        <x:v>0</x:v>
      </x:c>
      <x:c r="P176" s="751" t="n">
        <x:v>0</x:v>
      </x:c>
      <x:c r="Q176" s="550" t="n">
        <x:v>0</x:v>
      </x:c>
      <x:c r="R176" s="756" t="str">
        <x:v>No material exception under the current role-only rules.</x:v>
      </x:c>
      <x:c r="S176" s="550" t="str">
        <x:f>IF(OR('Summary Dashboard'!$B$3="All",$A176='Summary Dashboard'!$B$3),"Include","Filtered out")</x:f>
        <x:v>Include</x:v>
      </x:c>
      <x:c r="T176" s="550"/>
      <x:c r="U176" s="550"/>
      <x:c r="V176" s="550"/>
      <x:c r="W176" s="550"/>
      <x:c r="X176" s="550"/>
    </x:row>
    <x:row r="177">
      <x:c r="A177" s="550" t="str">
        <x:v>Thurrock</x:v>
      </x:c>
      <x:c r="B177" s="550" t="str">
        <x:v>L Stephens</x:v>
      </x:c>
      <x:c r="C177" s="550" t="str">
        <x:v>1775</x:v>
      </x:c>
      <x:c r="D177" s="550" t="str">
        <x:v>Warehouse</x:v>
      </x:c>
      <x:c r="E177" s="550" t="str">
        <x:v>Variable</x:v>
      </x:c>
      <x:c r="F177" s="550" t="n">
        <x:v>0</x:v>
      </x:c>
      <x:c r="G177" s="881"/>
      <x:c r="H177" s="881" t="n">
        <x:v>65</x:v>
      </x:c>
      <x:c r="I177" s="881" t="n">
        <x:v>5</x:v>
      </x:c>
      <x:c r="J177" s="881" t="n">
        <x:v>0</x:v>
      </x:c>
      <x:c r="K177" s="881"/>
      <x:c r="L177" s="881"/>
      <x:c r="M177" s="881" t="n">
        <x:v>0</x:v>
      </x:c>
      <x:c r="N177" s="881" t="n">
        <x:v>45</x:v>
      </x:c>
      <x:c r="O177" s="751" t="n">
        <x:v>968</x:v>
      </x:c>
      <x:c r="P177" s="751" t="n">
        <x:v>14.9</x:v>
      </x:c>
      <x:c r="Q177" s="550" t="n">
        <x:v>0</x:v>
      </x:c>
      <x:c r="R177" s="756" t="str">
        <x:v>Activity history is usable; daily capacity gaps are not quantified because the work pattern is variable.</x:v>
      </x:c>
      <x:c r="S177" s="550" t="str">
        <x:f>IF(OR('Summary Dashboard'!$B$3="All",$A177='Summary Dashboard'!$B$3),"Include","Filtered out")</x:f>
        <x:v>Include</x:v>
      </x:c>
      <x:c r="T177" s="550"/>
      <x:c r="U177" s="550"/>
      <x:c r="V177" s="550"/>
      <x:c r="W177" s="550"/>
      <x:c r="X177" s="550"/>
    </x:row>
    <x:row r="178">
      <x:c r="A178" s="550" t="str">
        <x:v>Thurrock</x:v>
      </x:c>
      <x:c r="B178" s="550" t="str">
        <x:v>M Haywood</x:v>
      </x:c>
      <x:c r="C178" s="550" t="str">
        <x:v>103042</x:v>
      </x:c>
      <x:c r="D178" s="550" t="str">
        <x:v>Operative Porter</x:v>
      </x:c>
      <x:c r="E178" s="550" t="str">
        <x:v>Variable</x:v>
      </x:c>
      <x:c r="F178" s="550" t="n">
        <x:v>3</x:v>
      </x:c>
      <x:c r="G178" s="881"/>
      <x:c r="H178" s="881" t="n">
        <x:v>78</x:v>
      </x:c>
      <x:c r="I178" s="881" t="n">
        <x:v>5</x:v>
      </x:c>
      <x:c r="J178" s="881" t="n">
        <x:v>2</x:v>
      </x:c>
      <x:c r="K178" s="881"/>
      <x:c r="L178" s="881"/>
      <x:c r="M178" s="881" t="n">
        <x:v>9</x:v>
      </x:c>
      <x:c r="N178" s="881" t="n">
        <x:v>72</x:v>
      </x:c>
      <x:c r="O178" s="751" t="n">
        <x:v>1278</x:v>
      </x:c>
      <x:c r="P178" s="751" t="n">
        <x:v>16.4</x:v>
      </x:c>
      <x:c r="Q178" s="550" t="n">
        <x:v>0</x:v>
      </x:c>
      <x:c r="R178" s="756" t="str">
        <x:v>Activity history is usable; daily capacity gaps are not quantified because the work pattern is variable.</x:v>
      </x:c>
      <x:c r="S178" s="550" t="str">
        <x:f>IF(OR('Summary Dashboard'!$B$3="All",$A178='Summary Dashboard'!$B$3),"Include","Filtered out")</x:f>
        <x:v>Include</x:v>
      </x:c>
      <x:c r="T178" s="550"/>
      <x:c r="U178" s="550"/>
      <x:c r="V178" s="550"/>
      <x:c r="W178" s="550"/>
      <x:c r="X178" s="550"/>
    </x:row>
    <x:row r="179">
      <x:c r="A179" s="550" t="str">
        <x:v>Thurrock</x:v>
      </x:c>
      <x:c r="B179" s="550" t="str">
        <x:v>M Lewis</x:v>
      </x:c>
      <x:c r="C179" s="550" t="str">
        <x:v>1973</x:v>
      </x:c>
      <x:c r="D179" s="550" t="str">
        <x:v>Operative Porter</x:v>
      </x:c>
      <x:c r="E179" s="550" t="str">
        <x:v>Fixed</x:v>
      </x:c>
      <x:c r="F179" s="550" t="n">
        <x:v>0</x:v>
      </x:c>
      <x:c r="G179" s="881" t="n">
        <x:v>0</x:v>
      </x:c>
      <x:c r="H179" s="881" t="n">
        <x:v>35</x:v>
      </x:c>
      <x:c r="I179" s="881" t="n">
        <x:v>0</x:v>
      </x:c>
      <x:c r="J179" s="881" t="n">
        <x:v>0</x:v>
      </x:c>
      <x:c r="K179" s="881" t="n">
        <x:v>0</x:v>
      </x:c>
      <x:c r="L179" s="881" t="n">
        <x:v>0</x:v>
      </x:c>
      <x:c r="M179" s="881" t="n">
        <x:v>0</x:v>
      </x:c>
      <x:c r="N179" s="881" t="n">
        <x:v>34</x:v>
      </x:c>
      <x:c r="O179" s="751" t="n">
        <x:v>691.5</x:v>
      </x:c>
      <x:c r="P179" s="751" t="n">
        <x:v>19.8</x:v>
      </x:c>
      <x:c r="Q179" s="550" t="n">
        <x:v>0</x:v>
      </x:c>
      <x:c r="R179" s="756" t="str">
        <x:v>No material exception under the current role-only rules.</x:v>
      </x:c>
      <x:c r="S179" s="550" t="str">
        <x:f>IF(OR('Summary Dashboard'!$B$3="All",$A179='Summary Dashboard'!$B$3),"Include","Filtered out")</x:f>
        <x:v>Include</x:v>
      </x:c>
      <x:c r="T179" s="550"/>
      <x:c r="U179" s="550"/>
      <x:c r="V179" s="550"/>
      <x:c r="W179" s="550"/>
      <x:c r="X179" s="550"/>
    </x:row>
    <x:row r="180">
      <x:c r="A180" s="550" t="str">
        <x:v>Thurrock</x:v>
      </x:c>
      <x:c r="B180" s="550" t="str">
        <x:v>M Medina (B)</x:v>
      </x:c>
      <x:c r="C180" s="550" t="str">
        <x:v>103537</x:v>
      </x:c>
      <x:c r="D180" s="550" t="str">
        <x:v>Operative Driver</x:v>
      </x:c>
      <x:c r="E180" s="550" t="str">
        <x:v>Variable</x:v>
      </x:c>
      <x:c r="F180" s="550" t="n">
        <x:v>3</x:v>
      </x:c>
      <x:c r="G180" s="881"/>
      <x:c r="H180" s="881" t="n">
        <x:v>70</x:v>
      </x:c>
      <x:c r="I180" s="881" t="n">
        <x:v>0</x:v>
      </x:c>
      <x:c r="J180" s="881" t="n">
        <x:v>0</x:v>
      </x:c>
      <x:c r="K180" s="881"/>
      <x:c r="L180" s="881"/>
      <x:c r="M180" s="881" t="n">
        <x:v>4</x:v>
      </x:c>
      <x:c r="N180" s="881" t="n">
        <x:v>69</x:v>
      </x:c>
      <x:c r="O180" s="751" t="n">
        <x:v>1115.5</x:v>
      </x:c>
      <x:c r="P180" s="751" t="n">
        <x:v>15.9</x:v>
      </x:c>
      <x:c r="Q180" s="550" t="n">
        <x:v>0</x:v>
      </x:c>
      <x:c r="R180" s="756" t="str">
        <x:v>Activity history is usable; daily capacity gaps are not quantified because the work pattern is variable.</x:v>
      </x:c>
      <x:c r="S180" s="550" t="str">
        <x:f>IF(OR('Summary Dashboard'!$B$3="All",$A180='Summary Dashboard'!$B$3),"Include","Filtered out")</x:f>
        <x:v>Include</x:v>
      </x:c>
      <x:c r="T180" s="550"/>
      <x:c r="U180" s="550"/>
      <x:c r="V180" s="550"/>
      <x:c r="W180" s="550"/>
      <x:c r="X180" s="550"/>
    </x:row>
    <x:row r="181">
      <x:c r="A181" s="550" t="str">
        <x:v>Thurrock</x:v>
      </x:c>
      <x:c r="B181" s="550" t="str">
        <x:v>M Mynott (B)</x:v>
      </x:c>
      <x:c r="C181" s="550" t="str">
        <x:v>1681</x:v>
      </x:c>
      <x:c r="D181" s="550" t="str">
        <x:v>Operative Skilled</x:v>
      </x:c>
      <x:c r="E181" s="550" t="str">
        <x:v>Variable</x:v>
      </x:c>
      <x:c r="F181" s="550" t="n">
        <x:v>5</x:v>
      </x:c>
      <x:c r="G181" s="881"/>
      <x:c r="H181" s="881" t="n">
        <x:v>100</x:v>
      </x:c>
      <x:c r="I181" s="881" t="n">
        <x:v>24</x:v>
      </x:c>
      <x:c r="J181" s="881" t="n">
        <x:v>8</x:v>
      </x:c>
      <x:c r="K181" s="881"/>
      <x:c r="L181" s="881"/>
      <x:c r="M181" s="881" t="n">
        <x:v>1</x:v>
      </x:c>
      <x:c r="N181" s="881" t="n">
        <x:v>89</x:v>
      </x:c>
      <x:c r="O181" s="751" t="n">
        <x:v>1571.5</x:v>
      </x:c>
      <x:c r="P181" s="751" t="n">
        <x:v>15.7</x:v>
      </x:c>
      <x:c r="Q181" s="550" t="n">
        <x:v>0</x:v>
      </x:c>
      <x:c r="R181" s="756" t="str">
        <x:v>Activity history is usable; daily capacity gaps are not quantified because the work pattern is variable.</x:v>
      </x:c>
      <x:c r="S181" s="550" t="str">
        <x:f>IF(OR('Summary Dashboard'!$B$3="All",$A181='Summary Dashboard'!$B$3),"Include","Filtered out")</x:f>
        <x:v>Include</x:v>
      </x:c>
      <x:c r="T181" s="550"/>
      <x:c r="U181" s="550"/>
      <x:c r="V181" s="550"/>
      <x:c r="W181" s="550"/>
      <x:c r="X181" s="550"/>
    </x:row>
    <x:row r="182">
      <x:c r="A182" s="550" t="str">
        <x:v>Thurrock</x:v>
      </x:c>
      <x:c r="B182" s="550" t="str">
        <x:v>M Parker</x:v>
      </x:c>
      <x:c r="C182" s="550" t="str">
        <x:v>103193</x:v>
      </x:c>
      <x:c r="D182" s="550" t="str">
        <x:v>Operative Skilled</x:v>
      </x:c>
      <x:c r="E182" s="550" t="str">
        <x:v>Variable</x:v>
      </x:c>
      <x:c r="F182" s="550" t="n">
        <x:v>5</x:v>
      </x:c>
      <x:c r="G182" s="881"/>
      <x:c r="H182" s="881" t="n">
        <x:v>149</x:v>
      </x:c>
      <x:c r="I182" s="881" t="n">
        <x:v>6</x:v>
      </x:c>
      <x:c r="J182" s="881" t="n">
        <x:v>5</x:v>
      </x:c>
      <x:c r="K182" s="881"/>
      <x:c r="L182" s="881"/>
      <x:c r="M182" s="881" t="n">
        <x:v>3</x:v>
      </x:c>
      <x:c r="N182" s="881" t="n">
        <x:v>137</x:v>
      </x:c>
      <x:c r="O182" s="751" t="n">
        <x:v>2406</x:v>
      </x:c>
      <x:c r="P182" s="751" t="n">
        <x:v>16.1</x:v>
      </x:c>
      <x:c r="Q182" s="550" t="n">
        <x:v>0</x:v>
      </x:c>
      <x:c r="R182" s="756" t="str">
        <x:v>Activity history is usable; daily capacity gaps are not quantified because the work pattern is variable.</x:v>
      </x:c>
      <x:c r="S182" s="550" t="str">
        <x:f>IF(OR('Summary Dashboard'!$B$3="All",$A182='Summary Dashboard'!$B$3),"Include","Filtered out")</x:f>
        <x:v>Include</x:v>
      </x:c>
      <x:c r="T182" s="550"/>
      <x:c r="U182" s="550"/>
      <x:c r="V182" s="550"/>
      <x:c r="W182" s="550"/>
      <x:c r="X182" s="550"/>
    </x:row>
    <x:row r="183">
      <x:c r="A183" s="550" t="str">
        <x:v>Thurrock</x:v>
      </x:c>
      <x:c r="B183" s="550" t="str">
        <x:v>M. Musadik Ali (B) EV</x:v>
      </x:c>
      <x:c r="C183" s="550" t="str">
        <x:v>103440</x:v>
      </x:c>
      <x:c r="D183" s="550" t="str">
        <x:v>Operative Porter</x:v>
      </x:c>
      <x:c r="E183" s="550" t="str">
        <x:v>Variable</x:v>
      </x:c>
      <x:c r="F183" s="550" t="n">
        <x:v>5</x:v>
      </x:c>
      <x:c r="G183" s="881"/>
      <x:c r="H183" s="881" t="n">
        <x:v>117</x:v>
      </x:c>
      <x:c r="I183" s="881" t="n">
        <x:v>20</x:v>
      </x:c>
      <x:c r="J183" s="881" t="n">
        <x:v>0</x:v>
      </x:c>
      <x:c r="K183" s="881"/>
      <x:c r="L183" s="881"/>
      <x:c r="M183" s="881" t="n">
        <x:v>5</x:v>
      </x:c>
      <x:c r="N183" s="881" t="n">
        <x:v>108</x:v>
      </x:c>
      <x:c r="O183" s="751" t="n">
        <x:v>2014</x:v>
      </x:c>
      <x:c r="P183" s="751" t="n">
        <x:v>17.2</x:v>
      </x:c>
      <x:c r="Q183" s="550" t="n">
        <x:v>0</x:v>
      </x:c>
      <x:c r="R183" s="756" t="str">
        <x:v>Activity history is usable; daily capacity gaps are not quantified because the work pattern is variable.</x:v>
      </x:c>
      <x:c r="S183" s="550" t="str">
        <x:f>IF(OR('Summary Dashboard'!$B$3="All",$A183='Summary Dashboard'!$B$3),"Include","Filtered out")</x:f>
        <x:v>Include</x:v>
      </x:c>
      <x:c r="T183" s="550"/>
      <x:c r="U183" s="550"/>
      <x:c r="V183" s="550"/>
      <x:c r="W183" s="550"/>
      <x:c r="X183" s="550"/>
    </x:row>
    <x:row r="184">
      <x:c r="A184" s="550" t="str">
        <x:v>Thurrock</x:v>
      </x:c>
      <x:c r="B184" s="550" t="str">
        <x:v>Michael A Spence</x:v>
      </x:c>
      <x:c r="C184" s="550" t="str">
        <x:v>1693</x:v>
      </x:c>
      <x:c r="D184" s="550" t="str">
        <x:v>Operative Porter</x:v>
      </x:c>
      <x:c r="E184" s="550" t="str">
        <x:v>Fixed</x:v>
      </x:c>
      <x:c r="F184" s="550" t="n">
        <x:v>0</x:v>
      </x:c>
      <x:c r="G184" s="881" t="n">
        <x:v>0</x:v>
      </x:c>
      <x:c r="H184" s="881" t="n">
        <x:v>0</x:v>
      </x:c>
      <x:c r="I184" s="881" t="n">
        <x:v>0</x:v>
      </x:c>
      <x:c r="J184" s="881" t="n">
        <x:v>0</x:v>
      </x:c>
      <x:c r="K184" s="881" t="n">
        <x:v>0</x:v>
      </x:c>
      <x:c r="L184" s="881" t="n">
        <x:v>0</x:v>
      </x:c>
      <x:c r="M184" s="881" t="n">
        <x:v>0</x:v>
      </x:c>
      <x:c r="N184" s="881" t="n">
        <x:v>0</x:v>
      </x:c>
      <x:c r="O184" s="751" t="n">
        <x:v>0</x:v>
      </x:c>
      <x:c r="P184" s="751" t="n">
        <x:v>0</x:v>
      </x:c>
      <x:c r="Q184" s="550" t="n">
        <x:v>0</x:v>
      </x:c>
      <x:c r="R184" s="756" t="str">
        <x:v>No material exception under the current role-only rules.</x:v>
      </x:c>
      <x:c r="S184" s="550" t="str">
        <x:f>IF(OR('Summary Dashboard'!$B$3="All",$A184='Summary Dashboard'!$B$3),"Include","Filtered out")</x:f>
        <x:v>Include</x:v>
      </x:c>
      <x:c r="T184" s="550"/>
      <x:c r="U184" s="550"/>
      <x:c r="V184" s="550"/>
      <x:c r="W184" s="550"/>
      <x:c r="X184" s="550"/>
    </x:row>
    <x:row r="185">
      <x:c r="A185" s="550" t="str">
        <x:v>Thurrock</x:v>
      </x:c>
      <x:c r="B185" s="550" t="str">
        <x:v>Miki Sguerra (B)</x:v>
      </x:c>
      <x:c r="C185" s="550" t="str">
        <x:v>103656</x:v>
      </x:c>
      <x:c r="D185" s="550" t="str">
        <x:v>Operative Driver</x:v>
      </x:c>
      <x:c r="E185" s="550" t="str">
        <x:v>Variable</x:v>
      </x:c>
      <x:c r="F185" s="550" t="n">
        <x:v>3</x:v>
      </x:c>
      <x:c r="G185" s="881"/>
      <x:c r="H185" s="881" t="n">
        <x:v>69</x:v>
      </x:c>
      <x:c r="I185" s="881" t="n">
        <x:v>0</x:v>
      </x:c>
      <x:c r="J185" s="881" t="n">
        <x:v>0</x:v>
      </x:c>
      <x:c r="K185" s="881"/>
      <x:c r="L185" s="881"/>
      <x:c r="M185" s="881" t="n">
        <x:v>2</x:v>
      </x:c>
      <x:c r="N185" s="881" t="n">
        <x:v>69</x:v>
      </x:c>
      <x:c r="O185" s="751" t="n">
        <x:v>1199.5</x:v>
      </x:c>
      <x:c r="P185" s="751" t="n">
        <x:v>17.4</x:v>
      </x:c>
      <x:c r="Q185" s="550" t="n">
        <x:v>0</x:v>
      </x:c>
      <x:c r="R185" s="756" t="str">
        <x:v>Activity history is usable; daily capacity gaps are not quantified because the work pattern is variable.</x:v>
      </x:c>
      <x:c r="S185" s="550" t="str">
        <x:f>IF(OR('Summary Dashboard'!$B$3="All",$A185='Summary Dashboard'!$B$3),"Include","Filtered out")</x:f>
        <x:v>Include</x:v>
      </x:c>
      <x:c r="T185" s="550"/>
      <x:c r="U185" s="550"/>
      <x:c r="V185" s="550"/>
      <x:c r="W185" s="550"/>
      <x:c r="X185" s="550"/>
    </x:row>
    <x:row r="186">
      <x:c r="A186" s="550" t="str">
        <x:v>Thurrock</x:v>
      </x:c>
      <x:c r="B186" s="550" t="str">
        <x:v>Mohamed Musa</x:v>
      </x:c>
      <x:c r="C186" s="550" t="str">
        <x:v>103166</x:v>
      </x:c>
      <x:c r="D186" s="550" t="str">
        <x:v>Operative Porter</x:v>
      </x:c>
      <x:c r="E186" s="550" t="str">
        <x:v>Variable</x:v>
      </x:c>
      <x:c r="F186" s="550" t="n">
        <x:v>3</x:v>
      </x:c>
      <x:c r="G186" s="881"/>
      <x:c r="H186" s="881" t="n">
        <x:v>68</x:v>
      </x:c>
      <x:c r="I186" s="881" t="n">
        <x:v>17</x:v>
      </x:c>
      <x:c r="J186" s="881" t="n">
        <x:v>2</x:v>
      </x:c>
      <x:c r="K186" s="881"/>
      <x:c r="L186" s="881"/>
      <x:c r="M186" s="881" t="n">
        <x:v>4</x:v>
      </x:c>
      <x:c r="N186" s="881" t="n">
        <x:v>62</x:v>
      </x:c>
      <x:c r="O186" s="751" t="n">
        <x:v>1054</x:v>
      </x:c>
      <x:c r="P186" s="751" t="n">
        <x:v>15.5</x:v>
      </x:c>
      <x:c r="Q186" s="550" t="n">
        <x:v>0</x:v>
      </x:c>
      <x:c r="R186" s="756" t="str">
        <x:v>Activity history is usable; daily capacity gaps are not quantified because the work pattern is variable.</x:v>
      </x:c>
      <x:c r="S186" s="550" t="str">
        <x:f>IF(OR('Summary Dashboard'!$B$3="All",$A186='Summary Dashboard'!$B$3),"Include","Filtered out")</x:f>
        <x:v>Include</x:v>
      </x:c>
      <x:c r="T186" s="550"/>
      <x:c r="U186" s="550"/>
      <x:c r="V186" s="550"/>
      <x:c r="W186" s="550"/>
      <x:c r="X186" s="550"/>
    </x:row>
    <x:row r="187">
      <x:c r="A187" s="550" t="str">
        <x:v>Thurrock</x:v>
      </x:c>
      <x:c r="B187" s="550" t="str">
        <x:v>N Adesanya</x:v>
      </x:c>
      <x:c r="C187" s="550" t="str">
        <x:v>102672</x:v>
      </x:c>
      <x:c r="D187" s="550" t="str">
        <x:v>Operative Porter</x:v>
      </x:c>
      <x:c r="E187" s="550" t="str">
        <x:v>Variable</x:v>
      </x:c>
      <x:c r="F187" s="550" t="n">
        <x:v>3</x:v>
      </x:c>
      <x:c r="G187" s="881"/>
      <x:c r="H187" s="881" t="n">
        <x:v>86</x:v>
      </x:c>
      <x:c r="I187" s="881" t="n">
        <x:v>9</x:v>
      </x:c>
      <x:c r="J187" s="881" t="n">
        <x:v>0</x:v>
      </x:c>
      <x:c r="K187" s="881"/>
      <x:c r="L187" s="881"/>
      <x:c r="M187" s="881" t="n">
        <x:v>4</x:v>
      </x:c>
      <x:c r="N187" s="881" t="n">
        <x:v>80</x:v>
      </x:c>
      <x:c r="O187" s="751" t="n">
        <x:v>1416.5</x:v>
      </x:c>
      <x:c r="P187" s="751" t="n">
        <x:v>16.5</x:v>
      </x:c>
      <x:c r="Q187" s="550" t="n">
        <x:v>0</x:v>
      </x:c>
      <x:c r="R187" s="756" t="str">
        <x:v>Activity history is usable; daily capacity gaps are not quantified because the work pattern is variable.</x:v>
      </x:c>
      <x:c r="S187" s="550" t="str">
        <x:f>IF(OR('Summary Dashboard'!$B$3="All",$A187='Summary Dashboard'!$B$3),"Include","Filtered out")</x:f>
        <x:v>Include</x:v>
      </x:c>
      <x:c r="T187" s="550"/>
      <x:c r="U187" s="550"/>
      <x:c r="V187" s="550"/>
      <x:c r="W187" s="550"/>
      <x:c r="X187" s="550"/>
    </x:row>
    <x:row r="188">
      <x:c r="A188" s="550" t="str">
        <x:v>Thurrock</x:v>
      </x:c>
      <x:c r="B188" s="550" t="str">
        <x:v>N Storey</x:v>
      </x:c>
      <x:c r="C188" s="550" t="str">
        <x:v>104307</x:v>
      </x:c>
      <x:c r="D188" s="550" t="str">
        <x:v>Operative Porter</x:v>
      </x:c>
      <x:c r="E188" s="550" t="str">
        <x:v>Variable</x:v>
      </x:c>
      <x:c r="F188" s="550" t="n">
        <x:v>3</x:v>
      </x:c>
      <x:c r="G188" s="881"/>
      <x:c r="H188" s="881" t="n">
        <x:v>138</x:v>
      </x:c>
      <x:c r="I188" s="881" t="n">
        <x:v>11</x:v>
      </x:c>
      <x:c r="J188" s="881" t="n">
        <x:v>0</x:v>
      </x:c>
      <x:c r="K188" s="881"/>
      <x:c r="L188" s="881"/>
      <x:c r="M188" s="881" t="n">
        <x:v>2</x:v>
      </x:c>
      <x:c r="N188" s="881" t="n">
        <x:v>127</x:v>
      </x:c>
      <x:c r="O188" s="751" t="n">
        <x:v>2336</x:v>
      </x:c>
      <x:c r="P188" s="751" t="n">
        <x:v>16.9</x:v>
      </x:c>
      <x:c r="Q188" s="550" t="n">
        <x:v>0</x:v>
      </x:c>
      <x:c r="R188" s="756" t="str">
        <x:v>Activity history is usable; daily capacity gaps are not quantified because the work pattern is variable.</x:v>
      </x:c>
      <x:c r="S188" s="550" t="str">
        <x:f>IF(OR('Summary Dashboard'!$B$3="All",$A188='Summary Dashboard'!$B$3),"Include","Filtered out")</x:f>
        <x:v>Include</x:v>
      </x:c>
      <x:c r="T188" s="550"/>
      <x:c r="U188" s="550"/>
      <x:c r="V188" s="550"/>
      <x:c r="W188" s="550"/>
      <x:c r="X188" s="550"/>
    </x:row>
    <x:row r="189">
      <x:c r="A189" s="550" t="str">
        <x:v>Thurrock</x:v>
      </x:c>
      <x:c r="B189" s="550" t="str">
        <x:v>O Myton</x:v>
      </x:c>
      <x:c r="C189" s="550" t="str">
        <x:v>103182</x:v>
      </x:c>
      <x:c r="D189" s="550" t="str">
        <x:v>Operative Porter</x:v>
      </x:c>
      <x:c r="E189" s="550" t="str">
        <x:v>Variable</x:v>
      </x:c>
      <x:c r="F189" s="550" t="n">
        <x:v>3</x:v>
      </x:c>
      <x:c r="G189" s="881"/>
      <x:c r="H189" s="881" t="n">
        <x:v>136</x:v>
      </x:c>
      <x:c r="I189" s="881" t="n">
        <x:v>11</x:v>
      </x:c>
      <x:c r="J189" s="881" t="n">
        <x:v>0</x:v>
      </x:c>
      <x:c r="K189" s="881"/>
      <x:c r="L189" s="881"/>
      <x:c r="M189" s="881" t="n">
        <x:v>1</x:v>
      </x:c>
      <x:c r="N189" s="881" t="n">
        <x:v>127</x:v>
      </x:c>
      <x:c r="O189" s="751" t="n">
        <x:v>2509</x:v>
      </x:c>
      <x:c r="P189" s="751" t="n">
        <x:v>18.4</x:v>
      </x:c>
      <x:c r="Q189" s="550" t="n">
        <x:v>1</x:v>
      </x:c>
      <x:c r="R189" s="756" t="str">
        <x:v>Activity history is usable; daily capacity gaps are not quantified because the work pattern is variable.</x:v>
      </x:c>
      <x:c r="S189" s="550" t="str">
        <x:f>IF(OR('Summary Dashboard'!$B$3="All",$A189='Summary Dashboard'!$B$3),"Include","Filtered out")</x:f>
        <x:v>Include</x:v>
      </x:c>
      <x:c r="T189" s="550"/>
      <x:c r="U189" s="550"/>
      <x:c r="V189" s="550"/>
      <x:c r="W189" s="550"/>
      <x:c r="X189" s="550"/>
    </x:row>
    <x:row r="190">
      <x:c r="A190" s="550" t="str">
        <x:v>Thurrock</x:v>
      </x:c>
      <x:c r="B190" s="550" t="str">
        <x:v>P McDavid</x:v>
      </x:c>
      <x:c r="C190" s="550" t="str">
        <x:v>103428</x:v>
      </x:c>
      <x:c r="D190" s="550" t="str">
        <x:v>Operative Porter</x:v>
      </x:c>
      <x:c r="E190" s="550" t="str">
        <x:v>Variable</x:v>
      </x:c>
      <x:c r="F190" s="550" t="n">
        <x:v>3</x:v>
      </x:c>
      <x:c r="G190" s="881"/>
      <x:c r="H190" s="881" t="n">
        <x:v>65</x:v>
      </x:c>
      <x:c r="I190" s="881" t="n">
        <x:v>16</x:v>
      </x:c>
      <x:c r="J190" s="881" t="n">
        <x:v>6</x:v>
      </x:c>
      <x:c r="K190" s="881"/>
      <x:c r="L190" s="881"/>
      <x:c r="M190" s="881" t="n">
        <x:v>2</x:v>
      </x:c>
      <x:c r="N190" s="881" t="n">
        <x:v>58</x:v>
      </x:c>
      <x:c r="O190" s="751" t="n">
        <x:v>1000</x:v>
      </x:c>
      <x:c r="P190" s="751" t="n">
        <x:v>15.4</x:v>
      </x:c>
      <x:c r="Q190" s="550" t="n">
        <x:v>0</x:v>
      </x:c>
      <x:c r="R190" s="756" t="str">
        <x:v>Activity history is usable; daily capacity gaps are not quantified because the work pattern is variable.</x:v>
      </x:c>
      <x:c r="S190" s="550" t="str">
        <x:f>IF(OR('Summary Dashboard'!$B$3="All",$A190='Summary Dashboard'!$B$3),"Include","Filtered out")</x:f>
        <x:v>Include</x:v>
      </x:c>
      <x:c r="T190" s="550"/>
      <x:c r="U190" s="550"/>
      <x:c r="V190" s="550"/>
      <x:c r="W190" s="550"/>
      <x:c r="X190" s="550"/>
    </x:row>
    <x:row r="191">
      <x:c r="A191" s="550" t="str">
        <x:v>Thurrock</x:v>
      </x:c>
      <x:c r="B191" s="550" t="str">
        <x:v>P McFarland (B)</x:v>
      </x:c>
      <x:c r="C191" s="550" t="str">
        <x:v>104302</x:v>
      </x:c>
      <x:c r="D191" s="550" t="str">
        <x:v>Operative Porter</x:v>
      </x:c>
      <x:c r="E191" s="550" t="str">
        <x:v>Variable</x:v>
      </x:c>
      <x:c r="F191" s="550" t="n">
        <x:v>3</x:v>
      </x:c>
      <x:c r="G191" s="881"/>
      <x:c r="H191" s="881" t="n">
        <x:v>37</x:v>
      </x:c>
      <x:c r="I191" s="881" t="n">
        <x:v>0</x:v>
      </x:c>
      <x:c r="J191" s="881" t="n">
        <x:v>0</x:v>
      </x:c>
      <x:c r="K191" s="881"/>
      <x:c r="L191" s="881"/>
      <x:c r="M191" s="881" t="n">
        <x:v>0</x:v>
      </x:c>
      <x:c r="N191" s="881" t="n">
        <x:v>37</x:v>
      </x:c>
      <x:c r="O191" s="751" t="n">
        <x:v>670</x:v>
      </x:c>
      <x:c r="P191" s="751" t="n">
        <x:v>18.1</x:v>
      </x:c>
      <x:c r="Q191" s="550" t="n">
        <x:v>0</x:v>
      </x:c>
      <x:c r="R191" s="756" t="str">
        <x:v>Activity history is usable; daily capacity gaps are not quantified because the work pattern is variable.</x:v>
      </x:c>
      <x:c r="S191" s="550" t="str">
        <x:f>IF(OR('Summary Dashboard'!$B$3="All",$A191='Summary Dashboard'!$B$3),"Include","Filtered out")</x:f>
        <x:v>Include</x:v>
      </x:c>
      <x:c r="T191" s="550"/>
      <x:c r="U191" s="550"/>
      <x:c r="V191" s="550"/>
      <x:c r="W191" s="550"/>
      <x:c r="X191" s="550"/>
    </x:row>
    <x:row r="192">
      <x:c r="A192" s="550" t="str">
        <x:v>Thurrock</x:v>
      </x:c>
      <x:c r="B192" s="550" t="str">
        <x:v>P Middleton</x:v>
      </x:c>
      <x:c r="C192" s="550" t="str">
        <x:v>1603</x:v>
      </x:c>
      <x:c r="D192" s="550" t="str">
        <x:v>Operative Skilled</x:v>
      </x:c>
      <x:c r="E192" s="550" t="str">
        <x:v>Variable</x:v>
      </x:c>
      <x:c r="F192" s="550" t="n">
        <x:v>5</x:v>
      </x:c>
      <x:c r="G192" s="881"/>
      <x:c r="H192" s="881" t="n">
        <x:v>139</x:v>
      </x:c>
      <x:c r="I192" s="881" t="n">
        <x:v>12</x:v>
      </x:c>
      <x:c r="J192" s="881" t="n">
        <x:v>0</x:v>
      </x:c>
      <x:c r="K192" s="881"/>
      <x:c r="L192" s="881"/>
      <x:c r="M192" s="881" t="n">
        <x:v>4</x:v>
      </x:c>
      <x:c r="N192" s="881" t="n">
        <x:v>136</x:v>
      </x:c>
      <x:c r="O192" s="751" t="n">
        <x:v>2460.5</x:v>
      </x:c>
      <x:c r="P192" s="751" t="n">
        <x:v>17.7</x:v>
      </x:c>
      <x:c r="Q192" s="550" t="n">
        <x:v>0</x:v>
      </x:c>
      <x:c r="R192" s="756" t="str">
        <x:v>Activity history is usable; daily capacity gaps are not quantified because the work pattern is variable.</x:v>
      </x:c>
      <x:c r="S192" s="550" t="str">
        <x:f>IF(OR('Summary Dashboard'!$B$3="All",$A192='Summary Dashboard'!$B$3),"Include","Filtered out")</x:f>
        <x:v>Include</x:v>
      </x:c>
      <x:c r="T192" s="550"/>
      <x:c r="U192" s="550"/>
      <x:c r="V192" s="550"/>
      <x:c r="W192" s="550"/>
      <x:c r="X192" s="550"/>
    </x:row>
    <x:row r="193">
      <x:c r="A193" s="550" t="str">
        <x:v>Thurrock</x:v>
      </x:c>
      <x:c r="B193" s="550" t="str">
        <x:v>Paul Barker (C)</x:v>
      </x:c>
      <x:c r="C193" s="550" t="str">
        <x:v>104327</x:v>
      </x:c>
      <x:c r="D193" s="550" t="str">
        <x:v>Operative Porter</x:v>
      </x:c>
      <x:c r="E193" s="550" t="str">
        <x:v>Variable</x:v>
      </x:c>
      <x:c r="F193" s="550" t="n">
        <x:v>5</x:v>
      </x:c>
      <x:c r="G193" s="881"/>
      <x:c r="H193" s="881" t="n">
        <x:v>114</x:v>
      </x:c>
      <x:c r="I193" s="881" t="n">
        <x:v>21</x:v>
      </x:c>
      <x:c r="J193" s="881" t="n">
        <x:v>0</x:v>
      </x:c>
      <x:c r="K193" s="881"/>
      <x:c r="L193" s="881"/>
      <x:c r="M193" s="881" t="n">
        <x:v>0</x:v>
      </x:c>
      <x:c r="N193" s="881" t="n">
        <x:v>104</x:v>
      </x:c>
      <x:c r="O193" s="751" t="n">
        <x:v>1784.2</x:v>
      </x:c>
      <x:c r="P193" s="751" t="n">
        <x:v>15.7</x:v>
      </x:c>
      <x:c r="Q193" s="550" t="n">
        <x:v>0</x:v>
      </x:c>
      <x:c r="R193" s="756" t="str">
        <x:v>Activity history is usable; daily capacity gaps are not quantified because the work pattern is variable.</x:v>
      </x:c>
      <x:c r="S193" s="550" t="str">
        <x:f>IF(OR('Summary Dashboard'!$B$3="All",$A193='Summary Dashboard'!$B$3),"Include","Filtered out")</x:f>
        <x:v>Include</x:v>
      </x:c>
      <x:c r="T193" s="550"/>
      <x:c r="U193" s="550"/>
      <x:c r="V193" s="550"/>
      <x:c r="W193" s="550"/>
      <x:c r="X193" s="550"/>
    </x:row>
    <x:row r="194">
      <x:c r="A194" s="550" t="str">
        <x:v>Thurrock</x:v>
      </x:c>
      <x:c r="B194" s="550" t="str">
        <x:v>Paul D Clinker</x:v>
      </x:c>
      <x:c r="C194" s="550" t="str">
        <x:v>102658</x:v>
      </x:c>
      <x:c r="D194" s="550" t="str">
        <x:v>Operative Porter</x:v>
      </x:c>
      <x:c r="E194" s="550" t="str">
        <x:v>Variable</x:v>
      </x:c>
      <x:c r="F194" s="550" t="n">
        <x:v>5</x:v>
      </x:c>
      <x:c r="G194" s="881"/>
      <x:c r="H194" s="881" t="n">
        <x:v>0</x:v>
      </x:c>
      <x:c r="I194" s="881" t="n">
        <x:v>0</x:v>
      </x:c>
      <x:c r="J194" s="881" t="n">
        <x:v>0</x:v>
      </x:c>
      <x:c r="K194" s="881"/>
      <x:c r="L194" s="881"/>
      <x:c r="M194" s="881" t="n">
        <x:v>0</x:v>
      </x:c>
      <x:c r="N194" s="881" t="n">
        <x:v>0</x:v>
      </x:c>
      <x:c r="O194" s="751" t="n">
        <x:v>0</x:v>
      </x:c>
      <x:c r="P194" s="751" t="n">
        <x:v>0</x:v>
      </x:c>
      <x:c r="Q194" s="550" t="n">
        <x:v>0</x:v>
      </x:c>
      <x:c r="R194" s="756" t="str">
        <x:v>Activity history is usable; daily capacity gaps are not quantified because the work pattern is variable.</x:v>
      </x:c>
      <x:c r="S194" s="550" t="str">
        <x:f>IF(OR('Summary Dashboard'!$B$3="All",$A194='Summary Dashboard'!$B$3),"Include","Filtered out")</x:f>
        <x:v>Include</x:v>
      </x:c>
      <x:c r="T194" s="550"/>
      <x:c r="U194" s="550"/>
      <x:c r="V194" s="550"/>
      <x:c r="W194" s="550"/>
      <x:c r="X194" s="550"/>
    </x:row>
    <x:row r="195">
      <x:c r="A195" s="550" t="str">
        <x:v>Thurrock</x:v>
      </x:c>
      <x:c r="B195" s="550" t="str">
        <x:v>Paul Horton</x:v>
      </x:c>
      <x:c r="C195" s="550" t="str">
        <x:v>2279</x:v>
      </x:c>
      <x:c r="D195" s="550" t="str">
        <x:v>Warehouse</x:v>
      </x:c>
      <x:c r="E195" s="550" t="str">
        <x:v>Fixed</x:v>
      </x:c>
      <x:c r="F195" s="550" t="n">
        <x:v>0</x:v>
      </x:c>
      <x:c r="G195" s="881" t="n">
        <x:v>0</x:v>
      </x:c>
      <x:c r="H195" s="881" t="n">
        <x:v>46</x:v>
      </x:c>
      <x:c r="I195" s="881" t="n">
        <x:v>0</x:v>
      </x:c>
      <x:c r="J195" s="881" t="n">
        <x:v>0</x:v>
      </x:c>
      <x:c r="K195" s="881" t="n">
        <x:v>0</x:v>
      </x:c>
      <x:c r="L195" s="881" t="n">
        <x:v>0</x:v>
      </x:c>
      <x:c r="M195" s="881" t="n">
        <x:v>0</x:v>
      </x:c>
      <x:c r="N195" s="881" t="n">
        <x:v>26</x:v>
      </x:c>
      <x:c r="O195" s="751" t="n">
        <x:v>647</x:v>
      </x:c>
      <x:c r="P195" s="751" t="n">
        <x:v>14.1</x:v>
      </x:c>
      <x:c r="Q195" s="550" t="n">
        <x:v>0</x:v>
      </x:c>
      <x:c r="R195" s="756" t="str">
        <x:v>No material exception under the current role-only rules.</x:v>
      </x:c>
      <x:c r="S195" s="550" t="str">
        <x:f>IF(OR('Summary Dashboard'!$B$3="All",$A195='Summary Dashboard'!$B$3),"Include","Filtered out")</x:f>
        <x:v>Include</x:v>
      </x:c>
      <x:c r="T195" s="550"/>
      <x:c r="U195" s="550"/>
      <x:c r="V195" s="550"/>
      <x:c r="W195" s="550"/>
      <x:c r="X195" s="550"/>
    </x:row>
    <x:row r="196">
      <x:c r="A196" s="550" t="str">
        <x:v>Thurrock</x:v>
      </x:c>
      <x:c r="B196" s="550" t="str">
        <x:v>R Chohan (B)</x:v>
      </x:c>
      <x:c r="C196" s="550" t="str">
        <x:v>2253</x:v>
      </x:c>
      <x:c r="D196" s="550" t="str">
        <x:v>Operative Skilled</x:v>
      </x:c>
      <x:c r="E196" s="550" t="str">
        <x:v>Variable</x:v>
      </x:c>
      <x:c r="F196" s="550" t="n">
        <x:v>5</x:v>
      </x:c>
      <x:c r="G196" s="881"/>
      <x:c r="H196" s="881" t="n">
        <x:v>156</x:v>
      </x:c>
      <x:c r="I196" s="881" t="n">
        <x:v>5</x:v>
      </x:c>
      <x:c r="J196" s="881" t="n">
        <x:v>0</x:v>
      </x:c>
      <x:c r="K196" s="881"/>
      <x:c r="L196" s="881"/>
      <x:c r="M196" s="881" t="n">
        <x:v>9</x:v>
      </x:c>
      <x:c r="N196" s="881" t="n">
        <x:v>144</x:v>
      </x:c>
      <x:c r="O196" s="751" t="n">
        <x:v>2920.2</x:v>
      </x:c>
      <x:c r="P196" s="751" t="n">
        <x:v>18.7</x:v>
      </x:c>
      <x:c r="Q196" s="550" t="n">
        <x:v>0</x:v>
      </x:c>
      <x:c r="R196" s="756" t="str">
        <x:v>Activity history is usable; daily capacity gaps are not quantified because the work pattern is variable.</x:v>
      </x:c>
      <x:c r="S196" s="550" t="str">
        <x:f>IF(OR('Summary Dashboard'!$B$3="All",$A196='Summary Dashboard'!$B$3),"Include","Filtered out")</x:f>
        <x:v>Include</x:v>
      </x:c>
      <x:c r="T196" s="550"/>
      <x:c r="U196" s="550"/>
      <x:c r="V196" s="550"/>
      <x:c r="W196" s="550"/>
      <x:c r="X196" s="550"/>
    </x:row>
    <x:row r="197">
      <x:c r="A197" s="550" t="str">
        <x:v>Thurrock</x:v>
      </x:c>
      <x:c r="B197" s="550" t="str">
        <x:v>R Henry</x:v>
      </x:c>
      <x:c r="C197" s="550" t="str">
        <x:v>1138</x:v>
      </x:c>
      <x:c r="D197" s="550" t="str">
        <x:v>Operative Skilled</x:v>
      </x:c>
      <x:c r="E197" s="550" t="str">
        <x:v>Variable</x:v>
      </x:c>
      <x:c r="F197" s="550" t="n">
        <x:v>5</x:v>
      </x:c>
      <x:c r="G197" s="881"/>
      <x:c r="H197" s="881" t="n">
        <x:v>121</x:v>
      </x:c>
      <x:c r="I197" s="881" t="n">
        <x:v>22</x:v>
      </x:c>
      <x:c r="J197" s="881" t="n">
        <x:v>4</x:v>
      </x:c>
      <x:c r="K197" s="881"/>
      <x:c r="L197" s="881"/>
      <x:c r="M197" s="881" t="n">
        <x:v>4</x:v>
      </x:c>
      <x:c r="N197" s="881" t="n">
        <x:v>110</x:v>
      </x:c>
      <x:c r="O197" s="751" t="n">
        <x:v>2202.2</x:v>
      </x:c>
      <x:c r="P197" s="751" t="n">
        <x:v>18.2</x:v>
      </x:c>
      <x:c r="Q197" s="550" t="n">
        <x:v>0</x:v>
      </x:c>
      <x:c r="R197" s="756" t="str">
        <x:v>Activity history is usable; daily capacity gaps are not quantified because the work pattern is variable.</x:v>
      </x:c>
      <x:c r="S197" s="550" t="str">
        <x:f>IF(OR('Summary Dashboard'!$B$3="All",$A197='Summary Dashboard'!$B$3),"Include","Filtered out")</x:f>
        <x:v>Include</x:v>
      </x:c>
      <x:c r="T197" s="550"/>
      <x:c r="U197" s="550"/>
      <x:c r="V197" s="550"/>
      <x:c r="W197" s="550"/>
      <x:c r="X197" s="550"/>
    </x:row>
    <x:row r="198">
      <x:c r="A198" s="550" t="str">
        <x:v>Thurrock</x:v>
      </x:c>
      <x:c r="B198" s="550" t="str">
        <x:v>R Luis (C)</x:v>
      </x:c>
      <x:c r="C198" s="550" t="str">
        <x:v>2576</x:v>
      </x:c>
      <x:c r="D198" s="550" t="str">
        <x:v>Operative Driver</x:v>
      </x:c>
      <x:c r="E198" s="550" t="str">
        <x:v>Variable</x:v>
      </x:c>
      <x:c r="F198" s="550" t="n">
        <x:v>5</x:v>
      </x:c>
      <x:c r="G198" s="881"/>
      <x:c r="H198" s="881" t="n">
        <x:v>130</x:v>
      </x:c>
      <x:c r="I198" s="881" t="n">
        <x:v>13</x:v>
      </x:c>
      <x:c r="J198" s="881" t="n">
        <x:v>0</x:v>
      </x:c>
      <x:c r="K198" s="881"/>
      <x:c r="L198" s="881"/>
      <x:c r="M198" s="881" t="n">
        <x:v>13</x:v>
      </x:c>
      <x:c r="N198" s="881" t="n">
        <x:v>118</x:v>
      </x:c>
      <x:c r="O198" s="751" t="n">
        <x:v>2097</x:v>
      </x:c>
      <x:c r="P198" s="751" t="n">
        <x:v>16.1</x:v>
      </x:c>
      <x:c r="Q198" s="550" t="n">
        <x:v>0</x:v>
      </x:c>
      <x:c r="R198" s="756" t="str">
        <x:v>Activity history is usable; daily capacity gaps are not quantified because the work pattern is variable.</x:v>
      </x:c>
      <x:c r="S198" s="550" t="str">
        <x:f>IF(OR('Summary Dashboard'!$B$3="All",$A198='Summary Dashboard'!$B$3),"Include","Filtered out")</x:f>
        <x:v>Include</x:v>
      </x:c>
      <x:c r="T198" s="550"/>
      <x:c r="U198" s="550"/>
      <x:c r="V198" s="550"/>
      <x:c r="W198" s="550"/>
      <x:c r="X198" s="550"/>
    </x:row>
    <x:row r="199">
      <x:c r="A199" s="550" t="str">
        <x:v>Thurrock</x:v>
      </x:c>
      <x:c r="B199" s="550" t="str">
        <x:v>R Stimson (B)</x:v>
      </x:c>
      <x:c r="C199" s="550" t="str">
        <x:v>101924</x:v>
      </x:c>
      <x:c r="D199" s="550" t="str">
        <x:v>Operative Skilled</x:v>
      </x:c>
      <x:c r="E199" s="550" t="str">
        <x:v>Variable</x:v>
      </x:c>
      <x:c r="F199" s="550" t="n">
        <x:v>5</x:v>
      </x:c>
      <x:c r="G199" s="881"/>
      <x:c r="H199" s="881" t="n">
        <x:v>111</x:v>
      </x:c>
      <x:c r="I199" s="881" t="n">
        <x:v>16</x:v>
      </x:c>
      <x:c r="J199" s="881" t="n">
        <x:v>21</x:v>
      </x:c>
      <x:c r="K199" s="881"/>
      <x:c r="L199" s="881"/>
      <x:c r="M199" s="881" t="n">
        <x:v>3</x:v>
      </x:c>
      <x:c r="N199" s="881" t="n">
        <x:v>98</x:v>
      </x:c>
      <x:c r="O199" s="751" t="n">
        <x:v>1953</x:v>
      </x:c>
      <x:c r="P199" s="751" t="n">
        <x:v>17.6</x:v>
      </x:c>
      <x:c r="Q199" s="550" t="n">
        <x:v>0</x:v>
      </x:c>
      <x:c r="R199" s="756" t="str">
        <x:v>Activity history is usable; daily capacity gaps are not quantified because the work pattern is variable.</x:v>
      </x:c>
      <x:c r="S199" s="550" t="str">
        <x:f>IF(OR('Summary Dashboard'!$B$3="All",$A199='Summary Dashboard'!$B$3),"Include","Filtered out")</x:f>
        <x:v>Include</x:v>
      </x:c>
      <x:c r="T199" s="550"/>
      <x:c r="U199" s="550"/>
      <x:c r="V199" s="550"/>
      <x:c r="W199" s="550"/>
      <x:c r="X199" s="550"/>
    </x:row>
    <x:row r="200">
      <x:c r="A200" s="550" t="str">
        <x:v>Thurrock</x:v>
      </x:c>
      <x:c r="B200" s="550" t="str">
        <x:v>Ray Ahmed</x:v>
      </x:c>
      <x:c r="C200" s="550" t="str">
        <x:v>102675</x:v>
      </x:c>
      <x:c r="D200" s="550" t="str">
        <x:v>Operative Porter</x:v>
      </x:c>
      <x:c r="E200" s="550" t="str">
        <x:v>Variable</x:v>
      </x:c>
      <x:c r="F200" s="550" t="n">
        <x:v>2</x:v>
      </x:c>
      <x:c r="G200" s="881"/>
      <x:c r="H200" s="881" t="n">
        <x:v>64</x:v>
      </x:c>
      <x:c r="I200" s="881" t="n">
        <x:v>5</x:v>
      </x:c>
      <x:c r="J200" s="881" t="n">
        <x:v>5</x:v>
      </x:c>
      <x:c r="K200" s="881"/>
      <x:c r="L200" s="881"/>
      <x:c r="M200" s="881" t="n">
        <x:v>3</x:v>
      </x:c>
      <x:c r="N200" s="881" t="n">
        <x:v>60</x:v>
      </x:c>
      <x:c r="O200" s="751" t="n">
        <x:v>1033</x:v>
      </x:c>
      <x:c r="P200" s="751" t="n">
        <x:v>16.1</x:v>
      </x:c>
      <x:c r="Q200" s="550" t="n">
        <x:v>0</x:v>
      </x:c>
      <x:c r="R200" s="756" t="str">
        <x:v>Activity history is usable; daily capacity gaps are not quantified because the work pattern is variable.</x:v>
      </x:c>
      <x:c r="S200" s="550" t="str">
        <x:f>IF(OR('Summary Dashboard'!$B$3="All",$A200='Summary Dashboard'!$B$3),"Include","Filtered out")</x:f>
        <x:v>Include</x:v>
      </x:c>
      <x:c r="T200" s="550"/>
      <x:c r="U200" s="550"/>
      <x:c r="V200" s="550"/>
      <x:c r="W200" s="550"/>
      <x:c r="X200" s="550"/>
    </x:row>
    <x:row r="201">
      <x:c r="A201" s="550" t="str">
        <x:v>Thurrock</x:v>
      </x:c>
      <x:c r="B201" s="550" t="str">
        <x:v>S Bello</x:v>
      </x:c>
      <x:c r="C201" s="550" t="str">
        <x:v>103124</x:v>
      </x:c>
      <x:c r="D201" s="550" t="str">
        <x:v>Operative Porter</x:v>
      </x:c>
      <x:c r="E201" s="550" t="str">
        <x:v>Variable</x:v>
      </x:c>
      <x:c r="F201" s="550" t="n">
        <x:v>3</x:v>
      </x:c>
      <x:c r="G201" s="881"/>
      <x:c r="H201" s="881" t="n">
        <x:v>152</x:v>
      </x:c>
      <x:c r="I201" s="881" t="n">
        <x:v>2</x:v>
      </x:c>
      <x:c r="J201" s="881" t="n">
        <x:v>0</x:v>
      </x:c>
      <x:c r="K201" s="881"/>
      <x:c r="L201" s="881"/>
      <x:c r="M201" s="881" t="n">
        <x:v>6</x:v>
      </x:c>
      <x:c r="N201" s="881" t="n">
        <x:v>140</x:v>
      </x:c>
      <x:c r="O201" s="751" t="n">
        <x:v>2670</x:v>
      </x:c>
      <x:c r="P201" s="751" t="n">
        <x:v>17.6</x:v>
      </x:c>
      <x:c r="Q201" s="550" t="n">
        <x:v>0</x:v>
      </x:c>
      <x:c r="R201" s="756" t="str">
        <x:v>Activity history is usable; daily capacity gaps are not quantified because the work pattern is variable.</x:v>
      </x:c>
      <x:c r="S201" s="550" t="str">
        <x:f>IF(OR('Summary Dashboard'!$B$3="All",$A201='Summary Dashboard'!$B$3),"Include","Filtered out")</x:f>
        <x:v>Include</x:v>
      </x:c>
      <x:c r="T201" s="550"/>
      <x:c r="U201" s="550"/>
      <x:c r="V201" s="550"/>
      <x:c r="W201" s="550"/>
      <x:c r="X201" s="550"/>
    </x:row>
    <x:row r="202">
      <x:c r="A202" s="550" t="str">
        <x:v>Thurrock</x:v>
      </x:c>
      <x:c r="B202" s="550" t="str">
        <x:v>S Danciu (CE)</x:v>
      </x:c>
      <x:c r="C202" s="550" t="str">
        <x:v>1181</x:v>
      </x:c>
      <x:c r="D202" s="550" t="str">
        <x:v>Operative Driver</x:v>
      </x:c>
      <x:c r="E202" s="550" t="str">
        <x:v>Variable</x:v>
      </x:c>
      <x:c r="F202" s="550" t="n">
        <x:v>5</x:v>
      </x:c>
      <x:c r="G202" s="881"/>
      <x:c r="H202" s="881" t="n">
        <x:v>122</x:v>
      </x:c>
      <x:c r="I202" s="881" t="n">
        <x:v>19</x:v>
      </x:c>
      <x:c r="J202" s="881" t="n">
        <x:v>0</x:v>
      </x:c>
      <x:c r="K202" s="881"/>
      <x:c r="L202" s="881"/>
      <x:c r="M202" s="881" t="n">
        <x:v>4</x:v>
      </x:c>
      <x:c r="N202" s="881" t="n">
        <x:v>112</x:v>
      </x:c>
      <x:c r="O202" s="751" t="n">
        <x:v>2063</x:v>
      </x:c>
      <x:c r="P202" s="751" t="n">
        <x:v>16.9</x:v>
      </x:c>
      <x:c r="Q202" s="550" t="n">
        <x:v>0</x:v>
      </x:c>
      <x:c r="R202" s="756" t="str">
        <x:v>Activity history is usable; daily capacity gaps are not quantified because the work pattern is variable.</x:v>
      </x:c>
      <x:c r="S202" s="550" t="str">
        <x:f>IF(OR('Summary Dashboard'!$B$3="All",$A202='Summary Dashboard'!$B$3),"Include","Filtered out")</x:f>
        <x:v>Include</x:v>
      </x:c>
      <x:c r="T202" s="550"/>
      <x:c r="U202" s="550"/>
      <x:c r="V202" s="550"/>
      <x:c r="W202" s="550"/>
      <x:c r="X202" s="550"/>
    </x:row>
    <x:row r="203">
      <x:c r="A203" s="550" t="str">
        <x:v>Thurrock</x:v>
      </x:c>
      <x:c r="B203" s="550" t="str">
        <x:v>S Huggins</x:v>
      </x:c>
      <x:c r="C203" s="550" t="str">
        <x:v>103129</x:v>
      </x:c>
      <x:c r="D203" s="550" t="str">
        <x:v>Operative Skilled</x:v>
      </x:c>
      <x:c r="E203" s="550" t="str">
        <x:v>Variable</x:v>
      </x:c>
      <x:c r="F203" s="550" t="n">
        <x:v>3</x:v>
      </x:c>
      <x:c r="G203" s="881"/>
      <x:c r="H203" s="881" t="n">
        <x:v>103</x:v>
      </x:c>
      <x:c r="I203" s="881" t="n">
        <x:v>9</x:v>
      </x:c>
      <x:c r="J203" s="881" t="n">
        <x:v>0</x:v>
      </x:c>
      <x:c r="K203" s="881"/>
      <x:c r="L203" s="881"/>
      <x:c r="M203" s="881" t="n">
        <x:v>4</x:v>
      </x:c>
      <x:c r="N203" s="881" t="n">
        <x:v>92</x:v>
      </x:c>
      <x:c r="O203" s="751" t="n">
        <x:v>1773</x:v>
      </x:c>
      <x:c r="P203" s="751" t="n">
        <x:v>17.2</x:v>
      </x:c>
      <x:c r="Q203" s="550" t="n">
        <x:v>0</x:v>
      </x:c>
      <x:c r="R203" s="756" t="str">
        <x:v>Activity history is usable; daily capacity gaps are not quantified because the work pattern is variable.</x:v>
      </x:c>
      <x:c r="S203" s="550" t="str">
        <x:f>IF(OR('Summary Dashboard'!$B$3="All",$A203='Summary Dashboard'!$B$3),"Include","Filtered out")</x:f>
        <x:v>Include</x:v>
      </x:c>
      <x:c r="T203" s="550"/>
      <x:c r="U203" s="550"/>
      <x:c r="V203" s="550"/>
      <x:c r="W203" s="550"/>
      <x:c r="X203" s="550"/>
    </x:row>
    <x:row r="204">
      <x:c r="A204" s="550" t="str">
        <x:v>Thurrock</x:v>
      </x:c>
      <x:c r="B204" s="550" t="str">
        <x:v>S Magalhaes</x:v>
      </x:c>
      <x:c r="C204" s="550" t="str">
        <x:v>103600</x:v>
      </x:c>
      <x:c r="D204" s="550" t="str">
        <x:v>Operative Porter</x:v>
      </x:c>
      <x:c r="E204" s="550" t="str">
        <x:v>Variable</x:v>
      </x:c>
      <x:c r="F204" s="550" t="n">
        <x:v>5</x:v>
      </x:c>
      <x:c r="G204" s="881"/>
      <x:c r="H204" s="881" t="n">
        <x:v>161</x:v>
      </x:c>
      <x:c r="I204" s="881" t="n">
        <x:v>7</x:v>
      </x:c>
      <x:c r="J204" s="881" t="n">
        <x:v>1</x:v>
      </x:c>
      <x:c r="K204" s="881"/>
      <x:c r="L204" s="881"/>
      <x:c r="M204" s="881" t="n">
        <x:v>2</x:v>
      </x:c>
      <x:c r="N204" s="881" t="n">
        <x:v>147</x:v>
      </x:c>
      <x:c r="O204" s="751" t="n">
        <x:v>2825.5</x:v>
      </x:c>
      <x:c r="P204" s="751" t="n">
        <x:v>17.5</x:v>
      </x:c>
      <x:c r="Q204" s="550" t="n">
        <x:v>0</x:v>
      </x:c>
      <x:c r="R204" s="756" t="str">
        <x:v>Activity history is usable; daily capacity gaps are not quantified because the work pattern is variable.</x:v>
      </x:c>
      <x:c r="S204" s="550" t="str">
        <x:f>IF(OR('Summary Dashboard'!$B$3="All",$A204='Summary Dashboard'!$B$3),"Include","Filtered out")</x:f>
        <x:v>Include</x:v>
      </x:c>
      <x:c r="T204" s="550"/>
      <x:c r="U204" s="550"/>
      <x:c r="V204" s="550"/>
      <x:c r="W204" s="550"/>
      <x:c r="X204" s="550"/>
    </x:row>
    <x:row r="205">
      <x:c r="A205" s="550" t="str">
        <x:v>Thurrock</x:v>
      </x:c>
      <x:c r="B205" s="550" t="str">
        <x:v>S Richardson.</x:v>
      </x:c>
      <x:c r="C205" s="550" t="str">
        <x:v>103123</x:v>
      </x:c>
      <x:c r="D205" s="550" t="str">
        <x:v>Operative Porter</x:v>
      </x:c>
      <x:c r="E205" s="550" t="str">
        <x:v>Variable</x:v>
      </x:c>
      <x:c r="F205" s="550" t="n">
        <x:v>3</x:v>
      </x:c>
      <x:c r="G205" s="881"/>
      <x:c r="H205" s="881" t="n">
        <x:v>72</x:v>
      </x:c>
      <x:c r="I205" s="881" t="n">
        <x:v>13</x:v>
      </x:c>
      <x:c r="J205" s="881" t="n">
        <x:v>3</x:v>
      </x:c>
      <x:c r="K205" s="881"/>
      <x:c r="L205" s="881"/>
      <x:c r="M205" s="881" t="n">
        <x:v>8</x:v>
      </x:c>
      <x:c r="N205" s="881" t="n">
        <x:v>66</x:v>
      </x:c>
      <x:c r="O205" s="751" t="n">
        <x:v>1148</x:v>
      </x:c>
      <x:c r="P205" s="751" t="n">
        <x:v>15.9</x:v>
      </x:c>
      <x:c r="Q205" s="550" t="n">
        <x:v>0</x:v>
      </x:c>
      <x:c r="R205" s="756" t="str">
        <x:v>Activity history is usable; daily capacity gaps are not quantified because the work pattern is variable.</x:v>
      </x:c>
      <x:c r="S205" s="550" t="str">
        <x:f>IF(OR('Summary Dashboard'!$B$3="All",$A205='Summary Dashboard'!$B$3),"Include","Filtered out")</x:f>
        <x:v>Include</x:v>
      </x:c>
      <x:c r="T205" s="550"/>
      <x:c r="U205" s="550"/>
      <x:c r="V205" s="550"/>
      <x:c r="W205" s="550"/>
      <x:c r="X205" s="550"/>
    </x:row>
    <x:row r="206">
      <x:c r="A206" s="550" t="str">
        <x:v>Thurrock</x:v>
      </x:c>
      <x:c r="B206" s="550" t="str">
        <x:v>Sean Harris</x:v>
      </x:c>
      <x:c r="C206" s="550" t="str">
        <x:v>104364</x:v>
      </x:c>
      <x:c r="D206" s="550" t="str">
        <x:v>Operative Porter</x:v>
      </x:c>
      <x:c r="E206" s="550" t="str">
        <x:v>Variable</x:v>
      </x:c>
      <x:c r="F206" s="550" t="n">
        <x:v>5</x:v>
      </x:c>
      <x:c r="G206" s="881"/>
      <x:c r="H206" s="881" t="n">
        <x:v>120</x:v>
      </x:c>
      <x:c r="I206" s="881" t="n">
        <x:v>21</x:v>
      </x:c>
      <x:c r="J206" s="881" t="n">
        <x:v>0</x:v>
      </x:c>
      <x:c r="K206" s="881"/>
      <x:c r="L206" s="881"/>
      <x:c r="M206" s="881" t="n">
        <x:v>9</x:v>
      </x:c>
      <x:c r="N206" s="881" t="n">
        <x:v>118</x:v>
      </x:c>
      <x:c r="O206" s="751" t="n">
        <x:v>1916.5</x:v>
      </x:c>
      <x:c r="P206" s="751" t="n">
        <x:v>16</x:v>
      </x:c>
      <x:c r="Q206" s="550" t="n">
        <x:v>0</x:v>
      </x:c>
      <x:c r="R206" s="756" t="str">
        <x:v>Activity history is usable; daily capacity gaps are not quantified because the work pattern is variable.</x:v>
      </x:c>
      <x:c r="S206" s="550" t="str">
        <x:f>IF(OR('Summary Dashboard'!$B$3="All",$A206='Summary Dashboard'!$B$3),"Include","Filtered out")</x:f>
        <x:v>Include</x:v>
      </x:c>
      <x:c r="T206" s="550"/>
      <x:c r="U206" s="550"/>
      <x:c r="V206" s="550"/>
      <x:c r="W206" s="550"/>
      <x:c r="X206" s="550"/>
    </x:row>
    <x:row r="207">
      <x:c r="A207" s="550" t="str">
        <x:v>Thurrock</x:v>
      </x:c>
      <x:c r="B207" s="550" t="str">
        <x:v>Susan E Watts</x:v>
      </x:c>
      <x:c r="C207" s="550" t="str">
        <x:v>2287</x:v>
      </x:c>
      <x:c r="D207" s="550" t="str">
        <x:v>Operative Skilled</x:v>
      </x:c>
      <x:c r="E207" s="550" t="str">
        <x:v>Fixed</x:v>
      </x:c>
      <x:c r="F207" s="550" t="n">
        <x:v>0</x:v>
      </x:c>
      <x:c r="G207" s="881" t="n">
        <x:v>0</x:v>
      </x:c>
      <x:c r="H207" s="881" t="n">
        <x:v>0</x:v>
      </x:c>
      <x:c r="I207" s="881" t="n">
        <x:v>0</x:v>
      </x:c>
      <x:c r="J207" s="881" t="n">
        <x:v>0</x:v>
      </x:c>
      <x:c r="K207" s="881" t="n">
        <x:v>0</x:v>
      </x:c>
      <x:c r="L207" s="881" t="n">
        <x:v>0</x:v>
      </x:c>
      <x:c r="M207" s="881" t="n">
        <x:v>0</x:v>
      </x:c>
      <x:c r="N207" s="881" t="n">
        <x:v>0</x:v>
      </x:c>
      <x:c r="O207" s="751" t="n">
        <x:v>0</x:v>
      </x:c>
      <x:c r="P207" s="751" t="n">
        <x:v>0</x:v>
      </x:c>
      <x:c r="Q207" s="550" t="n">
        <x:v>0</x:v>
      </x:c>
      <x:c r="R207" s="756" t="str">
        <x:v>No material exception under the current role-only rules.</x:v>
      </x:c>
      <x:c r="S207" s="550" t="str">
        <x:f>IF(OR('Summary Dashboard'!$B$3="All",$A207='Summary Dashboard'!$B$3),"Include","Filtered out")</x:f>
        <x:v>Include</x:v>
      </x:c>
      <x:c r="T207" s="550"/>
      <x:c r="U207" s="550"/>
      <x:c r="V207" s="550"/>
      <x:c r="W207" s="550"/>
      <x:c r="X207" s="550"/>
    </x:row>
    <x:row r="208">
      <x:c r="A208" s="550" t="str">
        <x:v>Thurrock</x:v>
      </x:c>
      <x:c r="B208" s="550" t="str">
        <x:v>T Abdullaev</x:v>
      </x:c>
      <x:c r="C208" s="550" t="str">
        <x:v>103128</x:v>
      </x:c>
      <x:c r="D208" s="550" t="str">
        <x:v>Operative Skilled</x:v>
      </x:c>
      <x:c r="E208" s="550" t="str">
        <x:v>Variable</x:v>
      </x:c>
      <x:c r="F208" s="550" t="n">
        <x:v>3</x:v>
      </x:c>
      <x:c r="G208" s="881"/>
      <x:c r="H208" s="881" t="n">
        <x:v>67</x:v>
      </x:c>
      <x:c r="I208" s="881" t="n">
        <x:v>0</x:v>
      </x:c>
      <x:c r="J208" s="881" t="n">
        <x:v>0</x:v>
      </x:c>
      <x:c r="K208" s="881"/>
      <x:c r="L208" s="881"/>
      <x:c r="M208" s="881" t="n">
        <x:v>2</x:v>
      </x:c>
      <x:c r="N208" s="881" t="n">
        <x:v>54</x:v>
      </x:c>
      <x:c r="O208" s="751" t="n">
        <x:v>1096.2</x:v>
      </x:c>
      <x:c r="P208" s="751" t="n">
        <x:v>16.4</x:v>
      </x:c>
      <x:c r="Q208" s="550" t="n">
        <x:v>0</x:v>
      </x:c>
      <x:c r="R208" s="756" t="str">
        <x:v>Activity history is usable; daily capacity gaps are not quantified because the work pattern is variable.</x:v>
      </x:c>
      <x:c r="S208" s="550" t="str">
        <x:f>IF(OR('Summary Dashboard'!$B$3="All",$A208='Summary Dashboard'!$B$3),"Include","Filtered out")</x:f>
        <x:v>Include</x:v>
      </x:c>
      <x:c r="T208" s="550"/>
      <x:c r="U208" s="550"/>
      <x:c r="V208" s="550"/>
      <x:c r="W208" s="550"/>
      <x:c r="X208" s="550"/>
    </x:row>
    <x:row r="209">
      <x:c r="A209" s="550" t="str">
        <x:v>Thurrock</x:v>
      </x:c>
      <x:c r="B209" s="550" t="str">
        <x:v>T Barry (B)</x:v>
      </x:c>
      <x:c r="C209" s="550" t="str">
        <x:v>2256</x:v>
      </x:c>
      <x:c r="D209" s="550" t="str">
        <x:v>Operative Skilled</x:v>
      </x:c>
      <x:c r="E209" s="550" t="str">
        <x:v>Variable</x:v>
      </x:c>
      <x:c r="F209" s="550" t="n">
        <x:v>5</x:v>
      </x:c>
      <x:c r="G209" s="881"/>
      <x:c r="H209" s="881" t="n">
        <x:v>123</x:v>
      </x:c>
      <x:c r="I209" s="881" t="n">
        <x:v>11</x:v>
      </x:c>
      <x:c r="J209" s="881" t="n">
        <x:v>0</x:v>
      </x:c>
      <x:c r="K209" s="881"/>
      <x:c r="L209" s="881"/>
      <x:c r="M209" s="881" t="n">
        <x:v>0</x:v>
      </x:c>
      <x:c r="N209" s="881" t="n">
        <x:v>113</x:v>
      </x:c>
      <x:c r="O209" s="751" t="n">
        <x:v>2453</x:v>
      </x:c>
      <x:c r="P209" s="751" t="n">
        <x:v>19.9</x:v>
      </x:c>
      <x:c r="Q209" s="550" t="n">
        <x:v>0</x:v>
      </x:c>
      <x:c r="R209" s="756" t="str">
        <x:v>Activity history is usable; daily capacity gaps are not quantified because the work pattern is variable.</x:v>
      </x:c>
      <x:c r="S209" s="550" t="str">
        <x:f>IF(OR('Summary Dashboard'!$B$3="All",$A209='Summary Dashboard'!$B$3),"Include","Filtered out")</x:f>
        <x:v>Include</x:v>
      </x:c>
      <x:c r="T209" s="550"/>
      <x:c r="U209" s="550"/>
      <x:c r="V209" s="550"/>
      <x:c r="W209" s="550"/>
      <x:c r="X209" s="550"/>
    </x:row>
    <x:row r="210">
      <x:c r="A210" s="550" t="str">
        <x:v>Thurrock</x:v>
      </x:c>
      <x:c r="B210" s="550" t="str">
        <x:v>T Mautsi (CE)</x:v>
      </x:c>
      <x:c r="C210" s="550" t="str">
        <x:v>2262</x:v>
      </x:c>
      <x:c r="D210" s="550" t="str">
        <x:v>Operative Driver</x:v>
      </x:c>
      <x:c r="E210" s="550" t="str">
        <x:v>Variable</x:v>
      </x:c>
      <x:c r="F210" s="550" t="n">
        <x:v>5</x:v>
      </x:c>
      <x:c r="G210" s="881"/>
      <x:c r="H210" s="881" t="n">
        <x:v>103</x:v>
      </x:c>
      <x:c r="I210" s="881" t="n">
        <x:v>8</x:v>
      </x:c>
      <x:c r="J210" s="881" t="n">
        <x:v>2</x:v>
      </x:c>
      <x:c r="K210" s="881"/>
      <x:c r="L210" s="881"/>
      <x:c r="M210" s="881" t="n">
        <x:v>13</x:v>
      </x:c>
      <x:c r="N210" s="881" t="n">
        <x:v>89</x:v>
      </x:c>
      <x:c r="O210" s="751" t="n">
        <x:v>1670</x:v>
      </x:c>
      <x:c r="P210" s="751" t="n">
        <x:v>16.2</x:v>
      </x:c>
      <x:c r="Q210" s="550" t="n">
        <x:v>1</x:v>
      </x:c>
      <x:c r="R210" s="756" t="str">
        <x:v>Activity history is usable; daily capacity gaps are not quantified because the work pattern is variable.</x:v>
      </x:c>
      <x:c r="S210" s="550" t="str">
        <x:f>IF(OR('Summary Dashboard'!$B$3="All",$A210='Summary Dashboard'!$B$3),"Include","Filtered out")</x:f>
        <x:v>Include</x:v>
      </x:c>
      <x:c r="T210" s="550"/>
      <x:c r="U210" s="550"/>
      <x:c r="V210" s="550"/>
      <x:c r="W210" s="550"/>
      <x:c r="X210" s="550"/>
    </x:row>
    <x:row r="211">
      <x:c r="A211" s="550" t="str">
        <x:v>Thurrock</x:v>
      </x:c>
      <x:c r="B211" s="550" t="str">
        <x:v>T Wyss (B)</x:v>
      </x:c>
      <x:c r="C211" s="550" t="str">
        <x:v>2240</x:v>
      </x:c>
      <x:c r="D211" s="550" t="str">
        <x:v>Operative Skilled</x:v>
      </x:c>
      <x:c r="E211" s="550" t="str">
        <x:v>Variable</x:v>
      </x:c>
      <x:c r="F211" s="550" t="n">
        <x:v>5</x:v>
      </x:c>
      <x:c r="G211" s="881"/>
      <x:c r="H211" s="881" t="n">
        <x:v>99</x:v>
      </x:c>
      <x:c r="I211" s="881" t="n">
        <x:v>9</x:v>
      </x:c>
      <x:c r="J211" s="881" t="n">
        <x:v>2</x:v>
      </x:c>
      <x:c r="K211" s="881"/>
      <x:c r="L211" s="881"/>
      <x:c r="M211" s="881" t="n">
        <x:v>3</x:v>
      </x:c>
      <x:c r="N211" s="881" t="n">
        <x:v>93</x:v>
      </x:c>
      <x:c r="O211" s="751" t="n">
        <x:v>1643.5</x:v>
      </x:c>
      <x:c r="P211" s="751" t="n">
        <x:v>16.6</x:v>
      </x:c>
      <x:c r="Q211" s="550" t="n">
        <x:v>0</x:v>
      </x:c>
      <x:c r="R211" s="756" t="str">
        <x:v>Activity history is usable; daily capacity gaps are not quantified because the work pattern is variable.</x:v>
      </x:c>
      <x:c r="S211" s="550" t="str">
        <x:f>IF(OR('Summary Dashboard'!$B$3="All",$A211='Summary Dashboard'!$B$3),"Include","Filtered out")</x:f>
        <x:v>Include</x:v>
      </x:c>
      <x:c r="T211" s="550"/>
      <x:c r="U211" s="550"/>
      <x:c r="V211" s="550"/>
      <x:c r="W211" s="550"/>
      <x:c r="X211" s="550"/>
    </x:row>
    <x:row r="212">
      <x:c r="A212" s="550" t="str">
        <x:v>Thurrock</x:v>
      </x:c>
      <x:c r="B212" s="550" t="str">
        <x:v>Thomas A Bridle</x:v>
      </x:c>
      <x:c r="C212" s="550" t="str">
        <x:v>1517</x:v>
      </x:c>
      <x:c r="D212" s="550" t="str">
        <x:v>Operative Skilled</x:v>
      </x:c>
      <x:c r="E212" s="550" t="str">
        <x:v>Fixed</x:v>
      </x:c>
      <x:c r="F212" s="550" t="n">
        <x:v>0</x:v>
      </x:c>
      <x:c r="G212" s="881" t="n">
        <x:v>0</x:v>
      </x:c>
      <x:c r="H212" s="881" t="n">
        <x:v>0</x:v>
      </x:c>
      <x:c r="I212" s="881" t="n">
        <x:v>0</x:v>
      </x:c>
      <x:c r="J212" s="881" t="n">
        <x:v>0</x:v>
      </x:c>
      <x:c r="K212" s="881" t="n">
        <x:v>0</x:v>
      </x:c>
      <x:c r="L212" s="881" t="n">
        <x:v>0</x:v>
      </x:c>
      <x:c r="M212" s="881" t="n">
        <x:v>0</x:v>
      </x:c>
      <x:c r="N212" s="881" t="n">
        <x:v>0</x:v>
      </x:c>
      <x:c r="O212" s="751" t="n">
        <x:v>0</x:v>
      </x:c>
      <x:c r="P212" s="751" t="n">
        <x:v>0</x:v>
      </x:c>
      <x:c r="Q212" s="550" t="n">
        <x:v>0</x:v>
      </x:c>
      <x:c r="R212" s="756" t="str">
        <x:v>No material exception under the current role-only rules.</x:v>
      </x:c>
      <x:c r="S212" s="550" t="str">
        <x:f>IF(OR('Summary Dashboard'!$B$3="All",$A212='Summary Dashboard'!$B$3),"Include","Filtered out")</x:f>
        <x:v>Include</x:v>
      </x:c>
      <x:c r="T212" s="550"/>
      <x:c r="U212" s="550"/>
      <x:c r="V212" s="550"/>
      <x:c r="W212" s="550"/>
      <x:c r="X212" s="550"/>
    </x:row>
  </x:sheetData>
  <x:conditionalFormatting sqref="A5:S212">
    <x:cfRule type="expression" dxfId="22" priority="1">
      <x:formula>$S5="Filtered out"</x:formula>
    </x:cfRule>
  </x:conditionalFormatting>
  <x:conditionalFormatting sqref="L5:L212">
    <x:cfRule type="dataBar" priority="2">
      <x:dataBar>
        <x:cfvo type="min"/>
        <x:cfvo type="max"/>
        <x:color rgb="FFB85C5C"/>
      </x:dataBar>
      <x:extLst>
        <x:ext xmlns:x14="http://schemas.microsoft.com/office/spreadsheetml/2009/9/main" uri="{B025F937-C7B1-47D3-B67F-A62EFF666E3E}">
          <x14:id>{BA4CDBD5-CD1D-8695-25FF-818F4C144EFC}</x14:id>
        </x:ext>
      </x:extLst>
    </x:cfRule>
  </x:conditionalFormatting>
  <x:conditionalFormatting sqref="K5:K212">
    <x:cfRule type="dataBar" priority="3">
      <x:dataBar>
        <x:cfvo type="min"/>
        <x:cfvo type="max"/>
        <x:color rgb="FFD6A23D"/>
      </x:dataBar>
      <x:extLst>
        <x:ext xmlns:x14="http://schemas.microsoft.com/office/spreadsheetml/2009/9/main" uri="{B025F937-C7B1-47D3-B67F-A62EFF666E3E}">
          <x14:id>{B5EAF772-2EC9-0021-7317-0EE2DE0D63BA}</x14:id>
        </x:ext>
      </x:extLst>
    </x:cfRule>
  </x:conditionalFormatting>
  <x:conditionalFormatting sqref="M5:M212">
    <x:cfRule type="dataBar" priority="4">
      <x:dataBar>
        <x:cfvo type="min"/>
        <x:cfvo type="max"/>
        <x:color rgb="FF2F6F7E"/>
      </x:dataBar>
      <x:extLst>
        <x:ext xmlns:x14="http://schemas.microsoft.com/office/spreadsheetml/2009/9/main" uri="{B025F937-C7B1-47D3-B67F-A62EFF666E3E}">
          <x14:id>{D79DB53E-327D-9C6A-5272-0D589E8AE9BC}</x14:id>
        </x:ext>
      </x:extLst>
    </x:cfRule>
  </x:conditionalFormatting>
  <x:conditionalFormatting sqref="H5:H212">
    <x:cfRule type="dataBar" priority="5">
      <x:dataBar>
        <x:cfvo type="min"/>
        <x:cfvo type="max"/>
        <x:color rgb="FF4F8A6F"/>
      </x:dataBar>
      <x:extLst>
        <x:ext xmlns:x14="http://schemas.microsoft.com/office/spreadsheetml/2009/9/main" uri="{B025F937-C7B1-47D3-B67F-A62EFF666E3E}">
          <x14:id>{9618885A-3110-77C1-D6A5-6E3DE68D61BF}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5b6e343dddc54152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BA4CDBD5-CD1D-8695-25FF-818F4C144EFC}">
            <x14:dataBar gradient="1">
              <x14:cfvo type="min"/>
              <x14:cfvo type="max"/>
              <x14:fillColor rgb="FFB85C5C"/>
            </x14:dataBar>
          </x14:cfRule>
          <xm:sqref>L5:L212</xm:sqref>
        </x14:conditionalFormatting>
        <x14:conditionalFormatting>
          <x14:cfRule type="dataBar" priority="3" id="{B5EAF772-2EC9-0021-7317-0EE2DE0D63BA}">
            <x14:dataBar gradient="1">
              <x14:cfvo type="min"/>
              <x14:cfvo type="max"/>
              <x14:fillColor rgb="FFD6A23D"/>
            </x14:dataBar>
          </x14:cfRule>
          <xm:sqref>K5:K212</xm:sqref>
        </x14:conditionalFormatting>
        <x14:conditionalFormatting>
          <x14:cfRule type="dataBar" priority="4" id="{D79DB53E-327D-9C6A-5272-0D589E8AE9BC}">
            <x14:dataBar gradient="1">
              <x14:cfvo type="min"/>
              <x14:cfvo type="max"/>
              <x14:fillColor rgb="FF2F6F7E"/>
            </x14:dataBar>
          </x14:cfRule>
          <xm:sqref>M5:M212</xm:sqref>
        </x14:conditionalFormatting>
        <x14:conditionalFormatting>
          <x14:cfRule type="dataBar" priority="5" id="{9618885A-3110-77C1-D6A5-6E3DE68D61BF}">
            <x14:dataBar gradient="1">
              <x14:cfvo type="min"/>
              <x14:cfvo type="max"/>
              <x14:fillColor rgb="FF4F8A6F"/>
            </x14:dataBar>
          </x14:cfRule>
          <xm:sqref>H5:H212</xm:sqref>
        </x14:conditionalFormatting>
      </x14:conditionalFormattings>
    </x:ext>
  </x:extLst>
</x:worksheet>
</file>

<file path=xl/worksheets/sheet1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6" hidden="0" customWidth="1"/>
    <x:col min="3" max="3" width="1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</x:cols>
  <x:sheetData>
    <x:row r="1">
      <x:c r="A1" s="709" t="str">
        <x:v>SBP Executive Cockpit</x:v>
      </x:c>
      <x:c r="B1" s="709"/>
      <x:c r="C1" s="709"/>
      <x:c r="D1" s="709"/>
      <x:c r="E1" s="709"/>
      <x:c r="F1" s="709"/>
      <x:c r="G1" s="709"/>
      <x:c r="H1" s="709"/>
      <x:c r="I1" s="709"/>
      <x:c r="J1" s="709"/>
      <x:c r="K1" s="709"/>
      <x:c r="L1" s="709"/>
      <x:c r="M1" s="709"/>
      <x:c r="N1" s="709"/>
      <x:c r="O1" s="709"/>
      <x:c r="P1" s="709"/>
      <x:c r="Q1" s="709"/>
      <x:c r="R1" s="709"/>
      <x:c r="S1" s="709"/>
      <x:c r="T1" s="709"/>
      <x:c r="U1" s="709"/>
      <x:c r="V1" s="709"/>
    </x:row>
    <x:row r="2">
      <x:c r="A2" s="557" t="str">
        <x:v>Interactive view of utilisation, recalculated co-existence cost, agency exposure and current-period movement. Master branch filter is controlled from Summary Dashboard!B3.</x:v>
      </x:c>
      <x:c r="B2" s="557"/>
      <x:c r="C2" s="557"/>
      <x:c r="D2" s="557"/>
      <x:c r="E2" s="557"/>
      <x:c r="F2" s="557"/>
      <x:c r="G2" s="557"/>
      <x:c r="H2" s="557"/>
      <x:c r="I2" s="557"/>
      <x:c r="J2" s="557"/>
      <x:c r="K2" s="557"/>
      <x:c r="L2" s="557"/>
      <x:c r="M2" s="557"/>
      <x:c r="N2" s="557"/>
      <x:c r="O2" s="557"/>
      <x:c r="P2" s="557"/>
      <x:c r="Q2" s="557"/>
      <x:c r="R2" s="557"/>
      <x:c r="S2" s="557"/>
      <x:c r="T2" s="557"/>
      <x:c r="U2" s="557"/>
      <x:c r="V2" s="557" t="n">
        <x:f>IF(B3="All",13,MATCH(B3,'Baseline Data'!$A$4:$A$12,0)+3)</x:f>
        <x:v>13</x:v>
      </x:c>
    </x:row>
    <x:row r="3">
      <x:c r="A3" s="558" t="str">
        <x:v>Global branch</x:v>
      </x:c>
      <x:c r="B3" s="560" t="str">
        <x:f>'Summary Dashboard'!B3</x:f>
        <x:v>All</x:v>
      </x:c>
      <x:c r="C3" s="551"/>
      <x:c r="D3" s="551"/>
      <x:c r="E3" s="551"/>
      <x:c r="F3" s="551"/>
      <x:c r="G3" s="551"/>
      <x:c r="H3" s="551"/>
      <x:c r="I3" s="551"/>
      <x:c r="J3" s="551"/>
      <x:c r="K3" s="551"/>
      <x:c r="L3" s="551"/>
      <x:c r="M3" s="551"/>
      <x:c r="N3" s="551"/>
      <x:c r="O3" s="551"/>
      <x:c r="P3" s="551"/>
      <x:c r="Q3" s="551"/>
      <x:c r="R3" s="551"/>
      <x:c r="S3" s="551"/>
      <x:c r="T3" s="551"/>
      <x:c r="U3" s="551"/>
      <x:c r="V3" s="551"/>
    </x:row>
    <x:row r="4">
      <x:c r="A4" s="551"/>
      <x:c r="B4" s="551"/>
      <x:c r="C4" s="551"/>
      <x:c r="D4" s="551"/>
      <x:c r="E4" s="551"/>
      <x:c r="F4" s="551"/>
      <x:c r="G4" s="551"/>
      <x:c r="H4" s="551"/>
      <x:c r="I4" s="551"/>
      <x:c r="J4" s="551"/>
      <x:c r="K4" s="551"/>
      <x:c r="L4" s="551"/>
      <x:c r="M4" s="551"/>
      <x:c r="N4" s="551"/>
      <x:c r="O4" s="551"/>
      <x:c r="P4" s="551"/>
      <x:c r="Q4" s="551"/>
      <x:c r="R4" s="551"/>
      <x:c r="S4" s="551"/>
      <x:c r="T4" s="551"/>
      <x:c r="U4" s="551"/>
      <x:c r="V4" s="551"/>
    </x:row>
    <x:row r="5">
      <x:c r="A5" s="562" t="str">
        <x:v>Costed utilisation</x:v>
      </x:c>
      <x:c r="B5" s="562"/>
      <x:c r="C5" s="562"/>
      <x:c r="D5" s="562" t="str">
        <x:v>Current utilisation</x:v>
      </x:c>
      <x:c r="E5" s="562"/>
      <x:c r="F5" s="562"/>
      <x:c r="G5" s="562" t="str">
        <x:v>Co-existence cost</x:v>
      </x:c>
      <x:c r="H5" s="562"/>
      <x:c r="I5" s="562"/>
      <x:c r="J5" s="562" t="str">
        <x:v>Avoidable agency</x:v>
      </x:c>
      <x:c r="K5" s="562"/>
      <x:c r="L5" s="562"/>
      <x:c r="M5" s="562" t="str">
        <x:v>Permanent inefficiency</x:v>
      </x:c>
      <x:c r="N5" s="562"/>
      <x:c r="O5" s="562"/>
      <x:c r="P5" s="562" t="str">
        <x:v>Current uncosted agency days</x:v>
      </x:c>
      <x:c r="Q5" s="562"/>
      <x:c r="R5" s="562"/>
      <x:c r="S5" s="551"/>
      <x:c r="T5" s="551"/>
      <x:c r="U5" s="551"/>
      <x:c r="V5" s="551"/>
    </x:row>
    <x:row r="6">
      <x:c r="A6" s="577" t="n">
        <x:f>INDEX('Baseline Data'!$B$4:$B$13,$V$2-3)</x:f>
        <x:v>0.8560000282187049</x:v>
      </x:c>
      <x:c r="B6" s="578"/>
      <x:c r="C6" s="579"/>
      <x:c r="D6" s="577" t="n">
        <x:f>IF(B3="All",'Current Period'!B13,INDEX('Current Period'!$B$4:$B$12,MATCH(B3,'Current Period'!$A$4:$A$12,0)))</x:f>
        <x:v>0.9204588646894902</x:v>
      </x:c>
      <x:c r="E6" s="578"/>
      <x:c r="F6" s="579"/>
      <x:c r="G6" s="600" t="n">
        <x:f>INDEX('Baseline Data'!$I$4:$I$13,$V$2-3)</x:f>
        <x:v>524686.6290174053</x:v>
      </x:c>
      <x:c r="H6" s="601"/>
      <x:c r="I6" s="602"/>
      <x:c r="J6" s="622" t="n">
        <x:f>INDEX('Baseline Data'!$G$4:$G$13,$V$2-3)</x:f>
        <x:v>140829.34610908566</x:v>
      </x:c>
      <x:c r="K6" s="623"/>
      <x:c r="L6" s="624"/>
      <x:c r="M6" s="644" t="n">
        <x:f>INDEX('Baseline Data'!$F$4:$F$13,$V$2-3)</x:f>
        <x:v>383857.28290831967</x:v>
      </x:c>
      <x:c r="N6" s="645"/>
      <x:c r="O6" s="646"/>
      <x:c r="P6" s="667" t="n">
        <x:f>IF(B3="All",'Current Period'!C13,INDEX('Current Period'!$C$4:$C$12,MATCH(B3,'Current Period'!$A$4:$A$12,0)))</x:f>
        <x:v>520</x:v>
      </x:c>
      <x:c r="Q6" s="668"/>
      <x:c r="R6" s="669"/>
      <x:c r="S6" s="551"/>
      <x:c r="T6" s="551"/>
      <x:c r="U6" s="551"/>
      <x:c r="V6" s="551"/>
    </x:row>
    <x:row r="7">
      <x:c r="A7" s="580"/>
      <x:c r="B7" s="581"/>
      <x:c r="C7" s="582"/>
      <x:c r="D7" s="580"/>
      <x:c r="E7" s="581"/>
      <x:c r="F7" s="582"/>
      <x:c r="G7" s="603"/>
      <x:c r="H7" s="604"/>
      <x:c r="I7" s="605"/>
      <x:c r="J7" s="625"/>
      <x:c r="K7" s="626"/>
      <x:c r="L7" s="627"/>
      <x:c r="M7" s="647"/>
      <x:c r="N7" s="648"/>
      <x:c r="O7" s="649"/>
      <x:c r="P7" s="670"/>
      <x:c r="Q7" s="671"/>
      <x:c r="R7" s="672"/>
      <x:c r="S7" s="551"/>
      <x:c r="T7" s="551"/>
      <x:c r="U7" s="551"/>
      <x:c r="V7" s="551"/>
    </x:row>
    <x:row r="8">
      <x:c r="A8" s="583"/>
      <x:c r="B8" s="584"/>
      <x:c r="C8" s="585"/>
      <x:c r="D8" s="583"/>
      <x:c r="E8" s="584"/>
      <x:c r="F8" s="585"/>
      <x:c r="G8" s="606"/>
      <x:c r="H8" s="607"/>
      <x:c r="I8" s="608"/>
      <x:c r="J8" s="628"/>
      <x:c r="K8" s="629"/>
      <x:c r="L8" s="630"/>
      <x:c r="M8" s="650"/>
      <x:c r="N8" s="651"/>
      <x:c r="O8" s="652"/>
      <x:c r="P8" s="673"/>
      <x:c r="Q8" s="674"/>
      <x:c r="R8" s="675"/>
      <x:c r="S8" s="551"/>
      <x:c r="T8" s="551"/>
      <x:c r="U8" s="551"/>
      <x:c r="V8" s="551"/>
    </x:row>
    <x:row r="9">
      <x:c r="A9" s="551"/>
      <x:c r="B9" s="551"/>
      <x:c r="C9" s="551"/>
      <x:c r="D9" s="551"/>
      <x:c r="E9" s="551"/>
      <x:c r="F9" s="551"/>
      <x:c r="G9" s="551"/>
      <x:c r="H9" s="551"/>
      <x:c r="I9" s="551"/>
      <x:c r="J9" s="551"/>
      <x:c r="K9" s="551"/>
      <x:c r="L9" s="551"/>
      <x:c r="M9" s="551"/>
      <x:c r="N9" s="551"/>
      <x:c r="O9" s="551"/>
      <x:c r="P9" s="551"/>
      <x:c r="Q9" s="551"/>
      <x:c r="R9" s="551"/>
      <x:c r="S9" s="551"/>
      <x:c r="T9" s="551"/>
      <x:c r="U9" s="551"/>
      <x:c r="V9" s="551"/>
    </x:row>
    <x:row r="10">
      <x:c r="A10" s="677" t="str">
        <x:v>Branch performance</x:v>
      </x:c>
      <x:c r="B10" s="677"/>
      <x:c r="C10" s="677"/>
      <x:c r="D10" s="677"/>
      <x:c r="E10" s="677"/>
      <x:c r="F10" s="677"/>
      <x:c r="G10" s="677"/>
      <x:c r="H10" s="677"/>
      <x:c r="I10" s="677"/>
      <x:c r="J10" s="677"/>
      <x:c r="K10" s="551"/>
      <x:c r="L10" s="551"/>
      <x:c r="M10" s="551"/>
      <x:c r="N10" s="551"/>
      <x:c r="O10" s="551"/>
      <x:c r="P10" s="551"/>
      <x:c r="Q10" s="551"/>
      <x:c r="R10" s="551"/>
      <x:c r="S10" s="551"/>
      <x:c r="T10" s="551"/>
      <x:c r="U10" s="551"/>
      <x:c r="V10" s="551"/>
    </x:row>
    <x:row r="11">
      <x:c r="A11" s="681" t="str">
        <x:v>Branch</x:v>
      </x:c>
      <x:c r="B11" s="681" t="str">
        <x:v>Costed Utilisation</x:v>
      </x:c>
      <x:c r="C11" s="681" t="str">
        <x:v>Current Utilisation</x:v>
      </x:c>
      <x:c r="D11" s="681" t="str">
        <x:v>Co-existence Cost (£)</x:v>
      </x:c>
      <x:c r="E11" s="681" t="str">
        <x:v>Permanent Inefficiency (£)</x:v>
      </x:c>
      <x:c r="F11" s="681" t="str">
        <x:v>Avoidable Agency (£)</x:v>
      </x:c>
      <x:c r="G11" s="681" t="str">
        <x:v>Structural Agency (£)</x:v>
      </x:c>
      <x:c r="H11" s="681" t="str">
        <x:v>Annual Leave (£)</x:v>
      </x:c>
      <x:c r="I11" s="681" t="str">
        <x:v>Other Leave (£)</x:v>
      </x:c>
      <x:c r="J11" s="681" t="str">
        <x:v>Internal Recharge (£)</x:v>
      </x:c>
      <x:c r="K11" s="551"/>
      <x:c r="L11" s="551" t="str">
        <x:v>Branch</x:v>
      </x:c>
      <x:c r="M11" s="551" t="str">
        <x:v>Co-existence Cost (£)</x:v>
      </x:c>
      <x:c r="N11" s="551"/>
      <x:c r="O11" s="551" t="str">
        <x:v>Branch</x:v>
      </x:c>
      <x:c r="P11" s="551" t="str">
        <x:v>Costed Utilisation</x:v>
      </x:c>
      <x:c r="Q11" s="551" t="str">
        <x:v>Current Utilisation</x:v>
      </x:c>
      <x:c r="R11" s="551"/>
      <x:c r="S11" s="551"/>
      <x:c r="T11" s="551"/>
      <x:c r="U11" s="551"/>
      <x:c r="V11" s="551"/>
    </x:row>
    <x:row r="12">
      <x:c r="A12" s="682" t="str">
        <x:v>Birmingham</x:v>
      </x:c>
      <x:c r="B12" s="683" t="n">
        <x:f>'Baseline Data'!B4</x:f>
        <x:v>0.8460276284093086</x:v>
      </x:c>
      <x:c r="C12" s="683" t="n">
        <x:f>'Current Period'!B4</x:f>
        <x:v>0.9206233538191397</x:v>
      </x:c>
      <x:c r="D12" s="684" t="n">
        <x:f>'Baseline Data'!I4</x:f>
        <x:v>65961.64210287653</x:v>
      </x:c>
      <x:c r="E12" s="684" t="n">
        <x:f>'Baseline Data'!F4</x:f>
        <x:v>42111.265312841504</x:v>
      </x:c>
      <x:c r="F12" s="684" t="n">
        <x:f>'Baseline Data'!G4</x:f>
        <x:v>23850.37679003502</x:v>
      </x:c>
      <x:c r="G12" s="684" t="n">
        <x:f>'Baseline Data'!H4</x:f>
        <x:v>70666.09320996497</x:v>
      </x:c>
      <x:c r="H12" s="684" t="n">
        <x:f>'Baseline Data'!C4</x:f>
        <x:v>20835.907438615053</x:v>
      </x:c>
      <x:c r="I12" s="684" t="n">
        <x:f>'Baseline Data'!D4</x:f>
        <x:v>731.814701862796</x:v>
      </x:c>
      <x:c r="J12" s="684" t="n">
        <x:f>'Baseline Data'!J4</x:f>
        <x:v>7598.1</x:v>
      </x:c>
      <x:c r="K12" s="551"/>
      <x:c r="L12" s="551" t="str">
        <x:v>Birmingham</x:v>
      </x:c>
      <x:c r="M12" s="586" t="n">
        <x:f>D12</x:f>
        <x:v>65961.64210287653</x:v>
      </x:c>
      <x:c r="N12" s="551"/>
      <x:c r="O12" s="551" t="str">
        <x:v>Birmingham</x:v>
      </x:c>
      <x:c r="P12" s="563" t="n">
        <x:f>B12</x:f>
        <x:v>0.8460276284093086</x:v>
      </x:c>
      <x:c r="Q12" s="563" t="n">
        <x:f>C12</x:f>
        <x:v>0.9206233538191397</x:v>
      </x:c>
      <x:c r="R12" s="551"/>
      <x:c r="S12" s="551"/>
      <x:c r="T12" s="551"/>
      <x:c r="U12" s="551"/>
      <x:c r="V12" s="551"/>
    </x:row>
    <x:row r="13">
      <x:c r="A13" s="682" t="str">
        <x:v>Bristol</x:v>
      </x:c>
      <x:c r="B13" s="683" t="n">
        <x:f>'Baseline Data'!B5</x:f>
        <x:v>0.8517517203407098</x:v>
      </x:c>
      <x:c r="C13" s="683" t="n">
        <x:f>'Current Period'!B5</x:f>
        <x:v>0.9885438434342548</x:v>
      </x:c>
      <x:c r="D13" s="684" t="n">
        <x:f>'Baseline Data'!I5</x:f>
        <x:v>10472.359112743008</x:v>
      </x:c>
      <x:c r="E13" s="684" t="n">
        <x:f>'Baseline Data'!F5</x:f>
        <x:v>5413.005465292583</x:v>
      </x:c>
      <x:c r="F13" s="684" t="n">
        <x:f>'Baseline Data'!G5</x:f>
        <x:v>5059.353647450425</x:v>
      </x:c>
      <x:c r="G13" s="684" t="n">
        <x:f>'Baseline Data'!H5</x:f>
        <x:v>36399.75635254958</x:v>
      </x:c>
      <x:c r="H13" s="684" t="n">
        <x:f>'Baseline Data'!C5</x:f>
        <x:v>2779.7198495237326</x:v>
      </x:c>
      <x:c r="I13" s="684" t="n">
        <x:f>'Baseline Data'!D5</x:f>
        <x:v>0</x:v>
      </x:c>
      <x:c r="J13" s="684" t="n">
        <x:f>'Baseline Data'!J5</x:f>
        <x:v>-3108</x:v>
      </x:c>
      <x:c r="K13" s="551"/>
      <x:c r="L13" s="551" t="str">
        <x:v>Bristol</x:v>
      </x:c>
      <x:c r="M13" s="586" t="n">
        <x:f>D13</x:f>
        <x:v>10472.359112743008</x:v>
      </x:c>
      <x:c r="N13" s="551"/>
      <x:c r="O13" s="551" t="str">
        <x:v>Bristol</x:v>
      </x:c>
      <x:c r="P13" s="563" t="n">
        <x:f>B13</x:f>
        <x:v>0.8517517203407098</x:v>
      </x:c>
      <x:c r="Q13" s="563" t="n">
        <x:f>C13</x:f>
        <x:v>0.9885438434342548</x:v>
      </x:c>
      <x:c r="R13" s="551"/>
      <x:c r="S13" s="551"/>
      <x:c r="T13" s="551"/>
      <x:c r="U13" s="551"/>
      <x:c r="V13" s="551"/>
    </x:row>
    <x:row r="14">
      <x:c r="A14" s="682" t="str">
        <x:v>Cambridge</x:v>
      </x:c>
      <x:c r="B14" s="683" t="n">
        <x:f>'Baseline Data'!B6</x:f>
        <x:v>0.5277359571857311</x:v>
      </x:c>
      <x:c r="C14" s="683" t="n">
        <x:f>'Current Period'!B6</x:f>
        <x:v>0.86208031264107</x:v>
      </x:c>
      <x:c r="D14" s="684" t="n">
        <x:f>'Baseline Data'!I6</x:f>
        <x:v>130181.56031262499</x:v>
      </x:c>
      <x:c r="E14" s="684" t="n">
        <x:f>'Baseline Data'!F6</x:f>
        <x:v>118166.85799000695</x:v>
      </x:c>
      <x:c r="F14" s="684" t="n">
        <x:f>'Baseline Data'!G6</x:f>
        <x:v>12014.70232261805</x:v>
      </x:c>
      <x:c r="G14" s="684" t="n">
        <x:f>'Baseline Data'!H6</x:f>
        <x:v>3645.9776773819485</x:v>
      </x:c>
      <x:c r="H14" s="684" t="n">
        <x:f>'Baseline Data'!C6</x:f>
        <x:v>17968.026809334133</x:v>
      </x:c>
      <x:c r="I14" s="684" t="n">
        <x:f>'Baseline Data'!D6</x:f>
        <x:v>2487.0860006748926</x:v>
      </x:c>
      <x:c r="J14" s="684" t="n">
        <x:f>'Baseline Data'!J6</x:f>
        <x:v>-3642</x:v>
      </x:c>
      <x:c r="K14" s="551"/>
      <x:c r="L14" s="551" t="str">
        <x:v>Cambridge</x:v>
      </x:c>
      <x:c r="M14" s="586" t="n">
        <x:f>D14</x:f>
        <x:v>130181.56031262499</x:v>
      </x:c>
      <x:c r="N14" s="551"/>
      <x:c r="O14" s="551" t="str">
        <x:v>Cambridge</x:v>
      </x:c>
      <x:c r="P14" s="563" t="n">
        <x:f>B14</x:f>
        <x:v>0.5277359571857311</x:v>
      </x:c>
      <x:c r="Q14" s="563" t="n">
        <x:f>C14</x:f>
        <x:v>0.86208031264107</x:v>
      </x:c>
      <x:c r="R14" s="551"/>
      <x:c r="S14" s="551"/>
      <x:c r="T14" s="551"/>
      <x:c r="U14" s="551"/>
      <x:c r="V14" s="551"/>
    </x:row>
    <x:row r="15">
      <x:c r="A15" s="682" t="str">
        <x:v>Croydon</x:v>
      </x:c>
      <x:c r="B15" s="683" t="n">
        <x:f>'Baseline Data'!B7</x:f>
        <x:v>0.8597643164939474</x:v>
      </x:c>
      <x:c r="C15" s="683" t="n">
        <x:f>'Current Period'!B7</x:f>
        <x:v>0.7977260264927036</x:v>
      </x:c>
      <x:c r="D15" s="684" t="n">
        <x:f>'Baseline Data'!I7</x:f>
        <x:v>50619.89326396628</x:v>
      </x:c>
      <x:c r="E15" s="684" t="n">
        <x:f>'Baseline Data'!F7</x:f>
        <x:v>34547.65493781506</x:v>
      </x:c>
      <x:c r="F15" s="684" t="n">
        <x:f>'Baseline Data'!G7</x:f>
        <x:v>16072.238326151226</x:v>
      </x:c>
      <x:c r="G15" s="684" t="n">
        <x:f>'Baseline Data'!H7</x:f>
        <x:v>60046.511673848785</x:v>
      </x:c>
      <x:c r="H15" s="684" t="n">
        <x:f>'Baseline Data'!C7</x:f>
        <x:v>24766.22189148336</x:v>
      </x:c>
      <x:c r="I15" s="684" t="n">
        <x:f>'Baseline Data'!D7</x:f>
        <x:v>892.9526239938407</x:v>
      </x:c>
      <x:c r="J15" s="684" t="n">
        <x:f>'Baseline Data'!J7</x:f>
        <x:v>-6552.5</x:v>
      </x:c>
      <x:c r="K15" s="551"/>
      <x:c r="L15" s="551" t="str">
        <x:v>Croydon</x:v>
      </x:c>
      <x:c r="M15" s="586" t="n">
        <x:f>D15</x:f>
        <x:v>50619.89326396628</x:v>
      </x:c>
      <x:c r="N15" s="551"/>
      <x:c r="O15" s="551" t="str">
        <x:v>Croydon</x:v>
      </x:c>
      <x:c r="P15" s="563" t="n">
        <x:f>B15</x:f>
        <x:v>0.8597643164939474</x:v>
      </x:c>
      <x:c r="Q15" s="563" t="n">
        <x:f>C15</x:f>
        <x:v>0.7977260264927036</x:v>
      </x:c>
      <x:c r="R15" s="551"/>
      <x:c r="S15" s="551"/>
      <x:c r="T15" s="551"/>
      <x:c r="U15" s="551"/>
      <x:c r="V15" s="551"/>
    </x:row>
    <x:row r="16">
      <x:c r="A16" s="682" t="str">
        <x:v>Glasgow</x:v>
      </x:c>
      <x:c r="B16" s="683" t="n">
        <x:f>'Baseline Data'!B8</x:f>
        <x:v>0.760279387313459</x:v>
      </x:c>
      <x:c r="C16" s="683" t="n">
        <x:f>'Current Period'!B8</x:f>
        <x:v>0.8408751103192338</x:v>
      </x:c>
      <x:c r="D16" s="684" t="n">
        <x:f>'Baseline Data'!I8</x:f>
        <x:v>34079.72430744006</x:v>
      </x:c>
      <x:c r="E16" s="684" t="n">
        <x:f>'Baseline Data'!F8</x:f>
        <x:v>19740.320455199297</x:v>
      </x:c>
      <x:c r="F16" s="684" t="n">
        <x:f>'Baseline Data'!G8</x:f>
        <x:v>14339.403852240765</x:v>
      </x:c>
      <x:c r="G16" s="684" t="n">
        <x:f>'Baseline Data'!H8</x:f>
        <x:v>64009.29614775923</x:v>
      </x:c>
      <x:c r="H16" s="684" t="n">
        <x:f>'Baseline Data'!C8</x:f>
        <x:v>5380.016468057333</x:v>
      </x:c>
      <x:c r="I16" s="684" t="n">
        <x:f>'Baseline Data'!D8</x:f>
        <x:v>839.090377191104</x:v>
      </x:c>
      <x:c r="J16" s="684" t="n">
        <x:f>'Baseline Data'!J8</x:f>
        <x:v>5504</x:v>
      </x:c>
      <x:c r="K16" s="551"/>
      <x:c r="L16" s="551" t="str">
        <x:v>Glasgow</x:v>
      </x:c>
      <x:c r="M16" s="586" t="n">
        <x:f>D16</x:f>
        <x:v>34079.72430744006</x:v>
      </x:c>
      <x:c r="N16" s="551"/>
      <x:c r="O16" s="551" t="str">
        <x:v>Glasgow</x:v>
      </x:c>
      <x:c r="P16" s="563" t="n">
        <x:f>B16</x:f>
        <x:v>0.760279387313459</x:v>
      </x:c>
      <x:c r="Q16" s="563" t="n">
        <x:f>C16</x:f>
        <x:v>0.8408751103192338</x:v>
      </x:c>
      <x:c r="R16" s="551"/>
      <x:c r="S16" s="551"/>
      <x:c r="T16" s="551"/>
      <x:c r="U16" s="551"/>
      <x:c r="V16" s="551"/>
    </x:row>
    <x:row r="17">
      <x:c r="A17" s="682" t="str">
        <x:v>Leeds</x:v>
      </x:c>
      <x:c r="B17" s="683" t="n">
        <x:f>'Baseline Data'!B9</x:f>
        <x:v>0.8256122326418429</x:v>
      </x:c>
      <x:c r="C17" s="683" t="n">
        <x:f>'Current Period'!B9</x:f>
        <x:v>1.024072655651603</x:v>
      </x:c>
      <x:c r="D17" s="684" t="n">
        <x:f>'Baseline Data'!I9</x:f>
        <x:v>36712.52042877687</x:v>
      </x:c>
      <x:c r="E17" s="684" t="n">
        <x:f>'Baseline Data'!F9</x:f>
        <x:v>20563.737106361525</x:v>
      </x:c>
      <x:c r="F17" s="684" t="n">
        <x:f>'Baseline Data'!G9</x:f>
        <x:v>16148.78332241535</x:v>
      </x:c>
      <x:c r="G17" s="684" t="n">
        <x:f>'Baseline Data'!H9</x:f>
        <x:v>122444.04667758464</x:v>
      </x:c>
      <x:c r="H17" s="684" t="n">
        <x:f>'Baseline Data'!C9</x:f>
        <x:v>8904.136174189132</x:v>
      </x:c>
      <x:c r="I17" s="684" t="n">
        <x:f>'Baseline Data'!D9</x:f>
        <x:v>52.28318312559924</x:v>
      </x:c>
      <x:c r="J17" s="684" t="n">
        <x:f>'Baseline Data'!J9</x:f>
        <x:v>22924.34</x:v>
      </x:c>
      <x:c r="K17" s="551"/>
      <x:c r="L17" s="551" t="str">
        <x:v>Leeds</x:v>
      </x:c>
      <x:c r="M17" s="586" t="n">
        <x:f>D17</x:f>
        <x:v>36712.52042877687</x:v>
      </x:c>
      <x:c r="N17" s="551"/>
      <x:c r="O17" s="551" t="str">
        <x:v>Leeds</x:v>
      </x:c>
      <x:c r="P17" s="563" t="n">
        <x:f>B17</x:f>
        <x:v>0.8256122326418429</x:v>
      </x:c>
      <x:c r="Q17" s="563" t="n">
        <x:f>C17</x:f>
        <x:v>1.024072655651603</x:v>
      </x:c>
      <x:c r="R17" s="551"/>
      <x:c r="S17" s="551"/>
      <x:c r="T17" s="551"/>
      <x:c r="U17" s="551"/>
      <x:c r="V17" s="551"/>
    </x:row>
    <x:row r="18">
      <x:c r="A18" s="682" t="str">
        <x:v>Manchester</x:v>
      </x:c>
      <x:c r="B18" s="683" t="n">
        <x:f>'Baseline Data'!B10</x:f>
        <x:v>0.9829454133292952</x:v>
      </x:c>
      <x:c r="C18" s="683" t="n">
        <x:f>'Current Period'!B10</x:f>
        <x:v>0.970125786163522</x:v>
      </x:c>
      <x:c r="D18" s="684" t="n">
        <x:f>'Baseline Data'!I10</x:f>
        <x:v>7502.873687396868</x:v>
      </x:c>
      <x:c r="E18" s="684" t="n">
        <x:f>'Baseline Data'!F10</x:f>
        <x:v>7015.859999318603</x:v>
      </x:c>
      <x:c r="F18" s="684" t="n">
        <x:f>'Baseline Data'!G10</x:f>
        <x:v>487.01368807826594</x:v>
      </x:c>
      <x:c r="G18" s="684" t="n">
        <x:f>'Baseline Data'!H10</x:f>
        <x:v>41132.25631192173</x:v>
      </x:c>
      <x:c r="H18" s="684" t="n">
        <x:f>'Baseline Data'!C10</x:f>
        <x:v>19136.89416899482</x:v>
      </x:c>
      <x:c r="I18" s="684" t="n">
        <x:f>'Baseline Data'!D10</x:f>
        <x:v>4889.153360877684</x:v>
      </x:c>
      <x:c r="J18" s="684" t="n">
        <x:f>'Baseline Data'!J10</x:f>
        <x:v>-40189.94</x:v>
      </x:c>
      <x:c r="K18" s="551"/>
      <x:c r="L18" s="551" t="str">
        <x:v>Manchester</x:v>
      </x:c>
      <x:c r="M18" s="586" t="n">
        <x:f>D18</x:f>
        <x:v>7502.873687396868</x:v>
      </x:c>
      <x:c r="N18" s="551"/>
      <x:c r="O18" s="551" t="str">
        <x:v>Manchester</x:v>
      </x:c>
      <x:c r="P18" s="563" t="n">
        <x:f>B18</x:f>
        <x:v>0.9829454133292952</x:v>
      </x:c>
      <x:c r="Q18" s="563" t="n">
        <x:f>C18</x:f>
        <x:v>0.970125786163522</x:v>
      </x:c>
      <x:c r="R18" s="551"/>
      <x:c r="S18" s="551"/>
      <x:c r="T18" s="551"/>
      <x:c r="U18" s="551"/>
      <x:c r="V18" s="551"/>
    </x:row>
    <x:row r="19">
      <x:c r="A19" s="682" t="str">
        <x:v>Oxford</x:v>
      </x:c>
      <x:c r="B19" s="683" t="n">
        <x:f>'Baseline Data'!B11</x:f>
        <x:v>0.6517397366727489</x:v>
      </x:c>
      <x:c r="C19" s="683" t="n">
        <x:f>'Current Period'!B11</x:f>
        <x:v>0.5149425287356322</x:v>
      </x:c>
      <x:c r="D19" s="684" t="n">
        <x:f>'Baseline Data'!I11</x:f>
        <x:v>30560.937777261865</x:v>
      </x:c>
      <x:c r="E19" s="684" t="n">
        <x:f>'Baseline Data'!F11</x:f>
        <x:v>26736.14868676322</x:v>
      </x:c>
      <x:c r="F19" s="684" t="n">
        <x:f>'Baseline Data'!G11</x:f>
        <x:v>3824.7890904986452</x:v>
      </x:c>
      <x:c r="G19" s="684" t="n">
        <x:f>'Baseline Data'!H11</x:f>
        <x:v>6084.650909501355</x:v>
      </x:c>
      <x:c r="H19" s="684" t="n">
        <x:f>'Baseline Data'!C11</x:f>
        <x:v>9009.994861914141</x:v>
      </x:c>
      <x:c r="I19" s="684" t="n">
        <x:f>'Baseline Data'!D11</x:f>
        <x:v>2250.000661294261</x:v>
      </x:c>
      <x:c r="J19" s="684" t="n">
        <x:f>'Baseline Data'!J11</x:f>
        <x:v>9799</x:v>
      </x:c>
      <x:c r="K19" s="551"/>
      <x:c r="L19" s="551" t="str">
        <x:v>Oxford</x:v>
      </x:c>
      <x:c r="M19" s="586" t="n">
        <x:f>D19</x:f>
        <x:v>30560.937777261865</x:v>
      </x:c>
      <x:c r="N19" s="551"/>
      <x:c r="O19" s="551" t="str">
        <x:v>Oxford</x:v>
      </x:c>
      <x:c r="P19" s="563" t="n">
        <x:f>B19</x:f>
        <x:v>0.6517397366727489</x:v>
      </x:c>
      <x:c r="Q19" s="563" t="n">
        <x:f>C19</x:f>
        <x:v>0.5149425287356322</x:v>
      </x:c>
      <x:c r="R19" s="551"/>
      <x:c r="S19" s="551"/>
      <x:c r="T19" s="551"/>
      <x:c r="U19" s="551"/>
      <x:c r="V19" s="551"/>
    </x:row>
    <x:row r="20">
      <x:c r="A20" s="685" t="str">
        <x:v>Thurrock</x:v>
      </x:c>
      <x:c r="B20" s="686" t="n">
        <x:f>'Baseline Data'!B12</x:f>
        <x:v>0.9369949706254701</x:v>
      </x:c>
      <x:c r="C20" s="686" t="n">
        <x:f>'Current Period'!B12</x:f>
        <x:v>0.9894804954705121</x:v>
      </x:c>
      <x:c r="D20" s="687" t="n">
        <x:f>'Baseline Data'!I12</x:f>
        <x:v>158595.11802431883</x:v>
      </x:c>
      <x:c r="E20" s="687" t="n">
        <x:f>'Baseline Data'!F12</x:f>
        <x:v>109562.43295472092</x:v>
      </x:c>
      <x:c r="F20" s="687" t="n">
        <x:f>'Baseline Data'!G12</x:f>
        <x:v>49032.68506959792</x:v>
      </x:c>
      <x:c r="G20" s="687" t="n">
        <x:f>'Baseline Data'!H12</x:f>
        <x:v>217518.37493040203</x:v>
      </x:c>
      <x:c r="H20" s="687" t="n">
        <x:f>'Baseline Data'!C12</x:f>
        <x:v>145306.62998391106</x:v>
      </x:c>
      <x:c r="I20" s="687" t="n">
        <x:f>'Baseline Data'!D12</x:f>
        <x:v>36170.74893355198</x:v>
      </x:c>
      <x:c r="J20" s="687" t="n">
        <x:f>'Baseline Data'!J12</x:f>
        <x:v>7667</x:v>
      </x:c>
      <x:c r="K20" s="551"/>
      <x:c r="L20" s="551" t="str">
        <x:v>Thurrock</x:v>
      </x:c>
      <x:c r="M20" s="586" t="n">
        <x:f>D20</x:f>
        <x:v>158595.11802431883</x:v>
      </x:c>
      <x:c r="N20" s="551"/>
      <x:c r="O20" s="551" t="str">
        <x:v>Thurrock</x:v>
      </x:c>
      <x:c r="P20" s="563" t="n">
        <x:f>B20</x:f>
        <x:v>0.9369949706254701</x:v>
      </x:c>
      <x:c r="Q20" s="563" t="n">
        <x:f>C20</x:f>
        <x:v>0.9894804954705121</x:v>
      </x:c>
      <x:c r="R20" s="551"/>
      <x:c r="S20" s="551"/>
      <x:c r="T20" s="551"/>
      <x:c r="U20" s="551"/>
      <x:c r="V20" s="551"/>
    </x:row>
    <x:row r="21">
      <x:c r="A21" s="551"/>
      <x:c r="B21" s="551"/>
      <x:c r="C21" s="551"/>
      <x:c r="D21" s="551"/>
      <x:c r="E21" s="551"/>
      <x:c r="F21" s="551"/>
      <x:c r="G21" s="551"/>
      <x:c r="H21" s="551"/>
      <x:c r="I21" s="551"/>
      <x:c r="J21" s="551"/>
      <x:c r="K21" s="551"/>
      <x:c r="L21" s="551"/>
      <x:c r="M21" s="551"/>
      <x:c r="N21" s="551"/>
      <x:c r="O21" s="551"/>
      <x:c r="P21" s="551"/>
      <x:c r="Q21" s="551"/>
      <x:c r="R21" s="551"/>
      <x:c r="S21" s="551"/>
      <x:c r="T21" s="551"/>
      <x:c r="U21" s="551"/>
      <x:c r="V21" s="551"/>
    </x:row>
    <x:row r="22">
      <x:c r="A22" s="551"/>
      <x:c r="B22" s="551"/>
      <x:c r="C22" s="551"/>
      <x:c r="D22" s="551"/>
      <x:c r="E22" s="551"/>
      <x:c r="F22" s="551"/>
      <x:c r="G22" s="551"/>
      <x:c r="H22" s="551"/>
      <x:c r="I22" s="551"/>
      <x:c r="J22" s="551"/>
      <x:c r="K22" s="551"/>
      <x:c r="L22" s="551"/>
      <x:c r="M22" s="551"/>
      <x:c r="N22" s="551"/>
      <x:c r="O22" s="551"/>
      <x:c r="P22" s="551"/>
      <x:c r="Q22" s="551"/>
      <x:c r="R22" s="551"/>
      <x:c r="S22" s="551"/>
      <x:c r="T22" s="551"/>
      <x:c r="U22" s="551"/>
      <x:c r="V22" s="551"/>
    </x:row>
    <x:row r="23">
      <x:c r="A23" s="677" t="str">
        <x:v>Selected branch cost composition</x:v>
      </x:c>
      <x:c r="B23" s="677"/>
      <x:c r="C23" s="677"/>
      <x:c r="D23" s="677"/>
      <x:c r="E23" s="677"/>
      <x:c r="F23" s="677"/>
      <x:c r="G23" s="677"/>
      <x:c r="H23" s="677"/>
      <x:c r="I23" s="677"/>
      <x:c r="J23" s="677"/>
      <x:c r="K23" s="551"/>
      <x:c r="L23" s="551"/>
      <x:c r="M23" s="551"/>
      <x:c r="N23" s="551"/>
      <x:c r="O23" s="551"/>
      <x:c r="P23" s="551"/>
      <x:c r="Q23" s="551"/>
      <x:c r="R23" s="551"/>
      <x:c r="S23" s="551"/>
      <x:c r="T23" s="551"/>
      <x:c r="U23" s="551"/>
      <x:c r="V23" s="551"/>
    </x:row>
    <x:row r="24">
      <x:c r="A24" s="681" t="str">
        <x:v>Cost component</x:v>
      </x:c>
      <x:c r="B24" s="681" t="str">
        <x:v>Value</x:v>
      </x:c>
      <x:c r="C24" s="551"/>
      <x:c r="D24" s="551"/>
      <x:c r="E24" s="551"/>
      <x:c r="F24" s="551"/>
      <x:c r="G24" s="551"/>
      <x:c r="H24" s="551"/>
      <x:c r="I24" s="551"/>
      <x:c r="J24" s="551"/>
      <x:c r="K24" s="551"/>
      <x:c r="L24" s="551"/>
      <x:c r="M24" s="551"/>
      <x:c r="N24" s="551"/>
      <x:c r="O24" s="551"/>
      <x:c r="P24" s="551"/>
      <x:c r="Q24" s="551"/>
      <x:c r="R24" s="551"/>
      <x:c r="S24" s="551"/>
      <x:c r="T24" s="551"/>
      <x:c r="U24" s="551"/>
      <x:c r="V24" s="551"/>
    </x:row>
    <x:row r="25">
      <x:c r="A25" s="551" t="str">
        <x:v>Annual leave</x:v>
      </x:c>
      <x:c r="B25" s="586" t="n">
        <x:f>INDEX('Baseline Data'!$C$4:$C$13,$V$2-3)</x:f>
        <x:v>254087.54764602275</x:v>
      </x:c>
      <x:c r="C25" s="551"/>
      <x:c r="D25" s="551"/>
      <x:c r="E25" s="551"/>
      <x:c r="F25" s="551"/>
      <x:c r="G25" s="551"/>
      <x:c r="H25" s="551"/>
      <x:c r="I25" s="551"/>
      <x:c r="J25" s="551"/>
      <x:c r="K25" s="551"/>
      <x:c r="L25" s="551"/>
      <x:c r="M25" s="551"/>
      <x:c r="N25" s="551"/>
      <x:c r="O25" s="551"/>
      <x:c r="P25" s="551"/>
      <x:c r="Q25" s="551"/>
      <x:c r="R25" s="551"/>
      <x:c r="S25" s="551"/>
      <x:c r="T25" s="551"/>
      <x:c r="U25" s="551"/>
      <x:c r="V25" s="551"/>
    </x:row>
    <x:row r="26">
      <x:c r="A26" s="551" t="str">
        <x:v>Other leave</x:v>
      </x:c>
      <x:c r="B26" s="586" t="n">
        <x:f>INDEX('Baseline Data'!$D$4:$D$13,$V$2-3)</x:f>
        <x:v>48313.129842572154</x:v>
      </x:c>
      <x:c r="C26" s="551"/>
      <x:c r="D26" s="551"/>
      <x:c r="E26" s="551"/>
      <x:c r="F26" s="551"/>
      <x:c r="G26" s="551"/>
      <x:c r="H26" s="551"/>
      <x:c r="I26" s="551"/>
      <x:c r="J26" s="551"/>
      <x:c r="K26" s="551"/>
      <x:c r="L26" s="551"/>
      <x:c r="M26" s="551"/>
      <x:c r="N26" s="551"/>
      <x:c r="O26" s="551"/>
      <x:c r="P26" s="551"/>
      <x:c r="Q26" s="551"/>
      <x:c r="R26" s="551"/>
      <x:c r="S26" s="551"/>
      <x:c r="T26" s="551"/>
      <x:c r="U26" s="551"/>
      <x:c r="V26" s="551"/>
    </x:row>
    <x:row r="27">
      <x:c r="A27" s="551" t="str">
        <x:v>Operational under-utilisation</x:v>
      </x:c>
      <x:c r="B27" s="586" t="n">
        <x:f>INDEX('Baseline Data'!$E$4:$E$13,$V$2-3)</x:f>
        <x:v>335544.15306574747</x:v>
      </x:c>
      <x:c r="C27" s="551"/>
      <x:c r="D27" s="551"/>
      <x:c r="E27" s="551"/>
      <x:c r="F27" s="551"/>
      <x:c r="G27" s="551"/>
      <x:c r="H27" s="551"/>
      <x:c r="I27" s="551"/>
      <x:c r="J27" s="551"/>
      <x:c r="K27" s="551"/>
      <x:c r="L27" s="551"/>
      <x:c r="M27" s="551"/>
      <x:c r="N27" s="551"/>
      <x:c r="O27" s="551"/>
      <x:c r="P27" s="551"/>
      <x:c r="Q27" s="551"/>
      <x:c r="R27" s="551"/>
      <x:c r="S27" s="551"/>
      <x:c r="T27" s="551"/>
      <x:c r="U27" s="551"/>
      <x:c r="V27" s="551"/>
    </x:row>
    <x:row r="28">
      <x:c r="A28" s="551" t="str">
        <x:v>Avoidable agency</x:v>
      </x:c>
      <x:c r="B28" s="586" t="n">
        <x:f>INDEX('Baseline Data'!$G$4:$G$13,$V$2-3)</x:f>
        <x:v>140829.34610908566</x:v>
      </x:c>
      <x:c r="C28" s="551"/>
      <x:c r="D28" s="551"/>
      <x:c r="E28" s="551"/>
      <x:c r="F28" s="551"/>
      <x:c r="G28" s="551"/>
      <x:c r="H28" s="551"/>
      <x:c r="I28" s="551"/>
      <x:c r="J28" s="551"/>
      <x:c r="K28" s="551"/>
      <x:c r="L28" s="551"/>
      <x:c r="M28" s="551"/>
      <x:c r="N28" s="551"/>
      <x:c r="O28" s="551"/>
      <x:c r="P28" s="551"/>
      <x:c r="Q28" s="551"/>
      <x:c r="R28" s="551"/>
      <x:c r="S28" s="551"/>
      <x:c r="T28" s="551"/>
      <x:c r="U28" s="551"/>
      <x:c r="V28" s="551"/>
    </x:row>
    <x:row r="29">
      <x:c r="A29" s="551" t="str">
        <x:v>Structural agency</x:v>
      </x:c>
      <x:c r="B29" s="586" t="n">
        <x:f>INDEX('Baseline Data'!$H$4:$H$13,$V$2-3)</x:f>
        <x:v>621946.9638909142</x:v>
      </x:c>
      <x:c r="C29" s="551"/>
      <x:c r="D29" s="551"/>
      <x:c r="E29" s="551"/>
      <x:c r="F29" s="551"/>
      <x:c r="G29" s="551"/>
      <x:c r="H29" s="551"/>
      <x:c r="I29" s="551"/>
      <x:c r="J29" s="551"/>
      <x:c r="K29" s="551"/>
      <x:c r="L29" s="551"/>
      <x:c r="M29" s="551"/>
      <x:c r="N29" s="551"/>
      <x:c r="O29" s="551"/>
      <x:c r="P29" s="551"/>
      <x:c r="Q29" s="551"/>
      <x:c r="R29" s="551"/>
      <x:c r="S29" s="551"/>
      <x:c r="T29" s="551"/>
      <x:c r="U29" s="551"/>
      <x:c r="V29" s="551"/>
    </x:row>
    <x:row r="30">
      <x:c r="A30" s="551"/>
      <x:c r="B30" s="551"/>
      <x:c r="C30" s="551"/>
      <x:c r="D30" s="551"/>
      <x:c r="E30" s="551"/>
      <x:c r="F30" s="551"/>
      <x:c r="G30" s="551"/>
      <x:c r="H30" s="551"/>
      <x:c r="I30" s="551"/>
      <x:c r="J30" s="551"/>
      <x:c r="K30" s="551"/>
      <x:c r="L30" s="551"/>
      <x:c r="M30" s="551"/>
      <x:c r="N30" s="551"/>
      <x:c r="O30" s="551"/>
      <x:c r="P30" s="551"/>
      <x:c r="Q30" s="551"/>
      <x:c r="R30" s="551"/>
      <x:c r="S30" s="551"/>
      <x:c r="T30" s="551"/>
      <x:c r="U30" s="551"/>
      <x:c r="V30" s="551"/>
    </x:row>
    <x:row r="31">
      <x:c r="A31" s="551"/>
      <x:c r="B31" s="551"/>
      <x:c r="C31" s="551"/>
      <x:c r="D31" s="551"/>
      <x:c r="E31" s="551"/>
      <x:c r="F31" s="551"/>
      <x:c r="G31" s="551"/>
      <x:c r="H31" s="551"/>
      <x:c r="I31" s="551"/>
      <x:c r="J31" s="551"/>
      <x:c r="K31" s="551"/>
      <x:c r="L31" s="551"/>
      <x:c r="M31" s="551"/>
      <x:c r="N31" s="551"/>
      <x:c r="O31" s="551"/>
      <x:c r="P31" s="551"/>
      <x:c r="Q31" s="551"/>
      <x:c r="R31" s="551"/>
      <x:c r="S31" s="551"/>
      <x:c r="T31" s="551"/>
      <x:c r="U31" s="551"/>
      <x:c r="V31" s="551"/>
    </x:row>
    <x:row r="32">
      <x:c r="A32" s="551"/>
      <x:c r="B32" s="551"/>
      <x:c r="C32" s="551"/>
      <x:c r="D32" s="551"/>
      <x:c r="E32" s="551"/>
      <x:c r="F32" s="551"/>
      <x:c r="G32" s="551"/>
      <x:c r="H32" s="551"/>
      <x:c r="I32" s="551"/>
      <x:c r="J32" s="551"/>
      <x:c r="K32" s="551"/>
      <x:c r="L32" s="551"/>
      <x:c r="M32" s="551"/>
      <x:c r="N32" s="551"/>
      <x:c r="O32" s="551"/>
      <x:c r="P32" s="551"/>
      <x:c r="Q32" s="551"/>
      <x:c r="R32" s="551"/>
      <x:c r="S32" s="551"/>
      <x:c r="T32" s="551"/>
      <x:c r="U32" s="551"/>
      <x:c r="V32" s="551"/>
    </x:row>
    <x:row r="33">
      <x:c r="A33" s="551"/>
      <x:c r="B33" s="551"/>
      <x:c r="C33" s="551"/>
      <x:c r="D33" s="551"/>
      <x:c r="E33" s="551"/>
      <x:c r="F33" s="551"/>
      <x:c r="G33" s="551"/>
      <x:c r="H33" s="551"/>
      <x:c r="I33" s="551"/>
      <x:c r="J33" s="551"/>
      <x:c r="K33" s="551"/>
      <x:c r="L33" s="551"/>
      <x:c r="M33" s="551"/>
      <x:c r="N33" s="551"/>
      <x:c r="O33" s="551"/>
      <x:c r="P33" s="551"/>
      <x:c r="Q33" s="551"/>
      <x:c r="R33" s="551"/>
      <x:c r="S33" s="551"/>
      <x:c r="T33" s="551"/>
      <x:c r="U33" s="551"/>
      <x:c r="V33" s="551"/>
    </x:row>
    <x:row r="34">
      <x:c r="A34" s="551"/>
      <x:c r="B34" s="551"/>
      <x:c r="C34" s="551"/>
      <x:c r="D34" s="551"/>
      <x:c r="E34" s="551"/>
      <x:c r="F34" s="551"/>
      <x:c r="G34" s="551"/>
      <x:c r="H34" s="551"/>
      <x:c r="I34" s="551"/>
      <x:c r="J34" s="551"/>
      <x:c r="K34" s="551"/>
      <x:c r="L34" s="551"/>
      <x:c r="M34" s="551"/>
      <x:c r="N34" s="551"/>
      <x:c r="O34" s="551"/>
      <x:c r="P34" s="551"/>
      <x:c r="Q34" s="551"/>
      <x:c r="R34" s="551"/>
      <x:c r="S34" s="551"/>
      <x:c r="T34" s="551"/>
      <x:c r="U34" s="551"/>
      <x:c r="V34" s="551"/>
    </x:row>
    <x:row r="35">
      <x:c r="A35" s="551"/>
      <x:c r="B35" s="551"/>
      <x:c r="C35" s="551"/>
      <x:c r="D35" s="551"/>
      <x:c r="E35" s="551"/>
      <x:c r="F35" s="551"/>
      <x:c r="G35" s="551"/>
      <x:c r="H35" s="551"/>
      <x:c r="I35" s="551"/>
      <x:c r="J35" s="551"/>
      <x:c r="K35" s="551"/>
      <x:c r="L35" s="551"/>
      <x:c r="M35" s="551"/>
      <x:c r="N35" s="551"/>
      <x:c r="O35" s="551"/>
      <x:c r="P35" s="551"/>
      <x:c r="Q35" s="551"/>
      <x:c r="R35" s="551"/>
      <x:c r="S35" s="551"/>
      <x:c r="T35" s="551"/>
      <x:c r="U35" s="551"/>
      <x:c r="V35" s="551"/>
    </x:row>
    <x:row r="36">
      <x:c r="A36" s="551"/>
      <x:c r="B36" s="551"/>
      <x:c r="C36" s="551"/>
      <x:c r="D36" s="551"/>
      <x:c r="E36" s="551"/>
      <x:c r="F36" s="551"/>
      <x:c r="G36" s="551"/>
      <x:c r="H36" s="551"/>
      <x:c r="I36" s="551"/>
      <x:c r="J36" s="551"/>
      <x:c r="K36" s="551"/>
      <x:c r="L36" s="551"/>
      <x:c r="M36" s="551"/>
      <x:c r="N36" s="551"/>
      <x:c r="O36" s="551"/>
      <x:c r="P36" s="551"/>
      <x:c r="Q36" s="551"/>
      <x:c r="R36" s="551"/>
      <x:c r="S36" s="551"/>
      <x:c r="T36" s="551"/>
      <x:c r="U36" s="551"/>
      <x:c r="V36" s="551"/>
    </x:row>
    <x:row r="37">
      <x:c r="A37" s="551"/>
      <x:c r="B37" s="551"/>
      <x:c r="C37" s="551"/>
      <x:c r="D37" s="551"/>
      <x:c r="E37" s="551"/>
      <x:c r="F37" s="551"/>
      <x:c r="G37" s="551"/>
      <x:c r="H37" s="551"/>
      <x:c r="I37" s="551"/>
      <x:c r="J37" s="551"/>
      <x:c r="K37" s="551"/>
      <x:c r="L37" s="551"/>
      <x:c r="M37" s="551"/>
      <x:c r="N37" s="551"/>
      <x:c r="O37" s="551"/>
      <x:c r="P37" s="551"/>
      <x:c r="Q37" s="551"/>
      <x:c r="R37" s="551"/>
      <x:c r="S37" s="551"/>
      <x:c r="T37" s="551"/>
      <x:c r="U37" s="551"/>
      <x:c r="V37" s="551"/>
    </x:row>
    <x:row r="38">
      <x:c r="A38" s="551"/>
      <x:c r="B38" s="551"/>
      <x:c r="C38" s="551"/>
      <x:c r="D38" s="551"/>
      <x:c r="E38" s="551"/>
      <x:c r="F38" s="551"/>
      <x:c r="G38" s="551"/>
      <x:c r="H38" s="551"/>
      <x:c r="I38" s="551"/>
      <x:c r="J38" s="551"/>
      <x:c r="K38" s="551"/>
      <x:c r="L38" s="551"/>
      <x:c r="M38" s="551"/>
      <x:c r="N38" s="551"/>
      <x:c r="O38" s="551"/>
      <x:c r="P38" s="551"/>
      <x:c r="Q38" s="551"/>
      <x:c r="R38" s="551"/>
      <x:c r="S38" s="551"/>
      <x:c r="T38" s="551"/>
      <x:c r="U38" s="551"/>
      <x:c r="V38" s="551"/>
    </x:row>
    <x:row r="39">
      <x:c r="A39" s="551"/>
      <x:c r="B39" s="551"/>
      <x:c r="C39" s="551"/>
      <x:c r="D39" s="551"/>
      <x:c r="E39" s="551"/>
      <x:c r="F39" s="551"/>
      <x:c r="G39" s="551"/>
      <x:c r="H39" s="551"/>
      <x:c r="I39" s="551"/>
      <x:c r="J39" s="551"/>
      <x:c r="K39" s="551"/>
      <x:c r="L39" s="551"/>
      <x:c r="M39" s="551"/>
      <x:c r="N39" s="551"/>
      <x:c r="O39" s="551"/>
      <x:c r="P39" s="551"/>
      <x:c r="Q39" s="551"/>
      <x:c r="R39" s="551"/>
      <x:c r="S39" s="551"/>
      <x:c r="T39" s="551"/>
      <x:c r="U39" s="551"/>
      <x:c r="V39" s="551"/>
    </x:row>
    <x:row r="40">
      <x:c r="A40" s="551"/>
      <x:c r="B40" s="551"/>
      <x:c r="C40" s="551"/>
      <x:c r="D40" s="551"/>
      <x:c r="E40" s="551"/>
      <x:c r="F40" s="551"/>
      <x:c r="G40" s="551"/>
      <x:c r="H40" s="551"/>
      <x:c r="I40" s="551"/>
      <x:c r="J40" s="551"/>
      <x:c r="K40" s="551"/>
      <x:c r="L40" s="551"/>
      <x:c r="M40" s="551"/>
      <x:c r="N40" s="551"/>
      <x:c r="O40" s="551"/>
      <x:c r="P40" s="551"/>
      <x:c r="Q40" s="551"/>
      <x:c r="R40" s="551"/>
      <x:c r="S40" s="551"/>
      <x:c r="T40" s="551"/>
      <x:c r="U40" s="551"/>
      <x:c r="V40" s="551"/>
    </x:row>
    <x:row r="41">
      <x:c r="A41" s="551"/>
      <x:c r="B41" s="551"/>
      <x:c r="C41" s="551"/>
      <x:c r="D41" s="551"/>
      <x:c r="E41" s="551"/>
      <x:c r="F41" s="551"/>
      <x:c r="G41" s="551"/>
      <x:c r="H41" s="551"/>
      <x:c r="I41" s="551"/>
      <x:c r="J41" s="551"/>
      <x:c r="K41" s="551"/>
      <x:c r="L41" s="551"/>
      <x:c r="M41" s="551"/>
      <x:c r="N41" s="551"/>
      <x:c r="O41" s="551"/>
      <x:c r="P41" s="551"/>
      <x:c r="Q41" s="551"/>
      <x:c r="R41" s="551"/>
      <x:c r="S41" s="551"/>
      <x:c r="T41" s="551"/>
      <x:c r="U41" s="551"/>
      <x:c r="V41" s="551"/>
    </x:row>
    <x:row r="42">
      <x:c r="A42" s="551"/>
      <x:c r="B42" s="551"/>
      <x:c r="C42" s="551"/>
      <x:c r="D42" s="551"/>
      <x:c r="E42" s="551"/>
      <x:c r="F42" s="551"/>
      <x:c r="G42" s="551"/>
      <x:c r="H42" s="551"/>
      <x:c r="I42" s="551"/>
      <x:c r="J42" s="551"/>
      <x:c r="K42" s="551"/>
      <x:c r="L42" s="551"/>
      <x:c r="M42" s="551"/>
      <x:c r="N42" s="551"/>
      <x:c r="O42" s="551"/>
      <x:c r="P42" s="551"/>
      <x:c r="Q42" s="551"/>
      <x:c r="R42" s="551"/>
      <x:c r="S42" s="551"/>
      <x:c r="T42" s="551"/>
      <x:c r="U42" s="551"/>
      <x:c r="V42" s="551"/>
    </x:row>
  </x:sheetData>
  <x:mergeCells>
    <x:mergeCell ref="A1:V1"/>
    <x:mergeCell ref="A2:V2"/>
    <x:mergeCell ref="A5:C5"/>
    <x:mergeCell ref="A6:C8"/>
    <x:mergeCell ref="D5:F5"/>
    <x:mergeCell ref="D6:F8"/>
    <x:mergeCell ref="G5:I5"/>
    <x:mergeCell ref="G6:I8"/>
    <x:mergeCell ref="J5:L5"/>
    <x:mergeCell ref="J6:L8"/>
    <x:mergeCell ref="M5:O5"/>
    <x:mergeCell ref="M6:O8"/>
    <x:mergeCell ref="P5:R5"/>
    <x:mergeCell ref="P6:R8"/>
    <x:mergeCell ref="A10:J10"/>
    <x:mergeCell ref="A23:J23"/>
  </x:mergeCells>
  <x:pageMargins left="0.7" right="0.7" top="0.75" bottom="0.75" header="0.3" footer="0.3"/>
  <x:drawing xmlns:r="http://schemas.openxmlformats.org/officeDocument/2006/relationships" r:id="R7ed84fc37b6a4c2d"/>
</x:worksheet>
</file>

<file path=xl/worksheets/sheet1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16" hidden="0" customWidth="1"/>
    <x:col min="5" max="5" width="18" hidden="0" customWidth="1"/>
    <x:col min="6" max="6" width="18" hidden="0" customWidth="1"/>
    <x:col min="7" max="7" width="18" hidden="0" customWidth="1"/>
    <x:col min="8" max="8" width="16" hidden="0" customWidth="1"/>
  </x:cols>
  <x:sheetData>
    <x:row r="1">
      <x:c r="A1" s="709" t="str">
        <x:v>Branch Explorer</x:v>
      </x:c>
      <x:c r="B1" s="709"/>
      <x:c r="C1" s="709"/>
      <x:c r="D1" s="709"/>
      <x:c r="E1" s="709"/>
      <x:c r="F1" s="709"/>
      <x:c r="G1" s="709"/>
      <x:c r="H1" s="709"/>
      <x:c r="I1" s="709"/>
      <x:c r="J1" s="709"/>
      <x:c r="K1" s="709"/>
      <x:c r="L1" s="709"/>
      <x:c r="M1" s="709"/>
      <x:c r="N1" s="709"/>
      <x:c r="O1" s="709"/>
      <x:c r="P1" s="709"/>
      <x:c r="Q1" s="709"/>
      <x:c r="R1" s="709"/>
      <x:c r="S1" s="709"/>
      <x:c r="T1" s="709"/>
      <x:c r="U1" s="709"/>
      <x:c r="V1" s="709"/>
    </x:row>
    <x:row r="2">
      <x:c r="A2" s="557" t="str">
        <x:v>Drill into the globally selected branch. The branch choice is inherited from Summary Dashboard!B3.</x:v>
      </x:c>
      <x:c r="B2" s="557"/>
      <x:c r="C2" s="557"/>
      <x:c r="D2" s="557"/>
      <x:c r="E2" s="557"/>
      <x:c r="F2" s="557"/>
      <x:c r="G2" s="557"/>
      <x:c r="H2" s="557"/>
      <x:c r="I2" s="557"/>
      <x:c r="J2" s="557"/>
      <x:c r="K2" s="557"/>
      <x:c r="L2" s="557"/>
      <x:c r="M2" s="557"/>
      <x:c r="N2" s="557"/>
      <x:c r="O2" s="557"/>
      <x:c r="P2" s="557"/>
      <x:c r="Q2" s="557"/>
      <x:c r="R2" s="557"/>
      <x:c r="S2" s="557"/>
      <x:c r="T2" s="557"/>
      <x:c r="U2" s="557"/>
      <x:c r="V2" s="557" t="n">
        <x:f>IF(B3="All",13,MATCH(B3,'Baseline Data'!$A$4:$A$12,0)+3)</x:f>
        <x:v>13</x:v>
      </x:c>
    </x:row>
    <x:row r="3">
      <x:c r="A3" s="558" t="str">
        <x:v>Global Branch</x:v>
      </x:c>
      <x:c r="B3" s="560" t="str">
        <x:f>'Summary Dashboard'!B3</x:f>
        <x:v>All</x:v>
      </x:c>
      <x:c r="C3" s="551"/>
      <x:c r="D3" s="551"/>
      <x:c r="E3" s="551"/>
      <x:c r="F3" s="551"/>
      <x:c r="G3" s="551"/>
      <x:c r="H3" s="551"/>
      <x:c r="I3" s="551"/>
      <x:c r="J3" s="551"/>
      <x:c r="K3" s="551"/>
      <x:c r="L3" s="551"/>
      <x:c r="M3" s="551"/>
      <x:c r="N3" s="551"/>
      <x:c r="O3" s="551"/>
      <x:c r="P3" s="551"/>
      <x:c r="Q3" s="551"/>
      <x:c r="R3" s="551"/>
      <x:c r="S3" s="551"/>
      <x:c r="T3" s="551"/>
      <x:c r="U3" s="551"/>
      <x:c r="V3" s="551"/>
    </x:row>
    <x:row r="4">
      <x:c r="A4" s="551"/>
      <x:c r="B4" s="551"/>
      <x:c r="C4" s="551"/>
      <x:c r="D4" s="551"/>
      <x:c r="E4" s="551"/>
      <x:c r="F4" s="551"/>
      <x:c r="G4" s="551"/>
      <x:c r="H4" s="551"/>
      <x:c r="I4" s="551"/>
      <x:c r="J4" s="551"/>
      <x:c r="K4" s="551"/>
      <x:c r="L4" s="551"/>
      <x:c r="M4" s="551"/>
      <x:c r="N4" s="551"/>
      <x:c r="O4" s="551"/>
      <x:c r="P4" s="551"/>
      <x:c r="Q4" s="551"/>
      <x:c r="R4" s="551"/>
      <x:c r="S4" s="551"/>
      <x:c r="T4" s="551"/>
      <x:c r="U4" s="551"/>
      <x:c r="V4" s="551"/>
    </x:row>
    <x:row r="5">
      <x:c r="A5" s="562" t="str">
        <x:v>Contract utilisation</x:v>
      </x:c>
      <x:c r="B5" s="562"/>
      <x:c r="C5" s="562"/>
      <x:c r="D5" s="562" t="str">
        <x:v>Current utilisation</x:v>
      </x:c>
      <x:c r="E5" s="562"/>
      <x:c r="F5" s="562"/>
      <x:c r="G5" s="562" t="str">
        <x:v>Cross-branch support days</x:v>
      </x:c>
      <x:c r="H5" s="562"/>
      <x:c r="I5" s="562"/>
      <x:c r="J5" s="562" t="str">
        <x:v>Potential overlap days</x:v>
      </x:c>
      <x:c r="K5" s="562"/>
      <x:c r="L5" s="562"/>
      <x:c r="M5" s="562" t="str">
        <x:v>No-deployment days</x:v>
      </x:c>
      <x:c r="N5" s="562"/>
      <x:c r="O5" s="562"/>
      <x:c r="P5" s="551"/>
      <x:c r="Q5" s="551"/>
      <x:c r="R5" s="551"/>
      <x:c r="S5" s="551"/>
      <x:c r="T5" s="551"/>
      <x:c r="U5" s="551"/>
      <x:c r="V5" s="551"/>
    </x:row>
    <x:row r="6">
      <x:c r="A6" s="577" t="n">
        <x:f>INDEX('Baseline Data'!$B$4:$B$13,$V$2-3)</x:f>
        <x:v>0.8560000282187049</x:v>
      </x:c>
      <x:c r="B6" s="578"/>
      <x:c r="C6" s="579"/>
      <x:c r="D6" s="577" t="n">
        <x:f>IF(B3="All",'Current Period'!B13,INDEX('Current Period'!$B$4:$B$12,MATCH(B3,'Current Period'!$A$4:$A$12,0)))</x:f>
        <x:v>0.9204588646894902</x:v>
      </x:c>
      <x:c r="E6" s="578"/>
      <x:c r="F6" s="579"/>
      <x:c r="G6" s="691" t="n">
        <x:f>IF(B3="All",SUM('SBP People Insight'!$M$5:$M$212),SUMIFS('SBP People Insight'!$M$5:$M$212,'SBP People Insight'!$A$5:$A$212,B3))</x:f>
        <x:v>1191</x:v>
      </x:c>
      <x:c r="H6" s="645"/>
      <x:c r="I6" s="646"/>
      <x:c r="J6" s="695" t="n">
        <x:f>IF(B3="All",SUM('SBP People Insight'!$L$5:$L$212),SUMIFS('SBP People Insight'!$L$5:$L$212,'SBP People Insight'!$A$5:$A$212,B3))</x:f>
        <x:v>891</x:v>
      </x:c>
      <x:c r="K6" s="623"/>
      <x:c r="L6" s="624"/>
      <x:c r="M6" s="699" t="n">
        <x:f>IF(B3="All",SUM('SBP People Insight'!$K$5:$K$212),SUMIFS('SBP People Insight'!$K$5:$K$212,'SBP People Insight'!$A$5:$A$212,B3))</x:f>
        <x:v>1433</x:v>
      </x:c>
      <x:c r="N6" s="601"/>
      <x:c r="O6" s="602"/>
      <x:c r="P6" s="551"/>
      <x:c r="Q6" s="551"/>
      <x:c r="R6" s="551"/>
      <x:c r="S6" s="551"/>
      <x:c r="T6" s="551"/>
      <x:c r="U6" s="551"/>
      <x:c r="V6" s="551"/>
    </x:row>
    <x:row r="7">
      <x:c r="A7" s="580"/>
      <x:c r="B7" s="581"/>
      <x:c r="C7" s="582"/>
      <x:c r="D7" s="580"/>
      <x:c r="E7" s="581"/>
      <x:c r="F7" s="582"/>
      <x:c r="G7" s="647"/>
      <x:c r="H7" s="648"/>
      <x:c r="I7" s="649"/>
      <x:c r="J7" s="625"/>
      <x:c r="K7" s="626"/>
      <x:c r="L7" s="627"/>
      <x:c r="M7" s="603"/>
      <x:c r="N7" s="604"/>
      <x:c r="O7" s="605"/>
      <x:c r="P7" s="551"/>
      <x:c r="Q7" s="551"/>
      <x:c r="R7" s="551"/>
      <x:c r="S7" s="551"/>
      <x:c r="T7" s="551"/>
      <x:c r="U7" s="551"/>
      <x:c r="V7" s="551"/>
    </x:row>
    <x:row r="8">
      <x:c r="A8" s="583"/>
      <x:c r="B8" s="584"/>
      <x:c r="C8" s="585"/>
      <x:c r="D8" s="583"/>
      <x:c r="E8" s="584"/>
      <x:c r="F8" s="585"/>
      <x:c r="G8" s="650"/>
      <x:c r="H8" s="651"/>
      <x:c r="I8" s="652"/>
      <x:c r="J8" s="628"/>
      <x:c r="K8" s="629"/>
      <x:c r="L8" s="630"/>
      <x:c r="M8" s="606"/>
      <x:c r="N8" s="607"/>
      <x:c r="O8" s="608"/>
      <x:c r="P8" s="551"/>
      <x:c r="Q8" s="551"/>
      <x:c r="R8" s="551"/>
      <x:c r="S8" s="551"/>
      <x:c r="T8" s="551"/>
      <x:c r="U8" s="551"/>
      <x:c r="V8" s="551"/>
    </x:row>
    <x:row r="9">
      <x:c r="A9" s="551"/>
      <x:c r="B9" s="551"/>
      <x:c r="C9" s="551"/>
      <x:c r="D9" s="551"/>
      <x:c r="E9" s="551"/>
      <x:c r="F9" s="551"/>
      <x:c r="G9" s="551"/>
      <x:c r="H9" s="551"/>
      <x:c r="I9" s="551"/>
      <x:c r="J9" s="551"/>
      <x:c r="K9" s="551"/>
      <x:c r="L9" s="551"/>
      <x:c r="M9" s="551"/>
      <x:c r="N9" s="551"/>
      <x:c r="O9" s="551"/>
      <x:c r="P9" s="551"/>
      <x:c r="Q9" s="551"/>
      <x:c r="R9" s="551"/>
      <x:c r="S9" s="551"/>
      <x:c r="T9" s="551"/>
      <x:c r="U9" s="551"/>
      <x:c r="V9" s="551"/>
    </x:row>
    <x:row r="10">
      <x:c r="A10" s="677" t="str">
        <x:v>Role-level SBP signals</x:v>
      </x:c>
      <x:c r="B10" s="677"/>
      <x:c r="C10" s="677"/>
      <x:c r="D10" s="677"/>
      <x:c r="E10" s="677"/>
      <x:c r="F10" s="677"/>
      <x:c r="G10" s="677"/>
      <x:c r="H10" s="677"/>
      <x:c r="I10" s="551"/>
      <x:c r="J10" s="551"/>
      <x:c r="K10" s="551"/>
      <x:c r="L10" s="551"/>
      <x:c r="M10" s="551"/>
      <x:c r="N10" s="551"/>
      <x:c r="O10" s="551"/>
      <x:c r="P10" s="551"/>
      <x:c r="Q10" s="551"/>
      <x:c r="R10" s="551"/>
      <x:c r="S10" s="551"/>
      <x:c r="T10" s="551"/>
      <x:c r="U10" s="551"/>
      <x:c r="V10" s="551"/>
    </x:row>
    <x:row r="11">
      <x:c r="A11" s="681" t="str">
        <x:v>Role</x:v>
      </x:c>
      <x:c r="B11" s="681" t="str">
        <x:v>Deployed Days</x:v>
      </x:c>
      <x:c r="C11" s="681" t="str">
        <x:v>Annual Leave Days</x:v>
      </x:c>
      <x:c r="D11" s="681" t="str">
        <x:v>Other Leave Days</x:v>
      </x:c>
      <x:c r="E11" s="681" t="str">
        <x:v>No Deployment Days</x:v>
      </x:c>
      <x:c r="F11" s="681" t="str">
        <x:v>Potential Overlap Days</x:v>
      </x:c>
      <x:c r="G11" s="681" t="str">
        <x:v>Cross-Branch Support Days</x:v>
      </x:c>
      <x:c r="H11" s="681" t="str">
        <x:v>Actual Hours</x:v>
      </x:c>
      <x:c r="I11" s="551"/>
      <x:c r="J11" s="551"/>
      <x:c r="K11" s="551"/>
      <x:c r="L11" s="551"/>
      <x:c r="M11" s="551"/>
      <x:c r="N11" s="551"/>
      <x:c r="O11" s="551"/>
      <x:c r="P11" s="551"/>
      <x:c r="Q11" s="551"/>
      <x:c r="R11" s="551"/>
      <x:c r="S11" s="551"/>
      <x:c r="T11" s="551"/>
      <x:c r="U11" s="551"/>
      <x:c r="V11" s="551"/>
    </x:row>
    <x:row r="12">
      <x:c r="A12" s="551" t="str">
        <x:v>Operative Driver</x:v>
      </x:c>
      <x:c r="B12" s="653" t="n">
        <x:f>IF($B$3="All",SUMIFS('SBP People Insight'!$H$5:$H$212,'SBP People Insight'!$D$5:$D$212,$A12),SUMIFS('SBP People Insight'!$H$5:$H$212,'SBP People Insight'!$D$5:$D$212,$A12,'SBP People Insight'!$A$5:$A$212,$B$3))</x:f>
        <x:v>3018</x:v>
      </x:c>
      <x:c r="C12" s="653" t="n">
        <x:f>IF($B$3="All",SUMIFS('SBP People Insight'!$I$5:$I$212,'SBP People Insight'!$D$5:$D$212,$A12),SUMIFS('SBP People Insight'!$I$5:$I$212,'SBP People Insight'!$D$5:$D$212,$A12,'SBP People Insight'!$A$5:$A$212,$B$3))</x:f>
        <x:v>294</x:v>
      </x:c>
      <x:c r="D12" s="653" t="n">
        <x:f>IF($B$3="All",SUMIFS('SBP People Insight'!$J$5:$J$212,'SBP People Insight'!$D$5:$D$212,$A12),SUMIFS('SBP People Insight'!$J$5:$J$212,'SBP People Insight'!$D$5:$D$212,$A12,'SBP People Insight'!$A$5:$A$212,$B$3))</x:f>
        <x:v>26</x:v>
      </x:c>
      <x:c r="E12" s="653" t="n">
        <x:f>IF($B$3="All",SUMIFS('SBP People Insight'!$K$5:$K$212,'SBP People Insight'!$D$5:$D$212,$A12),SUMIFS('SBP People Insight'!$K$5:$K$212,'SBP People Insight'!$D$5:$D$212,$A12,'SBP People Insight'!$A$5:$A$212,$B$3))</x:f>
        <x:v>374</x:v>
      </x:c>
      <x:c r="F12" s="653" t="n">
        <x:f>IF($B$3="All",SUMIFS('SBP People Insight'!$L$5:$L$212,'SBP People Insight'!$D$5:$D$212,$A12),SUMIFS('SBP People Insight'!$L$5:$L$212,'SBP People Insight'!$D$5:$D$212,$A12,'SBP People Insight'!$A$5:$A$212,$B$3))</x:f>
        <x:v>233</x:v>
      </x:c>
      <x:c r="G12" s="653" t="n">
        <x:f>IF($B$3="All",SUMIFS('SBP People Insight'!$M$5:$M$212,'SBP People Insight'!$D$5:$D$212,$A12),SUMIFS('SBP People Insight'!$M$5:$M$212,'SBP People Insight'!$D$5:$D$212,$A12,'SBP People Insight'!$A$5:$A$212,$B$3))</x:f>
        <x:v>397</x:v>
      </x:c>
      <x:c r="H12" s="700" t="n">
        <x:f>IF($B$3="All",SUMIFS('SBP People Insight'!$O$5:$O$212,'SBP People Insight'!$D$5:$D$212,$A12),SUMIFS('SBP People Insight'!$O$5:$O$212,'SBP People Insight'!$D$5:$D$212,$A12,'SBP People Insight'!$A$5:$A$212,$B$3))</x:f>
        <x:v>48518.8</x:v>
      </x:c>
      <x:c r="I12" s="551"/>
      <x:c r="J12" s="551"/>
      <x:c r="K12" s="551"/>
      <x:c r="L12" s="551"/>
      <x:c r="M12" s="551"/>
      <x:c r="N12" s="551"/>
      <x:c r="O12" s="551"/>
      <x:c r="P12" s="551"/>
      <x:c r="Q12" s="551"/>
      <x:c r="R12" s="551"/>
      <x:c r="S12" s="551"/>
      <x:c r="T12" s="551"/>
      <x:c r="U12" s="551"/>
      <x:c r="V12" s="551"/>
    </x:row>
    <x:row r="13">
      <x:c r="A13" s="551" t="str">
        <x:v>Operative Porter</x:v>
      </x:c>
      <x:c r="B13" s="653" t="n">
        <x:f>IF($B$3="All",SUMIFS('SBP People Insight'!$H$5:$H$212,'SBP People Insight'!$D$5:$D$212,$A13),SUMIFS('SBP People Insight'!$H$5:$H$212,'SBP People Insight'!$D$5:$D$212,$A13,'SBP People Insight'!$A$5:$A$212,$B$3))</x:f>
        <x:v>7987</x:v>
      </x:c>
      <x:c r="C13" s="653" t="n">
        <x:f>IF($B$3="All",SUMIFS('SBP People Insight'!$I$5:$I$212,'SBP People Insight'!$D$5:$D$212,$A13),SUMIFS('SBP People Insight'!$I$5:$I$212,'SBP People Insight'!$D$5:$D$212,$A13,'SBP People Insight'!$A$5:$A$212,$B$3))</x:f>
        <x:v>765</x:v>
      </x:c>
      <x:c r="D13" s="653" t="n">
        <x:f>IF($B$3="All",SUMIFS('SBP People Insight'!$J$5:$J$212,'SBP People Insight'!$D$5:$D$212,$A13),SUMIFS('SBP People Insight'!$J$5:$J$212,'SBP People Insight'!$D$5:$D$212,$A13,'SBP People Insight'!$A$5:$A$212,$B$3))</x:f>
        <x:v>208</x:v>
      </x:c>
      <x:c r="E13" s="653" t="n">
        <x:f>IF($B$3="All",SUMIFS('SBP People Insight'!$K$5:$K$212,'SBP People Insight'!$D$5:$D$212,$A13),SUMIFS('SBP People Insight'!$K$5:$K$212,'SBP People Insight'!$D$5:$D$212,$A13,'SBP People Insight'!$A$5:$A$212,$B$3))</x:f>
        <x:v>288</x:v>
      </x:c>
      <x:c r="F13" s="653" t="n">
        <x:f>IF($B$3="All",SUMIFS('SBP People Insight'!$L$5:$L$212,'SBP People Insight'!$D$5:$D$212,$A13),SUMIFS('SBP People Insight'!$L$5:$L$212,'SBP People Insight'!$D$5:$D$212,$A13,'SBP People Insight'!$A$5:$A$212,$B$3))</x:f>
        <x:v>274</x:v>
      </x:c>
      <x:c r="G13" s="653" t="n">
        <x:f>IF($B$3="All",SUMIFS('SBP People Insight'!$M$5:$M$212,'SBP People Insight'!$D$5:$D$212,$A13),SUMIFS('SBP People Insight'!$M$5:$M$212,'SBP People Insight'!$D$5:$D$212,$A13,'SBP People Insight'!$A$5:$A$212,$B$3))</x:f>
        <x:v>548</x:v>
      </x:c>
      <x:c r="H13" s="700" t="n">
        <x:f>IF($B$3="All",SUMIFS('SBP People Insight'!$O$5:$O$212,'SBP People Insight'!$D$5:$D$212,$A13),SUMIFS('SBP People Insight'!$O$5:$O$212,'SBP People Insight'!$D$5:$D$212,$A13,'SBP People Insight'!$A$5:$A$212,$B$3))</x:f>
        <x:v>142869.2</x:v>
      </x:c>
      <x:c r="I13" s="551"/>
      <x:c r="J13" s="551"/>
      <x:c r="K13" s="551"/>
      <x:c r="L13" s="551"/>
      <x:c r="M13" s="551"/>
      <x:c r="N13" s="551"/>
      <x:c r="O13" s="551"/>
      <x:c r="P13" s="551"/>
      <x:c r="Q13" s="551"/>
      <x:c r="R13" s="551"/>
      <x:c r="S13" s="551"/>
      <x:c r="T13" s="551"/>
      <x:c r="U13" s="551"/>
      <x:c r="V13" s="551"/>
    </x:row>
    <x:row r="14">
      <x:c r="A14" s="551" t="str">
        <x:v>Operative Skilled</x:v>
      </x:c>
      <x:c r="B14" s="653" t="n">
        <x:f>IF($B$3="All",SUMIFS('SBP People Insight'!$H$5:$H$212,'SBP People Insight'!$D$5:$D$212,$A14),SUMIFS('SBP People Insight'!$H$5:$H$212,'SBP People Insight'!$D$5:$D$212,$A14,'SBP People Insight'!$A$5:$A$212,$B$3))</x:f>
        <x:v>4903</x:v>
      </x:c>
      <x:c r="C14" s="653" t="n">
        <x:f>IF($B$3="All",SUMIFS('SBP People Insight'!$I$5:$I$212,'SBP People Insight'!$D$5:$D$212,$A14),SUMIFS('SBP People Insight'!$I$5:$I$212,'SBP People Insight'!$D$5:$D$212,$A14,'SBP People Insight'!$A$5:$A$212,$B$3))</x:f>
        <x:v>473</x:v>
      </x:c>
      <x:c r="D14" s="653" t="n">
        <x:f>IF($B$3="All",SUMIFS('SBP People Insight'!$J$5:$J$212,'SBP People Insight'!$D$5:$D$212,$A14),SUMIFS('SBP People Insight'!$J$5:$J$212,'SBP People Insight'!$D$5:$D$212,$A14,'SBP People Insight'!$A$5:$A$212,$B$3))</x:f>
        <x:v>100</x:v>
      </x:c>
      <x:c r="E14" s="653" t="n">
        <x:f>IF($B$3="All",SUMIFS('SBP People Insight'!$K$5:$K$212,'SBP People Insight'!$D$5:$D$212,$A14),SUMIFS('SBP People Insight'!$K$5:$K$212,'SBP People Insight'!$D$5:$D$212,$A14,'SBP People Insight'!$A$5:$A$212,$B$3))</x:f>
        <x:v>486</x:v>
      </x:c>
      <x:c r="F14" s="653" t="n">
        <x:f>IF($B$3="All",SUMIFS('SBP People Insight'!$L$5:$L$212,'SBP People Insight'!$D$5:$D$212,$A14),SUMIFS('SBP People Insight'!$L$5:$L$212,'SBP People Insight'!$D$5:$D$212,$A14,'SBP People Insight'!$A$5:$A$212,$B$3))</x:f>
        <x:v>384</x:v>
      </x:c>
      <x:c r="G14" s="653" t="n">
        <x:f>IF($B$3="All",SUMIFS('SBP People Insight'!$M$5:$M$212,'SBP People Insight'!$D$5:$D$212,$A14),SUMIFS('SBP People Insight'!$M$5:$M$212,'SBP People Insight'!$D$5:$D$212,$A14,'SBP People Insight'!$A$5:$A$212,$B$3))</x:f>
        <x:v>233</x:v>
      </x:c>
      <x:c r="H14" s="700" t="n">
        <x:f>IF($B$3="All",SUMIFS('SBP People Insight'!$O$5:$O$212,'SBP People Insight'!$D$5:$D$212,$A14),SUMIFS('SBP People Insight'!$O$5:$O$212,'SBP People Insight'!$D$5:$D$212,$A14,'SBP People Insight'!$A$5:$A$212,$B$3))</x:f>
        <x:v>82057.3</x:v>
      </x:c>
      <x:c r="I14" s="551"/>
      <x:c r="J14" s="551"/>
      <x:c r="K14" s="551"/>
      <x:c r="L14" s="551"/>
      <x:c r="M14" s="551"/>
      <x:c r="N14" s="551"/>
      <x:c r="O14" s="551"/>
      <x:c r="P14" s="551"/>
      <x:c r="Q14" s="551"/>
      <x:c r="R14" s="551"/>
      <x:c r="S14" s="551"/>
      <x:c r="T14" s="551"/>
      <x:c r="U14" s="551"/>
      <x:c r="V14" s="551"/>
    </x:row>
    <x:row r="15">
      <x:c r="A15" s="551" t="str">
        <x:v>Warehouse</x:v>
      </x:c>
      <x:c r="B15" s="653" t="n">
        <x:f>IF($B$3="All",SUMIFS('SBP People Insight'!$H$5:$H$212,'SBP People Insight'!$D$5:$D$212,$A15),SUMIFS('SBP People Insight'!$H$5:$H$212,'SBP People Insight'!$D$5:$D$212,$A15,'SBP People Insight'!$A$5:$A$212,$B$3))</x:f>
        <x:v>414</x:v>
      </x:c>
      <x:c r="C15" s="653" t="n">
        <x:f>IF($B$3="All",SUMIFS('SBP People Insight'!$I$5:$I$212,'SBP People Insight'!$D$5:$D$212,$A15),SUMIFS('SBP People Insight'!$I$5:$I$212,'SBP People Insight'!$D$5:$D$212,$A15,'SBP People Insight'!$A$5:$A$212,$B$3))</x:f>
        <x:v>81</x:v>
      </x:c>
      <x:c r="D15" s="653" t="n">
        <x:f>IF($B$3="All",SUMIFS('SBP People Insight'!$J$5:$J$212,'SBP People Insight'!$D$5:$D$212,$A15),SUMIFS('SBP People Insight'!$J$5:$J$212,'SBP People Insight'!$D$5:$D$212,$A15,'SBP People Insight'!$A$5:$A$212,$B$3))</x:f>
        <x:v>24</x:v>
      </x:c>
      <x:c r="E15" s="653" t="n">
        <x:f>IF($B$3="All",SUMIFS('SBP People Insight'!$K$5:$K$212,'SBP People Insight'!$D$5:$D$212,$A15),SUMIFS('SBP People Insight'!$K$5:$K$212,'SBP People Insight'!$D$5:$D$212,$A15,'SBP People Insight'!$A$5:$A$212,$B$3))</x:f>
        <x:v>285</x:v>
      </x:c>
      <x:c r="F15" s="653" t="n">
        <x:f>IF($B$3="All",SUMIFS('SBP People Insight'!$L$5:$L$212,'SBP People Insight'!$D$5:$D$212,$A15),SUMIFS('SBP People Insight'!$L$5:$L$212,'SBP People Insight'!$D$5:$D$212,$A15,'SBP People Insight'!$A$5:$A$212,$B$3))</x:f>
        <x:v>0</x:v>
      </x:c>
      <x:c r="G15" s="653" t="n">
        <x:f>IF($B$3="All",SUMIFS('SBP People Insight'!$M$5:$M$212,'SBP People Insight'!$D$5:$D$212,$A15),SUMIFS('SBP People Insight'!$M$5:$M$212,'SBP People Insight'!$D$5:$D$212,$A15,'SBP People Insight'!$A$5:$A$212,$B$3))</x:f>
        <x:v>13</x:v>
      </x:c>
      <x:c r="H15" s="700" t="n">
        <x:f>IF($B$3="All",SUMIFS('SBP People Insight'!$O$5:$O$212,'SBP People Insight'!$D$5:$D$212,$A15),SUMIFS('SBP People Insight'!$O$5:$O$212,'SBP People Insight'!$D$5:$D$212,$A15,'SBP People Insight'!$A$5:$A$212,$B$3))</x:f>
        <x:v>5740.7</x:v>
      </x:c>
      <x:c r="I15" s="551"/>
      <x:c r="J15" s="551"/>
      <x:c r="K15" s="551"/>
      <x:c r="L15" s="551"/>
      <x:c r="M15" s="551"/>
      <x:c r="N15" s="551"/>
      <x:c r="O15" s="551"/>
      <x:c r="P15" s="551"/>
      <x:c r="Q15" s="551"/>
      <x:c r="R15" s="551"/>
      <x:c r="S15" s="551"/>
      <x:c r="T15" s="551"/>
      <x:c r="U15" s="551"/>
      <x:c r="V15" s="551"/>
    </x:row>
    <x:row r="16">
      <x:c r="A16" s="551"/>
      <x:c r="B16" s="551"/>
      <x:c r="C16" s="551"/>
      <x:c r="D16" s="551"/>
      <x:c r="E16" s="551"/>
      <x:c r="F16" s="551"/>
      <x:c r="G16" s="551"/>
      <x:c r="H16" s="551"/>
      <x:c r="I16" s="551"/>
      <x:c r="J16" s="551"/>
      <x:c r="K16" s="551"/>
      <x:c r="L16" s="551"/>
      <x:c r="M16" s="551"/>
      <x:c r="N16" s="551"/>
      <x:c r="O16" s="551"/>
      <x:c r="P16" s="551"/>
      <x:c r="Q16" s="551"/>
      <x:c r="R16" s="551"/>
      <x:c r="S16" s="551"/>
      <x:c r="T16" s="551"/>
      <x:c r="U16" s="551"/>
      <x:c r="V16" s="551"/>
    </x:row>
    <x:row r="17">
      <x:c r="A17" s="551"/>
      <x:c r="B17" s="551"/>
      <x:c r="C17" s="551"/>
      <x:c r="D17" s="551"/>
      <x:c r="E17" s="551"/>
      <x:c r="F17" s="551"/>
      <x:c r="G17" s="551"/>
      <x:c r="H17" s="551"/>
      <x:c r="I17" s="551"/>
      <x:c r="J17" s="551"/>
      <x:c r="K17" s="551"/>
      <x:c r="L17" s="551"/>
      <x:c r="M17" s="551"/>
      <x:c r="N17" s="551"/>
      <x:c r="O17" s="551"/>
      <x:c r="P17" s="551"/>
      <x:c r="Q17" s="551"/>
      <x:c r="R17" s="551"/>
      <x:c r="S17" s="551"/>
      <x:c r="T17" s="551"/>
      <x:c r="U17" s="551"/>
      <x:c r="V17" s="551"/>
    </x:row>
    <x:row r="18">
      <x:c r="A18" s="551"/>
      <x:c r="B18" s="551"/>
      <x:c r="C18" s="551"/>
      <x:c r="D18" s="551"/>
      <x:c r="E18" s="551"/>
      <x:c r="F18" s="551"/>
      <x:c r="G18" s="551"/>
      <x:c r="H18" s="551"/>
      <x:c r="I18" s="551"/>
      <x:c r="J18" s="551"/>
      <x:c r="K18" s="551"/>
      <x:c r="L18" s="551"/>
      <x:c r="M18" s="551"/>
      <x:c r="N18" s="551"/>
      <x:c r="O18" s="551"/>
      <x:c r="P18" s="551"/>
      <x:c r="Q18" s="551"/>
      <x:c r="R18" s="551"/>
      <x:c r="S18" s="551"/>
      <x:c r="T18" s="551"/>
      <x:c r="U18" s="551"/>
      <x:c r="V18" s="551"/>
    </x:row>
    <x:row r="19">
      <x:c r="A19" s="551"/>
      <x:c r="B19" s="551"/>
      <x:c r="C19" s="551"/>
      <x:c r="D19" s="551"/>
      <x:c r="E19" s="551"/>
      <x:c r="F19" s="551"/>
      <x:c r="G19" s="551"/>
      <x:c r="H19" s="551"/>
      <x:c r="I19" s="551"/>
      <x:c r="J19" s="551"/>
      <x:c r="K19" s="551"/>
      <x:c r="L19" s="551"/>
      <x:c r="M19" s="551"/>
      <x:c r="N19" s="551"/>
      <x:c r="O19" s="551"/>
      <x:c r="P19" s="551"/>
      <x:c r="Q19" s="551"/>
      <x:c r="R19" s="551"/>
      <x:c r="S19" s="551"/>
      <x:c r="T19" s="551"/>
      <x:c r="U19" s="551"/>
      <x:c r="V19" s="551"/>
    </x:row>
    <x:row r="20">
      <x:c r="A20" s="551"/>
      <x:c r="B20" s="551"/>
      <x:c r="C20" s="551"/>
      <x:c r="D20" s="551"/>
      <x:c r="E20" s="551"/>
      <x:c r="F20" s="551"/>
      <x:c r="G20" s="551"/>
      <x:c r="H20" s="551"/>
      <x:c r="I20" s="551"/>
      <x:c r="J20" s="551"/>
      <x:c r="K20" s="551"/>
      <x:c r="L20" s="551"/>
      <x:c r="M20" s="551"/>
      <x:c r="N20" s="551"/>
      <x:c r="O20" s="551"/>
      <x:c r="P20" s="551"/>
      <x:c r="Q20" s="551"/>
      <x:c r="R20" s="551"/>
      <x:c r="S20" s="551"/>
      <x:c r="T20" s="551"/>
      <x:c r="U20" s="551"/>
      <x:c r="V20" s="551"/>
    </x:row>
    <x:row r="21">
      <x:c r="A21" s="551"/>
      <x:c r="B21" s="551"/>
      <x:c r="C21" s="551"/>
      <x:c r="D21" s="551"/>
      <x:c r="E21" s="551"/>
      <x:c r="F21" s="551"/>
      <x:c r="G21" s="551"/>
      <x:c r="H21" s="551"/>
      <x:c r="I21" s="551"/>
      <x:c r="J21" s="551"/>
      <x:c r="K21" s="551"/>
      <x:c r="L21" s="551"/>
      <x:c r="M21" s="551"/>
      <x:c r="N21" s="551"/>
      <x:c r="O21" s="551"/>
      <x:c r="P21" s="551"/>
      <x:c r="Q21" s="551"/>
      <x:c r="R21" s="551"/>
      <x:c r="S21" s="551"/>
      <x:c r="T21" s="551"/>
      <x:c r="U21" s="551"/>
      <x:c r="V21" s="551"/>
    </x:row>
    <x:row r="22">
      <x:c r="A22" s="551"/>
      <x:c r="B22" s="551"/>
      <x:c r="C22" s="551"/>
      <x:c r="D22" s="551"/>
      <x:c r="E22" s="551"/>
      <x:c r="F22" s="551"/>
      <x:c r="G22" s="551"/>
      <x:c r="H22" s="551"/>
      <x:c r="I22" s="551"/>
      <x:c r="J22" s="551"/>
      <x:c r="K22" s="551"/>
      <x:c r="L22" s="551"/>
      <x:c r="M22" s="551"/>
      <x:c r="N22" s="551"/>
      <x:c r="O22" s="551"/>
      <x:c r="P22" s="551"/>
      <x:c r="Q22" s="551"/>
      <x:c r="R22" s="551"/>
      <x:c r="S22" s="551"/>
      <x:c r="T22" s="551"/>
      <x:c r="U22" s="551"/>
      <x:c r="V22" s="551"/>
    </x:row>
    <x:row r="23">
      <x:c r="A23" s="551"/>
      <x:c r="B23" s="551"/>
      <x:c r="C23" s="551"/>
      <x:c r="D23" s="551"/>
      <x:c r="E23" s="551"/>
      <x:c r="F23" s="551"/>
      <x:c r="G23" s="551"/>
      <x:c r="H23" s="551"/>
      <x:c r="I23" s="551"/>
      <x:c r="J23" s="551"/>
      <x:c r="K23" s="551"/>
      <x:c r="L23" s="551"/>
      <x:c r="M23" s="551"/>
      <x:c r="N23" s="551"/>
      <x:c r="O23" s="551"/>
      <x:c r="P23" s="551"/>
      <x:c r="Q23" s="551"/>
      <x:c r="R23" s="551"/>
      <x:c r="S23" s="551"/>
      <x:c r="T23" s="551"/>
      <x:c r="U23" s="551"/>
      <x:c r="V23" s="551"/>
    </x:row>
    <x:row r="24">
      <x:c r="A24" s="551"/>
      <x:c r="B24" s="551"/>
      <x:c r="C24" s="551"/>
      <x:c r="D24" s="551"/>
      <x:c r="E24" s="551"/>
      <x:c r="F24" s="551"/>
      <x:c r="G24" s="551"/>
      <x:c r="H24" s="551"/>
      <x:c r="I24" s="551"/>
      <x:c r="J24" s="551"/>
      <x:c r="K24" s="551"/>
      <x:c r="L24" s="551"/>
      <x:c r="M24" s="551"/>
      <x:c r="N24" s="551"/>
      <x:c r="O24" s="551"/>
      <x:c r="P24" s="551"/>
      <x:c r="Q24" s="551"/>
      <x:c r="R24" s="551"/>
      <x:c r="S24" s="551"/>
      <x:c r="T24" s="551"/>
      <x:c r="U24" s="551"/>
      <x:c r="V24" s="551"/>
    </x:row>
    <x:row r="25">
      <x:c r="A25" s="551"/>
      <x:c r="B25" s="551"/>
      <x:c r="C25" s="551"/>
      <x:c r="D25" s="551"/>
      <x:c r="E25" s="551"/>
      <x:c r="F25" s="551"/>
      <x:c r="G25" s="551"/>
      <x:c r="H25" s="551"/>
      <x:c r="I25" s="551"/>
      <x:c r="J25" s="551"/>
      <x:c r="K25" s="551"/>
      <x:c r="L25" s="551"/>
      <x:c r="M25" s="551"/>
      <x:c r="N25" s="551"/>
      <x:c r="O25" s="551"/>
      <x:c r="P25" s="551"/>
      <x:c r="Q25" s="551"/>
      <x:c r="R25" s="551"/>
      <x:c r="S25" s="551"/>
      <x:c r="T25" s="551"/>
      <x:c r="U25" s="551"/>
      <x:c r="V25" s="551"/>
    </x:row>
    <x:row r="26">
      <x:c r="A26" s="551"/>
      <x:c r="B26" s="551"/>
      <x:c r="C26" s="551"/>
      <x:c r="D26" s="551"/>
      <x:c r="E26" s="551"/>
      <x:c r="F26" s="551"/>
      <x:c r="G26" s="551"/>
      <x:c r="H26" s="551"/>
      <x:c r="I26" s="551"/>
      <x:c r="J26" s="551"/>
      <x:c r="K26" s="551"/>
      <x:c r="L26" s="551"/>
      <x:c r="M26" s="551"/>
      <x:c r="N26" s="551"/>
      <x:c r="O26" s="551"/>
      <x:c r="P26" s="551"/>
      <x:c r="Q26" s="551"/>
      <x:c r="R26" s="551"/>
      <x:c r="S26" s="551"/>
      <x:c r="T26" s="551"/>
      <x:c r="U26" s="551"/>
      <x:c r="V26" s="551"/>
    </x:row>
    <x:row r="27">
      <x:c r="A27" s="551"/>
      <x:c r="B27" s="551"/>
      <x:c r="C27" s="551"/>
      <x:c r="D27" s="551"/>
      <x:c r="E27" s="551"/>
      <x:c r="F27" s="551"/>
      <x:c r="G27" s="551"/>
      <x:c r="H27" s="551"/>
      <x:c r="I27" s="551"/>
      <x:c r="J27" s="551"/>
      <x:c r="K27" s="551"/>
      <x:c r="L27" s="551"/>
      <x:c r="M27" s="551"/>
      <x:c r="N27" s="551"/>
      <x:c r="O27" s="551"/>
      <x:c r="P27" s="551"/>
      <x:c r="Q27" s="551"/>
      <x:c r="R27" s="551"/>
      <x:c r="S27" s="551"/>
      <x:c r="T27" s="551"/>
      <x:c r="U27" s="551"/>
      <x:c r="V27" s="551"/>
    </x:row>
    <x:row r="28">
      <x:c r="A28" s="551"/>
      <x:c r="B28" s="551"/>
      <x:c r="C28" s="551"/>
      <x:c r="D28" s="551"/>
      <x:c r="E28" s="551"/>
      <x:c r="F28" s="551"/>
      <x:c r="G28" s="551"/>
      <x:c r="H28" s="551"/>
      <x:c r="I28" s="551"/>
      <x:c r="J28" s="551"/>
      <x:c r="K28" s="551"/>
      <x:c r="L28" s="551"/>
      <x:c r="M28" s="551"/>
      <x:c r="N28" s="551"/>
      <x:c r="O28" s="551"/>
      <x:c r="P28" s="551"/>
      <x:c r="Q28" s="551"/>
      <x:c r="R28" s="551"/>
      <x:c r="S28" s="551"/>
      <x:c r="T28" s="551"/>
      <x:c r="U28" s="551"/>
      <x:c r="V28" s="551"/>
    </x:row>
    <x:row r="29">
      <x:c r="A29" s="551"/>
      <x:c r="B29" s="551"/>
      <x:c r="C29" s="551"/>
      <x:c r="D29" s="551"/>
      <x:c r="E29" s="551"/>
      <x:c r="F29" s="551"/>
      <x:c r="G29" s="551"/>
      <x:c r="H29" s="551"/>
      <x:c r="I29" s="551"/>
      <x:c r="J29" s="551"/>
      <x:c r="K29" s="551"/>
      <x:c r="L29" s="551"/>
      <x:c r="M29" s="551"/>
      <x:c r="N29" s="551"/>
      <x:c r="O29" s="551"/>
      <x:c r="P29" s="551"/>
      <x:c r="Q29" s="551"/>
      <x:c r="R29" s="551"/>
      <x:c r="S29" s="551"/>
      <x:c r="T29" s="551"/>
      <x:c r="U29" s="551"/>
      <x:c r="V29" s="551"/>
    </x:row>
    <x:row r="30">
      <x:c r="A30" s="551"/>
      <x:c r="B30" s="551"/>
      <x:c r="C30" s="551"/>
      <x:c r="D30" s="551"/>
      <x:c r="E30" s="551"/>
      <x:c r="F30" s="551"/>
      <x:c r="G30" s="551"/>
      <x:c r="H30" s="551"/>
      <x:c r="I30" s="551"/>
      <x:c r="J30" s="551"/>
      <x:c r="K30" s="551"/>
      <x:c r="L30" s="551"/>
      <x:c r="M30" s="551"/>
      <x:c r="N30" s="551"/>
      <x:c r="O30" s="551"/>
      <x:c r="P30" s="551"/>
      <x:c r="Q30" s="551"/>
      <x:c r="R30" s="551"/>
      <x:c r="S30" s="551"/>
      <x:c r="T30" s="551"/>
      <x:c r="U30" s="551"/>
      <x:c r="V30" s="551"/>
    </x:row>
    <x:row r="31">
      <x:c r="A31" s="551"/>
      <x:c r="B31" s="551"/>
      <x:c r="C31" s="551"/>
      <x:c r="D31" s="551"/>
      <x:c r="E31" s="551"/>
      <x:c r="F31" s="551"/>
      <x:c r="G31" s="551"/>
      <x:c r="H31" s="551"/>
      <x:c r="I31" s="551"/>
      <x:c r="J31" s="551"/>
      <x:c r="K31" s="551"/>
      <x:c r="L31" s="551"/>
      <x:c r="M31" s="551"/>
      <x:c r="N31" s="551"/>
      <x:c r="O31" s="551"/>
      <x:c r="P31" s="551"/>
      <x:c r="Q31" s="551"/>
      <x:c r="R31" s="551"/>
      <x:c r="S31" s="551"/>
      <x:c r="T31" s="551"/>
      <x:c r="U31" s="551"/>
      <x:c r="V31" s="551"/>
    </x:row>
    <x:row r="32">
      <x:c r="A32" s="551"/>
      <x:c r="B32" s="551"/>
      <x:c r="C32" s="551"/>
      <x:c r="D32" s="551"/>
      <x:c r="E32" s="551"/>
      <x:c r="F32" s="551"/>
      <x:c r="G32" s="551"/>
      <x:c r="H32" s="551"/>
      <x:c r="I32" s="551"/>
      <x:c r="J32" s="551"/>
      <x:c r="K32" s="551"/>
      <x:c r="L32" s="551"/>
      <x:c r="M32" s="551"/>
      <x:c r="N32" s="551"/>
      <x:c r="O32" s="551"/>
      <x:c r="P32" s="551"/>
      <x:c r="Q32" s="551"/>
      <x:c r="R32" s="551"/>
      <x:c r="S32" s="551"/>
      <x:c r="T32" s="551"/>
      <x:c r="U32" s="551"/>
      <x:c r="V32" s="551"/>
    </x:row>
    <x:row r="33">
      <x:c r="A33" s="551"/>
      <x:c r="B33" s="551"/>
      <x:c r="C33" s="551"/>
      <x:c r="D33" s="551"/>
      <x:c r="E33" s="551"/>
      <x:c r="F33" s="551"/>
      <x:c r="G33" s="551"/>
      <x:c r="H33" s="551"/>
      <x:c r="I33" s="551"/>
      <x:c r="J33" s="551"/>
      <x:c r="K33" s="551"/>
      <x:c r="L33" s="551"/>
      <x:c r="M33" s="551"/>
      <x:c r="N33" s="551"/>
      <x:c r="O33" s="551"/>
      <x:c r="P33" s="551"/>
      <x:c r="Q33" s="551"/>
      <x:c r="R33" s="551"/>
      <x:c r="S33" s="551"/>
      <x:c r="T33" s="551"/>
      <x:c r="U33" s="551"/>
      <x:c r="V33" s="551"/>
    </x:row>
    <x:row r="34">
      <x:c r="A34" s="551"/>
      <x:c r="B34" s="551"/>
      <x:c r="C34" s="551"/>
      <x:c r="D34" s="551"/>
      <x:c r="E34" s="551"/>
      <x:c r="F34" s="551"/>
      <x:c r="G34" s="551"/>
      <x:c r="H34" s="551"/>
      <x:c r="I34" s="551"/>
      <x:c r="J34" s="551"/>
      <x:c r="K34" s="551"/>
      <x:c r="L34" s="551"/>
      <x:c r="M34" s="551"/>
      <x:c r="N34" s="551"/>
      <x:c r="O34" s="551"/>
      <x:c r="P34" s="551"/>
      <x:c r="Q34" s="551"/>
      <x:c r="R34" s="551"/>
      <x:c r="S34" s="551"/>
      <x:c r="T34" s="551"/>
      <x:c r="U34" s="551"/>
      <x:c r="V34" s="551"/>
    </x:row>
    <x:row r="35">
      <x:c r="A35" s="551"/>
      <x:c r="B35" s="551"/>
      <x:c r="C35" s="551"/>
      <x:c r="D35" s="551"/>
      <x:c r="E35" s="551"/>
      <x:c r="F35" s="551"/>
      <x:c r="G35" s="551"/>
      <x:c r="H35" s="551"/>
      <x:c r="I35" s="551"/>
      <x:c r="J35" s="551"/>
      <x:c r="K35" s="551"/>
      <x:c r="L35" s="551"/>
      <x:c r="M35" s="551"/>
      <x:c r="N35" s="551"/>
      <x:c r="O35" s="551"/>
      <x:c r="P35" s="551"/>
      <x:c r="Q35" s="551"/>
      <x:c r="R35" s="551"/>
      <x:c r="S35" s="551"/>
      <x:c r="T35" s="551"/>
      <x:c r="U35" s="551"/>
      <x:c r="V35" s="551"/>
    </x:row>
    <x:row r="36">
      <x:c r="A36" s="551"/>
      <x:c r="B36" s="551"/>
      <x:c r="C36" s="551"/>
      <x:c r="D36" s="551"/>
      <x:c r="E36" s="551"/>
      <x:c r="F36" s="551"/>
      <x:c r="G36" s="551"/>
      <x:c r="H36" s="551"/>
      <x:c r="I36" s="551"/>
      <x:c r="J36" s="551"/>
      <x:c r="K36" s="551"/>
      <x:c r="L36" s="551"/>
      <x:c r="M36" s="551"/>
      <x:c r="N36" s="551"/>
      <x:c r="O36" s="551"/>
      <x:c r="P36" s="551"/>
      <x:c r="Q36" s="551"/>
      <x:c r="R36" s="551"/>
      <x:c r="S36" s="551"/>
      <x:c r="T36" s="551"/>
      <x:c r="U36" s="551"/>
      <x:c r="V36" s="551"/>
    </x:row>
    <x:row r="37">
      <x:c r="A37" s="551"/>
      <x:c r="B37" s="551"/>
      <x:c r="C37" s="551"/>
      <x:c r="D37" s="551"/>
      <x:c r="E37" s="551"/>
      <x:c r="F37" s="551"/>
      <x:c r="G37" s="551"/>
      <x:c r="H37" s="551"/>
      <x:c r="I37" s="551"/>
      <x:c r="J37" s="551"/>
      <x:c r="K37" s="551"/>
      <x:c r="L37" s="551"/>
      <x:c r="M37" s="551"/>
      <x:c r="N37" s="551"/>
      <x:c r="O37" s="551"/>
      <x:c r="P37" s="551"/>
      <x:c r="Q37" s="551"/>
      <x:c r="R37" s="551"/>
      <x:c r="S37" s="551"/>
      <x:c r="T37" s="551"/>
      <x:c r="U37" s="551"/>
      <x:c r="V37" s="551"/>
    </x:row>
    <x:row r="38">
      <x:c r="A38" s="551"/>
      <x:c r="B38" s="551"/>
      <x:c r="C38" s="551"/>
      <x:c r="D38" s="551"/>
      <x:c r="E38" s="551"/>
      <x:c r="F38" s="551"/>
      <x:c r="G38" s="551"/>
      <x:c r="H38" s="551"/>
      <x:c r="I38" s="551"/>
      <x:c r="J38" s="551"/>
      <x:c r="K38" s="551"/>
      <x:c r="L38" s="551"/>
      <x:c r="M38" s="551"/>
      <x:c r="N38" s="551"/>
      <x:c r="O38" s="551"/>
      <x:c r="P38" s="551"/>
      <x:c r="Q38" s="551"/>
      <x:c r="R38" s="551"/>
      <x:c r="S38" s="551"/>
      <x:c r="T38" s="551"/>
      <x:c r="U38" s="551"/>
      <x:c r="V38" s="551"/>
    </x:row>
    <x:row r="39">
      <x:c r="A39" s="551"/>
      <x:c r="B39" s="551"/>
      <x:c r="C39" s="551"/>
      <x:c r="D39" s="551"/>
      <x:c r="E39" s="551"/>
      <x:c r="F39" s="551"/>
      <x:c r="G39" s="551"/>
      <x:c r="H39" s="551"/>
      <x:c r="I39" s="551"/>
      <x:c r="J39" s="551"/>
      <x:c r="K39" s="551"/>
      <x:c r="L39" s="551"/>
      <x:c r="M39" s="551"/>
      <x:c r="N39" s="551"/>
      <x:c r="O39" s="551"/>
      <x:c r="P39" s="551"/>
      <x:c r="Q39" s="551"/>
      <x:c r="R39" s="551"/>
      <x:c r="S39" s="551"/>
      <x:c r="T39" s="551"/>
      <x:c r="U39" s="551"/>
      <x:c r="V39" s="551"/>
    </x:row>
    <x:row r="40">
      <x:c r="A40" s="677" t="str">
        <x:v>Interpretation</x:v>
      </x:c>
      <x:c r="B40" s="677"/>
      <x:c r="C40" s="677"/>
      <x:c r="D40" s="677"/>
      <x:c r="E40" s="677"/>
      <x:c r="F40" s="677"/>
      <x:c r="G40" s="677"/>
      <x:c r="H40" s="677"/>
      <x:c r="I40" s="677"/>
      <x:c r="J40" s="677"/>
      <x:c r="K40" s="677"/>
      <x:c r="L40" s="677"/>
      <x:c r="M40" s="677"/>
      <x:c r="N40" s="677"/>
      <x:c r="O40" s="677"/>
      <x:c r="P40" s="677"/>
      <x:c r="Q40" s="677"/>
      <x:c r="R40" s="677"/>
      <x:c r="S40" s="677"/>
      <x:c r="T40" s="677"/>
      <x:c r="U40" s="677"/>
      <x:c r="V40" s="677"/>
    </x:row>
    <x:row r="41">
      <x:c r="A41" s="557" t="str">
        <x:v>Potential overlap is a role-only exception signal, not a confirmed saving. Validate shift, location, skills, customer constraints and data completeness before action.</x:v>
      </x:c>
      <x:c r="B41" s="557"/>
      <x:c r="C41" s="557"/>
      <x:c r="D41" s="557"/>
      <x:c r="E41" s="557"/>
      <x:c r="F41" s="557"/>
      <x:c r="G41" s="557"/>
      <x:c r="H41" s="557"/>
      <x:c r="I41" s="557"/>
      <x:c r="J41" s="557"/>
      <x:c r="K41" s="557"/>
      <x:c r="L41" s="557"/>
      <x:c r="M41" s="557"/>
      <x:c r="N41" s="557"/>
      <x:c r="O41" s="557"/>
      <x:c r="P41" s="557"/>
      <x:c r="Q41" s="557"/>
      <x:c r="R41" s="557"/>
      <x:c r="S41" s="557"/>
      <x:c r="T41" s="557"/>
      <x:c r="U41" s="557"/>
      <x:c r="V41" s="557"/>
    </x:row>
    <x:row r="42">
      <x:c r="A42" s="557"/>
      <x:c r="B42" s="557"/>
      <x:c r="C42" s="557"/>
      <x:c r="D42" s="557"/>
      <x:c r="E42" s="557"/>
      <x:c r="F42" s="557"/>
      <x:c r="G42" s="557"/>
      <x:c r="H42" s="557"/>
      <x:c r="I42" s="557"/>
      <x:c r="J42" s="557"/>
      <x:c r="K42" s="557"/>
      <x:c r="L42" s="557"/>
      <x:c r="M42" s="557"/>
      <x:c r="N42" s="557"/>
      <x:c r="O42" s="557"/>
      <x:c r="P42" s="557"/>
      <x:c r="Q42" s="557"/>
      <x:c r="R42" s="557"/>
      <x:c r="S42" s="557"/>
      <x:c r="T42" s="557"/>
      <x:c r="U42" s="557"/>
      <x:c r="V42" s="557"/>
    </x:row>
  </x:sheetData>
  <x:mergeCells>
    <x:mergeCell ref="A1:V1"/>
    <x:mergeCell ref="A2:V2"/>
    <x:mergeCell ref="A5:C5"/>
    <x:mergeCell ref="A6:C8"/>
    <x:mergeCell ref="D5:F5"/>
    <x:mergeCell ref="D6:F8"/>
    <x:mergeCell ref="G5:I5"/>
    <x:mergeCell ref="G6:I8"/>
    <x:mergeCell ref="J5:L5"/>
    <x:mergeCell ref="J6:L8"/>
    <x:mergeCell ref="M5:O5"/>
    <x:mergeCell ref="M6:O8"/>
    <x:mergeCell ref="A10:H10"/>
    <x:mergeCell ref="A40:V40"/>
    <x:mergeCell ref="A41:V42"/>
  </x:mergeCells>
  <x:pageMargins left="0.7" right="0.7" top="0.75" bottom="0.75" header="0.3" footer="0.3"/>
  <x:drawing xmlns:r="http://schemas.openxmlformats.org/officeDocument/2006/relationships" r:id="R4f51737d909a4b7c"/>
</x:worksheet>
</file>

<file path=xl/worksheets/sheet1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8" hidden="0" customWidth="1"/>
    <x:col min="8" max="8" width="18" hidden="0" customWidth="1"/>
    <x:col min="9" max="9" width="18" hidden="0" customWidth="1"/>
    <x:col min="10" max="10" width="20" hidden="0" customWidth="1"/>
    <x:col min="11" max="11" width="20" hidden="0" customWidth="1"/>
    <x:col min="12" max="12" width="20" hidden="0" customWidth="1"/>
  </x:cols>
  <x:sheetData>
    <x:row r="1">
      <x:c r="A1" s="709" t="str">
        <x:v>People &amp; Activity</x:v>
      </x:c>
      <x:c r="B1" s="709"/>
      <x:c r="C1" s="709"/>
      <x:c r="D1" s="709"/>
      <x:c r="E1" s="709"/>
      <x:c r="F1" s="709"/>
      <x:c r="G1" s="709"/>
      <x:c r="H1" s="709"/>
      <x:c r="I1" s="709"/>
      <x:c r="J1" s="709"/>
      <x:c r="K1" s="709"/>
      <x:c r="L1" s="709"/>
      <x:c r="M1" s="709"/>
      <x:c r="N1" s="709"/>
      <x:c r="O1" s="709"/>
      <x:c r="P1" s="709"/>
      <x:c r="Q1" s="709"/>
      <x:c r="R1" s="709"/>
      <x:c r="S1" s="709"/>
      <x:c r="T1" s="709"/>
      <x:c r="U1" s="709"/>
      <x:c r="V1" s="709"/>
    </x:row>
    <x:row r="2">
      <x:c r="A2" s="557" t="str">
        <x:v>YTD activity patterns, mobility and capacity signals. Global branch filter inherited from Summary Dashboard!B3.</x:v>
      </x:c>
      <x:c r="B2" s="557"/>
      <x:c r="C2" s="557"/>
      <x:c r="D2" s="557"/>
      <x:c r="E2" s="557"/>
      <x:c r="F2" s="557"/>
      <x:c r="G2" s="557"/>
      <x:c r="H2" s="557"/>
      <x:c r="I2" s="557"/>
      <x:c r="J2" s="557"/>
      <x:c r="K2" s="557"/>
      <x:c r="L2" s="557"/>
      <x:c r="M2" s="557"/>
      <x:c r="N2" s="557"/>
      <x:c r="O2" s="557"/>
      <x:c r="P2" s="557"/>
      <x:c r="Q2" s="557"/>
      <x:c r="R2" s="557"/>
      <x:c r="S2" s="557"/>
      <x:c r="T2" s="557"/>
      <x:c r="U2" s="557"/>
      <x:c r="V2" s="557"/>
    </x:row>
    <x:row r="3">
      <x:c r="A3" s="558" t="str">
        <x:v>Global Branch</x:v>
      </x:c>
      <x:c r="B3" s="560" t="str">
        <x:f>'Summary Dashboard'!B3</x:f>
        <x:v>All</x:v>
      </x:c>
      <x:c r="C3" s="551"/>
      <x:c r="D3" s="551"/>
      <x:c r="E3" s="551"/>
      <x:c r="F3" s="551"/>
      <x:c r="G3" s="551"/>
      <x:c r="H3" s="551"/>
      <x:c r="I3" s="551"/>
      <x:c r="J3" s="551"/>
      <x:c r="K3" s="551"/>
      <x:c r="L3" s="551"/>
      <x:c r="M3" s="551"/>
      <x:c r="N3" s="551"/>
      <x:c r="O3" s="551"/>
      <x:c r="P3" s="551"/>
      <x:c r="Q3" s="551"/>
      <x:c r="R3" s="551"/>
      <x:c r="S3" s="551"/>
      <x:c r="T3" s="551"/>
      <x:c r="U3" s="551"/>
      <x:c r="V3" s="551"/>
    </x:row>
    <x:row r="4">
      <x:c r="A4" s="551"/>
      <x:c r="B4" s="551"/>
      <x:c r="C4" s="551"/>
      <x:c r="D4" s="551"/>
      <x:c r="E4" s="551"/>
      <x:c r="F4" s="551"/>
      <x:c r="G4" s="551"/>
      <x:c r="H4" s="551"/>
      <x:c r="I4" s="551"/>
      <x:c r="J4" s="551"/>
      <x:c r="K4" s="551"/>
      <x:c r="L4" s="551"/>
      <x:c r="M4" s="551"/>
      <x:c r="N4" s="551"/>
      <x:c r="O4" s="551"/>
      <x:c r="P4" s="551"/>
      <x:c r="Q4" s="551"/>
      <x:c r="R4" s="551"/>
      <x:c r="S4" s="551"/>
      <x:c r="T4" s="551"/>
      <x:c r="U4" s="551"/>
      <x:c r="V4" s="551"/>
    </x:row>
    <x:row r="5">
      <x:c r="A5" s="562" t="str">
        <x:v>Contracted employees</x:v>
      </x:c>
      <x:c r="B5" s="562"/>
      <x:c r="C5" s="562"/>
      <x:c r="D5" s="562" t="str">
        <x:v>Deployed days</x:v>
      </x:c>
      <x:c r="E5" s="562"/>
      <x:c r="F5" s="562"/>
      <x:c r="G5" s="562" t="str">
        <x:v>Cross-branch support</x:v>
      </x:c>
      <x:c r="H5" s="562"/>
      <x:c r="I5" s="562"/>
      <x:c r="J5" s="562" t="str">
        <x:v>Multi-job days</x:v>
      </x:c>
      <x:c r="K5" s="562"/>
      <x:c r="L5" s="562"/>
      <x:c r="M5" s="562" t="str">
        <x:v>Conflict days</x:v>
      </x:c>
      <x:c r="N5" s="562"/>
      <x:c r="O5" s="562"/>
      <x:c r="P5" s="551"/>
      <x:c r="Q5" s="551"/>
      <x:c r="R5" s="551"/>
      <x:c r="S5" s="551"/>
      <x:c r="T5" s="551"/>
      <x:c r="U5" s="551"/>
      <x:c r="V5" s="551"/>
    </x:row>
    <x:row r="6">
      <x:c r="A6" s="705" t="n">
        <x:f>IF(B3="All",COUNTA('SBP People Insight'!$B$5:$B$212),COUNTIF('SBP People Insight'!$A$5:$A$212,B3))</x:f>
        <x:v>208</x:v>
      </x:c>
      <x:c r="B6" s="578"/>
      <x:c r="C6" s="579"/>
      <x:c r="D6" s="691" t="n">
        <x:f>IF(B3="All",SUM('SBP People Insight'!$H$5:$H$212),SUMIFS('SBP People Insight'!$H$5:$H$212,'SBP People Insight'!$A$5:$A$212,B3))</x:f>
        <x:v>16322</x:v>
      </x:c>
      <x:c r="E6" s="645"/>
      <x:c r="F6" s="646"/>
      <x:c r="G6" s="691" t="n">
        <x:f>IF(B3="All",SUM('SBP People Insight'!$M$5:$M$212),SUMIFS('SBP People Insight'!$M$5:$M$212,'SBP People Insight'!$A$5:$A$212,B3))</x:f>
        <x:v>1191</x:v>
      </x:c>
      <x:c r="H6" s="645"/>
      <x:c r="I6" s="646"/>
      <x:c r="J6" s="695" t="n">
        <x:f>IF(B3="All",SUM('SBP People Insight'!$N$5:$N$212),SUMIFS('SBP People Insight'!$N$5:$N$212,'SBP People Insight'!$A$5:$A$212,B3))</x:f>
        <x:v>14847</x:v>
      </x:c>
      <x:c r="K6" s="623"/>
      <x:c r="L6" s="624"/>
      <x:c r="M6" s="699" t="n">
        <x:f>IF(B3="All",SUM('SBP People Insight'!$Q$5:$Q$212),SUMIFS('SBP People Insight'!$Q$5:$Q$212,'SBP People Insight'!$A$5:$A$212,B3))</x:f>
        <x:v>57</x:v>
      </x:c>
      <x:c r="N6" s="601"/>
      <x:c r="O6" s="602"/>
      <x:c r="P6" s="551"/>
      <x:c r="Q6" s="551"/>
      <x:c r="R6" s="551"/>
      <x:c r="S6" s="551"/>
      <x:c r="T6" s="551"/>
      <x:c r="U6" s="551"/>
      <x:c r="V6" s="551"/>
    </x:row>
    <x:row r="7">
      <x:c r="A7" s="580"/>
      <x:c r="B7" s="581"/>
      <x:c r="C7" s="582"/>
      <x:c r="D7" s="647"/>
      <x:c r="E7" s="648"/>
      <x:c r="F7" s="649"/>
      <x:c r="G7" s="647"/>
      <x:c r="H7" s="648"/>
      <x:c r="I7" s="649"/>
      <x:c r="J7" s="625"/>
      <x:c r="K7" s="626"/>
      <x:c r="L7" s="627"/>
      <x:c r="M7" s="603"/>
      <x:c r="N7" s="604"/>
      <x:c r="O7" s="605"/>
      <x:c r="P7" s="551"/>
      <x:c r="Q7" s="551"/>
      <x:c r="R7" s="551"/>
      <x:c r="S7" s="551"/>
      <x:c r="T7" s="551"/>
      <x:c r="U7" s="551"/>
      <x:c r="V7" s="551"/>
    </x:row>
    <x:row r="8">
      <x:c r="A8" s="583"/>
      <x:c r="B8" s="584"/>
      <x:c r="C8" s="585"/>
      <x:c r="D8" s="650"/>
      <x:c r="E8" s="651"/>
      <x:c r="F8" s="652"/>
      <x:c r="G8" s="650"/>
      <x:c r="H8" s="651"/>
      <x:c r="I8" s="652"/>
      <x:c r="J8" s="628"/>
      <x:c r="K8" s="629"/>
      <x:c r="L8" s="630"/>
      <x:c r="M8" s="606"/>
      <x:c r="N8" s="607"/>
      <x:c r="O8" s="608"/>
      <x:c r="P8" s="551"/>
      <x:c r="Q8" s="551"/>
      <x:c r="R8" s="551"/>
      <x:c r="S8" s="551"/>
      <x:c r="T8" s="551"/>
      <x:c r="U8" s="551"/>
      <x:c r="V8" s="551"/>
    </x:row>
    <x:row r="9">
      <x:c r="A9" s="551"/>
      <x:c r="B9" s="551"/>
      <x:c r="C9" s="551"/>
      <x:c r="D9" s="551"/>
      <x:c r="E9" s="551"/>
      <x:c r="F9" s="551"/>
      <x:c r="G9" s="551"/>
      <x:c r="H9" s="551"/>
      <x:c r="I9" s="551"/>
      <x:c r="J9" s="551"/>
      <x:c r="K9" s="551"/>
      <x:c r="L9" s="551"/>
      <x:c r="M9" s="551"/>
      <x:c r="N9" s="551"/>
      <x:c r="O9" s="551"/>
      <x:c r="P9" s="551"/>
      <x:c r="Q9" s="551"/>
      <x:c r="R9" s="551"/>
      <x:c r="S9" s="551"/>
      <x:c r="T9" s="551"/>
      <x:c r="U9" s="551"/>
      <x:c r="V9" s="551"/>
    </x:row>
    <x:row r="10">
      <x:c r="A10" s="677" t="str">
        <x:v>Monthly YTD activity</x:v>
      </x:c>
      <x:c r="B10" s="677"/>
      <x:c r="C10" s="677"/>
      <x:c r="D10" s="677"/>
      <x:c r="E10" s="677"/>
      <x:c r="F10" s="677"/>
      <x:c r="G10" s="677"/>
      <x:c r="H10" s="677"/>
      <x:c r="I10" s="551"/>
      <x:c r="J10" s="677" t="str">
        <x:v>How to use this view</x:v>
      </x:c>
      <x:c r="K10" s="677"/>
      <x:c r="L10" s="677"/>
      <x:c r="M10" s="677"/>
      <x:c r="N10" s="677"/>
      <x:c r="O10" s="677"/>
      <x:c r="P10" s="677"/>
      <x:c r="Q10" s="677"/>
      <x:c r="R10" s="677"/>
      <x:c r="S10" s="677"/>
      <x:c r="T10" s="677"/>
      <x:c r="U10" s="677"/>
      <x:c r="V10" s="677"/>
    </x:row>
    <x:row r="11">
      <x:c r="A11" s="681" t="str">
        <x:v>Month</x:v>
      </x:c>
      <x:c r="B11" s="681" t="str">
        <x:v>Person-days</x:v>
      </x:c>
      <x:c r="C11" s="681" t="str">
        <x:v>Worked</x:v>
      </x:c>
      <x:c r="D11" s="681" t="str">
        <x:v>Annual Leave</x:v>
      </x:c>
      <x:c r="E11" s="681" t="str">
        <x:v>Other Leave</x:v>
      </x:c>
      <x:c r="F11" s="681" t="str">
        <x:v>Conflicts</x:v>
      </x:c>
      <x:c r="G11" s="681" t="str">
        <x:v>Source Tab</x:v>
      </x:c>
      <x:c r="H11" s="551"/>
      <x:c r="I11" s="551"/>
      <x:c r="J11" s="708" t="str">
        <x:v>Use mobility and multi-job patterns to explain productive activity that may not be visible in a home-branch utilisation view. Use overlap and no-deployment signals only as a validation queue. Individual performance conclusions should not be drawn until mapping, leave conflicts and shift/skills constraints are resolved.</x:v>
      </x:c>
      <x:c r="K11" s="708"/>
      <x:c r="L11" s="708"/>
      <x:c r="M11" s="708"/>
      <x:c r="N11" s="708"/>
      <x:c r="O11" s="708"/>
      <x:c r="P11" s="708"/>
      <x:c r="Q11" s="708"/>
      <x:c r="R11" s="708"/>
      <x:c r="S11" s="708"/>
      <x:c r="T11" s="708"/>
      <x:c r="U11" s="708"/>
      <x:c r="V11" s="708"/>
    </x:row>
    <x:row r="12">
      <x:c r="A12" s="551" t="str">
        <x:f>'Activity Daily Summary'!A5</x:f>
        <x:v>2026-01</x:v>
      </x:c>
      <x:c r="B12" s="701" t="n">
        <x:f>'Activity Daily Summary'!B5</x:f>
        <x:v>2873</x:v>
      </x:c>
      <x:c r="C12" s="701" t="n">
        <x:f>'Activity Daily Summary'!C5</x:f>
        <x:v>2567</x:v>
      </x:c>
      <x:c r="D12" s="701" t="n">
        <x:f>'Activity Daily Summary'!D5</x:f>
        <x:v>268</x:v>
      </x:c>
      <x:c r="E12" s="701" t="n">
        <x:f>'Activity Daily Summary'!E5</x:f>
        <x:v>31</x:v>
      </x:c>
      <x:c r="F12" s="701" t="n">
        <x:f>'Activity Daily Summary'!F5</x:f>
        <x:v>7</x:v>
      </x:c>
      <x:c r="G12" s="551" t="str">
        <x:f>'Activity Daily Summary'!G5</x:f>
        <x:v>Activity Jan</x:v>
      </x:c>
      <x:c r="H12" s="551"/>
      <x:c r="I12" s="551"/>
      <x:c r="J12" s="708"/>
      <x:c r="K12" s="708"/>
      <x:c r="L12" s="708"/>
      <x:c r="M12" s="708"/>
      <x:c r="N12" s="708"/>
      <x:c r="O12" s="708"/>
      <x:c r="P12" s="708"/>
      <x:c r="Q12" s="708"/>
      <x:c r="R12" s="708"/>
      <x:c r="S12" s="708"/>
      <x:c r="T12" s="708"/>
      <x:c r="U12" s="708"/>
      <x:c r="V12" s="708"/>
    </x:row>
    <x:row r="13">
      <x:c r="A13" s="551" t="str">
        <x:f>'Activity Daily Summary'!A6</x:f>
        <x:v>2026-02</x:v>
      </x:c>
      <x:c r="B13" s="701" t="n">
        <x:f>'Activity Daily Summary'!B6</x:f>
        <x:v>3074</x:v>
      </x:c>
      <x:c r="C13" s="701" t="n">
        <x:f>'Activity Daily Summary'!C6</x:f>
        <x:v>2828</x:v>
      </x:c>
      <x:c r="D13" s="701" t="n">
        <x:f>'Activity Daily Summary'!D6</x:f>
        <x:v>168</x:v>
      </x:c>
      <x:c r="E13" s="701" t="n">
        <x:f>'Activity Daily Summary'!E6</x:f>
        <x:v>68</x:v>
      </x:c>
      <x:c r="F13" s="701" t="n">
        <x:f>'Activity Daily Summary'!F6</x:f>
        <x:v>10</x:v>
      </x:c>
      <x:c r="G13" s="551" t="str">
        <x:f>'Activity Daily Summary'!G6</x:f>
        <x:v>Activity Feb</x:v>
      </x:c>
      <x:c r="H13" s="551"/>
      <x:c r="I13" s="551"/>
      <x:c r="J13" s="708"/>
      <x:c r="K13" s="708"/>
      <x:c r="L13" s="708"/>
      <x:c r="M13" s="708"/>
      <x:c r="N13" s="708"/>
      <x:c r="O13" s="708"/>
      <x:c r="P13" s="708"/>
      <x:c r="Q13" s="708"/>
      <x:c r="R13" s="708"/>
      <x:c r="S13" s="708"/>
      <x:c r="T13" s="708"/>
      <x:c r="U13" s="708"/>
      <x:c r="V13" s="708"/>
    </x:row>
    <x:row r="14">
      <x:c r="A14" s="551" t="str">
        <x:f>'Activity Daily Summary'!A7</x:f>
        <x:v>2026-03</x:v>
      </x:c>
      <x:c r="B14" s="701" t="n">
        <x:f>'Activity Daily Summary'!B7</x:f>
        <x:v>3424</x:v>
      </x:c>
      <x:c r="C14" s="701" t="n">
        <x:f>'Activity Daily Summary'!C7</x:f>
        <x:v>3149</x:v>
      </x:c>
      <x:c r="D14" s="701" t="n">
        <x:f>'Activity Daily Summary'!D7</x:f>
        <x:v>199</x:v>
      </x:c>
      <x:c r="E14" s="701" t="n">
        <x:f>'Activity Daily Summary'!E7</x:f>
        <x:v>72</x:v>
      </x:c>
      <x:c r="F14" s="701" t="n">
        <x:f>'Activity Daily Summary'!F7</x:f>
        <x:v>4</x:v>
      </x:c>
      <x:c r="G14" s="551" t="str">
        <x:f>'Activity Daily Summary'!G7</x:f>
        <x:v>Activity Mar</x:v>
      </x:c>
      <x:c r="H14" s="551"/>
      <x:c r="I14" s="551"/>
      <x:c r="J14" s="708"/>
      <x:c r="K14" s="708"/>
      <x:c r="L14" s="708"/>
      <x:c r="M14" s="708"/>
      <x:c r="N14" s="708"/>
      <x:c r="O14" s="708"/>
      <x:c r="P14" s="708"/>
      <x:c r="Q14" s="708"/>
      <x:c r="R14" s="708"/>
      <x:c r="S14" s="708"/>
      <x:c r="T14" s="708"/>
      <x:c r="U14" s="708"/>
      <x:c r="V14" s="708"/>
    </x:row>
    <x:row r="15">
      <x:c r="A15" s="551" t="str">
        <x:f>'Activity Daily Summary'!A8</x:f>
        <x:v>2026-04</x:v>
      </x:c>
      <x:c r="B15" s="701" t="n">
        <x:f>'Activity Daily Summary'!B8</x:f>
        <x:v>3070</x:v>
      </x:c>
      <x:c r="C15" s="701" t="n">
        <x:f>'Activity Daily Summary'!C8</x:f>
        <x:v>2708</x:v>
      </x:c>
      <x:c r="D15" s="701" t="n">
        <x:f>'Activity Daily Summary'!D8</x:f>
        <x:v>290</x:v>
      </x:c>
      <x:c r="E15" s="701" t="n">
        <x:f>'Activity Daily Summary'!E8</x:f>
        <x:v>56</x:v>
      </x:c>
      <x:c r="F15" s="701" t="n">
        <x:f>'Activity Daily Summary'!F8</x:f>
        <x:v>16</x:v>
      </x:c>
      <x:c r="G15" s="551" t="str">
        <x:f>'Activity Daily Summary'!G8</x:f>
        <x:v>Activity Apr</x:v>
      </x:c>
      <x:c r="H15" s="551"/>
      <x:c r="I15" s="551"/>
      <x:c r="J15" s="708"/>
      <x:c r="K15" s="708"/>
      <x:c r="L15" s="708"/>
      <x:c r="M15" s="708"/>
      <x:c r="N15" s="708"/>
      <x:c r="O15" s="708"/>
      <x:c r="P15" s="708"/>
      <x:c r="Q15" s="708"/>
      <x:c r="R15" s="708"/>
      <x:c r="S15" s="708"/>
      <x:c r="T15" s="708"/>
      <x:c r="U15" s="708"/>
      <x:c r="V15" s="708"/>
    </x:row>
    <x:row r="16">
      <x:c r="A16" s="551" t="str">
        <x:f>'Activity Daily Summary'!A9</x:f>
        <x:v>2026-05</x:v>
      </x:c>
      <x:c r="B16" s="701" t="n">
        <x:f>'Activity Daily Summary'!B9</x:f>
        <x:v>2836</x:v>
      </x:c>
      <x:c r="C16" s="701" t="n">
        <x:f>'Activity Daily Summary'!C9</x:f>
        <x:v>2424</x:v>
      </x:c>
      <x:c r="D16" s="701" t="n">
        <x:f>'Activity Daily Summary'!D9</x:f>
        <x:v>348</x:v>
      </x:c>
      <x:c r="E16" s="701" t="n">
        <x:f>'Activity Daily Summary'!E9</x:f>
        <x:v>48</x:v>
      </x:c>
      <x:c r="F16" s="701" t="n">
        <x:f>'Activity Daily Summary'!F9</x:f>
        <x:v>16</x:v>
      </x:c>
      <x:c r="G16" s="551" t="str">
        <x:f>'Activity Daily Summary'!G9</x:f>
        <x:v>Activity May</x:v>
      </x:c>
      <x:c r="H16" s="551"/>
      <x:c r="I16" s="551"/>
      <x:c r="J16" s="708"/>
      <x:c r="K16" s="708"/>
      <x:c r="L16" s="708"/>
      <x:c r="M16" s="708"/>
      <x:c r="N16" s="708"/>
      <x:c r="O16" s="708"/>
      <x:c r="P16" s="708"/>
      <x:c r="Q16" s="708"/>
      <x:c r="R16" s="708"/>
      <x:c r="S16" s="708"/>
      <x:c r="T16" s="708"/>
      <x:c r="U16" s="708"/>
      <x:c r="V16" s="708"/>
    </x:row>
    <x:row r="17">
      <x:c r="A17" s="551" t="str">
        <x:f>'Activity Daily Summary'!A10</x:f>
        <x:v>2026-06</x:v>
      </x:c>
      <x:c r="B17" s="701" t="n">
        <x:f>'Activity Daily Summary'!B10</x:f>
        <x:v>2903</x:v>
      </x:c>
      <x:c r="C17" s="701" t="n">
        <x:f>'Activity Daily Summary'!C10</x:f>
        <x:v>2571</x:v>
      </x:c>
      <x:c r="D17" s="701" t="n">
        <x:f>'Activity Daily Summary'!D10</x:f>
        <x:v>263</x:v>
      </x:c>
      <x:c r="E17" s="701" t="n">
        <x:f>'Activity Daily Summary'!E10</x:f>
        <x:v>54</x:v>
      </x:c>
      <x:c r="F17" s="701" t="n">
        <x:f>'Activity Daily Summary'!F10</x:f>
        <x:v>15</x:v>
      </x:c>
      <x:c r="G17" s="551" t="str">
        <x:f>'Activity Daily Summary'!G10</x:f>
        <x:v>Activity Jun</x:v>
      </x:c>
      <x:c r="H17" s="551"/>
      <x:c r="I17" s="551"/>
      <x:c r="J17" s="708"/>
      <x:c r="K17" s="708"/>
      <x:c r="L17" s="708"/>
      <x:c r="M17" s="708"/>
      <x:c r="N17" s="708"/>
      <x:c r="O17" s="708"/>
      <x:c r="P17" s="708"/>
      <x:c r="Q17" s="708"/>
      <x:c r="R17" s="708"/>
      <x:c r="S17" s="708"/>
      <x:c r="T17" s="708"/>
      <x:c r="U17" s="708"/>
      <x:c r="V17" s="708"/>
    </x:row>
    <x:row r="18">
      <x:c r="A18" s="551" t="str">
        <x:f>'Activity Daily Summary'!A11</x:f>
        <x:v>2026-07</x:v>
      </x:c>
      <x:c r="B18" s="701" t="n">
        <x:f>'Activity Daily Summary'!B11</x:f>
        <x:v>1472</x:v>
      </x:c>
      <x:c r="C18" s="701" t="n">
        <x:f>'Activity Daily Summary'!C11</x:f>
        <x:v>1438</x:v>
      </x:c>
      <x:c r="D18" s="701" t="n">
        <x:f>'Activity Daily Summary'!D11</x:f>
        <x:v>28</x:v>
      </x:c>
      <x:c r="E18" s="701" t="n">
        <x:f>'Activity Daily Summary'!E11</x:f>
        <x:v>3</x:v>
      </x:c>
      <x:c r="F18" s="701" t="n">
        <x:f>'Activity Daily Summary'!F11</x:f>
        <x:v>3</x:v>
      </x:c>
      <x:c r="G18" s="551" t="str">
        <x:f>'Activity Daily Summary'!G11</x:f>
        <x:v>Activity Jul</x:v>
      </x:c>
      <x:c r="H18" s="551"/>
      <x:c r="I18" s="551"/>
      <x:c r="J18" s="551"/>
      <x:c r="K18" s="551"/>
      <x:c r="L18" s="551"/>
      <x:c r="M18" s="551"/>
      <x:c r="N18" s="551"/>
      <x:c r="O18" s="551"/>
      <x:c r="P18" s="551"/>
      <x:c r="Q18" s="551"/>
      <x:c r="R18" s="551"/>
      <x:c r="S18" s="551"/>
      <x:c r="T18" s="551"/>
      <x:c r="U18" s="551"/>
      <x:c r="V18" s="551"/>
    </x:row>
    <x:row r="19">
      <x:c r="A19" s="551"/>
      <x:c r="B19" s="551"/>
      <x:c r="C19" s="551"/>
      <x:c r="D19" s="551"/>
      <x:c r="E19" s="551"/>
      <x:c r="F19" s="551"/>
      <x:c r="G19" s="551"/>
      <x:c r="H19" s="551"/>
      <x:c r="I19" s="551"/>
      <x:c r="J19" s="551"/>
      <x:c r="K19" s="551"/>
      <x:c r="L19" s="551"/>
      <x:c r="M19" s="551"/>
      <x:c r="N19" s="551"/>
      <x:c r="O19" s="551"/>
      <x:c r="P19" s="551"/>
      <x:c r="Q19" s="551"/>
      <x:c r="R19" s="551"/>
      <x:c r="S19" s="551"/>
      <x:c r="T19" s="551"/>
      <x:c r="U19" s="551"/>
      <x:c r="V19" s="551"/>
    </x:row>
    <x:row r="20">
      <x:c r="A20" s="551"/>
      <x:c r="B20" s="551"/>
      <x:c r="C20" s="551"/>
      <x:c r="D20" s="551"/>
      <x:c r="E20" s="551"/>
      <x:c r="F20" s="551"/>
      <x:c r="G20" s="551"/>
      <x:c r="H20" s="551"/>
      <x:c r="I20" s="551"/>
      <x:c r="J20" s="551"/>
      <x:c r="K20" s="551"/>
      <x:c r="L20" s="551"/>
      <x:c r="M20" s="551"/>
      <x:c r="N20" s="551"/>
      <x:c r="O20" s="551"/>
      <x:c r="P20" s="551"/>
      <x:c r="Q20" s="551"/>
      <x:c r="R20" s="551"/>
      <x:c r="S20" s="551"/>
      <x:c r="T20" s="551"/>
      <x:c r="U20" s="551"/>
      <x:c r="V20" s="551"/>
    </x:row>
    <x:row r="21">
      <x:c r="A21" s="551"/>
      <x:c r="B21" s="551"/>
      <x:c r="C21" s="551"/>
      <x:c r="D21" s="551"/>
      <x:c r="E21" s="551"/>
      <x:c r="F21" s="551"/>
      <x:c r="G21" s="551"/>
      <x:c r="H21" s="551"/>
      <x:c r="I21" s="551"/>
      <x:c r="J21" s="551"/>
      <x:c r="K21" s="551"/>
      <x:c r="L21" s="551"/>
      <x:c r="M21" s="551"/>
      <x:c r="N21" s="551"/>
      <x:c r="O21" s="551"/>
      <x:c r="P21" s="551"/>
      <x:c r="Q21" s="551"/>
      <x:c r="R21" s="551"/>
      <x:c r="S21" s="551"/>
      <x:c r="T21" s="551"/>
      <x:c r="U21" s="551"/>
      <x:c r="V21" s="551"/>
    </x:row>
    <x:row r="22">
      <x:c r="A22" s="551"/>
      <x:c r="B22" s="551"/>
      <x:c r="C22" s="551"/>
      <x:c r="D22" s="551"/>
      <x:c r="E22" s="551"/>
      <x:c r="F22" s="551"/>
      <x:c r="G22" s="551"/>
      <x:c r="H22" s="551"/>
      <x:c r="I22" s="551"/>
      <x:c r="J22" s="551"/>
      <x:c r="K22" s="551"/>
      <x:c r="L22" s="551"/>
      <x:c r="M22" s="551"/>
      <x:c r="N22" s="551"/>
      <x:c r="O22" s="551"/>
      <x:c r="P22" s="551"/>
      <x:c r="Q22" s="551"/>
      <x:c r="R22" s="551"/>
      <x:c r="S22" s="551"/>
      <x:c r="T22" s="551"/>
      <x:c r="U22" s="551"/>
      <x:c r="V22" s="551"/>
    </x:row>
    <x:row r="23">
      <x:c r="A23" s="551"/>
      <x:c r="B23" s="551"/>
      <x:c r="C23" s="551"/>
      <x:c r="D23" s="551"/>
      <x:c r="E23" s="551"/>
      <x:c r="F23" s="551"/>
      <x:c r="G23" s="551"/>
      <x:c r="H23" s="551"/>
      <x:c r="I23" s="551"/>
      <x:c r="J23" s="551"/>
      <x:c r="K23" s="551"/>
      <x:c r="L23" s="551"/>
      <x:c r="M23" s="551"/>
      <x:c r="N23" s="551"/>
      <x:c r="O23" s="551"/>
      <x:c r="P23" s="551"/>
      <x:c r="Q23" s="551"/>
      <x:c r="R23" s="551"/>
      <x:c r="S23" s="551"/>
      <x:c r="T23" s="551"/>
      <x:c r="U23" s="551"/>
      <x:c r="V23" s="551"/>
    </x:row>
    <x:row r="24">
      <x:c r="A24" s="551"/>
      <x:c r="B24" s="551"/>
      <x:c r="C24" s="551"/>
      <x:c r="D24" s="551"/>
      <x:c r="E24" s="551"/>
      <x:c r="F24" s="551"/>
      <x:c r="G24" s="551"/>
      <x:c r="H24" s="551"/>
      <x:c r="I24" s="551"/>
      <x:c r="J24" s="551"/>
      <x:c r="K24" s="551"/>
      <x:c r="L24" s="551"/>
      <x:c r="M24" s="551"/>
      <x:c r="N24" s="551"/>
      <x:c r="O24" s="551"/>
      <x:c r="P24" s="551"/>
      <x:c r="Q24" s="551"/>
      <x:c r="R24" s="551"/>
      <x:c r="S24" s="551"/>
      <x:c r="T24" s="551"/>
      <x:c r="U24" s="551"/>
      <x:c r="V24" s="551"/>
    </x:row>
    <x:row r="25">
      <x:c r="A25" s="551"/>
      <x:c r="B25" s="551"/>
      <x:c r="C25" s="551"/>
      <x:c r="D25" s="551"/>
      <x:c r="E25" s="551"/>
      <x:c r="F25" s="551"/>
      <x:c r="G25" s="551"/>
      <x:c r="H25" s="551"/>
      <x:c r="I25" s="551"/>
      <x:c r="J25" s="551"/>
      <x:c r="K25" s="551"/>
      <x:c r="L25" s="551"/>
      <x:c r="M25" s="551"/>
      <x:c r="N25" s="551"/>
      <x:c r="O25" s="551"/>
      <x:c r="P25" s="551"/>
      <x:c r="Q25" s="551"/>
      <x:c r="R25" s="551"/>
      <x:c r="S25" s="551"/>
      <x:c r="T25" s="551"/>
      <x:c r="U25" s="551"/>
      <x:c r="V25" s="551"/>
    </x:row>
    <x:row r="26">
      <x:c r="A26" s="551"/>
      <x:c r="B26" s="551"/>
      <x:c r="C26" s="551"/>
      <x:c r="D26" s="551"/>
      <x:c r="E26" s="551"/>
      <x:c r="F26" s="551"/>
      <x:c r="G26" s="551"/>
      <x:c r="H26" s="551"/>
      <x:c r="I26" s="551"/>
      <x:c r="J26" s="551"/>
      <x:c r="K26" s="551"/>
      <x:c r="L26" s="551"/>
      <x:c r="M26" s="551"/>
      <x:c r="N26" s="551"/>
      <x:c r="O26" s="551"/>
      <x:c r="P26" s="551"/>
      <x:c r="Q26" s="551"/>
      <x:c r="R26" s="551"/>
      <x:c r="S26" s="551"/>
      <x:c r="T26" s="551"/>
      <x:c r="U26" s="551"/>
      <x:c r="V26" s="551"/>
    </x:row>
    <x:row r="27">
      <x:c r="A27" s="551"/>
      <x:c r="B27" s="551"/>
      <x:c r="C27" s="551"/>
      <x:c r="D27" s="551"/>
      <x:c r="E27" s="551"/>
      <x:c r="F27" s="551"/>
      <x:c r="G27" s="551"/>
      <x:c r="H27" s="551"/>
      <x:c r="I27" s="551"/>
      <x:c r="J27" s="551"/>
      <x:c r="K27" s="551"/>
      <x:c r="L27" s="551"/>
      <x:c r="M27" s="551"/>
      <x:c r="N27" s="551"/>
      <x:c r="O27" s="551"/>
      <x:c r="P27" s="551"/>
      <x:c r="Q27" s="551"/>
      <x:c r="R27" s="551"/>
      <x:c r="S27" s="551"/>
      <x:c r="T27" s="551"/>
      <x:c r="U27" s="551"/>
      <x:c r="V27" s="551"/>
    </x:row>
    <x:row r="28">
      <x:c r="A28" s="551"/>
      <x:c r="B28" s="551"/>
      <x:c r="C28" s="551"/>
      <x:c r="D28" s="551"/>
      <x:c r="E28" s="551"/>
      <x:c r="F28" s="551"/>
      <x:c r="G28" s="551"/>
      <x:c r="H28" s="551"/>
      <x:c r="I28" s="551"/>
      <x:c r="J28" s="551"/>
      <x:c r="K28" s="551"/>
      <x:c r="L28" s="551"/>
      <x:c r="M28" s="551"/>
      <x:c r="N28" s="551"/>
      <x:c r="O28" s="551"/>
      <x:c r="P28" s="551"/>
      <x:c r="Q28" s="551"/>
      <x:c r="R28" s="551"/>
      <x:c r="S28" s="551"/>
      <x:c r="T28" s="551"/>
      <x:c r="U28" s="551"/>
      <x:c r="V28" s="551"/>
    </x:row>
    <x:row r="29">
      <x:c r="A29" s="551"/>
      <x:c r="B29" s="551"/>
      <x:c r="C29" s="551"/>
      <x:c r="D29" s="551"/>
      <x:c r="E29" s="551"/>
      <x:c r="F29" s="551"/>
      <x:c r="G29" s="551"/>
      <x:c r="H29" s="551"/>
      <x:c r="I29" s="551"/>
      <x:c r="J29" s="551"/>
      <x:c r="K29" s="551"/>
      <x:c r="L29" s="551"/>
      <x:c r="M29" s="551"/>
      <x:c r="N29" s="551"/>
      <x:c r="O29" s="551"/>
      <x:c r="P29" s="551"/>
      <x:c r="Q29" s="551"/>
      <x:c r="R29" s="551"/>
      <x:c r="S29" s="551"/>
      <x:c r="T29" s="551"/>
      <x:c r="U29" s="551"/>
      <x:c r="V29" s="551"/>
    </x:row>
    <x:row r="30">
      <x:c r="A30" s="551"/>
      <x:c r="B30" s="551"/>
      <x:c r="C30" s="551"/>
      <x:c r="D30" s="551"/>
      <x:c r="E30" s="551"/>
      <x:c r="F30" s="551"/>
      <x:c r="G30" s="551"/>
      <x:c r="H30" s="551"/>
      <x:c r="I30" s="551"/>
      <x:c r="J30" s="551"/>
      <x:c r="K30" s="551"/>
      <x:c r="L30" s="551"/>
      <x:c r="M30" s="551"/>
      <x:c r="N30" s="551"/>
      <x:c r="O30" s="551"/>
      <x:c r="P30" s="551"/>
      <x:c r="Q30" s="551"/>
      <x:c r="R30" s="551"/>
      <x:c r="S30" s="551"/>
      <x:c r="T30" s="551"/>
      <x:c r="U30" s="551"/>
      <x:c r="V30" s="551"/>
    </x:row>
    <x:row r="31">
      <x:c r="A31" s="551"/>
      <x:c r="B31" s="551"/>
      <x:c r="C31" s="551"/>
      <x:c r="D31" s="551"/>
      <x:c r="E31" s="551"/>
      <x:c r="F31" s="551"/>
      <x:c r="G31" s="551"/>
      <x:c r="H31" s="551"/>
      <x:c r="I31" s="551"/>
      <x:c r="J31" s="551"/>
      <x:c r="K31" s="551"/>
      <x:c r="L31" s="551"/>
      <x:c r="M31" s="551"/>
      <x:c r="N31" s="551"/>
      <x:c r="O31" s="551"/>
      <x:c r="P31" s="551"/>
      <x:c r="Q31" s="551"/>
      <x:c r="R31" s="551"/>
      <x:c r="S31" s="551"/>
      <x:c r="T31" s="551"/>
      <x:c r="U31" s="551"/>
      <x:c r="V31" s="551"/>
    </x:row>
    <x:row r="32">
      <x:c r="A32" s="551"/>
      <x:c r="B32" s="551"/>
      <x:c r="C32" s="551"/>
      <x:c r="D32" s="551"/>
      <x:c r="E32" s="551"/>
      <x:c r="F32" s="551"/>
      <x:c r="G32" s="551"/>
      <x:c r="H32" s="551"/>
      <x:c r="I32" s="551"/>
      <x:c r="J32" s="551"/>
      <x:c r="K32" s="551"/>
      <x:c r="L32" s="551"/>
      <x:c r="M32" s="551"/>
      <x:c r="N32" s="551"/>
      <x:c r="O32" s="551"/>
      <x:c r="P32" s="551"/>
      <x:c r="Q32" s="551"/>
      <x:c r="R32" s="551"/>
      <x:c r="S32" s="551"/>
      <x:c r="T32" s="551"/>
      <x:c r="U32" s="551"/>
      <x:c r="V32" s="551"/>
    </x:row>
    <x:row r="33">
      <x:c r="A33" s="551"/>
      <x:c r="B33" s="551"/>
      <x:c r="C33" s="551"/>
      <x:c r="D33" s="551"/>
      <x:c r="E33" s="551"/>
      <x:c r="F33" s="551"/>
      <x:c r="G33" s="551"/>
      <x:c r="H33" s="551"/>
      <x:c r="I33" s="551"/>
      <x:c r="J33" s="551"/>
      <x:c r="K33" s="551"/>
      <x:c r="L33" s="551"/>
      <x:c r="M33" s="551"/>
      <x:c r="N33" s="551"/>
      <x:c r="O33" s="551"/>
      <x:c r="P33" s="551"/>
      <x:c r="Q33" s="551"/>
      <x:c r="R33" s="551"/>
      <x:c r="S33" s="551"/>
      <x:c r="T33" s="551"/>
      <x:c r="U33" s="551"/>
      <x:c r="V33" s="551"/>
    </x:row>
    <x:row r="34">
      <x:c r="A34" s="551"/>
      <x:c r="B34" s="551"/>
      <x:c r="C34" s="551"/>
      <x:c r="D34" s="551"/>
      <x:c r="E34" s="551"/>
      <x:c r="F34" s="551"/>
      <x:c r="G34" s="551"/>
      <x:c r="H34" s="551"/>
      <x:c r="I34" s="551"/>
      <x:c r="J34" s="551"/>
      <x:c r="K34" s="551"/>
      <x:c r="L34" s="551"/>
      <x:c r="M34" s="551"/>
      <x:c r="N34" s="551"/>
      <x:c r="O34" s="551"/>
      <x:c r="P34" s="551"/>
      <x:c r="Q34" s="551"/>
      <x:c r="R34" s="551"/>
      <x:c r="S34" s="551"/>
      <x:c r="T34" s="551"/>
      <x:c r="U34" s="551"/>
      <x:c r="V34" s="551"/>
    </x:row>
    <x:row r="35">
      <x:c r="A35" s="551"/>
      <x:c r="B35" s="551"/>
      <x:c r="C35" s="551"/>
      <x:c r="D35" s="551"/>
      <x:c r="E35" s="551"/>
      <x:c r="F35" s="551"/>
      <x:c r="G35" s="551"/>
      <x:c r="H35" s="551"/>
      <x:c r="I35" s="551"/>
      <x:c r="J35" s="551"/>
      <x:c r="K35" s="551"/>
      <x:c r="L35" s="551"/>
      <x:c r="M35" s="551"/>
      <x:c r="N35" s="551"/>
      <x:c r="O35" s="551"/>
      <x:c r="P35" s="551"/>
      <x:c r="Q35" s="551"/>
      <x:c r="R35" s="551"/>
      <x:c r="S35" s="551"/>
      <x:c r="T35" s="551"/>
      <x:c r="U35" s="551"/>
      <x:c r="V35" s="551"/>
    </x:row>
    <x:row r="36">
      <x:c r="A36" s="551"/>
      <x:c r="B36" s="551"/>
      <x:c r="C36" s="551"/>
      <x:c r="D36" s="551"/>
      <x:c r="E36" s="551"/>
      <x:c r="F36" s="551"/>
      <x:c r="G36" s="551"/>
      <x:c r="H36" s="551"/>
      <x:c r="I36" s="551"/>
      <x:c r="J36" s="551"/>
      <x:c r="K36" s="551"/>
      <x:c r="L36" s="551"/>
      <x:c r="M36" s="551"/>
      <x:c r="N36" s="551"/>
      <x:c r="O36" s="551"/>
      <x:c r="P36" s="551"/>
      <x:c r="Q36" s="551"/>
      <x:c r="R36" s="551"/>
      <x:c r="S36" s="551"/>
      <x:c r="T36" s="551"/>
      <x:c r="U36" s="551"/>
      <x:c r="V36" s="551"/>
    </x:row>
    <x:row r="37">
      <x:c r="A37" s="551"/>
      <x:c r="B37" s="551"/>
      <x:c r="C37" s="551"/>
      <x:c r="D37" s="551"/>
      <x:c r="E37" s="551"/>
      <x:c r="F37" s="551"/>
      <x:c r="G37" s="551"/>
      <x:c r="H37" s="551"/>
      <x:c r="I37" s="551"/>
      <x:c r="J37" s="551"/>
      <x:c r="K37" s="551"/>
      <x:c r="L37" s="551"/>
      <x:c r="M37" s="551"/>
      <x:c r="N37" s="551"/>
      <x:c r="O37" s="551"/>
      <x:c r="P37" s="551"/>
      <x:c r="Q37" s="551"/>
      <x:c r="R37" s="551"/>
      <x:c r="S37" s="551"/>
      <x:c r="T37" s="551"/>
      <x:c r="U37" s="551"/>
      <x:c r="V37" s="551"/>
    </x:row>
    <x:row r="38">
      <x:c r="A38" s="551"/>
      <x:c r="B38" s="551"/>
      <x:c r="C38" s="551"/>
      <x:c r="D38" s="551"/>
      <x:c r="E38" s="551"/>
      <x:c r="F38" s="551"/>
      <x:c r="G38" s="551"/>
      <x:c r="H38" s="551"/>
      <x:c r="I38" s="551"/>
      <x:c r="J38" s="551"/>
      <x:c r="K38" s="551"/>
      <x:c r="L38" s="551"/>
      <x:c r="M38" s="551"/>
      <x:c r="N38" s="551"/>
      <x:c r="O38" s="551"/>
      <x:c r="P38" s="551"/>
      <x:c r="Q38" s="551"/>
      <x:c r="R38" s="551"/>
      <x:c r="S38" s="551"/>
      <x:c r="T38" s="551"/>
      <x:c r="U38" s="551"/>
      <x:c r="V38" s="551"/>
    </x:row>
    <x:row r="39">
      <x:c r="A39" s="551"/>
      <x:c r="B39" s="551"/>
      <x:c r="C39" s="551"/>
      <x:c r="D39" s="551"/>
      <x:c r="E39" s="551"/>
      <x:c r="F39" s="551"/>
      <x:c r="G39" s="551"/>
      <x:c r="H39" s="551"/>
      <x:c r="I39" s="551"/>
      <x:c r="J39" s="551"/>
      <x:c r="K39" s="551"/>
      <x:c r="L39" s="551"/>
      <x:c r="M39" s="551"/>
      <x:c r="N39" s="551"/>
      <x:c r="O39" s="551"/>
      <x:c r="P39" s="551"/>
      <x:c r="Q39" s="551"/>
      <x:c r="R39" s="551"/>
      <x:c r="S39" s="551"/>
      <x:c r="T39" s="551"/>
      <x:c r="U39" s="551"/>
      <x:c r="V39" s="551"/>
    </x:row>
    <x:row r="40">
      <x:c r="A40" s="551"/>
      <x:c r="B40" s="551"/>
      <x:c r="C40" s="551"/>
      <x:c r="D40" s="551"/>
      <x:c r="E40" s="551"/>
      <x:c r="F40" s="551"/>
      <x:c r="G40" s="551"/>
      <x:c r="H40" s="551"/>
      <x:c r="I40" s="551"/>
      <x:c r="J40" s="551"/>
      <x:c r="K40" s="551"/>
      <x:c r="L40" s="551"/>
      <x:c r="M40" s="551"/>
      <x:c r="N40" s="551"/>
      <x:c r="O40" s="551"/>
      <x:c r="P40" s="551"/>
      <x:c r="Q40" s="551"/>
      <x:c r="R40" s="551"/>
      <x:c r="S40" s="551"/>
      <x:c r="T40" s="551"/>
      <x:c r="U40" s="551"/>
      <x:c r="V40" s="551"/>
    </x:row>
    <x:row r="41">
      <x:c r="A41" s="551"/>
      <x:c r="B41" s="551"/>
      <x:c r="C41" s="551"/>
      <x:c r="D41" s="551"/>
      <x:c r="E41" s="551"/>
      <x:c r="F41" s="551"/>
      <x:c r="G41" s="551"/>
      <x:c r="H41" s="551"/>
      <x:c r="I41" s="551"/>
      <x:c r="J41" s="551"/>
      <x:c r="K41" s="551"/>
      <x:c r="L41" s="551"/>
      <x:c r="M41" s="551"/>
      <x:c r="N41" s="551"/>
      <x:c r="O41" s="551"/>
      <x:c r="P41" s="551"/>
      <x:c r="Q41" s="551"/>
      <x:c r="R41" s="551"/>
      <x:c r="S41" s="551"/>
      <x:c r="T41" s="551"/>
      <x:c r="U41" s="551"/>
      <x:c r="V41" s="551"/>
    </x:row>
    <x:row r="42">
      <x:c r="A42" s="551"/>
      <x:c r="B42" s="551"/>
      <x:c r="C42" s="551"/>
      <x:c r="D42" s="551"/>
      <x:c r="E42" s="551"/>
      <x:c r="F42" s="551"/>
      <x:c r="G42" s="551"/>
      <x:c r="H42" s="551"/>
      <x:c r="I42" s="551"/>
      <x:c r="J42" s="551"/>
      <x:c r="K42" s="551"/>
      <x:c r="L42" s="551"/>
      <x:c r="M42" s="551"/>
      <x:c r="N42" s="551"/>
      <x:c r="O42" s="551"/>
      <x:c r="P42" s="551"/>
      <x:c r="Q42" s="551"/>
      <x:c r="R42" s="551"/>
      <x:c r="S42" s="551"/>
      <x:c r="T42" s="551"/>
      <x:c r="U42" s="551"/>
      <x:c r="V42" s="551"/>
    </x:row>
    <x:row r="43">
      <x:c r="A43" s="551"/>
      <x:c r="B43" s="551"/>
      <x:c r="C43" s="551"/>
      <x:c r="D43" s="551"/>
      <x:c r="E43" s="551"/>
      <x:c r="F43" s="551"/>
      <x:c r="G43" s="551"/>
      <x:c r="H43" s="551"/>
      <x:c r="I43" s="551"/>
      <x:c r="J43" s="551"/>
      <x:c r="K43" s="551"/>
      <x:c r="L43" s="551"/>
      <x:c r="M43" s="551"/>
      <x:c r="N43" s="551"/>
      <x:c r="O43" s="551"/>
      <x:c r="P43" s="551"/>
      <x:c r="Q43" s="551"/>
      <x:c r="R43" s="551"/>
      <x:c r="S43" s="551"/>
      <x:c r="T43" s="551"/>
      <x:c r="U43" s="551"/>
      <x:c r="V43" s="551"/>
    </x:row>
    <x:row r="44">
      <x:c r="A44" s="551"/>
      <x:c r="B44" s="551"/>
      <x:c r="C44" s="551"/>
      <x:c r="D44" s="551"/>
      <x:c r="E44" s="551"/>
      <x:c r="F44" s="551"/>
      <x:c r="G44" s="551"/>
      <x:c r="H44" s="551"/>
      <x:c r="I44" s="551"/>
      <x:c r="J44" s="551"/>
      <x:c r="K44" s="551"/>
      <x:c r="L44" s="551"/>
      <x:c r="M44" s="551"/>
      <x:c r="N44" s="551"/>
      <x:c r="O44" s="551"/>
      <x:c r="P44" s="551"/>
      <x:c r="Q44" s="551"/>
      <x:c r="R44" s="551"/>
      <x:c r="S44" s="551"/>
      <x:c r="T44" s="551"/>
      <x:c r="U44" s="551"/>
      <x:c r="V44" s="551"/>
    </x:row>
  </x:sheetData>
  <x:mergeCells>
    <x:mergeCell ref="A1:V1"/>
    <x:mergeCell ref="A2:V2"/>
    <x:mergeCell ref="A5:C5"/>
    <x:mergeCell ref="A6:C8"/>
    <x:mergeCell ref="D5:F5"/>
    <x:mergeCell ref="D6:F8"/>
    <x:mergeCell ref="G5:I5"/>
    <x:mergeCell ref="G6:I8"/>
    <x:mergeCell ref="J5:L5"/>
    <x:mergeCell ref="J6:L8"/>
    <x:mergeCell ref="M5:O5"/>
    <x:mergeCell ref="M6:O8"/>
    <x:mergeCell ref="A10:H10"/>
    <x:mergeCell ref="J10:V10"/>
    <x:mergeCell ref="J11:V17"/>
  </x:mergeCells>
  <x:pageMargins left="0.7" right="0.7" top="0.75" bottom="0.75" header="0.3" footer="0.3"/>
  <x:drawing xmlns:r="http://schemas.openxmlformats.org/officeDocument/2006/relationships" r:id="R23ab115a166f48a1"/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6" hidden="0" customWidth="1"/>
    <x:col min="3" max="3" width="14" hidden="0" customWidth="1"/>
    <x:col min="4" max="4" width="34" hidden="0" customWidth="1"/>
    <x:col min="5" max="5" width="34" hidden="0" customWidth="1"/>
    <x:col min="6" max="6" width="22" hidden="0" customWidth="1"/>
    <x:col min="7" max="7" width="12" hidden="0" customWidth="1"/>
    <x:col min="8" max="8" width="14" hidden="0" customWidth="1"/>
  </x:cols>
  <x:sheetData>
    <x:row r="1">
      <x:c r="A1" s="709" t="str">
        <x:v>Data Quality &amp; Controls</x:v>
      </x:c>
      <x:c r="B1" s="709"/>
      <x:c r="C1" s="709"/>
      <x:c r="D1" s="709"/>
      <x:c r="E1" s="709"/>
      <x:c r="F1" s="709"/>
      <x:c r="G1" s="709"/>
      <x:c r="H1" s="709"/>
      <x:c r="I1" s="709"/>
      <x:c r="J1" s="709"/>
      <x:c r="K1" s="709"/>
      <x:c r="L1" s="709"/>
      <x:c r="M1" s="709"/>
      <x:c r="N1" s="709"/>
      <x:c r="O1" s="709"/>
      <x:c r="P1" s="709"/>
      <x:c r="Q1" s="709"/>
      <x:c r="R1" s="709"/>
      <x:c r="S1" s="709"/>
      <x:c r="T1" s="709"/>
      <x:c r="U1" s="709"/>
      <x:c r="V1" s="709"/>
    </x:row>
    <x:row r="2">
      <x:c r="A2" s="557" t="str">
        <x:v>Controls that determine how confidently utilisation and agency-overlap results can be interpreted.</x:v>
      </x:c>
      <x:c r="B2" s="557"/>
      <x:c r="C2" s="557"/>
      <x:c r="D2" s="557"/>
      <x:c r="E2" s="557"/>
      <x:c r="F2" s="557"/>
      <x:c r="G2" s="557"/>
      <x:c r="H2" s="557"/>
      <x:c r="I2" s="557"/>
      <x:c r="J2" s="557"/>
      <x:c r="K2" s="557"/>
      <x:c r="L2" s="557"/>
      <x:c r="M2" s="557"/>
      <x:c r="N2" s="557"/>
      <x:c r="O2" s="557"/>
      <x:c r="P2" s="557"/>
      <x:c r="Q2" s="557"/>
      <x:c r="R2" s="557"/>
      <x:c r="S2" s="557"/>
      <x:c r="T2" s="557"/>
      <x:c r="U2" s="557"/>
      <x:c r="V2" s="557"/>
    </x:row>
    <x:row r="3">
      <x:c r="A3" s="551"/>
      <x:c r="B3" s="551"/>
      <x:c r="C3" s="551"/>
      <x:c r="D3" s="551"/>
      <x:c r="E3" s="551"/>
      <x:c r="F3" s="551"/>
      <x:c r="G3" s="551"/>
      <x:c r="H3" s="551"/>
      <x:c r="I3" s="551"/>
      <x:c r="J3" s="551"/>
      <x:c r="K3" s="551"/>
      <x:c r="L3" s="551"/>
      <x:c r="M3" s="551"/>
      <x:c r="N3" s="551"/>
      <x:c r="O3" s="551"/>
      <x:c r="P3" s="551"/>
      <x:c r="Q3" s="551"/>
      <x:c r="R3" s="551"/>
      <x:c r="S3" s="551"/>
      <x:c r="T3" s="551"/>
      <x:c r="U3" s="551"/>
      <x:c r="V3" s="551"/>
    </x:row>
    <x:row r="4">
      <x:c r="A4" s="681" t="str">
        <x:v>Control</x:v>
      </x:c>
      <x:c r="B4" s="681" t="str">
        <x:v>Current Value</x:v>
      </x:c>
      <x:c r="C4" s="681" t="str">
        <x:v>Status</x:v>
      </x:c>
      <x:c r="D4" s="681" t="str">
        <x:v>Why It Matters</x:v>
      </x:c>
      <x:c r="E4" s="681" t="str">
        <x:v>Action</x:v>
      </x:c>
      <x:c r="F4" s="681" t="str">
        <x:v>Owner</x:v>
      </x:c>
      <x:c r="G4" s="681" t="str">
        <x:v>Priority</x:v>
      </x:c>
      <x:c r="H4" s="681" t="str">
        <x:v>Target</x:v>
      </x:c>
      <x:c r="I4" s="551"/>
      <x:c r="J4" s="551" t="str">
        <x:v>Control</x:v>
      </x:c>
      <x:c r="K4" s="551" t="str">
        <x:v>Value</x:v>
      </x:c>
      <x:c r="L4" s="551"/>
      <x:c r="M4" s="551"/>
      <x:c r="N4" s="551"/>
      <x:c r="O4" s="551"/>
      <x:c r="P4" s="551"/>
      <x:c r="Q4" s="551"/>
      <x:c r="R4" s="551"/>
      <x:c r="S4" s="551"/>
      <x:c r="T4" s="551"/>
      <x:c r="U4" s="551"/>
      <x:c r="V4" s="551"/>
    </x:row>
    <x:row r="5">
      <x:c r="A5" s="551" t="str">
        <x:v>National internal recharge</x:v>
      </x:c>
      <x:c r="B5" s="701" t="n">
        <x:v>0</x:v>
      </x:c>
      <x:c r="C5" s="551" t="str">
        <x:v>PASS</x:v>
      </x:c>
      <x:c r="D5" s="551" t="str">
        <x:v>Branch transfers must net to zero nationally</x:v>
      </x:c>
      <x:c r="E5" s="551" t="str">
        <x:v>Review paired entries if non-zero</x:v>
      </x:c>
      <x:c r="F5" s="551" t="str">
        <x:v>Finance</x:v>
      </x:c>
      <x:c r="G5" s="551" t="str">
        <x:v>P0</x:v>
      </x:c>
      <x:c r="H5" s="701" t="n">
        <x:v>0</x:v>
      </x:c>
      <x:c r="I5" s="551"/>
      <x:c r="J5" s="551" t="str">
        <x:v>Worked + leave conflicts</x:v>
      </x:c>
      <x:c r="K5" s="551" t="n">
        <x:v>71</x:v>
      </x:c>
      <x:c r="L5" s="551"/>
      <x:c r="M5" s="551"/>
      <x:c r="N5" s="551"/>
      <x:c r="O5" s="551"/>
      <x:c r="P5" s="551"/>
      <x:c r="Q5" s="551"/>
      <x:c r="R5" s="551"/>
      <x:c r="S5" s="551"/>
      <x:c r="T5" s="551"/>
      <x:c r="U5" s="551"/>
      <x:c r="V5" s="551"/>
    </x:row>
    <x:row r="6">
      <x:c r="A6" s="551" t="str">
        <x:v>Worked + leave conflicts</x:v>
      </x:c>
      <x:c r="B6" s="701" t="n">
        <x:v>71</x:v>
      </x:c>
      <x:c r="C6" s="551" t="str">
        <x:v>REVIEW</x:v>
      </x:c>
      <x:c r="D6" s="551" t="str">
        <x:v>Can distort daily availability and activity interpretation</x:v>
      </x:c>
      <x:c r="E6" s="551" t="str">
        <x:v>Validate with HR and Operations</x:v>
      </x:c>
      <x:c r="F6" s="551" t="str">
        <x:v>HR / Operations</x:v>
      </x:c>
      <x:c r="G6" s="551" t="str">
        <x:v>P0</x:v>
      </x:c>
      <x:c r="H6" s="701" t="n">
        <x:v>0</x:v>
      </x:c>
      <x:c r="I6" s="551"/>
      <x:c r="J6" s="551" t="str">
        <x:v>Unmapped deployment rows</x:v>
      </x:c>
      <x:c r="K6" s="551" t="n">
        <x:v>238</x:v>
      </x:c>
      <x:c r="L6" s="551"/>
      <x:c r="M6" s="551"/>
      <x:c r="N6" s="551"/>
      <x:c r="O6" s="551"/>
      <x:c r="P6" s="551"/>
      <x:c r="Q6" s="551"/>
      <x:c r="R6" s="551"/>
      <x:c r="S6" s="551"/>
      <x:c r="T6" s="551"/>
      <x:c r="U6" s="551"/>
      <x:c r="V6" s="551"/>
    </x:row>
    <x:row r="7">
      <x:c r="A7" s="551" t="str">
        <x:v>Unmapped deployment rows</x:v>
      </x:c>
      <x:c r="B7" s="701" t="n">
        <x:v>238</x:v>
      </x:c>
      <x:c r="C7" s="551" t="str">
        <x:v>REVIEW</x:v>
      </x:c>
      <x:c r="D7" s="551" t="str">
        <x:v>May understate filled days or misclassify labour</x:v>
      </x:c>
      <x:c r="E7" s="551" t="str">
        <x:v>Resolve employee and agency mappings</x:v>
      </x:c>
      <x:c r="F7" s="551" t="str">
        <x:v>BI / HR</x:v>
      </x:c>
      <x:c r="G7" s="551" t="str">
        <x:v>P0</x:v>
      </x:c>
      <x:c r="H7" s="551" t="n">
        <x:v>0</x:v>
      </x:c>
      <x:c r="I7" s="551"/>
      <x:c r="J7" s="551" t="str">
        <x:v>Cross-branch support days</x:v>
      </x:c>
      <x:c r="K7" s="551" t="n">
        <x:v>1317</x:v>
      </x:c>
      <x:c r="L7" s="551"/>
      <x:c r="M7" s="551"/>
      <x:c r="N7" s="551"/>
      <x:c r="O7" s="551"/>
      <x:c r="P7" s="551"/>
      <x:c r="Q7" s="551"/>
      <x:c r="R7" s="551"/>
      <x:c r="S7" s="551"/>
      <x:c r="T7" s="551"/>
      <x:c r="U7" s="551"/>
      <x:c r="V7" s="551"/>
    </x:row>
    <x:row r="8">
      <x:c r="A8" s="551" t="str">
        <x:v>Activity person-days</x:v>
      </x:c>
      <x:c r="B8" s="701" t="n">
        <x:v>19652</x:v>
      </x:c>
      <x:c r="C8" s="551" t="str">
        <x:v>LOADED</x:v>
      </x:c>
      <x:c r="D8" s="551" t="str">
        <x:v>Defines the coverage of the individual activity history</x:v>
      </x:c>
      <x:c r="E8" s="551" t="str">
        <x:v>Refresh weekly</x:v>
      </x:c>
      <x:c r="F8" s="551" t="str">
        <x:v>BI</x:v>
      </x:c>
      <x:c r="G8" s="551" t="str">
        <x:v>P1</x:v>
      </x:c>
      <x:c r="H8" s="551"/>
      <x:c r="I8" s="551"/>
      <x:c r="J8" s="551" t="str">
        <x:v>Contracted employees</x:v>
      </x:c>
      <x:c r="K8" s="551" t="n">
        <x:v>208</x:v>
      </x:c>
      <x:c r="L8" s="551"/>
      <x:c r="M8" s="551"/>
      <x:c r="N8" s="551"/>
      <x:c r="O8" s="551"/>
      <x:c r="P8" s="551"/>
      <x:c r="Q8" s="551"/>
      <x:c r="R8" s="551"/>
      <x:c r="S8" s="551"/>
      <x:c r="T8" s="551"/>
      <x:c r="U8" s="551"/>
      <x:c r="V8" s="551"/>
    </x:row>
    <x:row r="9">
      <x:c r="A9" s="551" t="str">
        <x:v>Contracted employees</x:v>
      </x:c>
      <x:c r="B9" s="701" t="n">
        <x:v>208</x:v>
      </x:c>
      <x:c r="C9" s="551" t="str">
        <x:v>LOADED</x:v>
      </x:c>
      <x:c r="D9" s="551" t="str">
        <x:v>Defines the active four-role population</x:v>
      </x:c>
      <x:c r="E9" s="551" t="str">
        <x:v>Maintain employee-number mapping</x:v>
      </x:c>
      <x:c r="F9" s="551" t="str">
        <x:v>HR / BI</x:v>
      </x:c>
      <x:c r="G9" s="551" t="str">
        <x:v>P1</x:v>
      </x:c>
      <x:c r="H9" s="551"/>
      <x:c r="I9" s="551"/>
      <x:c r="J9" s="551" t="str">
        <x:v>Activity person-days</x:v>
      </x:c>
      <x:c r="K9" s="551" t="n">
        <x:v>19652</x:v>
      </x:c>
      <x:c r="L9" s="551"/>
      <x:c r="M9" s="551"/>
      <x:c r="N9" s="551"/>
      <x:c r="O9" s="551"/>
      <x:c r="P9" s="551"/>
      <x:c r="Q9" s="551"/>
      <x:c r="R9" s="551"/>
      <x:c r="S9" s="551"/>
      <x:c r="T9" s="551"/>
      <x:c r="U9" s="551"/>
      <x:c r="V9" s="551"/>
    </x:row>
    <x:row r="10">
      <x:c r="A10" s="551" t="str">
        <x:v>Cross-branch support days</x:v>
      </x:c>
      <x:c r="B10" s="701" t="n">
        <x:v>1317</x:v>
      </x:c>
      <x:c r="C10" s="551" t="str">
        <x:v>REVIEW</x:v>
      </x:c>
      <x:c r="D10" s="551" t="str">
        <x:v>Explains mobility and branch recharge patterns</x:v>
      </x:c>
      <x:c r="E10" s="551" t="str">
        <x:v>Use in branch validation</x:v>
      </x:c>
      <x:c r="F10" s="551" t="str">
        <x:v>Operations</x:v>
      </x:c>
      <x:c r="G10" s="551" t="str">
        <x:v>P1</x:v>
      </x:c>
      <x:c r="H10" s="551"/>
      <x:c r="I10" s="551"/>
      <x:c r="J10" s="551" t="str">
        <x:v>National recharge</x:v>
      </x:c>
      <x:c r="K10" s="551" t="n">
        <x:v>0</x:v>
      </x:c>
      <x:c r="L10" s="551"/>
      <x:c r="M10" s="551"/>
      <x:c r="N10" s="551"/>
      <x:c r="O10" s="551"/>
      <x:c r="P10" s="551"/>
      <x:c r="Q10" s="551"/>
      <x:c r="R10" s="551"/>
      <x:c r="S10" s="551"/>
      <x:c r="T10" s="551"/>
      <x:c r="U10" s="551"/>
      <x:c r="V10" s="551"/>
    </x:row>
    <x:row r="11">
      <x:c r="A11" s="551"/>
      <x:c r="B11" s="551"/>
      <x:c r="C11" s="551"/>
      <x:c r="D11" s="551"/>
      <x:c r="E11" s="551"/>
      <x:c r="F11" s="551"/>
      <x:c r="G11" s="551"/>
      <x:c r="H11" s="551"/>
      <x:c r="I11" s="551"/>
      <x:c r="J11" s="551"/>
      <x:c r="K11" s="551"/>
      <x:c r="L11" s="551"/>
      <x:c r="M11" s="551"/>
      <x:c r="N11" s="551"/>
      <x:c r="O11" s="551"/>
      <x:c r="P11" s="551"/>
      <x:c r="Q11" s="551"/>
      <x:c r="R11" s="551"/>
      <x:c r="S11" s="551"/>
      <x:c r="T11" s="551"/>
      <x:c r="U11" s="551"/>
      <x:c r="V11" s="551"/>
    </x:row>
    <x:row r="12">
      <x:c r="A12" s="551"/>
      <x:c r="B12" s="551"/>
      <x:c r="C12" s="551"/>
      <x:c r="D12" s="551"/>
      <x:c r="E12" s="551"/>
      <x:c r="F12" s="551"/>
      <x:c r="G12" s="551"/>
      <x:c r="H12" s="551"/>
      <x:c r="I12" s="551"/>
      <x:c r="J12" s="551"/>
      <x:c r="K12" s="551"/>
      <x:c r="L12" s="551"/>
      <x:c r="M12" s="551"/>
      <x:c r="N12" s="551"/>
      <x:c r="O12" s="551"/>
      <x:c r="P12" s="551"/>
      <x:c r="Q12" s="551"/>
      <x:c r="R12" s="551"/>
      <x:c r="S12" s="551"/>
      <x:c r="T12" s="551"/>
      <x:c r="U12" s="551"/>
      <x:c r="V12" s="551"/>
    </x:row>
    <x:row r="13">
      <x:c r="A13" s="677" t="str">
        <x:v>Confidence ladder</x:v>
      </x:c>
      <x:c r="B13" s="677"/>
      <x:c r="C13" s="677"/>
      <x:c r="D13" s="677"/>
      <x:c r="E13" s="677"/>
      <x:c r="F13" s="677"/>
      <x:c r="G13" s="677"/>
      <x:c r="H13" s="677"/>
      <x:c r="I13" s="551"/>
      <x:c r="J13" s="551"/>
      <x:c r="K13" s="551"/>
      <x:c r="L13" s="551"/>
      <x:c r="M13" s="551"/>
      <x:c r="N13" s="551"/>
      <x:c r="O13" s="551"/>
      <x:c r="P13" s="551"/>
      <x:c r="Q13" s="551"/>
      <x:c r="R13" s="551"/>
      <x:c r="S13" s="551"/>
      <x:c r="T13" s="551"/>
      <x:c r="U13" s="551"/>
      <x:c r="V13" s="551"/>
    </x:row>
    <x:row r="14">
      <x:c r="A14" s="681" t="str">
        <x:v>Level</x:v>
      </x:c>
      <x:c r="B14" s="681" t="str">
        <x:v>Measure</x:v>
      </x:c>
      <x:c r="C14" s="681" t="str">
        <x:v>Definition</x:v>
      </x:c>
      <x:c r="D14" s="681" t="str">
        <x:v>Decision Use</x:v>
      </x:c>
      <x:c r="E14" s="681" t="str">
        <x:v>Required Evidence</x:v>
      </x:c>
      <x:c r="F14" s="681" t="str">
        <x:v>Current Status</x:v>
      </x:c>
      <x:c r="G14" s="681" t="str">
        <x:v>Owner</x:v>
      </x:c>
      <x:c r="H14" s="681" t="str">
        <x:v>Next Gate</x:v>
      </x:c>
      <x:c r="I14" s="551"/>
      <x:c r="J14" s="551"/>
      <x:c r="K14" s="551"/>
      <x:c r="L14" s="551"/>
      <x:c r="M14" s="551"/>
      <x:c r="N14" s="551"/>
      <x:c r="O14" s="551"/>
      <x:c r="P14" s="551"/>
      <x:c r="Q14" s="551"/>
      <x:c r="R14" s="551"/>
      <x:c r="S14" s="551"/>
      <x:c r="T14" s="551"/>
      <x:c r="U14" s="551"/>
      <x:c r="V14" s="551"/>
    </x:row>
    <x:row r="15">
      <x:c r="A15" s="551" t="str">
        <x:v>1</x:v>
      </x:c>
      <x:c r="B15" s="551" t="str">
        <x:v>Apparent overlap</x:v>
      </x:c>
      <x:c r="C15" s="551" t="str">
        <x:v>Model-generated role-only overlap</x:v>
      </x:c>
      <x:c r="D15" s="551" t="str">
        <x:v>Prioritise review only</x:v>
      </x:c>
      <x:c r="E15" s="551" t="str">
        <x:v>Branch, role and week match</x:v>
      </x:c>
      <x:c r="F15" s="551" t="str">
        <x:v>Available</x:v>
      </x:c>
      <x:c r="G15" s="551" t="str">
        <x:v>BI</x:v>
      </x:c>
      <x:c r="H15" s="551" t="str">
        <x:v>Operational validation</x:v>
      </x:c>
      <x:c r="I15" s="551"/>
      <x:c r="J15" s="551"/>
      <x:c r="K15" s="551"/>
      <x:c r="L15" s="551"/>
      <x:c r="M15" s="551"/>
      <x:c r="N15" s="551"/>
      <x:c r="O15" s="551"/>
      <x:c r="P15" s="551"/>
      <x:c r="Q15" s="551"/>
      <x:c r="R15" s="551"/>
      <x:c r="S15" s="551"/>
      <x:c r="T15" s="551"/>
      <x:c r="U15" s="551"/>
      <x:c r="V15" s="551"/>
    </x:row>
    <x:row r="16">
      <x:c r="A16" s="551" t="str">
        <x:v>2</x:v>
      </x:c>
      <x:c r="B16" s="551" t="str">
        <x:v>Validated opportunity</x:v>
      </x:c>
      <x:c r="C16" s="551" t="str">
        <x:v>Branch confirms substitution was feasible</x:v>
      </x:c>
      <x:c r="D16" s="551" t="str">
        <x:v>Operational action planning</x:v>
      </x:c>
      <x:c r="E16" s="551" t="str">
        <x:v>Shift, location and constraint review</x:v>
      </x:c>
      <x:c r="F16" s="551" t="str">
        <x:v>Not yet systematic</x:v>
      </x:c>
      <x:c r="G16" s="551" t="str">
        <x:v>Operations</x:v>
      </x:c>
      <x:c r="H16" s="551" t="str">
        <x:v>Cost linkage</x:v>
      </x:c>
      <x:c r="I16" s="551"/>
      <x:c r="J16" s="551"/>
      <x:c r="K16" s="551"/>
      <x:c r="L16" s="551"/>
      <x:c r="M16" s="551"/>
      <x:c r="N16" s="551"/>
      <x:c r="O16" s="551"/>
      <x:c r="P16" s="551"/>
      <x:c r="Q16" s="551"/>
      <x:c r="R16" s="551"/>
      <x:c r="S16" s="551"/>
      <x:c r="T16" s="551"/>
      <x:c r="U16" s="551"/>
      <x:c r="V16" s="551"/>
    </x:row>
    <x:row r="17">
      <x:c r="A17" s="551" t="str">
        <x:v>3</x:v>
      </x:c>
      <x:c r="B17" s="551" t="str">
        <x:v>Confirmed avoidable cost</x:v>
      </x:c>
      <x:c r="C17" s="551" t="str">
        <x:v>Agency cost linked to validated substitution</x:v>
      </x:c>
      <x:c r="D17" s="551" t="str">
        <x:v>Savings case</x:v>
      </x:c>
      <x:c r="E17" s="551" t="str">
        <x:v>Actual worker/job/charge data</x:v>
      </x:c>
      <x:c r="F17" s="551" t="str">
        <x:v>Partial</x:v>
      </x:c>
      <x:c r="G17" s="551" t="str">
        <x:v>Finance / BI</x:v>
      </x:c>
      <x:c r="H17" s="551" t="str">
        <x:v>Delivery tracking</x:v>
      </x:c>
      <x:c r="I17" s="551"/>
      <x:c r="J17" s="551"/>
      <x:c r="K17" s="551"/>
      <x:c r="L17" s="551"/>
      <x:c r="M17" s="551"/>
      <x:c r="N17" s="551"/>
      <x:c r="O17" s="551"/>
      <x:c r="P17" s="551"/>
      <x:c r="Q17" s="551"/>
      <x:c r="R17" s="551"/>
      <x:c r="S17" s="551"/>
      <x:c r="T17" s="551"/>
      <x:c r="U17" s="551"/>
      <x:c r="V17" s="551"/>
    </x:row>
    <x:row r="18">
      <x:c r="A18" s="551" t="str">
        <x:v>4</x:v>
      </x:c>
      <x:c r="B18" s="551" t="str">
        <x:v>Cashable saving delivered</x:v>
      </x:c>
      <x:c r="C18" s="551" t="str">
        <x:v>Agency spend removed in a later period</x:v>
      </x:c>
      <x:c r="D18" s="551" t="str">
        <x:v>Financial benefit reporting</x:v>
      </x:c>
      <x:c r="E18" s="551" t="str">
        <x:v>Post-action spend evidence</x:v>
      </x:c>
      <x:c r="F18" s="551" t="str">
        <x:v>Not yet measured</x:v>
      </x:c>
      <x:c r="G18" s="551" t="str">
        <x:v>Finance</x:v>
      </x:c>
      <x:c r="H18" s="551" t="str">
        <x:v>Sustainment</x:v>
      </x:c>
      <x:c r="I18" s="551"/>
      <x:c r="J18" s="551"/>
      <x:c r="K18" s="551"/>
      <x:c r="L18" s="551"/>
      <x:c r="M18" s="551"/>
      <x:c r="N18" s="551"/>
      <x:c r="O18" s="551"/>
      <x:c r="P18" s="551"/>
      <x:c r="Q18" s="551"/>
      <x:c r="R18" s="551"/>
      <x:c r="S18" s="551"/>
      <x:c r="T18" s="551"/>
      <x:c r="U18" s="551"/>
      <x:c r="V18" s="551"/>
    </x:row>
    <x:row r="19">
      <x:c r="A19" s="551"/>
      <x:c r="B19" s="551"/>
      <x:c r="C19" s="551"/>
      <x:c r="D19" s="551"/>
      <x:c r="E19" s="551"/>
      <x:c r="F19" s="551"/>
      <x:c r="G19" s="551"/>
      <x:c r="H19" s="551"/>
      <x:c r="I19" s="551"/>
      <x:c r="J19" s="551"/>
      <x:c r="K19" s="551"/>
      <x:c r="L19" s="551"/>
      <x:c r="M19" s="551"/>
      <x:c r="N19" s="551"/>
      <x:c r="O19" s="551"/>
      <x:c r="P19" s="551"/>
      <x:c r="Q19" s="551"/>
      <x:c r="R19" s="551"/>
      <x:c r="S19" s="551"/>
      <x:c r="T19" s="551"/>
      <x:c r="U19" s="551"/>
      <x:c r="V19" s="551"/>
    </x:row>
    <x:row r="20">
      <x:c r="A20" s="551"/>
      <x:c r="B20" s="551"/>
      <x:c r="C20" s="551"/>
      <x:c r="D20" s="551"/>
      <x:c r="E20" s="551"/>
      <x:c r="F20" s="551"/>
      <x:c r="G20" s="551"/>
      <x:c r="H20" s="551"/>
      <x:c r="I20" s="551"/>
      <x:c r="J20" s="551"/>
      <x:c r="K20" s="551"/>
      <x:c r="L20" s="551"/>
      <x:c r="M20" s="551"/>
      <x:c r="N20" s="551"/>
      <x:c r="O20" s="551"/>
      <x:c r="P20" s="551"/>
      <x:c r="Q20" s="551"/>
      <x:c r="R20" s="551"/>
      <x:c r="S20" s="551"/>
      <x:c r="T20" s="551"/>
      <x:c r="U20" s="551"/>
      <x:c r="V20" s="551"/>
    </x:row>
    <x:row r="21">
      <x:c r="A21" s="551"/>
      <x:c r="B21" s="551"/>
      <x:c r="C21" s="551"/>
      <x:c r="D21" s="551"/>
      <x:c r="E21" s="551"/>
      <x:c r="F21" s="551"/>
      <x:c r="G21" s="551"/>
      <x:c r="H21" s="551"/>
      <x:c r="I21" s="551"/>
      <x:c r="J21" s="551"/>
      <x:c r="K21" s="551"/>
      <x:c r="L21" s="551"/>
      <x:c r="M21" s="551"/>
      <x:c r="N21" s="551"/>
      <x:c r="O21" s="551"/>
      <x:c r="P21" s="551"/>
      <x:c r="Q21" s="551"/>
      <x:c r="R21" s="551"/>
      <x:c r="S21" s="551"/>
      <x:c r="T21" s="551"/>
      <x:c r="U21" s="551"/>
      <x:c r="V21" s="551"/>
    </x:row>
    <x:row r="22">
      <x:c r="A22" s="551"/>
      <x:c r="B22" s="551"/>
      <x:c r="C22" s="551"/>
      <x:c r="D22" s="551"/>
      <x:c r="E22" s="551"/>
      <x:c r="F22" s="551"/>
      <x:c r="G22" s="551"/>
      <x:c r="H22" s="551"/>
      <x:c r="I22" s="551"/>
      <x:c r="J22" s="551"/>
      <x:c r="K22" s="551"/>
      <x:c r="L22" s="551"/>
      <x:c r="M22" s="551"/>
      <x:c r="N22" s="551"/>
      <x:c r="O22" s="551"/>
      <x:c r="P22" s="551"/>
      <x:c r="Q22" s="551"/>
      <x:c r="R22" s="551"/>
      <x:c r="S22" s="551"/>
      <x:c r="T22" s="551"/>
      <x:c r="U22" s="551"/>
      <x:c r="V22" s="551"/>
    </x:row>
    <x:row r="23">
      <x:c r="A23" s="551"/>
      <x:c r="B23" s="551"/>
      <x:c r="C23" s="551"/>
      <x:c r="D23" s="551"/>
      <x:c r="E23" s="551"/>
      <x:c r="F23" s="551"/>
      <x:c r="G23" s="551"/>
      <x:c r="H23" s="551"/>
      <x:c r="I23" s="551"/>
      <x:c r="J23" s="551"/>
      <x:c r="K23" s="551"/>
      <x:c r="L23" s="551"/>
      <x:c r="M23" s="551"/>
      <x:c r="N23" s="551"/>
      <x:c r="O23" s="551"/>
      <x:c r="P23" s="551"/>
      <x:c r="Q23" s="551"/>
      <x:c r="R23" s="551"/>
      <x:c r="S23" s="551"/>
      <x:c r="T23" s="551"/>
      <x:c r="U23" s="551"/>
      <x:c r="V23" s="551"/>
    </x:row>
    <x:row r="24">
      <x:c r="A24" s="551"/>
      <x:c r="B24" s="551"/>
      <x:c r="C24" s="551"/>
      <x:c r="D24" s="551"/>
      <x:c r="E24" s="551"/>
      <x:c r="F24" s="551"/>
      <x:c r="G24" s="551"/>
      <x:c r="H24" s="551"/>
      <x:c r="I24" s="551"/>
      <x:c r="J24" s="551"/>
      <x:c r="K24" s="551"/>
      <x:c r="L24" s="551"/>
      <x:c r="M24" s="551"/>
      <x:c r="N24" s="551"/>
      <x:c r="O24" s="551"/>
      <x:c r="P24" s="551"/>
      <x:c r="Q24" s="551"/>
      <x:c r="R24" s="551"/>
      <x:c r="S24" s="551"/>
      <x:c r="T24" s="551"/>
      <x:c r="U24" s="551"/>
      <x:c r="V24" s="551"/>
    </x:row>
    <x:row r="25">
      <x:c r="A25" s="551"/>
      <x:c r="B25" s="551"/>
      <x:c r="C25" s="551"/>
      <x:c r="D25" s="551"/>
      <x:c r="E25" s="551"/>
      <x:c r="F25" s="551"/>
      <x:c r="G25" s="551"/>
      <x:c r="H25" s="551"/>
      <x:c r="I25" s="551"/>
      <x:c r="J25" s="551"/>
      <x:c r="K25" s="551"/>
      <x:c r="L25" s="551"/>
      <x:c r="M25" s="551"/>
      <x:c r="N25" s="551"/>
      <x:c r="O25" s="551"/>
      <x:c r="P25" s="551"/>
      <x:c r="Q25" s="551"/>
      <x:c r="R25" s="551"/>
      <x:c r="S25" s="551"/>
      <x:c r="T25" s="551"/>
      <x:c r="U25" s="551"/>
      <x:c r="V25" s="551"/>
    </x:row>
    <x:row r="26">
      <x:c r="A26" s="551"/>
      <x:c r="B26" s="551"/>
      <x:c r="C26" s="551"/>
      <x:c r="D26" s="551"/>
      <x:c r="E26" s="551"/>
      <x:c r="F26" s="551"/>
      <x:c r="G26" s="551"/>
      <x:c r="H26" s="551"/>
      <x:c r="I26" s="551"/>
      <x:c r="J26" s="551"/>
      <x:c r="K26" s="551"/>
      <x:c r="L26" s="551"/>
      <x:c r="M26" s="551"/>
      <x:c r="N26" s="551"/>
      <x:c r="O26" s="551"/>
      <x:c r="P26" s="551"/>
      <x:c r="Q26" s="551"/>
      <x:c r="R26" s="551"/>
      <x:c r="S26" s="551"/>
      <x:c r="T26" s="551"/>
      <x:c r="U26" s="551"/>
      <x:c r="V26" s="551"/>
    </x:row>
    <x:row r="27">
      <x:c r="A27" s="551"/>
      <x:c r="B27" s="551"/>
      <x:c r="C27" s="551"/>
      <x:c r="D27" s="551"/>
      <x:c r="E27" s="551"/>
      <x:c r="F27" s="551"/>
      <x:c r="G27" s="551"/>
      <x:c r="H27" s="551"/>
      <x:c r="I27" s="551"/>
      <x:c r="J27" s="551"/>
      <x:c r="K27" s="551"/>
      <x:c r="L27" s="551"/>
      <x:c r="M27" s="551"/>
      <x:c r="N27" s="551"/>
      <x:c r="O27" s="551"/>
      <x:c r="P27" s="551"/>
      <x:c r="Q27" s="551"/>
      <x:c r="R27" s="551"/>
      <x:c r="S27" s="551"/>
      <x:c r="T27" s="551"/>
      <x:c r="U27" s="551"/>
      <x:c r="V27" s="551"/>
    </x:row>
    <x:row r="28">
      <x:c r="A28" s="551"/>
      <x:c r="B28" s="551"/>
      <x:c r="C28" s="551"/>
      <x:c r="D28" s="551"/>
      <x:c r="E28" s="551"/>
      <x:c r="F28" s="551"/>
      <x:c r="G28" s="551"/>
      <x:c r="H28" s="551"/>
      <x:c r="I28" s="551"/>
      <x:c r="J28" s="551"/>
      <x:c r="K28" s="551"/>
      <x:c r="L28" s="551"/>
      <x:c r="M28" s="551"/>
      <x:c r="N28" s="551"/>
      <x:c r="O28" s="551"/>
      <x:c r="P28" s="551"/>
      <x:c r="Q28" s="551"/>
      <x:c r="R28" s="551"/>
      <x:c r="S28" s="551"/>
      <x:c r="T28" s="551"/>
      <x:c r="U28" s="551"/>
      <x:c r="V28" s="551"/>
    </x:row>
    <x:row r="29">
      <x:c r="A29" s="551"/>
      <x:c r="B29" s="551"/>
      <x:c r="C29" s="551"/>
      <x:c r="D29" s="551"/>
      <x:c r="E29" s="551"/>
      <x:c r="F29" s="551"/>
      <x:c r="G29" s="551"/>
      <x:c r="H29" s="551"/>
      <x:c r="I29" s="551"/>
      <x:c r="J29" s="551"/>
      <x:c r="K29" s="551"/>
      <x:c r="L29" s="551"/>
      <x:c r="M29" s="551"/>
      <x:c r="N29" s="551"/>
      <x:c r="O29" s="551"/>
      <x:c r="P29" s="551"/>
      <x:c r="Q29" s="551"/>
      <x:c r="R29" s="551"/>
      <x:c r="S29" s="551"/>
      <x:c r="T29" s="551"/>
      <x:c r="U29" s="551"/>
      <x:c r="V29" s="551"/>
    </x:row>
    <x:row r="30">
      <x:c r="A30" s="551"/>
      <x:c r="B30" s="551"/>
      <x:c r="C30" s="551"/>
      <x:c r="D30" s="551"/>
      <x:c r="E30" s="551"/>
      <x:c r="F30" s="551"/>
      <x:c r="G30" s="551"/>
      <x:c r="H30" s="551"/>
      <x:c r="I30" s="551"/>
      <x:c r="J30" s="551"/>
      <x:c r="K30" s="551"/>
      <x:c r="L30" s="551"/>
      <x:c r="M30" s="551"/>
      <x:c r="N30" s="551"/>
      <x:c r="O30" s="551"/>
      <x:c r="P30" s="551"/>
      <x:c r="Q30" s="551"/>
      <x:c r="R30" s="551"/>
      <x:c r="S30" s="551"/>
      <x:c r="T30" s="551"/>
      <x:c r="U30" s="551"/>
      <x:c r="V30" s="551"/>
    </x:row>
    <x:row r="31">
      <x:c r="A31" s="551"/>
      <x:c r="B31" s="551"/>
      <x:c r="C31" s="551"/>
      <x:c r="D31" s="551"/>
      <x:c r="E31" s="551"/>
      <x:c r="F31" s="551"/>
      <x:c r="G31" s="551"/>
      <x:c r="H31" s="551"/>
      <x:c r="I31" s="551"/>
      <x:c r="J31" s="551"/>
      <x:c r="K31" s="551"/>
      <x:c r="L31" s="551"/>
      <x:c r="M31" s="551"/>
      <x:c r="N31" s="551"/>
      <x:c r="O31" s="551"/>
      <x:c r="P31" s="551"/>
      <x:c r="Q31" s="551"/>
      <x:c r="R31" s="551"/>
      <x:c r="S31" s="551"/>
      <x:c r="T31" s="551"/>
      <x:c r="U31" s="551"/>
      <x:c r="V31" s="551"/>
    </x:row>
    <x:row r="32">
      <x:c r="A32" s="551"/>
      <x:c r="B32" s="551"/>
      <x:c r="C32" s="551"/>
      <x:c r="D32" s="551"/>
      <x:c r="E32" s="551"/>
      <x:c r="F32" s="551"/>
      <x:c r="G32" s="551"/>
      <x:c r="H32" s="551"/>
      <x:c r="I32" s="551"/>
      <x:c r="J32" s="551"/>
      <x:c r="K32" s="551"/>
      <x:c r="L32" s="551"/>
      <x:c r="M32" s="551"/>
      <x:c r="N32" s="551"/>
      <x:c r="O32" s="551"/>
      <x:c r="P32" s="551"/>
      <x:c r="Q32" s="551"/>
      <x:c r="R32" s="551"/>
      <x:c r="S32" s="551"/>
      <x:c r="T32" s="551"/>
      <x:c r="U32" s="551"/>
      <x:c r="V32" s="551"/>
    </x:row>
    <x:row r="33">
      <x:c r="A33" s="551"/>
      <x:c r="B33" s="551"/>
      <x:c r="C33" s="551"/>
      <x:c r="D33" s="551"/>
      <x:c r="E33" s="551"/>
      <x:c r="F33" s="551"/>
      <x:c r="G33" s="551"/>
      <x:c r="H33" s="551"/>
      <x:c r="I33" s="551"/>
      <x:c r="J33" s="551"/>
      <x:c r="K33" s="551"/>
      <x:c r="L33" s="551"/>
      <x:c r="M33" s="551"/>
      <x:c r="N33" s="551"/>
      <x:c r="O33" s="551"/>
      <x:c r="P33" s="551"/>
      <x:c r="Q33" s="551"/>
      <x:c r="R33" s="551"/>
      <x:c r="S33" s="551"/>
      <x:c r="T33" s="551"/>
      <x:c r="U33" s="551"/>
      <x:c r="V33" s="551"/>
    </x:row>
    <x:row r="34">
      <x:c r="A34" s="551"/>
      <x:c r="B34" s="551"/>
      <x:c r="C34" s="551"/>
      <x:c r="D34" s="551"/>
      <x:c r="E34" s="551"/>
      <x:c r="F34" s="551"/>
      <x:c r="G34" s="551"/>
      <x:c r="H34" s="551"/>
      <x:c r="I34" s="551"/>
      <x:c r="J34" s="551"/>
      <x:c r="K34" s="551"/>
      <x:c r="L34" s="551"/>
      <x:c r="M34" s="551"/>
      <x:c r="N34" s="551"/>
      <x:c r="O34" s="551"/>
      <x:c r="P34" s="551"/>
      <x:c r="Q34" s="551"/>
      <x:c r="R34" s="551"/>
      <x:c r="S34" s="551"/>
      <x:c r="T34" s="551"/>
      <x:c r="U34" s="551"/>
      <x:c r="V34" s="551"/>
    </x:row>
    <x:row r="35">
      <x:c r="A35" s="551"/>
      <x:c r="B35" s="551"/>
      <x:c r="C35" s="551"/>
      <x:c r="D35" s="551"/>
      <x:c r="E35" s="551"/>
      <x:c r="F35" s="551"/>
      <x:c r="G35" s="551"/>
      <x:c r="H35" s="551"/>
      <x:c r="I35" s="551"/>
      <x:c r="J35" s="551"/>
      <x:c r="K35" s="551"/>
      <x:c r="L35" s="551"/>
      <x:c r="M35" s="551"/>
      <x:c r="N35" s="551"/>
      <x:c r="O35" s="551"/>
      <x:c r="P35" s="551"/>
      <x:c r="Q35" s="551"/>
      <x:c r="R35" s="551"/>
      <x:c r="S35" s="551"/>
      <x:c r="T35" s="551"/>
      <x:c r="U35" s="551"/>
      <x:c r="V35" s="551"/>
    </x:row>
    <x:row r="36">
      <x:c r="A36" s="551"/>
      <x:c r="B36" s="551"/>
      <x:c r="C36" s="551"/>
      <x:c r="D36" s="551"/>
      <x:c r="E36" s="551"/>
      <x:c r="F36" s="551"/>
      <x:c r="G36" s="551"/>
      <x:c r="H36" s="551"/>
      <x:c r="I36" s="551"/>
      <x:c r="J36" s="551"/>
      <x:c r="K36" s="551"/>
      <x:c r="L36" s="551"/>
      <x:c r="M36" s="551"/>
      <x:c r="N36" s="551"/>
      <x:c r="O36" s="551"/>
      <x:c r="P36" s="551"/>
      <x:c r="Q36" s="551"/>
      <x:c r="R36" s="551"/>
      <x:c r="S36" s="551"/>
      <x:c r="T36" s="551"/>
      <x:c r="U36" s="551"/>
      <x:c r="V36" s="551"/>
    </x:row>
    <x:row r="37">
      <x:c r="A37" s="551"/>
      <x:c r="B37" s="551"/>
      <x:c r="C37" s="551"/>
      <x:c r="D37" s="551"/>
      <x:c r="E37" s="551"/>
      <x:c r="F37" s="551"/>
      <x:c r="G37" s="551"/>
      <x:c r="H37" s="551"/>
      <x:c r="I37" s="551"/>
      <x:c r="J37" s="551"/>
      <x:c r="K37" s="551"/>
      <x:c r="L37" s="551"/>
      <x:c r="M37" s="551"/>
      <x:c r="N37" s="551"/>
      <x:c r="O37" s="551"/>
      <x:c r="P37" s="551"/>
      <x:c r="Q37" s="551"/>
      <x:c r="R37" s="551"/>
      <x:c r="S37" s="551"/>
      <x:c r="T37" s="551"/>
      <x:c r="U37" s="551"/>
      <x:c r="V37" s="551"/>
    </x:row>
    <x:row r="38">
      <x:c r="A38" s="551"/>
      <x:c r="B38" s="551"/>
      <x:c r="C38" s="551"/>
      <x:c r="D38" s="551"/>
      <x:c r="E38" s="551"/>
      <x:c r="F38" s="551"/>
      <x:c r="G38" s="551"/>
      <x:c r="H38" s="551"/>
      <x:c r="I38" s="551"/>
      <x:c r="J38" s="551"/>
      <x:c r="K38" s="551"/>
      <x:c r="L38" s="551"/>
      <x:c r="M38" s="551"/>
      <x:c r="N38" s="551"/>
      <x:c r="O38" s="551"/>
      <x:c r="P38" s="551"/>
      <x:c r="Q38" s="551"/>
      <x:c r="R38" s="551"/>
      <x:c r="S38" s="551"/>
      <x:c r="T38" s="551"/>
      <x:c r="U38" s="551"/>
      <x:c r="V38" s="551"/>
    </x:row>
  </x:sheetData>
  <x:mergeCells>
    <x:mergeCell ref="A1:V1"/>
    <x:mergeCell ref="A2:V2"/>
    <x:mergeCell ref="A13:H13"/>
  </x:mergeCells>
  <x:conditionalFormatting sqref="A5:H10">
    <x:cfRule type="expression" dxfId="44" priority="1">
      <x:formula>$C5="PASS"</x:formula>
    </x:cfRule>
    <x:cfRule type="expression" dxfId="45" priority="2">
      <x:formula>$C5="REVIEW"</x:formula>
    </x:cfRule>
    <x:cfRule type="expression" dxfId="46" priority="3">
      <x:formula>$C5="LOADED"</x:formula>
    </x:cfRule>
  </x:conditionalFormatting>
  <x:pageMargins left="0.7" right="0.7" top="0.75" bottom="0.75" header="0.3" footer="0.3"/>
  <x:drawing xmlns:r="http://schemas.openxmlformats.org/officeDocument/2006/relationships" r:id="Rc4217e5ddb1b4780"/>
</x:worksheet>
</file>